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eto\škola\Bakalarska praca\materialy\Backtesting\"/>
    </mc:Choice>
  </mc:AlternateContent>
  <xr:revisionPtr revIDLastSave="0" documentId="13_ncr:1_{69FDE736-0582-4B5C-9448-E4773463DF50}" xr6:coauthVersionLast="43" xr6:coauthVersionMax="43" xr10:uidLastSave="{00000000-0000-0000-0000-000000000000}"/>
  <bookViews>
    <workbookView xWindow="-120" yWindow="-120" windowWidth="25440" windowHeight="15390" activeTab="4" xr2:uid="{00000000-000D-0000-FFFF-FFFF00000000}"/>
  </bookViews>
  <sheets>
    <sheet name="All" sheetId="2" r:id="rId1"/>
    <sheet name="Total" sheetId="5" r:id="rId2"/>
    <sheet name="Up Trend" sheetId="1" r:id="rId3"/>
    <sheet name="Range" sheetId="3" r:id="rId4"/>
    <sheet name="Downtrend" sheetId="4" r:id="rId5"/>
  </sheets>
  <definedNames>
    <definedName name="_xlnm._FilterDatabase" localSheetId="4" hidden="1">Downtrend!$E$1:$I$3087</definedName>
    <definedName name="_xlnm._FilterDatabase" localSheetId="3" hidden="1">Range!$E$1:$I$5667</definedName>
    <definedName name="_xlnm._FilterDatabase" localSheetId="2" hidden="1">'Up Trend'!$D$1:$H$5562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6" i="5" l="1"/>
  <c r="O15" i="5"/>
  <c r="O14" i="5"/>
  <c r="O13" i="5"/>
  <c r="O12" i="5"/>
  <c r="O11" i="5"/>
  <c r="O10" i="5"/>
  <c r="O9" i="5"/>
  <c r="O7" i="5"/>
  <c r="O8" i="5" s="1"/>
  <c r="O6" i="5"/>
  <c r="W43" i="4" l="1"/>
  <c r="W38" i="4" l="1"/>
  <c r="W37" i="4"/>
  <c r="AH3087" i="4"/>
  <c r="AG3087" i="4"/>
  <c r="AH3086" i="4"/>
  <c r="AG3086" i="4"/>
  <c r="AH3085" i="4"/>
  <c r="AG3085" i="4"/>
  <c r="AH3084" i="4"/>
  <c r="AG3084" i="4"/>
  <c r="AH3083" i="4"/>
  <c r="AG3083" i="4"/>
  <c r="AH3082" i="4"/>
  <c r="AG3082" i="4"/>
  <c r="AH3081" i="4"/>
  <c r="AG3081" i="4"/>
  <c r="AH3080" i="4"/>
  <c r="AG3080" i="4"/>
  <c r="AH3079" i="4"/>
  <c r="AG3079" i="4"/>
  <c r="AH3078" i="4"/>
  <c r="AG3078" i="4"/>
  <c r="AH3077" i="4"/>
  <c r="AG3077" i="4"/>
  <c r="AH3076" i="4"/>
  <c r="AG3076" i="4"/>
  <c r="AH3075" i="4"/>
  <c r="AG3075" i="4"/>
  <c r="AH3074" i="4"/>
  <c r="AG3074" i="4"/>
  <c r="AH3073" i="4"/>
  <c r="AG3073" i="4"/>
  <c r="AH3064" i="4"/>
  <c r="AG3064" i="4"/>
  <c r="AH3063" i="4"/>
  <c r="AG3063" i="4"/>
  <c r="AH3062" i="4"/>
  <c r="AG3062" i="4"/>
  <c r="AH3061" i="4"/>
  <c r="AG3061" i="4"/>
  <c r="AH3060" i="4"/>
  <c r="AG3060" i="4"/>
  <c r="AH3059" i="4"/>
  <c r="AG3059" i="4"/>
  <c r="AH3058" i="4"/>
  <c r="AG3058" i="4"/>
  <c r="AH3057" i="4"/>
  <c r="AG3057" i="4"/>
  <c r="AH3056" i="4"/>
  <c r="AG3056" i="4"/>
  <c r="AH3055" i="4"/>
  <c r="AG3055" i="4"/>
  <c r="AH3054" i="4"/>
  <c r="AG3054" i="4"/>
  <c r="AH3053" i="4"/>
  <c r="AG3053" i="4"/>
  <c r="AH3052" i="4"/>
  <c r="AG3052" i="4"/>
  <c r="AH3051" i="4"/>
  <c r="AG3051" i="4"/>
  <c r="AH3050" i="4"/>
  <c r="AG3050" i="4"/>
  <c r="AH3043" i="4"/>
  <c r="AG3043" i="4"/>
  <c r="AH3042" i="4"/>
  <c r="AG3042" i="4"/>
  <c r="AH3041" i="4"/>
  <c r="AG3041" i="4"/>
  <c r="AH3040" i="4"/>
  <c r="AG3040" i="4"/>
  <c r="AH3039" i="4"/>
  <c r="AG3039" i="4"/>
  <c r="AH3038" i="4"/>
  <c r="AG3038" i="4"/>
  <c r="AH3037" i="4"/>
  <c r="AG3037" i="4"/>
  <c r="AH3036" i="4"/>
  <c r="AG3036" i="4"/>
  <c r="AH3035" i="4"/>
  <c r="AG3035" i="4"/>
  <c r="AH3034" i="4"/>
  <c r="AG3034" i="4"/>
  <c r="AH3033" i="4"/>
  <c r="AG3033" i="4"/>
  <c r="AH3032" i="4"/>
  <c r="AG3032" i="4"/>
  <c r="AH3031" i="4"/>
  <c r="AG3031" i="4"/>
  <c r="AH3030" i="4"/>
  <c r="AG3030" i="4"/>
  <c r="AH3029" i="4"/>
  <c r="AG3029" i="4"/>
  <c r="AH3020" i="4"/>
  <c r="AG3020" i="4"/>
  <c r="AH3019" i="4"/>
  <c r="AG3019" i="4"/>
  <c r="AH3018" i="4"/>
  <c r="AG3018" i="4"/>
  <c r="AH3017" i="4"/>
  <c r="AG3017" i="4"/>
  <c r="AH3016" i="4"/>
  <c r="AG3016" i="4"/>
  <c r="AH3015" i="4"/>
  <c r="AG3015" i="4"/>
  <c r="AH3014" i="4"/>
  <c r="AG3014" i="4"/>
  <c r="AH3013" i="4"/>
  <c r="AG3013" i="4"/>
  <c r="AH3012" i="4"/>
  <c r="AG3012" i="4"/>
  <c r="AH3011" i="4"/>
  <c r="AG3011" i="4"/>
  <c r="AH3010" i="4"/>
  <c r="AG3010" i="4"/>
  <c r="AH3009" i="4"/>
  <c r="AG3009" i="4"/>
  <c r="AH3008" i="4"/>
  <c r="AG3008" i="4"/>
  <c r="AH3007" i="4"/>
  <c r="AG3007" i="4"/>
  <c r="AH3006" i="4"/>
  <c r="AG3006" i="4"/>
  <c r="AH2997" i="4"/>
  <c r="AG2997" i="4"/>
  <c r="AH2996" i="4"/>
  <c r="AG2996" i="4"/>
  <c r="AH2995" i="4"/>
  <c r="AG2995" i="4"/>
  <c r="AH2994" i="4"/>
  <c r="AG2994" i="4"/>
  <c r="AH2993" i="4"/>
  <c r="AG2993" i="4"/>
  <c r="AH2992" i="4"/>
  <c r="AG2992" i="4"/>
  <c r="AH2991" i="4"/>
  <c r="AG2991" i="4"/>
  <c r="AH2990" i="4"/>
  <c r="AG2990" i="4"/>
  <c r="AH2989" i="4"/>
  <c r="AG2989" i="4"/>
  <c r="AH2988" i="4"/>
  <c r="AG2988" i="4"/>
  <c r="AH2987" i="4"/>
  <c r="AG2987" i="4"/>
  <c r="AH2986" i="4"/>
  <c r="AG2986" i="4"/>
  <c r="AH2985" i="4"/>
  <c r="AG2985" i="4"/>
  <c r="AH2984" i="4"/>
  <c r="AG2984" i="4"/>
  <c r="AH2983" i="4"/>
  <c r="AG2983" i="4"/>
  <c r="AH2974" i="4"/>
  <c r="AG2974" i="4"/>
  <c r="AH2973" i="4"/>
  <c r="AG2973" i="4"/>
  <c r="AH2972" i="4"/>
  <c r="AG2972" i="4"/>
  <c r="AH2971" i="4"/>
  <c r="AG2971" i="4"/>
  <c r="AH2970" i="4"/>
  <c r="AG2970" i="4"/>
  <c r="AH2969" i="4"/>
  <c r="AG2969" i="4"/>
  <c r="AH2968" i="4"/>
  <c r="AG2968" i="4"/>
  <c r="AH2967" i="4"/>
  <c r="AG2967" i="4"/>
  <c r="AH2966" i="4"/>
  <c r="AG2966" i="4"/>
  <c r="AH2965" i="4"/>
  <c r="AG2965" i="4"/>
  <c r="AH2964" i="4"/>
  <c r="AG2964" i="4"/>
  <c r="AH2963" i="4"/>
  <c r="AG2963" i="4"/>
  <c r="AH2962" i="4"/>
  <c r="AG2962" i="4"/>
  <c r="AH2961" i="4"/>
  <c r="AG2961" i="4"/>
  <c r="AH2960" i="4"/>
  <c r="AG2960" i="4"/>
  <c r="AH2951" i="4"/>
  <c r="AG2951" i="4"/>
  <c r="AH2950" i="4"/>
  <c r="AG2950" i="4"/>
  <c r="AH2949" i="4"/>
  <c r="AG2949" i="4"/>
  <c r="AH2948" i="4"/>
  <c r="AG2948" i="4"/>
  <c r="AH2947" i="4"/>
  <c r="AG2947" i="4"/>
  <c r="AH2946" i="4"/>
  <c r="AG2946" i="4"/>
  <c r="AH2945" i="4"/>
  <c r="AG2945" i="4"/>
  <c r="AH2944" i="4"/>
  <c r="AG2944" i="4"/>
  <c r="AH2943" i="4"/>
  <c r="AG2943" i="4"/>
  <c r="AH2942" i="4"/>
  <c r="AG2942" i="4"/>
  <c r="AH2941" i="4"/>
  <c r="AG2941" i="4"/>
  <c r="AH2940" i="4"/>
  <c r="AG2940" i="4"/>
  <c r="AH2939" i="4"/>
  <c r="AG2939" i="4"/>
  <c r="AH2938" i="4"/>
  <c r="AG2938" i="4"/>
  <c r="AH2937" i="4"/>
  <c r="AG2937" i="4"/>
  <c r="AH2929" i="4"/>
  <c r="AG2929" i="4"/>
  <c r="AH2928" i="4"/>
  <c r="AG2928" i="4"/>
  <c r="AH2927" i="4"/>
  <c r="AG2927" i="4"/>
  <c r="AH2926" i="4"/>
  <c r="AG2926" i="4"/>
  <c r="AH2925" i="4"/>
  <c r="AG2925" i="4"/>
  <c r="AH2924" i="4"/>
  <c r="AG2924" i="4"/>
  <c r="AH2923" i="4"/>
  <c r="AG2923" i="4"/>
  <c r="AH2922" i="4"/>
  <c r="AG2922" i="4"/>
  <c r="AH2921" i="4"/>
  <c r="AG2921" i="4"/>
  <c r="AH2920" i="4"/>
  <c r="AG2920" i="4"/>
  <c r="AH2919" i="4"/>
  <c r="AG2919" i="4"/>
  <c r="AH2918" i="4"/>
  <c r="AG2918" i="4"/>
  <c r="AH2917" i="4"/>
  <c r="AG2917" i="4"/>
  <c r="AH2916" i="4"/>
  <c r="AG2916" i="4"/>
  <c r="AH2915" i="4"/>
  <c r="AG2915" i="4"/>
  <c r="AH2906" i="4"/>
  <c r="AG2906" i="4"/>
  <c r="AH2905" i="4"/>
  <c r="AG2905" i="4"/>
  <c r="AH2904" i="4"/>
  <c r="AG2904" i="4"/>
  <c r="AH2903" i="4"/>
  <c r="AG2903" i="4"/>
  <c r="AH2902" i="4"/>
  <c r="AG2902" i="4"/>
  <c r="AH2901" i="4"/>
  <c r="AG2901" i="4"/>
  <c r="AH2900" i="4"/>
  <c r="AG2900" i="4"/>
  <c r="AH2899" i="4"/>
  <c r="AG2899" i="4"/>
  <c r="AH2898" i="4"/>
  <c r="AG2898" i="4"/>
  <c r="AH2897" i="4"/>
  <c r="AG2897" i="4"/>
  <c r="AH2896" i="4"/>
  <c r="AG2896" i="4"/>
  <c r="AH2895" i="4"/>
  <c r="AG2895" i="4"/>
  <c r="AH2894" i="4"/>
  <c r="AG2894" i="4"/>
  <c r="AH2893" i="4"/>
  <c r="AG2893" i="4"/>
  <c r="AH2892" i="4"/>
  <c r="AG2892" i="4"/>
  <c r="AH2883" i="4"/>
  <c r="AG2883" i="4"/>
  <c r="AH2882" i="4"/>
  <c r="AG2882" i="4"/>
  <c r="AH2881" i="4"/>
  <c r="AG2881" i="4"/>
  <c r="AH2880" i="4"/>
  <c r="AG2880" i="4"/>
  <c r="AH2879" i="4"/>
  <c r="AG2879" i="4"/>
  <c r="AH2878" i="4"/>
  <c r="AG2878" i="4"/>
  <c r="AH2877" i="4"/>
  <c r="AG2877" i="4"/>
  <c r="AH2876" i="4"/>
  <c r="AG2876" i="4"/>
  <c r="AH2875" i="4"/>
  <c r="AG2875" i="4"/>
  <c r="AH2874" i="4"/>
  <c r="AG2874" i="4"/>
  <c r="AH2873" i="4"/>
  <c r="AG2873" i="4"/>
  <c r="AH2872" i="4"/>
  <c r="AG2872" i="4"/>
  <c r="AH2871" i="4"/>
  <c r="AG2871" i="4"/>
  <c r="AH2870" i="4"/>
  <c r="AG2870" i="4"/>
  <c r="AH2869" i="4"/>
  <c r="AG2869" i="4"/>
  <c r="AH2860" i="4"/>
  <c r="AG2860" i="4"/>
  <c r="AH2859" i="4"/>
  <c r="AG2859" i="4"/>
  <c r="AH2858" i="4"/>
  <c r="AG2858" i="4"/>
  <c r="AH2857" i="4"/>
  <c r="AG2857" i="4"/>
  <c r="AH2856" i="4"/>
  <c r="AG2856" i="4"/>
  <c r="AH2855" i="4"/>
  <c r="AG2855" i="4"/>
  <c r="AH2854" i="4"/>
  <c r="AG2854" i="4"/>
  <c r="AH2853" i="4"/>
  <c r="AG2853" i="4"/>
  <c r="AH2852" i="4"/>
  <c r="AG2852" i="4"/>
  <c r="AH2851" i="4"/>
  <c r="AG2851" i="4"/>
  <c r="AH2850" i="4"/>
  <c r="AG2850" i="4"/>
  <c r="AH2849" i="4"/>
  <c r="AG2849" i="4"/>
  <c r="AH2848" i="4"/>
  <c r="AG2848" i="4"/>
  <c r="AH2847" i="4"/>
  <c r="AG2847" i="4"/>
  <c r="AH2846" i="4"/>
  <c r="AG2846" i="4"/>
  <c r="AH2837" i="4"/>
  <c r="AG2837" i="4"/>
  <c r="AH2836" i="4"/>
  <c r="AG2836" i="4"/>
  <c r="AH2835" i="4"/>
  <c r="AG2835" i="4"/>
  <c r="AH2834" i="4"/>
  <c r="AG2834" i="4"/>
  <c r="AH2833" i="4"/>
  <c r="AG2833" i="4"/>
  <c r="AH2832" i="4"/>
  <c r="AG2832" i="4"/>
  <c r="AH2831" i="4"/>
  <c r="AG2831" i="4"/>
  <c r="AH2830" i="4"/>
  <c r="AG2830" i="4"/>
  <c r="AH2829" i="4"/>
  <c r="AG2829" i="4"/>
  <c r="AH2828" i="4"/>
  <c r="AG2828" i="4"/>
  <c r="AH2827" i="4"/>
  <c r="AG2827" i="4"/>
  <c r="AH2826" i="4"/>
  <c r="AG2826" i="4"/>
  <c r="AH2825" i="4"/>
  <c r="AG2825" i="4"/>
  <c r="AH2824" i="4"/>
  <c r="AG2824" i="4"/>
  <c r="AH2823" i="4"/>
  <c r="AG2823" i="4"/>
  <c r="AH2815" i="4"/>
  <c r="AG2815" i="4"/>
  <c r="AH2814" i="4"/>
  <c r="AG2814" i="4"/>
  <c r="AH2813" i="4"/>
  <c r="AG2813" i="4"/>
  <c r="AH2812" i="4"/>
  <c r="AG2812" i="4"/>
  <c r="AH2811" i="4"/>
  <c r="AG2811" i="4"/>
  <c r="AH2810" i="4"/>
  <c r="AG2810" i="4"/>
  <c r="AH2809" i="4"/>
  <c r="AG2809" i="4"/>
  <c r="AH2808" i="4"/>
  <c r="AG2808" i="4"/>
  <c r="AH2807" i="4"/>
  <c r="AG2807" i="4"/>
  <c r="AH2806" i="4"/>
  <c r="AG2806" i="4"/>
  <c r="AH2805" i="4"/>
  <c r="AG2805" i="4"/>
  <c r="AH2804" i="4"/>
  <c r="AG2804" i="4"/>
  <c r="AH2803" i="4"/>
  <c r="AG2803" i="4"/>
  <c r="AH2802" i="4"/>
  <c r="AG2802" i="4"/>
  <c r="AH2801" i="4"/>
  <c r="AG2801" i="4"/>
  <c r="AH2792" i="4"/>
  <c r="AG2792" i="4"/>
  <c r="AH2791" i="4"/>
  <c r="AG2791" i="4"/>
  <c r="AH2790" i="4"/>
  <c r="AG2790" i="4"/>
  <c r="AH2789" i="4"/>
  <c r="AG2789" i="4"/>
  <c r="AH2788" i="4"/>
  <c r="AG2788" i="4"/>
  <c r="AH2787" i="4"/>
  <c r="AG2787" i="4"/>
  <c r="AH2786" i="4"/>
  <c r="AG2786" i="4"/>
  <c r="AH2785" i="4"/>
  <c r="AG2785" i="4"/>
  <c r="AH2784" i="4"/>
  <c r="AG2784" i="4"/>
  <c r="AH2783" i="4"/>
  <c r="AG2783" i="4"/>
  <c r="AH2782" i="4"/>
  <c r="AG2782" i="4"/>
  <c r="AH2781" i="4"/>
  <c r="AG2781" i="4"/>
  <c r="AH2780" i="4"/>
  <c r="AG2780" i="4"/>
  <c r="AH2779" i="4"/>
  <c r="AG2779" i="4"/>
  <c r="AH2778" i="4"/>
  <c r="AG2778" i="4"/>
  <c r="AH2770" i="4"/>
  <c r="AG2770" i="4"/>
  <c r="AH2769" i="4"/>
  <c r="AG2769" i="4"/>
  <c r="AH2768" i="4"/>
  <c r="AG2768" i="4"/>
  <c r="AH2767" i="4"/>
  <c r="AG2767" i="4"/>
  <c r="AH2766" i="4"/>
  <c r="AG2766" i="4"/>
  <c r="AH2765" i="4"/>
  <c r="AG2765" i="4"/>
  <c r="AH2764" i="4"/>
  <c r="AG2764" i="4"/>
  <c r="AH2763" i="4"/>
  <c r="AG2763" i="4"/>
  <c r="AH2762" i="4"/>
  <c r="AG2762" i="4"/>
  <c r="AH2761" i="4"/>
  <c r="AG2761" i="4"/>
  <c r="AH2760" i="4"/>
  <c r="AG2760" i="4"/>
  <c r="AH2759" i="4"/>
  <c r="AG2759" i="4"/>
  <c r="AH2758" i="4"/>
  <c r="AG2758" i="4"/>
  <c r="AH2757" i="4"/>
  <c r="AG2757" i="4"/>
  <c r="AH2756" i="4"/>
  <c r="AG2756" i="4"/>
  <c r="AH2747" i="4"/>
  <c r="AG2747" i="4"/>
  <c r="AH2746" i="4"/>
  <c r="AG2746" i="4"/>
  <c r="AH2745" i="4"/>
  <c r="AG2745" i="4"/>
  <c r="AH2744" i="4"/>
  <c r="AG2744" i="4"/>
  <c r="AH2743" i="4"/>
  <c r="AG2743" i="4"/>
  <c r="AH2742" i="4"/>
  <c r="AG2742" i="4"/>
  <c r="AH2741" i="4"/>
  <c r="AG2741" i="4"/>
  <c r="AH2740" i="4"/>
  <c r="AG2740" i="4"/>
  <c r="AH2739" i="4"/>
  <c r="AG2739" i="4"/>
  <c r="AH2738" i="4"/>
  <c r="AG2738" i="4"/>
  <c r="AH2737" i="4"/>
  <c r="AG2737" i="4"/>
  <c r="AH2736" i="4"/>
  <c r="AG2736" i="4"/>
  <c r="AH2735" i="4"/>
  <c r="AG2735" i="4"/>
  <c r="AH2734" i="4"/>
  <c r="AG2734" i="4"/>
  <c r="AH2733" i="4"/>
  <c r="AG2733" i="4"/>
  <c r="AH2724" i="4"/>
  <c r="AG2724" i="4"/>
  <c r="AH2723" i="4"/>
  <c r="AG2723" i="4"/>
  <c r="AH2722" i="4"/>
  <c r="AG2722" i="4"/>
  <c r="AH2721" i="4"/>
  <c r="AG2721" i="4"/>
  <c r="AH2720" i="4"/>
  <c r="AG2720" i="4"/>
  <c r="AH2719" i="4"/>
  <c r="AG2719" i="4"/>
  <c r="AH2718" i="4"/>
  <c r="AG2718" i="4"/>
  <c r="AH2717" i="4"/>
  <c r="AG2717" i="4"/>
  <c r="AH2716" i="4"/>
  <c r="AG2716" i="4"/>
  <c r="AH2715" i="4"/>
  <c r="AG2715" i="4"/>
  <c r="AH2714" i="4"/>
  <c r="AG2714" i="4"/>
  <c r="AH2713" i="4"/>
  <c r="AG2713" i="4"/>
  <c r="AH2712" i="4"/>
  <c r="AG2712" i="4"/>
  <c r="AH2711" i="4"/>
  <c r="AG2711" i="4"/>
  <c r="AH2710" i="4"/>
  <c r="AG2710" i="4"/>
  <c r="AH2702" i="4"/>
  <c r="AG2702" i="4"/>
  <c r="AH2701" i="4"/>
  <c r="AG2701" i="4"/>
  <c r="AH2700" i="4"/>
  <c r="AG2700" i="4"/>
  <c r="AH2699" i="4"/>
  <c r="AG2699" i="4"/>
  <c r="AH2698" i="4"/>
  <c r="AG2698" i="4"/>
  <c r="AH2697" i="4"/>
  <c r="AG2697" i="4"/>
  <c r="AH2696" i="4"/>
  <c r="AG2696" i="4"/>
  <c r="AH2695" i="4"/>
  <c r="AG2695" i="4"/>
  <c r="AH2694" i="4"/>
  <c r="AG2694" i="4"/>
  <c r="AH2693" i="4"/>
  <c r="AG2693" i="4"/>
  <c r="AH2692" i="4"/>
  <c r="AG2692" i="4"/>
  <c r="AH2691" i="4"/>
  <c r="AG2691" i="4"/>
  <c r="AH2690" i="4"/>
  <c r="AG2690" i="4"/>
  <c r="AH2689" i="4"/>
  <c r="AG2689" i="4"/>
  <c r="AH2688" i="4"/>
  <c r="AG2688" i="4"/>
  <c r="AH2679" i="4"/>
  <c r="AG2679" i="4"/>
  <c r="AH2678" i="4"/>
  <c r="AG2678" i="4"/>
  <c r="AH2677" i="4"/>
  <c r="AG2677" i="4"/>
  <c r="AH2676" i="4"/>
  <c r="AG2676" i="4"/>
  <c r="AH2675" i="4"/>
  <c r="AG2675" i="4"/>
  <c r="AH2674" i="4"/>
  <c r="AG2674" i="4"/>
  <c r="AH2673" i="4"/>
  <c r="AG2673" i="4"/>
  <c r="AH2672" i="4"/>
  <c r="AG2672" i="4"/>
  <c r="AH2671" i="4"/>
  <c r="AG2671" i="4"/>
  <c r="AH2670" i="4"/>
  <c r="AG2670" i="4"/>
  <c r="AH2669" i="4"/>
  <c r="AG2669" i="4"/>
  <c r="AH2668" i="4"/>
  <c r="AG2668" i="4"/>
  <c r="AH2667" i="4"/>
  <c r="AG2667" i="4"/>
  <c r="AH2666" i="4"/>
  <c r="AG2666" i="4"/>
  <c r="AH2665" i="4"/>
  <c r="AG2665" i="4"/>
  <c r="AH2656" i="4"/>
  <c r="AG2656" i="4"/>
  <c r="AH2655" i="4"/>
  <c r="AG2655" i="4"/>
  <c r="AH2654" i="4"/>
  <c r="AG2654" i="4"/>
  <c r="AH2653" i="4"/>
  <c r="AG2653" i="4"/>
  <c r="AH2652" i="4"/>
  <c r="AG2652" i="4"/>
  <c r="AH2651" i="4"/>
  <c r="AG2651" i="4"/>
  <c r="AH2650" i="4"/>
  <c r="AG2650" i="4"/>
  <c r="AH2649" i="4"/>
  <c r="AG2649" i="4"/>
  <c r="AH2648" i="4"/>
  <c r="AG2648" i="4"/>
  <c r="AH2647" i="4"/>
  <c r="AG2647" i="4"/>
  <c r="AH2646" i="4"/>
  <c r="AG2646" i="4"/>
  <c r="AH2645" i="4"/>
  <c r="AG2645" i="4"/>
  <c r="AH2644" i="4"/>
  <c r="AG2644" i="4"/>
  <c r="AH2643" i="4"/>
  <c r="AG2643" i="4"/>
  <c r="AH2642" i="4"/>
  <c r="AG2642" i="4"/>
  <c r="AH2633" i="4"/>
  <c r="AG2633" i="4"/>
  <c r="AH2632" i="4"/>
  <c r="AG2632" i="4"/>
  <c r="AH2631" i="4"/>
  <c r="AG2631" i="4"/>
  <c r="AH2630" i="4"/>
  <c r="AG2630" i="4"/>
  <c r="AH2629" i="4"/>
  <c r="AG2629" i="4"/>
  <c r="AH2628" i="4"/>
  <c r="AG2628" i="4"/>
  <c r="AH2627" i="4"/>
  <c r="AG2627" i="4"/>
  <c r="AH2626" i="4"/>
  <c r="AG2626" i="4"/>
  <c r="AH2625" i="4"/>
  <c r="AG2625" i="4"/>
  <c r="AH2624" i="4"/>
  <c r="AG2624" i="4"/>
  <c r="AH2623" i="4"/>
  <c r="AG2623" i="4"/>
  <c r="AH2622" i="4"/>
  <c r="AG2622" i="4"/>
  <c r="AH2621" i="4"/>
  <c r="AG2621" i="4"/>
  <c r="AH2620" i="4"/>
  <c r="AG2620" i="4"/>
  <c r="AH2619" i="4"/>
  <c r="AG2619" i="4"/>
  <c r="AH2610" i="4"/>
  <c r="AG2610" i="4"/>
  <c r="AH2609" i="4"/>
  <c r="AG2609" i="4"/>
  <c r="AH2608" i="4"/>
  <c r="AG2608" i="4"/>
  <c r="AH2607" i="4"/>
  <c r="AG2607" i="4"/>
  <c r="AH2606" i="4"/>
  <c r="AG2606" i="4"/>
  <c r="AH2605" i="4"/>
  <c r="AG2605" i="4"/>
  <c r="AH2604" i="4"/>
  <c r="AG2604" i="4"/>
  <c r="AH2603" i="4"/>
  <c r="AG2603" i="4"/>
  <c r="AH2602" i="4"/>
  <c r="AG2602" i="4"/>
  <c r="AH2601" i="4"/>
  <c r="AG2601" i="4"/>
  <c r="AH2600" i="4"/>
  <c r="AG2600" i="4"/>
  <c r="AH2599" i="4"/>
  <c r="AG2599" i="4"/>
  <c r="AH2598" i="4"/>
  <c r="AG2598" i="4"/>
  <c r="AH2597" i="4"/>
  <c r="AG2597" i="4"/>
  <c r="AH2596" i="4"/>
  <c r="AG2596" i="4"/>
  <c r="AH2588" i="4"/>
  <c r="AG2588" i="4"/>
  <c r="AH2587" i="4"/>
  <c r="AG2587" i="4"/>
  <c r="AH2586" i="4"/>
  <c r="AG2586" i="4"/>
  <c r="AH2585" i="4"/>
  <c r="AG2585" i="4"/>
  <c r="AH2584" i="4"/>
  <c r="AG2584" i="4"/>
  <c r="AH2583" i="4"/>
  <c r="AG2583" i="4"/>
  <c r="AH2582" i="4"/>
  <c r="AG2582" i="4"/>
  <c r="AH2581" i="4"/>
  <c r="AG2581" i="4"/>
  <c r="AH2580" i="4"/>
  <c r="AG2580" i="4"/>
  <c r="AH2579" i="4"/>
  <c r="AG2579" i="4"/>
  <c r="AH2578" i="4"/>
  <c r="AG2578" i="4"/>
  <c r="AH2577" i="4"/>
  <c r="AG2577" i="4"/>
  <c r="AH2576" i="4"/>
  <c r="AG2576" i="4"/>
  <c r="AH2575" i="4"/>
  <c r="AG2575" i="4"/>
  <c r="AH2574" i="4"/>
  <c r="AG2574" i="4"/>
  <c r="AH2566" i="4"/>
  <c r="AG2566" i="4"/>
  <c r="AH2565" i="4"/>
  <c r="AG2565" i="4"/>
  <c r="AH2564" i="4"/>
  <c r="AG2564" i="4"/>
  <c r="AH2563" i="4"/>
  <c r="AG2563" i="4"/>
  <c r="AH2562" i="4"/>
  <c r="AG2562" i="4"/>
  <c r="AH2561" i="4"/>
  <c r="AG2561" i="4"/>
  <c r="AH2560" i="4"/>
  <c r="AG2560" i="4"/>
  <c r="AH2559" i="4"/>
  <c r="AG2559" i="4"/>
  <c r="AH2558" i="4"/>
  <c r="AG2558" i="4"/>
  <c r="AH2557" i="4"/>
  <c r="AG2557" i="4"/>
  <c r="AH2556" i="4"/>
  <c r="AG2556" i="4"/>
  <c r="AH2555" i="4"/>
  <c r="AG2555" i="4"/>
  <c r="AH2554" i="4"/>
  <c r="AG2554" i="4"/>
  <c r="AH2553" i="4"/>
  <c r="AG2553" i="4"/>
  <c r="AH2552" i="4"/>
  <c r="AG2552" i="4"/>
  <c r="AH2543" i="4"/>
  <c r="AG2543" i="4"/>
  <c r="AH2542" i="4"/>
  <c r="AG2542" i="4"/>
  <c r="AH2541" i="4"/>
  <c r="AG2541" i="4"/>
  <c r="AH2540" i="4"/>
  <c r="AG2540" i="4"/>
  <c r="AH2539" i="4"/>
  <c r="AG2539" i="4"/>
  <c r="AH2538" i="4"/>
  <c r="AG2538" i="4"/>
  <c r="AH2537" i="4"/>
  <c r="AG2537" i="4"/>
  <c r="AH2536" i="4"/>
  <c r="AG2536" i="4"/>
  <c r="AH2535" i="4"/>
  <c r="AG2535" i="4"/>
  <c r="AH2534" i="4"/>
  <c r="AG2534" i="4"/>
  <c r="AH2533" i="4"/>
  <c r="AG2533" i="4"/>
  <c r="AH2532" i="4"/>
  <c r="AG2532" i="4"/>
  <c r="AH2531" i="4"/>
  <c r="AG2531" i="4"/>
  <c r="AH2530" i="4"/>
  <c r="AG2530" i="4"/>
  <c r="AH2529" i="4"/>
  <c r="AG2529" i="4"/>
  <c r="AH2520" i="4"/>
  <c r="AG2520" i="4"/>
  <c r="AH2519" i="4"/>
  <c r="AG2519" i="4"/>
  <c r="AH2518" i="4"/>
  <c r="AG2518" i="4"/>
  <c r="AH2517" i="4"/>
  <c r="AG2517" i="4"/>
  <c r="AH2516" i="4"/>
  <c r="AG2516" i="4"/>
  <c r="AH2515" i="4"/>
  <c r="AG2515" i="4"/>
  <c r="AH2514" i="4"/>
  <c r="AG2514" i="4"/>
  <c r="AH2513" i="4"/>
  <c r="AG2513" i="4"/>
  <c r="AH2512" i="4"/>
  <c r="AG2512" i="4"/>
  <c r="AH2511" i="4"/>
  <c r="AG2511" i="4"/>
  <c r="AH2510" i="4"/>
  <c r="AG2510" i="4"/>
  <c r="AH2509" i="4"/>
  <c r="AG2509" i="4"/>
  <c r="AH2508" i="4"/>
  <c r="AG2508" i="4"/>
  <c r="AH2507" i="4"/>
  <c r="AG2507" i="4"/>
  <c r="AH2506" i="4"/>
  <c r="AG2506" i="4"/>
  <c r="AH2497" i="4"/>
  <c r="AG2497" i="4"/>
  <c r="AH2496" i="4"/>
  <c r="AG2496" i="4"/>
  <c r="AH2495" i="4"/>
  <c r="AG2495" i="4"/>
  <c r="AH2494" i="4"/>
  <c r="AG2494" i="4"/>
  <c r="AH2493" i="4"/>
  <c r="AG2493" i="4"/>
  <c r="AH2492" i="4"/>
  <c r="AG2492" i="4"/>
  <c r="AH2491" i="4"/>
  <c r="AG2491" i="4"/>
  <c r="AH2490" i="4"/>
  <c r="AG2490" i="4"/>
  <c r="AH2489" i="4"/>
  <c r="AG2489" i="4"/>
  <c r="AH2488" i="4"/>
  <c r="AG2488" i="4"/>
  <c r="AH2487" i="4"/>
  <c r="AG2487" i="4"/>
  <c r="AH2486" i="4"/>
  <c r="AG2486" i="4"/>
  <c r="AH2485" i="4"/>
  <c r="AG2485" i="4"/>
  <c r="AH2484" i="4"/>
  <c r="AG2484" i="4"/>
  <c r="AH2483" i="4"/>
  <c r="AG2483" i="4"/>
  <c r="AH2475" i="4"/>
  <c r="AG2475" i="4"/>
  <c r="AH2474" i="4"/>
  <c r="AG2474" i="4"/>
  <c r="AH2473" i="4"/>
  <c r="AG2473" i="4"/>
  <c r="AH2472" i="4"/>
  <c r="AG2472" i="4"/>
  <c r="AH2471" i="4"/>
  <c r="AG2471" i="4"/>
  <c r="AH2470" i="4"/>
  <c r="AG2470" i="4"/>
  <c r="AH2469" i="4"/>
  <c r="AG2469" i="4"/>
  <c r="AH2468" i="4"/>
  <c r="AG2468" i="4"/>
  <c r="AH2467" i="4"/>
  <c r="AG2467" i="4"/>
  <c r="AH2466" i="4"/>
  <c r="AG2466" i="4"/>
  <c r="AH2465" i="4"/>
  <c r="AG2465" i="4"/>
  <c r="AH2464" i="4"/>
  <c r="AG2464" i="4"/>
  <c r="AH2463" i="4"/>
  <c r="AG2463" i="4"/>
  <c r="AH2462" i="4"/>
  <c r="AG2462" i="4"/>
  <c r="AH2461" i="4"/>
  <c r="AG2461" i="4"/>
  <c r="AH2452" i="4"/>
  <c r="AG2452" i="4"/>
  <c r="AH2451" i="4"/>
  <c r="AG2451" i="4"/>
  <c r="AH2450" i="4"/>
  <c r="AG2450" i="4"/>
  <c r="AH2449" i="4"/>
  <c r="AG2449" i="4"/>
  <c r="AH2448" i="4"/>
  <c r="AG2448" i="4"/>
  <c r="AH2447" i="4"/>
  <c r="AG2447" i="4"/>
  <c r="AH2446" i="4"/>
  <c r="AG2446" i="4"/>
  <c r="AH2445" i="4"/>
  <c r="AG2445" i="4"/>
  <c r="AH2444" i="4"/>
  <c r="AG2444" i="4"/>
  <c r="AH2443" i="4"/>
  <c r="AG2443" i="4"/>
  <c r="AH2442" i="4"/>
  <c r="AG2442" i="4"/>
  <c r="AH2441" i="4"/>
  <c r="AG2441" i="4"/>
  <c r="AH2440" i="4"/>
  <c r="AG2440" i="4"/>
  <c r="AH2439" i="4"/>
  <c r="AG2439" i="4"/>
  <c r="AH2438" i="4"/>
  <c r="AG2438" i="4"/>
  <c r="AH2429" i="4"/>
  <c r="AG2429" i="4"/>
  <c r="AH2428" i="4"/>
  <c r="AG2428" i="4"/>
  <c r="AH2427" i="4"/>
  <c r="AG2427" i="4"/>
  <c r="AH2426" i="4"/>
  <c r="AG2426" i="4"/>
  <c r="AH2425" i="4"/>
  <c r="AG2425" i="4"/>
  <c r="AH2424" i="4"/>
  <c r="AG2424" i="4"/>
  <c r="AH2423" i="4"/>
  <c r="AG2423" i="4"/>
  <c r="AH2422" i="4"/>
  <c r="AG2422" i="4"/>
  <c r="AH2421" i="4"/>
  <c r="AG2421" i="4"/>
  <c r="AH2420" i="4"/>
  <c r="AG2420" i="4"/>
  <c r="AH2419" i="4"/>
  <c r="AG2419" i="4"/>
  <c r="AH2418" i="4"/>
  <c r="AG2418" i="4"/>
  <c r="AH2417" i="4"/>
  <c r="AG2417" i="4"/>
  <c r="AH2416" i="4"/>
  <c r="AG2416" i="4"/>
  <c r="AH2415" i="4"/>
  <c r="AG2415" i="4"/>
  <c r="AH2406" i="4"/>
  <c r="AG2406" i="4"/>
  <c r="AH2405" i="4"/>
  <c r="AG2405" i="4"/>
  <c r="AH2404" i="4"/>
  <c r="AG2404" i="4"/>
  <c r="AH2403" i="4"/>
  <c r="AG2403" i="4"/>
  <c r="AH2402" i="4"/>
  <c r="AG2402" i="4"/>
  <c r="AH2401" i="4"/>
  <c r="AG2401" i="4"/>
  <c r="AH2400" i="4"/>
  <c r="AG2400" i="4"/>
  <c r="AH2399" i="4"/>
  <c r="AG2399" i="4"/>
  <c r="AH2398" i="4"/>
  <c r="AG2398" i="4"/>
  <c r="AH2397" i="4"/>
  <c r="AG2397" i="4"/>
  <c r="AH2396" i="4"/>
  <c r="AG2396" i="4"/>
  <c r="AH2395" i="4"/>
  <c r="AG2395" i="4"/>
  <c r="AH2394" i="4"/>
  <c r="AG2394" i="4"/>
  <c r="AH2393" i="4"/>
  <c r="AG2393" i="4"/>
  <c r="AH2392" i="4"/>
  <c r="AG2392" i="4"/>
  <c r="AH2383" i="4"/>
  <c r="AG2383" i="4"/>
  <c r="AH2382" i="4"/>
  <c r="AG2382" i="4"/>
  <c r="AH2381" i="4"/>
  <c r="AG2381" i="4"/>
  <c r="AH2380" i="4"/>
  <c r="AG2380" i="4"/>
  <c r="AH2379" i="4"/>
  <c r="AG2379" i="4"/>
  <c r="AH2378" i="4"/>
  <c r="AG2378" i="4"/>
  <c r="AH2377" i="4"/>
  <c r="AG2377" i="4"/>
  <c r="AH2376" i="4"/>
  <c r="AG2376" i="4"/>
  <c r="AH2375" i="4"/>
  <c r="AG2375" i="4"/>
  <c r="AH2374" i="4"/>
  <c r="AG2374" i="4"/>
  <c r="AH2373" i="4"/>
  <c r="AG2373" i="4"/>
  <c r="AH2372" i="4"/>
  <c r="AG2372" i="4"/>
  <c r="AH2371" i="4"/>
  <c r="AG2371" i="4"/>
  <c r="AH2370" i="4"/>
  <c r="AG2370" i="4"/>
  <c r="AH2369" i="4"/>
  <c r="AG2369" i="4"/>
  <c r="AH2361" i="4"/>
  <c r="AG2361" i="4"/>
  <c r="AH2360" i="4"/>
  <c r="AG2360" i="4"/>
  <c r="AH2359" i="4"/>
  <c r="AG2359" i="4"/>
  <c r="AH2358" i="4"/>
  <c r="AG2358" i="4"/>
  <c r="AH2357" i="4"/>
  <c r="AG2357" i="4"/>
  <c r="AH2356" i="4"/>
  <c r="AG2356" i="4"/>
  <c r="AH2355" i="4"/>
  <c r="AG2355" i="4"/>
  <c r="AH2354" i="4"/>
  <c r="AG2354" i="4"/>
  <c r="AH2353" i="4"/>
  <c r="AG2353" i="4"/>
  <c r="AH2352" i="4"/>
  <c r="AG2352" i="4"/>
  <c r="AH2351" i="4"/>
  <c r="AG2351" i="4"/>
  <c r="AH2350" i="4"/>
  <c r="AG2350" i="4"/>
  <c r="AH2349" i="4"/>
  <c r="AG2349" i="4"/>
  <c r="AH2348" i="4"/>
  <c r="AG2348" i="4"/>
  <c r="AH2347" i="4"/>
  <c r="AG2347" i="4"/>
  <c r="AH2338" i="4"/>
  <c r="AG2338" i="4"/>
  <c r="AH2337" i="4"/>
  <c r="AG2337" i="4"/>
  <c r="AH2336" i="4"/>
  <c r="AG2336" i="4"/>
  <c r="AH2335" i="4"/>
  <c r="AG2335" i="4"/>
  <c r="AH2334" i="4"/>
  <c r="AG2334" i="4"/>
  <c r="AH2333" i="4"/>
  <c r="AG2333" i="4"/>
  <c r="AH2332" i="4"/>
  <c r="AG2332" i="4"/>
  <c r="AH2331" i="4"/>
  <c r="AG2331" i="4"/>
  <c r="AH2330" i="4"/>
  <c r="AG2330" i="4"/>
  <c r="AH2329" i="4"/>
  <c r="AG2329" i="4"/>
  <c r="AH2328" i="4"/>
  <c r="AG2328" i="4"/>
  <c r="AH2327" i="4"/>
  <c r="AG2327" i="4"/>
  <c r="AH2326" i="4"/>
  <c r="AG2326" i="4"/>
  <c r="AH2325" i="4"/>
  <c r="AG2325" i="4"/>
  <c r="AH2324" i="4"/>
  <c r="AG2324" i="4"/>
  <c r="AH2315" i="4"/>
  <c r="AG2315" i="4"/>
  <c r="AH2314" i="4"/>
  <c r="AG2314" i="4"/>
  <c r="AH2313" i="4"/>
  <c r="AG2313" i="4"/>
  <c r="AH2312" i="4"/>
  <c r="AG2312" i="4"/>
  <c r="AH2311" i="4"/>
  <c r="AG2311" i="4"/>
  <c r="AH2310" i="4"/>
  <c r="AG2310" i="4"/>
  <c r="AH2309" i="4"/>
  <c r="AG2309" i="4"/>
  <c r="AH2308" i="4"/>
  <c r="AG2308" i="4"/>
  <c r="AH2307" i="4"/>
  <c r="AG2307" i="4"/>
  <c r="AH2306" i="4"/>
  <c r="AG2306" i="4"/>
  <c r="AH2305" i="4"/>
  <c r="AG2305" i="4"/>
  <c r="AH2304" i="4"/>
  <c r="AG2304" i="4"/>
  <c r="AH2303" i="4"/>
  <c r="AG2303" i="4"/>
  <c r="AH2302" i="4"/>
  <c r="AG2302" i="4"/>
  <c r="AH2301" i="4"/>
  <c r="AG2301" i="4"/>
  <c r="AH2292" i="4"/>
  <c r="AG2292" i="4"/>
  <c r="AH2291" i="4"/>
  <c r="AG2291" i="4"/>
  <c r="AH2290" i="4"/>
  <c r="AG2290" i="4"/>
  <c r="AH2289" i="4"/>
  <c r="AG2289" i="4"/>
  <c r="AH2288" i="4"/>
  <c r="AG2288" i="4"/>
  <c r="AH2287" i="4"/>
  <c r="AG2287" i="4"/>
  <c r="AH2286" i="4"/>
  <c r="AG2286" i="4"/>
  <c r="AH2285" i="4"/>
  <c r="AG2285" i="4"/>
  <c r="AH2284" i="4"/>
  <c r="AG2284" i="4"/>
  <c r="AH2283" i="4"/>
  <c r="AG2283" i="4"/>
  <c r="AH2282" i="4"/>
  <c r="AG2282" i="4"/>
  <c r="AH2281" i="4"/>
  <c r="AG2281" i="4"/>
  <c r="AH2280" i="4"/>
  <c r="AG2280" i="4"/>
  <c r="AH2279" i="4"/>
  <c r="AG2279" i="4"/>
  <c r="AH2278" i="4"/>
  <c r="AG2278" i="4"/>
  <c r="AH2269" i="4"/>
  <c r="AG2269" i="4"/>
  <c r="AH2268" i="4"/>
  <c r="AG2268" i="4"/>
  <c r="AH2267" i="4"/>
  <c r="AG2267" i="4"/>
  <c r="AH2266" i="4"/>
  <c r="AG2266" i="4"/>
  <c r="AH2265" i="4"/>
  <c r="AG2265" i="4"/>
  <c r="AH2264" i="4"/>
  <c r="AG2264" i="4"/>
  <c r="AH2263" i="4"/>
  <c r="AG2263" i="4"/>
  <c r="AH2262" i="4"/>
  <c r="AG2262" i="4"/>
  <c r="AH2261" i="4"/>
  <c r="AG2261" i="4"/>
  <c r="AH2260" i="4"/>
  <c r="AG2260" i="4"/>
  <c r="AH2259" i="4"/>
  <c r="AG2259" i="4"/>
  <c r="AH2258" i="4"/>
  <c r="AG2258" i="4"/>
  <c r="AH2257" i="4"/>
  <c r="AG2257" i="4"/>
  <c r="AH2256" i="4"/>
  <c r="AG2256" i="4"/>
  <c r="AH2255" i="4"/>
  <c r="AG2255" i="4"/>
  <c r="AH2247" i="4"/>
  <c r="AG2247" i="4"/>
  <c r="AH2246" i="4"/>
  <c r="AG2246" i="4"/>
  <c r="AH2245" i="4"/>
  <c r="AG2245" i="4"/>
  <c r="AH2244" i="4"/>
  <c r="AG2244" i="4"/>
  <c r="AH2243" i="4"/>
  <c r="AG2243" i="4"/>
  <c r="AH2242" i="4"/>
  <c r="AG2242" i="4"/>
  <c r="AH2241" i="4"/>
  <c r="AG2241" i="4"/>
  <c r="AH2240" i="4"/>
  <c r="AG2240" i="4"/>
  <c r="AH2239" i="4"/>
  <c r="AG2239" i="4"/>
  <c r="AH2238" i="4"/>
  <c r="AG2238" i="4"/>
  <c r="AH2237" i="4"/>
  <c r="AG2237" i="4"/>
  <c r="AH2236" i="4"/>
  <c r="AG2236" i="4"/>
  <c r="AH2235" i="4"/>
  <c r="AG2235" i="4"/>
  <c r="AH2234" i="4"/>
  <c r="AG2234" i="4"/>
  <c r="AH2233" i="4"/>
  <c r="AG2233" i="4"/>
  <c r="AH2224" i="4"/>
  <c r="AG2224" i="4"/>
  <c r="AH2223" i="4"/>
  <c r="AG2223" i="4"/>
  <c r="AH2222" i="4"/>
  <c r="AG2222" i="4"/>
  <c r="AH2221" i="4"/>
  <c r="AG2221" i="4"/>
  <c r="AH2220" i="4"/>
  <c r="AG2220" i="4"/>
  <c r="AH2219" i="4"/>
  <c r="AG2219" i="4"/>
  <c r="AH2218" i="4"/>
  <c r="AG2218" i="4"/>
  <c r="AH2217" i="4"/>
  <c r="AG2217" i="4"/>
  <c r="AH2216" i="4"/>
  <c r="AG2216" i="4"/>
  <c r="AH2215" i="4"/>
  <c r="AG2215" i="4"/>
  <c r="AH2214" i="4"/>
  <c r="AG2214" i="4"/>
  <c r="AH2213" i="4"/>
  <c r="AG2213" i="4"/>
  <c r="AH2212" i="4"/>
  <c r="AG2212" i="4"/>
  <c r="AH2211" i="4"/>
  <c r="AG2211" i="4"/>
  <c r="AH2210" i="4"/>
  <c r="AG2210" i="4"/>
  <c r="AH2201" i="4"/>
  <c r="AG2201" i="4"/>
  <c r="AH2200" i="4"/>
  <c r="AG2200" i="4"/>
  <c r="AH2199" i="4"/>
  <c r="AG2199" i="4"/>
  <c r="AH2198" i="4"/>
  <c r="AG2198" i="4"/>
  <c r="AH2197" i="4"/>
  <c r="AG2197" i="4"/>
  <c r="AH2196" i="4"/>
  <c r="AG2196" i="4"/>
  <c r="AH2195" i="4"/>
  <c r="AG2195" i="4"/>
  <c r="AH2194" i="4"/>
  <c r="AG2194" i="4"/>
  <c r="AH2193" i="4"/>
  <c r="AG2193" i="4"/>
  <c r="AH2192" i="4"/>
  <c r="AG2192" i="4"/>
  <c r="AH2191" i="4"/>
  <c r="AG2191" i="4"/>
  <c r="AH2190" i="4"/>
  <c r="AG2190" i="4"/>
  <c r="AH2189" i="4"/>
  <c r="AG2189" i="4"/>
  <c r="AH2188" i="4"/>
  <c r="AG2188" i="4"/>
  <c r="AH2187" i="4"/>
  <c r="AG2187" i="4"/>
  <c r="AH2178" i="4"/>
  <c r="AG2178" i="4"/>
  <c r="AH2177" i="4"/>
  <c r="AG2177" i="4"/>
  <c r="AH2176" i="4"/>
  <c r="AG2176" i="4"/>
  <c r="AH2175" i="4"/>
  <c r="AG2175" i="4"/>
  <c r="AH2174" i="4"/>
  <c r="AG2174" i="4"/>
  <c r="AH2173" i="4"/>
  <c r="AG2173" i="4"/>
  <c r="AH2172" i="4"/>
  <c r="AG2172" i="4"/>
  <c r="AH2171" i="4"/>
  <c r="AG2171" i="4"/>
  <c r="AH2170" i="4"/>
  <c r="AG2170" i="4"/>
  <c r="AH2169" i="4"/>
  <c r="AG2169" i="4"/>
  <c r="AH2168" i="4"/>
  <c r="AG2168" i="4"/>
  <c r="AH2167" i="4"/>
  <c r="AG2167" i="4"/>
  <c r="AH2166" i="4"/>
  <c r="AG2166" i="4"/>
  <c r="AH2165" i="4"/>
  <c r="AG2165" i="4"/>
  <c r="AH2164" i="4"/>
  <c r="AG2164" i="4"/>
  <c r="AH2154" i="4"/>
  <c r="AG2154" i="4"/>
  <c r="AH2153" i="4"/>
  <c r="AG2153" i="4"/>
  <c r="AH2152" i="4"/>
  <c r="AG2152" i="4"/>
  <c r="AH2151" i="4"/>
  <c r="AG2151" i="4"/>
  <c r="AH2150" i="4"/>
  <c r="AG2150" i="4"/>
  <c r="AH2149" i="4"/>
  <c r="AG2149" i="4"/>
  <c r="AH2148" i="4"/>
  <c r="AG2148" i="4"/>
  <c r="AH2147" i="4"/>
  <c r="AG2147" i="4"/>
  <c r="AH2146" i="4"/>
  <c r="AG2146" i="4"/>
  <c r="AH2145" i="4"/>
  <c r="AG2145" i="4"/>
  <c r="AH2144" i="4"/>
  <c r="AG2144" i="4"/>
  <c r="AH2143" i="4"/>
  <c r="AG2143" i="4"/>
  <c r="AH2142" i="4"/>
  <c r="AG2142" i="4"/>
  <c r="AH2141" i="4"/>
  <c r="AG2141" i="4"/>
  <c r="AH2140" i="4"/>
  <c r="AG2140" i="4"/>
  <c r="AH2132" i="4"/>
  <c r="AG2132" i="4"/>
  <c r="AH2131" i="4"/>
  <c r="AG2131" i="4"/>
  <c r="AH2130" i="4"/>
  <c r="AG2130" i="4"/>
  <c r="AH2129" i="4"/>
  <c r="AG2129" i="4"/>
  <c r="AH2128" i="4"/>
  <c r="AG2128" i="4"/>
  <c r="AH2127" i="4"/>
  <c r="AG2127" i="4"/>
  <c r="AH2126" i="4"/>
  <c r="AG2126" i="4"/>
  <c r="AH2125" i="4"/>
  <c r="AG2125" i="4"/>
  <c r="AH2124" i="4"/>
  <c r="AG2124" i="4"/>
  <c r="AH2123" i="4"/>
  <c r="AG2123" i="4"/>
  <c r="AH2122" i="4"/>
  <c r="AG2122" i="4"/>
  <c r="AH2121" i="4"/>
  <c r="AG2121" i="4"/>
  <c r="AH2120" i="4"/>
  <c r="AG2120" i="4"/>
  <c r="AH2119" i="4"/>
  <c r="AG2119" i="4"/>
  <c r="AH2118" i="4"/>
  <c r="AG2118" i="4"/>
  <c r="AH2109" i="4"/>
  <c r="AG2109" i="4"/>
  <c r="AH2108" i="4"/>
  <c r="AG2108" i="4"/>
  <c r="AH2107" i="4"/>
  <c r="AG2107" i="4"/>
  <c r="AH2106" i="4"/>
  <c r="AG2106" i="4"/>
  <c r="AH2105" i="4"/>
  <c r="AG2105" i="4"/>
  <c r="AH2104" i="4"/>
  <c r="AG2104" i="4"/>
  <c r="AH2103" i="4"/>
  <c r="AG2103" i="4"/>
  <c r="AH2102" i="4"/>
  <c r="AG2102" i="4"/>
  <c r="AH2101" i="4"/>
  <c r="AG2101" i="4"/>
  <c r="AH2100" i="4"/>
  <c r="AG2100" i="4"/>
  <c r="AH2099" i="4"/>
  <c r="AG2099" i="4"/>
  <c r="AH2098" i="4"/>
  <c r="AG2098" i="4"/>
  <c r="AH2097" i="4"/>
  <c r="AG2097" i="4"/>
  <c r="AH2096" i="4"/>
  <c r="AG2096" i="4"/>
  <c r="AH2095" i="4"/>
  <c r="AG2095" i="4"/>
  <c r="AH2086" i="4"/>
  <c r="AG2086" i="4"/>
  <c r="AH2085" i="4"/>
  <c r="AG2085" i="4"/>
  <c r="AH2084" i="4"/>
  <c r="AG2084" i="4"/>
  <c r="AH2083" i="4"/>
  <c r="AG2083" i="4"/>
  <c r="AH2082" i="4"/>
  <c r="AG2082" i="4"/>
  <c r="AH2081" i="4"/>
  <c r="AG2081" i="4"/>
  <c r="AH2080" i="4"/>
  <c r="AG2080" i="4"/>
  <c r="AH2079" i="4"/>
  <c r="AG2079" i="4"/>
  <c r="AH2078" i="4"/>
  <c r="AG2078" i="4"/>
  <c r="AH2077" i="4"/>
  <c r="AG2077" i="4"/>
  <c r="AH2076" i="4"/>
  <c r="AG2076" i="4"/>
  <c r="AH2075" i="4"/>
  <c r="AG2075" i="4"/>
  <c r="AH2074" i="4"/>
  <c r="AG2074" i="4"/>
  <c r="AH2073" i="4"/>
  <c r="AG2073" i="4"/>
  <c r="AH2072" i="4"/>
  <c r="AG2072" i="4"/>
  <c r="AH2063" i="4"/>
  <c r="AG2063" i="4"/>
  <c r="AH2062" i="4"/>
  <c r="AG2062" i="4"/>
  <c r="AH2061" i="4"/>
  <c r="AG2061" i="4"/>
  <c r="AH2060" i="4"/>
  <c r="AG2060" i="4"/>
  <c r="AH2059" i="4"/>
  <c r="AG2059" i="4"/>
  <c r="AH2058" i="4"/>
  <c r="AG2058" i="4"/>
  <c r="AH2057" i="4"/>
  <c r="AG2057" i="4"/>
  <c r="AH2056" i="4"/>
  <c r="AG2056" i="4"/>
  <c r="AH2055" i="4"/>
  <c r="AG2055" i="4"/>
  <c r="AH2054" i="4"/>
  <c r="AG2054" i="4"/>
  <c r="AH2053" i="4"/>
  <c r="AG2053" i="4"/>
  <c r="AH2052" i="4"/>
  <c r="AG2052" i="4"/>
  <c r="AH2051" i="4"/>
  <c r="AG2051" i="4"/>
  <c r="AH2050" i="4"/>
  <c r="AG2050" i="4"/>
  <c r="AH2049" i="4"/>
  <c r="AG2049" i="4"/>
  <c r="AH2040" i="4"/>
  <c r="AG2040" i="4"/>
  <c r="AH2039" i="4"/>
  <c r="AG2039" i="4"/>
  <c r="AH2038" i="4"/>
  <c r="AG2038" i="4"/>
  <c r="AH2037" i="4"/>
  <c r="AG2037" i="4"/>
  <c r="AH2036" i="4"/>
  <c r="AG2036" i="4"/>
  <c r="AH2035" i="4"/>
  <c r="AG2035" i="4"/>
  <c r="AH2034" i="4"/>
  <c r="AG2034" i="4"/>
  <c r="AH2033" i="4"/>
  <c r="AG2033" i="4"/>
  <c r="AH2032" i="4"/>
  <c r="AG2032" i="4"/>
  <c r="AH2031" i="4"/>
  <c r="AG2031" i="4"/>
  <c r="AH2030" i="4"/>
  <c r="AG2030" i="4"/>
  <c r="AH2029" i="4"/>
  <c r="AG2029" i="4"/>
  <c r="AH2028" i="4"/>
  <c r="AG2028" i="4"/>
  <c r="AH2027" i="4"/>
  <c r="AG2027" i="4"/>
  <c r="AH2026" i="4"/>
  <c r="AG2026" i="4"/>
  <c r="AH2018" i="4"/>
  <c r="AG2018" i="4"/>
  <c r="AH2017" i="4"/>
  <c r="AG2017" i="4"/>
  <c r="AH2016" i="4"/>
  <c r="AG2016" i="4"/>
  <c r="AH2015" i="4"/>
  <c r="AG2015" i="4"/>
  <c r="AH2014" i="4"/>
  <c r="AG2014" i="4"/>
  <c r="AH2013" i="4"/>
  <c r="AG2013" i="4"/>
  <c r="AH2012" i="4"/>
  <c r="AG2012" i="4"/>
  <c r="AH2011" i="4"/>
  <c r="AG2011" i="4"/>
  <c r="AH2010" i="4"/>
  <c r="AG2010" i="4"/>
  <c r="AH2009" i="4"/>
  <c r="AG2009" i="4"/>
  <c r="AH2008" i="4"/>
  <c r="AG2008" i="4"/>
  <c r="AH2007" i="4"/>
  <c r="AG2007" i="4"/>
  <c r="AH2006" i="4"/>
  <c r="AG2006" i="4"/>
  <c r="AH2005" i="4"/>
  <c r="AG2005" i="4"/>
  <c r="AH2004" i="4"/>
  <c r="AG2004" i="4"/>
  <c r="AH1995" i="4"/>
  <c r="AG1995" i="4"/>
  <c r="AH1994" i="4"/>
  <c r="AG1994" i="4"/>
  <c r="AH1993" i="4"/>
  <c r="AG1993" i="4"/>
  <c r="AH1992" i="4"/>
  <c r="AG1992" i="4"/>
  <c r="AH1991" i="4"/>
  <c r="AG1991" i="4"/>
  <c r="AH1990" i="4"/>
  <c r="AG1990" i="4"/>
  <c r="AH1989" i="4"/>
  <c r="AG1989" i="4"/>
  <c r="AH1988" i="4"/>
  <c r="AG1988" i="4"/>
  <c r="AH1987" i="4"/>
  <c r="AG1987" i="4"/>
  <c r="AH1986" i="4"/>
  <c r="AG1986" i="4"/>
  <c r="AH1985" i="4"/>
  <c r="AG1985" i="4"/>
  <c r="AH1984" i="4"/>
  <c r="AG1984" i="4"/>
  <c r="AH1983" i="4"/>
  <c r="AG1983" i="4"/>
  <c r="AH1982" i="4"/>
  <c r="AG1982" i="4"/>
  <c r="AH1981" i="4"/>
  <c r="AG1981" i="4"/>
  <c r="AH1972" i="4"/>
  <c r="AG1972" i="4"/>
  <c r="AH1971" i="4"/>
  <c r="AG1971" i="4"/>
  <c r="AH1970" i="4"/>
  <c r="AG1970" i="4"/>
  <c r="AH1969" i="4"/>
  <c r="AG1969" i="4"/>
  <c r="AH1968" i="4"/>
  <c r="AG1968" i="4"/>
  <c r="AH1967" i="4"/>
  <c r="AG1967" i="4"/>
  <c r="AH1966" i="4"/>
  <c r="AG1966" i="4"/>
  <c r="AH1965" i="4"/>
  <c r="AG1965" i="4"/>
  <c r="AH1964" i="4"/>
  <c r="AG1964" i="4"/>
  <c r="AH1963" i="4"/>
  <c r="AG1963" i="4"/>
  <c r="AH1962" i="4"/>
  <c r="AG1962" i="4"/>
  <c r="AH1961" i="4"/>
  <c r="AG1961" i="4"/>
  <c r="AH1960" i="4"/>
  <c r="AG1960" i="4"/>
  <c r="AH1959" i="4"/>
  <c r="AG1959" i="4"/>
  <c r="AH1958" i="4"/>
  <c r="AG1958" i="4"/>
  <c r="AH1949" i="4"/>
  <c r="AG1949" i="4"/>
  <c r="AH1948" i="4"/>
  <c r="AG1948" i="4"/>
  <c r="AH1947" i="4"/>
  <c r="AG1947" i="4"/>
  <c r="AH1946" i="4"/>
  <c r="AG1946" i="4"/>
  <c r="AH1945" i="4"/>
  <c r="AG1945" i="4"/>
  <c r="AH1944" i="4"/>
  <c r="AG1944" i="4"/>
  <c r="AH1943" i="4"/>
  <c r="AG1943" i="4"/>
  <c r="AH1942" i="4"/>
  <c r="AG1942" i="4"/>
  <c r="AH1941" i="4"/>
  <c r="AG1941" i="4"/>
  <c r="AH1940" i="4"/>
  <c r="AG1940" i="4"/>
  <c r="AH1939" i="4"/>
  <c r="AG1939" i="4"/>
  <c r="AH1938" i="4"/>
  <c r="AG1938" i="4"/>
  <c r="AH1937" i="4"/>
  <c r="AG1937" i="4"/>
  <c r="AH1936" i="4"/>
  <c r="AG1936" i="4"/>
  <c r="AH1935" i="4"/>
  <c r="AG1935" i="4"/>
  <c r="AH1926" i="4"/>
  <c r="AG1926" i="4"/>
  <c r="AH1925" i="4"/>
  <c r="AG1925" i="4"/>
  <c r="AH1924" i="4"/>
  <c r="AG1924" i="4"/>
  <c r="AH1923" i="4"/>
  <c r="AG1923" i="4"/>
  <c r="AH1922" i="4"/>
  <c r="AG1922" i="4"/>
  <c r="AH1921" i="4"/>
  <c r="AG1921" i="4"/>
  <c r="AH1920" i="4"/>
  <c r="AG1920" i="4"/>
  <c r="AH1919" i="4"/>
  <c r="AG1919" i="4"/>
  <c r="AH1918" i="4"/>
  <c r="AG1918" i="4"/>
  <c r="AH1917" i="4"/>
  <c r="AG1917" i="4"/>
  <c r="AH1916" i="4"/>
  <c r="AG1916" i="4"/>
  <c r="AH1915" i="4"/>
  <c r="AG1915" i="4"/>
  <c r="AH1914" i="4"/>
  <c r="AG1914" i="4"/>
  <c r="AH1913" i="4"/>
  <c r="AG1913" i="4"/>
  <c r="AH1912" i="4"/>
  <c r="AG1912" i="4"/>
  <c r="AH1904" i="4"/>
  <c r="AG1904" i="4"/>
  <c r="AH1903" i="4"/>
  <c r="AG1903" i="4"/>
  <c r="AH1902" i="4"/>
  <c r="AG1902" i="4"/>
  <c r="AH1901" i="4"/>
  <c r="AG1901" i="4"/>
  <c r="AH1900" i="4"/>
  <c r="AG1900" i="4"/>
  <c r="AH1899" i="4"/>
  <c r="AG1899" i="4"/>
  <c r="AH1898" i="4"/>
  <c r="AG1898" i="4"/>
  <c r="AH1897" i="4"/>
  <c r="AG1897" i="4"/>
  <c r="AH1896" i="4"/>
  <c r="AG1896" i="4"/>
  <c r="AH1895" i="4"/>
  <c r="AG1895" i="4"/>
  <c r="AH1894" i="4"/>
  <c r="AG1894" i="4"/>
  <c r="AH1893" i="4"/>
  <c r="AG1893" i="4"/>
  <c r="AH1892" i="4"/>
  <c r="AG1892" i="4"/>
  <c r="AH1891" i="4"/>
  <c r="AG1891" i="4"/>
  <c r="AH1890" i="4"/>
  <c r="AG1890" i="4"/>
  <c r="AH1881" i="4"/>
  <c r="AG1881" i="4"/>
  <c r="AH1880" i="4"/>
  <c r="AG1880" i="4"/>
  <c r="AH1879" i="4"/>
  <c r="AG1879" i="4"/>
  <c r="AH1878" i="4"/>
  <c r="AG1878" i="4"/>
  <c r="AH1877" i="4"/>
  <c r="AG1877" i="4"/>
  <c r="AH1876" i="4"/>
  <c r="AG1876" i="4"/>
  <c r="AH1875" i="4"/>
  <c r="AG1875" i="4"/>
  <c r="AH1874" i="4"/>
  <c r="AG1874" i="4"/>
  <c r="AH1873" i="4"/>
  <c r="AG1873" i="4"/>
  <c r="AH1872" i="4"/>
  <c r="AG1872" i="4"/>
  <c r="AH1871" i="4"/>
  <c r="AG1871" i="4"/>
  <c r="AH1870" i="4"/>
  <c r="AG1870" i="4"/>
  <c r="AH1869" i="4"/>
  <c r="AG1869" i="4"/>
  <c r="AH1868" i="4"/>
  <c r="AG1868" i="4"/>
  <c r="AH1867" i="4"/>
  <c r="AG1867" i="4"/>
  <c r="AH1858" i="4"/>
  <c r="AG1858" i="4"/>
  <c r="AH1857" i="4"/>
  <c r="AG1857" i="4"/>
  <c r="AH1856" i="4"/>
  <c r="AG1856" i="4"/>
  <c r="AH1855" i="4"/>
  <c r="AG1855" i="4"/>
  <c r="AH1854" i="4"/>
  <c r="AG1854" i="4"/>
  <c r="AH1853" i="4"/>
  <c r="AG1853" i="4"/>
  <c r="AH1852" i="4"/>
  <c r="AG1852" i="4"/>
  <c r="AH1851" i="4"/>
  <c r="AG1851" i="4"/>
  <c r="AH1850" i="4"/>
  <c r="AG1850" i="4"/>
  <c r="AH1849" i="4"/>
  <c r="AG1849" i="4"/>
  <c r="AH1848" i="4"/>
  <c r="AG1848" i="4"/>
  <c r="AH1847" i="4"/>
  <c r="AG1847" i="4"/>
  <c r="AH1846" i="4"/>
  <c r="AG1846" i="4"/>
  <c r="AH1845" i="4"/>
  <c r="AG1845" i="4"/>
  <c r="AH1844" i="4"/>
  <c r="AG1844" i="4"/>
  <c r="AH1835" i="4"/>
  <c r="AG1835" i="4"/>
  <c r="AH1834" i="4"/>
  <c r="AG1834" i="4"/>
  <c r="AH1833" i="4"/>
  <c r="AG1833" i="4"/>
  <c r="AH1832" i="4"/>
  <c r="AG1832" i="4"/>
  <c r="AH1831" i="4"/>
  <c r="AG1831" i="4"/>
  <c r="AH1830" i="4"/>
  <c r="AG1830" i="4"/>
  <c r="AH1829" i="4"/>
  <c r="AG1829" i="4"/>
  <c r="AH1828" i="4"/>
  <c r="AG1828" i="4"/>
  <c r="AH1827" i="4"/>
  <c r="AG1827" i="4"/>
  <c r="AH1826" i="4"/>
  <c r="AG1826" i="4"/>
  <c r="AH1825" i="4"/>
  <c r="AG1825" i="4"/>
  <c r="AH1824" i="4"/>
  <c r="AG1824" i="4"/>
  <c r="AH1823" i="4"/>
  <c r="AG1823" i="4"/>
  <c r="AH1822" i="4"/>
  <c r="AG1822" i="4"/>
  <c r="AH1821" i="4"/>
  <c r="AG1821" i="4"/>
  <c r="AH1812" i="4"/>
  <c r="AG1812" i="4"/>
  <c r="AH1811" i="4"/>
  <c r="AG1811" i="4"/>
  <c r="AH1810" i="4"/>
  <c r="AG1810" i="4"/>
  <c r="AH1809" i="4"/>
  <c r="AG1809" i="4"/>
  <c r="AH1808" i="4"/>
  <c r="AG1808" i="4"/>
  <c r="AH1807" i="4"/>
  <c r="AG1807" i="4"/>
  <c r="AH1806" i="4"/>
  <c r="AG1806" i="4"/>
  <c r="AH1805" i="4"/>
  <c r="AG1805" i="4"/>
  <c r="AH1804" i="4"/>
  <c r="AG1804" i="4"/>
  <c r="AH1803" i="4"/>
  <c r="AG1803" i="4"/>
  <c r="AH1802" i="4"/>
  <c r="AG1802" i="4"/>
  <c r="AH1801" i="4"/>
  <c r="AG1801" i="4"/>
  <c r="AH1800" i="4"/>
  <c r="AG1800" i="4"/>
  <c r="AH1799" i="4"/>
  <c r="AG1799" i="4"/>
  <c r="AH1798" i="4"/>
  <c r="AG1798" i="4"/>
  <c r="AH1790" i="4"/>
  <c r="AG1790" i="4"/>
  <c r="AH1789" i="4"/>
  <c r="AG1789" i="4"/>
  <c r="AH1788" i="4"/>
  <c r="AG1788" i="4"/>
  <c r="AH1787" i="4"/>
  <c r="AG1787" i="4"/>
  <c r="AH1786" i="4"/>
  <c r="AG1786" i="4"/>
  <c r="AH1785" i="4"/>
  <c r="AG1785" i="4"/>
  <c r="AH1784" i="4"/>
  <c r="AG1784" i="4"/>
  <c r="AH1783" i="4"/>
  <c r="AG1783" i="4"/>
  <c r="AH1782" i="4"/>
  <c r="AG1782" i="4"/>
  <c r="AH1781" i="4"/>
  <c r="AG1781" i="4"/>
  <c r="AH1780" i="4"/>
  <c r="AG1780" i="4"/>
  <c r="AH1779" i="4"/>
  <c r="AG1779" i="4"/>
  <c r="AH1778" i="4"/>
  <c r="AG1778" i="4"/>
  <c r="AH1777" i="4"/>
  <c r="AG1777" i="4"/>
  <c r="AH1776" i="4"/>
  <c r="AG1776" i="4"/>
  <c r="AH1767" i="4"/>
  <c r="AG1767" i="4"/>
  <c r="AH1766" i="4"/>
  <c r="AG1766" i="4"/>
  <c r="AH1765" i="4"/>
  <c r="AG1765" i="4"/>
  <c r="AH1764" i="4"/>
  <c r="AG1764" i="4"/>
  <c r="AH1763" i="4"/>
  <c r="AG1763" i="4"/>
  <c r="AH1762" i="4"/>
  <c r="AG1762" i="4"/>
  <c r="AH1761" i="4"/>
  <c r="AG1761" i="4"/>
  <c r="AH1760" i="4"/>
  <c r="AG1760" i="4"/>
  <c r="AH1759" i="4"/>
  <c r="AG1759" i="4"/>
  <c r="AH1758" i="4"/>
  <c r="AG1758" i="4"/>
  <c r="AH1757" i="4"/>
  <c r="AG1757" i="4"/>
  <c r="AH1756" i="4"/>
  <c r="AG1756" i="4"/>
  <c r="AH1755" i="4"/>
  <c r="AG1755" i="4"/>
  <c r="AH1754" i="4"/>
  <c r="AG1754" i="4"/>
  <c r="AH1753" i="4"/>
  <c r="AG1753" i="4"/>
  <c r="AH1752" i="4"/>
  <c r="AG1752" i="4"/>
  <c r="AH1751" i="4"/>
  <c r="AG1751" i="4"/>
  <c r="AH1750" i="4"/>
  <c r="AG1750" i="4"/>
  <c r="AH1749" i="4"/>
  <c r="AG1749" i="4"/>
  <c r="AH1748" i="4"/>
  <c r="AG1748" i="4"/>
  <c r="AH1747" i="4"/>
  <c r="AG1747" i="4"/>
  <c r="AH1746" i="4"/>
  <c r="AG1746" i="4"/>
  <c r="AH1745" i="4"/>
  <c r="AG1745" i="4"/>
  <c r="AH1744" i="4"/>
  <c r="AG1744" i="4"/>
  <c r="AH1743" i="4"/>
  <c r="AG1743" i="4"/>
  <c r="AH1742" i="4"/>
  <c r="AG1742" i="4"/>
  <c r="AH1741" i="4"/>
  <c r="AG1741" i="4"/>
  <c r="AH1740" i="4"/>
  <c r="AG1740" i="4"/>
  <c r="AH1739" i="4"/>
  <c r="AG1739" i="4"/>
  <c r="AH1730" i="4"/>
  <c r="AG1730" i="4"/>
  <c r="AH1729" i="4"/>
  <c r="AG1729" i="4"/>
  <c r="AH1728" i="4"/>
  <c r="AG1728" i="4"/>
  <c r="AH1727" i="4"/>
  <c r="AG1727" i="4"/>
  <c r="AH1726" i="4"/>
  <c r="AG1726" i="4"/>
  <c r="AH1725" i="4"/>
  <c r="AG1725" i="4"/>
  <c r="AH1724" i="4"/>
  <c r="AG1724" i="4"/>
  <c r="AH1723" i="4"/>
  <c r="AG1723" i="4"/>
  <c r="AH1722" i="4"/>
  <c r="AG1722" i="4"/>
  <c r="AH1721" i="4"/>
  <c r="AG1721" i="4"/>
  <c r="AH1720" i="4"/>
  <c r="AG1720" i="4"/>
  <c r="AH1719" i="4"/>
  <c r="AG1719" i="4"/>
  <c r="AH1718" i="4"/>
  <c r="AG1718" i="4"/>
  <c r="AH1717" i="4"/>
  <c r="AG1717" i="4"/>
  <c r="AH1716" i="4"/>
  <c r="AG1716" i="4"/>
  <c r="AH1708" i="4"/>
  <c r="AG1708" i="4"/>
  <c r="AH1707" i="4"/>
  <c r="AG1707" i="4"/>
  <c r="AH1706" i="4"/>
  <c r="AG1706" i="4"/>
  <c r="AH1705" i="4"/>
  <c r="AG1705" i="4"/>
  <c r="AH1704" i="4"/>
  <c r="AG1704" i="4"/>
  <c r="AH1703" i="4"/>
  <c r="AG1703" i="4"/>
  <c r="AH1702" i="4"/>
  <c r="AG1702" i="4"/>
  <c r="AH1701" i="4"/>
  <c r="AG1701" i="4"/>
  <c r="AH1700" i="4"/>
  <c r="AG1700" i="4"/>
  <c r="AH1699" i="4"/>
  <c r="AG1699" i="4"/>
  <c r="AH1698" i="4"/>
  <c r="AG1698" i="4"/>
  <c r="AH1697" i="4"/>
  <c r="AG1697" i="4"/>
  <c r="AH1696" i="4"/>
  <c r="AG1696" i="4"/>
  <c r="AH1695" i="4"/>
  <c r="AG1695" i="4"/>
  <c r="AH1694" i="4"/>
  <c r="AG1694" i="4"/>
  <c r="AH1685" i="4"/>
  <c r="AG1685" i="4"/>
  <c r="AH1684" i="4"/>
  <c r="AG1684" i="4"/>
  <c r="AH1683" i="4"/>
  <c r="AG1683" i="4"/>
  <c r="AH1682" i="4"/>
  <c r="AG1682" i="4"/>
  <c r="AH1681" i="4"/>
  <c r="AG1681" i="4"/>
  <c r="AH1680" i="4"/>
  <c r="AG1680" i="4"/>
  <c r="AH1679" i="4"/>
  <c r="AG1679" i="4"/>
  <c r="AH1678" i="4"/>
  <c r="AG1678" i="4"/>
  <c r="AH1677" i="4"/>
  <c r="AG1677" i="4"/>
  <c r="AH1676" i="4"/>
  <c r="AG1676" i="4"/>
  <c r="AH1675" i="4"/>
  <c r="AG1675" i="4"/>
  <c r="AH1674" i="4"/>
  <c r="AG1674" i="4"/>
  <c r="AH1673" i="4"/>
  <c r="AG1673" i="4"/>
  <c r="AH1672" i="4"/>
  <c r="AG1672" i="4"/>
  <c r="AH1671" i="4"/>
  <c r="AG1671" i="4"/>
  <c r="AH1662" i="4"/>
  <c r="AG1662" i="4"/>
  <c r="AH1661" i="4"/>
  <c r="AG1661" i="4"/>
  <c r="AH1660" i="4"/>
  <c r="AG1660" i="4"/>
  <c r="AH1659" i="4"/>
  <c r="AG1659" i="4"/>
  <c r="AH1658" i="4"/>
  <c r="AG1658" i="4"/>
  <c r="AH1657" i="4"/>
  <c r="AG1657" i="4"/>
  <c r="AH1656" i="4"/>
  <c r="AG1656" i="4"/>
  <c r="AH1655" i="4"/>
  <c r="AG1655" i="4"/>
  <c r="AH1654" i="4"/>
  <c r="AG1654" i="4"/>
  <c r="AH1653" i="4"/>
  <c r="AG1653" i="4"/>
  <c r="AH1652" i="4"/>
  <c r="AG1652" i="4"/>
  <c r="AH1651" i="4"/>
  <c r="AG1651" i="4"/>
  <c r="AH1650" i="4"/>
  <c r="AG1650" i="4"/>
  <c r="AH1649" i="4"/>
  <c r="AG1649" i="4"/>
  <c r="AH1648" i="4"/>
  <c r="AG1648" i="4"/>
  <c r="AH1639" i="4"/>
  <c r="AG1639" i="4"/>
  <c r="AH1638" i="4"/>
  <c r="AG1638" i="4"/>
  <c r="AH1637" i="4"/>
  <c r="AG1637" i="4"/>
  <c r="AH1636" i="4"/>
  <c r="AG1636" i="4"/>
  <c r="AH1635" i="4"/>
  <c r="AG1635" i="4"/>
  <c r="AH1634" i="4"/>
  <c r="AG1634" i="4"/>
  <c r="AH1633" i="4"/>
  <c r="AG1633" i="4"/>
  <c r="AH1632" i="4"/>
  <c r="AG1632" i="4"/>
  <c r="AH1631" i="4"/>
  <c r="AG1631" i="4"/>
  <c r="AH1630" i="4"/>
  <c r="AG1630" i="4"/>
  <c r="AH1629" i="4"/>
  <c r="AG1629" i="4"/>
  <c r="AH1628" i="4"/>
  <c r="AG1628" i="4"/>
  <c r="AH1627" i="4"/>
  <c r="AG1627" i="4"/>
  <c r="AH1626" i="4"/>
  <c r="AG1626" i="4"/>
  <c r="AH1625" i="4"/>
  <c r="AG1625" i="4"/>
  <c r="AH1616" i="4"/>
  <c r="AG1616" i="4"/>
  <c r="AH1615" i="4"/>
  <c r="AG1615" i="4"/>
  <c r="AH1614" i="4"/>
  <c r="AG1614" i="4"/>
  <c r="AH1613" i="4"/>
  <c r="AG1613" i="4"/>
  <c r="AH1612" i="4"/>
  <c r="AG1612" i="4"/>
  <c r="AH1611" i="4"/>
  <c r="AG1611" i="4"/>
  <c r="AH1610" i="4"/>
  <c r="AG1610" i="4"/>
  <c r="AH1609" i="4"/>
  <c r="AG1609" i="4"/>
  <c r="AH1608" i="4"/>
  <c r="AG1608" i="4"/>
  <c r="AH1607" i="4"/>
  <c r="AG1607" i="4"/>
  <c r="AH1606" i="4"/>
  <c r="AG1606" i="4"/>
  <c r="AH1605" i="4"/>
  <c r="AG1605" i="4"/>
  <c r="AH1604" i="4"/>
  <c r="AG1604" i="4"/>
  <c r="AH1603" i="4"/>
  <c r="AG1603" i="4"/>
  <c r="AH1602" i="4"/>
  <c r="AG1602" i="4"/>
  <c r="AH1594" i="4"/>
  <c r="AG1594" i="4"/>
  <c r="AH1593" i="4"/>
  <c r="AG1593" i="4"/>
  <c r="AH1592" i="4"/>
  <c r="AG1592" i="4"/>
  <c r="AH1591" i="4"/>
  <c r="AG1591" i="4"/>
  <c r="AH1590" i="4"/>
  <c r="AG1590" i="4"/>
  <c r="AH1589" i="4"/>
  <c r="AG1589" i="4"/>
  <c r="AH1588" i="4"/>
  <c r="AG1588" i="4"/>
  <c r="AH1587" i="4"/>
  <c r="AG1587" i="4"/>
  <c r="AH1586" i="4"/>
  <c r="AG1586" i="4"/>
  <c r="AH1585" i="4"/>
  <c r="AG1585" i="4"/>
  <c r="AH1584" i="4"/>
  <c r="AG1584" i="4"/>
  <c r="AH1583" i="4"/>
  <c r="AG1583" i="4"/>
  <c r="AH1582" i="4"/>
  <c r="AG1582" i="4"/>
  <c r="AH1581" i="4"/>
  <c r="AG1581" i="4"/>
  <c r="AH1580" i="4"/>
  <c r="AG1580" i="4"/>
  <c r="AH1571" i="4"/>
  <c r="AG1571" i="4"/>
  <c r="AH1570" i="4"/>
  <c r="AG1570" i="4"/>
  <c r="AH1569" i="4"/>
  <c r="AG1569" i="4"/>
  <c r="AH1568" i="4"/>
  <c r="AG1568" i="4"/>
  <c r="AH1567" i="4"/>
  <c r="AG1567" i="4"/>
  <c r="AH1566" i="4"/>
  <c r="AG1566" i="4"/>
  <c r="AH1565" i="4"/>
  <c r="AG1565" i="4"/>
  <c r="AH1564" i="4"/>
  <c r="AG1564" i="4"/>
  <c r="AH1563" i="4"/>
  <c r="AG1563" i="4"/>
  <c r="AH1562" i="4"/>
  <c r="AG1562" i="4"/>
  <c r="AH1561" i="4"/>
  <c r="AG1561" i="4"/>
  <c r="AH1560" i="4"/>
  <c r="AG1560" i="4"/>
  <c r="AH1559" i="4"/>
  <c r="AG1559" i="4"/>
  <c r="AH1558" i="4"/>
  <c r="AG1558" i="4"/>
  <c r="AH1557" i="4"/>
  <c r="AG1557" i="4"/>
  <c r="AH1548" i="4"/>
  <c r="AG1548" i="4"/>
  <c r="AH1547" i="4"/>
  <c r="AG1547" i="4"/>
  <c r="AH1546" i="4"/>
  <c r="AG1546" i="4"/>
  <c r="AH1545" i="4"/>
  <c r="AG1545" i="4"/>
  <c r="AH1544" i="4"/>
  <c r="AG1544" i="4"/>
  <c r="AH1543" i="4"/>
  <c r="AG1543" i="4"/>
  <c r="AH1542" i="4"/>
  <c r="AG1542" i="4"/>
  <c r="AH1541" i="4"/>
  <c r="AG1541" i="4"/>
  <c r="AH1540" i="4"/>
  <c r="AG1540" i="4"/>
  <c r="AH1539" i="4"/>
  <c r="AG1539" i="4"/>
  <c r="AH1538" i="4"/>
  <c r="AG1538" i="4"/>
  <c r="AH1537" i="4"/>
  <c r="AG1537" i="4"/>
  <c r="AH1536" i="4"/>
  <c r="AG1536" i="4"/>
  <c r="AH1535" i="4"/>
  <c r="AG1535" i="4"/>
  <c r="AH1534" i="4"/>
  <c r="AG1534" i="4"/>
  <c r="AH1525" i="4"/>
  <c r="AG1525" i="4"/>
  <c r="AH1524" i="4"/>
  <c r="AG1524" i="4"/>
  <c r="AH1523" i="4"/>
  <c r="AG1523" i="4"/>
  <c r="AH1522" i="4"/>
  <c r="AG1522" i="4"/>
  <c r="AH1521" i="4"/>
  <c r="AG1521" i="4"/>
  <c r="AH1520" i="4"/>
  <c r="AG1520" i="4"/>
  <c r="AH1519" i="4"/>
  <c r="AG1519" i="4"/>
  <c r="AH1518" i="4"/>
  <c r="AG1518" i="4"/>
  <c r="AH1517" i="4"/>
  <c r="AG1517" i="4"/>
  <c r="AH1516" i="4"/>
  <c r="AG1516" i="4"/>
  <c r="AH1515" i="4"/>
  <c r="AG1515" i="4"/>
  <c r="AH1514" i="4"/>
  <c r="AG1514" i="4"/>
  <c r="AH1513" i="4"/>
  <c r="AG1513" i="4"/>
  <c r="AH1512" i="4"/>
  <c r="AG1512" i="4"/>
  <c r="AH1511" i="4"/>
  <c r="AG1511" i="4"/>
  <c r="AH1502" i="4"/>
  <c r="AG1502" i="4"/>
  <c r="AH1501" i="4"/>
  <c r="AG1501" i="4"/>
  <c r="AH1500" i="4"/>
  <c r="AG1500" i="4"/>
  <c r="AH1499" i="4"/>
  <c r="AG1499" i="4"/>
  <c r="AH1498" i="4"/>
  <c r="AG1498" i="4"/>
  <c r="AH1497" i="4"/>
  <c r="AG1497" i="4"/>
  <c r="AH1496" i="4"/>
  <c r="AG1496" i="4"/>
  <c r="AH1495" i="4"/>
  <c r="AG1495" i="4"/>
  <c r="AH1494" i="4"/>
  <c r="AG1494" i="4"/>
  <c r="AH1493" i="4"/>
  <c r="AG1493" i="4"/>
  <c r="AH1492" i="4"/>
  <c r="AG1492" i="4"/>
  <c r="AH1491" i="4"/>
  <c r="AG1491" i="4"/>
  <c r="AH1490" i="4"/>
  <c r="AG1490" i="4"/>
  <c r="AH1489" i="4"/>
  <c r="AG1489" i="4"/>
  <c r="AH1488" i="4"/>
  <c r="AG1488" i="4"/>
  <c r="AH1480" i="4"/>
  <c r="AG1480" i="4"/>
  <c r="AH1479" i="4"/>
  <c r="AG1479" i="4"/>
  <c r="AH1478" i="4"/>
  <c r="AG1478" i="4"/>
  <c r="AH1477" i="4"/>
  <c r="AG1477" i="4"/>
  <c r="AH1476" i="4"/>
  <c r="AG1476" i="4"/>
  <c r="AH1475" i="4"/>
  <c r="AG1475" i="4"/>
  <c r="AH1474" i="4"/>
  <c r="AG1474" i="4"/>
  <c r="AH1473" i="4"/>
  <c r="AG1473" i="4"/>
  <c r="AH1472" i="4"/>
  <c r="AG1472" i="4"/>
  <c r="AH1471" i="4"/>
  <c r="AG1471" i="4"/>
  <c r="AH1470" i="4"/>
  <c r="AG1470" i="4"/>
  <c r="AH1469" i="4"/>
  <c r="AG1469" i="4"/>
  <c r="AH1468" i="4"/>
  <c r="AG1468" i="4"/>
  <c r="AH1467" i="4"/>
  <c r="AG1467" i="4"/>
  <c r="AH1466" i="4"/>
  <c r="AG1466" i="4"/>
  <c r="AH1457" i="4"/>
  <c r="AG1457" i="4"/>
  <c r="AH1456" i="4"/>
  <c r="AG1456" i="4"/>
  <c r="AH1455" i="4"/>
  <c r="AG1455" i="4"/>
  <c r="AH1454" i="4"/>
  <c r="AG1454" i="4"/>
  <c r="AH1453" i="4"/>
  <c r="AG1453" i="4"/>
  <c r="AH1452" i="4"/>
  <c r="AG1452" i="4"/>
  <c r="AH1451" i="4"/>
  <c r="AG1451" i="4"/>
  <c r="AH1450" i="4"/>
  <c r="AG1450" i="4"/>
  <c r="AH1449" i="4"/>
  <c r="AG1449" i="4"/>
  <c r="AH1448" i="4"/>
  <c r="AG1448" i="4"/>
  <c r="AH1447" i="4"/>
  <c r="AG1447" i="4"/>
  <c r="AH1446" i="4"/>
  <c r="AG1446" i="4"/>
  <c r="AH1445" i="4"/>
  <c r="AG1445" i="4"/>
  <c r="AH1444" i="4"/>
  <c r="AG1444" i="4"/>
  <c r="AH1443" i="4"/>
  <c r="AG1443" i="4"/>
  <c r="AH1434" i="4"/>
  <c r="AG1434" i="4"/>
  <c r="AH1433" i="4"/>
  <c r="AG1433" i="4"/>
  <c r="AH1432" i="4"/>
  <c r="AG1432" i="4"/>
  <c r="AH1431" i="4"/>
  <c r="AG1431" i="4"/>
  <c r="AH1430" i="4"/>
  <c r="AG1430" i="4"/>
  <c r="AH1429" i="4"/>
  <c r="AG1429" i="4"/>
  <c r="AH1428" i="4"/>
  <c r="AG1428" i="4"/>
  <c r="AH1427" i="4"/>
  <c r="AG1427" i="4"/>
  <c r="AH1426" i="4"/>
  <c r="AG1426" i="4"/>
  <c r="AH1425" i="4"/>
  <c r="AG1425" i="4"/>
  <c r="AH1424" i="4"/>
  <c r="AG1424" i="4"/>
  <c r="AH1423" i="4"/>
  <c r="AG1423" i="4"/>
  <c r="AH1422" i="4"/>
  <c r="AG1422" i="4"/>
  <c r="AH1421" i="4"/>
  <c r="AG1421" i="4"/>
  <c r="AH1420" i="4"/>
  <c r="AG1420" i="4"/>
  <c r="AH1411" i="4"/>
  <c r="AG1411" i="4"/>
  <c r="AH1410" i="4"/>
  <c r="AG1410" i="4"/>
  <c r="AH1409" i="4"/>
  <c r="AG1409" i="4"/>
  <c r="AH1408" i="4"/>
  <c r="AG1408" i="4"/>
  <c r="AH1407" i="4"/>
  <c r="AG1407" i="4"/>
  <c r="AH1406" i="4"/>
  <c r="AG1406" i="4"/>
  <c r="AH1405" i="4"/>
  <c r="AG1405" i="4"/>
  <c r="AH1404" i="4"/>
  <c r="AG1404" i="4"/>
  <c r="AH1403" i="4"/>
  <c r="AG1403" i="4"/>
  <c r="AH1402" i="4"/>
  <c r="AG1402" i="4"/>
  <c r="AH1401" i="4"/>
  <c r="AG1401" i="4"/>
  <c r="AH1400" i="4"/>
  <c r="AG1400" i="4"/>
  <c r="AH1399" i="4"/>
  <c r="AG1399" i="4"/>
  <c r="AH1398" i="4"/>
  <c r="AG1398" i="4"/>
  <c r="AH1397" i="4"/>
  <c r="AG1397" i="4"/>
  <c r="AH1388" i="4"/>
  <c r="AG1388" i="4"/>
  <c r="AH1387" i="4"/>
  <c r="AG1387" i="4"/>
  <c r="AH1386" i="4"/>
  <c r="AG1386" i="4"/>
  <c r="AH1385" i="4"/>
  <c r="AG1385" i="4"/>
  <c r="AH1384" i="4"/>
  <c r="AG1384" i="4"/>
  <c r="AH1383" i="4"/>
  <c r="AG1383" i="4"/>
  <c r="AH1382" i="4"/>
  <c r="AG1382" i="4"/>
  <c r="AH1381" i="4"/>
  <c r="AG1381" i="4"/>
  <c r="AH1380" i="4"/>
  <c r="AG1380" i="4"/>
  <c r="AH1379" i="4"/>
  <c r="AG1379" i="4"/>
  <c r="AH1378" i="4"/>
  <c r="AG1378" i="4"/>
  <c r="AH1377" i="4"/>
  <c r="AG1377" i="4"/>
  <c r="AH1376" i="4"/>
  <c r="AG1376" i="4"/>
  <c r="AH1375" i="4"/>
  <c r="AG1375" i="4"/>
  <c r="AH1374" i="4"/>
  <c r="AG1374" i="4"/>
  <c r="AH1366" i="4"/>
  <c r="AG1366" i="4"/>
  <c r="AH1365" i="4"/>
  <c r="AG1365" i="4"/>
  <c r="AH1364" i="4"/>
  <c r="AG1364" i="4"/>
  <c r="AH1363" i="4"/>
  <c r="AG1363" i="4"/>
  <c r="AH1362" i="4"/>
  <c r="AG1362" i="4"/>
  <c r="AH1361" i="4"/>
  <c r="AG1361" i="4"/>
  <c r="AH1360" i="4"/>
  <c r="AG1360" i="4"/>
  <c r="AH1359" i="4"/>
  <c r="AG1359" i="4"/>
  <c r="AH1358" i="4"/>
  <c r="AG1358" i="4"/>
  <c r="AH1357" i="4"/>
  <c r="AG1357" i="4"/>
  <c r="AH1356" i="4"/>
  <c r="AG1356" i="4"/>
  <c r="AH1355" i="4"/>
  <c r="AG1355" i="4"/>
  <c r="AH1354" i="4"/>
  <c r="AG1354" i="4"/>
  <c r="AH1353" i="4"/>
  <c r="AG1353" i="4"/>
  <c r="AH1352" i="4"/>
  <c r="AG1352" i="4"/>
  <c r="AH1343" i="4"/>
  <c r="AG1343" i="4"/>
  <c r="AH1342" i="4"/>
  <c r="AG1342" i="4"/>
  <c r="AH1341" i="4"/>
  <c r="AG1341" i="4"/>
  <c r="AH1340" i="4"/>
  <c r="AG1340" i="4"/>
  <c r="AH1339" i="4"/>
  <c r="AG1339" i="4"/>
  <c r="AH1338" i="4"/>
  <c r="AG1338" i="4"/>
  <c r="AH1337" i="4"/>
  <c r="AG1337" i="4"/>
  <c r="AH1336" i="4"/>
  <c r="AG1336" i="4"/>
  <c r="AH1335" i="4"/>
  <c r="AG1335" i="4"/>
  <c r="AH1334" i="4"/>
  <c r="AG1334" i="4"/>
  <c r="AH1333" i="4"/>
  <c r="AG1333" i="4"/>
  <c r="AH1332" i="4"/>
  <c r="AG1332" i="4"/>
  <c r="AH1331" i="4"/>
  <c r="AG1331" i="4"/>
  <c r="AH1330" i="4"/>
  <c r="AG1330" i="4"/>
  <c r="AH1329" i="4"/>
  <c r="AG1329" i="4"/>
  <c r="AH1320" i="4"/>
  <c r="AG1320" i="4"/>
  <c r="AH1319" i="4"/>
  <c r="AG1319" i="4"/>
  <c r="AH1318" i="4"/>
  <c r="AG1318" i="4"/>
  <c r="AH1317" i="4"/>
  <c r="AG1317" i="4"/>
  <c r="AH1316" i="4"/>
  <c r="AG1316" i="4"/>
  <c r="AH1315" i="4"/>
  <c r="AG1315" i="4"/>
  <c r="AH1314" i="4"/>
  <c r="AG1314" i="4"/>
  <c r="AH1313" i="4"/>
  <c r="AG1313" i="4"/>
  <c r="AH1312" i="4"/>
  <c r="AG1312" i="4"/>
  <c r="AH1311" i="4"/>
  <c r="AG1311" i="4"/>
  <c r="AH1310" i="4"/>
  <c r="AG1310" i="4"/>
  <c r="AH1309" i="4"/>
  <c r="AG1309" i="4"/>
  <c r="AH1308" i="4"/>
  <c r="AG1308" i="4"/>
  <c r="AH1307" i="4"/>
  <c r="AG1307" i="4"/>
  <c r="AH1306" i="4"/>
  <c r="AG1306" i="4"/>
  <c r="AH1297" i="4"/>
  <c r="AG1297" i="4"/>
  <c r="AH1296" i="4"/>
  <c r="AG1296" i="4"/>
  <c r="AH1295" i="4"/>
  <c r="AG1295" i="4"/>
  <c r="AH1294" i="4"/>
  <c r="AG1294" i="4"/>
  <c r="AH1293" i="4"/>
  <c r="AG1293" i="4"/>
  <c r="AH1292" i="4"/>
  <c r="AG1292" i="4"/>
  <c r="AH1291" i="4"/>
  <c r="AG1291" i="4"/>
  <c r="AH1290" i="4"/>
  <c r="AG1290" i="4"/>
  <c r="AH1289" i="4"/>
  <c r="AG1289" i="4"/>
  <c r="AH1288" i="4"/>
  <c r="AG1288" i="4"/>
  <c r="AH1287" i="4"/>
  <c r="AG1287" i="4"/>
  <c r="AH1286" i="4"/>
  <c r="AG1286" i="4"/>
  <c r="AH1285" i="4"/>
  <c r="AG1285" i="4"/>
  <c r="AH1284" i="4"/>
  <c r="AG1284" i="4"/>
  <c r="AH1283" i="4"/>
  <c r="AG1283" i="4"/>
  <c r="AH1275" i="4"/>
  <c r="AG1275" i="4"/>
  <c r="AH1274" i="4"/>
  <c r="AG1274" i="4"/>
  <c r="AH1273" i="4"/>
  <c r="AG1273" i="4"/>
  <c r="AH1272" i="4"/>
  <c r="AG1272" i="4"/>
  <c r="AH1271" i="4"/>
  <c r="AG1271" i="4"/>
  <c r="AH1270" i="4"/>
  <c r="AG1270" i="4"/>
  <c r="AH1269" i="4"/>
  <c r="AG1269" i="4"/>
  <c r="AH1268" i="4"/>
  <c r="AG1268" i="4"/>
  <c r="AH1267" i="4"/>
  <c r="AG1267" i="4"/>
  <c r="AH1266" i="4"/>
  <c r="AG1266" i="4"/>
  <c r="AH1265" i="4"/>
  <c r="AG1265" i="4"/>
  <c r="AH1264" i="4"/>
  <c r="AG1264" i="4"/>
  <c r="AH1263" i="4"/>
  <c r="AG1263" i="4"/>
  <c r="AH1262" i="4"/>
  <c r="AG1262" i="4"/>
  <c r="AH1261" i="4"/>
  <c r="AG1261" i="4"/>
  <c r="AH1253" i="4"/>
  <c r="AG1253" i="4"/>
  <c r="AH1252" i="4"/>
  <c r="AG1252" i="4"/>
  <c r="AH1251" i="4"/>
  <c r="AG1251" i="4"/>
  <c r="AH1250" i="4"/>
  <c r="AG1250" i="4"/>
  <c r="AH1249" i="4"/>
  <c r="AG1249" i="4"/>
  <c r="AH1248" i="4"/>
  <c r="AG1248" i="4"/>
  <c r="AH1247" i="4"/>
  <c r="AG1247" i="4"/>
  <c r="AH1246" i="4"/>
  <c r="AG1246" i="4"/>
  <c r="AH1245" i="4"/>
  <c r="AG1245" i="4"/>
  <c r="AH1244" i="4"/>
  <c r="AG1244" i="4"/>
  <c r="AH1243" i="4"/>
  <c r="AG1243" i="4"/>
  <c r="AH1242" i="4"/>
  <c r="AG1242" i="4"/>
  <c r="AH1241" i="4"/>
  <c r="AG1241" i="4"/>
  <c r="AH1240" i="4"/>
  <c r="AG1240" i="4"/>
  <c r="AH1239" i="4"/>
  <c r="AG1239" i="4"/>
  <c r="AH1230" i="4"/>
  <c r="AG1230" i="4"/>
  <c r="AH1229" i="4"/>
  <c r="AG1229" i="4"/>
  <c r="AH1228" i="4"/>
  <c r="AG1228" i="4"/>
  <c r="AH1227" i="4"/>
  <c r="AG1227" i="4"/>
  <c r="AH1226" i="4"/>
  <c r="AG1226" i="4"/>
  <c r="AH1225" i="4"/>
  <c r="AG1225" i="4"/>
  <c r="AH1224" i="4"/>
  <c r="AG1224" i="4"/>
  <c r="AH1223" i="4"/>
  <c r="AG1223" i="4"/>
  <c r="AH1222" i="4"/>
  <c r="AG1222" i="4"/>
  <c r="AH1221" i="4"/>
  <c r="AG1221" i="4"/>
  <c r="AH1220" i="4"/>
  <c r="AG1220" i="4"/>
  <c r="AH1219" i="4"/>
  <c r="AG1219" i="4"/>
  <c r="AH1218" i="4"/>
  <c r="AG1218" i="4"/>
  <c r="AH1217" i="4"/>
  <c r="AG1217" i="4"/>
  <c r="AH1216" i="4"/>
  <c r="AG1216" i="4"/>
  <c r="AH1207" i="4"/>
  <c r="AG1207" i="4"/>
  <c r="AH1206" i="4"/>
  <c r="AG1206" i="4"/>
  <c r="AH1205" i="4"/>
  <c r="AG1205" i="4"/>
  <c r="AH1204" i="4"/>
  <c r="AG1204" i="4"/>
  <c r="AH1203" i="4"/>
  <c r="AG1203" i="4"/>
  <c r="AH1202" i="4"/>
  <c r="AG1202" i="4"/>
  <c r="AH1201" i="4"/>
  <c r="AG1201" i="4"/>
  <c r="AH1200" i="4"/>
  <c r="AG1200" i="4"/>
  <c r="AH1199" i="4"/>
  <c r="AG1199" i="4"/>
  <c r="AH1198" i="4"/>
  <c r="AG1198" i="4"/>
  <c r="AH1197" i="4"/>
  <c r="AG1197" i="4"/>
  <c r="AH1196" i="4"/>
  <c r="AG1196" i="4"/>
  <c r="AH1195" i="4"/>
  <c r="AG1195" i="4"/>
  <c r="AH1194" i="4"/>
  <c r="AG1194" i="4"/>
  <c r="AH1193" i="4"/>
  <c r="AG1193" i="4"/>
  <c r="AH1184" i="4"/>
  <c r="AG1184" i="4"/>
  <c r="AH1183" i="4"/>
  <c r="AG1183" i="4"/>
  <c r="AH1182" i="4"/>
  <c r="AG1182" i="4"/>
  <c r="AH1181" i="4"/>
  <c r="AG1181" i="4"/>
  <c r="AH1180" i="4"/>
  <c r="AG1180" i="4"/>
  <c r="AH1179" i="4"/>
  <c r="AG1179" i="4"/>
  <c r="AH1178" i="4"/>
  <c r="AG1178" i="4"/>
  <c r="AH1177" i="4"/>
  <c r="AG1177" i="4"/>
  <c r="AH1176" i="4"/>
  <c r="AG1176" i="4"/>
  <c r="AH1175" i="4"/>
  <c r="AG1175" i="4"/>
  <c r="AH1174" i="4"/>
  <c r="AG1174" i="4"/>
  <c r="AH1173" i="4"/>
  <c r="AG1173" i="4"/>
  <c r="AH1172" i="4"/>
  <c r="AG1172" i="4"/>
  <c r="AH1171" i="4"/>
  <c r="AG1171" i="4"/>
  <c r="AH1170" i="4"/>
  <c r="AG1170" i="4"/>
  <c r="AH1161" i="4"/>
  <c r="AG1161" i="4"/>
  <c r="AH1160" i="4"/>
  <c r="AG1160" i="4"/>
  <c r="AH1159" i="4"/>
  <c r="AG1159" i="4"/>
  <c r="AH1158" i="4"/>
  <c r="AG1158" i="4"/>
  <c r="AH1157" i="4"/>
  <c r="AG1157" i="4"/>
  <c r="AH1156" i="4"/>
  <c r="AG1156" i="4"/>
  <c r="AH1155" i="4"/>
  <c r="AG1155" i="4"/>
  <c r="AH1154" i="4"/>
  <c r="AG1154" i="4"/>
  <c r="AH1153" i="4"/>
  <c r="AG1153" i="4"/>
  <c r="AH1152" i="4"/>
  <c r="AG1152" i="4"/>
  <c r="AH1151" i="4"/>
  <c r="AG1151" i="4"/>
  <c r="AH1150" i="4"/>
  <c r="AG1150" i="4"/>
  <c r="AH1149" i="4"/>
  <c r="AG1149" i="4"/>
  <c r="AH1148" i="4"/>
  <c r="AG1148" i="4"/>
  <c r="AH1147" i="4"/>
  <c r="AG1147" i="4"/>
  <c r="AH1139" i="4"/>
  <c r="AG1139" i="4"/>
  <c r="AH1138" i="4"/>
  <c r="AG1138" i="4"/>
  <c r="AH1137" i="4"/>
  <c r="AG1137" i="4"/>
  <c r="AH1136" i="4"/>
  <c r="AG1136" i="4"/>
  <c r="AH1135" i="4"/>
  <c r="AG1135" i="4"/>
  <c r="AH1134" i="4"/>
  <c r="AG1134" i="4"/>
  <c r="AH1133" i="4"/>
  <c r="AG1133" i="4"/>
  <c r="AH1132" i="4"/>
  <c r="AG1132" i="4"/>
  <c r="AH1131" i="4"/>
  <c r="AG1131" i="4"/>
  <c r="AH1130" i="4"/>
  <c r="AG1130" i="4"/>
  <c r="AH1129" i="4"/>
  <c r="AG1129" i="4"/>
  <c r="AH1128" i="4"/>
  <c r="AG1128" i="4"/>
  <c r="AH1127" i="4"/>
  <c r="AG1127" i="4"/>
  <c r="AH1126" i="4"/>
  <c r="AG1126" i="4"/>
  <c r="AH1125" i="4"/>
  <c r="AG1125" i="4"/>
  <c r="AH1116" i="4"/>
  <c r="AG1116" i="4"/>
  <c r="AH1115" i="4"/>
  <c r="AG1115" i="4"/>
  <c r="AH1114" i="4"/>
  <c r="AG1114" i="4"/>
  <c r="AH1113" i="4"/>
  <c r="AG1113" i="4"/>
  <c r="AH1112" i="4"/>
  <c r="AG1112" i="4"/>
  <c r="AH1111" i="4"/>
  <c r="AG1111" i="4"/>
  <c r="AH1110" i="4"/>
  <c r="AG1110" i="4"/>
  <c r="AH1109" i="4"/>
  <c r="AG1109" i="4"/>
  <c r="AH1108" i="4"/>
  <c r="AG1108" i="4"/>
  <c r="AH1107" i="4"/>
  <c r="AG1107" i="4"/>
  <c r="AH1106" i="4"/>
  <c r="AG1106" i="4"/>
  <c r="AH1105" i="4"/>
  <c r="AG1105" i="4"/>
  <c r="AH1104" i="4"/>
  <c r="AG1104" i="4"/>
  <c r="AH1103" i="4"/>
  <c r="AG1103" i="4"/>
  <c r="AH1102" i="4"/>
  <c r="AG1102" i="4"/>
  <c r="AH1093" i="4"/>
  <c r="AG1093" i="4"/>
  <c r="AH1092" i="4"/>
  <c r="AG1092" i="4"/>
  <c r="AH1091" i="4"/>
  <c r="AG1091" i="4"/>
  <c r="AH1090" i="4"/>
  <c r="AG1090" i="4"/>
  <c r="AH1089" i="4"/>
  <c r="AG1089" i="4"/>
  <c r="AH1088" i="4"/>
  <c r="AG1088" i="4"/>
  <c r="AH1087" i="4"/>
  <c r="AG1087" i="4"/>
  <c r="AH1086" i="4"/>
  <c r="AG1086" i="4"/>
  <c r="AH1085" i="4"/>
  <c r="AG1085" i="4"/>
  <c r="AH1084" i="4"/>
  <c r="AG1084" i="4"/>
  <c r="AH1083" i="4"/>
  <c r="AG1083" i="4"/>
  <c r="AH1082" i="4"/>
  <c r="AG1082" i="4"/>
  <c r="AH1081" i="4"/>
  <c r="AG1081" i="4"/>
  <c r="AH1080" i="4"/>
  <c r="AG1080" i="4"/>
  <c r="AH1079" i="4"/>
  <c r="AG1079" i="4"/>
  <c r="AH1070" i="4"/>
  <c r="AG1070" i="4"/>
  <c r="AH1069" i="4"/>
  <c r="AG1069" i="4"/>
  <c r="AH1068" i="4"/>
  <c r="AG1068" i="4"/>
  <c r="AH1067" i="4"/>
  <c r="AG1067" i="4"/>
  <c r="AH1066" i="4"/>
  <c r="AG1066" i="4"/>
  <c r="AH1065" i="4"/>
  <c r="AG1065" i="4"/>
  <c r="AH1064" i="4"/>
  <c r="AG1064" i="4"/>
  <c r="AH1063" i="4"/>
  <c r="AG1063" i="4"/>
  <c r="AH1062" i="4"/>
  <c r="AG1062" i="4"/>
  <c r="AH1061" i="4"/>
  <c r="AG1061" i="4"/>
  <c r="AH1060" i="4"/>
  <c r="AG1060" i="4"/>
  <c r="AH1059" i="4"/>
  <c r="AG1059" i="4"/>
  <c r="AH1058" i="4"/>
  <c r="AG1058" i="4"/>
  <c r="AH1057" i="4"/>
  <c r="AG1057" i="4"/>
  <c r="AH1056" i="4"/>
  <c r="AG1056" i="4"/>
  <c r="AH1047" i="4"/>
  <c r="AG1047" i="4"/>
  <c r="AH1046" i="4"/>
  <c r="AG1046" i="4"/>
  <c r="AH1045" i="4"/>
  <c r="AG1045" i="4"/>
  <c r="AH1044" i="4"/>
  <c r="AG1044" i="4"/>
  <c r="AH1043" i="4"/>
  <c r="AG1043" i="4"/>
  <c r="AH1042" i="4"/>
  <c r="AG1042" i="4"/>
  <c r="AH1041" i="4"/>
  <c r="AG1041" i="4"/>
  <c r="AH1040" i="4"/>
  <c r="AG1040" i="4"/>
  <c r="AH1039" i="4"/>
  <c r="AG1039" i="4"/>
  <c r="AH1038" i="4"/>
  <c r="AG1038" i="4"/>
  <c r="AH1037" i="4"/>
  <c r="AG1037" i="4"/>
  <c r="AH1036" i="4"/>
  <c r="AG1036" i="4"/>
  <c r="AH1035" i="4"/>
  <c r="AG1035" i="4"/>
  <c r="AH1034" i="4"/>
  <c r="AG1034" i="4"/>
  <c r="AH1033" i="4"/>
  <c r="AG1033" i="4"/>
  <c r="AH1025" i="4"/>
  <c r="AG1025" i="4"/>
  <c r="AH1024" i="4"/>
  <c r="AG1024" i="4"/>
  <c r="AH1023" i="4"/>
  <c r="AG1023" i="4"/>
  <c r="AH1022" i="4"/>
  <c r="AG1022" i="4"/>
  <c r="AH1021" i="4"/>
  <c r="AG1021" i="4"/>
  <c r="AH1020" i="4"/>
  <c r="AG1020" i="4"/>
  <c r="AH1019" i="4"/>
  <c r="AG1019" i="4"/>
  <c r="AH1018" i="4"/>
  <c r="AG1018" i="4"/>
  <c r="AH1017" i="4"/>
  <c r="AG1017" i="4"/>
  <c r="AH1016" i="4"/>
  <c r="AG1016" i="4"/>
  <c r="AH1015" i="4"/>
  <c r="AG1015" i="4"/>
  <c r="AH1014" i="4"/>
  <c r="AG1014" i="4"/>
  <c r="AH1013" i="4"/>
  <c r="AG1013" i="4"/>
  <c r="AH1012" i="4"/>
  <c r="AG1012" i="4"/>
  <c r="AH1011" i="4"/>
  <c r="AG1011" i="4"/>
  <c r="AH1002" i="4"/>
  <c r="AG1002" i="4"/>
  <c r="AH1001" i="4"/>
  <c r="AG1001" i="4"/>
  <c r="AH1000" i="4"/>
  <c r="AG1000" i="4"/>
  <c r="AH999" i="4"/>
  <c r="AG999" i="4"/>
  <c r="AH998" i="4"/>
  <c r="AG998" i="4"/>
  <c r="AH997" i="4"/>
  <c r="AG997" i="4"/>
  <c r="AH996" i="4"/>
  <c r="AG996" i="4"/>
  <c r="AH995" i="4"/>
  <c r="AG995" i="4"/>
  <c r="AH994" i="4"/>
  <c r="AG994" i="4"/>
  <c r="AH993" i="4"/>
  <c r="AG993" i="4"/>
  <c r="AH992" i="4"/>
  <c r="AG992" i="4"/>
  <c r="AH991" i="4"/>
  <c r="AG991" i="4"/>
  <c r="AH990" i="4"/>
  <c r="AG990" i="4"/>
  <c r="AH989" i="4"/>
  <c r="AG989" i="4"/>
  <c r="AH988" i="4"/>
  <c r="AG988" i="4"/>
  <c r="AH979" i="4"/>
  <c r="AG979" i="4"/>
  <c r="AH978" i="4"/>
  <c r="AG978" i="4"/>
  <c r="AH977" i="4"/>
  <c r="AG977" i="4"/>
  <c r="AH976" i="4"/>
  <c r="AG976" i="4"/>
  <c r="AH975" i="4"/>
  <c r="AG975" i="4"/>
  <c r="AH974" i="4"/>
  <c r="AG974" i="4"/>
  <c r="AH973" i="4"/>
  <c r="AG973" i="4"/>
  <c r="AH972" i="4"/>
  <c r="AG972" i="4"/>
  <c r="AH971" i="4"/>
  <c r="AG971" i="4"/>
  <c r="AH970" i="4"/>
  <c r="AG970" i="4"/>
  <c r="AH969" i="4"/>
  <c r="AG969" i="4"/>
  <c r="AH968" i="4"/>
  <c r="AG968" i="4"/>
  <c r="AH967" i="4"/>
  <c r="AG967" i="4"/>
  <c r="AH966" i="4"/>
  <c r="AG966" i="4"/>
  <c r="AH965" i="4"/>
  <c r="AG965" i="4"/>
  <c r="AH956" i="4"/>
  <c r="AG956" i="4"/>
  <c r="AH955" i="4"/>
  <c r="AG955" i="4"/>
  <c r="AH954" i="4"/>
  <c r="AG954" i="4"/>
  <c r="AH953" i="4"/>
  <c r="AG953" i="4"/>
  <c r="AH952" i="4"/>
  <c r="AG952" i="4"/>
  <c r="AH951" i="4"/>
  <c r="AG951" i="4"/>
  <c r="AH950" i="4"/>
  <c r="AG950" i="4"/>
  <c r="AH949" i="4"/>
  <c r="AG949" i="4"/>
  <c r="AH948" i="4"/>
  <c r="AG948" i="4"/>
  <c r="AH947" i="4"/>
  <c r="AG947" i="4"/>
  <c r="AH946" i="4"/>
  <c r="AG946" i="4"/>
  <c r="AH945" i="4"/>
  <c r="AG945" i="4"/>
  <c r="AH944" i="4"/>
  <c r="AG944" i="4"/>
  <c r="AH943" i="4"/>
  <c r="AG943" i="4"/>
  <c r="AH942" i="4"/>
  <c r="AG942" i="4"/>
  <c r="AH933" i="4"/>
  <c r="AG933" i="4"/>
  <c r="AH932" i="4"/>
  <c r="AG932" i="4"/>
  <c r="AH931" i="4"/>
  <c r="AG931" i="4"/>
  <c r="AH930" i="4"/>
  <c r="AG930" i="4"/>
  <c r="AH929" i="4"/>
  <c r="AG929" i="4"/>
  <c r="AH928" i="4"/>
  <c r="AG928" i="4"/>
  <c r="AH927" i="4"/>
  <c r="AG927" i="4"/>
  <c r="AH926" i="4"/>
  <c r="AG926" i="4"/>
  <c r="AH925" i="4"/>
  <c r="AG925" i="4"/>
  <c r="AH924" i="4"/>
  <c r="AG924" i="4"/>
  <c r="AH923" i="4"/>
  <c r="AG923" i="4"/>
  <c r="AH922" i="4"/>
  <c r="AG922" i="4"/>
  <c r="AH921" i="4"/>
  <c r="AG921" i="4"/>
  <c r="AH920" i="4"/>
  <c r="AG920" i="4"/>
  <c r="AH919" i="4"/>
  <c r="AG919" i="4"/>
  <c r="AH911" i="4"/>
  <c r="AG911" i="4"/>
  <c r="AH910" i="4"/>
  <c r="AG910" i="4"/>
  <c r="AH909" i="4"/>
  <c r="AG909" i="4"/>
  <c r="AH908" i="4"/>
  <c r="AG908" i="4"/>
  <c r="AH907" i="4"/>
  <c r="AG907" i="4"/>
  <c r="AH906" i="4"/>
  <c r="AG906" i="4"/>
  <c r="AH905" i="4"/>
  <c r="AG905" i="4"/>
  <c r="AH904" i="4"/>
  <c r="AG904" i="4"/>
  <c r="AH903" i="4"/>
  <c r="AG903" i="4"/>
  <c r="AH902" i="4"/>
  <c r="AG902" i="4"/>
  <c r="AH901" i="4"/>
  <c r="AG901" i="4"/>
  <c r="AH900" i="4"/>
  <c r="AG900" i="4"/>
  <c r="AH899" i="4"/>
  <c r="AG899" i="4"/>
  <c r="AH898" i="4"/>
  <c r="AG898" i="4"/>
  <c r="AH897" i="4"/>
  <c r="AG897" i="4"/>
  <c r="AH888" i="4"/>
  <c r="AG888" i="4"/>
  <c r="AH887" i="4"/>
  <c r="AG887" i="4"/>
  <c r="AH886" i="4"/>
  <c r="AG886" i="4"/>
  <c r="AH885" i="4"/>
  <c r="AG885" i="4"/>
  <c r="AH884" i="4"/>
  <c r="AG884" i="4"/>
  <c r="AH883" i="4"/>
  <c r="AG883" i="4"/>
  <c r="AH882" i="4"/>
  <c r="AG882" i="4"/>
  <c r="AH881" i="4"/>
  <c r="AG881" i="4"/>
  <c r="AH880" i="4"/>
  <c r="AG880" i="4"/>
  <c r="AH879" i="4"/>
  <c r="AG879" i="4"/>
  <c r="AH878" i="4"/>
  <c r="AG878" i="4"/>
  <c r="AH877" i="4"/>
  <c r="AG877" i="4"/>
  <c r="AH876" i="4"/>
  <c r="AG876" i="4"/>
  <c r="AH875" i="4"/>
  <c r="AG875" i="4"/>
  <c r="AH874" i="4"/>
  <c r="AG874" i="4"/>
  <c r="AH865" i="4"/>
  <c r="AG865" i="4"/>
  <c r="AH864" i="4"/>
  <c r="AG864" i="4"/>
  <c r="AH863" i="4"/>
  <c r="AG863" i="4"/>
  <c r="AH862" i="4"/>
  <c r="AG862" i="4"/>
  <c r="AH861" i="4"/>
  <c r="AG861" i="4"/>
  <c r="AH860" i="4"/>
  <c r="AG860" i="4"/>
  <c r="AH859" i="4"/>
  <c r="AG859" i="4"/>
  <c r="AH858" i="4"/>
  <c r="AG858" i="4"/>
  <c r="AH857" i="4"/>
  <c r="AG857" i="4"/>
  <c r="AH856" i="4"/>
  <c r="AG856" i="4"/>
  <c r="AH855" i="4"/>
  <c r="AG855" i="4"/>
  <c r="AH854" i="4"/>
  <c r="AG854" i="4"/>
  <c r="AH853" i="4"/>
  <c r="AG853" i="4"/>
  <c r="AH852" i="4"/>
  <c r="AG852" i="4"/>
  <c r="AH851" i="4"/>
  <c r="AG851" i="4"/>
  <c r="AH842" i="4"/>
  <c r="AG842" i="4"/>
  <c r="AH841" i="4"/>
  <c r="AG841" i="4"/>
  <c r="AH840" i="4"/>
  <c r="AG840" i="4"/>
  <c r="AH839" i="4"/>
  <c r="AG839" i="4"/>
  <c r="AH838" i="4"/>
  <c r="AG838" i="4"/>
  <c r="AH837" i="4"/>
  <c r="AG837" i="4"/>
  <c r="AH836" i="4"/>
  <c r="AG836" i="4"/>
  <c r="AH835" i="4"/>
  <c r="AG835" i="4"/>
  <c r="AH834" i="4"/>
  <c r="AG834" i="4"/>
  <c r="AH833" i="4"/>
  <c r="AG833" i="4"/>
  <c r="AH832" i="4"/>
  <c r="AG832" i="4"/>
  <c r="AH831" i="4"/>
  <c r="AG831" i="4"/>
  <c r="AH830" i="4"/>
  <c r="AG830" i="4"/>
  <c r="AH829" i="4"/>
  <c r="AG829" i="4"/>
  <c r="AH828" i="4"/>
  <c r="AG828" i="4"/>
  <c r="AH819" i="4"/>
  <c r="AG819" i="4"/>
  <c r="AH818" i="4"/>
  <c r="AG818" i="4"/>
  <c r="AH817" i="4"/>
  <c r="AG817" i="4"/>
  <c r="AH816" i="4"/>
  <c r="AG816" i="4"/>
  <c r="AH815" i="4"/>
  <c r="AG815" i="4"/>
  <c r="AH814" i="4"/>
  <c r="AG814" i="4"/>
  <c r="AH813" i="4"/>
  <c r="AG813" i="4"/>
  <c r="AH812" i="4"/>
  <c r="AG812" i="4"/>
  <c r="AH811" i="4"/>
  <c r="AG811" i="4"/>
  <c r="AH810" i="4"/>
  <c r="AG810" i="4"/>
  <c r="AH809" i="4"/>
  <c r="AG809" i="4"/>
  <c r="AH808" i="4"/>
  <c r="AG808" i="4"/>
  <c r="AH807" i="4"/>
  <c r="AG807" i="4"/>
  <c r="AH806" i="4"/>
  <c r="AG806" i="4"/>
  <c r="AH805" i="4"/>
  <c r="AG805" i="4"/>
  <c r="AH797" i="4"/>
  <c r="AG797" i="4"/>
  <c r="AH796" i="4"/>
  <c r="AG796" i="4"/>
  <c r="AH795" i="4"/>
  <c r="AG795" i="4"/>
  <c r="AH794" i="4"/>
  <c r="AG794" i="4"/>
  <c r="AH793" i="4"/>
  <c r="AG793" i="4"/>
  <c r="AH792" i="4"/>
  <c r="AG792" i="4"/>
  <c r="AH791" i="4"/>
  <c r="AG791" i="4"/>
  <c r="AH790" i="4"/>
  <c r="AG790" i="4"/>
  <c r="AH789" i="4"/>
  <c r="AG789" i="4"/>
  <c r="AH788" i="4"/>
  <c r="AG788" i="4"/>
  <c r="AH787" i="4"/>
  <c r="AG787" i="4"/>
  <c r="AH786" i="4"/>
  <c r="AG786" i="4"/>
  <c r="AH785" i="4"/>
  <c r="AG785" i="4"/>
  <c r="AH784" i="4"/>
  <c r="AG784" i="4"/>
  <c r="AH783" i="4"/>
  <c r="AG783" i="4"/>
  <c r="AH774" i="4"/>
  <c r="AG774" i="4"/>
  <c r="AH773" i="4"/>
  <c r="AG773" i="4"/>
  <c r="AH772" i="4"/>
  <c r="AG772" i="4"/>
  <c r="AH771" i="4"/>
  <c r="AG771" i="4"/>
  <c r="AH770" i="4"/>
  <c r="AG770" i="4"/>
  <c r="AH769" i="4"/>
  <c r="AG769" i="4"/>
  <c r="AH768" i="4"/>
  <c r="AG768" i="4"/>
  <c r="AH767" i="4"/>
  <c r="AG767" i="4"/>
  <c r="AH766" i="4"/>
  <c r="AG766" i="4"/>
  <c r="AH765" i="4"/>
  <c r="AG765" i="4"/>
  <c r="AH764" i="4"/>
  <c r="AG764" i="4"/>
  <c r="AH763" i="4"/>
  <c r="AG763" i="4"/>
  <c r="AH762" i="4"/>
  <c r="AG762" i="4"/>
  <c r="AH761" i="4"/>
  <c r="AG761" i="4"/>
  <c r="AH760" i="4"/>
  <c r="AG760" i="4"/>
  <c r="AH751" i="4"/>
  <c r="AG751" i="4"/>
  <c r="AH750" i="4"/>
  <c r="AG750" i="4"/>
  <c r="AH749" i="4"/>
  <c r="AG749" i="4"/>
  <c r="AH748" i="4"/>
  <c r="AG748" i="4"/>
  <c r="AH747" i="4"/>
  <c r="AG747" i="4"/>
  <c r="AH746" i="4"/>
  <c r="AG746" i="4"/>
  <c r="AH745" i="4"/>
  <c r="AG745" i="4"/>
  <c r="AH744" i="4"/>
  <c r="AG744" i="4"/>
  <c r="AH743" i="4"/>
  <c r="AG743" i="4"/>
  <c r="AH742" i="4"/>
  <c r="AG742" i="4"/>
  <c r="AH741" i="4"/>
  <c r="AG741" i="4"/>
  <c r="AH740" i="4"/>
  <c r="AG740" i="4"/>
  <c r="AH739" i="4"/>
  <c r="AG739" i="4"/>
  <c r="AH738" i="4"/>
  <c r="AG738" i="4"/>
  <c r="AH737" i="4"/>
  <c r="AG737" i="4"/>
  <c r="AH728" i="4"/>
  <c r="AG728" i="4"/>
  <c r="AH727" i="4"/>
  <c r="AG727" i="4"/>
  <c r="AH726" i="4"/>
  <c r="AG726" i="4"/>
  <c r="AH725" i="4"/>
  <c r="AG725" i="4"/>
  <c r="AH724" i="4"/>
  <c r="AG724" i="4"/>
  <c r="AH723" i="4"/>
  <c r="AG723" i="4"/>
  <c r="AH722" i="4"/>
  <c r="AG722" i="4"/>
  <c r="AH721" i="4"/>
  <c r="AG721" i="4"/>
  <c r="AH720" i="4"/>
  <c r="AG720" i="4"/>
  <c r="AH719" i="4"/>
  <c r="AG719" i="4"/>
  <c r="AH718" i="4"/>
  <c r="AG718" i="4"/>
  <c r="AH717" i="4"/>
  <c r="AG717" i="4"/>
  <c r="AH716" i="4"/>
  <c r="AG716" i="4"/>
  <c r="AH715" i="4"/>
  <c r="AG715" i="4"/>
  <c r="AH714" i="4"/>
  <c r="AG714" i="4"/>
  <c r="AH705" i="4"/>
  <c r="AG705" i="4"/>
  <c r="AH704" i="4"/>
  <c r="AG704" i="4"/>
  <c r="AH703" i="4"/>
  <c r="AG703" i="4"/>
  <c r="AH702" i="4"/>
  <c r="AG702" i="4"/>
  <c r="AH701" i="4"/>
  <c r="AG701" i="4"/>
  <c r="AH700" i="4"/>
  <c r="AG700" i="4"/>
  <c r="AH699" i="4"/>
  <c r="AG699" i="4"/>
  <c r="AH698" i="4"/>
  <c r="AG698" i="4"/>
  <c r="AH697" i="4"/>
  <c r="AG697" i="4"/>
  <c r="AH696" i="4"/>
  <c r="AG696" i="4"/>
  <c r="AH695" i="4"/>
  <c r="AG695" i="4"/>
  <c r="AH694" i="4"/>
  <c r="AG694" i="4"/>
  <c r="AH693" i="4"/>
  <c r="AG693" i="4"/>
  <c r="AH692" i="4"/>
  <c r="AG692" i="4"/>
  <c r="AH691" i="4"/>
  <c r="AG691" i="4"/>
  <c r="AH683" i="4"/>
  <c r="AG683" i="4"/>
  <c r="AH682" i="4"/>
  <c r="AG682" i="4"/>
  <c r="AH681" i="4"/>
  <c r="AG681" i="4"/>
  <c r="AH680" i="4"/>
  <c r="AG680" i="4"/>
  <c r="AH679" i="4"/>
  <c r="AG679" i="4"/>
  <c r="AH678" i="4"/>
  <c r="AG678" i="4"/>
  <c r="AH677" i="4"/>
  <c r="AG677" i="4"/>
  <c r="AH676" i="4"/>
  <c r="AG676" i="4"/>
  <c r="AH675" i="4"/>
  <c r="AG675" i="4"/>
  <c r="AH674" i="4"/>
  <c r="AG674" i="4"/>
  <c r="AH673" i="4"/>
  <c r="AG673" i="4"/>
  <c r="AH672" i="4"/>
  <c r="AG672" i="4"/>
  <c r="AH671" i="4"/>
  <c r="AG671" i="4"/>
  <c r="AH670" i="4"/>
  <c r="AG670" i="4"/>
  <c r="AH669" i="4"/>
  <c r="AG669" i="4"/>
  <c r="AH660" i="4"/>
  <c r="AG660" i="4"/>
  <c r="AH659" i="4"/>
  <c r="AG659" i="4"/>
  <c r="AH658" i="4"/>
  <c r="AG658" i="4"/>
  <c r="AH657" i="4"/>
  <c r="AG657" i="4"/>
  <c r="AH656" i="4"/>
  <c r="AG656" i="4"/>
  <c r="AH655" i="4"/>
  <c r="AG655" i="4"/>
  <c r="AH654" i="4"/>
  <c r="AG654" i="4"/>
  <c r="AH653" i="4"/>
  <c r="AG653" i="4"/>
  <c r="AH652" i="4"/>
  <c r="AG652" i="4"/>
  <c r="AH651" i="4"/>
  <c r="AG651" i="4"/>
  <c r="AH650" i="4"/>
  <c r="AG650" i="4"/>
  <c r="AH649" i="4"/>
  <c r="AG649" i="4"/>
  <c r="AH648" i="4"/>
  <c r="AG648" i="4"/>
  <c r="AH647" i="4"/>
  <c r="AG647" i="4"/>
  <c r="AH646" i="4"/>
  <c r="AG646" i="4"/>
  <c r="AH637" i="4"/>
  <c r="AG637" i="4"/>
  <c r="AH636" i="4"/>
  <c r="AG636" i="4"/>
  <c r="AH635" i="4"/>
  <c r="AG635" i="4"/>
  <c r="AH634" i="4"/>
  <c r="AG634" i="4"/>
  <c r="AH633" i="4"/>
  <c r="AG633" i="4"/>
  <c r="AH632" i="4"/>
  <c r="AG632" i="4"/>
  <c r="AH631" i="4"/>
  <c r="AG631" i="4"/>
  <c r="AH630" i="4"/>
  <c r="AG630" i="4"/>
  <c r="AH629" i="4"/>
  <c r="AG629" i="4"/>
  <c r="AH628" i="4"/>
  <c r="AG628" i="4"/>
  <c r="AH627" i="4"/>
  <c r="AG627" i="4"/>
  <c r="AH626" i="4"/>
  <c r="AG626" i="4"/>
  <c r="AH625" i="4"/>
  <c r="AG625" i="4"/>
  <c r="AH624" i="4"/>
  <c r="AG624" i="4"/>
  <c r="AH623" i="4"/>
  <c r="AG623" i="4"/>
  <c r="AH614" i="4"/>
  <c r="AG614" i="4"/>
  <c r="AH613" i="4"/>
  <c r="AG613" i="4"/>
  <c r="AH612" i="4"/>
  <c r="AG612" i="4"/>
  <c r="AH611" i="4"/>
  <c r="AG611" i="4"/>
  <c r="AH610" i="4"/>
  <c r="AG610" i="4"/>
  <c r="AH609" i="4"/>
  <c r="AG609" i="4"/>
  <c r="AH608" i="4"/>
  <c r="AG608" i="4"/>
  <c r="AH607" i="4"/>
  <c r="AG607" i="4"/>
  <c r="AH606" i="4"/>
  <c r="AG606" i="4"/>
  <c r="AH605" i="4"/>
  <c r="AG605" i="4"/>
  <c r="AH604" i="4"/>
  <c r="AG604" i="4"/>
  <c r="AH603" i="4"/>
  <c r="AG603" i="4"/>
  <c r="AH602" i="4"/>
  <c r="AG602" i="4"/>
  <c r="AH601" i="4"/>
  <c r="AG601" i="4"/>
  <c r="AH600" i="4"/>
  <c r="AG600" i="4"/>
  <c r="AH591" i="4"/>
  <c r="AG591" i="4"/>
  <c r="AH590" i="4"/>
  <c r="AG590" i="4"/>
  <c r="AH589" i="4"/>
  <c r="AG589" i="4"/>
  <c r="AH588" i="4"/>
  <c r="AG588" i="4"/>
  <c r="AH587" i="4"/>
  <c r="AG587" i="4"/>
  <c r="AH586" i="4"/>
  <c r="AG586" i="4"/>
  <c r="AH585" i="4"/>
  <c r="AG585" i="4"/>
  <c r="AH584" i="4"/>
  <c r="AG584" i="4"/>
  <c r="AH583" i="4"/>
  <c r="AG583" i="4"/>
  <c r="AH582" i="4"/>
  <c r="AG582" i="4"/>
  <c r="AH581" i="4"/>
  <c r="AG581" i="4"/>
  <c r="AH580" i="4"/>
  <c r="AG580" i="4"/>
  <c r="AH579" i="4"/>
  <c r="AG579" i="4"/>
  <c r="AH578" i="4"/>
  <c r="AG578" i="4"/>
  <c r="AH577" i="4"/>
  <c r="AG577" i="4"/>
  <c r="AH569" i="4"/>
  <c r="AG569" i="4"/>
  <c r="AH568" i="4"/>
  <c r="AG568" i="4"/>
  <c r="AH567" i="4"/>
  <c r="AG567" i="4"/>
  <c r="AH566" i="4"/>
  <c r="AG566" i="4"/>
  <c r="AH565" i="4"/>
  <c r="AG565" i="4"/>
  <c r="AH564" i="4"/>
  <c r="AG564" i="4"/>
  <c r="AH563" i="4"/>
  <c r="AG563" i="4"/>
  <c r="AH562" i="4"/>
  <c r="AG562" i="4"/>
  <c r="AH561" i="4"/>
  <c r="AG561" i="4"/>
  <c r="AH560" i="4"/>
  <c r="AG560" i="4"/>
  <c r="AH559" i="4"/>
  <c r="AG559" i="4"/>
  <c r="AH558" i="4"/>
  <c r="AG558" i="4"/>
  <c r="AH557" i="4"/>
  <c r="AG557" i="4"/>
  <c r="AH556" i="4"/>
  <c r="AG556" i="4"/>
  <c r="AH555" i="4"/>
  <c r="AG555" i="4"/>
  <c r="AH546" i="4"/>
  <c r="AG546" i="4"/>
  <c r="AH545" i="4"/>
  <c r="AG545" i="4"/>
  <c r="AH544" i="4"/>
  <c r="AG544" i="4"/>
  <c r="AH543" i="4"/>
  <c r="AG543" i="4"/>
  <c r="AH542" i="4"/>
  <c r="AG542" i="4"/>
  <c r="AH541" i="4"/>
  <c r="AG541" i="4"/>
  <c r="AH540" i="4"/>
  <c r="AG540" i="4"/>
  <c r="AH539" i="4"/>
  <c r="AG539" i="4"/>
  <c r="AH538" i="4"/>
  <c r="AG538" i="4"/>
  <c r="AH537" i="4"/>
  <c r="AG537" i="4"/>
  <c r="AH536" i="4"/>
  <c r="AG536" i="4"/>
  <c r="AH535" i="4"/>
  <c r="AG535" i="4"/>
  <c r="AH534" i="4"/>
  <c r="AG534" i="4"/>
  <c r="AH533" i="4"/>
  <c r="AG533" i="4"/>
  <c r="AH532" i="4"/>
  <c r="AG532" i="4"/>
  <c r="AH523" i="4"/>
  <c r="AG523" i="4"/>
  <c r="AH522" i="4"/>
  <c r="AG522" i="4"/>
  <c r="AH521" i="4"/>
  <c r="AG521" i="4"/>
  <c r="AH520" i="4"/>
  <c r="AG520" i="4"/>
  <c r="AH519" i="4"/>
  <c r="AG519" i="4"/>
  <c r="AH518" i="4"/>
  <c r="AG518" i="4"/>
  <c r="AH517" i="4"/>
  <c r="AG517" i="4"/>
  <c r="AH516" i="4"/>
  <c r="AG516" i="4"/>
  <c r="AH515" i="4"/>
  <c r="AG515" i="4"/>
  <c r="AH514" i="4"/>
  <c r="AG514" i="4"/>
  <c r="AH513" i="4"/>
  <c r="AG513" i="4"/>
  <c r="AH512" i="4"/>
  <c r="AG512" i="4"/>
  <c r="AH511" i="4"/>
  <c r="AG511" i="4"/>
  <c r="AH510" i="4"/>
  <c r="AG510" i="4"/>
  <c r="AH509" i="4"/>
  <c r="AG509" i="4"/>
  <c r="AH500" i="4"/>
  <c r="AG500" i="4"/>
  <c r="AH499" i="4"/>
  <c r="AG499" i="4"/>
  <c r="AH498" i="4"/>
  <c r="AG498" i="4"/>
  <c r="AH497" i="4"/>
  <c r="AG497" i="4"/>
  <c r="AH496" i="4"/>
  <c r="AG496" i="4"/>
  <c r="AH495" i="4"/>
  <c r="AG495" i="4"/>
  <c r="AH494" i="4"/>
  <c r="AG494" i="4"/>
  <c r="AH493" i="4"/>
  <c r="AG493" i="4"/>
  <c r="AH492" i="4"/>
  <c r="AG492" i="4"/>
  <c r="AH491" i="4"/>
  <c r="AG491" i="4"/>
  <c r="AH490" i="4"/>
  <c r="AG490" i="4"/>
  <c r="AH489" i="4"/>
  <c r="AG489" i="4"/>
  <c r="AH488" i="4"/>
  <c r="AG488" i="4"/>
  <c r="AH487" i="4"/>
  <c r="AG487" i="4"/>
  <c r="AH486" i="4"/>
  <c r="AG486" i="4"/>
  <c r="AH477" i="4"/>
  <c r="AG477" i="4"/>
  <c r="AH476" i="4"/>
  <c r="AG476" i="4"/>
  <c r="AH475" i="4"/>
  <c r="AG475" i="4"/>
  <c r="AH474" i="4"/>
  <c r="AG474" i="4"/>
  <c r="AH473" i="4"/>
  <c r="AG473" i="4"/>
  <c r="AH472" i="4"/>
  <c r="AG472" i="4"/>
  <c r="AH471" i="4"/>
  <c r="AG471" i="4"/>
  <c r="AH470" i="4"/>
  <c r="AG470" i="4"/>
  <c r="AH469" i="4"/>
  <c r="AG469" i="4"/>
  <c r="AH468" i="4"/>
  <c r="AG468" i="4"/>
  <c r="AH467" i="4"/>
  <c r="AG467" i="4"/>
  <c r="AH466" i="4"/>
  <c r="AG466" i="4"/>
  <c r="AH465" i="4"/>
  <c r="AG465" i="4"/>
  <c r="AH464" i="4"/>
  <c r="AG464" i="4"/>
  <c r="AH463" i="4"/>
  <c r="AG463" i="4"/>
  <c r="AH455" i="4"/>
  <c r="AG455" i="4"/>
  <c r="AH454" i="4"/>
  <c r="AG454" i="4"/>
  <c r="AH453" i="4"/>
  <c r="AG453" i="4"/>
  <c r="AH452" i="4"/>
  <c r="AG452" i="4"/>
  <c r="AH451" i="4"/>
  <c r="AG451" i="4"/>
  <c r="AH450" i="4"/>
  <c r="AG450" i="4"/>
  <c r="AH449" i="4"/>
  <c r="AG449" i="4"/>
  <c r="AH448" i="4"/>
  <c r="AG448" i="4"/>
  <c r="AH447" i="4"/>
  <c r="AG447" i="4"/>
  <c r="AH446" i="4"/>
  <c r="AG446" i="4"/>
  <c r="AH445" i="4"/>
  <c r="AG445" i="4"/>
  <c r="AH444" i="4"/>
  <c r="AG444" i="4"/>
  <c r="AH443" i="4"/>
  <c r="AG443" i="4"/>
  <c r="AH442" i="4"/>
  <c r="AG442" i="4"/>
  <c r="AH441" i="4"/>
  <c r="AG441" i="4"/>
  <c r="AH432" i="4"/>
  <c r="AG432" i="4"/>
  <c r="AH431" i="4"/>
  <c r="AG431" i="4"/>
  <c r="AH430" i="4"/>
  <c r="AG430" i="4"/>
  <c r="AH429" i="4"/>
  <c r="AG429" i="4"/>
  <c r="AH428" i="4"/>
  <c r="AG428" i="4"/>
  <c r="AH427" i="4"/>
  <c r="AG427" i="4"/>
  <c r="AH426" i="4"/>
  <c r="AG426" i="4"/>
  <c r="AH425" i="4"/>
  <c r="AG425" i="4"/>
  <c r="AH424" i="4"/>
  <c r="AG424" i="4"/>
  <c r="AH423" i="4"/>
  <c r="AG423" i="4"/>
  <c r="AH422" i="4"/>
  <c r="AG422" i="4"/>
  <c r="AH421" i="4"/>
  <c r="AG421" i="4"/>
  <c r="AH420" i="4"/>
  <c r="AG420" i="4"/>
  <c r="AH419" i="4"/>
  <c r="AG419" i="4"/>
  <c r="AH418" i="4"/>
  <c r="AG418" i="4"/>
  <c r="AH409" i="4"/>
  <c r="AG409" i="4"/>
  <c r="AH408" i="4"/>
  <c r="AG408" i="4"/>
  <c r="AH407" i="4"/>
  <c r="AG407" i="4"/>
  <c r="AH406" i="4"/>
  <c r="AG406" i="4"/>
  <c r="AH405" i="4"/>
  <c r="AG405" i="4"/>
  <c r="AH404" i="4"/>
  <c r="AG404" i="4"/>
  <c r="AH403" i="4"/>
  <c r="AG403" i="4"/>
  <c r="AH402" i="4"/>
  <c r="AG402" i="4"/>
  <c r="AH401" i="4"/>
  <c r="AG401" i="4"/>
  <c r="AH400" i="4"/>
  <c r="AG400" i="4"/>
  <c r="AH399" i="4"/>
  <c r="AG399" i="4"/>
  <c r="AH398" i="4"/>
  <c r="AG398" i="4"/>
  <c r="AH397" i="4"/>
  <c r="AG397" i="4"/>
  <c r="AH396" i="4"/>
  <c r="AG396" i="4"/>
  <c r="AH395" i="4"/>
  <c r="AG395" i="4"/>
  <c r="AH386" i="4"/>
  <c r="AG386" i="4"/>
  <c r="AH385" i="4"/>
  <c r="AG385" i="4"/>
  <c r="AH384" i="4"/>
  <c r="AG384" i="4"/>
  <c r="AH383" i="4"/>
  <c r="AG383" i="4"/>
  <c r="AH382" i="4"/>
  <c r="AG382" i="4"/>
  <c r="AH381" i="4"/>
  <c r="AG381" i="4"/>
  <c r="AH380" i="4"/>
  <c r="AG380" i="4"/>
  <c r="AH379" i="4"/>
  <c r="AG379" i="4"/>
  <c r="AH378" i="4"/>
  <c r="AG378" i="4"/>
  <c r="AH377" i="4"/>
  <c r="AG377" i="4"/>
  <c r="AH376" i="4"/>
  <c r="AG376" i="4"/>
  <c r="AH375" i="4"/>
  <c r="AG375" i="4"/>
  <c r="AH374" i="4"/>
  <c r="AG374" i="4"/>
  <c r="AH373" i="4"/>
  <c r="AG373" i="4"/>
  <c r="AH372" i="4"/>
  <c r="AG372" i="4"/>
  <c r="AH363" i="4"/>
  <c r="AG363" i="4"/>
  <c r="AH362" i="4"/>
  <c r="AG362" i="4"/>
  <c r="AH361" i="4"/>
  <c r="AG361" i="4"/>
  <c r="AH360" i="4"/>
  <c r="AG360" i="4"/>
  <c r="AH359" i="4"/>
  <c r="AG359" i="4"/>
  <c r="AH358" i="4"/>
  <c r="AG358" i="4"/>
  <c r="AH357" i="4"/>
  <c r="AG357" i="4"/>
  <c r="AH356" i="4"/>
  <c r="AG356" i="4"/>
  <c r="AH355" i="4"/>
  <c r="AG355" i="4"/>
  <c r="AH354" i="4"/>
  <c r="AG354" i="4"/>
  <c r="AH353" i="4"/>
  <c r="AG353" i="4"/>
  <c r="AH352" i="4"/>
  <c r="AG352" i="4"/>
  <c r="AH351" i="4"/>
  <c r="AG351" i="4"/>
  <c r="AH350" i="4"/>
  <c r="AG350" i="4"/>
  <c r="AH349" i="4"/>
  <c r="AG349" i="4"/>
  <c r="AH341" i="4"/>
  <c r="AG341" i="4"/>
  <c r="AH340" i="4"/>
  <c r="AG340" i="4"/>
  <c r="AH339" i="4"/>
  <c r="AG339" i="4"/>
  <c r="AH338" i="4"/>
  <c r="AG338" i="4"/>
  <c r="AH337" i="4"/>
  <c r="AG337" i="4"/>
  <c r="AH336" i="4"/>
  <c r="AG336" i="4"/>
  <c r="AH335" i="4"/>
  <c r="AG335" i="4"/>
  <c r="AH334" i="4"/>
  <c r="AG334" i="4"/>
  <c r="AH333" i="4"/>
  <c r="AG333" i="4"/>
  <c r="AH332" i="4"/>
  <c r="AG332" i="4"/>
  <c r="AH331" i="4"/>
  <c r="AG331" i="4"/>
  <c r="AH330" i="4"/>
  <c r="AG330" i="4"/>
  <c r="AH329" i="4"/>
  <c r="AG329" i="4"/>
  <c r="AH328" i="4"/>
  <c r="AG328" i="4"/>
  <c r="AH327" i="4"/>
  <c r="AG327" i="4"/>
  <c r="AH318" i="4"/>
  <c r="AG318" i="4"/>
  <c r="AH317" i="4"/>
  <c r="AG317" i="4"/>
  <c r="AH316" i="4"/>
  <c r="AG316" i="4"/>
  <c r="AH315" i="4"/>
  <c r="AG315" i="4"/>
  <c r="AH314" i="4"/>
  <c r="AG314" i="4"/>
  <c r="AH313" i="4"/>
  <c r="AG313" i="4"/>
  <c r="AH312" i="4"/>
  <c r="AG312" i="4"/>
  <c r="AH311" i="4"/>
  <c r="AG311" i="4"/>
  <c r="AH310" i="4"/>
  <c r="AG310" i="4"/>
  <c r="AH309" i="4"/>
  <c r="AG309" i="4"/>
  <c r="AH308" i="4"/>
  <c r="AG308" i="4"/>
  <c r="AH307" i="4"/>
  <c r="AG307" i="4"/>
  <c r="AH306" i="4"/>
  <c r="AG306" i="4"/>
  <c r="AH305" i="4"/>
  <c r="AG305" i="4"/>
  <c r="AH304" i="4"/>
  <c r="AG304" i="4"/>
  <c r="AH296" i="4"/>
  <c r="AG296" i="4"/>
  <c r="AH295" i="4"/>
  <c r="AG295" i="4"/>
  <c r="AH294" i="4"/>
  <c r="AG294" i="4"/>
  <c r="AH293" i="4"/>
  <c r="AG293" i="4"/>
  <c r="AH292" i="4"/>
  <c r="AG292" i="4"/>
  <c r="AH291" i="4"/>
  <c r="AG291" i="4"/>
  <c r="AH290" i="4"/>
  <c r="AG290" i="4"/>
  <c r="AH289" i="4"/>
  <c r="AG289" i="4"/>
  <c r="AH288" i="4"/>
  <c r="AG288" i="4"/>
  <c r="AH287" i="4"/>
  <c r="AG287" i="4"/>
  <c r="AH286" i="4"/>
  <c r="AG286" i="4"/>
  <c r="AH285" i="4"/>
  <c r="AG285" i="4"/>
  <c r="AH284" i="4"/>
  <c r="AG284" i="4"/>
  <c r="AH283" i="4"/>
  <c r="AG283" i="4"/>
  <c r="AH282" i="4"/>
  <c r="AG282" i="4"/>
  <c r="AH274" i="4"/>
  <c r="AG274" i="4"/>
  <c r="AH273" i="4"/>
  <c r="AG273" i="4"/>
  <c r="AH272" i="4"/>
  <c r="AG272" i="4"/>
  <c r="AH271" i="4"/>
  <c r="AG271" i="4"/>
  <c r="AH270" i="4"/>
  <c r="AG270" i="4"/>
  <c r="AH269" i="4"/>
  <c r="AG269" i="4"/>
  <c r="AH268" i="4"/>
  <c r="AG268" i="4"/>
  <c r="AH267" i="4"/>
  <c r="AG267" i="4"/>
  <c r="AH266" i="4"/>
  <c r="AG266" i="4"/>
  <c r="AH265" i="4"/>
  <c r="AG265" i="4"/>
  <c r="AH264" i="4"/>
  <c r="AG264" i="4"/>
  <c r="AH263" i="4"/>
  <c r="AG263" i="4"/>
  <c r="AH262" i="4"/>
  <c r="AG262" i="4"/>
  <c r="AH261" i="4"/>
  <c r="AG261" i="4"/>
  <c r="AH260" i="4"/>
  <c r="AG260" i="4"/>
  <c r="AH251" i="4"/>
  <c r="AG251" i="4"/>
  <c r="AH250" i="4"/>
  <c r="AG250" i="4"/>
  <c r="AH249" i="4"/>
  <c r="AG249" i="4"/>
  <c r="AH248" i="4"/>
  <c r="AG248" i="4"/>
  <c r="AH247" i="4"/>
  <c r="AG247" i="4"/>
  <c r="AH246" i="4"/>
  <c r="AG246" i="4"/>
  <c r="AH245" i="4"/>
  <c r="AG245" i="4"/>
  <c r="AH244" i="4"/>
  <c r="AG244" i="4"/>
  <c r="AH243" i="4"/>
  <c r="AG243" i="4"/>
  <c r="AH242" i="4"/>
  <c r="AG242" i="4"/>
  <c r="AH241" i="4"/>
  <c r="AG241" i="4"/>
  <c r="AH240" i="4"/>
  <c r="AG240" i="4"/>
  <c r="AH239" i="4"/>
  <c r="AG239" i="4"/>
  <c r="AH238" i="4"/>
  <c r="AG238" i="4"/>
  <c r="AH237" i="4"/>
  <c r="AG237" i="4"/>
  <c r="AH229" i="4"/>
  <c r="AG229" i="4"/>
  <c r="AH228" i="4"/>
  <c r="AG228" i="4"/>
  <c r="AH227" i="4"/>
  <c r="AG227" i="4"/>
  <c r="AH226" i="4"/>
  <c r="AG226" i="4"/>
  <c r="AH225" i="4"/>
  <c r="AG225" i="4"/>
  <c r="AH224" i="4"/>
  <c r="AG224" i="4"/>
  <c r="AH223" i="4"/>
  <c r="AG223" i="4"/>
  <c r="AH222" i="4"/>
  <c r="AG222" i="4"/>
  <c r="AH221" i="4"/>
  <c r="AG221" i="4"/>
  <c r="AH220" i="4"/>
  <c r="AG220" i="4"/>
  <c r="AH219" i="4"/>
  <c r="AG219" i="4"/>
  <c r="AH218" i="4"/>
  <c r="AG218" i="4"/>
  <c r="AH217" i="4"/>
  <c r="AG217" i="4"/>
  <c r="AH216" i="4"/>
  <c r="AG216" i="4"/>
  <c r="AH215" i="4"/>
  <c r="AG215" i="4"/>
  <c r="AH206" i="4"/>
  <c r="AG206" i="4"/>
  <c r="AH205" i="4"/>
  <c r="AG205" i="4"/>
  <c r="AH204" i="4"/>
  <c r="AG204" i="4"/>
  <c r="AH203" i="4"/>
  <c r="AG203" i="4"/>
  <c r="AH202" i="4"/>
  <c r="AG202" i="4"/>
  <c r="AH201" i="4"/>
  <c r="AG201" i="4"/>
  <c r="AH200" i="4"/>
  <c r="AG200" i="4"/>
  <c r="AH199" i="4"/>
  <c r="AG199" i="4"/>
  <c r="AH198" i="4"/>
  <c r="AG198" i="4"/>
  <c r="AH197" i="4"/>
  <c r="AG197" i="4"/>
  <c r="AH196" i="4"/>
  <c r="AG196" i="4"/>
  <c r="AH195" i="4"/>
  <c r="AG195" i="4"/>
  <c r="AH194" i="4"/>
  <c r="AG194" i="4"/>
  <c r="AH193" i="4"/>
  <c r="AG193" i="4"/>
  <c r="AH192" i="4"/>
  <c r="AG192" i="4"/>
  <c r="AH183" i="4"/>
  <c r="AG183" i="4"/>
  <c r="AH182" i="4"/>
  <c r="AG182" i="4"/>
  <c r="AH181" i="4"/>
  <c r="AG181" i="4"/>
  <c r="AH180" i="4"/>
  <c r="AG180" i="4"/>
  <c r="AH179" i="4"/>
  <c r="AG179" i="4"/>
  <c r="AH178" i="4"/>
  <c r="AG178" i="4"/>
  <c r="AH177" i="4"/>
  <c r="AG177" i="4"/>
  <c r="AH176" i="4"/>
  <c r="AG176" i="4"/>
  <c r="AH175" i="4"/>
  <c r="AG175" i="4"/>
  <c r="AH174" i="4"/>
  <c r="AG174" i="4"/>
  <c r="AH173" i="4"/>
  <c r="AG173" i="4"/>
  <c r="AH172" i="4"/>
  <c r="AG172" i="4"/>
  <c r="AH171" i="4"/>
  <c r="AG171" i="4"/>
  <c r="AH170" i="4"/>
  <c r="AG170" i="4"/>
  <c r="AH169" i="4"/>
  <c r="AG169" i="4"/>
  <c r="AH160" i="4"/>
  <c r="AG160" i="4"/>
  <c r="AH159" i="4"/>
  <c r="AG159" i="4"/>
  <c r="AH158" i="4"/>
  <c r="AG158" i="4"/>
  <c r="AH157" i="4"/>
  <c r="AG157" i="4"/>
  <c r="AH156" i="4"/>
  <c r="AG156" i="4"/>
  <c r="AH155" i="4"/>
  <c r="AG155" i="4"/>
  <c r="AH154" i="4"/>
  <c r="AG154" i="4"/>
  <c r="AH153" i="4"/>
  <c r="AG153" i="4"/>
  <c r="AH152" i="4"/>
  <c r="AG152" i="4"/>
  <c r="AH151" i="4"/>
  <c r="AG151" i="4"/>
  <c r="AH150" i="4"/>
  <c r="AG150" i="4"/>
  <c r="AH149" i="4"/>
  <c r="AG149" i="4"/>
  <c r="AH148" i="4"/>
  <c r="AG148" i="4"/>
  <c r="AH147" i="4"/>
  <c r="AG147" i="4"/>
  <c r="AH146" i="4"/>
  <c r="AG146" i="4"/>
  <c r="AH137" i="4"/>
  <c r="AG137" i="4"/>
  <c r="AH136" i="4"/>
  <c r="AG136" i="4"/>
  <c r="AH135" i="4"/>
  <c r="AG135" i="4"/>
  <c r="AH134" i="4"/>
  <c r="AG134" i="4"/>
  <c r="AH133" i="4"/>
  <c r="AG133" i="4"/>
  <c r="AH132" i="4"/>
  <c r="AG132" i="4"/>
  <c r="AH131" i="4"/>
  <c r="AG131" i="4"/>
  <c r="AH130" i="4"/>
  <c r="AG130" i="4"/>
  <c r="AH129" i="4"/>
  <c r="AG129" i="4"/>
  <c r="AH128" i="4"/>
  <c r="AG128" i="4"/>
  <c r="AH127" i="4"/>
  <c r="AG127" i="4"/>
  <c r="AH126" i="4"/>
  <c r="AG126" i="4"/>
  <c r="AH125" i="4"/>
  <c r="AG125" i="4"/>
  <c r="AH124" i="4"/>
  <c r="AG124" i="4"/>
  <c r="AH123" i="4"/>
  <c r="AG123" i="4"/>
  <c r="AH115" i="4"/>
  <c r="AG115" i="4"/>
  <c r="AH114" i="4"/>
  <c r="AG114" i="4"/>
  <c r="AH113" i="4"/>
  <c r="AG113" i="4"/>
  <c r="AH112" i="4"/>
  <c r="AG112" i="4"/>
  <c r="AH111" i="4"/>
  <c r="AG111" i="4"/>
  <c r="AH110" i="4"/>
  <c r="AG110" i="4"/>
  <c r="AH109" i="4"/>
  <c r="AG109" i="4"/>
  <c r="AH108" i="4"/>
  <c r="AG108" i="4"/>
  <c r="AH107" i="4"/>
  <c r="AG107" i="4"/>
  <c r="AH106" i="4"/>
  <c r="AG106" i="4"/>
  <c r="AH105" i="4"/>
  <c r="AG105" i="4"/>
  <c r="AH104" i="4"/>
  <c r="AG104" i="4"/>
  <c r="AH103" i="4"/>
  <c r="AG103" i="4"/>
  <c r="AH102" i="4"/>
  <c r="AG102" i="4"/>
  <c r="AH101" i="4"/>
  <c r="AG101" i="4"/>
  <c r="AH92" i="4"/>
  <c r="AG92" i="4"/>
  <c r="AH91" i="4"/>
  <c r="AG91" i="4"/>
  <c r="AH90" i="4"/>
  <c r="AG90" i="4"/>
  <c r="AH89" i="4"/>
  <c r="AG89" i="4"/>
  <c r="AH88" i="4"/>
  <c r="AG88" i="4"/>
  <c r="AH87" i="4"/>
  <c r="AG87" i="4"/>
  <c r="AH86" i="4"/>
  <c r="AG86" i="4"/>
  <c r="AH85" i="4"/>
  <c r="AG85" i="4"/>
  <c r="AH84" i="4"/>
  <c r="AG84" i="4"/>
  <c r="AH83" i="4"/>
  <c r="AG83" i="4"/>
  <c r="AH82" i="4"/>
  <c r="AG82" i="4"/>
  <c r="AH81" i="4"/>
  <c r="AG81" i="4"/>
  <c r="AH80" i="4"/>
  <c r="AG80" i="4"/>
  <c r="AH79" i="4"/>
  <c r="AG79" i="4"/>
  <c r="AH78" i="4"/>
  <c r="AG78" i="4"/>
  <c r="AH69" i="4"/>
  <c r="AG69" i="4"/>
  <c r="AH68" i="4"/>
  <c r="AG68" i="4"/>
  <c r="AH67" i="4"/>
  <c r="AG67" i="4"/>
  <c r="AH66" i="4"/>
  <c r="AG66" i="4"/>
  <c r="AH65" i="4"/>
  <c r="AG65" i="4"/>
  <c r="AH64" i="4"/>
  <c r="AG64" i="4"/>
  <c r="AH63" i="4"/>
  <c r="AG63" i="4"/>
  <c r="AH62" i="4"/>
  <c r="AG62" i="4"/>
  <c r="AH61" i="4"/>
  <c r="AG61" i="4"/>
  <c r="AH60" i="4"/>
  <c r="AG60" i="4"/>
  <c r="AH59" i="4"/>
  <c r="AG59" i="4"/>
  <c r="AH58" i="4"/>
  <c r="AG58" i="4"/>
  <c r="AH57" i="4"/>
  <c r="AG57" i="4"/>
  <c r="AH56" i="4"/>
  <c r="AG56" i="4"/>
  <c r="AH55" i="4"/>
  <c r="AG55" i="4"/>
  <c r="AH46" i="4"/>
  <c r="AG46" i="4"/>
  <c r="AH45" i="4"/>
  <c r="AG45" i="4"/>
  <c r="AH44" i="4"/>
  <c r="AG44" i="4"/>
  <c r="AH43" i="4"/>
  <c r="AG43" i="4"/>
  <c r="AH42" i="4"/>
  <c r="AG42" i="4"/>
  <c r="AH41" i="4"/>
  <c r="AG41" i="4"/>
  <c r="AH40" i="4"/>
  <c r="AG40" i="4"/>
  <c r="AH39" i="4"/>
  <c r="AG39" i="4"/>
  <c r="AH38" i="4"/>
  <c r="AG38" i="4"/>
  <c r="AH37" i="4"/>
  <c r="AG37" i="4"/>
  <c r="AH36" i="4"/>
  <c r="AG36" i="4"/>
  <c r="AH35" i="4"/>
  <c r="AG35" i="4"/>
  <c r="AH34" i="4"/>
  <c r="AG34" i="4"/>
  <c r="AH33" i="4"/>
  <c r="AG33" i="4"/>
  <c r="AH32" i="4"/>
  <c r="AG32" i="4"/>
  <c r="AH23" i="4"/>
  <c r="AG23" i="4"/>
  <c r="AH22" i="4"/>
  <c r="AG22" i="4"/>
  <c r="AH21" i="4"/>
  <c r="AG21" i="4"/>
  <c r="AH20" i="4"/>
  <c r="AG20" i="4"/>
  <c r="AH19" i="4"/>
  <c r="AG19" i="4"/>
  <c r="AH18" i="4"/>
  <c r="AG18" i="4"/>
  <c r="AH17" i="4"/>
  <c r="AG17" i="4"/>
  <c r="AH16" i="4"/>
  <c r="AG16" i="4"/>
  <c r="AH15" i="4"/>
  <c r="AG15" i="4"/>
  <c r="AH14" i="4"/>
  <c r="AG14" i="4"/>
  <c r="AH13" i="4"/>
  <c r="AG13" i="4"/>
  <c r="AH12" i="4"/>
  <c r="AG12" i="4"/>
  <c r="AH11" i="4"/>
  <c r="AG11" i="4"/>
  <c r="AH10" i="4"/>
  <c r="AG10" i="4"/>
  <c r="AH9" i="4"/>
  <c r="AG9" i="4"/>
  <c r="AD9" i="4"/>
  <c r="P9" i="4"/>
  <c r="Q9" i="4"/>
  <c r="Q32" i="4"/>
  <c r="K263" i="4" l="1"/>
  <c r="U29" i="1" l="1"/>
  <c r="Y5563" i="1"/>
  <c r="Y5562" i="1"/>
  <c r="Y5561" i="1"/>
  <c r="Y5560" i="1"/>
  <c r="Y5559" i="1"/>
  <c r="Y5558" i="1"/>
  <c r="Y5557" i="1"/>
  <c r="Y5556" i="1"/>
  <c r="Y5555" i="1"/>
  <c r="Y5554" i="1"/>
  <c r="Y5553" i="1"/>
  <c r="Y5552" i="1"/>
  <c r="Y5551" i="1"/>
  <c r="Y5550" i="1"/>
  <c r="Y5549" i="1"/>
  <c r="Y5548" i="1"/>
  <c r="Y5539" i="1"/>
  <c r="Y5538" i="1"/>
  <c r="Y5537" i="1"/>
  <c r="Y5536" i="1"/>
  <c r="Y5535" i="1"/>
  <c r="Y5534" i="1"/>
  <c r="Y5533" i="1"/>
  <c r="Y5532" i="1"/>
  <c r="Y5531" i="1"/>
  <c r="Y5530" i="1"/>
  <c r="Y5529" i="1"/>
  <c r="Y5528" i="1"/>
  <c r="Y5527" i="1"/>
  <c r="Y5526" i="1"/>
  <c r="Y5525" i="1"/>
  <c r="Y5516" i="1"/>
  <c r="Y5515" i="1"/>
  <c r="Y5514" i="1"/>
  <c r="Y5513" i="1"/>
  <c r="Y5512" i="1"/>
  <c r="Y5511" i="1"/>
  <c r="Y5510" i="1"/>
  <c r="Y5509" i="1"/>
  <c r="Y5508" i="1"/>
  <c r="Y5507" i="1"/>
  <c r="Y5506" i="1"/>
  <c r="Y5505" i="1"/>
  <c r="Y5504" i="1"/>
  <c r="Y5503" i="1"/>
  <c r="Y5502" i="1"/>
  <c r="Y5493" i="1"/>
  <c r="Y5492" i="1"/>
  <c r="Y5491" i="1"/>
  <c r="Y5490" i="1"/>
  <c r="Y5489" i="1"/>
  <c r="Y5488" i="1"/>
  <c r="Y5487" i="1"/>
  <c r="Y5486" i="1"/>
  <c r="Y5485" i="1"/>
  <c r="Y5484" i="1"/>
  <c r="Y5483" i="1"/>
  <c r="Y5482" i="1"/>
  <c r="Y5481" i="1"/>
  <c r="Y5480" i="1"/>
  <c r="Y5479" i="1"/>
  <c r="Y5470" i="1"/>
  <c r="Y5469" i="1"/>
  <c r="Y5468" i="1"/>
  <c r="Y5467" i="1"/>
  <c r="Y5466" i="1"/>
  <c r="Y5465" i="1"/>
  <c r="Y5464" i="1"/>
  <c r="Y5463" i="1"/>
  <c r="Y5462" i="1"/>
  <c r="Y5461" i="1"/>
  <c r="Y5460" i="1"/>
  <c r="Y5459" i="1"/>
  <c r="Y5458" i="1"/>
  <c r="Y5457" i="1"/>
  <c r="Y5456" i="1"/>
  <c r="Y5448" i="1"/>
  <c r="Y5447" i="1"/>
  <c r="Y5446" i="1"/>
  <c r="Y5445" i="1"/>
  <c r="Y5444" i="1"/>
  <c r="Y5443" i="1"/>
  <c r="Y5442" i="1"/>
  <c r="Y5441" i="1"/>
  <c r="Y5440" i="1"/>
  <c r="Y5439" i="1"/>
  <c r="Y5438" i="1"/>
  <c r="Y5437" i="1"/>
  <c r="Y5436" i="1"/>
  <c r="Y5435" i="1"/>
  <c r="Y5434" i="1"/>
  <c r="Y5425" i="1"/>
  <c r="Y5424" i="1"/>
  <c r="Y5423" i="1"/>
  <c r="Y5422" i="1"/>
  <c r="Y5421" i="1"/>
  <c r="Y5420" i="1"/>
  <c r="Y5419" i="1"/>
  <c r="Y5418" i="1"/>
  <c r="Y5417" i="1"/>
  <c r="Y5416" i="1"/>
  <c r="Y5415" i="1"/>
  <c r="Y5414" i="1"/>
  <c r="Y5413" i="1"/>
  <c r="Y5412" i="1"/>
  <c r="Y5411" i="1"/>
  <c r="Y5402" i="1"/>
  <c r="Y5401" i="1"/>
  <c r="Y5400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5361" i="1"/>
  <c r="Y5360" i="1"/>
  <c r="Y5359" i="1"/>
  <c r="Y5358" i="1"/>
  <c r="Y5357" i="1"/>
  <c r="Y5356" i="1"/>
  <c r="Y5355" i="1"/>
  <c r="Y5354" i="1"/>
  <c r="Y5353" i="1"/>
  <c r="Y5352" i="1"/>
  <c r="Y5351" i="1"/>
  <c r="Y5342" i="1"/>
  <c r="Y5341" i="1"/>
  <c r="Y5340" i="1"/>
  <c r="Y5339" i="1"/>
  <c r="Y5338" i="1"/>
  <c r="Y5337" i="1"/>
  <c r="Y5336" i="1"/>
  <c r="Y5335" i="1"/>
  <c r="Y5334" i="1"/>
  <c r="Y5333" i="1"/>
  <c r="Y5332" i="1"/>
  <c r="Y5331" i="1"/>
  <c r="Y5330" i="1"/>
  <c r="Y5329" i="1"/>
  <c r="Y5328" i="1"/>
  <c r="Y5319" i="1"/>
  <c r="Y5318" i="1"/>
  <c r="Y5317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83" i="1"/>
  <c r="Y5282" i="1"/>
  <c r="Y5274" i="1"/>
  <c r="Y5273" i="1"/>
  <c r="Y5272" i="1"/>
  <c r="Y5271" i="1"/>
  <c r="Y5270" i="1"/>
  <c r="Y5269" i="1"/>
  <c r="Y5268" i="1"/>
  <c r="Y5267" i="1"/>
  <c r="Y5266" i="1"/>
  <c r="Y5265" i="1"/>
  <c r="Y5264" i="1"/>
  <c r="Y5263" i="1"/>
  <c r="Y5262" i="1"/>
  <c r="Y5261" i="1"/>
  <c r="Y5260" i="1"/>
  <c r="Y5252" i="1"/>
  <c r="Y5251" i="1"/>
  <c r="Y5250" i="1"/>
  <c r="Y5249" i="1"/>
  <c r="Y5248" i="1"/>
  <c r="Y5247" i="1"/>
  <c r="Y5246" i="1"/>
  <c r="Y5245" i="1"/>
  <c r="Y5244" i="1"/>
  <c r="Y5243" i="1"/>
  <c r="Y5242" i="1"/>
  <c r="Y5241" i="1"/>
  <c r="Y5240" i="1"/>
  <c r="Y5239" i="1"/>
  <c r="Y5238" i="1"/>
  <c r="Y5229" i="1"/>
  <c r="Y5228" i="1"/>
  <c r="Y5227" i="1"/>
  <c r="Y5226" i="1"/>
  <c r="Y5225" i="1"/>
  <c r="Y5224" i="1"/>
  <c r="Y5223" i="1"/>
  <c r="Y5222" i="1"/>
  <c r="Y5221" i="1"/>
  <c r="Y5220" i="1"/>
  <c r="Y5219" i="1"/>
  <c r="Y5218" i="1"/>
  <c r="Y5217" i="1"/>
  <c r="Y5216" i="1"/>
  <c r="Y5215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5193" i="1"/>
  <c r="Y5192" i="1"/>
  <c r="Y5183" i="1"/>
  <c r="Y5182" i="1"/>
  <c r="Y5181" i="1"/>
  <c r="Y5180" i="1"/>
  <c r="Y5179" i="1"/>
  <c r="Y5178" i="1"/>
  <c r="Y5177" i="1"/>
  <c r="Y5176" i="1"/>
  <c r="Y5175" i="1"/>
  <c r="Y5174" i="1"/>
  <c r="Y5173" i="1"/>
  <c r="Y5172" i="1"/>
  <c r="Y5171" i="1"/>
  <c r="Y5170" i="1"/>
  <c r="Y5169" i="1"/>
  <c r="Y5160" i="1"/>
  <c r="Y5159" i="1"/>
  <c r="Y5158" i="1"/>
  <c r="Y5157" i="1"/>
  <c r="Y5156" i="1"/>
  <c r="Y5155" i="1"/>
  <c r="Y5154" i="1"/>
  <c r="Y5153" i="1"/>
  <c r="Y5152" i="1"/>
  <c r="Y5151" i="1"/>
  <c r="Y5150" i="1"/>
  <c r="Y5149" i="1"/>
  <c r="Y5148" i="1"/>
  <c r="Y5147" i="1"/>
  <c r="Y5146" i="1"/>
  <c r="Y5138" i="1"/>
  <c r="Y5137" i="1"/>
  <c r="Y5136" i="1"/>
  <c r="Y5135" i="1"/>
  <c r="Y5134" i="1"/>
  <c r="Y5133" i="1"/>
  <c r="Y5132" i="1"/>
  <c r="Y5131" i="1"/>
  <c r="Y5130" i="1"/>
  <c r="Y5129" i="1"/>
  <c r="Y5128" i="1"/>
  <c r="Y5127" i="1"/>
  <c r="Y5126" i="1"/>
  <c r="Y5125" i="1"/>
  <c r="Y5124" i="1"/>
  <c r="Y5115" i="1"/>
  <c r="Y5114" i="1"/>
  <c r="Y5113" i="1"/>
  <c r="Y5112" i="1"/>
  <c r="Y5111" i="1"/>
  <c r="Y5110" i="1"/>
  <c r="Y5109" i="1"/>
  <c r="Y5108" i="1"/>
  <c r="Y5107" i="1"/>
  <c r="Y5106" i="1"/>
  <c r="Y5105" i="1"/>
  <c r="Y5104" i="1"/>
  <c r="Y5103" i="1"/>
  <c r="Y5102" i="1"/>
  <c r="Y5101" i="1"/>
  <c r="Y5092" i="1"/>
  <c r="Y5091" i="1"/>
  <c r="Y5090" i="1"/>
  <c r="Y5089" i="1"/>
  <c r="Y5088" i="1"/>
  <c r="Y5087" i="1"/>
  <c r="Y5086" i="1"/>
  <c r="Y5085" i="1"/>
  <c r="Y5084" i="1"/>
  <c r="Y5083" i="1"/>
  <c r="Y5082" i="1"/>
  <c r="Y5081" i="1"/>
  <c r="Y5080" i="1"/>
  <c r="Y5079" i="1"/>
  <c r="Y5078" i="1"/>
  <c r="Y5069" i="1"/>
  <c r="Y5068" i="1"/>
  <c r="Y5067" i="1"/>
  <c r="Y5066" i="1"/>
  <c r="Y5065" i="1"/>
  <c r="Y5064" i="1"/>
  <c r="Y5063" i="1"/>
  <c r="Y5062" i="1"/>
  <c r="Y5061" i="1"/>
  <c r="Y5060" i="1"/>
  <c r="Y5059" i="1"/>
  <c r="Y5058" i="1"/>
  <c r="Y5057" i="1"/>
  <c r="Y5056" i="1"/>
  <c r="Y5055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/>
  <c r="U27" i="1"/>
  <c r="S9" i="3"/>
  <c r="V22" i="3"/>
  <c r="V21" i="3"/>
  <c r="V20" i="3"/>
  <c r="N2710" i="4"/>
  <c r="K32" i="4"/>
  <c r="M32" i="4"/>
  <c r="Y32" i="4" s="1"/>
  <c r="N32" i="4"/>
  <c r="AA32" i="4" s="1"/>
  <c r="K33" i="4"/>
  <c r="L33" i="4" s="1"/>
  <c r="M33" i="4"/>
  <c r="K34" i="4"/>
  <c r="M34" i="4"/>
  <c r="Y34" i="4" s="1"/>
  <c r="K35" i="4"/>
  <c r="X35" i="4" s="1"/>
  <c r="M35" i="4"/>
  <c r="K36" i="4"/>
  <c r="M36" i="4"/>
  <c r="Y36" i="4" s="1"/>
  <c r="K37" i="4"/>
  <c r="X37" i="4" s="1"/>
  <c r="M37" i="4"/>
  <c r="K38" i="4"/>
  <c r="M38" i="4"/>
  <c r="Y38" i="4" s="1"/>
  <c r="K39" i="4"/>
  <c r="X39" i="4" s="1"/>
  <c r="M39" i="4"/>
  <c r="K40" i="4"/>
  <c r="M40" i="4"/>
  <c r="Y40" i="4" s="1"/>
  <c r="K41" i="4"/>
  <c r="X41" i="4" s="1"/>
  <c r="M41" i="4"/>
  <c r="K42" i="4"/>
  <c r="M42" i="4"/>
  <c r="Y42" i="4" s="1"/>
  <c r="K43" i="4"/>
  <c r="X43" i="4" s="1"/>
  <c r="M43" i="4"/>
  <c r="K44" i="4"/>
  <c r="M44" i="4"/>
  <c r="Y44" i="4" s="1"/>
  <c r="K45" i="4"/>
  <c r="X45" i="4" s="1"/>
  <c r="M45" i="4"/>
  <c r="K46" i="4"/>
  <c r="M46" i="4"/>
  <c r="Y46" i="4" s="1"/>
  <c r="K55" i="4"/>
  <c r="M55" i="4"/>
  <c r="N55" i="4"/>
  <c r="K56" i="4"/>
  <c r="L56" i="4" s="1"/>
  <c r="M56" i="4"/>
  <c r="Y56" i="4" s="1"/>
  <c r="K57" i="4"/>
  <c r="M57" i="4"/>
  <c r="K58" i="4"/>
  <c r="X58" i="4" s="1"/>
  <c r="M58" i="4"/>
  <c r="Y58" i="4" s="1"/>
  <c r="K59" i="4"/>
  <c r="M59" i="4"/>
  <c r="K60" i="4"/>
  <c r="X60" i="4" s="1"/>
  <c r="M60" i="4"/>
  <c r="Y60" i="4" s="1"/>
  <c r="K61" i="4"/>
  <c r="M61" i="4"/>
  <c r="K62" i="4"/>
  <c r="X62" i="4" s="1"/>
  <c r="M62" i="4"/>
  <c r="Y62" i="4" s="1"/>
  <c r="K63" i="4"/>
  <c r="M63" i="4"/>
  <c r="K64" i="4"/>
  <c r="X64" i="4" s="1"/>
  <c r="M64" i="4"/>
  <c r="Y64" i="4" s="1"/>
  <c r="K65" i="4"/>
  <c r="M65" i="4"/>
  <c r="K66" i="4"/>
  <c r="X66" i="4" s="1"/>
  <c r="M66" i="4"/>
  <c r="Y66" i="4" s="1"/>
  <c r="K67" i="4"/>
  <c r="M67" i="4"/>
  <c r="K68" i="4"/>
  <c r="X68" i="4" s="1"/>
  <c r="M68" i="4"/>
  <c r="Y68" i="4" s="1"/>
  <c r="K69" i="4"/>
  <c r="M69" i="4"/>
  <c r="K78" i="4"/>
  <c r="M78" i="4"/>
  <c r="Y78" i="4" s="1"/>
  <c r="N78" i="4"/>
  <c r="K79" i="4"/>
  <c r="L79" i="4" s="1"/>
  <c r="M79" i="4"/>
  <c r="Y79" i="4" s="1"/>
  <c r="K80" i="4"/>
  <c r="X80" i="4" s="1"/>
  <c r="M80" i="4"/>
  <c r="K81" i="4"/>
  <c r="M81" i="4"/>
  <c r="Y81" i="4" s="1"/>
  <c r="K82" i="4"/>
  <c r="X82" i="4" s="1"/>
  <c r="M82" i="4"/>
  <c r="K83" i="4"/>
  <c r="M83" i="4"/>
  <c r="Y83" i="4" s="1"/>
  <c r="K84" i="4"/>
  <c r="X84" i="4" s="1"/>
  <c r="M84" i="4"/>
  <c r="K85" i="4"/>
  <c r="M85" i="4"/>
  <c r="Y85" i="4" s="1"/>
  <c r="K86" i="4"/>
  <c r="X86" i="4" s="1"/>
  <c r="M86" i="4"/>
  <c r="K87" i="4"/>
  <c r="M87" i="4"/>
  <c r="Y87" i="4" s="1"/>
  <c r="K88" i="4"/>
  <c r="X88" i="4" s="1"/>
  <c r="M88" i="4"/>
  <c r="K89" i="4"/>
  <c r="M89" i="4"/>
  <c r="Y89" i="4" s="1"/>
  <c r="K90" i="4"/>
  <c r="X90" i="4" s="1"/>
  <c r="M90" i="4"/>
  <c r="K91" i="4"/>
  <c r="M91" i="4"/>
  <c r="Y91" i="4" s="1"/>
  <c r="K92" i="4"/>
  <c r="X92" i="4" s="1"/>
  <c r="M92" i="4"/>
  <c r="K101" i="4"/>
  <c r="M101" i="4"/>
  <c r="Y101" i="4" s="1"/>
  <c r="N101" i="4"/>
  <c r="AA101" i="4" s="1"/>
  <c r="K102" i="4"/>
  <c r="L102" i="4" s="1"/>
  <c r="M102" i="4"/>
  <c r="Y102" i="4" s="1"/>
  <c r="K103" i="4"/>
  <c r="X103" i="4" s="1"/>
  <c r="M103" i="4"/>
  <c r="Y103" i="4" s="1"/>
  <c r="K104" i="4"/>
  <c r="M104" i="4"/>
  <c r="K105" i="4"/>
  <c r="X105" i="4" s="1"/>
  <c r="M105" i="4"/>
  <c r="Y105" i="4" s="1"/>
  <c r="K106" i="4"/>
  <c r="M106" i="4"/>
  <c r="Y106" i="4" s="1"/>
  <c r="K107" i="4"/>
  <c r="X107" i="4" s="1"/>
  <c r="M107" i="4"/>
  <c r="Y107" i="4" s="1"/>
  <c r="K108" i="4"/>
  <c r="M108" i="4"/>
  <c r="K109" i="4"/>
  <c r="X109" i="4" s="1"/>
  <c r="M109" i="4"/>
  <c r="Y109" i="4" s="1"/>
  <c r="K110" i="4"/>
  <c r="M110" i="4"/>
  <c r="Y110" i="4" s="1"/>
  <c r="K111" i="4"/>
  <c r="X111" i="4" s="1"/>
  <c r="M111" i="4"/>
  <c r="Y111" i="4" s="1"/>
  <c r="K112" i="4"/>
  <c r="M112" i="4"/>
  <c r="K113" i="4"/>
  <c r="X113" i="4" s="1"/>
  <c r="M113" i="4"/>
  <c r="Y113" i="4" s="1"/>
  <c r="K114" i="4"/>
  <c r="M114" i="4"/>
  <c r="Y114" i="4" s="1"/>
  <c r="K115" i="4"/>
  <c r="X115" i="4" s="1"/>
  <c r="M115" i="4"/>
  <c r="Y115" i="4" s="1"/>
  <c r="K123" i="4"/>
  <c r="M123" i="4"/>
  <c r="Y123" i="4" s="1"/>
  <c r="N123" i="4"/>
  <c r="AA123" i="4" s="1"/>
  <c r="K124" i="4"/>
  <c r="L124" i="4" s="1"/>
  <c r="M124" i="4"/>
  <c r="K125" i="4"/>
  <c r="M125" i="4"/>
  <c r="Y125" i="4" s="1"/>
  <c r="K126" i="4"/>
  <c r="X126" i="4" s="1"/>
  <c r="M126" i="4"/>
  <c r="K127" i="4"/>
  <c r="X127" i="4" s="1"/>
  <c r="M127" i="4"/>
  <c r="K128" i="4"/>
  <c r="X128" i="4" s="1"/>
  <c r="M128" i="4"/>
  <c r="K129" i="4"/>
  <c r="M129" i="4"/>
  <c r="Y129" i="4" s="1"/>
  <c r="K130" i="4"/>
  <c r="X130" i="4" s="1"/>
  <c r="M130" i="4"/>
  <c r="K131" i="4"/>
  <c r="X131" i="4" s="1"/>
  <c r="M131" i="4"/>
  <c r="Y131" i="4" s="1"/>
  <c r="K132" i="4"/>
  <c r="X132" i="4" s="1"/>
  <c r="M132" i="4"/>
  <c r="K133" i="4"/>
  <c r="M133" i="4"/>
  <c r="Y133" i="4" s="1"/>
  <c r="K134" i="4"/>
  <c r="X134" i="4" s="1"/>
  <c r="M134" i="4"/>
  <c r="K135" i="4"/>
  <c r="X135" i="4" s="1"/>
  <c r="M135" i="4"/>
  <c r="Y135" i="4" s="1"/>
  <c r="K136" i="4"/>
  <c r="X136" i="4" s="1"/>
  <c r="M136" i="4"/>
  <c r="K137" i="4"/>
  <c r="M137" i="4"/>
  <c r="Y137" i="4" s="1"/>
  <c r="K146" i="4"/>
  <c r="M146" i="4"/>
  <c r="N146" i="4"/>
  <c r="AA146" i="4" s="1"/>
  <c r="K147" i="4"/>
  <c r="L147" i="4" s="1"/>
  <c r="M147" i="4"/>
  <c r="Y147" i="4" s="1"/>
  <c r="K148" i="4"/>
  <c r="X148" i="4" s="1"/>
  <c r="M148" i="4"/>
  <c r="K149" i="4"/>
  <c r="X149" i="4" s="1"/>
  <c r="M149" i="4"/>
  <c r="Y149" i="4" s="1"/>
  <c r="K150" i="4"/>
  <c r="X150" i="4" s="1"/>
  <c r="M150" i="4"/>
  <c r="K151" i="4"/>
  <c r="X151" i="4" s="1"/>
  <c r="M151" i="4"/>
  <c r="Y151" i="4" s="1"/>
  <c r="K152" i="4"/>
  <c r="X152" i="4" s="1"/>
  <c r="M152" i="4"/>
  <c r="K153" i="4"/>
  <c r="X153" i="4" s="1"/>
  <c r="M153" i="4"/>
  <c r="Y153" i="4" s="1"/>
  <c r="K154" i="4"/>
  <c r="X154" i="4" s="1"/>
  <c r="M154" i="4"/>
  <c r="K155" i="4"/>
  <c r="X155" i="4" s="1"/>
  <c r="M155" i="4"/>
  <c r="Y155" i="4" s="1"/>
  <c r="K156" i="4"/>
  <c r="X156" i="4" s="1"/>
  <c r="M156" i="4"/>
  <c r="K157" i="4"/>
  <c r="X157" i="4" s="1"/>
  <c r="M157" i="4"/>
  <c r="Y157" i="4" s="1"/>
  <c r="K158" i="4"/>
  <c r="X158" i="4" s="1"/>
  <c r="M158" i="4"/>
  <c r="K159" i="4"/>
  <c r="X159" i="4" s="1"/>
  <c r="M159" i="4"/>
  <c r="Y159" i="4" s="1"/>
  <c r="K160" i="4"/>
  <c r="X160" i="4" s="1"/>
  <c r="M160" i="4"/>
  <c r="K169" i="4"/>
  <c r="M169" i="4"/>
  <c r="Y169" i="4" s="1"/>
  <c r="N169" i="4"/>
  <c r="AA169" i="4" s="1"/>
  <c r="K170" i="4"/>
  <c r="L170" i="4" s="1"/>
  <c r="M170" i="4"/>
  <c r="Y170" i="4" s="1"/>
  <c r="K171" i="4"/>
  <c r="X171" i="4" s="1"/>
  <c r="M171" i="4"/>
  <c r="Y171" i="4" s="1"/>
  <c r="K172" i="4"/>
  <c r="M172" i="4"/>
  <c r="Y172" i="4" s="1"/>
  <c r="K173" i="4"/>
  <c r="X173" i="4" s="1"/>
  <c r="M173" i="4"/>
  <c r="K174" i="4"/>
  <c r="M174" i="4"/>
  <c r="Y174" i="4" s="1"/>
  <c r="K175" i="4"/>
  <c r="X175" i="4" s="1"/>
  <c r="M175" i="4"/>
  <c r="Y175" i="4" s="1"/>
  <c r="K176" i="4"/>
  <c r="M176" i="4"/>
  <c r="Y176" i="4" s="1"/>
  <c r="K177" i="4"/>
  <c r="X177" i="4" s="1"/>
  <c r="M177" i="4"/>
  <c r="K178" i="4"/>
  <c r="M178" i="4"/>
  <c r="Y178" i="4" s="1"/>
  <c r="K179" i="4"/>
  <c r="X179" i="4" s="1"/>
  <c r="M179" i="4"/>
  <c r="Y179" i="4" s="1"/>
  <c r="K180" i="4"/>
  <c r="M180" i="4"/>
  <c r="Y180" i="4" s="1"/>
  <c r="K181" i="4"/>
  <c r="X181" i="4" s="1"/>
  <c r="M181" i="4"/>
  <c r="K182" i="4"/>
  <c r="M182" i="4"/>
  <c r="Y182" i="4" s="1"/>
  <c r="K183" i="4"/>
  <c r="X183" i="4" s="1"/>
  <c r="M183" i="4"/>
  <c r="Y183" i="4" s="1"/>
  <c r="K192" i="4"/>
  <c r="M192" i="4"/>
  <c r="Y192" i="4" s="1"/>
  <c r="N192" i="4"/>
  <c r="AA192" i="4" s="1"/>
  <c r="K193" i="4"/>
  <c r="L193" i="4" s="1"/>
  <c r="M193" i="4"/>
  <c r="Y193" i="4" s="1"/>
  <c r="K194" i="4"/>
  <c r="M194" i="4"/>
  <c r="Y194" i="4" s="1"/>
  <c r="K195" i="4"/>
  <c r="M195" i="4"/>
  <c r="K196" i="4"/>
  <c r="X196" i="4" s="1"/>
  <c r="M196" i="4"/>
  <c r="Y196" i="4" s="1"/>
  <c r="K197" i="4"/>
  <c r="M197" i="4"/>
  <c r="Y197" i="4" s="1"/>
  <c r="K198" i="4"/>
  <c r="X198" i="4" s="1"/>
  <c r="M198" i="4"/>
  <c r="Y198" i="4" s="1"/>
  <c r="K199" i="4"/>
  <c r="M199" i="4"/>
  <c r="K200" i="4"/>
  <c r="X200" i="4" s="1"/>
  <c r="M200" i="4"/>
  <c r="Y200" i="4" s="1"/>
  <c r="K201" i="4"/>
  <c r="M201" i="4"/>
  <c r="Y201" i="4" s="1"/>
  <c r="K202" i="4"/>
  <c r="X202" i="4" s="1"/>
  <c r="M202" i="4"/>
  <c r="Y202" i="4" s="1"/>
  <c r="K203" i="4"/>
  <c r="M203" i="4"/>
  <c r="K204" i="4"/>
  <c r="X204" i="4" s="1"/>
  <c r="M204" i="4"/>
  <c r="Y204" i="4" s="1"/>
  <c r="K205" i="4"/>
  <c r="M205" i="4"/>
  <c r="Y205" i="4" s="1"/>
  <c r="K206" i="4"/>
  <c r="X206" i="4" s="1"/>
  <c r="M206" i="4"/>
  <c r="Y206" i="4" s="1"/>
  <c r="K215" i="4"/>
  <c r="M215" i="4"/>
  <c r="Y215" i="4" s="1"/>
  <c r="N215" i="4"/>
  <c r="AA215" i="4" s="1"/>
  <c r="K216" i="4"/>
  <c r="L216" i="4" s="1"/>
  <c r="M216" i="4"/>
  <c r="K217" i="4"/>
  <c r="M217" i="4"/>
  <c r="Y217" i="4" s="1"/>
  <c r="K218" i="4"/>
  <c r="X218" i="4" s="1"/>
  <c r="M218" i="4"/>
  <c r="K219" i="4"/>
  <c r="M219" i="4"/>
  <c r="Y219" i="4" s="1"/>
  <c r="K220" i="4"/>
  <c r="X220" i="4" s="1"/>
  <c r="M220" i="4"/>
  <c r="K221" i="4"/>
  <c r="M221" i="4"/>
  <c r="Y221" i="4" s="1"/>
  <c r="K222" i="4"/>
  <c r="X222" i="4" s="1"/>
  <c r="M222" i="4"/>
  <c r="K223" i="4"/>
  <c r="M223" i="4"/>
  <c r="Y223" i="4" s="1"/>
  <c r="K224" i="4"/>
  <c r="X224" i="4" s="1"/>
  <c r="M224" i="4"/>
  <c r="K225" i="4"/>
  <c r="M225" i="4"/>
  <c r="Y225" i="4" s="1"/>
  <c r="K226" i="4"/>
  <c r="X226" i="4" s="1"/>
  <c r="M226" i="4"/>
  <c r="K227" i="4"/>
  <c r="M227" i="4"/>
  <c r="Y227" i="4" s="1"/>
  <c r="K228" i="4"/>
  <c r="X228" i="4" s="1"/>
  <c r="M228" i="4"/>
  <c r="K229" i="4"/>
  <c r="M229" i="4"/>
  <c r="Y229" i="4" s="1"/>
  <c r="K237" i="4"/>
  <c r="M237" i="4"/>
  <c r="N237" i="4"/>
  <c r="AA237" i="4" s="1"/>
  <c r="K238" i="4"/>
  <c r="L238" i="4" s="1"/>
  <c r="M238" i="4"/>
  <c r="Y238" i="4" s="1"/>
  <c r="K239" i="4"/>
  <c r="M239" i="4"/>
  <c r="K240" i="4"/>
  <c r="X240" i="4" s="1"/>
  <c r="M240" i="4"/>
  <c r="Y240" i="4" s="1"/>
  <c r="K241" i="4"/>
  <c r="M241" i="4"/>
  <c r="K242" i="4"/>
  <c r="X242" i="4" s="1"/>
  <c r="M242" i="4"/>
  <c r="Y242" i="4" s="1"/>
  <c r="K243" i="4"/>
  <c r="M243" i="4"/>
  <c r="K244" i="4"/>
  <c r="X244" i="4" s="1"/>
  <c r="M244" i="4"/>
  <c r="Y244" i="4" s="1"/>
  <c r="K245" i="4"/>
  <c r="M245" i="4"/>
  <c r="K246" i="4"/>
  <c r="X246" i="4" s="1"/>
  <c r="M246" i="4"/>
  <c r="Y246" i="4" s="1"/>
  <c r="K247" i="4"/>
  <c r="M247" i="4"/>
  <c r="K248" i="4"/>
  <c r="X248" i="4" s="1"/>
  <c r="M248" i="4"/>
  <c r="Y248" i="4" s="1"/>
  <c r="K249" i="4"/>
  <c r="M249" i="4"/>
  <c r="K250" i="4"/>
  <c r="X250" i="4" s="1"/>
  <c r="M250" i="4"/>
  <c r="Y250" i="4" s="1"/>
  <c r="K251" i="4"/>
  <c r="M251" i="4"/>
  <c r="K260" i="4"/>
  <c r="M260" i="4"/>
  <c r="Y260" i="4" s="1"/>
  <c r="N260" i="4"/>
  <c r="K261" i="4"/>
  <c r="L261" i="4" s="1"/>
  <c r="M261" i="4"/>
  <c r="Y261" i="4" s="1"/>
  <c r="K262" i="4"/>
  <c r="X262" i="4" s="1"/>
  <c r="M262" i="4"/>
  <c r="Y262" i="4" s="1"/>
  <c r="M263" i="4"/>
  <c r="K264" i="4"/>
  <c r="X264" i="4" s="1"/>
  <c r="M264" i="4"/>
  <c r="Y264" i="4" s="1"/>
  <c r="K265" i="4"/>
  <c r="M265" i="4"/>
  <c r="K266" i="4"/>
  <c r="X266" i="4" s="1"/>
  <c r="M266" i="4"/>
  <c r="Y266" i="4" s="1"/>
  <c r="K267" i="4"/>
  <c r="M267" i="4"/>
  <c r="K268" i="4"/>
  <c r="M268" i="4"/>
  <c r="Y268" i="4" s="1"/>
  <c r="K269" i="4"/>
  <c r="M269" i="4"/>
  <c r="K270" i="4"/>
  <c r="X270" i="4" s="1"/>
  <c r="M270" i="4"/>
  <c r="Y270" i="4" s="1"/>
  <c r="K271" i="4"/>
  <c r="M271" i="4"/>
  <c r="K272" i="4"/>
  <c r="X272" i="4" s="1"/>
  <c r="M272" i="4"/>
  <c r="Y272" i="4" s="1"/>
  <c r="K273" i="4"/>
  <c r="M273" i="4"/>
  <c r="K274" i="4"/>
  <c r="X274" i="4" s="1"/>
  <c r="M274" i="4"/>
  <c r="Y274" i="4" s="1"/>
  <c r="K282" i="4"/>
  <c r="M282" i="4"/>
  <c r="N282" i="4"/>
  <c r="AA282" i="4" s="1"/>
  <c r="K283" i="4"/>
  <c r="L283" i="4" s="1"/>
  <c r="M283" i="4"/>
  <c r="Y283" i="4" s="1"/>
  <c r="K284" i="4"/>
  <c r="M284" i="4"/>
  <c r="Y284" i="4" s="1"/>
  <c r="K285" i="4"/>
  <c r="X285" i="4" s="1"/>
  <c r="M285" i="4"/>
  <c r="K286" i="4"/>
  <c r="M286" i="4"/>
  <c r="Y286" i="4" s="1"/>
  <c r="K287" i="4"/>
  <c r="X287" i="4" s="1"/>
  <c r="M287" i="4"/>
  <c r="K288" i="4"/>
  <c r="M288" i="4"/>
  <c r="Y288" i="4" s="1"/>
  <c r="K289" i="4"/>
  <c r="X289" i="4" s="1"/>
  <c r="M289" i="4"/>
  <c r="Y289" i="4" s="1"/>
  <c r="K290" i="4"/>
  <c r="M290" i="4"/>
  <c r="Y290" i="4" s="1"/>
  <c r="K291" i="4"/>
  <c r="X291" i="4" s="1"/>
  <c r="M291" i="4"/>
  <c r="K292" i="4"/>
  <c r="M292" i="4"/>
  <c r="Y292" i="4" s="1"/>
  <c r="K293" i="4"/>
  <c r="X293" i="4" s="1"/>
  <c r="M293" i="4"/>
  <c r="K294" i="4"/>
  <c r="M294" i="4"/>
  <c r="Y294" i="4" s="1"/>
  <c r="K295" i="4"/>
  <c r="X295" i="4" s="1"/>
  <c r="M295" i="4"/>
  <c r="K296" i="4"/>
  <c r="M296" i="4"/>
  <c r="Y296" i="4" s="1"/>
  <c r="K304" i="4"/>
  <c r="M304" i="4"/>
  <c r="N304" i="4"/>
  <c r="K305" i="4"/>
  <c r="L305" i="4" s="1"/>
  <c r="M305" i="4"/>
  <c r="Y305" i="4" s="1"/>
  <c r="K306" i="4"/>
  <c r="M306" i="4"/>
  <c r="Y306" i="4" s="1"/>
  <c r="K307" i="4"/>
  <c r="X307" i="4" s="1"/>
  <c r="M307" i="4"/>
  <c r="Y307" i="4" s="1"/>
  <c r="K308" i="4"/>
  <c r="M308" i="4"/>
  <c r="Y308" i="4" s="1"/>
  <c r="K309" i="4"/>
  <c r="X309" i="4" s="1"/>
  <c r="M309" i="4"/>
  <c r="Y309" i="4" s="1"/>
  <c r="K310" i="4"/>
  <c r="M310" i="4"/>
  <c r="Y310" i="4" s="1"/>
  <c r="K311" i="4"/>
  <c r="M311" i="4"/>
  <c r="Y311" i="4" s="1"/>
  <c r="K312" i="4"/>
  <c r="M312" i="4"/>
  <c r="Y312" i="4" s="1"/>
  <c r="K313" i="4"/>
  <c r="X313" i="4" s="1"/>
  <c r="M313" i="4"/>
  <c r="Y313" i="4" s="1"/>
  <c r="K314" i="4"/>
  <c r="M314" i="4"/>
  <c r="K315" i="4"/>
  <c r="X315" i="4" s="1"/>
  <c r="M315" i="4"/>
  <c r="Y315" i="4" s="1"/>
  <c r="K316" i="4"/>
  <c r="M316" i="4"/>
  <c r="Y316" i="4" s="1"/>
  <c r="K317" i="4"/>
  <c r="X317" i="4" s="1"/>
  <c r="M317" i="4"/>
  <c r="Y317" i="4" s="1"/>
  <c r="K318" i="4"/>
  <c r="M318" i="4"/>
  <c r="Y318" i="4" s="1"/>
  <c r="K327" i="4"/>
  <c r="M327" i="4"/>
  <c r="Y327" i="4" s="1"/>
  <c r="N327" i="4"/>
  <c r="K328" i="4"/>
  <c r="L328" i="4" s="1"/>
  <c r="M328" i="4"/>
  <c r="Y328" i="4" s="1"/>
  <c r="K329" i="4"/>
  <c r="X329" i="4" s="1"/>
  <c r="M329" i="4"/>
  <c r="K330" i="4"/>
  <c r="M330" i="4"/>
  <c r="Y330" i="4" s="1"/>
  <c r="K331" i="4"/>
  <c r="X331" i="4" s="1"/>
  <c r="M331" i="4"/>
  <c r="K332" i="4"/>
  <c r="M332" i="4"/>
  <c r="Y332" i="4" s="1"/>
  <c r="K333" i="4"/>
  <c r="X333" i="4" s="1"/>
  <c r="M333" i="4"/>
  <c r="K334" i="4"/>
  <c r="M334" i="4"/>
  <c r="Y334" i="4" s="1"/>
  <c r="K335" i="4"/>
  <c r="X335" i="4" s="1"/>
  <c r="M335" i="4"/>
  <c r="K336" i="4"/>
  <c r="M336" i="4"/>
  <c r="Y336" i="4" s="1"/>
  <c r="K337" i="4"/>
  <c r="X337" i="4" s="1"/>
  <c r="M337" i="4"/>
  <c r="K338" i="4"/>
  <c r="M338" i="4"/>
  <c r="Y338" i="4" s="1"/>
  <c r="K339" i="4"/>
  <c r="X339" i="4" s="1"/>
  <c r="M339" i="4"/>
  <c r="K340" i="4"/>
  <c r="M340" i="4"/>
  <c r="Y340" i="4" s="1"/>
  <c r="K341" i="4"/>
  <c r="X341" i="4" s="1"/>
  <c r="M341" i="4"/>
  <c r="K349" i="4"/>
  <c r="M349" i="4"/>
  <c r="Y349" i="4" s="1"/>
  <c r="N349" i="4"/>
  <c r="AA349" i="4" s="1"/>
  <c r="K350" i="4"/>
  <c r="L350" i="4" s="1"/>
  <c r="M350" i="4"/>
  <c r="K351" i="4"/>
  <c r="X351" i="4" s="1"/>
  <c r="M351" i="4"/>
  <c r="Y351" i="4" s="1"/>
  <c r="K352" i="4"/>
  <c r="M352" i="4"/>
  <c r="K353" i="4"/>
  <c r="X353" i="4" s="1"/>
  <c r="M353" i="4"/>
  <c r="Y353" i="4" s="1"/>
  <c r="K354" i="4"/>
  <c r="M354" i="4"/>
  <c r="K355" i="4"/>
  <c r="X355" i="4" s="1"/>
  <c r="M355" i="4"/>
  <c r="Y355" i="4" s="1"/>
  <c r="K356" i="4"/>
  <c r="M356" i="4"/>
  <c r="K357" i="4"/>
  <c r="X357" i="4" s="1"/>
  <c r="M357" i="4"/>
  <c r="Y357" i="4" s="1"/>
  <c r="K358" i="4"/>
  <c r="M358" i="4"/>
  <c r="K359" i="4"/>
  <c r="X359" i="4" s="1"/>
  <c r="M359" i="4"/>
  <c r="Y359" i="4" s="1"/>
  <c r="K360" i="4"/>
  <c r="M360" i="4"/>
  <c r="K361" i="4"/>
  <c r="X361" i="4" s="1"/>
  <c r="M361" i="4"/>
  <c r="Y361" i="4" s="1"/>
  <c r="K362" i="4"/>
  <c r="M362" i="4"/>
  <c r="K363" i="4"/>
  <c r="X363" i="4" s="1"/>
  <c r="M363" i="4"/>
  <c r="Y363" i="4" s="1"/>
  <c r="K372" i="4"/>
  <c r="M372" i="4"/>
  <c r="N372" i="4"/>
  <c r="AA372" i="4" s="1"/>
  <c r="K373" i="4"/>
  <c r="L373" i="4" s="1"/>
  <c r="M373" i="4"/>
  <c r="K374" i="4"/>
  <c r="M374" i="4"/>
  <c r="K375" i="4"/>
  <c r="X375" i="4" s="1"/>
  <c r="M375" i="4"/>
  <c r="Y375" i="4" s="1"/>
  <c r="K376" i="4"/>
  <c r="M376" i="4"/>
  <c r="Y376" i="4" s="1"/>
  <c r="K377" i="4"/>
  <c r="X377" i="4" s="1"/>
  <c r="M377" i="4"/>
  <c r="K378" i="4"/>
  <c r="M378" i="4"/>
  <c r="Y378" i="4" s="1"/>
  <c r="K379" i="4"/>
  <c r="X379" i="4" s="1"/>
  <c r="M379" i="4"/>
  <c r="Y379" i="4" s="1"/>
  <c r="K380" i="4"/>
  <c r="M380" i="4"/>
  <c r="Y380" i="4" s="1"/>
  <c r="K381" i="4"/>
  <c r="X381" i="4" s="1"/>
  <c r="M381" i="4"/>
  <c r="K382" i="4"/>
  <c r="M382" i="4"/>
  <c r="Y382" i="4" s="1"/>
  <c r="K383" i="4"/>
  <c r="X383" i="4" s="1"/>
  <c r="M383" i="4"/>
  <c r="Y383" i="4" s="1"/>
  <c r="K384" i="4"/>
  <c r="M384" i="4"/>
  <c r="Y384" i="4" s="1"/>
  <c r="K385" i="4"/>
  <c r="X385" i="4" s="1"/>
  <c r="M385" i="4"/>
  <c r="K386" i="4"/>
  <c r="M386" i="4"/>
  <c r="Y386" i="4" s="1"/>
  <c r="K395" i="4"/>
  <c r="M395" i="4"/>
  <c r="N395" i="4"/>
  <c r="K396" i="4"/>
  <c r="L396" i="4" s="1"/>
  <c r="M396" i="4"/>
  <c r="Y396" i="4" s="1"/>
  <c r="K397" i="4"/>
  <c r="M397" i="4"/>
  <c r="K398" i="4"/>
  <c r="X398" i="4" s="1"/>
  <c r="M398" i="4"/>
  <c r="Y398" i="4" s="1"/>
  <c r="K399" i="4"/>
  <c r="M399" i="4"/>
  <c r="K400" i="4"/>
  <c r="X400" i="4" s="1"/>
  <c r="M400" i="4"/>
  <c r="Y400" i="4" s="1"/>
  <c r="K401" i="4"/>
  <c r="M401" i="4"/>
  <c r="K402" i="4"/>
  <c r="X402" i="4" s="1"/>
  <c r="M402" i="4"/>
  <c r="Y402" i="4" s="1"/>
  <c r="K403" i="4"/>
  <c r="M403" i="4"/>
  <c r="K404" i="4"/>
  <c r="X404" i="4" s="1"/>
  <c r="M404" i="4"/>
  <c r="Y404" i="4" s="1"/>
  <c r="K405" i="4"/>
  <c r="M405" i="4"/>
  <c r="K406" i="4"/>
  <c r="X406" i="4" s="1"/>
  <c r="M406" i="4"/>
  <c r="Y406" i="4" s="1"/>
  <c r="K407" i="4"/>
  <c r="M407" i="4"/>
  <c r="K408" i="4"/>
  <c r="X408" i="4" s="1"/>
  <c r="M408" i="4"/>
  <c r="Y408" i="4" s="1"/>
  <c r="K409" i="4"/>
  <c r="M409" i="4"/>
  <c r="K418" i="4"/>
  <c r="M418" i="4"/>
  <c r="Y418" i="4" s="1"/>
  <c r="N418" i="4"/>
  <c r="AA418" i="4" s="1"/>
  <c r="K419" i="4"/>
  <c r="L419" i="4" s="1"/>
  <c r="M419" i="4"/>
  <c r="Y419" i="4" s="1"/>
  <c r="K420" i="4"/>
  <c r="X420" i="4" s="1"/>
  <c r="M420" i="4"/>
  <c r="K421" i="4"/>
  <c r="M421" i="4"/>
  <c r="Y421" i="4" s="1"/>
  <c r="K422" i="4"/>
  <c r="X422" i="4" s="1"/>
  <c r="M422" i="4"/>
  <c r="K423" i="4"/>
  <c r="M423" i="4"/>
  <c r="Y423" i="4" s="1"/>
  <c r="K424" i="4"/>
  <c r="X424" i="4" s="1"/>
  <c r="M424" i="4"/>
  <c r="K425" i="4"/>
  <c r="M425" i="4"/>
  <c r="Y425" i="4" s="1"/>
  <c r="K426" i="4"/>
  <c r="X426" i="4" s="1"/>
  <c r="M426" i="4"/>
  <c r="K427" i="4"/>
  <c r="M427" i="4"/>
  <c r="Y427" i="4" s="1"/>
  <c r="K428" i="4"/>
  <c r="X428" i="4" s="1"/>
  <c r="M428" i="4"/>
  <c r="K429" i="4"/>
  <c r="M429" i="4"/>
  <c r="Y429" i="4" s="1"/>
  <c r="K430" i="4"/>
  <c r="X430" i="4" s="1"/>
  <c r="M430" i="4"/>
  <c r="K431" i="4"/>
  <c r="M431" i="4"/>
  <c r="Y431" i="4" s="1"/>
  <c r="K432" i="4"/>
  <c r="X432" i="4" s="1"/>
  <c r="M432" i="4"/>
  <c r="K441" i="4"/>
  <c r="M441" i="4"/>
  <c r="Y441" i="4" s="1"/>
  <c r="N441" i="4"/>
  <c r="AA441" i="4" s="1"/>
  <c r="K442" i="4"/>
  <c r="L442" i="4" s="1"/>
  <c r="M442" i="4"/>
  <c r="K443" i="4"/>
  <c r="X443" i="4" s="1"/>
  <c r="M443" i="4"/>
  <c r="Y443" i="4" s="1"/>
  <c r="K444" i="4"/>
  <c r="M444" i="4"/>
  <c r="K445" i="4"/>
  <c r="X445" i="4" s="1"/>
  <c r="M445" i="4"/>
  <c r="Y445" i="4" s="1"/>
  <c r="K446" i="4"/>
  <c r="M446" i="4"/>
  <c r="K447" i="4"/>
  <c r="X447" i="4" s="1"/>
  <c r="M447" i="4"/>
  <c r="Y447" i="4" s="1"/>
  <c r="K448" i="4"/>
  <c r="M448" i="4"/>
  <c r="K449" i="4"/>
  <c r="M449" i="4"/>
  <c r="Y449" i="4" s="1"/>
  <c r="K450" i="4"/>
  <c r="M450" i="4"/>
  <c r="K451" i="4"/>
  <c r="X451" i="4" s="1"/>
  <c r="M451" i="4"/>
  <c r="Y451" i="4" s="1"/>
  <c r="K452" i="4"/>
  <c r="M452" i="4"/>
  <c r="K453" i="4"/>
  <c r="X453" i="4" s="1"/>
  <c r="M453" i="4"/>
  <c r="Y453" i="4" s="1"/>
  <c r="K454" i="4"/>
  <c r="M454" i="4"/>
  <c r="K455" i="4"/>
  <c r="X455" i="4" s="1"/>
  <c r="M455" i="4"/>
  <c r="Y455" i="4" s="1"/>
  <c r="K463" i="4"/>
  <c r="M463" i="4"/>
  <c r="N463" i="4"/>
  <c r="AA463" i="4" s="1"/>
  <c r="K464" i="4"/>
  <c r="L464" i="4" s="1"/>
  <c r="M464" i="4"/>
  <c r="K465" i="4"/>
  <c r="M465" i="4"/>
  <c r="Y465" i="4" s="1"/>
  <c r="K466" i="4"/>
  <c r="X466" i="4" s="1"/>
  <c r="M466" i="4"/>
  <c r="Y466" i="4" s="1"/>
  <c r="K467" i="4"/>
  <c r="M467" i="4"/>
  <c r="Y467" i="4" s="1"/>
  <c r="K468" i="4"/>
  <c r="X468" i="4" s="1"/>
  <c r="M468" i="4"/>
  <c r="K469" i="4"/>
  <c r="M469" i="4"/>
  <c r="Y469" i="4" s="1"/>
  <c r="K470" i="4"/>
  <c r="X470" i="4" s="1"/>
  <c r="M470" i="4"/>
  <c r="Y470" i="4" s="1"/>
  <c r="K471" i="4"/>
  <c r="M471" i="4"/>
  <c r="Y471" i="4" s="1"/>
  <c r="K472" i="4"/>
  <c r="X472" i="4" s="1"/>
  <c r="M472" i="4"/>
  <c r="K473" i="4"/>
  <c r="M473" i="4"/>
  <c r="Y473" i="4" s="1"/>
  <c r="K474" i="4"/>
  <c r="X474" i="4" s="1"/>
  <c r="M474" i="4"/>
  <c r="Y474" i="4" s="1"/>
  <c r="K475" i="4"/>
  <c r="M475" i="4"/>
  <c r="Y475" i="4" s="1"/>
  <c r="K476" i="4"/>
  <c r="X476" i="4" s="1"/>
  <c r="M476" i="4"/>
  <c r="K477" i="4"/>
  <c r="M477" i="4"/>
  <c r="Y477" i="4" s="1"/>
  <c r="K486" i="4"/>
  <c r="M486" i="4"/>
  <c r="N486" i="4"/>
  <c r="K487" i="4"/>
  <c r="L487" i="4" s="1"/>
  <c r="M487" i="4"/>
  <c r="Y487" i="4" s="1"/>
  <c r="K488" i="4"/>
  <c r="M488" i="4"/>
  <c r="K489" i="4"/>
  <c r="X489" i="4" s="1"/>
  <c r="M489" i="4"/>
  <c r="Y489" i="4" s="1"/>
  <c r="K490" i="4"/>
  <c r="M490" i="4"/>
  <c r="K491" i="4"/>
  <c r="X491" i="4" s="1"/>
  <c r="M491" i="4"/>
  <c r="Y491" i="4" s="1"/>
  <c r="K492" i="4"/>
  <c r="M492" i="4"/>
  <c r="K493" i="4"/>
  <c r="X493" i="4" s="1"/>
  <c r="M493" i="4"/>
  <c r="Y493" i="4" s="1"/>
  <c r="K494" i="4"/>
  <c r="M494" i="4"/>
  <c r="K495" i="4"/>
  <c r="X495" i="4" s="1"/>
  <c r="M495" i="4"/>
  <c r="Y495" i="4" s="1"/>
  <c r="K496" i="4"/>
  <c r="M496" i="4"/>
  <c r="K497" i="4"/>
  <c r="X497" i="4" s="1"/>
  <c r="M497" i="4"/>
  <c r="Y497" i="4" s="1"/>
  <c r="K498" i="4"/>
  <c r="M498" i="4"/>
  <c r="K499" i="4"/>
  <c r="X499" i="4" s="1"/>
  <c r="M499" i="4"/>
  <c r="Y499" i="4" s="1"/>
  <c r="K500" i="4"/>
  <c r="M500" i="4"/>
  <c r="K509" i="4"/>
  <c r="M509" i="4"/>
  <c r="Y509" i="4" s="1"/>
  <c r="N509" i="4"/>
  <c r="AA509" i="4" s="1"/>
  <c r="K510" i="4"/>
  <c r="L510" i="4" s="1"/>
  <c r="M510" i="4"/>
  <c r="Y510" i="4" s="1"/>
  <c r="K511" i="4"/>
  <c r="X511" i="4" s="1"/>
  <c r="M511" i="4"/>
  <c r="K512" i="4"/>
  <c r="M512" i="4"/>
  <c r="Y512" i="4" s="1"/>
  <c r="K513" i="4"/>
  <c r="X513" i="4" s="1"/>
  <c r="M513" i="4"/>
  <c r="K514" i="4"/>
  <c r="M514" i="4"/>
  <c r="Y514" i="4" s="1"/>
  <c r="K515" i="4"/>
  <c r="X515" i="4" s="1"/>
  <c r="M515" i="4"/>
  <c r="K516" i="4"/>
  <c r="M516" i="4"/>
  <c r="Y516" i="4" s="1"/>
  <c r="K517" i="4"/>
  <c r="X517" i="4" s="1"/>
  <c r="M517" i="4"/>
  <c r="K518" i="4"/>
  <c r="M518" i="4"/>
  <c r="Y518" i="4" s="1"/>
  <c r="K519" i="4"/>
  <c r="X519" i="4" s="1"/>
  <c r="M519" i="4"/>
  <c r="K520" i="4"/>
  <c r="M520" i="4"/>
  <c r="Y520" i="4" s="1"/>
  <c r="K521" i="4"/>
  <c r="X521" i="4" s="1"/>
  <c r="M521" i="4"/>
  <c r="K522" i="4"/>
  <c r="M522" i="4"/>
  <c r="Y522" i="4" s="1"/>
  <c r="K523" i="4"/>
  <c r="X523" i="4" s="1"/>
  <c r="M523" i="4"/>
  <c r="K532" i="4"/>
  <c r="M532" i="4"/>
  <c r="Y532" i="4" s="1"/>
  <c r="N532" i="4"/>
  <c r="AA532" i="4" s="1"/>
  <c r="K533" i="4"/>
  <c r="L533" i="4" s="1"/>
  <c r="M533" i="4"/>
  <c r="K534" i="4"/>
  <c r="X534" i="4" s="1"/>
  <c r="M534" i="4"/>
  <c r="Y534" i="4" s="1"/>
  <c r="K535" i="4"/>
  <c r="M535" i="4"/>
  <c r="K536" i="4"/>
  <c r="X536" i="4" s="1"/>
  <c r="M536" i="4"/>
  <c r="Y536" i="4" s="1"/>
  <c r="K537" i="4"/>
  <c r="M537" i="4"/>
  <c r="K538" i="4"/>
  <c r="X538" i="4" s="1"/>
  <c r="M538" i="4"/>
  <c r="Y538" i="4" s="1"/>
  <c r="K539" i="4"/>
  <c r="M539" i="4"/>
  <c r="K540" i="4"/>
  <c r="X540" i="4" s="1"/>
  <c r="M540" i="4"/>
  <c r="Y540" i="4" s="1"/>
  <c r="K541" i="4"/>
  <c r="M541" i="4"/>
  <c r="K542" i="4"/>
  <c r="X542" i="4" s="1"/>
  <c r="M542" i="4"/>
  <c r="Y542" i="4" s="1"/>
  <c r="K543" i="4"/>
  <c r="M543" i="4"/>
  <c r="K544" i="4"/>
  <c r="X544" i="4" s="1"/>
  <c r="M544" i="4"/>
  <c r="Y544" i="4" s="1"/>
  <c r="K545" i="4"/>
  <c r="M545" i="4"/>
  <c r="K546" i="4"/>
  <c r="X546" i="4" s="1"/>
  <c r="M546" i="4"/>
  <c r="Y546" i="4" s="1"/>
  <c r="K555" i="4"/>
  <c r="M555" i="4"/>
  <c r="N555" i="4"/>
  <c r="AA555" i="4" s="1"/>
  <c r="K556" i="4"/>
  <c r="L556" i="4" s="1"/>
  <c r="M556" i="4"/>
  <c r="K557" i="4"/>
  <c r="M557" i="4"/>
  <c r="Y557" i="4" s="1"/>
  <c r="K558" i="4"/>
  <c r="X558" i="4" s="1"/>
  <c r="M558" i="4"/>
  <c r="Y558" i="4" s="1"/>
  <c r="K559" i="4"/>
  <c r="M559" i="4"/>
  <c r="Y559" i="4" s="1"/>
  <c r="K560" i="4"/>
  <c r="X560" i="4" s="1"/>
  <c r="M560" i="4"/>
  <c r="K561" i="4"/>
  <c r="M561" i="4"/>
  <c r="Y561" i="4" s="1"/>
  <c r="K562" i="4"/>
  <c r="X562" i="4" s="1"/>
  <c r="M562" i="4"/>
  <c r="Y562" i="4" s="1"/>
  <c r="K563" i="4"/>
  <c r="M563" i="4"/>
  <c r="Y563" i="4" s="1"/>
  <c r="K564" i="4"/>
  <c r="X564" i="4" s="1"/>
  <c r="M564" i="4"/>
  <c r="K565" i="4"/>
  <c r="M565" i="4"/>
  <c r="Y565" i="4" s="1"/>
  <c r="K566" i="4"/>
  <c r="X566" i="4" s="1"/>
  <c r="M566" i="4"/>
  <c r="Y566" i="4" s="1"/>
  <c r="K567" i="4"/>
  <c r="M567" i="4"/>
  <c r="Y567" i="4" s="1"/>
  <c r="K568" i="4"/>
  <c r="X568" i="4" s="1"/>
  <c r="M568" i="4"/>
  <c r="K569" i="4"/>
  <c r="M569" i="4"/>
  <c r="Y569" i="4" s="1"/>
  <c r="K577" i="4"/>
  <c r="M577" i="4"/>
  <c r="N577" i="4"/>
  <c r="K578" i="4"/>
  <c r="L578" i="4" s="1"/>
  <c r="M578" i="4"/>
  <c r="Y578" i="4" s="1"/>
  <c r="K579" i="4"/>
  <c r="M579" i="4"/>
  <c r="K580" i="4"/>
  <c r="X580" i="4" s="1"/>
  <c r="M580" i="4"/>
  <c r="Y580" i="4" s="1"/>
  <c r="K581" i="4"/>
  <c r="M581" i="4"/>
  <c r="K582" i="4"/>
  <c r="X582" i="4" s="1"/>
  <c r="M582" i="4"/>
  <c r="Y582" i="4" s="1"/>
  <c r="K583" i="4"/>
  <c r="M583" i="4"/>
  <c r="K584" i="4"/>
  <c r="X584" i="4" s="1"/>
  <c r="M584" i="4"/>
  <c r="Y584" i="4" s="1"/>
  <c r="K585" i="4"/>
  <c r="M585" i="4"/>
  <c r="K586" i="4"/>
  <c r="M586" i="4"/>
  <c r="Y586" i="4" s="1"/>
  <c r="K587" i="4"/>
  <c r="M587" i="4"/>
  <c r="K588" i="4"/>
  <c r="X588" i="4" s="1"/>
  <c r="M588" i="4"/>
  <c r="Y588" i="4" s="1"/>
  <c r="K589" i="4"/>
  <c r="M589" i="4"/>
  <c r="K590" i="4"/>
  <c r="X590" i="4" s="1"/>
  <c r="M590" i="4"/>
  <c r="Y590" i="4" s="1"/>
  <c r="K591" i="4"/>
  <c r="M591" i="4"/>
  <c r="K600" i="4"/>
  <c r="M600" i="4"/>
  <c r="Y600" i="4" s="1"/>
  <c r="N600" i="4"/>
  <c r="AA600" i="4" s="1"/>
  <c r="K601" i="4"/>
  <c r="L601" i="4" s="1"/>
  <c r="M601" i="4"/>
  <c r="Y601" i="4" s="1"/>
  <c r="K602" i="4"/>
  <c r="X602" i="4" s="1"/>
  <c r="M602" i="4"/>
  <c r="K603" i="4"/>
  <c r="M603" i="4"/>
  <c r="Y603" i="4" s="1"/>
  <c r="K604" i="4"/>
  <c r="X604" i="4" s="1"/>
  <c r="M604" i="4"/>
  <c r="K605" i="4"/>
  <c r="M605" i="4"/>
  <c r="Y605" i="4" s="1"/>
  <c r="K606" i="4"/>
  <c r="X606" i="4" s="1"/>
  <c r="M606" i="4"/>
  <c r="K607" i="4"/>
  <c r="M607" i="4"/>
  <c r="Y607" i="4" s="1"/>
  <c r="K608" i="4"/>
  <c r="X608" i="4" s="1"/>
  <c r="M608" i="4"/>
  <c r="K609" i="4"/>
  <c r="M609" i="4"/>
  <c r="Y609" i="4" s="1"/>
  <c r="K610" i="4"/>
  <c r="X610" i="4" s="1"/>
  <c r="M610" i="4"/>
  <c r="K611" i="4"/>
  <c r="M611" i="4"/>
  <c r="Y611" i="4" s="1"/>
  <c r="K612" i="4"/>
  <c r="X612" i="4" s="1"/>
  <c r="M612" i="4"/>
  <c r="K613" i="4"/>
  <c r="M613" i="4"/>
  <c r="Y613" i="4" s="1"/>
  <c r="K614" i="4"/>
  <c r="X614" i="4" s="1"/>
  <c r="M614" i="4"/>
  <c r="K623" i="4"/>
  <c r="M623" i="4"/>
  <c r="Y623" i="4" s="1"/>
  <c r="N623" i="4"/>
  <c r="AA623" i="4" s="1"/>
  <c r="K624" i="4"/>
  <c r="L624" i="4" s="1"/>
  <c r="M624" i="4"/>
  <c r="K625" i="4"/>
  <c r="X625" i="4" s="1"/>
  <c r="M625" i="4"/>
  <c r="Y625" i="4" s="1"/>
  <c r="K626" i="4"/>
  <c r="M626" i="4"/>
  <c r="K627" i="4"/>
  <c r="X627" i="4" s="1"/>
  <c r="M627" i="4"/>
  <c r="Y627" i="4" s="1"/>
  <c r="K628" i="4"/>
  <c r="M628" i="4"/>
  <c r="K629" i="4"/>
  <c r="X629" i="4" s="1"/>
  <c r="M629" i="4"/>
  <c r="Y629" i="4" s="1"/>
  <c r="K630" i="4"/>
  <c r="M630" i="4"/>
  <c r="K631" i="4"/>
  <c r="X631" i="4" s="1"/>
  <c r="M631" i="4"/>
  <c r="Y631" i="4" s="1"/>
  <c r="K632" i="4"/>
  <c r="M632" i="4"/>
  <c r="K633" i="4"/>
  <c r="X633" i="4" s="1"/>
  <c r="M633" i="4"/>
  <c r="Y633" i="4" s="1"/>
  <c r="K634" i="4"/>
  <c r="M634" i="4"/>
  <c r="K635" i="4"/>
  <c r="X635" i="4" s="1"/>
  <c r="M635" i="4"/>
  <c r="Y635" i="4" s="1"/>
  <c r="K636" i="4"/>
  <c r="M636" i="4"/>
  <c r="K637" i="4"/>
  <c r="X637" i="4" s="1"/>
  <c r="M637" i="4"/>
  <c r="Y637" i="4" s="1"/>
  <c r="K646" i="4"/>
  <c r="M646" i="4"/>
  <c r="N646" i="4"/>
  <c r="AA646" i="4" s="1"/>
  <c r="K647" i="4"/>
  <c r="L647" i="4" s="1"/>
  <c r="M647" i="4"/>
  <c r="K648" i="4"/>
  <c r="M648" i="4"/>
  <c r="Y648" i="4" s="1"/>
  <c r="K649" i="4"/>
  <c r="X649" i="4" s="1"/>
  <c r="M649" i="4"/>
  <c r="K650" i="4"/>
  <c r="M650" i="4"/>
  <c r="Y650" i="4" s="1"/>
  <c r="K651" i="4"/>
  <c r="X651" i="4" s="1"/>
  <c r="M651" i="4"/>
  <c r="K652" i="4"/>
  <c r="M652" i="4"/>
  <c r="Y652" i="4" s="1"/>
  <c r="K653" i="4"/>
  <c r="X653" i="4" s="1"/>
  <c r="M653" i="4"/>
  <c r="K654" i="4"/>
  <c r="M654" i="4"/>
  <c r="Y654" i="4" s="1"/>
  <c r="K655" i="4"/>
  <c r="X655" i="4" s="1"/>
  <c r="M655" i="4"/>
  <c r="K656" i="4"/>
  <c r="M656" i="4"/>
  <c r="Y656" i="4" s="1"/>
  <c r="K657" i="4"/>
  <c r="X657" i="4" s="1"/>
  <c r="M657" i="4"/>
  <c r="K658" i="4"/>
  <c r="M658" i="4"/>
  <c r="Y658" i="4" s="1"/>
  <c r="K659" i="4"/>
  <c r="X659" i="4" s="1"/>
  <c r="M659" i="4"/>
  <c r="K660" i="4"/>
  <c r="M660" i="4"/>
  <c r="Y660" i="4" s="1"/>
  <c r="K669" i="4"/>
  <c r="M669" i="4"/>
  <c r="N669" i="4"/>
  <c r="K670" i="4"/>
  <c r="L670" i="4" s="1"/>
  <c r="M670" i="4"/>
  <c r="Y670" i="4" s="1"/>
  <c r="K671" i="4"/>
  <c r="M671" i="4"/>
  <c r="K672" i="4"/>
  <c r="X672" i="4" s="1"/>
  <c r="M672" i="4"/>
  <c r="Y672" i="4" s="1"/>
  <c r="K673" i="4"/>
  <c r="M673" i="4"/>
  <c r="K674" i="4"/>
  <c r="X674" i="4" s="1"/>
  <c r="M674" i="4"/>
  <c r="Y674" i="4" s="1"/>
  <c r="K675" i="4"/>
  <c r="M675" i="4"/>
  <c r="K676" i="4"/>
  <c r="X676" i="4" s="1"/>
  <c r="M676" i="4"/>
  <c r="Y676" i="4" s="1"/>
  <c r="K677" i="4"/>
  <c r="M677" i="4"/>
  <c r="K678" i="4"/>
  <c r="M678" i="4"/>
  <c r="Y678" i="4" s="1"/>
  <c r="K679" i="4"/>
  <c r="M679" i="4"/>
  <c r="K680" i="4"/>
  <c r="X680" i="4" s="1"/>
  <c r="M680" i="4"/>
  <c r="Y680" i="4" s="1"/>
  <c r="K681" i="4"/>
  <c r="M681" i="4"/>
  <c r="K682" i="4"/>
  <c r="X682" i="4" s="1"/>
  <c r="M682" i="4"/>
  <c r="Y682" i="4" s="1"/>
  <c r="K683" i="4"/>
  <c r="M683" i="4"/>
  <c r="K691" i="4"/>
  <c r="M691" i="4"/>
  <c r="Y691" i="4" s="1"/>
  <c r="N691" i="4"/>
  <c r="AA691" i="4" s="1"/>
  <c r="K692" i="4"/>
  <c r="L692" i="4" s="1"/>
  <c r="M692" i="4"/>
  <c r="Y692" i="4" s="1"/>
  <c r="K693" i="4"/>
  <c r="X693" i="4" s="1"/>
  <c r="M693" i="4"/>
  <c r="K694" i="4"/>
  <c r="M694" i="4"/>
  <c r="Y694" i="4" s="1"/>
  <c r="K695" i="4"/>
  <c r="X695" i="4" s="1"/>
  <c r="M695" i="4"/>
  <c r="K696" i="4"/>
  <c r="M696" i="4"/>
  <c r="Y696" i="4" s="1"/>
  <c r="K697" i="4"/>
  <c r="X697" i="4" s="1"/>
  <c r="M697" i="4"/>
  <c r="K698" i="4"/>
  <c r="M698" i="4"/>
  <c r="Y698" i="4" s="1"/>
  <c r="K699" i="4"/>
  <c r="X699" i="4" s="1"/>
  <c r="M699" i="4"/>
  <c r="K700" i="4"/>
  <c r="M700" i="4"/>
  <c r="Y700" i="4" s="1"/>
  <c r="K701" i="4"/>
  <c r="X701" i="4" s="1"/>
  <c r="M701" i="4"/>
  <c r="K702" i="4"/>
  <c r="M702" i="4"/>
  <c r="Y702" i="4" s="1"/>
  <c r="K703" i="4"/>
  <c r="X703" i="4" s="1"/>
  <c r="M703" i="4"/>
  <c r="K704" i="4"/>
  <c r="M704" i="4"/>
  <c r="Y704" i="4" s="1"/>
  <c r="K705" i="4"/>
  <c r="X705" i="4" s="1"/>
  <c r="M705" i="4"/>
  <c r="K714" i="4"/>
  <c r="M714" i="4"/>
  <c r="Y714" i="4" s="1"/>
  <c r="N714" i="4"/>
  <c r="AA714" i="4" s="1"/>
  <c r="K715" i="4"/>
  <c r="L715" i="4" s="1"/>
  <c r="M715" i="4"/>
  <c r="K716" i="4"/>
  <c r="X716" i="4" s="1"/>
  <c r="M716" i="4"/>
  <c r="Y716" i="4" s="1"/>
  <c r="K717" i="4"/>
  <c r="M717" i="4"/>
  <c r="K718" i="4"/>
  <c r="X718" i="4" s="1"/>
  <c r="M718" i="4"/>
  <c r="Y718" i="4" s="1"/>
  <c r="K719" i="4"/>
  <c r="M719" i="4"/>
  <c r="K720" i="4"/>
  <c r="X720" i="4" s="1"/>
  <c r="M720" i="4"/>
  <c r="Y720" i="4" s="1"/>
  <c r="K721" i="4"/>
  <c r="M721" i="4"/>
  <c r="K722" i="4"/>
  <c r="X722" i="4" s="1"/>
  <c r="M722" i="4"/>
  <c r="Y722" i="4" s="1"/>
  <c r="K723" i="4"/>
  <c r="M723" i="4"/>
  <c r="K724" i="4"/>
  <c r="X724" i="4" s="1"/>
  <c r="M724" i="4"/>
  <c r="Y724" i="4" s="1"/>
  <c r="K725" i="4"/>
  <c r="M725" i="4"/>
  <c r="K726" i="4"/>
  <c r="X726" i="4" s="1"/>
  <c r="M726" i="4"/>
  <c r="Y726" i="4" s="1"/>
  <c r="K727" i="4"/>
  <c r="M727" i="4"/>
  <c r="K728" i="4"/>
  <c r="X728" i="4" s="1"/>
  <c r="M728" i="4"/>
  <c r="Y728" i="4" s="1"/>
  <c r="K737" i="4"/>
  <c r="M737" i="4"/>
  <c r="N737" i="4"/>
  <c r="K738" i="4"/>
  <c r="L738" i="4" s="1"/>
  <c r="M738" i="4"/>
  <c r="K739" i="4"/>
  <c r="M739" i="4"/>
  <c r="K740" i="4"/>
  <c r="X740" i="4" s="1"/>
  <c r="M740" i="4"/>
  <c r="K741" i="4"/>
  <c r="M741" i="4"/>
  <c r="Y741" i="4" s="1"/>
  <c r="K742" i="4"/>
  <c r="X742" i="4" s="1"/>
  <c r="M742" i="4"/>
  <c r="K743" i="4"/>
  <c r="M743" i="4"/>
  <c r="Y743" i="4" s="1"/>
  <c r="K744" i="4"/>
  <c r="X744" i="4" s="1"/>
  <c r="M744" i="4"/>
  <c r="K745" i="4"/>
  <c r="M745" i="4"/>
  <c r="Y745" i="4" s="1"/>
  <c r="K746" i="4"/>
  <c r="X746" i="4" s="1"/>
  <c r="M746" i="4"/>
  <c r="K747" i="4"/>
  <c r="M747" i="4"/>
  <c r="Y747" i="4" s="1"/>
  <c r="K748" i="4"/>
  <c r="X748" i="4" s="1"/>
  <c r="M748" i="4"/>
  <c r="K749" i="4"/>
  <c r="M749" i="4"/>
  <c r="Y749" i="4" s="1"/>
  <c r="K750" i="4"/>
  <c r="X750" i="4" s="1"/>
  <c r="M750" i="4"/>
  <c r="K751" i="4"/>
  <c r="M751" i="4"/>
  <c r="Y751" i="4" s="1"/>
  <c r="K760" i="4"/>
  <c r="M760" i="4"/>
  <c r="N760" i="4"/>
  <c r="K761" i="4"/>
  <c r="M761" i="4"/>
  <c r="Y761" i="4" s="1"/>
  <c r="K762" i="4"/>
  <c r="M762" i="4"/>
  <c r="K763" i="4"/>
  <c r="M763" i="4"/>
  <c r="Y763" i="4" s="1"/>
  <c r="K764" i="4"/>
  <c r="M764" i="4"/>
  <c r="K765" i="4"/>
  <c r="X765" i="4" s="1"/>
  <c r="M765" i="4"/>
  <c r="Y765" i="4" s="1"/>
  <c r="K766" i="4"/>
  <c r="M766" i="4"/>
  <c r="K767" i="4"/>
  <c r="X767" i="4" s="1"/>
  <c r="M767" i="4"/>
  <c r="Y767" i="4" s="1"/>
  <c r="K768" i="4"/>
  <c r="M768" i="4"/>
  <c r="K769" i="4"/>
  <c r="X769" i="4" s="1"/>
  <c r="M769" i="4"/>
  <c r="Y769" i="4" s="1"/>
  <c r="K770" i="4"/>
  <c r="M770" i="4"/>
  <c r="K771" i="4"/>
  <c r="X771" i="4" s="1"/>
  <c r="M771" i="4"/>
  <c r="Y771" i="4" s="1"/>
  <c r="K772" i="4"/>
  <c r="M772" i="4"/>
  <c r="K773" i="4"/>
  <c r="X773" i="4" s="1"/>
  <c r="M773" i="4"/>
  <c r="Y773" i="4" s="1"/>
  <c r="K774" i="4"/>
  <c r="M774" i="4"/>
  <c r="Y774" i="4" s="1"/>
  <c r="K783" i="4"/>
  <c r="M783" i="4"/>
  <c r="Y783" i="4" s="1"/>
  <c r="N783" i="4"/>
  <c r="K784" i="4"/>
  <c r="L784" i="4" s="1"/>
  <c r="M784" i="4"/>
  <c r="Y784" i="4" s="1"/>
  <c r="K785" i="4"/>
  <c r="X785" i="4" s="1"/>
  <c r="M785" i="4"/>
  <c r="K786" i="4"/>
  <c r="M786" i="4"/>
  <c r="Y786" i="4" s="1"/>
  <c r="K787" i="4"/>
  <c r="X787" i="4" s="1"/>
  <c r="M787" i="4"/>
  <c r="K788" i="4"/>
  <c r="M788" i="4"/>
  <c r="Y788" i="4" s="1"/>
  <c r="K789" i="4"/>
  <c r="X789" i="4" s="1"/>
  <c r="M789" i="4"/>
  <c r="K790" i="4"/>
  <c r="M790" i="4"/>
  <c r="Y790" i="4" s="1"/>
  <c r="K791" i="4"/>
  <c r="X791" i="4" s="1"/>
  <c r="M791" i="4"/>
  <c r="K792" i="4"/>
  <c r="M792" i="4"/>
  <c r="Y792" i="4" s="1"/>
  <c r="K793" i="4"/>
  <c r="X793" i="4" s="1"/>
  <c r="M793" i="4"/>
  <c r="K794" i="4"/>
  <c r="M794" i="4"/>
  <c r="Y794" i="4" s="1"/>
  <c r="K795" i="4"/>
  <c r="X795" i="4" s="1"/>
  <c r="M795" i="4"/>
  <c r="K796" i="4"/>
  <c r="M796" i="4"/>
  <c r="Y796" i="4" s="1"/>
  <c r="K797" i="4"/>
  <c r="X797" i="4" s="1"/>
  <c r="M797" i="4"/>
  <c r="K805" i="4"/>
  <c r="M805" i="4"/>
  <c r="Y805" i="4" s="1"/>
  <c r="N805" i="4"/>
  <c r="AA805" i="4" s="1"/>
  <c r="K806" i="4"/>
  <c r="L806" i="4" s="1"/>
  <c r="M806" i="4"/>
  <c r="K807" i="4"/>
  <c r="X807" i="4" s="1"/>
  <c r="M807" i="4"/>
  <c r="Y807" i="4" s="1"/>
  <c r="K808" i="4"/>
  <c r="M808" i="4"/>
  <c r="K809" i="4"/>
  <c r="X809" i="4" s="1"/>
  <c r="M809" i="4"/>
  <c r="Y809" i="4" s="1"/>
  <c r="K810" i="4"/>
  <c r="M810" i="4"/>
  <c r="Y810" i="4" s="1"/>
  <c r="K811" i="4"/>
  <c r="X811" i="4" s="1"/>
  <c r="M811" i="4"/>
  <c r="Y811" i="4" s="1"/>
  <c r="K812" i="4"/>
  <c r="M812" i="4"/>
  <c r="K813" i="4"/>
  <c r="X813" i="4" s="1"/>
  <c r="M813" i="4"/>
  <c r="Y813" i="4" s="1"/>
  <c r="K814" i="4"/>
  <c r="M814" i="4"/>
  <c r="K815" i="4"/>
  <c r="X815" i="4" s="1"/>
  <c r="M815" i="4"/>
  <c r="Y815" i="4" s="1"/>
  <c r="K816" i="4"/>
  <c r="M816" i="4"/>
  <c r="K817" i="4"/>
  <c r="X817" i="4" s="1"/>
  <c r="M817" i="4"/>
  <c r="Y817" i="4" s="1"/>
  <c r="K818" i="4"/>
  <c r="M818" i="4"/>
  <c r="K819" i="4"/>
  <c r="X819" i="4" s="1"/>
  <c r="M819" i="4"/>
  <c r="Y819" i="4" s="1"/>
  <c r="K828" i="4"/>
  <c r="M828" i="4"/>
  <c r="N828" i="4"/>
  <c r="AA828" i="4" s="1"/>
  <c r="K829" i="4"/>
  <c r="M829" i="4"/>
  <c r="K830" i="4"/>
  <c r="M830" i="4"/>
  <c r="Y830" i="4" s="1"/>
  <c r="K831" i="4"/>
  <c r="X831" i="4" s="1"/>
  <c r="M831" i="4"/>
  <c r="K832" i="4"/>
  <c r="M832" i="4"/>
  <c r="Y832" i="4" s="1"/>
  <c r="K833" i="4"/>
  <c r="X833" i="4" s="1"/>
  <c r="M833" i="4"/>
  <c r="K834" i="4"/>
  <c r="M834" i="4"/>
  <c r="Y834" i="4" s="1"/>
  <c r="K835" i="4"/>
  <c r="X835" i="4" s="1"/>
  <c r="M835" i="4"/>
  <c r="K836" i="4"/>
  <c r="M836" i="4"/>
  <c r="Y836" i="4" s="1"/>
  <c r="K837" i="4"/>
  <c r="X837" i="4" s="1"/>
  <c r="M837" i="4"/>
  <c r="K838" i="4"/>
  <c r="M838" i="4"/>
  <c r="Y838" i="4" s="1"/>
  <c r="K839" i="4"/>
  <c r="X839" i="4" s="1"/>
  <c r="M839" i="4"/>
  <c r="K840" i="4"/>
  <c r="M840" i="4"/>
  <c r="Y840" i="4" s="1"/>
  <c r="K841" i="4"/>
  <c r="X841" i="4" s="1"/>
  <c r="M841" i="4"/>
  <c r="K842" i="4"/>
  <c r="M842" i="4"/>
  <c r="Y842" i="4" s="1"/>
  <c r="K851" i="4"/>
  <c r="M851" i="4"/>
  <c r="N851" i="4"/>
  <c r="K852" i="4"/>
  <c r="M852" i="4"/>
  <c r="Y852" i="4" s="1"/>
  <c r="K853" i="4"/>
  <c r="M853" i="4"/>
  <c r="K854" i="4"/>
  <c r="X854" i="4" s="1"/>
  <c r="M854" i="4"/>
  <c r="Y854" i="4" s="1"/>
  <c r="K855" i="4"/>
  <c r="M855" i="4"/>
  <c r="K856" i="4"/>
  <c r="X856" i="4" s="1"/>
  <c r="M856" i="4"/>
  <c r="Y856" i="4" s="1"/>
  <c r="K857" i="4"/>
  <c r="M857" i="4"/>
  <c r="K858" i="4"/>
  <c r="X858" i="4" s="1"/>
  <c r="M858" i="4"/>
  <c r="Y858" i="4" s="1"/>
  <c r="K859" i="4"/>
  <c r="M859" i="4"/>
  <c r="K860" i="4"/>
  <c r="X860" i="4" s="1"/>
  <c r="M860" i="4"/>
  <c r="Y860" i="4" s="1"/>
  <c r="K861" i="4"/>
  <c r="M861" i="4"/>
  <c r="K862" i="4"/>
  <c r="X862" i="4" s="1"/>
  <c r="M862" i="4"/>
  <c r="Y862" i="4" s="1"/>
  <c r="K863" i="4"/>
  <c r="M863" i="4"/>
  <c r="K864" i="4"/>
  <c r="X864" i="4" s="1"/>
  <c r="M864" i="4"/>
  <c r="Y864" i="4" s="1"/>
  <c r="K865" i="4"/>
  <c r="M865" i="4"/>
  <c r="K874" i="4"/>
  <c r="M874" i="4"/>
  <c r="Y874" i="4" s="1"/>
  <c r="N874" i="4"/>
  <c r="K875" i="4"/>
  <c r="L875" i="4" s="1"/>
  <c r="M875" i="4"/>
  <c r="Y875" i="4" s="1"/>
  <c r="K876" i="4"/>
  <c r="X876" i="4" s="1"/>
  <c r="M876" i="4"/>
  <c r="K877" i="4"/>
  <c r="M877" i="4"/>
  <c r="Y877" i="4" s="1"/>
  <c r="K878" i="4"/>
  <c r="X878" i="4" s="1"/>
  <c r="M878" i="4"/>
  <c r="K879" i="4"/>
  <c r="M879" i="4"/>
  <c r="Y879" i="4" s="1"/>
  <c r="K880" i="4"/>
  <c r="X880" i="4" s="1"/>
  <c r="M880" i="4"/>
  <c r="K881" i="4"/>
  <c r="M881" i="4"/>
  <c r="Y881" i="4" s="1"/>
  <c r="K882" i="4"/>
  <c r="X882" i="4" s="1"/>
  <c r="M882" i="4"/>
  <c r="K883" i="4"/>
  <c r="M883" i="4"/>
  <c r="Y883" i="4" s="1"/>
  <c r="K884" i="4"/>
  <c r="X884" i="4" s="1"/>
  <c r="M884" i="4"/>
  <c r="K885" i="4"/>
  <c r="M885" i="4"/>
  <c r="Y885" i="4" s="1"/>
  <c r="K886" i="4"/>
  <c r="X886" i="4" s="1"/>
  <c r="M886" i="4"/>
  <c r="K887" i="4"/>
  <c r="M887" i="4"/>
  <c r="Y887" i="4" s="1"/>
  <c r="K888" i="4"/>
  <c r="X888" i="4" s="1"/>
  <c r="M888" i="4"/>
  <c r="K897" i="4"/>
  <c r="M897" i="4"/>
  <c r="Y897" i="4" s="1"/>
  <c r="N897" i="4"/>
  <c r="AA897" i="4" s="1"/>
  <c r="K898" i="4"/>
  <c r="L898" i="4" s="1"/>
  <c r="M898" i="4"/>
  <c r="K899" i="4"/>
  <c r="X899" i="4" s="1"/>
  <c r="M899" i="4"/>
  <c r="Y899" i="4" s="1"/>
  <c r="K900" i="4"/>
  <c r="M900" i="4"/>
  <c r="K901" i="4"/>
  <c r="X901" i="4" s="1"/>
  <c r="M901" i="4"/>
  <c r="Y901" i="4" s="1"/>
  <c r="K902" i="4"/>
  <c r="M902" i="4"/>
  <c r="K903" i="4"/>
  <c r="X903" i="4" s="1"/>
  <c r="M903" i="4"/>
  <c r="Y903" i="4" s="1"/>
  <c r="K904" i="4"/>
  <c r="M904" i="4"/>
  <c r="K905" i="4"/>
  <c r="X905" i="4" s="1"/>
  <c r="M905" i="4"/>
  <c r="Y905" i="4" s="1"/>
  <c r="K906" i="4"/>
  <c r="M906" i="4"/>
  <c r="K907" i="4"/>
  <c r="X907" i="4" s="1"/>
  <c r="M907" i="4"/>
  <c r="Y907" i="4" s="1"/>
  <c r="K908" i="4"/>
  <c r="M908" i="4"/>
  <c r="K909" i="4"/>
  <c r="X909" i="4" s="1"/>
  <c r="M909" i="4"/>
  <c r="Y909" i="4" s="1"/>
  <c r="K910" i="4"/>
  <c r="M910" i="4"/>
  <c r="K911" i="4"/>
  <c r="X911" i="4" s="1"/>
  <c r="M911" i="4"/>
  <c r="Y911" i="4" s="1"/>
  <c r="K919" i="4"/>
  <c r="M919" i="4"/>
  <c r="N919" i="4"/>
  <c r="AA919" i="4" s="1"/>
  <c r="K920" i="4"/>
  <c r="L920" i="4" s="1"/>
  <c r="M920" i="4"/>
  <c r="K921" i="4"/>
  <c r="M921" i="4"/>
  <c r="Y921" i="4" s="1"/>
  <c r="K922" i="4"/>
  <c r="X922" i="4" s="1"/>
  <c r="M922" i="4"/>
  <c r="K923" i="4"/>
  <c r="M923" i="4"/>
  <c r="Y923" i="4" s="1"/>
  <c r="K924" i="4"/>
  <c r="X924" i="4" s="1"/>
  <c r="M924" i="4"/>
  <c r="K925" i="4"/>
  <c r="M925" i="4"/>
  <c r="Y925" i="4" s="1"/>
  <c r="K926" i="4"/>
  <c r="X926" i="4" s="1"/>
  <c r="M926" i="4"/>
  <c r="K927" i="4"/>
  <c r="M927" i="4"/>
  <c r="Y927" i="4" s="1"/>
  <c r="K928" i="4"/>
  <c r="X928" i="4" s="1"/>
  <c r="M928" i="4"/>
  <c r="K929" i="4"/>
  <c r="M929" i="4"/>
  <c r="Y929" i="4" s="1"/>
  <c r="K930" i="4"/>
  <c r="X930" i="4" s="1"/>
  <c r="M930" i="4"/>
  <c r="K931" i="4"/>
  <c r="M931" i="4"/>
  <c r="Y931" i="4" s="1"/>
  <c r="K932" i="4"/>
  <c r="X932" i="4" s="1"/>
  <c r="M932" i="4"/>
  <c r="K933" i="4"/>
  <c r="M933" i="4"/>
  <c r="Y933" i="4" s="1"/>
  <c r="K942" i="4"/>
  <c r="M942" i="4"/>
  <c r="N942" i="4"/>
  <c r="K943" i="4"/>
  <c r="M943" i="4"/>
  <c r="Y943" i="4" s="1"/>
  <c r="K944" i="4"/>
  <c r="M944" i="4"/>
  <c r="K945" i="4"/>
  <c r="X945" i="4" s="1"/>
  <c r="M945" i="4"/>
  <c r="Y945" i="4" s="1"/>
  <c r="K946" i="4"/>
  <c r="M946" i="4"/>
  <c r="K947" i="4"/>
  <c r="X947" i="4" s="1"/>
  <c r="M947" i="4"/>
  <c r="Y947" i="4" s="1"/>
  <c r="K948" i="4"/>
  <c r="M948" i="4"/>
  <c r="K949" i="4"/>
  <c r="X949" i="4" s="1"/>
  <c r="M949" i="4"/>
  <c r="Y949" i="4" s="1"/>
  <c r="K950" i="4"/>
  <c r="M950" i="4"/>
  <c r="K951" i="4"/>
  <c r="X951" i="4" s="1"/>
  <c r="M951" i="4"/>
  <c r="Y951" i="4" s="1"/>
  <c r="K952" i="4"/>
  <c r="M952" i="4"/>
  <c r="K953" i="4"/>
  <c r="X953" i="4" s="1"/>
  <c r="M953" i="4"/>
  <c r="Y953" i="4" s="1"/>
  <c r="K954" i="4"/>
  <c r="M954" i="4"/>
  <c r="K955" i="4"/>
  <c r="X955" i="4" s="1"/>
  <c r="M955" i="4"/>
  <c r="Y955" i="4" s="1"/>
  <c r="K956" i="4"/>
  <c r="M956" i="4"/>
  <c r="K965" i="4"/>
  <c r="M965" i="4"/>
  <c r="Y965" i="4" s="1"/>
  <c r="N965" i="4"/>
  <c r="K966" i="4"/>
  <c r="L966" i="4" s="1"/>
  <c r="M966" i="4"/>
  <c r="Y966" i="4" s="1"/>
  <c r="K967" i="4"/>
  <c r="X967" i="4" s="1"/>
  <c r="M967" i="4"/>
  <c r="K968" i="4"/>
  <c r="M968" i="4"/>
  <c r="Y968" i="4" s="1"/>
  <c r="K969" i="4"/>
  <c r="X969" i="4" s="1"/>
  <c r="M969" i="4"/>
  <c r="K970" i="4"/>
  <c r="M970" i="4"/>
  <c r="Y970" i="4" s="1"/>
  <c r="K971" i="4"/>
  <c r="X971" i="4" s="1"/>
  <c r="M971" i="4"/>
  <c r="K972" i="4"/>
  <c r="M972" i="4"/>
  <c r="Y972" i="4" s="1"/>
  <c r="K973" i="4"/>
  <c r="X973" i="4" s="1"/>
  <c r="M973" i="4"/>
  <c r="K974" i="4"/>
  <c r="M974" i="4"/>
  <c r="Y974" i="4" s="1"/>
  <c r="K975" i="4"/>
  <c r="X975" i="4" s="1"/>
  <c r="M975" i="4"/>
  <c r="K976" i="4"/>
  <c r="M976" i="4"/>
  <c r="Y976" i="4" s="1"/>
  <c r="K977" i="4"/>
  <c r="X977" i="4" s="1"/>
  <c r="M977" i="4"/>
  <c r="K978" i="4"/>
  <c r="M978" i="4"/>
  <c r="Y978" i="4" s="1"/>
  <c r="K979" i="4"/>
  <c r="X979" i="4" s="1"/>
  <c r="M979" i="4"/>
  <c r="K988" i="4"/>
  <c r="M988" i="4"/>
  <c r="Y988" i="4" s="1"/>
  <c r="N988" i="4"/>
  <c r="AA988" i="4" s="1"/>
  <c r="K989" i="4"/>
  <c r="L989" i="4" s="1"/>
  <c r="M989" i="4"/>
  <c r="K990" i="4"/>
  <c r="X990" i="4" s="1"/>
  <c r="M990" i="4"/>
  <c r="Y990" i="4" s="1"/>
  <c r="K991" i="4"/>
  <c r="M991" i="4"/>
  <c r="K992" i="4"/>
  <c r="X992" i="4" s="1"/>
  <c r="M992" i="4"/>
  <c r="Y992" i="4" s="1"/>
  <c r="K993" i="4"/>
  <c r="M993" i="4"/>
  <c r="K994" i="4"/>
  <c r="X994" i="4" s="1"/>
  <c r="M994" i="4"/>
  <c r="Y994" i="4" s="1"/>
  <c r="K995" i="4"/>
  <c r="M995" i="4"/>
  <c r="K996" i="4"/>
  <c r="X996" i="4" s="1"/>
  <c r="M996" i="4"/>
  <c r="Y996" i="4" s="1"/>
  <c r="K997" i="4"/>
  <c r="M997" i="4"/>
  <c r="K998" i="4"/>
  <c r="X998" i="4" s="1"/>
  <c r="M998" i="4"/>
  <c r="Y998" i="4" s="1"/>
  <c r="K999" i="4"/>
  <c r="M999" i="4"/>
  <c r="K1000" i="4"/>
  <c r="X1000" i="4" s="1"/>
  <c r="M1000" i="4"/>
  <c r="Y1000" i="4" s="1"/>
  <c r="K1001" i="4"/>
  <c r="M1001" i="4"/>
  <c r="K1002" i="4"/>
  <c r="X1002" i="4" s="1"/>
  <c r="M1002" i="4"/>
  <c r="Y1002" i="4" s="1"/>
  <c r="K1011" i="4"/>
  <c r="M1011" i="4"/>
  <c r="N1011" i="4"/>
  <c r="AA1011" i="4" s="1"/>
  <c r="K1012" i="4"/>
  <c r="M1012" i="4"/>
  <c r="K1013" i="4"/>
  <c r="M1013" i="4"/>
  <c r="Y1013" i="4" s="1"/>
  <c r="K1014" i="4"/>
  <c r="X1014" i="4" s="1"/>
  <c r="M1014" i="4"/>
  <c r="K1015" i="4"/>
  <c r="M1015" i="4"/>
  <c r="Y1015" i="4" s="1"/>
  <c r="K1016" i="4"/>
  <c r="X1016" i="4" s="1"/>
  <c r="M1016" i="4"/>
  <c r="K1017" i="4"/>
  <c r="M1017" i="4"/>
  <c r="Y1017" i="4" s="1"/>
  <c r="K1018" i="4"/>
  <c r="X1018" i="4" s="1"/>
  <c r="M1018" i="4"/>
  <c r="K1019" i="4"/>
  <c r="M1019" i="4"/>
  <c r="Y1019" i="4" s="1"/>
  <c r="K1020" i="4"/>
  <c r="X1020" i="4" s="1"/>
  <c r="M1020" i="4"/>
  <c r="K1021" i="4"/>
  <c r="M1021" i="4"/>
  <c r="Y1021" i="4" s="1"/>
  <c r="K1022" i="4"/>
  <c r="X1022" i="4" s="1"/>
  <c r="M1022" i="4"/>
  <c r="K1023" i="4"/>
  <c r="M1023" i="4"/>
  <c r="Y1023" i="4" s="1"/>
  <c r="K1024" i="4"/>
  <c r="X1024" i="4" s="1"/>
  <c r="M1024" i="4"/>
  <c r="K1025" i="4"/>
  <c r="M1025" i="4"/>
  <c r="Y1025" i="4" s="1"/>
  <c r="K1033" i="4"/>
  <c r="M1033" i="4"/>
  <c r="N1033" i="4"/>
  <c r="AA1033" i="4" s="1"/>
  <c r="K1034" i="4"/>
  <c r="M1034" i="4"/>
  <c r="Y1034" i="4" s="1"/>
  <c r="K1035" i="4"/>
  <c r="M1035" i="4"/>
  <c r="K1036" i="4"/>
  <c r="X1036" i="4" s="1"/>
  <c r="M1036" i="4"/>
  <c r="Y1036" i="4" s="1"/>
  <c r="K1037" i="4"/>
  <c r="M1037" i="4"/>
  <c r="K1038" i="4"/>
  <c r="X1038" i="4" s="1"/>
  <c r="M1038" i="4"/>
  <c r="Y1038" i="4" s="1"/>
  <c r="K1039" i="4"/>
  <c r="M1039" i="4"/>
  <c r="K1040" i="4"/>
  <c r="X1040" i="4" s="1"/>
  <c r="M1040" i="4"/>
  <c r="Y1040" i="4" s="1"/>
  <c r="K1041" i="4"/>
  <c r="M1041" i="4"/>
  <c r="K1042" i="4"/>
  <c r="X1042" i="4" s="1"/>
  <c r="M1042" i="4"/>
  <c r="Y1042" i="4" s="1"/>
  <c r="K1043" i="4"/>
  <c r="M1043" i="4"/>
  <c r="K1044" i="4"/>
  <c r="M1044" i="4"/>
  <c r="Y1044" i="4" s="1"/>
  <c r="K1045" i="4"/>
  <c r="M1045" i="4"/>
  <c r="K1046" i="4"/>
  <c r="X1046" i="4" s="1"/>
  <c r="M1046" i="4"/>
  <c r="Y1046" i="4" s="1"/>
  <c r="K1047" i="4"/>
  <c r="M1047" i="4"/>
  <c r="K1056" i="4"/>
  <c r="M1056" i="4"/>
  <c r="Y1056" i="4" s="1"/>
  <c r="N1056" i="4"/>
  <c r="K1057" i="4"/>
  <c r="L1057" i="4" s="1"/>
  <c r="M1057" i="4"/>
  <c r="Y1057" i="4" s="1"/>
  <c r="K1058" i="4"/>
  <c r="X1058" i="4" s="1"/>
  <c r="M1058" i="4"/>
  <c r="K1059" i="4"/>
  <c r="M1059" i="4"/>
  <c r="Y1059" i="4" s="1"/>
  <c r="K1060" i="4"/>
  <c r="X1060" i="4" s="1"/>
  <c r="M1060" i="4"/>
  <c r="K1061" i="4"/>
  <c r="M1061" i="4"/>
  <c r="Y1061" i="4" s="1"/>
  <c r="K1062" i="4"/>
  <c r="X1062" i="4" s="1"/>
  <c r="M1062" i="4"/>
  <c r="K1063" i="4"/>
  <c r="M1063" i="4"/>
  <c r="Y1063" i="4" s="1"/>
  <c r="K1064" i="4"/>
  <c r="X1064" i="4" s="1"/>
  <c r="M1064" i="4"/>
  <c r="K1065" i="4"/>
  <c r="M1065" i="4"/>
  <c r="Y1065" i="4" s="1"/>
  <c r="K1066" i="4"/>
  <c r="X1066" i="4" s="1"/>
  <c r="M1066" i="4"/>
  <c r="K1067" i="4"/>
  <c r="M1067" i="4"/>
  <c r="Y1067" i="4" s="1"/>
  <c r="K1068" i="4"/>
  <c r="X1068" i="4" s="1"/>
  <c r="M1068" i="4"/>
  <c r="K1069" i="4"/>
  <c r="M1069" i="4"/>
  <c r="Y1069" i="4" s="1"/>
  <c r="K1070" i="4"/>
  <c r="X1070" i="4" s="1"/>
  <c r="M1070" i="4"/>
  <c r="K1079" i="4"/>
  <c r="M1079" i="4"/>
  <c r="Y1079" i="4" s="1"/>
  <c r="N1079" i="4"/>
  <c r="AA1079" i="4" s="1"/>
  <c r="K1080" i="4"/>
  <c r="L1080" i="4" s="1"/>
  <c r="M1080" i="4"/>
  <c r="K1081" i="4"/>
  <c r="X1081" i="4" s="1"/>
  <c r="M1081" i="4"/>
  <c r="Y1081" i="4" s="1"/>
  <c r="K1082" i="4"/>
  <c r="M1082" i="4"/>
  <c r="K1083" i="4"/>
  <c r="X1083" i="4" s="1"/>
  <c r="M1083" i="4"/>
  <c r="Y1083" i="4" s="1"/>
  <c r="K1084" i="4"/>
  <c r="M1084" i="4"/>
  <c r="K1085" i="4"/>
  <c r="X1085" i="4" s="1"/>
  <c r="M1085" i="4"/>
  <c r="Y1085" i="4" s="1"/>
  <c r="K1086" i="4"/>
  <c r="M1086" i="4"/>
  <c r="K1087" i="4"/>
  <c r="M1087" i="4"/>
  <c r="Y1087" i="4" s="1"/>
  <c r="K1088" i="4"/>
  <c r="M1088" i="4"/>
  <c r="K1089" i="4"/>
  <c r="X1089" i="4" s="1"/>
  <c r="M1089" i="4"/>
  <c r="Y1089" i="4" s="1"/>
  <c r="K1090" i="4"/>
  <c r="M1090" i="4"/>
  <c r="K1091" i="4"/>
  <c r="X1091" i="4" s="1"/>
  <c r="M1091" i="4"/>
  <c r="Y1091" i="4" s="1"/>
  <c r="K1092" i="4"/>
  <c r="M1092" i="4"/>
  <c r="K1093" i="4"/>
  <c r="X1093" i="4" s="1"/>
  <c r="M1093" i="4"/>
  <c r="Y1093" i="4" s="1"/>
  <c r="K1102" i="4"/>
  <c r="M1102" i="4"/>
  <c r="N1102" i="4"/>
  <c r="AA1102" i="4" s="1"/>
  <c r="K1103" i="4"/>
  <c r="L1103" i="4" s="1"/>
  <c r="M1103" i="4"/>
  <c r="K1104" i="4"/>
  <c r="M1104" i="4"/>
  <c r="Y1104" i="4" s="1"/>
  <c r="K1105" i="4"/>
  <c r="X1105" i="4" s="1"/>
  <c r="M1105" i="4"/>
  <c r="K1106" i="4"/>
  <c r="M1106" i="4"/>
  <c r="Y1106" i="4" s="1"/>
  <c r="K1107" i="4"/>
  <c r="X1107" i="4" s="1"/>
  <c r="M1107" i="4"/>
  <c r="K1108" i="4"/>
  <c r="M1108" i="4"/>
  <c r="Y1108" i="4" s="1"/>
  <c r="K1109" i="4"/>
  <c r="X1109" i="4" s="1"/>
  <c r="M1109" i="4"/>
  <c r="K1110" i="4"/>
  <c r="M1110" i="4"/>
  <c r="Y1110" i="4" s="1"/>
  <c r="K1111" i="4"/>
  <c r="X1111" i="4" s="1"/>
  <c r="M1111" i="4"/>
  <c r="K1112" i="4"/>
  <c r="M1112" i="4"/>
  <c r="Y1112" i="4" s="1"/>
  <c r="K1113" i="4"/>
  <c r="X1113" i="4" s="1"/>
  <c r="M1113" i="4"/>
  <c r="K1114" i="4"/>
  <c r="M1114" i="4"/>
  <c r="Y1114" i="4" s="1"/>
  <c r="K1115" i="4"/>
  <c r="X1115" i="4" s="1"/>
  <c r="M1115" i="4"/>
  <c r="K1116" i="4"/>
  <c r="M1116" i="4"/>
  <c r="Y1116" i="4" s="1"/>
  <c r="K1125" i="4"/>
  <c r="M1125" i="4"/>
  <c r="N1125" i="4"/>
  <c r="AA1125" i="4" s="1"/>
  <c r="K1126" i="4"/>
  <c r="L1126" i="4" s="1"/>
  <c r="M1126" i="4"/>
  <c r="Y1126" i="4" s="1"/>
  <c r="K1127" i="4"/>
  <c r="M1127" i="4"/>
  <c r="K1128" i="4"/>
  <c r="X1128" i="4" s="1"/>
  <c r="M1128" i="4"/>
  <c r="Y1128" i="4" s="1"/>
  <c r="K1129" i="4"/>
  <c r="M1129" i="4"/>
  <c r="K1130" i="4"/>
  <c r="X1130" i="4" s="1"/>
  <c r="M1130" i="4"/>
  <c r="Y1130" i="4" s="1"/>
  <c r="K1131" i="4"/>
  <c r="M1131" i="4"/>
  <c r="K1132" i="4"/>
  <c r="X1132" i="4" s="1"/>
  <c r="M1132" i="4"/>
  <c r="Y1132" i="4" s="1"/>
  <c r="K1133" i="4"/>
  <c r="M1133" i="4"/>
  <c r="K1134" i="4"/>
  <c r="X1134" i="4" s="1"/>
  <c r="M1134" i="4"/>
  <c r="Y1134" i="4" s="1"/>
  <c r="K1135" i="4"/>
  <c r="M1135" i="4"/>
  <c r="K1136" i="4"/>
  <c r="X1136" i="4" s="1"/>
  <c r="M1136" i="4"/>
  <c r="Y1136" i="4" s="1"/>
  <c r="K1137" i="4"/>
  <c r="M1137" i="4"/>
  <c r="K1138" i="4"/>
  <c r="X1138" i="4" s="1"/>
  <c r="M1138" i="4"/>
  <c r="Y1138" i="4" s="1"/>
  <c r="K1139" i="4"/>
  <c r="M1139" i="4"/>
  <c r="K1147" i="4"/>
  <c r="M1147" i="4"/>
  <c r="Y1147" i="4" s="1"/>
  <c r="N1147" i="4"/>
  <c r="AA1147" i="4" s="1"/>
  <c r="K1148" i="4"/>
  <c r="L1148" i="4" s="1"/>
  <c r="M1148" i="4"/>
  <c r="Y1148" i="4" s="1"/>
  <c r="K1149" i="4"/>
  <c r="X1149" i="4" s="1"/>
  <c r="M1149" i="4"/>
  <c r="K1150" i="4"/>
  <c r="M1150" i="4"/>
  <c r="Y1150" i="4" s="1"/>
  <c r="K1151" i="4"/>
  <c r="X1151" i="4" s="1"/>
  <c r="M1151" i="4"/>
  <c r="K1152" i="4"/>
  <c r="M1152" i="4"/>
  <c r="Y1152" i="4" s="1"/>
  <c r="K1153" i="4"/>
  <c r="X1153" i="4" s="1"/>
  <c r="M1153" i="4"/>
  <c r="K1154" i="4"/>
  <c r="M1154" i="4"/>
  <c r="Y1154" i="4" s="1"/>
  <c r="K1155" i="4"/>
  <c r="X1155" i="4" s="1"/>
  <c r="M1155" i="4"/>
  <c r="K1156" i="4"/>
  <c r="M1156" i="4"/>
  <c r="Y1156" i="4" s="1"/>
  <c r="K1157" i="4"/>
  <c r="X1157" i="4" s="1"/>
  <c r="M1157" i="4"/>
  <c r="K1158" i="4"/>
  <c r="M1158" i="4"/>
  <c r="Y1158" i="4" s="1"/>
  <c r="K1159" i="4"/>
  <c r="X1159" i="4" s="1"/>
  <c r="M1159" i="4"/>
  <c r="K1160" i="4"/>
  <c r="M1160" i="4"/>
  <c r="Y1160" i="4" s="1"/>
  <c r="K1161" i="4"/>
  <c r="X1161" i="4" s="1"/>
  <c r="M1161" i="4"/>
  <c r="K1170" i="4"/>
  <c r="M1170" i="4"/>
  <c r="Y1170" i="4" s="1"/>
  <c r="N1170" i="4"/>
  <c r="K1171" i="4"/>
  <c r="L1171" i="4" s="1"/>
  <c r="M1171" i="4"/>
  <c r="K1172" i="4"/>
  <c r="X1172" i="4" s="1"/>
  <c r="M1172" i="4"/>
  <c r="Y1172" i="4" s="1"/>
  <c r="K1173" i="4"/>
  <c r="M1173" i="4"/>
  <c r="K1174" i="4"/>
  <c r="X1174" i="4" s="1"/>
  <c r="M1174" i="4"/>
  <c r="Y1174" i="4" s="1"/>
  <c r="K1175" i="4"/>
  <c r="M1175" i="4"/>
  <c r="Y1175" i="4" s="1"/>
  <c r="K1176" i="4"/>
  <c r="X1176" i="4" s="1"/>
  <c r="M1176" i="4"/>
  <c r="Y1176" i="4" s="1"/>
  <c r="K1177" i="4"/>
  <c r="M1177" i="4"/>
  <c r="K1178" i="4"/>
  <c r="X1178" i="4" s="1"/>
  <c r="M1178" i="4"/>
  <c r="Y1178" i="4" s="1"/>
  <c r="K1179" i="4"/>
  <c r="M1179" i="4"/>
  <c r="K1180" i="4"/>
  <c r="X1180" i="4" s="1"/>
  <c r="M1180" i="4"/>
  <c r="Y1180" i="4" s="1"/>
  <c r="K1181" i="4"/>
  <c r="M1181" i="4"/>
  <c r="K1182" i="4"/>
  <c r="X1182" i="4" s="1"/>
  <c r="M1182" i="4"/>
  <c r="Y1182" i="4" s="1"/>
  <c r="K1183" i="4"/>
  <c r="M1183" i="4"/>
  <c r="K1184" i="4"/>
  <c r="X1184" i="4" s="1"/>
  <c r="M1184" i="4"/>
  <c r="Y1184" i="4" s="1"/>
  <c r="K1193" i="4"/>
  <c r="M1193" i="4"/>
  <c r="N1193" i="4"/>
  <c r="AA1193" i="4" s="1"/>
  <c r="K1194" i="4"/>
  <c r="L1194" i="4" s="1"/>
  <c r="M1194" i="4"/>
  <c r="K1195" i="4"/>
  <c r="M1195" i="4"/>
  <c r="Y1195" i="4" s="1"/>
  <c r="K1196" i="4"/>
  <c r="X1196" i="4" s="1"/>
  <c r="M1196" i="4"/>
  <c r="K1197" i="4"/>
  <c r="M1197" i="4"/>
  <c r="Y1197" i="4" s="1"/>
  <c r="K1198" i="4"/>
  <c r="X1198" i="4" s="1"/>
  <c r="M1198" i="4"/>
  <c r="K1199" i="4"/>
  <c r="M1199" i="4"/>
  <c r="Y1199" i="4" s="1"/>
  <c r="K1200" i="4"/>
  <c r="X1200" i="4" s="1"/>
  <c r="M1200" i="4"/>
  <c r="K1201" i="4"/>
  <c r="M1201" i="4"/>
  <c r="Y1201" i="4" s="1"/>
  <c r="K1202" i="4"/>
  <c r="X1202" i="4" s="1"/>
  <c r="M1202" i="4"/>
  <c r="K1203" i="4"/>
  <c r="M1203" i="4"/>
  <c r="Y1203" i="4" s="1"/>
  <c r="K1204" i="4"/>
  <c r="X1204" i="4" s="1"/>
  <c r="M1204" i="4"/>
  <c r="K1205" i="4"/>
  <c r="M1205" i="4"/>
  <c r="Y1205" i="4" s="1"/>
  <c r="K1206" i="4"/>
  <c r="X1206" i="4" s="1"/>
  <c r="M1206" i="4"/>
  <c r="K1207" i="4"/>
  <c r="M1207" i="4"/>
  <c r="Y1207" i="4" s="1"/>
  <c r="K1216" i="4"/>
  <c r="M1216" i="4"/>
  <c r="N1216" i="4"/>
  <c r="K1217" i="4"/>
  <c r="L1217" i="4" s="1"/>
  <c r="M1217" i="4"/>
  <c r="Y1217" i="4" s="1"/>
  <c r="K1218" i="4"/>
  <c r="M1218" i="4"/>
  <c r="K1219" i="4"/>
  <c r="X1219" i="4" s="1"/>
  <c r="M1219" i="4"/>
  <c r="Y1219" i="4" s="1"/>
  <c r="K1220" i="4"/>
  <c r="M1220" i="4"/>
  <c r="K1221" i="4"/>
  <c r="X1221" i="4" s="1"/>
  <c r="M1221" i="4"/>
  <c r="Y1221" i="4" s="1"/>
  <c r="K1222" i="4"/>
  <c r="M1222" i="4"/>
  <c r="K1223" i="4"/>
  <c r="X1223" i="4" s="1"/>
  <c r="M1223" i="4"/>
  <c r="Y1223" i="4" s="1"/>
  <c r="K1224" i="4"/>
  <c r="M1224" i="4"/>
  <c r="K1225" i="4"/>
  <c r="X1225" i="4" s="1"/>
  <c r="M1225" i="4"/>
  <c r="Y1225" i="4" s="1"/>
  <c r="K1226" i="4"/>
  <c r="M1226" i="4"/>
  <c r="K1227" i="4"/>
  <c r="X1227" i="4" s="1"/>
  <c r="M1227" i="4"/>
  <c r="Y1227" i="4" s="1"/>
  <c r="K1228" i="4"/>
  <c r="M1228" i="4"/>
  <c r="K1229" i="4"/>
  <c r="X1229" i="4" s="1"/>
  <c r="M1229" i="4"/>
  <c r="Y1229" i="4" s="1"/>
  <c r="K1230" i="4"/>
  <c r="M1230" i="4"/>
  <c r="K1239" i="4"/>
  <c r="M1239" i="4"/>
  <c r="Y1239" i="4" s="1"/>
  <c r="N1239" i="4"/>
  <c r="K1240" i="4"/>
  <c r="L1240" i="4" s="1"/>
  <c r="M1240" i="4"/>
  <c r="Y1240" i="4" s="1"/>
  <c r="K1241" i="4"/>
  <c r="X1241" i="4" s="1"/>
  <c r="M1241" i="4"/>
  <c r="K1242" i="4"/>
  <c r="M1242" i="4"/>
  <c r="Y1242" i="4" s="1"/>
  <c r="K1243" i="4"/>
  <c r="X1243" i="4" s="1"/>
  <c r="M1243" i="4"/>
  <c r="K1244" i="4"/>
  <c r="M1244" i="4"/>
  <c r="Y1244" i="4" s="1"/>
  <c r="K1245" i="4"/>
  <c r="X1245" i="4" s="1"/>
  <c r="M1245" i="4"/>
  <c r="K1246" i="4"/>
  <c r="M1246" i="4"/>
  <c r="Y1246" i="4" s="1"/>
  <c r="K1247" i="4"/>
  <c r="X1247" i="4" s="1"/>
  <c r="M1247" i="4"/>
  <c r="K1248" i="4"/>
  <c r="M1248" i="4"/>
  <c r="Y1248" i="4" s="1"/>
  <c r="K1249" i="4"/>
  <c r="X1249" i="4" s="1"/>
  <c r="M1249" i="4"/>
  <c r="K1250" i="4"/>
  <c r="M1250" i="4"/>
  <c r="Y1250" i="4" s="1"/>
  <c r="K1251" i="4"/>
  <c r="X1251" i="4" s="1"/>
  <c r="M1251" i="4"/>
  <c r="K1252" i="4"/>
  <c r="M1252" i="4"/>
  <c r="Y1252" i="4" s="1"/>
  <c r="K1253" i="4"/>
  <c r="X1253" i="4" s="1"/>
  <c r="M1253" i="4"/>
  <c r="K1261" i="4"/>
  <c r="M1261" i="4"/>
  <c r="Y1261" i="4" s="1"/>
  <c r="N1261" i="4"/>
  <c r="AA1261" i="4" s="1"/>
  <c r="K1262" i="4"/>
  <c r="L1262" i="4" s="1"/>
  <c r="M1262" i="4"/>
  <c r="K1263" i="4"/>
  <c r="X1263" i="4" s="1"/>
  <c r="M1263" i="4"/>
  <c r="Y1263" i="4" s="1"/>
  <c r="K1264" i="4"/>
  <c r="M1264" i="4"/>
  <c r="K1265" i="4"/>
  <c r="X1265" i="4" s="1"/>
  <c r="M1265" i="4"/>
  <c r="Y1265" i="4" s="1"/>
  <c r="K1266" i="4"/>
  <c r="M1266" i="4"/>
  <c r="K1267" i="4"/>
  <c r="X1267" i="4" s="1"/>
  <c r="M1267" i="4"/>
  <c r="Y1267" i="4" s="1"/>
  <c r="K1268" i="4"/>
  <c r="M1268" i="4"/>
  <c r="K1269" i="4"/>
  <c r="X1269" i="4" s="1"/>
  <c r="M1269" i="4"/>
  <c r="Y1269" i="4" s="1"/>
  <c r="K1270" i="4"/>
  <c r="M1270" i="4"/>
  <c r="K1271" i="4"/>
  <c r="X1271" i="4" s="1"/>
  <c r="M1271" i="4"/>
  <c r="Y1271" i="4" s="1"/>
  <c r="K1272" i="4"/>
  <c r="M1272" i="4"/>
  <c r="K1273" i="4"/>
  <c r="X1273" i="4" s="1"/>
  <c r="M1273" i="4"/>
  <c r="Y1273" i="4" s="1"/>
  <c r="K1274" i="4"/>
  <c r="M1274" i="4"/>
  <c r="K1275" i="4"/>
  <c r="X1275" i="4" s="1"/>
  <c r="M1275" i="4"/>
  <c r="Y1275" i="4" s="1"/>
  <c r="K1283" i="4"/>
  <c r="M1283" i="4"/>
  <c r="N1283" i="4"/>
  <c r="AA1283" i="4" s="1"/>
  <c r="K1284" i="4"/>
  <c r="L1284" i="4" s="1"/>
  <c r="M1284" i="4"/>
  <c r="K1285" i="4"/>
  <c r="M1285" i="4"/>
  <c r="Y1285" i="4" s="1"/>
  <c r="K1286" i="4"/>
  <c r="X1286" i="4" s="1"/>
  <c r="M1286" i="4"/>
  <c r="K1287" i="4"/>
  <c r="M1287" i="4"/>
  <c r="Y1287" i="4" s="1"/>
  <c r="K1288" i="4"/>
  <c r="X1288" i="4" s="1"/>
  <c r="M1288" i="4"/>
  <c r="K1289" i="4"/>
  <c r="M1289" i="4"/>
  <c r="Y1289" i="4" s="1"/>
  <c r="K1290" i="4"/>
  <c r="X1290" i="4" s="1"/>
  <c r="M1290" i="4"/>
  <c r="K1291" i="4"/>
  <c r="M1291" i="4"/>
  <c r="Y1291" i="4" s="1"/>
  <c r="K1292" i="4"/>
  <c r="X1292" i="4" s="1"/>
  <c r="M1292" i="4"/>
  <c r="K1293" i="4"/>
  <c r="M1293" i="4"/>
  <c r="Y1293" i="4" s="1"/>
  <c r="K1294" i="4"/>
  <c r="X1294" i="4" s="1"/>
  <c r="M1294" i="4"/>
  <c r="K1295" i="4"/>
  <c r="M1295" i="4"/>
  <c r="Y1295" i="4" s="1"/>
  <c r="K1296" i="4"/>
  <c r="X1296" i="4" s="1"/>
  <c r="M1296" i="4"/>
  <c r="K1297" i="4"/>
  <c r="M1297" i="4"/>
  <c r="Y1297" i="4" s="1"/>
  <c r="K1306" i="4"/>
  <c r="M1306" i="4"/>
  <c r="N1306" i="4"/>
  <c r="K1307" i="4"/>
  <c r="L1307" i="4" s="1"/>
  <c r="M1307" i="4"/>
  <c r="Y1307" i="4" s="1"/>
  <c r="K1308" i="4"/>
  <c r="M1308" i="4"/>
  <c r="K1309" i="4"/>
  <c r="X1309" i="4" s="1"/>
  <c r="M1309" i="4"/>
  <c r="Y1309" i="4" s="1"/>
  <c r="K1310" i="4"/>
  <c r="M1310" i="4"/>
  <c r="K1311" i="4"/>
  <c r="X1311" i="4" s="1"/>
  <c r="M1311" i="4"/>
  <c r="Y1311" i="4" s="1"/>
  <c r="K1312" i="4"/>
  <c r="M1312" i="4"/>
  <c r="K1313" i="4"/>
  <c r="X1313" i="4" s="1"/>
  <c r="M1313" i="4"/>
  <c r="Y1313" i="4" s="1"/>
  <c r="K1314" i="4"/>
  <c r="M1314" i="4"/>
  <c r="K1315" i="4"/>
  <c r="X1315" i="4" s="1"/>
  <c r="M1315" i="4"/>
  <c r="Y1315" i="4" s="1"/>
  <c r="K1316" i="4"/>
  <c r="M1316" i="4"/>
  <c r="K1317" i="4"/>
  <c r="X1317" i="4" s="1"/>
  <c r="M1317" i="4"/>
  <c r="Y1317" i="4" s="1"/>
  <c r="K1318" i="4"/>
  <c r="M1318" i="4"/>
  <c r="K1319" i="4"/>
  <c r="X1319" i="4" s="1"/>
  <c r="M1319" i="4"/>
  <c r="Y1319" i="4" s="1"/>
  <c r="K1320" i="4"/>
  <c r="M1320" i="4"/>
  <c r="K1329" i="4"/>
  <c r="M1329" i="4"/>
  <c r="Y1329" i="4" s="1"/>
  <c r="N1329" i="4"/>
  <c r="K1330" i="4"/>
  <c r="L1330" i="4" s="1"/>
  <c r="M1330" i="4"/>
  <c r="Y1330" i="4" s="1"/>
  <c r="K1331" i="4"/>
  <c r="X1331" i="4" s="1"/>
  <c r="M1331" i="4"/>
  <c r="K1332" i="4"/>
  <c r="M1332" i="4"/>
  <c r="Y1332" i="4" s="1"/>
  <c r="K1333" i="4"/>
  <c r="X1333" i="4" s="1"/>
  <c r="M1333" i="4"/>
  <c r="K1334" i="4"/>
  <c r="M1334" i="4"/>
  <c r="Y1334" i="4" s="1"/>
  <c r="K1335" i="4"/>
  <c r="X1335" i="4" s="1"/>
  <c r="M1335" i="4"/>
  <c r="K1336" i="4"/>
  <c r="M1336" i="4"/>
  <c r="Y1336" i="4" s="1"/>
  <c r="K1337" i="4"/>
  <c r="X1337" i="4" s="1"/>
  <c r="M1337" i="4"/>
  <c r="K1338" i="4"/>
  <c r="M1338" i="4"/>
  <c r="Y1338" i="4" s="1"/>
  <c r="K1339" i="4"/>
  <c r="X1339" i="4" s="1"/>
  <c r="M1339" i="4"/>
  <c r="K1340" i="4"/>
  <c r="M1340" i="4"/>
  <c r="Y1340" i="4" s="1"/>
  <c r="K1341" i="4"/>
  <c r="X1341" i="4" s="1"/>
  <c r="M1341" i="4"/>
  <c r="K1342" i="4"/>
  <c r="M1342" i="4"/>
  <c r="Y1342" i="4" s="1"/>
  <c r="K1343" i="4"/>
  <c r="X1343" i="4" s="1"/>
  <c r="M1343" i="4"/>
  <c r="K1352" i="4"/>
  <c r="M1352" i="4"/>
  <c r="Y1352" i="4" s="1"/>
  <c r="N1352" i="4"/>
  <c r="AA1352" i="4" s="1"/>
  <c r="K1353" i="4"/>
  <c r="L1353" i="4" s="1"/>
  <c r="M1353" i="4"/>
  <c r="K1354" i="4"/>
  <c r="X1354" i="4" s="1"/>
  <c r="M1354" i="4"/>
  <c r="Y1354" i="4" s="1"/>
  <c r="K1355" i="4"/>
  <c r="M1355" i="4"/>
  <c r="K1356" i="4"/>
  <c r="X1356" i="4" s="1"/>
  <c r="M1356" i="4"/>
  <c r="Y1356" i="4" s="1"/>
  <c r="K1357" i="4"/>
  <c r="M1357" i="4"/>
  <c r="Y1357" i="4" s="1"/>
  <c r="K1358" i="4"/>
  <c r="X1358" i="4" s="1"/>
  <c r="M1358" i="4"/>
  <c r="Y1358" i="4" s="1"/>
  <c r="K1359" i="4"/>
  <c r="M1359" i="4"/>
  <c r="K1360" i="4"/>
  <c r="X1360" i="4" s="1"/>
  <c r="M1360" i="4"/>
  <c r="Y1360" i="4" s="1"/>
  <c r="K1361" i="4"/>
  <c r="M1361" i="4"/>
  <c r="K1362" i="4"/>
  <c r="X1362" i="4" s="1"/>
  <c r="M1362" i="4"/>
  <c r="Y1362" i="4" s="1"/>
  <c r="K1363" i="4"/>
  <c r="M1363" i="4"/>
  <c r="K1364" i="4"/>
  <c r="X1364" i="4" s="1"/>
  <c r="M1364" i="4"/>
  <c r="Y1364" i="4" s="1"/>
  <c r="K1365" i="4"/>
  <c r="M1365" i="4"/>
  <c r="K1366" i="4"/>
  <c r="X1366" i="4" s="1"/>
  <c r="M1366" i="4"/>
  <c r="Y1366" i="4" s="1"/>
  <c r="K1374" i="4"/>
  <c r="M1374" i="4"/>
  <c r="N1374" i="4"/>
  <c r="AA1374" i="4" s="1"/>
  <c r="K1375" i="4"/>
  <c r="L1375" i="4" s="1"/>
  <c r="M1375" i="4"/>
  <c r="K1376" i="4"/>
  <c r="M1376" i="4"/>
  <c r="Y1376" i="4" s="1"/>
  <c r="K1377" i="4"/>
  <c r="X1377" i="4" s="1"/>
  <c r="M1377" i="4"/>
  <c r="K1378" i="4"/>
  <c r="M1378" i="4"/>
  <c r="Y1378" i="4" s="1"/>
  <c r="K1379" i="4"/>
  <c r="X1379" i="4" s="1"/>
  <c r="M1379" i="4"/>
  <c r="K1380" i="4"/>
  <c r="M1380" i="4"/>
  <c r="Y1380" i="4" s="1"/>
  <c r="K1381" i="4"/>
  <c r="X1381" i="4" s="1"/>
  <c r="M1381" i="4"/>
  <c r="K1382" i="4"/>
  <c r="M1382" i="4"/>
  <c r="Y1382" i="4" s="1"/>
  <c r="K1383" i="4"/>
  <c r="X1383" i="4" s="1"/>
  <c r="M1383" i="4"/>
  <c r="K1384" i="4"/>
  <c r="M1384" i="4"/>
  <c r="Y1384" i="4" s="1"/>
  <c r="K1385" i="4"/>
  <c r="X1385" i="4" s="1"/>
  <c r="M1385" i="4"/>
  <c r="K1386" i="4"/>
  <c r="M1386" i="4"/>
  <c r="Y1386" i="4" s="1"/>
  <c r="K1387" i="4"/>
  <c r="X1387" i="4" s="1"/>
  <c r="M1387" i="4"/>
  <c r="K1388" i="4"/>
  <c r="M1388" i="4"/>
  <c r="Y1388" i="4" s="1"/>
  <c r="K1397" i="4"/>
  <c r="M1397" i="4"/>
  <c r="N1397" i="4"/>
  <c r="K1398" i="4"/>
  <c r="M1398" i="4"/>
  <c r="Y1398" i="4" s="1"/>
  <c r="K1399" i="4"/>
  <c r="M1399" i="4"/>
  <c r="Y1399" i="4" s="1"/>
  <c r="K1400" i="4"/>
  <c r="X1400" i="4" s="1"/>
  <c r="M1400" i="4"/>
  <c r="Y1400" i="4" s="1"/>
  <c r="K1401" i="4"/>
  <c r="M1401" i="4"/>
  <c r="K1402" i="4"/>
  <c r="X1402" i="4" s="1"/>
  <c r="M1402" i="4"/>
  <c r="Y1402" i="4" s="1"/>
  <c r="K1403" i="4"/>
  <c r="M1403" i="4"/>
  <c r="K1404" i="4"/>
  <c r="X1404" i="4" s="1"/>
  <c r="M1404" i="4"/>
  <c r="Y1404" i="4" s="1"/>
  <c r="K1405" i="4"/>
  <c r="M1405" i="4"/>
  <c r="K1406" i="4"/>
  <c r="X1406" i="4" s="1"/>
  <c r="M1406" i="4"/>
  <c r="Y1406" i="4" s="1"/>
  <c r="K1407" i="4"/>
  <c r="M1407" i="4"/>
  <c r="K1408" i="4"/>
  <c r="X1408" i="4" s="1"/>
  <c r="M1408" i="4"/>
  <c r="Y1408" i="4" s="1"/>
  <c r="K1409" i="4"/>
  <c r="M1409" i="4"/>
  <c r="K1410" i="4"/>
  <c r="X1410" i="4" s="1"/>
  <c r="M1410" i="4"/>
  <c r="Y1410" i="4" s="1"/>
  <c r="K1411" i="4"/>
  <c r="M1411" i="4"/>
  <c r="K1420" i="4"/>
  <c r="M1420" i="4"/>
  <c r="Y1420" i="4" s="1"/>
  <c r="N1420" i="4"/>
  <c r="K1421" i="4"/>
  <c r="L1421" i="4" s="1"/>
  <c r="M1421" i="4"/>
  <c r="Y1421" i="4" s="1"/>
  <c r="K1422" i="4"/>
  <c r="X1422" i="4" s="1"/>
  <c r="M1422" i="4"/>
  <c r="K1423" i="4"/>
  <c r="M1423" i="4"/>
  <c r="Y1423" i="4" s="1"/>
  <c r="K1424" i="4"/>
  <c r="X1424" i="4" s="1"/>
  <c r="M1424" i="4"/>
  <c r="K1425" i="4"/>
  <c r="M1425" i="4"/>
  <c r="Y1425" i="4" s="1"/>
  <c r="K1426" i="4"/>
  <c r="X1426" i="4" s="1"/>
  <c r="M1426" i="4"/>
  <c r="K1427" i="4"/>
  <c r="M1427" i="4"/>
  <c r="Y1427" i="4" s="1"/>
  <c r="K1428" i="4"/>
  <c r="X1428" i="4" s="1"/>
  <c r="M1428" i="4"/>
  <c r="K1429" i="4"/>
  <c r="M1429" i="4"/>
  <c r="Y1429" i="4" s="1"/>
  <c r="K1430" i="4"/>
  <c r="X1430" i="4" s="1"/>
  <c r="M1430" i="4"/>
  <c r="K1431" i="4"/>
  <c r="M1431" i="4"/>
  <c r="Y1431" i="4" s="1"/>
  <c r="K1432" i="4"/>
  <c r="X1432" i="4" s="1"/>
  <c r="M1432" i="4"/>
  <c r="K1433" i="4"/>
  <c r="M1433" i="4"/>
  <c r="Y1433" i="4" s="1"/>
  <c r="K1434" i="4"/>
  <c r="X1434" i="4" s="1"/>
  <c r="M1434" i="4"/>
  <c r="K1443" i="4"/>
  <c r="M1443" i="4"/>
  <c r="Y1443" i="4" s="1"/>
  <c r="N1443" i="4"/>
  <c r="AA1443" i="4" s="1"/>
  <c r="K1444" i="4"/>
  <c r="L1444" i="4" s="1"/>
  <c r="M1444" i="4"/>
  <c r="K1445" i="4"/>
  <c r="X1445" i="4" s="1"/>
  <c r="M1445" i="4"/>
  <c r="Y1445" i="4" s="1"/>
  <c r="K1446" i="4"/>
  <c r="M1446" i="4"/>
  <c r="K1447" i="4"/>
  <c r="X1447" i="4" s="1"/>
  <c r="M1447" i="4"/>
  <c r="Y1447" i="4" s="1"/>
  <c r="K1448" i="4"/>
  <c r="M1448" i="4"/>
  <c r="K1449" i="4"/>
  <c r="X1449" i="4" s="1"/>
  <c r="M1449" i="4"/>
  <c r="Y1449" i="4" s="1"/>
  <c r="K1450" i="4"/>
  <c r="M1450" i="4"/>
  <c r="K1451" i="4"/>
  <c r="X1451" i="4" s="1"/>
  <c r="M1451" i="4"/>
  <c r="Y1451" i="4" s="1"/>
  <c r="K1452" i="4"/>
  <c r="M1452" i="4"/>
  <c r="K1453" i="4"/>
  <c r="X1453" i="4" s="1"/>
  <c r="M1453" i="4"/>
  <c r="Y1453" i="4" s="1"/>
  <c r="K1454" i="4"/>
  <c r="M1454" i="4"/>
  <c r="K1455" i="4"/>
  <c r="X1455" i="4" s="1"/>
  <c r="M1455" i="4"/>
  <c r="Y1455" i="4" s="1"/>
  <c r="K1456" i="4"/>
  <c r="M1456" i="4"/>
  <c r="K1457" i="4"/>
  <c r="X1457" i="4" s="1"/>
  <c r="M1457" i="4"/>
  <c r="Y1457" i="4" s="1"/>
  <c r="K1466" i="4"/>
  <c r="M1466" i="4"/>
  <c r="N1466" i="4"/>
  <c r="AA1466" i="4" s="1"/>
  <c r="K1467" i="4"/>
  <c r="M1467" i="4"/>
  <c r="K1468" i="4"/>
  <c r="M1468" i="4"/>
  <c r="Y1468" i="4" s="1"/>
  <c r="K1469" i="4"/>
  <c r="X1469" i="4" s="1"/>
  <c r="M1469" i="4"/>
  <c r="K1470" i="4"/>
  <c r="M1470" i="4"/>
  <c r="Y1470" i="4" s="1"/>
  <c r="K1471" i="4"/>
  <c r="X1471" i="4" s="1"/>
  <c r="M1471" i="4"/>
  <c r="K1472" i="4"/>
  <c r="M1472" i="4"/>
  <c r="Y1472" i="4" s="1"/>
  <c r="K1473" i="4"/>
  <c r="X1473" i="4" s="1"/>
  <c r="M1473" i="4"/>
  <c r="K1474" i="4"/>
  <c r="M1474" i="4"/>
  <c r="Y1474" i="4" s="1"/>
  <c r="K1475" i="4"/>
  <c r="X1475" i="4" s="1"/>
  <c r="M1475" i="4"/>
  <c r="K1476" i="4"/>
  <c r="M1476" i="4"/>
  <c r="Y1476" i="4" s="1"/>
  <c r="K1477" i="4"/>
  <c r="X1477" i="4" s="1"/>
  <c r="M1477" i="4"/>
  <c r="K1478" i="4"/>
  <c r="M1478" i="4"/>
  <c r="Y1478" i="4" s="1"/>
  <c r="K1479" i="4"/>
  <c r="X1479" i="4" s="1"/>
  <c r="M1479" i="4"/>
  <c r="K1480" i="4"/>
  <c r="M1480" i="4"/>
  <c r="Y1480" i="4" s="1"/>
  <c r="K1488" i="4"/>
  <c r="M1488" i="4"/>
  <c r="N1488" i="4"/>
  <c r="K1489" i="4"/>
  <c r="L1489" i="4" s="1"/>
  <c r="M1489" i="4"/>
  <c r="Y1489" i="4" s="1"/>
  <c r="K1490" i="4"/>
  <c r="M1490" i="4"/>
  <c r="K1491" i="4"/>
  <c r="X1491" i="4" s="1"/>
  <c r="M1491" i="4"/>
  <c r="Y1491" i="4" s="1"/>
  <c r="K1492" i="4"/>
  <c r="M1492" i="4"/>
  <c r="K1493" i="4"/>
  <c r="X1493" i="4" s="1"/>
  <c r="M1493" i="4"/>
  <c r="Y1493" i="4" s="1"/>
  <c r="K1494" i="4"/>
  <c r="M1494" i="4"/>
  <c r="K1495" i="4"/>
  <c r="X1495" i="4" s="1"/>
  <c r="M1495" i="4"/>
  <c r="Y1495" i="4" s="1"/>
  <c r="K1496" i="4"/>
  <c r="M1496" i="4"/>
  <c r="K1497" i="4"/>
  <c r="X1497" i="4" s="1"/>
  <c r="M1497" i="4"/>
  <c r="Y1497" i="4" s="1"/>
  <c r="K1498" i="4"/>
  <c r="M1498" i="4"/>
  <c r="K1499" i="4"/>
  <c r="X1499" i="4" s="1"/>
  <c r="M1499" i="4"/>
  <c r="Y1499" i="4" s="1"/>
  <c r="K1500" i="4"/>
  <c r="M1500" i="4"/>
  <c r="K1501" i="4"/>
  <c r="X1501" i="4" s="1"/>
  <c r="M1501" i="4"/>
  <c r="Y1501" i="4" s="1"/>
  <c r="K1502" i="4"/>
  <c r="M1502" i="4"/>
  <c r="K1511" i="4"/>
  <c r="M1511" i="4"/>
  <c r="Y1511" i="4" s="1"/>
  <c r="N1511" i="4"/>
  <c r="K1512" i="4"/>
  <c r="L1512" i="4" s="1"/>
  <c r="M1512" i="4"/>
  <c r="Y1512" i="4" s="1"/>
  <c r="K1513" i="4"/>
  <c r="X1513" i="4" s="1"/>
  <c r="M1513" i="4"/>
  <c r="K1514" i="4"/>
  <c r="M1514" i="4"/>
  <c r="Y1514" i="4" s="1"/>
  <c r="K1515" i="4"/>
  <c r="X1515" i="4" s="1"/>
  <c r="M1515" i="4"/>
  <c r="K1516" i="4"/>
  <c r="M1516" i="4"/>
  <c r="Y1516" i="4" s="1"/>
  <c r="K1517" i="4"/>
  <c r="X1517" i="4" s="1"/>
  <c r="M1517" i="4"/>
  <c r="K1518" i="4"/>
  <c r="M1518" i="4"/>
  <c r="Y1518" i="4" s="1"/>
  <c r="K1519" i="4"/>
  <c r="X1519" i="4" s="1"/>
  <c r="M1519" i="4"/>
  <c r="K1520" i="4"/>
  <c r="M1520" i="4"/>
  <c r="Y1520" i="4" s="1"/>
  <c r="K1521" i="4"/>
  <c r="X1521" i="4" s="1"/>
  <c r="M1521" i="4"/>
  <c r="K1522" i="4"/>
  <c r="M1522" i="4"/>
  <c r="Y1522" i="4" s="1"/>
  <c r="K1523" i="4"/>
  <c r="X1523" i="4" s="1"/>
  <c r="M1523" i="4"/>
  <c r="K1524" i="4"/>
  <c r="M1524" i="4"/>
  <c r="Y1524" i="4" s="1"/>
  <c r="K1525" i="4"/>
  <c r="X1525" i="4" s="1"/>
  <c r="M1525" i="4"/>
  <c r="K1534" i="4"/>
  <c r="M1534" i="4"/>
  <c r="Y1534" i="4" s="1"/>
  <c r="N1534" i="4"/>
  <c r="K1535" i="4"/>
  <c r="L1535" i="4" s="1"/>
  <c r="M1535" i="4"/>
  <c r="K1536" i="4"/>
  <c r="X1536" i="4" s="1"/>
  <c r="M1536" i="4"/>
  <c r="Y1536" i="4" s="1"/>
  <c r="K1537" i="4"/>
  <c r="M1537" i="4"/>
  <c r="K1538" i="4"/>
  <c r="M1538" i="4"/>
  <c r="Y1538" i="4" s="1"/>
  <c r="K1539" i="4"/>
  <c r="M1539" i="4"/>
  <c r="K1540" i="4"/>
  <c r="X1540" i="4" s="1"/>
  <c r="M1540" i="4"/>
  <c r="Y1540" i="4" s="1"/>
  <c r="K1541" i="4"/>
  <c r="M1541" i="4"/>
  <c r="K1542" i="4"/>
  <c r="X1542" i="4" s="1"/>
  <c r="M1542" i="4"/>
  <c r="Y1542" i="4" s="1"/>
  <c r="K1543" i="4"/>
  <c r="M1543" i="4"/>
  <c r="K1544" i="4"/>
  <c r="X1544" i="4" s="1"/>
  <c r="M1544" i="4"/>
  <c r="Y1544" i="4" s="1"/>
  <c r="K1545" i="4"/>
  <c r="M1545" i="4"/>
  <c r="K1546" i="4"/>
  <c r="X1546" i="4" s="1"/>
  <c r="M1546" i="4"/>
  <c r="Y1546" i="4" s="1"/>
  <c r="K1547" i="4"/>
  <c r="M1547" i="4"/>
  <c r="K1548" i="4"/>
  <c r="X1548" i="4" s="1"/>
  <c r="M1548" i="4"/>
  <c r="Y1548" i="4" s="1"/>
  <c r="K1557" i="4"/>
  <c r="M1557" i="4"/>
  <c r="N1557" i="4"/>
  <c r="AA1557" i="4" s="1"/>
  <c r="K1558" i="4"/>
  <c r="M1558" i="4"/>
  <c r="K1559" i="4"/>
  <c r="M1559" i="4"/>
  <c r="Y1559" i="4" s="1"/>
  <c r="K1560" i="4"/>
  <c r="X1560" i="4" s="1"/>
  <c r="M1560" i="4"/>
  <c r="K1561" i="4"/>
  <c r="M1561" i="4"/>
  <c r="Y1561" i="4" s="1"/>
  <c r="K1562" i="4"/>
  <c r="X1562" i="4" s="1"/>
  <c r="M1562" i="4"/>
  <c r="K1563" i="4"/>
  <c r="M1563" i="4"/>
  <c r="Y1563" i="4" s="1"/>
  <c r="K1564" i="4"/>
  <c r="X1564" i="4" s="1"/>
  <c r="M1564" i="4"/>
  <c r="K1565" i="4"/>
  <c r="M1565" i="4"/>
  <c r="Y1565" i="4" s="1"/>
  <c r="K1566" i="4"/>
  <c r="X1566" i="4" s="1"/>
  <c r="M1566" i="4"/>
  <c r="K1567" i="4"/>
  <c r="M1567" i="4"/>
  <c r="Y1567" i="4" s="1"/>
  <c r="K1568" i="4"/>
  <c r="X1568" i="4" s="1"/>
  <c r="M1568" i="4"/>
  <c r="K1569" i="4"/>
  <c r="M1569" i="4"/>
  <c r="Y1569" i="4" s="1"/>
  <c r="K1570" i="4"/>
  <c r="X1570" i="4" s="1"/>
  <c r="M1570" i="4"/>
  <c r="K1571" i="4"/>
  <c r="M1571" i="4"/>
  <c r="Y1571" i="4" s="1"/>
  <c r="K1580" i="4"/>
  <c r="M1580" i="4"/>
  <c r="N1580" i="4"/>
  <c r="K1581" i="4"/>
  <c r="M1581" i="4"/>
  <c r="Y1581" i="4" s="1"/>
  <c r="K1582" i="4"/>
  <c r="M1582" i="4"/>
  <c r="K1583" i="4"/>
  <c r="X1583" i="4" s="1"/>
  <c r="M1583" i="4"/>
  <c r="Y1583" i="4" s="1"/>
  <c r="K1584" i="4"/>
  <c r="M1584" i="4"/>
  <c r="Y1584" i="4" s="1"/>
  <c r="K1585" i="4"/>
  <c r="X1585" i="4" s="1"/>
  <c r="M1585" i="4"/>
  <c r="Y1585" i="4" s="1"/>
  <c r="K1586" i="4"/>
  <c r="M1586" i="4"/>
  <c r="Y1586" i="4" s="1"/>
  <c r="K1587" i="4"/>
  <c r="X1587" i="4" s="1"/>
  <c r="M1587" i="4"/>
  <c r="Y1587" i="4" s="1"/>
  <c r="K1588" i="4"/>
  <c r="M1588" i="4"/>
  <c r="K1589" i="4"/>
  <c r="X1589" i="4" s="1"/>
  <c r="M1589" i="4"/>
  <c r="Y1589" i="4" s="1"/>
  <c r="K1590" i="4"/>
  <c r="M1590" i="4"/>
  <c r="K1591" i="4"/>
  <c r="X1591" i="4" s="1"/>
  <c r="M1591" i="4"/>
  <c r="Y1591" i="4" s="1"/>
  <c r="K1592" i="4"/>
  <c r="M1592" i="4"/>
  <c r="K1593" i="4"/>
  <c r="X1593" i="4" s="1"/>
  <c r="M1593" i="4"/>
  <c r="Y1593" i="4" s="1"/>
  <c r="K1594" i="4"/>
  <c r="M1594" i="4"/>
  <c r="Y1594" i="4" s="1"/>
  <c r="K1602" i="4"/>
  <c r="M1602" i="4"/>
  <c r="Y1602" i="4" s="1"/>
  <c r="N1602" i="4"/>
  <c r="K1603" i="4"/>
  <c r="L1603" i="4" s="1"/>
  <c r="M1603" i="4"/>
  <c r="Y1603" i="4" s="1"/>
  <c r="K1604" i="4"/>
  <c r="X1604" i="4" s="1"/>
  <c r="M1604" i="4"/>
  <c r="K1605" i="4"/>
  <c r="M1605" i="4"/>
  <c r="Y1605" i="4" s="1"/>
  <c r="K1606" i="4"/>
  <c r="X1606" i="4" s="1"/>
  <c r="M1606" i="4"/>
  <c r="K1607" i="4"/>
  <c r="M1607" i="4"/>
  <c r="Y1607" i="4" s="1"/>
  <c r="K1608" i="4"/>
  <c r="X1608" i="4" s="1"/>
  <c r="M1608" i="4"/>
  <c r="K1609" i="4"/>
  <c r="M1609" i="4"/>
  <c r="Y1609" i="4" s="1"/>
  <c r="K1610" i="4"/>
  <c r="X1610" i="4" s="1"/>
  <c r="M1610" i="4"/>
  <c r="K1611" i="4"/>
  <c r="M1611" i="4"/>
  <c r="Y1611" i="4" s="1"/>
  <c r="K1612" i="4"/>
  <c r="X1612" i="4" s="1"/>
  <c r="M1612" i="4"/>
  <c r="K1613" i="4"/>
  <c r="M1613" i="4"/>
  <c r="Y1613" i="4" s="1"/>
  <c r="K1614" i="4"/>
  <c r="X1614" i="4" s="1"/>
  <c r="M1614" i="4"/>
  <c r="K1615" i="4"/>
  <c r="M1615" i="4"/>
  <c r="Y1615" i="4" s="1"/>
  <c r="K1616" i="4"/>
  <c r="X1616" i="4" s="1"/>
  <c r="M1616" i="4"/>
  <c r="K1625" i="4"/>
  <c r="M1625" i="4"/>
  <c r="Y1625" i="4" s="1"/>
  <c r="N1625" i="4"/>
  <c r="AA1625" i="4" s="1"/>
  <c r="K1626" i="4"/>
  <c r="L1626" i="4" s="1"/>
  <c r="M1626" i="4"/>
  <c r="K1627" i="4"/>
  <c r="X1627" i="4" s="1"/>
  <c r="M1627" i="4"/>
  <c r="Y1627" i="4" s="1"/>
  <c r="K1628" i="4"/>
  <c r="M1628" i="4"/>
  <c r="K1629" i="4"/>
  <c r="X1629" i="4" s="1"/>
  <c r="M1629" i="4"/>
  <c r="Y1629" i="4" s="1"/>
  <c r="K1630" i="4"/>
  <c r="M1630" i="4"/>
  <c r="K1631" i="4"/>
  <c r="X1631" i="4" s="1"/>
  <c r="M1631" i="4"/>
  <c r="Y1631" i="4" s="1"/>
  <c r="K1632" i="4"/>
  <c r="M1632" i="4"/>
  <c r="K1633" i="4"/>
  <c r="X1633" i="4" s="1"/>
  <c r="M1633" i="4"/>
  <c r="Y1633" i="4" s="1"/>
  <c r="K1634" i="4"/>
  <c r="M1634" i="4"/>
  <c r="K1635" i="4"/>
  <c r="X1635" i="4" s="1"/>
  <c r="M1635" i="4"/>
  <c r="Y1635" i="4" s="1"/>
  <c r="K1636" i="4"/>
  <c r="M1636" i="4"/>
  <c r="K1637" i="4"/>
  <c r="X1637" i="4" s="1"/>
  <c r="M1637" i="4"/>
  <c r="Y1637" i="4" s="1"/>
  <c r="K1638" i="4"/>
  <c r="M1638" i="4"/>
  <c r="K1639" i="4"/>
  <c r="X1639" i="4" s="1"/>
  <c r="M1639" i="4"/>
  <c r="Y1639" i="4" s="1"/>
  <c r="K1648" i="4"/>
  <c r="M1648" i="4"/>
  <c r="N1648" i="4"/>
  <c r="AA1648" i="4" s="1"/>
  <c r="K1649" i="4"/>
  <c r="M1649" i="4"/>
  <c r="K1650" i="4"/>
  <c r="M1650" i="4"/>
  <c r="Y1650" i="4" s="1"/>
  <c r="K1651" i="4"/>
  <c r="X1651" i="4" s="1"/>
  <c r="M1651" i="4"/>
  <c r="K1652" i="4"/>
  <c r="M1652" i="4"/>
  <c r="Y1652" i="4" s="1"/>
  <c r="K1653" i="4"/>
  <c r="X1653" i="4" s="1"/>
  <c r="M1653" i="4"/>
  <c r="K1654" i="4"/>
  <c r="M1654" i="4"/>
  <c r="Y1654" i="4" s="1"/>
  <c r="K1655" i="4"/>
  <c r="X1655" i="4" s="1"/>
  <c r="M1655" i="4"/>
  <c r="K1656" i="4"/>
  <c r="M1656" i="4"/>
  <c r="Y1656" i="4" s="1"/>
  <c r="K1657" i="4"/>
  <c r="X1657" i="4" s="1"/>
  <c r="M1657" i="4"/>
  <c r="K1658" i="4"/>
  <c r="M1658" i="4"/>
  <c r="Y1658" i="4" s="1"/>
  <c r="K1659" i="4"/>
  <c r="X1659" i="4" s="1"/>
  <c r="M1659" i="4"/>
  <c r="K1660" i="4"/>
  <c r="M1660" i="4"/>
  <c r="Y1660" i="4" s="1"/>
  <c r="K1661" i="4"/>
  <c r="X1661" i="4" s="1"/>
  <c r="M1661" i="4"/>
  <c r="K1662" i="4"/>
  <c r="M1662" i="4"/>
  <c r="Y1662" i="4" s="1"/>
  <c r="K1671" i="4"/>
  <c r="M1671" i="4"/>
  <c r="N1671" i="4"/>
  <c r="AA1671" i="4" s="1"/>
  <c r="K1672" i="4"/>
  <c r="M1672" i="4"/>
  <c r="Y1672" i="4" s="1"/>
  <c r="K1673" i="4"/>
  <c r="M1673" i="4"/>
  <c r="K1674" i="4"/>
  <c r="X1674" i="4" s="1"/>
  <c r="M1674" i="4"/>
  <c r="Y1674" i="4" s="1"/>
  <c r="K1675" i="4"/>
  <c r="M1675" i="4"/>
  <c r="K1676" i="4"/>
  <c r="X1676" i="4" s="1"/>
  <c r="M1676" i="4"/>
  <c r="Y1676" i="4" s="1"/>
  <c r="K1677" i="4"/>
  <c r="M1677" i="4"/>
  <c r="K1678" i="4"/>
  <c r="X1678" i="4" s="1"/>
  <c r="M1678" i="4"/>
  <c r="Y1678" i="4" s="1"/>
  <c r="K1679" i="4"/>
  <c r="M1679" i="4"/>
  <c r="K1680" i="4"/>
  <c r="X1680" i="4" s="1"/>
  <c r="M1680" i="4"/>
  <c r="Y1680" i="4" s="1"/>
  <c r="K1681" i="4"/>
  <c r="M1681" i="4"/>
  <c r="K1682" i="4"/>
  <c r="X1682" i="4" s="1"/>
  <c r="M1682" i="4"/>
  <c r="Y1682" i="4" s="1"/>
  <c r="K1683" i="4"/>
  <c r="M1683" i="4"/>
  <c r="Y1683" i="4" s="1"/>
  <c r="K1684" i="4"/>
  <c r="X1684" i="4" s="1"/>
  <c r="M1684" i="4"/>
  <c r="Y1684" i="4" s="1"/>
  <c r="K1685" i="4"/>
  <c r="M1685" i="4"/>
  <c r="K1694" i="4"/>
  <c r="M1694" i="4"/>
  <c r="Y1694" i="4" s="1"/>
  <c r="N1694" i="4"/>
  <c r="K1695" i="4"/>
  <c r="L1695" i="4" s="1"/>
  <c r="M1695" i="4"/>
  <c r="Y1695" i="4" s="1"/>
  <c r="K1696" i="4"/>
  <c r="X1696" i="4" s="1"/>
  <c r="M1696" i="4"/>
  <c r="K1697" i="4"/>
  <c r="M1697" i="4"/>
  <c r="Y1697" i="4" s="1"/>
  <c r="K1698" i="4"/>
  <c r="X1698" i="4" s="1"/>
  <c r="M1698" i="4"/>
  <c r="K1699" i="4"/>
  <c r="M1699" i="4"/>
  <c r="Y1699" i="4" s="1"/>
  <c r="K1700" i="4"/>
  <c r="X1700" i="4" s="1"/>
  <c r="M1700" i="4"/>
  <c r="K1701" i="4"/>
  <c r="M1701" i="4"/>
  <c r="Y1701" i="4" s="1"/>
  <c r="K1702" i="4"/>
  <c r="X1702" i="4" s="1"/>
  <c r="M1702" i="4"/>
  <c r="K1703" i="4"/>
  <c r="M1703" i="4"/>
  <c r="Y1703" i="4" s="1"/>
  <c r="K1704" i="4"/>
  <c r="X1704" i="4" s="1"/>
  <c r="M1704" i="4"/>
  <c r="K1705" i="4"/>
  <c r="M1705" i="4"/>
  <c r="Y1705" i="4" s="1"/>
  <c r="K1706" i="4"/>
  <c r="X1706" i="4" s="1"/>
  <c r="M1706" i="4"/>
  <c r="K1707" i="4"/>
  <c r="M1707" i="4"/>
  <c r="Y1707" i="4" s="1"/>
  <c r="K1708" i="4"/>
  <c r="X1708" i="4" s="1"/>
  <c r="M1708" i="4"/>
  <c r="K1716" i="4"/>
  <c r="M1716" i="4"/>
  <c r="Y1716" i="4" s="1"/>
  <c r="N1716" i="4"/>
  <c r="AA1716" i="4" s="1"/>
  <c r="K1717" i="4"/>
  <c r="L1717" i="4" s="1"/>
  <c r="M1717" i="4"/>
  <c r="Y1717" i="4" s="1"/>
  <c r="K1718" i="4"/>
  <c r="X1718" i="4" s="1"/>
  <c r="M1718" i="4"/>
  <c r="Y1718" i="4" s="1"/>
  <c r="K1719" i="4"/>
  <c r="M1719" i="4"/>
  <c r="Y1719" i="4" s="1"/>
  <c r="K1720" i="4"/>
  <c r="X1720" i="4" s="1"/>
  <c r="M1720" i="4"/>
  <c r="Y1720" i="4" s="1"/>
  <c r="K1721" i="4"/>
  <c r="M1721" i="4"/>
  <c r="Y1721" i="4" s="1"/>
  <c r="K1722" i="4"/>
  <c r="X1722" i="4" s="1"/>
  <c r="M1722" i="4"/>
  <c r="Y1722" i="4" s="1"/>
  <c r="K1723" i="4"/>
  <c r="M1723" i="4"/>
  <c r="K1724" i="4"/>
  <c r="X1724" i="4" s="1"/>
  <c r="M1724" i="4"/>
  <c r="Y1724" i="4" s="1"/>
  <c r="K1725" i="4"/>
  <c r="M1725" i="4"/>
  <c r="K1726" i="4"/>
  <c r="X1726" i="4" s="1"/>
  <c r="M1726" i="4"/>
  <c r="Y1726" i="4" s="1"/>
  <c r="K1727" i="4"/>
  <c r="X1727" i="4" s="1"/>
  <c r="M1727" i="4"/>
  <c r="K1728" i="4"/>
  <c r="X1728" i="4" s="1"/>
  <c r="M1728" i="4"/>
  <c r="Y1728" i="4" s="1"/>
  <c r="K1729" i="4"/>
  <c r="M1729" i="4"/>
  <c r="K1730" i="4"/>
  <c r="X1730" i="4" s="1"/>
  <c r="M1730" i="4"/>
  <c r="Y1730" i="4" s="1"/>
  <c r="K1739" i="4"/>
  <c r="M1739" i="4"/>
  <c r="N1739" i="4"/>
  <c r="AA1739" i="4" s="1"/>
  <c r="K1740" i="4"/>
  <c r="L1740" i="4" s="1"/>
  <c r="M1740" i="4"/>
  <c r="K1741" i="4"/>
  <c r="M1741" i="4"/>
  <c r="Y1741" i="4" s="1"/>
  <c r="K1742" i="4"/>
  <c r="X1742" i="4" s="1"/>
  <c r="M1742" i="4"/>
  <c r="K1743" i="4"/>
  <c r="M1743" i="4"/>
  <c r="Y1743" i="4" s="1"/>
  <c r="K1744" i="4"/>
  <c r="X1744" i="4" s="1"/>
  <c r="M1744" i="4"/>
  <c r="K1745" i="4"/>
  <c r="M1745" i="4"/>
  <c r="Y1745" i="4" s="1"/>
  <c r="K1746" i="4"/>
  <c r="X1746" i="4" s="1"/>
  <c r="M1746" i="4"/>
  <c r="K1747" i="4"/>
  <c r="M1747" i="4"/>
  <c r="Y1747" i="4" s="1"/>
  <c r="K1748" i="4"/>
  <c r="X1748" i="4" s="1"/>
  <c r="M1748" i="4"/>
  <c r="K1749" i="4"/>
  <c r="M1749" i="4"/>
  <c r="Y1749" i="4" s="1"/>
  <c r="K1750" i="4"/>
  <c r="X1750" i="4" s="1"/>
  <c r="M1750" i="4"/>
  <c r="K1751" i="4"/>
  <c r="M1751" i="4"/>
  <c r="Y1751" i="4" s="1"/>
  <c r="K1752" i="4"/>
  <c r="X1752" i="4" s="1"/>
  <c r="M1752" i="4"/>
  <c r="K1753" i="4"/>
  <c r="M1753" i="4"/>
  <c r="Y1753" i="4" s="1"/>
  <c r="K1754" i="4"/>
  <c r="X1754" i="4" s="1"/>
  <c r="M1754" i="4"/>
  <c r="K1755" i="4"/>
  <c r="M1755" i="4"/>
  <c r="Y1755" i="4" s="1"/>
  <c r="K1756" i="4"/>
  <c r="X1756" i="4" s="1"/>
  <c r="M1756" i="4"/>
  <c r="K1757" i="4"/>
  <c r="M1757" i="4"/>
  <c r="Y1757" i="4" s="1"/>
  <c r="K1758" i="4"/>
  <c r="X1758" i="4" s="1"/>
  <c r="M1758" i="4"/>
  <c r="K1759" i="4"/>
  <c r="M1759" i="4"/>
  <c r="Y1759" i="4" s="1"/>
  <c r="K1760" i="4"/>
  <c r="X1760" i="4" s="1"/>
  <c r="M1760" i="4"/>
  <c r="K1761" i="4"/>
  <c r="M1761" i="4"/>
  <c r="Y1761" i="4" s="1"/>
  <c r="K1762" i="4"/>
  <c r="X1762" i="4" s="1"/>
  <c r="M1762" i="4"/>
  <c r="K1763" i="4"/>
  <c r="M1763" i="4"/>
  <c r="Y1763" i="4" s="1"/>
  <c r="K1764" i="4"/>
  <c r="X1764" i="4" s="1"/>
  <c r="M1764" i="4"/>
  <c r="K1765" i="4"/>
  <c r="M1765" i="4"/>
  <c r="Y1765" i="4" s="1"/>
  <c r="K1766" i="4"/>
  <c r="X1766" i="4" s="1"/>
  <c r="M1766" i="4"/>
  <c r="K1767" i="4"/>
  <c r="M1767" i="4"/>
  <c r="Y1767" i="4" s="1"/>
  <c r="K1776" i="4"/>
  <c r="M1776" i="4"/>
  <c r="N1776" i="4"/>
  <c r="AA1776" i="4" s="1"/>
  <c r="K1777" i="4"/>
  <c r="M1777" i="4"/>
  <c r="Y1777" i="4" s="1"/>
  <c r="K1778" i="4"/>
  <c r="M1778" i="4"/>
  <c r="Y1778" i="4" s="1"/>
  <c r="K1779" i="4"/>
  <c r="X1779" i="4" s="1"/>
  <c r="M1779" i="4"/>
  <c r="Y1779" i="4" s="1"/>
  <c r="K1780" i="4"/>
  <c r="M1780" i="4"/>
  <c r="K1781" i="4"/>
  <c r="X1781" i="4" s="1"/>
  <c r="M1781" i="4"/>
  <c r="Y1781" i="4" s="1"/>
  <c r="K1782" i="4"/>
  <c r="M1782" i="4"/>
  <c r="K1783" i="4"/>
  <c r="X1783" i="4" s="1"/>
  <c r="M1783" i="4"/>
  <c r="Y1783" i="4" s="1"/>
  <c r="K1784" i="4"/>
  <c r="M1784" i="4"/>
  <c r="K1785" i="4"/>
  <c r="X1785" i="4" s="1"/>
  <c r="M1785" i="4"/>
  <c r="Y1785" i="4" s="1"/>
  <c r="K1786" i="4"/>
  <c r="M1786" i="4"/>
  <c r="K1787" i="4"/>
  <c r="X1787" i="4" s="1"/>
  <c r="M1787" i="4"/>
  <c r="Y1787" i="4" s="1"/>
  <c r="K1788" i="4"/>
  <c r="M1788" i="4"/>
  <c r="K1789" i="4"/>
  <c r="X1789" i="4" s="1"/>
  <c r="M1789" i="4"/>
  <c r="Y1789" i="4" s="1"/>
  <c r="K1790" i="4"/>
  <c r="M1790" i="4"/>
  <c r="Y1790" i="4" s="1"/>
  <c r="K1798" i="4"/>
  <c r="M1798" i="4"/>
  <c r="Y1798" i="4" s="1"/>
  <c r="N1798" i="4"/>
  <c r="K1799" i="4"/>
  <c r="L1799" i="4" s="1"/>
  <c r="M1799" i="4"/>
  <c r="Y1799" i="4" s="1"/>
  <c r="K1800" i="4"/>
  <c r="X1800" i="4" s="1"/>
  <c r="M1800" i="4"/>
  <c r="K1801" i="4"/>
  <c r="M1801" i="4"/>
  <c r="Y1801" i="4" s="1"/>
  <c r="K1802" i="4"/>
  <c r="X1802" i="4" s="1"/>
  <c r="M1802" i="4"/>
  <c r="K1803" i="4"/>
  <c r="M1803" i="4"/>
  <c r="Y1803" i="4" s="1"/>
  <c r="K1804" i="4"/>
  <c r="X1804" i="4" s="1"/>
  <c r="M1804" i="4"/>
  <c r="K1805" i="4"/>
  <c r="M1805" i="4"/>
  <c r="Y1805" i="4" s="1"/>
  <c r="K1806" i="4"/>
  <c r="X1806" i="4" s="1"/>
  <c r="M1806" i="4"/>
  <c r="K1807" i="4"/>
  <c r="M1807" i="4"/>
  <c r="Y1807" i="4" s="1"/>
  <c r="K1808" i="4"/>
  <c r="X1808" i="4" s="1"/>
  <c r="M1808" i="4"/>
  <c r="K1809" i="4"/>
  <c r="M1809" i="4"/>
  <c r="Y1809" i="4" s="1"/>
  <c r="K1810" i="4"/>
  <c r="X1810" i="4" s="1"/>
  <c r="M1810" i="4"/>
  <c r="K1811" i="4"/>
  <c r="M1811" i="4"/>
  <c r="Y1811" i="4" s="1"/>
  <c r="K1812" i="4"/>
  <c r="X1812" i="4" s="1"/>
  <c r="M1812" i="4"/>
  <c r="K1821" i="4"/>
  <c r="M1821" i="4"/>
  <c r="Y1821" i="4" s="1"/>
  <c r="N1821" i="4"/>
  <c r="AA1821" i="4" s="1"/>
  <c r="K1822" i="4"/>
  <c r="L1822" i="4" s="1"/>
  <c r="M1822" i="4"/>
  <c r="Y1822" i="4" s="1"/>
  <c r="K1823" i="4"/>
  <c r="X1823" i="4" s="1"/>
  <c r="M1823" i="4"/>
  <c r="Y1823" i="4" s="1"/>
  <c r="K1824" i="4"/>
  <c r="M1824" i="4"/>
  <c r="K1825" i="4"/>
  <c r="X1825" i="4" s="1"/>
  <c r="M1825" i="4"/>
  <c r="Y1825" i="4" s="1"/>
  <c r="K1826" i="4"/>
  <c r="X1826" i="4" s="1"/>
  <c r="M1826" i="4"/>
  <c r="Y1826" i="4" s="1"/>
  <c r="K1827" i="4"/>
  <c r="X1827" i="4" s="1"/>
  <c r="M1827" i="4"/>
  <c r="Y1827" i="4" s="1"/>
  <c r="K1828" i="4"/>
  <c r="M1828" i="4"/>
  <c r="K1829" i="4"/>
  <c r="X1829" i="4" s="1"/>
  <c r="M1829" i="4"/>
  <c r="Y1829" i="4" s="1"/>
  <c r="K1830" i="4"/>
  <c r="M1830" i="4"/>
  <c r="Y1830" i="4" s="1"/>
  <c r="K1831" i="4"/>
  <c r="X1831" i="4" s="1"/>
  <c r="M1831" i="4"/>
  <c r="Y1831" i="4" s="1"/>
  <c r="K1832" i="4"/>
  <c r="M1832" i="4"/>
  <c r="K1833" i="4"/>
  <c r="X1833" i="4" s="1"/>
  <c r="M1833" i="4"/>
  <c r="Y1833" i="4" s="1"/>
  <c r="K1834" i="4"/>
  <c r="M1834" i="4"/>
  <c r="Y1834" i="4" s="1"/>
  <c r="K1835" i="4"/>
  <c r="X1835" i="4" s="1"/>
  <c r="M1835" i="4"/>
  <c r="Y1835" i="4" s="1"/>
  <c r="K1844" i="4"/>
  <c r="M1844" i="4"/>
  <c r="N1844" i="4"/>
  <c r="AA1844" i="4" s="1"/>
  <c r="K1845" i="4"/>
  <c r="M1845" i="4"/>
  <c r="K1846" i="4"/>
  <c r="M1846" i="4"/>
  <c r="Y1846" i="4" s="1"/>
  <c r="K1847" i="4"/>
  <c r="X1847" i="4" s="1"/>
  <c r="M1847" i="4"/>
  <c r="K1848" i="4"/>
  <c r="M1848" i="4"/>
  <c r="Y1848" i="4" s="1"/>
  <c r="K1849" i="4"/>
  <c r="X1849" i="4" s="1"/>
  <c r="M1849" i="4"/>
  <c r="K1850" i="4"/>
  <c r="M1850" i="4"/>
  <c r="Y1850" i="4" s="1"/>
  <c r="K1851" i="4"/>
  <c r="X1851" i="4" s="1"/>
  <c r="M1851" i="4"/>
  <c r="K1852" i="4"/>
  <c r="M1852" i="4"/>
  <c r="Y1852" i="4" s="1"/>
  <c r="K1853" i="4"/>
  <c r="X1853" i="4" s="1"/>
  <c r="M1853" i="4"/>
  <c r="K1854" i="4"/>
  <c r="M1854" i="4"/>
  <c r="Y1854" i="4" s="1"/>
  <c r="K1855" i="4"/>
  <c r="X1855" i="4" s="1"/>
  <c r="M1855" i="4"/>
  <c r="K1856" i="4"/>
  <c r="M1856" i="4"/>
  <c r="Y1856" i="4" s="1"/>
  <c r="K1857" i="4"/>
  <c r="X1857" i="4" s="1"/>
  <c r="M1857" i="4"/>
  <c r="K1858" i="4"/>
  <c r="M1858" i="4"/>
  <c r="Y1858" i="4" s="1"/>
  <c r="K1867" i="4"/>
  <c r="M1867" i="4"/>
  <c r="N1867" i="4"/>
  <c r="AA1867" i="4" s="1"/>
  <c r="K1868" i="4"/>
  <c r="M1868" i="4"/>
  <c r="Y1868" i="4" s="1"/>
  <c r="K1869" i="4"/>
  <c r="M1869" i="4"/>
  <c r="K1870" i="4"/>
  <c r="X1870" i="4" s="1"/>
  <c r="M1870" i="4"/>
  <c r="Y1870" i="4" s="1"/>
  <c r="K1871" i="4"/>
  <c r="M1871" i="4"/>
  <c r="Y1871" i="4" s="1"/>
  <c r="K1872" i="4"/>
  <c r="X1872" i="4" s="1"/>
  <c r="M1872" i="4"/>
  <c r="Y1872" i="4" s="1"/>
  <c r="K1873" i="4"/>
  <c r="M1873" i="4"/>
  <c r="K1874" i="4"/>
  <c r="X1874" i="4" s="1"/>
  <c r="M1874" i="4"/>
  <c r="Y1874" i="4" s="1"/>
  <c r="K1875" i="4"/>
  <c r="M1875" i="4"/>
  <c r="Y1875" i="4" s="1"/>
  <c r="K1876" i="4"/>
  <c r="X1876" i="4" s="1"/>
  <c r="M1876" i="4"/>
  <c r="Y1876" i="4" s="1"/>
  <c r="K1877" i="4"/>
  <c r="M1877" i="4"/>
  <c r="K1878" i="4"/>
  <c r="X1878" i="4" s="1"/>
  <c r="M1878" i="4"/>
  <c r="Y1878" i="4" s="1"/>
  <c r="K1879" i="4"/>
  <c r="M1879" i="4"/>
  <c r="Y1879" i="4" s="1"/>
  <c r="K1880" i="4"/>
  <c r="X1880" i="4" s="1"/>
  <c r="M1880" i="4"/>
  <c r="Y1880" i="4" s="1"/>
  <c r="K1881" i="4"/>
  <c r="M1881" i="4"/>
  <c r="K1890" i="4"/>
  <c r="M1890" i="4"/>
  <c r="Y1890" i="4" s="1"/>
  <c r="N1890" i="4"/>
  <c r="K1891" i="4"/>
  <c r="L1891" i="4" s="1"/>
  <c r="M1891" i="4"/>
  <c r="Y1891" i="4" s="1"/>
  <c r="K1892" i="4"/>
  <c r="X1892" i="4" s="1"/>
  <c r="M1892" i="4"/>
  <c r="K1893" i="4"/>
  <c r="M1893" i="4"/>
  <c r="Y1893" i="4" s="1"/>
  <c r="K1894" i="4"/>
  <c r="X1894" i="4" s="1"/>
  <c r="M1894" i="4"/>
  <c r="K1895" i="4"/>
  <c r="M1895" i="4"/>
  <c r="Y1895" i="4" s="1"/>
  <c r="K1896" i="4"/>
  <c r="X1896" i="4" s="1"/>
  <c r="M1896" i="4"/>
  <c r="K1897" i="4"/>
  <c r="M1897" i="4"/>
  <c r="Y1897" i="4" s="1"/>
  <c r="K1898" i="4"/>
  <c r="X1898" i="4" s="1"/>
  <c r="M1898" i="4"/>
  <c r="K1899" i="4"/>
  <c r="M1899" i="4"/>
  <c r="Y1899" i="4" s="1"/>
  <c r="K1900" i="4"/>
  <c r="X1900" i="4" s="1"/>
  <c r="M1900" i="4"/>
  <c r="K1901" i="4"/>
  <c r="M1901" i="4"/>
  <c r="Y1901" i="4" s="1"/>
  <c r="K1902" i="4"/>
  <c r="X1902" i="4" s="1"/>
  <c r="M1902" i="4"/>
  <c r="K1903" i="4"/>
  <c r="M1903" i="4"/>
  <c r="Y1903" i="4" s="1"/>
  <c r="K1904" i="4"/>
  <c r="X1904" i="4" s="1"/>
  <c r="M1904" i="4"/>
  <c r="K1912" i="4"/>
  <c r="M1912" i="4"/>
  <c r="Y1912" i="4" s="1"/>
  <c r="N1912" i="4"/>
  <c r="AA1912" i="4" s="1"/>
  <c r="K1913" i="4"/>
  <c r="L1913" i="4" s="1"/>
  <c r="M1913" i="4"/>
  <c r="K1914" i="4"/>
  <c r="X1914" i="4" s="1"/>
  <c r="M1914" i="4"/>
  <c r="Y1914" i="4" s="1"/>
  <c r="K1915" i="4"/>
  <c r="M1915" i="4"/>
  <c r="K1916" i="4"/>
  <c r="X1916" i="4" s="1"/>
  <c r="M1916" i="4"/>
  <c r="Y1916" i="4" s="1"/>
  <c r="K1917" i="4"/>
  <c r="M1917" i="4"/>
  <c r="Y1917" i="4" s="1"/>
  <c r="K1918" i="4"/>
  <c r="X1918" i="4" s="1"/>
  <c r="M1918" i="4"/>
  <c r="Y1918" i="4" s="1"/>
  <c r="K1919" i="4"/>
  <c r="M1919" i="4"/>
  <c r="Y1919" i="4" s="1"/>
  <c r="K1920" i="4"/>
  <c r="X1920" i="4" s="1"/>
  <c r="M1920" i="4"/>
  <c r="Y1920" i="4" s="1"/>
  <c r="K1921" i="4"/>
  <c r="M1921" i="4"/>
  <c r="K1922" i="4"/>
  <c r="X1922" i="4" s="1"/>
  <c r="M1922" i="4"/>
  <c r="Y1922" i="4" s="1"/>
  <c r="K1923" i="4"/>
  <c r="M1923" i="4"/>
  <c r="K1924" i="4"/>
  <c r="M1924" i="4"/>
  <c r="Y1924" i="4" s="1"/>
  <c r="K1925" i="4"/>
  <c r="M1925" i="4"/>
  <c r="Y1925" i="4" s="1"/>
  <c r="K1926" i="4"/>
  <c r="X1926" i="4" s="1"/>
  <c r="M1926" i="4"/>
  <c r="Y1926" i="4" s="1"/>
  <c r="K1935" i="4"/>
  <c r="M1935" i="4"/>
  <c r="N1935" i="4"/>
  <c r="AA1935" i="4" s="1"/>
  <c r="K1936" i="4"/>
  <c r="L1936" i="4" s="1"/>
  <c r="M1936" i="4"/>
  <c r="K1937" i="4"/>
  <c r="M1937" i="4"/>
  <c r="Y1937" i="4" s="1"/>
  <c r="K1938" i="4"/>
  <c r="X1938" i="4" s="1"/>
  <c r="M1938" i="4"/>
  <c r="K1939" i="4"/>
  <c r="M1939" i="4"/>
  <c r="Y1939" i="4" s="1"/>
  <c r="K1940" i="4"/>
  <c r="X1940" i="4" s="1"/>
  <c r="M1940" i="4"/>
  <c r="K1941" i="4"/>
  <c r="M1941" i="4"/>
  <c r="Y1941" i="4" s="1"/>
  <c r="K1942" i="4"/>
  <c r="X1942" i="4" s="1"/>
  <c r="M1942" i="4"/>
  <c r="K1943" i="4"/>
  <c r="M1943" i="4"/>
  <c r="Y1943" i="4" s="1"/>
  <c r="K1944" i="4"/>
  <c r="X1944" i="4" s="1"/>
  <c r="M1944" i="4"/>
  <c r="K1945" i="4"/>
  <c r="M1945" i="4"/>
  <c r="Y1945" i="4" s="1"/>
  <c r="K1946" i="4"/>
  <c r="X1946" i="4" s="1"/>
  <c r="M1946" i="4"/>
  <c r="K1947" i="4"/>
  <c r="M1947" i="4"/>
  <c r="Y1947" i="4" s="1"/>
  <c r="K1948" i="4"/>
  <c r="X1948" i="4" s="1"/>
  <c r="M1948" i="4"/>
  <c r="K1949" i="4"/>
  <c r="M1949" i="4"/>
  <c r="Y1949" i="4" s="1"/>
  <c r="K1958" i="4"/>
  <c r="M1958" i="4"/>
  <c r="Y1958" i="4" s="1"/>
  <c r="N1958" i="4"/>
  <c r="AA1958" i="4" s="1"/>
  <c r="K1959" i="4"/>
  <c r="L1959" i="4" s="1"/>
  <c r="L1960" i="4" s="1"/>
  <c r="M1959" i="4"/>
  <c r="Y1959" i="4" s="1"/>
  <c r="K1960" i="4"/>
  <c r="M1960" i="4"/>
  <c r="Y1960" i="4" s="1"/>
  <c r="K1961" i="4"/>
  <c r="X1961" i="4" s="1"/>
  <c r="M1961" i="4"/>
  <c r="Y1961" i="4" s="1"/>
  <c r="K1962" i="4"/>
  <c r="M1962" i="4"/>
  <c r="K1963" i="4"/>
  <c r="X1963" i="4" s="1"/>
  <c r="M1963" i="4"/>
  <c r="Y1963" i="4" s="1"/>
  <c r="K1964" i="4"/>
  <c r="M1964" i="4"/>
  <c r="K1965" i="4"/>
  <c r="X1965" i="4" s="1"/>
  <c r="M1965" i="4"/>
  <c r="Y1965" i="4" s="1"/>
  <c r="K1966" i="4"/>
  <c r="M1966" i="4"/>
  <c r="K1967" i="4"/>
  <c r="X1967" i="4" s="1"/>
  <c r="M1967" i="4"/>
  <c r="Y1967" i="4" s="1"/>
  <c r="K1968" i="4"/>
  <c r="M1968" i="4"/>
  <c r="Y1968" i="4" s="1"/>
  <c r="K1969" i="4"/>
  <c r="X1969" i="4" s="1"/>
  <c r="M1969" i="4"/>
  <c r="Y1969" i="4" s="1"/>
  <c r="K1970" i="4"/>
  <c r="M1970" i="4"/>
  <c r="K1971" i="4"/>
  <c r="X1971" i="4" s="1"/>
  <c r="M1971" i="4"/>
  <c r="Y1971" i="4" s="1"/>
  <c r="K1972" i="4"/>
  <c r="M1972" i="4"/>
  <c r="K1981" i="4"/>
  <c r="M1981" i="4"/>
  <c r="Y1981" i="4" s="1"/>
  <c r="N1981" i="4"/>
  <c r="K1982" i="4"/>
  <c r="L1982" i="4" s="1"/>
  <c r="M1982" i="4"/>
  <c r="Y1982" i="4" s="1"/>
  <c r="K1983" i="4"/>
  <c r="X1983" i="4" s="1"/>
  <c r="M1983" i="4"/>
  <c r="K1984" i="4"/>
  <c r="M1984" i="4"/>
  <c r="Y1984" i="4" s="1"/>
  <c r="K1985" i="4"/>
  <c r="X1985" i="4" s="1"/>
  <c r="M1985" i="4"/>
  <c r="K1986" i="4"/>
  <c r="M1986" i="4"/>
  <c r="Y1986" i="4" s="1"/>
  <c r="K1987" i="4"/>
  <c r="X1987" i="4" s="1"/>
  <c r="M1987" i="4"/>
  <c r="K1988" i="4"/>
  <c r="M1988" i="4"/>
  <c r="Y1988" i="4" s="1"/>
  <c r="K1989" i="4"/>
  <c r="X1989" i="4" s="1"/>
  <c r="M1989" i="4"/>
  <c r="K1990" i="4"/>
  <c r="M1990" i="4"/>
  <c r="Y1990" i="4" s="1"/>
  <c r="K1991" i="4"/>
  <c r="X1991" i="4" s="1"/>
  <c r="M1991" i="4"/>
  <c r="K1992" i="4"/>
  <c r="M1992" i="4"/>
  <c r="Y1992" i="4" s="1"/>
  <c r="K1993" i="4"/>
  <c r="X1993" i="4" s="1"/>
  <c r="M1993" i="4"/>
  <c r="K1994" i="4"/>
  <c r="M1994" i="4"/>
  <c r="Y1994" i="4" s="1"/>
  <c r="K1995" i="4"/>
  <c r="X1995" i="4" s="1"/>
  <c r="M1995" i="4"/>
  <c r="K2004" i="4"/>
  <c r="M2004" i="4"/>
  <c r="Y2004" i="4" s="1"/>
  <c r="N2004" i="4"/>
  <c r="AA2004" i="4" s="1"/>
  <c r="K2005" i="4"/>
  <c r="L2005" i="4" s="1"/>
  <c r="M2005" i="4"/>
  <c r="Y2005" i="4" s="1"/>
  <c r="K2006" i="4"/>
  <c r="X2006" i="4" s="1"/>
  <c r="M2006" i="4"/>
  <c r="Y2006" i="4" s="1"/>
  <c r="K2007" i="4"/>
  <c r="M2007" i="4"/>
  <c r="Y2007" i="4" s="1"/>
  <c r="K2008" i="4"/>
  <c r="X2008" i="4" s="1"/>
  <c r="M2008" i="4"/>
  <c r="Y2008" i="4" s="1"/>
  <c r="K2009" i="4"/>
  <c r="M2009" i="4"/>
  <c r="Y2009" i="4" s="1"/>
  <c r="K2010" i="4"/>
  <c r="X2010" i="4" s="1"/>
  <c r="M2010" i="4"/>
  <c r="Y2010" i="4" s="1"/>
  <c r="K2011" i="4"/>
  <c r="M2011" i="4"/>
  <c r="K2012" i="4"/>
  <c r="X2012" i="4" s="1"/>
  <c r="M2012" i="4"/>
  <c r="Y2012" i="4" s="1"/>
  <c r="K2013" i="4"/>
  <c r="M2013" i="4"/>
  <c r="Y2013" i="4" s="1"/>
  <c r="K2014" i="4"/>
  <c r="X2014" i="4" s="1"/>
  <c r="M2014" i="4"/>
  <c r="Y2014" i="4" s="1"/>
  <c r="K2015" i="4"/>
  <c r="M2015" i="4"/>
  <c r="Y2015" i="4" s="1"/>
  <c r="K2016" i="4"/>
  <c r="X2016" i="4" s="1"/>
  <c r="M2016" i="4"/>
  <c r="Y2016" i="4" s="1"/>
  <c r="K2017" i="4"/>
  <c r="M2017" i="4"/>
  <c r="K2018" i="4"/>
  <c r="X2018" i="4" s="1"/>
  <c r="M2018" i="4"/>
  <c r="Y2018" i="4" s="1"/>
  <c r="K2026" i="4"/>
  <c r="M2026" i="4"/>
  <c r="Y2026" i="4" s="1"/>
  <c r="N2026" i="4"/>
  <c r="AA2026" i="4" s="1"/>
  <c r="K2027" i="4"/>
  <c r="L2027" i="4" s="1"/>
  <c r="M2027" i="4"/>
  <c r="K2028" i="4"/>
  <c r="M2028" i="4"/>
  <c r="Y2028" i="4" s="1"/>
  <c r="K2029" i="4"/>
  <c r="X2029" i="4" s="1"/>
  <c r="M2029" i="4"/>
  <c r="K2030" i="4"/>
  <c r="X2030" i="4" s="1"/>
  <c r="M2030" i="4"/>
  <c r="Y2030" i="4" s="1"/>
  <c r="K2031" i="4"/>
  <c r="X2031" i="4" s="1"/>
  <c r="M2031" i="4"/>
  <c r="Y2031" i="4" s="1"/>
  <c r="K2032" i="4"/>
  <c r="X2032" i="4" s="1"/>
  <c r="M2032" i="4"/>
  <c r="Y2032" i="4" s="1"/>
  <c r="K2033" i="4"/>
  <c r="X2033" i="4" s="1"/>
  <c r="M2033" i="4"/>
  <c r="K2034" i="4"/>
  <c r="X2034" i="4" s="1"/>
  <c r="M2034" i="4"/>
  <c r="Y2034" i="4" s="1"/>
  <c r="K2035" i="4"/>
  <c r="X2035" i="4" s="1"/>
  <c r="M2035" i="4"/>
  <c r="K2036" i="4"/>
  <c r="X2036" i="4" s="1"/>
  <c r="M2036" i="4"/>
  <c r="Y2036" i="4" s="1"/>
  <c r="K2037" i="4"/>
  <c r="X2037" i="4" s="1"/>
  <c r="M2037" i="4"/>
  <c r="K2038" i="4"/>
  <c r="X2038" i="4" s="1"/>
  <c r="M2038" i="4"/>
  <c r="Y2038" i="4" s="1"/>
  <c r="K2039" i="4"/>
  <c r="X2039" i="4" s="1"/>
  <c r="M2039" i="4"/>
  <c r="Y2039" i="4" s="1"/>
  <c r="K2040" i="4"/>
  <c r="M2040" i="4"/>
  <c r="Y2040" i="4" s="1"/>
  <c r="K2049" i="4"/>
  <c r="M2049" i="4"/>
  <c r="N2049" i="4"/>
  <c r="AA2049" i="4" s="1"/>
  <c r="K2050" i="4"/>
  <c r="M2050" i="4"/>
  <c r="Y2050" i="4" s="1"/>
  <c r="K2051" i="4"/>
  <c r="M2051" i="4"/>
  <c r="K2052" i="4"/>
  <c r="X2052" i="4" s="1"/>
  <c r="M2052" i="4"/>
  <c r="Y2052" i="4" s="1"/>
  <c r="K2053" i="4"/>
  <c r="M2053" i="4"/>
  <c r="Y2053" i="4" s="1"/>
  <c r="K2054" i="4"/>
  <c r="X2054" i="4" s="1"/>
  <c r="M2054" i="4"/>
  <c r="Y2054" i="4" s="1"/>
  <c r="K2055" i="4"/>
  <c r="M2055" i="4"/>
  <c r="Y2055" i="4" s="1"/>
  <c r="K2056" i="4"/>
  <c r="X2056" i="4" s="1"/>
  <c r="M2056" i="4"/>
  <c r="Y2056" i="4" s="1"/>
  <c r="K2057" i="4"/>
  <c r="M2057" i="4"/>
  <c r="K2058" i="4"/>
  <c r="X2058" i="4" s="1"/>
  <c r="M2058" i="4"/>
  <c r="Y2058" i="4" s="1"/>
  <c r="K2059" i="4"/>
  <c r="M2059" i="4"/>
  <c r="Y2059" i="4" s="1"/>
  <c r="K2060" i="4"/>
  <c r="X2060" i="4" s="1"/>
  <c r="M2060" i="4"/>
  <c r="Y2060" i="4" s="1"/>
  <c r="K2061" i="4"/>
  <c r="M2061" i="4"/>
  <c r="Y2061" i="4" s="1"/>
  <c r="K2062" i="4"/>
  <c r="X2062" i="4" s="1"/>
  <c r="M2062" i="4"/>
  <c r="Y2062" i="4" s="1"/>
  <c r="K2063" i="4"/>
  <c r="M2063" i="4"/>
  <c r="Y2063" i="4" s="1"/>
  <c r="K2072" i="4"/>
  <c r="M2072" i="4"/>
  <c r="Y2072" i="4" s="1"/>
  <c r="N2072" i="4"/>
  <c r="K2073" i="4"/>
  <c r="M2073" i="4"/>
  <c r="Y2073" i="4" s="1"/>
  <c r="K2074" i="4"/>
  <c r="X2074" i="4" s="1"/>
  <c r="M2074" i="4"/>
  <c r="K2075" i="4"/>
  <c r="M2075" i="4"/>
  <c r="Y2075" i="4" s="1"/>
  <c r="K2076" i="4"/>
  <c r="X2076" i="4" s="1"/>
  <c r="M2076" i="4"/>
  <c r="Y2076" i="4" s="1"/>
  <c r="K2077" i="4"/>
  <c r="X2077" i="4" s="1"/>
  <c r="M2077" i="4"/>
  <c r="Y2077" i="4" s="1"/>
  <c r="K2078" i="4"/>
  <c r="X2078" i="4" s="1"/>
  <c r="M2078" i="4"/>
  <c r="Y2078" i="4" s="1"/>
  <c r="K2079" i="4"/>
  <c r="M2079" i="4"/>
  <c r="Y2079" i="4" s="1"/>
  <c r="K2080" i="4"/>
  <c r="X2080" i="4" s="1"/>
  <c r="M2080" i="4"/>
  <c r="K2081" i="4"/>
  <c r="X2081" i="4" s="1"/>
  <c r="M2081" i="4"/>
  <c r="Y2081" i="4" s="1"/>
  <c r="K2082" i="4"/>
  <c r="X2082" i="4" s="1"/>
  <c r="M2082" i="4"/>
  <c r="K2083" i="4"/>
  <c r="M2083" i="4"/>
  <c r="Y2083" i="4" s="1"/>
  <c r="K2084" i="4"/>
  <c r="X2084" i="4" s="1"/>
  <c r="M2084" i="4"/>
  <c r="Y2084" i="4" s="1"/>
  <c r="K2085" i="4"/>
  <c r="X2085" i="4" s="1"/>
  <c r="M2085" i="4"/>
  <c r="Y2085" i="4" s="1"/>
  <c r="K2086" i="4"/>
  <c r="X2086" i="4" s="1"/>
  <c r="M2086" i="4"/>
  <c r="Y2086" i="4" s="1"/>
  <c r="K2095" i="4"/>
  <c r="M2095" i="4"/>
  <c r="Y2095" i="4" s="1"/>
  <c r="N2095" i="4"/>
  <c r="AA2095" i="4" s="1"/>
  <c r="K2096" i="4"/>
  <c r="L2096" i="4" s="1"/>
  <c r="M2096" i="4"/>
  <c r="Y2096" i="4" s="1"/>
  <c r="K2097" i="4"/>
  <c r="X2097" i="4" s="1"/>
  <c r="M2097" i="4"/>
  <c r="Y2097" i="4" s="1"/>
  <c r="K2098" i="4"/>
  <c r="M2098" i="4"/>
  <c r="Y2098" i="4" s="1"/>
  <c r="K2099" i="4"/>
  <c r="X2099" i="4" s="1"/>
  <c r="M2099" i="4"/>
  <c r="Y2099" i="4" s="1"/>
  <c r="K2100" i="4"/>
  <c r="M2100" i="4"/>
  <c r="Y2100" i="4" s="1"/>
  <c r="K2101" i="4"/>
  <c r="X2101" i="4" s="1"/>
  <c r="M2101" i="4"/>
  <c r="Y2101" i="4" s="1"/>
  <c r="K2102" i="4"/>
  <c r="M2102" i="4"/>
  <c r="Y2102" i="4" s="1"/>
  <c r="K2103" i="4"/>
  <c r="X2103" i="4" s="1"/>
  <c r="M2103" i="4"/>
  <c r="Y2103" i="4" s="1"/>
  <c r="K2104" i="4"/>
  <c r="M2104" i="4"/>
  <c r="K2105" i="4"/>
  <c r="X2105" i="4" s="1"/>
  <c r="M2105" i="4"/>
  <c r="Y2105" i="4" s="1"/>
  <c r="K2106" i="4"/>
  <c r="M2106" i="4"/>
  <c r="Y2106" i="4" s="1"/>
  <c r="K2107" i="4"/>
  <c r="X2107" i="4" s="1"/>
  <c r="M2107" i="4"/>
  <c r="Y2107" i="4" s="1"/>
  <c r="K2108" i="4"/>
  <c r="M2108" i="4"/>
  <c r="K2109" i="4"/>
  <c r="X2109" i="4" s="1"/>
  <c r="M2109" i="4"/>
  <c r="Y2109" i="4" s="1"/>
  <c r="K2118" i="4"/>
  <c r="M2118" i="4"/>
  <c r="Y2118" i="4" s="1"/>
  <c r="N2118" i="4"/>
  <c r="AA2118" i="4" s="1"/>
  <c r="K2119" i="4"/>
  <c r="L2119" i="4" s="1"/>
  <c r="M2119" i="4"/>
  <c r="Y2119" i="4" s="1"/>
  <c r="K2120" i="4"/>
  <c r="X2120" i="4" s="1"/>
  <c r="M2120" i="4"/>
  <c r="Y2120" i="4" s="1"/>
  <c r="K2121" i="4"/>
  <c r="X2121" i="4" s="1"/>
  <c r="M2121" i="4"/>
  <c r="K2122" i="4"/>
  <c r="X2122" i="4" s="1"/>
  <c r="M2122" i="4"/>
  <c r="Y2122" i="4" s="1"/>
  <c r="K2123" i="4"/>
  <c r="X2123" i="4" s="1"/>
  <c r="M2123" i="4"/>
  <c r="K2124" i="4"/>
  <c r="X2124" i="4" s="1"/>
  <c r="M2124" i="4"/>
  <c r="Y2124" i="4" s="1"/>
  <c r="K2125" i="4"/>
  <c r="X2125" i="4" s="1"/>
  <c r="M2125" i="4"/>
  <c r="K2126" i="4"/>
  <c r="X2126" i="4" s="1"/>
  <c r="M2126" i="4"/>
  <c r="Y2126" i="4" s="1"/>
  <c r="K2127" i="4"/>
  <c r="X2127" i="4" s="1"/>
  <c r="M2127" i="4"/>
  <c r="K2128" i="4"/>
  <c r="X2128" i="4" s="1"/>
  <c r="M2128" i="4"/>
  <c r="Y2128" i="4" s="1"/>
  <c r="K2129" i="4"/>
  <c r="X2129" i="4" s="1"/>
  <c r="M2129" i="4"/>
  <c r="K2130" i="4"/>
  <c r="M2130" i="4"/>
  <c r="Y2130" i="4" s="1"/>
  <c r="K2131" i="4"/>
  <c r="X2131" i="4" s="1"/>
  <c r="M2131" i="4"/>
  <c r="K2132" i="4"/>
  <c r="X2132" i="4" s="1"/>
  <c r="M2132" i="4"/>
  <c r="Y2132" i="4" s="1"/>
  <c r="K2140" i="4"/>
  <c r="M2140" i="4"/>
  <c r="N2140" i="4"/>
  <c r="AA2140" i="4" s="1"/>
  <c r="K2141" i="4"/>
  <c r="L2141" i="4" s="1"/>
  <c r="M2141" i="4"/>
  <c r="Y2141" i="4" s="1"/>
  <c r="K2142" i="4"/>
  <c r="M2142" i="4"/>
  <c r="Y2142" i="4" s="1"/>
  <c r="K2143" i="4"/>
  <c r="X2143" i="4" s="1"/>
  <c r="M2143" i="4"/>
  <c r="Y2143" i="4" s="1"/>
  <c r="K2144" i="4"/>
  <c r="M2144" i="4"/>
  <c r="K2145" i="4"/>
  <c r="X2145" i="4" s="1"/>
  <c r="M2145" i="4"/>
  <c r="Y2145" i="4" s="1"/>
  <c r="K2146" i="4"/>
  <c r="M2146" i="4"/>
  <c r="Y2146" i="4" s="1"/>
  <c r="K2147" i="4"/>
  <c r="X2147" i="4" s="1"/>
  <c r="M2147" i="4"/>
  <c r="Y2147" i="4" s="1"/>
  <c r="K2148" i="4"/>
  <c r="M2148" i="4"/>
  <c r="Y2148" i="4" s="1"/>
  <c r="K2149" i="4"/>
  <c r="X2149" i="4" s="1"/>
  <c r="M2149" i="4"/>
  <c r="Y2149" i="4" s="1"/>
  <c r="K2150" i="4"/>
  <c r="M2150" i="4"/>
  <c r="K2151" i="4"/>
  <c r="X2151" i="4" s="1"/>
  <c r="M2151" i="4"/>
  <c r="Y2151" i="4" s="1"/>
  <c r="K2152" i="4"/>
  <c r="M2152" i="4"/>
  <c r="Y2152" i="4" s="1"/>
  <c r="K2153" i="4"/>
  <c r="X2153" i="4" s="1"/>
  <c r="M2153" i="4"/>
  <c r="Y2153" i="4" s="1"/>
  <c r="K2154" i="4"/>
  <c r="M2154" i="4"/>
  <c r="Y2154" i="4" s="1"/>
  <c r="K2164" i="4"/>
  <c r="M2164" i="4"/>
  <c r="Y2164" i="4" s="1"/>
  <c r="N2164" i="4"/>
  <c r="K2165" i="4"/>
  <c r="M2165" i="4"/>
  <c r="Y2165" i="4" s="1"/>
  <c r="K2166" i="4"/>
  <c r="X2166" i="4" s="1"/>
  <c r="M2166" i="4"/>
  <c r="K2167" i="4"/>
  <c r="M2167" i="4"/>
  <c r="Y2167" i="4" s="1"/>
  <c r="K2168" i="4"/>
  <c r="X2168" i="4" s="1"/>
  <c r="M2168" i="4"/>
  <c r="K2169" i="4"/>
  <c r="X2169" i="4" s="1"/>
  <c r="M2169" i="4"/>
  <c r="Y2169" i="4" s="1"/>
  <c r="K2170" i="4"/>
  <c r="X2170" i="4" s="1"/>
  <c r="M2170" i="4"/>
  <c r="Y2170" i="4" s="1"/>
  <c r="K2171" i="4"/>
  <c r="M2171" i="4"/>
  <c r="Y2171" i="4" s="1"/>
  <c r="K2172" i="4"/>
  <c r="X2172" i="4" s="1"/>
  <c r="M2172" i="4"/>
  <c r="Y2172" i="4" s="1"/>
  <c r="K2173" i="4"/>
  <c r="X2173" i="4" s="1"/>
  <c r="M2173" i="4"/>
  <c r="Y2173" i="4" s="1"/>
  <c r="K2174" i="4"/>
  <c r="X2174" i="4" s="1"/>
  <c r="M2174" i="4"/>
  <c r="Y2174" i="4" s="1"/>
  <c r="K2175" i="4"/>
  <c r="M2175" i="4"/>
  <c r="Y2175" i="4" s="1"/>
  <c r="K2176" i="4"/>
  <c r="X2176" i="4" s="1"/>
  <c r="M2176" i="4"/>
  <c r="K2177" i="4"/>
  <c r="X2177" i="4" s="1"/>
  <c r="M2177" i="4"/>
  <c r="Y2177" i="4" s="1"/>
  <c r="K2178" i="4"/>
  <c r="X2178" i="4" s="1"/>
  <c r="M2178" i="4"/>
  <c r="K2187" i="4"/>
  <c r="M2187" i="4"/>
  <c r="Y2187" i="4" s="1"/>
  <c r="N2187" i="4"/>
  <c r="AA2187" i="4" s="1"/>
  <c r="K2188" i="4"/>
  <c r="L2188" i="4" s="1"/>
  <c r="M2188" i="4"/>
  <c r="Y2188" i="4" s="1"/>
  <c r="K2189" i="4"/>
  <c r="X2189" i="4" s="1"/>
  <c r="M2189" i="4"/>
  <c r="Y2189" i="4" s="1"/>
  <c r="K2190" i="4"/>
  <c r="M2190" i="4"/>
  <c r="Y2190" i="4" s="1"/>
  <c r="K2191" i="4"/>
  <c r="X2191" i="4" s="1"/>
  <c r="M2191" i="4"/>
  <c r="Y2191" i="4" s="1"/>
  <c r="K2192" i="4"/>
  <c r="X2192" i="4" s="1"/>
  <c r="M2192" i="4"/>
  <c r="Y2192" i="4" s="1"/>
  <c r="K2193" i="4"/>
  <c r="X2193" i="4" s="1"/>
  <c r="M2193" i="4"/>
  <c r="Y2193" i="4" s="1"/>
  <c r="K2194" i="4"/>
  <c r="X2194" i="4" s="1"/>
  <c r="M2194" i="4"/>
  <c r="Y2194" i="4" s="1"/>
  <c r="K2195" i="4"/>
  <c r="X2195" i="4" s="1"/>
  <c r="M2195" i="4"/>
  <c r="Y2195" i="4" s="1"/>
  <c r="K2196" i="4"/>
  <c r="M2196" i="4"/>
  <c r="Y2196" i="4" s="1"/>
  <c r="K2197" i="4"/>
  <c r="X2197" i="4" s="1"/>
  <c r="M2197" i="4"/>
  <c r="Y2197" i="4" s="1"/>
  <c r="K2198" i="4"/>
  <c r="X2198" i="4" s="1"/>
  <c r="M2198" i="4"/>
  <c r="Y2198" i="4" s="1"/>
  <c r="K2199" i="4"/>
  <c r="X2199" i="4" s="1"/>
  <c r="M2199" i="4"/>
  <c r="Y2199" i="4" s="1"/>
  <c r="K2200" i="4"/>
  <c r="M2200" i="4"/>
  <c r="Y2200" i="4" s="1"/>
  <c r="K2201" i="4"/>
  <c r="X2201" i="4" s="1"/>
  <c r="M2201" i="4"/>
  <c r="Y2201" i="4" s="1"/>
  <c r="K2210" i="4"/>
  <c r="M2210" i="4"/>
  <c r="Y2210" i="4" s="1"/>
  <c r="N2210" i="4"/>
  <c r="K2211" i="4"/>
  <c r="M2211" i="4"/>
  <c r="Y2211" i="4" s="1"/>
  <c r="K2212" i="4"/>
  <c r="M2212" i="4"/>
  <c r="Y2212" i="4" s="1"/>
  <c r="K2213" i="4"/>
  <c r="X2213" i="4" s="1"/>
  <c r="M2213" i="4"/>
  <c r="Y2213" i="4" s="1"/>
  <c r="K2214" i="4"/>
  <c r="X2214" i="4" s="1"/>
  <c r="M2214" i="4"/>
  <c r="Y2214" i="4" s="1"/>
  <c r="K2215" i="4"/>
  <c r="X2215" i="4" s="1"/>
  <c r="M2215" i="4"/>
  <c r="K2216" i="4"/>
  <c r="X2216" i="4" s="1"/>
  <c r="M2216" i="4"/>
  <c r="Y2216" i="4" s="1"/>
  <c r="K2217" i="4"/>
  <c r="X2217" i="4" s="1"/>
  <c r="M2217" i="4"/>
  <c r="Y2217" i="4" s="1"/>
  <c r="K2218" i="4"/>
  <c r="M2218" i="4"/>
  <c r="Y2218" i="4" s="1"/>
  <c r="K2219" i="4"/>
  <c r="X2219" i="4" s="1"/>
  <c r="M2219" i="4"/>
  <c r="K2220" i="4"/>
  <c r="X2220" i="4" s="1"/>
  <c r="M2220" i="4"/>
  <c r="Y2220" i="4" s="1"/>
  <c r="K2221" i="4"/>
  <c r="X2221" i="4" s="1"/>
  <c r="M2221" i="4"/>
  <c r="Y2221" i="4" s="1"/>
  <c r="K2222" i="4"/>
  <c r="X2222" i="4" s="1"/>
  <c r="M2222" i="4"/>
  <c r="Y2222" i="4" s="1"/>
  <c r="K2223" i="4"/>
  <c r="X2223" i="4" s="1"/>
  <c r="M2223" i="4"/>
  <c r="Y2223" i="4" s="1"/>
  <c r="K2224" i="4"/>
  <c r="X2224" i="4" s="1"/>
  <c r="M2224" i="4"/>
  <c r="Y2224" i="4" s="1"/>
  <c r="K2233" i="4"/>
  <c r="M2233" i="4"/>
  <c r="Y2233" i="4" s="1"/>
  <c r="N2233" i="4"/>
  <c r="AA2233" i="4" s="1"/>
  <c r="K2234" i="4"/>
  <c r="L2234" i="4" s="1"/>
  <c r="M2234" i="4"/>
  <c r="Y2234" i="4" s="1"/>
  <c r="K2235" i="4"/>
  <c r="M2235" i="4"/>
  <c r="Y2235" i="4" s="1"/>
  <c r="K2236" i="4"/>
  <c r="M2236" i="4"/>
  <c r="Y2236" i="4" s="1"/>
  <c r="K2237" i="4"/>
  <c r="X2237" i="4" s="1"/>
  <c r="M2237" i="4"/>
  <c r="Y2237" i="4" s="1"/>
  <c r="K2238" i="4"/>
  <c r="X2238" i="4" s="1"/>
  <c r="M2238" i="4"/>
  <c r="Y2238" i="4" s="1"/>
  <c r="K2239" i="4"/>
  <c r="X2239" i="4" s="1"/>
  <c r="M2239" i="4"/>
  <c r="Y2239" i="4" s="1"/>
  <c r="K2240" i="4"/>
  <c r="X2240" i="4" s="1"/>
  <c r="M2240" i="4"/>
  <c r="Y2240" i="4" s="1"/>
  <c r="K2241" i="4"/>
  <c r="X2241" i="4" s="1"/>
  <c r="M2241" i="4"/>
  <c r="Y2241" i="4" s="1"/>
  <c r="K2242" i="4"/>
  <c r="X2242" i="4" s="1"/>
  <c r="M2242" i="4"/>
  <c r="Y2242" i="4" s="1"/>
  <c r="K2243" i="4"/>
  <c r="X2243" i="4" s="1"/>
  <c r="M2243" i="4"/>
  <c r="Y2243" i="4" s="1"/>
  <c r="K2244" i="4"/>
  <c r="X2244" i="4" s="1"/>
  <c r="M2244" i="4"/>
  <c r="Y2244" i="4" s="1"/>
  <c r="K2245" i="4"/>
  <c r="X2245" i="4" s="1"/>
  <c r="M2245" i="4"/>
  <c r="Y2245" i="4" s="1"/>
  <c r="K2246" i="4"/>
  <c r="X2246" i="4" s="1"/>
  <c r="M2246" i="4"/>
  <c r="Y2246" i="4" s="1"/>
  <c r="K2247" i="4"/>
  <c r="M2247" i="4"/>
  <c r="Y2247" i="4" s="1"/>
  <c r="K2255" i="4"/>
  <c r="M2255" i="4"/>
  <c r="Y2255" i="4" s="1"/>
  <c r="N2255" i="4"/>
  <c r="AA2255" i="4" s="1"/>
  <c r="K2256" i="4"/>
  <c r="M2256" i="4"/>
  <c r="Y2256" i="4" s="1"/>
  <c r="K2257" i="4"/>
  <c r="X2257" i="4" s="1"/>
  <c r="M2257" i="4"/>
  <c r="Y2257" i="4" s="1"/>
  <c r="K2258" i="4"/>
  <c r="X2258" i="4" s="1"/>
  <c r="M2258" i="4"/>
  <c r="Y2258" i="4" s="1"/>
  <c r="K2259" i="4"/>
  <c r="X2259" i="4" s="1"/>
  <c r="M2259" i="4"/>
  <c r="Y2259" i="4" s="1"/>
  <c r="K2260" i="4"/>
  <c r="X2260" i="4" s="1"/>
  <c r="M2260" i="4"/>
  <c r="Y2260" i="4" s="1"/>
  <c r="K2261" i="4"/>
  <c r="X2261" i="4" s="1"/>
  <c r="M2261" i="4"/>
  <c r="Y2261" i="4" s="1"/>
  <c r="K2262" i="4"/>
  <c r="X2262" i="4" s="1"/>
  <c r="M2262" i="4"/>
  <c r="Y2262" i="4" s="1"/>
  <c r="K2263" i="4"/>
  <c r="X2263" i="4" s="1"/>
  <c r="M2263" i="4"/>
  <c r="Y2263" i="4" s="1"/>
  <c r="K2264" i="4"/>
  <c r="X2264" i="4" s="1"/>
  <c r="M2264" i="4"/>
  <c r="Y2264" i="4" s="1"/>
  <c r="K2265" i="4"/>
  <c r="X2265" i="4" s="1"/>
  <c r="M2265" i="4"/>
  <c r="Y2265" i="4" s="1"/>
  <c r="K2266" i="4"/>
  <c r="X2266" i="4" s="1"/>
  <c r="M2266" i="4"/>
  <c r="Y2266" i="4" s="1"/>
  <c r="K2267" i="4"/>
  <c r="X2267" i="4" s="1"/>
  <c r="M2267" i="4"/>
  <c r="Y2267" i="4" s="1"/>
  <c r="K2268" i="4"/>
  <c r="X2268" i="4" s="1"/>
  <c r="M2268" i="4"/>
  <c r="Y2268" i="4" s="1"/>
  <c r="K2269" i="4"/>
  <c r="X2269" i="4" s="1"/>
  <c r="M2269" i="4"/>
  <c r="Y2269" i="4" s="1"/>
  <c r="K2278" i="4"/>
  <c r="M2278" i="4"/>
  <c r="Y2278" i="4" s="1"/>
  <c r="N2278" i="4"/>
  <c r="AA2278" i="4" s="1"/>
  <c r="K2279" i="4"/>
  <c r="M2279" i="4"/>
  <c r="Y2279" i="4" s="1"/>
  <c r="K2280" i="4"/>
  <c r="X2280" i="4" s="1"/>
  <c r="M2280" i="4"/>
  <c r="Y2280" i="4" s="1"/>
  <c r="K2281" i="4"/>
  <c r="X2281" i="4" s="1"/>
  <c r="M2281" i="4"/>
  <c r="Y2281" i="4" s="1"/>
  <c r="K2282" i="4"/>
  <c r="X2282" i="4" s="1"/>
  <c r="M2282" i="4"/>
  <c r="Y2282" i="4" s="1"/>
  <c r="K2283" i="4"/>
  <c r="M2283" i="4"/>
  <c r="Y2283" i="4" s="1"/>
  <c r="K2284" i="4"/>
  <c r="X2284" i="4" s="1"/>
  <c r="M2284" i="4"/>
  <c r="Y2284" i="4" s="1"/>
  <c r="K2285" i="4"/>
  <c r="X2285" i="4" s="1"/>
  <c r="M2285" i="4"/>
  <c r="Y2285" i="4" s="1"/>
  <c r="K2286" i="4"/>
  <c r="X2286" i="4" s="1"/>
  <c r="M2286" i="4"/>
  <c r="Y2286" i="4" s="1"/>
  <c r="K2287" i="4"/>
  <c r="X2287" i="4" s="1"/>
  <c r="M2287" i="4"/>
  <c r="Y2287" i="4" s="1"/>
  <c r="K2288" i="4"/>
  <c r="X2288" i="4" s="1"/>
  <c r="M2288" i="4"/>
  <c r="Y2288" i="4" s="1"/>
  <c r="K2289" i="4"/>
  <c r="X2289" i="4" s="1"/>
  <c r="M2289" i="4"/>
  <c r="Y2289" i="4" s="1"/>
  <c r="K2290" i="4"/>
  <c r="X2290" i="4" s="1"/>
  <c r="M2290" i="4"/>
  <c r="Y2290" i="4" s="1"/>
  <c r="K2291" i="4"/>
  <c r="X2291" i="4" s="1"/>
  <c r="M2291" i="4"/>
  <c r="Y2291" i="4" s="1"/>
  <c r="K2292" i="4"/>
  <c r="X2292" i="4" s="1"/>
  <c r="M2292" i="4"/>
  <c r="Y2292" i="4" s="1"/>
  <c r="K2301" i="4"/>
  <c r="M2301" i="4"/>
  <c r="Y2301" i="4" s="1"/>
  <c r="N2301" i="4"/>
  <c r="AA2301" i="4" s="1"/>
  <c r="K2302" i="4"/>
  <c r="M2302" i="4"/>
  <c r="K2303" i="4"/>
  <c r="X2303" i="4" s="1"/>
  <c r="M2303" i="4"/>
  <c r="Y2303" i="4" s="1"/>
  <c r="K2304" i="4"/>
  <c r="X2304" i="4" s="1"/>
  <c r="M2304" i="4"/>
  <c r="Y2304" i="4" s="1"/>
  <c r="K2305" i="4"/>
  <c r="X2305" i="4" s="1"/>
  <c r="M2305" i="4"/>
  <c r="Y2305" i="4" s="1"/>
  <c r="K2306" i="4"/>
  <c r="X2306" i="4" s="1"/>
  <c r="M2306" i="4"/>
  <c r="K2307" i="4"/>
  <c r="X2307" i="4" s="1"/>
  <c r="M2307" i="4"/>
  <c r="Y2307" i="4" s="1"/>
  <c r="K2308" i="4"/>
  <c r="X2308" i="4" s="1"/>
  <c r="M2308" i="4"/>
  <c r="Y2308" i="4" s="1"/>
  <c r="K2309" i="4"/>
  <c r="M2309" i="4"/>
  <c r="Y2309" i="4" s="1"/>
  <c r="K2310" i="4"/>
  <c r="X2310" i="4" s="1"/>
  <c r="M2310" i="4"/>
  <c r="Y2310" i="4" s="1"/>
  <c r="K2311" i="4"/>
  <c r="X2311" i="4" s="1"/>
  <c r="M2311" i="4"/>
  <c r="Y2311" i="4" s="1"/>
  <c r="K2312" i="4"/>
  <c r="X2312" i="4" s="1"/>
  <c r="M2312" i="4"/>
  <c r="Y2312" i="4" s="1"/>
  <c r="K2313" i="4"/>
  <c r="X2313" i="4" s="1"/>
  <c r="M2313" i="4"/>
  <c r="Y2313" i="4" s="1"/>
  <c r="K2314" i="4"/>
  <c r="X2314" i="4" s="1"/>
  <c r="M2314" i="4"/>
  <c r="Y2314" i="4" s="1"/>
  <c r="K2315" i="4"/>
  <c r="X2315" i="4" s="1"/>
  <c r="M2315" i="4"/>
  <c r="Y2315" i="4" s="1"/>
  <c r="K2324" i="4"/>
  <c r="M2324" i="4"/>
  <c r="N2324" i="4"/>
  <c r="AA2324" i="4" s="1"/>
  <c r="K2325" i="4"/>
  <c r="M2325" i="4"/>
  <c r="Y2325" i="4" s="1"/>
  <c r="K2326" i="4"/>
  <c r="X2326" i="4" s="1"/>
  <c r="M2326" i="4"/>
  <c r="Y2326" i="4" s="1"/>
  <c r="K2327" i="4"/>
  <c r="X2327" i="4" s="1"/>
  <c r="M2327" i="4"/>
  <c r="Y2327" i="4" s="1"/>
  <c r="K2328" i="4"/>
  <c r="X2328" i="4" s="1"/>
  <c r="M2328" i="4"/>
  <c r="Y2328" i="4" s="1"/>
  <c r="K2329" i="4"/>
  <c r="X2329" i="4" s="1"/>
  <c r="M2329" i="4"/>
  <c r="Y2329" i="4" s="1"/>
  <c r="K2330" i="4"/>
  <c r="X2330" i="4" s="1"/>
  <c r="M2330" i="4"/>
  <c r="Y2330" i="4" s="1"/>
  <c r="K2331" i="4"/>
  <c r="X2331" i="4" s="1"/>
  <c r="M2331" i="4"/>
  <c r="Y2331" i="4" s="1"/>
  <c r="K2332" i="4"/>
  <c r="X2332" i="4" s="1"/>
  <c r="M2332" i="4"/>
  <c r="Y2332" i="4" s="1"/>
  <c r="K2333" i="4"/>
  <c r="X2333" i="4" s="1"/>
  <c r="M2333" i="4"/>
  <c r="Y2333" i="4" s="1"/>
  <c r="K2334" i="4"/>
  <c r="X2334" i="4" s="1"/>
  <c r="M2334" i="4"/>
  <c r="Y2334" i="4" s="1"/>
  <c r="K2335" i="4"/>
  <c r="X2335" i="4" s="1"/>
  <c r="M2335" i="4"/>
  <c r="Y2335" i="4" s="1"/>
  <c r="K2336" i="4"/>
  <c r="M2336" i="4"/>
  <c r="Y2336" i="4" s="1"/>
  <c r="K2337" i="4"/>
  <c r="X2337" i="4" s="1"/>
  <c r="M2337" i="4"/>
  <c r="Y2337" i="4" s="1"/>
  <c r="K2338" i="4"/>
  <c r="X2338" i="4" s="1"/>
  <c r="M2338" i="4"/>
  <c r="Y2338" i="4" s="1"/>
  <c r="K2347" i="4"/>
  <c r="M2347" i="4"/>
  <c r="Y2347" i="4" s="1"/>
  <c r="N2347" i="4"/>
  <c r="K2348" i="4"/>
  <c r="L2348" i="4" s="1"/>
  <c r="M2348" i="4"/>
  <c r="Y2348" i="4" s="1"/>
  <c r="K2349" i="4"/>
  <c r="X2349" i="4" s="1"/>
  <c r="M2349" i="4"/>
  <c r="Y2349" i="4" s="1"/>
  <c r="K2350" i="4"/>
  <c r="X2350" i="4" s="1"/>
  <c r="M2350" i="4"/>
  <c r="Y2350" i="4" s="1"/>
  <c r="K2351" i="4"/>
  <c r="X2351" i="4" s="1"/>
  <c r="M2351" i="4"/>
  <c r="Y2351" i="4" s="1"/>
  <c r="K2352" i="4"/>
  <c r="X2352" i="4" s="1"/>
  <c r="M2352" i="4"/>
  <c r="Y2352" i="4" s="1"/>
  <c r="K2353" i="4"/>
  <c r="X2353" i="4" s="1"/>
  <c r="M2353" i="4"/>
  <c r="Y2353" i="4" s="1"/>
  <c r="K2354" i="4"/>
  <c r="X2354" i="4" s="1"/>
  <c r="M2354" i="4"/>
  <c r="Y2354" i="4" s="1"/>
  <c r="K2355" i="4"/>
  <c r="X2355" i="4" s="1"/>
  <c r="M2355" i="4"/>
  <c r="Y2355" i="4" s="1"/>
  <c r="K2356" i="4"/>
  <c r="X2356" i="4" s="1"/>
  <c r="M2356" i="4"/>
  <c r="Y2356" i="4" s="1"/>
  <c r="K2357" i="4"/>
  <c r="X2357" i="4" s="1"/>
  <c r="M2357" i="4"/>
  <c r="Y2357" i="4" s="1"/>
  <c r="K2358" i="4"/>
  <c r="X2358" i="4" s="1"/>
  <c r="M2358" i="4"/>
  <c r="Y2358" i="4" s="1"/>
  <c r="K2359" i="4"/>
  <c r="X2359" i="4" s="1"/>
  <c r="M2359" i="4"/>
  <c r="Y2359" i="4" s="1"/>
  <c r="K2360" i="4"/>
  <c r="M2360" i="4"/>
  <c r="Y2360" i="4" s="1"/>
  <c r="K2361" i="4"/>
  <c r="X2361" i="4" s="1"/>
  <c r="M2361" i="4"/>
  <c r="K2369" i="4"/>
  <c r="M2369" i="4"/>
  <c r="Y2369" i="4" s="1"/>
  <c r="N2369" i="4"/>
  <c r="AA2369" i="4" s="1"/>
  <c r="K2370" i="4"/>
  <c r="M2370" i="4"/>
  <c r="Y2370" i="4" s="1"/>
  <c r="K2371" i="4"/>
  <c r="X2371" i="4" s="1"/>
  <c r="M2371" i="4"/>
  <c r="Y2371" i="4" s="1"/>
  <c r="K2372" i="4"/>
  <c r="X2372" i="4" s="1"/>
  <c r="M2372" i="4"/>
  <c r="Y2372" i="4" s="1"/>
  <c r="K2373" i="4"/>
  <c r="X2373" i="4" s="1"/>
  <c r="M2373" i="4"/>
  <c r="Y2373" i="4" s="1"/>
  <c r="K2374" i="4"/>
  <c r="X2374" i="4" s="1"/>
  <c r="M2374" i="4"/>
  <c r="Y2374" i="4" s="1"/>
  <c r="K2375" i="4"/>
  <c r="X2375" i="4" s="1"/>
  <c r="M2375" i="4"/>
  <c r="Y2375" i="4" s="1"/>
  <c r="K2376" i="4"/>
  <c r="X2376" i="4" s="1"/>
  <c r="M2376" i="4"/>
  <c r="Y2376" i="4" s="1"/>
  <c r="K2377" i="4"/>
  <c r="X2377" i="4" s="1"/>
  <c r="M2377" i="4"/>
  <c r="Y2377" i="4" s="1"/>
  <c r="K2378" i="4"/>
  <c r="X2378" i="4" s="1"/>
  <c r="M2378" i="4"/>
  <c r="Y2378" i="4" s="1"/>
  <c r="K2379" i="4"/>
  <c r="X2379" i="4" s="1"/>
  <c r="M2379" i="4"/>
  <c r="Y2379" i="4" s="1"/>
  <c r="K2380" i="4"/>
  <c r="M2380" i="4"/>
  <c r="Y2380" i="4" s="1"/>
  <c r="K2381" i="4"/>
  <c r="X2381" i="4" s="1"/>
  <c r="M2381" i="4"/>
  <c r="Y2381" i="4" s="1"/>
  <c r="K2382" i="4"/>
  <c r="X2382" i="4" s="1"/>
  <c r="M2382" i="4"/>
  <c r="Y2382" i="4" s="1"/>
  <c r="K2383" i="4"/>
  <c r="X2383" i="4" s="1"/>
  <c r="M2383" i="4"/>
  <c r="Y2383" i="4" s="1"/>
  <c r="K2392" i="4"/>
  <c r="M2392" i="4"/>
  <c r="Y2392" i="4" s="1"/>
  <c r="N2392" i="4"/>
  <c r="K2393" i="4"/>
  <c r="M2393" i="4"/>
  <c r="Y2393" i="4" s="1"/>
  <c r="K2394" i="4"/>
  <c r="X2394" i="4" s="1"/>
  <c r="M2394" i="4"/>
  <c r="Y2394" i="4" s="1"/>
  <c r="K2395" i="4"/>
  <c r="X2395" i="4" s="1"/>
  <c r="M2395" i="4"/>
  <c r="Y2395" i="4" s="1"/>
  <c r="K2396" i="4"/>
  <c r="X2396" i="4" s="1"/>
  <c r="M2396" i="4"/>
  <c r="Y2396" i="4" s="1"/>
  <c r="K2397" i="4"/>
  <c r="X2397" i="4" s="1"/>
  <c r="M2397" i="4"/>
  <c r="Y2397" i="4" s="1"/>
  <c r="K2398" i="4"/>
  <c r="X2398" i="4" s="1"/>
  <c r="M2398" i="4"/>
  <c r="Y2398" i="4" s="1"/>
  <c r="K2399" i="4"/>
  <c r="X2399" i="4" s="1"/>
  <c r="M2399" i="4"/>
  <c r="Y2399" i="4" s="1"/>
  <c r="K2400" i="4"/>
  <c r="X2400" i="4" s="1"/>
  <c r="M2400" i="4"/>
  <c r="Y2400" i="4" s="1"/>
  <c r="K2401" i="4"/>
  <c r="X2401" i="4" s="1"/>
  <c r="M2401" i="4"/>
  <c r="Y2401" i="4" s="1"/>
  <c r="K2402" i="4"/>
  <c r="X2402" i="4" s="1"/>
  <c r="M2402" i="4"/>
  <c r="Y2402" i="4" s="1"/>
  <c r="K2403" i="4"/>
  <c r="X2403" i="4" s="1"/>
  <c r="M2403" i="4"/>
  <c r="Y2403" i="4" s="1"/>
  <c r="K2404" i="4"/>
  <c r="M2404" i="4"/>
  <c r="Y2404" i="4" s="1"/>
  <c r="K2405" i="4"/>
  <c r="X2405" i="4" s="1"/>
  <c r="M2405" i="4"/>
  <c r="Y2405" i="4" s="1"/>
  <c r="K2406" i="4"/>
  <c r="X2406" i="4" s="1"/>
  <c r="M2406" i="4"/>
  <c r="Y2406" i="4" s="1"/>
  <c r="K2415" i="4"/>
  <c r="M2415" i="4"/>
  <c r="Y2415" i="4" s="1"/>
  <c r="N2415" i="4"/>
  <c r="AA2415" i="4" s="1"/>
  <c r="K2416" i="4"/>
  <c r="L2416" i="4" s="1"/>
  <c r="M2416" i="4"/>
  <c r="Y2416" i="4" s="1"/>
  <c r="K2417" i="4"/>
  <c r="M2417" i="4"/>
  <c r="Y2417" i="4" s="1"/>
  <c r="K2418" i="4"/>
  <c r="X2418" i="4" s="1"/>
  <c r="M2418" i="4"/>
  <c r="Y2418" i="4" s="1"/>
  <c r="K2419" i="4"/>
  <c r="X2419" i="4" s="1"/>
  <c r="M2419" i="4"/>
  <c r="Y2419" i="4" s="1"/>
  <c r="K2420" i="4"/>
  <c r="X2420" i="4" s="1"/>
  <c r="M2420" i="4"/>
  <c r="Y2420" i="4" s="1"/>
  <c r="K2421" i="4"/>
  <c r="X2421" i="4" s="1"/>
  <c r="M2421" i="4"/>
  <c r="Y2421" i="4" s="1"/>
  <c r="K2422" i="4"/>
  <c r="M2422" i="4"/>
  <c r="Y2422" i="4" s="1"/>
  <c r="K2423" i="4"/>
  <c r="X2423" i="4" s="1"/>
  <c r="M2423" i="4"/>
  <c r="Y2423" i="4" s="1"/>
  <c r="K2424" i="4"/>
  <c r="X2424" i="4" s="1"/>
  <c r="M2424" i="4"/>
  <c r="Y2424" i="4" s="1"/>
  <c r="K2425" i="4"/>
  <c r="M2425" i="4"/>
  <c r="Y2425" i="4" s="1"/>
  <c r="K2426" i="4"/>
  <c r="X2426" i="4" s="1"/>
  <c r="M2426" i="4"/>
  <c r="Y2426" i="4" s="1"/>
  <c r="K2427" i="4"/>
  <c r="X2427" i="4" s="1"/>
  <c r="M2427" i="4"/>
  <c r="Y2427" i="4" s="1"/>
  <c r="K2428" i="4"/>
  <c r="X2428" i="4" s="1"/>
  <c r="M2428" i="4"/>
  <c r="Y2428" i="4" s="1"/>
  <c r="K2429" i="4"/>
  <c r="X2429" i="4" s="1"/>
  <c r="M2429" i="4"/>
  <c r="Y2429" i="4" s="1"/>
  <c r="K2438" i="4"/>
  <c r="M2438" i="4"/>
  <c r="Y2438" i="4" s="1"/>
  <c r="N2438" i="4"/>
  <c r="K2439" i="4"/>
  <c r="M2439" i="4"/>
  <c r="Y2439" i="4" s="1"/>
  <c r="K2440" i="4"/>
  <c r="X2440" i="4" s="1"/>
  <c r="M2440" i="4"/>
  <c r="K2441" i="4"/>
  <c r="X2441" i="4" s="1"/>
  <c r="M2441" i="4"/>
  <c r="Y2441" i="4" s="1"/>
  <c r="K2442" i="4"/>
  <c r="X2442" i="4" s="1"/>
  <c r="M2442" i="4"/>
  <c r="Y2442" i="4" s="1"/>
  <c r="K2443" i="4"/>
  <c r="X2443" i="4" s="1"/>
  <c r="M2443" i="4"/>
  <c r="Y2443" i="4" s="1"/>
  <c r="K2444" i="4"/>
  <c r="X2444" i="4" s="1"/>
  <c r="M2444" i="4"/>
  <c r="Y2444" i="4" s="1"/>
  <c r="K2445" i="4"/>
  <c r="X2445" i="4" s="1"/>
  <c r="M2445" i="4"/>
  <c r="Y2445" i="4" s="1"/>
  <c r="K2446" i="4"/>
  <c r="X2446" i="4" s="1"/>
  <c r="M2446" i="4"/>
  <c r="K2447" i="4"/>
  <c r="X2447" i="4" s="1"/>
  <c r="M2447" i="4"/>
  <c r="Y2447" i="4" s="1"/>
  <c r="K2448" i="4"/>
  <c r="X2448" i="4" s="1"/>
  <c r="M2448" i="4"/>
  <c r="Y2448" i="4" s="1"/>
  <c r="K2449" i="4"/>
  <c r="X2449" i="4" s="1"/>
  <c r="M2449" i="4"/>
  <c r="Y2449" i="4" s="1"/>
  <c r="K2450" i="4"/>
  <c r="X2450" i="4" s="1"/>
  <c r="M2450" i="4"/>
  <c r="Y2450" i="4" s="1"/>
  <c r="K2451" i="4"/>
  <c r="X2451" i="4" s="1"/>
  <c r="M2451" i="4"/>
  <c r="Y2451" i="4" s="1"/>
  <c r="K2452" i="4"/>
  <c r="X2452" i="4" s="1"/>
  <c r="M2452" i="4"/>
  <c r="Y2452" i="4" s="1"/>
  <c r="K2461" i="4"/>
  <c r="M2461" i="4"/>
  <c r="Y2461" i="4" s="1"/>
  <c r="N2461" i="4"/>
  <c r="AA2461" i="4" s="1"/>
  <c r="K2462" i="4"/>
  <c r="L2462" i="4" s="1"/>
  <c r="M2462" i="4"/>
  <c r="Y2462" i="4" s="1"/>
  <c r="K2463" i="4"/>
  <c r="X2463" i="4" s="1"/>
  <c r="M2463" i="4"/>
  <c r="Y2463" i="4" s="1"/>
  <c r="K2464" i="4"/>
  <c r="X2464" i="4" s="1"/>
  <c r="M2464" i="4"/>
  <c r="Y2464" i="4" s="1"/>
  <c r="K2465" i="4"/>
  <c r="X2465" i="4" s="1"/>
  <c r="M2465" i="4"/>
  <c r="Y2465" i="4" s="1"/>
  <c r="K2466" i="4"/>
  <c r="X2466" i="4" s="1"/>
  <c r="M2466" i="4"/>
  <c r="Y2466" i="4" s="1"/>
  <c r="K2467" i="4"/>
  <c r="X2467" i="4" s="1"/>
  <c r="M2467" i="4"/>
  <c r="Y2467" i="4" s="1"/>
  <c r="K2468" i="4"/>
  <c r="X2468" i="4" s="1"/>
  <c r="M2468" i="4"/>
  <c r="Y2468" i="4" s="1"/>
  <c r="K2469" i="4"/>
  <c r="X2469" i="4" s="1"/>
  <c r="M2469" i="4"/>
  <c r="Y2469" i="4" s="1"/>
  <c r="K2470" i="4"/>
  <c r="X2470" i="4" s="1"/>
  <c r="M2470" i="4"/>
  <c r="Y2470" i="4" s="1"/>
  <c r="K2471" i="4"/>
  <c r="X2471" i="4" s="1"/>
  <c r="M2471" i="4"/>
  <c r="Y2471" i="4" s="1"/>
  <c r="K2472" i="4"/>
  <c r="X2472" i="4" s="1"/>
  <c r="M2472" i="4"/>
  <c r="Y2472" i="4" s="1"/>
  <c r="K2473" i="4"/>
  <c r="X2473" i="4" s="1"/>
  <c r="M2473" i="4"/>
  <c r="Y2473" i="4" s="1"/>
  <c r="K2474" i="4"/>
  <c r="M2474" i="4"/>
  <c r="Y2474" i="4" s="1"/>
  <c r="K2475" i="4"/>
  <c r="X2475" i="4" s="1"/>
  <c r="M2475" i="4"/>
  <c r="Y2475" i="4" s="1"/>
  <c r="K2483" i="4"/>
  <c r="M2483" i="4"/>
  <c r="Y2483" i="4" s="1"/>
  <c r="N2483" i="4"/>
  <c r="AA2483" i="4" s="1"/>
  <c r="K2484" i="4"/>
  <c r="L2484" i="4" s="1"/>
  <c r="M2484" i="4"/>
  <c r="Y2484" i="4" s="1"/>
  <c r="K2485" i="4"/>
  <c r="M2485" i="4"/>
  <c r="Y2485" i="4" s="1"/>
  <c r="K2486" i="4"/>
  <c r="X2486" i="4" s="1"/>
  <c r="M2486" i="4"/>
  <c r="Y2486" i="4" s="1"/>
  <c r="K2487" i="4"/>
  <c r="M2487" i="4"/>
  <c r="Y2487" i="4" s="1"/>
  <c r="K2488" i="4"/>
  <c r="X2488" i="4" s="1"/>
  <c r="M2488" i="4"/>
  <c r="Y2488" i="4" s="1"/>
  <c r="K2489" i="4"/>
  <c r="M2489" i="4"/>
  <c r="Y2489" i="4" s="1"/>
  <c r="K2490" i="4"/>
  <c r="X2490" i="4" s="1"/>
  <c r="M2490" i="4"/>
  <c r="Y2490" i="4" s="1"/>
  <c r="K2491" i="4"/>
  <c r="M2491" i="4"/>
  <c r="K2492" i="4"/>
  <c r="X2492" i="4" s="1"/>
  <c r="M2492" i="4"/>
  <c r="K2493" i="4"/>
  <c r="M2493" i="4"/>
  <c r="Y2493" i="4" s="1"/>
  <c r="K2494" i="4"/>
  <c r="X2494" i="4" s="1"/>
  <c r="M2494" i="4"/>
  <c r="Y2494" i="4" s="1"/>
  <c r="K2495" i="4"/>
  <c r="M2495" i="4"/>
  <c r="Y2495" i="4" s="1"/>
  <c r="K2496" i="4"/>
  <c r="X2496" i="4" s="1"/>
  <c r="M2496" i="4"/>
  <c r="K2497" i="4"/>
  <c r="M2497" i="4"/>
  <c r="Y2497" i="4" s="1"/>
  <c r="K2506" i="4"/>
  <c r="M2506" i="4"/>
  <c r="Y2506" i="4" s="1"/>
  <c r="N2506" i="4"/>
  <c r="AA2506" i="4" s="1"/>
  <c r="K2507" i="4"/>
  <c r="M2507" i="4"/>
  <c r="Y2507" i="4" s="1"/>
  <c r="K2508" i="4"/>
  <c r="X2508" i="4" s="1"/>
  <c r="M2508" i="4"/>
  <c r="K2509" i="4"/>
  <c r="X2509" i="4" s="1"/>
  <c r="M2509" i="4"/>
  <c r="Y2509" i="4" s="1"/>
  <c r="K2510" i="4"/>
  <c r="X2510" i="4" s="1"/>
  <c r="M2510" i="4"/>
  <c r="Y2510" i="4" s="1"/>
  <c r="K2511" i="4"/>
  <c r="X2511" i="4" s="1"/>
  <c r="M2511" i="4"/>
  <c r="Y2511" i="4" s="1"/>
  <c r="K2512" i="4"/>
  <c r="X2512" i="4" s="1"/>
  <c r="M2512" i="4"/>
  <c r="Y2512" i="4" s="1"/>
  <c r="K2513" i="4"/>
  <c r="X2513" i="4" s="1"/>
  <c r="M2513" i="4"/>
  <c r="Y2513" i="4" s="1"/>
  <c r="K2514" i="4"/>
  <c r="X2514" i="4" s="1"/>
  <c r="M2514" i="4"/>
  <c r="Y2514" i="4" s="1"/>
  <c r="K2515" i="4"/>
  <c r="X2515" i="4" s="1"/>
  <c r="M2515" i="4"/>
  <c r="Y2515" i="4" s="1"/>
  <c r="K2516" i="4"/>
  <c r="X2516" i="4" s="1"/>
  <c r="M2516" i="4"/>
  <c r="K2517" i="4"/>
  <c r="X2517" i="4" s="1"/>
  <c r="M2517" i="4"/>
  <c r="Y2517" i="4" s="1"/>
  <c r="K2518" i="4"/>
  <c r="M2518" i="4"/>
  <c r="K2519" i="4"/>
  <c r="X2519" i="4" s="1"/>
  <c r="M2519" i="4"/>
  <c r="Y2519" i="4" s="1"/>
  <c r="K2520" i="4"/>
  <c r="X2520" i="4" s="1"/>
  <c r="M2520" i="4"/>
  <c r="K2529" i="4"/>
  <c r="M2529" i="4"/>
  <c r="Y2529" i="4" s="1"/>
  <c r="N2529" i="4"/>
  <c r="AA2529" i="4" s="1"/>
  <c r="K2530" i="4"/>
  <c r="L2530" i="4" s="1"/>
  <c r="M2530" i="4"/>
  <c r="Y2530" i="4" s="1"/>
  <c r="K2531" i="4"/>
  <c r="X2531" i="4" s="1"/>
  <c r="M2531" i="4"/>
  <c r="Y2531" i="4" s="1"/>
  <c r="K2532" i="4"/>
  <c r="M2532" i="4"/>
  <c r="Y2532" i="4" s="1"/>
  <c r="K2533" i="4"/>
  <c r="X2533" i="4" s="1"/>
  <c r="M2533" i="4"/>
  <c r="Y2533" i="4" s="1"/>
  <c r="K2534" i="4"/>
  <c r="M2534" i="4"/>
  <c r="Y2534" i="4" s="1"/>
  <c r="K2535" i="4"/>
  <c r="X2535" i="4" s="1"/>
  <c r="M2535" i="4"/>
  <c r="Y2535" i="4" s="1"/>
  <c r="K2536" i="4"/>
  <c r="M2536" i="4"/>
  <c r="Y2536" i="4" s="1"/>
  <c r="K2537" i="4"/>
  <c r="X2537" i="4" s="1"/>
  <c r="M2537" i="4"/>
  <c r="Y2537" i="4" s="1"/>
  <c r="K2538" i="4"/>
  <c r="M2538" i="4"/>
  <c r="Y2538" i="4" s="1"/>
  <c r="K2539" i="4"/>
  <c r="X2539" i="4" s="1"/>
  <c r="M2539" i="4"/>
  <c r="K2540" i="4"/>
  <c r="X2540" i="4" s="1"/>
  <c r="M2540" i="4"/>
  <c r="Y2540" i="4" s="1"/>
  <c r="K2541" i="4"/>
  <c r="X2541" i="4" s="1"/>
  <c r="M2541" i="4"/>
  <c r="Y2541" i="4" s="1"/>
  <c r="K2542" i="4"/>
  <c r="M2542" i="4"/>
  <c r="Y2542" i="4" s="1"/>
  <c r="K2543" i="4"/>
  <c r="X2543" i="4" s="1"/>
  <c r="M2543" i="4"/>
  <c r="Y2543" i="4" s="1"/>
  <c r="K2552" i="4"/>
  <c r="M2552" i="4"/>
  <c r="Y2552" i="4" s="1"/>
  <c r="N2552" i="4"/>
  <c r="AA2552" i="4" s="1"/>
  <c r="K2553" i="4"/>
  <c r="M2553" i="4"/>
  <c r="K2554" i="4"/>
  <c r="X2554" i="4" s="1"/>
  <c r="M2554" i="4"/>
  <c r="Y2554" i="4" s="1"/>
  <c r="K2555" i="4"/>
  <c r="X2555" i="4" s="1"/>
  <c r="M2555" i="4"/>
  <c r="K2556" i="4"/>
  <c r="X2556" i="4" s="1"/>
  <c r="M2556" i="4"/>
  <c r="Y2556" i="4" s="1"/>
  <c r="K2557" i="4"/>
  <c r="X2557" i="4" s="1"/>
  <c r="M2557" i="4"/>
  <c r="K2558" i="4"/>
  <c r="X2558" i="4" s="1"/>
  <c r="M2558" i="4"/>
  <c r="Y2558" i="4" s="1"/>
  <c r="K2559" i="4"/>
  <c r="X2559" i="4" s="1"/>
  <c r="M2559" i="4"/>
  <c r="K2560" i="4"/>
  <c r="X2560" i="4" s="1"/>
  <c r="M2560" i="4"/>
  <c r="Y2560" i="4" s="1"/>
  <c r="K2561" i="4"/>
  <c r="X2561" i="4" s="1"/>
  <c r="M2561" i="4"/>
  <c r="K2562" i="4"/>
  <c r="X2562" i="4" s="1"/>
  <c r="M2562" i="4"/>
  <c r="Y2562" i="4" s="1"/>
  <c r="K2563" i="4"/>
  <c r="X2563" i="4" s="1"/>
  <c r="M2563" i="4"/>
  <c r="K2564" i="4"/>
  <c r="X2564" i="4" s="1"/>
  <c r="M2564" i="4"/>
  <c r="Y2564" i="4" s="1"/>
  <c r="K2565" i="4"/>
  <c r="M2565" i="4"/>
  <c r="K2566" i="4"/>
  <c r="X2566" i="4" s="1"/>
  <c r="M2566" i="4"/>
  <c r="Y2566" i="4" s="1"/>
  <c r="K2574" i="4"/>
  <c r="M2574" i="4"/>
  <c r="N2574" i="4"/>
  <c r="AA2574" i="4" s="1"/>
  <c r="K2575" i="4"/>
  <c r="L2575" i="4" s="1"/>
  <c r="M2575" i="4"/>
  <c r="Y2575" i="4" s="1"/>
  <c r="K2576" i="4"/>
  <c r="M2576" i="4"/>
  <c r="Y2576" i="4" s="1"/>
  <c r="K2577" i="4"/>
  <c r="X2577" i="4" s="1"/>
  <c r="M2577" i="4"/>
  <c r="Y2577" i="4" s="1"/>
  <c r="K2578" i="4"/>
  <c r="M2578" i="4"/>
  <c r="Y2578" i="4" s="1"/>
  <c r="K2579" i="4"/>
  <c r="X2579" i="4" s="1"/>
  <c r="M2579" i="4"/>
  <c r="Y2579" i="4" s="1"/>
  <c r="K2580" i="4"/>
  <c r="M2580" i="4"/>
  <c r="Y2580" i="4" s="1"/>
  <c r="K2581" i="4"/>
  <c r="X2581" i="4" s="1"/>
  <c r="M2581" i="4"/>
  <c r="Y2581" i="4" s="1"/>
  <c r="K2582" i="4"/>
  <c r="M2582" i="4"/>
  <c r="Y2582" i="4" s="1"/>
  <c r="K2583" i="4"/>
  <c r="X2583" i="4" s="1"/>
  <c r="M2583" i="4"/>
  <c r="K2584" i="4"/>
  <c r="M2584" i="4"/>
  <c r="Y2584" i="4" s="1"/>
  <c r="K2585" i="4"/>
  <c r="X2585" i="4" s="1"/>
  <c r="M2585" i="4"/>
  <c r="Y2585" i="4" s="1"/>
  <c r="K2586" i="4"/>
  <c r="M2586" i="4"/>
  <c r="Y2586" i="4" s="1"/>
  <c r="K2587" i="4"/>
  <c r="X2587" i="4" s="1"/>
  <c r="M2587" i="4"/>
  <c r="K2588" i="4"/>
  <c r="M2588" i="4"/>
  <c r="Y2588" i="4" s="1"/>
  <c r="K2596" i="4"/>
  <c r="M2596" i="4"/>
  <c r="Y2596" i="4" s="1"/>
  <c r="N2596" i="4"/>
  <c r="AA2596" i="4" s="1"/>
  <c r="K2597" i="4"/>
  <c r="M2597" i="4"/>
  <c r="Y2597" i="4" s="1"/>
  <c r="K2598" i="4"/>
  <c r="X2598" i="4" s="1"/>
  <c r="M2598" i="4"/>
  <c r="K2599" i="4"/>
  <c r="X2599" i="4" s="1"/>
  <c r="M2599" i="4"/>
  <c r="Y2599" i="4" s="1"/>
  <c r="K2600" i="4"/>
  <c r="X2600" i="4" s="1"/>
  <c r="M2600" i="4"/>
  <c r="K2601" i="4"/>
  <c r="X2601" i="4" s="1"/>
  <c r="M2601" i="4"/>
  <c r="Y2601" i="4" s="1"/>
  <c r="K2602" i="4"/>
  <c r="M2602" i="4"/>
  <c r="K2603" i="4"/>
  <c r="X2603" i="4" s="1"/>
  <c r="M2603" i="4"/>
  <c r="Y2603" i="4" s="1"/>
  <c r="K2604" i="4"/>
  <c r="X2604" i="4" s="1"/>
  <c r="M2604" i="4"/>
  <c r="K2605" i="4"/>
  <c r="X2605" i="4" s="1"/>
  <c r="M2605" i="4"/>
  <c r="Y2605" i="4" s="1"/>
  <c r="K2606" i="4"/>
  <c r="X2606" i="4" s="1"/>
  <c r="M2606" i="4"/>
  <c r="K2607" i="4"/>
  <c r="X2607" i="4" s="1"/>
  <c r="M2607" i="4"/>
  <c r="Y2607" i="4" s="1"/>
  <c r="K2608" i="4"/>
  <c r="X2608" i="4" s="1"/>
  <c r="M2608" i="4"/>
  <c r="Y2608" i="4" s="1"/>
  <c r="K2609" i="4"/>
  <c r="X2609" i="4" s="1"/>
  <c r="M2609" i="4"/>
  <c r="Y2609" i="4" s="1"/>
  <c r="K2610" i="4"/>
  <c r="X2610" i="4" s="1"/>
  <c r="M2610" i="4"/>
  <c r="K2619" i="4"/>
  <c r="M2619" i="4"/>
  <c r="Y2619" i="4" s="1"/>
  <c r="N2619" i="4"/>
  <c r="AA2619" i="4" s="1"/>
  <c r="K2620" i="4"/>
  <c r="L2620" i="4" s="1"/>
  <c r="M2620" i="4"/>
  <c r="Y2620" i="4" s="1"/>
  <c r="K2621" i="4"/>
  <c r="X2621" i="4" s="1"/>
  <c r="M2621" i="4"/>
  <c r="Y2621" i="4" s="1"/>
  <c r="K2622" i="4"/>
  <c r="M2622" i="4"/>
  <c r="Y2622" i="4" s="1"/>
  <c r="K2623" i="4"/>
  <c r="X2623" i="4" s="1"/>
  <c r="M2623" i="4"/>
  <c r="Y2623" i="4" s="1"/>
  <c r="K2624" i="4"/>
  <c r="M2624" i="4"/>
  <c r="K2625" i="4"/>
  <c r="X2625" i="4" s="1"/>
  <c r="M2625" i="4"/>
  <c r="Y2625" i="4" s="1"/>
  <c r="K2626" i="4"/>
  <c r="M2626" i="4"/>
  <c r="Y2626" i="4" s="1"/>
  <c r="K2627" i="4"/>
  <c r="X2627" i="4" s="1"/>
  <c r="M2627" i="4"/>
  <c r="Y2627" i="4" s="1"/>
  <c r="K2628" i="4"/>
  <c r="M2628" i="4"/>
  <c r="Y2628" i="4" s="1"/>
  <c r="K2629" i="4"/>
  <c r="X2629" i="4" s="1"/>
  <c r="M2629" i="4"/>
  <c r="Y2629" i="4" s="1"/>
  <c r="K2630" i="4"/>
  <c r="M2630" i="4"/>
  <c r="Y2630" i="4" s="1"/>
  <c r="K2631" i="4"/>
  <c r="X2631" i="4" s="1"/>
  <c r="M2631" i="4"/>
  <c r="K2632" i="4"/>
  <c r="M2632" i="4"/>
  <c r="Y2632" i="4" s="1"/>
  <c r="K2633" i="4"/>
  <c r="X2633" i="4" s="1"/>
  <c r="M2633" i="4"/>
  <c r="Y2633" i="4" s="1"/>
  <c r="K2642" i="4"/>
  <c r="M2642" i="4"/>
  <c r="N2642" i="4"/>
  <c r="AA2642" i="4" s="1"/>
  <c r="K2643" i="4"/>
  <c r="L2643" i="4" s="1"/>
  <c r="M2643" i="4"/>
  <c r="K2644" i="4"/>
  <c r="X2644" i="4" s="1"/>
  <c r="M2644" i="4"/>
  <c r="Y2644" i="4" s="1"/>
  <c r="K2645" i="4"/>
  <c r="X2645" i="4" s="1"/>
  <c r="M2645" i="4"/>
  <c r="K2646" i="4"/>
  <c r="X2646" i="4" s="1"/>
  <c r="M2646" i="4"/>
  <c r="Y2646" i="4" s="1"/>
  <c r="K2647" i="4"/>
  <c r="M2647" i="4"/>
  <c r="K2648" i="4"/>
  <c r="X2648" i="4" s="1"/>
  <c r="M2648" i="4"/>
  <c r="Y2648" i="4" s="1"/>
  <c r="K2649" i="4"/>
  <c r="X2649" i="4" s="1"/>
  <c r="M2649" i="4"/>
  <c r="K2650" i="4"/>
  <c r="X2650" i="4" s="1"/>
  <c r="M2650" i="4"/>
  <c r="Y2650" i="4" s="1"/>
  <c r="K2651" i="4"/>
  <c r="X2651" i="4" s="1"/>
  <c r="M2651" i="4"/>
  <c r="K2652" i="4"/>
  <c r="X2652" i="4" s="1"/>
  <c r="M2652" i="4"/>
  <c r="Y2652" i="4" s="1"/>
  <c r="K2653" i="4"/>
  <c r="M2653" i="4"/>
  <c r="K2654" i="4"/>
  <c r="X2654" i="4" s="1"/>
  <c r="M2654" i="4"/>
  <c r="Y2654" i="4" s="1"/>
  <c r="K2655" i="4"/>
  <c r="X2655" i="4" s="1"/>
  <c r="M2655" i="4"/>
  <c r="K2656" i="4"/>
  <c r="M2656" i="4"/>
  <c r="Y2656" i="4" s="1"/>
  <c r="K2665" i="4"/>
  <c r="M2665" i="4"/>
  <c r="N2665" i="4"/>
  <c r="AA2665" i="4" s="1"/>
  <c r="K2666" i="4"/>
  <c r="M2666" i="4"/>
  <c r="Y2666" i="4" s="1"/>
  <c r="K2667" i="4"/>
  <c r="M2667" i="4"/>
  <c r="Y2667" i="4" s="1"/>
  <c r="K2668" i="4"/>
  <c r="X2668" i="4" s="1"/>
  <c r="M2668" i="4"/>
  <c r="Y2668" i="4" s="1"/>
  <c r="K2669" i="4"/>
  <c r="M2669" i="4"/>
  <c r="Y2669" i="4" s="1"/>
  <c r="K2670" i="4"/>
  <c r="X2670" i="4" s="1"/>
  <c r="M2670" i="4"/>
  <c r="Y2670" i="4" s="1"/>
  <c r="K2671" i="4"/>
  <c r="M2671" i="4"/>
  <c r="Y2671" i="4" s="1"/>
  <c r="K2672" i="4"/>
  <c r="X2672" i="4" s="1"/>
  <c r="M2672" i="4"/>
  <c r="K2673" i="4"/>
  <c r="M2673" i="4"/>
  <c r="Y2673" i="4" s="1"/>
  <c r="K2674" i="4"/>
  <c r="X2674" i="4" s="1"/>
  <c r="M2674" i="4"/>
  <c r="Y2674" i="4" s="1"/>
  <c r="K2675" i="4"/>
  <c r="M2675" i="4"/>
  <c r="Y2675" i="4" s="1"/>
  <c r="K2676" i="4"/>
  <c r="X2676" i="4" s="1"/>
  <c r="M2676" i="4"/>
  <c r="K2677" i="4"/>
  <c r="M2677" i="4"/>
  <c r="Y2677" i="4" s="1"/>
  <c r="K2678" i="4"/>
  <c r="X2678" i="4" s="1"/>
  <c r="M2678" i="4"/>
  <c r="Y2678" i="4" s="1"/>
  <c r="K2679" i="4"/>
  <c r="M2679" i="4"/>
  <c r="Y2679" i="4" s="1"/>
  <c r="K2688" i="4"/>
  <c r="M2688" i="4"/>
  <c r="Y2688" i="4" s="1"/>
  <c r="N2688" i="4"/>
  <c r="AA2688" i="4" s="1"/>
  <c r="K2689" i="4"/>
  <c r="M2689" i="4"/>
  <c r="Y2689" i="4" s="1"/>
  <c r="K2690" i="4"/>
  <c r="X2690" i="4" s="1"/>
  <c r="M2690" i="4"/>
  <c r="K2691" i="4"/>
  <c r="X2691" i="4" s="1"/>
  <c r="M2691" i="4"/>
  <c r="Y2691" i="4" s="1"/>
  <c r="K2692" i="4"/>
  <c r="X2692" i="4" s="1"/>
  <c r="M2692" i="4"/>
  <c r="K2693" i="4"/>
  <c r="X2693" i="4" s="1"/>
  <c r="M2693" i="4"/>
  <c r="Y2693" i="4" s="1"/>
  <c r="K2694" i="4"/>
  <c r="X2694" i="4" s="1"/>
  <c r="M2694" i="4"/>
  <c r="K2695" i="4"/>
  <c r="X2695" i="4" s="1"/>
  <c r="M2695" i="4"/>
  <c r="Y2695" i="4" s="1"/>
  <c r="K2696" i="4"/>
  <c r="M2696" i="4"/>
  <c r="K2697" i="4"/>
  <c r="X2697" i="4" s="1"/>
  <c r="M2697" i="4"/>
  <c r="Y2697" i="4" s="1"/>
  <c r="K2698" i="4"/>
  <c r="X2698" i="4" s="1"/>
  <c r="M2698" i="4"/>
  <c r="K2699" i="4"/>
  <c r="X2699" i="4" s="1"/>
  <c r="M2699" i="4"/>
  <c r="Y2699" i="4" s="1"/>
  <c r="K2700" i="4"/>
  <c r="M2700" i="4"/>
  <c r="K2701" i="4"/>
  <c r="X2701" i="4" s="1"/>
  <c r="M2701" i="4"/>
  <c r="Y2701" i="4" s="1"/>
  <c r="K2702" i="4"/>
  <c r="X2702" i="4" s="1"/>
  <c r="M2702" i="4"/>
  <c r="K2710" i="4"/>
  <c r="M2710" i="4"/>
  <c r="Y2710" i="4" s="1"/>
  <c r="K2711" i="4"/>
  <c r="M2711" i="4"/>
  <c r="Y2711" i="4" s="1"/>
  <c r="K2712" i="4"/>
  <c r="X2712" i="4" s="1"/>
  <c r="M2712" i="4"/>
  <c r="Y2712" i="4" s="1"/>
  <c r="K2713" i="4"/>
  <c r="X2713" i="4" s="1"/>
  <c r="M2713" i="4"/>
  <c r="K2714" i="4"/>
  <c r="X2714" i="4" s="1"/>
  <c r="M2714" i="4"/>
  <c r="Y2714" i="4" s="1"/>
  <c r="K2715" i="4"/>
  <c r="X2715" i="4" s="1"/>
  <c r="M2715" i="4"/>
  <c r="K2716" i="4"/>
  <c r="X2716" i="4" s="1"/>
  <c r="M2716" i="4"/>
  <c r="Y2716" i="4" s="1"/>
  <c r="K2717" i="4"/>
  <c r="X2717" i="4" s="1"/>
  <c r="M2717" i="4"/>
  <c r="K2718" i="4"/>
  <c r="X2718" i="4" s="1"/>
  <c r="M2718" i="4"/>
  <c r="Y2718" i="4" s="1"/>
  <c r="K2719" i="4"/>
  <c r="X2719" i="4" s="1"/>
  <c r="M2719" i="4"/>
  <c r="K2720" i="4"/>
  <c r="X2720" i="4" s="1"/>
  <c r="M2720" i="4"/>
  <c r="Y2720" i="4" s="1"/>
  <c r="K2721" i="4"/>
  <c r="X2721" i="4" s="1"/>
  <c r="M2721" i="4"/>
  <c r="K2722" i="4"/>
  <c r="X2722" i="4" s="1"/>
  <c r="M2722" i="4"/>
  <c r="Y2722" i="4" s="1"/>
  <c r="K2723" i="4"/>
  <c r="X2723" i="4" s="1"/>
  <c r="M2723" i="4"/>
  <c r="K2724" i="4"/>
  <c r="X2724" i="4" s="1"/>
  <c r="M2724" i="4"/>
  <c r="Y2724" i="4" s="1"/>
  <c r="K2733" i="4"/>
  <c r="M2733" i="4"/>
  <c r="N2733" i="4"/>
  <c r="AA2733" i="4" s="1"/>
  <c r="K2734" i="4"/>
  <c r="L2734" i="4" s="1"/>
  <c r="M2734" i="4"/>
  <c r="K2735" i="4"/>
  <c r="M2735" i="4"/>
  <c r="Y2735" i="4" s="1"/>
  <c r="K2736" i="4"/>
  <c r="X2736" i="4" s="1"/>
  <c r="M2736" i="4"/>
  <c r="K2737" i="4"/>
  <c r="X2737" i="4" s="1"/>
  <c r="M2737" i="4"/>
  <c r="Y2737" i="4" s="1"/>
  <c r="K2738" i="4"/>
  <c r="X2738" i="4" s="1"/>
  <c r="M2738" i="4"/>
  <c r="K2739" i="4"/>
  <c r="M2739" i="4"/>
  <c r="Y2739" i="4" s="1"/>
  <c r="K2740" i="4"/>
  <c r="X2740" i="4" s="1"/>
  <c r="M2740" i="4"/>
  <c r="K2741" i="4"/>
  <c r="M2741" i="4"/>
  <c r="Y2741" i="4" s="1"/>
  <c r="K2742" i="4"/>
  <c r="X2742" i="4" s="1"/>
  <c r="M2742" i="4"/>
  <c r="K2743" i="4"/>
  <c r="M2743" i="4"/>
  <c r="Y2743" i="4" s="1"/>
  <c r="K2744" i="4"/>
  <c r="X2744" i="4" s="1"/>
  <c r="M2744" i="4"/>
  <c r="K2745" i="4"/>
  <c r="M2745" i="4"/>
  <c r="Y2745" i="4" s="1"/>
  <c r="K2746" i="4"/>
  <c r="X2746" i="4" s="1"/>
  <c r="M2746" i="4"/>
  <c r="K2747" i="4"/>
  <c r="M2747" i="4"/>
  <c r="Y2747" i="4" s="1"/>
  <c r="K2756" i="4"/>
  <c r="M2756" i="4"/>
  <c r="N2756" i="4"/>
  <c r="K2757" i="4"/>
  <c r="L2757" i="4" s="1"/>
  <c r="M2757" i="4"/>
  <c r="Y2757" i="4" s="1"/>
  <c r="K2758" i="4"/>
  <c r="M2758" i="4"/>
  <c r="K2759" i="4"/>
  <c r="X2759" i="4" s="1"/>
  <c r="M2759" i="4"/>
  <c r="Y2759" i="4" s="1"/>
  <c r="K2760" i="4"/>
  <c r="M2760" i="4"/>
  <c r="K2761" i="4"/>
  <c r="X2761" i="4" s="1"/>
  <c r="M2761" i="4"/>
  <c r="Y2761" i="4" s="1"/>
  <c r="K2762" i="4"/>
  <c r="M2762" i="4"/>
  <c r="K2763" i="4"/>
  <c r="X2763" i="4" s="1"/>
  <c r="M2763" i="4"/>
  <c r="Y2763" i="4" s="1"/>
  <c r="K2764" i="4"/>
  <c r="M2764" i="4"/>
  <c r="K2765" i="4"/>
  <c r="X2765" i="4" s="1"/>
  <c r="M2765" i="4"/>
  <c r="Y2765" i="4" s="1"/>
  <c r="K2766" i="4"/>
  <c r="M2766" i="4"/>
  <c r="K2767" i="4"/>
  <c r="X2767" i="4" s="1"/>
  <c r="M2767" i="4"/>
  <c r="Y2767" i="4" s="1"/>
  <c r="K2768" i="4"/>
  <c r="M2768" i="4"/>
  <c r="Y2768" i="4" s="1"/>
  <c r="K2769" i="4"/>
  <c r="X2769" i="4" s="1"/>
  <c r="M2769" i="4"/>
  <c r="Y2769" i="4" s="1"/>
  <c r="K2770" i="4"/>
  <c r="M2770" i="4"/>
  <c r="K2778" i="4"/>
  <c r="M2778" i="4"/>
  <c r="Y2778" i="4" s="1"/>
  <c r="N2778" i="4"/>
  <c r="K2779" i="4"/>
  <c r="L2779" i="4" s="1"/>
  <c r="M2779" i="4"/>
  <c r="Y2779" i="4" s="1"/>
  <c r="K2780" i="4"/>
  <c r="X2780" i="4" s="1"/>
  <c r="M2780" i="4"/>
  <c r="K2781" i="4"/>
  <c r="M2781" i="4"/>
  <c r="Y2781" i="4" s="1"/>
  <c r="K2782" i="4"/>
  <c r="X2782" i="4" s="1"/>
  <c r="M2782" i="4"/>
  <c r="K2783" i="4"/>
  <c r="M2783" i="4"/>
  <c r="Y2783" i="4" s="1"/>
  <c r="K2784" i="4"/>
  <c r="X2784" i="4" s="1"/>
  <c r="M2784" i="4"/>
  <c r="K2785" i="4"/>
  <c r="M2785" i="4"/>
  <c r="Y2785" i="4" s="1"/>
  <c r="K2786" i="4"/>
  <c r="X2786" i="4" s="1"/>
  <c r="M2786" i="4"/>
  <c r="Y2786" i="4" s="1"/>
  <c r="K2787" i="4"/>
  <c r="X2787" i="4" s="1"/>
  <c r="M2787" i="4"/>
  <c r="Y2787" i="4" s="1"/>
  <c r="K2788" i="4"/>
  <c r="X2788" i="4" s="1"/>
  <c r="M2788" i="4"/>
  <c r="K2789" i="4"/>
  <c r="M2789" i="4"/>
  <c r="Y2789" i="4" s="1"/>
  <c r="K2790" i="4"/>
  <c r="X2790" i="4" s="1"/>
  <c r="M2790" i="4"/>
  <c r="K2791" i="4"/>
  <c r="M2791" i="4"/>
  <c r="Y2791" i="4" s="1"/>
  <c r="K2792" i="4"/>
  <c r="X2792" i="4" s="1"/>
  <c r="M2792" i="4"/>
  <c r="K2801" i="4"/>
  <c r="M2801" i="4"/>
  <c r="Y2801" i="4" s="1"/>
  <c r="N2801" i="4"/>
  <c r="AA2801" i="4" s="1"/>
  <c r="K2802" i="4"/>
  <c r="L2802" i="4" s="1"/>
  <c r="M2802" i="4"/>
  <c r="K2803" i="4"/>
  <c r="X2803" i="4" s="1"/>
  <c r="M2803" i="4"/>
  <c r="Y2803" i="4" s="1"/>
  <c r="K2804" i="4"/>
  <c r="X2804" i="4" s="1"/>
  <c r="M2804" i="4"/>
  <c r="K2805" i="4"/>
  <c r="X2805" i="4" s="1"/>
  <c r="M2805" i="4"/>
  <c r="Y2805" i="4" s="1"/>
  <c r="K2806" i="4"/>
  <c r="M2806" i="4"/>
  <c r="Y2806" i="4" s="1"/>
  <c r="K2807" i="4"/>
  <c r="X2807" i="4" s="1"/>
  <c r="M2807" i="4"/>
  <c r="Y2807" i="4" s="1"/>
  <c r="K2808" i="4"/>
  <c r="M2808" i="4"/>
  <c r="K2809" i="4"/>
  <c r="X2809" i="4" s="1"/>
  <c r="M2809" i="4"/>
  <c r="Y2809" i="4" s="1"/>
  <c r="K2810" i="4"/>
  <c r="M2810" i="4"/>
  <c r="K2811" i="4"/>
  <c r="X2811" i="4" s="1"/>
  <c r="M2811" i="4"/>
  <c r="Y2811" i="4" s="1"/>
  <c r="K2812" i="4"/>
  <c r="X2812" i="4" s="1"/>
  <c r="M2812" i="4"/>
  <c r="K2813" i="4"/>
  <c r="X2813" i="4" s="1"/>
  <c r="M2813" i="4"/>
  <c r="Y2813" i="4" s="1"/>
  <c r="K2814" i="4"/>
  <c r="M2814" i="4"/>
  <c r="K2815" i="4"/>
  <c r="X2815" i="4" s="1"/>
  <c r="M2815" i="4"/>
  <c r="Y2815" i="4" s="1"/>
  <c r="K2823" i="4"/>
  <c r="M2823" i="4"/>
  <c r="N2823" i="4"/>
  <c r="AA2823" i="4" s="1"/>
  <c r="K2824" i="4"/>
  <c r="M2824" i="4"/>
  <c r="K2825" i="4"/>
  <c r="M2825" i="4"/>
  <c r="Y2825" i="4" s="1"/>
  <c r="K2826" i="4"/>
  <c r="X2826" i="4" s="1"/>
  <c r="M2826" i="4"/>
  <c r="K2827" i="4"/>
  <c r="M2827" i="4"/>
  <c r="Y2827" i="4" s="1"/>
  <c r="K2828" i="4"/>
  <c r="X2828" i="4" s="1"/>
  <c r="M2828" i="4"/>
  <c r="K2829" i="4"/>
  <c r="M2829" i="4"/>
  <c r="Y2829" i="4" s="1"/>
  <c r="K2830" i="4"/>
  <c r="X2830" i="4" s="1"/>
  <c r="M2830" i="4"/>
  <c r="K2831" i="4"/>
  <c r="X2831" i="4" s="1"/>
  <c r="M2831" i="4"/>
  <c r="Y2831" i="4" s="1"/>
  <c r="K2832" i="4"/>
  <c r="X2832" i="4" s="1"/>
  <c r="M2832" i="4"/>
  <c r="K2833" i="4"/>
  <c r="M2833" i="4"/>
  <c r="Y2833" i="4" s="1"/>
  <c r="K2834" i="4"/>
  <c r="X2834" i="4" s="1"/>
  <c r="M2834" i="4"/>
  <c r="K2835" i="4"/>
  <c r="M2835" i="4"/>
  <c r="Y2835" i="4" s="1"/>
  <c r="K2836" i="4"/>
  <c r="X2836" i="4" s="1"/>
  <c r="M2836" i="4"/>
  <c r="K2837" i="4"/>
  <c r="M2837" i="4"/>
  <c r="Y2837" i="4" s="1"/>
  <c r="K2846" i="4"/>
  <c r="M2846" i="4"/>
  <c r="N2846" i="4"/>
  <c r="AA2846" i="4" s="1"/>
  <c r="K2847" i="4"/>
  <c r="L2847" i="4" s="1"/>
  <c r="M2847" i="4"/>
  <c r="Y2847" i="4" s="1"/>
  <c r="K2848" i="4"/>
  <c r="M2848" i="4"/>
  <c r="K2849" i="4"/>
  <c r="X2849" i="4" s="1"/>
  <c r="M2849" i="4"/>
  <c r="Y2849" i="4" s="1"/>
  <c r="K2850" i="4"/>
  <c r="M2850" i="4"/>
  <c r="K2851" i="4"/>
  <c r="X2851" i="4" s="1"/>
  <c r="M2851" i="4"/>
  <c r="Y2851" i="4" s="1"/>
  <c r="K2852" i="4"/>
  <c r="M2852" i="4"/>
  <c r="K2853" i="4"/>
  <c r="X2853" i="4" s="1"/>
  <c r="M2853" i="4"/>
  <c r="Y2853" i="4" s="1"/>
  <c r="K2854" i="4"/>
  <c r="M2854" i="4"/>
  <c r="K2855" i="4"/>
  <c r="X2855" i="4" s="1"/>
  <c r="M2855" i="4"/>
  <c r="Y2855" i="4" s="1"/>
  <c r="K2856" i="4"/>
  <c r="M2856" i="4"/>
  <c r="K2857" i="4"/>
  <c r="X2857" i="4" s="1"/>
  <c r="M2857" i="4"/>
  <c r="Y2857" i="4" s="1"/>
  <c r="K2858" i="4"/>
  <c r="M2858" i="4"/>
  <c r="K2859" i="4"/>
  <c r="X2859" i="4" s="1"/>
  <c r="M2859" i="4"/>
  <c r="Y2859" i="4" s="1"/>
  <c r="K2860" i="4"/>
  <c r="M2860" i="4"/>
  <c r="K2869" i="4"/>
  <c r="M2869" i="4"/>
  <c r="Y2869" i="4" s="1"/>
  <c r="N2869" i="4"/>
  <c r="AA2869" i="4" s="1"/>
  <c r="K2870" i="4"/>
  <c r="L2870" i="4" s="1"/>
  <c r="M2870" i="4"/>
  <c r="Y2870" i="4" s="1"/>
  <c r="K2871" i="4"/>
  <c r="X2871" i="4" s="1"/>
  <c r="M2871" i="4"/>
  <c r="Y2871" i="4" s="1"/>
  <c r="K2872" i="4"/>
  <c r="M2872" i="4"/>
  <c r="Y2872" i="4" s="1"/>
  <c r="K2873" i="4"/>
  <c r="X2873" i="4" s="1"/>
  <c r="M2873" i="4"/>
  <c r="K2874" i="4"/>
  <c r="M2874" i="4"/>
  <c r="Y2874" i="4" s="1"/>
  <c r="K2875" i="4"/>
  <c r="X2875" i="4" s="1"/>
  <c r="M2875" i="4"/>
  <c r="K2876" i="4"/>
  <c r="M2876" i="4"/>
  <c r="Y2876" i="4" s="1"/>
  <c r="K2877" i="4"/>
  <c r="X2877" i="4" s="1"/>
  <c r="M2877" i="4"/>
  <c r="K2878" i="4"/>
  <c r="M2878" i="4"/>
  <c r="Y2878" i="4" s="1"/>
  <c r="K2879" i="4"/>
  <c r="X2879" i="4" s="1"/>
  <c r="M2879" i="4"/>
  <c r="Y2879" i="4" s="1"/>
  <c r="K2880" i="4"/>
  <c r="M2880" i="4"/>
  <c r="Y2880" i="4" s="1"/>
  <c r="K2881" i="4"/>
  <c r="X2881" i="4" s="1"/>
  <c r="M2881" i="4"/>
  <c r="Y2881" i="4" s="1"/>
  <c r="K2882" i="4"/>
  <c r="M2882" i="4"/>
  <c r="Y2882" i="4" s="1"/>
  <c r="K2883" i="4"/>
  <c r="X2883" i="4" s="1"/>
  <c r="M2883" i="4"/>
  <c r="K2892" i="4"/>
  <c r="M2892" i="4"/>
  <c r="Y2892" i="4" s="1"/>
  <c r="N2892" i="4"/>
  <c r="AA2892" i="4" s="1"/>
  <c r="K2893" i="4"/>
  <c r="L2893" i="4" s="1"/>
  <c r="M2893" i="4"/>
  <c r="K2894" i="4"/>
  <c r="X2894" i="4" s="1"/>
  <c r="M2894" i="4"/>
  <c r="Y2894" i="4" s="1"/>
  <c r="K2895" i="4"/>
  <c r="M2895" i="4"/>
  <c r="K2896" i="4"/>
  <c r="X2896" i="4" s="1"/>
  <c r="M2896" i="4"/>
  <c r="Y2896" i="4" s="1"/>
  <c r="K2897" i="4"/>
  <c r="M2897" i="4"/>
  <c r="K2898" i="4"/>
  <c r="X2898" i="4" s="1"/>
  <c r="M2898" i="4"/>
  <c r="Y2898" i="4" s="1"/>
  <c r="K2899" i="4"/>
  <c r="M2899" i="4"/>
  <c r="K2900" i="4"/>
  <c r="X2900" i="4" s="1"/>
  <c r="M2900" i="4"/>
  <c r="Y2900" i="4" s="1"/>
  <c r="K2901" i="4"/>
  <c r="M2901" i="4"/>
  <c r="Y2901" i="4" s="1"/>
  <c r="K2902" i="4"/>
  <c r="X2902" i="4" s="1"/>
  <c r="M2902" i="4"/>
  <c r="Y2902" i="4" s="1"/>
  <c r="K2903" i="4"/>
  <c r="M2903" i="4"/>
  <c r="K2904" i="4"/>
  <c r="X2904" i="4" s="1"/>
  <c r="M2904" i="4"/>
  <c r="Y2904" i="4" s="1"/>
  <c r="K2905" i="4"/>
  <c r="M2905" i="4"/>
  <c r="K2906" i="4"/>
  <c r="X2906" i="4" s="1"/>
  <c r="M2906" i="4"/>
  <c r="Y2906" i="4" s="1"/>
  <c r="K2915" i="4"/>
  <c r="M2915" i="4"/>
  <c r="N2915" i="4"/>
  <c r="AA2915" i="4" s="1"/>
  <c r="K2916" i="4"/>
  <c r="L2916" i="4" s="1"/>
  <c r="M2916" i="4"/>
  <c r="K2917" i="4"/>
  <c r="M2917" i="4"/>
  <c r="Y2917" i="4" s="1"/>
  <c r="K2918" i="4"/>
  <c r="X2918" i="4" s="1"/>
  <c r="M2918" i="4"/>
  <c r="K2919" i="4"/>
  <c r="M2919" i="4"/>
  <c r="Y2919" i="4" s="1"/>
  <c r="K2920" i="4"/>
  <c r="X2920" i="4" s="1"/>
  <c r="M2920" i="4"/>
  <c r="K2921" i="4"/>
  <c r="M2921" i="4"/>
  <c r="Y2921" i="4" s="1"/>
  <c r="K2922" i="4"/>
  <c r="X2922" i="4" s="1"/>
  <c r="M2922" i="4"/>
  <c r="K2923" i="4"/>
  <c r="M2923" i="4"/>
  <c r="Y2923" i="4" s="1"/>
  <c r="K2924" i="4"/>
  <c r="X2924" i="4" s="1"/>
  <c r="M2924" i="4"/>
  <c r="K2925" i="4"/>
  <c r="M2925" i="4"/>
  <c r="Y2925" i="4" s="1"/>
  <c r="K2926" i="4"/>
  <c r="X2926" i="4" s="1"/>
  <c r="M2926" i="4"/>
  <c r="K2927" i="4"/>
  <c r="X2927" i="4" s="1"/>
  <c r="M2927" i="4"/>
  <c r="Y2927" i="4" s="1"/>
  <c r="K2928" i="4"/>
  <c r="X2928" i="4" s="1"/>
  <c r="M2928" i="4"/>
  <c r="K2929" i="4"/>
  <c r="M2929" i="4"/>
  <c r="Y2929" i="4" s="1"/>
  <c r="K2937" i="4"/>
  <c r="M2937" i="4"/>
  <c r="N2937" i="4"/>
  <c r="K2938" i="4"/>
  <c r="L2938" i="4" s="1"/>
  <c r="M2938" i="4"/>
  <c r="Y2938" i="4" s="1"/>
  <c r="K2939" i="4"/>
  <c r="M2939" i="4"/>
  <c r="K2940" i="4"/>
  <c r="X2940" i="4" s="1"/>
  <c r="M2940" i="4"/>
  <c r="Y2940" i="4" s="1"/>
  <c r="K2941" i="4"/>
  <c r="M2941" i="4"/>
  <c r="K2942" i="4"/>
  <c r="X2942" i="4" s="1"/>
  <c r="M2942" i="4"/>
  <c r="Y2942" i="4" s="1"/>
  <c r="K2943" i="4"/>
  <c r="M2943" i="4"/>
  <c r="K2944" i="4"/>
  <c r="X2944" i="4" s="1"/>
  <c r="M2944" i="4"/>
  <c r="Y2944" i="4" s="1"/>
  <c r="K2945" i="4"/>
  <c r="M2945" i="4"/>
  <c r="K2946" i="4"/>
  <c r="X2946" i="4" s="1"/>
  <c r="M2946" i="4"/>
  <c r="Y2946" i="4" s="1"/>
  <c r="K2947" i="4"/>
  <c r="M2947" i="4"/>
  <c r="K2948" i="4"/>
  <c r="X2948" i="4" s="1"/>
  <c r="M2948" i="4"/>
  <c r="Y2948" i="4" s="1"/>
  <c r="K2949" i="4"/>
  <c r="M2949" i="4"/>
  <c r="K2950" i="4"/>
  <c r="X2950" i="4" s="1"/>
  <c r="M2950" i="4"/>
  <c r="Y2950" i="4" s="1"/>
  <c r="K2951" i="4"/>
  <c r="M2951" i="4"/>
  <c r="K2960" i="4"/>
  <c r="M2960" i="4"/>
  <c r="Y2960" i="4" s="1"/>
  <c r="N2960" i="4"/>
  <c r="AA2960" i="4" s="1"/>
  <c r="K2961" i="4"/>
  <c r="L2961" i="4" s="1"/>
  <c r="M2961" i="4"/>
  <c r="Y2961" i="4" s="1"/>
  <c r="K2962" i="4"/>
  <c r="X2962" i="4" s="1"/>
  <c r="M2962" i="4"/>
  <c r="K2963" i="4"/>
  <c r="M2963" i="4"/>
  <c r="Y2963" i="4" s="1"/>
  <c r="K2964" i="4"/>
  <c r="X2964" i="4" s="1"/>
  <c r="M2964" i="4"/>
  <c r="K2965" i="4"/>
  <c r="M2965" i="4"/>
  <c r="Y2965" i="4" s="1"/>
  <c r="K2966" i="4"/>
  <c r="X2966" i="4" s="1"/>
  <c r="M2966" i="4"/>
  <c r="Y2966" i="4" s="1"/>
  <c r="K2967" i="4"/>
  <c r="M2967" i="4"/>
  <c r="Y2967" i="4" s="1"/>
  <c r="K2968" i="4"/>
  <c r="X2968" i="4" s="1"/>
  <c r="M2968" i="4"/>
  <c r="K2969" i="4"/>
  <c r="M2969" i="4"/>
  <c r="Y2969" i="4" s="1"/>
  <c r="K2970" i="4"/>
  <c r="X2970" i="4" s="1"/>
  <c r="M2970" i="4"/>
  <c r="K2971" i="4"/>
  <c r="M2971" i="4"/>
  <c r="Y2971" i="4" s="1"/>
  <c r="K2972" i="4"/>
  <c r="X2972" i="4" s="1"/>
  <c r="M2972" i="4"/>
  <c r="K2973" i="4"/>
  <c r="M2973" i="4"/>
  <c r="Y2973" i="4" s="1"/>
  <c r="K2974" i="4"/>
  <c r="X2974" i="4" s="1"/>
  <c r="M2974" i="4"/>
  <c r="Y2974" i="4" s="1"/>
  <c r="K2983" i="4"/>
  <c r="M2983" i="4"/>
  <c r="Y2983" i="4" s="1"/>
  <c r="N2983" i="4"/>
  <c r="AA2983" i="4" s="1"/>
  <c r="K2984" i="4"/>
  <c r="L2984" i="4" s="1"/>
  <c r="M2984" i="4"/>
  <c r="K2985" i="4"/>
  <c r="X2985" i="4" s="1"/>
  <c r="M2985" i="4"/>
  <c r="Y2985" i="4" s="1"/>
  <c r="K2986" i="4"/>
  <c r="X2986" i="4" s="1"/>
  <c r="M2986" i="4"/>
  <c r="K2987" i="4"/>
  <c r="X2987" i="4" s="1"/>
  <c r="M2987" i="4"/>
  <c r="Y2987" i="4" s="1"/>
  <c r="K2988" i="4"/>
  <c r="M2988" i="4"/>
  <c r="Y2988" i="4" s="1"/>
  <c r="K2989" i="4"/>
  <c r="X2989" i="4" s="1"/>
  <c r="M2989" i="4"/>
  <c r="Y2989" i="4" s="1"/>
  <c r="K2990" i="4"/>
  <c r="M2990" i="4"/>
  <c r="K2991" i="4"/>
  <c r="X2991" i="4" s="1"/>
  <c r="M2991" i="4"/>
  <c r="Y2991" i="4" s="1"/>
  <c r="K2992" i="4"/>
  <c r="M2992" i="4"/>
  <c r="K2993" i="4"/>
  <c r="X2993" i="4" s="1"/>
  <c r="M2993" i="4"/>
  <c r="Y2993" i="4" s="1"/>
  <c r="K2994" i="4"/>
  <c r="M2994" i="4"/>
  <c r="K2995" i="4"/>
  <c r="X2995" i="4" s="1"/>
  <c r="M2995" i="4"/>
  <c r="Y2995" i="4" s="1"/>
  <c r="K2996" i="4"/>
  <c r="M2996" i="4"/>
  <c r="Y2996" i="4" s="1"/>
  <c r="K2997" i="4"/>
  <c r="X2997" i="4" s="1"/>
  <c r="M2997" i="4"/>
  <c r="Y2997" i="4" s="1"/>
  <c r="K3006" i="4"/>
  <c r="M3006" i="4"/>
  <c r="N3006" i="4"/>
  <c r="AA3006" i="4" s="1"/>
  <c r="K3007" i="4"/>
  <c r="M3007" i="4"/>
  <c r="K3008" i="4"/>
  <c r="M3008" i="4"/>
  <c r="Y3008" i="4" s="1"/>
  <c r="K3009" i="4"/>
  <c r="X3009" i="4" s="1"/>
  <c r="M3009" i="4"/>
  <c r="K3010" i="4"/>
  <c r="M3010" i="4"/>
  <c r="Y3010" i="4" s="1"/>
  <c r="K3011" i="4"/>
  <c r="X3011" i="4" s="1"/>
  <c r="M3011" i="4"/>
  <c r="K3012" i="4"/>
  <c r="M3012" i="4"/>
  <c r="Y3012" i="4" s="1"/>
  <c r="K3013" i="4"/>
  <c r="X3013" i="4" s="1"/>
  <c r="M3013" i="4"/>
  <c r="K3014" i="4"/>
  <c r="M3014" i="4"/>
  <c r="Y3014" i="4" s="1"/>
  <c r="K3015" i="4"/>
  <c r="X3015" i="4" s="1"/>
  <c r="M3015" i="4"/>
  <c r="K3016" i="4"/>
  <c r="M3016" i="4"/>
  <c r="Y3016" i="4" s="1"/>
  <c r="K3017" i="4"/>
  <c r="X3017" i="4" s="1"/>
  <c r="M3017" i="4"/>
  <c r="K3018" i="4"/>
  <c r="M3018" i="4"/>
  <c r="Y3018" i="4" s="1"/>
  <c r="K3019" i="4"/>
  <c r="X3019" i="4" s="1"/>
  <c r="M3019" i="4"/>
  <c r="K3020" i="4"/>
  <c r="M3020" i="4"/>
  <c r="Y3020" i="4" s="1"/>
  <c r="K3029" i="4"/>
  <c r="M3029" i="4"/>
  <c r="N3029" i="4"/>
  <c r="K3030" i="4"/>
  <c r="L3030" i="4" s="1"/>
  <c r="M3030" i="4"/>
  <c r="Y3030" i="4" s="1"/>
  <c r="K3031" i="4"/>
  <c r="X3031" i="4" s="1"/>
  <c r="M3031" i="4"/>
  <c r="K3032" i="4"/>
  <c r="X3032" i="4" s="1"/>
  <c r="M3032" i="4"/>
  <c r="Y3032" i="4" s="1"/>
  <c r="K3033" i="4"/>
  <c r="M3033" i="4"/>
  <c r="K3034" i="4"/>
  <c r="X3034" i="4" s="1"/>
  <c r="M3034" i="4"/>
  <c r="Y3034" i="4" s="1"/>
  <c r="K3035" i="4"/>
  <c r="M3035" i="4"/>
  <c r="K3036" i="4"/>
  <c r="X3036" i="4" s="1"/>
  <c r="M3036" i="4"/>
  <c r="Y3036" i="4" s="1"/>
  <c r="K3037" i="4"/>
  <c r="M3037" i="4"/>
  <c r="K3038" i="4"/>
  <c r="X3038" i="4" s="1"/>
  <c r="M3038" i="4"/>
  <c r="Y3038" i="4" s="1"/>
  <c r="K3039" i="4"/>
  <c r="X3039" i="4" s="1"/>
  <c r="M3039" i="4"/>
  <c r="K3040" i="4"/>
  <c r="X3040" i="4" s="1"/>
  <c r="M3040" i="4"/>
  <c r="Y3040" i="4" s="1"/>
  <c r="K3041" i="4"/>
  <c r="M3041" i="4"/>
  <c r="K3042" i="4"/>
  <c r="X3042" i="4" s="1"/>
  <c r="M3042" i="4"/>
  <c r="Y3042" i="4" s="1"/>
  <c r="K3043" i="4"/>
  <c r="M3043" i="4"/>
  <c r="K3050" i="4"/>
  <c r="M3050" i="4"/>
  <c r="Y3050" i="4" s="1"/>
  <c r="N3050" i="4"/>
  <c r="AA3050" i="4" s="1"/>
  <c r="K3051" i="4"/>
  <c r="L3051" i="4"/>
  <c r="M3051" i="4"/>
  <c r="Y3051" i="4" s="1"/>
  <c r="K3052" i="4"/>
  <c r="M3052" i="4"/>
  <c r="Y3052" i="4" s="1"/>
  <c r="K3053" i="4"/>
  <c r="X3053" i="4" s="1"/>
  <c r="M3053" i="4"/>
  <c r="Y3053" i="4" s="1"/>
  <c r="K3054" i="4"/>
  <c r="M3054" i="4"/>
  <c r="Y3054" i="4" s="1"/>
  <c r="K3055" i="4"/>
  <c r="X3055" i="4" s="1"/>
  <c r="M3055" i="4"/>
  <c r="Y3055" i="4" s="1"/>
  <c r="K3056" i="4"/>
  <c r="M3056" i="4"/>
  <c r="K3057" i="4"/>
  <c r="X3057" i="4" s="1"/>
  <c r="M3057" i="4"/>
  <c r="Y3057" i="4" s="1"/>
  <c r="K3058" i="4"/>
  <c r="M3058" i="4"/>
  <c r="K3059" i="4"/>
  <c r="X3059" i="4" s="1"/>
  <c r="M3059" i="4"/>
  <c r="Y3059" i="4" s="1"/>
  <c r="K3060" i="4"/>
  <c r="X3060" i="4" s="1"/>
  <c r="M3060" i="4"/>
  <c r="K3061" i="4"/>
  <c r="X3061" i="4" s="1"/>
  <c r="M3061" i="4"/>
  <c r="Y3061" i="4" s="1"/>
  <c r="K3062" i="4"/>
  <c r="M3062" i="4"/>
  <c r="K3063" i="4"/>
  <c r="X3063" i="4" s="1"/>
  <c r="M3063" i="4"/>
  <c r="Y3063" i="4" s="1"/>
  <c r="K3064" i="4"/>
  <c r="M3064" i="4"/>
  <c r="K3073" i="4"/>
  <c r="M3073" i="4"/>
  <c r="Y3073" i="4" s="1"/>
  <c r="N3073" i="4"/>
  <c r="AA3073" i="4" s="1"/>
  <c r="K3074" i="4"/>
  <c r="L3074" i="4" s="1"/>
  <c r="M3074" i="4"/>
  <c r="Y3074" i="4" s="1"/>
  <c r="K3075" i="4"/>
  <c r="X3075" i="4" s="1"/>
  <c r="M3075" i="4"/>
  <c r="K3076" i="4"/>
  <c r="X3076" i="4" s="1"/>
  <c r="M3076" i="4"/>
  <c r="Y3076" i="4" s="1"/>
  <c r="K3077" i="4"/>
  <c r="X3077" i="4" s="1"/>
  <c r="M3077" i="4"/>
  <c r="K3078" i="4"/>
  <c r="M3078" i="4"/>
  <c r="Y3078" i="4" s="1"/>
  <c r="K3079" i="4"/>
  <c r="X3079" i="4" s="1"/>
  <c r="M3079" i="4"/>
  <c r="K3080" i="4"/>
  <c r="X3080" i="4" s="1"/>
  <c r="M3080" i="4"/>
  <c r="Y3080" i="4" s="1"/>
  <c r="K3081" i="4"/>
  <c r="X3081" i="4" s="1"/>
  <c r="M3081" i="4"/>
  <c r="K3082" i="4"/>
  <c r="M3082" i="4"/>
  <c r="Y3082" i="4" s="1"/>
  <c r="K3083" i="4"/>
  <c r="X3083" i="4" s="1"/>
  <c r="M3083" i="4"/>
  <c r="K3084" i="4"/>
  <c r="X3084" i="4" s="1"/>
  <c r="M3084" i="4"/>
  <c r="Y3084" i="4" s="1"/>
  <c r="K3085" i="4"/>
  <c r="X3085" i="4" s="1"/>
  <c r="M3085" i="4"/>
  <c r="K3086" i="4"/>
  <c r="M3086" i="4"/>
  <c r="Y3086" i="4" s="1"/>
  <c r="K3087" i="4"/>
  <c r="X3087" i="4" s="1"/>
  <c r="M3087" i="4"/>
  <c r="Y989" i="4"/>
  <c r="Y1179" i="4"/>
  <c r="Y1448" i="4"/>
  <c r="Y1543" i="4"/>
  <c r="X1569" i="4"/>
  <c r="AA1602" i="4"/>
  <c r="Y1626" i="4"/>
  <c r="Y1776" i="4"/>
  <c r="X2425" i="4"/>
  <c r="Y2518" i="4"/>
  <c r="AE3087" i="4"/>
  <c r="AD3087" i="4"/>
  <c r="AE3086" i="4"/>
  <c r="AD3086" i="4"/>
  <c r="AE3085" i="4"/>
  <c r="AD3085" i="4"/>
  <c r="AE3084" i="4"/>
  <c r="AD3084" i="4"/>
  <c r="AE3083" i="4"/>
  <c r="AD3083" i="4"/>
  <c r="AE3082" i="4"/>
  <c r="AD3082" i="4"/>
  <c r="AE3081" i="4"/>
  <c r="AD3081" i="4"/>
  <c r="AE3080" i="4"/>
  <c r="AD3080" i="4"/>
  <c r="AE3079" i="4"/>
  <c r="AD3079" i="4"/>
  <c r="AE3078" i="4"/>
  <c r="AD3078" i="4"/>
  <c r="AE3077" i="4"/>
  <c r="AD3077" i="4"/>
  <c r="AE3076" i="4"/>
  <c r="AD3076" i="4"/>
  <c r="AE3075" i="4"/>
  <c r="AD3075" i="4"/>
  <c r="AE3074" i="4"/>
  <c r="AD3074" i="4"/>
  <c r="AE3064" i="4"/>
  <c r="AD3064" i="4"/>
  <c r="AE3063" i="4"/>
  <c r="AD3063" i="4"/>
  <c r="AE3062" i="4"/>
  <c r="AD3062" i="4"/>
  <c r="AE3061" i="4"/>
  <c r="AD3061" i="4"/>
  <c r="AE3060" i="4"/>
  <c r="AD3060" i="4"/>
  <c r="AE3059" i="4"/>
  <c r="AD3059" i="4"/>
  <c r="AE3058" i="4"/>
  <c r="AD3058" i="4"/>
  <c r="AE3057" i="4"/>
  <c r="AD3057" i="4"/>
  <c r="AE3056" i="4"/>
  <c r="AD3056" i="4"/>
  <c r="AE3055" i="4"/>
  <c r="AD3055" i="4"/>
  <c r="AE3054" i="4"/>
  <c r="AD3054" i="4"/>
  <c r="AE3053" i="4"/>
  <c r="AD3053" i="4"/>
  <c r="AE3052" i="4"/>
  <c r="AD3052" i="4"/>
  <c r="AE3051" i="4"/>
  <c r="AD3051" i="4"/>
  <c r="AE3043" i="4"/>
  <c r="AD3043" i="4"/>
  <c r="AE3042" i="4"/>
  <c r="AD3042" i="4"/>
  <c r="AE3041" i="4"/>
  <c r="AD3041" i="4"/>
  <c r="AE3040" i="4"/>
  <c r="AD3040" i="4"/>
  <c r="AE3039" i="4"/>
  <c r="AD3039" i="4"/>
  <c r="AE3038" i="4"/>
  <c r="AD3038" i="4"/>
  <c r="AE3037" i="4"/>
  <c r="AD3037" i="4"/>
  <c r="AE3036" i="4"/>
  <c r="AD3036" i="4"/>
  <c r="AE3035" i="4"/>
  <c r="AD3035" i="4"/>
  <c r="AE3034" i="4"/>
  <c r="AD3034" i="4"/>
  <c r="AE3033" i="4"/>
  <c r="AD3033" i="4"/>
  <c r="AE3032" i="4"/>
  <c r="AD3032" i="4"/>
  <c r="AE3031" i="4"/>
  <c r="AD3031" i="4"/>
  <c r="AE3030" i="4"/>
  <c r="AD3030" i="4"/>
  <c r="AE3020" i="4"/>
  <c r="AD3020" i="4"/>
  <c r="AE3019" i="4"/>
  <c r="AD3019" i="4"/>
  <c r="AE3018" i="4"/>
  <c r="AD3018" i="4"/>
  <c r="AE3017" i="4"/>
  <c r="AD3017" i="4"/>
  <c r="AE3016" i="4"/>
  <c r="AD3016" i="4"/>
  <c r="AE3015" i="4"/>
  <c r="AD3015" i="4"/>
  <c r="AE3014" i="4"/>
  <c r="AD3014" i="4"/>
  <c r="AE3013" i="4"/>
  <c r="AD3013" i="4"/>
  <c r="AE3012" i="4"/>
  <c r="AD3012" i="4"/>
  <c r="AE3011" i="4"/>
  <c r="AD3011" i="4"/>
  <c r="AE3010" i="4"/>
  <c r="AD3010" i="4"/>
  <c r="AE3009" i="4"/>
  <c r="AD3009" i="4"/>
  <c r="AE3008" i="4"/>
  <c r="AD3008" i="4"/>
  <c r="AE3007" i="4"/>
  <c r="AD3007" i="4"/>
  <c r="AE2997" i="4"/>
  <c r="AD2997" i="4"/>
  <c r="AE2996" i="4"/>
  <c r="AD2996" i="4"/>
  <c r="AE2995" i="4"/>
  <c r="AD2995" i="4"/>
  <c r="AE2994" i="4"/>
  <c r="AD2994" i="4"/>
  <c r="AE2993" i="4"/>
  <c r="AD2993" i="4"/>
  <c r="AE2992" i="4"/>
  <c r="AD2992" i="4"/>
  <c r="AE2991" i="4"/>
  <c r="AD2991" i="4"/>
  <c r="AE2990" i="4"/>
  <c r="AD2990" i="4"/>
  <c r="AE2989" i="4"/>
  <c r="AD2989" i="4"/>
  <c r="AE2988" i="4"/>
  <c r="AD2988" i="4"/>
  <c r="AE2987" i="4"/>
  <c r="AD2987" i="4"/>
  <c r="AE2986" i="4"/>
  <c r="AD2986" i="4"/>
  <c r="AE2985" i="4"/>
  <c r="AD2985" i="4"/>
  <c r="AE2984" i="4"/>
  <c r="AD2984" i="4"/>
  <c r="AE2974" i="4"/>
  <c r="AD2974" i="4"/>
  <c r="AE2973" i="4"/>
  <c r="AD2973" i="4"/>
  <c r="AE2972" i="4"/>
  <c r="AD2972" i="4"/>
  <c r="AE2971" i="4"/>
  <c r="AD2971" i="4"/>
  <c r="AE2970" i="4"/>
  <c r="AD2970" i="4"/>
  <c r="AE2969" i="4"/>
  <c r="AD2969" i="4"/>
  <c r="AE2968" i="4"/>
  <c r="AD2968" i="4"/>
  <c r="AE2967" i="4"/>
  <c r="AD2967" i="4"/>
  <c r="AE2966" i="4"/>
  <c r="AD2966" i="4"/>
  <c r="AE2965" i="4"/>
  <c r="AD2965" i="4"/>
  <c r="AE2964" i="4"/>
  <c r="AD2964" i="4"/>
  <c r="AE2963" i="4"/>
  <c r="AD2963" i="4"/>
  <c r="AE2962" i="4"/>
  <c r="AD2962" i="4"/>
  <c r="AE2961" i="4"/>
  <c r="AD2961" i="4"/>
  <c r="AE2951" i="4"/>
  <c r="AD2951" i="4"/>
  <c r="AE2950" i="4"/>
  <c r="AD2950" i="4"/>
  <c r="AE2949" i="4"/>
  <c r="AD2949" i="4"/>
  <c r="AE2948" i="4"/>
  <c r="AD2948" i="4"/>
  <c r="AE2947" i="4"/>
  <c r="AD2947" i="4"/>
  <c r="AE2946" i="4"/>
  <c r="AD2946" i="4"/>
  <c r="AE2945" i="4"/>
  <c r="AD2945" i="4"/>
  <c r="AE2944" i="4"/>
  <c r="AD2944" i="4"/>
  <c r="AE2943" i="4"/>
  <c r="AD2943" i="4"/>
  <c r="AE2942" i="4"/>
  <c r="AD2942" i="4"/>
  <c r="AE2941" i="4"/>
  <c r="AD2941" i="4"/>
  <c r="AE2940" i="4"/>
  <c r="AD2940" i="4"/>
  <c r="AE2939" i="4"/>
  <c r="AD2939" i="4"/>
  <c r="AE2938" i="4"/>
  <c r="AD2938" i="4"/>
  <c r="AE2929" i="4"/>
  <c r="AD2929" i="4"/>
  <c r="AE2928" i="4"/>
  <c r="AD2928" i="4"/>
  <c r="AE2927" i="4"/>
  <c r="AD2927" i="4"/>
  <c r="AE2926" i="4"/>
  <c r="AD2926" i="4"/>
  <c r="AE2925" i="4"/>
  <c r="AD2925" i="4"/>
  <c r="AE2924" i="4"/>
  <c r="AD2924" i="4"/>
  <c r="AE2923" i="4"/>
  <c r="AD2923" i="4"/>
  <c r="AE2922" i="4"/>
  <c r="AD2922" i="4"/>
  <c r="AE2921" i="4"/>
  <c r="AD2921" i="4"/>
  <c r="AE2920" i="4"/>
  <c r="AD2920" i="4"/>
  <c r="AE2919" i="4"/>
  <c r="AD2919" i="4"/>
  <c r="AE2918" i="4"/>
  <c r="AD2918" i="4"/>
  <c r="AE2917" i="4"/>
  <c r="AD2917" i="4"/>
  <c r="AE2916" i="4"/>
  <c r="AD2916" i="4"/>
  <c r="AE2906" i="4"/>
  <c r="AD2906" i="4"/>
  <c r="AE2905" i="4"/>
  <c r="AD2905" i="4"/>
  <c r="AE2904" i="4"/>
  <c r="AD2904" i="4"/>
  <c r="AE2903" i="4"/>
  <c r="AD2903" i="4"/>
  <c r="AE2902" i="4"/>
  <c r="AD2902" i="4"/>
  <c r="AE2901" i="4"/>
  <c r="AD2901" i="4"/>
  <c r="AE2900" i="4"/>
  <c r="AD2900" i="4"/>
  <c r="AE2899" i="4"/>
  <c r="AD2899" i="4"/>
  <c r="AE2898" i="4"/>
  <c r="AD2898" i="4"/>
  <c r="AE2897" i="4"/>
  <c r="AD2897" i="4"/>
  <c r="AE2896" i="4"/>
  <c r="AD2896" i="4"/>
  <c r="AE2895" i="4"/>
  <c r="AD2895" i="4"/>
  <c r="AE2894" i="4"/>
  <c r="AD2894" i="4"/>
  <c r="AE2893" i="4"/>
  <c r="AD2893" i="4"/>
  <c r="AE2883" i="4"/>
  <c r="AD2883" i="4"/>
  <c r="AE2882" i="4"/>
  <c r="AD2882" i="4"/>
  <c r="AE2881" i="4"/>
  <c r="AD2881" i="4"/>
  <c r="AE2880" i="4"/>
  <c r="AD2880" i="4"/>
  <c r="AE2879" i="4"/>
  <c r="AD2879" i="4"/>
  <c r="AE2878" i="4"/>
  <c r="AD2878" i="4"/>
  <c r="AE2877" i="4"/>
  <c r="AD2877" i="4"/>
  <c r="AE2876" i="4"/>
  <c r="AD2876" i="4"/>
  <c r="AE2875" i="4"/>
  <c r="AD2875" i="4"/>
  <c r="AE2874" i="4"/>
  <c r="AD2874" i="4"/>
  <c r="AE2873" i="4"/>
  <c r="AD2873" i="4"/>
  <c r="AE2872" i="4"/>
  <c r="AD2872" i="4"/>
  <c r="AE2871" i="4"/>
  <c r="AD2871" i="4"/>
  <c r="AE2870" i="4"/>
  <c r="AD2870" i="4"/>
  <c r="AE2860" i="4"/>
  <c r="AD2860" i="4"/>
  <c r="AE2859" i="4"/>
  <c r="AD2859" i="4"/>
  <c r="AE2858" i="4"/>
  <c r="AD2858" i="4"/>
  <c r="AE2857" i="4"/>
  <c r="AD2857" i="4"/>
  <c r="AE2856" i="4"/>
  <c r="AD2856" i="4"/>
  <c r="AE2855" i="4"/>
  <c r="AD2855" i="4"/>
  <c r="AE2854" i="4"/>
  <c r="AD2854" i="4"/>
  <c r="AE2853" i="4"/>
  <c r="AD2853" i="4"/>
  <c r="AE2852" i="4"/>
  <c r="AD2852" i="4"/>
  <c r="AE2851" i="4"/>
  <c r="AD2851" i="4"/>
  <c r="AE2850" i="4"/>
  <c r="AD2850" i="4"/>
  <c r="AE2849" i="4"/>
  <c r="AD2849" i="4"/>
  <c r="AE2848" i="4"/>
  <c r="AD2848" i="4"/>
  <c r="AE2847" i="4"/>
  <c r="AD2847" i="4"/>
  <c r="AE2837" i="4"/>
  <c r="AD2837" i="4"/>
  <c r="AE2836" i="4"/>
  <c r="AD2836" i="4"/>
  <c r="AE2835" i="4"/>
  <c r="AD2835" i="4"/>
  <c r="AE2834" i="4"/>
  <c r="AD2834" i="4"/>
  <c r="AE2833" i="4"/>
  <c r="AD2833" i="4"/>
  <c r="AE2832" i="4"/>
  <c r="AD2832" i="4"/>
  <c r="AE2831" i="4"/>
  <c r="AD2831" i="4"/>
  <c r="AE2830" i="4"/>
  <c r="AD2830" i="4"/>
  <c r="AE2829" i="4"/>
  <c r="AD2829" i="4"/>
  <c r="AE2828" i="4"/>
  <c r="AD2828" i="4"/>
  <c r="AE2827" i="4"/>
  <c r="AD2827" i="4"/>
  <c r="AE2826" i="4"/>
  <c r="AD2826" i="4"/>
  <c r="AE2825" i="4"/>
  <c r="AD2825" i="4"/>
  <c r="AE2824" i="4"/>
  <c r="AD2824" i="4"/>
  <c r="AE2815" i="4"/>
  <c r="AD2815" i="4"/>
  <c r="AE2814" i="4"/>
  <c r="AD2814" i="4"/>
  <c r="AE2813" i="4"/>
  <c r="AD2813" i="4"/>
  <c r="AE2812" i="4"/>
  <c r="AD2812" i="4"/>
  <c r="AE2811" i="4"/>
  <c r="AD2811" i="4"/>
  <c r="AE2810" i="4"/>
  <c r="AD2810" i="4"/>
  <c r="AE2809" i="4"/>
  <c r="AD2809" i="4"/>
  <c r="AE2808" i="4"/>
  <c r="AD2808" i="4"/>
  <c r="AE2807" i="4"/>
  <c r="AD2807" i="4"/>
  <c r="AE2806" i="4"/>
  <c r="AD2806" i="4"/>
  <c r="AE2805" i="4"/>
  <c r="AD2805" i="4"/>
  <c r="AE2804" i="4"/>
  <c r="AD2804" i="4"/>
  <c r="AE2803" i="4"/>
  <c r="AD2803" i="4"/>
  <c r="AE2802" i="4"/>
  <c r="AD2802" i="4"/>
  <c r="AE2792" i="4"/>
  <c r="AD2792" i="4"/>
  <c r="AE2791" i="4"/>
  <c r="AD2791" i="4"/>
  <c r="AE2790" i="4"/>
  <c r="AD2790" i="4"/>
  <c r="AE2789" i="4"/>
  <c r="AD2789" i="4"/>
  <c r="AE2788" i="4"/>
  <c r="AD2788" i="4"/>
  <c r="AE2787" i="4"/>
  <c r="AD2787" i="4"/>
  <c r="AE2786" i="4"/>
  <c r="AD2786" i="4"/>
  <c r="AE2785" i="4"/>
  <c r="AD2785" i="4"/>
  <c r="AE2784" i="4"/>
  <c r="AD2784" i="4"/>
  <c r="AE2783" i="4"/>
  <c r="AD2783" i="4"/>
  <c r="AE2782" i="4"/>
  <c r="AD2782" i="4"/>
  <c r="AE2781" i="4"/>
  <c r="AD2781" i="4"/>
  <c r="AE2780" i="4"/>
  <c r="AD2780" i="4"/>
  <c r="AE2779" i="4"/>
  <c r="AD2779" i="4"/>
  <c r="AE2770" i="4"/>
  <c r="AD2770" i="4"/>
  <c r="AE2769" i="4"/>
  <c r="AD2769" i="4"/>
  <c r="AE2768" i="4"/>
  <c r="AD2768" i="4"/>
  <c r="AE2767" i="4"/>
  <c r="AD2767" i="4"/>
  <c r="AE2766" i="4"/>
  <c r="AD2766" i="4"/>
  <c r="AE2765" i="4"/>
  <c r="AD2765" i="4"/>
  <c r="AE2764" i="4"/>
  <c r="AD2764" i="4"/>
  <c r="AE2763" i="4"/>
  <c r="AD2763" i="4"/>
  <c r="AE2762" i="4"/>
  <c r="AD2762" i="4"/>
  <c r="AE2761" i="4"/>
  <c r="AD2761" i="4"/>
  <c r="AE2760" i="4"/>
  <c r="AD2760" i="4"/>
  <c r="AE2759" i="4"/>
  <c r="AD2759" i="4"/>
  <c r="AE2758" i="4"/>
  <c r="AD2758" i="4"/>
  <c r="AE2757" i="4"/>
  <c r="AD2757" i="4"/>
  <c r="AE2747" i="4"/>
  <c r="AD2747" i="4"/>
  <c r="AE2746" i="4"/>
  <c r="AD2746" i="4"/>
  <c r="AE2745" i="4"/>
  <c r="AD2745" i="4"/>
  <c r="AE2744" i="4"/>
  <c r="AD2744" i="4"/>
  <c r="AE2743" i="4"/>
  <c r="AD2743" i="4"/>
  <c r="AE2742" i="4"/>
  <c r="AD2742" i="4"/>
  <c r="AE2741" i="4"/>
  <c r="AD2741" i="4"/>
  <c r="AE2740" i="4"/>
  <c r="AD2740" i="4"/>
  <c r="AE2739" i="4"/>
  <c r="AD2739" i="4"/>
  <c r="AE2738" i="4"/>
  <c r="AD2738" i="4"/>
  <c r="AE2737" i="4"/>
  <c r="AD2737" i="4"/>
  <c r="AE2736" i="4"/>
  <c r="AD2736" i="4"/>
  <c r="AE2735" i="4"/>
  <c r="AD2735" i="4"/>
  <c r="AE2734" i="4"/>
  <c r="AD2734" i="4"/>
  <c r="AE2724" i="4"/>
  <c r="AD2724" i="4"/>
  <c r="AE2723" i="4"/>
  <c r="AD2723" i="4"/>
  <c r="AE2722" i="4"/>
  <c r="AD2722" i="4"/>
  <c r="AE2721" i="4"/>
  <c r="AD2721" i="4"/>
  <c r="AE2720" i="4"/>
  <c r="AD2720" i="4"/>
  <c r="AE2719" i="4"/>
  <c r="AD2719" i="4"/>
  <c r="AE2718" i="4"/>
  <c r="AD2718" i="4"/>
  <c r="AE2717" i="4"/>
  <c r="AD2717" i="4"/>
  <c r="AE2716" i="4"/>
  <c r="AD2716" i="4"/>
  <c r="AE2715" i="4"/>
  <c r="AD2715" i="4"/>
  <c r="AE2714" i="4"/>
  <c r="AD2714" i="4"/>
  <c r="AE2713" i="4"/>
  <c r="AD2713" i="4"/>
  <c r="AE2712" i="4"/>
  <c r="AD2712" i="4"/>
  <c r="AE2711" i="4"/>
  <c r="AD2711" i="4"/>
  <c r="AE2702" i="4"/>
  <c r="AD2702" i="4"/>
  <c r="AE2701" i="4"/>
  <c r="AD2701" i="4"/>
  <c r="AE2700" i="4"/>
  <c r="AD2700" i="4"/>
  <c r="AE2699" i="4"/>
  <c r="AD2699" i="4"/>
  <c r="AE2698" i="4"/>
  <c r="AD2698" i="4"/>
  <c r="AE2697" i="4"/>
  <c r="AD2697" i="4"/>
  <c r="AE2696" i="4"/>
  <c r="AD2696" i="4"/>
  <c r="AE2695" i="4"/>
  <c r="AD2695" i="4"/>
  <c r="AE2694" i="4"/>
  <c r="AD2694" i="4"/>
  <c r="AE2693" i="4"/>
  <c r="AD2693" i="4"/>
  <c r="AE2692" i="4"/>
  <c r="AD2692" i="4"/>
  <c r="AE2691" i="4"/>
  <c r="AD2691" i="4"/>
  <c r="AE2690" i="4"/>
  <c r="AD2690" i="4"/>
  <c r="AE2689" i="4"/>
  <c r="AD2689" i="4"/>
  <c r="AE2679" i="4"/>
  <c r="AD2679" i="4"/>
  <c r="AE2678" i="4"/>
  <c r="AD2678" i="4"/>
  <c r="AE2677" i="4"/>
  <c r="AD2677" i="4"/>
  <c r="AE2676" i="4"/>
  <c r="AD2676" i="4"/>
  <c r="AE2675" i="4"/>
  <c r="AD2675" i="4"/>
  <c r="AE2674" i="4"/>
  <c r="AD2674" i="4"/>
  <c r="AE2673" i="4"/>
  <c r="AD2673" i="4"/>
  <c r="AE2672" i="4"/>
  <c r="AD2672" i="4"/>
  <c r="AE2671" i="4"/>
  <c r="AD2671" i="4"/>
  <c r="AE2670" i="4"/>
  <c r="AD2670" i="4"/>
  <c r="AE2669" i="4"/>
  <c r="AD2669" i="4"/>
  <c r="AE2668" i="4"/>
  <c r="AD2668" i="4"/>
  <c r="AE2667" i="4"/>
  <c r="AD2667" i="4"/>
  <c r="AE2666" i="4"/>
  <c r="AD2666" i="4"/>
  <c r="AE2656" i="4"/>
  <c r="AD2656" i="4"/>
  <c r="AE2655" i="4"/>
  <c r="AD2655" i="4"/>
  <c r="AE2654" i="4"/>
  <c r="AD2654" i="4"/>
  <c r="AE2653" i="4"/>
  <c r="AD2653" i="4"/>
  <c r="AE2652" i="4"/>
  <c r="AD2652" i="4"/>
  <c r="AE2651" i="4"/>
  <c r="AD2651" i="4"/>
  <c r="AE2650" i="4"/>
  <c r="AD2650" i="4"/>
  <c r="AE2649" i="4"/>
  <c r="AD2649" i="4"/>
  <c r="AE2648" i="4"/>
  <c r="AD2648" i="4"/>
  <c r="AE2647" i="4"/>
  <c r="AD2647" i="4"/>
  <c r="AE2646" i="4"/>
  <c r="AD2646" i="4"/>
  <c r="AE2645" i="4"/>
  <c r="AD2645" i="4"/>
  <c r="AE2644" i="4"/>
  <c r="AD2644" i="4"/>
  <c r="AE2643" i="4"/>
  <c r="AD2643" i="4"/>
  <c r="AE2633" i="4"/>
  <c r="AD2633" i="4"/>
  <c r="AE2632" i="4"/>
  <c r="AD2632" i="4"/>
  <c r="AE2631" i="4"/>
  <c r="AD2631" i="4"/>
  <c r="AE2630" i="4"/>
  <c r="AD2630" i="4"/>
  <c r="AE2629" i="4"/>
  <c r="AD2629" i="4"/>
  <c r="AE2628" i="4"/>
  <c r="AD2628" i="4"/>
  <c r="AE2627" i="4"/>
  <c r="AD2627" i="4"/>
  <c r="AE2626" i="4"/>
  <c r="AD2626" i="4"/>
  <c r="AE2625" i="4"/>
  <c r="AD2625" i="4"/>
  <c r="AE2624" i="4"/>
  <c r="AD2624" i="4"/>
  <c r="AE2623" i="4"/>
  <c r="AD2623" i="4"/>
  <c r="AE2622" i="4"/>
  <c r="AD2622" i="4"/>
  <c r="AE2621" i="4"/>
  <c r="AD2621" i="4"/>
  <c r="AE2620" i="4"/>
  <c r="AD2620" i="4"/>
  <c r="AE2610" i="4"/>
  <c r="AD2610" i="4"/>
  <c r="AE2609" i="4"/>
  <c r="AD2609" i="4"/>
  <c r="AE2608" i="4"/>
  <c r="AD2608" i="4"/>
  <c r="AE2607" i="4"/>
  <c r="AD2607" i="4"/>
  <c r="AE2606" i="4"/>
  <c r="AD2606" i="4"/>
  <c r="AE2605" i="4"/>
  <c r="AD2605" i="4"/>
  <c r="AE2604" i="4"/>
  <c r="AD2604" i="4"/>
  <c r="AE2603" i="4"/>
  <c r="AD2603" i="4"/>
  <c r="AE2602" i="4"/>
  <c r="AD2602" i="4"/>
  <c r="AE2601" i="4"/>
  <c r="AD2601" i="4"/>
  <c r="AE2600" i="4"/>
  <c r="AD2600" i="4"/>
  <c r="AE2599" i="4"/>
  <c r="AD2599" i="4"/>
  <c r="AE2598" i="4"/>
  <c r="AD2598" i="4"/>
  <c r="AE2597" i="4"/>
  <c r="AD2597" i="4"/>
  <c r="AE2588" i="4"/>
  <c r="AD2588" i="4"/>
  <c r="AE2587" i="4"/>
  <c r="AD2587" i="4"/>
  <c r="AE2586" i="4"/>
  <c r="AD2586" i="4"/>
  <c r="AE2585" i="4"/>
  <c r="AD2585" i="4"/>
  <c r="AE2584" i="4"/>
  <c r="AD2584" i="4"/>
  <c r="AE2583" i="4"/>
  <c r="AD2583" i="4"/>
  <c r="AE2582" i="4"/>
  <c r="AD2582" i="4"/>
  <c r="AE2581" i="4"/>
  <c r="AD2581" i="4"/>
  <c r="AE2580" i="4"/>
  <c r="AD2580" i="4"/>
  <c r="AE2579" i="4"/>
  <c r="AD2579" i="4"/>
  <c r="AE2578" i="4"/>
  <c r="AD2578" i="4"/>
  <c r="AE2577" i="4"/>
  <c r="AD2577" i="4"/>
  <c r="AE2576" i="4"/>
  <c r="AD2576" i="4"/>
  <c r="AE2575" i="4"/>
  <c r="AD2575" i="4"/>
  <c r="AE2566" i="4"/>
  <c r="AD2566" i="4"/>
  <c r="AE2565" i="4"/>
  <c r="AD2565" i="4"/>
  <c r="AE2564" i="4"/>
  <c r="AD2564" i="4"/>
  <c r="AE2563" i="4"/>
  <c r="AD2563" i="4"/>
  <c r="AE2562" i="4"/>
  <c r="AD2562" i="4"/>
  <c r="AE2561" i="4"/>
  <c r="AD2561" i="4"/>
  <c r="AE2560" i="4"/>
  <c r="AD2560" i="4"/>
  <c r="AE2559" i="4"/>
  <c r="AD2559" i="4"/>
  <c r="AE2558" i="4"/>
  <c r="AD2558" i="4"/>
  <c r="AE2557" i="4"/>
  <c r="AD2557" i="4"/>
  <c r="AE2556" i="4"/>
  <c r="AD2556" i="4"/>
  <c r="AE2555" i="4"/>
  <c r="AD2555" i="4"/>
  <c r="AE2554" i="4"/>
  <c r="AD2554" i="4"/>
  <c r="AE2553" i="4"/>
  <c r="AD2553" i="4"/>
  <c r="AE2543" i="4"/>
  <c r="AD2543" i="4"/>
  <c r="AE2542" i="4"/>
  <c r="AD2542" i="4"/>
  <c r="AE2541" i="4"/>
  <c r="AD2541" i="4"/>
  <c r="AE2540" i="4"/>
  <c r="AD2540" i="4"/>
  <c r="AE2539" i="4"/>
  <c r="AD2539" i="4"/>
  <c r="AE2538" i="4"/>
  <c r="AD2538" i="4"/>
  <c r="AE2537" i="4"/>
  <c r="AD2537" i="4"/>
  <c r="AE2536" i="4"/>
  <c r="AD2536" i="4"/>
  <c r="AE2535" i="4"/>
  <c r="AD2535" i="4"/>
  <c r="AE2534" i="4"/>
  <c r="AD2534" i="4"/>
  <c r="AE2533" i="4"/>
  <c r="AD2533" i="4"/>
  <c r="AE2532" i="4"/>
  <c r="AD2532" i="4"/>
  <c r="AE2531" i="4"/>
  <c r="AD2531" i="4"/>
  <c r="AE2530" i="4"/>
  <c r="AD2530" i="4"/>
  <c r="AE2520" i="4"/>
  <c r="AD2520" i="4"/>
  <c r="AE2519" i="4"/>
  <c r="AD2519" i="4"/>
  <c r="AE2518" i="4"/>
  <c r="AD2518" i="4"/>
  <c r="AE2517" i="4"/>
  <c r="AD2517" i="4"/>
  <c r="AE2516" i="4"/>
  <c r="AD2516" i="4"/>
  <c r="AE2515" i="4"/>
  <c r="AD2515" i="4"/>
  <c r="AE2514" i="4"/>
  <c r="AD2514" i="4"/>
  <c r="AE2513" i="4"/>
  <c r="AD2513" i="4"/>
  <c r="AE2512" i="4"/>
  <c r="AD2512" i="4"/>
  <c r="AE2511" i="4"/>
  <c r="AD2511" i="4"/>
  <c r="AE2510" i="4"/>
  <c r="AD2510" i="4"/>
  <c r="AE2509" i="4"/>
  <c r="AD2509" i="4"/>
  <c r="AE2508" i="4"/>
  <c r="AD2508" i="4"/>
  <c r="AE2507" i="4"/>
  <c r="AD2507" i="4"/>
  <c r="AE2497" i="4"/>
  <c r="AD2497" i="4"/>
  <c r="AE2496" i="4"/>
  <c r="AD2496" i="4"/>
  <c r="AE2495" i="4"/>
  <c r="AD2495" i="4"/>
  <c r="AE2494" i="4"/>
  <c r="AD2494" i="4"/>
  <c r="AE2493" i="4"/>
  <c r="AD2493" i="4"/>
  <c r="AE2492" i="4"/>
  <c r="AD2492" i="4"/>
  <c r="AE2491" i="4"/>
  <c r="AD2491" i="4"/>
  <c r="AE2490" i="4"/>
  <c r="AD2490" i="4"/>
  <c r="AE2489" i="4"/>
  <c r="AD2489" i="4"/>
  <c r="AE2488" i="4"/>
  <c r="AD2488" i="4"/>
  <c r="AE2487" i="4"/>
  <c r="AD2487" i="4"/>
  <c r="AE2486" i="4"/>
  <c r="AD2486" i="4"/>
  <c r="AE2485" i="4"/>
  <c r="AD2485" i="4"/>
  <c r="AE2484" i="4"/>
  <c r="AD2484" i="4"/>
  <c r="AE2475" i="4"/>
  <c r="AD2475" i="4"/>
  <c r="AE2474" i="4"/>
  <c r="AD2474" i="4"/>
  <c r="AE2473" i="4"/>
  <c r="AD2473" i="4"/>
  <c r="AE2472" i="4"/>
  <c r="AD2472" i="4"/>
  <c r="AE2471" i="4"/>
  <c r="AD2471" i="4"/>
  <c r="AE2470" i="4"/>
  <c r="AD2470" i="4"/>
  <c r="AE2469" i="4"/>
  <c r="AD2469" i="4"/>
  <c r="AE2468" i="4"/>
  <c r="AD2468" i="4"/>
  <c r="AE2467" i="4"/>
  <c r="AD2467" i="4"/>
  <c r="AE2466" i="4"/>
  <c r="AD2466" i="4"/>
  <c r="AE2465" i="4"/>
  <c r="AD2465" i="4"/>
  <c r="AE2464" i="4"/>
  <c r="AD2464" i="4"/>
  <c r="AE2463" i="4"/>
  <c r="AD2463" i="4"/>
  <c r="AE2462" i="4"/>
  <c r="AD2462" i="4"/>
  <c r="AE2452" i="4"/>
  <c r="AD2452" i="4"/>
  <c r="AE2451" i="4"/>
  <c r="AD2451" i="4"/>
  <c r="AE2450" i="4"/>
  <c r="AD2450" i="4"/>
  <c r="AE2449" i="4"/>
  <c r="AD2449" i="4"/>
  <c r="AE2448" i="4"/>
  <c r="AD2448" i="4"/>
  <c r="AE2447" i="4"/>
  <c r="AD2447" i="4"/>
  <c r="AE2446" i="4"/>
  <c r="AD2446" i="4"/>
  <c r="AE2445" i="4"/>
  <c r="AD2445" i="4"/>
  <c r="AE2444" i="4"/>
  <c r="AD2444" i="4"/>
  <c r="AE2443" i="4"/>
  <c r="AD2443" i="4"/>
  <c r="AE2442" i="4"/>
  <c r="AD2442" i="4"/>
  <c r="AE2441" i="4"/>
  <c r="AD2441" i="4"/>
  <c r="AE2440" i="4"/>
  <c r="AD2440" i="4"/>
  <c r="AE2439" i="4"/>
  <c r="AD2439" i="4"/>
  <c r="AE2429" i="4"/>
  <c r="AD2429" i="4"/>
  <c r="AE2428" i="4"/>
  <c r="AD2428" i="4"/>
  <c r="AE2427" i="4"/>
  <c r="AD2427" i="4"/>
  <c r="AE2426" i="4"/>
  <c r="AD2426" i="4"/>
  <c r="AE2425" i="4"/>
  <c r="AD2425" i="4"/>
  <c r="AE2424" i="4"/>
  <c r="AD2424" i="4"/>
  <c r="AE2423" i="4"/>
  <c r="AD2423" i="4"/>
  <c r="AE2422" i="4"/>
  <c r="AD2422" i="4"/>
  <c r="AE2421" i="4"/>
  <c r="AD2421" i="4"/>
  <c r="AE2420" i="4"/>
  <c r="AD2420" i="4"/>
  <c r="AE2419" i="4"/>
  <c r="AD2419" i="4"/>
  <c r="AE2418" i="4"/>
  <c r="AD2418" i="4"/>
  <c r="AE2417" i="4"/>
  <c r="AD2417" i="4"/>
  <c r="AE2416" i="4"/>
  <c r="AD2416" i="4"/>
  <c r="AE2406" i="4"/>
  <c r="AD2406" i="4"/>
  <c r="AE2405" i="4"/>
  <c r="AD2405" i="4"/>
  <c r="AE2404" i="4"/>
  <c r="AD2404" i="4"/>
  <c r="AE2403" i="4"/>
  <c r="AD2403" i="4"/>
  <c r="AE2402" i="4"/>
  <c r="AD2402" i="4"/>
  <c r="AE2401" i="4"/>
  <c r="AD2401" i="4"/>
  <c r="AE2400" i="4"/>
  <c r="AD2400" i="4"/>
  <c r="AE2399" i="4"/>
  <c r="AD2399" i="4"/>
  <c r="AE2398" i="4"/>
  <c r="AD2398" i="4"/>
  <c r="AE2397" i="4"/>
  <c r="AD2397" i="4"/>
  <c r="AE2396" i="4"/>
  <c r="AD2396" i="4"/>
  <c r="AE2395" i="4"/>
  <c r="AD2395" i="4"/>
  <c r="AE2394" i="4"/>
  <c r="AD2394" i="4"/>
  <c r="AE2393" i="4"/>
  <c r="AD2393" i="4"/>
  <c r="AE2383" i="4"/>
  <c r="AD2383" i="4"/>
  <c r="AE2382" i="4"/>
  <c r="AD2382" i="4"/>
  <c r="AE2381" i="4"/>
  <c r="AD2381" i="4"/>
  <c r="AE2380" i="4"/>
  <c r="AD2380" i="4"/>
  <c r="AE2379" i="4"/>
  <c r="AD2379" i="4"/>
  <c r="AE2378" i="4"/>
  <c r="AD2378" i="4"/>
  <c r="AE2377" i="4"/>
  <c r="AD2377" i="4"/>
  <c r="AE2376" i="4"/>
  <c r="AD2376" i="4"/>
  <c r="AE2375" i="4"/>
  <c r="AD2375" i="4"/>
  <c r="AE2374" i="4"/>
  <c r="AD2374" i="4"/>
  <c r="AE2373" i="4"/>
  <c r="AD2373" i="4"/>
  <c r="AE2372" i="4"/>
  <c r="AD2372" i="4"/>
  <c r="AE2371" i="4"/>
  <c r="AD2371" i="4"/>
  <c r="AE2370" i="4"/>
  <c r="AD2370" i="4"/>
  <c r="AE2361" i="4"/>
  <c r="AD2361" i="4"/>
  <c r="AE2360" i="4"/>
  <c r="AD2360" i="4"/>
  <c r="AE2359" i="4"/>
  <c r="AD2359" i="4"/>
  <c r="AE2358" i="4"/>
  <c r="AD2358" i="4"/>
  <c r="AE2357" i="4"/>
  <c r="AD2357" i="4"/>
  <c r="AE2356" i="4"/>
  <c r="AD2356" i="4"/>
  <c r="AE2355" i="4"/>
  <c r="AD2355" i="4"/>
  <c r="AE2354" i="4"/>
  <c r="AD2354" i="4"/>
  <c r="AE2353" i="4"/>
  <c r="AD2353" i="4"/>
  <c r="AE2352" i="4"/>
  <c r="AD2352" i="4"/>
  <c r="AE2351" i="4"/>
  <c r="AD2351" i="4"/>
  <c r="AE2350" i="4"/>
  <c r="AD2350" i="4"/>
  <c r="AE2349" i="4"/>
  <c r="AD2349" i="4"/>
  <c r="AE2348" i="4"/>
  <c r="AD2348" i="4"/>
  <c r="AE2338" i="4"/>
  <c r="AD2338" i="4"/>
  <c r="AE2337" i="4"/>
  <c r="AD2337" i="4"/>
  <c r="AE2336" i="4"/>
  <c r="AD2336" i="4"/>
  <c r="AE2335" i="4"/>
  <c r="AD2335" i="4"/>
  <c r="AE2334" i="4"/>
  <c r="AD2334" i="4"/>
  <c r="AE2333" i="4"/>
  <c r="AD2333" i="4"/>
  <c r="AE2332" i="4"/>
  <c r="AD2332" i="4"/>
  <c r="AE2331" i="4"/>
  <c r="AD2331" i="4"/>
  <c r="AE2330" i="4"/>
  <c r="AD2330" i="4"/>
  <c r="AE2329" i="4"/>
  <c r="AD2329" i="4"/>
  <c r="AE2328" i="4"/>
  <c r="AD2328" i="4"/>
  <c r="AE2327" i="4"/>
  <c r="AD2327" i="4"/>
  <c r="AE2326" i="4"/>
  <c r="AD2326" i="4"/>
  <c r="AE2325" i="4"/>
  <c r="AD2325" i="4"/>
  <c r="AE2315" i="4"/>
  <c r="AD2315" i="4"/>
  <c r="AE2314" i="4"/>
  <c r="AD2314" i="4"/>
  <c r="AE2313" i="4"/>
  <c r="AD2313" i="4"/>
  <c r="AE2312" i="4"/>
  <c r="AD2312" i="4"/>
  <c r="AE2311" i="4"/>
  <c r="AD2311" i="4"/>
  <c r="AE2310" i="4"/>
  <c r="AD2310" i="4"/>
  <c r="AE2309" i="4"/>
  <c r="AD2309" i="4"/>
  <c r="AE2308" i="4"/>
  <c r="AD2308" i="4"/>
  <c r="AE2307" i="4"/>
  <c r="AD2307" i="4"/>
  <c r="AE2306" i="4"/>
  <c r="AD2306" i="4"/>
  <c r="AE2305" i="4"/>
  <c r="AD2305" i="4"/>
  <c r="AE2304" i="4"/>
  <c r="AD2304" i="4"/>
  <c r="AE2303" i="4"/>
  <c r="AD2303" i="4"/>
  <c r="AE2302" i="4"/>
  <c r="AD2302" i="4"/>
  <c r="AE2292" i="4"/>
  <c r="AD2292" i="4"/>
  <c r="AE2291" i="4"/>
  <c r="AD2291" i="4"/>
  <c r="AE2290" i="4"/>
  <c r="AD2290" i="4"/>
  <c r="AE2289" i="4"/>
  <c r="AD2289" i="4"/>
  <c r="AE2288" i="4"/>
  <c r="AD2288" i="4"/>
  <c r="AE2287" i="4"/>
  <c r="AD2287" i="4"/>
  <c r="AE2286" i="4"/>
  <c r="AD2286" i="4"/>
  <c r="AE2285" i="4"/>
  <c r="AD2285" i="4"/>
  <c r="AE2284" i="4"/>
  <c r="AD2284" i="4"/>
  <c r="AE2283" i="4"/>
  <c r="AD2283" i="4"/>
  <c r="AE2282" i="4"/>
  <c r="AD2282" i="4"/>
  <c r="AE2281" i="4"/>
  <c r="AD2281" i="4"/>
  <c r="AE2280" i="4"/>
  <c r="AD2280" i="4"/>
  <c r="AE2279" i="4"/>
  <c r="AD2279" i="4"/>
  <c r="AE2269" i="4"/>
  <c r="AD2269" i="4"/>
  <c r="AE2268" i="4"/>
  <c r="AD2268" i="4"/>
  <c r="AE2267" i="4"/>
  <c r="AD2267" i="4"/>
  <c r="AE2266" i="4"/>
  <c r="AD2266" i="4"/>
  <c r="AE2265" i="4"/>
  <c r="AD2265" i="4"/>
  <c r="AE2264" i="4"/>
  <c r="AD2264" i="4"/>
  <c r="AE2263" i="4"/>
  <c r="AD2263" i="4"/>
  <c r="AE2262" i="4"/>
  <c r="AD2262" i="4"/>
  <c r="AE2261" i="4"/>
  <c r="AD2261" i="4"/>
  <c r="AE2260" i="4"/>
  <c r="AD2260" i="4"/>
  <c r="AE2259" i="4"/>
  <c r="AD2259" i="4"/>
  <c r="AE2258" i="4"/>
  <c r="AD2258" i="4"/>
  <c r="AE2257" i="4"/>
  <c r="AD2257" i="4"/>
  <c r="AE2256" i="4"/>
  <c r="AD2256" i="4"/>
  <c r="AE2247" i="4"/>
  <c r="AD2247" i="4"/>
  <c r="AE2246" i="4"/>
  <c r="AD2246" i="4"/>
  <c r="AE2245" i="4"/>
  <c r="AD2245" i="4"/>
  <c r="AE2244" i="4"/>
  <c r="AD2244" i="4"/>
  <c r="AE2243" i="4"/>
  <c r="AD2243" i="4"/>
  <c r="AE2242" i="4"/>
  <c r="AD2242" i="4"/>
  <c r="AE2241" i="4"/>
  <c r="AD2241" i="4"/>
  <c r="AE2240" i="4"/>
  <c r="AD2240" i="4"/>
  <c r="AE2239" i="4"/>
  <c r="AD2239" i="4"/>
  <c r="AE2238" i="4"/>
  <c r="AD2238" i="4"/>
  <c r="AE2237" i="4"/>
  <c r="AD2237" i="4"/>
  <c r="AE2236" i="4"/>
  <c r="AD2236" i="4"/>
  <c r="AE2235" i="4"/>
  <c r="AD2235" i="4"/>
  <c r="AE2234" i="4"/>
  <c r="AD2234" i="4"/>
  <c r="AE2224" i="4"/>
  <c r="AD2224" i="4"/>
  <c r="AE2223" i="4"/>
  <c r="AD2223" i="4"/>
  <c r="AE2222" i="4"/>
  <c r="AD2222" i="4"/>
  <c r="AE2221" i="4"/>
  <c r="AD2221" i="4"/>
  <c r="AE2220" i="4"/>
  <c r="AD2220" i="4"/>
  <c r="AE2219" i="4"/>
  <c r="AD2219" i="4"/>
  <c r="AE2218" i="4"/>
  <c r="AD2218" i="4"/>
  <c r="AE2217" i="4"/>
  <c r="AD2217" i="4"/>
  <c r="AE2216" i="4"/>
  <c r="AD2216" i="4"/>
  <c r="AE2215" i="4"/>
  <c r="AD2215" i="4"/>
  <c r="AE2214" i="4"/>
  <c r="AD2214" i="4"/>
  <c r="AE2213" i="4"/>
  <c r="AD2213" i="4"/>
  <c r="AE2212" i="4"/>
  <c r="AD2212" i="4"/>
  <c r="AE2211" i="4"/>
  <c r="AD2211" i="4"/>
  <c r="AE2201" i="4"/>
  <c r="AD2201" i="4"/>
  <c r="AE2200" i="4"/>
  <c r="AD2200" i="4"/>
  <c r="AE2199" i="4"/>
  <c r="AD2199" i="4"/>
  <c r="AE2198" i="4"/>
  <c r="AD2198" i="4"/>
  <c r="AE2197" i="4"/>
  <c r="AD2197" i="4"/>
  <c r="AE2196" i="4"/>
  <c r="AD2196" i="4"/>
  <c r="AE2195" i="4"/>
  <c r="AD2195" i="4"/>
  <c r="AE2194" i="4"/>
  <c r="AD2194" i="4"/>
  <c r="AE2193" i="4"/>
  <c r="AD2193" i="4"/>
  <c r="AE2192" i="4"/>
  <c r="AD2192" i="4"/>
  <c r="AE2191" i="4"/>
  <c r="AD2191" i="4"/>
  <c r="AE2190" i="4"/>
  <c r="AD2190" i="4"/>
  <c r="AE2189" i="4"/>
  <c r="AD2189" i="4"/>
  <c r="AE2188" i="4"/>
  <c r="AD2188" i="4"/>
  <c r="AE2178" i="4"/>
  <c r="AD2178" i="4"/>
  <c r="AE2177" i="4"/>
  <c r="AD2177" i="4"/>
  <c r="AE2176" i="4"/>
  <c r="AD2176" i="4"/>
  <c r="AE2175" i="4"/>
  <c r="AD2175" i="4"/>
  <c r="AE2174" i="4"/>
  <c r="AD2174" i="4"/>
  <c r="AE2173" i="4"/>
  <c r="AD2173" i="4"/>
  <c r="AE2172" i="4"/>
  <c r="AD2172" i="4"/>
  <c r="AE2171" i="4"/>
  <c r="AD2171" i="4"/>
  <c r="AE2170" i="4"/>
  <c r="AD2170" i="4"/>
  <c r="AE2169" i="4"/>
  <c r="AD2169" i="4"/>
  <c r="AE2168" i="4"/>
  <c r="AD2168" i="4"/>
  <c r="AE2167" i="4"/>
  <c r="AD2167" i="4"/>
  <c r="AE2166" i="4"/>
  <c r="AD2166" i="4"/>
  <c r="AE2165" i="4"/>
  <c r="AD2165" i="4"/>
  <c r="AE2154" i="4"/>
  <c r="AD2154" i="4"/>
  <c r="AE2153" i="4"/>
  <c r="AD2153" i="4"/>
  <c r="AE2152" i="4"/>
  <c r="AD2152" i="4"/>
  <c r="AE2151" i="4"/>
  <c r="AD2151" i="4"/>
  <c r="AE2150" i="4"/>
  <c r="AD2150" i="4"/>
  <c r="AE2149" i="4"/>
  <c r="AD2149" i="4"/>
  <c r="AE2148" i="4"/>
  <c r="AD2148" i="4"/>
  <c r="AE2147" i="4"/>
  <c r="AD2147" i="4"/>
  <c r="AE2146" i="4"/>
  <c r="AD2146" i="4"/>
  <c r="AE2145" i="4"/>
  <c r="AD2145" i="4"/>
  <c r="AE2144" i="4"/>
  <c r="AD2144" i="4"/>
  <c r="AE2143" i="4"/>
  <c r="AD2143" i="4"/>
  <c r="AE2142" i="4"/>
  <c r="AD2142" i="4"/>
  <c r="AE2141" i="4"/>
  <c r="AD2141" i="4"/>
  <c r="AE2132" i="4"/>
  <c r="AD2132" i="4"/>
  <c r="AE2131" i="4"/>
  <c r="AD2131" i="4"/>
  <c r="AE2130" i="4"/>
  <c r="AD2130" i="4"/>
  <c r="AE2129" i="4"/>
  <c r="AD2129" i="4"/>
  <c r="AE2128" i="4"/>
  <c r="AD2128" i="4"/>
  <c r="AE2127" i="4"/>
  <c r="AD2127" i="4"/>
  <c r="AE2126" i="4"/>
  <c r="AD2126" i="4"/>
  <c r="AE2125" i="4"/>
  <c r="AD2125" i="4"/>
  <c r="AE2124" i="4"/>
  <c r="AD2124" i="4"/>
  <c r="AE2123" i="4"/>
  <c r="AD2123" i="4"/>
  <c r="AE2122" i="4"/>
  <c r="AD2122" i="4"/>
  <c r="AE2121" i="4"/>
  <c r="AD2121" i="4"/>
  <c r="AE2120" i="4"/>
  <c r="AD2120" i="4"/>
  <c r="AE2119" i="4"/>
  <c r="AD2119" i="4"/>
  <c r="AE2109" i="4"/>
  <c r="AD2109" i="4"/>
  <c r="AE2108" i="4"/>
  <c r="AD2108" i="4"/>
  <c r="AE2107" i="4"/>
  <c r="AD2107" i="4"/>
  <c r="AE2106" i="4"/>
  <c r="AD2106" i="4"/>
  <c r="AE2105" i="4"/>
  <c r="AD2105" i="4"/>
  <c r="AE2104" i="4"/>
  <c r="AD2104" i="4"/>
  <c r="AE2103" i="4"/>
  <c r="AD2103" i="4"/>
  <c r="AE2102" i="4"/>
  <c r="AD2102" i="4"/>
  <c r="AE2101" i="4"/>
  <c r="AD2101" i="4"/>
  <c r="AE2100" i="4"/>
  <c r="AD2100" i="4"/>
  <c r="AE2099" i="4"/>
  <c r="AD2099" i="4"/>
  <c r="AE2098" i="4"/>
  <c r="AD2098" i="4"/>
  <c r="AE2097" i="4"/>
  <c r="AD2097" i="4"/>
  <c r="AE2096" i="4"/>
  <c r="AD2096" i="4"/>
  <c r="AE2086" i="4"/>
  <c r="AD2086" i="4"/>
  <c r="AE2085" i="4"/>
  <c r="AD2085" i="4"/>
  <c r="AE2084" i="4"/>
  <c r="AD2084" i="4"/>
  <c r="AE2083" i="4"/>
  <c r="AD2083" i="4"/>
  <c r="AE2082" i="4"/>
  <c r="AD2082" i="4"/>
  <c r="AE2081" i="4"/>
  <c r="AD2081" i="4"/>
  <c r="AE2080" i="4"/>
  <c r="AD2080" i="4"/>
  <c r="AE2079" i="4"/>
  <c r="AD2079" i="4"/>
  <c r="AE2078" i="4"/>
  <c r="AD2078" i="4"/>
  <c r="AE2077" i="4"/>
  <c r="AD2077" i="4"/>
  <c r="AE2076" i="4"/>
  <c r="AD2076" i="4"/>
  <c r="AE2075" i="4"/>
  <c r="AD2075" i="4"/>
  <c r="AE2074" i="4"/>
  <c r="AD2074" i="4"/>
  <c r="AE2073" i="4"/>
  <c r="AD2073" i="4"/>
  <c r="AE2063" i="4"/>
  <c r="AD2063" i="4"/>
  <c r="AE2062" i="4"/>
  <c r="AD2062" i="4"/>
  <c r="AE2061" i="4"/>
  <c r="AD2061" i="4"/>
  <c r="AE2060" i="4"/>
  <c r="AD2060" i="4"/>
  <c r="AE2059" i="4"/>
  <c r="AD2059" i="4"/>
  <c r="AE2058" i="4"/>
  <c r="AD2058" i="4"/>
  <c r="AE2057" i="4"/>
  <c r="AD2057" i="4"/>
  <c r="AE2056" i="4"/>
  <c r="AD2056" i="4"/>
  <c r="AE2055" i="4"/>
  <c r="AD2055" i="4"/>
  <c r="AE2054" i="4"/>
  <c r="AD2054" i="4"/>
  <c r="AE2053" i="4"/>
  <c r="AD2053" i="4"/>
  <c r="AE2052" i="4"/>
  <c r="AD2052" i="4"/>
  <c r="AE2051" i="4"/>
  <c r="AD2051" i="4"/>
  <c r="AE2050" i="4"/>
  <c r="AD2050" i="4"/>
  <c r="AE2040" i="4"/>
  <c r="AD2040" i="4"/>
  <c r="AE2039" i="4"/>
  <c r="AD2039" i="4"/>
  <c r="AE2038" i="4"/>
  <c r="AD2038" i="4"/>
  <c r="AE2037" i="4"/>
  <c r="AD2037" i="4"/>
  <c r="AE2036" i="4"/>
  <c r="AD2036" i="4"/>
  <c r="AE2035" i="4"/>
  <c r="AD2035" i="4"/>
  <c r="AE2034" i="4"/>
  <c r="AD2034" i="4"/>
  <c r="AE2033" i="4"/>
  <c r="AD2033" i="4"/>
  <c r="AE2032" i="4"/>
  <c r="AD2032" i="4"/>
  <c r="AE2031" i="4"/>
  <c r="AD2031" i="4"/>
  <c r="AE2030" i="4"/>
  <c r="AD2030" i="4"/>
  <c r="AE2029" i="4"/>
  <c r="AD2029" i="4"/>
  <c r="AE2028" i="4"/>
  <c r="AD2028" i="4"/>
  <c r="AE2027" i="4"/>
  <c r="AD2027" i="4"/>
  <c r="AE2018" i="4"/>
  <c r="AD2018" i="4"/>
  <c r="AE2017" i="4"/>
  <c r="AD2017" i="4"/>
  <c r="AE2016" i="4"/>
  <c r="AD2016" i="4"/>
  <c r="AE2015" i="4"/>
  <c r="AD2015" i="4"/>
  <c r="AE2014" i="4"/>
  <c r="AD2014" i="4"/>
  <c r="AE2013" i="4"/>
  <c r="AD2013" i="4"/>
  <c r="AE2012" i="4"/>
  <c r="AD2012" i="4"/>
  <c r="AE2011" i="4"/>
  <c r="AD2011" i="4"/>
  <c r="AE2010" i="4"/>
  <c r="AD2010" i="4"/>
  <c r="AE2009" i="4"/>
  <c r="AD2009" i="4"/>
  <c r="AE2008" i="4"/>
  <c r="AD2008" i="4"/>
  <c r="AE2007" i="4"/>
  <c r="AD2007" i="4"/>
  <c r="AE2006" i="4"/>
  <c r="AD2006" i="4"/>
  <c r="AE2005" i="4"/>
  <c r="AD2005" i="4"/>
  <c r="AE1995" i="4"/>
  <c r="AD1995" i="4"/>
  <c r="AE1994" i="4"/>
  <c r="AD1994" i="4"/>
  <c r="AE1993" i="4"/>
  <c r="AD1993" i="4"/>
  <c r="AE1992" i="4"/>
  <c r="AD1992" i="4"/>
  <c r="AE1991" i="4"/>
  <c r="AD1991" i="4"/>
  <c r="AE1990" i="4"/>
  <c r="AD1990" i="4"/>
  <c r="AE1989" i="4"/>
  <c r="AD1989" i="4"/>
  <c r="AE1988" i="4"/>
  <c r="AD1988" i="4"/>
  <c r="AE1987" i="4"/>
  <c r="AD1987" i="4"/>
  <c r="AE1986" i="4"/>
  <c r="AD1986" i="4"/>
  <c r="AE1985" i="4"/>
  <c r="AD1985" i="4"/>
  <c r="AE1984" i="4"/>
  <c r="AD1984" i="4"/>
  <c r="AE1983" i="4"/>
  <c r="AD1983" i="4"/>
  <c r="AE1982" i="4"/>
  <c r="AD1982" i="4"/>
  <c r="AE1972" i="4"/>
  <c r="AD1972" i="4"/>
  <c r="AE1971" i="4"/>
  <c r="AD1971" i="4"/>
  <c r="AE1970" i="4"/>
  <c r="AD1970" i="4"/>
  <c r="AE1969" i="4"/>
  <c r="AD1969" i="4"/>
  <c r="AE1968" i="4"/>
  <c r="AD1968" i="4"/>
  <c r="AE1967" i="4"/>
  <c r="AD1967" i="4"/>
  <c r="AE1966" i="4"/>
  <c r="AD1966" i="4"/>
  <c r="AE1965" i="4"/>
  <c r="AD1965" i="4"/>
  <c r="AE1964" i="4"/>
  <c r="AD1964" i="4"/>
  <c r="AE1963" i="4"/>
  <c r="AD1963" i="4"/>
  <c r="AE1962" i="4"/>
  <c r="AD1962" i="4"/>
  <c r="AE1961" i="4"/>
  <c r="AD1961" i="4"/>
  <c r="AE1960" i="4"/>
  <c r="AD1960" i="4"/>
  <c r="AE1959" i="4"/>
  <c r="AD1959" i="4"/>
  <c r="AE1949" i="4"/>
  <c r="AD1949" i="4"/>
  <c r="AE1948" i="4"/>
  <c r="AD1948" i="4"/>
  <c r="AE1947" i="4"/>
  <c r="AD1947" i="4"/>
  <c r="AE1946" i="4"/>
  <c r="AD1946" i="4"/>
  <c r="AE1945" i="4"/>
  <c r="AD1945" i="4"/>
  <c r="AE1944" i="4"/>
  <c r="AD1944" i="4"/>
  <c r="AE1943" i="4"/>
  <c r="AD1943" i="4"/>
  <c r="AE1942" i="4"/>
  <c r="AD1942" i="4"/>
  <c r="AE1941" i="4"/>
  <c r="AD1941" i="4"/>
  <c r="AE1940" i="4"/>
  <c r="AD1940" i="4"/>
  <c r="AE1939" i="4"/>
  <c r="AD1939" i="4"/>
  <c r="AE1938" i="4"/>
  <c r="AD1938" i="4"/>
  <c r="AE1937" i="4"/>
  <c r="AD1937" i="4"/>
  <c r="AE1936" i="4"/>
  <c r="AD1936" i="4"/>
  <c r="AE1926" i="4"/>
  <c r="AD1926" i="4"/>
  <c r="AE1925" i="4"/>
  <c r="AD1925" i="4"/>
  <c r="AE1924" i="4"/>
  <c r="AD1924" i="4"/>
  <c r="AE1923" i="4"/>
  <c r="AD1923" i="4"/>
  <c r="AE1922" i="4"/>
  <c r="AD1922" i="4"/>
  <c r="AE1921" i="4"/>
  <c r="AD1921" i="4"/>
  <c r="AE1920" i="4"/>
  <c r="AD1920" i="4"/>
  <c r="AE1919" i="4"/>
  <c r="AD1919" i="4"/>
  <c r="AE1918" i="4"/>
  <c r="AD1918" i="4"/>
  <c r="AE1917" i="4"/>
  <c r="AD1917" i="4"/>
  <c r="AE1916" i="4"/>
  <c r="AD1916" i="4"/>
  <c r="AE1915" i="4"/>
  <c r="AD1915" i="4"/>
  <c r="AE1914" i="4"/>
  <c r="AD1914" i="4"/>
  <c r="AE1913" i="4"/>
  <c r="AD1913" i="4"/>
  <c r="AE1904" i="4"/>
  <c r="AD1904" i="4"/>
  <c r="AE1903" i="4"/>
  <c r="AD1903" i="4"/>
  <c r="AE1902" i="4"/>
  <c r="AD1902" i="4"/>
  <c r="AE1901" i="4"/>
  <c r="AD1901" i="4"/>
  <c r="AE1900" i="4"/>
  <c r="AD1900" i="4"/>
  <c r="AE1899" i="4"/>
  <c r="AD1899" i="4"/>
  <c r="AE1898" i="4"/>
  <c r="AD1898" i="4"/>
  <c r="AE1897" i="4"/>
  <c r="AD1897" i="4"/>
  <c r="AE1896" i="4"/>
  <c r="AD1896" i="4"/>
  <c r="AE1895" i="4"/>
  <c r="AD1895" i="4"/>
  <c r="AE1894" i="4"/>
  <c r="AD1894" i="4"/>
  <c r="AE1893" i="4"/>
  <c r="AD1893" i="4"/>
  <c r="AE1892" i="4"/>
  <c r="AD1892" i="4"/>
  <c r="AE1891" i="4"/>
  <c r="AD1891" i="4"/>
  <c r="AE1881" i="4"/>
  <c r="AD1881" i="4"/>
  <c r="AE1880" i="4"/>
  <c r="AD1880" i="4"/>
  <c r="AE1879" i="4"/>
  <c r="AD1879" i="4"/>
  <c r="AE1878" i="4"/>
  <c r="AD1878" i="4"/>
  <c r="AE1877" i="4"/>
  <c r="AD1877" i="4"/>
  <c r="AE1876" i="4"/>
  <c r="AD1876" i="4"/>
  <c r="AE1875" i="4"/>
  <c r="AD1875" i="4"/>
  <c r="AE1874" i="4"/>
  <c r="AD1874" i="4"/>
  <c r="AE1873" i="4"/>
  <c r="AD1873" i="4"/>
  <c r="AE1872" i="4"/>
  <c r="AD1872" i="4"/>
  <c r="AE1871" i="4"/>
  <c r="AD1871" i="4"/>
  <c r="AE1870" i="4"/>
  <c r="AD1870" i="4"/>
  <c r="AE1869" i="4"/>
  <c r="AD1869" i="4"/>
  <c r="AE1868" i="4"/>
  <c r="AD1868" i="4"/>
  <c r="AE1858" i="4"/>
  <c r="AD1858" i="4"/>
  <c r="AE1857" i="4"/>
  <c r="AD1857" i="4"/>
  <c r="AE1856" i="4"/>
  <c r="AD1856" i="4"/>
  <c r="AE1855" i="4"/>
  <c r="AD1855" i="4"/>
  <c r="AE1854" i="4"/>
  <c r="AD1854" i="4"/>
  <c r="AE1853" i="4"/>
  <c r="AD1853" i="4"/>
  <c r="AE1852" i="4"/>
  <c r="AD1852" i="4"/>
  <c r="AE1851" i="4"/>
  <c r="AD1851" i="4"/>
  <c r="AE1850" i="4"/>
  <c r="AD1850" i="4"/>
  <c r="AE1849" i="4"/>
  <c r="AD1849" i="4"/>
  <c r="AE1848" i="4"/>
  <c r="AD1848" i="4"/>
  <c r="AE1847" i="4"/>
  <c r="AD1847" i="4"/>
  <c r="AE1846" i="4"/>
  <c r="AD1846" i="4"/>
  <c r="AE1845" i="4"/>
  <c r="AD1845" i="4"/>
  <c r="AE1835" i="4"/>
  <c r="AD1835" i="4"/>
  <c r="AE1834" i="4"/>
  <c r="AD1834" i="4"/>
  <c r="AE1833" i="4"/>
  <c r="AD1833" i="4"/>
  <c r="AE1832" i="4"/>
  <c r="AD1832" i="4"/>
  <c r="AE1831" i="4"/>
  <c r="AD1831" i="4"/>
  <c r="AE1830" i="4"/>
  <c r="AD1830" i="4"/>
  <c r="AE1829" i="4"/>
  <c r="AD1829" i="4"/>
  <c r="AE1828" i="4"/>
  <c r="AD1828" i="4"/>
  <c r="AE1827" i="4"/>
  <c r="AD1827" i="4"/>
  <c r="AE1826" i="4"/>
  <c r="AD1826" i="4"/>
  <c r="AE1825" i="4"/>
  <c r="AD1825" i="4"/>
  <c r="AE1824" i="4"/>
  <c r="AD1824" i="4"/>
  <c r="AE1823" i="4"/>
  <c r="AD1823" i="4"/>
  <c r="AE1822" i="4"/>
  <c r="AD1822" i="4"/>
  <c r="AE1812" i="4"/>
  <c r="AD1812" i="4"/>
  <c r="AE1811" i="4"/>
  <c r="AD1811" i="4"/>
  <c r="AE1810" i="4"/>
  <c r="AD1810" i="4"/>
  <c r="AE1809" i="4"/>
  <c r="AD1809" i="4"/>
  <c r="AE1808" i="4"/>
  <c r="AD1808" i="4"/>
  <c r="AE1807" i="4"/>
  <c r="AD1807" i="4"/>
  <c r="AE1806" i="4"/>
  <c r="AD1806" i="4"/>
  <c r="AE1805" i="4"/>
  <c r="AD1805" i="4"/>
  <c r="AE1804" i="4"/>
  <c r="AD1804" i="4"/>
  <c r="AE1803" i="4"/>
  <c r="AD1803" i="4"/>
  <c r="AE1802" i="4"/>
  <c r="AD1802" i="4"/>
  <c r="AE1801" i="4"/>
  <c r="AD1801" i="4"/>
  <c r="AE1800" i="4"/>
  <c r="AD1800" i="4"/>
  <c r="AE1799" i="4"/>
  <c r="AD1799" i="4"/>
  <c r="AE1790" i="4"/>
  <c r="AD1790" i="4"/>
  <c r="AE1789" i="4"/>
  <c r="AD1789" i="4"/>
  <c r="AE1788" i="4"/>
  <c r="AD1788" i="4"/>
  <c r="AE1787" i="4"/>
  <c r="AD1787" i="4"/>
  <c r="AE1786" i="4"/>
  <c r="AD1786" i="4"/>
  <c r="AE1785" i="4"/>
  <c r="AD1785" i="4"/>
  <c r="AE1784" i="4"/>
  <c r="AD1784" i="4"/>
  <c r="AE1783" i="4"/>
  <c r="AD1783" i="4"/>
  <c r="AE1782" i="4"/>
  <c r="AD1782" i="4"/>
  <c r="AE1781" i="4"/>
  <c r="AD1781" i="4"/>
  <c r="AE1780" i="4"/>
  <c r="AD1780" i="4"/>
  <c r="AE1779" i="4"/>
  <c r="AD1779" i="4"/>
  <c r="AE1778" i="4"/>
  <c r="AD1778" i="4"/>
  <c r="AE1777" i="4"/>
  <c r="AD1777" i="4"/>
  <c r="AE1767" i="4"/>
  <c r="AD1767" i="4"/>
  <c r="AE1766" i="4"/>
  <c r="AD1766" i="4"/>
  <c r="AE1765" i="4"/>
  <c r="AD1765" i="4"/>
  <c r="AE1764" i="4"/>
  <c r="AD1764" i="4"/>
  <c r="AE1763" i="4"/>
  <c r="AD1763" i="4"/>
  <c r="AE1762" i="4"/>
  <c r="AD1762" i="4"/>
  <c r="AE1761" i="4"/>
  <c r="AD1761" i="4"/>
  <c r="AE1760" i="4"/>
  <c r="AD1760" i="4"/>
  <c r="AE1759" i="4"/>
  <c r="AD1759" i="4"/>
  <c r="AE1758" i="4"/>
  <c r="AD1758" i="4"/>
  <c r="AE1757" i="4"/>
  <c r="AD1757" i="4"/>
  <c r="AE1756" i="4"/>
  <c r="AD1756" i="4"/>
  <c r="AE1755" i="4"/>
  <c r="AD1755" i="4"/>
  <c r="AE1754" i="4"/>
  <c r="AD1754" i="4"/>
  <c r="AE1753" i="4"/>
  <c r="AD1753" i="4"/>
  <c r="AE1752" i="4"/>
  <c r="AD1752" i="4"/>
  <c r="AE1751" i="4"/>
  <c r="AD1751" i="4"/>
  <c r="AE1750" i="4"/>
  <c r="AD1750" i="4"/>
  <c r="AE1749" i="4"/>
  <c r="AD1749" i="4"/>
  <c r="AE1748" i="4"/>
  <c r="AD1748" i="4"/>
  <c r="AE1747" i="4"/>
  <c r="AD1747" i="4"/>
  <c r="AE1746" i="4"/>
  <c r="AD1746" i="4"/>
  <c r="AE1745" i="4"/>
  <c r="AD1745" i="4"/>
  <c r="AE1744" i="4"/>
  <c r="AD1744" i="4"/>
  <c r="AE1743" i="4"/>
  <c r="AD1743" i="4"/>
  <c r="AE1742" i="4"/>
  <c r="AD1742" i="4"/>
  <c r="AE1741" i="4"/>
  <c r="AD1741" i="4"/>
  <c r="AE1740" i="4"/>
  <c r="AD1740" i="4"/>
  <c r="AE1730" i="4"/>
  <c r="AD1730" i="4"/>
  <c r="AE1729" i="4"/>
  <c r="AD1729" i="4"/>
  <c r="AE1728" i="4"/>
  <c r="AD1728" i="4"/>
  <c r="AE1727" i="4"/>
  <c r="AD1727" i="4"/>
  <c r="AE1726" i="4"/>
  <c r="AD1726" i="4"/>
  <c r="AE1725" i="4"/>
  <c r="AD1725" i="4"/>
  <c r="AE1724" i="4"/>
  <c r="AD1724" i="4"/>
  <c r="AE1723" i="4"/>
  <c r="AD1723" i="4"/>
  <c r="AE1722" i="4"/>
  <c r="AD1722" i="4"/>
  <c r="AE1721" i="4"/>
  <c r="AD1721" i="4"/>
  <c r="AE1720" i="4"/>
  <c r="AD1720" i="4"/>
  <c r="AE1719" i="4"/>
  <c r="AD1719" i="4"/>
  <c r="AE1718" i="4"/>
  <c r="AD1718" i="4"/>
  <c r="AE1717" i="4"/>
  <c r="AD1717" i="4"/>
  <c r="AE1708" i="4"/>
  <c r="AD1708" i="4"/>
  <c r="AE1707" i="4"/>
  <c r="AD1707" i="4"/>
  <c r="AE1706" i="4"/>
  <c r="AD1706" i="4"/>
  <c r="AE1705" i="4"/>
  <c r="AD1705" i="4"/>
  <c r="AE1704" i="4"/>
  <c r="AD1704" i="4"/>
  <c r="AE1703" i="4"/>
  <c r="AD1703" i="4"/>
  <c r="AE1702" i="4"/>
  <c r="AD1702" i="4"/>
  <c r="AE1701" i="4"/>
  <c r="AD1701" i="4"/>
  <c r="AE1700" i="4"/>
  <c r="AD1700" i="4"/>
  <c r="AE1699" i="4"/>
  <c r="AD1699" i="4"/>
  <c r="AE1698" i="4"/>
  <c r="AD1698" i="4"/>
  <c r="AE1697" i="4"/>
  <c r="AD1697" i="4"/>
  <c r="AE1696" i="4"/>
  <c r="AD1696" i="4"/>
  <c r="AE1695" i="4"/>
  <c r="AD1695" i="4"/>
  <c r="AD1694" i="4"/>
  <c r="AE1685" i="4"/>
  <c r="AD1685" i="4"/>
  <c r="AE1684" i="4"/>
  <c r="AD1684" i="4"/>
  <c r="AE1683" i="4"/>
  <c r="AD1683" i="4"/>
  <c r="AE1682" i="4"/>
  <c r="AD1682" i="4"/>
  <c r="AE1681" i="4"/>
  <c r="AD1681" i="4"/>
  <c r="AE1680" i="4"/>
  <c r="AD1680" i="4"/>
  <c r="AE1679" i="4"/>
  <c r="AD1679" i="4"/>
  <c r="AE1678" i="4"/>
  <c r="AD1678" i="4"/>
  <c r="AE1677" i="4"/>
  <c r="AD1677" i="4"/>
  <c r="AE1676" i="4"/>
  <c r="AD1676" i="4"/>
  <c r="AE1675" i="4"/>
  <c r="AD1675" i="4"/>
  <c r="AE1674" i="4"/>
  <c r="AD1674" i="4"/>
  <c r="AE1673" i="4"/>
  <c r="AD1673" i="4"/>
  <c r="AE1672" i="4"/>
  <c r="AD1672" i="4"/>
  <c r="AE1662" i="4"/>
  <c r="AD1662" i="4"/>
  <c r="AE1661" i="4"/>
  <c r="AD1661" i="4"/>
  <c r="AE1660" i="4"/>
  <c r="AD1660" i="4"/>
  <c r="AE1659" i="4"/>
  <c r="AD1659" i="4"/>
  <c r="AE1658" i="4"/>
  <c r="AD1658" i="4"/>
  <c r="AE1657" i="4"/>
  <c r="AD1657" i="4"/>
  <c r="AE1656" i="4"/>
  <c r="AD1656" i="4"/>
  <c r="AE1655" i="4"/>
  <c r="AD1655" i="4"/>
  <c r="AE1654" i="4"/>
  <c r="AD1654" i="4"/>
  <c r="AE1653" i="4"/>
  <c r="AD1653" i="4"/>
  <c r="AE1652" i="4"/>
  <c r="AD1652" i="4"/>
  <c r="AE1651" i="4"/>
  <c r="AD1651" i="4"/>
  <c r="AE1650" i="4"/>
  <c r="AD1650" i="4"/>
  <c r="AE1649" i="4"/>
  <c r="AD1649" i="4"/>
  <c r="AE1639" i="4"/>
  <c r="AD1639" i="4"/>
  <c r="AE1638" i="4"/>
  <c r="AD1638" i="4"/>
  <c r="AE1637" i="4"/>
  <c r="AD1637" i="4"/>
  <c r="AE1636" i="4"/>
  <c r="AD1636" i="4"/>
  <c r="AE1635" i="4"/>
  <c r="AD1635" i="4"/>
  <c r="AE1634" i="4"/>
  <c r="AD1634" i="4"/>
  <c r="AE1633" i="4"/>
  <c r="AD1633" i="4"/>
  <c r="AE1632" i="4"/>
  <c r="AD1632" i="4"/>
  <c r="AE1631" i="4"/>
  <c r="AD1631" i="4"/>
  <c r="AE1630" i="4"/>
  <c r="AD1630" i="4"/>
  <c r="AE1629" i="4"/>
  <c r="AD1629" i="4"/>
  <c r="AE1628" i="4"/>
  <c r="AD1628" i="4"/>
  <c r="AE1627" i="4"/>
  <c r="AD1627" i="4"/>
  <c r="AE1626" i="4"/>
  <c r="AD1626" i="4"/>
  <c r="AE1616" i="4"/>
  <c r="AD1616" i="4"/>
  <c r="AE1615" i="4"/>
  <c r="AD1615" i="4"/>
  <c r="AE1614" i="4"/>
  <c r="AD1614" i="4"/>
  <c r="AE1613" i="4"/>
  <c r="AD1613" i="4"/>
  <c r="AE1612" i="4"/>
  <c r="AD1612" i="4"/>
  <c r="AE1611" i="4"/>
  <c r="AD1611" i="4"/>
  <c r="AE1610" i="4"/>
  <c r="AD1610" i="4"/>
  <c r="AE1609" i="4"/>
  <c r="AD1609" i="4"/>
  <c r="AE1608" i="4"/>
  <c r="AD1608" i="4"/>
  <c r="AE1607" i="4"/>
  <c r="AD1607" i="4"/>
  <c r="AE1606" i="4"/>
  <c r="AD1606" i="4"/>
  <c r="AE1605" i="4"/>
  <c r="AD1605" i="4"/>
  <c r="AE1604" i="4"/>
  <c r="AD1604" i="4"/>
  <c r="AE1603" i="4"/>
  <c r="AD1603" i="4"/>
  <c r="AE1594" i="4"/>
  <c r="AD1594" i="4"/>
  <c r="AE1593" i="4"/>
  <c r="AD1593" i="4"/>
  <c r="AE1592" i="4"/>
  <c r="AD1592" i="4"/>
  <c r="AE1591" i="4"/>
  <c r="AD1591" i="4"/>
  <c r="AE1590" i="4"/>
  <c r="AD1590" i="4"/>
  <c r="AE1589" i="4"/>
  <c r="AD1589" i="4"/>
  <c r="AE1588" i="4"/>
  <c r="AD1588" i="4"/>
  <c r="AE1587" i="4"/>
  <c r="AD1587" i="4"/>
  <c r="AE1586" i="4"/>
  <c r="AD1586" i="4"/>
  <c r="AE1585" i="4"/>
  <c r="AD1585" i="4"/>
  <c r="AE1584" i="4"/>
  <c r="AD1584" i="4"/>
  <c r="AE1583" i="4"/>
  <c r="AD1583" i="4"/>
  <c r="AE1582" i="4"/>
  <c r="AD1582" i="4"/>
  <c r="AE1581" i="4"/>
  <c r="AD1581" i="4"/>
  <c r="AE1571" i="4"/>
  <c r="AD1571" i="4"/>
  <c r="AE1570" i="4"/>
  <c r="AD1570" i="4"/>
  <c r="AE1569" i="4"/>
  <c r="AD1569" i="4"/>
  <c r="AE1568" i="4"/>
  <c r="AD1568" i="4"/>
  <c r="AE1567" i="4"/>
  <c r="AD1567" i="4"/>
  <c r="AE1566" i="4"/>
  <c r="AD1566" i="4"/>
  <c r="AE1565" i="4"/>
  <c r="AD1565" i="4"/>
  <c r="AE1564" i="4"/>
  <c r="AD1564" i="4"/>
  <c r="AE1563" i="4"/>
  <c r="AD1563" i="4"/>
  <c r="AE1562" i="4"/>
  <c r="AD1562" i="4"/>
  <c r="AE1561" i="4"/>
  <c r="AD1561" i="4"/>
  <c r="AE1560" i="4"/>
  <c r="AD1560" i="4"/>
  <c r="AE1559" i="4"/>
  <c r="AD1559" i="4"/>
  <c r="AE1558" i="4"/>
  <c r="AD1558" i="4"/>
  <c r="AE1548" i="4"/>
  <c r="AD1548" i="4"/>
  <c r="AE1547" i="4"/>
  <c r="AD1547" i="4"/>
  <c r="AE1546" i="4"/>
  <c r="AD1546" i="4"/>
  <c r="AE1545" i="4"/>
  <c r="AD1545" i="4"/>
  <c r="AE1544" i="4"/>
  <c r="AD1544" i="4"/>
  <c r="AE1543" i="4"/>
  <c r="AD1543" i="4"/>
  <c r="AE1542" i="4"/>
  <c r="AD1542" i="4"/>
  <c r="AE1541" i="4"/>
  <c r="AD1541" i="4"/>
  <c r="AE1540" i="4"/>
  <c r="AD1540" i="4"/>
  <c r="AE1539" i="4"/>
  <c r="AD1539" i="4"/>
  <c r="AE1538" i="4"/>
  <c r="AD1538" i="4"/>
  <c r="AE1537" i="4"/>
  <c r="AD1537" i="4"/>
  <c r="AE1536" i="4"/>
  <c r="AD1536" i="4"/>
  <c r="AE1535" i="4"/>
  <c r="AD1535" i="4"/>
  <c r="AE1525" i="4"/>
  <c r="AD1525" i="4"/>
  <c r="AE1524" i="4"/>
  <c r="AD1524" i="4"/>
  <c r="AE1523" i="4"/>
  <c r="AD1523" i="4"/>
  <c r="AE1522" i="4"/>
  <c r="AD1522" i="4"/>
  <c r="AE1521" i="4"/>
  <c r="AD1521" i="4"/>
  <c r="AE1520" i="4"/>
  <c r="AD1520" i="4"/>
  <c r="AE1519" i="4"/>
  <c r="AD1519" i="4"/>
  <c r="AE1518" i="4"/>
  <c r="AD1518" i="4"/>
  <c r="AE1517" i="4"/>
  <c r="AD1517" i="4"/>
  <c r="AE1516" i="4"/>
  <c r="AD1516" i="4"/>
  <c r="AE1515" i="4"/>
  <c r="AD1515" i="4"/>
  <c r="AE1514" i="4"/>
  <c r="AD1514" i="4"/>
  <c r="AE1513" i="4"/>
  <c r="AD1513" i="4"/>
  <c r="AE1512" i="4"/>
  <c r="AD1512" i="4"/>
  <c r="AE1502" i="4"/>
  <c r="AD1502" i="4"/>
  <c r="AE1501" i="4"/>
  <c r="AD1501" i="4"/>
  <c r="AE1500" i="4"/>
  <c r="AD1500" i="4"/>
  <c r="AE1499" i="4"/>
  <c r="AD1499" i="4"/>
  <c r="AE1498" i="4"/>
  <c r="AD1498" i="4"/>
  <c r="AE1497" i="4"/>
  <c r="AD1497" i="4"/>
  <c r="AE1496" i="4"/>
  <c r="AD1496" i="4"/>
  <c r="AE1495" i="4"/>
  <c r="AD1495" i="4"/>
  <c r="AE1494" i="4"/>
  <c r="AD1494" i="4"/>
  <c r="AE1493" i="4"/>
  <c r="AD1493" i="4"/>
  <c r="AE1492" i="4"/>
  <c r="AD1492" i="4"/>
  <c r="AE1491" i="4"/>
  <c r="AD1491" i="4"/>
  <c r="AE1490" i="4"/>
  <c r="AD1490" i="4"/>
  <c r="AE1489" i="4"/>
  <c r="AD1489" i="4"/>
  <c r="AE1480" i="4"/>
  <c r="AD1480" i="4"/>
  <c r="AE1479" i="4"/>
  <c r="AD1479" i="4"/>
  <c r="AE1478" i="4"/>
  <c r="AD1478" i="4"/>
  <c r="AE1477" i="4"/>
  <c r="AD1477" i="4"/>
  <c r="AE1476" i="4"/>
  <c r="AD1476" i="4"/>
  <c r="AE1475" i="4"/>
  <c r="AD1475" i="4"/>
  <c r="AE1474" i="4"/>
  <c r="AD1474" i="4"/>
  <c r="AE1473" i="4"/>
  <c r="AD1473" i="4"/>
  <c r="AE1472" i="4"/>
  <c r="AD1472" i="4"/>
  <c r="AE1471" i="4"/>
  <c r="AD1471" i="4"/>
  <c r="AE1470" i="4"/>
  <c r="AD1470" i="4"/>
  <c r="AE1469" i="4"/>
  <c r="AD1469" i="4"/>
  <c r="AE1468" i="4"/>
  <c r="AD1468" i="4"/>
  <c r="AE1467" i="4"/>
  <c r="AD1467" i="4"/>
  <c r="AE1457" i="4"/>
  <c r="AD1457" i="4"/>
  <c r="AE1456" i="4"/>
  <c r="AD1456" i="4"/>
  <c r="AE1455" i="4"/>
  <c r="AD1455" i="4"/>
  <c r="AE1454" i="4"/>
  <c r="AD1454" i="4"/>
  <c r="AE1453" i="4"/>
  <c r="AD1453" i="4"/>
  <c r="AE1452" i="4"/>
  <c r="AD1452" i="4"/>
  <c r="AE1451" i="4"/>
  <c r="AD1451" i="4"/>
  <c r="AE1450" i="4"/>
  <c r="AD1450" i="4"/>
  <c r="AE1449" i="4"/>
  <c r="AD1449" i="4"/>
  <c r="AE1448" i="4"/>
  <c r="AD1448" i="4"/>
  <c r="AE1447" i="4"/>
  <c r="AD1447" i="4"/>
  <c r="AE1446" i="4"/>
  <c r="AD1446" i="4"/>
  <c r="AE1445" i="4"/>
  <c r="AD1445" i="4"/>
  <c r="AE1444" i="4"/>
  <c r="AD1444" i="4"/>
  <c r="AE1434" i="4"/>
  <c r="AD1434" i="4"/>
  <c r="AE1433" i="4"/>
  <c r="AD1433" i="4"/>
  <c r="AE1432" i="4"/>
  <c r="AD1432" i="4"/>
  <c r="AE1431" i="4"/>
  <c r="AD1431" i="4"/>
  <c r="AE1430" i="4"/>
  <c r="AD1430" i="4"/>
  <c r="AE1429" i="4"/>
  <c r="AD1429" i="4"/>
  <c r="AE1428" i="4"/>
  <c r="AD1428" i="4"/>
  <c r="AE1427" i="4"/>
  <c r="AD1427" i="4"/>
  <c r="AE1426" i="4"/>
  <c r="AD1426" i="4"/>
  <c r="AE1425" i="4"/>
  <c r="AD1425" i="4"/>
  <c r="AE1424" i="4"/>
  <c r="AD1424" i="4"/>
  <c r="AE1423" i="4"/>
  <c r="AD1423" i="4"/>
  <c r="AE1422" i="4"/>
  <c r="AD1422" i="4"/>
  <c r="AE1421" i="4"/>
  <c r="AD1421" i="4"/>
  <c r="AE1411" i="4"/>
  <c r="AD1411" i="4"/>
  <c r="AE1410" i="4"/>
  <c r="AD1410" i="4"/>
  <c r="AE1409" i="4"/>
  <c r="AD1409" i="4"/>
  <c r="AE1408" i="4"/>
  <c r="AD1408" i="4"/>
  <c r="AE1407" i="4"/>
  <c r="AD1407" i="4"/>
  <c r="AE1406" i="4"/>
  <c r="AD1406" i="4"/>
  <c r="AE1405" i="4"/>
  <c r="AD1405" i="4"/>
  <c r="AE1404" i="4"/>
  <c r="AD1404" i="4"/>
  <c r="AE1403" i="4"/>
  <c r="AD1403" i="4"/>
  <c r="AE1402" i="4"/>
  <c r="AD1402" i="4"/>
  <c r="AE1401" i="4"/>
  <c r="AD1401" i="4"/>
  <c r="AE1400" i="4"/>
  <c r="AD1400" i="4"/>
  <c r="AE1399" i="4"/>
  <c r="AD1399" i="4"/>
  <c r="AE1398" i="4"/>
  <c r="AD1398" i="4"/>
  <c r="AE1388" i="4"/>
  <c r="AD1388" i="4"/>
  <c r="AE1387" i="4"/>
  <c r="AD1387" i="4"/>
  <c r="AE1386" i="4"/>
  <c r="AD1386" i="4"/>
  <c r="AE1385" i="4"/>
  <c r="AD1385" i="4"/>
  <c r="AE1384" i="4"/>
  <c r="AD1384" i="4"/>
  <c r="AE1383" i="4"/>
  <c r="AD1383" i="4"/>
  <c r="AE1382" i="4"/>
  <c r="AD1382" i="4"/>
  <c r="AE1381" i="4"/>
  <c r="AD1381" i="4"/>
  <c r="AE1380" i="4"/>
  <c r="AD1380" i="4"/>
  <c r="AE1379" i="4"/>
  <c r="AD1379" i="4"/>
  <c r="AE1378" i="4"/>
  <c r="AD1378" i="4"/>
  <c r="AE1377" i="4"/>
  <c r="AD1377" i="4"/>
  <c r="AE1376" i="4"/>
  <c r="AD1376" i="4"/>
  <c r="AE1375" i="4"/>
  <c r="AD1375" i="4"/>
  <c r="AE1366" i="4"/>
  <c r="AD1366" i="4"/>
  <c r="AE1365" i="4"/>
  <c r="AD1365" i="4"/>
  <c r="AE1364" i="4"/>
  <c r="AD1364" i="4"/>
  <c r="AE1363" i="4"/>
  <c r="AD1363" i="4"/>
  <c r="AE1362" i="4"/>
  <c r="AD1362" i="4"/>
  <c r="AE1361" i="4"/>
  <c r="AD1361" i="4"/>
  <c r="AE1360" i="4"/>
  <c r="AD1360" i="4"/>
  <c r="AE1359" i="4"/>
  <c r="AD1359" i="4"/>
  <c r="AE1358" i="4"/>
  <c r="AD1358" i="4"/>
  <c r="AE1357" i="4"/>
  <c r="AD1357" i="4"/>
  <c r="AE1356" i="4"/>
  <c r="AD1356" i="4"/>
  <c r="AE1355" i="4"/>
  <c r="AD1355" i="4"/>
  <c r="AE1354" i="4"/>
  <c r="AD1354" i="4"/>
  <c r="AE1353" i="4"/>
  <c r="AD1353" i="4"/>
  <c r="AE1343" i="4"/>
  <c r="AD1343" i="4"/>
  <c r="AE1342" i="4"/>
  <c r="AD1342" i="4"/>
  <c r="AE1341" i="4"/>
  <c r="AD1341" i="4"/>
  <c r="AE1340" i="4"/>
  <c r="AD1340" i="4"/>
  <c r="AE1339" i="4"/>
  <c r="AD1339" i="4"/>
  <c r="AE1338" i="4"/>
  <c r="AD1338" i="4"/>
  <c r="AE1337" i="4"/>
  <c r="AD1337" i="4"/>
  <c r="AE1336" i="4"/>
  <c r="AD1336" i="4"/>
  <c r="AE1335" i="4"/>
  <c r="AD1335" i="4"/>
  <c r="AE1334" i="4"/>
  <c r="AD1334" i="4"/>
  <c r="AE1333" i="4"/>
  <c r="AD1333" i="4"/>
  <c r="AE1332" i="4"/>
  <c r="AD1332" i="4"/>
  <c r="AE1331" i="4"/>
  <c r="AD1331" i="4"/>
  <c r="AE1330" i="4"/>
  <c r="AD1330" i="4"/>
  <c r="AE1320" i="4"/>
  <c r="AD1320" i="4"/>
  <c r="AE1319" i="4"/>
  <c r="AD1319" i="4"/>
  <c r="AE1318" i="4"/>
  <c r="AD1318" i="4"/>
  <c r="AE1317" i="4"/>
  <c r="AD1317" i="4"/>
  <c r="AE1316" i="4"/>
  <c r="AD1316" i="4"/>
  <c r="AE1315" i="4"/>
  <c r="AD1315" i="4"/>
  <c r="AE1314" i="4"/>
  <c r="AD1314" i="4"/>
  <c r="AE1313" i="4"/>
  <c r="AD1313" i="4"/>
  <c r="AE1312" i="4"/>
  <c r="AD1312" i="4"/>
  <c r="AE1311" i="4"/>
  <c r="AD1311" i="4"/>
  <c r="AE1310" i="4"/>
  <c r="AD1310" i="4"/>
  <c r="AE1309" i="4"/>
  <c r="AD1309" i="4"/>
  <c r="AE1308" i="4"/>
  <c r="AD1308" i="4"/>
  <c r="AE1307" i="4"/>
  <c r="AD1307" i="4"/>
  <c r="AE1297" i="4"/>
  <c r="AD1297" i="4"/>
  <c r="AE1296" i="4"/>
  <c r="AD1296" i="4"/>
  <c r="AE1295" i="4"/>
  <c r="AD1295" i="4"/>
  <c r="AE1294" i="4"/>
  <c r="AD1294" i="4"/>
  <c r="AE1293" i="4"/>
  <c r="AD1293" i="4"/>
  <c r="AE1292" i="4"/>
  <c r="AD1292" i="4"/>
  <c r="AE1291" i="4"/>
  <c r="AD1291" i="4"/>
  <c r="AE1290" i="4"/>
  <c r="AD1290" i="4"/>
  <c r="AE1289" i="4"/>
  <c r="AD1289" i="4"/>
  <c r="AE1288" i="4"/>
  <c r="AD1288" i="4"/>
  <c r="AE1287" i="4"/>
  <c r="AD1287" i="4"/>
  <c r="AE1286" i="4"/>
  <c r="AD1286" i="4"/>
  <c r="AE1285" i="4"/>
  <c r="AD1285" i="4"/>
  <c r="AE1284" i="4"/>
  <c r="AD1284" i="4"/>
  <c r="AE1275" i="4"/>
  <c r="AD1275" i="4"/>
  <c r="AE1274" i="4"/>
  <c r="AD1274" i="4"/>
  <c r="AE1273" i="4"/>
  <c r="AD1273" i="4"/>
  <c r="AE1272" i="4"/>
  <c r="AD1272" i="4"/>
  <c r="AE1271" i="4"/>
  <c r="AD1271" i="4"/>
  <c r="AE1270" i="4"/>
  <c r="AD1270" i="4"/>
  <c r="AE1269" i="4"/>
  <c r="AD1269" i="4"/>
  <c r="AE1268" i="4"/>
  <c r="AD1268" i="4"/>
  <c r="AE1267" i="4"/>
  <c r="AD1267" i="4"/>
  <c r="AE1266" i="4"/>
  <c r="AD1266" i="4"/>
  <c r="AE1265" i="4"/>
  <c r="AD1265" i="4"/>
  <c r="AE1264" i="4"/>
  <c r="AD1264" i="4"/>
  <c r="AE1263" i="4"/>
  <c r="AD1263" i="4"/>
  <c r="AE1262" i="4"/>
  <c r="AD1262" i="4"/>
  <c r="AE1253" i="4"/>
  <c r="AD1253" i="4"/>
  <c r="AE1252" i="4"/>
  <c r="AD1252" i="4"/>
  <c r="AE1251" i="4"/>
  <c r="AD1251" i="4"/>
  <c r="AE1250" i="4"/>
  <c r="AD1250" i="4"/>
  <c r="AE1249" i="4"/>
  <c r="AD1249" i="4"/>
  <c r="AE1248" i="4"/>
  <c r="AD1248" i="4"/>
  <c r="AE1247" i="4"/>
  <c r="AD1247" i="4"/>
  <c r="AE1246" i="4"/>
  <c r="AD1246" i="4"/>
  <c r="AE1245" i="4"/>
  <c r="AD1245" i="4"/>
  <c r="AE1244" i="4"/>
  <c r="AD1244" i="4"/>
  <c r="AE1243" i="4"/>
  <c r="AD1243" i="4"/>
  <c r="AE1242" i="4"/>
  <c r="AD1242" i="4"/>
  <c r="AE1241" i="4"/>
  <c r="AD1241" i="4"/>
  <c r="AE1240" i="4"/>
  <c r="AD1240" i="4"/>
  <c r="AE1230" i="4"/>
  <c r="AD1230" i="4"/>
  <c r="AE1229" i="4"/>
  <c r="AD1229" i="4"/>
  <c r="AE1228" i="4"/>
  <c r="AD1228" i="4"/>
  <c r="AE1227" i="4"/>
  <c r="AD1227" i="4"/>
  <c r="AE1226" i="4"/>
  <c r="AD1226" i="4"/>
  <c r="AE1225" i="4"/>
  <c r="AD1225" i="4"/>
  <c r="AE1224" i="4"/>
  <c r="AD1224" i="4"/>
  <c r="AE1223" i="4"/>
  <c r="AD1223" i="4"/>
  <c r="AE1222" i="4"/>
  <c r="AD1222" i="4"/>
  <c r="AE1221" i="4"/>
  <c r="AD1221" i="4"/>
  <c r="AE1220" i="4"/>
  <c r="AD1220" i="4"/>
  <c r="AE1219" i="4"/>
  <c r="AD1219" i="4"/>
  <c r="AE1218" i="4"/>
  <c r="AD1218" i="4"/>
  <c r="AE1217" i="4"/>
  <c r="AD1217" i="4"/>
  <c r="AE1207" i="4"/>
  <c r="AD1207" i="4"/>
  <c r="AE1206" i="4"/>
  <c r="AD1206" i="4"/>
  <c r="AE1205" i="4"/>
  <c r="AD1205" i="4"/>
  <c r="AE1204" i="4"/>
  <c r="AD1204" i="4"/>
  <c r="AE1203" i="4"/>
  <c r="AD1203" i="4"/>
  <c r="AE1202" i="4"/>
  <c r="AD1202" i="4"/>
  <c r="AE1201" i="4"/>
  <c r="AD1201" i="4"/>
  <c r="AE1200" i="4"/>
  <c r="AD1200" i="4"/>
  <c r="AE1199" i="4"/>
  <c r="AD1199" i="4"/>
  <c r="AE1198" i="4"/>
  <c r="AD1198" i="4"/>
  <c r="AE1197" i="4"/>
  <c r="AD1197" i="4"/>
  <c r="AE1196" i="4"/>
  <c r="AD1196" i="4"/>
  <c r="AE1195" i="4"/>
  <c r="AD1195" i="4"/>
  <c r="AE1194" i="4"/>
  <c r="AD1194" i="4"/>
  <c r="AE1184" i="4"/>
  <c r="AD1184" i="4"/>
  <c r="AE1183" i="4"/>
  <c r="AD1183" i="4"/>
  <c r="AE1182" i="4"/>
  <c r="AD1182" i="4"/>
  <c r="AE1181" i="4"/>
  <c r="AD1181" i="4"/>
  <c r="AE1180" i="4"/>
  <c r="AD1180" i="4"/>
  <c r="AE1179" i="4"/>
  <c r="AD1179" i="4"/>
  <c r="AE1178" i="4"/>
  <c r="AD1178" i="4"/>
  <c r="AE1177" i="4"/>
  <c r="AD1177" i="4"/>
  <c r="AE1176" i="4"/>
  <c r="AD1176" i="4"/>
  <c r="AE1175" i="4"/>
  <c r="AD1175" i="4"/>
  <c r="AE1174" i="4"/>
  <c r="AD1174" i="4"/>
  <c r="AE1173" i="4"/>
  <c r="AD1173" i="4"/>
  <c r="AE1172" i="4"/>
  <c r="AD1172" i="4"/>
  <c r="AE1171" i="4"/>
  <c r="AD1171" i="4"/>
  <c r="AE1161" i="4"/>
  <c r="AD1161" i="4"/>
  <c r="AE1160" i="4"/>
  <c r="AD1160" i="4"/>
  <c r="AE1159" i="4"/>
  <c r="AD1159" i="4"/>
  <c r="AE1158" i="4"/>
  <c r="AD1158" i="4"/>
  <c r="AE1157" i="4"/>
  <c r="AD1157" i="4"/>
  <c r="AE1156" i="4"/>
  <c r="AD1156" i="4"/>
  <c r="AE1155" i="4"/>
  <c r="AD1155" i="4"/>
  <c r="AE1154" i="4"/>
  <c r="AD1154" i="4"/>
  <c r="AE1153" i="4"/>
  <c r="AD1153" i="4"/>
  <c r="AE1152" i="4"/>
  <c r="AD1152" i="4"/>
  <c r="AE1151" i="4"/>
  <c r="AD1151" i="4"/>
  <c r="AE1150" i="4"/>
  <c r="AD1150" i="4"/>
  <c r="AE1149" i="4"/>
  <c r="AD1149" i="4"/>
  <c r="AE1148" i="4"/>
  <c r="AD1148" i="4"/>
  <c r="AE1139" i="4"/>
  <c r="AD1139" i="4"/>
  <c r="AE1138" i="4"/>
  <c r="AD1138" i="4"/>
  <c r="AE1137" i="4"/>
  <c r="AD1137" i="4"/>
  <c r="AE1136" i="4"/>
  <c r="AD1136" i="4"/>
  <c r="AE1135" i="4"/>
  <c r="AD1135" i="4"/>
  <c r="AE1134" i="4"/>
  <c r="AD1134" i="4"/>
  <c r="AE1133" i="4"/>
  <c r="AD1133" i="4"/>
  <c r="AE1132" i="4"/>
  <c r="AD1132" i="4"/>
  <c r="AE1131" i="4"/>
  <c r="AD1131" i="4"/>
  <c r="AE1130" i="4"/>
  <c r="AD1130" i="4"/>
  <c r="AE1129" i="4"/>
  <c r="AD1129" i="4"/>
  <c r="AE1128" i="4"/>
  <c r="AD1128" i="4"/>
  <c r="AE1127" i="4"/>
  <c r="AD1127" i="4"/>
  <c r="AE1126" i="4"/>
  <c r="AD1126" i="4"/>
  <c r="AE1116" i="4"/>
  <c r="AD1116" i="4"/>
  <c r="AE1115" i="4"/>
  <c r="AD1115" i="4"/>
  <c r="AE1114" i="4"/>
  <c r="AD1114" i="4"/>
  <c r="AE1113" i="4"/>
  <c r="AD1113" i="4"/>
  <c r="AE1112" i="4"/>
  <c r="AD1112" i="4"/>
  <c r="AE1111" i="4"/>
  <c r="AD1111" i="4"/>
  <c r="AE1110" i="4"/>
  <c r="AD1110" i="4"/>
  <c r="AE1109" i="4"/>
  <c r="AD1109" i="4"/>
  <c r="AE1108" i="4"/>
  <c r="AD1108" i="4"/>
  <c r="AE1107" i="4"/>
  <c r="AD1107" i="4"/>
  <c r="AE1106" i="4"/>
  <c r="AD1106" i="4"/>
  <c r="AE1105" i="4"/>
  <c r="AD1105" i="4"/>
  <c r="AE1104" i="4"/>
  <c r="AD1104" i="4"/>
  <c r="AE1103" i="4"/>
  <c r="AD1103" i="4"/>
  <c r="AE1093" i="4"/>
  <c r="AD1093" i="4"/>
  <c r="AE1092" i="4"/>
  <c r="AD1092" i="4"/>
  <c r="AE1091" i="4"/>
  <c r="AD1091" i="4"/>
  <c r="AE1090" i="4"/>
  <c r="AD1090" i="4"/>
  <c r="AE1089" i="4"/>
  <c r="AD1089" i="4"/>
  <c r="AE1088" i="4"/>
  <c r="AD1088" i="4"/>
  <c r="AE1087" i="4"/>
  <c r="AD1087" i="4"/>
  <c r="AE1086" i="4"/>
  <c r="AD1086" i="4"/>
  <c r="AE1085" i="4"/>
  <c r="AD1085" i="4"/>
  <c r="AE1084" i="4"/>
  <c r="AD1084" i="4"/>
  <c r="AE1083" i="4"/>
  <c r="AD1083" i="4"/>
  <c r="AE1082" i="4"/>
  <c r="AD1082" i="4"/>
  <c r="AE1081" i="4"/>
  <c r="AD1081" i="4"/>
  <c r="AE1080" i="4"/>
  <c r="AD1080" i="4"/>
  <c r="AE1070" i="4"/>
  <c r="AD1070" i="4"/>
  <c r="AE1069" i="4"/>
  <c r="AD1069" i="4"/>
  <c r="AE1068" i="4"/>
  <c r="AD1068" i="4"/>
  <c r="AE1067" i="4"/>
  <c r="AD1067" i="4"/>
  <c r="AE1066" i="4"/>
  <c r="AD1066" i="4"/>
  <c r="AE1065" i="4"/>
  <c r="AD1065" i="4"/>
  <c r="AE1064" i="4"/>
  <c r="AD1064" i="4"/>
  <c r="AE1063" i="4"/>
  <c r="AD1063" i="4"/>
  <c r="AE1062" i="4"/>
  <c r="AD1062" i="4"/>
  <c r="AE1061" i="4"/>
  <c r="AD1061" i="4"/>
  <c r="AE1060" i="4"/>
  <c r="AD1060" i="4"/>
  <c r="AE1059" i="4"/>
  <c r="AD1059" i="4"/>
  <c r="AE1058" i="4"/>
  <c r="AD1058" i="4"/>
  <c r="AE1057" i="4"/>
  <c r="AD1057" i="4"/>
  <c r="AE1047" i="4"/>
  <c r="AD1047" i="4"/>
  <c r="AE1046" i="4"/>
  <c r="AD1046" i="4"/>
  <c r="AE1045" i="4"/>
  <c r="AD1045" i="4"/>
  <c r="AE1044" i="4"/>
  <c r="AD1044" i="4"/>
  <c r="AE1043" i="4"/>
  <c r="AD1043" i="4"/>
  <c r="AE1042" i="4"/>
  <c r="AD1042" i="4"/>
  <c r="AE1041" i="4"/>
  <c r="AD1041" i="4"/>
  <c r="AE1040" i="4"/>
  <c r="AD1040" i="4"/>
  <c r="AE1039" i="4"/>
  <c r="AD1039" i="4"/>
  <c r="AE1038" i="4"/>
  <c r="AD1038" i="4"/>
  <c r="AE1037" i="4"/>
  <c r="AD1037" i="4"/>
  <c r="AE1036" i="4"/>
  <c r="AD1036" i="4"/>
  <c r="AE1035" i="4"/>
  <c r="AD1035" i="4"/>
  <c r="AE1034" i="4"/>
  <c r="AD1034" i="4"/>
  <c r="AE1025" i="4"/>
  <c r="AD1025" i="4"/>
  <c r="AE1024" i="4"/>
  <c r="AD1024" i="4"/>
  <c r="AE1023" i="4"/>
  <c r="AD1023" i="4"/>
  <c r="AE1022" i="4"/>
  <c r="AD1022" i="4"/>
  <c r="AE1021" i="4"/>
  <c r="AD1021" i="4"/>
  <c r="AE1020" i="4"/>
  <c r="AD1020" i="4"/>
  <c r="AE1019" i="4"/>
  <c r="AD1019" i="4"/>
  <c r="AE1018" i="4"/>
  <c r="AD1018" i="4"/>
  <c r="AE1017" i="4"/>
  <c r="AD1017" i="4"/>
  <c r="AE1016" i="4"/>
  <c r="AD1016" i="4"/>
  <c r="AE1015" i="4"/>
  <c r="AD1015" i="4"/>
  <c r="AE1014" i="4"/>
  <c r="AD1014" i="4"/>
  <c r="AE1013" i="4"/>
  <c r="AD1013" i="4"/>
  <c r="AE1012" i="4"/>
  <c r="AD1012" i="4"/>
  <c r="AE1002" i="4"/>
  <c r="AD1002" i="4"/>
  <c r="AE1001" i="4"/>
  <c r="AD1001" i="4"/>
  <c r="AE1000" i="4"/>
  <c r="AD1000" i="4"/>
  <c r="AE999" i="4"/>
  <c r="AD999" i="4"/>
  <c r="AE998" i="4"/>
  <c r="AD998" i="4"/>
  <c r="AE997" i="4"/>
  <c r="AD997" i="4"/>
  <c r="AE996" i="4"/>
  <c r="AD996" i="4"/>
  <c r="AE995" i="4"/>
  <c r="AD995" i="4"/>
  <c r="AE994" i="4"/>
  <c r="AD994" i="4"/>
  <c r="AE993" i="4"/>
  <c r="AD993" i="4"/>
  <c r="AE992" i="4"/>
  <c r="AD992" i="4"/>
  <c r="AE991" i="4"/>
  <c r="AD991" i="4"/>
  <c r="AE990" i="4"/>
  <c r="AD990" i="4"/>
  <c r="AE989" i="4"/>
  <c r="AD989" i="4"/>
  <c r="AE979" i="4"/>
  <c r="AD979" i="4"/>
  <c r="AE978" i="4"/>
  <c r="AD978" i="4"/>
  <c r="AE977" i="4"/>
  <c r="AD977" i="4"/>
  <c r="AE976" i="4"/>
  <c r="AD976" i="4"/>
  <c r="AE975" i="4"/>
  <c r="AD975" i="4"/>
  <c r="AE974" i="4"/>
  <c r="AD974" i="4"/>
  <c r="AE973" i="4"/>
  <c r="AD973" i="4"/>
  <c r="AE972" i="4"/>
  <c r="AD972" i="4"/>
  <c r="AE971" i="4"/>
  <c r="AD971" i="4"/>
  <c r="AE970" i="4"/>
  <c r="AD970" i="4"/>
  <c r="AE969" i="4"/>
  <c r="AD969" i="4"/>
  <c r="AE968" i="4"/>
  <c r="AD968" i="4"/>
  <c r="AE967" i="4"/>
  <c r="AD967" i="4"/>
  <c r="AE966" i="4"/>
  <c r="AD966" i="4"/>
  <c r="AE956" i="4"/>
  <c r="AD956" i="4"/>
  <c r="AE955" i="4"/>
  <c r="AD955" i="4"/>
  <c r="AE954" i="4"/>
  <c r="AD954" i="4"/>
  <c r="AE953" i="4"/>
  <c r="AD953" i="4"/>
  <c r="AE952" i="4"/>
  <c r="AD952" i="4"/>
  <c r="AE951" i="4"/>
  <c r="AD951" i="4"/>
  <c r="AE950" i="4"/>
  <c r="AD950" i="4"/>
  <c r="AE949" i="4"/>
  <c r="AD949" i="4"/>
  <c r="AE948" i="4"/>
  <c r="AD948" i="4"/>
  <c r="AE947" i="4"/>
  <c r="AD947" i="4"/>
  <c r="AE946" i="4"/>
  <c r="AD946" i="4"/>
  <c r="AE945" i="4"/>
  <c r="AD945" i="4"/>
  <c r="AE944" i="4"/>
  <c r="AD944" i="4"/>
  <c r="AE943" i="4"/>
  <c r="AD943" i="4"/>
  <c r="AE933" i="4"/>
  <c r="AD933" i="4"/>
  <c r="AE932" i="4"/>
  <c r="AD932" i="4"/>
  <c r="AE931" i="4"/>
  <c r="AD931" i="4"/>
  <c r="AE930" i="4"/>
  <c r="AD930" i="4"/>
  <c r="AE929" i="4"/>
  <c r="AD929" i="4"/>
  <c r="AE928" i="4"/>
  <c r="AD928" i="4"/>
  <c r="AE927" i="4"/>
  <c r="AD927" i="4"/>
  <c r="AE926" i="4"/>
  <c r="AD926" i="4"/>
  <c r="AE925" i="4"/>
  <c r="AD925" i="4"/>
  <c r="AE924" i="4"/>
  <c r="AD924" i="4"/>
  <c r="AE923" i="4"/>
  <c r="AD923" i="4"/>
  <c r="AE922" i="4"/>
  <c r="AD922" i="4"/>
  <c r="AE921" i="4"/>
  <c r="AD921" i="4"/>
  <c r="AE920" i="4"/>
  <c r="AD920" i="4"/>
  <c r="AE911" i="4"/>
  <c r="AD911" i="4"/>
  <c r="AE910" i="4"/>
  <c r="AD910" i="4"/>
  <c r="AE909" i="4"/>
  <c r="AD909" i="4"/>
  <c r="AE908" i="4"/>
  <c r="AD908" i="4"/>
  <c r="AE907" i="4"/>
  <c r="AD907" i="4"/>
  <c r="AE906" i="4"/>
  <c r="AD906" i="4"/>
  <c r="AE905" i="4"/>
  <c r="AD905" i="4"/>
  <c r="AE904" i="4"/>
  <c r="AD904" i="4"/>
  <c r="AE903" i="4"/>
  <c r="AD903" i="4"/>
  <c r="AE902" i="4"/>
  <c r="AD902" i="4"/>
  <c r="AE901" i="4"/>
  <c r="AD901" i="4"/>
  <c r="AE900" i="4"/>
  <c r="AD900" i="4"/>
  <c r="AE899" i="4"/>
  <c r="AD899" i="4"/>
  <c r="AE898" i="4"/>
  <c r="AD898" i="4"/>
  <c r="AE888" i="4"/>
  <c r="AD888" i="4"/>
  <c r="AE887" i="4"/>
  <c r="AD887" i="4"/>
  <c r="AE886" i="4"/>
  <c r="AD886" i="4"/>
  <c r="AE885" i="4"/>
  <c r="AD885" i="4"/>
  <c r="AE884" i="4"/>
  <c r="AD884" i="4"/>
  <c r="AE883" i="4"/>
  <c r="AD883" i="4"/>
  <c r="AE882" i="4"/>
  <c r="AD882" i="4"/>
  <c r="AE881" i="4"/>
  <c r="AD881" i="4"/>
  <c r="AE880" i="4"/>
  <c r="AD880" i="4"/>
  <c r="AE879" i="4"/>
  <c r="AD879" i="4"/>
  <c r="AE878" i="4"/>
  <c r="AD878" i="4"/>
  <c r="AE877" i="4"/>
  <c r="AD877" i="4"/>
  <c r="AE876" i="4"/>
  <c r="AD876" i="4"/>
  <c r="AE875" i="4"/>
  <c r="AD875" i="4"/>
  <c r="AE865" i="4"/>
  <c r="AD865" i="4"/>
  <c r="AE864" i="4"/>
  <c r="AD864" i="4"/>
  <c r="AE863" i="4"/>
  <c r="AD863" i="4"/>
  <c r="AE862" i="4"/>
  <c r="AD862" i="4"/>
  <c r="AE861" i="4"/>
  <c r="AD861" i="4"/>
  <c r="AE860" i="4"/>
  <c r="AD860" i="4"/>
  <c r="AE859" i="4"/>
  <c r="AD859" i="4"/>
  <c r="AE858" i="4"/>
  <c r="AD858" i="4"/>
  <c r="AE857" i="4"/>
  <c r="AD857" i="4"/>
  <c r="AE856" i="4"/>
  <c r="AD856" i="4"/>
  <c r="AE855" i="4"/>
  <c r="AD855" i="4"/>
  <c r="AE854" i="4"/>
  <c r="AD854" i="4"/>
  <c r="AE853" i="4"/>
  <c r="AD853" i="4"/>
  <c r="AE852" i="4"/>
  <c r="AD852" i="4"/>
  <c r="AE842" i="4"/>
  <c r="AD842" i="4"/>
  <c r="AE841" i="4"/>
  <c r="AD841" i="4"/>
  <c r="AE840" i="4"/>
  <c r="AD840" i="4"/>
  <c r="AE839" i="4"/>
  <c r="AD839" i="4"/>
  <c r="AE838" i="4"/>
  <c r="AD838" i="4"/>
  <c r="AE837" i="4"/>
  <c r="AD837" i="4"/>
  <c r="AE836" i="4"/>
  <c r="AD836" i="4"/>
  <c r="AE835" i="4"/>
  <c r="AD835" i="4"/>
  <c r="AE834" i="4"/>
  <c r="AD834" i="4"/>
  <c r="AE833" i="4"/>
  <c r="AD833" i="4"/>
  <c r="AE832" i="4"/>
  <c r="AD832" i="4"/>
  <c r="AE831" i="4"/>
  <c r="AD831" i="4"/>
  <c r="AE830" i="4"/>
  <c r="AD830" i="4"/>
  <c r="AE829" i="4"/>
  <c r="AD829" i="4"/>
  <c r="AE819" i="4"/>
  <c r="AD819" i="4"/>
  <c r="AE818" i="4"/>
  <c r="AD818" i="4"/>
  <c r="AE817" i="4"/>
  <c r="AD817" i="4"/>
  <c r="AE816" i="4"/>
  <c r="AD816" i="4"/>
  <c r="AE815" i="4"/>
  <c r="AD815" i="4"/>
  <c r="AE814" i="4"/>
  <c r="AD814" i="4"/>
  <c r="AE813" i="4"/>
  <c r="AD813" i="4"/>
  <c r="AE812" i="4"/>
  <c r="AD812" i="4"/>
  <c r="AE811" i="4"/>
  <c r="AD811" i="4"/>
  <c r="AE810" i="4"/>
  <c r="AD810" i="4"/>
  <c r="AE809" i="4"/>
  <c r="AD809" i="4"/>
  <c r="AE808" i="4"/>
  <c r="AD808" i="4"/>
  <c r="AE807" i="4"/>
  <c r="AD807" i="4"/>
  <c r="AE806" i="4"/>
  <c r="AD806" i="4"/>
  <c r="AE797" i="4"/>
  <c r="AD797" i="4"/>
  <c r="AE796" i="4"/>
  <c r="AD796" i="4"/>
  <c r="AE795" i="4"/>
  <c r="AD795" i="4"/>
  <c r="AE794" i="4"/>
  <c r="AD794" i="4"/>
  <c r="AE793" i="4"/>
  <c r="AD793" i="4"/>
  <c r="AE792" i="4"/>
  <c r="AD792" i="4"/>
  <c r="AE791" i="4"/>
  <c r="AD791" i="4"/>
  <c r="AE790" i="4"/>
  <c r="AD790" i="4"/>
  <c r="AE789" i="4"/>
  <c r="AD789" i="4"/>
  <c r="AE788" i="4"/>
  <c r="AD788" i="4"/>
  <c r="AE787" i="4"/>
  <c r="AD787" i="4"/>
  <c r="AE786" i="4"/>
  <c r="AD786" i="4"/>
  <c r="AE785" i="4"/>
  <c r="AD785" i="4"/>
  <c r="AE784" i="4"/>
  <c r="AD784" i="4"/>
  <c r="AE774" i="4"/>
  <c r="AD774" i="4"/>
  <c r="AE773" i="4"/>
  <c r="AD773" i="4"/>
  <c r="AE772" i="4"/>
  <c r="AD772" i="4"/>
  <c r="AE771" i="4"/>
  <c r="AD771" i="4"/>
  <c r="AE770" i="4"/>
  <c r="AD770" i="4"/>
  <c r="AE769" i="4"/>
  <c r="AD769" i="4"/>
  <c r="AE768" i="4"/>
  <c r="AD768" i="4"/>
  <c r="AE767" i="4"/>
  <c r="AD767" i="4"/>
  <c r="AE766" i="4"/>
  <c r="AD766" i="4"/>
  <c r="AE765" i="4"/>
  <c r="AD765" i="4"/>
  <c r="AE764" i="4"/>
  <c r="AD764" i="4"/>
  <c r="AE763" i="4"/>
  <c r="AD763" i="4"/>
  <c r="AE762" i="4"/>
  <c r="AD762" i="4"/>
  <c r="AE761" i="4"/>
  <c r="AD761" i="4"/>
  <c r="AE751" i="4"/>
  <c r="AD751" i="4"/>
  <c r="AE750" i="4"/>
  <c r="AD750" i="4"/>
  <c r="AE749" i="4"/>
  <c r="AD749" i="4"/>
  <c r="AE748" i="4"/>
  <c r="AD748" i="4"/>
  <c r="AE747" i="4"/>
  <c r="AD747" i="4"/>
  <c r="AE746" i="4"/>
  <c r="AD746" i="4"/>
  <c r="AE745" i="4"/>
  <c r="AD745" i="4"/>
  <c r="AE744" i="4"/>
  <c r="AD744" i="4"/>
  <c r="AE743" i="4"/>
  <c r="AD743" i="4"/>
  <c r="AE742" i="4"/>
  <c r="AD742" i="4"/>
  <c r="AE741" i="4"/>
  <c r="AD741" i="4"/>
  <c r="AE740" i="4"/>
  <c r="AD740" i="4"/>
  <c r="AE739" i="4"/>
  <c r="AD739" i="4"/>
  <c r="AE738" i="4"/>
  <c r="AD738" i="4"/>
  <c r="AE728" i="4"/>
  <c r="AD728" i="4"/>
  <c r="AE727" i="4"/>
  <c r="AD727" i="4"/>
  <c r="AE726" i="4"/>
  <c r="AD726" i="4"/>
  <c r="AE725" i="4"/>
  <c r="AD725" i="4"/>
  <c r="AE724" i="4"/>
  <c r="AD724" i="4"/>
  <c r="AE723" i="4"/>
  <c r="AD723" i="4"/>
  <c r="AE722" i="4"/>
  <c r="AD722" i="4"/>
  <c r="AE721" i="4"/>
  <c r="AD721" i="4"/>
  <c r="AE720" i="4"/>
  <c r="AD720" i="4"/>
  <c r="AE719" i="4"/>
  <c r="AD719" i="4"/>
  <c r="AE718" i="4"/>
  <c r="AD718" i="4"/>
  <c r="AE717" i="4"/>
  <c r="AD717" i="4"/>
  <c r="AE716" i="4"/>
  <c r="AD716" i="4"/>
  <c r="AE715" i="4"/>
  <c r="AD715" i="4"/>
  <c r="AE705" i="4"/>
  <c r="AD705" i="4"/>
  <c r="AE704" i="4"/>
  <c r="AD704" i="4"/>
  <c r="AE703" i="4"/>
  <c r="AD703" i="4"/>
  <c r="AE702" i="4"/>
  <c r="AD702" i="4"/>
  <c r="AE701" i="4"/>
  <c r="AD701" i="4"/>
  <c r="AE700" i="4"/>
  <c r="AD700" i="4"/>
  <c r="AE699" i="4"/>
  <c r="AD699" i="4"/>
  <c r="AE698" i="4"/>
  <c r="AD698" i="4"/>
  <c r="AE697" i="4"/>
  <c r="AD697" i="4"/>
  <c r="AE696" i="4"/>
  <c r="AD696" i="4"/>
  <c r="AE695" i="4"/>
  <c r="AD695" i="4"/>
  <c r="AE694" i="4"/>
  <c r="AD694" i="4"/>
  <c r="AE693" i="4"/>
  <c r="AD693" i="4"/>
  <c r="AE692" i="4"/>
  <c r="AD692" i="4"/>
  <c r="AE683" i="4"/>
  <c r="AD683" i="4"/>
  <c r="AE682" i="4"/>
  <c r="AD682" i="4"/>
  <c r="AE681" i="4"/>
  <c r="AD681" i="4"/>
  <c r="AE680" i="4"/>
  <c r="AD680" i="4"/>
  <c r="AE679" i="4"/>
  <c r="AD679" i="4"/>
  <c r="AE678" i="4"/>
  <c r="AD678" i="4"/>
  <c r="AE677" i="4"/>
  <c r="AD677" i="4"/>
  <c r="AE676" i="4"/>
  <c r="AD676" i="4"/>
  <c r="AE675" i="4"/>
  <c r="AD675" i="4"/>
  <c r="AE674" i="4"/>
  <c r="AD674" i="4"/>
  <c r="AE673" i="4"/>
  <c r="AD673" i="4"/>
  <c r="AE672" i="4"/>
  <c r="AD672" i="4"/>
  <c r="AE671" i="4"/>
  <c r="AD671" i="4"/>
  <c r="AE670" i="4"/>
  <c r="AD670" i="4"/>
  <c r="AE660" i="4"/>
  <c r="AD660" i="4"/>
  <c r="AE659" i="4"/>
  <c r="AD659" i="4"/>
  <c r="AE658" i="4"/>
  <c r="AD658" i="4"/>
  <c r="AE657" i="4"/>
  <c r="AD657" i="4"/>
  <c r="AE656" i="4"/>
  <c r="AD656" i="4"/>
  <c r="AE655" i="4"/>
  <c r="AD655" i="4"/>
  <c r="AE654" i="4"/>
  <c r="AD654" i="4"/>
  <c r="AE653" i="4"/>
  <c r="AD653" i="4"/>
  <c r="AE652" i="4"/>
  <c r="AD652" i="4"/>
  <c r="AE651" i="4"/>
  <c r="AD651" i="4"/>
  <c r="AE650" i="4"/>
  <c r="AD650" i="4"/>
  <c r="AE649" i="4"/>
  <c r="AD649" i="4"/>
  <c r="AE648" i="4"/>
  <c r="AD648" i="4"/>
  <c r="AE647" i="4"/>
  <c r="AD647" i="4"/>
  <c r="AE637" i="4"/>
  <c r="AD637" i="4"/>
  <c r="AE636" i="4"/>
  <c r="AD636" i="4"/>
  <c r="AE635" i="4"/>
  <c r="AD635" i="4"/>
  <c r="AE634" i="4"/>
  <c r="AD634" i="4"/>
  <c r="AE633" i="4"/>
  <c r="AD633" i="4"/>
  <c r="AE632" i="4"/>
  <c r="AD632" i="4"/>
  <c r="AE631" i="4"/>
  <c r="AD631" i="4"/>
  <c r="AE630" i="4"/>
  <c r="AD630" i="4"/>
  <c r="AE629" i="4"/>
  <c r="AD629" i="4"/>
  <c r="AE628" i="4"/>
  <c r="AD628" i="4"/>
  <c r="AE627" i="4"/>
  <c r="AD627" i="4"/>
  <c r="AE626" i="4"/>
  <c r="AD626" i="4"/>
  <c r="AE625" i="4"/>
  <c r="AD625" i="4"/>
  <c r="AE624" i="4"/>
  <c r="AD624" i="4"/>
  <c r="AE614" i="4"/>
  <c r="AD614" i="4"/>
  <c r="AE613" i="4"/>
  <c r="AD613" i="4"/>
  <c r="AE612" i="4"/>
  <c r="AD612" i="4"/>
  <c r="AE611" i="4"/>
  <c r="AD611" i="4"/>
  <c r="AE610" i="4"/>
  <c r="AD610" i="4"/>
  <c r="AE609" i="4"/>
  <c r="AD609" i="4"/>
  <c r="AE608" i="4"/>
  <c r="AD608" i="4"/>
  <c r="AE607" i="4"/>
  <c r="AD607" i="4"/>
  <c r="AE606" i="4"/>
  <c r="AD606" i="4"/>
  <c r="AE605" i="4"/>
  <c r="AD605" i="4"/>
  <c r="AE604" i="4"/>
  <c r="AD604" i="4"/>
  <c r="AE603" i="4"/>
  <c r="AD603" i="4"/>
  <c r="AE602" i="4"/>
  <c r="AD602" i="4"/>
  <c r="AE601" i="4"/>
  <c r="AD601" i="4"/>
  <c r="AE591" i="4"/>
  <c r="AD591" i="4"/>
  <c r="AE590" i="4"/>
  <c r="AD590" i="4"/>
  <c r="AE589" i="4"/>
  <c r="AD589" i="4"/>
  <c r="AE588" i="4"/>
  <c r="AD588" i="4"/>
  <c r="AE587" i="4"/>
  <c r="AD587" i="4"/>
  <c r="AE586" i="4"/>
  <c r="AD586" i="4"/>
  <c r="AE585" i="4"/>
  <c r="AD585" i="4"/>
  <c r="AE584" i="4"/>
  <c r="AD584" i="4"/>
  <c r="AE583" i="4"/>
  <c r="AD583" i="4"/>
  <c r="AE582" i="4"/>
  <c r="AD582" i="4"/>
  <c r="AE581" i="4"/>
  <c r="AD581" i="4"/>
  <c r="AE580" i="4"/>
  <c r="AD580" i="4"/>
  <c r="AE579" i="4"/>
  <c r="AD579" i="4"/>
  <c r="AE578" i="4"/>
  <c r="AD578" i="4"/>
  <c r="AE569" i="4"/>
  <c r="AD569" i="4"/>
  <c r="AE568" i="4"/>
  <c r="AD568" i="4"/>
  <c r="AE567" i="4"/>
  <c r="AD567" i="4"/>
  <c r="AE566" i="4"/>
  <c r="AD566" i="4"/>
  <c r="AE565" i="4"/>
  <c r="AD565" i="4"/>
  <c r="AE564" i="4"/>
  <c r="AD564" i="4"/>
  <c r="AE563" i="4"/>
  <c r="AD563" i="4"/>
  <c r="AE562" i="4"/>
  <c r="AD562" i="4"/>
  <c r="AE561" i="4"/>
  <c r="AD561" i="4"/>
  <c r="AE560" i="4"/>
  <c r="AD560" i="4"/>
  <c r="AE559" i="4"/>
  <c r="AD559" i="4"/>
  <c r="AE558" i="4"/>
  <c r="AD558" i="4"/>
  <c r="AE557" i="4"/>
  <c r="AD557" i="4"/>
  <c r="AE556" i="4"/>
  <c r="AD556" i="4"/>
  <c r="AE546" i="4"/>
  <c r="AD546" i="4"/>
  <c r="AE545" i="4"/>
  <c r="AD545" i="4"/>
  <c r="AE544" i="4"/>
  <c r="AD544" i="4"/>
  <c r="AE543" i="4"/>
  <c r="AD543" i="4"/>
  <c r="AE542" i="4"/>
  <c r="AD542" i="4"/>
  <c r="AE541" i="4"/>
  <c r="AD541" i="4"/>
  <c r="AE540" i="4"/>
  <c r="AD540" i="4"/>
  <c r="AE539" i="4"/>
  <c r="AD539" i="4"/>
  <c r="AE538" i="4"/>
  <c r="AD538" i="4"/>
  <c r="AE537" i="4"/>
  <c r="AD537" i="4"/>
  <c r="AE536" i="4"/>
  <c r="AD536" i="4"/>
  <c r="AE535" i="4"/>
  <c r="AD535" i="4"/>
  <c r="AE534" i="4"/>
  <c r="AD534" i="4"/>
  <c r="AE533" i="4"/>
  <c r="AD533" i="4"/>
  <c r="AE523" i="4"/>
  <c r="AD523" i="4"/>
  <c r="AE522" i="4"/>
  <c r="AD522" i="4"/>
  <c r="AE521" i="4"/>
  <c r="AD521" i="4"/>
  <c r="AE520" i="4"/>
  <c r="AD520" i="4"/>
  <c r="AE519" i="4"/>
  <c r="AD519" i="4"/>
  <c r="AE518" i="4"/>
  <c r="AD518" i="4"/>
  <c r="AE517" i="4"/>
  <c r="AD517" i="4"/>
  <c r="AE516" i="4"/>
  <c r="AD516" i="4"/>
  <c r="AE515" i="4"/>
  <c r="AD515" i="4"/>
  <c r="AE514" i="4"/>
  <c r="AD514" i="4"/>
  <c r="AE513" i="4"/>
  <c r="AD513" i="4"/>
  <c r="AE512" i="4"/>
  <c r="AD512" i="4"/>
  <c r="AE511" i="4"/>
  <c r="AD511" i="4"/>
  <c r="AE510" i="4"/>
  <c r="AD510" i="4"/>
  <c r="AE500" i="4"/>
  <c r="AD500" i="4"/>
  <c r="AE499" i="4"/>
  <c r="AD499" i="4"/>
  <c r="AE498" i="4"/>
  <c r="AD498" i="4"/>
  <c r="AE497" i="4"/>
  <c r="AD497" i="4"/>
  <c r="AE496" i="4"/>
  <c r="AD496" i="4"/>
  <c r="AE495" i="4"/>
  <c r="AD495" i="4"/>
  <c r="AE494" i="4"/>
  <c r="AD494" i="4"/>
  <c r="AE493" i="4"/>
  <c r="AD493" i="4"/>
  <c r="AE492" i="4"/>
  <c r="AD492" i="4"/>
  <c r="AE491" i="4"/>
  <c r="AD491" i="4"/>
  <c r="AE490" i="4"/>
  <c r="AD490" i="4"/>
  <c r="AE489" i="4"/>
  <c r="AD489" i="4"/>
  <c r="AE488" i="4"/>
  <c r="AD488" i="4"/>
  <c r="AE487" i="4"/>
  <c r="AD487" i="4"/>
  <c r="AE477" i="4"/>
  <c r="AD477" i="4"/>
  <c r="AE476" i="4"/>
  <c r="AD476" i="4"/>
  <c r="AE475" i="4"/>
  <c r="AD475" i="4"/>
  <c r="AE474" i="4"/>
  <c r="AD474" i="4"/>
  <c r="AE473" i="4"/>
  <c r="AD473" i="4"/>
  <c r="AE472" i="4"/>
  <c r="AD472" i="4"/>
  <c r="AE471" i="4"/>
  <c r="AD471" i="4"/>
  <c r="AE470" i="4"/>
  <c r="AD470" i="4"/>
  <c r="AE469" i="4"/>
  <c r="AD469" i="4"/>
  <c r="AE468" i="4"/>
  <c r="AD468" i="4"/>
  <c r="AE467" i="4"/>
  <c r="AD467" i="4"/>
  <c r="AE466" i="4"/>
  <c r="AD466" i="4"/>
  <c r="AE465" i="4"/>
  <c r="AD465" i="4"/>
  <c r="AE464" i="4"/>
  <c r="AD464" i="4"/>
  <c r="AE455" i="4"/>
  <c r="AD455" i="4"/>
  <c r="AE454" i="4"/>
  <c r="AD454" i="4"/>
  <c r="AE453" i="4"/>
  <c r="AD453" i="4"/>
  <c r="AE452" i="4"/>
  <c r="AD452" i="4"/>
  <c r="AE451" i="4"/>
  <c r="AD451" i="4"/>
  <c r="AE450" i="4"/>
  <c r="AD450" i="4"/>
  <c r="AE449" i="4"/>
  <c r="AD449" i="4"/>
  <c r="AE448" i="4"/>
  <c r="AD448" i="4"/>
  <c r="AE447" i="4"/>
  <c r="AD447" i="4"/>
  <c r="AE446" i="4"/>
  <c r="AD446" i="4"/>
  <c r="AE445" i="4"/>
  <c r="AD445" i="4"/>
  <c r="AE444" i="4"/>
  <c r="AD444" i="4"/>
  <c r="AE443" i="4"/>
  <c r="AD443" i="4"/>
  <c r="AE442" i="4"/>
  <c r="AD442" i="4"/>
  <c r="AE432" i="4"/>
  <c r="AD432" i="4"/>
  <c r="AE431" i="4"/>
  <c r="AD431" i="4"/>
  <c r="AE430" i="4"/>
  <c r="AD430" i="4"/>
  <c r="AE429" i="4"/>
  <c r="AD429" i="4"/>
  <c r="AE428" i="4"/>
  <c r="AD428" i="4"/>
  <c r="AE427" i="4"/>
  <c r="AD427" i="4"/>
  <c r="AE426" i="4"/>
  <c r="AD426" i="4"/>
  <c r="AE425" i="4"/>
  <c r="AD425" i="4"/>
  <c r="AE424" i="4"/>
  <c r="AD424" i="4"/>
  <c r="AE423" i="4"/>
  <c r="AD423" i="4"/>
  <c r="AE422" i="4"/>
  <c r="AD422" i="4"/>
  <c r="AE421" i="4"/>
  <c r="AD421" i="4"/>
  <c r="AE420" i="4"/>
  <c r="AD420" i="4"/>
  <c r="AE419" i="4"/>
  <c r="AD419" i="4"/>
  <c r="AE409" i="4"/>
  <c r="AD409" i="4"/>
  <c r="AE408" i="4"/>
  <c r="AD408" i="4"/>
  <c r="AE407" i="4"/>
  <c r="AD407" i="4"/>
  <c r="AE406" i="4"/>
  <c r="AD406" i="4"/>
  <c r="AE405" i="4"/>
  <c r="AD405" i="4"/>
  <c r="AE404" i="4"/>
  <c r="AD404" i="4"/>
  <c r="AE403" i="4"/>
  <c r="AD403" i="4"/>
  <c r="AE402" i="4"/>
  <c r="AD402" i="4"/>
  <c r="AE401" i="4"/>
  <c r="AD401" i="4"/>
  <c r="AE400" i="4"/>
  <c r="AD400" i="4"/>
  <c r="AE399" i="4"/>
  <c r="AD399" i="4"/>
  <c r="AE398" i="4"/>
  <c r="AD398" i="4"/>
  <c r="AE397" i="4"/>
  <c r="AD397" i="4"/>
  <c r="AE396" i="4"/>
  <c r="AD396" i="4"/>
  <c r="AE386" i="4"/>
  <c r="AD386" i="4"/>
  <c r="AE385" i="4"/>
  <c r="AD385" i="4"/>
  <c r="AE384" i="4"/>
  <c r="AD384" i="4"/>
  <c r="AE383" i="4"/>
  <c r="AD383" i="4"/>
  <c r="AE382" i="4"/>
  <c r="AD382" i="4"/>
  <c r="AE381" i="4"/>
  <c r="AD381" i="4"/>
  <c r="AE380" i="4"/>
  <c r="AD380" i="4"/>
  <c r="AE379" i="4"/>
  <c r="AD379" i="4"/>
  <c r="AE378" i="4"/>
  <c r="AD378" i="4"/>
  <c r="AE377" i="4"/>
  <c r="AD377" i="4"/>
  <c r="AE376" i="4"/>
  <c r="AD376" i="4"/>
  <c r="AE375" i="4"/>
  <c r="AD375" i="4"/>
  <c r="AE374" i="4"/>
  <c r="AD374" i="4"/>
  <c r="AE373" i="4"/>
  <c r="AD373" i="4"/>
  <c r="AE363" i="4"/>
  <c r="AD363" i="4"/>
  <c r="AE362" i="4"/>
  <c r="AD362" i="4"/>
  <c r="AE361" i="4"/>
  <c r="AD361" i="4"/>
  <c r="AE360" i="4"/>
  <c r="AD360" i="4"/>
  <c r="AE359" i="4"/>
  <c r="AD359" i="4"/>
  <c r="AE358" i="4"/>
  <c r="AD358" i="4"/>
  <c r="AE357" i="4"/>
  <c r="AD357" i="4"/>
  <c r="AE356" i="4"/>
  <c r="AD356" i="4"/>
  <c r="AE355" i="4"/>
  <c r="AD355" i="4"/>
  <c r="AE354" i="4"/>
  <c r="AD354" i="4"/>
  <c r="AE353" i="4"/>
  <c r="AD353" i="4"/>
  <c r="AE352" i="4"/>
  <c r="AD352" i="4"/>
  <c r="AE351" i="4"/>
  <c r="AD351" i="4"/>
  <c r="AE350" i="4"/>
  <c r="AD350" i="4"/>
  <c r="AE341" i="4"/>
  <c r="AD341" i="4"/>
  <c r="AE340" i="4"/>
  <c r="AD340" i="4"/>
  <c r="AE339" i="4"/>
  <c r="AD339" i="4"/>
  <c r="AE338" i="4"/>
  <c r="AD338" i="4"/>
  <c r="AE337" i="4"/>
  <c r="AD337" i="4"/>
  <c r="AE336" i="4"/>
  <c r="AD336" i="4"/>
  <c r="AE335" i="4"/>
  <c r="AD335" i="4"/>
  <c r="AE334" i="4"/>
  <c r="AD334" i="4"/>
  <c r="AE333" i="4"/>
  <c r="AD333" i="4"/>
  <c r="AE332" i="4"/>
  <c r="AD332" i="4"/>
  <c r="AE331" i="4"/>
  <c r="AD331" i="4"/>
  <c r="AE330" i="4"/>
  <c r="AD330" i="4"/>
  <c r="AE329" i="4"/>
  <c r="AD329" i="4"/>
  <c r="AE328" i="4"/>
  <c r="AD328" i="4"/>
  <c r="AE318" i="4"/>
  <c r="AD318" i="4"/>
  <c r="AE317" i="4"/>
  <c r="AD317" i="4"/>
  <c r="AE316" i="4"/>
  <c r="AD316" i="4"/>
  <c r="AE315" i="4"/>
  <c r="AD315" i="4"/>
  <c r="AE314" i="4"/>
  <c r="AD314" i="4"/>
  <c r="AE313" i="4"/>
  <c r="AD313" i="4"/>
  <c r="AE312" i="4"/>
  <c r="AD312" i="4"/>
  <c r="AE311" i="4"/>
  <c r="AD311" i="4"/>
  <c r="AE310" i="4"/>
  <c r="AD310" i="4"/>
  <c r="AE309" i="4"/>
  <c r="AD309" i="4"/>
  <c r="AE308" i="4"/>
  <c r="AD308" i="4"/>
  <c r="AE307" i="4"/>
  <c r="AD307" i="4"/>
  <c r="AE306" i="4"/>
  <c r="AD306" i="4"/>
  <c r="AE305" i="4"/>
  <c r="AD305" i="4"/>
  <c r="AE296" i="4"/>
  <c r="AD296" i="4"/>
  <c r="AE295" i="4"/>
  <c r="AD295" i="4"/>
  <c r="AE294" i="4"/>
  <c r="AD294" i="4"/>
  <c r="AE293" i="4"/>
  <c r="AD293" i="4"/>
  <c r="AE292" i="4"/>
  <c r="AD292" i="4"/>
  <c r="AE291" i="4"/>
  <c r="AD291" i="4"/>
  <c r="AE290" i="4"/>
  <c r="AD290" i="4"/>
  <c r="AE289" i="4"/>
  <c r="AD289" i="4"/>
  <c r="AE288" i="4"/>
  <c r="AD288" i="4"/>
  <c r="AE287" i="4"/>
  <c r="AD287" i="4"/>
  <c r="AE286" i="4"/>
  <c r="AD286" i="4"/>
  <c r="AE285" i="4"/>
  <c r="AD285" i="4"/>
  <c r="AE284" i="4"/>
  <c r="AD284" i="4"/>
  <c r="AE283" i="4"/>
  <c r="AD283" i="4"/>
  <c r="AE274" i="4"/>
  <c r="AD274" i="4"/>
  <c r="AE273" i="4"/>
  <c r="AD273" i="4"/>
  <c r="AE272" i="4"/>
  <c r="AD272" i="4"/>
  <c r="AE271" i="4"/>
  <c r="AD271" i="4"/>
  <c r="AE270" i="4"/>
  <c r="AD270" i="4"/>
  <c r="AE269" i="4"/>
  <c r="AD269" i="4"/>
  <c r="AE268" i="4"/>
  <c r="AD268" i="4"/>
  <c r="AE267" i="4"/>
  <c r="AD267" i="4"/>
  <c r="AE266" i="4"/>
  <c r="AD266" i="4"/>
  <c r="AE265" i="4"/>
  <c r="AD265" i="4"/>
  <c r="AE264" i="4"/>
  <c r="AD264" i="4"/>
  <c r="AE263" i="4"/>
  <c r="AD263" i="4"/>
  <c r="AE262" i="4"/>
  <c r="AD262" i="4"/>
  <c r="AE261" i="4"/>
  <c r="AD261" i="4"/>
  <c r="AE251" i="4"/>
  <c r="AD251" i="4"/>
  <c r="AE250" i="4"/>
  <c r="AD250" i="4"/>
  <c r="AE249" i="4"/>
  <c r="AD249" i="4"/>
  <c r="AE248" i="4"/>
  <c r="AD248" i="4"/>
  <c r="AE247" i="4"/>
  <c r="AD247" i="4"/>
  <c r="AE246" i="4"/>
  <c r="AD246" i="4"/>
  <c r="AE245" i="4"/>
  <c r="AD245" i="4"/>
  <c r="AE244" i="4"/>
  <c r="AD244" i="4"/>
  <c r="AE243" i="4"/>
  <c r="AD243" i="4"/>
  <c r="AE242" i="4"/>
  <c r="AD242" i="4"/>
  <c r="AE241" i="4"/>
  <c r="AD241" i="4"/>
  <c r="AE240" i="4"/>
  <c r="AD240" i="4"/>
  <c r="AE239" i="4"/>
  <c r="AD239" i="4"/>
  <c r="AE238" i="4"/>
  <c r="AD238" i="4"/>
  <c r="AE229" i="4"/>
  <c r="AD229" i="4"/>
  <c r="AE228" i="4"/>
  <c r="AD228" i="4"/>
  <c r="AE227" i="4"/>
  <c r="AD227" i="4"/>
  <c r="AE226" i="4"/>
  <c r="AD226" i="4"/>
  <c r="AE225" i="4"/>
  <c r="AD225" i="4"/>
  <c r="AE224" i="4"/>
  <c r="AD224" i="4"/>
  <c r="AE223" i="4"/>
  <c r="AD223" i="4"/>
  <c r="AE222" i="4"/>
  <c r="AD222" i="4"/>
  <c r="AE221" i="4"/>
  <c r="AD221" i="4"/>
  <c r="AE220" i="4"/>
  <c r="AD220" i="4"/>
  <c r="AE219" i="4"/>
  <c r="AD219" i="4"/>
  <c r="AE218" i="4"/>
  <c r="AD218" i="4"/>
  <c r="AE217" i="4"/>
  <c r="AD217" i="4"/>
  <c r="AE216" i="4"/>
  <c r="AD216" i="4"/>
  <c r="AE206" i="4"/>
  <c r="AD206" i="4"/>
  <c r="AE205" i="4"/>
  <c r="AD205" i="4"/>
  <c r="AE204" i="4"/>
  <c r="AD204" i="4"/>
  <c r="AE203" i="4"/>
  <c r="AD203" i="4"/>
  <c r="AE202" i="4"/>
  <c r="AD202" i="4"/>
  <c r="AE201" i="4"/>
  <c r="AD201" i="4"/>
  <c r="AE200" i="4"/>
  <c r="AD200" i="4"/>
  <c r="AE199" i="4"/>
  <c r="AD199" i="4"/>
  <c r="AE198" i="4"/>
  <c r="AD198" i="4"/>
  <c r="AE197" i="4"/>
  <c r="AD197" i="4"/>
  <c r="AE196" i="4"/>
  <c r="AD196" i="4"/>
  <c r="AE195" i="4"/>
  <c r="AD195" i="4"/>
  <c r="AE194" i="4"/>
  <c r="AD194" i="4"/>
  <c r="AE193" i="4"/>
  <c r="AD193" i="4"/>
  <c r="AE183" i="4"/>
  <c r="AD183" i="4"/>
  <c r="AE182" i="4"/>
  <c r="AD182" i="4"/>
  <c r="AE181" i="4"/>
  <c r="AD181" i="4"/>
  <c r="AE180" i="4"/>
  <c r="AD180" i="4"/>
  <c r="AE179" i="4"/>
  <c r="AD179" i="4"/>
  <c r="AE178" i="4"/>
  <c r="AD178" i="4"/>
  <c r="AE177" i="4"/>
  <c r="AD177" i="4"/>
  <c r="AE176" i="4"/>
  <c r="AD176" i="4"/>
  <c r="AE175" i="4"/>
  <c r="AD175" i="4"/>
  <c r="AE174" i="4"/>
  <c r="AD174" i="4"/>
  <c r="AE173" i="4"/>
  <c r="AD173" i="4"/>
  <c r="AE172" i="4"/>
  <c r="AD172" i="4"/>
  <c r="AE171" i="4"/>
  <c r="AD171" i="4"/>
  <c r="AE170" i="4"/>
  <c r="AD170" i="4"/>
  <c r="AE160" i="4"/>
  <c r="AD160" i="4"/>
  <c r="AE159" i="4"/>
  <c r="AD159" i="4"/>
  <c r="AE158" i="4"/>
  <c r="AD158" i="4"/>
  <c r="AE157" i="4"/>
  <c r="AD157" i="4"/>
  <c r="AE156" i="4"/>
  <c r="AD156" i="4"/>
  <c r="AE155" i="4"/>
  <c r="AD155" i="4"/>
  <c r="AE154" i="4"/>
  <c r="AD154" i="4"/>
  <c r="AE153" i="4"/>
  <c r="AD153" i="4"/>
  <c r="AE152" i="4"/>
  <c r="AD152" i="4"/>
  <c r="AE151" i="4"/>
  <c r="AD151" i="4"/>
  <c r="AE150" i="4"/>
  <c r="AD150" i="4"/>
  <c r="AE149" i="4"/>
  <c r="AD149" i="4"/>
  <c r="AE148" i="4"/>
  <c r="AD148" i="4"/>
  <c r="AE147" i="4"/>
  <c r="AD147" i="4"/>
  <c r="AE137" i="4"/>
  <c r="AD137" i="4"/>
  <c r="AE136" i="4"/>
  <c r="AD136" i="4"/>
  <c r="AE135" i="4"/>
  <c r="AD135" i="4"/>
  <c r="AE134" i="4"/>
  <c r="AD134" i="4"/>
  <c r="AE133" i="4"/>
  <c r="AD133" i="4"/>
  <c r="AE132" i="4"/>
  <c r="AD132" i="4"/>
  <c r="AE131" i="4"/>
  <c r="AD131" i="4"/>
  <c r="AE130" i="4"/>
  <c r="AD130" i="4"/>
  <c r="AE129" i="4"/>
  <c r="AD129" i="4"/>
  <c r="AE128" i="4"/>
  <c r="AD128" i="4"/>
  <c r="AE127" i="4"/>
  <c r="AD127" i="4"/>
  <c r="AE126" i="4"/>
  <c r="AD126" i="4"/>
  <c r="AE125" i="4"/>
  <c r="AD125" i="4"/>
  <c r="AE124" i="4"/>
  <c r="AD124" i="4"/>
  <c r="AE115" i="4"/>
  <c r="AD115" i="4"/>
  <c r="AE114" i="4"/>
  <c r="AD114" i="4"/>
  <c r="AE113" i="4"/>
  <c r="AD113" i="4"/>
  <c r="AE112" i="4"/>
  <c r="AD112" i="4"/>
  <c r="AE111" i="4"/>
  <c r="AD111" i="4"/>
  <c r="AE110" i="4"/>
  <c r="AD110" i="4"/>
  <c r="AE109" i="4"/>
  <c r="AD109" i="4"/>
  <c r="AE108" i="4"/>
  <c r="AD108" i="4"/>
  <c r="AE107" i="4"/>
  <c r="AD107" i="4"/>
  <c r="AE106" i="4"/>
  <c r="AD106" i="4"/>
  <c r="AE105" i="4"/>
  <c r="AD105" i="4"/>
  <c r="AE104" i="4"/>
  <c r="AD104" i="4"/>
  <c r="AE103" i="4"/>
  <c r="AD103" i="4"/>
  <c r="AE102" i="4"/>
  <c r="AD102" i="4"/>
  <c r="AE92" i="4"/>
  <c r="AD92" i="4"/>
  <c r="AE91" i="4"/>
  <c r="AD91" i="4"/>
  <c r="AE90" i="4"/>
  <c r="AD90" i="4"/>
  <c r="AE89" i="4"/>
  <c r="AD89" i="4"/>
  <c r="AE88" i="4"/>
  <c r="AD88" i="4"/>
  <c r="AE87" i="4"/>
  <c r="AD87" i="4"/>
  <c r="AE86" i="4"/>
  <c r="AD86" i="4"/>
  <c r="AE85" i="4"/>
  <c r="AD85" i="4"/>
  <c r="AE84" i="4"/>
  <c r="AD84" i="4"/>
  <c r="AE83" i="4"/>
  <c r="AD83" i="4"/>
  <c r="AE82" i="4"/>
  <c r="AD82" i="4"/>
  <c r="AE81" i="4"/>
  <c r="AD81" i="4"/>
  <c r="AE80" i="4"/>
  <c r="AD80" i="4"/>
  <c r="AE79" i="4"/>
  <c r="AD79" i="4"/>
  <c r="AE69" i="4"/>
  <c r="AD69" i="4"/>
  <c r="AE68" i="4"/>
  <c r="AD68" i="4"/>
  <c r="AE67" i="4"/>
  <c r="AD67" i="4"/>
  <c r="AE66" i="4"/>
  <c r="AD66" i="4"/>
  <c r="AE65" i="4"/>
  <c r="AD65" i="4"/>
  <c r="AE64" i="4"/>
  <c r="AD64" i="4"/>
  <c r="AE63" i="4"/>
  <c r="AD63" i="4"/>
  <c r="AE62" i="4"/>
  <c r="AD62" i="4"/>
  <c r="AE61" i="4"/>
  <c r="AD61" i="4"/>
  <c r="AE60" i="4"/>
  <c r="AD60" i="4"/>
  <c r="AE59" i="4"/>
  <c r="AD59" i="4"/>
  <c r="AE58" i="4"/>
  <c r="AD58" i="4"/>
  <c r="AE57" i="4"/>
  <c r="AD57" i="4"/>
  <c r="AE56" i="4"/>
  <c r="AD56" i="4"/>
  <c r="AE46" i="4"/>
  <c r="AD46" i="4"/>
  <c r="AE45" i="4"/>
  <c r="AD45" i="4"/>
  <c r="AE44" i="4"/>
  <c r="AD44" i="4"/>
  <c r="AE43" i="4"/>
  <c r="AD43" i="4"/>
  <c r="AE42" i="4"/>
  <c r="AD42" i="4"/>
  <c r="AE41" i="4"/>
  <c r="AD41" i="4"/>
  <c r="AE40" i="4"/>
  <c r="AD40" i="4"/>
  <c r="AE39" i="4"/>
  <c r="AD39" i="4"/>
  <c r="AE38" i="4"/>
  <c r="AD38" i="4"/>
  <c r="AE37" i="4"/>
  <c r="AD37" i="4"/>
  <c r="AE36" i="4"/>
  <c r="AD36" i="4"/>
  <c r="AE35" i="4"/>
  <c r="AD35" i="4"/>
  <c r="AE34" i="4"/>
  <c r="AD34" i="4"/>
  <c r="AE33" i="4"/>
  <c r="AD33" i="4"/>
  <c r="AE23" i="4"/>
  <c r="AD23" i="4"/>
  <c r="AE22" i="4"/>
  <c r="AD22" i="4"/>
  <c r="AE21" i="4"/>
  <c r="AD21" i="4"/>
  <c r="AE20" i="4"/>
  <c r="AD20" i="4"/>
  <c r="AE19" i="4"/>
  <c r="AD19" i="4"/>
  <c r="AE18" i="4"/>
  <c r="AD18" i="4"/>
  <c r="AE17" i="4"/>
  <c r="AD17" i="4"/>
  <c r="AE16" i="4"/>
  <c r="AD16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T1755" i="4"/>
  <c r="Z1755" i="4" s="1"/>
  <c r="T1754" i="4"/>
  <c r="Z1754" i="4" s="1"/>
  <c r="AC3087" i="4"/>
  <c r="AB3087" i="4"/>
  <c r="AC3086" i="4"/>
  <c r="AB3086" i="4"/>
  <c r="AC3085" i="4"/>
  <c r="AB3085" i="4"/>
  <c r="AC3084" i="4"/>
  <c r="AB3084" i="4"/>
  <c r="AC3083" i="4"/>
  <c r="AB3083" i="4"/>
  <c r="AC3082" i="4"/>
  <c r="AB3082" i="4"/>
  <c r="AC3081" i="4"/>
  <c r="AB3081" i="4"/>
  <c r="AC3080" i="4"/>
  <c r="AB3080" i="4"/>
  <c r="AC3079" i="4"/>
  <c r="AB3079" i="4"/>
  <c r="AC3078" i="4"/>
  <c r="AB3078" i="4"/>
  <c r="AC3077" i="4"/>
  <c r="AB3077" i="4"/>
  <c r="AC3076" i="4"/>
  <c r="AB3076" i="4"/>
  <c r="AC3075" i="4"/>
  <c r="AB3075" i="4"/>
  <c r="AC3074" i="4"/>
  <c r="AB3074" i="4"/>
  <c r="AC3064" i="4"/>
  <c r="AB3064" i="4"/>
  <c r="AC3063" i="4"/>
  <c r="AB3063" i="4"/>
  <c r="AC3062" i="4"/>
  <c r="AB3062" i="4"/>
  <c r="AC3061" i="4"/>
  <c r="AB3061" i="4"/>
  <c r="AC3060" i="4"/>
  <c r="AB3060" i="4"/>
  <c r="AC3059" i="4"/>
  <c r="AB3059" i="4"/>
  <c r="AC3058" i="4"/>
  <c r="AB3058" i="4"/>
  <c r="AC3057" i="4"/>
  <c r="AB3057" i="4"/>
  <c r="AC3056" i="4"/>
  <c r="AB3056" i="4"/>
  <c r="AC3055" i="4"/>
  <c r="AB3055" i="4"/>
  <c r="AC3054" i="4"/>
  <c r="AB3054" i="4"/>
  <c r="AC3053" i="4"/>
  <c r="AB3053" i="4"/>
  <c r="AC3052" i="4"/>
  <c r="AB3052" i="4"/>
  <c r="AC3051" i="4"/>
  <c r="AB3051" i="4"/>
  <c r="AC3043" i="4"/>
  <c r="AB3043" i="4"/>
  <c r="AC3042" i="4"/>
  <c r="AB3042" i="4"/>
  <c r="AC3041" i="4"/>
  <c r="AB3041" i="4"/>
  <c r="AC3040" i="4"/>
  <c r="AB3040" i="4"/>
  <c r="AC3039" i="4"/>
  <c r="AB3039" i="4"/>
  <c r="AC3038" i="4"/>
  <c r="AB3038" i="4"/>
  <c r="AC3037" i="4"/>
  <c r="AB3037" i="4"/>
  <c r="AC3036" i="4"/>
  <c r="AB3036" i="4"/>
  <c r="AC3035" i="4"/>
  <c r="AB3035" i="4"/>
  <c r="AC3034" i="4"/>
  <c r="AB3034" i="4"/>
  <c r="AC3033" i="4"/>
  <c r="AB3033" i="4"/>
  <c r="AC3032" i="4"/>
  <c r="AB3032" i="4"/>
  <c r="AC3031" i="4"/>
  <c r="AB3031" i="4"/>
  <c r="AC3030" i="4"/>
  <c r="AB3030" i="4"/>
  <c r="AC3020" i="4"/>
  <c r="AB3020" i="4"/>
  <c r="AC3019" i="4"/>
  <c r="AB3019" i="4"/>
  <c r="AC3018" i="4"/>
  <c r="AB3018" i="4"/>
  <c r="AC3017" i="4"/>
  <c r="AB3017" i="4"/>
  <c r="AC3016" i="4"/>
  <c r="AB3016" i="4"/>
  <c r="AC3015" i="4"/>
  <c r="AB3015" i="4"/>
  <c r="AC3014" i="4"/>
  <c r="AB3014" i="4"/>
  <c r="AC3013" i="4"/>
  <c r="AB3013" i="4"/>
  <c r="AC3012" i="4"/>
  <c r="AB3012" i="4"/>
  <c r="AC3011" i="4"/>
  <c r="AB3011" i="4"/>
  <c r="AC3010" i="4"/>
  <c r="AB3010" i="4"/>
  <c r="AC3009" i="4"/>
  <c r="AB3009" i="4"/>
  <c r="AC3008" i="4"/>
  <c r="AB3008" i="4"/>
  <c r="AC3007" i="4"/>
  <c r="AB3007" i="4"/>
  <c r="AC2997" i="4"/>
  <c r="AB2997" i="4"/>
  <c r="AC2996" i="4"/>
  <c r="AB2996" i="4"/>
  <c r="AC2995" i="4"/>
  <c r="AB2995" i="4"/>
  <c r="AC2994" i="4"/>
  <c r="AB2994" i="4"/>
  <c r="AC2993" i="4"/>
  <c r="AB2993" i="4"/>
  <c r="AC2992" i="4"/>
  <c r="AB2992" i="4"/>
  <c r="AC2991" i="4"/>
  <c r="AB2991" i="4"/>
  <c r="AC2990" i="4"/>
  <c r="AB2990" i="4"/>
  <c r="AC2989" i="4"/>
  <c r="AB2989" i="4"/>
  <c r="AC2988" i="4"/>
  <c r="AB2988" i="4"/>
  <c r="AC2987" i="4"/>
  <c r="AB2987" i="4"/>
  <c r="AC2986" i="4"/>
  <c r="AB2986" i="4"/>
  <c r="AC2985" i="4"/>
  <c r="AB2985" i="4"/>
  <c r="AC2984" i="4"/>
  <c r="AB2984" i="4"/>
  <c r="AC2974" i="4"/>
  <c r="AB2974" i="4"/>
  <c r="AC2973" i="4"/>
  <c r="AB2973" i="4"/>
  <c r="AC2972" i="4"/>
  <c r="AB2972" i="4"/>
  <c r="AC2971" i="4"/>
  <c r="AB2971" i="4"/>
  <c r="AC2970" i="4"/>
  <c r="AB2970" i="4"/>
  <c r="AC2969" i="4"/>
  <c r="AB2969" i="4"/>
  <c r="AC2968" i="4"/>
  <c r="AB2968" i="4"/>
  <c r="AC2967" i="4"/>
  <c r="AB2967" i="4"/>
  <c r="AC2966" i="4"/>
  <c r="AB2966" i="4"/>
  <c r="AC2965" i="4"/>
  <c r="AB2965" i="4"/>
  <c r="AC2964" i="4"/>
  <c r="AB2964" i="4"/>
  <c r="AC2963" i="4"/>
  <c r="AB2963" i="4"/>
  <c r="AC2962" i="4"/>
  <c r="AB2962" i="4"/>
  <c r="AC2961" i="4"/>
  <c r="AB2961" i="4"/>
  <c r="AC2951" i="4"/>
  <c r="AB2951" i="4"/>
  <c r="AC2950" i="4"/>
  <c r="AB2950" i="4"/>
  <c r="AC2949" i="4"/>
  <c r="AB2949" i="4"/>
  <c r="AC2948" i="4"/>
  <c r="AB2948" i="4"/>
  <c r="AC2947" i="4"/>
  <c r="AB2947" i="4"/>
  <c r="AC2946" i="4"/>
  <c r="AB2946" i="4"/>
  <c r="AC2945" i="4"/>
  <c r="AB2945" i="4"/>
  <c r="AC2944" i="4"/>
  <c r="AB2944" i="4"/>
  <c r="AC2943" i="4"/>
  <c r="AB2943" i="4"/>
  <c r="AC2942" i="4"/>
  <c r="AB2942" i="4"/>
  <c r="AC2941" i="4"/>
  <c r="AB2941" i="4"/>
  <c r="AC2940" i="4"/>
  <c r="AB2940" i="4"/>
  <c r="AC2939" i="4"/>
  <c r="AB2939" i="4"/>
  <c r="AC2938" i="4"/>
  <c r="AB2938" i="4"/>
  <c r="AC2929" i="4"/>
  <c r="AB2929" i="4"/>
  <c r="AC2928" i="4"/>
  <c r="AB2928" i="4"/>
  <c r="AC2927" i="4"/>
  <c r="AB2927" i="4"/>
  <c r="AC2926" i="4"/>
  <c r="AB2926" i="4"/>
  <c r="AC2925" i="4"/>
  <c r="AB2925" i="4"/>
  <c r="AC2924" i="4"/>
  <c r="AB2924" i="4"/>
  <c r="AC2923" i="4"/>
  <c r="AB2923" i="4"/>
  <c r="AC2922" i="4"/>
  <c r="AB2922" i="4"/>
  <c r="AC2921" i="4"/>
  <c r="AB2921" i="4"/>
  <c r="AC2920" i="4"/>
  <c r="AB2920" i="4"/>
  <c r="AC2919" i="4"/>
  <c r="AB2919" i="4"/>
  <c r="AC2918" i="4"/>
  <c r="AB2918" i="4"/>
  <c r="AC2917" i="4"/>
  <c r="AB2917" i="4"/>
  <c r="AC2916" i="4"/>
  <c r="AB2916" i="4"/>
  <c r="AC2906" i="4"/>
  <c r="AB2906" i="4"/>
  <c r="AC2905" i="4"/>
  <c r="AB2905" i="4"/>
  <c r="AC2904" i="4"/>
  <c r="AB2904" i="4"/>
  <c r="AC2903" i="4"/>
  <c r="AB2903" i="4"/>
  <c r="AC2902" i="4"/>
  <c r="AB2902" i="4"/>
  <c r="AC2901" i="4"/>
  <c r="AB2901" i="4"/>
  <c r="AC2900" i="4"/>
  <c r="AB2900" i="4"/>
  <c r="AC2899" i="4"/>
  <c r="AB2899" i="4"/>
  <c r="AC2898" i="4"/>
  <c r="AB2898" i="4"/>
  <c r="AC2897" i="4"/>
  <c r="AB2897" i="4"/>
  <c r="AC2896" i="4"/>
  <c r="AB2896" i="4"/>
  <c r="AC2895" i="4"/>
  <c r="AB2895" i="4"/>
  <c r="AC2894" i="4"/>
  <c r="AB2894" i="4"/>
  <c r="AC2893" i="4"/>
  <c r="AB2893" i="4"/>
  <c r="AC2883" i="4"/>
  <c r="AB2883" i="4"/>
  <c r="AC2882" i="4"/>
  <c r="AB2882" i="4"/>
  <c r="AC2881" i="4"/>
  <c r="AB2881" i="4"/>
  <c r="AC2880" i="4"/>
  <c r="AB2880" i="4"/>
  <c r="AC2879" i="4"/>
  <c r="AB2879" i="4"/>
  <c r="AC2878" i="4"/>
  <c r="AB2878" i="4"/>
  <c r="AC2877" i="4"/>
  <c r="AB2877" i="4"/>
  <c r="AC2876" i="4"/>
  <c r="AB2876" i="4"/>
  <c r="AC2875" i="4"/>
  <c r="AB2875" i="4"/>
  <c r="AC2874" i="4"/>
  <c r="AB2874" i="4"/>
  <c r="AC2873" i="4"/>
  <c r="AB2873" i="4"/>
  <c r="AC2872" i="4"/>
  <c r="AB2872" i="4"/>
  <c r="AC2871" i="4"/>
  <c r="AB2871" i="4"/>
  <c r="AC2870" i="4"/>
  <c r="AB2870" i="4"/>
  <c r="AC2860" i="4"/>
  <c r="AB2860" i="4"/>
  <c r="AC2859" i="4"/>
  <c r="AB2859" i="4"/>
  <c r="AC2858" i="4"/>
  <c r="AB2858" i="4"/>
  <c r="AC2857" i="4"/>
  <c r="AB2857" i="4"/>
  <c r="AC2856" i="4"/>
  <c r="AB2856" i="4"/>
  <c r="AC2855" i="4"/>
  <c r="AB2855" i="4"/>
  <c r="AC2854" i="4"/>
  <c r="AB2854" i="4"/>
  <c r="AC2853" i="4"/>
  <c r="AB2853" i="4"/>
  <c r="AC2852" i="4"/>
  <c r="AB2852" i="4"/>
  <c r="AC2851" i="4"/>
  <c r="AB2851" i="4"/>
  <c r="AC2850" i="4"/>
  <c r="AB2850" i="4"/>
  <c r="AC2849" i="4"/>
  <c r="AB2849" i="4"/>
  <c r="AC2848" i="4"/>
  <c r="AB2848" i="4"/>
  <c r="AC2847" i="4"/>
  <c r="AB2847" i="4"/>
  <c r="AC2837" i="4"/>
  <c r="AB2837" i="4"/>
  <c r="AC2836" i="4"/>
  <c r="AB2836" i="4"/>
  <c r="AC2835" i="4"/>
  <c r="AB2835" i="4"/>
  <c r="AC2834" i="4"/>
  <c r="AB2834" i="4"/>
  <c r="AC2833" i="4"/>
  <c r="AB2833" i="4"/>
  <c r="AC2832" i="4"/>
  <c r="AB2832" i="4"/>
  <c r="AC2831" i="4"/>
  <c r="AB2831" i="4"/>
  <c r="AC2830" i="4"/>
  <c r="AB2830" i="4"/>
  <c r="AC2829" i="4"/>
  <c r="AB2829" i="4"/>
  <c r="AC2828" i="4"/>
  <c r="AB2828" i="4"/>
  <c r="AC2827" i="4"/>
  <c r="AB2827" i="4"/>
  <c r="AC2826" i="4"/>
  <c r="AB2826" i="4"/>
  <c r="AC2825" i="4"/>
  <c r="AB2825" i="4"/>
  <c r="AC2824" i="4"/>
  <c r="AB2824" i="4"/>
  <c r="AC2815" i="4"/>
  <c r="AB2815" i="4"/>
  <c r="AC2814" i="4"/>
  <c r="AB2814" i="4"/>
  <c r="AC2813" i="4"/>
  <c r="AB2813" i="4"/>
  <c r="AC2812" i="4"/>
  <c r="AB2812" i="4"/>
  <c r="AC2811" i="4"/>
  <c r="AB2811" i="4"/>
  <c r="AC2810" i="4"/>
  <c r="AB2810" i="4"/>
  <c r="AC2809" i="4"/>
  <c r="AB2809" i="4"/>
  <c r="AC2808" i="4"/>
  <c r="AB2808" i="4"/>
  <c r="AC2807" i="4"/>
  <c r="AB2807" i="4"/>
  <c r="AC2806" i="4"/>
  <c r="AB2806" i="4"/>
  <c r="AC2805" i="4"/>
  <c r="AB2805" i="4"/>
  <c r="AC2804" i="4"/>
  <c r="AB2804" i="4"/>
  <c r="AC2803" i="4"/>
  <c r="AB2803" i="4"/>
  <c r="AC2802" i="4"/>
  <c r="AB2802" i="4"/>
  <c r="AC2792" i="4"/>
  <c r="AB2792" i="4"/>
  <c r="AC2791" i="4"/>
  <c r="AB2791" i="4"/>
  <c r="AC2790" i="4"/>
  <c r="AB2790" i="4"/>
  <c r="AC2789" i="4"/>
  <c r="AB2789" i="4"/>
  <c r="AC2788" i="4"/>
  <c r="AB2788" i="4"/>
  <c r="AC2787" i="4"/>
  <c r="AB2787" i="4"/>
  <c r="AC2786" i="4"/>
  <c r="AB2786" i="4"/>
  <c r="AC2785" i="4"/>
  <c r="AB2785" i="4"/>
  <c r="AC2784" i="4"/>
  <c r="AB2784" i="4"/>
  <c r="AC2783" i="4"/>
  <c r="AB2783" i="4"/>
  <c r="AC2782" i="4"/>
  <c r="AB2782" i="4"/>
  <c r="AC2781" i="4"/>
  <c r="AB2781" i="4"/>
  <c r="AC2780" i="4"/>
  <c r="AB2780" i="4"/>
  <c r="AC2779" i="4"/>
  <c r="AB2779" i="4"/>
  <c r="AC2770" i="4"/>
  <c r="AB2770" i="4"/>
  <c r="AC2769" i="4"/>
  <c r="AB2769" i="4"/>
  <c r="AC2768" i="4"/>
  <c r="AB2768" i="4"/>
  <c r="AC2767" i="4"/>
  <c r="AB2767" i="4"/>
  <c r="AC2766" i="4"/>
  <c r="AB2766" i="4"/>
  <c r="AC2765" i="4"/>
  <c r="AB2765" i="4"/>
  <c r="AC2764" i="4"/>
  <c r="AB2764" i="4"/>
  <c r="AC2763" i="4"/>
  <c r="AB2763" i="4"/>
  <c r="AC2762" i="4"/>
  <c r="AB2762" i="4"/>
  <c r="AC2761" i="4"/>
  <c r="AB2761" i="4"/>
  <c r="AC2760" i="4"/>
  <c r="AB2760" i="4"/>
  <c r="AC2759" i="4"/>
  <c r="AB2759" i="4"/>
  <c r="AC2758" i="4"/>
  <c r="AB2758" i="4"/>
  <c r="AC2757" i="4"/>
  <c r="AB2757" i="4"/>
  <c r="AC2747" i="4"/>
  <c r="AB2747" i="4"/>
  <c r="AC2746" i="4"/>
  <c r="AB2746" i="4"/>
  <c r="AC2745" i="4"/>
  <c r="AB2745" i="4"/>
  <c r="AC2744" i="4"/>
  <c r="AB2744" i="4"/>
  <c r="AC2743" i="4"/>
  <c r="AB2743" i="4"/>
  <c r="AC2742" i="4"/>
  <c r="AB2742" i="4"/>
  <c r="AC2741" i="4"/>
  <c r="AB2741" i="4"/>
  <c r="AC2740" i="4"/>
  <c r="AB2740" i="4"/>
  <c r="AC2739" i="4"/>
  <c r="AB2739" i="4"/>
  <c r="AC2738" i="4"/>
  <c r="AB2738" i="4"/>
  <c r="AC2737" i="4"/>
  <c r="AB2737" i="4"/>
  <c r="AC2736" i="4"/>
  <c r="AB2736" i="4"/>
  <c r="AC2735" i="4"/>
  <c r="AB2735" i="4"/>
  <c r="AC2734" i="4"/>
  <c r="AB2734" i="4"/>
  <c r="AC2724" i="4"/>
  <c r="AB2724" i="4"/>
  <c r="AC2723" i="4"/>
  <c r="AB2723" i="4"/>
  <c r="AC2722" i="4"/>
  <c r="AB2722" i="4"/>
  <c r="AC2721" i="4"/>
  <c r="AB2721" i="4"/>
  <c r="AC2720" i="4"/>
  <c r="AB2720" i="4"/>
  <c r="AC2719" i="4"/>
  <c r="AB2719" i="4"/>
  <c r="AC2718" i="4"/>
  <c r="AB2718" i="4"/>
  <c r="AC2717" i="4"/>
  <c r="AB2717" i="4"/>
  <c r="AC2716" i="4"/>
  <c r="AB2716" i="4"/>
  <c r="AC2715" i="4"/>
  <c r="AB2715" i="4"/>
  <c r="AC2714" i="4"/>
  <c r="AB2714" i="4"/>
  <c r="AC2713" i="4"/>
  <c r="AB2713" i="4"/>
  <c r="AC2712" i="4"/>
  <c r="AB2712" i="4"/>
  <c r="AC2711" i="4"/>
  <c r="AB2711" i="4"/>
  <c r="AC2702" i="4"/>
  <c r="AB2702" i="4"/>
  <c r="AC2701" i="4"/>
  <c r="AB2701" i="4"/>
  <c r="AC2700" i="4"/>
  <c r="AB2700" i="4"/>
  <c r="AC2699" i="4"/>
  <c r="AB2699" i="4"/>
  <c r="AC2698" i="4"/>
  <c r="AB2698" i="4"/>
  <c r="AC2697" i="4"/>
  <c r="AB2697" i="4"/>
  <c r="AC2696" i="4"/>
  <c r="AB2696" i="4"/>
  <c r="AC2695" i="4"/>
  <c r="AB2695" i="4"/>
  <c r="AC2694" i="4"/>
  <c r="AB2694" i="4"/>
  <c r="AC2693" i="4"/>
  <c r="AB2693" i="4"/>
  <c r="AC2692" i="4"/>
  <c r="AB2692" i="4"/>
  <c r="AC2691" i="4"/>
  <c r="AB2691" i="4"/>
  <c r="AC2690" i="4"/>
  <c r="AB2690" i="4"/>
  <c r="AC2689" i="4"/>
  <c r="AB2689" i="4"/>
  <c r="AC2679" i="4"/>
  <c r="AB2679" i="4"/>
  <c r="AC2678" i="4"/>
  <c r="AB2678" i="4"/>
  <c r="AC2677" i="4"/>
  <c r="AB2677" i="4"/>
  <c r="AC2676" i="4"/>
  <c r="AB2676" i="4"/>
  <c r="AC2675" i="4"/>
  <c r="AB2675" i="4"/>
  <c r="AC2674" i="4"/>
  <c r="AB2674" i="4"/>
  <c r="AC2673" i="4"/>
  <c r="AB2673" i="4"/>
  <c r="AC2672" i="4"/>
  <c r="AB2672" i="4"/>
  <c r="AC2671" i="4"/>
  <c r="AB2671" i="4"/>
  <c r="AC2670" i="4"/>
  <c r="AB2670" i="4"/>
  <c r="AC2669" i="4"/>
  <c r="AB2669" i="4"/>
  <c r="AC2668" i="4"/>
  <c r="AB2668" i="4"/>
  <c r="AC2667" i="4"/>
  <c r="AB2667" i="4"/>
  <c r="AC2666" i="4"/>
  <c r="AB2666" i="4"/>
  <c r="AC2656" i="4"/>
  <c r="AB2656" i="4"/>
  <c r="AC2655" i="4"/>
  <c r="AB2655" i="4"/>
  <c r="AC2654" i="4"/>
  <c r="AB2654" i="4"/>
  <c r="AC2653" i="4"/>
  <c r="AB2653" i="4"/>
  <c r="AC2652" i="4"/>
  <c r="AB2652" i="4"/>
  <c r="AC2651" i="4"/>
  <c r="AB2651" i="4"/>
  <c r="AC2650" i="4"/>
  <c r="AB2650" i="4"/>
  <c r="AC2649" i="4"/>
  <c r="AB2649" i="4"/>
  <c r="AC2648" i="4"/>
  <c r="AB2648" i="4"/>
  <c r="AC2647" i="4"/>
  <c r="AB2647" i="4"/>
  <c r="AC2646" i="4"/>
  <c r="AB2646" i="4"/>
  <c r="AC2645" i="4"/>
  <c r="AB2645" i="4"/>
  <c r="AC2644" i="4"/>
  <c r="AB2644" i="4"/>
  <c r="AC2643" i="4"/>
  <c r="AB2643" i="4"/>
  <c r="AC2633" i="4"/>
  <c r="AB2633" i="4"/>
  <c r="AC2632" i="4"/>
  <c r="AB2632" i="4"/>
  <c r="AC2631" i="4"/>
  <c r="AB2631" i="4"/>
  <c r="AC2630" i="4"/>
  <c r="AB2630" i="4"/>
  <c r="AC2629" i="4"/>
  <c r="AB2629" i="4"/>
  <c r="AC2628" i="4"/>
  <c r="AB2628" i="4"/>
  <c r="AC2627" i="4"/>
  <c r="AB2627" i="4"/>
  <c r="AC2626" i="4"/>
  <c r="AB2626" i="4"/>
  <c r="AC2625" i="4"/>
  <c r="AB2625" i="4"/>
  <c r="AC2624" i="4"/>
  <c r="AB2624" i="4"/>
  <c r="AC2623" i="4"/>
  <c r="AB2623" i="4"/>
  <c r="AC2622" i="4"/>
  <c r="AB2622" i="4"/>
  <c r="AC2621" i="4"/>
  <c r="AB2621" i="4"/>
  <c r="AC2620" i="4"/>
  <c r="AB2620" i="4"/>
  <c r="AC2610" i="4"/>
  <c r="AB2610" i="4"/>
  <c r="AC2609" i="4"/>
  <c r="AB2609" i="4"/>
  <c r="AC2608" i="4"/>
  <c r="AB2608" i="4"/>
  <c r="AC2607" i="4"/>
  <c r="AB2607" i="4"/>
  <c r="AC2606" i="4"/>
  <c r="AB2606" i="4"/>
  <c r="AC2605" i="4"/>
  <c r="AB2605" i="4"/>
  <c r="AC2604" i="4"/>
  <c r="AB2604" i="4"/>
  <c r="AC2603" i="4"/>
  <c r="AB2603" i="4"/>
  <c r="AC2602" i="4"/>
  <c r="AB2602" i="4"/>
  <c r="AC2601" i="4"/>
  <c r="AB2601" i="4"/>
  <c r="AC2600" i="4"/>
  <c r="AB2600" i="4"/>
  <c r="AC2599" i="4"/>
  <c r="AB2599" i="4"/>
  <c r="AC2598" i="4"/>
  <c r="AB2598" i="4"/>
  <c r="AC2597" i="4"/>
  <c r="AB2597" i="4"/>
  <c r="AC2588" i="4"/>
  <c r="AB2588" i="4"/>
  <c r="AC2587" i="4"/>
  <c r="AB2587" i="4"/>
  <c r="AC2586" i="4"/>
  <c r="AB2586" i="4"/>
  <c r="AC2585" i="4"/>
  <c r="AB2585" i="4"/>
  <c r="AC2584" i="4"/>
  <c r="AB2584" i="4"/>
  <c r="AC2583" i="4"/>
  <c r="AB2583" i="4"/>
  <c r="AC2582" i="4"/>
  <c r="AB2582" i="4"/>
  <c r="AC2581" i="4"/>
  <c r="AB2581" i="4"/>
  <c r="AC2580" i="4"/>
  <c r="AB2580" i="4"/>
  <c r="AC2579" i="4"/>
  <c r="AB2579" i="4"/>
  <c r="AC2578" i="4"/>
  <c r="AB2578" i="4"/>
  <c r="AC2577" i="4"/>
  <c r="AB2577" i="4"/>
  <c r="AC2576" i="4"/>
  <c r="AB2576" i="4"/>
  <c r="AC2575" i="4"/>
  <c r="AB2575" i="4"/>
  <c r="AC2566" i="4"/>
  <c r="AB2566" i="4"/>
  <c r="AC2565" i="4"/>
  <c r="AB2565" i="4"/>
  <c r="AC2564" i="4"/>
  <c r="AB2564" i="4"/>
  <c r="AC2563" i="4"/>
  <c r="AB2563" i="4"/>
  <c r="AC2562" i="4"/>
  <c r="AB2562" i="4"/>
  <c r="AC2561" i="4"/>
  <c r="AB2561" i="4"/>
  <c r="AC2560" i="4"/>
  <c r="AB2560" i="4"/>
  <c r="AC2559" i="4"/>
  <c r="AB2559" i="4"/>
  <c r="AC2558" i="4"/>
  <c r="AB2558" i="4"/>
  <c r="AC2557" i="4"/>
  <c r="AB2557" i="4"/>
  <c r="AC2556" i="4"/>
  <c r="AB2556" i="4"/>
  <c r="AC2555" i="4"/>
  <c r="AB2555" i="4"/>
  <c r="AC2554" i="4"/>
  <c r="AB2554" i="4"/>
  <c r="AC2553" i="4"/>
  <c r="AB2553" i="4"/>
  <c r="AC2543" i="4"/>
  <c r="AB2543" i="4"/>
  <c r="AC2542" i="4"/>
  <c r="AB2542" i="4"/>
  <c r="AC2541" i="4"/>
  <c r="AB2541" i="4"/>
  <c r="AC2540" i="4"/>
  <c r="AB2540" i="4"/>
  <c r="AC2539" i="4"/>
  <c r="AB2539" i="4"/>
  <c r="AC2538" i="4"/>
  <c r="AB2538" i="4"/>
  <c r="AC2537" i="4"/>
  <c r="AB2537" i="4"/>
  <c r="AC2536" i="4"/>
  <c r="AB2536" i="4"/>
  <c r="AC2535" i="4"/>
  <c r="AB2535" i="4"/>
  <c r="AC2534" i="4"/>
  <c r="AB2534" i="4"/>
  <c r="AC2533" i="4"/>
  <c r="AB2533" i="4"/>
  <c r="AC2532" i="4"/>
  <c r="AB2532" i="4"/>
  <c r="AC2531" i="4"/>
  <c r="AB2531" i="4"/>
  <c r="AC2530" i="4"/>
  <c r="AB2530" i="4"/>
  <c r="AC2520" i="4"/>
  <c r="AB2520" i="4"/>
  <c r="AC2519" i="4"/>
  <c r="AB2519" i="4"/>
  <c r="AC2518" i="4"/>
  <c r="AB2518" i="4"/>
  <c r="AC2517" i="4"/>
  <c r="AB2517" i="4"/>
  <c r="AC2516" i="4"/>
  <c r="AB2516" i="4"/>
  <c r="AC2515" i="4"/>
  <c r="AB2515" i="4"/>
  <c r="AC2514" i="4"/>
  <c r="AB2514" i="4"/>
  <c r="AC2513" i="4"/>
  <c r="AB2513" i="4"/>
  <c r="AC2512" i="4"/>
  <c r="AB2512" i="4"/>
  <c r="AC2511" i="4"/>
  <c r="AB2511" i="4"/>
  <c r="AC2510" i="4"/>
  <c r="AB2510" i="4"/>
  <c r="AC2509" i="4"/>
  <c r="AB2509" i="4"/>
  <c r="AC2508" i="4"/>
  <c r="AB2508" i="4"/>
  <c r="AC2507" i="4"/>
  <c r="AB2507" i="4"/>
  <c r="AC2497" i="4"/>
  <c r="AB2497" i="4"/>
  <c r="AC2496" i="4"/>
  <c r="AB2496" i="4"/>
  <c r="AC2495" i="4"/>
  <c r="AB2495" i="4"/>
  <c r="AC2494" i="4"/>
  <c r="AB2494" i="4"/>
  <c r="AC2493" i="4"/>
  <c r="AB2493" i="4"/>
  <c r="AC2492" i="4"/>
  <c r="AB2492" i="4"/>
  <c r="AC2491" i="4"/>
  <c r="AB2491" i="4"/>
  <c r="AC2490" i="4"/>
  <c r="AB2490" i="4"/>
  <c r="AC2489" i="4"/>
  <c r="AB2489" i="4"/>
  <c r="AC2488" i="4"/>
  <c r="AB2488" i="4"/>
  <c r="AC2487" i="4"/>
  <c r="AB2487" i="4"/>
  <c r="AC2486" i="4"/>
  <c r="AB2486" i="4"/>
  <c r="AC2485" i="4"/>
  <c r="AB2485" i="4"/>
  <c r="AC2484" i="4"/>
  <c r="AB2484" i="4"/>
  <c r="AC2475" i="4"/>
  <c r="AB2475" i="4"/>
  <c r="AC2474" i="4"/>
  <c r="AB2474" i="4"/>
  <c r="AC2473" i="4"/>
  <c r="AB2473" i="4"/>
  <c r="AC2472" i="4"/>
  <c r="AB2472" i="4"/>
  <c r="AC2471" i="4"/>
  <c r="AB2471" i="4"/>
  <c r="AC2470" i="4"/>
  <c r="AB2470" i="4"/>
  <c r="AC2469" i="4"/>
  <c r="AB2469" i="4"/>
  <c r="AC2468" i="4"/>
  <c r="AB2468" i="4"/>
  <c r="AC2467" i="4"/>
  <c r="AB2467" i="4"/>
  <c r="AC2466" i="4"/>
  <c r="AB2466" i="4"/>
  <c r="AC2465" i="4"/>
  <c r="AB2465" i="4"/>
  <c r="AC2464" i="4"/>
  <c r="AB2464" i="4"/>
  <c r="AC2463" i="4"/>
  <c r="AB2463" i="4"/>
  <c r="AC2462" i="4"/>
  <c r="AB2462" i="4"/>
  <c r="AC2452" i="4"/>
  <c r="AB2452" i="4"/>
  <c r="AC2451" i="4"/>
  <c r="AB2451" i="4"/>
  <c r="AC2450" i="4"/>
  <c r="AB2450" i="4"/>
  <c r="AC2449" i="4"/>
  <c r="AB2449" i="4"/>
  <c r="AC2448" i="4"/>
  <c r="AB2448" i="4"/>
  <c r="AC2447" i="4"/>
  <c r="AB2447" i="4"/>
  <c r="AC2446" i="4"/>
  <c r="AB2446" i="4"/>
  <c r="AC2445" i="4"/>
  <c r="AB2445" i="4"/>
  <c r="AC2444" i="4"/>
  <c r="AB2444" i="4"/>
  <c r="AC2443" i="4"/>
  <c r="AB2443" i="4"/>
  <c r="AC2442" i="4"/>
  <c r="AB2442" i="4"/>
  <c r="AC2441" i="4"/>
  <c r="AB2441" i="4"/>
  <c r="AC2440" i="4"/>
  <c r="AB2440" i="4"/>
  <c r="AC2439" i="4"/>
  <c r="AB2439" i="4"/>
  <c r="AC2429" i="4"/>
  <c r="AB2429" i="4"/>
  <c r="AC2428" i="4"/>
  <c r="AB2428" i="4"/>
  <c r="AC2427" i="4"/>
  <c r="AB2427" i="4"/>
  <c r="AC2426" i="4"/>
  <c r="AB2426" i="4"/>
  <c r="AC2425" i="4"/>
  <c r="AB2425" i="4"/>
  <c r="AC2424" i="4"/>
  <c r="AB2424" i="4"/>
  <c r="AC2423" i="4"/>
  <c r="AB2423" i="4"/>
  <c r="AC2422" i="4"/>
  <c r="AB2422" i="4"/>
  <c r="AC2421" i="4"/>
  <c r="AB2421" i="4"/>
  <c r="AC2420" i="4"/>
  <c r="AB2420" i="4"/>
  <c r="AC2419" i="4"/>
  <c r="AB2419" i="4"/>
  <c r="AC2418" i="4"/>
  <c r="AB2418" i="4"/>
  <c r="AC2417" i="4"/>
  <c r="AB2417" i="4"/>
  <c r="AC2416" i="4"/>
  <c r="AB2416" i="4"/>
  <c r="AC2406" i="4"/>
  <c r="AB2406" i="4"/>
  <c r="AC2405" i="4"/>
  <c r="AB2405" i="4"/>
  <c r="AC2404" i="4"/>
  <c r="AB2404" i="4"/>
  <c r="AC2403" i="4"/>
  <c r="AB2403" i="4"/>
  <c r="AC2402" i="4"/>
  <c r="AB2402" i="4"/>
  <c r="AC2401" i="4"/>
  <c r="AB2401" i="4"/>
  <c r="AC2400" i="4"/>
  <c r="AB2400" i="4"/>
  <c r="AC2399" i="4"/>
  <c r="AB2399" i="4"/>
  <c r="AC2398" i="4"/>
  <c r="AB2398" i="4"/>
  <c r="AC2397" i="4"/>
  <c r="AB2397" i="4"/>
  <c r="AC2396" i="4"/>
  <c r="AB2396" i="4"/>
  <c r="AC2395" i="4"/>
  <c r="AB2395" i="4"/>
  <c r="AC2394" i="4"/>
  <c r="AB2394" i="4"/>
  <c r="AC2393" i="4"/>
  <c r="AB2393" i="4"/>
  <c r="AC2383" i="4"/>
  <c r="AB2383" i="4"/>
  <c r="AC2382" i="4"/>
  <c r="AB2382" i="4"/>
  <c r="AC2381" i="4"/>
  <c r="AB2381" i="4"/>
  <c r="AC2380" i="4"/>
  <c r="AB2380" i="4"/>
  <c r="AC2379" i="4"/>
  <c r="AB2379" i="4"/>
  <c r="AC2378" i="4"/>
  <c r="AB2378" i="4"/>
  <c r="AC2377" i="4"/>
  <c r="AB2377" i="4"/>
  <c r="AC2376" i="4"/>
  <c r="AB2376" i="4"/>
  <c r="AC2375" i="4"/>
  <c r="AB2375" i="4"/>
  <c r="AC2374" i="4"/>
  <c r="AB2374" i="4"/>
  <c r="AC2373" i="4"/>
  <c r="AB2373" i="4"/>
  <c r="AC2372" i="4"/>
  <c r="AB2372" i="4"/>
  <c r="AC2371" i="4"/>
  <c r="AB2371" i="4"/>
  <c r="AC2370" i="4"/>
  <c r="AB2370" i="4"/>
  <c r="AC2361" i="4"/>
  <c r="AB2361" i="4"/>
  <c r="AC2360" i="4"/>
  <c r="AB2360" i="4"/>
  <c r="AC2359" i="4"/>
  <c r="AB2359" i="4"/>
  <c r="AC2358" i="4"/>
  <c r="AB2358" i="4"/>
  <c r="AC2357" i="4"/>
  <c r="AB2357" i="4"/>
  <c r="AC2356" i="4"/>
  <c r="AB2356" i="4"/>
  <c r="AC2355" i="4"/>
  <c r="AB2355" i="4"/>
  <c r="AC2354" i="4"/>
  <c r="AB2354" i="4"/>
  <c r="AC2353" i="4"/>
  <c r="AB2353" i="4"/>
  <c r="AC2352" i="4"/>
  <c r="AB2352" i="4"/>
  <c r="AC2351" i="4"/>
  <c r="AB2351" i="4"/>
  <c r="AC2350" i="4"/>
  <c r="AB2350" i="4"/>
  <c r="AC2349" i="4"/>
  <c r="AB2349" i="4"/>
  <c r="AC2348" i="4"/>
  <c r="AB2348" i="4"/>
  <c r="AC2338" i="4"/>
  <c r="AB2338" i="4"/>
  <c r="AC2337" i="4"/>
  <c r="AB2337" i="4"/>
  <c r="AC2336" i="4"/>
  <c r="AB2336" i="4"/>
  <c r="AC2335" i="4"/>
  <c r="AB2335" i="4"/>
  <c r="AC2334" i="4"/>
  <c r="AB2334" i="4"/>
  <c r="AC2333" i="4"/>
  <c r="AB2333" i="4"/>
  <c r="AC2332" i="4"/>
  <c r="AB2332" i="4"/>
  <c r="AC2331" i="4"/>
  <c r="AB2331" i="4"/>
  <c r="AC2330" i="4"/>
  <c r="AB2330" i="4"/>
  <c r="AC2329" i="4"/>
  <c r="AB2329" i="4"/>
  <c r="AC2328" i="4"/>
  <c r="AB2328" i="4"/>
  <c r="AC2327" i="4"/>
  <c r="AB2327" i="4"/>
  <c r="AC2326" i="4"/>
  <c r="AB2326" i="4"/>
  <c r="AC2325" i="4"/>
  <c r="AB2325" i="4"/>
  <c r="AC2315" i="4"/>
  <c r="AB2315" i="4"/>
  <c r="AC2314" i="4"/>
  <c r="AB2314" i="4"/>
  <c r="AC2313" i="4"/>
  <c r="AB2313" i="4"/>
  <c r="AC2312" i="4"/>
  <c r="AB2312" i="4"/>
  <c r="AC2311" i="4"/>
  <c r="AB2311" i="4"/>
  <c r="AC2310" i="4"/>
  <c r="AB2310" i="4"/>
  <c r="AC2309" i="4"/>
  <c r="AB2309" i="4"/>
  <c r="AC2308" i="4"/>
  <c r="AB2308" i="4"/>
  <c r="AC2307" i="4"/>
  <c r="AB2307" i="4"/>
  <c r="AC2306" i="4"/>
  <c r="AB2306" i="4"/>
  <c r="AC2305" i="4"/>
  <c r="AB2305" i="4"/>
  <c r="AC2304" i="4"/>
  <c r="AB2304" i="4"/>
  <c r="AC2303" i="4"/>
  <c r="AB2303" i="4"/>
  <c r="AC2302" i="4"/>
  <c r="AB2302" i="4"/>
  <c r="AC2292" i="4"/>
  <c r="AB2292" i="4"/>
  <c r="AC2291" i="4"/>
  <c r="AB2291" i="4"/>
  <c r="AC2290" i="4"/>
  <c r="AB2290" i="4"/>
  <c r="AC2289" i="4"/>
  <c r="AB2289" i="4"/>
  <c r="AC2288" i="4"/>
  <c r="AB2288" i="4"/>
  <c r="AC2287" i="4"/>
  <c r="AB2287" i="4"/>
  <c r="AC2286" i="4"/>
  <c r="AB2286" i="4"/>
  <c r="AC2285" i="4"/>
  <c r="AB2285" i="4"/>
  <c r="AC2284" i="4"/>
  <c r="AB2284" i="4"/>
  <c r="AC2283" i="4"/>
  <c r="AB2283" i="4"/>
  <c r="AC2282" i="4"/>
  <c r="AB2282" i="4"/>
  <c r="AC2281" i="4"/>
  <c r="AB2281" i="4"/>
  <c r="AC2280" i="4"/>
  <c r="AB2280" i="4"/>
  <c r="AC2279" i="4"/>
  <c r="AB2279" i="4"/>
  <c r="AC2269" i="4"/>
  <c r="AB2269" i="4"/>
  <c r="AC2268" i="4"/>
  <c r="AB2268" i="4"/>
  <c r="AC2267" i="4"/>
  <c r="AB2267" i="4"/>
  <c r="AC2266" i="4"/>
  <c r="AB2266" i="4"/>
  <c r="AC2265" i="4"/>
  <c r="AB2265" i="4"/>
  <c r="AC2264" i="4"/>
  <c r="AB2264" i="4"/>
  <c r="AC2263" i="4"/>
  <c r="AB2263" i="4"/>
  <c r="AC2262" i="4"/>
  <c r="AB2262" i="4"/>
  <c r="AC2261" i="4"/>
  <c r="AB2261" i="4"/>
  <c r="AC2260" i="4"/>
  <c r="AB2260" i="4"/>
  <c r="AC2259" i="4"/>
  <c r="AB2259" i="4"/>
  <c r="AC2258" i="4"/>
  <c r="AB2258" i="4"/>
  <c r="AC2257" i="4"/>
  <c r="AB2257" i="4"/>
  <c r="AC2256" i="4"/>
  <c r="AB2256" i="4"/>
  <c r="AC2247" i="4"/>
  <c r="AB2247" i="4"/>
  <c r="AC2246" i="4"/>
  <c r="AB2246" i="4"/>
  <c r="AC2245" i="4"/>
  <c r="AB2245" i="4"/>
  <c r="AC2244" i="4"/>
  <c r="AB2244" i="4"/>
  <c r="AC2243" i="4"/>
  <c r="AB2243" i="4"/>
  <c r="AC2242" i="4"/>
  <c r="AB2242" i="4"/>
  <c r="AC2241" i="4"/>
  <c r="AB2241" i="4"/>
  <c r="AC2240" i="4"/>
  <c r="AB2240" i="4"/>
  <c r="AC2239" i="4"/>
  <c r="AB2239" i="4"/>
  <c r="AC2238" i="4"/>
  <c r="AB2238" i="4"/>
  <c r="AC2237" i="4"/>
  <c r="AB2237" i="4"/>
  <c r="AC2236" i="4"/>
  <c r="AB2236" i="4"/>
  <c r="AC2235" i="4"/>
  <c r="AB2235" i="4"/>
  <c r="AC2234" i="4"/>
  <c r="AB2234" i="4"/>
  <c r="AC2224" i="4"/>
  <c r="AB2224" i="4"/>
  <c r="AC2223" i="4"/>
  <c r="AB2223" i="4"/>
  <c r="AC2222" i="4"/>
  <c r="AB2222" i="4"/>
  <c r="AC2221" i="4"/>
  <c r="AB2221" i="4"/>
  <c r="AC2220" i="4"/>
  <c r="AB2220" i="4"/>
  <c r="AC2219" i="4"/>
  <c r="AB2219" i="4"/>
  <c r="AC2218" i="4"/>
  <c r="AB2218" i="4"/>
  <c r="AC2217" i="4"/>
  <c r="AB2217" i="4"/>
  <c r="AC2216" i="4"/>
  <c r="AB2216" i="4"/>
  <c r="AC2215" i="4"/>
  <c r="AB2215" i="4"/>
  <c r="AC2214" i="4"/>
  <c r="AB2214" i="4"/>
  <c r="AC2213" i="4"/>
  <c r="AB2213" i="4"/>
  <c r="AC2212" i="4"/>
  <c r="AB2212" i="4"/>
  <c r="AC2211" i="4"/>
  <c r="AB2211" i="4"/>
  <c r="AC2201" i="4"/>
  <c r="AB2201" i="4"/>
  <c r="AC2200" i="4"/>
  <c r="AB2200" i="4"/>
  <c r="AC2199" i="4"/>
  <c r="AB2199" i="4"/>
  <c r="AC2198" i="4"/>
  <c r="AB2198" i="4"/>
  <c r="AC2197" i="4"/>
  <c r="AB2197" i="4"/>
  <c r="AC2196" i="4"/>
  <c r="AB2196" i="4"/>
  <c r="AC2195" i="4"/>
  <c r="AB2195" i="4"/>
  <c r="AC2194" i="4"/>
  <c r="AB2194" i="4"/>
  <c r="AC2193" i="4"/>
  <c r="AB2193" i="4"/>
  <c r="AC2192" i="4"/>
  <c r="AB2192" i="4"/>
  <c r="AC2191" i="4"/>
  <c r="AB2191" i="4"/>
  <c r="AC2190" i="4"/>
  <c r="AB2190" i="4"/>
  <c r="AC2189" i="4"/>
  <c r="AB2189" i="4"/>
  <c r="AC2188" i="4"/>
  <c r="AB2188" i="4"/>
  <c r="AC2178" i="4"/>
  <c r="AB2178" i="4"/>
  <c r="AC2177" i="4"/>
  <c r="AB2177" i="4"/>
  <c r="AC2176" i="4"/>
  <c r="AB2176" i="4"/>
  <c r="AC2175" i="4"/>
  <c r="AB2175" i="4"/>
  <c r="AC2174" i="4"/>
  <c r="AB2174" i="4"/>
  <c r="AC2173" i="4"/>
  <c r="AB2173" i="4"/>
  <c r="AC2172" i="4"/>
  <c r="AB2172" i="4"/>
  <c r="AC2171" i="4"/>
  <c r="AB2171" i="4"/>
  <c r="AC2170" i="4"/>
  <c r="AB2170" i="4"/>
  <c r="AC2169" i="4"/>
  <c r="AB2169" i="4"/>
  <c r="AC2168" i="4"/>
  <c r="AB2168" i="4"/>
  <c r="AC2167" i="4"/>
  <c r="AB2167" i="4"/>
  <c r="AC2166" i="4"/>
  <c r="AB2166" i="4"/>
  <c r="AC2165" i="4"/>
  <c r="AB2165" i="4"/>
  <c r="AC2154" i="4"/>
  <c r="AB2154" i="4"/>
  <c r="AC2153" i="4"/>
  <c r="AB2153" i="4"/>
  <c r="AC2152" i="4"/>
  <c r="AB2152" i="4"/>
  <c r="AC2151" i="4"/>
  <c r="AB2151" i="4"/>
  <c r="AC2150" i="4"/>
  <c r="AB2150" i="4"/>
  <c r="AC2149" i="4"/>
  <c r="AB2149" i="4"/>
  <c r="AC2148" i="4"/>
  <c r="AB2148" i="4"/>
  <c r="AC2147" i="4"/>
  <c r="AB2147" i="4"/>
  <c r="AC2146" i="4"/>
  <c r="AB2146" i="4"/>
  <c r="AC2145" i="4"/>
  <c r="AB2145" i="4"/>
  <c r="AC2144" i="4"/>
  <c r="AB2144" i="4"/>
  <c r="AC2143" i="4"/>
  <c r="AB2143" i="4"/>
  <c r="AC2142" i="4"/>
  <c r="AB2142" i="4"/>
  <c r="AC2141" i="4"/>
  <c r="AB2141" i="4"/>
  <c r="AC2132" i="4"/>
  <c r="AB2132" i="4"/>
  <c r="AC2131" i="4"/>
  <c r="AB2131" i="4"/>
  <c r="AC2130" i="4"/>
  <c r="AB2130" i="4"/>
  <c r="AC2129" i="4"/>
  <c r="AB2129" i="4"/>
  <c r="AC2128" i="4"/>
  <c r="AB2128" i="4"/>
  <c r="AC2127" i="4"/>
  <c r="AB2127" i="4"/>
  <c r="AC2126" i="4"/>
  <c r="AB2126" i="4"/>
  <c r="AC2125" i="4"/>
  <c r="AB2125" i="4"/>
  <c r="AC2124" i="4"/>
  <c r="AB2124" i="4"/>
  <c r="AC2123" i="4"/>
  <c r="AB2123" i="4"/>
  <c r="AC2122" i="4"/>
  <c r="AB2122" i="4"/>
  <c r="AC2121" i="4"/>
  <c r="AB2121" i="4"/>
  <c r="AC2120" i="4"/>
  <c r="AB2120" i="4"/>
  <c r="AC2119" i="4"/>
  <c r="AB2119" i="4"/>
  <c r="AC2109" i="4"/>
  <c r="AB2109" i="4"/>
  <c r="AC2108" i="4"/>
  <c r="AB2108" i="4"/>
  <c r="AC2107" i="4"/>
  <c r="AB2107" i="4"/>
  <c r="AC2106" i="4"/>
  <c r="AB2106" i="4"/>
  <c r="AC2105" i="4"/>
  <c r="AB2105" i="4"/>
  <c r="AC2104" i="4"/>
  <c r="AB2104" i="4"/>
  <c r="AC2103" i="4"/>
  <c r="AB2103" i="4"/>
  <c r="AC2102" i="4"/>
  <c r="AB2102" i="4"/>
  <c r="AC2101" i="4"/>
  <c r="AB2101" i="4"/>
  <c r="AC2100" i="4"/>
  <c r="AB2100" i="4"/>
  <c r="AC2099" i="4"/>
  <c r="AB2099" i="4"/>
  <c r="AC2098" i="4"/>
  <c r="AB2098" i="4"/>
  <c r="AC2097" i="4"/>
  <c r="AB2097" i="4"/>
  <c r="AC2096" i="4"/>
  <c r="AB2096" i="4"/>
  <c r="AC2086" i="4"/>
  <c r="AB2086" i="4"/>
  <c r="AC2085" i="4"/>
  <c r="AB2085" i="4"/>
  <c r="AC2084" i="4"/>
  <c r="AB2084" i="4"/>
  <c r="AC2083" i="4"/>
  <c r="AB2083" i="4"/>
  <c r="AC2082" i="4"/>
  <c r="AB2082" i="4"/>
  <c r="AC2081" i="4"/>
  <c r="AB2081" i="4"/>
  <c r="AC2080" i="4"/>
  <c r="AB2080" i="4"/>
  <c r="AC2079" i="4"/>
  <c r="AB2079" i="4"/>
  <c r="AC2078" i="4"/>
  <c r="AB2078" i="4"/>
  <c r="AC2077" i="4"/>
  <c r="AB2077" i="4"/>
  <c r="AC2076" i="4"/>
  <c r="AB2076" i="4"/>
  <c r="AC2075" i="4"/>
  <c r="AB2075" i="4"/>
  <c r="AC2074" i="4"/>
  <c r="AB2074" i="4"/>
  <c r="AC2073" i="4"/>
  <c r="AB2073" i="4"/>
  <c r="AC2063" i="4"/>
  <c r="AB2063" i="4"/>
  <c r="AC2062" i="4"/>
  <c r="AB2062" i="4"/>
  <c r="AC2061" i="4"/>
  <c r="AB2061" i="4"/>
  <c r="AC2060" i="4"/>
  <c r="AB2060" i="4"/>
  <c r="AC2059" i="4"/>
  <c r="AB2059" i="4"/>
  <c r="AC2058" i="4"/>
  <c r="AB2058" i="4"/>
  <c r="AC2057" i="4"/>
  <c r="AB2057" i="4"/>
  <c r="AC2056" i="4"/>
  <c r="AB2056" i="4"/>
  <c r="AC2055" i="4"/>
  <c r="AB2055" i="4"/>
  <c r="AC2054" i="4"/>
  <c r="AB2054" i="4"/>
  <c r="AC2053" i="4"/>
  <c r="AB2053" i="4"/>
  <c r="AC2052" i="4"/>
  <c r="AB2052" i="4"/>
  <c r="AC2051" i="4"/>
  <c r="AB2051" i="4"/>
  <c r="AC2050" i="4"/>
  <c r="AB2050" i="4"/>
  <c r="AC2040" i="4"/>
  <c r="AB2040" i="4"/>
  <c r="AC2039" i="4"/>
  <c r="AB2039" i="4"/>
  <c r="AC2038" i="4"/>
  <c r="AB2038" i="4"/>
  <c r="AC2037" i="4"/>
  <c r="AB2037" i="4"/>
  <c r="AC2036" i="4"/>
  <c r="AB2036" i="4"/>
  <c r="AC2035" i="4"/>
  <c r="AB2035" i="4"/>
  <c r="AC2034" i="4"/>
  <c r="AB2034" i="4"/>
  <c r="AC2033" i="4"/>
  <c r="AB2033" i="4"/>
  <c r="AC2032" i="4"/>
  <c r="AB2032" i="4"/>
  <c r="AC2031" i="4"/>
  <c r="AB2031" i="4"/>
  <c r="AC2030" i="4"/>
  <c r="AB2030" i="4"/>
  <c r="AC2029" i="4"/>
  <c r="AB2029" i="4"/>
  <c r="AC2028" i="4"/>
  <c r="AB2028" i="4"/>
  <c r="AC2027" i="4"/>
  <c r="AB2027" i="4"/>
  <c r="AC2018" i="4"/>
  <c r="AB2018" i="4"/>
  <c r="AC2017" i="4"/>
  <c r="AB2017" i="4"/>
  <c r="AC2016" i="4"/>
  <c r="AB2016" i="4"/>
  <c r="AC2015" i="4"/>
  <c r="AB2015" i="4"/>
  <c r="AC2014" i="4"/>
  <c r="AB2014" i="4"/>
  <c r="AC2013" i="4"/>
  <c r="AB2013" i="4"/>
  <c r="AC2012" i="4"/>
  <c r="AB2012" i="4"/>
  <c r="AC2011" i="4"/>
  <c r="AB2011" i="4"/>
  <c r="AC2010" i="4"/>
  <c r="AB2010" i="4"/>
  <c r="AC2009" i="4"/>
  <c r="AB2009" i="4"/>
  <c r="AC2008" i="4"/>
  <c r="AB2008" i="4"/>
  <c r="AC2007" i="4"/>
  <c r="AB2007" i="4"/>
  <c r="AC2006" i="4"/>
  <c r="AB2006" i="4"/>
  <c r="AC2005" i="4"/>
  <c r="AB2005" i="4"/>
  <c r="AC1995" i="4"/>
  <c r="AB1995" i="4"/>
  <c r="AC1994" i="4"/>
  <c r="AB1994" i="4"/>
  <c r="AC1993" i="4"/>
  <c r="AB1993" i="4"/>
  <c r="AC1992" i="4"/>
  <c r="AB1992" i="4"/>
  <c r="AC1991" i="4"/>
  <c r="AB1991" i="4"/>
  <c r="AC1990" i="4"/>
  <c r="AB1990" i="4"/>
  <c r="AC1989" i="4"/>
  <c r="AB1989" i="4"/>
  <c r="AC1988" i="4"/>
  <c r="AB1988" i="4"/>
  <c r="AC1987" i="4"/>
  <c r="AB1987" i="4"/>
  <c r="AC1986" i="4"/>
  <c r="AB1986" i="4"/>
  <c r="AC1985" i="4"/>
  <c r="AB1985" i="4"/>
  <c r="AC1984" i="4"/>
  <c r="AB1984" i="4"/>
  <c r="AC1983" i="4"/>
  <c r="AB1983" i="4"/>
  <c r="AC1982" i="4"/>
  <c r="AB1982" i="4"/>
  <c r="AC1972" i="4"/>
  <c r="AB1972" i="4"/>
  <c r="AC1971" i="4"/>
  <c r="AB1971" i="4"/>
  <c r="AC1970" i="4"/>
  <c r="AB1970" i="4"/>
  <c r="AC1969" i="4"/>
  <c r="AB1969" i="4"/>
  <c r="AC1968" i="4"/>
  <c r="AB1968" i="4"/>
  <c r="AC1967" i="4"/>
  <c r="AB1967" i="4"/>
  <c r="AC1966" i="4"/>
  <c r="AB1966" i="4"/>
  <c r="AC1965" i="4"/>
  <c r="AB1965" i="4"/>
  <c r="AC1964" i="4"/>
  <c r="AB1964" i="4"/>
  <c r="AC1963" i="4"/>
  <c r="AB1963" i="4"/>
  <c r="AC1962" i="4"/>
  <c r="AB1962" i="4"/>
  <c r="AC1961" i="4"/>
  <c r="AB1961" i="4"/>
  <c r="AC1960" i="4"/>
  <c r="AB1960" i="4"/>
  <c r="AC1959" i="4"/>
  <c r="AB1959" i="4"/>
  <c r="AC1949" i="4"/>
  <c r="AB1949" i="4"/>
  <c r="AC1948" i="4"/>
  <c r="AB1948" i="4"/>
  <c r="AC1947" i="4"/>
  <c r="AB1947" i="4"/>
  <c r="AC1946" i="4"/>
  <c r="AB1946" i="4"/>
  <c r="AC1945" i="4"/>
  <c r="AB1945" i="4"/>
  <c r="AC1944" i="4"/>
  <c r="AB1944" i="4"/>
  <c r="AC1943" i="4"/>
  <c r="AB1943" i="4"/>
  <c r="AC1942" i="4"/>
  <c r="AB1942" i="4"/>
  <c r="AC1941" i="4"/>
  <c r="AB1941" i="4"/>
  <c r="AC1940" i="4"/>
  <c r="AB1940" i="4"/>
  <c r="AC1939" i="4"/>
  <c r="AB1939" i="4"/>
  <c r="AC1938" i="4"/>
  <c r="AB1938" i="4"/>
  <c r="AC1937" i="4"/>
  <c r="AB1937" i="4"/>
  <c r="AC1936" i="4"/>
  <c r="AB1936" i="4"/>
  <c r="AC1926" i="4"/>
  <c r="AB1926" i="4"/>
  <c r="AC1925" i="4"/>
  <c r="AB1925" i="4"/>
  <c r="AC1924" i="4"/>
  <c r="AB1924" i="4"/>
  <c r="AC1923" i="4"/>
  <c r="AB1923" i="4"/>
  <c r="AC1922" i="4"/>
  <c r="AB1922" i="4"/>
  <c r="AC1921" i="4"/>
  <c r="AB1921" i="4"/>
  <c r="AC1920" i="4"/>
  <c r="AB1920" i="4"/>
  <c r="AC1919" i="4"/>
  <c r="AB1919" i="4"/>
  <c r="AC1918" i="4"/>
  <c r="AB1918" i="4"/>
  <c r="AC1917" i="4"/>
  <c r="AB1917" i="4"/>
  <c r="AC1916" i="4"/>
  <c r="AB1916" i="4"/>
  <c r="AC1915" i="4"/>
  <c r="AB1915" i="4"/>
  <c r="AC1914" i="4"/>
  <c r="AB1914" i="4"/>
  <c r="AC1913" i="4"/>
  <c r="AB1913" i="4"/>
  <c r="AC1904" i="4"/>
  <c r="AB1904" i="4"/>
  <c r="AC1903" i="4"/>
  <c r="AB1903" i="4"/>
  <c r="AC1902" i="4"/>
  <c r="AB1902" i="4"/>
  <c r="AC1901" i="4"/>
  <c r="AB1901" i="4"/>
  <c r="AC1900" i="4"/>
  <c r="AB1900" i="4"/>
  <c r="AC1899" i="4"/>
  <c r="AB1899" i="4"/>
  <c r="AC1898" i="4"/>
  <c r="AB1898" i="4"/>
  <c r="AC1897" i="4"/>
  <c r="AB1897" i="4"/>
  <c r="AC1896" i="4"/>
  <c r="AB1896" i="4"/>
  <c r="AC1895" i="4"/>
  <c r="AB1895" i="4"/>
  <c r="AC1894" i="4"/>
  <c r="AB1894" i="4"/>
  <c r="AC1893" i="4"/>
  <c r="AB1893" i="4"/>
  <c r="AC1892" i="4"/>
  <c r="AB1892" i="4"/>
  <c r="AC1891" i="4"/>
  <c r="AB1891" i="4"/>
  <c r="AC1881" i="4"/>
  <c r="AB1881" i="4"/>
  <c r="AC1880" i="4"/>
  <c r="AB1880" i="4"/>
  <c r="AC1879" i="4"/>
  <c r="AB1879" i="4"/>
  <c r="AC1878" i="4"/>
  <c r="AB1878" i="4"/>
  <c r="AC1877" i="4"/>
  <c r="AB1877" i="4"/>
  <c r="AC1876" i="4"/>
  <c r="AB1876" i="4"/>
  <c r="AC1875" i="4"/>
  <c r="AB1875" i="4"/>
  <c r="AC1874" i="4"/>
  <c r="AB1874" i="4"/>
  <c r="AC1873" i="4"/>
  <c r="AB1873" i="4"/>
  <c r="AC1872" i="4"/>
  <c r="AB1872" i="4"/>
  <c r="AC1871" i="4"/>
  <c r="AB1871" i="4"/>
  <c r="AC1870" i="4"/>
  <c r="AB1870" i="4"/>
  <c r="AC1869" i="4"/>
  <c r="AB1869" i="4"/>
  <c r="AC1868" i="4"/>
  <c r="AB1868" i="4"/>
  <c r="AC1858" i="4"/>
  <c r="AB1858" i="4"/>
  <c r="AC1857" i="4"/>
  <c r="AB1857" i="4"/>
  <c r="AC1856" i="4"/>
  <c r="AB1856" i="4"/>
  <c r="AC1855" i="4"/>
  <c r="AB1855" i="4"/>
  <c r="AC1854" i="4"/>
  <c r="AB1854" i="4"/>
  <c r="AC1853" i="4"/>
  <c r="AB1853" i="4"/>
  <c r="AC1852" i="4"/>
  <c r="AB1852" i="4"/>
  <c r="AC1851" i="4"/>
  <c r="AB1851" i="4"/>
  <c r="AC1850" i="4"/>
  <c r="AB1850" i="4"/>
  <c r="AC1849" i="4"/>
  <c r="AB1849" i="4"/>
  <c r="AC1848" i="4"/>
  <c r="AB1848" i="4"/>
  <c r="AC1847" i="4"/>
  <c r="AB1847" i="4"/>
  <c r="AC1846" i="4"/>
  <c r="AB1846" i="4"/>
  <c r="AC1845" i="4"/>
  <c r="AB1845" i="4"/>
  <c r="AC1835" i="4"/>
  <c r="AB1835" i="4"/>
  <c r="AC1834" i="4"/>
  <c r="AB1834" i="4"/>
  <c r="AC1833" i="4"/>
  <c r="AB1833" i="4"/>
  <c r="AC1832" i="4"/>
  <c r="AB1832" i="4"/>
  <c r="AC1831" i="4"/>
  <c r="AB1831" i="4"/>
  <c r="AC1830" i="4"/>
  <c r="AB1830" i="4"/>
  <c r="AC1829" i="4"/>
  <c r="AB1829" i="4"/>
  <c r="AC1828" i="4"/>
  <c r="AB1828" i="4"/>
  <c r="AC1827" i="4"/>
  <c r="AB1827" i="4"/>
  <c r="AC1826" i="4"/>
  <c r="AB1826" i="4"/>
  <c r="AC1825" i="4"/>
  <c r="AB1825" i="4"/>
  <c r="AC1824" i="4"/>
  <c r="AB1824" i="4"/>
  <c r="AC1823" i="4"/>
  <c r="AB1823" i="4"/>
  <c r="AC1822" i="4"/>
  <c r="AB1822" i="4"/>
  <c r="AC1812" i="4"/>
  <c r="AB1812" i="4"/>
  <c r="AC1811" i="4"/>
  <c r="AB1811" i="4"/>
  <c r="AC1810" i="4"/>
  <c r="AB1810" i="4"/>
  <c r="AC1809" i="4"/>
  <c r="AB1809" i="4"/>
  <c r="AC1808" i="4"/>
  <c r="AB1808" i="4"/>
  <c r="AC1807" i="4"/>
  <c r="AB1807" i="4"/>
  <c r="AC1806" i="4"/>
  <c r="AB1806" i="4"/>
  <c r="AC1805" i="4"/>
  <c r="AB1805" i="4"/>
  <c r="AC1804" i="4"/>
  <c r="AB1804" i="4"/>
  <c r="AC1803" i="4"/>
  <c r="AB1803" i="4"/>
  <c r="AC1802" i="4"/>
  <c r="AB1802" i="4"/>
  <c r="AC1801" i="4"/>
  <c r="AB1801" i="4"/>
  <c r="AC1800" i="4"/>
  <c r="AB1800" i="4"/>
  <c r="AC1799" i="4"/>
  <c r="AB1799" i="4"/>
  <c r="AC1790" i="4"/>
  <c r="AB1790" i="4"/>
  <c r="AC1789" i="4"/>
  <c r="AB1789" i="4"/>
  <c r="AC1788" i="4"/>
  <c r="AB1788" i="4"/>
  <c r="AC1787" i="4"/>
  <c r="AB1787" i="4"/>
  <c r="AC1786" i="4"/>
  <c r="AB1786" i="4"/>
  <c r="AC1785" i="4"/>
  <c r="AB1785" i="4"/>
  <c r="AC1784" i="4"/>
  <c r="AB1784" i="4"/>
  <c r="AC1783" i="4"/>
  <c r="AB1783" i="4"/>
  <c r="AC1782" i="4"/>
  <c r="AB1782" i="4"/>
  <c r="AC1781" i="4"/>
  <c r="AB1781" i="4"/>
  <c r="AC1780" i="4"/>
  <c r="AB1780" i="4"/>
  <c r="AC1779" i="4"/>
  <c r="AB1779" i="4"/>
  <c r="AC1778" i="4"/>
  <c r="AB1778" i="4"/>
  <c r="AC1777" i="4"/>
  <c r="AB1777" i="4"/>
  <c r="AC1767" i="4"/>
  <c r="AB1767" i="4"/>
  <c r="AC1766" i="4"/>
  <c r="AB1766" i="4"/>
  <c r="AC1765" i="4"/>
  <c r="AB1765" i="4"/>
  <c r="AC1764" i="4"/>
  <c r="AB1764" i="4"/>
  <c r="AC1763" i="4"/>
  <c r="AB1763" i="4"/>
  <c r="AC1762" i="4"/>
  <c r="AB1762" i="4"/>
  <c r="AC1761" i="4"/>
  <c r="AB1761" i="4"/>
  <c r="AC1760" i="4"/>
  <c r="AB1760" i="4"/>
  <c r="AC1759" i="4"/>
  <c r="AB1759" i="4"/>
  <c r="AC1758" i="4"/>
  <c r="AB1758" i="4"/>
  <c r="AC1757" i="4"/>
  <c r="AB1757" i="4"/>
  <c r="AC1756" i="4"/>
  <c r="AB1756" i="4"/>
  <c r="AC1755" i="4"/>
  <c r="AB1755" i="4"/>
  <c r="AC1754" i="4"/>
  <c r="AB1754" i="4"/>
  <c r="AC1753" i="4"/>
  <c r="AB1753" i="4"/>
  <c r="AC1752" i="4"/>
  <c r="AB1752" i="4"/>
  <c r="AC1751" i="4"/>
  <c r="AB1751" i="4"/>
  <c r="AC1750" i="4"/>
  <c r="AB1750" i="4"/>
  <c r="AC1749" i="4"/>
  <c r="AB1749" i="4"/>
  <c r="AC1748" i="4"/>
  <c r="AB1748" i="4"/>
  <c r="AC1747" i="4"/>
  <c r="AB1747" i="4"/>
  <c r="AC1746" i="4"/>
  <c r="AB1746" i="4"/>
  <c r="AC1745" i="4"/>
  <c r="AB1745" i="4"/>
  <c r="AC1744" i="4"/>
  <c r="AB1744" i="4"/>
  <c r="AC1743" i="4"/>
  <c r="AB1743" i="4"/>
  <c r="AC1742" i="4"/>
  <c r="AB1742" i="4"/>
  <c r="AC1741" i="4"/>
  <c r="AB1741" i="4"/>
  <c r="AC1740" i="4"/>
  <c r="AB1740" i="4"/>
  <c r="AC1730" i="4"/>
  <c r="AB1730" i="4"/>
  <c r="AC1729" i="4"/>
  <c r="AB1729" i="4"/>
  <c r="AC1728" i="4"/>
  <c r="AB1728" i="4"/>
  <c r="AC1727" i="4"/>
  <c r="AB1727" i="4"/>
  <c r="AC1726" i="4"/>
  <c r="AB1726" i="4"/>
  <c r="AC1725" i="4"/>
  <c r="AB1725" i="4"/>
  <c r="AC1724" i="4"/>
  <c r="AB1724" i="4"/>
  <c r="AC1723" i="4"/>
  <c r="AB1723" i="4"/>
  <c r="AC1722" i="4"/>
  <c r="AB1722" i="4"/>
  <c r="AC1721" i="4"/>
  <c r="AB1721" i="4"/>
  <c r="AC1720" i="4"/>
  <c r="AB1720" i="4"/>
  <c r="AC1719" i="4"/>
  <c r="AB1719" i="4"/>
  <c r="AC1718" i="4"/>
  <c r="AB1718" i="4"/>
  <c r="AC1717" i="4"/>
  <c r="AB1717" i="4"/>
  <c r="AC1708" i="4"/>
  <c r="AB1708" i="4"/>
  <c r="AC1707" i="4"/>
  <c r="AB1707" i="4"/>
  <c r="AC1706" i="4"/>
  <c r="AB1706" i="4"/>
  <c r="AC1705" i="4"/>
  <c r="AB1705" i="4"/>
  <c r="AC1704" i="4"/>
  <c r="AB1704" i="4"/>
  <c r="AC1703" i="4"/>
  <c r="AB1703" i="4"/>
  <c r="AC1702" i="4"/>
  <c r="AB1702" i="4"/>
  <c r="AC1701" i="4"/>
  <c r="AB1701" i="4"/>
  <c r="AC1700" i="4"/>
  <c r="AB1700" i="4"/>
  <c r="AC1699" i="4"/>
  <c r="AB1699" i="4"/>
  <c r="AC1698" i="4"/>
  <c r="AB1698" i="4"/>
  <c r="AC1697" i="4"/>
  <c r="AB1697" i="4"/>
  <c r="AC1696" i="4"/>
  <c r="AB1696" i="4"/>
  <c r="AC1695" i="4"/>
  <c r="AB1695" i="4"/>
  <c r="AC1685" i="4"/>
  <c r="AB1685" i="4"/>
  <c r="AC1684" i="4"/>
  <c r="AB1684" i="4"/>
  <c r="AC1683" i="4"/>
  <c r="AB1683" i="4"/>
  <c r="AC1682" i="4"/>
  <c r="AB1682" i="4"/>
  <c r="AC1681" i="4"/>
  <c r="AB1681" i="4"/>
  <c r="AC1680" i="4"/>
  <c r="AB1680" i="4"/>
  <c r="AC1679" i="4"/>
  <c r="AB1679" i="4"/>
  <c r="AC1678" i="4"/>
  <c r="AB1678" i="4"/>
  <c r="AC1677" i="4"/>
  <c r="AB1677" i="4"/>
  <c r="AC1676" i="4"/>
  <c r="AB1676" i="4"/>
  <c r="AC1675" i="4"/>
  <c r="AB1675" i="4"/>
  <c r="AC1674" i="4"/>
  <c r="AB1674" i="4"/>
  <c r="AC1673" i="4"/>
  <c r="AB1673" i="4"/>
  <c r="AC1672" i="4"/>
  <c r="AB1672" i="4"/>
  <c r="AC1662" i="4"/>
  <c r="AB1662" i="4"/>
  <c r="AC1661" i="4"/>
  <c r="AB1661" i="4"/>
  <c r="AC1660" i="4"/>
  <c r="AB1660" i="4"/>
  <c r="AC1659" i="4"/>
  <c r="AB1659" i="4"/>
  <c r="AC1658" i="4"/>
  <c r="AB1658" i="4"/>
  <c r="AC1657" i="4"/>
  <c r="AB1657" i="4"/>
  <c r="AC1656" i="4"/>
  <c r="AB1656" i="4"/>
  <c r="AC1655" i="4"/>
  <c r="AB1655" i="4"/>
  <c r="AC1654" i="4"/>
  <c r="AB1654" i="4"/>
  <c r="AC1653" i="4"/>
  <c r="AB1653" i="4"/>
  <c r="AC1652" i="4"/>
  <c r="AB1652" i="4"/>
  <c r="AC1651" i="4"/>
  <c r="AB1651" i="4"/>
  <c r="AC1650" i="4"/>
  <c r="AB1650" i="4"/>
  <c r="AC1649" i="4"/>
  <c r="AB1649" i="4"/>
  <c r="AC1639" i="4"/>
  <c r="AB1639" i="4"/>
  <c r="AC1638" i="4"/>
  <c r="AB1638" i="4"/>
  <c r="AC1637" i="4"/>
  <c r="AB1637" i="4"/>
  <c r="AC1636" i="4"/>
  <c r="AB1636" i="4"/>
  <c r="AC1635" i="4"/>
  <c r="AB1635" i="4"/>
  <c r="AC1634" i="4"/>
  <c r="AB1634" i="4"/>
  <c r="AC1633" i="4"/>
  <c r="AB1633" i="4"/>
  <c r="AC1632" i="4"/>
  <c r="AB1632" i="4"/>
  <c r="AC1631" i="4"/>
  <c r="AB1631" i="4"/>
  <c r="AC1630" i="4"/>
  <c r="AB1630" i="4"/>
  <c r="AC1629" i="4"/>
  <c r="AB1629" i="4"/>
  <c r="AC1628" i="4"/>
  <c r="AB1628" i="4"/>
  <c r="AC1627" i="4"/>
  <c r="AB1627" i="4"/>
  <c r="AC1626" i="4"/>
  <c r="AB1626" i="4"/>
  <c r="AC1616" i="4"/>
  <c r="AB1616" i="4"/>
  <c r="AC1615" i="4"/>
  <c r="AB1615" i="4"/>
  <c r="AC1614" i="4"/>
  <c r="AB1614" i="4"/>
  <c r="AC1613" i="4"/>
  <c r="AB1613" i="4"/>
  <c r="AC1612" i="4"/>
  <c r="AB1612" i="4"/>
  <c r="AC1611" i="4"/>
  <c r="AB1611" i="4"/>
  <c r="AC1610" i="4"/>
  <c r="AB1610" i="4"/>
  <c r="AC1609" i="4"/>
  <c r="AB1609" i="4"/>
  <c r="AC1608" i="4"/>
  <c r="AB1608" i="4"/>
  <c r="AC1607" i="4"/>
  <c r="AB1607" i="4"/>
  <c r="AC1606" i="4"/>
  <c r="AB1606" i="4"/>
  <c r="AC1605" i="4"/>
  <c r="AB1605" i="4"/>
  <c r="AC1604" i="4"/>
  <c r="AB1604" i="4"/>
  <c r="AC1603" i="4"/>
  <c r="AB1603" i="4"/>
  <c r="AC1594" i="4"/>
  <c r="AB1594" i="4"/>
  <c r="AC1593" i="4"/>
  <c r="AB1593" i="4"/>
  <c r="AC1592" i="4"/>
  <c r="AB1592" i="4"/>
  <c r="AC1591" i="4"/>
  <c r="AB1591" i="4"/>
  <c r="AC1590" i="4"/>
  <c r="AB1590" i="4"/>
  <c r="AC1589" i="4"/>
  <c r="AB1589" i="4"/>
  <c r="AC1588" i="4"/>
  <c r="AB1588" i="4"/>
  <c r="AC1587" i="4"/>
  <c r="AB1587" i="4"/>
  <c r="AC1586" i="4"/>
  <c r="AB1586" i="4"/>
  <c r="AC1585" i="4"/>
  <c r="AB1585" i="4"/>
  <c r="AC1584" i="4"/>
  <c r="AB1584" i="4"/>
  <c r="AC1583" i="4"/>
  <c r="AB1583" i="4"/>
  <c r="AC1582" i="4"/>
  <c r="AB1582" i="4"/>
  <c r="AC1581" i="4"/>
  <c r="AB1581" i="4"/>
  <c r="AC1571" i="4"/>
  <c r="AB1571" i="4"/>
  <c r="AC1570" i="4"/>
  <c r="AB1570" i="4"/>
  <c r="AC1569" i="4"/>
  <c r="AB1569" i="4"/>
  <c r="AC1568" i="4"/>
  <c r="AB1568" i="4"/>
  <c r="AC1567" i="4"/>
  <c r="AB1567" i="4"/>
  <c r="AC1566" i="4"/>
  <c r="AB1566" i="4"/>
  <c r="AC1565" i="4"/>
  <c r="AB1565" i="4"/>
  <c r="AC1564" i="4"/>
  <c r="AB1564" i="4"/>
  <c r="AC1563" i="4"/>
  <c r="AB1563" i="4"/>
  <c r="AC1562" i="4"/>
  <c r="AB1562" i="4"/>
  <c r="AC1561" i="4"/>
  <c r="AB1561" i="4"/>
  <c r="AC1560" i="4"/>
  <c r="AB1560" i="4"/>
  <c r="AC1559" i="4"/>
  <c r="AB1559" i="4"/>
  <c r="AC1558" i="4"/>
  <c r="AB1558" i="4"/>
  <c r="AC1548" i="4"/>
  <c r="AB1548" i="4"/>
  <c r="AC1547" i="4"/>
  <c r="AB1547" i="4"/>
  <c r="AC1546" i="4"/>
  <c r="AB1546" i="4"/>
  <c r="AC1545" i="4"/>
  <c r="AB1545" i="4"/>
  <c r="AC1544" i="4"/>
  <c r="AB1544" i="4"/>
  <c r="AC1543" i="4"/>
  <c r="AB1543" i="4"/>
  <c r="AC1542" i="4"/>
  <c r="AB1542" i="4"/>
  <c r="AC1541" i="4"/>
  <c r="AB1541" i="4"/>
  <c r="AC1540" i="4"/>
  <c r="AB1540" i="4"/>
  <c r="AC1539" i="4"/>
  <c r="AB1539" i="4"/>
  <c r="AC1538" i="4"/>
  <c r="AB1538" i="4"/>
  <c r="AC1537" i="4"/>
  <c r="AB1537" i="4"/>
  <c r="AC1536" i="4"/>
  <c r="AB1536" i="4"/>
  <c r="AC1535" i="4"/>
  <c r="AB1535" i="4"/>
  <c r="AC1525" i="4"/>
  <c r="AB1525" i="4"/>
  <c r="AC1524" i="4"/>
  <c r="AB1524" i="4"/>
  <c r="AC1523" i="4"/>
  <c r="AB1523" i="4"/>
  <c r="AC1522" i="4"/>
  <c r="AB1522" i="4"/>
  <c r="AC1521" i="4"/>
  <c r="AB1521" i="4"/>
  <c r="AC1520" i="4"/>
  <c r="AB1520" i="4"/>
  <c r="AC1519" i="4"/>
  <c r="AB1519" i="4"/>
  <c r="AC1518" i="4"/>
  <c r="AB1518" i="4"/>
  <c r="AC1517" i="4"/>
  <c r="AB1517" i="4"/>
  <c r="AC1516" i="4"/>
  <c r="AB1516" i="4"/>
  <c r="AC1515" i="4"/>
  <c r="AB1515" i="4"/>
  <c r="AC1514" i="4"/>
  <c r="AB1514" i="4"/>
  <c r="AC1513" i="4"/>
  <c r="AB1513" i="4"/>
  <c r="AC1512" i="4"/>
  <c r="AB1512" i="4"/>
  <c r="AC1502" i="4"/>
  <c r="AB1502" i="4"/>
  <c r="AC1501" i="4"/>
  <c r="AB1501" i="4"/>
  <c r="AC1500" i="4"/>
  <c r="AB1500" i="4"/>
  <c r="AC1499" i="4"/>
  <c r="AB1499" i="4"/>
  <c r="AC1498" i="4"/>
  <c r="AB1498" i="4"/>
  <c r="AC1497" i="4"/>
  <c r="AB1497" i="4"/>
  <c r="AC1496" i="4"/>
  <c r="AB1496" i="4"/>
  <c r="AC1495" i="4"/>
  <c r="AB1495" i="4"/>
  <c r="AC1494" i="4"/>
  <c r="AB1494" i="4"/>
  <c r="AC1493" i="4"/>
  <c r="AB1493" i="4"/>
  <c r="AC1492" i="4"/>
  <c r="AB1492" i="4"/>
  <c r="AC1491" i="4"/>
  <c r="AB1491" i="4"/>
  <c r="AC1490" i="4"/>
  <c r="AB1490" i="4"/>
  <c r="AC1489" i="4"/>
  <c r="AB1489" i="4"/>
  <c r="AC1480" i="4"/>
  <c r="AB1480" i="4"/>
  <c r="AC1479" i="4"/>
  <c r="AB1479" i="4"/>
  <c r="AC1478" i="4"/>
  <c r="AB1478" i="4"/>
  <c r="AC1477" i="4"/>
  <c r="AB1477" i="4"/>
  <c r="AC1476" i="4"/>
  <c r="AB1476" i="4"/>
  <c r="AC1475" i="4"/>
  <c r="AB1475" i="4"/>
  <c r="AC1474" i="4"/>
  <c r="AB1474" i="4"/>
  <c r="AC1473" i="4"/>
  <c r="AB1473" i="4"/>
  <c r="AC1472" i="4"/>
  <c r="AB1472" i="4"/>
  <c r="AC1471" i="4"/>
  <c r="AB1471" i="4"/>
  <c r="AC1470" i="4"/>
  <c r="AB1470" i="4"/>
  <c r="AC1469" i="4"/>
  <c r="AB1469" i="4"/>
  <c r="AC1468" i="4"/>
  <c r="AB1468" i="4"/>
  <c r="AC1467" i="4"/>
  <c r="AB1467" i="4"/>
  <c r="AC1457" i="4"/>
  <c r="AB1457" i="4"/>
  <c r="AC1456" i="4"/>
  <c r="AB1456" i="4"/>
  <c r="AC1455" i="4"/>
  <c r="AB1455" i="4"/>
  <c r="AC1454" i="4"/>
  <c r="AB1454" i="4"/>
  <c r="AC1453" i="4"/>
  <c r="AB1453" i="4"/>
  <c r="AC1452" i="4"/>
  <c r="AB1452" i="4"/>
  <c r="AC1451" i="4"/>
  <c r="AB1451" i="4"/>
  <c r="AC1450" i="4"/>
  <c r="AB1450" i="4"/>
  <c r="AC1449" i="4"/>
  <c r="AB1449" i="4"/>
  <c r="AC1448" i="4"/>
  <c r="AB1448" i="4"/>
  <c r="AC1447" i="4"/>
  <c r="AB1447" i="4"/>
  <c r="AC1446" i="4"/>
  <c r="AB1446" i="4"/>
  <c r="AC1445" i="4"/>
  <c r="AB1445" i="4"/>
  <c r="AC1444" i="4"/>
  <c r="AB1444" i="4"/>
  <c r="AC1434" i="4"/>
  <c r="AB1434" i="4"/>
  <c r="AC1433" i="4"/>
  <c r="AB1433" i="4"/>
  <c r="AC1432" i="4"/>
  <c r="AB1432" i="4"/>
  <c r="AC1431" i="4"/>
  <c r="AB1431" i="4"/>
  <c r="AC1430" i="4"/>
  <c r="AB1430" i="4"/>
  <c r="AC1429" i="4"/>
  <c r="AB1429" i="4"/>
  <c r="AC1428" i="4"/>
  <c r="AB1428" i="4"/>
  <c r="AC1427" i="4"/>
  <c r="AB1427" i="4"/>
  <c r="AC1426" i="4"/>
  <c r="AB1426" i="4"/>
  <c r="AC1425" i="4"/>
  <c r="AB1425" i="4"/>
  <c r="AC1424" i="4"/>
  <c r="AB1424" i="4"/>
  <c r="AC1423" i="4"/>
  <c r="AB1423" i="4"/>
  <c r="AC1422" i="4"/>
  <c r="AB1422" i="4"/>
  <c r="AC1421" i="4"/>
  <c r="AB1421" i="4"/>
  <c r="AC1411" i="4"/>
  <c r="AB1411" i="4"/>
  <c r="AC1410" i="4"/>
  <c r="AB1410" i="4"/>
  <c r="AC1409" i="4"/>
  <c r="AB1409" i="4"/>
  <c r="AC1408" i="4"/>
  <c r="AB1408" i="4"/>
  <c r="AC1407" i="4"/>
  <c r="AB1407" i="4"/>
  <c r="AC1406" i="4"/>
  <c r="AB1406" i="4"/>
  <c r="AC1405" i="4"/>
  <c r="AB1405" i="4"/>
  <c r="AC1404" i="4"/>
  <c r="AB1404" i="4"/>
  <c r="AC1403" i="4"/>
  <c r="AB1403" i="4"/>
  <c r="AC1402" i="4"/>
  <c r="AB1402" i="4"/>
  <c r="AC1401" i="4"/>
  <c r="AB1401" i="4"/>
  <c r="AC1400" i="4"/>
  <c r="AB1400" i="4"/>
  <c r="AC1399" i="4"/>
  <c r="AB1399" i="4"/>
  <c r="AC1398" i="4"/>
  <c r="AB1398" i="4"/>
  <c r="AC1388" i="4"/>
  <c r="AB1388" i="4"/>
  <c r="AC1387" i="4"/>
  <c r="AB1387" i="4"/>
  <c r="AC1386" i="4"/>
  <c r="AB1386" i="4"/>
  <c r="AC1385" i="4"/>
  <c r="AB1385" i="4"/>
  <c r="AC1384" i="4"/>
  <c r="AB1384" i="4"/>
  <c r="AC1383" i="4"/>
  <c r="AB1383" i="4"/>
  <c r="AC1382" i="4"/>
  <c r="AB1382" i="4"/>
  <c r="AC1381" i="4"/>
  <c r="AB1381" i="4"/>
  <c r="AC1380" i="4"/>
  <c r="AB1380" i="4"/>
  <c r="AC1379" i="4"/>
  <c r="AB1379" i="4"/>
  <c r="AC1378" i="4"/>
  <c r="AB1378" i="4"/>
  <c r="AC1377" i="4"/>
  <c r="AB1377" i="4"/>
  <c r="AC1376" i="4"/>
  <c r="AB1376" i="4"/>
  <c r="AC1375" i="4"/>
  <c r="AB1375" i="4"/>
  <c r="AC1366" i="4"/>
  <c r="AB1366" i="4"/>
  <c r="AC1365" i="4"/>
  <c r="AB1365" i="4"/>
  <c r="AC1364" i="4"/>
  <c r="AB1364" i="4"/>
  <c r="AC1363" i="4"/>
  <c r="AB1363" i="4"/>
  <c r="AC1362" i="4"/>
  <c r="AB1362" i="4"/>
  <c r="AC1361" i="4"/>
  <c r="AB1361" i="4"/>
  <c r="AC1360" i="4"/>
  <c r="AB1360" i="4"/>
  <c r="AC1359" i="4"/>
  <c r="AB1359" i="4"/>
  <c r="AC1358" i="4"/>
  <c r="AB1358" i="4"/>
  <c r="AC1357" i="4"/>
  <c r="AB1357" i="4"/>
  <c r="AC1356" i="4"/>
  <c r="AB1356" i="4"/>
  <c r="AC1355" i="4"/>
  <c r="AB1355" i="4"/>
  <c r="AC1354" i="4"/>
  <c r="AB1354" i="4"/>
  <c r="AC1353" i="4"/>
  <c r="AB1353" i="4"/>
  <c r="AC1343" i="4"/>
  <c r="AB1343" i="4"/>
  <c r="AC1342" i="4"/>
  <c r="AB1342" i="4"/>
  <c r="AC1341" i="4"/>
  <c r="AB1341" i="4"/>
  <c r="AC1340" i="4"/>
  <c r="AB1340" i="4"/>
  <c r="AC1339" i="4"/>
  <c r="AB1339" i="4"/>
  <c r="AC1338" i="4"/>
  <c r="AB1338" i="4"/>
  <c r="AC1337" i="4"/>
  <c r="AB1337" i="4"/>
  <c r="AC1336" i="4"/>
  <c r="AB1336" i="4"/>
  <c r="AC1335" i="4"/>
  <c r="AB1335" i="4"/>
  <c r="AC1334" i="4"/>
  <c r="AB1334" i="4"/>
  <c r="AC1333" i="4"/>
  <c r="AB1333" i="4"/>
  <c r="AC1332" i="4"/>
  <c r="AB1332" i="4"/>
  <c r="AC1331" i="4"/>
  <c r="AB1331" i="4"/>
  <c r="AC1330" i="4"/>
  <c r="AB1330" i="4"/>
  <c r="AC1320" i="4"/>
  <c r="AB1320" i="4"/>
  <c r="AC1319" i="4"/>
  <c r="AB1319" i="4"/>
  <c r="AC1318" i="4"/>
  <c r="AB1318" i="4"/>
  <c r="AC1317" i="4"/>
  <c r="AB1317" i="4"/>
  <c r="AC1316" i="4"/>
  <c r="AB1316" i="4"/>
  <c r="AC1315" i="4"/>
  <c r="AB1315" i="4"/>
  <c r="AC1314" i="4"/>
  <c r="AB1314" i="4"/>
  <c r="AC1313" i="4"/>
  <c r="AB1313" i="4"/>
  <c r="AC1312" i="4"/>
  <c r="AB1312" i="4"/>
  <c r="AC1311" i="4"/>
  <c r="AB1311" i="4"/>
  <c r="AC1310" i="4"/>
  <c r="AB1310" i="4"/>
  <c r="AC1309" i="4"/>
  <c r="AB1309" i="4"/>
  <c r="AC1308" i="4"/>
  <c r="AB1308" i="4"/>
  <c r="AC1307" i="4"/>
  <c r="AB1307" i="4"/>
  <c r="AC1297" i="4"/>
  <c r="AB1297" i="4"/>
  <c r="AC1296" i="4"/>
  <c r="AB1296" i="4"/>
  <c r="AC1295" i="4"/>
  <c r="AB1295" i="4"/>
  <c r="AC1294" i="4"/>
  <c r="AB1294" i="4"/>
  <c r="AC1293" i="4"/>
  <c r="AB1293" i="4"/>
  <c r="AC1292" i="4"/>
  <c r="AB1292" i="4"/>
  <c r="AC1291" i="4"/>
  <c r="AB1291" i="4"/>
  <c r="AC1290" i="4"/>
  <c r="AB1290" i="4"/>
  <c r="AC1289" i="4"/>
  <c r="AB1289" i="4"/>
  <c r="AC1288" i="4"/>
  <c r="AB1288" i="4"/>
  <c r="AC1287" i="4"/>
  <c r="AB1287" i="4"/>
  <c r="AC1286" i="4"/>
  <c r="AB1286" i="4"/>
  <c r="AC1285" i="4"/>
  <c r="AB1285" i="4"/>
  <c r="AC1284" i="4"/>
  <c r="AB1284" i="4"/>
  <c r="AC1275" i="4"/>
  <c r="AB1275" i="4"/>
  <c r="AC1274" i="4"/>
  <c r="AB1274" i="4"/>
  <c r="AC1273" i="4"/>
  <c r="AB1273" i="4"/>
  <c r="AC1272" i="4"/>
  <c r="AB1272" i="4"/>
  <c r="AC1271" i="4"/>
  <c r="AB1271" i="4"/>
  <c r="AC1270" i="4"/>
  <c r="AB1270" i="4"/>
  <c r="AC1269" i="4"/>
  <c r="AB1269" i="4"/>
  <c r="AC1268" i="4"/>
  <c r="AB1268" i="4"/>
  <c r="AC1267" i="4"/>
  <c r="AB1267" i="4"/>
  <c r="AC1266" i="4"/>
  <c r="AB1266" i="4"/>
  <c r="AC1265" i="4"/>
  <c r="AB1265" i="4"/>
  <c r="AC1264" i="4"/>
  <c r="AB1264" i="4"/>
  <c r="AC1263" i="4"/>
  <c r="AB1263" i="4"/>
  <c r="AC1262" i="4"/>
  <c r="AB1262" i="4"/>
  <c r="AC1253" i="4"/>
  <c r="AB1253" i="4"/>
  <c r="AC1252" i="4"/>
  <c r="AB1252" i="4"/>
  <c r="AC1251" i="4"/>
  <c r="AB1251" i="4"/>
  <c r="AC1250" i="4"/>
  <c r="AB1250" i="4"/>
  <c r="AC1249" i="4"/>
  <c r="AB1249" i="4"/>
  <c r="AC1248" i="4"/>
  <c r="AB1248" i="4"/>
  <c r="AC1247" i="4"/>
  <c r="AB1247" i="4"/>
  <c r="AC1246" i="4"/>
  <c r="AB1246" i="4"/>
  <c r="AC1245" i="4"/>
  <c r="AB1245" i="4"/>
  <c r="AC1244" i="4"/>
  <c r="AB1244" i="4"/>
  <c r="AC1243" i="4"/>
  <c r="AB1243" i="4"/>
  <c r="AC1242" i="4"/>
  <c r="AB1242" i="4"/>
  <c r="AC1241" i="4"/>
  <c r="AB1241" i="4"/>
  <c r="AC1240" i="4"/>
  <c r="AB1240" i="4"/>
  <c r="AC1230" i="4"/>
  <c r="AB1230" i="4"/>
  <c r="AC1229" i="4"/>
  <c r="AB1229" i="4"/>
  <c r="AC1228" i="4"/>
  <c r="AB1228" i="4"/>
  <c r="AC1227" i="4"/>
  <c r="AB1227" i="4"/>
  <c r="AC1226" i="4"/>
  <c r="AB1226" i="4"/>
  <c r="AC1225" i="4"/>
  <c r="AB1225" i="4"/>
  <c r="AC1224" i="4"/>
  <c r="AB1224" i="4"/>
  <c r="AC1223" i="4"/>
  <c r="AB1223" i="4"/>
  <c r="AC1222" i="4"/>
  <c r="AB1222" i="4"/>
  <c r="AC1221" i="4"/>
  <c r="AB1221" i="4"/>
  <c r="AC1220" i="4"/>
  <c r="AB1220" i="4"/>
  <c r="AC1219" i="4"/>
  <c r="AB1219" i="4"/>
  <c r="AC1218" i="4"/>
  <c r="AB1218" i="4"/>
  <c r="AC1217" i="4"/>
  <c r="AB1217" i="4"/>
  <c r="AC1207" i="4"/>
  <c r="AB1207" i="4"/>
  <c r="AC1206" i="4"/>
  <c r="AB1206" i="4"/>
  <c r="AC1205" i="4"/>
  <c r="AB1205" i="4"/>
  <c r="AC1204" i="4"/>
  <c r="AB1204" i="4"/>
  <c r="AC1203" i="4"/>
  <c r="AB1203" i="4"/>
  <c r="AC1202" i="4"/>
  <c r="AB1202" i="4"/>
  <c r="AC1201" i="4"/>
  <c r="AB1201" i="4"/>
  <c r="AC1200" i="4"/>
  <c r="AB1200" i="4"/>
  <c r="AC1199" i="4"/>
  <c r="AB1199" i="4"/>
  <c r="AC1198" i="4"/>
  <c r="AB1198" i="4"/>
  <c r="AC1197" i="4"/>
  <c r="AB1197" i="4"/>
  <c r="AC1196" i="4"/>
  <c r="AB1196" i="4"/>
  <c r="AC1195" i="4"/>
  <c r="AB1195" i="4"/>
  <c r="AC1194" i="4"/>
  <c r="AB1194" i="4"/>
  <c r="AC1184" i="4"/>
  <c r="AB1184" i="4"/>
  <c r="AC1183" i="4"/>
  <c r="AB1183" i="4"/>
  <c r="AC1182" i="4"/>
  <c r="AB1182" i="4"/>
  <c r="AC1181" i="4"/>
  <c r="AB1181" i="4"/>
  <c r="AC1180" i="4"/>
  <c r="AB1180" i="4"/>
  <c r="AC1179" i="4"/>
  <c r="AB1179" i="4"/>
  <c r="AC1178" i="4"/>
  <c r="AB1178" i="4"/>
  <c r="AC1177" i="4"/>
  <c r="AB1177" i="4"/>
  <c r="AC1176" i="4"/>
  <c r="AB1176" i="4"/>
  <c r="AC1175" i="4"/>
  <c r="AB1175" i="4"/>
  <c r="AC1174" i="4"/>
  <c r="AB1174" i="4"/>
  <c r="AC1173" i="4"/>
  <c r="AB1173" i="4"/>
  <c r="AC1172" i="4"/>
  <c r="AB1172" i="4"/>
  <c r="AC1171" i="4"/>
  <c r="AB1171" i="4"/>
  <c r="AC1161" i="4"/>
  <c r="AB1161" i="4"/>
  <c r="AC1160" i="4"/>
  <c r="AB1160" i="4"/>
  <c r="AC1159" i="4"/>
  <c r="AB1159" i="4"/>
  <c r="AC1158" i="4"/>
  <c r="AB1158" i="4"/>
  <c r="AC1157" i="4"/>
  <c r="AB1157" i="4"/>
  <c r="AC1156" i="4"/>
  <c r="AB1156" i="4"/>
  <c r="AC1155" i="4"/>
  <c r="AB1155" i="4"/>
  <c r="AC1154" i="4"/>
  <c r="AB1154" i="4"/>
  <c r="AC1153" i="4"/>
  <c r="AB1153" i="4"/>
  <c r="AC1152" i="4"/>
  <c r="AB1152" i="4"/>
  <c r="AC1151" i="4"/>
  <c r="AB1151" i="4"/>
  <c r="AC1150" i="4"/>
  <c r="AB1150" i="4"/>
  <c r="AC1149" i="4"/>
  <c r="AB1149" i="4"/>
  <c r="AC1148" i="4"/>
  <c r="AB1148" i="4"/>
  <c r="AC1139" i="4"/>
  <c r="AB1139" i="4"/>
  <c r="AC1138" i="4"/>
  <c r="AB1138" i="4"/>
  <c r="AC1137" i="4"/>
  <c r="AB1137" i="4"/>
  <c r="AC1136" i="4"/>
  <c r="AB1136" i="4"/>
  <c r="AC1135" i="4"/>
  <c r="AB1135" i="4"/>
  <c r="AC1134" i="4"/>
  <c r="AB1134" i="4"/>
  <c r="AC1133" i="4"/>
  <c r="AB1133" i="4"/>
  <c r="AC1132" i="4"/>
  <c r="AB1132" i="4"/>
  <c r="AC1131" i="4"/>
  <c r="AB1131" i="4"/>
  <c r="AC1130" i="4"/>
  <c r="AB1130" i="4"/>
  <c r="AC1129" i="4"/>
  <c r="AB1129" i="4"/>
  <c r="AC1128" i="4"/>
  <c r="AB1128" i="4"/>
  <c r="AC1127" i="4"/>
  <c r="AB1127" i="4"/>
  <c r="AC1126" i="4"/>
  <c r="AB1126" i="4"/>
  <c r="AC1116" i="4"/>
  <c r="AB1116" i="4"/>
  <c r="AC1115" i="4"/>
  <c r="AB1115" i="4"/>
  <c r="AC1114" i="4"/>
  <c r="AB1114" i="4"/>
  <c r="AC1113" i="4"/>
  <c r="AB1113" i="4"/>
  <c r="AC1112" i="4"/>
  <c r="AB1112" i="4"/>
  <c r="AC1111" i="4"/>
  <c r="AB1111" i="4"/>
  <c r="AC1110" i="4"/>
  <c r="AB1110" i="4"/>
  <c r="AC1109" i="4"/>
  <c r="AB1109" i="4"/>
  <c r="AC1108" i="4"/>
  <c r="AB1108" i="4"/>
  <c r="AC1107" i="4"/>
  <c r="AB1107" i="4"/>
  <c r="AC1106" i="4"/>
  <c r="AB1106" i="4"/>
  <c r="AC1105" i="4"/>
  <c r="AB1105" i="4"/>
  <c r="AC1104" i="4"/>
  <c r="AB1104" i="4"/>
  <c r="AC1103" i="4"/>
  <c r="AB1103" i="4"/>
  <c r="AC1093" i="4"/>
  <c r="AB1093" i="4"/>
  <c r="AC1092" i="4"/>
  <c r="AB1092" i="4"/>
  <c r="AC1091" i="4"/>
  <c r="AB1091" i="4"/>
  <c r="AC1090" i="4"/>
  <c r="AB1090" i="4"/>
  <c r="AC1089" i="4"/>
  <c r="AB1089" i="4"/>
  <c r="AC1088" i="4"/>
  <c r="AB1088" i="4"/>
  <c r="AC1087" i="4"/>
  <c r="AB1087" i="4"/>
  <c r="AC1086" i="4"/>
  <c r="AB1086" i="4"/>
  <c r="AC1085" i="4"/>
  <c r="AB1085" i="4"/>
  <c r="AC1084" i="4"/>
  <c r="AB1084" i="4"/>
  <c r="AC1083" i="4"/>
  <c r="AB1083" i="4"/>
  <c r="AC1082" i="4"/>
  <c r="AB1082" i="4"/>
  <c r="AC1081" i="4"/>
  <c r="AB1081" i="4"/>
  <c r="AC1080" i="4"/>
  <c r="AB1080" i="4"/>
  <c r="AC1070" i="4"/>
  <c r="AB1070" i="4"/>
  <c r="AC1069" i="4"/>
  <c r="AB1069" i="4"/>
  <c r="AC1068" i="4"/>
  <c r="AB1068" i="4"/>
  <c r="AC1067" i="4"/>
  <c r="AB1067" i="4"/>
  <c r="AC1066" i="4"/>
  <c r="AB1066" i="4"/>
  <c r="AC1065" i="4"/>
  <c r="AB1065" i="4"/>
  <c r="AC1064" i="4"/>
  <c r="AB1064" i="4"/>
  <c r="AC1063" i="4"/>
  <c r="AB1063" i="4"/>
  <c r="AC1062" i="4"/>
  <c r="AB1062" i="4"/>
  <c r="AC1061" i="4"/>
  <c r="AB1061" i="4"/>
  <c r="AC1060" i="4"/>
  <c r="AB1060" i="4"/>
  <c r="AC1059" i="4"/>
  <c r="AB1059" i="4"/>
  <c r="AC1058" i="4"/>
  <c r="AB1058" i="4"/>
  <c r="AC1057" i="4"/>
  <c r="AB1057" i="4"/>
  <c r="AC1047" i="4"/>
  <c r="AB1047" i="4"/>
  <c r="AC1046" i="4"/>
  <c r="AB1046" i="4"/>
  <c r="AC1045" i="4"/>
  <c r="AB1045" i="4"/>
  <c r="AC1044" i="4"/>
  <c r="AB1044" i="4"/>
  <c r="AC1043" i="4"/>
  <c r="AB1043" i="4"/>
  <c r="AC1042" i="4"/>
  <c r="AB1042" i="4"/>
  <c r="AC1041" i="4"/>
  <c r="AB1041" i="4"/>
  <c r="AC1040" i="4"/>
  <c r="AB1040" i="4"/>
  <c r="AC1039" i="4"/>
  <c r="AB1039" i="4"/>
  <c r="AC1038" i="4"/>
  <c r="AB1038" i="4"/>
  <c r="AC1037" i="4"/>
  <c r="AB1037" i="4"/>
  <c r="AC1036" i="4"/>
  <c r="AB1036" i="4"/>
  <c r="AC1035" i="4"/>
  <c r="AB1035" i="4"/>
  <c r="AC1034" i="4"/>
  <c r="AB1034" i="4"/>
  <c r="AC1025" i="4"/>
  <c r="AB1025" i="4"/>
  <c r="AC1024" i="4"/>
  <c r="AB1024" i="4"/>
  <c r="AC1023" i="4"/>
  <c r="AB1023" i="4"/>
  <c r="AC1022" i="4"/>
  <c r="AB1022" i="4"/>
  <c r="AC1021" i="4"/>
  <c r="AB1021" i="4"/>
  <c r="AC1020" i="4"/>
  <c r="AB1020" i="4"/>
  <c r="AC1019" i="4"/>
  <c r="AB1019" i="4"/>
  <c r="AC1018" i="4"/>
  <c r="AB1018" i="4"/>
  <c r="AC1017" i="4"/>
  <c r="AB1017" i="4"/>
  <c r="AC1016" i="4"/>
  <c r="AB1016" i="4"/>
  <c r="AC1015" i="4"/>
  <c r="AB1015" i="4"/>
  <c r="AC1014" i="4"/>
  <c r="AB1014" i="4"/>
  <c r="AC1013" i="4"/>
  <c r="AB1013" i="4"/>
  <c r="AC1012" i="4"/>
  <c r="AB1012" i="4"/>
  <c r="AC1002" i="4"/>
  <c r="AB1002" i="4"/>
  <c r="AC1001" i="4"/>
  <c r="AB1001" i="4"/>
  <c r="AC1000" i="4"/>
  <c r="AB1000" i="4"/>
  <c r="AC999" i="4"/>
  <c r="AB999" i="4"/>
  <c r="AC998" i="4"/>
  <c r="AB998" i="4"/>
  <c r="AC997" i="4"/>
  <c r="AB997" i="4"/>
  <c r="AC996" i="4"/>
  <c r="AB996" i="4"/>
  <c r="AC995" i="4"/>
  <c r="AB995" i="4"/>
  <c r="AC994" i="4"/>
  <c r="AB994" i="4"/>
  <c r="AC993" i="4"/>
  <c r="AB993" i="4"/>
  <c r="AC992" i="4"/>
  <c r="AB992" i="4"/>
  <c r="AC991" i="4"/>
  <c r="AB991" i="4"/>
  <c r="AC990" i="4"/>
  <c r="AB990" i="4"/>
  <c r="AC989" i="4"/>
  <c r="AB989" i="4"/>
  <c r="AC979" i="4"/>
  <c r="AB979" i="4"/>
  <c r="AC978" i="4"/>
  <c r="AB978" i="4"/>
  <c r="AC977" i="4"/>
  <c r="AB977" i="4"/>
  <c r="AC976" i="4"/>
  <c r="AB976" i="4"/>
  <c r="AC975" i="4"/>
  <c r="AB975" i="4"/>
  <c r="AC974" i="4"/>
  <c r="AB974" i="4"/>
  <c r="AC973" i="4"/>
  <c r="AB973" i="4"/>
  <c r="AC972" i="4"/>
  <c r="AB972" i="4"/>
  <c r="AC971" i="4"/>
  <c r="AB971" i="4"/>
  <c r="AC970" i="4"/>
  <c r="AB970" i="4"/>
  <c r="AC969" i="4"/>
  <c r="AB969" i="4"/>
  <c r="AC968" i="4"/>
  <c r="AB968" i="4"/>
  <c r="AC967" i="4"/>
  <c r="AB967" i="4"/>
  <c r="AC966" i="4"/>
  <c r="AB966" i="4"/>
  <c r="AC956" i="4"/>
  <c r="AB956" i="4"/>
  <c r="AC955" i="4"/>
  <c r="AB955" i="4"/>
  <c r="AC954" i="4"/>
  <c r="AB954" i="4"/>
  <c r="AC953" i="4"/>
  <c r="AB953" i="4"/>
  <c r="AC952" i="4"/>
  <c r="AB952" i="4"/>
  <c r="AC951" i="4"/>
  <c r="AB951" i="4"/>
  <c r="AC950" i="4"/>
  <c r="AB950" i="4"/>
  <c r="AC949" i="4"/>
  <c r="AB949" i="4"/>
  <c r="AC948" i="4"/>
  <c r="AB948" i="4"/>
  <c r="AC947" i="4"/>
  <c r="AB947" i="4"/>
  <c r="AC946" i="4"/>
  <c r="AB946" i="4"/>
  <c r="AC945" i="4"/>
  <c r="AB945" i="4"/>
  <c r="AC944" i="4"/>
  <c r="AB944" i="4"/>
  <c r="AC943" i="4"/>
  <c r="AB943" i="4"/>
  <c r="AC933" i="4"/>
  <c r="AB933" i="4"/>
  <c r="AC932" i="4"/>
  <c r="AB932" i="4"/>
  <c r="AC931" i="4"/>
  <c r="AB931" i="4"/>
  <c r="AC930" i="4"/>
  <c r="AB930" i="4"/>
  <c r="AC929" i="4"/>
  <c r="AB929" i="4"/>
  <c r="AC928" i="4"/>
  <c r="AB928" i="4"/>
  <c r="AC927" i="4"/>
  <c r="AB927" i="4"/>
  <c r="AC926" i="4"/>
  <c r="AB926" i="4"/>
  <c r="AC925" i="4"/>
  <c r="AB925" i="4"/>
  <c r="AC924" i="4"/>
  <c r="AB924" i="4"/>
  <c r="AC923" i="4"/>
  <c r="AB923" i="4"/>
  <c r="AC922" i="4"/>
  <c r="AB922" i="4"/>
  <c r="AC921" i="4"/>
  <c r="AB921" i="4"/>
  <c r="AC920" i="4"/>
  <c r="AB920" i="4"/>
  <c r="AC911" i="4"/>
  <c r="AB911" i="4"/>
  <c r="AC910" i="4"/>
  <c r="AB910" i="4"/>
  <c r="AC909" i="4"/>
  <c r="AB909" i="4"/>
  <c r="AC908" i="4"/>
  <c r="AB908" i="4"/>
  <c r="AC907" i="4"/>
  <c r="AB907" i="4"/>
  <c r="AC906" i="4"/>
  <c r="AB906" i="4"/>
  <c r="AC905" i="4"/>
  <c r="AB905" i="4"/>
  <c r="AC904" i="4"/>
  <c r="AB904" i="4"/>
  <c r="AC903" i="4"/>
  <c r="AB903" i="4"/>
  <c r="AC902" i="4"/>
  <c r="AB902" i="4"/>
  <c r="AC901" i="4"/>
  <c r="AB901" i="4"/>
  <c r="AC900" i="4"/>
  <c r="AB900" i="4"/>
  <c r="AC899" i="4"/>
  <c r="AB899" i="4"/>
  <c r="AC898" i="4"/>
  <c r="AB898" i="4"/>
  <c r="AC888" i="4"/>
  <c r="AB888" i="4"/>
  <c r="AC887" i="4"/>
  <c r="AB887" i="4"/>
  <c r="AC886" i="4"/>
  <c r="AB886" i="4"/>
  <c r="AC885" i="4"/>
  <c r="AB885" i="4"/>
  <c r="AC884" i="4"/>
  <c r="AB884" i="4"/>
  <c r="AC883" i="4"/>
  <c r="AB883" i="4"/>
  <c r="AC882" i="4"/>
  <c r="AB882" i="4"/>
  <c r="AC881" i="4"/>
  <c r="AB881" i="4"/>
  <c r="AC880" i="4"/>
  <c r="AB880" i="4"/>
  <c r="AC879" i="4"/>
  <c r="AB879" i="4"/>
  <c r="AC878" i="4"/>
  <c r="AB878" i="4"/>
  <c r="AC877" i="4"/>
  <c r="AB877" i="4"/>
  <c r="AC876" i="4"/>
  <c r="AB876" i="4"/>
  <c r="AC875" i="4"/>
  <c r="AB875" i="4"/>
  <c r="AC865" i="4"/>
  <c r="AB865" i="4"/>
  <c r="AC864" i="4"/>
  <c r="AB864" i="4"/>
  <c r="AC863" i="4"/>
  <c r="AB863" i="4"/>
  <c r="AC862" i="4"/>
  <c r="AB862" i="4"/>
  <c r="AC861" i="4"/>
  <c r="AB861" i="4"/>
  <c r="AC860" i="4"/>
  <c r="AB860" i="4"/>
  <c r="AC859" i="4"/>
  <c r="AB859" i="4"/>
  <c r="AC858" i="4"/>
  <c r="AB858" i="4"/>
  <c r="AC857" i="4"/>
  <c r="AB857" i="4"/>
  <c r="AC856" i="4"/>
  <c r="AB856" i="4"/>
  <c r="AC855" i="4"/>
  <c r="AB855" i="4"/>
  <c r="AC854" i="4"/>
  <c r="AB854" i="4"/>
  <c r="AC853" i="4"/>
  <c r="AB853" i="4"/>
  <c r="AC852" i="4"/>
  <c r="AB852" i="4"/>
  <c r="AC842" i="4"/>
  <c r="AB842" i="4"/>
  <c r="AC841" i="4"/>
  <c r="AB841" i="4"/>
  <c r="AC840" i="4"/>
  <c r="AB840" i="4"/>
  <c r="AC839" i="4"/>
  <c r="AB839" i="4"/>
  <c r="AC838" i="4"/>
  <c r="AB838" i="4"/>
  <c r="AC837" i="4"/>
  <c r="AB837" i="4"/>
  <c r="AC836" i="4"/>
  <c r="AB836" i="4"/>
  <c r="AC835" i="4"/>
  <c r="AB835" i="4"/>
  <c r="AC834" i="4"/>
  <c r="AB834" i="4"/>
  <c r="AC833" i="4"/>
  <c r="AB833" i="4"/>
  <c r="AC832" i="4"/>
  <c r="AB832" i="4"/>
  <c r="AC831" i="4"/>
  <c r="AB831" i="4"/>
  <c r="AC830" i="4"/>
  <c r="AB830" i="4"/>
  <c r="AC829" i="4"/>
  <c r="AB829" i="4"/>
  <c r="AC819" i="4"/>
  <c r="AB819" i="4"/>
  <c r="AC818" i="4"/>
  <c r="AB818" i="4"/>
  <c r="AC817" i="4"/>
  <c r="AB817" i="4"/>
  <c r="AC816" i="4"/>
  <c r="AB816" i="4"/>
  <c r="AC815" i="4"/>
  <c r="AB815" i="4"/>
  <c r="AC814" i="4"/>
  <c r="AB814" i="4"/>
  <c r="AC813" i="4"/>
  <c r="AB813" i="4"/>
  <c r="AC812" i="4"/>
  <c r="AB812" i="4"/>
  <c r="AC811" i="4"/>
  <c r="AB811" i="4"/>
  <c r="AC810" i="4"/>
  <c r="AB810" i="4"/>
  <c r="AC809" i="4"/>
  <c r="AB809" i="4"/>
  <c r="AC808" i="4"/>
  <c r="AB808" i="4"/>
  <c r="AC807" i="4"/>
  <c r="AB807" i="4"/>
  <c r="AC806" i="4"/>
  <c r="AB806" i="4"/>
  <c r="AC797" i="4"/>
  <c r="AB797" i="4"/>
  <c r="AC796" i="4"/>
  <c r="AB796" i="4"/>
  <c r="AC795" i="4"/>
  <c r="AB795" i="4"/>
  <c r="AC794" i="4"/>
  <c r="AB794" i="4"/>
  <c r="AC793" i="4"/>
  <c r="AB793" i="4"/>
  <c r="AC792" i="4"/>
  <c r="AB792" i="4"/>
  <c r="AC791" i="4"/>
  <c r="AB791" i="4"/>
  <c r="AC790" i="4"/>
  <c r="AB790" i="4"/>
  <c r="AC789" i="4"/>
  <c r="AB789" i="4"/>
  <c r="AC788" i="4"/>
  <c r="AB788" i="4"/>
  <c r="AC787" i="4"/>
  <c r="AB787" i="4"/>
  <c r="AC786" i="4"/>
  <c r="AB786" i="4"/>
  <c r="AC785" i="4"/>
  <c r="AB785" i="4"/>
  <c r="AC784" i="4"/>
  <c r="AB784" i="4"/>
  <c r="AC774" i="4"/>
  <c r="AB774" i="4"/>
  <c r="AC773" i="4"/>
  <c r="AB773" i="4"/>
  <c r="AC772" i="4"/>
  <c r="AB772" i="4"/>
  <c r="AC771" i="4"/>
  <c r="AB771" i="4"/>
  <c r="AC770" i="4"/>
  <c r="AB770" i="4"/>
  <c r="AC769" i="4"/>
  <c r="AB769" i="4"/>
  <c r="AC768" i="4"/>
  <c r="AB768" i="4"/>
  <c r="AC767" i="4"/>
  <c r="AB767" i="4"/>
  <c r="AC766" i="4"/>
  <c r="AB766" i="4"/>
  <c r="AC765" i="4"/>
  <c r="AB765" i="4"/>
  <c r="AC764" i="4"/>
  <c r="AB764" i="4"/>
  <c r="AC763" i="4"/>
  <c r="AB763" i="4"/>
  <c r="AC762" i="4"/>
  <c r="AB762" i="4"/>
  <c r="AC761" i="4"/>
  <c r="AB761" i="4"/>
  <c r="AC751" i="4"/>
  <c r="AB751" i="4"/>
  <c r="AC750" i="4"/>
  <c r="AB750" i="4"/>
  <c r="AC749" i="4"/>
  <c r="AB749" i="4"/>
  <c r="AC748" i="4"/>
  <c r="AB748" i="4"/>
  <c r="AC747" i="4"/>
  <c r="AB747" i="4"/>
  <c r="AC746" i="4"/>
  <c r="AB746" i="4"/>
  <c r="AC745" i="4"/>
  <c r="AB745" i="4"/>
  <c r="AC744" i="4"/>
  <c r="AB744" i="4"/>
  <c r="AC743" i="4"/>
  <c r="AB743" i="4"/>
  <c r="AC742" i="4"/>
  <c r="AB742" i="4"/>
  <c r="AC741" i="4"/>
  <c r="AB741" i="4"/>
  <c r="AC740" i="4"/>
  <c r="AB740" i="4"/>
  <c r="AC739" i="4"/>
  <c r="AB739" i="4"/>
  <c r="AC738" i="4"/>
  <c r="AB738" i="4"/>
  <c r="AC728" i="4"/>
  <c r="AB728" i="4"/>
  <c r="AC727" i="4"/>
  <c r="AB727" i="4"/>
  <c r="AC726" i="4"/>
  <c r="AB726" i="4"/>
  <c r="AC725" i="4"/>
  <c r="AB725" i="4"/>
  <c r="AC724" i="4"/>
  <c r="AB724" i="4"/>
  <c r="AC723" i="4"/>
  <c r="AB723" i="4"/>
  <c r="AC722" i="4"/>
  <c r="AB722" i="4"/>
  <c r="AC721" i="4"/>
  <c r="AB721" i="4"/>
  <c r="AC720" i="4"/>
  <c r="AB720" i="4"/>
  <c r="AC719" i="4"/>
  <c r="AB719" i="4"/>
  <c r="AC718" i="4"/>
  <c r="AB718" i="4"/>
  <c r="AC717" i="4"/>
  <c r="AB717" i="4"/>
  <c r="AC716" i="4"/>
  <c r="AB716" i="4"/>
  <c r="AC715" i="4"/>
  <c r="AB715" i="4"/>
  <c r="AC705" i="4"/>
  <c r="AB705" i="4"/>
  <c r="AC704" i="4"/>
  <c r="AB704" i="4"/>
  <c r="AC703" i="4"/>
  <c r="AB703" i="4"/>
  <c r="AC702" i="4"/>
  <c r="AB702" i="4"/>
  <c r="AC701" i="4"/>
  <c r="AB701" i="4"/>
  <c r="AC700" i="4"/>
  <c r="AB700" i="4"/>
  <c r="AC699" i="4"/>
  <c r="AB699" i="4"/>
  <c r="AC698" i="4"/>
  <c r="AB698" i="4"/>
  <c r="AC697" i="4"/>
  <c r="AB697" i="4"/>
  <c r="AC696" i="4"/>
  <c r="AB696" i="4"/>
  <c r="AC695" i="4"/>
  <c r="AB695" i="4"/>
  <c r="AC694" i="4"/>
  <c r="AB694" i="4"/>
  <c r="AC693" i="4"/>
  <c r="AB693" i="4"/>
  <c r="AC692" i="4"/>
  <c r="AB692" i="4"/>
  <c r="AC683" i="4"/>
  <c r="AB683" i="4"/>
  <c r="AC682" i="4"/>
  <c r="AB682" i="4"/>
  <c r="AC681" i="4"/>
  <c r="AB681" i="4"/>
  <c r="AC680" i="4"/>
  <c r="AB680" i="4"/>
  <c r="AC679" i="4"/>
  <c r="AB679" i="4"/>
  <c r="AC678" i="4"/>
  <c r="AB678" i="4"/>
  <c r="AC677" i="4"/>
  <c r="AB677" i="4"/>
  <c r="AC676" i="4"/>
  <c r="AB676" i="4"/>
  <c r="AC675" i="4"/>
  <c r="AB675" i="4"/>
  <c r="AC674" i="4"/>
  <c r="AB674" i="4"/>
  <c r="AC673" i="4"/>
  <c r="AB673" i="4"/>
  <c r="AC672" i="4"/>
  <c r="AB672" i="4"/>
  <c r="AC671" i="4"/>
  <c r="AB671" i="4"/>
  <c r="AC670" i="4"/>
  <c r="AB670" i="4"/>
  <c r="AC660" i="4"/>
  <c r="AB660" i="4"/>
  <c r="AC659" i="4"/>
  <c r="AB659" i="4"/>
  <c r="AC658" i="4"/>
  <c r="AB658" i="4"/>
  <c r="AC657" i="4"/>
  <c r="AB657" i="4"/>
  <c r="AC656" i="4"/>
  <c r="AB656" i="4"/>
  <c r="AC655" i="4"/>
  <c r="AB655" i="4"/>
  <c r="AC654" i="4"/>
  <c r="AB654" i="4"/>
  <c r="AC653" i="4"/>
  <c r="AB653" i="4"/>
  <c r="AC652" i="4"/>
  <c r="AB652" i="4"/>
  <c r="AC651" i="4"/>
  <c r="AB651" i="4"/>
  <c r="AC650" i="4"/>
  <c r="AB650" i="4"/>
  <c r="AC649" i="4"/>
  <c r="AB649" i="4"/>
  <c r="AC648" i="4"/>
  <c r="AB648" i="4"/>
  <c r="AC647" i="4"/>
  <c r="AB647" i="4"/>
  <c r="AC637" i="4"/>
  <c r="AB637" i="4"/>
  <c r="AC636" i="4"/>
  <c r="AB636" i="4"/>
  <c r="AC635" i="4"/>
  <c r="AB635" i="4"/>
  <c r="AC634" i="4"/>
  <c r="AB634" i="4"/>
  <c r="AC633" i="4"/>
  <c r="AB633" i="4"/>
  <c r="AC632" i="4"/>
  <c r="AB632" i="4"/>
  <c r="AC631" i="4"/>
  <c r="AB631" i="4"/>
  <c r="AC630" i="4"/>
  <c r="AB630" i="4"/>
  <c r="AC629" i="4"/>
  <c r="AB629" i="4"/>
  <c r="AC628" i="4"/>
  <c r="AB628" i="4"/>
  <c r="AC627" i="4"/>
  <c r="AB627" i="4"/>
  <c r="AC626" i="4"/>
  <c r="AB626" i="4"/>
  <c r="AC625" i="4"/>
  <c r="AB625" i="4"/>
  <c r="AC624" i="4"/>
  <c r="AB624" i="4"/>
  <c r="AC614" i="4"/>
  <c r="AB614" i="4"/>
  <c r="AC613" i="4"/>
  <c r="AB613" i="4"/>
  <c r="AC612" i="4"/>
  <c r="AB612" i="4"/>
  <c r="AC611" i="4"/>
  <c r="AB611" i="4"/>
  <c r="AC610" i="4"/>
  <c r="AB610" i="4"/>
  <c r="AC609" i="4"/>
  <c r="AB609" i="4"/>
  <c r="AC608" i="4"/>
  <c r="AB608" i="4"/>
  <c r="AC607" i="4"/>
  <c r="AB607" i="4"/>
  <c r="AC606" i="4"/>
  <c r="AB606" i="4"/>
  <c r="AC605" i="4"/>
  <c r="AB605" i="4"/>
  <c r="AC604" i="4"/>
  <c r="AB604" i="4"/>
  <c r="AC603" i="4"/>
  <c r="AB603" i="4"/>
  <c r="AC602" i="4"/>
  <c r="AB602" i="4"/>
  <c r="AC601" i="4"/>
  <c r="AB601" i="4"/>
  <c r="AC591" i="4"/>
  <c r="AB591" i="4"/>
  <c r="AC590" i="4"/>
  <c r="AB590" i="4"/>
  <c r="AC589" i="4"/>
  <c r="AB589" i="4"/>
  <c r="AC588" i="4"/>
  <c r="AB588" i="4"/>
  <c r="AC587" i="4"/>
  <c r="AB587" i="4"/>
  <c r="AC586" i="4"/>
  <c r="AB586" i="4"/>
  <c r="AC585" i="4"/>
  <c r="AB585" i="4"/>
  <c r="AC584" i="4"/>
  <c r="AB584" i="4"/>
  <c r="AC583" i="4"/>
  <c r="AB583" i="4"/>
  <c r="AC582" i="4"/>
  <c r="AB582" i="4"/>
  <c r="AC581" i="4"/>
  <c r="AB581" i="4"/>
  <c r="AC580" i="4"/>
  <c r="AB580" i="4"/>
  <c r="AC579" i="4"/>
  <c r="AB579" i="4"/>
  <c r="AC578" i="4"/>
  <c r="AB578" i="4"/>
  <c r="AC569" i="4"/>
  <c r="AB569" i="4"/>
  <c r="AC568" i="4"/>
  <c r="AB568" i="4"/>
  <c r="AC567" i="4"/>
  <c r="AB567" i="4"/>
  <c r="AC566" i="4"/>
  <c r="AB566" i="4"/>
  <c r="AC565" i="4"/>
  <c r="AB565" i="4"/>
  <c r="AC564" i="4"/>
  <c r="AB564" i="4"/>
  <c r="AC563" i="4"/>
  <c r="AB563" i="4"/>
  <c r="AC562" i="4"/>
  <c r="AB562" i="4"/>
  <c r="AC561" i="4"/>
  <c r="AB561" i="4"/>
  <c r="AC560" i="4"/>
  <c r="AB560" i="4"/>
  <c r="AC559" i="4"/>
  <c r="AB559" i="4"/>
  <c r="AC558" i="4"/>
  <c r="AB558" i="4"/>
  <c r="AC557" i="4"/>
  <c r="AB557" i="4"/>
  <c r="AC556" i="4"/>
  <c r="AB556" i="4"/>
  <c r="AC546" i="4"/>
  <c r="AB546" i="4"/>
  <c r="AC545" i="4"/>
  <c r="AB545" i="4"/>
  <c r="AC544" i="4"/>
  <c r="AB544" i="4"/>
  <c r="AC543" i="4"/>
  <c r="AB543" i="4"/>
  <c r="AC542" i="4"/>
  <c r="AB542" i="4"/>
  <c r="AC541" i="4"/>
  <c r="AB541" i="4"/>
  <c r="AC540" i="4"/>
  <c r="AB540" i="4"/>
  <c r="AC539" i="4"/>
  <c r="AB539" i="4"/>
  <c r="AC538" i="4"/>
  <c r="AB538" i="4"/>
  <c r="AC537" i="4"/>
  <c r="AB537" i="4"/>
  <c r="AC536" i="4"/>
  <c r="AB536" i="4"/>
  <c r="AC535" i="4"/>
  <c r="AB535" i="4"/>
  <c r="AC534" i="4"/>
  <c r="AB534" i="4"/>
  <c r="AC533" i="4"/>
  <c r="AB533" i="4"/>
  <c r="AC523" i="4"/>
  <c r="AB523" i="4"/>
  <c r="AC522" i="4"/>
  <c r="AB522" i="4"/>
  <c r="AC521" i="4"/>
  <c r="AB521" i="4"/>
  <c r="AC520" i="4"/>
  <c r="AB520" i="4"/>
  <c r="AC519" i="4"/>
  <c r="AB519" i="4"/>
  <c r="AC518" i="4"/>
  <c r="AB518" i="4"/>
  <c r="AC517" i="4"/>
  <c r="AB517" i="4"/>
  <c r="AC516" i="4"/>
  <c r="AB516" i="4"/>
  <c r="AC515" i="4"/>
  <c r="AB515" i="4"/>
  <c r="AC514" i="4"/>
  <c r="AB514" i="4"/>
  <c r="AC513" i="4"/>
  <c r="AB513" i="4"/>
  <c r="AC512" i="4"/>
  <c r="AB512" i="4"/>
  <c r="AC511" i="4"/>
  <c r="AB511" i="4"/>
  <c r="AC510" i="4"/>
  <c r="AB510" i="4"/>
  <c r="AC500" i="4"/>
  <c r="AB500" i="4"/>
  <c r="AC499" i="4"/>
  <c r="AB499" i="4"/>
  <c r="AC498" i="4"/>
  <c r="AB498" i="4"/>
  <c r="AC497" i="4"/>
  <c r="AB497" i="4"/>
  <c r="AC496" i="4"/>
  <c r="AB496" i="4"/>
  <c r="AC495" i="4"/>
  <c r="AB495" i="4"/>
  <c r="AC494" i="4"/>
  <c r="AB494" i="4"/>
  <c r="AC493" i="4"/>
  <c r="AB493" i="4"/>
  <c r="AC492" i="4"/>
  <c r="AB492" i="4"/>
  <c r="AC491" i="4"/>
  <c r="AB491" i="4"/>
  <c r="AC490" i="4"/>
  <c r="AB490" i="4"/>
  <c r="AC489" i="4"/>
  <c r="AB489" i="4"/>
  <c r="AC488" i="4"/>
  <c r="AB488" i="4"/>
  <c r="AC487" i="4"/>
  <c r="AB487" i="4"/>
  <c r="AC477" i="4"/>
  <c r="AB477" i="4"/>
  <c r="AC476" i="4"/>
  <c r="AB476" i="4"/>
  <c r="AC475" i="4"/>
  <c r="AB475" i="4"/>
  <c r="AC474" i="4"/>
  <c r="AB474" i="4"/>
  <c r="AC473" i="4"/>
  <c r="AB473" i="4"/>
  <c r="AC472" i="4"/>
  <c r="AB472" i="4"/>
  <c r="AC471" i="4"/>
  <c r="AB471" i="4"/>
  <c r="AC470" i="4"/>
  <c r="AB470" i="4"/>
  <c r="AC469" i="4"/>
  <c r="AB469" i="4"/>
  <c r="AC468" i="4"/>
  <c r="AB468" i="4"/>
  <c r="AC467" i="4"/>
  <c r="AB467" i="4"/>
  <c r="AC466" i="4"/>
  <c r="AB466" i="4"/>
  <c r="AC465" i="4"/>
  <c r="AB465" i="4"/>
  <c r="AC464" i="4"/>
  <c r="AB464" i="4"/>
  <c r="AC455" i="4"/>
  <c r="AB455" i="4"/>
  <c r="AC454" i="4"/>
  <c r="AB454" i="4"/>
  <c r="AC453" i="4"/>
  <c r="AB453" i="4"/>
  <c r="AC452" i="4"/>
  <c r="AB452" i="4"/>
  <c r="AC451" i="4"/>
  <c r="AB451" i="4"/>
  <c r="AC450" i="4"/>
  <c r="AB450" i="4"/>
  <c r="AC449" i="4"/>
  <c r="AB449" i="4"/>
  <c r="AC448" i="4"/>
  <c r="AB448" i="4"/>
  <c r="AC447" i="4"/>
  <c r="AB447" i="4"/>
  <c r="AC446" i="4"/>
  <c r="AB446" i="4"/>
  <c r="AC445" i="4"/>
  <c r="AB445" i="4"/>
  <c r="AC444" i="4"/>
  <c r="AB444" i="4"/>
  <c r="AC443" i="4"/>
  <c r="AB443" i="4"/>
  <c r="AC442" i="4"/>
  <c r="AB442" i="4"/>
  <c r="AC432" i="4"/>
  <c r="AB432" i="4"/>
  <c r="AC431" i="4"/>
  <c r="AB431" i="4"/>
  <c r="AC430" i="4"/>
  <c r="AB430" i="4"/>
  <c r="AC429" i="4"/>
  <c r="AB429" i="4"/>
  <c r="AC428" i="4"/>
  <c r="AB428" i="4"/>
  <c r="AC427" i="4"/>
  <c r="AB427" i="4"/>
  <c r="AC426" i="4"/>
  <c r="AB426" i="4"/>
  <c r="AC425" i="4"/>
  <c r="AB425" i="4"/>
  <c r="AC424" i="4"/>
  <c r="AB424" i="4"/>
  <c r="AC423" i="4"/>
  <c r="AB423" i="4"/>
  <c r="AC422" i="4"/>
  <c r="AB422" i="4"/>
  <c r="AC421" i="4"/>
  <c r="AB421" i="4"/>
  <c r="AC420" i="4"/>
  <c r="AB420" i="4"/>
  <c r="AC419" i="4"/>
  <c r="AB419" i="4"/>
  <c r="AC409" i="4"/>
  <c r="AB409" i="4"/>
  <c r="AC408" i="4"/>
  <c r="AB408" i="4"/>
  <c r="AC407" i="4"/>
  <c r="AB407" i="4"/>
  <c r="AC406" i="4"/>
  <c r="AB406" i="4"/>
  <c r="AC405" i="4"/>
  <c r="AB405" i="4"/>
  <c r="AC404" i="4"/>
  <c r="AB404" i="4"/>
  <c r="AC403" i="4"/>
  <c r="AB403" i="4"/>
  <c r="AC402" i="4"/>
  <c r="AB402" i="4"/>
  <c r="AC401" i="4"/>
  <c r="AB401" i="4"/>
  <c r="AC400" i="4"/>
  <c r="AB400" i="4"/>
  <c r="AC399" i="4"/>
  <c r="AB399" i="4"/>
  <c r="AC398" i="4"/>
  <c r="AB398" i="4"/>
  <c r="AC397" i="4"/>
  <c r="AB397" i="4"/>
  <c r="AC396" i="4"/>
  <c r="AB396" i="4"/>
  <c r="AC386" i="4"/>
  <c r="AB386" i="4"/>
  <c r="AC385" i="4"/>
  <c r="AB385" i="4"/>
  <c r="AC384" i="4"/>
  <c r="AB384" i="4"/>
  <c r="AC383" i="4"/>
  <c r="AB383" i="4"/>
  <c r="AC382" i="4"/>
  <c r="AB382" i="4"/>
  <c r="AC381" i="4"/>
  <c r="AB381" i="4"/>
  <c r="AC380" i="4"/>
  <c r="AB380" i="4"/>
  <c r="AC379" i="4"/>
  <c r="AB379" i="4"/>
  <c r="AC378" i="4"/>
  <c r="AB378" i="4"/>
  <c r="AC377" i="4"/>
  <c r="AB377" i="4"/>
  <c r="AC376" i="4"/>
  <c r="AB376" i="4"/>
  <c r="AC375" i="4"/>
  <c r="AB375" i="4"/>
  <c r="AC374" i="4"/>
  <c r="AB374" i="4"/>
  <c r="AC373" i="4"/>
  <c r="AB373" i="4"/>
  <c r="AC363" i="4"/>
  <c r="AB363" i="4"/>
  <c r="AC362" i="4"/>
  <c r="AB362" i="4"/>
  <c r="AC361" i="4"/>
  <c r="AB361" i="4"/>
  <c r="AC360" i="4"/>
  <c r="AB360" i="4"/>
  <c r="AC359" i="4"/>
  <c r="AB359" i="4"/>
  <c r="AC358" i="4"/>
  <c r="AB358" i="4"/>
  <c r="AC357" i="4"/>
  <c r="AB357" i="4"/>
  <c r="AC356" i="4"/>
  <c r="AB356" i="4"/>
  <c r="AC355" i="4"/>
  <c r="AB355" i="4"/>
  <c r="AC354" i="4"/>
  <c r="AB354" i="4"/>
  <c r="AC353" i="4"/>
  <c r="AB353" i="4"/>
  <c r="AC352" i="4"/>
  <c r="AB352" i="4"/>
  <c r="AC351" i="4"/>
  <c r="AB351" i="4"/>
  <c r="AC350" i="4"/>
  <c r="AB350" i="4"/>
  <c r="AC341" i="4"/>
  <c r="AB341" i="4"/>
  <c r="AC340" i="4"/>
  <c r="AB340" i="4"/>
  <c r="AC339" i="4"/>
  <c r="AB339" i="4"/>
  <c r="AC338" i="4"/>
  <c r="AB338" i="4"/>
  <c r="AC337" i="4"/>
  <c r="AB337" i="4"/>
  <c r="AC336" i="4"/>
  <c r="AB336" i="4"/>
  <c r="AC335" i="4"/>
  <c r="AB335" i="4"/>
  <c r="AC334" i="4"/>
  <c r="AB334" i="4"/>
  <c r="AC333" i="4"/>
  <c r="AB333" i="4"/>
  <c r="AC332" i="4"/>
  <c r="AB332" i="4"/>
  <c r="AC331" i="4"/>
  <c r="AB331" i="4"/>
  <c r="AC330" i="4"/>
  <c r="AB330" i="4"/>
  <c r="AC329" i="4"/>
  <c r="AB329" i="4"/>
  <c r="AC328" i="4"/>
  <c r="AB328" i="4"/>
  <c r="AC318" i="4"/>
  <c r="AB318" i="4"/>
  <c r="AC317" i="4"/>
  <c r="AB317" i="4"/>
  <c r="AC316" i="4"/>
  <c r="AB316" i="4"/>
  <c r="AC315" i="4"/>
  <c r="AB315" i="4"/>
  <c r="AC314" i="4"/>
  <c r="AB314" i="4"/>
  <c r="AC313" i="4"/>
  <c r="AB313" i="4"/>
  <c r="AC312" i="4"/>
  <c r="AB312" i="4"/>
  <c r="AC311" i="4"/>
  <c r="AB311" i="4"/>
  <c r="AC310" i="4"/>
  <c r="AB310" i="4"/>
  <c r="AC309" i="4"/>
  <c r="AB309" i="4"/>
  <c r="AC308" i="4"/>
  <c r="AB308" i="4"/>
  <c r="AC307" i="4"/>
  <c r="AB307" i="4"/>
  <c r="AC306" i="4"/>
  <c r="AB306" i="4"/>
  <c r="AC305" i="4"/>
  <c r="AB305" i="4"/>
  <c r="AC296" i="4"/>
  <c r="AB296" i="4"/>
  <c r="AC295" i="4"/>
  <c r="AB295" i="4"/>
  <c r="AC294" i="4"/>
  <c r="AB294" i="4"/>
  <c r="AC293" i="4"/>
  <c r="AB293" i="4"/>
  <c r="AC292" i="4"/>
  <c r="AB292" i="4"/>
  <c r="AC291" i="4"/>
  <c r="AB291" i="4"/>
  <c r="AC290" i="4"/>
  <c r="AB290" i="4"/>
  <c r="AC289" i="4"/>
  <c r="AB289" i="4"/>
  <c r="AC288" i="4"/>
  <c r="AB288" i="4"/>
  <c r="AC287" i="4"/>
  <c r="AB287" i="4"/>
  <c r="AC286" i="4"/>
  <c r="AB286" i="4"/>
  <c r="AC285" i="4"/>
  <c r="AB285" i="4"/>
  <c r="AC284" i="4"/>
  <c r="AB284" i="4"/>
  <c r="AC283" i="4"/>
  <c r="AB283" i="4"/>
  <c r="AC274" i="4"/>
  <c r="AB274" i="4"/>
  <c r="AC273" i="4"/>
  <c r="AB273" i="4"/>
  <c r="AC272" i="4"/>
  <c r="AB272" i="4"/>
  <c r="AC271" i="4"/>
  <c r="AB271" i="4"/>
  <c r="AC270" i="4"/>
  <c r="AB270" i="4"/>
  <c r="AC269" i="4"/>
  <c r="AB269" i="4"/>
  <c r="AC268" i="4"/>
  <c r="AB268" i="4"/>
  <c r="AC267" i="4"/>
  <c r="AB267" i="4"/>
  <c r="AC266" i="4"/>
  <c r="AB266" i="4"/>
  <c r="AC265" i="4"/>
  <c r="AB265" i="4"/>
  <c r="AC264" i="4"/>
  <c r="AB264" i="4"/>
  <c r="AC263" i="4"/>
  <c r="AB263" i="4"/>
  <c r="AC262" i="4"/>
  <c r="AB262" i="4"/>
  <c r="AC261" i="4"/>
  <c r="AB261" i="4"/>
  <c r="AC251" i="4"/>
  <c r="AB251" i="4"/>
  <c r="AC250" i="4"/>
  <c r="AB250" i="4"/>
  <c r="AC249" i="4"/>
  <c r="AB249" i="4"/>
  <c r="AC248" i="4"/>
  <c r="AB248" i="4"/>
  <c r="AC247" i="4"/>
  <c r="AB247" i="4"/>
  <c r="AC246" i="4"/>
  <c r="AB246" i="4"/>
  <c r="AC245" i="4"/>
  <c r="AB245" i="4"/>
  <c r="AC244" i="4"/>
  <c r="AB244" i="4"/>
  <c r="AC243" i="4"/>
  <c r="AB243" i="4"/>
  <c r="AC242" i="4"/>
  <c r="AB242" i="4"/>
  <c r="AC241" i="4"/>
  <c r="AB241" i="4"/>
  <c r="AC240" i="4"/>
  <c r="AB240" i="4"/>
  <c r="AC239" i="4"/>
  <c r="AB239" i="4"/>
  <c r="AC238" i="4"/>
  <c r="AB238" i="4"/>
  <c r="AC229" i="4"/>
  <c r="AB229" i="4"/>
  <c r="AC228" i="4"/>
  <c r="AB228" i="4"/>
  <c r="AC227" i="4"/>
  <c r="AB227" i="4"/>
  <c r="AC226" i="4"/>
  <c r="AB226" i="4"/>
  <c r="AC225" i="4"/>
  <c r="AB225" i="4"/>
  <c r="AC224" i="4"/>
  <c r="AB224" i="4"/>
  <c r="AC223" i="4"/>
  <c r="AB223" i="4"/>
  <c r="AC222" i="4"/>
  <c r="AB222" i="4"/>
  <c r="AC221" i="4"/>
  <c r="AB221" i="4"/>
  <c r="AC220" i="4"/>
  <c r="AB220" i="4"/>
  <c r="AC219" i="4"/>
  <c r="AB219" i="4"/>
  <c r="AC218" i="4"/>
  <c r="AB218" i="4"/>
  <c r="AC217" i="4"/>
  <c r="AB217" i="4"/>
  <c r="AC216" i="4"/>
  <c r="AB216" i="4"/>
  <c r="AC206" i="4"/>
  <c r="AB206" i="4"/>
  <c r="AC205" i="4"/>
  <c r="AB205" i="4"/>
  <c r="AC204" i="4"/>
  <c r="AB204" i="4"/>
  <c r="AC203" i="4"/>
  <c r="AB203" i="4"/>
  <c r="AC202" i="4"/>
  <c r="AB202" i="4"/>
  <c r="AC201" i="4"/>
  <c r="AB201" i="4"/>
  <c r="AC200" i="4"/>
  <c r="AB200" i="4"/>
  <c r="AC199" i="4"/>
  <c r="AB199" i="4"/>
  <c r="AC198" i="4"/>
  <c r="AB198" i="4"/>
  <c r="AC197" i="4"/>
  <c r="AB197" i="4"/>
  <c r="AC196" i="4"/>
  <c r="AB196" i="4"/>
  <c r="AC195" i="4"/>
  <c r="AB195" i="4"/>
  <c r="AC194" i="4"/>
  <c r="AB194" i="4"/>
  <c r="AC193" i="4"/>
  <c r="AB193" i="4"/>
  <c r="AC183" i="4"/>
  <c r="AB183" i="4"/>
  <c r="AC182" i="4"/>
  <c r="AB182" i="4"/>
  <c r="AC181" i="4"/>
  <c r="AB181" i="4"/>
  <c r="AC180" i="4"/>
  <c r="AB180" i="4"/>
  <c r="AC179" i="4"/>
  <c r="AB179" i="4"/>
  <c r="AC178" i="4"/>
  <c r="AB178" i="4"/>
  <c r="AC177" i="4"/>
  <c r="AB177" i="4"/>
  <c r="AC176" i="4"/>
  <c r="AB176" i="4"/>
  <c r="AC175" i="4"/>
  <c r="AB175" i="4"/>
  <c r="AC174" i="4"/>
  <c r="AB174" i="4"/>
  <c r="AC173" i="4"/>
  <c r="AB173" i="4"/>
  <c r="AC172" i="4"/>
  <c r="AB172" i="4"/>
  <c r="AC171" i="4"/>
  <c r="AB171" i="4"/>
  <c r="AC170" i="4"/>
  <c r="AB170" i="4"/>
  <c r="AC160" i="4"/>
  <c r="AB160" i="4"/>
  <c r="AC159" i="4"/>
  <c r="AB159" i="4"/>
  <c r="AC158" i="4"/>
  <c r="AB158" i="4"/>
  <c r="AC157" i="4"/>
  <c r="AB157" i="4"/>
  <c r="AC156" i="4"/>
  <c r="AB156" i="4"/>
  <c r="AC155" i="4"/>
  <c r="AB155" i="4"/>
  <c r="AC154" i="4"/>
  <c r="AB154" i="4"/>
  <c r="AC153" i="4"/>
  <c r="AB153" i="4"/>
  <c r="AC152" i="4"/>
  <c r="AB152" i="4"/>
  <c r="AC151" i="4"/>
  <c r="AB151" i="4"/>
  <c r="AC150" i="4"/>
  <c r="AB150" i="4"/>
  <c r="AC149" i="4"/>
  <c r="AB149" i="4"/>
  <c r="AC148" i="4"/>
  <c r="AB148" i="4"/>
  <c r="AC147" i="4"/>
  <c r="AB147" i="4"/>
  <c r="AC137" i="4"/>
  <c r="AB137" i="4"/>
  <c r="AC136" i="4"/>
  <c r="AB136" i="4"/>
  <c r="AC135" i="4"/>
  <c r="AB135" i="4"/>
  <c r="AC134" i="4"/>
  <c r="AB134" i="4"/>
  <c r="AC133" i="4"/>
  <c r="AB133" i="4"/>
  <c r="AC132" i="4"/>
  <c r="AB132" i="4"/>
  <c r="AC131" i="4"/>
  <c r="AB131" i="4"/>
  <c r="AC130" i="4"/>
  <c r="AB130" i="4"/>
  <c r="AC129" i="4"/>
  <c r="AB129" i="4"/>
  <c r="AC128" i="4"/>
  <c r="AB128" i="4"/>
  <c r="AC127" i="4"/>
  <c r="AB127" i="4"/>
  <c r="AC126" i="4"/>
  <c r="AB126" i="4"/>
  <c r="AC125" i="4"/>
  <c r="AB125" i="4"/>
  <c r="AC124" i="4"/>
  <c r="AB124" i="4"/>
  <c r="AC115" i="4"/>
  <c r="AB115" i="4"/>
  <c r="AC114" i="4"/>
  <c r="AB114" i="4"/>
  <c r="AC113" i="4"/>
  <c r="AB113" i="4"/>
  <c r="AC112" i="4"/>
  <c r="AB112" i="4"/>
  <c r="AC111" i="4"/>
  <c r="AB111" i="4"/>
  <c r="AC110" i="4"/>
  <c r="AB110" i="4"/>
  <c r="AC109" i="4"/>
  <c r="AB109" i="4"/>
  <c r="AC108" i="4"/>
  <c r="AB108" i="4"/>
  <c r="AC107" i="4"/>
  <c r="AB107" i="4"/>
  <c r="AC106" i="4"/>
  <c r="AB106" i="4"/>
  <c r="AC105" i="4"/>
  <c r="AB105" i="4"/>
  <c r="AC104" i="4"/>
  <c r="AB104" i="4"/>
  <c r="AC103" i="4"/>
  <c r="AB103" i="4"/>
  <c r="AC102" i="4"/>
  <c r="AB102" i="4"/>
  <c r="AC92" i="4"/>
  <c r="AB92" i="4"/>
  <c r="AC91" i="4"/>
  <c r="AB91" i="4"/>
  <c r="AC90" i="4"/>
  <c r="AB90" i="4"/>
  <c r="AC89" i="4"/>
  <c r="AB89" i="4"/>
  <c r="AC88" i="4"/>
  <c r="AB88" i="4"/>
  <c r="AC87" i="4"/>
  <c r="AB87" i="4"/>
  <c r="AC86" i="4"/>
  <c r="AB86" i="4"/>
  <c r="AC85" i="4"/>
  <c r="AB85" i="4"/>
  <c r="AC84" i="4"/>
  <c r="AB84" i="4"/>
  <c r="AC83" i="4"/>
  <c r="AB83" i="4"/>
  <c r="AC82" i="4"/>
  <c r="AB82" i="4"/>
  <c r="AC81" i="4"/>
  <c r="AB81" i="4"/>
  <c r="AC80" i="4"/>
  <c r="AB80" i="4"/>
  <c r="AC79" i="4"/>
  <c r="AB79" i="4"/>
  <c r="AC69" i="4"/>
  <c r="AB69" i="4"/>
  <c r="AC68" i="4"/>
  <c r="AB68" i="4"/>
  <c r="AC67" i="4"/>
  <c r="AB67" i="4"/>
  <c r="AC66" i="4"/>
  <c r="AB66" i="4"/>
  <c r="AC65" i="4"/>
  <c r="AB65" i="4"/>
  <c r="AC64" i="4"/>
  <c r="AB64" i="4"/>
  <c r="AC63" i="4"/>
  <c r="AB63" i="4"/>
  <c r="AC62" i="4"/>
  <c r="AB62" i="4"/>
  <c r="AC61" i="4"/>
  <c r="AB61" i="4"/>
  <c r="AC60" i="4"/>
  <c r="AB60" i="4"/>
  <c r="AC59" i="4"/>
  <c r="AB59" i="4"/>
  <c r="AC58" i="4"/>
  <c r="AB58" i="4"/>
  <c r="AC57" i="4"/>
  <c r="AB57" i="4"/>
  <c r="AC56" i="4"/>
  <c r="AB56" i="4"/>
  <c r="AC46" i="4"/>
  <c r="AB46" i="4"/>
  <c r="AC45" i="4"/>
  <c r="AB45" i="4"/>
  <c r="AC44" i="4"/>
  <c r="AB44" i="4"/>
  <c r="AC43" i="4"/>
  <c r="AB43" i="4"/>
  <c r="AC42" i="4"/>
  <c r="AB42" i="4"/>
  <c r="AC41" i="4"/>
  <c r="AB41" i="4"/>
  <c r="AC40" i="4"/>
  <c r="AB40" i="4"/>
  <c r="AC39" i="4"/>
  <c r="AB39" i="4"/>
  <c r="AC38" i="4"/>
  <c r="AB38" i="4"/>
  <c r="AC37" i="4"/>
  <c r="AB37" i="4"/>
  <c r="AC36" i="4"/>
  <c r="AB36" i="4"/>
  <c r="AC35" i="4"/>
  <c r="AB35" i="4"/>
  <c r="AC34" i="4"/>
  <c r="AB34" i="4"/>
  <c r="AC33" i="4"/>
  <c r="AB33" i="4"/>
  <c r="AC23" i="4"/>
  <c r="AB23" i="4"/>
  <c r="AC22" i="4"/>
  <c r="AB22" i="4"/>
  <c r="AC21" i="4"/>
  <c r="AB21" i="4"/>
  <c r="AC20" i="4"/>
  <c r="AB20" i="4"/>
  <c r="AC19" i="4"/>
  <c r="AB19" i="4"/>
  <c r="AC18" i="4"/>
  <c r="AB18" i="4"/>
  <c r="AC17" i="4"/>
  <c r="AB17" i="4"/>
  <c r="AC16" i="4"/>
  <c r="AB16" i="4"/>
  <c r="AC15" i="4"/>
  <c r="AB15" i="4"/>
  <c r="AC14" i="4"/>
  <c r="AB14" i="4"/>
  <c r="AC13" i="4"/>
  <c r="AB13" i="4"/>
  <c r="AC12" i="4"/>
  <c r="AB12" i="4"/>
  <c r="AC11" i="4"/>
  <c r="AB11" i="4"/>
  <c r="AC10" i="4"/>
  <c r="AB10" i="4"/>
  <c r="AA3087" i="4"/>
  <c r="AA3086" i="4"/>
  <c r="AA3085" i="4"/>
  <c r="AA3084" i="4"/>
  <c r="AA3083" i="4"/>
  <c r="AA3082" i="4"/>
  <c r="AA3081" i="4"/>
  <c r="AA3080" i="4"/>
  <c r="AA3079" i="4"/>
  <c r="AA3078" i="4"/>
  <c r="AA3077" i="4"/>
  <c r="AA3076" i="4"/>
  <c r="AA3075" i="4"/>
  <c r="AA3074" i="4"/>
  <c r="AA3064" i="4"/>
  <c r="AA3063" i="4"/>
  <c r="AA3062" i="4"/>
  <c r="AA3061" i="4"/>
  <c r="AA3060" i="4"/>
  <c r="AA3059" i="4"/>
  <c r="AA3058" i="4"/>
  <c r="AA3057" i="4"/>
  <c r="AA3056" i="4"/>
  <c r="AA3055" i="4"/>
  <c r="AA3054" i="4"/>
  <c r="AA3053" i="4"/>
  <c r="AA3052" i="4"/>
  <c r="AA3051" i="4"/>
  <c r="AA3043" i="4"/>
  <c r="AA3042" i="4"/>
  <c r="AA3041" i="4"/>
  <c r="AA3040" i="4"/>
  <c r="AA3039" i="4"/>
  <c r="AA3038" i="4"/>
  <c r="AA3037" i="4"/>
  <c r="AA3036" i="4"/>
  <c r="AA3035" i="4"/>
  <c r="AA3034" i="4"/>
  <c r="AA3033" i="4"/>
  <c r="AA3032" i="4"/>
  <c r="AA3031" i="4"/>
  <c r="AA3030" i="4"/>
  <c r="AA3020" i="4"/>
  <c r="AA3019" i="4"/>
  <c r="AA3018" i="4"/>
  <c r="AA3017" i="4"/>
  <c r="AA3016" i="4"/>
  <c r="AA3015" i="4"/>
  <c r="AA3014" i="4"/>
  <c r="AA3013" i="4"/>
  <c r="AA3012" i="4"/>
  <c r="AA3011" i="4"/>
  <c r="AA3010" i="4"/>
  <c r="AA3009" i="4"/>
  <c r="AA3008" i="4"/>
  <c r="AA3007" i="4"/>
  <c r="AA2997" i="4"/>
  <c r="AA2996" i="4"/>
  <c r="AA2995" i="4"/>
  <c r="AA2994" i="4"/>
  <c r="AA2993" i="4"/>
  <c r="AA2992" i="4"/>
  <c r="AA2991" i="4"/>
  <c r="AA2990" i="4"/>
  <c r="AA2989" i="4"/>
  <c r="AA2988" i="4"/>
  <c r="AA2987" i="4"/>
  <c r="AA2986" i="4"/>
  <c r="AA2985" i="4"/>
  <c r="AA2984" i="4"/>
  <c r="AA2974" i="4"/>
  <c r="AA2973" i="4"/>
  <c r="AA2972" i="4"/>
  <c r="AA2971" i="4"/>
  <c r="AA2970" i="4"/>
  <c r="AA2969" i="4"/>
  <c r="AA2968" i="4"/>
  <c r="AA2967" i="4"/>
  <c r="AA2966" i="4"/>
  <c r="AA2965" i="4"/>
  <c r="AA2964" i="4"/>
  <c r="AA2963" i="4"/>
  <c r="AA2962" i="4"/>
  <c r="AA2961" i="4"/>
  <c r="AA2951" i="4"/>
  <c r="AA2950" i="4"/>
  <c r="AA2949" i="4"/>
  <c r="AA2948" i="4"/>
  <c r="AA2947" i="4"/>
  <c r="AA2946" i="4"/>
  <c r="AA2945" i="4"/>
  <c r="AA2944" i="4"/>
  <c r="AA2943" i="4"/>
  <c r="AA2942" i="4"/>
  <c r="AA2941" i="4"/>
  <c r="AA2940" i="4"/>
  <c r="AA2939" i="4"/>
  <c r="AA2938" i="4"/>
  <c r="AA2937" i="4"/>
  <c r="AA2929" i="4"/>
  <c r="AA2928" i="4"/>
  <c r="AA2927" i="4"/>
  <c r="AA2926" i="4"/>
  <c r="AA2925" i="4"/>
  <c r="AA2924" i="4"/>
  <c r="AA2923" i="4"/>
  <c r="AA2922" i="4"/>
  <c r="AA2921" i="4"/>
  <c r="AA2920" i="4"/>
  <c r="AA2919" i="4"/>
  <c r="AA2918" i="4"/>
  <c r="AA2917" i="4"/>
  <c r="AA2916" i="4"/>
  <c r="AA2906" i="4"/>
  <c r="AA2905" i="4"/>
  <c r="AA2904" i="4"/>
  <c r="AA2903" i="4"/>
  <c r="AA2902" i="4"/>
  <c r="AA2901" i="4"/>
  <c r="AA2900" i="4"/>
  <c r="AA2899" i="4"/>
  <c r="AA2898" i="4"/>
  <c r="AA2897" i="4"/>
  <c r="AA2896" i="4"/>
  <c r="AA2895" i="4"/>
  <c r="AA2894" i="4"/>
  <c r="AA2893" i="4"/>
  <c r="AA2883" i="4"/>
  <c r="AA2882" i="4"/>
  <c r="AA2881" i="4"/>
  <c r="AA2880" i="4"/>
  <c r="AA2879" i="4"/>
  <c r="AA2878" i="4"/>
  <c r="AA2877" i="4"/>
  <c r="AA2876" i="4"/>
  <c r="AA2875" i="4"/>
  <c r="AA2874" i="4"/>
  <c r="AA2873" i="4"/>
  <c r="AA2872" i="4"/>
  <c r="AA2871" i="4"/>
  <c r="AA2870" i="4"/>
  <c r="AA2860" i="4"/>
  <c r="AA2859" i="4"/>
  <c r="AA2858" i="4"/>
  <c r="AA2857" i="4"/>
  <c r="AA2856" i="4"/>
  <c r="AA2855" i="4"/>
  <c r="AA2854" i="4"/>
  <c r="AA2853" i="4"/>
  <c r="AA2852" i="4"/>
  <c r="AA2851" i="4"/>
  <c r="AA2850" i="4"/>
  <c r="AA2849" i="4"/>
  <c r="AA2848" i="4"/>
  <c r="AA2847" i="4"/>
  <c r="AA2837" i="4"/>
  <c r="AA2836" i="4"/>
  <c r="AA2835" i="4"/>
  <c r="AA2834" i="4"/>
  <c r="AA2833" i="4"/>
  <c r="AA2832" i="4"/>
  <c r="AA2831" i="4"/>
  <c r="AA2830" i="4"/>
  <c r="AA2829" i="4"/>
  <c r="AA2828" i="4"/>
  <c r="AA2827" i="4"/>
  <c r="AA2826" i="4"/>
  <c r="AA2825" i="4"/>
  <c r="AA2824" i="4"/>
  <c r="AA2815" i="4"/>
  <c r="AA2814" i="4"/>
  <c r="AA2813" i="4"/>
  <c r="AA2812" i="4"/>
  <c r="AA2811" i="4"/>
  <c r="AA2810" i="4"/>
  <c r="AA2809" i="4"/>
  <c r="AA2808" i="4"/>
  <c r="AA2807" i="4"/>
  <c r="AA2806" i="4"/>
  <c r="AA2805" i="4"/>
  <c r="AA2804" i="4"/>
  <c r="AA2803" i="4"/>
  <c r="AA2802" i="4"/>
  <c r="AA2792" i="4"/>
  <c r="AA2791" i="4"/>
  <c r="AA2790" i="4"/>
  <c r="AA2789" i="4"/>
  <c r="AA2788" i="4"/>
  <c r="AA2787" i="4"/>
  <c r="AA2786" i="4"/>
  <c r="AA2785" i="4"/>
  <c r="AA2784" i="4"/>
  <c r="AA2783" i="4"/>
  <c r="AA2782" i="4"/>
  <c r="AA2781" i="4"/>
  <c r="AA2780" i="4"/>
  <c r="AA2779" i="4"/>
  <c r="AA2778" i="4"/>
  <c r="AA2770" i="4"/>
  <c r="AA2769" i="4"/>
  <c r="AA2768" i="4"/>
  <c r="AA2767" i="4"/>
  <c r="AA2766" i="4"/>
  <c r="AA2765" i="4"/>
  <c r="AA2764" i="4"/>
  <c r="AA2763" i="4"/>
  <c r="AA2762" i="4"/>
  <c r="AA2761" i="4"/>
  <c r="AA2760" i="4"/>
  <c r="AA2759" i="4"/>
  <c r="AA2758" i="4"/>
  <c r="AA2757" i="4"/>
  <c r="AA2747" i="4"/>
  <c r="AA2746" i="4"/>
  <c r="AA2745" i="4"/>
  <c r="AA2744" i="4"/>
  <c r="AA2743" i="4"/>
  <c r="AA2742" i="4"/>
  <c r="AA2741" i="4"/>
  <c r="AA2740" i="4"/>
  <c r="AA2739" i="4"/>
  <c r="AA2738" i="4"/>
  <c r="AA2737" i="4"/>
  <c r="AA2736" i="4"/>
  <c r="AA2735" i="4"/>
  <c r="AA2734" i="4"/>
  <c r="AA2724" i="4"/>
  <c r="AA2723" i="4"/>
  <c r="AA2722" i="4"/>
  <c r="AA2721" i="4"/>
  <c r="AA2720" i="4"/>
  <c r="AA2719" i="4"/>
  <c r="AA2718" i="4"/>
  <c r="AA2717" i="4"/>
  <c r="AA2716" i="4"/>
  <c r="AA2715" i="4"/>
  <c r="AA2714" i="4"/>
  <c r="AA2713" i="4"/>
  <c r="AA2712" i="4"/>
  <c r="AA2711" i="4"/>
  <c r="AA2702" i="4"/>
  <c r="AA2701" i="4"/>
  <c r="AA2700" i="4"/>
  <c r="AA2699" i="4"/>
  <c r="AA2698" i="4"/>
  <c r="AA2697" i="4"/>
  <c r="AA2696" i="4"/>
  <c r="AA2695" i="4"/>
  <c r="AA2694" i="4"/>
  <c r="AA2693" i="4"/>
  <c r="AA2692" i="4"/>
  <c r="AA2691" i="4"/>
  <c r="AA2690" i="4"/>
  <c r="AA2689" i="4"/>
  <c r="AA2679" i="4"/>
  <c r="AA2678" i="4"/>
  <c r="AA2677" i="4"/>
  <c r="AA2676" i="4"/>
  <c r="AA2675" i="4"/>
  <c r="AA2674" i="4"/>
  <c r="AA2673" i="4"/>
  <c r="AA2672" i="4"/>
  <c r="AA2671" i="4"/>
  <c r="AA2670" i="4"/>
  <c r="AA2669" i="4"/>
  <c r="AA2668" i="4"/>
  <c r="AA2667" i="4"/>
  <c r="AA2666" i="4"/>
  <c r="AA2656" i="4"/>
  <c r="AA2655" i="4"/>
  <c r="AA2654" i="4"/>
  <c r="AA2653" i="4"/>
  <c r="AA2652" i="4"/>
  <c r="AA2651" i="4"/>
  <c r="AA2650" i="4"/>
  <c r="AA2649" i="4"/>
  <c r="AA2648" i="4"/>
  <c r="AA2647" i="4"/>
  <c r="AA2646" i="4"/>
  <c r="AA2645" i="4"/>
  <c r="AA2644" i="4"/>
  <c r="AA2643" i="4"/>
  <c r="AA2633" i="4"/>
  <c r="AA2632" i="4"/>
  <c r="AA2631" i="4"/>
  <c r="AA2630" i="4"/>
  <c r="AA2629" i="4"/>
  <c r="AA2628" i="4"/>
  <c r="AA2627" i="4"/>
  <c r="AA2626" i="4"/>
  <c r="AA2625" i="4"/>
  <c r="AA2624" i="4"/>
  <c r="AA2623" i="4"/>
  <c r="AA2622" i="4"/>
  <c r="AA2621" i="4"/>
  <c r="AA2620" i="4"/>
  <c r="AA2610" i="4"/>
  <c r="AA2609" i="4"/>
  <c r="AA2608" i="4"/>
  <c r="AA2607" i="4"/>
  <c r="AA2606" i="4"/>
  <c r="AA2605" i="4"/>
  <c r="AA2604" i="4"/>
  <c r="AA2603" i="4"/>
  <c r="AA2602" i="4"/>
  <c r="AA2601" i="4"/>
  <c r="AA2600" i="4"/>
  <c r="AA2599" i="4"/>
  <c r="AA2598" i="4"/>
  <c r="AA2597" i="4"/>
  <c r="AA2588" i="4"/>
  <c r="AA2587" i="4"/>
  <c r="AA2586" i="4"/>
  <c r="AA2585" i="4"/>
  <c r="AA2584" i="4"/>
  <c r="AA2583" i="4"/>
  <c r="AA2582" i="4"/>
  <c r="AA2581" i="4"/>
  <c r="AA2580" i="4"/>
  <c r="AA2579" i="4"/>
  <c r="AA2578" i="4"/>
  <c r="AA2577" i="4"/>
  <c r="AA2576" i="4"/>
  <c r="AA2575" i="4"/>
  <c r="AA2566" i="4"/>
  <c r="AA2565" i="4"/>
  <c r="AA2564" i="4"/>
  <c r="AA2563" i="4"/>
  <c r="AA2562" i="4"/>
  <c r="AA2561" i="4"/>
  <c r="AA2560" i="4"/>
  <c r="AA2559" i="4"/>
  <c r="AA2558" i="4"/>
  <c r="AA2557" i="4"/>
  <c r="AA2556" i="4"/>
  <c r="AA2555" i="4"/>
  <c r="AA2554" i="4"/>
  <c r="AA2553" i="4"/>
  <c r="AA2543" i="4"/>
  <c r="AA2542" i="4"/>
  <c r="AA2541" i="4"/>
  <c r="AA2540" i="4"/>
  <c r="AA2539" i="4"/>
  <c r="AA2538" i="4"/>
  <c r="AA2537" i="4"/>
  <c r="AA2536" i="4"/>
  <c r="AA2535" i="4"/>
  <c r="AA2534" i="4"/>
  <c r="AA2533" i="4"/>
  <c r="AA2532" i="4"/>
  <c r="AA2531" i="4"/>
  <c r="AA2530" i="4"/>
  <c r="AA2520" i="4"/>
  <c r="AA2519" i="4"/>
  <c r="AA2518" i="4"/>
  <c r="AA2517" i="4"/>
  <c r="AA2516" i="4"/>
  <c r="AA2515" i="4"/>
  <c r="AA2514" i="4"/>
  <c r="AA2513" i="4"/>
  <c r="AA2512" i="4"/>
  <c r="AA2511" i="4"/>
  <c r="AA2510" i="4"/>
  <c r="AA2509" i="4"/>
  <c r="AA2508" i="4"/>
  <c r="AA2507" i="4"/>
  <c r="AA2497" i="4"/>
  <c r="AA2496" i="4"/>
  <c r="AA2495" i="4"/>
  <c r="AA2494" i="4"/>
  <c r="AA2493" i="4"/>
  <c r="AA2492" i="4"/>
  <c r="AA2491" i="4"/>
  <c r="AA2490" i="4"/>
  <c r="AA2489" i="4"/>
  <c r="AA2488" i="4"/>
  <c r="AA2487" i="4"/>
  <c r="AA2486" i="4"/>
  <c r="AA2485" i="4"/>
  <c r="AA2484" i="4"/>
  <c r="AA2475" i="4"/>
  <c r="AA2474" i="4"/>
  <c r="AA2473" i="4"/>
  <c r="AA2472" i="4"/>
  <c r="AA2471" i="4"/>
  <c r="AA2470" i="4"/>
  <c r="AA2469" i="4"/>
  <c r="AA2468" i="4"/>
  <c r="AA2467" i="4"/>
  <c r="AA2466" i="4"/>
  <c r="AA2465" i="4"/>
  <c r="AA2464" i="4"/>
  <c r="AA2463" i="4"/>
  <c r="AA2462" i="4"/>
  <c r="AA2452" i="4"/>
  <c r="AA2451" i="4"/>
  <c r="AA2450" i="4"/>
  <c r="AA2449" i="4"/>
  <c r="AA2448" i="4"/>
  <c r="AA2447" i="4"/>
  <c r="AA2446" i="4"/>
  <c r="AA2445" i="4"/>
  <c r="AA2444" i="4"/>
  <c r="AA2443" i="4"/>
  <c r="AA2442" i="4"/>
  <c r="AA2441" i="4"/>
  <c r="AA2440" i="4"/>
  <c r="AA2439" i="4"/>
  <c r="AA2438" i="4"/>
  <c r="AA2429" i="4"/>
  <c r="AA2428" i="4"/>
  <c r="AA2427" i="4"/>
  <c r="AA2426" i="4"/>
  <c r="AA2425" i="4"/>
  <c r="AA2424" i="4"/>
  <c r="AA2423" i="4"/>
  <c r="AA2422" i="4"/>
  <c r="AA2421" i="4"/>
  <c r="AA2420" i="4"/>
  <c r="AA2419" i="4"/>
  <c r="AA2418" i="4"/>
  <c r="AA2417" i="4"/>
  <c r="AA2416" i="4"/>
  <c r="AA2406" i="4"/>
  <c r="AA2405" i="4"/>
  <c r="AA2404" i="4"/>
  <c r="AA2403" i="4"/>
  <c r="AA2402" i="4"/>
  <c r="AA2401" i="4"/>
  <c r="AA2400" i="4"/>
  <c r="AA2399" i="4"/>
  <c r="AA2398" i="4"/>
  <c r="AA2397" i="4"/>
  <c r="AA2396" i="4"/>
  <c r="AA2395" i="4"/>
  <c r="AA2394" i="4"/>
  <c r="AA2393" i="4"/>
  <c r="AA2383" i="4"/>
  <c r="AA2382" i="4"/>
  <c r="AA2381" i="4"/>
  <c r="AA2380" i="4"/>
  <c r="AA2379" i="4"/>
  <c r="AA2378" i="4"/>
  <c r="AA2377" i="4"/>
  <c r="AA2376" i="4"/>
  <c r="AA2375" i="4"/>
  <c r="AA2374" i="4"/>
  <c r="AA2373" i="4"/>
  <c r="AA2372" i="4"/>
  <c r="AA2371" i="4"/>
  <c r="AA2370" i="4"/>
  <c r="AA2361" i="4"/>
  <c r="AA2360" i="4"/>
  <c r="AA2359" i="4"/>
  <c r="AA2358" i="4"/>
  <c r="AA2357" i="4"/>
  <c r="AA2356" i="4"/>
  <c r="AA2355" i="4"/>
  <c r="AA2354" i="4"/>
  <c r="AA2353" i="4"/>
  <c r="AA2352" i="4"/>
  <c r="AA2351" i="4"/>
  <c r="AA2350" i="4"/>
  <c r="AA2349" i="4"/>
  <c r="AA2348" i="4"/>
  <c r="AA2338" i="4"/>
  <c r="AA2337" i="4"/>
  <c r="AA2336" i="4"/>
  <c r="AA2335" i="4"/>
  <c r="AA2334" i="4"/>
  <c r="AA2333" i="4"/>
  <c r="AA2332" i="4"/>
  <c r="AA2331" i="4"/>
  <c r="AA2330" i="4"/>
  <c r="AA2329" i="4"/>
  <c r="AA2328" i="4"/>
  <c r="AA2327" i="4"/>
  <c r="AA2326" i="4"/>
  <c r="AA2325" i="4"/>
  <c r="AA2315" i="4"/>
  <c r="AA2314" i="4"/>
  <c r="AA2313" i="4"/>
  <c r="AA2312" i="4"/>
  <c r="AA2311" i="4"/>
  <c r="AA2310" i="4"/>
  <c r="AA2309" i="4"/>
  <c r="AA2308" i="4"/>
  <c r="AA2307" i="4"/>
  <c r="AA2306" i="4"/>
  <c r="AA2305" i="4"/>
  <c r="AA2304" i="4"/>
  <c r="AA2303" i="4"/>
  <c r="AA2302" i="4"/>
  <c r="AA2292" i="4"/>
  <c r="AA2291" i="4"/>
  <c r="AA2290" i="4"/>
  <c r="AA2289" i="4"/>
  <c r="AA2288" i="4"/>
  <c r="AA2287" i="4"/>
  <c r="AA2286" i="4"/>
  <c r="AA2285" i="4"/>
  <c r="AA2284" i="4"/>
  <c r="AA2283" i="4"/>
  <c r="AA2282" i="4"/>
  <c r="AA2281" i="4"/>
  <c r="AA2280" i="4"/>
  <c r="AA2279" i="4"/>
  <c r="AA2269" i="4"/>
  <c r="AA2268" i="4"/>
  <c r="AA2267" i="4"/>
  <c r="AA2266" i="4"/>
  <c r="AA2265" i="4"/>
  <c r="AA2264" i="4"/>
  <c r="AA2263" i="4"/>
  <c r="AA2262" i="4"/>
  <c r="AA2261" i="4"/>
  <c r="AA2260" i="4"/>
  <c r="AA2259" i="4"/>
  <c r="AA2258" i="4"/>
  <c r="AA2257" i="4"/>
  <c r="AA2256" i="4"/>
  <c r="AA2247" i="4"/>
  <c r="AA2246" i="4"/>
  <c r="AA2245" i="4"/>
  <c r="AA2244" i="4"/>
  <c r="AA2243" i="4"/>
  <c r="AA2242" i="4"/>
  <c r="AA2241" i="4"/>
  <c r="AA2240" i="4"/>
  <c r="AA2239" i="4"/>
  <c r="AA2238" i="4"/>
  <c r="AA2237" i="4"/>
  <c r="AA2236" i="4"/>
  <c r="AA2235" i="4"/>
  <c r="AA2234" i="4"/>
  <c r="AA2224" i="4"/>
  <c r="AA2223" i="4"/>
  <c r="AA2222" i="4"/>
  <c r="AA2221" i="4"/>
  <c r="AA2220" i="4"/>
  <c r="AA2219" i="4"/>
  <c r="AA2218" i="4"/>
  <c r="AA2217" i="4"/>
  <c r="AA2216" i="4"/>
  <c r="AA2215" i="4"/>
  <c r="AA2214" i="4"/>
  <c r="AA2213" i="4"/>
  <c r="AA2212" i="4"/>
  <c r="AA2211" i="4"/>
  <c r="AA2201" i="4"/>
  <c r="AA2200" i="4"/>
  <c r="AA2199" i="4"/>
  <c r="AA2198" i="4"/>
  <c r="AA2197" i="4"/>
  <c r="AA2196" i="4"/>
  <c r="AA2195" i="4"/>
  <c r="AA2194" i="4"/>
  <c r="AA2193" i="4"/>
  <c r="AA2192" i="4"/>
  <c r="AA2191" i="4"/>
  <c r="AA2190" i="4"/>
  <c r="AA2189" i="4"/>
  <c r="AA2188" i="4"/>
  <c r="AA2178" i="4"/>
  <c r="AA2177" i="4"/>
  <c r="AA2176" i="4"/>
  <c r="AA2175" i="4"/>
  <c r="AA2174" i="4"/>
  <c r="AA2173" i="4"/>
  <c r="AA2172" i="4"/>
  <c r="AA2171" i="4"/>
  <c r="AA2170" i="4"/>
  <c r="AA2169" i="4"/>
  <c r="AA2168" i="4"/>
  <c r="AA2167" i="4"/>
  <c r="AA2166" i="4"/>
  <c r="AA2165" i="4"/>
  <c r="AA2164" i="4"/>
  <c r="AA2154" i="4"/>
  <c r="AA2153" i="4"/>
  <c r="AA2152" i="4"/>
  <c r="AA2151" i="4"/>
  <c r="AA2150" i="4"/>
  <c r="AA2149" i="4"/>
  <c r="AA2148" i="4"/>
  <c r="AA2147" i="4"/>
  <c r="AA2146" i="4"/>
  <c r="AA2145" i="4"/>
  <c r="AA2144" i="4"/>
  <c r="AA2143" i="4"/>
  <c r="AA2142" i="4"/>
  <c r="AA2141" i="4"/>
  <c r="AA2132" i="4"/>
  <c r="AA2131" i="4"/>
  <c r="AA2130" i="4"/>
  <c r="AA2129" i="4"/>
  <c r="AA2128" i="4"/>
  <c r="AA2127" i="4"/>
  <c r="AA2126" i="4"/>
  <c r="AA2125" i="4"/>
  <c r="AA2124" i="4"/>
  <c r="AA2123" i="4"/>
  <c r="AA2122" i="4"/>
  <c r="AA2121" i="4"/>
  <c r="AA2120" i="4"/>
  <c r="AA2119" i="4"/>
  <c r="AA2109" i="4"/>
  <c r="AA2108" i="4"/>
  <c r="AA2107" i="4"/>
  <c r="AA2106" i="4"/>
  <c r="AA2105" i="4"/>
  <c r="AA2104" i="4"/>
  <c r="AA2103" i="4"/>
  <c r="AA2102" i="4"/>
  <c r="AA2101" i="4"/>
  <c r="AA2100" i="4"/>
  <c r="AA2099" i="4"/>
  <c r="AA2098" i="4"/>
  <c r="AA2097" i="4"/>
  <c r="AA2096" i="4"/>
  <c r="AA2086" i="4"/>
  <c r="AA2085" i="4"/>
  <c r="AA2084" i="4"/>
  <c r="AA2083" i="4"/>
  <c r="AA2082" i="4"/>
  <c r="AA2081" i="4"/>
  <c r="AA2080" i="4"/>
  <c r="AA2079" i="4"/>
  <c r="AA2078" i="4"/>
  <c r="AA2077" i="4"/>
  <c r="AA2076" i="4"/>
  <c r="AA2075" i="4"/>
  <c r="AA2074" i="4"/>
  <c r="AA2073" i="4"/>
  <c r="AA2063" i="4"/>
  <c r="AA2062" i="4"/>
  <c r="AA2061" i="4"/>
  <c r="AA2060" i="4"/>
  <c r="AA2059" i="4"/>
  <c r="AA2058" i="4"/>
  <c r="AA2057" i="4"/>
  <c r="AA2056" i="4"/>
  <c r="AA2055" i="4"/>
  <c r="AA2054" i="4"/>
  <c r="AA2053" i="4"/>
  <c r="AA2052" i="4"/>
  <c r="AA2051" i="4"/>
  <c r="AA2050" i="4"/>
  <c r="AA2040" i="4"/>
  <c r="AA2039" i="4"/>
  <c r="AA2038" i="4"/>
  <c r="AA2037" i="4"/>
  <c r="AA2036" i="4"/>
  <c r="AA2035" i="4"/>
  <c r="AA2034" i="4"/>
  <c r="AA2033" i="4"/>
  <c r="AA2032" i="4"/>
  <c r="AA2031" i="4"/>
  <c r="AA2030" i="4"/>
  <c r="AA2029" i="4"/>
  <c r="AA2028" i="4"/>
  <c r="AA2027" i="4"/>
  <c r="AA2018" i="4"/>
  <c r="AA2017" i="4"/>
  <c r="AA2016" i="4"/>
  <c r="AA2015" i="4"/>
  <c r="AA2014" i="4"/>
  <c r="AA2013" i="4"/>
  <c r="AA2012" i="4"/>
  <c r="AA2011" i="4"/>
  <c r="AA2010" i="4"/>
  <c r="AA2009" i="4"/>
  <c r="AA2008" i="4"/>
  <c r="AA2007" i="4"/>
  <c r="AA2006" i="4"/>
  <c r="AA2005" i="4"/>
  <c r="AA1995" i="4"/>
  <c r="AA1994" i="4"/>
  <c r="AA1993" i="4"/>
  <c r="AA1992" i="4"/>
  <c r="AA1991" i="4"/>
  <c r="AA1990" i="4"/>
  <c r="AA1989" i="4"/>
  <c r="AA1988" i="4"/>
  <c r="AA1987" i="4"/>
  <c r="AA1986" i="4"/>
  <c r="AA1985" i="4"/>
  <c r="AA1984" i="4"/>
  <c r="AA1983" i="4"/>
  <c r="AA1982" i="4"/>
  <c r="AA1981" i="4"/>
  <c r="AA1972" i="4"/>
  <c r="AA1971" i="4"/>
  <c r="AA1970" i="4"/>
  <c r="AA1969" i="4"/>
  <c r="AA1968" i="4"/>
  <c r="AA1967" i="4"/>
  <c r="AA1966" i="4"/>
  <c r="AA1965" i="4"/>
  <c r="AA1964" i="4"/>
  <c r="AA1963" i="4"/>
  <c r="AA1962" i="4"/>
  <c r="AA1961" i="4"/>
  <c r="AA1960" i="4"/>
  <c r="AA1959" i="4"/>
  <c r="AA1949" i="4"/>
  <c r="AA1948" i="4"/>
  <c r="AA1947" i="4"/>
  <c r="AA1946" i="4"/>
  <c r="AA1945" i="4"/>
  <c r="AA1944" i="4"/>
  <c r="AA1943" i="4"/>
  <c r="AA1942" i="4"/>
  <c r="AA1941" i="4"/>
  <c r="AA1940" i="4"/>
  <c r="AA1939" i="4"/>
  <c r="AA1938" i="4"/>
  <c r="AA1937" i="4"/>
  <c r="AA1936" i="4"/>
  <c r="AA1926" i="4"/>
  <c r="AA1925" i="4"/>
  <c r="AA1924" i="4"/>
  <c r="AA1923" i="4"/>
  <c r="AA1922" i="4"/>
  <c r="AA1921" i="4"/>
  <c r="AA1920" i="4"/>
  <c r="AA1919" i="4"/>
  <c r="AA1918" i="4"/>
  <c r="AA1917" i="4"/>
  <c r="AA1916" i="4"/>
  <c r="AA1915" i="4"/>
  <c r="AA1914" i="4"/>
  <c r="AA1913" i="4"/>
  <c r="AA1904" i="4"/>
  <c r="AA1903" i="4"/>
  <c r="AA1902" i="4"/>
  <c r="AA1901" i="4"/>
  <c r="AA1900" i="4"/>
  <c r="AA1899" i="4"/>
  <c r="AA1898" i="4"/>
  <c r="AA1897" i="4"/>
  <c r="AA1896" i="4"/>
  <c r="AA1895" i="4"/>
  <c r="AA1894" i="4"/>
  <c r="AA1893" i="4"/>
  <c r="AA1892" i="4"/>
  <c r="AA1891" i="4"/>
  <c r="AA1890" i="4"/>
  <c r="AA1881" i="4"/>
  <c r="AA1880" i="4"/>
  <c r="AA1879" i="4"/>
  <c r="AA1878" i="4"/>
  <c r="AA1877" i="4"/>
  <c r="AA1876" i="4"/>
  <c r="AA1875" i="4"/>
  <c r="AA1874" i="4"/>
  <c r="AA1873" i="4"/>
  <c r="AA1872" i="4"/>
  <c r="AA1871" i="4"/>
  <c r="AA1870" i="4"/>
  <c r="AA1869" i="4"/>
  <c r="AA1868" i="4"/>
  <c r="AA1858" i="4"/>
  <c r="AA1857" i="4"/>
  <c r="AA1856" i="4"/>
  <c r="AA1855" i="4"/>
  <c r="AA1854" i="4"/>
  <c r="AA1853" i="4"/>
  <c r="AA1852" i="4"/>
  <c r="AA1851" i="4"/>
  <c r="AA1850" i="4"/>
  <c r="AA1849" i="4"/>
  <c r="AA1848" i="4"/>
  <c r="AA1847" i="4"/>
  <c r="AA1846" i="4"/>
  <c r="AA1845" i="4"/>
  <c r="AA1835" i="4"/>
  <c r="AA1834" i="4"/>
  <c r="AA1833" i="4"/>
  <c r="AA1832" i="4"/>
  <c r="AA1831" i="4"/>
  <c r="AA1830" i="4"/>
  <c r="AA1829" i="4"/>
  <c r="AA1828" i="4"/>
  <c r="AA1827" i="4"/>
  <c r="AA1826" i="4"/>
  <c r="AA1825" i="4"/>
  <c r="AA1824" i="4"/>
  <c r="AA1823" i="4"/>
  <c r="AA1822" i="4"/>
  <c r="AA1812" i="4"/>
  <c r="AA1811" i="4"/>
  <c r="AA1810" i="4"/>
  <c r="AA1809" i="4"/>
  <c r="AA1808" i="4"/>
  <c r="AA1807" i="4"/>
  <c r="AA1806" i="4"/>
  <c r="AA1805" i="4"/>
  <c r="AA1804" i="4"/>
  <c r="AA1803" i="4"/>
  <c r="AA1802" i="4"/>
  <c r="AA1801" i="4"/>
  <c r="AA1800" i="4"/>
  <c r="AA1799" i="4"/>
  <c r="AA1798" i="4"/>
  <c r="AA1790" i="4"/>
  <c r="AA1789" i="4"/>
  <c r="AA1788" i="4"/>
  <c r="AA1787" i="4"/>
  <c r="AA1786" i="4"/>
  <c r="AA1785" i="4"/>
  <c r="AA1784" i="4"/>
  <c r="AA1783" i="4"/>
  <c r="AA1782" i="4"/>
  <c r="AA1781" i="4"/>
  <c r="AA1780" i="4"/>
  <c r="AA1779" i="4"/>
  <c r="AA1778" i="4"/>
  <c r="AA1777" i="4"/>
  <c r="AA1767" i="4"/>
  <c r="AA1766" i="4"/>
  <c r="AA1765" i="4"/>
  <c r="AA1764" i="4"/>
  <c r="AA1763" i="4"/>
  <c r="AA1762" i="4"/>
  <c r="AA1761" i="4"/>
  <c r="AA1760" i="4"/>
  <c r="AA1759" i="4"/>
  <c r="AA1758" i="4"/>
  <c r="AA1757" i="4"/>
  <c r="AA1756" i="4"/>
  <c r="AA1755" i="4"/>
  <c r="AA1754" i="4"/>
  <c r="AA1753" i="4"/>
  <c r="AA1752" i="4"/>
  <c r="AA1751" i="4"/>
  <c r="AA1750" i="4"/>
  <c r="AA1749" i="4"/>
  <c r="AA1748" i="4"/>
  <c r="AA1747" i="4"/>
  <c r="AA1746" i="4"/>
  <c r="AA1745" i="4"/>
  <c r="AA1744" i="4"/>
  <c r="AA1743" i="4"/>
  <c r="AA1742" i="4"/>
  <c r="AA1741" i="4"/>
  <c r="AA1740" i="4"/>
  <c r="AA1730" i="4"/>
  <c r="AA1729" i="4"/>
  <c r="AA1728" i="4"/>
  <c r="AA1727" i="4"/>
  <c r="AA1726" i="4"/>
  <c r="AA1725" i="4"/>
  <c r="AA1724" i="4"/>
  <c r="AA1723" i="4"/>
  <c r="AA1722" i="4"/>
  <c r="AA1721" i="4"/>
  <c r="AA1720" i="4"/>
  <c r="AA1719" i="4"/>
  <c r="AA1718" i="4"/>
  <c r="AA1717" i="4"/>
  <c r="AA1708" i="4"/>
  <c r="AA1707" i="4"/>
  <c r="AA1706" i="4"/>
  <c r="AA1705" i="4"/>
  <c r="AA1704" i="4"/>
  <c r="AA1703" i="4"/>
  <c r="AA1702" i="4"/>
  <c r="AA1701" i="4"/>
  <c r="AA1700" i="4"/>
  <c r="AA1699" i="4"/>
  <c r="AA1698" i="4"/>
  <c r="AA1697" i="4"/>
  <c r="AA1696" i="4"/>
  <c r="AA1695" i="4"/>
  <c r="AA1694" i="4"/>
  <c r="AA1685" i="4"/>
  <c r="AA1684" i="4"/>
  <c r="AA1683" i="4"/>
  <c r="AA1682" i="4"/>
  <c r="AA1681" i="4"/>
  <c r="AA1680" i="4"/>
  <c r="AA1679" i="4"/>
  <c r="AA1678" i="4"/>
  <c r="AA1677" i="4"/>
  <c r="AA1676" i="4"/>
  <c r="AA1675" i="4"/>
  <c r="AA1674" i="4"/>
  <c r="AA1673" i="4"/>
  <c r="AA1672" i="4"/>
  <c r="AA1662" i="4"/>
  <c r="AA1661" i="4"/>
  <c r="AA1660" i="4"/>
  <c r="AA1659" i="4"/>
  <c r="AA1658" i="4"/>
  <c r="AA1657" i="4"/>
  <c r="AA1656" i="4"/>
  <c r="AA1655" i="4"/>
  <c r="AA1654" i="4"/>
  <c r="AA1653" i="4"/>
  <c r="AA1652" i="4"/>
  <c r="AA1651" i="4"/>
  <c r="AA1650" i="4"/>
  <c r="AA1649" i="4"/>
  <c r="AA1639" i="4"/>
  <c r="AA1638" i="4"/>
  <c r="AA1637" i="4"/>
  <c r="AA1636" i="4"/>
  <c r="AA1635" i="4"/>
  <c r="AA1634" i="4"/>
  <c r="AA1633" i="4"/>
  <c r="AA1632" i="4"/>
  <c r="AA1631" i="4"/>
  <c r="AA1630" i="4"/>
  <c r="AA1629" i="4"/>
  <c r="AA1628" i="4"/>
  <c r="AA1627" i="4"/>
  <c r="AA1626" i="4"/>
  <c r="AA1616" i="4"/>
  <c r="AA1615" i="4"/>
  <c r="AA1614" i="4"/>
  <c r="AA1613" i="4"/>
  <c r="AA1612" i="4"/>
  <c r="AA1611" i="4"/>
  <c r="AA1610" i="4"/>
  <c r="AA1609" i="4"/>
  <c r="AA1608" i="4"/>
  <c r="AA1607" i="4"/>
  <c r="AA1606" i="4"/>
  <c r="AA1605" i="4"/>
  <c r="AA1604" i="4"/>
  <c r="AA1603" i="4"/>
  <c r="AA1594" i="4"/>
  <c r="AA1593" i="4"/>
  <c r="AA1592" i="4"/>
  <c r="AA1591" i="4"/>
  <c r="AA1590" i="4"/>
  <c r="AA1589" i="4"/>
  <c r="AA1588" i="4"/>
  <c r="AA1587" i="4"/>
  <c r="AA1586" i="4"/>
  <c r="AA1585" i="4"/>
  <c r="AA1584" i="4"/>
  <c r="AA1583" i="4"/>
  <c r="AA1582" i="4"/>
  <c r="AA1581" i="4"/>
  <c r="AA1580" i="4"/>
  <c r="AA1571" i="4"/>
  <c r="AA1570" i="4"/>
  <c r="AA1569" i="4"/>
  <c r="AA1568" i="4"/>
  <c r="AA1567" i="4"/>
  <c r="AA1566" i="4"/>
  <c r="AA1565" i="4"/>
  <c r="AA1564" i="4"/>
  <c r="AA1563" i="4"/>
  <c r="AA1562" i="4"/>
  <c r="AA1561" i="4"/>
  <c r="AA1560" i="4"/>
  <c r="AA1559" i="4"/>
  <c r="AA1558" i="4"/>
  <c r="AA1548" i="4"/>
  <c r="AA1547" i="4"/>
  <c r="AA1546" i="4"/>
  <c r="AA1545" i="4"/>
  <c r="AA1544" i="4"/>
  <c r="AA1543" i="4"/>
  <c r="AA1542" i="4"/>
  <c r="AA1541" i="4"/>
  <c r="AA1540" i="4"/>
  <c r="AA1539" i="4"/>
  <c r="AA1538" i="4"/>
  <c r="AA1537" i="4"/>
  <c r="AA1536" i="4"/>
  <c r="AA1535" i="4"/>
  <c r="AA1525" i="4"/>
  <c r="AA1524" i="4"/>
  <c r="AA1523" i="4"/>
  <c r="AA1522" i="4"/>
  <c r="AA1521" i="4"/>
  <c r="AA1520" i="4"/>
  <c r="AA1519" i="4"/>
  <c r="AA1518" i="4"/>
  <c r="AA1517" i="4"/>
  <c r="AA1516" i="4"/>
  <c r="AA1515" i="4"/>
  <c r="AA1514" i="4"/>
  <c r="AA1513" i="4"/>
  <c r="AA1512" i="4"/>
  <c r="AA1511" i="4"/>
  <c r="AA1502" i="4"/>
  <c r="AA1501" i="4"/>
  <c r="AA1500" i="4"/>
  <c r="AA1499" i="4"/>
  <c r="AA1498" i="4"/>
  <c r="AA1497" i="4"/>
  <c r="AA1496" i="4"/>
  <c r="AA1495" i="4"/>
  <c r="AA1494" i="4"/>
  <c r="AA1493" i="4"/>
  <c r="AA1492" i="4"/>
  <c r="AA1491" i="4"/>
  <c r="AA1490" i="4"/>
  <c r="AA1489" i="4"/>
  <c r="AA1488" i="4"/>
  <c r="AA1480" i="4"/>
  <c r="AA1479" i="4"/>
  <c r="AA1478" i="4"/>
  <c r="AA1477" i="4"/>
  <c r="AA1476" i="4"/>
  <c r="AA1475" i="4"/>
  <c r="AA1474" i="4"/>
  <c r="AA1473" i="4"/>
  <c r="AA1472" i="4"/>
  <c r="AA1471" i="4"/>
  <c r="AA1470" i="4"/>
  <c r="AA1469" i="4"/>
  <c r="AA1468" i="4"/>
  <c r="AA1467" i="4"/>
  <c r="AA1457" i="4"/>
  <c r="AA1456" i="4"/>
  <c r="AA1455" i="4"/>
  <c r="AA1454" i="4"/>
  <c r="AA1453" i="4"/>
  <c r="AA1452" i="4"/>
  <c r="AA1451" i="4"/>
  <c r="AA1450" i="4"/>
  <c r="AA1449" i="4"/>
  <c r="AA1448" i="4"/>
  <c r="AA1447" i="4"/>
  <c r="AA1446" i="4"/>
  <c r="AA1445" i="4"/>
  <c r="AA1444" i="4"/>
  <c r="AA1434" i="4"/>
  <c r="AA1433" i="4"/>
  <c r="AA1432" i="4"/>
  <c r="AA1431" i="4"/>
  <c r="AA1430" i="4"/>
  <c r="AA1429" i="4"/>
  <c r="AA1428" i="4"/>
  <c r="AA1427" i="4"/>
  <c r="AA1426" i="4"/>
  <c r="AA1425" i="4"/>
  <c r="AA1424" i="4"/>
  <c r="AA1423" i="4"/>
  <c r="AA1422" i="4"/>
  <c r="AA1421" i="4"/>
  <c r="AA1420" i="4"/>
  <c r="AA1411" i="4"/>
  <c r="AA1410" i="4"/>
  <c r="AA1409" i="4"/>
  <c r="AA1408" i="4"/>
  <c r="AA1407" i="4"/>
  <c r="AA1406" i="4"/>
  <c r="AA1405" i="4"/>
  <c r="AA1404" i="4"/>
  <c r="AA1403" i="4"/>
  <c r="AA1402" i="4"/>
  <c r="AA1401" i="4"/>
  <c r="AA1400" i="4"/>
  <c r="AA1399" i="4"/>
  <c r="AA1398" i="4"/>
  <c r="AA1397" i="4"/>
  <c r="AA1388" i="4"/>
  <c r="AA1387" i="4"/>
  <c r="AA1386" i="4"/>
  <c r="AA1385" i="4"/>
  <c r="AA1384" i="4"/>
  <c r="AA1383" i="4"/>
  <c r="AA1382" i="4"/>
  <c r="AA1381" i="4"/>
  <c r="AA1380" i="4"/>
  <c r="AA1379" i="4"/>
  <c r="AA1378" i="4"/>
  <c r="AA1377" i="4"/>
  <c r="AA1376" i="4"/>
  <c r="AA1375" i="4"/>
  <c r="AA1366" i="4"/>
  <c r="AA1365" i="4"/>
  <c r="AA1364" i="4"/>
  <c r="AA1363" i="4"/>
  <c r="AA1362" i="4"/>
  <c r="AA1361" i="4"/>
  <c r="AA1360" i="4"/>
  <c r="AA1359" i="4"/>
  <c r="AA1358" i="4"/>
  <c r="AA1357" i="4"/>
  <c r="AA1356" i="4"/>
  <c r="AA1355" i="4"/>
  <c r="AA1354" i="4"/>
  <c r="AA1353" i="4"/>
  <c r="AA1343" i="4"/>
  <c r="AA1342" i="4"/>
  <c r="AA1341" i="4"/>
  <c r="AA1340" i="4"/>
  <c r="AA1339" i="4"/>
  <c r="AA1338" i="4"/>
  <c r="AA1337" i="4"/>
  <c r="AA1336" i="4"/>
  <c r="AA1335" i="4"/>
  <c r="AA1334" i="4"/>
  <c r="AA1333" i="4"/>
  <c r="AA1332" i="4"/>
  <c r="AA1331" i="4"/>
  <c r="AA1330" i="4"/>
  <c r="AA1329" i="4"/>
  <c r="AA1320" i="4"/>
  <c r="AA1319" i="4"/>
  <c r="AA1318" i="4"/>
  <c r="AA1317" i="4"/>
  <c r="AA1316" i="4"/>
  <c r="AA1315" i="4"/>
  <c r="AA1314" i="4"/>
  <c r="AA1313" i="4"/>
  <c r="AA1312" i="4"/>
  <c r="AA1311" i="4"/>
  <c r="AA1310" i="4"/>
  <c r="AA1309" i="4"/>
  <c r="AA1308" i="4"/>
  <c r="AA1307" i="4"/>
  <c r="AA1306" i="4"/>
  <c r="AA1297" i="4"/>
  <c r="AA1296" i="4"/>
  <c r="AA1295" i="4"/>
  <c r="AA1294" i="4"/>
  <c r="AA1293" i="4"/>
  <c r="AA1292" i="4"/>
  <c r="AA1291" i="4"/>
  <c r="AA1290" i="4"/>
  <c r="AA1289" i="4"/>
  <c r="AA1288" i="4"/>
  <c r="AA1287" i="4"/>
  <c r="AA1286" i="4"/>
  <c r="AA1285" i="4"/>
  <c r="AA1284" i="4"/>
  <c r="AA1275" i="4"/>
  <c r="AA1274" i="4"/>
  <c r="AA1273" i="4"/>
  <c r="AA1272" i="4"/>
  <c r="AA1271" i="4"/>
  <c r="AA1270" i="4"/>
  <c r="AA1269" i="4"/>
  <c r="AA1268" i="4"/>
  <c r="AA1267" i="4"/>
  <c r="AA1266" i="4"/>
  <c r="AA1265" i="4"/>
  <c r="AA1264" i="4"/>
  <c r="AA1263" i="4"/>
  <c r="AA1262" i="4"/>
  <c r="AA1253" i="4"/>
  <c r="AA1252" i="4"/>
  <c r="AA1251" i="4"/>
  <c r="AA1250" i="4"/>
  <c r="AA1249" i="4"/>
  <c r="AA1248" i="4"/>
  <c r="AA1247" i="4"/>
  <c r="AA1246" i="4"/>
  <c r="AA1245" i="4"/>
  <c r="AA1244" i="4"/>
  <c r="AA1243" i="4"/>
  <c r="AA1242" i="4"/>
  <c r="AA1241" i="4"/>
  <c r="AA1240" i="4"/>
  <c r="AA1239" i="4"/>
  <c r="AA1230" i="4"/>
  <c r="AA1229" i="4"/>
  <c r="AA1228" i="4"/>
  <c r="AA1227" i="4"/>
  <c r="AA1226" i="4"/>
  <c r="AA1225" i="4"/>
  <c r="AA1224" i="4"/>
  <c r="AA1223" i="4"/>
  <c r="AA1222" i="4"/>
  <c r="AA1221" i="4"/>
  <c r="AA1220" i="4"/>
  <c r="AA1219" i="4"/>
  <c r="AA1218" i="4"/>
  <c r="AA1217" i="4"/>
  <c r="AA1216" i="4"/>
  <c r="AA1207" i="4"/>
  <c r="AA1206" i="4"/>
  <c r="AA1205" i="4"/>
  <c r="AA1204" i="4"/>
  <c r="AA1203" i="4"/>
  <c r="AA1202" i="4"/>
  <c r="AA1201" i="4"/>
  <c r="AA1200" i="4"/>
  <c r="AA1199" i="4"/>
  <c r="AA1198" i="4"/>
  <c r="AA1197" i="4"/>
  <c r="AA1196" i="4"/>
  <c r="AA1195" i="4"/>
  <c r="AA1194" i="4"/>
  <c r="AA1184" i="4"/>
  <c r="AA1183" i="4"/>
  <c r="AA1182" i="4"/>
  <c r="AA1181" i="4"/>
  <c r="AA1180" i="4"/>
  <c r="AA1179" i="4"/>
  <c r="AA1178" i="4"/>
  <c r="AA1177" i="4"/>
  <c r="AA1176" i="4"/>
  <c r="AA1175" i="4"/>
  <c r="AA1174" i="4"/>
  <c r="AA1173" i="4"/>
  <c r="AA1172" i="4"/>
  <c r="AA1171" i="4"/>
  <c r="AA1161" i="4"/>
  <c r="AA1160" i="4"/>
  <c r="AA1159" i="4"/>
  <c r="AA1158" i="4"/>
  <c r="AA1157" i="4"/>
  <c r="AA1156" i="4"/>
  <c r="AA1155" i="4"/>
  <c r="AA1154" i="4"/>
  <c r="AA1153" i="4"/>
  <c r="AA1152" i="4"/>
  <c r="AA1151" i="4"/>
  <c r="AA1150" i="4"/>
  <c r="AA1149" i="4"/>
  <c r="AA1148" i="4"/>
  <c r="AA1139" i="4"/>
  <c r="AA1138" i="4"/>
  <c r="AA1137" i="4"/>
  <c r="AA1136" i="4"/>
  <c r="AA1135" i="4"/>
  <c r="AA1134" i="4"/>
  <c r="AA1133" i="4"/>
  <c r="AA1132" i="4"/>
  <c r="AA1131" i="4"/>
  <c r="AA1130" i="4"/>
  <c r="AA1129" i="4"/>
  <c r="AA1128" i="4"/>
  <c r="AA1127" i="4"/>
  <c r="AA1126" i="4"/>
  <c r="AA1116" i="4"/>
  <c r="AA1115" i="4"/>
  <c r="AA1114" i="4"/>
  <c r="AA1113" i="4"/>
  <c r="AA1112" i="4"/>
  <c r="AA1111" i="4"/>
  <c r="AA1110" i="4"/>
  <c r="AA1109" i="4"/>
  <c r="AA1108" i="4"/>
  <c r="AA1107" i="4"/>
  <c r="AA1106" i="4"/>
  <c r="AA1105" i="4"/>
  <c r="AA1104" i="4"/>
  <c r="AA1103" i="4"/>
  <c r="AA1093" i="4"/>
  <c r="AA1092" i="4"/>
  <c r="AA1091" i="4"/>
  <c r="AA1090" i="4"/>
  <c r="AA1089" i="4"/>
  <c r="AA1088" i="4"/>
  <c r="AA1087" i="4"/>
  <c r="AA1086" i="4"/>
  <c r="AA1085" i="4"/>
  <c r="AA1084" i="4"/>
  <c r="AA1083" i="4"/>
  <c r="AA1082" i="4"/>
  <c r="AA1081" i="4"/>
  <c r="AA1080" i="4"/>
  <c r="AA1070" i="4"/>
  <c r="AA1069" i="4"/>
  <c r="AA1068" i="4"/>
  <c r="AA1067" i="4"/>
  <c r="AA1066" i="4"/>
  <c r="AA1065" i="4"/>
  <c r="AA1064" i="4"/>
  <c r="AA1063" i="4"/>
  <c r="AA1062" i="4"/>
  <c r="AA1061" i="4"/>
  <c r="AA1060" i="4"/>
  <c r="AA1059" i="4"/>
  <c r="AA1058" i="4"/>
  <c r="AA1057" i="4"/>
  <c r="AA1056" i="4"/>
  <c r="AA1047" i="4"/>
  <c r="AA1046" i="4"/>
  <c r="AA1045" i="4"/>
  <c r="AA1044" i="4"/>
  <c r="AA1043" i="4"/>
  <c r="AA1042" i="4"/>
  <c r="AA1041" i="4"/>
  <c r="AA1040" i="4"/>
  <c r="AA1039" i="4"/>
  <c r="AA1038" i="4"/>
  <c r="AA1037" i="4"/>
  <c r="AA1036" i="4"/>
  <c r="AA1035" i="4"/>
  <c r="AA1034" i="4"/>
  <c r="AA1025" i="4"/>
  <c r="AA1024" i="4"/>
  <c r="AA1023" i="4"/>
  <c r="AA1022" i="4"/>
  <c r="AA1021" i="4"/>
  <c r="AA1020" i="4"/>
  <c r="AA1019" i="4"/>
  <c r="AA1018" i="4"/>
  <c r="AA1017" i="4"/>
  <c r="AA1016" i="4"/>
  <c r="AA1015" i="4"/>
  <c r="AA1014" i="4"/>
  <c r="AA1013" i="4"/>
  <c r="AA1012" i="4"/>
  <c r="AA1002" i="4"/>
  <c r="AA1001" i="4"/>
  <c r="AA1000" i="4"/>
  <c r="AA999" i="4"/>
  <c r="AA998" i="4"/>
  <c r="AA997" i="4"/>
  <c r="AA996" i="4"/>
  <c r="AA995" i="4"/>
  <c r="AA994" i="4"/>
  <c r="AA993" i="4"/>
  <c r="AA992" i="4"/>
  <c r="AA991" i="4"/>
  <c r="AA990" i="4"/>
  <c r="AA989" i="4"/>
  <c r="AA979" i="4"/>
  <c r="AA978" i="4"/>
  <c r="AA977" i="4"/>
  <c r="AA976" i="4"/>
  <c r="AA975" i="4"/>
  <c r="AA974" i="4"/>
  <c r="AA973" i="4"/>
  <c r="AA972" i="4"/>
  <c r="AA971" i="4"/>
  <c r="AA970" i="4"/>
  <c r="AA969" i="4"/>
  <c r="AA968" i="4"/>
  <c r="AA967" i="4"/>
  <c r="AA966" i="4"/>
  <c r="AA965" i="4"/>
  <c r="AA956" i="4"/>
  <c r="AA955" i="4"/>
  <c r="AA954" i="4"/>
  <c r="AA953" i="4"/>
  <c r="AA952" i="4"/>
  <c r="AA951" i="4"/>
  <c r="AA950" i="4"/>
  <c r="AA949" i="4"/>
  <c r="AA948" i="4"/>
  <c r="AA947" i="4"/>
  <c r="AA946" i="4"/>
  <c r="AA945" i="4"/>
  <c r="AA944" i="4"/>
  <c r="AA943" i="4"/>
  <c r="AA942" i="4"/>
  <c r="AA933" i="4"/>
  <c r="AA932" i="4"/>
  <c r="AA931" i="4"/>
  <c r="AA930" i="4"/>
  <c r="AA929" i="4"/>
  <c r="AA928" i="4"/>
  <c r="AA927" i="4"/>
  <c r="AA926" i="4"/>
  <c r="AA925" i="4"/>
  <c r="AA924" i="4"/>
  <c r="AA923" i="4"/>
  <c r="AA922" i="4"/>
  <c r="AA921" i="4"/>
  <c r="AA920" i="4"/>
  <c r="AA911" i="4"/>
  <c r="AA910" i="4"/>
  <c r="AA909" i="4"/>
  <c r="AA908" i="4"/>
  <c r="AA907" i="4"/>
  <c r="AA906" i="4"/>
  <c r="AA905" i="4"/>
  <c r="AA904" i="4"/>
  <c r="AA903" i="4"/>
  <c r="AA902" i="4"/>
  <c r="AA901" i="4"/>
  <c r="AA900" i="4"/>
  <c r="AA899" i="4"/>
  <c r="AA898" i="4"/>
  <c r="AA888" i="4"/>
  <c r="AA887" i="4"/>
  <c r="AA886" i="4"/>
  <c r="AA885" i="4"/>
  <c r="AA884" i="4"/>
  <c r="AA883" i="4"/>
  <c r="AA882" i="4"/>
  <c r="AA881" i="4"/>
  <c r="AA880" i="4"/>
  <c r="AA879" i="4"/>
  <c r="AA878" i="4"/>
  <c r="AA877" i="4"/>
  <c r="AA876" i="4"/>
  <c r="AA875" i="4"/>
  <c r="AA874" i="4"/>
  <c r="AA865" i="4"/>
  <c r="AA864" i="4"/>
  <c r="AA863" i="4"/>
  <c r="AA862" i="4"/>
  <c r="AA861" i="4"/>
  <c r="AA860" i="4"/>
  <c r="AA859" i="4"/>
  <c r="AA858" i="4"/>
  <c r="AA857" i="4"/>
  <c r="AA856" i="4"/>
  <c r="AA855" i="4"/>
  <c r="AA854" i="4"/>
  <c r="AA853" i="4"/>
  <c r="AA852" i="4"/>
  <c r="AA851" i="4"/>
  <c r="AA842" i="4"/>
  <c r="AA841" i="4"/>
  <c r="AA840" i="4"/>
  <c r="AA839" i="4"/>
  <c r="AA838" i="4"/>
  <c r="AA837" i="4"/>
  <c r="AA836" i="4"/>
  <c r="AA835" i="4"/>
  <c r="AA834" i="4"/>
  <c r="AA833" i="4"/>
  <c r="AA832" i="4"/>
  <c r="AA831" i="4"/>
  <c r="AA830" i="4"/>
  <c r="AA829" i="4"/>
  <c r="AA819" i="4"/>
  <c r="AA818" i="4"/>
  <c r="AA817" i="4"/>
  <c r="AA816" i="4"/>
  <c r="AA815" i="4"/>
  <c r="AA814" i="4"/>
  <c r="AA813" i="4"/>
  <c r="AA812" i="4"/>
  <c r="AA811" i="4"/>
  <c r="AA810" i="4"/>
  <c r="AA809" i="4"/>
  <c r="AA808" i="4"/>
  <c r="AA807" i="4"/>
  <c r="AA806" i="4"/>
  <c r="AA797" i="4"/>
  <c r="AA796" i="4"/>
  <c r="AA795" i="4"/>
  <c r="AA794" i="4"/>
  <c r="AA793" i="4"/>
  <c r="AA792" i="4"/>
  <c r="AA791" i="4"/>
  <c r="AA790" i="4"/>
  <c r="AA789" i="4"/>
  <c r="AA788" i="4"/>
  <c r="AA787" i="4"/>
  <c r="AA786" i="4"/>
  <c r="AA785" i="4"/>
  <c r="AA784" i="4"/>
  <c r="AA783" i="4"/>
  <c r="AA774" i="4"/>
  <c r="AA773" i="4"/>
  <c r="AA772" i="4"/>
  <c r="AA771" i="4"/>
  <c r="AA770" i="4"/>
  <c r="AA769" i="4"/>
  <c r="AA768" i="4"/>
  <c r="AA767" i="4"/>
  <c r="AA766" i="4"/>
  <c r="AA765" i="4"/>
  <c r="AA764" i="4"/>
  <c r="AA763" i="4"/>
  <c r="AA762" i="4"/>
  <c r="AA761" i="4"/>
  <c r="AA760" i="4"/>
  <c r="AA751" i="4"/>
  <c r="AA750" i="4"/>
  <c r="AA749" i="4"/>
  <c r="AA748" i="4"/>
  <c r="AA747" i="4"/>
  <c r="AA746" i="4"/>
  <c r="AA745" i="4"/>
  <c r="AA744" i="4"/>
  <c r="AA743" i="4"/>
  <c r="AA742" i="4"/>
  <c r="AA741" i="4"/>
  <c r="AA740" i="4"/>
  <c r="AA739" i="4"/>
  <c r="AA738" i="4"/>
  <c r="AA737" i="4"/>
  <c r="AA728" i="4"/>
  <c r="AA727" i="4"/>
  <c r="AA726" i="4"/>
  <c r="AA725" i="4"/>
  <c r="AA724" i="4"/>
  <c r="AA723" i="4"/>
  <c r="AA722" i="4"/>
  <c r="AA721" i="4"/>
  <c r="AA720" i="4"/>
  <c r="AA719" i="4"/>
  <c r="AA718" i="4"/>
  <c r="AA717" i="4"/>
  <c r="AA716" i="4"/>
  <c r="AA715" i="4"/>
  <c r="AA705" i="4"/>
  <c r="AA704" i="4"/>
  <c r="AA703" i="4"/>
  <c r="AA702" i="4"/>
  <c r="AA701" i="4"/>
  <c r="AA700" i="4"/>
  <c r="AA699" i="4"/>
  <c r="AA698" i="4"/>
  <c r="AA697" i="4"/>
  <c r="AA696" i="4"/>
  <c r="AA695" i="4"/>
  <c r="AA694" i="4"/>
  <c r="AA693" i="4"/>
  <c r="AA692" i="4"/>
  <c r="AA683" i="4"/>
  <c r="AA682" i="4"/>
  <c r="AA681" i="4"/>
  <c r="AA680" i="4"/>
  <c r="AA679" i="4"/>
  <c r="AA678" i="4"/>
  <c r="AA677" i="4"/>
  <c r="AA676" i="4"/>
  <c r="AA675" i="4"/>
  <c r="AA674" i="4"/>
  <c r="AA673" i="4"/>
  <c r="AA672" i="4"/>
  <c r="AA671" i="4"/>
  <c r="AA670" i="4"/>
  <c r="AA669" i="4"/>
  <c r="AA660" i="4"/>
  <c r="AA659" i="4"/>
  <c r="AA658" i="4"/>
  <c r="AA657" i="4"/>
  <c r="AA656" i="4"/>
  <c r="AA655" i="4"/>
  <c r="AA654" i="4"/>
  <c r="AA653" i="4"/>
  <c r="AA652" i="4"/>
  <c r="AA651" i="4"/>
  <c r="AA650" i="4"/>
  <c r="AA649" i="4"/>
  <c r="AA648" i="4"/>
  <c r="AA647" i="4"/>
  <c r="AA637" i="4"/>
  <c r="AA636" i="4"/>
  <c r="AA635" i="4"/>
  <c r="AA634" i="4"/>
  <c r="AA633" i="4"/>
  <c r="AA632" i="4"/>
  <c r="AA631" i="4"/>
  <c r="AA630" i="4"/>
  <c r="AA629" i="4"/>
  <c r="AA628" i="4"/>
  <c r="AA627" i="4"/>
  <c r="AA626" i="4"/>
  <c r="AA625" i="4"/>
  <c r="AA624" i="4"/>
  <c r="AA614" i="4"/>
  <c r="AA613" i="4"/>
  <c r="AA612" i="4"/>
  <c r="AA611" i="4"/>
  <c r="AA610" i="4"/>
  <c r="AA609" i="4"/>
  <c r="AA608" i="4"/>
  <c r="AA607" i="4"/>
  <c r="AA606" i="4"/>
  <c r="AA605" i="4"/>
  <c r="AA604" i="4"/>
  <c r="AA603" i="4"/>
  <c r="AA602" i="4"/>
  <c r="AA601" i="4"/>
  <c r="AA591" i="4"/>
  <c r="AA590" i="4"/>
  <c r="AA589" i="4"/>
  <c r="AA588" i="4"/>
  <c r="AA587" i="4"/>
  <c r="AA586" i="4"/>
  <c r="AA585" i="4"/>
  <c r="AA584" i="4"/>
  <c r="AA583" i="4"/>
  <c r="AA582" i="4"/>
  <c r="AA581" i="4"/>
  <c r="AA580" i="4"/>
  <c r="AA579" i="4"/>
  <c r="AA578" i="4"/>
  <c r="AA577" i="4"/>
  <c r="AA569" i="4"/>
  <c r="AA568" i="4"/>
  <c r="AA567" i="4"/>
  <c r="AA566" i="4"/>
  <c r="AA565" i="4"/>
  <c r="AA564" i="4"/>
  <c r="AA563" i="4"/>
  <c r="AA562" i="4"/>
  <c r="AA561" i="4"/>
  <c r="AA560" i="4"/>
  <c r="AA559" i="4"/>
  <c r="AA558" i="4"/>
  <c r="AA557" i="4"/>
  <c r="AA556" i="4"/>
  <c r="AA546" i="4"/>
  <c r="AA545" i="4"/>
  <c r="AA544" i="4"/>
  <c r="AA543" i="4"/>
  <c r="AA542" i="4"/>
  <c r="AA541" i="4"/>
  <c r="AA540" i="4"/>
  <c r="AA539" i="4"/>
  <c r="AA538" i="4"/>
  <c r="AA537" i="4"/>
  <c r="AA536" i="4"/>
  <c r="AA535" i="4"/>
  <c r="AA534" i="4"/>
  <c r="AA533" i="4"/>
  <c r="AA523" i="4"/>
  <c r="AA522" i="4"/>
  <c r="AA521" i="4"/>
  <c r="AA520" i="4"/>
  <c r="AA519" i="4"/>
  <c r="AA518" i="4"/>
  <c r="AA517" i="4"/>
  <c r="AA516" i="4"/>
  <c r="AA515" i="4"/>
  <c r="AA514" i="4"/>
  <c r="AA513" i="4"/>
  <c r="AA512" i="4"/>
  <c r="AA511" i="4"/>
  <c r="AA510" i="4"/>
  <c r="AA500" i="4"/>
  <c r="AA499" i="4"/>
  <c r="AA498" i="4"/>
  <c r="AA497" i="4"/>
  <c r="AA496" i="4"/>
  <c r="AA495" i="4"/>
  <c r="AA494" i="4"/>
  <c r="AA493" i="4"/>
  <c r="AA492" i="4"/>
  <c r="AA491" i="4"/>
  <c r="AA490" i="4"/>
  <c r="AA489" i="4"/>
  <c r="AA488" i="4"/>
  <c r="AA487" i="4"/>
  <c r="AA486" i="4"/>
  <c r="AA477" i="4"/>
  <c r="AA476" i="4"/>
  <c r="AA475" i="4"/>
  <c r="AA474" i="4"/>
  <c r="AA473" i="4"/>
  <c r="AA472" i="4"/>
  <c r="AA471" i="4"/>
  <c r="AA470" i="4"/>
  <c r="AA469" i="4"/>
  <c r="AA468" i="4"/>
  <c r="AA467" i="4"/>
  <c r="AA466" i="4"/>
  <c r="AA465" i="4"/>
  <c r="AA464" i="4"/>
  <c r="AA455" i="4"/>
  <c r="AA454" i="4"/>
  <c r="AA453" i="4"/>
  <c r="AA452" i="4"/>
  <c r="AA451" i="4"/>
  <c r="AA450" i="4"/>
  <c r="AA449" i="4"/>
  <c r="AA448" i="4"/>
  <c r="AA447" i="4"/>
  <c r="AA446" i="4"/>
  <c r="AA445" i="4"/>
  <c r="AA444" i="4"/>
  <c r="AA443" i="4"/>
  <c r="AA442" i="4"/>
  <c r="AA432" i="4"/>
  <c r="AA431" i="4"/>
  <c r="AA430" i="4"/>
  <c r="AA429" i="4"/>
  <c r="AA428" i="4"/>
  <c r="AA427" i="4"/>
  <c r="AA426" i="4"/>
  <c r="AA425" i="4"/>
  <c r="AA424" i="4"/>
  <c r="AA423" i="4"/>
  <c r="AA422" i="4"/>
  <c r="AA421" i="4"/>
  <c r="AA420" i="4"/>
  <c r="AA419" i="4"/>
  <c r="AA409" i="4"/>
  <c r="AA408" i="4"/>
  <c r="AA407" i="4"/>
  <c r="AA406" i="4"/>
  <c r="AA405" i="4"/>
  <c r="AA404" i="4"/>
  <c r="AA403" i="4"/>
  <c r="AA402" i="4"/>
  <c r="AA401" i="4"/>
  <c r="AA400" i="4"/>
  <c r="AA399" i="4"/>
  <c r="AA398" i="4"/>
  <c r="AA397" i="4"/>
  <c r="AA396" i="4"/>
  <c r="AA395" i="4"/>
  <c r="AA386" i="4"/>
  <c r="AA385" i="4"/>
  <c r="AA384" i="4"/>
  <c r="AA383" i="4"/>
  <c r="AA382" i="4"/>
  <c r="AA381" i="4"/>
  <c r="AA380" i="4"/>
  <c r="AA379" i="4"/>
  <c r="AA378" i="4"/>
  <c r="AA377" i="4"/>
  <c r="AA376" i="4"/>
  <c r="AA375" i="4"/>
  <c r="AA374" i="4"/>
  <c r="AA373" i="4"/>
  <c r="AA363" i="4"/>
  <c r="AA362" i="4"/>
  <c r="AA361" i="4"/>
  <c r="AA360" i="4"/>
  <c r="AA359" i="4"/>
  <c r="AA358" i="4"/>
  <c r="AA357" i="4"/>
  <c r="AA356" i="4"/>
  <c r="AA355" i="4"/>
  <c r="AA354" i="4"/>
  <c r="AA353" i="4"/>
  <c r="AA352" i="4"/>
  <c r="AA351" i="4"/>
  <c r="AA350" i="4"/>
  <c r="AA341" i="4"/>
  <c r="AA340" i="4"/>
  <c r="AA339" i="4"/>
  <c r="AA338" i="4"/>
  <c r="AA337" i="4"/>
  <c r="AA336" i="4"/>
  <c r="AA335" i="4"/>
  <c r="AA334" i="4"/>
  <c r="AA333" i="4"/>
  <c r="AA332" i="4"/>
  <c r="AA331" i="4"/>
  <c r="AA330" i="4"/>
  <c r="AA329" i="4"/>
  <c r="AA328" i="4"/>
  <c r="AA327" i="4"/>
  <c r="AA318" i="4"/>
  <c r="AA317" i="4"/>
  <c r="AA316" i="4"/>
  <c r="AA315" i="4"/>
  <c r="AA314" i="4"/>
  <c r="AA313" i="4"/>
  <c r="AA312" i="4"/>
  <c r="AA311" i="4"/>
  <c r="AA310" i="4"/>
  <c r="AA309" i="4"/>
  <c r="AA308" i="4"/>
  <c r="AA307" i="4"/>
  <c r="AA306" i="4"/>
  <c r="AA305" i="4"/>
  <c r="AA304" i="4"/>
  <c r="AA296" i="4"/>
  <c r="AA295" i="4"/>
  <c r="AA294" i="4"/>
  <c r="AA293" i="4"/>
  <c r="AA292" i="4"/>
  <c r="AA291" i="4"/>
  <c r="AA290" i="4"/>
  <c r="AA289" i="4"/>
  <c r="AA288" i="4"/>
  <c r="AA287" i="4"/>
  <c r="AA286" i="4"/>
  <c r="AA285" i="4"/>
  <c r="AA284" i="4"/>
  <c r="AA283" i="4"/>
  <c r="AA274" i="4"/>
  <c r="AA273" i="4"/>
  <c r="AA272" i="4"/>
  <c r="AA271" i="4"/>
  <c r="AA270" i="4"/>
  <c r="AA269" i="4"/>
  <c r="AA268" i="4"/>
  <c r="AA267" i="4"/>
  <c r="AA266" i="4"/>
  <c r="AA265" i="4"/>
  <c r="AA264" i="4"/>
  <c r="AA263" i="4"/>
  <c r="AA262" i="4"/>
  <c r="AA261" i="4"/>
  <c r="AA260" i="4"/>
  <c r="AA251" i="4"/>
  <c r="AA250" i="4"/>
  <c r="AA249" i="4"/>
  <c r="AA248" i="4"/>
  <c r="AA247" i="4"/>
  <c r="AA246" i="4"/>
  <c r="AA245" i="4"/>
  <c r="AA244" i="4"/>
  <c r="AA243" i="4"/>
  <c r="AA242" i="4"/>
  <c r="AA241" i="4"/>
  <c r="AA240" i="4"/>
  <c r="AA239" i="4"/>
  <c r="AA238" i="4"/>
  <c r="AA229" i="4"/>
  <c r="AA228" i="4"/>
  <c r="AA227" i="4"/>
  <c r="AA226" i="4"/>
  <c r="AA225" i="4"/>
  <c r="AA224" i="4"/>
  <c r="AA223" i="4"/>
  <c r="AA222" i="4"/>
  <c r="AA221" i="4"/>
  <c r="AA220" i="4"/>
  <c r="AA219" i="4"/>
  <c r="AA218" i="4"/>
  <c r="AA217" i="4"/>
  <c r="AA216" i="4"/>
  <c r="AA206" i="4"/>
  <c r="AA205" i="4"/>
  <c r="AA204" i="4"/>
  <c r="AA203" i="4"/>
  <c r="AA202" i="4"/>
  <c r="AA201" i="4"/>
  <c r="AA200" i="4"/>
  <c r="AA199" i="4"/>
  <c r="AA198" i="4"/>
  <c r="AA197" i="4"/>
  <c r="AA196" i="4"/>
  <c r="AA195" i="4"/>
  <c r="AA194" i="4"/>
  <c r="AA193" i="4"/>
  <c r="AA183" i="4"/>
  <c r="AA182" i="4"/>
  <c r="AA181" i="4"/>
  <c r="AA180" i="4"/>
  <c r="AA179" i="4"/>
  <c r="AA178" i="4"/>
  <c r="AA177" i="4"/>
  <c r="AA176" i="4"/>
  <c r="AA175" i="4"/>
  <c r="AA174" i="4"/>
  <c r="AA173" i="4"/>
  <c r="AA172" i="4"/>
  <c r="AA171" i="4"/>
  <c r="AA170" i="4"/>
  <c r="AA160" i="4"/>
  <c r="AA159" i="4"/>
  <c r="AA158" i="4"/>
  <c r="AA157" i="4"/>
  <c r="AA156" i="4"/>
  <c r="AA155" i="4"/>
  <c r="AA154" i="4"/>
  <c r="AA153" i="4"/>
  <c r="AA152" i="4"/>
  <c r="AA151" i="4"/>
  <c r="AA150" i="4"/>
  <c r="AA149" i="4"/>
  <c r="AA148" i="4"/>
  <c r="AA147" i="4"/>
  <c r="AA137" i="4"/>
  <c r="AA136" i="4"/>
  <c r="AA135" i="4"/>
  <c r="AA134" i="4"/>
  <c r="AA133" i="4"/>
  <c r="AA132" i="4"/>
  <c r="AA131" i="4"/>
  <c r="AA130" i="4"/>
  <c r="AA129" i="4"/>
  <c r="AA128" i="4"/>
  <c r="AA127" i="4"/>
  <c r="AA126" i="4"/>
  <c r="AA125" i="4"/>
  <c r="AA124" i="4"/>
  <c r="AA115" i="4"/>
  <c r="AA114" i="4"/>
  <c r="AA113" i="4"/>
  <c r="AA112" i="4"/>
  <c r="AA111" i="4"/>
  <c r="AA110" i="4"/>
  <c r="AA109" i="4"/>
  <c r="AA108" i="4"/>
  <c r="AA107" i="4"/>
  <c r="AA106" i="4"/>
  <c r="AA105" i="4"/>
  <c r="AA104" i="4"/>
  <c r="AA103" i="4"/>
  <c r="AA102" i="4"/>
  <c r="AA92" i="4"/>
  <c r="AA91" i="4"/>
  <c r="AA90" i="4"/>
  <c r="AA89" i="4"/>
  <c r="AA88" i="4"/>
  <c r="AA87" i="4"/>
  <c r="AA86" i="4"/>
  <c r="AA85" i="4"/>
  <c r="AA84" i="4"/>
  <c r="AA83" i="4"/>
  <c r="AA82" i="4"/>
  <c r="AA81" i="4"/>
  <c r="AA80" i="4"/>
  <c r="AA79" i="4"/>
  <c r="AA69" i="4"/>
  <c r="AA68" i="4"/>
  <c r="AA67" i="4"/>
  <c r="AA66" i="4"/>
  <c r="AA65" i="4"/>
  <c r="AA64" i="4"/>
  <c r="AA63" i="4"/>
  <c r="AA62" i="4"/>
  <c r="AA61" i="4"/>
  <c r="AA60" i="4"/>
  <c r="AA59" i="4"/>
  <c r="AA58" i="4"/>
  <c r="AA57" i="4"/>
  <c r="AA56" i="4"/>
  <c r="AA55" i="4"/>
  <c r="AA46" i="4"/>
  <c r="AA45" i="4"/>
  <c r="AA44" i="4"/>
  <c r="AA43" i="4"/>
  <c r="AA42" i="4"/>
  <c r="AA41" i="4"/>
  <c r="AA40" i="4"/>
  <c r="AA39" i="4"/>
  <c r="AA38" i="4"/>
  <c r="AA37" i="4"/>
  <c r="AA36" i="4"/>
  <c r="AA35" i="4"/>
  <c r="AA34" i="4"/>
  <c r="AA33" i="4"/>
  <c r="AA23" i="4"/>
  <c r="AA22" i="4"/>
  <c r="AA21" i="4"/>
  <c r="AA20" i="4"/>
  <c r="AA19" i="4"/>
  <c r="AA18" i="4"/>
  <c r="AA17" i="4"/>
  <c r="AA16" i="4"/>
  <c r="AA15" i="4"/>
  <c r="AA14" i="4"/>
  <c r="AA13" i="4"/>
  <c r="AA12" i="4"/>
  <c r="AA11" i="4"/>
  <c r="AA10" i="4"/>
  <c r="Z3087" i="4"/>
  <c r="Z3086" i="4"/>
  <c r="Z3085" i="4"/>
  <c r="Z3084" i="4"/>
  <c r="Z3083" i="4"/>
  <c r="Z3082" i="4"/>
  <c r="Z3081" i="4"/>
  <c r="Z3080" i="4"/>
  <c r="Z3079" i="4"/>
  <c r="Z3078" i="4"/>
  <c r="Z3077" i="4"/>
  <c r="Z3076" i="4"/>
  <c r="Z3064" i="4"/>
  <c r="Z3063" i="4"/>
  <c r="Z3062" i="4"/>
  <c r="Z3061" i="4"/>
  <c r="Z3060" i="4"/>
  <c r="Z3059" i="4"/>
  <c r="Z3058" i="4"/>
  <c r="Z3057" i="4"/>
  <c r="Z3056" i="4"/>
  <c r="Z3055" i="4"/>
  <c r="Z3054" i="4"/>
  <c r="Z3053" i="4"/>
  <c r="Z3043" i="4"/>
  <c r="Z3042" i="4"/>
  <c r="Z3041" i="4"/>
  <c r="Z3040" i="4"/>
  <c r="Z3039" i="4"/>
  <c r="Z3038" i="4"/>
  <c r="Z3037" i="4"/>
  <c r="Z3036" i="4"/>
  <c r="Z3035" i="4"/>
  <c r="Z3034" i="4"/>
  <c r="Z3033" i="4"/>
  <c r="Z3032" i="4"/>
  <c r="Z3020" i="4"/>
  <c r="Z3019" i="4"/>
  <c r="Z3018" i="4"/>
  <c r="Z3017" i="4"/>
  <c r="Z3016" i="4"/>
  <c r="Z3015" i="4"/>
  <c r="Z3014" i="4"/>
  <c r="Z3013" i="4"/>
  <c r="Z3012" i="4"/>
  <c r="Z3011" i="4"/>
  <c r="Z3010" i="4"/>
  <c r="Z3009" i="4"/>
  <c r="Z2997" i="4"/>
  <c r="Z2996" i="4"/>
  <c r="Z2995" i="4"/>
  <c r="Z2994" i="4"/>
  <c r="Z2993" i="4"/>
  <c r="Z2992" i="4"/>
  <c r="Z2991" i="4"/>
  <c r="Z2990" i="4"/>
  <c r="Z2989" i="4"/>
  <c r="Z2988" i="4"/>
  <c r="Z2987" i="4"/>
  <c r="Z2986" i="4"/>
  <c r="Z2974" i="4"/>
  <c r="Z2973" i="4"/>
  <c r="Z2972" i="4"/>
  <c r="Z2971" i="4"/>
  <c r="Z2970" i="4"/>
  <c r="Z2969" i="4"/>
  <c r="Z2968" i="4"/>
  <c r="Z2967" i="4"/>
  <c r="Z2966" i="4"/>
  <c r="Z2965" i="4"/>
  <c r="Z2964" i="4"/>
  <c r="Z2963" i="4"/>
  <c r="Z2951" i="4"/>
  <c r="Z2950" i="4"/>
  <c r="Z2949" i="4"/>
  <c r="Z2948" i="4"/>
  <c r="Z2947" i="4"/>
  <c r="Z2946" i="4"/>
  <c r="Z2945" i="4"/>
  <c r="Z2944" i="4"/>
  <c r="Z2943" i="4"/>
  <c r="Z2942" i="4"/>
  <c r="Z2941" i="4"/>
  <c r="Z2940" i="4"/>
  <c r="Z2929" i="4"/>
  <c r="Z2928" i="4"/>
  <c r="Z2927" i="4"/>
  <c r="Z2926" i="4"/>
  <c r="Z2925" i="4"/>
  <c r="Z2924" i="4"/>
  <c r="Z2923" i="4"/>
  <c r="Z2922" i="4"/>
  <c r="Z2921" i="4"/>
  <c r="Z2920" i="4"/>
  <c r="Z2919" i="4"/>
  <c r="Z2918" i="4"/>
  <c r="Z2906" i="4"/>
  <c r="Z2905" i="4"/>
  <c r="Z2904" i="4"/>
  <c r="Z2903" i="4"/>
  <c r="Z2902" i="4"/>
  <c r="Z2901" i="4"/>
  <c r="Z2900" i="4"/>
  <c r="Z2899" i="4"/>
  <c r="Z2898" i="4"/>
  <c r="Z2897" i="4"/>
  <c r="Z2896" i="4"/>
  <c r="Z2895" i="4"/>
  <c r="Z2883" i="4"/>
  <c r="Z2882" i="4"/>
  <c r="Z2881" i="4"/>
  <c r="Z2880" i="4"/>
  <c r="Z2879" i="4"/>
  <c r="Z2878" i="4"/>
  <c r="Z2877" i="4"/>
  <c r="Z2876" i="4"/>
  <c r="Z2875" i="4"/>
  <c r="Z2874" i="4"/>
  <c r="Z2873" i="4"/>
  <c r="Z2872" i="4"/>
  <c r="Z2860" i="4"/>
  <c r="Z2859" i="4"/>
  <c r="Z2858" i="4"/>
  <c r="Z2857" i="4"/>
  <c r="Z2856" i="4"/>
  <c r="Z2855" i="4"/>
  <c r="Z2854" i="4"/>
  <c r="Z2853" i="4"/>
  <c r="Z2852" i="4"/>
  <c r="Z2851" i="4"/>
  <c r="Z2850" i="4"/>
  <c r="Z2849" i="4"/>
  <c r="Z2837" i="4"/>
  <c r="Z2836" i="4"/>
  <c r="Z2835" i="4"/>
  <c r="Z2834" i="4"/>
  <c r="Z2833" i="4"/>
  <c r="Z2832" i="4"/>
  <c r="Z2831" i="4"/>
  <c r="Z2830" i="4"/>
  <c r="Z2829" i="4"/>
  <c r="Z2828" i="4"/>
  <c r="Z2827" i="4"/>
  <c r="Z2826" i="4"/>
  <c r="Z2815" i="4"/>
  <c r="Z2814" i="4"/>
  <c r="Z2813" i="4"/>
  <c r="Z2812" i="4"/>
  <c r="Z2811" i="4"/>
  <c r="Z2810" i="4"/>
  <c r="Z2809" i="4"/>
  <c r="Z2808" i="4"/>
  <c r="Z2807" i="4"/>
  <c r="Z2806" i="4"/>
  <c r="Z2805" i="4"/>
  <c r="Z2804" i="4"/>
  <c r="Z2792" i="4"/>
  <c r="Z2791" i="4"/>
  <c r="Z2790" i="4"/>
  <c r="Z2789" i="4"/>
  <c r="Z2788" i="4"/>
  <c r="Z2787" i="4"/>
  <c r="Z2786" i="4"/>
  <c r="Z2785" i="4"/>
  <c r="Z2784" i="4"/>
  <c r="Z2783" i="4"/>
  <c r="Z2782" i="4"/>
  <c r="Z2781" i="4"/>
  <c r="Z2770" i="4"/>
  <c r="Z2769" i="4"/>
  <c r="Z2768" i="4"/>
  <c r="Z2767" i="4"/>
  <c r="Z2766" i="4"/>
  <c r="Z2765" i="4"/>
  <c r="Z2764" i="4"/>
  <c r="Z2763" i="4"/>
  <c r="Z2762" i="4"/>
  <c r="Z2761" i="4"/>
  <c r="Z2760" i="4"/>
  <c r="Z2759" i="4"/>
  <c r="Z2747" i="4"/>
  <c r="Z2746" i="4"/>
  <c r="Z2745" i="4"/>
  <c r="Z2744" i="4"/>
  <c r="Z2743" i="4"/>
  <c r="Z2742" i="4"/>
  <c r="Z2741" i="4"/>
  <c r="Z2740" i="4"/>
  <c r="Z2739" i="4"/>
  <c r="Z2738" i="4"/>
  <c r="Z2737" i="4"/>
  <c r="Z2736" i="4"/>
  <c r="Z2724" i="4"/>
  <c r="Z2723" i="4"/>
  <c r="Z2722" i="4"/>
  <c r="Z2721" i="4"/>
  <c r="Z2720" i="4"/>
  <c r="Z2719" i="4"/>
  <c r="Z2718" i="4"/>
  <c r="Z2717" i="4"/>
  <c r="Z2716" i="4"/>
  <c r="Z2715" i="4"/>
  <c r="Z2714" i="4"/>
  <c r="Z2713" i="4"/>
  <c r="Z2702" i="4"/>
  <c r="Z2701" i="4"/>
  <c r="Z2700" i="4"/>
  <c r="Z2699" i="4"/>
  <c r="Z2698" i="4"/>
  <c r="Z2697" i="4"/>
  <c r="Z2696" i="4"/>
  <c r="Z2695" i="4"/>
  <c r="Z2694" i="4"/>
  <c r="Z2693" i="4"/>
  <c r="Z2692" i="4"/>
  <c r="Z2691" i="4"/>
  <c r="Z2679" i="4"/>
  <c r="Z2678" i="4"/>
  <c r="Z2677" i="4"/>
  <c r="Z2676" i="4"/>
  <c r="Z2675" i="4"/>
  <c r="Z2674" i="4"/>
  <c r="Z2673" i="4"/>
  <c r="Z2672" i="4"/>
  <c r="Z2671" i="4"/>
  <c r="Z2670" i="4"/>
  <c r="Z2669" i="4"/>
  <c r="Z2668" i="4"/>
  <c r="Z2656" i="4"/>
  <c r="Z2655" i="4"/>
  <c r="Z2654" i="4"/>
  <c r="Z2653" i="4"/>
  <c r="Z2652" i="4"/>
  <c r="Z2651" i="4"/>
  <c r="Z2650" i="4"/>
  <c r="Z2649" i="4"/>
  <c r="Z2648" i="4"/>
  <c r="Z2647" i="4"/>
  <c r="Z2646" i="4"/>
  <c r="Z2645" i="4"/>
  <c r="Z2633" i="4"/>
  <c r="Z2632" i="4"/>
  <c r="Z2631" i="4"/>
  <c r="Z2630" i="4"/>
  <c r="Z2629" i="4"/>
  <c r="Z2628" i="4"/>
  <c r="Z2627" i="4"/>
  <c r="Z2626" i="4"/>
  <c r="Z2625" i="4"/>
  <c r="Z2624" i="4"/>
  <c r="Z2623" i="4"/>
  <c r="Z2622" i="4"/>
  <c r="Z2610" i="4"/>
  <c r="Z2609" i="4"/>
  <c r="Z2608" i="4"/>
  <c r="Z2607" i="4"/>
  <c r="Z2606" i="4"/>
  <c r="Z2605" i="4"/>
  <c r="Z2604" i="4"/>
  <c r="Z2603" i="4"/>
  <c r="Z2602" i="4"/>
  <c r="Z2601" i="4"/>
  <c r="Z2600" i="4"/>
  <c r="Z2599" i="4"/>
  <c r="Z2588" i="4"/>
  <c r="Z2587" i="4"/>
  <c r="Z2586" i="4"/>
  <c r="Z2585" i="4"/>
  <c r="Z2584" i="4"/>
  <c r="Z2583" i="4"/>
  <c r="Z2582" i="4"/>
  <c r="Z2581" i="4"/>
  <c r="Z2580" i="4"/>
  <c r="Z2579" i="4"/>
  <c r="Z2578" i="4"/>
  <c r="Z2577" i="4"/>
  <c r="Z2566" i="4"/>
  <c r="Z2565" i="4"/>
  <c r="Z2564" i="4"/>
  <c r="Z2563" i="4"/>
  <c r="Z2562" i="4"/>
  <c r="Z2561" i="4"/>
  <c r="Z2560" i="4"/>
  <c r="Z2559" i="4"/>
  <c r="Z2558" i="4"/>
  <c r="Z2557" i="4"/>
  <c r="Z2556" i="4"/>
  <c r="Z2555" i="4"/>
  <c r="Z2543" i="4"/>
  <c r="Z2542" i="4"/>
  <c r="Z2541" i="4"/>
  <c r="Z2540" i="4"/>
  <c r="Z2539" i="4"/>
  <c r="Z2538" i="4"/>
  <c r="Z2537" i="4"/>
  <c r="Z2536" i="4"/>
  <c r="Z2535" i="4"/>
  <c r="Z2534" i="4"/>
  <c r="Z2533" i="4"/>
  <c r="Z2532" i="4"/>
  <c r="Z2520" i="4"/>
  <c r="Z2519" i="4"/>
  <c r="Z2518" i="4"/>
  <c r="Z2517" i="4"/>
  <c r="Z2516" i="4"/>
  <c r="Z2515" i="4"/>
  <c r="Z2514" i="4"/>
  <c r="Z2513" i="4"/>
  <c r="Z2512" i="4"/>
  <c r="Z2511" i="4"/>
  <c r="Z2510" i="4"/>
  <c r="Z2509" i="4"/>
  <c r="Z2497" i="4"/>
  <c r="Z2496" i="4"/>
  <c r="Z2495" i="4"/>
  <c r="Z2494" i="4"/>
  <c r="Z2493" i="4"/>
  <c r="Z2492" i="4"/>
  <c r="Z2491" i="4"/>
  <c r="Z2490" i="4"/>
  <c r="Z2489" i="4"/>
  <c r="Z2488" i="4"/>
  <c r="Z2487" i="4"/>
  <c r="Z2486" i="4"/>
  <c r="Z2475" i="4"/>
  <c r="Z2474" i="4"/>
  <c r="Z2473" i="4"/>
  <c r="Z2472" i="4"/>
  <c r="Z2471" i="4"/>
  <c r="Z2470" i="4"/>
  <c r="Z2469" i="4"/>
  <c r="Z2468" i="4"/>
  <c r="Z2467" i="4"/>
  <c r="Z2466" i="4"/>
  <c r="Z2465" i="4"/>
  <c r="Z2464" i="4"/>
  <c r="Z2452" i="4"/>
  <c r="Z2451" i="4"/>
  <c r="Z2450" i="4"/>
  <c r="Z2449" i="4"/>
  <c r="Z2448" i="4"/>
  <c r="Z2447" i="4"/>
  <c r="Z2446" i="4"/>
  <c r="Z2445" i="4"/>
  <c r="Z2444" i="4"/>
  <c r="Z2443" i="4"/>
  <c r="Z2442" i="4"/>
  <c r="Z2441" i="4"/>
  <c r="Z2429" i="4"/>
  <c r="Z2428" i="4"/>
  <c r="Z2427" i="4"/>
  <c r="Z2426" i="4"/>
  <c r="Z2425" i="4"/>
  <c r="Z2424" i="4"/>
  <c r="Z2423" i="4"/>
  <c r="Z2422" i="4"/>
  <c r="Z2421" i="4"/>
  <c r="Z2420" i="4"/>
  <c r="Z2419" i="4"/>
  <c r="Z2418" i="4"/>
  <c r="Z2406" i="4"/>
  <c r="Z2405" i="4"/>
  <c r="Z2404" i="4"/>
  <c r="Z2403" i="4"/>
  <c r="Z2402" i="4"/>
  <c r="Z2401" i="4"/>
  <c r="Z2400" i="4"/>
  <c r="Z2399" i="4"/>
  <c r="Z2398" i="4"/>
  <c r="Z2397" i="4"/>
  <c r="Z2396" i="4"/>
  <c r="Z2395" i="4"/>
  <c r="Z2383" i="4"/>
  <c r="Z2382" i="4"/>
  <c r="Z2381" i="4"/>
  <c r="Z2380" i="4"/>
  <c r="Z2379" i="4"/>
  <c r="Z2378" i="4"/>
  <c r="Z2377" i="4"/>
  <c r="Z2376" i="4"/>
  <c r="Z2375" i="4"/>
  <c r="Z2374" i="4"/>
  <c r="Z2373" i="4"/>
  <c r="Z2372" i="4"/>
  <c r="Z2361" i="4"/>
  <c r="Z2360" i="4"/>
  <c r="Z2359" i="4"/>
  <c r="Z2358" i="4"/>
  <c r="Z2357" i="4"/>
  <c r="Z2356" i="4"/>
  <c r="Z2355" i="4"/>
  <c r="Z2354" i="4"/>
  <c r="Z2353" i="4"/>
  <c r="Z2352" i="4"/>
  <c r="Z2351" i="4"/>
  <c r="Z2350" i="4"/>
  <c r="Z2338" i="4"/>
  <c r="Z2337" i="4"/>
  <c r="Z2336" i="4"/>
  <c r="Z2335" i="4"/>
  <c r="Z2334" i="4"/>
  <c r="Z2333" i="4"/>
  <c r="Z2332" i="4"/>
  <c r="Z2331" i="4"/>
  <c r="Z2330" i="4"/>
  <c r="Z2329" i="4"/>
  <c r="Z2328" i="4"/>
  <c r="Z2327" i="4"/>
  <c r="Z2315" i="4"/>
  <c r="Z2314" i="4"/>
  <c r="Z2313" i="4"/>
  <c r="Z2312" i="4"/>
  <c r="Z2311" i="4"/>
  <c r="Z2310" i="4"/>
  <c r="Z2309" i="4"/>
  <c r="Z2308" i="4"/>
  <c r="Z2307" i="4"/>
  <c r="Z2306" i="4"/>
  <c r="Z2305" i="4"/>
  <c r="Z2304" i="4"/>
  <c r="Z2292" i="4"/>
  <c r="Z2291" i="4"/>
  <c r="Z2290" i="4"/>
  <c r="Z2289" i="4"/>
  <c r="Z2288" i="4"/>
  <c r="Z2287" i="4"/>
  <c r="Z2286" i="4"/>
  <c r="Z2285" i="4"/>
  <c r="Z2284" i="4"/>
  <c r="Z2283" i="4"/>
  <c r="Z2282" i="4"/>
  <c r="Z2281" i="4"/>
  <c r="Z2269" i="4"/>
  <c r="Z2268" i="4"/>
  <c r="Z2267" i="4"/>
  <c r="Z2266" i="4"/>
  <c r="Z2265" i="4"/>
  <c r="Z2264" i="4"/>
  <c r="Z2263" i="4"/>
  <c r="Z2262" i="4"/>
  <c r="Z2261" i="4"/>
  <c r="Z2260" i="4"/>
  <c r="Z2259" i="4"/>
  <c r="Z2258" i="4"/>
  <c r="Z2247" i="4"/>
  <c r="Z2246" i="4"/>
  <c r="Z2245" i="4"/>
  <c r="Z2244" i="4"/>
  <c r="Z2243" i="4"/>
  <c r="Z2242" i="4"/>
  <c r="Z2241" i="4"/>
  <c r="Z2240" i="4"/>
  <c r="Z2239" i="4"/>
  <c r="Z2238" i="4"/>
  <c r="Z2237" i="4"/>
  <c r="Z2236" i="4"/>
  <c r="Z2224" i="4"/>
  <c r="Z2223" i="4"/>
  <c r="Z2222" i="4"/>
  <c r="Z2221" i="4"/>
  <c r="Z2220" i="4"/>
  <c r="Z2219" i="4"/>
  <c r="Z2218" i="4"/>
  <c r="Z2217" i="4"/>
  <c r="Z2216" i="4"/>
  <c r="Z2215" i="4"/>
  <c r="Z2214" i="4"/>
  <c r="Z2213" i="4"/>
  <c r="Z2201" i="4"/>
  <c r="Z2200" i="4"/>
  <c r="Z2199" i="4"/>
  <c r="Z2198" i="4"/>
  <c r="Z2197" i="4"/>
  <c r="Z2196" i="4"/>
  <c r="Z2195" i="4"/>
  <c r="Z2194" i="4"/>
  <c r="Z2193" i="4"/>
  <c r="Z2192" i="4"/>
  <c r="Z2191" i="4"/>
  <c r="Z2190" i="4"/>
  <c r="Z2178" i="4"/>
  <c r="Z2177" i="4"/>
  <c r="Z2176" i="4"/>
  <c r="Z2175" i="4"/>
  <c r="Z2174" i="4"/>
  <c r="Z2173" i="4"/>
  <c r="Z2172" i="4"/>
  <c r="Z2171" i="4"/>
  <c r="Z2170" i="4"/>
  <c r="Z2169" i="4"/>
  <c r="Z2168" i="4"/>
  <c r="Z2167" i="4"/>
  <c r="Z2154" i="4"/>
  <c r="Z2153" i="4"/>
  <c r="Z2152" i="4"/>
  <c r="Z2151" i="4"/>
  <c r="Z2150" i="4"/>
  <c r="Z2149" i="4"/>
  <c r="Z2148" i="4"/>
  <c r="Z2147" i="4"/>
  <c r="Z2146" i="4"/>
  <c r="Z2145" i="4"/>
  <c r="Z2144" i="4"/>
  <c r="Z2143" i="4"/>
  <c r="Z2132" i="4"/>
  <c r="Z2131" i="4"/>
  <c r="Z2130" i="4"/>
  <c r="Z2129" i="4"/>
  <c r="Z2128" i="4"/>
  <c r="Z2127" i="4"/>
  <c r="Z2126" i="4"/>
  <c r="Z2125" i="4"/>
  <c r="Z2124" i="4"/>
  <c r="Z2123" i="4"/>
  <c r="Z2122" i="4"/>
  <c r="Z2121" i="4"/>
  <c r="Z2109" i="4"/>
  <c r="Z2108" i="4"/>
  <c r="Z2107" i="4"/>
  <c r="Z2106" i="4"/>
  <c r="Z2105" i="4"/>
  <c r="Z2104" i="4"/>
  <c r="Z2103" i="4"/>
  <c r="Z2102" i="4"/>
  <c r="Z2101" i="4"/>
  <c r="Z2100" i="4"/>
  <c r="Z2099" i="4"/>
  <c r="Z2098" i="4"/>
  <c r="Z2086" i="4"/>
  <c r="Z2085" i="4"/>
  <c r="Z2084" i="4"/>
  <c r="Z2083" i="4"/>
  <c r="Z2082" i="4"/>
  <c r="Z2081" i="4"/>
  <c r="Z2080" i="4"/>
  <c r="Z2079" i="4"/>
  <c r="Z2078" i="4"/>
  <c r="Z2077" i="4"/>
  <c r="Z2076" i="4"/>
  <c r="Z2075" i="4"/>
  <c r="Z2063" i="4"/>
  <c r="Z2062" i="4"/>
  <c r="Z2061" i="4"/>
  <c r="Z2060" i="4"/>
  <c r="Z2059" i="4"/>
  <c r="Z2058" i="4"/>
  <c r="Z2057" i="4"/>
  <c r="Z2056" i="4"/>
  <c r="Z2055" i="4"/>
  <c r="Z2054" i="4"/>
  <c r="Z2053" i="4"/>
  <c r="Z2052" i="4"/>
  <c r="Z2040" i="4"/>
  <c r="Z2039" i="4"/>
  <c r="Z2038" i="4"/>
  <c r="Z2037" i="4"/>
  <c r="Z2036" i="4"/>
  <c r="Z2035" i="4"/>
  <c r="Z2034" i="4"/>
  <c r="Z2033" i="4"/>
  <c r="Z2032" i="4"/>
  <c r="Z2031" i="4"/>
  <c r="Z2030" i="4"/>
  <c r="Z2029" i="4"/>
  <c r="Z2018" i="4"/>
  <c r="Z2017" i="4"/>
  <c r="Z2016" i="4"/>
  <c r="Z2015" i="4"/>
  <c r="Z2014" i="4"/>
  <c r="Z2013" i="4"/>
  <c r="Z2012" i="4"/>
  <c r="Z2011" i="4"/>
  <c r="Z2010" i="4"/>
  <c r="Z2009" i="4"/>
  <c r="Z2008" i="4"/>
  <c r="Z2007" i="4"/>
  <c r="Z1995" i="4"/>
  <c r="Z1994" i="4"/>
  <c r="Z1993" i="4"/>
  <c r="Z1992" i="4"/>
  <c r="Z1991" i="4"/>
  <c r="Z1990" i="4"/>
  <c r="Z1989" i="4"/>
  <c r="Z1988" i="4"/>
  <c r="Z1987" i="4"/>
  <c r="Z1986" i="4"/>
  <c r="Z1985" i="4"/>
  <c r="Z1984" i="4"/>
  <c r="Z1972" i="4"/>
  <c r="Z1971" i="4"/>
  <c r="Z1970" i="4"/>
  <c r="Z1969" i="4"/>
  <c r="Z1968" i="4"/>
  <c r="Z1967" i="4"/>
  <c r="Z1966" i="4"/>
  <c r="Z1965" i="4"/>
  <c r="Z1964" i="4"/>
  <c r="Z1963" i="4"/>
  <c r="Z1962" i="4"/>
  <c r="Z1961" i="4"/>
  <c r="Z1949" i="4"/>
  <c r="Z1948" i="4"/>
  <c r="Z1947" i="4"/>
  <c r="Z1946" i="4"/>
  <c r="Z1945" i="4"/>
  <c r="Z1944" i="4"/>
  <c r="Z1943" i="4"/>
  <c r="Z1942" i="4"/>
  <c r="Z1941" i="4"/>
  <c r="Z1940" i="4"/>
  <c r="Z1939" i="4"/>
  <c r="Z1938" i="4"/>
  <c r="Z1926" i="4"/>
  <c r="Z1925" i="4"/>
  <c r="Z1924" i="4"/>
  <c r="Z1923" i="4"/>
  <c r="Z1922" i="4"/>
  <c r="Z1921" i="4"/>
  <c r="Z1920" i="4"/>
  <c r="Z1919" i="4"/>
  <c r="Z1918" i="4"/>
  <c r="Z1917" i="4"/>
  <c r="Z1916" i="4"/>
  <c r="Z1915" i="4"/>
  <c r="Z1904" i="4"/>
  <c r="Z1903" i="4"/>
  <c r="Z1902" i="4"/>
  <c r="Z1901" i="4"/>
  <c r="Z1900" i="4"/>
  <c r="Z1899" i="4"/>
  <c r="Z1898" i="4"/>
  <c r="Z1897" i="4"/>
  <c r="Z1896" i="4"/>
  <c r="Z1895" i="4"/>
  <c r="Z1894" i="4"/>
  <c r="Z1893" i="4"/>
  <c r="Z1881" i="4"/>
  <c r="Z1880" i="4"/>
  <c r="Z1879" i="4"/>
  <c r="Z1878" i="4"/>
  <c r="Z1877" i="4"/>
  <c r="Z1876" i="4"/>
  <c r="Z1875" i="4"/>
  <c r="Z1874" i="4"/>
  <c r="Z1873" i="4"/>
  <c r="Z1872" i="4"/>
  <c r="Z1871" i="4"/>
  <c r="Z1870" i="4"/>
  <c r="Z1858" i="4"/>
  <c r="Z1857" i="4"/>
  <c r="Z1856" i="4"/>
  <c r="Z1855" i="4"/>
  <c r="Z1854" i="4"/>
  <c r="Z1853" i="4"/>
  <c r="Z1852" i="4"/>
  <c r="Z1851" i="4"/>
  <c r="Z1850" i="4"/>
  <c r="Z1849" i="4"/>
  <c r="Z1848" i="4"/>
  <c r="Z1847" i="4"/>
  <c r="Z1835" i="4"/>
  <c r="Z1834" i="4"/>
  <c r="Z1833" i="4"/>
  <c r="Z1832" i="4"/>
  <c r="Z1831" i="4"/>
  <c r="Z1830" i="4"/>
  <c r="Z1829" i="4"/>
  <c r="Z1828" i="4"/>
  <c r="Z1827" i="4"/>
  <c r="Z1826" i="4"/>
  <c r="Z1825" i="4"/>
  <c r="Z1824" i="4"/>
  <c r="Z1812" i="4"/>
  <c r="Z1811" i="4"/>
  <c r="Z1810" i="4"/>
  <c r="Z1809" i="4"/>
  <c r="Z1808" i="4"/>
  <c r="Z1807" i="4"/>
  <c r="Z1806" i="4"/>
  <c r="Z1805" i="4"/>
  <c r="Z1804" i="4"/>
  <c r="Z1803" i="4"/>
  <c r="Z1802" i="4"/>
  <c r="Z1801" i="4"/>
  <c r="Z1790" i="4"/>
  <c r="Z1789" i="4"/>
  <c r="Z1788" i="4"/>
  <c r="Z1787" i="4"/>
  <c r="Z1786" i="4"/>
  <c r="Z1785" i="4"/>
  <c r="Z1784" i="4"/>
  <c r="Z1783" i="4"/>
  <c r="Z1782" i="4"/>
  <c r="Z1781" i="4"/>
  <c r="Z1780" i="4"/>
  <c r="Z1779" i="4"/>
  <c r="Z1767" i="4"/>
  <c r="Z1766" i="4"/>
  <c r="Z1765" i="4"/>
  <c r="Z1764" i="4"/>
  <c r="Z1763" i="4"/>
  <c r="Z1762" i="4"/>
  <c r="Z1761" i="4"/>
  <c r="Z1760" i="4"/>
  <c r="Z1759" i="4"/>
  <c r="Z1758" i="4"/>
  <c r="Z1757" i="4"/>
  <c r="Z1753" i="4"/>
  <c r="Z1752" i="4"/>
  <c r="Z1751" i="4"/>
  <c r="Z1750" i="4"/>
  <c r="Z1749" i="4"/>
  <c r="Z1748" i="4"/>
  <c r="Z1747" i="4"/>
  <c r="Z1746" i="4"/>
  <c r="Z1745" i="4"/>
  <c r="Z1744" i="4"/>
  <c r="Z1743" i="4"/>
  <c r="Z1742" i="4"/>
  <c r="Z1730" i="4"/>
  <c r="Z1729" i="4"/>
  <c r="Z1728" i="4"/>
  <c r="Z1727" i="4"/>
  <c r="Z1726" i="4"/>
  <c r="Z1725" i="4"/>
  <c r="Z1724" i="4"/>
  <c r="Z1723" i="4"/>
  <c r="Z1722" i="4"/>
  <c r="Z1721" i="4"/>
  <c r="Z1720" i="4"/>
  <c r="Z1719" i="4"/>
  <c r="Z1708" i="4"/>
  <c r="Z1707" i="4"/>
  <c r="Z1706" i="4"/>
  <c r="Z1705" i="4"/>
  <c r="Z1704" i="4"/>
  <c r="Z1703" i="4"/>
  <c r="Z1702" i="4"/>
  <c r="Z1701" i="4"/>
  <c r="Z1700" i="4"/>
  <c r="Z1699" i="4"/>
  <c r="Z1698" i="4"/>
  <c r="Z1697" i="4"/>
  <c r="Z1685" i="4"/>
  <c r="Z1684" i="4"/>
  <c r="Z1683" i="4"/>
  <c r="Z1682" i="4"/>
  <c r="Z1681" i="4"/>
  <c r="Z1680" i="4"/>
  <c r="Z1679" i="4"/>
  <c r="Z1678" i="4"/>
  <c r="Z1677" i="4"/>
  <c r="Z1676" i="4"/>
  <c r="Z1675" i="4"/>
  <c r="Z1674" i="4"/>
  <c r="Z1662" i="4"/>
  <c r="Z1661" i="4"/>
  <c r="Z1660" i="4"/>
  <c r="Z1659" i="4"/>
  <c r="Z1658" i="4"/>
  <c r="Z1657" i="4"/>
  <c r="Z1656" i="4"/>
  <c r="Z1655" i="4"/>
  <c r="Z1654" i="4"/>
  <c r="Z1653" i="4"/>
  <c r="Z1652" i="4"/>
  <c r="Z1651" i="4"/>
  <c r="Z1639" i="4"/>
  <c r="Z1638" i="4"/>
  <c r="Z1637" i="4"/>
  <c r="Z1636" i="4"/>
  <c r="Z1635" i="4"/>
  <c r="Z1634" i="4"/>
  <c r="Z1633" i="4"/>
  <c r="Z1632" i="4"/>
  <c r="Z1631" i="4"/>
  <c r="Z1630" i="4"/>
  <c r="Z1629" i="4"/>
  <c r="Z1628" i="4"/>
  <c r="Z1616" i="4"/>
  <c r="Z1615" i="4"/>
  <c r="Z1614" i="4"/>
  <c r="Z1613" i="4"/>
  <c r="Z1612" i="4"/>
  <c r="Z1611" i="4"/>
  <c r="Z1610" i="4"/>
  <c r="Z1609" i="4"/>
  <c r="Z1608" i="4"/>
  <c r="Z1607" i="4"/>
  <c r="Z1606" i="4"/>
  <c r="Z1605" i="4"/>
  <c r="Z1594" i="4"/>
  <c r="Z1593" i="4"/>
  <c r="Z1592" i="4"/>
  <c r="Z1591" i="4"/>
  <c r="Z1590" i="4"/>
  <c r="Z1589" i="4"/>
  <c r="Z1588" i="4"/>
  <c r="Z1587" i="4"/>
  <c r="Z1586" i="4"/>
  <c r="Z1585" i="4"/>
  <c r="Z1584" i="4"/>
  <c r="Z1583" i="4"/>
  <c r="Z1571" i="4"/>
  <c r="Z1570" i="4"/>
  <c r="Z1569" i="4"/>
  <c r="Z1568" i="4"/>
  <c r="Z1567" i="4"/>
  <c r="Z1566" i="4"/>
  <c r="Z1565" i="4"/>
  <c r="Z1564" i="4"/>
  <c r="Z1563" i="4"/>
  <c r="Z1562" i="4"/>
  <c r="Z1561" i="4"/>
  <c r="Z1560" i="4"/>
  <c r="Z1548" i="4"/>
  <c r="Z1547" i="4"/>
  <c r="Z1546" i="4"/>
  <c r="Z1545" i="4"/>
  <c r="Z1544" i="4"/>
  <c r="Z1543" i="4"/>
  <c r="Z1542" i="4"/>
  <c r="Z1541" i="4"/>
  <c r="Z1540" i="4"/>
  <c r="Z1539" i="4"/>
  <c r="Z1538" i="4"/>
  <c r="Z1537" i="4"/>
  <c r="Z1525" i="4"/>
  <c r="Z1524" i="4"/>
  <c r="Z1523" i="4"/>
  <c r="Z1522" i="4"/>
  <c r="Z1521" i="4"/>
  <c r="Z1520" i="4"/>
  <c r="Z1519" i="4"/>
  <c r="Z1518" i="4"/>
  <c r="Z1517" i="4"/>
  <c r="Z1516" i="4"/>
  <c r="Z1515" i="4"/>
  <c r="Z1514" i="4"/>
  <c r="Z1502" i="4"/>
  <c r="Z1501" i="4"/>
  <c r="Z1500" i="4"/>
  <c r="Z1499" i="4"/>
  <c r="Z1498" i="4"/>
  <c r="Z1497" i="4"/>
  <c r="Z1496" i="4"/>
  <c r="Z1495" i="4"/>
  <c r="Z1494" i="4"/>
  <c r="Z1493" i="4"/>
  <c r="Z1492" i="4"/>
  <c r="Z1491" i="4"/>
  <c r="Z1480" i="4"/>
  <c r="Z1479" i="4"/>
  <c r="Z1478" i="4"/>
  <c r="Z1477" i="4"/>
  <c r="Z1476" i="4"/>
  <c r="Z1475" i="4"/>
  <c r="Z1474" i="4"/>
  <c r="Z1473" i="4"/>
  <c r="Z1472" i="4"/>
  <c r="Z1471" i="4"/>
  <c r="Z1470" i="4"/>
  <c r="Z1469" i="4"/>
  <c r="Z1457" i="4"/>
  <c r="Z1456" i="4"/>
  <c r="Z1455" i="4"/>
  <c r="Z1454" i="4"/>
  <c r="Z1453" i="4"/>
  <c r="Z1452" i="4"/>
  <c r="Z1451" i="4"/>
  <c r="Z1450" i="4"/>
  <c r="Z1449" i="4"/>
  <c r="Z1448" i="4"/>
  <c r="Z1447" i="4"/>
  <c r="Z1446" i="4"/>
  <c r="Z1434" i="4"/>
  <c r="Z1433" i="4"/>
  <c r="Z1432" i="4"/>
  <c r="Z1431" i="4"/>
  <c r="Z1430" i="4"/>
  <c r="Z1429" i="4"/>
  <c r="Z1428" i="4"/>
  <c r="Z1427" i="4"/>
  <c r="Z1426" i="4"/>
  <c r="Z1425" i="4"/>
  <c r="Z1424" i="4"/>
  <c r="Z1423" i="4"/>
  <c r="Z1411" i="4"/>
  <c r="Z1410" i="4"/>
  <c r="Z1409" i="4"/>
  <c r="Z1408" i="4"/>
  <c r="Z1407" i="4"/>
  <c r="Z1406" i="4"/>
  <c r="Z1405" i="4"/>
  <c r="Z1404" i="4"/>
  <c r="Z1403" i="4"/>
  <c r="Z1402" i="4"/>
  <c r="Z1401" i="4"/>
  <c r="Z1400" i="4"/>
  <c r="Z1388" i="4"/>
  <c r="Z1387" i="4"/>
  <c r="Z1386" i="4"/>
  <c r="Z1385" i="4"/>
  <c r="Z1384" i="4"/>
  <c r="Z1383" i="4"/>
  <c r="Z1382" i="4"/>
  <c r="Z1381" i="4"/>
  <c r="Z1380" i="4"/>
  <c r="Z1379" i="4"/>
  <c r="Z1378" i="4"/>
  <c r="Z1377" i="4"/>
  <c r="Z1366" i="4"/>
  <c r="Z1365" i="4"/>
  <c r="Z1364" i="4"/>
  <c r="Z1363" i="4"/>
  <c r="Z1362" i="4"/>
  <c r="Z1361" i="4"/>
  <c r="Z1360" i="4"/>
  <c r="Z1359" i="4"/>
  <c r="Z1358" i="4"/>
  <c r="Z1357" i="4"/>
  <c r="Z1356" i="4"/>
  <c r="Z1355" i="4"/>
  <c r="Z1343" i="4"/>
  <c r="Z1342" i="4"/>
  <c r="Z1341" i="4"/>
  <c r="Z1340" i="4"/>
  <c r="Z1339" i="4"/>
  <c r="Z1338" i="4"/>
  <c r="Z1337" i="4"/>
  <c r="Z1336" i="4"/>
  <c r="Z1335" i="4"/>
  <c r="Z1334" i="4"/>
  <c r="Z1333" i="4"/>
  <c r="Z1332" i="4"/>
  <c r="Z1320" i="4"/>
  <c r="Z1319" i="4"/>
  <c r="Z1318" i="4"/>
  <c r="Z1317" i="4"/>
  <c r="Z1316" i="4"/>
  <c r="Z1315" i="4"/>
  <c r="Z1314" i="4"/>
  <c r="Z1313" i="4"/>
  <c r="Z1312" i="4"/>
  <c r="Z1311" i="4"/>
  <c r="Z1310" i="4"/>
  <c r="Z1309" i="4"/>
  <c r="Z1297" i="4"/>
  <c r="Z1296" i="4"/>
  <c r="Z1295" i="4"/>
  <c r="Z1294" i="4"/>
  <c r="Z1293" i="4"/>
  <c r="Z1292" i="4"/>
  <c r="Z1291" i="4"/>
  <c r="Z1290" i="4"/>
  <c r="Z1289" i="4"/>
  <c r="Z1288" i="4"/>
  <c r="Z1287" i="4"/>
  <c r="Z1286" i="4"/>
  <c r="Z1275" i="4"/>
  <c r="Z1274" i="4"/>
  <c r="Z1273" i="4"/>
  <c r="Z1272" i="4"/>
  <c r="Z1271" i="4"/>
  <c r="Z1270" i="4"/>
  <c r="Z1269" i="4"/>
  <c r="Z1268" i="4"/>
  <c r="Z1267" i="4"/>
  <c r="Z1266" i="4"/>
  <c r="Z1265" i="4"/>
  <c r="Z1264" i="4"/>
  <c r="Z1253" i="4"/>
  <c r="Z1252" i="4"/>
  <c r="Z1251" i="4"/>
  <c r="Z1250" i="4"/>
  <c r="Z1249" i="4"/>
  <c r="Z1248" i="4"/>
  <c r="Z1247" i="4"/>
  <c r="Z1246" i="4"/>
  <c r="Z1245" i="4"/>
  <c r="Z1244" i="4"/>
  <c r="Z1243" i="4"/>
  <c r="Z1242" i="4"/>
  <c r="Z1230" i="4"/>
  <c r="Z1229" i="4"/>
  <c r="Z1228" i="4"/>
  <c r="Z1227" i="4"/>
  <c r="Z1226" i="4"/>
  <c r="Z1225" i="4"/>
  <c r="Z1224" i="4"/>
  <c r="Z1223" i="4"/>
  <c r="Z1222" i="4"/>
  <c r="Z1221" i="4"/>
  <c r="Z1220" i="4"/>
  <c r="Z1219" i="4"/>
  <c r="Z1207" i="4"/>
  <c r="Z1206" i="4"/>
  <c r="Z1205" i="4"/>
  <c r="Z1204" i="4"/>
  <c r="Z1203" i="4"/>
  <c r="Z1202" i="4"/>
  <c r="Z1201" i="4"/>
  <c r="Z1200" i="4"/>
  <c r="Z1199" i="4"/>
  <c r="Z1198" i="4"/>
  <c r="Z1197" i="4"/>
  <c r="Z1196" i="4"/>
  <c r="Z1184" i="4"/>
  <c r="Z1183" i="4"/>
  <c r="Z1182" i="4"/>
  <c r="Z1181" i="4"/>
  <c r="Z1180" i="4"/>
  <c r="Z1179" i="4"/>
  <c r="Z1178" i="4"/>
  <c r="Z1177" i="4"/>
  <c r="Z1176" i="4"/>
  <c r="Z1175" i="4"/>
  <c r="Z1174" i="4"/>
  <c r="Z1173" i="4"/>
  <c r="Z1161" i="4"/>
  <c r="Z1160" i="4"/>
  <c r="Z1159" i="4"/>
  <c r="Z1158" i="4"/>
  <c r="Z1157" i="4"/>
  <c r="Z1156" i="4"/>
  <c r="Z1155" i="4"/>
  <c r="Z1154" i="4"/>
  <c r="Z1153" i="4"/>
  <c r="Z1152" i="4"/>
  <c r="Z1151" i="4"/>
  <c r="Z1150" i="4"/>
  <c r="Z1139" i="4"/>
  <c r="Z1138" i="4"/>
  <c r="Z1137" i="4"/>
  <c r="Z1136" i="4"/>
  <c r="Z1135" i="4"/>
  <c r="Z1134" i="4"/>
  <c r="Z1133" i="4"/>
  <c r="Z1132" i="4"/>
  <c r="Z1131" i="4"/>
  <c r="Z1130" i="4"/>
  <c r="Z1129" i="4"/>
  <c r="Z1128" i="4"/>
  <c r="Z1116" i="4"/>
  <c r="Z1115" i="4"/>
  <c r="Z1114" i="4"/>
  <c r="Z1113" i="4"/>
  <c r="Z1112" i="4"/>
  <c r="Z1111" i="4"/>
  <c r="Z1110" i="4"/>
  <c r="Z1109" i="4"/>
  <c r="Z1108" i="4"/>
  <c r="Z1107" i="4"/>
  <c r="Z1106" i="4"/>
  <c r="Z1105" i="4"/>
  <c r="Z1093" i="4"/>
  <c r="Z1092" i="4"/>
  <c r="Z1091" i="4"/>
  <c r="Z1090" i="4"/>
  <c r="Z1089" i="4"/>
  <c r="Z1088" i="4"/>
  <c r="Z1087" i="4"/>
  <c r="Z1086" i="4"/>
  <c r="Z1085" i="4"/>
  <c r="Z1084" i="4"/>
  <c r="Z1083" i="4"/>
  <c r="Z1082" i="4"/>
  <c r="Z1070" i="4"/>
  <c r="Z1069" i="4"/>
  <c r="Z1068" i="4"/>
  <c r="Z1067" i="4"/>
  <c r="Z1066" i="4"/>
  <c r="Z1065" i="4"/>
  <c r="Z1064" i="4"/>
  <c r="Z1063" i="4"/>
  <c r="Z1062" i="4"/>
  <c r="Z1061" i="4"/>
  <c r="Z1060" i="4"/>
  <c r="Z1059" i="4"/>
  <c r="Z1047" i="4"/>
  <c r="Z1046" i="4"/>
  <c r="Z1045" i="4"/>
  <c r="Z1044" i="4"/>
  <c r="Z1043" i="4"/>
  <c r="Z1042" i="4"/>
  <c r="Z1041" i="4"/>
  <c r="Z1040" i="4"/>
  <c r="Z1039" i="4"/>
  <c r="Z1038" i="4"/>
  <c r="Z1037" i="4"/>
  <c r="Z1036" i="4"/>
  <c r="Z1025" i="4"/>
  <c r="Z1024" i="4"/>
  <c r="Z1023" i="4"/>
  <c r="Z1022" i="4"/>
  <c r="Z1021" i="4"/>
  <c r="Z1020" i="4"/>
  <c r="Z1019" i="4"/>
  <c r="Z1018" i="4"/>
  <c r="Z1017" i="4"/>
  <c r="Z1016" i="4"/>
  <c r="Z1015" i="4"/>
  <c r="Z1014" i="4"/>
  <c r="Z1002" i="4"/>
  <c r="Z1001" i="4"/>
  <c r="Z1000" i="4"/>
  <c r="Z999" i="4"/>
  <c r="Z998" i="4"/>
  <c r="Z997" i="4"/>
  <c r="Z996" i="4"/>
  <c r="Z995" i="4"/>
  <c r="Z994" i="4"/>
  <c r="Z993" i="4"/>
  <c r="Z992" i="4"/>
  <c r="Z991" i="4"/>
  <c r="Z979" i="4"/>
  <c r="Z978" i="4"/>
  <c r="Z977" i="4"/>
  <c r="Z976" i="4"/>
  <c r="Z975" i="4"/>
  <c r="Z974" i="4"/>
  <c r="Z973" i="4"/>
  <c r="Z972" i="4"/>
  <c r="Z971" i="4"/>
  <c r="Z970" i="4"/>
  <c r="Z969" i="4"/>
  <c r="Z968" i="4"/>
  <c r="Z956" i="4"/>
  <c r="Z955" i="4"/>
  <c r="Z954" i="4"/>
  <c r="Z953" i="4"/>
  <c r="Z952" i="4"/>
  <c r="Z951" i="4"/>
  <c r="Z950" i="4"/>
  <c r="Z949" i="4"/>
  <c r="Z948" i="4"/>
  <c r="Z947" i="4"/>
  <c r="Z946" i="4"/>
  <c r="Z945" i="4"/>
  <c r="Z933" i="4"/>
  <c r="Z932" i="4"/>
  <c r="Z931" i="4"/>
  <c r="Z930" i="4"/>
  <c r="Z929" i="4"/>
  <c r="Z928" i="4"/>
  <c r="Z927" i="4"/>
  <c r="Z926" i="4"/>
  <c r="Z925" i="4"/>
  <c r="Z924" i="4"/>
  <c r="Z923" i="4"/>
  <c r="Z922" i="4"/>
  <c r="Z911" i="4"/>
  <c r="Z910" i="4"/>
  <c r="Z909" i="4"/>
  <c r="Z908" i="4"/>
  <c r="Z907" i="4"/>
  <c r="Z906" i="4"/>
  <c r="Z905" i="4"/>
  <c r="Z904" i="4"/>
  <c r="Z903" i="4"/>
  <c r="Z902" i="4"/>
  <c r="Z901" i="4"/>
  <c r="Z900" i="4"/>
  <c r="Z888" i="4"/>
  <c r="Z887" i="4"/>
  <c r="Z886" i="4"/>
  <c r="Z885" i="4"/>
  <c r="Z884" i="4"/>
  <c r="Z883" i="4"/>
  <c r="Z882" i="4"/>
  <c r="Z881" i="4"/>
  <c r="Z880" i="4"/>
  <c r="Z879" i="4"/>
  <c r="Z878" i="4"/>
  <c r="Z877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42" i="4"/>
  <c r="Z841" i="4"/>
  <c r="Z840" i="4"/>
  <c r="Z839" i="4"/>
  <c r="Z838" i="4"/>
  <c r="Z837" i="4"/>
  <c r="Z836" i="4"/>
  <c r="Z835" i="4"/>
  <c r="Z834" i="4"/>
  <c r="Z833" i="4"/>
  <c r="Z832" i="4"/>
  <c r="Z831" i="4"/>
  <c r="Z819" i="4"/>
  <c r="Z818" i="4"/>
  <c r="Z817" i="4"/>
  <c r="Z816" i="4"/>
  <c r="Z815" i="4"/>
  <c r="Z814" i="4"/>
  <c r="Z813" i="4"/>
  <c r="Z812" i="4"/>
  <c r="Z811" i="4"/>
  <c r="Z810" i="4"/>
  <c r="Z809" i="4"/>
  <c r="Z808" i="4"/>
  <c r="Z797" i="4"/>
  <c r="Z796" i="4"/>
  <c r="Z795" i="4"/>
  <c r="Z794" i="4"/>
  <c r="Z793" i="4"/>
  <c r="Z792" i="4"/>
  <c r="Z791" i="4"/>
  <c r="Z790" i="4"/>
  <c r="Z789" i="4"/>
  <c r="Z788" i="4"/>
  <c r="Z787" i="4"/>
  <c r="Z786" i="4"/>
  <c r="Z774" i="4"/>
  <c r="Z773" i="4"/>
  <c r="Z772" i="4"/>
  <c r="Z771" i="4"/>
  <c r="Z770" i="4"/>
  <c r="Z769" i="4"/>
  <c r="Z768" i="4"/>
  <c r="Z767" i="4"/>
  <c r="Z766" i="4"/>
  <c r="Z765" i="4"/>
  <c r="Z764" i="4"/>
  <c r="Z763" i="4"/>
  <c r="Z751" i="4"/>
  <c r="Z750" i="4"/>
  <c r="Z749" i="4"/>
  <c r="Z748" i="4"/>
  <c r="Z747" i="4"/>
  <c r="Z746" i="4"/>
  <c r="Z745" i="4"/>
  <c r="Z744" i="4"/>
  <c r="Z743" i="4"/>
  <c r="Z742" i="4"/>
  <c r="Z741" i="4"/>
  <c r="Z740" i="4"/>
  <c r="Z728" i="4"/>
  <c r="Z727" i="4"/>
  <c r="Z726" i="4"/>
  <c r="Z725" i="4"/>
  <c r="Z724" i="4"/>
  <c r="Z723" i="4"/>
  <c r="Z722" i="4"/>
  <c r="Z721" i="4"/>
  <c r="Z720" i="4"/>
  <c r="Z719" i="4"/>
  <c r="Z718" i="4"/>
  <c r="Z717" i="4"/>
  <c r="Z705" i="4"/>
  <c r="Z704" i="4"/>
  <c r="Z703" i="4"/>
  <c r="Z702" i="4"/>
  <c r="Z701" i="4"/>
  <c r="Z700" i="4"/>
  <c r="Z699" i="4"/>
  <c r="Z698" i="4"/>
  <c r="Z697" i="4"/>
  <c r="Z696" i="4"/>
  <c r="Z695" i="4"/>
  <c r="Z694" i="4"/>
  <c r="Z683" i="4"/>
  <c r="Z682" i="4"/>
  <c r="Z681" i="4"/>
  <c r="Z680" i="4"/>
  <c r="Z679" i="4"/>
  <c r="Z678" i="4"/>
  <c r="Z677" i="4"/>
  <c r="Z676" i="4"/>
  <c r="Z675" i="4"/>
  <c r="Z674" i="4"/>
  <c r="Z673" i="4"/>
  <c r="Z672" i="4"/>
  <c r="Z660" i="4"/>
  <c r="Z659" i="4"/>
  <c r="Z658" i="4"/>
  <c r="Z657" i="4"/>
  <c r="Z656" i="4"/>
  <c r="Z655" i="4"/>
  <c r="Z654" i="4"/>
  <c r="Z653" i="4"/>
  <c r="Z652" i="4"/>
  <c r="Z651" i="4"/>
  <c r="Z650" i="4"/>
  <c r="Z649" i="4"/>
  <c r="Z637" i="4"/>
  <c r="Z636" i="4"/>
  <c r="Z635" i="4"/>
  <c r="Z634" i="4"/>
  <c r="Z633" i="4"/>
  <c r="Z632" i="4"/>
  <c r="Z631" i="4"/>
  <c r="Z630" i="4"/>
  <c r="Z629" i="4"/>
  <c r="Z628" i="4"/>
  <c r="Z627" i="4"/>
  <c r="Z626" i="4"/>
  <c r="Z614" i="4"/>
  <c r="Z613" i="4"/>
  <c r="Z612" i="4"/>
  <c r="Z611" i="4"/>
  <c r="Z610" i="4"/>
  <c r="Z609" i="4"/>
  <c r="Z608" i="4"/>
  <c r="Z607" i="4"/>
  <c r="Z606" i="4"/>
  <c r="Z605" i="4"/>
  <c r="Z604" i="4"/>
  <c r="Z603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92" i="4"/>
  <c r="Z91" i="4"/>
  <c r="Z90" i="4"/>
  <c r="Z89" i="4"/>
  <c r="Z88" i="4"/>
  <c r="Z87" i="4"/>
  <c r="Z86" i="4"/>
  <c r="Z85" i="4"/>
  <c r="Z84" i="4"/>
  <c r="Z83" i="4"/>
  <c r="Z82" i="4"/>
  <c r="Z81" i="4"/>
  <c r="Z69" i="4"/>
  <c r="Z68" i="4"/>
  <c r="Z67" i="4"/>
  <c r="Z66" i="4"/>
  <c r="Z65" i="4"/>
  <c r="Z64" i="4"/>
  <c r="Z63" i="4"/>
  <c r="Z62" i="4"/>
  <c r="Z61" i="4"/>
  <c r="Z60" i="4"/>
  <c r="Z59" i="4"/>
  <c r="Z58" i="4"/>
  <c r="Z46" i="4"/>
  <c r="Z45" i="4"/>
  <c r="Z44" i="4"/>
  <c r="Z43" i="4"/>
  <c r="Z42" i="4"/>
  <c r="Z41" i="4"/>
  <c r="Z40" i="4"/>
  <c r="Z39" i="4"/>
  <c r="Z38" i="4"/>
  <c r="Z37" i="4"/>
  <c r="Z36" i="4"/>
  <c r="Z35" i="4"/>
  <c r="Z23" i="4"/>
  <c r="Z22" i="4"/>
  <c r="Z21" i="4"/>
  <c r="Z20" i="4"/>
  <c r="Z19" i="4"/>
  <c r="Z18" i="4"/>
  <c r="Z17" i="4"/>
  <c r="Z16" i="4"/>
  <c r="Z15" i="4"/>
  <c r="Z14" i="4"/>
  <c r="Z13" i="4"/>
  <c r="Z12" i="4"/>
  <c r="Y45" i="4"/>
  <c r="Y43" i="4"/>
  <c r="Y41" i="4"/>
  <c r="Y39" i="4"/>
  <c r="Y37" i="4"/>
  <c r="Y35" i="4"/>
  <c r="Y33" i="4"/>
  <c r="Y69" i="4"/>
  <c r="Y67" i="4"/>
  <c r="Y65" i="4"/>
  <c r="Y63" i="4"/>
  <c r="Y61" i="4"/>
  <c r="Y59" i="4"/>
  <c r="Y57" i="4"/>
  <c r="Y55" i="4"/>
  <c r="Y92" i="4"/>
  <c r="Y90" i="4"/>
  <c r="Y88" i="4"/>
  <c r="Y86" i="4"/>
  <c r="Y84" i="4"/>
  <c r="Y82" i="4"/>
  <c r="Y80" i="4"/>
  <c r="Y112" i="4"/>
  <c r="Y108" i="4"/>
  <c r="Y104" i="4"/>
  <c r="Y136" i="4"/>
  <c r="Y134" i="4"/>
  <c r="Y132" i="4"/>
  <c r="Y130" i="4"/>
  <c r="Y128" i="4"/>
  <c r="Y127" i="4"/>
  <c r="Y126" i="4"/>
  <c r="Y124" i="4"/>
  <c r="Y160" i="4"/>
  <c r="Y158" i="4"/>
  <c r="Y156" i="4"/>
  <c r="Y154" i="4"/>
  <c r="Y152" i="4"/>
  <c r="Y150" i="4"/>
  <c r="Y148" i="4"/>
  <c r="Y146" i="4"/>
  <c r="Y181" i="4"/>
  <c r="Y177" i="4"/>
  <c r="Y173" i="4"/>
  <c r="Y203" i="4"/>
  <c r="Y199" i="4"/>
  <c r="Y195" i="4"/>
  <c r="Y228" i="4"/>
  <c r="Y226" i="4"/>
  <c r="Y224" i="4"/>
  <c r="Y222" i="4"/>
  <c r="Y220" i="4"/>
  <c r="Y218" i="4"/>
  <c r="Y216" i="4"/>
  <c r="Y251" i="4"/>
  <c r="Y249" i="4"/>
  <c r="Y247" i="4"/>
  <c r="Y245" i="4"/>
  <c r="Y243" i="4"/>
  <c r="Y241" i="4"/>
  <c r="Y239" i="4"/>
  <c r="Y237" i="4"/>
  <c r="Y273" i="4"/>
  <c r="Y271" i="4"/>
  <c r="Y269" i="4"/>
  <c r="Y267" i="4"/>
  <c r="Y265" i="4"/>
  <c r="Y263" i="4"/>
  <c r="Y295" i="4"/>
  <c r="Y293" i="4"/>
  <c r="Y291" i="4"/>
  <c r="Y287" i="4"/>
  <c r="Y285" i="4"/>
  <c r="Y282" i="4"/>
  <c r="Y314" i="4"/>
  <c r="Y304" i="4"/>
  <c r="Y341" i="4"/>
  <c r="Y339" i="4"/>
  <c r="Y337" i="4"/>
  <c r="Y335" i="4"/>
  <c r="Y333" i="4"/>
  <c r="Y331" i="4"/>
  <c r="Y329" i="4"/>
  <c r="Y362" i="4"/>
  <c r="Y360" i="4"/>
  <c r="Y358" i="4"/>
  <c r="Y356" i="4"/>
  <c r="Y354" i="4"/>
  <c r="Y352" i="4"/>
  <c r="Y350" i="4"/>
  <c r="Y385" i="4"/>
  <c r="Y381" i="4"/>
  <c r="Y377" i="4"/>
  <c r="Y374" i="4"/>
  <c r="Y373" i="4"/>
  <c r="Y372" i="4"/>
  <c r="Y409" i="4"/>
  <c r="Y407" i="4"/>
  <c r="Y405" i="4"/>
  <c r="Y403" i="4"/>
  <c r="Y401" i="4"/>
  <c r="Y399" i="4"/>
  <c r="Y397" i="4"/>
  <c r="Y395" i="4"/>
  <c r="Y432" i="4"/>
  <c r="Y430" i="4"/>
  <c r="Y428" i="4"/>
  <c r="Y426" i="4"/>
  <c r="Y424" i="4"/>
  <c r="Y422" i="4"/>
  <c r="Y420" i="4"/>
  <c r="Y454" i="4"/>
  <c r="Y452" i="4"/>
  <c r="Y450" i="4"/>
  <c r="Y448" i="4"/>
  <c r="Y446" i="4"/>
  <c r="Y444" i="4"/>
  <c r="Y442" i="4"/>
  <c r="Y476" i="4"/>
  <c r="Y472" i="4"/>
  <c r="Y468" i="4"/>
  <c r="Y464" i="4"/>
  <c r="Y463" i="4"/>
  <c r="Y500" i="4"/>
  <c r="Y498" i="4"/>
  <c r="Y496" i="4"/>
  <c r="Y494" i="4"/>
  <c r="Y492" i="4"/>
  <c r="Y490" i="4"/>
  <c r="Y488" i="4"/>
  <c r="Y486" i="4"/>
  <c r="Y523" i="4"/>
  <c r="Y521" i="4"/>
  <c r="Y519" i="4"/>
  <c r="Y517" i="4"/>
  <c r="Y515" i="4"/>
  <c r="Y513" i="4"/>
  <c r="Y511" i="4"/>
  <c r="Y545" i="4"/>
  <c r="Y543" i="4"/>
  <c r="Y541" i="4"/>
  <c r="Y539" i="4"/>
  <c r="Y537" i="4"/>
  <c r="Y535" i="4"/>
  <c r="Y533" i="4"/>
  <c r="Y568" i="4"/>
  <c r="Y564" i="4"/>
  <c r="Y560" i="4"/>
  <c r="Y556" i="4"/>
  <c r="Y555" i="4"/>
  <c r="Y591" i="4"/>
  <c r="Y589" i="4"/>
  <c r="Y587" i="4"/>
  <c r="Y585" i="4"/>
  <c r="Y583" i="4"/>
  <c r="Y581" i="4"/>
  <c r="Y579" i="4"/>
  <c r="Y577" i="4"/>
  <c r="Y614" i="4"/>
  <c r="Y612" i="4"/>
  <c r="Y610" i="4"/>
  <c r="Y608" i="4"/>
  <c r="Y606" i="4"/>
  <c r="Y604" i="4"/>
  <c r="Y602" i="4"/>
  <c r="Y636" i="4"/>
  <c r="Y634" i="4"/>
  <c r="Y632" i="4"/>
  <c r="Y630" i="4"/>
  <c r="Y628" i="4"/>
  <c r="Y626" i="4"/>
  <c r="Y624" i="4"/>
  <c r="Y659" i="4"/>
  <c r="Y657" i="4"/>
  <c r="Y655" i="4"/>
  <c r="Y653" i="4"/>
  <c r="Y651" i="4"/>
  <c r="Y649" i="4"/>
  <c r="Y647" i="4"/>
  <c r="Y646" i="4"/>
  <c r="Y683" i="4"/>
  <c r="Y681" i="4"/>
  <c r="Y679" i="4"/>
  <c r="Y677" i="4"/>
  <c r="Y675" i="4"/>
  <c r="Y673" i="4"/>
  <c r="Y671" i="4"/>
  <c r="Y669" i="4"/>
  <c r="Y705" i="4"/>
  <c r="Y703" i="4"/>
  <c r="Y701" i="4"/>
  <c r="Y699" i="4"/>
  <c r="Y697" i="4"/>
  <c r="Y695" i="4"/>
  <c r="Y693" i="4"/>
  <c r="Y727" i="4"/>
  <c r="Y725" i="4"/>
  <c r="Y723" i="4"/>
  <c r="Y721" i="4"/>
  <c r="Y719" i="4"/>
  <c r="Y717" i="4"/>
  <c r="Y715" i="4"/>
  <c r="Y750" i="4"/>
  <c r="Y748" i="4"/>
  <c r="Y746" i="4"/>
  <c r="Y744" i="4"/>
  <c r="Y742" i="4"/>
  <c r="Y740" i="4"/>
  <c r="Y739" i="4"/>
  <c r="Y738" i="4"/>
  <c r="Y737" i="4"/>
  <c r="Y772" i="4"/>
  <c r="Y770" i="4"/>
  <c r="Y768" i="4"/>
  <c r="Y766" i="4"/>
  <c r="Y764" i="4"/>
  <c r="Y762" i="4"/>
  <c r="Y760" i="4"/>
  <c r="Y797" i="4"/>
  <c r="Y795" i="4"/>
  <c r="Y793" i="4"/>
  <c r="Y791" i="4"/>
  <c r="Y789" i="4"/>
  <c r="Y787" i="4"/>
  <c r="Y785" i="4"/>
  <c r="Y818" i="4"/>
  <c r="Y816" i="4"/>
  <c r="Y814" i="4"/>
  <c r="Y812" i="4"/>
  <c r="Y808" i="4"/>
  <c r="Y806" i="4"/>
  <c r="Y841" i="4"/>
  <c r="Y839" i="4"/>
  <c r="Y837" i="4"/>
  <c r="Y835" i="4"/>
  <c r="Y833" i="4"/>
  <c r="Y831" i="4"/>
  <c r="Y829" i="4"/>
  <c r="Y828" i="4"/>
  <c r="Y865" i="4"/>
  <c r="Y863" i="4"/>
  <c r="Y861" i="4"/>
  <c r="Y859" i="4"/>
  <c r="Y857" i="4"/>
  <c r="Y855" i="4"/>
  <c r="Y853" i="4"/>
  <c r="Y851" i="4"/>
  <c r="Y888" i="4"/>
  <c r="Y886" i="4"/>
  <c r="Y884" i="4"/>
  <c r="Y882" i="4"/>
  <c r="Y880" i="4"/>
  <c r="Y878" i="4"/>
  <c r="Y876" i="4"/>
  <c r="Y910" i="4"/>
  <c r="Y908" i="4"/>
  <c r="Y906" i="4"/>
  <c r="Y904" i="4"/>
  <c r="Y902" i="4"/>
  <c r="Y900" i="4"/>
  <c r="Y898" i="4"/>
  <c r="Y932" i="4"/>
  <c r="Y930" i="4"/>
  <c r="Y928" i="4"/>
  <c r="Y926" i="4"/>
  <c r="Y924" i="4"/>
  <c r="Y922" i="4"/>
  <c r="Y920" i="4"/>
  <c r="Y919" i="4"/>
  <c r="Y956" i="4"/>
  <c r="Y954" i="4"/>
  <c r="Y952" i="4"/>
  <c r="Y950" i="4"/>
  <c r="Y948" i="4"/>
  <c r="Y946" i="4"/>
  <c r="Y944" i="4"/>
  <c r="Y942" i="4"/>
  <c r="Y979" i="4"/>
  <c r="Y977" i="4"/>
  <c r="Y975" i="4"/>
  <c r="Y973" i="4"/>
  <c r="Y971" i="4"/>
  <c r="Y969" i="4"/>
  <c r="Y967" i="4"/>
  <c r="Y1001" i="4"/>
  <c r="Y999" i="4"/>
  <c r="Y997" i="4"/>
  <c r="Y995" i="4"/>
  <c r="Y993" i="4"/>
  <c r="Y991" i="4"/>
  <c r="Y1024" i="4"/>
  <c r="Y1022" i="4"/>
  <c r="Y1020" i="4"/>
  <c r="Y1018" i="4"/>
  <c r="Y1016" i="4"/>
  <c r="Y1014" i="4"/>
  <c r="Y1012" i="4"/>
  <c r="Y1011" i="4"/>
  <c r="Y1047" i="4"/>
  <c r="Y1045" i="4"/>
  <c r="Y1043" i="4"/>
  <c r="Y1041" i="4"/>
  <c r="Y1039" i="4"/>
  <c r="Y1037" i="4"/>
  <c r="Y1035" i="4"/>
  <c r="Y1033" i="4"/>
  <c r="Y1070" i="4"/>
  <c r="Y1068" i="4"/>
  <c r="Y1066" i="4"/>
  <c r="Y1064" i="4"/>
  <c r="Y1062" i="4"/>
  <c r="Y1060" i="4"/>
  <c r="Y1058" i="4"/>
  <c r="Y1092" i="4"/>
  <c r="Y1090" i="4"/>
  <c r="Y1088" i="4"/>
  <c r="Y1086" i="4"/>
  <c r="Y1084" i="4"/>
  <c r="Y1082" i="4"/>
  <c r="Y1080" i="4"/>
  <c r="Y1115" i="4"/>
  <c r="Y1113" i="4"/>
  <c r="Y1111" i="4"/>
  <c r="Y1109" i="4"/>
  <c r="Y1107" i="4"/>
  <c r="Y1105" i="4"/>
  <c r="Y1103" i="4"/>
  <c r="Y1102" i="4"/>
  <c r="Y1139" i="4"/>
  <c r="Y1137" i="4"/>
  <c r="Y1135" i="4"/>
  <c r="Y1133" i="4"/>
  <c r="Y1131" i="4"/>
  <c r="Y1129" i="4"/>
  <c r="Y1127" i="4"/>
  <c r="Y1125" i="4"/>
  <c r="Y1161" i="4"/>
  <c r="Y1159" i="4"/>
  <c r="Y1157" i="4"/>
  <c r="Y1155" i="4"/>
  <c r="Y1153" i="4"/>
  <c r="Y1151" i="4"/>
  <c r="Y1149" i="4"/>
  <c r="Y1183" i="4"/>
  <c r="Y1181" i="4"/>
  <c r="Y1177" i="4"/>
  <c r="Y1173" i="4"/>
  <c r="Y1171" i="4"/>
  <c r="Y1206" i="4"/>
  <c r="Y1204" i="4"/>
  <c r="Y1202" i="4"/>
  <c r="Y1200" i="4"/>
  <c r="Y1198" i="4"/>
  <c r="Y1196" i="4"/>
  <c r="Y1194" i="4"/>
  <c r="Y1193" i="4"/>
  <c r="Y1230" i="4"/>
  <c r="Y1228" i="4"/>
  <c r="Y1226" i="4"/>
  <c r="Y1224" i="4"/>
  <c r="Y1222" i="4"/>
  <c r="Y1220" i="4"/>
  <c r="Y1218" i="4"/>
  <c r="Y1216" i="4"/>
  <c r="Y1253" i="4"/>
  <c r="Y1251" i="4"/>
  <c r="Y1249" i="4"/>
  <c r="Y1247" i="4"/>
  <c r="Y1245" i="4"/>
  <c r="Y1243" i="4"/>
  <c r="Y1241" i="4"/>
  <c r="Y1274" i="4"/>
  <c r="Y1272" i="4"/>
  <c r="Y1270" i="4"/>
  <c r="Y1268" i="4"/>
  <c r="Y1266" i="4"/>
  <c r="Y1264" i="4"/>
  <c r="Y1262" i="4"/>
  <c r="Y1296" i="4"/>
  <c r="Y1294" i="4"/>
  <c r="Y1292" i="4"/>
  <c r="Y1290" i="4"/>
  <c r="Y1288" i="4"/>
  <c r="Y1286" i="4"/>
  <c r="Y1284" i="4"/>
  <c r="Y1283" i="4"/>
  <c r="Y1320" i="4"/>
  <c r="Y1318" i="4"/>
  <c r="Y1316" i="4"/>
  <c r="Y1314" i="4"/>
  <c r="Y1312" i="4"/>
  <c r="Y1310" i="4"/>
  <c r="Y1308" i="4"/>
  <c r="Y1306" i="4"/>
  <c r="Y1343" i="4"/>
  <c r="Y1341" i="4"/>
  <c r="Y1339" i="4"/>
  <c r="Y1337" i="4"/>
  <c r="Y1335" i="4"/>
  <c r="Y1333" i="4"/>
  <c r="Y1331" i="4"/>
  <c r="Y1365" i="4"/>
  <c r="Y1363" i="4"/>
  <c r="Y1361" i="4"/>
  <c r="Y1359" i="4"/>
  <c r="Y1355" i="4"/>
  <c r="Y1353" i="4"/>
  <c r="Y1387" i="4"/>
  <c r="Y1385" i="4"/>
  <c r="Y1383" i="4"/>
  <c r="Y1381" i="4"/>
  <c r="Y1379" i="4"/>
  <c r="Y1377" i="4"/>
  <c r="Y1375" i="4"/>
  <c r="Y1374" i="4"/>
  <c r="Y1411" i="4"/>
  <c r="Y1409" i="4"/>
  <c r="Y1407" i="4"/>
  <c r="Y1405" i="4"/>
  <c r="Y1403" i="4"/>
  <c r="Y1401" i="4"/>
  <c r="Y1397" i="4"/>
  <c r="Y1434" i="4"/>
  <c r="Y1432" i="4"/>
  <c r="Y1430" i="4"/>
  <c r="Y1428" i="4"/>
  <c r="Y1426" i="4"/>
  <c r="Y1424" i="4"/>
  <c r="Y1422" i="4"/>
  <c r="Y1456" i="4"/>
  <c r="Y1454" i="4"/>
  <c r="Y1452" i="4"/>
  <c r="Y1450" i="4"/>
  <c r="Y1446" i="4"/>
  <c r="Y1444" i="4"/>
  <c r="Y1479" i="4"/>
  <c r="Y1477" i="4"/>
  <c r="Y1475" i="4"/>
  <c r="Y1473" i="4"/>
  <c r="Y1471" i="4"/>
  <c r="Y1469" i="4"/>
  <c r="Y1467" i="4"/>
  <c r="Y1466" i="4"/>
  <c r="Y1502" i="4"/>
  <c r="Y1500" i="4"/>
  <c r="Y1498" i="4"/>
  <c r="Y1496" i="4"/>
  <c r="Y1494" i="4"/>
  <c r="Y1492" i="4"/>
  <c r="Y1490" i="4"/>
  <c r="Y1488" i="4"/>
  <c r="Y1525" i="4"/>
  <c r="Y1523" i="4"/>
  <c r="Y1521" i="4"/>
  <c r="Y1519" i="4"/>
  <c r="Y1517" i="4"/>
  <c r="Y1515" i="4"/>
  <c r="Y1513" i="4"/>
  <c r="Y1547" i="4"/>
  <c r="Y1545" i="4"/>
  <c r="Y1541" i="4"/>
  <c r="Y1539" i="4"/>
  <c r="Y1537" i="4"/>
  <c r="Y1535" i="4"/>
  <c r="Y1570" i="4"/>
  <c r="Y1568" i="4"/>
  <c r="Y1566" i="4"/>
  <c r="Y1564" i="4"/>
  <c r="Y1562" i="4"/>
  <c r="Y1560" i="4"/>
  <c r="Y1558" i="4"/>
  <c r="Y1557" i="4"/>
  <c r="Y1592" i="4"/>
  <c r="Y1590" i="4"/>
  <c r="Y1588" i="4"/>
  <c r="Y1582" i="4"/>
  <c r="Y1580" i="4"/>
  <c r="Y1616" i="4"/>
  <c r="Y1614" i="4"/>
  <c r="Y1612" i="4"/>
  <c r="Y1610" i="4"/>
  <c r="Y1608" i="4"/>
  <c r="Y1606" i="4"/>
  <c r="Y1604" i="4"/>
  <c r="Y1638" i="4"/>
  <c r="Y1636" i="4"/>
  <c r="Y1634" i="4"/>
  <c r="Y1632" i="4"/>
  <c r="Y1630" i="4"/>
  <c r="Y1628" i="4"/>
  <c r="Y1661" i="4"/>
  <c r="Y1659" i="4"/>
  <c r="Y1657" i="4"/>
  <c r="Y1655" i="4"/>
  <c r="Y1653" i="4"/>
  <c r="Y1651" i="4"/>
  <c r="Y1649" i="4"/>
  <c r="Y1648" i="4"/>
  <c r="Y1685" i="4"/>
  <c r="Y1681" i="4"/>
  <c r="Y1679" i="4"/>
  <c r="Y1677" i="4"/>
  <c r="Y1675" i="4"/>
  <c r="Y1673" i="4"/>
  <c r="Y1671" i="4"/>
  <c r="Y1708" i="4"/>
  <c r="Y1706" i="4"/>
  <c r="Y1704" i="4"/>
  <c r="Y1702" i="4"/>
  <c r="Y1700" i="4"/>
  <c r="Y1698" i="4"/>
  <c r="Y1696" i="4"/>
  <c r="Y1729" i="4"/>
  <c r="Y1727" i="4"/>
  <c r="Y1725" i="4"/>
  <c r="Y1723" i="4"/>
  <c r="Y1766" i="4"/>
  <c r="Y1764" i="4"/>
  <c r="Y1762" i="4"/>
  <c r="Y1760" i="4"/>
  <c r="Y1758" i="4"/>
  <c r="Y1756" i="4"/>
  <c r="Y1754" i="4"/>
  <c r="Y1752" i="4"/>
  <c r="Y1750" i="4"/>
  <c r="Y1748" i="4"/>
  <c r="Y1746" i="4"/>
  <c r="Y1744" i="4"/>
  <c r="Y1742" i="4"/>
  <c r="Y1740" i="4"/>
  <c r="Y1739" i="4"/>
  <c r="Y1788" i="4"/>
  <c r="Y1786" i="4"/>
  <c r="Y1784" i="4"/>
  <c r="Y1782" i="4"/>
  <c r="Y1780" i="4"/>
  <c r="Y1812" i="4"/>
  <c r="Y1810" i="4"/>
  <c r="Y1808" i="4"/>
  <c r="Y1806" i="4"/>
  <c r="Y1804" i="4"/>
  <c r="Y1802" i="4"/>
  <c r="Y1800" i="4"/>
  <c r="Y1832" i="4"/>
  <c r="Y1828" i="4"/>
  <c r="Y1824" i="4"/>
  <c r="Y1857" i="4"/>
  <c r="Y1855" i="4"/>
  <c r="Y1853" i="4"/>
  <c r="Y1851" i="4"/>
  <c r="Y1849" i="4"/>
  <c r="Y1847" i="4"/>
  <c r="Y1845" i="4"/>
  <c r="Y1844" i="4"/>
  <c r="Y1881" i="4"/>
  <c r="Y1877" i="4"/>
  <c r="Y1873" i="4"/>
  <c r="Y1869" i="4"/>
  <c r="Y1867" i="4"/>
  <c r="Y1904" i="4"/>
  <c r="Y1902" i="4"/>
  <c r="Y1900" i="4"/>
  <c r="Y1898" i="4"/>
  <c r="Y1896" i="4"/>
  <c r="Y1894" i="4"/>
  <c r="Y1892" i="4"/>
  <c r="Y1923" i="4"/>
  <c r="Y1921" i="4"/>
  <c r="Y1915" i="4"/>
  <c r="Y1913" i="4"/>
  <c r="Y1948" i="4"/>
  <c r="Y1946" i="4"/>
  <c r="Y1944" i="4"/>
  <c r="Y1942" i="4"/>
  <c r="Y1940" i="4"/>
  <c r="Y1938" i="4"/>
  <c r="Y1936" i="4"/>
  <c r="Y1935" i="4"/>
  <c r="Y1972" i="4"/>
  <c r="Y1970" i="4"/>
  <c r="Y1966" i="4"/>
  <c r="Y1964" i="4"/>
  <c r="Y1962" i="4"/>
  <c r="Y1995" i="4"/>
  <c r="Y1993" i="4"/>
  <c r="Y1991" i="4"/>
  <c r="Y1989" i="4"/>
  <c r="Y1987" i="4"/>
  <c r="Y1985" i="4"/>
  <c r="Y1983" i="4"/>
  <c r="Y2017" i="4"/>
  <c r="Y2011" i="4"/>
  <c r="Y2037" i="4"/>
  <c r="Y2035" i="4"/>
  <c r="Y2033" i="4"/>
  <c r="Y2029" i="4"/>
  <c r="Y2027" i="4"/>
  <c r="Y2057" i="4"/>
  <c r="Y2051" i="4"/>
  <c r="Y2049" i="4"/>
  <c r="Y2082" i="4"/>
  <c r="Y2080" i="4"/>
  <c r="Y2074" i="4"/>
  <c r="Y2108" i="4"/>
  <c r="Y2104" i="4"/>
  <c r="Y2131" i="4"/>
  <c r="Y2129" i="4"/>
  <c r="Y2127" i="4"/>
  <c r="Y2125" i="4"/>
  <c r="Y2123" i="4"/>
  <c r="Y2121" i="4"/>
  <c r="Y2150" i="4"/>
  <c r="Y2144" i="4"/>
  <c r="Y2140" i="4"/>
  <c r="Y2178" i="4"/>
  <c r="Y2176" i="4"/>
  <c r="Y2168" i="4"/>
  <c r="Y2166" i="4"/>
  <c r="Y2219" i="4"/>
  <c r="Y2215" i="4"/>
  <c r="Y2306" i="4"/>
  <c r="Y2302" i="4"/>
  <c r="Y2324" i="4"/>
  <c r="Y2361" i="4"/>
  <c r="Y2446" i="4"/>
  <c r="Y2440" i="4"/>
  <c r="Y2496" i="4"/>
  <c r="Y2492" i="4"/>
  <c r="Y2491" i="4"/>
  <c r="Y2520" i="4"/>
  <c r="Y2516" i="4"/>
  <c r="Y2508" i="4"/>
  <c r="Y2539" i="4"/>
  <c r="Y2565" i="4"/>
  <c r="Y2563" i="4"/>
  <c r="Y2561" i="4"/>
  <c r="Y2559" i="4"/>
  <c r="Y2557" i="4"/>
  <c r="Y2555" i="4"/>
  <c r="Y2553" i="4"/>
  <c r="Y2587" i="4"/>
  <c r="Y2583" i="4"/>
  <c r="Y2574" i="4"/>
  <c r="Y2610" i="4"/>
  <c r="Y2606" i="4"/>
  <c r="Y2604" i="4"/>
  <c r="Y2602" i="4"/>
  <c r="Y2600" i="4"/>
  <c r="Y2598" i="4"/>
  <c r="Y2631" i="4"/>
  <c r="Y2624" i="4"/>
  <c r="Y2655" i="4"/>
  <c r="Y2653" i="4"/>
  <c r="Y2651" i="4"/>
  <c r="Y2649" i="4"/>
  <c r="Y2647" i="4"/>
  <c r="Y2645" i="4"/>
  <c r="Y2643" i="4"/>
  <c r="Y2642" i="4"/>
  <c r="Y2676" i="4"/>
  <c r="Y2672" i="4"/>
  <c r="Y2665" i="4"/>
  <c r="Y2702" i="4"/>
  <c r="Y2700" i="4"/>
  <c r="Y2698" i="4"/>
  <c r="Y2696" i="4"/>
  <c r="Y2694" i="4"/>
  <c r="Y2692" i="4"/>
  <c r="Y2690" i="4"/>
  <c r="Y2723" i="4"/>
  <c r="Y2721" i="4"/>
  <c r="Y2719" i="4"/>
  <c r="Y2717" i="4"/>
  <c r="Y2715" i="4"/>
  <c r="Y2713" i="4"/>
  <c r="Y2746" i="4"/>
  <c r="Y2744" i="4"/>
  <c r="Y2742" i="4"/>
  <c r="Y2740" i="4"/>
  <c r="Y2738" i="4"/>
  <c r="Y2736" i="4"/>
  <c r="Y2734" i="4"/>
  <c r="Y2733" i="4"/>
  <c r="Y2770" i="4"/>
  <c r="Y2766" i="4"/>
  <c r="Y2764" i="4"/>
  <c r="Y2762" i="4"/>
  <c r="Y2760" i="4"/>
  <c r="Y2758" i="4"/>
  <c r="Y2756" i="4"/>
  <c r="Y2792" i="4"/>
  <c r="Y2790" i="4"/>
  <c r="Y2788" i="4"/>
  <c r="Y2784" i="4"/>
  <c r="Y2782" i="4"/>
  <c r="Y2780" i="4"/>
  <c r="Y2814" i="4"/>
  <c r="Y2812" i="4"/>
  <c r="Y2810" i="4"/>
  <c r="Y2808" i="4"/>
  <c r="Y2804" i="4"/>
  <c r="Y2802" i="4"/>
  <c r="Y2836" i="4"/>
  <c r="Y2834" i="4"/>
  <c r="Y2832" i="4"/>
  <c r="Y2830" i="4"/>
  <c r="Y2828" i="4"/>
  <c r="Y2826" i="4"/>
  <c r="Y2824" i="4"/>
  <c r="Y2823" i="4"/>
  <c r="Y2860" i="4"/>
  <c r="Y2858" i="4"/>
  <c r="Y2856" i="4"/>
  <c r="Y2854" i="4"/>
  <c r="Y2852" i="4"/>
  <c r="Y2850" i="4"/>
  <c r="Y2848" i="4"/>
  <c r="Y2846" i="4"/>
  <c r="Y2883" i="4"/>
  <c r="Y2877" i="4"/>
  <c r="Y2875" i="4"/>
  <c r="Y2873" i="4"/>
  <c r="Y2905" i="4"/>
  <c r="Y2903" i="4"/>
  <c r="Y2899" i="4"/>
  <c r="Y2897" i="4"/>
  <c r="Y2895" i="4"/>
  <c r="Y2893" i="4"/>
  <c r="Y2928" i="4"/>
  <c r="Y2926" i="4"/>
  <c r="Y2924" i="4"/>
  <c r="Y2922" i="4"/>
  <c r="Y2920" i="4"/>
  <c r="Y2918" i="4"/>
  <c r="Y2916" i="4"/>
  <c r="Y2915" i="4"/>
  <c r="Y2951" i="4"/>
  <c r="Y2949" i="4"/>
  <c r="Y2947" i="4"/>
  <c r="Y2945" i="4"/>
  <c r="Y2943" i="4"/>
  <c r="Y2941" i="4"/>
  <c r="Y2939" i="4"/>
  <c r="Y2937" i="4"/>
  <c r="Y2972" i="4"/>
  <c r="Y2970" i="4"/>
  <c r="Y2968" i="4"/>
  <c r="Y2964" i="4"/>
  <c r="Y2962" i="4"/>
  <c r="Y2994" i="4"/>
  <c r="Y2992" i="4"/>
  <c r="Y2990" i="4"/>
  <c r="Y2986" i="4"/>
  <c r="Y2984" i="4"/>
  <c r="Y3019" i="4"/>
  <c r="Y3017" i="4"/>
  <c r="Y3015" i="4"/>
  <c r="Y3013" i="4"/>
  <c r="Y3011" i="4"/>
  <c r="Y3009" i="4"/>
  <c r="Y3007" i="4"/>
  <c r="Y3006" i="4"/>
  <c r="Y3043" i="4"/>
  <c r="Y3041" i="4"/>
  <c r="Y3039" i="4"/>
  <c r="Y3037" i="4"/>
  <c r="Y3035" i="4"/>
  <c r="Y3033" i="4"/>
  <c r="Y3031" i="4"/>
  <c r="Y3029" i="4"/>
  <c r="Y3064" i="4"/>
  <c r="Y3062" i="4"/>
  <c r="Y3060" i="4"/>
  <c r="Y3058" i="4"/>
  <c r="Y3056" i="4"/>
  <c r="Y3085" i="4"/>
  <c r="Y3083" i="4"/>
  <c r="Y3081" i="4"/>
  <c r="Y3079" i="4"/>
  <c r="Y3077" i="4"/>
  <c r="Y3075" i="4"/>
  <c r="Y3087" i="4"/>
  <c r="X3086" i="4"/>
  <c r="X3082" i="4"/>
  <c r="X3078" i="4"/>
  <c r="X3074" i="4"/>
  <c r="X3064" i="4"/>
  <c r="X3062" i="4"/>
  <c r="X3058" i="4"/>
  <c r="X3056" i="4"/>
  <c r="X3054" i="4"/>
  <c r="X3052" i="4"/>
  <c r="X3051" i="4"/>
  <c r="X3043" i="4"/>
  <c r="X3041" i="4"/>
  <c r="X3037" i="4"/>
  <c r="X3035" i="4"/>
  <c r="X3033" i="4"/>
  <c r="X3020" i="4"/>
  <c r="X3018" i="4"/>
  <c r="X3016" i="4"/>
  <c r="X3014" i="4"/>
  <c r="X3012" i="4"/>
  <c r="X3010" i="4"/>
  <c r="X3008" i="4"/>
  <c r="X3006" i="4"/>
  <c r="X2996" i="4"/>
  <c r="X2994" i="4"/>
  <c r="X2992" i="4"/>
  <c r="X2990" i="4"/>
  <c r="X2988" i="4"/>
  <c r="X2984" i="4"/>
  <c r="X2983" i="4"/>
  <c r="X2973" i="4"/>
  <c r="X2971" i="4"/>
  <c r="X2969" i="4"/>
  <c r="X2967" i="4"/>
  <c r="X2965" i="4"/>
  <c r="X2963" i="4"/>
  <c r="X2961" i="4"/>
  <c r="X2951" i="4"/>
  <c r="X2949" i="4"/>
  <c r="X2947" i="4"/>
  <c r="X2945" i="4"/>
  <c r="X2943" i="4"/>
  <c r="X2941" i="4"/>
  <c r="X2939" i="4"/>
  <c r="X2929" i="4"/>
  <c r="X2925" i="4"/>
  <c r="X2923" i="4"/>
  <c r="X2921" i="4"/>
  <c r="X2919" i="4"/>
  <c r="X2917" i="4"/>
  <c r="X2905" i="4"/>
  <c r="X2903" i="4"/>
  <c r="X2901" i="4"/>
  <c r="X2899" i="4"/>
  <c r="X2897" i="4"/>
  <c r="X2895" i="4"/>
  <c r="X2893" i="4"/>
  <c r="X2892" i="4"/>
  <c r="X2882" i="4"/>
  <c r="X2880" i="4"/>
  <c r="X2878" i="4"/>
  <c r="X2876" i="4"/>
  <c r="X2874" i="4"/>
  <c r="X2872" i="4"/>
  <c r="X2870" i="4"/>
  <c r="X2860" i="4"/>
  <c r="X2858" i="4"/>
  <c r="X2856" i="4"/>
  <c r="X2854" i="4"/>
  <c r="X2852" i="4"/>
  <c r="X2850" i="4"/>
  <c r="X2848" i="4"/>
  <c r="X2837" i="4"/>
  <c r="X2835" i="4"/>
  <c r="X2833" i="4"/>
  <c r="X2829" i="4"/>
  <c r="X2827" i="4"/>
  <c r="X2825" i="4"/>
  <c r="X2823" i="4"/>
  <c r="X2814" i="4"/>
  <c r="X2810" i="4"/>
  <c r="X2808" i="4"/>
  <c r="X2806" i="4"/>
  <c r="X2802" i="4"/>
  <c r="X2801" i="4"/>
  <c r="X2791" i="4"/>
  <c r="X2789" i="4"/>
  <c r="X2785" i="4"/>
  <c r="X2783" i="4"/>
  <c r="X2781" i="4"/>
  <c r="X2778" i="4"/>
  <c r="X2770" i="4"/>
  <c r="X2768" i="4"/>
  <c r="X2766" i="4"/>
  <c r="X2764" i="4"/>
  <c r="X2762" i="4"/>
  <c r="X2760" i="4"/>
  <c r="X2758" i="4"/>
  <c r="X2747" i="4"/>
  <c r="X2745" i="4"/>
  <c r="X2743" i="4"/>
  <c r="X2741" i="4"/>
  <c r="X2739" i="4"/>
  <c r="X2735" i="4"/>
  <c r="X2733" i="4"/>
  <c r="X2700" i="4"/>
  <c r="X2696" i="4"/>
  <c r="X2679" i="4"/>
  <c r="X2677" i="4"/>
  <c r="X2675" i="4"/>
  <c r="X2673" i="4"/>
  <c r="X2671" i="4"/>
  <c r="X2669" i="4"/>
  <c r="X2667" i="4"/>
  <c r="X2656" i="4"/>
  <c r="X2653" i="4"/>
  <c r="X2647" i="4"/>
  <c r="X2632" i="4"/>
  <c r="X2630" i="4"/>
  <c r="X2628" i="4"/>
  <c r="X2626" i="4"/>
  <c r="X2624" i="4"/>
  <c r="X2622" i="4"/>
  <c r="X2620" i="4"/>
  <c r="X2602" i="4"/>
  <c r="X2588" i="4"/>
  <c r="X2586" i="4"/>
  <c r="X2584" i="4"/>
  <c r="X2582" i="4"/>
  <c r="X2580" i="4"/>
  <c r="X2578" i="4"/>
  <c r="X2576" i="4"/>
  <c r="X2565" i="4"/>
  <c r="X2552" i="4"/>
  <c r="X2542" i="4"/>
  <c r="X2538" i="4"/>
  <c r="X2536" i="4"/>
  <c r="X2534" i="4"/>
  <c r="X2532" i="4"/>
  <c r="X2530" i="4"/>
  <c r="X2518" i="4"/>
  <c r="X2497" i="4"/>
  <c r="X2495" i="4"/>
  <c r="X2493" i="4"/>
  <c r="X2491" i="4"/>
  <c r="X2489" i="4"/>
  <c r="X2487" i="4"/>
  <c r="X2485" i="4"/>
  <c r="X2474" i="4"/>
  <c r="X2422" i="4"/>
  <c r="X2417" i="4"/>
  <c r="X2404" i="4"/>
  <c r="X2392" i="4"/>
  <c r="X2380" i="4"/>
  <c r="X2360" i="4"/>
  <c r="X2336" i="4"/>
  <c r="X2309" i="4"/>
  <c r="X2283" i="4"/>
  <c r="X2278" i="4"/>
  <c r="X2247" i="4"/>
  <c r="X2236" i="4"/>
  <c r="X2235" i="4"/>
  <c r="X2218" i="4"/>
  <c r="X2212" i="4"/>
  <c r="X2200" i="4"/>
  <c r="X2196" i="4"/>
  <c r="X2190" i="4"/>
  <c r="X2188" i="4"/>
  <c r="X2187" i="4"/>
  <c r="X2175" i="4"/>
  <c r="X2171" i="4"/>
  <c r="X2167" i="4"/>
  <c r="X2154" i="4"/>
  <c r="X2152" i="4"/>
  <c r="X2150" i="4"/>
  <c r="X2148" i="4"/>
  <c r="X2146" i="4"/>
  <c r="X2144" i="4"/>
  <c r="X2142" i="4"/>
  <c r="X2130" i="4"/>
  <c r="X2118" i="4"/>
  <c r="X2108" i="4"/>
  <c r="X2106" i="4"/>
  <c r="X2104" i="4"/>
  <c r="X2102" i="4"/>
  <c r="X2100" i="4"/>
  <c r="X2098" i="4"/>
  <c r="X2096" i="4"/>
  <c r="X2095" i="4"/>
  <c r="X2083" i="4"/>
  <c r="X2079" i="4"/>
  <c r="X2075" i="4"/>
  <c r="X2063" i="4"/>
  <c r="X2061" i="4"/>
  <c r="X2059" i="4"/>
  <c r="X2057" i="4"/>
  <c r="X2055" i="4"/>
  <c r="X2053" i="4"/>
  <c r="X2051" i="4"/>
  <c r="X2040" i="4"/>
  <c r="X2028" i="4"/>
  <c r="X2026" i="4"/>
  <c r="X2017" i="4"/>
  <c r="X2015" i="4"/>
  <c r="X2013" i="4"/>
  <c r="X2011" i="4"/>
  <c r="X2009" i="4"/>
  <c r="X2007" i="4"/>
  <c r="X2005" i="4"/>
  <c r="X1994" i="4"/>
  <c r="X1992" i="4"/>
  <c r="X1990" i="4"/>
  <c r="X1988" i="4"/>
  <c r="X1986" i="4"/>
  <c r="X1984" i="4"/>
  <c r="X1982" i="4"/>
  <c r="X1972" i="4"/>
  <c r="X1970" i="4"/>
  <c r="X1968" i="4"/>
  <c r="X1966" i="4"/>
  <c r="X1964" i="4"/>
  <c r="X1962" i="4"/>
  <c r="X1960" i="4"/>
  <c r="X1949" i="4"/>
  <c r="X1947" i="4"/>
  <c r="X1945" i="4"/>
  <c r="X1943" i="4"/>
  <c r="X1941" i="4"/>
  <c r="X1939" i="4"/>
  <c r="X1937" i="4"/>
  <c r="X1935" i="4"/>
  <c r="X1925" i="4"/>
  <c r="X1924" i="4"/>
  <c r="X1923" i="4"/>
  <c r="X1921" i="4"/>
  <c r="X1919" i="4"/>
  <c r="X1917" i="4"/>
  <c r="X1915" i="4"/>
  <c r="X1913" i="4"/>
  <c r="X1912" i="4"/>
  <c r="X1903" i="4"/>
  <c r="X1901" i="4"/>
  <c r="X1899" i="4"/>
  <c r="X1897" i="4"/>
  <c r="X1895" i="4"/>
  <c r="X1893" i="4"/>
  <c r="X1891" i="4"/>
  <c r="X1881" i="4"/>
  <c r="X1879" i="4"/>
  <c r="X1877" i="4"/>
  <c r="X1875" i="4"/>
  <c r="X1873" i="4"/>
  <c r="X1871" i="4"/>
  <c r="X1869" i="4"/>
  <c r="X1858" i="4"/>
  <c r="X1856" i="4"/>
  <c r="X1854" i="4"/>
  <c r="X1852" i="4"/>
  <c r="X1850" i="4"/>
  <c r="X1848" i="4"/>
  <c r="X1846" i="4"/>
  <c r="X1844" i="4"/>
  <c r="X1834" i="4"/>
  <c r="X1832" i="4"/>
  <c r="X1830" i="4"/>
  <c r="X1828" i="4"/>
  <c r="X1824" i="4"/>
  <c r="X1822" i="4"/>
  <c r="X1821" i="4"/>
  <c r="X1811" i="4"/>
  <c r="X1809" i="4"/>
  <c r="X1807" i="4"/>
  <c r="X1805" i="4"/>
  <c r="X1803" i="4"/>
  <c r="X1801" i="4"/>
  <c r="X1799" i="4"/>
  <c r="X1790" i="4"/>
  <c r="X1788" i="4"/>
  <c r="X1786" i="4"/>
  <c r="X1784" i="4"/>
  <c r="X1782" i="4"/>
  <c r="X1780" i="4"/>
  <c r="X1778" i="4"/>
  <c r="X1767" i="4"/>
  <c r="X1765" i="4"/>
  <c r="X1763" i="4"/>
  <c r="X1761" i="4"/>
  <c r="X1759" i="4"/>
  <c r="X1757" i="4"/>
  <c r="X1755" i="4"/>
  <c r="X1753" i="4"/>
  <c r="X1751" i="4"/>
  <c r="X1749" i="4"/>
  <c r="X1747" i="4"/>
  <c r="X1745" i="4"/>
  <c r="X1743" i="4"/>
  <c r="X1741" i="4"/>
  <c r="X1739" i="4"/>
  <c r="X1729" i="4"/>
  <c r="X1725" i="4"/>
  <c r="X1723" i="4"/>
  <c r="X1721" i="4"/>
  <c r="X1719" i="4"/>
  <c r="X1717" i="4"/>
  <c r="X1716" i="4"/>
  <c r="X1707" i="4"/>
  <c r="X1705" i="4"/>
  <c r="X1703" i="4"/>
  <c r="X1701" i="4"/>
  <c r="X1699" i="4"/>
  <c r="X1697" i="4"/>
  <c r="X1695" i="4"/>
  <c r="X1685" i="4"/>
  <c r="X1683" i="4"/>
  <c r="X1681" i="4"/>
  <c r="X1679" i="4"/>
  <c r="X1677" i="4"/>
  <c r="X1675" i="4"/>
  <c r="X1673" i="4"/>
  <c r="X1662" i="4"/>
  <c r="X1660" i="4"/>
  <c r="X1658" i="4"/>
  <c r="X1656" i="4"/>
  <c r="X1654" i="4"/>
  <c r="X1652" i="4"/>
  <c r="X1650" i="4"/>
  <c r="X1648" i="4"/>
  <c r="X1638" i="4"/>
  <c r="X1636" i="4"/>
  <c r="X1634" i="4"/>
  <c r="X1632" i="4"/>
  <c r="X1630" i="4"/>
  <c r="X1628" i="4"/>
  <c r="X1626" i="4"/>
  <c r="X1625" i="4"/>
  <c r="X1615" i="4"/>
  <c r="X1613" i="4"/>
  <c r="X1611" i="4"/>
  <c r="X1609" i="4"/>
  <c r="X1607" i="4"/>
  <c r="X1605" i="4"/>
  <c r="X1603" i="4"/>
  <c r="X1594" i="4"/>
  <c r="X1592" i="4"/>
  <c r="X1590" i="4"/>
  <c r="X1588" i="4"/>
  <c r="X1586" i="4"/>
  <c r="X1584" i="4"/>
  <c r="X1582" i="4"/>
  <c r="X1571" i="4"/>
  <c r="X1567" i="4"/>
  <c r="X1565" i="4"/>
  <c r="X1563" i="4"/>
  <c r="X1561" i="4"/>
  <c r="X1559" i="4"/>
  <c r="X1557" i="4"/>
  <c r="X1547" i="4"/>
  <c r="X1545" i="4"/>
  <c r="X1543" i="4"/>
  <c r="X1541" i="4"/>
  <c r="X1539" i="4"/>
  <c r="X1538" i="4"/>
  <c r="X1537" i="4"/>
  <c r="X1535" i="4"/>
  <c r="X1534" i="4"/>
  <c r="X1524" i="4"/>
  <c r="X1522" i="4"/>
  <c r="X1520" i="4"/>
  <c r="X1518" i="4"/>
  <c r="X1516" i="4"/>
  <c r="X1514" i="4"/>
  <c r="X1512" i="4"/>
  <c r="X1502" i="4"/>
  <c r="X1500" i="4"/>
  <c r="X1498" i="4"/>
  <c r="X1496" i="4"/>
  <c r="X1494" i="4"/>
  <c r="X1492" i="4"/>
  <c r="X1490" i="4"/>
  <c r="X1480" i="4"/>
  <c r="X1478" i="4"/>
  <c r="X1476" i="4"/>
  <c r="X1474" i="4"/>
  <c r="X1472" i="4"/>
  <c r="X1470" i="4"/>
  <c r="X1468" i="4"/>
  <c r="X1466" i="4"/>
  <c r="X1456" i="4"/>
  <c r="X1454" i="4"/>
  <c r="X1452" i="4"/>
  <c r="X1450" i="4"/>
  <c r="X1448" i="4"/>
  <c r="X1446" i="4"/>
  <c r="X1444" i="4"/>
  <c r="X1443" i="4"/>
  <c r="X1433" i="4"/>
  <c r="X1431" i="4"/>
  <c r="X1429" i="4"/>
  <c r="X1427" i="4"/>
  <c r="X1425" i="4"/>
  <c r="X1423" i="4"/>
  <c r="X1421" i="4"/>
  <c r="X1411" i="4"/>
  <c r="X1409" i="4"/>
  <c r="X1407" i="4"/>
  <c r="X1405" i="4"/>
  <c r="X1403" i="4"/>
  <c r="X1401" i="4"/>
  <c r="X1399" i="4"/>
  <c r="X1388" i="4"/>
  <c r="X1386" i="4"/>
  <c r="X1384" i="4"/>
  <c r="X1382" i="4"/>
  <c r="X1380" i="4"/>
  <c r="X1378" i="4"/>
  <c r="X1376" i="4"/>
  <c r="X1374" i="4"/>
  <c r="X1365" i="4"/>
  <c r="X1363" i="4"/>
  <c r="X1361" i="4"/>
  <c r="X1359" i="4"/>
  <c r="X1357" i="4"/>
  <c r="X1355" i="4"/>
  <c r="X1353" i="4"/>
  <c r="X1352" i="4"/>
  <c r="X1342" i="4"/>
  <c r="X1340" i="4"/>
  <c r="X1338" i="4"/>
  <c r="X1336" i="4"/>
  <c r="X1334" i="4"/>
  <c r="X1332" i="4"/>
  <c r="X1330" i="4"/>
  <c r="X1329" i="4"/>
  <c r="X1320" i="4"/>
  <c r="X1318" i="4"/>
  <c r="X1316" i="4"/>
  <c r="X1314" i="4"/>
  <c r="X1312" i="4"/>
  <c r="X1310" i="4"/>
  <c r="X1308" i="4"/>
  <c r="X1297" i="4"/>
  <c r="X1295" i="4"/>
  <c r="X1293" i="4"/>
  <c r="X1291" i="4"/>
  <c r="X1289" i="4"/>
  <c r="X1287" i="4"/>
  <c r="X1285" i="4"/>
  <c r="X1283" i="4"/>
  <c r="X1274" i="4"/>
  <c r="X1272" i="4"/>
  <c r="X1270" i="4"/>
  <c r="X1268" i="4"/>
  <c r="X1266" i="4"/>
  <c r="X1264" i="4"/>
  <c r="X1262" i="4"/>
  <c r="X1261" i="4"/>
  <c r="X1252" i="4"/>
  <c r="X1250" i="4"/>
  <c r="X1248" i="4"/>
  <c r="X1246" i="4"/>
  <c r="X1244" i="4"/>
  <c r="X1242" i="4"/>
  <c r="X1240" i="4"/>
  <c r="X1230" i="4"/>
  <c r="X1228" i="4"/>
  <c r="X1226" i="4"/>
  <c r="X1224" i="4"/>
  <c r="X1222" i="4"/>
  <c r="X1220" i="4"/>
  <c r="X1218" i="4"/>
  <c r="X1207" i="4"/>
  <c r="X1205" i="4"/>
  <c r="X1203" i="4"/>
  <c r="X1201" i="4"/>
  <c r="X1199" i="4"/>
  <c r="X1197" i="4"/>
  <c r="X1195" i="4"/>
  <c r="X1193" i="4"/>
  <c r="X1183" i="4"/>
  <c r="X1181" i="4"/>
  <c r="X1179" i="4"/>
  <c r="X1177" i="4"/>
  <c r="X1175" i="4"/>
  <c r="X1173" i="4"/>
  <c r="X1171" i="4"/>
  <c r="X1170" i="4"/>
  <c r="X1160" i="4"/>
  <c r="X1158" i="4"/>
  <c r="X1156" i="4"/>
  <c r="X1154" i="4"/>
  <c r="X1152" i="4"/>
  <c r="X1150" i="4"/>
  <c r="X1148" i="4"/>
  <c r="X1139" i="4"/>
  <c r="X1137" i="4"/>
  <c r="X1135" i="4"/>
  <c r="X1133" i="4"/>
  <c r="X1131" i="4"/>
  <c r="X1129" i="4"/>
  <c r="X1127" i="4"/>
  <c r="X1116" i="4"/>
  <c r="X1114" i="4"/>
  <c r="X1112" i="4"/>
  <c r="X1110" i="4"/>
  <c r="X1108" i="4"/>
  <c r="X1106" i="4"/>
  <c r="X1104" i="4"/>
  <c r="X1102" i="4"/>
  <c r="X1092" i="4"/>
  <c r="X1090" i="4"/>
  <c r="X1088" i="4"/>
  <c r="X1087" i="4"/>
  <c r="X1086" i="4"/>
  <c r="X1084" i="4"/>
  <c r="X1082" i="4"/>
  <c r="X1080" i="4"/>
  <c r="X1079" i="4"/>
  <c r="X1069" i="4"/>
  <c r="X1067" i="4"/>
  <c r="X1065" i="4"/>
  <c r="X1063" i="4"/>
  <c r="X1061" i="4"/>
  <c r="X1059" i="4"/>
  <c r="X1057" i="4"/>
  <c r="X1047" i="4"/>
  <c r="X1045" i="4"/>
  <c r="X1044" i="4"/>
  <c r="X1043" i="4"/>
  <c r="X1041" i="4"/>
  <c r="X1039" i="4"/>
  <c r="X1037" i="4"/>
  <c r="X1035" i="4"/>
  <c r="X1025" i="4"/>
  <c r="X1023" i="4"/>
  <c r="X1021" i="4"/>
  <c r="X1019" i="4"/>
  <c r="X1017" i="4"/>
  <c r="X1015" i="4"/>
  <c r="X1013" i="4"/>
  <c r="X1011" i="4"/>
  <c r="X1001" i="4"/>
  <c r="X999" i="4"/>
  <c r="X997" i="4"/>
  <c r="X995" i="4"/>
  <c r="X993" i="4"/>
  <c r="X991" i="4"/>
  <c r="X989" i="4"/>
  <c r="X988" i="4"/>
  <c r="X978" i="4"/>
  <c r="X976" i="4"/>
  <c r="X974" i="4"/>
  <c r="X972" i="4"/>
  <c r="X970" i="4"/>
  <c r="X968" i="4"/>
  <c r="X966" i="4"/>
  <c r="X956" i="4"/>
  <c r="X954" i="4"/>
  <c r="X952" i="4"/>
  <c r="X950" i="4"/>
  <c r="X948" i="4"/>
  <c r="X946" i="4"/>
  <c r="X944" i="4"/>
  <c r="X933" i="4"/>
  <c r="X931" i="4"/>
  <c r="X929" i="4"/>
  <c r="X927" i="4"/>
  <c r="X925" i="4"/>
  <c r="X923" i="4"/>
  <c r="X921" i="4"/>
  <c r="X919" i="4"/>
  <c r="X910" i="4"/>
  <c r="X908" i="4"/>
  <c r="X906" i="4"/>
  <c r="X904" i="4"/>
  <c r="X902" i="4"/>
  <c r="X900" i="4"/>
  <c r="X898" i="4"/>
  <c r="X897" i="4"/>
  <c r="X887" i="4"/>
  <c r="X885" i="4"/>
  <c r="X883" i="4"/>
  <c r="X881" i="4"/>
  <c r="X879" i="4"/>
  <c r="X877" i="4"/>
  <c r="X875" i="4"/>
  <c r="X865" i="4"/>
  <c r="X863" i="4"/>
  <c r="X861" i="4"/>
  <c r="X859" i="4"/>
  <c r="X857" i="4"/>
  <c r="X855" i="4"/>
  <c r="X853" i="4"/>
  <c r="X842" i="4"/>
  <c r="X840" i="4"/>
  <c r="X838" i="4"/>
  <c r="X836" i="4"/>
  <c r="X834" i="4"/>
  <c r="X832" i="4"/>
  <c r="X830" i="4"/>
  <c r="X828" i="4"/>
  <c r="X818" i="4"/>
  <c r="X816" i="4"/>
  <c r="X814" i="4"/>
  <c r="X812" i="4"/>
  <c r="X810" i="4"/>
  <c r="X808" i="4"/>
  <c r="X806" i="4"/>
  <c r="X805" i="4"/>
  <c r="X796" i="4"/>
  <c r="X794" i="4"/>
  <c r="X792" i="4"/>
  <c r="X790" i="4"/>
  <c r="X788" i="4"/>
  <c r="X786" i="4"/>
  <c r="X784" i="4"/>
  <c r="X774" i="4"/>
  <c r="X772" i="4"/>
  <c r="X770" i="4"/>
  <c r="X768" i="4"/>
  <c r="X766" i="4"/>
  <c r="X764" i="4"/>
  <c r="X763" i="4"/>
  <c r="X762" i="4"/>
  <c r="X751" i="4"/>
  <c r="X749" i="4"/>
  <c r="X747" i="4"/>
  <c r="X745" i="4"/>
  <c r="X743" i="4"/>
  <c r="X741" i="4"/>
  <c r="X739" i="4"/>
  <c r="X737" i="4"/>
  <c r="X727" i="4"/>
  <c r="X725" i="4"/>
  <c r="X723" i="4"/>
  <c r="X721" i="4"/>
  <c r="X719" i="4"/>
  <c r="X717" i="4"/>
  <c r="X715" i="4"/>
  <c r="X714" i="4"/>
  <c r="X704" i="4"/>
  <c r="X702" i="4"/>
  <c r="X700" i="4"/>
  <c r="X698" i="4"/>
  <c r="X696" i="4"/>
  <c r="X694" i="4"/>
  <c r="X692" i="4"/>
  <c r="X683" i="4"/>
  <c r="X681" i="4"/>
  <c r="X679" i="4"/>
  <c r="X678" i="4"/>
  <c r="X677" i="4"/>
  <c r="X675" i="4"/>
  <c r="X673" i="4"/>
  <c r="X671" i="4"/>
  <c r="X660" i="4"/>
  <c r="X658" i="4"/>
  <c r="X656" i="4"/>
  <c r="X654" i="4"/>
  <c r="X652" i="4"/>
  <c r="X650" i="4"/>
  <c r="X648" i="4"/>
  <c r="X646" i="4"/>
  <c r="X636" i="4"/>
  <c r="X634" i="4"/>
  <c r="X632" i="4"/>
  <c r="X630" i="4"/>
  <c r="X628" i="4"/>
  <c r="X626" i="4"/>
  <c r="X624" i="4"/>
  <c r="X623" i="4"/>
  <c r="X613" i="4"/>
  <c r="X611" i="4"/>
  <c r="X609" i="4"/>
  <c r="X607" i="4"/>
  <c r="X605" i="4"/>
  <c r="X603" i="4"/>
  <c r="X601" i="4"/>
  <c r="X591" i="4"/>
  <c r="X589" i="4"/>
  <c r="X587" i="4"/>
  <c r="X586" i="4"/>
  <c r="X585" i="4"/>
  <c r="X583" i="4"/>
  <c r="X581" i="4"/>
  <c r="X579" i="4"/>
  <c r="X569" i="4"/>
  <c r="X567" i="4"/>
  <c r="X565" i="4"/>
  <c r="X563" i="4"/>
  <c r="X561" i="4"/>
  <c r="X559" i="4"/>
  <c r="X557" i="4"/>
  <c r="X555" i="4"/>
  <c r="X545" i="4"/>
  <c r="X543" i="4"/>
  <c r="X541" i="4"/>
  <c r="X539" i="4"/>
  <c r="X537" i="4"/>
  <c r="X535" i="4"/>
  <c r="X533" i="4"/>
  <c r="X532" i="4"/>
  <c r="X522" i="4"/>
  <c r="X520" i="4"/>
  <c r="X518" i="4"/>
  <c r="X516" i="4"/>
  <c r="X514" i="4"/>
  <c r="X512" i="4"/>
  <c r="X510" i="4"/>
  <c r="X500" i="4"/>
  <c r="X498" i="4"/>
  <c r="X496" i="4"/>
  <c r="X494" i="4"/>
  <c r="X492" i="4"/>
  <c r="X490" i="4"/>
  <c r="X488" i="4"/>
  <c r="X477" i="4"/>
  <c r="X475" i="4"/>
  <c r="X473" i="4"/>
  <c r="X471" i="4"/>
  <c r="X469" i="4"/>
  <c r="X467" i="4"/>
  <c r="X465" i="4"/>
  <c r="X463" i="4"/>
  <c r="X454" i="4"/>
  <c r="X452" i="4"/>
  <c r="X450" i="4"/>
  <c r="X449" i="4"/>
  <c r="X448" i="4"/>
  <c r="X446" i="4"/>
  <c r="X444" i="4"/>
  <c r="X442" i="4"/>
  <c r="X441" i="4"/>
  <c r="X431" i="4"/>
  <c r="X429" i="4"/>
  <c r="X427" i="4"/>
  <c r="X425" i="4"/>
  <c r="X423" i="4"/>
  <c r="X421" i="4"/>
  <c r="X419" i="4"/>
  <c r="X409" i="4"/>
  <c r="X407" i="4"/>
  <c r="X405" i="4"/>
  <c r="X403" i="4"/>
  <c r="X401" i="4"/>
  <c r="X399" i="4"/>
  <c r="X397" i="4"/>
  <c r="X386" i="4"/>
  <c r="X384" i="4"/>
  <c r="X382" i="4"/>
  <c r="X380" i="4"/>
  <c r="X378" i="4"/>
  <c r="X376" i="4"/>
  <c r="X374" i="4"/>
  <c r="X372" i="4"/>
  <c r="X362" i="4"/>
  <c r="X360" i="4"/>
  <c r="X358" i="4"/>
  <c r="X356" i="4"/>
  <c r="X354" i="4"/>
  <c r="X352" i="4"/>
  <c r="X350" i="4"/>
  <c r="X349" i="4"/>
  <c r="X340" i="4"/>
  <c r="X338" i="4"/>
  <c r="X336" i="4"/>
  <c r="X334" i="4"/>
  <c r="X332" i="4"/>
  <c r="X330" i="4"/>
  <c r="X318" i="4"/>
  <c r="X316" i="4"/>
  <c r="X314" i="4"/>
  <c r="X312" i="4"/>
  <c r="X311" i="4"/>
  <c r="X310" i="4"/>
  <c r="X308" i="4"/>
  <c r="X306" i="4"/>
  <c r="X296" i="4"/>
  <c r="X294" i="4"/>
  <c r="X292" i="4"/>
  <c r="X290" i="4"/>
  <c r="X288" i="4"/>
  <c r="X286" i="4"/>
  <c r="X284" i="4"/>
  <c r="X282" i="4"/>
  <c r="X273" i="4"/>
  <c r="X271" i="4"/>
  <c r="X269" i="4"/>
  <c r="X268" i="4"/>
  <c r="X267" i="4"/>
  <c r="X265" i="4"/>
  <c r="X263" i="4"/>
  <c r="X261" i="4"/>
  <c r="X251" i="4"/>
  <c r="X249" i="4"/>
  <c r="X247" i="4"/>
  <c r="X245" i="4"/>
  <c r="X243" i="4"/>
  <c r="X241" i="4"/>
  <c r="X239" i="4"/>
  <c r="X229" i="4"/>
  <c r="X227" i="4"/>
  <c r="X225" i="4"/>
  <c r="X223" i="4"/>
  <c r="X221" i="4"/>
  <c r="X219" i="4"/>
  <c r="X217" i="4"/>
  <c r="X215" i="4"/>
  <c r="X205" i="4"/>
  <c r="X203" i="4"/>
  <c r="X201" i="4"/>
  <c r="X199" i="4"/>
  <c r="X197" i="4"/>
  <c r="X195" i="4"/>
  <c r="X194" i="4"/>
  <c r="X193" i="4"/>
  <c r="X192" i="4"/>
  <c r="X182" i="4"/>
  <c r="X180" i="4"/>
  <c r="X178" i="4"/>
  <c r="X176" i="4"/>
  <c r="X174" i="4"/>
  <c r="X172" i="4"/>
  <c r="X170" i="4"/>
  <c r="X137" i="4"/>
  <c r="X133" i="4"/>
  <c r="X129" i="4"/>
  <c r="X125" i="4"/>
  <c r="X123" i="4"/>
  <c r="X114" i="4"/>
  <c r="X112" i="4"/>
  <c r="X110" i="4"/>
  <c r="X108" i="4"/>
  <c r="X106" i="4"/>
  <c r="X104" i="4"/>
  <c r="X102" i="4"/>
  <c r="X101" i="4"/>
  <c r="X91" i="4"/>
  <c r="X89" i="4"/>
  <c r="X87" i="4"/>
  <c r="X85" i="4"/>
  <c r="X83" i="4"/>
  <c r="X81" i="4"/>
  <c r="X79" i="4"/>
  <c r="X69" i="4"/>
  <c r="X67" i="4"/>
  <c r="X65" i="4"/>
  <c r="X63" i="4"/>
  <c r="X61" i="4"/>
  <c r="X59" i="4"/>
  <c r="X57" i="4"/>
  <c r="X46" i="4"/>
  <c r="X44" i="4"/>
  <c r="X42" i="4"/>
  <c r="X40" i="4"/>
  <c r="X38" i="4"/>
  <c r="X36" i="4"/>
  <c r="X34" i="4"/>
  <c r="X32" i="4"/>
  <c r="N9" i="4"/>
  <c r="AA9" i="4" s="1"/>
  <c r="O9" i="3"/>
  <c r="T3074" i="4"/>
  <c r="Z3074" i="4" s="1"/>
  <c r="T3073" i="4"/>
  <c r="Z3073" i="4" s="1"/>
  <c r="T3051" i="4"/>
  <c r="Z3051" i="4" s="1"/>
  <c r="T3050" i="4"/>
  <c r="Z3050" i="4" s="1"/>
  <c r="T3030" i="4"/>
  <c r="Z3030" i="4" s="1"/>
  <c r="T3029" i="4"/>
  <c r="Z3029" i="4" s="1"/>
  <c r="T3007" i="4"/>
  <c r="Z3007" i="4" s="1"/>
  <c r="T3006" i="4"/>
  <c r="Z3006" i="4" s="1"/>
  <c r="T2984" i="4"/>
  <c r="Z2984" i="4" s="1"/>
  <c r="T2983" i="4"/>
  <c r="Z2983" i="4" s="1"/>
  <c r="T2961" i="4"/>
  <c r="Z2961" i="4" s="1"/>
  <c r="T2960" i="4"/>
  <c r="Z2960" i="4" s="1"/>
  <c r="T2938" i="4"/>
  <c r="Z2938" i="4" s="1"/>
  <c r="T2937" i="4"/>
  <c r="Z2937" i="4" s="1"/>
  <c r="T2916" i="4"/>
  <c r="Z2916" i="4" s="1"/>
  <c r="T2915" i="4"/>
  <c r="Z2915" i="4" s="1"/>
  <c r="T2893" i="4"/>
  <c r="Z2893" i="4" s="1"/>
  <c r="T2892" i="4"/>
  <c r="Z2892" i="4" s="1"/>
  <c r="T2870" i="4"/>
  <c r="Z2870" i="4" s="1"/>
  <c r="T2869" i="4"/>
  <c r="Z2869" i="4" s="1"/>
  <c r="T2847" i="4"/>
  <c r="Z2847" i="4" s="1"/>
  <c r="T2846" i="4"/>
  <c r="Z2846" i="4" s="1"/>
  <c r="T2824" i="4"/>
  <c r="Z2824" i="4" s="1"/>
  <c r="T2823" i="4"/>
  <c r="Z2823" i="4" s="1"/>
  <c r="T2802" i="4"/>
  <c r="Z2802" i="4" s="1"/>
  <c r="T2801" i="4"/>
  <c r="Z2801" i="4" s="1"/>
  <c r="T2779" i="4"/>
  <c r="Z2779" i="4" s="1"/>
  <c r="T2778" i="4"/>
  <c r="Z2778" i="4" s="1"/>
  <c r="T2757" i="4"/>
  <c r="Z2757" i="4" s="1"/>
  <c r="T2756" i="4"/>
  <c r="Z2756" i="4" s="1"/>
  <c r="T2734" i="4"/>
  <c r="Z2734" i="4" s="1"/>
  <c r="T2733" i="4"/>
  <c r="Z2733" i="4" s="1"/>
  <c r="T2711" i="4"/>
  <c r="Z2711" i="4" s="1"/>
  <c r="T2710" i="4"/>
  <c r="Z2710" i="4" s="1"/>
  <c r="T2689" i="4"/>
  <c r="Z2689" i="4" s="1"/>
  <c r="T2688" i="4"/>
  <c r="Z2688" i="4" s="1"/>
  <c r="T2666" i="4"/>
  <c r="Z2666" i="4" s="1"/>
  <c r="T2665" i="4"/>
  <c r="Z2665" i="4" s="1"/>
  <c r="T2643" i="4"/>
  <c r="Z2643" i="4" s="1"/>
  <c r="T2642" i="4"/>
  <c r="Z2642" i="4" s="1"/>
  <c r="T2620" i="4"/>
  <c r="Z2620" i="4" s="1"/>
  <c r="T2619" i="4"/>
  <c r="Z2619" i="4" s="1"/>
  <c r="T2597" i="4"/>
  <c r="Z2597" i="4" s="1"/>
  <c r="T2596" i="4"/>
  <c r="Z2596" i="4" s="1"/>
  <c r="T2575" i="4"/>
  <c r="Z2575" i="4" s="1"/>
  <c r="T2574" i="4"/>
  <c r="Z2574" i="4" s="1"/>
  <c r="T2553" i="4"/>
  <c r="Z2553" i="4" s="1"/>
  <c r="T2552" i="4"/>
  <c r="Z2552" i="4" s="1"/>
  <c r="T2530" i="4"/>
  <c r="Z2530" i="4" s="1"/>
  <c r="T2529" i="4"/>
  <c r="Z2529" i="4" s="1"/>
  <c r="T2507" i="4"/>
  <c r="Z2507" i="4" s="1"/>
  <c r="T2506" i="4"/>
  <c r="Z2506" i="4" s="1"/>
  <c r="T2484" i="4"/>
  <c r="Z2484" i="4" s="1"/>
  <c r="T2483" i="4"/>
  <c r="Z2483" i="4" s="1"/>
  <c r="T2462" i="4"/>
  <c r="Z2462" i="4" s="1"/>
  <c r="T2461" i="4"/>
  <c r="Z2461" i="4" s="1"/>
  <c r="T2439" i="4"/>
  <c r="Z2439" i="4" s="1"/>
  <c r="T2438" i="4"/>
  <c r="Z2438" i="4" s="1"/>
  <c r="T2416" i="4"/>
  <c r="Z2416" i="4" s="1"/>
  <c r="T2415" i="4"/>
  <c r="Z2415" i="4" s="1"/>
  <c r="T2393" i="4"/>
  <c r="Z2393" i="4" s="1"/>
  <c r="T2392" i="4"/>
  <c r="Z2392" i="4" s="1"/>
  <c r="T2370" i="4"/>
  <c r="Z2370" i="4" s="1"/>
  <c r="T2369" i="4"/>
  <c r="Z2369" i="4" s="1"/>
  <c r="T2348" i="4"/>
  <c r="Z2348" i="4" s="1"/>
  <c r="T2347" i="4"/>
  <c r="Z2347" i="4" s="1"/>
  <c r="T2325" i="4"/>
  <c r="Z2325" i="4" s="1"/>
  <c r="T2324" i="4"/>
  <c r="Z2324" i="4" s="1"/>
  <c r="T2302" i="4"/>
  <c r="Z2302" i="4" s="1"/>
  <c r="T2301" i="4"/>
  <c r="Z2301" i="4" s="1"/>
  <c r="T2279" i="4"/>
  <c r="Z2279" i="4" s="1"/>
  <c r="T2278" i="4"/>
  <c r="Z2278" i="4" s="1"/>
  <c r="T2256" i="4"/>
  <c r="Z2256" i="4" s="1"/>
  <c r="T2255" i="4"/>
  <c r="Z2255" i="4" s="1"/>
  <c r="T2234" i="4"/>
  <c r="Z2234" i="4" s="1"/>
  <c r="T2233" i="4"/>
  <c r="Z2233" i="4" s="1"/>
  <c r="T2211" i="4"/>
  <c r="Z2211" i="4" s="1"/>
  <c r="T2210" i="4"/>
  <c r="Z2210" i="4" s="1"/>
  <c r="T2188" i="4"/>
  <c r="Z2188" i="4" s="1"/>
  <c r="T2187" i="4"/>
  <c r="Z2187" i="4" s="1"/>
  <c r="T2165" i="4"/>
  <c r="Z2165" i="4" s="1"/>
  <c r="T2164" i="4"/>
  <c r="Z2164" i="4" s="1"/>
  <c r="T2141" i="4"/>
  <c r="Z2141" i="4" s="1"/>
  <c r="T2140" i="4"/>
  <c r="Z2140" i="4" s="1"/>
  <c r="T2119" i="4"/>
  <c r="Z2119" i="4" s="1"/>
  <c r="T2118" i="4"/>
  <c r="Z2118" i="4" s="1"/>
  <c r="T2096" i="4"/>
  <c r="Z2096" i="4" s="1"/>
  <c r="T2095" i="4"/>
  <c r="Z2095" i="4" s="1"/>
  <c r="T2073" i="4"/>
  <c r="Z2073" i="4" s="1"/>
  <c r="T2072" i="4"/>
  <c r="Z2072" i="4" s="1"/>
  <c r="T2050" i="4"/>
  <c r="Z2050" i="4" s="1"/>
  <c r="T2049" i="4"/>
  <c r="Z2049" i="4" s="1"/>
  <c r="T2027" i="4"/>
  <c r="Z2027" i="4" s="1"/>
  <c r="T2026" i="4"/>
  <c r="Z2026" i="4" s="1"/>
  <c r="T2005" i="4"/>
  <c r="Z2005" i="4" s="1"/>
  <c r="T2004" i="4"/>
  <c r="Z2004" i="4" s="1"/>
  <c r="T1982" i="4"/>
  <c r="Z1982" i="4" s="1"/>
  <c r="T1981" i="4"/>
  <c r="Z1981" i="4" s="1"/>
  <c r="T1959" i="4"/>
  <c r="Z1959" i="4" s="1"/>
  <c r="T1958" i="4"/>
  <c r="Z1958" i="4" s="1"/>
  <c r="T1936" i="4"/>
  <c r="Z1936" i="4" s="1"/>
  <c r="T1935" i="4"/>
  <c r="Z1935" i="4" s="1"/>
  <c r="T1913" i="4"/>
  <c r="Z1913" i="4" s="1"/>
  <c r="T1912" i="4"/>
  <c r="Z1912" i="4" s="1"/>
  <c r="T1891" i="4"/>
  <c r="Z1891" i="4" s="1"/>
  <c r="T1890" i="4"/>
  <c r="Z1890" i="4" s="1"/>
  <c r="T1868" i="4"/>
  <c r="Z1868" i="4" s="1"/>
  <c r="T1867" i="4"/>
  <c r="Z1867" i="4" s="1"/>
  <c r="T1845" i="4"/>
  <c r="Z1845" i="4" s="1"/>
  <c r="T1844" i="4"/>
  <c r="Z1844" i="4" s="1"/>
  <c r="T1822" i="4"/>
  <c r="Z1822" i="4" s="1"/>
  <c r="T1821" i="4"/>
  <c r="Z1821" i="4" s="1"/>
  <c r="T1799" i="4"/>
  <c r="Z1799" i="4" s="1"/>
  <c r="T1798" i="4"/>
  <c r="Z1798" i="4" s="1"/>
  <c r="T1777" i="4"/>
  <c r="Z1777" i="4" s="1"/>
  <c r="T1776" i="4"/>
  <c r="Z1776" i="4" s="1"/>
  <c r="T1740" i="4"/>
  <c r="Z1740" i="4" s="1"/>
  <c r="T1739" i="4"/>
  <c r="Z1739" i="4" s="1"/>
  <c r="T1717" i="4"/>
  <c r="Z1717" i="4" s="1"/>
  <c r="T1716" i="4"/>
  <c r="Z1716" i="4" s="1"/>
  <c r="T1695" i="4"/>
  <c r="Z1695" i="4" s="1"/>
  <c r="T1694" i="4"/>
  <c r="Z1694" i="4" s="1"/>
  <c r="T1672" i="4"/>
  <c r="Z1672" i="4" s="1"/>
  <c r="T1671" i="4"/>
  <c r="Z1671" i="4" s="1"/>
  <c r="T1649" i="4"/>
  <c r="Z1649" i="4" s="1"/>
  <c r="T1648" i="4"/>
  <c r="Z1648" i="4" s="1"/>
  <c r="T1626" i="4"/>
  <c r="Z1626" i="4" s="1"/>
  <c r="T1625" i="4"/>
  <c r="Z1625" i="4" s="1"/>
  <c r="T1603" i="4"/>
  <c r="Z1603" i="4" s="1"/>
  <c r="T1602" i="4"/>
  <c r="Z1602" i="4" s="1"/>
  <c r="T1581" i="4"/>
  <c r="Z1581" i="4" s="1"/>
  <c r="T1580" i="4"/>
  <c r="Z1580" i="4" s="1"/>
  <c r="T1558" i="4"/>
  <c r="Z1558" i="4" s="1"/>
  <c r="T1557" i="4"/>
  <c r="Z1557" i="4" s="1"/>
  <c r="T1535" i="4"/>
  <c r="Z1535" i="4" s="1"/>
  <c r="T1534" i="4"/>
  <c r="Z1534" i="4" s="1"/>
  <c r="T1512" i="4"/>
  <c r="Z1512" i="4" s="1"/>
  <c r="T1511" i="4"/>
  <c r="Z1511" i="4" s="1"/>
  <c r="T1489" i="4"/>
  <c r="Z1489" i="4" s="1"/>
  <c r="T1488" i="4"/>
  <c r="Z1488" i="4" s="1"/>
  <c r="T1467" i="4"/>
  <c r="Z1467" i="4" s="1"/>
  <c r="T1466" i="4"/>
  <c r="Z1466" i="4" s="1"/>
  <c r="T1444" i="4"/>
  <c r="Z1444" i="4" s="1"/>
  <c r="T1443" i="4"/>
  <c r="Z1443" i="4" s="1"/>
  <c r="T1421" i="4"/>
  <c r="Z1421" i="4" s="1"/>
  <c r="T1420" i="4"/>
  <c r="Z1420" i="4" s="1"/>
  <c r="T1398" i="4"/>
  <c r="Z1398" i="4" s="1"/>
  <c r="T1397" i="4"/>
  <c r="Z1397" i="4" s="1"/>
  <c r="T1375" i="4"/>
  <c r="Z1375" i="4" s="1"/>
  <c r="T1374" i="4"/>
  <c r="Z1374" i="4" s="1"/>
  <c r="T1353" i="4"/>
  <c r="Z1353" i="4" s="1"/>
  <c r="T1352" i="4"/>
  <c r="Z1352" i="4" s="1"/>
  <c r="T1330" i="4"/>
  <c r="Z1330" i="4" s="1"/>
  <c r="T1329" i="4"/>
  <c r="Z1329" i="4" s="1"/>
  <c r="T1307" i="4"/>
  <c r="Z1307" i="4" s="1"/>
  <c r="T1306" i="4"/>
  <c r="Z1306" i="4" s="1"/>
  <c r="T1284" i="4"/>
  <c r="Z1284" i="4" s="1"/>
  <c r="T1283" i="4"/>
  <c r="Z1283" i="4" s="1"/>
  <c r="T1262" i="4"/>
  <c r="Z1262" i="4" s="1"/>
  <c r="T1261" i="4"/>
  <c r="Z1261" i="4" s="1"/>
  <c r="T1240" i="4"/>
  <c r="Z1240" i="4" s="1"/>
  <c r="T1239" i="4"/>
  <c r="Z1239" i="4" s="1"/>
  <c r="T1217" i="4"/>
  <c r="Z1217" i="4" s="1"/>
  <c r="T1216" i="4"/>
  <c r="Z1216" i="4" s="1"/>
  <c r="T1194" i="4"/>
  <c r="Z1194" i="4" s="1"/>
  <c r="T1193" i="4"/>
  <c r="Z1193" i="4" s="1"/>
  <c r="T1171" i="4"/>
  <c r="Z1171" i="4" s="1"/>
  <c r="T1170" i="4"/>
  <c r="Z1170" i="4" s="1"/>
  <c r="T1148" i="4"/>
  <c r="Z1148" i="4" s="1"/>
  <c r="T1147" i="4"/>
  <c r="Z1147" i="4" s="1"/>
  <c r="T1126" i="4"/>
  <c r="Z1126" i="4" s="1"/>
  <c r="T1125" i="4"/>
  <c r="Z1125" i="4" s="1"/>
  <c r="T1103" i="4"/>
  <c r="Z1103" i="4" s="1"/>
  <c r="T1102" i="4"/>
  <c r="Z1102" i="4" s="1"/>
  <c r="T1080" i="4"/>
  <c r="Z1080" i="4" s="1"/>
  <c r="T1079" i="4"/>
  <c r="Z1079" i="4" s="1"/>
  <c r="T1057" i="4"/>
  <c r="Z1057" i="4" s="1"/>
  <c r="T1056" i="4"/>
  <c r="Z1056" i="4" s="1"/>
  <c r="T1034" i="4"/>
  <c r="Z1034" i="4" s="1"/>
  <c r="T1033" i="4"/>
  <c r="Z1033" i="4" s="1"/>
  <c r="T1012" i="4"/>
  <c r="Z1012" i="4" s="1"/>
  <c r="T1011" i="4"/>
  <c r="Z1011" i="4" s="1"/>
  <c r="T989" i="4"/>
  <c r="Z989" i="4" s="1"/>
  <c r="T988" i="4"/>
  <c r="Z988" i="4" s="1"/>
  <c r="T966" i="4"/>
  <c r="Z966" i="4" s="1"/>
  <c r="T965" i="4"/>
  <c r="Z965" i="4" s="1"/>
  <c r="T943" i="4"/>
  <c r="Z943" i="4" s="1"/>
  <c r="T942" i="4"/>
  <c r="Z942" i="4" s="1"/>
  <c r="T920" i="4"/>
  <c r="Z920" i="4" s="1"/>
  <c r="T919" i="4"/>
  <c r="Z919" i="4" s="1"/>
  <c r="T898" i="4"/>
  <c r="Z898" i="4" s="1"/>
  <c r="T897" i="4"/>
  <c r="Z897" i="4" s="1"/>
  <c r="T875" i="4"/>
  <c r="Z875" i="4" s="1"/>
  <c r="T874" i="4"/>
  <c r="Z874" i="4" s="1"/>
  <c r="T852" i="4"/>
  <c r="Z852" i="4" s="1"/>
  <c r="T851" i="4"/>
  <c r="Z851" i="4" s="1"/>
  <c r="T829" i="4"/>
  <c r="Z829" i="4" s="1"/>
  <c r="T828" i="4"/>
  <c r="Z828" i="4" s="1"/>
  <c r="T806" i="4"/>
  <c r="Z806" i="4" s="1"/>
  <c r="T805" i="4"/>
  <c r="Z805" i="4" s="1"/>
  <c r="T784" i="4"/>
  <c r="Z784" i="4" s="1"/>
  <c r="T783" i="4"/>
  <c r="Z783" i="4" s="1"/>
  <c r="T761" i="4"/>
  <c r="Z761" i="4" s="1"/>
  <c r="T760" i="4"/>
  <c r="Z760" i="4" s="1"/>
  <c r="T738" i="4"/>
  <c r="Z738" i="4" s="1"/>
  <c r="T737" i="4"/>
  <c r="Z737" i="4" s="1"/>
  <c r="T715" i="4"/>
  <c r="Z715" i="4" s="1"/>
  <c r="T714" i="4"/>
  <c r="Z714" i="4" s="1"/>
  <c r="T692" i="4"/>
  <c r="Z692" i="4" s="1"/>
  <c r="T691" i="4"/>
  <c r="Z691" i="4" s="1"/>
  <c r="T670" i="4"/>
  <c r="Z670" i="4" s="1"/>
  <c r="T669" i="4"/>
  <c r="Z669" i="4" s="1"/>
  <c r="T647" i="4"/>
  <c r="Z647" i="4" s="1"/>
  <c r="T646" i="4"/>
  <c r="Z646" i="4" s="1"/>
  <c r="T624" i="4"/>
  <c r="Z624" i="4" s="1"/>
  <c r="T623" i="4"/>
  <c r="Z623" i="4" s="1"/>
  <c r="T601" i="4"/>
  <c r="Z601" i="4" s="1"/>
  <c r="T600" i="4"/>
  <c r="Z600" i="4" s="1"/>
  <c r="T578" i="4"/>
  <c r="Z578" i="4" s="1"/>
  <c r="T577" i="4"/>
  <c r="Z577" i="4" s="1"/>
  <c r="T556" i="4"/>
  <c r="Z556" i="4" s="1"/>
  <c r="T555" i="4"/>
  <c r="Z555" i="4" s="1"/>
  <c r="T533" i="4"/>
  <c r="Z533" i="4" s="1"/>
  <c r="T532" i="4"/>
  <c r="Z532" i="4" s="1"/>
  <c r="T510" i="4"/>
  <c r="Z510" i="4" s="1"/>
  <c r="T509" i="4"/>
  <c r="Z509" i="4" s="1"/>
  <c r="T487" i="4"/>
  <c r="Z487" i="4" s="1"/>
  <c r="T486" i="4"/>
  <c r="Z486" i="4" s="1"/>
  <c r="T464" i="4"/>
  <c r="Z464" i="4" s="1"/>
  <c r="T463" i="4"/>
  <c r="Z463" i="4" s="1"/>
  <c r="T442" i="4"/>
  <c r="Z442" i="4" s="1"/>
  <c r="T441" i="4"/>
  <c r="Z441" i="4" s="1"/>
  <c r="T419" i="4"/>
  <c r="Z419" i="4" s="1"/>
  <c r="T418" i="4"/>
  <c r="Z418" i="4" s="1"/>
  <c r="T396" i="4"/>
  <c r="Z396" i="4" s="1"/>
  <c r="T395" i="4"/>
  <c r="Z395" i="4" s="1"/>
  <c r="T373" i="4"/>
  <c r="Z373" i="4" s="1"/>
  <c r="T372" i="4"/>
  <c r="Z372" i="4" s="1"/>
  <c r="T350" i="4"/>
  <c r="Z350" i="4" s="1"/>
  <c r="T349" i="4"/>
  <c r="Z349" i="4" s="1"/>
  <c r="T328" i="4"/>
  <c r="Z328" i="4" s="1"/>
  <c r="T327" i="4"/>
  <c r="Z327" i="4" s="1"/>
  <c r="T305" i="4"/>
  <c r="Z305" i="4" s="1"/>
  <c r="T304" i="4"/>
  <c r="Z304" i="4" s="1"/>
  <c r="T283" i="4"/>
  <c r="Z283" i="4" s="1"/>
  <c r="T282" i="4"/>
  <c r="Z282" i="4" s="1"/>
  <c r="T261" i="4"/>
  <c r="Z261" i="4" s="1"/>
  <c r="T260" i="4"/>
  <c r="Z260" i="4" s="1"/>
  <c r="T238" i="4"/>
  <c r="Z238" i="4" s="1"/>
  <c r="T237" i="4"/>
  <c r="Z237" i="4" s="1"/>
  <c r="T216" i="4"/>
  <c r="Z216" i="4" s="1"/>
  <c r="T215" i="4"/>
  <c r="Z215" i="4" s="1"/>
  <c r="T193" i="4"/>
  <c r="Z193" i="4" s="1"/>
  <c r="T192" i="4"/>
  <c r="Z192" i="4" s="1"/>
  <c r="T170" i="4"/>
  <c r="Z170" i="4" s="1"/>
  <c r="T169" i="4"/>
  <c r="Z169" i="4" s="1"/>
  <c r="T147" i="4"/>
  <c r="Z147" i="4" s="1"/>
  <c r="T146" i="4"/>
  <c r="Z146" i="4" s="1"/>
  <c r="T124" i="4"/>
  <c r="Z124" i="4" s="1"/>
  <c r="T123" i="4"/>
  <c r="Z123" i="4" s="1"/>
  <c r="T102" i="4"/>
  <c r="Z102" i="4" s="1"/>
  <c r="T101" i="4"/>
  <c r="Z101" i="4" s="1"/>
  <c r="T79" i="4"/>
  <c r="Z79" i="4" s="1"/>
  <c r="T78" i="4"/>
  <c r="Z78" i="4" s="1"/>
  <c r="T56" i="4"/>
  <c r="Z56" i="4" s="1"/>
  <c r="T55" i="4"/>
  <c r="Z55" i="4" s="1"/>
  <c r="T33" i="4"/>
  <c r="Z33" i="4" s="1"/>
  <c r="T32" i="4"/>
  <c r="Z32" i="4" s="1"/>
  <c r="T10" i="4"/>
  <c r="Z10" i="4" s="1"/>
  <c r="T9" i="4"/>
  <c r="Z9" i="4" s="1"/>
  <c r="Q2756" i="4" l="1"/>
  <c r="P304" i="4"/>
  <c r="P146" i="4"/>
  <c r="P2529" i="4"/>
  <c r="Q2529" i="4"/>
  <c r="P2892" i="4"/>
  <c r="Q2892" i="4"/>
  <c r="Q2642" i="4"/>
  <c r="P2642" i="4"/>
  <c r="P2461" i="4"/>
  <c r="P1716" i="4"/>
  <c r="P1534" i="4"/>
  <c r="P441" i="4"/>
  <c r="Q1671" i="4"/>
  <c r="P1671" i="4"/>
  <c r="Q486" i="4"/>
  <c r="P486" i="4"/>
  <c r="P1981" i="4"/>
  <c r="Q1981" i="4"/>
  <c r="X1056" i="4"/>
  <c r="X1217" i="4"/>
  <c r="P2823" i="4"/>
  <c r="Q2665" i="4"/>
  <c r="Q1739" i="4"/>
  <c r="Q1193" i="4"/>
  <c r="Q646" i="4"/>
  <c r="X2688" i="4"/>
  <c r="X2506" i="4"/>
  <c r="X2415" i="4"/>
  <c r="X2233" i="4"/>
  <c r="X2140" i="4"/>
  <c r="X1776" i="4"/>
  <c r="X1488" i="4"/>
  <c r="X1397" i="4"/>
  <c r="X1306" i="4"/>
  <c r="X669" i="4"/>
  <c r="X395" i="4"/>
  <c r="X304" i="4"/>
  <c r="X237" i="4"/>
  <c r="X146" i="4"/>
  <c r="X55" i="4"/>
  <c r="X2575" i="4"/>
  <c r="X3073" i="4"/>
  <c r="X2960" i="4"/>
  <c r="X2710" i="4"/>
  <c r="X2438" i="4"/>
  <c r="X1511" i="4"/>
  <c r="X1420" i="4"/>
  <c r="X1239" i="4"/>
  <c r="X1147" i="4"/>
  <c r="X965" i="4"/>
  <c r="X874" i="4"/>
  <c r="X783" i="4"/>
  <c r="X691" i="4"/>
  <c r="X600" i="4"/>
  <c r="X509" i="4"/>
  <c r="X418" i="4"/>
  <c r="X260" i="4"/>
  <c r="X169" i="4"/>
  <c r="X1890" i="4"/>
  <c r="X2642" i="4"/>
  <c r="X2596" i="4"/>
  <c r="X2324" i="4"/>
  <c r="X2049" i="4"/>
  <c r="X1671" i="4"/>
  <c r="X1216" i="4"/>
  <c r="X1125" i="4"/>
  <c r="X1033" i="4"/>
  <c r="X942" i="4"/>
  <c r="X851" i="4"/>
  <c r="X760" i="4"/>
  <c r="X577" i="4"/>
  <c r="X486" i="4"/>
  <c r="X2869" i="4"/>
  <c r="X2619" i="4"/>
  <c r="X2529" i="4"/>
  <c r="X2347" i="4"/>
  <c r="X2255" i="4"/>
  <c r="X327" i="4"/>
  <c r="X2119" i="4"/>
  <c r="L1558" i="4"/>
  <c r="L1559" i="4" s="1"/>
  <c r="X1558" i="4"/>
  <c r="L3007" i="4"/>
  <c r="X3007" i="4"/>
  <c r="L2666" i="4"/>
  <c r="X2666" i="4"/>
  <c r="L2302" i="4"/>
  <c r="X2302" i="4"/>
  <c r="L1012" i="4"/>
  <c r="X1012" i="4"/>
  <c r="X2027" i="4"/>
  <c r="X1740" i="4"/>
  <c r="X2734" i="4"/>
  <c r="L2393" i="4"/>
  <c r="P2392" i="4" s="1"/>
  <c r="X2393" i="4"/>
  <c r="L2211" i="4"/>
  <c r="L2212" i="4" s="1"/>
  <c r="L2213" i="4" s="1"/>
  <c r="L2214" i="4" s="1"/>
  <c r="L2215" i="4" s="1"/>
  <c r="L2216" i="4" s="1"/>
  <c r="L2217" i="4" s="1"/>
  <c r="L2218" i="4" s="1"/>
  <c r="L2219" i="4" s="1"/>
  <c r="L2220" i="4" s="1"/>
  <c r="L2221" i="4" s="1"/>
  <c r="L2222" i="4" s="1"/>
  <c r="L2223" i="4" s="1"/>
  <c r="L2224" i="4" s="1"/>
  <c r="X2211" i="4"/>
  <c r="L829" i="4"/>
  <c r="X829" i="4"/>
  <c r="X124" i="4"/>
  <c r="X578" i="4"/>
  <c r="X670" i="4"/>
  <c r="X487" i="4"/>
  <c r="X2416" i="4"/>
  <c r="X238" i="4"/>
  <c r="X305" i="4"/>
  <c r="L2689" i="4"/>
  <c r="X2689" i="4"/>
  <c r="L2597" i="4"/>
  <c r="L2598" i="4" s="1"/>
  <c r="X2597" i="4"/>
  <c r="L2507" i="4"/>
  <c r="X2507" i="4"/>
  <c r="L2325" i="4"/>
  <c r="X2325" i="4"/>
  <c r="L1777" i="4"/>
  <c r="X1777" i="4"/>
  <c r="L1672" i="4"/>
  <c r="L1673" i="4" s="1"/>
  <c r="X1672" i="4"/>
  <c r="L1581" i="4"/>
  <c r="X1581" i="4"/>
  <c r="L1398" i="4"/>
  <c r="L1399" i="4" s="1"/>
  <c r="X1398" i="4"/>
  <c r="L1034" i="4"/>
  <c r="X1034" i="4"/>
  <c r="L943" i="4"/>
  <c r="X943" i="4"/>
  <c r="L852" i="4"/>
  <c r="X852" i="4"/>
  <c r="L761" i="4"/>
  <c r="Q760" i="4" s="1"/>
  <c r="X761" i="4"/>
  <c r="X147" i="4"/>
  <c r="X738" i="4"/>
  <c r="X920" i="4"/>
  <c r="X3030" i="4"/>
  <c r="L1845" i="4"/>
  <c r="X1845" i="4"/>
  <c r="L1649" i="4"/>
  <c r="P1648" i="4" s="1"/>
  <c r="X1649" i="4"/>
  <c r="X647" i="4"/>
  <c r="X396" i="4"/>
  <c r="X1126" i="4"/>
  <c r="X1307" i="4"/>
  <c r="X1959" i="4"/>
  <c r="X2234" i="4"/>
  <c r="X2847" i="4"/>
  <c r="X2938" i="4"/>
  <c r="X33" i="4"/>
  <c r="X373" i="4"/>
  <c r="X216" i="4"/>
  <c r="X283" i="4"/>
  <c r="X464" i="4"/>
  <c r="X556" i="4"/>
  <c r="X2461" i="4"/>
  <c r="L2439" i="4"/>
  <c r="P2438" i="4" s="1"/>
  <c r="X2439" i="4"/>
  <c r="X2369" i="4"/>
  <c r="L2256" i="4"/>
  <c r="X2256" i="4"/>
  <c r="X2164" i="4"/>
  <c r="L2050" i="4"/>
  <c r="X2050" i="4"/>
  <c r="O1958" i="4"/>
  <c r="X1958" i="4"/>
  <c r="X78" i="4"/>
  <c r="X2141" i="4"/>
  <c r="X2348" i="4"/>
  <c r="X3029" i="4"/>
  <c r="O2937" i="4"/>
  <c r="X2937" i="4"/>
  <c r="X2846" i="4"/>
  <c r="L2824" i="4"/>
  <c r="L2825" i="4" s="1"/>
  <c r="L2826" i="4" s="1"/>
  <c r="L2827" i="4" s="1"/>
  <c r="L2828" i="4" s="1"/>
  <c r="L2829" i="4" s="1"/>
  <c r="L2830" i="4" s="1"/>
  <c r="L2831" i="4" s="1"/>
  <c r="L2832" i="4" s="1"/>
  <c r="L2833" i="4" s="1"/>
  <c r="L2834" i="4" s="1"/>
  <c r="L2835" i="4" s="1"/>
  <c r="L2836" i="4" s="1"/>
  <c r="L2837" i="4" s="1"/>
  <c r="X2824" i="4"/>
  <c r="X2756" i="4"/>
  <c r="L2711" i="4"/>
  <c r="X2711" i="4"/>
  <c r="X2665" i="4"/>
  <c r="X2574" i="4"/>
  <c r="L2553" i="4"/>
  <c r="X2553" i="4"/>
  <c r="O2483" i="4"/>
  <c r="X2483" i="4"/>
  <c r="L2370" i="4"/>
  <c r="X2370" i="4"/>
  <c r="X2301" i="4"/>
  <c r="L2279" i="4"/>
  <c r="X2279" i="4"/>
  <c r="X2210" i="4"/>
  <c r="L2165" i="4"/>
  <c r="X2165" i="4"/>
  <c r="L2073" i="4"/>
  <c r="X2073" i="4"/>
  <c r="X1981" i="4"/>
  <c r="L1868" i="4"/>
  <c r="X1868" i="4"/>
  <c r="O1798" i="4"/>
  <c r="X1798" i="4"/>
  <c r="X1694" i="4"/>
  <c r="O1602" i="4"/>
  <c r="X1602" i="4"/>
  <c r="O1580" i="4"/>
  <c r="X1580" i="4"/>
  <c r="O1534" i="4"/>
  <c r="AA1534" i="4"/>
  <c r="X1936" i="4"/>
  <c r="X2072" i="4"/>
  <c r="L1467" i="4"/>
  <c r="X1467" i="4"/>
  <c r="O669" i="4"/>
  <c r="O1821" i="4"/>
  <c r="O691" i="4"/>
  <c r="L103" i="4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X1103" i="4"/>
  <c r="X1194" i="4"/>
  <c r="X1284" i="4"/>
  <c r="X1375" i="4"/>
  <c r="O2983" i="4"/>
  <c r="L2780" i="4"/>
  <c r="O2574" i="4"/>
  <c r="O2233" i="4"/>
  <c r="L2097" i="4"/>
  <c r="L2006" i="4"/>
  <c r="O2004" i="4"/>
  <c r="L1823" i="4"/>
  <c r="O1352" i="4"/>
  <c r="L967" i="4"/>
  <c r="O32" i="4"/>
  <c r="AE32" i="4" s="1"/>
  <c r="O3006" i="4"/>
  <c r="L2985" i="4"/>
  <c r="O2823" i="4"/>
  <c r="L2803" i="4"/>
  <c r="O1716" i="4"/>
  <c r="O1625" i="4"/>
  <c r="O1374" i="4"/>
  <c r="L1263" i="4"/>
  <c r="Q1261" i="4" s="1"/>
  <c r="O1102" i="4"/>
  <c r="L1081" i="4"/>
  <c r="Q1079" i="4" s="1"/>
  <c r="O486" i="4"/>
  <c r="O395" i="4"/>
  <c r="O349" i="4"/>
  <c r="L329" i="4"/>
  <c r="O304" i="4"/>
  <c r="L239" i="4"/>
  <c r="O215" i="4"/>
  <c r="O55" i="4"/>
  <c r="L1490" i="4"/>
  <c r="O1306" i="4"/>
  <c r="L1285" i="4"/>
  <c r="L1286" i="4" s="1"/>
  <c r="L1287" i="4" s="1"/>
  <c r="L1288" i="4" s="1"/>
  <c r="L1289" i="4" s="1"/>
  <c r="L1290" i="4" s="1"/>
  <c r="L1291" i="4" s="1"/>
  <c r="L1292" i="4" s="1"/>
  <c r="L1293" i="4" s="1"/>
  <c r="L1294" i="4" s="1"/>
  <c r="L1295" i="4" s="1"/>
  <c r="L1296" i="4" s="1"/>
  <c r="L1297" i="4" s="1"/>
  <c r="L1104" i="4"/>
  <c r="L1105" i="4" s="1"/>
  <c r="L1106" i="4" s="1"/>
  <c r="L1107" i="4" s="1"/>
  <c r="L1108" i="4" s="1"/>
  <c r="L1109" i="4" s="1"/>
  <c r="L1110" i="4" s="1"/>
  <c r="L1111" i="4" s="1"/>
  <c r="L1112" i="4" s="1"/>
  <c r="L1113" i="4" s="1"/>
  <c r="L1114" i="4" s="1"/>
  <c r="L1115" i="4" s="1"/>
  <c r="L1116" i="4" s="1"/>
  <c r="O1011" i="4"/>
  <c r="L990" i="4"/>
  <c r="L876" i="4"/>
  <c r="L785" i="4"/>
  <c r="L786" i="4" s="1"/>
  <c r="L787" i="4" s="1"/>
  <c r="L788" i="4" s="1"/>
  <c r="L789" i="4" s="1"/>
  <c r="L790" i="4" s="1"/>
  <c r="L791" i="4" s="1"/>
  <c r="L792" i="4" s="1"/>
  <c r="L793" i="4" s="1"/>
  <c r="L794" i="4" s="1"/>
  <c r="L795" i="4" s="1"/>
  <c r="L796" i="4" s="1"/>
  <c r="L797" i="4" s="1"/>
  <c r="O760" i="4"/>
  <c r="O714" i="4"/>
  <c r="O623" i="4"/>
  <c r="L465" i="4"/>
  <c r="L57" i="4"/>
  <c r="O2688" i="4"/>
  <c r="L2667" i="4"/>
  <c r="L2668" i="4" s="1"/>
  <c r="L2669" i="4" s="1"/>
  <c r="L2670" i="4" s="1"/>
  <c r="L2671" i="4" s="1"/>
  <c r="L2672" i="4" s="1"/>
  <c r="L2673" i="4" s="1"/>
  <c r="L2674" i="4" s="1"/>
  <c r="L2675" i="4" s="1"/>
  <c r="L2676" i="4" s="1"/>
  <c r="L2677" i="4" s="1"/>
  <c r="L2678" i="4" s="1"/>
  <c r="L2679" i="4" s="1"/>
  <c r="O2461" i="4"/>
  <c r="L2235" i="4"/>
  <c r="O2210" i="4"/>
  <c r="O2140" i="4"/>
  <c r="L2120" i="4"/>
  <c r="L2028" i="4"/>
  <c r="O1981" i="4"/>
  <c r="O1935" i="4"/>
  <c r="L1914" i="4"/>
  <c r="L1892" i="4"/>
  <c r="O1867" i="4"/>
  <c r="O1648" i="4"/>
  <c r="L1627" i="4"/>
  <c r="O1420" i="4"/>
  <c r="O1329" i="4"/>
  <c r="L1218" i="4"/>
  <c r="O919" i="4"/>
  <c r="L899" i="4"/>
  <c r="L900" i="4" s="1"/>
  <c r="L901" i="4" s="1"/>
  <c r="L902" i="4" s="1"/>
  <c r="L903" i="4" s="1"/>
  <c r="L904" i="4" s="1"/>
  <c r="L905" i="4" s="1"/>
  <c r="L906" i="4" s="1"/>
  <c r="L907" i="4" s="1"/>
  <c r="L908" i="4" s="1"/>
  <c r="L909" i="4" s="1"/>
  <c r="L910" i="4" s="1"/>
  <c r="L911" i="4" s="1"/>
  <c r="O737" i="4"/>
  <c r="O646" i="4"/>
  <c r="L625" i="4"/>
  <c r="O577" i="4"/>
  <c r="O532" i="4"/>
  <c r="L306" i="4"/>
  <c r="Q304" i="4" s="1"/>
  <c r="L284" i="4"/>
  <c r="O260" i="4"/>
  <c r="L2962" i="4"/>
  <c r="Q2960" i="4" s="1"/>
  <c r="L2871" i="4"/>
  <c r="O2596" i="4"/>
  <c r="O2438" i="4"/>
  <c r="O2278" i="4"/>
  <c r="L3075" i="4"/>
  <c r="L3052" i="4"/>
  <c r="O2960" i="4"/>
  <c r="L2939" i="4"/>
  <c r="L2917" i="4"/>
  <c r="O2892" i="4"/>
  <c r="O2642" i="4"/>
  <c r="O2301" i="4"/>
  <c r="O2255" i="4"/>
  <c r="O2095" i="4"/>
  <c r="O2049" i="4"/>
  <c r="L1536" i="4"/>
  <c r="Q1534" i="4" s="1"/>
  <c r="O1466" i="4"/>
  <c r="L1445" i="4"/>
  <c r="L1422" i="4"/>
  <c r="P1420" i="4" s="1"/>
  <c r="O965" i="4"/>
  <c r="L944" i="4"/>
  <c r="O942" i="4"/>
  <c r="L921" i="4"/>
  <c r="L922" i="4" s="1"/>
  <c r="L923" i="4" s="1"/>
  <c r="L924" i="4" s="1"/>
  <c r="L925" i="4" s="1"/>
  <c r="L926" i="4" s="1"/>
  <c r="L927" i="4" s="1"/>
  <c r="L928" i="4" s="1"/>
  <c r="L929" i="4" s="1"/>
  <c r="L930" i="4" s="1"/>
  <c r="L931" i="4" s="1"/>
  <c r="L932" i="4" s="1"/>
  <c r="L933" i="4" s="1"/>
  <c r="L739" i="4"/>
  <c r="L602" i="4"/>
  <c r="O600" i="4"/>
  <c r="O2778" i="4"/>
  <c r="O2665" i="4"/>
  <c r="L2417" i="4"/>
  <c r="L2418" i="4" s="1"/>
  <c r="L2419" i="4" s="1"/>
  <c r="L2420" i="4" s="1"/>
  <c r="L2421" i="4" s="1"/>
  <c r="L2422" i="4" s="1"/>
  <c r="L2423" i="4" s="1"/>
  <c r="L2424" i="4" s="1"/>
  <c r="L2425" i="4" s="1"/>
  <c r="L2426" i="4" s="1"/>
  <c r="L2427" i="4" s="1"/>
  <c r="L2428" i="4" s="1"/>
  <c r="L2429" i="4" s="1"/>
  <c r="O2118" i="4"/>
  <c r="L1696" i="4"/>
  <c r="L1308" i="4"/>
  <c r="L1309" i="4" s="1"/>
  <c r="L1310" i="4" s="1"/>
  <c r="L1311" i="4" s="1"/>
  <c r="L1312" i="4" s="1"/>
  <c r="L1313" i="4" s="1"/>
  <c r="L1314" i="4" s="1"/>
  <c r="L1315" i="4" s="1"/>
  <c r="L1316" i="4" s="1"/>
  <c r="L1317" i="4" s="1"/>
  <c r="L1318" i="4" s="1"/>
  <c r="L1319" i="4" s="1"/>
  <c r="L1320" i="4" s="1"/>
  <c r="O783" i="4"/>
  <c r="L511" i="4"/>
  <c r="O509" i="4"/>
  <c r="O123" i="4"/>
  <c r="L80" i="4"/>
  <c r="O1912" i="4"/>
  <c r="L1718" i="4"/>
  <c r="L1719" i="4" s="1"/>
  <c r="L1720" i="4" s="1"/>
  <c r="L1721" i="4" s="1"/>
  <c r="L1722" i="4" s="1"/>
  <c r="L1723" i="4" s="1"/>
  <c r="L1724" i="4" s="1"/>
  <c r="L1725" i="4" s="1"/>
  <c r="L1726" i="4" s="1"/>
  <c r="L1727" i="4" s="1"/>
  <c r="L1728" i="4" s="1"/>
  <c r="L1729" i="4" s="1"/>
  <c r="L1730" i="4" s="1"/>
  <c r="L1604" i="4"/>
  <c r="L1605" i="4" s="1"/>
  <c r="L1606" i="4" s="1"/>
  <c r="L1607" i="4" s="1"/>
  <c r="L1608" i="4" s="1"/>
  <c r="L1609" i="4" s="1"/>
  <c r="L1610" i="4" s="1"/>
  <c r="L1611" i="4" s="1"/>
  <c r="L1612" i="4" s="1"/>
  <c r="L1613" i="4" s="1"/>
  <c r="L1614" i="4" s="1"/>
  <c r="L1615" i="4" s="1"/>
  <c r="L1616" i="4" s="1"/>
  <c r="L1354" i="4"/>
  <c r="L1149" i="4"/>
  <c r="L648" i="4"/>
  <c r="L649" i="4" s="1"/>
  <c r="L650" i="4" s="1"/>
  <c r="L651" i="4" s="1"/>
  <c r="L652" i="4" s="1"/>
  <c r="L653" i="4" s="1"/>
  <c r="L654" i="4" s="1"/>
  <c r="L655" i="4" s="1"/>
  <c r="L656" i="4" s="1"/>
  <c r="L657" i="4" s="1"/>
  <c r="L658" i="4" s="1"/>
  <c r="L659" i="4" s="1"/>
  <c r="L660" i="4" s="1"/>
  <c r="O441" i="4"/>
  <c r="L420" i="4"/>
  <c r="L262" i="4"/>
  <c r="L1961" i="4"/>
  <c r="L1513" i="4"/>
  <c r="O1488" i="4"/>
  <c r="O1283" i="4"/>
  <c r="L1241" i="4"/>
  <c r="L1058" i="4"/>
  <c r="L807" i="4"/>
  <c r="L693" i="4"/>
  <c r="L694" i="4" s="1"/>
  <c r="L695" i="4" s="1"/>
  <c r="L557" i="4"/>
  <c r="O327" i="4"/>
  <c r="L2963" i="4"/>
  <c r="L2964" i="4" s="1"/>
  <c r="L2965" i="4" s="1"/>
  <c r="L2966" i="4" s="1"/>
  <c r="L2967" i="4" s="1"/>
  <c r="L2968" i="4" s="1"/>
  <c r="L2969" i="4" s="1"/>
  <c r="L2970" i="4" s="1"/>
  <c r="L2971" i="4" s="1"/>
  <c r="L2972" i="4" s="1"/>
  <c r="L2973" i="4" s="1"/>
  <c r="L2974" i="4" s="1"/>
  <c r="O2392" i="4"/>
  <c r="AA2392" i="4"/>
  <c r="L1560" i="4"/>
  <c r="L1561" i="4" s="1"/>
  <c r="L1562" i="4" s="1"/>
  <c r="L1563" i="4" s="1"/>
  <c r="L1564" i="4" s="1"/>
  <c r="L1565" i="4" s="1"/>
  <c r="L1566" i="4" s="1"/>
  <c r="L1567" i="4" s="1"/>
  <c r="L1568" i="4" s="1"/>
  <c r="L1569" i="4" s="1"/>
  <c r="L1570" i="4" s="1"/>
  <c r="L1571" i="4" s="1"/>
  <c r="X56" i="4"/>
  <c r="X328" i="4"/>
  <c r="O2756" i="4"/>
  <c r="AA2756" i="4"/>
  <c r="O1170" i="4"/>
  <c r="AA1170" i="4"/>
  <c r="O2164" i="4"/>
  <c r="O1147" i="4"/>
  <c r="O169" i="4"/>
  <c r="O2846" i="4"/>
  <c r="O2529" i="4"/>
  <c r="O2347" i="4"/>
  <c r="AA2347" i="4"/>
  <c r="L1423" i="4"/>
  <c r="L1424" i="4" s="1"/>
  <c r="L1425" i="4" s="1"/>
  <c r="L1426" i="4" s="1"/>
  <c r="L1427" i="4" s="1"/>
  <c r="L1428" i="4" s="1"/>
  <c r="L1429" i="4" s="1"/>
  <c r="L1430" i="4" s="1"/>
  <c r="L1431" i="4" s="1"/>
  <c r="L1432" i="4" s="1"/>
  <c r="L1433" i="4" s="1"/>
  <c r="L1434" i="4" s="1"/>
  <c r="O2869" i="4"/>
  <c r="O2506" i="4"/>
  <c r="L2485" i="4"/>
  <c r="L2463" i="4"/>
  <c r="L2464" i="4" s="1"/>
  <c r="L2465" i="4" s="1"/>
  <c r="L2466" i="4" s="1"/>
  <c r="L2467" i="4" s="1"/>
  <c r="L2468" i="4" s="1"/>
  <c r="L2469" i="4" s="1"/>
  <c r="L2470" i="4" s="1"/>
  <c r="L2471" i="4" s="1"/>
  <c r="L2472" i="4" s="1"/>
  <c r="L2473" i="4" s="1"/>
  <c r="L2474" i="4" s="1"/>
  <c r="L2475" i="4" s="1"/>
  <c r="O2324" i="4"/>
  <c r="O1844" i="4"/>
  <c r="L1650" i="4"/>
  <c r="L1651" i="4" s="1"/>
  <c r="L1652" i="4" s="1"/>
  <c r="L1653" i="4" s="1"/>
  <c r="L1654" i="4" s="1"/>
  <c r="L1655" i="4" s="1"/>
  <c r="L1656" i="4" s="1"/>
  <c r="L1657" i="4" s="1"/>
  <c r="L1658" i="4" s="1"/>
  <c r="L1659" i="4" s="1"/>
  <c r="L1660" i="4" s="1"/>
  <c r="L1661" i="4" s="1"/>
  <c r="L1662" i="4" s="1"/>
  <c r="L1376" i="4"/>
  <c r="L1331" i="4"/>
  <c r="L1013" i="4"/>
  <c r="L1014" i="4" s="1"/>
  <c r="L1015" i="4" s="1"/>
  <c r="L1016" i="4" s="1"/>
  <c r="O78" i="4"/>
  <c r="O2801" i="4"/>
  <c r="L2735" i="4"/>
  <c r="O2733" i="4"/>
  <c r="L2644" i="4"/>
  <c r="L2645" i="4" s="1"/>
  <c r="L2646" i="4" s="1"/>
  <c r="L2647" i="4" s="1"/>
  <c r="L2648" i="4" s="1"/>
  <c r="L2649" i="4" s="1"/>
  <c r="L2650" i="4" s="1"/>
  <c r="L2651" i="4" s="1"/>
  <c r="L2652" i="4" s="1"/>
  <c r="L2653" i="4" s="1"/>
  <c r="L2654" i="4" s="1"/>
  <c r="L2655" i="4" s="1"/>
  <c r="L2656" i="4" s="1"/>
  <c r="O2619" i="4"/>
  <c r="O2552" i="4"/>
  <c r="L2531" i="4"/>
  <c r="L2532" i="4" s="1"/>
  <c r="L2533" i="4" s="1"/>
  <c r="L2534" i="4" s="1"/>
  <c r="L2535" i="4" s="1"/>
  <c r="L2536" i="4" s="1"/>
  <c r="L2537" i="4" s="1"/>
  <c r="L2538" i="4" s="1"/>
  <c r="L2539" i="4" s="1"/>
  <c r="L2540" i="4" s="1"/>
  <c r="L2541" i="4" s="1"/>
  <c r="L2542" i="4" s="1"/>
  <c r="L2543" i="4" s="1"/>
  <c r="O2369" i="4"/>
  <c r="L2349" i="4"/>
  <c r="L2326" i="4"/>
  <c r="L2327" i="4" s="1"/>
  <c r="L2328" i="4" s="1"/>
  <c r="L2329" i="4" s="1"/>
  <c r="L2330" i="4" s="1"/>
  <c r="L2331" i="4" s="1"/>
  <c r="L2332" i="4" s="1"/>
  <c r="L2333" i="4" s="1"/>
  <c r="L2334" i="4" s="1"/>
  <c r="L2335" i="4" s="1"/>
  <c r="L2336" i="4" s="1"/>
  <c r="L2337" i="4" s="1"/>
  <c r="L2338" i="4" s="1"/>
  <c r="L2189" i="4"/>
  <c r="L2190" i="4" s="1"/>
  <c r="L2191" i="4" s="1"/>
  <c r="L2192" i="4" s="1"/>
  <c r="L2193" i="4" s="1"/>
  <c r="L2194" i="4" s="1"/>
  <c r="L2195" i="4" s="1"/>
  <c r="L2196" i="4" s="1"/>
  <c r="L2197" i="4" s="1"/>
  <c r="L2198" i="4" s="1"/>
  <c r="L2199" i="4" s="1"/>
  <c r="L2200" i="4" s="1"/>
  <c r="L2201" i="4" s="1"/>
  <c r="O2187" i="4"/>
  <c r="L2142" i="4"/>
  <c r="L2143" i="4" s="1"/>
  <c r="L2144" i="4" s="1"/>
  <c r="L2145" i="4" s="1"/>
  <c r="L2146" i="4" s="1"/>
  <c r="L2147" i="4" s="1"/>
  <c r="L2148" i="4" s="1"/>
  <c r="L2149" i="4" s="1"/>
  <c r="L2150" i="4" s="1"/>
  <c r="L2151" i="4" s="1"/>
  <c r="L2152" i="4" s="1"/>
  <c r="L2153" i="4" s="1"/>
  <c r="L2154" i="4" s="1"/>
  <c r="O2072" i="4"/>
  <c r="O2026" i="4"/>
  <c r="O1890" i="4"/>
  <c r="O1739" i="4"/>
  <c r="O1193" i="4"/>
  <c r="L1172" i="4"/>
  <c r="L1127" i="4"/>
  <c r="O1125" i="4"/>
  <c r="O1056" i="4"/>
  <c r="O463" i="4"/>
  <c r="L443" i="4"/>
  <c r="L444" i="4" s="1"/>
  <c r="L445" i="4" s="1"/>
  <c r="L446" i="4" s="1"/>
  <c r="L447" i="4" s="1"/>
  <c r="L448" i="4" s="1"/>
  <c r="L449" i="4" s="1"/>
  <c r="L450" i="4" s="1"/>
  <c r="L451" i="4" s="1"/>
  <c r="L452" i="4" s="1"/>
  <c r="L453" i="4" s="1"/>
  <c r="L454" i="4" s="1"/>
  <c r="L455" i="4" s="1"/>
  <c r="O418" i="4"/>
  <c r="L397" i="4"/>
  <c r="L374" i="4"/>
  <c r="O372" i="4"/>
  <c r="O282" i="4"/>
  <c r="L194" i="4"/>
  <c r="O192" i="4"/>
  <c r="L148" i="4"/>
  <c r="L149" i="4" s="1"/>
  <c r="L150" i="4" s="1"/>
  <c r="L151" i="4" s="1"/>
  <c r="L152" i="4" s="1"/>
  <c r="L153" i="4" s="1"/>
  <c r="L154" i="4" s="1"/>
  <c r="L155" i="4" s="1"/>
  <c r="L156" i="4" s="1"/>
  <c r="L157" i="4" s="1"/>
  <c r="L158" i="4" s="1"/>
  <c r="L159" i="4" s="1"/>
  <c r="L160" i="4" s="1"/>
  <c r="O146" i="4"/>
  <c r="L125" i="4"/>
  <c r="O101" i="4"/>
  <c r="T1756" i="4"/>
  <c r="Z1756" i="4" s="1"/>
  <c r="O2710" i="4"/>
  <c r="O2415" i="4"/>
  <c r="O1776" i="4"/>
  <c r="L1741" i="4"/>
  <c r="L1742" i="4" s="1"/>
  <c r="L1743" i="4" s="1"/>
  <c r="L1744" i="4" s="1"/>
  <c r="L1745" i="4" s="1"/>
  <c r="L1746" i="4" s="1"/>
  <c r="L1747" i="4" s="1"/>
  <c r="L1748" i="4" s="1"/>
  <c r="L1749" i="4" s="1"/>
  <c r="L1750" i="4" s="1"/>
  <c r="L1751" i="4" s="1"/>
  <c r="L1752" i="4" s="1"/>
  <c r="L1753" i="4" s="1"/>
  <c r="L1754" i="4" s="1"/>
  <c r="L1755" i="4" s="1"/>
  <c r="L1756" i="4" s="1"/>
  <c r="L1757" i="4" s="1"/>
  <c r="L1758" i="4" s="1"/>
  <c r="L1759" i="4" s="1"/>
  <c r="L1760" i="4" s="1"/>
  <c r="L1761" i="4" s="1"/>
  <c r="L1762" i="4" s="1"/>
  <c r="L1763" i="4" s="1"/>
  <c r="L1764" i="4" s="1"/>
  <c r="L1765" i="4" s="1"/>
  <c r="L1766" i="4" s="1"/>
  <c r="L1767" i="4" s="1"/>
  <c r="O1557" i="4"/>
  <c r="O1511" i="4"/>
  <c r="O1239" i="4"/>
  <c r="L1195" i="4"/>
  <c r="L1196" i="4" s="1"/>
  <c r="L1197" i="4" s="1"/>
  <c r="L1198" i="4" s="1"/>
  <c r="L1199" i="4" s="1"/>
  <c r="L1200" i="4" s="1"/>
  <c r="L1201" i="4" s="1"/>
  <c r="L1202" i="4" s="1"/>
  <c r="L1203" i="4" s="1"/>
  <c r="L1204" i="4" s="1"/>
  <c r="L1205" i="4" s="1"/>
  <c r="L1206" i="4" s="1"/>
  <c r="L1207" i="4" s="1"/>
  <c r="O988" i="4"/>
  <c r="O874" i="4"/>
  <c r="O828" i="4"/>
  <c r="O805" i="4"/>
  <c r="L671" i="4"/>
  <c r="O555" i="4"/>
  <c r="O237" i="4"/>
  <c r="O3050" i="4"/>
  <c r="X3050" i="4"/>
  <c r="O3029" i="4"/>
  <c r="AA3029" i="4"/>
  <c r="AA2710" i="4"/>
  <c r="AA2210" i="4"/>
  <c r="L2894" i="4"/>
  <c r="L2895" i="4" s="1"/>
  <c r="L2896" i="4" s="1"/>
  <c r="L2897" i="4" s="1"/>
  <c r="L2898" i="4" s="1"/>
  <c r="L2899" i="4" s="1"/>
  <c r="L2900" i="4" s="1"/>
  <c r="L2901" i="4" s="1"/>
  <c r="L2902" i="4" s="1"/>
  <c r="L2903" i="4" s="1"/>
  <c r="L2904" i="4" s="1"/>
  <c r="L2905" i="4" s="1"/>
  <c r="L2906" i="4" s="1"/>
  <c r="L2758" i="4"/>
  <c r="L2759" i="4" s="1"/>
  <c r="L2760" i="4" s="1"/>
  <c r="L2761" i="4" s="1"/>
  <c r="L2762" i="4" s="1"/>
  <c r="L2763" i="4" s="1"/>
  <c r="L2764" i="4" s="1"/>
  <c r="L2765" i="4" s="1"/>
  <c r="L2766" i="4" s="1"/>
  <c r="L2767" i="4" s="1"/>
  <c r="L2768" i="4" s="1"/>
  <c r="L2769" i="4" s="1"/>
  <c r="L2770" i="4" s="1"/>
  <c r="L2621" i="4"/>
  <c r="L2622" i="4" s="1"/>
  <c r="L2623" i="4" s="1"/>
  <c r="L2624" i="4" s="1"/>
  <c r="L2625" i="4" s="1"/>
  <c r="L2626" i="4" s="1"/>
  <c r="L2627" i="4" s="1"/>
  <c r="L2628" i="4" s="1"/>
  <c r="L2629" i="4" s="1"/>
  <c r="L2630" i="4" s="1"/>
  <c r="L2631" i="4" s="1"/>
  <c r="L2632" i="4" s="1"/>
  <c r="L2633" i="4" s="1"/>
  <c r="L2440" i="4"/>
  <c r="L2441" i="4" s="1"/>
  <c r="L2442" i="4" s="1"/>
  <c r="L2443" i="4" s="1"/>
  <c r="L2444" i="4" s="1"/>
  <c r="L2445" i="4" s="1"/>
  <c r="L2446" i="4" s="1"/>
  <c r="L2447" i="4" s="1"/>
  <c r="L2448" i="4" s="1"/>
  <c r="L2449" i="4" s="1"/>
  <c r="L2450" i="4" s="1"/>
  <c r="L2451" i="4" s="1"/>
  <c r="L2452" i="4" s="1"/>
  <c r="X2462" i="4"/>
  <c r="X2643" i="4"/>
  <c r="X2779" i="4"/>
  <c r="X2916" i="4"/>
  <c r="AA78" i="4"/>
  <c r="O3073" i="4"/>
  <c r="L3031" i="4"/>
  <c r="L2848" i="4"/>
  <c r="L2849" i="4" s="1"/>
  <c r="L2850" i="4" s="1"/>
  <c r="L2851" i="4" s="1"/>
  <c r="L2852" i="4" s="1"/>
  <c r="L2853" i="4" s="1"/>
  <c r="L2854" i="4" s="1"/>
  <c r="L2855" i="4" s="1"/>
  <c r="L2856" i="4" s="1"/>
  <c r="L2857" i="4" s="1"/>
  <c r="L2858" i="4" s="1"/>
  <c r="L2859" i="4" s="1"/>
  <c r="L2860" i="4" s="1"/>
  <c r="L2576" i="4"/>
  <c r="L2577" i="4" s="1"/>
  <c r="L2578" i="4" s="1"/>
  <c r="L2579" i="4" s="1"/>
  <c r="L2580" i="4" s="1"/>
  <c r="L2581" i="4" s="1"/>
  <c r="L2582" i="4" s="1"/>
  <c r="L2583" i="4" s="1"/>
  <c r="L2584" i="4" s="1"/>
  <c r="L2585" i="4" s="1"/>
  <c r="L2586" i="4" s="1"/>
  <c r="L2587" i="4" s="1"/>
  <c r="L2588" i="4" s="1"/>
  <c r="L2394" i="4"/>
  <c r="L2395" i="4" s="1"/>
  <c r="L2396" i="4" s="1"/>
  <c r="L2397" i="4" s="1"/>
  <c r="L2398" i="4" s="1"/>
  <c r="L2399" i="4" s="1"/>
  <c r="L2400" i="4" s="1"/>
  <c r="L2401" i="4" s="1"/>
  <c r="L2402" i="4" s="1"/>
  <c r="L2403" i="4" s="1"/>
  <c r="L2404" i="4" s="1"/>
  <c r="L2405" i="4" s="1"/>
  <c r="L2406" i="4" s="1"/>
  <c r="X1867" i="4"/>
  <c r="X2004" i="4"/>
  <c r="AA2072" i="4"/>
  <c r="O2915" i="4"/>
  <c r="X2915" i="4"/>
  <c r="L696" i="4"/>
  <c r="L1983" i="4"/>
  <c r="L1984" i="4" s="1"/>
  <c r="L1985" i="4" s="1"/>
  <c r="L1986" i="4" s="1"/>
  <c r="L1987" i="4" s="1"/>
  <c r="L1988" i="4" s="1"/>
  <c r="L1989" i="4" s="1"/>
  <c r="L1990" i="4" s="1"/>
  <c r="L1991" i="4" s="1"/>
  <c r="L1992" i="4" s="1"/>
  <c r="L1993" i="4" s="1"/>
  <c r="L1994" i="4" s="1"/>
  <c r="L1995" i="4" s="1"/>
  <c r="L1537" i="4"/>
  <c r="L1538" i="4" s="1"/>
  <c r="L1539" i="4" s="1"/>
  <c r="L1540" i="4" s="1"/>
  <c r="L1541" i="4" s="1"/>
  <c r="L1542" i="4" s="1"/>
  <c r="L1543" i="4" s="1"/>
  <c r="L1544" i="4" s="1"/>
  <c r="L1545" i="4" s="1"/>
  <c r="L1546" i="4" s="1"/>
  <c r="L1547" i="4" s="1"/>
  <c r="L1548" i="4" s="1"/>
  <c r="L1937" i="4"/>
  <c r="L1938" i="4" s="1"/>
  <c r="L1939" i="4" s="1"/>
  <c r="L1940" i="4" s="1"/>
  <c r="L1941" i="4" s="1"/>
  <c r="L1942" i="4" s="1"/>
  <c r="L1943" i="4" s="1"/>
  <c r="L1944" i="4" s="1"/>
  <c r="L1945" i="4" s="1"/>
  <c r="L1946" i="4" s="1"/>
  <c r="L1947" i="4" s="1"/>
  <c r="L1948" i="4" s="1"/>
  <c r="L1949" i="4" s="1"/>
  <c r="L1800" i="4"/>
  <c r="L1674" i="4"/>
  <c r="L1675" i="4" s="1"/>
  <c r="L1676" i="4" s="1"/>
  <c r="L1677" i="4" s="1"/>
  <c r="L1678" i="4" s="1"/>
  <c r="L1679" i="4" s="1"/>
  <c r="L1680" i="4" s="1"/>
  <c r="L1681" i="4" s="1"/>
  <c r="L1682" i="4" s="1"/>
  <c r="L1683" i="4" s="1"/>
  <c r="L1684" i="4" s="1"/>
  <c r="L1685" i="4" s="1"/>
  <c r="O1671" i="4"/>
  <c r="L808" i="4"/>
  <c r="L809" i="4" s="1"/>
  <c r="L810" i="4" s="1"/>
  <c r="L811" i="4" s="1"/>
  <c r="L812" i="4" s="1"/>
  <c r="L813" i="4" s="1"/>
  <c r="L814" i="4" s="1"/>
  <c r="L815" i="4" s="1"/>
  <c r="L816" i="4" s="1"/>
  <c r="L817" i="4" s="1"/>
  <c r="L818" i="4" s="1"/>
  <c r="L819" i="4" s="1"/>
  <c r="O1443" i="4"/>
  <c r="L1264" i="4"/>
  <c r="L1265" i="4" s="1"/>
  <c r="L1266" i="4" s="1"/>
  <c r="L1267" i="4" s="1"/>
  <c r="L1268" i="4" s="1"/>
  <c r="L1269" i="4" s="1"/>
  <c r="L1270" i="4" s="1"/>
  <c r="L1271" i="4" s="1"/>
  <c r="L1272" i="4" s="1"/>
  <c r="L1273" i="4" s="1"/>
  <c r="L1274" i="4" s="1"/>
  <c r="L1275" i="4" s="1"/>
  <c r="O1261" i="4"/>
  <c r="L1082" i="4"/>
  <c r="L1083" i="4" s="1"/>
  <c r="L1084" i="4" s="1"/>
  <c r="L1085" i="4" s="1"/>
  <c r="L1086" i="4" s="1"/>
  <c r="L1087" i="4" s="1"/>
  <c r="L1088" i="4" s="1"/>
  <c r="L1089" i="4" s="1"/>
  <c r="L1090" i="4" s="1"/>
  <c r="L1091" i="4" s="1"/>
  <c r="L1092" i="4" s="1"/>
  <c r="L1093" i="4" s="1"/>
  <c r="O1079" i="4"/>
  <c r="O897" i="4"/>
  <c r="O1397" i="4"/>
  <c r="O1216" i="4"/>
  <c r="O1033" i="4"/>
  <c r="O851" i="4"/>
  <c r="L307" i="4"/>
  <c r="L308" i="4" s="1"/>
  <c r="L309" i="4" s="1"/>
  <c r="L310" i="4" s="1"/>
  <c r="L311" i="4" s="1"/>
  <c r="L312" i="4" s="1"/>
  <c r="L313" i="4" s="1"/>
  <c r="L314" i="4" s="1"/>
  <c r="L315" i="4" s="1"/>
  <c r="L316" i="4" s="1"/>
  <c r="L317" i="4" s="1"/>
  <c r="L318" i="4" s="1"/>
  <c r="L762" i="4"/>
  <c r="L763" i="4" s="1"/>
  <c r="L764" i="4" s="1"/>
  <c r="L765" i="4" s="1"/>
  <c r="L766" i="4" s="1"/>
  <c r="L767" i="4" s="1"/>
  <c r="L768" i="4" s="1"/>
  <c r="L769" i="4" s="1"/>
  <c r="L770" i="4" s="1"/>
  <c r="L771" i="4" s="1"/>
  <c r="L772" i="4" s="1"/>
  <c r="L773" i="4" s="1"/>
  <c r="L774" i="4" s="1"/>
  <c r="L579" i="4"/>
  <c r="L580" i="4" s="1"/>
  <c r="L581" i="4" s="1"/>
  <c r="L582" i="4" s="1"/>
  <c r="L583" i="4" s="1"/>
  <c r="L584" i="4" s="1"/>
  <c r="L585" i="4" s="1"/>
  <c r="L586" i="4" s="1"/>
  <c r="L587" i="4" s="1"/>
  <c r="L588" i="4" s="1"/>
  <c r="L589" i="4" s="1"/>
  <c r="L590" i="4" s="1"/>
  <c r="L591" i="4" s="1"/>
  <c r="L716" i="4"/>
  <c r="L717" i="4" s="1"/>
  <c r="L718" i="4" s="1"/>
  <c r="L719" i="4" s="1"/>
  <c r="L720" i="4" s="1"/>
  <c r="L721" i="4" s="1"/>
  <c r="L722" i="4" s="1"/>
  <c r="L723" i="4" s="1"/>
  <c r="L724" i="4" s="1"/>
  <c r="L725" i="4" s="1"/>
  <c r="L726" i="4" s="1"/>
  <c r="L727" i="4" s="1"/>
  <c r="L728" i="4" s="1"/>
  <c r="L534" i="4"/>
  <c r="L535" i="4" s="1"/>
  <c r="L536" i="4" s="1"/>
  <c r="L537" i="4" s="1"/>
  <c r="L538" i="4" s="1"/>
  <c r="L539" i="4" s="1"/>
  <c r="L540" i="4" s="1"/>
  <c r="L541" i="4" s="1"/>
  <c r="L542" i="4" s="1"/>
  <c r="L543" i="4" s="1"/>
  <c r="L544" i="4" s="1"/>
  <c r="L545" i="4" s="1"/>
  <c r="L546" i="4" s="1"/>
  <c r="L126" i="4"/>
  <c r="L127" i="4" s="1"/>
  <c r="L128" i="4" s="1"/>
  <c r="L129" i="4" s="1"/>
  <c r="L130" i="4" s="1"/>
  <c r="L131" i="4" s="1"/>
  <c r="L132" i="4" s="1"/>
  <c r="L133" i="4" s="1"/>
  <c r="L134" i="4" s="1"/>
  <c r="L135" i="4" s="1"/>
  <c r="L136" i="4" s="1"/>
  <c r="L137" i="4" s="1"/>
  <c r="L217" i="4"/>
  <c r="L218" i="4" s="1"/>
  <c r="L219" i="4" s="1"/>
  <c r="L220" i="4" s="1"/>
  <c r="L221" i="4" s="1"/>
  <c r="L222" i="4" s="1"/>
  <c r="L223" i="4" s="1"/>
  <c r="L224" i="4" s="1"/>
  <c r="L225" i="4" s="1"/>
  <c r="L226" i="4" s="1"/>
  <c r="L227" i="4" s="1"/>
  <c r="L228" i="4" s="1"/>
  <c r="L229" i="4" s="1"/>
  <c r="L488" i="4"/>
  <c r="L489" i="4" s="1"/>
  <c r="L490" i="4" s="1"/>
  <c r="L491" i="4" s="1"/>
  <c r="L492" i="4" s="1"/>
  <c r="L493" i="4" s="1"/>
  <c r="L494" i="4" s="1"/>
  <c r="L495" i="4" s="1"/>
  <c r="L496" i="4" s="1"/>
  <c r="L497" i="4" s="1"/>
  <c r="L498" i="4" s="1"/>
  <c r="L499" i="4" s="1"/>
  <c r="L500" i="4" s="1"/>
  <c r="L351" i="4"/>
  <c r="L352" i="4" s="1"/>
  <c r="L353" i="4" s="1"/>
  <c r="L354" i="4" s="1"/>
  <c r="L355" i="4" s="1"/>
  <c r="L356" i="4" s="1"/>
  <c r="L357" i="4" s="1"/>
  <c r="L358" i="4" s="1"/>
  <c r="L359" i="4" s="1"/>
  <c r="L360" i="4" s="1"/>
  <c r="L361" i="4" s="1"/>
  <c r="L362" i="4" s="1"/>
  <c r="L363" i="4" s="1"/>
  <c r="L171" i="4"/>
  <c r="L34" i="4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X2484" i="4"/>
  <c r="X2757" i="4"/>
  <c r="X1489" i="4"/>
  <c r="T3052" i="4"/>
  <c r="Z3052" i="4" s="1"/>
  <c r="T171" i="4"/>
  <c r="Z171" i="4" s="1"/>
  <c r="T262" i="4"/>
  <c r="Z262" i="4" s="1"/>
  <c r="T1582" i="4"/>
  <c r="Z1582" i="4" s="1"/>
  <c r="T2598" i="4"/>
  <c r="Z2598" i="4" s="1"/>
  <c r="T57" i="4"/>
  <c r="Z57" i="4" s="1"/>
  <c r="T103" i="4"/>
  <c r="Z103" i="4" s="1"/>
  <c r="T148" i="4"/>
  <c r="T194" i="4"/>
  <c r="Z194" i="4" s="1"/>
  <c r="T239" i="4"/>
  <c r="Z239" i="4" s="1"/>
  <c r="T284" i="4"/>
  <c r="Z284" i="4" s="1"/>
  <c r="T329" i="4"/>
  <c r="T374" i="4"/>
  <c r="Z374" i="4" s="1"/>
  <c r="T420" i="4"/>
  <c r="Z420" i="4" s="1"/>
  <c r="T465" i="4"/>
  <c r="Z465" i="4" s="1"/>
  <c r="T511" i="4"/>
  <c r="Z511" i="4" s="1"/>
  <c r="T557" i="4"/>
  <c r="Z557" i="4" s="1"/>
  <c r="T602" i="4"/>
  <c r="Z602" i="4" s="1"/>
  <c r="T648" i="4"/>
  <c r="Z648" i="4" s="1"/>
  <c r="T693" i="4"/>
  <c r="Z693" i="4" s="1"/>
  <c r="T739" i="4"/>
  <c r="Z739" i="4" s="1"/>
  <c r="T785" i="4"/>
  <c r="Z785" i="4" s="1"/>
  <c r="T830" i="4"/>
  <c r="Z830" i="4" s="1"/>
  <c r="T876" i="4"/>
  <c r="Z876" i="4" s="1"/>
  <c r="T921" i="4"/>
  <c r="Z921" i="4" s="1"/>
  <c r="T967" i="4"/>
  <c r="Z967" i="4" s="1"/>
  <c r="T1013" i="4"/>
  <c r="Z1013" i="4" s="1"/>
  <c r="T1058" i="4"/>
  <c r="Z1058" i="4" s="1"/>
  <c r="T1104" i="4"/>
  <c r="Z1104" i="4" s="1"/>
  <c r="T1149" i="4"/>
  <c r="Z1149" i="4" s="1"/>
  <c r="T1195" i="4"/>
  <c r="Z1195" i="4" s="1"/>
  <c r="T1241" i="4"/>
  <c r="Z1241" i="4" s="1"/>
  <c r="T1285" i="4"/>
  <c r="Z1285" i="4" s="1"/>
  <c r="T1331" i="4"/>
  <c r="Z1331" i="4" s="1"/>
  <c r="T1422" i="4"/>
  <c r="Z1422" i="4" s="1"/>
  <c r="T1468" i="4"/>
  <c r="Z1468" i="4" s="1"/>
  <c r="T1513" i="4"/>
  <c r="Z1513" i="4" s="1"/>
  <c r="T1559" i="4"/>
  <c r="Z1559" i="4" s="1"/>
  <c r="T1604" i="4"/>
  <c r="T1650" i="4"/>
  <c r="Z1650" i="4" s="1"/>
  <c r="T1696" i="4"/>
  <c r="Z1696" i="4" s="1"/>
  <c r="T1741" i="4"/>
  <c r="Z1741" i="4" s="1"/>
  <c r="T1800" i="4"/>
  <c r="Z1800" i="4" s="1"/>
  <c r="T1846" i="4"/>
  <c r="Z1846" i="4" s="1"/>
  <c r="T1892" i="4"/>
  <c r="Z1892" i="4" s="1"/>
  <c r="T1937" i="4"/>
  <c r="Z1937" i="4" s="1"/>
  <c r="T1983" i="4"/>
  <c r="T2028" i="4"/>
  <c r="Z2028" i="4" s="1"/>
  <c r="T2074" i="4"/>
  <c r="Z2074" i="4" s="1"/>
  <c r="T2120" i="4"/>
  <c r="Z2120" i="4" s="1"/>
  <c r="T2166" i="4"/>
  <c r="Z2166" i="4" s="1"/>
  <c r="T2212" i="4"/>
  <c r="Z2212" i="4" s="1"/>
  <c r="T2257" i="4"/>
  <c r="Z2257" i="4" s="1"/>
  <c r="T2303" i="4"/>
  <c r="Z2303" i="4" s="1"/>
  <c r="T2349" i="4"/>
  <c r="Z2349" i="4" s="1"/>
  <c r="T2394" i="4"/>
  <c r="Z2394" i="4" s="1"/>
  <c r="T2440" i="4"/>
  <c r="Z2440" i="4" s="1"/>
  <c r="T2485" i="4"/>
  <c r="Z2485" i="4" s="1"/>
  <c r="T2531" i="4"/>
  <c r="Z2531" i="4" s="1"/>
  <c r="T2576" i="4"/>
  <c r="T2621" i="4"/>
  <c r="Z2621" i="4" s="1"/>
  <c r="T2667" i="4"/>
  <c r="Z2667" i="4" s="1"/>
  <c r="T2712" i="4"/>
  <c r="Z2712" i="4" s="1"/>
  <c r="T2803" i="4"/>
  <c r="Z2803" i="4" s="1"/>
  <c r="T2848" i="4"/>
  <c r="Z2848" i="4" s="1"/>
  <c r="T2894" i="4"/>
  <c r="Z2894" i="4" s="1"/>
  <c r="T2939" i="4"/>
  <c r="Z2939" i="4" s="1"/>
  <c r="T2985" i="4"/>
  <c r="Z2985" i="4" s="1"/>
  <c r="T3031" i="4"/>
  <c r="Z3031" i="4" s="1"/>
  <c r="T3075" i="4"/>
  <c r="Z3075" i="4" s="1"/>
  <c r="T2780" i="4"/>
  <c r="Z2780" i="4" s="1"/>
  <c r="T2825" i="4"/>
  <c r="Z2825" i="4" s="1"/>
  <c r="T2871" i="4"/>
  <c r="Z2871" i="4" s="1"/>
  <c r="T2917" i="4"/>
  <c r="Z2917" i="4" s="1"/>
  <c r="T2962" i="4"/>
  <c r="T3008" i="4"/>
  <c r="Z3008" i="4" s="1"/>
  <c r="T2758" i="4"/>
  <c r="Z2758" i="4" s="1"/>
  <c r="T2142" i="4"/>
  <c r="Z2142" i="4" s="1"/>
  <c r="T2189" i="4"/>
  <c r="T2235" i="4"/>
  <c r="Z2235" i="4" s="1"/>
  <c r="T2280" i="4"/>
  <c r="Z2280" i="4" s="1"/>
  <c r="T2326" i="4"/>
  <c r="Z2326" i="4" s="1"/>
  <c r="T2508" i="4"/>
  <c r="Z2508" i="4" s="1"/>
  <c r="T2554" i="4"/>
  <c r="Z2554" i="4" s="1"/>
  <c r="T2644" i="4"/>
  <c r="Z2644" i="4" s="1"/>
  <c r="T2690" i="4"/>
  <c r="T2735" i="4"/>
  <c r="Z2735" i="4" s="1"/>
  <c r="T1376" i="4"/>
  <c r="Z1376" i="4" s="1"/>
  <c r="T34" i="4"/>
  <c r="Z34" i="4" s="1"/>
  <c r="T80" i="4"/>
  <c r="Z80" i="4" s="1"/>
  <c r="T125" i="4"/>
  <c r="Z125" i="4" s="1"/>
  <c r="T217" i="4"/>
  <c r="Z217" i="4" s="1"/>
  <c r="T306" i="4"/>
  <c r="Z306" i="4" s="1"/>
  <c r="T351" i="4"/>
  <c r="Z351" i="4" s="1"/>
  <c r="T397" i="4"/>
  <c r="Z397" i="4" s="1"/>
  <c r="T443" i="4"/>
  <c r="Z443" i="4" s="1"/>
  <c r="T488" i="4"/>
  <c r="Z488" i="4" s="1"/>
  <c r="T534" i="4"/>
  <c r="Z534" i="4" s="1"/>
  <c r="T579" i="4"/>
  <c r="Z579" i="4" s="1"/>
  <c r="T625" i="4"/>
  <c r="Z625" i="4" s="1"/>
  <c r="T671" i="4"/>
  <c r="Z671" i="4" s="1"/>
  <c r="T716" i="4"/>
  <c r="Z716" i="4" s="1"/>
  <c r="T762" i="4"/>
  <c r="Z762" i="4" s="1"/>
  <c r="T807" i="4"/>
  <c r="Z807" i="4" s="1"/>
  <c r="T853" i="4"/>
  <c r="Z853" i="4" s="1"/>
  <c r="T899" i="4"/>
  <c r="Z899" i="4" s="1"/>
  <c r="T944" i="4"/>
  <c r="Z944" i="4" s="1"/>
  <c r="T990" i="4"/>
  <c r="Z990" i="4" s="1"/>
  <c r="T1035" i="4"/>
  <c r="Z1035" i="4" s="1"/>
  <c r="T1081" i="4"/>
  <c r="Z1081" i="4" s="1"/>
  <c r="T1127" i="4"/>
  <c r="Z1127" i="4" s="1"/>
  <c r="T1172" i="4"/>
  <c r="Z1172" i="4" s="1"/>
  <c r="T1218" i="4"/>
  <c r="Z1218" i="4" s="1"/>
  <c r="T1263" i="4"/>
  <c r="Z1263" i="4" s="1"/>
  <c r="T1308" i="4"/>
  <c r="T1354" i="4"/>
  <c r="Z1354" i="4" s="1"/>
  <c r="T1399" i="4"/>
  <c r="Z1399" i="4" s="1"/>
  <c r="T1445" i="4"/>
  <c r="Z1445" i="4" s="1"/>
  <c r="T1490" i="4"/>
  <c r="Z1490" i="4" s="1"/>
  <c r="T1536" i="4"/>
  <c r="Z1536" i="4" s="1"/>
  <c r="T1627" i="4"/>
  <c r="Z1627" i="4" s="1"/>
  <c r="T1673" i="4"/>
  <c r="Z1673" i="4" s="1"/>
  <c r="T1718" i="4"/>
  <c r="Z1718" i="4" s="1"/>
  <c r="T1778" i="4"/>
  <c r="Z1778" i="4" s="1"/>
  <c r="T1823" i="4"/>
  <c r="Z1823" i="4" s="1"/>
  <c r="T1869" i="4"/>
  <c r="Z1869" i="4" s="1"/>
  <c r="T1914" i="4"/>
  <c r="Z1914" i="4" s="1"/>
  <c r="T1960" i="4"/>
  <c r="Z1960" i="4" s="1"/>
  <c r="T2006" i="4"/>
  <c r="Z2006" i="4" s="1"/>
  <c r="T2051" i="4"/>
  <c r="Z2051" i="4" s="1"/>
  <c r="T2097" i="4"/>
  <c r="Z2097" i="4" s="1"/>
  <c r="T2371" i="4"/>
  <c r="Z2371" i="4" s="1"/>
  <c r="T2417" i="4"/>
  <c r="Z2417" i="4" s="1"/>
  <c r="T2463" i="4"/>
  <c r="Z2463" i="4" s="1"/>
  <c r="AD5667" i="3"/>
  <c r="AD5666" i="3"/>
  <c r="AD5665" i="3"/>
  <c r="AD5664" i="3"/>
  <c r="AD5663" i="3"/>
  <c r="AD5662" i="3"/>
  <c r="AD5661" i="3"/>
  <c r="AD5660" i="3"/>
  <c r="AD5659" i="3"/>
  <c r="AD5658" i="3"/>
  <c r="AD5657" i="3"/>
  <c r="AD5656" i="3"/>
  <c r="AD5655" i="3"/>
  <c r="AD5654" i="3"/>
  <c r="AD5645" i="3"/>
  <c r="AD5644" i="3"/>
  <c r="AD5643" i="3"/>
  <c r="AD5642" i="3"/>
  <c r="AD5641" i="3"/>
  <c r="AD5640" i="3"/>
  <c r="AD5639" i="3"/>
  <c r="AD5638" i="3"/>
  <c r="AD5637" i="3"/>
  <c r="AD5636" i="3"/>
  <c r="AD5635" i="3"/>
  <c r="AD5634" i="3"/>
  <c r="AD5633" i="3"/>
  <c r="AD5632" i="3"/>
  <c r="AD5631" i="3"/>
  <c r="AD5622" i="3"/>
  <c r="AD5621" i="3"/>
  <c r="AD5620" i="3"/>
  <c r="AD5619" i="3"/>
  <c r="AD5618" i="3"/>
  <c r="AD5617" i="3"/>
  <c r="AD5616" i="3"/>
  <c r="AD5615" i="3"/>
  <c r="AD5614" i="3"/>
  <c r="AD5613" i="3"/>
  <c r="AD5612" i="3"/>
  <c r="AD5611" i="3"/>
  <c r="AD5610" i="3"/>
  <c r="AD5609" i="3"/>
  <c r="AD5608" i="3"/>
  <c r="AD5599" i="3"/>
  <c r="AD5598" i="3"/>
  <c r="AD5597" i="3"/>
  <c r="AD5596" i="3"/>
  <c r="AD5595" i="3"/>
  <c r="AD5594" i="3"/>
  <c r="AD5593" i="3"/>
  <c r="AD5592" i="3"/>
  <c r="AD5591" i="3"/>
  <c r="AD5590" i="3"/>
  <c r="AD5589" i="3"/>
  <c r="AD5588" i="3"/>
  <c r="AD5587" i="3"/>
  <c r="AD5586" i="3"/>
  <c r="AD5585" i="3"/>
  <c r="AD5576" i="3"/>
  <c r="AD5575" i="3"/>
  <c r="AD5574" i="3"/>
  <c r="AD5573" i="3"/>
  <c r="AD5572" i="3"/>
  <c r="AD5571" i="3"/>
  <c r="AD5570" i="3"/>
  <c r="AD5569" i="3"/>
  <c r="AD5568" i="3"/>
  <c r="AD5567" i="3"/>
  <c r="AD5566" i="3"/>
  <c r="AD5565" i="3"/>
  <c r="AD5564" i="3"/>
  <c r="AD5563" i="3"/>
  <c r="AD5562" i="3"/>
  <c r="AD5554" i="3"/>
  <c r="AD5553" i="3"/>
  <c r="AD5552" i="3"/>
  <c r="AD5551" i="3"/>
  <c r="AD5550" i="3"/>
  <c r="AD5549" i="3"/>
  <c r="AD5548" i="3"/>
  <c r="AD5547" i="3"/>
  <c r="AD5546" i="3"/>
  <c r="AD5545" i="3"/>
  <c r="AD5544" i="3"/>
  <c r="AD5543" i="3"/>
  <c r="AD5542" i="3"/>
  <c r="AD5541" i="3"/>
  <c r="AD5540" i="3"/>
  <c r="AD5531" i="3"/>
  <c r="AD5530" i="3"/>
  <c r="AD5529" i="3"/>
  <c r="AD5528" i="3"/>
  <c r="AD5527" i="3"/>
  <c r="AD5526" i="3"/>
  <c r="AD5525" i="3"/>
  <c r="AD5524" i="3"/>
  <c r="AD5523" i="3"/>
  <c r="AD5522" i="3"/>
  <c r="AD5521" i="3"/>
  <c r="AD5520" i="3"/>
  <c r="AD5519" i="3"/>
  <c r="AD5518" i="3"/>
  <c r="AD5517" i="3"/>
  <c r="AD5508" i="3"/>
  <c r="AD5507" i="3"/>
  <c r="AD5506" i="3"/>
  <c r="AD5505" i="3"/>
  <c r="AD5504" i="3"/>
  <c r="AD5503" i="3"/>
  <c r="AD5502" i="3"/>
  <c r="AD5501" i="3"/>
  <c r="AD5500" i="3"/>
  <c r="AD5499" i="3"/>
  <c r="AD5498" i="3"/>
  <c r="AD5497" i="3"/>
  <c r="AD5496" i="3"/>
  <c r="AD5495" i="3"/>
  <c r="AD5494" i="3"/>
  <c r="AD5485" i="3"/>
  <c r="AD5484" i="3"/>
  <c r="AD5483" i="3"/>
  <c r="AD5482" i="3"/>
  <c r="AD5481" i="3"/>
  <c r="AD5480" i="3"/>
  <c r="AD5479" i="3"/>
  <c r="AD5478" i="3"/>
  <c r="AD5477" i="3"/>
  <c r="AD5476" i="3"/>
  <c r="AD5475" i="3"/>
  <c r="AD5474" i="3"/>
  <c r="AD5473" i="3"/>
  <c r="AD5472" i="3"/>
  <c r="AD5471" i="3"/>
  <c r="AD5462" i="3"/>
  <c r="AD5461" i="3"/>
  <c r="AD5460" i="3"/>
  <c r="AD5459" i="3"/>
  <c r="AD5458" i="3"/>
  <c r="AD5457" i="3"/>
  <c r="AD5456" i="3"/>
  <c r="AD5455" i="3"/>
  <c r="AD5454" i="3"/>
  <c r="AD5453" i="3"/>
  <c r="AD5452" i="3"/>
  <c r="AD5451" i="3"/>
  <c r="AD5450" i="3"/>
  <c r="AD5449" i="3"/>
  <c r="AD5448" i="3"/>
  <c r="AD5440" i="3"/>
  <c r="AD5439" i="3"/>
  <c r="AD5438" i="3"/>
  <c r="AD5437" i="3"/>
  <c r="AD5436" i="3"/>
  <c r="AD5435" i="3"/>
  <c r="AD5434" i="3"/>
  <c r="AD5433" i="3"/>
  <c r="AD5432" i="3"/>
  <c r="AD5431" i="3"/>
  <c r="AD5430" i="3"/>
  <c r="AD5429" i="3"/>
  <c r="AD5428" i="3"/>
  <c r="AD5427" i="3"/>
  <c r="AD5426" i="3"/>
  <c r="AD5417" i="3"/>
  <c r="AD5416" i="3"/>
  <c r="AD5415" i="3"/>
  <c r="AD5414" i="3"/>
  <c r="AD5413" i="3"/>
  <c r="AD5412" i="3"/>
  <c r="AD5411" i="3"/>
  <c r="AD5410" i="3"/>
  <c r="AD5409" i="3"/>
  <c r="AD5408" i="3"/>
  <c r="AD5407" i="3"/>
  <c r="AD5406" i="3"/>
  <c r="AD5405" i="3"/>
  <c r="AD5404" i="3"/>
  <c r="AD5403" i="3"/>
  <c r="AD5394" i="3"/>
  <c r="AD5393" i="3"/>
  <c r="AD5392" i="3"/>
  <c r="AD5391" i="3"/>
  <c r="AD5390" i="3"/>
  <c r="AD5389" i="3"/>
  <c r="AD5388" i="3"/>
  <c r="AD5387" i="3"/>
  <c r="AD5386" i="3"/>
  <c r="AD5385" i="3"/>
  <c r="AD5384" i="3"/>
  <c r="AD5383" i="3"/>
  <c r="AD5382" i="3"/>
  <c r="AD5381" i="3"/>
  <c r="AD5380" i="3"/>
  <c r="AD5371" i="3"/>
  <c r="AD5370" i="3"/>
  <c r="AD5369" i="3"/>
  <c r="AD5368" i="3"/>
  <c r="AD5367" i="3"/>
  <c r="AD5366" i="3"/>
  <c r="AD5365" i="3"/>
  <c r="AD5364" i="3"/>
  <c r="AD5363" i="3"/>
  <c r="AD5362" i="3"/>
  <c r="AD5361" i="3"/>
  <c r="AD5360" i="3"/>
  <c r="AD5359" i="3"/>
  <c r="AD5358" i="3"/>
  <c r="AD5357" i="3"/>
  <c r="AD5349" i="3"/>
  <c r="AD5348" i="3"/>
  <c r="AD5347" i="3"/>
  <c r="AD5346" i="3"/>
  <c r="AD5345" i="3"/>
  <c r="AD5344" i="3"/>
  <c r="AD5343" i="3"/>
  <c r="AD5342" i="3"/>
  <c r="AD5341" i="3"/>
  <c r="AD5340" i="3"/>
  <c r="AD5339" i="3"/>
  <c r="AD5338" i="3"/>
  <c r="AD5337" i="3"/>
  <c r="AD5336" i="3"/>
  <c r="AD5335" i="3"/>
  <c r="AD5327" i="3"/>
  <c r="AD5326" i="3"/>
  <c r="AD5325" i="3"/>
  <c r="AD5324" i="3"/>
  <c r="AD5323" i="3"/>
  <c r="AD5322" i="3"/>
  <c r="AD5321" i="3"/>
  <c r="AD5320" i="3"/>
  <c r="AD5319" i="3"/>
  <c r="AD5318" i="3"/>
  <c r="AD5317" i="3"/>
  <c r="AD5316" i="3"/>
  <c r="AD5315" i="3"/>
  <c r="AD5314" i="3"/>
  <c r="AD5313" i="3"/>
  <c r="AD5304" i="3"/>
  <c r="AD5303" i="3"/>
  <c r="AD5302" i="3"/>
  <c r="AD5301" i="3"/>
  <c r="AD5300" i="3"/>
  <c r="AD5299" i="3"/>
  <c r="AD5298" i="3"/>
  <c r="AD5297" i="3"/>
  <c r="AD5296" i="3"/>
  <c r="AD5295" i="3"/>
  <c r="AD5294" i="3"/>
  <c r="AD5293" i="3"/>
  <c r="AD5292" i="3"/>
  <c r="AD5291" i="3"/>
  <c r="AD5290" i="3"/>
  <c r="AD5281" i="3"/>
  <c r="AD5280" i="3"/>
  <c r="AD5279" i="3"/>
  <c r="AD5278" i="3"/>
  <c r="AD5277" i="3"/>
  <c r="AD5276" i="3"/>
  <c r="AD5275" i="3"/>
  <c r="AD5274" i="3"/>
  <c r="AD5273" i="3"/>
  <c r="AD5272" i="3"/>
  <c r="AD5271" i="3"/>
  <c r="AD5270" i="3"/>
  <c r="AD5269" i="3"/>
  <c r="AD5268" i="3"/>
  <c r="AD5267" i="3"/>
  <c r="AD5258" i="3"/>
  <c r="AD5257" i="3"/>
  <c r="AD5256" i="3"/>
  <c r="AD5255" i="3"/>
  <c r="AD5254" i="3"/>
  <c r="AD5253" i="3"/>
  <c r="AD5252" i="3"/>
  <c r="AD5251" i="3"/>
  <c r="AD5250" i="3"/>
  <c r="AD5249" i="3"/>
  <c r="AD5248" i="3"/>
  <c r="AD5247" i="3"/>
  <c r="AD5246" i="3"/>
  <c r="AD5245" i="3"/>
  <c r="AD5244" i="3"/>
  <c r="AD5236" i="3"/>
  <c r="AD5235" i="3"/>
  <c r="AD5234" i="3"/>
  <c r="AD5233" i="3"/>
  <c r="AD5232" i="3"/>
  <c r="AD5231" i="3"/>
  <c r="AD5230" i="3"/>
  <c r="AD5229" i="3"/>
  <c r="AD5228" i="3"/>
  <c r="AD5227" i="3"/>
  <c r="AD5226" i="3"/>
  <c r="AD5225" i="3"/>
  <c r="AD5224" i="3"/>
  <c r="AD5223" i="3"/>
  <c r="AD5222" i="3"/>
  <c r="AD5213" i="3"/>
  <c r="AD5212" i="3"/>
  <c r="AD5211" i="3"/>
  <c r="AD5210" i="3"/>
  <c r="AD5209" i="3"/>
  <c r="AD5208" i="3"/>
  <c r="AD5207" i="3"/>
  <c r="AD5206" i="3"/>
  <c r="AD5205" i="3"/>
  <c r="AD5204" i="3"/>
  <c r="AD5203" i="3"/>
  <c r="AD5202" i="3"/>
  <c r="AD5201" i="3"/>
  <c r="AD5200" i="3"/>
  <c r="AD5199" i="3"/>
  <c r="AD5190" i="3"/>
  <c r="AD5189" i="3"/>
  <c r="AD5188" i="3"/>
  <c r="AD5187" i="3"/>
  <c r="AD5186" i="3"/>
  <c r="AD5185" i="3"/>
  <c r="AD5184" i="3"/>
  <c r="AD5183" i="3"/>
  <c r="AD5182" i="3"/>
  <c r="AD5181" i="3"/>
  <c r="AD5180" i="3"/>
  <c r="AD5179" i="3"/>
  <c r="AD5178" i="3"/>
  <c r="AD5177" i="3"/>
  <c r="AD5176" i="3"/>
  <c r="AD5167" i="3"/>
  <c r="AD5166" i="3"/>
  <c r="AD5165" i="3"/>
  <c r="AD5164" i="3"/>
  <c r="AD5163" i="3"/>
  <c r="AD5162" i="3"/>
  <c r="AD5161" i="3"/>
  <c r="AD5160" i="3"/>
  <c r="AD5159" i="3"/>
  <c r="AD5158" i="3"/>
  <c r="AD5157" i="3"/>
  <c r="AD5156" i="3"/>
  <c r="AD5155" i="3"/>
  <c r="AD5154" i="3"/>
  <c r="AD5153" i="3"/>
  <c r="AD5144" i="3"/>
  <c r="AD5143" i="3"/>
  <c r="AD5142" i="3"/>
  <c r="AD5141" i="3"/>
  <c r="AD5140" i="3"/>
  <c r="AD5139" i="3"/>
  <c r="AD5138" i="3"/>
  <c r="AD5137" i="3"/>
  <c r="AD5136" i="3"/>
  <c r="AD5135" i="3"/>
  <c r="AD5134" i="3"/>
  <c r="AD5133" i="3"/>
  <c r="AD5132" i="3"/>
  <c r="AD5131" i="3"/>
  <c r="AD5130" i="3"/>
  <c r="AD5122" i="3"/>
  <c r="AD5121" i="3"/>
  <c r="AD5120" i="3"/>
  <c r="AD5119" i="3"/>
  <c r="AD5118" i="3"/>
  <c r="AD5117" i="3"/>
  <c r="AD5116" i="3"/>
  <c r="AD5115" i="3"/>
  <c r="AD5114" i="3"/>
  <c r="AD5113" i="3"/>
  <c r="AD5112" i="3"/>
  <c r="AD5111" i="3"/>
  <c r="AD5110" i="3"/>
  <c r="AD5109" i="3"/>
  <c r="AD5108" i="3"/>
  <c r="AD5099" i="3"/>
  <c r="AD5098" i="3"/>
  <c r="AD5097" i="3"/>
  <c r="AD5096" i="3"/>
  <c r="AD5095" i="3"/>
  <c r="AD5094" i="3"/>
  <c r="AD5093" i="3"/>
  <c r="AD5092" i="3"/>
  <c r="AD5091" i="3"/>
  <c r="AD5090" i="3"/>
  <c r="AD5089" i="3"/>
  <c r="AD5088" i="3"/>
  <c r="AD5087" i="3"/>
  <c r="AD5086" i="3"/>
  <c r="AD5085" i="3"/>
  <c r="AD5076" i="3"/>
  <c r="AD5075" i="3"/>
  <c r="AD5074" i="3"/>
  <c r="AD5073" i="3"/>
  <c r="AD5072" i="3"/>
  <c r="AD5071" i="3"/>
  <c r="AD5070" i="3"/>
  <c r="AD5069" i="3"/>
  <c r="AD5068" i="3"/>
  <c r="AD5067" i="3"/>
  <c r="AD5066" i="3"/>
  <c r="AD5065" i="3"/>
  <c r="AD5064" i="3"/>
  <c r="AD5063" i="3"/>
  <c r="AD5062" i="3"/>
  <c r="AD5053" i="3"/>
  <c r="AD5052" i="3"/>
  <c r="AD5051" i="3"/>
  <c r="AD5050" i="3"/>
  <c r="AD5049" i="3"/>
  <c r="AD5048" i="3"/>
  <c r="AD5047" i="3"/>
  <c r="AD5046" i="3"/>
  <c r="AD5045" i="3"/>
  <c r="AD5044" i="3"/>
  <c r="AD5043" i="3"/>
  <c r="AD5042" i="3"/>
  <c r="AD5041" i="3"/>
  <c r="AD5040" i="3"/>
  <c r="AD5039" i="3"/>
  <c r="AD5030" i="3"/>
  <c r="AD5029" i="3"/>
  <c r="AD5028" i="3"/>
  <c r="AD5027" i="3"/>
  <c r="AD5026" i="3"/>
  <c r="AD5025" i="3"/>
  <c r="AD5024" i="3"/>
  <c r="AD5023" i="3"/>
  <c r="AD5022" i="3"/>
  <c r="AD5021" i="3"/>
  <c r="AD5020" i="3"/>
  <c r="AD5019" i="3"/>
  <c r="AD5018" i="3"/>
  <c r="AD5017" i="3"/>
  <c r="AD5016" i="3"/>
  <c r="AD5008" i="3"/>
  <c r="AD5007" i="3"/>
  <c r="AD5006" i="3"/>
  <c r="AD5005" i="3"/>
  <c r="AD5004" i="3"/>
  <c r="AD5003" i="3"/>
  <c r="AD5002" i="3"/>
  <c r="AD5001" i="3"/>
  <c r="AD5000" i="3"/>
  <c r="AD4999" i="3"/>
  <c r="AD4998" i="3"/>
  <c r="AD4997" i="3"/>
  <c r="AD4996" i="3"/>
  <c r="AD4995" i="3"/>
  <c r="AD4994" i="3"/>
  <c r="AD4985" i="3"/>
  <c r="AD4984" i="3"/>
  <c r="AD4983" i="3"/>
  <c r="AD4982" i="3"/>
  <c r="AD4981" i="3"/>
  <c r="AD4980" i="3"/>
  <c r="AD4979" i="3"/>
  <c r="AD4978" i="3"/>
  <c r="AD4977" i="3"/>
  <c r="AD4976" i="3"/>
  <c r="AD4975" i="3"/>
  <c r="AD4974" i="3"/>
  <c r="AD4973" i="3"/>
  <c r="AD4972" i="3"/>
  <c r="AD4971" i="3"/>
  <c r="AD4962" i="3"/>
  <c r="AD4961" i="3"/>
  <c r="AD4960" i="3"/>
  <c r="AD4959" i="3"/>
  <c r="AD4958" i="3"/>
  <c r="AD4957" i="3"/>
  <c r="AD4956" i="3"/>
  <c r="AD4955" i="3"/>
  <c r="AD4954" i="3"/>
  <c r="AD4953" i="3"/>
  <c r="AD4952" i="3"/>
  <c r="AD4951" i="3"/>
  <c r="AD4950" i="3"/>
  <c r="AD4949" i="3"/>
  <c r="AD4947" i="3"/>
  <c r="AD4946" i="3"/>
  <c r="AD4945" i="3"/>
  <c r="AD4944" i="3"/>
  <c r="AD4943" i="3"/>
  <c r="AD4942" i="3"/>
  <c r="AD4941" i="3"/>
  <c r="AD4940" i="3"/>
  <c r="AD4939" i="3"/>
  <c r="AD4938" i="3"/>
  <c r="AD4937" i="3"/>
  <c r="AD4936" i="3"/>
  <c r="AD4935" i="3"/>
  <c r="AD4934" i="3"/>
  <c r="AD4933" i="3"/>
  <c r="AD4925" i="3"/>
  <c r="AD4924" i="3"/>
  <c r="AD4923" i="3"/>
  <c r="AD4922" i="3"/>
  <c r="AD4921" i="3"/>
  <c r="AD4920" i="3"/>
  <c r="AD4919" i="3"/>
  <c r="AD4918" i="3"/>
  <c r="AD4917" i="3"/>
  <c r="AD4916" i="3"/>
  <c r="AD4915" i="3"/>
  <c r="AD4914" i="3"/>
  <c r="AD4913" i="3"/>
  <c r="AD4912" i="3"/>
  <c r="AD4911" i="3"/>
  <c r="AD4902" i="3"/>
  <c r="AD4901" i="3"/>
  <c r="AD4900" i="3"/>
  <c r="AD4899" i="3"/>
  <c r="AD4898" i="3"/>
  <c r="AD4897" i="3"/>
  <c r="AD4896" i="3"/>
  <c r="AD4895" i="3"/>
  <c r="AD4894" i="3"/>
  <c r="AD4893" i="3"/>
  <c r="AD4892" i="3"/>
  <c r="AD4891" i="3"/>
  <c r="AD4890" i="3"/>
  <c r="AD4889" i="3"/>
  <c r="AD4888" i="3"/>
  <c r="AD4879" i="3"/>
  <c r="AD4878" i="3"/>
  <c r="AD4877" i="3"/>
  <c r="AD4876" i="3"/>
  <c r="AD4875" i="3"/>
  <c r="AD4874" i="3"/>
  <c r="AD4873" i="3"/>
  <c r="AD4872" i="3"/>
  <c r="AD4871" i="3"/>
  <c r="AD4870" i="3"/>
  <c r="AD4869" i="3"/>
  <c r="AD4868" i="3"/>
  <c r="AD4867" i="3"/>
  <c r="AD4866" i="3"/>
  <c r="AD4865" i="3"/>
  <c r="AD4856" i="3"/>
  <c r="AD4855" i="3"/>
  <c r="AD4854" i="3"/>
  <c r="AD4853" i="3"/>
  <c r="AD4852" i="3"/>
  <c r="AD4851" i="3"/>
  <c r="AD4850" i="3"/>
  <c r="AD4849" i="3"/>
  <c r="AD4848" i="3"/>
  <c r="AD4847" i="3"/>
  <c r="AD4846" i="3"/>
  <c r="AD4845" i="3"/>
  <c r="AD4844" i="3"/>
  <c r="AD4843" i="3"/>
  <c r="AD4842" i="3"/>
  <c r="AD4833" i="3"/>
  <c r="AD4832" i="3"/>
  <c r="AD4831" i="3"/>
  <c r="AD4830" i="3"/>
  <c r="AD4829" i="3"/>
  <c r="AD4828" i="3"/>
  <c r="AD4827" i="3"/>
  <c r="AD4826" i="3"/>
  <c r="AD4825" i="3"/>
  <c r="AD4824" i="3"/>
  <c r="AD4823" i="3"/>
  <c r="AD4822" i="3"/>
  <c r="AD4821" i="3"/>
  <c r="AD4820" i="3"/>
  <c r="AD4819" i="3"/>
  <c r="AD4811" i="3"/>
  <c r="AD4810" i="3"/>
  <c r="AD4809" i="3"/>
  <c r="AD4808" i="3"/>
  <c r="AD4807" i="3"/>
  <c r="AD4806" i="3"/>
  <c r="AD4805" i="3"/>
  <c r="AD4804" i="3"/>
  <c r="AD4803" i="3"/>
  <c r="AD4802" i="3"/>
  <c r="AD4801" i="3"/>
  <c r="AD4800" i="3"/>
  <c r="AD4799" i="3"/>
  <c r="AD4798" i="3"/>
  <c r="AD4797" i="3"/>
  <c r="AD4788" i="3"/>
  <c r="AD4787" i="3"/>
  <c r="AD4786" i="3"/>
  <c r="AD4785" i="3"/>
  <c r="AD4784" i="3"/>
  <c r="AD4783" i="3"/>
  <c r="AD4782" i="3"/>
  <c r="AD4781" i="3"/>
  <c r="AD4780" i="3"/>
  <c r="AD4779" i="3"/>
  <c r="AD4778" i="3"/>
  <c r="AD4777" i="3"/>
  <c r="AD4776" i="3"/>
  <c r="AD4775" i="3"/>
  <c r="AD4774" i="3"/>
  <c r="AD4765" i="3"/>
  <c r="AD4764" i="3"/>
  <c r="AD4763" i="3"/>
  <c r="AD4762" i="3"/>
  <c r="AD4761" i="3"/>
  <c r="AD4760" i="3"/>
  <c r="AD4759" i="3"/>
  <c r="AD4758" i="3"/>
  <c r="AD4757" i="3"/>
  <c r="AD4756" i="3"/>
  <c r="AD4755" i="3"/>
  <c r="AD4754" i="3"/>
  <c r="AD4753" i="3"/>
  <c r="AD4752" i="3"/>
  <c r="AD4751" i="3"/>
  <c r="AD4742" i="3"/>
  <c r="AD4741" i="3"/>
  <c r="AD4740" i="3"/>
  <c r="AD4739" i="3"/>
  <c r="AD4738" i="3"/>
  <c r="AD4737" i="3"/>
  <c r="AD4736" i="3"/>
  <c r="AD4735" i="3"/>
  <c r="AD4734" i="3"/>
  <c r="AD4733" i="3"/>
  <c r="AD4732" i="3"/>
  <c r="AD4731" i="3"/>
  <c r="AD4730" i="3"/>
  <c r="AD4729" i="3"/>
  <c r="AD4728" i="3"/>
  <c r="AD4719" i="3"/>
  <c r="AD4718" i="3"/>
  <c r="AD4717" i="3"/>
  <c r="AD4716" i="3"/>
  <c r="AD4715" i="3"/>
  <c r="AD4714" i="3"/>
  <c r="AD4713" i="3"/>
  <c r="AD4712" i="3"/>
  <c r="AD4711" i="3"/>
  <c r="AD4710" i="3"/>
  <c r="AD4709" i="3"/>
  <c r="AD4708" i="3"/>
  <c r="AD4707" i="3"/>
  <c r="AD4706" i="3"/>
  <c r="AD4705" i="3"/>
  <c r="AD4697" i="3"/>
  <c r="AD4696" i="3"/>
  <c r="AD4695" i="3"/>
  <c r="AD4694" i="3"/>
  <c r="AD4693" i="3"/>
  <c r="AD4692" i="3"/>
  <c r="AD4691" i="3"/>
  <c r="AD4690" i="3"/>
  <c r="AD4689" i="3"/>
  <c r="AD4688" i="3"/>
  <c r="AD4687" i="3"/>
  <c r="AD4686" i="3"/>
  <c r="AD4685" i="3"/>
  <c r="AD4684" i="3"/>
  <c r="AD4683" i="3"/>
  <c r="AD4674" i="3"/>
  <c r="AD4673" i="3"/>
  <c r="AD4672" i="3"/>
  <c r="AD4671" i="3"/>
  <c r="AD4670" i="3"/>
  <c r="AD4669" i="3"/>
  <c r="AD4668" i="3"/>
  <c r="AD4667" i="3"/>
  <c r="AD4666" i="3"/>
  <c r="AD4665" i="3"/>
  <c r="AD4664" i="3"/>
  <c r="AD4663" i="3"/>
  <c r="AD4662" i="3"/>
  <c r="AD4661" i="3"/>
  <c r="AD4660" i="3"/>
  <c r="AD4651" i="3"/>
  <c r="AD4650" i="3"/>
  <c r="AD4649" i="3"/>
  <c r="AD4648" i="3"/>
  <c r="AD4647" i="3"/>
  <c r="AD4646" i="3"/>
  <c r="AD4645" i="3"/>
  <c r="AD4644" i="3"/>
  <c r="AD4643" i="3"/>
  <c r="AD4642" i="3"/>
  <c r="AD4641" i="3"/>
  <c r="AD4640" i="3"/>
  <c r="AD4639" i="3"/>
  <c r="AD4638" i="3"/>
  <c r="AD4637" i="3"/>
  <c r="AD4628" i="3"/>
  <c r="AD4627" i="3"/>
  <c r="AD4626" i="3"/>
  <c r="AD4625" i="3"/>
  <c r="AD4624" i="3"/>
  <c r="AD4623" i="3"/>
  <c r="AD4622" i="3"/>
  <c r="AD4621" i="3"/>
  <c r="AD4620" i="3"/>
  <c r="AD4619" i="3"/>
  <c r="AD4618" i="3"/>
  <c r="AD4617" i="3"/>
  <c r="AD4616" i="3"/>
  <c r="AD4615" i="3"/>
  <c r="AD4614" i="3"/>
  <c r="AD4605" i="3"/>
  <c r="AD4604" i="3"/>
  <c r="AD4603" i="3"/>
  <c r="AD4602" i="3"/>
  <c r="AD4601" i="3"/>
  <c r="AD4600" i="3"/>
  <c r="AD4599" i="3"/>
  <c r="AD4598" i="3"/>
  <c r="AD4597" i="3"/>
  <c r="AD4596" i="3"/>
  <c r="AD4595" i="3"/>
  <c r="AD4594" i="3"/>
  <c r="AD4593" i="3"/>
  <c r="AD4592" i="3"/>
  <c r="AD4591" i="3"/>
  <c r="AD4583" i="3"/>
  <c r="AD4582" i="3"/>
  <c r="AD4581" i="3"/>
  <c r="AD4580" i="3"/>
  <c r="AD4579" i="3"/>
  <c r="AD4578" i="3"/>
  <c r="AD4577" i="3"/>
  <c r="AD4576" i="3"/>
  <c r="AD4575" i="3"/>
  <c r="AD4574" i="3"/>
  <c r="AD4573" i="3"/>
  <c r="AD4572" i="3"/>
  <c r="AD4571" i="3"/>
  <c r="AD4570" i="3"/>
  <c r="AD4569" i="3"/>
  <c r="AD4560" i="3"/>
  <c r="AD4559" i="3"/>
  <c r="AD4558" i="3"/>
  <c r="AD4557" i="3"/>
  <c r="AD4556" i="3"/>
  <c r="AD4555" i="3"/>
  <c r="AD4554" i="3"/>
  <c r="AD4553" i="3"/>
  <c r="AD4552" i="3"/>
  <c r="AD4551" i="3"/>
  <c r="AD4550" i="3"/>
  <c r="AD4549" i="3"/>
  <c r="AD4548" i="3"/>
  <c r="AD4547" i="3"/>
  <c r="AD4546" i="3"/>
  <c r="AD4537" i="3"/>
  <c r="AD4536" i="3"/>
  <c r="AD4535" i="3"/>
  <c r="AD4534" i="3"/>
  <c r="AD4533" i="3"/>
  <c r="AD4532" i="3"/>
  <c r="AD4531" i="3"/>
  <c r="AD4530" i="3"/>
  <c r="AD4529" i="3"/>
  <c r="AD4528" i="3"/>
  <c r="AD4527" i="3"/>
  <c r="AD4526" i="3"/>
  <c r="AD4525" i="3"/>
  <c r="AD4524" i="3"/>
  <c r="AD4523" i="3"/>
  <c r="AD4514" i="3"/>
  <c r="AD4513" i="3"/>
  <c r="AD4512" i="3"/>
  <c r="AD4511" i="3"/>
  <c r="AD4510" i="3"/>
  <c r="AD4509" i="3"/>
  <c r="AD4508" i="3"/>
  <c r="AD4507" i="3"/>
  <c r="AD4506" i="3"/>
  <c r="AD4505" i="3"/>
  <c r="AD4504" i="3"/>
  <c r="AD4503" i="3"/>
  <c r="AD4502" i="3"/>
  <c r="AD4501" i="3"/>
  <c r="AD4500" i="3"/>
  <c r="AD4499" i="3"/>
  <c r="AD4498" i="3"/>
  <c r="AD4497" i="3"/>
  <c r="AD4496" i="3"/>
  <c r="AD4495" i="3"/>
  <c r="AD4494" i="3"/>
  <c r="AD4493" i="3"/>
  <c r="AD4492" i="3"/>
  <c r="AD4491" i="3"/>
  <c r="AD4490" i="3"/>
  <c r="AD4489" i="3"/>
  <c r="AD4488" i="3"/>
  <c r="AD4487" i="3"/>
  <c r="AD4486" i="3"/>
  <c r="AD4477" i="3"/>
  <c r="AD4476" i="3"/>
  <c r="AD4475" i="3"/>
  <c r="AD4474" i="3"/>
  <c r="AD4473" i="3"/>
  <c r="AD4472" i="3"/>
  <c r="AD4471" i="3"/>
  <c r="AD4470" i="3"/>
  <c r="AD4469" i="3"/>
  <c r="AD4468" i="3"/>
  <c r="AD4467" i="3"/>
  <c r="AD4466" i="3"/>
  <c r="AD4465" i="3"/>
  <c r="AD4464" i="3"/>
  <c r="AD4463" i="3"/>
  <c r="AD4454" i="3"/>
  <c r="AD4453" i="3"/>
  <c r="AD4452" i="3"/>
  <c r="AD4451" i="3"/>
  <c r="AD4450" i="3"/>
  <c r="AD4449" i="3"/>
  <c r="AD4448" i="3"/>
  <c r="AD4447" i="3"/>
  <c r="AD4446" i="3"/>
  <c r="AD4445" i="3"/>
  <c r="AD4444" i="3"/>
  <c r="AD4443" i="3"/>
  <c r="AD4442" i="3"/>
  <c r="AD4441" i="3"/>
  <c r="AD4440" i="3"/>
  <c r="AD4431" i="3"/>
  <c r="AD4430" i="3"/>
  <c r="AD4429" i="3"/>
  <c r="AD4428" i="3"/>
  <c r="AD4427" i="3"/>
  <c r="AD4426" i="3"/>
  <c r="AD4425" i="3"/>
  <c r="AD4424" i="3"/>
  <c r="AD4423" i="3"/>
  <c r="AD4422" i="3"/>
  <c r="AD4421" i="3"/>
  <c r="AD4420" i="3"/>
  <c r="AD4419" i="3"/>
  <c r="AD4418" i="3"/>
  <c r="AD4417" i="3"/>
  <c r="AD4409" i="3"/>
  <c r="AD4408" i="3"/>
  <c r="AD4407" i="3"/>
  <c r="AD4406" i="3"/>
  <c r="AD4405" i="3"/>
  <c r="AD4404" i="3"/>
  <c r="AD4403" i="3"/>
  <c r="AD4402" i="3"/>
  <c r="AD4401" i="3"/>
  <c r="AD4400" i="3"/>
  <c r="AD4399" i="3"/>
  <c r="AD4398" i="3"/>
  <c r="AD4397" i="3"/>
  <c r="AD4396" i="3"/>
  <c r="AD4395" i="3"/>
  <c r="AD4386" i="3"/>
  <c r="AD4385" i="3"/>
  <c r="AD4384" i="3"/>
  <c r="AD4383" i="3"/>
  <c r="AD4382" i="3"/>
  <c r="AD4381" i="3"/>
  <c r="AD4380" i="3"/>
  <c r="AD4379" i="3"/>
  <c r="AD4378" i="3"/>
  <c r="AD4377" i="3"/>
  <c r="AD4376" i="3"/>
  <c r="AD4375" i="3"/>
  <c r="AD4374" i="3"/>
  <c r="AD4373" i="3"/>
  <c r="AD4372" i="3"/>
  <c r="AD4363" i="3"/>
  <c r="AD4362" i="3"/>
  <c r="AD4361" i="3"/>
  <c r="AD4360" i="3"/>
  <c r="AD4359" i="3"/>
  <c r="AD4358" i="3"/>
  <c r="AD4357" i="3"/>
  <c r="AD4356" i="3"/>
  <c r="AD4355" i="3"/>
  <c r="AD4354" i="3"/>
  <c r="AD4353" i="3"/>
  <c r="AD4352" i="3"/>
  <c r="AD4351" i="3"/>
  <c r="AD4350" i="3"/>
  <c r="AD4349" i="3"/>
  <c r="AD4340" i="3"/>
  <c r="AD4339" i="3"/>
  <c r="AD4338" i="3"/>
  <c r="AD4337" i="3"/>
  <c r="AD4336" i="3"/>
  <c r="AD4335" i="3"/>
  <c r="AD4334" i="3"/>
  <c r="AD4333" i="3"/>
  <c r="AD4332" i="3"/>
  <c r="AD4331" i="3"/>
  <c r="AD4330" i="3"/>
  <c r="AD4329" i="3"/>
  <c r="AD4328" i="3"/>
  <c r="AD4327" i="3"/>
  <c r="AD4326" i="3"/>
  <c r="AD4317" i="3"/>
  <c r="AD4316" i="3"/>
  <c r="AD4315" i="3"/>
  <c r="AD4314" i="3"/>
  <c r="AD4313" i="3"/>
  <c r="AD4312" i="3"/>
  <c r="AD4311" i="3"/>
  <c r="AD4310" i="3"/>
  <c r="AD4309" i="3"/>
  <c r="AD4308" i="3"/>
  <c r="AD4307" i="3"/>
  <c r="AD4306" i="3"/>
  <c r="AD4305" i="3"/>
  <c r="AD4304" i="3"/>
  <c r="AD4303" i="3"/>
  <c r="AD4295" i="3"/>
  <c r="AD4294" i="3"/>
  <c r="AD4293" i="3"/>
  <c r="AD4292" i="3"/>
  <c r="AD4291" i="3"/>
  <c r="AD4290" i="3"/>
  <c r="AD4289" i="3"/>
  <c r="AD4288" i="3"/>
  <c r="AD4287" i="3"/>
  <c r="AD4286" i="3"/>
  <c r="AD4285" i="3"/>
  <c r="AD4284" i="3"/>
  <c r="AD4283" i="3"/>
  <c r="AD4282" i="3"/>
  <c r="AD4273" i="3"/>
  <c r="AD4272" i="3"/>
  <c r="AD4271" i="3"/>
  <c r="AD4270" i="3"/>
  <c r="AD4269" i="3"/>
  <c r="AD4268" i="3"/>
  <c r="AD4267" i="3"/>
  <c r="AD4266" i="3"/>
  <c r="AD4265" i="3"/>
  <c r="AD4264" i="3"/>
  <c r="AD4263" i="3"/>
  <c r="AD4262" i="3"/>
  <c r="AD4261" i="3"/>
  <c r="AD4260" i="3"/>
  <c r="AD4259" i="3"/>
  <c r="AD4250" i="3"/>
  <c r="AD4249" i="3"/>
  <c r="AD4248" i="3"/>
  <c r="AD4247" i="3"/>
  <c r="AD4246" i="3"/>
  <c r="AD4245" i="3"/>
  <c r="AD4244" i="3"/>
  <c r="AD4243" i="3"/>
  <c r="AD4242" i="3"/>
  <c r="AD4241" i="3"/>
  <c r="AD4240" i="3"/>
  <c r="AD4239" i="3"/>
  <c r="AD4238" i="3"/>
  <c r="AD4237" i="3"/>
  <c r="AD4236" i="3"/>
  <c r="AD4227" i="3"/>
  <c r="AD4226" i="3"/>
  <c r="AD4225" i="3"/>
  <c r="AD4224" i="3"/>
  <c r="AD4223" i="3"/>
  <c r="AD4222" i="3"/>
  <c r="AD4221" i="3"/>
  <c r="AD4220" i="3"/>
  <c r="AD4219" i="3"/>
  <c r="AD4218" i="3"/>
  <c r="AD4217" i="3"/>
  <c r="AD4216" i="3"/>
  <c r="AD4215" i="3"/>
  <c r="AD4214" i="3"/>
  <c r="AD4213" i="3"/>
  <c r="AD4204" i="3"/>
  <c r="AD4203" i="3"/>
  <c r="AD4202" i="3"/>
  <c r="AD4201" i="3"/>
  <c r="AD4200" i="3"/>
  <c r="AD4199" i="3"/>
  <c r="AD4198" i="3"/>
  <c r="AD4197" i="3"/>
  <c r="AD4196" i="3"/>
  <c r="AD4195" i="3"/>
  <c r="AD4194" i="3"/>
  <c r="AD4193" i="3"/>
  <c r="AD4192" i="3"/>
  <c r="AD4191" i="3"/>
  <c r="AD4190" i="3"/>
  <c r="AD4182" i="3"/>
  <c r="AD4181" i="3"/>
  <c r="AD4180" i="3"/>
  <c r="AD4179" i="3"/>
  <c r="AD4178" i="3"/>
  <c r="AD4177" i="3"/>
  <c r="AD4176" i="3"/>
  <c r="AD4175" i="3"/>
  <c r="AD4174" i="3"/>
  <c r="AD4173" i="3"/>
  <c r="AD4172" i="3"/>
  <c r="AD4171" i="3"/>
  <c r="AD4170" i="3"/>
  <c r="AD4169" i="3"/>
  <c r="AD4168" i="3"/>
  <c r="AD4159" i="3"/>
  <c r="AD4158" i="3"/>
  <c r="AD4157" i="3"/>
  <c r="AD4156" i="3"/>
  <c r="AD4155" i="3"/>
  <c r="AD4154" i="3"/>
  <c r="AD4153" i="3"/>
  <c r="AD4152" i="3"/>
  <c r="AD4151" i="3"/>
  <c r="AD4150" i="3"/>
  <c r="AD4149" i="3"/>
  <c r="AD4148" i="3"/>
  <c r="AD4147" i="3"/>
  <c r="AD4146" i="3"/>
  <c r="AD4145" i="3"/>
  <c r="AD4136" i="3"/>
  <c r="AD4135" i="3"/>
  <c r="AD4134" i="3"/>
  <c r="AD4133" i="3"/>
  <c r="AD4132" i="3"/>
  <c r="AD4131" i="3"/>
  <c r="AD4130" i="3"/>
  <c r="AD4129" i="3"/>
  <c r="AD4128" i="3"/>
  <c r="AD4127" i="3"/>
  <c r="AD4126" i="3"/>
  <c r="AD4125" i="3"/>
  <c r="AD4124" i="3"/>
  <c r="AD4123" i="3"/>
  <c r="AD4122" i="3"/>
  <c r="AD4113" i="3"/>
  <c r="AD4112" i="3"/>
  <c r="AD4111" i="3"/>
  <c r="AD4110" i="3"/>
  <c r="AD4109" i="3"/>
  <c r="AD4108" i="3"/>
  <c r="AD4107" i="3"/>
  <c r="AD4106" i="3"/>
  <c r="AD4105" i="3"/>
  <c r="AD4104" i="3"/>
  <c r="AD4103" i="3"/>
  <c r="AD4102" i="3"/>
  <c r="AD4101" i="3"/>
  <c r="AD4100" i="3"/>
  <c r="AD4099" i="3"/>
  <c r="AD4090" i="3"/>
  <c r="AD4089" i="3"/>
  <c r="AD4088" i="3"/>
  <c r="AD4087" i="3"/>
  <c r="AD4086" i="3"/>
  <c r="AD4085" i="3"/>
  <c r="AD4084" i="3"/>
  <c r="AD4083" i="3"/>
  <c r="AD4082" i="3"/>
  <c r="AD4081" i="3"/>
  <c r="AD4080" i="3"/>
  <c r="AD4079" i="3"/>
  <c r="AD4078" i="3"/>
  <c r="AD4077" i="3"/>
  <c r="AD4076" i="3"/>
  <c r="AD4068" i="3"/>
  <c r="AD4067" i="3"/>
  <c r="AD4066" i="3"/>
  <c r="AD4065" i="3"/>
  <c r="AD4064" i="3"/>
  <c r="AD4063" i="3"/>
  <c r="AD4062" i="3"/>
  <c r="AD4061" i="3"/>
  <c r="AD4060" i="3"/>
  <c r="AD4059" i="3"/>
  <c r="AD4058" i="3"/>
  <c r="AD4057" i="3"/>
  <c r="AD4056" i="3"/>
  <c r="AD4055" i="3"/>
  <c r="AD4054" i="3"/>
  <c r="AD4045" i="3"/>
  <c r="AD4044" i="3"/>
  <c r="AD4043" i="3"/>
  <c r="AD4042" i="3"/>
  <c r="AD4041" i="3"/>
  <c r="AD4040" i="3"/>
  <c r="AD4039" i="3"/>
  <c r="AD4038" i="3"/>
  <c r="AD4037" i="3"/>
  <c r="AD4036" i="3"/>
  <c r="AD4035" i="3"/>
  <c r="AD4034" i="3"/>
  <c r="AD4033" i="3"/>
  <c r="AD4032" i="3"/>
  <c r="AD4031" i="3"/>
  <c r="AD4022" i="3"/>
  <c r="AD4021" i="3"/>
  <c r="AD4020" i="3"/>
  <c r="AD4019" i="3"/>
  <c r="AD4018" i="3"/>
  <c r="AD4017" i="3"/>
  <c r="AD4016" i="3"/>
  <c r="AD4015" i="3"/>
  <c r="AD4014" i="3"/>
  <c r="AD4013" i="3"/>
  <c r="AD4012" i="3"/>
  <c r="AD4011" i="3"/>
  <c r="AD4010" i="3"/>
  <c r="AD4009" i="3"/>
  <c r="AD4008" i="3"/>
  <c r="AD3999" i="3"/>
  <c r="AD3998" i="3"/>
  <c r="AD3997" i="3"/>
  <c r="AD3996" i="3"/>
  <c r="AD3995" i="3"/>
  <c r="AD3994" i="3"/>
  <c r="AD3993" i="3"/>
  <c r="AD3992" i="3"/>
  <c r="AD3991" i="3"/>
  <c r="AD3990" i="3"/>
  <c r="AD3989" i="3"/>
  <c r="AD3988" i="3"/>
  <c r="AD3987" i="3"/>
  <c r="AD3986" i="3"/>
  <c r="AD3985" i="3"/>
  <c r="AD3976" i="3"/>
  <c r="AD3975" i="3"/>
  <c r="AD3974" i="3"/>
  <c r="AD3973" i="3"/>
  <c r="AD3972" i="3"/>
  <c r="AD3971" i="3"/>
  <c r="AD3970" i="3"/>
  <c r="AD3969" i="3"/>
  <c r="AD3968" i="3"/>
  <c r="AD3967" i="3"/>
  <c r="AD3966" i="3"/>
  <c r="AD3965" i="3"/>
  <c r="AD3964" i="3"/>
  <c r="AD3963" i="3"/>
  <c r="AD3962" i="3"/>
  <c r="AD3954" i="3"/>
  <c r="AD3953" i="3"/>
  <c r="AD3952" i="3"/>
  <c r="AD3951" i="3"/>
  <c r="AD3950" i="3"/>
  <c r="AD3949" i="3"/>
  <c r="AD3948" i="3"/>
  <c r="AD3947" i="3"/>
  <c r="AD3946" i="3"/>
  <c r="AD3945" i="3"/>
  <c r="AD3944" i="3"/>
  <c r="AD3943" i="3"/>
  <c r="AD3942" i="3"/>
  <c r="AD3941" i="3"/>
  <c r="AD3940" i="3"/>
  <c r="AD3931" i="3"/>
  <c r="AD3930" i="3"/>
  <c r="AD3929" i="3"/>
  <c r="AD3928" i="3"/>
  <c r="AD3927" i="3"/>
  <c r="AD3926" i="3"/>
  <c r="AD3925" i="3"/>
  <c r="AD3924" i="3"/>
  <c r="AD3923" i="3"/>
  <c r="AD3922" i="3"/>
  <c r="AD3921" i="3"/>
  <c r="AD3920" i="3"/>
  <c r="AD3919" i="3"/>
  <c r="AD3918" i="3"/>
  <c r="AD3917" i="3"/>
  <c r="AD3908" i="3"/>
  <c r="AD3907" i="3"/>
  <c r="AD3906" i="3"/>
  <c r="AD3905" i="3"/>
  <c r="AD3904" i="3"/>
  <c r="AD3903" i="3"/>
  <c r="AD3902" i="3"/>
  <c r="AD3901" i="3"/>
  <c r="AD3900" i="3"/>
  <c r="AD3899" i="3"/>
  <c r="AD3898" i="3"/>
  <c r="AD3897" i="3"/>
  <c r="AD3896" i="3"/>
  <c r="AD3895" i="3"/>
  <c r="AD3894" i="3"/>
  <c r="AD3885" i="3"/>
  <c r="AD3884" i="3"/>
  <c r="AD3883" i="3"/>
  <c r="AD3882" i="3"/>
  <c r="AD3881" i="3"/>
  <c r="AD3880" i="3"/>
  <c r="AD3879" i="3"/>
  <c r="AD3878" i="3"/>
  <c r="AD3877" i="3"/>
  <c r="AD3876" i="3"/>
  <c r="AD3875" i="3"/>
  <c r="AD3874" i="3"/>
  <c r="AD3873" i="3"/>
  <c r="AD3872" i="3"/>
  <c r="AD3871" i="3"/>
  <c r="AD3862" i="3"/>
  <c r="AD3861" i="3"/>
  <c r="AD3860" i="3"/>
  <c r="AD3859" i="3"/>
  <c r="AD3858" i="3"/>
  <c r="AD3857" i="3"/>
  <c r="AD3856" i="3"/>
  <c r="AD3855" i="3"/>
  <c r="AD3854" i="3"/>
  <c r="AD3853" i="3"/>
  <c r="AD3852" i="3"/>
  <c r="AD3851" i="3"/>
  <c r="AD3850" i="3"/>
  <c r="AD3849" i="3"/>
  <c r="AD3848" i="3"/>
  <c r="AD3840" i="3"/>
  <c r="AD3839" i="3"/>
  <c r="AD3838" i="3"/>
  <c r="AD3837" i="3"/>
  <c r="AD3836" i="3"/>
  <c r="AD3835" i="3"/>
  <c r="AD3834" i="3"/>
  <c r="AD3833" i="3"/>
  <c r="AD3832" i="3"/>
  <c r="AD3831" i="3"/>
  <c r="AD3830" i="3"/>
  <c r="AD3829" i="3"/>
  <c r="AD3828" i="3"/>
  <c r="AD3827" i="3"/>
  <c r="AD3826" i="3"/>
  <c r="AD3817" i="3"/>
  <c r="AD3816" i="3"/>
  <c r="AD3815" i="3"/>
  <c r="AD3814" i="3"/>
  <c r="AD3813" i="3"/>
  <c r="AD3812" i="3"/>
  <c r="AD3811" i="3"/>
  <c r="AD3810" i="3"/>
  <c r="AD3809" i="3"/>
  <c r="AD3808" i="3"/>
  <c r="AD3807" i="3"/>
  <c r="AD3806" i="3"/>
  <c r="AD3805" i="3"/>
  <c r="AD3804" i="3"/>
  <c r="AD3803" i="3"/>
  <c r="AD3794" i="3"/>
  <c r="AD3793" i="3"/>
  <c r="AD3792" i="3"/>
  <c r="AD3791" i="3"/>
  <c r="AD3790" i="3"/>
  <c r="AD3789" i="3"/>
  <c r="AD3788" i="3"/>
  <c r="AD3787" i="3"/>
  <c r="AD3786" i="3"/>
  <c r="AD3785" i="3"/>
  <c r="AD3784" i="3"/>
  <c r="AD3783" i="3"/>
  <c r="AD3782" i="3"/>
  <c r="AD3781" i="3"/>
  <c r="AD3780" i="3"/>
  <c r="AD3771" i="3"/>
  <c r="AD3770" i="3"/>
  <c r="AD3769" i="3"/>
  <c r="AD3768" i="3"/>
  <c r="AD3767" i="3"/>
  <c r="AD3766" i="3"/>
  <c r="AD3765" i="3"/>
  <c r="AD3764" i="3"/>
  <c r="AD3763" i="3"/>
  <c r="AD3762" i="3"/>
  <c r="AD3761" i="3"/>
  <c r="AD3760" i="3"/>
  <c r="AD3759" i="3"/>
  <c r="AD3758" i="3"/>
  <c r="AD3757" i="3"/>
  <c r="AD3748" i="3"/>
  <c r="AD3747" i="3"/>
  <c r="AD3746" i="3"/>
  <c r="AD3745" i="3"/>
  <c r="AD3744" i="3"/>
  <c r="AD3743" i="3"/>
  <c r="AD3742" i="3"/>
  <c r="AD3741" i="3"/>
  <c r="AD3740" i="3"/>
  <c r="AD3739" i="3"/>
  <c r="AD3738" i="3"/>
  <c r="AD3737" i="3"/>
  <c r="AD3736" i="3"/>
  <c r="AD3735" i="3"/>
  <c r="AD3734" i="3"/>
  <c r="AD3726" i="3"/>
  <c r="AD3725" i="3"/>
  <c r="AD3724" i="3"/>
  <c r="AD3723" i="3"/>
  <c r="AD3722" i="3"/>
  <c r="AD3721" i="3"/>
  <c r="AD3720" i="3"/>
  <c r="AD3719" i="3"/>
  <c r="AD3718" i="3"/>
  <c r="AD3717" i="3"/>
  <c r="AD3716" i="3"/>
  <c r="AD3715" i="3"/>
  <c r="AD3714" i="3"/>
  <c r="AD3713" i="3"/>
  <c r="AD3712" i="3"/>
  <c r="AD3703" i="3"/>
  <c r="AD3702" i="3"/>
  <c r="AD3701" i="3"/>
  <c r="AD3700" i="3"/>
  <c r="AD3699" i="3"/>
  <c r="AD3698" i="3"/>
  <c r="AD3697" i="3"/>
  <c r="AD3696" i="3"/>
  <c r="AD3695" i="3"/>
  <c r="AD3694" i="3"/>
  <c r="AD3693" i="3"/>
  <c r="AD3692" i="3"/>
  <c r="AD3691" i="3"/>
  <c r="AD3690" i="3"/>
  <c r="AD3689" i="3"/>
  <c r="AD3680" i="3"/>
  <c r="AD3679" i="3"/>
  <c r="AD3678" i="3"/>
  <c r="AD3677" i="3"/>
  <c r="AD3676" i="3"/>
  <c r="AD3675" i="3"/>
  <c r="AD3674" i="3"/>
  <c r="AD3673" i="3"/>
  <c r="AD3672" i="3"/>
  <c r="AD3671" i="3"/>
  <c r="AD3670" i="3"/>
  <c r="AD3669" i="3"/>
  <c r="AD3668" i="3"/>
  <c r="AD3667" i="3"/>
  <c r="AD3666" i="3"/>
  <c r="AD3657" i="3"/>
  <c r="AD3656" i="3"/>
  <c r="AD3655" i="3"/>
  <c r="AD3654" i="3"/>
  <c r="AD3653" i="3"/>
  <c r="AD3652" i="3"/>
  <c r="AD3651" i="3"/>
  <c r="AD3650" i="3"/>
  <c r="AD3649" i="3"/>
  <c r="AD3648" i="3"/>
  <c r="AD3647" i="3"/>
  <c r="AD3646" i="3"/>
  <c r="AD3645" i="3"/>
  <c r="AD3644" i="3"/>
  <c r="AD3643" i="3"/>
  <c r="AD3634" i="3"/>
  <c r="AD3633" i="3"/>
  <c r="AD3632" i="3"/>
  <c r="AD3631" i="3"/>
  <c r="AD3630" i="3"/>
  <c r="AD3629" i="3"/>
  <c r="AD3628" i="3"/>
  <c r="AD3627" i="3"/>
  <c r="AD3626" i="3"/>
  <c r="AD3625" i="3"/>
  <c r="AD3624" i="3"/>
  <c r="AD3623" i="3"/>
  <c r="AD3622" i="3"/>
  <c r="AD3621" i="3"/>
  <c r="AD3620" i="3"/>
  <c r="AD3612" i="3"/>
  <c r="AD3611" i="3"/>
  <c r="AD3610" i="3"/>
  <c r="AD3609" i="3"/>
  <c r="AD3608" i="3"/>
  <c r="AD3607" i="3"/>
  <c r="AD3606" i="3"/>
  <c r="AD3605" i="3"/>
  <c r="AD3604" i="3"/>
  <c r="AD3603" i="3"/>
  <c r="AD3602" i="3"/>
  <c r="AD3601" i="3"/>
  <c r="AD3600" i="3"/>
  <c r="AD3599" i="3"/>
  <c r="AD3598" i="3"/>
  <c r="AD3589" i="3"/>
  <c r="AD3588" i="3"/>
  <c r="AD3587" i="3"/>
  <c r="AD3586" i="3"/>
  <c r="AD3585" i="3"/>
  <c r="AD3584" i="3"/>
  <c r="AD3583" i="3"/>
  <c r="AD3582" i="3"/>
  <c r="AD3581" i="3"/>
  <c r="AD3580" i="3"/>
  <c r="AD3579" i="3"/>
  <c r="AD3578" i="3"/>
  <c r="AD3577" i="3"/>
  <c r="AD3576" i="3"/>
  <c r="AD3575" i="3"/>
  <c r="AD3566" i="3"/>
  <c r="AD3565" i="3"/>
  <c r="AD3564" i="3"/>
  <c r="AD3563" i="3"/>
  <c r="AD3562" i="3"/>
  <c r="AD3561" i="3"/>
  <c r="AD3560" i="3"/>
  <c r="AD3559" i="3"/>
  <c r="AD3558" i="3"/>
  <c r="AD3557" i="3"/>
  <c r="AD3556" i="3"/>
  <c r="AD3555" i="3"/>
  <c r="AD3554" i="3"/>
  <c r="AD3553" i="3"/>
  <c r="AD3552" i="3"/>
  <c r="AD3543" i="3"/>
  <c r="AD3542" i="3"/>
  <c r="AD3541" i="3"/>
  <c r="AD3540" i="3"/>
  <c r="AD3539" i="3"/>
  <c r="AD3538" i="3"/>
  <c r="AD3537" i="3"/>
  <c r="AD3536" i="3"/>
  <c r="AD3535" i="3"/>
  <c r="AD3534" i="3"/>
  <c r="AD3533" i="3"/>
  <c r="AD3532" i="3"/>
  <c r="AD3531" i="3"/>
  <c r="AD3530" i="3"/>
  <c r="AD3529" i="3"/>
  <c r="AD3520" i="3"/>
  <c r="AD3519" i="3"/>
  <c r="AD3518" i="3"/>
  <c r="AD3517" i="3"/>
  <c r="AD3516" i="3"/>
  <c r="AD3515" i="3"/>
  <c r="AD3514" i="3"/>
  <c r="AD3513" i="3"/>
  <c r="AD3512" i="3"/>
  <c r="AD3511" i="3"/>
  <c r="AD3510" i="3"/>
  <c r="AD3509" i="3"/>
  <c r="AD3508" i="3"/>
  <c r="AD3507" i="3"/>
  <c r="AD3506" i="3"/>
  <c r="AD3498" i="3"/>
  <c r="AD3497" i="3"/>
  <c r="AD3496" i="3"/>
  <c r="AD3495" i="3"/>
  <c r="AD3494" i="3"/>
  <c r="AD3493" i="3"/>
  <c r="AD3492" i="3"/>
  <c r="AD3491" i="3"/>
  <c r="AD3490" i="3"/>
  <c r="AD3489" i="3"/>
  <c r="AD3488" i="3"/>
  <c r="AD3487" i="3"/>
  <c r="AD3486" i="3"/>
  <c r="AD3485" i="3"/>
  <c r="AD3484" i="3"/>
  <c r="AD3475" i="3"/>
  <c r="AD3474" i="3"/>
  <c r="AD3473" i="3"/>
  <c r="AD3472" i="3"/>
  <c r="AD3471" i="3"/>
  <c r="AD3470" i="3"/>
  <c r="AD3469" i="3"/>
  <c r="AD3468" i="3"/>
  <c r="AD3467" i="3"/>
  <c r="AD3466" i="3"/>
  <c r="AD3465" i="3"/>
  <c r="AD3464" i="3"/>
  <c r="AD3463" i="3"/>
  <c r="AD3462" i="3"/>
  <c r="AD3461" i="3"/>
  <c r="AD3452" i="3"/>
  <c r="AD3451" i="3"/>
  <c r="AD3450" i="3"/>
  <c r="AD3449" i="3"/>
  <c r="AD3448" i="3"/>
  <c r="AD3447" i="3"/>
  <c r="AD3446" i="3"/>
  <c r="AD3445" i="3"/>
  <c r="AD3444" i="3"/>
  <c r="AD3443" i="3"/>
  <c r="AD3442" i="3"/>
  <c r="AD3441" i="3"/>
  <c r="AD3440" i="3"/>
  <c r="AD3439" i="3"/>
  <c r="AD3438" i="3"/>
  <c r="AD3429" i="3"/>
  <c r="AD3428" i="3"/>
  <c r="AD3427" i="3"/>
  <c r="AD3426" i="3"/>
  <c r="AD3425" i="3"/>
  <c r="AD3424" i="3"/>
  <c r="AD3423" i="3"/>
  <c r="AD3422" i="3"/>
  <c r="AD3421" i="3"/>
  <c r="AD3420" i="3"/>
  <c r="AD3419" i="3"/>
  <c r="AD3418" i="3"/>
  <c r="AD3417" i="3"/>
  <c r="AD3416" i="3"/>
  <c r="AD3415" i="3"/>
  <c r="AD3406" i="3"/>
  <c r="AD3405" i="3"/>
  <c r="AD3404" i="3"/>
  <c r="AD3403" i="3"/>
  <c r="AD3402" i="3"/>
  <c r="AD3401" i="3"/>
  <c r="AD3400" i="3"/>
  <c r="AD3399" i="3"/>
  <c r="AD3398" i="3"/>
  <c r="AD3397" i="3"/>
  <c r="AD3396" i="3"/>
  <c r="AD3395" i="3"/>
  <c r="AD3394" i="3"/>
  <c r="AD3393" i="3"/>
  <c r="AD3392" i="3"/>
  <c r="AD3384" i="3"/>
  <c r="AD3383" i="3"/>
  <c r="AD3382" i="3"/>
  <c r="AD3381" i="3"/>
  <c r="AD3380" i="3"/>
  <c r="AD3379" i="3"/>
  <c r="AD3378" i="3"/>
  <c r="AD3377" i="3"/>
  <c r="AD3376" i="3"/>
  <c r="AD3375" i="3"/>
  <c r="AD3374" i="3"/>
  <c r="AD3373" i="3"/>
  <c r="AD3372" i="3"/>
  <c r="AD3371" i="3"/>
  <c r="AD3370" i="3"/>
  <c r="AD3361" i="3"/>
  <c r="AD3360" i="3"/>
  <c r="AD3359" i="3"/>
  <c r="AD3358" i="3"/>
  <c r="AD3357" i="3"/>
  <c r="AD3356" i="3"/>
  <c r="AD3355" i="3"/>
  <c r="AD3354" i="3"/>
  <c r="AD3353" i="3"/>
  <c r="AD3352" i="3"/>
  <c r="AD3351" i="3"/>
  <c r="AD3350" i="3"/>
  <c r="AD3349" i="3"/>
  <c r="AD3348" i="3"/>
  <c r="AD3347" i="3"/>
  <c r="AD3338" i="3"/>
  <c r="AD3337" i="3"/>
  <c r="AD3336" i="3"/>
  <c r="AD3335" i="3"/>
  <c r="AD3334" i="3"/>
  <c r="AD3333" i="3"/>
  <c r="AD3332" i="3"/>
  <c r="AD3331" i="3"/>
  <c r="AD3330" i="3"/>
  <c r="AD3329" i="3"/>
  <c r="AD3328" i="3"/>
  <c r="AD3327" i="3"/>
  <c r="AD3326" i="3"/>
  <c r="AD3325" i="3"/>
  <c r="AD3324" i="3"/>
  <c r="AD3315" i="3"/>
  <c r="AD3314" i="3"/>
  <c r="AD3313" i="3"/>
  <c r="AD3312" i="3"/>
  <c r="AD3311" i="3"/>
  <c r="AD3310" i="3"/>
  <c r="AD3309" i="3"/>
  <c r="AD3308" i="3"/>
  <c r="AD3307" i="3"/>
  <c r="AD3306" i="3"/>
  <c r="AD3305" i="3"/>
  <c r="AD3304" i="3"/>
  <c r="AD3303" i="3"/>
  <c r="AD3302" i="3"/>
  <c r="AD3301" i="3"/>
  <c r="AD3293" i="3"/>
  <c r="AD3292" i="3"/>
  <c r="AD3291" i="3"/>
  <c r="AD3290" i="3"/>
  <c r="AD3289" i="3"/>
  <c r="AD3288" i="3"/>
  <c r="AD3287" i="3"/>
  <c r="AD3286" i="3"/>
  <c r="AD3285" i="3"/>
  <c r="AD3284" i="3"/>
  <c r="AD3283" i="3"/>
  <c r="AD3282" i="3"/>
  <c r="AD3281" i="3"/>
  <c r="AD3280" i="3"/>
  <c r="AD3279" i="3"/>
  <c r="AD3271" i="3"/>
  <c r="AD3270" i="3"/>
  <c r="AD3269" i="3"/>
  <c r="AD3268" i="3"/>
  <c r="AD3267" i="3"/>
  <c r="AD3266" i="3"/>
  <c r="AD3265" i="3"/>
  <c r="AD3264" i="3"/>
  <c r="AD3263" i="3"/>
  <c r="AD3262" i="3"/>
  <c r="AD3261" i="3"/>
  <c r="AD3260" i="3"/>
  <c r="AD3259" i="3"/>
  <c r="AD3258" i="3"/>
  <c r="AD3257" i="3"/>
  <c r="AD3248" i="3"/>
  <c r="AD3247" i="3"/>
  <c r="AD3246" i="3"/>
  <c r="AD3245" i="3"/>
  <c r="AD3244" i="3"/>
  <c r="AD3243" i="3"/>
  <c r="AD3242" i="3"/>
  <c r="AD3241" i="3"/>
  <c r="AD3240" i="3"/>
  <c r="AD3239" i="3"/>
  <c r="AD3238" i="3"/>
  <c r="AD3237" i="3"/>
  <c r="AD3236" i="3"/>
  <c r="AD3235" i="3"/>
  <c r="AD3234" i="3"/>
  <c r="AD3225" i="3"/>
  <c r="AD3224" i="3"/>
  <c r="AD3223" i="3"/>
  <c r="AD3222" i="3"/>
  <c r="AD3221" i="3"/>
  <c r="AD3220" i="3"/>
  <c r="AD3219" i="3"/>
  <c r="AD3218" i="3"/>
  <c r="AD3217" i="3"/>
  <c r="AD3216" i="3"/>
  <c r="AD3215" i="3"/>
  <c r="AD3214" i="3"/>
  <c r="AD3213" i="3"/>
  <c r="AD3212" i="3"/>
  <c r="AD3211" i="3"/>
  <c r="AD3202" i="3"/>
  <c r="AD3201" i="3"/>
  <c r="AD3200" i="3"/>
  <c r="AD3199" i="3"/>
  <c r="AD3198" i="3"/>
  <c r="AD3197" i="3"/>
  <c r="AD3196" i="3"/>
  <c r="AD3195" i="3"/>
  <c r="AD3194" i="3"/>
  <c r="AD3193" i="3"/>
  <c r="AD3192" i="3"/>
  <c r="AD3191" i="3"/>
  <c r="AD3190" i="3"/>
  <c r="AD3189" i="3"/>
  <c r="AD3188" i="3"/>
  <c r="AD3179" i="3"/>
  <c r="AD3178" i="3"/>
  <c r="AD3177" i="3"/>
  <c r="AD3176" i="3"/>
  <c r="AD3175" i="3"/>
  <c r="AD3174" i="3"/>
  <c r="AD3173" i="3"/>
  <c r="AD3172" i="3"/>
  <c r="AD3171" i="3"/>
  <c r="AD3170" i="3"/>
  <c r="AD3169" i="3"/>
  <c r="AD3168" i="3"/>
  <c r="AD3167" i="3"/>
  <c r="AD3166" i="3"/>
  <c r="AD3165" i="3"/>
  <c r="AD3157" i="3"/>
  <c r="AD3156" i="3"/>
  <c r="AD3155" i="3"/>
  <c r="AD3154" i="3"/>
  <c r="AD3153" i="3"/>
  <c r="AD3152" i="3"/>
  <c r="AD3151" i="3"/>
  <c r="AD3150" i="3"/>
  <c r="AD3149" i="3"/>
  <c r="AD3148" i="3"/>
  <c r="AD3147" i="3"/>
  <c r="AD3146" i="3"/>
  <c r="AD3145" i="3"/>
  <c r="AD3144" i="3"/>
  <c r="AD3143" i="3"/>
  <c r="AD3134" i="3"/>
  <c r="AD3133" i="3"/>
  <c r="AD3132" i="3"/>
  <c r="AD3131" i="3"/>
  <c r="AD3130" i="3"/>
  <c r="AD3129" i="3"/>
  <c r="AD3128" i="3"/>
  <c r="AD3127" i="3"/>
  <c r="AD3126" i="3"/>
  <c r="AD3125" i="3"/>
  <c r="AD3124" i="3"/>
  <c r="AD3123" i="3"/>
  <c r="AD3122" i="3"/>
  <c r="AD3121" i="3"/>
  <c r="AD3120" i="3"/>
  <c r="AD3111" i="3"/>
  <c r="AD3110" i="3"/>
  <c r="AD3109" i="3"/>
  <c r="AD3108" i="3"/>
  <c r="AD3107" i="3"/>
  <c r="AD3106" i="3"/>
  <c r="AD3105" i="3"/>
  <c r="AD3104" i="3"/>
  <c r="AD3103" i="3"/>
  <c r="AD3102" i="3"/>
  <c r="AD3101" i="3"/>
  <c r="AD3100" i="3"/>
  <c r="AD3099" i="3"/>
  <c r="AD3098" i="3"/>
  <c r="AD3097" i="3"/>
  <c r="AD3088" i="3"/>
  <c r="AD3087" i="3"/>
  <c r="AD3086" i="3"/>
  <c r="AD3085" i="3"/>
  <c r="AD3084" i="3"/>
  <c r="AD3083" i="3"/>
  <c r="AD3082" i="3"/>
  <c r="AD3081" i="3"/>
  <c r="AD3080" i="3"/>
  <c r="AD3079" i="3"/>
  <c r="AD3078" i="3"/>
  <c r="AD3077" i="3"/>
  <c r="AD3076" i="3"/>
  <c r="AD3075" i="3"/>
  <c r="AD3073" i="3"/>
  <c r="AD3072" i="3"/>
  <c r="AD3071" i="3"/>
  <c r="AD3070" i="3"/>
  <c r="AD3069" i="3"/>
  <c r="AD3068" i="3"/>
  <c r="AD3067" i="3"/>
  <c r="AD3066" i="3"/>
  <c r="AD3065" i="3"/>
  <c r="AD3064" i="3"/>
  <c r="AD3063" i="3"/>
  <c r="AD3062" i="3"/>
  <c r="AD3061" i="3"/>
  <c r="AD3060" i="3"/>
  <c r="AD3059" i="3"/>
  <c r="AD3050" i="3"/>
  <c r="AD3049" i="3"/>
  <c r="AD3048" i="3"/>
  <c r="AD3047" i="3"/>
  <c r="AD3046" i="3"/>
  <c r="AD3045" i="3"/>
  <c r="AD3044" i="3"/>
  <c r="AD3043" i="3"/>
  <c r="AD3042" i="3"/>
  <c r="AD3041" i="3"/>
  <c r="AD3040" i="3"/>
  <c r="AD3039" i="3"/>
  <c r="AD3038" i="3"/>
  <c r="AD3037" i="3"/>
  <c r="AD3036" i="3"/>
  <c r="AD3027" i="3"/>
  <c r="AD3026" i="3"/>
  <c r="AD3025" i="3"/>
  <c r="AD3024" i="3"/>
  <c r="AD3023" i="3"/>
  <c r="AD3022" i="3"/>
  <c r="AD3021" i="3"/>
  <c r="AD3020" i="3"/>
  <c r="AD3019" i="3"/>
  <c r="AD3018" i="3"/>
  <c r="AD3017" i="3"/>
  <c r="AD3016" i="3"/>
  <c r="AD3015" i="3"/>
  <c r="AD3014" i="3"/>
  <c r="AD3012" i="3"/>
  <c r="AD3011" i="3"/>
  <c r="AD3010" i="3"/>
  <c r="AD3009" i="3"/>
  <c r="AD3008" i="3"/>
  <c r="AD3007" i="3"/>
  <c r="AD3006" i="3"/>
  <c r="AD3005" i="3"/>
  <c r="AD3004" i="3"/>
  <c r="AD3003" i="3"/>
  <c r="AD3002" i="3"/>
  <c r="AD3001" i="3"/>
  <c r="AD3000" i="3"/>
  <c r="AD2999" i="3"/>
  <c r="AD2998" i="3"/>
  <c r="AD2989" i="3"/>
  <c r="AD2988" i="3"/>
  <c r="AD2987" i="3"/>
  <c r="AD2986" i="3"/>
  <c r="AD2985" i="3"/>
  <c r="AD2984" i="3"/>
  <c r="AD2983" i="3"/>
  <c r="AD2982" i="3"/>
  <c r="AD2981" i="3"/>
  <c r="AD2980" i="3"/>
  <c r="AD2979" i="3"/>
  <c r="AD2978" i="3"/>
  <c r="AD2977" i="3"/>
  <c r="AD2976" i="3"/>
  <c r="AD2975" i="3"/>
  <c r="AD2966" i="3"/>
  <c r="AD2965" i="3"/>
  <c r="AD2964" i="3"/>
  <c r="AD2963" i="3"/>
  <c r="AD2962" i="3"/>
  <c r="AD2961" i="3"/>
  <c r="AD2960" i="3"/>
  <c r="AD2959" i="3"/>
  <c r="AD2958" i="3"/>
  <c r="AD2957" i="3"/>
  <c r="AD2956" i="3"/>
  <c r="AD2955" i="3"/>
  <c r="AD2954" i="3"/>
  <c r="AD2953" i="3"/>
  <c r="AD2952" i="3"/>
  <c r="AD2943" i="3"/>
  <c r="AD2942" i="3"/>
  <c r="AD2941" i="3"/>
  <c r="AD2940" i="3"/>
  <c r="AD2939" i="3"/>
  <c r="AD2938" i="3"/>
  <c r="AD2937" i="3"/>
  <c r="AD2936" i="3"/>
  <c r="AD2935" i="3"/>
  <c r="AD2934" i="3"/>
  <c r="AD2933" i="3"/>
  <c r="AD2932" i="3"/>
  <c r="AD2931" i="3"/>
  <c r="AD2930" i="3"/>
  <c r="AD2929" i="3"/>
  <c r="AD2920" i="3"/>
  <c r="AD2919" i="3"/>
  <c r="AD2918" i="3"/>
  <c r="AD2917" i="3"/>
  <c r="AD2916" i="3"/>
  <c r="AD2915" i="3"/>
  <c r="AD2914" i="3"/>
  <c r="AD2913" i="3"/>
  <c r="AD2912" i="3"/>
  <c r="AD2911" i="3"/>
  <c r="AD2910" i="3"/>
  <c r="AD2909" i="3"/>
  <c r="AD2908" i="3"/>
  <c r="AD2907" i="3"/>
  <c r="AD2906" i="3"/>
  <c r="AD2898" i="3"/>
  <c r="AD2897" i="3"/>
  <c r="AD2896" i="3"/>
  <c r="AD2895" i="3"/>
  <c r="AD2894" i="3"/>
  <c r="AD2893" i="3"/>
  <c r="AD2892" i="3"/>
  <c r="AD2891" i="3"/>
  <c r="AD2890" i="3"/>
  <c r="AD2889" i="3"/>
  <c r="AD2888" i="3"/>
  <c r="AD2887" i="3"/>
  <c r="AD2886" i="3"/>
  <c r="AD2885" i="3"/>
  <c r="AD2884" i="3"/>
  <c r="AD2875" i="3"/>
  <c r="AD2874" i="3"/>
  <c r="AD2873" i="3"/>
  <c r="AD2872" i="3"/>
  <c r="AD2871" i="3"/>
  <c r="AD2870" i="3"/>
  <c r="AD2869" i="3"/>
  <c r="AD2868" i="3"/>
  <c r="AD2867" i="3"/>
  <c r="AD2866" i="3"/>
  <c r="AD2865" i="3"/>
  <c r="AD2864" i="3"/>
  <c r="AD2863" i="3"/>
  <c r="AD2862" i="3"/>
  <c r="AD2861" i="3"/>
  <c r="AD2852" i="3"/>
  <c r="AD2851" i="3"/>
  <c r="AD2850" i="3"/>
  <c r="AD2849" i="3"/>
  <c r="AD2848" i="3"/>
  <c r="AD2847" i="3"/>
  <c r="AD2846" i="3"/>
  <c r="AD2845" i="3"/>
  <c r="AD2844" i="3"/>
  <c r="AD2843" i="3"/>
  <c r="AD2842" i="3"/>
  <c r="AD2841" i="3"/>
  <c r="AD2840" i="3"/>
  <c r="AD2839" i="3"/>
  <c r="AD2838" i="3"/>
  <c r="AD2829" i="3"/>
  <c r="AD2828" i="3"/>
  <c r="AD2827" i="3"/>
  <c r="AD2826" i="3"/>
  <c r="AD2825" i="3"/>
  <c r="AD2824" i="3"/>
  <c r="AD2823" i="3"/>
  <c r="AD2822" i="3"/>
  <c r="AD2821" i="3"/>
  <c r="AD2820" i="3"/>
  <c r="AD2819" i="3"/>
  <c r="AD2818" i="3"/>
  <c r="AD2817" i="3"/>
  <c r="AD2816" i="3"/>
  <c r="AD2815" i="3"/>
  <c r="AD2806" i="3"/>
  <c r="AD2805" i="3"/>
  <c r="AD2804" i="3"/>
  <c r="AD2803" i="3"/>
  <c r="AD2802" i="3"/>
  <c r="AD2801" i="3"/>
  <c r="AD2800" i="3"/>
  <c r="AD2799" i="3"/>
  <c r="AD2798" i="3"/>
  <c r="AD2797" i="3"/>
  <c r="AD2796" i="3"/>
  <c r="AD2795" i="3"/>
  <c r="AD2794" i="3"/>
  <c r="AD2793" i="3"/>
  <c r="AD2792" i="3"/>
  <c r="AD2784" i="3"/>
  <c r="AD2783" i="3"/>
  <c r="AD2782" i="3"/>
  <c r="AD2781" i="3"/>
  <c r="AD2780" i="3"/>
  <c r="AD2779" i="3"/>
  <c r="AD2778" i="3"/>
  <c r="AD2777" i="3"/>
  <c r="AD2776" i="3"/>
  <c r="AD2775" i="3"/>
  <c r="AD2774" i="3"/>
  <c r="AD2773" i="3"/>
  <c r="AD2772" i="3"/>
  <c r="AD2771" i="3"/>
  <c r="AD2770" i="3"/>
  <c r="AD2761" i="3"/>
  <c r="AD2760" i="3"/>
  <c r="AD2759" i="3"/>
  <c r="AD2758" i="3"/>
  <c r="AD2757" i="3"/>
  <c r="AD2756" i="3"/>
  <c r="AD2755" i="3"/>
  <c r="AD2754" i="3"/>
  <c r="AD2753" i="3"/>
  <c r="AD2752" i="3"/>
  <c r="AD2751" i="3"/>
  <c r="AD2750" i="3"/>
  <c r="AD2749" i="3"/>
  <c r="AD2748" i="3"/>
  <c r="AD2747" i="3"/>
  <c r="AD2738" i="3"/>
  <c r="AD2737" i="3"/>
  <c r="AD2736" i="3"/>
  <c r="AD2735" i="3"/>
  <c r="AD2734" i="3"/>
  <c r="AD2733" i="3"/>
  <c r="AD2732" i="3"/>
  <c r="AD2731" i="3"/>
  <c r="AD2730" i="3"/>
  <c r="AD2729" i="3"/>
  <c r="AD2728" i="3"/>
  <c r="AD2727" i="3"/>
  <c r="AD2726" i="3"/>
  <c r="AD2725" i="3"/>
  <c r="AD2724" i="3"/>
  <c r="AD2715" i="3"/>
  <c r="AD2714" i="3"/>
  <c r="AD2713" i="3"/>
  <c r="AD2712" i="3"/>
  <c r="AD2711" i="3"/>
  <c r="AD2710" i="3"/>
  <c r="AD2709" i="3"/>
  <c r="AD2708" i="3"/>
  <c r="AD2707" i="3"/>
  <c r="AD2706" i="3"/>
  <c r="AD2705" i="3"/>
  <c r="AD2704" i="3"/>
  <c r="AD2703" i="3"/>
  <c r="AD2702" i="3"/>
  <c r="AD2701" i="3"/>
  <c r="AD2692" i="3"/>
  <c r="AD2691" i="3"/>
  <c r="AD2690" i="3"/>
  <c r="AD2689" i="3"/>
  <c r="AD2688" i="3"/>
  <c r="AD2687" i="3"/>
  <c r="AD2686" i="3"/>
  <c r="AD2685" i="3"/>
  <c r="AD2684" i="3"/>
  <c r="AD2683" i="3"/>
  <c r="AD2682" i="3"/>
  <c r="AD2681" i="3"/>
  <c r="AD2680" i="3"/>
  <c r="AD2679" i="3"/>
  <c r="AD2678" i="3"/>
  <c r="AD2670" i="3"/>
  <c r="AD2669" i="3"/>
  <c r="AD2668" i="3"/>
  <c r="AD2667" i="3"/>
  <c r="AD2666" i="3"/>
  <c r="AD2665" i="3"/>
  <c r="AD2664" i="3"/>
  <c r="AD2663" i="3"/>
  <c r="AD2662" i="3"/>
  <c r="AD2661" i="3"/>
  <c r="AD2660" i="3"/>
  <c r="AD2659" i="3"/>
  <c r="AD2658" i="3"/>
  <c r="AD2657" i="3"/>
  <c r="AD2656" i="3"/>
  <c r="AD2647" i="3"/>
  <c r="AD2646" i="3"/>
  <c r="AD2645" i="3"/>
  <c r="AD2644" i="3"/>
  <c r="AD2643" i="3"/>
  <c r="AD2642" i="3"/>
  <c r="AD2641" i="3"/>
  <c r="AD2640" i="3"/>
  <c r="AD2639" i="3"/>
  <c r="AD2638" i="3"/>
  <c r="AD2637" i="3"/>
  <c r="AD2636" i="3"/>
  <c r="AD2635" i="3"/>
  <c r="AD2634" i="3"/>
  <c r="AD2633" i="3"/>
  <c r="AD2624" i="3"/>
  <c r="AD2623" i="3"/>
  <c r="AD2622" i="3"/>
  <c r="AD2621" i="3"/>
  <c r="AD2620" i="3"/>
  <c r="AD2619" i="3"/>
  <c r="AD2618" i="3"/>
  <c r="AD2617" i="3"/>
  <c r="AD2616" i="3"/>
  <c r="AD2615" i="3"/>
  <c r="AD2614" i="3"/>
  <c r="AD2613" i="3"/>
  <c r="AD2612" i="3"/>
  <c r="AD2611" i="3"/>
  <c r="AD2610" i="3"/>
  <c r="AD2601" i="3"/>
  <c r="AD2600" i="3"/>
  <c r="AD2599" i="3"/>
  <c r="AD2598" i="3"/>
  <c r="AD2597" i="3"/>
  <c r="AD2596" i="3"/>
  <c r="AD2595" i="3"/>
  <c r="AD2594" i="3"/>
  <c r="AD2593" i="3"/>
  <c r="AD2592" i="3"/>
  <c r="AD2591" i="3"/>
  <c r="AD2590" i="3"/>
  <c r="AD2589" i="3"/>
  <c r="AD2588" i="3"/>
  <c r="AD2587" i="3"/>
  <c r="AD2578" i="3"/>
  <c r="AD2577" i="3"/>
  <c r="AD2576" i="3"/>
  <c r="AD2575" i="3"/>
  <c r="AD2574" i="3"/>
  <c r="AD2573" i="3"/>
  <c r="AD2572" i="3"/>
  <c r="AD2571" i="3"/>
  <c r="AD2570" i="3"/>
  <c r="AD2569" i="3"/>
  <c r="AD2568" i="3"/>
  <c r="AD2567" i="3"/>
  <c r="AD2566" i="3"/>
  <c r="AD2565" i="3"/>
  <c r="AD2564" i="3"/>
  <c r="AD2556" i="3"/>
  <c r="AD2555" i="3"/>
  <c r="AD2554" i="3"/>
  <c r="AD2553" i="3"/>
  <c r="AD2552" i="3"/>
  <c r="AD2551" i="3"/>
  <c r="AD2550" i="3"/>
  <c r="AD2549" i="3"/>
  <c r="AD2548" i="3"/>
  <c r="AD2547" i="3"/>
  <c r="AD2546" i="3"/>
  <c r="AD2545" i="3"/>
  <c r="AD2544" i="3"/>
  <c r="AD2543" i="3"/>
  <c r="AD2542" i="3"/>
  <c r="AD2534" i="3"/>
  <c r="AD2533" i="3"/>
  <c r="AD2532" i="3"/>
  <c r="AD2531" i="3"/>
  <c r="AD2530" i="3"/>
  <c r="AD2529" i="3"/>
  <c r="AD2528" i="3"/>
  <c r="AD2527" i="3"/>
  <c r="AD2526" i="3"/>
  <c r="AD2525" i="3"/>
  <c r="AD2524" i="3"/>
  <c r="AD2523" i="3"/>
  <c r="AD2522" i="3"/>
  <c r="AD2521" i="3"/>
  <c r="AD2520" i="3"/>
  <c r="AD2511" i="3"/>
  <c r="AD2510" i="3"/>
  <c r="AD2509" i="3"/>
  <c r="AD2508" i="3"/>
  <c r="AD2507" i="3"/>
  <c r="AD2506" i="3"/>
  <c r="AD2505" i="3"/>
  <c r="AD2504" i="3"/>
  <c r="AD2503" i="3"/>
  <c r="AD2502" i="3"/>
  <c r="AD2501" i="3"/>
  <c r="AD2500" i="3"/>
  <c r="AD2499" i="3"/>
  <c r="AD2498" i="3"/>
  <c r="AD2497" i="3"/>
  <c r="AD2488" i="3"/>
  <c r="AD2487" i="3"/>
  <c r="AD2486" i="3"/>
  <c r="AD2485" i="3"/>
  <c r="AD2484" i="3"/>
  <c r="AD2483" i="3"/>
  <c r="AD2482" i="3"/>
  <c r="AD2481" i="3"/>
  <c r="AD2480" i="3"/>
  <c r="AD2479" i="3"/>
  <c r="AD2478" i="3"/>
  <c r="AD2477" i="3"/>
  <c r="AD2476" i="3"/>
  <c r="AD2475" i="3"/>
  <c r="AD2474" i="3"/>
  <c r="AD2465" i="3"/>
  <c r="AD2464" i="3"/>
  <c r="AD2463" i="3"/>
  <c r="AD2462" i="3"/>
  <c r="AD2461" i="3"/>
  <c r="AD2460" i="3"/>
  <c r="AD2459" i="3"/>
  <c r="AD2458" i="3"/>
  <c r="AD2457" i="3"/>
  <c r="AD2456" i="3"/>
  <c r="AD2455" i="3"/>
  <c r="AD2454" i="3"/>
  <c r="AD2453" i="3"/>
  <c r="AD2452" i="3"/>
  <c r="AD2451" i="3"/>
  <c r="AD2443" i="3"/>
  <c r="AD2442" i="3"/>
  <c r="AD2441" i="3"/>
  <c r="AD2440" i="3"/>
  <c r="AD2439" i="3"/>
  <c r="AD2438" i="3"/>
  <c r="AD2437" i="3"/>
  <c r="AD2436" i="3"/>
  <c r="AD2435" i="3"/>
  <c r="AD2434" i="3"/>
  <c r="AD2433" i="3"/>
  <c r="AD2432" i="3"/>
  <c r="AD2431" i="3"/>
  <c r="AD2430" i="3"/>
  <c r="AD2429" i="3"/>
  <c r="AD2420" i="3"/>
  <c r="AD2419" i="3"/>
  <c r="AD2418" i="3"/>
  <c r="AD2417" i="3"/>
  <c r="AD2416" i="3"/>
  <c r="AD2415" i="3"/>
  <c r="AD2414" i="3"/>
  <c r="AD2413" i="3"/>
  <c r="AD2412" i="3"/>
  <c r="AD2411" i="3"/>
  <c r="AD2410" i="3"/>
  <c r="AD2409" i="3"/>
  <c r="AD2408" i="3"/>
  <c r="AD2407" i="3"/>
  <c r="AD2406" i="3"/>
  <c r="AD2397" i="3"/>
  <c r="AD2396" i="3"/>
  <c r="AD2395" i="3"/>
  <c r="AD2394" i="3"/>
  <c r="AD2393" i="3"/>
  <c r="AD2392" i="3"/>
  <c r="AD2391" i="3"/>
  <c r="AD2390" i="3"/>
  <c r="AD2389" i="3"/>
  <c r="AD2388" i="3"/>
  <c r="AD2387" i="3"/>
  <c r="AD2386" i="3"/>
  <c r="AD2385" i="3"/>
  <c r="AD2384" i="3"/>
  <c r="AD2383" i="3"/>
  <c r="AD2374" i="3"/>
  <c r="AD2373" i="3"/>
  <c r="AD2372" i="3"/>
  <c r="AD2371" i="3"/>
  <c r="AD2370" i="3"/>
  <c r="AD2369" i="3"/>
  <c r="AD2368" i="3"/>
  <c r="AD2367" i="3"/>
  <c r="AD2366" i="3"/>
  <c r="AD2365" i="3"/>
  <c r="AD2364" i="3"/>
  <c r="AD2363" i="3"/>
  <c r="AD2362" i="3"/>
  <c r="AD2361" i="3"/>
  <c r="AD2360" i="3"/>
  <c r="AD2351" i="3"/>
  <c r="AD2350" i="3"/>
  <c r="AD2349" i="3"/>
  <c r="AD2348" i="3"/>
  <c r="AD2347" i="3"/>
  <c r="AD2346" i="3"/>
  <c r="AD2345" i="3"/>
  <c r="AD2344" i="3"/>
  <c r="AD2343" i="3"/>
  <c r="AD2342" i="3"/>
  <c r="AD2341" i="3"/>
  <c r="AD2340" i="3"/>
  <c r="AD2339" i="3"/>
  <c r="AD2338" i="3"/>
  <c r="AD2337" i="3"/>
  <c r="AD2329" i="3"/>
  <c r="AD2328" i="3"/>
  <c r="AD2327" i="3"/>
  <c r="AD2326" i="3"/>
  <c r="AD2325" i="3"/>
  <c r="AD2324" i="3"/>
  <c r="AD2323" i="3"/>
  <c r="AD2322" i="3"/>
  <c r="AD2321" i="3"/>
  <c r="AD2320" i="3"/>
  <c r="AD2319" i="3"/>
  <c r="AD2318" i="3"/>
  <c r="AD2317" i="3"/>
  <c r="AD2316" i="3"/>
  <c r="AD2315" i="3"/>
  <c r="AD2306" i="3"/>
  <c r="AD2305" i="3"/>
  <c r="AD2304" i="3"/>
  <c r="AD2303" i="3"/>
  <c r="AD2302" i="3"/>
  <c r="AD2301" i="3"/>
  <c r="AD2300" i="3"/>
  <c r="AD2299" i="3"/>
  <c r="AD2298" i="3"/>
  <c r="AD2297" i="3"/>
  <c r="AD2296" i="3"/>
  <c r="AD2295" i="3"/>
  <c r="AD2294" i="3"/>
  <c r="AD2293" i="3"/>
  <c r="AD2292" i="3"/>
  <c r="AD2283" i="3"/>
  <c r="AD2282" i="3"/>
  <c r="AD2281" i="3"/>
  <c r="AD2280" i="3"/>
  <c r="AD2279" i="3"/>
  <c r="AD2278" i="3"/>
  <c r="AD2277" i="3"/>
  <c r="AD2276" i="3"/>
  <c r="AD2275" i="3"/>
  <c r="AD2274" i="3"/>
  <c r="AD2273" i="3"/>
  <c r="AD2272" i="3"/>
  <c r="AD2271" i="3"/>
  <c r="AD2270" i="3"/>
  <c r="AD2269" i="3"/>
  <c r="AD2260" i="3"/>
  <c r="AD2259" i="3"/>
  <c r="AD2258" i="3"/>
  <c r="AD2257" i="3"/>
  <c r="AD2256" i="3"/>
  <c r="AD2255" i="3"/>
  <c r="AD2254" i="3"/>
  <c r="AD2253" i="3"/>
  <c r="AD2252" i="3"/>
  <c r="AD2251" i="3"/>
  <c r="AD2250" i="3"/>
  <c r="AD2249" i="3"/>
  <c r="AD2248" i="3"/>
  <c r="AD2247" i="3"/>
  <c r="AD2246" i="3"/>
  <c r="AD2237" i="3"/>
  <c r="AD2236" i="3"/>
  <c r="AD2235" i="3"/>
  <c r="AD2234" i="3"/>
  <c r="AD2233" i="3"/>
  <c r="AD2232" i="3"/>
  <c r="AD2231" i="3"/>
  <c r="AD2230" i="3"/>
  <c r="AD2229" i="3"/>
  <c r="AD2228" i="3"/>
  <c r="AD2227" i="3"/>
  <c r="AD2226" i="3"/>
  <c r="AD2225" i="3"/>
  <c r="AD2224" i="3"/>
  <c r="AD2223" i="3"/>
  <c r="AD2215" i="3"/>
  <c r="AD2214" i="3"/>
  <c r="AD2213" i="3"/>
  <c r="AD2212" i="3"/>
  <c r="AD2211" i="3"/>
  <c r="AD2210" i="3"/>
  <c r="AD2209" i="3"/>
  <c r="AD2208" i="3"/>
  <c r="AD2207" i="3"/>
  <c r="AD2206" i="3"/>
  <c r="AD2205" i="3"/>
  <c r="AD2204" i="3"/>
  <c r="AD2203" i="3"/>
  <c r="AD2202" i="3"/>
  <c r="AD2201" i="3"/>
  <c r="AD2192" i="3"/>
  <c r="AD2191" i="3"/>
  <c r="AD2190" i="3"/>
  <c r="AD2189" i="3"/>
  <c r="AD2188" i="3"/>
  <c r="AD2187" i="3"/>
  <c r="AD2186" i="3"/>
  <c r="AD2185" i="3"/>
  <c r="AD2184" i="3"/>
  <c r="AD2183" i="3"/>
  <c r="AD2182" i="3"/>
  <c r="AD2181" i="3"/>
  <c r="AD2180" i="3"/>
  <c r="AD2179" i="3"/>
  <c r="AD2178" i="3"/>
  <c r="AD2169" i="3"/>
  <c r="AD2168" i="3"/>
  <c r="AD2167" i="3"/>
  <c r="AD2166" i="3"/>
  <c r="AD2165" i="3"/>
  <c r="AD2164" i="3"/>
  <c r="AD2163" i="3"/>
  <c r="AD2162" i="3"/>
  <c r="AD2161" i="3"/>
  <c r="AD2160" i="3"/>
  <c r="AD2159" i="3"/>
  <c r="AD2158" i="3"/>
  <c r="AD2157" i="3"/>
  <c r="AD2156" i="3"/>
  <c r="AD2154" i="3"/>
  <c r="AD2153" i="3"/>
  <c r="AD2152" i="3"/>
  <c r="AD2151" i="3"/>
  <c r="AD2150" i="3"/>
  <c r="AD2149" i="3"/>
  <c r="AD2148" i="3"/>
  <c r="AD2147" i="3"/>
  <c r="AD2146" i="3"/>
  <c r="AD2145" i="3"/>
  <c r="AD2144" i="3"/>
  <c r="AD2143" i="3"/>
  <c r="AD2142" i="3"/>
  <c r="AD2141" i="3"/>
  <c r="AD2140" i="3"/>
  <c r="AD2132" i="3"/>
  <c r="AD2131" i="3"/>
  <c r="AD2130" i="3"/>
  <c r="AD2129" i="3"/>
  <c r="AD2128" i="3"/>
  <c r="AD2127" i="3"/>
  <c r="AD2126" i="3"/>
  <c r="AD2125" i="3"/>
  <c r="AD2124" i="3"/>
  <c r="AD2123" i="3"/>
  <c r="AD2122" i="3"/>
  <c r="AD2121" i="3"/>
  <c r="AD2120" i="3"/>
  <c r="AD2119" i="3"/>
  <c r="AD2118" i="3"/>
  <c r="AD2109" i="3"/>
  <c r="AD2108" i="3"/>
  <c r="AD2107" i="3"/>
  <c r="AD2106" i="3"/>
  <c r="AD2105" i="3"/>
  <c r="AD2104" i="3"/>
  <c r="AD2103" i="3"/>
  <c r="AD2102" i="3"/>
  <c r="AD2101" i="3"/>
  <c r="AD2100" i="3"/>
  <c r="AD2099" i="3"/>
  <c r="AD2098" i="3"/>
  <c r="AD2097" i="3"/>
  <c r="AD2096" i="3"/>
  <c r="AD2095" i="3"/>
  <c r="AD2086" i="3"/>
  <c r="AD2085" i="3"/>
  <c r="AD2084" i="3"/>
  <c r="AD2083" i="3"/>
  <c r="AD2082" i="3"/>
  <c r="AD2081" i="3"/>
  <c r="AD2080" i="3"/>
  <c r="AD2079" i="3"/>
  <c r="AD2078" i="3"/>
  <c r="AD2077" i="3"/>
  <c r="AD2076" i="3"/>
  <c r="AD2075" i="3"/>
  <c r="AD2074" i="3"/>
  <c r="AD2073" i="3"/>
  <c r="AD2072" i="3"/>
  <c r="AD2063" i="3"/>
  <c r="AD2062" i="3"/>
  <c r="AD2061" i="3"/>
  <c r="AD2060" i="3"/>
  <c r="AD2059" i="3"/>
  <c r="AD2058" i="3"/>
  <c r="AD2057" i="3"/>
  <c r="AD2056" i="3"/>
  <c r="AD2055" i="3"/>
  <c r="AD2054" i="3"/>
  <c r="AD2053" i="3"/>
  <c r="AD2052" i="3"/>
  <c r="AD2051" i="3"/>
  <c r="AD2050" i="3"/>
  <c r="AD2049" i="3"/>
  <c r="AD2040" i="3"/>
  <c r="AD2039" i="3"/>
  <c r="AD2038" i="3"/>
  <c r="AD2037" i="3"/>
  <c r="AD2036" i="3"/>
  <c r="AD2035" i="3"/>
  <c r="AD2034" i="3"/>
  <c r="AD2033" i="3"/>
  <c r="AD2032" i="3"/>
  <c r="AD2031" i="3"/>
  <c r="AD2030" i="3"/>
  <c r="AD2029" i="3"/>
  <c r="AD2028" i="3"/>
  <c r="AD2027" i="3"/>
  <c r="AD2026" i="3"/>
  <c r="AD2018" i="3"/>
  <c r="AD2017" i="3"/>
  <c r="AD2016" i="3"/>
  <c r="AD2015" i="3"/>
  <c r="AD2014" i="3"/>
  <c r="AD2013" i="3"/>
  <c r="AD2012" i="3"/>
  <c r="AD2011" i="3"/>
  <c r="AD2010" i="3"/>
  <c r="AD2009" i="3"/>
  <c r="AD2008" i="3"/>
  <c r="AD2007" i="3"/>
  <c r="AD2006" i="3"/>
  <c r="AD2005" i="3"/>
  <c r="AD2004" i="3"/>
  <c r="AD1995" i="3"/>
  <c r="AD1994" i="3"/>
  <c r="AD1993" i="3"/>
  <c r="AD1992" i="3"/>
  <c r="AD1991" i="3"/>
  <c r="AD1990" i="3"/>
  <c r="AD1989" i="3"/>
  <c r="AD1988" i="3"/>
  <c r="AD1987" i="3"/>
  <c r="AD1986" i="3"/>
  <c r="AD1985" i="3"/>
  <c r="AD1984" i="3"/>
  <c r="AD1983" i="3"/>
  <c r="AD1982" i="3"/>
  <c r="AD1981" i="3"/>
  <c r="AD1972" i="3"/>
  <c r="AD1971" i="3"/>
  <c r="AD1970" i="3"/>
  <c r="AD1969" i="3"/>
  <c r="AD1968" i="3"/>
  <c r="AD1967" i="3"/>
  <c r="AD1966" i="3"/>
  <c r="AD1965" i="3"/>
  <c r="AD1964" i="3"/>
  <c r="AD1963" i="3"/>
  <c r="AD1962" i="3"/>
  <c r="AD1961" i="3"/>
  <c r="AD1960" i="3"/>
  <c r="AD1959" i="3"/>
  <c r="AD1958" i="3"/>
  <c r="AD1949" i="3"/>
  <c r="AD1948" i="3"/>
  <c r="AD1947" i="3"/>
  <c r="AD1946" i="3"/>
  <c r="AD1945" i="3"/>
  <c r="AD1944" i="3"/>
  <c r="AD1943" i="3"/>
  <c r="AD1942" i="3"/>
  <c r="AD1941" i="3"/>
  <c r="AD1940" i="3"/>
  <c r="AD1939" i="3"/>
  <c r="AD1938" i="3"/>
  <c r="AD1937" i="3"/>
  <c r="AD1936" i="3"/>
  <c r="AD1935" i="3"/>
  <c r="AD1926" i="3"/>
  <c r="AD1925" i="3"/>
  <c r="AD1924" i="3"/>
  <c r="AD1923" i="3"/>
  <c r="AD1922" i="3"/>
  <c r="AD1921" i="3"/>
  <c r="AD1920" i="3"/>
  <c r="AD1919" i="3"/>
  <c r="AD1918" i="3"/>
  <c r="AD1917" i="3"/>
  <c r="AD1916" i="3"/>
  <c r="AD1915" i="3"/>
  <c r="AD1914" i="3"/>
  <c r="AD1913" i="3"/>
  <c r="AD1912" i="3"/>
  <c r="AD1904" i="3"/>
  <c r="AD1903" i="3"/>
  <c r="AD1902" i="3"/>
  <c r="AD1901" i="3"/>
  <c r="AD1900" i="3"/>
  <c r="AD1899" i="3"/>
  <c r="AD1898" i="3"/>
  <c r="AD1897" i="3"/>
  <c r="AD1896" i="3"/>
  <c r="AD1895" i="3"/>
  <c r="AD1894" i="3"/>
  <c r="AD1893" i="3"/>
  <c r="AD1892" i="3"/>
  <c r="AD1891" i="3"/>
  <c r="AD1890" i="3"/>
  <c r="AD1881" i="3"/>
  <c r="AD1880" i="3"/>
  <c r="AD1879" i="3"/>
  <c r="AD1878" i="3"/>
  <c r="AD1877" i="3"/>
  <c r="AD1876" i="3"/>
  <c r="AD1875" i="3"/>
  <c r="AD1874" i="3"/>
  <c r="AD1873" i="3"/>
  <c r="AD1872" i="3"/>
  <c r="AD1871" i="3"/>
  <c r="AD1870" i="3"/>
  <c r="AD1869" i="3"/>
  <c r="AD1868" i="3"/>
  <c r="AD1867" i="3"/>
  <c r="AD1858" i="3"/>
  <c r="AD1857" i="3"/>
  <c r="AD1856" i="3"/>
  <c r="AD1855" i="3"/>
  <c r="AD1854" i="3"/>
  <c r="AD1853" i="3"/>
  <c r="AD1852" i="3"/>
  <c r="AD1851" i="3"/>
  <c r="AD1850" i="3"/>
  <c r="AD1849" i="3"/>
  <c r="AD1848" i="3"/>
  <c r="AD1847" i="3"/>
  <c r="AD1846" i="3"/>
  <c r="AD1845" i="3"/>
  <c r="AD1844" i="3"/>
  <c r="AD1835" i="3"/>
  <c r="AD1834" i="3"/>
  <c r="AD1833" i="3"/>
  <c r="AD1832" i="3"/>
  <c r="AD1831" i="3"/>
  <c r="AD1830" i="3"/>
  <c r="AD1829" i="3"/>
  <c r="AD1828" i="3"/>
  <c r="AD1827" i="3"/>
  <c r="AD1826" i="3"/>
  <c r="AD1825" i="3"/>
  <c r="AD1824" i="3"/>
  <c r="AD1823" i="3"/>
  <c r="AD1822" i="3"/>
  <c r="AD1821" i="3"/>
  <c r="AD1812" i="3"/>
  <c r="AD1811" i="3"/>
  <c r="AD1810" i="3"/>
  <c r="AD1809" i="3"/>
  <c r="AD1808" i="3"/>
  <c r="AD1807" i="3"/>
  <c r="AD1806" i="3"/>
  <c r="AD1805" i="3"/>
  <c r="AD1804" i="3"/>
  <c r="AD1803" i="3"/>
  <c r="AD1802" i="3"/>
  <c r="AD1801" i="3"/>
  <c r="AD1800" i="3"/>
  <c r="AD1799" i="3"/>
  <c r="AD1798" i="3"/>
  <c r="AD1790" i="3"/>
  <c r="AD1789" i="3"/>
  <c r="AD1788" i="3"/>
  <c r="AD1787" i="3"/>
  <c r="AD1786" i="3"/>
  <c r="AD1785" i="3"/>
  <c r="AD1784" i="3"/>
  <c r="AD1783" i="3"/>
  <c r="AD1782" i="3"/>
  <c r="AD1781" i="3"/>
  <c r="AD1780" i="3"/>
  <c r="AD1779" i="3"/>
  <c r="AD1778" i="3"/>
  <c r="AD1777" i="3"/>
  <c r="AD1776" i="3"/>
  <c r="AD1767" i="3"/>
  <c r="AD1766" i="3"/>
  <c r="AD1765" i="3"/>
  <c r="AD1764" i="3"/>
  <c r="AD1763" i="3"/>
  <c r="AD1762" i="3"/>
  <c r="AD1761" i="3"/>
  <c r="AD1760" i="3"/>
  <c r="AD1759" i="3"/>
  <c r="AD1758" i="3"/>
  <c r="AD1757" i="3"/>
  <c r="AD1756" i="3"/>
  <c r="AD1755" i="3"/>
  <c r="AD1754" i="3"/>
  <c r="AD1753" i="3"/>
  <c r="AD1744" i="3"/>
  <c r="AD1743" i="3"/>
  <c r="AD1742" i="3"/>
  <c r="AD1741" i="3"/>
  <c r="AD1740" i="3"/>
  <c r="AD1739" i="3"/>
  <c r="AD1738" i="3"/>
  <c r="AD1737" i="3"/>
  <c r="AD1736" i="3"/>
  <c r="AD1735" i="3"/>
  <c r="AD1734" i="3"/>
  <c r="AD1733" i="3"/>
  <c r="AD1732" i="3"/>
  <c r="AD1731" i="3"/>
  <c r="AD1730" i="3"/>
  <c r="AD1729" i="3"/>
  <c r="AD1728" i="3"/>
  <c r="AD1727" i="3"/>
  <c r="AD1726" i="3"/>
  <c r="AD1725" i="3"/>
  <c r="AD1724" i="3"/>
  <c r="AD1723" i="3"/>
  <c r="AD1722" i="3"/>
  <c r="AD1721" i="3"/>
  <c r="AD1720" i="3"/>
  <c r="AD1719" i="3"/>
  <c r="AD1718" i="3"/>
  <c r="AD1717" i="3"/>
  <c r="AD1716" i="3"/>
  <c r="AD1708" i="3"/>
  <c r="AD1707" i="3"/>
  <c r="AD1706" i="3"/>
  <c r="AD1705" i="3"/>
  <c r="AD1704" i="3"/>
  <c r="AD1703" i="3"/>
  <c r="AD1702" i="3"/>
  <c r="AD1701" i="3"/>
  <c r="AD1700" i="3"/>
  <c r="AD1699" i="3"/>
  <c r="AD1698" i="3"/>
  <c r="AD1697" i="3"/>
  <c r="AD1696" i="3"/>
  <c r="AD1695" i="3"/>
  <c r="AD1694" i="3"/>
  <c r="AD1685" i="3"/>
  <c r="AD1684" i="3"/>
  <c r="AD1683" i="3"/>
  <c r="AD1682" i="3"/>
  <c r="AD1681" i="3"/>
  <c r="AD1680" i="3"/>
  <c r="AD1679" i="3"/>
  <c r="AD1678" i="3"/>
  <c r="AD1677" i="3"/>
  <c r="AD1676" i="3"/>
  <c r="AD1675" i="3"/>
  <c r="AD1674" i="3"/>
  <c r="AD1673" i="3"/>
  <c r="AD1672" i="3"/>
  <c r="AD1671" i="3"/>
  <c r="AD1662" i="3"/>
  <c r="AD1661" i="3"/>
  <c r="AD1660" i="3"/>
  <c r="AD1659" i="3"/>
  <c r="AD1658" i="3"/>
  <c r="AD1657" i="3"/>
  <c r="AD1656" i="3"/>
  <c r="AD1655" i="3"/>
  <c r="AD1654" i="3"/>
  <c r="AD1653" i="3"/>
  <c r="AD1652" i="3"/>
  <c r="AD1651" i="3"/>
  <c r="AD1650" i="3"/>
  <c r="AD1649" i="3"/>
  <c r="AD1648" i="3"/>
  <c r="AD1639" i="3"/>
  <c r="AD1638" i="3"/>
  <c r="AD1637" i="3"/>
  <c r="AD1636" i="3"/>
  <c r="AD1635" i="3"/>
  <c r="AD1634" i="3"/>
  <c r="AD1633" i="3"/>
  <c r="AD1632" i="3"/>
  <c r="AD1631" i="3"/>
  <c r="AD1630" i="3"/>
  <c r="AD1629" i="3"/>
  <c r="AD1628" i="3"/>
  <c r="AD1627" i="3"/>
  <c r="AD1626" i="3"/>
  <c r="AD1625" i="3"/>
  <c r="AD1616" i="3"/>
  <c r="AD1615" i="3"/>
  <c r="AD1614" i="3"/>
  <c r="AD1613" i="3"/>
  <c r="AD1612" i="3"/>
  <c r="AD1611" i="3"/>
  <c r="AD1610" i="3"/>
  <c r="AD1609" i="3"/>
  <c r="AD1608" i="3"/>
  <c r="AD1607" i="3"/>
  <c r="AD1606" i="3"/>
  <c r="AD1605" i="3"/>
  <c r="AD1604" i="3"/>
  <c r="AD1603" i="3"/>
  <c r="AD1602" i="3"/>
  <c r="AD1594" i="3"/>
  <c r="AD1593" i="3"/>
  <c r="AD1592" i="3"/>
  <c r="AD1591" i="3"/>
  <c r="AD1590" i="3"/>
  <c r="AD1589" i="3"/>
  <c r="AD1588" i="3"/>
  <c r="AD1587" i="3"/>
  <c r="AD1586" i="3"/>
  <c r="AD1585" i="3"/>
  <c r="AD1584" i="3"/>
  <c r="AD1583" i="3"/>
  <c r="AD1582" i="3"/>
  <c r="AD1581" i="3"/>
  <c r="AD1580" i="3"/>
  <c r="AD1571" i="3"/>
  <c r="AD1570" i="3"/>
  <c r="AD1569" i="3"/>
  <c r="AD1568" i="3"/>
  <c r="AD1567" i="3"/>
  <c r="AD1566" i="3"/>
  <c r="AD1565" i="3"/>
  <c r="AD1564" i="3"/>
  <c r="AD1563" i="3"/>
  <c r="AD1562" i="3"/>
  <c r="AD1561" i="3"/>
  <c r="AD1560" i="3"/>
  <c r="AD1559" i="3"/>
  <c r="AD1558" i="3"/>
  <c r="AD1557" i="3"/>
  <c r="AD1548" i="3"/>
  <c r="AD1547" i="3"/>
  <c r="AD1546" i="3"/>
  <c r="AD1545" i="3"/>
  <c r="AD1544" i="3"/>
  <c r="AD1543" i="3"/>
  <c r="AD1542" i="3"/>
  <c r="AD1541" i="3"/>
  <c r="AD1540" i="3"/>
  <c r="AD1539" i="3"/>
  <c r="AD1538" i="3"/>
  <c r="AD1537" i="3"/>
  <c r="AD1536" i="3"/>
  <c r="AD1535" i="3"/>
  <c r="AD1534" i="3"/>
  <c r="AD1525" i="3"/>
  <c r="AD1524" i="3"/>
  <c r="AD1523" i="3"/>
  <c r="AD1522" i="3"/>
  <c r="AD1521" i="3"/>
  <c r="AD1520" i="3"/>
  <c r="AD1519" i="3"/>
  <c r="AD1518" i="3"/>
  <c r="AD1517" i="3"/>
  <c r="AD1516" i="3"/>
  <c r="AD1515" i="3"/>
  <c r="AD1514" i="3"/>
  <c r="AD1513" i="3"/>
  <c r="AD1512" i="3"/>
  <c r="AD1511" i="3"/>
  <c r="AD1502" i="3"/>
  <c r="AD1501" i="3"/>
  <c r="AD1500" i="3"/>
  <c r="AD1499" i="3"/>
  <c r="AD1498" i="3"/>
  <c r="AD1497" i="3"/>
  <c r="AD1496" i="3"/>
  <c r="AD1495" i="3"/>
  <c r="AD1494" i="3"/>
  <c r="AD1493" i="3"/>
  <c r="AD1492" i="3"/>
  <c r="AD1491" i="3"/>
  <c r="AD1490" i="3"/>
  <c r="AD1489" i="3"/>
  <c r="AD1488" i="3"/>
  <c r="AD1480" i="3"/>
  <c r="AD1479" i="3"/>
  <c r="AD1478" i="3"/>
  <c r="AD1477" i="3"/>
  <c r="AD1476" i="3"/>
  <c r="AD1475" i="3"/>
  <c r="AD1474" i="3"/>
  <c r="AD1473" i="3"/>
  <c r="AD1472" i="3"/>
  <c r="AD1471" i="3"/>
  <c r="AD1470" i="3"/>
  <c r="AD1469" i="3"/>
  <c r="AD1468" i="3"/>
  <c r="AD1467" i="3"/>
  <c r="AD1466" i="3"/>
  <c r="AD1457" i="3"/>
  <c r="AD1456" i="3"/>
  <c r="AD1455" i="3"/>
  <c r="AD1454" i="3"/>
  <c r="AD1453" i="3"/>
  <c r="AD1452" i="3"/>
  <c r="AD1451" i="3"/>
  <c r="AD1450" i="3"/>
  <c r="AD1449" i="3"/>
  <c r="AD1448" i="3"/>
  <c r="AD1447" i="3"/>
  <c r="AD1446" i="3"/>
  <c r="AD1445" i="3"/>
  <c r="AD1444" i="3"/>
  <c r="AD1443" i="3"/>
  <c r="AD1434" i="3"/>
  <c r="AD1433" i="3"/>
  <c r="AD1432" i="3"/>
  <c r="AD1431" i="3"/>
  <c r="AD1430" i="3"/>
  <c r="AD1429" i="3"/>
  <c r="AD1428" i="3"/>
  <c r="AD1427" i="3"/>
  <c r="AD1426" i="3"/>
  <c r="AD1425" i="3"/>
  <c r="AD1424" i="3"/>
  <c r="AD1423" i="3"/>
  <c r="AD1422" i="3"/>
  <c r="AD1421" i="3"/>
  <c r="AD1420" i="3"/>
  <c r="AD1411" i="3"/>
  <c r="AD1410" i="3"/>
  <c r="AD1409" i="3"/>
  <c r="AD1408" i="3"/>
  <c r="AD1407" i="3"/>
  <c r="AD1406" i="3"/>
  <c r="AD1405" i="3"/>
  <c r="AD1404" i="3"/>
  <c r="AD1403" i="3"/>
  <c r="AD1402" i="3"/>
  <c r="AD1401" i="3"/>
  <c r="AD1400" i="3"/>
  <c r="AD1399" i="3"/>
  <c r="AD1398" i="3"/>
  <c r="AD1397" i="3"/>
  <c r="AD1388" i="3"/>
  <c r="AD1387" i="3"/>
  <c r="AD1386" i="3"/>
  <c r="AD1385" i="3"/>
  <c r="AD1384" i="3"/>
  <c r="AD1383" i="3"/>
  <c r="AD1382" i="3"/>
  <c r="AD1381" i="3"/>
  <c r="AD1380" i="3"/>
  <c r="AD1379" i="3"/>
  <c r="AD1378" i="3"/>
  <c r="AD1377" i="3"/>
  <c r="AD1376" i="3"/>
  <c r="AD1375" i="3"/>
  <c r="AD1374" i="3"/>
  <c r="AD1366" i="3"/>
  <c r="AD1365" i="3"/>
  <c r="AD1364" i="3"/>
  <c r="AD1363" i="3"/>
  <c r="AD1362" i="3"/>
  <c r="AD1361" i="3"/>
  <c r="AD1360" i="3"/>
  <c r="AD1359" i="3"/>
  <c r="AD1358" i="3"/>
  <c r="AD1357" i="3"/>
  <c r="AD1356" i="3"/>
  <c r="AD1355" i="3"/>
  <c r="AD1354" i="3"/>
  <c r="AD1353" i="3"/>
  <c r="AD1352" i="3"/>
  <c r="AD1343" i="3"/>
  <c r="AD1342" i="3"/>
  <c r="AD1341" i="3"/>
  <c r="AD1340" i="3"/>
  <c r="AD1339" i="3"/>
  <c r="AD1338" i="3"/>
  <c r="AD1337" i="3"/>
  <c r="AD1336" i="3"/>
  <c r="AD1335" i="3"/>
  <c r="AD1334" i="3"/>
  <c r="AD1333" i="3"/>
  <c r="AD1332" i="3"/>
  <c r="AD1331" i="3"/>
  <c r="AD1330" i="3"/>
  <c r="AD1329" i="3"/>
  <c r="AD1320" i="3"/>
  <c r="AD1319" i="3"/>
  <c r="AD1318" i="3"/>
  <c r="AD1317" i="3"/>
  <c r="AD1316" i="3"/>
  <c r="AD1315" i="3"/>
  <c r="AD1314" i="3"/>
  <c r="AD1313" i="3"/>
  <c r="AD1312" i="3"/>
  <c r="AD1311" i="3"/>
  <c r="AD1310" i="3"/>
  <c r="AD1309" i="3"/>
  <c r="AD1308" i="3"/>
  <c r="AD1307" i="3"/>
  <c r="AD1306" i="3"/>
  <c r="AD1297" i="3"/>
  <c r="AD1296" i="3"/>
  <c r="AD1295" i="3"/>
  <c r="AD1294" i="3"/>
  <c r="AD1293" i="3"/>
  <c r="AD1292" i="3"/>
  <c r="AD1291" i="3"/>
  <c r="AD1290" i="3"/>
  <c r="AD1289" i="3"/>
  <c r="AD1288" i="3"/>
  <c r="AD1287" i="3"/>
  <c r="AD1286" i="3"/>
  <c r="AD1285" i="3"/>
  <c r="AD1284" i="3"/>
  <c r="AD1283" i="3"/>
  <c r="AD1274" i="3"/>
  <c r="AD1273" i="3"/>
  <c r="AD1272" i="3"/>
  <c r="AD1271" i="3"/>
  <c r="AD1270" i="3"/>
  <c r="AD1269" i="3"/>
  <c r="AD1268" i="3"/>
  <c r="AD1267" i="3"/>
  <c r="AD1266" i="3"/>
  <c r="AD1265" i="3"/>
  <c r="AD1264" i="3"/>
  <c r="AD1263" i="3"/>
  <c r="AD1262" i="3"/>
  <c r="AD1261" i="3"/>
  <c r="AD1260" i="3"/>
  <c r="AD1252" i="3"/>
  <c r="AD1251" i="3"/>
  <c r="AD1250" i="3"/>
  <c r="AD1249" i="3"/>
  <c r="AD1248" i="3"/>
  <c r="AD1247" i="3"/>
  <c r="AD1246" i="3"/>
  <c r="AD1245" i="3"/>
  <c r="AD1244" i="3"/>
  <c r="AD1243" i="3"/>
  <c r="AD1242" i="3"/>
  <c r="AD1241" i="3"/>
  <c r="AD1240" i="3"/>
  <c r="AD1239" i="3"/>
  <c r="AD1238" i="3"/>
  <c r="AD1229" i="3"/>
  <c r="AD1228" i="3"/>
  <c r="AD1227" i="3"/>
  <c r="AD1226" i="3"/>
  <c r="AD1225" i="3"/>
  <c r="AD1224" i="3"/>
  <c r="AD1223" i="3"/>
  <c r="AD1222" i="3"/>
  <c r="AD1221" i="3"/>
  <c r="AD1220" i="3"/>
  <c r="AD1219" i="3"/>
  <c r="AD1218" i="3"/>
  <c r="AD1217" i="3"/>
  <c r="AD1216" i="3"/>
  <c r="AD1215" i="3"/>
  <c r="AD1206" i="3"/>
  <c r="AD1205" i="3"/>
  <c r="AD1204" i="3"/>
  <c r="AD1203" i="3"/>
  <c r="AD1202" i="3"/>
  <c r="AD1201" i="3"/>
  <c r="AD1200" i="3"/>
  <c r="AD1199" i="3"/>
  <c r="AD1198" i="3"/>
  <c r="AD1197" i="3"/>
  <c r="AD1196" i="3"/>
  <c r="AD1195" i="3"/>
  <c r="AD1194" i="3"/>
  <c r="AD1193" i="3"/>
  <c r="AD1192" i="3"/>
  <c r="AD1183" i="3"/>
  <c r="AD1182" i="3"/>
  <c r="AD1181" i="3"/>
  <c r="AD1180" i="3"/>
  <c r="AD1179" i="3"/>
  <c r="AD1178" i="3"/>
  <c r="AD1177" i="3"/>
  <c r="AD1176" i="3"/>
  <c r="AD1175" i="3"/>
  <c r="AD1174" i="3"/>
  <c r="AD1173" i="3"/>
  <c r="AD1172" i="3"/>
  <c r="AD1171" i="3"/>
  <c r="AD1170" i="3"/>
  <c r="AD1169" i="3"/>
  <c r="AD1160" i="3"/>
  <c r="AD1159" i="3"/>
  <c r="AD1158" i="3"/>
  <c r="AD1157" i="3"/>
  <c r="AD1156" i="3"/>
  <c r="AD1155" i="3"/>
  <c r="AD1154" i="3"/>
  <c r="AD1153" i="3"/>
  <c r="AD1152" i="3"/>
  <c r="AD1151" i="3"/>
  <c r="AD1150" i="3"/>
  <c r="AD1149" i="3"/>
  <c r="AD1148" i="3"/>
  <c r="AD1147" i="3"/>
  <c r="AD1146" i="3"/>
  <c r="AD1138" i="3"/>
  <c r="AD1137" i="3"/>
  <c r="AD1136" i="3"/>
  <c r="AD1135" i="3"/>
  <c r="AD1134" i="3"/>
  <c r="AD1133" i="3"/>
  <c r="AD1132" i="3"/>
  <c r="AD1131" i="3"/>
  <c r="AD1130" i="3"/>
  <c r="AD1129" i="3"/>
  <c r="AD1128" i="3"/>
  <c r="AD1127" i="3"/>
  <c r="AD1126" i="3"/>
  <c r="AD1125" i="3"/>
  <c r="AD1124" i="3"/>
  <c r="AD1115" i="3"/>
  <c r="AD1114" i="3"/>
  <c r="AD1113" i="3"/>
  <c r="AD1112" i="3"/>
  <c r="AD1111" i="3"/>
  <c r="AD1110" i="3"/>
  <c r="AD1109" i="3"/>
  <c r="AD1108" i="3"/>
  <c r="AD1107" i="3"/>
  <c r="AD1106" i="3"/>
  <c r="AD1105" i="3"/>
  <c r="AD1104" i="3"/>
  <c r="AD1103" i="3"/>
  <c r="AD1102" i="3"/>
  <c r="AD1101" i="3"/>
  <c r="AD1092" i="3"/>
  <c r="AD1091" i="3"/>
  <c r="AD1090" i="3"/>
  <c r="AD1089" i="3"/>
  <c r="AD1088" i="3"/>
  <c r="AD1087" i="3"/>
  <c r="AD1086" i="3"/>
  <c r="AD1085" i="3"/>
  <c r="AD1084" i="3"/>
  <c r="AD1083" i="3"/>
  <c r="AD1082" i="3"/>
  <c r="AD1081" i="3"/>
  <c r="AD1080" i="3"/>
  <c r="AD1079" i="3"/>
  <c r="AD1078" i="3"/>
  <c r="AD1069" i="3"/>
  <c r="AD1068" i="3"/>
  <c r="AD1067" i="3"/>
  <c r="AD1066" i="3"/>
  <c r="AD1065" i="3"/>
  <c r="AD1064" i="3"/>
  <c r="AD1063" i="3"/>
  <c r="AD1062" i="3"/>
  <c r="AD1061" i="3"/>
  <c r="AD1060" i="3"/>
  <c r="AD1059" i="3"/>
  <c r="AD1058" i="3"/>
  <c r="AD1057" i="3"/>
  <c r="AD1056" i="3"/>
  <c r="AD1055" i="3"/>
  <c r="AD1046" i="3"/>
  <c r="AD1045" i="3"/>
  <c r="AD1044" i="3"/>
  <c r="AD1043" i="3"/>
  <c r="AD1042" i="3"/>
  <c r="AD1041" i="3"/>
  <c r="AD1040" i="3"/>
  <c r="AD1039" i="3"/>
  <c r="AD1038" i="3"/>
  <c r="AD1037" i="3"/>
  <c r="AD1036" i="3"/>
  <c r="AD1035" i="3"/>
  <c r="AD1034" i="3"/>
  <c r="AD1033" i="3"/>
  <c r="AD1032" i="3"/>
  <c r="AD1024" i="3"/>
  <c r="AD1023" i="3"/>
  <c r="AD1022" i="3"/>
  <c r="AD1021" i="3"/>
  <c r="AD1020" i="3"/>
  <c r="AD1019" i="3"/>
  <c r="AD1018" i="3"/>
  <c r="AD1017" i="3"/>
  <c r="AD1016" i="3"/>
  <c r="AD1015" i="3"/>
  <c r="AD1014" i="3"/>
  <c r="AD1013" i="3"/>
  <c r="AD1012" i="3"/>
  <c r="AD1011" i="3"/>
  <c r="AD1010" i="3"/>
  <c r="AD1001" i="3"/>
  <c r="AD1000" i="3"/>
  <c r="AD999" i="3"/>
  <c r="AD998" i="3"/>
  <c r="AD997" i="3"/>
  <c r="AD996" i="3"/>
  <c r="AD995" i="3"/>
  <c r="AD994" i="3"/>
  <c r="AD993" i="3"/>
  <c r="AD992" i="3"/>
  <c r="AD991" i="3"/>
  <c r="AD990" i="3"/>
  <c r="AD989" i="3"/>
  <c r="AD988" i="3"/>
  <c r="AD987" i="3"/>
  <c r="AD978" i="3"/>
  <c r="AD977" i="3"/>
  <c r="AD976" i="3"/>
  <c r="AD975" i="3"/>
  <c r="AD974" i="3"/>
  <c r="AD973" i="3"/>
  <c r="AD972" i="3"/>
  <c r="AD971" i="3"/>
  <c r="AD970" i="3"/>
  <c r="AD969" i="3"/>
  <c r="AD968" i="3"/>
  <c r="AD967" i="3"/>
  <c r="AD966" i="3"/>
  <c r="AD965" i="3"/>
  <c r="AD964" i="3"/>
  <c r="AD955" i="3"/>
  <c r="AD954" i="3"/>
  <c r="AD953" i="3"/>
  <c r="AD952" i="3"/>
  <c r="AD951" i="3"/>
  <c r="AD950" i="3"/>
  <c r="AD949" i="3"/>
  <c r="AD948" i="3"/>
  <c r="AD947" i="3"/>
  <c r="AD946" i="3"/>
  <c r="AD945" i="3"/>
  <c r="AD944" i="3"/>
  <c r="AD943" i="3"/>
  <c r="AD942" i="3"/>
  <c r="AD941" i="3"/>
  <c r="AD932" i="3"/>
  <c r="AD931" i="3"/>
  <c r="AD930" i="3"/>
  <c r="AD929" i="3"/>
  <c r="AD928" i="3"/>
  <c r="AD927" i="3"/>
  <c r="AD926" i="3"/>
  <c r="AD925" i="3"/>
  <c r="AD924" i="3"/>
  <c r="AD923" i="3"/>
  <c r="AD922" i="3"/>
  <c r="AD921" i="3"/>
  <c r="AD920" i="3"/>
  <c r="AD919" i="3"/>
  <c r="AD918" i="3"/>
  <c r="AD910" i="3"/>
  <c r="AD909" i="3"/>
  <c r="AD908" i="3"/>
  <c r="AD907" i="3"/>
  <c r="AD906" i="3"/>
  <c r="AD905" i="3"/>
  <c r="AD904" i="3"/>
  <c r="AD903" i="3"/>
  <c r="AD902" i="3"/>
  <c r="AD901" i="3"/>
  <c r="AD900" i="3"/>
  <c r="AD899" i="3"/>
  <c r="AD898" i="3"/>
  <c r="AD897" i="3"/>
  <c r="AD896" i="3"/>
  <c r="AD887" i="3"/>
  <c r="AD886" i="3"/>
  <c r="AD885" i="3"/>
  <c r="AD884" i="3"/>
  <c r="AD883" i="3"/>
  <c r="AD882" i="3"/>
  <c r="AD881" i="3"/>
  <c r="AD880" i="3"/>
  <c r="AD879" i="3"/>
  <c r="AD878" i="3"/>
  <c r="AD877" i="3"/>
  <c r="AD876" i="3"/>
  <c r="AD875" i="3"/>
  <c r="AD874" i="3"/>
  <c r="AD873" i="3"/>
  <c r="AD864" i="3"/>
  <c r="AD863" i="3"/>
  <c r="AD862" i="3"/>
  <c r="AD861" i="3"/>
  <c r="AD860" i="3"/>
  <c r="AD859" i="3"/>
  <c r="AD858" i="3"/>
  <c r="AD857" i="3"/>
  <c r="AD856" i="3"/>
  <c r="AD855" i="3"/>
  <c r="AD854" i="3"/>
  <c r="AD853" i="3"/>
  <c r="AD852" i="3"/>
  <c r="AD851" i="3"/>
  <c r="AD850" i="3"/>
  <c r="AD841" i="3"/>
  <c r="AD840" i="3"/>
  <c r="AD839" i="3"/>
  <c r="AD838" i="3"/>
  <c r="AD837" i="3"/>
  <c r="AD836" i="3"/>
  <c r="AD835" i="3"/>
  <c r="AD834" i="3"/>
  <c r="AD833" i="3"/>
  <c r="AD832" i="3"/>
  <c r="AD831" i="3"/>
  <c r="AD830" i="3"/>
  <c r="AD829" i="3"/>
  <c r="AD828" i="3"/>
  <c r="AD827" i="3"/>
  <c r="AD818" i="3"/>
  <c r="AD817" i="3"/>
  <c r="AD816" i="3"/>
  <c r="AD815" i="3"/>
  <c r="AD814" i="3"/>
  <c r="AD813" i="3"/>
  <c r="AD812" i="3"/>
  <c r="AD811" i="3"/>
  <c r="AD810" i="3"/>
  <c r="AD809" i="3"/>
  <c r="AD808" i="3"/>
  <c r="AD807" i="3"/>
  <c r="AD806" i="3"/>
  <c r="AD805" i="3"/>
  <c r="AD804" i="3"/>
  <c r="AD796" i="3"/>
  <c r="AD795" i="3"/>
  <c r="AD794" i="3"/>
  <c r="AD793" i="3"/>
  <c r="AD792" i="3"/>
  <c r="AD791" i="3"/>
  <c r="AD790" i="3"/>
  <c r="AD789" i="3"/>
  <c r="AD788" i="3"/>
  <c r="AD787" i="3"/>
  <c r="AD786" i="3"/>
  <c r="AD785" i="3"/>
  <c r="AD784" i="3"/>
  <c r="AD783" i="3"/>
  <c r="AD782" i="3"/>
  <c r="AD773" i="3"/>
  <c r="AD772" i="3"/>
  <c r="AD771" i="3"/>
  <c r="AD770" i="3"/>
  <c r="AD769" i="3"/>
  <c r="AD768" i="3"/>
  <c r="AD767" i="3"/>
  <c r="AD766" i="3"/>
  <c r="AD765" i="3"/>
  <c r="AD764" i="3"/>
  <c r="AD763" i="3"/>
  <c r="AD762" i="3"/>
  <c r="AD761" i="3"/>
  <c r="AD760" i="3"/>
  <c r="AD759" i="3"/>
  <c r="AD750" i="3"/>
  <c r="AD749" i="3"/>
  <c r="AD748" i="3"/>
  <c r="AD747" i="3"/>
  <c r="AD746" i="3"/>
  <c r="AD745" i="3"/>
  <c r="AD744" i="3"/>
  <c r="AD743" i="3"/>
  <c r="AD742" i="3"/>
  <c r="AD741" i="3"/>
  <c r="AD740" i="3"/>
  <c r="AD739" i="3"/>
  <c r="AD738" i="3"/>
  <c r="AD737" i="3"/>
  <c r="AD736" i="3"/>
  <c r="AD727" i="3"/>
  <c r="AD726" i="3"/>
  <c r="AD725" i="3"/>
  <c r="AD724" i="3"/>
  <c r="AD723" i="3"/>
  <c r="AD722" i="3"/>
  <c r="AD721" i="3"/>
  <c r="AD720" i="3"/>
  <c r="AD719" i="3"/>
  <c r="AD718" i="3"/>
  <c r="AD717" i="3"/>
  <c r="AD716" i="3"/>
  <c r="AD715" i="3"/>
  <c r="AD714" i="3"/>
  <c r="AD713" i="3"/>
  <c r="AD704" i="3"/>
  <c r="AD703" i="3"/>
  <c r="AD702" i="3"/>
  <c r="AD701" i="3"/>
  <c r="AD700" i="3"/>
  <c r="AD699" i="3"/>
  <c r="AD698" i="3"/>
  <c r="AD697" i="3"/>
  <c r="AD696" i="3"/>
  <c r="AD695" i="3"/>
  <c r="AD694" i="3"/>
  <c r="AD693" i="3"/>
  <c r="AD692" i="3"/>
  <c r="AD691" i="3"/>
  <c r="AD690" i="3"/>
  <c r="AD682" i="3"/>
  <c r="AD681" i="3"/>
  <c r="AD680" i="3"/>
  <c r="AD679" i="3"/>
  <c r="AD678" i="3"/>
  <c r="AD677" i="3"/>
  <c r="AD676" i="3"/>
  <c r="AD675" i="3"/>
  <c r="AD674" i="3"/>
  <c r="AD673" i="3"/>
  <c r="AD672" i="3"/>
  <c r="AD671" i="3"/>
  <c r="AD670" i="3"/>
  <c r="AD669" i="3"/>
  <c r="AD668" i="3"/>
  <c r="AD659" i="3"/>
  <c r="AD658" i="3"/>
  <c r="AD657" i="3"/>
  <c r="AD656" i="3"/>
  <c r="AD655" i="3"/>
  <c r="AD654" i="3"/>
  <c r="AD653" i="3"/>
  <c r="AD652" i="3"/>
  <c r="AD651" i="3"/>
  <c r="AD650" i="3"/>
  <c r="AD649" i="3"/>
  <c r="AD648" i="3"/>
  <c r="AD647" i="3"/>
  <c r="AD646" i="3"/>
  <c r="AD645" i="3"/>
  <c r="AD636" i="3"/>
  <c r="AD635" i="3"/>
  <c r="AD634" i="3"/>
  <c r="AD633" i="3"/>
  <c r="AD632" i="3"/>
  <c r="AD631" i="3"/>
  <c r="AD630" i="3"/>
  <c r="AD629" i="3"/>
  <c r="AD628" i="3"/>
  <c r="AD627" i="3"/>
  <c r="AD626" i="3"/>
  <c r="AD625" i="3"/>
  <c r="AD624" i="3"/>
  <c r="AD623" i="3"/>
  <c r="AD622" i="3"/>
  <c r="AD613" i="3"/>
  <c r="AD612" i="3"/>
  <c r="AD611" i="3"/>
  <c r="AD610" i="3"/>
  <c r="AD609" i="3"/>
  <c r="AD608" i="3"/>
  <c r="AD607" i="3"/>
  <c r="AD606" i="3"/>
  <c r="AD605" i="3"/>
  <c r="AD604" i="3"/>
  <c r="AD603" i="3"/>
  <c r="AD602" i="3"/>
  <c r="AD601" i="3"/>
  <c r="AD600" i="3"/>
  <c r="AD599" i="3"/>
  <c r="AD590" i="3"/>
  <c r="AD589" i="3"/>
  <c r="AD588" i="3"/>
  <c r="AD587" i="3"/>
  <c r="AD586" i="3"/>
  <c r="AD585" i="3"/>
  <c r="AD584" i="3"/>
  <c r="AD583" i="3"/>
  <c r="AD582" i="3"/>
  <c r="AD581" i="3"/>
  <c r="AD580" i="3"/>
  <c r="AD579" i="3"/>
  <c r="AD578" i="3"/>
  <c r="AD577" i="3"/>
  <c r="AD576" i="3"/>
  <c r="AD569" i="3"/>
  <c r="AD568" i="3"/>
  <c r="AD567" i="3"/>
  <c r="AD566" i="3"/>
  <c r="AD565" i="3"/>
  <c r="AD564" i="3"/>
  <c r="AD563" i="3"/>
  <c r="AD562" i="3"/>
  <c r="AD561" i="3"/>
  <c r="AD560" i="3"/>
  <c r="AD559" i="3"/>
  <c r="AD558" i="3"/>
  <c r="AD557" i="3"/>
  <c r="AD556" i="3"/>
  <c r="AD555" i="3"/>
  <c r="AD546" i="3"/>
  <c r="AD545" i="3"/>
  <c r="AD544" i="3"/>
  <c r="AD543" i="3"/>
  <c r="AD542" i="3"/>
  <c r="AD541" i="3"/>
  <c r="AD540" i="3"/>
  <c r="AD539" i="3"/>
  <c r="AD538" i="3"/>
  <c r="AD537" i="3"/>
  <c r="AD536" i="3"/>
  <c r="AD535" i="3"/>
  <c r="AD534" i="3"/>
  <c r="AD533" i="3"/>
  <c r="AD532" i="3"/>
  <c r="AD523" i="3"/>
  <c r="AD522" i="3"/>
  <c r="AD521" i="3"/>
  <c r="AD520" i="3"/>
  <c r="AD519" i="3"/>
  <c r="AD518" i="3"/>
  <c r="AD517" i="3"/>
  <c r="AD516" i="3"/>
  <c r="AD515" i="3"/>
  <c r="AD514" i="3"/>
  <c r="AD513" i="3"/>
  <c r="AD512" i="3"/>
  <c r="AD511" i="3"/>
  <c r="AD510" i="3"/>
  <c r="AD509" i="3"/>
  <c r="AD500" i="3"/>
  <c r="AD499" i="3"/>
  <c r="AD498" i="3"/>
  <c r="AD497" i="3"/>
  <c r="AD496" i="3"/>
  <c r="AD495" i="3"/>
  <c r="AD494" i="3"/>
  <c r="AD493" i="3"/>
  <c r="AD492" i="3"/>
  <c r="AD491" i="3"/>
  <c r="AD490" i="3"/>
  <c r="AD489" i="3"/>
  <c r="AD488" i="3"/>
  <c r="AD487" i="3"/>
  <c r="AD486" i="3"/>
  <c r="AD477" i="3"/>
  <c r="AD476" i="3"/>
  <c r="AD475" i="3"/>
  <c r="AD474" i="3"/>
  <c r="AD473" i="3"/>
  <c r="AD472" i="3"/>
  <c r="AD471" i="3"/>
  <c r="AD470" i="3"/>
  <c r="AD469" i="3"/>
  <c r="AD468" i="3"/>
  <c r="AD467" i="3"/>
  <c r="AD466" i="3"/>
  <c r="AD465" i="3"/>
  <c r="AD464" i="3"/>
  <c r="AD463" i="3"/>
  <c r="AD455" i="3"/>
  <c r="AD454" i="3"/>
  <c r="AD453" i="3"/>
  <c r="AD452" i="3"/>
  <c r="AD451" i="3"/>
  <c r="AD450" i="3"/>
  <c r="AD449" i="3"/>
  <c r="AD448" i="3"/>
  <c r="AD447" i="3"/>
  <c r="AD446" i="3"/>
  <c r="AD445" i="3"/>
  <c r="AD444" i="3"/>
  <c r="AD443" i="3"/>
  <c r="AD442" i="3"/>
  <c r="AD441" i="3"/>
  <c r="AD432" i="3"/>
  <c r="AD431" i="3"/>
  <c r="AD430" i="3"/>
  <c r="AD429" i="3"/>
  <c r="AD428" i="3"/>
  <c r="AD427" i="3"/>
  <c r="AD426" i="3"/>
  <c r="AD425" i="3"/>
  <c r="AD424" i="3"/>
  <c r="AD423" i="3"/>
  <c r="AD422" i="3"/>
  <c r="AD421" i="3"/>
  <c r="AD420" i="3"/>
  <c r="AD419" i="3"/>
  <c r="AD418" i="3"/>
  <c r="AD409" i="3"/>
  <c r="AD408" i="3"/>
  <c r="AD407" i="3"/>
  <c r="AD406" i="3"/>
  <c r="AD405" i="3"/>
  <c r="AD404" i="3"/>
  <c r="AD403" i="3"/>
  <c r="AD402" i="3"/>
  <c r="AD401" i="3"/>
  <c r="AD400" i="3"/>
  <c r="AD399" i="3"/>
  <c r="AD398" i="3"/>
  <c r="AD397" i="3"/>
  <c r="AD396" i="3"/>
  <c r="AD395" i="3"/>
  <c r="AD386" i="3"/>
  <c r="AD385" i="3"/>
  <c r="AD384" i="3"/>
  <c r="AD383" i="3"/>
  <c r="AD382" i="3"/>
  <c r="AD381" i="3"/>
  <c r="AD380" i="3"/>
  <c r="AD379" i="3"/>
  <c r="AD378" i="3"/>
  <c r="AD377" i="3"/>
  <c r="AD376" i="3"/>
  <c r="AD375" i="3"/>
  <c r="AD374" i="3"/>
  <c r="AD373" i="3"/>
  <c r="AD372" i="3"/>
  <c r="AD363" i="3"/>
  <c r="AD362" i="3"/>
  <c r="AD361" i="3"/>
  <c r="AD360" i="3"/>
  <c r="AD359" i="3"/>
  <c r="AD358" i="3"/>
  <c r="AD357" i="3"/>
  <c r="AD356" i="3"/>
  <c r="AD355" i="3"/>
  <c r="AD354" i="3"/>
  <c r="AD353" i="3"/>
  <c r="AD352" i="3"/>
  <c r="AD351" i="3"/>
  <c r="AD350" i="3"/>
  <c r="AD349" i="3"/>
  <c r="AD341" i="3"/>
  <c r="AD340" i="3"/>
  <c r="AD339" i="3"/>
  <c r="AD338" i="3"/>
  <c r="AD337" i="3"/>
  <c r="AD336" i="3"/>
  <c r="AD335" i="3"/>
  <c r="AD334" i="3"/>
  <c r="AD333" i="3"/>
  <c r="AD332" i="3"/>
  <c r="AD331" i="3"/>
  <c r="AD330" i="3"/>
  <c r="AD329" i="3"/>
  <c r="AD328" i="3"/>
  <c r="AD327" i="3"/>
  <c r="AD318" i="3"/>
  <c r="AD317" i="3"/>
  <c r="AD316" i="3"/>
  <c r="AD315" i="3"/>
  <c r="AD314" i="3"/>
  <c r="AD313" i="3"/>
  <c r="AD312" i="3"/>
  <c r="AD311" i="3"/>
  <c r="AD310" i="3"/>
  <c r="AD309" i="3"/>
  <c r="AD308" i="3"/>
  <c r="AD307" i="3"/>
  <c r="AD306" i="3"/>
  <c r="AD305" i="3"/>
  <c r="AD304" i="3"/>
  <c r="AD295" i="3"/>
  <c r="AD294" i="3"/>
  <c r="AD293" i="3"/>
  <c r="AD292" i="3"/>
  <c r="AD291" i="3"/>
  <c r="AD290" i="3"/>
  <c r="AD289" i="3"/>
  <c r="AD288" i="3"/>
  <c r="AD287" i="3"/>
  <c r="AD286" i="3"/>
  <c r="AD285" i="3"/>
  <c r="AD284" i="3"/>
  <c r="AD283" i="3"/>
  <c r="AD282" i="3"/>
  <c r="AD281" i="3"/>
  <c r="AD273" i="3"/>
  <c r="AD272" i="3"/>
  <c r="AD271" i="3"/>
  <c r="AD270" i="3"/>
  <c r="AD269" i="3"/>
  <c r="AD268" i="3"/>
  <c r="AD267" i="3"/>
  <c r="AD266" i="3"/>
  <c r="AD265" i="3"/>
  <c r="AD264" i="3"/>
  <c r="AD263" i="3"/>
  <c r="AD262" i="3"/>
  <c r="AD261" i="3"/>
  <c r="AD260" i="3"/>
  <c r="AD259" i="3"/>
  <c r="AD251" i="3"/>
  <c r="AD250" i="3"/>
  <c r="AD249" i="3"/>
  <c r="AD248" i="3"/>
  <c r="AD247" i="3"/>
  <c r="AD246" i="3"/>
  <c r="AD245" i="3"/>
  <c r="AD244" i="3"/>
  <c r="AD243" i="3"/>
  <c r="AD242" i="3"/>
  <c r="AD241" i="3"/>
  <c r="AD240" i="3"/>
  <c r="AD239" i="3"/>
  <c r="AD238" i="3"/>
  <c r="AD237" i="3"/>
  <c r="AD229" i="3"/>
  <c r="AD228" i="3"/>
  <c r="AD227" i="3"/>
  <c r="AD226" i="3"/>
  <c r="AD225" i="3"/>
  <c r="AD224" i="3"/>
  <c r="AD223" i="3"/>
  <c r="AD222" i="3"/>
  <c r="AD221" i="3"/>
  <c r="AD220" i="3"/>
  <c r="AD219" i="3"/>
  <c r="AD218" i="3"/>
  <c r="AD217" i="3"/>
  <c r="AD216" i="3"/>
  <c r="AD215" i="3"/>
  <c r="AD206" i="3"/>
  <c r="AD205" i="3"/>
  <c r="AD204" i="3"/>
  <c r="AD203" i="3"/>
  <c r="AD202" i="3"/>
  <c r="AD201" i="3"/>
  <c r="AD200" i="3"/>
  <c r="AD199" i="3"/>
  <c r="AD198" i="3"/>
  <c r="AD197" i="3"/>
  <c r="AD196" i="3"/>
  <c r="AD195" i="3"/>
  <c r="AD194" i="3"/>
  <c r="AD193" i="3"/>
  <c r="AD192" i="3"/>
  <c r="AD183" i="3"/>
  <c r="AD182" i="3"/>
  <c r="AD181" i="3"/>
  <c r="AD180" i="3"/>
  <c r="AD179" i="3"/>
  <c r="AD178" i="3"/>
  <c r="AD177" i="3"/>
  <c r="AD176" i="3"/>
  <c r="AD175" i="3"/>
  <c r="AD174" i="3"/>
  <c r="AD173" i="3"/>
  <c r="AD172" i="3"/>
  <c r="AD171" i="3"/>
  <c r="AD170" i="3"/>
  <c r="AD169" i="3"/>
  <c r="AD160" i="3"/>
  <c r="AD159" i="3"/>
  <c r="AD158" i="3"/>
  <c r="AD157" i="3"/>
  <c r="AD156" i="3"/>
  <c r="AD155" i="3"/>
  <c r="AD154" i="3"/>
  <c r="AD153" i="3"/>
  <c r="AD152" i="3"/>
  <c r="AD151" i="3"/>
  <c r="AD150" i="3"/>
  <c r="AD149" i="3"/>
  <c r="AD148" i="3"/>
  <c r="AD147" i="3"/>
  <c r="AD146" i="3"/>
  <c r="AD137" i="3"/>
  <c r="AD136" i="3"/>
  <c r="AD135" i="3"/>
  <c r="AD134" i="3"/>
  <c r="AD133" i="3"/>
  <c r="AD132" i="3"/>
  <c r="AD131" i="3"/>
  <c r="AD130" i="3"/>
  <c r="AD129" i="3"/>
  <c r="AD128" i="3"/>
  <c r="AD127" i="3"/>
  <c r="AD126" i="3"/>
  <c r="AD125" i="3"/>
  <c r="AD124" i="3"/>
  <c r="AD123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69" i="3"/>
  <c r="AD68" i="3"/>
  <c r="AD67" i="3"/>
  <c r="AD66" i="3"/>
  <c r="AD65" i="3"/>
  <c r="AD64" i="3"/>
  <c r="AD63" i="3"/>
  <c r="AD62" i="3"/>
  <c r="AD61" i="3"/>
  <c r="AD60" i="3"/>
  <c r="AD59" i="3"/>
  <c r="AD58" i="3"/>
  <c r="AD57" i="3"/>
  <c r="AD56" i="3"/>
  <c r="AD55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C5667" i="3"/>
  <c r="AC5666" i="3"/>
  <c r="AC5665" i="3"/>
  <c r="AC5664" i="3"/>
  <c r="AC5663" i="3"/>
  <c r="AC5662" i="3"/>
  <c r="AC5661" i="3"/>
  <c r="AC5660" i="3"/>
  <c r="AC5659" i="3"/>
  <c r="AC5658" i="3"/>
  <c r="AC5657" i="3"/>
  <c r="AC5656" i="3"/>
  <c r="AC5655" i="3"/>
  <c r="AC5654" i="3"/>
  <c r="AC5645" i="3"/>
  <c r="AC5644" i="3"/>
  <c r="AC5643" i="3"/>
  <c r="AC5642" i="3"/>
  <c r="AC5641" i="3"/>
  <c r="AC5640" i="3"/>
  <c r="AC5639" i="3"/>
  <c r="AC5638" i="3"/>
  <c r="AC5637" i="3"/>
  <c r="AC5636" i="3"/>
  <c r="AC5635" i="3"/>
  <c r="AC5634" i="3"/>
  <c r="AC5633" i="3"/>
  <c r="AC5632" i="3"/>
  <c r="AC5631" i="3"/>
  <c r="AC5622" i="3"/>
  <c r="AC5621" i="3"/>
  <c r="AC5620" i="3"/>
  <c r="AC5619" i="3"/>
  <c r="AC5618" i="3"/>
  <c r="AC5617" i="3"/>
  <c r="AC5616" i="3"/>
  <c r="AC5615" i="3"/>
  <c r="AC5614" i="3"/>
  <c r="AC5613" i="3"/>
  <c r="AC5612" i="3"/>
  <c r="AC5611" i="3"/>
  <c r="AC5610" i="3"/>
  <c r="AC5609" i="3"/>
  <c r="AC5608" i="3"/>
  <c r="AC5599" i="3"/>
  <c r="AC5598" i="3"/>
  <c r="AC5597" i="3"/>
  <c r="AC5596" i="3"/>
  <c r="AC5595" i="3"/>
  <c r="AC5594" i="3"/>
  <c r="AC5593" i="3"/>
  <c r="AC5592" i="3"/>
  <c r="AC5591" i="3"/>
  <c r="AC5590" i="3"/>
  <c r="AC5589" i="3"/>
  <c r="AC5588" i="3"/>
  <c r="AC5587" i="3"/>
  <c r="AC5586" i="3"/>
  <c r="AC5585" i="3"/>
  <c r="AC5576" i="3"/>
  <c r="AC5575" i="3"/>
  <c r="AC5574" i="3"/>
  <c r="AC5573" i="3"/>
  <c r="AC5572" i="3"/>
  <c r="AC5571" i="3"/>
  <c r="AC5570" i="3"/>
  <c r="AC5569" i="3"/>
  <c r="AC5568" i="3"/>
  <c r="AC5567" i="3"/>
  <c r="AC5566" i="3"/>
  <c r="AC5565" i="3"/>
  <c r="AC5564" i="3"/>
  <c r="AC5563" i="3"/>
  <c r="AC5562" i="3"/>
  <c r="AC5554" i="3"/>
  <c r="AC5553" i="3"/>
  <c r="AC5552" i="3"/>
  <c r="AC5551" i="3"/>
  <c r="AC5550" i="3"/>
  <c r="AC5549" i="3"/>
  <c r="AC5548" i="3"/>
  <c r="AC5547" i="3"/>
  <c r="AC5546" i="3"/>
  <c r="AC5545" i="3"/>
  <c r="AC5544" i="3"/>
  <c r="AC5543" i="3"/>
  <c r="AC5542" i="3"/>
  <c r="AC5541" i="3"/>
  <c r="AC5540" i="3"/>
  <c r="AC5531" i="3"/>
  <c r="AC5530" i="3"/>
  <c r="AC5529" i="3"/>
  <c r="AC5528" i="3"/>
  <c r="AC5527" i="3"/>
  <c r="AC5526" i="3"/>
  <c r="AC5525" i="3"/>
  <c r="AC5524" i="3"/>
  <c r="AC5523" i="3"/>
  <c r="AC5522" i="3"/>
  <c r="AC5521" i="3"/>
  <c r="AC5520" i="3"/>
  <c r="AC5519" i="3"/>
  <c r="AC5518" i="3"/>
  <c r="AC5517" i="3"/>
  <c r="AC5508" i="3"/>
  <c r="AC5507" i="3"/>
  <c r="AC5506" i="3"/>
  <c r="AC5505" i="3"/>
  <c r="AC5504" i="3"/>
  <c r="AC5503" i="3"/>
  <c r="AC5502" i="3"/>
  <c r="AC5501" i="3"/>
  <c r="AC5500" i="3"/>
  <c r="AC5499" i="3"/>
  <c r="AC5498" i="3"/>
  <c r="AC5497" i="3"/>
  <c r="AC5496" i="3"/>
  <c r="AC5495" i="3"/>
  <c r="AC5494" i="3"/>
  <c r="AC5485" i="3"/>
  <c r="AC5484" i="3"/>
  <c r="AC5483" i="3"/>
  <c r="AC5482" i="3"/>
  <c r="AC5481" i="3"/>
  <c r="AC5480" i="3"/>
  <c r="AC5479" i="3"/>
  <c r="AC5478" i="3"/>
  <c r="AC5477" i="3"/>
  <c r="AC5476" i="3"/>
  <c r="AC5475" i="3"/>
  <c r="AC5474" i="3"/>
  <c r="AC5473" i="3"/>
  <c r="AC5472" i="3"/>
  <c r="AC5471" i="3"/>
  <c r="AC5462" i="3"/>
  <c r="AC5461" i="3"/>
  <c r="AC5460" i="3"/>
  <c r="AC5459" i="3"/>
  <c r="AC5458" i="3"/>
  <c r="AC5457" i="3"/>
  <c r="AC5456" i="3"/>
  <c r="AC5455" i="3"/>
  <c r="AC5454" i="3"/>
  <c r="AC5453" i="3"/>
  <c r="AC5452" i="3"/>
  <c r="AC5451" i="3"/>
  <c r="AC5450" i="3"/>
  <c r="AC5449" i="3"/>
  <c r="AC5448" i="3"/>
  <c r="AC5440" i="3"/>
  <c r="AC5439" i="3"/>
  <c r="AC5438" i="3"/>
  <c r="AC5437" i="3"/>
  <c r="AC5436" i="3"/>
  <c r="AC5435" i="3"/>
  <c r="AC5434" i="3"/>
  <c r="AC5433" i="3"/>
  <c r="AC5432" i="3"/>
  <c r="AC5431" i="3"/>
  <c r="AC5430" i="3"/>
  <c r="AC5429" i="3"/>
  <c r="AC5428" i="3"/>
  <c r="AC5427" i="3"/>
  <c r="AC5426" i="3"/>
  <c r="AC5417" i="3"/>
  <c r="AC5416" i="3"/>
  <c r="AC5415" i="3"/>
  <c r="AC5414" i="3"/>
  <c r="AC5413" i="3"/>
  <c r="AC5412" i="3"/>
  <c r="AC5411" i="3"/>
  <c r="AC5410" i="3"/>
  <c r="AC5409" i="3"/>
  <c r="AC5408" i="3"/>
  <c r="AC5407" i="3"/>
  <c r="AC5406" i="3"/>
  <c r="AC5405" i="3"/>
  <c r="AC5404" i="3"/>
  <c r="AC5403" i="3"/>
  <c r="AC5394" i="3"/>
  <c r="AC5393" i="3"/>
  <c r="AC5392" i="3"/>
  <c r="AC5391" i="3"/>
  <c r="AC5390" i="3"/>
  <c r="AC5389" i="3"/>
  <c r="AC5388" i="3"/>
  <c r="AC5387" i="3"/>
  <c r="AC5386" i="3"/>
  <c r="AC5385" i="3"/>
  <c r="AC5384" i="3"/>
  <c r="AC5383" i="3"/>
  <c r="AC5382" i="3"/>
  <c r="AC5381" i="3"/>
  <c r="AC5380" i="3"/>
  <c r="AC5371" i="3"/>
  <c r="AC5370" i="3"/>
  <c r="AC5369" i="3"/>
  <c r="AC5368" i="3"/>
  <c r="AC5367" i="3"/>
  <c r="AC5366" i="3"/>
  <c r="AC5365" i="3"/>
  <c r="AC5364" i="3"/>
  <c r="AC5363" i="3"/>
  <c r="AC5362" i="3"/>
  <c r="AC5361" i="3"/>
  <c r="AC5360" i="3"/>
  <c r="AC5359" i="3"/>
  <c r="AC5358" i="3"/>
  <c r="AC5357" i="3"/>
  <c r="AC5349" i="3"/>
  <c r="AC5348" i="3"/>
  <c r="AC5347" i="3"/>
  <c r="AC5346" i="3"/>
  <c r="AC5345" i="3"/>
  <c r="AC5344" i="3"/>
  <c r="AC5343" i="3"/>
  <c r="AC5342" i="3"/>
  <c r="AC5341" i="3"/>
  <c r="AC5340" i="3"/>
  <c r="AC5339" i="3"/>
  <c r="AC5338" i="3"/>
  <c r="AC5337" i="3"/>
  <c r="AC5336" i="3"/>
  <c r="AC5335" i="3"/>
  <c r="AC5327" i="3"/>
  <c r="AC5326" i="3"/>
  <c r="AC5325" i="3"/>
  <c r="AC5324" i="3"/>
  <c r="AC5323" i="3"/>
  <c r="AC5322" i="3"/>
  <c r="AC5321" i="3"/>
  <c r="AC5320" i="3"/>
  <c r="AC5319" i="3"/>
  <c r="AC5318" i="3"/>
  <c r="AC5317" i="3"/>
  <c r="AC5316" i="3"/>
  <c r="AC5315" i="3"/>
  <c r="AC5314" i="3"/>
  <c r="AC5313" i="3"/>
  <c r="AC5304" i="3"/>
  <c r="AC5303" i="3"/>
  <c r="AC5302" i="3"/>
  <c r="AC5301" i="3"/>
  <c r="AC5300" i="3"/>
  <c r="AC5299" i="3"/>
  <c r="AC5298" i="3"/>
  <c r="AC5297" i="3"/>
  <c r="AC5296" i="3"/>
  <c r="AC5295" i="3"/>
  <c r="AC5294" i="3"/>
  <c r="AC5293" i="3"/>
  <c r="AC5292" i="3"/>
  <c r="AC5291" i="3"/>
  <c r="AC5290" i="3"/>
  <c r="AC5281" i="3"/>
  <c r="AC5280" i="3"/>
  <c r="AC5279" i="3"/>
  <c r="AC5278" i="3"/>
  <c r="AC5277" i="3"/>
  <c r="AC5276" i="3"/>
  <c r="AC5275" i="3"/>
  <c r="AC5274" i="3"/>
  <c r="AC5273" i="3"/>
  <c r="AC5272" i="3"/>
  <c r="AC5271" i="3"/>
  <c r="AC5270" i="3"/>
  <c r="AC5269" i="3"/>
  <c r="AC5268" i="3"/>
  <c r="AC5267" i="3"/>
  <c r="AC5258" i="3"/>
  <c r="AC5257" i="3"/>
  <c r="AC5256" i="3"/>
  <c r="AC5255" i="3"/>
  <c r="AC5254" i="3"/>
  <c r="AC5253" i="3"/>
  <c r="AC5252" i="3"/>
  <c r="AC5251" i="3"/>
  <c r="AC5250" i="3"/>
  <c r="AC5249" i="3"/>
  <c r="AC5248" i="3"/>
  <c r="AC5247" i="3"/>
  <c r="AC5246" i="3"/>
  <c r="AC5245" i="3"/>
  <c r="AC5244" i="3"/>
  <c r="AC5236" i="3"/>
  <c r="AC5235" i="3"/>
  <c r="AC5234" i="3"/>
  <c r="AC5233" i="3"/>
  <c r="AC5232" i="3"/>
  <c r="AC5231" i="3"/>
  <c r="AC5230" i="3"/>
  <c r="AC5229" i="3"/>
  <c r="AC5228" i="3"/>
  <c r="AC5227" i="3"/>
  <c r="AC5226" i="3"/>
  <c r="AC5225" i="3"/>
  <c r="AC5224" i="3"/>
  <c r="AC5223" i="3"/>
  <c r="AC5222" i="3"/>
  <c r="AC5213" i="3"/>
  <c r="AC5212" i="3"/>
  <c r="AC5211" i="3"/>
  <c r="AC5210" i="3"/>
  <c r="AC5209" i="3"/>
  <c r="AC5208" i="3"/>
  <c r="AC5207" i="3"/>
  <c r="AC5206" i="3"/>
  <c r="AC5205" i="3"/>
  <c r="AC5204" i="3"/>
  <c r="AC5203" i="3"/>
  <c r="AC5202" i="3"/>
  <c r="AC5201" i="3"/>
  <c r="AC5200" i="3"/>
  <c r="AC5199" i="3"/>
  <c r="AC5190" i="3"/>
  <c r="AC5189" i="3"/>
  <c r="AC5188" i="3"/>
  <c r="AC5187" i="3"/>
  <c r="AC5186" i="3"/>
  <c r="AC5185" i="3"/>
  <c r="AC5184" i="3"/>
  <c r="AC5183" i="3"/>
  <c r="AC5182" i="3"/>
  <c r="AC5181" i="3"/>
  <c r="AC5180" i="3"/>
  <c r="AC5179" i="3"/>
  <c r="AC5178" i="3"/>
  <c r="AC5177" i="3"/>
  <c r="AC5176" i="3"/>
  <c r="AC5167" i="3"/>
  <c r="AC5166" i="3"/>
  <c r="AC5165" i="3"/>
  <c r="AC5164" i="3"/>
  <c r="AC5163" i="3"/>
  <c r="AC5162" i="3"/>
  <c r="AC5161" i="3"/>
  <c r="AC5160" i="3"/>
  <c r="AC5159" i="3"/>
  <c r="AC5158" i="3"/>
  <c r="AC5157" i="3"/>
  <c r="AC5156" i="3"/>
  <c r="AC5155" i="3"/>
  <c r="AC5154" i="3"/>
  <c r="AC5153" i="3"/>
  <c r="AC5144" i="3"/>
  <c r="AC5143" i="3"/>
  <c r="AC5142" i="3"/>
  <c r="AC5141" i="3"/>
  <c r="AC5140" i="3"/>
  <c r="AC5139" i="3"/>
  <c r="AC5138" i="3"/>
  <c r="AC5137" i="3"/>
  <c r="AC5136" i="3"/>
  <c r="AC5135" i="3"/>
  <c r="AC5134" i="3"/>
  <c r="AC5133" i="3"/>
  <c r="AC5132" i="3"/>
  <c r="AC5131" i="3"/>
  <c r="AC5130" i="3"/>
  <c r="AC5122" i="3"/>
  <c r="AC5121" i="3"/>
  <c r="AC5120" i="3"/>
  <c r="AC5119" i="3"/>
  <c r="AC5118" i="3"/>
  <c r="AC5117" i="3"/>
  <c r="AC5116" i="3"/>
  <c r="AC5115" i="3"/>
  <c r="AC5114" i="3"/>
  <c r="AC5113" i="3"/>
  <c r="AC5112" i="3"/>
  <c r="AC5111" i="3"/>
  <c r="AC5110" i="3"/>
  <c r="AC5109" i="3"/>
  <c r="AC5108" i="3"/>
  <c r="AC5099" i="3"/>
  <c r="AC5098" i="3"/>
  <c r="AC5097" i="3"/>
  <c r="AC5096" i="3"/>
  <c r="AC5095" i="3"/>
  <c r="AC5094" i="3"/>
  <c r="AC5093" i="3"/>
  <c r="AC5092" i="3"/>
  <c r="AC5091" i="3"/>
  <c r="AC5090" i="3"/>
  <c r="AC5089" i="3"/>
  <c r="AC5088" i="3"/>
  <c r="AC5087" i="3"/>
  <c r="AC5086" i="3"/>
  <c r="AC5085" i="3"/>
  <c r="AC5076" i="3"/>
  <c r="AC5075" i="3"/>
  <c r="AC5074" i="3"/>
  <c r="AC5073" i="3"/>
  <c r="AC5072" i="3"/>
  <c r="AC5071" i="3"/>
  <c r="AC5070" i="3"/>
  <c r="AC5069" i="3"/>
  <c r="AC5068" i="3"/>
  <c r="AC5067" i="3"/>
  <c r="AC5066" i="3"/>
  <c r="AC5065" i="3"/>
  <c r="AC5064" i="3"/>
  <c r="AC5063" i="3"/>
  <c r="AC5062" i="3"/>
  <c r="AC5053" i="3"/>
  <c r="AC5052" i="3"/>
  <c r="AC5051" i="3"/>
  <c r="AC5050" i="3"/>
  <c r="AC5049" i="3"/>
  <c r="AC5048" i="3"/>
  <c r="AC5047" i="3"/>
  <c r="AC5046" i="3"/>
  <c r="AC5045" i="3"/>
  <c r="AC5044" i="3"/>
  <c r="AC5043" i="3"/>
  <c r="AC5042" i="3"/>
  <c r="AC5041" i="3"/>
  <c r="AC5040" i="3"/>
  <c r="AC5039" i="3"/>
  <c r="AC5030" i="3"/>
  <c r="AC5029" i="3"/>
  <c r="AC5028" i="3"/>
  <c r="AC5027" i="3"/>
  <c r="AC5026" i="3"/>
  <c r="AC5025" i="3"/>
  <c r="AC5024" i="3"/>
  <c r="AC5023" i="3"/>
  <c r="AC5022" i="3"/>
  <c r="AC5021" i="3"/>
  <c r="AC5020" i="3"/>
  <c r="AC5019" i="3"/>
  <c r="AC5018" i="3"/>
  <c r="AC5017" i="3"/>
  <c r="AC5016" i="3"/>
  <c r="AC5008" i="3"/>
  <c r="AC5007" i="3"/>
  <c r="AC5006" i="3"/>
  <c r="AC5005" i="3"/>
  <c r="AC5004" i="3"/>
  <c r="AC5003" i="3"/>
  <c r="AC5002" i="3"/>
  <c r="AC5001" i="3"/>
  <c r="AC5000" i="3"/>
  <c r="AC4999" i="3"/>
  <c r="AC4998" i="3"/>
  <c r="AC4997" i="3"/>
  <c r="AC4996" i="3"/>
  <c r="AC4995" i="3"/>
  <c r="AC4994" i="3"/>
  <c r="AC4985" i="3"/>
  <c r="AC4984" i="3"/>
  <c r="AC4983" i="3"/>
  <c r="AC4982" i="3"/>
  <c r="AC4981" i="3"/>
  <c r="AC4980" i="3"/>
  <c r="AC4979" i="3"/>
  <c r="AC4978" i="3"/>
  <c r="AC4977" i="3"/>
  <c r="AC4976" i="3"/>
  <c r="AC4975" i="3"/>
  <c r="AC4974" i="3"/>
  <c r="AC4973" i="3"/>
  <c r="AC4972" i="3"/>
  <c r="AC4971" i="3"/>
  <c r="AC4962" i="3"/>
  <c r="AC4961" i="3"/>
  <c r="AC4960" i="3"/>
  <c r="AC4959" i="3"/>
  <c r="AC4958" i="3"/>
  <c r="AC4957" i="3"/>
  <c r="AC4956" i="3"/>
  <c r="AC4955" i="3"/>
  <c r="AC4954" i="3"/>
  <c r="AC4953" i="3"/>
  <c r="AC4952" i="3"/>
  <c r="AC4951" i="3"/>
  <c r="AC4950" i="3"/>
  <c r="AC4949" i="3"/>
  <c r="AC4947" i="3"/>
  <c r="AC4946" i="3"/>
  <c r="AC4945" i="3"/>
  <c r="AC4944" i="3"/>
  <c r="AC4943" i="3"/>
  <c r="AC4942" i="3"/>
  <c r="AC4941" i="3"/>
  <c r="AC4940" i="3"/>
  <c r="AC4939" i="3"/>
  <c r="AC4938" i="3"/>
  <c r="AC4937" i="3"/>
  <c r="AC4936" i="3"/>
  <c r="AC4935" i="3"/>
  <c r="AC4934" i="3"/>
  <c r="AC4933" i="3"/>
  <c r="AC4925" i="3"/>
  <c r="AC4924" i="3"/>
  <c r="AC4923" i="3"/>
  <c r="AC4922" i="3"/>
  <c r="AC4921" i="3"/>
  <c r="AC4920" i="3"/>
  <c r="AC4919" i="3"/>
  <c r="AC4918" i="3"/>
  <c r="AC4917" i="3"/>
  <c r="AC4916" i="3"/>
  <c r="AC4915" i="3"/>
  <c r="AC4914" i="3"/>
  <c r="AC4913" i="3"/>
  <c r="AC4912" i="3"/>
  <c r="AC4911" i="3"/>
  <c r="AC4902" i="3"/>
  <c r="AC4901" i="3"/>
  <c r="AC4900" i="3"/>
  <c r="AC4899" i="3"/>
  <c r="AC4898" i="3"/>
  <c r="AC4897" i="3"/>
  <c r="AC4896" i="3"/>
  <c r="AC4895" i="3"/>
  <c r="AC4894" i="3"/>
  <c r="AC4893" i="3"/>
  <c r="AC4892" i="3"/>
  <c r="AC4891" i="3"/>
  <c r="AC4890" i="3"/>
  <c r="AC4889" i="3"/>
  <c r="AC4888" i="3"/>
  <c r="AC4879" i="3"/>
  <c r="AC4878" i="3"/>
  <c r="AC4877" i="3"/>
  <c r="AC4876" i="3"/>
  <c r="AC4875" i="3"/>
  <c r="AC4874" i="3"/>
  <c r="AC4873" i="3"/>
  <c r="AC4872" i="3"/>
  <c r="AC4871" i="3"/>
  <c r="AC4870" i="3"/>
  <c r="AC4869" i="3"/>
  <c r="AC4868" i="3"/>
  <c r="AC4867" i="3"/>
  <c r="AC4866" i="3"/>
  <c r="AC4865" i="3"/>
  <c r="AC4856" i="3"/>
  <c r="AC4855" i="3"/>
  <c r="AC4854" i="3"/>
  <c r="AC4853" i="3"/>
  <c r="AC4852" i="3"/>
  <c r="AC4851" i="3"/>
  <c r="AC4850" i="3"/>
  <c r="AC4849" i="3"/>
  <c r="AC4848" i="3"/>
  <c r="AC4847" i="3"/>
  <c r="AC4846" i="3"/>
  <c r="AC4845" i="3"/>
  <c r="AC4844" i="3"/>
  <c r="AC4843" i="3"/>
  <c r="AC4842" i="3"/>
  <c r="AC4833" i="3"/>
  <c r="AC4832" i="3"/>
  <c r="AC4831" i="3"/>
  <c r="AC4830" i="3"/>
  <c r="AC4829" i="3"/>
  <c r="AC4828" i="3"/>
  <c r="AC4827" i="3"/>
  <c r="AC4826" i="3"/>
  <c r="AC4825" i="3"/>
  <c r="AC4824" i="3"/>
  <c r="AC4823" i="3"/>
  <c r="AC4822" i="3"/>
  <c r="AC4821" i="3"/>
  <c r="AC4820" i="3"/>
  <c r="AC4819" i="3"/>
  <c r="AC4811" i="3"/>
  <c r="AC4810" i="3"/>
  <c r="AC4809" i="3"/>
  <c r="AC4808" i="3"/>
  <c r="AC4807" i="3"/>
  <c r="AC4806" i="3"/>
  <c r="AC4805" i="3"/>
  <c r="AC4804" i="3"/>
  <c r="AC4803" i="3"/>
  <c r="AC4802" i="3"/>
  <c r="AC4801" i="3"/>
  <c r="AC4800" i="3"/>
  <c r="AC4799" i="3"/>
  <c r="AC4798" i="3"/>
  <c r="AC4797" i="3"/>
  <c r="AC4788" i="3"/>
  <c r="AC4787" i="3"/>
  <c r="AC4786" i="3"/>
  <c r="AC4785" i="3"/>
  <c r="AC4784" i="3"/>
  <c r="AC4783" i="3"/>
  <c r="AC4782" i="3"/>
  <c r="AC4781" i="3"/>
  <c r="AC4780" i="3"/>
  <c r="AC4779" i="3"/>
  <c r="AC4778" i="3"/>
  <c r="AC4777" i="3"/>
  <c r="AC4776" i="3"/>
  <c r="AC4775" i="3"/>
  <c r="AC4774" i="3"/>
  <c r="AC4765" i="3"/>
  <c r="AC4764" i="3"/>
  <c r="AC4763" i="3"/>
  <c r="AC4762" i="3"/>
  <c r="AC4761" i="3"/>
  <c r="AC4760" i="3"/>
  <c r="AC4759" i="3"/>
  <c r="AC4758" i="3"/>
  <c r="AC4757" i="3"/>
  <c r="AC4756" i="3"/>
  <c r="AC4755" i="3"/>
  <c r="AC4754" i="3"/>
  <c r="AC4753" i="3"/>
  <c r="AC4752" i="3"/>
  <c r="AC4751" i="3"/>
  <c r="AC4742" i="3"/>
  <c r="AC4741" i="3"/>
  <c r="AC4740" i="3"/>
  <c r="AC4739" i="3"/>
  <c r="AC4738" i="3"/>
  <c r="AC4737" i="3"/>
  <c r="AC4736" i="3"/>
  <c r="AC4735" i="3"/>
  <c r="AC4734" i="3"/>
  <c r="AC4733" i="3"/>
  <c r="AC4732" i="3"/>
  <c r="AC4731" i="3"/>
  <c r="AC4730" i="3"/>
  <c r="AC4729" i="3"/>
  <c r="AC4728" i="3"/>
  <c r="AC4719" i="3"/>
  <c r="AC4718" i="3"/>
  <c r="AC4717" i="3"/>
  <c r="AC4716" i="3"/>
  <c r="AC4715" i="3"/>
  <c r="AC4714" i="3"/>
  <c r="AC4713" i="3"/>
  <c r="AC4712" i="3"/>
  <c r="AC4711" i="3"/>
  <c r="AC4710" i="3"/>
  <c r="AC4709" i="3"/>
  <c r="AC4708" i="3"/>
  <c r="AC4707" i="3"/>
  <c r="AC4706" i="3"/>
  <c r="AC4705" i="3"/>
  <c r="AC4697" i="3"/>
  <c r="AC4696" i="3"/>
  <c r="AC4695" i="3"/>
  <c r="AC4694" i="3"/>
  <c r="AC4693" i="3"/>
  <c r="AC4692" i="3"/>
  <c r="AC4691" i="3"/>
  <c r="AC4690" i="3"/>
  <c r="AC4689" i="3"/>
  <c r="AC4688" i="3"/>
  <c r="AC4687" i="3"/>
  <c r="AC4686" i="3"/>
  <c r="AC4685" i="3"/>
  <c r="AC4684" i="3"/>
  <c r="AC4683" i="3"/>
  <c r="AC4674" i="3"/>
  <c r="AC4673" i="3"/>
  <c r="AC4672" i="3"/>
  <c r="AC4671" i="3"/>
  <c r="AC4670" i="3"/>
  <c r="AC4669" i="3"/>
  <c r="AC4668" i="3"/>
  <c r="AC4667" i="3"/>
  <c r="AC4666" i="3"/>
  <c r="AC4665" i="3"/>
  <c r="AC4664" i="3"/>
  <c r="AC4663" i="3"/>
  <c r="AC4662" i="3"/>
  <c r="AC4661" i="3"/>
  <c r="AC4660" i="3"/>
  <c r="AC4651" i="3"/>
  <c r="AC4650" i="3"/>
  <c r="AC4649" i="3"/>
  <c r="AC4648" i="3"/>
  <c r="AC4647" i="3"/>
  <c r="AC4646" i="3"/>
  <c r="AC4645" i="3"/>
  <c r="AC4644" i="3"/>
  <c r="AC4643" i="3"/>
  <c r="AC4642" i="3"/>
  <c r="AC4641" i="3"/>
  <c r="AC4640" i="3"/>
  <c r="AC4639" i="3"/>
  <c r="AC4638" i="3"/>
  <c r="AC4637" i="3"/>
  <c r="AC4628" i="3"/>
  <c r="AC4627" i="3"/>
  <c r="AC4626" i="3"/>
  <c r="AC4625" i="3"/>
  <c r="AC4624" i="3"/>
  <c r="AC4623" i="3"/>
  <c r="AC4622" i="3"/>
  <c r="AC4621" i="3"/>
  <c r="AC4620" i="3"/>
  <c r="AC4619" i="3"/>
  <c r="AC4618" i="3"/>
  <c r="AC4617" i="3"/>
  <c r="AC4616" i="3"/>
  <c r="AC4615" i="3"/>
  <c r="AC4614" i="3"/>
  <c r="AC4605" i="3"/>
  <c r="AC4604" i="3"/>
  <c r="AC4603" i="3"/>
  <c r="AC4602" i="3"/>
  <c r="AC4601" i="3"/>
  <c r="AC4600" i="3"/>
  <c r="AC4599" i="3"/>
  <c r="AC4598" i="3"/>
  <c r="AC4597" i="3"/>
  <c r="AC4596" i="3"/>
  <c r="AC4595" i="3"/>
  <c r="AC4594" i="3"/>
  <c r="AC4593" i="3"/>
  <c r="AC4592" i="3"/>
  <c r="AC4591" i="3"/>
  <c r="AC4583" i="3"/>
  <c r="AC4582" i="3"/>
  <c r="AC4581" i="3"/>
  <c r="AC4580" i="3"/>
  <c r="AC4579" i="3"/>
  <c r="AC4578" i="3"/>
  <c r="AC4577" i="3"/>
  <c r="AC4576" i="3"/>
  <c r="AC4575" i="3"/>
  <c r="AC4574" i="3"/>
  <c r="AC4573" i="3"/>
  <c r="AC4572" i="3"/>
  <c r="AC4571" i="3"/>
  <c r="AC4570" i="3"/>
  <c r="AC4569" i="3"/>
  <c r="AC4560" i="3"/>
  <c r="AC4559" i="3"/>
  <c r="AC4558" i="3"/>
  <c r="AC4557" i="3"/>
  <c r="AC4556" i="3"/>
  <c r="AC4555" i="3"/>
  <c r="AC4554" i="3"/>
  <c r="AC4553" i="3"/>
  <c r="AC4552" i="3"/>
  <c r="AC4551" i="3"/>
  <c r="AC4550" i="3"/>
  <c r="AC4549" i="3"/>
  <c r="AC4548" i="3"/>
  <c r="AC4547" i="3"/>
  <c r="AC4546" i="3"/>
  <c r="AC4537" i="3"/>
  <c r="AC4536" i="3"/>
  <c r="AC4535" i="3"/>
  <c r="AC4534" i="3"/>
  <c r="AC4533" i="3"/>
  <c r="AC4532" i="3"/>
  <c r="AC4531" i="3"/>
  <c r="AC4530" i="3"/>
  <c r="AC4529" i="3"/>
  <c r="AC4528" i="3"/>
  <c r="AC4527" i="3"/>
  <c r="AC4526" i="3"/>
  <c r="AC4525" i="3"/>
  <c r="AC4524" i="3"/>
  <c r="AC4523" i="3"/>
  <c r="AC4514" i="3"/>
  <c r="AC4513" i="3"/>
  <c r="AC4512" i="3"/>
  <c r="AC4511" i="3"/>
  <c r="AC4510" i="3"/>
  <c r="AC4509" i="3"/>
  <c r="AC4508" i="3"/>
  <c r="AC4507" i="3"/>
  <c r="AC4506" i="3"/>
  <c r="AC4505" i="3"/>
  <c r="AC4504" i="3"/>
  <c r="AC4503" i="3"/>
  <c r="AC4502" i="3"/>
  <c r="AC4501" i="3"/>
  <c r="AC4500" i="3"/>
  <c r="AC4499" i="3"/>
  <c r="AC4498" i="3"/>
  <c r="AC4497" i="3"/>
  <c r="AC4496" i="3"/>
  <c r="AC4495" i="3"/>
  <c r="AC4494" i="3"/>
  <c r="AC4493" i="3"/>
  <c r="AC4492" i="3"/>
  <c r="AC4491" i="3"/>
  <c r="AC4490" i="3"/>
  <c r="AC4489" i="3"/>
  <c r="AC4488" i="3"/>
  <c r="AC4487" i="3"/>
  <c r="AC4486" i="3"/>
  <c r="AC4477" i="3"/>
  <c r="AC4476" i="3"/>
  <c r="AC4475" i="3"/>
  <c r="AC4474" i="3"/>
  <c r="AC4473" i="3"/>
  <c r="AC4472" i="3"/>
  <c r="AC4471" i="3"/>
  <c r="AC4470" i="3"/>
  <c r="AC4469" i="3"/>
  <c r="AC4468" i="3"/>
  <c r="AC4467" i="3"/>
  <c r="AC4466" i="3"/>
  <c r="AC4465" i="3"/>
  <c r="AC4464" i="3"/>
  <c r="AC4463" i="3"/>
  <c r="AC4454" i="3"/>
  <c r="AC4453" i="3"/>
  <c r="AC4452" i="3"/>
  <c r="AC4451" i="3"/>
  <c r="AC4450" i="3"/>
  <c r="AC4449" i="3"/>
  <c r="AC4448" i="3"/>
  <c r="AC4447" i="3"/>
  <c r="AC4446" i="3"/>
  <c r="AC4445" i="3"/>
  <c r="AC4444" i="3"/>
  <c r="AC4443" i="3"/>
  <c r="AC4442" i="3"/>
  <c r="AC4441" i="3"/>
  <c r="AC4440" i="3"/>
  <c r="AC4431" i="3"/>
  <c r="AC4430" i="3"/>
  <c r="AC4429" i="3"/>
  <c r="AC4428" i="3"/>
  <c r="AC4427" i="3"/>
  <c r="AC4426" i="3"/>
  <c r="AC4425" i="3"/>
  <c r="AC4424" i="3"/>
  <c r="AC4423" i="3"/>
  <c r="AC4422" i="3"/>
  <c r="AC4421" i="3"/>
  <c r="AC4420" i="3"/>
  <c r="AC4419" i="3"/>
  <c r="AC4418" i="3"/>
  <c r="AC4417" i="3"/>
  <c r="AC4409" i="3"/>
  <c r="AC4408" i="3"/>
  <c r="AC4407" i="3"/>
  <c r="AC4406" i="3"/>
  <c r="AC4405" i="3"/>
  <c r="AC4404" i="3"/>
  <c r="AC4403" i="3"/>
  <c r="AC4402" i="3"/>
  <c r="AC4401" i="3"/>
  <c r="AC4400" i="3"/>
  <c r="AC4399" i="3"/>
  <c r="AC4398" i="3"/>
  <c r="AC4397" i="3"/>
  <c r="AC4396" i="3"/>
  <c r="AC4395" i="3"/>
  <c r="AC4386" i="3"/>
  <c r="AC4385" i="3"/>
  <c r="AC4384" i="3"/>
  <c r="AC4383" i="3"/>
  <c r="AC4382" i="3"/>
  <c r="AC4381" i="3"/>
  <c r="AC4380" i="3"/>
  <c r="AC4379" i="3"/>
  <c r="AC4378" i="3"/>
  <c r="AC4377" i="3"/>
  <c r="AC4376" i="3"/>
  <c r="AC4375" i="3"/>
  <c r="AC4374" i="3"/>
  <c r="AC4373" i="3"/>
  <c r="AC4372" i="3"/>
  <c r="AC4363" i="3"/>
  <c r="AC4362" i="3"/>
  <c r="AC4361" i="3"/>
  <c r="AC4360" i="3"/>
  <c r="AC4359" i="3"/>
  <c r="AC4358" i="3"/>
  <c r="AC4357" i="3"/>
  <c r="AC4356" i="3"/>
  <c r="AC4355" i="3"/>
  <c r="AC4354" i="3"/>
  <c r="AC4353" i="3"/>
  <c r="AC4352" i="3"/>
  <c r="AC4351" i="3"/>
  <c r="AC4350" i="3"/>
  <c r="AC4349" i="3"/>
  <c r="AC4340" i="3"/>
  <c r="AC4339" i="3"/>
  <c r="AC4338" i="3"/>
  <c r="AC4337" i="3"/>
  <c r="AC4336" i="3"/>
  <c r="AC4335" i="3"/>
  <c r="AC4334" i="3"/>
  <c r="AC4333" i="3"/>
  <c r="AC4332" i="3"/>
  <c r="AC4331" i="3"/>
  <c r="AC4330" i="3"/>
  <c r="AC4329" i="3"/>
  <c r="AC4328" i="3"/>
  <c r="AC4327" i="3"/>
  <c r="AC4326" i="3"/>
  <c r="AC4317" i="3"/>
  <c r="AC4316" i="3"/>
  <c r="AC4315" i="3"/>
  <c r="AC4314" i="3"/>
  <c r="AC4313" i="3"/>
  <c r="AC4312" i="3"/>
  <c r="AC4311" i="3"/>
  <c r="AC4310" i="3"/>
  <c r="AC4309" i="3"/>
  <c r="AC4308" i="3"/>
  <c r="AC4307" i="3"/>
  <c r="AC4306" i="3"/>
  <c r="AC4305" i="3"/>
  <c r="AC4304" i="3"/>
  <c r="AC4303" i="3"/>
  <c r="AC4295" i="3"/>
  <c r="AC4294" i="3"/>
  <c r="AC4293" i="3"/>
  <c r="AC4292" i="3"/>
  <c r="AC4291" i="3"/>
  <c r="AC4290" i="3"/>
  <c r="AC4289" i="3"/>
  <c r="AC4288" i="3"/>
  <c r="AC4287" i="3"/>
  <c r="AC4286" i="3"/>
  <c r="AC4285" i="3"/>
  <c r="AC4284" i="3"/>
  <c r="AC4283" i="3"/>
  <c r="AC4282" i="3"/>
  <c r="AC4273" i="3"/>
  <c r="AC4272" i="3"/>
  <c r="AC4271" i="3"/>
  <c r="AC4270" i="3"/>
  <c r="AC4269" i="3"/>
  <c r="AC4268" i="3"/>
  <c r="AC4267" i="3"/>
  <c r="AC4266" i="3"/>
  <c r="AC4265" i="3"/>
  <c r="AC4264" i="3"/>
  <c r="AC4263" i="3"/>
  <c r="AC4262" i="3"/>
  <c r="AC4261" i="3"/>
  <c r="AC4260" i="3"/>
  <c r="AC4259" i="3"/>
  <c r="AC4250" i="3"/>
  <c r="AC4249" i="3"/>
  <c r="AC4248" i="3"/>
  <c r="AC4247" i="3"/>
  <c r="AC4246" i="3"/>
  <c r="AC4245" i="3"/>
  <c r="AC4244" i="3"/>
  <c r="AC4243" i="3"/>
  <c r="AC4242" i="3"/>
  <c r="AC4241" i="3"/>
  <c r="AC4240" i="3"/>
  <c r="AC4239" i="3"/>
  <c r="AC4238" i="3"/>
  <c r="AC4237" i="3"/>
  <c r="AC4236" i="3"/>
  <c r="AC4227" i="3"/>
  <c r="AC4226" i="3"/>
  <c r="AC4225" i="3"/>
  <c r="AC4224" i="3"/>
  <c r="AC4223" i="3"/>
  <c r="AC4222" i="3"/>
  <c r="AC4221" i="3"/>
  <c r="AC4220" i="3"/>
  <c r="AC4219" i="3"/>
  <c r="AC4218" i="3"/>
  <c r="AC4217" i="3"/>
  <c r="AC4216" i="3"/>
  <c r="AC4215" i="3"/>
  <c r="AC4214" i="3"/>
  <c r="AC4213" i="3"/>
  <c r="AC4204" i="3"/>
  <c r="AC4203" i="3"/>
  <c r="AC4202" i="3"/>
  <c r="AC4201" i="3"/>
  <c r="AC4200" i="3"/>
  <c r="AC4199" i="3"/>
  <c r="AC4198" i="3"/>
  <c r="AC4197" i="3"/>
  <c r="AC4196" i="3"/>
  <c r="AC4195" i="3"/>
  <c r="AC4194" i="3"/>
  <c r="AC4193" i="3"/>
  <c r="AC4192" i="3"/>
  <c r="AC4191" i="3"/>
  <c r="AC4190" i="3"/>
  <c r="AC4182" i="3"/>
  <c r="AC4181" i="3"/>
  <c r="AC4180" i="3"/>
  <c r="AC4179" i="3"/>
  <c r="AC4178" i="3"/>
  <c r="AC4177" i="3"/>
  <c r="AC4176" i="3"/>
  <c r="AC4175" i="3"/>
  <c r="AC4174" i="3"/>
  <c r="AC4173" i="3"/>
  <c r="AC4172" i="3"/>
  <c r="AC4171" i="3"/>
  <c r="AC4170" i="3"/>
  <c r="AC4169" i="3"/>
  <c r="AC4168" i="3"/>
  <c r="AC4159" i="3"/>
  <c r="AC4158" i="3"/>
  <c r="AC4157" i="3"/>
  <c r="AC4156" i="3"/>
  <c r="AC4155" i="3"/>
  <c r="AC4154" i="3"/>
  <c r="AC4153" i="3"/>
  <c r="AC4152" i="3"/>
  <c r="AC4151" i="3"/>
  <c r="AC4150" i="3"/>
  <c r="AC4149" i="3"/>
  <c r="AC4148" i="3"/>
  <c r="AC4147" i="3"/>
  <c r="AC4146" i="3"/>
  <c r="AC4145" i="3"/>
  <c r="AC4136" i="3"/>
  <c r="AC4135" i="3"/>
  <c r="AC4134" i="3"/>
  <c r="AC4133" i="3"/>
  <c r="AC4132" i="3"/>
  <c r="AC4131" i="3"/>
  <c r="AC4130" i="3"/>
  <c r="AC4129" i="3"/>
  <c r="AC4128" i="3"/>
  <c r="AC4127" i="3"/>
  <c r="AC4126" i="3"/>
  <c r="AC4125" i="3"/>
  <c r="AC4124" i="3"/>
  <c r="AC4123" i="3"/>
  <c r="AC4122" i="3"/>
  <c r="AC4113" i="3"/>
  <c r="AC4112" i="3"/>
  <c r="AC4111" i="3"/>
  <c r="AC4110" i="3"/>
  <c r="AC4109" i="3"/>
  <c r="AC4108" i="3"/>
  <c r="AC4107" i="3"/>
  <c r="AC4106" i="3"/>
  <c r="AC4105" i="3"/>
  <c r="AC4104" i="3"/>
  <c r="AC4103" i="3"/>
  <c r="AC4102" i="3"/>
  <c r="AC4101" i="3"/>
  <c r="AC4100" i="3"/>
  <c r="AC4099" i="3"/>
  <c r="AC4090" i="3"/>
  <c r="AC4089" i="3"/>
  <c r="AC4088" i="3"/>
  <c r="AC4087" i="3"/>
  <c r="AC4086" i="3"/>
  <c r="AC4085" i="3"/>
  <c r="AC4084" i="3"/>
  <c r="AC4083" i="3"/>
  <c r="AC4082" i="3"/>
  <c r="AC4081" i="3"/>
  <c r="AC4080" i="3"/>
  <c r="AC4079" i="3"/>
  <c r="AC4078" i="3"/>
  <c r="AC4077" i="3"/>
  <c r="AC4076" i="3"/>
  <c r="AC4068" i="3"/>
  <c r="AC4067" i="3"/>
  <c r="AC4066" i="3"/>
  <c r="AC4065" i="3"/>
  <c r="AC4064" i="3"/>
  <c r="AC4063" i="3"/>
  <c r="AC4062" i="3"/>
  <c r="AC4061" i="3"/>
  <c r="AC4060" i="3"/>
  <c r="AC4059" i="3"/>
  <c r="AC4058" i="3"/>
  <c r="AC4057" i="3"/>
  <c r="AC4056" i="3"/>
  <c r="AC4055" i="3"/>
  <c r="AC4054" i="3"/>
  <c r="AC4045" i="3"/>
  <c r="AC4044" i="3"/>
  <c r="AC4043" i="3"/>
  <c r="AC4042" i="3"/>
  <c r="AC4041" i="3"/>
  <c r="AC4040" i="3"/>
  <c r="AC4039" i="3"/>
  <c r="AC4038" i="3"/>
  <c r="AC4037" i="3"/>
  <c r="AC4036" i="3"/>
  <c r="AC4035" i="3"/>
  <c r="AC4034" i="3"/>
  <c r="AC4033" i="3"/>
  <c r="AC4032" i="3"/>
  <c r="AC4031" i="3"/>
  <c r="AC4022" i="3"/>
  <c r="AC4021" i="3"/>
  <c r="AC4020" i="3"/>
  <c r="AC4019" i="3"/>
  <c r="AC4018" i="3"/>
  <c r="AC4017" i="3"/>
  <c r="AC4016" i="3"/>
  <c r="AC4015" i="3"/>
  <c r="AC4014" i="3"/>
  <c r="AC4013" i="3"/>
  <c r="AC4012" i="3"/>
  <c r="AC4011" i="3"/>
  <c r="AC4010" i="3"/>
  <c r="AC4009" i="3"/>
  <c r="AC4008" i="3"/>
  <c r="AC3999" i="3"/>
  <c r="AC3998" i="3"/>
  <c r="AC3997" i="3"/>
  <c r="AC3996" i="3"/>
  <c r="AC3995" i="3"/>
  <c r="AC3994" i="3"/>
  <c r="AC3993" i="3"/>
  <c r="AC3992" i="3"/>
  <c r="AC3991" i="3"/>
  <c r="AC3990" i="3"/>
  <c r="AC3989" i="3"/>
  <c r="AC3988" i="3"/>
  <c r="AC3987" i="3"/>
  <c r="AC3986" i="3"/>
  <c r="AC3985" i="3"/>
  <c r="AC3976" i="3"/>
  <c r="AC3975" i="3"/>
  <c r="AC3974" i="3"/>
  <c r="AC3973" i="3"/>
  <c r="AC3972" i="3"/>
  <c r="AC3971" i="3"/>
  <c r="AC3970" i="3"/>
  <c r="AC3969" i="3"/>
  <c r="AC3968" i="3"/>
  <c r="AC3967" i="3"/>
  <c r="AC3966" i="3"/>
  <c r="AC3965" i="3"/>
  <c r="AC3964" i="3"/>
  <c r="AC3963" i="3"/>
  <c r="AC3962" i="3"/>
  <c r="AC3954" i="3"/>
  <c r="AC3953" i="3"/>
  <c r="AC3952" i="3"/>
  <c r="AC3951" i="3"/>
  <c r="AC3950" i="3"/>
  <c r="AC3949" i="3"/>
  <c r="AC3948" i="3"/>
  <c r="AC3947" i="3"/>
  <c r="AC3946" i="3"/>
  <c r="AC3945" i="3"/>
  <c r="AC3944" i="3"/>
  <c r="AC3943" i="3"/>
  <c r="AC3942" i="3"/>
  <c r="AC3941" i="3"/>
  <c r="AC3940" i="3"/>
  <c r="AC3931" i="3"/>
  <c r="AC3930" i="3"/>
  <c r="AC3929" i="3"/>
  <c r="AC3928" i="3"/>
  <c r="AC3927" i="3"/>
  <c r="AC3926" i="3"/>
  <c r="AC3925" i="3"/>
  <c r="AC3924" i="3"/>
  <c r="AC3923" i="3"/>
  <c r="AC3922" i="3"/>
  <c r="AC3921" i="3"/>
  <c r="AC3920" i="3"/>
  <c r="AC3919" i="3"/>
  <c r="AC3918" i="3"/>
  <c r="AC3917" i="3"/>
  <c r="AC3908" i="3"/>
  <c r="AC3907" i="3"/>
  <c r="AC3906" i="3"/>
  <c r="AC3905" i="3"/>
  <c r="AC3904" i="3"/>
  <c r="AC3903" i="3"/>
  <c r="AC3902" i="3"/>
  <c r="AC3901" i="3"/>
  <c r="AC3900" i="3"/>
  <c r="AC3899" i="3"/>
  <c r="AC3898" i="3"/>
  <c r="AC3897" i="3"/>
  <c r="AC3896" i="3"/>
  <c r="AC3895" i="3"/>
  <c r="AC3894" i="3"/>
  <c r="AC3885" i="3"/>
  <c r="AC3884" i="3"/>
  <c r="AC3883" i="3"/>
  <c r="AC3882" i="3"/>
  <c r="AC3881" i="3"/>
  <c r="AC3880" i="3"/>
  <c r="AC3879" i="3"/>
  <c r="AC3878" i="3"/>
  <c r="AC3877" i="3"/>
  <c r="AC3876" i="3"/>
  <c r="AC3875" i="3"/>
  <c r="AC3874" i="3"/>
  <c r="AC3873" i="3"/>
  <c r="AC3872" i="3"/>
  <c r="AC3871" i="3"/>
  <c r="AC3862" i="3"/>
  <c r="AC3861" i="3"/>
  <c r="AC3860" i="3"/>
  <c r="AC3859" i="3"/>
  <c r="AC3858" i="3"/>
  <c r="AC3857" i="3"/>
  <c r="AC3856" i="3"/>
  <c r="AC3855" i="3"/>
  <c r="AC3854" i="3"/>
  <c r="AC3853" i="3"/>
  <c r="AC3852" i="3"/>
  <c r="AC3851" i="3"/>
  <c r="AC3850" i="3"/>
  <c r="AC3849" i="3"/>
  <c r="AC3848" i="3"/>
  <c r="AC3840" i="3"/>
  <c r="AC3839" i="3"/>
  <c r="AC3838" i="3"/>
  <c r="AC3837" i="3"/>
  <c r="AC3836" i="3"/>
  <c r="AC3835" i="3"/>
  <c r="AC3834" i="3"/>
  <c r="AC3833" i="3"/>
  <c r="AC3832" i="3"/>
  <c r="AC3831" i="3"/>
  <c r="AC3830" i="3"/>
  <c r="AC3829" i="3"/>
  <c r="AC3828" i="3"/>
  <c r="AC3827" i="3"/>
  <c r="AC3826" i="3"/>
  <c r="AC3817" i="3"/>
  <c r="AC3816" i="3"/>
  <c r="AC3815" i="3"/>
  <c r="AC3814" i="3"/>
  <c r="AC3813" i="3"/>
  <c r="AC3812" i="3"/>
  <c r="AC3811" i="3"/>
  <c r="AC3810" i="3"/>
  <c r="AC3809" i="3"/>
  <c r="AC3808" i="3"/>
  <c r="AC3807" i="3"/>
  <c r="AC3806" i="3"/>
  <c r="AC3805" i="3"/>
  <c r="AC3804" i="3"/>
  <c r="AC3803" i="3"/>
  <c r="AC3794" i="3"/>
  <c r="AC3793" i="3"/>
  <c r="AC3792" i="3"/>
  <c r="AC3791" i="3"/>
  <c r="AC3790" i="3"/>
  <c r="AC3789" i="3"/>
  <c r="AC3788" i="3"/>
  <c r="AC3787" i="3"/>
  <c r="AC3786" i="3"/>
  <c r="AC3785" i="3"/>
  <c r="AC3784" i="3"/>
  <c r="AC3783" i="3"/>
  <c r="AC3782" i="3"/>
  <c r="AC3781" i="3"/>
  <c r="AC3780" i="3"/>
  <c r="AC3771" i="3"/>
  <c r="AC3770" i="3"/>
  <c r="AC3769" i="3"/>
  <c r="AC3768" i="3"/>
  <c r="AC3767" i="3"/>
  <c r="AC3766" i="3"/>
  <c r="AC3765" i="3"/>
  <c r="AC3764" i="3"/>
  <c r="AC3763" i="3"/>
  <c r="AC3762" i="3"/>
  <c r="AC3761" i="3"/>
  <c r="AC3760" i="3"/>
  <c r="AC3759" i="3"/>
  <c r="AC3758" i="3"/>
  <c r="AC3757" i="3"/>
  <c r="AC3748" i="3"/>
  <c r="AC3747" i="3"/>
  <c r="AC3746" i="3"/>
  <c r="AC3745" i="3"/>
  <c r="AC3744" i="3"/>
  <c r="AC3743" i="3"/>
  <c r="AC3742" i="3"/>
  <c r="AC3741" i="3"/>
  <c r="AC3740" i="3"/>
  <c r="AC3739" i="3"/>
  <c r="AC3738" i="3"/>
  <c r="AC3737" i="3"/>
  <c r="AC3736" i="3"/>
  <c r="AC3735" i="3"/>
  <c r="AC3734" i="3"/>
  <c r="AC3726" i="3"/>
  <c r="AC3725" i="3"/>
  <c r="AC3724" i="3"/>
  <c r="AC3723" i="3"/>
  <c r="AC3722" i="3"/>
  <c r="AC3721" i="3"/>
  <c r="AC3720" i="3"/>
  <c r="AC3719" i="3"/>
  <c r="AC3718" i="3"/>
  <c r="AC3717" i="3"/>
  <c r="AC3716" i="3"/>
  <c r="AC3715" i="3"/>
  <c r="AC3714" i="3"/>
  <c r="AC3713" i="3"/>
  <c r="AC3712" i="3"/>
  <c r="AC3703" i="3"/>
  <c r="AC3702" i="3"/>
  <c r="AC3701" i="3"/>
  <c r="AC3700" i="3"/>
  <c r="AC3699" i="3"/>
  <c r="AC3698" i="3"/>
  <c r="AC3697" i="3"/>
  <c r="AC3696" i="3"/>
  <c r="AC3695" i="3"/>
  <c r="AC3694" i="3"/>
  <c r="AC3693" i="3"/>
  <c r="AC3692" i="3"/>
  <c r="AC3691" i="3"/>
  <c r="AC3690" i="3"/>
  <c r="AC3689" i="3"/>
  <c r="AC3680" i="3"/>
  <c r="AC3679" i="3"/>
  <c r="AC3678" i="3"/>
  <c r="AC3677" i="3"/>
  <c r="AC3676" i="3"/>
  <c r="AC3675" i="3"/>
  <c r="AC3674" i="3"/>
  <c r="AC3673" i="3"/>
  <c r="AC3672" i="3"/>
  <c r="AC3671" i="3"/>
  <c r="AC3670" i="3"/>
  <c r="AC3669" i="3"/>
  <c r="AC3668" i="3"/>
  <c r="AC3667" i="3"/>
  <c r="AC3666" i="3"/>
  <c r="AC3657" i="3"/>
  <c r="AC3656" i="3"/>
  <c r="AC3655" i="3"/>
  <c r="AC3654" i="3"/>
  <c r="AC3653" i="3"/>
  <c r="AC3652" i="3"/>
  <c r="AC3651" i="3"/>
  <c r="AC3650" i="3"/>
  <c r="AC3649" i="3"/>
  <c r="AC3648" i="3"/>
  <c r="AC3647" i="3"/>
  <c r="AC3646" i="3"/>
  <c r="AC3645" i="3"/>
  <c r="AC3644" i="3"/>
  <c r="AC3643" i="3"/>
  <c r="AC3634" i="3"/>
  <c r="AC3633" i="3"/>
  <c r="AC3632" i="3"/>
  <c r="AC3631" i="3"/>
  <c r="AC3630" i="3"/>
  <c r="AC3629" i="3"/>
  <c r="AC3628" i="3"/>
  <c r="AC3627" i="3"/>
  <c r="AC3626" i="3"/>
  <c r="AC3625" i="3"/>
  <c r="AC3624" i="3"/>
  <c r="AC3623" i="3"/>
  <c r="AC3622" i="3"/>
  <c r="AC3621" i="3"/>
  <c r="AC3620" i="3"/>
  <c r="AC3612" i="3"/>
  <c r="AC3611" i="3"/>
  <c r="AC3610" i="3"/>
  <c r="AC3609" i="3"/>
  <c r="AC3608" i="3"/>
  <c r="AC3607" i="3"/>
  <c r="AC3606" i="3"/>
  <c r="AC3605" i="3"/>
  <c r="AC3604" i="3"/>
  <c r="AC3603" i="3"/>
  <c r="AC3602" i="3"/>
  <c r="AC3601" i="3"/>
  <c r="AC3600" i="3"/>
  <c r="AC3599" i="3"/>
  <c r="AC3598" i="3"/>
  <c r="AC3589" i="3"/>
  <c r="AC3588" i="3"/>
  <c r="AC3587" i="3"/>
  <c r="AC3586" i="3"/>
  <c r="AC3585" i="3"/>
  <c r="AC3584" i="3"/>
  <c r="AC3583" i="3"/>
  <c r="AC3582" i="3"/>
  <c r="AC3581" i="3"/>
  <c r="AC3580" i="3"/>
  <c r="AC3579" i="3"/>
  <c r="AC3578" i="3"/>
  <c r="AC3577" i="3"/>
  <c r="AC3576" i="3"/>
  <c r="AC3575" i="3"/>
  <c r="AC3566" i="3"/>
  <c r="AC3565" i="3"/>
  <c r="AC3564" i="3"/>
  <c r="AC3563" i="3"/>
  <c r="AC3562" i="3"/>
  <c r="AC3561" i="3"/>
  <c r="AC3560" i="3"/>
  <c r="AC3559" i="3"/>
  <c r="AC3558" i="3"/>
  <c r="AC3557" i="3"/>
  <c r="AC3556" i="3"/>
  <c r="AC3555" i="3"/>
  <c r="AC3554" i="3"/>
  <c r="AC3553" i="3"/>
  <c r="AC3552" i="3"/>
  <c r="AC3543" i="3"/>
  <c r="AC3542" i="3"/>
  <c r="AC3541" i="3"/>
  <c r="AC3540" i="3"/>
  <c r="AC3539" i="3"/>
  <c r="AC3538" i="3"/>
  <c r="AC3537" i="3"/>
  <c r="AC3536" i="3"/>
  <c r="AC3535" i="3"/>
  <c r="AC3534" i="3"/>
  <c r="AC3533" i="3"/>
  <c r="AC3532" i="3"/>
  <c r="AC3531" i="3"/>
  <c r="AC3530" i="3"/>
  <c r="AC3529" i="3"/>
  <c r="AC3520" i="3"/>
  <c r="AC3519" i="3"/>
  <c r="AC3518" i="3"/>
  <c r="AC3517" i="3"/>
  <c r="AC3516" i="3"/>
  <c r="AC3515" i="3"/>
  <c r="AC3514" i="3"/>
  <c r="AC3513" i="3"/>
  <c r="AC3512" i="3"/>
  <c r="AC3511" i="3"/>
  <c r="AC3510" i="3"/>
  <c r="AC3509" i="3"/>
  <c r="AC3508" i="3"/>
  <c r="AC3507" i="3"/>
  <c r="AC3506" i="3"/>
  <c r="AC3498" i="3"/>
  <c r="AC3497" i="3"/>
  <c r="AC3496" i="3"/>
  <c r="AC3495" i="3"/>
  <c r="AC3494" i="3"/>
  <c r="AC3493" i="3"/>
  <c r="AC3492" i="3"/>
  <c r="AC3491" i="3"/>
  <c r="AC3490" i="3"/>
  <c r="AC3489" i="3"/>
  <c r="AC3488" i="3"/>
  <c r="AC3487" i="3"/>
  <c r="AC3486" i="3"/>
  <c r="AC3485" i="3"/>
  <c r="AC3484" i="3"/>
  <c r="AC3475" i="3"/>
  <c r="AC3474" i="3"/>
  <c r="AC3473" i="3"/>
  <c r="AC3472" i="3"/>
  <c r="AC3471" i="3"/>
  <c r="AC3470" i="3"/>
  <c r="AC3469" i="3"/>
  <c r="AC3468" i="3"/>
  <c r="AC3467" i="3"/>
  <c r="AC3466" i="3"/>
  <c r="AC3465" i="3"/>
  <c r="AC3464" i="3"/>
  <c r="AC3463" i="3"/>
  <c r="AC3462" i="3"/>
  <c r="AC3461" i="3"/>
  <c r="AC3452" i="3"/>
  <c r="AC3451" i="3"/>
  <c r="AC3450" i="3"/>
  <c r="AC3449" i="3"/>
  <c r="AC3448" i="3"/>
  <c r="AC3447" i="3"/>
  <c r="AC3446" i="3"/>
  <c r="AC3445" i="3"/>
  <c r="AC3444" i="3"/>
  <c r="AC3443" i="3"/>
  <c r="AC3442" i="3"/>
  <c r="AC3441" i="3"/>
  <c r="AC3440" i="3"/>
  <c r="AC3439" i="3"/>
  <c r="AC3438" i="3"/>
  <c r="AC3429" i="3"/>
  <c r="AC3428" i="3"/>
  <c r="AC3427" i="3"/>
  <c r="AC3426" i="3"/>
  <c r="AC3425" i="3"/>
  <c r="AC3424" i="3"/>
  <c r="AC3423" i="3"/>
  <c r="AC3422" i="3"/>
  <c r="AC3421" i="3"/>
  <c r="AC3420" i="3"/>
  <c r="AC3419" i="3"/>
  <c r="AC3418" i="3"/>
  <c r="AC3417" i="3"/>
  <c r="AC3416" i="3"/>
  <c r="AC3415" i="3"/>
  <c r="AC3406" i="3"/>
  <c r="AC3405" i="3"/>
  <c r="AC3404" i="3"/>
  <c r="AC3403" i="3"/>
  <c r="AC3402" i="3"/>
  <c r="AC3401" i="3"/>
  <c r="AC3400" i="3"/>
  <c r="AC3399" i="3"/>
  <c r="AC3398" i="3"/>
  <c r="AC3397" i="3"/>
  <c r="AC3396" i="3"/>
  <c r="AC3395" i="3"/>
  <c r="AC3394" i="3"/>
  <c r="AC3393" i="3"/>
  <c r="AC3392" i="3"/>
  <c r="AC3384" i="3"/>
  <c r="AC3383" i="3"/>
  <c r="AC3382" i="3"/>
  <c r="AC3381" i="3"/>
  <c r="AC3380" i="3"/>
  <c r="AC3379" i="3"/>
  <c r="AC3378" i="3"/>
  <c r="AC3377" i="3"/>
  <c r="AC3376" i="3"/>
  <c r="AC3375" i="3"/>
  <c r="AC3374" i="3"/>
  <c r="AC3373" i="3"/>
  <c r="AC3372" i="3"/>
  <c r="AC3371" i="3"/>
  <c r="AC3370" i="3"/>
  <c r="AC3361" i="3"/>
  <c r="AC3360" i="3"/>
  <c r="AC3359" i="3"/>
  <c r="AC3358" i="3"/>
  <c r="AC3357" i="3"/>
  <c r="AC3356" i="3"/>
  <c r="AC3355" i="3"/>
  <c r="AC3354" i="3"/>
  <c r="AC3353" i="3"/>
  <c r="AC3352" i="3"/>
  <c r="AC3351" i="3"/>
  <c r="AC3350" i="3"/>
  <c r="AC3349" i="3"/>
  <c r="AC3348" i="3"/>
  <c r="AC3347" i="3"/>
  <c r="AC3338" i="3"/>
  <c r="AC3337" i="3"/>
  <c r="AC3336" i="3"/>
  <c r="AC3335" i="3"/>
  <c r="AC3334" i="3"/>
  <c r="AC3333" i="3"/>
  <c r="AC3332" i="3"/>
  <c r="AC3331" i="3"/>
  <c r="AC3330" i="3"/>
  <c r="AC3329" i="3"/>
  <c r="AC3328" i="3"/>
  <c r="AC3327" i="3"/>
  <c r="AC3326" i="3"/>
  <c r="AC3325" i="3"/>
  <c r="AC3324" i="3"/>
  <c r="AC3315" i="3"/>
  <c r="AC3314" i="3"/>
  <c r="AC3313" i="3"/>
  <c r="AC3312" i="3"/>
  <c r="AC3311" i="3"/>
  <c r="AC3310" i="3"/>
  <c r="AC3309" i="3"/>
  <c r="AC3308" i="3"/>
  <c r="AC3307" i="3"/>
  <c r="AC3306" i="3"/>
  <c r="AC3305" i="3"/>
  <c r="AC3304" i="3"/>
  <c r="AC3303" i="3"/>
  <c r="AC3302" i="3"/>
  <c r="AC3301" i="3"/>
  <c r="AC3293" i="3"/>
  <c r="AC3292" i="3"/>
  <c r="AC3291" i="3"/>
  <c r="AC3290" i="3"/>
  <c r="AC3289" i="3"/>
  <c r="AC3288" i="3"/>
  <c r="AC3287" i="3"/>
  <c r="AC3286" i="3"/>
  <c r="AC3285" i="3"/>
  <c r="AC3284" i="3"/>
  <c r="AC3283" i="3"/>
  <c r="AC3282" i="3"/>
  <c r="AC3281" i="3"/>
  <c r="AC3280" i="3"/>
  <c r="AC3279" i="3"/>
  <c r="AC3271" i="3"/>
  <c r="AC3270" i="3"/>
  <c r="AC3269" i="3"/>
  <c r="AC3268" i="3"/>
  <c r="AC3267" i="3"/>
  <c r="AC3266" i="3"/>
  <c r="AC3265" i="3"/>
  <c r="AC3264" i="3"/>
  <c r="AC3263" i="3"/>
  <c r="AC3262" i="3"/>
  <c r="AC3261" i="3"/>
  <c r="AC3260" i="3"/>
  <c r="AC3259" i="3"/>
  <c r="AC3258" i="3"/>
  <c r="AC3257" i="3"/>
  <c r="AC3248" i="3"/>
  <c r="AC3247" i="3"/>
  <c r="AC3246" i="3"/>
  <c r="AC3245" i="3"/>
  <c r="AC3244" i="3"/>
  <c r="AC3243" i="3"/>
  <c r="AC3242" i="3"/>
  <c r="AC3241" i="3"/>
  <c r="AC3240" i="3"/>
  <c r="AC3239" i="3"/>
  <c r="AC3238" i="3"/>
  <c r="AC3237" i="3"/>
  <c r="AC3236" i="3"/>
  <c r="AC3235" i="3"/>
  <c r="AC3234" i="3"/>
  <c r="AC3225" i="3"/>
  <c r="AC3224" i="3"/>
  <c r="AC3223" i="3"/>
  <c r="AC3222" i="3"/>
  <c r="AC3221" i="3"/>
  <c r="AC3220" i="3"/>
  <c r="AC3219" i="3"/>
  <c r="AC3218" i="3"/>
  <c r="AC3217" i="3"/>
  <c r="AC3216" i="3"/>
  <c r="AC3215" i="3"/>
  <c r="AC3214" i="3"/>
  <c r="AC3213" i="3"/>
  <c r="AC3212" i="3"/>
  <c r="AC3211" i="3"/>
  <c r="AC3202" i="3"/>
  <c r="AC3201" i="3"/>
  <c r="AC3200" i="3"/>
  <c r="AC3199" i="3"/>
  <c r="AC3198" i="3"/>
  <c r="AC3197" i="3"/>
  <c r="AC3196" i="3"/>
  <c r="AC3195" i="3"/>
  <c r="AC3194" i="3"/>
  <c r="AC3193" i="3"/>
  <c r="AC3192" i="3"/>
  <c r="AC3191" i="3"/>
  <c r="AC3190" i="3"/>
  <c r="AC3189" i="3"/>
  <c r="AC3188" i="3"/>
  <c r="AC3179" i="3"/>
  <c r="AC3178" i="3"/>
  <c r="AC3177" i="3"/>
  <c r="AC3176" i="3"/>
  <c r="AC3175" i="3"/>
  <c r="AC3174" i="3"/>
  <c r="AC3173" i="3"/>
  <c r="AC3172" i="3"/>
  <c r="AC3171" i="3"/>
  <c r="AC3170" i="3"/>
  <c r="AC3169" i="3"/>
  <c r="AC3168" i="3"/>
  <c r="AC3167" i="3"/>
  <c r="AC3166" i="3"/>
  <c r="AC3165" i="3"/>
  <c r="AC3157" i="3"/>
  <c r="AC3156" i="3"/>
  <c r="AC3155" i="3"/>
  <c r="AC3154" i="3"/>
  <c r="AC3153" i="3"/>
  <c r="AC3152" i="3"/>
  <c r="AC3151" i="3"/>
  <c r="AC3150" i="3"/>
  <c r="AC3149" i="3"/>
  <c r="AC3148" i="3"/>
  <c r="AC3147" i="3"/>
  <c r="AC3146" i="3"/>
  <c r="AC3145" i="3"/>
  <c r="AC3144" i="3"/>
  <c r="AC3143" i="3"/>
  <c r="AC3134" i="3"/>
  <c r="AC3133" i="3"/>
  <c r="AC3132" i="3"/>
  <c r="AC3131" i="3"/>
  <c r="AC3130" i="3"/>
  <c r="AC3129" i="3"/>
  <c r="AC3128" i="3"/>
  <c r="AC3127" i="3"/>
  <c r="AC3126" i="3"/>
  <c r="AC3125" i="3"/>
  <c r="AC3124" i="3"/>
  <c r="AC3123" i="3"/>
  <c r="AC3122" i="3"/>
  <c r="AC3121" i="3"/>
  <c r="AC3120" i="3"/>
  <c r="AC3111" i="3"/>
  <c r="AC3110" i="3"/>
  <c r="AC3109" i="3"/>
  <c r="AC3108" i="3"/>
  <c r="AC3107" i="3"/>
  <c r="AC3106" i="3"/>
  <c r="AC3105" i="3"/>
  <c r="AC3104" i="3"/>
  <c r="AC3103" i="3"/>
  <c r="AC3102" i="3"/>
  <c r="AC3101" i="3"/>
  <c r="AC3100" i="3"/>
  <c r="AC3099" i="3"/>
  <c r="AC3098" i="3"/>
  <c r="AC3097" i="3"/>
  <c r="AC3088" i="3"/>
  <c r="AC3087" i="3"/>
  <c r="AC3086" i="3"/>
  <c r="AC3085" i="3"/>
  <c r="AC3084" i="3"/>
  <c r="AC3083" i="3"/>
  <c r="AC3082" i="3"/>
  <c r="AC3081" i="3"/>
  <c r="AC3080" i="3"/>
  <c r="AC3079" i="3"/>
  <c r="AC3078" i="3"/>
  <c r="AC3077" i="3"/>
  <c r="AC3076" i="3"/>
  <c r="AC3075" i="3"/>
  <c r="AC3073" i="3"/>
  <c r="AC3072" i="3"/>
  <c r="AC3071" i="3"/>
  <c r="AC3070" i="3"/>
  <c r="AC3069" i="3"/>
  <c r="AC3068" i="3"/>
  <c r="AC3067" i="3"/>
  <c r="AC3066" i="3"/>
  <c r="AC3065" i="3"/>
  <c r="AC3064" i="3"/>
  <c r="AC3063" i="3"/>
  <c r="AC3062" i="3"/>
  <c r="AC3061" i="3"/>
  <c r="AC3060" i="3"/>
  <c r="AC3059" i="3"/>
  <c r="AC3050" i="3"/>
  <c r="AC3049" i="3"/>
  <c r="AC3048" i="3"/>
  <c r="AC3047" i="3"/>
  <c r="AC3046" i="3"/>
  <c r="AC3045" i="3"/>
  <c r="AC3044" i="3"/>
  <c r="AC3043" i="3"/>
  <c r="AC3042" i="3"/>
  <c r="AC3041" i="3"/>
  <c r="AC3040" i="3"/>
  <c r="AC3039" i="3"/>
  <c r="AC3038" i="3"/>
  <c r="AC3037" i="3"/>
  <c r="AC3036" i="3"/>
  <c r="AC3027" i="3"/>
  <c r="AC3026" i="3"/>
  <c r="AC3025" i="3"/>
  <c r="AC3024" i="3"/>
  <c r="AC3023" i="3"/>
  <c r="AC3022" i="3"/>
  <c r="AC3021" i="3"/>
  <c r="AC3020" i="3"/>
  <c r="AC3019" i="3"/>
  <c r="AC3018" i="3"/>
  <c r="AC3017" i="3"/>
  <c r="AC3016" i="3"/>
  <c r="AC3015" i="3"/>
  <c r="AC3014" i="3"/>
  <c r="AC3012" i="3"/>
  <c r="AC3011" i="3"/>
  <c r="AC3010" i="3"/>
  <c r="AC3009" i="3"/>
  <c r="AC3008" i="3"/>
  <c r="AC3007" i="3"/>
  <c r="AC3006" i="3"/>
  <c r="AC3005" i="3"/>
  <c r="AC3004" i="3"/>
  <c r="AC3003" i="3"/>
  <c r="AC3002" i="3"/>
  <c r="AC3001" i="3"/>
  <c r="AC3000" i="3"/>
  <c r="AC2999" i="3"/>
  <c r="AC2998" i="3"/>
  <c r="AC2989" i="3"/>
  <c r="AC2988" i="3"/>
  <c r="AC2987" i="3"/>
  <c r="AC2986" i="3"/>
  <c r="AC2985" i="3"/>
  <c r="AC2984" i="3"/>
  <c r="AC2983" i="3"/>
  <c r="AC2982" i="3"/>
  <c r="AC2981" i="3"/>
  <c r="AC2980" i="3"/>
  <c r="AC2979" i="3"/>
  <c r="AC2978" i="3"/>
  <c r="AC2977" i="3"/>
  <c r="AC2976" i="3"/>
  <c r="AC2975" i="3"/>
  <c r="AC2966" i="3"/>
  <c r="AC2965" i="3"/>
  <c r="AC2964" i="3"/>
  <c r="AC2963" i="3"/>
  <c r="AC2962" i="3"/>
  <c r="AC2961" i="3"/>
  <c r="AC2960" i="3"/>
  <c r="AC2959" i="3"/>
  <c r="AC2958" i="3"/>
  <c r="AC2957" i="3"/>
  <c r="AC2956" i="3"/>
  <c r="AC2955" i="3"/>
  <c r="AC2954" i="3"/>
  <c r="AC2953" i="3"/>
  <c r="AC2952" i="3"/>
  <c r="AC2943" i="3"/>
  <c r="AC2942" i="3"/>
  <c r="AC2941" i="3"/>
  <c r="AC2940" i="3"/>
  <c r="AC2939" i="3"/>
  <c r="AC2938" i="3"/>
  <c r="AC2937" i="3"/>
  <c r="AC2936" i="3"/>
  <c r="AC2935" i="3"/>
  <c r="AC2934" i="3"/>
  <c r="AC2933" i="3"/>
  <c r="AC2932" i="3"/>
  <c r="AC2931" i="3"/>
  <c r="AC2930" i="3"/>
  <c r="AC2929" i="3"/>
  <c r="AC2920" i="3"/>
  <c r="AC2919" i="3"/>
  <c r="AC2918" i="3"/>
  <c r="AC2917" i="3"/>
  <c r="AC2916" i="3"/>
  <c r="AC2915" i="3"/>
  <c r="AC2914" i="3"/>
  <c r="AC2913" i="3"/>
  <c r="AC2912" i="3"/>
  <c r="AC2911" i="3"/>
  <c r="AC2910" i="3"/>
  <c r="AC2909" i="3"/>
  <c r="AC2908" i="3"/>
  <c r="AC2907" i="3"/>
  <c r="AC2906" i="3"/>
  <c r="AC2898" i="3"/>
  <c r="AC2897" i="3"/>
  <c r="AC2896" i="3"/>
  <c r="AC2895" i="3"/>
  <c r="AC2894" i="3"/>
  <c r="AC2893" i="3"/>
  <c r="AC2892" i="3"/>
  <c r="AC2891" i="3"/>
  <c r="AC2890" i="3"/>
  <c r="AC2889" i="3"/>
  <c r="AC2888" i="3"/>
  <c r="AC2887" i="3"/>
  <c r="AC2886" i="3"/>
  <c r="AC2885" i="3"/>
  <c r="AC2884" i="3"/>
  <c r="AC2875" i="3"/>
  <c r="AC2874" i="3"/>
  <c r="AC2873" i="3"/>
  <c r="AC2872" i="3"/>
  <c r="AC2871" i="3"/>
  <c r="AC2870" i="3"/>
  <c r="AC2869" i="3"/>
  <c r="AC2868" i="3"/>
  <c r="AC2867" i="3"/>
  <c r="AC2866" i="3"/>
  <c r="AC2865" i="3"/>
  <c r="AC2864" i="3"/>
  <c r="AC2863" i="3"/>
  <c r="AC2862" i="3"/>
  <c r="AC2861" i="3"/>
  <c r="AC2852" i="3"/>
  <c r="AC2851" i="3"/>
  <c r="AC2850" i="3"/>
  <c r="AC2849" i="3"/>
  <c r="AC2848" i="3"/>
  <c r="AC2847" i="3"/>
  <c r="AC2846" i="3"/>
  <c r="AC2845" i="3"/>
  <c r="AC2844" i="3"/>
  <c r="AC2843" i="3"/>
  <c r="AC2842" i="3"/>
  <c r="AC2841" i="3"/>
  <c r="AC2840" i="3"/>
  <c r="AC2839" i="3"/>
  <c r="AC2838" i="3"/>
  <c r="AC2829" i="3"/>
  <c r="AC2828" i="3"/>
  <c r="AC2827" i="3"/>
  <c r="AC2826" i="3"/>
  <c r="AC2825" i="3"/>
  <c r="AC2824" i="3"/>
  <c r="AC2823" i="3"/>
  <c r="AC2822" i="3"/>
  <c r="AC2821" i="3"/>
  <c r="AC2820" i="3"/>
  <c r="AC2819" i="3"/>
  <c r="AC2818" i="3"/>
  <c r="AC2817" i="3"/>
  <c r="AC2816" i="3"/>
  <c r="AC2815" i="3"/>
  <c r="AC2806" i="3"/>
  <c r="AC2805" i="3"/>
  <c r="AC2804" i="3"/>
  <c r="AC2803" i="3"/>
  <c r="AC2802" i="3"/>
  <c r="AC2801" i="3"/>
  <c r="AC2800" i="3"/>
  <c r="AC2799" i="3"/>
  <c r="AC2798" i="3"/>
  <c r="AC2797" i="3"/>
  <c r="AC2796" i="3"/>
  <c r="AC2795" i="3"/>
  <c r="AC2794" i="3"/>
  <c r="AC2793" i="3"/>
  <c r="AC2792" i="3"/>
  <c r="AC2784" i="3"/>
  <c r="AC2783" i="3"/>
  <c r="AC2782" i="3"/>
  <c r="AC2781" i="3"/>
  <c r="AC2780" i="3"/>
  <c r="AC2779" i="3"/>
  <c r="AC2778" i="3"/>
  <c r="AC2777" i="3"/>
  <c r="AC2776" i="3"/>
  <c r="AC2775" i="3"/>
  <c r="AC2774" i="3"/>
  <c r="AC2773" i="3"/>
  <c r="AC2772" i="3"/>
  <c r="AC2771" i="3"/>
  <c r="AC2770" i="3"/>
  <c r="AC2761" i="3"/>
  <c r="AC2760" i="3"/>
  <c r="AC2759" i="3"/>
  <c r="AC2758" i="3"/>
  <c r="AC2757" i="3"/>
  <c r="AC2756" i="3"/>
  <c r="AC2755" i="3"/>
  <c r="AC2754" i="3"/>
  <c r="AC2753" i="3"/>
  <c r="AC2752" i="3"/>
  <c r="AC2751" i="3"/>
  <c r="AC2750" i="3"/>
  <c r="AC2749" i="3"/>
  <c r="AC2748" i="3"/>
  <c r="AC2747" i="3"/>
  <c r="AC2738" i="3"/>
  <c r="AC2737" i="3"/>
  <c r="AC2736" i="3"/>
  <c r="AC2735" i="3"/>
  <c r="AC2734" i="3"/>
  <c r="AC2733" i="3"/>
  <c r="AC2732" i="3"/>
  <c r="AC2731" i="3"/>
  <c r="AC2730" i="3"/>
  <c r="AC2729" i="3"/>
  <c r="AC2728" i="3"/>
  <c r="AC2727" i="3"/>
  <c r="AC2726" i="3"/>
  <c r="AC2725" i="3"/>
  <c r="AC2724" i="3"/>
  <c r="AC2715" i="3"/>
  <c r="AC2714" i="3"/>
  <c r="AC2713" i="3"/>
  <c r="AC2712" i="3"/>
  <c r="AC2711" i="3"/>
  <c r="AC2710" i="3"/>
  <c r="AC2709" i="3"/>
  <c r="AC2708" i="3"/>
  <c r="AC2707" i="3"/>
  <c r="AC2706" i="3"/>
  <c r="AC2705" i="3"/>
  <c r="AC2704" i="3"/>
  <c r="AC2703" i="3"/>
  <c r="AC2702" i="3"/>
  <c r="AC2701" i="3"/>
  <c r="AC2692" i="3"/>
  <c r="AC2691" i="3"/>
  <c r="AC2690" i="3"/>
  <c r="AC2689" i="3"/>
  <c r="AC2688" i="3"/>
  <c r="AC2687" i="3"/>
  <c r="AC2686" i="3"/>
  <c r="AC2685" i="3"/>
  <c r="AC2684" i="3"/>
  <c r="AC2683" i="3"/>
  <c r="AC2682" i="3"/>
  <c r="AC2681" i="3"/>
  <c r="AC2680" i="3"/>
  <c r="AC2679" i="3"/>
  <c r="AC2678" i="3"/>
  <c r="AC2670" i="3"/>
  <c r="AC2669" i="3"/>
  <c r="AC2668" i="3"/>
  <c r="AC2667" i="3"/>
  <c r="AC2666" i="3"/>
  <c r="AC2665" i="3"/>
  <c r="AC2664" i="3"/>
  <c r="AC2663" i="3"/>
  <c r="AC2662" i="3"/>
  <c r="AC2661" i="3"/>
  <c r="AC2660" i="3"/>
  <c r="AC2659" i="3"/>
  <c r="AC2658" i="3"/>
  <c r="AC2657" i="3"/>
  <c r="AC2656" i="3"/>
  <c r="AC2647" i="3"/>
  <c r="AC2646" i="3"/>
  <c r="AC2645" i="3"/>
  <c r="AC2644" i="3"/>
  <c r="AC2643" i="3"/>
  <c r="AC2642" i="3"/>
  <c r="AC2641" i="3"/>
  <c r="AC2640" i="3"/>
  <c r="AC2639" i="3"/>
  <c r="AC2638" i="3"/>
  <c r="AC2637" i="3"/>
  <c r="AC2636" i="3"/>
  <c r="AC2635" i="3"/>
  <c r="AC2634" i="3"/>
  <c r="AC2633" i="3"/>
  <c r="AC2624" i="3"/>
  <c r="AC2623" i="3"/>
  <c r="AC2622" i="3"/>
  <c r="AC2621" i="3"/>
  <c r="AC2620" i="3"/>
  <c r="AC2619" i="3"/>
  <c r="AC2618" i="3"/>
  <c r="AC2617" i="3"/>
  <c r="AC2616" i="3"/>
  <c r="AC2615" i="3"/>
  <c r="AC2614" i="3"/>
  <c r="AC2613" i="3"/>
  <c r="AC2612" i="3"/>
  <c r="AC2611" i="3"/>
  <c r="AC2610" i="3"/>
  <c r="AC2601" i="3"/>
  <c r="AC2600" i="3"/>
  <c r="AC2599" i="3"/>
  <c r="AC2598" i="3"/>
  <c r="AC2597" i="3"/>
  <c r="AC2596" i="3"/>
  <c r="AC2595" i="3"/>
  <c r="AC2594" i="3"/>
  <c r="AC2593" i="3"/>
  <c r="AC2592" i="3"/>
  <c r="AC2591" i="3"/>
  <c r="AC2590" i="3"/>
  <c r="AC2589" i="3"/>
  <c r="AC2588" i="3"/>
  <c r="AC2587" i="3"/>
  <c r="AC2578" i="3"/>
  <c r="AC2577" i="3"/>
  <c r="AC2576" i="3"/>
  <c r="AC2575" i="3"/>
  <c r="AC2574" i="3"/>
  <c r="AC2573" i="3"/>
  <c r="AC2572" i="3"/>
  <c r="AC2571" i="3"/>
  <c r="AC2570" i="3"/>
  <c r="AC2569" i="3"/>
  <c r="AC2568" i="3"/>
  <c r="AC2567" i="3"/>
  <c r="AC2566" i="3"/>
  <c r="AC2565" i="3"/>
  <c r="AC2564" i="3"/>
  <c r="AC2556" i="3"/>
  <c r="AC2555" i="3"/>
  <c r="AC2554" i="3"/>
  <c r="AC2553" i="3"/>
  <c r="AC2552" i="3"/>
  <c r="AC2551" i="3"/>
  <c r="AC2550" i="3"/>
  <c r="AC2549" i="3"/>
  <c r="AC2548" i="3"/>
  <c r="AC2547" i="3"/>
  <c r="AC2546" i="3"/>
  <c r="AC2545" i="3"/>
  <c r="AC2544" i="3"/>
  <c r="AC2543" i="3"/>
  <c r="AC2542" i="3"/>
  <c r="AC2534" i="3"/>
  <c r="AC2533" i="3"/>
  <c r="AC2532" i="3"/>
  <c r="AC2531" i="3"/>
  <c r="AC2530" i="3"/>
  <c r="AC2529" i="3"/>
  <c r="AC2528" i="3"/>
  <c r="AC2527" i="3"/>
  <c r="AC2526" i="3"/>
  <c r="AC2525" i="3"/>
  <c r="AC2524" i="3"/>
  <c r="AC2523" i="3"/>
  <c r="AC2522" i="3"/>
  <c r="AC2521" i="3"/>
  <c r="AC2520" i="3"/>
  <c r="AC2511" i="3"/>
  <c r="AC2510" i="3"/>
  <c r="AC2509" i="3"/>
  <c r="AC2508" i="3"/>
  <c r="AC2507" i="3"/>
  <c r="AC2506" i="3"/>
  <c r="AC2505" i="3"/>
  <c r="AC2504" i="3"/>
  <c r="AC2503" i="3"/>
  <c r="AC2502" i="3"/>
  <c r="AC2501" i="3"/>
  <c r="AC2500" i="3"/>
  <c r="AC2499" i="3"/>
  <c r="AC2498" i="3"/>
  <c r="AC2497" i="3"/>
  <c r="AC2488" i="3"/>
  <c r="AC2487" i="3"/>
  <c r="AC2486" i="3"/>
  <c r="AC2485" i="3"/>
  <c r="AC2484" i="3"/>
  <c r="AC2483" i="3"/>
  <c r="AC2482" i="3"/>
  <c r="AC2481" i="3"/>
  <c r="AC2480" i="3"/>
  <c r="AC2479" i="3"/>
  <c r="AC2478" i="3"/>
  <c r="AC2477" i="3"/>
  <c r="AC2476" i="3"/>
  <c r="AC2475" i="3"/>
  <c r="AC2474" i="3"/>
  <c r="AC2465" i="3"/>
  <c r="AC2464" i="3"/>
  <c r="AC2463" i="3"/>
  <c r="AC2462" i="3"/>
  <c r="AC2461" i="3"/>
  <c r="AC2460" i="3"/>
  <c r="AC2459" i="3"/>
  <c r="AC2458" i="3"/>
  <c r="AC2457" i="3"/>
  <c r="AC2456" i="3"/>
  <c r="AC2455" i="3"/>
  <c r="AC2454" i="3"/>
  <c r="AC2453" i="3"/>
  <c r="AC2452" i="3"/>
  <c r="AC2451" i="3"/>
  <c r="AC2443" i="3"/>
  <c r="AC2442" i="3"/>
  <c r="AC2441" i="3"/>
  <c r="AC2440" i="3"/>
  <c r="AC2439" i="3"/>
  <c r="AC2438" i="3"/>
  <c r="AC2437" i="3"/>
  <c r="AC2436" i="3"/>
  <c r="AC2435" i="3"/>
  <c r="AC2434" i="3"/>
  <c r="AC2433" i="3"/>
  <c r="AC2432" i="3"/>
  <c r="AC2431" i="3"/>
  <c r="AC2430" i="3"/>
  <c r="AC2429" i="3"/>
  <c r="AC2420" i="3"/>
  <c r="AC2419" i="3"/>
  <c r="AC2418" i="3"/>
  <c r="AC2417" i="3"/>
  <c r="AC2416" i="3"/>
  <c r="AC2415" i="3"/>
  <c r="AC2414" i="3"/>
  <c r="AC2413" i="3"/>
  <c r="AC2412" i="3"/>
  <c r="AC2411" i="3"/>
  <c r="AC2410" i="3"/>
  <c r="AC2409" i="3"/>
  <c r="AC2408" i="3"/>
  <c r="AC2407" i="3"/>
  <c r="AC2406" i="3"/>
  <c r="AC2397" i="3"/>
  <c r="AC2396" i="3"/>
  <c r="AC2395" i="3"/>
  <c r="AC2394" i="3"/>
  <c r="AC2393" i="3"/>
  <c r="AC2392" i="3"/>
  <c r="AC2391" i="3"/>
  <c r="AC2390" i="3"/>
  <c r="AC2389" i="3"/>
  <c r="AC2388" i="3"/>
  <c r="AC2387" i="3"/>
  <c r="AC2386" i="3"/>
  <c r="AC2385" i="3"/>
  <c r="AC2384" i="3"/>
  <c r="AC2383" i="3"/>
  <c r="AC2374" i="3"/>
  <c r="AC2373" i="3"/>
  <c r="AC2372" i="3"/>
  <c r="AC2371" i="3"/>
  <c r="AC2370" i="3"/>
  <c r="AC2369" i="3"/>
  <c r="AC2368" i="3"/>
  <c r="AC2367" i="3"/>
  <c r="AC2366" i="3"/>
  <c r="AC2365" i="3"/>
  <c r="AC2364" i="3"/>
  <c r="AC2363" i="3"/>
  <c r="AC2362" i="3"/>
  <c r="AC2361" i="3"/>
  <c r="AC2360" i="3"/>
  <c r="AC2351" i="3"/>
  <c r="AC2350" i="3"/>
  <c r="AC2349" i="3"/>
  <c r="AC2348" i="3"/>
  <c r="AC2347" i="3"/>
  <c r="AC2346" i="3"/>
  <c r="AC2345" i="3"/>
  <c r="AC2344" i="3"/>
  <c r="AC2343" i="3"/>
  <c r="AC2342" i="3"/>
  <c r="AC2341" i="3"/>
  <c r="AC2340" i="3"/>
  <c r="AC2339" i="3"/>
  <c r="AC2338" i="3"/>
  <c r="AC2337" i="3"/>
  <c r="AC2329" i="3"/>
  <c r="AC2328" i="3"/>
  <c r="AC2327" i="3"/>
  <c r="AC2326" i="3"/>
  <c r="AC2325" i="3"/>
  <c r="AC2324" i="3"/>
  <c r="AC2323" i="3"/>
  <c r="AC2322" i="3"/>
  <c r="AC2321" i="3"/>
  <c r="AC2320" i="3"/>
  <c r="AC2319" i="3"/>
  <c r="AC2318" i="3"/>
  <c r="AC2317" i="3"/>
  <c r="AC2316" i="3"/>
  <c r="AC2315" i="3"/>
  <c r="AC2306" i="3"/>
  <c r="AC2305" i="3"/>
  <c r="AC2304" i="3"/>
  <c r="AC2303" i="3"/>
  <c r="AC2302" i="3"/>
  <c r="AC2301" i="3"/>
  <c r="AC2300" i="3"/>
  <c r="AC2299" i="3"/>
  <c r="AC2298" i="3"/>
  <c r="AC2297" i="3"/>
  <c r="AC2296" i="3"/>
  <c r="AC2295" i="3"/>
  <c r="AC2294" i="3"/>
  <c r="AC2293" i="3"/>
  <c r="AC2292" i="3"/>
  <c r="AC2283" i="3"/>
  <c r="AC2282" i="3"/>
  <c r="AC2281" i="3"/>
  <c r="AC2280" i="3"/>
  <c r="AC2279" i="3"/>
  <c r="AC2278" i="3"/>
  <c r="AC2277" i="3"/>
  <c r="AC2276" i="3"/>
  <c r="AC2275" i="3"/>
  <c r="AC2274" i="3"/>
  <c r="AC2273" i="3"/>
  <c r="AC2272" i="3"/>
  <c r="AC2271" i="3"/>
  <c r="AC2270" i="3"/>
  <c r="AC2269" i="3"/>
  <c r="AC2260" i="3"/>
  <c r="AC2259" i="3"/>
  <c r="AC2258" i="3"/>
  <c r="AC2257" i="3"/>
  <c r="AC2256" i="3"/>
  <c r="AC2255" i="3"/>
  <c r="AC2254" i="3"/>
  <c r="AC2253" i="3"/>
  <c r="AC2252" i="3"/>
  <c r="AC2251" i="3"/>
  <c r="AC2250" i="3"/>
  <c r="AC2249" i="3"/>
  <c r="AC2248" i="3"/>
  <c r="AC2247" i="3"/>
  <c r="AC2246" i="3"/>
  <c r="AC2237" i="3"/>
  <c r="AC2236" i="3"/>
  <c r="AC2235" i="3"/>
  <c r="AC2234" i="3"/>
  <c r="AC2233" i="3"/>
  <c r="AC2232" i="3"/>
  <c r="AC2231" i="3"/>
  <c r="AC2230" i="3"/>
  <c r="AC2229" i="3"/>
  <c r="AC2228" i="3"/>
  <c r="AC2227" i="3"/>
  <c r="AC2226" i="3"/>
  <c r="AC2225" i="3"/>
  <c r="AC2224" i="3"/>
  <c r="AC2223" i="3"/>
  <c r="AC2215" i="3"/>
  <c r="AC2214" i="3"/>
  <c r="AC2213" i="3"/>
  <c r="AC2212" i="3"/>
  <c r="AC2211" i="3"/>
  <c r="AC2210" i="3"/>
  <c r="AC2209" i="3"/>
  <c r="AC2208" i="3"/>
  <c r="AC2207" i="3"/>
  <c r="AC2206" i="3"/>
  <c r="AC2205" i="3"/>
  <c r="AC2204" i="3"/>
  <c r="AC2203" i="3"/>
  <c r="AC2202" i="3"/>
  <c r="AC2201" i="3"/>
  <c r="AC2192" i="3"/>
  <c r="AC2191" i="3"/>
  <c r="AC2190" i="3"/>
  <c r="AC2189" i="3"/>
  <c r="AC2188" i="3"/>
  <c r="AC2187" i="3"/>
  <c r="AC2186" i="3"/>
  <c r="AC2185" i="3"/>
  <c r="AC2184" i="3"/>
  <c r="AC2183" i="3"/>
  <c r="AC2182" i="3"/>
  <c r="AC2181" i="3"/>
  <c r="AC2180" i="3"/>
  <c r="AC2179" i="3"/>
  <c r="AC2178" i="3"/>
  <c r="AC2169" i="3"/>
  <c r="AC2168" i="3"/>
  <c r="AC2167" i="3"/>
  <c r="AC2166" i="3"/>
  <c r="AC2165" i="3"/>
  <c r="AC2164" i="3"/>
  <c r="AC2163" i="3"/>
  <c r="AC2162" i="3"/>
  <c r="AC2161" i="3"/>
  <c r="AC2160" i="3"/>
  <c r="AC2159" i="3"/>
  <c r="AC2158" i="3"/>
  <c r="AC2157" i="3"/>
  <c r="AC2156" i="3"/>
  <c r="AC2154" i="3"/>
  <c r="AC2153" i="3"/>
  <c r="AC2152" i="3"/>
  <c r="AC2151" i="3"/>
  <c r="AC2150" i="3"/>
  <c r="AC2149" i="3"/>
  <c r="AC2148" i="3"/>
  <c r="AC2147" i="3"/>
  <c r="AC2146" i="3"/>
  <c r="AC2145" i="3"/>
  <c r="AC2144" i="3"/>
  <c r="AC2143" i="3"/>
  <c r="AC2142" i="3"/>
  <c r="AC2141" i="3"/>
  <c r="AC2140" i="3"/>
  <c r="AC2132" i="3"/>
  <c r="AC2131" i="3"/>
  <c r="AC2130" i="3"/>
  <c r="AC2129" i="3"/>
  <c r="AC2128" i="3"/>
  <c r="AC2127" i="3"/>
  <c r="AC2126" i="3"/>
  <c r="AC2125" i="3"/>
  <c r="AC2124" i="3"/>
  <c r="AC2123" i="3"/>
  <c r="AC2122" i="3"/>
  <c r="AC2121" i="3"/>
  <c r="AC2120" i="3"/>
  <c r="AC2119" i="3"/>
  <c r="AC2118" i="3"/>
  <c r="AC2109" i="3"/>
  <c r="AC2108" i="3"/>
  <c r="AC2107" i="3"/>
  <c r="AC2106" i="3"/>
  <c r="AC2105" i="3"/>
  <c r="AC2104" i="3"/>
  <c r="AC2103" i="3"/>
  <c r="AC2102" i="3"/>
  <c r="AC2101" i="3"/>
  <c r="AC2100" i="3"/>
  <c r="AC2099" i="3"/>
  <c r="AC2098" i="3"/>
  <c r="AC2097" i="3"/>
  <c r="AC2096" i="3"/>
  <c r="AC2095" i="3"/>
  <c r="AC2086" i="3"/>
  <c r="AC2085" i="3"/>
  <c r="AC2084" i="3"/>
  <c r="AC2083" i="3"/>
  <c r="AC2082" i="3"/>
  <c r="AC2081" i="3"/>
  <c r="AC2080" i="3"/>
  <c r="AC2079" i="3"/>
  <c r="AC2078" i="3"/>
  <c r="AC2077" i="3"/>
  <c r="AC2076" i="3"/>
  <c r="AC2075" i="3"/>
  <c r="AC2074" i="3"/>
  <c r="AC2073" i="3"/>
  <c r="AC2072" i="3"/>
  <c r="AC2063" i="3"/>
  <c r="AC2062" i="3"/>
  <c r="AC2061" i="3"/>
  <c r="AC2060" i="3"/>
  <c r="AC2059" i="3"/>
  <c r="AC2058" i="3"/>
  <c r="AC2057" i="3"/>
  <c r="AC2056" i="3"/>
  <c r="AC2055" i="3"/>
  <c r="AC2054" i="3"/>
  <c r="AC2053" i="3"/>
  <c r="AC2052" i="3"/>
  <c r="AC2051" i="3"/>
  <c r="AC2050" i="3"/>
  <c r="AC2049" i="3"/>
  <c r="AC2040" i="3"/>
  <c r="AC2039" i="3"/>
  <c r="AC2038" i="3"/>
  <c r="AC2037" i="3"/>
  <c r="AC2036" i="3"/>
  <c r="AC2035" i="3"/>
  <c r="AC2034" i="3"/>
  <c r="AC2033" i="3"/>
  <c r="AC2032" i="3"/>
  <c r="AC2031" i="3"/>
  <c r="AC2030" i="3"/>
  <c r="AC2029" i="3"/>
  <c r="AC2028" i="3"/>
  <c r="AC2027" i="3"/>
  <c r="AC2026" i="3"/>
  <c r="AC2018" i="3"/>
  <c r="AC2017" i="3"/>
  <c r="AC2016" i="3"/>
  <c r="AC2015" i="3"/>
  <c r="AC2014" i="3"/>
  <c r="AC2013" i="3"/>
  <c r="AC2012" i="3"/>
  <c r="AC2011" i="3"/>
  <c r="AC2010" i="3"/>
  <c r="AC2009" i="3"/>
  <c r="AC2008" i="3"/>
  <c r="AC2007" i="3"/>
  <c r="AC2006" i="3"/>
  <c r="AC2005" i="3"/>
  <c r="AC2004" i="3"/>
  <c r="AC1995" i="3"/>
  <c r="AC1994" i="3"/>
  <c r="AC1993" i="3"/>
  <c r="AC1992" i="3"/>
  <c r="AC1991" i="3"/>
  <c r="AC1990" i="3"/>
  <c r="AC1989" i="3"/>
  <c r="AC1988" i="3"/>
  <c r="AC1987" i="3"/>
  <c r="AC1986" i="3"/>
  <c r="AC1985" i="3"/>
  <c r="AC1984" i="3"/>
  <c r="AC1983" i="3"/>
  <c r="AC1982" i="3"/>
  <c r="AC1981" i="3"/>
  <c r="AC1972" i="3"/>
  <c r="AC1971" i="3"/>
  <c r="AC1970" i="3"/>
  <c r="AC1969" i="3"/>
  <c r="AC1968" i="3"/>
  <c r="AC1967" i="3"/>
  <c r="AC1966" i="3"/>
  <c r="AC1965" i="3"/>
  <c r="AC1964" i="3"/>
  <c r="AC1963" i="3"/>
  <c r="AC1962" i="3"/>
  <c r="AC1961" i="3"/>
  <c r="AC1960" i="3"/>
  <c r="AC1959" i="3"/>
  <c r="AC1958" i="3"/>
  <c r="AC1949" i="3"/>
  <c r="AC1948" i="3"/>
  <c r="AC1947" i="3"/>
  <c r="AC1946" i="3"/>
  <c r="AC1945" i="3"/>
  <c r="AC1944" i="3"/>
  <c r="AC1943" i="3"/>
  <c r="AC1942" i="3"/>
  <c r="AC1941" i="3"/>
  <c r="AC1940" i="3"/>
  <c r="AC1939" i="3"/>
  <c r="AC1938" i="3"/>
  <c r="AC1937" i="3"/>
  <c r="AC1936" i="3"/>
  <c r="AC1935" i="3"/>
  <c r="AC1926" i="3"/>
  <c r="AC1925" i="3"/>
  <c r="AC1924" i="3"/>
  <c r="AC1923" i="3"/>
  <c r="AC1922" i="3"/>
  <c r="AC1921" i="3"/>
  <c r="AC1920" i="3"/>
  <c r="AC1919" i="3"/>
  <c r="AC1918" i="3"/>
  <c r="AC1917" i="3"/>
  <c r="AC1916" i="3"/>
  <c r="AC1915" i="3"/>
  <c r="AC1914" i="3"/>
  <c r="AC1913" i="3"/>
  <c r="AC1912" i="3"/>
  <c r="AC1904" i="3"/>
  <c r="AC1903" i="3"/>
  <c r="AC1902" i="3"/>
  <c r="AC1901" i="3"/>
  <c r="AC1900" i="3"/>
  <c r="AC1899" i="3"/>
  <c r="AC1898" i="3"/>
  <c r="AC1897" i="3"/>
  <c r="AC1896" i="3"/>
  <c r="AC1895" i="3"/>
  <c r="AC1894" i="3"/>
  <c r="AC1893" i="3"/>
  <c r="AC1892" i="3"/>
  <c r="AC1891" i="3"/>
  <c r="AC1890" i="3"/>
  <c r="AC1881" i="3"/>
  <c r="AC1880" i="3"/>
  <c r="AC1879" i="3"/>
  <c r="AC1878" i="3"/>
  <c r="AC1877" i="3"/>
  <c r="AC1876" i="3"/>
  <c r="AC1875" i="3"/>
  <c r="AC1874" i="3"/>
  <c r="AC1873" i="3"/>
  <c r="AC1872" i="3"/>
  <c r="AC1871" i="3"/>
  <c r="AC1870" i="3"/>
  <c r="AC1869" i="3"/>
  <c r="AC1868" i="3"/>
  <c r="AC1867" i="3"/>
  <c r="AC1858" i="3"/>
  <c r="AC1857" i="3"/>
  <c r="AC1856" i="3"/>
  <c r="AC1855" i="3"/>
  <c r="AC1854" i="3"/>
  <c r="AC1853" i="3"/>
  <c r="AC1852" i="3"/>
  <c r="AC1851" i="3"/>
  <c r="AC1850" i="3"/>
  <c r="AC1849" i="3"/>
  <c r="AC1848" i="3"/>
  <c r="AC1847" i="3"/>
  <c r="AC1846" i="3"/>
  <c r="AC1845" i="3"/>
  <c r="AC1844" i="3"/>
  <c r="AC1835" i="3"/>
  <c r="AC1834" i="3"/>
  <c r="AC1833" i="3"/>
  <c r="AC1832" i="3"/>
  <c r="AC1831" i="3"/>
  <c r="AC1830" i="3"/>
  <c r="AC1829" i="3"/>
  <c r="AC1828" i="3"/>
  <c r="AC1827" i="3"/>
  <c r="AC1826" i="3"/>
  <c r="AC1825" i="3"/>
  <c r="AC1824" i="3"/>
  <c r="AC1823" i="3"/>
  <c r="AC1822" i="3"/>
  <c r="AC1821" i="3"/>
  <c r="AC1812" i="3"/>
  <c r="AC1811" i="3"/>
  <c r="AC1810" i="3"/>
  <c r="AC1809" i="3"/>
  <c r="AC1808" i="3"/>
  <c r="AC1807" i="3"/>
  <c r="AC1806" i="3"/>
  <c r="AC1805" i="3"/>
  <c r="AC1804" i="3"/>
  <c r="AC1803" i="3"/>
  <c r="AC1802" i="3"/>
  <c r="AC1801" i="3"/>
  <c r="AC1800" i="3"/>
  <c r="AC1799" i="3"/>
  <c r="AC1798" i="3"/>
  <c r="AC1790" i="3"/>
  <c r="AC1789" i="3"/>
  <c r="AC1788" i="3"/>
  <c r="AC1787" i="3"/>
  <c r="AC1786" i="3"/>
  <c r="AC1785" i="3"/>
  <c r="AC1784" i="3"/>
  <c r="AC1783" i="3"/>
  <c r="AC1782" i="3"/>
  <c r="AC1781" i="3"/>
  <c r="AC1780" i="3"/>
  <c r="AC1779" i="3"/>
  <c r="AC1778" i="3"/>
  <c r="AC1777" i="3"/>
  <c r="AC1776" i="3"/>
  <c r="AC1767" i="3"/>
  <c r="AC1766" i="3"/>
  <c r="AC1765" i="3"/>
  <c r="AC1764" i="3"/>
  <c r="AC1763" i="3"/>
  <c r="AC1762" i="3"/>
  <c r="AC1761" i="3"/>
  <c r="AC1760" i="3"/>
  <c r="AC1759" i="3"/>
  <c r="AC1758" i="3"/>
  <c r="AC1757" i="3"/>
  <c r="AC1756" i="3"/>
  <c r="AC1755" i="3"/>
  <c r="AC1754" i="3"/>
  <c r="AC1753" i="3"/>
  <c r="AC1744" i="3"/>
  <c r="AC1743" i="3"/>
  <c r="AC1742" i="3"/>
  <c r="AC1741" i="3"/>
  <c r="AC1740" i="3"/>
  <c r="AC1739" i="3"/>
  <c r="AC1738" i="3"/>
  <c r="AC1737" i="3"/>
  <c r="AC1736" i="3"/>
  <c r="AC1735" i="3"/>
  <c r="AC1734" i="3"/>
  <c r="AC1733" i="3"/>
  <c r="AC1732" i="3"/>
  <c r="AC1731" i="3"/>
  <c r="AC1730" i="3"/>
  <c r="AC1729" i="3"/>
  <c r="AC1728" i="3"/>
  <c r="AC1727" i="3"/>
  <c r="AC1726" i="3"/>
  <c r="AC1725" i="3"/>
  <c r="AC1724" i="3"/>
  <c r="AC1723" i="3"/>
  <c r="AC1722" i="3"/>
  <c r="AC1721" i="3"/>
  <c r="AC1720" i="3"/>
  <c r="AC1719" i="3"/>
  <c r="AC1718" i="3"/>
  <c r="AC1717" i="3"/>
  <c r="AC1716" i="3"/>
  <c r="AC1708" i="3"/>
  <c r="AC1707" i="3"/>
  <c r="AC1706" i="3"/>
  <c r="AC1705" i="3"/>
  <c r="AC1704" i="3"/>
  <c r="AC1703" i="3"/>
  <c r="AC1702" i="3"/>
  <c r="AC1701" i="3"/>
  <c r="AC1700" i="3"/>
  <c r="AC1699" i="3"/>
  <c r="AC1698" i="3"/>
  <c r="AC1697" i="3"/>
  <c r="AC1696" i="3"/>
  <c r="AC1695" i="3"/>
  <c r="AC1694" i="3"/>
  <c r="AC1685" i="3"/>
  <c r="AC1684" i="3"/>
  <c r="AC1683" i="3"/>
  <c r="AC1682" i="3"/>
  <c r="AC1681" i="3"/>
  <c r="AC1680" i="3"/>
  <c r="AC1679" i="3"/>
  <c r="AC1678" i="3"/>
  <c r="AC1677" i="3"/>
  <c r="AC1676" i="3"/>
  <c r="AC1675" i="3"/>
  <c r="AC1674" i="3"/>
  <c r="AC1673" i="3"/>
  <c r="AC1672" i="3"/>
  <c r="AC1671" i="3"/>
  <c r="AC1662" i="3"/>
  <c r="AC1661" i="3"/>
  <c r="AC1660" i="3"/>
  <c r="AC1659" i="3"/>
  <c r="AC1658" i="3"/>
  <c r="AC1657" i="3"/>
  <c r="AC1656" i="3"/>
  <c r="AC1655" i="3"/>
  <c r="AC1654" i="3"/>
  <c r="AC1653" i="3"/>
  <c r="AC1652" i="3"/>
  <c r="AC1651" i="3"/>
  <c r="AC1650" i="3"/>
  <c r="AC1649" i="3"/>
  <c r="AC1648" i="3"/>
  <c r="AC1639" i="3"/>
  <c r="AC1638" i="3"/>
  <c r="AC1637" i="3"/>
  <c r="AC1636" i="3"/>
  <c r="AC1635" i="3"/>
  <c r="AC1634" i="3"/>
  <c r="AC1633" i="3"/>
  <c r="AC1632" i="3"/>
  <c r="AC1631" i="3"/>
  <c r="AC1630" i="3"/>
  <c r="AC1629" i="3"/>
  <c r="AC1628" i="3"/>
  <c r="AC1627" i="3"/>
  <c r="AC1626" i="3"/>
  <c r="AC1625" i="3"/>
  <c r="AC1616" i="3"/>
  <c r="AC1615" i="3"/>
  <c r="AC1614" i="3"/>
  <c r="AC1613" i="3"/>
  <c r="AC1612" i="3"/>
  <c r="AC1611" i="3"/>
  <c r="AC1610" i="3"/>
  <c r="AC1609" i="3"/>
  <c r="AC1608" i="3"/>
  <c r="AC1607" i="3"/>
  <c r="AC1606" i="3"/>
  <c r="AC1605" i="3"/>
  <c r="AC1604" i="3"/>
  <c r="AC1603" i="3"/>
  <c r="AC1602" i="3"/>
  <c r="AC1594" i="3"/>
  <c r="AC1593" i="3"/>
  <c r="AC1592" i="3"/>
  <c r="AC1591" i="3"/>
  <c r="AC1590" i="3"/>
  <c r="AC1589" i="3"/>
  <c r="AC1588" i="3"/>
  <c r="AC1587" i="3"/>
  <c r="AC1586" i="3"/>
  <c r="AC1585" i="3"/>
  <c r="AC1584" i="3"/>
  <c r="AC1583" i="3"/>
  <c r="AC1582" i="3"/>
  <c r="AC1581" i="3"/>
  <c r="AC1580" i="3"/>
  <c r="AC1571" i="3"/>
  <c r="AC1570" i="3"/>
  <c r="AC1569" i="3"/>
  <c r="AC1568" i="3"/>
  <c r="AC1567" i="3"/>
  <c r="AC1566" i="3"/>
  <c r="AC1565" i="3"/>
  <c r="AC1564" i="3"/>
  <c r="AC1563" i="3"/>
  <c r="AC1562" i="3"/>
  <c r="AC1561" i="3"/>
  <c r="AC1560" i="3"/>
  <c r="AC1559" i="3"/>
  <c r="AC1558" i="3"/>
  <c r="AC1557" i="3"/>
  <c r="AC1548" i="3"/>
  <c r="AC1547" i="3"/>
  <c r="AC1546" i="3"/>
  <c r="AC1545" i="3"/>
  <c r="AC1544" i="3"/>
  <c r="AC1543" i="3"/>
  <c r="AC1542" i="3"/>
  <c r="AC1541" i="3"/>
  <c r="AC1540" i="3"/>
  <c r="AC1539" i="3"/>
  <c r="AC1538" i="3"/>
  <c r="AC1537" i="3"/>
  <c r="AC1536" i="3"/>
  <c r="AC1535" i="3"/>
  <c r="AC1534" i="3"/>
  <c r="AC1525" i="3"/>
  <c r="AC1524" i="3"/>
  <c r="AC1523" i="3"/>
  <c r="AC1522" i="3"/>
  <c r="AC1521" i="3"/>
  <c r="AC1520" i="3"/>
  <c r="AC1519" i="3"/>
  <c r="AC1518" i="3"/>
  <c r="AC1517" i="3"/>
  <c r="AC1516" i="3"/>
  <c r="AC1515" i="3"/>
  <c r="AC1514" i="3"/>
  <c r="AC1513" i="3"/>
  <c r="AC1512" i="3"/>
  <c r="AC1511" i="3"/>
  <c r="AC1502" i="3"/>
  <c r="AC1501" i="3"/>
  <c r="AC1500" i="3"/>
  <c r="AC1499" i="3"/>
  <c r="AC1498" i="3"/>
  <c r="AC1497" i="3"/>
  <c r="AC1496" i="3"/>
  <c r="AC1495" i="3"/>
  <c r="AC1494" i="3"/>
  <c r="AC1493" i="3"/>
  <c r="AC1492" i="3"/>
  <c r="AC1491" i="3"/>
  <c r="AC1490" i="3"/>
  <c r="AC1489" i="3"/>
  <c r="AC1488" i="3"/>
  <c r="AC1480" i="3"/>
  <c r="AC1479" i="3"/>
  <c r="AC1478" i="3"/>
  <c r="AC1477" i="3"/>
  <c r="AC1476" i="3"/>
  <c r="AC1475" i="3"/>
  <c r="AC1474" i="3"/>
  <c r="AC1473" i="3"/>
  <c r="AC1472" i="3"/>
  <c r="AC1471" i="3"/>
  <c r="AC1470" i="3"/>
  <c r="AC1469" i="3"/>
  <c r="AC1468" i="3"/>
  <c r="AC1467" i="3"/>
  <c r="AC1466" i="3"/>
  <c r="AC1457" i="3"/>
  <c r="AC1456" i="3"/>
  <c r="AC1455" i="3"/>
  <c r="AC1454" i="3"/>
  <c r="AC1453" i="3"/>
  <c r="AC1452" i="3"/>
  <c r="AC1451" i="3"/>
  <c r="AC1450" i="3"/>
  <c r="AC1449" i="3"/>
  <c r="AC1448" i="3"/>
  <c r="AC1447" i="3"/>
  <c r="AC1446" i="3"/>
  <c r="AC1445" i="3"/>
  <c r="AC1444" i="3"/>
  <c r="AC1443" i="3"/>
  <c r="AC1434" i="3"/>
  <c r="AC1433" i="3"/>
  <c r="AC1432" i="3"/>
  <c r="AC1431" i="3"/>
  <c r="AC1430" i="3"/>
  <c r="AC1429" i="3"/>
  <c r="AC1428" i="3"/>
  <c r="AC1427" i="3"/>
  <c r="AC1426" i="3"/>
  <c r="AC1425" i="3"/>
  <c r="AC1424" i="3"/>
  <c r="AC1423" i="3"/>
  <c r="AC1422" i="3"/>
  <c r="AC1421" i="3"/>
  <c r="AC1420" i="3"/>
  <c r="AC1411" i="3"/>
  <c r="AC1410" i="3"/>
  <c r="AC1409" i="3"/>
  <c r="AC1408" i="3"/>
  <c r="AC1407" i="3"/>
  <c r="AC1406" i="3"/>
  <c r="AC1405" i="3"/>
  <c r="AC1404" i="3"/>
  <c r="AC1403" i="3"/>
  <c r="AC1402" i="3"/>
  <c r="AC1401" i="3"/>
  <c r="AC1400" i="3"/>
  <c r="AC1399" i="3"/>
  <c r="AC1398" i="3"/>
  <c r="AC1397" i="3"/>
  <c r="AC1388" i="3"/>
  <c r="AC1387" i="3"/>
  <c r="AC1386" i="3"/>
  <c r="AC1385" i="3"/>
  <c r="AC1384" i="3"/>
  <c r="AC1383" i="3"/>
  <c r="AC1382" i="3"/>
  <c r="AC1381" i="3"/>
  <c r="AC1380" i="3"/>
  <c r="AC1379" i="3"/>
  <c r="AC1378" i="3"/>
  <c r="AC1377" i="3"/>
  <c r="AC1376" i="3"/>
  <c r="AC1375" i="3"/>
  <c r="AC1374" i="3"/>
  <c r="AC1366" i="3"/>
  <c r="AC1365" i="3"/>
  <c r="AC1364" i="3"/>
  <c r="AC1363" i="3"/>
  <c r="AC1362" i="3"/>
  <c r="AC1361" i="3"/>
  <c r="AC1360" i="3"/>
  <c r="AC1359" i="3"/>
  <c r="AC1358" i="3"/>
  <c r="AC1357" i="3"/>
  <c r="AC1356" i="3"/>
  <c r="AC1355" i="3"/>
  <c r="AC1354" i="3"/>
  <c r="AC1353" i="3"/>
  <c r="AC1352" i="3"/>
  <c r="AC1343" i="3"/>
  <c r="AC1342" i="3"/>
  <c r="AC1341" i="3"/>
  <c r="AC1340" i="3"/>
  <c r="AC1339" i="3"/>
  <c r="AC1338" i="3"/>
  <c r="AC1337" i="3"/>
  <c r="AC1336" i="3"/>
  <c r="AC1335" i="3"/>
  <c r="AC1334" i="3"/>
  <c r="AC1333" i="3"/>
  <c r="AC1332" i="3"/>
  <c r="AC1331" i="3"/>
  <c r="AC1330" i="3"/>
  <c r="AC1329" i="3"/>
  <c r="AC1320" i="3"/>
  <c r="AC1319" i="3"/>
  <c r="AC1318" i="3"/>
  <c r="AC1317" i="3"/>
  <c r="AC1316" i="3"/>
  <c r="AC1315" i="3"/>
  <c r="AC1314" i="3"/>
  <c r="AC1313" i="3"/>
  <c r="AC1312" i="3"/>
  <c r="AC1311" i="3"/>
  <c r="AC1310" i="3"/>
  <c r="AC1309" i="3"/>
  <c r="AC1308" i="3"/>
  <c r="AC1307" i="3"/>
  <c r="AC1306" i="3"/>
  <c r="AC1297" i="3"/>
  <c r="AC1296" i="3"/>
  <c r="AC1295" i="3"/>
  <c r="AC1294" i="3"/>
  <c r="AC1293" i="3"/>
  <c r="AC1292" i="3"/>
  <c r="AC1291" i="3"/>
  <c r="AC1290" i="3"/>
  <c r="AC1289" i="3"/>
  <c r="AC1288" i="3"/>
  <c r="AC1287" i="3"/>
  <c r="AC1286" i="3"/>
  <c r="AC1285" i="3"/>
  <c r="AC1284" i="3"/>
  <c r="AC1283" i="3"/>
  <c r="AC1274" i="3"/>
  <c r="AC1273" i="3"/>
  <c r="AC1272" i="3"/>
  <c r="AC1271" i="3"/>
  <c r="AC1270" i="3"/>
  <c r="AC1269" i="3"/>
  <c r="AC1268" i="3"/>
  <c r="AC1267" i="3"/>
  <c r="AC1266" i="3"/>
  <c r="AC1265" i="3"/>
  <c r="AC1264" i="3"/>
  <c r="AC1263" i="3"/>
  <c r="AC1262" i="3"/>
  <c r="AC1261" i="3"/>
  <c r="AC1260" i="3"/>
  <c r="AC1252" i="3"/>
  <c r="AC1251" i="3"/>
  <c r="AC1250" i="3"/>
  <c r="AC1249" i="3"/>
  <c r="AC1248" i="3"/>
  <c r="AC1247" i="3"/>
  <c r="AC1246" i="3"/>
  <c r="AC1245" i="3"/>
  <c r="AC1244" i="3"/>
  <c r="AC1243" i="3"/>
  <c r="AC1242" i="3"/>
  <c r="AC1241" i="3"/>
  <c r="AC1240" i="3"/>
  <c r="AC1239" i="3"/>
  <c r="AC1238" i="3"/>
  <c r="AC1229" i="3"/>
  <c r="AC1228" i="3"/>
  <c r="AC1227" i="3"/>
  <c r="AC1226" i="3"/>
  <c r="AC1225" i="3"/>
  <c r="AC1224" i="3"/>
  <c r="AC1223" i="3"/>
  <c r="AC1222" i="3"/>
  <c r="AC1221" i="3"/>
  <c r="AC1220" i="3"/>
  <c r="AC1219" i="3"/>
  <c r="AC1218" i="3"/>
  <c r="AC1217" i="3"/>
  <c r="AC1216" i="3"/>
  <c r="AC1215" i="3"/>
  <c r="AC1206" i="3"/>
  <c r="AC1205" i="3"/>
  <c r="AC1204" i="3"/>
  <c r="AC1203" i="3"/>
  <c r="AC1202" i="3"/>
  <c r="AC1201" i="3"/>
  <c r="AC1200" i="3"/>
  <c r="AC1199" i="3"/>
  <c r="AC1198" i="3"/>
  <c r="AC1197" i="3"/>
  <c r="AC1196" i="3"/>
  <c r="AC1195" i="3"/>
  <c r="AC1194" i="3"/>
  <c r="AC1193" i="3"/>
  <c r="AC1192" i="3"/>
  <c r="AC1183" i="3"/>
  <c r="AC1182" i="3"/>
  <c r="AC1181" i="3"/>
  <c r="AC1180" i="3"/>
  <c r="AC1179" i="3"/>
  <c r="AC1178" i="3"/>
  <c r="AC1177" i="3"/>
  <c r="AC1176" i="3"/>
  <c r="AC1175" i="3"/>
  <c r="AC1174" i="3"/>
  <c r="AC1173" i="3"/>
  <c r="AC1172" i="3"/>
  <c r="AC1171" i="3"/>
  <c r="AC1170" i="3"/>
  <c r="AC1169" i="3"/>
  <c r="AC1160" i="3"/>
  <c r="AC1159" i="3"/>
  <c r="AC1158" i="3"/>
  <c r="AC1157" i="3"/>
  <c r="AC1156" i="3"/>
  <c r="AC1155" i="3"/>
  <c r="AC1154" i="3"/>
  <c r="AC1153" i="3"/>
  <c r="AC1152" i="3"/>
  <c r="AC1151" i="3"/>
  <c r="AC1150" i="3"/>
  <c r="AC1149" i="3"/>
  <c r="AC1148" i="3"/>
  <c r="AC1147" i="3"/>
  <c r="AC1146" i="3"/>
  <c r="AC1138" i="3"/>
  <c r="AC1137" i="3"/>
  <c r="AC1136" i="3"/>
  <c r="AC1135" i="3"/>
  <c r="AC1134" i="3"/>
  <c r="AC1133" i="3"/>
  <c r="AC1132" i="3"/>
  <c r="AC1131" i="3"/>
  <c r="AC1130" i="3"/>
  <c r="AC1129" i="3"/>
  <c r="AC1128" i="3"/>
  <c r="AC1127" i="3"/>
  <c r="AC1126" i="3"/>
  <c r="AC1125" i="3"/>
  <c r="AC1124" i="3"/>
  <c r="AC1115" i="3"/>
  <c r="AC1114" i="3"/>
  <c r="AC1113" i="3"/>
  <c r="AC1112" i="3"/>
  <c r="AC1111" i="3"/>
  <c r="AC1110" i="3"/>
  <c r="AC1109" i="3"/>
  <c r="AC1108" i="3"/>
  <c r="AC1107" i="3"/>
  <c r="AC1106" i="3"/>
  <c r="AC1105" i="3"/>
  <c r="AC1104" i="3"/>
  <c r="AC1103" i="3"/>
  <c r="AC1102" i="3"/>
  <c r="AC1101" i="3"/>
  <c r="AC1092" i="3"/>
  <c r="AC1091" i="3"/>
  <c r="AC1090" i="3"/>
  <c r="AC1089" i="3"/>
  <c r="AC1088" i="3"/>
  <c r="AC1087" i="3"/>
  <c r="AC1086" i="3"/>
  <c r="AC1085" i="3"/>
  <c r="AC1084" i="3"/>
  <c r="AC1083" i="3"/>
  <c r="AC1082" i="3"/>
  <c r="AC1081" i="3"/>
  <c r="AC1080" i="3"/>
  <c r="AC1079" i="3"/>
  <c r="AC1078" i="3"/>
  <c r="AC1069" i="3"/>
  <c r="AC1068" i="3"/>
  <c r="AC1067" i="3"/>
  <c r="AC1066" i="3"/>
  <c r="AC1065" i="3"/>
  <c r="AC1064" i="3"/>
  <c r="AC1063" i="3"/>
  <c r="AC1062" i="3"/>
  <c r="AC1061" i="3"/>
  <c r="AC1060" i="3"/>
  <c r="AC1059" i="3"/>
  <c r="AC1058" i="3"/>
  <c r="AC1057" i="3"/>
  <c r="AC1056" i="3"/>
  <c r="AC1055" i="3"/>
  <c r="AC1046" i="3"/>
  <c r="AC1045" i="3"/>
  <c r="AC1044" i="3"/>
  <c r="AC1043" i="3"/>
  <c r="AC1042" i="3"/>
  <c r="AC1041" i="3"/>
  <c r="AC1040" i="3"/>
  <c r="AC1039" i="3"/>
  <c r="AC1038" i="3"/>
  <c r="AC1037" i="3"/>
  <c r="AC1036" i="3"/>
  <c r="AC1035" i="3"/>
  <c r="AC1034" i="3"/>
  <c r="AC1033" i="3"/>
  <c r="AC1032" i="3"/>
  <c r="AC1024" i="3"/>
  <c r="AC1023" i="3"/>
  <c r="AC1022" i="3"/>
  <c r="AC1021" i="3"/>
  <c r="AC1020" i="3"/>
  <c r="AC1019" i="3"/>
  <c r="AC1018" i="3"/>
  <c r="AC1017" i="3"/>
  <c r="AC1016" i="3"/>
  <c r="AC1015" i="3"/>
  <c r="AC1014" i="3"/>
  <c r="AC1013" i="3"/>
  <c r="AC1012" i="3"/>
  <c r="AC1011" i="3"/>
  <c r="AC1010" i="3"/>
  <c r="AC1001" i="3"/>
  <c r="AC1000" i="3"/>
  <c r="AC999" i="3"/>
  <c r="AC998" i="3"/>
  <c r="AC997" i="3"/>
  <c r="AC996" i="3"/>
  <c r="AC995" i="3"/>
  <c r="AC994" i="3"/>
  <c r="AC993" i="3"/>
  <c r="AC992" i="3"/>
  <c r="AC991" i="3"/>
  <c r="AC990" i="3"/>
  <c r="AC989" i="3"/>
  <c r="AC988" i="3"/>
  <c r="AC987" i="3"/>
  <c r="AC978" i="3"/>
  <c r="AC977" i="3"/>
  <c r="AC976" i="3"/>
  <c r="AC975" i="3"/>
  <c r="AC974" i="3"/>
  <c r="AC973" i="3"/>
  <c r="AC972" i="3"/>
  <c r="AC971" i="3"/>
  <c r="AC970" i="3"/>
  <c r="AC969" i="3"/>
  <c r="AC968" i="3"/>
  <c r="AC967" i="3"/>
  <c r="AC966" i="3"/>
  <c r="AC965" i="3"/>
  <c r="AC964" i="3"/>
  <c r="AC955" i="3"/>
  <c r="AC954" i="3"/>
  <c r="AC953" i="3"/>
  <c r="AC952" i="3"/>
  <c r="AC951" i="3"/>
  <c r="AC950" i="3"/>
  <c r="AC949" i="3"/>
  <c r="AC948" i="3"/>
  <c r="AC947" i="3"/>
  <c r="AC946" i="3"/>
  <c r="AC945" i="3"/>
  <c r="AC944" i="3"/>
  <c r="AC943" i="3"/>
  <c r="AC942" i="3"/>
  <c r="AC941" i="3"/>
  <c r="AC932" i="3"/>
  <c r="AC931" i="3"/>
  <c r="AC930" i="3"/>
  <c r="AC929" i="3"/>
  <c r="AC928" i="3"/>
  <c r="AC927" i="3"/>
  <c r="AC926" i="3"/>
  <c r="AC925" i="3"/>
  <c r="AC924" i="3"/>
  <c r="AC923" i="3"/>
  <c r="AC922" i="3"/>
  <c r="AC921" i="3"/>
  <c r="AC920" i="3"/>
  <c r="AC919" i="3"/>
  <c r="AC918" i="3"/>
  <c r="AC910" i="3"/>
  <c r="AC909" i="3"/>
  <c r="AC908" i="3"/>
  <c r="AC907" i="3"/>
  <c r="AC906" i="3"/>
  <c r="AC905" i="3"/>
  <c r="AC904" i="3"/>
  <c r="AC903" i="3"/>
  <c r="AC902" i="3"/>
  <c r="AC901" i="3"/>
  <c r="AC900" i="3"/>
  <c r="AC899" i="3"/>
  <c r="AC898" i="3"/>
  <c r="AC897" i="3"/>
  <c r="AC896" i="3"/>
  <c r="AC887" i="3"/>
  <c r="AC886" i="3"/>
  <c r="AC885" i="3"/>
  <c r="AC884" i="3"/>
  <c r="AC883" i="3"/>
  <c r="AC882" i="3"/>
  <c r="AC881" i="3"/>
  <c r="AC880" i="3"/>
  <c r="AC879" i="3"/>
  <c r="AC878" i="3"/>
  <c r="AC877" i="3"/>
  <c r="AC876" i="3"/>
  <c r="AC875" i="3"/>
  <c r="AC874" i="3"/>
  <c r="AC873" i="3"/>
  <c r="AC864" i="3"/>
  <c r="AC863" i="3"/>
  <c r="AC862" i="3"/>
  <c r="AC861" i="3"/>
  <c r="AC860" i="3"/>
  <c r="AC859" i="3"/>
  <c r="AC858" i="3"/>
  <c r="AC857" i="3"/>
  <c r="AC856" i="3"/>
  <c r="AC855" i="3"/>
  <c r="AC854" i="3"/>
  <c r="AC853" i="3"/>
  <c r="AC852" i="3"/>
  <c r="AC851" i="3"/>
  <c r="AC850" i="3"/>
  <c r="AC841" i="3"/>
  <c r="AC840" i="3"/>
  <c r="AC839" i="3"/>
  <c r="AC838" i="3"/>
  <c r="AC837" i="3"/>
  <c r="AC836" i="3"/>
  <c r="AC835" i="3"/>
  <c r="AC834" i="3"/>
  <c r="AC833" i="3"/>
  <c r="AC832" i="3"/>
  <c r="AC831" i="3"/>
  <c r="AC830" i="3"/>
  <c r="AC829" i="3"/>
  <c r="AC828" i="3"/>
  <c r="AC827" i="3"/>
  <c r="AC818" i="3"/>
  <c r="AC817" i="3"/>
  <c r="AC816" i="3"/>
  <c r="AC815" i="3"/>
  <c r="AC814" i="3"/>
  <c r="AC813" i="3"/>
  <c r="AC812" i="3"/>
  <c r="AC811" i="3"/>
  <c r="AC810" i="3"/>
  <c r="AC809" i="3"/>
  <c r="AC808" i="3"/>
  <c r="AC807" i="3"/>
  <c r="AC806" i="3"/>
  <c r="AC805" i="3"/>
  <c r="AC804" i="3"/>
  <c r="AC796" i="3"/>
  <c r="AC795" i="3"/>
  <c r="AC794" i="3"/>
  <c r="AC793" i="3"/>
  <c r="AC792" i="3"/>
  <c r="AC791" i="3"/>
  <c r="AC790" i="3"/>
  <c r="AC789" i="3"/>
  <c r="AC788" i="3"/>
  <c r="AC787" i="3"/>
  <c r="AC786" i="3"/>
  <c r="AC785" i="3"/>
  <c r="AC784" i="3"/>
  <c r="AC783" i="3"/>
  <c r="AC782" i="3"/>
  <c r="AC773" i="3"/>
  <c r="AC772" i="3"/>
  <c r="AC771" i="3"/>
  <c r="AC770" i="3"/>
  <c r="AC769" i="3"/>
  <c r="AC768" i="3"/>
  <c r="AC767" i="3"/>
  <c r="AC766" i="3"/>
  <c r="AC765" i="3"/>
  <c r="AC764" i="3"/>
  <c r="AC763" i="3"/>
  <c r="AC762" i="3"/>
  <c r="AC761" i="3"/>
  <c r="AC760" i="3"/>
  <c r="AC759" i="3"/>
  <c r="AC750" i="3"/>
  <c r="AC749" i="3"/>
  <c r="AC748" i="3"/>
  <c r="AC747" i="3"/>
  <c r="AC746" i="3"/>
  <c r="AC745" i="3"/>
  <c r="AC744" i="3"/>
  <c r="AC743" i="3"/>
  <c r="AC742" i="3"/>
  <c r="AC741" i="3"/>
  <c r="AC740" i="3"/>
  <c r="AC739" i="3"/>
  <c r="AC738" i="3"/>
  <c r="AC737" i="3"/>
  <c r="AC736" i="3"/>
  <c r="AC727" i="3"/>
  <c r="AC726" i="3"/>
  <c r="AC725" i="3"/>
  <c r="AC724" i="3"/>
  <c r="AC723" i="3"/>
  <c r="AC722" i="3"/>
  <c r="AC721" i="3"/>
  <c r="AC720" i="3"/>
  <c r="AC719" i="3"/>
  <c r="AC718" i="3"/>
  <c r="AC717" i="3"/>
  <c r="AC716" i="3"/>
  <c r="AC715" i="3"/>
  <c r="AC714" i="3"/>
  <c r="AC713" i="3"/>
  <c r="AC704" i="3"/>
  <c r="AC703" i="3"/>
  <c r="AC702" i="3"/>
  <c r="AC701" i="3"/>
  <c r="AC700" i="3"/>
  <c r="AC699" i="3"/>
  <c r="AC698" i="3"/>
  <c r="AC697" i="3"/>
  <c r="AC696" i="3"/>
  <c r="AC695" i="3"/>
  <c r="AC694" i="3"/>
  <c r="AC693" i="3"/>
  <c r="AC692" i="3"/>
  <c r="AC691" i="3"/>
  <c r="AC690" i="3"/>
  <c r="AC682" i="3"/>
  <c r="AC681" i="3"/>
  <c r="AC680" i="3"/>
  <c r="AC679" i="3"/>
  <c r="AC678" i="3"/>
  <c r="AC677" i="3"/>
  <c r="AC676" i="3"/>
  <c r="AC675" i="3"/>
  <c r="AC674" i="3"/>
  <c r="AC673" i="3"/>
  <c r="AC672" i="3"/>
  <c r="AC671" i="3"/>
  <c r="AC670" i="3"/>
  <c r="AC669" i="3"/>
  <c r="AC668" i="3"/>
  <c r="AC659" i="3"/>
  <c r="AC658" i="3"/>
  <c r="AC657" i="3"/>
  <c r="AC656" i="3"/>
  <c r="AC655" i="3"/>
  <c r="AC654" i="3"/>
  <c r="AC653" i="3"/>
  <c r="AC652" i="3"/>
  <c r="AC651" i="3"/>
  <c r="AC650" i="3"/>
  <c r="AC649" i="3"/>
  <c r="AC648" i="3"/>
  <c r="AC647" i="3"/>
  <c r="AC646" i="3"/>
  <c r="AC645" i="3"/>
  <c r="AC636" i="3"/>
  <c r="AC635" i="3"/>
  <c r="AC634" i="3"/>
  <c r="AC633" i="3"/>
  <c r="AC632" i="3"/>
  <c r="AC631" i="3"/>
  <c r="AC630" i="3"/>
  <c r="AC629" i="3"/>
  <c r="AC628" i="3"/>
  <c r="AC627" i="3"/>
  <c r="AC626" i="3"/>
  <c r="AC625" i="3"/>
  <c r="AC624" i="3"/>
  <c r="AC623" i="3"/>
  <c r="AC622" i="3"/>
  <c r="AC613" i="3"/>
  <c r="AC612" i="3"/>
  <c r="AC611" i="3"/>
  <c r="AC610" i="3"/>
  <c r="AC609" i="3"/>
  <c r="AC608" i="3"/>
  <c r="AC607" i="3"/>
  <c r="AC606" i="3"/>
  <c r="AC605" i="3"/>
  <c r="AC604" i="3"/>
  <c r="AC603" i="3"/>
  <c r="AC602" i="3"/>
  <c r="AC601" i="3"/>
  <c r="AC600" i="3"/>
  <c r="AC599" i="3"/>
  <c r="AC590" i="3"/>
  <c r="AC589" i="3"/>
  <c r="AC588" i="3"/>
  <c r="AC587" i="3"/>
  <c r="AC586" i="3"/>
  <c r="AC585" i="3"/>
  <c r="AC584" i="3"/>
  <c r="AC583" i="3"/>
  <c r="AC582" i="3"/>
  <c r="AC581" i="3"/>
  <c r="AC580" i="3"/>
  <c r="AC579" i="3"/>
  <c r="AC578" i="3"/>
  <c r="AC577" i="3"/>
  <c r="AC576" i="3"/>
  <c r="AC569" i="3"/>
  <c r="AC568" i="3"/>
  <c r="AC567" i="3"/>
  <c r="AC566" i="3"/>
  <c r="AC565" i="3"/>
  <c r="AC564" i="3"/>
  <c r="AC563" i="3"/>
  <c r="AC562" i="3"/>
  <c r="AC561" i="3"/>
  <c r="AC560" i="3"/>
  <c r="AC559" i="3"/>
  <c r="AC558" i="3"/>
  <c r="AC557" i="3"/>
  <c r="AC556" i="3"/>
  <c r="AC555" i="3"/>
  <c r="AC546" i="3"/>
  <c r="AC545" i="3"/>
  <c r="AC544" i="3"/>
  <c r="AC543" i="3"/>
  <c r="AC542" i="3"/>
  <c r="AC541" i="3"/>
  <c r="AC540" i="3"/>
  <c r="AC539" i="3"/>
  <c r="AC538" i="3"/>
  <c r="AC537" i="3"/>
  <c r="AC536" i="3"/>
  <c r="AC535" i="3"/>
  <c r="AC534" i="3"/>
  <c r="AC533" i="3"/>
  <c r="AC532" i="3"/>
  <c r="AC523" i="3"/>
  <c r="AC522" i="3"/>
  <c r="AC521" i="3"/>
  <c r="AC520" i="3"/>
  <c r="AC519" i="3"/>
  <c r="AC518" i="3"/>
  <c r="AC517" i="3"/>
  <c r="AC516" i="3"/>
  <c r="AC515" i="3"/>
  <c r="AC514" i="3"/>
  <c r="AC513" i="3"/>
  <c r="AC512" i="3"/>
  <c r="AC511" i="3"/>
  <c r="AC510" i="3"/>
  <c r="AC509" i="3"/>
  <c r="AC500" i="3"/>
  <c r="AC499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V18" i="3" s="1"/>
  <c r="P418" i="4" l="1"/>
  <c r="P3073" i="4"/>
  <c r="Q1033" i="4"/>
  <c r="Q1958" i="4"/>
  <c r="P2347" i="4"/>
  <c r="Q2118" i="4"/>
  <c r="Q2095" i="4"/>
  <c r="Q1056" i="4"/>
  <c r="P1890" i="4"/>
  <c r="P2026" i="4"/>
  <c r="Q123" i="4"/>
  <c r="P646" i="4"/>
  <c r="P1739" i="4"/>
  <c r="P2665" i="4"/>
  <c r="P1602" i="4"/>
  <c r="P2619" i="4"/>
  <c r="Q1306" i="4"/>
  <c r="Q441" i="4"/>
  <c r="Q805" i="4"/>
  <c r="Q1716" i="4"/>
  <c r="Q2461" i="4"/>
  <c r="P783" i="4"/>
  <c r="L466" i="4"/>
  <c r="L467" i="4" s="1"/>
  <c r="L468" i="4" s="1"/>
  <c r="L469" i="4" s="1"/>
  <c r="L470" i="4" s="1"/>
  <c r="L471" i="4" s="1"/>
  <c r="L472" i="4" s="1"/>
  <c r="L473" i="4" s="1"/>
  <c r="L474" i="4" s="1"/>
  <c r="L475" i="4" s="1"/>
  <c r="L476" i="4" s="1"/>
  <c r="L477" i="4" s="1"/>
  <c r="L330" i="4"/>
  <c r="P32" i="4"/>
  <c r="P215" i="4"/>
  <c r="Q919" i="4"/>
  <c r="Q1102" i="4"/>
  <c r="Q1283" i="4"/>
  <c r="Q1648" i="4"/>
  <c r="Q2210" i="4"/>
  <c r="Q2392" i="4"/>
  <c r="Q2574" i="4"/>
  <c r="Q1420" i="4"/>
  <c r="Q2347" i="4"/>
  <c r="Q2710" i="4"/>
  <c r="P760" i="4"/>
  <c r="P942" i="4"/>
  <c r="P2688" i="4"/>
  <c r="P101" i="4"/>
  <c r="P349" i="4"/>
  <c r="P532" i="4"/>
  <c r="P714" i="4"/>
  <c r="P897" i="4"/>
  <c r="P1079" i="4"/>
  <c r="P1261" i="4"/>
  <c r="P2187" i="4"/>
  <c r="Q2801" i="4"/>
  <c r="Q2983" i="4"/>
  <c r="Q1511" i="4"/>
  <c r="Q2438" i="4"/>
  <c r="P2960" i="4"/>
  <c r="Q3073" i="4"/>
  <c r="P577" i="4"/>
  <c r="P1033" i="4"/>
  <c r="P1216" i="4"/>
  <c r="P2415" i="4"/>
  <c r="Q2846" i="4"/>
  <c r="Q418" i="4"/>
  <c r="P123" i="4"/>
  <c r="Q1557" i="4"/>
  <c r="Q1935" i="4"/>
  <c r="Q1602" i="4"/>
  <c r="Q2619" i="4"/>
  <c r="P1306" i="4"/>
  <c r="P805" i="4"/>
  <c r="P2095" i="4"/>
  <c r="Q783" i="4"/>
  <c r="Q2164" i="4"/>
  <c r="AC2164" i="4" s="1"/>
  <c r="P2140" i="4"/>
  <c r="P2324" i="4"/>
  <c r="Q3029" i="4"/>
  <c r="L2166" i="4"/>
  <c r="L2167" i="4" s="1"/>
  <c r="L2168" i="4" s="1"/>
  <c r="L2169" i="4" s="1"/>
  <c r="L2170" i="4" s="1"/>
  <c r="L2171" i="4" s="1"/>
  <c r="L2172" i="4" s="1"/>
  <c r="L2173" i="4" s="1"/>
  <c r="L2174" i="4" s="1"/>
  <c r="L2175" i="4" s="1"/>
  <c r="L2176" i="4" s="1"/>
  <c r="L2177" i="4" s="1"/>
  <c r="L2178" i="4" s="1"/>
  <c r="L2986" i="4"/>
  <c r="L2987" i="4" s="1"/>
  <c r="L2988" i="4" s="1"/>
  <c r="L2989" i="4" s="1"/>
  <c r="L2990" i="4" s="1"/>
  <c r="L2991" i="4" s="1"/>
  <c r="L2992" i="4" s="1"/>
  <c r="L2993" i="4" s="1"/>
  <c r="L2994" i="4" s="1"/>
  <c r="L2995" i="4" s="1"/>
  <c r="L2996" i="4" s="1"/>
  <c r="L2997" i="4" s="1"/>
  <c r="L2051" i="4"/>
  <c r="P1193" i="4"/>
  <c r="P1557" i="4"/>
  <c r="P1935" i="4"/>
  <c r="Q2823" i="4"/>
  <c r="Q146" i="4"/>
  <c r="Q2140" i="4"/>
  <c r="Q2324" i="4"/>
  <c r="P2756" i="4"/>
  <c r="Q215" i="4"/>
  <c r="P919" i="4"/>
  <c r="P1102" i="4"/>
  <c r="P1283" i="4"/>
  <c r="P2210" i="4"/>
  <c r="P2574" i="4"/>
  <c r="Q101" i="4"/>
  <c r="AC101" i="4" s="1"/>
  <c r="Q349" i="4"/>
  <c r="Q532" i="4"/>
  <c r="Q714" i="4"/>
  <c r="Q897" i="4"/>
  <c r="Q2187" i="4"/>
  <c r="Q577" i="4"/>
  <c r="Q2415" i="4"/>
  <c r="P2846" i="4"/>
  <c r="L697" i="4"/>
  <c r="L1514" i="4"/>
  <c r="L1515" i="4" s="1"/>
  <c r="L1516" i="4" s="1"/>
  <c r="L1517" i="4" s="1"/>
  <c r="L1518" i="4" s="1"/>
  <c r="L1519" i="4" s="1"/>
  <c r="L1520" i="4" s="1"/>
  <c r="L1521" i="4" s="1"/>
  <c r="L1522" i="4" s="1"/>
  <c r="L1523" i="4" s="1"/>
  <c r="L1524" i="4" s="1"/>
  <c r="L1525" i="4" s="1"/>
  <c r="L285" i="4"/>
  <c r="L286" i="4" s="1"/>
  <c r="L287" i="4" s="1"/>
  <c r="L288" i="4" s="1"/>
  <c r="L289" i="4" s="1"/>
  <c r="L290" i="4" s="1"/>
  <c r="L291" i="4" s="1"/>
  <c r="L292" i="4" s="1"/>
  <c r="L293" i="4" s="1"/>
  <c r="L294" i="4" s="1"/>
  <c r="L295" i="4" s="1"/>
  <c r="L296" i="4" s="1"/>
  <c r="Z329" i="4"/>
  <c r="Z148" i="4"/>
  <c r="L172" i="4"/>
  <c r="L173" i="4" s="1"/>
  <c r="L174" i="4" s="1"/>
  <c r="L175" i="4" s="1"/>
  <c r="L176" i="4" s="1"/>
  <c r="L177" i="4" s="1"/>
  <c r="L178" i="4" s="1"/>
  <c r="L179" i="4" s="1"/>
  <c r="L180" i="4" s="1"/>
  <c r="L181" i="4" s="1"/>
  <c r="L182" i="4" s="1"/>
  <c r="L183" i="4" s="1"/>
  <c r="L1801" i="4"/>
  <c r="L1802" i="4" s="1"/>
  <c r="L1803" i="4" s="1"/>
  <c r="L1804" i="4" s="1"/>
  <c r="L1805" i="4" s="1"/>
  <c r="L1806" i="4" s="1"/>
  <c r="L1807" i="4" s="1"/>
  <c r="L1808" i="4" s="1"/>
  <c r="L1809" i="4" s="1"/>
  <c r="L1810" i="4" s="1"/>
  <c r="L1811" i="4" s="1"/>
  <c r="L1812" i="4" s="1"/>
  <c r="L3032" i="4"/>
  <c r="L3033" i="4" s="1"/>
  <c r="L3034" i="4" s="1"/>
  <c r="L3035" i="4" s="1"/>
  <c r="L3036" i="4" s="1"/>
  <c r="L3037" i="4" s="1"/>
  <c r="L3038" i="4" s="1"/>
  <c r="L3039" i="4" s="1"/>
  <c r="L3040" i="4" s="1"/>
  <c r="L3041" i="4" s="1"/>
  <c r="L3042" i="4" s="1"/>
  <c r="L3043" i="4" s="1"/>
  <c r="L672" i="4"/>
  <c r="L673" i="4" s="1"/>
  <c r="L674" i="4" s="1"/>
  <c r="L675" i="4" s="1"/>
  <c r="L676" i="4" s="1"/>
  <c r="L677" i="4" s="1"/>
  <c r="L678" i="4" s="1"/>
  <c r="L679" i="4" s="1"/>
  <c r="L680" i="4" s="1"/>
  <c r="L681" i="4" s="1"/>
  <c r="L682" i="4" s="1"/>
  <c r="L683" i="4" s="1"/>
  <c r="L195" i="4"/>
  <c r="L398" i="4"/>
  <c r="L399" i="4" s="1"/>
  <c r="L400" i="4" s="1"/>
  <c r="L401" i="4" s="1"/>
  <c r="L402" i="4" s="1"/>
  <c r="L403" i="4" s="1"/>
  <c r="L404" i="4" s="1"/>
  <c r="L405" i="4" s="1"/>
  <c r="L406" i="4" s="1"/>
  <c r="L407" i="4" s="1"/>
  <c r="L408" i="4" s="1"/>
  <c r="L409" i="4" s="1"/>
  <c r="L1035" i="4"/>
  <c r="L1036" i="4" s="1"/>
  <c r="L1037" i="4" s="1"/>
  <c r="L1038" i="4" s="1"/>
  <c r="L1039" i="4" s="1"/>
  <c r="L1040" i="4" s="1"/>
  <c r="L1041" i="4" s="1"/>
  <c r="L1042" i="4" s="1"/>
  <c r="L1043" i="4" s="1"/>
  <c r="L1044" i="4" s="1"/>
  <c r="L1045" i="4" s="1"/>
  <c r="L1046" i="4" s="1"/>
  <c r="L1047" i="4" s="1"/>
  <c r="L1173" i="4"/>
  <c r="L421" i="4"/>
  <c r="L422" i="4" s="1"/>
  <c r="L423" i="4" s="1"/>
  <c r="L424" i="4" s="1"/>
  <c r="L425" i="4" s="1"/>
  <c r="L426" i="4" s="1"/>
  <c r="L427" i="4" s="1"/>
  <c r="L428" i="4" s="1"/>
  <c r="L429" i="4" s="1"/>
  <c r="L430" i="4" s="1"/>
  <c r="L431" i="4" s="1"/>
  <c r="L432" i="4" s="1"/>
  <c r="L81" i="4"/>
  <c r="L82" i="4" s="1"/>
  <c r="L83" i="4" s="1"/>
  <c r="L84" i="4" s="1"/>
  <c r="L85" i="4" s="1"/>
  <c r="L86" i="4" s="1"/>
  <c r="L87" i="4" s="1"/>
  <c r="L88" i="4" s="1"/>
  <c r="L89" i="4" s="1"/>
  <c r="L90" i="4" s="1"/>
  <c r="L91" i="4" s="1"/>
  <c r="L92" i="4" s="1"/>
  <c r="L1893" i="4"/>
  <c r="L1894" i="4" s="1"/>
  <c r="L1895" i="4" s="1"/>
  <c r="L1896" i="4" s="1"/>
  <c r="L1897" i="4" s="1"/>
  <c r="L1898" i="4" s="1"/>
  <c r="L1899" i="4" s="1"/>
  <c r="L1900" i="4" s="1"/>
  <c r="L1901" i="4" s="1"/>
  <c r="L1902" i="4" s="1"/>
  <c r="L1903" i="4" s="1"/>
  <c r="L1904" i="4" s="1"/>
  <c r="L2029" i="4"/>
  <c r="L2030" i="4" s="1"/>
  <c r="L2031" i="4" s="1"/>
  <c r="L2032" i="4" s="1"/>
  <c r="L2033" i="4" s="1"/>
  <c r="L2034" i="4" s="1"/>
  <c r="L2035" i="4" s="1"/>
  <c r="L2036" i="4" s="1"/>
  <c r="L2037" i="4" s="1"/>
  <c r="L2038" i="4" s="1"/>
  <c r="L2039" i="4" s="1"/>
  <c r="L2040" i="4" s="1"/>
  <c r="L2236" i="4"/>
  <c r="L2237" i="4" s="1"/>
  <c r="L2238" i="4" s="1"/>
  <c r="L2239" i="4" s="1"/>
  <c r="L2240" i="4" s="1"/>
  <c r="L2241" i="4" s="1"/>
  <c r="L2242" i="4" s="1"/>
  <c r="L2243" i="4" s="1"/>
  <c r="L2244" i="4" s="1"/>
  <c r="L2245" i="4" s="1"/>
  <c r="L2246" i="4" s="1"/>
  <c r="L2247" i="4" s="1"/>
  <c r="L1491" i="4"/>
  <c r="L1492" i="4" s="1"/>
  <c r="L1493" i="4" s="1"/>
  <c r="L1494" i="4" s="1"/>
  <c r="L1495" i="4" s="1"/>
  <c r="L1496" i="4" s="1"/>
  <c r="L1497" i="4" s="1"/>
  <c r="L1498" i="4" s="1"/>
  <c r="L1499" i="4" s="1"/>
  <c r="L1500" i="4" s="1"/>
  <c r="L1501" i="4" s="1"/>
  <c r="L1502" i="4" s="1"/>
  <c r="L968" i="4"/>
  <c r="L2781" i="4"/>
  <c r="L1869" i="4"/>
  <c r="L2280" i="4"/>
  <c r="L2257" i="4"/>
  <c r="Z1308" i="4"/>
  <c r="Z2189" i="4"/>
  <c r="Z2962" i="4"/>
  <c r="Z1983" i="4"/>
  <c r="Z1604" i="4"/>
  <c r="L1059" i="4"/>
  <c r="L1060" i="4" s="1"/>
  <c r="L1061" i="4" s="1"/>
  <c r="L1062" i="4" s="1"/>
  <c r="L1063" i="4" s="1"/>
  <c r="L1064" i="4" s="1"/>
  <c r="L1065" i="4" s="1"/>
  <c r="L1066" i="4" s="1"/>
  <c r="L1067" i="4" s="1"/>
  <c r="L1068" i="4" s="1"/>
  <c r="L1069" i="4" s="1"/>
  <c r="L1070" i="4" s="1"/>
  <c r="L2918" i="4"/>
  <c r="L2919" i="4" s="1"/>
  <c r="L2920" i="4" s="1"/>
  <c r="L2921" i="4" s="1"/>
  <c r="L2922" i="4" s="1"/>
  <c r="L2923" i="4" s="1"/>
  <c r="L2924" i="4" s="1"/>
  <c r="L2925" i="4" s="1"/>
  <c r="L2926" i="4" s="1"/>
  <c r="L2927" i="4" s="1"/>
  <c r="L2928" i="4" s="1"/>
  <c r="L2929" i="4" s="1"/>
  <c r="L2121" i="4"/>
  <c r="L2122" i="4" s="1"/>
  <c r="L2123" i="4" s="1"/>
  <c r="L2124" i="4" s="1"/>
  <c r="L2125" i="4" s="1"/>
  <c r="L2126" i="4" s="1"/>
  <c r="L2127" i="4" s="1"/>
  <c r="L2128" i="4" s="1"/>
  <c r="L2129" i="4" s="1"/>
  <c r="L2130" i="4" s="1"/>
  <c r="L2131" i="4" s="1"/>
  <c r="L2132" i="4" s="1"/>
  <c r="L2736" i="4"/>
  <c r="L2737" i="4" s="1"/>
  <c r="L2738" i="4" s="1"/>
  <c r="L2739" i="4" s="1"/>
  <c r="L2740" i="4" s="1"/>
  <c r="L2741" i="4" s="1"/>
  <c r="L2742" i="4" s="1"/>
  <c r="L2743" i="4" s="1"/>
  <c r="L2744" i="4" s="1"/>
  <c r="L2745" i="4" s="1"/>
  <c r="L2746" i="4" s="1"/>
  <c r="L2747" i="4" s="1"/>
  <c r="L1332" i="4"/>
  <c r="L1333" i="4" s="1"/>
  <c r="L1334" i="4" s="1"/>
  <c r="L1335" i="4" s="1"/>
  <c r="L1336" i="4" s="1"/>
  <c r="L1337" i="4" s="1"/>
  <c r="L1338" i="4" s="1"/>
  <c r="L1339" i="4" s="1"/>
  <c r="L1340" i="4" s="1"/>
  <c r="L1341" i="4" s="1"/>
  <c r="L1342" i="4" s="1"/>
  <c r="L1343" i="4" s="1"/>
  <c r="L2486" i="4"/>
  <c r="L558" i="4"/>
  <c r="L559" i="4" s="1"/>
  <c r="L560" i="4" s="1"/>
  <c r="L561" i="4" s="1"/>
  <c r="L562" i="4" s="1"/>
  <c r="L563" i="4" s="1"/>
  <c r="L564" i="4" s="1"/>
  <c r="L565" i="4" s="1"/>
  <c r="L566" i="4" s="1"/>
  <c r="L567" i="4" s="1"/>
  <c r="L568" i="4" s="1"/>
  <c r="L569" i="4" s="1"/>
  <c r="L1242" i="4"/>
  <c r="L1962" i="4"/>
  <c r="L1963" i="4" s="1"/>
  <c r="L1964" i="4" s="1"/>
  <c r="L1965" i="4" s="1"/>
  <c r="L1966" i="4" s="1"/>
  <c r="L1967" i="4" s="1"/>
  <c r="L1968" i="4" s="1"/>
  <c r="L1969" i="4" s="1"/>
  <c r="L1970" i="4" s="1"/>
  <c r="L1971" i="4" s="1"/>
  <c r="L1972" i="4" s="1"/>
  <c r="L1697" i="4"/>
  <c r="L740" i="4"/>
  <c r="L1219" i="4"/>
  <c r="L1220" i="4" s="1"/>
  <c r="L1221" i="4" s="1"/>
  <c r="L1222" i="4" s="1"/>
  <c r="L1223" i="4" s="1"/>
  <c r="L1224" i="4" s="1"/>
  <c r="L1225" i="4" s="1"/>
  <c r="L1226" i="4" s="1"/>
  <c r="L1227" i="4" s="1"/>
  <c r="L1228" i="4" s="1"/>
  <c r="L1229" i="4" s="1"/>
  <c r="L1230" i="4" s="1"/>
  <c r="L853" i="4"/>
  <c r="L1582" i="4"/>
  <c r="L1583" i="4" s="1"/>
  <c r="L1584" i="4" s="1"/>
  <c r="L1585" i="4" s="1"/>
  <c r="L1586" i="4" s="1"/>
  <c r="L1587" i="4" s="1"/>
  <c r="L1588" i="4" s="1"/>
  <c r="L1589" i="4" s="1"/>
  <c r="L1590" i="4" s="1"/>
  <c r="L1591" i="4" s="1"/>
  <c r="L1592" i="4" s="1"/>
  <c r="L1593" i="4" s="1"/>
  <c r="L1594" i="4" s="1"/>
  <c r="L1778" i="4"/>
  <c r="L1779" i="4" s="1"/>
  <c r="L1780" i="4" s="1"/>
  <c r="L1781" i="4" s="1"/>
  <c r="L1782" i="4" s="1"/>
  <c r="L1783" i="4" s="1"/>
  <c r="L1784" i="4" s="1"/>
  <c r="L1785" i="4" s="1"/>
  <c r="L1786" i="4" s="1"/>
  <c r="L1787" i="4" s="1"/>
  <c r="L1788" i="4" s="1"/>
  <c r="L1789" i="4" s="1"/>
  <c r="L1790" i="4" s="1"/>
  <c r="L2508" i="4"/>
  <c r="L2690" i="4"/>
  <c r="L2691" i="4" s="1"/>
  <c r="L2692" i="4" s="1"/>
  <c r="L2693" i="4" s="1"/>
  <c r="L2694" i="4" s="1"/>
  <c r="L2695" i="4" s="1"/>
  <c r="L2696" i="4" s="1"/>
  <c r="L2697" i="4" s="1"/>
  <c r="L2698" i="4" s="1"/>
  <c r="L2699" i="4" s="1"/>
  <c r="L2700" i="4" s="1"/>
  <c r="L2701" i="4" s="1"/>
  <c r="L2702" i="4" s="1"/>
  <c r="L2303" i="4"/>
  <c r="L3008" i="4"/>
  <c r="L1846" i="4"/>
  <c r="L375" i="4"/>
  <c r="L1128" i="4"/>
  <c r="L2350" i="4"/>
  <c r="L2351" i="4" s="1"/>
  <c r="L2352" i="4" s="1"/>
  <c r="L2353" i="4" s="1"/>
  <c r="L2354" i="4" s="1"/>
  <c r="L2355" i="4" s="1"/>
  <c r="L2356" i="4" s="1"/>
  <c r="L2357" i="4" s="1"/>
  <c r="L2358" i="4" s="1"/>
  <c r="L2359" i="4" s="1"/>
  <c r="L2360" i="4" s="1"/>
  <c r="L2361" i="4" s="1"/>
  <c r="L1377" i="4"/>
  <c r="L1150" i="4"/>
  <c r="L1151" i="4" s="1"/>
  <c r="L1152" i="4" s="1"/>
  <c r="L1153" i="4" s="1"/>
  <c r="L1154" i="4" s="1"/>
  <c r="L1155" i="4" s="1"/>
  <c r="L1156" i="4" s="1"/>
  <c r="L1157" i="4" s="1"/>
  <c r="L1158" i="4" s="1"/>
  <c r="L1159" i="4" s="1"/>
  <c r="L1160" i="4" s="1"/>
  <c r="L1161" i="4" s="1"/>
  <c r="L240" i="4"/>
  <c r="L241" i="4" s="1"/>
  <c r="L242" i="4" s="1"/>
  <c r="L243" i="4" s="1"/>
  <c r="L244" i="4" s="1"/>
  <c r="L245" i="4" s="1"/>
  <c r="L246" i="4" s="1"/>
  <c r="L2804" i="4"/>
  <c r="L2805" i="4" s="1"/>
  <c r="L2806" i="4" s="1"/>
  <c r="L2807" i="4" s="1"/>
  <c r="L2808" i="4" s="1"/>
  <c r="L2809" i="4" s="1"/>
  <c r="L2810" i="4" s="1"/>
  <c r="L2811" i="4" s="1"/>
  <c r="L2812" i="4" s="1"/>
  <c r="L2813" i="4" s="1"/>
  <c r="L2814" i="4" s="1"/>
  <c r="L2815" i="4" s="1"/>
  <c r="L1468" i="4"/>
  <c r="L2074" i="4"/>
  <c r="L2075" i="4" s="1"/>
  <c r="L2076" i="4" s="1"/>
  <c r="L2077" i="4" s="1"/>
  <c r="L2078" i="4" s="1"/>
  <c r="L2079" i="4" s="1"/>
  <c r="L2080" i="4" s="1"/>
  <c r="L2081" i="4" s="1"/>
  <c r="L2082" i="4" s="1"/>
  <c r="L2083" i="4" s="1"/>
  <c r="L2084" i="4" s="1"/>
  <c r="L2085" i="4" s="1"/>
  <c r="L2086" i="4" s="1"/>
  <c r="L2371" i="4"/>
  <c r="L2372" i="4" s="1"/>
  <c r="L2373" i="4" s="1"/>
  <c r="L2374" i="4" s="1"/>
  <c r="L2375" i="4" s="1"/>
  <c r="L2376" i="4" s="1"/>
  <c r="L2377" i="4" s="1"/>
  <c r="L2378" i="4" s="1"/>
  <c r="L2379" i="4" s="1"/>
  <c r="L2380" i="4" s="1"/>
  <c r="L2381" i="4" s="1"/>
  <c r="L2382" i="4" s="1"/>
  <c r="L2383" i="4" s="1"/>
  <c r="L2554" i="4"/>
  <c r="L2712" i="4"/>
  <c r="L2713" i="4" s="1"/>
  <c r="L2714" i="4" s="1"/>
  <c r="L2715" i="4" s="1"/>
  <c r="L2716" i="4" s="1"/>
  <c r="L2717" i="4" s="1"/>
  <c r="L2718" i="4" s="1"/>
  <c r="L2719" i="4" s="1"/>
  <c r="L2720" i="4" s="1"/>
  <c r="L2721" i="4" s="1"/>
  <c r="L2722" i="4" s="1"/>
  <c r="L2723" i="4" s="1"/>
  <c r="L2724" i="4" s="1"/>
  <c r="L830" i="4"/>
  <c r="L1400" i="4"/>
  <c r="W22" i="4"/>
  <c r="L2098" i="4"/>
  <c r="L2099" i="4" s="1"/>
  <c r="L2100" i="4" s="1"/>
  <c r="L2101" i="4" s="1"/>
  <c r="L2102" i="4" s="1"/>
  <c r="L2103" i="4" s="1"/>
  <c r="L2104" i="4" s="1"/>
  <c r="L2105" i="4" s="1"/>
  <c r="L2106" i="4" s="1"/>
  <c r="L2107" i="4" s="1"/>
  <c r="L2108" i="4" s="1"/>
  <c r="L2109" i="4" s="1"/>
  <c r="L1628" i="4"/>
  <c r="L1629" i="4" s="1"/>
  <c r="L1630" i="4" s="1"/>
  <c r="L1631" i="4" s="1"/>
  <c r="L1632" i="4" s="1"/>
  <c r="L1633" i="4" s="1"/>
  <c r="L1634" i="4" s="1"/>
  <c r="L1635" i="4" s="1"/>
  <c r="L1636" i="4" s="1"/>
  <c r="L1637" i="4" s="1"/>
  <c r="L1638" i="4" s="1"/>
  <c r="L1639" i="4" s="1"/>
  <c r="L263" i="4"/>
  <c r="L991" i="4"/>
  <c r="L3076" i="4"/>
  <c r="L3077" i="4" s="1"/>
  <c r="L3078" i="4" s="1"/>
  <c r="L3079" i="4" s="1"/>
  <c r="L3080" i="4" s="1"/>
  <c r="L3081" i="4" s="1"/>
  <c r="L3082" i="4" s="1"/>
  <c r="L3083" i="4" s="1"/>
  <c r="L3084" i="4" s="1"/>
  <c r="L3085" i="4" s="1"/>
  <c r="L3086" i="4" s="1"/>
  <c r="L3087" i="4" s="1"/>
  <c r="L626" i="4"/>
  <c r="L627" i="4" s="1"/>
  <c r="L628" i="4" s="1"/>
  <c r="L629" i="4" s="1"/>
  <c r="L630" i="4" s="1"/>
  <c r="L631" i="4" s="1"/>
  <c r="L632" i="4" s="1"/>
  <c r="L633" i="4" s="1"/>
  <c r="L634" i="4" s="1"/>
  <c r="L635" i="4" s="1"/>
  <c r="L636" i="4" s="1"/>
  <c r="L637" i="4" s="1"/>
  <c r="L1017" i="4"/>
  <c r="L247" i="4"/>
  <c r="L248" i="4" s="1"/>
  <c r="L249" i="4" s="1"/>
  <c r="L250" i="4" s="1"/>
  <c r="L251" i="4" s="1"/>
  <c r="L1355" i="4"/>
  <c r="L945" i="4"/>
  <c r="L946" i="4" s="1"/>
  <c r="L947" i="4" s="1"/>
  <c r="L948" i="4" s="1"/>
  <c r="L949" i="4" s="1"/>
  <c r="L950" i="4" s="1"/>
  <c r="L951" i="4" s="1"/>
  <c r="L952" i="4" s="1"/>
  <c r="L953" i="4" s="1"/>
  <c r="L954" i="4" s="1"/>
  <c r="L955" i="4" s="1"/>
  <c r="L956" i="4" s="1"/>
  <c r="L603" i="4"/>
  <c r="L604" i="4" s="1"/>
  <c r="L605" i="4" s="1"/>
  <c r="L606" i="4" s="1"/>
  <c r="L607" i="4" s="1"/>
  <c r="L608" i="4" s="1"/>
  <c r="L609" i="4" s="1"/>
  <c r="L610" i="4" s="1"/>
  <c r="L611" i="4" s="1"/>
  <c r="L612" i="4" s="1"/>
  <c r="L613" i="4" s="1"/>
  <c r="L614" i="4" s="1"/>
  <c r="L3053" i="4"/>
  <c r="L2599" i="4"/>
  <c r="L58" i="4"/>
  <c r="L2007" i="4"/>
  <c r="L877" i="4"/>
  <c r="L512" i="4"/>
  <c r="L1446" i="4"/>
  <c r="L2940" i="4"/>
  <c r="L1915" i="4"/>
  <c r="L2872" i="4"/>
  <c r="L2873" i="4" s="1"/>
  <c r="L2874" i="4" s="1"/>
  <c r="L2875" i="4" s="1"/>
  <c r="L2876" i="4" s="1"/>
  <c r="L2877" i="4" s="1"/>
  <c r="L2878" i="4" s="1"/>
  <c r="L2879" i="4" s="1"/>
  <c r="L2880" i="4" s="1"/>
  <c r="L2881" i="4" s="1"/>
  <c r="L2882" i="4" s="1"/>
  <c r="L2883" i="4" s="1"/>
  <c r="L1824" i="4"/>
  <c r="Z2576" i="4"/>
  <c r="Z2690" i="4"/>
  <c r="W12" i="4"/>
  <c r="AB5667" i="3"/>
  <c r="AB5666" i="3"/>
  <c r="AB5665" i="3"/>
  <c r="AB5664" i="3"/>
  <c r="AB5663" i="3"/>
  <c r="AB5662" i="3"/>
  <c r="AB5661" i="3"/>
  <c r="AB5660" i="3"/>
  <c r="AB5659" i="3"/>
  <c r="AB5658" i="3"/>
  <c r="AB5657" i="3"/>
  <c r="AB5656" i="3"/>
  <c r="AB5655" i="3"/>
  <c r="AB5654" i="3"/>
  <c r="AB5645" i="3"/>
  <c r="AB5644" i="3"/>
  <c r="AB5643" i="3"/>
  <c r="AB5642" i="3"/>
  <c r="AB5641" i="3"/>
  <c r="AB5640" i="3"/>
  <c r="AB5639" i="3"/>
  <c r="AB5638" i="3"/>
  <c r="AB5637" i="3"/>
  <c r="AB5636" i="3"/>
  <c r="AB5635" i="3"/>
  <c r="AB5634" i="3"/>
  <c r="AB5633" i="3"/>
  <c r="AB5632" i="3"/>
  <c r="AB5631" i="3"/>
  <c r="AB5622" i="3"/>
  <c r="AB5621" i="3"/>
  <c r="AB5620" i="3"/>
  <c r="AB5619" i="3"/>
  <c r="AB5618" i="3"/>
  <c r="AB5617" i="3"/>
  <c r="AB5616" i="3"/>
  <c r="AB5615" i="3"/>
  <c r="AB5614" i="3"/>
  <c r="AB5613" i="3"/>
  <c r="AB5612" i="3"/>
  <c r="AB5611" i="3"/>
  <c r="AB5610" i="3"/>
  <c r="AB5609" i="3"/>
  <c r="AB5608" i="3"/>
  <c r="AB5599" i="3"/>
  <c r="AB5598" i="3"/>
  <c r="AB5597" i="3"/>
  <c r="AB5596" i="3"/>
  <c r="AB5595" i="3"/>
  <c r="AB5594" i="3"/>
  <c r="AB5593" i="3"/>
  <c r="AB5592" i="3"/>
  <c r="AB5591" i="3"/>
  <c r="AB5590" i="3"/>
  <c r="AB5589" i="3"/>
  <c r="AB5588" i="3"/>
  <c r="AB5587" i="3"/>
  <c r="AB5586" i="3"/>
  <c r="AB5585" i="3"/>
  <c r="AB5576" i="3"/>
  <c r="AB5575" i="3"/>
  <c r="AB5574" i="3"/>
  <c r="AB5573" i="3"/>
  <c r="AB5572" i="3"/>
  <c r="AB5571" i="3"/>
  <c r="AB5570" i="3"/>
  <c r="AB5569" i="3"/>
  <c r="AB5568" i="3"/>
  <c r="AB5567" i="3"/>
  <c r="AB5566" i="3"/>
  <c r="AB5565" i="3"/>
  <c r="AB5564" i="3"/>
  <c r="AB5563" i="3"/>
  <c r="AB5562" i="3"/>
  <c r="AB5554" i="3"/>
  <c r="AB5553" i="3"/>
  <c r="AB5552" i="3"/>
  <c r="AB5551" i="3"/>
  <c r="AB5550" i="3"/>
  <c r="AB5549" i="3"/>
  <c r="AB5548" i="3"/>
  <c r="AB5547" i="3"/>
  <c r="AB5546" i="3"/>
  <c r="AB5545" i="3"/>
  <c r="AB5544" i="3"/>
  <c r="AB5543" i="3"/>
  <c r="AB5542" i="3"/>
  <c r="AB5541" i="3"/>
  <c r="AB5540" i="3"/>
  <c r="AB5531" i="3"/>
  <c r="AB5530" i="3"/>
  <c r="AB5529" i="3"/>
  <c r="AB5528" i="3"/>
  <c r="AB5527" i="3"/>
  <c r="AB5526" i="3"/>
  <c r="AB5525" i="3"/>
  <c r="AB5524" i="3"/>
  <c r="AB5523" i="3"/>
  <c r="AB5522" i="3"/>
  <c r="AB5521" i="3"/>
  <c r="AB5520" i="3"/>
  <c r="AB5519" i="3"/>
  <c r="AB5518" i="3"/>
  <c r="AB5517" i="3"/>
  <c r="AB5508" i="3"/>
  <c r="AB5507" i="3"/>
  <c r="AB5506" i="3"/>
  <c r="AB5505" i="3"/>
  <c r="AB5504" i="3"/>
  <c r="AB5503" i="3"/>
  <c r="AB5502" i="3"/>
  <c r="AB5501" i="3"/>
  <c r="AB5500" i="3"/>
  <c r="AB5499" i="3"/>
  <c r="AB5498" i="3"/>
  <c r="AB5497" i="3"/>
  <c r="AB5496" i="3"/>
  <c r="AB5495" i="3"/>
  <c r="AB5494" i="3"/>
  <c r="AB5485" i="3"/>
  <c r="AB5484" i="3"/>
  <c r="AB5483" i="3"/>
  <c r="AB5482" i="3"/>
  <c r="AB5481" i="3"/>
  <c r="AB5480" i="3"/>
  <c r="AB5479" i="3"/>
  <c r="AB5478" i="3"/>
  <c r="AB5477" i="3"/>
  <c r="AB5476" i="3"/>
  <c r="AB5475" i="3"/>
  <c r="AB5474" i="3"/>
  <c r="AB5473" i="3"/>
  <c r="AB5472" i="3"/>
  <c r="AB5471" i="3"/>
  <c r="AB5462" i="3"/>
  <c r="AB5461" i="3"/>
  <c r="AB5460" i="3"/>
  <c r="AB5459" i="3"/>
  <c r="AB5458" i="3"/>
  <c r="AB5457" i="3"/>
  <c r="AB5456" i="3"/>
  <c r="AB5455" i="3"/>
  <c r="AB5454" i="3"/>
  <c r="AB5453" i="3"/>
  <c r="AB5452" i="3"/>
  <c r="AB5451" i="3"/>
  <c r="AB5450" i="3"/>
  <c r="AB5449" i="3"/>
  <c r="AB5448" i="3"/>
  <c r="AB5440" i="3"/>
  <c r="AB5439" i="3"/>
  <c r="AB5438" i="3"/>
  <c r="AB5437" i="3"/>
  <c r="AB5436" i="3"/>
  <c r="AB5435" i="3"/>
  <c r="AB5434" i="3"/>
  <c r="AB5433" i="3"/>
  <c r="AB5432" i="3"/>
  <c r="AB5431" i="3"/>
  <c r="AB5430" i="3"/>
  <c r="AB5429" i="3"/>
  <c r="AB5428" i="3"/>
  <c r="AB5427" i="3"/>
  <c r="AB5426" i="3"/>
  <c r="AB5417" i="3"/>
  <c r="AB5416" i="3"/>
  <c r="AB5415" i="3"/>
  <c r="AB5414" i="3"/>
  <c r="AB5413" i="3"/>
  <c r="AB5412" i="3"/>
  <c r="AB5411" i="3"/>
  <c r="AB5410" i="3"/>
  <c r="AB5409" i="3"/>
  <c r="AB5408" i="3"/>
  <c r="AB5407" i="3"/>
  <c r="AB5406" i="3"/>
  <c r="AB5405" i="3"/>
  <c r="AB5404" i="3"/>
  <c r="AB5403" i="3"/>
  <c r="AB5394" i="3"/>
  <c r="AB5393" i="3"/>
  <c r="AB5392" i="3"/>
  <c r="AB5391" i="3"/>
  <c r="AB5390" i="3"/>
  <c r="AB5389" i="3"/>
  <c r="AB5388" i="3"/>
  <c r="AB5387" i="3"/>
  <c r="AB5386" i="3"/>
  <c r="AB5385" i="3"/>
  <c r="AB5384" i="3"/>
  <c r="AB5383" i="3"/>
  <c r="AB5382" i="3"/>
  <c r="AB5381" i="3"/>
  <c r="AB5380" i="3"/>
  <c r="AB5371" i="3"/>
  <c r="AB5370" i="3"/>
  <c r="AB5369" i="3"/>
  <c r="AB5368" i="3"/>
  <c r="AB5367" i="3"/>
  <c r="AB5366" i="3"/>
  <c r="AB5365" i="3"/>
  <c r="AB5364" i="3"/>
  <c r="AB5363" i="3"/>
  <c r="AB5362" i="3"/>
  <c r="AB5361" i="3"/>
  <c r="AB5360" i="3"/>
  <c r="AB5359" i="3"/>
  <c r="AB5358" i="3"/>
  <c r="AB5357" i="3"/>
  <c r="AB5349" i="3"/>
  <c r="AB5348" i="3"/>
  <c r="AB5347" i="3"/>
  <c r="AB5346" i="3"/>
  <c r="AB5345" i="3"/>
  <c r="AB5344" i="3"/>
  <c r="AB5343" i="3"/>
  <c r="AB5342" i="3"/>
  <c r="AB5341" i="3"/>
  <c r="AB5340" i="3"/>
  <c r="AB5339" i="3"/>
  <c r="AB5338" i="3"/>
  <c r="AB5337" i="3"/>
  <c r="AB5336" i="3"/>
  <c r="AB5335" i="3"/>
  <c r="AB5327" i="3"/>
  <c r="AB5326" i="3"/>
  <c r="AB5325" i="3"/>
  <c r="AB5324" i="3"/>
  <c r="AB5323" i="3"/>
  <c r="AB5322" i="3"/>
  <c r="AB5321" i="3"/>
  <c r="AB5320" i="3"/>
  <c r="AB5319" i="3"/>
  <c r="AB5318" i="3"/>
  <c r="AB5317" i="3"/>
  <c r="AB5316" i="3"/>
  <c r="AB5315" i="3"/>
  <c r="AB5314" i="3"/>
  <c r="AB5313" i="3"/>
  <c r="AB5304" i="3"/>
  <c r="AB5303" i="3"/>
  <c r="AB5302" i="3"/>
  <c r="AB5301" i="3"/>
  <c r="AB5300" i="3"/>
  <c r="AB5299" i="3"/>
  <c r="AB5298" i="3"/>
  <c r="AB5297" i="3"/>
  <c r="AB5296" i="3"/>
  <c r="AB5295" i="3"/>
  <c r="AB5294" i="3"/>
  <c r="AB5293" i="3"/>
  <c r="AB5292" i="3"/>
  <c r="AB5291" i="3"/>
  <c r="AB5290" i="3"/>
  <c r="AB5281" i="3"/>
  <c r="AB5280" i="3"/>
  <c r="AB5279" i="3"/>
  <c r="AB5278" i="3"/>
  <c r="AB5277" i="3"/>
  <c r="AB5276" i="3"/>
  <c r="AB5275" i="3"/>
  <c r="AB5274" i="3"/>
  <c r="AB5273" i="3"/>
  <c r="AB5272" i="3"/>
  <c r="AB5271" i="3"/>
  <c r="AB5270" i="3"/>
  <c r="AB5269" i="3"/>
  <c r="AB5268" i="3"/>
  <c r="AB5267" i="3"/>
  <c r="AB5258" i="3"/>
  <c r="AB5257" i="3"/>
  <c r="AB5256" i="3"/>
  <c r="AB5255" i="3"/>
  <c r="AB5254" i="3"/>
  <c r="AB5253" i="3"/>
  <c r="AB5252" i="3"/>
  <c r="AB5251" i="3"/>
  <c r="AB5250" i="3"/>
  <c r="AB5249" i="3"/>
  <c r="AB5248" i="3"/>
  <c r="AB5247" i="3"/>
  <c r="AB5246" i="3"/>
  <c r="AB5245" i="3"/>
  <c r="AB5244" i="3"/>
  <c r="AB5236" i="3"/>
  <c r="AB5235" i="3"/>
  <c r="AB5234" i="3"/>
  <c r="AB5233" i="3"/>
  <c r="AB5232" i="3"/>
  <c r="AB5231" i="3"/>
  <c r="AB5230" i="3"/>
  <c r="AB5229" i="3"/>
  <c r="AB5228" i="3"/>
  <c r="AB5227" i="3"/>
  <c r="AB5226" i="3"/>
  <c r="AB5225" i="3"/>
  <c r="AB5224" i="3"/>
  <c r="AB5223" i="3"/>
  <c r="AB5222" i="3"/>
  <c r="AB5213" i="3"/>
  <c r="AB5212" i="3"/>
  <c r="AB5211" i="3"/>
  <c r="AB5210" i="3"/>
  <c r="AB5209" i="3"/>
  <c r="AB5208" i="3"/>
  <c r="AB5207" i="3"/>
  <c r="AB5206" i="3"/>
  <c r="AB5205" i="3"/>
  <c r="AB5204" i="3"/>
  <c r="AB5203" i="3"/>
  <c r="AB5202" i="3"/>
  <c r="AB5201" i="3"/>
  <c r="AB5200" i="3"/>
  <c r="AB5199" i="3"/>
  <c r="AB5190" i="3"/>
  <c r="AB5189" i="3"/>
  <c r="AB5188" i="3"/>
  <c r="AB5187" i="3"/>
  <c r="AB5186" i="3"/>
  <c r="AB5185" i="3"/>
  <c r="AB5184" i="3"/>
  <c r="AB5183" i="3"/>
  <c r="AB5182" i="3"/>
  <c r="AB5181" i="3"/>
  <c r="AB5180" i="3"/>
  <c r="AB5179" i="3"/>
  <c r="AB5178" i="3"/>
  <c r="AB5177" i="3"/>
  <c r="AB5176" i="3"/>
  <c r="AB5167" i="3"/>
  <c r="AB5166" i="3"/>
  <c r="AB5165" i="3"/>
  <c r="AB5164" i="3"/>
  <c r="AB5163" i="3"/>
  <c r="AB5162" i="3"/>
  <c r="AB5161" i="3"/>
  <c r="AB5160" i="3"/>
  <c r="AB5159" i="3"/>
  <c r="AB5158" i="3"/>
  <c r="AB5157" i="3"/>
  <c r="AB5156" i="3"/>
  <c r="AB5155" i="3"/>
  <c r="AB5154" i="3"/>
  <c r="AB5153" i="3"/>
  <c r="AB5144" i="3"/>
  <c r="AB5143" i="3"/>
  <c r="AB5142" i="3"/>
  <c r="AB5141" i="3"/>
  <c r="AB5140" i="3"/>
  <c r="AB5139" i="3"/>
  <c r="AB5138" i="3"/>
  <c r="AB5137" i="3"/>
  <c r="AB5136" i="3"/>
  <c r="AB5135" i="3"/>
  <c r="AB5134" i="3"/>
  <c r="AB5133" i="3"/>
  <c r="AB5132" i="3"/>
  <c r="AB5131" i="3"/>
  <c r="AB5130" i="3"/>
  <c r="AB5122" i="3"/>
  <c r="AB5121" i="3"/>
  <c r="AB5120" i="3"/>
  <c r="AB5119" i="3"/>
  <c r="AB5118" i="3"/>
  <c r="AB5117" i="3"/>
  <c r="AB5116" i="3"/>
  <c r="AB5115" i="3"/>
  <c r="AB5114" i="3"/>
  <c r="AB5113" i="3"/>
  <c r="AB5112" i="3"/>
  <c r="AB5111" i="3"/>
  <c r="AB5110" i="3"/>
  <c r="AB5109" i="3"/>
  <c r="AB5108" i="3"/>
  <c r="AB5099" i="3"/>
  <c r="AB5098" i="3"/>
  <c r="AB5097" i="3"/>
  <c r="AB5096" i="3"/>
  <c r="AB5095" i="3"/>
  <c r="AB5094" i="3"/>
  <c r="AB5093" i="3"/>
  <c r="AB5092" i="3"/>
  <c r="AB5091" i="3"/>
  <c r="AB5090" i="3"/>
  <c r="AB5089" i="3"/>
  <c r="AB5088" i="3"/>
  <c r="AB5087" i="3"/>
  <c r="AB5086" i="3"/>
  <c r="AB5085" i="3"/>
  <c r="AB5076" i="3"/>
  <c r="AB5075" i="3"/>
  <c r="AB5074" i="3"/>
  <c r="AB5073" i="3"/>
  <c r="AB5072" i="3"/>
  <c r="AB5071" i="3"/>
  <c r="AB5070" i="3"/>
  <c r="AB5069" i="3"/>
  <c r="AB5068" i="3"/>
  <c r="AB5067" i="3"/>
  <c r="AB5066" i="3"/>
  <c r="AB5065" i="3"/>
  <c r="AB5064" i="3"/>
  <c r="AB5063" i="3"/>
  <c r="AB5062" i="3"/>
  <c r="AB5053" i="3"/>
  <c r="AB5052" i="3"/>
  <c r="AB5051" i="3"/>
  <c r="AB5050" i="3"/>
  <c r="AB5049" i="3"/>
  <c r="AB5048" i="3"/>
  <c r="AB5047" i="3"/>
  <c r="AB5046" i="3"/>
  <c r="AB5045" i="3"/>
  <c r="AB5044" i="3"/>
  <c r="AB5043" i="3"/>
  <c r="AB5042" i="3"/>
  <c r="AB5041" i="3"/>
  <c r="AB5040" i="3"/>
  <c r="AB5039" i="3"/>
  <c r="AB5030" i="3"/>
  <c r="AB5029" i="3"/>
  <c r="AB5028" i="3"/>
  <c r="AB5027" i="3"/>
  <c r="AB5026" i="3"/>
  <c r="AB5025" i="3"/>
  <c r="AB5024" i="3"/>
  <c r="AB5023" i="3"/>
  <c r="AB5022" i="3"/>
  <c r="AB5021" i="3"/>
  <c r="AB5020" i="3"/>
  <c r="AB5019" i="3"/>
  <c r="AB5018" i="3"/>
  <c r="AB5017" i="3"/>
  <c r="AB5016" i="3"/>
  <c r="AB5008" i="3"/>
  <c r="AB5007" i="3"/>
  <c r="AB5006" i="3"/>
  <c r="AB5005" i="3"/>
  <c r="AB5004" i="3"/>
  <c r="AB5003" i="3"/>
  <c r="AB5002" i="3"/>
  <c r="AB5001" i="3"/>
  <c r="AB5000" i="3"/>
  <c r="AB4999" i="3"/>
  <c r="AB4998" i="3"/>
  <c r="AB4997" i="3"/>
  <c r="AB4996" i="3"/>
  <c r="AB4995" i="3"/>
  <c r="AB4994" i="3"/>
  <c r="AB4985" i="3"/>
  <c r="AB4984" i="3"/>
  <c r="AB4983" i="3"/>
  <c r="AB4982" i="3"/>
  <c r="AB4981" i="3"/>
  <c r="AB4980" i="3"/>
  <c r="AB4979" i="3"/>
  <c r="AB4978" i="3"/>
  <c r="AB4977" i="3"/>
  <c r="AB4976" i="3"/>
  <c r="AB4975" i="3"/>
  <c r="AB4974" i="3"/>
  <c r="AB4973" i="3"/>
  <c r="AB4972" i="3"/>
  <c r="AB4971" i="3"/>
  <c r="AB4962" i="3"/>
  <c r="AB4961" i="3"/>
  <c r="AB4960" i="3"/>
  <c r="AB4959" i="3"/>
  <c r="AB4958" i="3"/>
  <c r="AB4957" i="3"/>
  <c r="AB4956" i="3"/>
  <c r="AB4955" i="3"/>
  <c r="AB4954" i="3"/>
  <c r="AB4953" i="3"/>
  <c r="AB4952" i="3"/>
  <c r="AB4951" i="3"/>
  <c r="AB4950" i="3"/>
  <c r="AB4949" i="3"/>
  <c r="AB4947" i="3"/>
  <c r="AB4946" i="3"/>
  <c r="AB4945" i="3"/>
  <c r="AB4944" i="3"/>
  <c r="AB4943" i="3"/>
  <c r="AB4942" i="3"/>
  <c r="AB4941" i="3"/>
  <c r="AB4940" i="3"/>
  <c r="AB4939" i="3"/>
  <c r="AB4938" i="3"/>
  <c r="AB4937" i="3"/>
  <c r="AB4936" i="3"/>
  <c r="AB4935" i="3"/>
  <c r="AB4934" i="3"/>
  <c r="AB4933" i="3"/>
  <c r="AB4925" i="3"/>
  <c r="AB4924" i="3"/>
  <c r="AB4923" i="3"/>
  <c r="AB4922" i="3"/>
  <c r="AB4921" i="3"/>
  <c r="AB4920" i="3"/>
  <c r="AB4919" i="3"/>
  <c r="AB4918" i="3"/>
  <c r="AB4917" i="3"/>
  <c r="AB4916" i="3"/>
  <c r="AB4915" i="3"/>
  <c r="AB4914" i="3"/>
  <c r="AB4913" i="3"/>
  <c r="AB4912" i="3"/>
  <c r="AB4911" i="3"/>
  <c r="AB4902" i="3"/>
  <c r="AB4901" i="3"/>
  <c r="AB4900" i="3"/>
  <c r="AB4899" i="3"/>
  <c r="AB4898" i="3"/>
  <c r="AB4897" i="3"/>
  <c r="AB4896" i="3"/>
  <c r="AB4895" i="3"/>
  <c r="AB4894" i="3"/>
  <c r="AB4893" i="3"/>
  <c r="AB4892" i="3"/>
  <c r="AB4891" i="3"/>
  <c r="AB4890" i="3"/>
  <c r="AB4889" i="3"/>
  <c r="AB4888" i="3"/>
  <c r="AB4879" i="3"/>
  <c r="AB4878" i="3"/>
  <c r="AB4877" i="3"/>
  <c r="AB4876" i="3"/>
  <c r="AB4875" i="3"/>
  <c r="AB4874" i="3"/>
  <c r="AB4873" i="3"/>
  <c r="AB4872" i="3"/>
  <c r="AB4871" i="3"/>
  <c r="AB4870" i="3"/>
  <c r="AB4869" i="3"/>
  <c r="AB4868" i="3"/>
  <c r="AB4867" i="3"/>
  <c r="AB4866" i="3"/>
  <c r="AB4865" i="3"/>
  <c r="AB4856" i="3"/>
  <c r="AB4855" i="3"/>
  <c r="AB4854" i="3"/>
  <c r="AB4853" i="3"/>
  <c r="AB4852" i="3"/>
  <c r="AB4851" i="3"/>
  <c r="AB4850" i="3"/>
  <c r="AB4849" i="3"/>
  <c r="AB4848" i="3"/>
  <c r="AB4847" i="3"/>
  <c r="AB4846" i="3"/>
  <c r="AB4845" i="3"/>
  <c r="AB4844" i="3"/>
  <c r="AB4843" i="3"/>
  <c r="AB4842" i="3"/>
  <c r="AB4833" i="3"/>
  <c r="AB4832" i="3"/>
  <c r="AB4831" i="3"/>
  <c r="AB4830" i="3"/>
  <c r="AB4829" i="3"/>
  <c r="AB4828" i="3"/>
  <c r="AB4827" i="3"/>
  <c r="AB4826" i="3"/>
  <c r="AB4825" i="3"/>
  <c r="AB4824" i="3"/>
  <c r="AB4823" i="3"/>
  <c r="AB4822" i="3"/>
  <c r="AB4821" i="3"/>
  <c r="AB4820" i="3"/>
  <c r="AB4819" i="3"/>
  <c r="AB4811" i="3"/>
  <c r="AB4810" i="3"/>
  <c r="AB4809" i="3"/>
  <c r="AB4808" i="3"/>
  <c r="AB4807" i="3"/>
  <c r="AB4806" i="3"/>
  <c r="AB4805" i="3"/>
  <c r="AB4804" i="3"/>
  <c r="AB4803" i="3"/>
  <c r="AB4802" i="3"/>
  <c r="AB4801" i="3"/>
  <c r="AB4800" i="3"/>
  <c r="AB4799" i="3"/>
  <c r="AB4798" i="3"/>
  <c r="AB4797" i="3"/>
  <c r="AB4788" i="3"/>
  <c r="AB4787" i="3"/>
  <c r="AB4786" i="3"/>
  <c r="AB4785" i="3"/>
  <c r="AB4784" i="3"/>
  <c r="AB4783" i="3"/>
  <c r="AB4782" i="3"/>
  <c r="AB4781" i="3"/>
  <c r="AB4780" i="3"/>
  <c r="AB4779" i="3"/>
  <c r="AB4778" i="3"/>
  <c r="AB4777" i="3"/>
  <c r="AB4776" i="3"/>
  <c r="AB4775" i="3"/>
  <c r="AB4774" i="3"/>
  <c r="AB4765" i="3"/>
  <c r="AB4764" i="3"/>
  <c r="AB4763" i="3"/>
  <c r="AB4762" i="3"/>
  <c r="AB4761" i="3"/>
  <c r="AB4760" i="3"/>
  <c r="AB4759" i="3"/>
  <c r="AB4758" i="3"/>
  <c r="AB4757" i="3"/>
  <c r="AB4756" i="3"/>
  <c r="AB4755" i="3"/>
  <c r="AB4754" i="3"/>
  <c r="AB4753" i="3"/>
  <c r="AB4752" i="3"/>
  <c r="AB4751" i="3"/>
  <c r="AB4742" i="3"/>
  <c r="AB4741" i="3"/>
  <c r="AB4740" i="3"/>
  <c r="AB4739" i="3"/>
  <c r="AB4738" i="3"/>
  <c r="AB4737" i="3"/>
  <c r="AB4736" i="3"/>
  <c r="AB4735" i="3"/>
  <c r="AB4734" i="3"/>
  <c r="AB4733" i="3"/>
  <c r="AB4732" i="3"/>
  <c r="AB4731" i="3"/>
  <c r="AB4730" i="3"/>
  <c r="AB4729" i="3"/>
  <c r="AB4728" i="3"/>
  <c r="AB4719" i="3"/>
  <c r="AB4718" i="3"/>
  <c r="AB4717" i="3"/>
  <c r="AB4716" i="3"/>
  <c r="AB4715" i="3"/>
  <c r="AB4714" i="3"/>
  <c r="AB4713" i="3"/>
  <c r="AB4712" i="3"/>
  <c r="AB4711" i="3"/>
  <c r="AB4710" i="3"/>
  <c r="AB4709" i="3"/>
  <c r="AB4708" i="3"/>
  <c r="AB4707" i="3"/>
  <c r="AB4706" i="3"/>
  <c r="AB4705" i="3"/>
  <c r="AB4697" i="3"/>
  <c r="AB4696" i="3"/>
  <c r="AB4695" i="3"/>
  <c r="AB4694" i="3"/>
  <c r="AB4693" i="3"/>
  <c r="AB4692" i="3"/>
  <c r="AB4691" i="3"/>
  <c r="AB4690" i="3"/>
  <c r="AB4689" i="3"/>
  <c r="AB4688" i="3"/>
  <c r="AB4687" i="3"/>
  <c r="AB4686" i="3"/>
  <c r="AB4685" i="3"/>
  <c r="AB4684" i="3"/>
  <c r="AB4683" i="3"/>
  <c r="AB4674" i="3"/>
  <c r="AB4673" i="3"/>
  <c r="AB4672" i="3"/>
  <c r="AB4671" i="3"/>
  <c r="AB4670" i="3"/>
  <c r="AB4669" i="3"/>
  <c r="AB4668" i="3"/>
  <c r="AB4667" i="3"/>
  <c r="AB4666" i="3"/>
  <c r="AB4665" i="3"/>
  <c r="AB4664" i="3"/>
  <c r="AB4663" i="3"/>
  <c r="AB4662" i="3"/>
  <c r="AB4661" i="3"/>
  <c r="AB4660" i="3"/>
  <c r="AB4651" i="3"/>
  <c r="AB4650" i="3"/>
  <c r="AB4649" i="3"/>
  <c r="AB4648" i="3"/>
  <c r="AB4647" i="3"/>
  <c r="AB4646" i="3"/>
  <c r="AB4645" i="3"/>
  <c r="AB4644" i="3"/>
  <c r="AB4643" i="3"/>
  <c r="AB4642" i="3"/>
  <c r="AB4641" i="3"/>
  <c r="AB4640" i="3"/>
  <c r="AB4639" i="3"/>
  <c r="AB4638" i="3"/>
  <c r="AB4637" i="3"/>
  <c r="AB4628" i="3"/>
  <c r="AB4627" i="3"/>
  <c r="AB4626" i="3"/>
  <c r="AB4625" i="3"/>
  <c r="AB4624" i="3"/>
  <c r="AB4623" i="3"/>
  <c r="AB4622" i="3"/>
  <c r="AB4621" i="3"/>
  <c r="AB4620" i="3"/>
  <c r="AB4619" i="3"/>
  <c r="AB4618" i="3"/>
  <c r="AB4617" i="3"/>
  <c r="AB4616" i="3"/>
  <c r="AB4615" i="3"/>
  <c r="AB4614" i="3"/>
  <c r="AB4605" i="3"/>
  <c r="AB4604" i="3"/>
  <c r="AB4603" i="3"/>
  <c r="AB4602" i="3"/>
  <c r="AB4601" i="3"/>
  <c r="AB4600" i="3"/>
  <c r="AB4599" i="3"/>
  <c r="AB4598" i="3"/>
  <c r="AB4597" i="3"/>
  <c r="AB4596" i="3"/>
  <c r="AB4595" i="3"/>
  <c r="AB4594" i="3"/>
  <c r="AB4593" i="3"/>
  <c r="AB4592" i="3"/>
  <c r="AB4591" i="3"/>
  <c r="AB4583" i="3"/>
  <c r="AB4582" i="3"/>
  <c r="AB4581" i="3"/>
  <c r="AB4580" i="3"/>
  <c r="AB4579" i="3"/>
  <c r="AB4578" i="3"/>
  <c r="AB4577" i="3"/>
  <c r="AB4576" i="3"/>
  <c r="AB4575" i="3"/>
  <c r="AB4574" i="3"/>
  <c r="AB4573" i="3"/>
  <c r="AB4572" i="3"/>
  <c r="AB4571" i="3"/>
  <c r="AB4570" i="3"/>
  <c r="AB4569" i="3"/>
  <c r="AB4560" i="3"/>
  <c r="AB4559" i="3"/>
  <c r="AB4558" i="3"/>
  <c r="AB4557" i="3"/>
  <c r="AB4556" i="3"/>
  <c r="AB4555" i="3"/>
  <c r="AB4554" i="3"/>
  <c r="AB4553" i="3"/>
  <c r="AB4552" i="3"/>
  <c r="AB4551" i="3"/>
  <c r="AB4550" i="3"/>
  <c r="AB4549" i="3"/>
  <c r="AB4548" i="3"/>
  <c r="AB4547" i="3"/>
  <c r="AB4546" i="3"/>
  <c r="AB4537" i="3"/>
  <c r="AB4536" i="3"/>
  <c r="AB4535" i="3"/>
  <c r="AB4534" i="3"/>
  <c r="AB4533" i="3"/>
  <c r="AB4532" i="3"/>
  <c r="AB4531" i="3"/>
  <c r="AB4530" i="3"/>
  <c r="AB4529" i="3"/>
  <c r="AB4528" i="3"/>
  <c r="AB4527" i="3"/>
  <c r="AB4526" i="3"/>
  <c r="AB4525" i="3"/>
  <c r="AB4524" i="3"/>
  <c r="AB4523" i="3"/>
  <c r="AB4514" i="3"/>
  <c r="AB4513" i="3"/>
  <c r="AB4512" i="3"/>
  <c r="AB4511" i="3"/>
  <c r="AB4510" i="3"/>
  <c r="AB4509" i="3"/>
  <c r="AB4508" i="3"/>
  <c r="AB4507" i="3"/>
  <c r="AB4506" i="3"/>
  <c r="AB4505" i="3"/>
  <c r="AB4504" i="3"/>
  <c r="AB4503" i="3"/>
  <c r="AB4502" i="3"/>
  <c r="AB4501" i="3"/>
  <c r="AB4500" i="3"/>
  <c r="AB4499" i="3"/>
  <c r="AB4498" i="3"/>
  <c r="AB4497" i="3"/>
  <c r="AB4496" i="3"/>
  <c r="AB4495" i="3"/>
  <c r="AB4494" i="3"/>
  <c r="AB4493" i="3"/>
  <c r="AB4492" i="3"/>
  <c r="AB4491" i="3"/>
  <c r="AB4490" i="3"/>
  <c r="AB4489" i="3"/>
  <c r="AB4488" i="3"/>
  <c r="AB4487" i="3"/>
  <c r="AB4486" i="3"/>
  <c r="AB4477" i="3"/>
  <c r="AB4476" i="3"/>
  <c r="AB4475" i="3"/>
  <c r="AB4474" i="3"/>
  <c r="AB4473" i="3"/>
  <c r="AB4472" i="3"/>
  <c r="AB4471" i="3"/>
  <c r="AB4470" i="3"/>
  <c r="AB4469" i="3"/>
  <c r="AB4468" i="3"/>
  <c r="AB4467" i="3"/>
  <c r="AB4466" i="3"/>
  <c r="AB4465" i="3"/>
  <c r="AB4464" i="3"/>
  <c r="AB4463" i="3"/>
  <c r="AB4454" i="3"/>
  <c r="AB4453" i="3"/>
  <c r="AB4452" i="3"/>
  <c r="AB4451" i="3"/>
  <c r="AB4450" i="3"/>
  <c r="AB4449" i="3"/>
  <c r="AB4448" i="3"/>
  <c r="AB4447" i="3"/>
  <c r="AB4446" i="3"/>
  <c r="AB4445" i="3"/>
  <c r="AB4444" i="3"/>
  <c r="AB4443" i="3"/>
  <c r="AB4442" i="3"/>
  <c r="AB4441" i="3"/>
  <c r="AB4440" i="3"/>
  <c r="AB4431" i="3"/>
  <c r="AB4430" i="3"/>
  <c r="AB4429" i="3"/>
  <c r="AB4428" i="3"/>
  <c r="AB4427" i="3"/>
  <c r="AB4426" i="3"/>
  <c r="AB4425" i="3"/>
  <c r="AB4424" i="3"/>
  <c r="AB4423" i="3"/>
  <c r="AB4422" i="3"/>
  <c r="AB4421" i="3"/>
  <c r="AB4420" i="3"/>
  <c r="AB4419" i="3"/>
  <c r="AB4418" i="3"/>
  <c r="AB4417" i="3"/>
  <c r="AB4409" i="3"/>
  <c r="AB4408" i="3"/>
  <c r="AB4407" i="3"/>
  <c r="AB4406" i="3"/>
  <c r="AB4405" i="3"/>
  <c r="AB4404" i="3"/>
  <c r="AB4403" i="3"/>
  <c r="AB4402" i="3"/>
  <c r="AB4401" i="3"/>
  <c r="AB4400" i="3"/>
  <c r="AB4399" i="3"/>
  <c r="AB4398" i="3"/>
  <c r="AB4397" i="3"/>
  <c r="AB4396" i="3"/>
  <c r="AB4395" i="3"/>
  <c r="AB4386" i="3"/>
  <c r="AB4385" i="3"/>
  <c r="AB4384" i="3"/>
  <c r="AB4383" i="3"/>
  <c r="AB4382" i="3"/>
  <c r="AB4381" i="3"/>
  <c r="AB4380" i="3"/>
  <c r="AB4379" i="3"/>
  <c r="AB4378" i="3"/>
  <c r="AB4377" i="3"/>
  <c r="AB4376" i="3"/>
  <c r="AB4375" i="3"/>
  <c r="AB4374" i="3"/>
  <c r="AB4373" i="3"/>
  <c r="AB4372" i="3"/>
  <c r="AB4363" i="3"/>
  <c r="AB4362" i="3"/>
  <c r="AB4361" i="3"/>
  <c r="AB4360" i="3"/>
  <c r="AB4359" i="3"/>
  <c r="AB4358" i="3"/>
  <c r="AB4357" i="3"/>
  <c r="AB4356" i="3"/>
  <c r="AB4355" i="3"/>
  <c r="AB4354" i="3"/>
  <c r="AB4353" i="3"/>
  <c r="AB4352" i="3"/>
  <c r="AB4351" i="3"/>
  <c r="AB4350" i="3"/>
  <c r="AB4349" i="3"/>
  <c r="AB4340" i="3"/>
  <c r="AB4339" i="3"/>
  <c r="AB4338" i="3"/>
  <c r="AB4337" i="3"/>
  <c r="AB4336" i="3"/>
  <c r="AB4335" i="3"/>
  <c r="AB4334" i="3"/>
  <c r="AB4333" i="3"/>
  <c r="AB4332" i="3"/>
  <c r="AB4331" i="3"/>
  <c r="AB4330" i="3"/>
  <c r="AB4329" i="3"/>
  <c r="AB4328" i="3"/>
  <c r="AB4327" i="3"/>
  <c r="AB4326" i="3"/>
  <c r="AB4317" i="3"/>
  <c r="AB4316" i="3"/>
  <c r="AB4315" i="3"/>
  <c r="AB4314" i="3"/>
  <c r="AB4313" i="3"/>
  <c r="AB4312" i="3"/>
  <c r="AB4311" i="3"/>
  <c r="AB4310" i="3"/>
  <c r="AB4309" i="3"/>
  <c r="AB4308" i="3"/>
  <c r="AB4307" i="3"/>
  <c r="AB4306" i="3"/>
  <c r="AB4305" i="3"/>
  <c r="AB4304" i="3"/>
  <c r="AB4303" i="3"/>
  <c r="AB4295" i="3"/>
  <c r="AB4294" i="3"/>
  <c r="AB4293" i="3"/>
  <c r="AB4292" i="3"/>
  <c r="AB4291" i="3"/>
  <c r="AB4290" i="3"/>
  <c r="AB4289" i="3"/>
  <c r="AB4288" i="3"/>
  <c r="AB4287" i="3"/>
  <c r="AB4286" i="3"/>
  <c r="AB4285" i="3"/>
  <c r="AB4284" i="3"/>
  <c r="AB4283" i="3"/>
  <c r="AB4282" i="3"/>
  <c r="AB4273" i="3"/>
  <c r="AB4272" i="3"/>
  <c r="AB4271" i="3"/>
  <c r="AB4270" i="3"/>
  <c r="AB4269" i="3"/>
  <c r="AB4268" i="3"/>
  <c r="AB4267" i="3"/>
  <c r="AB4266" i="3"/>
  <c r="AB4265" i="3"/>
  <c r="AB4264" i="3"/>
  <c r="AB4263" i="3"/>
  <c r="AB4262" i="3"/>
  <c r="AB4261" i="3"/>
  <c r="AB4260" i="3"/>
  <c r="AB4259" i="3"/>
  <c r="AB4250" i="3"/>
  <c r="AB4249" i="3"/>
  <c r="AB4248" i="3"/>
  <c r="AB4247" i="3"/>
  <c r="AB4246" i="3"/>
  <c r="AB4245" i="3"/>
  <c r="AB4244" i="3"/>
  <c r="AB4243" i="3"/>
  <c r="AB4242" i="3"/>
  <c r="AB4241" i="3"/>
  <c r="AB4240" i="3"/>
  <c r="AB4239" i="3"/>
  <c r="AB4238" i="3"/>
  <c r="AB4237" i="3"/>
  <c r="AB4236" i="3"/>
  <c r="AB4227" i="3"/>
  <c r="AB4226" i="3"/>
  <c r="AB4225" i="3"/>
  <c r="AB4224" i="3"/>
  <c r="AB4223" i="3"/>
  <c r="AB4222" i="3"/>
  <c r="AB4221" i="3"/>
  <c r="AB4220" i="3"/>
  <c r="AB4219" i="3"/>
  <c r="AB4218" i="3"/>
  <c r="AB4217" i="3"/>
  <c r="AB4216" i="3"/>
  <c r="AB4215" i="3"/>
  <c r="AB4214" i="3"/>
  <c r="AB4213" i="3"/>
  <c r="AB4204" i="3"/>
  <c r="AB4203" i="3"/>
  <c r="AB4202" i="3"/>
  <c r="AB4201" i="3"/>
  <c r="AB4200" i="3"/>
  <c r="AB4199" i="3"/>
  <c r="AB4198" i="3"/>
  <c r="AB4197" i="3"/>
  <c r="AB4196" i="3"/>
  <c r="AB4195" i="3"/>
  <c r="AB4194" i="3"/>
  <c r="AB4193" i="3"/>
  <c r="AB4192" i="3"/>
  <c r="AB4191" i="3"/>
  <c r="AB4190" i="3"/>
  <c r="AB4182" i="3"/>
  <c r="AB4181" i="3"/>
  <c r="AB4180" i="3"/>
  <c r="AB4179" i="3"/>
  <c r="AB4178" i="3"/>
  <c r="AB4177" i="3"/>
  <c r="AB4176" i="3"/>
  <c r="AB4175" i="3"/>
  <c r="AB4174" i="3"/>
  <c r="AB4173" i="3"/>
  <c r="AB4172" i="3"/>
  <c r="AB4171" i="3"/>
  <c r="AB4170" i="3"/>
  <c r="AB4169" i="3"/>
  <c r="AB4168" i="3"/>
  <c r="AB4159" i="3"/>
  <c r="AB4158" i="3"/>
  <c r="AB4157" i="3"/>
  <c r="AB4156" i="3"/>
  <c r="AB4155" i="3"/>
  <c r="AB4154" i="3"/>
  <c r="AB4153" i="3"/>
  <c r="AB4152" i="3"/>
  <c r="AB4151" i="3"/>
  <c r="AB4150" i="3"/>
  <c r="AB4149" i="3"/>
  <c r="AB4148" i="3"/>
  <c r="AB4147" i="3"/>
  <c r="AB4146" i="3"/>
  <c r="AB4145" i="3"/>
  <c r="AB4136" i="3"/>
  <c r="AB4135" i="3"/>
  <c r="AB4134" i="3"/>
  <c r="AB4133" i="3"/>
  <c r="AB4132" i="3"/>
  <c r="AB4131" i="3"/>
  <c r="AB4130" i="3"/>
  <c r="AB4129" i="3"/>
  <c r="AB4128" i="3"/>
  <c r="AB4127" i="3"/>
  <c r="AB4126" i="3"/>
  <c r="AB4125" i="3"/>
  <c r="AB4124" i="3"/>
  <c r="AB4123" i="3"/>
  <c r="AB4122" i="3"/>
  <c r="AB4113" i="3"/>
  <c r="AB4112" i="3"/>
  <c r="AB4111" i="3"/>
  <c r="AB4110" i="3"/>
  <c r="AB4109" i="3"/>
  <c r="AB4108" i="3"/>
  <c r="AB4107" i="3"/>
  <c r="AB4106" i="3"/>
  <c r="AB4105" i="3"/>
  <c r="AB4104" i="3"/>
  <c r="AB4103" i="3"/>
  <c r="AB4102" i="3"/>
  <c r="AB4101" i="3"/>
  <c r="AB4100" i="3"/>
  <c r="AB4099" i="3"/>
  <c r="AB4090" i="3"/>
  <c r="AB4089" i="3"/>
  <c r="AB4088" i="3"/>
  <c r="AB4087" i="3"/>
  <c r="AB4086" i="3"/>
  <c r="AB4085" i="3"/>
  <c r="AB4084" i="3"/>
  <c r="AB4083" i="3"/>
  <c r="AB4082" i="3"/>
  <c r="AB4081" i="3"/>
  <c r="AB4080" i="3"/>
  <c r="AB4079" i="3"/>
  <c r="AB4078" i="3"/>
  <c r="AB4077" i="3"/>
  <c r="AB4076" i="3"/>
  <c r="AB4068" i="3"/>
  <c r="AB4067" i="3"/>
  <c r="AB4066" i="3"/>
  <c r="AB4065" i="3"/>
  <c r="AB4064" i="3"/>
  <c r="AB4063" i="3"/>
  <c r="AB4062" i="3"/>
  <c r="AB4061" i="3"/>
  <c r="AB4060" i="3"/>
  <c r="AB4059" i="3"/>
  <c r="AB4058" i="3"/>
  <c r="AB4057" i="3"/>
  <c r="AB4056" i="3"/>
  <c r="AB4055" i="3"/>
  <c r="AB4054" i="3"/>
  <c r="AB4045" i="3"/>
  <c r="AB4044" i="3"/>
  <c r="AB4043" i="3"/>
  <c r="AB4042" i="3"/>
  <c r="AB4041" i="3"/>
  <c r="AB4040" i="3"/>
  <c r="AB4039" i="3"/>
  <c r="AB4038" i="3"/>
  <c r="AB4037" i="3"/>
  <c r="AB4036" i="3"/>
  <c r="AB4035" i="3"/>
  <c r="AB4034" i="3"/>
  <c r="AB4033" i="3"/>
  <c r="AB4032" i="3"/>
  <c r="AB4031" i="3"/>
  <c r="AB4022" i="3"/>
  <c r="AB4021" i="3"/>
  <c r="AB4020" i="3"/>
  <c r="AB4019" i="3"/>
  <c r="AB4018" i="3"/>
  <c r="AB4017" i="3"/>
  <c r="AB4016" i="3"/>
  <c r="AB4015" i="3"/>
  <c r="AB4014" i="3"/>
  <c r="AB4013" i="3"/>
  <c r="AB4012" i="3"/>
  <c r="AB4011" i="3"/>
  <c r="AB4010" i="3"/>
  <c r="AB4009" i="3"/>
  <c r="AB4008" i="3"/>
  <c r="AB3999" i="3"/>
  <c r="AB3998" i="3"/>
  <c r="AB3997" i="3"/>
  <c r="AB3996" i="3"/>
  <c r="AB3995" i="3"/>
  <c r="AB3994" i="3"/>
  <c r="AB3993" i="3"/>
  <c r="AB3992" i="3"/>
  <c r="AB3991" i="3"/>
  <c r="AB3990" i="3"/>
  <c r="AB3989" i="3"/>
  <c r="AB3988" i="3"/>
  <c r="AB3987" i="3"/>
  <c r="AB3986" i="3"/>
  <c r="AB3985" i="3"/>
  <c r="AB3976" i="3"/>
  <c r="AB3975" i="3"/>
  <c r="AB3974" i="3"/>
  <c r="AB3973" i="3"/>
  <c r="AB3972" i="3"/>
  <c r="AB3971" i="3"/>
  <c r="AB3970" i="3"/>
  <c r="AB3969" i="3"/>
  <c r="AB3968" i="3"/>
  <c r="AB3967" i="3"/>
  <c r="AB3966" i="3"/>
  <c r="AB3965" i="3"/>
  <c r="AB3964" i="3"/>
  <c r="AB3963" i="3"/>
  <c r="AB3962" i="3"/>
  <c r="AB3954" i="3"/>
  <c r="AB3953" i="3"/>
  <c r="AB3952" i="3"/>
  <c r="AB3951" i="3"/>
  <c r="AB3950" i="3"/>
  <c r="AB3949" i="3"/>
  <c r="AB3948" i="3"/>
  <c r="AB3947" i="3"/>
  <c r="AB3946" i="3"/>
  <c r="AB3945" i="3"/>
  <c r="AB3944" i="3"/>
  <c r="AB3943" i="3"/>
  <c r="AB3942" i="3"/>
  <c r="AB3941" i="3"/>
  <c r="AB3940" i="3"/>
  <c r="AB3931" i="3"/>
  <c r="AB3930" i="3"/>
  <c r="AB3929" i="3"/>
  <c r="AB3928" i="3"/>
  <c r="AB3927" i="3"/>
  <c r="AB3926" i="3"/>
  <c r="AB3925" i="3"/>
  <c r="AB3924" i="3"/>
  <c r="AB3923" i="3"/>
  <c r="AB3922" i="3"/>
  <c r="AB3921" i="3"/>
  <c r="AB3920" i="3"/>
  <c r="AB3919" i="3"/>
  <c r="AB3918" i="3"/>
  <c r="AB3917" i="3"/>
  <c r="AB3908" i="3"/>
  <c r="AB3907" i="3"/>
  <c r="AB3906" i="3"/>
  <c r="AB3905" i="3"/>
  <c r="AB3904" i="3"/>
  <c r="AB3903" i="3"/>
  <c r="AB3902" i="3"/>
  <c r="AB3901" i="3"/>
  <c r="AB3900" i="3"/>
  <c r="AB3899" i="3"/>
  <c r="AB3898" i="3"/>
  <c r="AB3897" i="3"/>
  <c r="AB3896" i="3"/>
  <c r="AB3895" i="3"/>
  <c r="AB3894" i="3"/>
  <c r="AB3885" i="3"/>
  <c r="AB3884" i="3"/>
  <c r="AB3883" i="3"/>
  <c r="AB3882" i="3"/>
  <c r="AB3881" i="3"/>
  <c r="AB3880" i="3"/>
  <c r="AB3879" i="3"/>
  <c r="AB3878" i="3"/>
  <c r="AB3877" i="3"/>
  <c r="AB3876" i="3"/>
  <c r="AB3875" i="3"/>
  <c r="AB3874" i="3"/>
  <c r="AB3873" i="3"/>
  <c r="AB3872" i="3"/>
  <c r="AB3871" i="3"/>
  <c r="AB3862" i="3"/>
  <c r="AB3861" i="3"/>
  <c r="AB3860" i="3"/>
  <c r="AB3859" i="3"/>
  <c r="AB3858" i="3"/>
  <c r="AB3857" i="3"/>
  <c r="AB3856" i="3"/>
  <c r="AB3855" i="3"/>
  <c r="AB3854" i="3"/>
  <c r="AB3853" i="3"/>
  <c r="AB3852" i="3"/>
  <c r="AB3851" i="3"/>
  <c r="AB3850" i="3"/>
  <c r="AB3849" i="3"/>
  <c r="AB3848" i="3"/>
  <c r="AB3840" i="3"/>
  <c r="AB3839" i="3"/>
  <c r="AB3838" i="3"/>
  <c r="AB3837" i="3"/>
  <c r="AB3836" i="3"/>
  <c r="AB3835" i="3"/>
  <c r="AB3834" i="3"/>
  <c r="AB3833" i="3"/>
  <c r="AB3832" i="3"/>
  <c r="AB3831" i="3"/>
  <c r="AB3830" i="3"/>
  <c r="AB3829" i="3"/>
  <c r="AB3828" i="3"/>
  <c r="AB3827" i="3"/>
  <c r="AB3826" i="3"/>
  <c r="AB3817" i="3"/>
  <c r="AB3816" i="3"/>
  <c r="AB3815" i="3"/>
  <c r="AB3814" i="3"/>
  <c r="AB3813" i="3"/>
  <c r="AB3812" i="3"/>
  <c r="AB3811" i="3"/>
  <c r="AB3810" i="3"/>
  <c r="AB3809" i="3"/>
  <c r="AB3808" i="3"/>
  <c r="AB3807" i="3"/>
  <c r="AB3806" i="3"/>
  <c r="AB3805" i="3"/>
  <c r="AB3804" i="3"/>
  <c r="AB3803" i="3"/>
  <c r="AB3794" i="3"/>
  <c r="AB3793" i="3"/>
  <c r="AB3792" i="3"/>
  <c r="AB3791" i="3"/>
  <c r="AB3790" i="3"/>
  <c r="AB3789" i="3"/>
  <c r="AB3788" i="3"/>
  <c r="AB3787" i="3"/>
  <c r="AB3786" i="3"/>
  <c r="AB3785" i="3"/>
  <c r="AB3784" i="3"/>
  <c r="AB3783" i="3"/>
  <c r="AB3782" i="3"/>
  <c r="AB3781" i="3"/>
  <c r="AB3780" i="3"/>
  <c r="AB3771" i="3"/>
  <c r="AB3770" i="3"/>
  <c r="AB3769" i="3"/>
  <c r="AB3768" i="3"/>
  <c r="AB3767" i="3"/>
  <c r="AB3766" i="3"/>
  <c r="AB3765" i="3"/>
  <c r="AB3764" i="3"/>
  <c r="AB3763" i="3"/>
  <c r="AB3762" i="3"/>
  <c r="AB3761" i="3"/>
  <c r="AB3760" i="3"/>
  <c r="AB3759" i="3"/>
  <c r="AB3758" i="3"/>
  <c r="AB3757" i="3"/>
  <c r="AB3748" i="3"/>
  <c r="AB3747" i="3"/>
  <c r="AB3746" i="3"/>
  <c r="AB3745" i="3"/>
  <c r="AB3744" i="3"/>
  <c r="AB3743" i="3"/>
  <c r="AB3742" i="3"/>
  <c r="AB3741" i="3"/>
  <c r="AB3740" i="3"/>
  <c r="AB3739" i="3"/>
  <c r="AB3738" i="3"/>
  <c r="AB3737" i="3"/>
  <c r="AB3736" i="3"/>
  <c r="AB3735" i="3"/>
  <c r="AB3734" i="3"/>
  <c r="AB3726" i="3"/>
  <c r="AB3725" i="3"/>
  <c r="AB3724" i="3"/>
  <c r="AB3723" i="3"/>
  <c r="AB3722" i="3"/>
  <c r="AB3721" i="3"/>
  <c r="AB3720" i="3"/>
  <c r="AB3719" i="3"/>
  <c r="AB3718" i="3"/>
  <c r="AB3717" i="3"/>
  <c r="AB3716" i="3"/>
  <c r="AB3715" i="3"/>
  <c r="AB3714" i="3"/>
  <c r="AB3713" i="3"/>
  <c r="AB3712" i="3"/>
  <c r="AB3703" i="3"/>
  <c r="AB3702" i="3"/>
  <c r="AB3701" i="3"/>
  <c r="AB3700" i="3"/>
  <c r="AB3699" i="3"/>
  <c r="AB3698" i="3"/>
  <c r="AB3697" i="3"/>
  <c r="AB3696" i="3"/>
  <c r="AB3695" i="3"/>
  <c r="AB3694" i="3"/>
  <c r="AB3693" i="3"/>
  <c r="AB3692" i="3"/>
  <c r="AB3691" i="3"/>
  <c r="AB3690" i="3"/>
  <c r="AB3689" i="3"/>
  <c r="AB3680" i="3"/>
  <c r="AB3679" i="3"/>
  <c r="AB3678" i="3"/>
  <c r="AB3677" i="3"/>
  <c r="AB3676" i="3"/>
  <c r="AB3675" i="3"/>
  <c r="AB3674" i="3"/>
  <c r="AB3673" i="3"/>
  <c r="AB3672" i="3"/>
  <c r="AB3671" i="3"/>
  <c r="AB3670" i="3"/>
  <c r="AB3669" i="3"/>
  <c r="AB3668" i="3"/>
  <c r="AB3667" i="3"/>
  <c r="AB3666" i="3"/>
  <c r="AB3657" i="3"/>
  <c r="AB3656" i="3"/>
  <c r="AB3655" i="3"/>
  <c r="AB3654" i="3"/>
  <c r="AB3653" i="3"/>
  <c r="AB3652" i="3"/>
  <c r="AB3651" i="3"/>
  <c r="AB3650" i="3"/>
  <c r="AB3649" i="3"/>
  <c r="AB3648" i="3"/>
  <c r="AB3647" i="3"/>
  <c r="AB3646" i="3"/>
  <c r="AB3645" i="3"/>
  <c r="AB3644" i="3"/>
  <c r="AB3643" i="3"/>
  <c r="AB3634" i="3"/>
  <c r="AB3633" i="3"/>
  <c r="AB3632" i="3"/>
  <c r="AB3631" i="3"/>
  <c r="AB3630" i="3"/>
  <c r="AB3629" i="3"/>
  <c r="AB3628" i="3"/>
  <c r="AB3627" i="3"/>
  <c r="AB3626" i="3"/>
  <c r="AB3625" i="3"/>
  <c r="AB3624" i="3"/>
  <c r="AB3623" i="3"/>
  <c r="AB3622" i="3"/>
  <c r="AB3621" i="3"/>
  <c r="AB3620" i="3"/>
  <c r="AB3612" i="3"/>
  <c r="AB3611" i="3"/>
  <c r="AB3610" i="3"/>
  <c r="AB3609" i="3"/>
  <c r="AB3608" i="3"/>
  <c r="AB3607" i="3"/>
  <c r="AB3606" i="3"/>
  <c r="AB3605" i="3"/>
  <c r="AB3604" i="3"/>
  <c r="AB3603" i="3"/>
  <c r="AB3602" i="3"/>
  <c r="AB3601" i="3"/>
  <c r="AB3600" i="3"/>
  <c r="AB3599" i="3"/>
  <c r="AB3598" i="3"/>
  <c r="AB3589" i="3"/>
  <c r="AB3588" i="3"/>
  <c r="AB3587" i="3"/>
  <c r="AB3586" i="3"/>
  <c r="AB3585" i="3"/>
  <c r="AB3584" i="3"/>
  <c r="AB3583" i="3"/>
  <c r="AB3582" i="3"/>
  <c r="AB3581" i="3"/>
  <c r="AB3580" i="3"/>
  <c r="AB3579" i="3"/>
  <c r="AB3578" i="3"/>
  <c r="AB3577" i="3"/>
  <c r="AB3576" i="3"/>
  <c r="AB3575" i="3"/>
  <c r="AB3566" i="3"/>
  <c r="AB3565" i="3"/>
  <c r="AB3564" i="3"/>
  <c r="AB3563" i="3"/>
  <c r="AB3562" i="3"/>
  <c r="AB3561" i="3"/>
  <c r="AB3560" i="3"/>
  <c r="AB3559" i="3"/>
  <c r="AB3558" i="3"/>
  <c r="AB3557" i="3"/>
  <c r="AB3556" i="3"/>
  <c r="AB3555" i="3"/>
  <c r="AB3554" i="3"/>
  <c r="AB3553" i="3"/>
  <c r="AB3552" i="3"/>
  <c r="AB3543" i="3"/>
  <c r="AB3542" i="3"/>
  <c r="AB3541" i="3"/>
  <c r="AB3540" i="3"/>
  <c r="AB3539" i="3"/>
  <c r="AB3538" i="3"/>
  <c r="AB3537" i="3"/>
  <c r="AB3536" i="3"/>
  <c r="AB3535" i="3"/>
  <c r="AB3534" i="3"/>
  <c r="AB3533" i="3"/>
  <c r="AB3532" i="3"/>
  <c r="AB3531" i="3"/>
  <c r="AB3530" i="3"/>
  <c r="AB3529" i="3"/>
  <c r="AB3520" i="3"/>
  <c r="AB3519" i="3"/>
  <c r="AB3518" i="3"/>
  <c r="AB3517" i="3"/>
  <c r="AB3516" i="3"/>
  <c r="AB3515" i="3"/>
  <c r="AB3514" i="3"/>
  <c r="AB3513" i="3"/>
  <c r="AB3512" i="3"/>
  <c r="AB3511" i="3"/>
  <c r="AB3510" i="3"/>
  <c r="AB3509" i="3"/>
  <c r="AB3508" i="3"/>
  <c r="AB3507" i="3"/>
  <c r="AB3506" i="3"/>
  <c r="AB3498" i="3"/>
  <c r="AB3497" i="3"/>
  <c r="AB3496" i="3"/>
  <c r="AB3495" i="3"/>
  <c r="AB3494" i="3"/>
  <c r="AB3493" i="3"/>
  <c r="AB3492" i="3"/>
  <c r="AB3491" i="3"/>
  <c r="AB3490" i="3"/>
  <c r="AB3489" i="3"/>
  <c r="AB3488" i="3"/>
  <c r="AB3487" i="3"/>
  <c r="AB3486" i="3"/>
  <c r="AB3485" i="3"/>
  <c r="AB3484" i="3"/>
  <c r="AB3475" i="3"/>
  <c r="AB3474" i="3"/>
  <c r="AB3473" i="3"/>
  <c r="AB3472" i="3"/>
  <c r="AB3471" i="3"/>
  <c r="AB3470" i="3"/>
  <c r="AB3469" i="3"/>
  <c r="AB3468" i="3"/>
  <c r="AB3467" i="3"/>
  <c r="AB3466" i="3"/>
  <c r="AB3465" i="3"/>
  <c r="AB3464" i="3"/>
  <c r="AB3463" i="3"/>
  <c r="AB3462" i="3"/>
  <c r="AB3461" i="3"/>
  <c r="AB3452" i="3"/>
  <c r="AB3451" i="3"/>
  <c r="AB3450" i="3"/>
  <c r="AB3449" i="3"/>
  <c r="AB3448" i="3"/>
  <c r="AB3447" i="3"/>
  <c r="AB3446" i="3"/>
  <c r="AB3445" i="3"/>
  <c r="AB3444" i="3"/>
  <c r="AB3443" i="3"/>
  <c r="AB3442" i="3"/>
  <c r="AB3441" i="3"/>
  <c r="AB3440" i="3"/>
  <c r="AB3439" i="3"/>
  <c r="AB3438" i="3"/>
  <c r="AB3429" i="3"/>
  <c r="AB3428" i="3"/>
  <c r="AB3427" i="3"/>
  <c r="AB3426" i="3"/>
  <c r="AB3425" i="3"/>
  <c r="AB3424" i="3"/>
  <c r="AB3423" i="3"/>
  <c r="AB3422" i="3"/>
  <c r="AB3421" i="3"/>
  <c r="AB3420" i="3"/>
  <c r="AB3419" i="3"/>
  <c r="AB3418" i="3"/>
  <c r="AB3417" i="3"/>
  <c r="AB3416" i="3"/>
  <c r="AB3415" i="3"/>
  <c r="AB3406" i="3"/>
  <c r="AB3405" i="3"/>
  <c r="AB3404" i="3"/>
  <c r="AB3403" i="3"/>
  <c r="AB3402" i="3"/>
  <c r="AB3401" i="3"/>
  <c r="AB3400" i="3"/>
  <c r="AB3399" i="3"/>
  <c r="AB3398" i="3"/>
  <c r="AB3397" i="3"/>
  <c r="AB3396" i="3"/>
  <c r="AB3395" i="3"/>
  <c r="AB3394" i="3"/>
  <c r="AB3393" i="3"/>
  <c r="AB3392" i="3"/>
  <c r="AB3384" i="3"/>
  <c r="AB3383" i="3"/>
  <c r="AB3382" i="3"/>
  <c r="AB3381" i="3"/>
  <c r="AB3380" i="3"/>
  <c r="AB3379" i="3"/>
  <c r="AB3378" i="3"/>
  <c r="AB3377" i="3"/>
  <c r="AB3376" i="3"/>
  <c r="AB3375" i="3"/>
  <c r="AB3374" i="3"/>
  <c r="AB3373" i="3"/>
  <c r="AB3372" i="3"/>
  <c r="AB3371" i="3"/>
  <c r="AB3370" i="3"/>
  <c r="AB3361" i="3"/>
  <c r="AB3360" i="3"/>
  <c r="AB3359" i="3"/>
  <c r="AB3358" i="3"/>
  <c r="AB3357" i="3"/>
  <c r="AB3356" i="3"/>
  <c r="AB3355" i="3"/>
  <c r="AB3354" i="3"/>
  <c r="AB3353" i="3"/>
  <c r="AB3352" i="3"/>
  <c r="AB3351" i="3"/>
  <c r="AB3350" i="3"/>
  <c r="AB3349" i="3"/>
  <c r="AB3348" i="3"/>
  <c r="AB3347" i="3"/>
  <c r="AB3338" i="3"/>
  <c r="AB3337" i="3"/>
  <c r="AB3336" i="3"/>
  <c r="AB3335" i="3"/>
  <c r="AB3334" i="3"/>
  <c r="AB3333" i="3"/>
  <c r="AB3332" i="3"/>
  <c r="AB3331" i="3"/>
  <c r="AB3330" i="3"/>
  <c r="AB3329" i="3"/>
  <c r="AB3328" i="3"/>
  <c r="AB3327" i="3"/>
  <c r="AB3326" i="3"/>
  <c r="AB3325" i="3"/>
  <c r="AB3324" i="3"/>
  <c r="AB3315" i="3"/>
  <c r="AB3314" i="3"/>
  <c r="AB3313" i="3"/>
  <c r="AB3312" i="3"/>
  <c r="AB3311" i="3"/>
  <c r="AB3310" i="3"/>
  <c r="AB3309" i="3"/>
  <c r="AB3308" i="3"/>
  <c r="AB3307" i="3"/>
  <c r="AB3306" i="3"/>
  <c r="AB3305" i="3"/>
  <c r="AB3304" i="3"/>
  <c r="AB3303" i="3"/>
  <c r="AB3302" i="3"/>
  <c r="AB3301" i="3"/>
  <c r="AB3293" i="3"/>
  <c r="AB3292" i="3"/>
  <c r="AB3291" i="3"/>
  <c r="AB3290" i="3"/>
  <c r="AB3289" i="3"/>
  <c r="AB3288" i="3"/>
  <c r="AB3287" i="3"/>
  <c r="AB3286" i="3"/>
  <c r="AB3285" i="3"/>
  <c r="AB3284" i="3"/>
  <c r="AB3283" i="3"/>
  <c r="AB3282" i="3"/>
  <c r="AB3281" i="3"/>
  <c r="AB3280" i="3"/>
  <c r="AB3279" i="3"/>
  <c r="AB3271" i="3"/>
  <c r="AB3270" i="3"/>
  <c r="AB3269" i="3"/>
  <c r="AB3268" i="3"/>
  <c r="AB3267" i="3"/>
  <c r="AB3266" i="3"/>
  <c r="AB3265" i="3"/>
  <c r="AB3264" i="3"/>
  <c r="AB3263" i="3"/>
  <c r="AB3262" i="3"/>
  <c r="AB3261" i="3"/>
  <c r="AB3260" i="3"/>
  <c r="AB3259" i="3"/>
  <c r="AB3258" i="3"/>
  <c r="AB3257" i="3"/>
  <c r="AB3248" i="3"/>
  <c r="AB3247" i="3"/>
  <c r="AB3246" i="3"/>
  <c r="AB3245" i="3"/>
  <c r="AB3244" i="3"/>
  <c r="AB3243" i="3"/>
  <c r="AB3242" i="3"/>
  <c r="AB3241" i="3"/>
  <c r="AB3240" i="3"/>
  <c r="AB3239" i="3"/>
  <c r="AB3238" i="3"/>
  <c r="AB3237" i="3"/>
  <c r="AB3236" i="3"/>
  <c r="AB3235" i="3"/>
  <c r="AB3234" i="3"/>
  <c r="AB3225" i="3"/>
  <c r="AB3224" i="3"/>
  <c r="AB3223" i="3"/>
  <c r="AB3222" i="3"/>
  <c r="AB3221" i="3"/>
  <c r="AB3220" i="3"/>
  <c r="AB3219" i="3"/>
  <c r="AB3218" i="3"/>
  <c r="AB3217" i="3"/>
  <c r="AB3216" i="3"/>
  <c r="AB3215" i="3"/>
  <c r="AB3214" i="3"/>
  <c r="AB3213" i="3"/>
  <c r="AB3212" i="3"/>
  <c r="AB3211" i="3"/>
  <c r="AB3202" i="3"/>
  <c r="AB3201" i="3"/>
  <c r="AB3200" i="3"/>
  <c r="AB3199" i="3"/>
  <c r="AB3198" i="3"/>
  <c r="AB3197" i="3"/>
  <c r="AB3196" i="3"/>
  <c r="AB3195" i="3"/>
  <c r="AB3194" i="3"/>
  <c r="AB3193" i="3"/>
  <c r="AB3192" i="3"/>
  <c r="AB3191" i="3"/>
  <c r="AB3190" i="3"/>
  <c r="AB3189" i="3"/>
  <c r="AB3188" i="3"/>
  <c r="AB3179" i="3"/>
  <c r="AB3178" i="3"/>
  <c r="AB3177" i="3"/>
  <c r="AB3176" i="3"/>
  <c r="AB3175" i="3"/>
  <c r="AB3174" i="3"/>
  <c r="AB3173" i="3"/>
  <c r="AB3172" i="3"/>
  <c r="AB3171" i="3"/>
  <c r="AB3170" i="3"/>
  <c r="AB3169" i="3"/>
  <c r="AB3168" i="3"/>
  <c r="AB3167" i="3"/>
  <c r="AB3166" i="3"/>
  <c r="AB3165" i="3"/>
  <c r="AB3157" i="3"/>
  <c r="AB3156" i="3"/>
  <c r="AB3155" i="3"/>
  <c r="AB3154" i="3"/>
  <c r="AB3153" i="3"/>
  <c r="AB3152" i="3"/>
  <c r="AB3151" i="3"/>
  <c r="AB3150" i="3"/>
  <c r="AB3149" i="3"/>
  <c r="AB3148" i="3"/>
  <c r="AB3147" i="3"/>
  <c r="AB3146" i="3"/>
  <c r="AB3145" i="3"/>
  <c r="AB3144" i="3"/>
  <c r="AB3143" i="3"/>
  <c r="AB3134" i="3"/>
  <c r="AB3133" i="3"/>
  <c r="AB3132" i="3"/>
  <c r="AB3131" i="3"/>
  <c r="AB3130" i="3"/>
  <c r="AB3129" i="3"/>
  <c r="AB3128" i="3"/>
  <c r="AB3127" i="3"/>
  <c r="AB3126" i="3"/>
  <c r="AB3125" i="3"/>
  <c r="AB3124" i="3"/>
  <c r="AB3123" i="3"/>
  <c r="AB3122" i="3"/>
  <c r="AB3121" i="3"/>
  <c r="AB3120" i="3"/>
  <c r="AB3111" i="3"/>
  <c r="AB3110" i="3"/>
  <c r="AB3109" i="3"/>
  <c r="AB3108" i="3"/>
  <c r="AB3107" i="3"/>
  <c r="AB3106" i="3"/>
  <c r="AB3105" i="3"/>
  <c r="AB3104" i="3"/>
  <c r="AB3103" i="3"/>
  <c r="AB3102" i="3"/>
  <c r="AB3101" i="3"/>
  <c r="AB3100" i="3"/>
  <c r="AB3099" i="3"/>
  <c r="AB3098" i="3"/>
  <c r="AB3097" i="3"/>
  <c r="AB3088" i="3"/>
  <c r="AB3087" i="3"/>
  <c r="AB3086" i="3"/>
  <c r="AB3085" i="3"/>
  <c r="AB3084" i="3"/>
  <c r="AB3083" i="3"/>
  <c r="AB3082" i="3"/>
  <c r="AB3081" i="3"/>
  <c r="AB3080" i="3"/>
  <c r="AB3079" i="3"/>
  <c r="AB3078" i="3"/>
  <c r="AB3077" i="3"/>
  <c r="AB3076" i="3"/>
  <c r="AB3075" i="3"/>
  <c r="AB3073" i="3"/>
  <c r="AB3072" i="3"/>
  <c r="AB3071" i="3"/>
  <c r="AB3070" i="3"/>
  <c r="AB3069" i="3"/>
  <c r="AB3068" i="3"/>
  <c r="AB3067" i="3"/>
  <c r="AB3066" i="3"/>
  <c r="AB3065" i="3"/>
  <c r="AB3064" i="3"/>
  <c r="AB3063" i="3"/>
  <c r="AB3062" i="3"/>
  <c r="AB3061" i="3"/>
  <c r="AB3060" i="3"/>
  <c r="AB3059" i="3"/>
  <c r="AB3050" i="3"/>
  <c r="AB3049" i="3"/>
  <c r="AB3048" i="3"/>
  <c r="AB3047" i="3"/>
  <c r="AB3046" i="3"/>
  <c r="AB3045" i="3"/>
  <c r="AB3044" i="3"/>
  <c r="AB3043" i="3"/>
  <c r="AB3042" i="3"/>
  <c r="AB3041" i="3"/>
  <c r="AB3040" i="3"/>
  <c r="AB3039" i="3"/>
  <c r="AB3038" i="3"/>
  <c r="AB3037" i="3"/>
  <c r="AB3036" i="3"/>
  <c r="AB3027" i="3"/>
  <c r="AB3026" i="3"/>
  <c r="AB3025" i="3"/>
  <c r="AB3024" i="3"/>
  <c r="AB3023" i="3"/>
  <c r="AB3022" i="3"/>
  <c r="AB3021" i="3"/>
  <c r="AB3020" i="3"/>
  <c r="AB3019" i="3"/>
  <c r="AB3018" i="3"/>
  <c r="AB3017" i="3"/>
  <c r="AB3016" i="3"/>
  <c r="AB3015" i="3"/>
  <c r="AB3014" i="3"/>
  <c r="AB3012" i="3"/>
  <c r="AB3011" i="3"/>
  <c r="AB3010" i="3"/>
  <c r="AB3009" i="3"/>
  <c r="AB3008" i="3"/>
  <c r="AB3007" i="3"/>
  <c r="AB3006" i="3"/>
  <c r="AB3005" i="3"/>
  <c r="AB3004" i="3"/>
  <c r="AB3003" i="3"/>
  <c r="AB3002" i="3"/>
  <c r="AB3001" i="3"/>
  <c r="AB3000" i="3"/>
  <c r="AB2999" i="3"/>
  <c r="AB2998" i="3"/>
  <c r="AB2989" i="3"/>
  <c r="AB2988" i="3"/>
  <c r="AB2987" i="3"/>
  <c r="AB2986" i="3"/>
  <c r="AB2985" i="3"/>
  <c r="AB2984" i="3"/>
  <c r="AB2983" i="3"/>
  <c r="AB2982" i="3"/>
  <c r="AB2981" i="3"/>
  <c r="AB2980" i="3"/>
  <c r="AB2979" i="3"/>
  <c r="AB2978" i="3"/>
  <c r="AB2977" i="3"/>
  <c r="AB2976" i="3"/>
  <c r="AB2975" i="3"/>
  <c r="AB2966" i="3"/>
  <c r="AB2965" i="3"/>
  <c r="AB2964" i="3"/>
  <c r="AB2963" i="3"/>
  <c r="AB2962" i="3"/>
  <c r="AB2961" i="3"/>
  <c r="AB2960" i="3"/>
  <c r="AB2959" i="3"/>
  <c r="AB2958" i="3"/>
  <c r="AB2957" i="3"/>
  <c r="AB2956" i="3"/>
  <c r="AB2955" i="3"/>
  <c r="AB2954" i="3"/>
  <c r="AB2953" i="3"/>
  <c r="AB2952" i="3"/>
  <c r="AB2943" i="3"/>
  <c r="AB2942" i="3"/>
  <c r="AB2941" i="3"/>
  <c r="AB2940" i="3"/>
  <c r="AB2939" i="3"/>
  <c r="AB2938" i="3"/>
  <c r="AB2937" i="3"/>
  <c r="AB2936" i="3"/>
  <c r="AB2935" i="3"/>
  <c r="AB2934" i="3"/>
  <c r="AB2933" i="3"/>
  <c r="AB2932" i="3"/>
  <c r="AB2931" i="3"/>
  <c r="AB2930" i="3"/>
  <c r="AB2929" i="3"/>
  <c r="AB2920" i="3"/>
  <c r="AB2919" i="3"/>
  <c r="AB2918" i="3"/>
  <c r="AB2917" i="3"/>
  <c r="AB2916" i="3"/>
  <c r="AB2915" i="3"/>
  <c r="AB2914" i="3"/>
  <c r="AB2913" i="3"/>
  <c r="AB2912" i="3"/>
  <c r="AB2911" i="3"/>
  <c r="AB2910" i="3"/>
  <c r="AB2909" i="3"/>
  <c r="AB2908" i="3"/>
  <c r="AB2907" i="3"/>
  <c r="AB2906" i="3"/>
  <c r="AB2898" i="3"/>
  <c r="AB2897" i="3"/>
  <c r="AB2896" i="3"/>
  <c r="AB2895" i="3"/>
  <c r="AB2894" i="3"/>
  <c r="AB2893" i="3"/>
  <c r="AB2892" i="3"/>
  <c r="AB2891" i="3"/>
  <c r="AB2890" i="3"/>
  <c r="AB2889" i="3"/>
  <c r="AB2888" i="3"/>
  <c r="AB2887" i="3"/>
  <c r="AB2886" i="3"/>
  <c r="AB2885" i="3"/>
  <c r="AB2884" i="3"/>
  <c r="AB2875" i="3"/>
  <c r="AB2874" i="3"/>
  <c r="AB2873" i="3"/>
  <c r="AB2872" i="3"/>
  <c r="AB2871" i="3"/>
  <c r="AB2870" i="3"/>
  <c r="AB2869" i="3"/>
  <c r="AB2868" i="3"/>
  <c r="AB2867" i="3"/>
  <c r="AB2866" i="3"/>
  <c r="AB2865" i="3"/>
  <c r="AB2864" i="3"/>
  <c r="AB2863" i="3"/>
  <c r="AB2862" i="3"/>
  <c r="AB2861" i="3"/>
  <c r="AB2852" i="3"/>
  <c r="AB2851" i="3"/>
  <c r="AB2850" i="3"/>
  <c r="AB2849" i="3"/>
  <c r="AB2848" i="3"/>
  <c r="AB2847" i="3"/>
  <c r="AB2846" i="3"/>
  <c r="AB2845" i="3"/>
  <c r="AB2844" i="3"/>
  <c r="AB2843" i="3"/>
  <c r="AB2842" i="3"/>
  <c r="AB2841" i="3"/>
  <c r="AB2840" i="3"/>
  <c r="AB2839" i="3"/>
  <c r="AB2838" i="3"/>
  <c r="AB2829" i="3"/>
  <c r="AB2828" i="3"/>
  <c r="AB2827" i="3"/>
  <c r="AB2826" i="3"/>
  <c r="AB2825" i="3"/>
  <c r="AB2824" i="3"/>
  <c r="AB2823" i="3"/>
  <c r="AB2822" i="3"/>
  <c r="AB2821" i="3"/>
  <c r="AB2820" i="3"/>
  <c r="AB2819" i="3"/>
  <c r="AB2818" i="3"/>
  <c r="AB2817" i="3"/>
  <c r="AB2816" i="3"/>
  <c r="AB2815" i="3"/>
  <c r="AB2806" i="3"/>
  <c r="AB2805" i="3"/>
  <c r="AB2804" i="3"/>
  <c r="AB2803" i="3"/>
  <c r="AB2802" i="3"/>
  <c r="AB2801" i="3"/>
  <c r="AB2800" i="3"/>
  <c r="AB2799" i="3"/>
  <c r="AB2798" i="3"/>
  <c r="AB2797" i="3"/>
  <c r="AB2796" i="3"/>
  <c r="AB2795" i="3"/>
  <c r="AB2794" i="3"/>
  <c r="AB2793" i="3"/>
  <c r="AB2792" i="3"/>
  <c r="AB2784" i="3"/>
  <c r="AB2783" i="3"/>
  <c r="AB2782" i="3"/>
  <c r="AB2781" i="3"/>
  <c r="AB2780" i="3"/>
  <c r="AB2779" i="3"/>
  <c r="AB2778" i="3"/>
  <c r="AB2777" i="3"/>
  <c r="AB2776" i="3"/>
  <c r="AB2775" i="3"/>
  <c r="AB2774" i="3"/>
  <c r="AB2773" i="3"/>
  <c r="AB2772" i="3"/>
  <c r="AB2771" i="3"/>
  <c r="AB2770" i="3"/>
  <c r="AB2761" i="3"/>
  <c r="AB2760" i="3"/>
  <c r="AB2759" i="3"/>
  <c r="AB2758" i="3"/>
  <c r="AB2757" i="3"/>
  <c r="AB2756" i="3"/>
  <c r="AB2755" i="3"/>
  <c r="AB2754" i="3"/>
  <c r="AB2753" i="3"/>
  <c r="AB2752" i="3"/>
  <c r="AB2751" i="3"/>
  <c r="AB2750" i="3"/>
  <c r="AB2749" i="3"/>
  <c r="AB2748" i="3"/>
  <c r="AB2747" i="3"/>
  <c r="AB2738" i="3"/>
  <c r="AB2737" i="3"/>
  <c r="AB2736" i="3"/>
  <c r="AB2735" i="3"/>
  <c r="AB2734" i="3"/>
  <c r="AB2733" i="3"/>
  <c r="AB2732" i="3"/>
  <c r="AB2731" i="3"/>
  <c r="AB2730" i="3"/>
  <c r="AB2729" i="3"/>
  <c r="AB2728" i="3"/>
  <c r="AB2727" i="3"/>
  <c r="AB2726" i="3"/>
  <c r="AB2725" i="3"/>
  <c r="AB2724" i="3"/>
  <c r="AB2715" i="3"/>
  <c r="AB2714" i="3"/>
  <c r="AB2713" i="3"/>
  <c r="AB2712" i="3"/>
  <c r="AB2711" i="3"/>
  <c r="AB2710" i="3"/>
  <c r="AB2709" i="3"/>
  <c r="AB2708" i="3"/>
  <c r="AB2707" i="3"/>
  <c r="AB2706" i="3"/>
  <c r="AB2705" i="3"/>
  <c r="AB2704" i="3"/>
  <c r="AB2703" i="3"/>
  <c r="AB2702" i="3"/>
  <c r="AB2701" i="3"/>
  <c r="AB2692" i="3"/>
  <c r="AB2691" i="3"/>
  <c r="AB2690" i="3"/>
  <c r="AB2689" i="3"/>
  <c r="AB2688" i="3"/>
  <c r="AB2687" i="3"/>
  <c r="AB2686" i="3"/>
  <c r="AB2685" i="3"/>
  <c r="AB2684" i="3"/>
  <c r="AB2683" i="3"/>
  <c r="AB2682" i="3"/>
  <c r="AB2681" i="3"/>
  <c r="AB2680" i="3"/>
  <c r="AB2679" i="3"/>
  <c r="AB2678" i="3"/>
  <c r="AB2670" i="3"/>
  <c r="AB2669" i="3"/>
  <c r="AB2668" i="3"/>
  <c r="AB2667" i="3"/>
  <c r="AB2666" i="3"/>
  <c r="AB2665" i="3"/>
  <c r="AB2664" i="3"/>
  <c r="AB2663" i="3"/>
  <c r="AB2662" i="3"/>
  <c r="AB2661" i="3"/>
  <c r="AB2660" i="3"/>
  <c r="AB2659" i="3"/>
  <c r="AB2658" i="3"/>
  <c r="AB2657" i="3"/>
  <c r="AB2656" i="3"/>
  <c r="AB2647" i="3"/>
  <c r="AB2646" i="3"/>
  <c r="AB2645" i="3"/>
  <c r="AB2644" i="3"/>
  <c r="AB2643" i="3"/>
  <c r="AB2642" i="3"/>
  <c r="AB2641" i="3"/>
  <c r="AB2640" i="3"/>
  <c r="AB2639" i="3"/>
  <c r="AB2638" i="3"/>
  <c r="AB2637" i="3"/>
  <c r="AB2636" i="3"/>
  <c r="AB2635" i="3"/>
  <c r="AB2634" i="3"/>
  <c r="AB2633" i="3"/>
  <c r="AB2624" i="3"/>
  <c r="AB2623" i="3"/>
  <c r="AB2622" i="3"/>
  <c r="AB2621" i="3"/>
  <c r="AB2620" i="3"/>
  <c r="AB2619" i="3"/>
  <c r="AB2618" i="3"/>
  <c r="AB2617" i="3"/>
  <c r="AB2616" i="3"/>
  <c r="AB2615" i="3"/>
  <c r="AB2614" i="3"/>
  <c r="AB2613" i="3"/>
  <c r="AB2612" i="3"/>
  <c r="AB2611" i="3"/>
  <c r="AB2610" i="3"/>
  <c r="AB2601" i="3"/>
  <c r="AB2600" i="3"/>
  <c r="AB2599" i="3"/>
  <c r="AB2598" i="3"/>
  <c r="AB2597" i="3"/>
  <c r="AB2596" i="3"/>
  <c r="AB2595" i="3"/>
  <c r="AB2594" i="3"/>
  <c r="AB2593" i="3"/>
  <c r="AB2592" i="3"/>
  <c r="AB2591" i="3"/>
  <c r="AB2590" i="3"/>
  <c r="AB2589" i="3"/>
  <c r="AB2588" i="3"/>
  <c r="AB2587" i="3"/>
  <c r="AB2578" i="3"/>
  <c r="AB2577" i="3"/>
  <c r="AB2576" i="3"/>
  <c r="AB2575" i="3"/>
  <c r="AB2574" i="3"/>
  <c r="AB2573" i="3"/>
  <c r="AB2572" i="3"/>
  <c r="AB2571" i="3"/>
  <c r="AB2570" i="3"/>
  <c r="AB2569" i="3"/>
  <c r="AB2568" i="3"/>
  <c r="AB2567" i="3"/>
  <c r="AB2566" i="3"/>
  <c r="AB2565" i="3"/>
  <c r="AB2564" i="3"/>
  <c r="AB2556" i="3"/>
  <c r="AB2555" i="3"/>
  <c r="AB2554" i="3"/>
  <c r="AB2553" i="3"/>
  <c r="AB2552" i="3"/>
  <c r="AB2551" i="3"/>
  <c r="AB2550" i="3"/>
  <c r="AB2549" i="3"/>
  <c r="AB2548" i="3"/>
  <c r="AB2547" i="3"/>
  <c r="AB2546" i="3"/>
  <c r="AB2545" i="3"/>
  <c r="AB2544" i="3"/>
  <c r="AB2543" i="3"/>
  <c r="AB2542" i="3"/>
  <c r="AB2534" i="3"/>
  <c r="AB2533" i="3"/>
  <c r="AB2532" i="3"/>
  <c r="AB2531" i="3"/>
  <c r="AB2530" i="3"/>
  <c r="AB2529" i="3"/>
  <c r="AB2528" i="3"/>
  <c r="AB2527" i="3"/>
  <c r="AB2526" i="3"/>
  <c r="AB2525" i="3"/>
  <c r="AB2524" i="3"/>
  <c r="AB2523" i="3"/>
  <c r="AB2522" i="3"/>
  <c r="AB2521" i="3"/>
  <c r="AB2520" i="3"/>
  <c r="AB2511" i="3"/>
  <c r="AB2510" i="3"/>
  <c r="AB2509" i="3"/>
  <c r="AB2508" i="3"/>
  <c r="AB2507" i="3"/>
  <c r="AB2506" i="3"/>
  <c r="AB2505" i="3"/>
  <c r="AB2504" i="3"/>
  <c r="AB2503" i="3"/>
  <c r="AB2502" i="3"/>
  <c r="AB2501" i="3"/>
  <c r="AB2500" i="3"/>
  <c r="AB2499" i="3"/>
  <c r="AB2498" i="3"/>
  <c r="AB2497" i="3"/>
  <c r="AB2488" i="3"/>
  <c r="AB2487" i="3"/>
  <c r="AB2486" i="3"/>
  <c r="AB2485" i="3"/>
  <c r="AB2484" i="3"/>
  <c r="AB2483" i="3"/>
  <c r="AB2482" i="3"/>
  <c r="AB2481" i="3"/>
  <c r="AB2480" i="3"/>
  <c r="AB2479" i="3"/>
  <c r="AB2478" i="3"/>
  <c r="AB2477" i="3"/>
  <c r="AB2476" i="3"/>
  <c r="AB2475" i="3"/>
  <c r="AB2474" i="3"/>
  <c r="AB2465" i="3"/>
  <c r="AB2464" i="3"/>
  <c r="AB2463" i="3"/>
  <c r="AB2462" i="3"/>
  <c r="AB2461" i="3"/>
  <c r="AB2460" i="3"/>
  <c r="AB2459" i="3"/>
  <c r="AB2458" i="3"/>
  <c r="AB2457" i="3"/>
  <c r="AB2456" i="3"/>
  <c r="AB2455" i="3"/>
  <c r="AB2454" i="3"/>
  <c r="AB2453" i="3"/>
  <c r="AB2452" i="3"/>
  <c r="AB2451" i="3"/>
  <c r="AB2443" i="3"/>
  <c r="AB2442" i="3"/>
  <c r="AB2441" i="3"/>
  <c r="AB2440" i="3"/>
  <c r="AB2439" i="3"/>
  <c r="AB2438" i="3"/>
  <c r="AB2437" i="3"/>
  <c r="AB2436" i="3"/>
  <c r="AB2435" i="3"/>
  <c r="AB2434" i="3"/>
  <c r="AB2433" i="3"/>
  <c r="AB2432" i="3"/>
  <c r="AB2431" i="3"/>
  <c r="AB2430" i="3"/>
  <c r="AB2429" i="3"/>
  <c r="AB2420" i="3"/>
  <c r="AB2419" i="3"/>
  <c r="AB2418" i="3"/>
  <c r="AB2417" i="3"/>
  <c r="AB2416" i="3"/>
  <c r="AB2415" i="3"/>
  <c r="AB2414" i="3"/>
  <c r="AB2413" i="3"/>
  <c r="AB2412" i="3"/>
  <c r="AB2411" i="3"/>
  <c r="AB2410" i="3"/>
  <c r="AB2409" i="3"/>
  <c r="AB2408" i="3"/>
  <c r="AB2407" i="3"/>
  <c r="AB2406" i="3"/>
  <c r="AB2397" i="3"/>
  <c r="AB2396" i="3"/>
  <c r="AB2395" i="3"/>
  <c r="AB2394" i="3"/>
  <c r="AB2393" i="3"/>
  <c r="AB2392" i="3"/>
  <c r="AB2391" i="3"/>
  <c r="AB2390" i="3"/>
  <c r="AB2389" i="3"/>
  <c r="AB2388" i="3"/>
  <c r="AB2387" i="3"/>
  <c r="AB2386" i="3"/>
  <c r="AB2385" i="3"/>
  <c r="AB2384" i="3"/>
  <c r="AB2383" i="3"/>
  <c r="AB2374" i="3"/>
  <c r="AB2373" i="3"/>
  <c r="AB2372" i="3"/>
  <c r="AB2371" i="3"/>
  <c r="AB2370" i="3"/>
  <c r="AB2369" i="3"/>
  <c r="AB2368" i="3"/>
  <c r="AB2367" i="3"/>
  <c r="AB2366" i="3"/>
  <c r="AB2365" i="3"/>
  <c r="AB2364" i="3"/>
  <c r="AB2363" i="3"/>
  <c r="AB2362" i="3"/>
  <c r="AB2361" i="3"/>
  <c r="AB2360" i="3"/>
  <c r="AB2351" i="3"/>
  <c r="AB2350" i="3"/>
  <c r="AB2349" i="3"/>
  <c r="AB2348" i="3"/>
  <c r="AB2347" i="3"/>
  <c r="AB2346" i="3"/>
  <c r="AB2345" i="3"/>
  <c r="AB2344" i="3"/>
  <c r="AB2343" i="3"/>
  <c r="AB2342" i="3"/>
  <c r="AB2341" i="3"/>
  <c r="AB2340" i="3"/>
  <c r="AB2339" i="3"/>
  <c r="AB2338" i="3"/>
  <c r="AB2337" i="3"/>
  <c r="AB2329" i="3"/>
  <c r="AB2328" i="3"/>
  <c r="AB2327" i="3"/>
  <c r="AB2326" i="3"/>
  <c r="AB2325" i="3"/>
  <c r="AB2324" i="3"/>
  <c r="AB2323" i="3"/>
  <c r="AB2322" i="3"/>
  <c r="AB2321" i="3"/>
  <c r="AB2320" i="3"/>
  <c r="AB2319" i="3"/>
  <c r="AB2318" i="3"/>
  <c r="AB2317" i="3"/>
  <c r="AB2316" i="3"/>
  <c r="AB2315" i="3"/>
  <c r="AB2306" i="3"/>
  <c r="AB2305" i="3"/>
  <c r="AB2304" i="3"/>
  <c r="AB2303" i="3"/>
  <c r="AB2302" i="3"/>
  <c r="AB2301" i="3"/>
  <c r="AB2300" i="3"/>
  <c r="AB2299" i="3"/>
  <c r="AB2298" i="3"/>
  <c r="AB2297" i="3"/>
  <c r="AB2296" i="3"/>
  <c r="AB2295" i="3"/>
  <c r="AB2294" i="3"/>
  <c r="AB2293" i="3"/>
  <c r="AB2292" i="3"/>
  <c r="AB2283" i="3"/>
  <c r="AB2282" i="3"/>
  <c r="AB2281" i="3"/>
  <c r="AB2280" i="3"/>
  <c r="AB2279" i="3"/>
  <c r="AB2278" i="3"/>
  <c r="AB2277" i="3"/>
  <c r="AB2276" i="3"/>
  <c r="AB2275" i="3"/>
  <c r="AB2274" i="3"/>
  <c r="AB2273" i="3"/>
  <c r="AB2272" i="3"/>
  <c r="AB2271" i="3"/>
  <c r="AB2270" i="3"/>
  <c r="AB2269" i="3"/>
  <c r="AB2260" i="3"/>
  <c r="AB2259" i="3"/>
  <c r="AB2258" i="3"/>
  <c r="AB2257" i="3"/>
  <c r="AB2256" i="3"/>
  <c r="AB2255" i="3"/>
  <c r="AB2254" i="3"/>
  <c r="AB2253" i="3"/>
  <c r="AB2252" i="3"/>
  <c r="AB2251" i="3"/>
  <c r="AB2250" i="3"/>
  <c r="AB2249" i="3"/>
  <c r="AB2248" i="3"/>
  <c r="AB2247" i="3"/>
  <c r="AB2246" i="3"/>
  <c r="AB2237" i="3"/>
  <c r="AB2236" i="3"/>
  <c r="AB2235" i="3"/>
  <c r="AB2234" i="3"/>
  <c r="AB2233" i="3"/>
  <c r="AB2232" i="3"/>
  <c r="AB2231" i="3"/>
  <c r="AB2230" i="3"/>
  <c r="AB2229" i="3"/>
  <c r="AB2228" i="3"/>
  <c r="AB2227" i="3"/>
  <c r="AB2226" i="3"/>
  <c r="AB2225" i="3"/>
  <c r="AB2224" i="3"/>
  <c r="AB2223" i="3"/>
  <c r="AB2215" i="3"/>
  <c r="AB2214" i="3"/>
  <c r="AB2213" i="3"/>
  <c r="AB2212" i="3"/>
  <c r="AB2211" i="3"/>
  <c r="AB2210" i="3"/>
  <c r="AB2209" i="3"/>
  <c r="AB2208" i="3"/>
  <c r="AB2207" i="3"/>
  <c r="AB2206" i="3"/>
  <c r="AB2205" i="3"/>
  <c r="AB2204" i="3"/>
  <c r="AB2203" i="3"/>
  <c r="AB2202" i="3"/>
  <c r="AB2201" i="3"/>
  <c r="AB2192" i="3"/>
  <c r="AB2191" i="3"/>
  <c r="AB2190" i="3"/>
  <c r="AB2189" i="3"/>
  <c r="AB2188" i="3"/>
  <c r="AB2187" i="3"/>
  <c r="AB2186" i="3"/>
  <c r="AB2185" i="3"/>
  <c r="AB2184" i="3"/>
  <c r="AB2183" i="3"/>
  <c r="AB2182" i="3"/>
  <c r="AB2181" i="3"/>
  <c r="AB2180" i="3"/>
  <c r="AB2179" i="3"/>
  <c r="AB2178" i="3"/>
  <c r="AB2169" i="3"/>
  <c r="AB2168" i="3"/>
  <c r="AB2167" i="3"/>
  <c r="AB2166" i="3"/>
  <c r="AB2165" i="3"/>
  <c r="AB2164" i="3"/>
  <c r="AB2163" i="3"/>
  <c r="AB2162" i="3"/>
  <c r="AB2161" i="3"/>
  <c r="AB2160" i="3"/>
  <c r="AB2159" i="3"/>
  <c r="AB2158" i="3"/>
  <c r="AB2157" i="3"/>
  <c r="AB2156" i="3"/>
  <c r="AB2154" i="3"/>
  <c r="AB2153" i="3"/>
  <c r="AB2152" i="3"/>
  <c r="AB2151" i="3"/>
  <c r="AB2150" i="3"/>
  <c r="AB2149" i="3"/>
  <c r="AB2148" i="3"/>
  <c r="AB2147" i="3"/>
  <c r="AB2146" i="3"/>
  <c r="AB2145" i="3"/>
  <c r="AB2144" i="3"/>
  <c r="AB2143" i="3"/>
  <c r="AB2142" i="3"/>
  <c r="AB2141" i="3"/>
  <c r="AB2140" i="3"/>
  <c r="AB2132" i="3"/>
  <c r="AB2131" i="3"/>
  <c r="AB2130" i="3"/>
  <c r="AB2129" i="3"/>
  <c r="AB2128" i="3"/>
  <c r="AB2127" i="3"/>
  <c r="AB2126" i="3"/>
  <c r="AB2125" i="3"/>
  <c r="AB2124" i="3"/>
  <c r="AB2123" i="3"/>
  <c r="AB2122" i="3"/>
  <c r="AB2121" i="3"/>
  <c r="AB2120" i="3"/>
  <c r="AB2119" i="3"/>
  <c r="AB2118" i="3"/>
  <c r="AB2109" i="3"/>
  <c r="AB2108" i="3"/>
  <c r="AB2107" i="3"/>
  <c r="AB2106" i="3"/>
  <c r="AB2105" i="3"/>
  <c r="AB2104" i="3"/>
  <c r="AB2103" i="3"/>
  <c r="AB2102" i="3"/>
  <c r="AB2101" i="3"/>
  <c r="AB2100" i="3"/>
  <c r="AB2099" i="3"/>
  <c r="AB2098" i="3"/>
  <c r="AB2097" i="3"/>
  <c r="AB2096" i="3"/>
  <c r="AB2095" i="3"/>
  <c r="AB2086" i="3"/>
  <c r="AB2085" i="3"/>
  <c r="AB2084" i="3"/>
  <c r="AB2083" i="3"/>
  <c r="AB2082" i="3"/>
  <c r="AB2081" i="3"/>
  <c r="AB2080" i="3"/>
  <c r="AB2079" i="3"/>
  <c r="AB2078" i="3"/>
  <c r="AB2077" i="3"/>
  <c r="AB2076" i="3"/>
  <c r="AB2075" i="3"/>
  <c r="AB2074" i="3"/>
  <c r="AB2073" i="3"/>
  <c r="AB2072" i="3"/>
  <c r="AB2063" i="3"/>
  <c r="AB2062" i="3"/>
  <c r="AB2061" i="3"/>
  <c r="AB2060" i="3"/>
  <c r="AB2059" i="3"/>
  <c r="AB2058" i="3"/>
  <c r="AB2057" i="3"/>
  <c r="AB2056" i="3"/>
  <c r="AB2055" i="3"/>
  <c r="AB2054" i="3"/>
  <c r="AB2053" i="3"/>
  <c r="AB2052" i="3"/>
  <c r="AB2051" i="3"/>
  <c r="AB2050" i="3"/>
  <c r="AB2049" i="3"/>
  <c r="AB2040" i="3"/>
  <c r="AB2039" i="3"/>
  <c r="AB2038" i="3"/>
  <c r="AB2037" i="3"/>
  <c r="AB2036" i="3"/>
  <c r="AB2035" i="3"/>
  <c r="AB2034" i="3"/>
  <c r="AB2033" i="3"/>
  <c r="AB2032" i="3"/>
  <c r="AB2031" i="3"/>
  <c r="AB2030" i="3"/>
  <c r="AB2029" i="3"/>
  <c r="AB2028" i="3"/>
  <c r="AB2027" i="3"/>
  <c r="AB2026" i="3"/>
  <c r="AB2018" i="3"/>
  <c r="AB2017" i="3"/>
  <c r="AB2016" i="3"/>
  <c r="AB2015" i="3"/>
  <c r="AB2014" i="3"/>
  <c r="AB2013" i="3"/>
  <c r="AB2012" i="3"/>
  <c r="AB2011" i="3"/>
  <c r="AB2010" i="3"/>
  <c r="AB2009" i="3"/>
  <c r="AB2008" i="3"/>
  <c r="AB2007" i="3"/>
  <c r="AB2006" i="3"/>
  <c r="AB2005" i="3"/>
  <c r="AB2004" i="3"/>
  <c r="AB1995" i="3"/>
  <c r="AB1994" i="3"/>
  <c r="AB1993" i="3"/>
  <c r="AB1992" i="3"/>
  <c r="AB1991" i="3"/>
  <c r="AB1990" i="3"/>
  <c r="AB1989" i="3"/>
  <c r="AB1988" i="3"/>
  <c r="AB1987" i="3"/>
  <c r="AB1986" i="3"/>
  <c r="AB1985" i="3"/>
  <c r="AB1984" i="3"/>
  <c r="AB1983" i="3"/>
  <c r="AB1982" i="3"/>
  <c r="AB1981" i="3"/>
  <c r="AB1972" i="3"/>
  <c r="AB1971" i="3"/>
  <c r="AB1970" i="3"/>
  <c r="AB1969" i="3"/>
  <c r="AB1968" i="3"/>
  <c r="AB1967" i="3"/>
  <c r="AB1966" i="3"/>
  <c r="AB1965" i="3"/>
  <c r="AB1964" i="3"/>
  <c r="AB1963" i="3"/>
  <c r="AB1962" i="3"/>
  <c r="AB1961" i="3"/>
  <c r="AB1960" i="3"/>
  <c r="AB1959" i="3"/>
  <c r="AB1958" i="3"/>
  <c r="AB1949" i="3"/>
  <c r="AB1948" i="3"/>
  <c r="AB1947" i="3"/>
  <c r="AB1946" i="3"/>
  <c r="AB1945" i="3"/>
  <c r="AB1944" i="3"/>
  <c r="AB1943" i="3"/>
  <c r="AB1942" i="3"/>
  <c r="AB1941" i="3"/>
  <c r="AB1940" i="3"/>
  <c r="AB1939" i="3"/>
  <c r="AB1938" i="3"/>
  <c r="AB1937" i="3"/>
  <c r="AB1936" i="3"/>
  <c r="AB1935" i="3"/>
  <c r="AB1926" i="3"/>
  <c r="AB1925" i="3"/>
  <c r="AB1924" i="3"/>
  <c r="AB1923" i="3"/>
  <c r="AB1922" i="3"/>
  <c r="AB1921" i="3"/>
  <c r="AB1920" i="3"/>
  <c r="AB1919" i="3"/>
  <c r="AB1918" i="3"/>
  <c r="AB1917" i="3"/>
  <c r="AB1916" i="3"/>
  <c r="AB1915" i="3"/>
  <c r="AB1914" i="3"/>
  <c r="AB1913" i="3"/>
  <c r="AB1912" i="3"/>
  <c r="AB1904" i="3"/>
  <c r="AB1903" i="3"/>
  <c r="AB1902" i="3"/>
  <c r="AB1901" i="3"/>
  <c r="AB1900" i="3"/>
  <c r="AB1899" i="3"/>
  <c r="AB1898" i="3"/>
  <c r="AB1897" i="3"/>
  <c r="AB1896" i="3"/>
  <c r="AB1895" i="3"/>
  <c r="AB1894" i="3"/>
  <c r="AB1893" i="3"/>
  <c r="AB1892" i="3"/>
  <c r="AB1891" i="3"/>
  <c r="AB1890" i="3"/>
  <c r="AB1881" i="3"/>
  <c r="AB1880" i="3"/>
  <c r="AB1879" i="3"/>
  <c r="AB1878" i="3"/>
  <c r="AB1877" i="3"/>
  <c r="AB1876" i="3"/>
  <c r="AB1875" i="3"/>
  <c r="AB1874" i="3"/>
  <c r="AB1873" i="3"/>
  <c r="AB1872" i="3"/>
  <c r="AB1871" i="3"/>
  <c r="AB1870" i="3"/>
  <c r="AB1869" i="3"/>
  <c r="AB1868" i="3"/>
  <c r="AB1867" i="3"/>
  <c r="AB1858" i="3"/>
  <c r="AB1857" i="3"/>
  <c r="AB1856" i="3"/>
  <c r="AB1855" i="3"/>
  <c r="AB1854" i="3"/>
  <c r="AB1853" i="3"/>
  <c r="AB1852" i="3"/>
  <c r="AB1851" i="3"/>
  <c r="AB1850" i="3"/>
  <c r="AB1849" i="3"/>
  <c r="AB1848" i="3"/>
  <c r="AB1847" i="3"/>
  <c r="AB1846" i="3"/>
  <c r="AB1845" i="3"/>
  <c r="AB1844" i="3"/>
  <c r="AB1835" i="3"/>
  <c r="AB1834" i="3"/>
  <c r="AB1833" i="3"/>
  <c r="AB1832" i="3"/>
  <c r="AB1831" i="3"/>
  <c r="AB1830" i="3"/>
  <c r="AB1829" i="3"/>
  <c r="AB1828" i="3"/>
  <c r="AB1827" i="3"/>
  <c r="AB1826" i="3"/>
  <c r="AB1825" i="3"/>
  <c r="AB1824" i="3"/>
  <c r="AB1823" i="3"/>
  <c r="AB1822" i="3"/>
  <c r="AB1821" i="3"/>
  <c r="AB1812" i="3"/>
  <c r="AB1811" i="3"/>
  <c r="AB1810" i="3"/>
  <c r="AB1809" i="3"/>
  <c r="AB1808" i="3"/>
  <c r="AB1807" i="3"/>
  <c r="AB1806" i="3"/>
  <c r="AB1805" i="3"/>
  <c r="AB1804" i="3"/>
  <c r="AB1803" i="3"/>
  <c r="AB1802" i="3"/>
  <c r="AB1801" i="3"/>
  <c r="AB1800" i="3"/>
  <c r="AB1799" i="3"/>
  <c r="AB1798" i="3"/>
  <c r="AB1790" i="3"/>
  <c r="AB1789" i="3"/>
  <c r="AB1788" i="3"/>
  <c r="AB1787" i="3"/>
  <c r="AB1786" i="3"/>
  <c r="AB1785" i="3"/>
  <c r="AB1784" i="3"/>
  <c r="AB1783" i="3"/>
  <c r="AB1782" i="3"/>
  <c r="AB1781" i="3"/>
  <c r="AB1780" i="3"/>
  <c r="AB1779" i="3"/>
  <c r="AB1778" i="3"/>
  <c r="AB1777" i="3"/>
  <c r="AB1776" i="3"/>
  <c r="AB1767" i="3"/>
  <c r="AB1766" i="3"/>
  <c r="AB1765" i="3"/>
  <c r="AB1764" i="3"/>
  <c r="AB1763" i="3"/>
  <c r="AB1762" i="3"/>
  <c r="AB1761" i="3"/>
  <c r="AB1760" i="3"/>
  <c r="AB1759" i="3"/>
  <c r="AB1758" i="3"/>
  <c r="AB1757" i="3"/>
  <c r="AB1756" i="3"/>
  <c r="AB1755" i="3"/>
  <c r="AB1754" i="3"/>
  <c r="AB1753" i="3"/>
  <c r="AB1744" i="3"/>
  <c r="AB1743" i="3"/>
  <c r="AB1742" i="3"/>
  <c r="AB1741" i="3"/>
  <c r="AB1740" i="3"/>
  <c r="AB1739" i="3"/>
  <c r="AB1738" i="3"/>
  <c r="AB1737" i="3"/>
  <c r="AB1736" i="3"/>
  <c r="AB1735" i="3"/>
  <c r="AB1734" i="3"/>
  <c r="AB1733" i="3"/>
  <c r="AB1732" i="3"/>
  <c r="AB1731" i="3"/>
  <c r="AB1730" i="3"/>
  <c r="AB1729" i="3"/>
  <c r="AB1728" i="3"/>
  <c r="AB1727" i="3"/>
  <c r="AB1726" i="3"/>
  <c r="AB1725" i="3"/>
  <c r="AB1724" i="3"/>
  <c r="AB1723" i="3"/>
  <c r="AB1722" i="3"/>
  <c r="AB1721" i="3"/>
  <c r="AB1720" i="3"/>
  <c r="AB1719" i="3"/>
  <c r="AB1718" i="3"/>
  <c r="AB1717" i="3"/>
  <c r="AB1716" i="3"/>
  <c r="AB1708" i="3"/>
  <c r="AB1707" i="3"/>
  <c r="AB1706" i="3"/>
  <c r="AB1705" i="3"/>
  <c r="AB1704" i="3"/>
  <c r="AB1703" i="3"/>
  <c r="AB1702" i="3"/>
  <c r="AB1701" i="3"/>
  <c r="AB1700" i="3"/>
  <c r="AB1699" i="3"/>
  <c r="AB1698" i="3"/>
  <c r="AB1697" i="3"/>
  <c r="AB1696" i="3"/>
  <c r="AB1695" i="3"/>
  <c r="AB1694" i="3"/>
  <c r="AB1685" i="3"/>
  <c r="AB1684" i="3"/>
  <c r="AB1683" i="3"/>
  <c r="AB1682" i="3"/>
  <c r="AB1681" i="3"/>
  <c r="AB1680" i="3"/>
  <c r="AB1679" i="3"/>
  <c r="AB1678" i="3"/>
  <c r="AB1677" i="3"/>
  <c r="AB1676" i="3"/>
  <c r="AB1675" i="3"/>
  <c r="AB1674" i="3"/>
  <c r="AB1673" i="3"/>
  <c r="AB1672" i="3"/>
  <c r="AB1671" i="3"/>
  <c r="AB1662" i="3"/>
  <c r="AB1661" i="3"/>
  <c r="AB1660" i="3"/>
  <c r="AB1659" i="3"/>
  <c r="AB1658" i="3"/>
  <c r="AB1657" i="3"/>
  <c r="AB1656" i="3"/>
  <c r="AB1655" i="3"/>
  <c r="AB1654" i="3"/>
  <c r="AB1653" i="3"/>
  <c r="AB1652" i="3"/>
  <c r="AB1651" i="3"/>
  <c r="AB1650" i="3"/>
  <c r="AB1649" i="3"/>
  <c r="AB1648" i="3"/>
  <c r="AB1639" i="3"/>
  <c r="AB1638" i="3"/>
  <c r="AB1637" i="3"/>
  <c r="AB1636" i="3"/>
  <c r="AB1635" i="3"/>
  <c r="AB1634" i="3"/>
  <c r="AB1633" i="3"/>
  <c r="AB1632" i="3"/>
  <c r="AB1631" i="3"/>
  <c r="AB1630" i="3"/>
  <c r="AB1629" i="3"/>
  <c r="AB1628" i="3"/>
  <c r="AB1627" i="3"/>
  <c r="AB1626" i="3"/>
  <c r="AB1625" i="3"/>
  <c r="AB1616" i="3"/>
  <c r="AB1615" i="3"/>
  <c r="AB1614" i="3"/>
  <c r="AB1613" i="3"/>
  <c r="AB1612" i="3"/>
  <c r="AB1611" i="3"/>
  <c r="AB1610" i="3"/>
  <c r="AB1609" i="3"/>
  <c r="AB1608" i="3"/>
  <c r="AB1607" i="3"/>
  <c r="AB1606" i="3"/>
  <c r="AB1605" i="3"/>
  <c r="AB1604" i="3"/>
  <c r="AB1603" i="3"/>
  <c r="AB1602" i="3"/>
  <c r="AB1594" i="3"/>
  <c r="AB1593" i="3"/>
  <c r="AB1592" i="3"/>
  <c r="AB1591" i="3"/>
  <c r="AB1590" i="3"/>
  <c r="AB1589" i="3"/>
  <c r="AB1588" i="3"/>
  <c r="AB1587" i="3"/>
  <c r="AB1586" i="3"/>
  <c r="AB1585" i="3"/>
  <c r="AB1584" i="3"/>
  <c r="AB1583" i="3"/>
  <c r="AB1582" i="3"/>
  <c r="AB1581" i="3"/>
  <c r="AB1580" i="3"/>
  <c r="AB1571" i="3"/>
  <c r="AB1570" i="3"/>
  <c r="AB1569" i="3"/>
  <c r="AB1568" i="3"/>
  <c r="AB1567" i="3"/>
  <c r="AB1566" i="3"/>
  <c r="AB1565" i="3"/>
  <c r="AB1564" i="3"/>
  <c r="AB1563" i="3"/>
  <c r="AB1562" i="3"/>
  <c r="AB1561" i="3"/>
  <c r="AB1560" i="3"/>
  <c r="AB1559" i="3"/>
  <c r="AB1558" i="3"/>
  <c r="AB1557" i="3"/>
  <c r="AB1548" i="3"/>
  <c r="AB1547" i="3"/>
  <c r="AB1546" i="3"/>
  <c r="AB1545" i="3"/>
  <c r="AB1544" i="3"/>
  <c r="AB1543" i="3"/>
  <c r="AB1542" i="3"/>
  <c r="AB1541" i="3"/>
  <c r="AB1540" i="3"/>
  <c r="AB1539" i="3"/>
  <c r="AB1538" i="3"/>
  <c r="AB1537" i="3"/>
  <c r="AB1536" i="3"/>
  <c r="AB1535" i="3"/>
  <c r="AB1534" i="3"/>
  <c r="AB1525" i="3"/>
  <c r="AB1524" i="3"/>
  <c r="AB1523" i="3"/>
  <c r="AB1522" i="3"/>
  <c r="AB1521" i="3"/>
  <c r="AB1520" i="3"/>
  <c r="AB1519" i="3"/>
  <c r="AB1518" i="3"/>
  <c r="AB1517" i="3"/>
  <c r="AB1516" i="3"/>
  <c r="AB1515" i="3"/>
  <c r="AB1514" i="3"/>
  <c r="AB1513" i="3"/>
  <c r="AB1512" i="3"/>
  <c r="AB1511" i="3"/>
  <c r="AB1502" i="3"/>
  <c r="AB1501" i="3"/>
  <c r="AB1500" i="3"/>
  <c r="AB1499" i="3"/>
  <c r="AB1498" i="3"/>
  <c r="AB1497" i="3"/>
  <c r="AB1496" i="3"/>
  <c r="AB1495" i="3"/>
  <c r="AB1494" i="3"/>
  <c r="AB1493" i="3"/>
  <c r="AB1492" i="3"/>
  <c r="AB1491" i="3"/>
  <c r="AB1490" i="3"/>
  <c r="AB1489" i="3"/>
  <c r="AB1488" i="3"/>
  <c r="AB1480" i="3"/>
  <c r="AB1479" i="3"/>
  <c r="AB1478" i="3"/>
  <c r="AB1477" i="3"/>
  <c r="AB1476" i="3"/>
  <c r="AB1475" i="3"/>
  <c r="AB1474" i="3"/>
  <c r="AB1473" i="3"/>
  <c r="AB1472" i="3"/>
  <c r="AB1471" i="3"/>
  <c r="AB1470" i="3"/>
  <c r="AB1469" i="3"/>
  <c r="AB1468" i="3"/>
  <c r="AB1467" i="3"/>
  <c r="AB1466" i="3"/>
  <c r="AB1457" i="3"/>
  <c r="AB1456" i="3"/>
  <c r="AB1455" i="3"/>
  <c r="AB1454" i="3"/>
  <c r="AB1453" i="3"/>
  <c r="AB1452" i="3"/>
  <c r="AB1451" i="3"/>
  <c r="AB1450" i="3"/>
  <c r="AB1449" i="3"/>
  <c r="AB1448" i="3"/>
  <c r="AB1447" i="3"/>
  <c r="AB1446" i="3"/>
  <c r="AB1445" i="3"/>
  <c r="AB1444" i="3"/>
  <c r="AB1443" i="3"/>
  <c r="AB1434" i="3"/>
  <c r="AB1433" i="3"/>
  <c r="AB1432" i="3"/>
  <c r="AB1431" i="3"/>
  <c r="AB1430" i="3"/>
  <c r="AB1429" i="3"/>
  <c r="AB1428" i="3"/>
  <c r="AB1427" i="3"/>
  <c r="AB1426" i="3"/>
  <c r="AB1425" i="3"/>
  <c r="AB1424" i="3"/>
  <c r="AB1423" i="3"/>
  <c r="AB1422" i="3"/>
  <c r="AB1421" i="3"/>
  <c r="AB1420" i="3"/>
  <c r="AB1411" i="3"/>
  <c r="AB1410" i="3"/>
  <c r="AB1409" i="3"/>
  <c r="AB1408" i="3"/>
  <c r="AB1407" i="3"/>
  <c r="AB1406" i="3"/>
  <c r="AB1405" i="3"/>
  <c r="AB1404" i="3"/>
  <c r="AB1403" i="3"/>
  <c r="AB1402" i="3"/>
  <c r="AB1401" i="3"/>
  <c r="AB1400" i="3"/>
  <c r="AB1399" i="3"/>
  <c r="AB1398" i="3"/>
  <c r="AB1397" i="3"/>
  <c r="AB1388" i="3"/>
  <c r="AB1387" i="3"/>
  <c r="AB1386" i="3"/>
  <c r="AB1385" i="3"/>
  <c r="AB1384" i="3"/>
  <c r="AB1383" i="3"/>
  <c r="AB1382" i="3"/>
  <c r="AB1381" i="3"/>
  <c r="AB1380" i="3"/>
  <c r="AB1379" i="3"/>
  <c r="AB1378" i="3"/>
  <c r="AB1377" i="3"/>
  <c r="AB1376" i="3"/>
  <c r="AB1375" i="3"/>
  <c r="AB1374" i="3"/>
  <c r="AB1366" i="3"/>
  <c r="AB1365" i="3"/>
  <c r="AB1364" i="3"/>
  <c r="AB1363" i="3"/>
  <c r="AB1362" i="3"/>
  <c r="AB1361" i="3"/>
  <c r="AB1360" i="3"/>
  <c r="AB1359" i="3"/>
  <c r="AB1358" i="3"/>
  <c r="AB1357" i="3"/>
  <c r="AB1356" i="3"/>
  <c r="AB1355" i="3"/>
  <c r="AB1354" i="3"/>
  <c r="AB1353" i="3"/>
  <c r="AB1352" i="3"/>
  <c r="AB1343" i="3"/>
  <c r="AB1342" i="3"/>
  <c r="AB1341" i="3"/>
  <c r="AB1340" i="3"/>
  <c r="AB1339" i="3"/>
  <c r="AB1338" i="3"/>
  <c r="AB1337" i="3"/>
  <c r="AB1336" i="3"/>
  <c r="AB1335" i="3"/>
  <c r="AB1334" i="3"/>
  <c r="AB1333" i="3"/>
  <c r="AB1332" i="3"/>
  <c r="AB1331" i="3"/>
  <c r="AB1330" i="3"/>
  <c r="AB1329" i="3"/>
  <c r="AB1320" i="3"/>
  <c r="AB1319" i="3"/>
  <c r="AB1318" i="3"/>
  <c r="AB1317" i="3"/>
  <c r="AB1316" i="3"/>
  <c r="AB1315" i="3"/>
  <c r="AB1314" i="3"/>
  <c r="AB1313" i="3"/>
  <c r="AB1312" i="3"/>
  <c r="AB1311" i="3"/>
  <c r="AB1310" i="3"/>
  <c r="AB1309" i="3"/>
  <c r="AB1308" i="3"/>
  <c r="AB1307" i="3"/>
  <c r="AB1306" i="3"/>
  <c r="AB1297" i="3"/>
  <c r="AB1296" i="3"/>
  <c r="AB1295" i="3"/>
  <c r="AB1294" i="3"/>
  <c r="AB1293" i="3"/>
  <c r="AB1292" i="3"/>
  <c r="AB1291" i="3"/>
  <c r="AB1290" i="3"/>
  <c r="AB1289" i="3"/>
  <c r="AB1288" i="3"/>
  <c r="AB1287" i="3"/>
  <c r="AB1286" i="3"/>
  <c r="AB1285" i="3"/>
  <c r="AB1284" i="3"/>
  <c r="AB1283" i="3"/>
  <c r="AB1274" i="3"/>
  <c r="AB1273" i="3"/>
  <c r="AB1272" i="3"/>
  <c r="AB1271" i="3"/>
  <c r="AB1270" i="3"/>
  <c r="AB1269" i="3"/>
  <c r="AB1268" i="3"/>
  <c r="AB1267" i="3"/>
  <c r="AB1266" i="3"/>
  <c r="AB1265" i="3"/>
  <c r="AB1264" i="3"/>
  <c r="AB1263" i="3"/>
  <c r="AB1262" i="3"/>
  <c r="AB1261" i="3"/>
  <c r="AB1260" i="3"/>
  <c r="AB1252" i="3"/>
  <c r="AB1251" i="3"/>
  <c r="AB1250" i="3"/>
  <c r="AB1249" i="3"/>
  <c r="AB1248" i="3"/>
  <c r="AB1247" i="3"/>
  <c r="AB1246" i="3"/>
  <c r="AB1245" i="3"/>
  <c r="AB1244" i="3"/>
  <c r="AB1243" i="3"/>
  <c r="AB1242" i="3"/>
  <c r="AB1241" i="3"/>
  <c r="AB1240" i="3"/>
  <c r="AB1239" i="3"/>
  <c r="AB1238" i="3"/>
  <c r="AB1229" i="3"/>
  <c r="AB1228" i="3"/>
  <c r="AB1227" i="3"/>
  <c r="AB1226" i="3"/>
  <c r="AB1225" i="3"/>
  <c r="AB1224" i="3"/>
  <c r="AB1223" i="3"/>
  <c r="AB1222" i="3"/>
  <c r="AB1221" i="3"/>
  <c r="AB1220" i="3"/>
  <c r="AB1219" i="3"/>
  <c r="AB1218" i="3"/>
  <c r="AB1217" i="3"/>
  <c r="AB1216" i="3"/>
  <c r="AB1215" i="3"/>
  <c r="AB1206" i="3"/>
  <c r="AB1205" i="3"/>
  <c r="AB1204" i="3"/>
  <c r="AB1203" i="3"/>
  <c r="AB1202" i="3"/>
  <c r="AB1201" i="3"/>
  <c r="AB1200" i="3"/>
  <c r="AB1199" i="3"/>
  <c r="AB1198" i="3"/>
  <c r="AB1197" i="3"/>
  <c r="AB1196" i="3"/>
  <c r="AB1195" i="3"/>
  <c r="AB1194" i="3"/>
  <c r="AB1193" i="3"/>
  <c r="AB1192" i="3"/>
  <c r="AB1183" i="3"/>
  <c r="AB1182" i="3"/>
  <c r="AB1181" i="3"/>
  <c r="AB1180" i="3"/>
  <c r="AB1179" i="3"/>
  <c r="AB1178" i="3"/>
  <c r="AB1177" i="3"/>
  <c r="AB1176" i="3"/>
  <c r="AB1175" i="3"/>
  <c r="AB1174" i="3"/>
  <c r="AB1173" i="3"/>
  <c r="AB1172" i="3"/>
  <c r="AB1171" i="3"/>
  <c r="AB1170" i="3"/>
  <c r="AB1169" i="3"/>
  <c r="AB1160" i="3"/>
  <c r="AB1159" i="3"/>
  <c r="AB1158" i="3"/>
  <c r="AB1157" i="3"/>
  <c r="AB1156" i="3"/>
  <c r="AB1155" i="3"/>
  <c r="AB1154" i="3"/>
  <c r="AB1153" i="3"/>
  <c r="AB1152" i="3"/>
  <c r="AB1151" i="3"/>
  <c r="AB1150" i="3"/>
  <c r="AB1149" i="3"/>
  <c r="AB1148" i="3"/>
  <c r="AB1147" i="3"/>
  <c r="AB1146" i="3"/>
  <c r="AB1138" i="3"/>
  <c r="AB1137" i="3"/>
  <c r="AB1136" i="3"/>
  <c r="AB1135" i="3"/>
  <c r="AB1134" i="3"/>
  <c r="AB1133" i="3"/>
  <c r="AB1132" i="3"/>
  <c r="AB1131" i="3"/>
  <c r="AB1130" i="3"/>
  <c r="AB1129" i="3"/>
  <c r="AB1128" i="3"/>
  <c r="AB1127" i="3"/>
  <c r="AB1126" i="3"/>
  <c r="AB1125" i="3"/>
  <c r="AB1124" i="3"/>
  <c r="AB1115" i="3"/>
  <c r="AB1114" i="3"/>
  <c r="AB1113" i="3"/>
  <c r="AB1112" i="3"/>
  <c r="AB1111" i="3"/>
  <c r="AB1110" i="3"/>
  <c r="AB1109" i="3"/>
  <c r="AB1108" i="3"/>
  <c r="AB1107" i="3"/>
  <c r="AB1106" i="3"/>
  <c r="AB1105" i="3"/>
  <c r="AB1104" i="3"/>
  <c r="AB1103" i="3"/>
  <c r="AB1102" i="3"/>
  <c r="AB1101" i="3"/>
  <c r="AB1092" i="3"/>
  <c r="AB1091" i="3"/>
  <c r="AB1090" i="3"/>
  <c r="AB1089" i="3"/>
  <c r="AB1088" i="3"/>
  <c r="AB1087" i="3"/>
  <c r="AB1086" i="3"/>
  <c r="AB1085" i="3"/>
  <c r="AB1084" i="3"/>
  <c r="AB1083" i="3"/>
  <c r="AB1082" i="3"/>
  <c r="AB1081" i="3"/>
  <c r="AB1080" i="3"/>
  <c r="AB1079" i="3"/>
  <c r="AB1078" i="3"/>
  <c r="AB1069" i="3"/>
  <c r="AB1068" i="3"/>
  <c r="AB1067" i="3"/>
  <c r="AB1066" i="3"/>
  <c r="AB1065" i="3"/>
  <c r="AB1064" i="3"/>
  <c r="AB1063" i="3"/>
  <c r="AB1062" i="3"/>
  <c r="AB1061" i="3"/>
  <c r="AB1060" i="3"/>
  <c r="AB1059" i="3"/>
  <c r="AB1058" i="3"/>
  <c r="AB1057" i="3"/>
  <c r="AB1056" i="3"/>
  <c r="AB1055" i="3"/>
  <c r="AB1046" i="3"/>
  <c r="AB1045" i="3"/>
  <c r="AB1044" i="3"/>
  <c r="AB1043" i="3"/>
  <c r="AB1042" i="3"/>
  <c r="AB1041" i="3"/>
  <c r="AB1040" i="3"/>
  <c r="AB1039" i="3"/>
  <c r="AB1038" i="3"/>
  <c r="AB1037" i="3"/>
  <c r="AB1036" i="3"/>
  <c r="AB1035" i="3"/>
  <c r="AB1034" i="3"/>
  <c r="AB1033" i="3"/>
  <c r="AB1032" i="3"/>
  <c r="AB1024" i="3"/>
  <c r="AB1023" i="3"/>
  <c r="AB1022" i="3"/>
  <c r="AB1021" i="3"/>
  <c r="AB1020" i="3"/>
  <c r="AB1019" i="3"/>
  <c r="AB1018" i="3"/>
  <c r="AB1017" i="3"/>
  <c r="AB1016" i="3"/>
  <c r="AB1015" i="3"/>
  <c r="AB1014" i="3"/>
  <c r="AB1013" i="3"/>
  <c r="AB1012" i="3"/>
  <c r="AB1011" i="3"/>
  <c r="AB1010" i="3"/>
  <c r="AB1001" i="3"/>
  <c r="AB1000" i="3"/>
  <c r="AB999" i="3"/>
  <c r="AB998" i="3"/>
  <c r="AB997" i="3"/>
  <c r="AB996" i="3"/>
  <c r="AB995" i="3"/>
  <c r="AB994" i="3"/>
  <c r="AB993" i="3"/>
  <c r="AB992" i="3"/>
  <c r="AB991" i="3"/>
  <c r="AB990" i="3"/>
  <c r="AB989" i="3"/>
  <c r="AB988" i="3"/>
  <c r="AB987" i="3"/>
  <c r="AB978" i="3"/>
  <c r="AB977" i="3"/>
  <c r="AB976" i="3"/>
  <c r="AB975" i="3"/>
  <c r="AB974" i="3"/>
  <c r="AB973" i="3"/>
  <c r="AB972" i="3"/>
  <c r="AB971" i="3"/>
  <c r="AB970" i="3"/>
  <c r="AB969" i="3"/>
  <c r="AB968" i="3"/>
  <c r="AB967" i="3"/>
  <c r="AB966" i="3"/>
  <c r="AB965" i="3"/>
  <c r="AB964" i="3"/>
  <c r="AB955" i="3"/>
  <c r="AB954" i="3"/>
  <c r="AB953" i="3"/>
  <c r="AB952" i="3"/>
  <c r="AB951" i="3"/>
  <c r="AB950" i="3"/>
  <c r="AB949" i="3"/>
  <c r="AB948" i="3"/>
  <c r="AB947" i="3"/>
  <c r="AB946" i="3"/>
  <c r="AB945" i="3"/>
  <c r="AB944" i="3"/>
  <c r="AB943" i="3"/>
  <c r="AB942" i="3"/>
  <c r="AB941" i="3"/>
  <c r="AB932" i="3"/>
  <c r="AB931" i="3"/>
  <c r="AB930" i="3"/>
  <c r="AB929" i="3"/>
  <c r="AB928" i="3"/>
  <c r="AB927" i="3"/>
  <c r="AB926" i="3"/>
  <c r="AB925" i="3"/>
  <c r="AB924" i="3"/>
  <c r="AB923" i="3"/>
  <c r="AB922" i="3"/>
  <c r="AB921" i="3"/>
  <c r="AB920" i="3"/>
  <c r="AB919" i="3"/>
  <c r="AB918" i="3"/>
  <c r="AB910" i="3"/>
  <c r="AB909" i="3"/>
  <c r="AB908" i="3"/>
  <c r="AB907" i="3"/>
  <c r="AB906" i="3"/>
  <c r="AB905" i="3"/>
  <c r="AB904" i="3"/>
  <c r="AB903" i="3"/>
  <c r="AB902" i="3"/>
  <c r="AB901" i="3"/>
  <c r="AB900" i="3"/>
  <c r="AB899" i="3"/>
  <c r="AB898" i="3"/>
  <c r="AB897" i="3"/>
  <c r="AB896" i="3"/>
  <c r="AB887" i="3"/>
  <c r="AB886" i="3"/>
  <c r="AB885" i="3"/>
  <c r="AB884" i="3"/>
  <c r="AB883" i="3"/>
  <c r="AB882" i="3"/>
  <c r="AB881" i="3"/>
  <c r="AB880" i="3"/>
  <c r="AB879" i="3"/>
  <c r="AB878" i="3"/>
  <c r="AB877" i="3"/>
  <c r="AB876" i="3"/>
  <c r="AB875" i="3"/>
  <c r="AB874" i="3"/>
  <c r="AB873" i="3"/>
  <c r="AB864" i="3"/>
  <c r="AB863" i="3"/>
  <c r="AB862" i="3"/>
  <c r="AB861" i="3"/>
  <c r="AB860" i="3"/>
  <c r="AB859" i="3"/>
  <c r="AB858" i="3"/>
  <c r="AB857" i="3"/>
  <c r="AB856" i="3"/>
  <c r="AB855" i="3"/>
  <c r="AB854" i="3"/>
  <c r="AB853" i="3"/>
  <c r="AB852" i="3"/>
  <c r="AB851" i="3"/>
  <c r="AB850" i="3"/>
  <c r="AB841" i="3"/>
  <c r="AB840" i="3"/>
  <c r="AB839" i="3"/>
  <c r="AB838" i="3"/>
  <c r="AB837" i="3"/>
  <c r="AB836" i="3"/>
  <c r="AB835" i="3"/>
  <c r="AB834" i="3"/>
  <c r="AB833" i="3"/>
  <c r="AB832" i="3"/>
  <c r="AB831" i="3"/>
  <c r="AB830" i="3"/>
  <c r="AB829" i="3"/>
  <c r="AB828" i="3"/>
  <c r="AB827" i="3"/>
  <c r="AB818" i="3"/>
  <c r="AB817" i="3"/>
  <c r="AB816" i="3"/>
  <c r="AB815" i="3"/>
  <c r="AB814" i="3"/>
  <c r="AB813" i="3"/>
  <c r="AB812" i="3"/>
  <c r="AB811" i="3"/>
  <c r="AB810" i="3"/>
  <c r="AB809" i="3"/>
  <c r="AB808" i="3"/>
  <c r="AB807" i="3"/>
  <c r="AB806" i="3"/>
  <c r="AB805" i="3"/>
  <c r="AB804" i="3"/>
  <c r="AB796" i="3"/>
  <c r="AB795" i="3"/>
  <c r="AB794" i="3"/>
  <c r="AB793" i="3"/>
  <c r="AB792" i="3"/>
  <c r="AB791" i="3"/>
  <c r="AB790" i="3"/>
  <c r="AB789" i="3"/>
  <c r="AB788" i="3"/>
  <c r="AB787" i="3"/>
  <c r="AB786" i="3"/>
  <c r="AB785" i="3"/>
  <c r="AB784" i="3"/>
  <c r="AB783" i="3"/>
  <c r="AB782" i="3"/>
  <c r="AB773" i="3"/>
  <c r="AB772" i="3"/>
  <c r="AB771" i="3"/>
  <c r="AB770" i="3"/>
  <c r="AB769" i="3"/>
  <c r="AB768" i="3"/>
  <c r="AB767" i="3"/>
  <c r="AB766" i="3"/>
  <c r="AB765" i="3"/>
  <c r="AB764" i="3"/>
  <c r="AB763" i="3"/>
  <c r="AB762" i="3"/>
  <c r="AB761" i="3"/>
  <c r="AB760" i="3"/>
  <c r="AB759" i="3"/>
  <c r="AB750" i="3"/>
  <c r="AB749" i="3"/>
  <c r="AB748" i="3"/>
  <c r="AB747" i="3"/>
  <c r="AB746" i="3"/>
  <c r="AB745" i="3"/>
  <c r="AB744" i="3"/>
  <c r="AB743" i="3"/>
  <c r="AB742" i="3"/>
  <c r="AB741" i="3"/>
  <c r="AB740" i="3"/>
  <c r="AB739" i="3"/>
  <c r="AB738" i="3"/>
  <c r="AB737" i="3"/>
  <c r="AB736" i="3"/>
  <c r="AB727" i="3"/>
  <c r="AB726" i="3"/>
  <c r="AB725" i="3"/>
  <c r="AB724" i="3"/>
  <c r="AB723" i="3"/>
  <c r="AB722" i="3"/>
  <c r="AB721" i="3"/>
  <c r="AB720" i="3"/>
  <c r="AB719" i="3"/>
  <c r="AB718" i="3"/>
  <c r="AB717" i="3"/>
  <c r="AB716" i="3"/>
  <c r="AB715" i="3"/>
  <c r="AB714" i="3"/>
  <c r="AB713" i="3"/>
  <c r="AB704" i="3"/>
  <c r="AB703" i="3"/>
  <c r="AB702" i="3"/>
  <c r="AB701" i="3"/>
  <c r="AB700" i="3"/>
  <c r="AB699" i="3"/>
  <c r="AB698" i="3"/>
  <c r="AB697" i="3"/>
  <c r="AB696" i="3"/>
  <c r="AB695" i="3"/>
  <c r="AB694" i="3"/>
  <c r="AB693" i="3"/>
  <c r="AB692" i="3"/>
  <c r="AB691" i="3"/>
  <c r="AB690" i="3"/>
  <c r="AB682" i="3"/>
  <c r="AB681" i="3"/>
  <c r="AB680" i="3"/>
  <c r="AB679" i="3"/>
  <c r="AB678" i="3"/>
  <c r="AB677" i="3"/>
  <c r="AB676" i="3"/>
  <c r="AB675" i="3"/>
  <c r="AB674" i="3"/>
  <c r="AB673" i="3"/>
  <c r="AB672" i="3"/>
  <c r="AB671" i="3"/>
  <c r="AB670" i="3"/>
  <c r="AB669" i="3"/>
  <c r="AB668" i="3"/>
  <c r="AB659" i="3"/>
  <c r="AB658" i="3"/>
  <c r="AB657" i="3"/>
  <c r="AB656" i="3"/>
  <c r="AB655" i="3"/>
  <c r="AB654" i="3"/>
  <c r="AB653" i="3"/>
  <c r="AB652" i="3"/>
  <c r="AB651" i="3"/>
  <c r="AB650" i="3"/>
  <c r="AB649" i="3"/>
  <c r="AB648" i="3"/>
  <c r="AB647" i="3"/>
  <c r="AB646" i="3"/>
  <c r="AB645" i="3"/>
  <c r="AB636" i="3"/>
  <c r="AB635" i="3"/>
  <c r="AB634" i="3"/>
  <c r="AB633" i="3"/>
  <c r="AB632" i="3"/>
  <c r="AB631" i="3"/>
  <c r="AB630" i="3"/>
  <c r="AB629" i="3"/>
  <c r="AB628" i="3"/>
  <c r="AB627" i="3"/>
  <c r="AB626" i="3"/>
  <c r="AB625" i="3"/>
  <c r="AB624" i="3"/>
  <c r="AB623" i="3"/>
  <c r="AB622" i="3"/>
  <c r="AB613" i="3"/>
  <c r="AB612" i="3"/>
  <c r="AB611" i="3"/>
  <c r="AB610" i="3"/>
  <c r="AB609" i="3"/>
  <c r="AB608" i="3"/>
  <c r="AB607" i="3"/>
  <c r="AB606" i="3"/>
  <c r="AB605" i="3"/>
  <c r="AB604" i="3"/>
  <c r="AB603" i="3"/>
  <c r="AB602" i="3"/>
  <c r="AB601" i="3"/>
  <c r="AB600" i="3"/>
  <c r="AB599" i="3"/>
  <c r="AB590" i="3"/>
  <c r="AB589" i="3"/>
  <c r="AB588" i="3"/>
  <c r="AB587" i="3"/>
  <c r="AB586" i="3"/>
  <c r="AB585" i="3"/>
  <c r="AB584" i="3"/>
  <c r="AB583" i="3"/>
  <c r="AB582" i="3"/>
  <c r="AB581" i="3"/>
  <c r="AB580" i="3"/>
  <c r="AB579" i="3"/>
  <c r="AB578" i="3"/>
  <c r="AB577" i="3"/>
  <c r="AB576" i="3"/>
  <c r="AB569" i="3"/>
  <c r="AB568" i="3"/>
  <c r="AB567" i="3"/>
  <c r="AB566" i="3"/>
  <c r="AB565" i="3"/>
  <c r="AB564" i="3"/>
  <c r="AB563" i="3"/>
  <c r="AB562" i="3"/>
  <c r="AB561" i="3"/>
  <c r="AB560" i="3"/>
  <c r="AB559" i="3"/>
  <c r="AB558" i="3"/>
  <c r="AB557" i="3"/>
  <c r="AB556" i="3"/>
  <c r="AB555" i="3"/>
  <c r="AB546" i="3"/>
  <c r="AB545" i="3"/>
  <c r="AB544" i="3"/>
  <c r="AB543" i="3"/>
  <c r="AB542" i="3"/>
  <c r="AB541" i="3"/>
  <c r="AB540" i="3"/>
  <c r="AB539" i="3"/>
  <c r="AB538" i="3"/>
  <c r="AB537" i="3"/>
  <c r="AB536" i="3"/>
  <c r="AB535" i="3"/>
  <c r="AB534" i="3"/>
  <c r="AB533" i="3"/>
  <c r="AB532" i="3"/>
  <c r="AB523" i="3"/>
  <c r="AB522" i="3"/>
  <c r="AB521" i="3"/>
  <c r="AB520" i="3"/>
  <c r="AB519" i="3"/>
  <c r="AB518" i="3"/>
  <c r="AB517" i="3"/>
  <c r="AB516" i="3"/>
  <c r="AB515" i="3"/>
  <c r="AB514" i="3"/>
  <c r="AB513" i="3"/>
  <c r="AB512" i="3"/>
  <c r="AB511" i="3"/>
  <c r="AB510" i="3"/>
  <c r="AB509" i="3"/>
  <c r="AB500" i="3"/>
  <c r="AB499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3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2" i="3"/>
  <c r="AB441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8" i="3"/>
  <c r="AB409" i="3"/>
  <c r="AB408" i="3"/>
  <c r="AB407" i="3"/>
  <c r="AB406" i="3"/>
  <c r="AB405" i="3"/>
  <c r="AB404" i="3"/>
  <c r="AB403" i="3"/>
  <c r="AB402" i="3"/>
  <c r="AB401" i="3"/>
  <c r="AB400" i="3"/>
  <c r="AB399" i="3"/>
  <c r="AB398" i="3"/>
  <c r="AB397" i="3"/>
  <c r="AB396" i="3"/>
  <c r="AB395" i="3"/>
  <c r="AB386" i="3"/>
  <c r="AB385" i="3"/>
  <c r="AB384" i="3"/>
  <c r="AB383" i="3"/>
  <c r="AB382" i="3"/>
  <c r="AB381" i="3"/>
  <c r="AB380" i="3"/>
  <c r="AB379" i="3"/>
  <c r="AB378" i="3"/>
  <c r="AB377" i="3"/>
  <c r="AB376" i="3"/>
  <c r="AB375" i="3"/>
  <c r="AB374" i="3"/>
  <c r="AB373" i="3"/>
  <c r="AB372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2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9" i="3"/>
  <c r="AA5667" i="3"/>
  <c r="AA5666" i="3"/>
  <c r="AA5665" i="3"/>
  <c r="AA5664" i="3"/>
  <c r="AA5663" i="3"/>
  <c r="AA5662" i="3"/>
  <c r="AA5661" i="3"/>
  <c r="AA5660" i="3"/>
  <c r="AA5659" i="3"/>
  <c r="AA5658" i="3"/>
  <c r="AA5657" i="3"/>
  <c r="AA5656" i="3"/>
  <c r="AA5655" i="3"/>
  <c r="AA5654" i="3"/>
  <c r="AA5645" i="3"/>
  <c r="AA5644" i="3"/>
  <c r="AA5643" i="3"/>
  <c r="AA5642" i="3"/>
  <c r="AA5641" i="3"/>
  <c r="AA5640" i="3"/>
  <c r="AA5639" i="3"/>
  <c r="AA5638" i="3"/>
  <c r="AA5637" i="3"/>
  <c r="AA5636" i="3"/>
  <c r="AA5635" i="3"/>
  <c r="AA5634" i="3"/>
  <c r="AA5633" i="3"/>
  <c r="AA5632" i="3"/>
  <c r="AA5631" i="3"/>
  <c r="AA5622" i="3"/>
  <c r="AA5621" i="3"/>
  <c r="AA5620" i="3"/>
  <c r="AA5619" i="3"/>
  <c r="AA5618" i="3"/>
  <c r="AA5617" i="3"/>
  <c r="AA5616" i="3"/>
  <c r="AA5615" i="3"/>
  <c r="AA5614" i="3"/>
  <c r="AA5613" i="3"/>
  <c r="AA5612" i="3"/>
  <c r="AA5611" i="3"/>
  <c r="AA5610" i="3"/>
  <c r="AA5609" i="3"/>
  <c r="AA5608" i="3"/>
  <c r="AA5599" i="3"/>
  <c r="AA5598" i="3"/>
  <c r="AA5597" i="3"/>
  <c r="AA5596" i="3"/>
  <c r="AA5595" i="3"/>
  <c r="AA5594" i="3"/>
  <c r="AA5593" i="3"/>
  <c r="AA5592" i="3"/>
  <c r="AA5591" i="3"/>
  <c r="AA5590" i="3"/>
  <c r="AA5589" i="3"/>
  <c r="AA5588" i="3"/>
  <c r="AA5587" i="3"/>
  <c r="AA5586" i="3"/>
  <c r="AA5585" i="3"/>
  <c r="AA5576" i="3"/>
  <c r="AA5575" i="3"/>
  <c r="AA5574" i="3"/>
  <c r="AA5573" i="3"/>
  <c r="AA5572" i="3"/>
  <c r="AA5571" i="3"/>
  <c r="AA5570" i="3"/>
  <c r="AA5569" i="3"/>
  <c r="AA5568" i="3"/>
  <c r="AA5567" i="3"/>
  <c r="AA5566" i="3"/>
  <c r="AA5565" i="3"/>
  <c r="AA5564" i="3"/>
  <c r="AA5563" i="3"/>
  <c r="AA5562" i="3"/>
  <c r="AA5554" i="3"/>
  <c r="AA5553" i="3"/>
  <c r="AA5552" i="3"/>
  <c r="AA5551" i="3"/>
  <c r="AA5550" i="3"/>
  <c r="AA5549" i="3"/>
  <c r="AA5548" i="3"/>
  <c r="AA5547" i="3"/>
  <c r="AA5546" i="3"/>
  <c r="AA5545" i="3"/>
  <c r="AA5544" i="3"/>
  <c r="AA5543" i="3"/>
  <c r="AA5542" i="3"/>
  <c r="AA5541" i="3"/>
  <c r="AA5540" i="3"/>
  <c r="AA5531" i="3"/>
  <c r="AA5530" i="3"/>
  <c r="AA5529" i="3"/>
  <c r="AA5528" i="3"/>
  <c r="AA5527" i="3"/>
  <c r="AA5526" i="3"/>
  <c r="AA5525" i="3"/>
  <c r="AA5524" i="3"/>
  <c r="AA5523" i="3"/>
  <c r="AA5522" i="3"/>
  <c r="AA5521" i="3"/>
  <c r="AA5520" i="3"/>
  <c r="AA5519" i="3"/>
  <c r="AA5518" i="3"/>
  <c r="AA5517" i="3"/>
  <c r="AA5508" i="3"/>
  <c r="AA5507" i="3"/>
  <c r="AA5506" i="3"/>
  <c r="AA5505" i="3"/>
  <c r="AA5504" i="3"/>
  <c r="AA5503" i="3"/>
  <c r="AA5502" i="3"/>
  <c r="AA5501" i="3"/>
  <c r="AA5500" i="3"/>
  <c r="AA5499" i="3"/>
  <c r="AA5498" i="3"/>
  <c r="AA5497" i="3"/>
  <c r="AA5496" i="3"/>
  <c r="AA5495" i="3"/>
  <c r="AA5494" i="3"/>
  <c r="AA5485" i="3"/>
  <c r="AA5484" i="3"/>
  <c r="AA5483" i="3"/>
  <c r="AA5482" i="3"/>
  <c r="AA5481" i="3"/>
  <c r="AA5480" i="3"/>
  <c r="AA5479" i="3"/>
  <c r="AA5478" i="3"/>
  <c r="AA5477" i="3"/>
  <c r="AA5476" i="3"/>
  <c r="AA5475" i="3"/>
  <c r="AA5474" i="3"/>
  <c r="AA5473" i="3"/>
  <c r="AA5472" i="3"/>
  <c r="AA5471" i="3"/>
  <c r="AA5462" i="3"/>
  <c r="AA5461" i="3"/>
  <c r="AA5460" i="3"/>
  <c r="AA5459" i="3"/>
  <c r="AA5458" i="3"/>
  <c r="AA5457" i="3"/>
  <c r="AA5456" i="3"/>
  <c r="AA5455" i="3"/>
  <c r="AA5454" i="3"/>
  <c r="AA5453" i="3"/>
  <c r="AA5452" i="3"/>
  <c r="AA5451" i="3"/>
  <c r="AA5450" i="3"/>
  <c r="AA5449" i="3"/>
  <c r="AA5448" i="3"/>
  <c r="AA5440" i="3"/>
  <c r="AA5439" i="3"/>
  <c r="AA5438" i="3"/>
  <c r="AA5437" i="3"/>
  <c r="AA5436" i="3"/>
  <c r="AA5435" i="3"/>
  <c r="AA5434" i="3"/>
  <c r="AA5433" i="3"/>
  <c r="AA5432" i="3"/>
  <c r="AA5431" i="3"/>
  <c r="AA5430" i="3"/>
  <c r="AA5429" i="3"/>
  <c r="AA5428" i="3"/>
  <c r="AA5427" i="3"/>
  <c r="AA5426" i="3"/>
  <c r="AA5417" i="3"/>
  <c r="AA5416" i="3"/>
  <c r="AA5415" i="3"/>
  <c r="AA5414" i="3"/>
  <c r="AA5413" i="3"/>
  <c r="AA5412" i="3"/>
  <c r="AA5411" i="3"/>
  <c r="AA5410" i="3"/>
  <c r="AA5409" i="3"/>
  <c r="AA5408" i="3"/>
  <c r="AA5407" i="3"/>
  <c r="AA5406" i="3"/>
  <c r="AA5405" i="3"/>
  <c r="AA5404" i="3"/>
  <c r="AA5403" i="3"/>
  <c r="AA5394" i="3"/>
  <c r="AA5393" i="3"/>
  <c r="AA5392" i="3"/>
  <c r="AA5391" i="3"/>
  <c r="AA5390" i="3"/>
  <c r="AA5389" i="3"/>
  <c r="AA5388" i="3"/>
  <c r="AA5387" i="3"/>
  <c r="AA5386" i="3"/>
  <c r="AA5385" i="3"/>
  <c r="AA5384" i="3"/>
  <c r="AA5383" i="3"/>
  <c r="AA5382" i="3"/>
  <c r="AA5381" i="3"/>
  <c r="AA5380" i="3"/>
  <c r="AA5371" i="3"/>
  <c r="AA5370" i="3"/>
  <c r="AA5369" i="3"/>
  <c r="AA5368" i="3"/>
  <c r="AA5367" i="3"/>
  <c r="AA5366" i="3"/>
  <c r="AA5365" i="3"/>
  <c r="AA5364" i="3"/>
  <c r="AA5363" i="3"/>
  <c r="AA5362" i="3"/>
  <c r="AA5361" i="3"/>
  <c r="AA5360" i="3"/>
  <c r="AA5359" i="3"/>
  <c r="AA5358" i="3"/>
  <c r="AA5357" i="3"/>
  <c r="AA5349" i="3"/>
  <c r="AA5348" i="3"/>
  <c r="AA5347" i="3"/>
  <c r="AA5346" i="3"/>
  <c r="AA5345" i="3"/>
  <c r="AA5344" i="3"/>
  <c r="AA5343" i="3"/>
  <c r="AA5342" i="3"/>
  <c r="AA5341" i="3"/>
  <c r="AA5340" i="3"/>
  <c r="AA5339" i="3"/>
  <c r="AA5338" i="3"/>
  <c r="AA5337" i="3"/>
  <c r="AA5336" i="3"/>
  <c r="AA5335" i="3"/>
  <c r="AA5327" i="3"/>
  <c r="AA5326" i="3"/>
  <c r="AA5325" i="3"/>
  <c r="AA5324" i="3"/>
  <c r="AA5323" i="3"/>
  <c r="AA5322" i="3"/>
  <c r="AA5321" i="3"/>
  <c r="AA5320" i="3"/>
  <c r="AA5319" i="3"/>
  <c r="AA5318" i="3"/>
  <c r="AA5317" i="3"/>
  <c r="AA5316" i="3"/>
  <c r="AA5315" i="3"/>
  <c r="AA5314" i="3"/>
  <c r="AA5313" i="3"/>
  <c r="AA5304" i="3"/>
  <c r="AA5303" i="3"/>
  <c r="AA5302" i="3"/>
  <c r="AA5301" i="3"/>
  <c r="AA5300" i="3"/>
  <c r="AA5299" i="3"/>
  <c r="AA5298" i="3"/>
  <c r="AA5297" i="3"/>
  <c r="AA5296" i="3"/>
  <c r="AA5295" i="3"/>
  <c r="AA5294" i="3"/>
  <c r="AA5293" i="3"/>
  <c r="AA5292" i="3"/>
  <c r="AA5291" i="3"/>
  <c r="AA5290" i="3"/>
  <c r="AA5281" i="3"/>
  <c r="AA5280" i="3"/>
  <c r="AA5279" i="3"/>
  <c r="AA5278" i="3"/>
  <c r="AA5277" i="3"/>
  <c r="AA5276" i="3"/>
  <c r="AA5275" i="3"/>
  <c r="AA5274" i="3"/>
  <c r="AA5273" i="3"/>
  <c r="AA5272" i="3"/>
  <c r="AA5271" i="3"/>
  <c r="AA5270" i="3"/>
  <c r="AA5269" i="3"/>
  <c r="AA5268" i="3"/>
  <c r="AA5267" i="3"/>
  <c r="AA5258" i="3"/>
  <c r="AA5257" i="3"/>
  <c r="AA5256" i="3"/>
  <c r="AA5255" i="3"/>
  <c r="AA5254" i="3"/>
  <c r="AA5253" i="3"/>
  <c r="AA5252" i="3"/>
  <c r="AA5251" i="3"/>
  <c r="AA5250" i="3"/>
  <c r="AA5249" i="3"/>
  <c r="AA5248" i="3"/>
  <c r="AA5247" i="3"/>
  <c r="AA5246" i="3"/>
  <c r="AA5245" i="3"/>
  <c r="AA5244" i="3"/>
  <c r="AA5236" i="3"/>
  <c r="AA5235" i="3"/>
  <c r="AA5234" i="3"/>
  <c r="AA5233" i="3"/>
  <c r="AA5232" i="3"/>
  <c r="AA5231" i="3"/>
  <c r="AA5230" i="3"/>
  <c r="AA5229" i="3"/>
  <c r="AA5228" i="3"/>
  <c r="AA5227" i="3"/>
  <c r="AA5226" i="3"/>
  <c r="AA5225" i="3"/>
  <c r="AA5224" i="3"/>
  <c r="AA5223" i="3"/>
  <c r="AA5222" i="3"/>
  <c r="AA5213" i="3"/>
  <c r="AA5212" i="3"/>
  <c r="AA5211" i="3"/>
  <c r="AA5210" i="3"/>
  <c r="AA5209" i="3"/>
  <c r="AA5208" i="3"/>
  <c r="AA5207" i="3"/>
  <c r="AA5206" i="3"/>
  <c r="AA5205" i="3"/>
  <c r="AA5204" i="3"/>
  <c r="AA5203" i="3"/>
  <c r="AA5202" i="3"/>
  <c r="AA5201" i="3"/>
  <c r="AA5200" i="3"/>
  <c r="AA5199" i="3"/>
  <c r="AA5190" i="3"/>
  <c r="AA5189" i="3"/>
  <c r="AA5188" i="3"/>
  <c r="AA5187" i="3"/>
  <c r="AA5186" i="3"/>
  <c r="AA5185" i="3"/>
  <c r="AA5184" i="3"/>
  <c r="AA5183" i="3"/>
  <c r="AA5182" i="3"/>
  <c r="AA5181" i="3"/>
  <c r="AA5180" i="3"/>
  <c r="AA5179" i="3"/>
  <c r="AA5178" i="3"/>
  <c r="AA5177" i="3"/>
  <c r="AA5176" i="3"/>
  <c r="AA5167" i="3"/>
  <c r="AA5166" i="3"/>
  <c r="AA5165" i="3"/>
  <c r="AA5164" i="3"/>
  <c r="AA5163" i="3"/>
  <c r="AA5162" i="3"/>
  <c r="AA5161" i="3"/>
  <c r="AA5160" i="3"/>
  <c r="AA5159" i="3"/>
  <c r="AA5158" i="3"/>
  <c r="AA5157" i="3"/>
  <c r="AA5156" i="3"/>
  <c r="AA5155" i="3"/>
  <c r="AA5154" i="3"/>
  <c r="AA5153" i="3"/>
  <c r="AA5144" i="3"/>
  <c r="AA5143" i="3"/>
  <c r="AA5142" i="3"/>
  <c r="AA5141" i="3"/>
  <c r="AA5140" i="3"/>
  <c r="AA5139" i="3"/>
  <c r="AA5138" i="3"/>
  <c r="AA5137" i="3"/>
  <c r="AA5136" i="3"/>
  <c r="AA5135" i="3"/>
  <c r="AA5134" i="3"/>
  <c r="AA5133" i="3"/>
  <c r="AA5132" i="3"/>
  <c r="AA5131" i="3"/>
  <c r="AA5130" i="3"/>
  <c r="AA5122" i="3"/>
  <c r="AA5121" i="3"/>
  <c r="AA5120" i="3"/>
  <c r="AA5119" i="3"/>
  <c r="AA5118" i="3"/>
  <c r="AA5117" i="3"/>
  <c r="AA5116" i="3"/>
  <c r="AA5115" i="3"/>
  <c r="AA5114" i="3"/>
  <c r="AA5113" i="3"/>
  <c r="AA5112" i="3"/>
  <c r="AA5111" i="3"/>
  <c r="AA5110" i="3"/>
  <c r="AA5109" i="3"/>
  <c r="AA5108" i="3"/>
  <c r="AA5099" i="3"/>
  <c r="AA5098" i="3"/>
  <c r="AA5097" i="3"/>
  <c r="AA5096" i="3"/>
  <c r="AA5095" i="3"/>
  <c r="AA5094" i="3"/>
  <c r="AA5093" i="3"/>
  <c r="AA5092" i="3"/>
  <c r="AA5091" i="3"/>
  <c r="AA5090" i="3"/>
  <c r="AA5089" i="3"/>
  <c r="AA5088" i="3"/>
  <c r="AA5087" i="3"/>
  <c r="AA5086" i="3"/>
  <c r="AA5085" i="3"/>
  <c r="AA5076" i="3"/>
  <c r="AA5075" i="3"/>
  <c r="AA5074" i="3"/>
  <c r="AA5073" i="3"/>
  <c r="AA5072" i="3"/>
  <c r="AA5071" i="3"/>
  <c r="AA5070" i="3"/>
  <c r="AA5069" i="3"/>
  <c r="AA5068" i="3"/>
  <c r="AA5067" i="3"/>
  <c r="AA5066" i="3"/>
  <c r="AA5065" i="3"/>
  <c r="AA5064" i="3"/>
  <c r="AA5063" i="3"/>
  <c r="AA5062" i="3"/>
  <c r="AA5053" i="3"/>
  <c r="AA5052" i="3"/>
  <c r="AA5051" i="3"/>
  <c r="AA5050" i="3"/>
  <c r="AA5049" i="3"/>
  <c r="AA5048" i="3"/>
  <c r="AA5047" i="3"/>
  <c r="AA5046" i="3"/>
  <c r="AA5045" i="3"/>
  <c r="AA5044" i="3"/>
  <c r="AA5043" i="3"/>
  <c r="AA5042" i="3"/>
  <c r="AA5041" i="3"/>
  <c r="AA5040" i="3"/>
  <c r="AA5039" i="3"/>
  <c r="AA5030" i="3"/>
  <c r="AA5029" i="3"/>
  <c r="AA5028" i="3"/>
  <c r="AA5027" i="3"/>
  <c r="AA5026" i="3"/>
  <c r="AA5025" i="3"/>
  <c r="AA5024" i="3"/>
  <c r="AA5023" i="3"/>
  <c r="AA5022" i="3"/>
  <c r="AA5021" i="3"/>
  <c r="AA5020" i="3"/>
  <c r="AA5019" i="3"/>
  <c r="AA5018" i="3"/>
  <c r="AA5017" i="3"/>
  <c r="AA5016" i="3"/>
  <c r="AA5008" i="3"/>
  <c r="AA5007" i="3"/>
  <c r="AA5006" i="3"/>
  <c r="AA5005" i="3"/>
  <c r="AA5004" i="3"/>
  <c r="AA5003" i="3"/>
  <c r="AA5002" i="3"/>
  <c r="AA5001" i="3"/>
  <c r="AA5000" i="3"/>
  <c r="AA4999" i="3"/>
  <c r="AA4998" i="3"/>
  <c r="AA4997" i="3"/>
  <c r="AA4996" i="3"/>
  <c r="AA4995" i="3"/>
  <c r="AA4994" i="3"/>
  <c r="AA4985" i="3"/>
  <c r="AA4984" i="3"/>
  <c r="AA4983" i="3"/>
  <c r="AA4982" i="3"/>
  <c r="AA4981" i="3"/>
  <c r="AA4980" i="3"/>
  <c r="AA4979" i="3"/>
  <c r="AA4978" i="3"/>
  <c r="AA4977" i="3"/>
  <c r="AA4976" i="3"/>
  <c r="AA4975" i="3"/>
  <c r="AA4974" i="3"/>
  <c r="AA4973" i="3"/>
  <c r="AA4972" i="3"/>
  <c r="AA4971" i="3"/>
  <c r="AA4962" i="3"/>
  <c r="AA4961" i="3"/>
  <c r="AA4960" i="3"/>
  <c r="AA4959" i="3"/>
  <c r="AA4958" i="3"/>
  <c r="AA4957" i="3"/>
  <c r="AA4956" i="3"/>
  <c r="AA4955" i="3"/>
  <c r="AA4954" i="3"/>
  <c r="AA4953" i="3"/>
  <c r="AA4952" i="3"/>
  <c r="AA4951" i="3"/>
  <c r="AA4950" i="3"/>
  <c r="AA4949" i="3"/>
  <c r="AA4947" i="3"/>
  <c r="AA4946" i="3"/>
  <c r="AA4945" i="3"/>
  <c r="AA4944" i="3"/>
  <c r="AA4943" i="3"/>
  <c r="AA4942" i="3"/>
  <c r="AA4941" i="3"/>
  <c r="AA4940" i="3"/>
  <c r="AA4939" i="3"/>
  <c r="AA4938" i="3"/>
  <c r="AA4937" i="3"/>
  <c r="AA4936" i="3"/>
  <c r="AA4935" i="3"/>
  <c r="AA4934" i="3"/>
  <c r="AA4933" i="3"/>
  <c r="AA4925" i="3"/>
  <c r="AA4924" i="3"/>
  <c r="AA4923" i="3"/>
  <c r="AA4922" i="3"/>
  <c r="AA4921" i="3"/>
  <c r="AA4920" i="3"/>
  <c r="AA4919" i="3"/>
  <c r="AA4918" i="3"/>
  <c r="AA4917" i="3"/>
  <c r="AA4916" i="3"/>
  <c r="AA4915" i="3"/>
  <c r="AA4914" i="3"/>
  <c r="AA4913" i="3"/>
  <c r="AA4912" i="3"/>
  <c r="AA4911" i="3"/>
  <c r="AA4902" i="3"/>
  <c r="AA4901" i="3"/>
  <c r="AA4900" i="3"/>
  <c r="AA4899" i="3"/>
  <c r="AA4898" i="3"/>
  <c r="AA4897" i="3"/>
  <c r="AA4896" i="3"/>
  <c r="AA4895" i="3"/>
  <c r="AA4894" i="3"/>
  <c r="AA4893" i="3"/>
  <c r="AA4892" i="3"/>
  <c r="AA4891" i="3"/>
  <c r="AA4890" i="3"/>
  <c r="AA4889" i="3"/>
  <c r="AA4888" i="3"/>
  <c r="AA4879" i="3"/>
  <c r="AA4878" i="3"/>
  <c r="AA4877" i="3"/>
  <c r="AA4876" i="3"/>
  <c r="AA4875" i="3"/>
  <c r="AA4874" i="3"/>
  <c r="AA4873" i="3"/>
  <c r="AA4872" i="3"/>
  <c r="AA4871" i="3"/>
  <c r="AA4870" i="3"/>
  <c r="AA4869" i="3"/>
  <c r="AA4868" i="3"/>
  <c r="AA4867" i="3"/>
  <c r="AA4866" i="3"/>
  <c r="AA4865" i="3"/>
  <c r="AA4856" i="3"/>
  <c r="AA4855" i="3"/>
  <c r="AA4854" i="3"/>
  <c r="AA4853" i="3"/>
  <c r="AA4852" i="3"/>
  <c r="AA4851" i="3"/>
  <c r="AA4850" i="3"/>
  <c r="AA4849" i="3"/>
  <c r="AA4848" i="3"/>
  <c r="AA4847" i="3"/>
  <c r="AA4846" i="3"/>
  <c r="AA4845" i="3"/>
  <c r="AA4844" i="3"/>
  <c r="AA4843" i="3"/>
  <c r="AA4842" i="3"/>
  <c r="AA4833" i="3"/>
  <c r="AA4832" i="3"/>
  <c r="AA4831" i="3"/>
  <c r="AA4830" i="3"/>
  <c r="AA4829" i="3"/>
  <c r="AA4828" i="3"/>
  <c r="AA4827" i="3"/>
  <c r="AA4826" i="3"/>
  <c r="AA4825" i="3"/>
  <c r="AA4824" i="3"/>
  <c r="AA4823" i="3"/>
  <c r="AA4822" i="3"/>
  <c r="AA4821" i="3"/>
  <c r="AA4820" i="3"/>
  <c r="AA4819" i="3"/>
  <c r="AA4811" i="3"/>
  <c r="AA4810" i="3"/>
  <c r="AA4809" i="3"/>
  <c r="AA4808" i="3"/>
  <c r="AA4807" i="3"/>
  <c r="AA4806" i="3"/>
  <c r="AA4805" i="3"/>
  <c r="AA4804" i="3"/>
  <c r="AA4803" i="3"/>
  <c r="AA4802" i="3"/>
  <c r="AA4801" i="3"/>
  <c r="AA4800" i="3"/>
  <c r="AA4799" i="3"/>
  <c r="AA4798" i="3"/>
  <c r="AA4797" i="3"/>
  <c r="AA4788" i="3"/>
  <c r="AA4787" i="3"/>
  <c r="AA4786" i="3"/>
  <c r="AA4785" i="3"/>
  <c r="AA4784" i="3"/>
  <c r="AA4783" i="3"/>
  <c r="AA4782" i="3"/>
  <c r="AA4781" i="3"/>
  <c r="AA4780" i="3"/>
  <c r="AA4779" i="3"/>
  <c r="AA4778" i="3"/>
  <c r="AA4777" i="3"/>
  <c r="AA4776" i="3"/>
  <c r="AA4775" i="3"/>
  <c r="AA4774" i="3"/>
  <c r="AA4765" i="3"/>
  <c r="AA4764" i="3"/>
  <c r="AA4763" i="3"/>
  <c r="AA4762" i="3"/>
  <c r="AA4761" i="3"/>
  <c r="AA4760" i="3"/>
  <c r="AA4759" i="3"/>
  <c r="AA4758" i="3"/>
  <c r="AA4757" i="3"/>
  <c r="AA4756" i="3"/>
  <c r="AA4755" i="3"/>
  <c r="AA4754" i="3"/>
  <c r="AA4753" i="3"/>
  <c r="AA4752" i="3"/>
  <c r="AA4751" i="3"/>
  <c r="AA4742" i="3"/>
  <c r="AA4741" i="3"/>
  <c r="AA4740" i="3"/>
  <c r="AA4739" i="3"/>
  <c r="AA4738" i="3"/>
  <c r="AA4737" i="3"/>
  <c r="AA4736" i="3"/>
  <c r="AA4735" i="3"/>
  <c r="AA4734" i="3"/>
  <c r="AA4733" i="3"/>
  <c r="AA4732" i="3"/>
  <c r="AA4731" i="3"/>
  <c r="AA4730" i="3"/>
  <c r="AA4729" i="3"/>
  <c r="AA4728" i="3"/>
  <c r="AA4719" i="3"/>
  <c r="AA4718" i="3"/>
  <c r="AA4717" i="3"/>
  <c r="AA4716" i="3"/>
  <c r="AA4715" i="3"/>
  <c r="AA4714" i="3"/>
  <c r="AA4713" i="3"/>
  <c r="AA4712" i="3"/>
  <c r="AA4711" i="3"/>
  <c r="AA4710" i="3"/>
  <c r="AA4709" i="3"/>
  <c r="AA4708" i="3"/>
  <c r="AA4707" i="3"/>
  <c r="AA4706" i="3"/>
  <c r="AA4705" i="3"/>
  <c r="AA4697" i="3"/>
  <c r="AA4696" i="3"/>
  <c r="AA4695" i="3"/>
  <c r="AA4694" i="3"/>
  <c r="AA4693" i="3"/>
  <c r="AA4692" i="3"/>
  <c r="AA4691" i="3"/>
  <c r="AA4690" i="3"/>
  <c r="AA4689" i="3"/>
  <c r="AA4688" i="3"/>
  <c r="AA4687" i="3"/>
  <c r="AA4686" i="3"/>
  <c r="AA4685" i="3"/>
  <c r="AA4684" i="3"/>
  <c r="AA4683" i="3"/>
  <c r="AA4674" i="3"/>
  <c r="AA4673" i="3"/>
  <c r="AA4672" i="3"/>
  <c r="AA4671" i="3"/>
  <c r="AA4670" i="3"/>
  <c r="AA4669" i="3"/>
  <c r="AA4668" i="3"/>
  <c r="AA4667" i="3"/>
  <c r="AA4666" i="3"/>
  <c r="AA4665" i="3"/>
  <c r="AA4664" i="3"/>
  <c r="AA4663" i="3"/>
  <c r="AA4662" i="3"/>
  <c r="AA4661" i="3"/>
  <c r="AA4660" i="3"/>
  <c r="AA4651" i="3"/>
  <c r="AA4650" i="3"/>
  <c r="AA4649" i="3"/>
  <c r="AA4648" i="3"/>
  <c r="AA4647" i="3"/>
  <c r="AA4646" i="3"/>
  <c r="AA4645" i="3"/>
  <c r="AA4644" i="3"/>
  <c r="AA4643" i="3"/>
  <c r="AA4642" i="3"/>
  <c r="AA4641" i="3"/>
  <c r="AA4640" i="3"/>
  <c r="AA4639" i="3"/>
  <c r="AA4638" i="3"/>
  <c r="AA4637" i="3"/>
  <c r="AA4628" i="3"/>
  <c r="AA4627" i="3"/>
  <c r="AA4626" i="3"/>
  <c r="AA4625" i="3"/>
  <c r="AA4624" i="3"/>
  <c r="AA4623" i="3"/>
  <c r="AA4622" i="3"/>
  <c r="AA4621" i="3"/>
  <c r="AA4620" i="3"/>
  <c r="AA4619" i="3"/>
  <c r="AA4618" i="3"/>
  <c r="AA4617" i="3"/>
  <c r="AA4616" i="3"/>
  <c r="AA4615" i="3"/>
  <c r="AA4614" i="3"/>
  <c r="AA4605" i="3"/>
  <c r="AA4604" i="3"/>
  <c r="AA4603" i="3"/>
  <c r="AA4602" i="3"/>
  <c r="AA4601" i="3"/>
  <c r="AA4600" i="3"/>
  <c r="AA4599" i="3"/>
  <c r="AA4598" i="3"/>
  <c r="AA4597" i="3"/>
  <c r="AA4596" i="3"/>
  <c r="AA4595" i="3"/>
  <c r="AA4594" i="3"/>
  <c r="AA4593" i="3"/>
  <c r="AA4592" i="3"/>
  <c r="AA4591" i="3"/>
  <c r="AA4583" i="3"/>
  <c r="AA4582" i="3"/>
  <c r="AA4581" i="3"/>
  <c r="AA4580" i="3"/>
  <c r="AA4579" i="3"/>
  <c r="AA4578" i="3"/>
  <c r="AA4577" i="3"/>
  <c r="AA4576" i="3"/>
  <c r="AA4575" i="3"/>
  <c r="AA4574" i="3"/>
  <c r="AA4573" i="3"/>
  <c r="AA4572" i="3"/>
  <c r="AA4571" i="3"/>
  <c r="AA4570" i="3"/>
  <c r="AA4569" i="3"/>
  <c r="AA4560" i="3"/>
  <c r="AA4559" i="3"/>
  <c r="AA4558" i="3"/>
  <c r="AA4557" i="3"/>
  <c r="AA4556" i="3"/>
  <c r="AA4555" i="3"/>
  <c r="AA4554" i="3"/>
  <c r="AA4553" i="3"/>
  <c r="AA4552" i="3"/>
  <c r="AA4551" i="3"/>
  <c r="AA4550" i="3"/>
  <c r="AA4549" i="3"/>
  <c r="AA4548" i="3"/>
  <c r="AA4547" i="3"/>
  <c r="AA4546" i="3"/>
  <c r="AA4537" i="3"/>
  <c r="AA4536" i="3"/>
  <c r="AA4535" i="3"/>
  <c r="AA4534" i="3"/>
  <c r="AA4533" i="3"/>
  <c r="AA4532" i="3"/>
  <c r="AA4531" i="3"/>
  <c r="AA4530" i="3"/>
  <c r="AA4529" i="3"/>
  <c r="AA4528" i="3"/>
  <c r="AA4527" i="3"/>
  <c r="AA4526" i="3"/>
  <c r="AA4525" i="3"/>
  <c r="AA4524" i="3"/>
  <c r="AA4523" i="3"/>
  <c r="AA4514" i="3"/>
  <c r="AA4513" i="3"/>
  <c r="AA4512" i="3"/>
  <c r="AA4511" i="3"/>
  <c r="AA4510" i="3"/>
  <c r="AA4509" i="3"/>
  <c r="AA4508" i="3"/>
  <c r="AA4507" i="3"/>
  <c r="AA4506" i="3"/>
  <c r="AA4505" i="3"/>
  <c r="AA4504" i="3"/>
  <c r="AA4503" i="3"/>
  <c r="AA4502" i="3"/>
  <c r="AA4501" i="3"/>
  <c r="AA4500" i="3"/>
  <c r="AA4499" i="3"/>
  <c r="AA4498" i="3"/>
  <c r="AA4497" i="3"/>
  <c r="AA4496" i="3"/>
  <c r="AA4495" i="3"/>
  <c r="AA4494" i="3"/>
  <c r="AA4493" i="3"/>
  <c r="AA4492" i="3"/>
  <c r="AA4491" i="3"/>
  <c r="AA4490" i="3"/>
  <c r="AA4489" i="3"/>
  <c r="AA4488" i="3"/>
  <c r="AA4487" i="3"/>
  <c r="AA4486" i="3"/>
  <c r="AA4477" i="3"/>
  <c r="AA4476" i="3"/>
  <c r="AA4475" i="3"/>
  <c r="AA4474" i="3"/>
  <c r="AA4473" i="3"/>
  <c r="AA4472" i="3"/>
  <c r="AA4471" i="3"/>
  <c r="AA4470" i="3"/>
  <c r="AA4469" i="3"/>
  <c r="AA4468" i="3"/>
  <c r="AA4467" i="3"/>
  <c r="AA4466" i="3"/>
  <c r="AA4465" i="3"/>
  <c r="AA4464" i="3"/>
  <c r="AA4463" i="3"/>
  <c r="AA4454" i="3"/>
  <c r="AA4453" i="3"/>
  <c r="AA4452" i="3"/>
  <c r="AA4451" i="3"/>
  <c r="AA4450" i="3"/>
  <c r="AA4449" i="3"/>
  <c r="AA4448" i="3"/>
  <c r="AA4447" i="3"/>
  <c r="AA4446" i="3"/>
  <c r="AA4445" i="3"/>
  <c r="AA4444" i="3"/>
  <c r="AA4443" i="3"/>
  <c r="AA4442" i="3"/>
  <c r="AA4441" i="3"/>
  <c r="AA4440" i="3"/>
  <c r="AA4431" i="3"/>
  <c r="AA4430" i="3"/>
  <c r="AA4429" i="3"/>
  <c r="AA4428" i="3"/>
  <c r="AA4427" i="3"/>
  <c r="AA4426" i="3"/>
  <c r="AA4425" i="3"/>
  <c r="AA4424" i="3"/>
  <c r="AA4423" i="3"/>
  <c r="AA4422" i="3"/>
  <c r="AA4421" i="3"/>
  <c r="AA4420" i="3"/>
  <c r="AA4419" i="3"/>
  <c r="AA4418" i="3"/>
  <c r="AA4417" i="3"/>
  <c r="AA4409" i="3"/>
  <c r="AA4408" i="3"/>
  <c r="AA4407" i="3"/>
  <c r="AA4406" i="3"/>
  <c r="AA4405" i="3"/>
  <c r="AA4404" i="3"/>
  <c r="AA4403" i="3"/>
  <c r="AA4402" i="3"/>
  <c r="AA4401" i="3"/>
  <c r="AA4400" i="3"/>
  <c r="AA4399" i="3"/>
  <c r="AA4398" i="3"/>
  <c r="AA4397" i="3"/>
  <c r="AA4396" i="3"/>
  <c r="AA4395" i="3"/>
  <c r="AA4386" i="3"/>
  <c r="AA4385" i="3"/>
  <c r="AA4384" i="3"/>
  <c r="AA4383" i="3"/>
  <c r="AA4382" i="3"/>
  <c r="AA4381" i="3"/>
  <c r="AA4380" i="3"/>
  <c r="AA4379" i="3"/>
  <c r="AA4378" i="3"/>
  <c r="AA4377" i="3"/>
  <c r="AA4376" i="3"/>
  <c r="AA4375" i="3"/>
  <c r="AA4374" i="3"/>
  <c r="AA4373" i="3"/>
  <c r="AA4372" i="3"/>
  <c r="AA4363" i="3"/>
  <c r="AA4362" i="3"/>
  <c r="AA4361" i="3"/>
  <c r="AA4360" i="3"/>
  <c r="AA4359" i="3"/>
  <c r="AA4358" i="3"/>
  <c r="AA4357" i="3"/>
  <c r="AA4356" i="3"/>
  <c r="AA4355" i="3"/>
  <c r="AA4354" i="3"/>
  <c r="AA4353" i="3"/>
  <c r="AA4352" i="3"/>
  <c r="AA4351" i="3"/>
  <c r="AA4350" i="3"/>
  <c r="AA4349" i="3"/>
  <c r="AA4340" i="3"/>
  <c r="AA4339" i="3"/>
  <c r="AA4338" i="3"/>
  <c r="AA4337" i="3"/>
  <c r="AA4336" i="3"/>
  <c r="AA4335" i="3"/>
  <c r="AA4334" i="3"/>
  <c r="AA4333" i="3"/>
  <c r="AA4332" i="3"/>
  <c r="AA4331" i="3"/>
  <c r="AA4330" i="3"/>
  <c r="AA4329" i="3"/>
  <c r="AA4328" i="3"/>
  <c r="AA4327" i="3"/>
  <c r="AA4326" i="3"/>
  <c r="AA4317" i="3"/>
  <c r="AA4316" i="3"/>
  <c r="AA4315" i="3"/>
  <c r="AA4314" i="3"/>
  <c r="AA4313" i="3"/>
  <c r="AA4312" i="3"/>
  <c r="AA4311" i="3"/>
  <c r="AA4310" i="3"/>
  <c r="AA4309" i="3"/>
  <c r="AA4308" i="3"/>
  <c r="AA4307" i="3"/>
  <c r="AA4306" i="3"/>
  <c r="AA4305" i="3"/>
  <c r="AA4304" i="3"/>
  <c r="AA4303" i="3"/>
  <c r="AA4295" i="3"/>
  <c r="AA4294" i="3"/>
  <c r="AA4293" i="3"/>
  <c r="AA4292" i="3"/>
  <c r="AA4291" i="3"/>
  <c r="AA4290" i="3"/>
  <c r="AA4289" i="3"/>
  <c r="AA4288" i="3"/>
  <c r="AA4287" i="3"/>
  <c r="AA4286" i="3"/>
  <c r="AA4285" i="3"/>
  <c r="AA4284" i="3"/>
  <c r="AA4283" i="3"/>
  <c r="AA4282" i="3"/>
  <c r="AA4273" i="3"/>
  <c r="AA4272" i="3"/>
  <c r="AA4271" i="3"/>
  <c r="AA4270" i="3"/>
  <c r="AA4269" i="3"/>
  <c r="AA4268" i="3"/>
  <c r="AA4267" i="3"/>
  <c r="AA4266" i="3"/>
  <c r="AA4265" i="3"/>
  <c r="AA4264" i="3"/>
  <c r="AA4263" i="3"/>
  <c r="AA4262" i="3"/>
  <c r="AA4261" i="3"/>
  <c r="AA4260" i="3"/>
  <c r="AA4259" i="3"/>
  <c r="AA4250" i="3"/>
  <c r="AA4249" i="3"/>
  <c r="AA4248" i="3"/>
  <c r="AA4247" i="3"/>
  <c r="AA4246" i="3"/>
  <c r="AA4245" i="3"/>
  <c r="AA4244" i="3"/>
  <c r="AA4243" i="3"/>
  <c r="AA4242" i="3"/>
  <c r="AA4241" i="3"/>
  <c r="AA4240" i="3"/>
  <c r="AA4239" i="3"/>
  <c r="AA4238" i="3"/>
  <c r="AA4237" i="3"/>
  <c r="AA4236" i="3"/>
  <c r="AA4227" i="3"/>
  <c r="AA4226" i="3"/>
  <c r="AA4225" i="3"/>
  <c r="AA4224" i="3"/>
  <c r="AA4223" i="3"/>
  <c r="AA4222" i="3"/>
  <c r="AA4221" i="3"/>
  <c r="AA4220" i="3"/>
  <c r="AA4219" i="3"/>
  <c r="AA4218" i="3"/>
  <c r="AA4217" i="3"/>
  <c r="AA4216" i="3"/>
  <c r="AA4215" i="3"/>
  <c r="AA4214" i="3"/>
  <c r="AA4213" i="3"/>
  <c r="AA4204" i="3"/>
  <c r="AA4203" i="3"/>
  <c r="AA4202" i="3"/>
  <c r="AA4201" i="3"/>
  <c r="AA4200" i="3"/>
  <c r="AA4199" i="3"/>
  <c r="AA4198" i="3"/>
  <c r="AA4197" i="3"/>
  <c r="AA4196" i="3"/>
  <c r="AA4195" i="3"/>
  <c r="AA4194" i="3"/>
  <c r="AA4193" i="3"/>
  <c r="AA4192" i="3"/>
  <c r="AA4191" i="3"/>
  <c r="AA4190" i="3"/>
  <c r="AA4182" i="3"/>
  <c r="AA4181" i="3"/>
  <c r="AA4180" i="3"/>
  <c r="AA4179" i="3"/>
  <c r="AA4178" i="3"/>
  <c r="AA4177" i="3"/>
  <c r="AA4176" i="3"/>
  <c r="AA4175" i="3"/>
  <c r="AA4174" i="3"/>
  <c r="AA4173" i="3"/>
  <c r="AA4172" i="3"/>
  <c r="AA4171" i="3"/>
  <c r="AA4170" i="3"/>
  <c r="AA4169" i="3"/>
  <c r="AA4168" i="3"/>
  <c r="AA4159" i="3"/>
  <c r="AA4158" i="3"/>
  <c r="AA4157" i="3"/>
  <c r="AA4156" i="3"/>
  <c r="AA4155" i="3"/>
  <c r="AA4154" i="3"/>
  <c r="AA4153" i="3"/>
  <c r="AA4152" i="3"/>
  <c r="AA4151" i="3"/>
  <c r="AA4150" i="3"/>
  <c r="AA4149" i="3"/>
  <c r="AA4148" i="3"/>
  <c r="AA4147" i="3"/>
  <c r="AA4146" i="3"/>
  <c r="AA4145" i="3"/>
  <c r="AA4136" i="3"/>
  <c r="AA4135" i="3"/>
  <c r="AA4134" i="3"/>
  <c r="AA4133" i="3"/>
  <c r="AA4132" i="3"/>
  <c r="AA4131" i="3"/>
  <c r="AA4130" i="3"/>
  <c r="AA4129" i="3"/>
  <c r="AA4128" i="3"/>
  <c r="AA4127" i="3"/>
  <c r="AA4126" i="3"/>
  <c r="AA4125" i="3"/>
  <c r="AA4124" i="3"/>
  <c r="AA4123" i="3"/>
  <c r="AA4122" i="3"/>
  <c r="AA4113" i="3"/>
  <c r="AA4112" i="3"/>
  <c r="AA4111" i="3"/>
  <c r="AA4110" i="3"/>
  <c r="AA4109" i="3"/>
  <c r="AA4108" i="3"/>
  <c r="AA4107" i="3"/>
  <c r="AA4106" i="3"/>
  <c r="AA4105" i="3"/>
  <c r="AA4104" i="3"/>
  <c r="AA4103" i="3"/>
  <c r="AA4102" i="3"/>
  <c r="AA4101" i="3"/>
  <c r="AA4100" i="3"/>
  <c r="AA4099" i="3"/>
  <c r="AA4090" i="3"/>
  <c r="AA4089" i="3"/>
  <c r="AA4088" i="3"/>
  <c r="AA4087" i="3"/>
  <c r="AA4086" i="3"/>
  <c r="AA4085" i="3"/>
  <c r="AA4084" i="3"/>
  <c r="AA4083" i="3"/>
  <c r="AA4082" i="3"/>
  <c r="AA4081" i="3"/>
  <c r="AA4080" i="3"/>
  <c r="AA4079" i="3"/>
  <c r="AA4078" i="3"/>
  <c r="AA4077" i="3"/>
  <c r="AA4076" i="3"/>
  <c r="AA4068" i="3"/>
  <c r="AA4067" i="3"/>
  <c r="AA4066" i="3"/>
  <c r="AA4065" i="3"/>
  <c r="AA4064" i="3"/>
  <c r="AA4063" i="3"/>
  <c r="AA4062" i="3"/>
  <c r="AA4061" i="3"/>
  <c r="AA4060" i="3"/>
  <c r="AA4059" i="3"/>
  <c r="AA4058" i="3"/>
  <c r="AA4057" i="3"/>
  <c r="AA4056" i="3"/>
  <c r="AA4055" i="3"/>
  <c r="AA4054" i="3"/>
  <c r="AA4045" i="3"/>
  <c r="AA4044" i="3"/>
  <c r="AA4043" i="3"/>
  <c r="AA4042" i="3"/>
  <c r="AA4041" i="3"/>
  <c r="AA4040" i="3"/>
  <c r="AA4039" i="3"/>
  <c r="AA4038" i="3"/>
  <c r="AA4037" i="3"/>
  <c r="AA4036" i="3"/>
  <c r="AA4035" i="3"/>
  <c r="AA4034" i="3"/>
  <c r="AA4033" i="3"/>
  <c r="AA4032" i="3"/>
  <c r="AA4031" i="3"/>
  <c r="AA4022" i="3"/>
  <c r="AA4021" i="3"/>
  <c r="AA4020" i="3"/>
  <c r="AA4019" i="3"/>
  <c r="AA4018" i="3"/>
  <c r="AA4017" i="3"/>
  <c r="AA4016" i="3"/>
  <c r="AA4015" i="3"/>
  <c r="AA4014" i="3"/>
  <c r="AA4013" i="3"/>
  <c r="AA4012" i="3"/>
  <c r="AA4011" i="3"/>
  <c r="AA4010" i="3"/>
  <c r="AA4009" i="3"/>
  <c r="AA4008" i="3"/>
  <c r="AA3999" i="3"/>
  <c r="AA3998" i="3"/>
  <c r="AA3997" i="3"/>
  <c r="AA3996" i="3"/>
  <c r="AA3995" i="3"/>
  <c r="AA3994" i="3"/>
  <c r="AA3993" i="3"/>
  <c r="AA3992" i="3"/>
  <c r="AA3991" i="3"/>
  <c r="AA3990" i="3"/>
  <c r="AA3989" i="3"/>
  <c r="AA3988" i="3"/>
  <c r="AA3987" i="3"/>
  <c r="AA3986" i="3"/>
  <c r="AA3985" i="3"/>
  <c r="AA3976" i="3"/>
  <c r="AA3975" i="3"/>
  <c r="AA3974" i="3"/>
  <c r="AA3973" i="3"/>
  <c r="AA3972" i="3"/>
  <c r="AA3971" i="3"/>
  <c r="AA3970" i="3"/>
  <c r="AA3969" i="3"/>
  <c r="AA3968" i="3"/>
  <c r="AA3967" i="3"/>
  <c r="AA3966" i="3"/>
  <c r="AA3965" i="3"/>
  <c r="AA3964" i="3"/>
  <c r="AA3963" i="3"/>
  <c r="AA3962" i="3"/>
  <c r="AA3954" i="3"/>
  <c r="AA3953" i="3"/>
  <c r="AA3952" i="3"/>
  <c r="AA3951" i="3"/>
  <c r="AA3950" i="3"/>
  <c r="AA3949" i="3"/>
  <c r="AA3948" i="3"/>
  <c r="AA3947" i="3"/>
  <c r="AA3946" i="3"/>
  <c r="AA3945" i="3"/>
  <c r="AA3944" i="3"/>
  <c r="AA3943" i="3"/>
  <c r="AA3942" i="3"/>
  <c r="AA3941" i="3"/>
  <c r="AA3940" i="3"/>
  <c r="AA3931" i="3"/>
  <c r="AA3930" i="3"/>
  <c r="AA3929" i="3"/>
  <c r="AA3928" i="3"/>
  <c r="AA3927" i="3"/>
  <c r="AA3926" i="3"/>
  <c r="AA3925" i="3"/>
  <c r="AA3924" i="3"/>
  <c r="AA3923" i="3"/>
  <c r="AA3922" i="3"/>
  <c r="AA3921" i="3"/>
  <c r="AA3920" i="3"/>
  <c r="AA3919" i="3"/>
  <c r="AA3918" i="3"/>
  <c r="AA3917" i="3"/>
  <c r="AA3908" i="3"/>
  <c r="AA3907" i="3"/>
  <c r="AA3906" i="3"/>
  <c r="AA3905" i="3"/>
  <c r="AA3904" i="3"/>
  <c r="AA3903" i="3"/>
  <c r="AA3902" i="3"/>
  <c r="AA3901" i="3"/>
  <c r="AA3900" i="3"/>
  <c r="AA3899" i="3"/>
  <c r="AA3898" i="3"/>
  <c r="AA3897" i="3"/>
  <c r="AA3896" i="3"/>
  <c r="AA3895" i="3"/>
  <c r="AA3894" i="3"/>
  <c r="AA3885" i="3"/>
  <c r="AA3884" i="3"/>
  <c r="AA3883" i="3"/>
  <c r="AA3882" i="3"/>
  <c r="AA3881" i="3"/>
  <c r="AA3880" i="3"/>
  <c r="AA3879" i="3"/>
  <c r="AA3878" i="3"/>
  <c r="AA3877" i="3"/>
  <c r="AA3876" i="3"/>
  <c r="AA3875" i="3"/>
  <c r="AA3874" i="3"/>
  <c r="AA3873" i="3"/>
  <c r="AA3872" i="3"/>
  <c r="AA3871" i="3"/>
  <c r="AA3862" i="3"/>
  <c r="AA3861" i="3"/>
  <c r="AA3860" i="3"/>
  <c r="AA3859" i="3"/>
  <c r="AA3858" i="3"/>
  <c r="AA3857" i="3"/>
  <c r="AA3856" i="3"/>
  <c r="AA3855" i="3"/>
  <c r="AA3854" i="3"/>
  <c r="AA3853" i="3"/>
  <c r="AA3852" i="3"/>
  <c r="AA3851" i="3"/>
  <c r="AA3850" i="3"/>
  <c r="AA3849" i="3"/>
  <c r="AA3848" i="3"/>
  <c r="AA3840" i="3"/>
  <c r="AA3839" i="3"/>
  <c r="AA3838" i="3"/>
  <c r="AA3837" i="3"/>
  <c r="AA3836" i="3"/>
  <c r="AA3835" i="3"/>
  <c r="AA3834" i="3"/>
  <c r="AA3833" i="3"/>
  <c r="AA3832" i="3"/>
  <c r="AA3831" i="3"/>
  <c r="AA3830" i="3"/>
  <c r="AA3829" i="3"/>
  <c r="AA3828" i="3"/>
  <c r="AA3827" i="3"/>
  <c r="AA3826" i="3"/>
  <c r="AA3817" i="3"/>
  <c r="AA3816" i="3"/>
  <c r="AA3815" i="3"/>
  <c r="AA3814" i="3"/>
  <c r="AA3813" i="3"/>
  <c r="AA3812" i="3"/>
  <c r="AA3811" i="3"/>
  <c r="AA3810" i="3"/>
  <c r="AA3809" i="3"/>
  <c r="AA3808" i="3"/>
  <c r="AA3807" i="3"/>
  <c r="AA3806" i="3"/>
  <c r="AA3805" i="3"/>
  <c r="AA3804" i="3"/>
  <c r="AA3803" i="3"/>
  <c r="AA3794" i="3"/>
  <c r="AA3793" i="3"/>
  <c r="AA3792" i="3"/>
  <c r="AA3791" i="3"/>
  <c r="AA3790" i="3"/>
  <c r="AA3789" i="3"/>
  <c r="AA3788" i="3"/>
  <c r="AA3787" i="3"/>
  <c r="AA3786" i="3"/>
  <c r="AA3785" i="3"/>
  <c r="AA3784" i="3"/>
  <c r="AA3783" i="3"/>
  <c r="AA3782" i="3"/>
  <c r="AA3781" i="3"/>
  <c r="AA3780" i="3"/>
  <c r="AA3771" i="3"/>
  <c r="AA3770" i="3"/>
  <c r="AA3769" i="3"/>
  <c r="AA3768" i="3"/>
  <c r="AA3767" i="3"/>
  <c r="AA3766" i="3"/>
  <c r="AA3765" i="3"/>
  <c r="AA3764" i="3"/>
  <c r="AA3763" i="3"/>
  <c r="AA3762" i="3"/>
  <c r="AA3761" i="3"/>
  <c r="AA3760" i="3"/>
  <c r="AA3759" i="3"/>
  <c r="AA3758" i="3"/>
  <c r="AA3757" i="3"/>
  <c r="AA3748" i="3"/>
  <c r="AA3747" i="3"/>
  <c r="AA3746" i="3"/>
  <c r="AA3745" i="3"/>
  <c r="AA3744" i="3"/>
  <c r="AA3743" i="3"/>
  <c r="AA3742" i="3"/>
  <c r="AA3741" i="3"/>
  <c r="AA3740" i="3"/>
  <c r="AA3739" i="3"/>
  <c r="AA3738" i="3"/>
  <c r="AA3737" i="3"/>
  <c r="AA3736" i="3"/>
  <c r="AA3735" i="3"/>
  <c r="AA3734" i="3"/>
  <c r="AA3726" i="3"/>
  <c r="AA3725" i="3"/>
  <c r="AA3724" i="3"/>
  <c r="AA3723" i="3"/>
  <c r="AA3722" i="3"/>
  <c r="AA3721" i="3"/>
  <c r="AA3720" i="3"/>
  <c r="AA3719" i="3"/>
  <c r="AA3718" i="3"/>
  <c r="AA3717" i="3"/>
  <c r="AA3716" i="3"/>
  <c r="AA3715" i="3"/>
  <c r="AA3714" i="3"/>
  <c r="AA3713" i="3"/>
  <c r="AA3712" i="3"/>
  <c r="AA3703" i="3"/>
  <c r="AA3702" i="3"/>
  <c r="AA3701" i="3"/>
  <c r="AA3700" i="3"/>
  <c r="AA3699" i="3"/>
  <c r="AA3698" i="3"/>
  <c r="AA3697" i="3"/>
  <c r="AA3696" i="3"/>
  <c r="AA3695" i="3"/>
  <c r="AA3694" i="3"/>
  <c r="AA3693" i="3"/>
  <c r="AA3692" i="3"/>
  <c r="AA3691" i="3"/>
  <c r="AA3690" i="3"/>
  <c r="AA3689" i="3"/>
  <c r="AA3680" i="3"/>
  <c r="AA3679" i="3"/>
  <c r="AA3678" i="3"/>
  <c r="AA3677" i="3"/>
  <c r="AA3676" i="3"/>
  <c r="AA3675" i="3"/>
  <c r="AA3674" i="3"/>
  <c r="AA3673" i="3"/>
  <c r="AA3672" i="3"/>
  <c r="AA3671" i="3"/>
  <c r="AA3670" i="3"/>
  <c r="AA3669" i="3"/>
  <c r="AA3668" i="3"/>
  <c r="AA3667" i="3"/>
  <c r="AA3666" i="3"/>
  <c r="AA3657" i="3"/>
  <c r="AA3656" i="3"/>
  <c r="AA3655" i="3"/>
  <c r="AA3654" i="3"/>
  <c r="AA3653" i="3"/>
  <c r="AA3652" i="3"/>
  <c r="AA3651" i="3"/>
  <c r="AA3650" i="3"/>
  <c r="AA3649" i="3"/>
  <c r="AA3648" i="3"/>
  <c r="AA3647" i="3"/>
  <c r="AA3646" i="3"/>
  <c r="AA3645" i="3"/>
  <c r="AA3644" i="3"/>
  <c r="AA3643" i="3"/>
  <c r="AA3634" i="3"/>
  <c r="AA3633" i="3"/>
  <c r="AA3632" i="3"/>
  <c r="AA3631" i="3"/>
  <c r="AA3630" i="3"/>
  <c r="AA3629" i="3"/>
  <c r="AA3628" i="3"/>
  <c r="AA3627" i="3"/>
  <c r="AA3626" i="3"/>
  <c r="AA3625" i="3"/>
  <c r="AA3624" i="3"/>
  <c r="AA3623" i="3"/>
  <c r="AA3622" i="3"/>
  <c r="AA3621" i="3"/>
  <c r="AA3620" i="3"/>
  <c r="AA3612" i="3"/>
  <c r="AA3611" i="3"/>
  <c r="AA3610" i="3"/>
  <c r="AA3609" i="3"/>
  <c r="AA3608" i="3"/>
  <c r="AA3607" i="3"/>
  <c r="AA3606" i="3"/>
  <c r="AA3605" i="3"/>
  <c r="AA3604" i="3"/>
  <c r="AA3603" i="3"/>
  <c r="AA3602" i="3"/>
  <c r="AA3601" i="3"/>
  <c r="AA3600" i="3"/>
  <c r="AA3599" i="3"/>
  <c r="AA3598" i="3"/>
  <c r="AA3589" i="3"/>
  <c r="AA3588" i="3"/>
  <c r="AA3587" i="3"/>
  <c r="AA3586" i="3"/>
  <c r="AA3585" i="3"/>
  <c r="AA3584" i="3"/>
  <c r="AA3583" i="3"/>
  <c r="AA3582" i="3"/>
  <c r="AA3581" i="3"/>
  <c r="AA3580" i="3"/>
  <c r="AA3579" i="3"/>
  <c r="AA3578" i="3"/>
  <c r="AA3577" i="3"/>
  <c r="AA3576" i="3"/>
  <c r="AA3575" i="3"/>
  <c r="AA3566" i="3"/>
  <c r="AA3565" i="3"/>
  <c r="AA3564" i="3"/>
  <c r="AA3563" i="3"/>
  <c r="AA3562" i="3"/>
  <c r="AA3561" i="3"/>
  <c r="AA3560" i="3"/>
  <c r="AA3559" i="3"/>
  <c r="AA3558" i="3"/>
  <c r="AA3557" i="3"/>
  <c r="AA3556" i="3"/>
  <c r="AA3555" i="3"/>
  <c r="AA3554" i="3"/>
  <c r="AA3553" i="3"/>
  <c r="AA3552" i="3"/>
  <c r="AA3543" i="3"/>
  <c r="AA3542" i="3"/>
  <c r="AA3541" i="3"/>
  <c r="AA3540" i="3"/>
  <c r="AA3539" i="3"/>
  <c r="AA3538" i="3"/>
  <c r="AA3537" i="3"/>
  <c r="AA3536" i="3"/>
  <c r="AA3535" i="3"/>
  <c r="AA3534" i="3"/>
  <c r="AA3533" i="3"/>
  <c r="AA3532" i="3"/>
  <c r="AA3531" i="3"/>
  <c r="AA3530" i="3"/>
  <c r="AA3529" i="3"/>
  <c r="AA3520" i="3"/>
  <c r="AA3519" i="3"/>
  <c r="AA3518" i="3"/>
  <c r="AA3517" i="3"/>
  <c r="AA3516" i="3"/>
  <c r="AA3515" i="3"/>
  <c r="AA3514" i="3"/>
  <c r="AA3513" i="3"/>
  <c r="AA3512" i="3"/>
  <c r="AA3511" i="3"/>
  <c r="AA3510" i="3"/>
  <c r="AA3509" i="3"/>
  <c r="AA3508" i="3"/>
  <c r="AA3507" i="3"/>
  <c r="AA3506" i="3"/>
  <c r="AA3498" i="3"/>
  <c r="AA3497" i="3"/>
  <c r="AA3496" i="3"/>
  <c r="AA3495" i="3"/>
  <c r="AA3494" i="3"/>
  <c r="AA3493" i="3"/>
  <c r="AA3492" i="3"/>
  <c r="AA3491" i="3"/>
  <c r="AA3490" i="3"/>
  <c r="AA3489" i="3"/>
  <c r="AA3488" i="3"/>
  <c r="AA3487" i="3"/>
  <c r="AA3486" i="3"/>
  <c r="AA3485" i="3"/>
  <c r="AA3484" i="3"/>
  <c r="AA3475" i="3"/>
  <c r="AA3474" i="3"/>
  <c r="AA3473" i="3"/>
  <c r="AA3472" i="3"/>
  <c r="AA3471" i="3"/>
  <c r="AA3470" i="3"/>
  <c r="AA3469" i="3"/>
  <c r="AA3468" i="3"/>
  <c r="AA3467" i="3"/>
  <c r="AA3466" i="3"/>
  <c r="AA3465" i="3"/>
  <c r="AA3464" i="3"/>
  <c r="AA3463" i="3"/>
  <c r="AA3462" i="3"/>
  <c r="AA3461" i="3"/>
  <c r="AA3452" i="3"/>
  <c r="AA3451" i="3"/>
  <c r="AA3450" i="3"/>
  <c r="AA3449" i="3"/>
  <c r="AA3448" i="3"/>
  <c r="AA3447" i="3"/>
  <c r="AA3446" i="3"/>
  <c r="AA3445" i="3"/>
  <c r="AA3444" i="3"/>
  <c r="AA3443" i="3"/>
  <c r="AA3442" i="3"/>
  <c r="AA3441" i="3"/>
  <c r="AA3440" i="3"/>
  <c r="AA3439" i="3"/>
  <c r="AA3438" i="3"/>
  <c r="AA3429" i="3"/>
  <c r="AA3428" i="3"/>
  <c r="AA3427" i="3"/>
  <c r="AA3426" i="3"/>
  <c r="AA3425" i="3"/>
  <c r="AA3424" i="3"/>
  <c r="AA3423" i="3"/>
  <c r="AA3422" i="3"/>
  <c r="AA3421" i="3"/>
  <c r="AA3420" i="3"/>
  <c r="AA3419" i="3"/>
  <c r="AA3418" i="3"/>
  <c r="AA3417" i="3"/>
  <c r="AA3416" i="3"/>
  <c r="AA3415" i="3"/>
  <c r="AA3406" i="3"/>
  <c r="AA3405" i="3"/>
  <c r="AA3404" i="3"/>
  <c r="AA3403" i="3"/>
  <c r="AA3402" i="3"/>
  <c r="AA3401" i="3"/>
  <c r="AA3400" i="3"/>
  <c r="AA3399" i="3"/>
  <c r="AA3398" i="3"/>
  <c r="AA3397" i="3"/>
  <c r="AA3396" i="3"/>
  <c r="AA3395" i="3"/>
  <c r="AA3394" i="3"/>
  <c r="AA3393" i="3"/>
  <c r="AA3392" i="3"/>
  <c r="AA3384" i="3"/>
  <c r="AA3383" i="3"/>
  <c r="AA3382" i="3"/>
  <c r="AA3381" i="3"/>
  <c r="AA3380" i="3"/>
  <c r="AA3379" i="3"/>
  <c r="AA3378" i="3"/>
  <c r="AA3377" i="3"/>
  <c r="AA3376" i="3"/>
  <c r="AA3375" i="3"/>
  <c r="AA3374" i="3"/>
  <c r="AA3373" i="3"/>
  <c r="AA3372" i="3"/>
  <c r="AA3371" i="3"/>
  <c r="AA3370" i="3"/>
  <c r="AA3361" i="3"/>
  <c r="AA3360" i="3"/>
  <c r="AA3359" i="3"/>
  <c r="AA3358" i="3"/>
  <c r="AA3357" i="3"/>
  <c r="AA3356" i="3"/>
  <c r="AA3355" i="3"/>
  <c r="AA3354" i="3"/>
  <c r="AA3353" i="3"/>
  <c r="AA3352" i="3"/>
  <c r="AA3351" i="3"/>
  <c r="AA3350" i="3"/>
  <c r="AA3349" i="3"/>
  <c r="AA3348" i="3"/>
  <c r="AA3347" i="3"/>
  <c r="AA3338" i="3"/>
  <c r="AA3337" i="3"/>
  <c r="AA3336" i="3"/>
  <c r="AA3335" i="3"/>
  <c r="AA3334" i="3"/>
  <c r="AA3333" i="3"/>
  <c r="AA3332" i="3"/>
  <c r="AA3331" i="3"/>
  <c r="AA3330" i="3"/>
  <c r="AA3329" i="3"/>
  <c r="AA3328" i="3"/>
  <c r="AA3327" i="3"/>
  <c r="AA3326" i="3"/>
  <c r="AA3325" i="3"/>
  <c r="AA3324" i="3"/>
  <c r="AA3315" i="3"/>
  <c r="AA3314" i="3"/>
  <c r="AA3313" i="3"/>
  <c r="AA3312" i="3"/>
  <c r="AA3311" i="3"/>
  <c r="AA3310" i="3"/>
  <c r="AA3309" i="3"/>
  <c r="AA3308" i="3"/>
  <c r="AA3307" i="3"/>
  <c r="AA3306" i="3"/>
  <c r="AA3305" i="3"/>
  <c r="AA3304" i="3"/>
  <c r="AA3303" i="3"/>
  <c r="AA3302" i="3"/>
  <c r="AA3301" i="3"/>
  <c r="AA3293" i="3"/>
  <c r="AA3292" i="3"/>
  <c r="AA3291" i="3"/>
  <c r="AA3290" i="3"/>
  <c r="AA3289" i="3"/>
  <c r="AA3288" i="3"/>
  <c r="AA3287" i="3"/>
  <c r="AA3286" i="3"/>
  <c r="AA3285" i="3"/>
  <c r="AA3284" i="3"/>
  <c r="AA3283" i="3"/>
  <c r="AA3282" i="3"/>
  <c r="AA3281" i="3"/>
  <c r="AA3280" i="3"/>
  <c r="AA3279" i="3"/>
  <c r="AA3271" i="3"/>
  <c r="AA3270" i="3"/>
  <c r="AA3269" i="3"/>
  <c r="AA3268" i="3"/>
  <c r="AA3267" i="3"/>
  <c r="AA3266" i="3"/>
  <c r="AA3265" i="3"/>
  <c r="AA3264" i="3"/>
  <c r="AA3263" i="3"/>
  <c r="AA3262" i="3"/>
  <c r="AA3261" i="3"/>
  <c r="AA3260" i="3"/>
  <c r="AA3259" i="3"/>
  <c r="AA3258" i="3"/>
  <c r="AA3257" i="3"/>
  <c r="AA3248" i="3"/>
  <c r="AA3247" i="3"/>
  <c r="AA3246" i="3"/>
  <c r="AA3245" i="3"/>
  <c r="AA3244" i="3"/>
  <c r="AA3243" i="3"/>
  <c r="AA3242" i="3"/>
  <c r="AA3241" i="3"/>
  <c r="AA3240" i="3"/>
  <c r="AA3239" i="3"/>
  <c r="AA3238" i="3"/>
  <c r="AA3237" i="3"/>
  <c r="AA3236" i="3"/>
  <c r="AA3235" i="3"/>
  <c r="AA3234" i="3"/>
  <c r="AA3225" i="3"/>
  <c r="AA3224" i="3"/>
  <c r="AA3223" i="3"/>
  <c r="AA3222" i="3"/>
  <c r="AA3221" i="3"/>
  <c r="AA3220" i="3"/>
  <c r="AA3219" i="3"/>
  <c r="AA3218" i="3"/>
  <c r="AA3217" i="3"/>
  <c r="AA3216" i="3"/>
  <c r="AA3215" i="3"/>
  <c r="AA3214" i="3"/>
  <c r="AA3213" i="3"/>
  <c r="AA3212" i="3"/>
  <c r="AA3211" i="3"/>
  <c r="AA3202" i="3"/>
  <c r="AA3201" i="3"/>
  <c r="AA3200" i="3"/>
  <c r="AA3199" i="3"/>
  <c r="AA3198" i="3"/>
  <c r="AA3197" i="3"/>
  <c r="AA3196" i="3"/>
  <c r="AA3195" i="3"/>
  <c r="AA3194" i="3"/>
  <c r="AA3193" i="3"/>
  <c r="AA3192" i="3"/>
  <c r="AA3191" i="3"/>
  <c r="AA3190" i="3"/>
  <c r="AA3189" i="3"/>
  <c r="AA3188" i="3"/>
  <c r="AA3179" i="3"/>
  <c r="AA3178" i="3"/>
  <c r="AA3177" i="3"/>
  <c r="AA3176" i="3"/>
  <c r="AA3175" i="3"/>
  <c r="AA3174" i="3"/>
  <c r="AA3173" i="3"/>
  <c r="AA3172" i="3"/>
  <c r="AA3171" i="3"/>
  <c r="AA3170" i="3"/>
  <c r="AA3169" i="3"/>
  <c r="AA3168" i="3"/>
  <c r="AA3167" i="3"/>
  <c r="AA3166" i="3"/>
  <c r="AA3165" i="3"/>
  <c r="AA3157" i="3"/>
  <c r="AA3156" i="3"/>
  <c r="AA3155" i="3"/>
  <c r="AA3154" i="3"/>
  <c r="AA3153" i="3"/>
  <c r="AA3152" i="3"/>
  <c r="AA3151" i="3"/>
  <c r="AA3150" i="3"/>
  <c r="AA3149" i="3"/>
  <c r="AA3148" i="3"/>
  <c r="AA3147" i="3"/>
  <c r="AA3146" i="3"/>
  <c r="AA3145" i="3"/>
  <c r="AA3144" i="3"/>
  <c r="AA3143" i="3"/>
  <c r="AA3134" i="3"/>
  <c r="AA3133" i="3"/>
  <c r="AA3132" i="3"/>
  <c r="AA3131" i="3"/>
  <c r="AA3130" i="3"/>
  <c r="AA3129" i="3"/>
  <c r="AA3128" i="3"/>
  <c r="AA3127" i="3"/>
  <c r="AA3126" i="3"/>
  <c r="AA3125" i="3"/>
  <c r="AA3124" i="3"/>
  <c r="AA3123" i="3"/>
  <c r="AA3122" i="3"/>
  <c r="AA3121" i="3"/>
  <c r="AA3120" i="3"/>
  <c r="AA3111" i="3"/>
  <c r="AA3110" i="3"/>
  <c r="AA3109" i="3"/>
  <c r="AA3108" i="3"/>
  <c r="AA3107" i="3"/>
  <c r="AA3106" i="3"/>
  <c r="AA3105" i="3"/>
  <c r="AA3104" i="3"/>
  <c r="AA3103" i="3"/>
  <c r="AA3102" i="3"/>
  <c r="AA3101" i="3"/>
  <c r="AA3100" i="3"/>
  <c r="AA3099" i="3"/>
  <c r="AA3098" i="3"/>
  <c r="AA3097" i="3"/>
  <c r="AA3088" i="3"/>
  <c r="AA3087" i="3"/>
  <c r="AA3086" i="3"/>
  <c r="AA3085" i="3"/>
  <c r="AA3084" i="3"/>
  <c r="AA3083" i="3"/>
  <c r="AA3082" i="3"/>
  <c r="AA3081" i="3"/>
  <c r="AA3080" i="3"/>
  <c r="AA3079" i="3"/>
  <c r="AA3078" i="3"/>
  <c r="AA3077" i="3"/>
  <c r="AA3076" i="3"/>
  <c r="AA3075" i="3"/>
  <c r="AA3073" i="3"/>
  <c r="AA3072" i="3"/>
  <c r="AA3071" i="3"/>
  <c r="AA3070" i="3"/>
  <c r="AA3069" i="3"/>
  <c r="AA3068" i="3"/>
  <c r="AA3067" i="3"/>
  <c r="AA3066" i="3"/>
  <c r="AA3065" i="3"/>
  <c r="AA3064" i="3"/>
  <c r="AA3063" i="3"/>
  <c r="AA3062" i="3"/>
  <c r="AA3061" i="3"/>
  <c r="AA3060" i="3"/>
  <c r="AA3059" i="3"/>
  <c r="AA3050" i="3"/>
  <c r="AA3049" i="3"/>
  <c r="AA3048" i="3"/>
  <c r="AA3047" i="3"/>
  <c r="AA3046" i="3"/>
  <c r="AA3045" i="3"/>
  <c r="AA3044" i="3"/>
  <c r="AA3043" i="3"/>
  <c r="AA3042" i="3"/>
  <c r="AA3041" i="3"/>
  <c r="AA3040" i="3"/>
  <c r="AA3039" i="3"/>
  <c r="AA3038" i="3"/>
  <c r="AA3037" i="3"/>
  <c r="AA3036" i="3"/>
  <c r="AA3027" i="3"/>
  <c r="AA3026" i="3"/>
  <c r="AA3025" i="3"/>
  <c r="AA3024" i="3"/>
  <c r="AA3023" i="3"/>
  <c r="AA3022" i="3"/>
  <c r="AA3021" i="3"/>
  <c r="AA3020" i="3"/>
  <c r="AA3019" i="3"/>
  <c r="AA3018" i="3"/>
  <c r="AA3017" i="3"/>
  <c r="AA3016" i="3"/>
  <c r="AA3015" i="3"/>
  <c r="AA3014" i="3"/>
  <c r="AA3012" i="3"/>
  <c r="AA3011" i="3"/>
  <c r="AA3010" i="3"/>
  <c r="AA3009" i="3"/>
  <c r="AA3008" i="3"/>
  <c r="AA3007" i="3"/>
  <c r="AA3006" i="3"/>
  <c r="AA3005" i="3"/>
  <c r="AA3004" i="3"/>
  <c r="AA3003" i="3"/>
  <c r="AA3002" i="3"/>
  <c r="AA3001" i="3"/>
  <c r="AA3000" i="3"/>
  <c r="AA2999" i="3"/>
  <c r="AA2998" i="3"/>
  <c r="AA2989" i="3"/>
  <c r="AA2988" i="3"/>
  <c r="AA2987" i="3"/>
  <c r="AA2986" i="3"/>
  <c r="AA2985" i="3"/>
  <c r="AA2984" i="3"/>
  <c r="AA2983" i="3"/>
  <c r="AA2982" i="3"/>
  <c r="AA2981" i="3"/>
  <c r="AA2980" i="3"/>
  <c r="AA2979" i="3"/>
  <c r="AA2978" i="3"/>
  <c r="AA2977" i="3"/>
  <c r="AA2976" i="3"/>
  <c r="AA2975" i="3"/>
  <c r="AA2966" i="3"/>
  <c r="AA2965" i="3"/>
  <c r="AA2964" i="3"/>
  <c r="AA2963" i="3"/>
  <c r="AA2962" i="3"/>
  <c r="AA2961" i="3"/>
  <c r="AA2960" i="3"/>
  <c r="AA2959" i="3"/>
  <c r="AA2958" i="3"/>
  <c r="AA2957" i="3"/>
  <c r="AA2956" i="3"/>
  <c r="AA2955" i="3"/>
  <c r="AA2954" i="3"/>
  <c r="AA2953" i="3"/>
  <c r="AA2952" i="3"/>
  <c r="AA2943" i="3"/>
  <c r="AA2942" i="3"/>
  <c r="AA2941" i="3"/>
  <c r="AA2940" i="3"/>
  <c r="AA2939" i="3"/>
  <c r="AA2938" i="3"/>
  <c r="AA2937" i="3"/>
  <c r="AA2936" i="3"/>
  <c r="AA2935" i="3"/>
  <c r="AA2934" i="3"/>
  <c r="AA2933" i="3"/>
  <c r="AA2932" i="3"/>
  <c r="AA2931" i="3"/>
  <c r="AA2930" i="3"/>
  <c r="AA2929" i="3"/>
  <c r="AA2920" i="3"/>
  <c r="AA2919" i="3"/>
  <c r="AA2918" i="3"/>
  <c r="AA2917" i="3"/>
  <c r="AA2916" i="3"/>
  <c r="AA2915" i="3"/>
  <c r="AA2914" i="3"/>
  <c r="AA2913" i="3"/>
  <c r="AA2912" i="3"/>
  <c r="AA2911" i="3"/>
  <c r="AA2910" i="3"/>
  <c r="AA2909" i="3"/>
  <c r="AA2908" i="3"/>
  <c r="AA2907" i="3"/>
  <c r="AA2906" i="3"/>
  <c r="AA2898" i="3"/>
  <c r="AA2897" i="3"/>
  <c r="AA2896" i="3"/>
  <c r="AA2895" i="3"/>
  <c r="AA2894" i="3"/>
  <c r="AA2893" i="3"/>
  <c r="AA2892" i="3"/>
  <c r="AA2891" i="3"/>
  <c r="AA2890" i="3"/>
  <c r="AA2889" i="3"/>
  <c r="AA2888" i="3"/>
  <c r="AA2887" i="3"/>
  <c r="AA2886" i="3"/>
  <c r="AA2885" i="3"/>
  <c r="AA2884" i="3"/>
  <c r="AA2875" i="3"/>
  <c r="AA2874" i="3"/>
  <c r="AA2873" i="3"/>
  <c r="AA2872" i="3"/>
  <c r="AA2871" i="3"/>
  <c r="AA2870" i="3"/>
  <c r="AA2869" i="3"/>
  <c r="AA2868" i="3"/>
  <c r="AA2867" i="3"/>
  <c r="AA2866" i="3"/>
  <c r="AA2865" i="3"/>
  <c r="AA2864" i="3"/>
  <c r="AA2863" i="3"/>
  <c r="AA2862" i="3"/>
  <c r="AA2861" i="3"/>
  <c r="AA2852" i="3"/>
  <c r="AA2851" i="3"/>
  <c r="AA2850" i="3"/>
  <c r="AA2849" i="3"/>
  <c r="AA2848" i="3"/>
  <c r="AA2847" i="3"/>
  <c r="AA2846" i="3"/>
  <c r="AA2845" i="3"/>
  <c r="AA2844" i="3"/>
  <c r="AA2843" i="3"/>
  <c r="AA2842" i="3"/>
  <c r="AA2841" i="3"/>
  <c r="AA2840" i="3"/>
  <c r="AA2839" i="3"/>
  <c r="AA2838" i="3"/>
  <c r="AA2829" i="3"/>
  <c r="AA2828" i="3"/>
  <c r="AA2827" i="3"/>
  <c r="AA2826" i="3"/>
  <c r="AA2825" i="3"/>
  <c r="AA2824" i="3"/>
  <c r="AA2823" i="3"/>
  <c r="AA2822" i="3"/>
  <c r="AA2821" i="3"/>
  <c r="AA2820" i="3"/>
  <c r="AA2819" i="3"/>
  <c r="AA2818" i="3"/>
  <c r="AA2817" i="3"/>
  <c r="AA2816" i="3"/>
  <c r="AA2815" i="3"/>
  <c r="AA2806" i="3"/>
  <c r="AA2805" i="3"/>
  <c r="AA2804" i="3"/>
  <c r="AA2803" i="3"/>
  <c r="AA2802" i="3"/>
  <c r="AA2801" i="3"/>
  <c r="AA2800" i="3"/>
  <c r="AA2799" i="3"/>
  <c r="AA2798" i="3"/>
  <c r="AA2797" i="3"/>
  <c r="AA2796" i="3"/>
  <c r="AA2795" i="3"/>
  <c r="AA2794" i="3"/>
  <c r="AA2793" i="3"/>
  <c r="AA2792" i="3"/>
  <c r="AA2784" i="3"/>
  <c r="AA2783" i="3"/>
  <c r="AA2782" i="3"/>
  <c r="AA2781" i="3"/>
  <c r="AA2780" i="3"/>
  <c r="AA2779" i="3"/>
  <c r="AA2778" i="3"/>
  <c r="AA2777" i="3"/>
  <c r="AA2776" i="3"/>
  <c r="AA2775" i="3"/>
  <c r="AA2774" i="3"/>
  <c r="AA2773" i="3"/>
  <c r="AA2772" i="3"/>
  <c r="AA2771" i="3"/>
  <c r="AA2770" i="3"/>
  <c r="AA2761" i="3"/>
  <c r="AA2760" i="3"/>
  <c r="AA2759" i="3"/>
  <c r="AA2758" i="3"/>
  <c r="AA2757" i="3"/>
  <c r="AA2756" i="3"/>
  <c r="AA2755" i="3"/>
  <c r="AA2754" i="3"/>
  <c r="AA2753" i="3"/>
  <c r="AA2752" i="3"/>
  <c r="AA2751" i="3"/>
  <c r="AA2750" i="3"/>
  <c r="AA2749" i="3"/>
  <c r="AA2748" i="3"/>
  <c r="AA2747" i="3"/>
  <c r="AA2738" i="3"/>
  <c r="AA2737" i="3"/>
  <c r="AA2736" i="3"/>
  <c r="AA2735" i="3"/>
  <c r="AA2734" i="3"/>
  <c r="AA2733" i="3"/>
  <c r="AA2732" i="3"/>
  <c r="AA2731" i="3"/>
  <c r="AA2730" i="3"/>
  <c r="AA2729" i="3"/>
  <c r="AA2728" i="3"/>
  <c r="AA2727" i="3"/>
  <c r="AA2726" i="3"/>
  <c r="AA2725" i="3"/>
  <c r="AA2724" i="3"/>
  <c r="AA2715" i="3"/>
  <c r="AA2714" i="3"/>
  <c r="AA2713" i="3"/>
  <c r="AA2712" i="3"/>
  <c r="AA2711" i="3"/>
  <c r="AA2710" i="3"/>
  <c r="AA2709" i="3"/>
  <c r="AA2708" i="3"/>
  <c r="AA2707" i="3"/>
  <c r="AA2706" i="3"/>
  <c r="AA2705" i="3"/>
  <c r="AA2704" i="3"/>
  <c r="AA2703" i="3"/>
  <c r="AA2702" i="3"/>
  <c r="AA2701" i="3"/>
  <c r="AA2692" i="3"/>
  <c r="AA2691" i="3"/>
  <c r="AA2690" i="3"/>
  <c r="AA2689" i="3"/>
  <c r="AA2688" i="3"/>
  <c r="AA2687" i="3"/>
  <c r="AA2686" i="3"/>
  <c r="AA2685" i="3"/>
  <c r="AA2684" i="3"/>
  <c r="AA2683" i="3"/>
  <c r="AA2682" i="3"/>
  <c r="AA2681" i="3"/>
  <c r="AA2680" i="3"/>
  <c r="AA2679" i="3"/>
  <c r="AA2678" i="3"/>
  <c r="AA2670" i="3"/>
  <c r="AA2669" i="3"/>
  <c r="AA2668" i="3"/>
  <c r="AA2667" i="3"/>
  <c r="AA2666" i="3"/>
  <c r="AA2665" i="3"/>
  <c r="AA2664" i="3"/>
  <c r="AA2663" i="3"/>
  <c r="AA2662" i="3"/>
  <c r="AA2661" i="3"/>
  <c r="AA2660" i="3"/>
  <c r="AA2659" i="3"/>
  <c r="AA2658" i="3"/>
  <c r="AA2657" i="3"/>
  <c r="AA2656" i="3"/>
  <c r="AA2647" i="3"/>
  <c r="AA2646" i="3"/>
  <c r="AA2645" i="3"/>
  <c r="AA2644" i="3"/>
  <c r="AA2643" i="3"/>
  <c r="AA2642" i="3"/>
  <c r="AA2641" i="3"/>
  <c r="AA2640" i="3"/>
  <c r="AA2639" i="3"/>
  <c r="AA2638" i="3"/>
  <c r="AA2637" i="3"/>
  <c r="AA2636" i="3"/>
  <c r="AA2635" i="3"/>
  <c r="AA2634" i="3"/>
  <c r="AA2633" i="3"/>
  <c r="AA2624" i="3"/>
  <c r="AA2623" i="3"/>
  <c r="AA2622" i="3"/>
  <c r="AA2621" i="3"/>
  <c r="AA2620" i="3"/>
  <c r="AA2619" i="3"/>
  <c r="AA2618" i="3"/>
  <c r="AA2617" i="3"/>
  <c r="AA2616" i="3"/>
  <c r="AA2615" i="3"/>
  <c r="AA2614" i="3"/>
  <c r="AA2613" i="3"/>
  <c r="AA2612" i="3"/>
  <c r="AA2611" i="3"/>
  <c r="AA2610" i="3"/>
  <c r="AA2601" i="3"/>
  <c r="AA2600" i="3"/>
  <c r="AA2599" i="3"/>
  <c r="AA2598" i="3"/>
  <c r="AA2597" i="3"/>
  <c r="AA2596" i="3"/>
  <c r="AA2595" i="3"/>
  <c r="AA2594" i="3"/>
  <c r="AA2593" i="3"/>
  <c r="AA2592" i="3"/>
  <c r="AA2591" i="3"/>
  <c r="AA2590" i="3"/>
  <c r="AA2589" i="3"/>
  <c r="AA2588" i="3"/>
  <c r="AA2587" i="3"/>
  <c r="AA2578" i="3"/>
  <c r="AA2577" i="3"/>
  <c r="AA2576" i="3"/>
  <c r="AA2575" i="3"/>
  <c r="AA2574" i="3"/>
  <c r="AA2573" i="3"/>
  <c r="AA2572" i="3"/>
  <c r="AA2571" i="3"/>
  <c r="AA2570" i="3"/>
  <c r="AA2569" i="3"/>
  <c r="AA2568" i="3"/>
  <c r="AA2567" i="3"/>
  <c r="AA2566" i="3"/>
  <c r="AA2565" i="3"/>
  <c r="AA2564" i="3"/>
  <c r="AA2556" i="3"/>
  <c r="AA2555" i="3"/>
  <c r="AA2554" i="3"/>
  <c r="AA2553" i="3"/>
  <c r="AA2552" i="3"/>
  <c r="AA2551" i="3"/>
  <c r="AA2550" i="3"/>
  <c r="AA2549" i="3"/>
  <c r="AA2548" i="3"/>
  <c r="AA2547" i="3"/>
  <c r="AA2546" i="3"/>
  <c r="AA2545" i="3"/>
  <c r="AA2544" i="3"/>
  <c r="AA2543" i="3"/>
  <c r="AA2542" i="3"/>
  <c r="AA2534" i="3"/>
  <c r="AA2533" i="3"/>
  <c r="AA2532" i="3"/>
  <c r="AA2531" i="3"/>
  <c r="AA2530" i="3"/>
  <c r="AA2529" i="3"/>
  <c r="AA2528" i="3"/>
  <c r="AA2527" i="3"/>
  <c r="AA2526" i="3"/>
  <c r="AA2525" i="3"/>
  <c r="AA2524" i="3"/>
  <c r="AA2523" i="3"/>
  <c r="AA2522" i="3"/>
  <c r="AA2521" i="3"/>
  <c r="AA2520" i="3"/>
  <c r="AA2511" i="3"/>
  <c r="AA2510" i="3"/>
  <c r="AA2509" i="3"/>
  <c r="AA2508" i="3"/>
  <c r="AA2507" i="3"/>
  <c r="AA2506" i="3"/>
  <c r="AA2505" i="3"/>
  <c r="AA2504" i="3"/>
  <c r="AA2503" i="3"/>
  <c r="AA2502" i="3"/>
  <c r="AA2501" i="3"/>
  <c r="AA2500" i="3"/>
  <c r="AA2499" i="3"/>
  <c r="AA2498" i="3"/>
  <c r="AA2497" i="3"/>
  <c r="AA2488" i="3"/>
  <c r="AA2487" i="3"/>
  <c r="AA2486" i="3"/>
  <c r="AA2485" i="3"/>
  <c r="AA2484" i="3"/>
  <c r="AA2483" i="3"/>
  <c r="AA2482" i="3"/>
  <c r="AA2481" i="3"/>
  <c r="AA2480" i="3"/>
  <c r="AA2479" i="3"/>
  <c r="AA2478" i="3"/>
  <c r="AA2477" i="3"/>
  <c r="AA2476" i="3"/>
  <c r="AA2475" i="3"/>
  <c r="AA2474" i="3"/>
  <c r="AA2465" i="3"/>
  <c r="AA2464" i="3"/>
  <c r="AA2463" i="3"/>
  <c r="AA2462" i="3"/>
  <c r="AA2461" i="3"/>
  <c r="AA2460" i="3"/>
  <c r="AA2459" i="3"/>
  <c r="AA2458" i="3"/>
  <c r="AA2457" i="3"/>
  <c r="AA2456" i="3"/>
  <c r="AA2455" i="3"/>
  <c r="AA2454" i="3"/>
  <c r="AA2453" i="3"/>
  <c r="AA2452" i="3"/>
  <c r="AA2451" i="3"/>
  <c r="AA2443" i="3"/>
  <c r="AA2442" i="3"/>
  <c r="AA2441" i="3"/>
  <c r="AA2440" i="3"/>
  <c r="AA2439" i="3"/>
  <c r="AA2438" i="3"/>
  <c r="AA2437" i="3"/>
  <c r="AA2436" i="3"/>
  <c r="AA2435" i="3"/>
  <c r="AA2434" i="3"/>
  <c r="AA2433" i="3"/>
  <c r="AA2432" i="3"/>
  <c r="AA2431" i="3"/>
  <c r="AA2430" i="3"/>
  <c r="AA2429" i="3"/>
  <c r="AA2420" i="3"/>
  <c r="AA2419" i="3"/>
  <c r="AA2418" i="3"/>
  <c r="AA2417" i="3"/>
  <c r="AA2416" i="3"/>
  <c r="AA2415" i="3"/>
  <c r="AA2414" i="3"/>
  <c r="AA2413" i="3"/>
  <c r="AA2412" i="3"/>
  <c r="AA2411" i="3"/>
  <c r="AA2410" i="3"/>
  <c r="AA2409" i="3"/>
  <c r="AA2408" i="3"/>
  <c r="AA2407" i="3"/>
  <c r="AA2406" i="3"/>
  <c r="AA2397" i="3"/>
  <c r="AA2396" i="3"/>
  <c r="AA2395" i="3"/>
  <c r="AA2394" i="3"/>
  <c r="AA2393" i="3"/>
  <c r="AA2392" i="3"/>
  <c r="AA2391" i="3"/>
  <c r="AA2390" i="3"/>
  <c r="AA2389" i="3"/>
  <c r="AA2388" i="3"/>
  <c r="AA2387" i="3"/>
  <c r="AA2386" i="3"/>
  <c r="AA2385" i="3"/>
  <c r="AA2384" i="3"/>
  <c r="AA2383" i="3"/>
  <c r="AA2374" i="3"/>
  <c r="AA2373" i="3"/>
  <c r="AA2372" i="3"/>
  <c r="AA2371" i="3"/>
  <c r="AA2370" i="3"/>
  <c r="AA2369" i="3"/>
  <c r="AA2368" i="3"/>
  <c r="AA2367" i="3"/>
  <c r="AA2366" i="3"/>
  <c r="AA2365" i="3"/>
  <c r="AA2364" i="3"/>
  <c r="AA2363" i="3"/>
  <c r="AA2362" i="3"/>
  <c r="AA2361" i="3"/>
  <c r="AA2360" i="3"/>
  <c r="AA2351" i="3"/>
  <c r="AA2350" i="3"/>
  <c r="AA2349" i="3"/>
  <c r="AA2348" i="3"/>
  <c r="AA2347" i="3"/>
  <c r="AA2346" i="3"/>
  <c r="AA2345" i="3"/>
  <c r="AA2344" i="3"/>
  <c r="AA2343" i="3"/>
  <c r="AA2342" i="3"/>
  <c r="AA2341" i="3"/>
  <c r="AA2340" i="3"/>
  <c r="AA2339" i="3"/>
  <c r="AA2338" i="3"/>
  <c r="AA2337" i="3"/>
  <c r="AA2329" i="3"/>
  <c r="AA2328" i="3"/>
  <c r="AA2327" i="3"/>
  <c r="AA2326" i="3"/>
  <c r="AA2325" i="3"/>
  <c r="AA2324" i="3"/>
  <c r="AA2323" i="3"/>
  <c r="AA2322" i="3"/>
  <c r="AA2321" i="3"/>
  <c r="AA2320" i="3"/>
  <c r="AA2319" i="3"/>
  <c r="AA2318" i="3"/>
  <c r="AA2317" i="3"/>
  <c r="AA2316" i="3"/>
  <c r="AA2315" i="3"/>
  <c r="AA2306" i="3"/>
  <c r="AA2305" i="3"/>
  <c r="AA2304" i="3"/>
  <c r="AA2303" i="3"/>
  <c r="AA2302" i="3"/>
  <c r="AA2301" i="3"/>
  <c r="AA2300" i="3"/>
  <c r="AA2299" i="3"/>
  <c r="AA2298" i="3"/>
  <c r="AA2297" i="3"/>
  <c r="AA2296" i="3"/>
  <c r="AA2295" i="3"/>
  <c r="AA2294" i="3"/>
  <c r="AA2293" i="3"/>
  <c r="AA2292" i="3"/>
  <c r="AA2283" i="3"/>
  <c r="AA2282" i="3"/>
  <c r="AA2281" i="3"/>
  <c r="AA2280" i="3"/>
  <c r="AA2279" i="3"/>
  <c r="AA2278" i="3"/>
  <c r="AA2277" i="3"/>
  <c r="AA2276" i="3"/>
  <c r="AA2275" i="3"/>
  <c r="AA2274" i="3"/>
  <c r="AA2273" i="3"/>
  <c r="AA2272" i="3"/>
  <c r="AA2271" i="3"/>
  <c r="AA2270" i="3"/>
  <c r="AA2269" i="3"/>
  <c r="AA2260" i="3"/>
  <c r="AA2259" i="3"/>
  <c r="AA2258" i="3"/>
  <c r="AA2257" i="3"/>
  <c r="AA2256" i="3"/>
  <c r="AA2255" i="3"/>
  <c r="AA2254" i="3"/>
  <c r="AA2253" i="3"/>
  <c r="AA2252" i="3"/>
  <c r="AA2251" i="3"/>
  <c r="AA2250" i="3"/>
  <c r="AA2249" i="3"/>
  <c r="AA2248" i="3"/>
  <c r="AA2247" i="3"/>
  <c r="AA2246" i="3"/>
  <c r="AA2237" i="3"/>
  <c r="AA2236" i="3"/>
  <c r="AA2235" i="3"/>
  <c r="AA2234" i="3"/>
  <c r="AA2233" i="3"/>
  <c r="AA2232" i="3"/>
  <c r="AA2231" i="3"/>
  <c r="AA2230" i="3"/>
  <c r="AA2229" i="3"/>
  <c r="AA2228" i="3"/>
  <c r="AA2227" i="3"/>
  <c r="AA2226" i="3"/>
  <c r="AA2225" i="3"/>
  <c r="AA2224" i="3"/>
  <c r="AA2223" i="3"/>
  <c r="AA2215" i="3"/>
  <c r="AA2214" i="3"/>
  <c r="AA2213" i="3"/>
  <c r="AA2212" i="3"/>
  <c r="AA2211" i="3"/>
  <c r="AA2210" i="3"/>
  <c r="AA2209" i="3"/>
  <c r="AA2208" i="3"/>
  <c r="AA2207" i="3"/>
  <c r="AA2206" i="3"/>
  <c r="AA2205" i="3"/>
  <c r="AA2204" i="3"/>
  <c r="AA2203" i="3"/>
  <c r="AA2202" i="3"/>
  <c r="AA2201" i="3"/>
  <c r="AA2192" i="3"/>
  <c r="AA2191" i="3"/>
  <c r="AA2190" i="3"/>
  <c r="AA2189" i="3"/>
  <c r="AA2188" i="3"/>
  <c r="AA2187" i="3"/>
  <c r="AA2186" i="3"/>
  <c r="AA2185" i="3"/>
  <c r="AA2184" i="3"/>
  <c r="AA2183" i="3"/>
  <c r="AA2182" i="3"/>
  <c r="AA2181" i="3"/>
  <c r="AA2180" i="3"/>
  <c r="AA2179" i="3"/>
  <c r="AA2178" i="3"/>
  <c r="AA2169" i="3"/>
  <c r="AA2168" i="3"/>
  <c r="AA2167" i="3"/>
  <c r="AA2166" i="3"/>
  <c r="AA2165" i="3"/>
  <c r="AA2164" i="3"/>
  <c r="AA2163" i="3"/>
  <c r="AA2162" i="3"/>
  <c r="AA2161" i="3"/>
  <c r="AA2160" i="3"/>
  <c r="AA2159" i="3"/>
  <c r="AA2158" i="3"/>
  <c r="AA2157" i="3"/>
  <c r="AA2156" i="3"/>
  <c r="AA2154" i="3"/>
  <c r="AA2153" i="3"/>
  <c r="AA2152" i="3"/>
  <c r="AA2151" i="3"/>
  <c r="AA2150" i="3"/>
  <c r="AA2149" i="3"/>
  <c r="AA2148" i="3"/>
  <c r="AA2147" i="3"/>
  <c r="AA2146" i="3"/>
  <c r="AA2145" i="3"/>
  <c r="AA2144" i="3"/>
  <c r="AA2143" i="3"/>
  <c r="AA2142" i="3"/>
  <c r="AA2141" i="3"/>
  <c r="AA2140" i="3"/>
  <c r="AA2132" i="3"/>
  <c r="AA2131" i="3"/>
  <c r="AA2130" i="3"/>
  <c r="AA2129" i="3"/>
  <c r="AA2128" i="3"/>
  <c r="AA2127" i="3"/>
  <c r="AA2126" i="3"/>
  <c r="AA2125" i="3"/>
  <c r="AA2124" i="3"/>
  <c r="AA2123" i="3"/>
  <c r="AA2122" i="3"/>
  <c r="AA2121" i="3"/>
  <c r="AA2120" i="3"/>
  <c r="AA2119" i="3"/>
  <c r="AA2118" i="3"/>
  <c r="AA2109" i="3"/>
  <c r="AA2108" i="3"/>
  <c r="AA2107" i="3"/>
  <c r="AA2106" i="3"/>
  <c r="AA2105" i="3"/>
  <c r="AA2104" i="3"/>
  <c r="AA2103" i="3"/>
  <c r="AA2102" i="3"/>
  <c r="AA2101" i="3"/>
  <c r="AA2100" i="3"/>
  <c r="AA2099" i="3"/>
  <c r="AA2098" i="3"/>
  <c r="AA2097" i="3"/>
  <c r="AA2096" i="3"/>
  <c r="AA2095" i="3"/>
  <c r="AA2086" i="3"/>
  <c r="AA2085" i="3"/>
  <c r="AA2084" i="3"/>
  <c r="AA2083" i="3"/>
  <c r="AA2082" i="3"/>
  <c r="AA2081" i="3"/>
  <c r="AA2080" i="3"/>
  <c r="AA2079" i="3"/>
  <c r="AA2078" i="3"/>
  <c r="AA2077" i="3"/>
  <c r="AA2076" i="3"/>
  <c r="AA2075" i="3"/>
  <c r="AA2074" i="3"/>
  <c r="AA2073" i="3"/>
  <c r="AA2072" i="3"/>
  <c r="AA2063" i="3"/>
  <c r="AA2062" i="3"/>
  <c r="AA2061" i="3"/>
  <c r="AA2060" i="3"/>
  <c r="AA2059" i="3"/>
  <c r="AA2058" i="3"/>
  <c r="AA2057" i="3"/>
  <c r="AA2056" i="3"/>
  <c r="AA2055" i="3"/>
  <c r="AA2054" i="3"/>
  <c r="AA2053" i="3"/>
  <c r="AA2052" i="3"/>
  <c r="AA2051" i="3"/>
  <c r="AA2050" i="3"/>
  <c r="AA2049" i="3"/>
  <c r="AA2040" i="3"/>
  <c r="AA2039" i="3"/>
  <c r="AA2038" i="3"/>
  <c r="AA2037" i="3"/>
  <c r="AA2036" i="3"/>
  <c r="AA2035" i="3"/>
  <c r="AA2034" i="3"/>
  <c r="AA2033" i="3"/>
  <c r="AA2032" i="3"/>
  <c r="AA2031" i="3"/>
  <c r="AA2030" i="3"/>
  <c r="AA2029" i="3"/>
  <c r="AA2028" i="3"/>
  <c r="AA2027" i="3"/>
  <c r="AA2026" i="3"/>
  <c r="AA2018" i="3"/>
  <c r="AA2017" i="3"/>
  <c r="AA2016" i="3"/>
  <c r="AA2015" i="3"/>
  <c r="AA2014" i="3"/>
  <c r="AA2013" i="3"/>
  <c r="AA2012" i="3"/>
  <c r="AA2011" i="3"/>
  <c r="AA2010" i="3"/>
  <c r="AA2009" i="3"/>
  <c r="AA2008" i="3"/>
  <c r="AA2007" i="3"/>
  <c r="AA2006" i="3"/>
  <c r="AA2005" i="3"/>
  <c r="AA2004" i="3"/>
  <c r="AA1995" i="3"/>
  <c r="AA1994" i="3"/>
  <c r="AA1993" i="3"/>
  <c r="AA1992" i="3"/>
  <c r="AA1991" i="3"/>
  <c r="AA1990" i="3"/>
  <c r="AA1989" i="3"/>
  <c r="AA1988" i="3"/>
  <c r="AA1987" i="3"/>
  <c r="AA1986" i="3"/>
  <c r="AA1985" i="3"/>
  <c r="AA1984" i="3"/>
  <c r="AA1983" i="3"/>
  <c r="AA1982" i="3"/>
  <c r="AA1981" i="3"/>
  <c r="AA1972" i="3"/>
  <c r="AA1971" i="3"/>
  <c r="AA1970" i="3"/>
  <c r="AA1969" i="3"/>
  <c r="AA1968" i="3"/>
  <c r="AA1967" i="3"/>
  <c r="AA1966" i="3"/>
  <c r="AA1965" i="3"/>
  <c r="AA1964" i="3"/>
  <c r="AA1963" i="3"/>
  <c r="AA1962" i="3"/>
  <c r="AA1961" i="3"/>
  <c r="AA1960" i="3"/>
  <c r="AA1959" i="3"/>
  <c r="AA1958" i="3"/>
  <c r="AA1949" i="3"/>
  <c r="AA1948" i="3"/>
  <c r="AA1947" i="3"/>
  <c r="AA1946" i="3"/>
  <c r="AA1945" i="3"/>
  <c r="AA1944" i="3"/>
  <c r="AA1943" i="3"/>
  <c r="AA1942" i="3"/>
  <c r="AA1941" i="3"/>
  <c r="AA1940" i="3"/>
  <c r="AA1939" i="3"/>
  <c r="AA1938" i="3"/>
  <c r="AA1937" i="3"/>
  <c r="AA1936" i="3"/>
  <c r="AA1935" i="3"/>
  <c r="AA1926" i="3"/>
  <c r="AA1925" i="3"/>
  <c r="AA1924" i="3"/>
  <c r="AA1923" i="3"/>
  <c r="AA1922" i="3"/>
  <c r="AA1921" i="3"/>
  <c r="AA1920" i="3"/>
  <c r="AA1919" i="3"/>
  <c r="AA1918" i="3"/>
  <c r="AA1917" i="3"/>
  <c r="AA1916" i="3"/>
  <c r="AA1915" i="3"/>
  <c r="AA1914" i="3"/>
  <c r="AA1913" i="3"/>
  <c r="AA1912" i="3"/>
  <c r="AA1904" i="3"/>
  <c r="AA1903" i="3"/>
  <c r="AA1902" i="3"/>
  <c r="AA1901" i="3"/>
  <c r="AA1900" i="3"/>
  <c r="AA1899" i="3"/>
  <c r="AA1898" i="3"/>
  <c r="AA1897" i="3"/>
  <c r="AA1896" i="3"/>
  <c r="AA1895" i="3"/>
  <c r="AA1894" i="3"/>
  <c r="AA1893" i="3"/>
  <c r="AA1892" i="3"/>
  <c r="AA1891" i="3"/>
  <c r="AA1890" i="3"/>
  <c r="AA1881" i="3"/>
  <c r="AA1880" i="3"/>
  <c r="AA1879" i="3"/>
  <c r="AA1878" i="3"/>
  <c r="AA1877" i="3"/>
  <c r="AA1876" i="3"/>
  <c r="AA1875" i="3"/>
  <c r="AA1874" i="3"/>
  <c r="AA1873" i="3"/>
  <c r="AA1872" i="3"/>
  <c r="AA1871" i="3"/>
  <c r="AA1870" i="3"/>
  <c r="AA1869" i="3"/>
  <c r="AA1868" i="3"/>
  <c r="AA1867" i="3"/>
  <c r="AA1858" i="3"/>
  <c r="AA1857" i="3"/>
  <c r="AA1856" i="3"/>
  <c r="AA1855" i="3"/>
  <c r="AA1854" i="3"/>
  <c r="AA1853" i="3"/>
  <c r="AA1852" i="3"/>
  <c r="AA1851" i="3"/>
  <c r="AA1850" i="3"/>
  <c r="AA1849" i="3"/>
  <c r="AA1848" i="3"/>
  <c r="AA1847" i="3"/>
  <c r="AA1846" i="3"/>
  <c r="AA1845" i="3"/>
  <c r="AA1844" i="3"/>
  <c r="AA1835" i="3"/>
  <c r="AA1834" i="3"/>
  <c r="AA1833" i="3"/>
  <c r="AA1832" i="3"/>
  <c r="AA1831" i="3"/>
  <c r="AA1830" i="3"/>
  <c r="AA1829" i="3"/>
  <c r="AA1828" i="3"/>
  <c r="AA1827" i="3"/>
  <c r="AA1826" i="3"/>
  <c r="AA1825" i="3"/>
  <c r="AA1824" i="3"/>
  <c r="AA1823" i="3"/>
  <c r="AA1822" i="3"/>
  <c r="AA1821" i="3"/>
  <c r="AA1812" i="3"/>
  <c r="AA1811" i="3"/>
  <c r="AA1810" i="3"/>
  <c r="AA1809" i="3"/>
  <c r="AA1808" i="3"/>
  <c r="AA1807" i="3"/>
  <c r="AA1806" i="3"/>
  <c r="AA1805" i="3"/>
  <c r="AA1804" i="3"/>
  <c r="AA1803" i="3"/>
  <c r="AA1802" i="3"/>
  <c r="AA1801" i="3"/>
  <c r="AA1800" i="3"/>
  <c r="AA1799" i="3"/>
  <c r="AA1798" i="3"/>
  <c r="AA1790" i="3"/>
  <c r="AA1789" i="3"/>
  <c r="AA1788" i="3"/>
  <c r="AA1787" i="3"/>
  <c r="AA1786" i="3"/>
  <c r="AA1785" i="3"/>
  <c r="AA1784" i="3"/>
  <c r="AA1783" i="3"/>
  <c r="AA1782" i="3"/>
  <c r="AA1781" i="3"/>
  <c r="AA1780" i="3"/>
  <c r="AA1779" i="3"/>
  <c r="AA1778" i="3"/>
  <c r="AA1777" i="3"/>
  <c r="AA1776" i="3"/>
  <c r="AA1767" i="3"/>
  <c r="AA1766" i="3"/>
  <c r="AA1765" i="3"/>
  <c r="AA1764" i="3"/>
  <c r="AA1763" i="3"/>
  <c r="AA1762" i="3"/>
  <c r="AA1761" i="3"/>
  <c r="AA1760" i="3"/>
  <c r="AA1759" i="3"/>
  <c r="AA1758" i="3"/>
  <c r="AA1757" i="3"/>
  <c r="AA1756" i="3"/>
  <c r="AA1755" i="3"/>
  <c r="AA1754" i="3"/>
  <c r="AA1753" i="3"/>
  <c r="AA1744" i="3"/>
  <c r="AA1743" i="3"/>
  <c r="AA1742" i="3"/>
  <c r="AA1741" i="3"/>
  <c r="AA1740" i="3"/>
  <c r="AA1739" i="3"/>
  <c r="AA1738" i="3"/>
  <c r="AA1737" i="3"/>
  <c r="AA1736" i="3"/>
  <c r="AA1735" i="3"/>
  <c r="AA1734" i="3"/>
  <c r="AA1733" i="3"/>
  <c r="AA1732" i="3"/>
  <c r="AA1731" i="3"/>
  <c r="AA1730" i="3"/>
  <c r="AA1729" i="3"/>
  <c r="AA1728" i="3"/>
  <c r="AA1727" i="3"/>
  <c r="AA1726" i="3"/>
  <c r="AA1725" i="3"/>
  <c r="AA1724" i="3"/>
  <c r="AA1723" i="3"/>
  <c r="AA1722" i="3"/>
  <c r="AA1721" i="3"/>
  <c r="AA1720" i="3"/>
  <c r="AA1719" i="3"/>
  <c r="AA1718" i="3"/>
  <c r="AA1717" i="3"/>
  <c r="AA1716" i="3"/>
  <c r="AA1708" i="3"/>
  <c r="AA1707" i="3"/>
  <c r="AA1706" i="3"/>
  <c r="AA1705" i="3"/>
  <c r="AA1704" i="3"/>
  <c r="AA1703" i="3"/>
  <c r="AA1702" i="3"/>
  <c r="AA1701" i="3"/>
  <c r="AA1700" i="3"/>
  <c r="AA1699" i="3"/>
  <c r="AA1698" i="3"/>
  <c r="AA1697" i="3"/>
  <c r="AA1696" i="3"/>
  <c r="AA1695" i="3"/>
  <c r="AA1694" i="3"/>
  <c r="AA1685" i="3"/>
  <c r="AA1684" i="3"/>
  <c r="AA1683" i="3"/>
  <c r="AA1682" i="3"/>
  <c r="AA1681" i="3"/>
  <c r="AA1680" i="3"/>
  <c r="AA1679" i="3"/>
  <c r="AA1678" i="3"/>
  <c r="AA1677" i="3"/>
  <c r="AA1676" i="3"/>
  <c r="AA1675" i="3"/>
  <c r="AA1674" i="3"/>
  <c r="AA1673" i="3"/>
  <c r="AA1672" i="3"/>
  <c r="AA1671" i="3"/>
  <c r="AA1662" i="3"/>
  <c r="AA1661" i="3"/>
  <c r="AA1660" i="3"/>
  <c r="AA1659" i="3"/>
  <c r="AA1658" i="3"/>
  <c r="AA1657" i="3"/>
  <c r="AA1656" i="3"/>
  <c r="AA1655" i="3"/>
  <c r="AA1654" i="3"/>
  <c r="AA1653" i="3"/>
  <c r="AA1652" i="3"/>
  <c r="AA1651" i="3"/>
  <c r="AA1650" i="3"/>
  <c r="AA1649" i="3"/>
  <c r="AA1648" i="3"/>
  <c r="AA1639" i="3"/>
  <c r="AA1638" i="3"/>
  <c r="AA1637" i="3"/>
  <c r="AA1636" i="3"/>
  <c r="AA1635" i="3"/>
  <c r="AA1634" i="3"/>
  <c r="AA1633" i="3"/>
  <c r="AA1632" i="3"/>
  <c r="AA1631" i="3"/>
  <c r="AA1630" i="3"/>
  <c r="AA1629" i="3"/>
  <c r="AA1628" i="3"/>
  <c r="AA1627" i="3"/>
  <c r="AA1626" i="3"/>
  <c r="AA1625" i="3"/>
  <c r="AA1616" i="3"/>
  <c r="AA1615" i="3"/>
  <c r="AA1614" i="3"/>
  <c r="AA1613" i="3"/>
  <c r="AA1612" i="3"/>
  <c r="AA1611" i="3"/>
  <c r="AA1610" i="3"/>
  <c r="AA1609" i="3"/>
  <c r="AA1608" i="3"/>
  <c r="AA1607" i="3"/>
  <c r="AA1606" i="3"/>
  <c r="AA1605" i="3"/>
  <c r="AA1604" i="3"/>
  <c r="AA1603" i="3"/>
  <c r="AA1602" i="3"/>
  <c r="AA1594" i="3"/>
  <c r="AA1593" i="3"/>
  <c r="AA1592" i="3"/>
  <c r="AA1591" i="3"/>
  <c r="AA1590" i="3"/>
  <c r="AA1589" i="3"/>
  <c r="AA1588" i="3"/>
  <c r="AA1587" i="3"/>
  <c r="AA1586" i="3"/>
  <c r="AA1585" i="3"/>
  <c r="AA1584" i="3"/>
  <c r="AA1583" i="3"/>
  <c r="AA1582" i="3"/>
  <c r="AA1581" i="3"/>
  <c r="AA1580" i="3"/>
  <c r="AA1571" i="3"/>
  <c r="AA1570" i="3"/>
  <c r="AA1569" i="3"/>
  <c r="AA1568" i="3"/>
  <c r="AA1567" i="3"/>
  <c r="AA1566" i="3"/>
  <c r="AA1565" i="3"/>
  <c r="AA1564" i="3"/>
  <c r="AA1563" i="3"/>
  <c r="AA1562" i="3"/>
  <c r="AA1561" i="3"/>
  <c r="AA1560" i="3"/>
  <c r="AA1559" i="3"/>
  <c r="AA1558" i="3"/>
  <c r="AA1557" i="3"/>
  <c r="AA1548" i="3"/>
  <c r="AA1547" i="3"/>
  <c r="AA1546" i="3"/>
  <c r="AA1545" i="3"/>
  <c r="AA1544" i="3"/>
  <c r="AA1543" i="3"/>
  <c r="AA1542" i="3"/>
  <c r="AA1541" i="3"/>
  <c r="AA1540" i="3"/>
  <c r="AA1539" i="3"/>
  <c r="AA1538" i="3"/>
  <c r="AA1537" i="3"/>
  <c r="AA1536" i="3"/>
  <c r="AA1535" i="3"/>
  <c r="AA1534" i="3"/>
  <c r="AA1525" i="3"/>
  <c r="AA1524" i="3"/>
  <c r="AA1523" i="3"/>
  <c r="AA1522" i="3"/>
  <c r="AA1521" i="3"/>
  <c r="AA1520" i="3"/>
  <c r="AA1519" i="3"/>
  <c r="AA1518" i="3"/>
  <c r="AA1517" i="3"/>
  <c r="AA1516" i="3"/>
  <c r="AA1515" i="3"/>
  <c r="AA1514" i="3"/>
  <c r="AA1513" i="3"/>
  <c r="AA1512" i="3"/>
  <c r="AA1511" i="3"/>
  <c r="AA1502" i="3"/>
  <c r="AA1501" i="3"/>
  <c r="AA1500" i="3"/>
  <c r="AA1499" i="3"/>
  <c r="AA1498" i="3"/>
  <c r="AA1497" i="3"/>
  <c r="AA1496" i="3"/>
  <c r="AA1495" i="3"/>
  <c r="AA1494" i="3"/>
  <c r="AA1493" i="3"/>
  <c r="AA1492" i="3"/>
  <c r="AA1491" i="3"/>
  <c r="AA1490" i="3"/>
  <c r="AA1489" i="3"/>
  <c r="AA1488" i="3"/>
  <c r="AA1480" i="3"/>
  <c r="AA1479" i="3"/>
  <c r="AA1478" i="3"/>
  <c r="AA1477" i="3"/>
  <c r="AA1476" i="3"/>
  <c r="AA1475" i="3"/>
  <c r="AA1474" i="3"/>
  <c r="AA1473" i="3"/>
  <c r="AA1472" i="3"/>
  <c r="AA1471" i="3"/>
  <c r="AA1470" i="3"/>
  <c r="AA1469" i="3"/>
  <c r="AA1468" i="3"/>
  <c r="AA1467" i="3"/>
  <c r="AA1466" i="3"/>
  <c r="AA1457" i="3"/>
  <c r="AA1456" i="3"/>
  <c r="AA1455" i="3"/>
  <c r="AA1454" i="3"/>
  <c r="AA1453" i="3"/>
  <c r="AA1452" i="3"/>
  <c r="AA1451" i="3"/>
  <c r="AA1450" i="3"/>
  <c r="AA1449" i="3"/>
  <c r="AA1448" i="3"/>
  <c r="AA1447" i="3"/>
  <c r="AA1446" i="3"/>
  <c r="AA1445" i="3"/>
  <c r="AA1444" i="3"/>
  <c r="AA1443" i="3"/>
  <c r="AA1434" i="3"/>
  <c r="AA1433" i="3"/>
  <c r="AA1432" i="3"/>
  <c r="AA1431" i="3"/>
  <c r="AA1430" i="3"/>
  <c r="AA1429" i="3"/>
  <c r="AA1428" i="3"/>
  <c r="AA1427" i="3"/>
  <c r="AA1426" i="3"/>
  <c r="AA1425" i="3"/>
  <c r="AA1424" i="3"/>
  <c r="AA1423" i="3"/>
  <c r="AA1422" i="3"/>
  <c r="AA1421" i="3"/>
  <c r="AA1420" i="3"/>
  <c r="AA1411" i="3"/>
  <c r="AA1410" i="3"/>
  <c r="AA1409" i="3"/>
  <c r="AA1408" i="3"/>
  <c r="AA1407" i="3"/>
  <c r="AA1406" i="3"/>
  <c r="AA1405" i="3"/>
  <c r="AA1404" i="3"/>
  <c r="AA1403" i="3"/>
  <c r="AA1402" i="3"/>
  <c r="AA1401" i="3"/>
  <c r="AA1400" i="3"/>
  <c r="AA1399" i="3"/>
  <c r="AA1398" i="3"/>
  <c r="AA1397" i="3"/>
  <c r="AA1388" i="3"/>
  <c r="AA1387" i="3"/>
  <c r="AA1386" i="3"/>
  <c r="AA1385" i="3"/>
  <c r="AA1384" i="3"/>
  <c r="AA1383" i="3"/>
  <c r="AA1382" i="3"/>
  <c r="AA1381" i="3"/>
  <c r="AA1380" i="3"/>
  <c r="AA1379" i="3"/>
  <c r="AA1378" i="3"/>
  <c r="AA1377" i="3"/>
  <c r="AA1376" i="3"/>
  <c r="AA1375" i="3"/>
  <c r="AA1374" i="3"/>
  <c r="AA1366" i="3"/>
  <c r="AA1365" i="3"/>
  <c r="AA1364" i="3"/>
  <c r="AA1363" i="3"/>
  <c r="AA1362" i="3"/>
  <c r="AA1361" i="3"/>
  <c r="AA1360" i="3"/>
  <c r="AA1359" i="3"/>
  <c r="AA1358" i="3"/>
  <c r="AA1357" i="3"/>
  <c r="AA1356" i="3"/>
  <c r="AA1355" i="3"/>
  <c r="AA1354" i="3"/>
  <c r="AA1353" i="3"/>
  <c r="AA1352" i="3"/>
  <c r="AA1343" i="3"/>
  <c r="AA1342" i="3"/>
  <c r="AA1341" i="3"/>
  <c r="AA1340" i="3"/>
  <c r="AA1339" i="3"/>
  <c r="AA1338" i="3"/>
  <c r="AA1337" i="3"/>
  <c r="AA1336" i="3"/>
  <c r="AA1335" i="3"/>
  <c r="AA1334" i="3"/>
  <c r="AA1333" i="3"/>
  <c r="AA1332" i="3"/>
  <c r="AA1331" i="3"/>
  <c r="AA1330" i="3"/>
  <c r="AA1329" i="3"/>
  <c r="AA1320" i="3"/>
  <c r="AA1319" i="3"/>
  <c r="AA1318" i="3"/>
  <c r="AA1317" i="3"/>
  <c r="AA1316" i="3"/>
  <c r="AA1315" i="3"/>
  <c r="AA1314" i="3"/>
  <c r="AA1313" i="3"/>
  <c r="AA1312" i="3"/>
  <c r="AA1311" i="3"/>
  <c r="AA1310" i="3"/>
  <c r="AA1309" i="3"/>
  <c r="AA1308" i="3"/>
  <c r="AA1307" i="3"/>
  <c r="AA1306" i="3"/>
  <c r="AA1297" i="3"/>
  <c r="AA1296" i="3"/>
  <c r="AA1295" i="3"/>
  <c r="AA1294" i="3"/>
  <c r="AA1293" i="3"/>
  <c r="AA1292" i="3"/>
  <c r="AA1291" i="3"/>
  <c r="AA1290" i="3"/>
  <c r="AA1289" i="3"/>
  <c r="AA1288" i="3"/>
  <c r="AA1287" i="3"/>
  <c r="AA1286" i="3"/>
  <c r="AA1285" i="3"/>
  <c r="AA1284" i="3"/>
  <c r="AA1283" i="3"/>
  <c r="AA1274" i="3"/>
  <c r="AA1273" i="3"/>
  <c r="AA1272" i="3"/>
  <c r="AA1271" i="3"/>
  <c r="AA1270" i="3"/>
  <c r="AA1269" i="3"/>
  <c r="AA1268" i="3"/>
  <c r="AA1267" i="3"/>
  <c r="AA1266" i="3"/>
  <c r="AA1265" i="3"/>
  <c r="AA1264" i="3"/>
  <c r="AA1263" i="3"/>
  <c r="AA1262" i="3"/>
  <c r="AA1261" i="3"/>
  <c r="AA1260" i="3"/>
  <c r="AA1252" i="3"/>
  <c r="AA1251" i="3"/>
  <c r="AA1250" i="3"/>
  <c r="AA1249" i="3"/>
  <c r="AA1248" i="3"/>
  <c r="AA1247" i="3"/>
  <c r="AA1246" i="3"/>
  <c r="AA1245" i="3"/>
  <c r="AA1244" i="3"/>
  <c r="AA1243" i="3"/>
  <c r="AA1242" i="3"/>
  <c r="AA1241" i="3"/>
  <c r="AA1240" i="3"/>
  <c r="AA1239" i="3"/>
  <c r="AA1238" i="3"/>
  <c r="AA1229" i="3"/>
  <c r="AA1228" i="3"/>
  <c r="AA1227" i="3"/>
  <c r="AA1226" i="3"/>
  <c r="AA1225" i="3"/>
  <c r="AA1224" i="3"/>
  <c r="AA1223" i="3"/>
  <c r="AA1222" i="3"/>
  <c r="AA1221" i="3"/>
  <c r="AA1220" i="3"/>
  <c r="AA1219" i="3"/>
  <c r="AA1218" i="3"/>
  <c r="AA1217" i="3"/>
  <c r="AA1216" i="3"/>
  <c r="AA1215" i="3"/>
  <c r="AA1206" i="3"/>
  <c r="AA1205" i="3"/>
  <c r="AA1204" i="3"/>
  <c r="AA1203" i="3"/>
  <c r="AA1202" i="3"/>
  <c r="AA1201" i="3"/>
  <c r="AA1200" i="3"/>
  <c r="AA1199" i="3"/>
  <c r="AA1198" i="3"/>
  <c r="AA1197" i="3"/>
  <c r="AA1196" i="3"/>
  <c r="AA1195" i="3"/>
  <c r="AA1194" i="3"/>
  <c r="AA1193" i="3"/>
  <c r="AA1192" i="3"/>
  <c r="AA1183" i="3"/>
  <c r="AA1182" i="3"/>
  <c r="AA1181" i="3"/>
  <c r="AA1180" i="3"/>
  <c r="AA1179" i="3"/>
  <c r="AA1178" i="3"/>
  <c r="AA1177" i="3"/>
  <c r="AA1176" i="3"/>
  <c r="AA1175" i="3"/>
  <c r="AA1174" i="3"/>
  <c r="AA1173" i="3"/>
  <c r="AA1172" i="3"/>
  <c r="AA1171" i="3"/>
  <c r="AA1170" i="3"/>
  <c r="AA1169" i="3"/>
  <c r="AA1160" i="3"/>
  <c r="AA1159" i="3"/>
  <c r="AA1158" i="3"/>
  <c r="AA1157" i="3"/>
  <c r="AA1156" i="3"/>
  <c r="AA1155" i="3"/>
  <c r="AA1154" i="3"/>
  <c r="AA1153" i="3"/>
  <c r="AA1152" i="3"/>
  <c r="AA1151" i="3"/>
  <c r="AA1150" i="3"/>
  <c r="AA1149" i="3"/>
  <c r="AA1148" i="3"/>
  <c r="AA1147" i="3"/>
  <c r="AA1146" i="3"/>
  <c r="AA1138" i="3"/>
  <c r="AA1137" i="3"/>
  <c r="AA1136" i="3"/>
  <c r="AA1135" i="3"/>
  <c r="AA1134" i="3"/>
  <c r="AA1133" i="3"/>
  <c r="AA1132" i="3"/>
  <c r="AA1131" i="3"/>
  <c r="AA1130" i="3"/>
  <c r="AA1129" i="3"/>
  <c r="AA1128" i="3"/>
  <c r="AA1127" i="3"/>
  <c r="AA1126" i="3"/>
  <c r="AA1125" i="3"/>
  <c r="AA1124" i="3"/>
  <c r="AA1115" i="3"/>
  <c r="AA1114" i="3"/>
  <c r="AA1113" i="3"/>
  <c r="AA1112" i="3"/>
  <c r="AA1111" i="3"/>
  <c r="AA1110" i="3"/>
  <c r="AA1109" i="3"/>
  <c r="AA1108" i="3"/>
  <c r="AA1107" i="3"/>
  <c r="AA1106" i="3"/>
  <c r="AA1105" i="3"/>
  <c r="AA1104" i="3"/>
  <c r="AA1103" i="3"/>
  <c r="AA1102" i="3"/>
  <c r="AA1101" i="3"/>
  <c r="AA1092" i="3"/>
  <c r="AA1091" i="3"/>
  <c r="AA1090" i="3"/>
  <c r="AA1089" i="3"/>
  <c r="AA1088" i="3"/>
  <c r="AA1087" i="3"/>
  <c r="AA1086" i="3"/>
  <c r="AA1085" i="3"/>
  <c r="AA1084" i="3"/>
  <c r="AA1083" i="3"/>
  <c r="AA1082" i="3"/>
  <c r="AA1081" i="3"/>
  <c r="AA1080" i="3"/>
  <c r="AA1079" i="3"/>
  <c r="AA1078" i="3"/>
  <c r="AA1069" i="3"/>
  <c r="AA1068" i="3"/>
  <c r="AA1067" i="3"/>
  <c r="AA1066" i="3"/>
  <c r="AA1065" i="3"/>
  <c r="AA1064" i="3"/>
  <c r="AA1063" i="3"/>
  <c r="AA1062" i="3"/>
  <c r="AA1061" i="3"/>
  <c r="AA1060" i="3"/>
  <c r="AA1059" i="3"/>
  <c r="AA1058" i="3"/>
  <c r="AA1057" i="3"/>
  <c r="AA1056" i="3"/>
  <c r="AA1055" i="3"/>
  <c r="AA1046" i="3"/>
  <c r="AA1045" i="3"/>
  <c r="AA1044" i="3"/>
  <c r="AA1043" i="3"/>
  <c r="AA1042" i="3"/>
  <c r="AA1041" i="3"/>
  <c r="AA1040" i="3"/>
  <c r="AA1039" i="3"/>
  <c r="AA1038" i="3"/>
  <c r="AA1037" i="3"/>
  <c r="AA1036" i="3"/>
  <c r="AA1035" i="3"/>
  <c r="AA1034" i="3"/>
  <c r="AA1033" i="3"/>
  <c r="AA1032" i="3"/>
  <c r="AA1024" i="3"/>
  <c r="AA1023" i="3"/>
  <c r="AA1022" i="3"/>
  <c r="AA1021" i="3"/>
  <c r="AA1020" i="3"/>
  <c r="AA1019" i="3"/>
  <c r="AA1018" i="3"/>
  <c r="AA1017" i="3"/>
  <c r="AA1016" i="3"/>
  <c r="AA1015" i="3"/>
  <c r="AA1014" i="3"/>
  <c r="AA1013" i="3"/>
  <c r="AA1012" i="3"/>
  <c r="AA1011" i="3"/>
  <c r="AA1010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55" i="3"/>
  <c r="AA954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1" i="3"/>
  <c r="AA840" i="3"/>
  <c r="AA839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796" i="3"/>
  <c r="AA795" i="3"/>
  <c r="AA794" i="3"/>
  <c r="AA793" i="3"/>
  <c r="AA792" i="3"/>
  <c r="AA791" i="3"/>
  <c r="AA790" i="3"/>
  <c r="AA789" i="3"/>
  <c r="AA788" i="3"/>
  <c r="AA787" i="3"/>
  <c r="AA786" i="3"/>
  <c r="AA785" i="3"/>
  <c r="AA784" i="3"/>
  <c r="AA783" i="3"/>
  <c r="AA782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0" i="3"/>
  <c r="AA589" i="3"/>
  <c r="AA588" i="3"/>
  <c r="AA587" i="3"/>
  <c r="AA586" i="3"/>
  <c r="AA585" i="3"/>
  <c r="AA584" i="3"/>
  <c r="AA583" i="3"/>
  <c r="AA582" i="3"/>
  <c r="AA581" i="3"/>
  <c r="AA580" i="3"/>
  <c r="AA579" i="3"/>
  <c r="AA578" i="3"/>
  <c r="AA577" i="3"/>
  <c r="AA576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2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09" i="3"/>
  <c r="AA408" i="3"/>
  <c r="AA407" i="3"/>
  <c r="AA406" i="3"/>
  <c r="AA405" i="3"/>
  <c r="AA404" i="3"/>
  <c r="AA403" i="3"/>
  <c r="AA402" i="3"/>
  <c r="AA401" i="3"/>
  <c r="AA400" i="3"/>
  <c r="AA399" i="3"/>
  <c r="AA398" i="3"/>
  <c r="AA397" i="3"/>
  <c r="AA396" i="3"/>
  <c r="AA395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1" i="3"/>
  <c r="AA250" i="3"/>
  <c r="AA249" i="3"/>
  <c r="AA248" i="3"/>
  <c r="AA247" i="3"/>
  <c r="AA246" i="3"/>
  <c r="AA245" i="3"/>
  <c r="AA244" i="3"/>
  <c r="AA243" i="3"/>
  <c r="AA242" i="3"/>
  <c r="AA241" i="3"/>
  <c r="AA240" i="3"/>
  <c r="AA239" i="3"/>
  <c r="AA238" i="3"/>
  <c r="AA237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2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9" i="3"/>
  <c r="V12" i="3"/>
  <c r="Z23" i="3"/>
  <c r="Z22" i="3"/>
  <c r="Z21" i="3"/>
  <c r="Z20" i="3"/>
  <c r="Z19" i="3"/>
  <c r="Z18" i="3"/>
  <c r="Z17" i="3"/>
  <c r="Z16" i="3"/>
  <c r="Z15" i="3"/>
  <c r="Z14" i="3"/>
  <c r="Z13" i="3"/>
  <c r="Z12" i="3"/>
  <c r="Z10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41" i="3"/>
  <c r="Z340" i="3"/>
  <c r="Z339" i="3"/>
  <c r="Z338" i="3"/>
  <c r="Z337" i="3"/>
  <c r="Z336" i="3"/>
  <c r="Z335" i="3"/>
  <c r="Z334" i="3"/>
  <c r="Z333" i="3"/>
  <c r="Z332" i="3"/>
  <c r="Z331" i="3"/>
  <c r="Z330" i="3"/>
  <c r="Z329" i="3"/>
  <c r="Z328" i="3"/>
  <c r="Z327" i="3"/>
  <c r="Z363" i="3"/>
  <c r="Z362" i="3"/>
  <c r="Z361" i="3"/>
  <c r="Z360" i="3"/>
  <c r="Z359" i="3"/>
  <c r="Z358" i="3"/>
  <c r="Z357" i="3"/>
  <c r="Z356" i="3"/>
  <c r="Z355" i="3"/>
  <c r="Z354" i="3"/>
  <c r="Z353" i="3"/>
  <c r="Z352" i="3"/>
  <c r="Z351" i="3"/>
  <c r="Z350" i="3"/>
  <c r="Z349" i="3"/>
  <c r="Z386" i="3"/>
  <c r="Z385" i="3"/>
  <c r="Z384" i="3"/>
  <c r="Z383" i="3"/>
  <c r="Z382" i="3"/>
  <c r="Z381" i="3"/>
  <c r="Z380" i="3"/>
  <c r="Z379" i="3"/>
  <c r="Z378" i="3"/>
  <c r="Z377" i="3"/>
  <c r="Z376" i="3"/>
  <c r="Z375" i="3"/>
  <c r="Z374" i="3"/>
  <c r="Z373" i="3"/>
  <c r="Z372" i="3"/>
  <c r="Z409" i="3"/>
  <c r="Z408" i="3"/>
  <c r="Z407" i="3"/>
  <c r="Z406" i="3"/>
  <c r="Z405" i="3"/>
  <c r="Z404" i="3"/>
  <c r="Z403" i="3"/>
  <c r="Z402" i="3"/>
  <c r="Z401" i="3"/>
  <c r="Z400" i="3"/>
  <c r="Z399" i="3"/>
  <c r="Z398" i="3"/>
  <c r="Z397" i="3"/>
  <c r="Z396" i="3"/>
  <c r="Z395" i="3"/>
  <c r="Z432" i="3"/>
  <c r="Z431" i="3"/>
  <c r="Z430" i="3"/>
  <c r="Z429" i="3"/>
  <c r="Z428" i="3"/>
  <c r="Z427" i="3"/>
  <c r="Z426" i="3"/>
  <c r="Z425" i="3"/>
  <c r="Z424" i="3"/>
  <c r="Z423" i="3"/>
  <c r="Z422" i="3"/>
  <c r="Z421" i="3"/>
  <c r="Z420" i="3"/>
  <c r="Z419" i="3"/>
  <c r="Z418" i="3"/>
  <c r="Z455" i="3"/>
  <c r="Z454" i="3"/>
  <c r="Z453" i="3"/>
  <c r="Z452" i="3"/>
  <c r="Z451" i="3"/>
  <c r="Z450" i="3"/>
  <c r="Z449" i="3"/>
  <c r="Z448" i="3"/>
  <c r="Z447" i="3"/>
  <c r="Z446" i="3"/>
  <c r="Z445" i="3"/>
  <c r="Z444" i="3"/>
  <c r="Z443" i="3"/>
  <c r="Z442" i="3"/>
  <c r="Z441" i="3"/>
  <c r="Z477" i="3"/>
  <c r="Z476" i="3"/>
  <c r="Z475" i="3"/>
  <c r="Z474" i="3"/>
  <c r="Z473" i="3"/>
  <c r="Z472" i="3"/>
  <c r="Z471" i="3"/>
  <c r="Z470" i="3"/>
  <c r="Z469" i="3"/>
  <c r="Z468" i="3"/>
  <c r="Z467" i="3"/>
  <c r="Z466" i="3"/>
  <c r="Z465" i="3"/>
  <c r="Z464" i="3"/>
  <c r="Z463" i="3"/>
  <c r="Z500" i="3"/>
  <c r="Z499" i="3"/>
  <c r="Z498" i="3"/>
  <c r="Z497" i="3"/>
  <c r="Z496" i="3"/>
  <c r="Z495" i="3"/>
  <c r="Z494" i="3"/>
  <c r="Z493" i="3"/>
  <c r="Z492" i="3"/>
  <c r="Z491" i="3"/>
  <c r="Z490" i="3"/>
  <c r="Z489" i="3"/>
  <c r="Z488" i="3"/>
  <c r="Z487" i="3"/>
  <c r="Z486" i="3"/>
  <c r="Z523" i="3"/>
  <c r="Z522" i="3"/>
  <c r="Z521" i="3"/>
  <c r="Z520" i="3"/>
  <c r="Z519" i="3"/>
  <c r="Z518" i="3"/>
  <c r="Z517" i="3"/>
  <c r="Z516" i="3"/>
  <c r="Z515" i="3"/>
  <c r="Z514" i="3"/>
  <c r="Z513" i="3"/>
  <c r="Z512" i="3"/>
  <c r="Z511" i="3"/>
  <c r="Z510" i="3"/>
  <c r="Z509" i="3"/>
  <c r="Z546" i="3"/>
  <c r="Z545" i="3"/>
  <c r="Z544" i="3"/>
  <c r="Z543" i="3"/>
  <c r="Z542" i="3"/>
  <c r="Z541" i="3"/>
  <c r="Z540" i="3"/>
  <c r="Z539" i="3"/>
  <c r="Z538" i="3"/>
  <c r="Z537" i="3"/>
  <c r="Z536" i="3"/>
  <c r="Z535" i="3"/>
  <c r="Z534" i="3"/>
  <c r="Z533" i="3"/>
  <c r="Z532" i="3"/>
  <c r="Z569" i="3"/>
  <c r="Z568" i="3"/>
  <c r="Z567" i="3"/>
  <c r="Z566" i="3"/>
  <c r="Z565" i="3"/>
  <c r="Z564" i="3"/>
  <c r="Z563" i="3"/>
  <c r="Z562" i="3"/>
  <c r="Z561" i="3"/>
  <c r="Z560" i="3"/>
  <c r="Z559" i="3"/>
  <c r="Z558" i="3"/>
  <c r="Z557" i="3"/>
  <c r="Z556" i="3"/>
  <c r="Z555" i="3"/>
  <c r="Z590" i="3"/>
  <c r="Z589" i="3"/>
  <c r="Z588" i="3"/>
  <c r="Z587" i="3"/>
  <c r="Z586" i="3"/>
  <c r="Z585" i="3"/>
  <c r="Z584" i="3"/>
  <c r="Z583" i="3"/>
  <c r="Z582" i="3"/>
  <c r="Z581" i="3"/>
  <c r="Z580" i="3"/>
  <c r="Z579" i="3"/>
  <c r="Z578" i="3"/>
  <c r="Z577" i="3"/>
  <c r="Z576" i="3"/>
  <c r="Z613" i="3"/>
  <c r="Z612" i="3"/>
  <c r="Z611" i="3"/>
  <c r="Z610" i="3"/>
  <c r="Z609" i="3"/>
  <c r="Z608" i="3"/>
  <c r="Z607" i="3"/>
  <c r="Z606" i="3"/>
  <c r="Z605" i="3"/>
  <c r="Z604" i="3"/>
  <c r="Z603" i="3"/>
  <c r="Z602" i="3"/>
  <c r="Z601" i="3"/>
  <c r="Z600" i="3"/>
  <c r="Z599" i="3"/>
  <c r="Z636" i="3"/>
  <c r="Z635" i="3"/>
  <c r="Z634" i="3"/>
  <c r="Z633" i="3"/>
  <c r="Z632" i="3"/>
  <c r="Z631" i="3"/>
  <c r="Z630" i="3"/>
  <c r="Z629" i="3"/>
  <c r="Z628" i="3"/>
  <c r="Z627" i="3"/>
  <c r="Z626" i="3"/>
  <c r="Z625" i="3"/>
  <c r="Z624" i="3"/>
  <c r="Z623" i="3"/>
  <c r="Z622" i="3"/>
  <c r="Z659" i="3"/>
  <c r="Z658" i="3"/>
  <c r="Z657" i="3"/>
  <c r="Z656" i="3"/>
  <c r="Z655" i="3"/>
  <c r="Z654" i="3"/>
  <c r="Z653" i="3"/>
  <c r="Z652" i="3"/>
  <c r="Z651" i="3"/>
  <c r="Z650" i="3"/>
  <c r="Z649" i="3"/>
  <c r="Z648" i="3"/>
  <c r="Z647" i="3"/>
  <c r="Z646" i="3"/>
  <c r="Z645" i="3"/>
  <c r="Z682" i="3"/>
  <c r="Z681" i="3"/>
  <c r="Z680" i="3"/>
  <c r="Z679" i="3"/>
  <c r="Z678" i="3"/>
  <c r="Z677" i="3"/>
  <c r="Z676" i="3"/>
  <c r="Z675" i="3"/>
  <c r="Z674" i="3"/>
  <c r="Z673" i="3"/>
  <c r="Z672" i="3"/>
  <c r="Z671" i="3"/>
  <c r="Z670" i="3"/>
  <c r="Z669" i="3"/>
  <c r="Z668" i="3"/>
  <c r="Z704" i="3"/>
  <c r="Z703" i="3"/>
  <c r="Z702" i="3"/>
  <c r="Z701" i="3"/>
  <c r="Z700" i="3"/>
  <c r="Z699" i="3"/>
  <c r="Z698" i="3"/>
  <c r="Z697" i="3"/>
  <c r="Z696" i="3"/>
  <c r="Z695" i="3"/>
  <c r="Z694" i="3"/>
  <c r="Z693" i="3"/>
  <c r="Z692" i="3"/>
  <c r="Z691" i="3"/>
  <c r="Z690" i="3"/>
  <c r="Z727" i="3"/>
  <c r="Z726" i="3"/>
  <c r="Z725" i="3"/>
  <c r="Z724" i="3"/>
  <c r="Z723" i="3"/>
  <c r="Z722" i="3"/>
  <c r="Z721" i="3"/>
  <c r="Z720" i="3"/>
  <c r="Z719" i="3"/>
  <c r="Z718" i="3"/>
  <c r="Z717" i="3"/>
  <c r="Z716" i="3"/>
  <c r="Z715" i="3"/>
  <c r="Z714" i="3"/>
  <c r="Z713" i="3"/>
  <c r="Z750" i="3"/>
  <c r="Z749" i="3"/>
  <c r="Z748" i="3"/>
  <c r="Z747" i="3"/>
  <c r="Z746" i="3"/>
  <c r="Z745" i="3"/>
  <c r="Z744" i="3"/>
  <c r="Z743" i="3"/>
  <c r="Z742" i="3"/>
  <c r="Z741" i="3"/>
  <c r="Z740" i="3"/>
  <c r="Z739" i="3"/>
  <c r="Z738" i="3"/>
  <c r="Z737" i="3"/>
  <c r="Z736" i="3"/>
  <c r="Z773" i="3"/>
  <c r="Z772" i="3"/>
  <c r="Z771" i="3"/>
  <c r="Z770" i="3"/>
  <c r="Z769" i="3"/>
  <c r="Z768" i="3"/>
  <c r="Z767" i="3"/>
  <c r="Z766" i="3"/>
  <c r="Z765" i="3"/>
  <c r="Z764" i="3"/>
  <c r="Z763" i="3"/>
  <c r="Z762" i="3"/>
  <c r="Z761" i="3"/>
  <c r="Z760" i="3"/>
  <c r="Z759" i="3"/>
  <c r="Z796" i="3"/>
  <c r="Z795" i="3"/>
  <c r="Z794" i="3"/>
  <c r="Z793" i="3"/>
  <c r="Z792" i="3"/>
  <c r="Z791" i="3"/>
  <c r="Z790" i="3"/>
  <c r="Z789" i="3"/>
  <c r="Z788" i="3"/>
  <c r="Z787" i="3"/>
  <c r="Z786" i="3"/>
  <c r="Z785" i="3"/>
  <c r="Z784" i="3"/>
  <c r="Z783" i="3"/>
  <c r="Z782" i="3"/>
  <c r="Z818" i="3"/>
  <c r="Z817" i="3"/>
  <c r="Z816" i="3"/>
  <c r="Z815" i="3"/>
  <c r="Z814" i="3"/>
  <c r="Z813" i="3"/>
  <c r="Z812" i="3"/>
  <c r="Z811" i="3"/>
  <c r="Z810" i="3"/>
  <c r="Z809" i="3"/>
  <c r="Z808" i="3"/>
  <c r="Z807" i="3"/>
  <c r="Z806" i="3"/>
  <c r="Z805" i="3"/>
  <c r="Z804" i="3"/>
  <c r="Z841" i="3"/>
  <c r="Z840" i="3"/>
  <c r="Z839" i="3"/>
  <c r="Z838" i="3"/>
  <c r="Z837" i="3"/>
  <c r="Z836" i="3"/>
  <c r="Z835" i="3"/>
  <c r="Z834" i="3"/>
  <c r="Z833" i="3"/>
  <c r="Z832" i="3"/>
  <c r="Z831" i="3"/>
  <c r="Z830" i="3"/>
  <c r="Z829" i="3"/>
  <c r="Z828" i="3"/>
  <c r="Z827" i="3"/>
  <c r="Z864" i="3"/>
  <c r="Z863" i="3"/>
  <c r="Z862" i="3"/>
  <c r="Z861" i="3"/>
  <c r="Z860" i="3"/>
  <c r="Z859" i="3"/>
  <c r="Z858" i="3"/>
  <c r="Z857" i="3"/>
  <c r="Z856" i="3"/>
  <c r="Z855" i="3"/>
  <c r="Z854" i="3"/>
  <c r="Z853" i="3"/>
  <c r="Z852" i="3"/>
  <c r="Z851" i="3"/>
  <c r="Z850" i="3"/>
  <c r="Z887" i="3"/>
  <c r="Z886" i="3"/>
  <c r="Z885" i="3"/>
  <c r="Z884" i="3"/>
  <c r="Z883" i="3"/>
  <c r="Z882" i="3"/>
  <c r="Z881" i="3"/>
  <c r="Z880" i="3"/>
  <c r="Z879" i="3"/>
  <c r="Z878" i="3"/>
  <c r="Z877" i="3"/>
  <c r="Z876" i="3"/>
  <c r="Z875" i="3"/>
  <c r="Z874" i="3"/>
  <c r="Z873" i="3"/>
  <c r="Z910" i="3"/>
  <c r="Z909" i="3"/>
  <c r="Z908" i="3"/>
  <c r="Z907" i="3"/>
  <c r="Z906" i="3"/>
  <c r="Z905" i="3"/>
  <c r="Z904" i="3"/>
  <c r="Z903" i="3"/>
  <c r="Z902" i="3"/>
  <c r="Z901" i="3"/>
  <c r="Z900" i="3"/>
  <c r="Z899" i="3"/>
  <c r="Z898" i="3"/>
  <c r="Z897" i="3"/>
  <c r="Z896" i="3"/>
  <c r="Z932" i="3"/>
  <c r="Z931" i="3"/>
  <c r="Z930" i="3"/>
  <c r="Z929" i="3"/>
  <c r="Z928" i="3"/>
  <c r="Z927" i="3"/>
  <c r="Z926" i="3"/>
  <c r="Z925" i="3"/>
  <c r="Z924" i="3"/>
  <c r="Z923" i="3"/>
  <c r="Z922" i="3"/>
  <c r="Z921" i="3"/>
  <c r="Z920" i="3"/>
  <c r="Z919" i="3"/>
  <c r="Z918" i="3"/>
  <c r="Z955" i="3"/>
  <c r="Z954" i="3"/>
  <c r="Z953" i="3"/>
  <c r="Z952" i="3"/>
  <c r="Z951" i="3"/>
  <c r="Z950" i="3"/>
  <c r="Z949" i="3"/>
  <c r="Z948" i="3"/>
  <c r="Z947" i="3"/>
  <c r="Z946" i="3"/>
  <c r="Z945" i="3"/>
  <c r="Z944" i="3"/>
  <c r="Z943" i="3"/>
  <c r="Z942" i="3"/>
  <c r="Z941" i="3"/>
  <c r="Z978" i="3"/>
  <c r="Z977" i="3"/>
  <c r="Z976" i="3"/>
  <c r="Z975" i="3"/>
  <c r="Z974" i="3"/>
  <c r="Z973" i="3"/>
  <c r="Z972" i="3"/>
  <c r="Z971" i="3"/>
  <c r="Z970" i="3"/>
  <c r="Z969" i="3"/>
  <c r="Z968" i="3"/>
  <c r="Z967" i="3"/>
  <c r="Z966" i="3"/>
  <c r="Z965" i="3"/>
  <c r="Z964" i="3"/>
  <c r="Z1001" i="3"/>
  <c r="Z1000" i="3"/>
  <c r="Z999" i="3"/>
  <c r="Z998" i="3"/>
  <c r="Z997" i="3"/>
  <c r="Z996" i="3"/>
  <c r="Z995" i="3"/>
  <c r="Z994" i="3"/>
  <c r="Z993" i="3"/>
  <c r="Z992" i="3"/>
  <c r="Z991" i="3"/>
  <c r="Z990" i="3"/>
  <c r="Z989" i="3"/>
  <c r="Z988" i="3"/>
  <c r="Z987" i="3"/>
  <c r="Z1024" i="3"/>
  <c r="Z1023" i="3"/>
  <c r="Z1022" i="3"/>
  <c r="Z1021" i="3"/>
  <c r="Z1020" i="3"/>
  <c r="Z1019" i="3"/>
  <c r="Z1018" i="3"/>
  <c r="Z1017" i="3"/>
  <c r="Z1016" i="3"/>
  <c r="Z1015" i="3"/>
  <c r="Z1014" i="3"/>
  <c r="Z1013" i="3"/>
  <c r="Z1012" i="3"/>
  <c r="Z1011" i="3"/>
  <c r="Z1010" i="3"/>
  <c r="Z1046" i="3"/>
  <c r="Z1045" i="3"/>
  <c r="Z1044" i="3"/>
  <c r="Z1043" i="3"/>
  <c r="Z1042" i="3"/>
  <c r="Z1041" i="3"/>
  <c r="Z1040" i="3"/>
  <c r="Z1039" i="3"/>
  <c r="Z1038" i="3"/>
  <c r="Z1037" i="3"/>
  <c r="Z1036" i="3"/>
  <c r="Z1035" i="3"/>
  <c r="Z1034" i="3"/>
  <c r="Z1033" i="3"/>
  <c r="Z1032" i="3"/>
  <c r="Z1069" i="3"/>
  <c r="Z1068" i="3"/>
  <c r="Z1067" i="3"/>
  <c r="Z1066" i="3"/>
  <c r="Z1065" i="3"/>
  <c r="Z1064" i="3"/>
  <c r="Z1063" i="3"/>
  <c r="Z1062" i="3"/>
  <c r="Z1061" i="3"/>
  <c r="Z1060" i="3"/>
  <c r="Z1059" i="3"/>
  <c r="Z1058" i="3"/>
  <c r="Z1057" i="3"/>
  <c r="Z1056" i="3"/>
  <c r="Z1055" i="3"/>
  <c r="Z1092" i="3"/>
  <c r="Z1091" i="3"/>
  <c r="Z1090" i="3"/>
  <c r="Z1089" i="3"/>
  <c r="Z1088" i="3"/>
  <c r="Z1087" i="3"/>
  <c r="Z1086" i="3"/>
  <c r="Z1085" i="3"/>
  <c r="Z1084" i="3"/>
  <c r="Z1083" i="3"/>
  <c r="Z1082" i="3"/>
  <c r="Z1081" i="3"/>
  <c r="Z1080" i="3"/>
  <c r="Z1079" i="3"/>
  <c r="Z1078" i="3"/>
  <c r="Z1115" i="3"/>
  <c r="Z1114" i="3"/>
  <c r="Z1113" i="3"/>
  <c r="Z1112" i="3"/>
  <c r="Z1111" i="3"/>
  <c r="Z1110" i="3"/>
  <c r="Z1109" i="3"/>
  <c r="Z1108" i="3"/>
  <c r="Z1107" i="3"/>
  <c r="Z1106" i="3"/>
  <c r="Z1105" i="3"/>
  <c r="Z1104" i="3"/>
  <c r="Z1103" i="3"/>
  <c r="Z1102" i="3"/>
  <c r="Z1101" i="3"/>
  <c r="Z1138" i="3"/>
  <c r="Z1137" i="3"/>
  <c r="Z1136" i="3"/>
  <c r="Z1135" i="3"/>
  <c r="Z1134" i="3"/>
  <c r="Z1133" i="3"/>
  <c r="Z1132" i="3"/>
  <c r="Z1131" i="3"/>
  <c r="Z1130" i="3"/>
  <c r="Z1129" i="3"/>
  <c r="Z1128" i="3"/>
  <c r="Z1127" i="3"/>
  <c r="Z1126" i="3"/>
  <c r="Z1125" i="3"/>
  <c r="Z1124" i="3"/>
  <c r="Z1160" i="3"/>
  <c r="Z1159" i="3"/>
  <c r="Z1158" i="3"/>
  <c r="Z1157" i="3"/>
  <c r="Z1156" i="3"/>
  <c r="Z1155" i="3"/>
  <c r="Z1154" i="3"/>
  <c r="Z1153" i="3"/>
  <c r="Z1152" i="3"/>
  <c r="Z1151" i="3"/>
  <c r="Z1150" i="3"/>
  <c r="Z1149" i="3"/>
  <c r="Z1148" i="3"/>
  <c r="Z1147" i="3"/>
  <c r="Z1146" i="3"/>
  <c r="Z1183" i="3"/>
  <c r="Z1182" i="3"/>
  <c r="Z1181" i="3"/>
  <c r="Z1180" i="3"/>
  <c r="Z1179" i="3"/>
  <c r="Z1178" i="3"/>
  <c r="Z1177" i="3"/>
  <c r="Z1176" i="3"/>
  <c r="Z1175" i="3"/>
  <c r="Z1174" i="3"/>
  <c r="Z1173" i="3"/>
  <c r="Z1172" i="3"/>
  <c r="Z1171" i="3"/>
  <c r="Z1170" i="3"/>
  <c r="Z1169" i="3"/>
  <c r="Z1206" i="3"/>
  <c r="Z1205" i="3"/>
  <c r="Z1204" i="3"/>
  <c r="Z1203" i="3"/>
  <c r="Z1202" i="3"/>
  <c r="Z1201" i="3"/>
  <c r="Z1200" i="3"/>
  <c r="Z1199" i="3"/>
  <c r="Z1198" i="3"/>
  <c r="Z1197" i="3"/>
  <c r="Z1196" i="3"/>
  <c r="Z1195" i="3"/>
  <c r="Z1194" i="3"/>
  <c r="Z1193" i="3"/>
  <c r="Z1192" i="3"/>
  <c r="Z1229" i="3"/>
  <c r="Z1228" i="3"/>
  <c r="Z1227" i="3"/>
  <c r="Z1226" i="3"/>
  <c r="Z1225" i="3"/>
  <c r="Z1224" i="3"/>
  <c r="Z1223" i="3"/>
  <c r="Z1222" i="3"/>
  <c r="Z1221" i="3"/>
  <c r="Z1220" i="3"/>
  <c r="Z1219" i="3"/>
  <c r="Z1218" i="3"/>
  <c r="Z1217" i="3"/>
  <c r="Z1216" i="3"/>
  <c r="Z1215" i="3"/>
  <c r="Z1252" i="3"/>
  <c r="Z1251" i="3"/>
  <c r="Z1250" i="3"/>
  <c r="Z1249" i="3"/>
  <c r="Z1248" i="3"/>
  <c r="Z1247" i="3"/>
  <c r="Z1246" i="3"/>
  <c r="Z1245" i="3"/>
  <c r="Z1244" i="3"/>
  <c r="Z1243" i="3"/>
  <c r="Z1242" i="3"/>
  <c r="Z1241" i="3"/>
  <c r="Z1240" i="3"/>
  <c r="Z1239" i="3"/>
  <c r="Z1238" i="3"/>
  <c r="Z1274" i="3"/>
  <c r="Z1273" i="3"/>
  <c r="Z1272" i="3"/>
  <c r="Z1271" i="3"/>
  <c r="Z1270" i="3"/>
  <c r="Z1269" i="3"/>
  <c r="Z1268" i="3"/>
  <c r="Z1267" i="3"/>
  <c r="Z1266" i="3"/>
  <c r="Z1265" i="3"/>
  <c r="Z1264" i="3"/>
  <c r="Z1263" i="3"/>
  <c r="Z1262" i="3"/>
  <c r="Z1261" i="3"/>
  <c r="Z1260" i="3"/>
  <c r="Z1297" i="3"/>
  <c r="Z1296" i="3"/>
  <c r="Z1295" i="3"/>
  <c r="Z1294" i="3"/>
  <c r="Z1293" i="3"/>
  <c r="Z1292" i="3"/>
  <c r="Z1291" i="3"/>
  <c r="Z1290" i="3"/>
  <c r="Z1289" i="3"/>
  <c r="Z1288" i="3"/>
  <c r="Z1287" i="3"/>
  <c r="Z1286" i="3"/>
  <c r="Z1285" i="3"/>
  <c r="Z1284" i="3"/>
  <c r="Z1283" i="3"/>
  <c r="Z1320" i="3"/>
  <c r="Z1319" i="3"/>
  <c r="Z1318" i="3"/>
  <c r="Z1317" i="3"/>
  <c r="Z1316" i="3"/>
  <c r="Z1315" i="3"/>
  <c r="Z1314" i="3"/>
  <c r="Z1313" i="3"/>
  <c r="Z1312" i="3"/>
  <c r="Z1311" i="3"/>
  <c r="Z1310" i="3"/>
  <c r="Z1309" i="3"/>
  <c r="Z1308" i="3"/>
  <c r="Z1307" i="3"/>
  <c r="Z1306" i="3"/>
  <c r="Z1343" i="3"/>
  <c r="Z1342" i="3"/>
  <c r="Z1341" i="3"/>
  <c r="Z1340" i="3"/>
  <c r="Z1339" i="3"/>
  <c r="Z1338" i="3"/>
  <c r="Z1337" i="3"/>
  <c r="Z1336" i="3"/>
  <c r="Z1335" i="3"/>
  <c r="Z1334" i="3"/>
  <c r="Z1333" i="3"/>
  <c r="Z1332" i="3"/>
  <c r="Z1331" i="3"/>
  <c r="Z1330" i="3"/>
  <c r="Z1329" i="3"/>
  <c r="Z1366" i="3"/>
  <c r="Z1365" i="3"/>
  <c r="Z1364" i="3"/>
  <c r="Z1363" i="3"/>
  <c r="Z1362" i="3"/>
  <c r="Z1361" i="3"/>
  <c r="Z1360" i="3"/>
  <c r="Z1359" i="3"/>
  <c r="Z1358" i="3"/>
  <c r="Z1357" i="3"/>
  <c r="Z1356" i="3"/>
  <c r="Z1355" i="3"/>
  <c r="Z1354" i="3"/>
  <c r="Z1353" i="3"/>
  <c r="Z1352" i="3"/>
  <c r="Z1388" i="3"/>
  <c r="Z1387" i="3"/>
  <c r="Z1386" i="3"/>
  <c r="Z1385" i="3"/>
  <c r="Z1384" i="3"/>
  <c r="Z1383" i="3"/>
  <c r="Z1382" i="3"/>
  <c r="Z1381" i="3"/>
  <c r="Z1380" i="3"/>
  <c r="Z1379" i="3"/>
  <c r="Z1378" i="3"/>
  <c r="Z1377" i="3"/>
  <c r="Z1376" i="3"/>
  <c r="Z1375" i="3"/>
  <c r="Z1374" i="3"/>
  <c r="Z1411" i="3"/>
  <c r="Z1410" i="3"/>
  <c r="Z1409" i="3"/>
  <c r="Z1408" i="3"/>
  <c r="Z1407" i="3"/>
  <c r="Z1406" i="3"/>
  <c r="Z1405" i="3"/>
  <c r="Z1404" i="3"/>
  <c r="Z1403" i="3"/>
  <c r="Z1402" i="3"/>
  <c r="Z1401" i="3"/>
  <c r="Z1400" i="3"/>
  <c r="Z1399" i="3"/>
  <c r="Z1398" i="3"/>
  <c r="Z1397" i="3"/>
  <c r="Z1434" i="3"/>
  <c r="Z1433" i="3"/>
  <c r="Z1432" i="3"/>
  <c r="Z1431" i="3"/>
  <c r="Z1430" i="3"/>
  <c r="Z1429" i="3"/>
  <c r="Z1428" i="3"/>
  <c r="Z1427" i="3"/>
  <c r="Z1426" i="3"/>
  <c r="Z1425" i="3"/>
  <c r="Z1424" i="3"/>
  <c r="Z1423" i="3"/>
  <c r="Z1422" i="3"/>
  <c r="Z1421" i="3"/>
  <c r="Z1420" i="3"/>
  <c r="Z1457" i="3"/>
  <c r="Z1456" i="3"/>
  <c r="Z1455" i="3"/>
  <c r="Z1454" i="3"/>
  <c r="Z1453" i="3"/>
  <c r="Z1452" i="3"/>
  <c r="Z1451" i="3"/>
  <c r="Z1450" i="3"/>
  <c r="Z1449" i="3"/>
  <c r="Z1448" i="3"/>
  <c r="Z1447" i="3"/>
  <c r="Z1446" i="3"/>
  <c r="Z1445" i="3"/>
  <c r="Z1444" i="3"/>
  <c r="Z1443" i="3"/>
  <c r="Z1480" i="3"/>
  <c r="Z1479" i="3"/>
  <c r="Z1478" i="3"/>
  <c r="Z1477" i="3"/>
  <c r="Z1476" i="3"/>
  <c r="Z1475" i="3"/>
  <c r="Z1474" i="3"/>
  <c r="Z1473" i="3"/>
  <c r="Z1472" i="3"/>
  <c r="Z1471" i="3"/>
  <c r="Z1470" i="3"/>
  <c r="Z1469" i="3"/>
  <c r="Z1468" i="3"/>
  <c r="Z1467" i="3"/>
  <c r="Z1466" i="3"/>
  <c r="Z1502" i="3"/>
  <c r="Z1501" i="3"/>
  <c r="Z1500" i="3"/>
  <c r="Z1499" i="3"/>
  <c r="Z1498" i="3"/>
  <c r="Z1497" i="3"/>
  <c r="Z1496" i="3"/>
  <c r="Z1495" i="3"/>
  <c r="Z1494" i="3"/>
  <c r="Z1493" i="3"/>
  <c r="Z1492" i="3"/>
  <c r="Z1491" i="3"/>
  <c r="Z1490" i="3"/>
  <c r="Z1489" i="3"/>
  <c r="Z1488" i="3"/>
  <c r="Z1525" i="3"/>
  <c r="Z1524" i="3"/>
  <c r="Z1523" i="3"/>
  <c r="Z1522" i="3"/>
  <c r="Z1521" i="3"/>
  <c r="Z1520" i="3"/>
  <c r="Z1519" i="3"/>
  <c r="Z1518" i="3"/>
  <c r="Z1517" i="3"/>
  <c r="Z1516" i="3"/>
  <c r="Z1515" i="3"/>
  <c r="Z1514" i="3"/>
  <c r="Z1513" i="3"/>
  <c r="Z1512" i="3"/>
  <c r="Z1511" i="3"/>
  <c r="Z1548" i="3"/>
  <c r="Z1547" i="3"/>
  <c r="Z1546" i="3"/>
  <c r="Z1545" i="3"/>
  <c r="Z1544" i="3"/>
  <c r="Z1543" i="3"/>
  <c r="Z1542" i="3"/>
  <c r="Z1541" i="3"/>
  <c r="Z1540" i="3"/>
  <c r="Z1539" i="3"/>
  <c r="Z1538" i="3"/>
  <c r="Z1537" i="3"/>
  <c r="Z1536" i="3"/>
  <c r="Z1535" i="3"/>
  <c r="Z1534" i="3"/>
  <c r="Z1571" i="3"/>
  <c r="Z1570" i="3"/>
  <c r="Z1569" i="3"/>
  <c r="Z1568" i="3"/>
  <c r="Z1567" i="3"/>
  <c r="Z1566" i="3"/>
  <c r="Z1565" i="3"/>
  <c r="Z1564" i="3"/>
  <c r="Z1563" i="3"/>
  <c r="Z1562" i="3"/>
  <c r="Z1561" i="3"/>
  <c r="Z1560" i="3"/>
  <c r="Z1559" i="3"/>
  <c r="Z1558" i="3"/>
  <c r="Z1557" i="3"/>
  <c r="Z1594" i="3"/>
  <c r="Z1593" i="3"/>
  <c r="Z1592" i="3"/>
  <c r="Z1591" i="3"/>
  <c r="Z1590" i="3"/>
  <c r="Z1589" i="3"/>
  <c r="Z1588" i="3"/>
  <c r="Z1587" i="3"/>
  <c r="Z1586" i="3"/>
  <c r="Z1585" i="3"/>
  <c r="Z1584" i="3"/>
  <c r="Z1583" i="3"/>
  <c r="Z1582" i="3"/>
  <c r="Z1581" i="3"/>
  <c r="Z1580" i="3"/>
  <c r="Z1616" i="3"/>
  <c r="Z1615" i="3"/>
  <c r="Z1614" i="3"/>
  <c r="Z1613" i="3"/>
  <c r="Z1612" i="3"/>
  <c r="Z1611" i="3"/>
  <c r="Z1610" i="3"/>
  <c r="Z1609" i="3"/>
  <c r="Z1608" i="3"/>
  <c r="Z1607" i="3"/>
  <c r="Z1606" i="3"/>
  <c r="Z1605" i="3"/>
  <c r="Z1604" i="3"/>
  <c r="Z1603" i="3"/>
  <c r="Z1602" i="3"/>
  <c r="Z1639" i="3"/>
  <c r="Z1638" i="3"/>
  <c r="Z1637" i="3"/>
  <c r="Z1636" i="3"/>
  <c r="Z1635" i="3"/>
  <c r="Z1634" i="3"/>
  <c r="Z1633" i="3"/>
  <c r="Z1632" i="3"/>
  <c r="Z1631" i="3"/>
  <c r="Z1630" i="3"/>
  <c r="Z1629" i="3"/>
  <c r="Z1628" i="3"/>
  <c r="Z1627" i="3"/>
  <c r="Z1626" i="3"/>
  <c r="Z1625" i="3"/>
  <c r="Z1662" i="3"/>
  <c r="Z1661" i="3"/>
  <c r="Z1660" i="3"/>
  <c r="Z1659" i="3"/>
  <c r="Z1658" i="3"/>
  <c r="Z1657" i="3"/>
  <c r="Z1656" i="3"/>
  <c r="Z1655" i="3"/>
  <c r="Z1654" i="3"/>
  <c r="Z1653" i="3"/>
  <c r="Z1652" i="3"/>
  <c r="Z1651" i="3"/>
  <c r="Z1650" i="3"/>
  <c r="Z1649" i="3"/>
  <c r="Z1648" i="3"/>
  <c r="Z1685" i="3"/>
  <c r="Z1684" i="3"/>
  <c r="Z1683" i="3"/>
  <c r="Z1682" i="3"/>
  <c r="Z1681" i="3"/>
  <c r="Z1680" i="3"/>
  <c r="Z1679" i="3"/>
  <c r="Z1678" i="3"/>
  <c r="Z1677" i="3"/>
  <c r="Z1676" i="3"/>
  <c r="Z1675" i="3"/>
  <c r="Z1674" i="3"/>
  <c r="Z1673" i="3"/>
  <c r="Z1672" i="3"/>
  <c r="Z1671" i="3"/>
  <c r="Z1708" i="3"/>
  <c r="Z1707" i="3"/>
  <c r="Z1706" i="3"/>
  <c r="Z1705" i="3"/>
  <c r="Z1704" i="3"/>
  <c r="Z1703" i="3"/>
  <c r="Z1702" i="3"/>
  <c r="Z1701" i="3"/>
  <c r="Z1700" i="3"/>
  <c r="Z1699" i="3"/>
  <c r="Z1698" i="3"/>
  <c r="Z1697" i="3"/>
  <c r="Z1696" i="3"/>
  <c r="Z1695" i="3"/>
  <c r="Z1694" i="3"/>
  <c r="Z1744" i="3"/>
  <c r="Z1743" i="3"/>
  <c r="Z1742" i="3"/>
  <c r="Z1741" i="3"/>
  <c r="Z1740" i="3"/>
  <c r="Z1739" i="3"/>
  <c r="Z1738" i="3"/>
  <c r="Z1737" i="3"/>
  <c r="Z1736" i="3"/>
  <c r="Z1735" i="3"/>
  <c r="Z1734" i="3"/>
  <c r="Z1733" i="3"/>
  <c r="Z1732" i="3"/>
  <c r="Z1731" i="3"/>
  <c r="Z1730" i="3"/>
  <c r="Z1729" i="3"/>
  <c r="Z1728" i="3"/>
  <c r="Z1727" i="3"/>
  <c r="Z1726" i="3"/>
  <c r="Z1725" i="3"/>
  <c r="Z1724" i="3"/>
  <c r="Z1723" i="3"/>
  <c r="Z1722" i="3"/>
  <c r="Z1721" i="3"/>
  <c r="Z1720" i="3"/>
  <c r="Z1719" i="3"/>
  <c r="Z1718" i="3"/>
  <c r="Z1717" i="3"/>
  <c r="Z1716" i="3"/>
  <c r="Z1767" i="3"/>
  <c r="Z1766" i="3"/>
  <c r="Z1765" i="3"/>
  <c r="Z1764" i="3"/>
  <c r="Z1763" i="3"/>
  <c r="Z1762" i="3"/>
  <c r="Z1761" i="3"/>
  <c r="Z1760" i="3"/>
  <c r="Z1759" i="3"/>
  <c r="Z1758" i="3"/>
  <c r="Z1757" i="3"/>
  <c r="Z1756" i="3"/>
  <c r="Z1755" i="3"/>
  <c r="Z1754" i="3"/>
  <c r="Z1753" i="3"/>
  <c r="Z1790" i="3"/>
  <c r="Z1789" i="3"/>
  <c r="Z1788" i="3"/>
  <c r="Z1787" i="3"/>
  <c r="Z1786" i="3"/>
  <c r="Z1785" i="3"/>
  <c r="Z1784" i="3"/>
  <c r="Z1783" i="3"/>
  <c r="Z1782" i="3"/>
  <c r="Z1781" i="3"/>
  <c r="Z1780" i="3"/>
  <c r="Z1779" i="3"/>
  <c r="Z1778" i="3"/>
  <c r="Z1777" i="3"/>
  <c r="Z1776" i="3"/>
  <c r="Z1812" i="3"/>
  <c r="Z1811" i="3"/>
  <c r="Z1810" i="3"/>
  <c r="Z1809" i="3"/>
  <c r="Z1808" i="3"/>
  <c r="Z1807" i="3"/>
  <c r="Z1806" i="3"/>
  <c r="Z1805" i="3"/>
  <c r="Z1804" i="3"/>
  <c r="Z1803" i="3"/>
  <c r="Z1802" i="3"/>
  <c r="Z1801" i="3"/>
  <c r="Z1800" i="3"/>
  <c r="Z1799" i="3"/>
  <c r="Z1798" i="3"/>
  <c r="Z1835" i="3"/>
  <c r="Z1834" i="3"/>
  <c r="Z1833" i="3"/>
  <c r="Z1832" i="3"/>
  <c r="Z1831" i="3"/>
  <c r="Z1830" i="3"/>
  <c r="Z1829" i="3"/>
  <c r="Z1828" i="3"/>
  <c r="Z1827" i="3"/>
  <c r="Z1826" i="3"/>
  <c r="Z1825" i="3"/>
  <c r="Z1824" i="3"/>
  <c r="Z1823" i="3"/>
  <c r="Z1822" i="3"/>
  <c r="Z1821" i="3"/>
  <c r="Z1858" i="3"/>
  <c r="Z1857" i="3"/>
  <c r="Z1856" i="3"/>
  <c r="Z1855" i="3"/>
  <c r="Z1854" i="3"/>
  <c r="Z1853" i="3"/>
  <c r="Z1852" i="3"/>
  <c r="Z1851" i="3"/>
  <c r="Z1850" i="3"/>
  <c r="Z1849" i="3"/>
  <c r="Z1848" i="3"/>
  <c r="Z1847" i="3"/>
  <c r="Z1846" i="3"/>
  <c r="Z1845" i="3"/>
  <c r="Z1844" i="3"/>
  <c r="Z1881" i="3"/>
  <c r="Z1880" i="3"/>
  <c r="Z1879" i="3"/>
  <c r="Z1878" i="3"/>
  <c r="Z1877" i="3"/>
  <c r="Z1876" i="3"/>
  <c r="Z1875" i="3"/>
  <c r="Z1874" i="3"/>
  <c r="Z1873" i="3"/>
  <c r="Z1872" i="3"/>
  <c r="Z1871" i="3"/>
  <c r="Z1870" i="3"/>
  <c r="Z1869" i="3"/>
  <c r="Z1868" i="3"/>
  <c r="Z1867" i="3"/>
  <c r="Z1904" i="3"/>
  <c r="Z1903" i="3"/>
  <c r="Z1902" i="3"/>
  <c r="Z1901" i="3"/>
  <c r="Z1900" i="3"/>
  <c r="Z1899" i="3"/>
  <c r="Z1898" i="3"/>
  <c r="Z1897" i="3"/>
  <c r="Z1896" i="3"/>
  <c r="Z1895" i="3"/>
  <c r="Z1894" i="3"/>
  <c r="Z1893" i="3"/>
  <c r="Z1892" i="3"/>
  <c r="Z1891" i="3"/>
  <c r="Z1890" i="3"/>
  <c r="Z1926" i="3"/>
  <c r="Z1925" i="3"/>
  <c r="Z1924" i="3"/>
  <c r="Z1923" i="3"/>
  <c r="Z1922" i="3"/>
  <c r="Z1921" i="3"/>
  <c r="Z1920" i="3"/>
  <c r="Z1919" i="3"/>
  <c r="Z1918" i="3"/>
  <c r="Z1917" i="3"/>
  <c r="Z1916" i="3"/>
  <c r="Z1915" i="3"/>
  <c r="Z1914" i="3"/>
  <c r="Z1913" i="3"/>
  <c r="Z1912" i="3"/>
  <c r="Z1949" i="3"/>
  <c r="Z1948" i="3"/>
  <c r="Z1947" i="3"/>
  <c r="Z1946" i="3"/>
  <c r="Z1945" i="3"/>
  <c r="Z1944" i="3"/>
  <c r="Z1943" i="3"/>
  <c r="Z1942" i="3"/>
  <c r="Z1941" i="3"/>
  <c r="Z1940" i="3"/>
  <c r="Z1939" i="3"/>
  <c r="Z1938" i="3"/>
  <c r="Z1937" i="3"/>
  <c r="Z1936" i="3"/>
  <c r="Z1935" i="3"/>
  <c r="Z1972" i="3"/>
  <c r="Z1971" i="3"/>
  <c r="Z1970" i="3"/>
  <c r="Z1969" i="3"/>
  <c r="Z1968" i="3"/>
  <c r="Z1967" i="3"/>
  <c r="Z1966" i="3"/>
  <c r="Z1965" i="3"/>
  <c r="Z1964" i="3"/>
  <c r="Z1963" i="3"/>
  <c r="Z1962" i="3"/>
  <c r="Z1961" i="3"/>
  <c r="Z1960" i="3"/>
  <c r="Z1959" i="3"/>
  <c r="Z1958" i="3"/>
  <c r="Z1995" i="3"/>
  <c r="Z1994" i="3"/>
  <c r="Z1993" i="3"/>
  <c r="Z1992" i="3"/>
  <c r="Z1991" i="3"/>
  <c r="Z1990" i="3"/>
  <c r="Z1989" i="3"/>
  <c r="Z1988" i="3"/>
  <c r="Z1987" i="3"/>
  <c r="Z1986" i="3"/>
  <c r="Z1985" i="3"/>
  <c r="Z1984" i="3"/>
  <c r="Z1983" i="3"/>
  <c r="Z1982" i="3"/>
  <c r="Z1981" i="3"/>
  <c r="Z2018" i="3"/>
  <c r="Z2017" i="3"/>
  <c r="Z2016" i="3"/>
  <c r="Z2015" i="3"/>
  <c r="Z2014" i="3"/>
  <c r="Z2013" i="3"/>
  <c r="Z2012" i="3"/>
  <c r="Z2011" i="3"/>
  <c r="Z2010" i="3"/>
  <c r="Z2009" i="3"/>
  <c r="Z2008" i="3"/>
  <c r="Z2007" i="3"/>
  <c r="Z2006" i="3"/>
  <c r="Z2005" i="3"/>
  <c r="Z2004" i="3"/>
  <c r="Z2040" i="3"/>
  <c r="Z2039" i="3"/>
  <c r="Z2038" i="3"/>
  <c r="Z2037" i="3"/>
  <c r="Z2036" i="3"/>
  <c r="Z2035" i="3"/>
  <c r="Z2034" i="3"/>
  <c r="Z2033" i="3"/>
  <c r="Z2032" i="3"/>
  <c r="Z2031" i="3"/>
  <c r="Z2030" i="3"/>
  <c r="Z2029" i="3"/>
  <c r="Z2028" i="3"/>
  <c r="Z2027" i="3"/>
  <c r="Z2026" i="3"/>
  <c r="Z2063" i="3"/>
  <c r="Z2062" i="3"/>
  <c r="Z2061" i="3"/>
  <c r="Z2060" i="3"/>
  <c r="Z2059" i="3"/>
  <c r="Z2058" i="3"/>
  <c r="Z2057" i="3"/>
  <c r="Z2056" i="3"/>
  <c r="Z2055" i="3"/>
  <c r="Z2054" i="3"/>
  <c r="Z2053" i="3"/>
  <c r="Z2052" i="3"/>
  <c r="Z2051" i="3"/>
  <c r="Z2050" i="3"/>
  <c r="Z2049" i="3"/>
  <c r="Z2086" i="3"/>
  <c r="Z2085" i="3"/>
  <c r="Z2084" i="3"/>
  <c r="Z2083" i="3"/>
  <c r="Z2082" i="3"/>
  <c r="Z2081" i="3"/>
  <c r="Z2080" i="3"/>
  <c r="Z2079" i="3"/>
  <c r="Z2078" i="3"/>
  <c r="Z2077" i="3"/>
  <c r="Z2076" i="3"/>
  <c r="Z2075" i="3"/>
  <c r="Z2074" i="3"/>
  <c r="Z2073" i="3"/>
  <c r="Z2072" i="3"/>
  <c r="Z2109" i="3"/>
  <c r="Z2108" i="3"/>
  <c r="Z2107" i="3"/>
  <c r="Z2106" i="3"/>
  <c r="Z2105" i="3"/>
  <c r="Z2104" i="3"/>
  <c r="Z2103" i="3"/>
  <c r="Z2102" i="3"/>
  <c r="Z2101" i="3"/>
  <c r="Z2100" i="3"/>
  <c r="Z2099" i="3"/>
  <c r="Z2098" i="3"/>
  <c r="Z2097" i="3"/>
  <c r="Z2096" i="3"/>
  <c r="Z2095" i="3"/>
  <c r="Z2132" i="3"/>
  <c r="Z2131" i="3"/>
  <c r="Z2130" i="3"/>
  <c r="Z2129" i="3"/>
  <c r="Z2128" i="3"/>
  <c r="Z2127" i="3"/>
  <c r="Z2126" i="3"/>
  <c r="Z2125" i="3"/>
  <c r="Z2124" i="3"/>
  <c r="Z2123" i="3"/>
  <c r="Z2122" i="3"/>
  <c r="Z2121" i="3"/>
  <c r="Z2120" i="3"/>
  <c r="Z2119" i="3"/>
  <c r="Z2118" i="3"/>
  <c r="Z2154" i="3"/>
  <c r="Z2153" i="3"/>
  <c r="Z2152" i="3"/>
  <c r="Z2151" i="3"/>
  <c r="Z2150" i="3"/>
  <c r="Z2149" i="3"/>
  <c r="Z2148" i="3"/>
  <c r="Z2147" i="3"/>
  <c r="Z2146" i="3"/>
  <c r="Z2145" i="3"/>
  <c r="Z2144" i="3"/>
  <c r="Z2143" i="3"/>
  <c r="Z2142" i="3"/>
  <c r="Z2141" i="3"/>
  <c r="Z2140" i="3"/>
  <c r="Z2169" i="3"/>
  <c r="Z2168" i="3"/>
  <c r="Z2167" i="3"/>
  <c r="Z2166" i="3"/>
  <c r="Z2165" i="3"/>
  <c r="Z2164" i="3"/>
  <c r="Z2163" i="3"/>
  <c r="Z2162" i="3"/>
  <c r="Z2161" i="3"/>
  <c r="Z2160" i="3"/>
  <c r="Z2159" i="3"/>
  <c r="Z2158" i="3"/>
  <c r="Z2157" i="3"/>
  <c r="Z2156" i="3"/>
  <c r="Z2192" i="3"/>
  <c r="Z2191" i="3"/>
  <c r="Z2190" i="3"/>
  <c r="Z2189" i="3"/>
  <c r="Z2188" i="3"/>
  <c r="Z2187" i="3"/>
  <c r="Z2186" i="3"/>
  <c r="Z2185" i="3"/>
  <c r="Z2184" i="3"/>
  <c r="Z2183" i="3"/>
  <c r="Z2182" i="3"/>
  <c r="Z2181" i="3"/>
  <c r="Z2180" i="3"/>
  <c r="Z2179" i="3"/>
  <c r="Z2178" i="3"/>
  <c r="Z2215" i="3"/>
  <c r="Z2214" i="3"/>
  <c r="Z2213" i="3"/>
  <c r="Z2212" i="3"/>
  <c r="Z2211" i="3"/>
  <c r="Z2210" i="3"/>
  <c r="Z2209" i="3"/>
  <c r="Z2208" i="3"/>
  <c r="Z2207" i="3"/>
  <c r="Z2206" i="3"/>
  <c r="Z2205" i="3"/>
  <c r="Z2204" i="3"/>
  <c r="Z2203" i="3"/>
  <c r="Z2202" i="3"/>
  <c r="Z2201" i="3"/>
  <c r="Z2237" i="3"/>
  <c r="Z2236" i="3"/>
  <c r="Z2235" i="3"/>
  <c r="Z2234" i="3"/>
  <c r="Z2233" i="3"/>
  <c r="Z2232" i="3"/>
  <c r="Z2231" i="3"/>
  <c r="Z2230" i="3"/>
  <c r="Z2229" i="3"/>
  <c r="Z2228" i="3"/>
  <c r="Z2227" i="3"/>
  <c r="Z2226" i="3"/>
  <c r="Z2225" i="3"/>
  <c r="Z2224" i="3"/>
  <c r="Z2223" i="3"/>
  <c r="Z2260" i="3"/>
  <c r="Z2259" i="3"/>
  <c r="Z2258" i="3"/>
  <c r="Z2257" i="3"/>
  <c r="Z2256" i="3"/>
  <c r="Z2255" i="3"/>
  <c r="Z2254" i="3"/>
  <c r="Z2253" i="3"/>
  <c r="Z2252" i="3"/>
  <c r="Z2251" i="3"/>
  <c r="Z2250" i="3"/>
  <c r="Z2249" i="3"/>
  <c r="Z2248" i="3"/>
  <c r="Z2247" i="3"/>
  <c r="Z2246" i="3"/>
  <c r="Z2283" i="3"/>
  <c r="Z2282" i="3"/>
  <c r="Z2281" i="3"/>
  <c r="Z2280" i="3"/>
  <c r="Z2279" i="3"/>
  <c r="Z2278" i="3"/>
  <c r="Z2277" i="3"/>
  <c r="Z2276" i="3"/>
  <c r="Z2275" i="3"/>
  <c r="Z2274" i="3"/>
  <c r="Z2273" i="3"/>
  <c r="Z2272" i="3"/>
  <c r="Z2271" i="3"/>
  <c r="Z2270" i="3"/>
  <c r="Z2269" i="3"/>
  <c r="Z2306" i="3"/>
  <c r="Z2305" i="3"/>
  <c r="Z2304" i="3"/>
  <c r="Z2303" i="3"/>
  <c r="Z2302" i="3"/>
  <c r="Z2301" i="3"/>
  <c r="Z2300" i="3"/>
  <c r="Z2299" i="3"/>
  <c r="Z2298" i="3"/>
  <c r="Z2297" i="3"/>
  <c r="Z2296" i="3"/>
  <c r="Z2295" i="3"/>
  <c r="Z2294" i="3"/>
  <c r="Z2293" i="3"/>
  <c r="Z2292" i="3"/>
  <c r="Z2329" i="3"/>
  <c r="Z2328" i="3"/>
  <c r="Z2327" i="3"/>
  <c r="Z2326" i="3"/>
  <c r="Z2325" i="3"/>
  <c r="Z2324" i="3"/>
  <c r="Z2323" i="3"/>
  <c r="Z2322" i="3"/>
  <c r="Z2321" i="3"/>
  <c r="Z2320" i="3"/>
  <c r="Z2319" i="3"/>
  <c r="Z2318" i="3"/>
  <c r="Z2317" i="3"/>
  <c r="Z2316" i="3"/>
  <c r="Z2315" i="3"/>
  <c r="Z2351" i="3"/>
  <c r="Z2350" i="3"/>
  <c r="Z2349" i="3"/>
  <c r="Z2348" i="3"/>
  <c r="Z2347" i="3"/>
  <c r="Z2346" i="3"/>
  <c r="Z2345" i="3"/>
  <c r="Z2344" i="3"/>
  <c r="Z2343" i="3"/>
  <c r="Z2342" i="3"/>
  <c r="Z2341" i="3"/>
  <c r="Z2340" i="3"/>
  <c r="Z2339" i="3"/>
  <c r="Z2338" i="3"/>
  <c r="Z2337" i="3"/>
  <c r="Z2374" i="3"/>
  <c r="Z2373" i="3"/>
  <c r="Z2372" i="3"/>
  <c r="Z2371" i="3"/>
  <c r="Z2370" i="3"/>
  <c r="Z2369" i="3"/>
  <c r="Z2368" i="3"/>
  <c r="Z2367" i="3"/>
  <c r="Z2366" i="3"/>
  <c r="Z2365" i="3"/>
  <c r="Z2364" i="3"/>
  <c r="Z2363" i="3"/>
  <c r="Z2362" i="3"/>
  <c r="Z2361" i="3"/>
  <c r="Z2360" i="3"/>
  <c r="Z2397" i="3"/>
  <c r="Z2396" i="3"/>
  <c r="Z2395" i="3"/>
  <c r="Z2394" i="3"/>
  <c r="Z2393" i="3"/>
  <c r="Z2392" i="3"/>
  <c r="Z2391" i="3"/>
  <c r="Z2390" i="3"/>
  <c r="Z2389" i="3"/>
  <c r="Z2388" i="3"/>
  <c r="Z2387" i="3"/>
  <c r="Z2386" i="3"/>
  <c r="Z2385" i="3"/>
  <c r="Z2384" i="3"/>
  <c r="Z2383" i="3"/>
  <c r="Z2420" i="3"/>
  <c r="Z2419" i="3"/>
  <c r="Z2418" i="3"/>
  <c r="Z2417" i="3"/>
  <c r="Z2416" i="3"/>
  <c r="Z2415" i="3"/>
  <c r="Z2414" i="3"/>
  <c r="Z2413" i="3"/>
  <c r="Z2412" i="3"/>
  <c r="Z2411" i="3"/>
  <c r="Z2410" i="3"/>
  <c r="Z2409" i="3"/>
  <c r="Z2408" i="3"/>
  <c r="Z2407" i="3"/>
  <c r="Z2406" i="3"/>
  <c r="Z2443" i="3"/>
  <c r="Z2442" i="3"/>
  <c r="Z2441" i="3"/>
  <c r="Z2440" i="3"/>
  <c r="Z2439" i="3"/>
  <c r="Z2438" i="3"/>
  <c r="Z2437" i="3"/>
  <c r="Z2436" i="3"/>
  <c r="Z2435" i="3"/>
  <c r="Z2434" i="3"/>
  <c r="Z2433" i="3"/>
  <c r="Z2432" i="3"/>
  <c r="Z2431" i="3"/>
  <c r="Z2430" i="3"/>
  <c r="Z2429" i="3"/>
  <c r="Z2465" i="3"/>
  <c r="Z2464" i="3"/>
  <c r="Z2463" i="3"/>
  <c r="Z2462" i="3"/>
  <c r="Z2461" i="3"/>
  <c r="Z2460" i="3"/>
  <c r="Z2459" i="3"/>
  <c r="Z2458" i="3"/>
  <c r="Z2457" i="3"/>
  <c r="Z2456" i="3"/>
  <c r="Z2455" i="3"/>
  <c r="Z2454" i="3"/>
  <c r="Z2453" i="3"/>
  <c r="Z2452" i="3"/>
  <c r="Z2451" i="3"/>
  <c r="Z2488" i="3"/>
  <c r="Z2487" i="3"/>
  <c r="Z2486" i="3"/>
  <c r="Z2485" i="3"/>
  <c r="Z2484" i="3"/>
  <c r="Z2483" i="3"/>
  <c r="Z2482" i="3"/>
  <c r="Z2481" i="3"/>
  <c r="Z2480" i="3"/>
  <c r="Z2479" i="3"/>
  <c r="Z2478" i="3"/>
  <c r="Z2477" i="3"/>
  <c r="Z2476" i="3"/>
  <c r="Z2475" i="3"/>
  <c r="Z2474" i="3"/>
  <c r="Z2511" i="3"/>
  <c r="Z2510" i="3"/>
  <c r="Z2509" i="3"/>
  <c r="Z2508" i="3"/>
  <c r="Z2507" i="3"/>
  <c r="Z2506" i="3"/>
  <c r="Z2505" i="3"/>
  <c r="Z2504" i="3"/>
  <c r="Z2503" i="3"/>
  <c r="Z2502" i="3"/>
  <c r="Z2501" i="3"/>
  <c r="Z2500" i="3"/>
  <c r="Z2499" i="3"/>
  <c r="Z2498" i="3"/>
  <c r="Z2497" i="3"/>
  <c r="Z2534" i="3"/>
  <c r="Z2533" i="3"/>
  <c r="Z2532" i="3"/>
  <c r="Z2531" i="3"/>
  <c r="Z2530" i="3"/>
  <c r="Z2529" i="3"/>
  <c r="Z2528" i="3"/>
  <c r="Z2527" i="3"/>
  <c r="Z2526" i="3"/>
  <c r="Z2525" i="3"/>
  <c r="Z2524" i="3"/>
  <c r="Z2523" i="3"/>
  <c r="Z2522" i="3"/>
  <c r="Z2521" i="3"/>
  <c r="Z2520" i="3"/>
  <c r="Z2556" i="3"/>
  <c r="Z2555" i="3"/>
  <c r="Z2554" i="3"/>
  <c r="Z2553" i="3"/>
  <c r="Z2552" i="3"/>
  <c r="Z2551" i="3"/>
  <c r="Z2550" i="3"/>
  <c r="Z2549" i="3"/>
  <c r="Z2548" i="3"/>
  <c r="Z2547" i="3"/>
  <c r="Z2546" i="3"/>
  <c r="Z2545" i="3"/>
  <c r="Z2544" i="3"/>
  <c r="Z2543" i="3"/>
  <c r="Z2542" i="3"/>
  <c r="Z2578" i="3"/>
  <c r="Z2577" i="3"/>
  <c r="Z2576" i="3"/>
  <c r="Z2575" i="3"/>
  <c r="Z2574" i="3"/>
  <c r="Z2573" i="3"/>
  <c r="Z2572" i="3"/>
  <c r="Z2571" i="3"/>
  <c r="Z2570" i="3"/>
  <c r="Z2569" i="3"/>
  <c r="Z2568" i="3"/>
  <c r="Z2567" i="3"/>
  <c r="Z2566" i="3"/>
  <c r="Z2565" i="3"/>
  <c r="Z2564" i="3"/>
  <c r="Z2601" i="3"/>
  <c r="Z2600" i="3"/>
  <c r="Z2599" i="3"/>
  <c r="Z2598" i="3"/>
  <c r="Z2597" i="3"/>
  <c r="Z2596" i="3"/>
  <c r="Z2595" i="3"/>
  <c r="Z2594" i="3"/>
  <c r="Z2593" i="3"/>
  <c r="Z2592" i="3"/>
  <c r="Z2591" i="3"/>
  <c r="Z2590" i="3"/>
  <c r="Z2589" i="3"/>
  <c r="Z2588" i="3"/>
  <c r="Z2587" i="3"/>
  <c r="Z2624" i="3"/>
  <c r="Z2623" i="3"/>
  <c r="Z2622" i="3"/>
  <c r="Z2621" i="3"/>
  <c r="Z2620" i="3"/>
  <c r="Z2619" i="3"/>
  <c r="Z2618" i="3"/>
  <c r="Z2617" i="3"/>
  <c r="Z2616" i="3"/>
  <c r="Z2615" i="3"/>
  <c r="Z2614" i="3"/>
  <c r="Z2613" i="3"/>
  <c r="Z2612" i="3"/>
  <c r="Z2611" i="3"/>
  <c r="Z2610" i="3"/>
  <c r="Z2647" i="3"/>
  <c r="Z2646" i="3"/>
  <c r="Z2645" i="3"/>
  <c r="Z2644" i="3"/>
  <c r="Z2643" i="3"/>
  <c r="Z2642" i="3"/>
  <c r="Z2641" i="3"/>
  <c r="Z2640" i="3"/>
  <c r="Z2639" i="3"/>
  <c r="Z2638" i="3"/>
  <c r="Z2637" i="3"/>
  <c r="Z2636" i="3"/>
  <c r="Z2635" i="3"/>
  <c r="Z2634" i="3"/>
  <c r="Z2633" i="3"/>
  <c r="Z2670" i="3"/>
  <c r="Z2669" i="3"/>
  <c r="Z2668" i="3"/>
  <c r="Z2667" i="3"/>
  <c r="Z2666" i="3"/>
  <c r="Z2665" i="3"/>
  <c r="Z2664" i="3"/>
  <c r="Z2663" i="3"/>
  <c r="Z2662" i="3"/>
  <c r="Z2661" i="3"/>
  <c r="Z2660" i="3"/>
  <c r="Z2659" i="3"/>
  <c r="Z2658" i="3"/>
  <c r="Z2657" i="3"/>
  <c r="Z2656" i="3"/>
  <c r="Z2692" i="3"/>
  <c r="Z2691" i="3"/>
  <c r="Z2690" i="3"/>
  <c r="Z2689" i="3"/>
  <c r="Z2688" i="3"/>
  <c r="Z2687" i="3"/>
  <c r="Z2686" i="3"/>
  <c r="Z2685" i="3"/>
  <c r="Z2684" i="3"/>
  <c r="Z2683" i="3"/>
  <c r="Z2682" i="3"/>
  <c r="Z2681" i="3"/>
  <c r="Z2680" i="3"/>
  <c r="Z2679" i="3"/>
  <c r="Z2678" i="3"/>
  <c r="Z2715" i="3"/>
  <c r="Z2714" i="3"/>
  <c r="Z2713" i="3"/>
  <c r="Z2712" i="3"/>
  <c r="Z2711" i="3"/>
  <c r="Z2710" i="3"/>
  <c r="Z2709" i="3"/>
  <c r="Z2708" i="3"/>
  <c r="Z2707" i="3"/>
  <c r="Z2706" i="3"/>
  <c r="Z2705" i="3"/>
  <c r="Z2704" i="3"/>
  <c r="Z2703" i="3"/>
  <c r="Z2702" i="3"/>
  <c r="Z2701" i="3"/>
  <c r="Z2738" i="3"/>
  <c r="Z2737" i="3"/>
  <c r="Z2736" i="3"/>
  <c r="Z2735" i="3"/>
  <c r="Z2734" i="3"/>
  <c r="Z2733" i="3"/>
  <c r="Z2732" i="3"/>
  <c r="Z2731" i="3"/>
  <c r="Z2730" i="3"/>
  <c r="Z2729" i="3"/>
  <c r="Z2728" i="3"/>
  <c r="Z2727" i="3"/>
  <c r="Z2726" i="3"/>
  <c r="Z2725" i="3"/>
  <c r="Z2724" i="3"/>
  <c r="Z2761" i="3"/>
  <c r="Z2760" i="3"/>
  <c r="Z2759" i="3"/>
  <c r="Z2758" i="3"/>
  <c r="Z2757" i="3"/>
  <c r="Z2756" i="3"/>
  <c r="Z2755" i="3"/>
  <c r="Z2754" i="3"/>
  <c r="Z2753" i="3"/>
  <c r="Z2752" i="3"/>
  <c r="Z2751" i="3"/>
  <c r="Z2750" i="3"/>
  <c r="Z2749" i="3"/>
  <c r="Z2748" i="3"/>
  <c r="Z2747" i="3"/>
  <c r="Z2784" i="3"/>
  <c r="Z2783" i="3"/>
  <c r="Z2782" i="3"/>
  <c r="Z2781" i="3"/>
  <c r="Z2780" i="3"/>
  <c r="Z2779" i="3"/>
  <c r="Z2778" i="3"/>
  <c r="Z2777" i="3"/>
  <c r="Z2776" i="3"/>
  <c r="Z2775" i="3"/>
  <c r="Z2774" i="3"/>
  <c r="Z2773" i="3"/>
  <c r="Z2772" i="3"/>
  <c r="Z2771" i="3"/>
  <c r="Z2770" i="3"/>
  <c r="Z2806" i="3"/>
  <c r="Z2805" i="3"/>
  <c r="Z2804" i="3"/>
  <c r="Z2803" i="3"/>
  <c r="Z2802" i="3"/>
  <c r="Z2801" i="3"/>
  <c r="Z2800" i="3"/>
  <c r="Z2799" i="3"/>
  <c r="Z2798" i="3"/>
  <c r="Z2797" i="3"/>
  <c r="Z2796" i="3"/>
  <c r="Z2795" i="3"/>
  <c r="Z2794" i="3"/>
  <c r="Z2793" i="3"/>
  <c r="Z2792" i="3"/>
  <c r="Z2829" i="3"/>
  <c r="Z2828" i="3"/>
  <c r="Z2827" i="3"/>
  <c r="Z2826" i="3"/>
  <c r="Z2825" i="3"/>
  <c r="Z2824" i="3"/>
  <c r="Z2823" i="3"/>
  <c r="Z2822" i="3"/>
  <c r="Z2821" i="3"/>
  <c r="Z2820" i="3"/>
  <c r="Z2819" i="3"/>
  <c r="Z2818" i="3"/>
  <c r="Z2817" i="3"/>
  <c r="Z2816" i="3"/>
  <c r="Z2815" i="3"/>
  <c r="Z2852" i="3"/>
  <c r="Z2851" i="3"/>
  <c r="Z2850" i="3"/>
  <c r="Z2849" i="3"/>
  <c r="Z2848" i="3"/>
  <c r="Z2847" i="3"/>
  <c r="Z2846" i="3"/>
  <c r="Z2845" i="3"/>
  <c r="Z2844" i="3"/>
  <c r="Z2843" i="3"/>
  <c r="Z2842" i="3"/>
  <c r="Z2841" i="3"/>
  <c r="Z2840" i="3"/>
  <c r="Z2839" i="3"/>
  <c r="Z2838" i="3"/>
  <c r="Z2875" i="3"/>
  <c r="Z2874" i="3"/>
  <c r="Z2873" i="3"/>
  <c r="Z2872" i="3"/>
  <c r="Z2871" i="3"/>
  <c r="Z2870" i="3"/>
  <c r="Z2869" i="3"/>
  <c r="Z2868" i="3"/>
  <c r="Z2867" i="3"/>
  <c r="Z2866" i="3"/>
  <c r="Z2865" i="3"/>
  <c r="Z2864" i="3"/>
  <c r="Z2863" i="3"/>
  <c r="Z2862" i="3"/>
  <c r="Z2861" i="3"/>
  <c r="Z2898" i="3"/>
  <c r="Z2897" i="3"/>
  <c r="Z2896" i="3"/>
  <c r="Z2895" i="3"/>
  <c r="Z2894" i="3"/>
  <c r="Z2893" i="3"/>
  <c r="Z2892" i="3"/>
  <c r="Z2891" i="3"/>
  <c r="Z2890" i="3"/>
  <c r="Z2889" i="3"/>
  <c r="Z2888" i="3"/>
  <c r="Z2887" i="3"/>
  <c r="Z2886" i="3"/>
  <c r="Z2885" i="3"/>
  <c r="Z2884" i="3"/>
  <c r="Z2920" i="3"/>
  <c r="Z2919" i="3"/>
  <c r="Z2918" i="3"/>
  <c r="Z2917" i="3"/>
  <c r="Z2916" i="3"/>
  <c r="Z2915" i="3"/>
  <c r="Z2914" i="3"/>
  <c r="Z2913" i="3"/>
  <c r="Z2912" i="3"/>
  <c r="Z2911" i="3"/>
  <c r="Z2910" i="3"/>
  <c r="Z2909" i="3"/>
  <c r="Z2908" i="3"/>
  <c r="Z2907" i="3"/>
  <c r="Z2906" i="3"/>
  <c r="Z2943" i="3"/>
  <c r="Z2942" i="3"/>
  <c r="Z2941" i="3"/>
  <c r="Z2940" i="3"/>
  <c r="Z2939" i="3"/>
  <c r="Z2938" i="3"/>
  <c r="Z2937" i="3"/>
  <c r="Z2936" i="3"/>
  <c r="Z2935" i="3"/>
  <c r="Z2934" i="3"/>
  <c r="Z2933" i="3"/>
  <c r="Z2932" i="3"/>
  <c r="Z2931" i="3"/>
  <c r="Z2930" i="3"/>
  <c r="Z2929" i="3"/>
  <c r="Z2966" i="3"/>
  <c r="Z2965" i="3"/>
  <c r="Z2964" i="3"/>
  <c r="Z2963" i="3"/>
  <c r="Z2962" i="3"/>
  <c r="Z2961" i="3"/>
  <c r="Z2960" i="3"/>
  <c r="Z2959" i="3"/>
  <c r="Z2958" i="3"/>
  <c r="Z2957" i="3"/>
  <c r="Z2956" i="3"/>
  <c r="Z2955" i="3"/>
  <c r="Z2954" i="3"/>
  <c r="Z2953" i="3"/>
  <c r="Z2952" i="3"/>
  <c r="Z2989" i="3"/>
  <c r="Z2988" i="3"/>
  <c r="Z2987" i="3"/>
  <c r="Z2986" i="3"/>
  <c r="Z2985" i="3"/>
  <c r="Z2984" i="3"/>
  <c r="Z2983" i="3"/>
  <c r="Z2982" i="3"/>
  <c r="Z2981" i="3"/>
  <c r="Z2980" i="3"/>
  <c r="Z2979" i="3"/>
  <c r="Z2978" i="3"/>
  <c r="Z2977" i="3"/>
  <c r="Z2976" i="3"/>
  <c r="Z2975" i="3"/>
  <c r="Z3012" i="3"/>
  <c r="Z3011" i="3"/>
  <c r="Z3010" i="3"/>
  <c r="Z3009" i="3"/>
  <c r="Z3008" i="3"/>
  <c r="Z3007" i="3"/>
  <c r="Z3006" i="3"/>
  <c r="Z3005" i="3"/>
  <c r="Z3004" i="3"/>
  <c r="Z3003" i="3"/>
  <c r="Z3002" i="3"/>
  <c r="Z3001" i="3"/>
  <c r="Z3000" i="3"/>
  <c r="Z2999" i="3"/>
  <c r="Z2998" i="3"/>
  <c r="Z3027" i="3"/>
  <c r="Z3026" i="3"/>
  <c r="Z3025" i="3"/>
  <c r="Z3024" i="3"/>
  <c r="Z3023" i="3"/>
  <c r="Z3022" i="3"/>
  <c r="Z3021" i="3"/>
  <c r="Z3020" i="3"/>
  <c r="Z3019" i="3"/>
  <c r="Z3018" i="3"/>
  <c r="Z3017" i="3"/>
  <c r="Z3016" i="3"/>
  <c r="Z3015" i="3"/>
  <c r="Z3014" i="3"/>
  <c r="Z3050" i="3"/>
  <c r="Z3049" i="3"/>
  <c r="Z3048" i="3"/>
  <c r="Z3047" i="3"/>
  <c r="Z3046" i="3"/>
  <c r="Z3045" i="3"/>
  <c r="Z3044" i="3"/>
  <c r="Z3043" i="3"/>
  <c r="Z3042" i="3"/>
  <c r="Z3041" i="3"/>
  <c r="Z3040" i="3"/>
  <c r="Z3039" i="3"/>
  <c r="Z3038" i="3"/>
  <c r="Z3037" i="3"/>
  <c r="Z3036" i="3"/>
  <c r="Z3073" i="3"/>
  <c r="Z3072" i="3"/>
  <c r="Z3071" i="3"/>
  <c r="Z3070" i="3"/>
  <c r="Z3069" i="3"/>
  <c r="Z3068" i="3"/>
  <c r="Z3067" i="3"/>
  <c r="Z3066" i="3"/>
  <c r="Z3065" i="3"/>
  <c r="Z3064" i="3"/>
  <c r="Z3063" i="3"/>
  <c r="Z3062" i="3"/>
  <c r="Z3061" i="3"/>
  <c r="Z3060" i="3"/>
  <c r="Z3059" i="3"/>
  <c r="Z3088" i="3"/>
  <c r="Z3087" i="3"/>
  <c r="Z3086" i="3"/>
  <c r="Z3085" i="3"/>
  <c r="Z3084" i="3"/>
  <c r="Z3083" i="3"/>
  <c r="Z3082" i="3"/>
  <c r="Z3081" i="3"/>
  <c r="Z3080" i="3"/>
  <c r="Z3079" i="3"/>
  <c r="Z3078" i="3"/>
  <c r="Z3077" i="3"/>
  <c r="Z3076" i="3"/>
  <c r="Z3075" i="3"/>
  <c r="Z3111" i="3"/>
  <c r="Z3110" i="3"/>
  <c r="Z3109" i="3"/>
  <c r="Z3108" i="3"/>
  <c r="Z3107" i="3"/>
  <c r="Z3106" i="3"/>
  <c r="Z3105" i="3"/>
  <c r="Z3104" i="3"/>
  <c r="Z3103" i="3"/>
  <c r="Z3102" i="3"/>
  <c r="Z3101" i="3"/>
  <c r="Z3100" i="3"/>
  <c r="Z3099" i="3"/>
  <c r="Z3098" i="3"/>
  <c r="Z3097" i="3"/>
  <c r="Z3134" i="3"/>
  <c r="Z3133" i="3"/>
  <c r="Z3132" i="3"/>
  <c r="Z3131" i="3"/>
  <c r="Z3130" i="3"/>
  <c r="Z3129" i="3"/>
  <c r="Z3128" i="3"/>
  <c r="Z3127" i="3"/>
  <c r="Z3126" i="3"/>
  <c r="Z3125" i="3"/>
  <c r="Z3124" i="3"/>
  <c r="Z3123" i="3"/>
  <c r="Z3122" i="3"/>
  <c r="Z3121" i="3"/>
  <c r="Z3120" i="3"/>
  <c r="Z3157" i="3"/>
  <c r="Z3156" i="3"/>
  <c r="Z3155" i="3"/>
  <c r="Z3154" i="3"/>
  <c r="Z3153" i="3"/>
  <c r="Z3152" i="3"/>
  <c r="Z3151" i="3"/>
  <c r="Z3150" i="3"/>
  <c r="Z3149" i="3"/>
  <c r="Z3148" i="3"/>
  <c r="Z3147" i="3"/>
  <c r="Z3146" i="3"/>
  <c r="Z3145" i="3"/>
  <c r="Z3144" i="3"/>
  <c r="Z3143" i="3"/>
  <c r="Z3179" i="3"/>
  <c r="Z3178" i="3"/>
  <c r="Z3177" i="3"/>
  <c r="Z3176" i="3"/>
  <c r="Z3175" i="3"/>
  <c r="Z3174" i="3"/>
  <c r="Z3173" i="3"/>
  <c r="Z3172" i="3"/>
  <c r="Z3171" i="3"/>
  <c r="Z3170" i="3"/>
  <c r="Z3169" i="3"/>
  <c r="Z3168" i="3"/>
  <c r="Z3167" i="3"/>
  <c r="Z3166" i="3"/>
  <c r="Z3165" i="3"/>
  <c r="Z3202" i="3"/>
  <c r="Z3201" i="3"/>
  <c r="Z3200" i="3"/>
  <c r="Z3199" i="3"/>
  <c r="Z3198" i="3"/>
  <c r="Z3197" i="3"/>
  <c r="Z3196" i="3"/>
  <c r="Z3195" i="3"/>
  <c r="Z3194" i="3"/>
  <c r="Z3193" i="3"/>
  <c r="Z3192" i="3"/>
  <c r="Z3191" i="3"/>
  <c r="Z3190" i="3"/>
  <c r="Z3189" i="3"/>
  <c r="Z3188" i="3"/>
  <c r="Z3225" i="3"/>
  <c r="Z3224" i="3"/>
  <c r="Z3223" i="3"/>
  <c r="Z3222" i="3"/>
  <c r="Z3221" i="3"/>
  <c r="Z3220" i="3"/>
  <c r="Z3219" i="3"/>
  <c r="Z3218" i="3"/>
  <c r="Z3217" i="3"/>
  <c r="Z3216" i="3"/>
  <c r="Z3215" i="3"/>
  <c r="Z3214" i="3"/>
  <c r="Z3213" i="3"/>
  <c r="Z3212" i="3"/>
  <c r="Z3211" i="3"/>
  <c r="Z3248" i="3"/>
  <c r="Z3247" i="3"/>
  <c r="Z3246" i="3"/>
  <c r="Z3245" i="3"/>
  <c r="Z3244" i="3"/>
  <c r="Z3243" i="3"/>
  <c r="Z3242" i="3"/>
  <c r="Z3241" i="3"/>
  <c r="Z3240" i="3"/>
  <c r="Z3239" i="3"/>
  <c r="Z3238" i="3"/>
  <c r="Z3237" i="3"/>
  <c r="Z3236" i="3"/>
  <c r="Z3235" i="3"/>
  <c r="Z3234" i="3"/>
  <c r="Z3271" i="3"/>
  <c r="Z3270" i="3"/>
  <c r="Z3269" i="3"/>
  <c r="Z3268" i="3"/>
  <c r="Z3267" i="3"/>
  <c r="Z3266" i="3"/>
  <c r="Z3265" i="3"/>
  <c r="Z3264" i="3"/>
  <c r="Z3263" i="3"/>
  <c r="Z3262" i="3"/>
  <c r="Z3261" i="3"/>
  <c r="Z3260" i="3"/>
  <c r="Z3259" i="3"/>
  <c r="Z3258" i="3"/>
  <c r="Z3257" i="3"/>
  <c r="Z3293" i="3"/>
  <c r="Z3292" i="3"/>
  <c r="Z3291" i="3"/>
  <c r="Z3290" i="3"/>
  <c r="Z3289" i="3"/>
  <c r="Z3288" i="3"/>
  <c r="Z3287" i="3"/>
  <c r="Z3286" i="3"/>
  <c r="Z3285" i="3"/>
  <c r="Z3284" i="3"/>
  <c r="Z3283" i="3"/>
  <c r="Z3282" i="3"/>
  <c r="Z3281" i="3"/>
  <c r="Z3280" i="3"/>
  <c r="Z3279" i="3"/>
  <c r="Z3315" i="3"/>
  <c r="Z3314" i="3"/>
  <c r="Z3313" i="3"/>
  <c r="Z3312" i="3"/>
  <c r="Z3311" i="3"/>
  <c r="Z3310" i="3"/>
  <c r="Z3309" i="3"/>
  <c r="Z3308" i="3"/>
  <c r="Z3307" i="3"/>
  <c r="Z3306" i="3"/>
  <c r="Z3305" i="3"/>
  <c r="Z3304" i="3"/>
  <c r="Z3303" i="3"/>
  <c r="Z3302" i="3"/>
  <c r="Z3301" i="3"/>
  <c r="Z3338" i="3"/>
  <c r="Z3337" i="3"/>
  <c r="Z3336" i="3"/>
  <c r="Z3335" i="3"/>
  <c r="Z3334" i="3"/>
  <c r="Z3333" i="3"/>
  <c r="Z3332" i="3"/>
  <c r="Z3331" i="3"/>
  <c r="Z3330" i="3"/>
  <c r="Z3329" i="3"/>
  <c r="Z3328" i="3"/>
  <c r="Z3327" i="3"/>
  <c r="Z3326" i="3"/>
  <c r="Z3325" i="3"/>
  <c r="Z3324" i="3"/>
  <c r="Z3361" i="3"/>
  <c r="Z3360" i="3"/>
  <c r="Z3359" i="3"/>
  <c r="Z3358" i="3"/>
  <c r="Z3357" i="3"/>
  <c r="Z3356" i="3"/>
  <c r="Z3355" i="3"/>
  <c r="Z3354" i="3"/>
  <c r="Z3353" i="3"/>
  <c r="Z3352" i="3"/>
  <c r="Z3351" i="3"/>
  <c r="Z3350" i="3"/>
  <c r="Z3349" i="3"/>
  <c r="Z3348" i="3"/>
  <c r="Z3347" i="3"/>
  <c r="Z3384" i="3"/>
  <c r="Z3383" i="3"/>
  <c r="Z3382" i="3"/>
  <c r="Z3381" i="3"/>
  <c r="Z3380" i="3"/>
  <c r="Z3379" i="3"/>
  <c r="Z3378" i="3"/>
  <c r="Z3377" i="3"/>
  <c r="Z3376" i="3"/>
  <c r="Z3375" i="3"/>
  <c r="Z3374" i="3"/>
  <c r="Z3373" i="3"/>
  <c r="Z3372" i="3"/>
  <c r="Z3371" i="3"/>
  <c r="Z3370" i="3"/>
  <c r="Z3406" i="3"/>
  <c r="Z3405" i="3"/>
  <c r="Z3404" i="3"/>
  <c r="Z3403" i="3"/>
  <c r="Z3402" i="3"/>
  <c r="Z3401" i="3"/>
  <c r="Z3400" i="3"/>
  <c r="Z3399" i="3"/>
  <c r="Z3398" i="3"/>
  <c r="Z3397" i="3"/>
  <c r="Z3396" i="3"/>
  <c r="Z3395" i="3"/>
  <c r="Z3394" i="3"/>
  <c r="Z3393" i="3"/>
  <c r="Z3392" i="3"/>
  <c r="Z3429" i="3"/>
  <c r="Z3428" i="3"/>
  <c r="Z3427" i="3"/>
  <c r="Z3426" i="3"/>
  <c r="Z3425" i="3"/>
  <c r="Z3424" i="3"/>
  <c r="Z3423" i="3"/>
  <c r="Z3422" i="3"/>
  <c r="Z3421" i="3"/>
  <c r="Z3420" i="3"/>
  <c r="Z3419" i="3"/>
  <c r="Z3418" i="3"/>
  <c r="Z3417" i="3"/>
  <c r="Z3416" i="3"/>
  <c r="Z3415" i="3"/>
  <c r="Z3452" i="3"/>
  <c r="Z3451" i="3"/>
  <c r="Z3450" i="3"/>
  <c r="Z3449" i="3"/>
  <c r="Z3448" i="3"/>
  <c r="Z3447" i="3"/>
  <c r="Z3446" i="3"/>
  <c r="Z3445" i="3"/>
  <c r="Z3444" i="3"/>
  <c r="Z3443" i="3"/>
  <c r="Z3442" i="3"/>
  <c r="Z3441" i="3"/>
  <c r="Z3440" i="3"/>
  <c r="Z3439" i="3"/>
  <c r="Z3438" i="3"/>
  <c r="Z3475" i="3"/>
  <c r="Z3474" i="3"/>
  <c r="Z3473" i="3"/>
  <c r="Z3472" i="3"/>
  <c r="Z3471" i="3"/>
  <c r="Z3470" i="3"/>
  <c r="Z3469" i="3"/>
  <c r="Z3468" i="3"/>
  <c r="Z3467" i="3"/>
  <c r="Z3466" i="3"/>
  <c r="Z3465" i="3"/>
  <c r="Z3464" i="3"/>
  <c r="Z3463" i="3"/>
  <c r="Z3462" i="3"/>
  <c r="Z3461" i="3"/>
  <c r="Z3498" i="3"/>
  <c r="Z3497" i="3"/>
  <c r="Z3496" i="3"/>
  <c r="Z3495" i="3"/>
  <c r="Z3494" i="3"/>
  <c r="Z3493" i="3"/>
  <c r="Z3492" i="3"/>
  <c r="Z3491" i="3"/>
  <c r="Z3490" i="3"/>
  <c r="Z3489" i="3"/>
  <c r="Z3488" i="3"/>
  <c r="Z3487" i="3"/>
  <c r="Z3486" i="3"/>
  <c r="Z3485" i="3"/>
  <c r="Z3484" i="3"/>
  <c r="Z3520" i="3"/>
  <c r="Z3519" i="3"/>
  <c r="Z3518" i="3"/>
  <c r="Z3517" i="3"/>
  <c r="Z3516" i="3"/>
  <c r="Z3515" i="3"/>
  <c r="Z3514" i="3"/>
  <c r="Z3513" i="3"/>
  <c r="Z3512" i="3"/>
  <c r="Z3511" i="3"/>
  <c r="Z3510" i="3"/>
  <c r="Z3509" i="3"/>
  <c r="Z3508" i="3"/>
  <c r="Z3507" i="3"/>
  <c r="Z3506" i="3"/>
  <c r="Z3543" i="3"/>
  <c r="Z3542" i="3"/>
  <c r="Z3541" i="3"/>
  <c r="Z3540" i="3"/>
  <c r="Z3539" i="3"/>
  <c r="Z3538" i="3"/>
  <c r="Z3537" i="3"/>
  <c r="Z3536" i="3"/>
  <c r="Z3535" i="3"/>
  <c r="Z3534" i="3"/>
  <c r="Z3533" i="3"/>
  <c r="Z3532" i="3"/>
  <c r="Z3531" i="3"/>
  <c r="Z3530" i="3"/>
  <c r="Z3529" i="3"/>
  <c r="Z3566" i="3"/>
  <c r="Z3565" i="3"/>
  <c r="Z3564" i="3"/>
  <c r="Z3563" i="3"/>
  <c r="Z3562" i="3"/>
  <c r="Z3561" i="3"/>
  <c r="Z3560" i="3"/>
  <c r="Z3559" i="3"/>
  <c r="Z3558" i="3"/>
  <c r="Z3557" i="3"/>
  <c r="Z3556" i="3"/>
  <c r="Z3555" i="3"/>
  <c r="Z3554" i="3"/>
  <c r="Z3553" i="3"/>
  <c r="Z3552" i="3"/>
  <c r="Z3589" i="3"/>
  <c r="Z3588" i="3"/>
  <c r="Z3587" i="3"/>
  <c r="Z3586" i="3"/>
  <c r="Z3585" i="3"/>
  <c r="Z3584" i="3"/>
  <c r="Z3583" i="3"/>
  <c r="Z3582" i="3"/>
  <c r="Z3581" i="3"/>
  <c r="Z3580" i="3"/>
  <c r="Z3579" i="3"/>
  <c r="Z3578" i="3"/>
  <c r="Z3577" i="3"/>
  <c r="Z3576" i="3"/>
  <c r="Z3575" i="3"/>
  <c r="Z3612" i="3"/>
  <c r="Z3611" i="3"/>
  <c r="Z3610" i="3"/>
  <c r="Z3609" i="3"/>
  <c r="Z3608" i="3"/>
  <c r="Z3607" i="3"/>
  <c r="Z3606" i="3"/>
  <c r="Z3605" i="3"/>
  <c r="Z3604" i="3"/>
  <c r="Z3603" i="3"/>
  <c r="Z3602" i="3"/>
  <c r="Z3601" i="3"/>
  <c r="Z3600" i="3"/>
  <c r="Z3599" i="3"/>
  <c r="Z3598" i="3"/>
  <c r="Z3634" i="3"/>
  <c r="Z3633" i="3"/>
  <c r="Z3632" i="3"/>
  <c r="Z3631" i="3"/>
  <c r="Z3630" i="3"/>
  <c r="Z3629" i="3"/>
  <c r="Z3628" i="3"/>
  <c r="Z3627" i="3"/>
  <c r="Z3626" i="3"/>
  <c r="Z3625" i="3"/>
  <c r="Z3624" i="3"/>
  <c r="Z3623" i="3"/>
  <c r="Z3622" i="3"/>
  <c r="Z3621" i="3"/>
  <c r="Z3620" i="3"/>
  <c r="Z3657" i="3"/>
  <c r="Z3656" i="3"/>
  <c r="Z3655" i="3"/>
  <c r="Z3654" i="3"/>
  <c r="Z3653" i="3"/>
  <c r="Z3652" i="3"/>
  <c r="Z3651" i="3"/>
  <c r="Z3650" i="3"/>
  <c r="Z3649" i="3"/>
  <c r="Z3648" i="3"/>
  <c r="Z3647" i="3"/>
  <c r="Z3646" i="3"/>
  <c r="Z3645" i="3"/>
  <c r="Z3644" i="3"/>
  <c r="Z3643" i="3"/>
  <c r="Z3680" i="3"/>
  <c r="Z3679" i="3"/>
  <c r="Z3678" i="3"/>
  <c r="Z3677" i="3"/>
  <c r="Z3676" i="3"/>
  <c r="Z3675" i="3"/>
  <c r="Z3674" i="3"/>
  <c r="Z3673" i="3"/>
  <c r="Z3672" i="3"/>
  <c r="Z3671" i="3"/>
  <c r="Z3670" i="3"/>
  <c r="Z3669" i="3"/>
  <c r="Z3668" i="3"/>
  <c r="Z3667" i="3"/>
  <c r="Z3666" i="3"/>
  <c r="Z3703" i="3"/>
  <c r="Z3702" i="3"/>
  <c r="Z3701" i="3"/>
  <c r="Z3700" i="3"/>
  <c r="Z3699" i="3"/>
  <c r="Z3698" i="3"/>
  <c r="Z3697" i="3"/>
  <c r="Z3696" i="3"/>
  <c r="Z3695" i="3"/>
  <c r="Z3694" i="3"/>
  <c r="Z3693" i="3"/>
  <c r="Z3692" i="3"/>
  <c r="Z3691" i="3"/>
  <c r="Z3690" i="3"/>
  <c r="Z3689" i="3"/>
  <c r="Z3726" i="3"/>
  <c r="Z3725" i="3"/>
  <c r="Z3724" i="3"/>
  <c r="Z3723" i="3"/>
  <c r="Z3722" i="3"/>
  <c r="Z3721" i="3"/>
  <c r="Z3720" i="3"/>
  <c r="Z3719" i="3"/>
  <c r="Z3718" i="3"/>
  <c r="Z3717" i="3"/>
  <c r="Z3716" i="3"/>
  <c r="Z3715" i="3"/>
  <c r="Z3714" i="3"/>
  <c r="Z3713" i="3"/>
  <c r="Z3712" i="3"/>
  <c r="Z3748" i="3"/>
  <c r="Z3747" i="3"/>
  <c r="Z3746" i="3"/>
  <c r="Z3745" i="3"/>
  <c r="Z3744" i="3"/>
  <c r="Z3743" i="3"/>
  <c r="Z3742" i="3"/>
  <c r="Z3741" i="3"/>
  <c r="Z3740" i="3"/>
  <c r="Z3739" i="3"/>
  <c r="Z3738" i="3"/>
  <c r="Z3737" i="3"/>
  <c r="Z3736" i="3"/>
  <c r="Z3735" i="3"/>
  <c r="Z3734" i="3"/>
  <c r="Z3771" i="3"/>
  <c r="Z3770" i="3"/>
  <c r="Z3769" i="3"/>
  <c r="Z3768" i="3"/>
  <c r="Z3767" i="3"/>
  <c r="Z3766" i="3"/>
  <c r="Z3765" i="3"/>
  <c r="Z3764" i="3"/>
  <c r="Z3763" i="3"/>
  <c r="Z3762" i="3"/>
  <c r="Z3761" i="3"/>
  <c r="Z3760" i="3"/>
  <c r="Z3759" i="3"/>
  <c r="Z3758" i="3"/>
  <c r="Z3757" i="3"/>
  <c r="Z3794" i="3"/>
  <c r="Z3793" i="3"/>
  <c r="Z3792" i="3"/>
  <c r="Z3791" i="3"/>
  <c r="Z3790" i="3"/>
  <c r="Z3789" i="3"/>
  <c r="Z3788" i="3"/>
  <c r="Z3787" i="3"/>
  <c r="Z3786" i="3"/>
  <c r="Z3785" i="3"/>
  <c r="Z3784" i="3"/>
  <c r="Z3783" i="3"/>
  <c r="Z3782" i="3"/>
  <c r="Z3781" i="3"/>
  <c r="Z3780" i="3"/>
  <c r="Z3817" i="3"/>
  <c r="Z3816" i="3"/>
  <c r="Z3815" i="3"/>
  <c r="Z3814" i="3"/>
  <c r="Z3813" i="3"/>
  <c r="Z3812" i="3"/>
  <c r="Z3811" i="3"/>
  <c r="Z3810" i="3"/>
  <c r="Z3809" i="3"/>
  <c r="Z3808" i="3"/>
  <c r="Z3807" i="3"/>
  <c r="Z3806" i="3"/>
  <c r="Z3805" i="3"/>
  <c r="Z3804" i="3"/>
  <c r="Z3803" i="3"/>
  <c r="Z3840" i="3"/>
  <c r="Z3839" i="3"/>
  <c r="Z3838" i="3"/>
  <c r="Z3837" i="3"/>
  <c r="Z3836" i="3"/>
  <c r="Z3835" i="3"/>
  <c r="Z3834" i="3"/>
  <c r="Z3833" i="3"/>
  <c r="Z3832" i="3"/>
  <c r="Z3831" i="3"/>
  <c r="Z3830" i="3"/>
  <c r="Z3829" i="3"/>
  <c r="Z3828" i="3"/>
  <c r="Z3827" i="3"/>
  <c r="Z3826" i="3"/>
  <c r="Z3862" i="3"/>
  <c r="Z3861" i="3"/>
  <c r="Z3860" i="3"/>
  <c r="Z3859" i="3"/>
  <c r="Z3858" i="3"/>
  <c r="Z3857" i="3"/>
  <c r="Z3856" i="3"/>
  <c r="Z3855" i="3"/>
  <c r="Z3854" i="3"/>
  <c r="Z3853" i="3"/>
  <c r="Z3852" i="3"/>
  <c r="Z3851" i="3"/>
  <c r="Z3850" i="3"/>
  <c r="Z3849" i="3"/>
  <c r="Z3848" i="3"/>
  <c r="Z3885" i="3"/>
  <c r="Z3884" i="3"/>
  <c r="Z3883" i="3"/>
  <c r="Z3882" i="3"/>
  <c r="Z3881" i="3"/>
  <c r="Z3880" i="3"/>
  <c r="Z3879" i="3"/>
  <c r="Z3878" i="3"/>
  <c r="Z3877" i="3"/>
  <c r="Z3876" i="3"/>
  <c r="Z3875" i="3"/>
  <c r="Z3874" i="3"/>
  <c r="Z3873" i="3"/>
  <c r="Z3872" i="3"/>
  <c r="Z3871" i="3"/>
  <c r="Z3908" i="3"/>
  <c r="Z3907" i="3"/>
  <c r="Z3906" i="3"/>
  <c r="Z3905" i="3"/>
  <c r="Z3904" i="3"/>
  <c r="Z3903" i="3"/>
  <c r="Z3902" i="3"/>
  <c r="Z3901" i="3"/>
  <c r="Z3900" i="3"/>
  <c r="Z3899" i="3"/>
  <c r="Z3898" i="3"/>
  <c r="Z3897" i="3"/>
  <c r="Z3896" i="3"/>
  <c r="Z3895" i="3"/>
  <c r="Z3894" i="3"/>
  <c r="Z3931" i="3"/>
  <c r="Z3930" i="3"/>
  <c r="Z3929" i="3"/>
  <c r="Z3928" i="3"/>
  <c r="Z3927" i="3"/>
  <c r="Z3926" i="3"/>
  <c r="Z3925" i="3"/>
  <c r="Z3924" i="3"/>
  <c r="Z3923" i="3"/>
  <c r="Z3922" i="3"/>
  <c r="Z3921" i="3"/>
  <c r="Z3920" i="3"/>
  <c r="Z3919" i="3"/>
  <c r="Z3918" i="3"/>
  <c r="Z3917" i="3"/>
  <c r="Z3954" i="3"/>
  <c r="Z3953" i="3"/>
  <c r="Z3952" i="3"/>
  <c r="Z3951" i="3"/>
  <c r="Z3950" i="3"/>
  <c r="Z3949" i="3"/>
  <c r="Z3948" i="3"/>
  <c r="Z3947" i="3"/>
  <c r="Z3946" i="3"/>
  <c r="Z3945" i="3"/>
  <c r="Z3944" i="3"/>
  <c r="Z3943" i="3"/>
  <c r="Z3942" i="3"/>
  <c r="Z3941" i="3"/>
  <c r="Z3940" i="3"/>
  <c r="Z3976" i="3"/>
  <c r="Z3975" i="3"/>
  <c r="Z3974" i="3"/>
  <c r="Z3973" i="3"/>
  <c r="Z3972" i="3"/>
  <c r="Z3971" i="3"/>
  <c r="Z3970" i="3"/>
  <c r="Z3969" i="3"/>
  <c r="Z3968" i="3"/>
  <c r="Z3967" i="3"/>
  <c r="Z3966" i="3"/>
  <c r="Z3965" i="3"/>
  <c r="Z3964" i="3"/>
  <c r="Z3963" i="3"/>
  <c r="Z3962" i="3"/>
  <c r="Z3999" i="3"/>
  <c r="Z3998" i="3"/>
  <c r="Z3997" i="3"/>
  <c r="Z3996" i="3"/>
  <c r="Z3995" i="3"/>
  <c r="Z3994" i="3"/>
  <c r="Z3993" i="3"/>
  <c r="Z3992" i="3"/>
  <c r="Z3991" i="3"/>
  <c r="Z3990" i="3"/>
  <c r="Z3989" i="3"/>
  <c r="Z3988" i="3"/>
  <c r="Z3987" i="3"/>
  <c r="Z3986" i="3"/>
  <c r="Z3985" i="3"/>
  <c r="Z4022" i="3"/>
  <c r="Z4021" i="3"/>
  <c r="Z4020" i="3"/>
  <c r="Z4019" i="3"/>
  <c r="Z4018" i="3"/>
  <c r="Z4017" i="3"/>
  <c r="Z4016" i="3"/>
  <c r="Z4015" i="3"/>
  <c r="Z4014" i="3"/>
  <c r="Z4013" i="3"/>
  <c r="Z4012" i="3"/>
  <c r="Z4011" i="3"/>
  <c r="Z4010" i="3"/>
  <c r="Z4009" i="3"/>
  <c r="Z4008" i="3"/>
  <c r="Z4045" i="3"/>
  <c r="Z4044" i="3"/>
  <c r="Z4043" i="3"/>
  <c r="Z4042" i="3"/>
  <c r="Z4041" i="3"/>
  <c r="Z4040" i="3"/>
  <c r="Z4039" i="3"/>
  <c r="Z4038" i="3"/>
  <c r="Z4037" i="3"/>
  <c r="Z4036" i="3"/>
  <c r="Z4035" i="3"/>
  <c r="Z4034" i="3"/>
  <c r="Z4033" i="3"/>
  <c r="Z4032" i="3"/>
  <c r="Z4031" i="3"/>
  <c r="Z4068" i="3"/>
  <c r="Z4067" i="3"/>
  <c r="Z4066" i="3"/>
  <c r="Z4065" i="3"/>
  <c r="Z4064" i="3"/>
  <c r="Z4063" i="3"/>
  <c r="Z4062" i="3"/>
  <c r="Z4061" i="3"/>
  <c r="Z4060" i="3"/>
  <c r="Z4059" i="3"/>
  <c r="Z4058" i="3"/>
  <c r="Z4057" i="3"/>
  <c r="Z4056" i="3"/>
  <c r="Z4055" i="3"/>
  <c r="Z4054" i="3"/>
  <c r="Z4090" i="3"/>
  <c r="Z4089" i="3"/>
  <c r="Z4088" i="3"/>
  <c r="Z4087" i="3"/>
  <c r="Z4086" i="3"/>
  <c r="Z4085" i="3"/>
  <c r="Z4084" i="3"/>
  <c r="Z4083" i="3"/>
  <c r="Z4082" i="3"/>
  <c r="Z4081" i="3"/>
  <c r="Z4080" i="3"/>
  <c r="Z4079" i="3"/>
  <c r="Z4078" i="3"/>
  <c r="Z4077" i="3"/>
  <c r="Z4076" i="3"/>
  <c r="Z4113" i="3"/>
  <c r="Z4112" i="3"/>
  <c r="Z4111" i="3"/>
  <c r="Z4110" i="3"/>
  <c r="Z4109" i="3"/>
  <c r="Z4108" i="3"/>
  <c r="Z4107" i="3"/>
  <c r="Z4106" i="3"/>
  <c r="Z4105" i="3"/>
  <c r="Z4104" i="3"/>
  <c r="Z4103" i="3"/>
  <c r="Z4102" i="3"/>
  <c r="Z4101" i="3"/>
  <c r="Z4100" i="3"/>
  <c r="Z4099" i="3"/>
  <c r="Z4136" i="3"/>
  <c r="Z4135" i="3"/>
  <c r="Z4134" i="3"/>
  <c r="Z4133" i="3"/>
  <c r="Z4132" i="3"/>
  <c r="Z4131" i="3"/>
  <c r="Z4130" i="3"/>
  <c r="Z4129" i="3"/>
  <c r="Z4128" i="3"/>
  <c r="Z4127" i="3"/>
  <c r="Z4126" i="3"/>
  <c r="Z4125" i="3"/>
  <c r="Z4124" i="3"/>
  <c r="Z4123" i="3"/>
  <c r="Z4122" i="3"/>
  <c r="Z4159" i="3"/>
  <c r="Z4158" i="3"/>
  <c r="Z4157" i="3"/>
  <c r="Z4156" i="3"/>
  <c r="Z4155" i="3"/>
  <c r="Z4154" i="3"/>
  <c r="Z4153" i="3"/>
  <c r="Z4152" i="3"/>
  <c r="Z4151" i="3"/>
  <c r="Z4150" i="3"/>
  <c r="Z4149" i="3"/>
  <c r="Z4148" i="3"/>
  <c r="Z4147" i="3"/>
  <c r="Z4146" i="3"/>
  <c r="Z4145" i="3"/>
  <c r="Z4182" i="3"/>
  <c r="Z4181" i="3"/>
  <c r="Z4180" i="3"/>
  <c r="Z4179" i="3"/>
  <c r="Z4178" i="3"/>
  <c r="Z4177" i="3"/>
  <c r="Z4176" i="3"/>
  <c r="Z4175" i="3"/>
  <c r="Z4174" i="3"/>
  <c r="Z4173" i="3"/>
  <c r="Z4172" i="3"/>
  <c r="Z4171" i="3"/>
  <c r="Z4170" i="3"/>
  <c r="Z4169" i="3"/>
  <c r="Z4168" i="3"/>
  <c r="Z4204" i="3"/>
  <c r="Z4203" i="3"/>
  <c r="Z4202" i="3"/>
  <c r="Z4201" i="3"/>
  <c r="Z4200" i="3"/>
  <c r="Z4199" i="3"/>
  <c r="Z4198" i="3"/>
  <c r="Z4197" i="3"/>
  <c r="Z4196" i="3"/>
  <c r="Z4195" i="3"/>
  <c r="Z4194" i="3"/>
  <c r="Z4193" i="3"/>
  <c r="Z4192" i="3"/>
  <c r="Z4191" i="3"/>
  <c r="Z4190" i="3"/>
  <c r="Z4227" i="3"/>
  <c r="Z4226" i="3"/>
  <c r="Z4225" i="3"/>
  <c r="Z4224" i="3"/>
  <c r="Z4223" i="3"/>
  <c r="Z4222" i="3"/>
  <c r="Z4221" i="3"/>
  <c r="Z4220" i="3"/>
  <c r="Z4219" i="3"/>
  <c r="Z4218" i="3"/>
  <c r="Z4217" i="3"/>
  <c r="Z4216" i="3"/>
  <c r="Z4215" i="3"/>
  <c r="Z4214" i="3"/>
  <c r="Z4213" i="3"/>
  <c r="Z4250" i="3"/>
  <c r="Z4249" i="3"/>
  <c r="Z4248" i="3"/>
  <c r="Z4247" i="3"/>
  <c r="Z4246" i="3"/>
  <c r="Z4245" i="3"/>
  <c r="Z4244" i="3"/>
  <c r="Z4243" i="3"/>
  <c r="Z4242" i="3"/>
  <c r="Z4241" i="3"/>
  <c r="Z4240" i="3"/>
  <c r="Z4239" i="3"/>
  <c r="Z4238" i="3"/>
  <c r="Z4237" i="3"/>
  <c r="Z4236" i="3"/>
  <c r="Z4273" i="3"/>
  <c r="Z4272" i="3"/>
  <c r="Z4271" i="3"/>
  <c r="Z4270" i="3"/>
  <c r="Z4269" i="3"/>
  <c r="Z4268" i="3"/>
  <c r="Z4267" i="3"/>
  <c r="Z4266" i="3"/>
  <c r="Z4265" i="3"/>
  <c r="Z4264" i="3"/>
  <c r="Z4263" i="3"/>
  <c r="Z4262" i="3"/>
  <c r="Z4261" i="3"/>
  <c r="Z4260" i="3"/>
  <c r="Z4259" i="3"/>
  <c r="Z4295" i="3"/>
  <c r="Z4294" i="3"/>
  <c r="Z4293" i="3"/>
  <c r="Z4292" i="3"/>
  <c r="Z4291" i="3"/>
  <c r="Z4290" i="3"/>
  <c r="Z4289" i="3"/>
  <c r="Z4288" i="3"/>
  <c r="Z4287" i="3"/>
  <c r="Z4286" i="3"/>
  <c r="Z4285" i="3"/>
  <c r="Z4284" i="3"/>
  <c r="Z4283" i="3"/>
  <c r="Z4282" i="3"/>
  <c r="Z4317" i="3"/>
  <c r="Z4316" i="3"/>
  <c r="Z4315" i="3"/>
  <c r="Z4314" i="3"/>
  <c r="Z4313" i="3"/>
  <c r="Z4312" i="3"/>
  <c r="Z4311" i="3"/>
  <c r="Z4310" i="3"/>
  <c r="Z4309" i="3"/>
  <c r="Z4308" i="3"/>
  <c r="Z4307" i="3"/>
  <c r="Z4306" i="3"/>
  <c r="Z4305" i="3"/>
  <c r="Z4304" i="3"/>
  <c r="Z4303" i="3"/>
  <c r="Z4340" i="3"/>
  <c r="Z4339" i="3"/>
  <c r="Z4338" i="3"/>
  <c r="Z4337" i="3"/>
  <c r="Z4336" i="3"/>
  <c r="Z4335" i="3"/>
  <c r="Z4334" i="3"/>
  <c r="Z4333" i="3"/>
  <c r="Z4332" i="3"/>
  <c r="Z4331" i="3"/>
  <c r="Z4330" i="3"/>
  <c r="Z4329" i="3"/>
  <c r="Z4328" i="3"/>
  <c r="Z4327" i="3"/>
  <c r="Z4326" i="3"/>
  <c r="Z4363" i="3"/>
  <c r="Z4362" i="3"/>
  <c r="Z4361" i="3"/>
  <c r="Z4360" i="3"/>
  <c r="Z4359" i="3"/>
  <c r="Z4358" i="3"/>
  <c r="Z4357" i="3"/>
  <c r="Z4356" i="3"/>
  <c r="Z4355" i="3"/>
  <c r="Z4354" i="3"/>
  <c r="Z4353" i="3"/>
  <c r="Z4352" i="3"/>
  <c r="Z4351" i="3"/>
  <c r="Z4350" i="3"/>
  <c r="Z4349" i="3"/>
  <c r="Z4386" i="3"/>
  <c r="Z4385" i="3"/>
  <c r="Z4384" i="3"/>
  <c r="Z4383" i="3"/>
  <c r="Z4382" i="3"/>
  <c r="Z4381" i="3"/>
  <c r="Z4380" i="3"/>
  <c r="Z4379" i="3"/>
  <c r="Z4378" i="3"/>
  <c r="Z4377" i="3"/>
  <c r="Z4376" i="3"/>
  <c r="Z4375" i="3"/>
  <c r="Z4374" i="3"/>
  <c r="Z4373" i="3"/>
  <c r="Z4372" i="3"/>
  <c r="Z4409" i="3"/>
  <c r="Z4408" i="3"/>
  <c r="Z4407" i="3"/>
  <c r="Z4406" i="3"/>
  <c r="Z4405" i="3"/>
  <c r="Z4404" i="3"/>
  <c r="Z4403" i="3"/>
  <c r="Z4402" i="3"/>
  <c r="Z4401" i="3"/>
  <c r="Z4400" i="3"/>
  <c r="Z4399" i="3"/>
  <c r="Z4398" i="3"/>
  <c r="Z4397" i="3"/>
  <c r="Z4396" i="3"/>
  <c r="Z4395" i="3"/>
  <c r="Z4431" i="3"/>
  <c r="Z4430" i="3"/>
  <c r="Z4429" i="3"/>
  <c r="Z4428" i="3"/>
  <c r="Z4427" i="3"/>
  <c r="Z4426" i="3"/>
  <c r="Z4425" i="3"/>
  <c r="Z4424" i="3"/>
  <c r="Z4423" i="3"/>
  <c r="Z4422" i="3"/>
  <c r="Z4421" i="3"/>
  <c r="Z4420" i="3"/>
  <c r="Z4419" i="3"/>
  <c r="Z4418" i="3"/>
  <c r="Z4417" i="3"/>
  <c r="Z4454" i="3"/>
  <c r="Z4453" i="3"/>
  <c r="Z4452" i="3"/>
  <c r="Z4451" i="3"/>
  <c r="Z4450" i="3"/>
  <c r="Z4449" i="3"/>
  <c r="Z4448" i="3"/>
  <c r="Z4447" i="3"/>
  <c r="Z4446" i="3"/>
  <c r="Z4445" i="3"/>
  <c r="Z4444" i="3"/>
  <c r="Z4443" i="3"/>
  <c r="Z4442" i="3"/>
  <c r="Z4441" i="3"/>
  <c r="Z4440" i="3"/>
  <c r="Z4477" i="3"/>
  <c r="Z4476" i="3"/>
  <c r="Z4475" i="3"/>
  <c r="Z4474" i="3"/>
  <c r="Z4473" i="3"/>
  <c r="Z4472" i="3"/>
  <c r="Z4471" i="3"/>
  <c r="Z4470" i="3"/>
  <c r="Z4469" i="3"/>
  <c r="Z4468" i="3"/>
  <c r="Z4467" i="3"/>
  <c r="Z4466" i="3"/>
  <c r="Z4465" i="3"/>
  <c r="Z4464" i="3"/>
  <c r="Z4463" i="3"/>
  <c r="Z4514" i="3"/>
  <c r="Z4513" i="3"/>
  <c r="Z4512" i="3"/>
  <c r="Z4511" i="3"/>
  <c r="Z4510" i="3"/>
  <c r="Z4509" i="3"/>
  <c r="Z4508" i="3"/>
  <c r="Z4507" i="3"/>
  <c r="Z4506" i="3"/>
  <c r="Z4505" i="3"/>
  <c r="Z4504" i="3"/>
  <c r="Z4503" i="3"/>
  <c r="Z4502" i="3"/>
  <c r="Z4501" i="3"/>
  <c r="Z4500" i="3"/>
  <c r="Z4499" i="3"/>
  <c r="Z4498" i="3"/>
  <c r="Z4497" i="3"/>
  <c r="Z4496" i="3"/>
  <c r="Z4495" i="3"/>
  <c r="Z4494" i="3"/>
  <c r="Z4493" i="3"/>
  <c r="Z4492" i="3"/>
  <c r="Z4491" i="3"/>
  <c r="Z4490" i="3"/>
  <c r="Z4489" i="3"/>
  <c r="Z4488" i="3"/>
  <c r="Z4487" i="3"/>
  <c r="Z4486" i="3"/>
  <c r="Z4537" i="3"/>
  <c r="Z4536" i="3"/>
  <c r="Z4535" i="3"/>
  <c r="Z4534" i="3"/>
  <c r="Z4533" i="3"/>
  <c r="Z4532" i="3"/>
  <c r="Z4531" i="3"/>
  <c r="Z4530" i="3"/>
  <c r="Z4529" i="3"/>
  <c r="Z4528" i="3"/>
  <c r="Z4527" i="3"/>
  <c r="Z4526" i="3"/>
  <c r="Z4525" i="3"/>
  <c r="Z4524" i="3"/>
  <c r="Z4523" i="3"/>
  <c r="Z4560" i="3"/>
  <c r="Z4559" i="3"/>
  <c r="Z4558" i="3"/>
  <c r="Z4557" i="3"/>
  <c r="Z4556" i="3"/>
  <c r="Z4555" i="3"/>
  <c r="Z4554" i="3"/>
  <c r="Z4553" i="3"/>
  <c r="Z4552" i="3"/>
  <c r="Z4551" i="3"/>
  <c r="Z4550" i="3"/>
  <c r="Z4549" i="3"/>
  <c r="Z4548" i="3"/>
  <c r="Z4547" i="3"/>
  <c r="Z4546" i="3"/>
  <c r="Z4583" i="3"/>
  <c r="Z4582" i="3"/>
  <c r="Z4581" i="3"/>
  <c r="Z4580" i="3"/>
  <c r="Z4579" i="3"/>
  <c r="Z4578" i="3"/>
  <c r="Z4577" i="3"/>
  <c r="Z4576" i="3"/>
  <c r="Z4575" i="3"/>
  <c r="Z4574" i="3"/>
  <c r="Z4573" i="3"/>
  <c r="Z4572" i="3"/>
  <c r="Z4571" i="3"/>
  <c r="Z4570" i="3"/>
  <c r="Z4569" i="3"/>
  <c r="Z4605" i="3"/>
  <c r="Z4604" i="3"/>
  <c r="Z4603" i="3"/>
  <c r="Z4602" i="3"/>
  <c r="Z4601" i="3"/>
  <c r="Z4600" i="3"/>
  <c r="Z4599" i="3"/>
  <c r="Z4598" i="3"/>
  <c r="Z4597" i="3"/>
  <c r="Z4596" i="3"/>
  <c r="Z4595" i="3"/>
  <c r="Z4594" i="3"/>
  <c r="Z4593" i="3"/>
  <c r="Z4592" i="3"/>
  <c r="Z4591" i="3"/>
  <c r="Z4628" i="3"/>
  <c r="Z4627" i="3"/>
  <c r="Z4626" i="3"/>
  <c r="Z4625" i="3"/>
  <c r="Z4624" i="3"/>
  <c r="Z4623" i="3"/>
  <c r="Z4622" i="3"/>
  <c r="Z4621" i="3"/>
  <c r="Z4620" i="3"/>
  <c r="Z4619" i="3"/>
  <c r="Z4618" i="3"/>
  <c r="Z4617" i="3"/>
  <c r="Z4616" i="3"/>
  <c r="Z4615" i="3"/>
  <c r="Z4614" i="3"/>
  <c r="Z4651" i="3"/>
  <c r="Z4650" i="3"/>
  <c r="Z4649" i="3"/>
  <c r="Z4648" i="3"/>
  <c r="Z4647" i="3"/>
  <c r="Z4646" i="3"/>
  <c r="Z4645" i="3"/>
  <c r="Z4644" i="3"/>
  <c r="Z4643" i="3"/>
  <c r="Z4642" i="3"/>
  <c r="Z4641" i="3"/>
  <c r="Z4640" i="3"/>
  <c r="Z4639" i="3"/>
  <c r="Z4638" i="3"/>
  <c r="Z4637" i="3"/>
  <c r="Z4674" i="3"/>
  <c r="Z4673" i="3"/>
  <c r="Z4672" i="3"/>
  <c r="Z4671" i="3"/>
  <c r="Z4670" i="3"/>
  <c r="Z4669" i="3"/>
  <c r="Z4668" i="3"/>
  <c r="Z4667" i="3"/>
  <c r="Z4666" i="3"/>
  <c r="Z4665" i="3"/>
  <c r="Z4664" i="3"/>
  <c r="Z4663" i="3"/>
  <c r="Z4662" i="3"/>
  <c r="Z4661" i="3"/>
  <c r="Z4660" i="3"/>
  <c r="Z4697" i="3"/>
  <c r="Z4696" i="3"/>
  <c r="Z4695" i="3"/>
  <c r="Z4694" i="3"/>
  <c r="Z4693" i="3"/>
  <c r="Z4692" i="3"/>
  <c r="Z4691" i="3"/>
  <c r="Z4690" i="3"/>
  <c r="Z4689" i="3"/>
  <c r="Z4688" i="3"/>
  <c r="Z4687" i="3"/>
  <c r="Z4686" i="3"/>
  <c r="Z4685" i="3"/>
  <c r="Z4684" i="3"/>
  <c r="Z4683" i="3"/>
  <c r="Z4719" i="3"/>
  <c r="Z4718" i="3"/>
  <c r="Z4717" i="3"/>
  <c r="Z4716" i="3"/>
  <c r="Z4715" i="3"/>
  <c r="Z4714" i="3"/>
  <c r="Z4713" i="3"/>
  <c r="Z4712" i="3"/>
  <c r="Z4711" i="3"/>
  <c r="Z4710" i="3"/>
  <c r="Z4709" i="3"/>
  <c r="Z4708" i="3"/>
  <c r="Z4707" i="3"/>
  <c r="Z4706" i="3"/>
  <c r="Z4705" i="3"/>
  <c r="Z4742" i="3"/>
  <c r="Z4741" i="3"/>
  <c r="Z4740" i="3"/>
  <c r="Z4739" i="3"/>
  <c r="Z4738" i="3"/>
  <c r="Z4737" i="3"/>
  <c r="Z4736" i="3"/>
  <c r="Z4735" i="3"/>
  <c r="Z4734" i="3"/>
  <c r="Z4733" i="3"/>
  <c r="Z4732" i="3"/>
  <c r="Z4731" i="3"/>
  <c r="Z4730" i="3"/>
  <c r="Z4729" i="3"/>
  <c r="Z4728" i="3"/>
  <c r="Z4765" i="3"/>
  <c r="Z4764" i="3"/>
  <c r="Z4763" i="3"/>
  <c r="Z4762" i="3"/>
  <c r="Z4761" i="3"/>
  <c r="Z4760" i="3"/>
  <c r="Z4759" i="3"/>
  <c r="Z4758" i="3"/>
  <c r="Z4757" i="3"/>
  <c r="Z4756" i="3"/>
  <c r="Z4755" i="3"/>
  <c r="Z4754" i="3"/>
  <c r="Z4753" i="3"/>
  <c r="Z4752" i="3"/>
  <c r="Z4751" i="3"/>
  <c r="Z4788" i="3"/>
  <c r="Z4787" i="3"/>
  <c r="Z4786" i="3"/>
  <c r="Z4785" i="3"/>
  <c r="Z4784" i="3"/>
  <c r="Z4783" i="3"/>
  <c r="Z4782" i="3"/>
  <c r="Z4781" i="3"/>
  <c r="Z4780" i="3"/>
  <c r="Z4779" i="3"/>
  <c r="Z4778" i="3"/>
  <c r="Z4777" i="3"/>
  <c r="Z4776" i="3"/>
  <c r="Z4775" i="3"/>
  <c r="Z4774" i="3"/>
  <c r="Z4811" i="3"/>
  <c r="Z4810" i="3"/>
  <c r="Z4809" i="3"/>
  <c r="Z4808" i="3"/>
  <c r="Z4807" i="3"/>
  <c r="Z4806" i="3"/>
  <c r="Z4805" i="3"/>
  <c r="Z4804" i="3"/>
  <c r="Z4803" i="3"/>
  <c r="Z4802" i="3"/>
  <c r="Z4801" i="3"/>
  <c r="Z4800" i="3"/>
  <c r="Z4799" i="3"/>
  <c r="Z4798" i="3"/>
  <c r="Z4797" i="3"/>
  <c r="Z4833" i="3"/>
  <c r="Z4832" i="3"/>
  <c r="Z4831" i="3"/>
  <c r="Z4830" i="3"/>
  <c r="Z4829" i="3"/>
  <c r="Z4828" i="3"/>
  <c r="Z4827" i="3"/>
  <c r="Z4826" i="3"/>
  <c r="Z4825" i="3"/>
  <c r="Z4824" i="3"/>
  <c r="Z4823" i="3"/>
  <c r="Z4822" i="3"/>
  <c r="Z4821" i="3"/>
  <c r="Z4820" i="3"/>
  <c r="Z4819" i="3"/>
  <c r="Z4856" i="3"/>
  <c r="Z4855" i="3"/>
  <c r="Z4854" i="3"/>
  <c r="Z4853" i="3"/>
  <c r="Z4852" i="3"/>
  <c r="Z4851" i="3"/>
  <c r="Z4850" i="3"/>
  <c r="Z4849" i="3"/>
  <c r="Z4848" i="3"/>
  <c r="Z4847" i="3"/>
  <c r="Z4846" i="3"/>
  <c r="Z4845" i="3"/>
  <c r="Z4844" i="3"/>
  <c r="Z4843" i="3"/>
  <c r="Z4842" i="3"/>
  <c r="Z4879" i="3"/>
  <c r="Z4878" i="3"/>
  <c r="Z4877" i="3"/>
  <c r="Z4876" i="3"/>
  <c r="Z4875" i="3"/>
  <c r="Z4874" i="3"/>
  <c r="Z4873" i="3"/>
  <c r="Z4872" i="3"/>
  <c r="Z4871" i="3"/>
  <c r="Z4870" i="3"/>
  <c r="Z4869" i="3"/>
  <c r="Z4868" i="3"/>
  <c r="Z4867" i="3"/>
  <c r="Z4866" i="3"/>
  <c r="Z4865" i="3"/>
  <c r="Z4902" i="3"/>
  <c r="Z4901" i="3"/>
  <c r="Z4900" i="3"/>
  <c r="Z4899" i="3"/>
  <c r="Z4898" i="3"/>
  <c r="Z4897" i="3"/>
  <c r="Z4896" i="3"/>
  <c r="Z4895" i="3"/>
  <c r="Z4894" i="3"/>
  <c r="Z4893" i="3"/>
  <c r="Z4892" i="3"/>
  <c r="Z4891" i="3"/>
  <c r="Z4890" i="3"/>
  <c r="Z4889" i="3"/>
  <c r="Z4888" i="3"/>
  <c r="Z4925" i="3"/>
  <c r="Z4924" i="3"/>
  <c r="Z4923" i="3"/>
  <c r="Z4922" i="3"/>
  <c r="Z4921" i="3"/>
  <c r="Z4920" i="3"/>
  <c r="Z4919" i="3"/>
  <c r="Z4918" i="3"/>
  <c r="Z4917" i="3"/>
  <c r="Z4916" i="3"/>
  <c r="Z4915" i="3"/>
  <c r="Z4914" i="3"/>
  <c r="Z4913" i="3"/>
  <c r="Z4912" i="3"/>
  <c r="Z4911" i="3"/>
  <c r="Z4947" i="3"/>
  <c r="Z4946" i="3"/>
  <c r="Z4945" i="3"/>
  <c r="Z4944" i="3"/>
  <c r="Z4943" i="3"/>
  <c r="Z4942" i="3"/>
  <c r="Z4941" i="3"/>
  <c r="Z4940" i="3"/>
  <c r="Z4939" i="3"/>
  <c r="Z4938" i="3"/>
  <c r="Z4937" i="3"/>
  <c r="Z4936" i="3"/>
  <c r="Z4935" i="3"/>
  <c r="Z4934" i="3"/>
  <c r="Z4933" i="3"/>
  <c r="Z4962" i="3"/>
  <c r="Z4961" i="3"/>
  <c r="Z4960" i="3"/>
  <c r="Z4959" i="3"/>
  <c r="Z4958" i="3"/>
  <c r="Z4957" i="3"/>
  <c r="Z4956" i="3"/>
  <c r="Z4955" i="3"/>
  <c r="Z4954" i="3"/>
  <c r="Z4953" i="3"/>
  <c r="Z4952" i="3"/>
  <c r="Z4951" i="3"/>
  <c r="Z4950" i="3"/>
  <c r="Z4949" i="3"/>
  <c r="Z4985" i="3"/>
  <c r="Z4984" i="3"/>
  <c r="Z4983" i="3"/>
  <c r="Z4982" i="3"/>
  <c r="Z4981" i="3"/>
  <c r="Z4980" i="3"/>
  <c r="Z4979" i="3"/>
  <c r="Z4978" i="3"/>
  <c r="Z4977" i="3"/>
  <c r="Z4976" i="3"/>
  <c r="Z4975" i="3"/>
  <c r="Z4974" i="3"/>
  <c r="Z4973" i="3"/>
  <c r="Z4972" i="3"/>
  <c r="Z4971" i="3"/>
  <c r="Z5008" i="3"/>
  <c r="Z5007" i="3"/>
  <c r="Z5006" i="3"/>
  <c r="Z5005" i="3"/>
  <c r="Z5004" i="3"/>
  <c r="Z5003" i="3"/>
  <c r="Z5002" i="3"/>
  <c r="Z5001" i="3"/>
  <c r="Z5000" i="3"/>
  <c r="Z4999" i="3"/>
  <c r="Z4998" i="3"/>
  <c r="Z4997" i="3"/>
  <c r="Z4996" i="3"/>
  <c r="Z4995" i="3"/>
  <c r="Z4994" i="3"/>
  <c r="Z5030" i="3"/>
  <c r="Z5029" i="3"/>
  <c r="Z5028" i="3"/>
  <c r="Z5027" i="3"/>
  <c r="Z5026" i="3"/>
  <c r="Z5025" i="3"/>
  <c r="Z5024" i="3"/>
  <c r="Z5023" i="3"/>
  <c r="Z5022" i="3"/>
  <c r="Z5021" i="3"/>
  <c r="Z5020" i="3"/>
  <c r="Z5019" i="3"/>
  <c r="Z5018" i="3"/>
  <c r="Z5017" i="3"/>
  <c r="Z5016" i="3"/>
  <c r="Z5053" i="3"/>
  <c r="Z5052" i="3"/>
  <c r="Z5051" i="3"/>
  <c r="Z5050" i="3"/>
  <c r="Z5049" i="3"/>
  <c r="Z5048" i="3"/>
  <c r="Z5047" i="3"/>
  <c r="Z5046" i="3"/>
  <c r="Z5045" i="3"/>
  <c r="Z5044" i="3"/>
  <c r="Z5043" i="3"/>
  <c r="Z5042" i="3"/>
  <c r="Z5041" i="3"/>
  <c r="Z5040" i="3"/>
  <c r="Z5039" i="3"/>
  <c r="Z5076" i="3"/>
  <c r="Z5075" i="3"/>
  <c r="Z5074" i="3"/>
  <c r="Z5073" i="3"/>
  <c r="Z5072" i="3"/>
  <c r="Z5071" i="3"/>
  <c r="Z5070" i="3"/>
  <c r="Z5069" i="3"/>
  <c r="Z5068" i="3"/>
  <c r="Z5067" i="3"/>
  <c r="Z5066" i="3"/>
  <c r="Z5065" i="3"/>
  <c r="Z5064" i="3"/>
  <c r="Z5063" i="3"/>
  <c r="Z5062" i="3"/>
  <c r="Z5099" i="3"/>
  <c r="Z5098" i="3"/>
  <c r="Z5097" i="3"/>
  <c r="Z5096" i="3"/>
  <c r="Z5095" i="3"/>
  <c r="Z5094" i="3"/>
  <c r="Z5093" i="3"/>
  <c r="Z5092" i="3"/>
  <c r="Z5091" i="3"/>
  <c r="Z5090" i="3"/>
  <c r="Z5089" i="3"/>
  <c r="Z5088" i="3"/>
  <c r="Z5087" i="3"/>
  <c r="Z5086" i="3"/>
  <c r="Z5085" i="3"/>
  <c r="Z5122" i="3"/>
  <c r="Z5121" i="3"/>
  <c r="Z5120" i="3"/>
  <c r="Z5119" i="3"/>
  <c r="Z5118" i="3"/>
  <c r="Z5117" i="3"/>
  <c r="Z5116" i="3"/>
  <c r="Z5115" i="3"/>
  <c r="Z5114" i="3"/>
  <c r="Z5113" i="3"/>
  <c r="Z5112" i="3"/>
  <c r="Z5111" i="3"/>
  <c r="Z5110" i="3"/>
  <c r="Z5109" i="3"/>
  <c r="Z5108" i="3"/>
  <c r="Z5144" i="3"/>
  <c r="Z5143" i="3"/>
  <c r="Z5142" i="3"/>
  <c r="Z5141" i="3"/>
  <c r="Z5140" i="3"/>
  <c r="Z5139" i="3"/>
  <c r="Z5138" i="3"/>
  <c r="Z5137" i="3"/>
  <c r="Z5136" i="3"/>
  <c r="Z5135" i="3"/>
  <c r="Z5134" i="3"/>
  <c r="Z5133" i="3"/>
  <c r="Z5132" i="3"/>
  <c r="Z5131" i="3"/>
  <c r="Z5130" i="3"/>
  <c r="Z5167" i="3"/>
  <c r="Z5166" i="3"/>
  <c r="Z5165" i="3"/>
  <c r="Z5164" i="3"/>
  <c r="Z5163" i="3"/>
  <c r="Z5162" i="3"/>
  <c r="Z5161" i="3"/>
  <c r="Z5160" i="3"/>
  <c r="Z5159" i="3"/>
  <c r="Z5158" i="3"/>
  <c r="Z5157" i="3"/>
  <c r="Z5156" i="3"/>
  <c r="Z5155" i="3"/>
  <c r="Z5154" i="3"/>
  <c r="Z5153" i="3"/>
  <c r="Z5190" i="3"/>
  <c r="Z5189" i="3"/>
  <c r="Z5188" i="3"/>
  <c r="Z5187" i="3"/>
  <c r="Z5186" i="3"/>
  <c r="Z5185" i="3"/>
  <c r="Z5184" i="3"/>
  <c r="Z5183" i="3"/>
  <c r="Z5182" i="3"/>
  <c r="Z5181" i="3"/>
  <c r="Z5180" i="3"/>
  <c r="Z5179" i="3"/>
  <c r="Z5178" i="3"/>
  <c r="Z5177" i="3"/>
  <c r="Z5176" i="3"/>
  <c r="Z5213" i="3"/>
  <c r="Z5212" i="3"/>
  <c r="Z5211" i="3"/>
  <c r="Z5210" i="3"/>
  <c r="Z5209" i="3"/>
  <c r="Z5208" i="3"/>
  <c r="Z5207" i="3"/>
  <c r="Z5206" i="3"/>
  <c r="Z5205" i="3"/>
  <c r="Z5204" i="3"/>
  <c r="Z5203" i="3"/>
  <c r="Z5202" i="3"/>
  <c r="Z5201" i="3"/>
  <c r="Z5200" i="3"/>
  <c r="Z5199" i="3"/>
  <c r="Z5236" i="3"/>
  <c r="Z5235" i="3"/>
  <c r="Z5234" i="3"/>
  <c r="Z5233" i="3"/>
  <c r="Z5232" i="3"/>
  <c r="Z5231" i="3"/>
  <c r="Z5230" i="3"/>
  <c r="Z5229" i="3"/>
  <c r="Z5228" i="3"/>
  <c r="Z5227" i="3"/>
  <c r="Z5226" i="3"/>
  <c r="Z5225" i="3"/>
  <c r="Z5224" i="3"/>
  <c r="Z5223" i="3"/>
  <c r="Z5222" i="3"/>
  <c r="Z5258" i="3"/>
  <c r="Z5257" i="3"/>
  <c r="Z5256" i="3"/>
  <c r="Z5255" i="3"/>
  <c r="Z5254" i="3"/>
  <c r="Z5253" i="3"/>
  <c r="Z5252" i="3"/>
  <c r="Z5251" i="3"/>
  <c r="Z5250" i="3"/>
  <c r="Z5249" i="3"/>
  <c r="Z5248" i="3"/>
  <c r="Z5247" i="3"/>
  <c r="Z5246" i="3"/>
  <c r="Z5245" i="3"/>
  <c r="Z5244" i="3"/>
  <c r="Z5281" i="3"/>
  <c r="Z5280" i="3"/>
  <c r="Z5279" i="3"/>
  <c r="Z5278" i="3"/>
  <c r="Z5277" i="3"/>
  <c r="Z5276" i="3"/>
  <c r="Z5275" i="3"/>
  <c r="Z5274" i="3"/>
  <c r="Z5273" i="3"/>
  <c r="Z5272" i="3"/>
  <c r="Z5271" i="3"/>
  <c r="Z5270" i="3"/>
  <c r="Z5269" i="3"/>
  <c r="Z5268" i="3"/>
  <c r="Z5267" i="3"/>
  <c r="Z5304" i="3"/>
  <c r="Z5303" i="3"/>
  <c r="Z5302" i="3"/>
  <c r="Z5301" i="3"/>
  <c r="Z5300" i="3"/>
  <c r="Z5299" i="3"/>
  <c r="Z5298" i="3"/>
  <c r="Z5297" i="3"/>
  <c r="Z5296" i="3"/>
  <c r="Z5295" i="3"/>
  <c r="Z5294" i="3"/>
  <c r="Z5293" i="3"/>
  <c r="Z5292" i="3"/>
  <c r="Z5291" i="3"/>
  <c r="Z5290" i="3"/>
  <c r="Z5327" i="3"/>
  <c r="Z5326" i="3"/>
  <c r="Z5325" i="3"/>
  <c r="Z5324" i="3"/>
  <c r="Z5323" i="3"/>
  <c r="Z5322" i="3"/>
  <c r="Z5321" i="3"/>
  <c r="Z5320" i="3"/>
  <c r="Z5319" i="3"/>
  <c r="Z5318" i="3"/>
  <c r="Z5317" i="3"/>
  <c r="Z5316" i="3"/>
  <c r="Z5315" i="3"/>
  <c r="Z5314" i="3"/>
  <c r="Z5313" i="3"/>
  <c r="Z5349" i="3"/>
  <c r="Z5348" i="3"/>
  <c r="Z5347" i="3"/>
  <c r="Z5346" i="3"/>
  <c r="Z5345" i="3"/>
  <c r="Z5344" i="3"/>
  <c r="Z5343" i="3"/>
  <c r="Z5342" i="3"/>
  <c r="Z5341" i="3"/>
  <c r="Z5340" i="3"/>
  <c r="Z5339" i="3"/>
  <c r="Z5338" i="3"/>
  <c r="Z5337" i="3"/>
  <c r="Z5336" i="3"/>
  <c r="Z5335" i="3"/>
  <c r="Z5371" i="3"/>
  <c r="Z5370" i="3"/>
  <c r="Z5369" i="3"/>
  <c r="Z5368" i="3"/>
  <c r="Z5367" i="3"/>
  <c r="Z5366" i="3"/>
  <c r="Z5365" i="3"/>
  <c r="Z5364" i="3"/>
  <c r="Z5363" i="3"/>
  <c r="Z5362" i="3"/>
  <c r="Z5361" i="3"/>
  <c r="Z5360" i="3"/>
  <c r="Z5359" i="3"/>
  <c r="Z5358" i="3"/>
  <c r="Z5357" i="3"/>
  <c r="Z5394" i="3"/>
  <c r="Z5393" i="3"/>
  <c r="Z5392" i="3"/>
  <c r="Z5391" i="3"/>
  <c r="Z5390" i="3"/>
  <c r="Z5389" i="3"/>
  <c r="Z5388" i="3"/>
  <c r="Z5387" i="3"/>
  <c r="Z5386" i="3"/>
  <c r="Z5385" i="3"/>
  <c r="Z5384" i="3"/>
  <c r="Z5383" i="3"/>
  <c r="Z5382" i="3"/>
  <c r="Z5381" i="3"/>
  <c r="Z5380" i="3"/>
  <c r="Z5417" i="3"/>
  <c r="Z5416" i="3"/>
  <c r="Z5415" i="3"/>
  <c r="Z5414" i="3"/>
  <c r="Z5413" i="3"/>
  <c r="Z5412" i="3"/>
  <c r="Z5411" i="3"/>
  <c r="Z5410" i="3"/>
  <c r="Z5409" i="3"/>
  <c r="Z5408" i="3"/>
  <c r="Z5407" i="3"/>
  <c r="Z5406" i="3"/>
  <c r="Z5405" i="3"/>
  <c r="Z5404" i="3"/>
  <c r="Z5403" i="3"/>
  <c r="Z5440" i="3"/>
  <c r="Z5439" i="3"/>
  <c r="Z5438" i="3"/>
  <c r="Z5437" i="3"/>
  <c r="Z5436" i="3"/>
  <c r="Z5435" i="3"/>
  <c r="Z5434" i="3"/>
  <c r="Z5433" i="3"/>
  <c r="Z5432" i="3"/>
  <c r="Z5431" i="3"/>
  <c r="Z5430" i="3"/>
  <c r="Z5429" i="3"/>
  <c r="Z5428" i="3"/>
  <c r="Z5427" i="3"/>
  <c r="Z5426" i="3"/>
  <c r="Z5462" i="3"/>
  <c r="Z5461" i="3"/>
  <c r="Z5460" i="3"/>
  <c r="Z5459" i="3"/>
  <c r="Z5458" i="3"/>
  <c r="Z5457" i="3"/>
  <c r="Z5456" i="3"/>
  <c r="Z5455" i="3"/>
  <c r="Z5454" i="3"/>
  <c r="Z5453" i="3"/>
  <c r="Z5452" i="3"/>
  <c r="Z5451" i="3"/>
  <c r="Z5450" i="3"/>
  <c r="Z5449" i="3"/>
  <c r="Z5448" i="3"/>
  <c r="Z5485" i="3"/>
  <c r="Z5484" i="3"/>
  <c r="Z5483" i="3"/>
  <c r="Z5482" i="3"/>
  <c r="Z5481" i="3"/>
  <c r="Z5480" i="3"/>
  <c r="Z5479" i="3"/>
  <c r="Z5478" i="3"/>
  <c r="Z5477" i="3"/>
  <c r="Z5476" i="3"/>
  <c r="Z5475" i="3"/>
  <c r="Z5474" i="3"/>
  <c r="Z5473" i="3"/>
  <c r="Z5472" i="3"/>
  <c r="Z5471" i="3"/>
  <c r="Z5508" i="3"/>
  <c r="Z5507" i="3"/>
  <c r="Z5506" i="3"/>
  <c r="Z5505" i="3"/>
  <c r="Z5504" i="3"/>
  <c r="Z5503" i="3"/>
  <c r="Z5502" i="3"/>
  <c r="Z5501" i="3"/>
  <c r="Z5500" i="3"/>
  <c r="Z5499" i="3"/>
  <c r="Z5498" i="3"/>
  <c r="Z5497" i="3"/>
  <c r="Z5496" i="3"/>
  <c r="Z5495" i="3"/>
  <c r="Z5494" i="3"/>
  <c r="Z5531" i="3"/>
  <c r="Z5530" i="3"/>
  <c r="Z5529" i="3"/>
  <c r="Z5528" i="3"/>
  <c r="Z5527" i="3"/>
  <c r="Z5526" i="3"/>
  <c r="Z5525" i="3"/>
  <c r="Z5524" i="3"/>
  <c r="Z5523" i="3"/>
  <c r="Z5522" i="3"/>
  <c r="Z5521" i="3"/>
  <c r="Z5520" i="3"/>
  <c r="Z5519" i="3"/>
  <c r="Z5518" i="3"/>
  <c r="Z5517" i="3"/>
  <c r="Z5554" i="3"/>
  <c r="Z5553" i="3"/>
  <c r="Z5552" i="3"/>
  <c r="Z5551" i="3"/>
  <c r="Z5550" i="3"/>
  <c r="Z5549" i="3"/>
  <c r="Z5548" i="3"/>
  <c r="Z5547" i="3"/>
  <c r="Z5546" i="3"/>
  <c r="Z5545" i="3"/>
  <c r="Z5544" i="3"/>
  <c r="Z5543" i="3"/>
  <c r="Z5542" i="3"/>
  <c r="Z5541" i="3"/>
  <c r="Z5540" i="3"/>
  <c r="Z5576" i="3"/>
  <c r="Z5575" i="3"/>
  <c r="Z5574" i="3"/>
  <c r="Z5573" i="3"/>
  <c r="Z5572" i="3"/>
  <c r="Z5571" i="3"/>
  <c r="Z5570" i="3"/>
  <c r="Z5569" i="3"/>
  <c r="Z5568" i="3"/>
  <c r="Z5567" i="3"/>
  <c r="Z5566" i="3"/>
  <c r="Z5565" i="3"/>
  <c r="Z5564" i="3"/>
  <c r="Z5563" i="3"/>
  <c r="Z5562" i="3"/>
  <c r="Z5599" i="3"/>
  <c r="Z5598" i="3"/>
  <c r="Z5597" i="3"/>
  <c r="Z5596" i="3"/>
  <c r="Z5595" i="3"/>
  <c r="Z5594" i="3"/>
  <c r="Z5593" i="3"/>
  <c r="Z5592" i="3"/>
  <c r="Z5591" i="3"/>
  <c r="Z5590" i="3"/>
  <c r="Z5589" i="3"/>
  <c r="Z5588" i="3"/>
  <c r="Z5587" i="3"/>
  <c r="Z5586" i="3"/>
  <c r="Z5585" i="3"/>
  <c r="Z5622" i="3"/>
  <c r="Z5621" i="3"/>
  <c r="Z5620" i="3"/>
  <c r="Z5619" i="3"/>
  <c r="Z5618" i="3"/>
  <c r="Z5617" i="3"/>
  <c r="Z5616" i="3"/>
  <c r="Z5615" i="3"/>
  <c r="Z5614" i="3"/>
  <c r="Z5613" i="3"/>
  <c r="Z5612" i="3"/>
  <c r="Z5611" i="3"/>
  <c r="Z5610" i="3"/>
  <c r="Z5609" i="3"/>
  <c r="Z5608" i="3"/>
  <c r="Z5645" i="3"/>
  <c r="Z5644" i="3"/>
  <c r="Z5643" i="3"/>
  <c r="Z5642" i="3"/>
  <c r="Z5641" i="3"/>
  <c r="Z5640" i="3"/>
  <c r="Z5639" i="3"/>
  <c r="Z5638" i="3"/>
  <c r="Z5637" i="3"/>
  <c r="Z5636" i="3"/>
  <c r="Z5635" i="3"/>
  <c r="Z5634" i="3"/>
  <c r="Z5633" i="3"/>
  <c r="Z5632" i="3"/>
  <c r="Z5631" i="3"/>
  <c r="Z5654" i="3"/>
  <c r="Z5655" i="3"/>
  <c r="Z5656" i="3"/>
  <c r="Z5657" i="3"/>
  <c r="Z5658" i="3"/>
  <c r="Z5659" i="3"/>
  <c r="Z5660" i="3"/>
  <c r="Z5661" i="3"/>
  <c r="Z5662" i="3"/>
  <c r="Z5663" i="3"/>
  <c r="Z5664" i="3"/>
  <c r="Z5665" i="3"/>
  <c r="Z5666" i="3"/>
  <c r="Z5667" i="3"/>
  <c r="Y5667" i="3"/>
  <c r="Y5666" i="3"/>
  <c r="Y5665" i="3"/>
  <c r="Y5664" i="3"/>
  <c r="Y5663" i="3"/>
  <c r="Y5662" i="3"/>
  <c r="Y5661" i="3"/>
  <c r="Y5660" i="3"/>
  <c r="Y5659" i="3"/>
  <c r="Y5658" i="3"/>
  <c r="Y5657" i="3"/>
  <c r="Y5656" i="3"/>
  <c r="Y5655" i="3"/>
  <c r="Y5654" i="3"/>
  <c r="Y5645" i="3"/>
  <c r="Y5644" i="3"/>
  <c r="Y5643" i="3"/>
  <c r="Y5642" i="3"/>
  <c r="Y5641" i="3"/>
  <c r="Y5640" i="3"/>
  <c r="Y5639" i="3"/>
  <c r="Y5638" i="3"/>
  <c r="Y5637" i="3"/>
  <c r="Y5636" i="3"/>
  <c r="Y5635" i="3"/>
  <c r="Y5634" i="3"/>
  <c r="Y5633" i="3"/>
  <c r="Y5632" i="3"/>
  <c r="Y5631" i="3"/>
  <c r="Y5622" i="3"/>
  <c r="Y5621" i="3"/>
  <c r="Y5620" i="3"/>
  <c r="Y5619" i="3"/>
  <c r="Y5618" i="3"/>
  <c r="Y5617" i="3"/>
  <c r="Y5616" i="3"/>
  <c r="Y5615" i="3"/>
  <c r="Y5614" i="3"/>
  <c r="Y5613" i="3"/>
  <c r="Y5612" i="3"/>
  <c r="Y5611" i="3"/>
  <c r="Y5610" i="3"/>
  <c r="Y5609" i="3"/>
  <c r="Y5608" i="3"/>
  <c r="Y5599" i="3"/>
  <c r="Y5598" i="3"/>
  <c r="Y5597" i="3"/>
  <c r="Y5596" i="3"/>
  <c r="Y5595" i="3"/>
  <c r="Y5594" i="3"/>
  <c r="Y5593" i="3"/>
  <c r="Y5592" i="3"/>
  <c r="Y5591" i="3"/>
  <c r="Y5590" i="3"/>
  <c r="Y5589" i="3"/>
  <c r="Y5588" i="3"/>
  <c r="Y5587" i="3"/>
  <c r="Y5586" i="3"/>
  <c r="Y5585" i="3"/>
  <c r="Y5576" i="3"/>
  <c r="Y5575" i="3"/>
  <c r="Y5574" i="3"/>
  <c r="Y5573" i="3"/>
  <c r="Y5572" i="3"/>
  <c r="Y5571" i="3"/>
  <c r="Y5570" i="3"/>
  <c r="Y5569" i="3"/>
  <c r="Y5568" i="3"/>
  <c r="Y5567" i="3"/>
  <c r="Y5566" i="3"/>
  <c r="Y5565" i="3"/>
  <c r="Y5564" i="3"/>
  <c r="Y5563" i="3"/>
  <c r="Y5562" i="3"/>
  <c r="Y5554" i="3"/>
  <c r="Y5553" i="3"/>
  <c r="Y5552" i="3"/>
  <c r="Y5551" i="3"/>
  <c r="Y5550" i="3"/>
  <c r="Y5549" i="3"/>
  <c r="Y5548" i="3"/>
  <c r="Y5547" i="3"/>
  <c r="Y5546" i="3"/>
  <c r="Y5545" i="3"/>
  <c r="Y5544" i="3"/>
  <c r="Y5543" i="3"/>
  <c r="Y5542" i="3"/>
  <c r="Y5541" i="3"/>
  <c r="Y5540" i="3"/>
  <c r="Y5531" i="3"/>
  <c r="Y5530" i="3"/>
  <c r="Y5529" i="3"/>
  <c r="Y5528" i="3"/>
  <c r="Y5527" i="3"/>
  <c r="Y5526" i="3"/>
  <c r="Y5525" i="3"/>
  <c r="Y5524" i="3"/>
  <c r="Y5523" i="3"/>
  <c r="Y5522" i="3"/>
  <c r="Y5521" i="3"/>
  <c r="Y5520" i="3"/>
  <c r="Y5519" i="3"/>
  <c r="Y5518" i="3"/>
  <c r="Y5517" i="3"/>
  <c r="Y5508" i="3"/>
  <c r="Y5507" i="3"/>
  <c r="Y5506" i="3"/>
  <c r="Y5505" i="3"/>
  <c r="Y5504" i="3"/>
  <c r="Y5503" i="3"/>
  <c r="Y5502" i="3"/>
  <c r="Y5501" i="3"/>
  <c r="Y5500" i="3"/>
  <c r="Y5499" i="3"/>
  <c r="Y5498" i="3"/>
  <c r="Y5497" i="3"/>
  <c r="Y5496" i="3"/>
  <c r="Y5495" i="3"/>
  <c r="Y5494" i="3"/>
  <c r="Y5485" i="3"/>
  <c r="Y5484" i="3"/>
  <c r="Y5483" i="3"/>
  <c r="Y5482" i="3"/>
  <c r="Y5481" i="3"/>
  <c r="Y5480" i="3"/>
  <c r="Y5479" i="3"/>
  <c r="Y5478" i="3"/>
  <c r="Y5477" i="3"/>
  <c r="Y5476" i="3"/>
  <c r="Y5475" i="3"/>
  <c r="Y5474" i="3"/>
  <c r="Y5473" i="3"/>
  <c r="Y5472" i="3"/>
  <c r="Y5471" i="3"/>
  <c r="Y5462" i="3"/>
  <c r="Y5461" i="3"/>
  <c r="Y5460" i="3"/>
  <c r="Y5459" i="3"/>
  <c r="Y5458" i="3"/>
  <c r="Y5457" i="3"/>
  <c r="Y5456" i="3"/>
  <c r="Y5455" i="3"/>
  <c r="Y5454" i="3"/>
  <c r="Y5453" i="3"/>
  <c r="Y5452" i="3"/>
  <c r="Y5451" i="3"/>
  <c r="Y5450" i="3"/>
  <c r="Y5449" i="3"/>
  <c r="Y5448" i="3"/>
  <c r="Y5440" i="3"/>
  <c r="Y5439" i="3"/>
  <c r="Y5438" i="3"/>
  <c r="Y5437" i="3"/>
  <c r="Y5436" i="3"/>
  <c r="Y5435" i="3"/>
  <c r="Y5434" i="3"/>
  <c r="Y5433" i="3"/>
  <c r="Y5432" i="3"/>
  <c r="Y5431" i="3"/>
  <c r="Y5430" i="3"/>
  <c r="Y5429" i="3"/>
  <c r="Y5428" i="3"/>
  <c r="Y5427" i="3"/>
  <c r="Y5426" i="3"/>
  <c r="Y5417" i="3"/>
  <c r="Y5416" i="3"/>
  <c r="Y5415" i="3"/>
  <c r="Y5414" i="3"/>
  <c r="Y5413" i="3"/>
  <c r="Y5412" i="3"/>
  <c r="Y5411" i="3"/>
  <c r="Y5410" i="3"/>
  <c r="Y5409" i="3"/>
  <c r="Y5408" i="3"/>
  <c r="Y5407" i="3"/>
  <c r="Y5406" i="3"/>
  <c r="Y5405" i="3"/>
  <c r="Y5404" i="3"/>
  <c r="Y5403" i="3"/>
  <c r="Y5394" i="3"/>
  <c r="Y5393" i="3"/>
  <c r="Y5392" i="3"/>
  <c r="Y5391" i="3"/>
  <c r="Y5390" i="3"/>
  <c r="Y5389" i="3"/>
  <c r="Y5388" i="3"/>
  <c r="Y5387" i="3"/>
  <c r="Y5386" i="3"/>
  <c r="Y5385" i="3"/>
  <c r="Y5384" i="3"/>
  <c r="Y5383" i="3"/>
  <c r="Y5382" i="3"/>
  <c r="Y5381" i="3"/>
  <c r="Y5380" i="3"/>
  <c r="Y5371" i="3"/>
  <c r="Y5370" i="3"/>
  <c r="Y5369" i="3"/>
  <c r="Y5368" i="3"/>
  <c r="Y5367" i="3"/>
  <c r="Y5366" i="3"/>
  <c r="Y5365" i="3"/>
  <c r="Y5364" i="3"/>
  <c r="Y5363" i="3"/>
  <c r="Y5362" i="3"/>
  <c r="Y5361" i="3"/>
  <c r="Y5360" i="3"/>
  <c r="Y5359" i="3"/>
  <c r="Y5358" i="3"/>
  <c r="Y5357" i="3"/>
  <c r="Y5349" i="3"/>
  <c r="Y5348" i="3"/>
  <c r="Y5347" i="3"/>
  <c r="Y5346" i="3"/>
  <c r="Y5345" i="3"/>
  <c r="Y5344" i="3"/>
  <c r="Y5343" i="3"/>
  <c r="Y5342" i="3"/>
  <c r="Y5341" i="3"/>
  <c r="Y5340" i="3"/>
  <c r="Y5339" i="3"/>
  <c r="Y5338" i="3"/>
  <c r="Y5337" i="3"/>
  <c r="Y5336" i="3"/>
  <c r="Y5335" i="3"/>
  <c r="Y5327" i="3"/>
  <c r="Y5326" i="3"/>
  <c r="Y5325" i="3"/>
  <c r="Y5324" i="3"/>
  <c r="Y5323" i="3"/>
  <c r="Y5322" i="3"/>
  <c r="Y5321" i="3"/>
  <c r="Y5320" i="3"/>
  <c r="Y5319" i="3"/>
  <c r="Y5318" i="3"/>
  <c r="Y5317" i="3"/>
  <c r="Y5316" i="3"/>
  <c r="Y5315" i="3"/>
  <c r="Y5314" i="3"/>
  <c r="Y5313" i="3"/>
  <c r="Y5304" i="3"/>
  <c r="Y5303" i="3"/>
  <c r="Y5302" i="3"/>
  <c r="Y5301" i="3"/>
  <c r="Y5300" i="3"/>
  <c r="Y5299" i="3"/>
  <c r="Y5298" i="3"/>
  <c r="Y5297" i="3"/>
  <c r="Y5296" i="3"/>
  <c r="Y5295" i="3"/>
  <c r="Y5294" i="3"/>
  <c r="Y5293" i="3"/>
  <c r="Y5292" i="3"/>
  <c r="Y5291" i="3"/>
  <c r="Y5290" i="3"/>
  <c r="Y5281" i="3"/>
  <c r="Y5280" i="3"/>
  <c r="Y5279" i="3"/>
  <c r="Y5278" i="3"/>
  <c r="Y5277" i="3"/>
  <c r="Y5276" i="3"/>
  <c r="Y5275" i="3"/>
  <c r="Y5274" i="3"/>
  <c r="Y5273" i="3"/>
  <c r="Y5272" i="3"/>
  <c r="Y5271" i="3"/>
  <c r="Y5270" i="3"/>
  <c r="Y5269" i="3"/>
  <c r="Y5268" i="3"/>
  <c r="Y5267" i="3"/>
  <c r="Y5258" i="3"/>
  <c r="Y5257" i="3"/>
  <c r="Y5256" i="3"/>
  <c r="Y5255" i="3"/>
  <c r="Y5254" i="3"/>
  <c r="Y5253" i="3"/>
  <c r="Y5252" i="3"/>
  <c r="Y5251" i="3"/>
  <c r="Y5250" i="3"/>
  <c r="Y5249" i="3"/>
  <c r="Y5248" i="3"/>
  <c r="Y5247" i="3"/>
  <c r="Y5246" i="3"/>
  <c r="Y5245" i="3"/>
  <c r="Y5244" i="3"/>
  <c r="Y5236" i="3"/>
  <c r="Y5235" i="3"/>
  <c r="Y5234" i="3"/>
  <c r="Y5233" i="3"/>
  <c r="Y5232" i="3"/>
  <c r="Y5231" i="3"/>
  <c r="Y5230" i="3"/>
  <c r="Y5229" i="3"/>
  <c r="Y5228" i="3"/>
  <c r="Y5227" i="3"/>
  <c r="Y5226" i="3"/>
  <c r="Y5225" i="3"/>
  <c r="Y5224" i="3"/>
  <c r="Y5223" i="3"/>
  <c r="Y5222" i="3"/>
  <c r="Y5213" i="3"/>
  <c r="Y5212" i="3"/>
  <c r="Y5211" i="3"/>
  <c r="Y5210" i="3"/>
  <c r="Y5209" i="3"/>
  <c r="Y5208" i="3"/>
  <c r="Y5207" i="3"/>
  <c r="Y5206" i="3"/>
  <c r="Y5205" i="3"/>
  <c r="Y5204" i="3"/>
  <c r="Y5203" i="3"/>
  <c r="Y5202" i="3"/>
  <c r="Y5201" i="3"/>
  <c r="Y5200" i="3"/>
  <c r="Y5199" i="3"/>
  <c r="Y5190" i="3"/>
  <c r="Y5189" i="3"/>
  <c r="Y5188" i="3"/>
  <c r="Y5187" i="3"/>
  <c r="Y5186" i="3"/>
  <c r="Y5185" i="3"/>
  <c r="Y5184" i="3"/>
  <c r="Y5183" i="3"/>
  <c r="Y5182" i="3"/>
  <c r="Y5181" i="3"/>
  <c r="Y5180" i="3"/>
  <c r="Y5179" i="3"/>
  <c r="Y5178" i="3"/>
  <c r="Y5177" i="3"/>
  <c r="Y5176" i="3"/>
  <c r="Y5167" i="3"/>
  <c r="Y5166" i="3"/>
  <c r="Y5165" i="3"/>
  <c r="Y5164" i="3"/>
  <c r="Y5163" i="3"/>
  <c r="Y5162" i="3"/>
  <c r="Y5161" i="3"/>
  <c r="Y5160" i="3"/>
  <c r="Y5159" i="3"/>
  <c r="Y5158" i="3"/>
  <c r="Y5157" i="3"/>
  <c r="Y5156" i="3"/>
  <c r="Y5155" i="3"/>
  <c r="Y5154" i="3"/>
  <c r="Y5153" i="3"/>
  <c r="Y5144" i="3"/>
  <c r="Y5143" i="3"/>
  <c r="Y5142" i="3"/>
  <c r="Y5141" i="3"/>
  <c r="Y5140" i="3"/>
  <c r="Y5139" i="3"/>
  <c r="Y5138" i="3"/>
  <c r="Y5137" i="3"/>
  <c r="Y5136" i="3"/>
  <c r="Y5135" i="3"/>
  <c r="Y5134" i="3"/>
  <c r="Y5133" i="3"/>
  <c r="Y5132" i="3"/>
  <c r="Y5131" i="3"/>
  <c r="Y5130" i="3"/>
  <c r="Y5122" i="3"/>
  <c r="Y5121" i="3"/>
  <c r="Y5120" i="3"/>
  <c r="Y5119" i="3"/>
  <c r="Y5118" i="3"/>
  <c r="Y5117" i="3"/>
  <c r="Y5116" i="3"/>
  <c r="Y5115" i="3"/>
  <c r="Y5114" i="3"/>
  <c r="Y5113" i="3"/>
  <c r="Y5112" i="3"/>
  <c r="Y5111" i="3"/>
  <c r="Y5110" i="3"/>
  <c r="Y5109" i="3"/>
  <c r="Y5108" i="3"/>
  <c r="Y5099" i="3"/>
  <c r="Y5098" i="3"/>
  <c r="Y5097" i="3"/>
  <c r="Y5096" i="3"/>
  <c r="Y5095" i="3"/>
  <c r="Y5094" i="3"/>
  <c r="Y5093" i="3"/>
  <c r="Y5092" i="3"/>
  <c r="Y5091" i="3"/>
  <c r="Y5090" i="3"/>
  <c r="Y5089" i="3"/>
  <c r="Y5088" i="3"/>
  <c r="Y5087" i="3"/>
  <c r="Y5086" i="3"/>
  <c r="Y5085" i="3"/>
  <c r="Y5076" i="3"/>
  <c r="Y5075" i="3"/>
  <c r="Y5074" i="3"/>
  <c r="Y5073" i="3"/>
  <c r="Y5072" i="3"/>
  <c r="Y5071" i="3"/>
  <c r="Y5070" i="3"/>
  <c r="Y5069" i="3"/>
  <c r="Y5068" i="3"/>
  <c r="Y5067" i="3"/>
  <c r="Y5066" i="3"/>
  <c r="Y5065" i="3"/>
  <c r="Y5064" i="3"/>
  <c r="Y5063" i="3"/>
  <c r="Y5062" i="3"/>
  <c r="Y5053" i="3"/>
  <c r="Y5052" i="3"/>
  <c r="Y5051" i="3"/>
  <c r="Y5050" i="3"/>
  <c r="Y5049" i="3"/>
  <c r="Y5048" i="3"/>
  <c r="Y5047" i="3"/>
  <c r="Y5046" i="3"/>
  <c r="Y5045" i="3"/>
  <c r="Y5044" i="3"/>
  <c r="Y5043" i="3"/>
  <c r="Y5042" i="3"/>
  <c r="Y5041" i="3"/>
  <c r="Y5040" i="3"/>
  <c r="Y5039" i="3"/>
  <c r="Y5030" i="3"/>
  <c r="Y5029" i="3"/>
  <c r="Y5028" i="3"/>
  <c r="Y5027" i="3"/>
  <c r="Y5026" i="3"/>
  <c r="Y5025" i="3"/>
  <c r="Y5024" i="3"/>
  <c r="Y5023" i="3"/>
  <c r="Y5022" i="3"/>
  <c r="Y5021" i="3"/>
  <c r="Y5020" i="3"/>
  <c r="Y5019" i="3"/>
  <c r="Y5018" i="3"/>
  <c r="Y5017" i="3"/>
  <c r="Y5016" i="3"/>
  <c r="Y5008" i="3"/>
  <c r="Y5007" i="3"/>
  <c r="Y5006" i="3"/>
  <c r="Y5005" i="3"/>
  <c r="Y5004" i="3"/>
  <c r="Y5003" i="3"/>
  <c r="Y5002" i="3"/>
  <c r="Y5001" i="3"/>
  <c r="Y5000" i="3"/>
  <c r="Y4999" i="3"/>
  <c r="Y4998" i="3"/>
  <c r="Y4997" i="3"/>
  <c r="Y4996" i="3"/>
  <c r="Y4995" i="3"/>
  <c r="Y4994" i="3"/>
  <c r="Y4985" i="3"/>
  <c r="Y4984" i="3"/>
  <c r="Y4983" i="3"/>
  <c r="Y4982" i="3"/>
  <c r="Y4981" i="3"/>
  <c r="Y4980" i="3"/>
  <c r="Y4979" i="3"/>
  <c r="Y4978" i="3"/>
  <c r="Y4977" i="3"/>
  <c r="Y4976" i="3"/>
  <c r="Y4975" i="3"/>
  <c r="Y4974" i="3"/>
  <c r="Y4973" i="3"/>
  <c r="Y4972" i="3"/>
  <c r="Y4971" i="3"/>
  <c r="Y4962" i="3"/>
  <c r="Y4961" i="3"/>
  <c r="Y4960" i="3"/>
  <c r="Y4959" i="3"/>
  <c r="Y4958" i="3"/>
  <c r="Y4957" i="3"/>
  <c r="Y4956" i="3"/>
  <c r="Y4955" i="3"/>
  <c r="Y4954" i="3"/>
  <c r="Y4953" i="3"/>
  <c r="Y4952" i="3"/>
  <c r="Y4951" i="3"/>
  <c r="Y4950" i="3"/>
  <c r="Y4949" i="3"/>
  <c r="Y4947" i="3"/>
  <c r="Y4946" i="3"/>
  <c r="Y4945" i="3"/>
  <c r="Y4944" i="3"/>
  <c r="Y4943" i="3"/>
  <c r="Y4942" i="3"/>
  <c r="Y4941" i="3"/>
  <c r="Y4940" i="3"/>
  <c r="Y4939" i="3"/>
  <c r="Y4938" i="3"/>
  <c r="Y4937" i="3"/>
  <c r="Y4936" i="3"/>
  <c r="Y4935" i="3"/>
  <c r="Y4934" i="3"/>
  <c r="Y4933" i="3"/>
  <c r="Y4925" i="3"/>
  <c r="Y4924" i="3"/>
  <c r="Y4923" i="3"/>
  <c r="Y4922" i="3"/>
  <c r="Y4921" i="3"/>
  <c r="Y4920" i="3"/>
  <c r="Y4919" i="3"/>
  <c r="Y4918" i="3"/>
  <c r="Y4917" i="3"/>
  <c r="Y4916" i="3"/>
  <c r="Y4915" i="3"/>
  <c r="Y4914" i="3"/>
  <c r="Y4913" i="3"/>
  <c r="Y4912" i="3"/>
  <c r="Y4911" i="3"/>
  <c r="Y4902" i="3"/>
  <c r="Y4901" i="3"/>
  <c r="Y4900" i="3"/>
  <c r="Y4899" i="3"/>
  <c r="Y4898" i="3"/>
  <c r="Y4897" i="3"/>
  <c r="Y4896" i="3"/>
  <c r="Y4895" i="3"/>
  <c r="Y4894" i="3"/>
  <c r="Y4893" i="3"/>
  <c r="Y4892" i="3"/>
  <c r="Y4891" i="3"/>
  <c r="Y4890" i="3"/>
  <c r="Y4889" i="3"/>
  <c r="Y4888" i="3"/>
  <c r="Y4879" i="3"/>
  <c r="Y4878" i="3"/>
  <c r="Y4877" i="3"/>
  <c r="Y4876" i="3"/>
  <c r="Y4875" i="3"/>
  <c r="Y4874" i="3"/>
  <c r="Y4873" i="3"/>
  <c r="Y4872" i="3"/>
  <c r="Y4871" i="3"/>
  <c r="Y4870" i="3"/>
  <c r="Y4869" i="3"/>
  <c r="Y4868" i="3"/>
  <c r="Y4867" i="3"/>
  <c r="Y4866" i="3"/>
  <c r="Y4865" i="3"/>
  <c r="Y4856" i="3"/>
  <c r="Y4855" i="3"/>
  <c r="Y4854" i="3"/>
  <c r="Y4853" i="3"/>
  <c r="Y4852" i="3"/>
  <c r="Y4851" i="3"/>
  <c r="Y4850" i="3"/>
  <c r="Y4849" i="3"/>
  <c r="Y4848" i="3"/>
  <c r="Y4847" i="3"/>
  <c r="Y4846" i="3"/>
  <c r="Y4845" i="3"/>
  <c r="Y4844" i="3"/>
  <c r="Y4843" i="3"/>
  <c r="Y4842" i="3"/>
  <c r="Y4833" i="3"/>
  <c r="Y4832" i="3"/>
  <c r="Y4831" i="3"/>
  <c r="Y4830" i="3"/>
  <c r="Y4829" i="3"/>
  <c r="Y4828" i="3"/>
  <c r="Y4827" i="3"/>
  <c r="Y4826" i="3"/>
  <c r="Y4825" i="3"/>
  <c r="Y4824" i="3"/>
  <c r="Y4823" i="3"/>
  <c r="Y4822" i="3"/>
  <c r="Y4821" i="3"/>
  <c r="Y4820" i="3"/>
  <c r="Y4819" i="3"/>
  <c r="Y4811" i="3"/>
  <c r="Y4810" i="3"/>
  <c r="Y4809" i="3"/>
  <c r="Y4808" i="3"/>
  <c r="Y4807" i="3"/>
  <c r="Y4806" i="3"/>
  <c r="Y4805" i="3"/>
  <c r="Y4804" i="3"/>
  <c r="Y4803" i="3"/>
  <c r="Y4802" i="3"/>
  <c r="Y4801" i="3"/>
  <c r="Y4800" i="3"/>
  <c r="Y4799" i="3"/>
  <c r="Y4798" i="3"/>
  <c r="Y4797" i="3"/>
  <c r="Y4788" i="3"/>
  <c r="Y4787" i="3"/>
  <c r="Y4786" i="3"/>
  <c r="Y4785" i="3"/>
  <c r="Y4784" i="3"/>
  <c r="Y4783" i="3"/>
  <c r="Y4782" i="3"/>
  <c r="Y4781" i="3"/>
  <c r="Y4780" i="3"/>
  <c r="Y4779" i="3"/>
  <c r="Y4778" i="3"/>
  <c r="Y4777" i="3"/>
  <c r="Y4776" i="3"/>
  <c r="Y4775" i="3"/>
  <c r="Y4774" i="3"/>
  <c r="Y4765" i="3"/>
  <c r="Y4764" i="3"/>
  <c r="Y4763" i="3"/>
  <c r="Y4762" i="3"/>
  <c r="Y4761" i="3"/>
  <c r="Y4760" i="3"/>
  <c r="Y4759" i="3"/>
  <c r="Y4758" i="3"/>
  <c r="Y4757" i="3"/>
  <c r="Y4756" i="3"/>
  <c r="Y4755" i="3"/>
  <c r="Y4754" i="3"/>
  <c r="Y4753" i="3"/>
  <c r="Y4752" i="3"/>
  <c r="Y4751" i="3"/>
  <c r="Y4742" i="3"/>
  <c r="Y4741" i="3"/>
  <c r="Y4740" i="3"/>
  <c r="Y4739" i="3"/>
  <c r="Y4738" i="3"/>
  <c r="Y4737" i="3"/>
  <c r="Y4736" i="3"/>
  <c r="Y4735" i="3"/>
  <c r="Y4734" i="3"/>
  <c r="Y4733" i="3"/>
  <c r="Y4732" i="3"/>
  <c r="Y4731" i="3"/>
  <c r="Y4730" i="3"/>
  <c r="Y4729" i="3"/>
  <c r="Y4728" i="3"/>
  <c r="Y4719" i="3"/>
  <c r="Y4718" i="3"/>
  <c r="Y4717" i="3"/>
  <c r="Y4716" i="3"/>
  <c r="Y4715" i="3"/>
  <c r="Y4714" i="3"/>
  <c r="Y4713" i="3"/>
  <c r="Y4712" i="3"/>
  <c r="Y4711" i="3"/>
  <c r="Y4710" i="3"/>
  <c r="Y4709" i="3"/>
  <c r="Y4708" i="3"/>
  <c r="Y4707" i="3"/>
  <c r="Y4706" i="3"/>
  <c r="Y4705" i="3"/>
  <c r="Y4697" i="3"/>
  <c r="Y4696" i="3"/>
  <c r="Y4695" i="3"/>
  <c r="Y4694" i="3"/>
  <c r="Y4693" i="3"/>
  <c r="Y4692" i="3"/>
  <c r="Y4691" i="3"/>
  <c r="Y4690" i="3"/>
  <c r="Y4689" i="3"/>
  <c r="Y4688" i="3"/>
  <c r="Y4687" i="3"/>
  <c r="Y4686" i="3"/>
  <c r="Y4685" i="3"/>
  <c r="Y4684" i="3"/>
  <c r="Y4683" i="3"/>
  <c r="Y4674" i="3"/>
  <c r="Y4673" i="3"/>
  <c r="Y4672" i="3"/>
  <c r="Y4671" i="3"/>
  <c r="Y4670" i="3"/>
  <c r="Y4669" i="3"/>
  <c r="Y4668" i="3"/>
  <c r="Y4667" i="3"/>
  <c r="Y4666" i="3"/>
  <c r="Y4665" i="3"/>
  <c r="Y4664" i="3"/>
  <c r="Y4663" i="3"/>
  <c r="Y4662" i="3"/>
  <c r="Y4661" i="3"/>
  <c r="Y4660" i="3"/>
  <c r="Y4651" i="3"/>
  <c r="Y4650" i="3"/>
  <c r="Y4649" i="3"/>
  <c r="Y4648" i="3"/>
  <c r="Y4647" i="3"/>
  <c r="Y4646" i="3"/>
  <c r="Y4645" i="3"/>
  <c r="Y4644" i="3"/>
  <c r="Y4643" i="3"/>
  <c r="Y4642" i="3"/>
  <c r="Y4641" i="3"/>
  <c r="Y4640" i="3"/>
  <c r="Y4639" i="3"/>
  <c r="Y4638" i="3"/>
  <c r="Y4637" i="3"/>
  <c r="Y4628" i="3"/>
  <c r="Y4627" i="3"/>
  <c r="Y4626" i="3"/>
  <c r="Y4625" i="3"/>
  <c r="Y4624" i="3"/>
  <c r="Y4623" i="3"/>
  <c r="Y4622" i="3"/>
  <c r="Y4621" i="3"/>
  <c r="Y4620" i="3"/>
  <c r="Y4619" i="3"/>
  <c r="Y4618" i="3"/>
  <c r="Y4617" i="3"/>
  <c r="Y4616" i="3"/>
  <c r="Y4615" i="3"/>
  <c r="Y4614" i="3"/>
  <c r="Y4605" i="3"/>
  <c r="Y4604" i="3"/>
  <c r="Y4603" i="3"/>
  <c r="Y4602" i="3"/>
  <c r="Y4601" i="3"/>
  <c r="Y4600" i="3"/>
  <c r="Y4599" i="3"/>
  <c r="Y4598" i="3"/>
  <c r="Y4597" i="3"/>
  <c r="Y4596" i="3"/>
  <c r="Y4595" i="3"/>
  <c r="Y4594" i="3"/>
  <c r="Y4593" i="3"/>
  <c r="Y4592" i="3"/>
  <c r="Y4591" i="3"/>
  <c r="Y4583" i="3"/>
  <c r="Y4582" i="3"/>
  <c r="Y4581" i="3"/>
  <c r="Y4580" i="3"/>
  <c r="Y4579" i="3"/>
  <c r="Y4578" i="3"/>
  <c r="Y4577" i="3"/>
  <c r="Y4576" i="3"/>
  <c r="Y4575" i="3"/>
  <c r="Y4574" i="3"/>
  <c r="Y4573" i="3"/>
  <c r="Y4572" i="3"/>
  <c r="Y4571" i="3"/>
  <c r="Y4570" i="3"/>
  <c r="Y4569" i="3"/>
  <c r="Y4560" i="3"/>
  <c r="Y4559" i="3"/>
  <c r="Y4558" i="3"/>
  <c r="Y4557" i="3"/>
  <c r="Y4556" i="3"/>
  <c r="Y4555" i="3"/>
  <c r="Y4554" i="3"/>
  <c r="Y4553" i="3"/>
  <c r="Y4552" i="3"/>
  <c r="Y4551" i="3"/>
  <c r="Y4550" i="3"/>
  <c r="Y4549" i="3"/>
  <c r="Y4548" i="3"/>
  <c r="Y4547" i="3"/>
  <c r="Y4546" i="3"/>
  <c r="Y4537" i="3"/>
  <c r="Y4536" i="3"/>
  <c r="Y4535" i="3"/>
  <c r="Y4534" i="3"/>
  <c r="Y4533" i="3"/>
  <c r="Y4532" i="3"/>
  <c r="Y4531" i="3"/>
  <c r="Y4530" i="3"/>
  <c r="Y4529" i="3"/>
  <c r="Y4528" i="3"/>
  <c r="Y4527" i="3"/>
  <c r="Y4526" i="3"/>
  <c r="Y4525" i="3"/>
  <c r="Y4524" i="3"/>
  <c r="Y4523" i="3"/>
  <c r="Y4514" i="3"/>
  <c r="Y4513" i="3"/>
  <c r="Y4512" i="3"/>
  <c r="Y4511" i="3"/>
  <c r="Y4510" i="3"/>
  <c r="Y4509" i="3"/>
  <c r="Y4508" i="3"/>
  <c r="Y4507" i="3"/>
  <c r="Y4506" i="3"/>
  <c r="Y4505" i="3"/>
  <c r="Y4504" i="3"/>
  <c r="Y4503" i="3"/>
  <c r="Y4502" i="3"/>
  <c r="Y4501" i="3"/>
  <c r="Y4500" i="3"/>
  <c r="Y4499" i="3"/>
  <c r="Y4498" i="3"/>
  <c r="Y4497" i="3"/>
  <c r="Y4496" i="3"/>
  <c r="Y4495" i="3"/>
  <c r="Y4494" i="3"/>
  <c r="Y4493" i="3"/>
  <c r="Y4492" i="3"/>
  <c r="Y4491" i="3"/>
  <c r="Y4490" i="3"/>
  <c r="Y4489" i="3"/>
  <c r="Y4488" i="3"/>
  <c r="Y4487" i="3"/>
  <c r="Y4486" i="3"/>
  <c r="Y4477" i="3"/>
  <c r="Y4476" i="3"/>
  <c r="Y4475" i="3"/>
  <c r="Y4474" i="3"/>
  <c r="Y4473" i="3"/>
  <c r="Y4472" i="3"/>
  <c r="Y4471" i="3"/>
  <c r="Y4470" i="3"/>
  <c r="Y4469" i="3"/>
  <c r="Y4468" i="3"/>
  <c r="Y4467" i="3"/>
  <c r="Y4466" i="3"/>
  <c r="Y4465" i="3"/>
  <c r="Y4464" i="3"/>
  <c r="Y4463" i="3"/>
  <c r="Y4454" i="3"/>
  <c r="Y4453" i="3"/>
  <c r="Y4452" i="3"/>
  <c r="Y4451" i="3"/>
  <c r="Y4450" i="3"/>
  <c r="Y4449" i="3"/>
  <c r="Y4448" i="3"/>
  <c r="Y4447" i="3"/>
  <c r="Y4446" i="3"/>
  <c r="Y4445" i="3"/>
  <c r="Y4444" i="3"/>
  <c r="Y4443" i="3"/>
  <c r="Y4442" i="3"/>
  <c r="Y4441" i="3"/>
  <c r="Y4440" i="3"/>
  <c r="Y4431" i="3"/>
  <c r="Y4430" i="3"/>
  <c r="Y4429" i="3"/>
  <c r="Y4428" i="3"/>
  <c r="Y4427" i="3"/>
  <c r="Y4426" i="3"/>
  <c r="Y4425" i="3"/>
  <c r="Y4424" i="3"/>
  <c r="Y4423" i="3"/>
  <c r="Y4422" i="3"/>
  <c r="Y4421" i="3"/>
  <c r="Y4420" i="3"/>
  <c r="Y4419" i="3"/>
  <c r="Y4418" i="3"/>
  <c r="Y4417" i="3"/>
  <c r="Y4409" i="3"/>
  <c r="Y4408" i="3"/>
  <c r="Y4407" i="3"/>
  <c r="Y4406" i="3"/>
  <c r="Y4405" i="3"/>
  <c r="Y4404" i="3"/>
  <c r="Y4403" i="3"/>
  <c r="Y4402" i="3"/>
  <c r="Y4401" i="3"/>
  <c r="Y4400" i="3"/>
  <c r="Y4399" i="3"/>
  <c r="Y4398" i="3"/>
  <c r="Y4397" i="3"/>
  <c r="Y4396" i="3"/>
  <c r="Y4395" i="3"/>
  <c r="Y4386" i="3"/>
  <c r="Y4385" i="3"/>
  <c r="Y4384" i="3"/>
  <c r="Y4383" i="3"/>
  <c r="Y4382" i="3"/>
  <c r="Y4381" i="3"/>
  <c r="Y4380" i="3"/>
  <c r="Y4379" i="3"/>
  <c r="Y4378" i="3"/>
  <c r="Y4377" i="3"/>
  <c r="Y4376" i="3"/>
  <c r="Y4375" i="3"/>
  <c r="Y4374" i="3"/>
  <c r="Y4373" i="3"/>
  <c r="Y4372" i="3"/>
  <c r="Y4363" i="3"/>
  <c r="Y4362" i="3"/>
  <c r="Y4361" i="3"/>
  <c r="Y4360" i="3"/>
  <c r="Y4359" i="3"/>
  <c r="Y4358" i="3"/>
  <c r="Y4357" i="3"/>
  <c r="Y4356" i="3"/>
  <c r="Y4355" i="3"/>
  <c r="Y4354" i="3"/>
  <c r="Y4353" i="3"/>
  <c r="Y4352" i="3"/>
  <c r="Y4351" i="3"/>
  <c r="Y4350" i="3"/>
  <c r="Y4349" i="3"/>
  <c r="Y4340" i="3"/>
  <c r="Y4339" i="3"/>
  <c r="Y4338" i="3"/>
  <c r="Y4337" i="3"/>
  <c r="Y4336" i="3"/>
  <c r="Y4335" i="3"/>
  <c r="Y4334" i="3"/>
  <c r="Y4333" i="3"/>
  <c r="Y4332" i="3"/>
  <c r="Y4331" i="3"/>
  <c r="Y4330" i="3"/>
  <c r="Y4329" i="3"/>
  <c r="Y4328" i="3"/>
  <c r="Y4327" i="3"/>
  <c r="Y4326" i="3"/>
  <c r="Y4317" i="3"/>
  <c r="Y4316" i="3"/>
  <c r="Y4315" i="3"/>
  <c r="Y4314" i="3"/>
  <c r="Y4313" i="3"/>
  <c r="Y4312" i="3"/>
  <c r="Y4311" i="3"/>
  <c r="Y4310" i="3"/>
  <c r="Y4309" i="3"/>
  <c r="Y4308" i="3"/>
  <c r="Y4307" i="3"/>
  <c r="Y4306" i="3"/>
  <c r="Y4305" i="3"/>
  <c r="Y4304" i="3"/>
  <c r="Y4303" i="3"/>
  <c r="Y4295" i="3"/>
  <c r="Y4294" i="3"/>
  <c r="Y4293" i="3"/>
  <c r="Y4292" i="3"/>
  <c r="Y4291" i="3"/>
  <c r="Y4290" i="3"/>
  <c r="Y4289" i="3"/>
  <c r="Y4288" i="3"/>
  <c r="Y4287" i="3"/>
  <c r="Y4286" i="3"/>
  <c r="Y4285" i="3"/>
  <c r="Y4284" i="3"/>
  <c r="Y4283" i="3"/>
  <c r="Y4282" i="3"/>
  <c r="Y4273" i="3"/>
  <c r="Y4272" i="3"/>
  <c r="Y4271" i="3"/>
  <c r="Y4270" i="3"/>
  <c r="Y4269" i="3"/>
  <c r="Y4268" i="3"/>
  <c r="Y4267" i="3"/>
  <c r="Y4266" i="3"/>
  <c r="Y4265" i="3"/>
  <c r="Y4264" i="3"/>
  <c r="Y4263" i="3"/>
  <c r="Y4262" i="3"/>
  <c r="Y4261" i="3"/>
  <c r="Y4260" i="3"/>
  <c r="Y4259" i="3"/>
  <c r="Y4250" i="3"/>
  <c r="Y4249" i="3"/>
  <c r="Y4248" i="3"/>
  <c r="Y4247" i="3"/>
  <c r="Y4246" i="3"/>
  <c r="Y4245" i="3"/>
  <c r="Y4244" i="3"/>
  <c r="Y4243" i="3"/>
  <c r="Y4242" i="3"/>
  <c r="Y4241" i="3"/>
  <c r="Y4240" i="3"/>
  <c r="Y4239" i="3"/>
  <c r="Y4238" i="3"/>
  <c r="Y4237" i="3"/>
  <c r="Y4236" i="3"/>
  <c r="Y4227" i="3"/>
  <c r="Y4226" i="3"/>
  <c r="Y4225" i="3"/>
  <c r="Y4224" i="3"/>
  <c r="Y4223" i="3"/>
  <c r="Y4222" i="3"/>
  <c r="Y4221" i="3"/>
  <c r="Y4220" i="3"/>
  <c r="Y4219" i="3"/>
  <c r="Y4218" i="3"/>
  <c r="Y4217" i="3"/>
  <c r="Y4216" i="3"/>
  <c r="Y4215" i="3"/>
  <c r="Y4214" i="3"/>
  <c r="Y4213" i="3"/>
  <c r="Y4204" i="3"/>
  <c r="Y4203" i="3"/>
  <c r="Y4202" i="3"/>
  <c r="Y4201" i="3"/>
  <c r="Y4200" i="3"/>
  <c r="Y4199" i="3"/>
  <c r="Y4198" i="3"/>
  <c r="Y4197" i="3"/>
  <c r="Y4196" i="3"/>
  <c r="Y4195" i="3"/>
  <c r="Y4194" i="3"/>
  <c r="Y4193" i="3"/>
  <c r="Y4192" i="3"/>
  <c r="Y4191" i="3"/>
  <c r="Y4190" i="3"/>
  <c r="Y4182" i="3"/>
  <c r="Y4181" i="3"/>
  <c r="Y4180" i="3"/>
  <c r="Y4179" i="3"/>
  <c r="Y4178" i="3"/>
  <c r="Y4177" i="3"/>
  <c r="Y4176" i="3"/>
  <c r="Y4175" i="3"/>
  <c r="Y4174" i="3"/>
  <c r="Y4173" i="3"/>
  <c r="Y4172" i="3"/>
  <c r="Y4171" i="3"/>
  <c r="Y4170" i="3"/>
  <c r="Y4169" i="3"/>
  <c r="Y4168" i="3"/>
  <c r="Y4159" i="3"/>
  <c r="Y4158" i="3"/>
  <c r="Y4157" i="3"/>
  <c r="Y4156" i="3"/>
  <c r="Y4155" i="3"/>
  <c r="Y4154" i="3"/>
  <c r="Y4153" i="3"/>
  <c r="Y4152" i="3"/>
  <c r="Y4151" i="3"/>
  <c r="Y4150" i="3"/>
  <c r="Y4149" i="3"/>
  <c r="Y4148" i="3"/>
  <c r="Y4147" i="3"/>
  <c r="Y4146" i="3"/>
  <c r="Y4145" i="3"/>
  <c r="Y4136" i="3"/>
  <c r="Y4135" i="3"/>
  <c r="Y4134" i="3"/>
  <c r="Y4133" i="3"/>
  <c r="Y4132" i="3"/>
  <c r="Y4131" i="3"/>
  <c r="Y4130" i="3"/>
  <c r="Y4129" i="3"/>
  <c r="Y4128" i="3"/>
  <c r="Y4127" i="3"/>
  <c r="Y4126" i="3"/>
  <c r="Y4125" i="3"/>
  <c r="Y4124" i="3"/>
  <c r="Y4123" i="3"/>
  <c r="Y4122" i="3"/>
  <c r="Y4113" i="3"/>
  <c r="Y4112" i="3"/>
  <c r="Y4111" i="3"/>
  <c r="Y4110" i="3"/>
  <c r="Y4109" i="3"/>
  <c r="Y4108" i="3"/>
  <c r="Y4107" i="3"/>
  <c r="Y4106" i="3"/>
  <c r="Y4105" i="3"/>
  <c r="Y4104" i="3"/>
  <c r="Y4103" i="3"/>
  <c r="Y4102" i="3"/>
  <c r="Y4101" i="3"/>
  <c r="Y4100" i="3"/>
  <c r="Y4099" i="3"/>
  <c r="Y4090" i="3"/>
  <c r="Y4089" i="3"/>
  <c r="Y4088" i="3"/>
  <c r="Y4087" i="3"/>
  <c r="Y4086" i="3"/>
  <c r="Y4085" i="3"/>
  <c r="Y4084" i="3"/>
  <c r="Y4083" i="3"/>
  <c r="Y4082" i="3"/>
  <c r="Y4081" i="3"/>
  <c r="Y4080" i="3"/>
  <c r="Y4079" i="3"/>
  <c r="Y4078" i="3"/>
  <c r="Y4077" i="3"/>
  <c r="Y4076" i="3"/>
  <c r="Y4068" i="3"/>
  <c r="Y4067" i="3"/>
  <c r="Y4066" i="3"/>
  <c r="Y4065" i="3"/>
  <c r="Y4064" i="3"/>
  <c r="Y4063" i="3"/>
  <c r="Y4062" i="3"/>
  <c r="Y4061" i="3"/>
  <c r="Y4060" i="3"/>
  <c r="Y4059" i="3"/>
  <c r="Y4058" i="3"/>
  <c r="Y4057" i="3"/>
  <c r="Y4056" i="3"/>
  <c r="Y4055" i="3"/>
  <c r="Y4054" i="3"/>
  <c r="Y4045" i="3"/>
  <c r="Y4044" i="3"/>
  <c r="Y4043" i="3"/>
  <c r="Y4042" i="3"/>
  <c r="Y4041" i="3"/>
  <c r="Y4040" i="3"/>
  <c r="Y4039" i="3"/>
  <c r="Y4038" i="3"/>
  <c r="Y4037" i="3"/>
  <c r="Y4036" i="3"/>
  <c r="Y4035" i="3"/>
  <c r="Y4034" i="3"/>
  <c r="Y4033" i="3"/>
  <c r="Y4032" i="3"/>
  <c r="Y4031" i="3"/>
  <c r="Y4022" i="3"/>
  <c r="Y4021" i="3"/>
  <c r="Y4020" i="3"/>
  <c r="Y4019" i="3"/>
  <c r="Y4018" i="3"/>
  <c r="Y4017" i="3"/>
  <c r="Y4016" i="3"/>
  <c r="Y4015" i="3"/>
  <c r="Y4014" i="3"/>
  <c r="Y4013" i="3"/>
  <c r="Y4012" i="3"/>
  <c r="Y4011" i="3"/>
  <c r="Y4010" i="3"/>
  <c r="Y4009" i="3"/>
  <c r="Y4008" i="3"/>
  <c r="Y3999" i="3"/>
  <c r="Y3998" i="3"/>
  <c r="Y3997" i="3"/>
  <c r="Y3996" i="3"/>
  <c r="Y3995" i="3"/>
  <c r="Y3994" i="3"/>
  <c r="Y3993" i="3"/>
  <c r="Y3992" i="3"/>
  <c r="Y3991" i="3"/>
  <c r="Y3990" i="3"/>
  <c r="Y3989" i="3"/>
  <c r="Y3988" i="3"/>
  <c r="Y3987" i="3"/>
  <c r="Y3986" i="3"/>
  <c r="Y3985" i="3"/>
  <c r="Y3976" i="3"/>
  <c r="Y3975" i="3"/>
  <c r="Y3974" i="3"/>
  <c r="Y3973" i="3"/>
  <c r="Y3972" i="3"/>
  <c r="Y3971" i="3"/>
  <c r="Y3970" i="3"/>
  <c r="Y3969" i="3"/>
  <c r="Y3968" i="3"/>
  <c r="Y3967" i="3"/>
  <c r="Y3966" i="3"/>
  <c r="Y3965" i="3"/>
  <c r="Y3964" i="3"/>
  <c r="Y3963" i="3"/>
  <c r="Y3962" i="3"/>
  <c r="Y3954" i="3"/>
  <c r="Y3953" i="3"/>
  <c r="Y3952" i="3"/>
  <c r="Y3951" i="3"/>
  <c r="Y3950" i="3"/>
  <c r="Y3949" i="3"/>
  <c r="Y3948" i="3"/>
  <c r="Y3947" i="3"/>
  <c r="Y3946" i="3"/>
  <c r="Y3945" i="3"/>
  <c r="Y3944" i="3"/>
  <c r="Y3943" i="3"/>
  <c r="Y3942" i="3"/>
  <c r="Y3941" i="3"/>
  <c r="Y3940" i="3"/>
  <c r="Y3931" i="3"/>
  <c r="Y3930" i="3"/>
  <c r="Y3929" i="3"/>
  <c r="Y3928" i="3"/>
  <c r="Y3927" i="3"/>
  <c r="Y3926" i="3"/>
  <c r="Y3925" i="3"/>
  <c r="Y3924" i="3"/>
  <c r="Y3923" i="3"/>
  <c r="Y3922" i="3"/>
  <c r="Y3921" i="3"/>
  <c r="Y3920" i="3"/>
  <c r="Y3919" i="3"/>
  <c r="Y3918" i="3"/>
  <c r="Y3917" i="3"/>
  <c r="Y3908" i="3"/>
  <c r="Y3907" i="3"/>
  <c r="Y3906" i="3"/>
  <c r="Y3905" i="3"/>
  <c r="Y3904" i="3"/>
  <c r="Y3903" i="3"/>
  <c r="Y3902" i="3"/>
  <c r="Y3901" i="3"/>
  <c r="Y3900" i="3"/>
  <c r="Y3899" i="3"/>
  <c r="Y3898" i="3"/>
  <c r="Y3897" i="3"/>
  <c r="Y3896" i="3"/>
  <c r="Y3895" i="3"/>
  <c r="Y3894" i="3"/>
  <c r="Y3885" i="3"/>
  <c r="Y3884" i="3"/>
  <c r="Y3883" i="3"/>
  <c r="Y3882" i="3"/>
  <c r="Y3881" i="3"/>
  <c r="Y3880" i="3"/>
  <c r="Y3879" i="3"/>
  <c r="Y3878" i="3"/>
  <c r="Y3877" i="3"/>
  <c r="Y3876" i="3"/>
  <c r="Y3875" i="3"/>
  <c r="Y3874" i="3"/>
  <c r="Y3873" i="3"/>
  <c r="Y3872" i="3"/>
  <c r="Y3871" i="3"/>
  <c r="Y3862" i="3"/>
  <c r="Y3861" i="3"/>
  <c r="Y3860" i="3"/>
  <c r="Y3859" i="3"/>
  <c r="Y3858" i="3"/>
  <c r="Y3857" i="3"/>
  <c r="Y3856" i="3"/>
  <c r="Y3855" i="3"/>
  <c r="Y3854" i="3"/>
  <c r="Y3853" i="3"/>
  <c r="Y3852" i="3"/>
  <c r="Y3851" i="3"/>
  <c r="Y3850" i="3"/>
  <c r="Y3849" i="3"/>
  <c r="Y3848" i="3"/>
  <c r="Y3840" i="3"/>
  <c r="Y3839" i="3"/>
  <c r="Y3838" i="3"/>
  <c r="Y3837" i="3"/>
  <c r="Y3836" i="3"/>
  <c r="Y3835" i="3"/>
  <c r="Y3834" i="3"/>
  <c r="Y3833" i="3"/>
  <c r="Y3832" i="3"/>
  <c r="Y3831" i="3"/>
  <c r="Y3830" i="3"/>
  <c r="Y3829" i="3"/>
  <c r="Y3828" i="3"/>
  <c r="Y3827" i="3"/>
  <c r="Y3826" i="3"/>
  <c r="Y3817" i="3"/>
  <c r="Y3816" i="3"/>
  <c r="Y3815" i="3"/>
  <c r="Y3814" i="3"/>
  <c r="Y3813" i="3"/>
  <c r="Y3812" i="3"/>
  <c r="Y3811" i="3"/>
  <c r="Y3810" i="3"/>
  <c r="Y3809" i="3"/>
  <c r="Y3808" i="3"/>
  <c r="Y3807" i="3"/>
  <c r="Y3806" i="3"/>
  <c r="Y3805" i="3"/>
  <c r="Y3804" i="3"/>
  <c r="Y3803" i="3"/>
  <c r="Y3794" i="3"/>
  <c r="Y3793" i="3"/>
  <c r="Y3792" i="3"/>
  <c r="Y3791" i="3"/>
  <c r="Y3790" i="3"/>
  <c r="Y3789" i="3"/>
  <c r="Y3788" i="3"/>
  <c r="Y3787" i="3"/>
  <c r="Y3786" i="3"/>
  <c r="Y3785" i="3"/>
  <c r="Y3784" i="3"/>
  <c r="Y3783" i="3"/>
  <c r="Y3782" i="3"/>
  <c r="Y3781" i="3"/>
  <c r="Y3780" i="3"/>
  <c r="Y3771" i="3"/>
  <c r="Y3770" i="3"/>
  <c r="Y3769" i="3"/>
  <c r="Y3768" i="3"/>
  <c r="Y3767" i="3"/>
  <c r="Y3766" i="3"/>
  <c r="Y3765" i="3"/>
  <c r="Y3764" i="3"/>
  <c r="Y3763" i="3"/>
  <c r="Y3762" i="3"/>
  <c r="Y3761" i="3"/>
  <c r="Y3760" i="3"/>
  <c r="Y3759" i="3"/>
  <c r="Y3758" i="3"/>
  <c r="Y3757" i="3"/>
  <c r="Y3748" i="3"/>
  <c r="Y3747" i="3"/>
  <c r="Y3746" i="3"/>
  <c r="Y3745" i="3"/>
  <c r="Y3744" i="3"/>
  <c r="Y3743" i="3"/>
  <c r="Y3742" i="3"/>
  <c r="Y3741" i="3"/>
  <c r="Y3740" i="3"/>
  <c r="Y3739" i="3"/>
  <c r="Y3738" i="3"/>
  <c r="Y3737" i="3"/>
  <c r="Y3736" i="3"/>
  <c r="Y3735" i="3"/>
  <c r="Y3734" i="3"/>
  <c r="Y3726" i="3"/>
  <c r="Y3725" i="3"/>
  <c r="Y3724" i="3"/>
  <c r="Y3723" i="3"/>
  <c r="Y3722" i="3"/>
  <c r="Y3721" i="3"/>
  <c r="Y3720" i="3"/>
  <c r="Y3719" i="3"/>
  <c r="Y3718" i="3"/>
  <c r="Y3717" i="3"/>
  <c r="Y3716" i="3"/>
  <c r="Y3715" i="3"/>
  <c r="Y3714" i="3"/>
  <c r="Y3713" i="3"/>
  <c r="Y3712" i="3"/>
  <c r="Y3703" i="3"/>
  <c r="Y3702" i="3"/>
  <c r="Y3701" i="3"/>
  <c r="Y3700" i="3"/>
  <c r="Y3699" i="3"/>
  <c r="Y3698" i="3"/>
  <c r="Y3697" i="3"/>
  <c r="Y3696" i="3"/>
  <c r="Y3695" i="3"/>
  <c r="Y3694" i="3"/>
  <c r="Y3693" i="3"/>
  <c r="Y3692" i="3"/>
  <c r="Y3691" i="3"/>
  <c r="Y3690" i="3"/>
  <c r="Y3689" i="3"/>
  <c r="Y3680" i="3"/>
  <c r="Y3679" i="3"/>
  <c r="Y3678" i="3"/>
  <c r="Y3677" i="3"/>
  <c r="Y3676" i="3"/>
  <c r="Y3675" i="3"/>
  <c r="Y3674" i="3"/>
  <c r="Y3673" i="3"/>
  <c r="Y3672" i="3"/>
  <c r="Y3671" i="3"/>
  <c r="Y3670" i="3"/>
  <c r="Y3669" i="3"/>
  <c r="Y3668" i="3"/>
  <c r="Y3667" i="3"/>
  <c r="Y3666" i="3"/>
  <c r="Y3657" i="3"/>
  <c r="Y3656" i="3"/>
  <c r="Y3655" i="3"/>
  <c r="Y3654" i="3"/>
  <c r="Y3653" i="3"/>
  <c r="Y3652" i="3"/>
  <c r="Y3651" i="3"/>
  <c r="Y3650" i="3"/>
  <c r="Y3649" i="3"/>
  <c r="Y3648" i="3"/>
  <c r="Y3647" i="3"/>
  <c r="Y3646" i="3"/>
  <c r="Y3645" i="3"/>
  <c r="Y3644" i="3"/>
  <c r="Y3643" i="3"/>
  <c r="Y3634" i="3"/>
  <c r="Y3633" i="3"/>
  <c r="Y3632" i="3"/>
  <c r="Y3631" i="3"/>
  <c r="Y3630" i="3"/>
  <c r="Y3629" i="3"/>
  <c r="Y3628" i="3"/>
  <c r="Y3627" i="3"/>
  <c r="Y3626" i="3"/>
  <c r="Y3625" i="3"/>
  <c r="Y3624" i="3"/>
  <c r="Y3623" i="3"/>
  <c r="Y3622" i="3"/>
  <c r="Y3621" i="3"/>
  <c r="Y3620" i="3"/>
  <c r="Y3612" i="3"/>
  <c r="Y3611" i="3"/>
  <c r="Y3610" i="3"/>
  <c r="Y3609" i="3"/>
  <c r="Y3608" i="3"/>
  <c r="Y3607" i="3"/>
  <c r="Y3606" i="3"/>
  <c r="Y3605" i="3"/>
  <c r="Y3604" i="3"/>
  <c r="Y3603" i="3"/>
  <c r="Y3602" i="3"/>
  <c r="Y3601" i="3"/>
  <c r="Y3600" i="3"/>
  <c r="Y3599" i="3"/>
  <c r="Y3598" i="3"/>
  <c r="Y3589" i="3"/>
  <c r="Y3588" i="3"/>
  <c r="Y3587" i="3"/>
  <c r="Y3586" i="3"/>
  <c r="Y3585" i="3"/>
  <c r="Y3584" i="3"/>
  <c r="Y3583" i="3"/>
  <c r="Y3582" i="3"/>
  <c r="Y3581" i="3"/>
  <c r="Y3580" i="3"/>
  <c r="Y3579" i="3"/>
  <c r="Y3578" i="3"/>
  <c r="Y3577" i="3"/>
  <c r="Y3576" i="3"/>
  <c r="Y3575" i="3"/>
  <c r="Y3566" i="3"/>
  <c r="Y3565" i="3"/>
  <c r="Y3564" i="3"/>
  <c r="Y3563" i="3"/>
  <c r="Y3562" i="3"/>
  <c r="Y3561" i="3"/>
  <c r="Y3560" i="3"/>
  <c r="Y3559" i="3"/>
  <c r="Y3558" i="3"/>
  <c r="Y3557" i="3"/>
  <c r="Y3556" i="3"/>
  <c r="Y3555" i="3"/>
  <c r="Y3554" i="3"/>
  <c r="Y3553" i="3"/>
  <c r="Y3552" i="3"/>
  <c r="Y3543" i="3"/>
  <c r="Y3542" i="3"/>
  <c r="Y3541" i="3"/>
  <c r="Y3540" i="3"/>
  <c r="Y3539" i="3"/>
  <c r="Y3538" i="3"/>
  <c r="Y3537" i="3"/>
  <c r="Y3536" i="3"/>
  <c r="Y3535" i="3"/>
  <c r="Y3534" i="3"/>
  <c r="Y3533" i="3"/>
  <c r="Y3532" i="3"/>
  <c r="Y3531" i="3"/>
  <c r="Y3530" i="3"/>
  <c r="Y3529" i="3"/>
  <c r="Y3520" i="3"/>
  <c r="Y3519" i="3"/>
  <c r="Y3518" i="3"/>
  <c r="Y3517" i="3"/>
  <c r="Y3516" i="3"/>
  <c r="Y3515" i="3"/>
  <c r="Y3514" i="3"/>
  <c r="Y3513" i="3"/>
  <c r="Y3512" i="3"/>
  <c r="Y3511" i="3"/>
  <c r="Y3510" i="3"/>
  <c r="Y3509" i="3"/>
  <c r="Y3508" i="3"/>
  <c r="Y3507" i="3"/>
  <c r="Y3506" i="3"/>
  <c r="Y3498" i="3"/>
  <c r="Y3497" i="3"/>
  <c r="Y3496" i="3"/>
  <c r="Y3495" i="3"/>
  <c r="Y3494" i="3"/>
  <c r="Y3493" i="3"/>
  <c r="Y3492" i="3"/>
  <c r="Y3491" i="3"/>
  <c r="Y3490" i="3"/>
  <c r="Y3489" i="3"/>
  <c r="Y3488" i="3"/>
  <c r="Y3487" i="3"/>
  <c r="Y3486" i="3"/>
  <c r="Y3485" i="3"/>
  <c r="Y3484" i="3"/>
  <c r="Y3475" i="3"/>
  <c r="Y3474" i="3"/>
  <c r="Y3473" i="3"/>
  <c r="Y3472" i="3"/>
  <c r="Y3471" i="3"/>
  <c r="Y3470" i="3"/>
  <c r="Y3469" i="3"/>
  <c r="Y3468" i="3"/>
  <c r="Y3467" i="3"/>
  <c r="Y3466" i="3"/>
  <c r="Y3465" i="3"/>
  <c r="Y3464" i="3"/>
  <c r="Y3463" i="3"/>
  <c r="Y3462" i="3"/>
  <c r="Y3461" i="3"/>
  <c r="Y3452" i="3"/>
  <c r="Y3451" i="3"/>
  <c r="Y3450" i="3"/>
  <c r="Y3449" i="3"/>
  <c r="Y3448" i="3"/>
  <c r="Y3447" i="3"/>
  <c r="Y3446" i="3"/>
  <c r="Y3445" i="3"/>
  <c r="Y3444" i="3"/>
  <c r="Y3443" i="3"/>
  <c r="Y3442" i="3"/>
  <c r="Y3441" i="3"/>
  <c r="Y3440" i="3"/>
  <c r="Y3439" i="3"/>
  <c r="Y3438" i="3"/>
  <c r="Y3429" i="3"/>
  <c r="Y3428" i="3"/>
  <c r="Y3427" i="3"/>
  <c r="Y3426" i="3"/>
  <c r="Y3425" i="3"/>
  <c r="Y3424" i="3"/>
  <c r="Y3423" i="3"/>
  <c r="Y3422" i="3"/>
  <c r="Y3421" i="3"/>
  <c r="Y3420" i="3"/>
  <c r="Y3419" i="3"/>
  <c r="Y3418" i="3"/>
  <c r="Y3417" i="3"/>
  <c r="Y3416" i="3"/>
  <c r="Y3415" i="3"/>
  <c r="Y3406" i="3"/>
  <c r="Y3405" i="3"/>
  <c r="Y3404" i="3"/>
  <c r="Y3403" i="3"/>
  <c r="Y3402" i="3"/>
  <c r="Y3401" i="3"/>
  <c r="Y3400" i="3"/>
  <c r="Y3399" i="3"/>
  <c r="Y3398" i="3"/>
  <c r="Y3397" i="3"/>
  <c r="Y3396" i="3"/>
  <c r="Y3395" i="3"/>
  <c r="Y3394" i="3"/>
  <c r="Y3393" i="3"/>
  <c r="Y3392" i="3"/>
  <c r="Y3384" i="3"/>
  <c r="Y3383" i="3"/>
  <c r="Y3382" i="3"/>
  <c r="Y3381" i="3"/>
  <c r="Y3380" i="3"/>
  <c r="Y3379" i="3"/>
  <c r="Y3378" i="3"/>
  <c r="Y3377" i="3"/>
  <c r="Y3376" i="3"/>
  <c r="Y3375" i="3"/>
  <c r="Y3374" i="3"/>
  <c r="Y3373" i="3"/>
  <c r="Y3372" i="3"/>
  <c r="Y3371" i="3"/>
  <c r="Y3370" i="3"/>
  <c r="Y3361" i="3"/>
  <c r="Y3360" i="3"/>
  <c r="Y3359" i="3"/>
  <c r="Y3358" i="3"/>
  <c r="Y3357" i="3"/>
  <c r="Y3356" i="3"/>
  <c r="Y3355" i="3"/>
  <c r="Y3354" i="3"/>
  <c r="Y3353" i="3"/>
  <c r="Y3352" i="3"/>
  <c r="Y3351" i="3"/>
  <c r="Y3350" i="3"/>
  <c r="Y3349" i="3"/>
  <c r="Y3348" i="3"/>
  <c r="Y3347" i="3"/>
  <c r="Y3338" i="3"/>
  <c r="Y3337" i="3"/>
  <c r="Y3336" i="3"/>
  <c r="Y3335" i="3"/>
  <c r="Y3334" i="3"/>
  <c r="Y3333" i="3"/>
  <c r="Y3332" i="3"/>
  <c r="Y3331" i="3"/>
  <c r="Y3330" i="3"/>
  <c r="Y3329" i="3"/>
  <c r="Y3328" i="3"/>
  <c r="Y3327" i="3"/>
  <c r="Y3326" i="3"/>
  <c r="Y3325" i="3"/>
  <c r="Y3324" i="3"/>
  <c r="Y3315" i="3"/>
  <c r="Y3314" i="3"/>
  <c r="Y3313" i="3"/>
  <c r="Y3312" i="3"/>
  <c r="Y3311" i="3"/>
  <c r="Y3310" i="3"/>
  <c r="Y3309" i="3"/>
  <c r="Y3308" i="3"/>
  <c r="Y3307" i="3"/>
  <c r="Y3306" i="3"/>
  <c r="Y3305" i="3"/>
  <c r="Y3304" i="3"/>
  <c r="Y3303" i="3"/>
  <c r="Y3302" i="3"/>
  <c r="Y3301" i="3"/>
  <c r="Y3293" i="3"/>
  <c r="Y3292" i="3"/>
  <c r="Y3291" i="3"/>
  <c r="Y3290" i="3"/>
  <c r="Y3289" i="3"/>
  <c r="Y3288" i="3"/>
  <c r="Y3287" i="3"/>
  <c r="Y3286" i="3"/>
  <c r="Y3285" i="3"/>
  <c r="Y3284" i="3"/>
  <c r="Y3283" i="3"/>
  <c r="Y3282" i="3"/>
  <c r="Y3281" i="3"/>
  <c r="Y3280" i="3"/>
  <c r="Y3279" i="3"/>
  <c r="Y3271" i="3"/>
  <c r="Y3270" i="3"/>
  <c r="Y3269" i="3"/>
  <c r="Y3268" i="3"/>
  <c r="Y3267" i="3"/>
  <c r="Y3266" i="3"/>
  <c r="Y3265" i="3"/>
  <c r="Y3264" i="3"/>
  <c r="Y3263" i="3"/>
  <c r="Y3262" i="3"/>
  <c r="Y3261" i="3"/>
  <c r="Y3260" i="3"/>
  <c r="Y3259" i="3"/>
  <c r="Y3258" i="3"/>
  <c r="Y3257" i="3"/>
  <c r="Y3248" i="3"/>
  <c r="Y3247" i="3"/>
  <c r="Y3246" i="3"/>
  <c r="Y3245" i="3"/>
  <c r="Y3244" i="3"/>
  <c r="Y3243" i="3"/>
  <c r="Y3242" i="3"/>
  <c r="Y3241" i="3"/>
  <c r="Y3240" i="3"/>
  <c r="Y3239" i="3"/>
  <c r="Y3238" i="3"/>
  <c r="Y3237" i="3"/>
  <c r="Y3236" i="3"/>
  <c r="Y3235" i="3"/>
  <c r="Y3234" i="3"/>
  <c r="Y3225" i="3"/>
  <c r="Y3224" i="3"/>
  <c r="Y3223" i="3"/>
  <c r="Y3222" i="3"/>
  <c r="Y3221" i="3"/>
  <c r="Y3220" i="3"/>
  <c r="Y3219" i="3"/>
  <c r="Y3218" i="3"/>
  <c r="Y3217" i="3"/>
  <c r="Y3216" i="3"/>
  <c r="Y3215" i="3"/>
  <c r="Y3214" i="3"/>
  <c r="Y3213" i="3"/>
  <c r="Y3212" i="3"/>
  <c r="Y3211" i="3"/>
  <c r="Y3202" i="3"/>
  <c r="Y3201" i="3"/>
  <c r="Y3200" i="3"/>
  <c r="Y3199" i="3"/>
  <c r="Y3198" i="3"/>
  <c r="Y3197" i="3"/>
  <c r="Y3196" i="3"/>
  <c r="Y3195" i="3"/>
  <c r="Y3194" i="3"/>
  <c r="Y3193" i="3"/>
  <c r="Y3192" i="3"/>
  <c r="Y3191" i="3"/>
  <c r="Y3190" i="3"/>
  <c r="Y3189" i="3"/>
  <c r="Y3188" i="3"/>
  <c r="Y3179" i="3"/>
  <c r="Y3178" i="3"/>
  <c r="Y3177" i="3"/>
  <c r="Y3176" i="3"/>
  <c r="Y3175" i="3"/>
  <c r="Y3174" i="3"/>
  <c r="Y3173" i="3"/>
  <c r="Y3172" i="3"/>
  <c r="Y3171" i="3"/>
  <c r="Y3170" i="3"/>
  <c r="Y3169" i="3"/>
  <c r="Y3168" i="3"/>
  <c r="Y3167" i="3"/>
  <c r="Y3166" i="3"/>
  <c r="Y3165" i="3"/>
  <c r="Y3157" i="3"/>
  <c r="Y3156" i="3"/>
  <c r="Y3155" i="3"/>
  <c r="Y3154" i="3"/>
  <c r="Y3153" i="3"/>
  <c r="Y3152" i="3"/>
  <c r="Y3151" i="3"/>
  <c r="Y3150" i="3"/>
  <c r="Y3149" i="3"/>
  <c r="Y3148" i="3"/>
  <c r="Y3147" i="3"/>
  <c r="Y3146" i="3"/>
  <c r="Y3145" i="3"/>
  <c r="Y3144" i="3"/>
  <c r="Y3143" i="3"/>
  <c r="Y3134" i="3"/>
  <c r="Y3133" i="3"/>
  <c r="Y3132" i="3"/>
  <c r="Y3131" i="3"/>
  <c r="Y3130" i="3"/>
  <c r="Y3129" i="3"/>
  <c r="Y3128" i="3"/>
  <c r="Y3127" i="3"/>
  <c r="Y3126" i="3"/>
  <c r="Y3125" i="3"/>
  <c r="Y3124" i="3"/>
  <c r="Y3123" i="3"/>
  <c r="Y3122" i="3"/>
  <c r="Y3121" i="3"/>
  <c r="Y3120" i="3"/>
  <c r="Y3111" i="3"/>
  <c r="Y3110" i="3"/>
  <c r="Y3109" i="3"/>
  <c r="Y3108" i="3"/>
  <c r="Y3107" i="3"/>
  <c r="Y3106" i="3"/>
  <c r="Y3105" i="3"/>
  <c r="Y3104" i="3"/>
  <c r="Y3103" i="3"/>
  <c r="Y3102" i="3"/>
  <c r="Y3101" i="3"/>
  <c r="Y3100" i="3"/>
  <c r="Y3099" i="3"/>
  <c r="Y3098" i="3"/>
  <c r="Y3097" i="3"/>
  <c r="Y3088" i="3"/>
  <c r="Y3087" i="3"/>
  <c r="Y3086" i="3"/>
  <c r="Y3085" i="3"/>
  <c r="Y3084" i="3"/>
  <c r="Y3083" i="3"/>
  <c r="Y3082" i="3"/>
  <c r="Y3081" i="3"/>
  <c r="Y3080" i="3"/>
  <c r="Y3079" i="3"/>
  <c r="Y3078" i="3"/>
  <c r="Y3077" i="3"/>
  <c r="Y3076" i="3"/>
  <c r="Y3075" i="3"/>
  <c r="Y3073" i="3"/>
  <c r="Y3072" i="3"/>
  <c r="Y3071" i="3"/>
  <c r="Y3070" i="3"/>
  <c r="Y3069" i="3"/>
  <c r="Y3068" i="3"/>
  <c r="Y3067" i="3"/>
  <c r="Y3066" i="3"/>
  <c r="Y3065" i="3"/>
  <c r="Y3064" i="3"/>
  <c r="Y3063" i="3"/>
  <c r="Y3062" i="3"/>
  <c r="Y3061" i="3"/>
  <c r="Y3060" i="3"/>
  <c r="Y3059" i="3"/>
  <c r="Y3050" i="3"/>
  <c r="Y3049" i="3"/>
  <c r="Y3048" i="3"/>
  <c r="Y3047" i="3"/>
  <c r="Y3046" i="3"/>
  <c r="Y3045" i="3"/>
  <c r="Y3044" i="3"/>
  <c r="Y3043" i="3"/>
  <c r="Y3042" i="3"/>
  <c r="Y3041" i="3"/>
  <c r="Y3040" i="3"/>
  <c r="Y3039" i="3"/>
  <c r="Y3038" i="3"/>
  <c r="Y3037" i="3"/>
  <c r="Y3036" i="3"/>
  <c r="Y3027" i="3"/>
  <c r="Y3026" i="3"/>
  <c r="Y3025" i="3"/>
  <c r="Y3024" i="3"/>
  <c r="Y3023" i="3"/>
  <c r="Y3022" i="3"/>
  <c r="Y3021" i="3"/>
  <c r="Y3020" i="3"/>
  <c r="Y3019" i="3"/>
  <c r="Y3018" i="3"/>
  <c r="Y3017" i="3"/>
  <c r="Y3016" i="3"/>
  <c r="Y3015" i="3"/>
  <c r="Y3014" i="3"/>
  <c r="Y3012" i="3"/>
  <c r="Y3011" i="3"/>
  <c r="Y3010" i="3"/>
  <c r="Y3009" i="3"/>
  <c r="Y3008" i="3"/>
  <c r="Y3007" i="3"/>
  <c r="Y3006" i="3"/>
  <c r="Y3005" i="3"/>
  <c r="Y3004" i="3"/>
  <c r="Y3003" i="3"/>
  <c r="Y3002" i="3"/>
  <c r="Y3001" i="3"/>
  <c r="Y3000" i="3"/>
  <c r="Y2999" i="3"/>
  <c r="Y2998" i="3"/>
  <c r="Y2989" i="3"/>
  <c r="Y2988" i="3"/>
  <c r="Y2987" i="3"/>
  <c r="Y2986" i="3"/>
  <c r="Y2985" i="3"/>
  <c r="Y2984" i="3"/>
  <c r="Y2983" i="3"/>
  <c r="Y2982" i="3"/>
  <c r="Y2981" i="3"/>
  <c r="Y2980" i="3"/>
  <c r="Y2979" i="3"/>
  <c r="Y2978" i="3"/>
  <c r="Y2977" i="3"/>
  <c r="Y2976" i="3"/>
  <c r="Y2975" i="3"/>
  <c r="Y2966" i="3"/>
  <c r="Y2965" i="3"/>
  <c r="Y2964" i="3"/>
  <c r="Y2963" i="3"/>
  <c r="Y2962" i="3"/>
  <c r="Y2961" i="3"/>
  <c r="Y2960" i="3"/>
  <c r="Y2959" i="3"/>
  <c r="Y2958" i="3"/>
  <c r="Y2957" i="3"/>
  <c r="Y2956" i="3"/>
  <c r="Y2955" i="3"/>
  <c r="Y2954" i="3"/>
  <c r="Y2953" i="3"/>
  <c r="Y2952" i="3"/>
  <c r="Y2943" i="3"/>
  <c r="Y2942" i="3"/>
  <c r="Y2941" i="3"/>
  <c r="Y2940" i="3"/>
  <c r="Y2939" i="3"/>
  <c r="Y2938" i="3"/>
  <c r="Y2937" i="3"/>
  <c r="Y2936" i="3"/>
  <c r="Y2935" i="3"/>
  <c r="Y2934" i="3"/>
  <c r="Y2933" i="3"/>
  <c r="Y2932" i="3"/>
  <c r="Y2931" i="3"/>
  <c r="Y2930" i="3"/>
  <c r="Y2929" i="3"/>
  <c r="Y2920" i="3"/>
  <c r="Y2919" i="3"/>
  <c r="Y2918" i="3"/>
  <c r="Y2917" i="3"/>
  <c r="Y2916" i="3"/>
  <c r="Y2915" i="3"/>
  <c r="Y2914" i="3"/>
  <c r="Y2913" i="3"/>
  <c r="Y2912" i="3"/>
  <c r="Y2911" i="3"/>
  <c r="Y2910" i="3"/>
  <c r="Y2909" i="3"/>
  <c r="Y2908" i="3"/>
  <c r="Y2907" i="3"/>
  <c r="Y2906" i="3"/>
  <c r="Y2898" i="3"/>
  <c r="Y2897" i="3"/>
  <c r="Y2896" i="3"/>
  <c r="Y2895" i="3"/>
  <c r="Y2894" i="3"/>
  <c r="Y2893" i="3"/>
  <c r="Y2892" i="3"/>
  <c r="Y2891" i="3"/>
  <c r="Y2890" i="3"/>
  <c r="Y2889" i="3"/>
  <c r="Y2888" i="3"/>
  <c r="Y2887" i="3"/>
  <c r="Y2886" i="3"/>
  <c r="Y2885" i="3"/>
  <c r="Y2884" i="3"/>
  <c r="Y2875" i="3"/>
  <c r="Y2874" i="3"/>
  <c r="Y2873" i="3"/>
  <c r="Y2872" i="3"/>
  <c r="Y2871" i="3"/>
  <c r="Y2870" i="3"/>
  <c r="Y2869" i="3"/>
  <c r="Y2868" i="3"/>
  <c r="Y2867" i="3"/>
  <c r="Y2866" i="3"/>
  <c r="Y2865" i="3"/>
  <c r="Y2864" i="3"/>
  <c r="Y2863" i="3"/>
  <c r="Y2862" i="3"/>
  <c r="Y2861" i="3"/>
  <c r="Y2852" i="3"/>
  <c r="Y2851" i="3"/>
  <c r="Y2850" i="3"/>
  <c r="Y2849" i="3"/>
  <c r="Y2848" i="3"/>
  <c r="Y2847" i="3"/>
  <c r="Y2846" i="3"/>
  <c r="Y2845" i="3"/>
  <c r="Y2844" i="3"/>
  <c r="Y2843" i="3"/>
  <c r="Y2842" i="3"/>
  <c r="Y2841" i="3"/>
  <c r="Y2840" i="3"/>
  <c r="Y2839" i="3"/>
  <c r="Y2838" i="3"/>
  <c r="Y2829" i="3"/>
  <c r="Y2828" i="3"/>
  <c r="Y2827" i="3"/>
  <c r="Y2826" i="3"/>
  <c r="Y2825" i="3"/>
  <c r="Y2824" i="3"/>
  <c r="Y2823" i="3"/>
  <c r="Y2822" i="3"/>
  <c r="Y2821" i="3"/>
  <c r="Y2820" i="3"/>
  <c r="Y2819" i="3"/>
  <c r="Y2818" i="3"/>
  <c r="Y2817" i="3"/>
  <c r="Y2816" i="3"/>
  <c r="Y2815" i="3"/>
  <c r="Y2806" i="3"/>
  <c r="Y2805" i="3"/>
  <c r="Y2804" i="3"/>
  <c r="Y2803" i="3"/>
  <c r="Y2802" i="3"/>
  <c r="Y2801" i="3"/>
  <c r="Y2800" i="3"/>
  <c r="Y2799" i="3"/>
  <c r="Y2798" i="3"/>
  <c r="Y2797" i="3"/>
  <c r="Y2796" i="3"/>
  <c r="Y2795" i="3"/>
  <c r="Y2794" i="3"/>
  <c r="Y2793" i="3"/>
  <c r="Y2792" i="3"/>
  <c r="Y2784" i="3"/>
  <c r="Y2783" i="3"/>
  <c r="Y2782" i="3"/>
  <c r="Y2781" i="3"/>
  <c r="Y2780" i="3"/>
  <c r="Y2779" i="3"/>
  <c r="Y2778" i="3"/>
  <c r="Y2777" i="3"/>
  <c r="Y2776" i="3"/>
  <c r="Y2775" i="3"/>
  <c r="Y2774" i="3"/>
  <c r="Y2773" i="3"/>
  <c r="Y2772" i="3"/>
  <c r="Y2771" i="3"/>
  <c r="Y2770" i="3"/>
  <c r="Y2761" i="3"/>
  <c r="Y2760" i="3"/>
  <c r="Y2759" i="3"/>
  <c r="Y2758" i="3"/>
  <c r="Y2757" i="3"/>
  <c r="Y2756" i="3"/>
  <c r="Y2755" i="3"/>
  <c r="Y2754" i="3"/>
  <c r="Y2753" i="3"/>
  <c r="Y2752" i="3"/>
  <c r="Y2751" i="3"/>
  <c r="Y2750" i="3"/>
  <c r="Y2749" i="3"/>
  <c r="Y2748" i="3"/>
  <c r="Y2747" i="3"/>
  <c r="Y2738" i="3"/>
  <c r="Y2737" i="3"/>
  <c r="Y2736" i="3"/>
  <c r="Y2735" i="3"/>
  <c r="Y2734" i="3"/>
  <c r="Y2733" i="3"/>
  <c r="Y2732" i="3"/>
  <c r="Y2731" i="3"/>
  <c r="Y2730" i="3"/>
  <c r="Y2729" i="3"/>
  <c r="Y2728" i="3"/>
  <c r="Y2727" i="3"/>
  <c r="Y2726" i="3"/>
  <c r="Y2725" i="3"/>
  <c r="Y2724" i="3"/>
  <c r="Y2715" i="3"/>
  <c r="Y2714" i="3"/>
  <c r="Y2713" i="3"/>
  <c r="Y2712" i="3"/>
  <c r="Y2711" i="3"/>
  <c r="Y2710" i="3"/>
  <c r="Y2709" i="3"/>
  <c r="Y2708" i="3"/>
  <c r="Y2707" i="3"/>
  <c r="Y2706" i="3"/>
  <c r="Y2705" i="3"/>
  <c r="Y2704" i="3"/>
  <c r="Y2703" i="3"/>
  <c r="Y2702" i="3"/>
  <c r="Y2701" i="3"/>
  <c r="Y2692" i="3"/>
  <c r="Y2691" i="3"/>
  <c r="Y2690" i="3"/>
  <c r="Y2689" i="3"/>
  <c r="Y2688" i="3"/>
  <c r="Y2687" i="3"/>
  <c r="Y2686" i="3"/>
  <c r="Y2685" i="3"/>
  <c r="Y2684" i="3"/>
  <c r="Y2683" i="3"/>
  <c r="Y2682" i="3"/>
  <c r="Y2681" i="3"/>
  <c r="Y2680" i="3"/>
  <c r="Y2679" i="3"/>
  <c r="Y2678" i="3"/>
  <c r="Y2670" i="3"/>
  <c r="Y2669" i="3"/>
  <c r="Y2668" i="3"/>
  <c r="Y2667" i="3"/>
  <c r="Y2666" i="3"/>
  <c r="Y2665" i="3"/>
  <c r="Y2664" i="3"/>
  <c r="Y2663" i="3"/>
  <c r="Y2662" i="3"/>
  <c r="Y2661" i="3"/>
  <c r="Y2660" i="3"/>
  <c r="Y2659" i="3"/>
  <c r="Y2658" i="3"/>
  <c r="Y2657" i="3"/>
  <c r="Y2656" i="3"/>
  <c r="Y2647" i="3"/>
  <c r="Y2646" i="3"/>
  <c r="Y2645" i="3"/>
  <c r="Y2644" i="3"/>
  <c r="Y2643" i="3"/>
  <c r="Y2642" i="3"/>
  <c r="Y2641" i="3"/>
  <c r="Y2640" i="3"/>
  <c r="Y2639" i="3"/>
  <c r="Y2638" i="3"/>
  <c r="Y2637" i="3"/>
  <c r="Y2636" i="3"/>
  <c r="Y2635" i="3"/>
  <c r="Y2634" i="3"/>
  <c r="Y2633" i="3"/>
  <c r="Y2624" i="3"/>
  <c r="Y2623" i="3"/>
  <c r="Y2622" i="3"/>
  <c r="Y2621" i="3"/>
  <c r="Y2620" i="3"/>
  <c r="Y2619" i="3"/>
  <c r="Y2618" i="3"/>
  <c r="Y2617" i="3"/>
  <c r="Y2616" i="3"/>
  <c r="Y2615" i="3"/>
  <c r="Y2614" i="3"/>
  <c r="Y2613" i="3"/>
  <c r="Y2612" i="3"/>
  <c r="Y2611" i="3"/>
  <c r="Y2610" i="3"/>
  <c r="Y2601" i="3"/>
  <c r="Y2600" i="3"/>
  <c r="Y2599" i="3"/>
  <c r="Y2598" i="3"/>
  <c r="Y2597" i="3"/>
  <c r="Y2596" i="3"/>
  <c r="Y2595" i="3"/>
  <c r="Y2594" i="3"/>
  <c r="Y2593" i="3"/>
  <c r="Y2592" i="3"/>
  <c r="Y2591" i="3"/>
  <c r="Y2590" i="3"/>
  <c r="Y2589" i="3"/>
  <c r="Y2588" i="3"/>
  <c r="Y2587" i="3"/>
  <c r="Y2578" i="3"/>
  <c r="Y2577" i="3"/>
  <c r="Y2576" i="3"/>
  <c r="Y2575" i="3"/>
  <c r="Y2574" i="3"/>
  <c r="Y2573" i="3"/>
  <c r="Y2572" i="3"/>
  <c r="Y2571" i="3"/>
  <c r="Y2570" i="3"/>
  <c r="Y2569" i="3"/>
  <c r="Y2568" i="3"/>
  <c r="Y2567" i="3"/>
  <c r="Y2566" i="3"/>
  <c r="Y2565" i="3"/>
  <c r="Y2564" i="3"/>
  <c r="Y2556" i="3"/>
  <c r="Y2555" i="3"/>
  <c r="Y2554" i="3"/>
  <c r="Y2553" i="3"/>
  <c r="Y2552" i="3"/>
  <c r="Y2551" i="3"/>
  <c r="Y2550" i="3"/>
  <c r="Y2549" i="3"/>
  <c r="Y2548" i="3"/>
  <c r="Y2547" i="3"/>
  <c r="Y2546" i="3"/>
  <c r="Y2545" i="3"/>
  <c r="Y2544" i="3"/>
  <c r="Y2543" i="3"/>
  <c r="Y2542" i="3"/>
  <c r="Y2534" i="3"/>
  <c r="Y2533" i="3"/>
  <c r="Y2532" i="3"/>
  <c r="Y2531" i="3"/>
  <c r="Y2530" i="3"/>
  <c r="Y2529" i="3"/>
  <c r="Y2528" i="3"/>
  <c r="Y2527" i="3"/>
  <c r="Y2526" i="3"/>
  <c r="Y2525" i="3"/>
  <c r="Y2524" i="3"/>
  <c r="Y2523" i="3"/>
  <c r="Y2522" i="3"/>
  <c r="Y2521" i="3"/>
  <c r="Y2520" i="3"/>
  <c r="Y2511" i="3"/>
  <c r="Y2510" i="3"/>
  <c r="Y2509" i="3"/>
  <c r="Y2508" i="3"/>
  <c r="Y2507" i="3"/>
  <c r="Y2506" i="3"/>
  <c r="Y2505" i="3"/>
  <c r="Y2504" i="3"/>
  <c r="Y2503" i="3"/>
  <c r="Y2502" i="3"/>
  <c r="Y2501" i="3"/>
  <c r="Y2500" i="3"/>
  <c r="Y2499" i="3"/>
  <c r="Y2498" i="3"/>
  <c r="Y2497" i="3"/>
  <c r="Y2488" i="3"/>
  <c r="Y2487" i="3"/>
  <c r="Y2486" i="3"/>
  <c r="Y2485" i="3"/>
  <c r="Y2484" i="3"/>
  <c r="Y2483" i="3"/>
  <c r="Y2482" i="3"/>
  <c r="Y2481" i="3"/>
  <c r="Y2480" i="3"/>
  <c r="Y2479" i="3"/>
  <c r="Y2478" i="3"/>
  <c r="Y2477" i="3"/>
  <c r="Y2476" i="3"/>
  <c r="Y2475" i="3"/>
  <c r="Y2474" i="3"/>
  <c r="Y2465" i="3"/>
  <c r="Y2464" i="3"/>
  <c r="Y2463" i="3"/>
  <c r="Y2462" i="3"/>
  <c r="Y2461" i="3"/>
  <c r="Y2460" i="3"/>
  <c r="Y2459" i="3"/>
  <c r="Y2458" i="3"/>
  <c r="Y2457" i="3"/>
  <c r="Y2456" i="3"/>
  <c r="Y2455" i="3"/>
  <c r="Y2454" i="3"/>
  <c r="Y2453" i="3"/>
  <c r="Y2452" i="3"/>
  <c r="Y2451" i="3"/>
  <c r="Y2443" i="3"/>
  <c r="Y2442" i="3"/>
  <c r="Y2441" i="3"/>
  <c r="Y2440" i="3"/>
  <c r="Y2439" i="3"/>
  <c r="Y2438" i="3"/>
  <c r="Y2437" i="3"/>
  <c r="Y2436" i="3"/>
  <c r="Y2435" i="3"/>
  <c r="Y2434" i="3"/>
  <c r="Y2433" i="3"/>
  <c r="Y2432" i="3"/>
  <c r="Y2431" i="3"/>
  <c r="Y2430" i="3"/>
  <c r="Y2429" i="3"/>
  <c r="Y2420" i="3"/>
  <c r="Y2419" i="3"/>
  <c r="Y2418" i="3"/>
  <c r="Y2417" i="3"/>
  <c r="Y2416" i="3"/>
  <c r="Y2415" i="3"/>
  <c r="Y2414" i="3"/>
  <c r="Y2413" i="3"/>
  <c r="Y2412" i="3"/>
  <c r="Y2411" i="3"/>
  <c r="Y2410" i="3"/>
  <c r="Y2409" i="3"/>
  <c r="Y2408" i="3"/>
  <c r="Y2407" i="3"/>
  <c r="Y2406" i="3"/>
  <c r="Y2397" i="3"/>
  <c r="Y2396" i="3"/>
  <c r="Y2395" i="3"/>
  <c r="Y2394" i="3"/>
  <c r="Y2393" i="3"/>
  <c r="Y2392" i="3"/>
  <c r="Y2391" i="3"/>
  <c r="Y2390" i="3"/>
  <c r="Y2389" i="3"/>
  <c r="Y2388" i="3"/>
  <c r="Y2387" i="3"/>
  <c r="Y2386" i="3"/>
  <c r="Y2385" i="3"/>
  <c r="Y2384" i="3"/>
  <c r="Y2383" i="3"/>
  <c r="Y2374" i="3"/>
  <c r="Y2373" i="3"/>
  <c r="Y2372" i="3"/>
  <c r="Y2371" i="3"/>
  <c r="Y2370" i="3"/>
  <c r="Y2369" i="3"/>
  <c r="Y2368" i="3"/>
  <c r="Y2367" i="3"/>
  <c r="Y2366" i="3"/>
  <c r="Y2365" i="3"/>
  <c r="Y2364" i="3"/>
  <c r="Y2363" i="3"/>
  <c r="Y2362" i="3"/>
  <c r="Y2361" i="3"/>
  <c r="Y2360" i="3"/>
  <c r="Y2351" i="3"/>
  <c r="Y2350" i="3"/>
  <c r="Y2349" i="3"/>
  <c r="Y2348" i="3"/>
  <c r="Y2347" i="3"/>
  <c r="Y2346" i="3"/>
  <c r="Y2345" i="3"/>
  <c r="Y2344" i="3"/>
  <c r="Y2343" i="3"/>
  <c r="Y2342" i="3"/>
  <c r="Y2341" i="3"/>
  <c r="Y2340" i="3"/>
  <c r="Y2339" i="3"/>
  <c r="Y2338" i="3"/>
  <c r="Y2337" i="3"/>
  <c r="Y2329" i="3"/>
  <c r="Y2328" i="3"/>
  <c r="Y2327" i="3"/>
  <c r="Y2326" i="3"/>
  <c r="Y2325" i="3"/>
  <c r="Y2324" i="3"/>
  <c r="Y2323" i="3"/>
  <c r="Y2322" i="3"/>
  <c r="Y2321" i="3"/>
  <c r="Y2320" i="3"/>
  <c r="Y2319" i="3"/>
  <c r="Y2318" i="3"/>
  <c r="Y2317" i="3"/>
  <c r="Y2316" i="3"/>
  <c r="Y2315" i="3"/>
  <c r="Y2306" i="3"/>
  <c r="Y2305" i="3"/>
  <c r="Y2304" i="3"/>
  <c r="Y2303" i="3"/>
  <c r="Y2302" i="3"/>
  <c r="Y2301" i="3"/>
  <c r="Y2300" i="3"/>
  <c r="Y2299" i="3"/>
  <c r="Y2298" i="3"/>
  <c r="Y2297" i="3"/>
  <c r="Y2296" i="3"/>
  <c r="Y2295" i="3"/>
  <c r="Y2294" i="3"/>
  <c r="Y2293" i="3"/>
  <c r="Y2292" i="3"/>
  <c r="Y2283" i="3"/>
  <c r="Y2282" i="3"/>
  <c r="Y2281" i="3"/>
  <c r="Y2280" i="3"/>
  <c r="Y2279" i="3"/>
  <c r="Y2278" i="3"/>
  <c r="Y2277" i="3"/>
  <c r="Y2276" i="3"/>
  <c r="Y2275" i="3"/>
  <c r="Y2274" i="3"/>
  <c r="Y2273" i="3"/>
  <c r="Y2272" i="3"/>
  <c r="Y2271" i="3"/>
  <c r="Y2270" i="3"/>
  <c r="Y2269" i="3"/>
  <c r="Y2260" i="3"/>
  <c r="Y2259" i="3"/>
  <c r="Y2258" i="3"/>
  <c r="Y2257" i="3"/>
  <c r="Y2256" i="3"/>
  <c r="Y2255" i="3"/>
  <c r="Y2254" i="3"/>
  <c r="Y2253" i="3"/>
  <c r="Y2252" i="3"/>
  <c r="Y2251" i="3"/>
  <c r="Y2250" i="3"/>
  <c r="Y2249" i="3"/>
  <c r="Y2248" i="3"/>
  <c r="Y2247" i="3"/>
  <c r="Y2246" i="3"/>
  <c r="Y2237" i="3"/>
  <c r="Y2236" i="3"/>
  <c r="Y2235" i="3"/>
  <c r="Y2234" i="3"/>
  <c r="Y2233" i="3"/>
  <c r="Y2232" i="3"/>
  <c r="Y2231" i="3"/>
  <c r="Y2230" i="3"/>
  <c r="Y2229" i="3"/>
  <c r="Y2228" i="3"/>
  <c r="Y2227" i="3"/>
  <c r="Y2226" i="3"/>
  <c r="Y2225" i="3"/>
  <c r="Y2224" i="3"/>
  <c r="Y2223" i="3"/>
  <c r="Y2215" i="3"/>
  <c r="Y2214" i="3"/>
  <c r="Y2213" i="3"/>
  <c r="Y2212" i="3"/>
  <c r="Y2211" i="3"/>
  <c r="Y2210" i="3"/>
  <c r="Y2209" i="3"/>
  <c r="Y2208" i="3"/>
  <c r="Y2207" i="3"/>
  <c r="Y2206" i="3"/>
  <c r="Y2205" i="3"/>
  <c r="Y2204" i="3"/>
  <c r="Y2203" i="3"/>
  <c r="Y2202" i="3"/>
  <c r="Y2201" i="3"/>
  <c r="Y2192" i="3"/>
  <c r="Y2191" i="3"/>
  <c r="Y2190" i="3"/>
  <c r="Y2189" i="3"/>
  <c r="Y2188" i="3"/>
  <c r="Y2187" i="3"/>
  <c r="Y2186" i="3"/>
  <c r="Y2185" i="3"/>
  <c r="Y2184" i="3"/>
  <c r="Y2183" i="3"/>
  <c r="Y2182" i="3"/>
  <c r="Y2181" i="3"/>
  <c r="Y2180" i="3"/>
  <c r="Y2179" i="3"/>
  <c r="Y2178" i="3"/>
  <c r="Y2169" i="3"/>
  <c r="Y2168" i="3"/>
  <c r="Y2167" i="3"/>
  <c r="Y2166" i="3"/>
  <c r="Y2165" i="3"/>
  <c r="Y2164" i="3"/>
  <c r="Y2163" i="3"/>
  <c r="Y2162" i="3"/>
  <c r="Y2161" i="3"/>
  <c r="Y2160" i="3"/>
  <c r="Y2159" i="3"/>
  <c r="Y2158" i="3"/>
  <c r="Y2157" i="3"/>
  <c r="Y2156" i="3"/>
  <c r="Y2154" i="3"/>
  <c r="Y2153" i="3"/>
  <c r="Y2152" i="3"/>
  <c r="Y2151" i="3"/>
  <c r="Y2150" i="3"/>
  <c r="Y2149" i="3"/>
  <c r="Y2148" i="3"/>
  <c r="Y2147" i="3"/>
  <c r="Y2146" i="3"/>
  <c r="Y2145" i="3"/>
  <c r="Y2144" i="3"/>
  <c r="Y2143" i="3"/>
  <c r="Y2142" i="3"/>
  <c r="Y2141" i="3"/>
  <c r="Y2140" i="3"/>
  <c r="Y2132" i="3"/>
  <c r="Y2131" i="3"/>
  <c r="Y2130" i="3"/>
  <c r="Y2129" i="3"/>
  <c r="Y2128" i="3"/>
  <c r="Y2127" i="3"/>
  <c r="Y2126" i="3"/>
  <c r="Y2125" i="3"/>
  <c r="Y2124" i="3"/>
  <c r="Y2123" i="3"/>
  <c r="Y2122" i="3"/>
  <c r="Y2121" i="3"/>
  <c r="Y2120" i="3"/>
  <c r="Y2119" i="3"/>
  <c r="Y2118" i="3"/>
  <c r="Y2109" i="3"/>
  <c r="Y2108" i="3"/>
  <c r="Y2107" i="3"/>
  <c r="Y2106" i="3"/>
  <c r="Y2105" i="3"/>
  <c r="Y2104" i="3"/>
  <c r="Y2103" i="3"/>
  <c r="Y2102" i="3"/>
  <c r="Y2101" i="3"/>
  <c r="Y2100" i="3"/>
  <c r="Y2099" i="3"/>
  <c r="Y2098" i="3"/>
  <c r="Y2097" i="3"/>
  <c r="Y2096" i="3"/>
  <c r="Y2095" i="3"/>
  <c r="Y2086" i="3"/>
  <c r="Y2085" i="3"/>
  <c r="Y2084" i="3"/>
  <c r="Y2083" i="3"/>
  <c r="Y2082" i="3"/>
  <c r="Y2081" i="3"/>
  <c r="Y2080" i="3"/>
  <c r="Y2079" i="3"/>
  <c r="Y2078" i="3"/>
  <c r="Y2077" i="3"/>
  <c r="Y2076" i="3"/>
  <c r="Y2075" i="3"/>
  <c r="Y2074" i="3"/>
  <c r="Y2073" i="3"/>
  <c r="Y2072" i="3"/>
  <c r="Y2063" i="3"/>
  <c r="Y2062" i="3"/>
  <c r="Y2061" i="3"/>
  <c r="Y2060" i="3"/>
  <c r="Y2059" i="3"/>
  <c r="Y2058" i="3"/>
  <c r="Y2057" i="3"/>
  <c r="Y2056" i="3"/>
  <c r="Y2055" i="3"/>
  <c r="Y2054" i="3"/>
  <c r="Y2053" i="3"/>
  <c r="Y2052" i="3"/>
  <c r="Y2051" i="3"/>
  <c r="Y2050" i="3"/>
  <c r="Y2049" i="3"/>
  <c r="Y2040" i="3"/>
  <c r="Y2039" i="3"/>
  <c r="Y2038" i="3"/>
  <c r="Y2037" i="3"/>
  <c r="Y2036" i="3"/>
  <c r="Y2035" i="3"/>
  <c r="Y2034" i="3"/>
  <c r="Y2033" i="3"/>
  <c r="Y2032" i="3"/>
  <c r="Y2031" i="3"/>
  <c r="Y2030" i="3"/>
  <c r="Y2029" i="3"/>
  <c r="Y2028" i="3"/>
  <c r="Y2027" i="3"/>
  <c r="Y2026" i="3"/>
  <c r="Y2018" i="3"/>
  <c r="Y2017" i="3"/>
  <c r="Y2016" i="3"/>
  <c r="Y2015" i="3"/>
  <c r="Y2014" i="3"/>
  <c r="Y2013" i="3"/>
  <c r="Y2012" i="3"/>
  <c r="Y2011" i="3"/>
  <c r="Y2010" i="3"/>
  <c r="Y2009" i="3"/>
  <c r="Y2008" i="3"/>
  <c r="Y2007" i="3"/>
  <c r="Y2006" i="3"/>
  <c r="Y2005" i="3"/>
  <c r="Y2004" i="3"/>
  <c r="Y1995" i="3"/>
  <c r="Y1994" i="3"/>
  <c r="Y1993" i="3"/>
  <c r="Y1992" i="3"/>
  <c r="Y1991" i="3"/>
  <c r="Y1990" i="3"/>
  <c r="Y1989" i="3"/>
  <c r="Y1988" i="3"/>
  <c r="Y1987" i="3"/>
  <c r="Y1986" i="3"/>
  <c r="Y1985" i="3"/>
  <c r="Y1984" i="3"/>
  <c r="Y1983" i="3"/>
  <c r="Y1982" i="3"/>
  <c r="Y1981" i="3"/>
  <c r="Y1972" i="3"/>
  <c r="Y1971" i="3"/>
  <c r="Y1970" i="3"/>
  <c r="Y1969" i="3"/>
  <c r="Y1968" i="3"/>
  <c r="Y1967" i="3"/>
  <c r="Y1966" i="3"/>
  <c r="Y1965" i="3"/>
  <c r="Y1964" i="3"/>
  <c r="Y1963" i="3"/>
  <c r="Y1962" i="3"/>
  <c r="Y1961" i="3"/>
  <c r="Y1960" i="3"/>
  <c r="Y1959" i="3"/>
  <c r="Y1958" i="3"/>
  <c r="Y1949" i="3"/>
  <c r="Y1948" i="3"/>
  <c r="Y1947" i="3"/>
  <c r="Y1946" i="3"/>
  <c r="Y1945" i="3"/>
  <c r="Y1944" i="3"/>
  <c r="Y1943" i="3"/>
  <c r="Y1942" i="3"/>
  <c r="Y1941" i="3"/>
  <c r="Y1940" i="3"/>
  <c r="Y1939" i="3"/>
  <c r="Y1938" i="3"/>
  <c r="Y1937" i="3"/>
  <c r="Y1936" i="3"/>
  <c r="Y1935" i="3"/>
  <c r="Y1926" i="3"/>
  <c r="Y1925" i="3"/>
  <c r="Y1924" i="3"/>
  <c r="Y1923" i="3"/>
  <c r="Y1922" i="3"/>
  <c r="Y1921" i="3"/>
  <c r="Y1920" i="3"/>
  <c r="Y1919" i="3"/>
  <c r="Y1918" i="3"/>
  <c r="Y1917" i="3"/>
  <c r="Y1916" i="3"/>
  <c r="Y1915" i="3"/>
  <c r="Y1914" i="3"/>
  <c r="Y1913" i="3"/>
  <c r="Y1912" i="3"/>
  <c r="Y1904" i="3"/>
  <c r="Y1903" i="3"/>
  <c r="Y1902" i="3"/>
  <c r="Y1901" i="3"/>
  <c r="Y1900" i="3"/>
  <c r="Y1899" i="3"/>
  <c r="Y1898" i="3"/>
  <c r="Y1897" i="3"/>
  <c r="Y1896" i="3"/>
  <c r="Y1895" i="3"/>
  <c r="Y1894" i="3"/>
  <c r="Y1893" i="3"/>
  <c r="Y1892" i="3"/>
  <c r="Y1891" i="3"/>
  <c r="Y1890" i="3"/>
  <c r="Y1881" i="3"/>
  <c r="Y1880" i="3"/>
  <c r="Y1879" i="3"/>
  <c r="Y1878" i="3"/>
  <c r="Y1877" i="3"/>
  <c r="Y1876" i="3"/>
  <c r="Y1875" i="3"/>
  <c r="Y1874" i="3"/>
  <c r="Y1873" i="3"/>
  <c r="Y1872" i="3"/>
  <c r="Y1871" i="3"/>
  <c r="Y1870" i="3"/>
  <c r="Y1869" i="3"/>
  <c r="Y1868" i="3"/>
  <c r="Y1867" i="3"/>
  <c r="Y1858" i="3"/>
  <c r="Y1857" i="3"/>
  <c r="Y1856" i="3"/>
  <c r="Y1855" i="3"/>
  <c r="Y1854" i="3"/>
  <c r="Y1853" i="3"/>
  <c r="Y1852" i="3"/>
  <c r="Y1851" i="3"/>
  <c r="Y1850" i="3"/>
  <c r="Y1849" i="3"/>
  <c r="Y1848" i="3"/>
  <c r="Y1847" i="3"/>
  <c r="Y1846" i="3"/>
  <c r="Y1845" i="3"/>
  <c r="Y1844" i="3"/>
  <c r="Y1835" i="3"/>
  <c r="Y1834" i="3"/>
  <c r="Y1833" i="3"/>
  <c r="Y1832" i="3"/>
  <c r="Y1831" i="3"/>
  <c r="Y1830" i="3"/>
  <c r="Y1829" i="3"/>
  <c r="Y1828" i="3"/>
  <c r="Y1827" i="3"/>
  <c r="Y1826" i="3"/>
  <c r="Y1825" i="3"/>
  <c r="Y1824" i="3"/>
  <c r="Y1823" i="3"/>
  <c r="Y1822" i="3"/>
  <c r="Y1821" i="3"/>
  <c r="Y1812" i="3"/>
  <c r="Y1811" i="3"/>
  <c r="Y1810" i="3"/>
  <c r="Y1809" i="3"/>
  <c r="Y1808" i="3"/>
  <c r="Y1807" i="3"/>
  <c r="Y1806" i="3"/>
  <c r="Y1805" i="3"/>
  <c r="Y1804" i="3"/>
  <c r="Y1803" i="3"/>
  <c r="Y1802" i="3"/>
  <c r="Y1801" i="3"/>
  <c r="Y1800" i="3"/>
  <c r="Y1799" i="3"/>
  <c r="Y1798" i="3"/>
  <c r="Y1790" i="3"/>
  <c r="Y1789" i="3"/>
  <c r="Y1788" i="3"/>
  <c r="Y1787" i="3"/>
  <c r="Y1786" i="3"/>
  <c r="Y1785" i="3"/>
  <c r="Y1784" i="3"/>
  <c r="Y1783" i="3"/>
  <c r="Y1782" i="3"/>
  <c r="Y1781" i="3"/>
  <c r="Y1780" i="3"/>
  <c r="Y1779" i="3"/>
  <c r="Y1778" i="3"/>
  <c r="Y1777" i="3"/>
  <c r="Y1776" i="3"/>
  <c r="Y1767" i="3"/>
  <c r="Y1766" i="3"/>
  <c r="Y1765" i="3"/>
  <c r="Y1764" i="3"/>
  <c r="Y1763" i="3"/>
  <c r="Y1762" i="3"/>
  <c r="Y1761" i="3"/>
  <c r="Y1760" i="3"/>
  <c r="Y1759" i="3"/>
  <c r="Y1758" i="3"/>
  <c r="Y1757" i="3"/>
  <c r="Y1756" i="3"/>
  <c r="Y1755" i="3"/>
  <c r="Y1754" i="3"/>
  <c r="Y1753" i="3"/>
  <c r="Y1744" i="3"/>
  <c r="Y1743" i="3"/>
  <c r="Y1742" i="3"/>
  <c r="Y1741" i="3"/>
  <c r="Y1740" i="3"/>
  <c r="Y1739" i="3"/>
  <c r="Y1738" i="3"/>
  <c r="Y1737" i="3"/>
  <c r="Y1736" i="3"/>
  <c r="Y1735" i="3"/>
  <c r="Y1734" i="3"/>
  <c r="Y1733" i="3"/>
  <c r="Y1732" i="3"/>
  <c r="Y1731" i="3"/>
  <c r="Y1730" i="3"/>
  <c r="Y1729" i="3"/>
  <c r="Y1728" i="3"/>
  <c r="Y1727" i="3"/>
  <c r="Y1726" i="3"/>
  <c r="Y1725" i="3"/>
  <c r="Y1724" i="3"/>
  <c r="Y1723" i="3"/>
  <c r="Y1722" i="3"/>
  <c r="Y1721" i="3"/>
  <c r="Y1720" i="3"/>
  <c r="Y1719" i="3"/>
  <c r="Y1718" i="3"/>
  <c r="Y1717" i="3"/>
  <c r="Y1716" i="3"/>
  <c r="Y1708" i="3"/>
  <c r="Y1707" i="3"/>
  <c r="Y1706" i="3"/>
  <c r="Y1705" i="3"/>
  <c r="Y1704" i="3"/>
  <c r="Y1703" i="3"/>
  <c r="Y1702" i="3"/>
  <c r="Y1701" i="3"/>
  <c r="Y1700" i="3"/>
  <c r="Y1699" i="3"/>
  <c r="Y1698" i="3"/>
  <c r="Y1697" i="3"/>
  <c r="Y1696" i="3"/>
  <c r="Y1695" i="3"/>
  <c r="Y1694" i="3"/>
  <c r="Y1685" i="3"/>
  <c r="Y1684" i="3"/>
  <c r="Y1683" i="3"/>
  <c r="Y1682" i="3"/>
  <c r="Y1681" i="3"/>
  <c r="Y1680" i="3"/>
  <c r="Y1679" i="3"/>
  <c r="Y1678" i="3"/>
  <c r="Y1677" i="3"/>
  <c r="Y1676" i="3"/>
  <c r="Y1675" i="3"/>
  <c r="Y1674" i="3"/>
  <c r="Y1673" i="3"/>
  <c r="Y1672" i="3"/>
  <c r="Y1671" i="3"/>
  <c r="Y1662" i="3"/>
  <c r="Y1661" i="3"/>
  <c r="Y1660" i="3"/>
  <c r="Y1659" i="3"/>
  <c r="Y1658" i="3"/>
  <c r="Y1657" i="3"/>
  <c r="Y1656" i="3"/>
  <c r="Y1655" i="3"/>
  <c r="Y1654" i="3"/>
  <c r="Y1653" i="3"/>
  <c r="Y1652" i="3"/>
  <c r="Y1651" i="3"/>
  <c r="Y1650" i="3"/>
  <c r="Y1649" i="3"/>
  <c r="Y1648" i="3"/>
  <c r="Y1639" i="3"/>
  <c r="Y1638" i="3"/>
  <c r="Y1637" i="3"/>
  <c r="Y1636" i="3"/>
  <c r="Y1635" i="3"/>
  <c r="Y1634" i="3"/>
  <c r="Y1633" i="3"/>
  <c r="Y1632" i="3"/>
  <c r="Y1631" i="3"/>
  <c r="Y1630" i="3"/>
  <c r="Y1629" i="3"/>
  <c r="Y1628" i="3"/>
  <c r="Y1627" i="3"/>
  <c r="Y1626" i="3"/>
  <c r="Y1625" i="3"/>
  <c r="Y1616" i="3"/>
  <c r="Y1615" i="3"/>
  <c r="Y1614" i="3"/>
  <c r="Y1613" i="3"/>
  <c r="Y1612" i="3"/>
  <c r="Y1611" i="3"/>
  <c r="Y1610" i="3"/>
  <c r="Y1609" i="3"/>
  <c r="Y1608" i="3"/>
  <c r="Y1607" i="3"/>
  <c r="Y1606" i="3"/>
  <c r="Y1605" i="3"/>
  <c r="Y1604" i="3"/>
  <c r="Y1603" i="3"/>
  <c r="Y1602" i="3"/>
  <c r="Y1594" i="3"/>
  <c r="Y1593" i="3"/>
  <c r="Y1592" i="3"/>
  <c r="Y1591" i="3"/>
  <c r="Y1590" i="3"/>
  <c r="Y1589" i="3"/>
  <c r="Y1588" i="3"/>
  <c r="Y1587" i="3"/>
  <c r="Y1586" i="3"/>
  <c r="Y1585" i="3"/>
  <c r="Y1584" i="3"/>
  <c r="Y1583" i="3"/>
  <c r="Y1582" i="3"/>
  <c r="Y1581" i="3"/>
  <c r="Y1580" i="3"/>
  <c r="Y1571" i="3"/>
  <c r="Y1570" i="3"/>
  <c r="Y1569" i="3"/>
  <c r="Y1568" i="3"/>
  <c r="Y1567" i="3"/>
  <c r="Y1566" i="3"/>
  <c r="Y1565" i="3"/>
  <c r="Y1564" i="3"/>
  <c r="Y1563" i="3"/>
  <c r="Y1562" i="3"/>
  <c r="Y1561" i="3"/>
  <c r="Y1560" i="3"/>
  <c r="Y1559" i="3"/>
  <c r="Y1558" i="3"/>
  <c r="Y1557" i="3"/>
  <c r="Y1548" i="3"/>
  <c r="Y1547" i="3"/>
  <c r="Y1546" i="3"/>
  <c r="Y1545" i="3"/>
  <c r="Y1544" i="3"/>
  <c r="Y1543" i="3"/>
  <c r="Y1542" i="3"/>
  <c r="Y1541" i="3"/>
  <c r="Y1540" i="3"/>
  <c r="Y1539" i="3"/>
  <c r="Y1538" i="3"/>
  <c r="Y1537" i="3"/>
  <c r="Y1536" i="3"/>
  <c r="Y1535" i="3"/>
  <c r="Y1534" i="3"/>
  <c r="Y1525" i="3"/>
  <c r="Y1524" i="3"/>
  <c r="Y1523" i="3"/>
  <c r="Y1522" i="3"/>
  <c r="Y1521" i="3"/>
  <c r="Y1520" i="3"/>
  <c r="Y1519" i="3"/>
  <c r="Y1518" i="3"/>
  <c r="Y1517" i="3"/>
  <c r="Y1516" i="3"/>
  <c r="Y1515" i="3"/>
  <c r="Y1514" i="3"/>
  <c r="Y1513" i="3"/>
  <c r="Y1512" i="3"/>
  <c r="Y1511" i="3"/>
  <c r="Y1502" i="3"/>
  <c r="Y1501" i="3"/>
  <c r="Y1500" i="3"/>
  <c r="Y1499" i="3"/>
  <c r="Y1498" i="3"/>
  <c r="Y1497" i="3"/>
  <c r="Y1496" i="3"/>
  <c r="Y1495" i="3"/>
  <c r="Y1494" i="3"/>
  <c r="Y1493" i="3"/>
  <c r="Y1492" i="3"/>
  <c r="Y1491" i="3"/>
  <c r="Y1490" i="3"/>
  <c r="Y1489" i="3"/>
  <c r="Y1488" i="3"/>
  <c r="Y1480" i="3"/>
  <c r="Y1479" i="3"/>
  <c r="Y1478" i="3"/>
  <c r="Y1477" i="3"/>
  <c r="Y1476" i="3"/>
  <c r="Y1475" i="3"/>
  <c r="Y1474" i="3"/>
  <c r="Y1473" i="3"/>
  <c r="Y1472" i="3"/>
  <c r="Y1471" i="3"/>
  <c r="Y1470" i="3"/>
  <c r="Y1469" i="3"/>
  <c r="Y1468" i="3"/>
  <c r="Y1467" i="3"/>
  <c r="Y1466" i="3"/>
  <c r="Y1457" i="3"/>
  <c r="Y1456" i="3"/>
  <c r="Y1455" i="3"/>
  <c r="Y1454" i="3"/>
  <c r="Y1453" i="3"/>
  <c r="Y1452" i="3"/>
  <c r="Y1451" i="3"/>
  <c r="Y1450" i="3"/>
  <c r="Y1449" i="3"/>
  <c r="Y1448" i="3"/>
  <c r="Y1447" i="3"/>
  <c r="Y1446" i="3"/>
  <c r="Y1445" i="3"/>
  <c r="Y1444" i="3"/>
  <c r="Y1443" i="3"/>
  <c r="Y1434" i="3"/>
  <c r="Y1433" i="3"/>
  <c r="Y1432" i="3"/>
  <c r="Y1431" i="3"/>
  <c r="Y1430" i="3"/>
  <c r="Y1429" i="3"/>
  <c r="Y1428" i="3"/>
  <c r="Y1427" i="3"/>
  <c r="Y1426" i="3"/>
  <c r="Y1425" i="3"/>
  <c r="Y1424" i="3"/>
  <c r="Y1423" i="3"/>
  <c r="Y1422" i="3"/>
  <c r="Y1421" i="3"/>
  <c r="Y1420" i="3"/>
  <c r="Y1411" i="3"/>
  <c r="Y1410" i="3"/>
  <c r="Y1409" i="3"/>
  <c r="Y1408" i="3"/>
  <c r="Y1407" i="3"/>
  <c r="Y1406" i="3"/>
  <c r="Y1405" i="3"/>
  <c r="Y1404" i="3"/>
  <c r="Y1403" i="3"/>
  <c r="Y1402" i="3"/>
  <c r="Y1401" i="3"/>
  <c r="Y1400" i="3"/>
  <c r="Y1399" i="3"/>
  <c r="Y1398" i="3"/>
  <c r="Y1397" i="3"/>
  <c r="Y1388" i="3"/>
  <c r="Y1387" i="3"/>
  <c r="Y1386" i="3"/>
  <c r="Y1385" i="3"/>
  <c r="Y1384" i="3"/>
  <c r="Y1383" i="3"/>
  <c r="Y1382" i="3"/>
  <c r="Y1381" i="3"/>
  <c r="Y1380" i="3"/>
  <c r="Y1379" i="3"/>
  <c r="Y1378" i="3"/>
  <c r="Y1377" i="3"/>
  <c r="Y1376" i="3"/>
  <c r="Y1375" i="3"/>
  <c r="Y1374" i="3"/>
  <c r="Y1366" i="3"/>
  <c r="Y1365" i="3"/>
  <c r="Y1364" i="3"/>
  <c r="Y1363" i="3"/>
  <c r="Y1362" i="3"/>
  <c r="Y1361" i="3"/>
  <c r="Y1360" i="3"/>
  <c r="Y1359" i="3"/>
  <c r="Y1358" i="3"/>
  <c r="Y1357" i="3"/>
  <c r="Y1356" i="3"/>
  <c r="Y1355" i="3"/>
  <c r="Y1354" i="3"/>
  <c r="Y1353" i="3"/>
  <c r="Y1352" i="3"/>
  <c r="Y1343" i="3"/>
  <c r="Y1342" i="3"/>
  <c r="Y1341" i="3"/>
  <c r="Y1340" i="3"/>
  <c r="Y1339" i="3"/>
  <c r="Y1338" i="3"/>
  <c r="Y1337" i="3"/>
  <c r="Y1336" i="3"/>
  <c r="Y1335" i="3"/>
  <c r="Y1334" i="3"/>
  <c r="Y1333" i="3"/>
  <c r="Y1332" i="3"/>
  <c r="Y1331" i="3"/>
  <c r="Y1330" i="3"/>
  <c r="Y1329" i="3"/>
  <c r="Y1320" i="3"/>
  <c r="Y1319" i="3"/>
  <c r="Y1318" i="3"/>
  <c r="Y1317" i="3"/>
  <c r="Y1316" i="3"/>
  <c r="Y1315" i="3"/>
  <c r="Y1314" i="3"/>
  <c r="Y1313" i="3"/>
  <c r="Y1312" i="3"/>
  <c r="Y1311" i="3"/>
  <c r="Y1310" i="3"/>
  <c r="Y1309" i="3"/>
  <c r="Y1308" i="3"/>
  <c r="Y1307" i="3"/>
  <c r="Y1306" i="3"/>
  <c r="Y1297" i="3"/>
  <c r="Y1296" i="3"/>
  <c r="Y1295" i="3"/>
  <c r="Y1294" i="3"/>
  <c r="Y1293" i="3"/>
  <c r="Y1292" i="3"/>
  <c r="Y1291" i="3"/>
  <c r="Y1290" i="3"/>
  <c r="Y1289" i="3"/>
  <c r="Y1288" i="3"/>
  <c r="Y1287" i="3"/>
  <c r="Y1286" i="3"/>
  <c r="Y1285" i="3"/>
  <c r="Y1284" i="3"/>
  <c r="Y1283" i="3"/>
  <c r="Y1274" i="3"/>
  <c r="Y1273" i="3"/>
  <c r="Y1272" i="3"/>
  <c r="Y1271" i="3"/>
  <c r="Y1270" i="3"/>
  <c r="Y1269" i="3"/>
  <c r="Y1268" i="3"/>
  <c r="Y1267" i="3"/>
  <c r="Y1266" i="3"/>
  <c r="Y1265" i="3"/>
  <c r="Y1264" i="3"/>
  <c r="Y1263" i="3"/>
  <c r="Y1262" i="3"/>
  <c r="Y1261" i="3"/>
  <c r="Y1260" i="3"/>
  <c r="Y1252" i="3"/>
  <c r="Y1251" i="3"/>
  <c r="Y1250" i="3"/>
  <c r="Y1249" i="3"/>
  <c r="Y1248" i="3"/>
  <c r="Y1247" i="3"/>
  <c r="Y1246" i="3"/>
  <c r="Y1245" i="3"/>
  <c r="Y1244" i="3"/>
  <c r="Y1243" i="3"/>
  <c r="Y1242" i="3"/>
  <c r="Y1241" i="3"/>
  <c r="Y1240" i="3"/>
  <c r="Y1239" i="3"/>
  <c r="Y1238" i="3"/>
  <c r="Y1229" i="3"/>
  <c r="Y1228" i="3"/>
  <c r="Y1227" i="3"/>
  <c r="Y1226" i="3"/>
  <c r="Y1225" i="3"/>
  <c r="Y1224" i="3"/>
  <c r="Y1223" i="3"/>
  <c r="Y1222" i="3"/>
  <c r="Y1221" i="3"/>
  <c r="Y1220" i="3"/>
  <c r="Y1219" i="3"/>
  <c r="Y1218" i="3"/>
  <c r="Y1217" i="3"/>
  <c r="Y1216" i="3"/>
  <c r="Y1215" i="3"/>
  <c r="Y1206" i="3"/>
  <c r="Y1205" i="3"/>
  <c r="Y1204" i="3"/>
  <c r="Y1203" i="3"/>
  <c r="Y1202" i="3"/>
  <c r="Y1201" i="3"/>
  <c r="Y1200" i="3"/>
  <c r="Y1199" i="3"/>
  <c r="Y1198" i="3"/>
  <c r="Y1197" i="3"/>
  <c r="Y1196" i="3"/>
  <c r="Y1195" i="3"/>
  <c r="Y1194" i="3"/>
  <c r="Y1193" i="3"/>
  <c r="Y1192" i="3"/>
  <c r="Y1183" i="3"/>
  <c r="Y1182" i="3"/>
  <c r="Y1181" i="3"/>
  <c r="Y1180" i="3"/>
  <c r="Y1179" i="3"/>
  <c r="Y1178" i="3"/>
  <c r="Y1177" i="3"/>
  <c r="Y1176" i="3"/>
  <c r="Y1175" i="3"/>
  <c r="Y1174" i="3"/>
  <c r="Y1173" i="3"/>
  <c r="Y1172" i="3"/>
  <c r="Y1171" i="3"/>
  <c r="Y1170" i="3"/>
  <c r="Y1169" i="3"/>
  <c r="Y1160" i="3"/>
  <c r="Y1159" i="3"/>
  <c r="Y1158" i="3"/>
  <c r="Y1157" i="3"/>
  <c r="Y1156" i="3"/>
  <c r="Y1155" i="3"/>
  <c r="Y1154" i="3"/>
  <c r="Y1153" i="3"/>
  <c r="Y1152" i="3"/>
  <c r="Y1151" i="3"/>
  <c r="Y1150" i="3"/>
  <c r="Y1149" i="3"/>
  <c r="Y1148" i="3"/>
  <c r="Y1147" i="3"/>
  <c r="Y1146" i="3"/>
  <c r="Y1138" i="3"/>
  <c r="Y1137" i="3"/>
  <c r="Y1136" i="3"/>
  <c r="Y1135" i="3"/>
  <c r="Y1134" i="3"/>
  <c r="Y1133" i="3"/>
  <c r="Y1132" i="3"/>
  <c r="Y1131" i="3"/>
  <c r="Y1130" i="3"/>
  <c r="Y1129" i="3"/>
  <c r="Y1128" i="3"/>
  <c r="Y1127" i="3"/>
  <c r="Y1126" i="3"/>
  <c r="Y1125" i="3"/>
  <c r="Y1124" i="3"/>
  <c r="Y1115" i="3"/>
  <c r="Y1114" i="3"/>
  <c r="Y1113" i="3"/>
  <c r="Y1112" i="3"/>
  <c r="Y1111" i="3"/>
  <c r="Y1110" i="3"/>
  <c r="Y1109" i="3"/>
  <c r="Y1108" i="3"/>
  <c r="Y1107" i="3"/>
  <c r="Y1106" i="3"/>
  <c r="Y1105" i="3"/>
  <c r="Y1104" i="3"/>
  <c r="Y1103" i="3"/>
  <c r="Y1102" i="3"/>
  <c r="Y1101" i="3"/>
  <c r="Y1092" i="3"/>
  <c r="Y1091" i="3"/>
  <c r="Y1090" i="3"/>
  <c r="Y1089" i="3"/>
  <c r="Y1088" i="3"/>
  <c r="Y1087" i="3"/>
  <c r="Y1086" i="3"/>
  <c r="Y1085" i="3"/>
  <c r="Y1084" i="3"/>
  <c r="Y1083" i="3"/>
  <c r="Y1082" i="3"/>
  <c r="Y1081" i="3"/>
  <c r="Y1080" i="3"/>
  <c r="Y1079" i="3"/>
  <c r="Y1078" i="3"/>
  <c r="Y1069" i="3"/>
  <c r="Y1068" i="3"/>
  <c r="Y1067" i="3"/>
  <c r="Y1066" i="3"/>
  <c r="Y1065" i="3"/>
  <c r="Y1064" i="3"/>
  <c r="Y1063" i="3"/>
  <c r="Y1062" i="3"/>
  <c r="Y1061" i="3"/>
  <c r="Y1060" i="3"/>
  <c r="Y1059" i="3"/>
  <c r="Y1058" i="3"/>
  <c r="Y1057" i="3"/>
  <c r="Y1056" i="3"/>
  <c r="Y1055" i="3"/>
  <c r="Y1046" i="3"/>
  <c r="Y1045" i="3"/>
  <c r="Y1044" i="3"/>
  <c r="Y1043" i="3"/>
  <c r="Y1042" i="3"/>
  <c r="Y1041" i="3"/>
  <c r="Y1040" i="3"/>
  <c r="Y1039" i="3"/>
  <c r="Y1038" i="3"/>
  <c r="Y1037" i="3"/>
  <c r="Y1036" i="3"/>
  <c r="Y1035" i="3"/>
  <c r="Y1034" i="3"/>
  <c r="Y1033" i="3"/>
  <c r="Y1032" i="3"/>
  <c r="Y1024" i="3"/>
  <c r="Y1023" i="3"/>
  <c r="Y1022" i="3"/>
  <c r="Y1021" i="3"/>
  <c r="Y1020" i="3"/>
  <c r="Y1019" i="3"/>
  <c r="Y1018" i="3"/>
  <c r="Y1017" i="3"/>
  <c r="Y1016" i="3"/>
  <c r="Y1015" i="3"/>
  <c r="Y1014" i="3"/>
  <c r="Y1013" i="3"/>
  <c r="Y1012" i="3"/>
  <c r="Y1011" i="3"/>
  <c r="Y1010" i="3"/>
  <c r="Y1001" i="3"/>
  <c r="Y1000" i="3"/>
  <c r="Y999" i="3"/>
  <c r="Y998" i="3"/>
  <c r="Y997" i="3"/>
  <c r="Y996" i="3"/>
  <c r="Y995" i="3"/>
  <c r="Y994" i="3"/>
  <c r="Y993" i="3"/>
  <c r="Y992" i="3"/>
  <c r="Y991" i="3"/>
  <c r="Y990" i="3"/>
  <c r="Y989" i="3"/>
  <c r="Y988" i="3"/>
  <c r="Y987" i="3"/>
  <c r="Y978" i="3"/>
  <c r="Y977" i="3"/>
  <c r="Y976" i="3"/>
  <c r="Y975" i="3"/>
  <c r="Y974" i="3"/>
  <c r="Y973" i="3"/>
  <c r="Y972" i="3"/>
  <c r="Y971" i="3"/>
  <c r="Y970" i="3"/>
  <c r="Y969" i="3"/>
  <c r="Y968" i="3"/>
  <c r="Y967" i="3"/>
  <c r="Y966" i="3"/>
  <c r="Y965" i="3"/>
  <c r="Y964" i="3"/>
  <c r="Y955" i="3"/>
  <c r="Y954" i="3"/>
  <c r="Y953" i="3"/>
  <c r="Y952" i="3"/>
  <c r="Y951" i="3"/>
  <c r="Y950" i="3"/>
  <c r="Y949" i="3"/>
  <c r="Y948" i="3"/>
  <c r="Y947" i="3"/>
  <c r="Y946" i="3"/>
  <c r="Y945" i="3"/>
  <c r="Y944" i="3"/>
  <c r="Y943" i="3"/>
  <c r="Y942" i="3"/>
  <c r="Y941" i="3"/>
  <c r="Y932" i="3"/>
  <c r="Y931" i="3"/>
  <c r="Y930" i="3"/>
  <c r="Y929" i="3"/>
  <c r="Y928" i="3"/>
  <c r="Y927" i="3"/>
  <c r="Y926" i="3"/>
  <c r="Y925" i="3"/>
  <c r="Y924" i="3"/>
  <c r="Y923" i="3"/>
  <c r="Y922" i="3"/>
  <c r="Y921" i="3"/>
  <c r="Y920" i="3"/>
  <c r="Y919" i="3"/>
  <c r="Y918" i="3"/>
  <c r="Y910" i="3"/>
  <c r="Y909" i="3"/>
  <c r="Y908" i="3"/>
  <c r="Y907" i="3"/>
  <c r="Y906" i="3"/>
  <c r="Y905" i="3"/>
  <c r="Y904" i="3"/>
  <c r="Y903" i="3"/>
  <c r="Y902" i="3"/>
  <c r="Y901" i="3"/>
  <c r="Y900" i="3"/>
  <c r="Y899" i="3"/>
  <c r="Y898" i="3"/>
  <c r="Y897" i="3"/>
  <c r="Y896" i="3"/>
  <c r="Y887" i="3"/>
  <c r="Y886" i="3"/>
  <c r="Y885" i="3"/>
  <c r="Y884" i="3"/>
  <c r="Y883" i="3"/>
  <c r="Y882" i="3"/>
  <c r="Y881" i="3"/>
  <c r="Y880" i="3"/>
  <c r="Y879" i="3"/>
  <c r="Y878" i="3"/>
  <c r="Y877" i="3"/>
  <c r="Y876" i="3"/>
  <c r="Y875" i="3"/>
  <c r="Y874" i="3"/>
  <c r="Y873" i="3"/>
  <c r="Y864" i="3"/>
  <c r="Y863" i="3"/>
  <c r="Y862" i="3"/>
  <c r="Y861" i="3"/>
  <c r="Y860" i="3"/>
  <c r="Y859" i="3"/>
  <c r="Y858" i="3"/>
  <c r="Y857" i="3"/>
  <c r="Y856" i="3"/>
  <c r="Y855" i="3"/>
  <c r="Y854" i="3"/>
  <c r="Y853" i="3"/>
  <c r="Y852" i="3"/>
  <c r="Y851" i="3"/>
  <c r="Y850" i="3"/>
  <c r="Y841" i="3"/>
  <c r="Y840" i="3"/>
  <c r="Y839" i="3"/>
  <c r="Y838" i="3"/>
  <c r="Y837" i="3"/>
  <c r="Y836" i="3"/>
  <c r="Y835" i="3"/>
  <c r="Y834" i="3"/>
  <c r="Y833" i="3"/>
  <c r="Y832" i="3"/>
  <c r="Y831" i="3"/>
  <c r="Y830" i="3"/>
  <c r="Y829" i="3"/>
  <c r="Y828" i="3"/>
  <c r="Y827" i="3"/>
  <c r="Y818" i="3"/>
  <c r="Y817" i="3"/>
  <c r="Y816" i="3"/>
  <c r="Y815" i="3"/>
  <c r="Y814" i="3"/>
  <c r="Y813" i="3"/>
  <c r="Y812" i="3"/>
  <c r="Y811" i="3"/>
  <c r="Y810" i="3"/>
  <c r="Y809" i="3"/>
  <c r="Y808" i="3"/>
  <c r="Y807" i="3"/>
  <c r="Y806" i="3"/>
  <c r="Y805" i="3"/>
  <c r="Y804" i="3"/>
  <c r="Y796" i="3"/>
  <c r="Y795" i="3"/>
  <c r="Y794" i="3"/>
  <c r="Y793" i="3"/>
  <c r="Y792" i="3"/>
  <c r="Y791" i="3"/>
  <c r="Y790" i="3"/>
  <c r="Y789" i="3"/>
  <c r="Y788" i="3"/>
  <c r="Y787" i="3"/>
  <c r="Y786" i="3"/>
  <c r="Y785" i="3"/>
  <c r="Y784" i="3"/>
  <c r="Y783" i="3"/>
  <c r="Y782" i="3"/>
  <c r="Y773" i="3"/>
  <c r="Y772" i="3"/>
  <c r="Y771" i="3"/>
  <c r="Y770" i="3"/>
  <c r="Y769" i="3"/>
  <c r="Y768" i="3"/>
  <c r="Y767" i="3"/>
  <c r="Y766" i="3"/>
  <c r="Y765" i="3"/>
  <c r="Y764" i="3"/>
  <c r="Y763" i="3"/>
  <c r="Y762" i="3"/>
  <c r="Y761" i="3"/>
  <c r="Y760" i="3"/>
  <c r="Y759" i="3"/>
  <c r="Y750" i="3"/>
  <c r="Y749" i="3"/>
  <c r="Y748" i="3"/>
  <c r="Y747" i="3"/>
  <c r="Y746" i="3"/>
  <c r="Y745" i="3"/>
  <c r="Y744" i="3"/>
  <c r="Y743" i="3"/>
  <c r="Y742" i="3"/>
  <c r="Y741" i="3"/>
  <c r="Y740" i="3"/>
  <c r="Y739" i="3"/>
  <c r="Y738" i="3"/>
  <c r="Y737" i="3"/>
  <c r="Y736" i="3"/>
  <c r="Y727" i="3"/>
  <c r="Y726" i="3"/>
  <c r="Y725" i="3"/>
  <c r="Y724" i="3"/>
  <c r="Y723" i="3"/>
  <c r="Y722" i="3"/>
  <c r="Y721" i="3"/>
  <c r="Y720" i="3"/>
  <c r="Y719" i="3"/>
  <c r="Y718" i="3"/>
  <c r="Y717" i="3"/>
  <c r="Y716" i="3"/>
  <c r="Y715" i="3"/>
  <c r="Y714" i="3"/>
  <c r="Y713" i="3"/>
  <c r="Y704" i="3"/>
  <c r="Y703" i="3"/>
  <c r="Y702" i="3"/>
  <c r="Y701" i="3"/>
  <c r="Y700" i="3"/>
  <c r="Y699" i="3"/>
  <c r="Y698" i="3"/>
  <c r="Y697" i="3"/>
  <c r="Y696" i="3"/>
  <c r="Y695" i="3"/>
  <c r="Y694" i="3"/>
  <c r="Y693" i="3"/>
  <c r="Y692" i="3"/>
  <c r="Y691" i="3"/>
  <c r="Y690" i="3"/>
  <c r="Y682" i="3"/>
  <c r="Y681" i="3"/>
  <c r="Y680" i="3"/>
  <c r="Y679" i="3"/>
  <c r="Y678" i="3"/>
  <c r="Y677" i="3"/>
  <c r="Y676" i="3"/>
  <c r="Y675" i="3"/>
  <c r="Y674" i="3"/>
  <c r="Y673" i="3"/>
  <c r="Y672" i="3"/>
  <c r="Y671" i="3"/>
  <c r="Y670" i="3"/>
  <c r="Y669" i="3"/>
  <c r="Y668" i="3"/>
  <c r="Y659" i="3"/>
  <c r="Y658" i="3"/>
  <c r="Y657" i="3"/>
  <c r="Y656" i="3"/>
  <c r="Y655" i="3"/>
  <c r="Y654" i="3"/>
  <c r="Y653" i="3"/>
  <c r="Y652" i="3"/>
  <c r="Y651" i="3"/>
  <c r="Y650" i="3"/>
  <c r="Y649" i="3"/>
  <c r="Y648" i="3"/>
  <c r="Y647" i="3"/>
  <c r="Y646" i="3"/>
  <c r="Y645" i="3"/>
  <c r="Y636" i="3"/>
  <c r="Y635" i="3"/>
  <c r="Y634" i="3"/>
  <c r="Y633" i="3"/>
  <c r="Y632" i="3"/>
  <c r="Y631" i="3"/>
  <c r="Y630" i="3"/>
  <c r="Y629" i="3"/>
  <c r="Y628" i="3"/>
  <c r="Y627" i="3"/>
  <c r="Y626" i="3"/>
  <c r="Y625" i="3"/>
  <c r="Y624" i="3"/>
  <c r="Y623" i="3"/>
  <c r="Y622" i="3"/>
  <c r="Y613" i="3"/>
  <c r="Y612" i="3"/>
  <c r="Y611" i="3"/>
  <c r="Y610" i="3"/>
  <c r="Y609" i="3"/>
  <c r="Y608" i="3"/>
  <c r="Y607" i="3"/>
  <c r="Y606" i="3"/>
  <c r="Y605" i="3"/>
  <c r="Y604" i="3"/>
  <c r="Y603" i="3"/>
  <c r="Y602" i="3"/>
  <c r="Y601" i="3"/>
  <c r="Y600" i="3"/>
  <c r="Y599" i="3"/>
  <c r="Y590" i="3"/>
  <c r="Y589" i="3"/>
  <c r="Y588" i="3"/>
  <c r="Y587" i="3"/>
  <c r="Y586" i="3"/>
  <c r="Y585" i="3"/>
  <c r="Y584" i="3"/>
  <c r="Y583" i="3"/>
  <c r="Y582" i="3"/>
  <c r="Y581" i="3"/>
  <c r="Y580" i="3"/>
  <c r="Y579" i="3"/>
  <c r="Y578" i="3"/>
  <c r="Y577" i="3"/>
  <c r="Y576" i="3"/>
  <c r="Y569" i="3"/>
  <c r="Y568" i="3"/>
  <c r="Y567" i="3"/>
  <c r="Y566" i="3"/>
  <c r="Y565" i="3"/>
  <c r="Y564" i="3"/>
  <c r="Y563" i="3"/>
  <c r="Y562" i="3"/>
  <c r="Y561" i="3"/>
  <c r="Y560" i="3"/>
  <c r="Y559" i="3"/>
  <c r="Y558" i="3"/>
  <c r="Y557" i="3"/>
  <c r="Y556" i="3"/>
  <c r="Y555" i="3"/>
  <c r="Y546" i="3"/>
  <c r="Y545" i="3"/>
  <c r="Y544" i="3"/>
  <c r="Y543" i="3"/>
  <c r="Y542" i="3"/>
  <c r="Y541" i="3"/>
  <c r="Y540" i="3"/>
  <c r="Y539" i="3"/>
  <c r="Y538" i="3"/>
  <c r="Y537" i="3"/>
  <c r="Y536" i="3"/>
  <c r="Y535" i="3"/>
  <c r="Y534" i="3"/>
  <c r="Y533" i="3"/>
  <c r="Y532" i="3"/>
  <c r="Y523" i="3"/>
  <c r="Y522" i="3"/>
  <c r="Y521" i="3"/>
  <c r="Y520" i="3"/>
  <c r="Y519" i="3"/>
  <c r="Y518" i="3"/>
  <c r="Y517" i="3"/>
  <c r="Y516" i="3"/>
  <c r="Y515" i="3"/>
  <c r="Y514" i="3"/>
  <c r="Y513" i="3"/>
  <c r="Y512" i="3"/>
  <c r="Y511" i="3"/>
  <c r="Y510" i="3"/>
  <c r="Y509" i="3"/>
  <c r="Y500" i="3"/>
  <c r="Y499" i="3"/>
  <c r="Y498" i="3"/>
  <c r="Y497" i="3"/>
  <c r="Y496" i="3"/>
  <c r="Y495" i="3"/>
  <c r="Y494" i="3"/>
  <c r="Y493" i="3"/>
  <c r="Y492" i="3"/>
  <c r="Y491" i="3"/>
  <c r="Y490" i="3"/>
  <c r="Y489" i="3"/>
  <c r="Y488" i="3"/>
  <c r="Y487" i="3"/>
  <c r="Y486" i="3"/>
  <c r="Y477" i="3"/>
  <c r="Y476" i="3"/>
  <c r="Y475" i="3"/>
  <c r="Y474" i="3"/>
  <c r="Y473" i="3"/>
  <c r="Y472" i="3"/>
  <c r="Y471" i="3"/>
  <c r="Y470" i="3"/>
  <c r="Y469" i="3"/>
  <c r="Y468" i="3"/>
  <c r="Y467" i="3"/>
  <c r="Y466" i="3"/>
  <c r="Y465" i="3"/>
  <c r="Y464" i="3"/>
  <c r="Y463" i="3"/>
  <c r="Y455" i="3"/>
  <c r="Y454" i="3"/>
  <c r="Y453" i="3"/>
  <c r="Y452" i="3"/>
  <c r="Y451" i="3"/>
  <c r="Y450" i="3"/>
  <c r="Y449" i="3"/>
  <c r="Y448" i="3"/>
  <c r="Y447" i="3"/>
  <c r="Y446" i="3"/>
  <c r="Y445" i="3"/>
  <c r="Y444" i="3"/>
  <c r="Y443" i="3"/>
  <c r="Y442" i="3"/>
  <c r="Y441" i="3"/>
  <c r="Y432" i="3"/>
  <c r="Y431" i="3"/>
  <c r="Y430" i="3"/>
  <c r="Y429" i="3"/>
  <c r="Y428" i="3"/>
  <c r="Y427" i="3"/>
  <c r="Y426" i="3"/>
  <c r="Y425" i="3"/>
  <c r="Y424" i="3"/>
  <c r="Y423" i="3"/>
  <c r="Y422" i="3"/>
  <c r="Y421" i="3"/>
  <c r="Y420" i="3"/>
  <c r="Y419" i="3"/>
  <c r="Y418" i="3"/>
  <c r="Y409" i="3"/>
  <c r="Y408" i="3"/>
  <c r="Y407" i="3"/>
  <c r="Y406" i="3"/>
  <c r="Y405" i="3"/>
  <c r="Y404" i="3"/>
  <c r="Y403" i="3"/>
  <c r="Y402" i="3"/>
  <c r="Y401" i="3"/>
  <c r="Y400" i="3"/>
  <c r="Y399" i="3"/>
  <c r="Y398" i="3"/>
  <c r="Y397" i="3"/>
  <c r="Y396" i="3"/>
  <c r="Y395" i="3"/>
  <c r="Y386" i="3"/>
  <c r="Y385" i="3"/>
  <c r="Y384" i="3"/>
  <c r="Y383" i="3"/>
  <c r="Y382" i="3"/>
  <c r="Y381" i="3"/>
  <c r="Y380" i="3"/>
  <c r="Y379" i="3"/>
  <c r="Y378" i="3"/>
  <c r="Y377" i="3"/>
  <c r="Y376" i="3"/>
  <c r="Y375" i="3"/>
  <c r="Y374" i="3"/>
  <c r="Y373" i="3"/>
  <c r="Y372" i="3"/>
  <c r="Y363" i="3"/>
  <c r="Y362" i="3"/>
  <c r="Y361" i="3"/>
  <c r="Y360" i="3"/>
  <c r="Y359" i="3"/>
  <c r="Y358" i="3"/>
  <c r="Y357" i="3"/>
  <c r="Y356" i="3"/>
  <c r="Y355" i="3"/>
  <c r="Y354" i="3"/>
  <c r="Y353" i="3"/>
  <c r="Y352" i="3"/>
  <c r="Y351" i="3"/>
  <c r="Y350" i="3"/>
  <c r="Y349" i="3"/>
  <c r="Y341" i="3"/>
  <c r="Y340" i="3"/>
  <c r="Y339" i="3"/>
  <c r="Y338" i="3"/>
  <c r="Y337" i="3"/>
  <c r="Y336" i="3"/>
  <c r="Y335" i="3"/>
  <c r="Y334" i="3"/>
  <c r="Y333" i="3"/>
  <c r="Y332" i="3"/>
  <c r="Y331" i="3"/>
  <c r="Y330" i="3"/>
  <c r="Y329" i="3"/>
  <c r="Y328" i="3"/>
  <c r="Y327" i="3"/>
  <c r="Y318" i="3"/>
  <c r="Y317" i="3"/>
  <c r="Y316" i="3"/>
  <c r="Y315" i="3"/>
  <c r="Y314" i="3"/>
  <c r="Y313" i="3"/>
  <c r="Y312" i="3"/>
  <c r="Y311" i="3"/>
  <c r="Y310" i="3"/>
  <c r="Y309" i="3"/>
  <c r="Y308" i="3"/>
  <c r="Y307" i="3"/>
  <c r="Y306" i="3"/>
  <c r="Y305" i="3"/>
  <c r="Y304" i="3"/>
  <c r="Y295" i="3"/>
  <c r="Y294" i="3"/>
  <c r="Y293" i="3"/>
  <c r="Y292" i="3"/>
  <c r="Y291" i="3"/>
  <c r="Y290" i="3"/>
  <c r="Y289" i="3"/>
  <c r="Y288" i="3"/>
  <c r="Y287" i="3"/>
  <c r="Y286" i="3"/>
  <c r="Y285" i="3"/>
  <c r="Y284" i="3"/>
  <c r="Y283" i="3"/>
  <c r="Y282" i="3"/>
  <c r="Y281" i="3"/>
  <c r="Y273" i="3"/>
  <c r="Y272" i="3"/>
  <c r="Y271" i="3"/>
  <c r="Y270" i="3"/>
  <c r="Y269" i="3"/>
  <c r="Y268" i="3"/>
  <c r="Y267" i="3"/>
  <c r="Y266" i="3"/>
  <c r="Y265" i="3"/>
  <c r="Y264" i="3"/>
  <c r="Y263" i="3"/>
  <c r="Y262" i="3"/>
  <c r="Y261" i="3"/>
  <c r="Y260" i="3"/>
  <c r="Y259" i="3"/>
  <c r="Y251" i="3"/>
  <c r="Y250" i="3"/>
  <c r="Y249" i="3"/>
  <c r="Y248" i="3"/>
  <c r="Y247" i="3"/>
  <c r="Y246" i="3"/>
  <c r="Y245" i="3"/>
  <c r="Y244" i="3"/>
  <c r="Y243" i="3"/>
  <c r="Y242" i="3"/>
  <c r="Y241" i="3"/>
  <c r="Y240" i="3"/>
  <c r="Y239" i="3"/>
  <c r="Y238" i="3"/>
  <c r="Y237" i="3"/>
  <c r="Y229" i="3"/>
  <c r="Y228" i="3"/>
  <c r="Y227" i="3"/>
  <c r="Y226" i="3"/>
  <c r="Y225" i="3"/>
  <c r="Y224" i="3"/>
  <c r="Y223" i="3"/>
  <c r="Y222" i="3"/>
  <c r="Y221" i="3"/>
  <c r="Y220" i="3"/>
  <c r="Y219" i="3"/>
  <c r="Y218" i="3"/>
  <c r="Y217" i="3"/>
  <c r="Y216" i="3"/>
  <c r="Y215" i="3"/>
  <c r="Y206" i="3"/>
  <c r="Y205" i="3"/>
  <c r="Y204" i="3"/>
  <c r="Y203" i="3"/>
  <c r="Y202" i="3"/>
  <c r="Y201" i="3"/>
  <c r="Y200" i="3"/>
  <c r="Y199" i="3"/>
  <c r="Y198" i="3"/>
  <c r="Y197" i="3"/>
  <c r="Y196" i="3"/>
  <c r="Y195" i="3"/>
  <c r="Y194" i="3"/>
  <c r="Y193" i="3"/>
  <c r="Y192" i="3"/>
  <c r="Y183" i="3"/>
  <c r="Y182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V14" i="3"/>
  <c r="V15" i="3"/>
  <c r="X5667" i="3"/>
  <c r="X5666" i="3"/>
  <c r="X5665" i="3"/>
  <c r="X5664" i="3"/>
  <c r="X5663" i="3"/>
  <c r="X5662" i="3"/>
  <c r="X5661" i="3"/>
  <c r="X5660" i="3"/>
  <c r="X5659" i="3"/>
  <c r="X5658" i="3"/>
  <c r="X5657" i="3"/>
  <c r="X5656" i="3"/>
  <c r="X5655" i="3"/>
  <c r="X5654" i="3"/>
  <c r="X5645" i="3"/>
  <c r="X5644" i="3"/>
  <c r="X5643" i="3"/>
  <c r="X5642" i="3"/>
  <c r="X5641" i="3"/>
  <c r="X5640" i="3"/>
  <c r="X5639" i="3"/>
  <c r="X5638" i="3"/>
  <c r="X5637" i="3"/>
  <c r="X5636" i="3"/>
  <c r="X5635" i="3"/>
  <c r="X5634" i="3"/>
  <c r="X5633" i="3"/>
  <c r="X5632" i="3"/>
  <c r="X5631" i="3"/>
  <c r="X5622" i="3"/>
  <c r="X5621" i="3"/>
  <c r="X5620" i="3"/>
  <c r="X5619" i="3"/>
  <c r="X5618" i="3"/>
  <c r="X5617" i="3"/>
  <c r="X5616" i="3"/>
  <c r="X5615" i="3"/>
  <c r="X5614" i="3"/>
  <c r="X5613" i="3"/>
  <c r="X5612" i="3"/>
  <c r="X5611" i="3"/>
  <c r="X5610" i="3"/>
  <c r="X5609" i="3"/>
  <c r="X5608" i="3"/>
  <c r="X5599" i="3"/>
  <c r="X5598" i="3"/>
  <c r="X5597" i="3"/>
  <c r="X5596" i="3"/>
  <c r="X5595" i="3"/>
  <c r="X5594" i="3"/>
  <c r="X5593" i="3"/>
  <c r="X5592" i="3"/>
  <c r="X5591" i="3"/>
  <c r="X5590" i="3"/>
  <c r="X5589" i="3"/>
  <c r="X5588" i="3"/>
  <c r="X5587" i="3"/>
  <c r="X5586" i="3"/>
  <c r="X5585" i="3"/>
  <c r="X5576" i="3"/>
  <c r="X5575" i="3"/>
  <c r="X5574" i="3"/>
  <c r="X5573" i="3"/>
  <c r="X5572" i="3"/>
  <c r="X5571" i="3"/>
  <c r="X5570" i="3"/>
  <c r="X5569" i="3"/>
  <c r="X5568" i="3"/>
  <c r="X5567" i="3"/>
  <c r="X5566" i="3"/>
  <c r="X5565" i="3"/>
  <c r="X5564" i="3"/>
  <c r="X5563" i="3"/>
  <c r="X5562" i="3"/>
  <c r="X5554" i="3"/>
  <c r="X5553" i="3"/>
  <c r="X5552" i="3"/>
  <c r="X5551" i="3"/>
  <c r="X5550" i="3"/>
  <c r="X5549" i="3"/>
  <c r="X5548" i="3"/>
  <c r="X5547" i="3"/>
  <c r="X5546" i="3"/>
  <c r="X5545" i="3"/>
  <c r="X5544" i="3"/>
  <c r="X5543" i="3"/>
  <c r="X5542" i="3"/>
  <c r="X5541" i="3"/>
  <c r="X5540" i="3"/>
  <c r="X5531" i="3"/>
  <c r="X5530" i="3"/>
  <c r="X5529" i="3"/>
  <c r="X5528" i="3"/>
  <c r="X5527" i="3"/>
  <c r="X5526" i="3"/>
  <c r="X5525" i="3"/>
  <c r="X5524" i="3"/>
  <c r="X5523" i="3"/>
  <c r="X5522" i="3"/>
  <c r="X5521" i="3"/>
  <c r="X5520" i="3"/>
  <c r="X5519" i="3"/>
  <c r="X5518" i="3"/>
  <c r="X5517" i="3"/>
  <c r="X5508" i="3"/>
  <c r="X5507" i="3"/>
  <c r="X5506" i="3"/>
  <c r="X5505" i="3"/>
  <c r="X5504" i="3"/>
  <c r="X5503" i="3"/>
  <c r="X5502" i="3"/>
  <c r="X5501" i="3"/>
  <c r="X5500" i="3"/>
  <c r="X5499" i="3"/>
  <c r="X5498" i="3"/>
  <c r="X5497" i="3"/>
  <c r="X5496" i="3"/>
  <c r="X5495" i="3"/>
  <c r="X5494" i="3"/>
  <c r="X5485" i="3"/>
  <c r="X5484" i="3"/>
  <c r="X5483" i="3"/>
  <c r="X5482" i="3"/>
  <c r="X5481" i="3"/>
  <c r="X5480" i="3"/>
  <c r="X5479" i="3"/>
  <c r="X5478" i="3"/>
  <c r="X5477" i="3"/>
  <c r="X5476" i="3"/>
  <c r="X5475" i="3"/>
  <c r="X5474" i="3"/>
  <c r="X5473" i="3"/>
  <c r="X5472" i="3"/>
  <c r="X5471" i="3"/>
  <c r="X5462" i="3"/>
  <c r="X5461" i="3"/>
  <c r="X5460" i="3"/>
  <c r="X5459" i="3"/>
  <c r="X5458" i="3"/>
  <c r="X5457" i="3"/>
  <c r="X5456" i="3"/>
  <c r="X5455" i="3"/>
  <c r="X5454" i="3"/>
  <c r="X5453" i="3"/>
  <c r="X5452" i="3"/>
  <c r="X5451" i="3"/>
  <c r="X5450" i="3"/>
  <c r="X5449" i="3"/>
  <c r="X5448" i="3"/>
  <c r="X5440" i="3"/>
  <c r="X5439" i="3"/>
  <c r="X5438" i="3"/>
  <c r="X5437" i="3"/>
  <c r="X5436" i="3"/>
  <c r="X5435" i="3"/>
  <c r="X5434" i="3"/>
  <c r="X5433" i="3"/>
  <c r="X5432" i="3"/>
  <c r="X5431" i="3"/>
  <c r="X5430" i="3"/>
  <c r="X5429" i="3"/>
  <c r="X5428" i="3"/>
  <c r="X5427" i="3"/>
  <c r="X5426" i="3"/>
  <c r="X5417" i="3"/>
  <c r="X5416" i="3"/>
  <c r="X5415" i="3"/>
  <c r="X5414" i="3"/>
  <c r="X5413" i="3"/>
  <c r="X5412" i="3"/>
  <c r="X5411" i="3"/>
  <c r="X5410" i="3"/>
  <c r="X5409" i="3"/>
  <c r="X5408" i="3"/>
  <c r="X5407" i="3"/>
  <c r="X5406" i="3"/>
  <c r="X5405" i="3"/>
  <c r="X5404" i="3"/>
  <c r="X5403" i="3"/>
  <c r="X5394" i="3"/>
  <c r="X5393" i="3"/>
  <c r="X5392" i="3"/>
  <c r="X5391" i="3"/>
  <c r="X5390" i="3"/>
  <c r="X5389" i="3"/>
  <c r="X5388" i="3"/>
  <c r="X5387" i="3"/>
  <c r="X5386" i="3"/>
  <c r="X5385" i="3"/>
  <c r="X5384" i="3"/>
  <c r="X5383" i="3"/>
  <c r="X5382" i="3"/>
  <c r="X5381" i="3"/>
  <c r="X5380" i="3"/>
  <c r="X5371" i="3"/>
  <c r="X5370" i="3"/>
  <c r="X5369" i="3"/>
  <c r="X5368" i="3"/>
  <c r="X5367" i="3"/>
  <c r="X5366" i="3"/>
  <c r="X5365" i="3"/>
  <c r="X5364" i="3"/>
  <c r="X5363" i="3"/>
  <c r="X5362" i="3"/>
  <c r="X5361" i="3"/>
  <c r="X5360" i="3"/>
  <c r="X5359" i="3"/>
  <c r="X5358" i="3"/>
  <c r="X5357" i="3"/>
  <c r="X5349" i="3"/>
  <c r="X5348" i="3"/>
  <c r="X5347" i="3"/>
  <c r="X5346" i="3"/>
  <c r="X5345" i="3"/>
  <c r="X5344" i="3"/>
  <c r="X5343" i="3"/>
  <c r="X5342" i="3"/>
  <c r="X5341" i="3"/>
  <c r="X5340" i="3"/>
  <c r="X5339" i="3"/>
  <c r="X5338" i="3"/>
  <c r="X5337" i="3"/>
  <c r="X5336" i="3"/>
  <c r="X5335" i="3"/>
  <c r="X5327" i="3"/>
  <c r="X5326" i="3"/>
  <c r="X5325" i="3"/>
  <c r="X5324" i="3"/>
  <c r="X5323" i="3"/>
  <c r="X5322" i="3"/>
  <c r="X5321" i="3"/>
  <c r="X5320" i="3"/>
  <c r="X5319" i="3"/>
  <c r="X5318" i="3"/>
  <c r="X5317" i="3"/>
  <c r="X5316" i="3"/>
  <c r="X5315" i="3"/>
  <c r="X5314" i="3"/>
  <c r="X5313" i="3"/>
  <c r="X5304" i="3"/>
  <c r="X5303" i="3"/>
  <c r="X5302" i="3"/>
  <c r="X5301" i="3"/>
  <c r="X5300" i="3"/>
  <c r="X5299" i="3"/>
  <c r="X5298" i="3"/>
  <c r="X5297" i="3"/>
  <c r="X5296" i="3"/>
  <c r="X5295" i="3"/>
  <c r="X5294" i="3"/>
  <c r="X5293" i="3"/>
  <c r="X5292" i="3"/>
  <c r="X5291" i="3"/>
  <c r="X5290" i="3"/>
  <c r="X5281" i="3"/>
  <c r="X5280" i="3"/>
  <c r="X5279" i="3"/>
  <c r="X5278" i="3"/>
  <c r="X5277" i="3"/>
  <c r="X5276" i="3"/>
  <c r="X5275" i="3"/>
  <c r="X5274" i="3"/>
  <c r="X5273" i="3"/>
  <c r="X5272" i="3"/>
  <c r="X5271" i="3"/>
  <c r="X5270" i="3"/>
  <c r="X5269" i="3"/>
  <c r="X5268" i="3"/>
  <c r="X5267" i="3"/>
  <c r="X5258" i="3"/>
  <c r="X5257" i="3"/>
  <c r="X5256" i="3"/>
  <c r="X5255" i="3"/>
  <c r="X5254" i="3"/>
  <c r="X5253" i="3"/>
  <c r="X5252" i="3"/>
  <c r="X5251" i="3"/>
  <c r="X5250" i="3"/>
  <c r="X5249" i="3"/>
  <c r="X5248" i="3"/>
  <c r="X5247" i="3"/>
  <c r="X5246" i="3"/>
  <c r="X5245" i="3"/>
  <c r="X5244" i="3"/>
  <c r="X5236" i="3"/>
  <c r="X5235" i="3"/>
  <c r="X5234" i="3"/>
  <c r="X5233" i="3"/>
  <c r="X5232" i="3"/>
  <c r="X5231" i="3"/>
  <c r="X5230" i="3"/>
  <c r="X5229" i="3"/>
  <c r="X5228" i="3"/>
  <c r="X5227" i="3"/>
  <c r="X5226" i="3"/>
  <c r="X5225" i="3"/>
  <c r="X5224" i="3"/>
  <c r="X5223" i="3"/>
  <c r="X5222" i="3"/>
  <c r="X5213" i="3"/>
  <c r="X5212" i="3"/>
  <c r="X5211" i="3"/>
  <c r="X5210" i="3"/>
  <c r="X5209" i="3"/>
  <c r="X5208" i="3"/>
  <c r="X5207" i="3"/>
  <c r="X5206" i="3"/>
  <c r="X5205" i="3"/>
  <c r="X5204" i="3"/>
  <c r="X5203" i="3"/>
  <c r="X5202" i="3"/>
  <c r="X5201" i="3"/>
  <c r="X5200" i="3"/>
  <c r="X5199" i="3"/>
  <c r="X5190" i="3"/>
  <c r="X5189" i="3"/>
  <c r="X5188" i="3"/>
  <c r="X5187" i="3"/>
  <c r="X5186" i="3"/>
  <c r="X5185" i="3"/>
  <c r="X5184" i="3"/>
  <c r="X5183" i="3"/>
  <c r="X5182" i="3"/>
  <c r="X5181" i="3"/>
  <c r="X5180" i="3"/>
  <c r="X5179" i="3"/>
  <c r="X5178" i="3"/>
  <c r="X5177" i="3"/>
  <c r="X5176" i="3"/>
  <c r="X5167" i="3"/>
  <c r="X5166" i="3"/>
  <c r="X5165" i="3"/>
  <c r="X5164" i="3"/>
  <c r="X5163" i="3"/>
  <c r="X5162" i="3"/>
  <c r="X5161" i="3"/>
  <c r="X5160" i="3"/>
  <c r="X5159" i="3"/>
  <c r="X5158" i="3"/>
  <c r="X5157" i="3"/>
  <c r="X5156" i="3"/>
  <c r="X5155" i="3"/>
  <c r="X5154" i="3"/>
  <c r="X5153" i="3"/>
  <c r="X5144" i="3"/>
  <c r="X5143" i="3"/>
  <c r="X5142" i="3"/>
  <c r="X5141" i="3"/>
  <c r="X5140" i="3"/>
  <c r="X5139" i="3"/>
  <c r="X5138" i="3"/>
  <c r="X5137" i="3"/>
  <c r="X5136" i="3"/>
  <c r="X5135" i="3"/>
  <c r="X5134" i="3"/>
  <c r="X5133" i="3"/>
  <c r="X5132" i="3"/>
  <c r="X5131" i="3"/>
  <c r="X5130" i="3"/>
  <c r="X5122" i="3"/>
  <c r="X5121" i="3"/>
  <c r="X5120" i="3"/>
  <c r="X5119" i="3"/>
  <c r="X5118" i="3"/>
  <c r="X5117" i="3"/>
  <c r="X5116" i="3"/>
  <c r="X5115" i="3"/>
  <c r="X5114" i="3"/>
  <c r="X5113" i="3"/>
  <c r="X5112" i="3"/>
  <c r="X5111" i="3"/>
  <c r="X5110" i="3"/>
  <c r="X5109" i="3"/>
  <c r="X5108" i="3"/>
  <c r="X5099" i="3"/>
  <c r="X5098" i="3"/>
  <c r="X5097" i="3"/>
  <c r="X5096" i="3"/>
  <c r="X5095" i="3"/>
  <c r="X5094" i="3"/>
  <c r="X5093" i="3"/>
  <c r="X5092" i="3"/>
  <c r="X5091" i="3"/>
  <c r="X5090" i="3"/>
  <c r="X5089" i="3"/>
  <c r="X5088" i="3"/>
  <c r="X5087" i="3"/>
  <c r="X5086" i="3"/>
  <c r="X5085" i="3"/>
  <c r="X5076" i="3"/>
  <c r="X5075" i="3"/>
  <c r="X5074" i="3"/>
  <c r="X5073" i="3"/>
  <c r="X5072" i="3"/>
  <c r="X5071" i="3"/>
  <c r="X5070" i="3"/>
  <c r="X5069" i="3"/>
  <c r="X5068" i="3"/>
  <c r="X5067" i="3"/>
  <c r="X5066" i="3"/>
  <c r="X5065" i="3"/>
  <c r="X5064" i="3"/>
  <c r="X5063" i="3"/>
  <c r="X5062" i="3"/>
  <c r="X5053" i="3"/>
  <c r="X5052" i="3"/>
  <c r="X5051" i="3"/>
  <c r="X5050" i="3"/>
  <c r="X5049" i="3"/>
  <c r="X5048" i="3"/>
  <c r="X5047" i="3"/>
  <c r="X5046" i="3"/>
  <c r="X5045" i="3"/>
  <c r="X5044" i="3"/>
  <c r="X5043" i="3"/>
  <c r="X5042" i="3"/>
  <c r="X5041" i="3"/>
  <c r="X5040" i="3"/>
  <c r="X5039" i="3"/>
  <c r="X5030" i="3"/>
  <c r="X5029" i="3"/>
  <c r="X5028" i="3"/>
  <c r="X5027" i="3"/>
  <c r="X5026" i="3"/>
  <c r="X5025" i="3"/>
  <c r="X5024" i="3"/>
  <c r="X5023" i="3"/>
  <c r="X5022" i="3"/>
  <c r="X5021" i="3"/>
  <c r="X5020" i="3"/>
  <c r="X5019" i="3"/>
  <c r="X5018" i="3"/>
  <c r="X5017" i="3"/>
  <c r="X5016" i="3"/>
  <c r="X5008" i="3"/>
  <c r="X5007" i="3"/>
  <c r="X5006" i="3"/>
  <c r="X5005" i="3"/>
  <c r="X5004" i="3"/>
  <c r="X5003" i="3"/>
  <c r="X5002" i="3"/>
  <c r="X5001" i="3"/>
  <c r="X5000" i="3"/>
  <c r="X4999" i="3"/>
  <c r="X4998" i="3"/>
  <c r="X4997" i="3"/>
  <c r="X4996" i="3"/>
  <c r="X4995" i="3"/>
  <c r="X4994" i="3"/>
  <c r="X4985" i="3"/>
  <c r="X4984" i="3"/>
  <c r="X4983" i="3"/>
  <c r="X4982" i="3"/>
  <c r="X4981" i="3"/>
  <c r="X4980" i="3"/>
  <c r="X4979" i="3"/>
  <c r="X4978" i="3"/>
  <c r="X4977" i="3"/>
  <c r="X4976" i="3"/>
  <c r="X4975" i="3"/>
  <c r="X4974" i="3"/>
  <c r="X4973" i="3"/>
  <c r="X4972" i="3"/>
  <c r="X4971" i="3"/>
  <c r="X4962" i="3"/>
  <c r="X4961" i="3"/>
  <c r="X4960" i="3"/>
  <c r="X4959" i="3"/>
  <c r="X4958" i="3"/>
  <c r="X4957" i="3"/>
  <c r="X4956" i="3"/>
  <c r="X4955" i="3"/>
  <c r="X4954" i="3"/>
  <c r="X4953" i="3"/>
  <c r="X4952" i="3"/>
  <c r="X4951" i="3"/>
  <c r="X4950" i="3"/>
  <c r="X4949" i="3"/>
  <c r="X4947" i="3"/>
  <c r="X4946" i="3"/>
  <c r="X4945" i="3"/>
  <c r="X4944" i="3"/>
  <c r="X4943" i="3"/>
  <c r="X4942" i="3"/>
  <c r="X4941" i="3"/>
  <c r="X4940" i="3"/>
  <c r="X4939" i="3"/>
  <c r="X4938" i="3"/>
  <c r="X4937" i="3"/>
  <c r="X4936" i="3"/>
  <c r="X4935" i="3"/>
  <c r="X4934" i="3"/>
  <c r="X4933" i="3"/>
  <c r="X4925" i="3"/>
  <c r="X4924" i="3"/>
  <c r="X4923" i="3"/>
  <c r="X4922" i="3"/>
  <c r="X4921" i="3"/>
  <c r="X4920" i="3"/>
  <c r="X4919" i="3"/>
  <c r="X4918" i="3"/>
  <c r="X4917" i="3"/>
  <c r="X4916" i="3"/>
  <c r="X4915" i="3"/>
  <c r="X4914" i="3"/>
  <c r="X4913" i="3"/>
  <c r="X4912" i="3"/>
  <c r="X4911" i="3"/>
  <c r="X4902" i="3"/>
  <c r="X4901" i="3"/>
  <c r="X4900" i="3"/>
  <c r="X4899" i="3"/>
  <c r="X4898" i="3"/>
  <c r="X4897" i="3"/>
  <c r="X4896" i="3"/>
  <c r="X4895" i="3"/>
  <c r="X4894" i="3"/>
  <c r="X4893" i="3"/>
  <c r="X4892" i="3"/>
  <c r="X4891" i="3"/>
  <c r="X4890" i="3"/>
  <c r="X4889" i="3"/>
  <c r="X4888" i="3"/>
  <c r="X4879" i="3"/>
  <c r="X4878" i="3"/>
  <c r="X4877" i="3"/>
  <c r="X4876" i="3"/>
  <c r="X4875" i="3"/>
  <c r="X4874" i="3"/>
  <c r="X4873" i="3"/>
  <c r="X4872" i="3"/>
  <c r="X4871" i="3"/>
  <c r="X4870" i="3"/>
  <c r="X4869" i="3"/>
  <c r="X4868" i="3"/>
  <c r="X4867" i="3"/>
  <c r="X4866" i="3"/>
  <c r="X4865" i="3"/>
  <c r="X4856" i="3"/>
  <c r="X4855" i="3"/>
  <c r="X4854" i="3"/>
  <c r="X4853" i="3"/>
  <c r="X4852" i="3"/>
  <c r="X4851" i="3"/>
  <c r="X4850" i="3"/>
  <c r="X4849" i="3"/>
  <c r="X4848" i="3"/>
  <c r="X4847" i="3"/>
  <c r="X4846" i="3"/>
  <c r="X4845" i="3"/>
  <c r="X4844" i="3"/>
  <c r="X4843" i="3"/>
  <c r="X4842" i="3"/>
  <c r="X4833" i="3"/>
  <c r="X4832" i="3"/>
  <c r="X4831" i="3"/>
  <c r="X4830" i="3"/>
  <c r="X4829" i="3"/>
  <c r="X4828" i="3"/>
  <c r="X4827" i="3"/>
  <c r="X4826" i="3"/>
  <c r="X4825" i="3"/>
  <c r="X4824" i="3"/>
  <c r="X4823" i="3"/>
  <c r="X4822" i="3"/>
  <c r="X4821" i="3"/>
  <c r="X4820" i="3"/>
  <c r="X4819" i="3"/>
  <c r="X4811" i="3"/>
  <c r="X4810" i="3"/>
  <c r="X4809" i="3"/>
  <c r="X4808" i="3"/>
  <c r="X4807" i="3"/>
  <c r="X4806" i="3"/>
  <c r="X4805" i="3"/>
  <c r="X4804" i="3"/>
  <c r="X4803" i="3"/>
  <c r="X4802" i="3"/>
  <c r="X4801" i="3"/>
  <c r="X4800" i="3"/>
  <c r="X4799" i="3"/>
  <c r="X4798" i="3"/>
  <c r="X4797" i="3"/>
  <c r="X4788" i="3"/>
  <c r="X4787" i="3"/>
  <c r="X4786" i="3"/>
  <c r="X4785" i="3"/>
  <c r="X4784" i="3"/>
  <c r="X4783" i="3"/>
  <c r="X4782" i="3"/>
  <c r="X4781" i="3"/>
  <c r="X4780" i="3"/>
  <c r="X4779" i="3"/>
  <c r="X4778" i="3"/>
  <c r="X4777" i="3"/>
  <c r="X4776" i="3"/>
  <c r="X4775" i="3"/>
  <c r="X4774" i="3"/>
  <c r="X4765" i="3"/>
  <c r="X4764" i="3"/>
  <c r="X4763" i="3"/>
  <c r="X4762" i="3"/>
  <c r="X4761" i="3"/>
  <c r="X4760" i="3"/>
  <c r="X4759" i="3"/>
  <c r="X4758" i="3"/>
  <c r="X4757" i="3"/>
  <c r="X4756" i="3"/>
  <c r="X4755" i="3"/>
  <c r="X4754" i="3"/>
  <c r="X4753" i="3"/>
  <c r="X4752" i="3"/>
  <c r="X4751" i="3"/>
  <c r="X4742" i="3"/>
  <c r="X4741" i="3"/>
  <c r="X4740" i="3"/>
  <c r="X4739" i="3"/>
  <c r="X4738" i="3"/>
  <c r="X4737" i="3"/>
  <c r="X4736" i="3"/>
  <c r="X4735" i="3"/>
  <c r="X4734" i="3"/>
  <c r="X4733" i="3"/>
  <c r="X4732" i="3"/>
  <c r="X4731" i="3"/>
  <c r="X4730" i="3"/>
  <c r="X4729" i="3"/>
  <c r="X4728" i="3"/>
  <c r="X4719" i="3"/>
  <c r="X4718" i="3"/>
  <c r="X4717" i="3"/>
  <c r="X4716" i="3"/>
  <c r="X4715" i="3"/>
  <c r="X4714" i="3"/>
  <c r="X4713" i="3"/>
  <c r="X4712" i="3"/>
  <c r="X4711" i="3"/>
  <c r="X4710" i="3"/>
  <c r="X4709" i="3"/>
  <c r="X4708" i="3"/>
  <c r="X4707" i="3"/>
  <c r="X4706" i="3"/>
  <c r="X4705" i="3"/>
  <c r="X4697" i="3"/>
  <c r="X4696" i="3"/>
  <c r="X4695" i="3"/>
  <c r="X4694" i="3"/>
  <c r="X4693" i="3"/>
  <c r="X4692" i="3"/>
  <c r="X4691" i="3"/>
  <c r="X4690" i="3"/>
  <c r="X4689" i="3"/>
  <c r="X4688" i="3"/>
  <c r="X4687" i="3"/>
  <c r="X4686" i="3"/>
  <c r="X4685" i="3"/>
  <c r="X4684" i="3"/>
  <c r="X4683" i="3"/>
  <c r="X4674" i="3"/>
  <c r="X4673" i="3"/>
  <c r="X4672" i="3"/>
  <c r="X4671" i="3"/>
  <c r="X4670" i="3"/>
  <c r="X4669" i="3"/>
  <c r="X4668" i="3"/>
  <c r="X4667" i="3"/>
  <c r="X4666" i="3"/>
  <c r="X4665" i="3"/>
  <c r="X4664" i="3"/>
  <c r="X4663" i="3"/>
  <c r="X4662" i="3"/>
  <c r="X4661" i="3"/>
  <c r="X4660" i="3"/>
  <c r="X4651" i="3"/>
  <c r="X4650" i="3"/>
  <c r="X4649" i="3"/>
  <c r="X4648" i="3"/>
  <c r="X4647" i="3"/>
  <c r="X4646" i="3"/>
  <c r="X4645" i="3"/>
  <c r="X4644" i="3"/>
  <c r="X4643" i="3"/>
  <c r="X4642" i="3"/>
  <c r="X4641" i="3"/>
  <c r="X4640" i="3"/>
  <c r="X4639" i="3"/>
  <c r="X4638" i="3"/>
  <c r="X4637" i="3"/>
  <c r="X4628" i="3"/>
  <c r="X4627" i="3"/>
  <c r="X4626" i="3"/>
  <c r="X4625" i="3"/>
  <c r="X4624" i="3"/>
  <c r="X4623" i="3"/>
  <c r="X4622" i="3"/>
  <c r="X4621" i="3"/>
  <c r="X4620" i="3"/>
  <c r="X4619" i="3"/>
  <c r="X4618" i="3"/>
  <c r="X4617" i="3"/>
  <c r="X4616" i="3"/>
  <c r="X4615" i="3"/>
  <c r="X4614" i="3"/>
  <c r="X4605" i="3"/>
  <c r="X4604" i="3"/>
  <c r="X4603" i="3"/>
  <c r="X4602" i="3"/>
  <c r="X4601" i="3"/>
  <c r="X4600" i="3"/>
  <c r="X4599" i="3"/>
  <c r="X4598" i="3"/>
  <c r="X4597" i="3"/>
  <c r="X4596" i="3"/>
  <c r="X4595" i="3"/>
  <c r="X4594" i="3"/>
  <c r="X4593" i="3"/>
  <c r="X4592" i="3"/>
  <c r="X4591" i="3"/>
  <c r="X4583" i="3"/>
  <c r="X4582" i="3"/>
  <c r="X4581" i="3"/>
  <c r="X4580" i="3"/>
  <c r="X4579" i="3"/>
  <c r="X4578" i="3"/>
  <c r="X4577" i="3"/>
  <c r="X4576" i="3"/>
  <c r="X4575" i="3"/>
  <c r="X4574" i="3"/>
  <c r="X4573" i="3"/>
  <c r="X4572" i="3"/>
  <c r="X4571" i="3"/>
  <c r="X4570" i="3"/>
  <c r="X4569" i="3"/>
  <c r="X4560" i="3"/>
  <c r="X4559" i="3"/>
  <c r="X4558" i="3"/>
  <c r="X4557" i="3"/>
  <c r="X4556" i="3"/>
  <c r="X4555" i="3"/>
  <c r="X4554" i="3"/>
  <c r="X4553" i="3"/>
  <c r="X4552" i="3"/>
  <c r="X4551" i="3"/>
  <c r="X4550" i="3"/>
  <c r="X4549" i="3"/>
  <c r="X4548" i="3"/>
  <c r="X4547" i="3"/>
  <c r="X4546" i="3"/>
  <c r="X4537" i="3"/>
  <c r="X4536" i="3"/>
  <c r="X4535" i="3"/>
  <c r="X4534" i="3"/>
  <c r="X4533" i="3"/>
  <c r="X4532" i="3"/>
  <c r="X4531" i="3"/>
  <c r="X4530" i="3"/>
  <c r="X4529" i="3"/>
  <c r="X4528" i="3"/>
  <c r="X4527" i="3"/>
  <c r="X4526" i="3"/>
  <c r="X4525" i="3"/>
  <c r="X4524" i="3"/>
  <c r="X4523" i="3"/>
  <c r="X4514" i="3"/>
  <c r="X4513" i="3"/>
  <c r="X4512" i="3"/>
  <c r="X4511" i="3"/>
  <c r="X4510" i="3"/>
  <c r="X4509" i="3"/>
  <c r="X4508" i="3"/>
  <c r="X4507" i="3"/>
  <c r="X4506" i="3"/>
  <c r="X4505" i="3"/>
  <c r="X4504" i="3"/>
  <c r="X4503" i="3"/>
  <c r="X4502" i="3"/>
  <c r="X4501" i="3"/>
  <c r="X4500" i="3"/>
  <c r="X4499" i="3"/>
  <c r="X4498" i="3"/>
  <c r="X4497" i="3"/>
  <c r="X4496" i="3"/>
  <c r="X4495" i="3"/>
  <c r="X4494" i="3"/>
  <c r="X4493" i="3"/>
  <c r="X4492" i="3"/>
  <c r="X4491" i="3"/>
  <c r="X4490" i="3"/>
  <c r="X4489" i="3"/>
  <c r="X4488" i="3"/>
  <c r="X4487" i="3"/>
  <c r="X4486" i="3"/>
  <c r="X4477" i="3"/>
  <c r="X4476" i="3"/>
  <c r="X4475" i="3"/>
  <c r="X4474" i="3"/>
  <c r="X4473" i="3"/>
  <c r="X4472" i="3"/>
  <c r="X4471" i="3"/>
  <c r="X4470" i="3"/>
  <c r="X4469" i="3"/>
  <c r="X4468" i="3"/>
  <c r="X4467" i="3"/>
  <c r="X4466" i="3"/>
  <c r="X4465" i="3"/>
  <c r="X4464" i="3"/>
  <c r="X4463" i="3"/>
  <c r="X4454" i="3"/>
  <c r="X4453" i="3"/>
  <c r="X4452" i="3"/>
  <c r="X4451" i="3"/>
  <c r="X4450" i="3"/>
  <c r="X4449" i="3"/>
  <c r="X4448" i="3"/>
  <c r="X4447" i="3"/>
  <c r="X4446" i="3"/>
  <c r="X4445" i="3"/>
  <c r="X4444" i="3"/>
  <c r="X4443" i="3"/>
  <c r="X4442" i="3"/>
  <c r="X4441" i="3"/>
  <c r="X4440" i="3"/>
  <c r="X4431" i="3"/>
  <c r="X4430" i="3"/>
  <c r="X4429" i="3"/>
  <c r="X4428" i="3"/>
  <c r="X4427" i="3"/>
  <c r="X4426" i="3"/>
  <c r="X4425" i="3"/>
  <c r="X4424" i="3"/>
  <c r="X4423" i="3"/>
  <c r="X4422" i="3"/>
  <c r="X4421" i="3"/>
  <c r="X4420" i="3"/>
  <c r="X4419" i="3"/>
  <c r="X4418" i="3"/>
  <c r="X4417" i="3"/>
  <c r="X4409" i="3"/>
  <c r="X4408" i="3"/>
  <c r="X4407" i="3"/>
  <c r="X4406" i="3"/>
  <c r="X4405" i="3"/>
  <c r="X4404" i="3"/>
  <c r="X4403" i="3"/>
  <c r="X4402" i="3"/>
  <c r="X4401" i="3"/>
  <c r="X4400" i="3"/>
  <c r="X4399" i="3"/>
  <c r="X4398" i="3"/>
  <c r="X4397" i="3"/>
  <c r="X4396" i="3"/>
  <c r="X4395" i="3"/>
  <c r="X4386" i="3"/>
  <c r="X4385" i="3"/>
  <c r="X4384" i="3"/>
  <c r="X4383" i="3"/>
  <c r="X4382" i="3"/>
  <c r="X4381" i="3"/>
  <c r="X4380" i="3"/>
  <c r="X4379" i="3"/>
  <c r="X4378" i="3"/>
  <c r="X4377" i="3"/>
  <c r="X4376" i="3"/>
  <c r="X4375" i="3"/>
  <c r="X4374" i="3"/>
  <c r="X4373" i="3"/>
  <c r="X4372" i="3"/>
  <c r="X4363" i="3"/>
  <c r="X4362" i="3"/>
  <c r="X4361" i="3"/>
  <c r="X4360" i="3"/>
  <c r="X4359" i="3"/>
  <c r="X4358" i="3"/>
  <c r="X4357" i="3"/>
  <c r="X4356" i="3"/>
  <c r="X4355" i="3"/>
  <c r="X4354" i="3"/>
  <c r="X4353" i="3"/>
  <c r="X4352" i="3"/>
  <c r="X4351" i="3"/>
  <c r="X4350" i="3"/>
  <c r="X4349" i="3"/>
  <c r="X4340" i="3"/>
  <c r="X4339" i="3"/>
  <c r="X4338" i="3"/>
  <c r="X4337" i="3"/>
  <c r="X4336" i="3"/>
  <c r="X4335" i="3"/>
  <c r="X4334" i="3"/>
  <c r="X4333" i="3"/>
  <c r="X4332" i="3"/>
  <c r="X4331" i="3"/>
  <c r="X4330" i="3"/>
  <c r="X4329" i="3"/>
  <c r="X4328" i="3"/>
  <c r="X4327" i="3"/>
  <c r="X4326" i="3"/>
  <c r="X4317" i="3"/>
  <c r="X4316" i="3"/>
  <c r="X4315" i="3"/>
  <c r="X4314" i="3"/>
  <c r="X4313" i="3"/>
  <c r="X4312" i="3"/>
  <c r="X4311" i="3"/>
  <c r="X4310" i="3"/>
  <c r="X4309" i="3"/>
  <c r="X4308" i="3"/>
  <c r="X4307" i="3"/>
  <c r="X4306" i="3"/>
  <c r="X4305" i="3"/>
  <c r="X4304" i="3"/>
  <c r="X4303" i="3"/>
  <c r="X4295" i="3"/>
  <c r="X4294" i="3"/>
  <c r="X4293" i="3"/>
  <c r="X4292" i="3"/>
  <c r="X4291" i="3"/>
  <c r="X4290" i="3"/>
  <c r="X4289" i="3"/>
  <c r="X4288" i="3"/>
  <c r="X4287" i="3"/>
  <c r="X4286" i="3"/>
  <c r="X4285" i="3"/>
  <c r="X4284" i="3"/>
  <c r="X4283" i="3"/>
  <c r="X4282" i="3"/>
  <c r="X4273" i="3"/>
  <c r="X4272" i="3"/>
  <c r="X4271" i="3"/>
  <c r="X4270" i="3"/>
  <c r="X4269" i="3"/>
  <c r="X4268" i="3"/>
  <c r="X4267" i="3"/>
  <c r="X4266" i="3"/>
  <c r="X4265" i="3"/>
  <c r="X4264" i="3"/>
  <c r="X4263" i="3"/>
  <c r="X4262" i="3"/>
  <c r="X4261" i="3"/>
  <c r="X4260" i="3"/>
  <c r="X4259" i="3"/>
  <c r="X4250" i="3"/>
  <c r="X4249" i="3"/>
  <c r="X4248" i="3"/>
  <c r="X4247" i="3"/>
  <c r="X4246" i="3"/>
  <c r="X4245" i="3"/>
  <c r="X4244" i="3"/>
  <c r="X4243" i="3"/>
  <c r="X4242" i="3"/>
  <c r="X4241" i="3"/>
  <c r="X4240" i="3"/>
  <c r="X4239" i="3"/>
  <c r="X4238" i="3"/>
  <c r="X4237" i="3"/>
  <c r="X4236" i="3"/>
  <c r="X4227" i="3"/>
  <c r="X4226" i="3"/>
  <c r="X4225" i="3"/>
  <c r="X4224" i="3"/>
  <c r="X4223" i="3"/>
  <c r="X4222" i="3"/>
  <c r="X4221" i="3"/>
  <c r="X4220" i="3"/>
  <c r="X4219" i="3"/>
  <c r="X4218" i="3"/>
  <c r="X4217" i="3"/>
  <c r="X4216" i="3"/>
  <c r="X4215" i="3"/>
  <c r="X4214" i="3"/>
  <c r="X4213" i="3"/>
  <c r="X4204" i="3"/>
  <c r="X4203" i="3"/>
  <c r="X4202" i="3"/>
  <c r="X4201" i="3"/>
  <c r="X4200" i="3"/>
  <c r="X4199" i="3"/>
  <c r="X4198" i="3"/>
  <c r="X4197" i="3"/>
  <c r="X4196" i="3"/>
  <c r="X4195" i="3"/>
  <c r="X4194" i="3"/>
  <c r="X4193" i="3"/>
  <c r="X4192" i="3"/>
  <c r="X4191" i="3"/>
  <c r="X4190" i="3"/>
  <c r="X4182" i="3"/>
  <c r="X4181" i="3"/>
  <c r="X4180" i="3"/>
  <c r="X4179" i="3"/>
  <c r="X4178" i="3"/>
  <c r="X4177" i="3"/>
  <c r="X4176" i="3"/>
  <c r="X4175" i="3"/>
  <c r="X4174" i="3"/>
  <c r="X4173" i="3"/>
  <c r="X4172" i="3"/>
  <c r="X4171" i="3"/>
  <c r="X4170" i="3"/>
  <c r="X4169" i="3"/>
  <c r="X4168" i="3"/>
  <c r="X4159" i="3"/>
  <c r="X4158" i="3"/>
  <c r="X4157" i="3"/>
  <c r="X4156" i="3"/>
  <c r="X4155" i="3"/>
  <c r="X4154" i="3"/>
  <c r="X4153" i="3"/>
  <c r="X4152" i="3"/>
  <c r="X4151" i="3"/>
  <c r="X4150" i="3"/>
  <c r="X4149" i="3"/>
  <c r="X4148" i="3"/>
  <c r="X4147" i="3"/>
  <c r="X4146" i="3"/>
  <c r="X4145" i="3"/>
  <c r="X4136" i="3"/>
  <c r="X4135" i="3"/>
  <c r="X4134" i="3"/>
  <c r="X4133" i="3"/>
  <c r="X4132" i="3"/>
  <c r="X4131" i="3"/>
  <c r="X4130" i="3"/>
  <c r="X4129" i="3"/>
  <c r="X4128" i="3"/>
  <c r="X4127" i="3"/>
  <c r="X4126" i="3"/>
  <c r="X4125" i="3"/>
  <c r="X4124" i="3"/>
  <c r="X4123" i="3"/>
  <c r="X4122" i="3"/>
  <c r="X4113" i="3"/>
  <c r="X4112" i="3"/>
  <c r="X4111" i="3"/>
  <c r="X4110" i="3"/>
  <c r="X4109" i="3"/>
  <c r="X4108" i="3"/>
  <c r="X4107" i="3"/>
  <c r="X4106" i="3"/>
  <c r="X4105" i="3"/>
  <c r="X4104" i="3"/>
  <c r="X4103" i="3"/>
  <c r="X4102" i="3"/>
  <c r="X4101" i="3"/>
  <c r="X4100" i="3"/>
  <c r="X4099" i="3"/>
  <c r="X4090" i="3"/>
  <c r="X4089" i="3"/>
  <c r="X4088" i="3"/>
  <c r="X4087" i="3"/>
  <c r="X4086" i="3"/>
  <c r="X4085" i="3"/>
  <c r="X4084" i="3"/>
  <c r="X4083" i="3"/>
  <c r="X4082" i="3"/>
  <c r="X4081" i="3"/>
  <c r="X4080" i="3"/>
  <c r="X4079" i="3"/>
  <c r="X4078" i="3"/>
  <c r="X4077" i="3"/>
  <c r="X4076" i="3"/>
  <c r="X4068" i="3"/>
  <c r="X4067" i="3"/>
  <c r="X4066" i="3"/>
  <c r="X4065" i="3"/>
  <c r="X4064" i="3"/>
  <c r="X4063" i="3"/>
  <c r="X4062" i="3"/>
  <c r="X4061" i="3"/>
  <c r="X4060" i="3"/>
  <c r="X4059" i="3"/>
  <c r="X4058" i="3"/>
  <c r="X4057" i="3"/>
  <c r="X4056" i="3"/>
  <c r="X4055" i="3"/>
  <c r="X4054" i="3"/>
  <c r="X4045" i="3"/>
  <c r="X4044" i="3"/>
  <c r="X4043" i="3"/>
  <c r="X4042" i="3"/>
  <c r="X4041" i="3"/>
  <c r="X4040" i="3"/>
  <c r="X4039" i="3"/>
  <c r="X4038" i="3"/>
  <c r="X4037" i="3"/>
  <c r="X4036" i="3"/>
  <c r="X4035" i="3"/>
  <c r="X4034" i="3"/>
  <c r="X4033" i="3"/>
  <c r="X4032" i="3"/>
  <c r="X4031" i="3"/>
  <c r="X4022" i="3"/>
  <c r="X4021" i="3"/>
  <c r="X4020" i="3"/>
  <c r="X4019" i="3"/>
  <c r="X4018" i="3"/>
  <c r="X4017" i="3"/>
  <c r="X4016" i="3"/>
  <c r="X4015" i="3"/>
  <c r="X4014" i="3"/>
  <c r="X4013" i="3"/>
  <c r="X4012" i="3"/>
  <c r="X4011" i="3"/>
  <c r="X4010" i="3"/>
  <c r="X4009" i="3"/>
  <c r="X4008" i="3"/>
  <c r="X3999" i="3"/>
  <c r="X3998" i="3"/>
  <c r="X3997" i="3"/>
  <c r="X3996" i="3"/>
  <c r="X3995" i="3"/>
  <c r="X3994" i="3"/>
  <c r="X3993" i="3"/>
  <c r="X3992" i="3"/>
  <c r="X3991" i="3"/>
  <c r="X3990" i="3"/>
  <c r="X3989" i="3"/>
  <c r="X3988" i="3"/>
  <c r="X3987" i="3"/>
  <c r="X3986" i="3"/>
  <c r="X3985" i="3"/>
  <c r="X3976" i="3"/>
  <c r="X3975" i="3"/>
  <c r="X3974" i="3"/>
  <c r="X3973" i="3"/>
  <c r="X3972" i="3"/>
  <c r="X3971" i="3"/>
  <c r="X3970" i="3"/>
  <c r="X3969" i="3"/>
  <c r="X3968" i="3"/>
  <c r="X3967" i="3"/>
  <c r="X3966" i="3"/>
  <c r="X3965" i="3"/>
  <c r="X3964" i="3"/>
  <c r="X3963" i="3"/>
  <c r="X3962" i="3"/>
  <c r="X3954" i="3"/>
  <c r="X3953" i="3"/>
  <c r="X3952" i="3"/>
  <c r="X3951" i="3"/>
  <c r="X3950" i="3"/>
  <c r="X3949" i="3"/>
  <c r="X3948" i="3"/>
  <c r="X3947" i="3"/>
  <c r="X3946" i="3"/>
  <c r="X3945" i="3"/>
  <c r="X3944" i="3"/>
  <c r="X3943" i="3"/>
  <c r="X3942" i="3"/>
  <c r="X3941" i="3"/>
  <c r="X3940" i="3"/>
  <c r="X3931" i="3"/>
  <c r="X3930" i="3"/>
  <c r="X3929" i="3"/>
  <c r="X3928" i="3"/>
  <c r="X3927" i="3"/>
  <c r="X3926" i="3"/>
  <c r="X3925" i="3"/>
  <c r="X3924" i="3"/>
  <c r="X3923" i="3"/>
  <c r="X3922" i="3"/>
  <c r="X3921" i="3"/>
  <c r="X3920" i="3"/>
  <c r="X3919" i="3"/>
  <c r="X3918" i="3"/>
  <c r="X3917" i="3"/>
  <c r="X3908" i="3"/>
  <c r="X3907" i="3"/>
  <c r="X3906" i="3"/>
  <c r="X3905" i="3"/>
  <c r="X3904" i="3"/>
  <c r="X3903" i="3"/>
  <c r="X3902" i="3"/>
  <c r="X3901" i="3"/>
  <c r="X3900" i="3"/>
  <c r="X3899" i="3"/>
  <c r="X3898" i="3"/>
  <c r="X3897" i="3"/>
  <c r="X3896" i="3"/>
  <c r="X3895" i="3"/>
  <c r="X3894" i="3"/>
  <c r="X3885" i="3"/>
  <c r="X3884" i="3"/>
  <c r="X3883" i="3"/>
  <c r="X3882" i="3"/>
  <c r="X3881" i="3"/>
  <c r="X3880" i="3"/>
  <c r="X3879" i="3"/>
  <c r="X3878" i="3"/>
  <c r="X3877" i="3"/>
  <c r="X3876" i="3"/>
  <c r="X3875" i="3"/>
  <c r="X3874" i="3"/>
  <c r="X3873" i="3"/>
  <c r="X3872" i="3"/>
  <c r="X3871" i="3"/>
  <c r="X3862" i="3"/>
  <c r="X3861" i="3"/>
  <c r="X3860" i="3"/>
  <c r="X3859" i="3"/>
  <c r="X3858" i="3"/>
  <c r="X3857" i="3"/>
  <c r="X3856" i="3"/>
  <c r="X3855" i="3"/>
  <c r="X3854" i="3"/>
  <c r="X3853" i="3"/>
  <c r="X3852" i="3"/>
  <c r="X3851" i="3"/>
  <c r="X3850" i="3"/>
  <c r="X3849" i="3"/>
  <c r="X3848" i="3"/>
  <c r="X3840" i="3"/>
  <c r="X3839" i="3"/>
  <c r="X3838" i="3"/>
  <c r="X3837" i="3"/>
  <c r="X3836" i="3"/>
  <c r="X3835" i="3"/>
  <c r="X3834" i="3"/>
  <c r="X3833" i="3"/>
  <c r="X3832" i="3"/>
  <c r="X3831" i="3"/>
  <c r="X3830" i="3"/>
  <c r="X3829" i="3"/>
  <c r="X3828" i="3"/>
  <c r="X3827" i="3"/>
  <c r="X3826" i="3"/>
  <c r="X3817" i="3"/>
  <c r="X3816" i="3"/>
  <c r="X3815" i="3"/>
  <c r="X3814" i="3"/>
  <c r="X3813" i="3"/>
  <c r="X3812" i="3"/>
  <c r="X3811" i="3"/>
  <c r="X3810" i="3"/>
  <c r="X3809" i="3"/>
  <c r="X3808" i="3"/>
  <c r="X3807" i="3"/>
  <c r="X3806" i="3"/>
  <c r="X3805" i="3"/>
  <c r="X3804" i="3"/>
  <c r="X3803" i="3"/>
  <c r="X3794" i="3"/>
  <c r="X3793" i="3"/>
  <c r="X3792" i="3"/>
  <c r="X3791" i="3"/>
  <c r="X3790" i="3"/>
  <c r="X3789" i="3"/>
  <c r="X3788" i="3"/>
  <c r="X3787" i="3"/>
  <c r="X3786" i="3"/>
  <c r="X3785" i="3"/>
  <c r="X3784" i="3"/>
  <c r="X3783" i="3"/>
  <c r="X3782" i="3"/>
  <c r="X3781" i="3"/>
  <c r="X3780" i="3"/>
  <c r="X3771" i="3"/>
  <c r="X3770" i="3"/>
  <c r="X3769" i="3"/>
  <c r="X3768" i="3"/>
  <c r="X3767" i="3"/>
  <c r="X3766" i="3"/>
  <c r="X3765" i="3"/>
  <c r="X3764" i="3"/>
  <c r="X3763" i="3"/>
  <c r="X3762" i="3"/>
  <c r="X3761" i="3"/>
  <c r="X3760" i="3"/>
  <c r="X3759" i="3"/>
  <c r="X3758" i="3"/>
  <c r="X3757" i="3"/>
  <c r="X3748" i="3"/>
  <c r="X3747" i="3"/>
  <c r="X3746" i="3"/>
  <c r="X3745" i="3"/>
  <c r="X3744" i="3"/>
  <c r="X3743" i="3"/>
  <c r="X3742" i="3"/>
  <c r="X3741" i="3"/>
  <c r="X3740" i="3"/>
  <c r="X3739" i="3"/>
  <c r="X3738" i="3"/>
  <c r="X3737" i="3"/>
  <c r="X3736" i="3"/>
  <c r="X3735" i="3"/>
  <c r="X3734" i="3"/>
  <c r="X3726" i="3"/>
  <c r="X3725" i="3"/>
  <c r="X3724" i="3"/>
  <c r="X3723" i="3"/>
  <c r="X3722" i="3"/>
  <c r="X3721" i="3"/>
  <c r="X3720" i="3"/>
  <c r="X3719" i="3"/>
  <c r="X3718" i="3"/>
  <c r="X3717" i="3"/>
  <c r="X3716" i="3"/>
  <c r="X3715" i="3"/>
  <c r="X3714" i="3"/>
  <c r="X3713" i="3"/>
  <c r="X3712" i="3"/>
  <c r="X3703" i="3"/>
  <c r="X3702" i="3"/>
  <c r="X3701" i="3"/>
  <c r="X3700" i="3"/>
  <c r="X3699" i="3"/>
  <c r="X3698" i="3"/>
  <c r="X3697" i="3"/>
  <c r="X3696" i="3"/>
  <c r="X3695" i="3"/>
  <c r="X3694" i="3"/>
  <c r="X3693" i="3"/>
  <c r="X3692" i="3"/>
  <c r="X3691" i="3"/>
  <c r="X3690" i="3"/>
  <c r="X3689" i="3"/>
  <c r="X3680" i="3"/>
  <c r="X3679" i="3"/>
  <c r="X3678" i="3"/>
  <c r="X3677" i="3"/>
  <c r="X3676" i="3"/>
  <c r="X3675" i="3"/>
  <c r="X3674" i="3"/>
  <c r="X3673" i="3"/>
  <c r="X3672" i="3"/>
  <c r="X3671" i="3"/>
  <c r="X3670" i="3"/>
  <c r="X3669" i="3"/>
  <c r="X3668" i="3"/>
  <c r="X3667" i="3"/>
  <c r="X3666" i="3"/>
  <c r="X3657" i="3"/>
  <c r="X3656" i="3"/>
  <c r="X3655" i="3"/>
  <c r="X3654" i="3"/>
  <c r="X3653" i="3"/>
  <c r="X3652" i="3"/>
  <c r="X3651" i="3"/>
  <c r="X3650" i="3"/>
  <c r="X3649" i="3"/>
  <c r="X3648" i="3"/>
  <c r="X3647" i="3"/>
  <c r="X3646" i="3"/>
  <c r="X3645" i="3"/>
  <c r="X3644" i="3"/>
  <c r="X3643" i="3"/>
  <c r="X3634" i="3"/>
  <c r="X3633" i="3"/>
  <c r="X3632" i="3"/>
  <c r="X3631" i="3"/>
  <c r="X3630" i="3"/>
  <c r="X3629" i="3"/>
  <c r="X3628" i="3"/>
  <c r="X3627" i="3"/>
  <c r="X3626" i="3"/>
  <c r="X3625" i="3"/>
  <c r="X3624" i="3"/>
  <c r="X3623" i="3"/>
  <c r="X3622" i="3"/>
  <c r="X3621" i="3"/>
  <c r="X3620" i="3"/>
  <c r="X3612" i="3"/>
  <c r="X3611" i="3"/>
  <c r="X3610" i="3"/>
  <c r="X3609" i="3"/>
  <c r="X3608" i="3"/>
  <c r="X3607" i="3"/>
  <c r="X3606" i="3"/>
  <c r="X3605" i="3"/>
  <c r="X3604" i="3"/>
  <c r="X3603" i="3"/>
  <c r="X3602" i="3"/>
  <c r="X3601" i="3"/>
  <c r="X3600" i="3"/>
  <c r="X3599" i="3"/>
  <c r="X3598" i="3"/>
  <c r="X3589" i="3"/>
  <c r="X3588" i="3"/>
  <c r="X3587" i="3"/>
  <c r="X3586" i="3"/>
  <c r="X3585" i="3"/>
  <c r="X3584" i="3"/>
  <c r="X3583" i="3"/>
  <c r="X3582" i="3"/>
  <c r="X3581" i="3"/>
  <c r="X3580" i="3"/>
  <c r="X3579" i="3"/>
  <c r="X3578" i="3"/>
  <c r="X3577" i="3"/>
  <c r="X3576" i="3"/>
  <c r="X3575" i="3"/>
  <c r="X3566" i="3"/>
  <c r="X3565" i="3"/>
  <c r="X3564" i="3"/>
  <c r="X3563" i="3"/>
  <c r="X3562" i="3"/>
  <c r="X3561" i="3"/>
  <c r="X3560" i="3"/>
  <c r="X3559" i="3"/>
  <c r="X3558" i="3"/>
  <c r="X3557" i="3"/>
  <c r="X3556" i="3"/>
  <c r="X3555" i="3"/>
  <c r="X3554" i="3"/>
  <c r="X3553" i="3"/>
  <c r="X3552" i="3"/>
  <c r="X3543" i="3"/>
  <c r="X3542" i="3"/>
  <c r="X3541" i="3"/>
  <c r="X3540" i="3"/>
  <c r="X3539" i="3"/>
  <c r="X3538" i="3"/>
  <c r="X3537" i="3"/>
  <c r="X3536" i="3"/>
  <c r="X3535" i="3"/>
  <c r="X3534" i="3"/>
  <c r="X3533" i="3"/>
  <c r="X3532" i="3"/>
  <c r="X3531" i="3"/>
  <c r="X3530" i="3"/>
  <c r="X3529" i="3"/>
  <c r="X3520" i="3"/>
  <c r="X3519" i="3"/>
  <c r="X3518" i="3"/>
  <c r="X3517" i="3"/>
  <c r="X3516" i="3"/>
  <c r="X3515" i="3"/>
  <c r="X3514" i="3"/>
  <c r="X3513" i="3"/>
  <c r="X3512" i="3"/>
  <c r="X3511" i="3"/>
  <c r="X3510" i="3"/>
  <c r="X3509" i="3"/>
  <c r="X3508" i="3"/>
  <c r="X3507" i="3"/>
  <c r="X3506" i="3"/>
  <c r="X3498" i="3"/>
  <c r="X3497" i="3"/>
  <c r="X3496" i="3"/>
  <c r="X3495" i="3"/>
  <c r="X3494" i="3"/>
  <c r="X3493" i="3"/>
  <c r="X3492" i="3"/>
  <c r="X3491" i="3"/>
  <c r="X3490" i="3"/>
  <c r="X3489" i="3"/>
  <c r="X3488" i="3"/>
  <c r="X3487" i="3"/>
  <c r="X3486" i="3"/>
  <c r="X3485" i="3"/>
  <c r="X3484" i="3"/>
  <c r="X3475" i="3"/>
  <c r="X3474" i="3"/>
  <c r="X3473" i="3"/>
  <c r="X3472" i="3"/>
  <c r="X3471" i="3"/>
  <c r="X3470" i="3"/>
  <c r="X3469" i="3"/>
  <c r="X3468" i="3"/>
  <c r="X3467" i="3"/>
  <c r="X3466" i="3"/>
  <c r="X3465" i="3"/>
  <c r="X3464" i="3"/>
  <c r="X3463" i="3"/>
  <c r="X3462" i="3"/>
  <c r="X3461" i="3"/>
  <c r="X3452" i="3"/>
  <c r="X3451" i="3"/>
  <c r="X3450" i="3"/>
  <c r="X3449" i="3"/>
  <c r="X3448" i="3"/>
  <c r="X3447" i="3"/>
  <c r="X3446" i="3"/>
  <c r="X3445" i="3"/>
  <c r="X3444" i="3"/>
  <c r="X3443" i="3"/>
  <c r="X3442" i="3"/>
  <c r="X3441" i="3"/>
  <c r="X3440" i="3"/>
  <c r="X3439" i="3"/>
  <c r="X3438" i="3"/>
  <c r="X3429" i="3"/>
  <c r="X3428" i="3"/>
  <c r="X3427" i="3"/>
  <c r="X3426" i="3"/>
  <c r="X3425" i="3"/>
  <c r="X3424" i="3"/>
  <c r="X3423" i="3"/>
  <c r="X3422" i="3"/>
  <c r="X3421" i="3"/>
  <c r="X3420" i="3"/>
  <c r="X3419" i="3"/>
  <c r="X3418" i="3"/>
  <c r="X3417" i="3"/>
  <c r="X3416" i="3"/>
  <c r="X3415" i="3"/>
  <c r="X3406" i="3"/>
  <c r="X3405" i="3"/>
  <c r="X3404" i="3"/>
  <c r="X3403" i="3"/>
  <c r="X3402" i="3"/>
  <c r="X3401" i="3"/>
  <c r="X3400" i="3"/>
  <c r="X3399" i="3"/>
  <c r="X3398" i="3"/>
  <c r="X3397" i="3"/>
  <c r="X3396" i="3"/>
  <c r="X3395" i="3"/>
  <c r="X3394" i="3"/>
  <c r="X3393" i="3"/>
  <c r="X3392" i="3"/>
  <c r="X3384" i="3"/>
  <c r="X3383" i="3"/>
  <c r="X3382" i="3"/>
  <c r="X3381" i="3"/>
  <c r="X3380" i="3"/>
  <c r="X3379" i="3"/>
  <c r="X3378" i="3"/>
  <c r="X3377" i="3"/>
  <c r="X3376" i="3"/>
  <c r="X3375" i="3"/>
  <c r="X3374" i="3"/>
  <c r="X3373" i="3"/>
  <c r="X3372" i="3"/>
  <c r="X3371" i="3"/>
  <c r="X3370" i="3"/>
  <c r="X3361" i="3"/>
  <c r="X3360" i="3"/>
  <c r="X3359" i="3"/>
  <c r="X3358" i="3"/>
  <c r="X3357" i="3"/>
  <c r="X3356" i="3"/>
  <c r="X3355" i="3"/>
  <c r="X3354" i="3"/>
  <c r="X3353" i="3"/>
  <c r="X3352" i="3"/>
  <c r="X3351" i="3"/>
  <c r="X3350" i="3"/>
  <c r="X3349" i="3"/>
  <c r="X3348" i="3"/>
  <c r="X3347" i="3"/>
  <c r="X3338" i="3"/>
  <c r="X3337" i="3"/>
  <c r="X3336" i="3"/>
  <c r="X3335" i="3"/>
  <c r="X3334" i="3"/>
  <c r="X3333" i="3"/>
  <c r="X3332" i="3"/>
  <c r="X3331" i="3"/>
  <c r="X3330" i="3"/>
  <c r="X3329" i="3"/>
  <c r="X3328" i="3"/>
  <c r="X3327" i="3"/>
  <c r="X3326" i="3"/>
  <c r="X3325" i="3"/>
  <c r="X3324" i="3"/>
  <c r="X3315" i="3"/>
  <c r="X3314" i="3"/>
  <c r="X3313" i="3"/>
  <c r="X3312" i="3"/>
  <c r="X3311" i="3"/>
  <c r="X3310" i="3"/>
  <c r="X3309" i="3"/>
  <c r="X3308" i="3"/>
  <c r="X3307" i="3"/>
  <c r="X3306" i="3"/>
  <c r="X3305" i="3"/>
  <c r="X3304" i="3"/>
  <c r="X3303" i="3"/>
  <c r="X3302" i="3"/>
  <c r="X3301" i="3"/>
  <c r="X3293" i="3"/>
  <c r="X3292" i="3"/>
  <c r="X3291" i="3"/>
  <c r="X3290" i="3"/>
  <c r="X3289" i="3"/>
  <c r="X3288" i="3"/>
  <c r="X3287" i="3"/>
  <c r="X3286" i="3"/>
  <c r="X3285" i="3"/>
  <c r="X3284" i="3"/>
  <c r="X3283" i="3"/>
  <c r="X3282" i="3"/>
  <c r="X3281" i="3"/>
  <c r="X3280" i="3"/>
  <c r="X3279" i="3"/>
  <c r="X3271" i="3"/>
  <c r="X3270" i="3"/>
  <c r="X3269" i="3"/>
  <c r="X3268" i="3"/>
  <c r="X3267" i="3"/>
  <c r="X3266" i="3"/>
  <c r="X3265" i="3"/>
  <c r="X3264" i="3"/>
  <c r="X3263" i="3"/>
  <c r="X3262" i="3"/>
  <c r="X3261" i="3"/>
  <c r="X3260" i="3"/>
  <c r="X3259" i="3"/>
  <c r="X3258" i="3"/>
  <c r="X3257" i="3"/>
  <c r="X3248" i="3"/>
  <c r="X3247" i="3"/>
  <c r="X3246" i="3"/>
  <c r="X3245" i="3"/>
  <c r="X3244" i="3"/>
  <c r="X3243" i="3"/>
  <c r="X3242" i="3"/>
  <c r="X3241" i="3"/>
  <c r="X3240" i="3"/>
  <c r="X3239" i="3"/>
  <c r="X3238" i="3"/>
  <c r="X3237" i="3"/>
  <c r="X3236" i="3"/>
  <c r="X3235" i="3"/>
  <c r="X3234" i="3"/>
  <c r="X3225" i="3"/>
  <c r="X3224" i="3"/>
  <c r="X3223" i="3"/>
  <c r="X3222" i="3"/>
  <c r="X3221" i="3"/>
  <c r="X3220" i="3"/>
  <c r="X3219" i="3"/>
  <c r="X3218" i="3"/>
  <c r="X3217" i="3"/>
  <c r="X3216" i="3"/>
  <c r="X3215" i="3"/>
  <c r="X3214" i="3"/>
  <c r="X3213" i="3"/>
  <c r="X3212" i="3"/>
  <c r="X3211" i="3"/>
  <c r="X3202" i="3"/>
  <c r="X3201" i="3"/>
  <c r="X3200" i="3"/>
  <c r="X3199" i="3"/>
  <c r="X3198" i="3"/>
  <c r="X3197" i="3"/>
  <c r="X3196" i="3"/>
  <c r="X3195" i="3"/>
  <c r="X3194" i="3"/>
  <c r="X3193" i="3"/>
  <c r="X3192" i="3"/>
  <c r="X3191" i="3"/>
  <c r="X3190" i="3"/>
  <c r="X3189" i="3"/>
  <c r="X3188" i="3"/>
  <c r="X3179" i="3"/>
  <c r="X3178" i="3"/>
  <c r="X3177" i="3"/>
  <c r="X3176" i="3"/>
  <c r="X3175" i="3"/>
  <c r="X3174" i="3"/>
  <c r="X3173" i="3"/>
  <c r="X3172" i="3"/>
  <c r="X3171" i="3"/>
  <c r="X3170" i="3"/>
  <c r="X3169" i="3"/>
  <c r="X3168" i="3"/>
  <c r="X3167" i="3"/>
  <c r="X3166" i="3"/>
  <c r="X3165" i="3"/>
  <c r="X3157" i="3"/>
  <c r="X3156" i="3"/>
  <c r="X3155" i="3"/>
  <c r="X3154" i="3"/>
  <c r="X3153" i="3"/>
  <c r="X3152" i="3"/>
  <c r="X3151" i="3"/>
  <c r="X3150" i="3"/>
  <c r="X3149" i="3"/>
  <c r="X3148" i="3"/>
  <c r="X3147" i="3"/>
  <c r="X3146" i="3"/>
  <c r="X3145" i="3"/>
  <c r="X3144" i="3"/>
  <c r="X3143" i="3"/>
  <c r="X3134" i="3"/>
  <c r="X3133" i="3"/>
  <c r="X3132" i="3"/>
  <c r="X3131" i="3"/>
  <c r="X3130" i="3"/>
  <c r="X3129" i="3"/>
  <c r="X3128" i="3"/>
  <c r="X3127" i="3"/>
  <c r="X3126" i="3"/>
  <c r="X3125" i="3"/>
  <c r="X3124" i="3"/>
  <c r="X3123" i="3"/>
  <c r="X3122" i="3"/>
  <c r="X3121" i="3"/>
  <c r="X3120" i="3"/>
  <c r="X3111" i="3"/>
  <c r="X3110" i="3"/>
  <c r="X3109" i="3"/>
  <c r="X3108" i="3"/>
  <c r="X3107" i="3"/>
  <c r="X3106" i="3"/>
  <c r="X3105" i="3"/>
  <c r="X3104" i="3"/>
  <c r="X3103" i="3"/>
  <c r="X3102" i="3"/>
  <c r="X3101" i="3"/>
  <c r="X3100" i="3"/>
  <c r="X3099" i="3"/>
  <c r="X3098" i="3"/>
  <c r="X3097" i="3"/>
  <c r="X3088" i="3"/>
  <c r="X3087" i="3"/>
  <c r="X3086" i="3"/>
  <c r="X3085" i="3"/>
  <c r="X3084" i="3"/>
  <c r="X3083" i="3"/>
  <c r="X3082" i="3"/>
  <c r="X3081" i="3"/>
  <c r="X3080" i="3"/>
  <c r="X3079" i="3"/>
  <c r="X3078" i="3"/>
  <c r="X3077" i="3"/>
  <c r="X3076" i="3"/>
  <c r="X3075" i="3"/>
  <c r="X3073" i="3"/>
  <c r="X3072" i="3"/>
  <c r="X3071" i="3"/>
  <c r="X3070" i="3"/>
  <c r="X3069" i="3"/>
  <c r="X3068" i="3"/>
  <c r="X3067" i="3"/>
  <c r="X3066" i="3"/>
  <c r="X3065" i="3"/>
  <c r="X3064" i="3"/>
  <c r="X3063" i="3"/>
  <c r="X3062" i="3"/>
  <c r="X3061" i="3"/>
  <c r="X3060" i="3"/>
  <c r="X3059" i="3"/>
  <c r="X3050" i="3"/>
  <c r="X3049" i="3"/>
  <c r="X3048" i="3"/>
  <c r="X3047" i="3"/>
  <c r="X3046" i="3"/>
  <c r="X3045" i="3"/>
  <c r="X3044" i="3"/>
  <c r="X3043" i="3"/>
  <c r="X3042" i="3"/>
  <c r="X3041" i="3"/>
  <c r="X3040" i="3"/>
  <c r="X3039" i="3"/>
  <c r="X3038" i="3"/>
  <c r="X3037" i="3"/>
  <c r="X3036" i="3"/>
  <c r="X3027" i="3"/>
  <c r="X3026" i="3"/>
  <c r="X3025" i="3"/>
  <c r="X3024" i="3"/>
  <c r="X3023" i="3"/>
  <c r="X3022" i="3"/>
  <c r="X3021" i="3"/>
  <c r="X3020" i="3"/>
  <c r="X3019" i="3"/>
  <c r="X3018" i="3"/>
  <c r="X3017" i="3"/>
  <c r="X3016" i="3"/>
  <c r="X3015" i="3"/>
  <c r="X3014" i="3"/>
  <c r="X3012" i="3"/>
  <c r="X3011" i="3"/>
  <c r="X3010" i="3"/>
  <c r="X3009" i="3"/>
  <c r="X3008" i="3"/>
  <c r="X3007" i="3"/>
  <c r="X3006" i="3"/>
  <c r="X3005" i="3"/>
  <c r="X3004" i="3"/>
  <c r="X3003" i="3"/>
  <c r="X3002" i="3"/>
  <c r="X3001" i="3"/>
  <c r="X3000" i="3"/>
  <c r="X2999" i="3"/>
  <c r="X2998" i="3"/>
  <c r="X2989" i="3"/>
  <c r="X2988" i="3"/>
  <c r="X2987" i="3"/>
  <c r="X2986" i="3"/>
  <c r="X2985" i="3"/>
  <c r="X2984" i="3"/>
  <c r="X2983" i="3"/>
  <c r="X2982" i="3"/>
  <c r="X2981" i="3"/>
  <c r="X2980" i="3"/>
  <c r="X2979" i="3"/>
  <c r="X2978" i="3"/>
  <c r="X2977" i="3"/>
  <c r="X2976" i="3"/>
  <c r="X2975" i="3"/>
  <c r="X2966" i="3"/>
  <c r="X2965" i="3"/>
  <c r="X2964" i="3"/>
  <c r="X2963" i="3"/>
  <c r="X2962" i="3"/>
  <c r="X2961" i="3"/>
  <c r="X2960" i="3"/>
  <c r="X2959" i="3"/>
  <c r="X2958" i="3"/>
  <c r="X2957" i="3"/>
  <c r="X2956" i="3"/>
  <c r="X2955" i="3"/>
  <c r="X2954" i="3"/>
  <c r="X2953" i="3"/>
  <c r="X2952" i="3"/>
  <c r="X2943" i="3"/>
  <c r="X2942" i="3"/>
  <c r="X2941" i="3"/>
  <c r="X2940" i="3"/>
  <c r="X2939" i="3"/>
  <c r="X2938" i="3"/>
  <c r="X2937" i="3"/>
  <c r="X2936" i="3"/>
  <c r="X2935" i="3"/>
  <c r="X2934" i="3"/>
  <c r="X2933" i="3"/>
  <c r="X2932" i="3"/>
  <c r="X2931" i="3"/>
  <c r="X2930" i="3"/>
  <c r="X2929" i="3"/>
  <c r="X2920" i="3"/>
  <c r="X2919" i="3"/>
  <c r="X2918" i="3"/>
  <c r="X2917" i="3"/>
  <c r="X2916" i="3"/>
  <c r="X2915" i="3"/>
  <c r="X2914" i="3"/>
  <c r="X2913" i="3"/>
  <c r="X2912" i="3"/>
  <c r="X2911" i="3"/>
  <c r="X2910" i="3"/>
  <c r="X2909" i="3"/>
  <c r="X2908" i="3"/>
  <c r="X2907" i="3"/>
  <c r="X2906" i="3"/>
  <c r="X2898" i="3"/>
  <c r="X2897" i="3"/>
  <c r="X2896" i="3"/>
  <c r="X2895" i="3"/>
  <c r="X2894" i="3"/>
  <c r="X2893" i="3"/>
  <c r="X2892" i="3"/>
  <c r="X2891" i="3"/>
  <c r="X2890" i="3"/>
  <c r="X2889" i="3"/>
  <c r="X2888" i="3"/>
  <c r="X2887" i="3"/>
  <c r="X2886" i="3"/>
  <c r="X2885" i="3"/>
  <c r="X2884" i="3"/>
  <c r="X2875" i="3"/>
  <c r="X2874" i="3"/>
  <c r="X2873" i="3"/>
  <c r="X2872" i="3"/>
  <c r="X2871" i="3"/>
  <c r="X2870" i="3"/>
  <c r="X2869" i="3"/>
  <c r="X2868" i="3"/>
  <c r="X2867" i="3"/>
  <c r="X2866" i="3"/>
  <c r="X2865" i="3"/>
  <c r="X2864" i="3"/>
  <c r="X2863" i="3"/>
  <c r="X2862" i="3"/>
  <c r="X2861" i="3"/>
  <c r="X2852" i="3"/>
  <c r="X2851" i="3"/>
  <c r="X2850" i="3"/>
  <c r="X2849" i="3"/>
  <c r="X2848" i="3"/>
  <c r="X2847" i="3"/>
  <c r="X2846" i="3"/>
  <c r="X2845" i="3"/>
  <c r="X2844" i="3"/>
  <c r="X2843" i="3"/>
  <c r="X2842" i="3"/>
  <c r="X2841" i="3"/>
  <c r="X2840" i="3"/>
  <c r="X2839" i="3"/>
  <c r="X2838" i="3"/>
  <c r="X2829" i="3"/>
  <c r="X2828" i="3"/>
  <c r="X2827" i="3"/>
  <c r="X2826" i="3"/>
  <c r="X2825" i="3"/>
  <c r="X2824" i="3"/>
  <c r="X2823" i="3"/>
  <c r="X2822" i="3"/>
  <c r="X2821" i="3"/>
  <c r="X2820" i="3"/>
  <c r="X2819" i="3"/>
  <c r="X2818" i="3"/>
  <c r="X2817" i="3"/>
  <c r="X2816" i="3"/>
  <c r="X2815" i="3"/>
  <c r="X2806" i="3"/>
  <c r="X2805" i="3"/>
  <c r="X2804" i="3"/>
  <c r="X2803" i="3"/>
  <c r="X2802" i="3"/>
  <c r="X2801" i="3"/>
  <c r="X2800" i="3"/>
  <c r="X2799" i="3"/>
  <c r="X2798" i="3"/>
  <c r="X2797" i="3"/>
  <c r="X2796" i="3"/>
  <c r="X2795" i="3"/>
  <c r="X2794" i="3"/>
  <c r="X2793" i="3"/>
  <c r="X2792" i="3"/>
  <c r="X2784" i="3"/>
  <c r="X2783" i="3"/>
  <c r="X2782" i="3"/>
  <c r="X2781" i="3"/>
  <c r="X2780" i="3"/>
  <c r="X2779" i="3"/>
  <c r="X2778" i="3"/>
  <c r="X2777" i="3"/>
  <c r="X2776" i="3"/>
  <c r="X2775" i="3"/>
  <c r="X2774" i="3"/>
  <c r="X2773" i="3"/>
  <c r="X2772" i="3"/>
  <c r="X2771" i="3"/>
  <c r="X2770" i="3"/>
  <c r="X2761" i="3"/>
  <c r="X2760" i="3"/>
  <c r="X2759" i="3"/>
  <c r="X2758" i="3"/>
  <c r="X2757" i="3"/>
  <c r="X2756" i="3"/>
  <c r="X2755" i="3"/>
  <c r="X2754" i="3"/>
  <c r="X2753" i="3"/>
  <c r="X2752" i="3"/>
  <c r="X2751" i="3"/>
  <c r="X2750" i="3"/>
  <c r="X2749" i="3"/>
  <c r="X2748" i="3"/>
  <c r="X2747" i="3"/>
  <c r="X2738" i="3"/>
  <c r="X2737" i="3"/>
  <c r="X2736" i="3"/>
  <c r="X2735" i="3"/>
  <c r="X2734" i="3"/>
  <c r="X2733" i="3"/>
  <c r="X2732" i="3"/>
  <c r="X2731" i="3"/>
  <c r="X2730" i="3"/>
  <c r="X2729" i="3"/>
  <c r="X2728" i="3"/>
  <c r="X2727" i="3"/>
  <c r="X2726" i="3"/>
  <c r="X2725" i="3"/>
  <c r="X2724" i="3"/>
  <c r="X2715" i="3"/>
  <c r="X2714" i="3"/>
  <c r="X2713" i="3"/>
  <c r="X2712" i="3"/>
  <c r="X2711" i="3"/>
  <c r="X2710" i="3"/>
  <c r="X2709" i="3"/>
  <c r="X2708" i="3"/>
  <c r="X2707" i="3"/>
  <c r="X2706" i="3"/>
  <c r="X2705" i="3"/>
  <c r="X2704" i="3"/>
  <c r="X2703" i="3"/>
  <c r="X2702" i="3"/>
  <c r="X2701" i="3"/>
  <c r="X2692" i="3"/>
  <c r="X2691" i="3"/>
  <c r="X2690" i="3"/>
  <c r="X2689" i="3"/>
  <c r="X2688" i="3"/>
  <c r="X2687" i="3"/>
  <c r="X2686" i="3"/>
  <c r="X2685" i="3"/>
  <c r="X2684" i="3"/>
  <c r="X2683" i="3"/>
  <c r="X2682" i="3"/>
  <c r="X2681" i="3"/>
  <c r="X2680" i="3"/>
  <c r="X2679" i="3"/>
  <c r="X2678" i="3"/>
  <c r="X2670" i="3"/>
  <c r="X2669" i="3"/>
  <c r="X2668" i="3"/>
  <c r="X2667" i="3"/>
  <c r="X2666" i="3"/>
  <c r="X2665" i="3"/>
  <c r="X2664" i="3"/>
  <c r="X2663" i="3"/>
  <c r="X2662" i="3"/>
  <c r="X2661" i="3"/>
  <c r="X2660" i="3"/>
  <c r="X2659" i="3"/>
  <c r="X2658" i="3"/>
  <c r="X2657" i="3"/>
  <c r="X2656" i="3"/>
  <c r="X2647" i="3"/>
  <c r="X2646" i="3"/>
  <c r="X2645" i="3"/>
  <c r="X2644" i="3"/>
  <c r="X2643" i="3"/>
  <c r="X2642" i="3"/>
  <c r="X2641" i="3"/>
  <c r="X2640" i="3"/>
  <c r="X2639" i="3"/>
  <c r="X2638" i="3"/>
  <c r="X2637" i="3"/>
  <c r="X2636" i="3"/>
  <c r="X2635" i="3"/>
  <c r="X2634" i="3"/>
  <c r="X2633" i="3"/>
  <c r="X2624" i="3"/>
  <c r="X2623" i="3"/>
  <c r="X2622" i="3"/>
  <c r="X2621" i="3"/>
  <c r="X2620" i="3"/>
  <c r="X2619" i="3"/>
  <c r="X2618" i="3"/>
  <c r="X2617" i="3"/>
  <c r="X2616" i="3"/>
  <c r="X2615" i="3"/>
  <c r="X2614" i="3"/>
  <c r="X2613" i="3"/>
  <c r="X2612" i="3"/>
  <c r="X2611" i="3"/>
  <c r="X2610" i="3"/>
  <c r="X2601" i="3"/>
  <c r="X2600" i="3"/>
  <c r="X2599" i="3"/>
  <c r="X2598" i="3"/>
  <c r="X2597" i="3"/>
  <c r="X2596" i="3"/>
  <c r="X2595" i="3"/>
  <c r="X2594" i="3"/>
  <c r="X2593" i="3"/>
  <c r="X2592" i="3"/>
  <c r="X2591" i="3"/>
  <c r="X2590" i="3"/>
  <c r="X2589" i="3"/>
  <c r="X2588" i="3"/>
  <c r="X2587" i="3"/>
  <c r="X2578" i="3"/>
  <c r="X2577" i="3"/>
  <c r="X2576" i="3"/>
  <c r="X2575" i="3"/>
  <c r="X2574" i="3"/>
  <c r="X2573" i="3"/>
  <c r="X2572" i="3"/>
  <c r="X2571" i="3"/>
  <c r="X2570" i="3"/>
  <c r="X2569" i="3"/>
  <c r="X2568" i="3"/>
  <c r="X2567" i="3"/>
  <c r="X2566" i="3"/>
  <c r="X2565" i="3"/>
  <c r="X2564" i="3"/>
  <c r="X2556" i="3"/>
  <c r="X2555" i="3"/>
  <c r="X2554" i="3"/>
  <c r="X2553" i="3"/>
  <c r="X2552" i="3"/>
  <c r="X2551" i="3"/>
  <c r="X2550" i="3"/>
  <c r="X2549" i="3"/>
  <c r="X2548" i="3"/>
  <c r="X2547" i="3"/>
  <c r="X2546" i="3"/>
  <c r="X2545" i="3"/>
  <c r="X2544" i="3"/>
  <c r="X2543" i="3"/>
  <c r="X2542" i="3"/>
  <c r="X2534" i="3"/>
  <c r="X2533" i="3"/>
  <c r="X2532" i="3"/>
  <c r="X2531" i="3"/>
  <c r="X2530" i="3"/>
  <c r="X2529" i="3"/>
  <c r="X2528" i="3"/>
  <c r="X2527" i="3"/>
  <c r="X2526" i="3"/>
  <c r="X2525" i="3"/>
  <c r="X2524" i="3"/>
  <c r="X2523" i="3"/>
  <c r="X2522" i="3"/>
  <c r="X2521" i="3"/>
  <c r="X2520" i="3"/>
  <c r="X2511" i="3"/>
  <c r="X2510" i="3"/>
  <c r="X2509" i="3"/>
  <c r="X2508" i="3"/>
  <c r="X2507" i="3"/>
  <c r="X2506" i="3"/>
  <c r="X2505" i="3"/>
  <c r="X2504" i="3"/>
  <c r="X2503" i="3"/>
  <c r="X2502" i="3"/>
  <c r="X2501" i="3"/>
  <c r="X2500" i="3"/>
  <c r="X2499" i="3"/>
  <c r="X2498" i="3"/>
  <c r="X2497" i="3"/>
  <c r="X2488" i="3"/>
  <c r="X2487" i="3"/>
  <c r="X2486" i="3"/>
  <c r="X2485" i="3"/>
  <c r="X2484" i="3"/>
  <c r="X2483" i="3"/>
  <c r="X2482" i="3"/>
  <c r="X2481" i="3"/>
  <c r="X2480" i="3"/>
  <c r="X2479" i="3"/>
  <c r="X2478" i="3"/>
  <c r="X2477" i="3"/>
  <c r="X2476" i="3"/>
  <c r="X2475" i="3"/>
  <c r="X2474" i="3"/>
  <c r="X2465" i="3"/>
  <c r="X2464" i="3"/>
  <c r="X2463" i="3"/>
  <c r="X2462" i="3"/>
  <c r="X2461" i="3"/>
  <c r="X2460" i="3"/>
  <c r="X2459" i="3"/>
  <c r="X2458" i="3"/>
  <c r="X2457" i="3"/>
  <c r="X2456" i="3"/>
  <c r="X2455" i="3"/>
  <c r="X2454" i="3"/>
  <c r="X2453" i="3"/>
  <c r="X2452" i="3"/>
  <c r="X2451" i="3"/>
  <c r="X2443" i="3"/>
  <c r="X2442" i="3"/>
  <c r="X2441" i="3"/>
  <c r="X2440" i="3"/>
  <c r="X2439" i="3"/>
  <c r="X2438" i="3"/>
  <c r="X2437" i="3"/>
  <c r="X2436" i="3"/>
  <c r="X2435" i="3"/>
  <c r="X2434" i="3"/>
  <c r="X2433" i="3"/>
  <c r="X2432" i="3"/>
  <c r="X2431" i="3"/>
  <c r="X2430" i="3"/>
  <c r="X2429" i="3"/>
  <c r="X2420" i="3"/>
  <c r="X2419" i="3"/>
  <c r="X2418" i="3"/>
  <c r="X2417" i="3"/>
  <c r="X2416" i="3"/>
  <c r="X2415" i="3"/>
  <c r="X2414" i="3"/>
  <c r="X2413" i="3"/>
  <c r="X2412" i="3"/>
  <c r="X2411" i="3"/>
  <c r="X2410" i="3"/>
  <c r="X2409" i="3"/>
  <c r="X2408" i="3"/>
  <c r="X2407" i="3"/>
  <c r="X2406" i="3"/>
  <c r="X2397" i="3"/>
  <c r="X2396" i="3"/>
  <c r="X2395" i="3"/>
  <c r="X2394" i="3"/>
  <c r="X2393" i="3"/>
  <c r="X2392" i="3"/>
  <c r="X2391" i="3"/>
  <c r="X2390" i="3"/>
  <c r="X2389" i="3"/>
  <c r="X2388" i="3"/>
  <c r="X2387" i="3"/>
  <c r="X2386" i="3"/>
  <c r="X2385" i="3"/>
  <c r="X2384" i="3"/>
  <c r="X2383" i="3"/>
  <c r="X2374" i="3"/>
  <c r="X2373" i="3"/>
  <c r="X2372" i="3"/>
  <c r="X2371" i="3"/>
  <c r="X2370" i="3"/>
  <c r="X2369" i="3"/>
  <c r="X2368" i="3"/>
  <c r="X2367" i="3"/>
  <c r="X2366" i="3"/>
  <c r="X2365" i="3"/>
  <c r="X2364" i="3"/>
  <c r="X2363" i="3"/>
  <c r="X2362" i="3"/>
  <c r="X2361" i="3"/>
  <c r="X2360" i="3"/>
  <c r="X2351" i="3"/>
  <c r="X2350" i="3"/>
  <c r="X2349" i="3"/>
  <c r="X2348" i="3"/>
  <c r="X2347" i="3"/>
  <c r="X2346" i="3"/>
  <c r="X2345" i="3"/>
  <c r="X2344" i="3"/>
  <c r="X2343" i="3"/>
  <c r="X2342" i="3"/>
  <c r="X2341" i="3"/>
  <c r="X2340" i="3"/>
  <c r="X2339" i="3"/>
  <c r="X2338" i="3"/>
  <c r="X2337" i="3"/>
  <c r="X2329" i="3"/>
  <c r="X2328" i="3"/>
  <c r="X2327" i="3"/>
  <c r="X2326" i="3"/>
  <c r="X2325" i="3"/>
  <c r="X2324" i="3"/>
  <c r="X2323" i="3"/>
  <c r="X2322" i="3"/>
  <c r="X2321" i="3"/>
  <c r="X2320" i="3"/>
  <c r="X2319" i="3"/>
  <c r="X2318" i="3"/>
  <c r="X2317" i="3"/>
  <c r="X2316" i="3"/>
  <c r="X2315" i="3"/>
  <c r="X2306" i="3"/>
  <c r="X2305" i="3"/>
  <c r="X2304" i="3"/>
  <c r="X2303" i="3"/>
  <c r="X2302" i="3"/>
  <c r="X2301" i="3"/>
  <c r="X2300" i="3"/>
  <c r="X2299" i="3"/>
  <c r="X2298" i="3"/>
  <c r="X2297" i="3"/>
  <c r="X2296" i="3"/>
  <c r="X2295" i="3"/>
  <c r="X2294" i="3"/>
  <c r="X2293" i="3"/>
  <c r="X2292" i="3"/>
  <c r="X2283" i="3"/>
  <c r="X2282" i="3"/>
  <c r="X2281" i="3"/>
  <c r="X2280" i="3"/>
  <c r="X2279" i="3"/>
  <c r="X2278" i="3"/>
  <c r="X2277" i="3"/>
  <c r="X2276" i="3"/>
  <c r="X2275" i="3"/>
  <c r="X2274" i="3"/>
  <c r="X2273" i="3"/>
  <c r="X2272" i="3"/>
  <c r="X2271" i="3"/>
  <c r="X2270" i="3"/>
  <c r="X2269" i="3"/>
  <c r="X2260" i="3"/>
  <c r="X2259" i="3"/>
  <c r="X2258" i="3"/>
  <c r="X2257" i="3"/>
  <c r="X2256" i="3"/>
  <c r="X2255" i="3"/>
  <c r="X2254" i="3"/>
  <c r="X2253" i="3"/>
  <c r="X2252" i="3"/>
  <c r="X2251" i="3"/>
  <c r="X2250" i="3"/>
  <c r="X2249" i="3"/>
  <c r="X2248" i="3"/>
  <c r="X2247" i="3"/>
  <c r="X2246" i="3"/>
  <c r="X2237" i="3"/>
  <c r="X2236" i="3"/>
  <c r="X2235" i="3"/>
  <c r="X2234" i="3"/>
  <c r="X2233" i="3"/>
  <c r="X2232" i="3"/>
  <c r="X2231" i="3"/>
  <c r="X2230" i="3"/>
  <c r="X2229" i="3"/>
  <c r="X2228" i="3"/>
  <c r="X2227" i="3"/>
  <c r="X2226" i="3"/>
  <c r="X2225" i="3"/>
  <c r="X2224" i="3"/>
  <c r="X2223" i="3"/>
  <c r="X2215" i="3"/>
  <c r="X2214" i="3"/>
  <c r="X2213" i="3"/>
  <c r="X2212" i="3"/>
  <c r="X2211" i="3"/>
  <c r="X2210" i="3"/>
  <c r="X2209" i="3"/>
  <c r="X2208" i="3"/>
  <c r="X2207" i="3"/>
  <c r="X2206" i="3"/>
  <c r="X2205" i="3"/>
  <c r="X2204" i="3"/>
  <c r="X2203" i="3"/>
  <c r="X2202" i="3"/>
  <c r="X2201" i="3"/>
  <c r="X2192" i="3"/>
  <c r="X2191" i="3"/>
  <c r="X2190" i="3"/>
  <c r="X2189" i="3"/>
  <c r="X2188" i="3"/>
  <c r="X2187" i="3"/>
  <c r="X2186" i="3"/>
  <c r="X2185" i="3"/>
  <c r="X2184" i="3"/>
  <c r="X2183" i="3"/>
  <c r="X2182" i="3"/>
  <c r="X2181" i="3"/>
  <c r="X2180" i="3"/>
  <c r="X2179" i="3"/>
  <c r="X2178" i="3"/>
  <c r="X2169" i="3"/>
  <c r="X2168" i="3"/>
  <c r="X2167" i="3"/>
  <c r="X2166" i="3"/>
  <c r="X2165" i="3"/>
  <c r="X2164" i="3"/>
  <c r="X2163" i="3"/>
  <c r="X2162" i="3"/>
  <c r="X2161" i="3"/>
  <c r="X2160" i="3"/>
  <c r="X2159" i="3"/>
  <c r="X2158" i="3"/>
  <c r="X2157" i="3"/>
  <c r="X2156" i="3"/>
  <c r="X2154" i="3"/>
  <c r="X2153" i="3"/>
  <c r="X2152" i="3"/>
  <c r="X2151" i="3"/>
  <c r="X2150" i="3"/>
  <c r="X2149" i="3"/>
  <c r="X2148" i="3"/>
  <c r="X2147" i="3"/>
  <c r="X2146" i="3"/>
  <c r="X2145" i="3"/>
  <c r="X2144" i="3"/>
  <c r="X2143" i="3"/>
  <c r="X2142" i="3"/>
  <c r="X2141" i="3"/>
  <c r="X2140" i="3"/>
  <c r="X2132" i="3"/>
  <c r="X2131" i="3"/>
  <c r="X2130" i="3"/>
  <c r="X2129" i="3"/>
  <c r="X2128" i="3"/>
  <c r="X2127" i="3"/>
  <c r="X2126" i="3"/>
  <c r="X2125" i="3"/>
  <c r="X2124" i="3"/>
  <c r="X2123" i="3"/>
  <c r="X2122" i="3"/>
  <c r="X2121" i="3"/>
  <c r="X2120" i="3"/>
  <c r="X2119" i="3"/>
  <c r="X2118" i="3"/>
  <c r="X2109" i="3"/>
  <c r="X2108" i="3"/>
  <c r="X2107" i="3"/>
  <c r="X2106" i="3"/>
  <c r="X2105" i="3"/>
  <c r="X2104" i="3"/>
  <c r="X2103" i="3"/>
  <c r="X2102" i="3"/>
  <c r="X2101" i="3"/>
  <c r="X2100" i="3"/>
  <c r="X2099" i="3"/>
  <c r="X2098" i="3"/>
  <c r="X2097" i="3"/>
  <c r="X2096" i="3"/>
  <c r="X2095" i="3"/>
  <c r="X2086" i="3"/>
  <c r="X2085" i="3"/>
  <c r="X2084" i="3"/>
  <c r="X2083" i="3"/>
  <c r="X2082" i="3"/>
  <c r="X2081" i="3"/>
  <c r="X2080" i="3"/>
  <c r="X2079" i="3"/>
  <c r="X2078" i="3"/>
  <c r="X2077" i="3"/>
  <c r="X2076" i="3"/>
  <c r="X2075" i="3"/>
  <c r="X2074" i="3"/>
  <c r="X2073" i="3"/>
  <c r="X2072" i="3"/>
  <c r="X2063" i="3"/>
  <c r="X2062" i="3"/>
  <c r="X2061" i="3"/>
  <c r="X2060" i="3"/>
  <c r="X2059" i="3"/>
  <c r="X2058" i="3"/>
  <c r="X2057" i="3"/>
  <c r="X2056" i="3"/>
  <c r="X2055" i="3"/>
  <c r="X2054" i="3"/>
  <c r="X2053" i="3"/>
  <c r="X2052" i="3"/>
  <c r="X2051" i="3"/>
  <c r="X2050" i="3"/>
  <c r="X2049" i="3"/>
  <c r="X2040" i="3"/>
  <c r="X2039" i="3"/>
  <c r="X2038" i="3"/>
  <c r="X2037" i="3"/>
  <c r="X2036" i="3"/>
  <c r="X2035" i="3"/>
  <c r="X2034" i="3"/>
  <c r="X2033" i="3"/>
  <c r="X2032" i="3"/>
  <c r="X2031" i="3"/>
  <c r="X2030" i="3"/>
  <c r="X2029" i="3"/>
  <c r="X2028" i="3"/>
  <c r="X2027" i="3"/>
  <c r="X2026" i="3"/>
  <c r="X2018" i="3"/>
  <c r="X2017" i="3"/>
  <c r="X2016" i="3"/>
  <c r="X2015" i="3"/>
  <c r="X2014" i="3"/>
  <c r="X2013" i="3"/>
  <c r="X2012" i="3"/>
  <c r="X2011" i="3"/>
  <c r="X2010" i="3"/>
  <c r="X2009" i="3"/>
  <c r="X2008" i="3"/>
  <c r="X2007" i="3"/>
  <c r="X2006" i="3"/>
  <c r="X2005" i="3"/>
  <c r="X2004" i="3"/>
  <c r="X1995" i="3"/>
  <c r="X1994" i="3"/>
  <c r="X1993" i="3"/>
  <c r="X1992" i="3"/>
  <c r="X1991" i="3"/>
  <c r="X1990" i="3"/>
  <c r="X1989" i="3"/>
  <c r="X1988" i="3"/>
  <c r="X1987" i="3"/>
  <c r="X1986" i="3"/>
  <c r="X1985" i="3"/>
  <c r="X1984" i="3"/>
  <c r="X1983" i="3"/>
  <c r="X1982" i="3"/>
  <c r="X1981" i="3"/>
  <c r="X1972" i="3"/>
  <c r="X1971" i="3"/>
  <c r="X1970" i="3"/>
  <c r="X1969" i="3"/>
  <c r="X1968" i="3"/>
  <c r="X1967" i="3"/>
  <c r="X1966" i="3"/>
  <c r="X1965" i="3"/>
  <c r="X1964" i="3"/>
  <c r="X1963" i="3"/>
  <c r="X1962" i="3"/>
  <c r="X1961" i="3"/>
  <c r="X1960" i="3"/>
  <c r="X1959" i="3"/>
  <c r="X1958" i="3"/>
  <c r="X1949" i="3"/>
  <c r="X1948" i="3"/>
  <c r="X1947" i="3"/>
  <c r="X1946" i="3"/>
  <c r="X1945" i="3"/>
  <c r="X1944" i="3"/>
  <c r="X1943" i="3"/>
  <c r="X1942" i="3"/>
  <c r="X1941" i="3"/>
  <c r="X1940" i="3"/>
  <c r="X1939" i="3"/>
  <c r="X1938" i="3"/>
  <c r="X1937" i="3"/>
  <c r="X1936" i="3"/>
  <c r="X1935" i="3"/>
  <c r="X1926" i="3"/>
  <c r="X1925" i="3"/>
  <c r="X1924" i="3"/>
  <c r="X1923" i="3"/>
  <c r="X1922" i="3"/>
  <c r="X1921" i="3"/>
  <c r="X1920" i="3"/>
  <c r="X1919" i="3"/>
  <c r="X1918" i="3"/>
  <c r="X1917" i="3"/>
  <c r="X1916" i="3"/>
  <c r="X1915" i="3"/>
  <c r="X1914" i="3"/>
  <c r="X1913" i="3"/>
  <c r="X1912" i="3"/>
  <c r="X1904" i="3"/>
  <c r="X1903" i="3"/>
  <c r="X1902" i="3"/>
  <c r="X1901" i="3"/>
  <c r="X1900" i="3"/>
  <c r="X1899" i="3"/>
  <c r="X1898" i="3"/>
  <c r="X1897" i="3"/>
  <c r="X1896" i="3"/>
  <c r="X1895" i="3"/>
  <c r="X1894" i="3"/>
  <c r="X1893" i="3"/>
  <c r="X1892" i="3"/>
  <c r="X1891" i="3"/>
  <c r="X1890" i="3"/>
  <c r="X1881" i="3"/>
  <c r="X1880" i="3"/>
  <c r="X1879" i="3"/>
  <c r="X1878" i="3"/>
  <c r="X1877" i="3"/>
  <c r="X1876" i="3"/>
  <c r="X1875" i="3"/>
  <c r="X1874" i="3"/>
  <c r="X1873" i="3"/>
  <c r="X1872" i="3"/>
  <c r="X1871" i="3"/>
  <c r="X1870" i="3"/>
  <c r="X1869" i="3"/>
  <c r="X1868" i="3"/>
  <c r="X1867" i="3"/>
  <c r="X1858" i="3"/>
  <c r="X1857" i="3"/>
  <c r="X1856" i="3"/>
  <c r="X1855" i="3"/>
  <c r="X1854" i="3"/>
  <c r="X1853" i="3"/>
  <c r="X1852" i="3"/>
  <c r="X1851" i="3"/>
  <c r="X1850" i="3"/>
  <c r="X1849" i="3"/>
  <c r="X1848" i="3"/>
  <c r="X1847" i="3"/>
  <c r="X1846" i="3"/>
  <c r="X1845" i="3"/>
  <c r="X1844" i="3"/>
  <c r="X1835" i="3"/>
  <c r="X1834" i="3"/>
  <c r="X1833" i="3"/>
  <c r="X1832" i="3"/>
  <c r="X1831" i="3"/>
  <c r="X1830" i="3"/>
  <c r="X1829" i="3"/>
  <c r="X1828" i="3"/>
  <c r="X1827" i="3"/>
  <c r="X1826" i="3"/>
  <c r="X1825" i="3"/>
  <c r="X1824" i="3"/>
  <c r="X1823" i="3"/>
  <c r="X1822" i="3"/>
  <c r="X1821" i="3"/>
  <c r="X1812" i="3"/>
  <c r="X1811" i="3"/>
  <c r="X1810" i="3"/>
  <c r="X1809" i="3"/>
  <c r="X1808" i="3"/>
  <c r="X1807" i="3"/>
  <c r="X1806" i="3"/>
  <c r="X1805" i="3"/>
  <c r="X1804" i="3"/>
  <c r="X1803" i="3"/>
  <c r="X1802" i="3"/>
  <c r="X1801" i="3"/>
  <c r="X1800" i="3"/>
  <c r="X1799" i="3"/>
  <c r="X1798" i="3"/>
  <c r="X1790" i="3"/>
  <c r="X1789" i="3"/>
  <c r="X1788" i="3"/>
  <c r="X1787" i="3"/>
  <c r="X1786" i="3"/>
  <c r="X1785" i="3"/>
  <c r="X1784" i="3"/>
  <c r="X1783" i="3"/>
  <c r="X1782" i="3"/>
  <c r="X1781" i="3"/>
  <c r="X1780" i="3"/>
  <c r="X1779" i="3"/>
  <c r="X1778" i="3"/>
  <c r="X1777" i="3"/>
  <c r="X1776" i="3"/>
  <c r="X1767" i="3"/>
  <c r="X1766" i="3"/>
  <c r="X1765" i="3"/>
  <c r="X1764" i="3"/>
  <c r="X1763" i="3"/>
  <c r="X1762" i="3"/>
  <c r="X1761" i="3"/>
  <c r="X1760" i="3"/>
  <c r="X1759" i="3"/>
  <c r="X1758" i="3"/>
  <c r="X1757" i="3"/>
  <c r="X1756" i="3"/>
  <c r="X1755" i="3"/>
  <c r="X1754" i="3"/>
  <c r="X1753" i="3"/>
  <c r="X1744" i="3"/>
  <c r="X1743" i="3"/>
  <c r="X1742" i="3"/>
  <c r="X1741" i="3"/>
  <c r="X1740" i="3"/>
  <c r="X1739" i="3"/>
  <c r="X1738" i="3"/>
  <c r="X1737" i="3"/>
  <c r="X1736" i="3"/>
  <c r="X1735" i="3"/>
  <c r="X1734" i="3"/>
  <c r="X1733" i="3"/>
  <c r="X1732" i="3"/>
  <c r="X1731" i="3"/>
  <c r="X1730" i="3"/>
  <c r="X1729" i="3"/>
  <c r="X1728" i="3"/>
  <c r="X1727" i="3"/>
  <c r="X1726" i="3"/>
  <c r="X1725" i="3"/>
  <c r="X1724" i="3"/>
  <c r="X1723" i="3"/>
  <c r="X1722" i="3"/>
  <c r="X1721" i="3"/>
  <c r="X1720" i="3"/>
  <c r="X1719" i="3"/>
  <c r="X1718" i="3"/>
  <c r="X1717" i="3"/>
  <c r="X1716" i="3"/>
  <c r="X1708" i="3"/>
  <c r="X1707" i="3"/>
  <c r="X1706" i="3"/>
  <c r="X1705" i="3"/>
  <c r="X1704" i="3"/>
  <c r="X1703" i="3"/>
  <c r="X1702" i="3"/>
  <c r="X1701" i="3"/>
  <c r="X1700" i="3"/>
  <c r="X1699" i="3"/>
  <c r="X1698" i="3"/>
  <c r="X1697" i="3"/>
  <c r="X1696" i="3"/>
  <c r="X1695" i="3"/>
  <c r="X1694" i="3"/>
  <c r="X1685" i="3"/>
  <c r="X1684" i="3"/>
  <c r="X1683" i="3"/>
  <c r="X1682" i="3"/>
  <c r="X1681" i="3"/>
  <c r="X1680" i="3"/>
  <c r="X1679" i="3"/>
  <c r="X1678" i="3"/>
  <c r="X1677" i="3"/>
  <c r="X1676" i="3"/>
  <c r="X1675" i="3"/>
  <c r="X1674" i="3"/>
  <c r="X1673" i="3"/>
  <c r="X1672" i="3"/>
  <c r="X1671" i="3"/>
  <c r="X1662" i="3"/>
  <c r="X1661" i="3"/>
  <c r="X1660" i="3"/>
  <c r="X1659" i="3"/>
  <c r="X1658" i="3"/>
  <c r="X1657" i="3"/>
  <c r="X1656" i="3"/>
  <c r="X1655" i="3"/>
  <c r="X1654" i="3"/>
  <c r="X1653" i="3"/>
  <c r="X1652" i="3"/>
  <c r="X1651" i="3"/>
  <c r="X1650" i="3"/>
  <c r="X1649" i="3"/>
  <c r="X1648" i="3"/>
  <c r="X1639" i="3"/>
  <c r="X1638" i="3"/>
  <c r="X1637" i="3"/>
  <c r="X1636" i="3"/>
  <c r="X1635" i="3"/>
  <c r="X1634" i="3"/>
  <c r="X1633" i="3"/>
  <c r="X1632" i="3"/>
  <c r="X1631" i="3"/>
  <c r="X1630" i="3"/>
  <c r="X1629" i="3"/>
  <c r="X1628" i="3"/>
  <c r="X1627" i="3"/>
  <c r="X1626" i="3"/>
  <c r="X1625" i="3"/>
  <c r="X1616" i="3"/>
  <c r="X1615" i="3"/>
  <c r="X1614" i="3"/>
  <c r="X1613" i="3"/>
  <c r="X1612" i="3"/>
  <c r="X1611" i="3"/>
  <c r="X1610" i="3"/>
  <c r="X1609" i="3"/>
  <c r="X1608" i="3"/>
  <c r="X1607" i="3"/>
  <c r="X1606" i="3"/>
  <c r="X1605" i="3"/>
  <c r="X1604" i="3"/>
  <c r="X1603" i="3"/>
  <c r="X1602" i="3"/>
  <c r="X1594" i="3"/>
  <c r="X1593" i="3"/>
  <c r="X1592" i="3"/>
  <c r="X1591" i="3"/>
  <c r="X1590" i="3"/>
  <c r="X1589" i="3"/>
  <c r="X1588" i="3"/>
  <c r="X1587" i="3"/>
  <c r="X1586" i="3"/>
  <c r="X1585" i="3"/>
  <c r="X1584" i="3"/>
  <c r="X1583" i="3"/>
  <c r="X1582" i="3"/>
  <c r="X1581" i="3"/>
  <c r="X1580" i="3"/>
  <c r="X1571" i="3"/>
  <c r="X1570" i="3"/>
  <c r="X1569" i="3"/>
  <c r="X1568" i="3"/>
  <c r="X1567" i="3"/>
  <c r="X1566" i="3"/>
  <c r="X1565" i="3"/>
  <c r="X1564" i="3"/>
  <c r="X1563" i="3"/>
  <c r="X1562" i="3"/>
  <c r="X1561" i="3"/>
  <c r="X1560" i="3"/>
  <c r="X1559" i="3"/>
  <c r="X1558" i="3"/>
  <c r="X1557" i="3"/>
  <c r="X1548" i="3"/>
  <c r="X1547" i="3"/>
  <c r="X1546" i="3"/>
  <c r="X1545" i="3"/>
  <c r="X1544" i="3"/>
  <c r="X1543" i="3"/>
  <c r="X1542" i="3"/>
  <c r="X1541" i="3"/>
  <c r="X1540" i="3"/>
  <c r="X1539" i="3"/>
  <c r="X1538" i="3"/>
  <c r="X1537" i="3"/>
  <c r="X1536" i="3"/>
  <c r="X1535" i="3"/>
  <c r="X1534" i="3"/>
  <c r="X1525" i="3"/>
  <c r="X1524" i="3"/>
  <c r="X1523" i="3"/>
  <c r="X1522" i="3"/>
  <c r="X1521" i="3"/>
  <c r="X1520" i="3"/>
  <c r="X1519" i="3"/>
  <c r="X1518" i="3"/>
  <c r="X1517" i="3"/>
  <c r="X1516" i="3"/>
  <c r="X1515" i="3"/>
  <c r="X1514" i="3"/>
  <c r="X1513" i="3"/>
  <c r="X1512" i="3"/>
  <c r="X1511" i="3"/>
  <c r="X1502" i="3"/>
  <c r="X1501" i="3"/>
  <c r="X1500" i="3"/>
  <c r="X1499" i="3"/>
  <c r="X1498" i="3"/>
  <c r="X1497" i="3"/>
  <c r="X1496" i="3"/>
  <c r="X1495" i="3"/>
  <c r="X1494" i="3"/>
  <c r="X1493" i="3"/>
  <c r="X1492" i="3"/>
  <c r="X1491" i="3"/>
  <c r="X1490" i="3"/>
  <c r="X1489" i="3"/>
  <c r="X1488" i="3"/>
  <c r="X1480" i="3"/>
  <c r="X1479" i="3"/>
  <c r="X1478" i="3"/>
  <c r="X1477" i="3"/>
  <c r="X1476" i="3"/>
  <c r="X1475" i="3"/>
  <c r="X1474" i="3"/>
  <c r="X1473" i="3"/>
  <c r="X1472" i="3"/>
  <c r="X1471" i="3"/>
  <c r="X1470" i="3"/>
  <c r="X1469" i="3"/>
  <c r="X1468" i="3"/>
  <c r="X1467" i="3"/>
  <c r="X1466" i="3"/>
  <c r="X1457" i="3"/>
  <c r="X1456" i="3"/>
  <c r="X1455" i="3"/>
  <c r="X1454" i="3"/>
  <c r="X1453" i="3"/>
  <c r="X1452" i="3"/>
  <c r="X1451" i="3"/>
  <c r="X1450" i="3"/>
  <c r="X1449" i="3"/>
  <c r="X1448" i="3"/>
  <c r="X1447" i="3"/>
  <c r="X1446" i="3"/>
  <c r="X1445" i="3"/>
  <c r="X1444" i="3"/>
  <c r="X1443" i="3"/>
  <c r="X1434" i="3"/>
  <c r="X1433" i="3"/>
  <c r="X1432" i="3"/>
  <c r="X1431" i="3"/>
  <c r="X1430" i="3"/>
  <c r="X1429" i="3"/>
  <c r="X1428" i="3"/>
  <c r="X1427" i="3"/>
  <c r="X1426" i="3"/>
  <c r="X1425" i="3"/>
  <c r="X1424" i="3"/>
  <c r="X1423" i="3"/>
  <c r="X1422" i="3"/>
  <c r="X1421" i="3"/>
  <c r="X1420" i="3"/>
  <c r="X1411" i="3"/>
  <c r="X1410" i="3"/>
  <c r="X1409" i="3"/>
  <c r="X1408" i="3"/>
  <c r="X1407" i="3"/>
  <c r="X1406" i="3"/>
  <c r="X1405" i="3"/>
  <c r="X1404" i="3"/>
  <c r="X1403" i="3"/>
  <c r="X1402" i="3"/>
  <c r="X1401" i="3"/>
  <c r="X1400" i="3"/>
  <c r="X1399" i="3"/>
  <c r="X1398" i="3"/>
  <c r="X1397" i="3"/>
  <c r="X1388" i="3"/>
  <c r="X1387" i="3"/>
  <c r="X1386" i="3"/>
  <c r="X1385" i="3"/>
  <c r="X1384" i="3"/>
  <c r="X1383" i="3"/>
  <c r="X1382" i="3"/>
  <c r="X1381" i="3"/>
  <c r="X1380" i="3"/>
  <c r="X1379" i="3"/>
  <c r="X1378" i="3"/>
  <c r="X1377" i="3"/>
  <c r="X1376" i="3"/>
  <c r="X1375" i="3"/>
  <c r="X1374" i="3"/>
  <c r="X1366" i="3"/>
  <c r="X1365" i="3"/>
  <c r="X1364" i="3"/>
  <c r="X1363" i="3"/>
  <c r="X1362" i="3"/>
  <c r="X1361" i="3"/>
  <c r="X1360" i="3"/>
  <c r="X1359" i="3"/>
  <c r="X1358" i="3"/>
  <c r="X1357" i="3"/>
  <c r="X1356" i="3"/>
  <c r="X1355" i="3"/>
  <c r="X1354" i="3"/>
  <c r="X1353" i="3"/>
  <c r="X1352" i="3"/>
  <c r="X1343" i="3"/>
  <c r="X1342" i="3"/>
  <c r="X1341" i="3"/>
  <c r="X1340" i="3"/>
  <c r="X1339" i="3"/>
  <c r="X1338" i="3"/>
  <c r="X1337" i="3"/>
  <c r="X1336" i="3"/>
  <c r="X1335" i="3"/>
  <c r="X1334" i="3"/>
  <c r="X1333" i="3"/>
  <c r="X1332" i="3"/>
  <c r="X1331" i="3"/>
  <c r="X1330" i="3"/>
  <c r="X1329" i="3"/>
  <c r="X1320" i="3"/>
  <c r="X1319" i="3"/>
  <c r="X1318" i="3"/>
  <c r="X1317" i="3"/>
  <c r="X1316" i="3"/>
  <c r="X1315" i="3"/>
  <c r="X1314" i="3"/>
  <c r="X1313" i="3"/>
  <c r="X1312" i="3"/>
  <c r="X1311" i="3"/>
  <c r="X1310" i="3"/>
  <c r="X1309" i="3"/>
  <c r="X1308" i="3"/>
  <c r="X1307" i="3"/>
  <c r="X1306" i="3"/>
  <c r="X1297" i="3"/>
  <c r="X1296" i="3"/>
  <c r="X1295" i="3"/>
  <c r="X1294" i="3"/>
  <c r="X1293" i="3"/>
  <c r="X1292" i="3"/>
  <c r="X1291" i="3"/>
  <c r="X1290" i="3"/>
  <c r="X1289" i="3"/>
  <c r="X1288" i="3"/>
  <c r="X1287" i="3"/>
  <c r="X1286" i="3"/>
  <c r="X1285" i="3"/>
  <c r="X1284" i="3"/>
  <c r="X1283" i="3"/>
  <c r="X1274" i="3"/>
  <c r="X1273" i="3"/>
  <c r="X1272" i="3"/>
  <c r="X1271" i="3"/>
  <c r="X1270" i="3"/>
  <c r="X1269" i="3"/>
  <c r="X1268" i="3"/>
  <c r="X1267" i="3"/>
  <c r="X1266" i="3"/>
  <c r="X1265" i="3"/>
  <c r="X1264" i="3"/>
  <c r="X1263" i="3"/>
  <c r="X1262" i="3"/>
  <c r="X1261" i="3"/>
  <c r="X1260" i="3"/>
  <c r="X1252" i="3"/>
  <c r="X1251" i="3"/>
  <c r="X1250" i="3"/>
  <c r="X1249" i="3"/>
  <c r="X1248" i="3"/>
  <c r="X1247" i="3"/>
  <c r="X1246" i="3"/>
  <c r="X1245" i="3"/>
  <c r="X1244" i="3"/>
  <c r="X1243" i="3"/>
  <c r="X1242" i="3"/>
  <c r="X1241" i="3"/>
  <c r="X1240" i="3"/>
  <c r="X1239" i="3"/>
  <c r="X1238" i="3"/>
  <c r="X1229" i="3"/>
  <c r="X1228" i="3"/>
  <c r="X1227" i="3"/>
  <c r="X1226" i="3"/>
  <c r="X1225" i="3"/>
  <c r="X1224" i="3"/>
  <c r="X1223" i="3"/>
  <c r="X1222" i="3"/>
  <c r="X1221" i="3"/>
  <c r="X1220" i="3"/>
  <c r="X1219" i="3"/>
  <c r="X1218" i="3"/>
  <c r="X1217" i="3"/>
  <c r="X1216" i="3"/>
  <c r="X1215" i="3"/>
  <c r="X1206" i="3"/>
  <c r="X1205" i="3"/>
  <c r="X1204" i="3"/>
  <c r="X1203" i="3"/>
  <c r="X1202" i="3"/>
  <c r="X1201" i="3"/>
  <c r="X1200" i="3"/>
  <c r="X1199" i="3"/>
  <c r="X1198" i="3"/>
  <c r="X1197" i="3"/>
  <c r="X1196" i="3"/>
  <c r="X1195" i="3"/>
  <c r="X1194" i="3"/>
  <c r="X1193" i="3"/>
  <c r="X1192" i="3"/>
  <c r="X1183" i="3"/>
  <c r="X1182" i="3"/>
  <c r="X1181" i="3"/>
  <c r="X1180" i="3"/>
  <c r="X1179" i="3"/>
  <c r="X1178" i="3"/>
  <c r="X1177" i="3"/>
  <c r="X1176" i="3"/>
  <c r="X1175" i="3"/>
  <c r="X1174" i="3"/>
  <c r="X1173" i="3"/>
  <c r="X1172" i="3"/>
  <c r="X1171" i="3"/>
  <c r="X1170" i="3"/>
  <c r="X1169" i="3"/>
  <c r="X1160" i="3"/>
  <c r="X1159" i="3"/>
  <c r="X1158" i="3"/>
  <c r="X1157" i="3"/>
  <c r="X1156" i="3"/>
  <c r="X1155" i="3"/>
  <c r="X1154" i="3"/>
  <c r="X1153" i="3"/>
  <c r="X1152" i="3"/>
  <c r="X1151" i="3"/>
  <c r="X1150" i="3"/>
  <c r="X1149" i="3"/>
  <c r="X1148" i="3"/>
  <c r="X1147" i="3"/>
  <c r="X1146" i="3"/>
  <c r="X1138" i="3"/>
  <c r="X1137" i="3"/>
  <c r="X1136" i="3"/>
  <c r="X1135" i="3"/>
  <c r="X1134" i="3"/>
  <c r="X1133" i="3"/>
  <c r="X1132" i="3"/>
  <c r="X1131" i="3"/>
  <c r="X1130" i="3"/>
  <c r="X1129" i="3"/>
  <c r="X1128" i="3"/>
  <c r="X1127" i="3"/>
  <c r="X1126" i="3"/>
  <c r="X1125" i="3"/>
  <c r="X1124" i="3"/>
  <c r="X1115" i="3"/>
  <c r="X1114" i="3"/>
  <c r="X1113" i="3"/>
  <c r="X1112" i="3"/>
  <c r="X1111" i="3"/>
  <c r="X1110" i="3"/>
  <c r="X1109" i="3"/>
  <c r="X1108" i="3"/>
  <c r="X1107" i="3"/>
  <c r="X1106" i="3"/>
  <c r="X1105" i="3"/>
  <c r="X1104" i="3"/>
  <c r="X1103" i="3"/>
  <c r="X1102" i="3"/>
  <c r="X1101" i="3"/>
  <c r="X1092" i="3"/>
  <c r="X1091" i="3"/>
  <c r="X1090" i="3"/>
  <c r="X1089" i="3"/>
  <c r="X1088" i="3"/>
  <c r="X1087" i="3"/>
  <c r="X1086" i="3"/>
  <c r="X1085" i="3"/>
  <c r="X1084" i="3"/>
  <c r="X1083" i="3"/>
  <c r="X1082" i="3"/>
  <c r="X1081" i="3"/>
  <c r="X1080" i="3"/>
  <c r="X1079" i="3"/>
  <c r="X1078" i="3"/>
  <c r="X1069" i="3"/>
  <c r="X1068" i="3"/>
  <c r="X1067" i="3"/>
  <c r="X1066" i="3"/>
  <c r="X1065" i="3"/>
  <c r="X1064" i="3"/>
  <c r="X1063" i="3"/>
  <c r="X1062" i="3"/>
  <c r="X1061" i="3"/>
  <c r="X1060" i="3"/>
  <c r="X1059" i="3"/>
  <c r="X1058" i="3"/>
  <c r="X1057" i="3"/>
  <c r="X1056" i="3"/>
  <c r="X1055" i="3"/>
  <c r="X1046" i="3"/>
  <c r="X1045" i="3"/>
  <c r="X1044" i="3"/>
  <c r="X1043" i="3"/>
  <c r="X1042" i="3"/>
  <c r="X1041" i="3"/>
  <c r="X1040" i="3"/>
  <c r="X1039" i="3"/>
  <c r="X1038" i="3"/>
  <c r="X1037" i="3"/>
  <c r="X1036" i="3"/>
  <c r="X1035" i="3"/>
  <c r="X1034" i="3"/>
  <c r="X1033" i="3"/>
  <c r="X1032" i="3"/>
  <c r="X1024" i="3"/>
  <c r="X1023" i="3"/>
  <c r="X1022" i="3"/>
  <c r="X1021" i="3"/>
  <c r="X1020" i="3"/>
  <c r="X1019" i="3"/>
  <c r="X1018" i="3"/>
  <c r="X1017" i="3"/>
  <c r="X1016" i="3"/>
  <c r="X1015" i="3"/>
  <c r="X1014" i="3"/>
  <c r="X1013" i="3"/>
  <c r="X1012" i="3"/>
  <c r="X1011" i="3"/>
  <c r="X1010" i="3"/>
  <c r="X1001" i="3"/>
  <c r="X1000" i="3"/>
  <c r="X999" i="3"/>
  <c r="X998" i="3"/>
  <c r="X997" i="3"/>
  <c r="X996" i="3"/>
  <c r="X995" i="3"/>
  <c r="X994" i="3"/>
  <c r="X993" i="3"/>
  <c r="X992" i="3"/>
  <c r="X991" i="3"/>
  <c r="X990" i="3"/>
  <c r="X989" i="3"/>
  <c r="X988" i="3"/>
  <c r="X987" i="3"/>
  <c r="X978" i="3"/>
  <c r="X977" i="3"/>
  <c r="X976" i="3"/>
  <c r="X975" i="3"/>
  <c r="X974" i="3"/>
  <c r="X973" i="3"/>
  <c r="X972" i="3"/>
  <c r="X971" i="3"/>
  <c r="X970" i="3"/>
  <c r="X969" i="3"/>
  <c r="X968" i="3"/>
  <c r="X967" i="3"/>
  <c r="X966" i="3"/>
  <c r="X965" i="3"/>
  <c r="X964" i="3"/>
  <c r="X955" i="3"/>
  <c r="X954" i="3"/>
  <c r="X953" i="3"/>
  <c r="X952" i="3"/>
  <c r="X951" i="3"/>
  <c r="X950" i="3"/>
  <c r="X949" i="3"/>
  <c r="X948" i="3"/>
  <c r="X947" i="3"/>
  <c r="X946" i="3"/>
  <c r="X945" i="3"/>
  <c r="X944" i="3"/>
  <c r="X943" i="3"/>
  <c r="X942" i="3"/>
  <c r="X941" i="3"/>
  <c r="X932" i="3"/>
  <c r="X931" i="3"/>
  <c r="X930" i="3"/>
  <c r="X929" i="3"/>
  <c r="X928" i="3"/>
  <c r="X927" i="3"/>
  <c r="X926" i="3"/>
  <c r="X925" i="3"/>
  <c r="X924" i="3"/>
  <c r="X923" i="3"/>
  <c r="X922" i="3"/>
  <c r="X921" i="3"/>
  <c r="X920" i="3"/>
  <c r="X919" i="3"/>
  <c r="X918" i="3"/>
  <c r="X910" i="3"/>
  <c r="X909" i="3"/>
  <c r="X908" i="3"/>
  <c r="X907" i="3"/>
  <c r="X906" i="3"/>
  <c r="X905" i="3"/>
  <c r="X904" i="3"/>
  <c r="X903" i="3"/>
  <c r="X902" i="3"/>
  <c r="X901" i="3"/>
  <c r="X900" i="3"/>
  <c r="X899" i="3"/>
  <c r="X898" i="3"/>
  <c r="X897" i="3"/>
  <c r="X896" i="3"/>
  <c r="X887" i="3"/>
  <c r="X886" i="3"/>
  <c r="X885" i="3"/>
  <c r="X884" i="3"/>
  <c r="X883" i="3"/>
  <c r="X882" i="3"/>
  <c r="X881" i="3"/>
  <c r="X880" i="3"/>
  <c r="X879" i="3"/>
  <c r="X878" i="3"/>
  <c r="X877" i="3"/>
  <c r="X876" i="3"/>
  <c r="X875" i="3"/>
  <c r="X874" i="3"/>
  <c r="X873" i="3"/>
  <c r="X864" i="3"/>
  <c r="X863" i="3"/>
  <c r="X862" i="3"/>
  <c r="X861" i="3"/>
  <c r="X860" i="3"/>
  <c r="X859" i="3"/>
  <c r="X858" i="3"/>
  <c r="X857" i="3"/>
  <c r="X856" i="3"/>
  <c r="X855" i="3"/>
  <c r="X854" i="3"/>
  <c r="X853" i="3"/>
  <c r="X852" i="3"/>
  <c r="X851" i="3"/>
  <c r="X850" i="3"/>
  <c r="X841" i="3"/>
  <c r="X840" i="3"/>
  <c r="X839" i="3"/>
  <c r="X838" i="3"/>
  <c r="X837" i="3"/>
  <c r="X836" i="3"/>
  <c r="X835" i="3"/>
  <c r="X834" i="3"/>
  <c r="X833" i="3"/>
  <c r="X832" i="3"/>
  <c r="X831" i="3"/>
  <c r="X830" i="3"/>
  <c r="X829" i="3"/>
  <c r="X828" i="3"/>
  <c r="X827" i="3"/>
  <c r="X818" i="3"/>
  <c r="X817" i="3"/>
  <c r="X816" i="3"/>
  <c r="X815" i="3"/>
  <c r="X814" i="3"/>
  <c r="X813" i="3"/>
  <c r="X812" i="3"/>
  <c r="X811" i="3"/>
  <c r="X810" i="3"/>
  <c r="X809" i="3"/>
  <c r="X808" i="3"/>
  <c r="X807" i="3"/>
  <c r="X806" i="3"/>
  <c r="X805" i="3"/>
  <c r="X804" i="3"/>
  <c r="X796" i="3"/>
  <c r="X795" i="3"/>
  <c r="X794" i="3"/>
  <c r="X793" i="3"/>
  <c r="X792" i="3"/>
  <c r="X791" i="3"/>
  <c r="X790" i="3"/>
  <c r="X789" i="3"/>
  <c r="X788" i="3"/>
  <c r="X787" i="3"/>
  <c r="X786" i="3"/>
  <c r="X785" i="3"/>
  <c r="X784" i="3"/>
  <c r="X783" i="3"/>
  <c r="X782" i="3"/>
  <c r="X773" i="3"/>
  <c r="X772" i="3"/>
  <c r="X771" i="3"/>
  <c r="X770" i="3"/>
  <c r="X769" i="3"/>
  <c r="X768" i="3"/>
  <c r="X767" i="3"/>
  <c r="X766" i="3"/>
  <c r="X765" i="3"/>
  <c r="X764" i="3"/>
  <c r="X763" i="3"/>
  <c r="X762" i="3"/>
  <c r="X761" i="3"/>
  <c r="X760" i="3"/>
  <c r="X759" i="3"/>
  <c r="X750" i="3"/>
  <c r="X749" i="3"/>
  <c r="X748" i="3"/>
  <c r="X747" i="3"/>
  <c r="X746" i="3"/>
  <c r="X745" i="3"/>
  <c r="X744" i="3"/>
  <c r="X743" i="3"/>
  <c r="X742" i="3"/>
  <c r="X741" i="3"/>
  <c r="X740" i="3"/>
  <c r="X739" i="3"/>
  <c r="X738" i="3"/>
  <c r="X737" i="3"/>
  <c r="X736" i="3"/>
  <c r="X727" i="3"/>
  <c r="X726" i="3"/>
  <c r="X725" i="3"/>
  <c r="X724" i="3"/>
  <c r="X723" i="3"/>
  <c r="X722" i="3"/>
  <c r="X721" i="3"/>
  <c r="X720" i="3"/>
  <c r="X719" i="3"/>
  <c r="X718" i="3"/>
  <c r="X717" i="3"/>
  <c r="X716" i="3"/>
  <c r="X715" i="3"/>
  <c r="X714" i="3"/>
  <c r="X713" i="3"/>
  <c r="X704" i="3"/>
  <c r="X703" i="3"/>
  <c r="X702" i="3"/>
  <c r="X701" i="3"/>
  <c r="X700" i="3"/>
  <c r="X699" i="3"/>
  <c r="X698" i="3"/>
  <c r="X697" i="3"/>
  <c r="X696" i="3"/>
  <c r="X695" i="3"/>
  <c r="X694" i="3"/>
  <c r="X693" i="3"/>
  <c r="X692" i="3"/>
  <c r="X691" i="3"/>
  <c r="X690" i="3"/>
  <c r="X682" i="3"/>
  <c r="X681" i="3"/>
  <c r="X680" i="3"/>
  <c r="X679" i="3"/>
  <c r="X678" i="3"/>
  <c r="X677" i="3"/>
  <c r="X676" i="3"/>
  <c r="X675" i="3"/>
  <c r="X674" i="3"/>
  <c r="X673" i="3"/>
  <c r="X672" i="3"/>
  <c r="X671" i="3"/>
  <c r="X670" i="3"/>
  <c r="X669" i="3"/>
  <c r="X668" i="3"/>
  <c r="X659" i="3"/>
  <c r="X658" i="3"/>
  <c r="X657" i="3"/>
  <c r="X656" i="3"/>
  <c r="X655" i="3"/>
  <c r="X654" i="3"/>
  <c r="X653" i="3"/>
  <c r="X652" i="3"/>
  <c r="X651" i="3"/>
  <c r="X650" i="3"/>
  <c r="X649" i="3"/>
  <c r="X648" i="3"/>
  <c r="X647" i="3"/>
  <c r="X646" i="3"/>
  <c r="X645" i="3"/>
  <c r="X636" i="3"/>
  <c r="X635" i="3"/>
  <c r="X634" i="3"/>
  <c r="X633" i="3"/>
  <c r="X632" i="3"/>
  <c r="X631" i="3"/>
  <c r="X630" i="3"/>
  <c r="X629" i="3"/>
  <c r="X628" i="3"/>
  <c r="X627" i="3"/>
  <c r="X626" i="3"/>
  <c r="X625" i="3"/>
  <c r="X624" i="3"/>
  <c r="X623" i="3"/>
  <c r="X622" i="3"/>
  <c r="X613" i="3"/>
  <c r="X612" i="3"/>
  <c r="X611" i="3"/>
  <c r="X610" i="3"/>
  <c r="X609" i="3"/>
  <c r="X608" i="3"/>
  <c r="X607" i="3"/>
  <c r="X606" i="3"/>
  <c r="X605" i="3"/>
  <c r="X604" i="3"/>
  <c r="X603" i="3"/>
  <c r="X602" i="3"/>
  <c r="X601" i="3"/>
  <c r="X600" i="3"/>
  <c r="X599" i="3"/>
  <c r="X590" i="3"/>
  <c r="X589" i="3"/>
  <c r="X588" i="3"/>
  <c r="X587" i="3"/>
  <c r="X586" i="3"/>
  <c r="X585" i="3"/>
  <c r="X584" i="3"/>
  <c r="X583" i="3"/>
  <c r="X582" i="3"/>
  <c r="X581" i="3"/>
  <c r="X580" i="3"/>
  <c r="X579" i="3"/>
  <c r="X578" i="3"/>
  <c r="X577" i="3"/>
  <c r="X576" i="3"/>
  <c r="X569" i="3"/>
  <c r="X568" i="3"/>
  <c r="X567" i="3"/>
  <c r="X566" i="3"/>
  <c r="X565" i="3"/>
  <c r="X564" i="3"/>
  <c r="X563" i="3"/>
  <c r="X562" i="3"/>
  <c r="X561" i="3"/>
  <c r="X560" i="3"/>
  <c r="X559" i="3"/>
  <c r="X558" i="3"/>
  <c r="X557" i="3"/>
  <c r="X556" i="3"/>
  <c r="X555" i="3"/>
  <c r="X546" i="3"/>
  <c r="X545" i="3"/>
  <c r="X544" i="3"/>
  <c r="X543" i="3"/>
  <c r="X542" i="3"/>
  <c r="X541" i="3"/>
  <c r="X540" i="3"/>
  <c r="X539" i="3"/>
  <c r="X538" i="3"/>
  <c r="X537" i="3"/>
  <c r="X536" i="3"/>
  <c r="X535" i="3"/>
  <c r="X534" i="3"/>
  <c r="X533" i="3"/>
  <c r="X532" i="3"/>
  <c r="X523" i="3"/>
  <c r="X522" i="3"/>
  <c r="X521" i="3"/>
  <c r="X520" i="3"/>
  <c r="X519" i="3"/>
  <c r="X518" i="3"/>
  <c r="X517" i="3"/>
  <c r="X516" i="3"/>
  <c r="X515" i="3"/>
  <c r="X514" i="3"/>
  <c r="X513" i="3"/>
  <c r="X512" i="3"/>
  <c r="X511" i="3"/>
  <c r="X510" i="3"/>
  <c r="X509" i="3"/>
  <c r="X500" i="3"/>
  <c r="X499" i="3"/>
  <c r="X498" i="3"/>
  <c r="X497" i="3"/>
  <c r="X496" i="3"/>
  <c r="X495" i="3"/>
  <c r="X494" i="3"/>
  <c r="X493" i="3"/>
  <c r="X492" i="3"/>
  <c r="X491" i="3"/>
  <c r="X490" i="3"/>
  <c r="X489" i="3"/>
  <c r="X488" i="3"/>
  <c r="X487" i="3"/>
  <c r="X486" i="3"/>
  <c r="X477" i="3"/>
  <c r="X476" i="3"/>
  <c r="X475" i="3"/>
  <c r="X474" i="3"/>
  <c r="X473" i="3"/>
  <c r="X472" i="3"/>
  <c r="X471" i="3"/>
  <c r="X470" i="3"/>
  <c r="X469" i="3"/>
  <c r="X468" i="3"/>
  <c r="X467" i="3"/>
  <c r="X466" i="3"/>
  <c r="X465" i="3"/>
  <c r="X464" i="3"/>
  <c r="X463" i="3"/>
  <c r="X455" i="3"/>
  <c r="X454" i="3"/>
  <c r="X453" i="3"/>
  <c r="X452" i="3"/>
  <c r="X451" i="3"/>
  <c r="X450" i="3"/>
  <c r="X449" i="3"/>
  <c r="X448" i="3"/>
  <c r="X447" i="3"/>
  <c r="X446" i="3"/>
  <c r="X445" i="3"/>
  <c r="X444" i="3"/>
  <c r="X443" i="3"/>
  <c r="X442" i="3"/>
  <c r="X441" i="3"/>
  <c r="X432" i="3"/>
  <c r="X431" i="3"/>
  <c r="X430" i="3"/>
  <c r="X429" i="3"/>
  <c r="X428" i="3"/>
  <c r="X427" i="3"/>
  <c r="X426" i="3"/>
  <c r="X425" i="3"/>
  <c r="X424" i="3"/>
  <c r="X423" i="3"/>
  <c r="X422" i="3"/>
  <c r="X421" i="3"/>
  <c r="X420" i="3"/>
  <c r="X419" i="3"/>
  <c r="X418" i="3"/>
  <c r="X409" i="3"/>
  <c r="X408" i="3"/>
  <c r="X407" i="3"/>
  <c r="X406" i="3"/>
  <c r="X405" i="3"/>
  <c r="X404" i="3"/>
  <c r="X403" i="3"/>
  <c r="X402" i="3"/>
  <c r="X401" i="3"/>
  <c r="X400" i="3"/>
  <c r="X399" i="3"/>
  <c r="X398" i="3"/>
  <c r="X397" i="3"/>
  <c r="X396" i="3"/>
  <c r="X395" i="3"/>
  <c r="X386" i="3"/>
  <c r="X385" i="3"/>
  <c r="X384" i="3"/>
  <c r="X383" i="3"/>
  <c r="X382" i="3"/>
  <c r="X381" i="3"/>
  <c r="X380" i="3"/>
  <c r="X379" i="3"/>
  <c r="X378" i="3"/>
  <c r="X377" i="3"/>
  <c r="X376" i="3"/>
  <c r="X375" i="3"/>
  <c r="X374" i="3"/>
  <c r="X373" i="3"/>
  <c r="X372" i="3"/>
  <c r="X363" i="3"/>
  <c r="X362" i="3"/>
  <c r="X361" i="3"/>
  <c r="X360" i="3"/>
  <c r="X359" i="3"/>
  <c r="X358" i="3"/>
  <c r="X357" i="3"/>
  <c r="X356" i="3"/>
  <c r="X355" i="3"/>
  <c r="X354" i="3"/>
  <c r="X353" i="3"/>
  <c r="X352" i="3"/>
  <c r="X351" i="3"/>
  <c r="X350" i="3"/>
  <c r="X349" i="3"/>
  <c r="X341" i="3"/>
  <c r="X340" i="3"/>
  <c r="X339" i="3"/>
  <c r="X338" i="3"/>
  <c r="X337" i="3"/>
  <c r="X336" i="3"/>
  <c r="X335" i="3"/>
  <c r="X334" i="3"/>
  <c r="X333" i="3"/>
  <c r="X332" i="3"/>
  <c r="X331" i="3"/>
  <c r="X330" i="3"/>
  <c r="X329" i="3"/>
  <c r="X328" i="3"/>
  <c r="X327" i="3"/>
  <c r="X318" i="3"/>
  <c r="X317" i="3"/>
  <c r="X316" i="3"/>
  <c r="X315" i="3"/>
  <c r="X314" i="3"/>
  <c r="X313" i="3"/>
  <c r="X312" i="3"/>
  <c r="X311" i="3"/>
  <c r="X310" i="3"/>
  <c r="X309" i="3"/>
  <c r="X308" i="3"/>
  <c r="X307" i="3"/>
  <c r="X306" i="3"/>
  <c r="X305" i="3"/>
  <c r="X304" i="3"/>
  <c r="X295" i="3"/>
  <c r="X294" i="3"/>
  <c r="X293" i="3"/>
  <c r="X292" i="3"/>
  <c r="X291" i="3"/>
  <c r="X290" i="3"/>
  <c r="X289" i="3"/>
  <c r="X288" i="3"/>
  <c r="X287" i="3"/>
  <c r="X286" i="3"/>
  <c r="X285" i="3"/>
  <c r="X284" i="3"/>
  <c r="X283" i="3"/>
  <c r="X282" i="3"/>
  <c r="X281" i="3"/>
  <c r="X273" i="3"/>
  <c r="X272" i="3"/>
  <c r="X271" i="3"/>
  <c r="X270" i="3"/>
  <c r="X269" i="3"/>
  <c r="X268" i="3"/>
  <c r="X267" i="3"/>
  <c r="X266" i="3"/>
  <c r="X265" i="3"/>
  <c r="X264" i="3"/>
  <c r="X263" i="3"/>
  <c r="X262" i="3"/>
  <c r="X261" i="3"/>
  <c r="X260" i="3"/>
  <c r="X259" i="3"/>
  <c r="X251" i="3"/>
  <c r="X250" i="3"/>
  <c r="X249" i="3"/>
  <c r="X248" i="3"/>
  <c r="X247" i="3"/>
  <c r="X246" i="3"/>
  <c r="X245" i="3"/>
  <c r="X244" i="3"/>
  <c r="X243" i="3"/>
  <c r="X242" i="3"/>
  <c r="X241" i="3"/>
  <c r="X240" i="3"/>
  <c r="X239" i="3"/>
  <c r="X238" i="3"/>
  <c r="X237" i="3"/>
  <c r="X229" i="3"/>
  <c r="X228" i="3"/>
  <c r="X227" i="3"/>
  <c r="X226" i="3"/>
  <c r="X225" i="3"/>
  <c r="X224" i="3"/>
  <c r="X223" i="3"/>
  <c r="X222" i="3"/>
  <c r="X221" i="3"/>
  <c r="X220" i="3"/>
  <c r="X219" i="3"/>
  <c r="X218" i="3"/>
  <c r="X217" i="3"/>
  <c r="X216" i="3"/>
  <c r="X215" i="3"/>
  <c r="X206" i="3"/>
  <c r="X205" i="3"/>
  <c r="X204" i="3"/>
  <c r="X203" i="3"/>
  <c r="X202" i="3"/>
  <c r="X201" i="3"/>
  <c r="X200" i="3"/>
  <c r="X199" i="3"/>
  <c r="X198" i="3"/>
  <c r="X197" i="3"/>
  <c r="X196" i="3"/>
  <c r="X195" i="3"/>
  <c r="X194" i="3"/>
  <c r="X193" i="3"/>
  <c r="X192" i="3"/>
  <c r="X183" i="3"/>
  <c r="X182" i="3"/>
  <c r="X181" i="3"/>
  <c r="X180" i="3"/>
  <c r="X179" i="3"/>
  <c r="X178" i="3"/>
  <c r="X177" i="3"/>
  <c r="X176" i="3"/>
  <c r="X175" i="3"/>
  <c r="X174" i="3"/>
  <c r="X173" i="3"/>
  <c r="X172" i="3"/>
  <c r="X171" i="3"/>
  <c r="X170" i="3"/>
  <c r="X169" i="3"/>
  <c r="X160" i="3"/>
  <c r="X159" i="3"/>
  <c r="X158" i="3"/>
  <c r="X157" i="3"/>
  <c r="X156" i="3"/>
  <c r="X155" i="3"/>
  <c r="X154" i="3"/>
  <c r="X153" i="3"/>
  <c r="X152" i="3"/>
  <c r="X151" i="3"/>
  <c r="X150" i="3"/>
  <c r="X149" i="3"/>
  <c r="X148" i="3"/>
  <c r="X147" i="3"/>
  <c r="X146" i="3"/>
  <c r="X137" i="3"/>
  <c r="X136" i="3"/>
  <c r="X135" i="3"/>
  <c r="X134" i="3"/>
  <c r="X133" i="3"/>
  <c r="X132" i="3"/>
  <c r="X131" i="3"/>
  <c r="X130" i="3"/>
  <c r="X129" i="3"/>
  <c r="X128" i="3"/>
  <c r="X127" i="3"/>
  <c r="X126" i="3"/>
  <c r="X125" i="3"/>
  <c r="X124" i="3"/>
  <c r="X123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23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X9" i="3"/>
  <c r="Q327" i="4" l="1"/>
  <c r="P2072" i="4"/>
  <c r="P2983" i="4"/>
  <c r="Q1443" i="4"/>
  <c r="P1329" i="4"/>
  <c r="Q2688" i="4"/>
  <c r="Q2915" i="4"/>
  <c r="L1401" i="4"/>
  <c r="L1402" i="4" s="1"/>
  <c r="L1403" i="4" s="1"/>
  <c r="L1404" i="4" s="1"/>
  <c r="L1405" i="4" s="1"/>
  <c r="L1406" i="4" s="1"/>
  <c r="L1407" i="4" s="1"/>
  <c r="L1408" i="4" s="1"/>
  <c r="L1409" i="4" s="1"/>
  <c r="L1410" i="4" s="1"/>
  <c r="L1411" i="4" s="1"/>
  <c r="L1129" i="4"/>
  <c r="L1130" i="4" s="1"/>
  <c r="L1131" i="4" s="1"/>
  <c r="L1132" i="4" s="1"/>
  <c r="L1133" i="4" s="1"/>
  <c r="L1134" i="4" s="1"/>
  <c r="L1135" i="4" s="1"/>
  <c r="L1136" i="4" s="1"/>
  <c r="L1137" i="4" s="1"/>
  <c r="L1138" i="4" s="1"/>
  <c r="L1139" i="4" s="1"/>
  <c r="P1125" i="4"/>
  <c r="L2304" i="4"/>
  <c r="L2305" i="4" s="1"/>
  <c r="L2306" i="4" s="1"/>
  <c r="L2307" i="4" s="1"/>
  <c r="L2308" i="4" s="1"/>
  <c r="L2309" i="4" s="1"/>
  <c r="L2310" i="4" s="1"/>
  <c r="L2311" i="4" s="1"/>
  <c r="L2312" i="4" s="1"/>
  <c r="L2313" i="4" s="1"/>
  <c r="L2314" i="4" s="1"/>
  <c r="L2315" i="4" s="1"/>
  <c r="L854" i="4"/>
  <c r="L855" i="4" s="1"/>
  <c r="L856" i="4" s="1"/>
  <c r="L857" i="4" s="1"/>
  <c r="L858" i="4" s="1"/>
  <c r="L859" i="4" s="1"/>
  <c r="L860" i="4" s="1"/>
  <c r="L861" i="4" s="1"/>
  <c r="L862" i="4" s="1"/>
  <c r="L863" i="4" s="1"/>
  <c r="L864" i="4" s="1"/>
  <c r="L865" i="4" s="1"/>
  <c r="Q1867" i="4"/>
  <c r="L196" i="4"/>
  <c r="L197" i="4" s="1"/>
  <c r="L198" i="4" s="1"/>
  <c r="L199" i="4" s="1"/>
  <c r="L200" i="4" s="1"/>
  <c r="L201" i="4" s="1"/>
  <c r="L202" i="4" s="1"/>
  <c r="L203" i="4" s="1"/>
  <c r="L204" i="4" s="1"/>
  <c r="L205" i="4" s="1"/>
  <c r="L206" i="4" s="1"/>
  <c r="Q1329" i="4"/>
  <c r="Q463" i="4"/>
  <c r="Q1147" i="4"/>
  <c r="P1958" i="4"/>
  <c r="P55" i="4"/>
  <c r="L2052" i="4"/>
  <c r="P2049" i="4" s="1"/>
  <c r="L1378" i="4"/>
  <c r="L2509" i="4"/>
  <c r="L2510" i="4" s="1"/>
  <c r="L2511" i="4" s="1"/>
  <c r="L2512" i="4" s="1"/>
  <c r="L2513" i="4" s="1"/>
  <c r="L2514" i="4" s="1"/>
  <c r="L2515" i="4" s="1"/>
  <c r="L2516" i="4" s="1"/>
  <c r="L2517" i="4" s="1"/>
  <c r="L2518" i="4" s="1"/>
  <c r="L2519" i="4" s="1"/>
  <c r="L2520" i="4" s="1"/>
  <c r="P2506" i="4"/>
  <c r="L1174" i="4"/>
  <c r="L1175" i="4" s="1"/>
  <c r="L1176" i="4" s="1"/>
  <c r="L1177" i="4" s="1"/>
  <c r="L1178" i="4" s="1"/>
  <c r="L1179" i="4" s="1"/>
  <c r="L1180" i="4" s="1"/>
  <c r="L1181" i="4" s="1"/>
  <c r="L1182" i="4" s="1"/>
  <c r="L1183" i="4" s="1"/>
  <c r="L1184" i="4" s="1"/>
  <c r="Q1170" i="4"/>
  <c r="P1170" i="4"/>
  <c r="L698" i="4"/>
  <c r="L699" i="4" s="1"/>
  <c r="L700" i="4" s="1"/>
  <c r="L701" i="4" s="1"/>
  <c r="L702" i="4" s="1"/>
  <c r="L703" i="4" s="1"/>
  <c r="L704" i="4" s="1"/>
  <c r="L705" i="4" s="1"/>
  <c r="Q691" i="4"/>
  <c r="P691" i="4"/>
  <c r="P1056" i="4"/>
  <c r="P623" i="4"/>
  <c r="Q282" i="4"/>
  <c r="P78" i="4"/>
  <c r="P2233" i="4"/>
  <c r="P1776" i="4"/>
  <c r="P395" i="4"/>
  <c r="Q2072" i="4"/>
  <c r="P2915" i="4"/>
  <c r="Q1488" i="4"/>
  <c r="P2710" i="4"/>
  <c r="Q2049" i="4"/>
  <c r="Q1625" i="4"/>
  <c r="P1147" i="4"/>
  <c r="Q669" i="4"/>
  <c r="Q395" i="4"/>
  <c r="Q2506" i="4"/>
  <c r="Q851" i="4"/>
  <c r="Q1216" i="4"/>
  <c r="P600" i="4"/>
  <c r="P3029" i="4"/>
  <c r="P555" i="4"/>
  <c r="L1698" i="4"/>
  <c r="L1699" i="4" s="1"/>
  <c r="L1700" i="4" s="1"/>
  <c r="L1701" i="4" s="1"/>
  <c r="L1702" i="4" s="1"/>
  <c r="L1703" i="4" s="1"/>
  <c r="L1704" i="4" s="1"/>
  <c r="L1705" i="4" s="1"/>
  <c r="L1706" i="4" s="1"/>
  <c r="L1707" i="4" s="1"/>
  <c r="L1708" i="4" s="1"/>
  <c r="L2487" i="4"/>
  <c r="L2488" i="4" s="1"/>
  <c r="L2489" i="4" s="1"/>
  <c r="L2490" i="4" s="1"/>
  <c r="L2491" i="4" s="1"/>
  <c r="L2492" i="4" s="1"/>
  <c r="L2493" i="4" s="1"/>
  <c r="L2494" i="4" s="1"/>
  <c r="L2495" i="4" s="1"/>
  <c r="L2496" i="4" s="1"/>
  <c r="L2497" i="4" s="1"/>
  <c r="Q2483" i="4"/>
  <c r="P2483" i="4"/>
  <c r="L2281" i="4"/>
  <c r="L2282" i="4" s="1"/>
  <c r="L2283" i="4" s="1"/>
  <c r="L2284" i="4" s="1"/>
  <c r="L2285" i="4" s="1"/>
  <c r="L2286" i="4" s="1"/>
  <c r="L2287" i="4" s="1"/>
  <c r="L2288" i="4" s="1"/>
  <c r="L2289" i="4" s="1"/>
  <c r="L2290" i="4" s="1"/>
  <c r="L2291" i="4" s="1"/>
  <c r="L2292" i="4" s="1"/>
  <c r="P2278" i="4"/>
  <c r="Q2278" i="4"/>
  <c r="Q2369" i="4"/>
  <c r="Q237" i="4"/>
  <c r="P282" i="4"/>
  <c r="P2301" i="4"/>
  <c r="Q1580" i="4"/>
  <c r="P1798" i="4"/>
  <c r="L2941" i="4"/>
  <c r="L2942" i="4" s="1"/>
  <c r="L2943" i="4" s="1"/>
  <c r="L2944" i="4" s="1"/>
  <c r="L2945" i="4" s="1"/>
  <c r="L2946" i="4" s="1"/>
  <c r="L2947" i="4" s="1"/>
  <c r="L2948" i="4" s="1"/>
  <c r="L2949" i="4" s="1"/>
  <c r="L2950" i="4" s="1"/>
  <c r="L2951" i="4" s="1"/>
  <c r="Q2937" i="4"/>
  <c r="L1870" i="4"/>
  <c r="L1871" i="4" s="1"/>
  <c r="L1872" i="4" s="1"/>
  <c r="L1873" i="4" s="1"/>
  <c r="L1874" i="4" s="1"/>
  <c r="L1875" i="4" s="1"/>
  <c r="L1876" i="4" s="1"/>
  <c r="L1877" i="4" s="1"/>
  <c r="L1878" i="4" s="1"/>
  <c r="L1879" i="4" s="1"/>
  <c r="L1880" i="4" s="1"/>
  <c r="L1881" i="4" s="1"/>
  <c r="L992" i="4"/>
  <c r="L993" i="4" s="1"/>
  <c r="L994" i="4" s="1"/>
  <c r="L995" i="4" s="1"/>
  <c r="L996" i="4" s="1"/>
  <c r="L997" i="4" s="1"/>
  <c r="L998" i="4" s="1"/>
  <c r="L999" i="4" s="1"/>
  <c r="L1000" i="4" s="1"/>
  <c r="L1001" i="4" s="1"/>
  <c r="L1002" i="4" s="1"/>
  <c r="L3009" i="4"/>
  <c r="L3010" i="4" s="1"/>
  <c r="L3011" i="4" s="1"/>
  <c r="L3012" i="4" s="1"/>
  <c r="L3013" i="4" s="1"/>
  <c r="L3014" i="4" s="1"/>
  <c r="L3015" i="4" s="1"/>
  <c r="L3016" i="4" s="1"/>
  <c r="L3017" i="4" s="1"/>
  <c r="L3018" i="4" s="1"/>
  <c r="L3019" i="4" s="1"/>
  <c r="L3020" i="4" s="1"/>
  <c r="P3006" i="4"/>
  <c r="P169" i="4"/>
  <c r="P669" i="4"/>
  <c r="P1580" i="4"/>
  <c r="P237" i="4"/>
  <c r="Q1798" i="4"/>
  <c r="Q600" i="4"/>
  <c r="P2369" i="4"/>
  <c r="P1625" i="4"/>
  <c r="P1488" i="4"/>
  <c r="P2869" i="4"/>
  <c r="Q1890" i="4"/>
  <c r="P2733" i="4"/>
  <c r="Q2026" i="4"/>
  <c r="Q555" i="4"/>
  <c r="L331" i="4"/>
  <c r="L332" i="4" s="1"/>
  <c r="L333" i="4" s="1"/>
  <c r="L334" i="4" s="1"/>
  <c r="L335" i="4" s="1"/>
  <c r="L336" i="4" s="1"/>
  <c r="L337" i="4" s="1"/>
  <c r="L338" i="4" s="1"/>
  <c r="L339" i="4" s="1"/>
  <c r="L340" i="4" s="1"/>
  <c r="L341" i="4" s="1"/>
  <c r="P2118" i="4"/>
  <c r="Q942" i="4"/>
  <c r="Q2233" i="4"/>
  <c r="P2801" i="4"/>
  <c r="P1511" i="4"/>
  <c r="P2164" i="4"/>
  <c r="AB2164" i="4" s="1"/>
  <c r="P463" i="4"/>
  <c r="Q623" i="4"/>
  <c r="Q3006" i="4"/>
  <c r="Q1776" i="4"/>
  <c r="Q2869" i="4"/>
  <c r="Q78" i="4"/>
  <c r="Q169" i="4"/>
  <c r="Q2733" i="4"/>
  <c r="L1447" i="4"/>
  <c r="L1448" i="4" s="1"/>
  <c r="L1449" i="4" s="1"/>
  <c r="L1450" i="4" s="1"/>
  <c r="L1451" i="4" s="1"/>
  <c r="L1452" i="4" s="1"/>
  <c r="L1453" i="4" s="1"/>
  <c r="L1454" i="4" s="1"/>
  <c r="L1455" i="4" s="1"/>
  <c r="L1456" i="4" s="1"/>
  <c r="L1457" i="4" s="1"/>
  <c r="L878" i="4"/>
  <c r="L879" i="4" s="1"/>
  <c r="L880" i="4" s="1"/>
  <c r="L881" i="4" s="1"/>
  <c r="L882" i="4" s="1"/>
  <c r="L883" i="4" s="1"/>
  <c r="L884" i="4" s="1"/>
  <c r="L885" i="4" s="1"/>
  <c r="L886" i="4" s="1"/>
  <c r="L887" i="4" s="1"/>
  <c r="L888" i="4" s="1"/>
  <c r="L3054" i="4"/>
  <c r="L3055" i="4" s="1"/>
  <c r="L3056" i="4" s="1"/>
  <c r="L3057" i="4" s="1"/>
  <c r="L3058" i="4" s="1"/>
  <c r="L3059" i="4" s="1"/>
  <c r="L3060" i="4" s="1"/>
  <c r="L3061" i="4" s="1"/>
  <c r="L3062" i="4" s="1"/>
  <c r="L3063" i="4" s="1"/>
  <c r="L3064" i="4" s="1"/>
  <c r="L2008" i="4"/>
  <c r="L264" i="4"/>
  <c r="L265" i="4" s="1"/>
  <c r="L513" i="4"/>
  <c r="L514" i="4" s="1"/>
  <c r="L515" i="4" s="1"/>
  <c r="L516" i="4" s="1"/>
  <c r="L517" i="4" s="1"/>
  <c r="L518" i="4" s="1"/>
  <c r="L519" i="4" s="1"/>
  <c r="L520" i="4" s="1"/>
  <c r="L521" i="4" s="1"/>
  <c r="L522" i="4" s="1"/>
  <c r="L523" i="4" s="1"/>
  <c r="L2600" i="4"/>
  <c r="L1018" i="4"/>
  <c r="L1019" i="4" s="1"/>
  <c r="L1020" i="4" s="1"/>
  <c r="L1021" i="4" s="1"/>
  <c r="L1022" i="4" s="1"/>
  <c r="L1023" i="4" s="1"/>
  <c r="L1024" i="4" s="1"/>
  <c r="L1025" i="4" s="1"/>
  <c r="L2053" i="4"/>
  <c r="L2054" i="4" s="1"/>
  <c r="L2055" i="4" s="1"/>
  <c r="L2056" i="4" s="1"/>
  <c r="L2057" i="4" s="1"/>
  <c r="L2058" i="4" s="1"/>
  <c r="L2059" i="4" s="1"/>
  <c r="L2060" i="4" s="1"/>
  <c r="L2061" i="4" s="1"/>
  <c r="L2062" i="4" s="1"/>
  <c r="L2063" i="4" s="1"/>
  <c r="L2555" i="4"/>
  <c r="L2556" i="4" s="1"/>
  <c r="L2557" i="4" s="1"/>
  <c r="L2558" i="4" s="1"/>
  <c r="L2559" i="4" s="1"/>
  <c r="L2560" i="4" s="1"/>
  <c r="L2561" i="4" s="1"/>
  <c r="L2562" i="4" s="1"/>
  <c r="L2563" i="4" s="1"/>
  <c r="L2564" i="4" s="1"/>
  <c r="L2565" i="4" s="1"/>
  <c r="L2566" i="4" s="1"/>
  <c r="L1469" i="4"/>
  <c r="L376" i="4"/>
  <c r="L1243" i="4"/>
  <c r="L969" i="4"/>
  <c r="L831" i="4"/>
  <c r="L832" i="4" s="1"/>
  <c r="L833" i="4" s="1"/>
  <c r="L834" i="4" s="1"/>
  <c r="L835" i="4" s="1"/>
  <c r="L836" i="4" s="1"/>
  <c r="L837" i="4" s="1"/>
  <c r="L838" i="4" s="1"/>
  <c r="L839" i="4" s="1"/>
  <c r="L840" i="4" s="1"/>
  <c r="L841" i="4" s="1"/>
  <c r="L842" i="4" s="1"/>
  <c r="L1847" i="4"/>
  <c r="L741" i="4"/>
  <c r="L2258" i="4"/>
  <c r="L2782" i="4"/>
  <c r="AC3073" i="4"/>
  <c r="AB3073" i="4"/>
  <c r="L266" i="4"/>
  <c r="AB78" i="4"/>
  <c r="L1825" i="4"/>
  <c r="L1826" i="4" s="1"/>
  <c r="L1827" i="4" s="1"/>
  <c r="L1828" i="4" s="1"/>
  <c r="L1829" i="4" s="1"/>
  <c r="L1830" i="4" s="1"/>
  <c r="L1831" i="4" s="1"/>
  <c r="L1832" i="4" s="1"/>
  <c r="L1833" i="4" s="1"/>
  <c r="L1834" i="4" s="1"/>
  <c r="L1835" i="4" s="1"/>
  <c r="L1916" i="4"/>
  <c r="L59" i="4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1356" i="4"/>
  <c r="L1357" i="4" s="1"/>
  <c r="L1358" i="4" s="1"/>
  <c r="L1359" i="4" s="1"/>
  <c r="L1360" i="4" s="1"/>
  <c r="L1361" i="4" s="1"/>
  <c r="L1362" i="4" s="1"/>
  <c r="L1363" i="4" s="1"/>
  <c r="L1364" i="4" s="1"/>
  <c r="L1365" i="4" s="1"/>
  <c r="L1366" i="4" s="1"/>
  <c r="Q3144" i="3"/>
  <c r="P3144" i="3"/>
  <c r="Q3167" i="3"/>
  <c r="P3167" i="3"/>
  <c r="Q3189" i="3"/>
  <c r="P3189" i="3"/>
  <c r="Q3212" i="3"/>
  <c r="P3212" i="3"/>
  <c r="Q3235" i="3"/>
  <c r="P3235" i="3"/>
  <c r="Q3258" i="3"/>
  <c r="P3258" i="3"/>
  <c r="Q3281" i="3"/>
  <c r="P3281" i="3"/>
  <c r="Q3303" i="3"/>
  <c r="P3303" i="3"/>
  <c r="Q3325" i="3"/>
  <c r="P3325" i="3"/>
  <c r="Q3348" i="3"/>
  <c r="P3348" i="3"/>
  <c r="Q3371" i="3"/>
  <c r="P3371" i="3"/>
  <c r="Q3394" i="3"/>
  <c r="P3394" i="3"/>
  <c r="Q3416" i="3"/>
  <c r="P3416" i="3"/>
  <c r="Q3439" i="3"/>
  <c r="P3439" i="3"/>
  <c r="Q3462" i="3"/>
  <c r="P3462" i="3"/>
  <c r="Q3485" i="3"/>
  <c r="P3485" i="3"/>
  <c r="Q3530" i="3"/>
  <c r="P3530" i="3"/>
  <c r="Q3553" i="3"/>
  <c r="P3553" i="3"/>
  <c r="S3530" i="3"/>
  <c r="S3529" i="3"/>
  <c r="S3531" i="3" s="1"/>
  <c r="Q3576" i="3"/>
  <c r="P3576" i="3"/>
  <c r="Q3599" i="3"/>
  <c r="P3599" i="3"/>
  <c r="Q3622" i="3"/>
  <c r="P3622" i="3"/>
  <c r="Q3644" i="3"/>
  <c r="P3644" i="3"/>
  <c r="Q3667" i="3"/>
  <c r="P3667" i="3"/>
  <c r="Q3690" i="3"/>
  <c r="P3690" i="3"/>
  <c r="Q3713" i="3"/>
  <c r="P3713" i="3"/>
  <c r="Q3736" i="3"/>
  <c r="P3736" i="3"/>
  <c r="Q3758" i="3"/>
  <c r="P3758" i="3"/>
  <c r="Q3781" i="3"/>
  <c r="P3781" i="3"/>
  <c r="Q3804" i="3"/>
  <c r="P3804" i="3"/>
  <c r="Q3827" i="3"/>
  <c r="P3827" i="3"/>
  <c r="Q3850" i="3"/>
  <c r="P3850" i="3"/>
  <c r="Q3872" i="3"/>
  <c r="P3872" i="3"/>
  <c r="Q3895" i="3"/>
  <c r="P3895" i="3"/>
  <c r="Q3918" i="3"/>
  <c r="P3918" i="3"/>
  <c r="Q3941" i="3"/>
  <c r="P3941" i="3"/>
  <c r="Q3964" i="3"/>
  <c r="P3964" i="3"/>
  <c r="Q3986" i="3"/>
  <c r="P3986" i="3"/>
  <c r="Q4009" i="3"/>
  <c r="P4009" i="3"/>
  <c r="Q4032" i="3"/>
  <c r="P4032" i="3"/>
  <c r="Q4055" i="3"/>
  <c r="P4055" i="3"/>
  <c r="Q4078" i="3"/>
  <c r="P4078" i="3"/>
  <c r="Q4100" i="3"/>
  <c r="P4100" i="3"/>
  <c r="Q4123" i="3"/>
  <c r="P4123" i="3"/>
  <c r="Q4146" i="3"/>
  <c r="P4146" i="3"/>
  <c r="Q4169" i="3"/>
  <c r="P4169" i="3"/>
  <c r="Q4192" i="3"/>
  <c r="P4192" i="3"/>
  <c r="Q4214" i="3"/>
  <c r="P4214" i="3"/>
  <c r="Q4237" i="3"/>
  <c r="P4237" i="3"/>
  <c r="Q4260" i="3"/>
  <c r="P4260" i="3"/>
  <c r="Q4283" i="3"/>
  <c r="P4283" i="3"/>
  <c r="Q4306" i="3"/>
  <c r="P4306" i="3"/>
  <c r="Q4327" i="3"/>
  <c r="P4327" i="3"/>
  <c r="Q4350" i="3"/>
  <c r="P4350" i="3"/>
  <c r="Q4373" i="3"/>
  <c r="P4373" i="3"/>
  <c r="Q4396" i="3"/>
  <c r="P4396" i="3"/>
  <c r="Q4419" i="3"/>
  <c r="P4419" i="3"/>
  <c r="Q4441" i="3"/>
  <c r="P4441" i="3"/>
  <c r="Q4464" i="3"/>
  <c r="P4464" i="3"/>
  <c r="Q4487" i="3"/>
  <c r="P4487" i="3"/>
  <c r="Q4501" i="3"/>
  <c r="P4501" i="3"/>
  <c r="Q4524" i="3"/>
  <c r="P4524" i="3"/>
  <c r="Q4547" i="3"/>
  <c r="P4547" i="3"/>
  <c r="Q4570" i="3"/>
  <c r="P4570" i="3"/>
  <c r="Q4593" i="3"/>
  <c r="P4593" i="3"/>
  <c r="Q4615" i="3"/>
  <c r="P4615" i="3"/>
  <c r="Q4638" i="3"/>
  <c r="P4638" i="3"/>
  <c r="Q4661" i="3"/>
  <c r="P4661" i="3"/>
  <c r="Q4684" i="3"/>
  <c r="P4684" i="3"/>
  <c r="Q4707" i="3"/>
  <c r="P4707" i="3"/>
  <c r="Q4729" i="3"/>
  <c r="P4729" i="3"/>
  <c r="Q4752" i="3"/>
  <c r="P4752" i="3"/>
  <c r="Q4775" i="3"/>
  <c r="P4775" i="3"/>
  <c r="Q4798" i="3"/>
  <c r="P4798" i="3"/>
  <c r="Q4821" i="3"/>
  <c r="P4821" i="3"/>
  <c r="Q4843" i="3"/>
  <c r="P4843" i="3"/>
  <c r="Q4866" i="3"/>
  <c r="P4866" i="3"/>
  <c r="Q4889" i="3"/>
  <c r="P4889" i="3"/>
  <c r="Q4912" i="3"/>
  <c r="P4912" i="3"/>
  <c r="Q4934" i="3"/>
  <c r="P4934" i="3"/>
  <c r="Q4950" i="3"/>
  <c r="P4950" i="3"/>
  <c r="Q4972" i="3"/>
  <c r="P4972" i="3"/>
  <c r="Q4995" i="3"/>
  <c r="P4995" i="3"/>
  <c r="Q5017" i="3"/>
  <c r="P5017" i="3"/>
  <c r="Q5040" i="3"/>
  <c r="P5040" i="3"/>
  <c r="Q5063" i="3"/>
  <c r="P5063" i="3"/>
  <c r="Q5086" i="3"/>
  <c r="P5086" i="3"/>
  <c r="Q5109" i="3"/>
  <c r="P5109" i="3"/>
  <c r="Q5131" i="3"/>
  <c r="P5131" i="3"/>
  <c r="Q5154" i="3"/>
  <c r="P5154" i="3"/>
  <c r="Q5177" i="3"/>
  <c r="P5177" i="3"/>
  <c r="Q5200" i="3"/>
  <c r="P5200" i="3"/>
  <c r="Q5223" i="3"/>
  <c r="P5223" i="3"/>
  <c r="Q5245" i="3"/>
  <c r="P5245" i="3"/>
  <c r="Q5268" i="3"/>
  <c r="P5268" i="3"/>
  <c r="Q5291" i="3"/>
  <c r="P5291" i="3"/>
  <c r="Q5314" i="3"/>
  <c r="P5314" i="3"/>
  <c r="Q5336" i="3"/>
  <c r="P5336" i="3"/>
  <c r="Q5358" i="3"/>
  <c r="P5358" i="3"/>
  <c r="Q5381" i="3"/>
  <c r="P5381" i="3"/>
  <c r="Q5404" i="3"/>
  <c r="P5404" i="3"/>
  <c r="Q5427" i="3"/>
  <c r="P5427" i="3"/>
  <c r="Q5449" i="3"/>
  <c r="P5449" i="3"/>
  <c r="Q5472" i="3"/>
  <c r="P5472" i="3"/>
  <c r="Q5495" i="3"/>
  <c r="P5495" i="3"/>
  <c r="Q5518" i="3"/>
  <c r="P5518" i="3"/>
  <c r="Q5541" i="3"/>
  <c r="P5541" i="3"/>
  <c r="Q5563" i="3"/>
  <c r="P5563" i="3"/>
  <c r="Q5586" i="3"/>
  <c r="P5586" i="3"/>
  <c r="P5609" i="3"/>
  <c r="Q5609" i="3"/>
  <c r="Q5632" i="3"/>
  <c r="P5632" i="3"/>
  <c r="Q5655" i="3"/>
  <c r="P5655" i="3"/>
  <c r="Q3121" i="3"/>
  <c r="P3121" i="3"/>
  <c r="Q3098" i="3"/>
  <c r="P3098" i="3"/>
  <c r="S3059" i="3"/>
  <c r="S3061" i="3" s="1"/>
  <c r="S3060" i="3"/>
  <c r="S3075" i="3"/>
  <c r="S3077" i="3" s="1"/>
  <c r="S3076" i="3"/>
  <c r="S3097" i="3"/>
  <c r="S3098" i="3"/>
  <c r="S3099" i="3"/>
  <c r="Q3060" i="3"/>
  <c r="P3060" i="3"/>
  <c r="Q3037" i="3"/>
  <c r="P3037" i="3"/>
  <c r="Q3015" i="3"/>
  <c r="P3015" i="3"/>
  <c r="P2999" i="3"/>
  <c r="Q2999" i="3"/>
  <c r="Q2976" i="3"/>
  <c r="P2976" i="3"/>
  <c r="Q2953" i="3"/>
  <c r="P2953" i="3"/>
  <c r="Q2930" i="3"/>
  <c r="P2930" i="3"/>
  <c r="Q2907" i="3"/>
  <c r="P2907" i="3"/>
  <c r="Q2885" i="3"/>
  <c r="P2885" i="3"/>
  <c r="Q2862" i="3"/>
  <c r="P2862" i="3"/>
  <c r="Q2839" i="3"/>
  <c r="P2839" i="3"/>
  <c r="Q2816" i="3"/>
  <c r="P2816" i="3"/>
  <c r="P2793" i="3"/>
  <c r="Q2793" i="3"/>
  <c r="Q2771" i="3"/>
  <c r="P2771" i="3"/>
  <c r="Q2748" i="3"/>
  <c r="P2748" i="3"/>
  <c r="Q2725" i="3"/>
  <c r="P2725" i="3"/>
  <c r="Q2702" i="3"/>
  <c r="P2702" i="3"/>
  <c r="Q2679" i="3"/>
  <c r="P2679" i="3"/>
  <c r="Q2657" i="3"/>
  <c r="P2657" i="3"/>
  <c r="Q2634" i="3"/>
  <c r="P2634" i="3"/>
  <c r="Q2611" i="3"/>
  <c r="P2611" i="3"/>
  <c r="Q2588" i="3"/>
  <c r="P2588" i="3"/>
  <c r="P2565" i="3"/>
  <c r="Q2565" i="3"/>
  <c r="P2543" i="3"/>
  <c r="Q2543" i="3"/>
  <c r="Q2521" i="3"/>
  <c r="P2521" i="3"/>
  <c r="Q2498" i="3"/>
  <c r="P2498" i="3"/>
  <c r="Q2475" i="3"/>
  <c r="P2475" i="3"/>
  <c r="Q2452" i="3"/>
  <c r="P2452" i="3"/>
  <c r="Q2430" i="3"/>
  <c r="P2430" i="3"/>
  <c r="Q2407" i="3"/>
  <c r="P2407" i="3"/>
  <c r="Q2384" i="3"/>
  <c r="P2384" i="3"/>
  <c r="Q2361" i="3"/>
  <c r="P2361" i="3"/>
  <c r="Q2338" i="3"/>
  <c r="P2338" i="3"/>
  <c r="Q2316" i="3"/>
  <c r="P2316" i="3"/>
  <c r="Q2293" i="3"/>
  <c r="P2293" i="3"/>
  <c r="Q2270" i="3"/>
  <c r="P2270" i="3"/>
  <c r="Q2247" i="3"/>
  <c r="P2247" i="3"/>
  <c r="Q2224" i="3"/>
  <c r="P2224" i="3"/>
  <c r="Q2202" i="3"/>
  <c r="P2202" i="3"/>
  <c r="Q2179" i="3"/>
  <c r="P2179" i="3"/>
  <c r="P2157" i="3"/>
  <c r="Q2157" i="3"/>
  <c r="Q2141" i="3"/>
  <c r="P2141" i="3"/>
  <c r="Q2119" i="3"/>
  <c r="P2119" i="3"/>
  <c r="Q2096" i="3"/>
  <c r="P2096" i="3"/>
  <c r="Q2073" i="3"/>
  <c r="P2073" i="3"/>
  <c r="Q2050" i="3"/>
  <c r="P2050" i="3"/>
  <c r="Q2027" i="3"/>
  <c r="P2027" i="3"/>
  <c r="Q2005" i="3"/>
  <c r="P2005" i="3"/>
  <c r="Q1982" i="3"/>
  <c r="P1982" i="3"/>
  <c r="Q1959" i="3"/>
  <c r="P1959" i="3"/>
  <c r="Q1936" i="3"/>
  <c r="P1936" i="3"/>
  <c r="Q1913" i="3"/>
  <c r="P1913" i="3"/>
  <c r="Q1891" i="3"/>
  <c r="P1891" i="3"/>
  <c r="Q1868" i="3"/>
  <c r="P1868" i="3"/>
  <c r="Q1845" i="3"/>
  <c r="P1845" i="3"/>
  <c r="Q1822" i="3"/>
  <c r="P1822" i="3"/>
  <c r="Q1799" i="3"/>
  <c r="P1799" i="3"/>
  <c r="Q1777" i="3"/>
  <c r="P1777" i="3"/>
  <c r="Q1754" i="3"/>
  <c r="P1754" i="3"/>
  <c r="Q1732" i="3"/>
  <c r="P1732" i="3"/>
  <c r="Q1717" i="3"/>
  <c r="P1717" i="3"/>
  <c r="Q1695" i="3"/>
  <c r="P1695" i="3"/>
  <c r="Q1672" i="3"/>
  <c r="P1672" i="3"/>
  <c r="Q1649" i="3"/>
  <c r="P1649" i="3"/>
  <c r="Q1626" i="3"/>
  <c r="P1626" i="3"/>
  <c r="Q1603" i="3"/>
  <c r="P1603" i="3"/>
  <c r="Q1581" i="3"/>
  <c r="P1581" i="3"/>
  <c r="Q1558" i="3"/>
  <c r="P1558" i="3"/>
  <c r="Q1535" i="3"/>
  <c r="P1535" i="3"/>
  <c r="Q1512" i="3"/>
  <c r="P1512" i="3"/>
  <c r="Q1489" i="3"/>
  <c r="P1489" i="3"/>
  <c r="Q1467" i="3"/>
  <c r="P1467" i="3"/>
  <c r="Q1444" i="3"/>
  <c r="P1444" i="3"/>
  <c r="Q1421" i="3"/>
  <c r="P1421" i="3"/>
  <c r="Q1398" i="3"/>
  <c r="P1398" i="3"/>
  <c r="P1375" i="3"/>
  <c r="Q1375" i="3"/>
  <c r="Q1353" i="3"/>
  <c r="P1353" i="3"/>
  <c r="Q1330" i="3"/>
  <c r="P1330" i="3"/>
  <c r="Q1307" i="3"/>
  <c r="P1307" i="3"/>
  <c r="Q1284" i="3"/>
  <c r="P1284" i="3"/>
  <c r="Q1261" i="3"/>
  <c r="P1261" i="3"/>
  <c r="Q1239" i="3"/>
  <c r="P1239" i="3"/>
  <c r="Q1216" i="3"/>
  <c r="P1216" i="3"/>
  <c r="P1193" i="3"/>
  <c r="Q1193" i="3"/>
  <c r="Q1170" i="3"/>
  <c r="P1170" i="3"/>
  <c r="Q1147" i="3"/>
  <c r="P1147" i="3"/>
  <c r="Q1125" i="3"/>
  <c r="P1125" i="3"/>
  <c r="Q1102" i="3"/>
  <c r="P1102" i="3"/>
  <c r="P1079" i="3"/>
  <c r="Q1079" i="3"/>
  <c r="Q1056" i="3"/>
  <c r="P1056" i="3"/>
  <c r="Q1033" i="3"/>
  <c r="P1033" i="3"/>
  <c r="Q1011" i="3"/>
  <c r="P1011" i="3"/>
  <c r="Q988" i="3"/>
  <c r="P988" i="3"/>
  <c r="Q965" i="3"/>
  <c r="P965" i="3"/>
  <c r="Q942" i="3"/>
  <c r="P942" i="3"/>
  <c r="Q919" i="3"/>
  <c r="P919" i="3"/>
  <c r="Q897" i="3"/>
  <c r="P897" i="3"/>
  <c r="Q874" i="3"/>
  <c r="P874" i="3"/>
  <c r="Q851" i="3"/>
  <c r="P851" i="3"/>
  <c r="Q828" i="3"/>
  <c r="P828" i="3"/>
  <c r="Q805" i="3"/>
  <c r="P805" i="3"/>
  <c r="Q783" i="3"/>
  <c r="P783" i="3"/>
  <c r="Q760" i="3"/>
  <c r="P760" i="3"/>
  <c r="Q737" i="3"/>
  <c r="P737" i="3"/>
  <c r="Q714" i="3"/>
  <c r="P714" i="3"/>
  <c r="Q691" i="3"/>
  <c r="P691" i="3"/>
  <c r="Q669" i="3"/>
  <c r="P669" i="3"/>
  <c r="Q646" i="3"/>
  <c r="P646" i="3"/>
  <c r="Q623" i="3"/>
  <c r="P623" i="3"/>
  <c r="Q600" i="3"/>
  <c r="P600" i="3"/>
  <c r="Q577" i="3"/>
  <c r="P577" i="3"/>
  <c r="Q556" i="3"/>
  <c r="P556" i="3"/>
  <c r="Q533" i="3"/>
  <c r="P533" i="3"/>
  <c r="Q510" i="3"/>
  <c r="P510" i="3"/>
  <c r="Q487" i="3"/>
  <c r="P487" i="3"/>
  <c r="Q464" i="3"/>
  <c r="P464" i="3"/>
  <c r="Q442" i="3"/>
  <c r="P442" i="3"/>
  <c r="Q419" i="3"/>
  <c r="P419" i="3"/>
  <c r="Q396" i="3"/>
  <c r="P396" i="3"/>
  <c r="Q373" i="3"/>
  <c r="P373" i="3"/>
  <c r="Q350" i="3"/>
  <c r="P350" i="3"/>
  <c r="Q328" i="3"/>
  <c r="P328" i="3"/>
  <c r="Q305" i="3"/>
  <c r="P305" i="3"/>
  <c r="P260" i="3"/>
  <c r="Q282" i="3"/>
  <c r="P282" i="3"/>
  <c r="Q260" i="3"/>
  <c r="Q238" i="3"/>
  <c r="P238" i="3"/>
  <c r="P216" i="3"/>
  <c r="P193" i="3"/>
  <c r="Q193" i="3"/>
  <c r="P170" i="3"/>
  <c r="Q170" i="3"/>
  <c r="P147" i="3"/>
  <c r="Q147" i="3"/>
  <c r="Q124" i="3"/>
  <c r="P124" i="3"/>
  <c r="P102" i="3"/>
  <c r="P79" i="3"/>
  <c r="Q216" i="3"/>
  <c r="Q102" i="3"/>
  <c r="Q79" i="3"/>
  <c r="P56" i="3"/>
  <c r="Q56" i="3"/>
  <c r="S5655" i="3"/>
  <c r="S5654" i="3"/>
  <c r="S5656" i="3" s="1"/>
  <c r="S5632" i="3"/>
  <c r="S5633" i="3" s="1"/>
  <c r="S5631" i="3"/>
  <c r="S5609" i="3"/>
  <c r="S5608" i="3"/>
  <c r="S5610" i="3" s="1"/>
  <c r="S5586" i="3"/>
  <c r="S5585" i="3"/>
  <c r="S5587" i="3" s="1"/>
  <c r="S5563" i="3"/>
  <c r="S5562" i="3"/>
  <c r="S5564" i="3" s="1"/>
  <c r="S5541" i="3"/>
  <c r="S5540" i="3"/>
  <c r="S5542" i="3" s="1"/>
  <c r="S5518" i="3"/>
  <c r="S5517" i="3"/>
  <c r="S5519" i="3" s="1"/>
  <c r="S5495" i="3"/>
  <c r="S5494" i="3"/>
  <c r="S5496" i="3" s="1"/>
  <c r="S5472" i="3"/>
  <c r="S5471" i="3"/>
  <c r="S5473" i="3" s="1"/>
  <c r="S5449" i="3"/>
  <c r="S5448" i="3"/>
  <c r="S5450" i="3" s="1"/>
  <c r="S5427" i="3"/>
  <c r="S5426" i="3"/>
  <c r="S5428" i="3" s="1"/>
  <c r="S5404" i="3"/>
  <c r="S5403" i="3"/>
  <c r="S5405" i="3" s="1"/>
  <c r="S5381" i="3"/>
  <c r="S5380" i="3"/>
  <c r="S5382" i="3" s="1"/>
  <c r="S5358" i="3"/>
  <c r="S5357" i="3"/>
  <c r="S5359" i="3" s="1"/>
  <c r="S5336" i="3"/>
  <c r="S5335" i="3"/>
  <c r="S5337" i="3" s="1"/>
  <c r="S5314" i="3"/>
  <c r="S5313" i="3"/>
  <c r="S5315" i="3" s="1"/>
  <c r="S5291" i="3"/>
  <c r="S5290" i="3"/>
  <c r="S5292" i="3" s="1"/>
  <c r="S5268" i="3"/>
  <c r="S5267" i="3"/>
  <c r="S5269" i="3" s="1"/>
  <c r="S5245" i="3"/>
  <c r="S5244" i="3"/>
  <c r="S5246" i="3" s="1"/>
  <c r="S5223" i="3"/>
  <c r="S5222" i="3"/>
  <c r="S5224" i="3" s="1"/>
  <c r="S5200" i="3"/>
  <c r="S5199" i="3"/>
  <c r="S5201" i="3" s="1"/>
  <c r="S5177" i="3"/>
  <c r="S5176" i="3"/>
  <c r="S5178" i="3" s="1"/>
  <c r="S5154" i="3"/>
  <c r="S5153" i="3"/>
  <c r="S5155" i="3" s="1"/>
  <c r="S5131" i="3"/>
  <c r="S5130" i="3"/>
  <c r="S5132" i="3" s="1"/>
  <c r="S5109" i="3"/>
  <c r="S5108" i="3"/>
  <c r="S5110" i="3" s="1"/>
  <c r="S5086" i="3"/>
  <c r="S5085" i="3"/>
  <c r="S5087" i="3" s="1"/>
  <c r="S5063" i="3"/>
  <c r="S5062" i="3"/>
  <c r="S5064" i="3" s="1"/>
  <c r="S5040" i="3"/>
  <c r="S5039" i="3"/>
  <c r="S5041" i="3" s="1"/>
  <c r="S5017" i="3"/>
  <c r="S5016" i="3"/>
  <c r="S5018" i="3" s="1"/>
  <c r="S4995" i="3"/>
  <c r="S4994" i="3"/>
  <c r="S4996" i="3" s="1"/>
  <c r="S4972" i="3"/>
  <c r="S4971" i="3"/>
  <c r="S4973" i="3" s="1"/>
  <c r="S4950" i="3"/>
  <c r="S4949" i="3"/>
  <c r="S4951" i="3" s="1"/>
  <c r="S4934" i="3"/>
  <c r="S4933" i="3"/>
  <c r="S4935" i="3" s="1"/>
  <c r="S4912" i="3"/>
  <c r="S4911" i="3"/>
  <c r="S4913" i="3" s="1"/>
  <c r="S4889" i="3"/>
  <c r="S4888" i="3"/>
  <c r="S4890" i="3" s="1"/>
  <c r="S4866" i="3"/>
  <c r="S4865" i="3"/>
  <c r="S4867" i="3" s="1"/>
  <c r="S4843" i="3"/>
  <c r="S4842" i="3"/>
  <c r="S4844" i="3" s="1"/>
  <c r="S4820" i="3"/>
  <c r="S4819" i="3"/>
  <c r="S4821" i="3" s="1"/>
  <c r="S4798" i="3"/>
  <c r="S4797" i="3"/>
  <c r="S4799" i="3" s="1"/>
  <c r="S4775" i="3"/>
  <c r="S4776" i="3" s="1"/>
  <c r="S4774" i="3"/>
  <c r="S4752" i="3"/>
  <c r="S4753" i="3" s="1"/>
  <c r="S4751" i="3"/>
  <c r="S4729" i="3"/>
  <c r="S4728" i="3"/>
  <c r="S4730" i="3" s="1"/>
  <c r="S4706" i="3"/>
  <c r="S4705" i="3"/>
  <c r="S4707" i="3" s="1"/>
  <c r="S4684" i="3"/>
  <c r="S4683" i="3"/>
  <c r="S4685" i="3" s="1"/>
  <c r="S4661" i="3"/>
  <c r="S4660" i="3"/>
  <c r="S4662" i="3" s="1"/>
  <c r="S4638" i="3"/>
  <c r="S4637" i="3"/>
  <c r="S4639" i="3" s="1"/>
  <c r="S4615" i="3"/>
  <c r="S4614" i="3"/>
  <c r="S4616" i="3" s="1"/>
  <c r="S4592" i="3"/>
  <c r="S4591" i="3"/>
  <c r="S4593" i="3" s="1"/>
  <c r="S4570" i="3"/>
  <c r="S4569" i="3"/>
  <c r="S4571" i="3" s="1"/>
  <c r="S4547" i="3"/>
  <c r="S4546" i="3"/>
  <c r="S4548" i="3" s="1"/>
  <c r="S4524" i="3"/>
  <c r="S4523" i="3"/>
  <c r="S4525" i="3" s="1"/>
  <c r="S4501" i="3"/>
  <c r="S4500" i="3"/>
  <c r="S4502" i="3" s="1"/>
  <c r="S4487" i="3"/>
  <c r="S4486" i="3"/>
  <c r="S4488" i="3" s="1"/>
  <c r="S4464" i="3"/>
  <c r="S4463" i="3"/>
  <c r="S4465" i="3" s="1"/>
  <c r="S4441" i="3"/>
  <c r="S4440" i="3"/>
  <c r="S4442" i="3" s="1"/>
  <c r="S4418" i="3"/>
  <c r="S4417" i="3"/>
  <c r="S4419" i="3" s="1"/>
  <c r="S4396" i="3"/>
  <c r="S4395" i="3"/>
  <c r="S4397" i="3" s="1"/>
  <c r="S4373" i="3"/>
  <c r="S4372" i="3"/>
  <c r="S4374" i="3" s="1"/>
  <c r="S4350" i="3"/>
  <c r="S4349" i="3"/>
  <c r="S4351" i="3" s="1"/>
  <c r="S4327" i="3"/>
  <c r="S4326" i="3"/>
  <c r="S4328" i="3" s="1"/>
  <c r="S4304" i="3"/>
  <c r="S4303" i="3"/>
  <c r="S4305" i="3" s="1"/>
  <c r="S4283" i="3"/>
  <c r="S4282" i="3"/>
  <c r="S4284" i="3" s="1"/>
  <c r="S4260" i="3"/>
  <c r="S4259" i="3"/>
  <c r="S4261" i="3" s="1"/>
  <c r="S4237" i="3"/>
  <c r="S4236" i="3"/>
  <c r="S4238" i="3" s="1"/>
  <c r="S4214" i="3"/>
  <c r="S4213" i="3"/>
  <c r="S4215" i="3" s="1"/>
  <c r="S4191" i="3"/>
  <c r="S4190" i="3"/>
  <c r="S4192" i="3" s="1"/>
  <c r="S4169" i="3"/>
  <c r="S4168" i="3"/>
  <c r="S4170" i="3" s="1"/>
  <c r="S4146" i="3"/>
  <c r="S4145" i="3"/>
  <c r="S4147" i="3" s="1"/>
  <c r="S4123" i="3"/>
  <c r="S4122" i="3"/>
  <c r="S4124" i="3" s="1"/>
  <c r="S4100" i="3"/>
  <c r="S4099" i="3"/>
  <c r="S4101" i="3" s="1"/>
  <c r="S4077" i="3"/>
  <c r="S4076" i="3"/>
  <c r="S4078" i="3" s="1"/>
  <c r="S4055" i="3"/>
  <c r="S4054" i="3"/>
  <c r="S4056" i="3" s="1"/>
  <c r="S4032" i="3"/>
  <c r="S4031" i="3"/>
  <c r="S4033" i="3" s="1"/>
  <c r="S4009" i="3"/>
  <c r="S4008" i="3"/>
  <c r="S4010" i="3" s="1"/>
  <c r="S3986" i="3"/>
  <c r="S3985" i="3"/>
  <c r="S3987" i="3" s="1"/>
  <c r="S3963" i="3"/>
  <c r="S3962" i="3"/>
  <c r="S3964" i="3" s="1"/>
  <c r="S3941" i="3"/>
  <c r="S3940" i="3"/>
  <c r="S3942" i="3" s="1"/>
  <c r="S3918" i="3"/>
  <c r="S3917" i="3"/>
  <c r="S3919" i="3" s="1"/>
  <c r="S3895" i="3"/>
  <c r="S3894" i="3"/>
  <c r="S3896" i="3" s="1"/>
  <c r="S3872" i="3"/>
  <c r="S3871" i="3"/>
  <c r="S3873" i="3" s="1"/>
  <c r="S3849" i="3"/>
  <c r="S3848" i="3"/>
  <c r="S3850" i="3" s="1"/>
  <c r="S3827" i="3"/>
  <c r="S3828" i="3" s="1"/>
  <c r="S3826" i="3"/>
  <c r="S3804" i="3"/>
  <c r="S3803" i="3"/>
  <c r="S3805" i="3" s="1"/>
  <c r="S3781" i="3"/>
  <c r="S3780" i="3"/>
  <c r="S3782" i="3" s="1"/>
  <c r="S3758" i="3"/>
  <c r="S3757" i="3"/>
  <c r="S3759" i="3" s="1"/>
  <c r="S3735" i="3"/>
  <c r="S3734" i="3"/>
  <c r="S3736" i="3" s="1"/>
  <c r="S3713" i="3"/>
  <c r="S3712" i="3"/>
  <c r="S3714" i="3" s="1"/>
  <c r="S3690" i="3"/>
  <c r="S3689" i="3"/>
  <c r="S3691" i="3" s="1"/>
  <c r="S3667" i="3"/>
  <c r="S3666" i="3"/>
  <c r="S3668" i="3" s="1"/>
  <c r="S3644" i="3"/>
  <c r="S3643" i="3"/>
  <c r="S3645" i="3" s="1"/>
  <c r="S3621" i="3"/>
  <c r="S3620" i="3"/>
  <c r="S3622" i="3" s="1"/>
  <c r="S3599" i="3"/>
  <c r="S3598" i="3"/>
  <c r="S3600" i="3" s="1"/>
  <c r="S3576" i="3"/>
  <c r="S3575" i="3"/>
  <c r="S3577" i="3" s="1"/>
  <c r="S3553" i="3"/>
  <c r="S3552" i="3"/>
  <c r="S3554" i="3" s="1"/>
  <c r="S3507" i="3"/>
  <c r="S3506" i="3"/>
  <c r="S3508" i="3" s="1"/>
  <c r="S3485" i="3"/>
  <c r="S3484" i="3"/>
  <c r="S3486" i="3" s="1"/>
  <c r="S3462" i="3"/>
  <c r="S3461" i="3"/>
  <c r="S3463" i="3" s="1"/>
  <c r="S3439" i="3"/>
  <c r="S3438" i="3"/>
  <c r="S3440" i="3" s="1"/>
  <c r="S3416" i="3"/>
  <c r="S3415" i="3"/>
  <c r="S3417" i="3" s="1"/>
  <c r="S3393" i="3"/>
  <c r="S3392" i="3"/>
  <c r="S3394" i="3" s="1"/>
  <c r="S3371" i="3"/>
  <c r="S3370" i="3"/>
  <c r="S3372" i="3" s="1"/>
  <c r="S3348" i="3"/>
  <c r="S3347" i="3"/>
  <c r="S3349" i="3" s="1"/>
  <c r="S3325" i="3"/>
  <c r="S3324" i="3"/>
  <c r="S3326" i="3" s="1"/>
  <c r="S3302" i="3"/>
  <c r="S3301" i="3"/>
  <c r="S3303" i="3" s="1"/>
  <c r="S3280" i="3"/>
  <c r="S3279" i="3"/>
  <c r="S3281" i="3" s="1"/>
  <c r="S3258" i="3"/>
  <c r="S3257" i="3"/>
  <c r="S3259" i="3" s="1"/>
  <c r="S3235" i="3"/>
  <c r="S3234" i="3"/>
  <c r="S3236" i="3" s="1"/>
  <c r="S3212" i="3"/>
  <c r="S3211" i="3"/>
  <c r="S3213" i="3" s="1"/>
  <c r="S3189" i="3"/>
  <c r="S3188" i="3"/>
  <c r="S3190" i="3" s="1"/>
  <c r="S3166" i="3"/>
  <c r="S3165" i="3"/>
  <c r="S3167" i="3" s="1"/>
  <c r="S3144" i="3"/>
  <c r="S3143" i="3"/>
  <c r="S3145" i="3" s="1"/>
  <c r="S3121" i="3"/>
  <c r="S3120" i="3"/>
  <c r="S3122" i="3" s="1"/>
  <c r="S3037" i="3"/>
  <c r="S3036" i="3"/>
  <c r="S3038" i="3" s="1"/>
  <c r="S3015" i="3"/>
  <c r="S3014" i="3"/>
  <c r="S3016" i="3" s="1"/>
  <c r="S2999" i="3"/>
  <c r="S2998" i="3"/>
  <c r="S3000" i="3" s="1"/>
  <c r="S2976" i="3"/>
  <c r="S2975" i="3"/>
  <c r="S2977" i="3" s="1"/>
  <c r="S2953" i="3"/>
  <c r="S2952" i="3"/>
  <c r="S2954" i="3" s="1"/>
  <c r="S2930" i="3"/>
  <c r="S2929" i="3"/>
  <c r="S2931" i="3" s="1"/>
  <c r="S2907" i="3"/>
  <c r="S2906" i="3"/>
  <c r="S2908" i="3" s="1"/>
  <c r="S2885" i="3"/>
  <c r="S2884" i="3"/>
  <c r="S2886" i="3" s="1"/>
  <c r="S2862" i="3"/>
  <c r="S2861" i="3"/>
  <c r="S2863" i="3" s="1"/>
  <c r="S2839" i="3"/>
  <c r="S2838" i="3"/>
  <c r="S2840" i="3" s="1"/>
  <c r="S2816" i="3"/>
  <c r="S2815" i="3"/>
  <c r="S2817" i="3" s="1"/>
  <c r="S2793" i="3"/>
  <c r="S2792" i="3"/>
  <c r="S2794" i="3" s="1"/>
  <c r="S2771" i="3"/>
  <c r="S2770" i="3"/>
  <c r="S2772" i="3" s="1"/>
  <c r="S2748" i="3"/>
  <c r="S2747" i="3"/>
  <c r="S2749" i="3" s="1"/>
  <c r="S2725" i="3"/>
  <c r="S2724" i="3"/>
  <c r="S2726" i="3" s="1"/>
  <c r="S2702" i="3"/>
  <c r="S2701" i="3"/>
  <c r="S2703" i="3" s="1"/>
  <c r="S2679" i="3"/>
  <c r="S2678" i="3"/>
  <c r="S2680" i="3" s="1"/>
  <c r="S2657" i="3"/>
  <c r="S2656" i="3"/>
  <c r="S2658" i="3" s="1"/>
  <c r="S2634" i="3"/>
  <c r="S2633" i="3"/>
  <c r="S2635" i="3" s="1"/>
  <c r="S2611" i="3"/>
  <c r="S2610" i="3"/>
  <c r="S2612" i="3" s="1"/>
  <c r="S2588" i="3"/>
  <c r="S2587" i="3"/>
  <c r="S2589" i="3" s="1"/>
  <c r="S2565" i="3"/>
  <c r="S2564" i="3"/>
  <c r="S2566" i="3" s="1"/>
  <c r="S2543" i="3"/>
  <c r="S2542" i="3"/>
  <c r="S2544" i="3" s="1"/>
  <c r="S2521" i="3"/>
  <c r="S2520" i="3"/>
  <c r="S2522" i="3" s="1"/>
  <c r="S2498" i="3"/>
  <c r="S2497" i="3"/>
  <c r="S2499" i="3" s="1"/>
  <c r="S2475" i="3"/>
  <c r="S2474" i="3"/>
  <c r="S2476" i="3" s="1"/>
  <c r="S2452" i="3"/>
  <c r="S2451" i="3"/>
  <c r="S2453" i="3" s="1"/>
  <c r="S2430" i="3"/>
  <c r="S2429" i="3"/>
  <c r="S2431" i="3" s="1"/>
  <c r="S2407" i="3"/>
  <c r="S2406" i="3"/>
  <c r="S2408" i="3" s="1"/>
  <c r="S2384" i="3"/>
  <c r="S2383" i="3"/>
  <c r="S2385" i="3" s="1"/>
  <c r="S2361" i="3"/>
  <c r="S2360" i="3"/>
  <c r="S2362" i="3" s="1"/>
  <c r="S2338" i="3"/>
  <c r="S2337" i="3"/>
  <c r="S2339" i="3" s="1"/>
  <c r="S2316" i="3"/>
  <c r="S2315" i="3"/>
  <c r="S2317" i="3" s="1"/>
  <c r="S2293" i="3"/>
  <c r="S2292" i="3"/>
  <c r="S2294" i="3" s="1"/>
  <c r="S2270" i="3"/>
  <c r="S2269" i="3"/>
  <c r="S2271" i="3" s="1"/>
  <c r="S2247" i="3"/>
  <c r="S2246" i="3"/>
  <c r="S2248" i="3" s="1"/>
  <c r="S2224" i="3"/>
  <c r="S2223" i="3"/>
  <c r="S2225" i="3" s="1"/>
  <c r="S2202" i="3"/>
  <c r="S2201" i="3"/>
  <c r="S2203" i="3" s="1"/>
  <c r="S2179" i="3"/>
  <c r="S2178" i="3"/>
  <c r="S2180" i="3" s="1"/>
  <c r="S2157" i="3"/>
  <c r="S2156" i="3"/>
  <c r="S2158" i="3" s="1"/>
  <c r="O2140" i="3"/>
  <c r="N2140" i="3"/>
  <c r="S2141" i="3"/>
  <c r="S2140" i="3"/>
  <c r="S2142" i="3" s="1"/>
  <c r="S2119" i="3"/>
  <c r="S2118" i="3"/>
  <c r="S2120" i="3" s="1"/>
  <c r="S2096" i="3"/>
  <c r="S2095" i="3"/>
  <c r="S2097" i="3" s="1"/>
  <c r="S2073" i="3"/>
  <c r="S2072" i="3"/>
  <c r="S2074" i="3" s="1"/>
  <c r="S2050" i="3"/>
  <c r="S2049" i="3"/>
  <c r="S2051" i="3" s="1"/>
  <c r="S2027" i="3"/>
  <c r="S2026" i="3"/>
  <c r="S2028" i="3" s="1"/>
  <c r="S2005" i="3"/>
  <c r="S2004" i="3"/>
  <c r="S2006" i="3" s="1"/>
  <c r="S1982" i="3"/>
  <c r="S1981" i="3"/>
  <c r="S1983" i="3" s="1"/>
  <c r="S1959" i="3"/>
  <c r="S1958" i="3"/>
  <c r="S1960" i="3" s="1"/>
  <c r="S1936" i="3"/>
  <c r="S1935" i="3"/>
  <c r="S1937" i="3" s="1"/>
  <c r="S1913" i="3"/>
  <c r="S1912" i="3"/>
  <c r="S1914" i="3" s="1"/>
  <c r="S1891" i="3"/>
  <c r="S1890" i="3"/>
  <c r="S1892" i="3" s="1"/>
  <c r="S1868" i="3"/>
  <c r="S1867" i="3"/>
  <c r="S1869" i="3" s="1"/>
  <c r="S1845" i="3"/>
  <c r="S1844" i="3"/>
  <c r="S1846" i="3" s="1"/>
  <c r="S1822" i="3"/>
  <c r="S1821" i="3"/>
  <c r="S1823" i="3" s="1"/>
  <c r="S1799" i="3"/>
  <c r="S1798" i="3"/>
  <c r="S1800" i="3" s="1"/>
  <c r="S1778" i="3"/>
  <c r="S1777" i="3"/>
  <c r="S1776" i="3"/>
  <c r="S33" i="3"/>
  <c r="S1755" i="3"/>
  <c r="S1754" i="3"/>
  <c r="S1732" i="3"/>
  <c r="S1731" i="3"/>
  <c r="S1733" i="3" s="1"/>
  <c r="S1717" i="3"/>
  <c r="S1716" i="3"/>
  <c r="S1718" i="3" s="1"/>
  <c r="S1695" i="3"/>
  <c r="S1694" i="3"/>
  <c r="S1696" i="3" s="1"/>
  <c r="S1672" i="3"/>
  <c r="S1671" i="3"/>
  <c r="S1673" i="3" s="1"/>
  <c r="S1649" i="3"/>
  <c r="S1648" i="3"/>
  <c r="S1650" i="3" s="1"/>
  <c r="S1626" i="3"/>
  <c r="S1625" i="3"/>
  <c r="S1627" i="3" s="1"/>
  <c r="S1603" i="3"/>
  <c r="S1602" i="3"/>
  <c r="S1604" i="3" s="1"/>
  <c r="S1581" i="3"/>
  <c r="S1580" i="3"/>
  <c r="S1582" i="3" s="1"/>
  <c r="S1558" i="3"/>
  <c r="S1557" i="3"/>
  <c r="S1559" i="3" s="1"/>
  <c r="S1535" i="3"/>
  <c r="S1534" i="3"/>
  <c r="S1536" i="3" s="1"/>
  <c r="S1512" i="3"/>
  <c r="S1511" i="3"/>
  <c r="S1513" i="3" s="1"/>
  <c r="S1489" i="3"/>
  <c r="S1488" i="3"/>
  <c r="S1490" i="3" s="1"/>
  <c r="S1467" i="3"/>
  <c r="S1466" i="3"/>
  <c r="S1468" i="3" s="1"/>
  <c r="S1444" i="3"/>
  <c r="S1443" i="3"/>
  <c r="S1445" i="3" s="1"/>
  <c r="S1421" i="3"/>
  <c r="S1420" i="3"/>
  <c r="S1422" i="3" s="1"/>
  <c r="S1398" i="3"/>
  <c r="S1397" i="3"/>
  <c r="S1399" i="3" s="1"/>
  <c r="S1375" i="3"/>
  <c r="S1374" i="3"/>
  <c r="S1376" i="3" s="1"/>
  <c r="S1353" i="3"/>
  <c r="S1352" i="3"/>
  <c r="S1354" i="3" s="1"/>
  <c r="S1330" i="3"/>
  <c r="S1329" i="3"/>
  <c r="S1331" i="3" s="1"/>
  <c r="S1307" i="3"/>
  <c r="S1306" i="3"/>
  <c r="S1308" i="3" s="1"/>
  <c r="S1284" i="3"/>
  <c r="S1283" i="3"/>
  <c r="S1285" i="3" s="1"/>
  <c r="S1261" i="3"/>
  <c r="S1260" i="3"/>
  <c r="S1262" i="3" s="1"/>
  <c r="S1239" i="3"/>
  <c r="S1238" i="3"/>
  <c r="S1240" i="3" s="1"/>
  <c r="S1216" i="3"/>
  <c r="S1215" i="3"/>
  <c r="S1217" i="3" s="1"/>
  <c r="S1193" i="3"/>
  <c r="S1192" i="3"/>
  <c r="S1194" i="3" s="1"/>
  <c r="S1170" i="3"/>
  <c r="S1169" i="3"/>
  <c r="S1171" i="3" s="1"/>
  <c r="S1147" i="3"/>
  <c r="S1146" i="3"/>
  <c r="S1148" i="3" s="1"/>
  <c r="S1125" i="3"/>
  <c r="S1124" i="3"/>
  <c r="S1126" i="3" s="1"/>
  <c r="S1102" i="3"/>
  <c r="S1101" i="3"/>
  <c r="S1103" i="3" s="1"/>
  <c r="S1079" i="3"/>
  <c r="S1078" i="3"/>
  <c r="S1080" i="3" s="1"/>
  <c r="S1056" i="3"/>
  <c r="S1055" i="3"/>
  <c r="S1057" i="3" s="1"/>
  <c r="S1033" i="3"/>
  <c r="S1032" i="3"/>
  <c r="S1034" i="3" s="1"/>
  <c r="S1011" i="3"/>
  <c r="S1010" i="3"/>
  <c r="S1012" i="3" s="1"/>
  <c r="S988" i="3"/>
  <c r="S987" i="3"/>
  <c r="S989" i="3" s="1"/>
  <c r="S965" i="3"/>
  <c r="S964" i="3"/>
  <c r="S966" i="3" s="1"/>
  <c r="S942" i="3"/>
  <c r="S941" i="3"/>
  <c r="S943" i="3" s="1"/>
  <c r="S919" i="3"/>
  <c r="S918" i="3"/>
  <c r="S920" i="3" s="1"/>
  <c r="S897" i="3"/>
  <c r="S896" i="3"/>
  <c r="S898" i="3" s="1"/>
  <c r="S874" i="3"/>
  <c r="S873" i="3"/>
  <c r="S875" i="3" s="1"/>
  <c r="S851" i="3"/>
  <c r="S850" i="3"/>
  <c r="S852" i="3" s="1"/>
  <c r="S828" i="3"/>
  <c r="S827" i="3"/>
  <c r="S829" i="3" s="1"/>
  <c r="S805" i="3"/>
  <c r="S804" i="3"/>
  <c r="S806" i="3" s="1"/>
  <c r="S783" i="3"/>
  <c r="S782" i="3"/>
  <c r="S784" i="3" s="1"/>
  <c r="S760" i="3"/>
  <c r="S759" i="3"/>
  <c r="S761" i="3" s="1"/>
  <c r="S737" i="3"/>
  <c r="S736" i="3"/>
  <c r="S738" i="3" s="1"/>
  <c r="S714" i="3"/>
  <c r="S713" i="3"/>
  <c r="S715" i="3" s="1"/>
  <c r="S691" i="3"/>
  <c r="S690" i="3"/>
  <c r="S692" i="3" s="1"/>
  <c r="S669" i="3"/>
  <c r="S668" i="3"/>
  <c r="S670" i="3" s="1"/>
  <c r="S646" i="3"/>
  <c r="S645" i="3"/>
  <c r="S647" i="3" s="1"/>
  <c r="S623" i="3"/>
  <c r="S622" i="3"/>
  <c r="S624" i="3" s="1"/>
  <c r="S600" i="3"/>
  <c r="S599" i="3"/>
  <c r="S601" i="3" s="1"/>
  <c r="S577" i="3"/>
  <c r="S576" i="3"/>
  <c r="S578" i="3" s="1"/>
  <c r="S556" i="3"/>
  <c r="S555" i="3"/>
  <c r="S557" i="3" s="1"/>
  <c r="S533" i="3"/>
  <c r="S532" i="3"/>
  <c r="S534" i="3" s="1"/>
  <c r="S510" i="3"/>
  <c r="S509" i="3"/>
  <c r="S511" i="3" s="1"/>
  <c r="S487" i="3"/>
  <c r="S486" i="3"/>
  <c r="S488" i="3" s="1"/>
  <c r="S464" i="3"/>
  <c r="S463" i="3"/>
  <c r="S465" i="3" s="1"/>
  <c r="S442" i="3"/>
  <c r="S441" i="3"/>
  <c r="S443" i="3" s="1"/>
  <c r="S419" i="3"/>
  <c r="S418" i="3"/>
  <c r="S420" i="3" s="1"/>
  <c r="S396" i="3"/>
  <c r="S395" i="3"/>
  <c r="S397" i="3" s="1"/>
  <c r="S373" i="3"/>
  <c r="S372" i="3"/>
  <c r="S374" i="3" s="1"/>
  <c r="S350" i="3"/>
  <c r="S349" i="3"/>
  <c r="S351" i="3" s="1"/>
  <c r="S328" i="3"/>
  <c r="S327" i="3"/>
  <c r="S329" i="3" s="1"/>
  <c r="S305" i="3"/>
  <c r="S304" i="3"/>
  <c r="S306" i="3" s="1"/>
  <c r="S282" i="3"/>
  <c r="S281" i="3"/>
  <c r="S283" i="3" s="1"/>
  <c r="S260" i="3"/>
  <c r="S259" i="3"/>
  <c r="S261" i="3" s="1"/>
  <c r="S238" i="3"/>
  <c r="S237" i="3"/>
  <c r="S239" i="3" s="1"/>
  <c r="S216" i="3"/>
  <c r="S215" i="3"/>
  <c r="S217" i="3" s="1"/>
  <c r="S193" i="3"/>
  <c r="S192" i="3"/>
  <c r="S194" i="3" s="1"/>
  <c r="S170" i="3"/>
  <c r="S169" i="3"/>
  <c r="S171" i="3" s="1"/>
  <c r="S147" i="3"/>
  <c r="S146" i="3"/>
  <c r="S148" i="3" s="1"/>
  <c r="S124" i="3"/>
  <c r="S123" i="3"/>
  <c r="S125" i="3" s="1"/>
  <c r="S102" i="3"/>
  <c r="S101" i="3"/>
  <c r="S103" i="3" s="1"/>
  <c r="S79" i="3"/>
  <c r="S78" i="3"/>
  <c r="S80" i="3" s="1"/>
  <c r="S56" i="3"/>
  <c r="S55" i="3"/>
  <c r="S57" i="3" s="1"/>
  <c r="S32" i="3"/>
  <c r="S10" i="3"/>
  <c r="V9" i="3"/>
  <c r="N736" i="3"/>
  <c r="N2429" i="3"/>
  <c r="N2451" i="3"/>
  <c r="AD5563" i="1"/>
  <c r="AD5562" i="1"/>
  <c r="AD5561" i="1"/>
  <c r="AD5560" i="1"/>
  <c r="AD5559" i="1"/>
  <c r="AD5558" i="1"/>
  <c r="AD5557" i="1"/>
  <c r="AD5556" i="1"/>
  <c r="AD5555" i="1"/>
  <c r="AD5554" i="1"/>
  <c r="AD5553" i="1"/>
  <c r="AD5552" i="1"/>
  <c r="AD5551" i="1"/>
  <c r="AD5550" i="1"/>
  <c r="AD5549" i="1"/>
  <c r="AD5548" i="1"/>
  <c r="AD5539" i="1"/>
  <c r="AD5538" i="1"/>
  <c r="AD5537" i="1"/>
  <c r="AD5536" i="1"/>
  <c r="AD5535" i="1"/>
  <c r="AD5534" i="1"/>
  <c r="AD5533" i="1"/>
  <c r="AD5532" i="1"/>
  <c r="AD5531" i="1"/>
  <c r="AD5530" i="1"/>
  <c r="AD5529" i="1"/>
  <c r="AD5528" i="1"/>
  <c r="AD5527" i="1"/>
  <c r="AD5526" i="1"/>
  <c r="AD5525" i="1"/>
  <c r="AD5516" i="1"/>
  <c r="AD5515" i="1"/>
  <c r="AD5514" i="1"/>
  <c r="AD5513" i="1"/>
  <c r="AD5512" i="1"/>
  <c r="AD5511" i="1"/>
  <c r="AD5510" i="1"/>
  <c r="AD5509" i="1"/>
  <c r="AD5508" i="1"/>
  <c r="AD5507" i="1"/>
  <c r="AD5506" i="1"/>
  <c r="AD5505" i="1"/>
  <c r="AD5504" i="1"/>
  <c r="AD5503" i="1"/>
  <c r="AD5502" i="1"/>
  <c r="AD5493" i="1"/>
  <c r="AD5492" i="1"/>
  <c r="AD5491" i="1"/>
  <c r="AD5490" i="1"/>
  <c r="AD5489" i="1"/>
  <c r="AD5488" i="1"/>
  <c r="AD5487" i="1"/>
  <c r="AD5486" i="1"/>
  <c r="AD5485" i="1"/>
  <c r="AD5484" i="1"/>
  <c r="AD5483" i="1"/>
  <c r="AD5482" i="1"/>
  <c r="AD5481" i="1"/>
  <c r="AD5480" i="1"/>
  <c r="AD5479" i="1"/>
  <c r="AD5470" i="1"/>
  <c r="AD5469" i="1"/>
  <c r="AD5468" i="1"/>
  <c r="AD5467" i="1"/>
  <c r="AD5466" i="1"/>
  <c r="AD5465" i="1"/>
  <c r="AD5464" i="1"/>
  <c r="AD5463" i="1"/>
  <c r="AD5462" i="1"/>
  <c r="AD5461" i="1"/>
  <c r="AD5460" i="1"/>
  <c r="AD5459" i="1"/>
  <c r="AD5458" i="1"/>
  <c r="AD5457" i="1"/>
  <c r="AD5456" i="1"/>
  <c r="AD5448" i="1"/>
  <c r="AD5447" i="1"/>
  <c r="AD5446" i="1"/>
  <c r="AD5445" i="1"/>
  <c r="AD5444" i="1"/>
  <c r="AD5443" i="1"/>
  <c r="AD5442" i="1"/>
  <c r="AD5441" i="1"/>
  <c r="AD5440" i="1"/>
  <c r="AD5439" i="1"/>
  <c r="AD5438" i="1"/>
  <c r="AD5437" i="1"/>
  <c r="AD5436" i="1"/>
  <c r="AD5435" i="1"/>
  <c r="AD5434" i="1"/>
  <c r="AD5425" i="1"/>
  <c r="AD5424" i="1"/>
  <c r="AD5423" i="1"/>
  <c r="AD5422" i="1"/>
  <c r="AD5421" i="1"/>
  <c r="AD5420" i="1"/>
  <c r="AD5419" i="1"/>
  <c r="AD5418" i="1"/>
  <c r="AD5417" i="1"/>
  <c r="AD5416" i="1"/>
  <c r="AD5415" i="1"/>
  <c r="AD5414" i="1"/>
  <c r="AD5413" i="1"/>
  <c r="AD5412" i="1"/>
  <c r="AD5411" i="1"/>
  <c r="AD5402" i="1"/>
  <c r="AD5401" i="1"/>
  <c r="AD5400" i="1"/>
  <c r="AD5399" i="1"/>
  <c r="AD5398" i="1"/>
  <c r="AD5397" i="1"/>
  <c r="AD5396" i="1"/>
  <c r="AD5395" i="1"/>
  <c r="AD5394" i="1"/>
  <c r="AD5393" i="1"/>
  <c r="AD5392" i="1"/>
  <c r="AD5391" i="1"/>
  <c r="AD5390" i="1"/>
  <c r="AD5389" i="1"/>
  <c r="AD5388" i="1"/>
  <c r="AD5379" i="1"/>
  <c r="AD5378" i="1"/>
  <c r="AD5377" i="1"/>
  <c r="AD5376" i="1"/>
  <c r="AD5375" i="1"/>
  <c r="AD5374" i="1"/>
  <c r="AD5373" i="1"/>
  <c r="AD5372" i="1"/>
  <c r="AD5371" i="1"/>
  <c r="AD5370" i="1"/>
  <c r="AD5369" i="1"/>
  <c r="AD5368" i="1"/>
  <c r="AD5367" i="1"/>
  <c r="AD5366" i="1"/>
  <c r="AD5365" i="1"/>
  <c r="AD5364" i="1"/>
  <c r="AD5363" i="1"/>
  <c r="AD5362" i="1"/>
  <c r="AD5361" i="1"/>
  <c r="AD5360" i="1"/>
  <c r="AD5359" i="1"/>
  <c r="AD5358" i="1"/>
  <c r="AD5357" i="1"/>
  <c r="AD5356" i="1"/>
  <c r="AD5355" i="1"/>
  <c r="AD5354" i="1"/>
  <c r="AD5353" i="1"/>
  <c r="AD5352" i="1"/>
  <c r="AD5351" i="1"/>
  <c r="AD5342" i="1"/>
  <c r="AD5341" i="1"/>
  <c r="AD5340" i="1"/>
  <c r="AD5339" i="1"/>
  <c r="AD5338" i="1"/>
  <c r="AD5337" i="1"/>
  <c r="AD5336" i="1"/>
  <c r="AD5335" i="1"/>
  <c r="AD5334" i="1"/>
  <c r="AD5333" i="1"/>
  <c r="AD5332" i="1"/>
  <c r="AD5331" i="1"/>
  <c r="AD5330" i="1"/>
  <c r="AD5329" i="1"/>
  <c r="AD5328" i="1"/>
  <c r="AD5319" i="1"/>
  <c r="AD5318" i="1"/>
  <c r="AD5317" i="1"/>
  <c r="AD5316" i="1"/>
  <c r="AD5315" i="1"/>
  <c r="AD5314" i="1"/>
  <c r="AD5313" i="1"/>
  <c r="AD5312" i="1"/>
  <c r="AD5311" i="1"/>
  <c r="AD5310" i="1"/>
  <c r="AD5309" i="1"/>
  <c r="AD5308" i="1"/>
  <c r="AD5307" i="1"/>
  <c r="AD5306" i="1"/>
  <c r="AD5305" i="1"/>
  <c r="AD5296" i="1"/>
  <c r="AD5295" i="1"/>
  <c r="AD5294" i="1"/>
  <c r="AD5293" i="1"/>
  <c r="AD5292" i="1"/>
  <c r="AD5291" i="1"/>
  <c r="AD5290" i="1"/>
  <c r="AD5289" i="1"/>
  <c r="AD5288" i="1"/>
  <c r="AD5287" i="1"/>
  <c r="AD5286" i="1"/>
  <c r="AD5285" i="1"/>
  <c r="AD5284" i="1"/>
  <c r="AD5283" i="1"/>
  <c r="AD5282" i="1"/>
  <c r="AD5274" i="1"/>
  <c r="AD5273" i="1"/>
  <c r="AD5272" i="1"/>
  <c r="AD5271" i="1"/>
  <c r="AD5270" i="1"/>
  <c r="AD5269" i="1"/>
  <c r="AD5268" i="1"/>
  <c r="AD5267" i="1"/>
  <c r="AD5266" i="1"/>
  <c r="AD5265" i="1"/>
  <c r="AD5264" i="1"/>
  <c r="AD5263" i="1"/>
  <c r="AD5262" i="1"/>
  <c r="AD5261" i="1"/>
  <c r="AD5260" i="1"/>
  <c r="AD5252" i="1"/>
  <c r="AD5251" i="1"/>
  <c r="AD5250" i="1"/>
  <c r="AD5249" i="1"/>
  <c r="AD5248" i="1"/>
  <c r="AD5247" i="1"/>
  <c r="AD5246" i="1"/>
  <c r="AD5245" i="1"/>
  <c r="AD5244" i="1"/>
  <c r="AD5243" i="1"/>
  <c r="AD5242" i="1"/>
  <c r="AD5241" i="1"/>
  <c r="AD5240" i="1"/>
  <c r="AD5239" i="1"/>
  <c r="AD5238" i="1"/>
  <c r="AD5229" i="1"/>
  <c r="AD5228" i="1"/>
  <c r="AD5227" i="1"/>
  <c r="AD5226" i="1"/>
  <c r="AD5225" i="1"/>
  <c r="AD5224" i="1"/>
  <c r="AD5223" i="1"/>
  <c r="AD5222" i="1"/>
  <c r="AD5221" i="1"/>
  <c r="AD5220" i="1"/>
  <c r="AD5219" i="1"/>
  <c r="AD5218" i="1"/>
  <c r="AD5217" i="1"/>
  <c r="AD5216" i="1"/>
  <c r="AD5215" i="1"/>
  <c r="AD5206" i="1"/>
  <c r="AD5205" i="1"/>
  <c r="AD5204" i="1"/>
  <c r="AD5203" i="1"/>
  <c r="AD5202" i="1"/>
  <c r="AD5201" i="1"/>
  <c r="AD5200" i="1"/>
  <c r="AD5199" i="1"/>
  <c r="AD5198" i="1"/>
  <c r="AD5197" i="1"/>
  <c r="AD5196" i="1"/>
  <c r="AD5195" i="1"/>
  <c r="AD5194" i="1"/>
  <c r="AD5193" i="1"/>
  <c r="AD5192" i="1"/>
  <c r="AD5183" i="1"/>
  <c r="AD5182" i="1"/>
  <c r="AD5181" i="1"/>
  <c r="AD5180" i="1"/>
  <c r="AD5179" i="1"/>
  <c r="AD5178" i="1"/>
  <c r="AD5177" i="1"/>
  <c r="AD5176" i="1"/>
  <c r="AD5175" i="1"/>
  <c r="AD5174" i="1"/>
  <c r="AD5173" i="1"/>
  <c r="AD5172" i="1"/>
  <c r="AD5171" i="1"/>
  <c r="AD5170" i="1"/>
  <c r="AD5169" i="1"/>
  <c r="AD5160" i="1"/>
  <c r="AD5159" i="1"/>
  <c r="AD5158" i="1"/>
  <c r="AD5157" i="1"/>
  <c r="AD5156" i="1"/>
  <c r="AD5155" i="1"/>
  <c r="AD5154" i="1"/>
  <c r="AD5153" i="1"/>
  <c r="AD5152" i="1"/>
  <c r="AD5151" i="1"/>
  <c r="AD5150" i="1"/>
  <c r="AD5149" i="1"/>
  <c r="AD5148" i="1"/>
  <c r="AD5147" i="1"/>
  <c r="AD5138" i="1"/>
  <c r="AD5137" i="1"/>
  <c r="AD5136" i="1"/>
  <c r="AD5135" i="1"/>
  <c r="AD5134" i="1"/>
  <c r="AD5133" i="1"/>
  <c r="AD5132" i="1"/>
  <c r="AD5131" i="1"/>
  <c r="AD5130" i="1"/>
  <c r="AD5129" i="1"/>
  <c r="AD5128" i="1"/>
  <c r="AD5127" i="1"/>
  <c r="AD5126" i="1"/>
  <c r="AD5124" i="1"/>
  <c r="AD5115" i="1"/>
  <c r="AD5114" i="1"/>
  <c r="AD5113" i="1"/>
  <c r="AD5112" i="1"/>
  <c r="AD5111" i="1"/>
  <c r="AD5110" i="1"/>
  <c r="AD5109" i="1"/>
  <c r="AD5108" i="1"/>
  <c r="AD5107" i="1"/>
  <c r="AD5106" i="1"/>
  <c r="AD5105" i="1"/>
  <c r="AD5104" i="1"/>
  <c r="AD5103" i="1"/>
  <c r="AD5102" i="1"/>
  <c r="AD5092" i="1"/>
  <c r="AD5091" i="1"/>
  <c r="AD5090" i="1"/>
  <c r="AD5089" i="1"/>
  <c r="AD5088" i="1"/>
  <c r="AD5087" i="1"/>
  <c r="AD5086" i="1"/>
  <c r="AD5085" i="1"/>
  <c r="AD5084" i="1"/>
  <c r="AD5083" i="1"/>
  <c r="AD5082" i="1"/>
  <c r="AD5081" i="1"/>
  <c r="AD5080" i="1"/>
  <c r="AD5079" i="1"/>
  <c r="AD5069" i="1"/>
  <c r="AD5068" i="1"/>
  <c r="AD5067" i="1"/>
  <c r="AD5066" i="1"/>
  <c r="AD5065" i="1"/>
  <c r="AD5064" i="1"/>
  <c r="AD5063" i="1"/>
  <c r="AD5062" i="1"/>
  <c r="AD5061" i="1"/>
  <c r="AD5060" i="1"/>
  <c r="AD5059" i="1"/>
  <c r="AD5058" i="1"/>
  <c r="AD5057" i="1"/>
  <c r="AD5046" i="1"/>
  <c r="AD5045" i="1"/>
  <c r="AD5044" i="1"/>
  <c r="AD5043" i="1"/>
  <c r="AD5042" i="1"/>
  <c r="AD5041" i="1"/>
  <c r="AD5040" i="1"/>
  <c r="AD5039" i="1"/>
  <c r="AD5038" i="1"/>
  <c r="AD5037" i="1"/>
  <c r="AD5036" i="1"/>
  <c r="AD5035" i="1"/>
  <c r="AD5024" i="1"/>
  <c r="AD5023" i="1"/>
  <c r="AD5022" i="1"/>
  <c r="AD5021" i="1"/>
  <c r="AD5020" i="1"/>
  <c r="AD5019" i="1"/>
  <c r="AD5018" i="1"/>
  <c r="AD5017" i="1"/>
  <c r="AD5016" i="1"/>
  <c r="AD5015" i="1"/>
  <c r="AD5014" i="1"/>
  <c r="AD5013" i="1"/>
  <c r="AD5012" i="1"/>
  <c r="AD5001" i="1"/>
  <c r="AD5000" i="1"/>
  <c r="AD4999" i="1"/>
  <c r="AD4998" i="1"/>
  <c r="AD4997" i="1"/>
  <c r="AD4996" i="1"/>
  <c r="AD4995" i="1"/>
  <c r="AD4994" i="1"/>
  <c r="AD4993" i="1"/>
  <c r="AD4992" i="1"/>
  <c r="AD4991" i="1"/>
  <c r="AD4990" i="1"/>
  <c r="AD4989" i="1"/>
  <c r="AD4978" i="1"/>
  <c r="AD4977" i="1"/>
  <c r="AD4976" i="1"/>
  <c r="AD4975" i="1"/>
  <c r="AD4974" i="1"/>
  <c r="AD4973" i="1"/>
  <c r="AD4972" i="1"/>
  <c r="AD4971" i="1"/>
  <c r="AD4970" i="1"/>
  <c r="AD4969" i="1"/>
  <c r="AD4968" i="1"/>
  <c r="AD4967" i="1"/>
  <c r="AD4966" i="1"/>
  <c r="AD4964" i="1"/>
  <c r="AD4955" i="1"/>
  <c r="AD4954" i="1"/>
  <c r="AD4953" i="1"/>
  <c r="AD4952" i="1"/>
  <c r="AD4951" i="1"/>
  <c r="AD4950" i="1"/>
  <c r="AD4949" i="1"/>
  <c r="AD4948" i="1"/>
  <c r="AD4947" i="1"/>
  <c r="AD4946" i="1"/>
  <c r="AD4945" i="1"/>
  <c r="AD4944" i="1"/>
  <c r="AD4943" i="1"/>
  <c r="AD4941" i="1"/>
  <c r="AD4932" i="1"/>
  <c r="AD4931" i="1"/>
  <c r="AD4930" i="1"/>
  <c r="AD4929" i="1"/>
  <c r="AD4928" i="1"/>
  <c r="AD4927" i="1"/>
  <c r="AD4926" i="1"/>
  <c r="AD4925" i="1"/>
  <c r="AD4924" i="1"/>
  <c r="AD4923" i="1"/>
  <c r="AD4922" i="1"/>
  <c r="AD4921" i="1"/>
  <c r="AD4920" i="1"/>
  <c r="AD4918" i="1"/>
  <c r="AD4910" i="1"/>
  <c r="AD4909" i="1"/>
  <c r="AD4908" i="1"/>
  <c r="AD4907" i="1"/>
  <c r="AD4906" i="1"/>
  <c r="AD4905" i="1"/>
  <c r="AD4904" i="1"/>
  <c r="AD4903" i="1"/>
  <c r="AD4902" i="1"/>
  <c r="AD4901" i="1"/>
  <c r="AD4900" i="1"/>
  <c r="AD4899" i="1"/>
  <c r="AD4898" i="1"/>
  <c r="AD4887" i="1"/>
  <c r="AD4886" i="1"/>
  <c r="AD4885" i="1"/>
  <c r="AD4884" i="1"/>
  <c r="AD4883" i="1"/>
  <c r="AD4882" i="1"/>
  <c r="AD4881" i="1"/>
  <c r="AD4880" i="1"/>
  <c r="AD4879" i="1"/>
  <c r="AD4878" i="1"/>
  <c r="AD4877" i="1"/>
  <c r="AD4876" i="1"/>
  <c r="AD4875" i="1"/>
  <c r="AD4864" i="1"/>
  <c r="AD4863" i="1"/>
  <c r="AD4862" i="1"/>
  <c r="AD4861" i="1"/>
  <c r="AD4860" i="1"/>
  <c r="AD4859" i="1"/>
  <c r="AD4858" i="1"/>
  <c r="AD4857" i="1"/>
  <c r="AD4856" i="1"/>
  <c r="AD4855" i="1"/>
  <c r="AD4854" i="1"/>
  <c r="AD4853" i="1"/>
  <c r="AD4852" i="1"/>
  <c r="AD4841" i="1"/>
  <c r="AD4840" i="1"/>
  <c r="AD4839" i="1"/>
  <c r="AD4838" i="1"/>
  <c r="AD4837" i="1"/>
  <c r="AD4836" i="1"/>
  <c r="AD4835" i="1"/>
  <c r="AD4834" i="1"/>
  <c r="AD4833" i="1"/>
  <c r="AD4832" i="1"/>
  <c r="AD4831" i="1"/>
  <c r="AD4830" i="1"/>
  <c r="AD4829" i="1"/>
  <c r="AD4819" i="1"/>
  <c r="AD4818" i="1"/>
  <c r="AD4817" i="1"/>
  <c r="AD4816" i="1"/>
  <c r="AD4815" i="1"/>
  <c r="AD4814" i="1"/>
  <c r="AD4813" i="1"/>
  <c r="AD4812" i="1"/>
  <c r="AD4811" i="1"/>
  <c r="AD4810" i="1"/>
  <c r="AD4809" i="1"/>
  <c r="AD4808" i="1"/>
  <c r="AD4807" i="1"/>
  <c r="AD4796" i="1"/>
  <c r="AD4795" i="1"/>
  <c r="AD4794" i="1"/>
  <c r="AD4793" i="1"/>
  <c r="AD4792" i="1"/>
  <c r="AD4791" i="1"/>
  <c r="AD4790" i="1"/>
  <c r="AD4789" i="1"/>
  <c r="AD4788" i="1"/>
  <c r="AD4787" i="1"/>
  <c r="AD4786" i="1"/>
  <c r="AD4785" i="1"/>
  <c r="AD4784" i="1"/>
  <c r="AD4773" i="1"/>
  <c r="AD4772" i="1"/>
  <c r="AD4771" i="1"/>
  <c r="AD4770" i="1"/>
  <c r="AD4769" i="1"/>
  <c r="AD4768" i="1"/>
  <c r="AD4767" i="1"/>
  <c r="AD4766" i="1"/>
  <c r="AD4765" i="1"/>
  <c r="AD4764" i="1"/>
  <c r="AD4763" i="1"/>
  <c r="AD4762" i="1"/>
  <c r="AD4761" i="1"/>
  <c r="AD4759" i="1"/>
  <c r="AD4750" i="1"/>
  <c r="AD4749" i="1"/>
  <c r="AD4748" i="1"/>
  <c r="AD4747" i="1"/>
  <c r="AD4746" i="1"/>
  <c r="AD4745" i="1"/>
  <c r="AD4744" i="1"/>
  <c r="AD4743" i="1"/>
  <c r="AD4742" i="1"/>
  <c r="AD4741" i="1"/>
  <c r="AD4740" i="1"/>
  <c r="AD4739" i="1"/>
  <c r="AD4738" i="1"/>
  <c r="AD4736" i="1"/>
  <c r="AD4727" i="1"/>
  <c r="AD4726" i="1"/>
  <c r="AD4725" i="1"/>
  <c r="AD4724" i="1"/>
  <c r="AD4723" i="1"/>
  <c r="AD4722" i="1"/>
  <c r="AD4721" i="1"/>
  <c r="AD4720" i="1"/>
  <c r="AD4719" i="1"/>
  <c r="AD4718" i="1"/>
  <c r="AD4717" i="1"/>
  <c r="AD4716" i="1"/>
  <c r="AD4715" i="1"/>
  <c r="AD4713" i="1"/>
  <c r="AD4705" i="1"/>
  <c r="AD4704" i="1"/>
  <c r="AD4703" i="1"/>
  <c r="AD4702" i="1"/>
  <c r="AD4701" i="1"/>
  <c r="AD4700" i="1"/>
  <c r="AD4699" i="1"/>
  <c r="AD4698" i="1"/>
  <c r="AD4697" i="1"/>
  <c r="AD4696" i="1"/>
  <c r="AD4695" i="1"/>
  <c r="AD4694" i="1"/>
  <c r="AD4693" i="1"/>
  <c r="AD4691" i="1"/>
  <c r="AD4682" i="1"/>
  <c r="AD4681" i="1"/>
  <c r="AD4680" i="1"/>
  <c r="AD4679" i="1"/>
  <c r="AD4678" i="1"/>
  <c r="AD4677" i="1"/>
  <c r="AD4676" i="1"/>
  <c r="AD4675" i="1"/>
  <c r="AD4674" i="1"/>
  <c r="AD4673" i="1"/>
  <c r="AD4672" i="1"/>
  <c r="AD4671" i="1"/>
  <c r="AD4670" i="1"/>
  <c r="AD4668" i="1"/>
  <c r="AD4659" i="1"/>
  <c r="AD4658" i="1"/>
  <c r="AD4657" i="1"/>
  <c r="AD4656" i="1"/>
  <c r="AD4655" i="1"/>
  <c r="AD4654" i="1"/>
  <c r="AD4653" i="1"/>
  <c r="AD4652" i="1"/>
  <c r="AD4651" i="1"/>
  <c r="AD4650" i="1"/>
  <c r="AD4649" i="1"/>
  <c r="AD4648" i="1"/>
  <c r="AD4647" i="1"/>
  <c r="AD4636" i="1"/>
  <c r="AD4635" i="1"/>
  <c r="AD4634" i="1"/>
  <c r="AD4633" i="1"/>
  <c r="AD4632" i="1"/>
  <c r="AD4631" i="1"/>
  <c r="AD4630" i="1"/>
  <c r="AD4629" i="1"/>
  <c r="AD4628" i="1"/>
  <c r="AD4627" i="1"/>
  <c r="AD4626" i="1"/>
  <c r="AD4625" i="1"/>
  <c r="AD4624" i="1"/>
  <c r="AD4613" i="1"/>
  <c r="AD4612" i="1"/>
  <c r="AD4611" i="1"/>
  <c r="AD4610" i="1"/>
  <c r="AD4609" i="1"/>
  <c r="AD4608" i="1"/>
  <c r="AD4607" i="1"/>
  <c r="AD4606" i="1"/>
  <c r="AD4605" i="1"/>
  <c r="AD4604" i="1"/>
  <c r="AD4603" i="1"/>
  <c r="AD4602" i="1"/>
  <c r="AD4601" i="1"/>
  <c r="AD4590" i="1"/>
  <c r="AD4589" i="1"/>
  <c r="AD4588" i="1"/>
  <c r="AD4587" i="1"/>
  <c r="AD4586" i="1"/>
  <c r="AD4585" i="1"/>
  <c r="AD4584" i="1"/>
  <c r="AD4583" i="1"/>
  <c r="AD4582" i="1"/>
  <c r="AD4581" i="1"/>
  <c r="AD4580" i="1"/>
  <c r="AD4579" i="1"/>
  <c r="AD4578" i="1"/>
  <c r="AD4567" i="1"/>
  <c r="AD4566" i="1"/>
  <c r="AD4565" i="1"/>
  <c r="AD4564" i="1"/>
  <c r="AD4563" i="1"/>
  <c r="AD4562" i="1"/>
  <c r="AD4561" i="1"/>
  <c r="AD4560" i="1"/>
  <c r="AD4559" i="1"/>
  <c r="AD4558" i="1"/>
  <c r="AD4557" i="1"/>
  <c r="AD4556" i="1"/>
  <c r="AD4555" i="1"/>
  <c r="AD4544" i="1"/>
  <c r="AD4543" i="1"/>
  <c r="AD4542" i="1"/>
  <c r="AD4541" i="1"/>
  <c r="AD4540" i="1"/>
  <c r="AD4539" i="1"/>
  <c r="AD4538" i="1"/>
  <c r="AD4537" i="1"/>
  <c r="AD4536" i="1"/>
  <c r="AD4535" i="1"/>
  <c r="AD4534" i="1"/>
  <c r="AD4533" i="1"/>
  <c r="AD4532" i="1"/>
  <c r="AD4530" i="1"/>
  <c r="AD4522" i="1"/>
  <c r="AD4521" i="1"/>
  <c r="AD4520" i="1"/>
  <c r="AD4519" i="1"/>
  <c r="AD4518" i="1"/>
  <c r="AD4517" i="1"/>
  <c r="AD4516" i="1"/>
  <c r="AD4515" i="1"/>
  <c r="AD4514" i="1"/>
  <c r="AD4513" i="1"/>
  <c r="AD4512" i="1"/>
  <c r="AD4511" i="1"/>
  <c r="AD4510" i="1"/>
  <c r="AD4499" i="1"/>
  <c r="AD4498" i="1"/>
  <c r="AD4497" i="1"/>
  <c r="AD4496" i="1"/>
  <c r="AD4495" i="1"/>
  <c r="AD4494" i="1"/>
  <c r="AD4493" i="1"/>
  <c r="AD4492" i="1"/>
  <c r="AD4491" i="1"/>
  <c r="AD4490" i="1"/>
  <c r="AD4489" i="1"/>
  <c r="AD4488" i="1"/>
  <c r="AD4487" i="1"/>
  <c r="AD4476" i="1"/>
  <c r="AD4475" i="1"/>
  <c r="AD4474" i="1"/>
  <c r="AD4473" i="1"/>
  <c r="AD4472" i="1"/>
  <c r="AD4471" i="1"/>
  <c r="AD4470" i="1"/>
  <c r="AD4469" i="1"/>
  <c r="AD4468" i="1"/>
  <c r="AD4467" i="1"/>
  <c r="AD4466" i="1"/>
  <c r="AD4465" i="1"/>
  <c r="AD4464" i="1"/>
  <c r="AD4453" i="1"/>
  <c r="AD4452" i="1"/>
  <c r="AD4451" i="1"/>
  <c r="AD4450" i="1"/>
  <c r="AD4449" i="1"/>
  <c r="AD4448" i="1"/>
  <c r="AD4447" i="1"/>
  <c r="AD4446" i="1"/>
  <c r="AD4445" i="1"/>
  <c r="AD4444" i="1"/>
  <c r="AD4443" i="1"/>
  <c r="AD4442" i="1"/>
  <c r="AD4441" i="1"/>
  <c r="AD4430" i="1"/>
  <c r="AD4429" i="1"/>
  <c r="AD4428" i="1"/>
  <c r="AD4427" i="1"/>
  <c r="AD4426" i="1"/>
  <c r="AD4425" i="1"/>
  <c r="AD4424" i="1"/>
  <c r="AD4423" i="1"/>
  <c r="AD4422" i="1"/>
  <c r="AD4421" i="1"/>
  <c r="AD4420" i="1"/>
  <c r="AD4419" i="1"/>
  <c r="AD4418" i="1"/>
  <c r="AD4408" i="1"/>
  <c r="AD4407" i="1"/>
  <c r="AD4406" i="1"/>
  <c r="AD4405" i="1"/>
  <c r="AD4404" i="1"/>
  <c r="AD4403" i="1"/>
  <c r="AD4402" i="1"/>
  <c r="AD4401" i="1"/>
  <c r="AD4400" i="1"/>
  <c r="AD4399" i="1"/>
  <c r="AD4398" i="1"/>
  <c r="AD4397" i="1"/>
  <c r="AD4396" i="1"/>
  <c r="AD4385" i="1"/>
  <c r="AD4384" i="1"/>
  <c r="AD4383" i="1"/>
  <c r="AD4382" i="1"/>
  <c r="AD4381" i="1"/>
  <c r="AD4380" i="1"/>
  <c r="AD4379" i="1"/>
  <c r="AD4378" i="1"/>
  <c r="AD4377" i="1"/>
  <c r="AD4376" i="1"/>
  <c r="AD4375" i="1"/>
  <c r="AD4374" i="1"/>
  <c r="AD4373" i="1"/>
  <c r="AD4362" i="1"/>
  <c r="AD4361" i="1"/>
  <c r="AD4360" i="1"/>
  <c r="AD4359" i="1"/>
  <c r="AD4358" i="1"/>
  <c r="AD4357" i="1"/>
  <c r="AD4356" i="1"/>
  <c r="AD4355" i="1"/>
  <c r="AD4354" i="1"/>
  <c r="AD4353" i="1"/>
  <c r="AD4352" i="1"/>
  <c r="AD4351" i="1"/>
  <c r="AD4350" i="1"/>
  <c r="AD4339" i="1"/>
  <c r="AD4338" i="1"/>
  <c r="AD4337" i="1"/>
  <c r="AD4336" i="1"/>
  <c r="AD4335" i="1"/>
  <c r="AD4334" i="1"/>
  <c r="AD4333" i="1"/>
  <c r="AD4332" i="1"/>
  <c r="AD4331" i="1"/>
  <c r="AD4330" i="1"/>
  <c r="AD4329" i="1"/>
  <c r="AD4328" i="1"/>
  <c r="AD4327" i="1"/>
  <c r="AD4325" i="1"/>
  <c r="AD4316" i="1"/>
  <c r="AD4315" i="1"/>
  <c r="AD4314" i="1"/>
  <c r="AD4313" i="1"/>
  <c r="AD4312" i="1"/>
  <c r="AD4311" i="1"/>
  <c r="AD4310" i="1"/>
  <c r="AD4309" i="1"/>
  <c r="AD4308" i="1"/>
  <c r="AD4307" i="1"/>
  <c r="AD4306" i="1"/>
  <c r="AD4305" i="1"/>
  <c r="AD4304" i="1"/>
  <c r="AD4294" i="1"/>
  <c r="AD4293" i="1"/>
  <c r="AD4292" i="1"/>
  <c r="AD4291" i="1"/>
  <c r="AD4290" i="1"/>
  <c r="AD4289" i="1"/>
  <c r="AD4288" i="1"/>
  <c r="AD4287" i="1"/>
  <c r="AD4286" i="1"/>
  <c r="AD4285" i="1"/>
  <c r="AD4284" i="1"/>
  <c r="AD4283" i="1"/>
  <c r="AD4282" i="1"/>
  <c r="AD4271" i="1"/>
  <c r="AD4270" i="1"/>
  <c r="AD4269" i="1"/>
  <c r="AD4268" i="1"/>
  <c r="AD4267" i="1"/>
  <c r="AD4266" i="1"/>
  <c r="AD4265" i="1"/>
  <c r="AD4264" i="1"/>
  <c r="AD4263" i="1"/>
  <c r="AD4262" i="1"/>
  <c r="AD4261" i="1"/>
  <c r="AD4260" i="1"/>
  <c r="AD4259" i="1"/>
  <c r="AD4248" i="1"/>
  <c r="AD4247" i="1"/>
  <c r="AD4246" i="1"/>
  <c r="AD4245" i="1"/>
  <c r="AD4244" i="1"/>
  <c r="AD4243" i="1"/>
  <c r="AD4242" i="1"/>
  <c r="AD4241" i="1"/>
  <c r="AD4240" i="1"/>
  <c r="AD4239" i="1"/>
  <c r="AD4238" i="1"/>
  <c r="AD4237" i="1"/>
  <c r="AD4236" i="1"/>
  <c r="AD4235" i="1"/>
  <c r="AD4234" i="1"/>
  <c r="AD4225" i="1"/>
  <c r="AD4224" i="1"/>
  <c r="AD4223" i="1"/>
  <c r="AD4222" i="1"/>
  <c r="AD4221" i="1"/>
  <c r="AD4220" i="1"/>
  <c r="AD4219" i="1"/>
  <c r="AD4218" i="1"/>
  <c r="AD4217" i="1"/>
  <c r="AD4216" i="1"/>
  <c r="AD4215" i="1"/>
  <c r="AD4214" i="1"/>
  <c r="AD4213" i="1"/>
  <c r="AD4202" i="1"/>
  <c r="AD4201" i="1"/>
  <c r="AD4200" i="1"/>
  <c r="AD4199" i="1"/>
  <c r="AD4198" i="1"/>
  <c r="AD4197" i="1"/>
  <c r="AD4196" i="1"/>
  <c r="AD4195" i="1"/>
  <c r="AD4194" i="1"/>
  <c r="AD4193" i="1"/>
  <c r="AD4192" i="1"/>
  <c r="AD4191" i="1"/>
  <c r="AD4190" i="1"/>
  <c r="AD4188" i="1"/>
  <c r="AD4180" i="1"/>
  <c r="AD4179" i="1"/>
  <c r="AD4178" i="1"/>
  <c r="AD4177" i="1"/>
  <c r="AD4176" i="1"/>
  <c r="AD4175" i="1"/>
  <c r="AD4174" i="1"/>
  <c r="AD4173" i="1"/>
  <c r="AD4172" i="1"/>
  <c r="AD4171" i="1"/>
  <c r="AD4170" i="1"/>
  <c r="AD4169" i="1"/>
  <c r="AD4168" i="1"/>
  <c r="AD4157" i="1"/>
  <c r="AD4156" i="1"/>
  <c r="AD4155" i="1"/>
  <c r="AD4154" i="1"/>
  <c r="AD4153" i="1"/>
  <c r="AD4152" i="1"/>
  <c r="AD4151" i="1"/>
  <c r="AD4150" i="1"/>
  <c r="AD4149" i="1"/>
  <c r="AD4148" i="1"/>
  <c r="AD4147" i="1"/>
  <c r="AD4146" i="1"/>
  <c r="AD4145" i="1"/>
  <c r="AD4134" i="1"/>
  <c r="AD4133" i="1"/>
  <c r="AD4132" i="1"/>
  <c r="AD4131" i="1"/>
  <c r="AD4130" i="1"/>
  <c r="AD4129" i="1"/>
  <c r="AD4128" i="1"/>
  <c r="AD4127" i="1"/>
  <c r="AD4126" i="1"/>
  <c r="AD4125" i="1"/>
  <c r="AD4124" i="1"/>
  <c r="AD4123" i="1"/>
  <c r="AD4122" i="1"/>
  <c r="AD4111" i="1"/>
  <c r="AD4110" i="1"/>
  <c r="AD4109" i="1"/>
  <c r="AD4108" i="1"/>
  <c r="AD4107" i="1"/>
  <c r="AD4106" i="1"/>
  <c r="AD4105" i="1"/>
  <c r="AD4104" i="1"/>
  <c r="AD4103" i="1"/>
  <c r="AD4102" i="1"/>
  <c r="AD4101" i="1"/>
  <c r="AD4100" i="1"/>
  <c r="AD4099" i="1"/>
  <c r="AD4088" i="1"/>
  <c r="AD4087" i="1"/>
  <c r="AD4086" i="1"/>
  <c r="AD4085" i="1"/>
  <c r="AD4084" i="1"/>
  <c r="AD4083" i="1"/>
  <c r="AD4082" i="1"/>
  <c r="AD4081" i="1"/>
  <c r="AD4080" i="1"/>
  <c r="AD4079" i="1"/>
  <c r="AD4078" i="1"/>
  <c r="AD4077" i="1"/>
  <c r="AD4076" i="1"/>
  <c r="AD4074" i="1"/>
  <c r="AD4068" i="1"/>
  <c r="AD4067" i="1"/>
  <c r="AD4066" i="1"/>
  <c r="AD4065" i="1"/>
  <c r="AD4064" i="1"/>
  <c r="AD4063" i="1"/>
  <c r="AD4062" i="1"/>
  <c r="AD4061" i="1"/>
  <c r="AD4060" i="1"/>
  <c r="AD4059" i="1"/>
  <c r="AD4058" i="1"/>
  <c r="AD4057" i="1"/>
  <c r="AD4056" i="1"/>
  <c r="AD4054" i="1"/>
  <c r="AD4044" i="1"/>
  <c r="AD4043" i="1"/>
  <c r="AD4042" i="1"/>
  <c r="AD4041" i="1"/>
  <c r="AD4040" i="1"/>
  <c r="AD4039" i="1"/>
  <c r="AD4038" i="1"/>
  <c r="AD4037" i="1"/>
  <c r="AD4036" i="1"/>
  <c r="AD4035" i="1"/>
  <c r="AD4034" i="1"/>
  <c r="AD4033" i="1"/>
  <c r="AD4032" i="1"/>
  <c r="AD4020" i="1"/>
  <c r="AD4019" i="1"/>
  <c r="AD4018" i="1"/>
  <c r="AD4017" i="1"/>
  <c r="AD4016" i="1"/>
  <c r="AD4015" i="1"/>
  <c r="AD4014" i="1"/>
  <c r="AD4013" i="1"/>
  <c r="AD4012" i="1"/>
  <c r="AD4011" i="1"/>
  <c r="AD4010" i="1"/>
  <c r="AD4009" i="1"/>
  <c r="AD4008" i="1"/>
  <c r="AD3996" i="1"/>
  <c r="AD3995" i="1"/>
  <c r="AD3994" i="1"/>
  <c r="AD3993" i="1"/>
  <c r="AD3992" i="1"/>
  <c r="AD3991" i="1"/>
  <c r="AD3990" i="1"/>
  <c r="AD3989" i="1"/>
  <c r="AD3988" i="1"/>
  <c r="AD3987" i="1"/>
  <c r="AD3986" i="1"/>
  <c r="AD3985" i="1"/>
  <c r="AD3984" i="1"/>
  <c r="AD3972" i="1"/>
  <c r="AD3971" i="1"/>
  <c r="AD3970" i="1"/>
  <c r="AD3969" i="1"/>
  <c r="AD3968" i="1"/>
  <c r="AD3967" i="1"/>
  <c r="AD3966" i="1"/>
  <c r="AD3965" i="1"/>
  <c r="AD3964" i="1"/>
  <c r="AD3963" i="1"/>
  <c r="AD3962" i="1"/>
  <c r="AD3961" i="1"/>
  <c r="AD3960" i="1"/>
  <c r="AD3949" i="1"/>
  <c r="AD3948" i="1"/>
  <c r="AD3947" i="1"/>
  <c r="AD3946" i="1"/>
  <c r="AD3945" i="1"/>
  <c r="AD3944" i="1"/>
  <c r="AD3943" i="1"/>
  <c r="AD3942" i="1"/>
  <c r="AD3941" i="1"/>
  <c r="AD3940" i="1"/>
  <c r="AD3939" i="1"/>
  <c r="AD3938" i="1"/>
  <c r="AD3937" i="1"/>
  <c r="AD3925" i="1"/>
  <c r="AD3924" i="1"/>
  <c r="AD3923" i="1"/>
  <c r="AD3922" i="1"/>
  <c r="AD3921" i="1"/>
  <c r="AD3920" i="1"/>
  <c r="AD3919" i="1"/>
  <c r="AD3918" i="1"/>
  <c r="AD3917" i="1"/>
  <c r="AD3916" i="1"/>
  <c r="AD3915" i="1"/>
  <c r="AD3914" i="1"/>
  <c r="AD3913" i="1"/>
  <c r="AD3902" i="1"/>
  <c r="AD3901" i="1"/>
  <c r="AD3900" i="1"/>
  <c r="AD3899" i="1"/>
  <c r="AD3898" i="1"/>
  <c r="AD3897" i="1"/>
  <c r="AD3896" i="1"/>
  <c r="AD3895" i="1"/>
  <c r="AD3894" i="1"/>
  <c r="AD3893" i="1"/>
  <c r="AD3892" i="1"/>
  <c r="AD3891" i="1"/>
  <c r="AD3890" i="1"/>
  <c r="AD3878" i="1"/>
  <c r="AD3877" i="1"/>
  <c r="AD3876" i="1"/>
  <c r="AD3875" i="1"/>
  <c r="AD3874" i="1"/>
  <c r="AD3873" i="1"/>
  <c r="AD3872" i="1"/>
  <c r="AD3871" i="1"/>
  <c r="AD3870" i="1"/>
  <c r="AD3869" i="1"/>
  <c r="AD3868" i="1"/>
  <c r="AD3867" i="1"/>
  <c r="AD3866" i="1"/>
  <c r="AD3854" i="1"/>
  <c r="AD3853" i="1"/>
  <c r="AD3852" i="1"/>
  <c r="AD3851" i="1"/>
  <c r="AD3850" i="1"/>
  <c r="AD3849" i="1"/>
  <c r="AD3848" i="1"/>
  <c r="AD3847" i="1"/>
  <c r="AD3846" i="1"/>
  <c r="AD3845" i="1"/>
  <c r="AD3844" i="1"/>
  <c r="AD3843" i="1"/>
  <c r="AD3842" i="1"/>
  <c r="AD3831" i="1"/>
  <c r="AD3830" i="1"/>
  <c r="AD3829" i="1"/>
  <c r="AD3828" i="1"/>
  <c r="AD3827" i="1"/>
  <c r="AD3826" i="1"/>
  <c r="AD3825" i="1"/>
  <c r="AD3824" i="1"/>
  <c r="AD3823" i="1"/>
  <c r="AD3822" i="1"/>
  <c r="AD3821" i="1"/>
  <c r="AD3820" i="1"/>
  <c r="AD3819" i="1"/>
  <c r="AD3817" i="1"/>
  <c r="AD3808" i="1"/>
  <c r="AD3807" i="1"/>
  <c r="AD3806" i="1"/>
  <c r="AD3805" i="1"/>
  <c r="AD3804" i="1"/>
  <c r="AD3803" i="1"/>
  <c r="AD3802" i="1"/>
  <c r="AD3801" i="1"/>
  <c r="AD3800" i="1"/>
  <c r="AD3799" i="1"/>
  <c r="AD3798" i="1"/>
  <c r="AD3797" i="1"/>
  <c r="AD3796" i="1"/>
  <c r="AD3794" i="1"/>
  <c r="AD3784" i="1"/>
  <c r="AD3783" i="1"/>
  <c r="AD3782" i="1"/>
  <c r="AD3781" i="1"/>
  <c r="AD3780" i="1"/>
  <c r="AD3779" i="1"/>
  <c r="AD3778" i="1"/>
  <c r="AD3777" i="1"/>
  <c r="AD3776" i="1"/>
  <c r="AD3775" i="1"/>
  <c r="AD3774" i="1"/>
  <c r="AD3773" i="1"/>
  <c r="AD3772" i="1"/>
  <c r="AD3760" i="1"/>
  <c r="AD3759" i="1"/>
  <c r="AD3758" i="1"/>
  <c r="AD3757" i="1"/>
  <c r="AD3756" i="1"/>
  <c r="AD3755" i="1"/>
  <c r="AD3754" i="1"/>
  <c r="AD3753" i="1"/>
  <c r="AD3752" i="1"/>
  <c r="AD3751" i="1"/>
  <c r="AD3750" i="1"/>
  <c r="AD3749" i="1"/>
  <c r="AD3748" i="1"/>
  <c r="AD3746" i="1"/>
  <c r="AD3737" i="1"/>
  <c r="AD3736" i="1"/>
  <c r="AD3735" i="1"/>
  <c r="AD3734" i="1"/>
  <c r="AD3733" i="1"/>
  <c r="AD3732" i="1"/>
  <c r="AD3731" i="1"/>
  <c r="AD3730" i="1"/>
  <c r="AD3729" i="1"/>
  <c r="AD3728" i="1"/>
  <c r="AD3727" i="1"/>
  <c r="AD3726" i="1"/>
  <c r="AD3725" i="1"/>
  <c r="AD3723" i="1"/>
  <c r="AD3714" i="1"/>
  <c r="AD3713" i="1"/>
  <c r="AD3712" i="1"/>
  <c r="AD3711" i="1"/>
  <c r="AD3710" i="1"/>
  <c r="AD3709" i="1"/>
  <c r="AD3708" i="1"/>
  <c r="AD3707" i="1"/>
  <c r="AD3706" i="1"/>
  <c r="AD3705" i="1"/>
  <c r="AD3704" i="1"/>
  <c r="AD3703" i="1"/>
  <c r="AD3702" i="1"/>
  <c r="AD3690" i="1"/>
  <c r="AD3689" i="1"/>
  <c r="AD3688" i="1"/>
  <c r="AD3687" i="1"/>
  <c r="AD3686" i="1"/>
  <c r="AD3685" i="1"/>
  <c r="AD3684" i="1"/>
  <c r="AD3683" i="1"/>
  <c r="AD3682" i="1"/>
  <c r="AD3681" i="1"/>
  <c r="AD3680" i="1"/>
  <c r="AD3679" i="1"/>
  <c r="AD3678" i="1"/>
  <c r="AD3676" i="1"/>
  <c r="AD3666" i="1"/>
  <c r="AD3665" i="1"/>
  <c r="AD3664" i="1"/>
  <c r="AD3663" i="1"/>
  <c r="AD3662" i="1"/>
  <c r="AD3661" i="1"/>
  <c r="AD3660" i="1"/>
  <c r="AD3659" i="1"/>
  <c r="AD3658" i="1"/>
  <c r="AD3657" i="1"/>
  <c r="AD3656" i="1"/>
  <c r="AD3655" i="1"/>
  <c r="AD3654" i="1"/>
  <c r="AD3652" i="1"/>
  <c r="AD3642" i="1"/>
  <c r="AD3641" i="1"/>
  <c r="AD3640" i="1"/>
  <c r="AD3639" i="1"/>
  <c r="AD3638" i="1"/>
  <c r="AD3637" i="1"/>
  <c r="AD3636" i="1"/>
  <c r="AD3635" i="1"/>
  <c r="AD3634" i="1"/>
  <c r="AD3633" i="1"/>
  <c r="AD3632" i="1"/>
  <c r="AD3631" i="1"/>
  <c r="AD3630" i="1"/>
  <c r="AD3628" i="1"/>
  <c r="AD3618" i="1"/>
  <c r="AD3617" i="1"/>
  <c r="AD3616" i="1"/>
  <c r="AD3615" i="1"/>
  <c r="AD3614" i="1"/>
  <c r="AD3613" i="1"/>
  <c r="AD3612" i="1"/>
  <c r="AD3611" i="1"/>
  <c r="AD3610" i="1"/>
  <c r="AD3609" i="1"/>
  <c r="AD3608" i="1"/>
  <c r="AD3607" i="1"/>
  <c r="AD3606" i="1"/>
  <c r="AD3595" i="1"/>
  <c r="AD3594" i="1"/>
  <c r="AD3593" i="1"/>
  <c r="AD3592" i="1"/>
  <c r="AD3591" i="1"/>
  <c r="AD3590" i="1"/>
  <c r="AD3589" i="1"/>
  <c r="AD3588" i="1"/>
  <c r="AD3587" i="1"/>
  <c r="AD3586" i="1"/>
  <c r="AD3585" i="1"/>
  <c r="AD3584" i="1"/>
  <c r="AD3583" i="1"/>
  <c r="AD3571" i="1"/>
  <c r="AD3570" i="1"/>
  <c r="AD3569" i="1"/>
  <c r="AD3568" i="1"/>
  <c r="AD3567" i="1"/>
  <c r="AD3566" i="1"/>
  <c r="AD3565" i="1"/>
  <c r="AD3564" i="1"/>
  <c r="AD3563" i="1"/>
  <c r="AD3562" i="1"/>
  <c r="AD3561" i="1"/>
  <c r="AD3560" i="1"/>
  <c r="AD3559" i="1"/>
  <c r="AD3557" i="1"/>
  <c r="AD3547" i="1"/>
  <c r="AD3546" i="1"/>
  <c r="AD3545" i="1"/>
  <c r="AD3544" i="1"/>
  <c r="AD3543" i="1"/>
  <c r="AD3542" i="1"/>
  <c r="AD3541" i="1"/>
  <c r="AD3540" i="1"/>
  <c r="AD3539" i="1"/>
  <c r="AD3538" i="1"/>
  <c r="AD3537" i="1"/>
  <c r="AD3536" i="1"/>
  <c r="AD3535" i="1"/>
  <c r="AD3523" i="1"/>
  <c r="AD3522" i="1"/>
  <c r="AD3521" i="1"/>
  <c r="AD3520" i="1"/>
  <c r="AD3519" i="1"/>
  <c r="AD3518" i="1"/>
  <c r="AD3517" i="1"/>
  <c r="AD3516" i="1"/>
  <c r="AD3515" i="1"/>
  <c r="AD3514" i="1"/>
  <c r="AD3513" i="1"/>
  <c r="AD3512" i="1"/>
  <c r="AD3511" i="1"/>
  <c r="AD3499" i="1"/>
  <c r="AD3498" i="1"/>
  <c r="AD3497" i="1"/>
  <c r="AD3496" i="1"/>
  <c r="AD3495" i="1"/>
  <c r="AD3494" i="1"/>
  <c r="AD3493" i="1"/>
  <c r="AD3492" i="1"/>
  <c r="AD3491" i="1"/>
  <c r="AD3490" i="1"/>
  <c r="AD3489" i="1"/>
  <c r="AD3488" i="1"/>
  <c r="AD3487" i="1"/>
  <c r="AD3485" i="1"/>
  <c r="AD3476" i="1"/>
  <c r="AD3475" i="1"/>
  <c r="AD3474" i="1"/>
  <c r="AD3473" i="1"/>
  <c r="AD3472" i="1"/>
  <c r="AD3471" i="1"/>
  <c r="AD3470" i="1"/>
  <c r="AD3469" i="1"/>
  <c r="AD3468" i="1"/>
  <c r="AD3467" i="1"/>
  <c r="AD3466" i="1"/>
  <c r="AD3465" i="1"/>
  <c r="AD3464" i="1"/>
  <c r="AD3452" i="1"/>
  <c r="AD3451" i="1"/>
  <c r="AD3450" i="1"/>
  <c r="AD3449" i="1"/>
  <c r="AD3448" i="1"/>
  <c r="AD3447" i="1"/>
  <c r="AD3446" i="1"/>
  <c r="AD3445" i="1"/>
  <c r="AD3444" i="1"/>
  <c r="AD3443" i="1"/>
  <c r="AD3442" i="1"/>
  <c r="AD3441" i="1"/>
  <c r="AD3440" i="1"/>
  <c r="AD3438" i="1"/>
  <c r="AD3428" i="1"/>
  <c r="AD3427" i="1"/>
  <c r="AD3426" i="1"/>
  <c r="AD3425" i="1"/>
  <c r="AD3424" i="1"/>
  <c r="AD3423" i="1"/>
  <c r="AD3422" i="1"/>
  <c r="AD3421" i="1"/>
  <c r="AD3420" i="1"/>
  <c r="AD3419" i="1"/>
  <c r="AD3418" i="1"/>
  <c r="AD3417" i="1"/>
  <c r="AD3416" i="1"/>
  <c r="AD3414" i="1"/>
  <c r="AD3404" i="1"/>
  <c r="AD3403" i="1"/>
  <c r="AD3402" i="1"/>
  <c r="AD3401" i="1"/>
  <c r="AD3400" i="1"/>
  <c r="AD3399" i="1"/>
  <c r="AD3398" i="1"/>
  <c r="AD3397" i="1"/>
  <c r="AD3396" i="1"/>
  <c r="AD3395" i="1"/>
  <c r="AD3394" i="1"/>
  <c r="AD3393" i="1"/>
  <c r="AD3392" i="1"/>
  <c r="AD3390" i="1"/>
  <c r="AD3380" i="1"/>
  <c r="AD3379" i="1"/>
  <c r="AD3378" i="1"/>
  <c r="AD3377" i="1"/>
  <c r="AD3376" i="1"/>
  <c r="AD3375" i="1"/>
  <c r="AD3374" i="1"/>
  <c r="AD3373" i="1"/>
  <c r="AD3372" i="1"/>
  <c r="AD3371" i="1"/>
  <c r="AD3370" i="1"/>
  <c r="AD3369" i="1"/>
  <c r="AD3368" i="1"/>
  <c r="AD3357" i="1"/>
  <c r="AD3356" i="1"/>
  <c r="AD3355" i="1"/>
  <c r="AD3354" i="1"/>
  <c r="AD3353" i="1"/>
  <c r="AD3352" i="1"/>
  <c r="AD3351" i="1"/>
  <c r="AD3350" i="1"/>
  <c r="AD3349" i="1"/>
  <c r="AD3348" i="1"/>
  <c r="AD3347" i="1"/>
  <c r="AD3346" i="1"/>
  <c r="AD3345" i="1"/>
  <c r="AD3333" i="1"/>
  <c r="AD3332" i="1"/>
  <c r="AD3331" i="1"/>
  <c r="AD3330" i="1"/>
  <c r="AD3329" i="1"/>
  <c r="AD3328" i="1"/>
  <c r="AD3327" i="1"/>
  <c r="AD3326" i="1"/>
  <c r="AD3325" i="1"/>
  <c r="AD3324" i="1"/>
  <c r="AD3323" i="1"/>
  <c r="AD3322" i="1"/>
  <c r="AD3321" i="1"/>
  <c r="AD3319" i="1"/>
  <c r="AD3309" i="1"/>
  <c r="AD3308" i="1"/>
  <c r="AD3307" i="1"/>
  <c r="AD3306" i="1"/>
  <c r="AD3305" i="1"/>
  <c r="AD3304" i="1"/>
  <c r="AD3303" i="1"/>
  <c r="AD3302" i="1"/>
  <c r="AD3301" i="1"/>
  <c r="AD3300" i="1"/>
  <c r="AD3299" i="1"/>
  <c r="AD3298" i="1"/>
  <c r="AD3297" i="1"/>
  <c r="AD3295" i="1"/>
  <c r="AD3285" i="1"/>
  <c r="AD3284" i="1"/>
  <c r="AD3283" i="1"/>
  <c r="AD3282" i="1"/>
  <c r="AD3281" i="1"/>
  <c r="AD3280" i="1"/>
  <c r="AD3279" i="1"/>
  <c r="AD3278" i="1"/>
  <c r="AD3277" i="1"/>
  <c r="AD3276" i="1"/>
  <c r="AD3275" i="1"/>
  <c r="AD3274" i="1"/>
  <c r="AD3273" i="1"/>
  <c r="AD3271" i="1"/>
  <c r="AD3261" i="1"/>
  <c r="AD3260" i="1"/>
  <c r="AD3259" i="1"/>
  <c r="AD3258" i="1"/>
  <c r="AD3257" i="1"/>
  <c r="AD3256" i="1"/>
  <c r="AD3255" i="1"/>
  <c r="AD3254" i="1"/>
  <c r="AD3253" i="1"/>
  <c r="AD3252" i="1"/>
  <c r="AD3251" i="1"/>
  <c r="AD3250" i="1"/>
  <c r="AD3249" i="1"/>
  <c r="AD3247" i="1"/>
  <c r="AD3238" i="1"/>
  <c r="AD3237" i="1"/>
  <c r="AD3236" i="1"/>
  <c r="AD3235" i="1"/>
  <c r="AD3234" i="1"/>
  <c r="AD3233" i="1"/>
  <c r="AD3232" i="1"/>
  <c r="AD3231" i="1"/>
  <c r="AD3230" i="1"/>
  <c r="AD3229" i="1"/>
  <c r="AD3228" i="1"/>
  <c r="AD3227" i="1"/>
  <c r="AD3226" i="1"/>
  <c r="AD3224" i="1"/>
  <c r="AD3214" i="1"/>
  <c r="AD3213" i="1"/>
  <c r="AD3212" i="1"/>
  <c r="AD3211" i="1"/>
  <c r="AD3210" i="1"/>
  <c r="AD3209" i="1"/>
  <c r="AD3208" i="1"/>
  <c r="AD3207" i="1"/>
  <c r="AD3206" i="1"/>
  <c r="AD3205" i="1"/>
  <c r="AD3204" i="1"/>
  <c r="AD3203" i="1"/>
  <c r="AD3202" i="1"/>
  <c r="AD3190" i="1"/>
  <c r="AD3189" i="1"/>
  <c r="AD3188" i="1"/>
  <c r="AD3187" i="1"/>
  <c r="AD3186" i="1"/>
  <c r="AD3185" i="1"/>
  <c r="AD3184" i="1"/>
  <c r="AD3183" i="1"/>
  <c r="AD3182" i="1"/>
  <c r="AD3181" i="1"/>
  <c r="AD3180" i="1"/>
  <c r="AD3179" i="1"/>
  <c r="AD3178" i="1"/>
  <c r="AD3166" i="1"/>
  <c r="AD3165" i="1"/>
  <c r="AD3164" i="1"/>
  <c r="AD3163" i="1"/>
  <c r="AD3162" i="1"/>
  <c r="AD3161" i="1"/>
  <c r="AD3160" i="1"/>
  <c r="AD3159" i="1"/>
  <c r="AD3158" i="1"/>
  <c r="AD3157" i="1"/>
  <c r="AD3156" i="1"/>
  <c r="AD3155" i="1"/>
  <c r="AD3154" i="1"/>
  <c r="AD3141" i="1"/>
  <c r="AD3140" i="1"/>
  <c r="AD3139" i="1"/>
  <c r="AD3138" i="1"/>
  <c r="AD3137" i="1"/>
  <c r="AD3136" i="1"/>
  <c r="AD3135" i="1"/>
  <c r="AD3134" i="1"/>
  <c r="AD3133" i="1"/>
  <c r="AD3132" i="1"/>
  <c r="AD3131" i="1"/>
  <c r="AD3130" i="1"/>
  <c r="AD3129" i="1"/>
  <c r="AD3127" i="1"/>
  <c r="AD3117" i="1"/>
  <c r="AD3116" i="1"/>
  <c r="AD3115" i="1"/>
  <c r="AD3114" i="1"/>
  <c r="AD3113" i="1"/>
  <c r="AD3112" i="1"/>
  <c r="AD3111" i="1"/>
  <c r="AD3110" i="1"/>
  <c r="AD3109" i="1"/>
  <c r="AD3108" i="1"/>
  <c r="AD3107" i="1"/>
  <c r="AD3106" i="1"/>
  <c r="AD3105" i="1"/>
  <c r="AD3093" i="1"/>
  <c r="AD3092" i="1"/>
  <c r="AD3091" i="1"/>
  <c r="AD3090" i="1"/>
  <c r="AD3089" i="1"/>
  <c r="AD3088" i="1"/>
  <c r="AD3087" i="1"/>
  <c r="AD3086" i="1"/>
  <c r="AD3085" i="1"/>
  <c r="AD3084" i="1"/>
  <c r="AD3083" i="1"/>
  <c r="AD3082" i="1"/>
  <c r="AD3081" i="1"/>
  <c r="AD3079" i="1"/>
  <c r="AD3069" i="1"/>
  <c r="AD3068" i="1"/>
  <c r="AD3067" i="1"/>
  <c r="AD3066" i="1"/>
  <c r="AD3065" i="1"/>
  <c r="AD3064" i="1"/>
  <c r="AD3063" i="1"/>
  <c r="AD3062" i="1"/>
  <c r="AD3061" i="1"/>
  <c r="AD3060" i="1"/>
  <c r="AD3059" i="1"/>
  <c r="AD3058" i="1"/>
  <c r="AD3057" i="1"/>
  <c r="AD3055" i="1"/>
  <c r="AD3045" i="1"/>
  <c r="AD3044" i="1"/>
  <c r="AD3043" i="1"/>
  <c r="AD3042" i="1"/>
  <c r="AD3041" i="1"/>
  <c r="AD3040" i="1"/>
  <c r="AD3039" i="1"/>
  <c r="AD3038" i="1"/>
  <c r="AD3037" i="1"/>
  <c r="AD3036" i="1"/>
  <c r="AD3035" i="1"/>
  <c r="AD3034" i="1"/>
  <c r="AD3033" i="1"/>
  <c r="AD3022" i="1"/>
  <c r="AD3021" i="1"/>
  <c r="AD3020" i="1"/>
  <c r="AD3019" i="1"/>
  <c r="AD3018" i="1"/>
  <c r="AD3017" i="1"/>
  <c r="AD3016" i="1"/>
  <c r="AD3015" i="1"/>
  <c r="AD3014" i="1"/>
  <c r="AD3013" i="1"/>
  <c r="AD3012" i="1"/>
  <c r="AD3011" i="1"/>
  <c r="AD3010" i="1"/>
  <c r="AD3008" i="1"/>
  <c r="AD2998" i="1"/>
  <c r="AD2997" i="1"/>
  <c r="AD2996" i="1"/>
  <c r="AD2995" i="1"/>
  <c r="AD2994" i="1"/>
  <c r="AD2993" i="1"/>
  <c r="AD2992" i="1"/>
  <c r="AD2991" i="1"/>
  <c r="AD2990" i="1"/>
  <c r="AD2989" i="1"/>
  <c r="AD2988" i="1"/>
  <c r="AD2987" i="1"/>
  <c r="AD2986" i="1"/>
  <c r="AD2974" i="1"/>
  <c r="AD2973" i="1"/>
  <c r="AD2972" i="1"/>
  <c r="AD2971" i="1"/>
  <c r="AD2970" i="1"/>
  <c r="AD2969" i="1"/>
  <c r="AD2968" i="1"/>
  <c r="AD2967" i="1"/>
  <c r="AD2966" i="1"/>
  <c r="AD2965" i="1"/>
  <c r="AD2964" i="1"/>
  <c r="AD2963" i="1"/>
  <c r="AD2962" i="1"/>
  <c r="AD2960" i="1"/>
  <c r="AD2950" i="1"/>
  <c r="AD2949" i="1"/>
  <c r="AD2948" i="1"/>
  <c r="AD2947" i="1"/>
  <c r="AD2946" i="1"/>
  <c r="AD2945" i="1"/>
  <c r="AD2944" i="1"/>
  <c r="AD2943" i="1"/>
  <c r="AD2942" i="1"/>
  <c r="AD2941" i="1"/>
  <c r="AD2940" i="1"/>
  <c r="AD2939" i="1"/>
  <c r="AD2938" i="1"/>
  <c r="AD2936" i="1"/>
  <c r="AD2926" i="1"/>
  <c r="AD2925" i="1"/>
  <c r="AD2924" i="1"/>
  <c r="AD2923" i="1"/>
  <c r="AD2922" i="1"/>
  <c r="AD2921" i="1"/>
  <c r="AD2920" i="1"/>
  <c r="AD2919" i="1"/>
  <c r="AD2918" i="1"/>
  <c r="AD2917" i="1"/>
  <c r="AD2916" i="1"/>
  <c r="AD2914" i="1"/>
  <c r="AD2913" i="1"/>
  <c r="AD2912" i="1"/>
  <c r="AD2911" i="1"/>
  <c r="AD2910" i="1"/>
  <c r="AD2909" i="1"/>
  <c r="AD2908" i="1"/>
  <c r="AD2907" i="1"/>
  <c r="AD2906" i="1"/>
  <c r="AD2905" i="1"/>
  <c r="AD2904" i="1"/>
  <c r="AD2903" i="1"/>
  <c r="AD2902" i="1"/>
  <c r="AD2901" i="1"/>
  <c r="AD2899" i="1"/>
  <c r="AD2889" i="1"/>
  <c r="AD2888" i="1"/>
  <c r="AD2887" i="1"/>
  <c r="AD2886" i="1"/>
  <c r="AD2885" i="1"/>
  <c r="AD2884" i="1"/>
  <c r="AD2883" i="1"/>
  <c r="AD2882" i="1"/>
  <c r="AD2881" i="1"/>
  <c r="AD2880" i="1"/>
  <c r="AD2879" i="1"/>
  <c r="AD2878" i="1"/>
  <c r="AD2877" i="1"/>
  <c r="AD2865" i="1"/>
  <c r="AD2864" i="1"/>
  <c r="AD2863" i="1"/>
  <c r="AD2862" i="1"/>
  <c r="AD2861" i="1"/>
  <c r="AD2860" i="1"/>
  <c r="AD2859" i="1"/>
  <c r="AD2858" i="1"/>
  <c r="AD2857" i="1"/>
  <c r="AD2856" i="1"/>
  <c r="AD2855" i="1"/>
  <c r="AD2854" i="1"/>
  <c r="AD2853" i="1"/>
  <c r="AD2851" i="1"/>
  <c r="AD2841" i="1"/>
  <c r="AD2840" i="1"/>
  <c r="AD2839" i="1"/>
  <c r="AD2838" i="1"/>
  <c r="AD2837" i="1"/>
  <c r="AD2836" i="1"/>
  <c r="AD2835" i="1"/>
  <c r="AD2834" i="1"/>
  <c r="AD2833" i="1"/>
  <c r="AD2832" i="1"/>
  <c r="AD2831" i="1"/>
  <c r="AD2830" i="1"/>
  <c r="AD2829" i="1"/>
  <c r="AD2818" i="1"/>
  <c r="AD2817" i="1"/>
  <c r="AD2816" i="1"/>
  <c r="AD2815" i="1"/>
  <c r="AD2814" i="1"/>
  <c r="AD2813" i="1"/>
  <c r="AD2812" i="1"/>
  <c r="AD2811" i="1"/>
  <c r="AD2810" i="1"/>
  <c r="AD2809" i="1"/>
  <c r="AD2808" i="1"/>
  <c r="AD2807" i="1"/>
  <c r="AD2806" i="1"/>
  <c r="AD2794" i="1"/>
  <c r="AD2793" i="1"/>
  <c r="AD2792" i="1"/>
  <c r="AD2791" i="1"/>
  <c r="AD2790" i="1"/>
  <c r="AD2789" i="1"/>
  <c r="AD2788" i="1"/>
  <c r="AD2787" i="1"/>
  <c r="AD2786" i="1"/>
  <c r="AD2785" i="1"/>
  <c r="AD2784" i="1"/>
  <c r="AD2783" i="1"/>
  <c r="AD2782" i="1"/>
  <c r="AD2770" i="1"/>
  <c r="AD2769" i="1"/>
  <c r="AD2768" i="1"/>
  <c r="AD2767" i="1"/>
  <c r="AD2766" i="1"/>
  <c r="AD2765" i="1"/>
  <c r="AD2764" i="1"/>
  <c r="AD2763" i="1"/>
  <c r="AD2762" i="1"/>
  <c r="AD2761" i="1"/>
  <c r="AD2760" i="1"/>
  <c r="AD2759" i="1"/>
  <c r="AD2758" i="1"/>
  <c r="AD2746" i="1"/>
  <c r="AD2745" i="1"/>
  <c r="AD2744" i="1"/>
  <c r="AD2743" i="1"/>
  <c r="AD2742" i="1"/>
  <c r="AD2741" i="1"/>
  <c r="AD2740" i="1"/>
  <c r="AD2739" i="1"/>
  <c r="AD2738" i="1"/>
  <c r="AD2737" i="1"/>
  <c r="AD2736" i="1"/>
  <c r="AD2735" i="1"/>
  <c r="AD2734" i="1"/>
  <c r="AD2732" i="1"/>
  <c r="AD2722" i="1"/>
  <c r="AD2721" i="1"/>
  <c r="AD2720" i="1"/>
  <c r="AD2719" i="1"/>
  <c r="AD2718" i="1"/>
  <c r="AD2717" i="1"/>
  <c r="AD2716" i="1"/>
  <c r="AD2715" i="1"/>
  <c r="AD2714" i="1"/>
  <c r="AD2713" i="1"/>
  <c r="AD2712" i="1"/>
  <c r="AD2711" i="1"/>
  <c r="AD2710" i="1"/>
  <c r="AD2708" i="1"/>
  <c r="AD2699" i="1"/>
  <c r="AD2698" i="1"/>
  <c r="AD2697" i="1"/>
  <c r="AD2696" i="1"/>
  <c r="AD2695" i="1"/>
  <c r="AD2694" i="1"/>
  <c r="AD2693" i="1"/>
  <c r="AD2692" i="1"/>
  <c r="AD2691" i="1"/>
  <c r="AD2690" i="1"/>
  <c r="AD2689" i="1"/>
  <c r="AD2688" i="1"/>
  <c r="AD2687" i="1"/>
  <c r="AD2675" i="1"/>
  <c r="AD2674" i="1"/>
  <c r="AD2673" i="1"/>
  <c r="AD2672" i="1"/>
  <c r="AD2671" i="1"/>
  <c r="AD2670" i="1"/>
  <c r="AD2669" i="1"/>
  <c r="AD2668" i="1"/>
  <c r="AD2667" i="1"/>
  <c r="AD2666" i="1"/>
  <c r="AD2665" i="1"/>
  <c r="AD2664" i="1"/>
  <c r="AD2663" i="1"/>
  <c r="AD2661" i="1"/>
  <c r="AD2651" i="1"/>
  <c r="AD2650" i="1"/>
  <c r="AD2649" i="1"/>
  <c r="AD2648" i="1"/>
  <c r="AD2647" i="1"/>
  <c r="AD2646" i="1"/>
  <c r="AD2645" i="1"/>
  <c r="AD2644" i="1"/>
  <c r="AD2643" i="1"/>
  <c r="AD2642" i="1"/>
  <c r="AD2641" i="1"/>
  <c r="AD2640" i="1"/>
  <c r="AD2639" i="1"/>
  <c r="AD2627" i="1"/>
  <c r="AD2626" i="1"/>
  <c r="AD2625" i="1"/>
  <c r="AD2624" i="1"/>
  <c r="AD2623" i="1"/>
  <c r="AD2622" i="1"/>
  <c r="AD2621" i="1"/>
  <c r="AD2620" i="1"/>
  <c r="AD2619" i="1"/>
  <c r="AD2618" i="1"/>
  <c r="AD2617" i="1"/>
  <c r="AD2616" i="1"/>
  <c r="AD2615" i="1"/>
  <c r="AD2603" i="1"/>
  <c r="AD2602" i="1"/>
  <c r="AD2601" i="1"/>
  <c r="AD2600" i="1"/>
  <c r="AD2599" i="1"/>
  <c r="AD2598" i="1"/>
  <c r="AD2597" i="1"/>
  <c r="AD2596" i="1"/>
  <c r="AD2595" i="1"/>
  <c r="AD2594" i="1"/>
  <c r="AD2593" i="1"/>
  <c r="AD2592" i="1"/>
  <c r="AD2591" i="1"/>
  <c r="AD2589" i="1"/>
  <c r="AD2580" i="1"/>
  <c r="AD2579" i="1"/>
  <c r="AD2578" i="1"/>
  <c r="AD2577" i="1"/>
  <c r="AD2576" i="1"/>
  <c r="AD2575" i="1"/>
  <c r="AD2574" i="1"/>
  <c r="AD2573" i="1"/>
  <c r="AD2572" i="1"/>
  <c r="AD2571" i="1"/>
  <c r="AD2570" i="1"/>
  <c r="AD2569" i="1"/>
  <c r="AD2568" i="1"/>
  <c r="AD2556" i="1"/>
  <c r="AD2555" i="1"/>
  <c r="AD2554" i="1"/>
  <c r="AD2553" i="1"/>
  <c r="AD2552" i="1"/>
  <c r="AD2551" i="1"/>
  <c r="AD2550" i="1"/>
  <c r="AD2549" i="1"/>
  <c r="AD2548" i="1"/>
  <c r="AD2547" i="1"/>
  <c r="AD2546" i="1"/>
  <c r="AD2545" i="1"/>
  <c r="AD2544" i="1"/>
  <c r="AD2532" i="1"/>
  <c r="AD2531" i="1"/>
  <c r="AD2530" i="1"/>
  <c r="AD2529" i="1"/>
  <c r="AD2528" i="1"/>
  <c r="AD2527" i="1"/>
  <c r="AD2526" i="1"/>
  <c r="AD2525" i="1"/>
  <c r="AD2524" i="1"/>
  <c r="AD2523" i="1"/>
  <c r="AD2522" i="1"/>
  <c r="AD2521" i="1"/>
  <c r="AD2520" i="1"/>
  <c r="AD2518" i="1"/>
  <c r="AD2508" i="1"/>
  <c r="AD2507" i="1"/>
  <c r="AD2506" i="1"/>
  <c r="AD2505" i="1"/>
  <c r="AD2504" i="1"/>
  <c r="AD2503" i="1"/>
  <c r="AD2502" i="1"/>
  <c r="AD2501" i="1"/>
  <c r="AD2500" i="1"/>
  <c r="AD2499" i="1"/>
  <c r="AD2498" i="1"/>
  <c r="AD2497" i="1"/>
  <c r="AD2496" i="1"/>
  <c r="AD2494" i="1"/>
  <c r="AD2484" i="1"/>
  <c r="AD2483" i="1"/>
  <c r="AD2482" i="1"/>
  <c r="AD2481" i="1"/>
  <c r="AD2480" i="1"/>
  <c r="AD2479" i="1"/>
  <c r="AD2478" i="1"/>
  <c r="AD2477" i="1"/>
  <c r="AD2476" i="1"/>
  <c r="AD2475" i="1"/>
  <c r="AD2474" i="1"/>
  <c r="AD2473" i="1"/>
  <c r="AD2472" i="1"/>
  <c r="AD2469" i="1"/>
  <c r="AD2468" i="1"/>
  <c r="AD2467" i="1"/>
  <c r="AD2466" i="1"/>
  <c r="AD2465" i="1"/>
  <c r="AD2464" i="1"/>
  <c r="AD2463" i="1"/>
  <c r="AD2462" i="1"/>
  <c r="AD2461" i="1"/>
  <c r="AD2460" i="1"/>
  <c r="AD2459" i="1"/>
  <c r="AD2458" i="1"/>
  <c r="AD2457" i="1"/>
  <c r="AD2456" i="1"/>
  <c r="AD2445" i="1"/>
  <c r="AD2444" i="1"/>
  <c r="AD2443" i="1"/>
  <c r="AD2442" i="1"/>
  <c r="AD2441" i="1"/>
  <c r="AD2440" i="1"/>
  <c r="AD2439" i="1"/>
  <c r="AD2438" i="1"/>
  <c r="AD2437" i="1"/>
  <c r="AD2436" i="1"/>
  <c r="AD2435" i="1"/>
  <c r="AD2434" i="1"/>
  <c r="AD2433" i="1"/>
  <c r="AD2432" i="1"/>
  <c r="AD2421" i="1"/>
  <c r="AD2420" i="1"/>
  <c r="AD2419" i="1"/>
  <c r="AD2418" i="1"/>
  <c r="AD2417" i="1"/>
  <c r="AD2416" i="1"/>
  <c r="AD2415" i="1"/>
  <c r="AD2414" i="1"/>
  <c r="AD2413" i="1"/>
  <c r="AD2412" i="1"/>
  <c r="AD2411" i="1"/>
  <c r="AD2410" i="1"/>
  <c r="AD2409" i="1"/>
  <c r="AD2408" i="1"/>
  <c r="AD2397" i="1"/>
  <c r="AD2396" i="1"/>
  <c r="AD2395" i="1"/>
  <c r="AD2394" i="1"/>
  <c r="AD2393" i="1"/>
  <c r="AD2392" i="1"/>
  <c r="AD2391" i="1"/>
  <c r="AD2390" i="1"/>
  <c r="AD2389" i="1"/>
  <c r="AD2388" i="1"/>
  <c r="AD2387" i="1"/>
  <c r="AD2386" i="1"/>
  <c r="AD2385" i="1"/>
  <c r="AD2384" i="1"/>
  <c r="AD2373" i="1"/>
  <c r="AD2372" i="1"/>
  <c r="AD2371" i="1"/>
  <c r="AD2370" i="1"/>
  <c r="AD2369" i="1"/>
  <c r="AD2368" i="1"/>
  <c r="AD2367" i="1"/>
  <c r="AD2366" i="1"/>
  <c r="AD2365" i="1"/>
  <c r="AD2364" i="1"/>
  <c r="AD2363" i="1"/>
  <c r="AD2362" i="1"/>
  <c r="AD2360" i="1"/>
  <c r="AD2357" i="1"/>
  <c r="AD2356" i="1"/>
  <c r="AD2355" i="1"/>
  <c r="AD2354" i="1"/>
  <c r="AD2353" i="1"/>
  <c r="AD2352" i="1"/>
  <c r="AD2351" i="1"/>
  <c r="AD2350" i="1"/>
  <c r="AD2349" i="1"/>
  <c r="AD2348" i="1"/>
  <c r="AD2347" i="1"/>
  <c r="AD2346" i="1"/>
  <c r="AD2345" i="1"/>
  <c r="AD2334" i="1"/>
  <c r="AD2333" i="1"/>
  <c r="AD2332" i="1"/>
  <c r="AD2331" i="1"/>
  <c r="AD2330" i="1"/>
  <c r="AD2329" i="1"/>
  <c r="AD2328" i="1"/>
  <c r="AD2327" i="1"/>
  <c r="AD2326" i="1"/>
  <c r="AD2325" i="1"/>
  <c r="AD2324" i="1"/>
  <c r="AD2323" i="1"/>
  <c r="AD2322" i="1"/>
  <c r="AD2320" i="1"/>
  <c r="AD2310" i="1"/>
  <c r="AD2309" i="1"/>
  <c r="AD2308" i="1"/>
  <c r="AD2307" i="1"/>
  <c r="AD2306" i="1"/>
  <c r="AD2305" i="1"/>
  <c r="AD2304" i="1"/>
  <c r="AD2303" i="1"/>
  <c r="AD2302" i="1"/>
  <c r="AD2301" i="1"/>
  <c r="AD2300" i="1"/>
  <c r="AD2299" i="1"/>
  <c r="AD2298" i="1"/>
  <c r="AD2286" i="1"/>
  <c r="AD2285" i="1"/>
  <c r="AD2284" i="1"/>
  <c r="AD2283" i="1"/>
  <c r="AD2282" i="1"/>
  <c r="AD2281" i="1"/>
  <c r="AD2280" i="1"/>
  <c r="AD2279" i="1"/>
  <c r="AD2278" i="1"/>
  <c r="AD2277" i="1"/>
  <c r="AD2276" i="1"/>
  <c r="AD2275" i="1"/>
  <c r="AD2274" i="1"/>
  <c r="AD2263" i="1"/>
  <c r="AD2262" i="1"/>
  <c r="AD2261" i="1"/>
  <c r="AD2260" i="1"/>
  <c r="AD2259" i="1"/>
  <c r="AD2258" i="1"/>
  <c r="AD2257" i="1"/>
  <c r="AD2256" i="1"/>
  <c r="AD2255" i="1"/>
  <c r="AD2254" i="1"/>
  <c r="AD2253" i="1"/>
  <c r="AD2252" i="1"/>
  <c r="AD2251" i="1"/>
  <c r="AD2248" i="1"/>
  <c r="AD2247" i="1"/>
  <c r="AD2246" i="1"/>
  <c r="AD2245" i="1"/>
  <c r="AD2244" i="1"/>
  <c r="AD2243" i="1"/>
  <c r="AD2242" i="1"/>
  <c r="AD2241" i="1"/>
  <c r="AD2240" i="1"/>
  <c r="AD2239" i="1"/>
  <c r="AD2238" i="1"/>
  <c r="AD2237" i="1"/>
  <c r="AD2236" i="1"/>
  <c r="AD2235" i="1"/>
  <c r="AD2225" i="1"/>
  <c r="AD2224" i="1"/>
  <c r="AD2223" i="1"/>
  <c r="AD2222" i="1"/>
  <c r="AD2221" i="1"/>
  <c r="AD2220" i="1"/>
  <c r="AD2219" i="1"/>
  <c r="AD2218" i="1"/>
  <c r="AD2217" i="1"/>
  <c r="AD2216" i="1"/>
  <c r="AD2215" i="1"/>
  <c r="AD2214" i="1"/>
  <c r="AD2213" i="1"/>
  <c r="AD2212" i="1"/>
  <c r="AD2202" i="1"/>
  <c r="AD2201" i="1"/>
  <c r="AD2200" i="1"/>
  <c r="AD2199" i="1"/>
  <c r="AD2198" i="1"/>
  <c r="AD2197" i="1"/>
  <c r="AD2196" i="1"/>
  <c r="AD2195" i="1"/>
  <c r="AD2194" i="1"/>
  <c r="AD2193" i="1"/>
  <c r="AD2192" i="1"/>
  <c r="AD2191" i="1"/>
  <c r="AD2190" i="1"/>
  <c r="AD2189" i="1"/>
  <c r="AD2179" i="1"/>
  <c r="AD2178" i="1"/>
  <c r="AD2177" i="1"/>
  <c r="AD2176" i="1"/>
  <c r="AD2175" i="1"/>
  <c r="AD2174" i="1"/>
  <c r="AD2173" i="1"/>
  <c r="AD2172" i="1"/>
  <c r="AD2171" i="1"/>
  <c r="AD2170" i="1"/>
  <c r="AD2169" i="1"/>
  <c r="AD2168" i="1"/>
  <c r="AD2167" i="1"/>
  <c r="AD2166" i="1"/>
  <c r="AD2156" i="1"/>
  <c r="AD2155" i="1"/>
  <c r="AD2154" i="1"/>
  <c r="AD2153" i="1"/>
  <c r="AD2152" i="1"/>
  <c r="AD2151" i="1"/>
  <c r="AD2150" i="1"/>
  <c r="AD2149" i="1"/>
  <c r="AD2148" i="1"/>
  <c r="AD2147" i="1"/>
  <c r="AD2146" i="1"/>
  <c r="AD2145" i="1"/>
  <c r="AD2143" i="1"/>
  <c r="AD2141" i="1"/>
  <c r="AD2140" i="1"/>
  <c r="AD2139" i="1"/>
  <c r="AD2138" i="1"/>
  <c r="AD2137" i="1"/>
  <c r="AD2136" i="1"/>
  <c r="AD2135" i="1"/>
  <c r="AD2134" i="1"/>
  <c r="AD2133" i="1"/>
  <c r="AD2132" i="1"/>
  <c r="AD2131" i="1"/>
  <c r="AD2130" i="1"/>
  <c r="AD2129" i="1"/>
  <c r="AD2127" i="1"/>
  <c r="AD2118" i="1"/>
  <c r="AD2117" i="1"/>
  <c r="AD2116" i="1"/>
  <c r="AD2115" i="1"/>
  <c r="AD2114" i="1"/>
  <c r="AD2113" i="1"/>
  <c r="AD2112" i="1"/>
  <c r="AD2111" i="1"/>
  <c r="AD2110" i="1"/>
  <c r="AD2109" i="1"/>
  <c r="AD2108" i="1"/>
  <c r="AD2107" i="1"/>
  <c r="AD2106" i="1"/>
  <c r="AD2104" i="1"/>
  <c r="AD2095" i="1"/>
  <c r="AD2094" i="1"/>
  <c r="AD2093" i="1"/>
  <c r="AD2092" i="1"/>
  <c r="AD2091" i="1"/>
  <c r="AD2090" i="1"/>
  <c r="AD2089" i="1"/>
  <c r="AD2088" i="1"/>
  <c r="AD2087" i="1"/>
  <c r="AD2086" i="1"/>
  <c r="AD2085" i="1"/>
  <c r="AD2084" i="1"/>
  <c r="AD2083" i="1"/>
  <c r="AD2081" i="1"/>
  <c r="AD2072" i="1"/>
  <c r="AD2071" i="1"/>
  <c r="AD2070" i="1"/>
  <c r="AD2069" i="1"/>
  <c r="AD2068" i="1"/>
  <c r="AD2067" i="1"/>
  <c r="AD2066" i="1"/>
  <c r="AD2065" i="1"/>
  <c r="AD2064" i="1"/>
  <c r="AD2063" i="1"/>
  <c r="AD2062" i="1"/>
  <c r="AD2061" i="1"/>
  <c r="AD2060" i="1"/>
  <c r="AD2049" i="1"/>
  <c r="AD2048" i="1"/>
  <c r="AD2047" i="1"/>
  <c r="AD2046" i="1"/>
  <c r="AD2045" i="1"/>
  <c r="AD2044" i="1"/>
  <c r="AD2043" i="1"/>
  <c r="AD2042" i="1"/>
  <c r="AD2041" i="1"/>
  <c r="AD2040" i="1"/>
  <c r="AD2039" i="1"/>
  <c r="AD2038" i="1"/>
  <c r="AD2035" i="1"/>
  <c r="AD2034" i="1"/>
  <c r="AD2033" i="1"/>
  <c r="AD2032" i="1"/>
  <c r="AD2031" i="1"/>
  <c r="AD2030" i="1"/>
  <c r="AD2029" i="1"/>
  <c r="AD2028" i="1"/>
  <c r="AD2027" i="1"/>
  <c r="AD2026" i="1"/>
  <c r="AD2025" i="1"/>
  <c r="AD2024" i="1"/>
  <c r="AD2023" i="1"/>
  <c r="AD2012" i="1"/>
  <c r="AD2011" i="1"/>
  <c r="AD2010" i="1"/>
  <c r="AD2009" i="1"/>
  <c r="AD2008" i="1"/>
  <c r="AD2007" i="1"/>
  <c r="AD2006" i="1"/>
  <c r="AD2005" i="1"/>
  <c r="AD2004" i="1"/>
  <c r="AD2003" i="1"/>
  <c r="AD2002" i="1"/>
  <c r="AD2001" i="1"/>
  <c r="AD2000" i="1"/>
  <c r="AD1989" i="1"/>
  <c r="AD1988" i="1"/>
  <c r="AD1987" i="1"/>
  <c r="AD1986" i="1"/>
  <c r="AD1985" i="1"/>
  <c r="AD1984" i="1"/>
  <c r="AD1983" i="1"/>
  <c r="AD1982" i="1"/>
  <c r="AD1981" i="1"/>
  <c r="AD1980" i="1"/>
  <c r="AD1979" i="1"/>
  <c r="AD1978" i="1"/>
  <c r="AD1977" i="1"/>
  <c r="AD1966" i="1"/>
  <c r="AD1965" i="1"/>
  <c r="AD1964" i="1"/>
  <c r="AD1963" i="1"/>
  <c r="AD1962" i="1"/>
  <c r="AD1961" i="1"/>
  <c r="AD1960" i="1"/>
  <c r="AD1959" i="1"/>
  <c r="AD1958" i="1"/>
  <c r="AD1957" i="1"/>
  <c r="AD1956" i="1"/>
  <c r="AD1955" i="1"/>
  <c r="AD1954" i="1"/>
  <c r="AD1952" i="1"/>
  <c r="AD1944" i="1"/>
  <c r="AD1943" i="1"/>
  <c r="AD1942" i="1"/>
  <c r="AD1941" i="1"/>
  <c r="AD1940" i="1"/>
  <c r="AD1939" i="1"/>
  <c r="AD1938" i="1"/>
  <c r="AD1937" i="1"/>
  <c r="AD1936" i="1"/>
  <c r="AD1935" i="1"/>
  <c r="AD1934" i="1"/>
  <c r="AD1933" i="1"/>
  <c r="AD1930" i="1"/>
  <c r="AD1929" i="1"/>
  <c r="AD1928" i="1"/>
  <c r="AD1927" i="1"/>
  <c r="AD1926" i="1"/>
  <c r="AD1925" i="1"/>
  <c r="AD1924" i="1"/>
  <c r="AD1923" i="1"/>
  <c r="AD1922" i="1"/>
  <c r="AD1921" i="1"/>
  <c r="AD1920" i="1"/>
  <c r="AD1919" i="1"/>
  <c r="AD1918" i="1"/>
  <c r="AD1916" i="1"/>
  <c r="AD1906" i="1"/>
  <c r="AD1905" i="1"/>
  <c r="AD1904" i="1"/>
  <c r="AD1903" i="1"/>
  <c r="AD1902" i="1"/>
  <c r="AD1901" i="1"/>
  <c r="AD1900" i="1"/>
  <c r="AD1899" i="1"/>
  <c r="AD1898" i="1"/>
  <c r="AD1897" i="1"/>
  <c r="AD1896" i="1"/>
  <c r="AD1895" i="1"/>
  <c r="AD1894" i="1"/>
  <c r="AD1883" i="1"/>
  <c r="AD1882" i="1"/>
  <c r="AD1881" i="1"/>
  <c r="AD1880" i="1"/>
  <c r="AD1879" i="1"/>
  <c r="AD1878" i="1"/>
  <c r="AD1877" i="1"/>
  <c r="AD1876" i="1"/>
  <c r="AD1875" i="1"/>
  <c r="AD1874" i="1"/>
  <c r="AD1873" i="1"/>
  <c r="AD1872" i="1"/>
  <c r="AD1871" i="1"/>
  <c r="AD1860" i="1"/>
  <c r="AD1859" i="1"/>
  <c r="AD1858" i="1"/>
  <c r="AD1857" i="1"/>
  <c r="AD1856" i="1"/>
  <c r="AD1855" i="1"/>
  <c r="AD1854" i="1"/>
  <c r="AD1853" i="1"/>
  <c r="AD1852" i="1"/>
  <c r="AD1851" i="1"/>
  <c r="AD1850" i="1"/>
  <c r="AD1849" i="1"/>
  <c r="AD1848" i="1"/>
  <c r="AD1846" i="1"/>
  <c r="AD1836" i="1"/>
  <c r="AD1835" i="1"/>
  <c r="AD1834" i="1"/>
  <c r="AD1833" i="1"/>
  <c r="AD1832" i="1"/>
  <c r="AD1831" i="1"/>
  <c r="AD1830" i="1"/>
  <c r="AD1829" i="1"/>
  <c r="AD1828" i="1"/>
  <c r="AD1827" i="1"/>
  <c r="AD1826" i="1"/>
  <c r="AD1825" i="1"/>
  <c r="AD1824" i="1"/>
  <c r="AD1821" i="1"/>
  <c r="AD1820" i="1"/>
  <c r="AD1819" i="1"/>
  <c r="AD1818" i="1"/>
  <c r="AD1817" i="1"/>
  <c r="AD1816" i="1"/>
  <c r="AD1815" i="1"/>
  <c r="AD1814" i="1"/>
  <c r="AD1813" i="1"/>
  <c r="AD1812" i="1"/>
  <c r="AD1811" i="1"/>
  <c r="AD1810" i="1"/>
  <c r="AD1809" i="1"/>
  <c r="AD1808" i="1"/>
  <c r="AD1798" i="1"/>
  <c r="AD1797" i="1"/>
  <c r="AD1796" i="1"/>
  <c r="AD1795" i="1"/>
  <c r="AD1794" i="1"/>
  <c r="AD1793" i="1"/>
  <c r="AD1792" i="1"/>
  <c r="AD1791" i="1"/>
  <c r="AD1790" i="1"/>
  <c r="AD1789" i="1"/>
  <c r="AD1788" i="1"/>
  <c r="AD1787" i="1"/>
  <c r="AD1786" i="1"/>
  <c r="AD1785" i="1"/>
  <c r="AD1775" i="1"/>
  <c r="AD1774" i="1"/>
  <c r="AD1773" i="1"/>
  <c r="AD1772" i="1"/>
  <c r="AD1771" i="1"/>
  <c r="AD1770" i="1"/>
  <c r="AD1769" i="1"/>
  <c r="AD1768" i="1"/>
  <c r="AD1767" i="1"/>
  <c r="AD1766" i="1"/>
  <c r="AD1765" i="1"/>
  <c r="AD1764" i="1"/>
  <c r="AD1763" i="1"/>
  <c r="AD1761" i="1"/>
  <c r="AD1752" i="1"/>
  <c r="AD1751" i="1"/>
  <c r="AD1750" i="1"/>
  <c r="AD1749" i="1"/>
  <c r="AD1748" i="1"/>
  <c r="AD1747" i="1"/>
  <c r="AD1746" i="1"/>
  <c r="AD1745" i="1"/>
  <c r="AD1744" i="1"/>
  <c r="AD1743" i="1"/>
  <c r="AD1742" i="1"/>
  <c r="AD1741" i="1"/>
  <c r="AD1740" i="1"/>
  <c r="AD1738" i="1"/>
  <c r="AD1729" i="1"/>
  <c r="AD1728" i="1"/>
  <c r="AD1727" i="1"/>
  <c r="AD1726" i="1"/>
  <c r="AD1725" i="1"/>
  <c r="AD1724" i="1"/>
  <c r="AD1723" i="1"/>
  <c r="AD1722" i="1"/>
  <c r="AD1721" i="1"/>
  <c r="AD1720" i="1"/>
  <c r="AD1719" i="1"/>
  <c r="AD1718" i="1"/>
  <c r="AD1715" i="1"/>
  <c r="AD1714" i="1"/>
  <c r="AD1713" i="1"/>
  <c r="AD1712" i="1"/>
  <c r="AD1711" i="1"/>
  <c r="AD1710" i="1"/>
  <c r="AD1709" i="1"/>
  <c r="AD1708" i="1"/>
  <c r="AD1707" i="1"/>
  <c r="AD1706" i="1"/>
  <c r="AD1705" i="1"/>
  <c r="AD1704" i="1"/>
  <c r="AD1703" i="1"/>
  <c r="AD1701" i="1"/>
  <c r="AD1692" i="1"/>
  <c r="AD1691" i="1"/>
  <c r="AD1690" i="1"/>
  <c r="AD1689" i="1"/>
  <c r="AD1688" i="1"/>
  <c r="AD1687" i="1"/>
  <c r="AD1686" i="1"/>
  <c r="AD1685" i="1"/>
  <c r="AD1684" i="1"/>
  <c r="AD1683" i="1"/>
  <c r="AD1682" i="1"/>
  <c r="AD1681" i="1"/>
  <c r="AD1680" i="1"/>
  <c r="AD1678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4" i="1"/>
  <c r="AD1632" i="1"/>
  <c r="AD1622" i="1"/>
  <c r="AD1621" i="1"/>
  <c r="AD1620" i="1"/>
  <c r="AD1619" i="1"/>
  <c r="AD1618" i="1"/>
  <c r="AD1617" i="1"/>
  <c r="AD1616" i="1"/>
  <c r="AD1615" i="1"/>
  <c r="AD1614" i="1"/>
  <c r="AD1613" i="1"/>
  <c r="AD1612" i="1"/>
  <c r="AD1611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3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0" i="1"/>
  <c r="AD1561" i="1"/>
  <c r="AD1560" i="1"/>
  <c r="AD1559" i="1"/>
  <c r="AD1558" i="1"/>
  <c r="AD1557" i="1"/>
  <c r="AD1556" i="1"/>
  <c r="AD1555" i="1"/>
  <c r="AD1554" i="1"/>
  <c r="AD1553" i="1"/>
  <c r="AD1552" i="1"/>
  <c r="AD1551" i="1"/>
  <c r="AD1550" i="1"/>
  <c r="AD1549" i="1"/>
  <c r="AD1547" i="1"/>
  <c r="AD1538" i="1"/>
  <c r="AD1537" i="1"/>
  <c r="AD1536" i="1"/>
  <c r="AD1535" i="1"/>
  <c r="AD1534" i="1"/>
  <c r="AD1533" i="1"/>
  <c r="AD1532" i="1"/>
  <c r="AD1531" i="1"/>
  <c r="AD1530" i="1"/>
  <c r="AD1529" i="1"/>
  <c r="AD1528" i="1"/>
  <c r="AD1527" i="1"/>
  <c r="AD1526" i="1"/>
  <c r="AD1523" i="1"/>
  <c r="AD1522" i="1"/>
  <c r="AD1521" i="1"/>
  <c r="AD1520" i="1"/>
  <c r="AD1519" i="1"/>
  <c r="AD1518" i="1"/>
  <c r="AD1517" i="1"/>
  <c r="AD1516" i="1"/>
  <c r="AD1515" i="1"/>
  <c r="AD1514" i="1"/>
  <c r="AD1513" i="1"/>
  <c r="AD1512" i="1"/>
  <c r="AD1511" i="1"/>
  <c r="AD1499" i="1"/>
  <c r="AD1498" i="1"/>
  <c r="AD1497" i="1"/>
  <c r="AD1496" i="1"/>
  <c r="AD1495" i="1"/>
  <c r="AD1494" i="1"/>
  <c r="AD1493" i="1"/>
  <c r="AD1492" i="1"/>
  <c r="AD1491" i="1"/>
  <c r="AD1490" i="1"/>
  <c r="AD1489" i="1"/>
  <c r="AD1488" i="1"/>
  <c r="AD1487" i="1"/>
  <c r="AD1476" i="1"/>
  <c r="AD1475" i="1"/>
  <c r="AD1474" i="1"/>
  <c r="AD1473" i="1"/>
  <c r="AD1472" i="1"/>
  <c r="AD1471" i="1"/>
  <c r="AD1470" i="1"/>
  <c r="AD1469" i="1"/>
  <c r="AD1468" i="1"/>
  <c r="AD1467" i="1"/>
  <c r="AD1466" i="1"/>
  <c r="AD1465" i="1"/>
  <c r="AD1464" i="1"/>
  <c r="AD1462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29" i="1"/>
  <c r="AD1428" i="1"/>
  <c r="AD1427" i="1"/>
  <c r="AD1426" i="1"/>
  <c r="AD1425" i="1"/>
  <c r="AD1424" i="1"/>
  <c r="AD1423" i="1"/>
  <c r="AD1422" i="1"/>
  <c r="AD1421" i="1"/>
  <c r="AD1420" i="1"/>
  <c r="AD1419" i="1"/>
  <c r="AD1418" i="1"/>
  <c r="AD1414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0" i="1"/>
  <c r="AD1391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68" i="1"/>
  <c r="AD1367" i="1"/>
  <c r="AD1366" i="1"/>
  <c r="AD1365" i="1"/>
  <c r="AD1364" i="1"/>
  <c r="AD1363" i="1"/>
  <c r="AD1362" i="1"/>
  <c r="AD1361" i="1"/>
  <c r="AD1360" i="1"/>
  <c r="AD1359" i="1"/>
  <c r="AD1358" i="1"/>
  <c r="AD1357" i="1"/>
  <c r="AD1356" i="1"/>
  <c r="AD1354" i="1"/>
  <c r="AD1345" i="1"/>
  <c r="AD1344" i="1"/>
  <c r="AD1343" i="1"/>
  <c r="AD1342" i="1"/>
  <c r="AD1341" i="1"/>
  <c r="AD1340" i="1"/>
  <c r="AD1339" i="1"/>
  <c r="AD1338" i="1"/>
  <c r="AD1337" i="1"/>
  <c r="AD1336" i="1"/>
  <c r="AD1335" i="1"/>
  <c r="AD1334" i="1"/>
  <c r="AD1333" i="1"/>
  <c r="AD1332" i="1"/>
  <c r="AD1322" i="1"/>
  <c r="AD1321" i="1"/>
  <c r="AD1320" i="1"/>
  <c r="AD1319" i="1"/>
  <c r="AD1318" i="1"/>
  <c r="AD1317" i="1"/>
  <c r="AD1316" i="1"/>
  <c r="AD1315" i="1"/>
  <c r="AD1314" i="1"/>
  <c r="AD1313" i="1"/>
  <c r="AD1312" i="1"/>
  <c r="AD1311" i="1"/>
  <c r="AD1309" i="1"/>
  <c r="AD1307" i="1"/>
  <c r="AD1306" i="1"/>
  <c r="AD1305" i="1"/>
  <c r="AD1304" i="1"/>
  <c r="AD1303" i="1"/>
  <c r="AD1302" i="1"/>
  <c r="AD1301" i="1"/>
  <c r="AD1300" i="1"/>
  <c r="AD1299" i="1"/>
  <c r="AD1298" i="1"/>
  <c r="AD1297" i="1"/>
  <c r="AD1296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0" i="1"/>
  <c r="AD1278" i="1"/>
  <c r="AD1277" i="1"/>
  <c r="AD1276" i="1"/>
  <c r="AD1275" i="1"/>
  <c r="AD1274" i="1"/>
  <c r="AD1273" i="1"/>
  <c r="AD1272" i="1"/>
  <c r="AD1271" i="1"/>
  <c r="AD1270" i="1"/>
  <c r="AD1269" i="1"/>
  <c r="AD1268" i="1"/>
  <c r="AD1267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1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4" i="1"/>
  <c r="AD1233" i="1"/>
  <c r="AD1232" i="1"/>
  <c r="AD1231" i="1"/>
  <c r="AD1230" i="1"/>
  <c r="AD1229" i="1"/>
  <c r="AD1228" i="1"/>
  <c r="AD1227" i="1"/>
  <c r="AD1226" i="1"/>
  <c r="AD1225" i="1"/>
  <c r="AD1224" i="1"/>
  <c r="AD1223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2" i="1"/>
  <c r="AD1191" i="1"/>
  <c r="AD1190" i="1"/>
  <c r="AD1189" i="1"/>
  <c r="AD1188" i="1"/>
  <c r="AD1187" i="1"/>
  <c r="AD1186" i="1"/>
  <c r="AD1185" i="1"/>
  <c r="AD1184" i="1"/>
  <c r="AD1183" i="1"/>
  <c r="AD1182" i="1"/>
  <c r="AD1181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5" i="1"/>
  <c r="AD1164" i="1"/>
  <c r="AD1163" i="1"/>
  <c r="AD1162" i="1"/>
  <c r="AD1161" i="1"/>
  <c r="AD1160" i="1"/>
  <c r="AD1159" i="1"/>
  <c r="AD1158" i="1"/>
  <c r="AD1157" i="1"/>
  <c r="AD1156" i="1"/>
  <c r="AD1155" i="1"/>
  <c r="AD1154" i="1"/>
  <c r="AD1153" i="1"/>
  <c r="AD1152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4" i="1"/>
  <c r="AD1123" i="1"/>
  <c r="AD1121" i="1"/>
  <c r="AD1120" i="1"/>
  <c r="AD1119" i="1"/>
  <c r="AD1118" i="1"/>
  <c r="AD1117" i="1"/>
  <c r="AD1116" i="1"/>
  <c r="AD1115" i="1"/>
  <c r="AD1114" i="1"/>
  <c r="AD1113" i="1"/>
  <c r="AD1112" i="1"/>
  <c r="AD1111" i="1"/>
  <c r="AD1109" i="1"/>
  <c r="AD1108" i="1"/>
  <c r="AD1107" i="1"/>
  <c r="AD1106" i="1"/>
  <c r="AD1105" i="1"/>
  <c r="AD1104" i="1"/>
  <c r="AD1103" i="1"/>
  <c r="AD1102" i="1"/>
  <c r="AD1101" i="1"/>
  <c r="AD1100" i="1"/>
  <c r="AD1099" i="1"/>
  <c r="AD1098" i="1"/>
  <c r="AD1097" i="1"/>
  <c r="AD1096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1083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D1069" i="1"/>
  <c r="AD1067" i="1"/>
  <c r="AD1066" i="1"/>
  <c r="AD1065" i="1"/>
  <c r="AD1064" i="1"/>
  <c r="AD1063" i="1"/>
  <c r="AD1062" i="1"/>
  <c r="AD1061" i="1"/>
  <c r="AD1060" i="1"/>
  <c r="AD1059" i="1"/>
  <c r="AD1058" i="1"/>
  <c r="AD1057" i="1"/>
  <c r="AD1056" i="1"/>
  <c r="AD1055" i="1"/>
  <c r="AD1054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4" i="1"/>
  <c r="AD1023" i="1"/>
  <c r="AD1022" i="1"/>
  <c r="AD1021" i="1"/>
  <c r="AD1020" i="1"/>
  <c r="AD1019" i="1"/>
  <c r="AD1018" i="1"/>
  <c r="AD1017" i="1"/>
  <c r="AD1016" i="1"/>
  <c r="AD1015" i="1"/>
  <c r="AD1014" i="1"/>
  <c r="AD1013" i="1"/>
  <c r="AD1011" i="1"/>
  <c r="AD1010" i="1"/>
  <c r="AD1009" i="1"/>
  <c r="AD1008" i="1"/>
  <c r="AD1007" i="1"/>
  <c r="AD1006" i="1"/>
  <c r="AD1005" i="1"/>
  <c r="AD1004" i="1"/>
  <c r="AD1003" i="1"/>
  <c r="AD1002" i="1"/>
  <c r="AD1001" i="1"/>
  <c r="AD1000" i="1"/>
  <c r="AD999" i="1"/>
  <c r="AD997" i="1"/>
  <c r="AD996" i="1"/>
  <c r="AD995" i="1"/>
  <c r="AD994" i="1"/>
  <c r="AD993" i="1"/>
  <c r="AD992" i="1"/>
  <c r="AD991" i="1"/>
  <c r="AD990" i="1"/>
  <c r="AD989" i="1"/>
  <c r="AD988" i="1"/>
  <c r="AD987" i="1"/>
  <c r="AD986" i="1"/>
  <c r="AD985" i="1"/>
  <c r="AD984" i="1"/>
  <c r="AD982" i="1"/>
  <c r="AD981" i="1"/>
  <c r="AD980" i="1"/>
  <c r="AD979" i="1"/>
  <c r="AD978" i="1"/>
  <c r="AD977" i="1"/>
  <c r="AD976" i="1"/>
  <c r="AD975" i="1"/>
  <c r="AD974" i="1"/>
  <c r="AD973" i="1"/>
  <c r="AD972" i="1"/>
  <c r="AD971" i="1"/>
  <c r="AD969" i="1"/>
  <c r="AD968" i="1"/>
  <c r="AD967" i="1"/>
  <c r="AD966" i="1"/>
  <c r="AD965" i="1"/>
  <c r="AD964" i="1"/>
  <c r="AD963" i="1"/>
  <c r="AD962" i="1"/>
  <c r="AD961" i="1"/>
  <c r="AD960" i="1"/>
  <c r="AD959" i="1"/>
  <c r="AD958" i="1"/>
  <c r="AD957" i="1"/>
  <c r="AD954" i="1"/>
  <c r="AD953" i="1"/>
  <c r="AD952" i="1"/>
  <c r="AD951" i="1"/>
  <c r="AD950" i="1"/>
  <c r="AD949" i="1"/>
  <c r="AD948" i="1"/>
  <c r="AD947" i="1"/>
  <c r="AD946" i="1"/>
  <c r="AD945" i="1"/>
  <c r="AD944" i="1"/>
  <c r="AD943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7" i="1"/>
  <c r="AD926" i="1"/>
  <c r="AD925" i="1"/>
  <c r="AD924" i="1"/>
  <c r="AD923" i="1"/>
  <c r="AD922" i="1"/>
  <c r="AD921" i="1"/>
  <c r="AD920" i="1"/>
  <c r="AD919" i="1"/>
  <c r="AD918" i="1"/>
  <c r="AD917" i="1"/>
  <c r="AD916" i="1"/>
  <c r="AD915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0" i="1"/>
  <c r="AD869" i="1"/>
  <c r="AD868" i="1"/>
  <c r="AD867" i="1"/>
  <c r="AD866" i="1"/>
  <c r="AD865" i="1"/>
  <c r="AD864" i="1"/>
  <c r="AD863" i="1"/>
  <c r="AD862" i="1"/>
  <c r="AD861" i="1"/>
  <c r="AD860" i="1"/>
  <c r="AD859" i="1"/>
  <c r="AD857" i="1"/>
  <c r="AD856" i="1"/>
  <c r="AD855" i="1"/>
  <c r="AD854" i="1"/>
  <c r="AD853" i="1"/>
  <c r="AD852" i="1"/>
  <c r="AD851" i="1"/>
  <c r="AD850" i="1"/>
  <c r="AD849" i="1"/>
  <c r="AD848" i="1"/>
  <c r="AD847" i="1"/>
  <c r="AD846" i="1"/>
  <c r="AD845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8" i="1"/>
  <c r="AD827" i="1"/>
  <c r="AD826" i="1"/>
  <c r="AD825" i="1"/>
  <c r="AD824" i="1"/>
  <c r="AD823" i="1"/>
  <c r="AD822" i="1"/>
  <c r="AD821" i="1"/>
  <c r="AD820" i="1"/>
  <c r="AD819" i="1"/>
  <c r="AD818" i="1"/>
  <c r="AD817" i="1"/>
  <c r="AD816" i="1"/>
  <c r="AD814" i="1"/>
  <c r="AD813" i="1"/>
  <c r="AD812" i="1"/>
  <c r="AD811" i="1"/>
  <c r="AD810" i="1"/>
  <c r="AD809" i="1"/>
  <c r="AD808" i="1"/>
  <c r="AD807" i="1"/>
  <c r="AD806" i="1"/>
  <c r="AD805" i="1"/>
  <c r="AD804" i="1"/>
  <c r="AD803" i="1"/>
  <c r="AD801" i="1"/>
  <c r="AD800" i="1"/>
  <c r="AD799" i="1"/>
  <c r="AD798" i="1"/>
  <c r="AD797" i="1"/>
  <c r="AD796" i="1"/>
  <c r="AD795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5" i="1"/>
  <c r="AD744" i="1"/>
  <c r="AD743" i="1"/>
  <c r="AD742" i="1"/>
  <c r="AD741" i="1"/>
  <c r="AD740" i="1"/>
  <c r="AD739" i="1"/>
  <c r="AD738" i="1"/>
  <c r="AD737" i="1"/>
  <c r="AD736" i="1"/>
  <c r="AD735" i="1"/>
  <c r="AD734" i="1"/>
  <c r="AD733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90" i="1"/>
  <c r="AD688" i="1"/>
  <c r="AD687" i="1"/>
  <c r="AD686" i="1"/>
  <c r="AD685" i="1"/>
  <c r="AD684" i="1"/>
  <c r="AD683" i="1"/>
  <c r="AD682" i="1"/>
  <c r="AD681" i="1"/>
  <c r="AD680" i="1"/>
  <c r="AD679" i="1"/>
  <c r="AD678" i="1"/>
  <c r="AD677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0" i="1"/>
  <c r="AD659" i="1"/>
  <c r="AD658" i="1"/>
  <c r="AD657" i="1"/>
  <c r="AD656" i="1"/>
  <c r="AD655" i="1"/>
  <c r="AD654" i="1"/>
  <c r="AD653" i="1"/>
  <c r="AD652" i="1"/>
  <c r="AD651" i="1"/>
  <c r="AD650" i="1"/>
  <c r="AD649" i="1"/>
  <c r="AD647" i="1"/>
  <c r="AD646" i="1"/>
  <c r="AD645" i="1"/>
  <c r="AD644" i="1"/>
  <c r="AD643" i="1"/>
  <c r="AD642" i="1"/>
  <c r="AD641" i="1"/>
  <c r="AD640" i="1"/>
  <c r="AD639" i="1"/>
  <c r="AD638" i="1"/>
  <c r="AD637" i="1"/>
  <c r="AD636" i="1"/>
  <c r="AD635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1" i="1"/>
  <c r="AD590" i="1"/>
  <c r="AD589" i="1"/>
  <c r="AD588" i="1"/>
  <c r="AD587" i="1"/>
  <c r="AD586" i="1"/>
  <c r="AD585" i="1"/>
  <c r="AD584" i="1"/>
  <c r="AD583" i="1"/>
  <c r="AD582" i="1"/>
  <c r="AD581" i="1"/>
  <c r="AD580" i="1"/>
  <c r="AD579" i="1"/>
  <c r="AD577" i="1"/>
  <c r="AD576" i="1"/>
  <c r="AD575" i="1"/>
  <c r="AD574" i="1"/>
  <c r="AD573" i="1"/>
  <c r="AD572" i="1"/>
  <c r="AD571" i="1"/>
  <c r="AD570" i="1"/>
  <c r="AD569" i="1"/>
  <c r="AD568" i="1"/>
  <c r="AD567" i="1"/>
  <c r="AD566" i="1"/>
  <c r="AD565" i="1"/>
  <c r="AD563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49" i="1"/>
  <c r="AD548" i="1"/>
  <c r="AD547" i="1"/>
  <c r="AD546" i="1"/>
  <c r="AD545" i="1"/>
  <c r="AD544" i="1"/>
  <c r="AD543" i="1"/>
  <c r="AD542" i="1"/>
  <c r="AD541" i="1"/>
  <c r="AD540" i="1"/>
  <c r="AD539" i="1"/>
  <c r="AD538" i="1"/>
  <c r="AD537" i="1"/>
  <c r="AD536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1" i="1"/>
  <c r="AD520" i="1"/>
  <c r="AD519" i="1"/>
  <c r="AD518" i="1"/>
  <c r="AD517" i="1"/>
  <c r="AD516" i="1"/>
  <c r="AD515" i="1"/>
  <c r="AD514" i="1"/>
  <c r="AD513" i="1"/>
  <c r="AD512" i="1"/>
  <c r="AD511" i="1"/>
  <c r="AD510" i="1"/>
  <c r="AD509" i="1"/>
  <c r="AD508" i="1"/>
  <c r="AD497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74" i="1"/>
  <c r="AD473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2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6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1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09" i="1"/>
  <c r="AD202" i="1"/>
  <c r="AD201" i="1"/>
  <c r="AD200" i="1"/>
  <c r="AD199" i="1"/>
  <c r="AD198" i="1"/>
  <c r="AD197" i="1"/>
  <c r="AD196" i="1"/>
  <c r="AD195" i="1"/>
  <c r="AD194" i="1"/>
  <c r="AD193" i="1"/>
  <c r="AD192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4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6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8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2" i="1"/>
  <c r="AC5563" i="1"/>
  <c r="AC5562" i="1"/>
  <c r="AC5561" i="1"/>
  <c r="AC5560" i="1"/>
  <c r="AC5559" i="1"/>
  <c r="AC5558" i="1"/>
  <c r="AC5557" i="1"/>
  <c r="AC5556" i="1"/>
  <c r="AC5555" i="1"/>
  <c r="AC5554" i="1"/>
  <c r="AC5553" i="1"/>
  <c r="AC5552" i="1"/>
  <c r="AC5551" i="1"/>
  <c r="AC5550" i="1"/>
  <c r="AC5549" i="1"/>
  <c r="AC5548" i="1"/>
  <c r="AC5539" i="1"/>
  <c r="AC5538" i="1"/>
  <c r="AC5537" i="1"/>
  <c r="AC5536" i="1"/>
  <c r="AC5535" i="1"/>
  <c r="AC5534" i="1"/>
  <c r="AC5533" i="1"/>
  <c r="AC5532" i="1"/>
  <c r="AC5531" i="1"/>
  <c r="AC5530" i="1"/>
  <c r="AC5529" i="1"/>
  <c r="AC5528" i="1"/>
  <c r="AC5527" i="1"/>
  <c r="AC5526" i="1"/>
  <c r="AC5525" i="1"/>
  <c r="AC5516" i="1"/>
  <c r="AC5515" i="1"/>
  <c r="AC5514" i="1"/>
  <c r="AC5513" i="1"/>
  <c r="AC5512" i="1"/>
  <c r="AC5511" i="1"/>
  <c r="AC5510" i="1"/>
  <c r="AC5509" i="1"/>
  <c r="AC5508" i="1"/>
  <c r="AC5507" i="1"/>
  <c r="AC5506" i="1"/>
  <c r="AC5505" i="1"/>
  <c r="AC5504" i="1"/>
  <c r="AC5503" i="1"/>
  <c r="AC5502" i="1"/>
  <c r="AC5493" i="1"/>
  <c r="AC5492" i="1"/>
  <c r="AC5491" i="1"/>
  <c r="AC5490" i="1"/>
  <c r="AC5489" i="1"/>
  <c r="AC5488" i="1"/>
  <c r="AC5487" i="1"/>
  <c r="AC5486" i="1"/>
  <c r="AC5485" i="1"/>
  <c r="AC5484" i="1"/>
  <c r="AC5483" i="1"/>
  <c r="AC5482" i="1"/>
  <c r="AC5481" i="1"/>
  <c r="AC5480" i="1"/>
  <c r="AC5479" i="1"/>
  <c r="AC5470" i="1"/>
  <c r="AC5469" i="1"/>
  <c r="AC5468" i="1"/>
  <c r="AC5467" i="1"/>
  <c r="AC5466" i="1"/>
  <c r="AC5465" i="1"/>
  <c r="AC5464" i="1"/>
  <c r="AC5463" i="1"/>
  <c r="AC5462" i="1"/>
  <c r="AC5461" i="1"/>
  <c r="AC5460" i="1"/>
  <c r="AC5459" i="1"/>
  <c r="AC5458" i="1"/>
  <c r="AC5457" i="1"/>
  <c r="AC5456" i="1"/>
  <c r="AC5448" i="1"/>
  <c r="AC5447" i="1"/>
  <c r="AC5446" i="1"/>
  <c r="AC5445" i="1"/>
  <c r="AC5444" i="1"/>
  <c r="AC5443" i="1"/>
  <c r="AC5442" i="1"/>
  <c r="AC5441" i="1"/>
  <c r="AC5440" i="1"/>
  <c r="AC5439" i="1"/>
  <c r="AC5438" i="1"/>
  <c r="AC5437" i="1"/>
  <c r="AC5436" i="1"/>
  <c r="AC5435" i="1"/>
  <c r="AC5434" i="1"/>
  <c r="AC5425" i="1"/>
  <c r="AC5424" i="1"/>
  <c r="AC5423" i="1"/>
  <c r="AC5422" i="1"/>
  <c r="AC5421" i="1"/>
  <c r="AC5420" i="1"/>
  <c r="AC5419" i="1"/>
  <c r="AC5418" i="1"/>
  <c r="AC5417" i="1"/>
  <c r="AC5416" i="1"/>
  <c r="AC5415" i="1"/>
  <c r="AC5414" i="1"/>
  <c r="AC5413" i="1"/>
  <c r="AC5412" i="1"/>
  <c r="AC5411" i="1"/>
  <c r="AC5402" i="1"/>
  <c r="AC5401" i="1"/>
  <c r="AC5400" i="1"/>
  <c r="AC5399" i="1"/>
  <c r="AC5398" i="1"/>
  <c r="AC5397" i="1"/>
  <c r="AC5396" i="1"/>
  <c r="AC5395" i="1"/>
  <c r="AC5394" i="1"/>
  <c r="AC5393" i="1"/>
  <c r="AC5392" i="1"/>
  <c r="AC5391" i="1"/>
  <c r="AC5390" i="1"/>
  <c r="AC5389" i="1"/>
  <c r="AC5388" i="1"/>
  <c r="AC5379" i="1"/>
  <c r="AC5378" i="1"/>
  <c r="AC5377" i="1"/>
  <c r="AC5376" i="1"/>
  <c r="AC5375" i="1"/>
  <c r="AC5374" i="1"/>
  <c r="AC5373" i="1"/>
  <c r="AC5372" i="1"/>
  <c r="AC5371" i="1"/>
  <c r="AC5370" i="1"/>
  <c r="AC5369" i="1"/>
  <c r="AC5368" i="1"/>
  <c r="AC5367" i="1"/>
  <c r="AC5366" i="1"/>
  <c r="AC5365" i="1"/>
  <c r="AC5364" i="1"/>
  <c r="AC5363" i="1"/>
  <c r="AC5362" i="1"/>
  <c r="AC5361" i="1"/>
  <c r="AC5360" i="1"/>
  <c r="AC5359" i="1"/>
  <c r="AC5358" i="1"/>
  <c r="AC5357" i="1"/>
  <c r="AC5356" i="1"/>
  <c r="AC5355" i="1"/>
  <c r="AC5354" i="1"/>
  <c r="AC5353" i="1"/>
  <c r="AC5352" i="1"/>
  <c r="AC5351" i="1"/>
  <c r="AC5342" i="1"/>
  <c r="AC5341" i="1"/>
  <c r="AC5340" i="1"/>
  <c r="AC5339" i="1"/>
  <c r="AC5338" i="1"/>
  <c r="AC5337" i="1"/>
  <c r="AC5336" i="1"/>
  <c r="AC5335" i="1"/>
  <c r="AC5334" i="1"/>
  <c r="AC5333" i="1"/>
  <c r="AC5332" i="1"/>
  <c r="AC5331" i="1"/>
  <c r="AC5330" i="1"/>
  <c r="AC5329" i="1"/>
  <c r="AC5328" i="1"/>
  <c r="AC5319" i="1"/>
  <c r="AC5318" i="1"/>
  <c r="AC5317" i="1"/>
  <c r="AC5316" i="1"/>
  <c r="AC5315" i="1"/>
  <c r="AC5314" i="1"/>
  <c r="AC5313" i="1"/>
  <c r="AC5312" i="1"/>
  <c r="AC5311" i="1"/>
  <c r="AC5310" i="1"/>
  <c r="AC5309" i="1"/>
  <c r="AC5308" i="1"/>
  <c r="AC5307" i="1"/>
  <c r="AC5306" i="1"/>
  <c r="AC5305" i="1"/>
  <c r="AC5296" i="1"/>
  <c r="AC5295" i="1"/>
  <c r="AC5294" i="1"/>
  <c r="AC5293" i="1"/>
  <c r="AC5292" i="1"/>
  <c r="AC5291" i="1"/>
  <c r="AC5290" i="1"/>
  <c r="AC5289" i="1"/>
  <c r="AC5288" i="1"/>
  <c r="AC5287" i="1"/>
  <c r="AC5286" i="1"/>
  <c r="AC5285" i="1"/>
  <c r="AC5284" i="1"/>
  <c r="AC5283" i="1"/>
  <c r="AC5282" i="1"/>
  <c r="AC5274" i="1"/>
  <c r="AC5273" i="1"/>
  <c r="AC5272" i="1"/>
  <c r="AC5271" i="1"/>
  <c r="AC5270" i="1"/>
  <c r="AC5269" i="1"/>
  <c r="AC5268" i="1"/>
  <c r="AC5267" i="1"/>
  <c r="AC5266" i="1"/>
  <c r="AC5265" i="1"/>
  <c r="AC5264" i="1"/>
  <c r="AC5263" i="1"/>
  <c r="AC5262" i="1"/>
  <c r="AC5261" i="1"/>
  <c r="AC5260" i="1"/>
  <c r="AC5252" i="1"/>
  <c r="AC5251" i="1"/>
  <c r="AC5250" i="1"/>
  <c r="AC5249" i="1"/>
  <c r="AC5248" i="1"/>
  <c r="AC5247" i="1"/>
  <c r="AC5246" i="1"/>
  <c r="AC5245" i="1"/>
  <c r="AC5244" i="1"/>
  <c r="AC5243" i="1"/>
  <c r="AC5242" i="1"/>
  <c r="AC5241" i="1"/>
  <c r="AC5240" i="1"/>
  <c r="AC5239" i="1"/>
  <c r="AC5238" i="1"/>
  <c r="AC5229" i="1"/>
  <c r="AC5228" i="1"/>
  <c r="AC5227" i="1"/>
  <c r="AC5226" i="1"/>
  <c r="AC5225" i="1"/>
  <c r="AC5224" i="1"/>
  <c r="AC5223" i="1"/>
  <c r="AC5222" i="1"/>
  <c r="AC5221" i="1"/>
  <c r="AC5220" i="1"/>
  <c r="AC5219" i="1"/>
  <c r="AC5218" i="1"/>
  <c r="AC5217" i="1"/>
  <c r="AC5216" i="1"/>
  <c r="AC5215" i="1"/>
  <c r="AC5206" i="1"/>
  <c r="AC5205" i="1"/>
  <c r="AC5204" i="1"/>
  <c r="AC5203" i="1"/>
  <c r="AC5202" i="1"/>
  <c r="AC5201" i="1"/>
  <c r="AC5200" i="1"/>
  <c r="AC5199" i="1"/>
  <c r="AC5198" i="1"/>
  <c r="AC5197" i="1"/>
  <c r="AC5196" i="1"/>
  <c r="AC5195" i="1"/>
  <c r="AC5194" i="1"/>
  <c r="AC5193" i="1"/>
  <c r="AC5192" i="1"/>
  <c r="AC5183" i="1"/>
  <c r="AC5182" i="1"/>
  <c r="AC5181" i="1"/>
  <c r="AC5180" i="1"/>
  <c r="AC5179" i="1"/>
  <c r="AC5178" i="1"/>
  <c r="AC5177" i="1"/>
  <c r="AC5176" i="1"/>
  <c r="AC5175" i="1"/>
  <c r="AC5174" i="1"/>
  <c r="AC5173" i="1"/>
  <c r="AC5172" i="1"/>
  <c r="AC5171" i="1"/>
  <c r="AC5170" i="1"/>
  <c r="AC5169" i="1"/>
  <c r="AC5160" i="1"/>
  <c r="AC5159" i="1"/>
  <c r="AC5158" i="1"/>
  <c r="AC5157" i="1"/>
  <c r="AC5156" i="1"/>
  <c r="AC5155" i="1"/>
  <c r="AC5154" i="1"/>
  <c r="AC5153" i="1"/>
  <c r="AC5152" i="1"/>
  <c r="AC5151" i="1"/>
  <c r="AC5150" i="1"/>
  <c r="AC5149" i="1"/>
  <c r="AC5148" i="1"/>
  <c r="AC5147" i="1"/>
  <c r="AC5146" i="1"/>
  <c r="AC5138" i="1"/>
  <c r="AC5137" i="1"/>
  <c r="AC5136" i="1"/>
  <c r="AC5135" i="1"/>
  <c r="AC5134" i="1"/>
  <c r="AC5133" i="1"/>
  <c r="AC5132" i="1"/>
  <c r="AC5131" i="1"/>
  <c r="AC5130" i="1"/>
  <c r="AC5129" i="1"/>
  <c r="AC5128" i="1"/>
  <c r="AC5127" i="1"/>
  <c r="AC5126" i="1"/>
  <c r="AC5115" i="1"/>
  <c r="AC5114" i="1"/>
  <c r="AC5113" i="1"/>
  <c r="AC5112" i="1"/>
  <c r="AC5111" i="1"/>
  <c r="AC5110" i="1"/>
  <c r="AC5109" i="1"/>
  <c r="AC5108" i="1"/>
  <c r="AC5107" i="1"/>
  <c r="AC5106" i="1"/>
  <c r="AC5105" i="1"/>
  <c r="AC5104" i="1"/>
  <c r="AC5103" i="1"/>
  <c r="AC5102" i="1"/>
  <c r="AC5101" i="1"/>
  <c r="AC5092" i="1"/>
  <c r="AC5091" i="1"/>
  <c r="AC5090" i="1"/>
  <c r="AC5089" i="1"/>
  <c r="AC5088" i="1"/>
  <c r="AC5087" i="1"/>
  <c r="AC5086" i="1"/>
  <c r="AC5085" i="1"/>
  <c r="AC5084" i="1"/>
  <c r="AC5083" i="1"/>
  <c r="AC5082" i="1"/>
  <c r="AC5081" i="1"/>
  <c r="AC5080" i="1"/>
  <c r="AC5079" i="1"/>
  <c r="AC5078" i="1"/>
  <c r="AC5069" i="1"/>
  <c r="AC5068" i="1"/>
  <c r="AC5067" i="1"/>
  <c r="AC5066" i="1"/>
  <c r="AC5065" i="1"/>
  <c r="AC5064" i="1"/>
  <c r="AC5063" i="1"/>
  <c r="AC5062" i="1"/>
  <c r="AC5061" i="1"/>
  <c r="AC5060" i="1"/>
  <c r="AC5059" i="1"/>
  <c r="AC5058" i="1"/>
  <c r="AC5057" i="1"/>
  <c r="AC5055" i="1"/>
  <c r="AC5046" i="1"/>
  <c r="AC5045" i="1"/>
  <c r="AC5044" i="1"/>
  <c r="AC5043" i="1"/>
  <c r="AC5042" i="1"/>
  <c r="AC5041" i="1"/>
  <c r="AC5040" i="1"/>
  <c r="AC5039" i="1"/>
  <c r="AC5038" i="1"/>
  <c r="AC5037" i="1"/>
  <c r="AC5036" i="1"/>
  <c r="AC5035" i="1"/>
  <c r="AC5033" i="1"/>
  <c r="AC5032" i="1"/>
  <c r="AC5024" i="1"/>
  <c r="AC5023" i="1"/>
  <c r="AC5022" i="1"/>
  <c r="AC5021" i="1"/>
  <c r="AC5020" i="1"/>
  <c r="AC5019" i="1"/>
  <c r="AC5018" i="1"/>
  <c r="AC5017" i="1"/>
  <c r="AC5016" i="1"/>
  <c r="AC5015" i="1"/>
  <c r="AC5014" i="1"/>
  <c r="AC5013" i="1"/>
  <c r="AC5012" i="1"/>
  <c r="AC5010" i="1"/>
  <c r="AC5001" i="1"/>
  <c r="AC5000" i="1"/>
  <c r="AC4999" i="1"/>
  <c r="AC4998" i="1"/>
  <c r="AC4997" i="1"/>
  <c r="AC4996" i="1"/>
  <c r="AC4995" i="1"/>
  <c r="AC4994" i="1"/>
  <c r="AC4993" i="1"/>
  <c r="AC4992" i="1"/>
  <c r="AC4991" i="1"/>
  <c r="AC4990" i="1"/>
  <c r="AC4989" i="1"/>
  <c r="AC4987" i="1"/>
  <c r="AC4978" i="1"/>
  <c r="AC4977" i="1"/>
  <c r="AC4976" i="1"/>
  <c r="AC4975" i="1"/>
  <c r="AC4974" i="1"/>
  <c r="AC4973" i="1"/>
  <c r="AC4972" i="1"/>
  <c r="AC4971" i="1"/>
  <c r="AC4970" i="1"/>
  <c r="AC4969" i="1"/>
  <c r="AC4968" i="1"/>
  <c r="AC4967" i="1"/>
  <c r="AC4966" i="1"/>
  <c r="AC4955" i="1"/>
  <c r="AC4954" i="1"/>
  <c r="AC4953" i="1"/>
  <c r="AC4952" i="1"/>
  <c r="AC4951" i="1"/>
  <c r="AC4950" i="1"/>
  <c r="AC4949" i="1"/>
  <c r="AC4948" i="1"/>
  <c r="AC4947" i="1"/>
  <c r="AC4946" i="1"/>
  <c r="AC4945" i="1"/>
  <c r="AC4944" i="1"/>
  <c r="AC4943" i="1"/>
  <c r="AC4932" i="1"/>
  <c r="AC4931" i="1"/>
  <c r="AC4930" i="1"/>
  <c r="AC4929" i="1"/>
  <c r="AC4928" i="1"/>
  <c r="AC4927" i="1"/>
  <c r="AC4926" i="1"/>
  <c r="AC4925" i="1"/>
  <c r="AC4924" i="1"/>
  <c r="AC4923" i="1"/>
  <c r="AC4922" i="1"/>
  <c r="AC4921" i="1"/>
  <c r="AC4920" i="1"/>
  <c r="AC4910" i="1"/>
  <c r="AC4909" i="1"/>
  <c r="AC4908" i="1"/>
  <c r="AC4907" i="1"/>
  <c r="AC4906" i="1"/>
  <c r="AC4905" i="1"/>
  <c r="AC4904" i="1"/>
  <c r="AC4903" i="1"/>
  <c r="AC4902" i="1"/>
  <c r="AC4901" i="1"/>
  <c r="AC4900" i="1"/>
  <c r="AC4899" i="1"/>
  <c r="AC4898" i="1"/>
  <c r="AC4896" i="1"/>
  <c r="AC4887" i="1"/>
  <c r="AC4886" i="1"/>
  <c r="AC4885" i="1"/>
  <c r="AC4884" i="1"/>
  <c r="AC4883" i="1"/>
  <c r="AC4882" i="1"/>
  <c r="AC4881" i="1"/>
  <c r="AC4880" i="1"/>
  <c r="AC4879" i="1"/>
  <c r="AC4878" i="1"/>
  <c r="AC4877" i="1"/>
  <c r="AC4876" i="1"/>
  <c r="AC4875" i="1"/>
  <c r="AC4873" i="1"/>
  <c r="AC4864" i="1"/>
  <c r="AC4863" i="1"/>
  <c r="AC4862" i="1"/>
  <c r="AC4861" i="1"/>
  <c r="AC4860" i="1"/>
  <c r="AC4859" i="1"/>
  <c r="AC4858" i="1"/>
  <c r="AC4857" i="1"/>
  <c r="AC4856" i="1"/>
  <c r="AC4855" i="1"/>
  <c r="AC4854" i="1"/>
  <c r="AC4853" i="1"/>
  <c r="AC4852" i="1"/>
  <c r="AC4850" i="1"/>
  <c r="AC4841" i="1"/>
  <c r="AC4840" i="1"/>
  <c r="AC4839" i="1"/>
  <c r="AC4838" i="1"/>
  <c r="AC4837" i="1"/>
  <c r="AC4836" i="1"/>
  <c r="AC4835" i="1"/>
  <c r="AC4834" i="1"/>
  <c r="AC4833" i="1"/>
  <c r="AC4832" i="1"/>
  <c r="AC4831" i="1"/>
  <c r="AC4830" i="1"/>
  <c r="AC4829" i="1"/>
  <c r="AC4827" i="1"/>
  <c r="AC4819" i="1"/>
  <c r="AC4818" i="1"/>
  <c r="AC4817" i="1"/>
  <c r="AC4816" i="1"/>
  <c r="AC4815" i="1"/>
  <c r="AC4814" i="1"/>
  <c r="AC4813" i="1"/>
  <c r="AC4812" i="1"/>
  <c r="AC4811" i="1"/>
  <c r="AC4810" i="1"/>
  <c r="AC4809" i="1"/>
  <c r="AC4808" i="1"/>
  <c r="AC4807" i="1"/>
  <c r="AC4805" i="1"/>
  <c r="AC4796" i="1"/>
  <c r="AC4795" i="1"/>
  <c r="AC4794" i="1"/>
  <c r="AC4793" i="1"/>
  <c r="AC4792" i="1"/>
  <c r="AC4791" i="1"/>
  <c r="AC4790" i="1"/>
  <c r="AC4789" i="1"/>
  <c r="AC4788" i="1"/>
  <c r="AC4787" i="1"/>
  <c r="AC4786" i="1"/>
  <c r="AC4785" i="1"/>
  <c r="AC4784" i="1"/>
  <c r="AC4782" i="1"/>
  <c r="AC4773" i="1"/>
  <c r="AC4772" i="1"/>
  <c r="AC4771" i="1"/>
  <c r="AC4770" i="1"/>
  <c r="AC4769" i="1"/>
  <c r="AC4768" i="1"/>
  <c r="AC4767" i="1"/>
  <c r="AC4766" i="1"/>
  <c r="AC4765" i="1"/>
  <c r="AC4764" i="1"/>
  <c r="AC4763" i="1"/>
  <c r="AC4762" i="1"/>
  <c r="AC4761" i="1"/>
  <c r="AC4750" i="1"/>
  <c r="AC4749" i="1"/>
  <c r="AC4748" i="1"/>
  <c r="AC4747" i="1"/>
  <c r="AC4746" i="1"/>
  <c r="AC4745" i="1"/>
  <c r="AC4744" i="1"/>
  <c r="AC4743" i="1"/>
  <c r="AC4742" i="1"/>
  <c r="AC4741" i="1"/>
  <c r="AC4740" i="1"/>
  <c r="AC4739" i="1"/>
  <c r="AC4738" i="1"/>
  <c r="AC4727" i="1"/>
  <c r="AC4726" i="1"/>
  <c r="AC4725" i="1"/>
  <c r="AC4724" i="1"/>
  <c r="AC4723" i="1"/>
  <c r="AC4722" i="1"/>
  <c r="AC4721" i="1"/>
  <c r="AC4720" i="1"/>
  <c r="AC4719" i="1"/>
  <c r="AC4718" i="1"/>
  <c r="AC4717" i="1"/>
  <c r="AC4716" i="1"/>
  <c r="AC4715" i="1"/>
  <c r="AC4705" i="1"/>
  <c r="AC4704" i="1"/>
  <c r="AC4703" i="1"/>
  <c r="AC4702" i="1"/>
  <c r="AC4701" i="1"/>
  <c r="AC4700" i="1"/>
  <c r="AC4699" i="1"/>
  <c r="AC4698" i="1"/>
  <c r="AC4697" i="1"/>
  <c r="AC4696" i="1"/>
  <c r="AC4695" i="1"/>
  <c r="AC4694" i="1"/>
  <c r="AC4693" i="1"/>
  <c r="AC4682" i="1"/>
  <c r="AC4681" i="1"/>
  <c r="AC4680" i="1"/>
  <c r="AC4679" i="1"/>
  <c r="AC4678" i="1"/>
  <c r="AC4677" i="1"/>
  <c r="AC4676" i="1"/>
  <c r="AC4675" i="1"/>
  <c r="AC4674" i="1"/>
  <c r="AC4673" i="1"/>
  <c r="AC4672" i="1"/>
  <c r="AC4671" i="1"/>
  <c r="AC4670" i="1"/>
  <c r="AC4659" i="1"/>
  <c r="AC4658" i="1"/>
  <c r="AC4657" i="1"/>
  <c r="AC4656" i="1"/>
  <c r="AC4655" i="1"/>
  <c r="AC4654" i="1"/>
  <c r="AC4653" i="1"/>
  <c r="AC4652" i="1"/>
  <c r="AC4651" i="1"/>
  <c r="AC4650" i="1"/>
  <c r="AC4649" i="1"/>
  <c r="AC4648" i="1"/>
  <c r="AC4647" i="1"/>
  <c r="AC4645" i="1"/>
  <c r="AC4636" i="1"/>
  <c r="AC4635" i="1"/>
  <c r="AC4634" i="1"/>
  <c r="AC4633" i="1"/>
  <c r="AC4632" i="1"/>
  <c r="AC4631" i="1"/>
  <c r="AC4630" i="1"/>
  <c r="AC4629" i="1"/>
  <c r="AC4628" i="1"/>
  <c r="AC4627" i="1"/>
  <c r="AC4626" i="1"/>
  <c r="AC4625" i="1"/>
  <c r="AC4624" i="1"/>
  <c r="AC4622" i="1"/>
  <c r="AC4613" i="1"/>
  <c r="AC4612" i="1"/>
  <c r="AC4611" i="1"/>
  <c r="AC4610" i="1"/>
  <c r="AC4609" i="1"/>
  <c r="AC4608" i="1"/>
  <c r="AC4607" i="1"/>
  <c r="AC4606" i="1"/>
  <c r="AC4605" i="1"/>
  <c r="AC4604" i="1"/>
  <c r="AC4603" i="1"/>
  <c r="AC4602" i="1"/>
  <c r="AC4601" i="1"/>
  <c r="AC4599" i="1"/>
  <c r="AC4590" i="1"/>
  <c r="AC4589" i="1"/>
  <c r="AC4588" i="1"/>
  <c r="AC4587" i="1"/>
  <c r="AC4586" i="1"/>
  <c r="AC4585" i="1"/>
  <c r="AC4584" i="1"/>
  <c r="AC4583" i="1"/>
  <c r="AC4582" i="1"/>
  <c r="AC4581" i="1"/>
  <c r="AC4580" i="1"/>
  <c r="AC4579" i="1"/>
  <c r="AC4578" i="1"/>
  <c r="AC4576" i="1"/>
  <c r="AC4567" i="1"/>
  <c r="AC4566" i="1"/>
  <c r="AC4565" i="1"/>
  <c r="AC4564" i="1"/>
  <c r="AC4563" i="1"/>
  <c r="AC4562" i="1"/>
  <c r="AC4561" i="1"/>
  <c r="AC4560" i="1"/>
  <c r="AC4559" i="1"/>
  <c r="AC4558" i="1"/>
  <c r="AC4557" i="1"/>
  <c r="AC4556" i="1"/>
  <c r="AC4555" i="1"/>
  <c r="AC4553" i="1"/>
  <c r="AC4544" i="1"/>
  <c r="AC4543" i="1"/>
  <c r="AC4542" i="1"/>
  <c r="AC4541" i="1"/>
  <c r="AC4540" i="1"/>
  <c r="AC4539" i="1"/>
  <c r="AC4538" i="1"/>
  <c r="AC4537" i="1"/>
  <c r="AC4536" i="1"/>
  <c r="AC4535" i="1"/>
  <c r="AC4534" i="1"/>
  <c r="AC4533" i="1"/>
  <c r="AC4532" i="1"/>
  <c r="AC4522" i="1"/>
  <c r="AC4521" i="1"/>
  <c r="AC4520" i="1"/>
  <c r="AC4519" i="1"/>
  <c r="AC4518" i="1"/>
  <c r="AC4517" i="1"/>
  <c r="AC4516" i="1"/>
  <c r="AC4515" i="1"/>
  <c r="AC4514" i="1"/>
  <c r="AC4513" i="1"/>
  <c r="AC4512" i="1"/>
  <c r="AC4511" i="1"/>
  <c r="AC4510" i="1"/>
  <c r="AC4508" i="1"/>
  <c r="AC4499" i="1"/>
  <c r="AC4498" i="1"/>
  <c r="AC4497" i="1"/>
  <c r="AC4496" i="1"/>
  <c r="AC4495" i="1"/>
  <c r="AC4494" i="1"/>
  <c r="AC4493" i="1"/>
  <c r="AC4492" i="1"/>
  <c r="AC4491" i="1"/>
  <c r="AC4490" i="1"/>
  <c r="AC4489" i="1"/>
  <c r="AC4488" i="1"/>
  <c r="AC4487" i="1"/>
  <c r="AC4485" i="1"/>
  <c r="AC4476" i="1"/>
  <c r="AC4475" i="1"/>
  <c r="AC4474" i="1"/>
  <c r="AC4473" i="1"/>
  <c r="AC4472" i="1"/>
  <c r="AC4471" i="1"/>
  <c r="AC4470" i="1"/>
  <c r="AC4469" i="1"/>
  <c r="AC4468" i="1"/>
  <c r="AC4467" i="1"/>
  <c r="AC4466" i="1"/>
  <c r="AC4465" i="1"/>
  <c r="AC4464" i="1"/>
  <c r="AC4462" i="1"/>
  <c r="AC4453" i="1"/>
  <c r="AC4452" i="1"/>
  <c r="AC4451" i="1"/>
  <c r="AC4450" i="1"/>
  <c r="AC4449" i="1"/>
  <c r="AC4448" i="1"/>
  <c r="AC4447" i="1"/>
  <c r="AC4446" i="1"/>
  <c r="AC4445" i="1"/>
  <c r="AC4444" i="1"/>
  <c r="AC4443" i="1"/>
  <c r="AC4442" i="1"/>
  <c r="AC4441" i="1"/>
  <c r="AC4439" i="1"/>
  <c r="AC4430" i="1"/>
  <c r="AC4429" i="1"/>
  <c r="AC4428" i="1"/>
  <c r="AC4427" i="1"/>
  <c r="AC4426" i="1"/>
  <c r="AC4425" i="1"/>
  <c r="AC4424" i="1"/>
  <c r="AC4423" i="1"/>
  <c r="AC4422" i="1"/>
  <c r="AC4421" i="1"/>
  <c r="AC4420" i="1"/>
  <c r="AC4419" i="1"/>
  <c r="AC4418" i="1"/>
  <c r="AC4416" i="1"/>
  <c r="AC4408" i="1"/>
  <c r="AC4407" i="1"/>
  <c r="AC4406" i="1"/>
  <c r="AC4405" i="1"/>
  <c r="AC4404" i="1"/>
  <c r="AC4403" i="1"/>
  <c r="AC4402" i="1"/>
  <c r="AC4401" i="1"/>
  <c r="AC4400" i="1"/>
  <c r="AC4399" i="1"/>
  <c r="AC4398" i="1"/>
  <c r="AC4397" i="1"/>
  <c r="AC4396" i="1"/>
  <c r="AC4394" i="1"/>
  <c r="AC4385" i="1"/>
  <c r="AC4384" i="1"/>
  <c r="AC4383" i="1"/>
  <c r="AC4382" i="1"/>
  <c r="AC4381" i="1"/>
  <c r="AC4380" i="1"/>
  <c r="AC4379" i="1"/>
  <c r="AC4378" i="1"/>
  <c r="AC4377" i="1"/>
  <c r="AC4376" i="1"/>
  <c r="AC4375" i="1"/>
  <c r="AC4374" i="1"/>
  <c r="AC4373" i="1"/>
  <c r="AC4371" i="1"/>
  <c r="AC4362" i="1"/>
  <c r="AC4361" i="1"/>
  <c r="AC4360" i="1"/>
  <c r="AC4359" i="1"/>
  <c r="AC4358" i="1"/>
  <c r="AC4357" i="1"/>
  <c r="AC4356" i="1"/>
  <c r="AC4355" i="1"/>
  <c r="AC4354" i="1"/>
  <c r="AC4353" i="1"/>
  <c r="AC4352" i="1"/>
  <c r="AC4351" i="1"/>
  <c r="AC4350" i="1"/>
  <c r="AC4348" i="1"/>
  <c r="AC4339" i="1"/>
  <c r="AC4338" i="1"/>
  <c r="AC4337" i="1"/>
  <c r="AC4336" i="1"/>
  <c r="AC4335" i="1"/>
  <c r="AC4334" i="1"/>
  <c r="AC4333" i="1"/>
  <c r="AC4332" i="1"/>
  <c r="AC4331" i="1"/>
  <c r="AC4330" i="1"/>
  <c r="AC4329" i="1"/>
  <c r="AC4328" i="1"/>
  <c r="AC4327" i="1"/>
  <c r="AC4316" i="1"/>
  <c r="AC4315" i="1"/>
  <c r="AC4314" i="1"/>
  <c r="AC4313" i="1"/>
  <c r="AC4312" i="1"/>
  <c r="AC4311" i="1"/>
  <c r="AC4310" i="1"/>
  <c r="AC4309" i="1"/>
  <c r="AC4308" i="1"/>
  <c r="AC4307" i="1"/>
  <c r="AC4306" i="1"/>
  <c r="AC4305" i="1"/>
  <c r="AC4304" i="1"/>
  <c r="AC4302" i="1"/>
  <c r="AC4294" i="1"/>
  <c r="AC4293" i="1"/>
  <c r="AC4292" i="1"/>
  <c r="AC4291" i="1"/>
  <c r="AC4290" i="1"/>
  <c r="AC4289" i="1"/>
  <c r="AC4288" i="1"/>
  <c r="AC4287" i="1"/>
  <c r="AC4286" i="1"/>
  <c r="AC4285" i="1"/>
  <c r="AC4284" i="1"/>
  <c r="AC4283" i="1"/>
  <c r="AC4282" i="1"/>
  <c r="AC4280" i="1"/>
  <c r="AC4271" i="1"/>
  <c r="AC4270" i="1"/>
  <c r="AC4269" i="1"/>
  <c r="AC4268" i="1"/>
  <c r="AC4267" i="1"/>
  <c r="AC4266" i="1"/>
  <c r="AC4265" i="1"/>
  <c r="AC4264" i="1"/>
  <c r="AC4263" i="1"/>
  <c r="AC4262" i="1"/>
  <c r="AC4261" i="1"/>
  <c r="AC4260" i="1"/>
  <c r="AC4259" i="1"/>
  <c r="AC4257" i="1"/>
  <c r="AC4248" i="1"/>
  <c r="AC4247" i="1"/>
  <c r="AC4246" i="1"/>
  <c r="AC4245" i="1"/>
  <c r="AC4244" i="1"/>
  <c r="AC4243" i="1"/>
  <c r="AC4242" i="1"/>
  <c r="AC4241" i="1"/>
  <c r="AC4240" i="1"/>
  <c r="AC4239" i="1"/>
  <c r="AC4238" i="1"/>
  <c r="AC4237" i="1"/>
  <c r="AC4236" i="1"/>
  <c r="AC4235" i="1"/>
  <c r="AC4234" i="1"/>
  <c r="AC4225" i="1"/>
  <c r="AC4224" i="1"/>
  <c r="AC4223" i="1"/>
  <c r="AC4222" i="1"/>
  <c r="AC4221" i="1"/>
  <c r="AC4220" i="1"/>
  <c r="AC4219" i="1"/>
  <c r="AC4218" i="1"/>
  <c r="AC4217" i="1"/>
  <c r="AC4216" i="1"/>
  <c r="AC4215" i="1"/>
  <c r="AC4214" i="1"/>
  <c r="AC4213" i="1"/>
  <c r="AC4211" i="1"/>
  <c r="AC4202" i="1"/>
  <c r="AC4201" i="1"/>
  <c r="AC4200" i="1"/>
  <c r="AC4199" i="1"/>
  <c r="AC4198" i="1"/>
  <c r="AC4197" i="1"/>
  <c r="AC4196" i="1"/>
  <c r="AC4195" i="1"/>
  <c r="AC4194" i="1"/>
  <c r="AC4193" i="1"/>
  <c r="AC4192" i="1"/>
  <c r="AC4191" i="1"/>
  <c r="AC4190" i="1"/>
  <c r="AC4180" i="1"/>
  <c r="AC4179" i="1"/>
  <c r="AC4178" i="1"/>
  <c r="AC4177" i="1"/>
  <c r="AC4176" i="1"/>
  <c r="AC4175" i="1"/>
  <c r="AC4174" i="1"/>
  <c r="AC4173" i="1"/>
  <c r="AC4172" i="1"/>
  <c r="AC4171" i="1"/>
  <c r="AC4170" i="1"/>
  <c r="AC4169" i="1"/>
  <c r="AC4168" i="1"/>
  <c r="AC4166" i="1"/>
  <c r="AC4157" i="1"/>
  <c r="AC4156" i="1"/>
  <c r="AC4155" i="1"/>
  <c r="AC4154" i="1"/>
  <c r="AC4153" i="1"/>
  <c r="AC4152" i="1"/>
  <c r="AC4151" i="1"/>
  <c r="AC4150" i="1"/>
  <c r="AC4149" i="1"/>
  <c r="AC4148" i="1"/>
  <c r="AC4147" i="1"/>
  <c r="AC4146" i="1"/>
  <c r="AC4145" i="1"/>
  <c r="AC4143" i="1"/>
  <c r="AC4134" i="1"/>
  <c r="AC4133" i="1"/>
  <c r="AC4132" i="1"/>
  <c r="AC4131" i="1"/>
  <c r="AC4130" i="1"/>
  <c r="AC4129" i="1"/>
  <c r="AC4128" i="1"/>
  <c r="AC4127" i="1"/>
  <c r="AC4126" i="1"/>
  <c r="AC4125" i="1"/>
  <c r="AC4124" i="1"/>
  <c r="AC4123" i="1"/>
  <c r="AC4122" i="1"/>
  <c r="AC4120" i="1"/>
  <c r="AC4111" i="1"/>
  <c r="AC4110" i="1"/>
  <c r="AC4109" i="1"/>
  <c r="AC4108" i="1"/>
  <c r="AC4107" i="1"/>
  <c r="AC4106" i="1"/>
  <c r="AC4105" i="1"/>
  <c r="AC4104" i="1"/>
  <c r="AC4103" i="1"/>
  <c r="AC4102" i="1"/>
  <c r="AC4101" i="1"/>
  <c r="AC4100" i="1"/>
  <c r="AC4099" i="1"/>
  <c r="AC4097" i="1"/>
  <c r="AC4088" i="1"/>
  <c r="AC4087" i="1"/>
  <c r="AC4086" i="1"/>
  <c r="AC4085" i="1"/>
  <c r="AC4084" i="1"/>
  <c r="AC4083" i="1"/>
  <c r="AC4082" i="1"/>
  <c r="AC4081" i="1"/>
  <c r="AC4080" i="1"/>
  <c r="AC4079" i="1"/>
  <c r="AC4078" i="1"/>
  <c r="AC4077" i="1"/>
  <c r="AC4076" i="1"/>
  <c r="AC4068" i="1"/>
  <c r="AC4067" i="1"/>
  <c r="AC4066" i="1"/>
  <c r="AC4065" i="1"/>
  <c r="AC4064" i="1"/>
  <c r="AC4063" i="1"/>
  <c r="AC4062" i="1"/>
  <c r="AC4061" i="1"/>
  <c r="AC4060" i="1"/>
  <c r="AC4059" i="1"/>
  <c r="AC4058" i="1"/>
  <c r="AC4057" i="1"/>
  <c r="AC4056" i="1"/>
  <c r="AC4044" i="1"/>
  <c r="AC4043" i="1"/>
  <c r="AC4042" i="1"/>
  <c r="AC4041" i="1"/>
  <c r="AC4040" i="1"/>
  <c r="AC4039" i="1"/>
  <c r="AC4038" i="1"/>
  <c r="AC4037" i="1"/>
  <c r="AC4036" i="1"/>
  <c r="AC4035" i="1"/>
  <c r="AC4034" i="1"/>
  <c r="AC4033" i="1"/>
  <c r="AC4032" i="1"/>
  <c r="AC4030" i="1"/>
  <c r="AC4020" i="1"/>
  <c r="AC4019" i="1"/>
  <c r="AC4018" i="1"/>
  <c r="AC4017" i="1"/>
  <c r="AC4016" i="1"/>
  <c r="AC4015" i="1"/>
  <c r="AC4014" i="1"/>
  <c r="AC4013" i="1"/>
  <c r="AC4012" i="1"/>
  <c r="AC4011" i="1"/>
  <c r="AC4010" i="1"/>
  <c r="AC4009" i="1"/>
  <c r="AC4008" i="1"/>
  <c r="AC4006" i="1"/>
  <c r="AC3996" i="1"/>
  <c r="AC3995" i="1"/>
  <c r="AC3994" i="1"/>
  <c r="AC3993" i="1"/>
  <c r="AC3992" i="1"/>
  <c r="AC3991" i="1"/>
  <c r="AC3990" i="1"/>
  <c r="AC3989" i="1"/>
  <c r="AC3988" i="1"/>
  <c r="AC3987" i="1"/>
  <c r="AC3986" i="1"/>
  <c r="AC3985" i="1"/>
  <c r="AC3984" i="1"/>
  <c r="AC3982" i="1"/>
  <c r="AC3972" i="1"/>
  <c r="AC3971" i="1"/>
  <c r="AC3970" i="1"/>
  <c r="AC3969" i="1"/>
  <c r="AC3968" i="1"/>
  <c r="AC3967" i="1"/>
  <c r="AC3966" i="1"/>
  <c r="AC3965" i="1"/>
  <c r="AC3964" i="1"/>
  <c r="AC3963" i="1"/>
  <c r="AC3962" i="1"/>
  <c r="AC3961" i="1"/>
  <c r="AC3960" i="1"/>
  <c r="AC3958" i="1"/>
  <c r="AC3949" i="1"/>
  <c r="AC3948" i="1"/>
  <c r="AC3947" i="1"/>
  <c r="AC3946" i="1"/>
  <c r="AC3945" i="1"/>
  <c r="AC3944" i="1"/>
  <c r="AC3943" i="1"/>
  <c r="AC3942" i="1"/>
  <c r="AC3941" i="1"/>
  <c r="AC3940" i="1"/>
  <c r="AC3939" i="1"/>
  <c r="AC3938" i="1"/>
  <c r="AC3937" i="1"/>
  <c r="AC3935" i="1"/>
  <c r="AC3925" i="1"/>
  <c r="AC3924" i="1"/>
  <c r="AC3923" i="1"/>
  <c r="AC3922" i="1"/>
  <c r="AC3921" i="1"/>
  <c r="AC3920" i="1"/>
  <c r="AC3919" i="1"/>
  <c r="AC3918" i="1"/>
  <c r="AC3917" i="1"/>
  <c r="AC3916" i="1"/>
  <c r="AC3915" i="1"/>
  <c r="AC3914" i="1"/>
  <c r="AC3913" i="1"/>
  <c r="AC3911" i="1"/>
  <c r="AC3902" i="1"/>
  <c r="AC3901" i="1"/>
  <c r="AC3900" i="1"/>
  <c r="AC3899" i="1"/>
  <c r="AC3898" i="1"/>
  <c r="AC3897" i="1"/>
  <c r="AC3896" i="1"/>
  <c r="AC3895" i="1"/>
  <c r="AC3894" i="1"/>
  <c r="AC3893" i="1"/>
  <c r="AC3892" i="1"/>
  <c r="AC3891" i="1"/>
  <c r="AC3890" i="1"/>
  <c r="AC3888" i="1"/>
  <c r="AC3878" i="1"/>
  <c r="AC3877" i="1"/>
  <c r="AC3876" i="1"/>
  <c r="AC3875" i="1"/>
  <c r="AC3874" i="1"/>
  <c r="AC3873" i="1"/>
  <c r="AC3872" i="1"/>
  <c r="AC3871" i="1"/>
  <c r="AC3870" i="1"/>
  <c r="AC3869" i="1"/>
  <c r="AC3868" i="1"/>
  <c r="AC3867" i="1"/>
  <c r="AC3866" i="1"/>
  <c r="AC3864" i="1"/>
  <c r="AC3854" i="1"/>
  <c r="AC3853" i="1"/>
  <c r="AC3852" i="1"/>
  <c r="AC3851" i="1"/>
  <c r="AC3850" i="1"/>
  <c r="AC3849" i="1"/>
  <c r="AC3848" i="1"/>
  <c r="AC3847" i="1"/>
  <c r="AC3846" i="1"/>
  <c r="AC3845" i="1"/>
  <c r="AC3844" i="1"/>
  <c r="AC3843" i="1"/>
  <c r="AC3842" i="1"/>
  <c r="AC3840" i="1"/>
  <c r="AC3831" i="1"/>
  <c r="AC3830" i="1"/>
  <c r="AC3829" i="1"/>
  <c r="AC3828" i="1"/>
  <c r="AC3827" i="1"/>
  <c r="AC3826" i="1"/>
  <c r="AC3825" i="1"/>
  <c r="AC3824" i="1"/>
  <c r="AC3823" i="1"/>
  <c r="AC3822" i="1"/>
  <c r="AC3821" i="1"/>
  <c r="AC3820" i="1"/>
  <c r="AC3819" i="1"/>
  <c r="AC3808" i="1"/>
  <c r="AC3807" i="1"/>
  <c r="AC3806" i="1"/>
  <c r="AC3805" i="1"/>
  <c r="AC3804" i="1"/>
  <c r="AC3803" i="1"/>
  <c r="AC3802" i="1"/>
  <c r="AC3801" i="1"/>
  <c r="AC3800" i="1"/>
  <c r="AC3799" i="1"/>
  <c r="AC3798" i="1"/>
  <c r="AC3797" i="1"/>
  <c r="AC3796" i="1"/>
  <c r="AC3784" i="1"/>
  <c r="AC3783" i="1"/>
  <c r="AC3782" i="1"/>
  <c r="AC3781" i="1"/>
  <c r="AC3780" i="1"/>
  <c r="AC3779" i="1"/>
  <c r="AC3778" i="1"/>
  <c r="AC3777" i="1"/>
  <c r="AC3776" i="1"/>
  <c r="AC3775" i="1"/>
  <c r="AC3774" i="1"/>
  <c r="AC3773" i="1"/>
  <c r="AC3772" i="1"/>
  <c r="AC3770" i="1"/>
  <c r="AC3760" i="1"/>
  <c r="AC3759" i="1"/>
  <c r="AC3758" i="1"/>
  <c r="AC3757" i="1"/>
  <c r="AC3756" i="1"/>
  <c r="AC3755" i="1"/>
  <c r="AC3754" i="1"/>
  <c r="AC3753" i="1"/>
  <c r="AC3752" i="1"/>
  <c r="AC3751" i="1"/>
  <c r="AC3750" i="1"/>
  <c r="AC3749" i="1"/>
  <c r="AC3748" i="1"/>
  <c r="AC3737" i="1"/>
  <c r="AC3736" i="1"/>
  <c r="AC3735" i="1"/>
  <c r="AC3734" i="1"/>
  <c r="AC3733" i="1"/>
  <c r="AC3732" i="1"/>
  <c r="AC3731" i="1"/>
  <c r="AC3730" i="1"/>
  <c r="AC3729" i="1"/>
  <c r="AC3728" i="1"/>
  <c r="AC3727" i="1"/>
  <c r="AC3726" i="1"/>
  <c r="AC3725" i="1"/>
  <c r="AC3714" i="1"/>
  <c r="AC3713" i="1"/>
  <c r="AC3712" i="1"/>
  <c r="AC3711" i="1"/>
  <c r="AC3710" i="1"/>
  <c r="AC3709" i="1"/>
  <c r="AC3708" i="1"/>
  <c r="AC3707" i="1"/>
  <c r="AC3706" i="1"/>
  <c r="AC3705" i="1"/>
  <c r="AC3704" i="1"/>
  <c r="AC3703" i="1"/>
  <c r="AC3702" i="1"/>
  <c r="AC3700" i="1"/>
  <c r="AC3690" i="1"/>
  <c r="AC3689" i="1"/>
  <c r="AC3688" i="1"/>
  <c r="AC3687" i="1"/>
  <c r="AC3686" i="1"/>
  <c r="AC3685" i="1"/>
  <c r="AC3684" i="1"/>
  <c r="AC3683" i="1"/>
  <c r="AC3682" i="1"/>
  <c r="AC3681" i="1"/>
  <c r="AC3680" i="1"/>
  <c r="AC3679" i="1"/>
  <c r="AC3678" i="1"/>
  <c r="AC3666" i="1"/>
  <c r="AC3665" i="1"/>
  <c r="AC3664" i="1"/>
  <c r="AC3663" i="1"/>
  <c r="AC3662" i="1"/>
  <c r="AC3661" i="1"/>
  <c r="AC3660" i="1"/>
  <c r="AC3659" i="1"/>
  <c r="AC3658" i="1"/>
  <c r="AC3657" i="1"/>
  <c r="AC3656" i="1"/>
  <c r="AC3655" i="1"/>
  <c r="AC3654" i="1"/>
  <c r="AC3642" i="1"/>
  <c r="AC3641" i="1"/>
  <c r="AC3640" i="1"/>
  <c r="AC3639" i="1"/>
  <c r="AC3638" i="1"/>
  <c r="AC3637" i="1"/>
  <c r="AC3636" i="1"/>
  <c r="AC3635" i="1"/>
  <c r="AC3634" i="1"/>
  <c r="AC3633" i="1"/>
  <c r="AC3632" i="1"/>
  <c r="AC3631" i="1"/>
  <c r="AC3630" i="1"/>
  <c r="AC3618" i="1"/>
  <c r="AC3617" i="1"/>
  <c r="AC3616" i="1"/>
  <c r="AC3615" i="1"/>
  <c r="AC3614" i="1"/>
  <c r="AC3613" i="1"/>
  <c r="AC3612" i="1"/>
  <c r="AC3611" i="1"/>
  <c r="AC3610" i="1"/>
  <c r="AC3609" i="1"/>
  <c r="AC3608" i="1"/>
  <c r="AC3607" i="1"/>
  <c r="AC3606" i="1"/>
  <c r="AC3604" i="1"/>
  <c r="AC3595" i="1"/>
  <c r="AC3594" i="1"/>
  <c r="AC3593" i="1"/>
  <c r="AC3592" i="1"/>
  <c r="AC3591" i="1"/>
  <c r="AC3590" i="1"/>
  <c r="AC3589" i="1"/>
  <c r="AC3588" i="1"/>
  <c r="AC3587" i="1"/>
  <c r="AC3586" i="1"/>
  <c r="AC3585" i="1"/>
  <c r="AC3584" i="1"/>
  <c r="AC3583" i="1"/>
  <c r="AC3581" i="1"/>
  <c r="AC3571" i="1"/>
  <c r="AC3570" i="1"/>
  <c r="AC3569" i="1"/>
  <c r="AC3568" i="1"/>
  <c r="AC3567" i="1"/>
  <c r="AC3566" i="1"/>
  <c r="AC3565" i="1"/>
  <c r="AC3564" i="1"/>
  <c r="AC3563" i="1"/>
  <c r="AC3562" i="1"/>
  <c r="AC3561" i="1"/>
  <c r="AC3560" i="1"/>
  <c r="AC3559" i="1"/>
  <c r="AC3547" i="1"/>
  <c r="AC3546" i="1"/>
  <c r="AC3545" i="1"/>
  <c r="AC3544" i="1"/>
  <c r="AC3543" i="1"/>
  <c r="AC3542" i="1"/>
  <c r="AC3541" i="1"/>
  <c r="AC3540" i="1"/>
  <c r="AC3539" i="1"/>
  <c r="AC3538" i="1"/>
  <c r="AC3537" i="1"/>
  <c r="AC3536" i="1"/>
  <c r="AC3535" i="1"/>
  <c r="AC3533" i="1"/>
  <c r="AC3523" i="1"/>
  <c r="AC3522" i="1"/>
  <c r="AC3521" i="1"/>
  <c r="AC3520" i="1"/>
  <c r="AC3519" i="1"/>
  <c r="AC3518" i="1"/>
  <c r="AC3517" i="1"/>
  <c r="AC3516" i="1"/>
  <c r="AC3515" i="1"/>
  <c r="AC3514" i="1"/>
  <c r="AC3513" i="1"/>
  <c r="AC3512" i="1"/>
  <c r="AC3511" i="1"/>
  <c r="AC3509" i="1"/>
  <c r="AC3499" i="1"/>
  <c r="AC3498" i="1"/>
  <c r="AC3497" i="1"/>
  <c r="AC3496" i="1"/>
  <c r="AC3495" i="1"/>
  <c r="AC3494" i="1"/>
  <c r="AC3493" i="1"/>
  <c r="AC3492" i="1"/>
  <c r="AC3491" i="1"/>
  <c r="AC3490" i="1"/>
  <c r="AC3489" i="1"/>
  <c r="AC3488" i="1"/>
  <c r="AC3487" i="1"/>
  <c r="AC3476" i="1"/>
  <c r="AC3475" i="1"/>
  <c r="AC3474" i="1"/>
  <c r="AC3473" i="1"/>
  <c r="AC3472" i="1"/>
  <c r="AC3471" i="1"/>
  <c r="AC3470" i="1"/>
  <c r="AC3469" i="1"/>
  <c r="AC3468" i="1"/>
  <c r="AC3467" i="1"/>
  <c r="AC3466" i="1"/>
  <c r="AC3465" i="1"/>
  <c r="AC3464" i="1"/>
  <c r="AC3462" i="1"/>
  <c r="AC3452" i="1"/>
  <c r="AC3451" i="1"/>
  <c r="AC3450" i="1"/>
  <c r="AC3449" i="1"/>
  <c r="AC3448" i="1"/>
  <c r="AC3447" i="1"/>
  <c r="AC3446" i="1"/>
  <c r="AC3445" i="1"/>
  <c r="AC3444" i="1"/>
  <c r="AC3443" i="1"/>
  <c r="AC3442" i="1"/>
  <c r="AC3441" i="1"/>
  <c r="AC3440" i="1"/>
  <c r="AC3428" i="1"/>
  <c r="AC3427" i="1"/>
  <c r="AC3426" i="1"/>
  <c r="AC3425" i="1"/>
  <c r="AC3424" i="1"/>
  <c r="AC3423" i="1"/>
  <c r="AC3422" i="1"/>
  <c r="AC3421" i="1"/>
  <c r="AC3420" i="1"/>
  <c r="AC3419" i="1"/>
  <c r="AC3418" i="1"/>
  <c r="AC3417" i="1"/>
  <c r="AC3416" i="1"/>
  <c r="AC3404" i="1"/>
  <c r="AC3403" i="1"/>
  <c r="AC3402" i="1"/>
  <c r="AC3401" i="1"/>
  <c r="AC3400" i="1"/>
  <c r="AC3399" i="1"/>
  <c r="AC3398" i="1"/>
  <c r="AC3397" i="1"/>
  <c r="AC3396" i="1"/>
  <c r="AC3395" i="1"/>
  <c r="AC3394" i="1"/>
  <c r="AC3393" i="1"/>
  <c r="AC3392" i="1"/>
  <c r="AC3380" i="1"/>
  <c r="AC3379" i="1"/>
  <c r="AC3378" i="1"/>
  <c r="AC3377" i="1"/>
  <c r="AC3376" i="1"/>
  <c r="AC3375" i="1"/>
  <c r="AC3374" i="1"/>
  <c r="AC3373" i="1"/>
  <c r="AC3372" i="1"/>
  <c r="AC3371" i="1"/>
  <c r="AC3370" i="1"/>
  <c r="AC3369" i="1"/>
  <c r="AC3368" i="1"/>
  <c r="AC3366" i="1"/>
  <c r="AC3357" i="1"/>
  <c r="AC3356" i="1"/>
  <c r="AC3355" i="1"/>
  <c r="AC3354" i="1"/>
  <c r="AC3353" i="1"/>
  <c r="AC3352" i="1"/>
  <c r="AC3351" i="1"/>
  <c r="AC3350" i="1"/>
  <c r="AC3349" i="1"/>
  <c r="AC3348" i="1"/>
  <c r="AC3347" i="1"/>
  <c r="AC3346" i="1"/>
  <c r="AC3345" i="1"/>
  <c r="AC3343" i="1"/>
  <c r="AC3333" i="1"/>
  <c r="AC3332" i="1"/>
  <c r="AC3331" i="1"/>
  <c r="AC3330" i="1"/>
  <c r="AC3329" i="1"/>
  <c r="AC3328" i="1"/>
  <c r="AC3327" i="1"/>
  <c r="AC3326" i="1"/>
  <c r="AC3325" i="1"/>
  <c r="AC3324" i="1"/>
  <c r="AC3323" i="1"/>
  <c r="AC3322" i="1"/>
  <c r="AC3321" i="1"/>
  <c r="AC3309" i="1"/>
  <c r="AC3308" i="1"/>
  <c r="AC3307" i="1"/>
  <c r="AC3306" i="1"/>
  <c r="AC3305" i="1"/>
  <c r="AC3304" i="1"/>
  <c r="AC3303" i="1"/>
  <c r="AC3302" i="1"/>
  <c r="AC3301" i="1"/>
  <c r="AC3300" i="1"/>
  <c r="AC3299" i="1"/>
  <c r="AC3298" i="1"/>
  <c r="AC3297" i="1"/>
  <c r="AC3285" i="1"/>
  <c r="AC3284" i="1"/>
  <c r="AC3283" i="1"/>
  <c r="AC3282" i="1"/>
  <c r="AC3281" i="1"/>
  <c r="AC3280" i="1"/>
  <c r="AC3279" i="1"/>
  <c r="AC3278" i="1"/>
  <c r="AC3277" i="1"/>
  <c r="AC3276" i="1"/>
  <c r="AC3275" i="1"/>
  <c r="AC3274" i="1"/>
  <c r="AC3273" i="1"/>
  <c r="AC3261" i="1"/>
  <c r="AC3260" i="1"/>
  <c r="AC3259" i="1"/>
  <c r="AC3258" i="1"/>
  <c r="AC3257" i="1"/>
  <c r="AC3256" i="1"/>
  <c r="AC3255" i="1"/>
  <c r="AC3254" i="1"/>
  <c r="AC3253" i="1"/>
  <c r="AC3252" i="1"/>
  <c r="AC3251" i="1"/>
  <c r="AC3250" i="1"/>
  <c r="AC3249" i="1"/>
  <c r="AC3238" i="1"/>
  <c r="AC3237" i="1"/>
  <c r="AC3236" i="1"/>
  <c r="AC3235" i="1"/>
  <c r="AC3234" i="1"/>
  <c r="AC3233" i="1"/>
  <c r="AC3232" i="1"/>
  <c r="AC3231" i="1"/>
  <c r="AC3230" i="1"/>
  <c r="AC3229" i="1"/>
  <c r="AC3228" i="1"/>
  <c r="AC3227" i="1"/>
  <c r="AC3226" i="1"/>
  <c r="AC3214" i="1"/>
  <c r="AC3213" i="1"/>
  <c r="AC3212" i="1"/>
  <c r="AC3211" i="1"/>
  <c r="AC3210" i="1"/>
  <c r="AC3209" i="1"/>
  <c r="AC3208" i="1"/>
  <c r="AC3207" i="1"/>
  <c r="AC3206" i="1"/>
  <c r="AC3205" i="1"/>
  <c r="AC3204" i="1"/>
  <c r="AC3203" i="1"/>
  <c r="AC3202" i="1"/>
  <c r="AC3200" i="1"/>
  <c r="AC3190" i="1"/>
  <c r="AC3189" i="1"/>
  <c r="AC3188" i="1"/>
  <c r="AC3187" i="1"/>
  <c r="AC3186" i="1"/>
  <c r="AC3185" i="1"/>
  <c r="AC3184" i="1"/>
  <c r="AC3183" i="1"/>
  <c r="AC3182" i="1"/>
  <c r="AC3181" i="1"/>
  <c r="AC3180" i="1"/>
  <c r="AC3179" i="1"/>
  <c r="AC3178" i="1"/>
  <c r="AC3176" i="1"/>
  <c r="AC3166" i="1"/>
  <c r="AC3165" i="1"/>
  <c r="AC3164" i="1"/>
  <c r="AC3163" i="1"/>
  <c r="AC3162" i="1"/>
  <c r="AC3161" i="1"/>
  <c r="AC3160" i="1"/>
  <c r="AC3159" i="1"/>
  <c r="AC3158" i="1"/>
  <c r="AC3157" i="1"/>
  <c r="AC3156" i="1"/>
  <c r="AC3155" i="1"/>
  <c r="AC3154" i="1"/>
  <c r="AC3152" i="1"/>
  <c r="AC3141" i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9" i="1"/>
  <c r="AC3117" i="1"/>
  <c r="AC3116" i="1"/>
  <c r="AC3115" i="1"/>
  <c r="AC3114" i="1"/>
  <c r="AC3113" i="1"/>
  <c r="AC3112" i="1"/>
  <c r="AC3111" i="1"/>
  <c r="AC3110" i="1"/>
  <c r="AC3109" i="1"/>
  <c r="AC3108" i="1"/>
  <c r="AC3107" i="1"/>
  <c r="AC3106" i="1"/>
  <c r="AC3105" i="1"/>
  <c r="AC3103" i="1"/>
  <c r="AC3093" i="1"/>
  <c r="AC3092" i="1"/>
  <c r="AC3091" i="1"/>
  <c r="AC3090" i="1"/>
  <c r="AC3089" i="1"/>
  <c r="AC3088" i="1"/>
  <c r="AC3087" i="1"/>
  <c r="AC3086" i="1"/>
  <c r="AC3085" i="1"/>
  <c r="AC3084" i="1"/>
  <c r="AC3083" i="1"/>
  <c r="AC3082" i="1"/>
  <c r="AC3081" i="1"/>
  <c r="AC3069" i="1"/>
  <c r="AC3068" i="1"/>
  <c r="AC3067" i="1"/>
  <c r="AC3066" i="1"/>
  <c r="AC3065" i="1"/>
  <c r="AC3064" i="1"/>
  <c r="AC3063" i="1"/>
  <c r="AC3062" i="1"/>
  <c r="AC3061" i="1"/>
  <c r="AC3060" i="1"/>
  <c r="AC3059" i="1"/>
  <c r="AC3058" i="1"/>
  <c r="AC3057" i="1"/>
  <c r="AC3045" i="1"/>
  <c r="AC3044" i="1"/>
  <c r="AC3043" i="1"/>
  <c r="AC3042" i="1"/>
  <c r="AC3041" i="1"/>
  <c r="AC3040" i="1"/>
  <c r="AC3039" i="1"/>
  <c r="AC3038" i="1"/>
  <c r="AC3037" i="1"/>
  <c r="AC3036" i="1"/>
  <c r="AC3035" i="1"/>
  <c r="AC3034" i="1"/>
  <c r="AC3033" i="1"/>
  <c r="AC3031" i="1"/>
  <c r="AC3022" i="1"/>
  <c r="AC3021" i="1"/>
  <c r="AC3020" i="1"/>
  <c r="AC3019" i="1"/>
  <c r="AC3018" i="1"/>
  <c r="AC3017" i="1"/>
  <c r="AC3016" i="1"/>
  <c r="AC3015" i="1"/>
  <c r="AC3014" i="1"/>
  <c r="AC3013" i="1"/>
  <c r="AC3012" i="1"/>
  <c r="AC3011" i="1"/>
  <c r="AC3010" i="1"/>
  <c r="AC2998" i="1"/>
  <c r="AC2997" i="1"/>
  <c r="AC2996" i="1"/>
  <c r="AC2995" i="1"/>
  <c r="AC2994" i="1"/>
  <c r="AC2993" i="1"/>
  <c r="AC2992" i="1"/>
  <c r="AC2991" i="1"/>
  <c r="AC2990" i="1"/>
  <c r="AC2989" i="1"/>
  <c r="AC2988" i="1"/>
  <c r="AC2987" i="1"/>
  <c r="AC2986" i="1"/>
  <c r="AC2984" i="1"/>
  <c r="AC2974" i="1"/>
  <c r="AC2973" i="1"/>
  <c r="AC2972" i="1"/>
  <c r="AC2971" i="1"/>
  <c r="AC2970" i="1"/>
  <c r="AC2969" i="1"/>
  <c r="AC2968" i="1"/>
  <c r="AC2967" i="1"/>
  <c r="AC2966" i="1"/>
  <c r="AC2965" i="1"/>
  <c r="AC2964" i="1"/>
  <c r="AC2963" i="1"/>
  <c r="AC2962" i="1"/>
  <c r="AC2950" i="1"/>
  <c r="AC2949" i="1"/>
  <c r="AC2948" i="1"/>
  <c r="AC2947" i="1"/>
  <c r="AC2946" i="1"/>
  <c r="AC2945" i="1"/>
  <c r="AC2944" i="1"/>
  <c r="AC2943" i="1"/>
  <c r="AC2942" i="1"/>
  <c r="AC2941" i="1"/>
  <c r="AC2940" i="1"/>
  <c r="AC2939" i="1"/>
  <c r="AC2938" i="1"/>
  <c r="AC2926" i="1"/>
  <c r="AC2925" i="1"/>
  <c r="AC2924" i="1"/>
  <c r="AC2923" i="1"/>
  <c r="AC2922" i="1"/>
  <c r="AC2921" i="1"/>
  <c r="AC2920" i="1"/>
  <c r="AC2919" i="1"/>
  <c r="AC2918" i="1"/>
  <c r="AC2917" i="1"/>
  <c r="AC2916" i="1"/>
  <c r="AC2913" i="1"/>
  <c r="AC2912" i="1"/>
  <c r="AC2911" i="1"/>
  <c r="AC2910" i="1"/>
  <c r="AC2909" i="1"/>
  <c r="AC2908" i="1"/>
  <c r="AC2907" i="1"/>
  <c r="AC2906" i="1"/>
  <c r="AC2905" i="1"/>
  <c r="AC2904" i="1"/>
  <c r="AC2903" i="1"/>
  <c r="AC2902" i="1"/>
  <c r="AC2901" i="1"/>
  <c r="AC2889" i="1"/>
  <c r="AC2888" i="1"/>
  <c r="AC2887" i="1"/>
  <c r="AC2886" i="1"/>
  <c r="AC2885" i="1"/>
  <c r="AC2884" i="1"/>
  <c r="AC2883" i="1"/>
  <c r="AC2882" i="1"/>
  <c r="AC2881" i="1"/>
  <c r="AC2880" i="1"/>
  <c r="AC2879" i="1"/>
  <c r="AC2878" i="1"/>
  <c r="AC2877" i="1"/>
  <c r="AC2875" i="1"/>
  <c r="AC2865" i="1"/>
  <c r="AC2864" i="1"/>
  <c r="AC2863" i="1"/>
  <c r="AC2862" i="1"/>
  <c r="AC2861" i="1"/>
  <c r="AC2860" i="1"/>
  <c r="AC2859" i="1"/>
  <c r="AC2858" i="1"/>
  <c r="AC2857" i="1"/>
  <c r="AC2856" i="1"/>
  <c r="AC2855" i="1"/>
  <c r="AC2854" i="1"/>
  <c r="AC2853" i="1"/>
  <c r="AC2841" i="1"/>
  <c r="AC2840" i="1"/>
  <c r="AC2839" i="1"/>
  <c r="AC2838" i="1"/>
  <c r="AC2837" i="1"/>
  <c r="AC2836" i="1"/>
  <c r="AC2835" i="1"/>
  <c r="AC2834" i="1"/>
  <c r="AC2833" i="1"/>
  <c r="AC2832" i="1"/>
  <c r="AC2831" i="1"/>
  <c r="AC2830" i="1"/>
  <c r="AC2829" i="1"/>
  <c r="AC2827" i="1"/>
  <c r="AC2818" i="1"/>
  <c r="AC2817" i="1"/>
  <c r="AC2816" i="1"/>
  <c r="AC2815" i="1"/>
  <c r="AC2814" i="1"/>
  <c r="AC2813" i="1"/>
  <c r="AC2812" i="1"/>
  <c r="AC2811" i="1"/>
  <c r="AC2810" i="1"/>
  <c r="AC2809" i="1"/>
  <c r="AC2808" i="1"/>
  <c r="AC2807" i="1"/>
  <c r="AC2806" i="1"/>
  <c r="AC2804" i="1"/>
  <c r="AC2794" i="1"/>
  <c r="AC2793" i="1"/>
  <c r="AC2792" i="1"/>
  <c r="AC2791" i="1"/>
  <c r="AC2790" i="1"/>
  <c r="AC2789" i="1"/>
  <c r="AC2788" i="1"/>
  <c r="AC2787" i="1"/>
  <c r="AC2786" i="1"/>
  <c r="AC2785" i="1"/>
  <c r="AC2784" i="1"/>
  <c r="AC2783" i="1"/>
  <c r="AC2782" i="1"/>
  <c r="AC2780" i="1"/>
  <c r="AC2770" i="1"/>
  <c r="AC2769" i="1"/>
  <c r="AC2768" i="1"/>
  <c r="AC2767" i="1"/>
  <c r="AC2766" i="1"/>
  <c r="AC2765" i="1"/>
  <c r="AC2764" i="1"/>
  <c r="AC2763" i="1"/>
  <c r="AC2762" i="1"/>
  <c r="AC2761" i="1"/>
  <c r="AC2760" i="1"/>
  <c r="AC2759" i="1"/>
  <c r="AC2758" i="1"/>
  <c r="AC2756" i="1"/>
  <c r="AC2746" i="1"/>
  <c r="AC2745" i="1"/>
  <c r="AC2744" i="1"/>
  <c r="AC2743" i="1"/>
  <c r="AC2742" i="1"/>
  <c r="AC2741" i="1"/>
  <c r="AC2740" i="1"/>
  <c r="AC2739" i="1"/>
  <c r="AC2738" i="1"/>
  <c r="AC2737" i="1"/>
  <c r="AC2736" i="1"/>
  <c r="AC2735" i="1"/>
  <c r="AC2734" i="1"/>
  <c r="AC2722" i="1"/>
  <c r="AC2721" i="1"/>
  <c r="AC2720" i="1"/>
  <c r="AC2719" i="1"/>
  <c r="AC2718" i="1"/>
  <c r="AC2717" i="1"/>
  <c r="AC2716" i="1"/>
  <c r="AC2715" i="1"/>
  <c r="AC2714" i="1"/>
  <c r="AC2713" i="1"/>
  <c r="AC2712" i="1"/>
  <c r="AC2711" i="1"/>
  <c r="AC2710" i="1"/>
  <c r="AC2699" i="1"/>
  <c r="AC2698" i="1"/>
  <c r="AC2697" i="1"/>
  <c r="AC2696" i="1"/>
  <c r="AC2695" i="1"/>
  <c r="AC2694" i="1"/>
  <c r="AC2693" i="1"/>
  <c r="AC2692" i="1"/>
  <c r="AC2691" i="1"/>
  <c r="AC2690" i="1"/>
  <c r="AC2689" i="1"/>
  <c r="AC2688" i="1"/>
  <c r="AC2687" i="1"/>
  <c r="AC2685" i="1"/>
  <c r="AC2675" i="1"/>
  <c r="AC2674" i="1"/>
  <c r="AC2673" i="1"/>
  <c r="AC2672" i="1"/>
  <c r="AC2671" i="1"/>
  <c r="AC2670" i="1"/>
  <c r="AC2669" i="1"/>
  <c r="AC2668" i="1"/>
  <c r="AC2667" i="1"/>
  <c r="AC2666" i="1"/>
  <c r="AC2665" i="1"/>
  <c r="AC2664" i="1"/>
  <c r="AC2663" i="1"/>
  <c r="AC2651" i="1"/>
  <c r="AC2650" i="1"/>
  <c r="AC2649" i="1"/>
  <c r="AC2648" i="1"/>
  <c r="AC2647" i="1"/>
  <c r="AC2646" i="1"/>
  <c r="AC2645" i="1"/>
  <c r="AC2644" i="1"/>
  <c r="AC2643" i="1"/>
  <c r="AC2642" i="1"/>
  <c r="AC2641" i="1"/>
  <c r="AC2640" i="1"/>
  <c r="AC2639" i="1"/>
  <c r="AC2637" i="1"/>
  <c r="AC2627" i="1"/>
  <c r="AC2626" i="1"/>
  <c r="AC2625" i="1"/>
  <c r="AC2624" i="1"/>
  <c r="AC2623" i="1"/>
  <c r="AC2622" i="1"/>
  <c r="AC2621" i="1"/>
  <c r="AC2620" i="1"/>
  <c r="AC2619" i="1"/>
  <c r="AC2618" i="1"/>
  <c r="AC2617" i="1"/>
  <c r="AC2616" i="1"/>
  <c r="AC2615" i="1"/>
  <c r="AC2613" i="1"/>
  <c r="AC2603" i="1"/>
  <c r="AC2602" i="1"/>
  <c r="AC2601" i="1"/>
  <c r="AC2600" i="1"/>
  <c r="AC2599" i="1"/>
  <c r="AC2598" i="1"/>
  <c r="AC2597" i="1"/>
  <c r="AC2596" i="1"/>
  <c r="AC2595" i="1"/>
  <c r="AC2594" i="1"/>
  <c r="AC2593" i="1"/>
  <c r="AC2592" i="1"/>
  <c r="AC2591" i="1"/>
  <c r="AC2580" i="1"/>
  <c r="AC2579" i="1"/>
  <c r="AC2578" i="1"/>
  <c r="AC2577" i="1"/>
  <c r="AC2576" i="1"/>
  <c r="AC2575" i="1"/>
  <c r="AC2574" i="1"/>
  <c r="AC2573" i="1"/>
  <c r="AC2572" i="1"/>
  <c r="AC2571" i="1"/>
  <c r="AC2570" i="1"/>
  <c r="AC2569" i="1"/>
  <c r="AC2568" i="1"/>
  <c r="AC2566" i="1"/>
  <c r="AC2556" i="1"/>
  <c r="AC2555" i="1"/>
  <c r="AC2554" i="1"/>
  <c r="AC2553" i="1"/>
  <c r="AC2552" i="1"/>
  <c r="AC2551" i="1"/>
  <c r="AC2550" i="1"/>
  <c r="AC2549" i="1"/>
  <c r="AC2548" i="1"/>
  <c r="AC2547" i="1"/>
  <c r="AC2546" i="1"/>
  <c r="AC2545" i="1"/>
  <c r="AC2544" i="1"/>
  <c r="AC2542" i="1"/>
  <c r="AC2532" i="1"/>
  <c r="AC2531" i="1"/>
  <c r="AC2530" i="1"/>
  <c r="AC2529" i="1"/>
  <c r="AC2528" i="1"/>
  <c r="AC2527" i="1"/>
  <c r="AC2526" i="1"/>
  <c r="AC2525" i="1"/>
  <c r="AC2524" i="1"/>
  <c r="AC2523" i="1"/>
  <c r="AC2522" i="1"/>
  <c r="AC2521" i="1"/>
  <c r="AC2520" i="1"/>
  <c r="AC2508" i="1"/>
  <c r="AC2507" i="1"/>
  <c r="AC2506" i="1"/>
  <c r="AC2505" i="1"/>
  <c r="AC2504" i="1"/>
  <c r="AC2503" i="1"/>
  <c r="AC2502" i="1"/>
  <c r="AC2501" i="1"/>
  <c r="AC2500" i="1"/>
  <c r="AC2499" i="1"/>
  <c r="AC2498" i="1"/>
  <c r="AC2497" i="1"/>
  <c r="AC2496" i="1"/>
  <c r="AC2484" i="1"/>
  <c r="AC2483" i="1"/>
  <c r="AC2482" i="1"/>
  <c r="AC2481" i="1"/>
  <c r="AC2480" i="1"/>
  <c r="AC2479" i="1"/>
  <c r="AC2478" i="1"/>
  <c r="AC2477" i="1"/>
  <c r="AC2476" i="1"/>
  <c r="AC2475" i="1"/>
  <c r="AC2474" i="1"/>
  <c r="AC2473" i="1"/>
  <c r="AC2472" i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45" i="1"/>
  <c r="AC2444" i="1"/>
  <c r="AC2443" i="1"/>
  <c r="AC2442" i="1"/>
  <c r="AC2441" i="1"/>
  <c r="AC2440" i="1"/>
  <c r="AC2439" i="1"/>
  <c r="AC2438" i="1"/>
  <c r="AC2437" i="1"/>
  <c r="AC2436" i="1"/>
  <c r="AC2435" i="1"/>
  <c r="AC2434" i="1"/>
  <c r="AC2433" i="1"/>
  <c r="AC2432" i="1"/>
  <c r="AC2421" i="1"/>
  <c r="AC2420" i="1"/>
  <c r="AC2419" i="1"/>
  <c r="AC2418" i="1"/>
  <c r="AC2417" i="1"/>
  <c r="AC2416" i="1"/>
  <c r="AC2415" i="1"/>
  <c r="AC2414" i="1"/>
  <c r="AC2413" i="1"/>
  <c r="AC2412" i="1"/>
  <c r="AC2411" i="1"/>
  <c r="AC2410" i="1"/>
  <c r="AC2409" i="1"/>
  <c r="AC2408" i="1"/>
  <c r="AC2397" i="1"/>
  <c r="AC2396" i="1"/>
  <c r="AC2395" i="1"/>
  <c r="AC2394" i="1"/>
  <c r="AC2393" i="1"/>
  <c r="AC2392" i="1"/>
  <c r="AC2391" i="1"/>
  <c r="AC2390" i="1"/>
  <c r="AC2389" i="1"/>
  <c r="AC2388" i="1"/>
  <c r="AC2387" i="1"/>
  <c r="AC2386" i="1"/>
  <c r="AC2385" i="1"/>
  <c r="AC2384" i="1"/>
  <c r="AC2373" i="1"/>
  <c r="AC2372" i="1"/>
  <c r="AC2371" i="1"/>
  <c r="AC2370" i="1"/>
  <c r="AC2369" i="1"/>
  <c r="AC2368" i="1"/>
  <c r="AC2367" i="1"/>
  <c r="AC2366" i="1"/>
  <c r="AC2365" i="1"/>
  <c r="AC2364" i="1"/>
  <c r="AC2363" i="1"/>
  <c r="AC2362" i="1"/>
  <c r="AC2361" i="1"/>
  <c r="AC2357" i="1"/>
  <c r="AC2356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3" i="1"/>
  <c r="AC2334" i="1"/>
  <c r="AC2333" i="1"/>
  <c r="AC2332" i="1"/>
  <c r="AC2331" i="1"/>
  <c r="AC2330" i="1"/>
  <c r="AC2329" i="1"/>
  <c r="AC2328" i="1"/>
  <c r="AC2327" i="1"/>
  <c r="AC2326" i="1"/>
  <c r="AC2325" i="1"/>
  <c r="AC2324" i="1"/>
  <c r="AC2323" i="1"/>
  <c r="AC2322" i="1"/>
  <c r="AC2310" i="1"/>
  <c r="AC2309" i="1"/>
  <c r="AC2308" i="1"/>
  <c r="AC2307" i="1"/>
  <c r="AC2306" i="1"/>
  <c r="AC2305" i="1"/>
  <c r="AC2304" i="1"/>
  <c r="AC2303" i="1"/>
  <c r="AC2302" i="1"/>
  <c r="AC2301" i="1"/>
  <c r="AC2300" i="1"/>
  <c r="AC2299" i="1"/>
  <c r="AC2298" i="1"/>
  <c r="AC2296" i="1"/>
  <c r="AC2286" i="1"/>
  <c r="AC2285" i="1"/>
  <c r="AC2284" i="1"/>
  <c r="AC2283" i="1"/>
  <c r="AC2282" i="1"/>
  <c r="AC2281" i="1"/>
  <c r="AC2280" i="1"/>
  <c r="AC2279" i="1"/>
  <c r="AC2278" i="1"/>
  <c r="AC2277" i="1"/>
  <c r="AC2276" i="1"/>
  <c r="AC2275" i="1"/>
  <c r="AC2274" i="1"/>
  <c r="AC2272" i="1"/>
  <c r="AC2263" i="1"/>
  <c r="AC2262" i="1"/>
  <c r="AC2261" i="1"/>
  <c r="AC2260" i="1"/>
  <c r="AC2259" i="1"/>
  <c r="AC2258" i="1"/>
  <c r="AC2257" i="1"/>
  <c r="AC2256" i="1"/>
  <c r="AC2255" i="1"/>
  <c r="AC2254" i="1"/>
  <c r="AC2253" i="1"/>
  <c r="AC2252" i="1"/>
  <c r="AC2251" i="1"/>
  <c r="AC2248" i="1"/>
  <c r="AC2247" i="1"/>
  <c r="AC2246" i="1"/>
  <c r="AC2245" i="1"/>
  <c r="AC2244" i="1"/>
  <c r="AC2243" i="1"/>
  <c r="AC2242" i="1"/>
  <c r="AC2241" i="1"/>
  <c r="AC2240" i="1"/>
  <c r="AC2239" i="1"/>
  <c r="AC2238" i="1"/>
  <c r="AC2237" i="1"/>
  <c r="AC2236" i="1"/>
  <c r="AC2235" i="1"/>
  <c r="AC2225" i="1"/>
  <c r="AC2224" i="1"/>
  <c r="AC2223" i="1"/>
  <c r="AC2222" i="1"/>
  <c r="AC2221" i="1"/>
  <c r="AC2220" i="1"/>
  <c r="AC2219" i="1"/>
  <c r="AC2218" i="1"/>
  <c r="AC2217" i="1"/>
  <c r="AC2216" i="1"/>
  <c r="AC2215" i="1"/>
  <c r="AC2214" i="1"/>
  <c r="AC2213" i="1"/>
  <c r="AC2212" i="1"/>
  <c r="AC2202" i="1"/>
  <c r="AC2201" i="1"/>
  <c r="AC2200" i="1"/>
  <c r="AC2199" i="1"/>
  <c r="AC2198" i="1"/>
  <c r="AC2197" i="1"/>
  <c r="AC2196" i="1"/>
  <c r="AC2195" i="1"/>
  <c r="AC2194" i="1"/>
  <c r="AC2193" i="1"/>
  <c r="AC2192" i="1"/>
  <c r="AC2191" i="1"/>
  <c r="AC2190" i="1"/>
  <c r="AC2189" i="1"/>
  <c r="AC2179" i="1"/>
  <c r="AC2178" i="1"/>
  <c r="AC2177" i="1"/>
  <c r="AC2176" i="1"/>
  <c r="AC2175" i="1"/>
  <c r="AC2174" i="1"/>
  <c r="AC2173" i="1"/>
  <c r="AC2172" i="1"/>
  <c r="AC2171" i="1"/>
  <c r="AC2170" i="1"/>
  <c r="AC2169" i="1"/>
  <c r="AC2168" i="1"/>
  <c r="AC2167" i="1"/>
  <c r="AC2166" i="1"/>
  <c r="AC2156" i="1"/>
  <c r="AC2155" i="1"/>
  <c r="AC2154" i="1"/>
  <c r="AC2153" i="1"/>
  <c r="AC2152" i="1"/>
  <c r="AC2151" i="1"/>
  <c r="AC2150" i="1"/>
  <c r="AC2149" i="1"/>
  <c r="AC2148" i="1"/>
  <c r="AC2147" i="1"/>
  <c r="AC2146" i="1"/>
  <c r="AC2145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C2130" i="1"/>
  <c r="AC212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095" i="1"/>
  <c r="AC2094" i="1"/>
  <c r="AC2093" i="1"/>
  <c r="AC2092" i="1"/>
  <c r="AC2091" i="1"/>
  <c r="AC2090" i="1"/>
  <c r="AC2089" i="1"/>
  <c r="AC2088" i="1"/>
  <c r="AC2087" i="1"/>
  <c r="AC2086" i="1"/>
  <c r="AC2085" i="1"/>
  <c r="AC2084" i="1"/>
  <c r="AC2083" i="1"/>
  <c r="AC2072" i="1"/>
  <c r="AC2071" i="1"/>
  <c r="AC2070" i="1"/>
  <c r="AC2069" i="1"/>
  <c r="AC2068" i="1"/>
  <c r="AC2067" i="1"/>
  <c r="AC2066" i="1"/>
  <c r="AC2065" i="1"/>
  <c r="AC2064" i="1"/>
  <c r="AC2063" i="1"/>
  <c r="AC2062" i="1"/>
  <c r="AC2061" i="1"/>
  <c r="AC2060" i="1"/>
  <c r="AC2058" i="1"/>
  <c r="AC2049" i="1"/>
  <c r="AC2048" i="1"/>
  <c r="AC2047" i="1"/>
  <c r="AC2046" i="1"/>
  <c r="AC2045" i="1"/>
  <c r="AC2044" i="1"/>
  <c r="AC2043" i="1"/>
  <c r="AC2042" i="1"/>
  <c r="AC2041" i="1"/>
  <c r="AC2040" i="1"/>
  <c r="AC2039" i="1"/>
  <c r="AC2038" i="1"/>
  <c r="AC2036" i="1"/>
  <c r="AC2035" i="1"/>
  <c r="AC2034" i="1"/>
  <c r="AC2033" i="1"/>
  <c r="AC2032" i="1"/>
  <c r="AC2031" i="1"/>
  <c r="AC2030" i="1"/>
  <c r="AC2029" i="1"/>
  <c r="AC2028" i="1"/>
  <c r="AC2027" i="1"/>
  <c r="AC2026" i="1"/>
  <c r="AC2025" i="1"/>
  <c r="AC2024" i="1"/>
  <c r="AC2023" i="1"/>
  <c r="AC2021" i="1"/>
  <c r="AC2012" i="1"/>
  <c r="AC2011" i="1"/>
  <c r="AC2010" i="1"/>
  <c r="AC2009" i="1"/>
  <c r="AC2008" i="1"/>
  <c r="AC2007" i="1"/>
  <c r="AC2006" i="1"/>
  <c r="AC2005" i="1"/>
  <c r="AC2004" i="1"/>
  <c r="AC2003" i="1"/>
  <c r="AC2002" i="1"/>
  <c r="AC2001" i="1"/>
  <c r="AC2000" i="1"/>
  <c r="AC1998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5" i="1"/>
  <c r="AC1966" i="1"/>
  <c r="AC1965" i="1"/>
  <c r="AC1964" i="1"/>
  <c r="AC1963" i="1"/>
  <c r="AC1962" i="1"/>
  <c r="AC1961" i="1"/>
  <c r="AC1960" i="1"/>
  <c r="AC1959" i="1"/>
  <c r="AC1958" i="1"/>
  <c r="AC1957" i="1"/>
  <c r="AC1956" i="1"/>
  <c r="AC1955" i="1"/>
  <c r="AC1954" i="1"/>
  <c r="AC1944" i="1"/>
  <c r="AC1943" i="1"/>
  <c r="AC1942" i="1"/>
  <c r="AC1941" i="1"/>
  <c r="AC1940" i="1"/>
  <c r="AC1939" i="1"/>
  <c r="AC1938" i="1"/>
  <c r="AC1937" i="1"/>
  <c r="AC1936" i="1"/>
  <c r="AC1935" i="1"/>
  <c r="AC1934" i="1"/>
  <c r="AC1933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2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69" i="1"/>
  <c r="AC1860" i="1"/>
  <c r="AC1859" i="1"/>
  <c r="AC1858" i="1"/>
  <c r="AC1857" i="1"/>
  <c r="AC1856" i="1"/>
  <c r="AC1855" i="1"/>
  <c r="AC1854" i="1"/>
  <c r="AC1853" i="1"/>
  <c r="AC1852" i="1"/>
  <c r="AC1851" i="1"/>
  <c r="AC1850" i="1"/>
  <c r="AC1849" i="1"/>
  <c r="AC1848" i="1"/>
  <c r="AC1836" i="1"/>
  <c r="AC1835" i="1"/>
  <c r="AC1834" i="1"/>
  <c r="AC1833" i="1"/>
  <c r="AC1832" i="1"/>
  <c r="AC1831" i="1"/>
  <c r="AC1830" i="1"/>
  <c r="AC1829" i="1"/>
  <c r="AC1828" i="1"/>
  <c r="AC1827" i="1"/>
  <c r="AC1826" i="1"/>
  <c r="AC1825" i="1"/>
  <c r="AC1824" i="1"/>
  <c r="AC1821" i="1"/>
  <c r="AC1820" i="1"/>
  <c r="AC1819" i="1"/>
  <c r="AC1818" i="1"/>
  <c r="AC1817" i="1"/>
  <c r="AC1816" i="1"/>
  <c r="AC1815" i="1"/>
  <c r="AC1814" i="1"/>
  <c r="AC1813" i="1"/>
  <c r="AC1812" i="1"/>
  <c r="AC1811" i="1"/>
  <c r="AC1810" i="1"/>
  <c r="AC1809" i="1"/>
  <c r="AC1808" i="1"/>
  <c r="AC1798" i="1"/>
  <c r="AC1797" i="1"/>
  <c r="AC1796" i="1"/>
  <c r="AC1795" i="1"/>
  <c r="AC1794" i="1"/>
  <c r="AC1793" i="1"/>
  <c r="AC1792" i="1"/>
  <c r="AC1791" i="1"/>
  <c r="AC1790" i="1"/>
  <c r="AC1789" i="1"/>
  <c r="AC1788" i="1"/>
  <c r="AC1787" i="1"/>
  <c r="AC1786" i="1"/>
  <c r="AC1785" i="1"/>
  <c r="AC1775" i="1"/>
  <c r="AC1774" i="1"/>
  <c r="AC1773" i="1"/>
  <c r="AC1772" i="1"/>
  <c r="AC1771" i="1"/>
  <c r="AC1770" i="1"/>
  <c r="AC1769" i="1"/>
  <c r="AC1768" i="1"/>
  <c r="AC1767" i="1"/>
  <c r="AC1766" i="1"/>
  <c r="AC1765" i="1"/>
  <c r="AC1764" i="1"/>
  <c r="AC1763" i="1"/>
  <c r="AC1752" i="1"/>
  <c r="AC1751" i="1"/>
  <c r="AC1750" i="1"/>
  <c r="AC1749" i="1"/>
  <c r="AC1748" i="1"/>
  <c r="AC1747" i="1"/>
  <c r="AC1746" i="1"/>
  <c r="AC1745" i="1"/>
  <c r="AC1744" i="1"/>
  <c r="AC1743" i="1"/>
  <c r="AC1742" i="1"/>
  <c r="AC1741" i="1"/>
  <c r="AC1740" i="1"/>
  <c r="AC1729" i="1"/>
  <c r="AC1728" i="1"/>
  <c r="AC1727" i="1"/>
  <c r="AC1726" i="1"/>
  <c r="AC1725" i="1"/>
  <c r="AC1724" i="1"/>
  <c r="AC1723" i="1"/>
  <c r="AC1722" i="1"/>
  <c r="AC1721" i="1"/>
  <c r="AC1720" i="1"/>
  <c r="AC1719" i="1"/>
  <c r="AC1718" i="1"/>
  <c r="AC1716" i="1"/>
  <c r="AC1715" i="1"/>
  <c r="AC1714" i="1"/>
  <c r="AC1713" i="1"/>
  <c r="AC1712" i="1"/>
  <c r="AC1711" i="1"/>
  <c r="AC1710" i="1"/>
  <c r="AC1709" i="1"/>
  <c r="AC1708" i="1"/>
  <c r="AC1707" i="1"/>
  <c r="AC1706" i="1"/>
  <c r="AC1705" i="1"/>
  <c r="AC1704" i="1"/>
  <c r="AC170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5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22" i="1"/>
  <c r="AC1621" i="1"/>
  <c r="AC1620" i="1"/>
  <c r="AC1619" i="1"/>
  <c r="AC1618" i="1"/>
  <c r="AC1617" i="1"/>
  <c r="AC1616" i="1"/>
  <c r="AC1615" i="1"/>
  <c r="AC1614" i="1"/>
  <c r="AC1613" i="1"/>
  <c r="AC1612" i="1"/>
  <c r="AC1611" i="1"/>
  <c r="AC1609" i="1"/>
  <c r="AC1607" i="1"/>
  <c r="AC1606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84" i="1"/>
  <c r="AC1583" i="1"/>
  <c r="AC1582" i="1"/>
  <c r="AC1581" i="1"/>
  <c r="AC1580" i="1"/>
  <c r="AC1579" i="1"/>
  <c r="AC1578" i="1"/>
  <c r="AC1577" i="1"/>
  <c r="AC1576" i="1"/>
  <c r="AC1575" i="1"/>
  <c r="AC1574" i="1"/>
  <c r="AC1573" i="1"/>
  <c r="AC157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09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5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8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6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7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8" i="1"/>
  <c r="AC1187" i="1"/>
  <c r="AC1186" i="1"/>
  <c r="AC1185" i="1"/>
  <c r="AC1184" i="1"/>
  <c r="AC1183" i="1"/>
  <c r="AC1182" i="1"/>
  <c r="AC1181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6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3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7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5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8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5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02" i="1"/>
  <c r="AC201" i="1"/>
  <c r="AC200" i="1"/>
  <c r="AC199" i="1"/>
  <c r="AC198" i="1"/>
  <c r="AC197" i="1"/>
  <c r="AC196" i="1"/>
  <c r="AC195" i="1"/>
  <c r="AC194" i="1"/>
  <c r="AC193" i="1"/>
  <c r="AC192" i="1"/>
  <c r="AC190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0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B5563" i="1"/>
  <c r="AB5562" i="1"/>
  <c r="AB5561" i="1"/>
  <c r="AB5560" i="1"/>
  <c r="AB5559" i="1"/>
  <c r="AB5558" i="1"/>
  <c r="AB5557" i="1"/>
  <c r="AB5556" i="1"/>
  <c r="AB5555" i="1"/>
  <c r="AB5554" i="1"/>
  <c r="AB5553" i="1"/>
  <c r="AB5552" i="1"/>
  <c r="AB5551" i="1"/>
  <c r="AB5550" i="1"/>
  <c r="AB5549" i="1"/>
  <c r="AB5548" i="1"/>
  <c r="AB5539" i="1"/>
  <c r="AB5538" i="1"/>
  <c r="AB5537" i="1"/>
  <c r="AB5536" i="1"/>
  <c r="AB5535" i="1"/>
  <c r="AB5534" i="1"/>
  <c r="AB5533" i="1"/>
  <c r="AB5532" i="1"/>
  <c r="AB5531" i="1"/>
  <c r="AB5530" i="1"/>
  <c r="AB5529" i="1"/>
  <c r="AB5528" i="1"/>
  <c r="AB5527" i="1"/>
  <c r="AB5526" i="1"/>
  <c r="AB5525" i="1"/>
  <c r="AB5516" i="1"/>
  <c r="AB5515" i="1"/>
  <c r="AB5514" i="1"/>
  <c r="AB5513" i="1"/>
  <c r="AB5512" i="1"/>
  <c r="AB5511" i="1"/>
  <c r="AB5510" i="1"/>
  <c r="AB5509" i="1"/>
  <c r="AB5508" i="1"/>
  <c r="AB5507" i="1"/>
  <c r="AB5506" i="1"/>
  <c r="AB5505" i="1"/>
  <c r="AB5504" i="1"/>
  <c r="AB5503" i="1"/>
  <c r="AB5502" i="1"/>
  <c r="AB5493" i="1"/>
  <c r="AB5492" i="1"/>
  <c r="AB5491" i="1"/>
  <c r="AB5490" i="1"/>
  <c r="AB5489" i="1"/>
  <c r="AB5488" i="1"/>
  <c r="AB5487" i="1"/>
  <c r="AB5486" i="1"/>
  <c r="AB5485" i="1"/>
  <c r="AB5484" i="1"/>
  <c r="AB5483" i="1"/>
  <c r="AB5482" i="1"/>
  <c r="AB5481" i="1"/>
  <c r="AB5480" i="1"/>
  <c r="AB5479" i="1"/>
  <c r="AB5470" i="1"/>
  <c r="AB5469" i="1"/>
  <c r="AB5468" i="1"/>
  <c r="AB5467" i="1"/>
  <c r="AB5466" i="1"/>
  <c r="AB5465" i="1"/>
  <c r="AB5464" i="1"/>
  <c r="AB5463" i="1"/>
  <c r="AB5462" i="1"/>
  <c r="AB5461" i="1"/>
  <c r="AB5460" i="1"/>
  <c r="AB5459" i="1"/>
  <c r="AB5458" i="1"/>
  <c r="AB5457" i="1"/>
  <c r="AB5456" i="1"/>
  <c r="AB5448" i="1"/>
  <c r="AB5447" i="1"/>
  <c r="AB5446" i="1"/>
  <c r="AB5445" i="1"/>
  <c r="AB5444" i="1"/>
  <c r="AB5443" i="1"/>
  <c r="AB5442" i="1"/>
  <c r="AB5441" i="1"/>
  <c r="AB5440" i="1"/>
  <c r="AB5439" i="1"/>
  <c r="AB5438" i="1"/>
  <c r="AB5437" i="1"/>
  <c r="AB5436" i="1"/>
  <c r="AB5435" i="1"/>
  <c r="AB5434" i="1"/>
  <c r="AB5425" i="1"/>
  <c r="AB5424" i="1"/>
  <c r="AB5423" i="1"/>
  <c r="AB5422" i="1"/>
  <c r="AB5421" i="1"/>
  <c r="AB5420" i="1"/>
  <c r="AB5419" i="1"/>
  <c r="AB5418" i="1"/>
  <c r="AB5417" i="1"/>
  <c r="AB5416" i="1"/>
  <c r="AB5415" i="1"/>
  <c r="AB5414" i="1"/>
  <c r="AB5413" i="1"/>
  <c r="AB5412" i="1"/>
  <c r="AB5411" i="1"/>
  <c r="AB5402" i="1"/>
  <c r="AB5401" i="1"/>
  <c r="AB5400" i="1"/>
  <c r="AB5399" i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79" i="1"/>
  <c r="AB5378" i="1"/>
  <c r="AB5377" i="1"/>
  <c r="AB5376" i="1"/>
  <c r="AB5375" i="1"/>
  <c r="AB5374" i="1"/>
  <c r="AB5373" i="1"/>
  <c r="AB5372" i="1"/>
  <c r="AB5371" i="1"/>
  <c r="AB5370" i="1"/>
  <c r="AB5369" i="1"/>
  <c r="AB5368" i="1"/>
  <c r="AB5367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42" i="1"/>
  <c r="AB5341" i="1"/>
  <c r="AB5340" i="1"/>
  <c r="AB5339" i="1"/>
  <c r="AB5338" i="1"/>
  <c r="AB5337" i="1"/>
  <c r="AB5336" i="1"/>
  <c r="AB5335" i="1"/>
  <c r="AB5334" i="1"/>
  <c r="AB5333" i="1"/>
  <c r="AB5332" i="1"/>
  <c r="AB5331" i="1"/>
  <c r="AB5330" i="1"/>
  <c r="AB5329" i="1"/>
  <c r="AB5328" i="1"/>
  <c r="AB5319" i="1"/>
  <c r="AB5318" i="1"/>
  <c r="AB5317" i="1"/>
  <c r="AB5316" i="1"/>
  <c r="AB5315" i="1"/>
  <c r="AB5314" i="1"/>
  <c r="AB5313" i="1"/>
  <c r="AB5312" i="1"/>
  <c r="AB5311" i="1"/>
  <c r="AB5310" i="1"/>
  <c r="AB5309" i="1"/>
  <c r="AB5308" i="1"/>
  <c r="AB5307" i="1"/>
  <c r="AB5306" i="1"/>
  <c r="AB5305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74" i="1"/>
  <c r="AB5273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2" i="1"/>
  <c r="AB5251" i="1"/>
  <c r="AB5250" i="1"/>
  <c r="AB5249" i="1"/>
  <c r="AB5248" i="1"/>
  <c r="AB5247" i="1"/>
  <c r="AB5246" i="1"/>
  <c r="AB5245" i="1"/>
  <c r="AB5244" i="1"/>
  <c r="AB5243" i="1"/>
  <c r="AB5242" i="1"/>
  <c r="AB5241" i="1"/>
  <c r="AB5240" i="1"/>
  <c r="AB5239" i="1"/>
  <c r="AB5238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8" i="1"/>
  <c r="AB5217" i="1"/>
  <c r="AB5216" i="1"/>
  <c r="AB5215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0" i="1"/>
  <c r="AB5159" i="1"/>
  <c r="AB5158" i="1"/>
  <c r="AB5157" i="1"/>
  <c r="AB5156" i="1"/>
  <c r="AB5155" i="1"/>
  <c r="AB5154" i="1"/>
  <c r="AB5153" i="1"/>
  <c r="AB5152" i="1"/>
  <c r="AB5151" i="1"/>
  <c r="AB5150" i="1"/>
  <c r="AB5149" i="1"/>
  <c r="AB5148" i="1"/>
  <c r="AB5147" i="1"/>
  <c r="AB5146" i="1"/>
  <c r="AB5138" i="1"/>
  <c r="AB5137" i="1"/>
  <c r="AB5136" i="1"/>
  <c r="AB5135" i="1"/>
  <c r="AB5134" i="1"/>
  <c r="AB5133" i="1"/>
  <c r="AB5132" i="1"/>
  <c r="AB5131" i="1"/>
  <c r="AB5130" i="1"/>
  <c r="AB5129" i="1"/>
  <c r="AB5128" i="1"/>
  <c r="AB5127" i="1"/>
  <c r="AB5126" i="1"/>
  <c r="AB5124" i="1"/>
  <c r="AB5115" i="1"/>
  <c r="AB5114" i="1"/>
  <c r="AB5113" i="1"/>
  <c r="AB5112" i="1"/>
  <c r="AB5111" i="1"/>
  <c r="AB5110" i="1"/>
  <c r="AB5109" i="1"/>
  <c r="AB5108" i="1"/>
  <c r="AB5107" i="1"/>
  <c r="AB5106" i="1"/>
  <c r="AB5105" i="1"/>
  <c r="AB5104" i="1"/>
  <c r="AB5103" i="1"/>
  <c r="AB5102" i="1"/>
  <c r="AB5101" i="1"/>
  <c r="AB5092" i="1"/>
  <c r="AB5091" i="1"/>
  <c r="AB5090" i="1"/>
  <c r="AB5089" i="1"/>
  <c r="AB5088" i="1"/>
  <c r="AB5087" i="1"/>
  <c r="AB5086" i="1"/>
  <c r="AB5085" i="1"/>
  <c r="AB5084" i="1"/>
  <c r="AB5083" i="1"/>
  <c r="AB5082" i="1"/>
  <c r="AB5081" i="1"/>
  <c r="AB5080" i="1"/>
  <c r="AB5079" i="1"/>
  <c r="AB5078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5" i="1"/>
  <c r="AB5046" i="1"/>
  <c r="AB5045" i="1"/>
  <c r="AB5044" i="1"/>
  <c r="AB5043" i="1"/>
  <c r="AB5042" i="1"/>
  <c r="AB5041" i="1"/>
  <c r="AB5040" i="1"/>
  <c r="AB5039" i="1"/>
  <c r="AB5038" i="1"/>
  <c r="AB5037" i="1"/>
  <c r="AB5036" i="1"/>
  <c r="AB5035" i="1"/>
  <c r="AB5033" i="1"/>
  <c r="AB5032" i="1"/>
  <c r="AB5024" i="1"/>
  <c r="AB5023" i="1"/>
  <c r="AB5022" i="1"/>
  <c r="AB5021" i="1"/>
  <c r="AB5020" i="1"/>
  <c r="AB5019" i="1"/>
  <c r="AB5018" i="1"/>
  <c r="AB5017" i="1"/>
  <c r="AB5016" i="1"/>
  <c r="AB5015" i="1"/>
  <c r="AB5014" i="1"/>
  <c r="AB5013" i="1"/>
  <c r="AB5012" i="1"/>
  <c r="AB5010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7" i="1"/>
  <c r="AB4978" i="1"/>
  <c r="AB4977" i="1"/>
  <c r="AB4976" i="1"/>
  <c r="AB4975" i="1"/>
  <c r="AB4974" i="1"/>
  <c r="AB4973" i="1"/>
  <c r="AB4972" i="1"/>
  <c r="AB4971" i="1"/>
  <c r="AB4970" i="1"/>
  <c r="AB4969" i="1"/>
  <c r="AB4968" i="1"/>
  <c r="AB4967" i="1"/>
  <c r="AB4966" i="1"/>
  <c r="AB4964" i="1"/>
  <c r="AB4955" i="1"/>
  <c r="AB4954" i="1"/>
  <c r="AB4953" i="1"/>
  <c r="AB4952" i="1"/>
  <c r="AB4951" i="1"/>
  <c r="AB4950" i="1"/>
  <c r="AB4949" i="1"/>
  <c r="AB4948" i="1"/>
  <c r="AB4947" i="1"/>
  <c r="AB4946" i="1"/>
  <c r="AB4945" i="1"/>
  <c r="AB4944" i="1"/>
  <c r="AB4943" i="1"/>
  <c r="AB4941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8" i="1"/>
  <c r="AB4910" i="1"/>
  <c r="AB4909" i="1"/>
  <c r="AB4908" i="1"/>
  <c r="AB4907" i="1"/>
  <c r="AB4906" i="1"/>
  <c r="AB4905" i="1"/>
  <c r="AB4904" i="1"/>
  <c r="AB4903" i="1"/>
  <c r="AB4902" i="1"/>
  <c r="AB4901" i="1"/>
  <c r="AB4900" i="1"/>
  <c r="AB4899" i="1"/>
  <c r="AB4898" i="1"/>
  <c r="AB4896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3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0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7" i="1"/>
  <c r="AB4819" i="1"/>
  <c r="AB4818" i="1"/>
  <c r="AB4817" i="1"/>
  <c r="AB4816" i="1"/>
  <c r="AB4815" i="1"/>
  <c r="AB4814" i="1"/>
  <c r="AB4813" i="1"/>
  <c r="AB4812" i="1"/>
  <c r="AB4811" i="1"/>
  <c r="AB4810" i="1"/>
  <c r="AB4809" i="1"/>
  <c r="AB4808" i="1"/>
  <c r="AB4807" i="1"/>
  <c r="AB4805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2" i="1"/>
  <c r="AB4773" i="1"/>
  <c r="AB4772" i="1"/>
  <c r="AB4771" i="1"/>
  <c r="AB4770" i="1"/>
  <c r="AB4769" i="1"/>
  <c r="AB4768" i="1"/>
  <c r="AB4767" i="1"/>
  <c r="AB4766" i="1"/>
  <c r="AB4765" i="1"/>
  <c r="AB4764" i="1"/>
  <c r="AB4763" i="1"/>
  <c r="AB4762" i="1"/>
  <c r="AB4761" i="1"/>
  <c r="AB4759" i="1"/>
  <c r="AB4750" i="1"/>
  <c r="AB4749" i="1"/>
  <c r="AB4748" i="1"/>
  <c r="AB4747" i="1"/>
  <c r="AB4746" i="1"/>
  <c r="AB4745" i="1"/>
  <c r="AB4744" i="1"/>
  <c r="AB4743" i="1"/>
  <c r="AB4742" i="1"/>
  <c r="AB4741" i="1"/>
  <c r="AB4740" i="1"/>
  <c r="AB4739" i="1"/>
  <c r="AB4738" i="1"/>
  <c r="AB4736" i="1"/>
  <c r="AB4727" i="1"/>
  <c r="AB4726" i="1"/>
  <c r="AB4725" i="1"/>
  <c r="AB4724" i="1"/>
  <c r="AB4723" i="1"/>
  <c r="AB4722" i="1"/>
  <c r="AB4721" i="1"/>
  <c r="AB4720" i="1"/>
  <c r="AB4719" i="1"/>
  <c r="AB4718" i="1"/>
  <c r="AB4717" i="1"/>
  <c r="AB4716" i="1"/>
  <c r="AB4715" i="1"/>
  <c r="AB4713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3" i="1"/>
  <c r="AB4691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8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5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2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599" i="1"/>
  <c r="AB4590" i="1"/>
  <c r="AB4589" i="1"/>
  <c r="AB4588" i="1"/>
  <c r="AB4587" i="1"/>
  <c r="AB4586" i="1"/>
  <c r="AB4585" i="1"/>
  <c r="AB4584" i="1"/>
  <c r="AB4583" i="1"/>
  <c r="AB4582" i="1"/>
  <c r="AB4581" i="1"/>
  <c r="AB4580" i="1"/>
  <c r="AB4579" i="1"/>
  <c r="AB4578" i="1"/>
  <c r="AB4576" i="1"/>
  <c r="AB4567" i="1"/>
  <c r="AB4566" i="1"/>
  <c r="AB4565" i="1"/>
  <c r="AB4564" i="1"/>
  <c r="AB4563" i="1"/>
  <c r="AB4562" i="1"/>
  <c r="AB4561" i="1"/>
  <c r="AB4560" i="1"/>
  <c r="AB4559" i="1"/>
  <c r="AB4558" i="1"/>
  <c r="AB4557" i="1"/>
  <c r="AB4556" i="1"/>
  <c r="AB4555" i="1"/>
  <c r="AB4553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0" i="1"/>
  <c r="AB4522" i="1"/>
  <c r="AB4521" i="1"/>
  <c r="AB4520" i="1"/>
  <c r="AB4519" i="1"/>
  <c r="AB4518" i="1"/>
  <c r="AB4517" i="1"/>
  <c r="AB4516" i="1"/>
  <c r="AB4515" i="1"/>
  <c r="AB4514" i="1"/>
  <c r="AB4513" i="1"/>
  <c r="AB4512" i="1"/>
  <c r="AB4511" i="1"/>
  <c r="AB4510" i="1"/>
  <c r="AB4508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5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2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39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6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4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1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8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5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2" i="1"/>
  <c r="AB4294" i="1"/>
  <c r="AB4293" i="1"/>
  <c r="AB4292" i="1"/>
  <c r="AB4291" i="1"/>
  <c r="AB4290" i="1"/>
  <c r="AB4289" i="1"/>
  <c r="AB4288" i="1"/>
  <c r="AB4287" i="1"/>
  <c r="AB4286" i="1"/>
  <c r="AB4285" i="1"/>
  <c r="AB4284" i="1"/>
  <c r="AB4283" i="1"/>
  <c r="AB4282" i="1"/>
  <c r="AB4280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7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1" i="1"/>
  <c r="AB4202" i="1"/>
  <c r="AB4201" i="1"/>
  <c r="AB4200" i="1"/>
  <c r="AB4199" i="1"/>
  <c r="AB4198" i="1"/>
  <c r="AB4197" i="1"/>
  <c r="AB4196" i="1"/>
  <c r="AB4195" i="1"/>
  <c r="AB4194" i="1"/>
  <c r="AB4193" i="1"/>
  <c r="AB4192" i="1"/>
  <c r="AB4191" i="1"/>
  <c r="AB4190" i="1"/>
  <c r="AB4188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6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3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0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7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4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4" i="1"/>
  <c r="AB4044" i="1"/>
  <c r="AB4043" i="1"/>
  <c r="AB4042" i="1"/>
  <c r="AB4041" i="1"/>
  <c r="AB4040" i="1"/>
  <c r="AB4039" i="1"/>
  <c r="AB4038" i="1"/>
  <c r="AB4037" i="1"/>
  <c r="AB4036" i="1"/>
  <c r="AB4035" i="1"/>
  <c r="AB4034" i="1"/>
  <c r="AB4033" i="1"/>
  <c r="AB4032" i="1"/>
  <c r="AB4030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6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2" i="1"/>
  <c r="AB3972" i="1"/>
  <c r="AB3971" i="1"/>
  <c r="AB3970" i="1"/>
  <c r="AB3969" i="1"/>
  <c r="AB3968" i="1"/>
  <c r="AB3967" i="1"/>
  <c r="AB3966" i="1"/>
  <c r="AB3965" i="1"/>
  <c r="AB3964" i="1"/>
  <c r="AB3963" i="1"/>
  <c r="AB3962" i="1"/>
  <c r="AB3961" i="1"/>
  <c r="AB3960" i="1"/>
  <c r="AB3958" i="1"/>
  <c r="AB3949" i="1"/>
  <c r="AB3948" i="1"/>
  <c r="AB3947" i="1"/>
  <c r="AB3946" i="1"/>
  <c r="AB3945" i="1"/>
  <c r="AB3944" i="1"/>
  <c r="AB3943" i="1"/>
  <c r="AB3942" i="1"/>
  <c r="AB3941" i="1"/>
  <c r="AB3940" i="1"/>
  <c r="AB3939" i="1"/>
  <c r="AB3938" i="1"/>
  <c r="AB3937" i="1"/>
  <c r="AB3935" i="1"/>
  <c r="AB3925" i="1"/>
  <c r="AB3924" i="1"/>
  <c r="AB3923" i="1"/>
  <c r="AB3922" i="1"/>
  <c r="AB3921" i="1"/>
  <c r="AB3920" i="1"/>
  <c r="AB3919" i="1"/>
  <c r="AB3918" i="1"/>
  <c r="AB3917" i="1"/>
  <c r="AB3916" i="1"/>
  <c r="AB3915" i="1"/>
  <c r="AB3914" i="1"/>
  <c r="AB3913" i="1"/>
  <c r="AB3911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8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4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0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7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4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0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6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3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0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6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2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8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4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1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7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3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09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5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2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8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7" i="1"/>
  <c r="AB3416" i="1"/>
  <c r="AB3414" i="1"/>
  <c r="AB3404" i="1"/>
  <c r="AB3403" i="1"/>
  <c r="AB3402" i="1"/>
  <c r="AB3401" i="1"/>
  <c r="AB3400" i="1"/>
  <c r="AB3399" i="1"/>
  <c r="AB3398" i="1"/>
  <c r="AB3397" i="1"/>
  <c r="AB3396" i="1"/>
  <c r="AB3395" i="1"/>
  <c r="AB3394" i="1"/>
  <c r="AB3393" i="1"/>
  <c r="AB3392" i="1"/>
  <c r="AB3390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6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3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19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5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1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7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4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0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6" i="1"/>
  <c r="AB3166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7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3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79" i="1"/>
  <c r="AB3069" i="1"/>
  <c r="AB3068" i="1"/>
  <c r="AB3067" i="1"/>
  <c r="AB3066" i="1"/>
  <c r="AB3065" i="1"/>
  <c r="AB3064" i="1"/>
  <c r="AB3063" i="1"/>
  <c r="AB3062" i="1"/>
  <c r="AB3061" i="1"/>
  <c r="AB3060" i="1"/>
  <c r="AB3059" i="1"/>
  <c r="AB3058" i="1"/>
  <c r="AB3057" i="1"/>
  <c r="AB3055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1" i="1"/>
  <c r="AB3022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8" i="1"/>
  <c r="AB2998" i="1"/>
  <c r="AB2997" i="1"/>
  <c r="AB2996" i="1"/>
  <c r="AB2995" i="1"/>
  <c r="AB2994" i="1"/>
  <c r="AB2993" i="1"/>
  <c r="AB2992" i="1"/>
  <c r="AB2991" i="1"/>
  <c r="AB2990" i="1"/>
  <c r="AB2989" i="1"/>
  <c r="AB2988" i="1"/>
  <c r="AB2987" i="1"/>
  <c r="AB2986" i="1"/>
  <c r="AB2984" i="1"/>
  <c r="AB2974" i="1"/>
  <c r="AB2973" i="1"/>
  <c r="AB2972" i="1"/>
  <c r="AB2971" i="1"/>
  <c r="AB2970" i="1"/>
  <c r="AB2969" i="1"/>
  <c r="AB2968" i="1"/>
  <c r="AB2967" i="1"/>
  <c r="AB2966" i="1"/>
  <c r="AB2965" i="1"/>
  <c r="AB2964" i="1"/>
  <c r="AB2963" i="1"/>
  <c r="AB2962" i="1"/>
  <c r="AB2960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6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3" i="1"/>
  <c r="AB2902" i="1"/>
  <c r="AB2901" i="1"/>
  <c r="AB2899" i="1"/>
  <c r="AB2889" i="1"/>
  <c r="AB2888" i="1"/>
  <c r="AB2887" i="1"/>
  <c r="AB2886" i="1"/>
  <c r="AB2885" i="1"/>
  <c r="AB2884" i="1"/>
  <c r="AB2883" i="1"/>
  <c r="AB2882" i="1"/>
  <c r="AB2881" i="1"/>
  <c r="AB2880" i="1"/>
  <c r="AB2879" i="1"/>
  <c r="AB2878" i="1"/>
  <c r="AB2877" i="1"/>
  <c r="AB2875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1" i="1"/>
  <c r="AB2841" i="1"/>
  <c r="AB2840" i="1"/>
  <c r="AB2839" i="1"/>
  <c r="AB2838" i="1"/>
  <c r="AB2837" i="1"/>
  <c r="AB2836" i="1"/>
  <c r="AB2835" i="1"/>
  <c r="AB2834" i="1"/>
  <c r="AB2833" i="1"/>
  <c r="AB2832" i="1"/>
  <c r="AB2831" i="1"/>
  <c r="AB2830" i="1"/>
  <c r="AB2829" i="1"/>
  <c r="AB2827" i="1"/>
  <c r="AB2818" i="1"/>
  <c r="AB2817" i="1"/>
  <c r="AB2816" i="1"/>
  <c r="AB2815" i="1"/>
  <c r="AB2814" i="1"/>
  <c r="AB2813" i="1"/>
  <c r="AB2812" i="1"/>
  <c r="AB2811" i="1"/>
  <c r="AB2810" i="1"/>
  <c r="AB2809" i="1"/>
  <c r="AB2808" i="1"/>
  <c r="AB2807" i="1"/>
  <c r="AB2806" i="1"/>
  <c r="AB2804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0" i="1"/>
  <c r="AB2770" i="1"/>
  <c r="AB2769" i="1"/>
  <c r="AB2768" i="1"/>
  <c r="AB2767" i="1"/>
  <c r="AB2766" i="1"/>
  <c r="AB2765" i="1"/>
  <c r="AB2764" i="1"/>
  <c r="AB2763" i="1"/>
  <c r="AB2762" i="1"/>
  <c r="AB2761" i="1"/>
  <c r="AB2760" i="1"/>
  <c r="AB2759" i="1"/>
  <c r="AB2758" i="1"/>
  <c r="AB2756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2" i="1"/>
  <c r="AB2722" i="1"/>
  <c r="AB2721" i="1"/>
  <c r="AB2720" i="1"/>
  <c r="AB2719" i="1"/>
  <c r="AB2718" i="1"/>
  <c r="AB2717" i="1"/>
  <c r="AB2716" i="1"/>
  <c r="AB2715" i="1"/>
  <c r="AB2714" i="1"/>
  <c r="AB2713" i="1"/>
  <c r="AB2712" i="1"/>
  <c r="AB2711" i="1"/>
  <c r="AB2710" i="1"/>
  <c r="AB2708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5" i="1"/>
  <c r="AB2675" i="1"/>
  <c r="AB2674" i="1"/>
  <c r="AB2673" i="1"/>
  <c r="AB2672" i="1"/>
  <c r="AB2671" i="1"/>
  <c r="AB2670" i="1"/>
  <c r="AB2669" i="1"/>
  <c r="AB2668" i="1"/>
  <c r="AB2667" i="1"/>
  <c r="AB2666" i="1"/>
  <c r="AB2665" i="1"/>
  <c r="AB2664" i="1"/>
  <c r="AB2663" i="1"/>
  <c r="AB2661" i="1"/>
  <c r="AB2651" i="1"/>
  <c r="AB2650" i="1"/>
  <c r="AB2649" i="1"/>
  <c r="AB2648" i="1"/>
  <c r="AB2647" i="1"/>
  <c r="AB2646" i="1"/>
  <c r="AB2645" i="1"/>
  <c r="AB2644" i="1"/>
  <c r="AB2643" i="1"/>
  <c r="AB2642" i="1"/>
  <c r="AB2641" i="1"/>
  <c r="AB2640" i="1"/>
  <c r="AB2639" i="1"/>
  <c r="AB2637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3" i="1"/>
  <c r="AB2603" i="1"/>
  <c r="AB2602" i="1"/>
  <c r="AB2601" i="1"/>
  <c r="AB2600" i="1"/>
  <c r="AB2599" i="1"/>
  <c r="AB2598" i="1"/>
  <c r="AB2597" i="1"/>
  <c r="AB2596" i="1"/>
  <c r="AB2595" i="1"/>
  <c r="AB2594" i="1"/>
  <c r="AB2593" i="1"/>
  <c r="AB2592" i="1"/>
  <c r="AB2591" i="1"/>
  <c r="AB2589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6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2" i="1"/>
  <c r="AB2532" i="1"/>
  <c r="AB2531" i="1"/>
  <c r="AB2530" i="1"/>
  <c r="AB2529" i="1"/>
  <c r="AB2528" i="1"/>
  <c r="AB2527" i="1"/>
  <c r="AB2526" i="1"/>
  <c r="AB2525" i="1"/>
  <c r="AB2524" i="1"/>
  <c r="AB2523" i="1"/>
  <c r="AB2522" i="1"/>
  <c r="AB2521" i="1"/>
  <c r="AB2520" i="1"/>
  <c r="AB2518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4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0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3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0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6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2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3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7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4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1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8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1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8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5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2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6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2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69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6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1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8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1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8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5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2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3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0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7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09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5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2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8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6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0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7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4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09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0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1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6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3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7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5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2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6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1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8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5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09" i="1"/>
  <c r="AB202" i="1"/>
  <c r="AB201" i="1"/>
  <c r="AB200" i="1"/>
  <c r="AB199" i="1"/>
  <c r="AB198" i="1"/>
  <c r="AB197" i="1"/>
  <c r="AB196" i="1"/>
  <c r="AB195" i="1"/>
  <c r="AB194" i="1"/>
  <c r="AB193" i="1"/>
  <c r="AB192" i="1"/>
  <c r="AB190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4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0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6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8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16" i="1"/>
  <c r="AB15" i="1"/>
  <c r="AB14" i="1"/>
  <c r="AB13" i="1"/>
  <c r="AB12" i="1"/>
  <c r="AB11" i="1"/>
  <c r="AB10" i="1"/>
  <c r="AB9" i="1"/>
  <c r="AB8" i="1"/>
  <c r="AB7" i="1"/>
  <c r="AB6" i="1"/>
  <c r="AB5" i="1"/>
  <c r="AB4" i="1"/>
  <c r="AB2" i="1"/>
  <c r="AA5563" i="1"/>
  <c r="AA5562" i="1"/>
  <c r="AA5561" i="1"/>
  <c r="AA5560" i="1"/>
  <c r="AA5559" i="1"/>
  <c r="AA5558" i="1"/>
  <c r="AA5557" i="1"/>
  <c r="AA5556" i="1"/>
  <c r="AA5555" i="1"/>
  <c r="AA5554" i="1"/>
  <c r="AA5553" i="1"/>
  <c r="AA5552" i="1"/>
  <c r="AA5551" i="1"/>
  <c r="AA5550" i="1"/>
  <c r="AA5549" i="1"/>
  <c r="AA5548" i="1"/>
  <c r="AA5539" i="1"/>
  <c r="AA5538" i="1"/>
  <c r="AA5537" i="1"/>
  <c r="AA5536" i="1"/>
  <c r="AA5535" i="1"/>
  <c r="AA5534" i="1"/>
  <c r="AA5533" i="1"/>
  <c r="AA5532" i="1"/>
  <c r="AA5531" i="1"/>
  <c r="AA5530" i="1"/>
  <c r="AA5529" i="1"/>
  <c r="AA5528" i="1"/>
  <c r="AA5527" i="1"/>
  <c r="AA5526" i="1"/>
  <c r="AA5525" i="1"/>
  <c r="AA5516" i="1"/>
  <c r="AA5515" i="1"/>
  <c r="AA5514" i="1"/>
  <c r="AA5513" i="1"/>
  <c r="AA5512" i="1"/>
  <c r="AA5511" i="1"/>
  <c r="AA5510" i="1"/>
  <c r="AA5509" i="1"/>
  <c r="AA5508" i="1"/>
  <c r="AA5507" i="1"/>
  <c r="AA5506" i="1"/>
  <c r="AA5505" i="1"/>
  <c r="AA5504" i="1"/>
  <c r="AA5503" i="1"/>
  <c r="AA5502" i="1"/>
  <c r="AA5493" i="1"/>
  <c r="AA5492" i="1"/>
  <c r="AA5491" i="1"/>
  <c r="AA5490" i="1"/>
  <c r="AA5489" i="1"/>
  <c r="AA5488" i="1"/>
  <c r="AA5487" i="1"/>
  <c r="AA5486" i="1"/>
  <c r="AA5485" i="1"/>
  <c r="AA5484" i="1"/>
  <c r="AA5483" i="1"/>
  <c r="AA5482" i="1"/>
  <c r="AA5481" i="1"/>
  <c r="AA5480" i="1"/>
  <c r="AA5479" i="1"/>
  <c r="AA5470" i="1"/>
  <c r="AA5469" i="1"/>
  <c r="AA5468" i="1"/>
  <c r="AA5467" i="1"/>
  <c r="AA5466" i="1"/>
  <c r="AA5465" i="1"/>
  <c r="AA5464" i="1"/>
  <c r="AA5463" i="1"/>
  <c r="AA5462" i="1"/>
  <c r="AA5461" i="1"/>
  <c r="AA5460" i="1"/>
  <c r="AA5459" i="1"/>
  <c r="AA5458" i="1"/>
  <c r="AA5457" i="1"/>
  <c r="AA5456" i="1"/>
  <c r="AA5448" i="1"/>
  <c r="AA5447" i="1"/>
  <c r="AA5446" i="1"/>
  <c r="AA5445" i="1"/>
  <c r="AA5444" i="1"/>
  <c r="AA5443" i="1"/>
  <c r="AA5442" i="1"/>
  <c r="AA5441" i="1"/>
  <c r="AA5440" i="1"/>
  <c r="AA5439" i="1"/>
  <c r="AA5438" i="1"/>
  <c r="AA5437" i="1"/>
  <c r="AA5436" i="1"/>
  <c r="AA5435" i="1"/>
  <c r="AA5434" i="1"/>
  <c r="AA5425" i="1"/>
  <c r="AA5424" i="1"/>
  <c r="AA5423" i="1"/>
  <c r="AA5422" i="1"/>
  <c r="AA5421" i="1"/>
  <c r="AA5420" i="1"/>
  <c r="AA5419" i="1"/>
  <c r="AA5418" i="1"/>
  <c r="AA5417" i="1"/>
  <c r="AA5416" i="1"/>
  <c r="AA5415" i="1"/>
  <c r="AA5414" i="1"/>
  <c r="AA5413" i="1"/>
  <c r="AA5412" i="1"/>
  <c r="AA5411" i="1"/>
  <c r="AA5402" i="1"/>
  <c r="AA5401" i="1"/>
  <c r="AA5400" i="1"/>
  <c r="AA5399" i="1"/>
  <c r="AA5398" i="1"/>
  <c r="AA5397" i="1"/>
  <c r="AA5396" i="1"/>
  <c r="AA5395" i="1"/>
  <c r="AA5394" i="1"/>
  <c r="AA5393" i="1"/>
  <c r="AA5392" i="1"/>
  <c r="AA5391" i="1"/>
  <c r="AA5390" i="1"/>
  <c r="AA5389" i="1"/>
  <c r="AA5388" i="1"/>
  <c r="AA5379" i="1"/>
  <c r="AA5378" i="1"/>
  <c r="AA5377" i="1"/>
  <c r="AA5376" i="1"/>
  <c r="AA5375" i="1"/>
  <c r="AA5374" i="1"/>
  <c r="AA5373" i="1"/>
  <c r="AA5372" i="1"/>
  <c r="AA5371" i="1"/>
  <c r="AA5370" i="1"/>
  <c r="AA5369" i="1"/>
  <c r="AA5368" i="1"/>
  <c r="AA5367" i="1"/>
  <c r="AA5366" i="1"/>
  <c r="AA5365" i="1"/>
  <c r="AA5364" i="1"/>
  <c r="AA5363" i="1"/>
  <c r="AA5362" i="1"/>
  <c r="AA5361" i="1"/>
  <c r="AA5360" i="1"/>
  <c r="AA5359" i="1"/>
  <c r="AA5358" i="1"/>
  <c r="AA5357" i="1"/>
  <c r="AA5356" i="1"/>
  <c r="AA5355" i="1"/>
  <c r="AA5354" i="1"/>
  <c r="AA5353" i="1"/>
  <c r="AA5352" i="1"/>
  <c r="AA5351" i="1"/>
  <c r="AA5342" i="1"/>
  <c r="AA5341" i="1"/>
  <c r="AA5340" i="1"/>
  <c r="AA5339" i="1"/>
  <c r="AA5338" i="1"/>
  <c r="AA5337" i="1"/>
  <c r="AA5336" i="1"/>
  <c r="AA5335" i="1"/>
  <c r="AA5334" i="1"/>
  <c r="AA5333" i="1"/>
  <c r="AA5332" i="1"/>
  <c r="AA5331" i="1"/>
  <c r="AA5330" i="1"/>
  <c r="AA5329" i="1"/>
  <c r="AA5328" i="1"/>
  <c r="AA5319" i="1"/>
  <c r="AA5318" i="1"/>
  <c r="AA5317" i="1"/>
  <c r="AA5316" i="1"/>
  <c r="AA5315" i="1"/>
  <c r="AA5314" i="1"/>
  <c r="AA5313" i="1"/>
  <c r="AA5312" i="1"/>
  <c r="AA5311" i="1"/>
  <c r="AA5310" i="1"/>
  <c r="AA5309" i="1"/>
  <c r="AA5308" i="1"/>
  <c r="AA5307" i="1"/>
  <c r="AA5306" i="1"/>
  <c r="AA5305" i="1"/>
  <c r="AA5296" i="1"/>
  <c r="AA5295" i="1"/>
  <c r="AA5294" i="1"/>
  <c r="AA5293" i="1"/>
  <c r="AA5292" i="1"/>
  <c r="AA5291" i="1"/>
  <c r="AA5290" i="1"/>
  <c r="AA5289" i="1"/>
  <c r="AA5288" i="1"/>
  <c r="AA5287" i="1"/>
  <c r="AA5286" i="1"/>
  <c r="AA5285" i="1"/>
  <c r="AA5284" i="1"/>
  <c r="AA5283" i="1"/>
  <c r="AA5282" i="1"/>
  <c r="AA5274" i="1"/>
  <c r="AA5273" i="1"/>
  <c r="AA5272" i="1"/>
  <c r="AA5271" i="1"/>
  <c r="AA5270" i="1"/>
  <c r="AA5269" i="1"/>
  <c r="AA5268" i="1"/>
  <c r="AA5267" i="1"/>
  <c r="AA5266" i="1"/>
  <c r="AA5265" i="1"/>
  <c r="AA5264" i="1"/>
  <c r="AA5263" i="1"/>
  <c r="AA5262" i="1"/>
  <c r="AA5261" i="1"/>
  <c r="AA5260" i="1"/>
  <c r="AA5252" i="1"/>
  <c r="AA5251" i="1"/>
  <c r="AA5250" i="1"/>
  <c r="AA5249" i="1"/>
  <c r="AA5248" i="1"/>
  <c r="AA5247" i="1"/>
  <c r="AA5246" i="1"/>
  <c r="AA5245" i="1"/>
  <c r="AA5244" i="1"/>
  <c r="AA5243" i="1"/>
  <c r="AA5242" i="1"/>
  <c r="AA5241" i="1"/>
  <c r="AA5240" i="1"/>
  <c r="AA5239" i="1"/>
  <c r="AA5238" i="1"/>
  <c r="AA5229" i="1"/>
  <c r="AA5228" i="1"/>
  <c r="AA5227" i="1"/>
  <c r="AA5226" i="1"/>
  <c r="AA5225" i="1"/>
  <c r="AA5224" i="1"/>
  <c r="AA5223" i="1"/>
  <c r="AA5222" i="1"/>
  <c r="AA5221" i="1"/>
  <c r="AA5220" i="1"/>
  <c r="AA5219" i="1"/>
  <c r="AA5218" i="1"/>
  <c r="AA5217" i="1"/>
  <c r="AA5216" i="1"/>
  <c r="AA5215" i="1"/>
  <c r="AA5206" i="1"/>
  <c r="AA5205" i="1"/>
  <c r="AA5204" i="1"/>
  <c r="AA5203" i="1"/>
  <c r="AA5202" i="1"/>
  <c r="AA5201" i="1"/>
  <c r="AA5200" i="1"/>
  <c r="AA5199" i="1"/>
  <c r="AA5198" i="1"/>
  <c r="AA5197" i="1"/>
  <c r="AA5196" i="1"/>
  <c r="AA5195" i="1"/>
  <c r="AA5194" i="1"/>
  <c r="AA5193" i="1"/>
  <c r="AA5192" i="1"/>
  <c r="AA5183" i="1"/>
  <c r="AA5182" i="1"/>
  <c r="AA5181" i="1"/>
  <c r="AA5180" i="1"/>
  <c r="AA5179" i="1"/>
  <c r="AA5178" i="1"/>
  <c r="AA5177" i="1"/>
  <c r="AA5176" i="1"/>
  <c r="AA5175" i="1"/>
  <c r="AA5174" i="1"/>
  <c r="AA5173" i="1"/>
  <c r="AA5172" i="1"/>
  <c r="AA5171" i="1"/>
  <c r="AA5170" i="1"/>
  <c r="AA5169" i="1"/>
  <c r="AA5160" i="1"/>
  <c r="AA5159" i="1"/>
  <c r="AA5158" i="1"/>
  <c r="AA5157" i="1"/>
  <c r="AA5156" i="1"/>
  <c r="AA5155" i="1"/>
  <c r="AA5154" i="1"/>
  <c r="AA5153" i="1"/>
  <c r="AA5152" i="1"/>
  <c r="AA5151" i="1"/>
  <c r="AA5150" i="1"/>
  <c r="AA5149" i="1"/>
  <c r="AA5148" i="1"/>
  <c r="AA5146" i="1"/>
  <c r="AA5138" i="1"/>
  <c r="AA5137" i="1"/>
  <c r="AA5136" i="1"/>
  <c r="AA5135" i="1"/>
  <c r="AA5134" i="1"/>
  <c r="AA5133" i="1"/>
  <c r="AA5132" i="1"/>
  <c r="AA5131" i="1"/>
  <c r="AA5130" i="1"/>
  <c r="AA5129" i="1"/>
  <c r="AA5128" i="1"/>
  <c r="AA5127" i="1"/>
  <c r="AA5126" i="1"/>
  <c r="AA5124" i="1"/>
  <c r="AA5115" i="1"/>
  <c r="AA5114" i="1"/>
  <c r="AA5113" i="1"/>
  <c r="AA5112" i="1"/>
  <c r="AA5111" i="1"/>
  <c r="AA5110" i="1"/>
  <c r="AA5109" i="1"/>
  <c r="AA5108" i="1"/>
  <c r="AA5107" i="1"/>
  <c r="AA5106" i="1"/>
  <c r="AA5105" i="1"/>
  <c r="AA5104" i="1"/>
  <c r="AA5103" i="1"/>
  <c r="AA5101" i="1"/>
  <c r="AA5092" i="1"/>
  <c r="AA5091" i="1"/>
  <c r="AA5090" i="1"/>
  <c r="AA5089" i="1"/>
  <c r="AA5088" i="1"/>
  <c r="AA5087" i="1"/>
  <c r="AA5086" i="1"/>
  <c r="AA5085" i="1"/>
  <c r="AA5084" i="1"/>
  <c r="AA5083" i="1"/>
  <c r="AA5082" i="1"/>
  <c r="AA5081" i="1"/>
  <c r="AA5080" i="1"/>
  <c r="AA5078" i="1"/>
  <c r="AA5069" i="1"/>
  <c r="AA5068" i="1"/>
  <c r="AA5067" i="1"/>
  <c r="AA5066" i="1"/>
  <c r="AA5065" i="1"/>
  <c r="AA5064" i="1"/>
  <c r="AA5063" i="1"/>
  <c r="AA5062" i="1"/>
  <c r="AA5061" i="1"/>
  <c r="AA5060" i="1"/>
  <c r="AA5059" i="1"/>
  <c r="AA5058" i="1"/>
  <c r="AA5057" i="1"/>
  <c r="AA5055" i="1"/>
  <c r="AA5046" i="1"/>
  <c r="AA5045" i="1"/>
  <c r="AA5044" i="1"/>
  <c r="AA5043" i="1"/>
  <c r="AA5042" i="1"/>
  <c r="AA5041" i="1"/>
  <c r="AA5040" i="1"/>
  <c r="AA5039" i="1"/>
  <c r="AA5038" i="1"/>
  <c r="AA5037" i="1"/>
  <c r="AA5036" i="1"/>
  <c r="AA5035" i="1"/>
  <c r="AA5032" i="1"/>
  <c r="AA5024" i="1"/>
  <c r="AA5023" i="1"/>
  <c r="AA5022" i="1"/>
  <c r="AA5021" i="1"/>
  <c r="AA5020" i="1"/>
  <c r="AA5019" i="1"/>
  <c r="AA5018" i="1"/>
  <c r="AA5017" i="1"/>
  <c r="AA5016" i="1"/>
  <c r="AA5015" i="1"/>
  <c r="AA5014" i="1"/>
  <c r="AA5013" i="1"/>
  <c r="AA5012" i="1"/>
  <c r="AA5010" i="1"/>
  <c r="AA5001" i="1"/>
  <c r="AA5000" i="1"/>
  <c r="AA4999" i="1"/>
  <c r="AA4998" i="1"/>
  <c r="AA4997" i="1"/>
  <c r="AA4996" i="1"/>
  <c r="AA4995" i="1"/>
  <c r="AA4994" i="1"/>
  <c r="AA4993" i="1"/>
  <c r="AA4992" i="1"/>
  <c r="AA4991" i="1"/>
  <c r="AA4990" i="1"/>
  <c r="AA4989" i="1"/>
  <c r="AA4987" i="1"/>
  <c r="AA4978" i="1"/>
  <c r="AA4977" i="1"/>
  <c r="AA4976" i="1"/>
  <c r="AA4975" i="1"/>
  <c r="AA4974" i="1"/>
  <c r="AA4973" i="1"/>
  <c r="AA4972" i="1"/>
  <c r="AA4971" i="1"/>
  <c r="AA4970" i="1"/>
  <c r="AA4969" i="1"/>
  <c r="AA4968" i="1"/>
  <c r="AA4967" i="1"/>
  <c r="AA4966" i="1"/>
  <c r="AA4964" i="1"/>
  <c r="AA4955" i="1"/>
  <c r="AA4954" i="1"/>
  <c r="AA4953" i="1"/>
  <c r="AA4952" i="1"/>
  <c r="AA4951" i="1"/>
  <c r="AA4950" i="1"/>
  <c r="AA4949" i="1"/>
  <c r="AA4948" i="1"/>
  <c r="AA4947" i="1"/>
  <c r="AA4946" i="1"/>
  <c r="AA4945" i="1"/>
  <c r="AA4944" i="1"/>
  <c r="AA4943" i="1"/>
  <c r="AA4941" i="1"/>
  <c r="AA4932" i="1"/>
  <c r="AA4931" i="1"/>
  <c r="AA4930" i="1"/>
  <c r="AA4929" i="1"/>
  <c r="AA4928" i="1"/>
  <c r="AA4927" i="1"/>
  <c r="AA4926" i="1"/>
  <c r="AA4925" i="1"/>
  <c r="AA4924" i="1"/>
  <c r="AA4923" i="1"/>
  <c r="AA4922" i="1"/>
  <c r="AA4921" i="1"/>
  <c r="AA4920" i="1"/>
  <c r="AA4918" i="1"/>
  <c r="AA4910" i="1"/>
  <c r="AA4909" i="1"/>
  <c r="AA4908" i="1"/>
  <c r="AA4907" i="1"/>
  <c r="AA4906" i="1"/>
  <c r="AA4905" i="1"/>
  <c r="AA4904" i="1"/>
  <c r="AA4903" i="1"/>
  <c r="AA4902" i="1"/>
  <c r="AA4901" i="1"/>
  <c r="AA4900" i="1"/>
  <c r="AA4899" i="1"/>
  <c r="AA4898" i="1"/>
  <c r="AA4896" i="1"/>
  <c r="AA4887" i="1"/>
  <c r="AA4886" i="1"/>
  <c r="AA4885" i="1"/>
  <c r="AA4884" i="1"/>
  <c r="AA4883" i="1"/>
  <c r="AA4882" i="1"/>
  <c r="AA4881" i="1"/>
  <c r="AA4880" i="1"/>
  <c r="AA4879" i="1"/>
  <c r="AA4878" i="1"/>
  <c r="AA4877" i="1"/>
  <c r="AA4876" i="1"/>
  <c r="AA4875" i="1"/>
  <c r="AA4873" i="1"/>
  <c r="AA4864" i="1"/>
  <c r="AA4863" i="1"/>
  <c r="AA4862" i="1"/>
  <c r="AA4861" i="1"/>
  <c r="AA4860" i="1"/>
  <c r="AA4859" i="1"/>
  <c r="AA4858" i="1"/>
  <c r="AA4857" i="1"/>
  <c r="AA4856" i="1"/>
  <c r="AA4855" i="1"/>
  <c r="AA4854" i="1"/>
  <c r="AA4853" i="1"/>
  <c r="AA4852" i="1"/>
  <c r="AA4850" i="1"/>
  <c r="AA4841" i="1"/>
  <c r="AA4840" i="1"/>
  <c r="AA4839" i="1"/>
  <c r="AA4838" i="1"/>
  <c r="AA4837" i="1"/>
  <c r="AA4836" i="1"/>
  <c r="AA4835" i="1"/>
  <c r="AA4834" i="1"/>
  <c r="AA4833" i="1"/>
  <c r="AA4832" i="1"/>
  <c r="AA4831" i="1"/>
  <c r="AA4830" i="1"/>
  <c r="AA4829" i="1"/>
  <c r="AA4827" i="1"/>
  <c r="AA4819" i="1"/>
  <c r="AA4818" i="1"/>
  <c r="AA4817" i="1"/>
  <c r="AA4816" i="1"/>
  <c r="AA4815" i="1"/>
  <c r="AA4814" i="1"/>
  <c r="AA4813" i="1"/>
  <c r="AA4812" i="1"/>
  <c r="AA4811" i="1"/>
  <c r="AA4810" i="1"/>
  <c r="AA4809" i="1"/>
  <c r="AA4808" i="1"/>
  <c r="AA4807" i="1"/>
  <c r="AA4805" i="1"/>
  <c r="AA4796" i="1"/>
  <c r="AA4795" i="1"/>
  <c r="AA4794" i="1"/>
  <c r="AA4793" i="1"/>
  <c r="AA4792" i="1"/>
  <c r="AA4791" i="1"/>
  <c r="AA4790" i="1"/>
  <c r="AA4789" i="1"/>
  <c r="AA4788" i="1"/>
  <c r="AA4787" i="1"/>
  <c r="AA4786" i="1"/>
  <c r="AA4785" i="1"/>
  <c r="AA4784" i="1"/>
  <c r="AA4782" i="1"/>
  <c r="AA4773" i="1"/>
  <c r="AA4772" i="1"/>
  <c r="AA4771" i="1"/>
  <c r="AA4770" i="1"/>
  <c r="AA4769" i="1"/>
  <c r="AA4768" i="1"/>
  <c r="AA4767" i="1"/>
  <c r="AA4766" i="1"/>
  <c r="AA4765" i="1"/>
  <c r="AA4764" i="1"/>
  <c r="AA4763" i="1"/>
  <c r="AA4762" i="1"/>
  <c r="AA4761" i="1"/>
  <c r="AA4759" i="1"/>
  <c r="AA4750" i="1"/>
  <c r="AA4749" i="1"/>
  <c r="AA4748" i="1"/>
  <c r="AA4747" i="1"/>
  <c r="AA4746" i="1"/>
  <c r="AA4745" i="1"/>
  <c r="AA4744" i="1"/>
  <c r="AA4743" i="1"/>
  <c r="AA4742" i="1"/>
  <c r="AA4741" i="1"/>
  <c r="AA4740" i="1"/>
  <c r="AA4739" i="1"/>
  <c r="AA4738" i="1"/>
  <c r="AA4736" i="1"/>
  <c r="AA4727" i="1"/>
  <c r="AA4726" i="1"/>
  <c r="AA4725" i="1"/>
  <c r="AA4724" i="1"/>
  <c r="AA4723" i="1"/>
  <c r="AA4722" i="1"/>
  <c r="AA4721" i="1"/>
  <c r="AA4720" i="1"/>
  <c r="AA4719" i="1"/>
  <c r="AA4718" i="1"/>
  <c r="AA4717" i="1"/>
  <c r="AA4716" i="1"/>
  <c r="AA4715" i="1"/>
  <c r="AA4713" i="1"/>
  <c r="AA4705" i="1"/>
  <c r="AA4704" i="1"/>
  <c r="AA4703" i="1"/>
  <c r="AA4702" i="1"/>
  <c r="AA4701" i="1"/>
  <c r="AA4700" i="1"/>
  <c r="AA4699" i="1"/>
  <c r="AA4698" i="1"/>
  <c r="AA4697" i="1"/>
  <c r="AA4696" i="1"/>
  <c r="AA4695" i="1"/>
  <c r="AA4694" i="1"/>
  <c r="AA4693" i="1"/>
  <c r="AA4691" i="1"/>
  <c r="AA4682" i="1"/>
  <c r="AA4681" i="1"/>
  <c r="AA4680" i="1"/>
  <c r="AA4679" i="1"/>
  <c r="AA4678" i="1"/>
  <c r="AA4677" i="1"/>
  <c r="AA4676" i="1"/>
  <c r="AA4675" i="1"/>
  <c r="AA4674" i="1"/>
  <c r="AA4673" i="1"/>
  <c r="AA4672" i="1"/>
  <c r="AA4671" i="1"/>
  <c r="AA4670" i="1"/>
  <c r="AA4668" i="1"/>
  <c r="AA4659" i="1"/>
  <c r="AA4658" i="1"/>
  <c r="AA4657" i="1"/>
  <c r="AA4656" i="1"/>
  <c r="AA4655" i="1"/>
  <c r="AA4654" i="1"/>
  <c r="AA4653" i="1"/>
  <c r="AA4652" i="1"/>
  <c r="AA4651" i="1"/>
  <c r="AA4650" i="1"/>
  <c r="AA4649" i="1"/>
  <c r="AA4648" i="1"/>
  <c r="AA4647" i="1"/>
  <c r="AA4645" i="1"/>
  <c r="AA4636" i="1"/>
  <c r="AA4635" i="1"/>
  <c r="AA4634" i="1"/>
  <c r="AA4633" i="1"/>
  <c r="AA4632" i="1"/>
  <c r="AA4631" i="1"/>
  <c r="AA4630" i="1"/>
  <c r="AA4629" i="1"/>
  <c r="AA4628" i="1"/>
  <c r="AA4627" i="1"/>
  <c r="AA4626" i="1"/>
  <c r="AA4625" i="1"/>
  <c r="AA4624" i="1"/>
  <c r="AA4622" i="1"/>
  <c r="AA4613" i="1"/>
  <c r="AA4612" i="1"/>
  <c r="AA4611" i="1"/>
  <c r="AA4610" i="1"/>
  <c r="AA4609" i="1"/>
  <c r="AA4608" i="1"/>
  <c r="AA4607" i="1"/>
  <c r="AA4606" i="1"/>
  <c r="AA4605" i="1"/>
  <c r="AA4604" i="1"/>
  <c r="AA4603" i="1"/>
  <c r="AA4602" i="1"/>
  <c r="AA4601" i="1"/>
  <c r="AA4599" i="1"/>
  <c r="AA4590" i="1"/>
  <c r="AA4589" i="1"/>
  <c r="AA4588" i="1"/>
  <c r="AA4587" i="1"/>
  <c r="AA4586" i="1"/>
  <c r="AA4585" i="1"/>
  <c r="AA4584" i="1"/>
  <c r="AA4583" i="1"/>
  <c r="AA4582" i="1"/>
  <c r="AA4581" i="1"/>
  <c r="AA4580" i="1"/>
  <c r="AA4579" i="1"/>
  <c r="AA4578" i="1"/>
  <c r="AA4576" i="1"/>
  <c r="AA4567" i="1"/>
  <c r="AA4566" i="1"/>
  <c r="AA4565" i="1"/>
  <c r="AA4564" i="1"/>
  <c r="AA4563" i="1"/>
  <c r="AA4562" i="1"/>
  <c r="AA4561" i="1"/>
  <c r="AA4560" i="1"/>
  <c r="AA4559" i="1"/>
  <c r="AA4558" i="1"/>
  <c r="AA4557" i="1"/>
  <c r="AA4556" i="1"/>
  <c r="AA4555" i="1"/>
  <c r="AA4553" i="1"/>
  <c r="AA4544" i="1"/>
  <c r="AA4543" i="1"/>
  <c r="AA4542" i="1"/>
  <c r="AA4541" i="1"/>
  <c r="AA4540" i="1"/>
  <c r="AA4539" i="1"/>
  <c r="AA4538" i="1"/>
  <c r="AA4537" i="1"/>
  <c r="AA4536" i="1"/>
  <c r="AA4535" i="1"/>
  <c r="AA4534" i="1"/>
  <c r="AA4533" i="1"/>
  <c r="AA4532" i="1"/>
  <c r="AA4530" i="1"/>
  <c r="AA4522" i="1"/>
  <c r="AA4521" i="1"/>
  <c r="AA4520" i="1"/>
  <c r="AA4519" i="1"/>
  <c r="AA4518" i="1"/>
  <c r="AA4517" i="1"/>
  <c r="AA4516" i="1"/>
  <c r="AA4515" i="1"/>
  <c r="AA4514" i="1"/>
  <c r="AA4513" i="1"/>
  <c r="AA4512" i="1"/>
  <c r="AA4511" i="1"/>
  <c r="AA4510" i="1"/>
  <c r="AA4508" i="1"/>
  <c r="AA4499" i="1"/>
  <c r="AA4498" i="1"/>
  <c r="AA4497" i="1"/>
  <c r="AA4496" i="1"/>
  <c r="AA4495" i="1"/>
  <c r="AA4494" i="1"/>
  <c r="AA4493" i="1"/>
  <c r="AA4492" i="1"/>
  <c r="AA4491" i="1"/>
  <c r="AA4490" i="1"/>
  <c r="AA4489" i="1"/>
  <c r="AA4488" i="1"/>
  <c r="AA4487" i="1"/>
  <c r="AA4485" i="1"/>
  <c r="AA4476" i="1"/>
  <c r="AA4475" i="1"/>
  <c r="AA4474" i="1"/>
  <c r="AA4473" i="1"/>
  <c r="AA4472" i="1"/>
  <c r="AA4471" i="1"/>
  <c r="AA4470" i="1"/>
  <c r="AA4469" i="1"/>
  <c r="AA4468" i="1"/>
  <c r="AA4467" i="1"/>
  <c r="AA4466" i="1"/>
  <c r="AA4465" i="1"/>
  <c r="AA4464" i="1"/>
  <c r="AA4462" i="1"/>
  <c r="AA4453" i="1"/>
  <c r="AA4452" i="1"/>
  <c r="AA4451" i="1"/>
  <c r="AA4450" i="1"/>
  <c r="AA4449" i="1"/>
  <c r="AA4448" i="1"/>
  <c r="AA4447" i="1"/>
  <c r="AA4446" i="1"/>
  <c r="AA4445" i="1"/>
  <c r="AA4444" i="1"/>
  <c r="AA4443" i="1"/>
  <c r="AA4442" i="1"/>
  <c r="AA4441" i="1"/>
  <c r="AA4439" i="1"/>
  <c r="AA4430" i="1"/>
  <c r="AA4429" i="1"/>
  <c r="AA4428" i="1"/>
  <c r="AA4427" i="1"/>
  <c r="AA4426" i="1"/>
  <c r="AA4425" i="1"/>
  <c r="AA4424" i="1"/>
  <c r="AA4423" i="1"/>
  <c r="AA4422" i="1"/>
  <c r="AA4421" i="1"/>
  <c r="AA4420" i="1"/>
  <c r="AA4419" i="1"/>
  <c r="AA4418" i="1"/>
  <c r="AA4416" i="1"/>
  <c r="AA4408" i="1"/>
  <c r="AA4407" i="1"/>
  <c r="AA4406" i="1"/>
  <c r="AA4405" i="1"/>
  <c r="AA4404" i="1"/>
  <c r="AA4403" i="1"/>
  <c r="AA4402" i="1"/>
  <c r="AA4401" i="1"/>
  <c r="AA4400" i="1"/>
  <c r="AA4399" i="1"/>
  <c r="AA4398" i="1"/>
  <c r="AA4397" i="1"/>
  <c r="AA4396" i="1"/>
  <c r="AA4394" i="1"/>
  <c r="AA4385" i="1"/>
  <c r="AA4384" i="1"/>
  <c r="AA4383" i="1"/>
  <c r="AA4382" i="1"/>
  <c r="AA4381" i="1"/>
  <c r="AA4380" i="1"/>
  <c r="AA4379" i="1"/>
  <c r="AA4378" i="1"/>
  <c r="AA4377" i="1"/>
  <c r="AA4376" i="1"/>
  <c r="AA4375" i="1"/>
  <c r="AA4374" i="1"/>
  <c r="AA4373" i="1"/>
  <c r="AA4371" i="1"/>
  <c r="AA4362" i="1"/>
  <c r="AA4361" i="1"/>
  <c r="AA4360" i="1"/>
  <c r="AA4359" i="1"/>
  <c r="AA4358" i="1"/>
  <c r="AA4357" i="1"/>
  <c r="AA4356" i="1"/>
  <c r="AA4355" i="1"/>
  <c r="AA4354" i="1"/>
  <c r="AA4353" i="1"/>
  <c r="AA4352" i="1"/>
  <c r="AA4351" i="1"/>
  <c r="AA4350" i="1"/>
  <c r="AA4348" i="1"/>
  <c r="AA4339" i="1"/>
  <c r="AA4338" i="1"/>
  <c r="AA4337" i="1"/>
  <c r="AA4336" i="1"/>
  <c r="AA4335" i="1"/>
  <c r="AA4334" i="1"/>
  <c r="AA4333" i="1"/>
  <c r="AA4332" i="1"/>
  <c r="AA4331" i="1"/>
  <c r="AA4330" i="1"/>
  <c r="AA4329" i="1"/>
  <c r="AA4328" i="1"/>
  <c r="AA4327" i="1"/>
  <c r="AA4325" i="1"/>
  <c r="AA4316" i="1"/>
  <c r="AA4315" i="1"/>
  <c r="AA4314" i="1"/>
  <c r="AA4313" i="1"/>
  <c r="AA4312" i="1"/>
  <c r="AA4311" i="1"/>
  <c r="AA4310" i="1"/>
  <c r="AA4309" i="1"/>
  <c r="AA4308" i="1"/>
  <c r="AA4307" i="1"/>
  <c r="AA4306" i="1"/>
  <c r="AA4305" i="1"/>
  <c r="AA4304" i="1"/>
  <c r="AA4302" i="1"/>
  <c r="AA4294" i="1"/>
  <c r="AA4293" i="1"/>
  <c r="AA4292" i="1"/>
  <c r="AA4291" i="1"/>
  <c r="AA4290" i="1"/>
  <c r="AA4289" i="1"/>
  <c r="AA4288" i="1"/>
  <c r="AA4287" i="1"/>
  <c r="AA4286" i="1"/>
  <c r="AA4285" i="1"/>
  <c r="AA4284" i="1"/>
  <c r="AA4283" i="1"/>
  <c r="AA4282" i="1"/>
  <c r="AA4280" i="1"/>
  <c r="AA4271" i="1"/>
  <c r="AA4270" i="1"/>
  <c r="AA4269" i="1"/>
  <c r="AA4268" i="1"/>
  <c r="AA4267" i="1"/>
  <c r="AA4266" i="1"/>
  <c r="AA4265" i="1"/>
  <c r="AA4264" i="1"/>
  <c r="AA4263" i="1"/>
  <c r="AA4262" i="1"/>
  <c r="AA4261" i="1"/>
  <c r="AA4260" i="1"/>
  <c r="AA4259" i="1"/>
  <c r="AA4257" i="1"/>
  <c r="AA4248" i="1"/>
  <c r="AA4247" i="1"/>
  <c r="AA4246" i="1"/>
  <c r="AA4245" i="1"/>
  <c r="AA4244" i="1"/>
  <c r="AA4243" i="1"/>
  <c r="AA4242" i="1"/>
  <c r="AA4241" i="1"/>
  <c r="AA4240" i="1"/>
  <c r="AA4239" i="1"/>
  <c r="AA4238" i="1"/>
  <c r="AA4237" i="1"/>
  <c r="AA4236" i="1"/>
  <c r="AA4235" i="1"/>
  <c r="AA4234" i="1"/>
  <c r="AA4225" i="1"/>
  <c r="AA4224" i="1"/>
  <c r="AA4223" i="1"/>
  <c r="AA4222" i="1"/>
  <c r="AA4221" i="1"/>
  <c r="AA4220" i="1"/>
  <c r="AA4219" i="1"/>
  <c r="AA4218" i="1"/>
  <c r="AA4217" i="1"/>
  <c r="AA4216" i="1"/>
  <c r="AA4215" i="1"/>
  <c r="AA4214" i="1"/>
  <c r="AA4213" i="1"/>
  <c r="AA4211" i="1"/>
  <c r="AA4202" i="1"/>
  <c r="AA4201" i="1"/>
  <c r="AA4200" i="1"/>
  <c r="AA4199" i="1"/>
  <c r="AA4198" i="1"/>
  <c r="AA4197" i="1"/>
  <c r="AA4196" i="1"/>
  <c r="AA4195" i="1"/>
  <c r="AA4194" i="1"/>
  <c r="AA4193" i="1"/>
  <c r="AA4192" i="1"/>
  <c r="AA4191" i="1"/>
  <c r="AA4190" i="1"/>
  <c r="AA4188" i="1"/>
  <c r="AA4180" i="1"/>
  <c r="AA4179" i="1"/>
  <c r="AA4178" i="1"/>
  <c r="AA4177" i="1"/>
  <c r="AA4176" i="1"/>
  <c r="AA4175" i="1"/>
  <c r="AA4174" i="1"/>
  <c r="AA4173" i="1"/>
  <c r="AA4172" i="1"/>
  <c r="AA4171" i="1"/>
  <c r="AA4170" i="1"/>
  <c r="AA4169" i="1"/>
  <c r="AA4168" i="1"/>
  <c r="AA4166" i="1"/>
  <c r="AA4157" i="1"/>
  <c r="AA4156" i="1"/>
  <c r="AA4155" i="1"/>
  <c r="AA4154" i="1"/>
  <c r="AA4153" i="1"/>
  <c r="AA4152" i="1"/>
  <c r="AA4151" i="1"/>
  <c r="AA4150" i="1"/>
  <c r="AA4149" i="1"/>
  <c r="AA4148" i="1"/>
  <c r="AA4147" i="1"/>
  <c r="AA4146" i="1"/>
  <c r="AA4145" i="1"/>
  <c r="AA4143" i="1"/>
  <c r="AA4134" i="1"/>
  <c r="AA4133" i="1"/>
  <c r="AA4132" i="1"/>
  <c r="AA4131" i="1"/>
  <c r="AA4130" i="1"/>
  <c r="AA4129" i="1"/>
  <c r="AA4128" i="1"/>
  <c r="AA4127" i="1"/>
  <c r="AA4126" i="1"/>
  <c r="AA4125" i="1"/>
  <c r="AA4124" i="1"/>
  <c r="AA4123" i="1"/>
  <c r="AA4122" i="1"/>
  <c r="AA4120" i="1"/>
  <c r="AA4111" i="1"/>
  <c r="AA4110" i="1"/>
  <c r="AA4109" i="1"/>
  <c r="AA4108" i="1"/>
  <c r="AA4107" i="1"/>
  <c r="AA4106" i="1"/>
  <c r="AA4105" i="1"/>
  <c r="AA4104" i="1"/>
  <c r="AA4103" i="1"/>
  <c r="AA4102" i="1"/>
  <c r="AA4101" i="1"/>
  <c r="AA4100" i="1"/>
  <c r="AA4099" i="1"/>
  <c r="AA4097" i="1"/>
  <c r="AA4088" i="1"/>
  <c r="AA4087" i="1"/>
  <c r="AA4086" i="1"/>
  <c r="AA4085" i="1"/>
  <c r="AA4084" i="1"/>
  <c r="AA4083" i="1"/>
  <c r="AA4082" i="1"/>
  <c r="AA4081" i="1"/>
  <c r="AA4080" i="1"/>
  <c r="AA4079" i="1"/>
  <c r="AA4078" i="1"/>
  <c r="AA4077" i="1"/>
  <c r="AA4076" i="1"/>
  <c r="AA4074" i="1"/>
  <c r="AA4068" i="1"/>
  <c r="AA4067" i="1"/>
  <c r="AA4066" i="1"/>
  <c r="AA4065" i="1"/>
  <c r="AA4064" i="1"/>
  <c r="AA4063" i="1"/>
  <c r="AA4062" i="1"/>
  <c r="AA4061" i="1"/>
  <c r="AA4060" i="1"/>
  <c r="AA4059" i="1"/>
  <c r="AA4058" i="1"/>
  <c r="AA4057" i="1"/>
  <c r="AA4056" i="1"/>
  <c r="AA4054" i="1"/>
  <c r="AA4044" i="1"/>
  <c r="AA4043" i="1"/>
  <c r="AA4042" i="1"/>
  <c r="AA4041" i="1"/>
  <c r="AA4040" i="1"/>
  <c r="AA4039" i="1"/>
  <c r="AA4038" i="1"/>
  <c r="AA4037" i="1"/>
  <c r="AA4036" i="1"/>
  <c r="AA4035" i="1"/>
  <c r="AA4034" i="1"/>
  <c r="AA4033" i="1"/>
  <c r="AA4032" i="1"/>
  <c r="AA4030" i="1"/>
  <c r="AA4020" i="1"/>
  <c r="AA4019" i="1"/>
  <c r="AA4018" i="1"/>
  <c r="AA4017" i="1"/>
  <c r="AA4016" i="1"/>
  <c r="AA4015" i="1"/>
  <c r="AA4014" i="1"/>
  <c r="AA4013" i="1"/>
  <c r="AA4012" i="1"/>
  <c r="AA4011" i="1"/>
  <c r="AA4010" i="1"/>
  <c r="AA4009" i="1"/>
  <c r="AA4008" i="1"/>
  <c r="AA4006" i="1"/>
  <c r="AA3996" i="1"/>
  <c r="AA3995" i="1"/>
  <c r="AA3994" i="1"/>
  <c r="AA3993" i="1"/>
  <c r="AA3992" i="1"/>
  <c r="AA3991" i="1"/>
  <c r="AA3990" i="1"/>
  <c r="AA3989" i="1"/>
  <c r="AA3988" i="1"/>
  <c r="AA3987" i="1"/>
  <c r="AA3986" i="1"/>
  <c r="AA3985" i="1"/>
  <c r="AA3984" i="1"/>
  <c r="AA3982" i="1"/>
  <c r="AA3972" i="1"/>
  <c r="AA3971" i="1"/>
  <c r="AA3970" i="1"/>
  <c r="AA3969" i="1"/>
  <c r="AA3968" i="1"/>
  <c r="AA3967" i="1"/>
  <c r="AA3966" i="1"/>
  <c r="AA3965" i="1"/>
  <c r="AA3964" i="1"/>
  <c r="AA3963" i="1"/>
  <c r="AA3962" i="1"/>
  <c r="AA3961" i="1"/>
  <c r="AA3960" i="1"/>
  <c r="AA3958" i="1"/>
  <c r="AA3949" i="1"/>
  <c r="AA3948" i="1"/>
  <c r="AA3947" i="1"/>
  <c r="AA3946" i="1"/>
  <c r="AA3945" i="1"/>
  <c r="AA3944" i="1"/>
  <c r="AA3943" i="1"/>
  <c r="AA3942" i="1"/>
  <c r="AA3941" i="1"/>
  <c r="AA3940" i="1"/>
  <c r="AA3939" i="1"/>
  <c r="AA3938" i="1"/>
  <c r="AA3937" i="1"/>
  <c r="AA3935" i="1"/>
  <c r="AA3925" i="1"/>
  <c r="AA3924" i="1"/>
  <c r="AA3923" i="1"/>
  <c r="AA3922" i="1"/>
  <c r="AA3921" i="1"/>
  <c r="AA3920" i="1"/>
  <c r="AA3919" i="1"/>
  <c r="AA3918" i="1"/>
  <c r="AA3917" i="1"/>
  <c r="AA3916" i="1"/>
  <c r="AA3915" i="1"/>
  <c r="AA3914" i="1"/>
  <c r="AA3913" i="1"/>
  <c r="AA3911" i="1"/>
  <c r="AA3902" i="1"/>
  <c r="AA3901" i="1"/>
  <c r="AA3900" i="1"/>
  <c r="AA3899" i="1"/>
  <c r="AA3898" i="1"/>
  <c r="AA3897" i="1"/>
  <c r="AA3896" i="1"/>
  <c r="AA3895" i="1"/>
  <c r="AA3894" i="1"/>
  <c r="AA3893" i="1"/>
  <c r="AA3892" i="1"/>
  <c r="AA3891" i="1"/>
  <c r="AA3890" i="1"/>
  <c r="AA3888" i="1"/>
  <c r="AA3878" i="1"/>
  <c r="AA3877" i="1"/>
  <c r="AA3876" i="1"/>
  <c r="AA3875" i="1"/>
  <c r="AA3874" i="1"/>
  <c r="AA3873" i="1"/>
  <c r="AA3872" i="1"/>
  <c r="AA3871" i="1"/>
  <c r="AA3870" i="1"/>
  <c r="AA3869" i="1"/>
  <c r="AA3868" i="1"/>
  <c r="AA3867" i="1"/>
  <c r="AA3866" i="1"/>
  <c r="AA3864" i="1"/>
  <c r="AA3854" i="1"/>
  <c r="AA3853" i="1"/>
  <c r="AA3852" i="1"/>
  <c r="AA3851" i="1"/>
  <c r="AA3850" i="1"/>
  <c r="AA3849" i="1"/>
  <c r="AA3848" i="1"/>
  <c r="AA3847" i="1"/>
  <c r="AA3846" i="1"/>
  <c r="AA3845" i="1"/>
  <c r="AA3844" i="1"/>
  <c r="AA3843" i="1"/>
  <c r="AA3842" i="1"/>
  <c r="AA3840" i="1"/>
  <c r="AA3831" i="1"/>
  <c r="AA3830" i="1"/>
  <c r="AA3829" i="1"/>
  <c r="AA3828" i="1"/>
  <c r="AA3827" i="1"/>
  <c r="AA3826" i="1"/>
  <c r="AA3825" i="1"/>
  <c r="AA3824" i="1"/>
  <c r="AA3823" i="1"/>
  <c r="AA3822" i="1"/>
  <c r="AA3821" i="1"/>
  <c r="AA3820" i="1"/>
  <c r="AA3819" i="1"/>
  <c r="AA3817" i="1"/>
  <c r="AA3808" i="1"/>
  <c r="AA3807" i="1"/>
  <c r="AA3806" i="1"/>
  <c r="AA3805" i="1"/>
  <c r="AA3804" i="1"/>
  <c r="AA3803" i="1"/>
  <c r="AA3802" i="1"/>
  <c r="AA3801" i="1"/>
  <c r="AA3800" i="1"/>
  <c r="AA3799" i="1"/>
  <c r="AA3798" i="1"/>
  <c r="AA3797" i="1"/>
  <c r="AA3796" i="1"/>
  <c r="AA3794" i="1"/>
  <c r="AA3784" i="1"/>
  <c r="AA3783" i="1"/>
  <c r="AA3782" i="1"/>
  <c r="AA3781" i="1"/>
  <c r="AA3780" i="1"/>
  <c r="AA3779" i="1"/>
  <c r="AA3778" i="1"/>
  <c r="AA3777" i="1"/>
  <c r="AA3776" i="1"/>
  <c r="AA3775" i="1"/>
  <c r="AA3774" i="1"/>
  <c r="AA3773" i="1"/>
  <c r="AA3772" i="1"/>
  <c r="AA3770" i="1"/>
  <c r="AA3760" i="1"/>
  <c r="AA3759" i="1"/>
  <c r="AA3758" i="1"/>
  <c r="AA3757" i="1"/>
  <c r="AA3756" i="1"/>
  <c r="AA3755" i="1"/>
  <c r="AA3754" i="1"/>
  <c r="AA3753" i="1"/>
  <c r="AA3752" i="1"/>
  <c r="AA3751" i="1"/>
  <c r="AA3750" i="1"/>
  <c r="AA3749" i="1"/>
  <c r="AA3748" i="1"/>
  <c r="AA3746" i="1"/>
  <c r="AA3737" i="1"/>
  <c r="AA3736" i="1"/>
  <c r="AA3735" i="1"/>
  <c r="AA3734" i="1"/>
  <c r="AA3733" i="1"/>
  <c r="AA3732" i="1"/>
  <c r="AA3731" i="1"/>
  <c r="AA3730" i="1"/>
  <c r="AA3729" i="1"/>
  <c r="AA3728" i="1"/>
  <c r="AA3727" i="1"/>
  <c r="AA3726" i="1"/>
  <c r="AA3725" i="1"/>
  <c r="AA3723" i="1"/>
  <c r="AA3714" i="1"/>
  <c r="AA3713" i="1"/>
  <c r="AA3712" i="1"/>
  <c r="AA3711" i="1"/>
  <c r="AA3710" i="1"/>
  <c r="AA3709" i="1"/>
  <c r="AA3708" i="1"/>
  <c r="AA3707" i="1"/>
  <c r="AA3706" i="1"/>
  <c r="AA3705" i="1"/>
  <c r="AA3704" i="1"/>
  <c r="AA3703" i="1"/>
  <c r="AA3702" i="1"/>
  <c r="AA3700" i="1"/>
  <c r="AA3690" i="1"/>
  <c r="AA3689" i="1"/>
  <c r="AA3688" i="1"/>
  <c r="AA3687" i="1"/>
  <c r="AA3686" i="1"/>
  <c r="AA3685" i="1"/>
  <c r="AA3684" i="1"/>
  <c r="AA3683" i="1"/>
  <c r="AA3682" i="1"/>
  <c r="AA3681" i="1"/>
  <c r="AA3680" i="1"/>
  <c r="AA3679" i="1"/>
  <c r="AA3678" i="1"/>
  <c r="AA3676" i="1"/>
  <c r="AA3666" i="1"/>
  <c r="AA3665" i="1"/>
  <c r="AA3664" i="1"/>
  <c r="AA3663" i="1"/>
  <c r="AA3662" i="1"/>
  <c r="AA3661" i="1"/>
  <c r="AA3660" i="1"/>
  <c r="AA3659" i="1"/>
  <c r="AA3658" i="1"/>
  <c r="AA3657" i="1"/>
  <c r="AA3656" i="1"/>
  <c r="AA3655" i="1"/>
  <c r="AA3654" i="1"/>
  <c r="AA3652" i="1"/>
  <c r="AA3642" i="1"/>
  <c r="AA3641" i="1"/>
  <c r="AA3640" i="1"/>
  <c r="AA3639" i="1"/>
  <c r="AA3638" i="1"/>
  <c r="AA3637" i="1"/>
  <c r="AA3636" i="1"/>
  <c r="AA3635" i="1"/>
  <c r="AA3634" i="1"/>
  <c r="AA3633" i="1"/>
  <c r="AA3632" i="1"/>
  <c r="AA3631" i="1"/>
  <c r="AA3630" i="1"/>
  <c r="AA3628" i="1"/>
  <c r="AA3618" i="1"/>
  <c r="AA3617" i="1"/>
  <c r="AA3616" i="1"/>
  <c r="AA3615" i="1"/>
  <c r="AA3614" i="1"/>
  <c r="AA3613" i="1"/>
  <c r="AA3612" i="1"/>
  <c r="AA3611" i="1"/>
  <c r="AA3610" i="1"/>
  <c r="AA3609" i="1"/>
  <c r="AA3608" i="1"/>
  <c r="AA3607" i="1"/>
  <c r="AA3606" i="1"/>
  <c r="AA3604" i="1"/>
  <c r="AA3595" i="1"/>
  <c r="AA3594" i="1"/>
  <c r="AA3593" i="1"/>
  <c r="AA3592" i="1"/>
  <c r="AA3591" i="1"/>
  <c r="AA3590" i="1"/>
  <c r="AA3589" i="1"/>
  <c r="AA3588" i="1"/>
  <c r="AA3587" i="1"/>
  <c r="AA3586" i="1"/>
  <c r="AA3585" i="1"/>
  <c r="AA3584" i="1"/>
  <c r="AA3583" i="1"/>
  <c r="AA3581" i="1"/>
  <c r="AA3571" i="1"/>
  <c r="AA3570" i="1"/>
  <c r="AA3569" i="1"/>
  <c r="AA3568" i="1"/>
  <c r="AA3567" i="1"/>
  <c r="AA3566" i="1"/>
  <c r="AA3565" i="1"/>
  <c r="AA3564" i="1"/>
  <c r="AA3563" i="1"/>
  <c r="AA3562" i="1"/>
  <c r="AA3561" i="1"/>
  <c r="AA3560" i="1"/>
  <c r="AA3559" i="1"/>
  <c r="AA3557" i="1"/>
  <c r="AA3547" i="1"/>
  <c r="AA3546" i="1"/>
  <c r="AA3545" i="1"/>
  <c r="AA3544" i="1"/>
  <c r="AA3543" i="1"/>
  <c r="AA3542" i="1"/>
  <c r="AA3541" i="1"/>
  <c r="AA3540" i="1"/>
  <c r="AA3539" i="1"/>
  <c r="AA3538" i="1"/>
  <c r="AA3537" i="1"/>
  <c r="AA3536" i="1"/>
  <c r="AA3535" i="1"/>
  <c r="AA3533" i="1"/>
  <c r="AA3523" i="1"/>
  <c r="AA3522" i="1"/>
  <c r="AA3521" i="1"/>
  <c r="AA3520" i="1"/>
  <c r="AA3519" i="1"/>
  <c r="AA3518" i="1"/>
  <c r="AA3517" i="1"/>
  <c r="AA3516" i="1"/>
  <c r="AA3515" i="1"/>
  <c r="AA3514" i="1"/>
  <c r="AA3513" i="1"/>
  <c r="AA3512" i="1"/>
  <c r="AA3511" i="1"/>
  <c r="AA3509" i="1"/>
  <c r="AA3499" i="1"/>
  <c r="AA3498" i="1"/>
  <c r="AA3497" i="1"/>
  <c r="AA3496" i="1"/>
  <c r="AA3495" i="1"/>
  <c r="AA3494" i="1"/>
  <c r="AA3493" i="1"/>
  <c r="AA3492" i="1"/>
  <c r="AA3491" i="1"/>
  <c r="AA3490" i="1"/>
  <c r="AA3489" i="1"/>
  <c r="AA3488" i="1"/>
  <c r="AA3487" i="1"/>
  <c r="AA3485" i="1"/>
  <c r="AA3476" i="1"/>
  <c r="AA3475" i="1"/>
  <c r="AA3474" i="1"/>
  <c r="AA3473" i="1"/>
  <c r="AA3472" i="1"/>
  <c r="AA3471" i="1"/>
  <c r="AA3470" i="1"/>
  <c r="AA3469" i="1"/>
  <c r="AA3468" i="1"/>
  <c r="AA3467" i="1"/>
  <c r="AA3466" i="1"/>
  <c r="AA3465" i="1"/>
  <c r="AA3464" i="1"/>
  <c r="AA3462" i="1"/>
  <c r="AA3452" i="1"/>
  <c r="AA3451" i="1"/>
  <c r="AA3450" i="1"/>
  <c r="AA3449" i="1"/>
  <c r="AA3448" i="1"/>
  <c r="AA3447" i="1"/>
  <c r="AA3446" i="1"/>
  <c r="AA3445" i="1"/>
  <c r="AA3444" i="1"/>
  <c r="AA3443" i="1"/>
  <c r="AA3442" i="1"/>
  <c r="AA3441" i="1"/>
  <c r="AA3440" i="1"/>
  <c r="AA3438" i="1"/>
  <c r="AA3428" i="1"/>
  <c r="AA3427" i="1"/>
  <c r="AA3426" i="1"/>
  <c r="AA3425" i="1"/>
  <c r="AA3424" i="1"/>
  <c r="AA3423" i="1"/>
  <c r="AA3422" i="1"/>
  <c r="AA3421" i="1"/>
  <c r="AA3420" i="1"/>
  <c r="AA3419" i="1"/>
  <c r="AA3418" i="1"/>
  <c r="AA3417" i="1"/>
  <c r="AA3416" i="1"/>
  <c r="AA3414" i="1"/>
  <c r="AA3404" i="1"/>
  <c r="AA3403" i="1"/>
  <c r="AA3402" i="1"/>
  <c r="AA3401" i="1"/>
  <c r="AA3400" i="1"/>
  <c r="AA3399" i="1"/>
  <c r="AA3398" i="1"/>
  <c r="AA3397" i="1"/>
  <c r="AA3396" i="1"/>
  <c r="AA3395" i="1"/>
  <c r="AA3394" i="1"/>
  <c r="AA3393" i="1"/>
  <c r="AA3392" i="1"/>
  <c r="AA3390" i="1"/>
  <c r="AA3380" i="1"/>
  <c r="AA3379" i="1"/>
  <c r="AA3378" i="1"/>
  <c r="AA3377" i="1"/>
  <c r="AA3376" i="1"/>
  <c r="AA3375" i="1"/>
  <c r="AA3374" i="1"/>
  <c r="AA3373" i="1"/>
  <c r="AA3372" i="1"/>
  <c r="AA3371" i="1"/>
  <c r="AA3370" i="1"/>
  <c r="AA3369" i="1"/>
  <c r="AA3368" i="1"/>
  <c r="AA3366" i="1"/>
  <c r="AA3357" i="1"/>
  <c r="AA3356" i="1"/>
  <c r="AA3355" i="1"/>
  <c r="AA3354" i="1"/>
  <c r="AA3353" i="1"/>
  <c r="AA3352" i="1"/>
  <c r="AA3351" i="1"/>
  <c r="AA3350" i="1"/>
  <c r="AA3349" i="1"/>
  <c r="AA3348" i="1"/>
  <c r="AA3347" i="1"/>
  <c r="AA3346" i="1"/>
  <c r="AA3345" i="1"/>
  <c r="AA3343" i="1"/>
  <c r="AA3333" i="1"/>
  <c r="AA3332" i="1"/>
  <c r="AA3331" i="1"/>
  <c r="AA3330" i="1"/>
  <c r="AA3329" i="1"/>
  <c r="AA3328" i="1"/>
  <c r="AA3327" i="1"/>
  <c r="AA3326" i="1"/>
  <c r="AA3325" i="1"/>
  <c r="AA3324" i="1"/>
  <c r="AA3323" i="1"/>
  <c r="AA3322" i="1"/>
  <c r="AA3321" i="1"/>
  <c r="AA3319" i="1"/>
  <c r="AA3309" i="1"/>
  <c r="AA3308" i="1"/>
  <c r="AA3307" i="1"/>
  <c r="AA3306" i="1"/>
  <c r="AA3305" i="1"/>
  <c r="AA3304" i="1"/>
  <c r="AA3303" i="1"/>
  <c r="AA3302" i="1"/>
  <c r="AA3301" i="1"/>
  <c r="AA3300" i="1"/>
  <c r="AA3299" i="1"/>
  <c r="AA3298" i="1"/>
  <c r="AA3297" i="1"/>
  <c r="AA3295" i="1"/>
  <c r="AA3285" i="1"/>
  <c r="AA3284" i="1"/>
  <c r="AA3283" i="1"/>
  <c r="AA3282" i="1"/>
  <c r="AA3281" i="1"/>
  <c r="AA3280" i="1"/>
  <c r="AA3279" i="1"/>
  <c r="AA3278" i="1"/>
  <c r="AA3277" i="1"/>
  <c r="AA3276" i="1"/>
  <c r="AA3275" i="1"/>
  <c r="AA3274" i="1"/>
  <c r="AA3273" i="1"/>
  <c r="AA3271" i="1"/>
  <c r="AA3261" i="1"/>
  <c r="AA3260" i="1"/>
  <c r="AA3259" i="1"/>
  <c r="AA3258" i="1"/>
  <c r="AA3257" i="1"/>
  <c r="AA3256" i="1"/>
  <c r="AA3255" i="1"/>
  <c r="AA3254" i="1"/>
  <c r="AA3253" i="1"/>
  <c r="AA3252" i="1"/>
  <c r="AA3251" i="1"/>
  <c r="AA3250" i="1"/>
  <c r="AA3249" i="1"/>
  <c r="AA3247" i="1"/>
  <c r="AA3238" i="1"/>
  <c r="AA3237" i="1"/>
  <c r="AA3236" i="1"/>
  <c r="AA3235" i="1"/>
  <c r="AA3234" i="1"/>
  <c r="AA3233" i="1"/>
  <c r="AA3232" i="1"/>
  <c r="AA3231" i="1"/>
  <c r="AA3230" i="1"/>
  <c r="AA3229" i="1"/>
  <c r="AA3228" i="1"/>
  <c r="AA3227" i="1"/>
  <c r="AA3226" i="1"/>
  <c r="AA3224" i="1"/>
  <c r="AA3214" i="1"/>
  <c r="AA3213" i="1"/>
  <c r="AA3212" i="1"/>
  <c r="AA3211" i="1"/>
  <c r="AA3210" i="1"/>
  <c r="AA3209" i="1"/>
  <c r="AA3208" i="1"/>
  <c r="AA3207" i="1"/>
  <c r="AA3206" i="1"/>
  <c r="AA3205" i="1"/>
  <c r="AA3204" i="1"/>
  <c r="AA3203" i="1"/>
  <c r="AA3202" i="1"/>
  <c r="AA3200" i="1"/>
  <c r="AA3190" i="1"/>
  <c r="AA3189" i="1"/>
  <c r="AA3188" i="1"/>
  <c r="AA3187" i="1"/>
  <c r="AA3186" i="1"/>
  <c r="AA3185" i="1"/>
  <c r="AA3184" i="1"/>
  <c r="AA3183" i="1"/>
  <c r="AA3182" i="1"/>
  <c r="AA3181" i="1"/>
  <c r="AA3180" i="1"/>
  <c r="AA3179" i="1"/>
  <c r="AA3178" i="1"/>
  <c r="AA3176" i="1"/>
  <c r="AA3166" i="1"/>
  <c r="AA3165" i="1"/>
  <c r="AA3164" i="1"/>
  <c r="AA3163" i="1"/>
  <c r="AA3162" i="1"/>
  <c r="AA3161" i="1"/>
  <c r="AA3160" i="1"/>
  <c r="AA3159" i="1"/>
  <c r="AA3158" i="1"/>
  <c r="AA3157" i="1"/>
  <c r="AA3156" i="1"/>
  <c r="AA3155" i="1"/>
  <c r="AA3154" i="1"/>
  <c r="AA3152" i="1"/>
  <c r="AA3141" i="1"/>
  <c r="AA3140" i="1"/>
  <c r="AA3139" i="1"/>
  <c r="AA3138" i="1"/>
  <c r="AA3137" i="1"/>
  <c r="AA3136" i="1"/>
  <c r="AA3135" i="1"/>
  <c r="AA3134" i="1"/>
  <c r="AA3133" i="1"/>
  <c r="AA3132" i="1"/>
  <c r="AA3131" i="1"/>
  <c r="AA3130" i="1"/>
  <c r="AA3129" i="1"/>
  <c r="AA3127" i="1"/>
  <c r="AA3117" i="1"/>
  <c r="AA3116" i="1"/>
  <c r="AA3115" i="1"/>
  <c r="AA3114" i="1"/>
  <c r="AA3113" i="1"/>
  <c r="AA3112" i="1"/>
  <c r="AA3111" i="1"/>
  <c r="AA3110" i="1"/>
  <c r="AA3109" i="1"/>
  <c r="AA3108" i="1"/>
  <c r="AA3107" i="1"/>
  <c r="AA3106" i="1"/>
  <c r="AA3105" i="1"/>
  <c r="AA3103" i="1"/>
  <c r="AA3093" i="1"/>
  <c r="AA3092" i="1"/>
  <c r="AA3091" i="1"/>
  <c r="AA3090" i="1"/>
  <c r="AA3089" i="1"/>
  <c r="AA3088" i="1"/>
  <c r="AA3087" i="1"/>
  <c r="AA3086" i="1"/>
  <c r="AA3085" i="1"/>
  <c r="AA3084" i="1"/>
  <c r="AA3083" i="1"/>
  <c r="AA3082" i="1"/>
  <c r="AA3081" i="1"/>
  <c r="AA3079" i="1"/>
  <c r="AA3069" i="1"/>
  <c r="AA3068" i="1"/>
  <c r="AA3067" i="1"/>
  <c r="AA3066" i="1"/>
  <c r="AA3065" i="1"/>
  <c r="AA3064" i="1"/>
  <c r="AA3063" i="1"/>
  <c r="AA3062" i="1"/>
  <c r="AA3061" i="1"/>
  <c r="AA3060" i="1"/>
  <c r="AA3059" i="1"/>
  <c r="AA3058" i="1"/>
  <c r="AA3057" i="1"/>
  <c r="AA3055" i="1"/>
  <c r="AA3045" i="1"/>
  <c r="AA3044" i="1"/>
  <c r="AA3043" i="1"/>
  <c r="AA3042" i="1"/>
  <c r="AA3041" i="1"/>
  <c r="AA3040" i="1"/>
  <c r="AA3039" i="1"/>
  <c r="AA3038" i="1"/>
  <c r="AA3037" i="1"/>
  <c r="AA3036" i="1"/>
  <c r="AA3035" i="1"/>
  <c r="AA3034" i="1"/>
  <c r="AA3033" i="1"/>
  <c r="AA3031" i="1"/>
  <c r="AA3022" i="1"/>
  <c r="AA3021" i="1"/>
  <c r="AA3020" i="1"/>
  <c r="AA3019" i="1"/>
  <c r="AA3018" i="1"/>
  <c r="AA3017" i="1"/>
  <c r="AA3016" i="1"/>
  <c r="AA3015" i="1"/>
  <c r="AA3014" i="1"/>
  <c r="AA3013" i="1"/>
  <c r="AA3012" i="1"/>
  <c r="AA3011" i="1"/>
  <c r="AA3010" i="1"/>
  <c r="AA3008" i="1"/>
  <c r="AA2998" i="1"/>
  <c r="AA2997" i="1"/>
  <c r="AA2996" i="1"/>
  <c r="AA2995" i="1"/>
  <c r="AA2994" i="1"/>
  <c r="AA2993" i="1"/>
  <c r="AA2992" i="1"/>
  <c r="AA2991" i="1"/>
  <c r="AA2990" i="1"/>
  <c r="AA2989" i="1"/>
  <c r="AA2988" i="1"/>
  <c r="AA2987" i="1"/>
  <c r="AA2986" i="1"/>
  <c r="AA2984" i="1"/>
  <c r="AA2974" i="1"/>
  <c r="AA2973" i="1"/>
  <c r="AA2972" i="1"/>
  <c r="AA2971" i="1"/>
  <c r="AA2970" i="1"/>
  <c r="AA2969" i="1"/>
  <c r="AA2968" i="1"/>
  <c r="AA2967" i="1"/>
  <c r="AA2966" i="1"/>
  <c r="AA2965" i="1"/>
  <c r="AA2964" i="1"/>
  <c r="AA2963" i="1"/>
  <c r="AA2962" i="1"/>
  <c r="AA2960" i="1"/>
  <c r="AA2950" i="1"/>
  <c r="AA2949" i="1"/>
  <c r="AA2948" i="1"/>
  <c r="AA2947" i="1"/>
  <c r="AA2946" i="1"/>
  <c r="AA2945" i="1"/>
  <c r="AA2944" i="1"/>
  <c r="AA2943" i="1"/>
  <c r="AA2942" i="1"/>
  <c r="AA2941" i="1"/>
  <c r="AA2940" i="1"/>
  <c r="AA2939" i="1"/>
  <c r="AA2938" i="1"/>
  <c r="AA2936" i="1"/>
  <c r="AA2926" i="1"/>
  <c r="AA2925" i="1"/>
  <c r="AA2924" i="1"/>
  <c r="AA2923" i="1"/>
  <c r="AA2922" i="1"/>
  <c r="AA2921" i="1"/>
  <c r="AA2920" i="1"/>
  <c r="AA2919" i="1"/>
  <c r="AA2918" i="1"/>
  <c r="AA2917" i="1"/>
  <c r="AA2916" i="1"/>
  <c r="AA2914" i="1"/>
  <c r="AA2913" i="1"/>
  <c r="AA2912" i="1"/>
  <c r="AA2911" i="1"/>
  <c r="AA2910" i="1"/>
  <c r="AA2909" i="1"/>
  <c r="AA2908" i="1"/>
  <c r="AA2907" i="1"/>
  <c r="AA2906" i="1"/>
  <c r="AA2905" i="1"/>
  <c r="AA2904" i="1"/>
  <c r="AA2903" i="1"/>
  <c r="AA2902" i="1"/>
  <c r="AA2901" i="1"/>
  <c r="AA2899" i="1"/>
  <c r="AA2889" i="1"/>
  <c r="AA2888" i="1"/>
  <c r="AA2887" i="1"/>
  <c r="AA2886" i="1"/>
  <c r="AA2885" i="1"/>
  <c r="AA2884" i="1"/>
  <c r="AA2883" i="1"/>
  <c r="AA2882" i="1"/>
  <c r="AA2881" i="1"/>
  <c r="AA2880" i="1"/>
  <c r="AA2879" i="1"/>
  <c r="AA2878" i="1"/>
  <c r="AA2877" i="1"/>
  <c r="AA2875" i="1"/>
  <c r="AA2865" i="1"/>
  <c r="AA2864" i="1"/>
  <c r="AA2863" i="1"/>
  <c r="AA2862" i="1"/>
  <c r="AA2861" i="1"/>
  <c r="AA2860" i="1"/>
  <c r="AA2859" i="1"/>
  <c r="AA2858" i="1"/>
  <c r="AA2857" i="1"/>
  <c r="AA2856" i="1"/>
  <c r="AA2855" i="1"/>
  <c r="AA2854" i="1"/>
  <c r="AA2853" i="1"/>
  <c r="AA2851" i="1"/>
  <c r="AA2841" i="1"/>
  <c r="AA2840" i="1"/>
  <c r="AA2839" i="1"/>
  <c r="AA2838" i="1"/>
  <c r="AA2837" i="1"/>
  <c r="AA2836" i="1"/>
  <c r="AA2835" i="1"/>
  <c r="AA2834" i="1"/>
  <c r="AA2833" i="1"/>
  <c r="AA2832" i="1"/>
  <c r="AA2831" i="1"/>
  <c r="AA2830" i="1"/>
  <c r="AA2829" i="1"/>
  <c r="AA2827" i="1"/>
  <c r="AA2818" i="1"/>
  <c r="AA2817" i="1"/>
  <c r="AA2816" i="1"/>
  <c r="AA2815" i="1"/>
  <c r="AA2814" i="1"/>
  <c r="AA2813" i="1"/>
  <c r="AA2812" i="1"/>
  <c r="AA2811" i="1"/>
  <c r="AA2810" i="1"/>
  <c r="AA2809" i="1"/>
  <c r="AA2808" i="1"/>
  <c r="AA2807" i="1"/>
  <c r="AA2806" i="1"/>
  <c r="AA2804" i="1"/>
  <c r="AA2794" i="1"/>
  <c r="AA2793" i="1"/>
  <c r="AA2792" i="1"/>
  <c r="AA2791" i="1"/>
  <c r="AA2790" i="1"/>
  <c r="AA2789" i="1"/>
  <c r="AA2788" i="1"/>
  <c r="AA2787" i="1"/>
  <c r="AA2786" i="1"/>
  <c r="AA2785" i="1"/>
  <c r="AA2784" i="1"/>
  <c r="AA2783" i="1"/>
  <c r="AA2782" i="1"/>
  <c r="AA2780" i="1"/>
  <c r="AA2770" i="1"/>
  <c r="AA2769" i="1"/>
  <c r="AA2768" i="1"/>
  <c r="AA2767" i="1"/>
  <c r="AA2766" i="1"/>
  <c r="AA2765" i="1"/>
  <c r="AA2764" i="1"/>
  <c r="AA2763" i="1"/>
  <c r="AA2762" i="1"/>
  <c r="AA2761" i="1"/>
  <c r="AA2760" i="1"/>
  <c r="AA2759" i="1"/>
  <c r="AA2758" i="1"/>
  <c r="AA2756" i="1"/>
  <c r="AA2746" i="1"/>
  <c r="AA2745" i="1"/>
  <c r="AA2744" i="1"/>
  <c r="AA2743" i="1"/>
  <c r="AA2742" i="1"/>
  <c r="AA2741" i="1"/>
  <c r="AA2740" i="1"/>
  <c r="AA2739" i="1"/>
  <c r="AA2738" i="1"/>
  <c r="AA2737" i="1"/>
  <c r="AA2736" i="1"/>
  <c r="AA2735" i="1"/>
  <c r="AA2734" i="1"/>
  <c r="AA2732" i="1"/>
  <c r="AA2722" i="1"/>
  <c r="AA2721" i="1"/>
  <c r="AA2720" i="1"/>
  <c r="AA2719" i="1"/>
  <c r="AA2718" i="1"/>
  <c r="AA2717" i="1"/>
  <c r="AA2716" i="1"/>
  <c r="AA2715" i="1"/>
  <c r="AA2714" i="1"/>
  <c r="AA2713" i="1"/>
  <c r="AA2712" i="1"/>
  <c r="AA2711" i="1"/>
  <c r="AA2710" i="1"/>
  <c r="AA2708" i="1"/>
  <c r="AA2699" i="1"/>
  <c r="AA2698" i="1"/>
  <c r="AA2697" i="1"/>
  <c r="AA2696" i="1"/>
  <c r="AA2695" i="1"/>
  <c r="AA2694" i="1"/>
  <c r="AA2693" i="1"/>
  <c r="AA2692" i="1"/>
  <c r="AA2691" i="1"/>
  <c r="AA2690" i="1"/>
  <c r="AA2689" i="1"/>
  <c r="AA2688" i="1"/>
  <c r="AA2687" i="1"/>
  <c r="AA2685" i="1"/>
  <c r="AA2675" i="1"/>
  <c r="AA2674" i="1"/>
  <c r="AA2673" i="1"/>
  <c r="AA2672" i="1"/>
  <c r="AA2671" i="1"/>
  <c r="AA2670" i="1"/>
  <c r="AA2669" i="1"/>
  <c r="AA2668" i="1"/>
  <c r="AA2667" i="1"/>
  <c r="AA2666" i="1"/>
  <c r="AA2665" i="1"/>
  <c r="AA2664" i="1"/>
  <c r="AA2663" i="1"/>
  <c r="AA2661" i="1"/>
  <c r="AA2651" i="1"/>
  <c r="AA2650" i="1"/>
  <c r="AA2649" i="1"/>
  <c r="AA2648" i="1"/>
  <c r="AA2647" i="1"/>
  <c r="AA2646" i="1"/>
  <c r="AA2645" i="1"/>
  <c r="AA2644" i="1"/>
  <c r="AA2643" i="1"/>
  <c r="AA2642" i="1"/>
  <c r="AA2641" i="1"/>
  <c r="AA2640" i="1"/>
  <c r="AA2639" i="1"/>
  <c r="AA2637" i="1"/>
  <c r="AA2627" i="1"/>
  <c r="AA2626" i="1"/>
  <c r="AA2625" i="1"/>
  <c r="AA2624" i="1"/>
  <c r="AA2623" i="1"/>
  <c r="AA2622" i="1"/>
  <c r="AA2621" i="1"/>
  <c r="AA2620" i="1"/>
  <c r="AA2619" i="1"/>
  <c r="AA2618" i="1"/>
  <c r="AA2617" i="1"/>
  <c r="AA2616" i="1"/>
  <c r="AA2615" i="1"/>
  <c r="AA2613" i="1"/>
  <c r="AA2603" i="1"/>
  <c r="AA2602" i="1"/>
  <c r="AA2601" i="1"/>
  <c r="AA2600" i="1"/>
  <c r="AA2599" i="1"/>
  <c r="AA2598" i="1"/>
  <c r="AA2597" i="1"/>
  <c r="AA2596" i="1"/>
  <c r="AA2595" i="1"/>
  <c r="AA2594" i="1"/>
  <c r="AA2593" i="1"/>
  <c r="AA2592" i="1"/>
  <c r="AA2591" i="1"/>
  <c r="AA2589" i="1"/>
  <c r="AA2580" i="1"/>
  <c r="AA2579" i="1"/>
  <c r="AA2578" i="1"/>
  <c r="AA2577" i="1"/>
  <c r="AA2576" i="1"/>
  <c r="AA2575" i="1"/>
  <c r="AA2574" i="1"/>
  <c r="AA2573" i="1"/>
  <c r="AA2572" i="1"/>
  <c r="AA2571" i="1"/>
  <c r="AA2570" i="1"/>
  <c r="AA2569" i="1"/>
  <c r="AA2568" i="1"/>
  <c r="AA2566" i="1"/>
  <c r="AA2556" i="1"/>
  <c r="AA2555" i="1"/>
  <c r="AA2554" i="1"/>
  <c r="AA2553" i="1"/>
  <c r="AA2552" i="1"/>
  <c r="AA2551" i="1"/>
  <c r="AA2550" i="1"/>
  <c r="AA2549" i="1"/>
  <c r="AA2548" i="1"/>
  <c r="AA2547" i="1"/>
  <c r="AA2546" i="1"/>
  <c r="AA2545" i="1"/>
  <c r="AA2544" i="1"/>
  <c r="AA2542" i="1"/>
  <c r="AA2532" i="1"/>
  <c r="AA2531" i="1"/>
  <c r="AA2530" i="1"/>
  <c r="AA2529" i="1"/>
  <c r="AA2528" i="1"/>
  <c r="AA2527" i="1"/>
  <c r="AA2526" i="1"/>
  <c r="AA2525" i="1"/>
  <c r="AA2524" i="1"/>
  <c r="AA2523" i="1"/>
  <c r="AA2522" i="1"/>
  <c r="AA2521" i="1"/>
  <c r="AA2520" i="1"/>
  <c r="AA2518" i="1"/>
  <c r="AA2508" i="1"/>
  <c r="AA2507" i="1"/>
  <c r="AA2506" i="1"/>
  <c r="AA2505" i="1"/>
  <c r="AA2504" i="1"/>
  <c r="AA2503" i="1"/>
  <c r="AA2502" i="1"/>
  <c r="AA2501" i="1"/>
  <c r="AA2500" i="1"/>
  <c r="AA2499" i="1"/>
  <c r="AA2498" i="1"/>
  <c r="AA2497" i="1"/>
  <c r="AA2496" i="1"/>
  <c r="AA2494" i="1"/>
  <c r="AA2484" i="1"/>
  <c r="AA2483" i="1"/>
  <c r="AA2482" i="1"/>
  <c r="AA2481" i="1"/>
  <c r="AA2480" i="1"/>
  <c r="AA2479" i="1"/>
  <c r="AA2478" i="1"/>
  <c r="AA2477" i="1"/>
  <c r="AA2476" i="1"/>
  <c r="AA2475" i="1"/>
  <c r="AA2474" i="1"/>
  <c r="AA2473" i="1"/>
  <c r="AA2472" i="1"/>
  <c r="AA2469" i="1"/>
  <c r="AA2468" i="1"/>
  <c r="AA2467" i="1"/>
  <c r="AA2466" i="1"/>
  <c r="AA2465" i="1"/>
  <c r="AA2464" i="1"/>
  <c r="AA2463" i="1"/>
  <c r="AA2462" i="1"/>
  <c r="AA2461" i="1"/>
  <c r="AA2460" i="1"/>
  <c r="AA2459" i="1"/>
  <c r="AA2458" i="1"/>
  <c r="AA2457" i="1"/>
  <c r="AA2456" i="1"/>
  <c r="AA2445" i="1"/>
  <c r="AA2444" i="1"/>
  <c r="AA2443" i="1"/>
  <c r="AA2442" i="1"/>
  <c r="AA2441" i="1"/>
  <c r="AA2440" i="1"/>
  <c r="AA2439" i="1"/>
  <c r="AA2438" i="1"/>
  <c r="AA2437" i="1"/>
  <c r="AA2436" i="1"/>
  <c r="AA2435" i="1"/>
  <c r="AA2434" i="1"/>
  <c r="AA2433" i="1"/>
  <c r="AA2432" i="1"/>
  <c r="AA2421" i="1"/>
  <c r="AA2420" i="1"/>
  <c r="AA2419" i="1"/>
  <c r="AA2418" i="1"/>
  <c r="AA2417" i="1"/>
  <c r="AA2416" i="1"/>
  <c r="AA2415" i="1"/>
  <c r="AA2414" i="1"/>
  <c r="AA2413" i="1"/>
  <c r="AA2412" i="1"/>
  <c r="AA2411" i="1"/>
  <c r="AA2410" i="1"/>
  <c r="AA2409" i="1"/>
  <c r="AA2408" i="1"/>
  <c r="AA2397" i="1"/>
  <c r="AA2396" i="1"/>
  <c r="AA2395" i="1"/>
  <c r="AA2394" i="1"/>
  <c r="AA2393" i="1"/>
  <c r="AA2392" i="1"/>
  <c r="AA2391" i="1"/>
  <c r="AA2390" i="1"/>
  <c r="AA2389" i="1"/>
  <c r="AA2388" i="1"/>
  <c r="AA2387" i="1"/>
  <c r="AA2386" i="1"/>
  <c r="AA2385" i="1"/>
  <c r="AA2384" i="1"/>
  <c r="AA2373" i="1"/>
  <c r="AA2372" i="1"/>
  <c r="AA2371" i="1"/>
  <c r="AA2370" i="1"/>
  <c r="AA2369" i="1"/>
  <c r="AA2368" i="1"/>
  <c r="AA2367" i="1"/>
  <c r="AA2366" i="1"/>
  <c r="AA2365" i="1"/>
  <c r="AA2364" i="1"/>
  <c r="AA2363" i="1"/>
  <c r="AA2362" i="1"/>
  <c r="AA2360" i="1"/>
  <c r="AA2357" i="1"/>
  <c r="AA2356" i="1"/>
  <c r="AA2355" i="1"/>
  <c r="AA2354" i="1"/>
  <c r="AA2353" i="1"/>
  <c r="AA2352" i="1"/>
  <c r="AA2351" i="1"/>
  <c r="AA2350" i="1"/>
  <c r="AA2349" i="1"/>
  <c r="AA2348" i="1"/>
  <c r="AA2347" i="1"/>
  <c r="AA2346" i="1"/>
  <c r="AA2345" i="1"/>
  <c r="AA2343" i="1"/>
  <c r="AA2334" i="1"/>
  <c r="AA2333" i="1"/>
  <c r="AA2332" i="1"/>
  <c r="AA2331" i="1"/>
  <c r="AA2330" i="1"/>
  <c r="AA2329" i="1"/>
  <c r="AA2328" i="1"/>
  <c r="AA2327" i="1"/>
  <c r="AA2326" i="1"/>
  <c r="AA2325" i="1"/>
  <c r="AA2324" i="1"/>
  <c r="AA2323" i="1"/>
  <c r="AA2322" i="1"/>
  <c r="AA2320" i="1"/>
  <c r="AA2310" i="1"/>
  <c r="AA2309" i="1"/>
  <c r="AA2308" i="1"/>
  <c r="AA2307" i="1"/>
  <c r="AA2306" i="1"/>
  <c r="AA2305" i="1"/>
  <c r="AA2304" i="1"/>
  <c r="AA2303" i="1"/>
  <c r="AA2302" i="1"/>
  <c r="AA2301" i="1"/>
  <c r="AA2300" i="1"/>
  <c r="AA2299" i="1"/>
  <c r="AA2298" i="1"/>
  <c r="AA2296" i="1"/>
  <c r="AA2286" i="1"/>
  <c r="AA2285" i="1"/>
  <c r="AA2284" i="1"/>
  <c r="AA2283" i="1"/>
  <c r="AA2282" i="1"/>
  <c r="AA2281" i="1"/>
  <c r="AA2280" i="1"/>
  <c r="AA2279" i="1"/>
  <c r="AA2278" i="1"/>
  <c r="AA2277" i="1"/>
  <c r="AA2276" i="1"/>
  <c r="AA2275" i="1"/>
  <c r="AA2274" i="1"/>
  <c r="AA2272" i="1"/>
  <c r="AA2263" i="1"/>
  <c r="AA2262" i="1"/>
  <c r="AA2261" i="1"/>
  <c r="AA2260" i="1"/>
  <c r="AA2259" i="1"/>
  <c r="AA2258" i="1"/>
  <c r="AA2257" i="1"/>
  <c r="AA2256" i="1"/>
  <c r="AA2255" i="1"/>
  <c r="AA2254" i="1"/>
  <c r="AA2253" i="1"/>
  <c r="AA2252" i="1"/>
  <c r="AA2251" i="1"/>
  <c r="AA2248" i="1"/>
  <c r="AA2247" i="1"/>
  <c r="AA2246" i="1"/>
  <c r="AA2245" i="1"/>
  <c r="AA2244" i="1"/>
  <c r="AA2243" i="1"/>
  <c r="AA2242" i="1"/>
  <c r="AA2241" i="1"/>
  <c r="AA2240" i="1"/>
  <c r="AA2239" i="1"/>
  <c r="AA2238" i="1"/>
  <c r="AA2237" i="1"/>
  <c r="AA2236" i="1"/>
  <c r="AA2235" i="1"/>
  <c r="AA2225" i="1"/>
  <c r="AA2224" i="1"/>
  <c r="AA2223" i="1"/>
  <c r="AA2222" i="1"/>
  <c r="AA2221" i="1"/>
  <c r="AA2220" i="1"/>
  <c r="AA2219" i="1"/>
  <c r="AA2218" i="1"/>
  <c r="AA2217" i="1"/>
  <c r="AA2216" i="1"/>
  <c r="AA2215" i="1"/>
  <c r="AA2214" i="1"/>
  <c r="AA2213" i="1"/>
  <c r="AA2212" i="1"/>
  <c r="AA2202" i="1"/>
  <c r="AA2201" i="1"/>
  <c r="AA2200" i="1"/>
  <c r="AA2199" i="1"/>
  <c r="AA2198" i="1"/>
  <c r="AA2197" i="1"/>
  <c r="AA2196" i="1"/>
  <c r="AA2195" i="1"/>
  <c r="AA2194" i="1"/>
  <c r="AA2193" i="1"/>
  <c r="AA2192" i="1"/>
  <c r="AA2191" i="1"/>
  <c r="AA2190" i="1"/>
  <c r="AA2189" i="1"/>
  <c r="AA2179" i="1"/>
  <c r="AA2178" i="1"/>
  <c r="AA2177" i="1"/>
  <c r="AA2176" i="1"/>
  <c r="AA2175" i="1"/>
  <c r="AA2174" i="1"/>
  <c r="AA2173" i="1"/>
  <c r="AA2172" i="1"/>
  <c r="AA2171" i="1"/>
  <c r="AA2170" i="1"/>
  <c r="AA2169" i="1"/>
  <c r="AA2168" i="1"/>
  <c r="AA2167" i="1"/>
  <c r="AA2166" i="1"/>
  <c r="AA2156" i="1"/>
  <c r="AA2155" i="1"/>
  <c r="AA2154" i="1"/>
  <c r="AA2153" i="1"/>
  <c r="AA2152" i="1"/>
  <c r="AA2151" i="1"/>
  <c r="AA2150" i="1"/>
  <c r="AA2149" i="1"/>
  <c r="AA2148" i="1"/>
  <c r="AA2147" i="1"/>
  <c r="AA2146" i="1"/>
  <c r="AA2145" i="1"/>
  <c r="AA2143" i="1"/>
  <c r="AA2141" i="1"/>
  <c r="AA2140" i="1"/>
  <c r="AA2139" i="1"/>
  <c r="AA2138" i="1"/>
  <c r="AA2137" i="1"/>
  <c r="AA2136" i="1"/>
  <c r="AA2135" i="1"/>
  <c r="AA2134" i="1"/>
  <c r="AA2133" i="1"/>
  <c r="AA2132" i="1"/>
  <c r="AA2131" i="1"/>
  <c r="AA2130" i="1"/>
  <c r="AA2129" i="1"/>
  <c r="AA2127" i="1"/>
  <c r="AA2118" i="1"/>
  <c r="AA2117" i="1"/>
  <c r="AA2116" i="1"/>
  <c r="AA2115" i="1"/>
  <c r="AA2114" i="1"/>
  <c r="AA2113" i="1"/>
  <c r="AA2112" i="1"/>
  <c r="AA2111" i="1"/>
  <c r="AA2110" i="1"/>
  <c r="AA2109" i="1"/>
  <c r="AA2108" i="1"/>
  <c r="AA2107" i="1"/>
  <c r="AA2106" i="1"/>
  <c r="AA2104" i="1"/>
  <c r="AA2095" i="1"/>
  <c r="AA2094" i="1"/>
  <c r="AA2093" i="1"/>
  <c r="AA2092" i="1"/>
  <c r="AA2091" i="1"/>
  <c r="AA2090" i="1"/>
  <c r="AA2089" i="1"/>
  <c r="AA2088" i="1"/>
  <c r="AA2087" i="1"/>
  <c r="AA2086" i="1"/>
  <c r="AA2085" i="1"/>
  <c r="AA2084" i="1"/>
  <c r="AA2083" i="1"/>
  <c r="AA2081" i="1"/>
  <c r="AA2072" i="1"/>
  <c r="AA2071" i="1"/>
  <c r="AA2070" i="1"/>
  <c r="AA2069" i="1"/>
  <c r="AA2068" i="1"/>
  <c r="AA2067" i="1"/>
  <c r="AA2066" i="1"/>
  <c r="AA2065" i="1"/>
  <c r="AA2064" i="1"/>
  <c r="AA2063" i="1"/>
  <c r="AA2062" i="1"/>
  <c r="AA2061" i="1"/>
  <c r="AA2060" i="1"/>
  <c r="AA2058" i="1"/>
  <c r="AA2049" i="1"/>
  <c r="AA2048" i="1"/>
  <c r="AA2047" i="1"/>
  <c r="AA2046" i="1"/>
  <c r="AA2045" i="1"/>
  <c r="AA2044" i="1"/>
  <c r="AA2043" i="1"/>
  <c r="AA2042" i="1"/>
  <c r="AA2041" i="1"/>
  <c r="AA2040" i="1"/>
  <c r="AA2039" i="1"/>
  <c r="AA2038" i="1"/>
  <c r="AA2036" i="1"/>
  <c r="AA2035" i="1"/>
  <c r="AA2034" i="1"/>
  <c r="AA2033" i="1"/>
  <c r="AA2032" i="1"/>
  <c r="AA2031" i="1"/>
  <c r="AA2030" i="1"/>
  <c r="AA2029" i="1"/>
  <c r="AA2028" i="1"/>
  <c r="AA2027" i="1"/>
  <c r="AA2026" i="1"/>
  <c r="AA2025" i="1"/>
  <c r="AA2024" i="1"/>
  <c r="AA2023" i="1"/>
  <c r="AA2021" i="1"/>
  <c r="AA2012" i="1"/>
  <c r="AA2011" i="1"/>
  <c r="AA2010" i="1"/>
  <c r="AA2009" i="1"/>
  <c r="AA2008" i="1"/>
  <c r="AA2007" i="1"/>
  <c r="AA2006" i="1"/>
  <c r="AA2005" i="1"/>
  <c r="AA2004" i="1"/>
  <c r="AA2003" i="1"/>
  <c r="AA2002" i="1"/>
  <c r="AA2001" i="1"/>
  <c r="AA2000" i="1"/>
  <c r="AA1998" i="1"/>
  <c r="AA1989" i="1"/>
  <c r="AA1988" i="1"/>
  <c r="AA1987" i="1"/>
  <c r="AA1986" i="1"/>
  <c r="AA1985" i="1"/>
  <c r="AA1984" i="1"/>
  <c r="AA1983" i="1"/>
  <c r="AA1982" i="1"/>
  <c r="AA1981" i="1"/>
  <c r="AA1980" i="1"/>
  <c r="AA1979" i="1"/>
  <c r="AA1978" i="1"/>
  <c r="AA1977" i="1"/>
  <c r="AA1975" i="1"/>
  <c r="AA1966" i="1"/>
  <c r="AA1965" i="1"/>
  <c r="AA1964" i="1"/>
  <c r="AA1963" i="1"/>
  <c r="AA1962" i="1"/>
  <c r="AA1961" i="1"/>
  <c r="AA1960" i="1"/>
  <c r="AA1959" i="1"/>
  <c r="AA1958" i="1"/>
  <c r="AA1957" i="1"/>
  <c r="AA1956" i="1"/>
  <c r="AA1955" i="1"/>
  <c r="AA1954" i="1"/>
  <c r="AA1952" i="1"/>
  <c r="AA1944" i="1"/>
  <c r="AA1943" i="1"/>
  <c r="AA1942" i="1"/>
  <c r="AA1941" i="1"/>
  <c r="AA1940" i="1"/>
  <c r="AA1939" i="1"/>
  <c r="AA1938" i="1"/>
  <c r="AA1937" i="1"/>
  <c r="AA1936" i="1"/>
  <c r="AA1935" i="1"/>
  <c r="AA1934" i="1"/>
  <c r="AA1933" i="1"/>
  <c r="AA1931" i="1"/>
  <c r="AA1930" i="1"/>
  <c r="AA1929" i="1"/>
  <c r="AA1928" i="1"/>
  <c r="AA1927" i="1"/>
  <c r="AA1926" i="1"/>
  <c r="AA1925" i="1"/>
  <c r="AA1924" i="1"/>
  <c r="AA1923" i="1"/>
  <c r="AA1922" i="1"/>
  <c r="AA1921" i="1"/>
  <c r="AA1920" i="1"/>
  <c r="AA1919" i="1"/>
  <c r="AA1918" i="1"/>
  <c r="AA1916" i="1"/>
  <c r="AA1906" i="1"/>
  <c r="AA1905" i="1"/>
  <c r="AA1904" i="1"/>
  <c r="AA1903" i="1"/>
  <c r="AA1902" i="1"/>
  <c r="AA1901" i="1"/>
  <c r="AA1900" i="1"/>
  <c r="AA1899" i="1"/>
  <c r="AA1898" i="1"/>
  <c r="AA1897" i="1"/>
  <c r="AA1896" i="1"/>
  <c r="AA1895" i="1"/>
  <c r="AA1894" i="1"/>
  <c r="AA1892" i="1"/>
  <c r="AA1883" i="1"/>
  <c r="AA1882" i="1"/>
  <c r="AA1881" i="1"/>
  <c r="AA1880" i="1"/>
  <c r="AA1879" i="1"/>
  <c r="AA1878" i="1"/>
  <c r="AA1877" i="1"/>
  <c r="AA1876" i="1"/>
  <c r="AA1875" i="1"/>
  <c r="AA1874" i="1"/>
  <c r="AA1873" i="1"/>
  <c r="AA1872" i="1"/>
  <c r="AA1871" i="1"/>
  <c r="AA1869" i="1"/>
  <c r="AA1860" i="1"/>
  <c r="AA1859" i="1"/>
  <c r="AA1858" i="1"/>
  <c r="AA1857" i="1"/>
  <c r="AA1856" i="1"/>
  <c r="AA1855" i="1"/>
  <c r="AA1854" i="1"/>
  <c r="AA1853" i="1"/>
  <c r="AA1852" i="1"/>
  <c r="AA1851" i="1"/>
  <c r="AA1850" i="1"/>
  <c r="AA1849" i="1"/>
  <c r="AA1848" i="1"/>
  <c r="AA1846" i="1"/>
  <c r="AA1836" i="1"/>
  <c r="AA1835" i="1"/>
  <c r="AA1834" i="1"/>
  <c r="AA1833" i="1"/>
  <c r="AA1832" i="1"/>
  <c r="AA1831" i="1"/>
  <c r="AA1830" i="1"/>
  <c r="AA1829" i="1"/>
  <c r="AA1828" i="1"/>
  <c r="AA1827" i="1"/>
  <c r="AA1826" i="1"/>
  <c r="AA1825" i="1"/>
  <c r="AA1824" i="1"/>
  <c r="AA1821" i="1"/>
  <c r="AA1820" i="1"/>
  <c r="AA1819" i="1"/>
  <c r="AA1818" i="1"/>
  <c r="AA1817" i="1"/>
  <c r="AA1816" i="1"/>
  <c r="AA1815" i="1"/>
  <c r="AA1814" i="1"/>
  <c r="AA1813" i="1"/>
  <c r="AA1812" i="1"/>
  <c r="AA1811" i="1"/>
  <c r="AA1810" i="1"/>
  <c r="AA1809" i="1"/>
  <c r="AA1808" i="1"/>
  <c r="AA1798" i="1"/>
  <c r="AA1797" i="1"/>
  <c r="AA1796" i="1"/>
  <c r="AA1795" i="1"/>
  <c r="AA1794" i="1"/>
  <c r="AA1793" i="1"/>
  <c r="AA1792" i="1"/>
  <c r="AA1791" i="1"/>
  <c r="AA1790" i="1"/>
  <c r="AA1789" i="1"/>
  <c r="AA1788" i="1"/>
  <c r="AA1787" i="1"/>
  <c r="AA1786" i="1"/>
  <c r="AA1785" i="1"/>
  <c r="AA1775" i="1"/>
  <c r="AA1774" i="1"/>
  <c r="AA1773" i="1"/>
  <c r="AA1772" i="1"/>
  <c r="AA1771" i="1"/>
  <c r="AA1770" i="1"/>
  <c r="AA1769" i="1"/>
  <c r="AA1768" i="1"/>
  <c r="AA1767" i="1"/>
  <c r="AA1766" i="1"/>
  <c r="AA1765" i="1"/>
  <c r="AA1764" i="1"/>
  <c r="AA1763" i="1"/>
  <c r="AA1761" i="1"/>
  <c r="AA1752" i="1"/>
  <c r="AA1751" i="1"/>
  <c r="AA1750" i="1"/>
  <c r="AA1749" i="1"/>
  <c r="AA1748" i="1"/>
  <c r="AA1747" i="1"/>
  <c r="AA1746" i="1"/>
  <c r="AA1745" i="1"/>
  <c r="AA1744" i="1"/>
  <c r="AA1743" i="1"/>
  <c r="AA1742" i="1"/>
  <c r="AA1741" i="1"/>
  <c r="AA1740" i="1"/>
  <c r="AA1738" i="1"/>
  <c r="AA1729" i="1"/>
  <c r="AA1728" i="1"/>
  <c r="AA1727" i="1"/>
  <c r="AA1726" i="1"/>
  <c r="AA1725" i="1"/>
  <c r="AA1724" i="1"/>
  <c r="AA1723" i="1"/>
  <c r="AA1722" i="1"/>
  <c r="AA1721" i="1"/>
  <c r="AA1720" i="1"/>
  <c r="AA1719" i="1"/>
  <c r="AA1718" i="1"/>
  <c r="AA1716" i="1"/>
  <c r="AA1715" i="1"/>
  <c r="AA1714" i="1"/>
  <c r="AA1713" i="1"/>
  <c r="AA1712" i="1"/>
  <c r="AA1711" i="1"/>
  <c r="AA1710" i="1"/>
  <c r="AA1709" i="1"/>
  <c r="AA1708" i="1"/>
  <c r="AA1707" i="1"/>
  <c r="AA1706" i="1"/>
  <c r="AA1705" i="1"/>
  <c r="AA1704" i="1"/>
  <c r="AA1703" i="1"/>
  <c r="AA1701" i="1"/>
  <c r="AA1692" i="1"/>
  <c r="AA1691" i="1"/>
  <c r="AA1690" i="1"/>
  <c r="AA1689" i="1"/>
  <c r="AA1688" i="1"/>
  <c r="AA1687" i="1"/>
  <c r="AA1686" i="1"/>
  <c r="AA1685" i="1"/>
  <c r="AA1684" i="1"/>
  <c r="AA1683" i="1"/>
  <c r="AA1682" i="1"/>
  <c r="AA1681" i="1"/>
  <c r="AA1680" i="1"/>
  <c r="AA1678" i="1"/>
  <c r="AA1669" i="1"/>
  <c r="AA1668" i="1"/>
  <c r="AA1667" i="1"/>
  <c r="AA1666" i="1"/>
  <c r="AA1665" i="1"/>
  <c r="AA1664" i="1"/>
  <c r="AA1663" i="1"/>
  <c r="AA1662" i="1"/>
  <c r="AA1661" i="1"/>
  <c r="AA1660" i="1"/>
  <c r="AA1659" i="1"/>
  <c r="AA1658" i="1"/>
  <c r="AA1657" i="1"/>
  <c r="AA1655" i="1"/>
  <c r="AA1646" i="1"/>
  <c r="AA1645" i="1"/>
  <c r="AA1644" i="1"/>
  <c r="AA1643" i="1"/>
  <c r="AA1642" i="1"/>
  <c r="AA1641" i="1"/>
  <c r="AA1640" i="1"/>
  <c r="AA1639" i="1"/>
  <c r="AA1638" i="1"/>
  <c r="AA1637" i="1"/>
  <c r="AA1636" i="1"/>
  <c r="AA1635" i="1"/>
  <c r="AA1634" i="1"/>
  <c r="AA1632" i="1"/>
  <c r="AA1622" i="1"/>
  <c r="AA1621" i="1"/>
  <c r="AA1620" i="1"/>
  <c r="AA1619" i="1"/>
  <c r="AA1618" i="1"/>
  <c r="AA1617" i="1"/>
  <c r="AA1616" i="1"/>
  <c r="AA1615" i="1"/>
  <c r="AA1614" i="1"/>
  <c r="AA1613" i="1"/>
  <c r="AA1612" i="1"/>
  <c r="AA1611" i="1"/>
  <c r="AA1609" i="1"/>
  <c r="AA1607" i="1"/>
  <c r="AA1606" i="1"/>
  <c r="AA1605" i="1"/>
  <c r="AA1604" i="1"/>
  <c r="AA1603" i="1"/>
  <c r="AA1602" i="1"/>
  <c r="AA1601" i="1"/>
  <c r="AA1600" i="1"/>
  <c r="AA1599" i="1"/>
  <c r="AA1598" i="1"/>
  <c r="AA1597" i="1"/>
  <c r="AA1596" i="1"/>
  <c r="AA1595" i="1"/>
  <c r="AA1593" i="1"/>
  <c r="AA1584" i="1"/>
  <c r="AA1583" i="1"/>
  <c r="AA1582" i="1"/>
  <c r="AA1581" i="1"/>
  <c r="AA1580" i="1"/>
  <c r="AA1579" i="1"/>
  <c r="AA1578" i="1"/>
  <c r="AA1577" i="1"/>
  <c r="AA1576" i="1"/>
  <c r="AA1575" i="1"/>
  <c r="AA1574" i="1"/>
  <c r="AA1573" i="1"/>
  <c r="AA1572" i="1"/>
  <c r="AA1570" i="1"/>
  <c r="AA1561" i="1"/>
  <c r="AA1560" i="1"/>
  <c r="AA1559" i="1"/>
  <c r="AA1558" i="1"/>
  <c r="AA1557" i="1"/>
  <c r="AA1556" i="1"/>
  <c r="AA1555" i="1"/>
  <c r="AA1554" i="1"/>
  <c r="AA1553" i="1"/>
  <c r="AA1552" i="1"/>
  <c r="AA1551" i="1"/>
  <c r="AA1550" i="1"/>
  <c r="AA1549" i="1"/>
  <c r="AA1547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5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09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5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2" i="1"/>
  <c r="AA1452" i="1"/>
  <c r="AA1451" i="1"/>
  <c r="AA1450" i="1"/>
  <c r="AA1449" i="1"/>
  <c r="AA1448" i="1"/>
  <c r="AA1447" i="1"/>
  <c r="AA1446" i="1"/>
  <c r="AA1445" i="1"/>
  <c r="AA1444" i="1"/>
  <c r="AA1443" i="1"/>
  <c r="AA1442" i="1"/>
  <c r="AA1441" i="1"/>
  <c r="AA1440" i="1"/>
  <c r="AA1438" i="1"/>
  <c r="AA1429" i="1"/>
  <c r="AA1428" i="1"/>
  <c r="AA1427" i="1"/>
  <c r="AA1426" i="1"/>
  <c r="AA1425" i="1"/>
  <c r="AA1424" i="1"/>
  <c r="AA1423" i="1"/>
  <c r="AA1422" i="1"/>
  <c r="AA1421" i="1"/>
  <c r="AA1420" i="1"/>
  <c r="AA1419" i="1"/>
  <c r="AA1418" i="1"/>
  <c r="AA1416" i="1"/>
  <c r="AA1414" i="1"/>
  <c r="AA1413" i="1"/>
  <c r="AA1412" i="1"/>
  <c r="AA1411" i="1"/>
  <c r="AA1410" i="1"/>
  <c r="AA1409" i="1"/>
  <c r="AA1408" i="1"/>
  <c r="AA1407" i="1"/>
  <c r="AA1406" i="1"/>
  <c r="AA1405" i="1"/>
  <c r="AA1404" i="1"/>
  <c r="AA1403" i="1"/>
  <c r="AA1402" i="1"/>
  <c r="AA1400" i="1"/>
  <c r="AA1391" i="1"/>
  <c r="AA1390" i="1"/>
  <c r="AA1389" i="1"/>
  <c r="AA1388" i="1"/>
  <c r="AA1387" i="1"/>
  <c r="AA1386" i="1"/>
  <c r="AA1385" i="1"/>
  <c r="AA1384" i="1"/>
  <c r="AA1383" i="1"/>
  <c r="AA1382" i="1"/>
  <c r="AA1381" i="1"/>
  <c r="AA1380" i="1"/>
  <c r="AA1379" i="1"/>
  <c r="AA1377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4" i="1"/>
  <c r="AA1345" i="1"/>
  <c r="AA1344" i="1"/>
  <c r="AA1343" i="1"/>
  <c r="AA1342" i="1"/>
  <c r="AA1341" i="1"/>
  <c r="AA1340" i="1"/>
  <c r="AA1339" i="1"/>
  <c r="AA1338" i="1"/>
  <c r="AA1337" i="1"/>
  <c r="AA1336" i="1"/>
  <c r="AA1335" i="1"/>
  <c r="AA1334" i="1"/>
  <c r="AA1333" i="1"/>
  <c r="AA1331" i="1"/>
  <c r="AA1322" i="1"/>
  <c r="AA1321" i="1"/>
  <c r="AA1320" i="1"/>
  <c r="AA1319" i="1"/>
  <c r="AA1318" i="1"/>
  <c r="AA1317" i="1"/>
  <c r="AA1316" i="1"/>
  <c r="AA1315" i="1"/>
  <c r="AA1314" i="1"/>
  <c r="AA1313" i="1"/>
  <c r="AA1312" i="1"/>
  <c r="AA1311" i="1"/>
  <c r="AA1309" i="1"/>
  <c r="AA1307" i="1"/>
  <c r="AA1306" i="1"/>
  <c r="AA1305" i="1"/>
  <c r="AA1304" i="1"/>
  <c r="AA1303" i="1"/>
  <c r="AA1302" i="1"/>
  <c r="AA1301" i="1"/>
  <c r="AA1300" i="1"/>
  <c r="AA1299" i="1"/>
  <c r="AA1298" i="1"/>
  <c r="AA1297" i="1"/>
  <c r="AA1296" i="1"/>
  <c r="AA1294" i="1"/>
  <c r="AA1293" i="1"/>
  <c r="AA1292" i="1"/>
  <c r="AA1291" i="1"/>
  <c r="AA1290" i="1"/>
  <c r="AA1289" i="1"/>
  <c r="AA1288" i="1"/>
  <c r="AA1287" i="1"/>
  <c r="AA1286" i="1"/>
  <c r="AA1285" i="1"/>
  <c r="AA1284" i="1"/>
  <c r="AA1283" i="1"/>
  <c r="AA1282" i="1"/>
  <c r="AA1280" i="1"/>
  <c r="AA1278" i="1"/>
  <c r="AA1277" i="1"/>
  <c r="AA1276" i="1"/>
  <c r="AA1275" i="1"/>
  <c r="AA1274" i="1"/>
  <c r="AA1273" i="1"/>
  <c r="AA1272" i="1"/>
  <c r="AA1271" i="1"/>
  <c r="AA1270" i="1"/>
  <c r="AA1269" i="1"/>
  <c r="AA1268" i="1"/>
  <c r="AA1267" i="1"/>
  <c r="AA1265" i="1"/>
  <c r="AA1264" i="1"/>
  <c r="AA1263" i="1"/>
  <c r="AA1262" i="1"/>
  <c r="AA1261" i="1"/>
  <c r="AA1260" i="1"/>
  <c r="AA1259" i="1"/>
  <c r="AA1258" i="1"/>
  <c r="AA1257" i="1"/>
  <c r="AA1256" i="1"/>
  <c r="AA1255" i="1"/>
  <c r="AA1254" i="1"/>
  <c r="AA1253" i="1"/>
  <c r="AA1251" i="1"/>
  <c r="AA1249" i="1"/>
  <c r="AA1248" i="1"/>
  <c r="AA1247" i="1"/>
  <c r="AA1246" i="1"/>
  <c r="AA1245" i="1"/>
  <c r="AA1244" i="1"/>
  <c r="AA1243" i="1"/>
  <c r="AA1242" i="1"/>
  <c r="AA1241" i="1"/>
  <c r="AA1240" i="1"/>
  <c r="AA1239" i="1"/>
  <c r="AA1238" i="1"/>
  <c r="AA1237" i="1"/>
  <c r="AA1234" i="1"/>
  <c r="AA1233" i="1"/>
  <c r="AA1232" i="1"/>
  <c r="AA1231" i="1"/>
  <c r="AA1230" i="1"/>
  <c r="AA1229" i="1"/>
  <c r="AA1228" i="1"/>
  <c r="AA1227" i="1"/>
  <c r="AA1226" i="1"/>
  <c r="AA1225" i="1"/>
  <c r="AA1224" i="1"/>
  <c r="AA1223" i="1"/>
  <c r="AA1221" i="1"/>
  <c r="AA1220" i="1"/>
  <c r="AA1219" i="1"/>
  <c r="AA1218" i="1"/>
  <c r="AA1217" i="1"/>
  <c r="AA1216" i="1"/>
  <c r="AA1215" i="1"/>
  <c r="AA1214" i="1"/>
  <c r="AA1213" i="1"/>
  <c r="AA1212" i="1"/>
  <c r="AA1211" i="1"/>
  <c r="AA1210" i="1"/>
  <c r="AA1209" i="1"/>
  <c r="AA1207" i="1"/>
  <c r="AA1206" i="1"/>
  <c r="AA1205" i="1"/>
  <c r="AA1204" i="1"/>
  <c r="AA1203" i="1"/>
  <c r="AA1202" i="1"/>
  <c r="AA1201" i="1"/>
  <c r="AA1200" i="1"/>
  <c r="AA1199" i="1"/>
  <c r="AA1198" i="1"/>
  <c r="AA1197" i="1"/>
  <c r="AA1196" i="1"/>
  <c r="AA1195" i="1"/>
  <c r="AA1193" i="1"/>
  <c r="AA1192" i="1"/>
  <c r="AA1191" i="1"/>
  <c r="AA1190" i="1"/>
  <c r="AA1189" i="1"/>
  <c r="AA1188" i="1"/>
  <c r="AA1187" i="1"/>
  <c r="AA1186" i="1"/>
  <c r="AA1185" i="1"/>
  <c r="AA1184" i="1"/>
  <c r="AA1183" i="1"/>
  <c r="AA1182" i="1"/>
  <c r="AA1181" i="1"/>
  <c r="AA1179" i="1"/>
  <c r="AA1178" i="1"/>
  <c r="AA1177" i="1"/>
  <c r="AA1176" i="1"/>
  <c r="AA1175" i="1"/>
  <c r="AA1174" i="1"/>
  <c r="AA1173" i="1"/>
  <c r="AA1172" i="1"/>
  <c r="AA1171" i="1"/>
  <c r="AA1170" i="1"/>
  <c r="AA1169" i="1"/>
  <c r="AA1168" i="1"/>
  <c r="AA1167" i="1"/>
  <c r="AA1165" i="1"/>
  <c r="AA1164" i="1"/>
  <c r="AA1163" i="1"/>
  <c r="AA1162" i="1"/>
  <c r="AA1161" i="1"/>
  <c r="AA1160" i="1"/>
  <c r="AA1159" i="1"/>
  <c r="AA1158" i="1"/>
  <c r="AA1157" i="1"/>
  <c r="AA1156" i="1"/>
  <c r="AA1155" i="1"/>
  <c r="AA1154" i="1"/>
  <c r="AA1153" i="1"/>
  <c r="AA1152" i="1"/>
  <c r="AA1150" i="1"/>
  <c r="AA1149" i="1"/>
  <c r="AA1148" i="1"/>
  <c r="AA1147" i="1"/>
  <c r="AA1146" i="1"/>
  <c r="AA1145" i="1"/>
  <c r="AA1144" i="1"/>
  <c r="AA1143" i="1"/>
  <c r="AA1142" i="1"/>
  <c r="AA1141" i="1"/>
  <c r="AA1140" i="1"/>
  <c r="AA1139" i="1"/>
  <c r="AA1137" i="1"/>
  <c r="AA1136" i="1"/>
  <c r="AA1135" i="1"/>
  <c r="AA1134" i="1"/>
  <c r="AA1133" i="1"/>
  <c r="AA1132" i="1"/>
  <c r="AA1131" i="1"/>
  <c r="AA1130" i="1"/>
  <c r="AA1129" i="1"/>
  <c r="AA1128" i="1"/>
  <c r="AA1127" i="1"/>
  <c r="AA1126" i="1"/>
  <c r="AA1125" i="1"/>
  <c r="AA1124" i="1"/>
  <c r="AA1122" i="1"/>
  <c r="AA1121" i="1"/>
  <c r="AA1120" i="1"/>
  <c r="AA1119" i="1"/>
  <c r="AA1118" i="1"/>
  <c r="AA1117" i="1"/>
  <c r="AA1116" i="1"/>
  <c r="AA1115" i="1"/>
  <c r="AA1114" i="1"/>
  <c r="AA1113" i="1"/>
  <c r="AA1112" i="1"/>
  <c r="AA1111" i="1"/>
  <c r="AA1109" i="1"/>
  <c r="AA1108" i="1"/>
  <c r="AA1107" i="1"/>
  <c r="AA1106" i="1"/>
  <c r="AA1105" i="1"/>
  <c r="AA1104" i="1"/>
  <c r="AA1103" i="1"/>
  <c r="AA1102" i="1"/>
  <c r="AA1101" i="1"/>
  <c r="AA1100" i="1"/>
  <c r="AA1099" i="1"/>
  <c r="AA1098" i="1"/>
  <c r="AA1097" i="1"/>
  <c r="AA1096" i="1"/>
  <c r="AA1094" i="1"/>
  <c r="AA1093" i="1"/>
  <c r="AA1092" i="1"/>
  <c r="AA1091" i="1"/>
  <c r="AA1090" i="1"/>
  <c r="AA1089" i="1"/>
  <c r="AA1088" i="1"/>
  <c r="AA1087" i="1"/>
  <c r="AA1086" i="1"/>
  <c r="AA1085" i="1"/>
  <c r="AA1084" i="1"/>
  <c r="AA1083" i="1"/>
  <c r="AA1081" i="1"/>
  <c r="AA1080" i="1"/>
  <c r="AA1079" i="1"/>
  <c r="AA1078" i="1"/>
  <c r="AA1077" i="1"/>
  <c r="AA1076" i="1"/>
  <c r="AA1075" i="1"/>
  <c r="AA1074" i="1"/>
  <c r="AA1073" i="1"/>
  <c r="AA1072" i="1"/>
  <c r="AA1071" i="1"/>
  <c r="AA1070" i="1"/>
  <c r="AA1069" i="1"/>
  <c r="AA1067" i="1"/>
  <c r="AA1066" i="1"/>
  <c r="AA1065" i="1"/>
  <c r="AA1064" i="1"/>
  <c r="AA1063" i="1"/>
  <c r="AA1062" i="1"/>
  <c r="AA1061" i="1"/>
  <c r="AA1060" i="1"/>
  <c r="AA1059" i="1"/>
  <c r="AA1058" i="1"/>
  <c r="AA1057" i="1"/>
  <c r="AA1056" i="1"/>
  <c r="AA1055" i="1"/>
  <c r="AA1053" i="1"/>
  <c r="AA1052" i="1"/>
  <c r="AA1051" i="1"/>
  <c r="AA1050" i="1"/>
  <c r="AA1049" i="1"/>
  <c r="AA1048" i="1"/>
  <c r="AA1047" i="1"/>
  <c r="AA1046" i="1"/>
  <c r="AA1045" i="1"/>
  <c r="AA1044" i="1"/>
  <c r="AA1043" i="1"/>
  <c r="AA1042" i="1"/>
  <c r="AA1041" i="1"/>
  <c r="AA1039" i="1"/>
  <c r="AA1038" i="1"/>
  <c r="AA1037" i="1"/>
  <c r="AA1036" i="1"/>
  <c r="AA1035" i="1"/>
  <c r="AA1034" i="1"/>
  <c r="AA1033" i="1"/>
  <c r="AA1032" i="1"/>
  <c r="AA1031" i="1"/>
  <c r="AA1030" i="1"/>
  <c r="AA1029" i="1"/>
  <c r="AA1028" i="1"/>
  <c r="AA1027" i="1"/>
  <c r="AA1025" i="1"/>
  <c r="AA1024" i="1"/>
  <c r="AA1023" i="1"/>
  <c r="AA1022" i="1"/>
  <c r="AA1021" i="1"/>
  <c r="AA1020" i="1"/>
  <c r="AA1019" i="1"/>
  <c r="AA1018" i="1"/>
  <c r="AA1017" i="1"/>
  <c r="AA1016" i="1"/>
  <c r="AA1015" i="1"/>
  <c r="AA1014" i="1"/>
  <c r="AA1013" i="1"/>
  <c r="AA1011" i="1"/>
  <c r="AA1010" i="1"/>
  <c r="AA1009" i="1"/>
  <c r="AA1008" i="1"/>
  <c r="AA1007" i="1"/>
  <c r="AA1006" i="1"/>
  <c r="AA1005" i="1"/>
  <c r="AA1004" i="1"/>
  <c r="AA1003" i="1"/>
  <c r="AA1002" i="1"/>
  <c r="AA1001" i="1"/>
  <c r="AA1000" i="1"/>
  <c r="AA999" i="1"/>
  <c r="AA997" i="1"/>
  <c r="AA996" i="1"/>
  <c r="AA995" i="1"/>
  <c r="AA994" i="1"/>
  <c r="AA993" i="1"/>
  <c r="AA992" i="1"/>
  <c r="AA991" i="1"/>
  <c r="AA990" i="1"/>
  <c r="AA989" i="1"/>
  <c r="AA988" i="1"/>
  <c r="AA987" i="1"/>
  <c r="AA986" i="1"/>
  <c r="AA985" i="1"/>
  <c r="AA983" i="1"/>
  <c r="AA982" i="1"/>
  <c r="AA981" i="1"/>
  <c r="AA980" i="1"/>
  <c r="AA979" i="1"/>
  <c r="AA978" i="1"/>
  <c r="AA977" i="1"/>
  <c r="AA976" i="1"/>
  <c r="AA975" i="1"/>
  <c r="AA974" i="1"/>
  <c r="AA973" i="1"/>
  <c r="AA972" i="1"/>
  <c r="AA971" i="1"/>
  <c r="AA969" i="1"/>
  <c r="AA968" i="1"/>
  <c r="AA967" i="1"/>
  <c r="AA966" i="1"/>
  <c r="AA965" i="1"/>
  <c r="AA964" i="1"/>
  <c r="AA963" i="1"/>
  <c r="AA962" i="1"/>
  <c r="AA961" i="1"/>
  <c r="AA960" i="1"/>
  <c r="AA959" i="1"/>
  <c r="AA958" i="1"/>
  <c r="AA957" i="1"/>
  <c r="AA955" i="1"/>
  <c r="AA954" i="1"/>
  <c r="AA953" i="1"/>
  <c r="AA952" i="1"/>
  <c r="AA951" i="1"/>
  <c r="AA950" i="1"/>
  <c r="AA949" i="1"/>
  <c r="AA948" i="1"/>
  <c r="AA947" i="1"/>
  <c r="AA946" i="1"/>
  <c r="AA945" i="1"/>
  <c r="AA944" i="1"/>
  <c r="AA943" i="1"/>
  <c r="AA941" i="1"/>
  <c r="AA940" i="1"/>
  <c r="AA939" i="1"/>
  <c r="AA938" i="1"/>
  <c r="AA937" i="1"/>
  <c r="AA936" i="1"/>
  <c r="AA935" i="1"/>
  <c r="AA934" i="1"/>
  <c r="AA933" i="1"/>
  <c r="AA932" i="1"/>
  <c r="AA931" i="1"/>
  <c r="AA930" i="1"/>
  <c r="AA929" i="1"/>
  <c r="AA927" i="1"/>
  <c r="AA926" i="1"/>
  <c r="AA925" i="1"/>
  <c r="AA924" i="1"/>
  <c r="AA923" i="1"/>
  <c r="AA922" i="1"/>
  <c r="AA921" i="1"/>
  <c r="AA920" i="1"/>
  <c r="AA919" i="1"/>
  <c r="AA918" i="1"/>
  <c r="AA917" i="1"/>
  <c r="AA916" i="1"/>
  <c r="AA915" i="1"/>
  <c r="AA913" i="1"/>
  <c r="AA912" i="1"/>
  <c r="AA911" i="1"/>
  <c r="AA910" i="1"/>
  <c r="AA909" i="1"/>
  <c r="AA908" i="1"/>
  <c r="AA907" i="1"/>
  <c r="AA906" i="1"/>
  <c r="AA905" i="1"/>
  <c r="AA904" i="1"/>
  <c r="AA903" i="1"/>
  <c r="AA902" i="1"/>
  <c r="AA901" i="1"/>
  <c r="AA899" i="1"/>
  <c r="AA898" i="1"/>
  <c r="AA897" i="1"/>
  <c r="AA896" i="1"/>
  <c r="AA895" i="1"/>
  <c r="AA894" i="1"/>
  <c r="AA893" i="1"/>
  <c r="AA892" i="1"/>
  <c r="AA891" i="1"/>
  <c r="AA890" i="1"/>
  <c r="AA889" i="1"/>
  <c r="AA888" i="1"/>
  <c r="AA887" i="1"/>
  <c r="AA885" i="1"/>
  <c r="AA884" i="1"/>
  <c r="AA883" i="1"/>
  <c r="AA882" i="1"/>
  <c r="AA881" i="1"/>
  <c r="AA880" i="1"/>
  <c r="AA879" i="1"/>
  <c r="AA878" i="1"/>
  <c r="AA877" i="1"/>
  <c r="AA876" i="1"/>
  <c r="AA875" i="1"/>
  <c r="AA874" i="1"/>
  <c r="AA873" i="1"/>
  <c r="AA871" i="1"/>
  <c r="AA870" i="1"/>
  <c r="AA869" i="1"/>
  <c r="AA868" i="1"/>
  <c r="AA867" i="1"/>
  <c r="AA866" i="1"/>
  <c r="AA865" i="1"/>
  <c r="AA864" i="1"/>
  <c r="AA863" i="1"/>
  <c r="AA862" i="1"/>
  <c r="AA861" i="1"/>
  <c r="AA860" i="1"/>
  <c r="AA859" i="1"/>
  <c r="AA857" i="1"/>
  <c r="AA856" i="1"/>
  <c r="AA855" i="1"/>
  <c r="AA854" i="1"/>
  <c r="AA853" i="1"/>
  <c r="AA852" i="1"/>
  <c r="AA851" i="1"/>
  <c r="AA850" i="1"/>
  <c r="AA849" i="1"/>
  <c r="AA848" i="1"/>
  <c r="AA847" i="1"/>
  <c r="AA846" i="1"/>
  <c r="AA845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6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3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7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5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2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69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6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3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1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8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5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2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09" i="1"/>
  <c r="AA202" i="1"/>
  <c r="AA201" i="1"/>
  <c r="AA200" i="1"/>
  <c r="AA199" i="1"/>
  <c r="AA198" i="1"/>
  <c r="AA197" i="1"/>
  <c r="AA196" i="1"/>
  <c r="AA195" i="1"/>
  <c r="AA194" i="1"/>
  <c r="AA193" i="1"/>
  <c r="AA192" i="1"/>
  <c r="AA190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6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4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0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6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2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8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6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AA2" i="1"/>
  <c r="Z5412" i="1"/>
  <c r="Z5549" i="1"/>
  <c r="Z5563" i="1"/>
  <c r="Z5562" i="1"/>
  <c r="Z5561" i="1"/>
  <c r="Z5560" i="1"/>
  <c r="Z5559" i="1"/>
  <c r="Z5558" i="1"/>
  <c r="Z5557" i="1"/>
  <c r="Z5556" i="1"/>
  <c r="Z5555" i="1"/>
  <c r="Z5554" i="1"/>
  <c r="Z5553" i="1"/>
  <c r="Z5552" i="1"/>
  <c r="Z5551" i="1"/>
  <c r="Z5550" i="1"/>
  <c r="Z5548" i="1"/>
  <c r="Z5539" i="1"/>
  <c r="Z5538" i="1"/>
  <c r="Z5537" i="1"/>
  <c r="Z5536" i="1"/>
  <c r="Z5535" i="1"/>
  <c r="Z5534" i="1"/>
  <c r="Z5533" i="1"/>
  <c r="Z5532" i="1"/>
  <c r="Z5531" i="1"/>
  <c r="Z5530" i="1"/>
  <c r="Z5529" i="1"/>
  <c r="Z5528" i="1"/>
  <c r="Z5527" i="1"/>
  <c r="Z5526" i="1"/>
  <c r="Z5525" i="1"/>
  <c r="Z5516" i="1"/>
  <c r="Z5515" i="1"/>
  <c r="Z5514" i="1"/>
  <c r="Z5513" i="1"/>
  <c r="Z5512" i="1"/>
  <c r="Z5511" i="1"/>
  <c r="Z5510" i="1"/>
  <c r="Z5509" i="1"/>
  <c r="Z5508" i="1"/>
  <c r="Z5507" i="1"/>
  <c r="Z5506" i="1"/>
  <c r="Z5505" i="1"/>
  <c r="Z5504" i="1"/>
  <c r="Z5503" i="1"/>
  <c r="Z5502" i="1"/>
  <c r="Z5493" i="1"/>
  <c r="Z5492" i="1"/>
  <c r="Z5491" i="1"/>
  <c r="Z5490" i="1"/>
  <c r="Z5489" i="1"/>
  <c r="Z5488" i="1"/>
  <c r="Z5487" i="1"/>
  <c r="Z5486" i="1"/>
  <c r="Z5485" i="1"/>
  <c r="Z5484" i="1"/>
  <c r="Z5483" i="1"/>
  <c r="Z5482" i="1"/>
  <c r="Z5481" i="1"/>
  <c r="Z5480" i="1"/>
  <c r="Z5479" i="1"/>
  <c r="Z5470" i="1"/>
  <c r="Z5469" i="1"/>
  <c r="Z5468" i="1"/>
  <c r="Z5467" i="1"/>
  <c r="Z5466" i="1"/>
  <c r="Z5465" i="1"/>
  <c r="Z5464" i="1"/>
  <c r="Z5463" i="1"/>
  <c r="Z5462" i="1"/>
  <c r="Z5461" i="1"/>
  <c r="Z5460" i="1"/>
  <c r="Z5459" i="1"/>
  <c r="Z5458" i="1"/>
  <c r="Z5457" i="1"/>
  <c r="Z5456" i="1"/>
  <c r="Z5448" i="1"/>
  <c r="Z5447" i="1"/>
  <c r="Z5446" i="1"/>
  <c r="Z5445" i="1"/>
  <c r="Z5444" i="1"/>
  <c r="Z5443" i="1"/>
  <c r="Z5442" i="1"/>
  <c r="Z5441" i="1"/>
  <c r="Z5440" i="1"/>
  <c r="Z5439" i="1"/>
  <c r="Z5438" i="1"/>
  <c r="Z5437" i="1"/>
  <c r="Z5436" i="1"/>
  <c r="Z5435" i="1"/>
  <c r="Z5434" i="1"/>
  <c r="Z5425" i="1"/>
  <c r="Z5424" i="1"/>
  <c r="Z5423" i="1"/>
  <c r="Z5422" i="1"/>
  <c r="Z5421" i="1"/>
  <c r="Z5420" i="1"/>
  <c r="Z5419" i="1"/>
  <c r="Z5418" i="1"/>
  <c r="Z5417" i="1"/>
  <c r="Z5416" i="1"/>
  <c r="Z5415" i="1"/>
  <c r="Z5414" i="1"/>
  <c r="Z5413" i="1"/>
  <c r="Z5411" i="1"/>
  <c r="Z5402" i="1"/>
  <c r="Z5401" i="1"/>
  <c r="Z5400" i="1"/>
  <c r="Z5399" i="1"/>
  <c r="Z5398" i="1"/>
  <c r="Z5397" i="1"/>
  <c r="Z5396" i="1"/>
  <c r="Z5395" i="1"/>
  <c r="Z5394" i="1"/>
  <c r="Z5393" i="1"/>
  <c r="Z5392" i="1"/>
  <c r="Z5391" i="1"/>
  <c r="Z5390" i="1"/>
  <c r="Z5389" i="1"/>
  <c r="Z5388" i="1"/>
  <c r="Z5379" i="1"/>
  <c r="Z5378" i="1"/>
  <c r="Z5377" i="1"/>
  <c r="Z5376" i="1"/>
  <c r="Z5375" i="1"/>
  <c r="Z5374" i="1"/>
  <c r="Z5373" i="1"/>
  <c r="Z5372" i="1"/>
  <c r="Z5371" i="1"/>
  <c r="Z5370" i="1"/>
  <c r="Z5369" i="1"/>
  <c r="Z5368" i="1"/>
  <c r="Z5367" i="1"/>
  <c r="Z5366" i="1"/>
  <c r="Z5365" i="1"/>
  <c r="Z5364" i="1"/>
  <c r="Z5363" i="1"/>
  <c r="Z5362" i="1"/>
  <c r="Z5361" i="1"/>
  <c r="Z5360" i="1"/>
  <c r="Z5359" i="1"/>
  <c r="Z5358" i="1"/>
  <c r="Z5357" i="1"/>
  <c r="Z5356" i="1"/>
  <c r="Z5355" i="1"/>
  <c r="Z5354" i="1"/>
  <c r="Z5353" i="1"/>
  <c r="Z5352" i="1"/>
  <c r="Z5351" i="1"/>
  <c r="Z5342" i="1"/>
  <c r="Z5341" i="1"/>
  <c r="Z5340" i="1"/>
  <c r="Z5339" i="1"/>
  <c r="Z5338" i="1"/>
  <c r="Z5337" i="1"/>
  <c r="Z5336" i="1"/>
  <c r="Z5335" i="1"/>
  <c r="Z5334" i="1"/>
  <c r="Z5333" i="1"/>
  <c r="Z5332" i="1"/>
  <c r="Z5331" i="1"/>
  <c r="Z5330" i="1"/>
  <c r="Z5329" i="1"/>
  <c r="Z5328" i="1"/>
  <c r="Z5319" i="1"/>
  <c r="Z5318" i="1"/>
  <c r="Z5317" i="1"/>
  <c r="Z5316" i="1"/>
  <c r="Z5315" i="1"/>
  <c r="Z5314" i="1"/>
  <c r="Z5313" i="1"/>
  <c r="Z5312" i="1"/>
  <c r="Z5311" i="1"/>
  <c r="Z5310" i="1"/>
  <c r="Z5309" i="1"/>
  <c r="Z5308" i="1"/>
  <c r="Z5307" i="1"/>
  <c r="Z5306" i="1"/>
  <c r="Z5305" i="1"/>
  <c r="Z5296" i="1"/>
  <c r="Z5295" i="1"/>
  <c r="Z5294" i="1"/>
  <c r="Z5293" i="1"/>
  <c r="Z5292" i="1"/>
  <c r="Z5291" i="1"/>
  <c r="Z5290" i="1"/>
  <c r="Z5289" i="1"/>
  <c r="Z5288" i="1"/>
  <c r="Z5287" i="1"/>
  <c r="Z5286" i="1"/>
  <c r="Z5285" i="1"/>
  <c r="Z5284" i="1"/>
  <c r="Z5283" i="1"/>
  <c r="Z5282" i="1"/>
  <c r="Z5274" i="1"/>
  <c r="Z5273" i="1"/>
  <c r="Z5272" i="1"/>
  <c r="Z5271" i="1"/>
  <c r="Z5270" i="1"/>
  <c r="Z5269" i="1"/>
  <c r="Z5268" i="1"/>
  <c r="Z5267" i="1"/>
  <c r="Z5266" i="1"/>
  <c r="Z5265" i="1"/>
  <c r="Z5264" i="1"/>
  <c r="Z5263" i="1"/>
  <c r="Z5262" i="1"/>
  <c r="Z5261" i="1"/>
  <c r="Z5260" i="1"/>
  <c r="Z5252" i="1"/>
  <c r="Z5251" i="1"/>
  <c r="Z5250" i="1"/>
  <c r="Z5249" i="1"/>
  <c r="Z5248" i="1"/>
  <c r="Z5247" i="1"/>
  <c r="Z5246" i="1"/>
  <c r="Z5245" i="1"/>
  <c r="Z5244" i="1"/>
  <c r="Z5243" i="1"/>
  <c r="Z5242" i="1"/>
  <c r="Z5241" i="1"/>
  <c r="Z5240" i="1"/>
  <c r="Z5239" i="1"/>
  <c r="Z5238" i="1"/>
  <c r="Z5229" i="1"/>
  <c r="Z5228" i="1"/>
  <c r="Z5227" i="1"/>
  <c r="Z5226" i="1"/>
  <c r="Z5225" i="1"/>
  <c r="Z5224" i="1"/>
  <c r="Z5223" i="1"/>
  <c r="Z5222" i="1"/>
  <c r="Z5221" i="1"/>
  <c r="Z5220" i="1"/>
  <c r="Z5219" i="1"/>
  <c r="Z5218" i="1"/>
  <c r="Z5217" i="1"/>
  <c r="Z5216" i="1"/>
  <c r="Z5215" i="1"/>
  <c r="Z5206" i="1"/>
  <c r="Z5205" i="1"/>
  <c r="Z5204" i="1"/>
  <c r="Z5203" i="1"/>
  <c r="Z5202" i="1"/>
  <c r="Z5201" i="1"/>
  <c r="Z5200" i="1"/>
  <c r="Z5199" i="1"/>
  <c r="Z5198" i="1"/>
  <c r="Z5197" i="1"/>
  <c r="Z5196" i="1"/>
  <c r="Z5195" i="1"/>
  <c r="Z5194" i="1"/>
  <c r="Z5193" i="1"/>
  <c r="Z5192" i="1"/>
  <c r="Z5183" i="1"/>
  <c r="Z5182" i="1"/>
  <c r="Z5181" i="1"/>
  <c r="Z5180" i="1"/>
  <c r="Z5179" i="1"/>
  <c r="Z5178" i="1"/>
  <c r="Z5177" i="1"/>
  <c r="Z5176" i="1"/>
  <c r="Z5175" i="1"/>
  <c r="Z5174" i="1"/>
  <c r="Z5173" i="1"/>
  <c r="Z5172" i="1"/>
  <c r="Z5171" i="1"/>
  <c r="Z5170" i="1"/>
  <c r="Z5169" i="1"/>
  <c r="Z5160" i="1"/>
  <c r="Z5159" i="1"/>
  <c r="Z5158" i="1"/>
  <c r="Z5157" i="1"/>
  <c r="Z5156" i="1"/>
  <c r="Z5155" i="1"/>
  <c r="Z5154" i="1"/>
  <c r="Z5153" i="1"/>
  <c r="Z5152" i="1"/>
  <c r="Z5151" i="1"/>
  <c r="Z5150" i="1"/>
  <c r="Z5149" i="1"/>
  <c r="Z5148" i="1"/>
  <c r="Z5147" i="1"/>
  <c r="Z5146" i="1"/>
  <c r="Z5138" i="1"/>
  <c r="Z5137" i="1"/>
  <c r="Z5136" i="1"/>
  <c r="Z5135" i="1"/>
  <c r="Z5134" i="1"/>
  <c r="Z5133" i="1"/>
  <c r="Z5132" i="1"/>
  <c r="Z5131" i="1"/>
  <c r="Z5130" i="1"/>
  <c r="Z5129" i="1"/>
  <c r="Z5128" i="1"/>
  <c r="Z5127" i="1"/>
  <c r="Z5126" i="1"/>
  <c r="Z5124" i="1"/>
  <c r="Z5115" i="1"/>
  <c r="Z5114" i="1"/>
  <c r="Z5113" i="1"/>
  <c r="Z5112" i="1"/>
  <c r="Z5111" i="1"/>
  <c r="Z5110" i="1"/>
  <c r="Z5109" i="1"/>
  <c r="Z5108" i="1"/>
  <c r="Z5107" i="1"/>
  <c r="Z5106" i="1"/>
  <c r="Z5105" i="1"/>
  <c r="Z5104" i="1"/>
  <c r="Z5103" i="1"/>
  <c r="Z5102" i="1"/>
  <c r="Z5101" i="1"/>
  <c r="Z5092" i="1"/>
  <c r="Z5091" i="1"/>
  <c r="Z5090" i="1"/>
  <c r="Z5089" i="1"/>
  <c r="Z5088" i="1"/>
  <c r="Z5087" i="1"/>
  <c r="Z5086" i="1"/>
  <c r="Z5085" i="1"/>
  <c r="Z5084" i="1"/>
  <c r="Z5083" i="1"/>
  <c r="Z5082" i="1"/>
  <c r="Z5081" i="1"/>
  <c r="Z5080" i="1"/>
  <c r="Z5079" i="1"/>
  <c r="Z5078" i="1"/>
  <c r="Z5069" i="1"/>
  <c r="Z5068" i="1"/>
  <c r="Z5067" i="1"/>
  <c r="Z5066" i="1"/>
  <c r="Z5065" i="1"/>
  <c r="Z5064" i="1"/>
  <c r="Z5063" i="1"/>
  <c r="Z5062" i="1"/>
  <c r="Z5061" i="1"/>
  <c r="Z5060" i="1"/>
  <c r="Z5059" i="1"/>
  <c r="Z5058" i="1"/>
  <c r="Z5057" i="1"/>
  <c r="Z5055" i="1"/>
  <c r="Z5046" i="1"/>
  <c r="Z5045" i="1"/>
  <c r="Z5044" i="1"/>
  <c r="Z5043" i="1"/>
  <c r="Z5042" i="1"/>
  <c r="Z5041" i="1"/>
  <c r="Z5040" i="1"/>
  <c r="Z5039" i="1"/>
  <c r="Z5038" i="1"/>
  <c r="Z5037" i="1"/>
  <c r="Z5036" i="1"/>
  <c r="Z5035" i="1"/>
  <c r="Z5033" i="1"/>
  <c r="Z5032" i="1"/>
  <c r="Z5024" i="1"/>
  <c r="Z5023" i="1"/>
  <c r="Z5022" i="1"/>
  <c r="Z5021" i="1"/>
  <c r="Z5020" i="1"/>
  <c r="Z5019" i="1"/>
  <c r="Z5018" i="1"/>
  <c r="Z5017" i="1"/>
  <c r="Z5016" i="1"/>
  <c r="Z5015" i="1"/>
  <c r="Z5014" i="1"/>
  <c r="Z5013" i="1"/>
  <c r="Z5012" i="1"/>
  <c r="Z5010" i="1"/>
  <c r="Z5001" i="1"/>
  <c r="Z5000" i="1"/>
  <c r="Z4999" i="1"/>
  <c r="Z4998" i="1"/>
  <c r="Z4997" i="1"/>
  <c r="Z4996" i="1"/>
  <c r="Z4995" i="1"/>
  <c r="Z4994" i="1"/>
  <c r="Z4993" i="1"/>
  <c r="Z4992" i="1"/>
  <c r="Z4991" i="1"/>
  <c r="Z4990" i="1"/>
  <c r="Z4989" i="1"/>
  <c r="Z4987" i="1"/>
  <c r="Z4978" i="1"/>
  <c r="Z4977" i="1"/>
  <c r="Z4976" i="1"/>
  <c r="Z4975" i="1"/>
  <c r="Z4974" i="1"/>
  <c r="Z4973" i="1"/>
  <c r="Z4972" i="1"/>
  <c r="Z4971" i="1"/>
  <c r="Z4970" i="1"/>
  <c r="Z4969" i="1"/>
  <c r="Z4968" i="1"/>
  <c r="Z4967" i="1"/>
  <c r="Z4966" i="1"/>
  <c r="Z4964" i="1"/>
  <c r="Z4955" i="1"/>
  <c r="Z4954" i="1"/>
  <c r="Z4953" i="1"/>
  <c r="Z4952" i="1"/>
  <c r="Z4951" i="1"/>
  <c r="Z4950" i="1"/>
  <c r="Z4949" i="1"/>
  <c r="Z4948" i="1"/>
  <c r="Z4947" i="1"/>
  <c r="Z4946" i="1"/>
  <c r="Z4945" i="1"/>
  <c r="Z4944" i="1"/>
  <c r="Z4943" i="1"/>
  <c r="Z4941" i="1"/>
  <c r="Z4932" i="1"/>
  <c r="Z4931" i="1"/>
  <c r="Z4930" i="1"/>
  <c r="Z4929" i="1"/>
  <c r="Z4928" i="1"/>
  <c r="Z4927" i="1"/>
  <c r="Z4926" i="1"/>
  <c r="Z4925" i="1"/>
  <c r="Z4924" i="1"/>
  <c r="Z4923" i="1"/>
  <c r="Z4922" i="1"/>
  <c r="Z4921" i="1"/>
  <c r="Z4920" i="1"/>
  <c r="Z4918" i="1"/>
  <c r="Z4910" i="1"/>
  <c r="Z4909" i="1"/>
  <c r="Z4908" i="1"/>
  <c r="Z4907" i="1"/>
  <c r="Z4906" i="1"/>
  <c r="Z4905" i="1"/>
  <c r="Z4904" i="1"/>
  <c r="Z4903" i="1"/>
  <c r="Z4902" i="1"/>
  <c r="Z4901" i="1"/>
  <c r="Z4900" i="1"/>
  <c r="Z4899" i="1"/>
  <c r="Z4898" i="1"/>
  <c r="Z4896" i="1"/>
  <c r="Z4887" i="1"/>
  <c r="Z4886" i="1"/>
  <c r="Z4885" i="1"/>
  <c r="Z4884" i="1"/>
  <c r="Z4883" i="1"/>
  <c r="Z4882" i="1"/>
  <c r="Z4881" i="1"/>
  <c r="Z4880" i="1"/>
  <c r="Z4879" i="1"/>
  <c r="Z4878" i="1"/>
  <c r="Z4877" i="1"/>
  <c r="Z4876" i="1"/>
  <c r="Z4875" i="1"/>
  <c r="Z4873" i="1"/>
  <c r="Z4864" i="1"/>
  <c r="Z4863" i="1"/>
  <c r="Z4862" i="1"/>
  <c r="Z4861" i="1"/>
  <c r="Z4860" i="1"/>
  <c r="Z4859" i="1"/>
  <c r="Z4858" i="1"/>
  <c r="Z4857" i="1"/>
  <c r="Z4856" i="1"/>
  <c r="Z4855" i="1"/>
  <c r="Z4854" i="1"/>
  <c r="Z4853" i="1"/>
  <c r="Z4852" i="1"/>
  <c r="Z4850" i="1"/>
  <c r="Z4841" i="1"/>
  <c r="Z4840" i="1"/>
  <c r="Z4839" i="1"/>
  <c r="Z4838" i="1"/>
  <c r="Z4837" i="1"/>
  <c r="Z4836" i="1"/>
  <c r="Z4835" i="1"/>
  <c r="Z4834" i="1"/>
  <c r="Z4833" i="1"/>
  <c r="Z4832" i="1"/>
  <c r="Z4831" i="1"/>
  <c r="Z4830" i="1"/>
  <c r="Z4829" i="1"/>
  <c r="Z4827" i="1"/>
  <c r="Z4819" i="1"/>
  <c r="Z4818" i="1"/>
  <c r="Z4817" i="1"/>
  <c r="Z4816" i="1"/>
  <c r="Z4815" i="1"/>
  <c r="Z4814" i="1"/>
  <c r="Z4813" i="1"/>
  <c r="Z4812" i="1"/>
  <c r="Z4811" i="1"/>
  <c r="Z4810" i="1"/>
  <c r="Z4809" i="1"/>
  <c r="Z4808" i="1"/>
  <c r="Z4807" i="1"/>
  <c r="Z4805" i="1"/>
  <c r="Z4796" i="1"/>
  <c r="Z4795" i="1"/>
  <c r="Z4794" i="1"/>
  <c r="Z4793" i="1"/>
  <c r="Z4792" i="1"/>
  <c r="Z4791" i="1"/>
  <c r="Z4790" i="1"/>
  <c r="Z4789" i="1"/>
  <c r="Z4788" i="1"/>
  <c r="Z4787" i="1"/>
  <c r="Z4786" i="1"/>
  <c r="Z4785" i="1"/>
  <c r="Z4784" i="1"/>
  <c r="Z4782" i="1"/>
  <c r="Z4773" i="1"/>
  <c r="Z4772" i="1"/>
  <c r="Z4771" i="1"/>
  <c r="Z4770" i="1"/>
  <c r="Z4769" i="1"/>
  <c r="Z4768" i="1"/>
  <c r="Z4767" i="1"/>
  <c r="Z4766" i="1"/>
  <c r="Z4765" i="1"/>
  <c r="Z4764" i="1"/>
  <c r="Z4763" i="1"/>
  <c r="Z4762" i="1"/>
  <c r="Z4761" i="1"/>
  <c r="Z4759" i="1"/>
  <c r="Z4750" i="1"/>
  <c r="Z4749" i="1"/>
  <c r="Z4748" i="1"/>
  <c r="Z4747" i="1"/>
  <c r="Z4746" i="1"/>
  <c r="Z4745" i="1"/>
  <c r="Z4744" i="1"/>
  <c r="Z4743" i="1"/>
  <c r="Z4742" i="1"/>
  <c r="Z4741" i="1"/>
  <c r="Z4740" i="1"/>
  <c r="Z4739" i="1"/>
  <c r="Z4738" i="1"/>
  <c r="Z4736" i="1"/>
  <c r="Z4727" i="1"/>
  <c r="Z4726" i="1"/>
  <c r="Z4725" i="1"/>
  <c r="Z4724" i="1"/>
  <c r="Z4723" i="1"/>
  <c r="Z4722" i="1"/>
  <c r="Z4721" i="1"/>
  <c r="Z4720" i="1"/>
  <c r="Z4719" i="1"/>
  <c r="Z4718" i="1"/>
  <c r="Z4717" i="1"/>
  <c r="Z4716" i="1"/>
  <c r="Z4715" i="1"/>
  <c r="Z4713" i="1"/>
  <c r="Z4705" i="1"/>
  <c r="Z4704" i="1"/>
  <c r="Z4703" i="1"/>
  <c r="Z4702" i="1"/>
  <c r="Z4701" i="1"/>
  <c r="Z4700" i="1"/>
  <c r="Z4699" i="1"/>
  <c r="Z4698" i="1"/>
  <c r="Z4697" i="1"/>
  <c r="Z4696" i="1"/>
  <c r="Z4695" i="1"/>
  <c r="Z4694" i="1"/>
  <c r="Z4693" i="1"/>
  <c r="Z4691" i="1"/>
  <c r="Z4682" i="1"/>
  <c r="Z4681" i="1"/>
  <c r="Z4680" i="1"/>
  <c r="Z4679" i="1"/>
  <c r="Z4678" i="1"/>
  <c r="Z4677" i="1"/>
  <c r="Z4676" i="1"/>
  <c r="Z4675" i="1"/>
  <c r="Z4674" i="1"/>
  <c r="Z4673" i="1"/>
  <c r="Z4672" i="1"/>
  <c r="Z4671" i="1"/>
  <c r="Z4670" i="1"/>
  <c r="Z4668" i="1"/>
  <c r="Z4659" i="1"/>
  <c r="Z4658" i="1"/>
  <c r="Z4657" i="1"/>
  <c r="Z4656" i="1"/>
  <c r="Z4655" i="1"/>
  <c r="Z4654" i="1"/>
  <c r="Z4653" i="1"/>
  <c r="Z4652" i="1"/>
  <c r="Z4651" i="1"/>
  <c r="Z4650" i="1"/>
  <c r="Z4649" i="1"/>
  <c r="Z4648" i="1"/>
  <c r="Z4647" i="1"/>
  <c r="Z4645" i="1"/>
  <c r="Z4636" i="1"/>
  <c r="Z4635" i="1"/>
  <c r="Z4634" i="1"/>
  <c r="Z4633" i="1"/>
  <c r="Z4632" i="1"/>
  <c r="Z4631" i="1"/>
  <c r="Z4630" i="1"/>
  <c r="Z4629" i="1"/>
  <c r="Z4628" i="1"/>
  <c r="Z4627" i="1"/>
  <c r="Z4626" i="1"/>
  <c r="Z4625" i="1"/>
  <c r="Z4624" i="1"/>
  <c r="Z4622" i="1"/>
  <c r="Z4613" i="1"/>
  <c r="Z4612" i="1"/>
  <c r="Z4611" i="1"/>
  <c r="Z4610" i="1"/>
  <c r="Z4609" i="1"/>
  <c r="Z4608" i="1"/>
  <c r="Z4607" i="1"/>
  <c r="Z4606" i="1"/>
  <c r="Z4605" i="1"/>
  <c r="Z4604" i="1"/>
  <c r="Z4603" i="1"/>
  <c r="Z4602" i="1"/>
  <c r="Z4601" i="1"/>
  <c r="Z4599" i="1"/>
  <c r="Z4590" i="1"/>
  <c r="Z4589" i="1"/>
  <c r="Z4588" i="1"/>
  <c r="Z4587" i="1"/>
  <c r="Z4586" i="1"/>
  <c r="Z4585" i="1"/>
  <c r="Z4584" i="1"/>
  <c r="Z4583" i="1"/>
  <c r="Z4582" i="1"/>
  <c r="Z4581" i="1"/>
  <c r="Z4580" i="1"/>
  <c r="Z4579" i="1"/>
  <c r="Z4578" i="1"/>
  <c r="Z4576" i="1"/>
  <c r="Z4567" i="1"/>
  <c r="Z4566" i="1"/>
  <c r="Z4565" i="1"/>
  <c r="Z4564" i="1"/>
  <c r="Z4563" i="1"/>
  <c r="Z4562" i="1"/>
  <c r="Z4561" i="1"/>
  <c r="Z4560" i="1"/>
  <c r="Z4559" i="1"/>
  <c r="Z4558" i="1"/>
  <c r="Z4557" i="1"/>
  <c r="Z4556" i="1"/>
  <c r="Z4555" i="1"/>
  <c r="Z4553" i="1"/>
  <c r="Z4544" i="1"/>
  <c r="Z4543" i="1"/>
  <c r="Z4542" i="1"/>
  <c r="Z4541" i="1"/>
  <c r="Z4540" i="1"/>
  <c r="Z4539" i="1"/>
  <c r="Z4538" i="1"/>
  <c r="Z4537" i="1"/>
  <c r="Z4536" i="1"/>
  <c r="Z4535" i="1"/>
  <c r="Z4534" i="1"/>
  <c r="Z4533" i="1"/>
  <c r="Z4532" i="1"/>
  <c r="Z4530" i="1"/>
  <c r="Z4522" i="1"/>
  <c r="Z4521" i="1"/>
  <c r="Z4520" i="1"/>
  <c r="Z4519" i="1"/>
  <c r="Z4518" i="1"/>
  <c r="Z4517" i="1"/>
  <c r="Z4516" i="1"/>
  <c r="Z4515" i="1"/>
  <c r="Z4514" i="1"/>
  <c r="Z4513" i="1"/>
  <c r="Z4512" i="1"/>
  <c r="Z4511" i="1"/>
  <c r="Z4510" i="1"/>
  <c r="Z4508" i="1"/>
  <c r="Z4499" i="1"/>
  <c r="Z4498" i="1"/>
  <c r="Z4497" i="1"/>
  <c r="Z4496" i="1"/>
  <c r="Z4495" i="1"/>
  <c r="Z4494" i="1"/>
  <c r="Z4493" i="1"/>
  <c r="Z4492" i="1"/>
  <c r="Z4491" i="1"/>
  <c r="Z4490" i="1"/>
  <c r="Z4489" i="1"/>
  <c r="Z4488" i="1"/>
  <c r="Z4487" i="1"/>
  <c r="Z4485" i="1"/>
  <c r="Z4476" i="1"/>
  <c r="Z4475" i="1"/>
  <c r="Z4474" i="1"/>
  <c r="Z4473" i="1"/>
  <c r="Z4472" i="1"/>
  <c r="Z4471" i="1"/>
  <c r="Z4470" i="1"/>
  <c r="Z4469" i="1"/>
  <c r="Z4468" i="1"/>
  <c r="Z4467" i="1"/>
  <c r="Z4466" i="1"/>
  <c r="Z4465" i="1"/>
  <c r="Z4464" i="1"/>
  <c r="Z4462" i="1"/>
  <c r="Z4453" i="1"/>
  <c r="Z4452" i="1"/>
  <c r="Z4451" i="1"/>
  <c r="Z4450" i="1"/>
  <c r="Z4449" i="1"/>
  <c r="Z4448" i="1"/>
  <c r="Z4447" i="1"/>
  <c r="Z4446" i="1"/>
  <c r="Z4445" i="1"/>
  <c r="Z4444" i="1"/>
  <c r="Z4443" i="1"/>
  <c r="Z4442" i="1"/>
  <c r="Z4441" i="1"/>
  <c r="Z4439" i="1"/>
  <c r="Z4430" i="1"/>
  <c r="Z4429" i="1"/>
  <c r="Z4428" i="1"/>
  <c r="Z4427" i="1"/>
  <c r="Z4426" i="1"/>
  <c r="Z4425" i="1"/>
  <c r="Z4424" i="1"/>
  <c r="Z4423" i="1"/>
  <c r="Z4422" i="1"/>
  <c r="Z4421" i="1"/>
  <c r="Z4420" i="1"/>
  <c r="Z4419" i="1"/>
  <c r="Z4418" i="1"/>
  <c r="Z4416" i="1"/>
  <c r="Z4408" i="1"/>
  <c r="Z4407" i="1"/>
  <c r="Z4406" i="1"/>
  <c r="Z4405" i="1"/>
  <c r="Z4404" i="1"/>
  <c r="Z4403" i="1"/>
  <c r="Z4402" i="1"/>
  <c r="Z4401" i="1"/>
  <c r="Z4400" i="1"/>
  <c r="Z4399" i="1"/>
  <c r="Z4398" i="1"/>
  <c r="Z4397" i="1"/>
  <c r="Z4396" i="1"/>
  <c r="Z4394" i="1"/>
  <c r="Z4385" i="1"/>
  <c r="Z4384" i="1"/>
  <c r="Z4383" i="1"/>
  <c r="Z4382" i="1"/>
  <c r="Z4381" i="1"/>
  <c r="Z4380" i="1"/>
  <c r="Z4379" i="1"/>
  <c r="Z4378" i="1"/>
  <c r="Z4377" i="1"/>
  <c r="Z4376" i="1"/>
  <c r="Z4375" i="1"/>
  <c r="Z4374" i="1"/>
  <c r="Z4373" i="1"/>
  <c r="Z4371" i="1"/>
  <c r="Z4362" i="1"/>
  <c r="Z4361" i="1"/>
  <c r="Z4360" i="1"/>
  <c r="Z4359" i="1"/>
  <c r="Z4358" i="1"/>
  <c r="Z4357" i="1"/>
  <c r="Z4356" i="1"/>
  <c r="Z4355" i="1"/>
  <c r="Z4354" i="1"/>
  <c r="Z4353" i="1"/>
  <c r="Z4352" i="1"/>
  <c r="Z4351" i="1"/>
  <c r="Z4350" i="1"/>
  <c r="Z4348" i="1"/>
  <c r="Z4339" i="1"/>
  <c r="Z4338" i="1"/>
  <c r="Z4337" i="1"/>
  <c r="Z4336" i="1"/>
  <c r="Z4335" i="1"/>
  <c r="Z4334" i="1"/>
  <c r="Z4333" i="1"/>
  <c r="Z4332" i="1"/>
  <c r="Z4331" i="1"/>
  <c r="Z4330" i="1"/>
  <c r="Z4329" i="1"/>
  <c r="Z4328" i="1"/>
  <c r="Z4327" i="1"/>
  <c r="Z4325" i="1"/>
  <c r="Z4316" i="1"/>
  <c r="Z4315" i="1"/>
  <c r="Z4314" i="1"/>
  <c r="Z4313" i="1"/>
  <c r="Z4312" i="1"/>
  <c r="Z4311" i="1"/>
  <c r="Z4310" i="1"/>
  <c r="Z4309" i="1"/>
  <c r="Z4308" i="1"/>
  <c r="Z4307" i="1"/>
  <c r="Z4306" i="1"/>
  <c r="Z4305" i="1"/>
  <c r="Z4304" i="1"/>
  <c r="Z4302" i="1"/>
  <c r="Z4294" i="1"/>
  <c r="Z4293" i="1"/>
  <c r="Z4292" i="1"/>
  <c r="Z4291" i="1"/>
  <c r="Z4290" i="1"/>
  <c r="Z4289" i="1"/>
  <c r="Z4288" i="1"/>
  <c r="Z4287" i="1"/>
  <c r="Z4286" i="1"/>
  <c r="Z4285" i="1"/>
  <c r="Z4284" i="1"/>
  <c r="Z4283" i="1"/>
  <c r="Z4282" i="1"/>
  <c r="Z4280" i="1"/>
  <c r="Z4271" i="1"/>
  <c r="Z4270" i="1"/>
  <c r="Z4269" i="1"/>
  <c r="Z4268" i="1"/>
  <c r="Z4267" i="1"/>
  <c r="Z4266" i="1"/>
  <c r="Z4265" i="1"/>
  <c r="Z4264" i="1"/>
  <c r="Z4263" i="1"/>
  <c r="Z4262" i="1"/>
  <c r="Z4261" i="1"/>
  <c r="Z4260" i="1"/>
  <c r="Z4259" i="1"/>
  <c r="Z4257" i="1"/>
  <c r="Z4248" i="1"/>
  <c r="Z4247" i="1"/>
  <c r="Z4246" i="1"/>
  <c r="Z4245" i="1"/>
  <c r="Z4244" i="1"/>
  <c r="Z4243" i="1"/>
  <c r="Z4242" i="1"/>
  <c r="Z4241" i="1"/>
  <c r="Z4240" i="1"/>
  <c r="Z4239" i="1"/>
  <c r="Z4238" i="1"/>
  <c r="Z4237" i="1"/>
  <c r="Z4236" i="1"/>
  <c r="Z4235" i="1"/>
  <c r="Z4234" i="1"/>
  <c r="Z4225" i="1"/>
  <c r="Z4224" i="1"/>
  <c r="Z4223" i="1"/>
  <c r="Z4222" i="1"/>
  <c r="Z4221" i="1"/>
  <c r="Z4220" i="1"/>
  <c r="Z4219" i="1"/>
  <c r="Z4218" i="1"/>
  <c r="Z4217" i="1"/>
  <c r="Z4216" i="1"/>
  <c r="Z4215" i="1"/>
  <c r="Z4214" i="1"/>
  <c r="Z4213" i="1"/>
  <c r="Z4211" i="1"/>
  <c r="Z4202" i="1"/>
  <c r="Z4201" i="1"/>
  <c r="Z4200" i="1"/>
  <c r="Z4199" i="1"/>
  <c r="Z4198" i="1"/>
  <c r="Z4197" i="1"/>
  <c r="Z4196" i="1"/>
  <c r="Z4195" i="1"/>
  <c r="Z4194" i="1"/>
  <c r="Z4193" i="1"/>
  <c r="Z4192" i="1"/>
  <c r="Z4191" i="1"/>
  <c r="Z4190" i="1"/>
  <c r="Z4188" i="1"/>
  <c r="Z4180" i="1"/>
  <c r="Z4179" i="1"/>
  <c r="Z4178" i="1"/>
  <c r="Z4177" i="1"/>
  <c r="Z4176" i="1"/>
  <c r="Z4175" i="1"/>
  <c r="Z4174" i="1"/>
  <c r="Z4173" i="1"/>
  <c r="Z4172" i="1"/>
  <c r="Z4171" i="1"/>
  <c r="Z4170" i="1"/>
  <c r="Z4169" i="1"/>
  <c r="Z4168" i="1"/>
  <c r="Z4166" i="1"/>
  <c r="Z4157" i="1"/>
  <c r="Z4156" i="1"/>
  <c r="Z4155" i="1"/>
  <c r="Z4154" i="1"/>
  <c r="Z4153" i="1"/>
  <c r="Z4152" i="1"/>
  <c r="Z4151" i="1"/>
  <c r="Z4150" i="1"/>
  <c r="Z4149" i="1"/>
  <c r="Z4148" i="1"/>
  <c r="Z4147" i="1"/>
  <c r="Z4146" i="1"/>
  <c r="Z4145" i="1"/>
  <c r="Z4143" i="1"/>
  <c r="Z4134" i="1"/>
  <c r="Z4133" i="1"/>
  <c r="Z4132" i="1"/>
  <c r="Z4131" i="1"/>
  <c r="Z4130" i="1"/>
  <c r="Z4129" i="1"/>
  <c r="Z4128" i="1"/>
  <c r="Z4127" i="1"/>
  <c r="Z4126" i="1"/>
  <c r="Z4125" i="1"/>
  <c r="Z4124" i="1"/>
  <c r="Z4123" i="1"/>
  <c r="Z4122" i="1"/>
  <c r="Z4120" i="1"/>
  <c r="Z4111" i="1"/>
  <c r="Z4110" i="1"/>
  <c r="Z4109" i="1"/>
  <c r="Z4108" i="1"/>
  <c r="Z4107" i="1"/>
  <c r="Z4106" i="1"/>
  <c r="Z4105" i="1"/>
  <c r="Z4104" i="1"/>
  <c r="Z4103" i="1"/>
  <c r="Z4102" i="1"/>
  <c r="Z4101" i="1"/>
  <c r="Z4100" i="1"/>
  <c r="Z4099" i="1"/>
  <c r="Z4097" i="1"/>
  <c r="Z4088" i="1"/>
  <c r="Z4087" i="1"/>
  <c r="Z4086" i="1"/>
  <c r="Z4085" i="1"/>
  <c r="Z4084" i="1"/>
  <c r="Z4083" i="1"/>
  <c r="Z4082" i="1"/>
  <c r="Z4081" i="1"/>
  <c r="Z4080" i="1"/>
  <c r="Z4079" i="1"/>
  <c r="Z4078" i="1"/>
  <c r="Z4077" i="1"/>
  <c r="Z4076" i="1"/>
  <c r="Z4074" i="1"/>
  <c r="Z4068" i="1"/>
  <c r="Z4067" i="1"/>
  <c r="Z4066" i="1"/>
  <c r="Z4065" i="1"/>
  <c r="Z4064" i="1"/>
  <c r="Z4063" i="1"/>
  <c r="Z4062" i="1"/>
  <c r="Z4061" i="1"/>
  <c r="Z4060" i="1"/>
  <c r="Z4059" i="1"/>
  <c r="Z4058" i="1"/>
  <c r="Z4057" i="1"/>
  <c r="Z4056" i="1"/>
  <c r="Z4054" i="1"/>
  <c r="Z4044" i="1"/>
  <c r="Z4043" i="1"/>
  <c r="Z4042" i="1"/>
  <c r="Z4041" i="1"/>
  <c r="Z4040" i="1"/>
  <c r="Z4039" i="1"/>
  <c r="Z4038" i="1"/>
  <c r="Z4037" i="1"/>
  <c r="Z4036" i="1"/>
  <c r="Z4035" i="1"/>
  <c r="Z4034" i="1"/>
  <c r="Z4033" i="1"/>
  <c r="Z4032" i="1"/>
  <c r="Z4030" i="1"/>
  <c r="Z4020" i="1"/>
  <c r="Z4019" i="1"/>
  <c r="Z4018" i="1"/>
  <c r="Z4017" i="1"/>
  <c r="Z4016" i="1"/>
  <c r="Z4015" i="1"/>
  <c r="Z4014" i="1"/>
  <c r="Z4013" i="1"/>
  <c r="Z4012" i="1"/>
  <c r="Z4011" i="1"/>
  <c r="Z4010" i="1"/>
  <c r="Z4009" i="1"/>
  <c r="Z4008" i="1"/>
  <c r="Z4006" i="1"/>
  <c r="Z3996" i="1"/>
  <c r="Z3995" i="1"/>
  <c r="Z3994" i="1"/>
  <c r="Z3993" i="1"/>
  <c r="Z3992" i="1"/>
  <c r="Z3991" i="1"/>
  <c r="Z3990" i="1"/>
  <c r="Z3989" i="1"/>
  <c r="Z3988" i="1"/>
  <c r="Z3987" i="1"/>
  <c r="Z3986" i="1"/>
  <c r="Z3985" i="1"/>
  <c r="Z3984" i="1"/>
  <c r="Z3982" i="1"/>
  <c r="Z3972" i="1"/>
  <c r="Z3971" i="1"/>
  <c r="Z3970" i="1"/>
  <c r="Z3969" i="1"/>
  <c r="Z3968" i="1"/>
  <c r="Z3967" i="1"/>
  <c r="Z3966" i="1"/>
  <c r="Z3965" i="1"/>
  <c r="Z3964" i="1"/>
  <c r="Z3963" i="1"/>
  <c r="Z3962" i="1"/>
  <c r="Z3961" i="1"/>
  <c r="Z3960" i="1"/>
  <c r="Z3958" i="1"/>
  <c r="Z3949" i="1"/>
  <c r="Z3948" i="1"/>
  <c r="Z3947" i="1"/>
  <c r="Z3946" i="1"/>
  <c r="Z3945" i="1"/>
  <c r="Z3944" i="1"/>
  <c r="Z3943" i="1"/>
  <c r="Z3942" i="1"/>
  <c r="Z3941" i="1"/>
  <c r="Z3940" i="1"/>
  <c r="Z3939" i="1"/>
  <c r="Z3938" i="1"/>
  <c r="Z3937" i="1"/>
  <c r="Z3935" i="1"/>
  <c r="Z3925" i="1"/>
  <c r="Z3924" i="1"/>
  <c r="Z3923" i="1"/>
  <c r="Z3922" i="1"/>
  <c r="Z3921" i="1"/>
  <c r="Z3920" i="1"/>
  <c r="Z3919" i="1"/>
  <c r="Z3918" i="1"/>
  <c r="Z3917" i="1"/>
  <c r="Z3916" i="1"/>
  <c r="Z3915" i="1"/>
  <c r="Z3914" i="1"/>
  <c r="Z3913" i="1"/>
  <c r="Z3911" i="1"/>
  <c r="Z3902" i="1"/>
  <c r="Z3901" i="1"/>
  <c r="Z3900" i="1"/>
  <c r="Z3899" i="1"/>
  <c r="Z3898" i="1"/>
  <c r="Z3897" i="1"/>
  <c r="Z3896" i="1"/>
  <c r="Z3895" i="1"/>
  <c r="Z3894" i="1"/>
  <c r="Z3893" i="1"/>
  <c r="Z3892" i="1"/>
  <c r="Z3891" i="1"/>
  <c r="Z3890" i="1"/>
  <c r="Z3888" i="1"/>
  <c r="Z3878" i="1"/>
  <c r="Z3877" i="1"/>
  <c r="Z3876" i="1"/>
  <c r="Z3875" i="1"/>
  <c r="Z3874" i="1"/>
  <c r="Z3873" i="1"/>
  <c r="Z3872" i="1"/>
  <c r="Z3871" i="1"/>
  <c r="Z3870" i="1"/>
  <c r="Z3869" i="1"/>
  <c r="Z3868" i="1"/>
  <c r="Z3867" i="1"/>
  <c r="Z3866" i="1"/>
  <c r="Z3864" i="1"/>
  <c r="Z3854" i="1"/>
  <c r="Z3853" i="1"/>
  <c r="Z3852" i="1"/>
  <c r="Z3851" i="1"/>
  <c r="Z3850" i="1"/>
  <c r="Z3849" i="1"/>
  <c r="Z3848" i="1"/>
  <c r="Z3847" i="1"/>
  <c r="Z3846" i="1"/>
  <c r="Z3845" i="1"/>
  <c r="Z3844" i="1"/>
  <c r="Z3843" i="1"/>
  <c r="Z3842" i="1"/>
  <c r="Z3840" i="1"/>
  <c r="Z3831" i="1"/>
  <c r="Z3830" i="1"/>
  <c r="Z3829" i="1"/>
  <c r="Z3828" i="1"/>
  <c r="Z3827" i="1"/>
  <c r="Z3826" i="1"/>
  <c r="Z3825" i="1"/>
  <c r="Z3824" i="1"/>
  <c r="Z3823" i="1"/>
  <c r="Z3822" i="1"/>
  <c r="Z3821" i="1"/>
  <c r="Z3820" i="1"/>
  <c r="Z3819" i="1"/>
  <c r="Z3817" i="1"/>
  <c r="Z3808" i="1"/>
  <c r="Z3807" i="1"/>
  <c r="Z3806" i="1"/>
  <c r="Z3805" i="1"/>
  <c r="Z3804" i="1"/>
  <c r="Z3803" i="1"/>
  <c r="Z3802" i="1"/>
  <c r="Z3801" i="1"/>
  <c r="Z3800" i="1"/>
  <c r="Z3799" i="1"/>
  <c r="Z3798" i="1"/>
  <c r="Z3797" i="1"/>
  <c r="Z3796" i="1"/>
  <c r="Z3794" i="1"/>
  <c r="Z3784" i="1"/>
  <c r="Z3783" i="1"/>
  <c r="Z3782" i="1"/>
  <c r="Z3781" i="1"/>
  <c r="Z3780" i="1"/>
  <c r="Z3779" i="1"/>
  <c r="Z3778" i="1"/>
  <c r="Z3777" i="1"/>
  <c r="Z3776" i="1"/>
  <c r="Z3775" i="1"/>
  <c r="Z3774" i="1"/>
  <c r="Z3773" i="1"/>
  <c r="Z3772" i="1"/>
  <c r="Z3770" i="1"/>
  <c r="Z3760" i="1"/>
  <c r="Z3759" i="1"/>
  <c r="Z3758" i="1"/>
  <c r="Z3757" i="1"/>
  <c r="Z3756" i="1"/>
  <c r="Z3755" i="1"/>
  <c r="Z3754" i="1"/>
  <c r="Z3753" i="1"/>
  <c r="Z3752" i="1"/>
  <c r="Z3751" i="1"/>
  <c r="Z3750" i="1"/>
  <c r="Z3749" i="1"/>
  <c r="Z3748" i="1"/>
  <c r="Z3746" i="1"/>
  <c r="Z3737" i="1"/>
  <c r="Z3736" i="1"/>
  <c r="Z3735" i="1"/>
  <c r="Z3734" i="1"/>
  <c r="Z3733" i="1"/>
  <c r="Z3732" i="1"/>
  <c r="Z3731" i="1"/>
  <c r="Z3730" i="1"/>
  <c r="Z3729" i="1"/>
  <c r="Z3728" i="1"/>
  <c r="Z3727" i="1"/>
  <c r="Z3726" i="1"/>
  <c r="Z3725" i="1"/>
  <c r="Z3723" i="1"/>
  <c r="Z3714" i="1"/>
  <c r="Z3713" i="1"/>
  <c r="Z3712" i="1"/>
  <c r="Z3711" i="1"/>
  <c r="Z3710" i="1"/>
  <c r="Z3709" i="1"/>
  <c r="Z3708" i="1"/>
  <c r="Z3707" i="1"/>
  <c r="Z3706" i="1"/>
  <c r="Z3705" i="1"/>
  <c r="Z3704" i="1"/>
  <c r="Z3703" i="1"/>
  <c r="Z3702" i="1"/>
  <c r="Z3700" i="1"/>
  <c r="Z3690" i="1"/>
  <c r="Z3689" i="1"/>
  <c r="Z3688" i="1"/>
  <c r="Z3687" i="1"/>
  <c r="Z3686" i="1"/>
  <c r="Z3685" i="1"/>
  <c r="Z3684" i="1"/>
  <c r="Z3683" i="1"/>
  <c r="Z3682" i="1"/>
  <c r="Z3681" i="1"/>
  <c r="Z3680" i="1"/>
  <c r="Z3679" i="1"/>
  <c r="Z3678" i="1"/>
  <c r="Z3676" i="1"/>
  <c r="Z3666" i="1"/>
  <c r="Z3665" i="1"/>
  <c r="Z3664" i="1"/>
  <c r="Z3663" i="1"/>
  <c r="Z3662" i="1"/>
  <c r="Z3661" i="1"/>
  <c r="Z3660" i="1"/>
  <c r="Z3659" i="1"/>
  <c r="Z3658" i="1"/>
  <c r="Z3657" i="1"/>
  <c r="Z3656" i="1"/>
  <c r="Z3655" i="1"/>
  <c r="Z3654" i="1"/>
  <c r="Z3652" i="1"/>
  <c r="Z3642" i="1"/>
  <c r="Z3641" i="1"/>
  <c r="Z3640" i="1"/>
  <c r="Z3639" i="1"/>
  <c r="Z3638" i="1"/>
  <c r="Z3637" i="1"/>
  <c r="Z3636" i="1"/>
  <c r="Z3635" i="1"/>
  <c r="Z3634" i="1"/>
  <c r="Z3633" i="1"/>
  <c r="Z3632" i="1"/>
  <c r="Z3631" i="1"/>
  <c r="Z3630" i="1"/>
  <c r="Z3628" i="1"/>
  <c r="Z3618" i="1"/>
  <c r="Z3617" i="1"/>
  <c r="Z3616" i="1"/>
  <c r="Z3615" i="1"/>
  <c r="Z3614" i="1"/>
  <c r="Z3613" i="1"/>
  <c r="Z3612" i="1"/>
  <c r="Z3611" i="1"/>
  <c r="Z3610" i="1"/>
  <c r="Z3609" i="1"/>
  <c r="Z3608" i="1"/>
  <c r="Z3607" i="1"/>
  <c r="Z3606" i="1"/>
  <c r="Z3604" i="1"/>
  <c r="Z3595" i="1"/>
  <c r="Z3594" i="1"/>
  <c r="Z3593" i="1"/>
  <c r="Z3592" i="1"/>
  <c r="Z3591" i="1"/>
  <c r="Z3590" i="1"/>
  <c r="Z3589" i="1"/>
  <c r="Z3588" i="1"/>
  <c r="Z3587" i="1"/>
  <c r="Z3586" i="1"/>
  <c r="Z3585" i="1"/>
  <c r="Z3584" i="1"/>
  <c r="Z3583" i="1"/>
  <c r="Z3581" i="1"/>
  <c r="Z3571" i="1"/>
  <c r="Z3570" i="1"/>
  <c r="Z3569" i="1"/>
  <c r="Z3568" i="1"/>
  <c r="Z3567" i="1"/>
  <c r="Z3566" i="1"/>
  <c r="Z3565" i="1"/>
  <c r="Z3564" i="1"/>
  <c r="Z3563" i="1"/>
  <c r="Z3562" i="1"/>
  <c r="Z3561" i="1"/>
  <c r="Z3560" i="1"/>
  <c r="Z3559" i="1"/>
  <c r="Z3557" i="1"/>
  <c r="Z3547" i="1"/>
  <c r="Z3546" i="1"/>
  <c r="Z3545" i="1"/>
  <c r="Z3544" i="1"/>
  <c r="Z3543" i="1"/>
  <c r="Z3542" i="1"/>
  <c r="Z3541" i="1"/>
  <c r="Z3540" i="1"/>
  <c r="Z3539" i="1"/>
  <c r="Z3538" i="1"/>
  <c r="Z3537" i="1"/>
  <c r="Z3536" i="1"/>
  <c r="Z3535" i="1"/>
  <c r="Z3533" i="1"/>
  <c r="Z3523" i="1"/>
  <c r="Z3522" i="1"/>
  <c r="Z3521" i="1"/>
  <c r="Z3520" i="1"/>
  <c r="Z3519" i="1"/>
  <c r="Z3518" i="1"/>
  <c r="Z3517" i="1"/>
  <c r="Z3516" i="1"/>
  <c r="Z3515" i="1"/>
  <c r="Z3514" i="1"/>
  <c r="Z3513" i="1"/>
  <c r="Z3512" i="1"/>
  <c r="Z3511" i="1"/>
  <c r="Z3509" i="1"/>
  <c r="Z3499" i="1"/>
  <c r="Z3498" i="1"/>
  <c r="Z3497" i="1"/>
  <c r="Z3496" i="1"/>
  <c r="Z3495" i="1"/>
  <c r="Z3494" i="1"/>
  <c r="Z3493" i="1"/>
  <c r="Z3492" i="1"/>
  <c r="Z3491" i="1"/>
  <c r="Z3490" i="1"/>
  <c r="Z3489" i="1"/>
  <c r="Z3488" i="1"/>
  <c r="Z3487" i="1"/>
  <c r="Z3485" i="1"/>
  <c r="Z3476" i="1"/>
  <c r="Z3475" i="1"/>
  <c r="Z3474" i="1"/>
  <c r="Z3473" i="1"/>
  <c r="Z3472" i="1"/>
  <c r="Z3471" i="1"/>
  <c r="Z3470" i="1"/>
  <c r="Z3469" i="1"/>
  <c r="Z3468" i="1"/>
  <c r="Z3467" i="1"/>
  <c r="Z3466" i="1"/>
  <c r="Z3465" i="1"/>
  <c r="Z3464" i="1"/>
  <c r="Z3462" i="1"/>
  <c r="Z3452" i="1"/>
  <c r="Z3451" i="1"/>
  <c r="Z3450" i="1"/>
  <c r="Z3449" i="1"/>
  <c r="Z3448" i="1"/>
  <c r="Z3447" i="1"/>
  <c r="Z3446" i="1"/>
  <c r="Z3445" i="1"/>
  <c r="Z3444" i="1"/>
  <c r="Z3443" i="1"/>
  <c r="Z3442" i="1"/>
  <c r="Z3441" i="1"/>
  <c r="Z3440" i="1"/>
  <c r="Z3438" i="1"/>
  <c r="Z3428" i="1"/>
  <c r="Z3427" i="1"/>
  <c r="Z3426" i="1"/>
  <c r="Z3425" i="1"/>
  <c r="Z3424" i="1"/>
  <c r="Z3423" i="1"/>
  <c r="Z3422" i="1"/>
  <c r="Z3421" i="1"/>
  <c r="Z3420" i="1"/>
  <c r="Z3419" i="1"/>
  <c r="Z3418" i="1"/>
  <c r="Z3417" i="1"/>
  <c r="Z3416" i="1"/>
  <c r="Z3414" i="1"/>
  <c r="Z3404" i="1"/>
  <c r="Z3403" i="1"/>
  <c r="Z3402" i="1"/>
  <c r="Z3401" i="1"/>
  <c r="Z3400" i="1"/>
  <c r="Z3399" i="1"/>
  <c r="Z3398" i="1"/>
  <c r="Z3397" i="1"/>
  <c r="Z3396" i="1"/>
  <c r="Z3395" i="1"/>
  <c r="Z3394" i="1"/>
  <c r="Z3393" i="1"/>
  <c r="Z3392" i="1"/>
  <c r="Z3390" i="1"/>
  <c r="Z3380" i="1"/>
  <c r="Z3379" i="1"/>
  <c r="Z3378" i="1"/>
  <c r="Z3377" i="1"/>
  <c r="Z3376" i="1"/>
  <c r="Z3375" i="1"/>
  <c r="Z3374" i="1"/>
  <c r="Z3373" i="1"/>
  <c r="Z3372" i="1"/>
  <c r="Z3371" i="1"/>
  <c r="Z3370" i="1"/>
  <c r="Z3369" i="1"/>
  <c r="Z3368" i="1"/>
  <c r="Z3366" i="1"/>
  <c r="Z3357" i="1"/>
  <c r="Z3356" i="1"/>
  <c r="Z3355" i="1"/>
  <c r="Z3354" i="1"/>
  <c r="Z3353" i="1"/>
  <c r="Z3352" i="1"/>
  <c r="Z3351" i="1"/>
  <c r="Z3350" i="1"/>
  <c r="Z3349" i="1"/>
  <c r="Z3348" i="1"/>
  <c r="Z3347" i="1"/>
  <c r="Z3346" i="1"/>
  <c r="Z3345" i="1"/>
  <c r="Z3343" i="1"/>
  <c r="Z3333" i="1"/>
  <c r="Z3332" i="1"/>
  <c r="Z3331" i="1"/>
  <c r="Z3330" i="1"/>
  <c r="Z3329" i="1"/>
  <c r="Z3328" i="1"/>
  <c r="Z3327" i="1"/>
  <c r="Z3326" i="1"/>
  <c r="Z3325" i="1"/>
  <c r="Z3324" i="1"/>
  <c r="Z3323" i="1"/>
  <c r="Z3322" i="1"/>
  <c r="Z3321" i="1"/>
  <c r="Z3319" i="1"/>
  <c r="Z3309" i="1"/>
  <c r="Z3308" i="1"/>
  <c r="Z3307" i="1"/>
  <c r="Z3306" i="1"/>
  <c r="Z3305" i="1"/>
  <c r="Z3304" i="1"/>
  <c r="Z3303" i="1"/>
  <c r="Z3302" i="1"/>
  <c r="Z3301" i="1"/>
  <c r="Z3300" i="1"/>
  <c r="Z3299" i="1"/>
  <c r="Z3298" i="1"/>
  <c r="Z3297" i="1"/>
  <c r="Z3295" i="1"/>
  <c r="Z3285" i="1"/>
  <c r="Z3284" i="1"/>
  <c r="Z3283" i="1"/>
  <c r="Z3282" i="1"/>
  <c r="Z3281" i="1"/>
  <c r="Z3280" i="1"/>
  <c r="Z3279" i="1"/>
  <c r="Z3278" i="1"/>
  <c r="Z3277" i="1"/>
  <c r="Z3276" i="1"/>
  <c r="Z3275" i="1"/>
  <c r="Z3274" i="1"/>
  <c r="Z3273" i="1"/>
  <c r="Z3271" i="1"/>
  <c r="Z3261" i="1"/>
  <c r="Z3260" i="1"/>
  <c r="Z3259" i="1"/>
  <c r="Z3258" i="1"/>
  <c r="Z3257" i="1"/>
  <c r="Z3256" i="1"/>
  <c r="Z3255" i="1"/>
  <c r="Z3254" i="1"/>
  <c r="Z3253" i="1"/>
  <c r="Z3252" i="1"/>
  <c r="Z3251" i="1"/>
  <c r="Z3250" i="1"/>
  <c r="Z3249" i="1"/>
  <c r="Z3247" i="1"/>
  <c r="Z3238" i="1"/>
  <c r="Z3237" i="1"/>
  <c r="Z3236" i="1"/>
  <c r="Z3235" i="1"/>
  <c r="Z3234" i="1"/>
  <c r="Z3233" i="1"/>
  <c r="Z3232" i="1"/>
  <c r="Z3231" i="1"/>
  <c r="Z3230" i="1"/>
  <c r="Z3229" i="1"/>
  <c r="Z3228" i="1"/>
  <c r="Z3227" i="1"/>
  <c r="Z3226" i="1"/>
  <c r="Z3224" i="1"/>
  <c r="Z3214" i="1"/>
  <c r="Z3213" i="1"/>
  <c r="Z3212" i="1"/>
  <c r="Z3211" i="1"/>
  <c r="Z3210" i="1"/>
  <c r="Z3209" i="1"/>
  <c r="Z3208" i="1"/>
  <c r="Z3207" i="1"/>
  <c r="Z3206" i="1"/>
  <c r="Z3205" i="1"/>
  <c r="Z3204" i="1"/>
  <c r="Z3203" i="1"/>
  <c r="Z3202" i="1"/>
  <c r="Z3200" i="1"/>
  <c r="Z3190" i="1"/>
  <c r="Z3189" i="1"/>
  <c r="Z3188" i="1"/>
  <c r="Z3187" i="1"/>
  <c r="Z3186" i="1"/>
  <c r="Z3185" i="1"/>
  <c r="Z3184" i="1"/>
  <c r="Z3183" i="1"/>
  <c r="Z3182" i="1"/>
  <c r="Z3181" i="1"/>
  <c r="Z3180" i="1"/>
  <c r="Z3179" i="1"/>
  <c r="Z3178" i="1"/>
  <c r="Z3176" i="1"/>
  <c r="Z3166" i="1"/>
  <c r="Z3165" i="1"/>
  <c r="Z3164" i="1"/>
  <c r="Z3163" i="1"/>
  <c r="Z3162" i="1"/>
  <c r="Z3161" i="1"/>
  <c r="Z3160" i="1"/>
  <c r="Z3159" i="1"/>
  <c r="Z3158" i="1"/>
  <c r="Z3157" i="1"/>
  <c r="Z3156" i="1"/>
  <c r="Z3155" i="1"/>
  <c r="Z3154" i="1"/>
  <c r="Z3152" i="1"/>
  <c r="Z3141" i="1"/>
  <c r="Z3140" i="1"/>
  <c r="Z3139" i="1"/>
  <c r="Z3138" i="1"/>
  <c r="Z3137" i="1"/>
  <c r="Z3136" i="1"/>
  <c r="Z3135" i="1"/>
  <c r="Z3134" i="1"/>
  <c r="Z3133" i="1"/>
  <c r="Z3132" i="1"/>
  <c r="Z3131" i="1"/>
  <c r="Z3130" i="1"/>
  <c r="Z3129" i="1"/>
  <c r="Z3127" i="1"/>
  <c r="Z3117" i="1"/>
  <c r="Z3116" i="1"/>
  <c r="Z3115" i="1"/>
  <c r="Z3114" i="1"/>
  <c r="Z3113" i="1"/>
  <c r="Z3112" i="1"/>
  <c r="Z3111" i="1"/>
  <c r="Z3110" i="1"/>
  <c r="Z3109" i="1"/>
  <c r="Z3108" i="1"/>
  <c r="Z3107" i="1"/>
  <c r="Z3106" i="1"/>
  <c r="Z3105" i="1"/>
  <c r="Z3103" i="1"/>
  <c r="Z3093" i="1"/>
  <c r="Z3092" i="1"/>
  <c r="Z3091" i="1"/>
  <c r="Z3090" i="1"/>
  <c r="Z3089" i="1"/>
  <c r="Z3088" i="1"/>
  <c r="Z3087" i="1"/>
  <c r="Z3086" i="1"/>
  <c r="Z3085" i="1"/>
  <c r="Z3084" i="1"/>
  <c r="Z3083" i="1"/>
  <c r="Z3082" i="1"/>
  <c r="Z3081" i="1"/>
  <c r="Z3079" i="1"/>
  <c r="Z3069" i="1"/>
  <c r="Z3068" i="1"/>
  <c r="Z3067" i="1"/>
  <c r="Z3066" i="1"/>
  <c r="Z3065" i="1"/>
  <c r="Z3064" i="1"/>
  <c r="Z3063" i="1"/>
  <c r="Z3062" i="1"/>
  <c r="Z3061" i="1"/>
  <c r="Z3060" i="1"/>
  <c r="Z3059" i="1"/>
  <c r="Z3058" i="1"/>
  <c r="Z3057" i="1"/>
  <c r="Z3055" i="1"/>
  <c r="Z3045" i="1"/>
  <c r="Z3044" i="1"/>
  <c r="Z3043" i="1"/>
  <c r="Z3042" i="1"/>
  <c r="Z3041" i="1"/>
  <c r="Z3040" i="1"/>
  <c r="Z3039" i="1"/>
  <c r="Z3038" i="1"/>
  <c r="Z3037" i="1"/>
  <c r="Z3036" i="1"/>
  <c r="Z3035" i="1"/>
  <c r="Z3034" i="1"/>
  <c r="Z3033" i="1"/>
  <c r="Z3031" i="1"/>
  <c r="Z3022" i="1"/>
  <c r="Z3021" i="1"/>
  <c r="Z3020" i="1"/>
  <c r="Z3019" i="1"/>
  <c r="Z3018" i="1"/>
  <c r="Z3017" i="1"/>
  <c r="Z3016" i="1"/>
  <c r="Z3015" i="1"/>
  <c r="Z3014" i="1"/>
  <c r="Z3013" i="1"/>
  <c r="Z3012" i="1"/>
  <c r="Z3011" i="1"/>
  <c r="Z3010" i="1"/>
  <c r="Z3008" i="1"/>
  <c r="Z2998" i="1"/>
  <c r="Z2997" i="1"/>
  <c r="Z2996" i="1"/>
  <c r="Z2995" i="1"/>
  <c r="Z2994" i="1"/>
  <c r="Z2993" i="1"/>
  <c r="Z2992" i="1"/>
  <c r="Z2991" i="1"/>
  <c r="Z2990" i="1"/>
  <c r="Z2989" i="1"/>
  <c r="Z2988" i="1"/>
  <c r="Z2987" i="1"/>
  <c r="Z2986" i="1"/>
  <c r="Z2984" i="1"/>
  <c r="Z2974" i="1"/>
  <c r="Z2973" i="1"/>
  <c r="Z2972" i="1"/>
  <c r="Z2971" i="1"/>
  <c r="Z2970" i="1"/>
  <c r="Z2969" i="1"/>
  <c r="Z2968" i="1"/>
  <c r="Z2967" i="1"/>
  <c r="Z2966" i="1"/>
  <c r="Z2965" i="1"/>
  <c r="Z2964" i="1"/>
  <c r="Z2963" i="1"/>
  <c r="Z2962" i="1"/>
  <c r="Z2960" i="1"/>
  <c r="Z2950" i="1"/>
  <c r="Z2949" i="1"/>
  <c r="Z2948" i="1"/>
  <c r="Z2947" i="1"/>
  <c r="Z2946" i="1"/>
  <c r="Z2945" i="1"/>
  <c r="Z2944" i="1"/>
  <c r="Z2943" i="1"/>
  <c r="Z2942" i="1"/>
  <c r="Z2941" i="1"/>
  <c r="Z2940" i="1"/>
  <c r="Z2939" i="1"/>
  <c r="Z2938" i="1"/>
  <c r="Z2936" i="1"/>
  <c r="Z2926" i="1"/>
  <c r="Z2925" i="1"/>
  <c r="Z2924" i="1"/>
  <c r="Z2923" i="1"/>
  <c r="Z2922" i="1"/>
  <c r="Z2921" i="1"/>
  <c r="Z2920" i="1"/>
  <c r="Z2919" i="1"/>
  <c r="Z2918" i="1"/>
  <c r="Z2917" i="1"/>
  <c r="Z2916" i="1"/>
  <c r="Z2914" i="1"/>
  <c r="Z2913" i="1"/>
  <c r="Z2912" i="1"/>
  <c r="Z2911" i="1"/>
  <c r="Z2910" i="1"/>
  <c r="Z2909" i="1"/>
  <c r="Z2908" i="1"/>
  <c r="Z2907" i="1"/>
  <c r="Z2906" i="1"/>
  <c r="Z2905" i="1"/>
  <c r="Z2904" i="1"/>
  <c r="Z2903" i="1"/>
  <c r="Z2902" i="1"/>
  <c r="Z2901" i="1"/>
  <c r="Z2899" i="1"/>
  <c r="Z2889" i="1"/>
  <c r="Z2888" i="1"/>
  <c r="Z2887" i="1"/>
  <c r="Z2886" i="1"/>
  <c r="Z2885" i="1"/>
  <c r="Z2884" i="1"/>
  <c r="Z2883" i="1"/>
  <c r="Z2882" i="1"/>
  <c r="Z2881" i="1"/>
  <c r="Z2880" i="1"/>
  <c r="Z2879" i="1"/>
  <c r="Z2878" i="1"/>
  <c r="Z2877" i="1"/>
  <c r="Z2875" i="1"/>
  <c r="Z2865" i="1"/>
  <c r="Z2864" i="1"/>
  <c r="Z2863" i="1"/>
  <c r="Z2862" i="1"/>
  <c r="Z2861" i="1"/>
  <c r="Z2860" i="1"/>
  <c r="Z2859" i="1"/>
  <c r="Z2858" i="1"/>
  <c r="Z2857" i="1"/>
  <c r="Z2856" i="1"/>
  <c r="Z2855" i="1"/>
  <c r="Z2854" i="1"/>
  <c r="Z2853" i="1"/>
  <c r="Z2851" i="1"/>
  <c r="Z2841" i="1"/>
  <c r="Z2840" i="1"/>
  <c r="Z2839" i="1"/>
  <c r="Z2838" i="1"/>
  <c r="Z2837" i="1"/>
  <c r="Z2836" i="1"/>
  <c r="Z2835" i="1"/>
  <c r="Z2834" i="1"/>
  <c r="Z2833" i="1"/>
  <c r="Z2832" i="1"/>
  <c r="Z2831" i="1"/>
  <c r="Z2830" i="1"/>
  <c r="Z2829" i="1"/>
  <c r="Z2827" i="1"/>
  <c r="Z2818" i="1"/>
  <c r="Z2817" i="1"/>
  <c r="Z2816" i="1"/>
  <c r="Z2815" i="1"/>
  <c r="Z2814" i="1"/>
  <c r="Z2813" i="1"/>
  <c r="Z2812" i="1"/>
  <c r="Z2811" i="1"/>
  <c r="Z2810" i="1"/>
  <c r="Z2809" i="1"/>
  <c r="Z2808" i="1"/>
  <c r="Z2807" i="1"/>
  <c r="Z2806" i="1"/>
  <c r="Z2804" i="1"/>
  <c r="Z2794" i="1"/>
  <c r="Z2793" i="1"/>
  <c r="Z2792" i="1"/>
  <c r="Z2791" i="1"/>
  <c r="Z2790" i="1"/>
  <c r="Z2789" i="1"/>
  <c r="Z2788" i="1"/>
  <c r="Z2787" i="1"/>
  <c r="Z2786" i="1"/>
  <c r="Z2785" i="1"/>
  <c r="Z2784" i="1"/>
  <c r="Z2783" i="1"/>
  <c r="Z2782" i="1"/>
  <c r="Z2780" i="1"/>
  <c r="Z2770" i="1"/>
  <c r="Z2769" i="1"/>
  <c r="Z2768" i="1"/>
  <c r="Z2767" i="1"/>
  <c r="Z2766" i="1"/>
  <c r="Z2765" i="1"/>
  <c r="Z2764" i="1"/>
  <c r="Z2763" i="1"/>
  <c r="Z2762" i="1"/>
  <c r="Z2761" i="1"/>
  <c r="Z2760" i="1"/>
  <c r="Z2759" i="1"/>
  <c r="Z2758" i="1"/>
  <c r="Z2756" i="1"/>
  <c r="Z2746" i="1"/>
  <c r="Z2745" i="1"/>
  <c r="Z2744" i="1"/>
  <c r="Z2743" i="1"/>
  <c r="Z2742" i="1"/>
  <c r="Z2741" i="1"/>
  <c r="Z2740" i="1"/>
  <c r="Z2739" i="1"/>
  <c r="Z2738" i="1"/>
  <c r="Z2737" i="1"/>
  <c r="Z2736" i="1"/>
  <c r="Z2735" i="1"/>
  <c r="Z2734" i="1"/>
  <c r="Z2732" i="1"/>
  <c r="Z2722" i="1"/>
  <c r="Z2721" i="1"/>
  <c r="Z2720" i="1"/>
  <c r="Z2719" i="1"/>
  <c r="Z2718" i="1"/>
  <c r="Z2717" i="1"/>
  <c r="Z2716" i="1"/>
  <c r="Z2715" i="1"/>
  <c r="Z2714" i="1"/>
  <c r="Z2713" i="1"/>
  <c r="Z2712" i="1"/>
  <c r="Z2711" i="1"/>
  <c r="Z2710" i="1"/>
  <c r="Z2708" i="1"/>
  <c r="Z2699" i="1"/>
  <c r="Z2698" i="1"/>
  <c r="Z2697" i="1"/>
  <c r="Z2696" i="1"/>
  <c r="Z2695" i="1"/>
  <c r="Z2694" i="1"/>
  <c r="Z2693" i="1"/>
  <c r="Z2692" i="1"/>
  <c r="Z2691" i="1"/>
  <c r="Z2690" i="1"/>
  <c r="Z2689" i="1"/>
  <c r="Z2688" i="1"/>
  <c r="Z2687" i="1"/>
  <c r="Z2685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1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7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3" i="1"/>
  <c r="Z2603" i="1"/>
  <c r="Z2602" i="1"/>
  <c r="Z2601" i="1"/>
  <c r="Z2600" i="1"/>
  <c r="Z2599" i="1"/>
  <c r="Z2598" i="1"/>
  <c r="Z2597" i="1"/>
  <c r="Z2596" i="1"/>
  <c r="Z2595" i="1"/>
  <c r="Z2594" i="1"/>
  <c r="Z2593" i="1"/>
  <c r="Z2592" i="1"/>
  <c r="Z2591" i="1"/>
  <c r="Z2589" i="1"/>
  <c r="Z2580" i="1"/>
  <c r="Z2579" i="1"/>
  <c r="Z2578" i="1"/>
  <c r="Z2577" i="1"/>
  <c r="Z2576" i="1"/>
  <c r="Z2575" i="1"/>
  <c r="Z2574" i="1"/>
  <c r="Z2573" i="1"/>
  <c r="Z2572" i="1"/>
  <c r="Z2571" i="1"/>
  <c r="Z2570" i="1"/>
  <c r="Z2569" i="1"/>
  <c r="Z2568" i="1"/>
  <c r="Z2566" i="1"/>
  <c r="Z2556" i="1"/>
  <c r="Z2555" i="1"/>
  <c r="Z2554" i="1"/>
  <c r="Z2553" i="1"/>
  <c r="Z2552" i="1"/>
  <c r="Z2551" i="1"/>
  <c r="Z2550" i="1"/>
  <c r="Z2549" i="1"/>
  <c r="Z2548" i="1"/>
  <c r="Z2547" i="1"/>
  <c r="Z2546" i="1"/>
  <c r="Z2545" i="1"/>
  <c r="Z2544" i="1"/>
  <c r="Z2542" i="1"/>
  <c r="Z2532" i="1"/>
  <c r="Z2531" i="1"/>
  <c r="Z2530" i="1"/>
  <c r="Z2529" i="1"/>
  <c r="Z2528" i="1"/>
  <c r="Z2527" i="1"/>
  <c r="Z2526" i="1"/>
  <c r="Z2525" i="1"/>
  <c r="Z2524" i="1"/>
  <c r="Z2523" i="1"/>
  <c r="Z2522" i="1"/>
  <c r="Z2521" i="1"/>
  <c r="Z2520" i="1"/>
  <c r="Z2518" i="1"/>
  <c r="Z2508" i="1"/>
  <c r="Z2507" i="1"/>
  <c r="Z2506" i="1"/>
  <c r="Z2505" i="1"/>
  <c r="Z2504" i="1"/>
  <c r="Z2503" i="1"/>
  <c r="Z2502" i="1"/>
  <c r="Z2501" i="1"/>
  <c r="Z2500" i="1"/>
  <c r="Z2499" i="1"/>
  <c r="Z2498" i="1"/>
  <c r="Z2497" i="1"/>
  <c r="Z2496" i="1"/>
  <c r="Z2494" i="1"/>
  <c r="Z2484" i="1"/>
  <c r="Z2483" i="1"/>
  <c r="Z2482" i="1"/>
  <c r="Z2481" i="1"/>
  <c r="Z2480" i="1"/>
  <c r="Z2479" i="1"/>
  <c r="Z2478" i="1"/>
  <c r="Z2477" i="1"/>
  <c r="Z2476" i="1"/>
  <c r="Z2475" i="1"/>
  <c r="Z2474" i="1"/>
  <c r="Z2473" i="1"/>
  <c r="Z2472" i="1"/>
  <c r="Z2469" i="1"/>
  <c r="Z2468" i="1"/>
  <c r="Z2467" i="1"/>
  <c r="Z2466" i="1"/>
  <c r="Z2465" i="1"/>
  <c r="Z2464" i="1"/>
  <c r="Z2463" i="1"/>
  <c r="Z2462" i="1"/>
  <c r="Z2461" i="1"/>
  <c r="Z2460" i="1"/>
  <c r="Z2459" i="1"/>
  <c r="Z2458" i="1"/>
  <c r="Z2457" i="1"/>
  <c r="Z2456" i="1"/>
  <c r="Z2445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397" i="1"/>
  <c r="Z2396" i="1"/>
  <c r="Z2395" i="1"/>
  <c r="Z2394" i="1"/>
  <c r="Z2393" i="1"/>
  <c r="Z2392" i="1"/>
  <c r="Z2391" i="1"/>
  <c r="Z2390" i="1"/>
  <c r="Z2389" i="1"/>
  <c r="Z2388" i="1"/>
  <c r="Z2387" i="1"/>
  <c r="Z2386" i="1"/>
  <c r="Z2385" i="1"/>
  <c r="Z238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3" i="1"/>
  <c r="Z2334" i="1"/>
  <c r="Z2333" i="1"/>
  <c r="Z2332" i="1"/>
  <c r="Z2331" i="1"/>
  <c r="Z2330" i="1"/>
  <c r="Z2329" i="1"/>
  <c r="Z2328" i="1"/>
  <c r="Z2327" i="1"/>
  <c r="Z2326" i="1"/>
  <c r="Z2325" i="1"/>
  <c r="Z2324" i="1"/>
  <c r="Z2323" i="1"/>
  <c r="Z2322" i="1"/>
  <c r="Z2320" i="1"/>
  <c r="Z2310" i="1"/>
  <c r="Z2309" i="1"/>
  <c r="Z2308" i="1"/>
  <c r="Z2307" i="1"/>
  <c r="Z2306" i="1"/>
  <c r="Z2305" i="1"/>
  <c r="Z2304" i="1"/>
  <c r="Z2303" i="1"/>
  <c r="Z2302" i="1"/>
  <c r="Z2301" i="1"/>
  <c r="Z2300" i="1"/>
  <c r="Z2299" i="1"/>
  <c r="Z2298" i="1"/>
  <c r="Z2296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2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25" i="1"/>
  <c r="Z2224" i="1"/>
  <c r="Z2223" i="1"/>
  <c r="Z2222" i="1"/>
  <c r="Z2221" i="1"/>
  <c r="Z2220" i="1"/>
  <c r="Z2219" i="1"/>
  <c r="Z2218" i="1"/>
  <c r="Z2217" i="1"/>
  <c r="Z2216" i="1"/>
  <c r="Z2215" i="1"/>
  <c r="Z2214" i="1"/>
  <c r="Z2213" i="1"/>
  <c r="Z2212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56" i="1"/>
  <c r="Z2155" i="1"/>
  <c r="Z2154" i="1"/>
  <c r="Z2153" i="1"/>
  <c r="Z2152" i="1"/>
  <c r="Z2151" i="1"/>
  <c r="Z2150" i="1"/>
  <c r="Z2149" i="1"/>
  <c r="Z2148" i="1"/>
  <c r="Z2147" i="1"/>
  <c r="Z2146" i="1"/>
  <c r="Z2145" i="1"/>
  <c r="Z2143" i="1"/>
  <c r="Z2141" i="1"/>
  <c r="Z2140" i="1"/>
  <c r="Z2139" i="1"/>
  <c r="Z2138" i="1"/>
  <c r="Z2137" i="1"/>
  <c r="Z2136" i="1"/>
  <c r="Z2135" i="1"/>
  <c r="Z2134" i="1"/>
  <c r="Z2133" i="1"/>
  <c r="Z2132" i="1"/>
  <c r="Z2131" i="1"/>
  <c r="Z2130" i="1"/>
  <c r="Z2129" i="1"/>
  <c r="Z2127" i="1"/>
  <c r="Z2118" i="1"/>
  <c r="Z2117" i="1"/>
  <c r="Z2116" i="1"/>
  <c r="Z2115" i="1"/>
  <c r="Z2114" i="1"/>
  <c r="Z2113" i="1"/>
  <c r="Z2112" i="1"/>
  <c r="Z2111" i="1"/>
  <c r="Z2110" i="1"/>
  <c r="Z2109" i="1"/>
  <c r="Z2108" i="1"/>
  <c r="Z2107" i="1"/>
  <c r="Z2106" i="1"/>
  <c r="Z2104" i="1"/>
  <c r="Z2095" i="1"/>
  <c r="Z2094" i="1"/>
  <c r="Z2093" i="1"/>
  <c r="Z2092" i="1"/>
  <c r="Z2091" i="1"/>
  <c r="Z2090" i="1"/>
  <c r="Z2089" i="1"/>
  <c r="Z2088" i="1"/>
  <c r="Z2087" i="1"/>
  <c r="Z2086" i="1"/>
  <c r="Z2085" i="1"/>
  <c r="Z2084" i="1"/>
  <c r="Z2083" i="1"/>
  <c r="Z2081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8" i="1"/>
  <c r="Z2049" i="1"/>
  <c r="Z2048" i="1"/>
  <c r="Z2047" i="1"/>
  <c r="Z2046" i="1"/>
  <c r="Z2045" i="1"/>
  <c r="Z2044" i="1"/>
  <c r="Z2043" i="1"/>
  <c r="Z2042" i="1"/>
  <c r="Z2041" i="1"/>
  <c r="Z2040" i="1"/>
  <c r="Z2039" i="1"/>
  <c r="Z2038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1" i="1"/>
  <c r="Z2012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8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5" i="1"/>
  <c r="Z1966" i="1"/>
  <c r="Z1965" i="1"/>
  <c r="Z1964" i="1"/>
  <c r="Z1963" i="1"/>
  <c r="Z1962" i="1"/>
  <c r="Z1961" i="1"/>
  <c r="Z1960" i="1"/>
  <c r="Z1959" i="1"/>
  <c r="Z1958" i="1"/>
  <c r="Z1957" i="1"/>
  <c r="Z1956" i="1"/>
  <c r="Z1955" i="1"/>
  <c r="Z1954" i="1"/>
  <c r="Z1952" i="1"/>
  <c r="Z1944" i="1"/>
  <c r="Z1943" i="1"/>
  <c r="Z1942" i="1"/>
  <c r="Z1941" i="1"/>
  <c r="Z1940" i="1"/>
  <c r="Z1939" i="1"/>
  <c r="Z1938" i="1"/>
  <c r="Z1937" i="1"/>
  <c r="Z1936" i="1"/>
  <c r="Z1935" i="1"/>
  <c r="Z1934" i="1"/>
  <c r="Z1933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6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2" i="1"/>
  <c r="Z1883" i="1"/>
  <c r="Z1882" i="1"/>
  <c r="Z1881" i="1"/>
  <c r="Z1880" i="1"/>
  <c r="Z1879" i="1"/>
  <c r="Z1878" i="1"/>
  <c r="Z1877" i="1"/>
  <c r="Z1876" i="1"/>
  <c r="Z1875" i="1"/>
  <c r="Z1874" i="1"/>
  <c r="Z1873" i="1"/>
  <c r="Z1872" i="1"/>
  <c r="Z1871" i="1"/>
  <c r="Z1869" i="1"/>
  <c r="Z1860" i="1"/>
  <c r="Z1859" i="1"/>
  <c r="Z1858" i="1"/>
  <c r="Z1857" i="1"/>
  <c r="Z1856" i="1"/>
  <c r="Z1855" i="1"/>
  <c r="Z1854" i="1"/>
  <c r="Z1853" i="1"/>
  <c r="Z1852" i="1"/>
  <c r="Z1851" i="1"/>
  <c r="Z1850" i="1"/>
  <c r="Z1849" i="1"/>
  <c r="Z1848" i="1"/>
  <c r="Z1846" i="1"/>
  <c r="Z1836" i="1"/>
  <c r="Z1835" i="1"/>
  <c r="Z1834" i="1"/>
  <c r="Z1833" i="1"/>
  <c r="Z1832" i="1"/>
  <c r="Z1831" i="1"/>
  <c r="Z1830" i="1"/>
  <c r="Z1829" i="1"/>
  <c r="Z1828" i="1"/>
  <c r="Z1827" i="1"/>
  <c r="Z1826" i="1"/>
  <c r="Z1825" i="1"/>
  <c r="Z1824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1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8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1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8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5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2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09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3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0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7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09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5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2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8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6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0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7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4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09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0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1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6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3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7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5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2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6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1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8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5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09" i="1"/>
  <c r="Z202" i="1"/>
  <c r="Z201" i="1"/>
  <c r="Z200" i="1"/>
  <c r="Z199" i="1"/>
  <c r="Z198" i="1"/>
  <c r="Z197" i="1"/>
  <c r="Z196" i="1"/>
  <c r="Z195" i="1"/>
  <c r="Z194" i="1"/>
  <c r="Z193" i="1"/>
  <c r="Z192" i="1"/>
  <c r="Z190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4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0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6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8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2" i="1"/>
  <c r="O900" i="1"/>
  <c r="AA900" i="1" s="1"/>
  <c r="N900" i="1"/>
  <c r="O1463" i="1"/>
  <c r="AA1463" i="1" s="1"/>
  <c r="O1526" i="1"/>
  <c r="M1525" i="1"/>
  <c r="O1610" i="1"/>
  <c r="AD1609" i="1" s="1"/>
  <c r="N1610" i="1"/>
  <c r="O1823" i="1"/>
  <c r="AA1823" i="1" s="1"/>
  <c r="N1823" i="1"/>
  <c r="O1932" i="1"/>
  <c r="AD1931" i="1" s="1"/>
  <c r="N1932" i="1"/>
  <c r="AB1932" i="1" s="1"/>
  <c r="O2037" i="1"/>
  <c r="N2037" i="1"/>
  <c r="O2144" i="1"/>
  <c r="AA2144" i="1" s="1"/>
  <c r="N2144" i="1"/>
  <c r="Z2144" i="1" s="1"/>
  <c r="O2250" i="1"/>
  <c r="AA2250" i="1" s="1"/>
  <c r="N2250" i="1"/>
  <c r="O2361" i="1"/>
  <c r="AA2361" i="1" s="1"/>
  <c r="N2361" i="1"/>
  <c r="AB2361" i="1" s="1"/>
  <c r="O2471" i="1"/>
  <c r="AA2471" i="1" s="1"/>
  <c r="N2471" i="1"/>
  <c r="R5010" i="1"/>
  <c r="K1717" i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L2601" i="4" l="1"/>
  <c r="L2602" i="4" s="1"/>
  <c r="L2603" i="4" s="1"/>
  <c r="L2604" i="4" s="1"/>
  <c r="L2605" i="4" s="1"/>
  <c r="L2606" i="4" s="1"/>
  <c r="L2607" i="4" s="1"/>
  <c r="L2608" i="4" s="1"/>
  <c r="L2609" i="4" s="1"/>
  <c r="L2610" i="4" s="1"/>
  <c r="P2596" i="4"/>
  <c r="Q2596" i="4"/>
  <c r="P3050" i="4"/>
  <c r="P1694" i="4"/>
  <c r="Q1352" i="4"/>
  <c r="Q3050" i="4"/>
  <c r="P1821" i="4"/>
  <c r="Q55" i="4"/>
  <c r="P192" i="4"/>
  <c r="P1867" i="4"/>
  <c r="Q828" i="4"/>
  <c r="P1443" i="4"/>
  <c r="Q2552" i="4"/>
  <c r="L1379" i="4"/>
  <c r="L1380" i="4" s="1"/>
  <c r="L1381" i="4" s="1"/>
  <c r="L1382" i="4" s="1"/>
  <c r="L1383" i="4" s="1"/>
  <c r="L1384" i="4" s="1"/>
  <c r="L1385" i="4" s="1"/>
  <c r="L1386" i="4" s="1"/>
  <c r="L1387" i="4" s="1"/>
  <c r="L1388" i="4" s="1"/>
  <c r="P1374" i="4"/>
  <c r="P828" i="4"/>
  <c r="P327" i="4"/>
  <c r="Q988" i="4"/>
  <c r="P1352" i="4"/>
  <c r="Q1694" i="4"/>
  <c r="P2552" i="4"/>
  <c r="P1011" i="4"/>
  <c r="Q509" i="4"/>
  <c r="Q192" i="4"/>
  <c r="P851" i="4"/>
  <c r="Q2301" i="4"/>
  <c r="P1397" i="4"/>
  <c r="Q1821" i="4"/>
  <c r="P874" i="4"/>
  <c r="P2937" i="4"/>
  <c r="L1848" i="4"/>
  <c r="L1849" i="4" s="1"/>
  <c r="L1850" i="4" s="1"/>
  <c r="L1851" i="4" s="1"/>
  <c r="L1852" i="4" s="1"/>
  <c r="L1853" i="4" s="1"/>
  <c r="L1854" i="4" s="1"/>
  <c r="L1855" i="4" s="1"/>
  <c r="L1856" i="4" s="1"/>
  <c r="L1857" i="4" s="1"/>
  <c r="Q1844" i="4"/>
  <c r="Q372" i="4"/>
  <c r="L2009" i="4"/>
  <c r="L2010" i="4" s="1"/>
  <c r="L2011" i="4" s="1"/>
  <c r="L2012" i="4" s="1"/>
  <c r="L2013" i="4" s="1"/>
  <c r="L2014" i="4" s="1"/>
  <c r="L2015" i="4" s="1"/>
  <c r="L2016" i="4" s="1"/>
  <c r="L2017" i="4" s="1"/>
  <c r="L2018" i="4" s="1"/>
  <c r="Q2004" i="4"/>
  <c r="P988" i="4"/>
  <c r="Q1374" i="4"/>
  <c r="Q1011" i="4"/>
  <c r="P509" i="4"/>
  <c r="Q1397" i="4"/>
  <c r="Q874" i="4"/>
  <c r="Q1125" i="4"/>
  <c r="L742" i="4"/>
  <c r="L1244" i="4"/>
  <c r="L2783" i="4"/>
  <c r="L2784" i="4" s="1"/>
  <c r="L2785" i="4" s="1"/>
  <c r="L2786" i="4" s="1"/>
  <c r="L2787" i="4" s="1"/>
  <c r="L2788" i="4" s="1"/>
  <c r="L2789" i="4" s="1"/>
  <c r="L2790" i="4" s="1"/>
  <c r="L2791" i="4" s="1"/>
  <c r="L2792" i="4" s="1"/>
  <c r="L1470" i="4"/>
  <c r="L970" i="4"/>
  <c r="L971" i="4" s="1"/>
  <c r="L972" i="4" s="1"/>
  <c r="L973" i="4" s="1"/>
  <c r="L974" i="4" s="1"/>
  <c r="L975" i="4" s="1"/>
  <c r="L976" i="4" s="1"/>
  <c r="L977" i="4" s="1"/>
  <c r="L978" i="4" s="1"/>
  <c r="L979" i="4" s="1"/>
  <c r="L2259" i="4"/>
  <c r="L377" i="4"/>
  <c r="L378" i="4" s="1"/>
  <c r="L379" i="4" s="1"/>
  <c r="L380" i="4" s="1"/>
  <c r="L381" i="4" s="1"/>
  <c r="L382" i="4" s="1"/>
  <c r="L383" i="4" s="1"/>
  <c r="L384" i="4" s="1"/>
  <c r="L385" i="4" s="1"/>
  <c r="AC2004" i="4"/>
  <c r="L267" i="4"/>
  <c r="L1917" i="4"/>
  <c r="AD1525" i="1"/>
  <c r="AA1526" i="1"/>
  <c r="AD2036" i="1"/>
  <c r="AA2037" i="1"/>
  <c r="AA1932" i="1"/>
  <c r="AD2144" i="1"/>
  <c r="AC2143" i="1"/>
  <c r="AC2144" i="1"/>
  <c r="Z1610" i="1"/>
  <c r="AD1610" i="1"/>
  <c r="AC1610" i="1"/>
  <c r="Z900" i="1"/>
  <c r="AC900" i="1"/>
  <c r="AC899" i="1"/>
  <c r="AD900" i="1"/>
  <c r="Z1932" i="1"/>
  <c r="AB2144" i="1"/>
  <c r="AD2361" i="1"/>
  <c r="AC2360" i="1"/>
  <c r="AD1932" i="1"/>
  <c r="AC1932" i="1"/>
  <c r="Z2471" i="1"/>
  <c r="AC2471" i="1"/>
  <c r="Z2250" i="1"/>
  <c r="AC2250" i="1"/>
  <c r="AD2250" i="1"/>
  <c r="Z2037" i="1"/>
  <c r="AD2037" i="1"/>
  <c r="AC2037" i="1"/>
  <c r="Z1823" i="1"/>
  <c r="AD1823" i="1"/>
  <c r="AC1823" i="1"/>
  <c r="AA1610" i="1"/>
  <c r="AB900" i="1"/>
  <c r="AB1823" i="1"/>
  <c r="AB2250" i="1"/>
  <c r="AB2471" i="1"/>
  <c r="AD2471" i="1"/>
  <c r="P3076" i="3"/>
  <c r="Q3076" i="3"/>
  <c r="S34" i="3"/>
  <c r="S1753" i="3"/>
  <c r="S1756" i="3"/>
  <c r="O1332" i="1"/>
  <c r="O1310" i="1"/>
  <c r="AA1310" i="1" s="1"/>
  <c r="N1310" i="1"/>
  <c r="O1295" i="1"/>
  <c r="AA1295" i="1" s="1"/>
  <c r="N1295" i="1"/>
  <c r="O1281" i="1"/>
  <c r="AA1281" i="1" s="1"/>
  <c r="N1281" i="1"/>
  <c r="O1266" i="1"/>
  <c r="N1266" i="1"/>
  <c r="O1252" i="1"/>
  <c r="AA1252" i="1" s="1"/>
  <c r="N1252" i="1"/>
  <c r="O1236" i="1"/>
  <c r="AA1236" i="1" s="1"/>
  <c r="N1236" i="1"/>
  <c r="O1222" i="1"/>
  <c r="AA1222" i="1" s="1"/>
  <c r="N1222" i="1"/>
  <c r="O1208" i="1"/>
  <c r="O1194" i="1"/>
  <c r="O1180" i="1"/>
  <c r="N1180" i="1"/>
  <c r="O1166" i="1"/>
  <c r="AA1166" i="1" s="1"/>
  <c r="N1166" i="1"/>
  <c r="O1151" i="1"/>
  <c r="AA1151" i="1" s="1"/>
  <c r="N1151" i="1"/>
  <c r="O1138" i="1"/>
  <c r="N1138" i="1"/>
  <c r="O1123" i="1"/>
  <c r="O1110" i="1"/>
  <c r="AA1110" i="1" s="1"/>
  <c r="N1110" i="1"/>
  <c r="O1095" i="1"/>
  <c r="AA1095" i="1" s="1"/>
  <c r="N1095" i="1"/>
  <c r="O1082" i="1"/>
  <c r="AA1082" i="1" s="1"/>
  <c r="N1082" i="1"/>
  <c r="O1068" i="1"/>
  <c r="AA1068" i="1" s="1"/>
  <c r="N1068" i="1"/>
  <c r="O1054" i="1"/>
  <c r="O1040" i="1"/>
  <c r="AA1040" i="1" s="1"/>
  <c r="N1040" i="1"/>
  <c r="O1026" i="1"/>
  <c r="O1012" i="1"/>
  <c r="AA1012" i="1" s="1"/>
  <c r="N1012" i="1"/>
  <c r="O998" i="1"/>
  <c r="AA998" i="1" s="1"/>
  <c r="N998" i="1"/>
  <c r="O984" i="1"/>
  <c r="O970" i="1"/>
  <c r="AA970" i="1" s="1"/>
  <c r="N970" i="1"/>
  <c r="O956" i="1"/>
  <c r="N956" i="1"/>
  <c r="O942" i="1"/>
  <c r="AA942" i="1" s="1"/>
  <c r="N942" i="1"/>
  <c r="O928" i="1"/>
  <c r="AA928" i="1" s="1"/>
  <c r="N928" i="1"/>
  <c r="O914" i="1"/>
  <c r="AA914" i="1" s="1"/>
  <c r="N914" i="1"/>
  <c r="O886" i="1"/>
  <c r="N886" i="1"/>
  <c r="O872" i="1"/>
  <c r="N872" i="1"/>
  <c r="O858" i="1"/>
  <c r="AA858" i="1" s="1"/>
  <c r="N858" i="1"/>
  <c r="O844" i="1"/>
  <c r="AA844" i="1" s="1"/>
  <c r="N844" i="1"/>
  <c r="O830" i="1"/>
  <c r="O816" i="1"/>
  <c r="O802" i="1"/>
  <c r="AA802" i="1" s="1"/>
  <c r="N802" i="1"/>
  <c r="O774" i="1"/>
  <c r="N774" i="1"/>
  <c r="O760" i="1"/>
  <c r="N760" i="1"/>
  <c r="O746" i="1"/>
  <c r="AA746" i="1" s="1"/>
  <c r="N746" i="1"/>
  <c r="O732" i="1"/>
  <c r="AA732" i="1" s="1"/>
  <c r="N732" i="1"/>
  <c r="O718" i="1"/>
  <c r="O704" i="1"/>
  <c r="AA704" i="1" s="1"/>
  <c r="N704" i="1"/>
  <c r="O690" i="1"/>
  <c r="O676" i="1"/>
  <c r="AA676" i="1" s="1"/>
  <c r="N676" i="1"/>
  <c r="O662" i="1"/>
  <c r="N662" i="1"/>
  <c r="O648" i="1"/>
  <c r="AA648" i="1" s="1"/>
  <c r="N648" i="1"/>
  <c r="O634" i="1"/>
  <c r="N634" i="1"/>
  <c r="O620" i="1"/>
  <c r="AA620" i="1" s="1"/>
  <c r="N620" i="1"/>
  <c r="O606" i="1"/>
  <c r="AA606" i="1" s="1"/>
  <c r="N606" i="1"/>
  <c r="O592" i="1"/>
  <c r="AA592" i="1" s="1"/>
  <c r="N592" i="1"/>
  <c r="O578" i="1"/>
  <c r="AA578" i="1" s="1"/>
  <c r="N578" i="1"/>
  <c r="O564" i="1"/>
  <c r="AA564" i="1" s="1"/>
  <c r="N564" i="1"/>
  <c r="O550" i="1"/>
  <c r="AA550" i="1" s="1"/>
  <c r="N550" i="1"/>
  <c r="O536" i="1"/>
  <c r="O522" i="1"/>
  <c r="AA522" i="1" s="1"/>
  <c r="N522" i="1"/>
  <c r="N507" i="1"/>
  <c r="O484" i="1"/>
  <c r="N484" i="1"/>
  <c r="O324" i="1"/>
  <c r="O49" i="1"/>
  <c r="AA49" i="1" s="1"/>
  <c r="K5549" i="1"/>
  <c r="K5550" i="1" s="1"/>
  <c r="K5551" i="1" s="1"/>
  <c r="K5552" i="1" s="1"/>
  <c r="K5553" i="1" s="1"/>
  <c r="K5554" i="1" s="1"/>
  <c r="K5555" i="1" s="1"/>
  <c r="K5556" i="1" s="1"/>
  <c r="K5557" i="1" s="1"/>
  <c r="K5526" i="1"/>
  <c r="K5527" i="1" s="1"/>
  <c r="K5528" i="1" s="1"/>
  <c r="K5529" i="1" s="1"/>
  <c r="K5530" i="1" s="1"/>
  <c r="K5531" i="1" s="1"/>
  <c r="K5532" i="1" s="1"/>
  <c r="K5533" i="1" s="1"/>
  <c r="K5534" i="1" s="1"/>
  <c r="K5535" i="1" s="1"/>
  <c r="K5536" i="1" s="1"/>
  <c r="K5537" i="1" s="1"/>
  <c r="K5538" i="1" s="1"/>
  <c r="K5539" i="1" s="1"/>
  <c r="K5503" i="1"/>
  <c r="K5504" i="1" s="1"/>
  <c r="K5505" i="1" s="1"/>
  <c r="K5506" i="1" s="1"/>
  <c r="K5507" i="1" s="1"/>
  <c r="K5508" i="1" s="1"/>
  <c r="K5509" i="1" s="1"/>
  <c r="K5510" i="1" s="1"/>
  <c r="K5511" i="1" s="1"/>
  <c r="K5512" i="1" s="1"/>
  <c r="K5513" i="1" s="1"/>
  <c r="K5514" i="1" s="1"/>
  <c r="K5515" i="1" s="1"/>
  <c r="K5516" i="1" s="1"/>
  <c r="K5480" i="1"/>
  <c r="K5481" i="1" s="1"/>
  <c r="K5482" i="1" s="1"/>
  <c r="K5483" i="1" s="1"/>
  <c r="K5484" i="1" s="1"/>
  <c r="K5485" i="1" s="1"/>
  <c r="K5486" i="1" s="1"/>
  <c r="K5487" i="1" s="1"/>
  <c r="K5488" i="1" s="1"/>
  <c r="K5489" i="1" s="1"/>
  <c r="K5490" i="1" s="1"/>
  <c r="K5491" i="1" s="1"/>
  <c r="K5492" i="1" s="1"/>
  <c r="K5493" i="1" s="1"/>
  <c r="K5457" i="1"/>
  <c r="K5458" i="1" s="1"/>
  <c r="K5459" i="1" s="1"/>
  <c r="K5460" i="1" s="1"/>
  <c r="K5461" i="1" s="1"/>
  <c r="K5462" i="1" s="1"/>
  <c r="K5463" i="1" s="1"/>
  <c r="K5464" i="1" s="1"/>
  <c r="K5465" i="1" s="1"/>
  <c r="K5466" i="1" s="1"/>
  <c r="K5467" i="1" s="1"/>
  <c r="K5468" i="1" s="1"/>
  <c r="K5469" i="1" s="1"/>
  <c r="K5470" i="1" s="1"/>
  <c r="K5435" i="1"/>
  <c r="K5436" i="1" s="1"/>
  <c r="K5437" i="1" s="1"/>
  <c r="K5438" i="1" s="1"/>
  <c r="K5439" i="1" s="1"/>
  <c r="K5440" i="1" s="1"/>
  <c r="K5441" i="1" s="1"/>
  <c r="K5442" i="1" s="1"/>
  <c r="K5443" i="1" s="1"/>
  <c r="K5444" i="1" s="1"/>
  <c r="K5445" i="1" s="1"/>
  <c r="K5446" i="1" s="1"/>
  <c r="K5447" i="1" s="1"/>
  <c r="K5448" i="1" s="1"/>
  <c r="K5412" i="1"/>
  <c r="K5413" i="1" s="1"/>
  <c r="K5414" i="1" s="1"/>
  <c r="K5415" i="1" s="1"/>
  <c r="K5416" i="1" s="1"/>
  <c r="K5417" i="1" s="1"/>
  <c r="K5418" i="1" s="1"/>
  <c r="K5419" i="1" s="1"/>
  <c r="K5420" i="1" s="1"/>
  <c r="K5421" i="1" s="1"/>
  <c r="K5422" i="1" s="1"/>
  <c r="K5423" i="1" s="1"/>
  <c r="K5424" i="1" s="1"/>
  <c r="K5425" i="1" s="1"/>
  <c r="K5389" i="1"/>
  <c r="K5390" i="1" s="1"/>
  <c r="K5391" i="1" s="1"/>
  <c r="K5392" i="1" s="1"/>
  <c r="K5393" i="1" s="1"/>
  <c r="K5394" i="1" s="1"/>
  <c r="K5395" i="1" s="1"/>
  <c r="K5396" i="1" s="1"/>
  <c r="K5397" i="1" s="1"/>
  <c r="K5398" i="1" s="1"/>
  <c r="K5399" i="1" s="1"/>
  <c r="K5400" i="1" s="1"/>
  <c r="K5401" i="1" s="1"/>
  <c r="K5402" i="1" s="1"/>
  <c r="K5367" i="1"/>
  <c r="K5368" i="1" s="1"/>
  <c r="K5369" i="1" s="1"/>
  <c r="K5370" i="1" s="1"/>
  <c r="K5371" i="1" s="1"/>
  <c r="K5372" i="1" s="1"/>
  <c r="K5373" i="1" s="1"/>
  <c r="K5374" i="1" s="1"/>
  <c r="K5375" i="1" s="1"/>
  <c r="K5376" i="1" s="1"/>
  <c r="K5377" i="1" s="1"/>
  <c r="K5378" i="1" s="1"/>
  <c r="K5379" i="1" s="1"/>
  <c r="K5380" i="1" s="1"/>
  <c r="K5352" i="1"/>
  <c r="K5353" i="1" s="1"/>
  <c r="K5354" i="1" s="1"/>
  <c r="K5355" i="1" s="1"/>
  <c r="K5356" i="1" s="1"/>
  <c r="K5357" i="1" s="1"/>
  <c r="K5358" i="1" s="1"/>
  <c r="K5359" i="1" s="1"/>
  <c r="K5360" i="1" s="1"/>
  <c r="K5361" i="1" s="1"/>
  <c r="K5362" i="1" s="1"/>
  <c r="K5363" i="1" s="1"/>
  <c r="K5364" i="1" s="1"/>
  <c r="K5365" i="1" s="1"/>
  <c r="K5329" i="1"/>
  <c r="K5330" i="1" s="1"/>
  <c r="K5331" i="1" s="1"/>
  <c r="K5332" i="1" s="1"/>
  <c r="K5333" i="1" s="1"/>
  <c r="K5334" i="1" s="1"/>
  <c r="K5335" i="1" s="1"/>
  <c r="K5336" i="1" s="1"/>
  <c r="K5337" i="1" s="1"/>
  <c r="K5338" i="1" s="1"/>
  <c r="K5339" i="1" s="1"/>
  <c r="K5340" i="1" s="1"/>
  <c r="K5341" i="1" s="1"/>
  <c r="K5342" i="1" s="1"/>
  <c r="K5306" i="1"/>
  <c r="K5307" i="1" s="1"/>
  <c r="K5308" i="1" s="1"/>
  <c r="K5309" i="1" s="1"/>
  <c r="K5310" i="1" s="1"/>
  <c r="K5311" i="1" s="1"/>
  <c r="K5312" i="1" s="1"/>
  <c r="K5313" i="1" s="1"/>
  <c r="K5314" i="1" s="1"/>
  <c r="K5315" i="1" s="1"/>
  <c r="K5316" i="1" s="1"/>
  <c r="K5317" i="1" s="1"/>
  <c r="K5318" i="1" s="1"/>
  <c r="K5319" i="1" s="1"/>
  <c r="K5283" i="1"/>
  <c r="K5284" i="1" s="1"/>
  <c r="K5285" i="1" s="1"/>
  <c r="K5286" i="1" s="1"/>
  <c r="K5287" i="1" s="1"/>
  <c r="K5288" i="1" s="1"/>
  <c r="K5289" i="1" s="1"/>
  <c r="K5290" i="1" s="1"/>
  <c r="K5291" i="1" s="1"/>
  <c r="K5292" i="1" s="1"/>
  <c r="K5293" i="1" s="1"/>
  <c r="K5294" i="1" s="1"/>
  <c r="K5295" i="1" s="1"/>
  <c r="K5296" i="1" s="1"/>
  <c r="K5261" i="1"/>
  <c r="K5262" i="1" s="1"/>
  <c r="K5263" i="1" s="1"/>
  <c r="K5264" i="1" s="1"/>
  <c r="K5265" i="1" s="1"/>
  <c r="K5266" i="1" s="1"/>
  <c r="K5267" i="1" s="1"/>
  <c r="K5268" i="1" s="1"/>
  <c r="K5269" i="1" s="1"/>
  <c r="K5270" i="1" s="1"/>
  <c r="K5271" i="1" s="1"/>
  <c r="K5272" i="1" s="1"/>
  <c r="K5273" i="1" s="1"/>
  <c r="K5274" i="1" s="1"/>
  <c r="K5239" i="1"/>
  <c r="K5240" i="1" s="1"/>
  <c r="K5241" i="1" s="1"/>
  <c r="K5242" i="1" s="1"/>
  <c r="K5243" i="1" s="1"/>
  <c r="K5244" i="1" s="1"/>
  <c r="K5245" i="1" s="1"/>
  <c r="K5246" i="1" s="1"/>
  <c r="K5247" i="1" s="1"/>
  <c r="K5248" i="1" s="1"/>
  <c r="K5249" i="1" s="1"/>
  <c r="K5250" i="1" s="1"/>
  <c r="K5251" i="1" s="1"/>
  <c r="K5252" i="1" s="1"/>
  <c r="K5216" i="1"/>
  <c r="K5217" i="1" s="1"/>
  <c r="K5218" i="1" s="1"/>
  <c r="K5219" i="1" s="1"/>
  <c r="K5220" i="1" s="1"/>
  <c r="K5221" i="1" s="1"/>
  <c r="K5222" i="1" s="1"/>
  <c r="K5223" i="1" s="1"/>
  <c r="K5224" i="1" s="1"/>
  <c r="K5225" i="1" s="1"/>
  <c r="K5226" i="1" s="1"/>
  <c r="K5227" i="1" s="1"/>
  <c r="K5228" i="1" s="1"/>
  <c r="K5229" i="1" s="1"/>
  <c r="K5193" i="1"/>
  <c r="K5194" i="1" s="1"/>
  <c r="K5195" i="1" s="1"/>
  <c r="K5196" i="1" s="1"/>
  <c r="K5197" i="1" s="1"/>
  <c r="K5198" i="1" s="1"/>
  <c r="K5199" i="1" s="1"/>
  <c r="K5200" i="1" s="1"/>
  <c r="K5201" i="1" s="1"/>
  <c r="K5202" i="1" s="1"/>
  <c r="K5203" i="1" s="1"/>
  <c r="K5204" i="1" s="1"/>
  <c r="K5205" i="1" s="1"/>
  <c r="K5206" i="1" s="1"/>
  <c r="K5170" i="1"/>
  <c r="K5171" i="1" s="1"/>
  <c r="K5172" i="1" s="1"/>
  <c r="K5173" i="1" s="1"/>
  <c r="K5174" i="1" s="1"/>
  <c r="K5175" i="1" s="1"/>
  <c r="K5176" i="1" s="1"/>
  <c r="K5177" i="1" s="1"/>
  <c r="K5178" i="1" s="1"/>
  <c r="K5179" i="1" s="1"/>
  <c r="K5180" i="1" s="1"/>
  <c r="K5181" i="1" s="1"/>
  <c r="K5182" i="1" s="1"/>
  <c r="K5183" i="1" s="1"/>
  <c r="K5147" i="1"/>
  <c r="K5148" i="1" s="1"/>
  <c r="K5149" i="1" s="1"/>
  <c r="K5150" i="1" s="1"/>
  <c r="K5151" i="1" s="1"/>
  <c r="K5152" i="1" s="1"/>
  <c r="K5153" i="1" s="1"/>
  <c r="K5154" i="1" s="1"/>
  <c r="K5155" i="1" s="1"/>
  <c r="K5156" i="1" s="1"/>
  <c r="K5157" i="1" s="1"/>
  <c r="K5158" i="1" s="1"/>
  <c r="K5159" i="1" s="1"/>
  <c r="K5160" i="1" s="1"/>
  <c r="K5125" i="1"/>
  <c r="K5126" i="1" s="1"/>
  <c r="K5127" i="1" s="1"/>
  <c r="K5128" i="1" s="1"/>
  <c r="K5129" i="1" s="1"/>
  <c r="K5130" i="1" s="1"/>
  <c r="K5131" i="1" s="1"/>
  <c r="K5132" i="1" s="1"/>
  <c r="K5133" i="1" s="1"/>
  <c r="K5134" i="1" s="1"/>
  <c r="K5135" i="1" s="1"/>
  <c r="K5136" i="1" s="1"/>
  <c r="K5137" i="1" s="1"/>
  <c r="K5138" i="1" s="1"/>
  <c r="K5102" i="1"/>
  <c r="K5103" i="1" s="1"/>
  <c r="K5104" i="1" s="1"/>
  <c r="K5105" i="1" s="1"/>
  <c r="K5106" i="1" s="1"/>
  <c r="K5107" i="1" s="1"/>
  <c r="K5108" i="1" s="1"/>
  <c r="K5109" i="1" s="1"/>
  <c r="K5110" i="1" s="1"/>
  <c r="K5111" i="1" s="1"/>
  <c r="K5112" i="1" s="1"/>
  <c r="K5113" i="1" s="1"/>
  <c r="K5114" i="1" s="1"/>
  <c r="K5115" i="1" s="1"/>
  <c r="K5079" i="1"/>
  <c r="K5080" i="1" s="1"/>
  <c r="K5081" i="1" s="1"/>
  <c r="K5082" i="1" s="1"/>
  <c r="K5083" i="1" s="1"/>
  <c r="K5084" i="1" s="1"/>
  <c r="K5085" i="1" s="1"/>
  <c r="K5086" i="1" s="1"/>
  <c r="K5087" i="1" s="1"/>
  <c r="K5088" i="1" s="1"/>
  <c r="K5089" i="1" s="1"/>
  <c r="K5090" i="1" s="1"/>
  <c r="K5091" i="1" s="1"/>
  <c r="K5092" i="1" s="1"/>
  <c r="K5056" i="1"/>
  <c r="K5057" i="1" s="1"/>
  <c r="K5058" i="1" s="1"/>
  <c r="K5059" i="1" s="1"/>
  <c r="K5060" i="1" s="1"/>
  <c r="K5061" i="1" s="1"/>
  <c r="K5062" i="1" s="1"/>
  <c r="K5063" i="1" s="1"/>
  <c r="K5064" i="1" s="1"/>
  <c r="K5065" i="1" s="1"/>
  <c r="K5066" i="1" s="1"/>
  <c r="K5067" i="1" s="1"/>
  <c r="K5068" i="1" s="1"/>
  <c r="K5069" i="1" s="1"/>
  <c r="K5033" i="1"/>
  <c r="K5034" i="1" s="1"/>
  <c r="K5011" i="1"/>
  <c r="K4988" i="1"/>
  <c r="K4965" i="1"/>
  <c r="K4942" i="1"/>
  <c r="K4919" i="1"/>
  <c r="K4897" i="1"/>
  <c r="K4874" i="1"/>
  <c r="K4851" i="1"/>
  <c r="K4828" i="1"/>
  <c r="K4806" i="1"/>
  <c r="K4783" i="1"/>
  <c r="K4760" i="1"/>
  <c r="K4737" i="1"/>
  <c r="K4714" i="1"/>
  <c r="K4692" i="1"/>
  <c r="K4669" i="1"/>
  <c r="K4646" i="1"/>
  <c r="K4623" i="1"/>
  <c r="K4600" i="1"/>
  <c r="K4577" i="1"/>
  <c r="K4554" i="1"/>
  <c r="K4531" i="1"/>
  <c r="K4509" i="1"/>
  <c r="K4486" i="1"/>
  <c r="K4463" i="1"/>
  <c r="K4440" i="1"/>
  <c r="K4417" i="1"/>
  <c r="K4395" i="1"/>
  <c r="K4372" i="1"/>
  <c r="K4349" i="1"/>
  <c r="K4326" i="1"/>
  <c r="K4303" i="1"/>
  <c r="K4281" i="1"/>
  <c r="K4258" i="1"/>
  <c r="K4235" i="1"/>
  <c r="K4236" i="1" s="1"/>
  <c r="K4237" i="1" s="1"/>
  <c r="K4238" i="1" s="1"/>
  <c r="K4239" i="1" s="1"/>
  <c r="K4240" i="1" s="1"/>
  <c r="K4241" i="1" s="1"/>
  <c r="K4242" i="1" s="1"/>
  <c r="K4243" i="1" s="1"/>
  <c r="K4244" i="1" s="1"/>
  <c r="K4245" i="1" s="1"/>
  <c r="K4246" i="1" s="1"/>
  <c r="K4247" i="1" s="1"/>
  <c r="K4248" i="1" s="1"/>
  <c r="K4212" i="1"/>
  <c r="K4189" i="1"/>
  <c r="K4167" i="1"/>
  <c r="K4144" i="1"/>
  <c r="K4121" i="1"/>
  <c r="K4098" i="1"/>
  <c r="K4075" i="1"/>
  <c r="K4055" i="1"/>
  <c r="K4031" i="1"/>
  <c r="K4007" i="1"/>
  <c r="K3983" i="1"/>
  <c r="K3959" i="1"/>
  <c r="K3936" i="1"/>
  <c r="K3912" i="1"/>
  <c r="K3889" i="1"/>
  <c r="K3865" i="1"/>
  <c r="K3841" i="1"/>
  <c r="K3818" i="1"/>
  <c r="K3795" i="1"/>
  <c r="K3771" i="1"/>
  <c r="K3747" i="1"/>
  <c r="K3724" i="1"/>
  <c r="K3701" i="1"/>
  <c r="K3677" i="1"/>
  <c r="K3653" i="1"/>
  <c r="K3629" i="1"/>
  <c r="K3605" i="1"/>
  <c r="K3582" i="1"/>
  <c r="K3558" i="1"/>
  <c r="K3534" i="1"/>
  <c r="K3510" i="1"/>
  <c r="K3486" i="1"/>
  <c r="K3463" i="1"/>
  <c r="K3439" i="1"/>
  <c r="K3415" i="1"/>
  <c r="K3391" i="1"/>
  <c r="K3367" i="1"/>
  <c r="K3344" i="1"/>
  <c r="K3320" i="1"/>
  <c r="K3296" i="1"/>
  <c r="K3272" i="1"/>
  <c r="K3248" i="1"/>
  <c r="K3225" i="1"/>
  <c r="K3201" i="1"/>
  <c r="K3177" i="1"/>
  <c r="K3153" i="1"/>
  <c r="K3128" i="1"/>
  <c r="K3104" i="1"/>
  <c r="K3080" i="1"/>
  <c r="K3056" i="1"/>
  <c r="K3032" i="1"/>
  <c r="K3009" i="1"/>
  <c r="K2985" i="1"/>
  <c r="K2961" i="1"/>
  <c r="K2937" i="1"/>
  <c r="K2915" i="1"/>
  <c r="K2900" i="1"/>
  <c r="K2876" i="1"/>
  <c r="K2852" i="1"/>
  <c r="K2828" i="1"/>
  <c r="K2805" i="1"/>
  <c r="K2781" i="1"/>
  <c r="K2757" i="1"/>
  <c r="K2733" i="1"/>
  <c r="K2709" i="1"/>
  <c r="K2686" i="1"/>
  <c r="K2662" i="1"/>
  <c r="K2638" i="1"/>
  <c r="K2614" i="1"/>
  <c r="K2590" i="1"/>
  <c r="K2567" i="1"/>
  <c r="K2543" i="1"/>
  <c r="K2519" i="1"/>
  <c r="K2495" i="1"/>
  <c r="K2456" i="1"/>
  <c r="K2432" i="1"/>
  <c r="K2408" i="1"/>
  <c r="K2384" i="1"/>
  <c r="K2344" i="1"/>
  <c r="K2321" i="1"/>
  <c r="K2297" i="1"/>
  <c r="K2273" i="1"/>
  <c r="K2235" i="1"/>
  <c r="K2212" i="1"/>
  <c r="K2189" i="1"/>
  <c r="K2166" i="1"/>
  <c r="K2128" i="1"/>
  <c r="K2105" i="1"/>
  <c r="K2082" i="1"/>
  <c r="K2059" i="1"/>
  <c r="K2022" i="1"/>
  <c r="K1999" i="1"/>
  <c r="K1976" i="1"/>
  <c r="K1953" i="1"/>
  <c r="K1917" i="1"/>
  <c r="K1893" i="1"/>
  <c r="K1870" i="1"/>
  <c r="K1847" i="1"/>
  <c r="K1808" i="1"/>
  <c r="K1785" i="1"/>
  <c r="K1762" i="1"/>
  <c r="K1739" i="1"/>
  <c r="K1702" i="1"/>
  <c r="K1679" i="1"/>
  <c r="K1656" i="1"/>
  <c r="K1633" i="1"/>
  <c r="K1594" i="1"/>
  <c r="K1571" i="1"/>
  <c r="K1548" i="1"/>
  <c r="K1510" i="1"/>
  <c r="K1486" i="1"/>
  <c r="K1463" i="1"/>
  <c r="K1439" i="1"/>
  <c r="K1417" i="1"/>
  <c r="K1401" i="1"/>
  <c r="K1378" i="1"/>
  <c r="K1355" i="1"/>
  <c r="K1332" i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507" i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484" i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61" i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38" i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16" i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393" i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370" i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47" i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24" i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02" i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279" i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56" i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33" i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10" i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191" i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167" i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45" i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21" i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97" i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73" i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49" i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27" i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" i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3" i="1"/>
  <c r="X5563" i="1"/>
  <c r="X5562" i="1"/>
  <c r="X5561" i="1"/>
  <c r="X5560" i="1"/>
  <c r="X5559" i="1"/>
  <c r="X5558" i="1"/>
  <c r="X5557" i="1"/>
  <c r="X5556" i="1"/>
  <c r="X5555" i="1"/>
  <c r="X5554" i="1"/>
  <c r="X5553" i="1"/>
  <c r="X5552" i="1"/>
  <c r="X5551" i="1"/>
  <c r="X5550" i="1"/>
  <c r="X5549" i="1"/>
  <c r="X5548" i="1"/>
  <c r="X5539" i="1"/>
  <c r="X5538" i="1"/>
  <c r="X5537" i="1"/>
  <c r="X5536" i="1"/>
  <c r="X5535" i="1"/>
  <c r="X5534" i="1"/>
  <c r="X5533" i="1"/>
  <c r="X5532" i="1"/>
  <c r="X5531" i="1"/>
  <c r="X5530" i="1"/>
  <c r="X5529" i="1"/>
  <c r="X5528" i="1"/>
  <c r="X5527" i="1"/>
  <c r="X5526" i="1"/>
  <c r="X5525" i="1"/>
  <c r="X5516" i="1"/>
  <c r="X5515" i="1"/>
  <c r="X5514" i="1"/>
  <c r="X5513" i="1"/>
  <c r="X5512" i="1"/>
  <c r="X5511" i="1"/>
  <c r="X5510" i="1"/>
  <c r="X5509" i="1"/>
  <c r="X5508" i="1"/>
  <c r="X5507" i="1"/>
  <c r="X5506" i="1"/>
  <c r="X5505" i="1"/>
  <c r="X5504" i="1"/>
  <c r="X5503" i="1"/>
  <c r="X5502" i="1"/>
  <c r="X5493" i="1"/>
  <c r="X5492" i="1"/>
  <c r="X5491" i="1"/>
  <c r="X5490" i="1"/>
  <c r="X5489" i="1"/>
  <c r="X5488" i="1"/>
  <c r="X5487" i="1"/>
  <c r="X5486" i="1"/>
  <c r="X5485" i="1"/>
  <c r="X5484" i="1"/>
  <c r="X5483" i="1"/>
  <c r="X5482" i="1"/>
  <c r="X5481" i="1"/>
  <c r="X5480" i="1"/>
  <c r="X5479" i="1"/>
  <c r="X5470" i="1"/>
  <c r="X5469" i="1"/>
  <c r="X5468" i="1"/>
  <c r="X5467" i="1"/>
  <c r="X5466" i="1"/>
  <c r="X5465" i="1"/>
  <c r="X5464" i="1"/>
  <c r="X5463" i="1"/>
  <c r="X5462" i="1"/>
  <c r="X5461" i="1"/>
  <c r="X5460" i="1"/>
  <c r="X5459" i="1"/>
  <c r="X5458" i="1"/>
  <c r="X5457" i="1"/>
  <c r="X5456" i="1"/>
  <c r="X5448" i="1"/>
  <c r="X5447" i="1"/>
  <c r="X5446" i="1"/>
  <c r="X5445" i="1"/>
  <c r="X5444" i="1"/>
  <c r="X5443" i="1"/>
  <c r="X5442" i="1"/>
  <c r="X5441" i="1"/>
  <c r="X5440" i="1"/>
  <c r="X5439" i="1"/>
  <c r="X5438" i="1"/>
  <c r="X5437" i="1"/>
  <c r="X5436" i="1"/>
  <c r="X5435" i="1"/>
  <c r="X5434" i="1"/>
  <c r="X5425" i="1"/>
  <c r="X5424" i="1"/>
  <c r="X5423" i="1"/>
  <c r="X5422" i="1"/>
  <c r="X5421" i="1"/>
  <c r="X5420" i="1"/>
  <c r="X5419" i="1"/>
  <c r="X5418" i="1"/>
  <c r="X5417" i="1"/>
  <c r="X5416" i="1"/>
  <c r="X5415" i="1"/>
  <c r="X5414" i="1"/>
  <c r="X5413" i="1"/>
  <c r="X5412" i="1"/>
  <c r="X5411" i="1"/>
  <c r="X5402" i="1"/>
  <c r="X5401" i="1"/>
  <c r="X5400" i="1"/>
  <c r="X5399" i="1"/>
  <c r="X5398" i="1"/>
  <c r="X5397" i="1"/>
  <c r="X5396" i="1"/>
  <c r="X5395" i="1"/>
  <c r="X5394" i="1"/>
  <c r="X5393" i="1"/>
  <c r="X5392" i="1"/>
  <c r="X5391" i="1"/>
  <c r="X5390" i="1"/>
  <c r="X5389" i="1"/>
  <c r="X5388" i="1"/>
  <c r="X5379" i="1"/>
  <c r="X5378" i="1"/>
  <c r="X5377" i="1"/>
  <c r="X5376" i="1"/>
  <c r="X5375" i="1"/>
  <c r="X5374" i="1"/>
  <c r="X5373" i="1"/>
  <c r="X5372" i="1"/>
  <c r="X5371" i="1"/>
  <c r="X5370" i="1"/>
  <c r="X5369" i="1"/>
  <c r="X5368" i="1"/>
  <c r="X5367" i="1"/>
  <c r="X5366" i="1"/>
  <c r="X5365" i="1"/>
  <c r="X5364" i="1"/>
  <c r="X5363" i="1"/>
  <c r="X5362" i="1"/>
  <c r="X5361" i="1"/>
  <c r="X5360" i="1"/>
  <c r="X5359" i="1"/>
  <c r="X5358" i="1"/>
  <c r="X5357" i="1"/>
  <c r="X5356" i="1"/>
  <c r="X5355" i="1"/>
  <c r="X5354" i="1"/>
  <c r="X5353" i="1"/>
  <c r="X5352" i="1"/>
  <c r="X5351" i="1"/>
  <c r="X5342" i="1"/>
  <c r="X5341" i="1"/>
  <c r="X5340" i="1"/>
  <c r="X5339" i="1"/>
  <c r="X5338" i="1"/>
  <c r="X5337" i="1"/>
  <c r="X5336" i="1"/>
  <c r="X5335" i="1"/>
  <c r="X5334" i="1"/>
  <c r="X5333" i="1"/>
  <c r="X5332" i="1"/>
  <c r="X5331" i="1"/>
  <c r="X5330" i="1"/>
  <c r="X5329" i="1"/>
  <c r="X5328" i="1"/>
  <c r="X5319" i="1"/>
  <c r="X5318" i="1"/>
  <c r="X5317" i="1"/>
  <c r="X5316" i="1"/>
  <c r="X5315" i="1"/>
  <c r="X5314" i="1"/>
  <c r="X5313" i="1"/>
  <c r="X5312" i="1"/>
  <c r="X5311" i="1"/>
  <c r="X5310" i="1"/>
  <c r="X5309" i="1"/>
  <c r="X5308" i="1"/>
  <c r="X5307" i="1"/>
  <c r="X5306" i="1"/>
  <c r="X5305" i="1"/>
  <c r="X5296" i="1"/>
  <c r="X5295" i="1"/>
  <c r="X5294" i="1"/>
  <c r="X5293" i="1"/>
  <c r="X5292" i="1"/>
  <c r="X5291" i="1"/>
  <c r="X5290" i="1"/>
  <c r="X5289" i="1"/>
  <c r="X5288" i="1"/>
  <c r="X5287" i="1"/>
  <c r="X5286" i="1"/>
  <c r="X5285" i="1"/>
  <c r="X5284" i="1"/>
  <c r="X5283" i="1"/>
  <c r="X5282" i="1"/>
  <c r="X5274" i="1"/>
  <c r="X5273" i="1"/>
  <c r="X5272" i="1"/>
  <c r="X5271" i="1"/>
  <c r="X5270" i="1"/>
  <c r="X5269" i="1"/>
  <c r="X5268" i="1"/>
  <c r="X5267" i="1"/>
  <c r="X5266" i="1"/>
  <c r="X5265" i="1"/>
  <c r="X5264" i="1"/>
  <c r="X5263" i="1"/>
  <c r="X5262" i="1"/>
  <c r="X5261" i="1"/>
  <c r="X5260" i="1"/>
  <c r="X5252" i="1"/>
  <c r="X5251" i="1"/>
  <c r="X5250" i="1"/>
  <c r="X5249" i="1"/>
  <c r="X5248" i="1"/>
  <c r="X5247" i="1"/>
  <c r="X5246" i="1"/>
  <c r="X5245" i="1"/>
  <c r="X5244" i="1"/>
  <c r="X5243" i="1"/>
  <c r="X5242" i="1"/>
  <c r="X5241" i="1"/>
  <c r="X5240" i="1"/>
  <c r="X5239" i="1"/>
  <c r="X5238" i="1"/>
  <c r="X5229" i="1"/>
  <c r="X5228" i="1"/>
  <c r="X5227" i="1"/>
  <c r="X5226" i="1"/>
  <c r="X5225" i="1"/>
  <c r="X5224" i="1"/>
  <c r="X5223" i="1"/>
  <c r="X5222" i="1"/>
  <c r="X5221" i="1"/>
  <c r="X5220" i="1"/>
  <c r="X5219" i="1"/>
  <c r="X5218" i="1"/>
  <c r="X5217" i="1"/>
  <c r="X5216" i="1"/>
  <c r="X5215" i="1"/>
  <c r="X5206" i="1"/>
  <c r="X5205" i="1"/>
  <c r="X5204" i="1"/>
  <c r="X5203" i="1"/>
  <c r="X5202" i="1"/>
  <c r="X5201" i="1"/>
  <c r="X5200" i="1"/>
  <c r="X5199" i="1"/>
  <c r="X5198" i="1"/>
  <c r="X5197" i="1"/>
  <c r="X5196" i="1"/>
  <c r="X5195" i="1"/>
  <c r="X5194" i="1"/>
  <c r="X5193" i="1"/>
  <c r="X5192" i="1"/>
  <c r="X5183" i="1"/>
  <c r="X5182" i="1"/>
  <c r="X5181" i="1"/>
  <c r="X5180" i="1"/>
  <c r="X5179" i="1"/>
  <c r="X5178" i="1"/>
  <c r="X5177" i="1"/>
  <c r="X5176" i="1"/>
  <c r="X5175" i="1"/>
  <c r="X5174" i="1"/>
  <c r="X5173" i="1"/>
  <c r="X5172" i="1"/>
  <c r="X5171" i="1"/>
  <c r="X5170" i="1"/>
  <c r="X5169" i="1"/>
  <c r="X5160" i="1"/>
  <c r="X5159" i="1"/>
  <c r="X5158" i="1"/>
  <c r="X5157" i="1"/>
  <c r="X5156" i="1"/>
  <c r="X5155" i="1"/>
  <c r="X5154" i="1"/>
  <c r="X5153" i="1"/>
  <c r="X5152" i="1"/>
  <c r="X5151" i="1"/>
  <c r="X5150" i="1"/>
  <c r="X5149" i="1"/>
  <c r="X5148" i="1"/>
  <c r="X5147" i="1"/>
  <c r="X5146" i="1"/>
  <c r="X5138" i="1"/>
  <c r="X5137" i="1"/>
  <c r="X5136" i="1"/>
  <c r="X5135" i="1"/>
  <c r="X5134" i="1"/>
  <c r="X5133" i="1"/>
  <c r="X5132" i="1"/>
  <c r="X5131" i="1"/>
  <c r="X5130" i="1"/>
  <c r="X5129" i="1"/>
  <c r="X5128" i="1"/>
  <c r="X5127" i="1"/>
  <c r="X5126" i="1"/>
  <c r="X5125" i="1"/>
  <c r="X5124" i="1"/>
  <c r="X5115" i="1"/>
  <c r="X5114" i="1"/>
  <c r="X5113" i="1"/>
  <c r="X5112" i="1"/>
  <c r="X5111" i="1"/>
  <c r="X5110" i="1"/>
  <c r="X5109" i="1"/>
  <c r="X5108" i="1"/>
  <c r="X5107" i="1"/>
  <c r="X5106" i="1"/>
  <c r="X5105" i="1"/>
  <c r="X5104" i="1"/>
  <c r="X5103" i="1"/>
  <c r="X5102" i="1"/>
  <c r="X5101" i="1"/>
  <c r="X5092" i="1"/>
  <c r="X5091" i="1"/>
  <c r="X5090" i="1"/>
  <c r="X5089" i="1"/>
  <c r="X5088" i="1"/>
  <c r="X5087" i="1"/>
  <c r="X5086" i="1"/>
  <c r="X5085" i="1"/>
  <c r="X5084" i="1"/>
  <c r="X5083" i="1"/>
  <c r="X5082" i="1"/>
  <c r="X5081" i="1"/>
  <c r="X5080" i="1"/>
  <c r="X5079" i="1"/>
  <c r="X5078" i="1"/>
  <c r="X5069" i="1"/>
  <c r="X5068" i="1"/>
  <c r="X5067" i="1"/>
  <c r="X5066" i="1"/>
  <c r="X5065" i="1"/>
  <c r="X5064" i="1"/>
  <c r="X5063" i="1"/>
  <c r="X5062" i="1"/>
  <c r="X5061" i="1"/>
  <c r="X5060" i="1"/>
  <c r="X5059" i="1"/>
  <c r="X5058" i="1"/>
  <c r="X5057" i="1"/>
  <c r="X5056" i="1"/>
  <c r="X5055" i="1"/>
  <c r="X5046" i="1"/>
  <c r="X5045" i="1"/>
  <c r="X5044" i="1"/>
  <c r="X5043" i="1"/>
  <c r="X5042" i="1"/>
  <c r="X5041" i="1"/>
  <c r="X5040" i="1"/>
  <c r="X5039" i="1"/>
  <c r="X5038" i="1"/>
  <c r="X5037" i="1"/>
  <c r="X5036" i="1"/>
  <c r="X5035" i="1"/>
  <c r="X5034" i="1"/>
  <c r="X5033" i="1"/>
  <c r="X5032" i="1"/>
  <c r="X5024" i="1"/>
  <c r="X5023" i="1"/>
  <c r="X5022" i="1"/>
  <c r="X5021" i="1"/>
  <c r="X5020" i="1"/>
  <c r="X5019" i="1"/>
  <c r="X5018" i="1"/>
  <c r="X5017" i="1"/>
  <c r="X5016" i="1"/>
  <c r="X5015" i="1"/>
  <c r="X5014" i="1"/>
  <c r="X5013" i="1"/>
  <c r="X5012" i="1"/>
  <c r="X5011" i="1"/>
  <c r="X5010" i="1"/>
  <c r="X5001" i="1"/>
  <c r="X5000" i="1"/>
  <c r="X4999" i="1"/>
  <c r="X4998" i="1"/>
  <c r="X4997" i="1"/>
  <c r="X4996" i="1"/>
  <c r="X4995" i="1"/>
  <c r="X4994" i="1"/>
  <c r="X4993" i="1"/>
  <c r="X4992" i="1"/>
  <c r="X4991" i="1"/>
  <c r="X4990" i="1"/>
  <c r="X4989" i="1"/>
  <c r="X4988" i="1"/>
  <c r="X4987" i="1"/>
  <c r="X4978" i="1"/>
  <c r="X4977" i="1"/>
  <c r="X4976" i="1"/>
  <c r="X4975" i="1"/>
  <c r="X4974" i="1"/>
  <c r="X4973" i="1"/>
  <c r="X4972" i="1"/>
  <c r="X4971" i="1"/>
  <c r="X4970" i="1"/>
  <c r="X4969" i="1"/>
  <c r="X4968" i="1"/>
  <c r="X4967" i="1"/>
  <c r="X4966" i="1"/>
  <c r="X4965" i="1"/>
  <c r="X4964" i="1"/>
  <c r="X4955" i="1"/>
  <c r="X4954" i="1"/>
  <c r="X4953" i="1"/>
  <c r="X4952" i="1"/>
  <c r="X4951" i="1"/>
  <c r="X4950" i="1"/>
  <c r="X4949" i="1"/>
  <c r="X4948" i="1"/>
  <c r="X4947" i="1"/>
  <c r="X4946" i="1"/>
  <c r="X4945" i="1"/>
  <c r="X4944" i="1"/>
  <c r="X4943" i="1"/>
  <c r="X4942" i="1"/>
  <c r="X4941" i="1"/>
  <c r="X4932" i="1"/>
  <c r="X4931" i="1"/>
  <c r="X4930" i="1"/>
  <c r="X4929" i="1"/>
  <c r="X4928" i="1"/>
  <c r="X4927" i="1"/>
  <c r="X4926" i="1"/>
  <c r="X4925" i="1"/>
  <c r="X4924" i="1"/>
  <c r="X4923" i="1"/>
  <c r="X4922" i="1"/>
  <c r="X4921" i="1"/>
  <c r="X4920" i="1"/>
  <c r="X4919" i="1"/>
  <c r="X4918" i="1"/>
  <c r="X4910" i="1"/>
  <c r="X4909" i="1"/>
  <c r="X4908" i="1"/>
  <c r="X4907" i="1"/>
  <c r="X4906" i="1"/>
  <c r="X4905" i="1"/>
  <c r="X4904" i="1"/>
  <c r="X4903" i="1"/>
  <c r="X4902" i="1"/>
  <c r="X4901" i="1"/>
  <c r="X4900" i="1"/>
  <c r="X4899" i="1"/>
  <c r="X4898" i="1"/>
  <c r="X4897" i="1"/>
  <c r="X4896" i="1"/>
  <c r="X4887" i="1"/>
  <c r="X4886" i="1"/>
  <c r="X4885" i="1"/>
  <c r="X4884" i="1"/>
  <c r="X4883" i="1"/>
  <c r="X4882" i="1"/>
  <c r="X4881" i="1"/>
  <c r="X4880" i="1"/>
  <c r="X4879" i="1"/>
  <c r="X4878" i="1"/>
  <c r="X4877" i="1"/>
  <c r="X4876" i="1"/>
  <c r="X4875" i="1"/>
  <c r="X4874" i="1"/>
  <c r="X4873" i="1"/>
  <c r="X4864" i="1"/>
  <c r="X4863" i="1"/>
  <c r="X4862" i="1"/>
  <c r="X4861" i="1"/>
  <c r="X4860" i="1"/>
  <c r="X4859" i="1"/>
  <c r="X4858" i="1"/>
  <c r="X4857" i="1"/>
  <c r="X4856" i="1"/>
  <c r="X4855" i="1"/>
  <c r="X4854" i="1"/>
  <c r="X4853" i="1"/>
  <c r="X4852" i="1"/>
  <c r="X4851" i="1"/>
  <c r="X4850" i="1"/>
  <c r="X4841" i="1"/>
  <c r="X4840" i="1"/>
  <c r="X4839" i="1"/>
  <c r="X4838" i="1"/>
  <c r="X4837" i="1"/>
  <c r="X4836" i="1"/>
  <c r="X4835" i="1"/>
  <c r="X4834" i="1"/>
  <c r="X4833" i="1"/>
  <c r="X4832" i="1"/>
  <c r="X4831" i="1"/>
  <c r="X4830" i="1"/>
  <c r="X4829" i="1"/>
  <c r="X4828" i="1"/>
  <c r="X4827" i="1"/>
  <c r="X4819" i="1"/>
  <c r="X4818" i="1"/>
  <c r="X4817" i="1"/>
  <c r="X4816" i="1"/>
  <c r="X4815" i="1"/>
  <c r="X4814" i="1"/>
  <c r="X4813" i="1"/>
  <c r="X4812" i="1"/>
  <c r="X4811" i="1"/>
  <c r="X4810" i="1"/>
  <c r="X4809" i="1"/>
  <c r="X4808" i="1"/>
  <c r="X4807" i="1"/>
  <c r="X4806" i="1"/>
  <c r="X4805" i="1"/>
  <c r="X4796" i="1"/>
  <c r="X4795" i="1"/>
  <c r="X4794" i="1"/>
  <c r="X4793" i="1"/>
  <c r="X4792" i="1"/>
  <c r="X4791" i="1"/>
  <c r="X4790" i="1"/>
  <c r="X4789" i="1"/>
  <c r="X4788" i="1"/>
  <c r="X4787" i="1"/>
  <c r="X4786" i="1"/>
  <c r="X4785" i="1"/>
  <c r="X4784" i="1"/>
  <c r="X4783" i="1"/>
  <c r="X4782" i="1"/>
  <c r="X4773" i="1"/>
  <c r="X4772" i="1"/>
  <c r="X4771" i="1"/>
  <c r="X4770" i="1"/>
  <c r="X4769" i="1"/>
  <c r="X4768" i="1"/>
  <c r="X4767" i="1"/>
  <c r="X4766" i="1"/>
  <c r="X4765" i="1"/>
  <c r="X4764" i="1"/>
  <c r="X4763" i="1"/>
  <c r="X4762" i="1"/>
  <c r="X4761" i="1"/>
  <c r="X4760" i="1"/>
  <c r="X4759" i="1"/>
  <c r="X4750" i="1"/>
  <c r="X4749" i="1"/>
  <c r="X4748" i="1"/>
  <c r="X4747" i="1"/>
  <c r="X4746" i="1"/>
  <c r="X4745" i="1"/>
  <c r="X4744" i="1"/>
  <c r="X4743" i="1"/>
  <c r="X4742" i="1"/>
  <c r="X4741" i="1"/>
  <c r="X4740" i="1"/>
  <c r="X4739" i="1"/>
  <c r="X4738" i="1"/>
  <c r="X4737" i="1"/>
  <c r="X4736" i="1"/>
  <c r="X4727" i="1"/>
  <c r="X4726" i="1"/>
  <c r="X4725" i="1"/>
  <c r="X4724" i="1"/>
  <c r="X4723" i="1"/>
  <c r="X4722" i="1"/>
  <c r="X4721" i="1"/>
  <c r="X4720" i="1"/>
  <c r="X4719" i="1"/>
  <c r="X4718" i="1"/>
  <c r="X4717" i="1"/>
  <c r="X4716" i="1"/>
  <c r="X4715" i="1"/>
  <c r="X4714" i="1"/>
  <c r="X4713" i="1"/>
  <c r="X4705" i="1"/>
  <c r="X4704" i="1"/>
  <c r="X4703" i="1"/>
  <c r="X4702" i="1"/>
  <c r="X4701" i="1"/>
  <c r="X4700" i="1"/>
  <c r="X4699" i="1"/>
  <c r="X4698" i="1"/>
  <c r="X4697" i="1"/>
  <c r="X4696" i="1"/>
  <c r="X4695" i="1"/>
  <c r="X4694" i="1"/>
  <c r="X4693" i="1"/>
  <c r="X4692" i="1"/>
  <c r="X4691" i="1"/>
  <c r="X4682" i="1"/>
  <c r="X4681" i="1"/>
  <c r="X4680" i="1"/>
  <c r="X4679" i="1"/>
  <c r="X4678" i="1"/>
  <c r="X4677" i="1"/>
  <c r="X4676" i="1"/>
  <c r="X4675" i="1"/>
  <c r="X4674" i="1"/>
  <c r="X4673" i="1"/>
  <c r="X4672" i="1"/>
  <c r="X4671" i="1"/>
  <c r="X4670" i="1"/>
  <c r="X4669" i="1"/>
  <c r="X4668" i="1"/>
  <c r="X4659" i="1"/>
  <c r="X4658" i="1"/>
  <c r="X4657" i="1"/>
  <c r="X4656" i="1"/>
  <c r="X4655" i="1"/>
  <c r="X4654" i="1"/>
  <c r="X4653" i="1"/>
  <c r="X4652" i="1"/>
  <c r="X4651" i="1"/>
  <c r="X4650" i="1"/>
  <c r="X4649" i="1"/>
  <c r="X4648" i="1"/>
  <c r="X4647" i="1"/>
  <c r="X4646" i="1"/>
  <c r="X4645" i="1"/>
  <c r="X4636" i="1"/>
  <c r="X4635" i="1"/>
  <c r="X4634" i="1"/>
  <c r="X4633" i="1"/>
  <c r="X4632" i="1"/>
  <c r="X4631" i="1"/>
  <c r="X4630" i="1"/>
  <c r="X4629" i="1"/>
  <c r="X4628" i="1"/>
  <c r="X4627" i="1"/>
  <c r="X4626" i="1"/>
  <c r="X4625" i="1"/>
  <c r="X4624" i="1"/>
  <c r="X4623" i="1"/>
  <c r="X4622" i="1"/>
  <c r="X4613" i="1"/>
  <c r="X4612" i="1"/>
  <c r="X4611" i="1"/>
  <c r="X4610" i="1"/>
  <c r="X4609" i="1"/>
  <c r="X4608" i="1"/>
  <c r="X4607" i="1"/>
  <c r="X4606" i="1"/>
  <c r="X4605" i="1"/>
  <c r="X4604" i="1"/>
  <c r="X4603" i="1"/>
  <c r="X4602" i="1"/>
  <c r="X4601" i="1"/>
  <c r="X4600" i="1"/>
  <c r="X4599" i="1"/>
  <c r="X4590" i="1"/>
  <c r="X4589" i="1"/>
  <c r="X4588" i="1"/>
  <c r="X4587" i="1"/>
  <c r="X4586" i="1"/>
  <c r="X4585" i="1"/>
  <c r="X4584" i="1"/>
  <c r="X4583" i="1"/>
  <c r="X4582" i="1"/>
  <c r="X4581" i="1"/>
  <c r="X4580" i="1"/>
  <c r="X4579" i="1"/>
  <c r="X4578" i="1"/>
  <c r="X4577" i="1"/>
  <c r="X4576" i="1"/>
  <c r="X4567" i="1"/>
  <c r="X4566" i="1"/>
  <c r="X4565" i="1"/>
  <c r="X4564" i="1"/>
  <c r="X4563" i="1"/>
  <c r="X4562" i="1"/>
  <c r="X4561" i="1"/>
  <c r="X4560" i="1"/>
  <c r="X4559" i="1"/>
  <c r="X4558" i="1"/>
  <c r="X4557" i="1"/>
  <c r="X4556" i="1"/>
  <c r="X4555" i="1"/>
  <c r="X4554" i="1"/>
  <c r="X4553" i="1"/>
  <c r="X4544" i="1"/>
  <c r="X4543" i="1"/>
  <c r="X4542" i="1"/>
  <c r="X4541" i="1"/>
  <c r="X4540" i="1"/>
  <c r="X4539" i="1"/>
  <c r="X4538" i="1"/>
  <c r="X4537" i="1"/>
  <c r="X4536" i="1"/>
  <c r="X4535" i="1"/>
  <c r="X4534" i="1"/>
  <c r="X4533" i="1"/>
  <c r="X4532" i="1"/>
  <c r="X4531" i="1"/>
  <c r="X4530" i="1"/>
  <c r="X4522" i="1"/>
  <c r="X4521" i="1"/>
  <c r="X4520" i="1"/>
  <c r="X4519" i="1"/>
  <c r="X4518" i="1"/>
  <c r="X4517" i="1"/>
  <c r="X4516" i="1"/>
  <c r="X4515" i="1"/>
  <c r="X4514" i="1"/>
  <c r="X4513" i="1"/>
  <c r="X4512" i="1"/>
  <c r="X4511" i="1"/>
  <c r="X4510" i="1"/>
  <c r="X4509" i="1"/>
  <c r="X4508" i="1"/>
  <c r="X4499" i="1"/>
  <c r="X4498" i="1"/>
  <c r="X4497" i="1"/>
  <c r="X4496" i="1"/>
  <c r="X4495" i="1"/>
  <c r="X4494" i="1"/>
  <c r="X4493" i="1"/>
  <c r="X4492" i="1"/>
  <c r="X4491" i="1"/>
  <c r="X4490" i="1"/>
  <c r="X4489" i="1"/>
  <c r="X4488" i="1"/>
  <c r="X4487" i="1"/>
  <c r="X4486" i="1"/>
  <c r="X4485" i="1"/>
  <c r="X4476" i="1"/>
  <c r="X4475" i="1"/>
  <c r="X4474" i="1"/>
  <c r="X4473" i="1"/>
  <c r="X4472" i="1"/>
  <c r="X4471" i="1"/>
  <c r="X4470" i="1"/>
  <c r="X4469" i="1"/>
  <c r="X4468" i="1"/>
  <c r="X4467" i="1"/>
  <c r="X4466" i="1"/>
  <c r="X4465" i="1"/>
  <c r="X4464" i="1"/>
  <c r="X4463" i="1"/>
  <c r="X4462" i="1"/>
  <c r="X4453" i="1"/>
  <c r="X4452" i="1"/>
  <c r="X4451" i="1"/>
  <c r="X4450" i="1"/>
  <c r="X4449" i="1"/>
  <c r="X4448" i="1"/>
  <c r="X4447" i="1"/>
  <c r="X4446" i="1"/>
  <c r="X4445" i="1"/>
  <c r="X4444" i="1"/>
  <c r="X4443" i="1"/>
  <c r="X4442" i="1"/>
  <c r="X4441" i="1"/>
  <c r="X4440" i="1"/>
  <c r="X4439" i="1"/>
  <c r="X4430" i="1"/>
  <c r="X4429" i="1"/>
  <c r="X4428" i="1"/>
  <c r="X4427" i="1"/>
  <c r="X4426" i="1"/>
  <c r="X4425" i="1"/>
  <c r="X4424" i="1"/>
  <c r="X4423" i="1"/>
  <c r="X4422" i="1"/>
  <c r="X4421" i="1"/>
  <c r="X4420" i="1"/>
  <c r="X4419" i="1"/>
  <c r="X4418" i="1"/>
  <c r="X4417" i="1"/>
  <c r="X4416" i="1"/>
  <c r="X4408" i="1"/>
  <c r="X4407" i="1"/>
  <c r="X4406" i="1"/>
  <c r="X4405" i="1"/>
  <c r="X4404" i="1"/>
  <c r="X4403" i="1"/>
  <c r="X4402" i="1"/>
  <c r="X4401" i="1"/>
  <c r="X4400" i="1"/>
  <c r="X4399" i="1"/>
  <c r="X4398" i="1"/>
  <c r="X4397" i="1"/>
  <c r="X4396" i="1"/>
  <c r="X4395" i="1"/>
  <c r="X4394" i="1"/>
  <c r="X4385" i="1"/>
  <c r="X4384" i="1"/>
  <c r="X4383" i="1"/>
  <c r="X4382" i="1"/>
  <c r="X4381" i="1"/>
  <c r="X4380" i="1"/>
  <c r="X4379" i="1"/>
  <c r="X4378" i="1"/>
  <c r="X4377" i="1"/>
  <c r="X4376" i="1"/>
  <c r="X4375" i="1"/>
  <c r="X4374" i="1"/>
  <c r="X4373" i="1"/>
  <c r="X4372" i="1"/>
  <c r="X4371" i="1"/>
  <c r="X4362" i="1"/>
  <c r="X4361" i="1"/>
  <c r="X4360" i="1"/>
  <c r="X4359" i="1"/>
  <c r="X4358" i="1"/>
  <c r="X4357" i="1"/>
  <c r="X4356" i="1"/>
  <c r="X4355" i="1"/>
  <c r="X4354" i="1"/>
  <c r="X4353" i="1"/>
  <c r="X4352" i="1"/>
  <c r="X4351" i="1"/>
  <c r="X4350" i="1"/>
  <c r="X4349" i="1"/>
  <c r="X4348" i="1"/>
  <c r="X4339" i="1"/>
  <c r="X4338" i="1"/>
  <c r="X4337" i="1"/>
  <c r="X4336" i="1"/>
  <c r="X4335" i="1"/>
  <c r="X4334" i="1"/>
  <c r="X4333" i="1"/>
  <c r="X4332" i="1"/>
  <c r="X4331" i="1"/>
  <c r="X4330" i="1"/>
  <c r="X4329" i="1"/>
  <c r="X4328" i="1"/>
  <c r="X4327" i="1"/>
  <c r="X4326" i="1"/>
  <c r="X4325" i="1"/>
  <c r="X4316" i="1"/>
  <c r="X4315" i="1"/>
  <c r="X4314" i="1"/>
  <c r="X4313" i="1"/>
  <c r="X4312" i="1"/>
  <c r="X4311" i="1"/>
  <c r="X4310" i="1"/>
  <c r="X4309" i="1"/>
  <c r="X4308" i="1"/>
  <c r="X4307" i="1"/>
  <c r="X4306" i="1"/>
  <c r="X4305" i="1"/>
  <c r="X4304" i="1"/>
  <c r="X4303" i="1"/>
  <c r="X4302" i="1"/>
  <c r="X4294" i="1"/>
  <c r="X4293" i="1"/>
  <c r="X4292" i="1"/>
  <c r="X4291" i="1"/>
  <c r="X4290" i="1"/>
  <c r="X4289" i="1"/>
  <c r="X4288" i="1"/>
  <c r="X4287" i="1"/>
  <c r="X4286" i="1"/>
  <c r="X4285" i="1"/>
  <c r="X4284" i="1"/>
  <c r="X4283" i="1"/>
  <c r="X4282" i="1"/>
  <c r="X4281" i="1"/>
  <c r="X4280" i="1"/>
  <c r="X4271" i="1"/>
  <c r="X4270" i="1"/>
  <c r="X4269" i="1"/>
  <c r="X4268" i="1"/>
  <c r="X4267" i="1"/>
  <c r="X4266" i="1"/>
  <c r="X4265" i="1"/>
  <c r="X4264" i="1"/>
  <c r="X4263" i="1"/>
  <c r="X4262" i="1"/>
  <c r="X4261" i="1"/>
  <c r="X4260" i="1"/>
  <c r="X4259" i="1"/>
  <c r="X4258" i="1"/>
  <c r="X4257" i="1"/>
  <c r="X4248" i="1"/>
  <c r="X4247" i="1"/>
  <c r="X4246" i="1"/>
  <c r="X4245" i="1"/>
  <c r="X4244" i="1"/>
  <c r="X4243" i="1"/>
  <c r="X4242" i="1"/>
  <c r="X4241" i="1"/>
  <c r="X4240" i="1"/>
  <c r="X4239" i="1"/>
  <c r="X4238" i="1"/>
  <c r="X4237" i="1"/>
  <c r="X4236" i="1"/>
  <c r="X4235" i="1"/>
  <c r="X4234" i="1"/>
  <c r="X4225" i="1"/>
  <c r="X4224" i="1"/>
  <c r="X4223" i="1"/>
  <c r="X4222" i="1"/>
  <c r="X4221" i="1"/>
  <c r="X4220" i="1"/>
  <c r="X4219" i="1"/>
  <c r="X4218" i="1"/>
  <c r="X4217" i="1"/>
  <c r="X4216" i="1"/>
  <c r="X4215" i="1"/>
  <c r="X4214" i="1"/>
  <c r="X4213" i="1"/>
  <c r="X4212" i="1"/>
  <c r="X4211" i="1"/>
  <c r="X4202" i="1"/>
  <c r="X4201" i="1"/>
  <c r="X4200" i="1"/>
  <c r="X4199" i="1"/>
  <c r="X4198" i="1"/>
  <c r="X4197" i="1"/>
  <c r="X4196" i="1"/>
  <c r="X4195" i="1"/>
  <c r="X4194" i="1"/>
  <c r="X4193" i="1"/>
  <c r="X4192" i="1"/>
  <c r="X4191" i="1"/>
  <c r="X4190" i="1"/>
  <c r="X4189" i="1"/>
  <c r="X4188" i="1"/>
  <c r="X4180" i="1"/>
  <c r="X4179" i="1"/>
  <c r="X4178" i="1"/>
  <c r="X4177" i="1"/>
  <c r="X4176" i="1"/>
  <c r="X4175" i="1"/>
  <c r="X4174" i="1"/>
  <c r="X4173" i="1"/>
  <c r="X4172" i="1"/>
  <c r="X4171" i="1"/>
  <c r="X4170" i="1"/>
  <c r="X4169" i="1"/>
  <c r="X4168" i="1"/>
  <c r="X4167" i="1"/>
  <c r="X4166" i="1"/>
  <c r="X4157" i="1"/>
  <c r="X4156" i="1"/>
  <c r="X4155" i="1"/>
  <c r="X4154" i="1"/>
  <c r="X4153" i="1"/>
  <c r="X4152" i="1"/>
  <c r="X4151" i="1"/>
  <c r="X4150" i="1"/>
  <c r="X4149" i="1"/>
  <c r="X4148" i="1"/>
  <c r="X4147" i="1"/>
  <c r="X4146" i="1"/>
  <c r="X4145" i="1"/>
  <c r="X4144" i="1"/>
  <c r="X4143" i="1"/>
  <c r="X4134" i="1"/>
  <c r="X4133" i="1"/>
  <c r="X4132" i="1"/>
  <c r="X4131" i="1"/>
  <c r="X4130" i="1"/>
  <c r="X4129" i="1"/>
  <c r="X4128" i="1"/>
  <c r="X4127" i="1"/>
  <c r="X4126" i="1"/>
  <c r="X4125" i="1"/>
  <c r="X4124" i="1"/>
  <c r="X4123" i="1"/>
  <c r="X4122" i="1"/>
  <c r="X4121" i="1"/>
  <c r="X4120" i="1"/>
  <c r="X4111" i="1"/>
  <c r="X4110" i="1"/>
  <c r="X4109" i="1"/>
  <c r="X4108" i="1"/>
  <c r="X4107" i="1"/>
  <c r="X4106" i="1"/>
  <c r="X4105" i="1"/>
  <c r="X4104" i="1"/>
  <c r="X4103" i="1"/>
  <c r="X4102" i="1"/>
  <c r="X4101" i="1"/>
  <c r="X4100" i="1"/>
  <c r="X4099" i="1"/>
  <c r="X4098" i="1"/>
  <c r="X4097" i="1"/>
  <c r="X4088" i="1"/>
  <c r="X4087" i="1"/>
  <c r="X4086" i="1"/>
  <c r="X4085" i="1"/>
  <c r="X4084" i="1"/>
  <c r="X4083" i="1"/>
  <c r="X4082" i="1"/>
  <c r="X4081" i="1"/>
  <c r="X4080" i="1"/>
  <c r="X4079" i="1"/>
  <c r="X4078" i="1"/>
  <c r="X4077" i="1"/>
  <c r="X4076" i="1"/>
  <c r="X4075" i="1"/>
  <c r="X4074" i="1"/>
  <c r="X4068" i="1"/>
  <c r="X4067" i="1"/>
  <c r="X4066" i="1"/>
  <c r="X4065" i="1"/>
  <c r="X4064" i="1"/>
  <c r="X4063" i="1"/>
  <c r="X4062" i="1"/>
  <c r="X4061" i="1"/>
  <c r="X4060" i="1"/>
  <c r="X4059" i="1"/>
  <c r="X4058" i="1"/>
  <c r="X4057" i="1"/>
  <c r="X4056" i="1"/>
  <c r="X4055" i="1"/>
  <c r="X4054" i="1"/>
  <c r="X4044" i="1"/>
  <c r="X4043" i="1"/>
  <c r="X4042" i="1"/>
  <c r="X4041" i="1"/>
  <c r="X4040" i="1"/>
  <c r="X4039" i="1"/>
  <c r="X4038" i="1"/>
  <c r="X4037" i="1"/>
  <c r="X4036" i="1"/>
  <c r="X4035" i="1"/>
  <c r="X4034" i="1"/>
  <c r="X4033" i="1"/>
  <c r="X4032" i="1"/>
  <c r="X4031" i="1"/>
  <c r="X4030" i="1"/>
  <c r="X4020" i="1"/>
  <c r="X4019" i="1"/>
  <c r="X4018" i="1"/>
  <c r="X4017" i="1"/>
  <c r="X4016" i="1"/>
  <c r="X4015" i="1"/>
  <c r="X4014" i="1"/>
  <c r="X4013" i="1"/>
  <c r="X4012" i="1"/>
  <c r="X4011" i="1"/>
  <c r="X4010" i="1"/>
  <c r="X4009" i="1"/>
  <c r="X4008" i="1"/>
  <c r="X4007" i="1"/>
  <c r="X4006" i="1"/>
  <c r="X3996" i="1"/>
  <c r="X3995" i="1"/>
  <c r="X3994" i="1"/>
  <c r="X3993" i="1"/>
  <c r="X3992" i="1"/>
  <c r="X3991" i="1"/>
  <c r="X3990" i="1"/>
  <c r="X3989" i="1"/>
  <c r="X3988" i="1"/>
  <c r="X3987" i="1"/>
  <c r="X3986" i="1"/>
  <c r="X3985" i="1"/>
  <c r="X3984" i="1"/>
  <c r="X3983" i="1"/>
  <c r="X3982" i="1"/>
  <c r="X3972" i="1"/>
  <c r="X3971" i="1"/>
  <c r="X3970" i="1"/>
  <c r="X3969" i="1"/>
  <c r="X3968" i="1"/>
  <c r="X3967" i="1"/>
  <c r="X3966" i="1"/>
  <c r="X3965" i="1"/>
  <c r="X3964" i="1"/>
  <c r="X3963" i="1"/>
  <c r="X3962" i="1"/>
  <c r="X3961" i="1"/>
  <c r="X3960" i="1"/>
  <c r="X3959" i="1"/>
  <c r="X3958" i="1"/>
  <c r="X3949" i="1"/>
  <c r="X3948" i="1"/>
  <c r="X3947" i="1"/>
  <c r="X3946" i="1"/>
  <c r="X3945" i="1"/>
  <c r="X3944" i="1"/>
  <c r="X3943" i="1"/>
  <c r="X3942" i="1"/>
  <c r="X3941" i="1"/>
  <c r="X3940" i="1"/>
  <c r="X3939" i="1"/>
  <c r="X3938" i="1"/>
  <c r="X3937" i="1"/>
  <c r="X3936" i="1"/>
  <c r="X3935" i="1"/>
  <c r="X3925" i="1"/>
  <c r="X3924" i="1"/>
  <c r="X3923" i="1"/>
  <c r="X3922" i="1"/>
  <c r="X3921" i="1"/>
  <c r="X3920" i="1"/>
  <c r="X3919" i="1"/>
  <c r="X3918" i="1"/>
  <c r="X3917" i="1"/>
  <c r="X3916" i="1"/>
  <c r="X3915" i="1"/>
  <c r="X3914" i="1"/>
  <c r="X3913" i="1"/>
  <c r="X3912" i="1"/>
  <c r="X3911" i="1"/>
  <c r="X3902" i="1"/>
  <c r="X3901" i="1"/>
  <c r="X3900" i="1"/>
  <c r="X3899" i="1"/>
  <c r="X3898" i="1"/>
  <c r="X3897" i="1"/>
  <c r="X3896" i="1"/>
  <c r="X3895" i="1"/>
  <c r="X3894" i="1"/>
  <c r="X3893" i="1"/>
  <c r="X3892" i="1"/>
  <c r="X3891" i="1"/>
  <c r="X3890" i="1"/>
  <c r="X3889" i="1"/>
  <c r="X3888" i="1"/>
  <c r="X3878" i="1"/>
  <c r="X3877" i="1"/>
  <c r="X3876" i="1"/>
  <c r="X3875" i="1"/>
  <c r="X3874" i="1"/>
  <c r="X3873" i="1"/>
  <c r="X3872" i="1"/>
  <c r="X3871" i="1"/>
  <c r="X3870" i="1"/>
  <c r="X3869" i="1"/>
  <c r="X3868" i="1"/>
  <c r="X3867" i="1"/>
  <c r="X3866" i="1"/>
  <c r="X3865" i="1"/>
  <c r="X3864" i="1"/>
  <c r="X3854" i="1"/>
  <c r="X3853" i="1"/>
  <c r="X3852" i="1"/>
  <c r="X3851" i="1"/>
  <c r="X3850" i="1"/>
  <c r="X3849" i="1"/>
  <c r="X3848" i="1"/>
  <c r="X3847" i="1"/>
  <c r="X3846" i="1"/>
  <c r="X3845" i="1"/>
  <c r="X3844" i="1"/>
  <c r="X3843" i="1"/>
  <c r="X3842" i="1"/>
  <c r="X3841" i="1"/>
  <c r="X3840" i="1"/>
  <c r="X3831" i="1"/>
  <c r="X3830" i="1"/>
  <c r="X3829" i="1"/>
  <c r="X3828" i="1"/>
  <c r="X3827" i="1"/>
  <c r="X3826" i="1"/>
  <c r="X3825" i="1"/>
  <c r="X3824" i="1"/>
  <c r="X3823" i="1"/>
  <c r="X3822" i="1"/>
  <c r="X3821" i="1"/>
  <c r="X3820" i="1"/>
  <c r="X3819" i="1"/>
  <c r="X3818" i="1"/>
  <c r="X3817" i="1"/>
  <c r="X3808" i="1"/>
  <c r="X3807" i="1"/>
  <c r="X3806" i="1"/>
  <c r="X3805" i="1"/>
  <c r="X3804" i="1"/>
  <c r="X3803" i="1"/>
  <c r="X3802" i="1"/>
  <c r="X3801" i="1"/>
  <c r="X3800" i="1"/>
  <c r="X3799" i="1"/>
  <c r="X3798" i="1"/>
  <c r="X3797" i="1"/>
  <c r="X3796" i="1"/>
  <c r="X3795" i="1"/>
  <c r="X3794" i="1"/>
  <c r="X3784" i="1"/>
  <c r="X3783" i="1"/>
  <c r="X3782" i="1"/>
  <c r="X3781" i="1"/>
  <c r="X3780" i="1"/>
  <c r="X3779" i="1"/>
  <c r="X3778" i="1"/>
  <c r="X3777" i="1"/>
  <c r="X3776" i="1"/>
  <c r="X3775" i="1"/>
  <c r="X3774" i="1"/>
  <c r="X3773" i="1"/>
  <c r="X3772" i="1"/>
  <c r="X3771" i="1"/>
  <c r="X3770" i="1"/>
  <c r="X3760" i="1"/>
  <c r="X3759" i="1"/>
  <c r="X3758" i="1"/>
  <c r="X3757" i="1"/>
  <c r="X3756" i="1"/>
  <c r="X3755" i="1"/>
  <c r="X3754" i="1"/>
  <c r="X3753" i="1"/>
  <c r="X3752" i="1"/>
  <c r="X3751" i="1"/>
  <c r="X3750" i="1"/>
  <c r="X3749" i="1"/>
  <c r="X3748" i="1"/>
  <c r="X3747" i="1"/>
  <c r="X3746" i="1"/>
  <c r="X3737" i="1"/>
  <c r="X3736" i="1"/>
  <c r="X3735" i="1"/>
  <c r="X3734" i="1"/>
  <c r="X3733" i="1"/>
  <c r="X3732" i="1"/>
  <c r="X3731" i="1"/>
  <c r="X3730" i="1"/>
  <c r="X3729" i="1"/>
  <c r="X3728" i="1"/>
  <c r="X3727" i="1"/>
  <c r="X3726" i="1"/>
  <c r="X3725" i="1"/>
  <c r="X3724" i="1"/>
  <c r="X3723" i="1"/>
  <c r="X3714" i="1"/>
  <c r="X3713" i="1"/>
  <c r="X3712" i="1"/>
  <c r="X3711" i="1"/>
  <c r="X3710" i="1"/>
  <c r="X3709" i="1"/>
  <c r="X3708" i="1"/>
  <c r="X3707" i="1"/>
  <c r="X3706" i="1"/>
  <c r="X3705" i="1"/>
  <c r="X3704" i="1"/>
  <c r="X3703" i="1"/>
  <c r="X3702" i="1"/>
  <c r="X3701" i="1"/>
  <c r="X3700" i="1"/>
  <c r="X3690" i="1"/>
  <c r="X3689" i="1"/>
  <c r="X3688" i="1"/>
  <c r="X3687" i="1"/>
  <c r="X3686" i="1"/>
  <c r="X3685" i="1"/>
  <c r="X3684" i="1"/>
  <c r="X3683" i="1"/>
  <c r="X3682" i="1"/>
  <c r="X3681" i="1"/>
  <c r="X3680" i="1"/>
  <c r="X3679" i="1"/>
  <c r="X3678" i="1"/>
  <c r="X3677" i="1"/>
  <c r="X3676" i="1"/>
  <c r="X3666" i="1"/>
  <c r="X3665" i="1"/>
  <c r="X3664" i="1"/>
  <c r="X3663" i="1"/>
  <c r="X3662" i="1"/>
  <c r="X3661" i="1"/>
  <c r="X3660" i="1"/>
  <c r="X3659" i="1"/>
  <c r="X3658" i="1"/>
  <c r="X3657" i="1"/>
  <c r="X3656" i="1"/>
  <c r="X3655" i="1"/>
  <c r="X3654" i="1"/>
  <c r="X3653" i="1"/>
  <c r="X3652" i="1"/>
  <c r="X3642" i="1"/>
  <c r="X3641" i="1"/>
  <c r="X3640" i="1"/>
  <c r="X3639" i="1"/>
  <c r="X3638" i="1"/>
  <c r="X3637" i="1"/>
  <c r="X3636" i="1"/>
  <c r="X3635" i="1"/>
  <c r="X3634" i="1"/>
  <c r="X3633" i="1"/>
  <c r="X3632" i="1"/>
  <c r="X3631" i="1"/>
  <c r="X3630" i="1"/>
  <c r="X3629" i="1"/>
  <c r="X3628" i="1"/>
  <c r="X3618" i="1"/>
  <c r="X3617" i="1"/>
  <c r="X3616" i="1"/>
  <c r="X3615" i="1"/>
  <c r="X3614" i="1"/>
  <c r="X3613" i="1"/>
  <c r="X3612" i="1"/>
  <c r="X3611" i="1"/>
  <c r="X3610" i="1"/>
  <c r="X3609" i="1"/>
  <c r="X3608" i="1"/>
  <c r="X3607" i="1"/>
  <c r="X3606" i="1"/>
  <c r="X3605" i="1"/>
  <c r="X3604" i="1"/>
  <c r="X3595" i="1"/>
  <c r="X3594" i="1"/>
  <c r="X3593" i="1"/>
  <c r="X3592" i="1"/>
  <c r="X3591" i="1"/>
  <c r="X3590" i="1"/>
  <c r="X3589" i="1"/>
  <c r="X3588" i="1"/>
  <c r="X3587" i="1"/>
  <c r="X3586" i="1"/>
  <c r="X3585" i="1"/>
  <c r="X3584" i="1"/>
  <c r="X3583" i="1"/>
  <c r="X3582" i="1"/>
  <c r="X3581" i="1"/>
  <c r="X3571" i="1"/>
  <c r="X3570" i="1"/>
  <c r="X3569" i="1"/>
  <c r="X3568" i="1"/>
  <c r="X3567" i="1"/>
  <c r="X3566" i="1"/>
  <c r="X3565" i="1"/>
  <c r="X3564" i="1"/>
  <c r="X3563" i="1"/>
  <c r="X3562" i="1"/>
  <c r="X3561" i="1"/>
  <c r="X3560" i="1"/>
  <c r="X3559" i="1"/>
  <c r="X3558" i="1"/>
  <c r="X3557" i="1"/>
  <c r="X3547" i="1"/>
  <c r="X3546" i="1"/>
  <c r="X3545" i="1"/>
  <c r="X3544" i="1"/>
  <c r="X3543" i="1"/>
  <c r="X3542" i="1"/>
  <c r="X3541" i="1"/>
  <c r="X3540" i="1"/>
  <c r="X3539" i="1"/>
  <c r="X3538" i="1"/>
  <c r="X3537" i="1"/>
  <c r="X3536" i="1"/>
  <c r="X3535" i="1"/>
  <c r="X3534" i="1"/>
  <c r="X3533" i="1"/>
  <c r="X3523" i="1"/>
  <c r="X3522" i="1"/>
  <c r="X3521" i="1"/>
  <c r="X3520" i="1"/>
  <c r="X3519" i="1"/>
  <c r="X3518" i="1"/>
  <c r="X3517" i="1"/>
  <c r="X3516" i="1"/>
  <c r="X3515" i="1"/>
  <c r="X3514" i="1"/>
  <c r="X3513" i="1"/>
  <c r="X3512" i="1"/>
  <c r="X3511" i="1"/>
  <c r="X3510" i="1"/>
  <c r="X3509" i="1"/>
  <c r="X3499" i="1"/>
  <c r="X3498" i="1"/>
  <c r="X3497" i="1"/>
  <c r="X3496" i="1"/>
  <c r="X3495" i="1"/>
  <c r="X3494" i="1"/>
  <c r="X3493" i="1"/>
  <c r="X3492" i="1"/>
  <c r="X3491" i="1"/>
  <c r="X3490" i="1"/>
  <c r="X3489" i="1"/>
  <c r="X3488" i="1"/>
  <c r="X3487" i="1"/>
  <c r="X3486" i="1"/>
  <c r="X3485" i="1"/>
  <c r="X3476" i="1"/>
  <c r="X3475" i="1"/>
  <c r="X3474" i="1"/>
  <c r="X3473" i="1"/>
  <c r="X3472" i="1"/>
  <c r="X3471" i="1"/>
  <c r="X3470" i="1"/>
  <c r="X3469" i="1"/>
  <c r="X3468" i="1"/>
  <c r="X3467" i="1"/>
  <c r="X3466" i="1"/>
  <c r="X3465" i="1"/>
  <c r="X3464" i="1"/>
  <c r="X3463" i="1"/>
  <c r="X3462" i="1"/>
  <c r="X3452" i="1"/>
  <c r="X3451" i="1"/>
  <c r="X3450" i="1"/>
  <c r="X3449" i="1"/>
  <c r="X3448" i="1"/>
  <c r="X3447" i="1"/>
  <c r="X3446" i="1"/>
  <c r="X3445" i="1"/>
  <c r="X3444" i="1"/>
  <c r="X3443" i="1"/>
  <c r="X3442" i="1"/>
  <c r="X3441" i="1"/>
  <c r="X3440" i="1"/>
  <c r="X3439" i="1"/>
  <c r="X3438" i="1"/>
  <c r="X3428" i="1"/>
  <c r="X3427" i="1"/>
  <c r="X3426" i="1"/>
  <c r="X3425" i="1"/>
  <c r="X3424" i="1"/>
  <c r="X3423" i="1"/>
  <c r="X3422" i="1"/>
  <c r="X3421" i="1"/>
  <c r="X3420" i="1"/>
  <c r="X3419" i="1"/>
  <c r="X3418" i="1"/>
  <c r="X3417" i="1"/>
  <c r="X3416" i="1"/>
  <c r="X3415" i="1"/>
  <c r="X3414" i="1"/>
  <c r="X3404" i="1"/>
  <c r="X3403" i="1"/>
  <c r="X3402" i="1"/>
  <c r="X3401" i="1"/>
  <c r="X3400" i="1"/>
  <c r="X3399" i="1"/>
  <c r="X3398" i="1"/>
  <c r="X3397" i="1"/>
  <c r="X3396" i="1"/>
  <c r="X3395" i="1"/>
  <c r="X3394" i="1"/>
  <c r="X3393" i="1"/>
  <c r="X3392" i="1"/>
  <c r="X3391" i="1"/>
  <c r="X3390" i="1"/>
  <c r="X3380" i="1"/>
  <c r="X3379" i="1"/>
  <c r="X3378" i="1"/>
  <c r="X3377" i="1"/>
  <c r="X3376" i="1"/>
  <c r="X3375" i="1"/>
  <c r="X3374" i="1"/>
  <c r="X3373" i="1"/>
  <c r="X3372" i="1"/>
  <c r="X3371" i="1"/>
  <c r="X3370" i="1"/>
  <c r="X3369" i="1"/>
  <c r="X3368" i="1"/>
  <c r="X3367" i="1"/>
  <c r="X3366" i="1"/>
  <c r="X3357" i="1"/>
  <c r="X3356" i="1"/>
  <c r="X3355" i="1"/>
  <c r="X3354" i="1"/>
  <c r="X3353" i="1"/>
  <c r="X3352" i="1"/>
  <c r="X3351" i="1"/>
  <c r="X3350" i="1"/>
  <c r="X3349" i="1"/>
  <c r="X3348" i="1"/>
  <c r="X3347" i="1"/>
  <c r="X3346" i="1"/>
  <c r="X3345" i="1"/>
  <c r="X3344" i="1"/>
  <c r="X3343" i="1"/>
  <c r="X3333" i="1"/>
  <c r="X3332" i="1"/>
  <c r="X3331" i="1"/>
  <c r="X3330" i="1"/>
  <c r="X3329" i="1"/>
  <c r="X3328" i="1"/>
  <c r="X3327" i="1"/>
  <c r="X3326" i="1"/>
  <c r="X3325" i="1"/>
  <c r="X3324" i="1"/>
  <c r="X3323" i="1"/>
  <c r="X3322" i="1"/>
  <c r="X3321" i="1"/>
  <c r="X3320" i="1"/>
  <c r="X3319" i="1"/>
  <c r="X3309" i="1"/>
  <c r="X3308" i="1"/>
  <c r="X3307" i="1"/>
  <c r="X3306" i="1"/>
  <c r="X3305" i="1"/>
  <c r="X3304" i="1"/>
  <c r="X3303" i="1"/>
  <c r="X3302" i="1"/>
  <c r="X3301" i="1"/>
  <c r="X3300" i="1"/>
  <c r="X3299" i="1"/>
  <c r="X3298" i="1"/>
  <c r="X3297" i="1"/>
  <c r="X3296" i="1"/>
  <c r="X3295" i="1"/>
  <c r="X3285" i="1"/>
  <c r="X3284" i="1"/>
  <c r="X3283" i="1"/>
  <c r="X3282" i="1"/>
  <c r="X3281" i="1"/>
  <c r="X3280" i="1"/>
  <c r="X3279" i="1"/>
  <c r="X3278" i="1"/>
  <c r="X3277" i="1"/>
  <c r="X3276" i="1"/>
  <c r="X3275" i="1"/>
  <c r="X3274" i="1"/>
  <c r="X3273" i="1"/>
  <c r="X3272" i="1"/>
  <c r="X3271" i="1"/>
  <c r="X3261" i="1"/>
  <c r="X3260" i="1"/>
  <c r="X3259" i="1"/>
  <c r="X3258" i="1"/>
  <c r="X3257" i="1"/>
  <c r="X3256" i="1"/>
  <c r="X3255" i="1"/>
  <c r="X3254" i="1"/>
  <c r="X3253" i="1"/>
  <c r="X3252" i="1"/>
  <c r="X3251" i="1"/>
  <c r="X3250" i="1"/>
  <c r="X3249" i="1"/>
  <c r="X3248" i="1"/>
  <c r="X3247" i="1"/>
  <c r="X3238" i="1"/>
  <c r="X3237" i="1"/>
  <c r="X3236" i="1"/>
  <c r="X3235" i="1"/>
  <c r="X3234" i="1"/>
  <c r="X3233" i="1"/>
  <c r="X3232" i="1"/>
  <c r="X3231" i="1"/>
  <c r="X3230" i="1"/>
  <c r="X3229" i="1"/>
  <c r="X3228" i="1"/>
  <c r="X3227" i="1"/>
  <c r="X3226" i="1"/>
  <c r="X3225" i="1"/>
  <c r="X3224" i="1"/>
  <c r="X3214" i="1"/>
  <c r="X3213" i="1"/>
  <c r="X3212" i="1"/>
  <c r="X3211" i="1"/>
  <c r="X3210" i="1"/>
  <c r="X3209" i="1"/>
  <c r="X3208" i="1"/>
  <c r="X3207" i="1"/>
  <c r="X3206" i="1"/>
  <c r="X3205" i="1"/>
  <c r="X3204" i="1"/>
  <c r="X3203" i="1"/>
  <c r="X3202" i="1"/>
  <c r="X3201" i="1"/>
  <c r="X3200" i="1"/>
  <c r="X3190" i="1"/>
  <c r="X3189" i="1"/>
  <c r="X3188" i="1"/>
  <c r="X3187" i="1"/>
  <c r="X3186" i="1"/>
  <c r="X3185" i="1"/>
  <c r="X3184" i="1"/>
  <c r="X3183" i="1"/>
  <c r="X3182" i="1"/>
  <c r="X3181" i="1"/>
  <c r="X3180" i="1"/>
  <c r="X3179" i="1"/>
  <c r="X3178" i="1"/>
  <c r="X3177" i="1"/>
  <c r="X3176" i="1"/>
  <c r="X3166" i="1"/>
  <c r="X3165" i="1"/>
  <c r="X3164" i="1"/>
  <c r="X3163" i="1"/>
  <c r="X3162" i="1"/>
  <c r="X3161" i="1"/>
  <c r="X3160" i="1"/>
  <c r="X3159" i="1"/>
  <c r="X3158" i="1"/>
  <c r="X3157" i="1"/>
  <c r="X3156" i="1"/>
  <c r="X3155" i="1"/>
  <c r="X3154" i="1"/>
  <c r="X3153" i="1"/>
  <c r="X3152" i="1"/>
  <c r="X3141" i="1"/>
  <c r="X3140" i="1"/>
  <c r="X3139" i="1"/>
  <c r="X3138" i="1"/>
  <c r="X3137" i="1"/>
  <c r="X3136" i="1"/>
  <c r="X3135" i="1"/>
  <c r="X3134" i="1"/>
  <c r="X3133" i="1"/>
  <c r="X3132" i="1"/>
  <c r="X3131" i="1"/>
  <c r="X3130" i="1"/>
  <c r="X3129" i="1"/>
  <c r="X3128" i="1"/>
  <c r="X3127" i="1"/>
  <c r="X3117" i="1"/>
  <c r="X3116" i="1"/>
  <c r="X3115" i="1"/>
  <c r="X3114" i="1"/>
  <c r="X3113" i="1"/>
  <c r="X3112" i="1"/>
  <c r="X3111" i="1"/>
  <c r="X3110" i="1"/>
  <c r="X3109" i="1"/>
  <c r="X3108" i="1"/>
  <c r="X3107" i="1"/>
  <c r="X3106" i="1"/>
  <c r="X3105" i="1"/>
  <c r="X3104" i="1"/>
  <c r="X3103" i="1"/>
  <c r="X3093" i="1"/>
  <c r="X3092" i="1"/>
  <c r="X3091" i="1"/>
  <c r="X3090" i="1"/>
  <c r="X3089" i="1"/>
  <c r="X3088" i="1"/>
  <c r="X3087" i="1"/>
  <c r="X3086" i="1"/>
  <c r="X3085" i="1"/>
  <c r="X3084" i="1"/>
  <c r="X3083" i="1"/>
  <c r="X3082" i="1"/>
  <c r="X3081" i="1"/>
  <c r="X3080" i="1"/>
  <c r="X3079" i="1"/>
  <c r="X3069" i="1"/>
  <c r="X3068" i="1"/>
  <c r="X3067" i="1"/>
  <c r="X3066" i="1"/>
  <c r="X3065" i="1"/>
  <c r="X3064" i="1"/>
  <c r="X3063" i="1"/>
  <c r="X3062" i="1"/>
  <c r="X3061" i="1"/>
  <c r="X3060" i="1"/>
  <c r="X3059" i="1"/>
  <c r="X3058" i="1"/>
  <c r="X3057" i="1"/>
  <c r="X3056" i="1"/>
  <c r="X3055" i="1"/>
  <c r="X3045" i="1"/>
  <c r="X3044" i="1"/>
  <c r="X3043" i="1"/>
  <c r="X3042" i="1"/>
  <c r="X3041" i="1"/>
  <c r="X3040" i="1"/>
  <c r="X3039" i="1"/>
  <c r="X3038" i="1"/>
  <c r="X3037" i="1"/>
  <c r="X3036" i="1"/>
  <c r="X3035" i="1"/>
  <c r="X3034" i="1"/>
  <c r="X3033" i="1"/>
  <c r="X3032" i="1"/>
  <c r="X3031" i="1"/>
  <c r="X3022" i="1"/>
  <c r="X3021" i="1"/>
  <c r="X3020" i="1"/>
  <c r="X3019" i="1"/>
  <c r="X3018" i="1"/>
  <c r="X3017" i="1"/>
  <c r="X3016" i="1"/>
  <c r="X3015" i="1"/>
  <c r="X3014" i="1"/>
  <c r="X3013" i="1"/>
  <c r="X3012" i="1"/>
  <c r="X3011" i="1"/>
  <c r="X3010" i="1"/>
  <c r="X3009" i="1"/>
  <c r="X3008" i="1"/>
  <c r="X2998" i="1"/>
  <c r="X2997" i="1"/>
  <c r="X2996" i="1"/>
  <c r="X2995" i="1"/>
  <c r="X2994" i="1"/>
  <c r="X2993" i="1"/>
  <c r="X2992" i="1"/>
  <c r="X2991" i="1"/>
  <c r="X2990" i="1"/>
  <c r="X2989" i="1"/>
  <c r="X2988" i="1"/>
  <c r="X2987" i="1"/>
  <c r="X2986" i="1"/>
  <c r="X2985" i="1"/>
  <c r="X2984" i="1"/>
  <c r="X2974" i="1"/>
  <c r="X2973" i="1"/>
  <c r="X2972" i="1"/>
  <c r="X2971" i="1"/>
  <c r="X2970" i="1"/>
  <c r="X2969" i="1"/>
  <c r="X2968" i="1"/>
  <c r="X2967" i="1"/>
  <c r="X2966" i="1"/>
  <c r="X2965" i="1"/>
  <c r="X2964" i="1"/>
  <c r="X2963" i="1"/>
  <c r="X2962" i="1"/>
  <c r="X2961" i="1"/>
  <c r="X2960" i="1"/>
  <c r="X2950" i="1"/>
  <c r="X2949" i="1"/>
  <c r="X2948" i="1"/>
  <c r="X2947" i="1"/>
  <c r="X2946" i="1"/>
  <c r="X2945" i="1"/>
  <c r="X2944" i="1"/>
  <c r="X2943" i="1"/>
  <c r="X2942" i="1"/>
  <c r="X2941" i="1"/>
  <c r="X2940" i="1"/>
  <c r="X2939" i="1"/>
  <c r="X2938" i="1"/>
  <c r="X2937" i="1"/>
  <c r="X2936" i="1"/>
  <c r="X2926" i="1"/>
  <c r="X2925" i="1"/>
  <c r="X2924" i="1"/>
  <c r="X2923" i="1"/>
  <c r="X2922" i="1"/>
  <c r="X2921" i="1"/>
  <c r="X2920" i="1"/>
  <c r="X2919" i="1"/>
  <c r="X2918" i="1"/>
  <c r="X2917" i="1"/>
  <c r="X2916" i="1"/>
  <c r="X2915" i="1"/>
  <c r="X2914" i="1"/>
  <c r="X2913" i="1"/>
  <c r="X2912" i="1"/>
  <c r="X2911" i="1"/>
  <c r="X2910" i="1"/>
  <c r="X2909" i="1"/>
  <c r="X2908" i="1"/>
  <c r="X2907" i="1"/>
  <c r="X2906" i="1"/>
  <c r="X2905" i="1"/>
  <c r="X2904" i="1"/>
  <c r="X2903" i="1"/>
  <c r="X2902" i="1"/>
  <c r="X2901" i="1"/>
  <c r="X2900" i="1"/>
  <c r="X2899" i="1"/>
  <c r="X2889" i="1"/>
  <c r="X2888" i="1"/>
  <c r="X2887" i="1"/>
  <c r="X2886" i="1"/>
  <c r="X2885" i="1"/>
  <c r="X2884" i="1"/>
  <c r="X2883" i="1"/>
  <c r="X2882" i="1"/>
  <c r="X2881" i="1"/>
  <c r="X2880" i="1"/>
  <c r="X2879" i="1"/>
  <c r="X2878" i="1"/>
  <c r="X2877" i="1"/>
  <c r="X2876" i="1"/>
  <c r="X2875" i="1"/>
  <c r="X2865" i="1"/>
  <c r="X2864" i="1"/>
  <c r="X2863" i="1"/>
  <c r="X2862" i="1"/>
  <c r="X2861" i="1"/>
  <c r="X2860" i="1"/>
  <c r="X2859" i="1"/>
  <c r="X2858" i="1"/>
  <c r="X2857" i="1"/>
  <c r="X2856" i="1"/>
  <c r="X2855" i="1"/>
  <c r="X2854" i="1"/>
  <c r="X2853" i="1"/>
  <c r="X2852" i="1"/>
  <c r="X2851" i="1"/>
  <c r="X2841" i="1"/>
  <c r="X2840" i="1"/>
  <c r="X2839" i="1"/>
  <c r="X2838" i="1"/>
  <c r="X2837" i="1"/>
  <c r="X2836" i="1"/>
  <c r="X2835" i="1"/>
  <c r="X2834" i="1"/>
  <c r="X2833" i="1"/>
  <c r="X2832" i="1"/>
  <c r="X2831" i="1"/>
  <c r="X2830" i="1"/>
  <c r="X2829" i="1"/>
  <c r="X2828" i="1"/>
  <c r="X2827" i="1"/>
  <c r="X2818" i="1"/>
  <c r="X2817" i="1"/>
  <c r="X2816" i="1"/>
  <c r="X2815" i="1"/>
  <c r="X2814" i="1"/>
  <c r="X2813" i="1"/>
  <c r="X2812" i="1"/>
  <c r="X2811" i="1"/>
  <c r="X2810" i="1"/>
  <c r="X2809" i="1"/>
  <c r="X2808" i="1"/>
  <c r="X2807" i="1"/>
  <c r="X2806" i="1"/>
  <c r="X2805" i="1"/>
  <c r="X2804" i="1"/>
  <c r="X2794" i="1"/>
  <c r="X2793" i="1"/>
  <c r="X2792" i="1"/>
  <c r="X2791" i="1"/>
  <c r="X2790" i="1"/>
  <c r="X2789" i="1"/>
  <c r="X2788" i="1"/>
  <c r="X2787" i="1"/>
  <c r="X2786" i="1"/>
  <c r="X2785" i="1"/>
  <c r="X2784" i="1"/>
  <c r="X2783" i="1"/>
  <c r="X2782" i="1"/>
  <c r="X2781" i="1"/>
  <c r="X2780" i="1"/>
  <c r="X2770" i="1"/>
  <c r="X2769" i="1"/>
  <c r="X2768" i="1"/>
  <c r="X2767" i="1"/>
  <c r="X2766" i="1"/>
  <c r="X2765" i="1"/>
  <c r="X2764" i="1"/>
  <c r="X2763" i="1"/>
  <c r="X2762" i="1"/>
  <c r="X2761" i="1"/>
  <c r="X2760" i="1"/>
  <c r="X2759" i="1"/>
  <c r="X2758" i="1"/>
  <c r="X2757" i="1"/>
  <c r="X2756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699" i="1"/>
  <c r="X2698" i="1"/>
  <c r="X2697" i="1"/>
  <c r="X2696" i="1"/>
  <c r="X2695" i="1"/>
  <c r="X2694" i="1"/>
  <c r="X2693" i="1"/>
  <c r="X2692" i="1"/>
  <c r="X2691" i="1"/>
  <c r="X2690" i="1"/>
  <c r="X2689" i="1"/>
  <c r="X2688" i="1"/>
  <c r="X2687" i="1"/>
  <c r="X2686" i="1"/>
  <c r="X2685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03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56" i="1"/>
  <c r="X2555" i="1"/>
  <c r="X2554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32" i="1"/>
  <c r="X2531" i="1"/>
  <c r="X2530" i="1"/>
  <c r="X2529" i="1"/>
  <c r="X2528" i="1"/>
  <c r="X2527" i="1"/>
  <c r="X2526" i="1"/>
  <c r="X2525" i="1"/>
  <c r="X2524" i="1"/>
  <c r="X2523" i="1"/>
  <c r="X2522" i="1"/>
  <c r="X2521" i="1"/>
  <c r="X2520" i="1"/>
  <c r="X2519" i="1"/>
  <c r="X2518" i="1"/>
  <c r="X2508" i="1"/>
  <c r="X2507" i="1"/>
  <c r="X2506" i="1"/>
  <c r="X2505" i="1"/>
  <c r="X2504" i="1"/>
  <c r="X2503" i="1"/>
  <c r="X2502" i="1"/>
  <c r="X2501" i="1"/>
  <c r="X2500" i="1"/>
  <c r="X2499" i="1"/>
  <c r="X2498" i="1"/>
  <c r="X2497" i="1"/>
  <c r="X2496" i="1"/>
  <c r="X2495" i="1"/>
  <c r="X2494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2471" i="1"/>
  <c r="X2469" i="1"/>
  <c r="X2468" i="1"/>
  <c r="X2467" i="1"/>
  <c r="X2466" i="1"/>
  <c r="X2465" i="1"/>
  <c r="X2464" i="1"/>
  <c r="X2463" i="1"/>
  <c r="X2462" i="1"/>
  <c r="X2461" i="1"/>
  <c r="X2460" i="1"/>
  <c r="X2459" i="1"/>
  <c r="X2458" i="1"/>
  <c r="X2457" i="1"/>
  <c r="X2456" i="1"/>
  <c r="X2455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34" i="1"/>
  <c r="X2333" i="1"/>
  <c r="X2332" i="1"/>
  <c r="X2331" i="1"/>
  <c r="X2330" i="1"/>
  <c r="X2329" i="1"/>
  <c r="X2328" i="1"/>
  <c r="X2327" i="1"/>
  <c r="X2326" i="1"/>
  <c r="X2325" i="1"/>
  <c r="X2324" i="1"/>
  <c r="X2323" i="1"/>
  <c r="X2322" i="1"/>
  <c r="X2321" i="1"/>
  <c r="X2320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63" i="1"/>
  <c r="X2262" i="1"/>
  <c r="X2261" i="1"/>
  <c r="X2260" i="1"/>
  <c r="X2259" i="1"/>
  <c r="X2258" i="1"/>
  <c r="X2257" i="1"/>
  <c r="X2256" i="1"/>
  <c r="X2255" i="1"/>
  <c r="X2254" i="1"/>
  <c r="X2253" i="1"/>
  <c r="X2252" i="1"/>
  <c r="X2251" i="1"/>
  <c r="X2250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02" i="1"/>
  <c r="X2201" i="1"/>
  <c r="X2200" i="1"/>
  <c r="X2199" i="1"/>
  <c r="X2198" i="1"/>
  <c r="X2197" i="1"/>
  <c r="X2196" i="1"/>
  <c r="X2195" i="1"/>
  <c r="X2194" i="1"/>
  <c r="X2193" i="1"/>
  <c r="X2192" i="1"/>
  <c r="X2191" i="1"/>
  <c r="X2190" i="1"/>
  <c r="X2189" i="1"/>
  <c r="X2188" i="1"/>
  <c r="X2179" i="1"/>
  <c r="X2178" i="1"/>
  <c r="X2177" i="1"/>
  <c r="X2176" i="1"/>
  <c r="X2175" i="1"/>
  <c r="X2174" i="1"/>
  <c r="X2173" i="1"/>
  <c r="X2172" i="1"/>
  <c r="X2171" i="1"/>
  <c r="X2170" i="1"/>
  <c r="X2169" i="1"/>
  <c r="X2168" i="1"/>
  <c r="X2167" i="1"/>
  <c r="X2166" i="1"/>
  <c r="X2165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72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89" i="1"/>
  <c r="X1988" i="1"/>
  <c r="X1987" i="1"/>
  <c r="X1986" i="1"/>
  <c r="X1985" i="1"/>
  <c r="X1984" i="1"/>
  <c r="X1983" i="1"/>
  <c r="X1982" i="1"/>
  <c r="X1981" i="1"/>
  <c r="X1980" i="1"/>
  <c r="X1979" i="1"/>
  <c r="X1978" i="1"/>
  <c r="X1977" i="1"/>
  <c r="X1976" i="1"/>
  <c r="X1975" i="1"/>
  <c r="X1966" i="1"/>
  <c r="X1965" i="1"/>
  <c r="X1964" i="1"/>
  <c r="X1963" i="1"/>
  <c r="X1962" i="1"/>
  <c r="X1961" i="1"/>
  <c r="X1960" i="1"/>
  <c r="X1959" i="1"/>
  <c r="X1958" i="1"/>
  <c r="X1957" i="1"/>
  <c r="X1956" i="1"/>
  <c r="X1955" i="1"/>
  <c r="X1954" i="1"/>
  <c r="X1953" i="1"/>
  <c r="X1952" i="1"/>
  <c r="X1944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83" i="1"/>
  <c r="X1882" i="1"/>
  <c r="X1881" i="1"/>
  <c r="X1880" i="1"/>
  <c r="X1879" i="1"/>
  <c r="X1878" i="1"/>
  <c r="X1877" i="1"/>
  <c r="X1876" i="1"/>
  <c r="X1875" i="1"/>
  <c r="X1874" i="1"/>
  <c r="X1873" i="1"/>
  <c r="X1872" i="1"/>
  <c r="X1871" i="1"/>
  <c r="X1870" i="1"/>
  <c r="X1869" i="1"/>
  <c r="X1860" i="1"/>
  <c r="X1859" i="1"/>
  <c r="X1858" i="1"/>
  <c r="X1857" i="1"/>
  <c r="X1856" i="1"/>
  <c r="X1855" i="1"/>
  <c r="X1854" i="1"/>
  <c r="X1853" i="1"/>
  <c r="X1852" i="1"/>
  <c r="X1851" i="1"/>
  <c r="X1850" i="1"/>
  <c r="X1849" i="1"/>
  <c r="X1848" i="1"/>
  <c r="X1847" i="1"/>
  <c r="X1846" i="1"/>
  <c r="X1836" i="1"/>
  <c r="X1835" i="1"/>
  <c r="X1834" i="1"/>
  <c r="X1833" i="1"/>
  <c r="X1832" i="1"/>
  <c r="X1831" i="1"/>
  <c r="X1830" i="1"/>
  <c r="X1829" i="1"/>
  <c r="X1828" i="1"/>
  <c r="X1827" i="1"/>
  <c r="X1826" i="1"/>
  <c r="X1825" i="1"/>
  <c r="X1824" i="1"/>
  <c r="X1823" i="1"/>
  <c r="X1821" i="1"/>
  <c r="X1820" i="1"/>
  <c r="X1819" i="1"/>
  <c r="X1818" i="1"/>
  <c r="X1817" i="1"/>
  <c r="X1816" i="1"/>
  <c r="X1815" i="1"/>
  <c r="X1814" i="1"/>
  <c r="X1813" i="1"/>
  <c r="X1812" i="1"/>
  <c r="X1811" i="1"/>
  <c r="X1810" i="1"/>
  <c r="X1809" i="1"/>
  <c r="X1808" i="1"/>
  <c r="X1807" i="1"/>
  <c r="X1798" i="1"/>
  <c r="X1797" i="1"/>
  <c r="X1796" i="1"/>
  <c r="X1795" i="1"/>
  <c r="X1794" i="1"/>
  <c r="X1793" i="1"/>
  <c r="X1792" i="1"/>
  <c r="X1791" i="1"/>
  <c r="X1790" i="1"/>
  <c r="X1789" i="1"/>
  <c r="X1788" i="1"/>
  <c r="X1787" i="1"/>
  <c r="X1786" i="1"/>
  <c r="X1785" i="1"/>
  <c r="X1784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62" i="1"/>
  <c r="X1761" i="1"/>
  <c r="X1752" i="1"/>
  <c r="X1751" i="1"/>
  <c r="X1750" i="1"/>
  <c r="X1749" i="1"/>
  <c r="X1748" i="1"/>
  <c r="X1747" i="1"/>
  <c r="X1746" i="1"/>
  <c r="X1745" i="1"/>
  <c r="X1744" i="1"/>
  <c r="X1743" i="1"/>
  <c r="X1742" i="1"/>
  <c r="X1741" i="1"/>
  <c r="X1740" i="1"/>
  <c r="X1739" i="1"/>
  <c r="X1738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707" i="1"/>
  <c r="X1706" i="1"/>
  <c r="X1705" i="1"/>
  <c r="X1704" i="1"/>
  <c r="X1703" i="1"/>
  <c r="X1702" i="1"/>
  <c r="X1701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499" i="1"/>
  <c r="X1498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X2" i="1"/>
  <c r="W5562" i="1"/>
  <c r="W5561" i="1"/>
  <c r="W5560" i="1"/>
  <c r="W5559" i="1"/>
  <c r="W5558" i="1"/>
  <c r="W5557" i="1"/>
  <c r="W5556" i="1"/>
  <c r="W5555" i="1"/>
  <c r="W5554" i="1"/>
  <c r="W5553" i="1"/>
  <c r="W5552" i="1"/>
  <c r="W5551" i="1"/>
  <c r="W5550" i="1"/>
  <c r="W5549" i="1"/>
  <c r="W5548" i="1"/>
  <c r="W5539" i="1"/>
  <c r="W5538" i="1"/>
  <c r="W5537" i="1"/>
  <c r="W5536" i="1"/>
  <c r="W5535" i="1"/>
  <c r="W5534" i="1"/>
  <c r="W5533" i="1"/>
  <c r="W5532" i="1"/>
  <c r="W5531" i="1"/>
  <c r="W5530" i="1"/>
  <c r="W5529" i="1"/>
  <c r="W5528" i="1"/>
  <c r="W5527" i="1"/>
  <c r="W5526" i="1"/>
  <c r="W5525" i="1"/>
  <c r="W5516" i="1"/>
  <c r="W5515" i="1"/>
  <c r="W5514" i="1"/>
  <c r="W5513" i="1"/>
  <c r="W5512" i="1"/>
  <c r="W5511" i="1"/>
  <c r="W5510" i="1"/>
  <c r="W5509" i="1"/>
  <c r="W5508" i="1"/>
  <c r="W5507" i="1"/>
  <c r="W5506" i="1"/>
  <c r="W5505" i="1"/>
  <c r="W5504" i="1"/>
  <c r="W5503" i="1"/>
  <c r="W5502" i="1"/>
  <c r="W5493" i="1"/>
  <c r="W5492" i="1"/>
  <c r="W5491" i="1"/>
  <c r="W5490" i="1"/>
  <c r="W5489" i="1"/>
  <c r="W5488" i="1"/>
  <c r="W5487" i="1"/>
  <c r="W5486" i="1"/>
  <c r="W5485" i="1"/>
  <c r="W5484" i="1"/>
  <c r="W5483" i="1"/>
  <c r="W5482" i="1"/>
  <c r="W5481" i="1"/>
  <c r="W5480" i="1"/>
  <c r="W5479" i="1"/>
  <c r="W5470" i="1"/>
  <c r="W5469" i="1"/>
  <c r="W5468" i="1"/>
  <c r="W5467" i="1"/>
  <c r="W5466" i="1"/>
  <c r="W5465" i="1"/>
  <c r="W5464" i="1"/>
  <c r="W5463" i="1"/>
  <c r="W5462" i="1"/>
  <c r="W5461" i="1"/>
  <c r="W5460" i="1"/>
  <c r="W5459" i="1"/>
  <c r="W5458" i="1"/>
  <c r="W5457" i="1"/>
  <c r="W5456" i="1"/>
  <c r="W5448" i="1"/>
  <c r="W5447" i="1"/>
  <c r="W5446" i="1"/>
  <c r="W5445" i="1"/>
  <c r="W5444" i="1"/>
  <c r="W5443" i="1"/>
  <c r="W5442" i="1"/>
  <c r="W5441" i="1"/>
  <c r="W5440" i="1"/>
  <c r="W5439" i="1"/>
  <c r="W5438" i="1"/>
  <c r="W5437" i="1"/>
  <c r="W5436" i="1"/>
  <c r="W5435" i="1"/>
  <c r="W5434" i="1"/>
  <c r="W5425" i="1"/>
  <c r="W5424" i="1"/>
  <c r="W5423" i="1"/>
  <c r="W5422" i="1"/>
  <c r="W5421" i="1"/>
  <c r="W5420" i="1"/>
  <c r="W5419" i="1"/>
  <c r="W5418" i="1"/>
  <c r="W5417" i="1"/>
  <c r="W5416" i="1"/>
  <c r="W5415" i="1"/>
  <c r="W5414" i="1"/>
  <c r="W5413" i="1"/>
  <c r="W5412" i="1"/>
  <c r="W5411" i="1"/>
  <c r="W5402" i="1"/>
  <c r="W5401" i="1"/>
  <c r="W5400" i="1"/>
  <c r="W5399" i="1"/>
  <c r="W5398" i="1"/>
  <c r="W5397" i="1"/>
  <c r="W5396" i="1"/>
  <c r="W5395" i="1"/>
  <c r="W5394" i="1"/>
  <c r="W5393" i="1"/>
  <c r="W5392" i="1"/>
  <c r="W5391" i="1"/>
  <c r="W5390" i="1"/>
  <c r="W5389" i="1"/>
  <c r="W5388" i="1"/>
  <c r="W5379" i="1"/>
  <c r="W5378" i="1"/>
  <c r="W5377" i="1"/>
  <c r="W5376" i="1"/>
  <c r="W5375" i="1"/>
  <c r="W5374" i="1"/>
  <c r="W5373" i="1"/>
  <c r="W5372" i="1"/>
  <c r="W5371" i="1"/>
  <c r="W5370" i="1"/>
  <c r="W5369" i="1"/>
  <c r="W5368" i="1"/>
  <c r="W5367" i="1"/>
  <c r="W5365" i="1"/>
  <c r="W5364" i="1"/>
  <c r="W5363" i="1"/>
  <c r="W5362" i="1"/>
  <c r="W5361" i="1"/>
  <c r="W5360" i="1"/>
  <c r="W5359" i="1"/>
  <c r="W5358" i="1"/>
  <c r="W5357" i="1"/>
  <c r="W5356" i="1"/>
  <c r="W5355" i="1"/>
  <c r="W5354" i="1"/>
  <c r="W5353" i="1"/>
  <c r="W5352" i="1"/>
  <c r="W5351" i="1"/>
  <c r="W5342" i="1"/>
  <c r="W5341" i="1"/>
  <c r="W5340" i="1"/>
  <c r="W5339" i="1"/>
  <c r="W5338" i="1"/>
  <c r="W5337" i="1"/>
  <c r="W5336" i="1"/>
  <c r="W5335" i="1"/>
  <c r="W5334" i="1"/>
  <c r="W5333" i="1"/>
  <c r="W5332" i="1"/>
  <c r="W5331" i="1"/>
  <c r="W5330" i="1"/>
  <c r="W5329" i="1"/>
  <c r="W5328" i="1"/>
  <c r="W5319" i="1"/>
  <c r="W5318" i="1"/>
  <c r="W5317" i="1"/>
  <c r="W5316" i="1"/>
  <c r="W5315" i="1"/>
  <c r="W5314" i="1"/>
  <c r="W5313" i="1"/>
  <c r="W5312" i="1"/>
  <c r="W5311" i="1"/>
  <c r="W5310" i="1"/>
  <c r="W5309" i="1"/>
  <c r="W5308" i="1"/>
  <c r="W5307" i="1"/>
  <c r="W5306" i="1"/>
  <c r="W5305" i="1"/>
  <c r="W5296" i="1"/>
  <c r="W5295" i="1"/>
  <c r="W5294" i="1"/>
  <c r="W5293" i="1"/>
  <c r="W5292" i="1"/>
  <c r="W5291" i="1"/>
  <c r="W5290" i="1"/>
  <c r="W5289" i="1"/>
  <c r="W5288" i="1"/>
  <c r="W5287" i="1"/>
  <c r="W5286" i="1"/>
  <c r="W5285" i="1"/>
  <c r="W5284" i="1"/>
  <c r="W5283" i="1"/>
  <c r="W5282" i="1"/>
  <c r="W5274" i="1"/>
  <c r="W5273" i="1"/>
  <c r="W5272" i="1"/>
  <c r="W5271" i="1"/>
  <c r="W5270" i="1"/>
  <c r="W5269" i="1"/>
  <c r="W5268" i="1"/>
  <c r="W5267" i="1"/>
  <c r="W5266" i="1"/>
  <c r="W5265" i="1"/>
  <c r="W5264" i="1"/>
  <c r="W5263" i="1"/>
  <c r="W5262" i="1"/>
  <c r="W5261" i="1"/>
  <c r="W5260" i="1"/>
  <c r="W5252" i="1"/>
  <c r="W5251" i="1"/>
  <c r="W5250" i="1"/>
  <c r="W5249" i="1"/>
  <c r="W5248" i="1"/>
  <c r="W5247" i="1"/>
  <c r="W5246" i="1"/>
  <c r="W5245" i="1"/>
  <c r="W5244" i="1"/>
  <c r="W5243" i="1"/>
  <c r="W5242" i="1"/>
  <c r="W5241" i="1"/>
  <c r="W5240" i="1"/>
  <c r="W5239" i="1"/>
  <c r="W5238" i="1"/>
  <c r="W5229" i="1"/>
  <c r="W5228" i="1"/>
  <c r="W5227" i="1"/>
  <c r="W5226" i="1"/>
  <c r="W5225" i="1"/>
  <c r="W5224" i="1"/>
  <c r="W5223" i="1"/>
  <c r="W5222" i="1"/>
  <c r="W5221" i="1"/>
  <c r="W5220" i="1"/>
  <c r="W5219" i="1"/>
  <c r="W5218" i="1"/>
  <c r="W5217" i="1"/>
  <c r="W5216" i="1"/>
  <c r="W5215" i="1"/>
  <c r="W5206" i="1"/>
  <c r="W5205" i="1"/>
  <c r="W5204" i="1"/>
  <c r="W5203" i="1"/>
  <c r="W5202" i="1"/>
  <c r="W5201" i="1"/>
  <c r="W5200" i="1"/>
  <c r="W5199" i="1"/>
  <c r="W5198" i="1"/>
  <c r="W5197" i="1"/>
  <c r="W5196" i="1"/>
  <c r="W5195" i="1"/>
  <c r="W5194" i="1"/>
  <c r="W5193" i="1"/>
  <c r="W5192" i="1"/>
  <c r="W5183" i="1"/>
  <c r="W5182" i="1"/>
  <c r="W5181" i="1"/>
  <c r="W5180" i="1"/>
  <c r="W5179" i="1"/>
  <c r="W5178" i="1"/>
  <c r="W5177" i="1"/>
  <c r="W5176" i="1"/>
  <c r="W5175" i="1"/>
  <c r="W5174" i="1"/>
  <c r="W5173" i="1"/>
  <c r="W5172" i="1"/>
  <c r="W5171" i="1"/>
  <c r="W5170" i="1"/>
  <c r="W5169" i="1"/>
  <c r="W5160" i="1"/>
  <c r="W5159" i="1"/>
  <c r="W5158" i="1"/>
  <c r="W5157" i="1"/>
  <c r="W5156" i="1"/>
  <c r="W5155" i="1"/>
  <c r="W5154" i="1"/>
  <c r="W5153" i="1"/>
  <c r="W5152" i="1"/>
  <c r="W5151" i="1"/>
  <c r="W5150" i="1"/>
  <c r="W5149" i="1"/>
  <c r="W5148" i="1"/>
  <c r="W5147" i="1"/>
  <c r="W5146" i="1"/>
  <c r="W5138" i="1"/>
  <c r="W5137" i="1"/>
  <c r="W5136" i="1"/>
  <c r="W5135" i="1"/>
  <c r="W5134" i="1"/>
  <c r="W5133" i="1"/>
  <c r="W5132" i="1"/>
  <c r="W5131" i="1"/>
  <c r="W5130" i="1"/>
  <c r="W5129" i="1"/>
  <c r="W5128" i="1"/>
  <c r="W5127" i="1"/>
  <c r="W5126" i="1"/>
  <c r="W5125" i="1"/>
  <c r="W5124" i="1"/>
  <c r="W5115" i="1"/>
  <c r="W5114" i="1"/>
  <c r="W5113" i="1"/>
  <c r="W5112" i="1"/>
  <c r="W5111" i="1"/>
  <c r="W5110" i="1"/>
  <c r="W5109" i="1"/>
  <c r="W5108" i="1"/>
  <c r="W5107" i="1"/>
  <c r="W5106" i="1"/>
  <c r="W5105" i="1"/>
  <c r="W5104" i="1"/>
  <c r="W5103" i="1"/>
  <c r="W5102" i="1"/>
  <c r="W5101" i="1"/>
  <c r="W5092" i="1"/>
  <c r="W5091" i="1"/>
  <c r="W5090" i="1"/>
  <c r="W5089" i="1"/>
  <c r="W5088" i="1"/>
  <c r="W5087" i="1"/>
  <c r="W5086" i="1"/>
  <c r="W5085" i="1"/>
  <c r="W5084" i="1"/>
  <c r="W5083" i="1"/>
  <c r="W5082" i="1"/>
  <c r="W5081" i="1"/>
  <c r="W5080" i="1"/>
  <c r="W5079" i="1"/>
  <c r="W5078" i="1"/>
  <c r="W5069" i="1"/>
  <c r="W5068" i="1"/>
  <c r="W5067" i="1"/>
  <c r="W5066" i="1"/>
  <c r="W5065" i="1"/>
  <c r="W5064" i="1"/>
  <c r="W5063" i="1"/>
  <c r="W5062" i="1"/>
  <c r="W5061" i="1"/>
  <c r="W5060" i="1"/>
  <c r="W5059" i="1"/>
  <c r="W5058" i="1"/>
  <c r="W5057" i="1"/>
  <c r="W5056" i="1"/>
  <c r="W5055" i="1"/>
  <c r="W5046" i="1"/>
  <c r="W5045" i="1"/>
  <c r="W5044" i="1"/>
  <c r="W5043" i="1"/>
  <c r="W5042" i="1"/>
  <c r="W5041" i="1"/>
  <c r="W5040" i="1"/>
  <c r="W5039" i="1"/>
  <c r="W5038" i="1"/>
  <c r="W5037" i="1"/>
  <c r="W5036" i="1"/>
  <c r="W5035" i="1"/>
  <c r="W5034" i="1"/>
  <c r="W5033" i="1"/>
  <c r="W5032" i="1"/>
  <c r="W5024" i="1"/>
  <c r="W5023" i="1"/>
  <c r="W5022" i="1"/>
  <c r="W5021" i="1"/>
  <c r="W5020" i="1"/>
  <c r="W5019" i="1"/>
  <c r="W5018" i="1"/>
  <c r="W5017" i="1"/>
  <c r="W5016" i="1"/>
  <c r="W5015" i="1"/>
  <c r="W5014" i="1"/>
  <c r="W5013" i="1"/>
  <c r="W5012" i="1"/>
  <c r="W5011" i="1"/>
  <c r="W5010" i="1"/>
  <c r="W5001" i="1"/>
  <c r="W5000" i="1"/>
  <c r="W4999" i="1"/>
  <c r="W4998" i="1"/>
  <c r="W4997" i="1"/>
  <c r="W4996" i="1"/>
  <c r="W4995" i="1"/>
  <c r="W4994" i="1"/>
  <c r="W4993" i="1"/>
  <c r="W4992" i="1"/>
  <c r="W4991" i="1"/>
  <c r="W4990" i="1"/>
  <c r="W4989" i="1"/>
  <c r="W4988" i="1"/>
  <c r="W4987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4965" i="1"/>
  <c r="W4964" i="1"/>
  <c r="W4955" i="1"/>
  <c r="W4954" i="1"/>
  <c r="W4953" i="1"/>
  <c r="W4952" i="1"/>
  <c r="W4951" i="1"/>
  <c r="W4950" i="1"/>
  <c r="W4949" i="1"/>
  <c r="W4948" i="1"/>
  <c r="W4947" i="1"/>
  <c r="W4946" i="1"/>
  <c r="W4945" i="1"/>
  <c r="W4944" i="1"/>
  <c r="W4943" i="1"/>
  <c r="W4942" i="1"/>
  <c r="W4941" i="1"/>
  <c r="W4932" i="1"/>
  <c r="W4931" i="1"/>
  <c r="W4930" i="1"/>
  <c r="W4929" i="1"/>
  <c r="W4928" i="1"/>
  <c r="W4927" i="1"/>
  <c r="W4926" i="1"/>
  <c r="W4925" i="1"/>
  <c r="W4924" i="1"/>
  <c r="W4923" i="1"/>
  <c r="W4922" i="1"/>
  <c r="W4921" i="1"/>
  <c r="W4920" i="1"/>
  <c r="W4919" i="1"/>
  <c r="W4918" i="1"/>
  <c r="W4910" i="1"/>
  <c r="W4909" i="1"/>
  <c r="W4908" i="1"/>
  <c r="W4907" i="1"/>
  <c r="W4906" i="1"/>
  <c r="W4905" i="1"/>
  <c r="W4904" i="1"/>
  <c r="W4903" i="1"/>
  <c r="W4902" i="1"/>
  <c r="W4901" i="1"/>
  <c r="W4900" i="1"/>
  <c r="W4899" i="1"/>
  <c r="W4898" i="1"/>
  <c r="W4897" i="1"/>
  <c r="W4896" i="1"/>
  <c r="W4887" i="1"/>
  <c r="W4886" i="1"/>
  <c r="W4885" i="1"/>
  <c r="W4884" i="1"/>
  <c r="W4883" i="1"/>
  <c r="W4882" i="1"/>
  <c r="W4881" i="1"/>
  <c r="W4880" i="1"/>
  <c r="W4879" i="1"/>
  <c r="W4878" i="1"/>
  <c r="W4877" i="1"/>
  <c r="W4876" i="1"/>
  <c r="W4875" i="1"/>
  <c r="W4874" i="1"/>
  <c r="W4873" i="1"/>
  <c r="W4864" i="1"/>
  <c r="W4863" i="1"/>
  <c r="W4862" i="1"/>
  <c r="W4861" i="1"/>
  <c r="W4860" i="1"/>
  <c r="W4859" i="1"/>
  <c r="W4858" i="1"/>
  <c r="W4857" i="1"/>
  <c r="W4856" i="1"/>
  <c r="W4855" i="1"/>
  <c r="W4854" i="1"/>
  <c r="W4853" i="1"/>
  <c r="W4852" i="1"/>
  <c r="W4851" i="1"/>
  <c r="W4850" i="1"/>
  <c r="W4841" i="1"/>
  <c r="W4840" i="1"/>
  <c r="W4839" i="1"/>
  <c r="W4838" i="1"/>
  <c r="W4837" i="1"/>
  <c r="W4836" i="1"/>
  <c r="W4835" i="1"/>
  <c r="W4834" i="1"/>
  <c r="W4833" i="1"/>
  <c r="W4832" i="1"/>
  <c r="W4831" i="1"/>
  <c r="W4830" i="1"/>
  <c r="W4829" i="1"/>
  <c r="W4828" i="1"/>
  <c r="W4827" i="1"/>
  <c r="W4819" i="1"/>
  <c r="W4818" i="1"/>
  <c r="W4817" i="1"/>
  <c r="W4816" i="1"/>
  <c r="W4815" i="1"/>
  <c r="W4814" i="1"/>
  <c r="W4813" i="1"/>
  <c r="W4812" i="1"/>
  <c r="W4811" i="1"/>
  <c r="W4810" i="1"/>
  <c r="W4809" i="1"/>
  <c r="W4808" i="1"/>
  <c r="W4807" i="1"/>
  <c r="W4806" i="1"/>
  <c r="W4805" i="1"/>
  <c r="W4796" i="1"/>
  <c r="W4795" i="1"/>
  <c r="W4794" i="1"/>
  <c r="W4793" i="1"/>
  <c r="W4792" i="1"/>
  <c r="W4791" i="1"/>
  <c r="W4790" i="1"/>
  <c r="W4789" i="1"/>
  <c r="W4788" i="1"/>
  <c r="W4787" i="1"/>
  <c r="W4786" i="1"/>
  <c r="W4785" i="1"/>
  <c r="W4784" i="1"/>
  <c r="W4783" i="1"/>
  <c r="W4782" i="1"/>
  <c r="W4773" i="1"/>
  <c r="W4772" i="1"/>
  <c r="W4771" i="1"/>
  <c r="W4770" i="1"/>
  <c r="W4769" i="1"/>
  <c r="W4768" i="1"/>
  <c r="W4767" i="1"/>
  <c r="W4766" i="1"/>
  <c r="W4765" i="1"/>
  <c r="W4764" i="1"/>
  <c r="W4763" i="1"/>
  <c r="W4762" i="1"/>
  <c r="W4761" i="1"/>
  <c r="W4760" i="1"/>
  <c r="W4759" i="1"/>
  <c r="W4750" i="1"/>
  <c r="W4749" i="1"/>
  <c r="W4748" i="1"/>
  <c r="W4747" i="1"/>
  <c r="W4746" i="1"/>
  <c r="W4745" i="1"/>
  <c r="W4744" i="1"/>
  <c r="W4743" i="1"/>
  <c r="W4742" i="1"/>
  <c r="W4741" i="1"/>
  <c r="W4740" i="1"/>
  <c r="W4739" i="1"/>
  <c r="W4738" i="1"/>
  <c r="W4737" i="1"/>
  <c r="W4736" i="1"/>
  <c r="W4727" i="1"/>
  <c r="W4726" i="1"/>
  <c r="W4725" i="1"/>
  <c r="W4724" i="1"/>
  <c r="W4723" i="1"/>
  <c r="W4722" i="1"/>
  <c r="W4721" i="1"/>
  <c r="W4720" i="1"/>
  <c r="W4719" i="1"/>
  <c r="W4718" i="1"/>
  <c r="W4717" i="1"/>
  <c r="W4716" i="1"/>
  <c r="W4715" i="1"/>
  <c r="W4714" i="1"/>
  <c r="W4713" i="1"/>
  <c r="W4705" i="1"/>
  <c r="W4704" i="1"/>
  <c r="W4703" i="1"/>
  <c r="W4702" i="1"/>
  <c r="W4701" i="1"/>
  <c r="W4700" i="1"/>
  <c r="W4699" i="1"/>
  <c r="W4698" i="1"/>
  <c r="W4697" i="1"/>
  <c r="W4696" i="1"/>
  <c r="W4695" i="1"/>
  <c r="W4694" i="1"/>
  <c r="W4693" i="1"/>
  <c r="W4692" i="1"/>
  <c r="W4691" i="1"/>
  <c r="W4682" i="1"/>
  <c r="W4681" i="1"/>
  <c r="W4680" i="1"/>
  <c r="W4679" i="1"/>
  <c r="W4678" i="1"/>
  <c r="W4677" i="1"/>
  <c r="W4676" i="1"/>
  <c r="W4675" i="1"/>
  <c r="W4674" i="1"/>
  <c r="W4673" i="1"/>
  <c r="W4672" i="1"/>
  <c r="W4671" i="1"/>
  <c r="W4670" i="1"/>
  <c r="W4669" i="1"/>
  <c r="W4668" i="1"/>
  <c r="W4659" i="1"/>
  <c r="W4658" i="1"/>
  <c r="W4657" i="1"/>
  <c r="W4656" i="1"/>
  <c r="W4655" i="1"/>
  <c r="W4654" i="1"/>
  <c r="W4653" i="1"/>
  <c r="W4652" i="1"/>
  <c r="W4651" i="1"/>
  <c r="W4650" i="1"/>
  <c r="W4649" i="1"/>
  <c r="W4648" i="1"/>
  <c r="W4647" i="1"/>
  <c r="W4646" i="1"/>
  <c r="W4645" i="1"/>
  <c r="W4636" i="1"/>
  <c r="W4635" i="1"/>
  <c r="W4634" i="1"/>
  <c r="W4633" i="1"/>
  <c r="W4632" i="1"/>
  <c r="W4631" i="1"/>
  <c r="W4630" i="1"/>
  <c r="W4629" i="1"/>
  <c r="W4628" i="1"/>
  <c r="W4627" i="1"/>
  <c r="W4626" i="1"/>
  <c r="W4625" i="1"/>
  <c r="W4624" i="1"/>
  <c r="W4623" i="1"/>
  <c r="W4622" i="1"/>
  <c r="W4613" i="1"/>
  <c r="W4612" i="1"/>
  <c r="W4611" i="1"/>
  <c r="W4610" i="1"/>
  <c r="W4609" i="1"/>
  <c r="W4608" i="1"/>
  <c r="W4607" i="1"/>
  <c r="W4606" i="1"/>
  <c r="W4605" i="1"/>
  <c r="W4604" i="1"/>
  <c r="W4603" i="1"/>
  <c r="W4602" i="1"/>
  <c r="W4601" i="1"/>
  <c r="W4600" i="1"/>
  <c r="W4599" i="1"/>
  <c r="W4590" i="1"/>
  <c r="W4589" i="1"/>
  <c r="W4588" i="1"/>
  <c r="W4587" i="1"/>
  <c r="W4586" i="1"/>
  <c r="W4585" i="1"/>
  <c r="W4584" i="1"/>
  <c r="W4583" i="1"/>
  <c r="W4582" i="1"/>
  <c r="W4581" i="1"/>
  <c r="W4580" i="1"/>
  <c r="W4579" i="1"/>
  <c r="W4578" i="1"/>
  <c r="W4577" i="1"/>
  <c r="W4576" i="1"/>
  <c r="W4567" i="1"/>
  <c r="W4566" i="1"/>
  <c r="W4565" i="1"/>
  <c r="W4564" i="1"/>
  <c r="W4563" i="1"/>
  <c r="W4562" i="1"/>
  <c r="W4561" i="1"/>
  <c r="W4560" i="1"/>
  <c r="W4559" i="1"/>
  <c r="W4558" i="1"/>
  <c r="W4557" i="1"/>
  <c r="W4556" i="1"/>
  <c r="W4555" i="1"/>
  <c r="W4554" i="1"/>
  <c r="W4553" i="1"/>
  <c r="W4544" i="1"/>
  <c r="W4543" i="1"/>
  <c r="W4542" i="1"/>
  <c r="W4541" i="1"/>
  <c r="W4540" i="1"/>
  <c r="W4539" i="1"/>
  <c r="W4538" i="1"/>
  <c r="W4537" i="1"/>
  <c r="W4536" i="1"/>
  <c r="W4535" i="1"/>
  <c r="W4534" i="1"/>
  <c r="W4533" i="1"/>
  <c r="W4532" i="1"/>
  <c r="W4531" i="1"/>
  <c r="W4530" i="1"/>
  <c r="W4522" i="1"/>
  <c r="W4521" i="1"/>
  <c r="W4520" i="1"/>
  <c r="W4519" i="1"/>
  <c r="W4518" i="1"/>
  <c r="W4517" i="1"/>
  <c r="W4516" i="1"/>
  <c r="W4515" i="1"/>
  <c r="W4514" i="1"/>
  <c r="W4513" i="1"/>
  <c r="W4512" i="1"/>
  <c r="W4511" i="1"/>
  <c r="W4510" i="1"/>
  <c r="W4509" i="1"/>
  <c r="W4508" i="1"/>
  <c r="W4499" i="1"/>
  <c r="W4498" i="1"/>
  <c r="W4497" i="1"/>
  <c r="W4496" i="1"/>
  <c r="W4495" i="1"/>
  <c r="W4494" i="1"/>
  <c r="W4493" i="1"/>
  <c r="W4492" i="1"/>
  <c r="W4491" i="1"/>
  <c r="W4490" i="1"/>
  <c r="W4489" i="1"/>
  <c r="W4488" i="1"/>
  <c r="W4487" i="1"/>
  <c r="W4486" i="1"/>
  <c r="W4485" i="1"/>
  <c r="W4476" i="1"/>
  <c r="W4475" i="1"/>
  <c r="W4474" i="1"/>
  <c r="W4473" i="1"/>
  <c r="W4472" i="1"/>
  <c r="W4471" i="1"/>
  <c r="W4470" i="1"/>
  <c r="W4469" i="1"/>
  <c r="W4468" i="1"/>
  <c r="W4467" i="1"/>
  <c r="W4466" i="1"/>
  <c r="W4465" i="1"/>
  <c r="W4464" i="1"/>
  <c r="W4463" i="1"/>
  <c r="W4462" i="1"/>
  <c r="W4453" i="1"/>
  <c r="W4452" i="1"/>
  <c r="W4451" i="1"/>
  <c r="W4450" i="1"/>
  <c r="W4449" i="1"/>
  <c r="W4448" i="1"/>
  <c r="W4447" i="1"/>
  <c r="W4446" i="1"/>
  <c r="W4445" i="1"/>
  <c r="W4444" i="1"/>
  <c r="W4443" i="1"/>
  <c r="W4442" i="1"/>
  <c r="W4441" i="1"/>
  <c r="W4440" i="1"/>
  <c r="W4439" i="1"/>
  <c r="W4430" i="1"/>
  <c r="W4429" i="1"/>
  <c r="W4428" i="1"/>
  <c r="W4427" i="1"/>
  <c r="W4426" i="1"/>
  <c r="W4425" i="1"/>
  <c r="W4424" i="1"/>
  <c r="W4423" i="1"/>
  <c r="W4422" i="1"/>
  <c r="W4421" i="1"/>
  <c r="W4420" i="1"/>
  <c r="W4419" i="1"/>
  <c r="W4418" i="1"/>
  <c r="W4417" i="1"/>
  <c r="W4416" i="1"/>
  <c r="W4408" i="1"/>
  <c r="W4407" i="1"/>
  <c r="W4406" i="1"/>
  <c r="W4405" i="1"/>
  <c r="W4404" i="1"/>
  <c r="W4403" i="1"/>
  <c r="W4402" i="1"/>
  <c r="W4401" i="1"/>
  <c r="W4400" i="1"/>
  <c r="W4399" i="1"/>
  <c r="W4398" i="1"/>
  <c r="W4397" i="1"/>
  <c r="W4396" i="1"/>
  <c r="W4395" i="1"/>
  <c r="W4394" i="1"/>
  <c r="W4385" i="1"/>
  <c r="W4384" i="1"/>
  <c r="W4383" i="1"/>
  <c r="W4382" i="1"/>
  <c r="W4381" i="1"/>
  <c r="W4380" i="1"/>
  <c r="W4379" i="1"/>
  <c r="W4378" i="1"/>
  <c r="W4377" i="1"/>
  <c r="W4376" i="1"/>
  <c r="W4375" i="1"/>
  <c r="W4374" i="1"/>
  <c r="W4373" i="1"/>
  <c r="W4372" i="1"/>
  <c r="W4371" i="1"/>
  <c r="W4362" i="1"/>
  <c r="W4361" i="1"/>
  <c r="W4360" i="1"/>
  <c r="W4359" i="1"/>
  <c r="W4358" i="1"/>
  <c r="W4357" i="1"/>
  <c r="W4356" i="1"/>
  <c r="W4355" i="1"/>
  <c r="W4354" i="1"/>
  <c r="W4353" i="1"/>
  <c r="W4352" i="1"/>
  <c r="W4351" i="1"/>
  <c r="W4350" i="1"/>
  <c r="W4349" i="1"/>
  <c r="W4348" i="1"/>
  <c r="W4339" i="1"/>
  <c r="W4338" i="1"/>
  <c r="W4337" i="1"/>
  <c r="W4336" i="1"/>
  <c r="W4335" i="1"/>
  <c r="W4334" i="1"/>
  <c r="W4333" i="1"/>
  <c r="W4332" i="1"/>
  <c r="W4331" i="1"/>
  <c r="W4330" i="1"/>
  <c r="W4329" i="1"/>
  <c r="W4328" i="1"/>
  <c r="W4327" i="1"/>
  <c r="W4326" i="1"/>
  <c r="W4325" i="1"/>
  <c r="W4316" i="1"/>
  <c r="W4315" i="1"/>
  <c r="W4314" i="1"/>
  <c r="W4313" i="1"/>
  <c r="W4312" i="1"/>
  <c r="W4311" i="1"/>
  <c r="W4310" i="1"/>
  <c r="W4309" i="1"/>
  <c r="W4308" i="1"/>
  <c r="W4307" i="1"/>
  <c r="W4306" i="1"/>
  <c r="W4305" i="1"/>
  <c r="W4304" i="1"/>
  <c r="W4303" i="1"/>
  <c r="W4302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1" i="1"/>
  <c r="W4270" i="1"/>
  <c r="W4269" i="1"/>
  <c r="W4268" i="1"/>
  <c r="W4267" i="1"/>
  <c r="W4266" i="1"/>
  <c r="W4265" i="1"/>
  <c r="W4264" i="1"/>
  <c r="W4263" i="1"/>
  <c r="W4262" i="1"/>
  <c r="W4261" i="1"/>
  <c r="W4260" i="1"/>
  <c r="W4259" i="1"/>
  <c r="W4258" i="1"/>
  <c r="W4257" i="1"/>
  <c r="W4248" i="1"/>
  <c r="W4247" i="1"/>
  <c r="W4246" i="1"/>
  <c r="W4245" i="1"/>
  <c r="W4244" i="1"/>
  <c r="W4243" i="1"/>
  <c r="W4242" i="1"/>
  <c r="W4241" i="1"/>
  <c r="W4240" i="1"/>
  <c r="W4239" i="1"/>
  <c r="W4238" i="1"/>
  <c r="W4237" i="1"/>
  <c r="W4236" i="1"/>
  <c r="W4235" i="1"/>
  <c r="W4234" i="1"/>
  <c r="W4225" i="1"/>
  <c r="W4224" i="1"/>
  <c r="W4223" i="1"/>
  <c r="W4222" i="1"/>
  <c r="W4221" i="1"/>
  <c r="W4220" i="1"/>
  <c r="W4219" i="1"/>
  <c r="W4218" i="1"/>
  <c r="W4217" i="1"/>
  <c r="W4216" i="1"/>
  <c r="W4215" i="1"/>
  <c r="W4214" i="1"/>
  <c r="W4213" i="1"/>
  <c r="W4212" i="1"/>
  <c r="W4211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8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57" i="1"/>
  <c r="W4156" i="1"/>
  <c r="W4155" i="1"/>
  <c r="W4154" i="1"/>
  <c r="W4153" i="1"/>
  <c r="W4152" i="1"/>
  <c r="W4151" i="1"/>
  <c r="W4150" i="1"/>
  <c r="W4149" i="1"/>
  <c r="W4148" i="1"/>
  <c r="W4147" i="1"/>
  <c r="W4146" i="1"/>
  <c r="W4145" i="1"/>
  <c r="W4144" i="1"/>
  <c r="W4143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20" i="1"/>
  <c r="W4111" i="1"/>
  <c r="W4110" i="1"/>
  <c r="W4109" i="1"/>
  <c r="W4108" i="1"/>
  <c r="W4107" i="1"/>
  <c r="W4106" i="1"/>
  <c r="W4105" i="1"/>
  <c r="W4104" i="1"/>
  <c r="W4103" i="1"/>
  <c r="W4102" i="1"/>
  <c r="W4101" i="1"/>
  <c r="W4100" i="1"/>
  <c r="W4099" i="1"/>
  <c r="W4098" i="1"/>
  <c r="W4097" i="1"/>
  <c r="W4088" i="1"/>
  <c r="W4087" i="1"/>
  <c r="W4086" i="1"/>
  <c r="W4085" i="1"/>
  <c r="W4084" i="1"/>
  <c r="W4083" i="1"/>
  <c r="W4082" i="1"/>
  <c r="W4081" i="1"/>
  <c r="W4080" i="1"/>
  <c r="W4079" i="1"/>
  <c r="W4078" i="1"/>
  <c r="W4077" i="1"/>
  <c r="W4076" i="1"/>
  <c r="W4075" i="1"/>
  <c r="W4074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044" i="1"/>
  <c r="W4043" i="1"/>
  <c r="W4042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0" i="1"/>
  <c r="W4019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3996" i="1"/>
  <c r="W3995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25" i="1"/>
  <c r="W3924" i="1"/>
  <c r="W3923" i="1"/>
  <c r="W3922" i="1"/>
  <c r="W3921" i="1"/>
  <c r="W3920" i="1"/>
  <c r="W3919" i="1"/>
  <c r="W3918" i="1"/>
  <c r="W3917" i="1"/>
  <c r="W3916" i="1"/>
  <c r="W3915" i="1"/>
  <c r="W3914" i="1"/>
  <c r="W3913" i="1"/>
  <c r="W3912" i="1"/>
  <c r="W3911" i="1"/>
  <c r="W3902" i="1"/>
  <c r="W3901" i="1"/>
  <c r="W3900" i="1"/>
  <c r="W3899" i="1"/>
  <c r="W3898" i="1"/>
  <c r="W3897" i="1"/>
  <c r="W3896" i="1"/>
  <c r="W3895" i="1"/>
  <c r="W3894" i="1"/>
  <c r="W3893" i="1"/>
  <c r="W3892" i="1"/>
  <c r="W3891" i="1"/>
  <c r="W3890" i="1"/>
  <c r="W3889" i="1"/>
  <c r="W3888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08" i="1"/>
  <c r="W3807" i="1"/>
  <c r="W3806" i="1"/>
  <c r="W3805" i="1"/>
  <c r="W3804" i="1"/>
  <c r="W3803" i="1"/>
  <c r="W3802" i="1"/>
  <c r="W3801" i="1"/>
  <c r="W3800" i="1"/>
  <c r="W3799" i="1"/>
  <c r="W3798" i="1"/>
  <c r="W3797" i="1"/>
  <c r="W3796" i="1"/>
  <c r="W3795" i="1"/>
  <c r="W3794" i="1"/>
  <c r="W3784" i="1"/>
  <c r="W3783" i="1"/>
  <c r="W3782" i="1"/>
  <c r="W3781" i="1"/>
  <c r="W3780" i="1"/>
  <c r="W3779" i="1"/>
  <c r="W3778" i="1"/>
  <c r="W3777" i="1"/>
  <c r="W3776" i="1"/>
  <c r="W3775" i="1"/>
  <c r="W3774" i="1"/>
  <c r="W3773" i="1"/>
  <c r="W3772" i="1"/>
  <c r="W3771" i="1"/>
  <c r="W3770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14" i="1"/>
  <c r="W3713" i="1"/>
  <c r="W3712" i="1"/>
  <c r="W3711" i="1"/>
  <c r="W3710" i="1"/>
  <c r="W3709" i="1"/>
  <c r="W3708" i="1"/>
  <c r="W3707" i="1"/>
  <c r="W3706" i="1"/>
  <c r="W3705" i="1"/>
  <c r="W3704" i="1"/>
  <c r="W3703" i="1"/>
  <c r="W3702" i="1"/>
  <c r="W3701" i="1"/>
  <c r="W3700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66" i="1"/>
  <c r="W3665" i="1"/>
  <c r="W3664" i="1"/>
  <c r="W3663" i="1"/>
  <c r="W3662" i="1"/>
  <c r="W3661" i="1"/>
  <c r="W3660" i="1"/>
  <c r="W3659" i="1"/>
  <c r="W3658" i="1"/>
  <c r="W3657" i="1"/>
  <c r="W3656" i="1"/>
  <c r="W3655" i="1"/>
  <c r="W3654" i="1"/>
  <c r="W3653" i="1"/>
  <c r="W3652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3618" i="1"/>
  <c r="W3617" i="1"/>
  <c r="W3616" i="1"/>
  <c r="W3615" i="1"/>
  <c r="W3614" i="1"/>
  <c r="W3613" i="1"/>
  <c r="W3612" i="1"/>
  <c r="W3611" i="1"/>
  <c r="W3610" i="1"/>
  <c r="W3609" i="1"/>
  <c r="W3608" i="1"/>
  <c r="W3607" i="1"/>
  <c r="W3606" i="1"/>
  <c r="W3605" i="1"/>
  <c r="W3604" i="1"/>
  <c r="W3595" i="1"/>
  <c r="W3594" i="1"/>
  <c r="W3593" i="1"/>
  <c r="W3592" i="1"/>
  <c r="W3591" i="1"/>
  <c r="W3590" i="1"/>
  <c r="W3589" i="1"/>
  <c r="W3588" i="1"/>
  <c r="W3587" i="1"/>
  <c r="W3586" i="1"/>
  <c r="W3585" i="1"/>
  <c r="W3584" i="1"/>
  <c r="W3583" i="1"/>
  <c r="W3582" i="1"/>
  <c r="W3581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47" i="1"/>
  <c r="W3546" i="1"/>
  <c r="W3545" i="1"/>
  <c r="W3544" i="1"/>
  <c r="W3543" i="1"/>
  <c r="W3542" i="1"/>
  <c r="W3541" i="1"/>
  <c r="W3540" i="1"/>
  <c r="W3539" i="1"/>
  <c r="W3538" i="1"/>
  <c r="W3537" i="1"/>
  <c r="W3536" i="1"/>
  <c r="W3535" i="1"/>
  <c r="W3534" i="1"/>
  <c r="W3533" i="1"/>
  <c r="W3523" i="1"/>
  <c r="W3522" i="1"/>
  <c r="W3521" i="1"/>
  <c r="W3520" i="1"/>
  <c r="W3519" i="1"/>
  <c r="W3518" i="1"/>
  <c r="W3517" i="1"/>
  <c r="W3516" i="1"/>
  <c r="W3515" i="1"/>
  <c r="W3514" i="1"/>
  <c r="W3513" i="1"/>
  <c r="W3512" i="1"/>
  <c r="W3511" i="1"/>
  <c r="W3510" i="1"/>
  <c r="W3509" i="1"/>
  <c r="W3499" i="1"/>
  <c r="W3498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52" i="1"/>
  <c r="W3451" i="1"/>
  <c r="W3450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91" i="1"/>
  <c r="W3390" i="1"/>
  <c r="W3380" i="1"/>
  <c r="W3379" i="1"/>
  <c r="W3378" i="1"/>
  <c r="W3377" i="1"/>
  <c r="W3376" i="1"/>
  <c r="W3375" i="1"/>
  <c r="W3374" i="1"/>
  <c r="W3373" i="1"/>
  <c r="W3372" i="1"/>
  <c r="W3371" i="1"/>
  <c r="W3370" i="1"/>
  <c r="W3369" i="1"/>
  <c r="W3368" i="1"/>
  <c r="W3367" i="1"/>
  <c r="W3366" i="1"/>
  <c r="W3357" i="1"/>
  <c r="W3356" i="1"/>
  <c r="W3355" i="1"/>
  <c r="W3354" i="1"/>
  <c r="W3353" i="1"/>
  <c r="W3352" i="1"/>
  <c r="W3351" i="1"/>
  <c r="W3350" i="1"/>
  <c r="W3349" i="1"/>
  <c r="W3348" i="1"/>
  <c r="W3347" i="1"/>
  <c r="W3346" i="1"/>
  <c r="W3345" i="1"/>
  <c r="W3344" i="1"/>
  <c r="W3343" i="1"/>
  <c r="W3333" i="1"/>
  <c r="W3332" i="1"/>
  <c r="W3331" i="1"/>
  <c r="W3330" i="1"/>
  <c r="W3329" i="1"/>
  <c r="W3328" i="1"/>
  <c r="W3327" i="1"/>
  <c r="W3326" i="1"/>
  <c r="W3325" i="1"/>
  <c r="W3324" i="1"/>
  <c r="W3323" i="1"/>
  <c r="W3322" i="1"/>
  <c r="W3321" i="1"/>
  <c r="W3320" i="1"/>
  <c r="W3319" i="1"/>
  <c r="W3309" i="1"/>
  <c r="W3308" i="1"/>
  <c r="W3307" i="1"/>
  <c r="W3306" i="1"/>
  <c r="W3305" i="1"/>
  <c r="W3304" i="1"/>
  <c r="W3303" i="1"/>
  <c r="W3302" i="1"/>
  <c r="W3301" i="1"/>
  <c r="W3300" i="1"/>
  <c r="W3299" i="1"/>
  <c r="W3298" i="1"/>
  <c r="W3297" i="1"/>
  <c r="W3296" i="1"/>
  <c r="W3295" i="1"/>
  <c r="W3285" i="1"/>
  <c r="W3284" i="1"/>
  <c r="W3283" i="1"/>
  <c r="W3282" i="1"/>
  <c r="W3281" i="1"/>
  <c r="W3280" i="1"/>
  <c r="W3279" i="1"/>
  <c r="W3278" i="1"/>
  <c r="W3277" i="1"/>
  <c r="W3276" i="1"/>
  <c r="W3275" i="1"/>
  <c r="W3274" i="1"/>
  <c r="W3273" i="1"/>
  <c r="W3272" i="1"/>
  <c r="W3271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14" i="1"/>
  <c r="W3213" i="1"/>
  <c r="W3212" i="1"/>
  <c r="W3211" i="1"/>
  <c r="W3210" i="1"/>
  <c r="W3209" i="1"/>
  <c r="W3208" i="1"/>
  <c r="W3207" i="1"/>
  <c r="W3206" i="1"/>
  <c r="W3205" i="1"/>
  <c r="W3204" i="1"/>
  <c r="W3203" i="1"/>
  <c r="W3202" i="1"/>
  <c r="W3201" i="1"/>
  <c r="W3200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66" i="1"/>
  <c r="W3165" i="1"/>
  <c r="W3164" i="1"/>
  <c r="W3163" i="1"/>
  <c r="W3162" i="1"/>
  <c r="W3161" i="1"/>
  <c r="W3160" i="1"/>
  <c r="W3159" i="1"/>
  <c r="W3158" i="1"/>
  <c r="W3157" i="1"/>
  <c r="W3156" i="1"/>
  <c r="W3155" i="1"/>
  <c r="W3154" i="1"/>
  <c r="W3153" i="1"/>
  <c r="W315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9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5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34" i="1"/>
  <c r="W2333" i="1"/>
  <c r="W2332" i="1"/>
  <c r="W2331" i="1"/>
  <c r="W2330" i="1"/>
  <c r="W2329" i="1"/>
  <c r="W2328" i="1"/>
  <c r="W2327" i="1"/>
  <c r="W2326" i="1"/>
  <c r="W2325" i="1"/>
  <c r="W2324" i="1"/>
  <c r="W2323" i="1"/>
  <c r="W2322" i="1"/>
  <c r="W2321" i="1"/>
  <c r="W2320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8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5" i="1"/>
  <c r="W2234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095" i="1"/>
  <c r="W2094" i="1"/>
  <c r="W2093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49" i="1"/>
  <c r="W2048" i="1"/>
  <c r="W2047" i="1"/>
  <c r="W2046" i="1"/>
  <c r="W2045" i="1"/>
  <c r="W2044" i="1"/>
  <c r="W2043" i="1"/>
  <c r="W2042" i="1"/>
  <c r="W2041" i="1"/>
  <c r="W2040" i="1"/>
  <c r="W2039" i="1"/>
  <c r="W2038" i="1"/>
  <c r="W2037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  <c r="W2" i="1"/>
  <c r="R507" i="1"/>
  <c r="R506" i="1"/>
  <c r="R522" i="1"/>
  <c r="R521" i="1"/>
  <c r="R536" i="1"/>
  <c r="R535" i="1"/>
  <c r="R550" i="1"/>
  <c r="R549" i="1"/>
  <c r="R564" i="1"/>
  <c r="R563" i="1"/>
  <c r="R578" i="1"/>
  <c r="R577" i="1"/>
  <c r="R592" i="1"/>
  <c r="R591" i="1"/>
  <c r="R606" i="1"/>
  <c r="R605" i="1"/>
  <c r="R620" i="1"/>
  <c r="R619" i="1"/>
  <c r="R634" i="1"/>
  <c r="R633" i="1"/>
  <c r="R648" i="1"/>
  <c r="R647" i="1"/>
  <c r="R662" i="1"/>
  <c r="R661" i="1"/>
  <c r="R676" i="1"/>
  <c r="R675" i="1"/>
  <c r="R690" i="1"/>
  <c r="R689" i="1"/>
  <c r="R704" i="1"/>
  <c r="R703" i="1"/>
  <c r="R718" i="1"/>
  <c r="R717" i="1"/>
  <c r="R732" i="1"/>
  <c r="R731" i="1"/>
  <c r="R746" i="1"/>
  <c r="R745" i="1"/>
  <c r="R760" i="1"/>
  <c r="R759" i="1"/>
  <c r="R774" i="1"/>
  <c r="R773" i="1"/>
  <c r="R788" i="1"/>
  <c r="R787" i="1"/>
  <c r="R802" i="1"/>
  <c r="R801" i="1"/>
  <c r="R816" i="1"/>
  <c r="R815" i="1"/>
  <c r="R830" i="1"/>
  <c r="R829" i="1"/>
  <c r="R844" i="1"/>
  <c r="R843" i="1"/>
  <c r="R858" i="1"/>
  <c r="R857" i="1"/>
  <c r="R872" i="1"/>
  <c r="R871" i="1"/>
  <c r="R886" i="1"/>
  <c r="R885" i="1"/>
  <c r="R900" i="1"/>
  <c r="R899" i="1"/>
  <c r="R914" i="1"/>
  <c r="R913" i="1"/>
  <c r="R928" i="1"/>
  <c r="R927" i="1"/>
  <c r="R942" i="1"/>
  <c r="R941" i="1"/>
  <c r="R956" i="1"/>
  <c r="R955" i="1"/>
  <c r="R970" i="1"/>
  <c r="R969" i="1"/>
  <c r="R984" i="1"/>
  <c r="R983" i="1"/>
  <c r="R998" i="1"/>
  <c r="R997" i="1"/>
  <c r="R1012" i="1"/>
  <c r="R1011" i="1"/>
  <c r="R1026" i="1"/>
  <c r="R1025" i="1"/>
  <c r="R1040" i="1"/>
  <c r="R1039" i="1"/>
  <c r="R1054" i="1"/>
  <c r="R1053" i="1"/>
  <c r="R1068" i="1"/>
  <c r="R1067" i="1"/>
  <c r="R1082" i="1"/>
  <c r="R1081" i="1"/>
  <c r="R1095" i="1"/>
  <c r="R1094" i="1"/>
  <c r="R1110" i="1"/>
  <c r="R1109" i="1"/>
  <c r="R1124" i="1"/>
  <c r="R1123" i="1"/>
  <c r="R1138" i="1"/>
  <c r="R1137" i="1"/>
  <c r="R1151" i="1"/>
  <c r="R1150" i="1"/>
  <c r="R1166" i="1"/>
  <c r="R1165" i="1"/>
  <c r="R1180" i="1"/>
  <c r="R1179" i="1"/>
  <c r="R1194" i="1"/>
  <c r="R1193" i="1"/>
  <c r="R1208" i="1"/>
  <c r="R1207" i="1"/>
  <c r="R1222" i="1"/>
  <c r="R1221" i="1"/>
  <c r="R1237" i="1"/>
  <c r="R1236" i="1"/>
  <c r="R1252" i="1"/>
  <c r="R1251" i="1"/>
  <c r="R1266" i="1"/>
  <c r="R1265" i="1"/>
  <c r="R1282" i="1"/>
  <c r="R1281" i="1"/>
  <c r="R1295" i="1"/>
  <c r="R1294" i="1"/>
  <c r="R1310" i="1"/>
  <c r="R1309" i="1"/>
  <c r="R1717" i="1"/>
  <c r="R1716" i="1"/>
  <c r="R1932" i="1"/>
  <c r="R1931" i="1"/>
  <c r="R2144" i="1"/>
  <c r="R2143" i="1"/>
  <c r="R2251" i="1"/>
  <c r="R2250" i="1"/>
  <c r="R2361" i="1"/>
  <c r="R2360" i="1"/>
  <c r="R2472" i="1"/>
  <c r="R2471" i="1"/>
  <c r="R5502" i="1"/>
  <c r="R5549" i="1"/>
  <c r="R5548" i="1"/>
  <c r="R5526" i="1"/>
  <c r="R5525" i="1"/>
  <c r="R5503" i="1"/>
  <c r="R5480" i="1"/>
  <c r="R5479" i="1"/>
  <c r="R5457" i="1"/>
  <c r="R5456" i="1"/>
  <c r="R5435" i="1"/>
  <c r="R5434" i="1"/>
  <c r="R5412" i="1"/>
  <c r="R5411" i="1"/>
  <c r="R5389" i="1"/>
  <c r="R5388" i="1"/>
  <c r="R5367" i="1"/>
  <c r="R5366" i="1"/>
  <c r="R5352" i="1"/>
  <c r="R5351" i="1"/>
  <c r="R5329" i="1"/>
  <c r="R5328" i="1"/>
  <c r="R5306" i="1"/>
  <c r="R5305" i="1"/>
  <c r="R5283" i="1"/>
  <c r="R5282" i="1"/>
  <c r="R5261" i="1"/>
  <c r="R5260" i="1"/>
  <c r="R5239" i="1"/>
  <c r="R5238" i="1"/>
  <c r="R5216" i="1"/>
  <c r="R5215" i="1"/>
  <c r="R5193" i="1"/>
  <c r="R5192" i="1"/>
  <c r="R5170" i="1"/>
  <c r="R5169" i="1"/>
  <c r="R5147" i="1"/>
  <c r="R5146" i="1"/>
  <c r="R5125" i="1"/>
  <c r="R5124" i="1"/>
  <c r="R5102" i="1"/>
  <c r="R5101" i="1"/>
  <c r="R5079" i="1"/>
  <c r="R5078" i="1"/>
  <c r="R5056" i="1"/>
  <c r="R5055" i="1"/>
  <c r="R5033" i="1"/>
  <c r="R5032" i="1"/>
  <c r="R5011" i="1"/>
  <c r="R4988" i="1"/>
  <c r="R4987" i="1"/>
  <c r="R4965" i="1"/>
  <c r="R4964" i="1"/>
  <c r="R4942" i="1"/>
  <c r="R4941" i="1"/>
  <c r="R4919" i="1"/>
  <c r="R4918" i="1"/>
  <c r="R4897" i="1"/>
  <c r="R4896" i="1"/>
  <c r="R4874" i="1"/>
  <c r="R4873" i="1"/>
  <c r="R4851" i="1"/>
  <c r="R4850" i="1"/>
  <c r="R4828" i="1"/>
  <c r="R4827" i="1"/>
  <c r="R4806" i="1"/>
  <c r="R4805" i="1"/>
  <c r="R4783" i="1"/>
  <c r="R4782" i="1"/>
  <c r="R4760" i="1"/>
  <c r="R4759" i="1"/>
  <c r="R4737" i="1"/>
  <c r="R4736" i="1"/>
  <c r="R4714" i="1"/>
  <c r="R4713" i="1"/>
  <c r="R4692" i="1"/>
  <c r="R4691" i="1"/>
  <c r="R4669" i="1"/>
  <c r="R4668" i="1"/>
  <c r="R4646" i="1"/>
  <c r="R4645" i="1"/>
  <c r="R4623" i="1"/>
  <c r="R4622" i="1"/>
  <c r="R4600" i="1"/>
  <c r="R4599" i="1"/>
  <c r="R4577" i="1"/>
  <c r="R4576" i="1"/>
  <c r="R4554" i="1"/>
  <c r="R4553" i="1"/>
  <c r="R4531" i="1"/>
  <c r="R4530" i="1"/>
  <c r="R4509" i="1"/>
  <c r="R4508" i="1"/>
  <c r="R4486" i="1"/>
  <c r="R4485" i="1"/>
  <c r="R4463" i="1"/>
  <c r="R4462" i="1"/>
  <c r="R4440" i="1"/>
  <c r="R4439" i="1"/>
  <c r="R4417" i="1"/>
  <c r="R4416" i="1"/>
  <c r="R4395" i="1"/>
  <c r="R4394" i="1"/>
  <c r="R4372" i="1"/>
  <c r="R4371" i="1"/>
  <c r="R4349" i="1"/>
  <c r="R4348" i="1"/>
  <c r="R4326" i="1"/>
  <c r="R4325" i="1"/>
  <c r="R4303" i="1"/>
  <c r="R4302" i="1"/>
  <c r="R4281" i="1"/>
  <c r="R4280" i="1"/>
  <c r="R4258" i="1"/>
  <c r="R4257" i="1"/>
  <c r="R4235" i="1"/>
  <c r="R4234" i="1"/>
  <c r="R4212" i="1"/>
  <c r="R4211" i="1"/>
  <c r="R4189" i="1"/>
  <c r="R4188" i="1"/>
  <c r="R4167" i="1"/>
  <c r="R4166" i="1"/>
  <c r="R4144" i="1"/>
  <c r="R4143" i="1"/>
  <c r="R4121" i="1"/>
  <c r="R4120" i="1"/>
  <c r="R4098" i="1"/>
  <c r="R4097" i="1"/>
  <c r="R4075" i="1"/>
  <c r="R4074" i="1"/>
  <c r="R4055" i="1"/>
  <c r="R4054" i="1"/>
  <c r="R4031" i="1"/>
  <c r="R4030" i="1"/>
  <c r="R4007" i="1"/>
  <c r="R4006" i="1"/>
  <c r="R3983" i="1"/>
  <c r="R3982" i="1"/>
  <c r="R3959" i="1"/>
  <c r="R3958" i="1"/>
  <c r="R3936" i="1"/>
  <c r="R3935" i="1"/>
  <c r="R3912" i="1"/>
  <c r="R3911" i="1"/>
  <c r="R3889" i="1"/>
  <c r="R3888" i="1"/>
  <c r="R3865" i="1"/>
  <c r="R3864" i="1"/>
  <c r="R3841" i="1"/>
  <c r="R3840" i="1"/>
  <c r="R3818" i="1"/>
  <c r="R3817" i="1"/>
  <c r="R3795" i="1"/>
  <c r="R3794" i="1"/>
  <c r="R3771" i="1"/>
  <c r="R3770" i="1"/>
  <c r="R3747" i="1"/>
  <c r="R3746" i="1"/>
  <c r="R3724" i="1"/>
  <c r="R3723" i="1"/>
  <c r="R3701" i="1"/>
  <c r="R3700" i="1"/>
  <c r="R3677" i="1"/>
  <c r="R3676" i="1"/>
  <c r="R3653" i="1"/>
  <c r="R3652" i="1"/>
  <c r="R3629" i="1"/>
  <c r="R3628" i="1"/>
  <c r="R3605" i="1"/>
  <c r="R3604" i="1"/>
  <c r="R3582" i="1"/>
  <c r="R3581" i="1"/>
  <c r="R3558" i="1"/>
  <c r="R3557" i="1"/>
  <c r="R3534" i="1"/>
  <c r="R3533" i="1"/>
  <c r="R3510" i="1"/>
  <c r="R3509" i="1"/>
  <c r="R3486" i="1"/>
  <c r="R3485" i="1"/>
  <c r="R3463" i="1"/>
  <c r="R3462" i="1"/>
  <c r="R3439" i="1"/>
  <c r="R3438" i="1"/>
  <c r="R3415" i="1"/>
  <c r="R3414" i="1"/>
  <c r="R3391" i="1"/>
  <c r="R3390" i="1"/>
  <c r="R3367" i="1"/>
  <c r="R3366" i="1"/>
  <c r="R3344" i="1"/>
  <c r="R3343" i="1"/>
  <c r="R3320" i="1"/>
  <c r="R3319" i="1"/>
  <c r="R3296" i="1"/>
  <c r="R3295" i="1"/>
  <c r="R3272" i="1"/>
  <c r="R3271" i="1"/>
  <c r="R3248" i="1"/>
  <c r="R3247" i="1"/>
  <c r="R3225" i="1"/>
  <c r="R3224" i="1"/>
  <c r="R3201" i="1"/>
  <c r="R3200" i="1"/>
  <c r="R3177" i="1"/>
  <c r="R3176" i="1"/>
  <c r="R3153" i="1"/>
  <c r="R3152" i="1"/>
  <c r="R3128" i="1"/>
  <c r="R3127" i="1"/>
  <c r="R3104" i="1"/>
  <c r="R3103" i="1"/>
  <c r="R3094" i="1"/>
  <c r="R3093" i="1"/>
  <c r="R3079" i="1"/>
  <c r="R3080" i="1"/>
  <c r="R3056" i="1"/>
  <c r="R3055" i="1"/>
  <c r="R3032" i="1"/>
  <c r="R3031" i="1"/>
  <c r="R3009" i="1"/>
  <c r="R3008" i="1"/>
  <c r="R2985" i="1"/>
  <c r="R2984" i="1"/>
  <c r="R2961" i="1"/>
  <c r="R2960" i="1"/>
  <c r="R2937" i="1"/>
  <c r="R2936" i="1"/>
  <c r="R2915" i="1"/>
  <c r="R2914" i="1"/>
  <c r="R2900" i="1"/>
  <c r="R2899" i="1"/>
  <c r="R2876" i="1"/>
  <c r="R2875" i="1"/>
  <c r="R2852" i="1"/>
  <c r="R2851" i="1"/>
  <c r="R2828" i="1"/>
  <c r="R2827" i="1"/>
  <c r="R2805" i="1"/>
  <c r="R2804" i="1"/>
  <c r="R2781" i="1"/>
  <c r="R2780" i="1"/>
  <c r="R2757" i="1"/>
  <c r="R2756" i="1"/>
  <c r="R2733" i="1"/>
  <c r="R2732" i="1"/>
  <c r="R2709" i="1"/>
  <c r="R2708" i="1"/>
  <c r="R2686" i="1"/>
  <c r="R2685" i="1"/>
  <c r="R2662" i="1"/>
  <c r="R2661" i="1"/>
  <c r="R2638" i="1"/>
  <c r="R2637" i="1"/>
  <c r="R2614" i="1"/>
  <c r="R2613" i="1"/>
  <c r="R2590" i="1"/>
  <c r="R2589" i="1"/>
  <c r="R2567" i="1"/>
  <c r="R2566" i="1"/>
  <c r="R2543" i="1"/>
  <c r="R2542" i="1"/>
  <c r="R2519" i="1"/>
  <c r="R2518" i="1"/>
  <c r="R2495" i="1"/>
  <c r="R2494" i="1"/>
  <c r="R2456" i="1"/>
  <c r="R2455" i="1"/>
  <c r="R2432" i="1"/>
  <c r="R2431" i="1"/>
  <c r="R2408" i="1"/>
  <c r="R2407" i="1"/>
  <c r="R2384" i="1"/>
  <c r="R2383" i="1"/>
  <c r="R2374" i="1"/>
  <c r="R2373" i="1"/>
  <c r="R2344" i="1"/>
  <c r="R2343" i="1"/>
  <c r="R2321" i="1"/>
  <c r="R2320" i="1"/>
  <c r="R2297" i="1"/>
  <c r="R2296" i="1"/>
  <c r="R2273" i="1"/>
  <c r="R2272" i="1"/>
  <c r="R2235" i="1"/>
  <c r="R2234" i="1"/>
  <c r="R2213" i="1"/>
  <c r="R2212" i="1"/>
  <c r="R2189" i="1"/>
  <c r="R2188" i="1"/>
  <c r="R2180" i="1"/>
  <c r="R2179" i="1"/>
  <c r="R2166" i="1"/>
  <c r="R2165" i="1"/>
  <c r="R2157" i="1"/>
  <c r="R2128" i="1"/>
  <c r="R2127" i="1"/>
  <c r="R2105" i="1"/>
  <c r="R2104" i="1"/>
  <c r="R2082" i="1"/>
  <c r="R2081" i="1"/>
  <c r="R2059" i="1"/>
  <c r="R2058" i="1"/>
  <c r="R2037" i="1"/>
  <c r="R2036" i="1"/>
  <c r="R2022" i="1"/>
  <c r="R2021" i="1"/>
  <c r="R1999" i="1"/>
  <c r="R1998" i="1"/>
  <c r="R1976" i="1"/>
  <c r="R1975" i="1"/>
  <c r="R1953" i="1"/>
  <c r="R1952" i="1"/>
  <c r="R1917" i="1"/>
  <c r="R1916" i="1"/>
  <c r="R1893" i="1"/>
  <c r="R1892" i="1"/>
  <c r="R1870" i="1"/>
  <c r="R1869" i="1"/>
  <c r="R1847" i="1"/>
  <c r="R1846" i="1"/>
  <c r="R1824" i="1"/>
  <c r="R1823" i="1"/>
  <c r="R1785" i="1"/>
  <c r="R1784" i="1"/>
  <c r="R1808" i="1"/>
  <c r="R1807" i="1"/>
  <c r="R1799" i="1"/>
  <c r="R1800" i="1" s="1"/>
  <c r="R1776" i="1"/>
  <c r="R1777" i="1" s="1"/>
  <c r="R1762" i="1"/>
  <c r="R1761" i="1"/>
  <c r="R1739" i="1"/>
  <c r="R1738" i="1"/>
  <c r="R1702" i="1"/>
  <c r="R1701" i="1"/>
  <c r="R1679" i="1"/>
  <c r="R1678" i="1"/>
  <c r="R1656" i="1"/>
  <c r="R1655" i="1"/>
  <c r="R1633" i="1"/>
  <c r="R1632" i="1"/>
  <c r="R1610" i="1"/>
  <c r="R1609" i="1"/>
  <c r="R1594" i="1"/>
  <c r="R1593" i="1"/>
  <c r="R1571" i="1"/>
  <c r="R1570" i="1"/>
  <c r="R1548" i="1"/>
  <c r="R1547" i="1"/>
  <c r="R1526" i="1"/>
  <c r="R1525" i="1"/>
  <c r="R1510" i="1"/>
  <c r="R1509" i="1"/>
  <c r="R1486" i="1"/>
  <c r="R1485" i="1"/>
  <c r="R1463" i="1"/>
  <c r="R1462" i="1"/>
  <c r="R1439" i="1"/>
  <c r="R1438" i="1"/>
  <c r="R1417" i="1"/>
  <c r="R1416" i="1"/>
  <c r="R1401" i="1"/>
  <c r="R1400" i="1"/>
  <c r="R1378" i="1"/>
  <c r="R1377" i="1"/>
  <c r="R1355" i="1"/>
  <c r="R1354" i="1"/>
  <c r="R1332" i="1"/>
  <c r="R1331" i="1"/>
  <c r="R484" i="1"/>
  <c r="R483" i="1"/>
  <c r="R461" i="1"/>
  <c r="R460" i="1"/>
  <c r="R438" i="1"/>
  <c r="R437" i="1"/>
  <c r="R416" i="1"/>
  <c r="R415" i="1"/>
  <c r="R393" i="1"/>
  <c r="R392" i="1"/>
  <c r="R370" i="1"/>
  <c r="R369" i="1"/>
  <c r="R347" i="1"/>
  <c r="R346" i="1"/>
  <c r="R324" i="1"/>
  <c r="R323" i="1"/>
  <c r="R302" i="1"/>
  <c r="R301" i="1"/>
  <c r="R279" i="1"/>
  <c r="R278" i="1"/>
  <c r="R256" i="1"/>
  <c r="R255" i="1"/>
  <c r="R233" i="1"/>
  <c r="R232" i="1"/>
  <c r="R210" i="1"/>
  <c r="R209" i="1"/>
  <c r="R191" i="1"/>
  <c r="R190" i="1"/>
  <c r="R167" i="1"/>
  <c r="R166" i="1"/>
  <c r="R145" i="1"/>
  <c r="R144" i="1"/>
  <c r="R121" i="1"/>
  <c r="R120" i="1"/>
  <c r="R97" i="1"/>
  <c r="R96" i="1"/>
  <c r="R73" i="1"/>
  <c r="R72" i="1"/>
  <c r="R48" i="1"/>
  <c r="R49" i="1"/>
  <c r="R2" i="1"/>
  <c r="R26" i="1"/>
  <c r="R27" i="1"/>
  <c r="U6" i="1"/>
  <c r="M5366" i="1"/>
  <c r="W5366" i="1" s="1"/>
  <c r="M2914" i="1"/>
  <c r="W2914" i="1" s="1"/>
  <c r="M2360" i="1"/>
  <c r="W2360" i="1" s="1"/>
  <c r="M2143" i="1"/>
  <c r="W2143" i="1" s="1"/>
  <c r="M2036" i="1"/>
  <c r="W2036" i="1" s="1"/>
  <c r="M1931" i="1"/>
  <c r="W1931" i="1" s="1"/>
  <c r="M1761" i="1"/>
  <c r="W1761" i="1" s="1"/>
  <c r="M1716" i="1"/>
  <c r="W1716" i="1" s="1"/>
  <c r="M1609" i="1"/>
  <c r="W1609" i="1" s="1"/>
  <c r="M1416" i="1"/>
  <c r="W1416" i="1" s="1"/>
  <c r="R1" i="1"/>
  <c r="Q2778" i="4" l="1"/>
  <c r="P2778" i="4"/>
  <c r="L386" i="4"/>
  <c r="P372" i="4"/>
  <c r="L1858" i="4"/>
  <c r="P1844" i="4"/>
  <c r="P965" i="4"/>
  <c r="L2260" i="4"/>
  <c r="L2261" i="4" s="1"/>
  <c r="L2262" i="4" s="1"/>
  <c r="L2263" i="4" s="1"/>
  <c r="L2264" i="4" s="1"/>
  <c r="L2265" i="4" s="1"/>
  <c r="L2266" i="4" s="1"/>
  <c r="L2267" i="4" s="1"/>
  <c r="L2268" i="4" s="1"/>
  <c r="L2269" i="4" s="1"/>
  <c r="Q965" i="4"/>
  <c r="Q2255" i="4"/>
  <c r="P2004" i="4"/>
  <c r="L1245" i="4"/>
  <c r="L1246" i="4" s="1"/>
  <c r="L1247" i="4" s="1"/>
  <c r="L1248" i="4" s="1"/>
  <c r="L1249" i="4" s="1"/>
  <c r="L1250" i="4" s="1"/>
  <c r="L1251" i="4" s="1"/>
  <c r="L1252" i="4" s="1"/>
  <c r="L268" i="4"/>
  <c r="L269" i="4" s="1"/>
  <c r="L270" i="4" s="1"/>
  <c r="L271" i="4" s="1"/>
  <c r="L272" i="4" s="1"/>
  <c r="L273" i="4" s="1"/>
  <c r="L1471" i="4"/>
  <c r="L1472" i="4" s="1"/>
  <c r="L1473" i="4" s="1"/>
  <c r="L1474" i="4" s="1"/>
  <c r="L1475" i="4" s="1"/>
  <c r="L1476" i="4" s="1"/>
  <c r="L1477" i="4" s="1"/>
  <c r="L1478" i="4" s="1"/>
  <c r="L1479" i="4" s="1"/>
  <c r="L743" i="4"/>
  <c r="L1918" i="4"/>
  <c r="Z507" i="1"/>
  <c r="AD507" i="1"/>
  <c r="AC507" i="1"/>
  <c r="AB507" i="1"/>
  <c r="Z550" i="1"/>
  <c r="AD550" i="1"/>
  <c r="AC550" i="1"/>
  <c r="AC549" i="1"/>
  <c r="AB550" i="1"/>
  <c r="Z578" i="1"/>
  <c r="AD578" i="1"/>
  <c r="AC578" i="1"/>
  <c r="AC577" i="1"/>
  <c r="AB578" i="1"/>
  <c r="Z606" i="1"/>
  <c r="AD606" i="1"/>
  <c r="AC606" i="1"/>
  <c r="AC605" i="1"/>
  <c r="AB606" i="1"/>
  <c r="Z634" i="1"/>
  <c r="AD634" i="1"/>
  <c r="AC634" i="1"/>
  <c r="AB634" i="1"/>
  <c r="Z662" i="1"/>
  <c r="AD662" i="1"/>
  <c r="AC662" i="1"/>
  <c r="AB662" i="1"/>
  <c r="AD689" i="1"/>
  <c r="AA690" i="1"/>
  <c r="Z732" i="1"/>
  <c r="AD732" i="1"/>
  <c r="AC732" i="1"/>
  <c r="AC731" i="1"/>
  <c r="AB732" i="1"/>
  <c r="Z760" i="1"/>
  <c r="AD760" i="1"/>
  <c r="AC760" i="1"/>
  <c r="AB760" i="1"/>
  <c r="Z802" i="1"/>
  <c r="AD802" i="1"/>
  <c r="AC802" i="1"/>
  <c r="AC801" i="1"/>
  <c r="AB802" i="1"/>
  <c r="Z844" i="1"/>
  <c r="AC844" i="1"/>
  <c r="AC843" i="1"/>
  <c r="AD844" i="1"/>
  <c r="AB844" i="1"/>
  <c r="Z872" i="1"/>
  <c r="AD872" i="1"/>
  <c r="AC872" i="1"/>
  <c r="AB872" i="1"/>
  <c r="Z914" i="1"/>
  <c r="AD914" i="1"/>
  <c r="AC914" i="1"/>
  <c r="AC913" i="1"/>
  <c r="AB914" i="1"/>
  <c r="Z942" i="1"/>
  <c r="AD942" i="1"/>
  <c r="AC942" i="1"/>
  <c r="AC941" i="1"/>
  <c r="AB942" i="1"/>
  <c r="Z970" i="1"/>
  <c r="AD970" i="1"/>
  <c r="AC970" i="1"/>
  <c r="AC969" i="1"/>
  <c r="AB970" i="1"/>
  <c r="Z1040" i="1"/>
  <c r="AD1040" i="1"/>
  <c r="AC1040" i="1"/>
  <c r="AC1039" i="1"/>
  <c r="AB1040" i="1"/>
  <c r="Z1138" i="1"/>
  <c r="AD1138" i="1"/>
  <c r="AC1138" i="1"/>
  <c r="AB1138" i="1"/>
  <c r="Z1166" i="1"/>
  <c r="AD1166" i="1"/>
  <c r="AC1166" i="1"/>
  <c r="AC1165" i="1"/>
  <c r="AB1166" i="1"/>
  <c r="AD1193" i="1"/>
  <c r="AA1194" i="1"/>
  <c r="Z1236" i="1"/>
  <c r="AD1236" i="1"/>
  <c r="AC1236" i="1"/>
  <c r="AB1236" i="1"/>
  <c r="Z1266" i="1"/>
  <c r="AD1266" i="1"/>
  <c r="AC1266" i="1"/>
  <c r="AB1266" i="1"/>
  <c r="Z1295" i="1"/>
  <c r="AC1295" i="1"/>
  <c r="AC1294" i="1"/>
  <c r="AD1295" i="1"/>
  <c r="AB1295" i="1"/>
  <c r="AD1331" i="1"/>
  <c r="AA1332" i="1"/>
  <c r="AD323" i="1"/>
  <c r="AA324" i="1"/>
  <c r="Z522" i="1"/>
  <c r="AD522" i="1"/>
  <c r="AC522" i="1"/>
  <c r="AC521" i="1"/>
  <c r="AB522" i="1"/>
  <c r="AD633" i="1"/>
  <c r="AA634" i="1"/>
  <c r="AD661" i="1"/>
  <c r="AA662" i="1"/>
  <c r="Z704" i="1"/>
  <c r="AD704" i="1"/>
  <c r="AC704" i="1"/>
  <c r="AC703" i="1"/>
  <c r="AB704" i="1"/>
  <c r="AD759" i="1"/>
  <c r="AA760" i="1"/>
  <c r="AD871" i="1"/>
  <c r="AA872" i="1"/>
  <c r="Z1012" i="1"/>
  <c r="AC1012" i="1"/>
  <c r="AC1011" i="1"/>
  <c r="AD1012" i="1"/>
  <c r="AB1012" i="1"/>
  <c r="Z1082" i="1"/>
  <c r="AD1082" i="1"/>
  <c r="AC1082" i="1"/>
  <c r="AC1081" i="1"/>
  <c r="AB1082" i="1"/>
  <c r="Z1110" i="1"/>
  <c r="AD1110" i="1"/>
  <c r="AC1110" i="1"/>
  <c r="AC1109" i="1"/>
  <c r="AB1110" i="1"/>
  <c r="AD1137" i="1"/>
  <c r="AA1138" i="1"/>
  <c r="AD1207" i="1"/>
  <c r="AA1208" i="1"/>
  <c r="AD1265" i="1"/>
  <c r="AA1266" i="1"/>
  <c r="U26" i="1"/>
  <c r="Z484" i="1"/>
  <c r="AD484" i="1"/>
  <c r="AC484" i="1"/>
  <c r="AB484" i="1"/>
  <c r="Z564" i="1"/>
  <c r="AD564" i="1"/>
  <c r="AC564" i="1"/>
  <c r="AC563" i="1"/>
  <c r="AB564" i="1"/>
  <c r="Z592" i="1"/>
  <c r="AC592" i="1"/>
  <c r="AC591" i="1"/>
  <c r="AB592" i="1"/>
  <c r="AD592" i="1"/>
  <c r="Z620" i="1"/>
  <c r="AD620" i="1"/>
  <c r="AC620" i="1"/>
  <c r="AC619" i="1"/>
  <c r="AB620" i="1"/>
  <c r="Z648" i="1"/>
  <c r="AD648" i="1"/>
  <c r="AC648" i="1"/>
  <c r="AC647" i="1"/>
  <c r="AB648" i="1"/>
  <c r="Z676" i="1"/>
  <c r="AD676" i="1"/>
  <c r="AC676" i="1"/>
  <c r="AC675" i="1"/>
  <c r="AB676" i="1"/>
  <c r="Z746" i="1"/>
  <c r="AD746" i="1"/>
  <c r="AC746" i="1"/>
  <c r="AC745" i="1"/>
  <c r="AB746" i="1"/>
  <c r="Z774" i="1"/>
  <c r="AD774" i="1"/>
  <c r="AC774" i="1"/>
  <c r="AB774" i="1"/>
  <c r="AD815" i="1"/>
  <c r="AA816" i="1"/>
  <c r="Z858" i="1"/>
  <c r="AD858" i="1"/>
  <c r="AC858" i="1"/>
  <c r="AC857" i="1"/>
  <c r="AB858" i="1"/>
  <c r="Z886" i="1"/>
  <c r="AD886" i="1"/>
  <c r="AC886" i="1"/>
  <c r="AB886" i="1"/>
  <c r="Z928" i="1"/>
  <c r="AD928" i="1"/>
  <c r="AC928" i="1"/>
  <c r="AC927" i="1"/>
  <c r="AB928" i="1"/>
  <c r="Z956" i="1"/>
  <c r="AD956" i="1"/>
  <c r="AC956" i="1"/>
  <c r="AB956" i="1"/>
  <c r="AD983" i="1"/>
  <c r="AA984" i="1"/>
  <c r="AD1053" i="1"/>
  <c r="AA1054" i="1"/>
  <c r="Z1151" i="1"/>
  <c r="AD1151" i="1"/>
  <c r="AC1151" i="1"/>
  <c r="AC1150" i="1"/>
  <c r="AB1151" i="1"/>
  <c r="Z1180" i="1"/>
  <c r="AD1180" i="1"/>
  <c r="AC1180" i="1"/>
  <c r="AB1180" i="1"/>
  <c r="Z1222" i="1"/>
  <c r="AD1222" i="1"/>
  <c r="AC1222" i="1"/>
  <c r="AC1221" i="1"/>
  <c r="AB1222" i="1"/>
  <c r="Z1252" i="1"/>
  <c r="AD1252" i="1"/>
  <c r="AC1252" i="1"/>
  <c r="AC1251" i="1"/>
  <c r="AB1252" i="1"/>
  <c r="Z1281" i="1"/>
  <c r="AD1281" i="1"/>
  <c r="AC1280" i="1"/>
  <c r="AC1281" i="1"/>
  <c r="AB1281" i="1"/>
  <c r="Z1310" i="1"/>
  <c r="AD1310" i="1"/>
  <c r="AC1310" i="1"/>
  <c r="AC1309" i="1"/>
  <c r="AB1310" i="1"/>
  <c r="U28" i="1"/>
  <c r="AD483" i="1"/>
  <c r="AA484" i="1"/>
  <c r="AD535" i="1"/>
  <c r="AA536" i="1"/>
  <c r="AD717" i="1"/>
  <c r="AA718" i="1"/>
  <c r="AD773" i="1"/>
  <c r="AA774" i="1"/>
  <c r="AD829" i="1"/>
  <c r="AA830" i="1"/>
  <c r="AD885" i="1"/>
  <c r="AA886" i="1"/>
  <c r="AD955" i="1"/>
  <c r="AA956" i="1"/>
  <c r="Z998" i="1"/>
  <c r="AD998" i="1"/>
  <c r="AC998" i="1"/>
  <c r="AC997" i="1"/>
  <c r="AB998" i="1"/>
  <c r="AD1025" i="1"/>
  <c r="AA1026" i="1"/>
  <c r="Z1068" i="1"/>
  <c r="AC1068" i="1"/>
  <c r="AD1068" i="1"/>
  <c r="AC1067" i="1"/>
  <c r="AB1068" i="1"/>
  <c r="Z1095" i="1"/>
  <c r="AD1095" i="1"/>
  <c r="AC1095" i="1"/>
  <c r="AC1094" i="1"/>
  <c r="AB1095" i="1"/>
  <c r="AD1122" i="1"/>
  <c r="AA1123" i="1"/>
  <c r="AD1179" i="1"/>
  <c r="AA1180" i="1"/>
  <c r="K5558" i="1"/>
  <c r="K5559" i="1" s="1"/>
  <c r="K5560" i="1" s="1"/>
  <c r="K5561" i="1" s="1"/>
  <c r="K5562" i="1" s="1"/>
  <c r="K1595" i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3321" i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O3320" i="1"/>
  <c r="AA3320" i="1" s="1"/>
  <c r="K1402" i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P1401" i="1"/>
  <c r="K1487" i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703" i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809" i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918" i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2023" i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129" i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236" i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O2234" i="1"/>
  <c r="AA2234" i="1" s="1"/>
  <c r="N2234" i="1"/>
  <c r="K2345" i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N2344" i="1"/>
  <c r="K2457" i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568" i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663" i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O2662" i="1"/>
  <c r="AA2662" i="1" s="1"/>
  <c r="K2758" i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O2757" i="1"/>
  <c r="N2757" i="1"/>
  <c r="K2853" i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938" i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3033" i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N3032" i="1"/>
  <c r="K3129" i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N3128" i="1"/>
  <c r="K3226" i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416" i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511" i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O3510" i="1"/>
  <c r="K3606" i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702" i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96" i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90" i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N3889" i="1"/>
  <c r="K3984" i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4076" i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168" i="1"/>
  <c r="K4169" i="1" s="1"/>
  <c r="K4170" i="1" s="1"/>
  <c r="K4171" i="1" s="1"/>
  <c r="K4172" i="1" s="1"/>
  <c r="K4173" i="1" s="1"/>
  <c r="K4174" i="1" s="1"/>
  <c r="K4175" i="1" s="1"/>
  <c r="K4176" i="1" s="1"/>
  <c r="K4177" i="1" s="1"/>
  <c r="K4178" i="1" s="1"/>
  <c r="K4179" i="1" s="1"/>
  <c r="K4180" i="1" s="1"/>
  <c r="K4259" i="1"/>
  <c r="K4260" i="1" s="1"/>
  <c r="K4261" i="1" s="1"/>
  <c r="K4262" i="1" s="1"/>
  <c r="K4263" i="1" s="1"/>
  <c r="K4264" i="1" s="1"/>
  <c r="K4265" i="1" s="1"/>
  <c r="K4266" i="1" s="1"/>
  <c r="K4267" i="1" s="1"/>
  <c r="K4268" i="1" s="1"/>
  <c r="K4269" i="1" s="1"/>
  <c r="K4270" i="1" s="1"/>
  <c r="K4271" i="1" s="1"/>
  <c r="N4258" i="1"/>
  <c r="O4258" i="1"/>
  <c r="K4350" i="1"/>
  <c r="K4351" i="1" s="1"/>
  <c r="K4352" i="1" s="1"/>
  <c r="K4353" i="1" s="1"/>
  <c r="K4354" i="1" s="1"/>
  <c r="K4355" i="1" s="1"/>
  <c r="K4356" i="1" s="1"/>
  <c r="K4357" i="1" s="1"/>
  <c r="K4358" i="1" s="1"/>
  <c r="K4359" i="1" s="1"/>
  <c r="K4360" i="1" s="1"/>
  <c r="K4361" i="1" s="1"/>
  <c r="K4362" i="1" s="1"/>
  <c r="N4349" i="1"/>
  <c r="K4441" i="1"/>
  <c r="K4442" i="1" s="1"/>
  <c r="K4443" i="1" s="1"/>
  <c r="K4444" i="1" s="1"/>
  <c r="K4445" i="1" s="1"/>
  <c r="K4446" i="1" s="1"/>
  <c r="K4447" i="1" s="1"/>
  <c r="K4448" i="1" s="1"/>
  <c r="K4449" i="1" s="1"/>
  <c r="K4450" i="1" s="1"/>
  <c r="K4451" i="1" s="1"/>
  <c r="K4452" i="1" s="1"/>
  <c r="K4453" i="1" s="1"/>
  <c r="K4532" i="1"/>
  <c r="K4533" i="1" s="1"/>
  <c r="K4534" i="1" s="1"/>
  <c r="K4535" i="1" s="1"/>
  <c r="K4536" i="1" s="1"/>
  <c r="K4537" i="1" s="1"/>
  <c r="K4538" i="1" s="1"/>
  <c r="K4539" i="1" s="1"/>
  <c r="K4540" i="1" s="1"/>
  <c r="K4541" i="1" s="1"/>
  <c r="K4542" i="1" s="1"/>
  <c r="K4543" i="1" s="1"/>
  <c r="K4544" i="1" s="1"/>
  <c r="K4624" i="1"/>
  <c r="K4625" i="1" s="1"/>
  <c r="K4626" i="1" s="1"/>
  <c r="K4627" i="1" s="1"/>
  <c r="K4628" i="1" s="1"/>
  <c r="K4629" i="1" s="1"/>
  <c r="K4630" i="1" s="1"/>
  <c r="K4631" i="1" s="1"/>
  <c r="K4632" i="1" s="1"/>
  <c r="K4633" i="1" s="1"/>
  <c r="K4634" i="1" s="1"/>
  <c r="K4635" i="1" s="1"/>
  <c r="K4636" i="1" s="1"/>
  <c r="O4623" i="1"/>
  <c r="N4623" i="1"/>
  <c r="K4715" i="1"/>
  <c r="K4716" i="1" s="1"/>
  <c r="K4717" i="1" s="1"/>
  <c r="K4718" i="1" s="1"/>
  <c r="K4719" i="1" s="1"/>
  <c r="K4720" i="1" s="1"/>
  <c r="K4721" i="1" s="1"/>
  <c r="K4722" i="1" s="1"/>
  <c r="K4723" i="1" s="1"/>
  <c r="K4724" i="1" s="1"/>
  <c r="K4725" i="1" s="1"/>
  <c r="K4726" i="1" s="1"/>
  <c r="K4727" i="1" s="1"/>
  <c r="K4807" i="1"/>
  <c r="K4808" i="1" s="1"/>
  <c r="K4809" i="1" s="1"/>
  <c r="K4810" i="1" s="1"/>
  <c r="K4811" i="1" s="1"/>
  <c r="K4812" i="1" s="1"/>
  <c r="K4813" i="1" s="1"/>
  <c r="K4814" i="1" s="1"/>
  <c r="K4815" i="1" s="1"/>
  <c r="K4816" i="1" s="1"/>
  <c r="K4817" i="1" s="1"/>
  <c r="K4818" i="1" s="1"/>
  <c r="K4819" i="1" s="1"/>
  <c r="K4898" i="1"/>
  <c r="K4899" i="1" s="1"/>
  <c r="K4900" i="1" s="1"/>
  <c r="K4901" i="1" s="1"/>
  <c r="K4902" i="1" s="1"/>
  <c r="K4903" i="1" s="1"/>
  <c r="K4904" i="1" s="1"/>
  <c r="K4905" i="1" s="1"/>
  <c r="K4906" i="1" s="1"/>
  <c r="K4907" i="1" s="1"/>
  <c r="K4908" i="1" s="1"/>
  <c r="K4909" i="1" s="1"/>
  <c r="K4910" i="1" s="1"/>
  <c r="O4897" i="1"/>
  <c r="K4989" i="1"/>
  <c r="K4990" i="1" s="1"/>
  <c r="K4991" i="1" s="1"/>
  <c r="K4992" i="1" s="1"/>
  <c r="K4993" i="1" s="1"/>
  <c r="K4994" i="1" s="1"/>
  <c r="K4995" i="1" s="1"/>
  <c r="K4996" i="1" s="1"/>
  <c r="K4997" i="1" s="1"/>
  <c r="K4998" i="1" s="1"/>
  <c r="K4999" i="1" s="1"/>
  <c r="K5000" i="1" s="1"/>
  <c r="K5001" i="1" s="1"/>
  <c r="N4988" i="1"/>
  <c r="K1418" i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511" i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634" i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O1633" i="1"/>
  <c r="AA1633" i="1" s="1"/>
  <c r="K1740" i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848" i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O1847" i="1"/>
  <c r="AA1847" i="1" s="1"/>
  <c r="K1954" i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2060" i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N2059" i="1"/>
  <c r="K2167" i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O2165" i="1"/>
  <c r="AA2165" i="1" s="1"/>
  <c r="K2274" i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385" i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496" i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91" i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87" i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O2686" i="1"/>
  <c r="K2782" i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877" i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O2876" i="1"/>
  <c r="K2962" i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N2961" i="1"/>
  <c r="K3057" i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154" i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249" i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345" i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N3344" i="1"/>
  <c r="O3344" i="1"/>
  <c r="K3440" i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O3439" i="1"/>
  <c r="AA3439" i="1" s="1"/>
  <c r="K3535" i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630" i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725" i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819" i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913" i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4008" i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O4007" i="1"/>
  <c r="K4099" i="1"/>
  <c r="K4100" i="1" s="1"/>
  <c r="K4101" i="1" s="1"/>
  <c r="K4102" i="1" s="1"/>
  <c r="K4103" i="1" s="1"/>
  <c r="K4104" i="1" s="1"/>
  <c r="K4105" i="1" s="1"/>
  <c r="K4106" i="1" s="1"/>
  <c r="K4107" i="1" s="1"/>
  <c r="K4108" i="1" s="1"/>
  <c r="K4109" i="1" s="1"/>
  <c r="K4110" i="1" s="1"/>
  <c r="K4111" i="1" s="1"/>
  <c r="K4190" i="1"/>
  <c r="K4191" i="1" s="1"/>
  <c r="K4192" i="1" s="1"/>
  <c r="K4193" i="1" s="1"/>
  <c r="K4194" i="1" s="1"/>
  <c r="K4195" i="1" s="1"/>
  <c r="K4196" i="1" s="1"/>
  <c r="K4197" i="1" s="1"/>
  <c r="K4198" i="1" s="1"/>
  <c r="K4199" i="1" s="1"/>
  <c r="K4200" i="1" s="1"/>
  <c r="K4201" i="1" s="1"/>
  <c r="K4202" i="1" s="1"/>
  <c r="K4282" i="1"/>
  <c r="K4283" i="1" s="1"/>
  <c r="K4284" i="1" s="1"/>
  <c r="K4285" i="1" s="1"/>
  <c r="K4286" i="1" s="1"/>
  <c r="K4287" i="1" s="1"/>
  <c r="K4288" i="1" s="1"/>
  <c r="K4289" i="1" s="1"/>
  <c r="K4290" i="1" s="1"/>
  <c r="K4291" i="1" s="1"/>
  <c r="K4292" i="1" s="1"/>
  <c r="K4293" i="1" s="1"/>
  <c r="K4294" i="1" s="1"/>
  <c r="K4373" i="1"/>
  <c r="K4374" i="1" s="1"/>
  <c r="K4375" i="1" s="1"/>
  <c r="K4376" i="1" s="1"/>
  <c r="K4377" i="1" s="1"/>
  <c r="K4378" i="1" s="1"/>
  <c r="K4379" i="1" s="1"/>
  <c r="K4380" i="1" s="1"/>
  <c r="K4381" i="1" s="1"/>
  <c r="K4382" i="1" s="1"/>
  <c r="K4383" i="1" s="1"/>
  <c r="K4384" i="1" s="1"/>
  <c r="K4385" i="1" s="1"/>
  <c r="K4464" i="1"/>
  <c r="K4465" i="1" s="1"/>
  <c r="K4466" i="1" s="1"/>
  <c r="K4467" i="1" s="1"/>
  <c r="K4468" i="1" s="1"/>
  <c r="K4469" i="1" s="1"/>
  <c r="K4470" i="1" s="1"/>
  <c r="K4471" i="1" s="1"/>
  <c r="K4472" i="1" s="1"/>
  <c r="K4473" i="1" s="1"/>
  <c r="K4474" i="1" s="1"/>
  <c r="K4475" i="1" s="1"/>
  <c r="K4476" i="1" s="1"/>
  <c r="N4463" i="1"/>
  <c r="K4555" i="1"/>
  <c r="K4556" i="1" s="1"/>
  <c r="K4557" i="1" s="1"/>
  <c r="K4558" i="1" s="1"/>
  <c r="K4559" i="1" s="1"/>
  <c r="K4560" i="1" s="1"/>
  <c r="K4561" i="1" s="1"/>
  <c r="K4562" i="1" s="1"/>
  <c r="K4563" i="1" s="1"/>
  <c r="K4564" i="1" s="1"/>
  <c r="K4565" i="1" s="1"/>
  <c r="K4566" i="1" s="1"/>
  <c r="K4567" i="1" s="1"/>
  <c r="N4554" i="1"/>
  <c r="O4554" i="1"/>
  <c r="K4647" i="1"/>
  <c r="K4648" i="1" s="1"/>
  <c r="K4649" i="1" s="1"/>
  <c r="K4650" i="1" s="1"/>
  <c r="K4651" i="1" s="1"/>
  <c r="K4652" i="1" s="1"/>
  <c r="K4653" i="1" s="1"/>
  <c r="K4654" i="1" s="1"/>
  <c r="K4655" i="1" s="1"/>
  <c r="K4656" i="1" s="1"/>
  <c r="K4657" i="1" s="1"/>
  <c r="K4658" i="1" s="1"/>
  <c r="K4659" i="1" s="1"/>
  <c r="K4738" i="1"/>
  <c r="K4739" i="1" s="1"/>
  <c r="K4740" i="1" s="1"/>
  <c r="K4741" i="1" s="1"/>
  <c r="K4742" i="1" s="1"/>
  <c r="K4743" i="1" s="1"/>
  <c r="K4744" i="1" s="1"/>
  <c r="K4745" i="1" s="1"/>
  <c r="K4746" i="1" s="1"/>
  <c r="K4747" i="1" s="1"/>
  <c r="K4748" i="1" s="1"/>
  <c r="K4749" i="1" s="1"/>
  <c r="K4750" i="1" s="1"/>
  <c r="N4737" i="1"/>
  <c r="K4829" i="1"/>
  <c r="K4830" i="1" s="1"/>
  <c r="K4831" i="1" s="1"/>
  <c r="K4832" i="1" s="1"/>
  <c r="K4833" i="1" s="1"/>
  <c r="K4834" i="1" s="1"/>
  <c r="K4835" i="1" s="1"/>
  <c r="K4836" i="1" s="1"/>
  <c r="K4837" i="1" s="1"/>
  <c r="K4838" i="1" s="1"/>
  <c r="K4839" i="1" s="1"/>
  <c r="K4840" i="1" s="1"/>
  <c r="K4841" i="1" s="1"/>
  <c r="K4920" i="1"/>
  <c r="K4921" i="1" s="1"/>
  <c r="K4922" i="1" s="1"/>
  <c r="K4923" i="1" s="1"/>
  <c r="K4924" i="1" s="1"/>
  <c r="K4925" i="1" s="1"/>
  <c r="K4926" i="1" s="1"/>
  <c r="K4927" i="1" s="1"/>
  <c r="K4928" i="1" s="1"/>
  <c r="K4929" i="1" s="1"/>
  <c r="K4930" i="1" s="1"/>
  <c r="K4931" i="1" s="1"/>
  <c r="K4932" i="1" s="1"/>
  <c r="K5012" i="1"/>
  <c r="K5013" i="1" s="1"/>
  <c r="K5014" i="1" s="1"/>
  <c r="K5015" i="1" s="1"/>
  <c r="K5016" i="1" s="1"/>
  <c r="K5017" i="1" s="1"/>
  <c r="K5018" i="1" s="1"/>
  <c r="K5019" i="1" s="1"/>
  <c r="K5020" i="1" s="1"/>
  <c r="K5021" i="1" s="1"/>
  <c r="K5022" i="1" s="1"/>
  <c r="K5023" i="1" s="1"/>
  <c r="K5024" i="1" s="1"/>
  <c r="K1356" i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440" i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P1439" i="1"/>
  <c r="O1439" i="1" s="1"/>
  <c r="N1439" i="1"/>
  <c r="K1549" i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657" i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763" i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871" i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N1870" i="1"/>
  <c r="O1870" i="1"/>
  <c r="K1977" i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N1976" i="1"/>
  <c r="K2083" i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190" i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98" i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O2297" i="1"/>
  <c r="K2409" i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520" i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615" i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710" i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N2709" i="1"/>
  <c r="K2806" i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901" i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86" i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3081" i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O3080" i="1"/>
  <c r="AA3080" i="1" s="1"/>
  <c r="N3080" i="1"/>
  <c r="K3178" i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N3177" i="1"/>
  <c r="K3273" i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368" i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464" i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O3463" i="1"/>
  <c r="K3559" i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O3558" i="1"/>
  <c r="AA3558" i="1" s="1"/>
  <c r="N3558" i="1"/>
  <c r="K3654" i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748" i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N3747" i="1"/>
  <c r="K3842" i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937" i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O3936" i="1"/>
  <c r="N3936" i="1"/>
  <c r="K4032" i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122" i="1"/>
  <c r="K4123" i="1" s="1"/>
  <c r="K4124" i="1" s="1"/>
  <c r="K4125" i="1" s="1"/>
  <c r="K4126" i="1" s="1"/>
  <c r="K4127" i="1" s="1"/>
  <c r="K4128" i="1" s="1"/>
  <c r="K4129" i="1" s="1"/>
  <c r="K4130" i="1" s="1"/>
  <c r="K4131" i="1" s="1"/>
  <c r="K4132" i="1" s="1"/>
  <c r="K4133" i="1" s="1"/>
  <c r="K4134" i="1" s="1"/>
  <c r="O4121" i="1"/>
  <c r="K4213" i="1"/>
  <c r="K4214" i="1" s="1"/>
  <c r="K4215" i="1" s="1"/>
  <c r="K4216" i="1" s="1"/>
  <c r="K4217" i="1" s="1"/>
  <c r="K4218" i="1" s="1"/>
  <c r="K4219" i="1" s="1"/>
  <c r="K4220" i="1" s="1"/>
  <c r="K4221" i="1" s="1"/>
  <c r="K4222" i="1" s="1"/>
  <c r="K4223" i="1" s="1"/>
  <c r="K4224" i="1" s="1"/>
  <c r="K4225" i="1" s="1"/>
  <c r="K4304" i="1"/>
  <c r="K4305" i="1" s="1"/>
  <c r="K4306" i="1" s="1"/>
  <c r="K4307" i="1" s="1"/>
  <c r="K4308" i="1" s="1"/>
  <c r="K4309" i="1" s="1"/>
  <c r="K4310" i="1" s="1"/>
  <c r="K4311" i="1" s="1"/>
  <c r="K4312" i="1" s="1"/>
  <c r="K4313" i="1" s="1"/>
  <c r="K4314" i="1" s="1"/>
  <c r="K4315" i="1" s="1"/>
  <c r="K4316" i="1" s="1"/>
  <c r="K4396" i="1"/>
  <c r="K4397" i="1" s="1"/>
  <c r="K4398" i="1" s="1"/>
  <c r="K4399" i="1" s="1"/>
  <c r="K4400" i="1" s="1"/>
  <c r="K4401" i="1" s="1"/>
  <c r="K4402" i="1" s="1"/>
  <c r="K4403" i="1" s="1"/>
  <c r="K4404" i="1" s="1"/>
  <c r="K4405" i="1" s="1"/>
  <c r="K4406" i="1" s="1"/>
  <c r="K4407" i="1" s="1"/>
  <c r="K4408" i="1" s="1"/>
  <c r="K4487" i="1"/>
  <c r="K4488" i="1" s="1"/>
  <c r="K4489" i="1" s="1"/>
  <c r="K4490" i="1" s="1"/>
  <c r="K4491" i="1" s="1"/>
  <c r="K4492" i="1" s="1"/>
  <c r="K4493" i="1" s="1"/>
  <c r="K4494" i="1" s="1"/>
  <c r="K4495" i="1" s="1"/>
  <c r="K4496" i="1" s="1"/>
  <c r="K4497" i="1" s="1"/>
  <c r="K4498" i="1" s="1"/>
  <c r="K4499" i="1" s="1"/>
  <c r="K4578" i="1"/>
  <c r="K4579" i="1" s="1"/>
  <c r="K4580" i="1" s="1"/>
  <c r="K4581" i="1" s="1"/>
  <c r="K4582" i="1" s="1"/>
  <c r="K4583" i="1" s="1"/>
  <c r="K4584" i="1" s="1"/>
  <c r="K4585" i="1" s="1"/>
  <c r="K4586" i="1" s="1"/>
  <c r="K4587" i="1" s="1"/>
  <c r="K4588" i="1" s="1"/>
  <c r="K4589" i="1" s="1"/>
  <c r="K4590" i="1" s="1"/>
  <c r="O4577" i="1"/>
  <c r="K4670" i="1"/>
  <c r="K4671" i="1" s="1"/>
  <c r="K4672" i="1" s="1"/>
  <c r="K4673" i="1" s="1"/>
  <c r="K4674" i="1" s="1"/>
  <c r="K4675" i="1" s="1"/>
  <c r="K4676" i="1" s="1"/>
  <c r="K4677" i="1" s="1"/>
  <c r="K4678" i="1" s="1"/>
  <c r="K4679" i="1" s="1"/>
  <c r="K4680" i="1" s="1"/>
  <c r="K4681" i="1" s="1"/>
  <c r="K4682" i="1" s="1"/>
  <c r="O4669" i="1"/>
  <c r="AA4669" i="1" s="1"/>
  <c r="N4669" i="1"/>
  <c r="K4761" i="1"/>
  <c r="K4762" i="1" s="1"/>
  <c r="K4763" i="1" s="1"/>
  <c r="K4764" i="1" s="1"/>
  <c r="K4765" i="1" s="1"/>
  <c r="K4766" i="1" s="1"/>
  <c r="K4767" i="1" s="1"/>
  <c r="K4768" i="1" s="1"/>
  <c r="K4769" i="1" s="1"/>
  <c r="K4770" i="1" s="1"/>
  <c r="K4771" i="1" s="1"/>
  <c r="K4772" i="1" s="1"/>
  <c r="K4773" i="1" s="1"/>
  <c r="K4852" i="1"/>
  <c r="K4853" i="1" s="1"/>
  <c r="K4854" i="1" s="1"/>
  <c r="K4855" i="1" s="1"/>
  <c r="K4856" i="1" s="1"/>
  <c r="K4857" i="1" s="1"/>
  <c r="K4858" i="1" s="1"/>
  <c r="K4859" i="1" s="1"/>
  <c r="K4860" i="1" s="1"/>
  <c r="K4861" i="1" s="1"/>
  <c r="K4862" i="1" s="1"/>
  <c r="K4863" i="1" s="1"/>
  <c r="K4864" i="1" s="1"/>
  <c r="O4851" i="1"/>
  <c r="K4943" i="1"/>
  <c r="K4944" i="1" s="1"/>
  <c r="K4945" i="1" s="1"/>
  <c r="K4946" i="1" s="1"/>
  <c r="K4947" i="1" s="1"/>
  <c r="K4948" i="1" s="1"/>
  <c r="K4949" i="1" s="1"/>
  <c r="K4950" i="1" s="1"/>
  <c r="K4951" i="1" s="1"/>
  <c r="K4952" i="1" s="1"/>
  <c r="K4953" i="1" s="1"/>
  <c r="K4954" i="1" s="1"/>
  <c r="K4955" i="1" s="1"/>
  <c r="K5035" i="1"/>
  <c r="K5036" i="1" s="1"/>
  <c r="K5037" i="1" s="1"/>
  <c r="K5038" i="1" s="1"/>
  <c r="K5039" i="1" s="1"/>
  <c r="K5040" i="1" s="1"/>
  <c r="K5041" i="1" s="1"/>
  <c r="K5042" i="1" s="1"/>
  <c r="K5043" i="1" s="1"/>
  <c r="K5044" i="1" s="1"/>
  <c r="K5045" i="1" s="1"/>
  <c r="K5046" i="1" s="1"/>
  <c r="O5034" i="1"/>
  <c r="K1379" i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464" i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P1463" i="1"/>
  <c r="K1572" i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680" i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786" i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894" i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2000" i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N1999" i="1"/>
  <c r="K2106" i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N2105" i="1"/>
  <c r="O2105" i="1"/>
  <c r="AA2105" i="1" s="1"/>
  <c r="K2213" i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322" i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N2321" i="1"/>
  <c r="K2433" i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544" i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O2543" i="1"/>
  <c r="N2543" i="1"/>
  <c r="K2639" i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734" i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O2733" i="1"/>
  <c r="AA2733" i="1" s="1"/>
  <c r="K2829" i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916" i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O2915" i="1"/>
  <c r="AA2915" i="1" s="1"/>
  <c r="N2915" i="1"/>
  <c r="K3010" i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105" i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O3104" i="1"/>
  <c r="K3202" i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97" i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O3296" i="1"/>
  <c r="AA3296" i="1" s="1"/>
  <c r="K3392" i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87" i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N3486" i="1"/>
  <c r="K3583" i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N3582" i="1"/>
  <c r="K3678" i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772" i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866" i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960" i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O3959" i="1"/>
  <c r="N3959" i="1"/>
  <c r="K4056" i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N4055" i="1"/>
  <c r="K4145" i="1"/>
  <c r="K4146" i="1" s="1"/>
  <c r="K4147" i="1" s="1"/>
  <c r="K4148" i="1" s="1"/>
  <c r="K4149" i="1" s="1"/>
  <c r="K4150" i="1" s="1"/>
  <c r="K4151" i="1" s="1"/>
  <c r="K4152" i="1" s="1"/>
  <c r="K4153" i="1" s="1"/>
  <c r="K4154" i="1" s="1"/>
  <c r="K4155" i="1" s="1"/>
  <c r="K4156" i="1" s="1"/>
  <c r="K4157" i="1" s="1"/>
  <c r="K4327" i="1"/>
  <c r="K4328" i="1" s="1"/>
  <c r="K4329" i="1" s="1"/>
  <c r="K4330" i="1" s="1"/>
  <c r="K4331" i="1" s="1"/>
  <c r="K4332" i="1" s="1"/>
  <c r="K4333" i="1" s="1"/>
  <c r="K4334" i="1" s="1"/>
  <c r="K4335" i="1" s="1"/>
  <c r="K4336" i="1" s="1"/>
  <c r="K4337" i="1" s="1"/>
  <c r="K4338" i="1" s="1"/>
  <c r="K4339" i="1" s="1"/>
  <c r="K4418" i="1"/>
  <c r="K4419" i="1" s="1"/>
  <c r="K4420" i="1" s="1"/>
  <c r="K4421" i="1" s="1"/>
  <c r="K4422" i="1" s="1"/>
  <c r="K4423" i="1" s="1"/>
  <c r="K4424" i="1" s="1"/>
  <c r="K4425" i="1" s="1"/>
  <c r="K4426" i="1" s="1"/>
  <c r="K4427" i="1" s="1"/>
  <c r="K4428" i="1" s="1"/>
  <c r="K4429" i="1" s="1"/>
  <c r="K4430" i="1" s="1"/>
  <c r="K4510" i="1"/>
  <c r="K4511" i="1" s="1"/>
  <c r="K4512" i="1" s="1"/>
  <c r="K4513" i="1" s="1"/>
  <c r="K4514" i="1" s="1"/>
  <c r="K4515" i="1" s="1"/>
  <c r="K4516" i="1" s="1"/>
  <c r="K4517" i="1" s="1"/>
  <c r="K4518" i="1" s="1"/>
  <c r="K4519" i="1" s="1"/>
  <c r="K4520" i="1" s="1"/>
  <c r="K4521" i="1" s="1"/>
  <c r="K4522" i="1" s="1"/>
  <c r="N4509" i="1"/>
  <c r="O4509" i="1"/>
  <c r="K4601" i="1"/>
  <c r="K4602" i="1" s="1"/>
  <c r="K4603" i="1" s="1"/>
  <c r="K4604" i="1" s="1"/>
  <c r="K4605" i="1" s="1"/>
  <c r="K4606" i="1" s="1"/>
  <c r="K4607" i="1" s="1"/>
  <c r="K4608" i="1" s="1"/>
  <c r="K4609" i="1" s="1"/>
  <c r="K4610" i="1" s="1"/>
  <c r="K4611" i="1" s="1"/>
  <c r="K4612" i="1" s="1"/>
  <c r="K4613" i="1" s="1"/>
  <c r="K4693" i="1"/>
  <c r="K4694" i="1" s="1"/>
  <c r="K4695" i="1" s="1"/>
  <c r="K4696" i="1" s="1"/>
  <c r="K4697" i="1" s="1"/>
  <c r="K4698" i="1" s="1"/>
  <c r="K4699" i="1" s="1"/>
  <c r="K4700" i="1" s="1"/>
  <c r="K4701" i="1" s="1"/>
  <c r="K4702" i="1" s="1"/>
  <c r="K4703" i="1" s="1"/>
  <c r="K4704" i="1" s="1"/>
  <c r="K4705" i="1" s="1"/>
  <c r="N4692" i="1"/>
  <c r="K4784" i="1"/>
  <c r="K4785" i="1" s="1"/>
  <c r="K4786" i="1" s="1"/>
  <c r="K4787" i="1" s="1"/>
  <c r="K4788" i="1" s="1"/>
  <c r="K4789" i="1" s="1"/>
  <c r="K4790" i="1" s="1"/>
  <c r="K4791" i="1" s="1"/>
  <c r="K4792" i="1" s="1"/>
  <c r="K4793" i="1" s="1"/>
  <c r="K4794" i="1" s="1"/>
  <c r="K4795" i="1" s="1"/>
  <c r="K4796" i="1" s="1"/>
  <c r="K4875" i="1"/>
  <c r="K4876" i="1" s="1"/>
  <c r="K4877" i="1" s="1"/>
  <c r="K4878" i="1" s="1"/>
  <c r="K4879" i="1" s="1"/>
  <c r="K4880" i="1" s="1"/>
  <c r="K4881" i="1" s="1"/>
  <c r="K4882" i="1" s="1"/>
  <c r="K4883" i="1" s="1"/>
  <c r="K4884" i="1" s="1"/>
  <c r="K4885" i="1" s="1"/>
  <c r="K4886" i="1" s="1"/>
  <c r="K4887" i="1" s="1"/>
  <c r="N4874" i="1"/>
  <c r="K4966" i="1"/>
  <c r="K4967" i="1" s="1"/>
  <c r="K4968" i="1" s="1"/>
  <c r="K4969" i="1" s="1"/>
  <c r="K4970" i="1" s="1"/>
  <c r="K4971" i="1" s="1"/>
  <c r="K4972" i="1" s="1"/>
  <c r="K4973" i="1" s="1"/>
  <c r="K4974" i="1" s="1"/>
  <c r="K4975" i="1" s="1"/>
  <c r="K4976" i="1" s="1"/>
  <c r="K4977" i="1" s="1"/>
  <c r="K4978" i="1" s="1"/>
  <c r="R1356" i="1"/>
  <c r="R5262" i="1"/>
  <c r="R5307" i="1"/>
  <c r="R5353" i="1"/>
  <c r="P5367" i="1" s="1"/>
  <c r="R5390" i="1"/>
  <c r="R5436" i="1"/>
  <c r="P5457" i="1" s="1"/>
  <c r="R5481" i="1"/>
  <c r="P5503" i="1" s="1"/>
  <c r="R2252" i="1"/>
  <c r="R1933" i="1"/>
  <c r="R1311" i="1"/>
  <c r="R1283" i="1"/>
  <c r="R1253" i="1"/>
  <c r="R1223" i="1"/>
  <c r="R1195" i="1"/>
  <c r="R1167" i="1"/>
  <c r="R1139" i="1"/>
  <c r="R1111" i="1"/>
  <c r="R1083" i="1"/>
  <c r="R1055" i="1"/>
  <c r="R1027" i="1"/>
  <c r="R999" i="1"/>
  <c r="R971" i="1"/>
  <c r="R915" i="1"/>
  <c r="R887" i="1"/>
  <c r="R859" i="1"/>
  <c r="R831" i="1"/>
  <c r="R803" i="1"/>
  <c r="R775" i="1"/>
  <c r="R747" i="1"/>
  <c r="R719" i="1"/>
  <c r="R691" i="1"/>
  <c r="R663" i="1"/>
  <c r="R635" i="1"/>
  <c r="R607" i="1"/>
  <c r="R579" i="1"/>
  <c r="R551" i="1"/>
  <c r="R523" i="1"/>
  <c r="U9" i="1"/>
  <c r="R1680" i="1"/>
  <c r="O1702" i="1" s="1"/>
  <c r="AA1702" i="1" s="1"/>
  <c r="R2615" i="1"/>
  <c r="R2663" i="1"/>
  <c r="R2710" i="1"/>
  <c r="R2758" i="1"/>
  <c r="R2806" i="1"/>
  <c r="R2853" i="1"/>
  <c r="R2901" i="1"/>
  <c r="R2938" i="1"/>
  <c r="R3105" i="1"/>
  <c r="R3202" i="1"/>
  <c r="R3249" i="1"/>
  <c r="R3297" i="1"/>
  <c r="R3345" i="1"/>
  <c r="O3367" i="1" s="1"/>
  <c r="R3392" i="1"/>
  <c r="R3440" i="1"/>
  <c r="R3487" i="1"/>
  <c r="R3535" i="1"/>
  <c r="R3583" i="1"/>
  <c r="O3605" i="1" s="1"/>
  <c r="R3630" i="1"/>
  <c r="R3678" i="1"/>
  <c r="R3725" i="1"/>
  <c r="R3772" i="1"/>
  <c r="R3819" i="1"/>
  <c r="O3841" i="1" s="1"/>
  <c r="R3866" i="1"/>
  <c r="O3889" i="1" s="1"/>
  <c r="R3913" i="1"/>
  <c r="R3960" i="1"/>
  <c r="R4008" i="1"/>
  <c r="R4056" i="1"/>
  <c r="R4099" i="1"/>
  <c r="R4145" i="1"/>
  <c r="R4190" i="1"/>
  <c r="R4236" i="1"/>
  <c r="R4282" i="1"/>
  <c r="R4327" i="1"/>
  <c r="R4373" i="1"/>
  <c r="R4418" i="1"/>
  <c r="R4464" i="1"/>
  <c r="R4510" i="1"/>
  <c r="O4531" i="1" s="1"/>
  <c r="AA4531" i="1" s="1"/>
  <c r="R4555" i="1"/>
  <c r="R4601" i="1"/>
  <c r="R4647" i="1"/>
  <c r="R4738" i="1"/>
  <c r="R4784" i="1"/>
  <c r="R4875" i="1"/>
  <c r="R4920" i="1"/>
  <c r="R4966" i="1"/>
  <c r="R5012" i="1"/>
  <c r="O5033" i="1" s="1"/>
  <c r="R5103" i="1"/>
  <c r="R5148" i="1"/>
  <c r="P5170" i="1" s="1"/>
  <c r="R5194" i="1"/>
  <c r="R5240" i="1"/>
  <c r="P5261" i="1" s="1"/>
  <c r="R5284" i="1"/>
  <c r="P5306" i="1" s="1"/>
  <c r="R5330" i="1"/>
  <c r="P5352" i="1" s="1"/>
  <c r="R5368" i="1"/>
  <c r="R2362" i="1"/>
  <c r="R2145" i="1"/>
  <c r="R1296" i="1"/>
  <c r="R1267" i="1"/>
  <c r="R1238" i="1"/>
  <c r="R1209" i="1"/>
  <c r="R1152" i="1"/>
  <c r="R1125" i="1"/>
  <c r="R1096" i="1"/>
  <c r="R1069" i="1"/>
  <c r="R1041" i="1"/>
  <c r="R1013" i="1"/>
  <c r="R957" i="1"/>
  <c r="R929" i="1"/>
  <c r="R901" i="1"/>
  <c r="R873" i="1"/>
  <c r="R845" i="1"/>
  <c r="R817" i="1"/>
  <c r="R789" i="1"/>
  <c r="R1786" i="1"/>
  <c r="O1807" i="1" s="1"/>
  <c r="AA1807" i="1" s="1"/>
  <c r="R1954" i="1"/>
  <c r="R2000" i="1"/>
  <c r="R2038" i="1"/>
  <c r="R2236" i="1"/>
  <c r="R2385" i="1"/>
  <c r="O2407" i="1" s="1"/>
  <c r="AA2407" i="1" s="1"/>
  <c r="R2496" i="1"/>
  <c r="R2591" i="1"/>
  <c r="R3273" i="1"/>
  <c r="R3416" i="1"/>
  <c r="R3511" i="1"/>
  <c r="R5550" i="1"/>
  <c r="R1809" i="1"/>
  <c r="R1825" i="1"/>
  <c r="R1871" i="1"/>
  <c r="R1918" i="1"/>
  <c r="R761" i="1"/>
  <c r="R733" i="1"/>
  <c r="R508" i="1"/>
  <c r="R1440" i="1"/>
  <c r="R1487" i="1"/>
  <c r="R1527" i="1"/>
  <c r="O1548" i="1" s="1"/>
  <c r="AA1548" i="1" s="1"/>
  <c r="R1572" i="1"/>
  <c r="O1594" i="1" s="1"/>
  <c r="AA1594" i="1" s="1"/>
  <c r="R1611" i="1"/>
  <c r="R1657" i="1"/>
  <c r="O1679" i="1" s="1"/>
  <c r="AA1679" i="1" s="1"/>
  <c r="R1703" i="1"/>
  <c r="R1848" i="1"/>
  <c r="R2181" i="1"/>
  <c r="R2214" i="1"/>
  <c r="R2274" i="1"/>
  <c r="R2322" i="1"/>
  <c r="R2409" i="1"/>
  <c r="R2457" i="1"/>
  <c r="R2520" i="1"/>
  <c r="R2568" i="1"/>
  <c r="O2590" i="1" s="1"/>
  <c r="AA2590" i="1" s="1"/>
  <c r="R3748" i="1"/>
  <c r="R4076" i="1"/>
  <c r="R4898" i="1"/>
  <c r="N4919" i="1" s="1"/>
  <c r="R4989" i="1"/>
  <c r="R5080" i="1"/>
  <c r="O5102" i="1" s="1"/>
  <c r="R5217" i="1"/>
  <c r="R943" i="1"/>
  <c r="R98" i="1"/>
  <c r="R234" i="1"/>
  <c r="R1333" i="1"/>
  <c r="N1355" i="1" s="1"/>
  <c r="R1379" i="1"/>
  <c r="N1401" i="1" s="1"/>
  <c r="R1418" i="1"/>
  <c r="R1464" i="1"/>
  <c r="R1511" i="1"/>
  <c r="R1549" i="1"/>
  <c r="O1571" i="1" s="1"/>
  <c r="AA1571" i="1" s="1"/>
  <c r="R1595" i="1"/>
  <c r="R1740" i="1"/>
  <c r="R2106" i="1"/>
  <c r="R2167" i="1"/>
  <c r="O2188" i="1" s="1"/>
  <c r="AA2188" i="1" s="1"/>
  <c r="R2190" i="1"/>
  <c r="R2298" i="1"/>
  <c r="R2433" i="1"/>
  <c r="R2544" i="1"/>
  <c r="R2639" i="1"/>
  <c r="R2687" i="1"/>
  <c r="O2709" i="1" s="1"/>
  <c r="AA2709" i="1" s="1"/>
  <c r="R2734" i="1"/>
  <c r="R2782" i="1"/>
  <c r="R2829" i="1"/>
  <c r="R2877" i="1"/>
  <c r="R2916" i="1"/>
  <c r="O2937" i="1" s="1"/>
  <c r="AA2937" i="1" s="1"/>
  <c r="R2962" i="1"/>
  <c r="R3010" i="1"/>
  <c r="R3057" i="1"/>
  <c r="R3095" i="1"/>
  <c r="R3129" i="1"/>
  <c r="R3178" i="1"/>
  <c r="R3226" i="1"/>
  <c r="O3248" i="1" s="1"/>
  <c r="AA3248" i="1" s="1"/>
  <c r="R3321" i="1"/>
  <c r="R3368" i="1"/>
  <c r="R5413" i="1"/>
  <c r="R1718" i="1"/>
  <c r="O1739" i="1" s="1"/>
  <c r="AA1739" i="1" s="1"/>
  <c r="R1181" i="1"/>
  <c r="R985" i="1"/>
  <c r="R705" i="1"/>
  <c r="R677" i="1"/>
  <c r="R649" i="1"/>
  <c r="R621" i="1"/>
  <c r="R593" i="1"/>
  <c r="R565" i="1"/>
  <c r="R537" i="1"/>
  <c r="R2473" i="1"/>
  <c r="O2495" i="1" s="1"/>
  <c r="AA2495" i="1" s="1"/>
  <c r="R2345" i="1"/>
  <c r="R2986" i="1"/>
  <c r="R3033" i="1"/>
  <c r="R3081" i="1"/>
  <c r="R3154" i="1"/>
  <c r="R1763" i="1"/>
  <c r="R2083" i="1"/>
  <c r="R2129" i="1"/>
  <c r="R2375" i="1"/>
  <c r="R3464" i="1"/>
  <c r="R4693" i="1"/>
  <c r="N4714" i="1" s="1"/>
  <c r="R4829" i="1"/>
  <c r="R5057" i="1"/>
  <c r="O5079" i="1" s="1"/>
  <c r="R5458" i="1"/>
  <c r="R1402" i="1"/>
  <c r="R303" i="1"/>
  <c r="R348" i="1"/>
  <c r="O370" i="1" s="1"/>
  <c r="R394" i="1"/>
  <c r="R439" i="1"/>
  <c r="R1894" i="1"/>
  <c r="R1977" i="1"/>
  <c r="R2023" i="1"/>
  <c r="R2060" i="1"/>
  <c r="R3559" i="1"/>
  <c r="R3606" i="1"/>
  <c r="N3629" i="1" s="1"/>
  <c r="R3654" i="1"/>
  <c r="R3702" i="1"/>
  <c r="N3724" i="1" s="1"/>
  <c r="R3796" i="1"/>
  <c r="N3818" i="1" s="1"/>
  <c r="R3842" i="1"/>
  <c r="O3865" i="1" s="1"/>
  <c r="R3890" i="1"/>
  <c r="R3937" i="1"/>
  <c r="R3984" i="1"/>
  <c r="R4032" i="1"/>
  <c r="R4122" i="1"/>
  <c r="R4168" i="1"/>
  <c r="O4189" i="1" s="1"/>
  <c r="AA4189" i="1" s="1"/>
  <c r="R4213" i="1"/>
  <c r="R4259" i="1"/>
  <c r="R4304" i="1"/>
  <c r="R4350" i="1"/>
  <c r="R4396" i="1"/>
  <c r="O4417" i="1" s="1"/>
  <c r="R4441" i="1"/>
  <c r="R4487" i="1"/>
  <c r="R4532" i="1"/>
  <c r="R4578" i="1"/>
  <c r="R4624" i="1"/>
  <c r="R4670" i="1"/>
  <c r="R4715" i="1"/>
  <c r="R4761" i="1"/>
  <c r="R4807" i="1"/>
  <c r="N4828" i="1" s="1"/>
  <c r="R4852" i="1"/>
  <c r="R4943" i="1"/>
  <c r="R5034" i="1"/>
  <c r="R5126" i="1"/>
  <c r="O5147" i="1" s="1"/>
  <c r="R5171" i="1"/>
  <c r="R5527" i="1"/>
  <c r="P5549" i="1" s="1"/>
  <c r="R5504" i="1"/>
  <c r="P5526" i="1" s="1"/>
  <c r="R2158" i="1"/>
  <c r="R1634" i="1"/>
  <c r="R257" i="1"/>
  <c r="R146" i="1"/>
  <c r="O167" i="1" s="1"/>
  <c r="R28" i="1"/>
  <c r="N49" i="1" s="1"/>
  <c r="R192" i="1"/>
  <c r="R280" i="1"/>
  <c r="R325" i="1"/>
  <c r="R371" i="1"/>
  <c r="R417" i="1"/>
  <c r="R462" i="1"/>
  <c r="R485" i="1"/>
  <c r="O507" i="1" s="1"/>
  <c r="R74" i="1"/>
  <c r="N97" i="1" s="1"/>
  <c r="R122" i="1"/>
  <c r="R168" i="1"/>
  <c r="R211" i="1"/>
  <c r="O233" i="1" s="1"/>
  <c r="R50" i="1"/>
  <c r="O73" i="1" s="1"/>
  <c r="R3" i="1"/>
  <c r="M23" i="4"/>
  <c r="Y23" i="4" s="1"/>
  <c r="K23" i="4"/>
  <c r="X23" i="4" s="1"/>
  <c r="M22" i="4"/>
  <c r="Y22" i="4" s="1"/>
  <c r="K22" i="4"/>
  <c r="X22" i="4" s="1"/>
  <c r="M21" i="4"/>
  <c r="Y21" i="4" s="1"/>
  <c r="K21" i="4"/>
  <c r="X21" i="4" s="1"/>
  <c r="M20" i="4"/>
  <c r="Y20" i="4" s="1"/>
  <c r="K20" i="4"/>
  <c r="X20" i="4" s="1"/>
  <c r="M19" i="4"/>
  <c r="Y19" i="4" s="1"/>
  <c r="K19" i="4"/>
  <c r="X19" i="4" s="1"/>
  <c r="M18" i="4"/>
  <c r="Y18" i="4" s="1"/>
  <c r="K18" i="4"/>
  <c r="X18" i="4" s="1"/>
  <c r="M17" i="4"/>
  <c r="Y17" i="4" s="1"/>
  <c r="K17" i="4"/>
  <c r="X17" i="4" s="1"/>
  <c r="M16" i="4"/>
  <c r="Y16" i="4" s="1"/>
  <c r="K16" i="4"/>
  <c r="X16" i="4" s="1"/>
  <c r="M15" i="4"/>
  <c r="Y15" i="4" s="1"/>
  <c r="K15" i="4"/>
  <c r="X15" i="4" s="1"/>
  <c r="M14" i="4"/>
  <c r="Y14" i="4" s="1"/>
  <c r="K14" i="4"/>
  <c r="X14" i="4" s="1"/>
  <c r="M13" i="4"/>
  <c r="Y13" i="4" s="1"/>
  <c r="K13" i="4"/>
  <c r="X13" i="4" s="1"/>
  <c r="M12" i="4"/>
  <c r="Y12" i="4" s="1"/>
  <c r="K12" i="4"/>
  <c r="X12" i="4" s="1"/>
  <c r="M11" i="4"/>
  <c r="Y11" i="4" s="1"/>
  <c r="K11" i="4"/>
  <c r="X11" i="4" s="1"/>
  <c r="M10" i="4"/>
  <c r="Y10" i="4" s="1"/>
  <c r="K10" i="4"/>
  <c r="M9" i="4"/>
  <c r="Y9" i="4" s="1"/>
  <c r="K9" i="4"/>
  <c r="L1253" i="4" l="1"/>
  <c r="P1239" i="4"/>
  <c r="Q1239" i="4"/>
  <c r="L274" i="4"/>
  <c r="Q260" i="4"/>
  <c r="P2255" i="4"/>
  <c r="L1480" i="4"/>
  <c r="P1466" i="4"/>
  <c r="Q1466" i="4"/>
  <c r="P260" i="4"/>
  <c r="L744" i="4"/>
  <c r="L745" i="4" s="1"/>
  <c r="L746" i="4" s="1"/>
  <c r="L747" i="4" s="1"/>
  <c r="L748" i="4" s="1"/>
  <c r="L749" i="4" s="1"/>
  <c r="L750" i="4" s="1"/>
  <c r="L1919" i="4"/>
  <c r="L1920" i="4" s="1"/>
  <c r="L1921" i="4" s="1"/>
  <c r="L1922" i="4" s="1"/>
  <c r="L1923" i="4" s="1"/>
  <c r="L1924" i="4" s="1"/>
  <c r="L1925" i="4" s="1"/>
  <c r="Z4828" i="1"/>
  <c r="AD4828" i="1"/>
  <c r="AB4828" i="1"/>
  <c r="AC4828" i="1"/>
  <c r="AD4416" i="1"/>
  <c r="AA4417" i="1"/>
  <c r="AD3864" i="1"/>
  <c r="AA3865" i="1"/>
  <c r="Z3629" i="1"/>
  <c r="AD3629" i="1"/>
  <c r="AC3628" i="1"/>
  <c r="AC3629" i="1"/>
  <c r="AB3629" i="1"/>
  <c r="AD3366" i="1"/>
  <c r="AA3367" i="1"/>
  <c r="AD506" i="1"/>
  <c r="AA507" i="1"/>
  <c r="AD166" i="1"/>
  <c r="AA167" i="1"/>
  <c r="Z3818" i="1"/>
  <c r="AD3818" i="1"/>
  <c r="AC3817" i="1"/>
  <c r="AC3818" i="1"/>
  <c r="AB3818" i="1"/>
  <c r="Z4919" i="1"/>
  <c r="AD4919" i="1"/>
  <c r="AC4918" i="1"/>
  <c r="AB4919" i="1"/>
  <c r="AC4919" i="1"/>
  <c r="AD5032" i="1"/>
  <c r="AA5033" i="1"/>
  <c r="AD3840" i="1"/>
  <c r="AA3841" i="1"/>
  <c r="Z4874" i="1"/>
  <c r="AD4874" i="1"/>
  <c r="AC4874" i="1"/>
  <c r="AB4874" i="1"/>
  <c r="Z3486" i="1"/>
  <c r="AD3486" i="1"/>
  <c r="AC3485" i="1"/>
  <c r="AB3486" i="1"/>
  <c r="AC3486" i="1"/>
  <c r="Z2915" i="1"/>
  <c r="AD2915" i="1"/>
  <c r="AC2914" i="1"/>
  <c r="AC2915" i="1"/>
  <c r="AB2915" i="1"/>
  <c r="Z1999" i="1"/>
  <c r="AD1999" i="1"/>
  <c r="AB1999" i="1"/>
  <c r="AC1999" i="1"/>
  <c r="AD5033" i="1"/>
  <c r="AA5034" i="1"/>
  <c r="Z3936" i="1"/>
  <c r="AC3936" i="1"/>
  <c r="AD3936" i="1"/>
  <c r="AB3936" i="1"/>
  <c r="Z3558" i="1"/>
  <c r="AC3558" i="1"/>
  <c r="AC3557" i="1"/>
  <c r="AB3558" i="1"/>
  <c r="AD3558" i="1"/>
  <c r="AD3462" i="1"/>
  <c r="AA3463" i="1"/>
  <c r="AD1869" i="1"/>
  <c r="AA1870" i="1"/>
  <c r="Z1439" i="1"/>
  <c r="AD1439" i="1"/>
  <c r="AC1439" i="1"/>
  <c r="AB1439" i="1"/>
  <c r="Z4463" i="1"/>
  <c r="AD4463" i="1"/>
  <c r="AB4463" i="1"/>
  <c r="AC4463" i="1"/>
  <c r="AD2875" i="1"/>
  <c r="AA2876" i="1"/>
  <c r="Z2059" i="1"/>
  <c r="AD2059" i="1"/>
  <c r="AC2059" i="1"/>
  <c r="AB2059" i="1"/>
  <c r="AD4257" i="1"/>
  <c r="AA4258" i="1"/>
  <c r="Z2757" i="1"/>
  <c r="AD2757" i="1"/>
  <c r="AC2757" i="1"/>
  <c r="AB2757" i="1"/>
  <c r="Z2234" i="1"/>
  <c r="AD2234" i="1"/>
  <c r="AC2234" i="1"/>
  <c r="AB2234" i="1"/>
  <c r="Z3724" i="1"/>
  <c r="AD3724" i="1"/>
  <c r="AC3723" i="1"/>
  <c r="AC3724" i="1"/>
  <c r="AB3724" i="1"/>
  <c r="N1417" i="1"/>
  <c r="Z1355" i="1"/>
  <c r="AD1355" i="1"/>
  <c r="AC1354" i="1"/>
  <c r="AC1355" i="1"/>
  <c r="AB1355" i="1"/>
  <c r="AD3103" i="1"/>
  <c r="AA3104" i="1"/>
  <c r="AD2542" i="1"/>
  <c r="AA2543" i="1"/>
  <c r="Z2321" i="1"/>
  <c r="AD2321" i="1"/>
  <c r="AC2320" i="1"/>
  <c r="AC2321" i="1"/>
  <c r="AB2321" i="1"/>
  <c r="Z2105" i="1"/>
  <c r="AD2105" i="1"/>
  <c r="AC2104" i="1"/>
  <c r="AC2105" i="1"/>
  <c r="AB2105" i="1"/>
  <c r="AD4850" i="1"/>
  <c r="AA4851" i="1"/>
  <c r="AD3935" i="1"/>
  <c r="AA3936" i="1"/>
  <c r="Z3177" i="1"/>
  <c r="AC3177" i="1"/>
  <c r="AD3177" i="1"/>
  <c r="AB3177" i="1"/>
  <c r="Z2709" i="1"/>
  <c r="AD2709" i="1"/>
  <c r="AC2709" i="1"/>
  <c r="AC2708" i="1"/>
  <c r="AB2709" i="1"/>
  <c r="Z1870" i="1"/>
  <c r="AD1870" i="1"/>
  <c r="AC1870" i="1"/>
  <c r="AB1870" i="1"/>
  <c r="Z4737" i="1"/>
  <c r="AD4737" i="1"/>
  <c r="AC4736" i="1"/>
  <c r="AB4737" i="1"/>
  <c r="AC4737" i="1"/>
  <c r="Z4554" i="1"/>
  <c r="AD4554" i="1"/>
  <c r="AB4554" i="1"/>
  <c r="AC4554" i="1"/>
  <c r="AD4006" i="1"/>
  <c r="AA4007" i="1"/>
  <c r="Z2961" i="1"/>
  <c r="AD2961" i="1"/>
  <c r="AC2960" i="1"/>
  <c r="AC2961" i="1"/>
  <c r="AB2961" i="1"/>
  <c r="Z4988" i="1"/>
  <c r="AD4988" i="1"/>
  <c r="AC4988" i="1"/>
  <c r="AB4988" i="1"/>
  <c r="AD4622" i="1"/>
  <c r="AA4623" i="1"/>
  <c r="Z4349" i="1"/>
  <c r="AD4349" i="1"/>
  <c r="AC4349" i="1"/>
  <c r="AB4349" i="1"/>
  <c r="Z4258" i="1"/>
  <c r="AD4258" i="1"/>
  <c r="AC4258" i="1"/>
  <c r="AB4258" i="1"/>
  <c r="AD2756" i="1"/>
  <c r="AA2757" i="1"/>
  <c r="Z2344" i="1"/>
  <c r="AC2344" i="1"/>
  <c r="AD2344" i="1"/>
  <c r="AB2344" i="1"/>
  <c r="AD5101" i="1"/>
  <c r="AA5102" i="1"/>
  <c r="O2431" i="1"/>
  <c r="AA2431" i="1" s="1"/>
  <c r="N4303" i="1"/>
  <c r="O2828" i="1"/>
  <c r="N2273" i="1"/>
  <c r="O4783" i="1"/>
  <c r="N4326" i="1"/>
  <c r="O4055" i="1"/>
  <c r="AA4055" i="1" s="1"/>
  <c r="N3677" i="1"/>
  <c r="O3582" i="1"/>
  <c r="N3201" i="1"/>
  <c r="O1893" i="1"/>
  <c r="N1571" i="1"/>
  <c r="N4942" i="1"/>
  <c r="O4486" i="1"/>
  <c r="N4212" i="1"/>
  <c r="O3177" i="1"/>
  <c r="N2805" i="1"/>
  <c r="O1976" i="1"/>
  <c r="N1548" i="1"/>
  <c r="O4828" i="1"/>
  <c r="O4372" i="1"/>
  <c r="O4098" i="1"/>
  <c r="N3439" i="1"/>
  <c r="N3056" i="1"/>
  <c r="O2961" i="1"/>
  <c r="AA2961" i="1" s="1"/>
  <c r="N2590" i="1"/>
  <c r="N2165" i="1"/>
  <c r="N1739" i="1"/>
  <c r="O4988" i="1"/>
  <c r="O4349" i="1"/>
  <c r="N3983" i="1"/>
  <c r="O3415" i="1"/>
  <c r="AA3415" i="1" s="1"/>
  <c r="O3128" i="1"/>
  <c r="AA3128" i="1" s="1"/>
  <c r="O2567" i="1"/>
  <c r="O2344" i="1"/>
  <c r="O1917" i="1"/>
  <c r="AA1917" i="1" s="1"/>
  <c r="N3296" i="1"/>
  <c r="AD4508" i="1"/>
  <c r="AA4509" i="1"/>
  <c r="N4417" i="1"/>
  <c r="Z3959" i="1"/>
  <c r="AD3959" i="1"/>
  <c r="AC3959" i="1"/>
  <c r="AB3959" i="1"/>
  <c r="Z2543" i="1"/>
  <c r="AD2543" i="1"/>
  <c r="AC2543" i="1"/>
  <c r="AB2543" i="1"/>
  <c r="Z4669" i="1"/>
  <c r="AD4669" i="1"/>
  <c r="AC4669" i="1"/>
  <c r="AB4669" i="1"/>
  <c r="AC4668" i="1"/>
  <c r="AD4576" i="1"/>
  <c r="AA4577" i="1"/>
  <c r="Z3080" i="1"/>
  <c r="AD3080" i="1"/>
  <c r="AC3080" i="1"/>
  <c r="AC3079" i="1"/>
  <c r="AB3080" i="1"/>
  <c r="AD2296" i="1"/>
  <c r="AA2297" i="1"/>
  <c r="AD4553" i="1"/>
  <c r="AA4554" i="1"/>
  <c r="AD3343" i="1"/>
  <c r="AA3344" i="1"/>
  <c r="AD2685" i="1"/>
  <c r="AA2686" i="1"/>
  <c r="AD4896" i="1"/>
  <c r="AA4897" i="1"/>
  <c r="Z4623" i="1"/>
  <c r="AD4623" i="1"/>
  <c r="AC4623" i="1"/>
  <c r="AB4623" i="1"/>
  <c r="AD3509" i="1"/>
  <c r="AA3510" i="1"/>
  <c r="Z3032" i="1"/>
  <c r="AD3032" i="1"/>
  <c r="AC3032" i="1"/>
  <c r="AB3032" i="1"/>
  <c r="Z4714" i="1"/>
  <c r="AD4714" i="1"/>
  <c r="AC4714" i="1"/>
  <c r="AC4713" i="1"/>
  <c r="AB4714" i="1"/>
  <c r="AD3604" i="1"/>
  <c r="AA3605" i="1"/>
  <c r="Z4692" i="1"/>
  <c r="AD4692" i="1"/>
  <c r="AC4691" i="1"/>
  <c r="AC4692" i="1"/>
  <c r="AB4692" i="1"/>
  <c r="Z4509" i="1"/>
  <c r="AD4509" i="1"/>
  <c r="AC4509" i="1"/>
  <c r="AB4509" i="1"/>
  <c r="Z4055" i="1"/>
  <c r="AD4055" i="1"/>
  <c r="AC4054" i="1"/>
  <c r="AC4055" i="1"/>
  <c r="AB4055" i="1"/>
  <c r="AD3958" i="1"/>
  <c r="AA3959" i="1"/>
  <c r="Z3582" i="1"/>
  <c r="AD3582" i="1"/>
  <c r="AC3582" i="1"/>
  <c r="AB3582" i="1"/>
  <c r="AD4120" i="1"/>
  <c r="AA4121" i="1"/>
  <c r="Z3747" i="1"/>
  <c r="AD3747" i="1"/>
  <c r="AC3747" i="1"/>
  <c r="AB3747" i="1"/>
  <c r="AC3746" i="1"/>
  <c r="Z1976" i="1"/>
  <c r="AD1976" i="1"/>
  <c r="AC1976" i="1"/>
  <c r="AB1976" i="1"/>
  <c r="Z3344" i="1"/>
  <c r="AD3344" i="1"/>
  <c r="AB3344" i="1"/>
  <c r="AC3344" i="1"/>
  <c r="Z3889" i="1"/>
  <c r="AD3889" i="1"/>
  <c r="AC3889" i="1"/>
  <c r="AB3889" i="1"/>
  <c r="Z3128" i="1"/>
  <c r="AD3128" i="1"/>
  <c r="AC3128" i="1"/>
  <c r="AC3127" i="1"/>
  <c r="AB3128" i="1"/>
  <c r="AD72" i="1"/>
  <c r="AA73" i="1"/>
  <c r="AD97" i="1"/>
  <c r="AC97" i="1"/>
  <c r="AC96" i="1"/>
  <c r="AB97" i="1"/>
  <c r="Z49" i="1"/>
  <c r="AD49" i="1"/>
  <c r="AC48" i="1"/>
  <c r="AB49" i="1"/>
  <c r="AC49" i="1"/>
  <c r="AD5146" i="1"/>
  <c r="AA5147" i="1"/>
  <c r="AD369" i="1"/>
  <c r="AA370" i="1"/>
  <c r="AD5078" i="1"/>
  <c r="AA5079" i="1"/>
  <c r="O3032" i="1"/>
  <c r="AD3888" i="1"/>
  <c r="AA3889" i="1"/>
  <c r="O4874" i="1"/>
  <c r="N4783" i="1"/>
  <c r="O3677" i="1"/>
  <c r="AA3677" i="1" s="1"/>
  <c r="O3201" i="1"/>
  <c r="N2828" i="1"/>
  <c r="N2431" i="1"/>
  <c r="O1999" i="1"/>
  <c r="N5034" i="1"/>
  <c r="O4942" i="1"/>
  <c r="AA4942" i="1" s="1"/>
  <c r="N4577" i="1"/>
  <c r="O4212" i="1"/>
  <c r="N3841" i="1"/>
  <c r="N3463" i="1"/>
  <c r="O2985" i="1"/>
  <c r="O2805" i="1"/>
  <c r="O2614" i="1"/>
  <c r="N2297" i="1"/>
  <c r="O1762" i="1"/>
  <c r="AA1762" i="1" s="1"/>
  <c r="O4463" i="1"/>
  <c r="N4098" i="1"/>
  <c r="O3056" i="1"/>
  <c r="AA3056" i="1" s="1"/>
  <c r="N2686" i="1"/>
  <c r="N1847" i="1"/>
  <c r="P1417" i="1"/>
  <c r="N4167" i="1"/>
  <c r="O3983" i="1"/>
  <c r="N3795" i="1"/>
  <c r="N3510" i="1"/>
  <c r="N2662" i="1"/>
  <c r="O2128" i="1"/>
  <c r="AA2128" i="1" s="1"/>
  <c r="N1917" i="1"/>
  <c r="N3320" i="1"/>
  <c r="AD232" i="1"/>
  <c r="AA233" i="1"/>
  <c r="Z1401" i="1"/>
  <c r="AD1401" i="1"/>
  <c r="AC1400" i="1"/>
  <c r="AC1401" i="1"/>
  <c r="AB1401" i="1"/>
  <c r="L10" i="4"/>
  <c r="X10" i="4"/>
  <c r="W20" i="4"/>
  <c r="W15" i="4"/>
  <c r="X9" i="4"/>
  <c r="AB646" i="4"/>
  <c r="AB1193" i="4"/>
  <c r="AB1648" i="4"/>
  <c r="AB2665" i="4"/>
  <c r="AB2846" i="4"/>
  <c r="AC2823" i="4"/>
  <c r="O9" i="4"/>
  <c r="AA1439" i="1"/>
  <c r="AD1438" i="1"/>
  <c r="O145" i="1"/>
  <c r="AA145" i="1" s="1"/>
  <c r="N145" i="1"/>
  <c r="P5193" i="1"/>
  <c r="N256" i="1"/>
  <c r="O256" i="1"/>
  <c r="O4919" i="1"/>
  <c r="AA4919" i="1" s="1"/>
  <c r="N4189" i="1"/>
  <c r="O3818" i="1"/>
  <c r="AA3818" i="1" s="1"/>
  <c r="O2273" i="1"/>
  <c r="O1417" i="1"/>
  <c r="O4714" i="1"/>
  <c r="AA4714" i="1" s="1"/>
  <c r="N3605" i="1"/>
  <c r="N1807" i="1"/>
  <c r="N191" i="1"/>
  <c r="O191" i="1"/>
  <c r="N302" i="1"/>
  <c r="O302" i="1"/>
  <c r="AA302" i="1" s="1"/>
  <c r="P5389" i="1"/>
  <c r="P5412" i="1"/>
  <c r="O3724" i="1"/>
  <c r="AA3724" i="1" s="1"/>
  <c r="O438" i="1"/>
  <c r="N438" i="1"/>
  <c r="N416" i="1"/>
  <c r="O416" i="1"/>
  <c r="N1679" i="1"/>
  <c r="O4303" i="1"/>
  <c r="N2407" i="1"/>
  <c r="O97" i="1"/>
  <c r="AA97" i="1" s="1"/>
  <c r="Z97" i="1"/>
  <c r="O393" i="1"/>
  <c r="AA393" i="1" s="1"/>
  <c r="N393" i="1"/>
  <c r="P5435" i="1"/>
  <c r="N121" i="1"/>
  <c r="O121" i="1"/>
  <c r="O5125" i="1"/>
  <c r="AA5125" i="1" s="1"/>
  <c r="N5125" i="1"/>
  <c r="P5329" i="1"/>
  <c r="O4965" i="1"/>
  <c r="AA4965" i="1" s="1"/>
  <c r="O4600" i="1"/>
  <c r="N4144" i="1"/>
  <c r="O3771" i="1"/>
  <c r="O3391" i="1"/>
  <c r="AA3391" i="1" s="1"/>
  <c r="N3009" i="1"/>
  <c r="N2638" i="1"/>
  <c r="O2211" i="1"/>
  <c r="AA2211" i="1" s="1"/>
  <c r="N1784" i="1"/>
  <c r="N1378" i="1"/>
  <c r="N4760" i="1"/>
  <c r="N4395" i="1"/>
  <c r="N4031" i="1"/>
  <c r="N3653" i="1"/>
  <c r="N3272" i="1"/>
  <c r="N2900" i="1"/>
  <c r="N2519" i="1"/>
  <c r="N2082" i="1"/>
  <c r="N1656" i="1"/>
  <c r="O5011" i="1"/>
  <c r="O4646" i="1"/>
  <c r="N4281" i="1"/>
  <c r="N3912" i="1"/>
  <c r="O3534" i="1"/>
  <c r="N3153" i="1"/>
  <c r="N2781" i="1"/>
  <c r="N2383" i="1"/>
  <c r="N1953" i="1"/>
  <c r="N1510" i="1"/>
  <c r="N4806" i="1"/>
  <c r="N4440" i="1"/>
  <c r="N4075" i="1"/>
  <c r="N3701" i="1"/>
  <c r="N3225" i="1"/>
  <c r="N2852" i="1"/>
  <c r="N2455" i="1"/>
  <c r="N2022" i="1"/>
  <c r="P1486" i="1"/>
  <c r="O1486" i="1" s="1"/>
  <c r="O1401" i="1"/>
  <c r="AA1401" i="1" s="1"/>
  <c r="O27" i="1"/>
  <c r="O3" i="1"/>
  <c r="AA3" i="1" s="1"/>
  <c r="N3" i="1"/>
  <c r="O279" i="1"/>
  <c r="N279" i="1"/>
  <c r="P5239" i="1"/>
  <c r="P5216" i="1"/>
  <c r="O210" i="1"/>
  <c r="AA210" i="1" s="1"/>
  <c r="N210" i="1"/>
  <c r="O347" i="1"/>
  <c r="AA347" i="1" s="1"/>
  <c r="N347" i="1"/>
  <c r="N5056" i="1"/>
  <c r="O5056" i="1"/>
  <c r="N1717" i="1"/>
  <c r="O1717" i="1"/>
  <c r="P5284" i="1"/>
  <c r="N4965" i="1"/>
  <c r="O4692" i="1"/>
  <c r="AA4692" i="1" s="1"/>
  <c r="N4600" i="1"/>
  <c r="O4326" i="1"/>
  <c r="AA4326" i="1" s="1"/>
  <c r="O4144" i="1"/>
  <c r="N3865" i="1"/>
  <c r="N3771" i="1"/>
  <c r="O3486" i="1"/>
  <c r="AA3486" i="1" s="1"/>
  <c r="N3391" i="1"/>
  <c r="N3104" i="1"/>
  <c r="O3009" i="1"/>
  <c r="AA3009" i="1" s="1"/>
  <c r="N2733" i="1"/>
  <c r="O2638" i="1"/>
  <c r="O2321" i="1"/>
  <c r="AA2321" i="1" s="1"/>
  <c r="N2211" i="1"/>
  <c r="N1893" i="1"/>
  <c r="O1784" i="1"/>
  <c r="AA1784" i="1" s="1"/>
  <c r="N1463" i="1"/>
  <c r="P1378" i="1"/>
  <c r="O1378" i="1" s="1"/>
  <c r="N4851" i="1"/>
  <c r="O4760" i="1"/>
  <c r="AA4760" i="1" s="1"/>
  <c r="N4486" i="1"/>
  <c r="O4395" i="1"/>
  <c r="N4121" i="1"/>
  <c r="O4031" i="1"/>
  <c r="O3747" i="1"/>
  <c r="AA3747" i="1" s="1"/>
  <c r="O3653" i="1"/>
  <c r="AA3653" i="1" s="1"/>
  <c r="N3367" i="1"/>
  <c r="O3272" i="1"/>
  <c r="AA3272" i="1" s="1"/>
  <c r="N2985" i="1"/>
  <c r="O2900" i="1"/>
  <c r="AA2900" i="1" s="1"/>
  <c r="N2614" i="1"/>
  <c r="O2519" i="1"/>
  <c r="AA2519" i="1" s="1"/>
  <c r="N2188" i="1"/>
  <c r="O2082" i="1"/>
  <c r="AA2082" i="1" s="1"/>
  <c r="N1762" i="1"/>
  <c r="O1656" i="1"/>
  <c r="O1355" i="1"/>
  <c r="AA1355" i="1" s="1"/>
  <c r="N5011" i="1"/>
  <c r="O4737" i="1"/>
  <c r="AA4737" i="1" s="1"/>
  <c r="N4646" i="1"/>
  <c r="N4372" i="1"/>
  <c r="O4281" i="1"/>
  <c r="N4007" i="1"/>
  <c r="O3912" i="1"/>
  <c r="O3629" i="1"/>
  <c r="AA3629" i="1" s="1"/>
  <c r="N3534" i="1"/>
  <c r="N3248" i="1"/>
  <c r="O3153" i="1"/>
  <c r="N2876" i="1"/>
  <c r="O2781" i="1"/>
  <c r="N2495" i="1"/>
  <c r="O2383" i="1"/>
  <c r="AA2383" i="1" s="1"/>
  <c r="O2059" i="1"/>
  <c r="O1953" i="1"/>
  <c r="AA1953" i="1" s="1"/>
  <c r="N1633" i="1"/>
  <c r="P1510" i="1"/>
  <c r="O1510" i="1" s="1"/>
  <c r="N4897" i="1"/>
  <c r="O4806" i="1"/>
  <c r="N4531" i="1"/>
  <c r="O4440" i="1"/>
  <c r="O4167" i="1"/>
  <c r="O4075" i="1"/>
  <c r="AA4075" i="1" s="1"/>
  <c r="O3795" i="1"/>
  <c r="AA3795" i="1" s="1"/>
  <c r="O3701" i="1"/>
  <c r="N3415" i="1"/>
  <c r="O3225" i="1"/>
  <c r="AA3225" i="1" s="1"/>
  <c r="N2937" i="1"/>
  <c r="O2852" i="1"/>
  <c r="AA2852" i="1" s="1"/>
  <c r="N2567" i="1"/>
  <c r="O2455" i="1"/>
  <c r="AA2455" i="1" s="1"/>
  <c r="N2128" i="1"/>
  <c r="O2022" i="1"/>
  <c r="N1702" i="1"/>
  <c r="N1486" i="1"/>
  <c r="N1594" i="1"/>
  <c r="N4949" i="3"/>
  <c r="N3075" i="3"/>
  <c r="N3014" i="3"/>
  <c r="N2156" i="3"/>
  <c r="N2633" i="3"/>
  <c r="N3059" i="3"/>
  <c r="N3643" i="3"/>
  <c r="N3689" i="3"/>
  <c r="N3803" i="3"/>
  <c r="N3894" i="3"/>
  <c r="N4842" i="3"/>
  <c r="N4933" i="3"/>
  <c r="N5016" i="3"/>
  <c r="N5380" i="3"/>
  <c r="N5517" i="3"/>
  <c r="N5540" i="3"/>
  <c r="N5562" i="3"/>
  <c r="N5585" i="3"/>
  <c r="N5608" i="3"/>
  <c r="N5631" i="3"/>
  <c r="N5654" i="3"/>
  <c r="N5494" i="3"/>
  <c r="N5471" i="3"/>
  <c r="N5448" i="3"/>
  <c r="N5426" i="3"/>
  <c r="N5403" i="3"/>
  <c r="N5357" i="3"/>
  <c r="N5335" i="3"/>
  <c r="N5313" i="3"/>
  <c r="N5290" i="3"/>
  <c r="N5267" i="3"/>
  <c r="N5244" i="3"/>
  <c r="N5222" i="3"/>
  <c r="N5199" i="3"/>
  <c r="N5176" i="3"/>
  <c r="N5153" i="3"/>
  <c r="N5130" i="3"/>
  <c r="N5108" i="3"/>
  <c r="N5085" i="3"/>
  <c r="N5062" i="3"/>
  <c r="N5039" i="3"/>
  <c r="N4994" i="3"/>
  <c r="N4971" i="3"/>
  <c r="N4911" i="3"/>
  <c r="N4888" i="3"/>
  <c r="N4865" i="3"/>
  <c r="N4819" i="3"/>
  <c r="N4797" i="3"/>
  <c r="N4774" i="3"/>
  <c r="N4751" i="3"/>
  <c r="N4728" i="3"/>
  <c r="N4705" i="3"/>
  <c r="N4683" i="3"/>
  <c r="N4660" i="3"/>
  <c r="N4637" i="3"/>
  <c r="N4614" i="3"/>
  <c r="N4591" i="3"/>
  <c r="N4569" i="3"/>
  <c r="N4546" i="3"/>
  <c r="N4523" i="3"/>
  <c r="N4500" i="3"/>
  <c r="N4486" i="3"/>
  <c r="N4463" i="3"/>
  <c r="N4440" i="3"/>
  <c r="N4417" i="3"/>
  <c r="N4395" i="3"/>
  <c r="N4372" i="3"/>
  <c r="N4349" i="3"/>
  <c r="N4326" i="3"/>
  <c r="N4303" i="3"/>
  <c r="N4282" i="3"/>
  <c r="N4259" i="3"/>
  <c r="N4236" i="3"/>
  <c r="N4213" i="3"/>
  <c r="N4190" i="3"/>
  <c r="N4168" i="3"/>
  <c r="N4145" i="3"/>
  <c r="N4122" i="3"/>
  <c r="N4099" i="3"/>
  <c r="N4076" i="3"/>
  <c r="N4054" i="3"/>
  <c r="N4031" i="3"/>
  <c r="N4008" i="3"/>
  <c r="N3985" i="3"/>
  <c r="N3962" i="3"/>
  <c r="N3940" i="3"/>
  <c r="N3917" i="3"/>
  <c r="N3871" i="3"/>
  <c r="N3848" i="3"/>
  <c r="N3826" i="3"/>
  <c r="N3780" i="3"/>
  <c r="N3757" i="3"/>
  <c r="N3734" i="3"/>
  <c r="N3712" i="3"/>
  <c r="N3666" i="3"/>
  <c r="N3620" i="3"/>
  <c r="N3598" i="3"/>
  <c r="N3575" i="3"/>
  <c r="N3552" i="3"/>
  <c r="N3529" i="3"/>
  <c r="N3506" i="3"/>
  <c r="N3484" i="3"/>
  <c r="N3461" i="3"/>
  <c r="N3438" i="3"/>
  <c r="N3415" i="3"/>
  <c r="N3392" i="3"/>
  <c r="N3370" i="3"/>
  <c r="N3347" i="3"/>
  <c r="N3324" i="3"/>
  <c r="N3301" i="3"/>
  <c r="N3279" i="3"/>
  <c r="N3257" i="3"/>
  <c r="N3234" i="3"/>
  <c r="N3211" i="3"/>
  <c r="N3188" i="3"/>
  <c r="N3165" i="3"/>
  <c r="N3143" i="3"/>
  <c r="N3120" i="3"/>
  <c r="N3097" i="3"/>
  <c r="N3036" i="3"/>
  <c r="N2998" i="3"/>
  <c r="N2975" i="3"/>
  <c r="N2952" i="3"/>
  <c r="N2929" i="3"/>
  <c r="N2906" i="3"/>
  <c r="N2884" i="3"/>
  <c r="N2861" i="3"/>
  <c r="N2838" i="3"/>
  <c r="N2815" i="3"/>
  <c r="N2792" i="3"/>
  <c r="N2770" i="3"/>
  <c r="N2747" i="3"/>
  <c r="N2724" i="3"/>
  <c r="N2701" i="3"/>
  <c r="N2678" i="3"/>
  <c r="N2656" i="3"/>
  <c r="N2610" i="3"/>
  <c r="N2587" i="3"/>
  <c r="N2564" i="3"/>
  <c r="N2542" i="3"/>
  <c r="N2520" i="3"/>
  <c r="N2497" i="3"/>
  <c r="N2474" i="3"/>
  <c r="N2406" i="3"/>
  <c r="N2383" i="3"/>
  <c r="N2360" i="3"/>
  <c r="N2337" i="3"/>
  <c r="N2315" i="3"/>
  <c r="N2292" i="3"/>
  <c r="N2269" i="3"/>
  <c r="N2246" i="3"/>
  <c r="N2223" i="3"/>
  <c r="N2201" i="3"/>
  <c r="N2178" i="3"/>
  <c r="N2118" i="3"/>
  <c r="N2095" i="3"/>
  <c r="N2072" i="3"/>
  <c r="N2049" i="3"/>
  <c r="N2026" i="3"/>
  <c r="N2004" i="3"/>
  <c r="N1981" i="3"/>
  <c r="N1958" i="3"/>
  <c r="N1935" i="3"/>
  <c r="N1912" i="3"/>
  <c r="N1890" i="3"/>
  <c r="N1867" i="3"/>
  <c r="N1844" i="3"/>
  <c r="N1821" i="3"/>
  <c r="N1798" i="3"/>
  <c r="N1776" i="3"/>
  <c r="N1753" i="3"/>
  <c r="N1731" i="3"/>
  <c r="N1716" i="3"/>
  <c r="N1694" i="3"/>
  <c r="N1671" i="3"/>
  <c r="N1648" i="3"/>
  <c r="N1625" i="3"/>
  <c r="N1602" i="3"/>
  <c r="N1580" i="3"/>
  <c r="N1557" i="3"/>
  <c r="N1534" i="3"/>
  <c r="N1511" i="3"/>
  <c r="N1488" i="3"/>
  <c r="N1466" i="3"/>
  <c r="N1443" i="3"/>
  <c r="N1420" i="3"/>
  <c r="N1397" i="3"/>
  <c r="N1374" i="3"/>
  <c r="N1352" i="3"/>
  <c r="N1329" i="3"/>
  <c r="N1306" i="3"/>
  <c r="N1283" i="3"/>
  <c r="N1260" i="3"/>
  <c r="N1238" i="3"/>
  <c r="N1215" i="3"/>
  <c r="N1192" i="3"/>
  <c r="N1169" i="3"/>
  <c r="N1146" i="3"/>
  <c r="N1124" i="3"/>
  <c r="N1101" i="3"/>
  <c r="N1078" i="3"/>
  <c r="N1055" i="3"/>
  <c r="N1032" i="3"/>
  <c r="N1010" i="3"/>
  <c r="N987" i="3"/>
  <c r="N964" i="3"/>
  <c r="N941" i="3"/>
  <c r="N918" i="3"/>
  <c r="N896" i="3"/>
  <c r="N873" i="3"/>
  <c r="N850" i="3"/>
  <c r="N827" i="3"/>
  <c r="N804" i="3"/>
  <c r="N782" i="3"/>
  <c r="N759" i="3"/>
  <c r="N713" i="3"/>
  <c r="N690" i="3"/>
  <c r="N668" i="3"/>
  <c r="N645" i="3"/>
  <c r="N622" i="3"/>
  <c r="N599" i="3"/>
  <c r="N576" i="3"/>
  <c r="N555" i="3"/>
  <c r="N532" i="3"/>
  <c r="N509" i="3"/>
  <c r="N486" i="3"/>
  <c r="N463" i="3"/>
  <c r="N441" i="3"/>
  <c r="N418" i="3"/>
  <c r="N395" i="3"/>
  <c r="N372" i="3"/>
  <c r="N349" i="3"/>
  <c r="N327" i="3"/>
  <c r="N304" i="3"/>
  <c r="N281" i="3"/>
  <c r="N259" i="3"/>
  <c r="N237" i="3"/>
  <c r="N215" i="3"/>
  <c r="N192" i="3"/>
  <c r="N169" i="3"/>
  <c r="N146" i="3"/>
  <c r="N123" i="3"/>
  <c r="N101" i="3"/>
  <c r="N78" i="3"/>
  <c r="N55" i="3"/>
  <c r="N32" i="3"/>
  <c r="N9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K5667" i="3"/>
  <c r="K5666" i="3"/>
  <c r="K5665" i="3"/>
  <c r="K5664" i="3"/>
  <c r="K5663" i="3"/>
  <c r="K5662" i="3"/>
  <c r="K5661" i="3"/>
  <c r="K5660" i="3"/>
  <c r="K5659" i="3"/>
  <c r="K5658" i="3"/>
  <c r="K5657" i="3"/>
  <c r="K5656" i="3"/>
  <c r="K5655" i="3"/>
  <c r="L5655" i="3" s="1"/>
  <c r="L5656" i="3" s="1"/>
  <c r="L5657" i="3" s="1"/>
  <c r="K5654" i="3"/>
  <c r="O5654" i="3" s="1"/>
  <c r="K5645" i="3"/>
  <c r="K5644" i="3"/>
  <c r="K5643" i="3"/>
  <c r="K5642" i="3"/>
  <c r="K5641" i="3"/>
  <c r="K5640" i="3"/>
  <c r="K5639" i="3"/>
  <c r="K5638" i="3"/>
  <c r="K5637" i="3"/>
  <c r="K5636" i="3"/>
  <c r="K5635" i="3"/>
  <c r="K5634" i="3"/>
  <c r="K5633" i="3"/>
  <c r="K5632" i="3"/>
  <c r="L5632" i="3" s="1"/>
  <c r="K5631" i="3"/>
  <c r="O5631" i="3" s="1"/>
  <c r="K5622" i="3"/>
  <c r="K5621" i="3"/>
  <c r="K5620" i="3"/>
  <c r="K5619" i="3"/>
  <c r="K5618" i="3"/>
  <c r="K5617" i="3"/>
  <c r="K5616" i="3"/>
  <c r="K5615" i="3"/>
  <c r="K5614" i="3"/>
  <c r="K5613" i="3"/>
  <c r="K5612" i="3"/>
  <c r="K5611" i="3"/>
  <c r="K5610" i="3"/>
  <c r="K5609" i="3"/>
  <c r="L5609" i="3" s="1"/>
  <c r="K5608" i="3"/>
  <c r="O5608" i="3" s="1"/>
  <c r="K5599" i="3"/>
  <c r="K5598" i="3"/>
  <c r="K5597" i="3"/>
  <c r="K5596" i="3"/>
  <c r="K5595" i="3"/>
  <c r="K5594" i="3"/>
  <c r="K5593" i="3"/>
  <c r="K5592" i="3"/>
  <c r="K5591" i="3"/>
  <c r="K5590" i="3"/>
  <c r="K5589" i="3"/>
  <c r="K5588" i="3"/>
  <c r="K5587" i="3"/>
  <c r="K5586" i="3"/>
  <c r="L5586" i="3" s="1"/>
  <c r="L5587" i="3" s="1"/>
  <c r="L5588" i="3" s="1"/>
  <c r="L5589" i="3" s="1"/>
  <c r="L5590" i="3" s="1"/>
  <c r="L5591" i="3" s="1"/>
  <c r="L5592" i="3" s="1"/>
  <c r="L5593" i="3" s="1"/>
  <c r="L5594" i="3" s="1"/>
  <c r="L5595" i="3" s="1"/>
  <c r="L5596" i="3" s="1"/>
  <c r="L5597" i="3" s="1"/>
  <c r="L5598" i="3" s="1"/>
  <c r="L5599" i="3" s="1"/>
  <c r="K5585" i="3"/>
  <c r="K5576" i="3"/>
  <c r="K5575" i="3"/>
  <c r="K5574" i="3"/>
  <c r="K5573" i="3"/>
  <c r="K5572" i="3"/>
  <c r="K5571" i="3"/>
  <c r="K5570" i="3"/>
  <c r="K5569" i="3"/>
  <c r="K5568" i="3"/>
  <c r="K5567" i="3"/>
  <c r="K5566" i="3"/>
  <c r="K5565" i="3"/>
  <c r="K5564" i="3"/>
  <c r="K5563" i="3"/>
  <c r="L5563" i="3" s="1"/>
  <c r="L5564" i="3" s="1"/>
  <c r="L5565" i="3" s="1"/>
  <c r="K5562" i="3"/>
  <c r="O5562" i="3" s="1"/>
  <c r="K5554" i="3"/>
  <c r="K5553" i="3"/>
  <c r="K5552" i="3"/>
  <c r="K5551" i="3"/>
  <c r="K5550" i="3"/>
  <c r="K5549" i="3"/>
  <c r="K5548" i="3"/>
  <c r="K5547" i="3"/>
  <c r="K5546" i="3"/>
  <c r="K5545" i="3"/>
  <c r="K5544" i="3"/>
  <c r="K5543" i="3"/>
  <c r="K5542" i="3"/>
  <c r="K5541" i="3"/>
  <c r="L5541" i="3" s="1"/>
  <c r="L5542" i="3" s="1"/>
  <c r="K5540" i="3"/>
  <c r="O5540" i="3" s="1"/>
  <c r="K5531" i="3"/>
  <c r="K5530" i="3"/>
  <c r="K5529" i="3"/>
  <c r="K5528" i="3"/>
  <c r="K5527" i="3"/>
  <c r="K5526" i="3"/>
  <c r="K5525" i="3"/>
  <c r="K5524" i="3"/>
  <c r="K5523" i="3"/>
  <c r="K5522" i="3"/>
  <c r="K5521" i="3"/>
  <c r="K5520" i="3"/>
  <c r="K5519" i="3"/>
  <c r="K5518" i="3"/>
  <c r="L5518" i="3" s="1"/>
  <c r="K5517" i="3"/>
  <c r="O5517" i="3" s="1"/>
  <c r="K5508" i="3"/>
  <c r="K5507" i="3"/>
  <c r="K5506" i="3"/>
  <c r="K5505" i="3"/>
  <c r="K5504" i="3"/>
  <c r="K5503" i="3"/>
  <c r="K5502" i="3"/>
  <c r="K5501" i="3"/>
  <c r="K5500" i="3"/>
  <c r="K5499" i="3"/>
  <c r="K5498" i="3"/>
  <c r="K5497" i="3"/>
  <c r="K5496" i="3"/>
  <c r="K5495" i="3"/>
  <c r="L5495" i="3" s="1"/>
  <c r="L5496" i="3" s="1"/>
  <c r="L5497" i="3" s="1"/>
  <c r="L5498" i="3" s="1"/>
  <c r="L5499" i="3" s="1"/>
  <c r="L5500" i="3" s="1"/>
  <c r="L5501" i="3" s="1"/>
  <c r="L5502" i="3" s="1"/>
  <c r="L5503" i="3" s="1"/>
  <c r="L5504" i="3" s="1"/>
  <c r="L5505" i="3" s="1"/>
  <c r="L5506" i="3" s="1"/>
  <c r="L5507" i="3" s="1"/>
  <c r="L5508" i="3" s="1"/>
  <c r="K5494" i="3"/>
  <c r="K5485" i="3"/>
  <c r="K5484" i="3"/>
  <c r="K5483" i="3"/>
  <c r="K5482" i="3"/>
  <c r="K5481" i="3"/>
  <c r="K5480" i="3"/>
  <c r="K5479" i="3"/>
  <c r="K5478" i="3"/>
  <c r="K5477" i="3"/>
  <c r="K5476" i="3"/>
  <c r="K5475" i="3"/>
  <c r="K5474" i="3"/>
  <c r="K5473" i="3"/>
  <c r="K5472" i="3"/>
  <c r="L5472" i="3" s="1"/>
  <c r="L5473" i="3" s="1"/>
  <c r="L5474" i="3" s="1"/>
  <c r="K5471" i="3"/>
  <c r="O5471" i="3" s="1"/>
  <c r="K5462" i="3"/>
  <c r="K5461" i="3"/>
  <c r="K5460" i="3"/>
  <c r="K5459" i="3"/>
  <c r="K5458" i="3"/>
  <c r="K5457" i="3"/>
  <c r="K5456" i="3"/>
  <c r="K5455" i="3"/>
  <c r="K5454" i="3"/>
  <c r="K5453" i="3"/>
  <c r="K5452" i="3"/>
  <c r="K5451" i="3"/>
  <c r="K5450" i="3"/>
  <c r="K5449" i="3"/>
  <c r="L5449" i="3" s="1"/>
  <c r="L5450" i="3" s="1"/>
  <c r="K5448" i="3"/>
  <c r="O5448" i="3" s="1"/>
  <c r="K5440" i="3"/>
  <c r="K5439" i="3"/>
  <c r="K5438" i="3"/>
  <c r="K5437" i="3"/>
  <c r="K5436" i="3"/>
  <c r="K5435" i="3"/>
  <c r="K5434" i="3"/>
  <c r="K5433" i="3"/>
  <c r="K5432" i="3"/>
  <c r="K5431" i="3"/>
  <c r="K5430" i="3"/>
  <c r="K5429" i="3"/>
  <c r="K5428" i="3"/>
  <c r="K5427" i="3"/>
  <c r="L5427" i="3" s="1"/>
  <c r="K5426" i="3"/>
  <c r="K5417" i="3"/>
  <c r="K5416" i="3"/>
  <c r="K5415" i="3"/>
  <c r="K5414" i="3"/>
  <c r="K5413" i="3"/>
  <c r="K5412" i="3"/>
  <c r="K5411" i="3"/>
  <c r="K5410" i="3"/>
  <c r="K5409" i="3"/>
  <c r="K5408" i="3"/>
  <c r="K5407" i="3"/>
  <c r="K5406" i="3"/>
  <c r="K5405" i="3"/>
  <c r="K5404" i="3"/>
  <c r="L5404" i="3" s="1"/>
  <c r="L5405" i="3" s="1"/>
  <c r="L5406" i="3" s="1"/>
  <c r="L5407" i="3" s="1"/>
  <c r="L5408" i="3" s="1"/>
  <c r="L5409" i="3" s="1"/>
  <c r="L5410" i="3" s="1"/>
  <c r="L5411" i="3" s="1"/>
  <c r="L5412" i="3" s="1"/>
  <c r="L5413" i="3" s="1"/>
  <c r="L5414" i="3" s="1"/>
  <c r="L5415" i="3" s="1"/>
  <c r="L5416" i="3" s="1"/>
  <c r="L5417" i="3" s="1"/>
  <c r="K5403" i="3"/>
  <c r="K5394" i="3"/>
  <c r="K5393" i="3"/>
  <c r="K5392" i="3"/>
  <c r="K5391" i="3"/>
  <c r="K5390" i="3"/>
  <c r="K5389" i="3"/>
  <c r="K5388" i="3"/>
  <c r="K5387" i="3"/>
  <c r="K5386" i="3"/>
  <c r="K5385" i="3"/>
  <c r="K5384" i="3"/>
  <c r="K5383" i="3"/>
  <c r="K5382" i="3"/>
  <c r="K5381" i="3"/>
  <c r="L5381" i="3" s="1"/>
  <c r="L5382" i="3" s="1"/>
  <c r="L5383" i="3" s="1"/>
  <c r="K5380" i="3"/>
  <c r="O5380" i="3" s="1"/>
  <c r="K5371" i="3"/>
  <c r="K5370" i="3"/>
  <c r="K5369" i="3"/>
  <c r="K5368" i="3"/>
  <c r="K5367" i="3"/>
  <c r="K5366" i="3"/>
  <c r="K5365" i="3"/>
  <c r="K5364" i="3"/>
  <c r="K5363" i="3"/>
  <c r="K5362" i="3"/>
  <c r="K5361" i="3"/>
  <c r="K5360" i="3"/>
  <c r="K5359" i="3"/>
  <c r="K5358" i="3"/>
  <c r="L5358" i="3" s="1"/>
  <c r="K5357" i="3"/>
  <c r="O5357" i="3" s="1"/>
  <c r="K5349" i="3"/>
  <c r="K5348" i="3"/>
  <c r="K5347" i="3"/>
  <c r="K5346" i="3"/>
  <c r="K5345" i="3"/>
  <c r="K5344" i="3"/>
  <c r="K5343" i="3"/>
  <c r="K5342" i="3"/>
  <c r="K5341" i="3"/>
  <c r="K5340" i="3"/>
  <c r="K5339" i="3"/>
  <c r="K5338" i="3"/>
  <c r="K5337" i="3"/>
  <c r="K5336" i="3"/>
  <c r="L5336" i="3" s="1"/>
  <c r="K5335" i="3"/>
  <c r="O5335" i="3" s="1"/>
  <c r="K5327" i="3"/>
  <c r="K5326" i="3"/>
  <c r="K5325" i="3"/>
  <c r="K5324" i="3"/>
  <c r="K5323" i="3"/>
  <c r="K5322" i="3"/>
  <c r="K5321" i="3"/>
  <c r="K5320" i="3"/>
  <c r="K5319" i="3"/>
  <c r="K5318" i="3"/>
  <c r="K5317" i="3"/>
  <c r="K5316" i="3"/>
  <c r="K5315" i="3"/>
  <c r="K5314" i="3"/>
  <c r="L5314" i="3" s="1"/>
  <c r="L5315" i="3" s="1"/>
  <c r="L5316" i="3" s="1"/>
  <c r="L5317" i="3" s="1"/>
  <c r="L5318" i="3" s="1"/>
  <c r="L5319" i="3" s="1"/>
  <c r="L5320" i="3" s="1"/>
  <c r="L5321" i="3" s="1"/>
  <c r="L5322" i="3" s="1"/>
  <c r="L5323" i="3" s="1"/>
  <c r="L5324" i="3" s="1"/>
  <c r="L5325" i="3" s="1"/>
  <c r="L5326" i="3" s="1"/>
  <c r="L5327" i="3" s="1"/>
  <c r="K5313" i="3"/>
  <c r="K5304" i="3"/>
  <c r="K5303" i="3"/>
  <c r="K5302" i="3"/>
  <c r="K5301" i="3"/>
  <c r="K5300" i="3"/>
  <c r="K5299" i="3"/>
  <c r="K5298" i="3"/>
  <c r="K5297" i="3"/>
  <c r="K5296" i="3"/>
  <c r="K5295" i="3"/>
  <c r="K5294" i="3"/>
  <c r="K5293" i="3"/>
  <c r="K5292" i="3"/>
  <c r="K5291" i="3"/>
  <c r="L5291" i="3" s="1"/>
  <c r="L5292" i="3" s="1"/>
  <c r="L5293" i="3" s="1"/>
  <c r="K5290" i="3"/>
  <c r="O5290" i="3" s="1"/>
  <c r="K5281" i="3"/>
  <c r="K5280" i="3"/>
  <c r="K5279" i="3"/>
  <c r="K5278" i="3"/>
  <c r="K5277" i="3"/>
  <c r="K5276" i="3"/>
  <c r="K5275" i="3"/>
  <c r="K5274" i="3"/>
  <c r="K5273" i="3"/>
  <c r="K5272" i="3"/>
  <c r="K5271" i="3"/>
  <c r="K5270" i="3"/>
  <c r="K5269" i="3"/>
  <c r="K5268" i="3"/>
  <c r="L5268" i="3" s="1"/>
  <c r="K5267" i="3"/>
  <c r="O5267" i="3" s="1"/>
  <c r="K5258" i="3"/>
  <c r="K5257" i="3"/>
  <c r="K5256" i="3"/>
  <c r="K5255" i="3"/>
  <c r="K5254" i="3"/>
  <c r="K5253" i="3"/>
  <c r="K5252" i="3"/>
  <c r="K5251" i="3"/>
  <c r="K5250" i="3"/>
  <c r="K5249" i="3"/>
  <c r="K5248" i="3"/>
  <c r="K5247" i="3"/>
  <c r="K5246" i="3"/>
  <c r="K5245" i="3"/>
  <c r="L5245" i="3" s="1"/>
  <c r="K5244" i="3"/>
  <c r="O5244" i="3" s="1"/>
  <c r="K5236" i="3"/>
  <c r="K5235" i="3"/>
  <c r="K5234" i="3"/>
  <c r="K5233" i="3"/>
  <c r="K5232" i="3"/>
  <c r="K5231" i="3"/>
  <c r="K5230" i="3"/>
  <c r="K5229" i="3"/>
  <c r="K5228" i="3"/>
  <c r="K5227" i="3"/>
  <c r="K5226" i="3"/>
  <c r="K5225" i="3"/>
  <c r="K5224" i="3"/>
  <c r="K5223" i="3"/>
  <c r="L5223" i="3" s="1"/>
  <c r="L5224" i="3" s="1"/>
  <c r="L5225" i="3" s="1"/>
  <c r="L5226" i="3" s="1"/>
  <c r="L5227" i="3" s="1"/>
  <c r="L5228" i="3" s="1"/>
  <c r="L5229" i="3" s="1"/>
  <c r="L5230" i="3" s="1"/>
  <c r="L5231" i="3" s="1"/>
  <c r="L5232" i="3" s="1"/>
  <c r="L5233" i="3" s="1"/>
  <c r="L5234" i="3" s="1"/>
  <c r="L5235" i="3" s="1"/>
  <c r="L5236" i="3" s="1"/>
  <c r="K5222" i="3"/>
  <c r="K5213" i="3"/>
  <c r="K5212" i="3"/>
  <c r="K5211" i="3"/>
  <c r="K5210" i="3"/>
  <c r="K5209" i="3"/>
  <c r="K5208" i="3"/>
  <c r="K5207" i="3"/>
  <c r="K5206" i="3"/>
  <c r="K5205" i="3"/>
  <c r="K5204" i="3"/>
  <c r="K5203" i="3"/>
  <c r="K5202" i="3"/>
  <c r="K5201" i="3"/>
  <c r="K5200" i="3"/>
  <c r="L5200" i="3" s="1"/>
  <c r="L5201" i="3" s="1"/>
  <c r="L5202" i="3" s="1"/>
  <c r="K5199" i="3"/>
  <c r="O5199" i="3" s="1"/>
  <c r="K5190" i="3"/>
  <c r="K5189" i="3"/>
  <c r="K5188" i="3"/>
  <c r="K5187" i="3"/>
  <c r="K5186" i="3"/>
  <c r="K5185" i="3"/>
  <c r="K5184" i="3"/>
  <c r="K5183" i="3"/>
  <c r="K5182" i="3"/>
  <c r="K5181" i="3"/>
  <c r="K5180" i="3"/>
  <c r="K5179" i="3"/>
  <c r="K5178" i="3"/>
  <c r="K5177" i="3"/>
  <c r="L5177" i="3" s="1"/>
  <c r="K5176" i="3"/>
  <c r="O5176" i="3" s="1"/>
  <c r="K5167" i="3"/>
  <c r="K5166" i="3"/>
  <c r="K5165" i="3"/>
  <c r="K5164" i="3"/>
  <c r="K5163" i="3"/>
  <c r="K5162" i="3"/>
  <c r="K5161" i="3"/>
  <c r="K5160" i="3"/>
  <c r="K5159" i="3"/>
  <c r="K5158" i="3"/>
  <c r="K5157" i="3"/>
  <c r="K5156" i="3"/>
  <c r="K5155" i="3"/>
  <c r="K5154" i="3"/>
  <c r="L5154" i="3" s="1"/>
  <c r="K5153" i="3"/>
  <c r="O5153" i="3" s="1"/>
  <c r="K5144" i="3"/>
  <c r="K5143" i="3"/>
  <c r="K5142" i="3"/>
  <c r="K5141" i="3"/>
  <c r="K5140" i="3"/>
  <c r="K5139" i="3"/>
  <c r="K5138" i="3"/>
  <c r="K5137" i="3"/>
  <c r="K5136" i="3"/>
  <c r="K5135" i="3"/>
  <c r="K5134" i="3"/>
  <c r="K5133" i="3"/>
  <c r="K5132" i="3"/>
  <c r="K5131" i="3"/>
  <c r="L5131" i="3" s="1"/>
  <c r="L5132" i="3" s="1"/>
  <c r="L5133" i="3" s="1"/>
  <c r="L5134" i="3" s="1"/>
  <c r="L5135" i="3" s="1"/>
  <c r="L5136" i="3" s="1"/>
  <c r="L5137" i="3" s="1"/>
  <c r="L5138" i="3" s="1"/>
  <c r="L5139" i="3" s="1"/>
  <c r="L5140" i="3" s="1"/>
  <c r="L5141" i="3" s="1"/>
  <c r="L5142" i="3" s="1"/>
  <c r="L5143" i="3" s="1"/>
  <c r="L5144" i="3" s="1"/>
  <c r="K5130" i="3"/>
  <c r="K5122" i="3"/>
  <c r="K5121" i="3"/>
  <c r="K5120" i="3"/>
  <c r="K5119" i="3"/>
  <c r="K5118" i="3"/>
  <c r="K5117" i="3"/>
  <c r="K5116" i="3"/>
  <c r="K5115" i="3"/>
  <c r="K5114" i="3"/>
  <c r="K5113" i="3"/>
  <c r="K5112" i="3"/>
  <c r="K5111" i="3"/>
  <c r="K5110" i="3"/>
  <c r="K5109" i="3"/>
  <c r="L5109" i="3" s="1"/>
  <c r="L5110" i="3" s="1"/>
  <c r="L5111" i="3" s="1"/>
  <c r="K5108" i="3"/>
  <c r="O5108" i="3" s="1"/>
  <c r="K5099" i="3"/>
  <c r="K5098" i="3"/>
  <c r="K5097" i="3"/>
  <c r="K5096" i="3"/>
  <c r="K5095" i="3"/>
  <c r="K5094" i="3"/>
  <c r="K5093" i="3"/>
  <c r="K5092" i="3"/>
  <c r="K5091" i="3"/>
  <c r="K5090" i="3"/>
  <c r="K5089" i="3"/>
  <c r="K5088" i="3"/>
  <c r="K5087" i="3"/>
  <c r="K5086" i="3"/>
  <c r="L5086" i="3" s="1"/>
  <c r="K5085" i="3"/>
  <c r="O5085" i="3" s="1"/>
  <c r="K5076" i="3"/>
  <c r="K5075" i="3"/>
  <c r="K5074" i="3"/>
  <c r="K5073" i="3"/>
  <c r="K5072" i="3"/>
  <c r="K5071" i="3"/>
  <c r="K5070" i="3"/>
  <c r="K5069" i="3"/>
  <c r="K5068" i="3"/>
  <c r="K5067" i="3"/>
  <c r="K5066" i="3"/>
  <c r="K5065" i="3"/>
  <c r="K5064" i="3"/>
  <c r="K5063" i="3"/>
  <c r="L5063" i="3" s="1"/>
  <c r="K5062" i="3"/>
  <c r="O5062" i="3" s="1"/>
  <c r="K5053" i="3"/>
  <c r="K5052" i="3"/>
  <c r="K5051" i="3"/>
  <c r="K5050" i="3"/>
  <c r="K5049" i="3"/>
  <c r="K5048" i="3"/>
  <c r="K5047" i="3"/>
  <c r="K5046" i="3"/>
  <c r="K5045" i="3"/>
  <c r="K5044" i="3"/>
  <c r="K5043" i="3"/>
  <c r="K5042" i="3"/>
  <c r="K5041" i="3"/>
  <c r="K5040" i="3"/>
  <c r="L5040" i="3" s="1"/>
  <c r="L5041" i="3" s="1"/>
  <c r="L5042" i="3" s="1"/>
  <c r="L5043" i="3" s="1"/>
  <c r="L5044" i="3" s="1"/>
  <c r="L5045" i="3" s="1"/>
  <c r="L5046" i="3" s="1"/>
  <c r="L5047" i="3" s="1"/>
  <c r="L5048" i="3" s="1"/>
  <c r="L5049" i="3" s="1"/>
  <c r="L5050" i="3" s="1"/>
  <c r="L5051" i="3" s="1"/>
  <c r="L5052" i="3" s="1"/>
  <c r="L5053" i="3" s="1"/>
  <c r="K5039" i="3"/>
  <c r="K5030" i="3"/>
  <c r="K5029" i="3"/>
  <c r="K5028" i="3"/>
  <c r="K5027" i="3"/>
  <c r="K5026" i="3"/>
  <c r="K5025" i="3"/>
  <c r="K5024" i="3"/>
  <c r="K5023" i="3"/>
  <c r="K5022" i="3"/>
  <c r="K5021" i="3"/>
  <c r="K5020" i="3"/>
  <c r="K5019" i="3"/>
  <c r="K5018" i="3"/>
  <c r="K5017" i="3"/>
  <c r="L5017" i="3" s="1"/>
  <c r="L5018" i="3" s="1"/>
  <c r="L5019" i="3" s="1"/>
  <c r="K5016" i="3"/>
  <c r="O5016" i="3" s="1"/>
  <c r="K5008" i="3"/>
  <c r="K5007" i="3"/>
  <c r="K5006" i="3"/>
  <c r="K5005" i="3"/>
  <c r="K5004" i="3"/>
  <c r="K5003" i="3"/>
  <c r="K5002" i="3"/>
  <c r="K5001" i="3"/>
  <c r="K5000" i="3"/>
  <c r="K4999" i="3"/>
  <c r="K4998" i="3"/>
  <c r="K4997" i="3"/>
  <c r="K4996" i="3"/>
  <c r="K4995" i="3"/>
  <c r="L4995" i="3" s="1"/>
  <c r="K4994" i="3"/>
  <c r="K4985" i="3"/>
  <c r="K4984" i="3"/>
  <c r="K4983" i="3"/>
  <c r="K4982" i="3"/>
  <c r="K4981" i="3"/>
  <c r="K4980" i="3"/>
  <c r="K4979" i="3"/>
  <c r="K4978" i="3"/>
  <c r="K4977" i="3"/>
  <c r="K4976" i="3"/>
  <c r="K4975" i="3"/>
  <c r="K4974" i="3"/>
  <c r="K4973" i="3"/>
  <c r="K4972" i="3"/>
  <c r="L4972" i="3" s="1"/>
  <c r="K4971" i="3"/>
  <c r="O4971" i="3" s="1"/>
  <c r="K4962" i="3"/>
  <c r="K4961" i="3"/>
  <c r="K4960" i="3"/>
  <c r="K4959" i="3"/>
  <c r="K4958" i="3"/>
  <c r="K4957" i="3"/>
  <c r="K4956" i="3"/>
  <c r="K4955" i="3"/>
  <c r="K4954" i="3"/>
  <c r="K4953" i="3"/>
  <c r="K4952" i="3"/>
  <c r="K4951" i="3"/>
  <c r="K4950" i="3"/>
  <c r="L4950" i="3" s="1"/>
  <c r="L4951" i="3" s="1"/>
  <c r="L4952" i="3" s="1"/>
  <c r="K4949" i="3"/>
  <c r="K4947" i="3"/>
  <c r="K4946" i="3"/>
  <c r="K4945" i="3"/>
  <c r="K4944" i="3"/>
  <c r="K4943" i="3"/>
  <c r="K4942" i="3"/>
  <c r="K4941" i="3"/>
  <c r="K4940" i="3"/>
  <c r="K4939" i="3"/>
  <c r="K4938" i="3"/>
  <c r="K4937" i="3"/>
  <c r="K4936" i="3"/>
  <c r="K4935" i="3"/>
  <c r="K4934" i="3"/>
  <c r="L4934" i="3" s="1"/>
  <c r="K4933" i="3"/>
  <c r="O4933" i="3" s="1"/>
  <c r="K4925" i="3"/>
  <c r="K4924" i="3"/>
  <c r="K4923" i="3"/>
  <c r="K4922" i="3"/>
  <c r="K4921" i="3"/>
  <c r="K4920" i="3"/>
  <c r="K4919" i="3"/>
  <c r="K4918" i="3"/>
  <c r="K4917" i="3"/>
  <c r="K4916" i="3"/>
  <c r="K4915" i="3"/>
  <c r="K4914" i="3"/>
  <c r="K4913" i="3"/>
  <c r="K4912" i="3"/>
  <c r="L4912" i="3" s="1"/>
  <c r="K4911" i="3"/>
  <c r="O4911" i="3" s="1"/>
  <c r="K4902" i="3"/>
  <c r="K4901" i="3"/>
  <c r="K4900" i="3"/>
  <c r="K4899" i="3"/>
  <c r="K4898" i="3"/>
  <c r="K4897" i="3"/>
  <c r="K4896" i="3"/>
  <c r="K4895" i="3"/>
  <c r="K4894" i="3"/>
  <c r="K4893" i="3"/>
  <c r="K4892" i="3"/>
  <c r="K4891" i="3"/>
  <c r="K4890" i="3"/>
  <c r="K4889" i="3"/>
  <c r="L4889" i="3" s="1"/>
  <c r="L4890" i="3" s="1"/>
  <c r="L4891" i="3" s="1"/>
  <c r="L4892" i="3" s="1"/>
  <c r="L4893" i="3" s="1"/>
  <c r="L4894" i="3" s="1"/>
  <c r="L4895" i="3" s="1"/>
  <c r="L4896" i="3" s="1"/>
  <c r="L4897" i="3" s="1"/>
  <c r="L4898" i="3" s="1"/>
  <c r="L4899" i="3" s="1"/>
  <c r="L4900" i="3" s="1"/>
  <c r="L4901" i="3" s="1"/>
  <c r="L4902" i="3" s="1"/>
  <c r="K4888" i="3"/>
  <c r="K4879" i="3"/>
  <c r="K4878" i="3"/>
  <c r="K4877" i="3"/>
  <c r="K4876" i="3"/>
  <c r="K4875" i="3"/>
  <c r="K4874" i="3"/>
  <c r="K4873" i="3"/>
  <c r="K4872" i="3"/>
  <c r="K4871" i="3"/>
  <c r="K4870" i="3"/>
  <c r="K4869" i="3"/>
  <c r="K4868" i="3"/>
  <c r="K4867" i="3"/>
  <c r="K4866" i="3"/>
  <c r="L4866" i="3" s="1"/>
  <c r="L4867" i="3" s="1"/>
  <c r="L4868" i="3" s="1"/>
  <c r="K4865" i="3"/>
  <c r="O4865" i="3" s="1"/>
  <c r="K4856" i="3"/>
  <c r="K4855" i="3"/>
  <c r="K4854" i="3"/>
  <c r="K4853" i="3"/>
  <c r="K4852" i="3"/>
  <c r="K4851" i="3"/>
  <c r="K4850" i="3"/>
  <c r="K4849" i="3"/>
  <c r="K4848" i="3"/>
  <c r="K4847" i="3"/>
  <c r="K4846" i="3"/>
  <c r="K4845" i="3"/>
  <c r="K4844" i="3"/>
  <c r="K4843" i="3"/>
  <c r="L4843" i="3" s="1"/>
  <c r="K4842" i="3"/>
  <c r="O4842" i="3" s="1"/>
  <c r="K4833" i="3"/>
  <c r="K4832" i="3"/>
  <c r="K4831" i="3"/>
  <c r="K4830" i="3"/>
  <c r="K4829" i="3"/>
  <c r="K4828" i="3"/>
  <c r="K4827" i="3"/>
  <c r="K4826" i="3"/>
  <c r="K4825" i="3"/>
  <c r="K4824" i="3"/>
  <c r="K4823" i="3"/>
  <c r="K4822" i="3"/>
  <c r="K4821" i="3"/>
  <c r="K4820" i="3"/>
  <c r="L4820" i="3" s="1"/>
  <c r="K4819" i="3"/>
  <c r="O4819" i="3" s="1"/>
  <c r="K4811" i="3"/>
  <c r="K4810" i="3"/>
  <c r="K4809" i="3"/>
  <c r="K4808" i="3"/>
  <c r="K4807" i="3"/>
  <c r="K4806" i="3"/>
  <c r="K4805" i="3"/>
  <c r="K4804" i="3"/>
  <c r="K4803" i="3"/>
  <c r="K4802" i="3"/>
  <c r="K4801" i="3"/>
  <c r="K4800" i="3"/>
  <c r="K4799" i="3"/>
  <c r="K4798" i="3"/>
  <c r="L4798" i="3" s="1"/>
  <c r="L4799" i="3" s="1"/>
  <c r="L4800" i="3" s="1"/>
  <c r="L4801" i="3" s="1"/>
  <c r="L4802" i="3" s="1"/>
  <c r="L4803" i="3" s="1"/>
  <c r="L4804" i="3" s="1"/>
  <c r="L4805" i="3" s="1"/>
  <c r="L4806" i="3" s="1"/>
  <c r="L4807" i="3" s="1"/>
  <c r="L4808" i="3" s="1"/>
  <c r="L4809" i="3" s="1"/>
  <c r="L4810" i="3" s="1"/>
  <c r="L4811" i="3" s="1"/>
  <c r="K4797" i="3"/>
  <c r="O4797" i="3" s="1"/>
  <c r="K4788" i="3"/>
  <c r="K4787" i="3"/>
  <c r="K4786" i="3"/>
  <c r="K4785" i="3"/>
  <c r="K4784" i="3"/>
  <c r="K4783" i="3"/>
  <c r="K4782" i="3"/>
  <c r="K4781" i="3"/>
  <c r="K4780" i="3"/>
  <c r="K4779" i="3"/>
  <c r="K4778" i="3"/>
  <c r="K4777" i="3"/>
  <c r="K4776" i="3"/>
  <c r="K4775" i="3"/>
  <c r="L4775" i="3" s="1"/>
  <c r="L4776" i="3" s="1"/>
  <c r="L4777" i="3" s="1"/>
  <c r="K4774" i="3"/>
  <c r="O4774" i="3" s="1"/>
  <c r="K4765" i="3"/>
  <c r="K4764" i="3"/>
  <c r="K4763" i="3"/>
  <c r="K4762" i="3"/>
  <c r="K4761" i="3"/>
  <c r="K4760" i="3"/>
  <c r="K4759" i="3"/>
  <c r="K4758" i="3"/>
  <c r="K4757" i="3"/>
  <c r="K4756" i="3"/>
  <c r="K4755" i="3"/>
  <c r="K4754" i="3"/>
  <c r="K4753" i="3"/>
  <c r="K4752" i="3"/>
  <c r="L4752" i="3" s="1"/>
  <c r="K4751" i="3"/>
  <c r="K4742" i="3"/>
  <c r="K4741" i="3"/>
  <c r="K4740" i="3"/>
  <c r="K4739" i="3"/>
  <c r="K4738" i="3"/>
  <c r="K4737" i="3"/>
  <c r="K4736" i="3"/>
  <c r="K4735" i="3"/>
  <c r="K4734" i="3"/>
  <c r="K4733" i="3"/>
  <c r="K4732" i="3"/>
  <c r="K4731" i="3"/>
  <c r="K4730" i="3"/>
  <c r="K4729" i="3"/>
  <c r="L4729" i="3" s="1"/>
  <c r="K4728" i="3"/>
  <c r="O4728" i="3" s="1"/>
  <c r="K4719" i="3"/>
  <c r="K4718" i="3"/>
  <c r="K4717" i="3"/>
  <c r="K4716" i="3"/>
  <c r="K4715" i="3"/>
  <c r="K4714" i="3"/>
  <c r="K4713" i="3"/>
  <c r="K4712" i="3"/>
  <c r="K4711" i="3"/>
  <c r="K4710" i="3"/>
  <c r="K4709" i="3"/>
  <c r="K4708" i="3"/>
  <c r="K4707" i="3"/>
  <c r="K4706" i="3"/>
  <c r="L4706" i="3" s="1"/>
  <c r="L4707" i="3" s="1"/>
  <c r="L4708" i="3" s="1"/>
  <c r="L4709" i="3" s="1"/>
  <c r="L4710" i="3" s="1"/>
  <c r="L4711" i="3" s="1"/>
  <c r="L4712" i="3" s="1"/>
  <c r="L4713" i="3" s="1"/>
  <c r="L4714" i="3" s="1"/>
  <c r="L4715" i="3" s="1"/>
  <c r="L4716" i="3" s="1"/>
  <c r="L4717" i="3" s="1"/>
  <c r="L4718" i="3" s="1"/>
  <c r="L4719" i="3" s="1"/>
  <c r="K4705" i="3"/>
  <c r="O4705" i="3" s="1"/>
  <c r="K4697" i="3"/>
  <c r="K4696" i="3"/>
  <c r="K4695" i="3"/>
  <c r="K4694" i="3"/>
  <c r="K4693" i="3"/>
  <c r="K4692" i="3"/>
  <c r="K4691" i="3"/>
  <c r="K4690" i="3"/>
  <c r="K4689" i="3"/>
  <c r="K4688" i="3"/>
  <c r="K4687" i="3"/>
  <c r="K4686" i="3"/>
  <c r="K4685" i="3"/>
  <c r="K4684" i="3"/>
  <c r="L4684" i="3" s="1"/>
  <c r="L4685" i="3" s="1"/>
  <c r="L4686" i="3" s="1"/>
  <c r="K4683" i="3"/>
  <c r="O4683" i="3" s="1"/>
  <c r="K4674" i="3"/>
  <c r="K4673" i="3"/>
  <c r="K4672" i="3"/>
  <c r="K4671" i="3"/>
  <c r="K4670" i="3"/>
  <c r="K4669" i="3"/>
  <c r="K4668" i="3"/>
  <c r="K4667" i="3"/>
  <c r="K4666" i="3"/>
  <c r="K4665" i="3"/>
  <c r="K4664" i="3"/>
  <c r="K4663" i="3"/>
  <c r="K4662" i="3"/>
  <c r="K4661" i="3"/>
  <c r="L4661" i="3" s="1"/>
  <c r="K4660" i="3"/>
  <c r="K4651" i="3"/>
  <c r="K4650" i="3"/>
  <c r="K4649" i="3"/>
  <c r="K4648" i="3"/>
  <c r="K4647" i="3"/>
  <c r="K4646" i="3"/>
  <c r="K4645" i="3"/>
  <c r="K4644" i="3"/>
  <c r="K4643" i="3"/>
  <c r="K4642" i="3"/>
  <c r="K4641" i="3"/>
  <c r="K4640" i="3"/>
  <c r="K4639" i="3"/>
  <c r="K4638" i="3"/>
  <c r="L4638" i="3" s="1"/>
  <c r="K4637" i="3"/>
  <c r="O4637" i="3" s="1"/>
  <c r="K4628" i="3"/>
  <c r="K4627" i="3"/>
  <c r="K4626" i="3"/>
  <c r="K4625" i="3"/>
  <c r="K4624" i="3"/>
  <c r="K4623" i="3"/>
  <c r="K4622" i="3"/>
  <c r="K4621" i="3"/>
  <c r="K4620" i="3"/>
  <c r="K4619" i="3"/>
  <c r="K4618" i="3"/>
  <c r="K4617" i="3"/>
  <c r="K4616" i="3"/>
  <c r="K4615" i="3"/>
  <c r="L4615" i="3" s="1"/>
  <c r="L4616" i="3" s="1"/>
  <c r="L4617" i="3" s="1"/>
  <c r="L4618" i="3" s="1"/>
  <c r="L4619" i="3" s="1"/>
  <c r="L4620" i="3" s="1"/>
  <c r="L4621" i="3" s="1"/>
  <c r="L4622" i="3" s="1"/>
  <c r="L4623" i="3" s="1"/>
  <c r="L4624" i="3" s="1"/>
  <c r="L4625" i="3" s="1"/>
  <c r="L4626" i="3" s="1"/>
  <c r="L4627" i="3" s="1"/>
  <c r="L4628" i="3" s="1"/>
  <c r="K4614" i="3"/>
  <c r="O4614" i="3" s="1"/>
  <c r="K4605" i="3"/>
  <c r="K4604" i="3"/>
  <c r="K4603" i="3"/>
  <c r="K4602" i="3"/>
  <c r="K4601" i="3"/>
  <c r="K4600" i="3"/>
  <c r="K4599" i="3"/>
  <c r="K4598" i="3"/>
  <c r="K4597" i="3"/>
  <c r="K4596" i="3"/>
  <c r="K4595" i="3"/>
  <c r="K4594" i="3"/>
  <c r="K4593" i="3"/>
  <c r="K4592" i="3"/>
  <c r="L4592" i="3" s="1"/>
  <c r="L4593" i="3" s="1"/>
  <c r="L4594" i="3" s="1"/>
  <c r="K4591" i="3"/>
  <c r="O4591" i="3" s="1"/>
  <c r="K4583" i="3"/>
  <c r="K4582" i="3"/>
  <c r="K4581" i="3"/>
  <c r="K4580" i="3"/>
  <c r="K4579" i="3"/>
  <c r="K4578" i="3"/>
  <c r="K4577" i="3"/>
  <c r="K4576" i="3"/>
  <c r="K4575" i="3"/>
  <c r="K4574" i="3"/>
  <c r="K4573" i="3"/>
  <c r="K4572" i="3"/>
  <c r="K4571" i="3"/>
  <c r="K4570" i="3"/>
  <c r="L4570" i="3" s="1"/>
  <c r="K4569" i="3"/>
  <c r="K4560" i="3"/>
  <c r="K4559" i="3"/>
  <c r="K4558" i="3"/>
  <c r="K4557" i="3"/>
  <c r="K4556" i="3"/>
  <c r="K4555" i="3"/>
  <c r="K4554" i="3"/>
  <c r="K4553" i="3"/>
  <c r="K4552" i="3"/>
  <c r="K4551" i="3"/>
  <c r="K4550" i="3"/>
  <c r="K4549" i="3"/>
  <c r="K4548" i="3"/>
  <c r="K4547" i="3"/>
  <c r="L4547" i="3" s="1"/>
  <c r="K4546" i="3"/>
  <c r="O4546" i="3" s="1"/>
  <c r="K4537" i="3"/>
  <c r="K4536" i="3"/>
  <c r="K4535" i="3"/>
  <c r="K4534" i="3"/>
  <c r="K4533" i="3"/>
  <c r="K4532" i="3"/>
  <c r="K4531" i="3"/>
  <c r="K4530" i="3"/>
  <c r="K4529" i="3"/>
  <c r="K4528" i="3"/>
  <c r="K4527" i="3"/>
  <c r="K4526" i="3"/>
  <c r="K4525" i="3"/>
  <c r="K4524" i="3"/>
  <c r="L4524" i="3" s="1"/>
  <c r="L4525" i="3" s="1"/>
  <c r="L4526" i="3" s="1"/>
  <c r="L4527" i="3" s="1"/>
  <c r="L4528" i="3" s="1"/>
  <c r="L4529" i="3" s="1"/>
  <c r="L4530" i="3" s="1"/>
  <c r="L4531" i="3" s="1"/>
  <c r="L4532" i="3" s="1"/>
  <c r="L4533" i="3" s="1"/>
  <c r="L4534" i="3" s="1"/>
  <c r="L4535" i="3" s="1"/>
  <c r="L4536" i="3" s="1"/>
  <c r="L4537" i="3" s="1"/>
  <c r="K4523" i="3"/>
  <c r="O4523" i="3" s="1"/>
  <c r="K4514" i="3"/>
  <c r="K4513" i="3"/>
  <c r="K4512" i="3"/>
  <c r="K4511" i="3"/>
  <c r="K4510" i="3"/>
  <c r="K4509" i="3"/>
  <c r="K4508" i="3"/>
  <c r="K4507" i="3"/>
  <c r="K4506" i="3"/>
  <c r="K4505" i="3"/>
  <c r="K4504" i="3"/>
  <c r="K4503" i="3"/>
  <c r="K4502" i="3"/>
  <c r="K4501" i="3"/>
  <c r="K4500" i="3"/>
  <c r="K4499" i="3"/>
  <c r="K4498" i="3"/>
  <c r="K4497" i="3"/>
  <c r="K4496" i="3"/>
  <c r="K4495" i="3"/>
  <c r="K4494" i="3"/>
  <c r="K4493" i="3"/>
  <c r="K4492" i="3"/>
  <c r="K4491" i="3"/>
  <c r="K4490" i="3"/>
  <c r="K4489" i="3"/>
  <c r="K4488" i="3"/>
  <c r="K4487" i="3"/>
  <c r="L4487" i="3" s="1"/>
  <c r="K4486" i="3"/>
  <c r="K4477" i="3"/>
  <c r="K4476" i="3"/>
  <c r="K4475" i="3"/>
  <c r="K4474" i="3"/>
  <c r="K4473" i="3"/>
  <c r="K4472" i="3"/>
  <c r="K4471" i="3"/>
  <c r="K4470" i="3"/>
  <c r="K4469" i="3"/>
  <c r="K4468" i="3"/>
  <c r="K4467" i="3"/>
  <c r="K4466" i="3"/>
  <c r="K4465" i="3"/>
  <c r="K4464" i="3"/>
  <c r="L4464" i="3" s="1"/>
  <c r="L4465" i="3" s="1"/>
  <c r="L4466" i="3" s="1"/>
  <c r="L4467" i="3" s="1"/>
  <c r="L4468" i="3" s="1"/>
  <c r="L4469" i="3" s="1"/>
  <c r="L4470" i="3" s="1"/>
  <c r="L4471" i="3" s="1"/>
  <c r="L4472" i="3" s="1"/>
  <c r="L4473" i="3" s="1"/>
  <c r="L4474" i="3" s="1"/>
  <c r="L4475" i="3" s="1"/>
  <c r="L4476" i="3" s="1"/>
  <c r="L4477" i="3" s="1"/>
  <c r="K4463" i="3"/>
  <c r="O4463" i="3" s="1"/>
  <c r="K4454" i="3"/>
  <c r="K4453" i="3"/>
  <c r="K4452" i="3"/>
  <c r="K4451" i="3"/>
  <c r="K4450" i="3"/>
  <c r="K4449" i="3"/>
  <c r="K4448" i="3"/>
  <c r="K4447" i="3"/>
  <c r="K4446" i="3"/>
  <c r="K4445" i="3"/>
  <c r="K4444" i="3"/>
  <c r="K4443" i="3"/>
  <c r="K4442" i="3"/>
  <c r="K4441" i="3"/>
  <c r="L4441" i="3" s="1"/>
  <c r="L4442" i="3" s="1"/>
  <c r="L4443" i="3" s="1"/>
  <c r="K4440" i="3"/>
  <c r="O4440" i="3" s="1"/>
  <c r="K4431" i="3"/>
  <c r="K4430" i="3"/>
  <c r="K4429" i="3"/>
  <c r="K4428" i="3"/>
  <c r="K4427" i="3"/>
  <c r="K4426" i="3"/>
  <c r="K4425" i="3"/>
  <c r="K4424" i="3"/>
  <c r="K4423" i="3"/>
  <c r="K4422" i="3"/>
  <c r="K4421" i="3"/>
  <c r="K4420" i="3"/>
  <c r="K4419" i="3"/>
  <c r="K4418" i="3"/>
  <c r="L4418" i="3" s="1"/>
  <c r="K4417" i="3"/>
  <c r="O4417" i="3" s="1"/>
  <c r="K4409" i="3"/>
  <c r="K4408" i="3"/>
  <c r="K4407" i="3"/>
  <c r="K4406" i="3"/>
  <c r="K4405" i="3"/>
  <c r="K4404" i="3"/>
  <c r="K4403" i="3"/>
  <c r="K4402" i="3"/>
  <c r="K4401" i="3"/>
  <c r="K4400" i="3"/>
  <c r="K4399" i="3"/>
  <c r="K4398" i="3"/>
  <c r="K4397" i="3"/>
  <c r="K4396" i="3"/>
  <c r="L4396" i="3" s="1"/>
  <c r="K4395" i="3"/>
  <c r="K4386" i="3"/>
  <c r="K4385" i="3"/>
  <c r="K4384" i="3"/>
  <c r="K4383" i="3"/>
  <c r="K4382" i="3"/>
  <c r="K4381" i="3"/>
  <c r="K4380" i="3"/>
  <c r="K4379" i="3"/>
  <c r="K4378" i="3"/>
  <c r="K4377" i="3"/>
  <c r="K4376" i="3"/>
  <c r="K4375" i="3"/>
  <c r="K4374" i="3"/>
  <c r="K4373" i="3"/>
  <c r="L4373" i="3" s="1"/>
  <c r="L4374" i="3" s="1"/>
  <c r="L4375" i="3" s="1"/>
  <c r="L4376" i="3" s="1"/>
  <c r="L4377" i="3" s="1"/>
  <c r="L4378" i="3" s="1"/>
  <c r="L4379" i="3" s="1"/>
  <c r="L4380" i="3" s="1"/>
  <c r="L4381" i="3" s="1"/>
  <c r="L4382" i="3" s="1"/>
  <c r="L4383" i="3" s="1"/>
  <c r="L4384" i="3" s="1"/>
  <c r="L4385" i="3" s="1"/>
  <c r="L4386" i="3" s="1"/>
  <c r="K4372" i="3"/>
  <c r="O4372" i="3" s="1"/>
  <c r="K4363" i="3"/>
  <c r="K4362" i="3"/>
  <c r="K4361" i="3"/>
  <c r="K4360" i="3"/>
  <c r="K4359" i="3"/>
  <c r="K4358" i="3"/>
  <c r="K4357" i="3"/>
  <c r="K4356" i="3"/>
  <c r="K4355" i="3"/>
  <c r="K4354" i="3"/>
  <c r="K4353" i="3"/>
  <c r="K4352" i="3"/>
  <c r="K4351" i="3"/>
  <c r="K4350" i="3"/>
  <c r="L4350" i="3" s="1"/>
  <c r="L4351" i="3" s="1"/>
  <c r="L4352" i="3" s="1"/>
  <c r="K4349" i="3"/>
  <c r="O4349" i="3" s="1"/>
  <c r="K4340" i="3"/>
  <c r="K4339" i="3"/>
  <c r="K4338" i="3"/>
  <c r="K4337" i="3"/>
  <c r="K4336" i="3"/>
  <c r="K4335" i="3"/>
  <c r="K4334" i="3"/>
  <c r="K4333" i="3"/>
  <c r="K4332" i="3"/>
  <c r="K4331" i="3"/>
  <c r="K4330" i="3"/>
  <c r="K4329" i="3"/>
  <c r="K4328" i="3"/>
  <c r="K4327" i="3"/>
  <c r="L4327" i="3" s="1"/>
  <c r="K4326" i="3"/>
  <c r="O4326" i="3" s="1"/>
  <c r="K4317" i="3"/>
  <c r="K4316" i="3"/>
  <c r="K4315" i="3"/>
  <c r="K4314" i="3"/>
  <c r="K4313" i="3"/>
  <c r="K4312" i="3"/>
  <c r="K4311" i="3"/>
  <c r="K4310" i="3"/>
  <c r="K4309" i="3"/>
  <c r="K4308" i="3"/>
  <c r="K4307" i="3"/>
  <c r="K4306" i="3"/>
  <c r="K4305" i="3"/>
  <c r="K4304" i="3"/>
  <c r="L4304" i="3" s="1"/>
  <c r="K4303" i="3"/>
  <c r="K4295" i="3"/>
  <c r="K4294" i="3"/>
  <c r="K4293" i="3"/>
  <c r="K4292" i="3"/>
  <c r="K4291" i="3"/>
  <c r="K4290" i="3"/>
  <c r="K4289" i="3"/>
  <c r="K4288" i="3"/>
  <c r="K4287" i="3"/>
  <c r="K4286" i="3"/>
  <c r="K4285" i="3"/>
  <c r="K4284" i="3"/>
  <c r="K4283" i="3"/>
  <c r="L4283" i="3" s="1"/>
  <c r="L4284" i="3" s="1"/>
  <c r="L4285" i="3" s="1"/>
  <c r="K4282" i="3"/>
  <c r="O4282" i="3" s="1"/>
  <c r="K4273" i="3"/>
  <c r="K4272" i="3"/>
  <c r="K4271" i="3"/>
  <c r="K4270" i="3"/>
  <c r="K4269" i="3"/>
  <c r="K4268" i="3"/>
  <c r="K4267" i="3"/>
  <c r="K4266" i="3"/>
  <c r="K4265" i="3"/>
  <c r="K4264" i="3"/>
  <c r="K4263" i="3"/>
  <c r="K4262" i="3"/>
  <c r="K4261" i="3"/>
  <c r="K4260" i="3"/>
  <c r="L4260" i="3" s="1"/>
  <c r="K4259" i="3"/>
  <c r="O4259" i="3" s="1"/>
  <c r="K4250" i="3"/>
  <c r="K4249" i="3"/>
  <c r="K4248" i="3"/>
  <c r="K4247" i="3"/>
  <c r="K4246" i="3"/>
  <c r="K4245" i="3"/>
  <c r="K4244" i="3"/>
  <c r="K4243" i="3"/>
  <c r="K4242" i="3"/>
  <c r="K4241" i="3"/>
  <c r="K4240" i="3"/>
  <c r="K4239" i="3"/>
  <c r="K4238" i="3"/>
  <c r="K4237" i="3"/>
  <c r="L4237" i="3" s="1"/>
  <c r="K4236" i="3"/>
  <c r="K4227" i="3"/>
  <c r="K4226" i="3"/>
  <c r="K4225" i="3"/>
  <c r="K4224" i="3"/>
  <c r="K4223" i="3"/>
  <c r="K4222" i="3"/>
  <c r="K4221" i="3"/>
  <c r="K4220" i="3"/>
  <c r="K4219" i="3"/>
  <c r="K4218" i="3"/>
  <c r="K4217" i="3"/>
  <c r="K4216" i="3"/>
  <c r="K4215" i="3"/>
  <c r="K4214" i="3"/>
  <c r="L4214" i="3" s="1"/>
  <c r="L4215" i="3" s="1"/>
  <c r="L4216" i="3" s="1"/>
  <c r="L4217" i="3" s="1"/>
  <c r="L4218" i="3" s="1"/>
  <c r="L4219" i="3" s="1"/>
  <c r="L4220" i="3" s="1"/>
  <c r="L4221" i="3" s="1"/>
  <c r="L4222" i="3" s="1"/>
  <c r="L4223" i="3" s="1"/>
  <c r="L4224" i="3" s="1"/>
  <c r="L4225" i="3" s="1"/>
  <c r="L4226" i="3" s="1"/>
  <c r="L4227" i="3" s="1"/>
  <c r="K4213" i="3"/>
  <c r="K4204" i="3"/>
  <c r="K4203" i="3"/>
  <c r="K4202" i="3"/>
  <c r="K4201" i="3"/>
  <c r="K4200" i="3"/>
  <c r="K4199" i="3"/>
  <c r="K4198" i="3"/>
  <c r="K4197" i="3"/>
  <c r="K4196" i="3"/>
  <c r="K4195" i="3"/>
  <c r="K4194" i="3"/>
  <c r="K4193" i="3"/>
  <c r="K4192" i="3"/>
  <c r="K4191" i="3"/>
  <c r="L4191" i="3" s="1"/>
  <c r="L4192" i="3" s="1"/>
  <c r="L4193" i="3" s="1"/>
  <c r="K4190" i="3"/>
  <c r="O4190" i="3" s="1"/>
  <c r="K4182" i="3"/>
  <c r="K4181" i="3"/>
  <c r="K4180" i="3"/>
  <c r="K4179" i="3"/>
  <c r="K4178" i="3"/>
  <c r="K4177" i="3"/>
  <c r="K4176" i="3"/>
  <c r="K4175" i="3"/>
  <c r="K4174" i="3"/>
  <c r="K4173" i="3"/>
  <c r="K4172" i="3"/>
  <c r="K4171" i="3"/>
  <c r="K4170" i="3"/>
  <c r="K4169" i="3"/>
  <c r="L4169" i="3" s="1"/>
  <c r="K4168" i="3"/>
  <c r="O4168" i="3" s="1"/>
  <c r="K4159" i="3"/>
  <c r="K4158" i="3"/>
  <c r="K4157" i="3"/>
  <c r="K4156" i="3"/>
  <c r="K4155" i="3"/>
  <c r="K4154" i="3"/>
  <c r="K4153" i="3"/>
  <c r="K4152" i="3"/>
  <c r="K4151" i="3"/>
  <c r="K4150" i="3"/>
  <c r="K4149" i="3"/>
  <c r="K4148" i="3"/>
  <c r="K4147" i="3"/>
  <c r="K4146" i="3"/>
  <c r="L4146" i="3" s="1"/>
  <c r="K4145" i="3"/>
  <c r="K4136" i="3"/>
  <c r="K4135" i="3"/>
  <c r="K4134" i="3"/>
  <c r="K4133" i="3"/>
  <c r="K4132" i="3"/>
  <c r="K4131" i="3"/>
  <c r="K4130" i="3"/>
  <c r="K4129" i="3"/>
  <c r="K4128" i="3"/>
  <c r="K4127" i="3"/>
  <c r="K4126" i="3"/>
  <c r="K4125" i="3"/>
  <c r="K4124" i="3"/>
  <c r="K4123" i="3"/>
  <c r="L4123" i="3" s="1"/>
  <c r="L4124" i="3" s="1"/>
  <c r="L4125" i="3" s="1"/>
  <c r="L4126" i="3" s="1"/>
  <c r="L4127" i="3" s="1"/>
  <c r="L4128" i="3" s="1"/>
  <c r="L4129" i="3" s="1"/>
  <c r="L4130" i="3" s="1"/>
  <c r="L4131" i="3" s="1"/>
  <c r="L4132" i="3" s="1"/>
  <c r="L4133" i="3" s="1"/>
  <c r="L4134" i="3" s="1"/>
  <c r="L4135" i="3" s="1"/>
  <c r="L4136" i="3" s="1"/>
  <c r="K4122" i="3"/>
  <c r="K4113" i="3"/>
  <c r="K4112" i="3"/>
  <c r="K4111" i="3"/>
  <c r="K4110" i="3"/>
  <c r="K4109" i="3"/>
  <c r="K4108" i="3"/>
  <c r="K4107" i="3"/>
  <c r="K4106" i="3"/>
  <c r="K4105" i="3"/>
  <c r="K4104" i="3"/>
  <c r="K4103" i="3"/>
  <c r="K4102" i="3"/>
  <c r="K4101" i="3"/>
  <c r="K4100" i="3"/>
  <c r="L4100" i="3" s="1"/>
  <c r="L4101" i="3" s="1"/>
  <c r="L4102" i="3" s="1"/>
  <c r="K4099" i="3"/>
  <c r="O4099" i="3" s="1"/>
  <c r="K4090" i="3"/>
  <c r="K4089" i="3"/>
  <c r="K4088" i="3"/>
  <c r="K4087" i="3"/>
  <c r="K4086" i="3"/>
  <c r="K4085" i="3"/>
  <c r="K4084" i="3"/>
  <c r="K4083" i="3"/>
  <c r="K4082" i="3"/>
  <c r="K4081" i="3"/>
  <c r="K4080" i="3"/>
  <c r="K4079" i="3"/>
  <c r="K4078" i="3"/>
  <c r="K4077" i="3"/>
  <c r="L4077" i="3" s="1"/>
  <c r="K4076" i="3"/>
  <c r="O4076" i="3" s="1"/>
  <c r="K4068" i="3"/>
  <c r="K4067" i="3"/>
  <c r="K4066" i="3"/>
  <c r="K4065" i="3"/>
  <c r="K4064" i="3"/>
  <c r="K4063" i="3"/>
  <c r="K4062" i="3"/>
  <c r="K4061" i="3"/>
  <c r="K4060" i="3"/>
  <c r="K4059" i="3"/>
  <c r="K4058" i="3"/>
  <c r="K4057" i="3"/>
  <c r="K4056" i="3"/>
  <c r="K4055" i="3"/>
  <c r="L4055" i="3" s="1"/>
  <c r="K4054" i="3"/>
  <c r="K4045" i="3"/>
  <c r="K4044" i="3"/>
  <c r="K4043" i="3"/>
  <c r="K4042" i="3"/>
  <c r="K4041" i="3"/>
  <c r="K4040" i="3"/>
  <c r="K4039" i="3"/>
  <c r="K4038" i="3"/>
  <c r="K4037" i="3"/>
  <c r="K4036" i="3"/>
  <c r="K4035" i="3"/>
  <c r="K4034" i="3"/>
  <c r="K4033" i="3"/>
  <c r="K4032" i="3"/>
  <c r="L4032" i="3" s="1"/>
  <c r="L4033" i="3" s="1"/>
  <c r="L4034" i="3" s="1"/>
  <c r="L4035" i="3" s="1"/>
  <c r="L4036" i="3" s="1"/>
  <c r="L4037" i="3" s="1"/>
  <c r="L4038" i="3" s="1"/>
  <c r="L4039" i="3" s="1"/>
  <c r="L4040" i="3" s="1"/>
  <c r="L4041" i="3" s="1"/>
  <c r="L4042" i="3" s="1"/>
  <c r="L4043" i="3" s="1"/>
  <c r="L4044" i="3" s="1"/>
  <c r="L4045" i="3" s="1"/>
  <c r="K4031" i="3"/>
  <c r="K4022" i="3"/>
  <c r="K4021" i="3"/>
  <c r="K4020" i="3"/>
  <c r="K4019" i="3"/>
  <c r="K4018" i="3"/>
  <c r="K4017" i="3"/>
  <c r="K4016" i="3"/>
  <c r="K4015" i="3"/>
  <c r="K4014" i="3"/>
  <c r="K4013" i="3"/>
  <c r="K4012" i="3"/>
  <c r="K4011" i="3"/>
  <c r="K4010" i="3"/>
  <c r="K4009" i="3"/>
  <c r="L4009" i="3" s="1"/>
  <c r="L4010" i="3" s="1"/>
  <c r="L4011" i="3" s="1"/>
  <c r="K4008" i="3"/>
  <c r="O4008" i="3" s="1"/>
  <c r="K3999" i="3"/>
  <c r="K3998" i="3"/>
  <c r="K3997" i="3"/>
  <c r="K3996" i="3"/>
  <c r="K3995" i="3"/>
  <c r="K3994" i="3"/>
  <c r="K3993" i="3"/>
  <c r="K3992" i="3"/>
  <c r="K3991" i="3"/>
  <c r="K3990" i="3"/>
  <c r="K3989" i="3"/>
  <c r="K3988" i="3"/>
  <c r="K3987" i="3"/>
  <c r="K3986" i="3"/>
  <c r="L3986" i="3" s="1"/>
  <c r="K3985" i="3"/>
  <c r="O3985" i="3" s="1"/>
  <c r="K3976" i="3"/>
  <c r="K3975" i="3"/>
  <c r="K3974" i="3"/>
  <c r="K3973" i="3"/>
  <c r="K3972" i="3"/>
  <c r="K3971" i="3"/>
  <c r="K3970" i="3"/>
  <c r="K3969" i="3"/>
  <c r="K3968" i="3"/>
  <c r="K3967" i="3"/>
  <c r="K3966" i="3"/>
  <c r="K3965" i="3"/>
  <c r="K3964" i="3"/>
  <c r="K3963" i="3"/>
  <c r="L3963" i="3" s="1"/>
  <c r="K3962" i="3"/>
  <c r="K3954" i="3"/>
  <c r="K3953" i="3"/>
  <c r="K3952" i="3"/>
  <c r="K3951" i="3"/>
  <c r="K3950" i="3"/>
  <c r="K3949" i="3"/>
  <c r="K3948" i="3"/>
  <c r="K3947" i="3"/>
  <c r="K3946" i="3"/>
  <c r="K3945" i="3"/>
  <c r="K3944" i="3"/>
  <c r="K3943" i="3"/>
  <c r="K3942" i="3"/>
  <c r="K3941" i="3"/>
  <c r="L3941" i="3" s="1"/>
  <c r="L3942" i="3" s="1"/>
  <c r="L3943" i="3" s="1"/>
  <c r="L3944" i="3" s="1"/>
  <c r="L3945" i="3" s="1"/>
  <c r="L3946" i="3" s="1"/>
  <c r="L3947" i="3" s="1"/>
  <c r="L3948" i="3" s="1"/>
  <c r="L3949" i="3" s="1"/>
  <c r="L3950" i="3" s="1"/>
  <c r="L3951" i="3" s="1"/>
  <c r="L3952" i="3" s="1"/>
  <c r="L3953" i="3" s="1"/>
  <c r="L3954" i="3" s="1"/>
  <c r="K3940" i="3"/>
  <c r="K3931" i="3"/>
  <c r="K3930" i="3"/>
  <c r="K3929" i="3"/>
  <c r="K3928" i="3"/>
  <c r="K3927" i="3"/>
  <c r="K3926" i="3"/>
  <c r="K3925" i="3"/>
  <c r="K3924" i="3"/>
  <c r="K3923" i="3"/>
  <c r="K3922" i="3"/>
  <c r="K3921" i="3"/>
  <c r="K3920" i="3"/>
  <c r="K3919" i="3"/>
  <c r="K3918" i="3"/>
  <c r="L3918" i="3" s="1"/>
  <c r="L3919" i="3" s="1"/>
  <c r="L3920" i="3" s="1"/>
  <c r="K3917" i="3"/>
  <c r="O3917" i="3" s="1"/>
  <c r="K3908" i="3"/>
  <c r="K3907" i="3"/>
  <c r="K3906" i="3"/>
  <c r="K3905" i="3"/>
  <c r="K3904" i="3"/>
  <c r="K3903" i="3"/>
  <c r="K3902" i="3"/>
  <c r="K3901" i="3"/>
  <c r="K3900" i="3"/>
  <c r="K3899" i="3"/>
  <c r="K3898" i="3"/>
  <c r="K3897" i="3"/>
  <c r="K3896" i="3"/>
  <c r="K3895" i="3"/>
  <c r="L3895" i="3" s="1"/>
  <c r="K3894" i="3"/>
  <c r="K3885" i="3"/>
  <c r="K3884" i="3"/>
  <c r="K3883" i="3"/>
  <c r="K3882" i="3"/>
  <c r="K3881" i="3"/>
  <c r="K3880" i="3"/>
  <c r="K3879" i="3"/>
  <c r="K3878" i="3"/>
  <c r="K3877" i="3"/>
  <c r="K3876" i="3"/>
  <c r="K3875" i="3"/>
  <c r="K3874" i="3"/>
  <c r="K3873" i="3"/>
  <c r="K3872" i="3"/>
  <c r="L3872" i="3" s="1"/>
  <c r="K3871" i="3"/>
  <c r="O3871" i="3" s="1"/>
  <c r="K3862" i="3"/>
  <c r="K3861" i="3"/>
  <c r="K3860" i="3"/>
  <c r="K3859" i="3"/>
  <c r="K3858" i="3"/>
  <c r="K3857" i="3"/>
  <c r="K3856" i="3"/>
  <c r="K3855" i="3"/>
  <c r="K3854" i="3"/>
  <c r="K3853" i="3"/>
  <c r="K3852" i="3"/>
  <c r="K3851" i="3"/>
  <c r="K3850" i="3"/>
  <c r="K3849" i="3"/>
  <c r="L3849" i="3" s="1"/>
  <c r="L3850" i="3" s="1"/>
  <c r="L3851" i="3" s="1"/>
  <c r="L3852" i="3" s="1"/>
  <c r="L3853" i="3" s="1"/>
  <c r="L3854" i="3" s="1"/>
  <c r="L3855" i="3" s="1"/>
  <c r="L3856" i="3" s="1"/>
  <c r="L3857" i="3" s="1"/>
  <c r="L3858" i="3" s="1"/>
  <c r="L3859" i="3" s="1"/>
  <c r="L3860" i="3" s="1"/>
  <c r="L3861" i="3" s="1"/>
  <c r="L3862" i="3" s="1"/>
  <c r="K3848" i="3"/>
  <c r="K3840" i="3"/>
  <c r="K3839" i="3"/>
  <c r="K3838" i="3"/>
  <c r="K3837" i="3"/>
  <c r="K3836" i="3"/>
  <c r="K3835" i="3"/>
  <c r="K3834" i="3"/>
  <c r="K3833" i="3"/>
  <c r="K3832" i="3"/>
  <c r="K3831" i="3"/>
  <c r="K3830" i="3"/>
  <c r="K3829" i="3"/>
  <c r="K3828" i="3"/>
  <c r="K3827" i="3"/>
  <c r="L3827" i="3" s="1"/>
  <c r="L3828" i="3" s="1"/>
  <c r="L3829" i="3" s="1"/>
  <c r="K3826" i="3"/>
  <c r="O3826" i="3" s="1"/>
  <c r="K3817" i="3"/>
  <c r="K3816" i="3"/>
  <c r="K3815" i="3"/>
  <c r="K3814" i="3"/>
  <c r="K3813" i="3"/>
  <c r="K3812" i="3"/>
  <c r="K3811" i="3"/>
  <c r="K3810" i="3"/>
  <c r="K3809" i="3"/>
  <c r="K3808" i="3"/>
  <c r="K3807" i="3"/>
  <c r="K3806" i="3"/>
  <c r="K3805" i="3"/>
  <c r="K3804" i="3"/>
  <c r="L3804" i="3" s="1"/>
  <c r="K3803" i="3"/>
  <c r="O3803" i="3" s="1"/>
  <c r="K3794" i="3"/>
  <c r="K3793" i="3"/>
  <c r="K3792" i="3"/>
  <c r="K3791" i="3"/>
  <c r="K3790" i="3"/>
  <c r="K3789" i="3"/>
  <c r="K3788" i="3"/>
  <c r="K3787" i="3"/>
  <c r="K3786" i="3"/>
  <c r="K3785" i="3"/>
  <c r="K3784" i="3"/>
  <c r="K3783" i="3"/>
  <c r="K3782" i="3"/>
  <c r="K3781" i="3"/>
  <c r="L3781" i="3" s="1"/>
  <c r="K3780" i="3"/>
  <c r="O3780" i="3" s="1"/>
  <c r="K3771" i="3"/>
  <c r="K3770" i="3"/>
  <c r="K3769" i="3"/>
  <c r="K3768" i="3"/>
  <c r="K3767" i="3"/>
  <c r="K3766" i="3"/>
  <c r="K3765" i="3"/>
  <c r="K3764" i="3"/>
  <c r="K3763" i="3"/>
  <c r="K3762" i="3"/>
  <c r="K3761" i="3"/>
  <c r="K3760" i="3"/>
  <c r="K3759" i="3"/>
  <c r="K3758" i="3"/>
  <c r="L3758" i="3" s="1"/>
  <c r="L3759" i="3" s="1"/>
  <c r="L3760" i="3" s="1"/>
  <c r="L3761" i="3" s="1"/>
  <c r="L3762" i="3" s="1"/>
  <c r="L3763" i="3" s="1"/>
  <c r="L3764" i="3" s="1"/>
  <c r="L3765" i="3" s="1"/>
  <c r="L3766" i="3" s="1"/>
  <c r="L3767" i="3" s="1"/>
  <c r="L3768" i="3" s="1"/>
  <c r="L3769" i="3" s="1"/>
  <c r="L3770" i="3" s="1"/>
  <c r="L3771" i="3" s="1"/>
  <c r="K3757" i="3"/>
  <c r="O3757" i="3" s="1"/>
  <c r="K3748" i="3"/>
  <c r="K3747" i="3"/>
  <c r="K3746" i="3"/>
  <c r="K3745" i="3"/>
  <c r="K3744" i="3"/>
  <c r="K3743" i="3"/>
  <c r="K3742" i="3"/>
  <c r="K3741" i="3"/>
  <c r="K3740" i="3"/>
  <c r="K3739" i="3"/>
  <c r="K3738" i="3"/>
  <c r="K3737" i="3"/>
  <c r="K3736" i="3"/>
  <c r="K3735" i="3"/>
  <c r="L3735" i="3" s="1"/>
  <c r="L3736" i="3" s="1"/>
  <c r="L3737" i="3" s="1"/>
  <c r="K3734" i="3"/>
  <c r="O3734" i="3" s="1"/>
  <c r="K3726" i="3"/>
  <c r="K3725" i="3"/>
  <c r="K3724" i="3"/>
  <c r="K3723" i="3"/>
  <c r="K3722" i="3"/>
  <c r="K3721" i="3"/>
  <c r="K3720" i="3"/>
  <c r="K3719" i="3"/>
  <c r="K3718" i="3"/>
  <c r="K3717" i="3"/>
  <c r="K3716" i="3"/>
  <c r="K3715" i="3"/>
  <c r="K3714" i="3"/>
  <c r="K3713" i="3"/>
  <c r="L3713" i="3" s="1"/>
  <c r="K3712" i="3"/>
  <c r="K3703" i="3"/>
  <c r="K3702" i="3"/>
  <c r="K3701" i="3"/>
  <c r="K3700" i="3"/>
  <c r="K3699" i="3"/>
  <c r="K3698" i="3"/>
  <c r="K3697" i="3"/>
  <c r="K3696" i="3"/>
  <c r="K3695" i="3"/>
  <c r="K3694" i="3"/>
  <c r="K3693" i="3"/>
  <c r="K3692" i="3"/>
  <c r="K3691" i="3"/>
  <c r="K3690" i="3"/>
  <c r="L3690" i="3" s="1"/>
  <c r="K3689" i="3"/>
  <c r="O3689" i="3" s="1"/>
  <c r="K3680" i="3"/>
  <c r="K3679" i="3"/>
  <c r="K3678" i="3"/>
  <c r="K3677" i="3"/>
  <c r="K3676" i="3"/>
  <c r="K3675" i="3"/>
  <c r="K3674" i="3"/>
  <c r="K3673" i="3"/>
  <c r="K3672" i="3"/>
  <c r="K3671" i="3"/>
  <c r="K3670" i="3"/>
  <c r="K3669" i="3"/>
  <c r="K3668" i="3"/>
  <c r="K3667" i="3"/>
  <c r="L3667" i="3" s="1"/>
  <c r="L3668" i="3" s="1"/>
  <c r="L3669" i="3" s="1"/>
  <c r="L3670" i="3" s="1"/>
  <c r="L3671" i="3" s="1"/>
  <c r="L3672" i="3" s="1"/>
  <c r="L3673" i="3" s="1"/>
  <c r="L3674" i="3" s="1"/>
  <c r="L3675" i="3" s="1"/>
  <c r="L3676" i="3" s="1"/>
  <c r="L3677" i="3" s="1"/>
  <c r="L3678" i="3" s="1"/>
  <c r="L3679" i="3" s="1"/>
  <c r="L3680" i="3" s="1"/>
  <c r="K3666" i="3"/>
  <c r="O3666" i="3" s="1"/>
  <c r="K3657" i="3"/>
  <c r="K3656" i="3"/>
  <c r="K3655" i="3"/>
  <c r="K3654" i="3"/>
  <c r="K3653" i="3"/>
  <c r="K3652" i="3"/>
  <c r="K3651" i="3"/>
  <c r="K3650" i="3"/>
  <c r="K3649" i="3"/>
  <c r="K3648" i="3"/>
  <c r="K3647" i="3"/>
  <c r="K3646" i="3"/>
  <c r="K3645" i="3"/>
  <c r="K3644" i="3"/>
  <c r="L3644" i="3" s="1"/>
  <c r="L3645" i="3" s="1"/>
  <c r="L3646" i="3" s="1"/>
  <c r="K3643" i="3"/>
  <c r="O3643" i="3" s="1"/>
  <c r="K3634" i="3"/>
  <c r="K3633" i="3"/>
  <c r="K3632" i="3"/>
  <c r="K3631" i="3"/>
  <c r="K3630" i="3"/>
  <c r="K3629" i="3"/>
  <c r="K3628" i="3"/>
  <c r="K3627" i="3"/>
  <c r="K3626" i="3"/>
  <c r="K3625" i="3"/>
  <c r="K3624" i="3"/>
  <c r="K3623" i="3"/>
  <c r="K3622" i="3"/>
  <c r="K3621" i="3"/>
  <c r="L3621" i="3" s="1"/>
  <c r="K3620" i="3"/>
  <c r="O3620" i="3" s="1"/>
  <c r="K3612" i="3"/>
  <c r="K3611" i="3"/>
  <c r="K3610" i="3"/>
  <c r="K3609" i="3"/>
  <c r="K3608" i="3"/>
  <c r="K3607" i="3"/>
  <c r="K3606" i="3"/>
  <c r="K3605" i="3"/>
  <c r="K3604" i="3"/>
  <c r="K3603" i="3"/>
  <c r="K3602" i="3"/>
  <c r="K3601" i="3"/>
  <c r="K3600" i="3"/>
  <c r="K3599" i="3"/>
  <c r="L3599" i="3" s="1"/>
  <c r="K3598" i="3"/>
  <c r="K3589" i="3"/>
  <c r="K3588" i="3"/>
  <c r="K3587" i="3"/>
  <c r="K3586" i="3"/>
  <c r="K3585" i="3"/>
  <c r="K3584" i="3"/>
  <c r="K3583" i="3"/>
  <c r="K3582" i="3"/>
  <c r="K3581" i="3"/>
  <c r="K3580" i="3"/>
  <c r="K3579" i="3"/>
  <c r="K3578" i="3"/>
  <c r="K3577" i="3"/>
  <c r="K3576" i="3"/>
  <c r="L3576" i="3" s="1"/>
  <c r="L3577" i="3" s="1"/>
  <c r="L3578" i="3" s="1"/>
  <c r="L3579" i="3" s="1"/>
  <c r="L3580" i="3" s="1"/>
  <c r="L3581" i="3" s="1"/>
  <c r="L3582" i="3" s="1"/>
  <c r="L3583" i="3" s="1"/>
  <c r="L3584" i="3" s="1"/>
  <c r="L3585" i="3" s="1"/>
  <c r="L3586" i="3" s="1"/>
  <c r="L3587" i="3" s="1"/>
  <c r="L3588" i="3" s="1"/>
  <c r="L3589" i="3" s="1"/>
  <c r="K3575" i="3"/>
  <c r="K3566" i="3"/>
  <c r="K3565" i="3"/>
  <c r="K3564" i="3"/>
  <c r="K3563" i="3"/>
  <c r="K3562" i="3"/>
  <c r="K3561" i="3"/>
  <c r="K3560" i="3"/>
  <c r="K3559" i="3"/>
  <c r="K3558" i="3"/>
  <c r="K3557" i="3"/>
  <c r="K3556" i="3"/>
  <c r="K3555" i="3"/>
  <c r="K3554" i="3"/>
  <c r="K3553" i="3"/>
  <c r="L3553" i="3" s="1"/>
  <c r="L3554" i="3" s="1"/>
  <c r="L3555" i="3" s="1"/>
  <c r="K3552" i="3"/>
  <c r="O3552" i="3" s="1"/>
  <c r="K3543" i="3"/>
  <c r="K3542" i="3"/>
  <c r="K3541" i="3"/>
  <c r="K3540" i="3"/>
  <c r="K3539" i="3"/>
  <c r="K3538" i="3"/>
  <c r="K3537" i="3"/>
  <c r="K3536" i="3"/>
  <c r="K3535" i="3"/>
  <c r="K3534" i="3"/>
  <c r="K3533" i="3"/>
  <c r="K3532" i="3"/>
  <c r="K3531" i="3"/>
  <c r="K3530" i="3"/>
  <c r="L3530" i="3" s="1"/>
  <c r="K3529" i="3"/>
  <c r="O3529" i="3" s="1"/>
  <c r="K3520" i="3"/>
  <c r="K3519" i="3"/>
  <c r="K3518" i="3"/>
  <c r="K3517" i="3"/>
  <c r="K3516" i="3"/>
  <c r="K3515" i="3"/>
  <c r="K3514" i="3"/>
  <c r="K3513" i="3"/>
  <c r="K3512" i="3"/>
  <c r="K3511" i="3"/>
  <c r="K3510" i="3"/>
  <c r="K3509" i="3"/>
  <c r="K3508" i="3"/>
  <c r="K3507" i="3"/>
  <c r="L3507" i="3" s="1"/>
  <c r="K3506" i="3"/>
  <c r="K3498" i="3"/>
  <c r="K3497" i="3"/>
  <c r="K3496" i="3"/>
  <c r="K3495" i="3"/>
  <c r="K3494" i="3"/>
  <c r="K3493" i="3"/>
  <c r="K3492" i="3"/>
  <c r="K3491" i="3"/>
  <c r="K3490" i="3"/>
  <c r="K3489" i="3"/>
  <c r="K3488" i="3"/>
  <c r="K3487" i="3"/>
  <c r="K3486" i="3"/>
  <c r="K3485" i="3"/>
  <c r="L3485" i="3" s="1"/>
  <c r="L3486" i="3" s="1"/>
  <c r="L3487" i="3" s="1"/>
  <c r="L3488" i="3" s="1"/>
  <c r="L3489" i="3" s="1"/>
  <c r="L3490" i="3" s="1"/>
  <c r="L3491" i="3" s="1"/>
  <c r="L3492" i="3" s="1"/>
  <c r="L3493" i="3" s="1"/>
  <c r="L3494" i="3" s="1"/>
  <c r="L3495" i="3" s="1"/>
  <c r="L3496" i="3" s="1"/>
  <c r="L3497" i="3" s="1"/>
  <c r="L3498" i="3" s="1"/>
  <c r="K3484" i="3"/>
  <c r="K3475" i="3"/>
  <c r="K3474" i="3"/>
  <c r="K3473" i="3"/>
  <c r="K3472" i="3"/>
  <c r="K3471" i="3"/>
  <c r="K3470" i="3"/>
  <c r="K3469" i="3"/>
  <c r="K3468" i="3"/>
  <c r="K3467" i="3"/>
  <c r="K3466" i="3"/>
  <c r="K3465" i="3"/>
  <c r="K3464" i="3"/>
  <c r="K3463" i="3"/>
  <c r="K3462" i="3"/>
  <c r="L3462" i="3" s="1"/>
  <c r="L3463" i="3" s="1"/>
  <c r="L3464" i="3" s="1"/>
  <c r="K3461" i="3"/>
  <c r="O3461" i="3" s="1"/>
  <c r="K3452" i="3"/>
  <c r="K3451" i="3"/>
  <c r="K3450" i="3"/>
  <c r="K3449" i="3"/>
  <c r="K3448" i="3"/>
  <c r="K3447" i="3"/>
  <c r="K3446" i="3"/>
  <c r="K3445" i="3"/>
  <c r="K3444" i="3"/>
  <c r="K3443" i="3"/>
  <c r="K3442" i="3"/>
  <c r="K3441" i="3"/>
  <c r="K3440" i="3"/>
  <c r="K3439" i="3"/>
  <c r="L3439" i="3" s="1"/>
  <c r="K3438" i="3"/>
  <c r="O3438" i="3" s="1"/>
  <c r="K3429" i="3"/>
  <c r="K3428" i="3"/>
  <c r="K3427" i="3"/>
  <c r="K3426" i="3"/>
  <c r="K3425" i="3"/>
  <c r="K3424" i="3"/>
  <c r="K3423" i="3"/>
  <c r="K3422" i="3"/>
  <c r="K3421" i="3"/>
  <c r="K3420" i="3"/>
  <c r="K3419" i="3"/>
  <c r="K3418" i="3"/>
  <c r="K3417" i="3"/>
  <c r="K3416" i="3"/>
  <c r="L3416" i="3" s="1"/>
  <c r="K3415" i="3"/>
  <c r="K3406" i="3"/>
  <c r="K3405" i="3"/>
  <c r="K3404" i="3"/>
  <c r="K3403" i="3"/>
  <c r="K3402" i="3"/>
  <c r="K3401" i="3"/>
  <c r="K3400" i="3"/>
  <c r="K3399" i="3"/>
  <c r="K3398" i="3"/>
  <c r="K3397" i="3"/>
  <c r="K3396" i="3"/>
  <c r="K3395" i="3"/>
  <c r="K3394" i="3"/>
  <c r="K3393" i="3"/>
  <c r="L3393" i="3" s="1"/>
  <c r="L3394" i="3" s="1"/>
  <c r="L3395" i="3" s="1"/>
  <c r="L3396" i="3" s="1"/>
  <c r="L3397" i="3" s="1"/>
  <c r="L3398" i="3" s="1"/>
  <c r="L3399" i="3" s="1"/>
  <c r="L3400" i="3" s="1"/>
  <c r="L3401" i="3" s="1"/>
  <c r="L3402" i="3" s="1"/>
  <c r="L3403" i="3" s="1"/>
  <c r="L3404" i="3" s="1"/>
  <c r="L3405" i="3" s="1"/>
  <c r="L3406" i="3" s="1"/>
  <c r="K3392" i="3"/>
  <c r="K3384" i="3"/>
  <c r="K3383" i="3"/>
  <c r="K3382" i="3"/>
  <c r="K3381" i="3"/>
  <c r="K3380" i="3"/>
  <c r="K3379" i="3"/>
  <c r="K3378" i="3"/>
  <c r="K3377" i="3"/>
  <c r="K3376" i="3"/>
  <c r="K3375" i="3"/>
  <c r="K3374" i="3"/>
  <c r="K3373" i="3"/>
  <c r="K3372" i="3"/>
  <c r="K3371" i="3"/>
  <c r="L3371" i="3" s="1"/>
  <c r="L3372" i="3" s="1"/>
  <c r="L3373" i="3" s="1"/>
  <c r="K3370" i="3"/>
  <c r="O3370" i="3" s="1"/>
  <c r="K3361" i="3"/>
  <c r="K3360" i="3"/>
  <c r="K3359" i="3"/>
  <c r="K3358" i="3"/>
  <c r="K3357" i="3"/>
  <c r="K3356" i="3"/>
  <c r="K3355" i="3"/>
  <c r="K3354" i="3"/>
  <c r="K3353" i="3"/>
  <c r="K3352" i="3"/>
  <c r="K3351" i="3"/>
  <c r="K3350" i="3"/>
  <c r="K3349" i="3"/>
  <c r="K3348" i="3"/>
  <c r="L3348" i="3" s="1"/>
  <c r="K3347" i="3"/>
  <c r="O3347" i="3" s="1"/>
  <c r="K3338" i="3"/>
  <c r="K3337" i="3"/>
  <c r="K3336" i="3"/>
  <c r="K3335" i="3"/>
  <c r="K3334" i="3"/>
  <c r="K3333" i="3"/>
  <c r="K3332" i="3"/>
  <c r="K3331" i="3"/>
  <c r="K3330" i="3"/>
  <c r="K3329" i="3"/>
  <c r="K3328" i="3"/>
  <c r="K3327" i="3"/>
  <c r="K3326" i="3"/>
  <c r="K3325" i="3"/>
  <c r="L3325" i="3" s="1"/>
  <c r="K3324" i="3"/>
  <c r="K3315" i="3"/>
  <c r="K3314" i="3"/>
  <c r="K3313" i="3"/>
  <c r="K3312" i="3"/>
  <c r="K3311" i="3"/>
  <c r="K3310" i="3"/>
  <c r="K3309" i="3"/>
  <c r="K3308" i="3"/>
  <c r="K3307" i="3"/>
  <c r="K3306" i="3"/>
  <c r="K3305" i="3"/>
  <c r="K3304" i="3"/>
  <c r="K3303" i="3"/>
  <c r="K3302" i="3"/>
  <c r="L3302" i="3" s="1"/>
  <c r="L3303" i="3" s="1"/>
  <c r="L3304" i="3" s="1"/>
  <c r="L3305" i="3" s="1"/>
  <c r="L3306" i="3" s="1"/>
  <c r="L3307" i="3" s="1"/>
  <c r="L3308" i="3" s="1"/>
  <c r="L3309" i="3" s="1"/>
  <c r="L3310" i="3" s="1"/>
  <c r="L3311" i="3" s="1"/>
  <c r="L3312" i="3" s="1"/>
  <c r="L3313" i="3" s="1"/>
  <c r="L3314" i="3" s="1"/>
  <c r="L3315" i="3" s="1"/>
  <c r="K3301" i="3"/>
  <c r="K3293" i="3"/>
  <c r="K3292" i="3"/>
  <c r="K3291" i="3"/>
  <c r="K3290" i="3"/>
  <c r="K3289" i="3"/>
  <c r="K3288" i="3"/>
  <c r="K3287" i="3"/>
  <c r="K3286" i="3"/>
  <c r="K3285" i="3"/>
  <c r="K3284" i="3"/>
  <c r="K3283" i="3"/>
  <c r="K3282" i="3"/>
  <c r="K3281" i="3"/>
  <c r="K3280" i="3"/>
  <c r="L3280" i="3" s="1"/>
  <c r="L3281" i="3" s="1"/>
  <c r="L3282" i="3" s="1"/>
  <c r="K3279" i="3"/>
  <c r="O3279" i="3" s="1"/>
  <c r="K3271" i="3"/>
  <c r="K3270" i="3"/>
  <c r="K3269" i="3"/>
  <c r="K3268" i="3"/>
  <c r="K3267" i="3"/>
  <c r="K3266" i="3"/>
  <c r="K3265" i="3"/>
  <c r="K3264" i="3"/>
  <c r="K3263" i="3"/>
  <c r="K3262" i="3"/>
  <c r="K3261" i="3"/>
  <c r="K3260" i="3"/>
  <c r="K3259" i="3"/>
  <c r="K3258" i="3"/>
  <c r="L3258" i="3" s="1"/>
  <c r="K3257" i="3"/>
  <c r="O3257" i="3" s="1"/>
  <c r="K3248" i="3"/>
  <c r="K3247" i="3"/>
  <c r="K3246" i="3"/>
  <c r="K3245" i="3"/>
  <c r="K3244" i="3"/>
  <c r="K3243" i="3"/>
  <c r="K3242" i="3"/>
  <c r="K3241" i="3"/>
  <c r="K3240" i="3"/>
  <c r="K3239" i="3"/>
  <c r="K3238" i="3"/>
  <c r="K3237" i="3"/>
  <c r="K3236" i="3"/>
  <c r="K3235" i="3"/>
  <c r="L3235" i="3" s="1"/>
  <c r="K3234" i="3"/>
  <c r="K3225" i="3"/>
  <c r="K3224" i="3"/>
  <c r="K3223" i="3"/>
  <c r="K3222" i="3"/>
  <c r="K3221" i="3"/>
  <c r="K3220" i="3"/>
  <c r="K3219" i="3"/>
  <c r="K3218" i="3"/>
  <c r="K3217" i="3"/>
  <c r="K3216" i="3"/>
  <c r="K3215" i="3"/>
  <c r="K3214" i="3"/>
  <c r="K3213" i="3"/>
  <c r="K3212" i="3"/>
  <c r="L3212" i="3" s="1"/>
  <c r="L3213" i="3" s="1"/>
  <c r="L3214" i="3" s="1"/>
  <c r="L3215" i="3" s="1"/>
  <c r="L3216" i="3" s="1"/>
  <c r="L3217" i="3" s="1"/>
  <c r="L3218" i="3" s="1"/>
  <c r="L3219" i="3" s="1"/>
  <c r="L3220" i="3" s="1"/>
  <c r="L3221" i="3" s="1"/>
  <c r="L3222" i="3" s="1"/>
  <c r="L3223" i="3" s="1"/>
  <c r="L3224" i="3" s="1"/>
  <c r="L3225" i="3" s="1"/>
  <c r="K3211" i="3"/>
  <c r="K3202" i="3"/>
  <c r="K3201" i="3"/>
  <c r="K3200" i="3"/>
  <c r="K3199" i="3"/>
  <c r="K3198" i="3"/>
  <c r="K3197" i="3"/>
  <c r="K3196" i="3"/>
  <c r="K3195" i="3"/>
  <c r="K3194" i="3"/>
  <c r="K3193" i="3"/>
  <c r="K3192" i="3"/>
  <c r="K3191" i="3"/>
  <c r="K3190" i="3"/>
  <c r="K3189" i="3"/>
  <c r="L3189" i="3" s="1"/>
  <c r="L3190" i="3" s="1"/>
  <c r="L3191" i="3" s="1"/>
  <c r="K3188" i="3"/>
  <c r="O3188" i="3" s="1"/>
  <c r="K3179" i="3"/>
  <c r="K3178" i="3"/>
  <c r="K3177" i="3"/>
  <c r="K3176" i="3"/>
  <c r="K3175" i="3"/>
  <c r="K3174" i="3"/>
  <c r="K3173" i="3"/>
  <c r="K3172" i="3"/>
  <c r="K3171" i="3"/>
  <c r="K3170" i="3"/>
  <c r="K3169" i="3"/>
  <c r="K3168" i="3"/>
  <c r="K3167" i="3"/>
  <c r="K3166" i="3"/>
  <c r="L3166" i="3" s="1"/>
  <c r="K3165" i="3"/>
  <c r="O3165" i="3" s="1"/>
  <c r="K3157" i="3"/>
  <c r="K3156" i="3"/>
  <c r="K3155" i="3"/>
  <c r="K3154" i="3"/>
  <c r="K3153" i="3"/>
  <c r="K3152" i="3"/>
  <c r="K3151" i="3"/>
  <c r="K3150" i="3"/>
  <c r="K3149" i="3"/>
  <c r="K3148" i="3"/>
  <c r="K3147" i="3"/>
  <c r="K3146" i="3"/>
  <c r="K3145" i="3"/>
  <c r="K3144" i="3"/>
  <c r="L3144" i="3" s="1"/>
  <c r="K3143" i="3"/>
  <c r="K3134" i="3"/>
  <c r="K3133" i="3"/>
  <c r="K3132" i="3"/>
  <c r="K3131" i="3"/>
  <c r="K3130" i="3"/>
  <c r="K3129" i="3"/>
  <c r="K3128" i="3"/>
  <c r="K3127" i="3"/>
  <c r="K3126" i="3"/>
  <c r="K3125" i="3"/>
  <c r="K3124" i="3"/>
  <c r="K3123" i="3"/>
  <c r="K3122" i="3"/>
  <c r="K3121" i="3"/>
  <c r="L3121" i="3" s="1"/>
  <c r="L3122" i="3" s="1"/>
  <c r="L3123" i="3" s="1"/>
  <c r="L3124" i="3" s="1"/>
  <c r="L3125" i="3" s="1"/>
  <c r="L3126" i="3" s="1"/>
  <c r="L3127" i="3" s="1"/>
  <c r="L3128" i="3" s="1"/>
  <c r="L3129" i="3" s="1"/>
  <c r="L3130" i="3" s="1"/>
  <c r="L3131" i="3" s="1"/>
  <c r="L3132" i="3" s="1"/>
  <c r="L3133" i="3" s="1"/>
  <c r="L3134" i="3" s="1"/>
  <c r="K3120" i="3"/>
  <c r="K3111" i="3"/>
  <c r="K3110" i="3"/>
  <c r="K3109" i="3"/>
  <c r="K3108" i="3"/>
  <c r="K3107" i="3"/>
  <c r="K3106" i="3"/>
  <c r="K3105" i="3"/>
  <c r="K3104" i="3"/>
  <c r="K3103" i="3"/>
  <c r="K3102" i="3"/>
  <c r="K3101" i="3"/>
  <c r="K3100" i="3"/>
  <c r="K3099" i="3"/>
  <c r="K3098" i="3"/>
  <c r="L3098" i="3" s="1"/>
  <c r="L3099" i="3" s="1"/>
  <c r="L3100" i="3" s="1"/>
  <c r="K3097" i="3"/>
  <c r="O3097" i="3" s="1"/>
  <c r="K3088" i="3"/>
  <c r="K3087" i="3"/>
  <c r="K3086" i="3"/>
  <c r="K3085" i="3"/>
  <c r="K3084" i="3"/>
  <c r="K3083" i="3"/>
  <c r="K3082" i="3"/>
  <c r="K3081" i="3"/>
  <c r="K3080" i="3"/>
  <c r="K3079" i="3"/>
  <c r="K3078" i="3"/>
  <c r="K3077" i="3"/>
  <c r="K3076" i="3"/>
  <c r="L3076" i="3" s="1"/>
  <c r="K3075" i="3"/>
  <c r="K3073" i="3"/>
  <c r="K3072" i="3"/>
  <c r="K3071" i="3"/>
  <c r="K3070" i="3"/>
  <c r="K3069" i="3"/>
  <c r="K3068" i="3"/>
  <c r="K3067" i="3"/>
  <c r="K3066" i="3"/>
  <c r="K3065" i="3"/>
  <c r="K3064" i="3"/>
  <c r="K3063" i="3"/>
  <c r="K3062" i="3"/>
  <c r="K3061" i="3"/>
  <c r="K3060" i="3"/>
  <c r="L3060" i="3" s="1"/>
  <c r="L3061" i="3" s="1"/>
  <c r="L3062" i="3" s="1"/>
  <c r="L3063" i="3" s="1"/>
  <c r="L3064" i="3" s="1"/>
  <c r="L3065" i="3" s="1"/>
  <c r="L3066" i="3" s="1"/>
  <c r="L3067" i="3" s="1"/>
  <c r="K3059" i="3"/>
  <c r="K3050" i="3"/>
  <c r="K3049" i="3"/>
  <c r="K3048" i="3"/>
  <c r="K3047" i="3"/>
  <c r="K3046" i="3"/>
  <c r="K3045" i="3"/>
  <c r="K3044" i="3"/>
  <c r="K3043" i="3"/>
  <c r="K3042" i="3"/>
  <c r="K3041" i="3"/>
  <c r="K3040" i="3"/>
  <c r="K3039" i="3"/>
  <c r="K3038" i="3"/>
  <c r="K3037" i="3"/>
  <c r="L3037" i="3" s="1"/>
  <c r="L3038" i="3" s="1"/>
  <c r="L3039" i="3" s="1"/>
  <c r="K3036" i="3"/>
  <c r="O3036" i="3" s="1"/>
  <c r="K3027" i="3"/>
  <c r="K3026" i="3"/>
  <c r="K3025" i="3"/>
  <c r="K3024" i="3"/>
  <c r="K3023" i="3"/>
  <c r="K3022" i="3"/>
  <c r="K3021" i="3"/>
  <c r="K3020" i="3"/>
  <c r="K3019" i="3"/>
  <c r="K3018" i="3"/>
  <c r="K3017" i="3"/>
  <c r="K3016" i="3"/>
  <c r="K3015" i="3"/>
  <c r="L3015" i="3" s="1"/>
  <c r="K3014" i="3"/>
  <c r="K3012" i="3"/>
  <c r="K3011" i="3"/>
  <c r="K3010" i="3"/>
  <c r="K3009" i="3"/>
  <c r="K3008" i="3"/>
  <c r="K3007" i="3"/>
  <c r="K3006" i="3"/>
  <c r="K3005" i="3"/>
  <c r="K3004" i="3"/>
  <c r="K3003" i="3"/>
  <c r="K3002" i="3"/>
  <c r="K3001" i="3"/>
  <c r="K3000" i="3"/>
  <c r="K2999" i="3"/>
  <c r="L2999" i="3" s="1"/>
  <c r="L3000" i="3" s="1"/>
  <c r="L3001" i="3" s="1"/>
  <c r="L3002" i="3" s="1"/>
  <c r="L3003" i="3" s="1"/>
  <c r="L3004" i="3" s="1"/>
  <c r="L3005" i="3" s="1"/>
  <c r="L3006" i="3" s="1"/>
  <c r="L3007" i="3" s="1"/>
  <c r="L3008" i="3" s="1"/>
  <c r="L3009" i="3" s="1"/>
  <c r="L3010" i="3" s="1"/>
  <c r="L3011" i="3" s="1"/>
  <c r="L3012" i="3" s="1"/>
  <c r="K2998" i="3"/>
  <c r="K2989" i="3"/>
  <c r="K2988" i="3"/>
  <c r="K2987" i="3"/>
  <c r="K2986" i="3"/>
  <c r="K2985" i="3"/>
  <c r="K2984" i="3"/>
  <c r="K2983" i="3"/>
  <c r="K2982" i="3"/>
  <c r="K2981" i="3"/>
  <c r="K2980" i="3"/>
  <c r="K2979" i="3"/>
  <c r="K2978" i="3"/>
  <c r="K2977" i="3"/>
  <c r="K2976" i="3"/>
  <c r="L2976" i="3" s="1"/>
  <c r="L2977" i="3" s="1"/>
  <c r="L2978" i="3" s="1"/>
  <c r="K2975" i="3"/>
  <c r="O2975" i="3" s="1"/>
  <c r="K2966" i="3"/>
  <c r="K2965" i="3"/>
  <c r="K2964" i="3"/>
  <c r="K2963" i="3"/>
  <c r="K2962" i="3"/>
  <c r="K2961" i="3"/>
  <c r="K2960" i="3"/>
  <c r="K2959" i="3"/>
  <c r="K2958" i="3"/>
  <c r="K2957" i="3"/>
  <c r="K2956" i="3"/>
  <c r="K2955" i="3"/>
  <c r="K2954" i="3"/>
  <c r="K2953" i="3"/>
  <c r="L2953" i="3" s="1"/>
  <c r="K2952" i="3"/>
  <c r="O2952" i="3" s="1"/>
  <c r="K2943" i="3"/>
  <c r="K2942" i="3"/>
  <c r="K2941" i="3"/>
  <c r="K2940" i="3"/>
  <c r="K2939" i="3"/>
  <c r="K2938" i="3"/>
  <c r="K2937" i="3"/>
  <c r="K2936" i="3"/>
  <c r="K2935" i="3"/>
  <c r="K2934" i="3"/>
  <c r="K2933" i="3"/>
  <c r="K2932" i="3"/>
  <c r="K2931" i="3"/>
  <c r="K2930" i="3"/>
  <c r="L2930" i="3" s="1"/>
  <c r="K2929" i="3"/>
  <c r="O2929" i="3" s="1"/>
  <c r="K2920" i="3"/>
  <c r="K2919" i="3"/>
  <c r="K2918" i="3"/>
  <c r="K2917" i="3"/>
  <c r="K2916" i="3"/>
  <c r="K2915" i="3"/>
  <c r="K2914" i="3"/>
  <c r="K2913" i="3"/>
  <c r="K2912" i="3"/>
  <c r="K2911" i="3"/>
  <c r="K2910" i="3"/>
  <c r="K2909" i="3"/>
  <c r="K2908" i="3"/>
  <c r="K2907" i="3"/>
  <c r="L2907" i="3" s="1"/>
  <c r="L2908" i="3" s="1"/>
  <c r="L2909" i="3" s="1"/>
  <c r="L2910" i="3" s="1"/>
  <c r="L2911" i="3" s="1"/>
  <c r="L2912" i="3" s="1"/>
  <c r="L2913" i="3" s="1"/>
  <c r="L2914" i="3" s="1"/>
  <c r="L2915" i="3" s="1"/>
  <c r="L2916" i="3" s="1"/>
  <c r="L2917" i="3" s="1"/>
  <c r="L2918" i="3" s="1"/>
  <c r="L2919" i="3" s="1"/>
  <c r="L2920" i="3" s="1"/>
  <c r="K2906" i="3"/>
  <c r="K2898" i="3"/>
  <c r="K2897" i="3"/>
  <c r="K2896" i="3"/>
  <c r="K2895" i="3"/>
  <c r="K2894" i="3"/>
  <c r="K2893" i="3"/>
  <c r="K2892" i="3"/>
  <c r="K2891" i="3"/>
  <c r="K2890" i="3"/>
  <c r="K2889" i="3"/>
  <c r="K2888" i="3"/>
  <c r="K2887" i="3"/>
  <c r="K2886" i="3"/>
  <c r="K2885" i="3"/>
  <c r="L2885" i="3" s="1"/>
  <c r="L2886" i="3" s="1"/>
  <c r="L2887" i="3" s="1"/>
  <c r="K2884" i="3"/>
  <c r="O2884" i="3" s="1"/>
  <c r="K2875" i="3"/>
  <c r="K2874" i="3"/>
  <c r="K2873" i="3"/>
  <c r="K2872" i="3"/>
  <c r="K2871" i="3"/>
  <c r="K2870" i="3"/>
  <c r="K2869" i="3"/>
  <c r="K2868" i="3"/>
  <c r="K2867" i="3"/>
  <c r="K2866" i="3"/>
  <c r="K2865" i="3"/>
  <c r="K2864" i="3"/>
  <c r="K2863" i="3"/>
  <c r="K2862" i="3"/>
  <c r="L2862" i="3" s="1"/>
  <c r="K2861" i="3"/>
  <c r="O2861" i="3" s="1"/>
  <c r="K2852" i="3"/>
  <c r="K2851" i="3"/>
  <c r="K2850" i="3"/>
  <c r="K2849" i="3"/>
  <c r="K2848" i="3"/>
  <c r="K2847" i="3"/>
  <c r="K2846" i="3"/>
  <c r="K2845" i="3"/>
  <c r="K2844" i="3"/>
  <c r="K2843" i="3"/>
  <c r="K2842" i="3"/>
  <c r="K2841" i="3"/>
  <c r="K2840" i="3"/>
  <c r="K2839" i="3"/>
  <c r="L2839" i="3" s="1"/>
  <c r="K2838" i="3"/>
  <c r="O2838" i="3" s="1"/>
  <c r="K2829" i="3"/>
  <c r="K2828" i="3"/>
  <c r="K2827" i="3"/>
  <c r="K2826" i="3"/>
  <c r="K2825" i="3"/>
  <c r="K2824" i="3"/>
  <c r="K2823" i="3"/>
  <c r="K2822" i="3"/>
  <c r="K2821" i="3"/>
  <c r="K2820" i="3"/>
  <c r="K2819" i="3"/>
  <c r="K2818" i="3"/>
  <c r="K2817" i="3"/>
  <c r="K2816" i="3"/>
  <c r="L2816" i="3" s="1"/>
  <c r="L2817" i="3" s="1"/>
  <c r="L2818" i="3" s="1"/>
  <c r="L2819" i="3" s="1"/>
  <c r="L2820" i="3" s="1"/>
  <c r="L2821" i="3" s="1"/>
  <c r="L2822" i="3" s="1"/>
  <c r="L2823" i="3" s="1"/>
  <c r="L2824" i="3" s="1"/>
  <c r="L2825" i="3" s="1"/>
  <c r="L2826" i="3" s="1"/>
  <c r="L2827" i="3" s="1"/>
  <c r="L2828" i="3" s="1"/>
  <c r="L2829" i="3" s="1"/>
  <c r="K2815" i="3"/>
  <c r="K2806" i="3"/>
  <c r="K2805" i="3"/>
  <c r="K2804" i="3"/>
  <c r="K2803" i="3"/>
  <c r="K2802" i="3"/>
  <c r="K2801" i="3"/>
  <c r="K2800" i="3"/>
  <c r="K2799" i="3"/>
  <c r="K2798" i="3"/>
  <c r="K2797" i="3"/>
  <c r="K2796" i="3"/>
  <c r="K2795" i="3"/>
  <c r="K2794" i="3"/>
  <c r="K2793" i="3"/>
  <c r="L2793" i="3" s="1"/>
  <c r="L2794" i="3" s="1"/>
  <c r="L2795" i="3" s="1"/>
  <c r="K2792" i="3"/>
  <c r="O2792" i="3" s="1"/>
  <c r="K2784" i="3"/>
  <c r="K2783" i="3"/>
  <c r="K2782" i="3"/>
  <c r="K2781" i="3"/>
  <c r="K2780" i="3"/>
  <c r="K2779" i="3"/>
  <c r="K2778" i="3"/>
  <c r="K2777" i="3"/>
  <c r="K2776" i="3"/>
  <c r="K2775" i="3"/>
  <c r="K2774" i="3"/>
  <c r="K2773" i="3"/>
  <c r="K2772" i="3"/>
  <c r="K2771" i="3"/>
  <c r="L2771" i="3" s="1"/>
  <c r="K2770" i="3"/>
  <c r="O2770" i="3" s="1"/>
  <c r="K2761" i="3"/>
  <c r="K2760" i="3"/>
  <c r="K2759" i="3"/>
  <c r="K2758" i="3"/>
  <c r="K2757" i="3"/>
  <c r="K2756" i="3"/>
  <c r="K2755" i="3"/>
  <c r="K2754" i="3"/>
  <c r="K2753" i="3"/>
  <c r="K2752" i="3"/>
  <c r="K2751" i="3"/>
  <c r="K2750" i="3"/>
  <c r="K2749" i="3"/>
  <c r="K2748" i="3"/>
  <c r="L2748" i="3" s="1"/>
  <c r="K2747" i="3"/>
  <c r="O2747" i="3" s="1"/>
  <c r="K2738" i="3"/>
  <c r="K2737" i="3"/>
  <c r="K2736" i="3"/>
  <c r="K2735" i="3"/>
  <c r="K2734" i="3"/>
  <c r="K2733" i="3"/>
  <c r="K2732" i="3"/>
  <c r="K2731" i="3"/>
  <c r="K2730" i="3"/>
  <c r="K2729" i="3"/>
  <c r="K2728" i="3"/>
  <c r="K2727" i="3"/>
  <c r="K2726" i="3"/>
  <c r="K2725" i="3"/>
  <c r="L2725" i="3" s="1"/>
  <c r="L2726" i="3" s="1"/>
  <c r="L2727" i="3" s="1"/>
  <c r="L2728" i="3" s="1"/>
  <c r="L2729" i="3" s="1"/>
  <c r="L2730" i="3" s="1"/>
  <c r="L2731" i="3" s="1"/>
  <c r="L2732" i="3" s="1"/>
  <c r="L2733" i="3" s="1"/>
  <c r="L2734" i="3" s="1"/>
  <c r="L2735" i="3" s="1"/>
  <c r="L2736" i="3" s="1"/>
  <c r="L2737" i="3" s="1"/>
  <c r="L2738" i="3" s="1"/>
  <c r="K2724" i="3"/>
  <c r="K2715" i="3"/>
  <c r="K2714" i="3"/>
  <c r="K2713" i="3"/>
  <c r="K2712" i="3"/>
  <c r="K2711" i="3"/>
  <c r="K2710" i="3"/>
  <c r="K2709" i="3"/>
  <c r="K2708" i="3"/>
  <c r="K2707" i="3"/>
  <c r="K2706" i="3"/>
  <c r="K2705" i="3"/>
  <c r="K2704" i="3"/>
  <c r="K2703" i="3"/>
  <c r="K2702" i="3"/>
  <c r="L2702" i="3" s="1"/>
  <c r="L2703" i="3" s="1"/>
  <c r="L2704" i="3" s="1"/>
  <c r="K2701" i="3"/>
  <c r="O2701" i="3" s="1"/>
  <c r="K2692" i="3"/>
  <c r="K2691" i="3"/>
  <c r="K2690" i="3"/>
  <c r="K2689" i="3"/>
  <c r="K2688" i="3"/>
  <c r="K2687" i="3"/>
  <c r="K2686" i="3"/>
  <c r="K2685" i="3"/>
  <c r="K2684" i="3"/>
  <c r="K2683" i="3"/>
  <c r="K2682" i="3"/>
  <c r="K2681" i="3"/>
  <c r="K2680" i="3"/>
  <c r="K2679" i="3"/>
  <c r="L2679" i="3" s="1"/>
  <c r="K2678" i="3"/>
  <c r="O2678" i="3" s="1"/>
  <c r="K2670" i="3"/>
  <c r="K2669" i="3"/>
  <c r="K2668" i="3"/>
  <c r="K2667" i="3"/>
  <c r="K2666" i="3"/>
  <c r="K2665" i="3"/>
  <c r="K2664" i="3"/>
  <c r="K2663" i="3"/>
  <c r="K2662" i="3"/>
  <c r="K2661" i="3"/>
  <c r="K2660" i="3"/>
  <c r="K2659" i="3"/>
  <c r="K2658" i="3"/>
  <c r="K2657" i="3"/>
  <c r="L2657" i="3" s="1"/>
  <c r="K2656" i="3"/>
  <c r="O2656" i="3" s="1"/>
  <c r="K2647" i="3"/>
  <c r="K2646" i="3"/>
  <c r="K2645" i="3"/>
  <c r="K2644" i="3"/>
  <c r="K2643" i="3"/>
  <c r="K2642" i="3"/>
  <c r="K2641" i="3"/>
  <c r="K2640" i="3"/>
  <c r="K2639" i="3"/>
  <c r="K2638" i="3"/>
  <c r="K2637" i="3"/>
  <c r="K2636" i="3"/>
  <c r="K2635" i="3"/>
  <c r="K2634" i="3"/>
  <c r="L2634" i="3" s="1"/>
  <c r="L2635" i="3" s="1"/>
  <c r="L2636" i="3" s="1"/>
  <c r="L2637" i="3" s="1"/>
  <c r="L2638" i="3" s="1"/>
  <c r="L2639" i="3" s="1"/>
  <c r="L2640" i="3" s="1"/>
  <c r="L2641" i="3" s="1"/>
  <c r="L2642" i="3" s="1"/>
  <c r="L2643" i="3" s="1"/>
  <c r="L2644" i="3" s="1"/>
  <c r="L2645" i="3" s="1"/>
  <c r="K2633" i="3"/>
  <c r="K2624" i="3"/>
  <c r="K2623" i="3"/>
  <c r="K2622" i="3"/>
  <c r="K2621" i="3"/>
  <c r="K2620" i="3"/>
  <c r="K2619" i="3"/>
  <c r="K2618" i="3"/>
  <c r="K2617" i="3"/>
  <c r="K2616" i="3"/>
  <c r="K2615" i="3"/>
  <c r="K2614" i="3"/>
  <c r="K2613" i="3"/>
  <c r="K2612" i="3"/>
  <c r="K2611" i="3"/>
  <c r="L2611" i="3" s="1"/>
  <c r="L2612" i="3" s="1"/>
  <c r="L2613" i="3" s="1"/>
  <c r="K2610" i="3"/>
  <c r="O2610" i="3" s="1"/>
  <c r="K2601" i="3"/>
  <c r="K2600" i="3"/>
  <c r="K2599" i="3"/>
  <c r="K2598" i="3"/>
  <c r="K2597" i="3"/>
  <c r="K2596" i="3"/>
  <c r="K2595" i="3"/>
  <c r="K2594" i="3"/>
  <c r="K2593" i="3"/>
  <c r="K2592" i="3"/>
  <c r="K2591" i="3"/>
  <c r="K2590" i="3"/>
  <c r="K2589" i="3"/>
  <c r="K2588" i="3"/>
  <c r="L2588" i="3" s="1"/>
  <c r="K2587" i="3"/>
  <c r="K2578" i="3"/>
  <c r="K2577" i="3"/>
  <c r="K2576" i="3"/>
  <c r="K2575" i="3"/>
  <c r="K2574" i="3"/>
  <c r="K2573" i="3"/>
  <c r="K2572" i="3"/>
  <c r="K2571" i="3"/>
  <c r="K2570" i="3"/>
  <c r="K2569" i="3"/>
  <c r="K2568" i="3"/>
  <c r="K2567" i="3"/>
  <c r="K2566" i="3"/>
  <c r="K2565" i="3"/>
  <c r="L2565" i="3" s="1"/>
  <c r="K2564" i="3"/>
  <c r="O2564" i="3" s="1"/>
  <c r="K2556" i="3"/>
  <c r="K2555" i="3"/>
  <c r="K2554" i="3"/>
  <c r="K2553" i="3"/>
  <c r="K2552" i="3"/>
  <c r="K2551" i="3"/>
  <c r="K2550" i="3"/>
  <c r="K2549" i="3"/>
  <c r="K2548" i="3"/>
  <c r="K2547" i="3"/>
  <c r="K2546" i="3"/>
  <c r="K2545" i="3"/>
  <c r="K2544" i="3"/>
  <c r="K2543" i="3"/>
  <c r="L2543" i="3" s="1"/>
  <c r="L2544" i="3" s="1"/>
  <c r="L2545" i="3" s="1"/>
  <c r="L2546" i="3" s="1"/>
  <c r="L2547" i="3" s="1"/>
  <c r="L2548" i="3" s="1"/>
  <c r="L2549" i="3" s="1"/>
  <c r="L2550" i="3" s="1"/>
  <c r="L2551" i="3" s="1"/>
  <c r="L2552" i="3" s="1"/>
  <c r="L2553" i="3" s="1"/>
  <c r="L2554" i="3" s="1"/>
  <c r="L2555" i="3" s="1"/>
  <c r="L2556" i="3" s="1"/>
  <c r="K2542" i="3"/>
  <c r="K2534" i="3"/>
  <c r="K2533" i="3"/>
  <c r="K2532" i="3"/>
  <c r="K2531" i="3"/>
  <c r="K2530" i="3"/>
  <c r="K2529" i="3"/>
  <c r="K2528" i="3"/>
  <c r="K2527" i="3"/>
  <c r="K2526" i="3"/>
  <c r="K2525" i="3"/>
  <c r="K2524" i="3"/>
  <c r="K2523" i="3"/>
  <c r="K2522" i="3"/>
  <c r="K2521" i="3"/>
  <c r="L2521" i="3" s="1"/>
  <c r="L2522" i="3" s="1"/>
  <c r="L2523" i="3" s="1"/>
  <c r="K2520" i="3"/>
  <c r="O2520" i="3" s="1"/>
  <c r="K2511" i="3"/>
  <c r="K2510" i="3"/>
  <c r="K2509" i="3"/>
  <c r="K2508" i="3"/>
  <c r="K2507" i="3"/>
  <c r="K2506" i="3"/>
  <c r="K2505" i="3"/>
  <c r="K2504" i="3"/>
  <c r="K2503" i="3"/>
  <c r="K2502" i="3"/>
  <c r="K2501" i="3"/>
  <c r="K2500" i="3"/>
  <c r="K2499" i="3"/>
  <c r="K2498" i="3"/>
  <c r="L2498" i="3" s="1"/>
  <c r="K2497" i="3"/>
  <c r="K2488" i="3"/>
  <c r="K2487" i="3"/>
  <c r="K2486" i="3"/>
  <c r="K2485" i="3"/>
  <c r="K2484" i="3"/>
  <c r="K2483" i="3"/>
  <c r="K2482" i="3"/>
  <c r="K2481" i="3"/>
  <c r="K2480" i="3"/>
  <c r="K2479" i="3"/>
  <c r="K2478" i="3"/>
  <c r="K2477" i="3"/>
  <c r="K2476" i="3"/>
  <c r="K2475" i="3"/>
  <c r="L2475" i="3" s="1"/>
  <c r="K2474" i="3"/>
  <c r="O2474" i="3" s="1"/>
  <c r="K2465" i="3"/>
  <c r="K2464" i="3"/>
  <c r="K2463" i="3"/>
  <c r="K2462" i="3"/>
  <c r="K2461" i="3"/>
  <c r="K2460" i="3"/>
  <c r="K2459" i="3"/>
  <c r="K2458" i="3"/>
  <c r="K2457" i="3"/>
  <c r="K2456" i="3"/>
  <c r="K2455" i="3"/>
  <c r="K2454" i="3"/>
  <c r="K2453" i="3"/>
  <c r="K2452" i="3"/>
  <c r="L2452" i="3" s="1"/>
  <c r="L2453" i="3" s="1"/>
  <c r="L2454" i="3" s="1"/>
  <c r="L2455" i="3" s="1"/>
  <c r="L2456" i="3" s="1"/>
  <c r="L2457" i="3" s="1"/>
  <c r="L2458" i="3" s="1"/>
  <c r="L2459" i="3" s="1"/>
  <c r="L2460" i="3" s="1"/>
  <c r="L2461" i="3" s="1"/>
  <c r="L2462" i="3" s="1"/>
  <c r="L2463" i="3" s="1"/>
  <c r="L2464" i="3" s="1"/>
  <c r="L2465" i="3" s="1"/>
  <c r="K2451" i="3"/>
  <c r="O2451" i="3" s="1"/>
  <c r="K2443" i="3"/>
  <c r="K2442" i="3"/>
  <c r="K2441" i="3"/>
  <c r="K2440" i="3"/>
  <c r="K2439" i="3"/>
  <c r="K2438" i="3"/>
  <c r="K2437" i="3"/>
  <c r="K2436" i="3"/>
  <c r="K2435" i="3"/>
  <c r="K2434" i="3"/>
  <c r="K2433" i="3"/>
  <c r="K2432" i="3"/>
  <c r="K2431" i="3"/>
  <c r="K2430" i="3"/>
  <c r="L2430" i="3" s="1"/>
  <c r="L2431" i="3" s="1"/>
  <c r="L2432" i="3" s="1"/>
  <c r="K2429" i="3"/>
  <c r="O2429" i="3" s="1"/>
  <c r="K2420" i="3"/>
  <c r="K2419" i="3"/>
  <c r="K2418" i="3"/>
  <c r="K2417" i="3"/>
  <c r="K2416" i="3"/>
  <c r="K2415" i="3"/>
  <c r="K2414" i="3"/>
  <c r="K2413" i="3"/>
  <c r="K2412" i="3"/>
  <c r="K2411" i="3"/>
  <c r="K2410" i="3"/>
  <c r="K2409" i="3"/>
  <c r="K2408" i="3"/>
  <c r="K2407" i="3"/>
  <c r="L2407" i="3" s="1"/>
  <c r="K2406" i="3"/>
  <c r="O2406" i="3" s="1"/>
  <c r="K2397" i="3"/>
  <c r="K2396" i="3"/>
  <c r="K2395" i="3"/>
  <c r="K2394" i="3"/>
  <c r="K2393" i="3"/>
  <c r="K2392" i="3"/>
  <c r="K2391" i="3"/>
  <c r="K2390" i="3"/>
  <c r="K2389" i="3"/>
  <c r="K2388" i="3"/>
  <c r="K2387" i="3"/>
  <c r="K2386" i="3"/>
  <c r="K2385" i="3"/>
  <c r="K2384" i="3"/>
  <c r="L2384" i="3" s="1"/>
  <c r="K2383" i="3"/>
  <c r="K2374" i="3"/>
  <c r="K2373" i="3"/>
  <c r="K2372" i="3"/>
  <c r="K2371" i="3"/>
  <c r="K2370" i="3"/>
  <c r="K2369" i="3"/>
  <c r="K2368" i="3"/>
  <c r="K2367" i="3"/>
  <c r="K2366" i="3"/>
  <c r="K2365" i="3"/>
  <c r="K2364" i="3"/>
  <c r="K2363" i="3"/>
  <c r="K2362" i="3"/>
  <c r="K2361" i="3"/>
  <c r="L2361" i="3" s="1"/>
  <c r="L2362" i="3" s="1"/>
  <c r="L2363" i="3" s="1"/>
  <c r="L2364" i="3" s="1"/>
  <c r="L2365" i="3" s="1"/>
  <c r="L2366" i="3" s="1"/>
  <c r="L2367" i="3" s="1"/>
  <c r="L2368" i="3" s="1"/>
  <c r="L2369" i="3" s="1"/>
  <c r="L2370" i="3" s="1"/>
  <c r="L2371" i="3" s="1"/>
  <c r="L2372" i="3" s="1"/>
  <c r="L2373" i="3" s="1"/>
  <c r="L2374" i="3" s="1"/>
  <c r="K2360" i="3"/>
  <c r="K2351" i="3"/>
  <c r="K2350" i="3"/>
  <c r="K2349" i="3"/>
  <c r="K2348" i="3"/>
  <c r="K2347" i="3"/>
  <c r="K2346" i="3"/>
  <c r="K2345" i="3"/>
  <c r="K2344" i="3"/>
  <c r="K2343" i="3"/>
  <c r="K2342" i="3"/>
  <c r="K2341" i="3"/>
  <c r="K2340" i="3"/>
  <c r="K2339" i="3"/>
  <c r="K2338" i="3"/>
  <c r="L2338" i="3" s="1"/>
  <c r="L2339" i="3" s="1"/>
  <c r="L2340" i="3" s="1"/>
  <c r="K2337" i="3"/>
  <c r="O2337" i="3" s="1"/>
  <c r="K2329" i="3"/>
  <c r="K2328" i="3"/>
  <c r="K2327" i="3"/>
  <c r="K2326" i="3"/>
  <c r="K2325" i="3"/>
  <c r="K2324" i="3"/>
  <c r="K2323" i="3"/>
  <c r="K2322" i="3"/>
  <c r="K2321" i="3"/>
  <c r="K2320" i="3"/>
  <c r="K2319" i="3"/>
  <c r="K2318" i="3"/>
  <c r="K2317" i="3"/>
  <c r="K2316" i="3"/>
  <c r="L2316" i="3" s="1"/>
  <c r="K2315" i="3"/>
  <c r="O2315" i="3" s="1"/>
  <c r="K2306" i="3"/>
  <c r="K2305" i="3"/>
  <c r="K2304" i="3"/>
  <c r="K2303" i="3"/>
  <c r="K2302" i="3"/>
  <c r="K2301" i="3"/>
  <c r="K2300" i="3"/>
  <c r="K2299" i="3"/>
  <c r="K2298" i="3"/>
  <c r="K2297" i="3"/>
  <c r="K2296" i="3"/>
  <c r="K2295" i="3"/>
  <c r="K2294" i="3"/>
  <c r="K2293" i="3"/>
  <c r="L2293" i="3" s="1"/>
  <c r="K2292" i="3"/>
  <c r="K2283" i="3"/>
  <c r="K2282" i="3"/>
  <c r="K2281" i="3"/>
  <c r="K2280" i="3"/>
  <c r="K2279" i="3"/>
  <c r="K2278" i="3"/>
  <c r="K2277" i="3"/>
  <c r="K2276" i="3"/>
  <c r="K2275" i="3"/>
  <c r="K2274" i="3"/>
  <c r="K2273" i="3"/>
  <c r="K2272" i="3"/>
  <c r="K2271" i="3"/>
  <c r="K2270" i="3"/>
  <c r="L2270" i="3" s="1"/>
  <c r="L2271" i="3" s="1"/>
  <c r="L2272" i="3" s="1"/>
  <c r="L2273" i="3" s="1"/>
  <c r="L2274" i="3" s="1"/>
  <c r="L2275" i="3" s="1"/>
  <c r="L2276" i="3" s="1"/>
  <c r="L2277" i="3" s="1"/>
  <c r="L2278" i="3" s="1"/>
  <c r="L2279" i="3" s="1"/>
  <c r="L2280" i="3" s="1"/>
  <c r="L2281" i="3" s="1"/>
  <c r="L2282" i="3" s="1"/>
  <c r="L2283" i="3" s="1"/>
  <c r="K2269" i="3"/>
  <c r="K2260" i="3"/>
  <c r="K2259" i="3"/>
  <c r="K2258" i="3"/>
  <c r="K2257" i="3"/>
  <c r="K2256" i="3"/>
  <c r="K2255" i="3"/>
  <c r="K2254" i="3"/>
  <c r="K2253" i="3"/>
  <c r="K2252" i="3"/>
  <c r="K2251" i="3"/>
  <c r="K2250" i="3"/>
  <c r="K2249" i="3"/>
  <c r="K2248" i="3"/>
  <c r="K2247" i="3"/>
  <c r="L2247" i="3" s="1"/>
  <c r="L2248" i="3" s="1"/>
  <c r="L2249" i="3" s="1"/>
  <c r="K2246" i="3"/>
  <c r="O2246" i="3" s="1"/>
  <c r="K2237" i="3"/>
  <c r="K2236" i="3"/>
  <c r="K2235" i="3"/>
  <c r="K2234" i="3"/>
  <c r="K2233" i="3"/>
  <c r="K2232" i="3"/>
  <c r="K2231" i="3"/>
  <c r="K2230" i="3"/>
  <c r="K2229" i="3"/>
  <c r="K2228" i="3"/>
  <c r="K2227" i="3"/>
  <c r="K2226" i="3"/>
  <c r="K2225" i="3"/>
  <c r="K2224" i="3"/>
  <c r="L2224" i="3" s="1"/>
  <c r="K2223" i="3"/>
  <c r="O2223" i="3" s="1"/>
  <c r="K2215" i="3"/>
  <c r="K2214" i="3"/>
  <c r="K2213" i="3"/>
  <c r="K2212" i="3"/>
  <c r="K2211" i="3"/>
  <c r="K2210" i="3"/>
  <c r="K2209" i="3"/>
  <c r="K2208" i="3"/>
  <c r="K2207" i="3"/>
  <c r="K2206" i="3"/>
  <c r="K2205" i="3"/>
  <c r="K2204" i="3"/>
  <c r="K2203" i="3"/>
  <c r="K2202" i="3"/>
  <c r="L2202" i="3" s="1"/>
  <c r="K2201" i="3"/>
  <c r="K2192" i="3"/>
  <c r="K2191" i="3"/>
  <c r="K2190" i="3"/>
  <c r="K2189" i="3"/>
  <c r="K2188" i="3"/>
  <c r="K2187" i="3"/>
  <c r="K2186" i="3"/>
  <c r="K2185" i="3"/>
  <c r="K2184" i="3"/>
  <c r="K2183" i="3"/>
  <c r="K2182" i="3"/>
  <c r="K2181" i="3"/>
  <c r="K2180" i="3"/>
  <c r="K2179" i="3"/>
  <c r="L2179" i="3" s="1"/>
  <c r="L2180" i="3" s="1"/>
  <c r="L2181" i="3" s="1"/>
  <c r="L2182" i="3" s="1"/>
  <c r="L2183" i="3" s="1"/>
  <c r="L2184" i="3" s="1"/>
  <c r="L2185" i="3" s="1"/>
  <c r="L2186" i="3" s="1"/>
  <c r="K2178" i="3"/>
  <c r="K2169" i="3"/>
  <c r="K2168" i="3"/>
  <c r="K2167" i="3"/>
  <c r="K2166" i="3"/>
  <c r="K2165" i="3"/>
  <c r="K2164" i="3"/>
  <c r="K2163" i="3"/>
  <c r="K2162" i="3"/>
  <c r="K2161" i="3"/>
  <c r="K2160" i="3"/>
  <c r="K2159" i="3"/>
  <c r="K2158" i="3"/>
  <c r="K2157" i="3"/>
  <c r="L2157" i="3" s="1"/>
  <c r="L2158" i="3" s="1"/>
  <c r="K2156" i="3"/>
  <c r="K2154" i="3"/>
  <c r="K2153" i="3"/>
  <c r="K2152" i="3"/>
  <c r="K2151" i="3"/>
  <c r="K2150" i="3"/>
  <c r="K2149" i="3"/>
  <c r="K2148" i="3"/>
  <c r="K2147" i="3"/>
  <c r="K2146" i="3"/>
  <c r="K2145" i="3"/>
  <c r="K2144" i="3"/>
  <c r="K2143" i="3"/>
  <c r="K2142" i="3"/>
  <c r="K2141" i="3"/>
  <c r="K2140" i="3"/>
  <c r="K2132" i="3"/>
  <c r="K2131" i="3"/>
  <c r="K2130" i="3"/>
  <c r="K2129" i="3"/>
  <c r="K2128" i="3"/>
  <c r="K2127" i="3"/>
  <c r="K2126" i="3"/>
  <c r="K2125" i="3"/>
  <c r="K2124" i="3"/>
  <c r="K2123" i="3"/>
  <c r="K2122" i="3"/>
  <c r="K2121" i="3"/>
  <c r="K2120" i="3"/>
  <c r="K2119" i="3"/>
  <c r="L2119" i="3" s="1"/>
  <c r="L2120" i="3" s="1"/>
  <c r="L2121" i="3" s="1"/>
  <c r="L2122" i="3" s="1"/>
  <c r="L2123" i="3" s="1"/>
  <c r="L2124" i="3" s="1"/>
  <c r="L2125" i="3" s="1"/>
  <c r="L2126" i="3" s="1"/>
  <c r="L2127" i="3" s="1"/>
  <c r="L2128" i="3" s="1"/>
  <c r="L2129" i="3" s="1"/>
  <c r="L2130" i="3" s="1"/>
  <c r="L2131" i="3" s="1"/>
  <c r="L2132" i="3" s="1"/>
  <c r="K2118" i="3"/>
  <c r="K2109" i="3"/>
  <c r="K2108" i="3"/>
  <c r="K2107" i="3"/>
  <c r="K2106" i="3"/>
  <c r="K2105" i="3"/>
  <c r="K2104" i="3"/>
  <c r="K2103" i="3"/>
  <c r="K2102" i="3"/>
  <c r="K2101" i="3"/>
  <c r="K2100" i="3"/>
  <c r="K2099" i="3"/>
  <c r="K2098" i="3"/>
  <c r="K2097" i="3"/>
  <c r="K2096" i="3"/>
  <c r="L2096" i="3" s="1"/>
  <c r="L2097" i="3" s="1"/>
  <c r="L2098" i="3" s="1"/>
  <c r="K2095" i="3"/>
  <c r="O2095" i="3" s="1"/>
  <c r="K2086" i="3"/>
  <c r="K2085" i="3"/>
  <c r="K2084" i="3"/>
  <c r="K2083" i="3"/>
  <c r="K2082" i="3"/>
  <c r="K2081" i="3"/>
  <c r="K2080" i="3"/>
  <c r="K2079" i="3"/>
  <c r="K2078" i="3"/>
  <c r="K2077" i="3"/>
  <c r="K2076" i="3"/>
  <c r="K2075" i="3"/>
  <c r="K2074" i="3"/>
  <c r="K2073" i="3"/>
  <c r="K2072" i="3"/>
  <c r="K2063" i="3"/>
  <c r="K2062" i="3"/>
  <c r="K2061" i="3"/>
  <c r="K2060" i="3"/>
  <c r="K2059" i="3"/>
  <c r="K2058" i="3"/>
  <c r="K2057" i="3"/>
  <c r="K2056" i="3"/>
  <c r="K2055" i="3"/>
  <c r="K2054" i="3"/>
  <c r="K2053" i="3"/>
  <c r="K2052" i="3"/>
  <c r="K2051" i="3"/>
  <c r="K2050" i="3"/>
  <c r="L2050" i="3" s="1"/>
  <c r="K2049" i="3"/>
  <c r="O2049" i="3" s="1"/>
  <c r="K2040" i="3"/>
  <c r="K2039" i="3"/>
  <c r="K2038" i="3"/>
  <c r="K2037" i="3"/>
  <c r="K2036" i="3"/>
  <c r="K2035" i="3"/>
  <c r="K2034" i="3"/>
  <c r="K2033" i="3"/>
  <c r="K2032" i="3"/>
  <c r="K2031" i="3"/>
  <c r="K2030" i="3"/>
  <c r="K2029" i="3"/>
  <c r="K2028" i="3"/>
  <c r="K2027" i="3"/>
  <c r="L2027" i="3" s="1"/>
  <c r="L2028" i="3" s="1"/>
  <c r="L2029" i="3" s="1"/>
  <c r="L2030" i="3" s="1"/>
  <c r="L2031" i="3" s="1"/>
  <c r="L2032" i="3" s="1"/>
  <c r="L2033" i="3" s="1"/>
  <c r="L2034" i="3" s="1"/>
  <c r="L2035" i="3" s="1"/>
  <c r="L2036" i="3" s="1"/>
  <c r="L2037" i="3" s="1"/>
  <c r="L2038" i="3" s="1"/>
  <c r="L2039" i="3" s="1"/>
  <c r="L2040" i="3" s="1"/>
  <c r="K2026" i="3"/>
  <c r="K2018" i="3"/>
  <c r="K2017" i="3"/>
  <c r="K2016" i="3"/>
  <c r="K2015" i="3"/>
  <c r="K2014" i="3"/>
  <c r="K2013" i="3"/>
  <c r="K2012" i="3"/>
  <c r="K2011" i="3"/>
  <c r="K2010" i="3"/>
  <c r="K2009" i="3"/>
  <c r="K2008" i="3"/>
  <c r="K2007" i="3"/>
  <c r="K2006" i="3"/>
  <c r="K2005" i="3"/>
  <c r="L2005" i="3" s="1"/>
  <c r="L2006" i="3" s="1"/>
  <c r="L2007" i="3" s="1"/>
  <c r="K2004" i="3"/>
  <c r="O2004" i="3" s="1"/>
  <c r="K1995" i="3"/>
  <c r="K1994" i="3"/>
  <c r="K1993" i="3"/>
  <c r="K1992" i="3"/>
  <c r="K1991" i="3"/>
  <c r="K1990" i="3"/>
  <c r="K1989" i="3"/>
  <c r="K1988" i="3"/>
  <c r="K1987" i="3"/>
  <c r="K1986" i="3"/>
  <c r="K1985" i="3"/>
  <c r="K1984" i="3"/>
  <c r="K1983" i="3"/>
  <c r="K1982" i="3"/>
  <c r="L1982" i="3" s="1"/>
  <c r="L1983" i="3" s="1"/>
  <c r="K1981" i="3"/>
  <c r="K1972" i="3"/>
  <c r="K1971" i="3"/>
  <c r="K1970" i="3"/>
  <c r="K1969" i="3"/>
  <c r="K1968" i="3"/>
  <c r="K1967" i="3"/>
  <c r="K1966" i="3"/>
  <c r="K1965" i="3"/>
  <c r="K1964" i="3"/>
  <c r="K1963" i="3"/>
  <c r="K1962" i="3"/>
  <c r="K1961" i="3"/>
  <c r="K1960" i="3"/>
  <c r="K1959" i="3"/>
  <c r="L1959" i="3" s="1"/>
  <c r="K1958" i="3"/>
  <c r="O1958" i="3" s="1"/>
  <c r="K1949" i="3"/>
  <c r="K1948" i="3"/>
  <c r="K1947" i="3"/>
  <c r="K1946" i="3"/>
  <c r="K1945" i="3"/>
  <c r="K1944" i="3"/>
  <c r="K1943" i="3"/>
  <c r="K1942" i="3"/>
  <c r="K1941" i="3"/>
  <c r="K1940" i="3"/>
  <c r="K1939" i="3"/>
  <c r="K1938" i="3"/>
  <c r="K1937" i="3"/>
  <c r="K1936" i="3"/>
  <c r="L1936" i="3" s="1"/>
  <c r="L1937" i="3" s="1"/>
  <c r="L1938" i="3" s="1"/>
  <c r="L1939" i="3" s="1"/>
  <c r="L1940" i="3" s="1"/>
  <c r="L1941" i="3" s="1"/>
  <c r="L1942" i="3" s="1"/>
  <c r="L1943" i="3" s="1"/>
  <c r="L1944" i="3" s="1"/>
  <c r="L1945" i="3" s="1"/>
  <c r="L1946" i="3" s="1"/>
  <c r="L1947" i="3" s="1"/>
  <c r="L1948" i="3" s="1"/>
  <c r="L1949" i="3" s="1"/>
  <c r="K1935" i="3"/>
  <c r="K1926" i="3"/>
  <c r="K1925" i="3"/>
  <c r="K1924" i="3"/>
  <c r="K1923" i="3"/>
  <c r="K1922" i="3"/>
  <c r="K1921" i="3"/>
  <c r="K1920" i="3"/>
  <c r="K1919" i="3"/>
  <c r="K1918" i="3"/>
  <c r="K1917" i="3"/>
  <c r="K1916" i="3"/>
  <c r="K1915" i="3"/>
  <c r="K1914" i="3"/>
  <c r="K1913" i="3"/>
  <c r="L1913" i="3" s="1"/>
  <c r="L1914" i="3" s="1"/>
  <c r="L1915" i="3" s="1"/>
  <c r="K1912" i="3"/>
  <c r="O1912" i="3" s="1"/>
  <c r="K1904" i="3"/>
  <c r="K1903" i="3"/>
  <c r="K1902" i="3"/>
  <c r="K1901" i="3"/>
  <c r="K1900" i="3"/>
  <c r="K1899" i="3"/>
  <c r="K1898" i="3"/>
  <c r="K1897" i="3"/>
  <c r="K1896" i="3"/>
  <c r="K1895" i="3"/>
  <c r="K1894" i="3"/>
  <c r="K1893" i="3"/>
  <c r="K1892" i="3"/>
  <c r="K1891" i="3"/>
  <c r="L1891" i="3" s="1"/>
  <c r="L1892" i="3" s="1"/>
  <c r="K1890" i="3"/>
  <c r="K1881" i="3"/>
  <c r="K1880" i="3"/>
  <c r="K1879" i="3"/>
  <c r="K1878" i="3"/>
  <c r="K1877" i="3"/>
  <c r="K1876" i="3"/>
  <c r="K1875" i="3"/>
  <c r="K1874" i="3"/>
  <c r="K1873" i="3"/>
  <c r="K1872" i="3"/>
  <c r="K1871" i="3"/>
  <c r="K1870" i="3"/>
  <c r="K1869" i="3"/>
  <c r="K1868" i="3"/>
  <c r="L1868" i="3" s="1"/>
  <c r="K1867" i="3"/>
  <c r="O1867" i="3" s="1"/>
  <c r="K1858" i="3"/>
  <c r="K1857" i="3"/>
  <c r="K1856" i="3"/>
  <c r="K1855" i="3"/>
  <c r="K1854" i="3"/>
  <c r="K1853" i="3"/>
  <c r="K1852" i="3"/>
  <c r="K1851" i="3"/>
  <c r="K1850" i="3"/>
  <c r="K1849" i="3"/>
  <c r="K1848" i="3"/>
  <c r="K1847" i="3"/>
  <c r="K1846" i="3"/>
  <c r="K1845" i="3"/>
  <c r="L1845" i="3" s="1"/>
  <c r="L1846" i="3" s="1"/>
  <c r="L1847" i="3" s="1"/>
  <c r="L1848" i="3" s="1"/>
  <c r="L1849" i="3" s="1"/>
  <c r="L1850" i="3" s="1"/>
  <c r="L1851" i="3" s="1"/>
  <c r="L1852" i="3" s="1"/>
  <c r="L1853" i="3" s="1"/>
  <c r="L1854" i="3" s="1"/>
  <c r="L1855" i="3" s="1"/>
  <c r="L1856" i="3" s="1"/>
  <c r="L1857" i="3" s="1"/>
  <c r="L1858" i="3" s="1"/>
  <c r="K1844" i="3"/>
  <c r="K1835" i="3"/>
  <c r="K1834" i="3"/>
  <c r="K1833" i="3"/>
  <c r="K1832" i="3"/>
  <c r="K1831" i="3"/>
  <c r="K1830" i="3"/>
  <c r="K1829" i="3"/>
  <c r="K1828" i="3"/>
  <c r="K1827" i="3"/>
  <c r="K1826" i="3"/>
  <c r="K1825" i="3"/>
  <c r="K1824" i="3"/>
  <c r="K1823" i="3"/>
  <c r="K1822" i="3"/>
  <c r="L1822" i="3" s="1"/>
  <c r="L1823" i="3" s="1"/>
  <c r="L1824" i="3" s="1"/>
  <c r="K1821" i="3"/>
  <c r="O1821" i="3" s="1"/>
  <c r="K1812" i="3"/>
  <c r="K1811" i="3"/>
  <c r="K1810" i="3"/>
  <c r="K1809" i="3"/>
  <c r="K1808" i="3"/>
  <c r="K1807" i="3"/>
  <c r="K1806" i="3"/>
  <c r="K1805" i="3"/>
  <c r="K1804" i="3"/>
  <c r="K1803" i="3"/>
  <c r="K1802" i="3"/>
  <c r="K1801" i="3"/>
  <c r="K1800" i="3"/>
  <c r="K1799" i="3"/>
  <c r="L1799" i="3" s="1"/>
  <c r="L1800" i="3" s="1"/>
  <c r="K1798" i="3"/>
  <c r="K1790" i="3"/>
  <c r="K1789" i="3"/>
  <c r="K1788" i="3"/>
  <c r="K1787" i="3"/>
  <c r="K1786" i="3"/>
  <c r="K1785" i="3"/>
  <c r="K1784" i="3"/>
  <c r="K1783" i="3"/>
  <c r="K1782" i="3"/>
  <c r="K1781" i="3"/>
  <c r="K1780" i="3"/>
  <c r="K1779" i="3"/>
  <c r="K1778" i="3"/>
  <c r="K1777" i="3"/>
  <c r="L1777" i="3" s="1"/>
  <c r="K1776" i="3"/>
  <c r="O1776" i="3" s="1"/>
  <c r="K1767" i="3"/>
  <c r="K1766" i="3"/>
  <c r="K1765" i="3"/>
  <c r="K1764" i="3"/>
  <c r="K1763" i="3"/>
  <c r="K1762" i="3"/>
  <c r="K1761" i="3"/>
  <c r="K1760" i="3"/>
  <c r="K1759" i="3"/>
  <c r="K1758" i="3"/>
  <c r="K1757" i="3"/>
  <c r="K1756" i="3"/>
  <c r="K1755" i="3"/>
  <c r="K1754" i="3"/>
  <c r="L1754" i="3" s="1"/>
  <c r="L1755" i="3" s="1"/>
  <c r="L1756" i="3" s="1"/>
  <c r="L1757" i="3" s="1"/>
  <c r="L1758" i="3" s="1"/>
  <c r="L1759" i="3" s="1"/>
  <c r="L1760" i="3" s="1"/>
  <c r="L1761" i="3" s="1"/>
  <c r="L1762" i="3" s="1"/>
  <c r="L1763" i="3" s="1"/>
  <c r="L1764" i="3" s="1"/>
  <c r="L1765" i="3" s="1"/>
  <c r="L1766" i="3" s="1"/>
  <c r="L1767" i="3" s="1"/>
  <c r="K1753" i="3"/>
  <c r="K1744" i="3"/>
  <c r="K1743" i="3"/>
  <c r="K1742" i="3"/>
  <c r="K1741" i="3"/>
  <c r="K1740" i="3"/>
  <c r="K1739" i="3"/>
  <c r="K1738" i="3"/>
  <c r="K1737" i="3"/>
  <c r="K1736" i="3"/>
  <c r="K1735" i="3"/>
  <c r="K1734" i="3"/>
  <c r="K1733" i="3"/>
  <c r="K1732" i="3"/>
  <c r="K1731" i="3"/>
  <c r="K1730" i="3"/>
  <c r="K1729" i="3"/>
  <c r="K1728" i="3"/>
  <c r="K1727" i="3"/>
  <c r="K1726" i="3"/>
  <c r="K1725" i="3"/>
  <c r="K1724" i="3"/>
  <c r="K1723" i="3"/>
  <c r="K1722" i="3"/>
  <c r="K1721" i="3"/>
  <c r="K1720" i="3"/>
  <c r="K1719" i="3"/>
  <c r="K1718" i="3"/>
  <c r="K1717" i="3"/>
  <c r="L1717" i="3" s="1"/>
  <c r="K1716" i="3"/>
  <c r="K1708" i="3"/>
  <c r="K1707" i="3"/>
  <c r="K1706" i="3"/>
  <c r="K1705" i="3"/>
  <c r="K1704" i="3"/>
  <c r="K1703" i="3"/>
  <c r="K1702" i="3"/>
  <c r="K1701" i="3"/>
  <c r="K1700" i="3"/>
  <c r="K1699" i="3"/>
  <c r="K1698" i="3"/>
  <c r="K1697" i="3"/>
  <c r="K1696" i="3"/>
  <c r="K1695" i="3"/>
  <c r="L1695" i="3" s="1"/>
  <c r="L1696" i="3" s="1"/>
  <c r="L1697" i="3" s="1"/>
  <c r="L1698" i="3" s="1"/>
  <c r="L1699" i="3" s="1"/>
  <c r="L1700" i="3" s="1"/>
  <c r="L1701" i="3" s="1"/>
  <c r="L1702" i="3" s="1"/>
  <c r="L1703" i="3" s="1"/>
  <c r="L1704" i="3" s="1"/>
  <c r="L1705" i="3" s="1"/>
  <c r="L1706" i="3" s="1"/>
  <c r="L1707" i="3" s="1"/>
  <c r="L1708" i="3" s="1"/>
  <c r="K1694" i="3"/>
  <c r="O1694" i="3" s="1"/>
  <c r="K1685" i="3"/>
  <c r="K1684" i="3"/>
  <c r="K1683" i="3"/>
  <c r="K1682" i="3"/>
  <c r="K1681" i="3"/>
  <c r="K1680" i="3"/>
  <c r="K1679" i="3"/>
  <c r="K1678" i="3"/>
  <c r="K1677" i="3"/>
  <c r="K1676" i="3"/>
  <c r="K1675" i="3"/>
  <c r="K1674" i="3"/>
  <c r="K1673" i="3"/>
  <c r="K1672" i="3"/>
  <c r="L1672" i="3" s="1"/>
  <c r="L1673" i="3" s="1"/>
  <c r="L1674" i="3" s="1"/>
  <c r="K1671" i="3"/>
  <c r="O1671" i="3" s="1"/>
  <c r="K1662" i="3"/>
  <c r="K1661" i="3"/>
  <c r="K1660" i="3"/>
  <c r="K1659" i="3"/>
  <c r="K1658" i="3"/>
  <c r="K1657" i="3"/>
  <c r="K1656" i="3"/>
  <c r="K1655" i="3"/>
  <c r="K1654" i="3"/>
  <c r="K1653" i="3"/>
  <c r="K1652" i="3"/>
  <c r="K1651" i="3"/>
  <c r="K1650" i="3"/>
  <c r="K1649" i="3"/>
  <c r="L1649" i="3" s="1"/>
  <c r="L1650" i="3" s="1"/>
  <c r="K1648" i="3"/>
  <c r="O1648" i="3" s="1"/>
  <c r="K1639" i="3"/>
  <c r="K1638" i="3"/>
  <c r="K1637" i="3"/>
  <c r="K1636" i="3"/>
  <c r="K1635" i="3"/>
  <c r="K1634" i="3"/>
  <c r="K1633" i="3"/>
  <c r="K1632" i="3"/>
  <c r="K1631" i="3"/>
  <c r="K1630" i="3"/>
  <c r="K1629" i="3"/>
  <c r="K1628" i="3"/>
  <c r="K1627" i="3"/>
  <c r="K1626" i="3"/>
  <c r="L1626" i="3" s="1"/>
  <c r="K1625" i="3"/>
  <c r="K1616" i="3"/>
  <c r="K1615" i="3"/>
  <c r="K1614" i="3"/>
  <c r="K1613" i="3"/>
  <c r="K1612" i="3"/>
  <c r="K1611" i="3"/>
  <c r="K1610" i="3"/>
  <c r="K1609" i="3"/>
  <c r="K1608" i="3"/>
  <c r="K1607" i="3"/>
  <c r="K1606" i="3"/>
  <c r="K1605" i="3"/>
  <c r="K1604" i="3"/>
  <c r="K1603" i="3"/>
  <c r="L1603" i="3" s="1"/>
  <c r="L1604" i="3" s="1"/>
  <c r="L1605" i="3" s="1"/>
  <c r="L1606" i="3" s="1"/>
  <c r="L1607" i="3" s="1"/>
  <c r="L1608" i="3" s="1"/>
  <c r="L1609" i="3" s="1"/>
  <c r="L1610" i="3" s="1"/>
  <c r="L1611" i="3" s="1"/>
  <c r="L1612" i="3" s="1"/>
  <c r="L1613" i="3" s="1"/>
  <c r="L1614" i="3" s="1"/>
  <c r="L1615" i="3" s="1"/>
  <c r="L1616" i="3" s="1"/>
  <c r="K1602" i="3"/>
  <c r="O1602" i="3" s="1"/>
  <c r="K1594" i="3"/>
  <c r="K1593" i="3"/>
  <c r="K1592" i="3"/>
  <c r="K1591" i="3"/>
  <c r="K1590" i="3"/>
  <c r="K1589" i="3"/>
  <c r="K1588" i="3"/>
  <c r="K1587" i="3"/>
  <c r="K1586" i="3"/>
  <c r="K1585" i="3"/>
  <c r="K1584" i="3"/>
  <c r="K1583" i="3"/>
  <c r="K1582" i="3"/>
  <c r="K1581" i="3"/>
  <c r="L1581" i="3" s="1"/>
  <c r="L1582" i="3" s="1"/>
  <c r="L1583" i="3" s="1"/>
  <c r="K1580" i="3"/>
  <c r="O1580" i="3" s="1"/>
  <c r="K1571" i="3"/>
  <c r="K1570" i="3"/>
  <c r="K1569" i="3"/>
  <c r="K1568" i="3"/>
  <c r="K1567" i="3"/>
  <c r="K1566" i="3"/>
  <c r="K1565" i="3"/>
  <c r="K1564" i="3"/>
  <c r="K1563" i="3"/>
  <c r="K1562" i="3"/>
  <c r="K1561" i="3"/>
  <c r="K1560" i="3"/>
  <c r="K1559" i="3"/>
  <c r="K1558" i="3"/>
  <c r="L1558" i="3" s="1"/>
  <c r="L1559" i="3" s="1"/>
  <c r="K1557" i="3"/>
  <c r="O1557" i="3" s="1"/>
  <c r="K1548" i="3"/>
  <c r="K1547" i="3"/>
  <c r="K1546" i="3"/>
  <c r="K1545" i="3"/>
  <c r="K1544" i="3"/>
  <c r="K1543" i="3"/>
  <c r="K1542" i="3"/>
  <c r="K1541" i="3"/>
  <c r="K1540" i="3"/>
  <c r="K1539" i="3"/>
  <c r="K1538" i="3"/>
  <c r="K1537" i="3"/>
  <c r="K1536" i="3"/>
  <c r="K1535" i="3"/>
  <c r="L1535" i="3" s="1"/>
  <c r="K1534" i="3"/>
  <c r="K1525" i="3"/>
  <c r="K1524" i="3"/>
  <c r="K1523" i="3"/>
  <c r="K1522" i="3"/>
  <c r="K1521" i="3"/>
  <c r="K1520" i="3"/>
  <c r="K1519" i="3"/>
  <c r="K1518" i="3"/>
  <c r="K1517" i="3"/>
  <c r="K1516" i="3"/>
  <c r="K1515" i="3"/>
  <c r="K1514" i="3"/>
  <c r="K1513" i="3"/>
  <c r="K1512" i="3"/>
  <c r="L1512" i="3" s="1"/>
  <c r="L1513" i="3" s="1"/>
  <c r="L1514" i="3" s="1"/>
  <c r="L1515" i="3" s="1"/>
  <c r="L1516" i="3" s="1"/>
  <c r="L1517" i="3" s="1"/>
  <c r="L1518" i="3" s="1"/>
  <c r="L1519" i="3" s="1"/>
  <c r="L1520" i="3" s="1"/>
  <c r="L1521" i="3" s="1"/>
  <c r="L1522" i="3" s="1"/>
  <c r="L1523" i="3" s="1"/>
  <c r="L1524" i="3" s="1"/>
  <c r="L1525" i="3" s="1"/>
  <c r="K1511" i="3"/>
  <c r="O1511" i="3" s="1"/>
  <c r="K1502" i="3"/>
  <c r="K1501" i="3"/>
  <c r="K1500" i="3"/>
  <c r="K1499" i="3"/>
  <c r="K1498" i="3"/>
  <c r="K1497" i="3"/>
  <c r="K1496" i="3"/>
  <c r="K1495" i="3"/>
  <c r="K1494" i="3"/>
  <c r="K1493" i="3"/>
  <c r="K1492" i="3"/>
  <c r="K1491" i="3"/>
  <c r="K1490" i="3"/>
  <c r="K1489" i="3"/>
  <c r="L1489" i="3" s="1"/>
  <c r="L1490" i="3" s="1"/>
  <c r="L1491" i="3" s="1"/>
  <c r="K1488" i="3"/>
  <c r="O1488" i="3" s="1"/>
  <c r="K1480" i="3"/>
  <c r="K1479" i="3"/>
  <c r="K1478" i="3"/>
  <c r="K1477" i="3"/>
  <c r="K1476" i="3"/>
  <c r="K1475" i="3"/>
  <c r="K1474" i="3"/>
  <c r="K1473" i="3"/>
  <c r="K1472" i="3"/>
  <c r="K1471" i="3"/>
  <c r="K1470" i="3"/>
  <c r="K1469" i="3"/>
  <c r="K1468" i="3"/>
  <c r="K1467" i="3"/>
  <c r="L1467" i="3" s="1"/>
  <c r="L1468" i="3" s="1"/>
  <c r="K1466" i="3"/>
  <c r="O1466" i="3" s="1"/>
  <c r="K1457" i="3"/>
  <c r="K1456" i="3"/>
  <c r="K1455" i="3"/>
  <c r="K1454" i="3"/>
  <c r="K1453" i="3"/>
  <c r="K1452" i="3"/>
  <c r="K1451" i="3"/>
  <c r="K1450" i="3"/>
  <c r="K1449" i="3"/>
  <c r="K1448" i="3"/>
  <c r="K1447" i="3"/>
  <c r="K1446" i="3"/>
  <c r="K1445" i="3"/>
  <c r="K1444" i="3"/>
  <c r="L1444" i="3" s="1"/>
  <c r="K1443" i="3"/>
  <c r="K1434" i="3"/>
  <c r="K1433" i="3"/>
  <c r="K1432" i="3"/>
  <c r="K1431" i="3"/>
  <c r="K1430" i="3"/>
  <c r="K1429" i="3"/>
  <c r="K1428" i="3"/>
  <c r="K1427" i="3"/>
  <c r="K1426" i="3"/>
  <c r="K1425" i="3"/>
  <c r="K1424" i="3"/>
  <c r="K1423" i="3"/>
  <c r="K1422" i="3"/>
  <c r="K1421" i="3"/>
  <c r="L1421" i="3" s="1"/>
  <c r="L1422" i="3" s="1"/>
  <c r="L1423" i="3" s="1"/>
  <c r="L1424" i="3" s="1"/>
  <c r="L1425" i="3" s="1"/>
  <c r="L1426" i="3" s="1"/>
  <c r="L1427" i="3" s="1"/>
  <c r="L1428" i="3" s="1"/>
  <c r="L1429" i="3" s="1"/>
  <c r="L1430" i="3" s="1"/>
  <c r="L1431" i="3" s="1"/>
  <c r="L1432" i="3" s="1"/>
  <c r="L1433" i="3" s="1"/>
  <c r="L1434" i="3" s="1"/>
  <c r="K1420" i="3"/>
  <c r="O1420" i="3" s="1"/>
  <c r="K1411" i="3"/>
  <c r="K1410" i="3"/>
  <c r="K1409" i="3"/>
  <c r="K1408" i="3"/>
  <c r="K1407" i="3"/>
  <c r="K1406" i="3"/>
  <c r="K1405" i="3"/>
  <c r="K1404" i="3"/>
  <c r="K1403" i="3"/>
  <c r="K1402" i="3"/>
  <c r="K1401" i="3"/>
  <c r="K1400" i="3"/>
  <c r="K1399" i="3"/>
  <c r="K1398" i="3"/>
  <c r="L1398" i="3" s="1"/>
  <c r="L1399" i="3" s="1"/>
  <c r="L1400" i="3" s="1"/>
  <c r="K1397" i="3"/>
  <c r="O1397" i="3" s="1"/>
  <c r="K1388" i="3"/>
  <c r="K1387" i="3"/>
  <c r="K1386" i="3"/>
  <c r="K1385" i="3"/>
  <c r="K1384" i="3"/>
  <c r="K1383" i="3"/>
  <c r="K1382" i="3"/>
  <c r="K1381" i="3"/>
  <c r="K1380" i="3"/>
  <c r="K1379" i="3"/>
  <c r="K1378" i="3"/>
  <c r="K1377" i="3"/>
  <c r="K1376" i="3"/>
  <c r="K1375" i="3"/>
  <c r="L1375" i="3" s="1"/>
  <c r="L1376" i="3" s="1"/>
  <c r="K1374" i="3"/>
  <c r="O1374" i="3" s="1"/>
  <c r="K1366" i="3"/>
  <c r="K1365" i="3"/>
  <c r="K1364" i="3"/>
  <c r="K1363" i="3"/>
  <c r="K1362" i="3"/>
  <c r="K1361" i="3"/>
  <c r="K1360" i="3"/>
  <c r="K1359" i="3"/>
  <c r="K1358" i="3"/>
  <c r="K1357" i="3"/>
  <c r="K1356" i="3"/>
  <c r="K1355" i="3"/>
  <c r="K1354" i="3"/>
  <c r="K1353" i="3"/>
  <c r="L1353" i="3" s="1"/>
  <c r="K1352" i="3"/>
  <c r="K1343" i="3"/>
  <c r="K1342" i="3"/>
  <c r="K1341" i="3"/>
  <c r="K1340" i="3"/>
  <c r="K1339" i="3"/>
  <c r="K1338" i="3"/>
  <c r="K1337" i="3"/>
  <c r="K1336" i="3"/>
  <c r="K1335" i="3"/>
  <c r="K1334" i="3"/>
  <c r="K1333" i="3"/>
  <c r="K1332" i="3"/>
  <c r="K1331" i="3"/>
  <c r="K1330" i="3"/>
  <c r="L1330" i="3" s="1"/>
  <c r="L1331" i="3" s="1"/>
  <c r="L1332" i="3" s="1"/>
  <c r="L1333" i="3" s="1"/>
  <c r="L1334" i="3" s="1"/>
  <c r="L1335" i="3" s="1"/>
  <c r="L1336" i="3" s="1"/>
  <c r="L1337" i="3" s="1"/>
  <c r="L1338" i="3" s="1"/>
  <c r="L1339" i="3" s="1"/>
  <c r="L1340" i="3" s="1"/>
  <c r="L1341" i="3" s="1"/>
  <c r="L1342" i="3" s="1"/>
  <c r="L1343" i="3" s="1"/>
  <c r="K1329" i="3"/>
  <c r="O1329" i="3" s="1"/>
  <c r="K1320" i="3"/>
  <c r="K1319" i="3"/>
  <c r="K1318" i="3"/>
  <c r="K1317" i="3"/>
  <c r="K1316" i="3"/>
  <c r="K1315" i="3"/>
  <c r="K1314" i="3"/>
  <c r="K1313" i="3"/>
  <c r="K1312" i="3"/>
  <c r="K1311" i="3"/>
  <c r="K1310" i="3"/>
  <c r="K1309" i="3"/>
  <c r="K1308" i="3"/>
  <c r="K1307" i="3"/>
  <c r="L1307" i="3" s="1"/>
  <c r="L1308" i="3" s="1"/>
  <c r="L1309" i="3" s="1"/>
  <c r="K1306" i="3"/>
  <c r="O1306" i="3" s="1"/>
  <c r="K1297" i="3"/>
  <c r="K1296" i="3"/>
  <c r="K1295" i="3"/>
  <c r="K1294" i="3"/>
  <c r="K1293" i="3"/>
  <c r="K1292" i="3"/>
  <c r="K1291" i="3"/>
  <c r="K1290" i="3"/>
  <c r="K1289" i="3"/>
  <c r="K1288" i="3"/>
  <c r="K1287" i="3"/>
  <c r="K1286" i="3"/>
  <c r="K1285" i="3"/>
  <c r="K1284" i="3"/>
  <c r="L1284" i="3" s="1"/>
  <c r="L1285" i="3" s="1"/>
  <c r="K1283" i="3"/>
  <c r="O1283" i="3" s="1"/>
  <c r="K1274" i="3"/>
  <c r="K1273" i="3"/>
  <c r="K1272" i="3"/>
  <c r="K1271" i="3"/>
  <c r="K1270" i="3"/>
  <c r="K1269" i="3"/>
  <c r="K1268" i="3"/>
  <c r="K1267" i="3"/>
  <c r="K1266" i="3"/>
  <c r="K1265" i="3"/>
  <c r="K1264" i="3"/>
  <c r="K1263" i="3"/>
  <c r="K1262" i="3"/>
  <c r="K1261" i="3"/>
  <c r="L1261" i="3" s="1"/>
  <c r="K1260" i="3"/>
  <c r="K1252" i="3"/>
  <c r="K1251" i="3"/>
  <c r="K1250" i="3"/>
  <c r="K1249" i="3"/>
  <c r="K1248" i="3"/>
  <c r="K1247" i="3"/>
  <c r="K1246" i="3"/>
  <c r="K1245" i="3"/>
  <c r="K1244" i="3"/>
  <c r="K1243" i="3"/>
  <c r="K1242" i="3"/>
  <c r="K1241" i="3"/>
  <c r="K1240" i="3"/>
  <c r="K1239" i="3"/>
  <c r="L1239" i="3" s="1"/>
  <c r="L1240" i="3" s="1"/>
  <c r="L1241" i="3" s="1"/>
  <c r="L1242" i="3" s="1"/>
  <c r="L1243" i="3" s="1"/>
  <c r="L1244" i="3" s="1"/>
  <c r="L1245" i="3" s="1"/>
  <c r="L1246" i="3" s="1"/>
  <c r="L1247" i="3" s="1"/>
  <c r="L1248" i="3" s="1"/>
  <c r="L1249" i="3" s="1"/>
  <c r="L1250" i="3" s="1"/>
  <c r="L1251" i="3" s="1"/>
  <c r="L1252" i="3" s="1"/>
  <c r="K1238" i="3"/>
  <c r="O1238" i="3" s="1"/>
  <c r="K1229" i="3"/>
  <c r="K1228" i="3"/>
  <c r="K1227" i="3"/>
  <c r="K1226" i="3"/>
  <c r="K1225" i="3"/>
  <c r="K1224" i="3"/>
  <c r="K1223" i="3"/>
  <c r="K1222" i="3"/>
  <c r="K1221" i="3"/>
  <c r="K1220" i="3"/>
  <c r="K1219" i="3"/>
  <c r="K1218" i="3"/>
  <c r="K1217" i="3"/>
  <c r="K1216" i="3"/>
  <c r="L1216" i="3" s="1"/>
  <c r="L1217" i="3" s="1"/>
  <c r="L1218" i="3" s="1"/>
  <c r="K1215" i="3"/>
  <c r="O1215" i="3" s="1"/>
  <c r="K1206" i="3"/>
  <c r="K1205" i="3"/>
  <c r="K1204" i="3"/>
  <c r="K1203" i="3"/>
  <c r="K1202" i="3"/>
  <c r="K1201" i="3"/>
  <c r="K1200" i="3"/>
  <c r="K1199" i="3"/>
  <c r="K1198" i="3"/>
  <c r="K1197" i="3"/>
  <c r="K1196" i="3"/>
  <c r="K1195" i="3"/>
  <c r="K1194" i="3"/>
  <c r="K1193" i="3"/>
  <c r="L1193" i="3" s="1"/>
  <c r="L1194" i="3" s="1"/>
  <c r="K1192" i="3"/>
  <c r="O1192" i="3" s="1"/>
  <c r="K1183" i="3"/>
  <c r="K1182" i="3"/>
  <c r="K1181" i="3"/>
  <c r="K1180" i="3"/>
  <c r="K1179" i="3"/>
  <c r="K1178" i="3"/>
  <c r="K1177" i="3"/>
  <c r="K1176" i="3"/>
  <c r="K1175" i="3"/>
  <c r="K1174" i="3"/>
  <c r="K1173" i="3"/>
  <c r="K1172" i="3"/>
  <c r="K1171" i="3"/>
  <c r="K1170" i="3"/>
  <c r="L1170" i="3" s="1"/>
  <c r="K1169" i="3"/>
  <c r="K1160" i="3"/>
  <c r="K1159" i="3"/>
  <c r="K1158" i="3"/>
  <c r="K1157" i="3"/>
  <c r="K1156" i="3"/>
  <c r="K1155" i="3"/>
  <c r="K1154" i="3"/>
  <c r="K1153" i="3"/>
  <c r="K1152" i="3"/>
  <c r="K1151" i="3"/>
  <c r="K1150" i="3"/>
  <c r="K1149" i="3"/>
  <c r="K1148" i="3"/>
  <c r="K1147" i="3"/>
  <c r="L1147" i="3" s="1"/>
  <c r="L1148" i="3" s="1"/>
  <c r="L1149" i="3" s="1"/>
  <c r="L1150" i="3" s="1"/>
  <c r="L1151" i="3" s="1"/>
  <c r="L1152" i="3" s="1"/>
  <c r="L1153" i="3" s="1"/>
  <c r="L1154" i="3" s="1"/>
  <c r="L1155" i="3" s="1"/>
  <c r="L1156" i="3" s="1"/>
  <c r="L1157" i="3" s="1"/>
  <c r="L1158" i="3" s="1"/>
  <c r="L1159" i="3" s="1"/>
  <c r="L1160" i="3" s="1"/>
  <c r="K1146" i="3"/>
  <c r="O1146" i="3" s="1"/>
  <c r="K1138" i="3"/>
  <c r="K1137" i="3"/>
  <c r="K1136" i="3"/>
  <c r="K1135" i="3"/>
  <c r="K1134" i="3"/>
  <c r="K1133" i="3"/>
  <c r="K1132" i="3"/>
  <c r="K1131" i="3"/>
  <c r="K1130" i="3"/>
  <c r="K1129" i="3"/>
  <c r="K1128" i="3"/>
  <c r="K1127" i="3"/>
  <c r="K1126" i="3"/>
  <c r="K1125" i="3"/>
  <c r="L1125" i="3" s="1"/>
  <c r="L1126" i="3" s="1"/>
  <c r="L1127" i="3" s="1"/>
  <c r="K1124" i="3"/>
  <c r="O1124" i="3" s="1"/>
  <c r="K1115" i="3"/>
  <c r="K1114" i="3"/>
  <c r="K1113" i="3"/>
  <c r="K1112" i="3"/>
  <c r="K1111" i="3"/>
  <c r="K1110" i="3"/>
  <c r="K1109" i="3"/>
  <c r="K1108" i="3"/>
  <c r="K1107" i="3"/>
  <c r="K1106" i="3"/>
  <c r="K1105" i="3"/>
  <c r="K1104" i="3"/>
  <c r="K1103" i="3"/>
  <c r="K1102" i="3"/>
  <c r="L1102" i="3" s="1"/>
  <c r="L1103" i="3" s="1"/>
  <c r="K1101" i="3"/>
  <c r="O1101" i="3" s="1"/>
  <c r="K1092" i="3"/>
  <c r="K1091" i="3"/>
  <c r="K1090" i="3"/>
  <c r="K1089" i="3"/>
  <c r="K1088" i="3"/>
  <c r="K1087" i="3"/>
  <c r="K1086" i="3"/>
  <c r="K1085" i="3"/>
  <c r="K1084" i="3"/>
  <c r="K1083" i="3"/>
  <c r="K1082" i="3"/>
  <c r="K1081" i="3"/>
  <c r="K1080" i="3"/>
  <c r="K1079" i="3"/>
  <c r="L1079" i="3" s="1"/>
  <c r="K1078" i="3"/>
  <c r="K1069" i="3"/>
  <c r="K1068" i="3"/>
  <c r="K1067" i="3"/>
  <c r="K1066" i="3"/>
  <c r="K1065" i="3"/>
  <c r="K1064" i="3"/>
  <c r="K1063" i="3"/>
  <c r="K1062" i="3"/>
  <c r="K1061" i="3"/>
  <c r="K1060" i="3"/>
  <c r="K1059" i="3"/>
  <c r="K1058" i="3"/>
  <c r="K1057" i="3"/>
  <c r="K1056" i="3"/>
  <c r="L1056" i="3" s="1"/>
  <c r="L1057" i="3" s="1"/>
  <c r="L1058" i="3" s="1"/>
  <c r="L1059" i="3" s="1"/>
  <c r="L1060" i="3" s="1"/>
  <c r="L1061" i="3" s="1"/>
  <c r="L1062" i="3" s="1"/>
  <c r="L1063" i="3" s="1"/>
  <c r="L1064" i="3" s="1"/>
  <c r="L1065" i="3" s="1"/>
  <c r="L1066" i="3" s="1"/>
  <c r="L1067" i="3" s="1"/>
  <c r="L1068" i="3" s="1"/>
  <c r="L1069" i="3" s="1"/>
  <c r="K1055" i="3"/>
  <c r="O1055" i="3" s="1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L1033" i="3" s="1"/>
  <c r="L1034" i="3" s="1"/>
  <c r="L1035" i="3" s="1"/>
  <c r="K1032" i="3"/>
  <c r="O1032" i="3" s="1"/>
  <c r="K1024" i="3"/>
  <c r="K1023" i="3"/>
  <c r="K1022" i="3"/>
  <c r="K1021" i="3"/>
  <c r="K1020" i="3"/>
  <c r="K1019" i="3"/>
  <c r="K1018" i="3"/>
  <c r="K1017" i="3"/>
  <c r="K1016" i="3"/>
  <c r="K1015" i="3"/>
  <c r="K1014" i="3"/>
  <c r="K1013" i="3"/>
  <c r="K1012" i="3"/>
  <c r="K1011" i="3"/>
  <c r="L1011" i="3" s="1"/>
  <c r="L1012" i="3" s="1"/>
  <c r="K1010" i="3"/>
  <c r="O1010" i="3" s="1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L988" i="3" s="1"/>
  <c r="K987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L965" i="3" s="1"/>
  <c r="L966" i="3" s="1"/>
  <c r="L967" i="3" s="1"/>
  <c r="L968" i="3" s="1"/>
  <c r="L969" i="3" s="1"/>
  <c r="L970" i="3" s="1"/>
  <c r="L971" i="3" s="1"/>
  <c r="L972" i="3" s="1"/>
  <c r="L973" i="3" s="1"/>
  <c r="L974" i="3" s="1"/>
  <c r="L975" i="3" s="1"/>
  <c r="L976" i="3" s="1"/>
  <c r="L977" i="3" s="1"/>
  <c r="L978" i="3" s="1"/>
  <c r="K964" i="3"/>
  <c r="O964" i="3" s="1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L942" i="3" s="1"/>
  <c r="L943" i="3" s="1"/>
  <c r="L944" i="3" s="1"/>
  <c r="K941" i="3"/>
  <c r="O941" i="3" s="1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L919" i="3" s="1"/>
  <c r="L920" i="3" s="1"/>
  <c r="K918" i="3"/>
  <c r="O918" i="3" s="1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L897" i="3" s="1"/>
  <c r="K896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L874" i="3" s="1"/>
  <c r="L875" i="3" s="1"/>
  <c r="L876" i="3" s="1"/>
  <c r="L877" i="3" s="1"/>
  <c r="L878" i="3" s="1"/>
  <c r="L879" i="3" s="1"/>
  <c r="L880" i="3" s="1"/>
  <c r="L881" i="3" s="1"/>
  <c r="L882" i="3" s="1"/>
  <c r="L883" i="3" s="1"/>
  <c r="L884" i="3" s="1"/>
  <c r="L885" i="3" s="1"/>
  <c r="L886" i="3" s="1"/>
  <c r="L887" i="3" s="1"/>
  <c r="K873" i="3"/>
  <c r="O873" i="3" s="1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L851" i="3" s="1"/>
  <c r="L852" i="3" s="1"/>
  <c r="L853" i="3" s="1"/>
  <c r="K850" i="3"/>
  <c r="O850" i="3" s="1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L828" i="3" s="1"/>
  <c r="L829" i="3" s="1"/>
  <c r="K827" i="3"/>
  <c r="O827" i="3" s="1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L805" i="3" s="1"/>
  <c r="K804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L783" i="3" s="1"/>
  <c r="L784" i="3" s="1"/>
  <c r="L785" i="3" s="1"/>
  <c r="L786" i="3" s="1"/>
  <c r="L787" i="3" s="1"/>
  <c r="L788" i="3" s="1"/>
  <c r="L789" i="3" s="1"/>
  <c r="L790" i="3" s="1"/>
  <c r="L791" i="3" s="1"/>
  <c r="L792" i="3" s="1"/>
  <c r="L793" i="3" s="1"/>
  <c r="L794" i="3" s="1"/>
  <c r="L795" i="3" s="1"/>
  <c r="L796" i="3" s="1"/>
  <c r="K782" i="3"/>
  <c r="O782" i="3" s="1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L760" i="3" s="1"/>
  <c r="L761" i="3" s="1"/>
  <c r="L762" i="3" s="1"/>
  <c r="K759" i="3"/>
  <c r="O759" i="3" s="1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L737" i="3" s="1"/>
  <c r="L738" i="3" s="1"/>
  <c r="K736" i="3"/>
  <c r="O736" i="3" s="1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L714" i="3" s="1"/>
  <c r="K713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L691" i="3" s="1"/>
  <c r="L692" i="3" s="1"/>
  <c r="L693" i="3" s="1"/>
  <c r="L694" i="3" s="1"/>
  <c r="L695" i="3" s="1"/>
  <c r="L696" i="3" s="1"/>
  <c r="L697" i="3" s="1"/>
  <c r="L698" i="3" s="1"/>
  <c r="L699" i="3" s="1"/>
  <c r="L700" i="3" s="1"/>
  <c r="L701" i="3" s="1"/>
  <c r="L702" i="3" s="1"/>
  <c r="L703" i="3" s="1"/>
  <c r="L704" i="3" s="1"/>
  <c r="K690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L669" i="3" s="1"/>
  <c r="L670" i="3" s="1"/>
  <c r="L671" i="3" s="1"/>
  <c r="K668" i="3"/>
  <c r="O668" i="3" s="1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L646" i="3" s="1"/>
  <c r="L647" i="3" s="1"/>
  <c r="K645" i="3"/>
  <c r="O645" i="3" s="1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L623" i="3" s="1"/>
  <c r="K622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L600" i="3" s="1"/>
  <c r="L601" i="3" s="1"/>
  <c r="L602" i="3" s="1"/>
  <c r="L603" i="3" s="1"/>
  <c r="L604" i="3" s="1"/>
  <c r="L605" i="3" s="1"/>
  <c r="L606" i="3" s="1"/>
  <c r="L607" i="3" s="1"/>
  <c r="L608" i="3" s="1"/>
  <c r="L609" i="3" s="1"/>
  <c r="L610" i="3" s="1"/>
  <c r="L611" i="3" s="1"/>
  <c r="L612" i="3" s="1"/>
  <c r="L613" i="3" s="1"/>
  <c r="K599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L577" i="3" s="1"/>
  <c r="L578" i="3" s="1"/>
  <c r="L579" i="3" s="1"/>
  <c r="K576" i="3"/>
  <c r="O576" i="3" s="1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L556" i="3" s="1"/>
  <c r="L557" i="3" s="1"/>
  <c r="K555" i="3"/>
  <c r="O555" i="3" s="1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L533" i="3" s="1"/>
  <c r="K532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L510" i="3" s="1"/>
  <c r="L511" i="3" s="1"/>
  <c r="L512" i="3" s="1"/>
  <c r="L513" i="3" s="1"/>
  <c r="L514" i="3" s="1"/>
  <c r="L515" i="3" s="1"/>
  <c r="L516" i="3" s="1"/>
  <c r="L517" i="3" s="1"/>
  <c r="L518" i="3" s="1"/>
  <c r="L519" i="3" s="1"/>
  <c r="L520" i="3" s="1"/>
  <c r="L521" i="3" s="1"/>
  <c r="L522" i="3" s="1"/>
  <c r="L523" i="3" s="1"/>
  <c r="K509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L487" i="3" s="1"/>
  <c r="L488" i="3" s="1"/>
  <c r="L489" i="3" s="1"/>
  <c r="K486" i="3"/>
  <c r="O486" i="3" s="1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L464" i="3" s="1"/>
  <c r="K463" i="3"/>
  <c r="O463" i="3" s="1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L442" i="3" s="1"/>
  <c r="K441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L419" i="3" s="1"/>
  <c r="L420" i="3" s="1"/>
  <c r="L421" i="3" s="1"/>
  <c r="L422" i="3" s="1"/>
  <c r="L423" i="3" s="1"/>
  <c r="L424" i="3" s="1"/>
  <c r="L425" i="3" s="1"/>
  <c r="L426" i="3" s="1"/>
  <c r="L427" i="3" s="1"/>
  <c r="K418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L396" i="3" s="1"/>
  <c r="L397" i="3" s="1"/>
  <c r="L398" i="3" s="1"/>
  <c r="K395" i="3"/>
  <c r="O395" i="3" s="1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L373" i="3" s="1"/>
  <c r="K372" i="3"/>
  <c r="O372" i="3" s="1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L350" i="3" s="1"/>
  <c r="K349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L328" i="3" s="1"/>
  <c r="L329" i="3" s="1"/>
  <c r="L330" i="3" s="1"/>
  <c r="L331" i="3" s="1"/>
  <c r="L332" i="3" s="1"/>
  <c r="L333" i="3" s="1"/>
  <c r="L334" i="3" s="1"/>
  <c r="L335" i="3" s="1"/>
  <c r="L336" i="3" s="1"/>
  <c r="L337" i="3" s="1"/>
  <c r="L338" i="3" s="1"/>
  <c r="L339" i="3" s="1"/>
  <c r="L340" i="3" s="1"/>
  <c r="L341" i="3" s="1"/>
  <c r="K327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L305" i="3" s="1"/>
  <c r="L306" i="3" s="1"/>
  <c r="L307" i="3" s="1"/>
  <c r="K304" i="3"/>
  <c r="O304" i="3" s="1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L282" i="3" s="1"/>
  <c r="K281" i="3"/>
  <c r="O281" i="3" s="1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L260" i="3" s="1"/>
  <c r="K259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L238" i="3" s="1"/>
  <c r="L239" i="3" s="1"/>
  <c r="L240" i="3" s="1"/>
  <c r="L241" i="3" s="1"/>
  <c r="L242" i="3" s="1"/>
  <c r="L243" i="3" s="1"/>
  <c r="L244" i="3" s="1"/>
  <c r="L245" i="3" s="1"/>
  <c r="L246" i="3" s="1"/>
  <c r="L247" i="3" s="1"/>
  <c r="L248" i="3" s="1"/>
  <c r="L249" i="3" s="1"/>
  <c r="L250" i="3" s="1"/>
  <c r="L251" i="3" s="1"/>
  <c r="K237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L216" i="3" s="1"/>
  <c r="L217" i="3" s="1"/>
  <c r="L218" i="3" s="1"/>
  <c r="K215" i="3"/>
  <c r="O215" i="3" s="1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L170" i="3" s="1"/>
  <c r="K169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L147" i="3" s="1"/>
  <c r="L148" i="3" s="1"/>
  <c r="L149" i="3" s="1"/>
  <c r="L150" i="3" s="1"/>
  <c r="L151" i="3" s="1"/>
  <c r="L152" i="3" s="1"/>
  <c r="L153" i="3" s="1"/>
  <c r="L154" i="3" s="1"/>
  <c r="L155" i="3" s="1"/>
  <c r="L156" i="3" s="1"/>
  <c r="L157" i="3" s="1"/>
  <c r="L158" i="3" s="1"/>
  <c r="L159" i="3" s="1"/>
  <c r="L160" i="3" s="1"/>
  <c r="K146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L124" i="3" s="1"/>
  <c r="L125" i="3" s="1"/>
  <c r="L126" i="3" s="1"/>
  <c r="K123" i="3"/>
  <c r="O123" i="3" s="1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L102" i="3" s="1"/>
  <c r="K101" i="3"/>
  <c r="O101" i="3" s="1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L79" i="3" s="1"/>
  <c r="K78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L56" i="3" s="1"/>
  <c r="L57" i="3" s="1"/>
  <c r="L58" i="3" s="1"/>
  <c r="L59" i="3" s="1"/>
  <c r="L60" i="3" s="1"/>
  <c r="L61" i="3" s="1"/>
  <c r="L62" i="3" s="1"/>
  <c r="L63" i="3" s="1"/>
  <c r="L64" i="3" s="1"/>
  <c r="L65" i="3" s="1"/>
  <c r="L66" i="3" s="1"/>
  <c r="L67" i="3" s="1"/>
  <c r="L68" i="3" s="1"/>
  <c r="L69" i="3" s="1"/>
  <c r="K55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L33" i="3" s="1"/>
  <c r="L34" i="3" s="1"/>
  <c r="L35" i="3" s="1"/>
  <c r="K32" i="3"/>
  <c r="O32" i="3" s="1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L10" i="3" s="1"/>
  <c r="M9" i="3"/>
  <c r="K9" i="3"/>
  <c r="P1912" i="4" l="1"/>
  <c r="Q1912" i="4"/>
  <c r="L751" i="4"/>
  <c r="P737" i="4"/>
  <c r="AB737" i="4" s="1"/>
  <c r="Q737" i="4"/>
  <c r="L1926" i="4"/>
  <c r="L11" i="4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Z1594" i="1"/>
  <c r="AD1594" i="1"/>
  <c r="AC1594" i="1"/>
  <c r="AC1593" i="1"/>
  <c r="AB1594" i="1"/>
  <c r="Z4531" i="1"/>
  <c r="AD4531" i="1"/>
  <c r="AC4531" i="1"/>
  <c r="AC4530" i="1"/>
  <c r="AB4531" i="1"/>
  <c r="Z4007" i="1"/>
  <c r="AD4007" i="1"/>
  <c r="AC4007" i="1"/>
  <c r="AB4007" i="1"/>
  <c r="Z2614" i="1"/>
  <c r="AD2614" i="1"/>
  <c r="AC2614" i="1"/>
  <c r="AB2614" i="1"/>
  <c r="Z4851" i="1"/>
  <c r="AC4851" i="1"/>
  <c r="AB4851" i="1"/>
  <c r="AD4851" i="1"/>
  <c r="Z2852" i="1"/>
  <c r="AC2852" i="1"/>
  <c r="AD2852" i="1"/>
  <c r="AC2851" i="1"/>
  <c r="AB2852" i="1"/>
  <c r="Z3912" i="1"/>
  <c r="AD3912" i="1"/>
  <c r="AB3912" i="1"/>
  <c r="AC3912" i="1"/>
  <c r="Z4760" i="1"/>
  <c r="AD4760" i="1"/>
  <c r="AC4760" i="1"/>
  <c r="AB4760" i="1"/>
  <c r="AC4759" i="1"/>
  <c r="Z1917" i="1"/>
  <c r="AD1917" i="1"/>
  <c r="AC1917" i="1"/>
  <c r="AC1916" i="1"/>
  <c r="AB1917" i="1"/>
  <c r="AD4462" i="1"/>
  <c r="AA4463" i="1"/>
  <c r="AD1998" i="1"/>
  <c r="AA1999" i="1"/>
  <c r="AD2566" i="1"/>
  <c r="AA2567" i="1"/>
  <c r="AD1975" i="1"/>
  <c r="AA1976" i="1"/>
  <c r="Z3201" i="1"/>
  <c r="AD3201" i="1"/>
  <c r="AC3201" i="1"/>
  <c r="AB3201" i="1"/>
  <c r="Z1417" i="1"/>
  <c r="AD1417" i="1"/>
  <c r="AC1417" i="1"/>
  <c r="AB1417" i="1"/>
  <c r="Z1486" i="1"/>
  <c r="AD1486" i="1"/>
  <c r="AC1486" i="1"/>
  <c r="AB1486" i="1"/>
  <c r="AD4805" i="1"/>
  <c r="AA4806" i="1"/>
  <c r="AD2780" i="1"/>
  <c r="AA2781" i="1"/>
  <c r="Z3534" i="1"/>
  <c r="AD3534" i="1"/>
  <c r="AC3534" i="1"/>
  <c r="AB3534" i="1"/>
  <c r="AD4280" i="1"/>
  <c r="AA4281" i="1"/>
  <c r="Z5011" i="1"/>
  <c r="AD5011" i="1"/>
  <c r="AB5011" i="1"/>
  <c r="AC5011" i="1"/>
  <c r="AD4394" i="1"/>
  <c r="AA4395" i="1"/>
  <c r="AD1377" i="1"/>
  <c r="AA1378" i="1"/>
  <c r="Z2211" i="1"/>
  <c r="AD2211" i="1"/>
  <c r="AC2211" i="1"/>
  <c r="AB2211" i="1"/>
  <c r="Z3771" i="1"/>
  <c r="AD3771" i="1"/>
  <c r="AC3771" i="1"/>
  <c r="AB3771" i="1"/>
  <c r="Z4600" i="1"/>
  <c r="AD4600" i="1"/>
  <c r="AC4600" i="1"/>
  <c r="AB4600" i="1"/>
  <c r="AD1716" i="1"/>
  <c r="AA1717" i="1"/>
  <c r="Z347" i="1"/>
  <c r="AC347" i="1"/>
  <c r="AC346" i="1"/>
  <c r="AD347" i="1"/>
  <c r="AB347" i="1"/>
  <c r="AD3" i="1"/>
  <c r="AC3" i="1"/>
  <c r="AC2" i="1"/>
  <c r="AB3" i="1"/>
  <c r="Z3225" i="1"/>
  <c r="AD3225" i="1"/>
  <c r="AC3225" i="1"/>
  <c r="AC3224" i="1"/>
  <c r="AB3225" i="1"/>
  <c r="Z4806" i="1"/>
  <c r="AD4806" i="1"/>
  <c r="AC4806" i="1"/>
  <c r="AB4806" i="1"/>
  <c r="Z2781" i="1"/>
  <c r="AD2781" i="1"/>
  <c r="AB2781" i="1"/>
  <c r="AC2781" i="1"/>
  <c r="Z4281" i="1"/>
  <c r="AD4281" i="1"/>
  <c r="AC4281" i="1"/>
  <c r="AB4281" i="1"/>
  <c r="Z2082" i="1"/>
  <c r="AD2082" i="1"/>
  <c r="AC2082" i="1"/>
  <c r="AC2081" i="1"/>
  <c r="AB2082" i="1"/>
  <c r="Z3653" i="1"/>
  <c r="AD3653" i="1"/>
  <c r="AC3653" i="1"/>
  <c r="AB3653" i="1"/>
  <c r="AC3652" i="1"/>
  <c r="Z1378" i="1"/>
  <c r="AD1378" i="1"/>
  <c r="AC1378" i="1"/>
  <c r="AB1378" i="1"/>
  <c r="Z3009" i="1"/>
  <c r="AD3009" i="1"/>
  <c r="AC3008" i="1"/>
  <c r="AC3009" i="1"/>
  <c r="AB3009" i="1"/>
  <c r="AD4599" i="1"/>
  <c r="AA4600" i="1"/>
  <c r="Z393" i="1"/>
  <c r="AC393" i="1"/>
  <c r="AD393" i="1"/>
  <c r="AC392" i="1"/>
  <c r="AB393" i="1"/>
  <c r="Z2407" i="1"/>
  <c r="AD2407" i="1"/>
  <c r="AC2407" i="1"/>
  <c r="AB2407" i="1"/>
  <c r="Z416" i="1"/>
  <c r="AD416" i="1"/>
  <c r="AC416" i="1"/>
  <c r="AB416" i="1"/>
  <c r="AD190" i="1"/>
  <c r="AA191" i="1"/>
  <c r="Z4189" i="1"/>
  <c r="AD4189" i="1"/>
  <c r="AC4188" i="1"/>
  <c r="AB4189" i="1"/>
  <c r="AC4189" i="1"/>
  <c r="AD3982" i="1"/>
  <c r="AA3983" i="1"/>
  <c r="Z2686" i="1"/>
  <c r="AD2686" i="1"/>
  <c r="AC2686" i="1"/>
  <c r="AB2686" i="1"/>
  <c r="AD2984" i="1"/>
  <c r="AA2985" i="1"/>
  <c r="Z4577" i="1"/>
  <c r="AD4577" i="1"/>
  <c r="AC4577" i="1"/>
  <c r="AB4577" i="1"/>
  <c r="Z2431" i="1"/>
  <c r="AD2431" i="1"/>
  <c r="AC2431" i="1"/>
  <c r="AB2431" i="1"/>
  <c r="Z4783" i="1"/>
  <c r="AD4783" i="1"/>
  <c r="AC4783" i="1"/>
  <c r="AB4783" i="1"/>
  <c r="AD3031" i="1"/>
  <c r="AA3032" i="1"/>
  <c r="AD3296" i="1"/>
  <c r="AC3295" i="1"/>
  <c r="AC3296" i="1"/>
  <c r="AB3296" i="1"/>
  <c r="Z3296" i="1"/>
  <c r="AD4987" i="1"/>
  <c r="AA4988" i="1"/>
  <c r="AD4371" i="1"/>
  <c r="AA4372" i="1"/>
  <c r="Z2805" i="1"/>
  <c r="AD2805" i="1"/>
  <c r="AC2805" i="1"/>
  <c r="AB2805" i="1"/>
  <c r="Z4942" i="1"/>
  <c r="AD4942" i="1"/>
  <c r="AC4942" i="1"/>
  <c r="AC4941" i="1"/>
  <c r="AB4942" i="1"/>
  <c r="AD3581" i="1"/>
  <c r="AA3582" i="1"/>
  <c r="AD4782" i="1"/>
  <c r="AA4783" i="1"/>
  <c r="Z2937" i="1"/>
  <c r="AD2937" i="1"/>
  <c r="AC2937" i="1"/>
  <c r="AC2936" i="1"/>
  <c r="AB2937" i="1"/>
  <c r="Z1633" i="1"/>
  <c r="AD1633" i="1"/>
  <c r="AC1632" i="1"/>
  <c r="AC1633" i="1"/>
  <c r="AB1633" i="1"/>
  <c r="Z3248" i="1"/>
  <c r="AD3248" i="1"/>
  <c r="AC3247" i="1"/>
  <c r="AC3248" i="1"/>
  <c r="AB3248" i="1"/>
  <c r="Z1762" i="1"/>
  <c r="AD1762" i="1"/>
  <c r="AC1762" i="1"/>
  <c r="AB1762" i="1"/>
  <c r="AC1761" i="1"/>
  <c r="Z3367" i="1"/>
  <c r="AC3367" i="1"/>
  <c r="AD3367" i="1"/>
  <c r="AB3367" i="1"/>
  <c r="Z1893" i="1"/>
  <c r="AD1893" i="1"/>
  <c r="AC1893" i="1"/>
  <c r="AB1893" i="1"/>
  <c r="Z5056" i="1"/>
  <c r="AD5056" i="1"/>
  <c r="AB5056" i="1"/>
  <c r="AC5056" i="1"/>
  <c r="AD278" i="1"/>
  <c r="AA279" i="1"/>
  <c r="Z4440" i="1"/>
  <c r="AD4440" i="1"/>
  <c r="AC4440" i="1"/>
  <c r="AB4440" i="1"/>
  <c r="Z1656" i="1"/>
  <c r="AD1656" i="1"/>
  <c r="AC1656" i="1"/>
  <c r="AB1656" i="1"/>
  <c r="Z2638" i="1"/>
  <c r="AD2638" i="1"/>
  <c r="AC2638" i="1"/>
  <c r="AB2638" i="1"/>
  <c r="Z3605" i="1"/>
  <c r="AD3605" i="1"/>
  <c r="AC3605" i="1"/>
  <c r="AB3605" i="1"/>
  <c r="Z256" i="1"/>
  <c r="AD256" i="1"/>
  <c r="AC256" i="1"/>
  <c r="AB256" i="1"/>
  <c r="Z1847" i="1"/>
  <c r="AD1847" i="1"/>
  <c r="AC1846" i="1"/>
  <c r="AC1847" i="1"/>
  <c r="AB1847" i="1"/>
  <c r="AD4211" i="1"/>
  <c r="AA4212" i="1"/>
  <c r="Z2590" i="1"/>
  <c r="AD2590" i="1"/>
  <c r="AC2589" i="1"/>
  <c r="AC2590" i="1"/>
  <c r="AB2590" i="1"/>
  <c r="AD4485" i="1"/>
  <c r="AA4486" i="1"/>
  <c r="Z4303" i="1"/>
  <c r="AD4303" i="1"/>
  <c r="AC4303" i="1"/>
  <c r="AB4303" i="1"/>
  <c r="Z1702" i="1"/>
  <c r="AC1702" i="1"/>
  <c r="AD1702" i="1"/>
  <c r="AC1701" i="1"/>
  <c r="AB1702" i="1"/>
  <c r="Z2567" i="1"/>
  <c r="AC2567" i="1"/>
  <c r="AB2567" i="1"/>
  <c r="AD2567" i="1"/>
  <c r="Z3415" i="1"/>
  <c r="AD3415" i="1"/>
  <c r="AC3415" i="1"/>
  <c r="AC3414" i="1"/>
  <c r="AB3415" i="1"/>
  <c r="AD4166" i="1"/>
  <c r="AA4167" i="1"/>
  <c r="Z4897" i="1"/>
  <c r="AD4897" i="1"/>
  <c r="AC4897" i="1"/>
  <c r="AB4897" i="1"/>
  <c r="AD2058" i="1"/>
  <c r="AA2059" i="1"/>
  <c r="Z2876" i="1"/>
  <c r="AD2876" i="1"/>
  <c r="AC2876" i="1"/>
  <c r="AB2876" i="1"/>
  <c r="Z4372" i="1"/>
  <c r="AD4372" i="1"/>
  <c r="AB4372" i="1"/>
  <c r="AC4372" i="1"/>
  <c r="Z2188" i="1"/>
  <c r="AD2188" i="1"/>
  <c r="AC2188" i="1"/>
  <c r="AB2188" i="1"/>
  <c r="Z2985" i="1"/>
  <c r="AD2985" i="1"/>
  <c r="AC2985" i="1"/>
  <c r="AB2985" i="1"/>
  <c r="Z4486" i="1"/>
  <c r="AD4486" i="1"/>
  <c r="AC4486" i="1"/>
  <c r="AB4486" i="1"/>
  <c r="Z1463" i="1"/>
  <c r="AD1463" i="1"/>
  <c r="AC1462" i="1"/>
  <c r="AC1463" i="1"/>
  <c r="AB1463" i="1"/>
  <c r="Z3104" i="1"/>
  <c r="AD3104" i="1"/>
  <c r="AC3104" i="1"/>
  <c r="AB3104" i="1"/>
  <c r="Z3865" i="1"/>
  <c r="AD3865" i="1"/>
  <c r="AB3865" i="1"/>
  <c r="AC3865" i="1"/>
  <c r="Z1717" i="1"/>
  <c r="AD1717" i="1"/>
  <c r="AC1717" i="1"/>
  <c r="AB1717" i="1"/>
  <c r="Z2022" i="1"/>
  <c r="AD2022" i="1"/>
  <c r="AC2022" i="1"/>
  <c r="AB2022" i="1"/>
  <c r="Z3701" i="1"/>
  <c r="AD3701" i="1"/>
  <c r="AC3701" i="1"/>
  <c r="AB3701" i="1"/>
  <c r="Z1510" i="1"/>
  <c r="AD1510" i="1"/>
  <c r="AB1510" i="1"/>
  <c r="AC1510" i="1"/>
  <c r="Z3153" i="1"/>
  <c r="AD3153" i="1"/>
  <c r="AC3153" i="1"/>
  <c r="AB3153" i="1"/>
  <c r="AD4645" i="1"/>
  <c r="AA4646" i="1"/>
  <c r="Z2519" i="1"/>
  <c r="AD2519" i="1"/>
  <c r="AC2519" i="1"/>
  <c r="AC2518" i="1"/>
  <c r="AB2519" i="1"/>
  <c r="Z4031" i="1"/>
  <c r="AC4031" i="1"/>
  <c r="AB4031" i="1"/>
  <c r="AD4031" i="1"/>
  <c r="Z1784" i="1"/>
  <c r="AD1784" i="1"/>
  <c r="AC1784" i="1"/>
  <c r="AB1784" i="1"/>
  <c r="AD120" i="1"/>
  <c r="AA121" i="1"/>
  <c r="AD4302" i="1"/>
  <c r="AA4303" i="1"/>
  <c r="Z438" i="1"/>
  <c r="AD438" i="1"/>
  <c r="AC438" i="1"/>
  <c r="AB438" i="1"/>
  <c r="Z191" i="1"/>
  <c r="AD191" i="1"/>
  <c r="AC191" i="1"/>
  <c r="AB191" i="1"/>
  <c r="Z145" i="1"/>
  <c r="U13" i="1" s="1"/>
  <c r="AD145" i="1"/>
  <c r="AC144" i="1"/>
  <c r="AB145" i="1"/>
  <c r="AC145" i="1"/>
  <c r="Z2662" i="1"/>
  <c r="AC2662" i="1"/>
  <c r="AD2662" i="1"/>
  <c r="AC2661" i="1"/>
  <c r="AB2662" i="1"/>
  <c r="Z4167" i="1"/>
  <c r="AD4167" i="1"/>
  <c r="AC4167" i="1"/>
  <c r="AB4167" i="1"/>
  <c r="Z2297" i="1"/>
  <c r="AD2297" i="1"/>
  <c r="AC2297" i="1"/>
  <c r="AB2297" i="1"/>
  <c r="Z3463" i="1"/>
  <c r="AC3463" i="1"/>
  <c r="AB3463" i="1"/>
  <c r="AD3463" i="1"/>
  <c r="Z2828" i="1"/>
  <c r="AD2828" i="1"/>
  <c r="AC2828" i="1"/>
  <c r="AB2828" i="1"/>
  <c r="AD4873" i="1"/>
  <c r="AA4874" i="1"/>
  <c r="Z4417" i="1"/>
  <c r="AD4417" i="1"/>
  <c r="AC4417" i="1"/>
  <c r="AB4417" i="1"/>
  <c r="Z1739" i="1"/>
  <c r="AD1739" i="1"/>
  <c r="AC1738" i="1"/>
  <c r="AC1739" i="1"/>
  <c r="AB1739" i="1"/>
  <c r="Z3056" i="1"/>
  <c r="AD3056" i="1"/>
  <c r="AC3055" i="1"/>
  <c r="AC3056" i="1"/>
  <c r="AB3056" i="1"/>
  <c r="AD4827" i="1"/>
  <c r="AA4828" i="1"/>
  <c r="AD3176" i="1"/>
  <c r="AA3177" i="1"/>
  <c r="Z1571" i="1"/>
  <c r="AD1571" i="1"/>
  <c r="AC1570" i="1"/>
  <c r="AC1571" i="1"/>
  <c r="AB1571" i="1"/>
  <c r="Z3677" i="1"/>
  <c r="AD3677" i="1"/>
  <c r="AC3676" i="1"/>
  <c r="AC3677" i="1"/>
  <c r="AB3677" i="1"/>
  <c r="Z2273" i="1"/>
  <c r="AD2273" i="1"/>
  <c r="AC2273" i="1"/>
  <c r="AB2273" i="1"/>
  <c r="Z2128" i="1"/>
  <c r="AC2128" i="1"/>
  <c r="AC2127" i="1"/>
  <c r="AB2128" i="1"/>
  <c r="AD2128" i="1"/>
  <c r="Z2495" i="1"/>
  <c r="AD2495" i="1"/>
  <c r="AC2494" i="1"/>
  <c r="AC2495" i="1"/>
  <c r="AB2495" i="1"/>
  <c r="Z4121" i="1"/>
  <c r="AC4121" i="1"/>
  <c r="AD4121" i="1"/>
  <c r="AB4121" i="1"/>
  <c r="Z2733" i="1"/>
  <c r="AD2733" i="1"/>
  <c r="AC2732" i="1"/>
  <c r="AC2733" i="1"/>
  <c r="AB2733" i="1"/>
  <c r="Z2383" i="1"/>
  <c r="AD2383" i="1"/>
  <c r="AC2383" i="1"/>
  <c r="AB2383" i="1"/>
  <c r="Z3272" i="1"/>
  <c r="AC3272" i="1"/>
  <c r="AD3272" i="1"/>
  <c r="AC3271" i="1"/>
  <c r="AB3272" i="1"/>
  <c r="Z4144" i="1"/>
  <c r="AD4144" i="1"/>
  <c r="AC4144" i="1"/>
  <c r="AB4144" i="1"/>
  <c r="Z5125" i="1"/>
  <c r="AD5125" i="1"/>
  <c r="AC5125" i="1"/>
  <c r="AB5125" i="1"/>
  <c r="AC5124" i="1"/>
  <c r="AD415" i="1"/>
  <c r="AA416" i="1"/>
  <c r="Z302" i="1"/>
  <c r="AC302" i="1"/>
  <c r="AD302" i="1"/>
  <c r="AC301" i="1"/>
  <c r="AB302" i="1"/>
  <c r="Z3795" i="1"/>
  <c r="AD3795" i="1"/>
  <c r="AC3795" i="1"/>
  <c r="AC3794" i="1"/>
  <c r="AB3795" i="1"/>
  <c r="AD2804" i="1"/>
  <c r="AA2805" i="1"/>
  <c r="AD4348" i="1"/>
  <c r="AA4349" i="1"/>
  <c r="AD4097" i="1"/>
  <c r="AA4098" i="1"/>
  <c r="Z4326" i="1"/>
  <c r="AD4326" i="1"/>
  <c r="AC4325" i="1"/>
  <c r="AC4326" i="1"/>
  <c r="AB4326" i="1"/>
  <c r="AD2021" i="1"/>
  <c r="AA2022" i="1"/>
  <c r="AD3700" i="1"/>
  <c r="AA3701" i="1"/>
  <c r="AD4439" i="1"/>
  <c r="AA4440" i="1"/>
  <c r="AD3152" i="1"/>
  <c r="AA3153" i="1"/>
  <c r="AA3912" i="1"/>
  <c r="AD3911" i="1"/>
  <c r="Z4646" i="1"/>
  <c r="AD4646" i="1"/>
  <c r="AB4646" i="1"/>
  <c r="AC4646" i="1"/>
  <c r="AD1655" i="1"/>
  <c r="AA1656" i="1"/>
  <c r="AD4030" i="1"/>
  <c r="AA4031" i="1"/>
  <c r="AD2637" i="1"/>
  <c r="AA2638" i="1"/>
  <c r="Z3391" i="1"/>
  <c r="AD3391" i="1"/>
  <c r="AC3390" i="1"/>
  <c r="AB3391" i="1"/>
  <c r="AC3391" i="1"/>
  <c r="AD4143" i="1"/>
  <c r="AA4144" i="1"/>
  <c r="Z4965" i="1"/>
  <c r="AD4965" i="1"/>
  <c r="AC4964" i="1"/>
  <c r="AC4965" i="1"/>
  <c r="AB4965" i="1"/>
  <c r="AD5055" i="1"/>
  <c r="AA5056" i="1"/>
  <c r="Z210" i="1"/>
  <c r="AC210" i="1"/>
  <c r="U15" i="1" s="1"/>
  <c r="AC209" i="1"/>
  <c r="AB210" i="1"/>
  <c r="AD210" i="1"/>
  <c r="Z279" i="1"/>
  <c r="AD279" i="1"/>
  <c r="AC279" i="1"/>
  <c r="AB279" i="1"/>
  <c r="AD26" i="1"/>
  <c r="AA27" i="1"/>
  <c r="Z2455" i="1"/>
  <c r="AD2455" i="1"/>
  <c r="AC2455" i="1"/>
  <c r="AB2455" i="1"/>
  <c r="Z4075" i="1"/>
  <c r="AD4075" i="1"/>
  <c r="AC4075" i="1"/>
  <c r="AC4074" i="1"/>
  <c r="AB4075" i="1"/>
  <c r="Z1953" i="1"/>
  <c r="AD1953" i="1"/>
  <c r="AC1952" i="1"/>
  <c r="AC1953" i="1"/>
  <c r="AB1953" i="1"/>
  <c r="AD3533" i="1"/>
  <c r="AA3534" i="1"/>
  <c r="AD5010" i="1"/>
  <c r="AA5011" i="1"/>
  <c r="Z2900" i="1"/>
  <c r="AD2900" i="1"/>
  <c r="AC2900" i="1"/>
  <c r="AC2899" i="1"/>
  <c r="AB2900" i="1"/>
  <c r="Z4395" i="1"/>
  <c r="AD4395" i="1"/>
  <c r="AC4395" i="1"/>
  <c r="AB4395" i="1"/>
  <c r="AD3770" i="1"/>
  <c r="AA3771" i="1"/>
  <c r="Z121" i="1"/>
  <c r="AD121" i="1"/>
  <c r="AC121" i="1"/>
  <c r="AB121" i="1"/>
  <c r="U7" i="1" s="1"/>
  <c r="U8" i="1" s="1"/>
  <c r="Z1679" i="1"/>
  <c r="AD1679" i="1"/>
  <c r="AC1678" i="1"/>
  <c r="AC1679" i="1"/>
  <c r="AB1679" i="1"/>
  <c r="AD437" i="1"/>
  <c r="AA438" i="1"/>
  <c r="Z1807" i="1"/>
  <c r="AD1807" i="1"/>
  <c r="AC1807" i="1"/>
  <c r="AB1807" i="1"/>
  <c r="AD2272" i="1"/>
  <c r="AA2273" i="1"/>
  <c r="AD255" i="1"/>
  <c r="AA256" i="1"/>
  <c r="Z3320" i="1"/>
  <c r="AD3320" i="1"/>
  <c r="AC3320" i="1"/>
  <c r="AC3319" i="1"/>
  <c r="AB3320" i="1"/>
  <c r="Z3510" i="1"/>
  <c r="AD3510" i="1"/>
  <c r="AC3510" i="1"/>
  <c r="AB3510" i="1"/>
  <c r="Z4098" i="1"/>
  <c r="AD4098" i="1"/>
  <c r="AB4098" i="1"/>
  <c r="AC4098" i="1"/>
  <c r="AD2613" i="1"/>
  <c r="AA2614" i="1"/>
  <c r="Z3841" i="1"/>
  <c r="AC3841" i="1"/>
  <c r="AB3841" i="1"/>
  <c r="AD3841" i="1"/>
  <c r="Z5034" i="1"/>
  <c r="AD5034" i="1"/>
  <c r="AB5034" i="1"/>
  <c r="AC5034" i="1"/>
  <c r="AD3200" i="1"/>
  <c r="AA3201" i="1"/>
  <c r="AD2343" i="1"/>
  <c r="AA2344" i="1"/>
  <c r="Z3983" i="1"/>
  <c r="AD3983" i="1"/>
  <c r="AC3983" i="1"/>
  <c r="AB3983" i="1"/>
  <c r="Z2165" i="1"/>
  <c r="AD2165" i="1"/>
  <c r="AC2165" i="1"/>
  <c r="AB2165" i="1"/>
  <c r="Z3439" i="1"/>
  <c r="AD3439" i="1"/>
  <c r="AC3438" i="1"/>
  <c r="AB3439" i="1"/>
  <c r="AC3439" i="1"/>
  <c r="Z1548" i="1"/>
  <c r="AD1548" i="1"/>
  <c r="AC1548" i="1"/>
  <c r="AB1548" i="1"/>
  <c r="AC1547" i="1"/>
  <c r="Z4212" i="1"/>
  <c r="AD4212" i="1"/>
  <c r="AC4212" i="1"/>
  <c r="AB4212" i="1"/>
  <c r="AD1892" i="1"/>
  <c r="AA1893" i="1"/>
  <c r="AD2827" i="1"/>
  <c r="AA2828" i="1"/>
  <c r="W14" i="4"/>
  <c r="W21" i="4"/>
  <c r="AD2869" i="4"/>
  <c r="AD2506" i="4"/>
  <c r="AD2095" i="4"/>
  <c r="AE1239" i="4"/>
  <c r="AE1329" i="4"/>
  <c r="AE1958" i="4"/>
  <c r="AE1580" i="4"/>
  <c r="AE1306" i="4"/>
  <c r="AE1125" i="4"/>
  <c r="AE760" i="4"/>
  <c r="AE577" i="4"/>
  <c r="AE395" i="4"/>
  <c r="AE828" i="4"/>
  <c r="AE3073" i="4"/>
  <c r="AD3073" i="4"/>
  <c r="AD2892" i="4"/>
  <c r="AD2619" i="4"/>
  <c r="AD2118" i="4"/>
  <c r="AE1935" i="4"/>
  <c r="AE1466" i="4"/>
  <c r="AD3050" i="4"/>
  <c r="AD2778" i="4"/>
  <c r="AE2004" i="4"/>
  <c r="W10" i="4"/>
  <c r="W11" i="4" s="1"/>
  <c r="AD2483" i="4"/>
  <c r="AD1147" i="4"/>
  <c r="AE2552" i="4"/>
  <c r="AD2233" i="4"/>
  <c r="AE1867" i="4"/>
  <c r="AE1488" i="4"/>
  <c r="AE897" i="4"/>
  <c r="AE714" i="4"/>
  <c r="AE349" i="4"/>
  <c r="AE169" i="4"/>
  <c r="AD1193" i="4"/>
  <c r="AD372" i="4"/>
  <c r="AE1511" i="4"/>
  <c r="AE646" i="4"/>
  <c r="AD646" i="4"/>
  <c r="AD3029" i="4"/>
  <c r="AD2846" i="4"/>
  <c r="AD2255" i="4"/>
  <c r="AE2072" i="4"/>
  <c r="AE1890" i="4"/>
  <c r="AE1011" i="4"/>
  <c r="AD3006" i="4"/>
  <c r="AD2688" i="4"/>
  <c r="AE1534" i="4"/>
  <c r="AE874" i="4"/>
  <c r="AE418" i="4"/>
  <c r="AD2392" i="4"/>
  <c r="AD2823" i="4"/>
  <c r="AE2823" i="4"/>
  <c r="AD2461" i="4"/>
  <c r="AD2140" i="4"/>
  <c r="AD1776" i="4"/>
  <c r="AE1776" i="4"/>
  <c r="AE1397" i="4"/>
  <c r="AE1033" i="4"/>
  <c r="AE851" i="4"/>
  <c r="AE669" i="4"/>
  <c r="AE304" i="4"/>
  <c r="AE123" i="4"/>
  <c r="AE1102" i="4"/>
  <c r="AD2983" i="4"/>
  <c r="AD2801" i="4"/>
  <c r="AD2210" i="4"/>
  <c r="AE101" i="4"/>
  <c r="AE2960" i="4"/>
  <c r="AD2596" i="4"/>
  <c r="AE1821" i="4"/>
  <c r="AE1443" i="4"/>
  <c r="AD237" i="4"/>
  <c r="AD2665" i="4"/>
  <c r="AD1739" i="4"/>
  <c r="AD2733" i="4"/>
  <c r="AE2049" i="4"/>
  <c r="AE1352" i="4"/>
  <c r="AE1170" i="4"/>
  <c r="AE988" i="4"/>
  <c r="AE623" i="4"/>
  <c r="AE260" i="4"/>
  <c r="AD78" i="4"/>
  <c r="AE78" i="4"/>
  <c r="AE1420" i="4"/>
  <c r="AD737" i="4"/>
  <c r="AD1648" i="4"/>
  <c r="AE919" i="4"/>
  <c r="AE192" i="4"/>
  <c r="AD2937" i="4"/>
  <c r="AE2164" i="4"/>
  <c r="AD2164" i="4"/>
  <c r="AE1981" i="4"/>
  <c r="AD1798" i="4"/>
  <c r="AC2552" i="4"/>
  <c r="AC1716" i="4"/>
  <c r="AC1170" i="4"/>
  <c r="AC805" i="4"/>
  <c r="AC441" i="4"/>
  <c r="AC78" i="4"/>
  <c r="AC2461" i="4"/>
  <c r="AC1625" i="4"/>
  <c r="AC1079" i="4"/>
  <c r="AC714" i="4"/>
  <c r="AC349" i="4"/>
  <c r="AB3029" i="4"/>
  <c r="AB2574" i="4"/>
  <c r="AB1011" i="4"/>
  <c r="AB372" i="4"/>
  <c r="AC1261" i="4"/>
  <c r="AC897" i="4"/>
  <c r="AC532" i="4"/>
  <c r="AC169" i="4"/>
  <c r="AC2915" i="4"/>
  <c r="AC2095" i="4"/>
  <c r="AC1352" i="4"/>
  <c r="AC988" i="4"/>
  <c r="AC623" i="4"/>
  <c r="AC260" i="4"/>
  <c r="AB2937" i="4"/>
  <c r="AB1739" i="4"/>
  <c r="AB919" i="4"/>
  <c r="AB192" i="4"/>
  <c r="AC1776" i="4"/>
  <c r="AB1216" i="4"/>
  <c r="AB123" i="4"/>
  <c r="AC783" i="4"/>
  <c r="AB2756" i="4"/>
  <c r="AB2960" i="4"/>
  <c r="AB2688" i="4"/>
  <c r="AB2596" i="4"/>
  <c r="AB2324" i="4"/>
  <c r="AB2233" i="4"/>
  <c r="AB1958" i="4"/>
  <c r="AB1867" i="4"/>
  <c r="AB1776" i="4"/>
  <c r="AB1580" i="4"/>
  <c r="AC1488" i="4"/>
  <c r="AC3029" i="4"/>
  <c r="AC2937" i="4"/>
  <c r="AC2846" i="4"/>
  <c r="AC2756" i="4"/>
  <c r="AC2665" i="4"/>
  <c r="AC2574" i="4"/>
  <c r="AC2392" i="4"/>
  <c r="AC1739" i="4"/>
  <c r="AC1648" i="4"/>
  <c r="AC1193" i="4"/>
  <c r="AC1011" i="4"/>
  <c r="AC919" i="4"/>
  <c r="AC737" i="4"/>
  <c r="AC646" i="4"/>
  <c r="AC372" i="4"/>
  <c r="AC192" i="4"/>
  <c r="AB2392" i="4"/>
  <c r="AC2960" i="4"/>
  <c r="AC2688" i="4"/>
  <c r="AC2596" i="4"/>
  <c r="AC2324" i="4"/>
  <c r="AC2233" i="4"/>
  <c r="AC1958" i="4"/>
  <c r="AC1867" i="4"/>
  <c r="AC1580" i="4"/>
  <c r="AB1488" i="4"/>
  <c r="AB2710" i="4"/>
  <c r="AB2529" i="4"/>
  <c r="AB2347" i="4"/>
  <c r="AB2255" i="4"/>
  <c r="AB2072" i="4"/>
  <c r="AB1981" i="4"/>
  <c r="AB1890" i="4"/>
  <c r="AB1798" i="4"/>
  <c r="AB1694" i="4"/>
  <c r="AB1511" i="4"/>
  <c r="AB1420" i="4"/>
  <c r="AB1147" i="4"/>
  <c r="AB1056" i="4"/>
  <c r="AB600" i="4"/>
  <c r="AB418" i="4"/>
  <c r="AB237" i="4"/>
  <c r="AB2915" i="4"/>
  <c r="AB2823" i="4"/>
  <c r="AB2552" i="4"/>
  <c r="AB2461" i="4"/>
  <c r="AB2095" i="4"/>
  <c r="AB2004" i="4"/>
  <c r="AB1716" i="4"/>
  <c r="AB1625" i="4"/>
  <c r="AB1352" i="4"/>
  <c r="AB1261" i="4"/>
  <c r="AB1170" i="4"/>
  <c r="AB1079" i="4"/>
  <c r="AB988" i="4"/>
  <c r="AB897" i="4"/>
  <c r="AB805" i="4"/>
  <c r="AB714" i="4"/>
  <c r="AB623" i="4"/>
  <c r="AB532" i="4"/>
  <c r="AB441" i="4"/>
  <c r="AB349" i="4"/>
  <c r="AB260" i="4"/>
  <c r="AB169" i="4"/>
  <c r="AC2710" i="4"/>
  <c r="AC2529" i="4"/>
  <c r="AC2347" i="4"/>
  <c r="AC2255" i="4"/>
  <c r="AC2072" i="4"/>
  <c r="AC1981" i="4"/>
  <c r="AC1890" i="4"/>
  <c r="AC1798" i="4"/>
  <c r="AC1511" i="4"/>
  <c r="AC1420" i="4"/>
  <c r="AC1147" i="4"/>
  <c r="AC1056" i="4"/>
  <c r="AC600" i="4"/>
  <c r="AC418" i="4"/>
  <c r="AC237" i="4"/>
  <c r="L11" i="3"/>
  <c r="L103" i="3"/>
  <c r="L283" i="3"/>
  <c r="L374" i="3"/>
  <c r="L375" i="3" s="1"/>
  <c r="L376" i="3" s="1"/>
  <c r="L377" i="3" s="1"/>
  <c r="L378" i="3" s="1"/>
  <c r="L379" i="3" s="1"/>
  <c r="L380" i="3" s="1"/>
  <c r="L381" i="3" s="1"/>
  <c r="L382" i="3" s="1"/>
  <c r="L383" i="3" s="1"/>
  <c r="L384" i="3" s="1"/>
  <c r="L385" i="3" s="1"/>
  <c r="L386" i="3" s="1"/>
  <c r="L465" i="3"/>
  <c r="L2225" i="3"/>
  <c r="L2317" i="3"/>
  <c r="L2408" i="3"/>
  <c r="L2409" i="3" s="1"/>
  <c r="L2410" i="3" s="1"/>
  <c r="L2411" i="3" s="1"/>
  <c r="L2412" i="3" s="1"/>
  <c r="L2413" i="3" s="1"/>
  <c r="L2414" i="3" s="1"/>
  <c r="L2415" i="3" s="1"/>
  <c r="L2416" i="3" s="1"/>
  <c r="L2417" i="3" s="1"/>
  <c r="L2418" i="3" s="1"/>
  <c r="L2419" i="3" s="1"/>
  <c r="L2420" i="3" s="1"/>
  <c r="L2499" i="3"/>
  <c r="L2589" i="3"/>
  <c r="L2680" i="3"/>
  <c r="L2772" i="3"/>
  <c r="L2773" i="3" s="1"/>
  <c r="L2774" i="3" s="1"/>
  <c r="L2775" i="3" s="1"/>
  <c r="L2776" i="3" s="1"/>
  <c r="L2777" i="3" s="1"/>
  <c r="L2778" i="3" s="1"/>
  <c r="L2779" i="3" s="1"/>
  <c r="L2780" i="3" s="1"/>
  <c r="L2781" i="3" s="1"/>
  <c r="L2782" i="3" s="1"/>
  <c r="L2783" i="3" s="1"/>
  <c r="L2784" i="3" s="1"/>
  <c r="L2863" i="3"/>
  <c r="L2954" i="3"/>
  <c r="L3167" i="3"/>
  <c r="L3259" i="3"/>
  <c r="L3260" i="3" s="1"/>
  <c r="L3261" i="3" s="1"/>
  <c r="L3262" i="3" s="1"/>
  <c r="L3263" i="3" s="1"/>
  <c r="L3264" i="3" s="1"/>
  <c r="L3265" i="3" s="1"/>
  <c r="L3266" i="3" s="1"/>
  <c r="L3267" i="3" s="1"/>
  <c r="L3268" i="3" s="1"/>
  <c r="L3269" i="3" s="1"/>
  <c r="L3270" i="3" s="1"/>
  <c r="L3271" i="3" s="1"/>
  <c r="L3349" i="3"/>
  <c r="L3440" i="3"/>
  <c r="L3531" i="3"/>
  <c r="L3622" i="3"/>
  <c r="L3623" i="3" s="1"/>
  <c r="L3624" i="3" s="1"/>
  <c r="L3625" i="3" s="1"/>
  <c r="L3626" i="3" s="1"/>
  <c r="L3627" i="3" s="1"/>
  <c r="L3628" i="3" s="1"/>
  <c r="L3629" i="3" s="1"/>
  <c r="L3630" i="3" s="1"/>
  <c r="L3631" i="3" s="1"/>
  <c r="L3632" i="3" s="1"/>
  <c r="L3633" i="3" s="1"/>
  <c r="L3634" i="3" s="1"/>
  <c r="L3714" i="3"/>
  <c r="L3805" i="3"/>
  <c r="L3896" i="3"/>
  <c r="L3987" i="3"/>
  <c r="L3988" i="3" s="1"/>
  <c r="L3989" i="3" s="1"/>
  <c r="L3990" i="3" s="1"/>
  <c r="L3991" i="3" s="1"/>
  <c r="L3992" i="3" s="1"/>
  <c r="L3993" i="3" s="1"/>
  <c r="L3994" i="3" s="1"/>
  <c r="L3995" i="3" s="1"/>
  <c r="L3996" i="3" s="1"/>
  <c r="L3997" i="3" s="1"/>
  <c r="L3998" i="3" s="1"/>
  <c r="L3999" i="3" s="1"/>
  <c r="L4078" i="3"/>
  <c r="L4170" i="3"/>
  <c r="L4261" i="3"/>
  <c r="L4328" i="3"/>
  <c r="L4329" i="3" s="1"/>
  <c r="L4330" i="3" s="1"/>
  <c r="L4331" i="3" s="1"/>
  <c r="L4332" i="3" s="1"/>
  <c r="L4333" i="3" s="1"/>
  <c r="L4334" i="3" s="1"/>
  <c r="L4335" i="3" s="1"/>
  <c r="L4336" i="3" s="1"/>
  <c r="L4337" i="3" s="1"/>
  <c r="L4338" i="3" s="1"/>
  <c r="L4339" i="3" s="1"/>
  <c r="L4340" i="3" s="1"/>
  <c r="L4419" i="3"/>
  <c r="L4571" i="3"/>
  <c r="L4662" i="3"/>
  <c r="L4753" i="3"/>
  <c r="L4754" i="3" s="1"/>
  <c r="L4755" i="3" s="1"/>
  <c r="L4756" i="3" s="1"/>
  <c r="L4757" i="3" s="1"/>
  <c r="L4758" i="3" s="1"/>
  <c r="L4759" i="3" s="1"/>
  <c r="L4760" i="3" s="1"/>
  <c r="L4761" i="3" s="1"/>
  <c r="L4762" i="3" s="1"/>
  <c r="L4763" i="3" s="1"/>
  <c r="L4764" i="3" s="1"/>
  <c r="L4765" i="3" s="1"/>
  <c r="L4844" i="3"/>
  <c r="L4935" i="3"/>
  <c r="L4996" i="3"/>
  <c r="L5087" i="3"/>
  <c r="L5088" i="3" s="1"/>
  <c r="L5089" i="3" s="1"/>
  <c r="L5090" i="3" s="1"/>
  <c r="L5091" i="3" s="1"/>
  <c r="L5092" i="3" s="1"/>
  <c r="L5093" i="3" s="1"/>
  <c r="L5094" i="3" s="1"/>
  <c r="L5095" i="3" s="1"/>
  <c r="L5096" i="3" s="1"/>
  <c r="L5097" i="3" s="1"/>
  <c r="L5098" i="3" s="1"/>
  <c r="L5099" i="3" s="1"/>
  <c r="L5178" i="3"/>
  <c r="L5269" i="3"/>
  <c r="L5359" i="3"/>
  <c r="L5633" i="3"/>
  <c r="L5634" i="3" s="1"/>
  <c r="L5635" i="3" s="1"/>
  <c r="L5636" i="3" s="1"/>
  <c r="L5637" i="3" s="1"/>
  <c r="L5638" i="3" s="1"/>
  <c r="L5639" i="3" s="1"/>
  <c r="L5640" i="3" s="1"/>
  <c r="L5641" i="3" s="1"/>
  <c r="L5642" i="3" s="1"/>
  <c r="L5643" i="3" s="1"/>
  <c r="L5644" i="3" s="1"/>
  <c r="L5645" i="3" s="1"/>
  <c r="O1753" i="3"/>
  <c r="O1844" i="3"/>
  <c r="O1935" i="3"/>
  <c r="O2026" i="3"/>
  <c r="O2118" i="3"/>
  <c r="O2542" i="3"/>
  <c r="L192" i="3"/>
  <c r="L193" i="3" s="1"/>
  <c r="L194" i="3" s="1"/>
  <c r="L195" i="3" s="1"/>
  <c r="L196" i="3" s="1"/>
  <c r="L197" i="3" s="1"/>
  <c r="L198" i="3" s="1"/>
  <c r="L199" i="3" s="1"/>
  <c r="L200" i="3" s="1"/>
  <c r="L201" i="3" s="1"/>
  <c r="L202" i="3" s="1"/>
  <c r="L203" i="3" s="1"/>
  <c r="L204" i="3" s="1"/>
  <c r="L205" i="3" s="1"/>
  <c r="L206" i="3" s="1"/>
  <c r="O192" i="3"/>
  <c r="O1798" i="3"/>
  <c r="O1890" i="3"/>
  <c r="O2497" i="3"/>
  <c r="O2587" i="3"/>
  <c r="O3712" i="3"/>
  <c r="O3894" i="3"/>
  <c r="O4751" i="3"/>
  <c r="O4994" i="3"/>
  <c r="O78" i="3"/>
  <c r="O169" i="3"/>
  <c r="O259" i="3"/>
  <c r="O349" i="3"/>
  <c r="O532" i="3"/>
  <c r="O622" i="3"/>
  <c r="O713" i="3"/>
  <c r="O804" i="3"/>
  <c r="O896" i="3"/>
  <c r="O987" i="3"/>
  <c r="O1260" i="3"/>
  <c r="O1352" i="3"/>
  <c r="O1443" i="3"/>
  <c r="O1534" i="3"/>
  <c r="O1625" i="3"/>
  <c r="O1716" i="3"/>
  <c r="L2140" i="3"/>
  <c r="O2201" i="3"/>
  <c r="O2292" i="3"/>
  <c r="O2383" i="3"/>
  <c r="O3143" i="3"/>
  <c r="O3234" i="3"/>
  <c r="O3324" i="3"/>
  <c r="O3415" i="3"/>
  <c r="O3506" i="3"/>
  <c r="O3598" i="3"/>
  <c r="O3962" i="3"/>
  <c r="O4054" i="3"/>
  <c r="O4145" i="3"/>
  <c r="O4236" i="3"/>
  <c r="O4303" i="3"/>
  <c r="O4395" i="3"/>
  <c r="O4486" i="3"/>
  <c r="O5426" i="3"/>
  <c r="O1981" i="3"/>
  <c r="L2072" i="3"/>
  <c r="L2073" i="3" s="1"/>
  <c r="L2074" i="3" s="1"/>
  <c r="L2075" i="3" s="1"/>
  <c r="L2076" i="3" s="1"/>
  <c r="L2077" i="3" s="1"/>
  <c r="L2078" i="3" s="1"/>
  <c r="L2079" i="3" s="1"/>
  <c r="L2080" i="3" s="1"/>
  <c r="L2081" i="3" s="1"/>
  <c r="L2082" i="3" s="1"/>
  <c r="L2083" i="3" s="1"/>
  <c r="L2084" i="3" s="1"/>
  <c r="L2085" i="3" s="1"/>
  <c r="L2086" i="3" s="1"/>
  <c r="O2072" i="3"/>
  <c r="O4569" i="3"/>
  <c r="O4660" i="3"/>
  <c r="O441" i="3"/>
  <c r="O1078" i="3"/>
  <c r="O1169" i="3"/>
  <c r="O55" i="3"/>
  <c r="V10" i="3" s="1"/>
  <c r="V11" i="3" s="1"/>
  <c r="O146" i="3"/>
  <c r="O237" i="3"/>
  <c r="O327" i="3"/>
  <c r="O418" i="3"/>
  <c r="O509" i="3"/>
  <c r="O599" i="3"/>
  <c r="O690" i="3"/>
  <c r="O2178" i="3"/>
  <c r="O2269" i="3"/>
  <c r="O2360" i="3"/>
  <c r="O2633" i="3"/>
  <c r="O2724" i="3"/>
  <c r="O2815" i="3"/>
  <c r="O2906" i="3"/>
  <c r="O2998" i="3"/>
  <c r="O3059" i="3"/>
  <c r="O3120" i="3"/>
  <c r="O3211" i="3"/>
  <c r="O3301" i="3"/>
  <c r="O3392" i="3"/>
  <c r="O3484" i="3"/>
  <c r="O3575" i="3"/>
  <c r="O3848" i="3"/>
  <c r="O3940" i="3"/>
  <c r="O4031" i="3"/>
  <c r="O4122" i="3"/>
  <c r="O4213" i="3"/>
  <c r="O4888" i="3"/>
  <c r="O5039" i="3"/>
  <c r="O5130" i="3"/>
  <c r="O5222" i="3"/>
  <c r="O5313" i="3"/>
  <c r="O5403" i="3"/>
  <c r="O5494" i="3"/>
  <c r="O5585" i="3"/>
  <c r="L3068" i="3"/>
  <c r="L3069" i="3" s="1"/>
  <c r="L3070" i="3" s="1"/>
  <c r="L3071" i="3" s="1"/>
  <c r="L3072" i="3" s="1"/>
  <c r="L3073" i="3" s="1"/>
  <c r="L428" i="3"/>
  <c r="L429" i="3" s="1"/>
  <c r="L430" i="3" s="1"/>
  <c r="L431" i="3" s="1"/>
  <c r="L432" i="3" s="1"/>
  <c r="L2187" i="3"/>
  <c r="L2188" i="3" s="1"/>
  <c r="L2189" i="3" s="1"/>
  <c r="L2190" i="3" s="1"/>
  <c r="L2191" i="3" s="1"/>
  <c r="L2192" i="3" s="1"/>
  <c r="L2646" i="3"/>
  <c r="L2647" i="3" s="1"/>
  <c r="L36" i="3"/>
  <c r="L37" i="3" s="1"/>
  <c r="L38" i="3" s="1"/>
  <c r="L39" i="3" s="1"/>
  <c r="L40" i="3" s="1"/>
  <c r="L41" i="3" s="1"/>
  <c r="L42" i="3" s="1"/>
  <c r="L43" i="3" s="1"/>
  <c r="L44" i="3" s="1"/>
  <c r="L45" i="3" s="1"/>
  <c r="L46" i="3" s="1"/>
  <c r="L127" i="3"/>
  <c r="L128" i="3" s="1"/>
  <c r="L129" i="3" s="1"/>
  <c r="L130" i="3" s="1"/>
  <c r="L131" i="3" s="1"/>
  <c r="L132" i="3" s="1"/>
  <c r="L133" i="3" s="1"/>
  <c r="L134" i="3" s="1"/>
  <c r="L135" i="3" s="1"/>
  <c r="L136" i="3" s="1"/>
  <c r="L137" i="3" s="1"/>
  <c r="L219" i="3"/>
  <c r="L220" i="3" s="1"/>
  <c r="L221" i="3" s="1"/>
  <c r="L222" i="3" s="1"/>
  <c r="L223" i="3" s="1"/>
  <c r="L224" i="3" s="1"/>
  <c r="L225" i="3" s="1"/>
  <c r="L226" i="3" s="1"/>
  <c r="L227" i="3" s="1"/>
  <c r="L228" i="3" s="1"/>
  <c r="L229" i="3" s="1"/>
  <c r="L308" i="3"/>
  <c r="L309" i="3" s="1"/>
  <c r="L310" i="3" s="1"/>
  <c r="L311" i="3" s="1"/>
  <c r="L312" i="3" s="1"/>
  <c r="L313" i="3" s="1"/>
  <c r="L314" i="3" s="1"/>
  <c r="L315" i="3" s="1"/>
  <c r="L316" i="3" s="1"/>
  <c r="L317" i="3" s="1"/>
  <c r="L318" i="3" s="1"/>
  <c r="L399" i="3"/>
  <c r="L400" i="3" s="1"/>
  <c r="L401" i="3" s="1"/>
  <c r="L402" i="3" s="1"/>
  <c r="L403" i="3" s="1"/>
  <c r="L404" i="3" s="1"/>
  <c r="L405" i="3" s="1"/>
  <c r="L406" i="3" s="1"/>
  <c r="L407" i="3" s="1"/>
  <c r="L408" i="3" s="1"/>
  <c r="L409" i="3" s="1"/>
  <c r="L3830" i="3"/>
  <c r="L3831" i="3" s="1"/>
  <c r="L3832" i="3" s="1"/>
  <c r="L3833" i="3" s="1"/>
  <c r="L3834" i="3" s="1"/>
  <c r="L3835" i="3" s="1"/>
  <c r="L3836" i="3" s="1"/>
  <c r="L3837" i="3" s="1"/>
  <c r="L3838" i="3" s="1"/>
  <c r="L3839" i="3" s="1"/>
  <c r="L3840" i="3" s="1"/>
  <c r="L3921" i="3"/>
  <c r="L3922" i="3" s="1"/>
  <c r="L3923" i="3" s="1"/>
  <c r="L3924" i="3" s="1"/>
  <c r="L3925" i="3" s="1"/>
  <c r="L3926" i="3" s="1"/>
  <c r="L3927" i="3" s="1"/>
  <c r="L3928" i="3" s="1"/>
  <c r="L3929" i="3" s="1"/>
  <c r="L3930" i="3" s="1"/>
  <c r="L3931" i="3" s="1"/>
  <c r="L4012" i="3"/>
  <c r="L4013" i="3" s="1"/>
  <c r="L4014" i="3" s="1"/>
  <c r="L4015" i="3" s="1"/>
  <c r="L4016" i="3" s="1"/>
  <c r="L4017" i="3" s="1"/>
  <c r="L4018" i="3" s="1"/>
  <c r="L4019" i="3" s="1"/>
  <c r="L4020" i="3" s="1"/>
  <c r="L4021" i="3" s="1"/>
  <c r="L4022" i="3" s="1"/>
  <c r="L4103" i="3"/>
  <c r="L4104" i="3" s="1"/>
  <c r="L4105" i="3" s="1"/>
  <c r="L4106" i="3" s="1"/>
  <c r="L4107" i="3" s="1"/>
  <c r="L4108" i="3" s="1"/>
  <c r="L4109" i="3" s="1"/>
  <c r="L4110" i="3" s="1"/>
  <c r="L4111" i="3" s="1"/>
  <c r="L4112" i="3" s="1"/>
  <c r="L4113" i="3" s="1"/>
  <c r="L4353" i="3"/>
  <c r="L4354" i="3" s="1"/>
  <c r="L4355" i="3" s="1"/>
  <c r="L4356" i="3" s="1"/>
  <c r="L4357" i="3" s="1"/>
  <c r="L4358" i="3" s="1"/>
  <c r="L4359" i="3" s="1"/>
  <c r="L4360" i="3" s="1"/>
  <c r="L4361" i="3" s="1"/>
  <c r="L4362" i="3" s="1"/>
  <c r="L4363" i="3" s="1"/>
  <c r="L4778" i="3"/>
  <c r="L4779" i="3" s="1"/>
  <c r="L4780" i="3" s="1"/>
  <c r="L4781" i="3" s="1"/>
  <c r="L4782" i="3" s="1"/>
  <c r="L4783" i="3" s="1"/>
  <c r="L4784" i="3" s="1"/>
  <c r="L4785" i="3" s="1"/>
  <c r="L4786" i="3" s="1"/>
  <c r="L4787" i="3" s="1"/>
  <c r="L4788" i="3" s="1"/>
  <c r="L4869" i="3"/>
  <c r="L4870" i="3" s="1"/>
  <c r="L4871" i="3" s="1"/>
  <c r="L4872" i="3" s="1"/>
  <c r="L4873" i="3" s="1"/>
  <c r="L4874" i="3" s="1"/>
  <c r="L4875" i="3" s="1"/>
  <c r="L4876" i="3" s="1"/>
  <c r="L4877" i="3" s="1"/>
  <c r="L4878" i="3" s="1"/>
  <c r="L4879" i="3" s="1"/>
  <c r="L4953" i="3"/>
  <c r="L4954" i="3" s="1"/>
  <c r="L4955" i="3" s="1"/>
  <c r="L4956" i="3" s="1"/>
  <c r="L4957" i="3" s="1"/>
  <c r="L4958" i="3" s="1"/>
  <c r="L4959" i="3" s="1"/>
  <c r="L4960" i="3" s="1"/>
  <c r="L4961" i="3" s="1"/>
  <c r="L4962" i="3" s="1"/>
  <c r="L4963" i="3" s="1"/>
  <c r="L5203" i="3"/>
  <c r="L5204" i="3" s="1"/>
  <c r="L5205" i="3" s="1"/>
  <c r="L5206" i="3" s="1"/>
  <c r="L5207" i="3" s="1"/>
  <c r="L5208" i="3" s="1"/>
  <c r="L5209" i="3" s="1"/>
  <c r="L5210" i="3" s="1"/>
  <c r="L5211" i="3" s="1"/>
  <c r="L5212" i="3" s="1"/>
  <c r="L5213" i="3" s="1"/>
  <c r="L490" i="3"/>
  <c r="L491" i="3" s="1"/>
  <c r="L492" i="3" s="1"/>
  <c r="L493" i="3" s="1"/>
  <c r="L494" i="3" s="1"/>
  <c r="L495" i="3" s="1"/>
  <c r="L496" i="3" s="1"/>
  <c r="L497" i="3" s="1"/>
  <c r="L498" i="3" s="1"/>
  <c r="L499" i="3" s="1"/>
  <c r="L500" i="3" s="1"/>
  <c r="L580" i="3"/>
  <c r="L581" i="3" s="1"/>
  <c r="L582" i="3" s="1"/>
  <c r="L583" i="3" s="1"/>
  <c r="L584" i="3" s="1"/>
  <c r="L585" i="3" s="1"/>
  <c r="L586" i="3" s="1"/>
  <c r="L587" i="3" s="1"/>
  <c r="L588" i="3" s="1"/>
  <c r="L589" i="3" s="1"/>
  <c r="L590" i="3" s="1"/>
  <c r="L854" i="3"/>
  <c r="L855" i="3" s="1"/>
  <c r="L856" i="3" s="1"/>
  <c r="L857" i="3" s="1"/>
  <c r="L858" i="3" s="1"/>
  <c r="L859" i="3" s="1"/>
  <c r="L860" i="3" s="1"/>
  <c r="L861" i="3" s="1"/>
  <c r="L862" i="3" s="1"/>
  <c r="L863" i="3" s="1"/>
  <c r="L864" i="3" s="1"/>
  <c r="L945" i="3"/>
  <c r="L946" i="3" s="1"/>
  <c r="L947" i="3" s="1"/>
  <c r="L948" i="3" s="1"/>
  <c r="L949" i="3" s="1"/>
  <c r="L950" i="3" s="1"/>
  <c r="L951" i="3" s="1"/>
  <c r="L952" i="3" s="1"/>
  <c r="L953" i="3" s="1"/>
  <c r="L954" i="3" s="1"/>
  <c r="L955" i="3" s="1"/>
  <c r="L1219" i="3"/>
  <c r="L1220" i="3" s="1"/>
  <c r="L1221" i="3" s="1"/>
  <c r="L1222" i="3" s="1"/>
  <c r="L1223" i="3" s="1"/>
  <c r="L1224" i="3" s="1"/>
  <c r="L1225" i="3" s="1"/>
  <c r="L1226" i="3" s="1"/>
  <c r="L1227" i="3" s="1"/>
  <c r="L1228" i="3" s="1"/>
  <c r="L1229" i="3" s="1"/>
  <c r="L1492" i="3"/>
  <c r="L1493" i="3" s="1"/>
  <c r="L1494" i="3" s="1"/>
  <c r="L1495" i="3" s="1"/>
  <c r="L1496" i="3" s="1"/>
  <c r="L1497" i="3" s="1"/>
  <c r="L1498" i="3" s="1"/>
  <c r="L1499" i="3" s="1"/>
  <c r="L1500" i="3" s="1"/>
  <c r="L1501" i="3" s="1"/>
  <c r="L1502" i="3" s="1"/>
  <c r="L1675" i="3"/>
  <c r="L1676" i="3" s="1"/>
  <c r="L1677" i="3" s="1"/>
  <c r="L1678" i="3" s="1"/>
  <c r="L1679" i="3" s="1"/>
  <c r="L1680" i="3" s="1"/>
  <c r="L1681" i="3" s="1"/>
  <c r="L1682" i="3" s="1"/>
  <c r="L1683" i="3" s="1"/>
  <c r="L1684" i="3" s="1"/>
  <c r="L1685" i="3" s="1"/>
  <c r="L2008" i="3"/>
  <c r="L2009" i="3" s="1"/>
  <c r="L2010" i="3" s="1"/>
  <c r="L2011" i="3" s="1"/>
  <c r="L2012" i="3" s="1"/>
  <c r="L2013" i="3" s="1"/>
  <c r="L2014" i="3" s="1"/>
  <c r="L2015" i="3" s="1"/>
  <c r="L2016" i="3" s="1"/>
  <c r="L2017" i="3" s="1"/>
  <c r="L2018" i="3" s="1"/>
  <c r="L2099" i="3"/>
  <c r="L2100" i="3" s="1"/>
  <c r="L2101" i="3" s="1"/>
  <c r="L2102" i="3" s="1"/>
  <c r="L2103" i="3" s="1"/>
  <c r="L2104" i="3" s="1"/>
  <c r="L2105" i="3" s="1"/>
  <c r="L2106" i="3" s="1"/>
  <c r="L2107" i="3" s="1"/>
  <c r="L2108" i="3" s="1"/>
  <c r="L2109" i="3" s="1"/>
  <c r="L2341" i="3"/>
  <c r="L2342" i="3" s="1"/>
  <c r="L2343" i="3" s="1"/>
  <c r="L2344" i="3" s="1"/>
  <c r="L2345" i="3" s="1"/>
  <c r="L2346" i="3" s="1"/>
  <c r="L2347" i="3" s="1"/>
  <c r="L2348" i="3" s="1"/>
  <c r="L2349" i="3" s="1"/>
  <c r="L2350" i="3" s="1"/>
  <c r="L2351" i="3" s="1"/>
  <c r="L2433" i="3"/>
  <c r="L2434" i="3" s="1"/>
  <c r="L2435" i="3" s="1"/>
  <c r="L2436" i="3" s="1"/>
  <c r="L2437" i="3" s="1"/>
  <c r="L2438" i="3" s="1"/>
  <c r="L2439" i="3" s="1"/>
  <c r="L2440" i="3" s="1"/>
  <c r="L2441" i="3" s="1"/>
  <c r="L2442" i="3" s="1"/>
  <c r="L2443" i="3" s="1"/>
  <c r="L2614" i="3"/>
  <c r="L2615" i="3" s="1"/>
  <c r="L2616" i="3" s="1"/>
  <c r="L2617" i="3" s="1"/>
  <c r="L2618" i="3" s="1"/>
  <c r="L2619" i="3" s="1"/>
  <c r="L2620" i="3" s="1"/>
  <c r="L2621" i="3" s="1"/>
  <c r="L2622" i="3" s="1"/>
  <c r="L2623" i="3" s="1"/>
  <c r="L2624" i="3" s="1"/>
  <c r="L2979" i="3"/>
  <c r="L2980" i="3" s="1"/>
  <c r="L2981" i="3" s="1"/>
  <c r="L2982" i="3" s="1"/>
  <c r="L2983" i="3" s="1"/>
  <c r="L2984" i="3" s="1"/>
  <c r="L2985" i="3" s="1"/>
  <c r="L2986" i="3" s="1"/>
  <c r="L2987" i="3" s="1"/>
  <c r="L2988" i="3" s="1"/>
  <c r="L2989" i="3" s="1"/>
  <c r="L3040" i="3"/>
  <c r="L3041" i="3" s="1"/>
  <c r="L3042" i="3" s="1"/>
  <c r="L3043" i="3" s="1"/>
  <c r="L3044" i="3" s="1"/>
  <c r="L3045" i="3" s="1"/>
  <c r="L3046" i="3" s="1"/>
  <c r="L3047" i="3" s="1"/>
  <c r="L3048" i="3" s="1"/>
  <c r="L3049" i="3" s="1"/>
  <c r="L3050" i="3" s="1"/>
  <c r="L3647" i="3"/>
  <c r="L3648" i="3" s="1"/>
  <c r="L3649" i="3" s="1"/>
  <c r="L3650" i="3" s="1"/>
  <c r="L3651" i="3" s="1"/>
  <c r="L3652" i="3" s="1"/>
  <c r="L3653" i="3" s="1"/>
  <c r="L3654" i="3" s="1"/>
  <c r="L3655" i="3" s="1"/>
  <c r="L3656" i="3" s="1"/>
  <c r="L3657" i="3" s="1"/>
  <c r="L3738" i="3"/>
  <c r="L3739" i="3" s="1"/>
  <c r="L3740" i="3" s="1"/>
  <c r="L3741" i="3" s="1"/>
  <c r="L3742" i="3" s="1"/>
  <c r="L3743" i="3" s="1"/>
  <c r="L3744" i="3" s="1"/>
  <c r="L3745" i="3" s="1"/>
  <c r="L3746" i="3" s="1"/>
  <c r="L3747" i="3" s="1"/>
  <c r="L3748" i="3" s="1"/>
  <c r="L4194" i="3"/>
  <c r="L4195" i="3" s="1"/>
  <c r="L4196" i="3" s="1"/>
  <c r="L4197" i="3" s="1"/>
  <c r="L4198" i="3" s="1"/>
  <c r="L4199" i="3" s="1"/>
  <c r="L4200" i="3" s="1"/>
  <c r="L4201" i="3" s="1"/>
  <c r="L4202" i="3" s="1"/>
  <c r="L4203" i="3" s="1"/>
  <c r="L4204" i="3" s="1"/>
  <c r="L4444" i="3"/>
  <c r="L4445" i="3" s="1"/>
  <c r="L4446" i="3" s="1"/>
  <c r="L4447" i="3" s="1"/>
  <c r="L4448" i="3" s="1"/>
  <c r="L4449" i="3" s="1"/>
  <c r="L4450" i="3" s="1"/>
  <c r="L4451" i="3" s="1"/>
  <c r="L4452" i="3" s="1"/>
  <c r="L4453" i="3" s="1"/>
  <c r="L4454" i="3" s="1"/>
  <c r="L4595" i="3"/>
  <c r="L4596" i="3" s="1"/>
  <c r="L4597" i="3" s="1"/>
  <c r="L4598" i="3" s="1"/>
  <c r="L4599" i="3" s="1"/>
  <c r="L4600" i="3" s="1"/>
  <c r="L4601" i="3" s="1"/>
  <c r="L4602" i="3" s="1"/>
  <c r="L4603" i="3" s="1"/>
  <c r="L4604" i="3" s="1"/>
  <c r="L4605" i="3" s="1"/>
  <c r="L5020" i="3"/>
  <c r="L5021" i="3" s="1"/>
  <c r="L5022" i="3" s="1"/>
  <c r="L5023" i="3" s="1"/>
  <c r="L5024" i="3" s="1"/>
  <c r="L5025" i="3" s="1"/>
  <c r="L5026" i="3" s="1"/>
  <c r="L5027" i="3" s="1"/>
  <c r="L5028" i="3" s="1"/>
  <c r="L5029" i="3" s="1"/>
  <c r="L5030" i="3" s="1"/>
  <c r="L5112" i="3"/>
  <c r="L5113" i="3" s="1"/>
  <c r="L5114" i="3" s="1"/>
  <c r="L5115" i="3" s="1"/>
  <c r="L5116" i="3" s="1"/>
  <c r="L5117" i="3" s="1"/>
  <c r="L5118" i="3" s="1"/>
  <c r="L5119" i="3" s="1"/>
  <c r="L5120" i="3" s="1"/>
  <c r="L5121" i="3" s="1"/>
  <c r="L5122" i="3" s="1"/>
  <c r="L5294" i="3"/>
  <c r="L5295" i="3" s="1"/>
  <c r="L5296" i="3" s="1"/>
  <c r="L5297" i="3" s="1"/>
  <c r="L5298" i="3" s="1"/>
  <c r="L5299" i="3" s="1"/>
  <c r="L5300" i="3" s="1"/>
  <c r="L5301" i="3" s="1"/>
  <c r="L5302" i="3" s="1"/>
  <c r="L5303" i="3" s="1"/>
  <c r="L5304" i="3" s="1"/>
  <c r="L5384" i="3"/>
  <c r="L5385" i="3" s="1"/>
  <c r="L5386" i="3" s="1"/>
  <c r="L5387" i="3" s="1"/>
  <c r="L5388" i="3" s="1"/>
  <c r="L5389" i="3" s="1"/>
  <c r="L5390" i="3" s="1"/>
  <c r="L5391" i="3" s="1"/>
  <c r="L5392" i="3" s="1"/>
  <c r="L5393" i="3" s="1"/>
  <c r="L5394" i="3" s="1"/>
  <c r="L5566" i="3"/>
  <c r="L5567" i="3" s="1"/>
  <c r="L5568" i="3" s="1"/>
  <c r="L5569" i="3" s="1"/>
  <c r="L5570" i="3" s="1"/>
  <c r="L5571" i="3" s="1"/>
  <c r="L5658" i="3"/>
  <c r="L5659" i="3" s="1"/>
  <c r="L5660" i="3" s="1"/>
  <c r="L5661" i="3" s="1"/>
  <c r="L5662" i="3" s="1"/>
  <c r="L5663" i="3" s="1"/>
  <c r="L5664" i="3" s="1"/>
  <c r="L5665" i="3" s="1"/>
  <c r="L5666" i="3" s="1"/>
  <c r="L5667" i="3" s="1"/>
  <c r="L12" i="3"/>
  <c r="L13" i="3" s="1"/>
  <c r="L14" i="3" s="1"/>
  <c r="L15" i="3" s="1"/>
  <c r="L16" i="3" s="1"/>
  <c r="L17" i="3" s="1"/>
  <c r="L18" i="3" s="1"/>
  <c r="L19" i="3" s="1"/>
  <c r="L20" i="3" s="1"/>
  <c r="L21" i="3" s="1"/>
  <c r="L22" i="3" s="1"/>
  <c r="L23" i="3" s="1"/>
  <c r="L104" i="3"/>
  <c r="L105" i="3" s="1"/>
  <c r="L106" i="3" s="1"/>
  <c r="L107" i="3" s="1"/>
  <c r="L108" i="3" s="1"/>
  <c r="L109" i="3" s="1"/>
  <c r="L110" i="3" s="1"/>
  <c r="L111" i="3" s="1"/>
  <c r="L112" i="3" s="1"/>
  <c r="L113" i="3" s="1"/>
  <c r="L114" i="3" s="1"/>
  <c r="L115" i="3" s="1"/>
  <c r="L466" i="3"/>
  <c r="L467" i="3" s="1"/>
  <c r="L468" i="3" s="1"/>
  <c r="L469" i="3" s="1"/>
  <c r="L470" i="3" s="1"/>
  <c r="L471" i="3" s="1"/>
  <c r="L472" i="3" s="1"/>
  <c r="L473" i="3" s="1"/>
  <c r="L474" i="3" s="1"/>
  <c r="L475" i="3" s="1"/>
  <c r="L476" i="3" s="1"/>
  <c r="L477" i="3" s="1"/>
  <c r="L558" i="3"/>
  <c r="L559" i="3" s="1"/>
  <c r="L560" i="3" s="1"/>
  <c r="L561" i="3" s="1"/>
  <c r="L562" i="3" s="1"/>
  <c r="L563" i="3" s="1"/>
  <c r="L564" i="3" s="1"/>
  <c r="L565" i="3" s="1"/>
  <c r="L566" i="3" s="1"/>
  <c r="L567" i="3" s="1"/>
  <c r="L568" i="3" s="1"/>
  <c r="L569" i="3" s="1"/>
  <c r="L648" i="3"/>
  <c r="L649" i="3" s="1"/>
  <c r="L650" i="3" s="1"/>
  <c r="L651" i="3" s="1"/>
  <c r="L652" i="3" s="1"/>
  <c r="L653" i="3" s="1"/>
  <c r="L654" i="3" s="1"/>
  <c r="L655" i="3" s="1"/>
  <c r="L656" i="3" s="1"/>
  <c r="L657" i="3" s="1"/>
  <c r="L658" i="3" s="1"/>
  <c r="L659" i="3" s="1"/>
  <c r="L739" i="3"/>
  <c r="L740" i="3" s="1"/>
  <c r="L741" i="3" s="1"/>
  <c r="L742" i="3" s="1"/>
  <c r="L743" i="3" s="1"/>
  <c r="L744" i="3" s="1"/>
  <c r="L745" i="3" s="1"/>
  <c r="L746" i="3" s="1"/>
  <c r="L747" i="3" s="1"/>
  <c r="L748" i="3" s="1"/>
  <c r="L749" i="3" s="1"/>
  <c r="L750" i="3" s="1"/>
  <c r="L830" i="3"/>
  <c r="L831" i="3" s="1"/>
  <c r="L832" i="3" s="1"/>
  <c r="L833" i="3" s="1"/>
  <c r="L834" i="3" s="1"/>
  <c r="L835" i="3" s="1"/>
  <c r="L836" i="3" s="1"/>
  <c r="L837" i="3" s="1"/>
  <c r="L838" i="3" s="1"/>
  <c r="L839" i="3" s="1"/>
  <c r="L840" i="3" s="1"/>
  <c r="L841" i="3" s="1"/>
  <c r="L921" i="3"/>
  <c r="L922" i="3" s="1"/>
  <c r="L923" i="3" s="1"/>
  <c r="L924" i="3" s="1"/>
  <c r="L925" i="3" s="1"/>
  <c r="L926" i="3" s="1"/>
  <c r="L927" i="3" s="1"/>
  <c r="L928" i="3" s="1"/>
  <c r="L929" i="3" s="1"/>
  <c r="L930" i="3" s="1"/>
  <c r="L931" i="3" s="1"/>
  <c r="L932" i="3" s="1"/>
  <c r="L1013" i="3"/>
  <c r="L1014" i="3" s="1"/>
  <c r="L1015" i="3" s="1"/>
  <c r="L1016" i="3" s="1"/>
  <c r="L1017" i="3" s="1"/>
  <c r="L1018" i="3" s="1"/>
  <c r="L1019" i="3" s="1"/>
  <c r="L1020" i="3" s="1"/>
  <c r="L1021" i="3" s="1"/>
  <c r="L1022" i="3" s="1"/>
  <c r="L1023" i="3" s="1"/>
  <c r="L1024" i="3" s="1"/>
  <c r="L1104" i="3"/>
  <c r="L1105" i="3" s="1"/>
  <c r="L1106" i="3" s="1"/>
  <c r="L1107" i="3" s="1"/>
  <c r="L1108" i="3" s="1"/>
  <c r="L1109" i="3" s="1"/>
  <c r="L1110" i="3" s="1"/>
  <c r="L1111" i="3" s="1"/>
  <c r="L1112" i="3" s="1"/>
  <c r="L1113" i="3" s="1"/>
  <c r="L1114" i="3" s="1"/>
  <c r="L1115" i="3" s="1"/>
  <c r="L1195" i="3"/>
  <c r="L1196" i="3" s="1"/>
  <c r="L1197" i="3" s="1"/>
  <c r="L1198" i="3" s="1"/>
  <c r="L1199" i="3" s="1"/>
  <c r="L1200" i="3" s="1"/>
  <c r="L1201" i="3" s="1"/>
  <c r="L1202" i="3" s="1"/>
  <c r="L1203" i="3" s="1"/>
  <c r="L1204" i="3" s="1"/>
  <c r="L1205" i="3" s="1"/>
  <c r="L1206" i="3" s="1"/>
  <c r="L1286" i="3"/>
  <c r="L1287" i="3" s="1"/>
  <c r="L1288" i="3" s="1"/>
  <c r="L1289" i="3" s="1"/>
  <c r="L1290" i="3" s="1"/>
  <c r="L1291" i="3" s="1"/>
  <c r="L1292" i="3" s="1"/>
  <c r="L1293" i="3" s="1"/>
  <c r="L1294" i="3" s="1"/>
  <c r="L1295" i="3" s="1"/>
  <c r="L1296" i="3" s="1"/>
  <c r="L1297" i="3" s="1"/>
  <c r="L1377" i="3"/>
  <c r="L1378" i="3" s="1"/>
  <c r="L1379" i="3" s="1"/>
  <c r="L1380" i="3" s="1"/>
  <c r="L1381" i="3" s="1"/>
  <c r="L1382" i="3" s="1"/>
  <c r="L1383" i="3" s="1"/>
  <c r="L1384" i="3" s="1"/>
  <c r="L1385" i="3" s="1"/>
  <c r="L1386" i="3" s="1"/>
  <c r="L1387" i="3" s="1"/>
  <c r="L1388" i="3" s="1"/>
  <c r="L1469" i="3"/>
  <c r="L1470" i="3" s="1"/>
  <c r="L1471" i="3" s="1"/>
  <c r="L1472" i="3" s="1"/>
  <c r="L1473" i="3" s="1"/>
  <c r="L1474" i="3" s="1"/>
  <c r="L1475" i="3" s="1"/>
  <c r="L1476" i="3" s="1"/>
  <c r="L1477" i="3" s="1"/>
  <c r="L1478" i="3" s="1"/>
  <c r="L1479" i="3" s="1"/>
  <c r="L1480" i="3" s="1"/>
  <c r="L1560" i="3"/>
  <c r="L1561" i="3" s="1"/>
  <c r="L1562" i="3" s="1"/>
  <c r="L1563" i="3" s="1"/>
  <c r="L1564" i="3" s="1"/>
  <c r="L1565" i="3" s="1"/>
  <c r="L1566" i="3" s="1"/>
  <c r="L1567" i="3" s="1"/>
  <c r="L1568" i="3" s="1"/>
  <c r="L1569" i="3" s="1"/>
  <c r="L1570" i="3" s="1"/>
  <c r="L1571" i="3" s="1"/>
  <c r="L1651" i="3"/>
  <c r="L1652" i="3" s="1"/>
  <c r="L1653" i="3" s="1"/>
  <c r="L1654" i="3" s="1"/>
  <c r="L1655" i="3" s="1"/>
  <c r="L1656" i="3" s="1"/>
  <c r="L1657" i="3" s="1"/>
  <c r="L1658" i="3" s="1"/>
  <c r="L1659" i="3" s="1"/>
  <c r="L1660" i="3" s="1"/>
  <c r="L1661" i="3" s="1"/>
  <c r="L1662" i="3" s="1"/>
  <c r="L1801" i="3"/>
  <c r="L1802" i="3" s="1"/>
  <c r="L1803" i="3" s="1"/>
  <c r="L1804" i="3" s="1"/>
  <c r="L1805" i="3" s="1"/>
  <c r="L1806" i="3" s="1"/>
  <c r="L1807" i="3" s="1"/>
  <c r="L1808" i="3" s="1"/>
  <c r="L1809" i="3" s="1"/>
  <c r="L1810" i="3" s="1"/>
  <c r="L1811" i="3" s="1"/>
  <c r="L1812" i="3" s="1"/>
  <c r="L1893" i="3"/>
  <c r="L1894" i="3" s="1"/>
  <c r="L1895" i="3" s="1"/>
  <c r="L1896" i="3" s="1"/>
  <c r="L1897" i="3" s="1"/>
  <c r="L1898" i="3" s="1"/>
  <c r="L1899" i="3" s="1"/>
  <c r="L1900" i="3" s="1"/>
  <c r="L1901" i="3" s="1"/>
  <c r="L1902" i="3" s="1"/>
  <c r="L1903" i="3" s="1"/>
  <c r="L1904" i="3" s="1"/>
  <c r="L1984" i="3"/>
  <c r="L1985" i="3" s="1"/>
  <c r="L1986" i="3" s="1"/>
  <c r="L1987" i="3" s="1"/>
  <c r="L1988" i="3" s="1"/>
  <c r="L1989" i="3" s="1"/>
  <c r="L1990" i="3" s="1"/>
  <c r="L1991" i="3" s="1"/>
  <c r="L1992" i="3" s="1"/>
  <c r="L1993" i="3" s="1"/>
  <c r="L1994" i="3" s="1"/>
  <c r="L1995" i="3" s="1"/>
  <c r="L2142" i="3"/>
  <c r="L2143" i="3" s="1"/>
  <c r="L2144" i="3" s="1"/>
  <c r="L2145" i="3" s="1"/>
  <c r="L2146" i="3" s="1"/>
  <c r="L2147" i="3" s="1"/>
  <c r="L2148" i="3" s="1"/>
  <c r="L2149" i="3" s="1"/>
  <c r="L2150" i="3" s="1"/>
  <c r="L2151" i="3" s="1"/>
  <c r="L2152" i="3" s="1"/>
  <c r="L2153" i="3" s="1"/>
  <c r="L2154" i="3" s="1"/>
  <c r="L2159" i="3"/>
  <c r="L2160" i="3" s="1"/>
  <c r="L2161" i="3" s="1"/>
  <c r="L2162" i="3" s="1"/>
  <c r="L2163" i="3" s="1"/>
  <c r="L2164" i="3" s="1"/>
  <c r="L2165" i="3" s="1"/>
  <c r="L2166" i="3" s="1"/>
  <c r="L2167" i="3" s="1"/>
  <c r="L2168" i="3" s="1"/>
  <c r="L2169" i="3" s="1"/>
  <c r="L2170" i="3" s="1"/>
  <c r="L2226" i="3"/>
  <c r="L2227" i="3" s="1"/>
  <c r="L2228" i="3" s="1"/>
  <c r="L2229" i="3" s="1"/>
  <c r="L2230" i="3" s="1"/>
  <c r="L2231" i="3" s="1"/>
  <c r="L2232" i="3" s="1"/>
  <c r="L2233" i="3" s="1"/>
  <c r="L2234" i="3" s="1"/>
  <c r="L2235" i="3" s="1"/>
  <c r="L2236" i="3" s="1"/>
  <c r="L2237" i="3" s="1"/>
  <c r="L2318" i="3"/>
  <c r="L2319" i="3" s="1"/>
  <c r="L2320" i="3" s="1"/>
  <c r="L2321" i="3" s="1"/>
  <c r="L2322" i="3" s="1"/>
  <c r="L2323" i="3" s="1"/>
  <c r="L2324" i="3" s="1"/>
  <c r="L2325" i="3" s="1"/>
  <c r="L2326" i="3" s="1"/>
  <c r="L2327" i="3" s="1"/>
  <c r="L2328" i="3" s="1"/>
  <c r="L2329" i="3" s="1"/>
  <c r="L2500" i="3"/>
  <c r="L2501" i="3" s="1"/>
  <c r="L2502" i="3" s="1"/>
  <c r="L2503" i="3" s="1"/>
  <c r="L2504" i="3" s="1"/>
  <c r="L2505" i="3" s="1"/>
  <c r="L2506" i="3" s="1"/>
  <c r="L2507" i="3" s="1"/>
  <c r="L2508" i="3" s="1"/>
  <c r="L2509" i="3" s="1"/>
  <c r="L2510" i="3" s="1"/>
  <c r="L2511" i="3" s="1"/>
  <c r="L2590" i="3"/>
  <c r="L2591" i="3" s="1"/>
  <c r="L2592" i="3" s="1"/>
  <c r="L2593" i="3" s="1"/>
  <c r="L2594" i="3" s="1"/>
  <c r="L2595" i="3" s="1"/>
  <c r="L2596" i="3" s="1"/>
  <c r="L2597" i="3" s="1"/>
  <c r="L2598" i="3" s="1"/>
  <c r="L2599" i="3" s="1"/>
  <c r="L2600" i="3" s="1"/>
  <c r="L2601" i="3" s="1"/>
  <c r="L2681" i="3"/>
  <c r="L2682" i="3" s="1"/>
  <c r="L2683" i="3" s="1"/>
  <c r="L2684" i="3" s="1"/>
  <c r="L2685" i="3" s="1"/>
  <c r="L2686" i="3" s="1"/>
  <c r="L2687" i="3" s="1"/>
  <c r="L2688" i="3" s="1"/>
  <c r="L2689" i="3" s="1"/>
  <c r="L2690" i="3" s="1"/>
  <c r="L2691" i="3" s="1"/>
  <c r="L2692" i="3" s="1"/>
  <c r="L2864" i="3"/>
  <c r="L2865" i="3" s="1"/>
  <c r="L2866" i="3" s="1"/>
  <c r="L2867" i="3" s="1"/>
  <c r="L2868" i="3" s="1"/>
  <c r="L2869" i="3" s="1"/>
  <c r="L2870" i="3" s="1"/>
  <c r="L2871" i="3" s="1"/>
  <c r="L2872" i="3" s="1"/>
  <c r="L2873" i="3" s="1"/>
  <c r="L2874" i="3" s="1"/>
  <c r="L2875" i="3" s="1"/>
  <c r="L2955" i="3"/>
  <c r="L2956" i="3" s="1"/>
  <c r="L2957" i="3" s="1"/>
  <c r="L2958" i="3" s="1"/>
  <c r="L2959" i="3" s="1"/>
  <c r="L2960" i="3" s="1"/>
  <c r="L2961" i="3" s="1"/>
  <c r="L2962" i="3" s="1"/>
  <c r="L2963" i="3" s="1"/>
  <c r="L2964" i="3" s="1"/>
  <c r="L2965" i="3" s="1"/>
  <c r="L2966" i="3" s="1"/>
  <c r="L3168" i="3"/>
  <c r="L3169" i="3" s="1"/>
  <c r="L3170" i="3" s="1"/>
  <c r="L3171" i="3" s="1"/>
  <c r="L3172" i="3" s="1"/>
  <c r="L3173" i="3" s="1"/>
  <c r="L3174" i="3" s="1"/>
  <c r="L3175" i="3" s="1"/>
  <c r="L3176" i="3" s="1"/>
  <c r="L3177" i="3" s="1"/>
  <c r="L3178" i="3" s="1"/>
  <c r="L3179" i="3" s="1"/>
  <c r="L3350" i="3"/>
  <c r="L3351" i="3" s="1"/>
  <c r="L3352" i="3" s="1"/>
  <c r="L3353" i="3" s="1"/>
  <c r="L3354" i="3" s="1"/>
  <c r="L3355" i="3" s="1"/>
  <c r="L3356" i="3" s="1"/>
  <c r="L3357" i="3" s="1"/>
  <c r="L3358" i="3" s="1"/>
  <c r="L3359" i="3" s="1"/>
  <c r="L3360" i="3" s="1"/>
  <c r="L3361" i="3" s="1"/>
  <c r="L3441" i="3"/>
  <c r="L3442" i="3" s="1"/>
  <c r="L3443" i="3" s="1"/>
  <c r="L3444" i="3" s="1"/>
  <c r="L3445" i="3" s="1"/>
  <c r="L3446" i="3" s="1"/>
  <c r="L3447" i="3" s="1"/>
  <c r="L3448" i="3" s="1"/>
  <c r="L3449" i="3" s="1"/>
  <c r="L3450" i="3" s="1"/>
  <c r="L3451" i="3" s="1"/>
  <c r="L3452" i="3" s="1"/>
  <c r="L3532" i="3"/>
  <c r="L3533" i="3" s="1"/>
  <c r="L3534" i="3" s="1"/>
  <c r="L3535" i="3" s="1"/>
  <c r="L3536" i="3" s="1"/>
  <c r="L3537" i="3" s="1"/>
  <c r="L3538" i="3" s="1"/>
  <c r="L3539" i="3" s="1"/>
  <c r="L3540" i="3" s="1"/>
  <c r="L3541" i="3" s="1"/>
  <c r="L3542" i="3" s="1"/>
  <c r="L3543" i="3" s="1"/>
  <c r="L3715" i="3"/>
  <c r="L3716" i="3" s="1"/>
  <c r="L3717" i="3" s="1"/>
  <c r="L3718" i="3" s="1"/>
  <c r="L3719" i="3" s="1"/>
  <c r="L3720" i="3" s="1"/>
  <c r="L3721" i="3" s="1"/>
  <c r="L3722" i="3" s="1"/>
  <c r="L3723" i="3" s="1"/>
  <c r="L3724" i="3" s="1"/>
  <c r="L3725" i="3" s="1"/>
  <c r="L3726" i="3" s="1"/>
  <c r="L3806" i="3"/>
  <c r="L3807" i="3" s="1"/>
  <c r="L3808" i="3" s="1"/>
  <c r="L3809" i="3" s="1"/>
  <c r="L3810" i="3" s="1"/>
  <c r="L3811" i="3" s="1"/>
  <c r="L3812" i="3" s="1"/>
  <c r="L3813" i="3" s="1"/>
  <c r="L3814" i="3" s="1"/>
  <c r="L3815" i="3" s="1"/>
  <c r="L3816" i="3" s="1"/>
  <c r="L3817" i="3" s="1"/>
  <c r="L3897" i="3"/>
  <c r="L3898" i="3" s="1"/>
  <c r="L3899" i="3" s="1"/>
  <c r="L3900" i="3" s="1"/>
  <c r="L3901" i="3" s="1"/>
  <c r="L3902" i="3" s="1"/>
  <c r="L3903" i="3" s="1"/>
  <c r="L3904" i="3" s="1"/>
  <c r="L3905" i="3" s="1"/>
  <c r="L3906" i="3" s="1"/>
  <c r="L3907" i="3" s="1"/>
  <c r="L3908" i="3" s="1"/>
  <c r="L4079" i="3"/>
  <c r="L4080" i="3" s="1"/>
  <c r="L4081" i="3" s="1"/>
  <c r="L4082" i="3" s="1"/>
  <c r="L4083" i="3" s="1"/>
  <c r="L4084" i="3" s="1"/>
  <c r="L4085" i="3" s="1"/>
  <c r="L4086" i="3" s="1"/>
  <c r="L4087" i="3" s="1"/>
  <c r="L4088" i="3" s="1"/>
  <c r="L4089" i="3" s="1"/>
  <c r="L4090" i="3" s="1"/>
  <c r="L4171" i="3"/>
  <c r="L4172" i="3" s="1"/>
  <c r="L4173" i="3" s="1"/>
  <c r="L4174" i="3" s="1"/>
  <c r="L4175" i="3" s="1"/>
  <c r="L4176" i="3" s="1"/>
  <c r="L4177" i="3" s="1"/>
  <c r="L4178" i="3" s="1"/>
  <c r="L4179" i="3" s="1"/>
  <c r="L4180" i="3" s="1"/>
  <c r="L4181" i="3" s="1"/>
  <c r="L4182" i="3" s="1"/>
  <c r="L4262" i="3"/>
  <c r="L4263" i="3" s="1"/>
  <c r="L4264" i="3" s="1"/>
  <c r="L4265" i="3" s="1"/>
  <c r="L4266" i="3" s="1"/>
  <c r="L4267" i="3" s="1"/>
  <c r="L4268" i="3" s="1"/>
  <c r="L4269" i="3" s="1"/>
  <c r="L4270" i="3" s="1"/>
  <c r="L4271" i="3" s="1"/>
  <c r="L4272" i="3" s="1"/>
  <c r="L4273" i="3" s="1"/>
  <c r="L4420" i="3"/>
  <c r="L4421" i="3" s="1"/>
  <c r="L4422" i="3" s="1"/>
  <c r="L4423" i="3" s="1"/>
  <c r="L4424" i="3" s="1"/>
  <c r="L4425" i="3" s="1"/>
  <c r="L4426" i="3" s="1"/>
  <c r="L4427" i="3" s="1"/>
  <c r="L4428" i="3" s="1"/>
  <c r="L4429" i="3" s="1"/>
  <c r="L4430" i="3" s="1"/>
  <c r="L4431" i="3" s="1"/>
  <c r="L4572" i="3"/>
  <c r="L4573" i="3" s="1"/>
  <c r="L4574" i="3" s="1"/>
  <c r="L4575" i="3" s="1"/>
  <c r="L4576" i="3" s="1"/>
  <c r="L4577" i="3" s="1"/>
  <c r="L4578" i="3" s="1"/>
  <c r="L4579" i="3" s="1"/>
  <c r="L4580" i="3" s="1"/>
  <c r="L4581" i="3" s="1"/>
  <c r="L4582" i="3" s="1"/>
  <c r="L4583" i="3" s="1"/>
  <c r="L4663" i="3"/>
  <c r="L4664" i="3" s="1"/>
  <c r="L4665" i="3" s="1"/>
  <c r="L4666" i="3" s="1"/>
  <c r="L4667" i="3" s="1"/>
  <c r="L4668" i="3" s="1"/>
  <c r="L4669" i="3" s="1"/>
  <c r="L4670" i="3" s="1"/>
  <c r="L4671" i="3" s="1"/>
  <c r="L4672" i="3" s="1"/>
  <c r="L4673" i="3" s="1"/>
  <c r="L4674" i="3" s="1"/>
  <c r="L4845" i="3"/>
  <c r="L4846" i="3" s="1"/>
  <c r="L4847" i="3" s="1"/>
  <c r="L4848" i="3" s="1"/>
  <c r="L4849" i="3" s="1"/>
  <c r="L4850" i="3" s="1"/>
  <c r="L4851" i="3" s="1"/>
  <c r="L4852" i="3" s="1"/>
  <c r="L4853" i="3" s="1"/>
  <c r="L4854" i="3" s="1"/>
  <c r="L4855" i="3" s="1"/>
  <c r="L4856" i="3" s="1"/>
  <c r="L4936" i="3"/>
  <c r="L4937" i="3" s="1"/>
  <c r="L4938" i="3" s="1"/>
  <c r="L4939" i="3" s="1"/>
  <c r="L4940" i="3" s="1"/>
  <c r="L4941" i="3" s="1"/>
  <c r="L4942" i="3" s="1"/>
  <c r="L4943" i="3" s="1"/>
  <c r="L4944" i="3" s="1"/>
  <c r="L4945" i="3" s="1"/>
  <c r="L4946" i="3" s="1"/>
  <c r="L4947" i="3" s="1"/>
  <c r="L4997" i="3"/>
  <c r="L4998" i="3" s="1"/>
  <c r="L4999" i="3" s="1"/>
  <c r="L5000" i="3" s="1"/>
  <c r="L5001" i="3" s="1"/>
  <c r="L5002" i="3" s="1"/>
  <c r="L5003" i="3" s="1"/>
  <c r="L5004" i="3" s="1"/>
  <c r="L5005" i="3" s="1"/>
  <c r="L5006" i="3" s="1"/>
  <c r="L5007" i="3" s="1"/>
  <c r="L5008" i="3" s="1"/>
  <c r="L5179" i="3"/>
  <c r="L5180" i="3" s="1"/>
  <c r="L5181" i="3" s="1"/>
  <c r="L5182" i="3" s="1"/>
  <c r="L5183" i="3" s="1"/>
  <c r="L5184" i="3" s="1"/>
  <c r="L5185" i="3" s="1"/>
  <c r="L5186" i="3" s="1"/>
  <c r="L5187" i="3" s="1"/>
  <c r="L5188" i="3" s="1"/>
  <c r="L5189" i="3" s="1"/>
  <c r="L5190" i="3" s="1"/>
  <c r="L5270" i="3"/>
  <c r="L5271" i="3" s="1"/>
  <c r="L5272" i="3" s="1"/>
  <c r="L5273" i="3" s="1"/>
  <c r="L5274" i="3" s="1"/>
  <c r="L5275" i="3" s="1"/>
  <c r="L5276" i="3" s="1"/>
  <c r="L5277" i="3" s="1"/>
  <c r="L5278" i="3" s="1"/>
  <c r="L5279" i="3" s="1"/>
  <c r="L5280" i="3" s="1"/>
  <c r="L5281" i="3" s="1"/>
  <c r="L5360" i="3"/>
  <c r="L5361" i="3" s="1"/>
  <c r="L5362" i="3" s="1"/>
  <c r="L5363" i="3" s="1"/>
  <c r="L5364" i="3" s="1"/>
  <c r="L5365" i="3" s="1"/>
  <c r="L5366" i="3" s="1"/>
  <c r="L5367" i="3" s="1"/>
  <c r="L5368" i="3" s="1"/>
  <c r="L5369" i="3" s="1"/>
  <c r="L5370" i="3" s="1"/>
  <c r="L5371" i="3" s="1"/>
  <c r="L5451" i="3"/>
  <c r="L5452" i="3" s="1"/>
  <c r="L5453" i="3" s="1"/>
  <c r="L5454" i="3" s="1"/>
  <c r="L5455" i="3" s="1"/>
  <c r="L5456" i="3" s="1"/>
  <c r="L5457" i="3" s="1"/>
  <c r="L5458" i="3" s="1"/>
  <c r="L5459" i="3" s="1"/>
  <c r="L5460" i="3" s="1"/>
  <c r="L5461" i="3" s="1"/>
  <c r="L5462" i="3" s="1"/>
  <c r="L5543" i="3"/>
  <c r="L5544" i="3" s="1"/>
  <c r="L5545" i="3" s="1"/>
  <c r="L5546" i="3" s="1"/>
  <c r="L5547" i="3" s="1"/>
  <c r="L5548" i="3" s="1"/>
  <c r="L5549" i="3" s="1"/>
  <c r="L5550" i="3" s="1"/>
  <c r="L5551" i="3" s="1"/>
  <c r="L5552" i="3" s="1"/>
  <c r="L5553" i="3" s="1"/>
  <c r="L5554" i="3" s="1"/>
  <c r="L672" i="3"/>
  <c r="L673" i="3" s="1"/>
  <c r="L674" i="3" s="1"/>
  <c r="L675" i="3" s="1"/>
  <c r="L676" i="3" s="1"/>
  <c r="L677" i="3" s="1"/>
  <c r="L678" i="3" s="1"/>
  <c r="L679" i="3" s="1"/>
  <c r="L680" i="3" s="1"/>
  <c r="L681" i="3" s="1"/>
  <c r="L682" i="3" s="1"/>
  <c r="L763" i="3"/>
  <c r="L764" i="3" s="1"/>
  <c r="L765" i="3" s="1"/>
  <c r="L766" i="3" s="1"/>
  <c r="L767" i="3" s="1"/>
  <c r="L768" i="3" s="1"/>
  <c r="L769" i="3" s="1"/>
  <c r="L770" i="3" s="1"/>
  <c r="L771" i="3" s="1"/>
  <c r="L772" i="3" s="1"/>
  <c r="L773" i="3" s="1"/>
  <c r="L1036" i="3"/>
  <c r="L1037" i="3" s="1"/>
  <c r="L1038" i="3" s="1"/>
  <c r="L1039" i="3" s="1"/>
  <c r="L1040" i="3" s="1"/>
  <c r="L1041" i="3" s="1"/>
  <c r="L1042" i="3" s="1"/>
  <c r="L1043" i="3" s="1"/>
  <c r="L1044" i="3" s="1"/>
  <c r="L1045" i="3" s="1"/>
  <c r="L1046" i="3" s="1"/>
  <c r="L1128" i="3"/>
  <c r="L1129" i="3" s="1"/>
  <c r="L1130" i="3" s="1"/>
  <c r="L1131" i="3" s="1"/>
  <c r="L1132" i="3" s="1"/>
  <c r="L1133" i="3" s="1"/>
  <c r="L1134" i="3" s="1"/>
  <c r="L1135" i="3" s="1"/>
  <c r="L1136" i="3" s="1"/>
  <c r="L1137" i="3" s="1"/>
  <c r="L1138" i="3" s="1"/>
  <c r="L1310" i="3"/>
  <c r="L1311" i="3" s="1"/>
  <c r="L1312" i="3" s="1"/>
  <c r="L1313" i="3" s="1"/>
  <c r="L1314" i="3" s="1"/>
  <c r="L1315" i="3" s="1"/>
  <c r="L1316" i="3" s="1"/>
  <c r="L1317" i="3" s="1"/>
  <c r="L1318" i="3" s="1"/>
  <c r="L1319" i="3" s="1"/>
  <c r="L1320" i="3" s="1"/>
  <c r="L1401" i="3"/>
  <c r="L1402" i="3" s="1"/>
  <c r="L1403" i="3" s="1"/>
  <c r="L1404" i="3" s="1"/>
  <c r="L1405" i="3" s="1"/>
  <c r="L1406" i="3" s="1"/>
  <c r="L1407" i="3" s="1"/>
  <c r="L1408" i="3" s="1"/>
  <c r="L1409" i="3" s="1"/>
  <c r="L1410" i="3" s="1"/>
  <c r="L1411" i="3" s="1"/>
  <c r="L1584" i="3"/>
  <c r="L1585" i="3" s="1"/>
  <c r="L1586" i="3" s="1"/>
  <c r="L1587" i="3" s="1"/>
  <c r="L1588" i="3" s="1"/>
  <c r="L1589" i="3" s="1"/>
  <c r="L1590" i="3" s="1"/>
  <c r="L1591" i="3" s="1"/>
  <c r="L1592" i="3" s="1"/>
  <c r="L1593" i="3" s="1"/>
  <c r="L1594" i="3" s="1"/>
  <c r="L1825" i="3"/>
  <c r="L1826" i="3" s="1"/>
  <c r="L1827" i="3" s="1"/>
  <c r="L1828" i="3" s="1"/>
  <c r="L1829" i="3" s="1"/>
  <c r="L1830" i="3" s="1"/>
  <c r="L1831" i="3" s="1"/>
  <c r="L1832" i="3" s="1"/>
  <c r="L1833" i="3" s="1"/>
  <c r="L1834" i="3" s="1"/>
  <c r="L1835" i="3" s="1"/>
  <c r="L1916" i="3"/>
  <c r="L1917" i="3" s="1"/>
  <c r="L1918" i="3" s="1"/>
  <c r="L1919" i="3" s="1"/>
  <c r="L1920" i="3" s="1"/>
  <c r="L1921" i="3" s="1"/>
  <c r="L1922" i="3" s="1"/>
  <c r="L1923" i="3" s="1"/>
  <c r="L1924" i="3" s="1"/>
  <c r="L1925" i="3" s="1"/>
  <c r="L1926" i="3" s="1"/>
  <c r="L2250" i="3"/>
  <c r="L2251" i="3" s="1"/>
  <c r="L2252" i="3" s="1"/>
  <c r="L2253" i="3" s="1"/>
  <c r="L2254" i="3" s="1"/>
  <c r="L2255" i="3" s="1"/>
  <c r="L2256" i="3" s="1"/>
  <c r="L2257" i="3" s="1"/>
  <c r="L2258" i="3" s="1"/>
  <c r="L2259" i="3" s="1"/>
  <c r="L2260" i="3" s="1"/>
  <c r="L2524" i="3"/>
  <c r="L2525" i="3" s="1"/>
  <c r="L2526" i="3" s="1"/>
  <c r="L2527" i="3" s="1"/>
  <c r="L2528" i="3" s="1"/>
  <c r="L2529" i="3" s="1"/>
  <c r="L2530" i="3" s="1"/>
  <c r="L2531" i="3" s="1"/>
  <c r="L2532" i="3" s="1"/>
  <c r="L2533" i="3" s="1"/>
  <c r="L2534" i="3" s="1"/>
  <c r="L2705" i="3"/>
  <c r="L2706" i="3" s="1"/>
  <c r="L2707" i="3" s="1"/>
  <c r="L2708" i="3" s="1"/>
  <c r="L2709" i="3" s="1"/>
  <c r="L2710" i="3" s="1"/>
  <c r="L2711" i="3" s="1"/>
  <c r="L2712" i="3" s="1"/>
  <c r="L2713" i="3" s="1"/>
  <c r="L2714" i="3" s="1"/>
  <c r="L2715" i="3" s="1"/>
  <c r="L2796" i="3"/>
  <c r="L2797" i="3" s="1"/>
  <c r="L2798" i="3" s="1"/>
  <c r="L2799" i="3" s="1"/>
  <c r="L2800" i="3" s="1"/>
  <c r="L2801" i="3" s="1"/>
  <c r="L2802" i="3" s="1"/>
  <c r="L2803" i="3" s="1"/>
  <c r="L2804" i="3" s="1"/>
  <c r="L2805" i="3" s="1"/>
  <c r="L2806" i="3" s="1"/>
  <c r="L2888" i="3"/>
  <c r="L2889" i="3" s="1"/>
  <c r="L2890" i="3" s="1"/>
  <c r="L2891" i="3" s="1"/>
  <c r="L2892" i="3" s="1"/>
  <c r="L2893" i="3" s="1"/>
  <c r="L2894" i="3" s="1"/>
  <c r="L2895" i="3" s="1"/>
  <c r="L2896" i="3" s="1"/>
  <c r="L2897" i="3" s="1"/>
  <c r="L2898" i="3" s="1"/>
  <c r="L3101" i="3"/>
  <c r="L3102" i="3" s="1"/>
  <c r="L3103" i="3" s="1"/>
  <c r="L3104" i="3" s="1"/>
  <c r="L3105" i="3" s="1"/>
  <c r="L3106" i="3" s="1"/>
  <c r="L3107" i="3" s="1"/>
  <c r="L3108" i="3" s="1"/>
  <c r="L3109" i="3" s="1"/>
  <c r="L3110" i="3" s="1"/>
  <c r="L3111" i="3" s="1"/>
  <c r="L3192" i="3"/>
  <c r="L3193" i="3" s="1"/>
  <c r="L3194" i="3" s="1"/>
  <c r="L3195" i="3" s="1"/>
  <c r="L3196" i="3" s="1"/>
  <c r="L3197" i="3" s="1"/>
  <c r="L3198" i="3" s="1"/>
  <c r="L3199" i="3" s="1"/>
  <c r="L3200" i="3" s="1"/>
  <c r="L3201" i="3" s="1"/>
  <c r="L3202" i="3" s="1"/>
  <c r="L3283" i="3"/>
  <c r="L3284" i="3" s="1"/>
  <c r="L3285" i="3" s="1"/>
  <c r="L3286" i="3" s="1"/>
  <c r="L3287" i="3" s="1"/>
  <c r="L3288" i="3" s="1"/>
  <c r="L3289" i="3" s="1"/>
  <c r="L3290" i="3" s="1"/>
  <c r="L3291" i="3" s="1"/>
  <c r="L3292" i="3" s="1"/>
  <c r="L3293" i="3" s="1"/>
  <c r="L3374" i="3"/>
  <c r="L3375" i="3" s="1"/>
  <c r="L3376" i="3" s="1"/>
  <c r="L3377" i="3" s="1"/>
  <c r="L3378" i="3" s="1"/>
  <c r="L3379" i="3" s="1"/>
  <c r="L3380" i="3" s="1"/>
  <c r="L3381" i="3" s="1"/>
  <c r="L3382" i="3" s="1"/>
  <c r="L3383" i="3" s="1"/>
  <c r="L3384" i="3" s="1"/>
  <c r="L3465" i="3"/>
  <c r="L3466" i="3" s="1"/>
  <c r="L3467" i="3" s="1"/>
  <c r="L3468" i="3" s="1"/>
  <c r="L3469" i="3" s="1"/>
  <c r="L3470" i="3" s="1"/>
  <c r="L3471" i="3" s="1"/>
  <c r="L3472" i="3" s="1"/>
  <c r="L3473" i="3" s="1"/>
  <c r="L3474" i="3" s="1"/>
  <c r="L3475" i="3" s="1"/>
  <c r="L3556" i="3"/>
  <c r="L3557" i="3" s="1"/>
  <c r="L3558" i="3" s="1"/>
  <c r="L3559" i="3" s="1"/>
  <c r="L3560" i="3" s="1"/>
  <c r="L3561" i="3" s="1"/>
  <c r="L3562" i="3" s="1"/>
  <c r="L3563" i="3" s="1"/>
  <c r="L3564" i="3" s="1"/>
  <c r="L3565" i="3" s="1"/>
  <c r="L3566" i="3" s="1"/>
  <c r="L4286" i="3"/>
  <c r="L4287" i="3" s="1"/>
  <c r="L4288" i="3" s="1"/>
  <c r="L4289" i="3" s="1"/>
  <c r="L4290" i="3" s="1"/>
  <c r="L4291" i="3" s="1"/>
  <c r="L4292" i="3" s="1"/>
  <c r="L4293" i="3" s="1"/>
  <c r="L4294" i="3" s="1"/>
  <c r="L4295" i="3" s="1"/>
  <c r="L4296" i="3" s="1"/>
  <c r="L4687" i="3"/>
  <c r="L4688" i="3" s="1"/>
  <c r="L4689" i="3" s="1"/>
  <c r="L4690" i="3" s="1"/>
  <c r="L4691" i="3" s="1"/>
  <c r="L4692" i="3" s="1"/>
  <c r="L4693" i="3" s="1"/>
  <c r="L4694" i="3" s="1"/>
  <c r="L4695" i="3" s="1"/>
  <c r="L4696" i="3" s="1"/>
  <c r="L4697" i="3" s="1"/>
  <c r="L5475" i="3"/>
  <c r="L5476" i="3" s="1"/>
  <c r="L5477" i="3" s="1"/>
  <c r="L5478" i="3" s="1"/>
  <c r="L5479" i="3" s="1"/>
  <c r="L5480" i="3" s="1"/>
  <c r="L5481" i="3" s="1"/>
  <c r="L5482" i="3" s="1"/>
  <c r="L5483" i="3" s="1"/>
  <c r="L5484" i="3" s="1"/>
  <c r="L5485" i="3" s="1"/>
  <c r="L284" i="3"/>
  <c r="L285" i="3" s="1"/>
  <c r="L286" i="3" s="1"/>
  <c r="L287" i="3" s="1"/>
  <c r="L288" i="3" s="1"/>
  <c r="L289" i="3" s="1"/>
  <c r="L290" i="3" s="1"/>
  <c r="L291" i="3" s="1"/>
  <c r="L292" i="3" s="1"/>
  <c r="L293" i="3" s="1"/>
  <c r="L294" i="3" s="1"/>
  <c r="L295" i="3" s="1"/>
  <c r="L80" i="3"/>
  <c r="L81" i="3" s="1"/>
  <c r="L82" i="3" s="1"/>
  <c r="L83" i="3" s="1"/>
  <c r="L84" i="3" s="1"/>
  <c r="L85" i="3" s="1"/>
  <c r="L86" i="3" s="1"/>
  <c r="L87" i="3" s="1"/>
  <c r="L88" i="3" s="1"/>
  <c r="L89" i="3" s="1"/>
  <c r="L90" i="3" s="1"/>
  <c r="L91" i="3" s="1"/>
  <c r="L92" i="3" s="1"/>
  <c r="L171" i="3"/>
  <c r="L172" i="3" s="1"/>
  <c r="L173" i="3" s="1"/>
  <c r="L174" i="3" s="1"/>
  <c r="L175" i="3" s="1"/>
  <c r="L176" i="3" s="1"/>
  <c r="L177" i="3" s="1"/>
  <c r="L178" i="3" s="1"/>
  <c r="L179" i="3" s="1"/>
  <c r="L180" i="3" s="1"/>
  <c r="L181" i="3" s="1"/>
  <c r="L182" i="3" s="1"/>
  <c r="L183" i="3" s="1"/>
  <c r="L261" i="3"/>
  <c r="L262" i="3" s="1"/>
  <c r="L263" i="3" s="1"/>
  <c r="L264" i="3" s="1"/>
  <c r="L265" i="3" s="1"/>
  <c r="L266" i="3" s="1"/>
  <c r="L267" i="3" s="1"/>
  <c r="L268" i="3" s="1"/>
  <c r="L269" i="3" s="1"/>
  <c r="L270" i="3" s="1"/>
  <c r="L271" i="3" s="1"/>
  <c r="L272" i="3" s="1"/>
  <c r="L273" i="3" s="1"/>
  <c r="L351" i="3"/>
  <c r="L352" i="3" s="1"/>
  <c r="L353" i="3" s="1"/>
  <c r="L354" i="3" s="1"/>
  <c r="L355" i="3" s="1"/>
  <c r="L356" i="3" s="1"/>
  <c r="L357" i="3" s="1"/>
  <c r="L358" i="3" s="1"/>
  <c r="L359" i="3" s="1"/>
  <c r="L360" i="3" s="1"/>
  <c r="L361" i="3" s="1"/>
  <c r="L362" i="3" s="1"/>
  <c r="L363" i="3" s="1"/>
  <c r="L443" i="3"/>
  <c r="L444" i="3" s="1"/>
  <c r="L445" i="3" s="1"/>
  <c r="L446" i="3" s="1"/>
  <c r="L447" i="3" s="1"/>
  <c r="L448" i="3" s="1"/>
  <c r="L449" i="3" s="1"/>
  <c r="L450" i="3" s="1"/>
  <c r="L451" i="3" s="1"/>
  <c r="L452" i="3" s="1"/>
  <c r="L453" i="3" s="1"/>
  <c r="L454" i="3" s="1"/>
  <c r="L455" i="3" s="1"/>
  <c r="L534" i="3"/>
  <c r="L535" i="3" s="1"/>
  <c r="L536" i="3" s="1"/>
  <c r="L537" i="3" s="1"/>
  <c r="L538" i="3" s="1"/>
  <c r="L539" i="3" s="1"/>
  <c r="L540" i="3" s="1"/>
  <c r="L541" i="3" s="1"/>
  <c r="L542" i="3" s="1"/>
  <c r="L543" i="3" s="1"/>
  <c r="L544" i="3" s="1"/>
  <c r="L545" i="3" s="1"/>
  <c r="L546" i="3" s="1"/>
  <c r="L624" i="3"/>
  <c r="L625" i="3" s="1"/>
  <c r="L626" i="3" s="1"/>
  <c r="L627" i="3" s="1"/>
  <c r="L628" i="3" s="1"/>
  <c r="L629" i="3" s="1"/>
  <c r="L630" i="3" s="1"/>
  <c r="L631" i="3" s="1"/>
  <c r="L632" i="3" s="1"/>
  <c r="L633" i="3" s="1"/>
  <c r="L634" i="3" s="1"/>
  <c r="L635" i="3" s="1"/>
  <c r="L636" i="3" s="1"/>
  <c r="L715" i="3"/>
  <c r="L716" i="3" s="1"/>
  <c r="L717" i="3" s="1"/>
  <c r="L718" i="3" s="1"/>
  <c r="L719" i="3" s="1"/>
  <c r="L720" i="3" s="1"/>
  <c r="L721" i="3" s="1"/>
  <c r="L722" i="3" s="1"/>
  <c r="L723" i="3" s="1"/>
  <c r="L724" i="3" s="1"/>
  <c r="L725" i="3" s="1"/>
  <c r="L726" i="3" s="1"/>
  <c r="L727" i="3" s="1"/>
  <c r="L806" i="3"/>
  <c r="L807" i="3" s="1"/>
  <c r="L808" i="3" s="1"/>
  <c r="L809" i="3" s="1"/>
  <c r="L810" i="3" s="1"/>
  <c r="L811" i="3" s="1"/>
  <c r="L812" i="3" s="1"/>
  <c r="L813" i="3" s="1"/>
  <c r="L814" i="3" s="1"/>
  <c r="L815" i="3" s="1"/>
  <c r="L816" i="3" s="1"/>
  <c r="L817" i="3" s="1"/>
  <c r="L818" i="3" s="1"/>
  <c r="L898" i="3"/>
  <c r="L899" i="3" s="1"/>
  <c r="L900" i="3" s="1"/>
  <c r="L901" i="3" s="1"/>
  <c r="L902" i="3" s="1"/>
  <c r="L903" i="3" s="1"/>
  <c r="L904" i="3" s="1"/>
  <c r="L905" i="3" s="1"/>
  <c r="L906" i="3" s="1"/>
  <c r="L907" i="3" s="1"/>
  <c r="L908" i="3" s="1"/>
  <c r="L909" i="3" s="1"/>
  <c r="L910" i="3" s="1"/>
  <c r="L989" i="3"/>
  <c r="L990" i="3" s="1"/>
  <c r="L991" i="3" s="1"/>
  <c r="L992" i="3" s="1"/>
  <c r="L993" i="3" s="1"/>
  <c r="L994" i="3" s="1"/>
  <c r="L995" i="3" s="1"/>
  <c r="L996" i="3" s="1"/>
  <c r="L997" i="3" s="1"/>
  <c r="L998" i="3" s="1"/>
  <c r="L999" i="3" s="1"/>
  <c r="L1000" i="3" s="1"/>
  <c r="L1001" i="3" s="1"/>
  <c r="L1080" i="3"/>
  <c r="L1081" i="3" s="1"/>
  <c r="L1082" i="3" s="1"/>
  <c r="L1083" i="3" s="1"/>
  <c r="L1084" i="3" s="1"/>
  <c r="L1085" i="3" s="1"/>
  <c r="L1086" i="3" s="1"/>
  <c r="L1087" i="3" s="1"/>
  <c r="L1088" i="3" s="1"/>
  <c r="L1089" i="3" s="1"/>
  <c r="L1090" i="3" s="1"/>
  <c r="L1091" i="3" s="1"/>
  <c r="L1092" i="3" s="1"/>
  <c r="L1171" i="3"/>
  <c r="L1172" i="3" s="1"/>
  <c r="L1173" i="3" s="1"/>
  <c r="L1174" i="3" s="1"/>
  <c r="L1175" i="3" s="1"/>
  <c r="L1176" i="3" s="1"/>
  <c r="L1177" i="3" s="1"/>
  <c r="L1178" i="3" s="1"/>
  <c r="L1179" i="3" s="1"/>
  <c r="L1180" i="3" s="1"/>
  <c r="L1181" i="3" s="1"/>
  <c r="L1182" i="3" s="1"/>
  <c r="L1183" i="3" s="1"/>
  <c r="L1262" i="3"/>
  <c r="L1263" i="3" s="1"/>
  <c r="L1264" i="3" s="1"/>
  <c r="L1265" i="3" s="1"/>
  <c r="L1266" i="3" s="1"/>
  <c r="L1267" i="3" s="1"/>
  <c r="L1268" i="3" s="1"/>
  <c r="L1269" i="3" s="1"/>
  <c r="L1270" i="3" s="1"/>
  <c r="L1271" i="3" s="1"/>
  <c r="L1272" i="3" s="1"/>
  <c r="L1273" i="3" s="1"/>
  <c r="L1274" i="3" s="1"/>
  <c r="L1354" i="3"/>
  <c r="L1355" i="3" s="1"/>
  <c r="L1356" i="3" s="1"/>
  <c r="L1357" i="3" s="1"/>
  <c r="L1358" i="3" s="1"/>
  <c r="L1359" i="3" s="1"/>
  <c r="L1360" i="3" s="1"/>
  <c r="L1361" i="3" s="1"/>
  <c r="L1362" i="3" s="1"/>
  <c r="L1363" i="3" s="1"/>
  <c r="L1364" i="3" s="1"/>
  <c r="L1365" i="3" s="1"/>
  <c r="L1366" i="3" s="1"/>
  <c r="L1445" i="3"/>
  <c r="L1446" i="3" s="1"/>
  <c r="L1447" i="3" s="1"/>
  <c r="L1448" i="3" s="1"/>
  <c r="L1449" i="3" s="1"/>
  <c r="L1450" i="3" s="1"/>
  <c r="L1451" i="3" s="1"/>
  <c r="L1452" i="3" s="1"/>
  <c r="L1453" i="3" s="1"/>
  <c r="L1454" i="3" s="1"/>
  <c r="L1455" i="3" s="1"/>
  <c r="L1456" i="3" s="1"/>
  <c r="L1457" i="3" s="1"/>
  <c r="L1536" i="3"/>
  <c r="L1537" i="3" s="1"/>
  <c r="L1538" i="3" s="1"/>
  <c r="L1539" i="3" s="1"/>
  <c r="L1540" i="3" s="1"/>
  <c r="L1541" i="3" s="1"/>
  <c r="L1542" i="3" s="1"/>
  <c r="L1543" i="3" s="1"/>
  <c r="L1544" i="3" s="1"/>
  <c r="L1545" i="3" s="1"/>
  <c r="L1546" i="3" s="1"/>
  <c r="L1547" i="3" s="1"/>
  <c r="L1548" i="3" s="1"/>
  <c r="L1627" i="3"/>
  <c r="L1628" i="3" s="1"/>
  <c r="L1629" i="3" s="1"/>
  <c r="L1630" i="3" s="1"/>
  <c r="L1631" i="3" s="1"/>
  <c r="L1632" i="3" s="1"/>
  <c r="L1633" i="3" s="1"/>
  <c r="L1634" i="3" s="1"/>
  <c r="L1635" i="3" s="1"/>
  <c r="L1636" i="3" s="1"/>
  <c r="L1637" i="3" s="1"/>
  <c r="L1638" i="3" s="1"/>
  <c r="L1639" i="3" s="1"/>
  <c r="L1718" i="3"/>
  <c r="L1719" i="3" s="1"/>
  <c r="L1720" i="3" s="1"/>
  <c r="L1721" i="3" s="1"/>
  <c r="L1722" i="3" s="1"/>
  <c r="L1723" i="3" s="1"/>
  <c r="L1724" i="3" s="1"/>
  <c r="L1725" i="3" s="1"/>
  <c r="L1726" i="3" s="1"/>
  <c r="L1727" i="3" s="1"/>
  <c r="L1728" i="3" s="1"/>
  <c r="L1729" i="3" s="1"/>
  <c r="L1730" i="3" s="1"/>
  <c r="L1732" i="3" s="1"/>
  <c r="L1733" i="3" s="1"/>
  <c r="L1734" i="3" s="1"/>
  <c r="L1735" i="3" s="1"/>
  <c r="L1736" i="3" s="1"/>
  <c r="L1737" i="3" s="1"/>
  <c r="L1738" i="3" s="1"/>
  <c r="L1739" i="3" s="1"/>
  <c r="L1740" i="3" s="1"/>
  <c r="L1741" i="3" s="1"/>
  <c r="L1742" i="3" s="1"/>
  <c r="L1743" i="3" s="1"/>
  <c r="L1744" i="3" s="1"/>
  <c r="L1745" i="3" s="1"/>
  <c r="L1778" i="3"/>
  <c r="L1779" i="3" s="1"/>
  <c r="L1780" i="3" s="1"/>
  <c r="L1781" i="3" s="1"/>
  <c r="L1782" i="3" s="1"/>
  <c r="L1783" i="3" s="1"/>
  <c r="L1784" i="3" s="1"/>
  <c r="L1785" i="3" s="1"/>
  <c r="L1786" i="3" s="1"/>
  <c r="L1787" i="3" s="1"/>
  <c r="L1788" i="3" s="1"/>
  <c r="L1789" i="3" s="1"/>
  <c r="L1790" i="3" s="1"/>
  <c r="L1869" i="3"/>
  <c r="L1870" i="3" s="1"/>
  <c r="L1871" i="3" s="1"/>
  <c r="L1872" i="3" s="1"/>
  <c r="L1873" i="3" s="1"/>
  <c r="L1874" i="3" s="1"/>
  <c r="L1875" i="3" s="1"/>
  <c r="L1876" i="3" s="1"/>
  <c r="L1877" i="3" s="1"/>
  <c r="L1878" i="3" s="1"/>
  <c r="L1879" i="3" s="1"/>
  <c r="L1880" i="3" s="1"/>
  <c r="L1881" i="3" s="1"/>
  <c r="L1960" i="3"/>
  <c r="L1961" i="3" s="1"/>
  <c r="L1962" i="3" s="1"/>
  <c r="L1963" i="3" s="1"/>
  <c r="L1964" i="3" s="1"/>
  <c r="L1965" i="3" s="1"/>
  <c r="L1966" i="3" s="1"/>
  <c r="L1967" i="3" s="1"/>
  <c r="L1968" i="3" s="1"/>
  <c r="L1969" i="3" s="1"/>
  <c r="L1970" i="3" s="1"/>
  <c r="L1971" i="3" s="1"/>
  <c r="L1972" i="3" s="1"/>
  <c r="L2051" i="3"/>
  <c r="L2052" i="3" s="1"/>
  <c r="L2053" i="3" s="1"/>
  <c r="L2054" i="3" s="1"/>
  <c r="L2055" i="3" s="1"/>
  <c r="L2056" i="3" s="1"/>
  <c r="L2057" i="3" s="1"/>
  <c r="L2058" i="3" s="1"/>
  <c r="L2059" i="3" s="1"/>
  <c r="L2060" i="3" s="1"/>
  <c r="L2061" i="3" s="1"/>
  <c r="L2062" i="3" s="1"/>
  <c r="L2063" i="3" s="1"/>
  <c r="L2203" i="3"/>
  <c r="L2204" i="3" s="1"/>
  <c r="L2205" i="3" s="1"/>
  <c r="L2206" i="3" s="1"/>
  <c r="L2207" i="3" s="1"/>
  <c r="L2208" i="3" s="1"/>
  <c r="L2209" i="3" s="1"/>
  <c r="L2210" i="3" s="1"/>
  <c r="L2211" i="3" s="1"/>
  <c r="L2212" i="3" s="1"/>
  <c r="L2213" i="3" s="1"/>
  <c r="L2214" i="3" s="1"/>
  <c r="L2215" i="3" s="1"/>
  <c r="L2294" i="3"/>
  <c r="L2295" i="3" s="1"/>
  <c r="L2296" i="3" s="1"/>
  <c r="L2297" i="3" s="1"/>
  <c r="L2298" i="3" s="1"/>
  <c r="L2299" i="3" s="1"/>
  <c r="L2300" i="3" s="1"/>
  <c r="L2301" i="3" s="1"/>
  <c r="L2302" i="3" s="1"/>
  <c r="L2303" i="3" s="1"/>
  <c r="L2304" i="3" s="1"/>
  <c r="L2305" i="3" s="1"/>
  <c r="L2306" i="3" s="1"/>
  <c r="L2385" i="3"/>
  <c r="L2386" i="3" s="1"/>
  <c r="L2387" i="3" s="1"/>
  <c r="L2388" i="3" s="1"/>
  <c r="L2389" i="3" s="1"/>
  <c r="L2390" i="3" s="1"/>
  <c r="L2391" i="3" s="1"/>
  <c r="L2392" i="3" s="1"/>
  <c r="L2393" i="3" s="1"/>
  <c r="L2394" i="3" s="1"/>
  <c r="L2395" i="3" s="1"/>
  <c r="L2396" i="3" s="1"/>
  <c r="L2397" i="3" s="1"/>
  <c r="L2476" i="3"/>
  <c r="L2477" i="3" s="1"/>
  <c r="L2478" i="3" s="1"/>
  <c r="L2479" i="3" s="1"/>
  <c r="L2480" i="3" s="1"/>
  <c r="L2481" i="3" s="1"/>
  <c r="L2482" i="3" s="1"/>
  <c r="L2483" i="3" s="1"/>
  <c r="L2484" i="3" s="1"/>
  <c r="L2485" i="3" s="1"/>
  <c r="L2486" i="3" s="1"/>
  <c r="L2487" i="3" s="1"/>
  <c r="L2488" i="3" s="1"/>
  <c r="L2566" i="3"/>
  <c r="L2567" i="3" s="1"/>
  <c r="L2568" i="3" s="1"/>
  <c r="L2569" i="3" s="1"/>
  <c r="L2570" i="3" s="1"/>
  <c r="L2571" i="3" s="1"/>
  <c r="L2572" i="3" s="1"/>
  <c r="L2573" i="3" s="1"/>
  <c r="L2574" i="3" s="1"/>
  <c r="L2575" i="3" s="1"/>
  <c r="L2576" i="3" s="1"/>
  <c r="L2577" i="3" s="1"/>
  <c r="L2578" i="3" s="1"/>
  <c r="L2658" i="3"/>
  <c r="L2659" i="3" s="1"/>
  <c r="L2660" i="3" s="1"/>
  <c r="L2661" i="3" s="1"/>
  <c r="L2662" i="3" s="1"/>
  <c r="L2663" i="3" s="1"/>
  <c r="L2664" i="3" s="1"/>
  <c r="L2665" i="3" s="1"/>
  <c r="L2666" i="3" s="1"/>
  <c r="L2667" i="3" s="1"/>
  <c r="L2668" i="3" s="1"/>
  <c r="L2669" i="3" s="1"/>
  <c r="L2670" i="3" s="1"/>
  <c r="L2749" i="3"/>
  <c r="L2750" i="3" s="1"/>
  <c r="L2751" i="3" s="1"/>
  <c r="L2752" i="3" s="1"/>
  <c r="L2753" i="3" s="1"/>
  <c r="L2754" i="3" s="1"/>
  <c r="L2755" i="3" s="1"/>
  <c r="L2756" i="3" s="1"/>
  <c r="L2757" i="3" s="1"/>
  <c r="L2758" i="3" s="1"/>
  <c r="L2759" i="3" s="1"/>
  <c r="L2760" i="3" s="1"/>
  <c r="L2761" i="3" s="1"/>
  <c r="L2840" i="3"/>
  <c r="L2841" i="3" s="1"/>
  <c r="L2842" i="3" s="1"/>
  <c r="L2843" i="3" s="1"/>
  <c r="L2844" i="3" s="1"/>
  <c r="L2845" i="3" s="1"/>
  <c r="L2846" i="3" s="1"/>
  <c r="L2847" i="3" s="1"/>
  <c r="L2848" i="3" s="1"/>
  <c r="L2849" i="3" s="1"/>
  <c r="L2850" i="3" s="1"/>
  <c r="L2851" i="3" s="1"/>
  <c r="L2852" i="3" s="1"/>
  <c r="L2931" i="3"/>
  <c r="L2932" i="3" s="1"/>
  <c r="L2933" i="3" s="1"/>
  <c r="L2934" i="3" s="1"/>
  <c r="L2935" i="3" s="1"/>
  <c r="L2936" i="3" s="1"/>
  <c r="L2937" i="3" s="1"/>
  <c r="L2938" i="3" s="1"/>
  <c r="L2939" i="3" s="1"/>
  <c r="L2940" i="3" s="1"/>
  <c r="L2941" i="3" s="1"/>
  <c r="L2942" i="3" s="1"/>
  <c r="L2943" i="3" s="1"/>
  <c r="L3016" i="3"/>
  <c r="L3017" i="3" s="1"/>
  <c r="L3018" i="3" s="1"/>
  <c r="L3019" i="3" s="1"/>
  <c r="L3020" i="3" s="1"/>
  <c r="L3021" i="3" s="1"/>
  <c r="L3022" i="3" s="1"/>
  <c r="L3023" i="3" s="1"/>
  <c r="L3024" i="3" s="1"/>
  <c r="L3025" i="3" s="1"/>
  <c r="L3026" i="3" s="1"/>
  <c r="L3027" i="3" s="1"/>
  <c r="L3028" i="3" s="1"/>
  <c r="L3077" i="3"/>
  <c r="L3078" i="3" s="1"/>
  <c r="L3079" i="3" s="1"/>
  <c r="L3080" i="3" s="1"/>
  <c r="L3081" i="3" s="1"/>
  <c r="L3082" i="3" s="1"/>
  <c r="L3083" i="3" s="1"/>
  <c r="L3084" i="3" s="1"/>
  <c r="L3085" i="3" s="1"/>
  <c r="L3086" i="3" s="1"/>
  <c r="L3087" i="3" s="1"/>
  <c r="L3088" i="3" s="1"/>
  <c r="L3089" i="3" s="1"/>
  <c r="L3145" i="3"/>
  <c r="L3146" i="3" s="1"/>
  <c r="L3147" i="3" s="1"/>
  <c r="L3148" i="3" s="1"/>
  <c r="L3149" i="3" s="1"/>
  <c r="L3150" i="3" s="1"/>
  <c r="L3151" i="3" s="1"/>
  <c r="L3152" i="3" s="1"/>
  <c r="L3153" i="3" s="1"/>
  <c r="L3154" i="3" s="1"/>
  <c r="L3155" i="3" s="1"/>
  <c r="L3156" i="3" s="1"/>
  <c r="L3157" i="3" s="1"/>
  <c r="L3236" i="3"/>
  <c r="L3237" i="3" s="1"/>
  <c r="L3238" i="3" s="1"/>
  <c r="L3239" i="3" s="1"/>
  <c r="L3240" i="3" s="1"/>
  <c r="L3241" i="3" s="1"/>
  <c r="L3242" i="3" s="1"/>
  <c r="L3243" i="3" s="1"/>
  <c r="L3244" i="3" s="1"/>
  <c r="L3245" i="3" s="1"/>
  <c r="L3246" i="3" s="1"/>
  <c r="L3247" i="3" s="1"/>
  <c r="L3248" i="3" s="1"/>
  <c r="L3326" i="3"/>
  <c r="L3327" i="3" s="1"/>
  <c r="L3328" i="3" s="1"/>
  <c r="L3329" i="3" s="1"/>
  <c r="L3330" i="3" s="1"/>
  <c r="L3331" i="3" s="1"/>
  <c r="L3332" i="3" s="1"/>
  <c r="L3333" i="3" s="1"/>
  <c r="L3334" i="3" s="1"/>
  <c r="L3335" i="3" s="1"/>
  <c r="L3336" i="3" s="1"/>
  <c r="L3337" i="3" s="1"/>
  <c r="L3338" i="3" s="1"/>
  <c r="L3417" i="3"/>
  <c r="L3418" i="3" s="1"/>
  <c r="L3419" i="3" s="1"/>
  <c r="L3420" i="3" s="1"/>
  <c r="L3421" i="3" s="1"/>
  <c r="L3422" i="3" s="1"/>
  <c r="L3423" i="3" s="1"/>
  <c r="L3424" i="3" s="1"/>
  <c r="L3425" i="3" s="1"/>
  <c r="L3426" i="3" s="1"/>
  <c r="L3427" i="3" s="1"/>
  <c r="L3428" i="3" s="1"/>
  <c r="L3429" i="3" s="1"/>
  <c r="L3508" i="3"/>
  <c r="L3509" i="3" s="1"/>
  <c r="L3510" i="3" s="1"/>
  <c r="L3511" i="3" s="1"/>
  <c r="L3512" i="3" s="1"/>
  <c r="L3513" i="3" s="1"/>
  <c r="L3514" i="3" s="1"/>
  <c r="L3515" i="3" s="1"/>
  <c r="L3516" i="3" s="1"/>
  <c r="L3517" i="3" s="1"/>
  <c r="L3518" i="3" s="1"/>
  <c r="L3519" i="3" s="1"/>
  <c r="L3520" i="3" s="1"/>
  <c r="L3600" i="3"/>
  <c r="L3601" i="3" s="1"/>
  <c r="L3602" i="3" s="1"/>
  <c r="L3603" i="3" s="1"/>
  <c r="L3604" i="3" s="1"/>
  <c r="L3605" i="3" s="1"/>
  <c r="L3606" i="3" s="1"/>
  <c r="L3607" i="3" s="1"/>
  <c r="L3608" i="3" s="1"/>
  <c r="L3609" i="3" s="1"/>
  <c r="L3610" i="3" s="1"/>
  <c r="L3611" i="3" s="1"/>
  <c r="L3612" i="3" s="1"/>
  <c r="L3691" i="3"/>
  <c r="L3692" i="3" s="1"/>
  <c r="L3693" i="3" s="1"/>
  <c r="L3694" i="3" s="1"/>
  <c r="L3695" i="3" s="1"/>
  <c r="L3696" i="3" s="1"/>
  <c r="L3697" i="3" s="1"/>
  <c r="L3698" i="3" s="1"/>
  <c r="L3699" i="3" s="1"/>
  <c r="L3700" i="3" s="1"/>
  <c r="L3701" i="3" s="1"/>
  <c r="L3702" i="3" s="1"/>
  <c r="L3703" i="3" s="1"/>
  <c r="L3782" i="3"/>
  <c r="L3783" i="3" s="1"/>
  <c r="L3784" i="3" s="1"/>
  <c r="L3785" i="3" s="1"/>
  <c r="L3786" i="3" s="1"/>
  <c r="L3787" i="3" s="1"/>
  <c r="L3788" i="3" s="1"/>
  <c r="L3789" i="3" s="1"/>
  <c r="L3790" i="3" s="1"/>
  <c r="L3791" i="3" s="1"/>
  <c r="L3792" i="3" s="1"/>
  <c r="L3793" i="3" s="1"/>
  <c r="L3794" i="3" s="1"/>
  <c r="L3873" i="3"/>
  <c r="L3874" i="3" s="1"/>
  <c r="L3875" i="3" s="1"/>
  <c r="L3876" i="3" s="1"/>
  <c r="L3877" i="3" s="1"/>
  <c r="L3878" i="3" s="1"/>
  <c r="L3879" i="3" s="1"/>
  <c r="L3880" i="3" s="1"/>
  <c r="L3881" i="3" s="1"/>
  <c r="L3882" i="3" s="1"/>
  <c r="L3883" i="3" s="1"/>
  <c r="L3884" i="3" s="1"/>
  <c r="L3885" i="3" s="1"/>
  <c r="L3964" i="3"/>
  <c r="L3965" i="3" s="1"/>
  <c r="L3966" i="3" s="1"/>
  <c r="L3967" i="3" s="1"/>
  <c r="L3968" i="3" s="1"/>
  <c r="L3969" i="3" s="1"/>
  <c r="L3970" i="3" s="1"/>
  <c r="L3971" i="3" s="1"/>
  <c r="L3972" i="3" s="1"/>
  <c r="L3973" i="3" s="1"/>
  <c r="L3974" i="3" s="1"/>
  <c r="L3975" i="3" s="1"/>
  <c r="L3976" i="3" s="1"/>
  <c r="L4056" i="3"/>
  <c r="L4057" i="3" s="1"/>
  <c r="L4058" i="3" s="1"/>
  <c r="L4059" i="3" s="1"/>
  <c r="L4060" i="3" s="1"/>
  <c r="L4061" i="3" s="1"/>
  <c r="L4062" i="3" s="1"/>
  <c r="L4063" i="3" s="1"/>
  <c r="L4064" i="3" s="1"/>
  <c r="L4065" i="3" s="1"/>
  <c r="L4066" i="3" s="1"/>
  <c r="L4067" i="3" s="1"/>
  <c r="L4068" i="3" s="1"/>
  <c r="L4147" i="3"/>
  <c r="L4148" i="3" s="1"/>
  <c r="L4149" i="3" s="1"/>
  <c r="L4150" i="3" s="1"/>
  <c r="L4151" i="3" s="1"/>
  <c r="L4152" i="3" s="1"/>
  <c r="L4153" i="3" s="1"/>
  <c r="L4154" i="3" s="1"/>
  <c r="L4155" i="3" s="1"/>
  <c r="L4156" i="3" s="1"/>
  <c r="L4157" i="3" s="1"/>
  <c r="L4158" i="3" s="1"/>
  <c r="L4159" i="3" s="1"/>
  <c r="L4238" i="3"/>
  <c r="L4239" i="3" s="1"/>
  <c r="L4240" i="3" s="1"/>
  <c r="L4241" i="3" s="1"/>
  <c r="L4242" i="3" s="1"/>
  <c r="L4243" i="3" s="1"/>
  <c r="L4244" i="3" s="1"/>
  <c r="L4245" i="3" s="1"/>
  <c r="L4246" i="3" s="1"/>
  <c r="L4247" i="3" s="1"/>
  <c r="L4248" i="3" s="1"/>
  <c r="L4249" i="3" s="1"/>
  <c r="L4250" i="3" s="1"/>
  <c r="L4305" i="3"/>
  <c r="L4306" i="3" s="1"/>
  <c r="L4307" i="3" s="1"/>
  <c r="L4308" i="3" s="1"/>
  <c r="L4309" i="3" s="1"/>
  <c r="L4310" i="3" s="1"/>
  <c r="L4311" i="3" s="1"/>
  <c r="L4312" i="3" s="1"/>
  <c r="L4313" i="3" s="1"/>
  <c r="L4314" i="3" s="1"/>
  <c r="L4315" i="3" s="1"/>
  <c r="L4316" i="3" s="1"/>
  <c r="L4317" i="3" s="1"/>
  <c r="L4397" i="3"/>
  <c r="L4398" i="3" s="1"/>
  <c r="L4399" i="3" s="1"/>
  <c r="L4400" i="3" s="1"/>
  <c r="L4401" i="3" s="1"/>
  <c r="L4402" i="3" s="1"/>
  <c r="L4403" i="3" s="1"/>
  <c r="L4404" i="3" s="1"/>
  <c r="L4405" i="3" s="1"/>
  <c r="L4406" i="3" s="1"/>
  <c r="L4407" i="3" s="1"/>
  <c r="L4408" i="3" s="1"/>
  <c r="L4409" i="3" s="1"/>
  <c r="L4488" i="3"/>
  <c r="L4489" i="3" s="1"/>
  <c r="L4490" i="3" s="1"/>
  <c r="L4491" i="3" s="1"/>
  <c r="L4492" i="3" s="1"/>
  <c r="L4493" i="3" s="1"/>
  <c r="L4494" i="3" s="1"/>
  <c r="L4495" i="3" s="1"/>
  <c r="L4496" i="3" s="1"/>
  <c r="L4497" i="3" s="1"/>
  <c r="L4498" i="3" s="1"/>
  <c r="L4499" i="3" s="1"/>
  <c r="L4501" i="3" s="1"/>
  <c r="L4502" i="3" s="1"/>
  <c r="L4503" i="3" s="1"/>
  <c r="L4504" i="3" s="1"/>
  <c r="L4505" i="3" s="1"/>
  <c r="L4506" i="3" s="1"/>
  <c r="L4507" i="3" s="1"/>
  <c r="L4508" i="3" s="1"/>
  <c r="L4509" i="3" s="1"/>
  <c r="L4510" i="3" s="1"/>
  <c r="L4511" i="3" s="1"/>
  <c r="L4512" i="3" s="1"/>
  <c r="L4513" i="3" s="1"/>
  <c r="L4514" i="3" s="1"/>
  <c r="L4515" i="3" s="1"/>
  <c r="L4548" i="3"/>
  <c r="L4549" i="3" s="1"/>
  <c r="L4550" i="3" s="1"/>
  <c r="L4551" i="3" s="1"/>
  <c r="L4552" i="3" s="1"/>
  <c r="L4553" i="3" s="1"/>
  <c r="L4554" i="3" s="1"/>
  <c r="L4555" i="3" s="1"/>
  <c r="L4556" i="3" s="1"/>
  <c r="L4557" i="3" s="1"/>
  <c r="L4558" i="3" s="1"/>
  <c r="L4559" i="3" s="1"/>
  <c r="L4560" i="3" s="1"/>
  <c r="L4639" i="3"/>
  <c r="L4640" i="3" s="1"/>
  <c r="L4641" i="3" s="1"/>
  <c r="L4642" i="3" s="1"/>
  <c r="L4643" i="3" s="1"/>
  <c r="L4644" i="3" s="1"/>
  <c r="L4645" i="3" s="1"/>
  <c r="L4646" i="3" s="1"/>
  <c r="L4647" i="3" s="1"/>
  <c r="L4648" i="3" s="1"/>
  <c r="L4649" i="3" s="1"/>
  <c r="L4650" i="3" s="1"/>
  <c r="L4651" i="3" s="1"/>
  <c r="L4730" i="3"/>
  <c r="L4731" i="3" s="1"/>
  <c r="L4732" i="3" s="1"/>
  <c r="L4733" i="3" s="1"/>
  <c r="L4734" i="3" s="1"/>
  <c r="L4735" i="3" s="1"/>
  <c r="L4736" i="3" s="1"/>
  <c r="L4737" i="3" s="1"/>
  <c r="L4738" i="3" s="1"/>
  <c r="L4739" i="3" s="1"/>
  <c r="L4740" i="3" s="1"/>
  <c r="L4741" i="3" s="1"/>
  <c r="L4742" i="3" s="1"/>
  <c r="L4821" i="3"/>
  <c r="L4822" i="3" s="1"/>
  <c r="L4823" i="3" s="1"/>
  <c r="L4824" i="3" s="1"/>
  <c r="L4825" i="3" s="1"/>
  <c r="L4826" i="3" s="1"/>
  <c r="L4827" i="3" s="1"/>
  <c r="L4828" i="3" s="1"/>
  <c r="L4829" i="3" s="1"/>
  <c r="L4830" i="3" s="1"/>
  <c r="L4831" i="3" s="1"/>
  <c r="L4832" i="3" s="1"/>
  <c r="L4833" i="3" s="1"/>
  <c r="L4913" i="3"/>
  <c r="L4914" i="3" s="1"/>
  <c r="L4915" i="3" s="1"/>
  <c r="L4916" i="3" s="1"/>
  <c r="L4917" i="3" s="1"/>
  <c r="L4918" i="3" s="1"/>
  <c r="L4919" i="3" s="1"/>
  <c r="L4920" i="3" s="1"/>
  <c r="L4921" i="3" s="1"/>
  <c r="L4922" i="3" s="1"/>
  <c r="L4923" i="3" s="1"/>
  <c r="L4924" i="3" s="1"/>
  <c r="L4925" i="3" s="1"/>
  <c r="L4973" i="3"/>
  <c r="L4974" i="3" s="1"/>
  <c r="L4975" i="3" s="1"/>
  <c r="L4976" i="3" s="1"/>
  <c r="L4977" i="3" s="1"/>
  <c r="L4978" i="3" s="1"/>
  <c r="L4979" i="3" s="1"/>
  <c r="L4980" i="3" s="1"/>
  <c r="L4981" i="3" s="1"/>
  <c r="L4982" i="3" s="1"/>
  <c r="L4983" i="3" s="1"/>
  <c r="L4984" i="3" s="1"/>
  <c r="L4985" i="3" s="1"/>
  <c r="L5064" i="3"/>
  <c r="L5065" i="3" s="1"/>
  <c r="L5066" i="3" s="1"/>
  <c r="L5067" i="3" s="1"/>
  <c r="L5068" i="3" s="1"/>
  <c r="L5069" i="3" s="1"/>
  <c r="L5070" i="3" s="1"/>
  <c r="L5071" i="3" s="1"/>
  <c r="L5072" i="3" s="1"/>
  <c r="L5073" i="3" s="1"/>
  <c r="L5074" i="3" s="1"/>
  <c r="L5075" i="3" s="1"/>
  <c r="L5076" i="3" s="1"/>
  <c r="L5155" i="3"/>
  <c r="L5156" i="3" s="1"/>
  <c r="L5157" i="3" s="1"/>
  <c r="L5158" i="3" s="1"/>
  <c r="L5159" i="3" s="1"/>
  <c r="L5160" i="3" s="1"/>
  <c r="L5161" i="3" s="1"/>
  <c r="L5162" i="3" s="1"/>
  <c r="L5163" i="3" s="1"/>
  <c r="L5164" i="3" s="1"/>
  <c r="L5165" i="3" s="1"/>
  <c r="L5166" i="3" s="1"/>
  <c r="L5167" i="3" s="1"/>
  <c r="L5246" i="3"/>
  <c r="L5247" i="3" s="1"/>
  <c r="L5248" i="3" s="1"/>
  <c r="L5249" i="3" s="1"/>
  <c r="L5250" i="3" s="1"/>
  <c r="L5251" i="3" s="1"/>
  <c r="L5252" i="3" s="1"/>
  <c r="L5253" i="3" s="1"/>
  <c r="L5254" i="3" s="1"/>
  <c r="L5255" i="3" s="1"/>
  <c r="L5256" i="3" s="1"/>
  <c r="L5257" i="3" s="1"/>
  <c r="L5258" i="3" s="1"/>
  <c r="L5337" i="3"/>
  <c r="L5338" i="3" s="1"/>
  <c r="L5339" i="3" s="1"/>
  <c r="L5340" i="3" s="1"/>
  <c r="L5341" i="3" s="1"/>
  <c r="L5342" i="3" s="1"/>
  <c r="L5343" i="3" s="1"/>
  <c r="L5344" i="3" s="1"/>
  <c r="L5345" i="3" s="1"/>
  <c r="L5346" i="3" s="1"/>
  <c r="L5347" i="3" s="1"/>
  <c r="L5348" i="3" s="1"/>
  <c r="L5349" i="3" s="1"/>
  <c r="L5428" i="3"/>
  <c r="L5429" i="3" s="1"/>
  <c r="L5430" i="3" s="1"/>
  <c r="L5431" i="3" s="1"/>
  <c r="L5432" i="3" s="1"/>
  <c r="L5433" i="3" s="1"/>
  <c r="L5434" i="3" s="1"/>
  <c r="L5435" i="3" s="1"/>
  <c r="L5436" i="3" s="1"/>
  <c r="L5437" i="3" s="1"/>
  <c r="L5438" i="3" s="1"/>
  <c r="L5439" i="3" s="1"/>
  <c r="L5440" i="3" s="1"/>
  <c r="L5519" i="3"/>
  <c r="L5520" i="3" s="1"/>
  <c r="L5521" i="3" s="1"/>
  <c r="L5522" i="3" s="1"/>
  <c r="L5523" i="3" s="1"/>
  <c r="L5524" i="3" s="1"/>
  <c r="L5525" i="3" s="1"/>
  <c r="L5526" i="3" s="1"/>
  <c r="L5527" i="3" s="1"/>
  <c r="L5528" i="3" s="1"/>
  <c r="L5529" i="3" s="1"/>
  <c r="L5530" i="3" s="1"/>
  <c r="L5531" i="3" s="1"/>
  <c r="L5610" i="3"/>
  <c r="L5611" i="3" s="1"/>
  <c r="L5612" i="3" s="1"/>
  <c r="L5613" i="3" s="1"/>
  <c r="L5614" i="3" s="1"/>
  <c r="L5615" i="3" s="1"/>
  <c r="L5616" i="3" s="1"/>
  <c r="L5617" i="3" s="1"/>
  <c r="L5618" i="3" s="1"/>
  <c r="L5619" i="3" s="1"/>
  <c r="L5620" i="3" s="1"/>
  <c r="L5621" i="3" s="1"/>
  <c r="L5622" i="3" s="1"/>
  <c r="AA1417" i="1"/>
  <c r="AD1416" i="1"/>
  <c r="AA1510" i="1"/>
  <c r="AD1509" i="1"/>
  <c r="AA1486" i="1"/>
  <c r="AD1485" i="1"/>
  <c r="Z3" i="1"/>
  <c r="AD2756" i="4" l="1"/>
  <c r="AD2710" i="4"/>
  <c r="AE737" i="4"/>
  <c r="AE805" i="4"/>
  <c r="AE600" i="4"/>
  <c r="AD2960" i="4"/>
  <c r="AE1193" i="4"/>
  <c r="AD2552" i="4"/>
  <c r="AE1056" i="4"/>
  <c r="AD2324" i="4"/>
  <c r="AD2574" i="4"/>
  <c r="AE1716" i="4"/>
  <c r="AD1420" i="4"/>
  <c r="AE237" i="4"/>
  <c r="AD2915" i="4"/>
  <c r="AE1625" i="4"/>
  <c r="AD192" i="4"/>
  <c r="AE1648" i="4"/>
  <c r="AE441" i="4"/>
  <c r="AE1739" i="4"/>
  <c r="AE783" i="4"/>
  <c r="AD418" i="4"/>
  <c r="AE372" i="4"/>
  <c r="AE1079" i="4"/>
  <c r="AE1798" i="4"/>
  <c r="AD2347" i="4"/>
  <c r="AD1890" i="4"/>
  <c r="AD2529" i="4"/>
  <c r="AE532" i="4"/>
  <c r="AE1261" i="4"/>
  <c r="AE1147" i="4"/>
  <c r="AE1694" i="4"/>
  <c r="AC1694" i="4"/>
  <c r="AE2347" i="4"/>
  <c r="AE2937" i="4"/>
  <c r="AD441" i="4"/>
  <c r="AD805" i="4"/>
  <c r="AD1170" i="4"/>
  <c r="AE2665" i="4"/>
  <c r="AD123" i="4"/>
  <c r="AD1216" i="4"/>
  <c r="AE2756" i="4"/>
  <c r="AE2529" i="4"/>
  <c r="AE3029" i="4"/>
  <c r="AD349" i="4"/>
  <c r="AD714" i="4"/>
  <c r="AD1079" i="4"/>
  <c r="AD1488" i="4"/>
  <c r="AE2324" i="4"/>
  <c r="AD1625" i="4"/>
  <c r="AD1580" i="4"/>
  <c r="AE2574" i="4"/>
  <c r="AD1716" i="4"/>
  <c r="AE2710" i="4"/>
  <c r="AD260" i="4"/>
  <c r="AD623" i="4"/>
  <c r="AD988" i="4"/>
  <c r="AD1352" i="4"/>
  <c r="AE2392" i="4"/>
  <c r="AE2255" i="4"/>
  <c r="AE2846" i="4"/>
  <c r="AD169" i="4"/>
  <c r="AD532" i="4"/>
  <c r="AD897" i="4"/>
  <c r="AD1261" i="4"/>
  <c r="AD1867" i="4"/>
  <c r="AD1056" i="4"/>
  <c r="AE2095" i="4"/>
  <c r="AD1981" i="4"/>
  <c r="AD919" i="4"/>
  <c r="AD600" i="4"/>
  <c r="AE2596" i="4"/>
  <c r="AE2461" i="4"/>
  <c r="AE2688" i="4"/>
  <c r="AD1011" i="4"/>
  <c r="AD2072" i="4"/>
  <c r="AD1511" i="4"/>
  <c r="AE2233" i="4"/>
  <c r="AE2915" i="4"/>
  <c r="AD2004" i="4"/>
  <c r="AD1958" i="4"/>
  <c r="AC1033" i="4"/>
  <c r="AB2869" i="4"/>
  <c r="AC1397" i="4"/>
  <c r="AC669" i="4"/>
  <c r="AB2140" i="4"/>
  <c r="AB2892" i="4"/>
  <c r="AC304" i="4"/>
  <c r="AB2506" i="4"/>
  <c r="AB2619" i="4"/>
  <c r="AB2983" i="4"/>
  <c r="AC395" i="4"/>
  <c r="AC760" i="4"/>
  <c r="AC1125" i="4"/>
  <c r="AC1239" i="4"/>
  <c r="AC1329" i="4"/>
  <c r="AC123" i="4"/>
  <c r="AC851" i="4"/>
  <c r="AB3050" i="4"/>
  <c r="AB2733" i="4"/>
  <c r="AC2049" i="4"/>
  <c r="AB2483" i="4"/>
  <c r="AB2801" i="4"/>
  <c r="AC577" i="4"/>
  <c r="AC1306" i="4"/>
  <c r="AC874" i="4"/>
  <c r="U14" i="1"/>
  <c r="L5572" i="3"/>
  <c r="L5573" i="3" s="1"/>
  <c r="L5574" i="3" s="1"/>
  <c r="L5575" i="3" s="1"/>
  <c r="L5576" i="3" s="1"/>
  <c r="U16" i="1"/>
  <c r="T11" i="4"/>
  <c r="AC9" i="4" l="1"/>
  <c r="AE9" i="4"/>
  <c r="AB9" i="4"/>
  <c r="Z11" i="4"/>
  <c r="W23" i="4" s="1"/>
  <c r="AC691" i="4"/>
  <c r="AE691" i="4"/>
  <c r="AC942" i="4"/>
  <c r="AE942" i="4"/>
  <c r="AC1912" i="4"/>
  <c r="AE1912" i="4"/>
  <c r="AC1374" i="4"/>
  <c r="AE1374" i="4"/>
  <c r="AB2369" i="4"/>
  <c r="AD2369" i="4"/>
  <c r="AB2438" i="4"/>
  <c r="AD2438" i="4"/>
  <c r="AC1216" i="4"/>
  <c r="AE1216" i="4"/>
  <c r="AC1557" i="4"/>
  <c r="AE1557" i="4"/>
  <c r="AC965" i="4"/>
  <c r="AE965" i="4"/>
  <c r="AC215" i="4"/>
  <c r="AE215" i="4"/>
  <c r="AB2301" i="4"/>
  <c r="AD2301" i="4"/>
  <c r="AC1602" i="4"/>
  <c r="AE1602" i="4"/>
  <c r="AC146" i="4"/>
  <c r="AE146" i="4"/>
  <c r="AC509" i="4"/>
  <c r="AE509" i="4"/>
  <c r="AB2187" i="4"/>
  <c r="AD2187" i="4"/>
  <c r="AC55" i="4"/>
  <c r="AE55" i="4"/>
  <c r="AC486" i="4"/>
  <c r="AE486" i="4"/>
  <c r="AC1671" i="4"/>
  <c r="AE1671" i="4"/>
  <c r="AC2892" i="4"/>
  <c r="AE2892" i="4"/>
  <c r="AB1125" i="4"/>
  <c r="AD1125" i="4"/>
  <c r="AB669" i="4"/>
  <c r="AD669" i="4"/>
  <c r="AB509" i="4"/>
  <c r="AD509" i="4"/>
  <c r="AB1912" i="4"/>
  <c r="AD1912" i="4"/>
  <c r="AB215" i="4"/>
  <c r="AD215" i="4"/>
  <c r="AB783" i="4"/>
  <c r="AD783" i="4"/>
  <c r="AC2983" i="4"/>
  <c r="AE2983" i="4"/>
  <c r="AB691" i="4"/>
  <c r="AD691" i="4"/>
  <c r="AC2369" i="4"/>
  <c r="AE2369" i="4"/>
  <c r="AC2869" i="4"/>
  <c r="AE2869" i="4"/>
  <c r="AC2733" i="4"/>
  <c r="AE2733" i="4"/>
  <c r="AB965" i="4"/>
  <c r="AD965" i="4"/>
  <c r="AB1374" i="4"/>
  <c r="AD1374" i="4"/>
  <c r="AC2801" i="4"/>
  <c r="AE2801" i="4"/>
  <c r="AB1033" i="4"/>
  <c r="AD1033" i="4"/>
  <c r="AB874" i="4"/>
  <c r="AD874" i="4"/>
  <c r="AC2506" i="4"/>
  <c r="AE2506" i="4"/>
  <c r="AB577" i="4"/>
  <c r="AD577" i="4"/>
  <c r="AB1239" i="4"/>
  <c r="AD1239" i="4"/>
  <c r="AC2301" i="4"/>
  <c r="AE2301" i="4"/>
  <c r="AB760" i="4"/>
  <c r="AD760" i="4"/>
  <c r="AB2049" i="4"/>
  <c r="AD2049" i="4"/>
  <c r="AC2187" i="4"/>
  <c r="AE2187" i="4"/>
  <c r="AC2140" i="4"/>
  <c r="AE2140" i="4"/>
  <c r="AB304" i="4"/>
  <c r="AD304" i="4"/>
  <c r="AC2278" i="4"/>
  <c r="AE2278" i="4"/>
  <c r="AB1306" i="4"/>
  <c r="AD1306" i="4"/>
  <c r="AB55" i="4"/>
  <c r="AD55" i="4"/>
  <c r="AC2438" i="4"/>
  <c r="AE2438" i="4"/>
  <c r="AB851" i="4"/>
  <c r="AD851" i="4"/>
  <c r="AB146" i="4"/>
  <c r="AD146" i="4"/>
  <c r="AB486" i="4"/>
  <c r="AD486" i="4"/>
  <c r="AC3050" i="4"/>
  <c r="AE3050" i="4"/>
  <c r="AB395" i="4"/>
  <c r="AD395" i="4"/>
  <c r="AB1671" i="4"/>
  <c r="AD1671" i="4"/>
  <c r="AB1329" i="4"/>
  <c r="AD1329" i="4"/>
  <c r="AB1397" i="4"/>
  <c r="AD1397" i="4"/>
  <c r="AB1602" i="4"/>
  <c r="AD1602" i="4"/>
  <c r="AC2619" i="4"/>
  <c r="AE2619" i="4"/>
  <c r="AB942" i="4"/>
  <c r="AD942" i="4"/>
  <c r="AB1557" i="4"/>
  <c r="AD1557" i="4"/>
  <c r="AC1935" i="4"/>
  <c r="AB2118" i="4"/>
  <c r="AB2210" i="4"/>
  <c r="AC828" i="4"/>
  <c r="AC1102" i="4"/>
  <c r="W13" i="4" l="1"/>
  <c r="AC2026" i="4"/>
  <c r="AE2026" i="4"/>
  <c r="AC1844" i="4"/>
  <c r="AE1844" i="4"/>
  <c r="AC463" i="4"/>
  <c r="AE463" i="4"/>
  <c r="AC1283" i="4"/>
  <c r="AE1283" i="4"/>
  <c r="AB2278" i="4"/>
  <c r="AD2278" i="4"/>
  <c r="AD32" i="4"/>
  <c r="AB32" i="4"/>
  <c r="AB463" i="4"/>
  <c r="AD463" i="4"/>
  <c r="AB2026" i="4"/>
  <c r="AD2026" i="4"/>
  <c r="AB828" i="4"/>
  <c r="AD828" i="4"/>
  <c r="AB1102" i="4"/>
  <c r="AD1102" i="4"/>
  <c r="AB101" i="4"/>
  <c r="AD101" i="4"/>
  <c r="AC2483" i="4"/>
  <c r="AE2483" i="4"/>
  <c r="AB1935" i="4"/>
  <c r="AD1935" i="4"/>
  <c r="AC2118" i="4"/>
  <c r="AE2118" i="4"/>
  <c r="AB1283" i="4"/>
  <c r="AD1283" i="4"/>
  <c r="AC2210" i="4"/>
  <c r="AE2210" i="4"/>
  <c r="AB1844" i="4"/>
  <c r="AD1844" i="4"/>
  <c r="AB3006" i="4"/>
  <c r="AC1534" i="4"/>
  <c r="AB2642" i="4" l="1"/>
  <c r="AD2642" i="4"/>
  <c r="AC282" i="4"/>
  <c r="AE282" i="4"/>
  <c r="AC3006" i="4"/>
  <c r="AE3006" i="4"/>
  <c r="AC2642" i="4"/>
  <c r="AE2642" i="4"/>
  <c r="AB1534" i="4"/>
  <c r="AD1534" i="4"/>
  <c r="AC2415" i="4"/>
  <c r="AE2415" i="4"/>
  <c r="AB282" i="4"/>
  <c r="AD282" i="4"/>
  <c r="AC1821" i="4"/>
  <c r="AB2778" i="4"/>
  <c r="AC327" i="4" l="1"/>
  <c r="AE327" i="4"/>
  <c r="AC555" i="4"/>
  <c r="AE555" i="4"/>
  <c r="W19" i="4"/>
  <c r="AB2415" i="4"/>
  <c r="AD2415" i="4"/>
  <c r="AC2778" i="4"/>
  <c r="AE2778" i="4"/>
  <c r="AB555" i="4"/>
  <c r="AD555" i="4"/>
  <c r="AB327" i="4"/>
  <c r="AD327" i="4"/>
  <c r="AB1821" i="4"/>
  <c r="AD1821" i="4"/>
  <c r="AC1443" i="4"/>
  <c r="AB1443" i="4" l="1"/>
  <c r="AD1443" i="4"/>
  <c r="AB1466" i="4" l="1"/>
  <c r="W16" i="4" s="1"/>
  <c r="AD1466" i="4"/>
  <c r="W18" i="4" s="1"/>
  <c r="AC1466" i="4"/>
  <c r="AC32" i="4" l="1"/>
  <c r="W17" i="4" s="1"/>
  <c r="Z9" i="3"/>
  <c r="Q33" i="3"/>
  <c r="AD32" i="3" s="1"/>
  <c r="S11" i="3"/>
  <c r="Q10" i="3" s="1"/>
  <c r="AD9" i="3" l="1"/>
  <c r="V19" i="3" s="1"/>
  <c r="AB10" i="3"/>
  <c r="AB33" i="3"/>
  <c r="P33" i="3"/>
  <c r="AA33" i="3" s="1"/>
  <c r="Z11" i="3"/>
  <c r="V23" i="3" s="1"/>
  <c r="P10" i="3"/>
  <c r="AA10" i="3" s="1"/>
  <c r="V16" i="3" l="1"/>
  <c r="V13" i="3"/>
  <c r="V17" i="3"/>
</calcChain>
</file>

<file path=xl/sharedStrings.xml><?xml version="1.0" encoding="utf-8"?>
<sst xmlns="http://schemas.openxmlformats.org/spreadsheetml/2006/main" count="169" uniqueCount="60">
  <si>
    <t>Date</t>
  </si>
  <si>
    <t>Open</t>
  </si>
  <si>
    <t>High</t>
  </si>
  <si>
    <t>Low</t>
  </si>
  <si>
    <t>Close</t>
  </si>
  <si>
    <t>Hourly move</t>
  </si>
  <si>
    <t>Total Move</t>
  </si>
  <si>
    <t>Daily</t>
  </si>
  <si>
    <t xml:space="preserve">Low </t>
  </si>
  <si>
    <t xml:space="preserve">Open </t>
  </si>
  <si>
    <t xml:space="preserve">High </t>
  </si>
  <si>
    <t>Total move</t>
  </si>
  <si>
    <t>Daily move</t>
  </si>
  <si>
    <t>Trading days</t>
  </si>
  <si>
    <t>succes</t>
  </si>
  <si>
    <t>%</t>
  </si>
  <si>
    <t>Avg Open/Close move</t>
  </si>
  <si>
    <t>Avg High/Low total</t>
  </si>
  <si>
    <t>Avg daily Open/Close</t>
  </si>
  <si>
    <t>Avg daily High/Low</t>
  </si>
  <si>
    <t>31°6</t>
  </si>
  <si>
    <t>138ä</t>
  </si>
  <si>
    <t>MFE</t>
  </si>
  <si>
    <t>Avg MFE</t>
  </si>
  <si>
    <t>Avg MAE</t>
  </si>
  <si>
    <t>MAE</t>
  </si>
  <si>
    <t>Wins</t>
  </si>
  <si>
    <t>Avg winning MFE</t>
  </si>
  <si>
    <t>Winning MFE</t>
  </si>
  <si>
    <t>Loosing MAE</t>
  </si>
  <si>
    <t>Avg loosing MAE</t>
  </si>
  <si>
    <t>Total</t>
  </si>
  <si>
    <t>Succes</t>
  </si>
  <si>
    <t>hourly</t>
  </si>
  <si>
    <t>Avg Open/Close  hourly move</t>
  </si>
  <si>
    <t>Avg High/Low hourly total</t>
  </si>
  <si>
    <t>daily</t>
  </si>
  <si>
    <t>wining MFE</t>
  </si>
  <si>
    <t>loosing MAE</t>
  </si>
  <si>
    <t>volatility</t>
  </si>
  <si>
    <t>O/C hourly</t>
  </si>
  <si>
    <t>H/Lhourly</t>
  </si>
  <si>
    <t>O/C daily</t>
  </si>
  <si>
    <t>winning MFE</t>
  </si>
  <si>
    <t>ST. dev hourly H/L</t>
  </si>
  <si>
    <t>ST. dev hourly O/C</t>
  </si>
  <si>
    <t>ST. dev daily O/C</t>
  </si>
  <si>
    <t>ST. dev daily total O/C</t>
  </si>
  <si>
    <t>ST. dev daily total H/L</t>
  </si>
  <si>
    <t>daily H/L</t>
  </si>
  <si>
    <t>hourly H/L</t>
  </si>
  <si>
    <t>Hourly O/C</t>
  </si>
  <si>
    <t>Daily O/C</t>
  </si>
  <si>
    <t>Avg winnig MFE</t>
  </si>
  <si>
    <t>winning MAE</t>
  </si>
  <si>
    <t>loosing MFE</t>
  </si>
  <si>
    <t>Uptrend</t>
  </si>
  <si>
    <t>Range</t>
  </si>
  <si>
    <t>downtrend</t>
  </si>
  <si>
    <t>combined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</si>
</sst>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%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rgb="FFE0E0E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30">
    <xf numFmtId="0" fontId="0" fillId="0" borderId="0" xfId="0"/>
    <xf numFmtId="21" fontId="0" fillId="0" borderId="0" xfId="0" applyNumberFormat="1"/>
    <xf numFmtId="164" fontId="0" fillId="0" borderId="0" xfId="0" applyNumberFormat="1"/>
    <xf numFmtId="0" fontId="0" fillId="33" borderId="0" xfId="0" applyFill="1" applyAlignment="1">
      <alignment horizontal="left" vertical="center" wrapText="1"/>
    </xf>
    <xf numFmtId="0" fontId="0" fillId="33" borderId="0" xfId="0" applyFill="1" applyAlignment="1">
      <alignment horizontal="right" vertical="center" wrapText="1"/>
    </xf>
    <xf numFmtId="22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22" fontId="0" fillId="34" borderId="0" xfId="0" applyNumberFormat="1" applyFill="1" applyAlignment="1">
      <alignment horizontal="left" vertical="center" wrapText="1"/>
    </xf>
    <xf numFmtId="0" fontId="0" fillId="34" borderId="0" xfId="0" applyFill="1" applyAlignment="1">
      <alignment horizontal="right" vertical="center" wrapText="1"/>
    </xf>
    <xf numFmtId="1" fontId="0" fillId="34" borderId="0" xfId="0" applyNumberFormat="1" applyFill="1" applyAlignment="1">
      <alignment horizontal="right" vertical="center" wrapText="1"/>
    </xf>
    <xf numFmtId="1" fontId="0" fillId="0" borderId="0" xfId="0" applyNumberFormat="1" applyAlignment="1">
      <alignment horizontal="right" vertical="center" wrapText="1"/>
    </xf>
    <xf numFmtId="164" fontId="0" fillId="34" borderId="0" xfId="0" applyNumberFormat="1" applyFill="1" applyAlignment="1">
      <alignment horizontal="left" vertical="center" wrapText="1"/>
    </xf>
    <xf numFmtId="164" fontId="0" fillId="0" borderId="0" xfId="0" applyNumberFormat="1" applyAlignment="1">
      <alignment horizontal="left" vertical="center" wrapText="1"/>
    </xf>
    <xf numFmtId="1" fontId="0" fillId="0" borderId="0" xfId="0" applyNumberFormat="1"/>
    <xf numFmtId="1" fontId="0" fillId="0" borderId="0" xfId="0" applyNumberFormat="1" applyFill="1"/>
    <xf numFmtId="0" fontId="0" fillId="0" borderId="0" xfId="0" applyFill="1"/>
    <xf numFmtId="164" fontId="0" fillId="0" borderId="0" xfId="0" applyNumberFormat="1" applyFill="1" applyAlignment="1">
      <alignment horizontal="left" vertical="center" wrapText="1"/>
    </xf>
    <xf numFmtId="1" fontId="0" fillId="0" borderId="0" xfId="0" applyNumberFormat="1" applyFill="1" applyAlignment="1">
      <alignment horizontal="right" vertical="center" wrapText="1"/>
    </xf>
    <xf numFmtId="1" fontId="0" fillId="0" borderId="0" xfId="42" applyNumberFormat="1" applyFont="1"/>
    <xf numFmtId="0" fontId="18" fillId="0" borderId="0" xfId="0" applyFont="1"/>
    <xf numFmtId="165" fontId="0" fillId="0" borderId="0" xfId="42" applyNumberFormat="1" applyFont="1"/>
    <xf numFmtId="14" fontId="0" fillId="0" borderId="0" xfId="0" applyNumberFormat="1"/>
    <xf numFmtId="10" fontId="0" fillId="0" borderId="0" xfId="42" applyNumberFormat="1" applyFont="1"/>
    <xf numFmtId="2" fontId="0" fillId="0" borderId="0" xfId="0" applyNumberFormat="1"/>
    <xf numFmtId="10" fontId="0" fillId="0" borderId="0" xfId="0" applyNumberFormat="1"/>
    <xf numFmtId="2" fontId="0" fillId="0" borderId="0" xfId="42" applyNumberFormat="1" applyFont="1"/>
    <xf numFmtId="14" fontId="0" fillId="0" borderId="10" xfId="0" applyNumberFormat="1" applyBorder="1"/>
    <xf numFmtId="0" fontId="0" fillId="0" borderId="10" xfId="0" applyBorder="1"/>
    <xf numFmtId="10" fontId="0" fillId="0" borderId="10" xfId="42" applyNumberFormat="1" applyFont="1" applyBorder="1"/>
    <xf numFmtId="2" fontId="0" fillId="0" borderId="10" xfId="0" applyNumberFormat="1" applyBorder="1"/>
  </cellXfs>
  <cellStyles count="43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ov" xfId="1" builtinId="15" customBuiltin="1"/>
    <cellStyle name="Neutrálna" xfId="8" builtinId="28" customBuiltin="1"/>
    <cellStyle name="Normálna" xfId="0" builtinId="0"/>
    <cellStyle name="Percentá" xfId="42" builtinId="5"/>
    <cellStyle name="Poznámka" xfId="15" builtinId="10" customBuiltin="1"/>
    <cellStyle name="Prepojená bunka" xfId="12" builtinId="24" customBuiltin="1"/>
    <cellStyle name="Spolu" xfId="17" builtinId="25" customBuiltin="1"/>
    <cellStyle name="Text upozornenia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J16071"/>
  <sheetViews>
    <sheetView workbookViewId="0">
      <selection activeCell="C2" sqref="C2"/>
    </sheetView>
  </sheetViews>
  <sheetFormatPr defaultRowHeight="15" x14ac:dyDescent="0.25"/>
  <cols>
    <col min="3" max="3" width="15.28515625" bestFit="1" customWidth="1"/>
  </cols>
  <sheetData>
    <row r="1" spans="3:10" x14ac:dyDescent="0.25">
      <c r="C1" s="3" t="s">
        <v>0</v>
      </c>
      <c r="D1" s="4" t="s">
        <v>1</v>
      </c>
      <c r="E1" s="4" t="s">
        <v>2</v>
      </c>
      <c r="F1" s="4" t="s">
        <v>3</v>
      </c>
      <c r="G1" s="4" t="s">
        <v>4</v>
      </c>
      <c r="H1" s="4"/>
      <c r="I1" s="4"/>
      <c r="J1" s="4"/>
    </row>
    <row r="2" spans="3:10" x14ac:dyDescent="0.25">
      <c r="C2" s="5">
        <v>42411.333333333336</v>
      </c>
      <c r="D2" s="6">
        <v>8886.7999999999993</v>
      </c>
      <c r="E2" s="6">
        <v>8893.2000000000007</v>
      </c>
      <c r="F2" s="6">
        <v>8865.2000000000007</v>
      </c>
      <c r="G2" s="6">
        <v>8882.2000000000007</v>
      </c>
      <c r="H2" s="6"/>
      <c r="I2" s="6"/>
      <c r="J2" s="6"/>
    </row>
    <row r="3" spans="3:10" x14ac:dyDescent="0.25">
      <c r="C3" s="7">
        <v>42411.375</v>
      </c>
      <c r="D3" s="8">
        <v>8887.7999999999993</v>
      </c>
      <c r="E3" s="8">
        <v>8918.2999999999993</v>
      </c>
      <c r="F3" s="8">
        <v>8864.2999999999993</v>
      </c>
      <c r="G3" s="8">
        <v>8911.7999999999993</v>
      </c>
      <c r="H3" s="8"/>
      <c r="I3" s="8"/>
      <c r="J3" s="8"/>
    </row>
    <row r="4" spans="3:10" x14ac:dyDescent="0.25">
      <c r="C4" s="5">
        <v>42411.416666666664</v>
      </c>
      <c r="D4" s="6">
        <v>8913.5</v>
      </c>
      <c r="E4" s="6">
        <v>8914.5</v>
      </c>
      <c r="F4" s="6">
        <v>8718.7999999999993</v>
      </c>
      <c r="G4" s="6">
        <v>8753</v>
      </c>
      <c r="H4" s="6"/>
      <c r="I4" s="6"/>
      <c r="J4" s="6"/>
    </row>
    <row r="5" spans="3:10" x14ac:dyDescent="0.25">
      <c r="C5" s="7">
        <v>42411.458333333336</v>
      </c>
      <c r="D5" s="8">
        <v>8751.7999999999993</v>
      </c>
      <c r="E5" s="8">
        <v>8775</v>
      </c>
      <c r="F5" s="8">
        <v>8695.7999999999993</v>
      </c>
      <c r="G5" s="8">
        <v>8766</v>
      </c>
      <c r="H5" s="8"/>
      <c r="I5" s="8"/>
      <c r="J5" s="8"/>
    </row>
    <row r="6" spans="3:10" x14ac:dyDescent="0.25">
      <c r="C6" s="5">
        <v>42411.5</v>
      </c>
      <c r="D6" s="6">
        <v>8765.2999999999993</v>
      </c>
      <c r="E6" s="6">
        <v>8833</v>
      </c>
      <c r="F6" s="6">
        <v>8748.5</v>
      </c>
      <c r="G6" s="6">
        <v>8812</v>
      </c>
      <c r="H6" s="6"/>
      <c r="I6" s="6"/>
      <c r="J6" s="6"/>
    </row>
    <row r="7" spans="3:10" x14ac:dyDescent="0.25">
      <c r="C7" s="7">
        <v>42411.541666666664</v>
      </c>
      <c r="D7" s="8">
        <v>8813</v>
      </c>
      <c r="E7" s="8">
        <v>8831.5</v>
      </c>
      <c r="F7" s="8">
        <v>8756.2999999999993</v>
      </c>
      <c r="G7" s="8">
        <v>8757</v>
      </c>
      <c r="H7" s="8"/>
      <c r="I7" s="8"/>
      <c r="J7" s="8"/>
    </row>
    <row r="8" spans="3:10" x14ac:dyDescent="0.25">
      <c r="C8" s="5">
        <v>42411.583333333336</v>
      </c>
      <c r="D8" s="6">
        <v>8757.2999999999993</v>
      </c>
      <c r="E8" s="6">
        <v>8845.7999999999993</v>
      </c>
      <c r="F8" s="6">
        <v>8741.7999999999993</v>
      </c>
      <c r="G8" s="6">
        <v>8796.7999999999993</v>
      </c>
      <c r="H8" s="6"/>
      <c r="I8" s="6"/>
      <c r="J8" s="6"/>
    </row>
    <row r="9" spans="3:10" x14ac:dyDescent="0.25">
      <c r="C9" s="7">
        <v>42411.625</v>
      </c>
      <c r="D9" s="8">
        <v>8797.5</v>
      </c>
      <c r="E9" s="8">
        <v>8846.5</v>
      </c>
      <c r="F9" s="8">
        <v>8783.2999999999993</v>
      </c>
      <c r="G9" s="8">
        <v>8816</v>
      </c>
      <c r="H9" s="8"/>
      <c r="I9" s="8"/>
      <c r="J9" s="8"/>
    </row>
    <row r="10" spans="3:10" x14ac:dyDescent="0.25">
      <c r="C10" s="5">
        <v>42411.666666666664</v>
      </c>
      <c r="D10" s="6">
        <v>8816.7999999999993</v>
      </c>
      <c r="E10" s="6">
        <v>8876.7999999999993</v>
      </c>
      <c r="F10" s="6">
        <v>8809</v>
      </c>
      <c r="G10" s="6">
        <v>8862.5</v>
      </c>
      <c r="H10" s="6"/>
      <c r="I10" s="6"/>
      <c r="J10" s="6"/>
    </row>
    <row r="11" spans="3:10" x14ac:dyDescent="0.25">
      <c r="C11" s="7">
        <v>42411.708333333336</v>
      </c>
      <c r="D11" s="8">
        <v>8857.7999999999993</v>
      </c>
      <c r="E11" s="8">
        <v>8877.7999999999993</v>
      </c>
      <c r="F11" s="8">
        <v>8776.2999999999993</v>
      </c>
      <c r="G11" s="8">
        <v>8791.2999999999993</v>
      </c>
      <c r="H11" s="8"/>
      <c r="I11" s="8"/>
      <c r="J11" s="8"/>
    </row>
    <row r="12" spans="3:10" x14ac:dyDescent="0.25">
      <c r="C12" s="5">
        <v>42411.75</v>
      </c>
      <c r="D12" s="6">
        <v>8792.2999999999993</v>
      </c>
      <c r="E12" s="6">
        <v>8824.5</v>
      </c>
      <c r="F12" s="6">
        <v>8746.5</v>
      </c>
      <c r="G12" s="6">
        <v>8779.7999999999993</v>
      </c>
      <c r="H12" s="6"/>
      <c r="I12" s="6"/>
      <c r="J12" s="6"/>
    </row>
    <row r="13" spans="3:10" x14ac:dyDescent="0.25">
      <c r="C13" s="7">
        <v>42411.791666666664</v>
      </c>
      <c r="D13" s="8">
        <v>8778</v>
      </c>
      <c r="E13" s="8">
        <v>8814.7999999999993</v>
      </c>
      <c r="F13" s="8">
        <v>8763.2999999999993</v>
      </c>
      <c r="G13" s="8">
        <v>8814</v>
      </c>
      <c r="H13" s="8"/>
      <c r="I13" s="8"/>
      <c r="J13" s="8"/>
    </row>
    <row r="14" spans="3:10" x14ac:dyDescent="0.25">
      <c r="C14" s="5">
        <v>42411.833333333336</v>
      </c>
      <c r="D14" s="6">
        <v>8813.5</v>
      </c>
      <c r="E14" s="6">
        <v>8827.2999999999993</v>
      </c>
      <c r="F14" s="6">
        <v>8777.5</v>
      </c>
      <c r="G14" s="6">
        <v>8786</v>
      </c>
      <c r="H14" s="6"/>
      <c r="I14" s="6"/>
      <c r="J14" s="6"/>
    </row>
    <row r="15" spans="3:10" x14ac:dyDescent="0.25">
      <c r="C15" s="7">
        <v>42411.875</v>
      </c>
      <c r="D15" s="8">
        <v>8785.7999999999993</v>
      </c>
      <c r="E15" s="8">
        <v>8856.5</v>
      </c>
      <c r="F15" s="8">
        <v>8746.7999999999993</v>
      </c>
      <c r="G15" s="8">
        <v>8826.2999999999993</v>
      </c>
      <c r="H15" s="8"/>
      <c r="I15" s="8"/>
      <c r="J15" s="8"/>
    </row>
    <row r="16" spans="3:10" x14ac:dyDescent="0.25">
      <c r="C16" s="5">
        <v>42411.916666666664</v>
      </c>
      <c r="D16" s="6">
        <v>8825.7999999999993</v>
      </c>
      <c r="E16" s="6">
        <v>8857.5</v>
      </c>
      <c r="F16" s="6">
        <v>8784.5</v>
      </c>
      <c r="G16" s="6">
        <v>8843.2999999999993</v>
      </c>
      <c r="H16" s="6"/>
      <c r="I16" s="6"/>
      <c r="J16" s="6"/>
    </row>
    <row r="17" spans="3:10" x14ac:dyDescent="0.25">
      <c r="C17" s="7">
        <v>42411.958333333336</v>
      </c>
      <c r="D17" s="8">
        <v>8843.5</v>
      </c>
      <c r="E17" s="8">
        <v>8854.7000000000007</v>
      </c>
      <c r="F17" s="8">
        <v>8832.7000000000007</v>
      </c>
      <c r="G17" s="8">
        <v>8849.5</v>
      </c>
      <c r="H17" s="8"/>
      <c r="I17" s="8"/>
      <c r="J17" s="8"/>
    </row>
    <row r="18" spans="3:10" x14ac:dyDescent="0.25">
      <c r="C18" s="5">
        <v>42412</v>
      </c>
      <c r="D18" s="6">
        <v>8849.5</v>
      </c>
      <c r="E18" s="6">
        <v>8853.1</v>
      </c>
      <c r="F18" s="6">
        <v>8849.5</v>
      </c>
      <c r="G18" s="6">
        <v>8852.7000000000007</v>
      </c>
      <c r="H18" s="6"/>
      <c r="I18" s="6"/>
      <c r="J18" s="6"/>
    </row>
    <row r="19" spans="3:10" x14ac:dyDescent="0.25">
      <c r="C19" s="7">
        <v>42412.041666666664</v>
      </c>
      <c r="D19" s="8">
        <v>8861.5</v>
      </c>
      <c r="E19" s="8">
        <v>8885.9</v>
      </c>
      <c r="F19" s="8">
        <v>8861.1</v>
      </c>
      <c r="G19" s="8">
        <v>8881.1</v>
      </c>
      <c r="H19" s="8"/>
      <c r="I19" s="8"/>
      <c r="J19" s="8"/>
    </row>
    <row r="20" spans="3:10" x14ac:dyDescent="0.25">
      <c r="C20" s="5">
        <v>42412.083333333336</v>
      </c>
      <c r="D20" s="6">
        <v>8880.7000000000007</v>
      </c>
      <c r="E20" s="6">
        <v>8893.2999999999993</v>
      </c>
      <c r="F20" s="6">
        <v>8856.7000000000007</v>
      </c>
      <c r="G20" s="6">
        <v>8877.1</v>
      </c>
      <c r="H20" s="6"/>
      <c r="I20" s="6"/>
      <c r="J20" s="6"/>
    </row>
    <row r="21" spans="3:10" x14ac:dyDescent="0.25">
      <c r="C21" s="7">
        <v>42412.125</v>
      </c>
      <c r="D21" s="8">
        <v>8876.7000000000007</v>
      </c>
      <c r="E21" s="8">
        <v>8901.2999999999993</v>
      </c>
      <c r="F21" s="8">
        <v>8865.7000000000007</v>
      </c>
      <c r="G21" s="8">
        <v>8897.2999999999993</v>
      </c>
      <c r="H21" s="8"/>
      <c r="I21" s="8"/>
      <c r="J21" s="8"/>
    </row>
    <row r="22" spans="3:10" x14ac:dyDescent="0.25">
      <c r="C22" s="5">
        <v>42412.166666666664</v>
      </c>
      <c r="D22" s="6">
        <v>8896.9</v>
      </c>
      <c r="E22" s="6">
        <v>8898.1</v>
      </c>
      <c r="F22" s="6">
        <v>8835.5</v>
      </c>
      <c r="G22" s="6">
        <v>8842.2999999999993</v>
      </c>
      <c r="H22" s="6"/>
      <c r="I22" s="6"/>
      <c r="J22" s="6"/>
    </row>
    <row r="23" spans="3:10" x14ac:dyDescent="0.25">
      <c r="C23" s="7">
        <v>42412.208333333336</v>
      </c>
      <c r="D23" s="8">
        <v>8841.9</v>
      </c>
      <c r="E23" s="8">
        <v>8911.7000000000007</v>
      </c>
      <c r="F23" s="8">
        <v>8838.2999999999993</v>
      </c>
      <c r="G23" s="8">
        <v>8908.5</v>
      </c>
      <c r="H23" s="8"/>
      <c r="I23" s="8"/>
      <c r="J23" s="8"/>
    </row>
    <row r="24" spans="3:10" x14ac:dyDescent="0.25">
      <c r="C24" s="5">
        <v>42412.25</v>
      </c>
      <c r="D24" s="6">
        <v>8908.9</v>
      </c>
      <c r="E24" s="6">
        <v>8912.1</v>
      </c>
      <c r="F24" s="6">
        <v>8859.7000000000007</v>
      </c>
      <c r="G24" s="6">
        <v>8892.1</v>
      </c>
      <c r="H24" s="6"/>
      <c r="I24" s="6"/>
      <c r="J24" s="6"/>
    </row>
    <row r="25" spans="3:10" x14ac:dyDescent="0.25">
      <c r="C25" s="7">
        <v>42412.291666666664</v>
      </c>
      <c r="D25" s="8">
        <v>8891.7000000000007</v>
      </c>
      <c r="E25" s="8">
        <v>8903.2999999999993</v>
      </c>
      <c r="F25" s="8">
        <v>8846.5</v>
      </c>
      <c r="G25" s="8">
        <v>8861.1</v>
      </c>
      <c r="H25" s="8"/>
      <c r="I25" s="8"/>
      <c r="J25" s="8"/>
    </row>
    <row r="26" spans="3:10" x14ac:dyDescent="0.25">
      <c r="C26" s="5">
        <v>42412.333333333336</v>
      </c>
      <c r="D26" s="6">
        <v>8864.2999999999993</v>
      </c>
      <c r="E26" s="6">
        <v>8869.5</v>
      </c>
      <c r="F26" s="6">
        <v>8834.1</v>
      </c>
      <c r="G26" s="6">
        <v>8834.1</v>
      </c>
      <c r="H26" s="6"/>
      <c r="I26" s="6"/>
      <c r="J26" s="6"/>
    </row>
    <row r="27" spans="3:10" x14ac:dyDescent="0.25">
      <c r="C27" s="7">
        <v>42412.375</v>
      </c>
      <c r="D27" s="8">
        <v>8834.2999999999993</v>
      </c>
      <c r="E27" s="8">
        <v>8852.5</v>
      </c>
      <c r="F27" s="8">
        <v>8810.5</v>
      </c>
      <c r="G27" s="8">
        <v>8847.2999999999993</v>
      </c>
      <c r="H27" s="8"/>
      <c r="I27" s="8"/>
      <c r="J27" s="8"/>
    </row>
    <row r="28" spans="3:10" x14ac:dyDescent="0.25">
      <c r="C28" s="5">
        <v>42412.416666666664</v>
      </c>
      <c r="D28" s="6">
        <v>8846.7999999999993</v>
      </c>
      <c r="E28" s="6">
        <v>8885</v>
      </c>
      <c r="F28" s="6">
        <v>8812.5</v>
      </c>
      <c r="G28" s="6">
        <v>8862</v>
      </c>
      <c r="H28" s="6"/>
      <c r="I28" s="6"/>
      <c r="J28" s="6"/>
    </row>
    <row r="29" spans="3:10" x14ac:dyDescent="0.25">
      <c r="C29" s="7">
        <v>42412.458333333336</v>
      </c>
      <c r="D29" s="8">
        <v>8861.7999999999993</v>
      </c>
      <c r="E29" s="8">
        <v>8889.7999999999993</v>
      </c>
      <c r="F29" s="8">
        <v>8836</v>
      </c>
      <c r="G29" s="8">
        <v>8881.7999999999993</v>
      </c>
      <c r="H29" s="8"/>
      <c r="I29" s="8"/>
      <c r="J29" s="8"/>
    </row>
    <row r="30" spans="3:10" x14ac:dyDescent="0.25">
      <c r="C30" s="5">
        <v>42412.5</v>
      </c>
      <c r="D30" s="6">
        <v>8881.2999999999993</v>
      </c>
      <c r="E30" s="6">
        <v>8912.7999999999993</v>
      </c>
      <c r="F30" s="6">
        <v>8850</v>
      </c>
      <c r="G30" s="6">
        <v>8858.5</v>
      </c>
      <c r="H30" s="6"/>
      <c r="I30" s="6"/>
      <c r="J30" s="6"/>
    </row>
    <row r="31" spans="3:10" x14ac:dyDescent="0.25">
      <c r="C31" s="7">
        <v>42412.541666666664</v>
      </c>
      <c r="D31" s="8">
        <v>8857.7999999999993</v>
      </c>
      <c r="E31" s="8">
        <v>8916</v>
      </c>
      <c r="F31" s="8">
        <v>8853.5</v>
      </c>
      <c r="G31" s="8">
        <v>8901.7999999999993</v>
      </c>
      <c r="H31" s="8"/>
      <c r="I31" s="8"/>
      <c r="J31" s="8"/>
    </row>
    <row r="32" spans="3:10" x14ac:dyDescent="0.25">
      <c r="C32" s="5">
        <v>42412.583333333336</v>
      </c>
      <c r="D32" s="6">
        <v>8902.7999999999993</v>
      </c>
      <c r="E32" s="6">
        <v>8908.2999999999993</v>
      </c>
      <c r="F32" s="6">
        <v>8879.7999999999993</v>
      </c>
      <c r="G32" s="6">
        <v>8882</v>
      </c>
      <c r="H32" s="6"/>
      <c r="I32" s="6"/>
      <c r="J32" s="6"/>
    </row>
    <row r="33" spans="3:10" x14ac:dyDescent="0.25">
      <c r="C33" s="7">
        <v>42412.625</v>
      </c>
      <c r="D33" s="8">
        <v>8882.2999999999993</v>
      </c>
      <c r="E33" s="8">
        <v>8962.5</v>
      </c>
      <c r="F33" s="8">
        <v>8859</v>
      </c>
      <c r="G33" s="8">
        <v>8927</v>
      </c>
      <c r="H33" s="8"/>
      <c r="I33" s="8"/>
      <c r="J33" s="8"/>
    </row>
    <row r="34" spans="3:10" x14ac:dyDescent="0.25">
      <c r="C34" s="5">
        <v>42412.666666666664</v>
      </c>
      <c r="D34" s="6">
        <v>8927.2999999999993</v>
      </c>
      <c r="E34" s="6">
        <v>8949.7999999999993</v>
      </c>
      <c r="F34" s="6">
        <v>8876.2999999999993</v>
      </c>
      <c r="G34" s="6">
        <v>8882.2999999999993</v>
      </c>
      <c r="H34" s="6"/>
      <c r="I34" s="6"/>
      <c r="J34" s="6"/>
    </row>
    <row r="35" spans="3:10" x14ac:dyDescent="0.25">
      <c r="C35" s="7">
        <v>42412.708333333336</v>
      </c>
      <c r="D35" s="8">
        <v>8881.2999999999993</v>
      </c>
      <c r="E35" s="8">
        <v>8933</v>
      </c>
      <c r="F35" s="8">
        <v>8861</v>
      </c>
      <c r="G35" s="8">
        <v>8880.5</v>
      </c>
      <c r="H35" s="8"/>
      <c r="I35" s="8"/>
      <c r="J35" s="8"/>
    </row>
    <row r="36" spans="3:10" x14ac:dyDescent="0.25">
      <c r="C36" s="5">
        <v>42412.75</v>
      </c>
      <c r="D36" s="6">
        <v>8880.7999999999993</v>
      </c>
      <c r="E36" s="6">
        <v>8968.7999999999993</v>
      </c>
      <c r="F36" s="6">
        <v>8878</v>
      </c>
      <c r="G36" s="6">
        <v>8934.2999999999993</v>
      </c>
      <c r="H36" s="6"/>
      <c r="I36" s="6"/>
      <c r="J36" s="6"/>
    </row>
    <row r="37" spans="3:10" x14ac:dyDescent="0.25">
      <c r="C37" s="7">
        <v>42412.791666666664</v>
      </c>
      <c r="D37" s="8">
        <v>8933.5</v>
      </c>
      <c r="E37" s="8">
        <v>8952.2999999999993</v>
      </c>
      <c r="F37" s="8">
        <v>8931.2999999999993</v>
      </c>
      <c r="G37" s="8">
        <v>8941</v>
      </c>
      <c r="H37" s="8"/>
      <c r="I37" s="8"/>
      <c r="J37" s="8"/>
    </row>
    <row r="38" spans="3:10" x14ac:dyDescent="0.25">
      <c r="C38" s="5">
        <v>42412.833333333336</v>
      </c>
      <c r="D38" s="6">
        <v>8939.5</v>
      </c>
      <c r="E38" s="6">
        <v>8949.7999999999993</v>
      </c>
      <c r="F38" s="6">
        <v>8924.5</v>
      </c>
      <c r="G38" s="6">
        <v>8941.2999999999993</v>
      </c>
      <c r="H38" s="6"/>
      <c r="I38" s="6"/>
      <c r="J38" s="6"/>
    </row>
    <row r="39" spans="3:10" x14ac:dyDescent="0.25">
      <c r="C39" s="7">
        <v>42412.875</v>
      </c>
      <c r="D39" s="8">
        <v>8941</v>
      </c>
      <c r="E39" s="8">
        <v>8970</v>
      </c>
      <c r="F39" s="8">
        <v>8937.7999999999993</v>
      </c>
      <c r="G39" s="8">
        <v>8963.5</v>
      </c>
      <c r="H39" s="8"/>
      <c r="I39" s="8"/>
      <c r="J39" s="8"/>
    </row>
    <row r="40" spans="3:10" x14ac:dyDescent="0.25">
      <c r="C40" s="5">
        <v>42412.916666666664</v>
      </c>
      <c r="D40" s="6">
        <v>8963.2999999999993</v>
      </c>
      <c r="E40" s="6">
        <v>8993.7999999999993</v>
      </c>
      <c r="F40" s="6">
        <v>8947.2999999999993</v>
      </c>
      <c r="G40" s="6">
        <v>8992.2999999999993</v>
      </c>
      <c r="H40" s="6"/>
      <c r="I40" s="6"/>
      <c r="J40" s="6"/>
    </row>
    <row r="41" spans="3:10" x14ac:dyDescent="0.25">
      <c r="C41" s="7">
        <v>42415.041666666664</v>
      </c>
      <c r="D41" s="8">
        <v>9030.2999999999993</v>
      </c>
      <c r="E41" s="8">
        <v>9054.7000000000007</v>
      </c>
      <c r="F41" s="8">
        <v>9018.5</v>
      </c>
      <c r="G41" s="8">
        <v>9043.9</v>
      </c>
      <c r="H41" s="8"/>
      <c r="I41" s="8"/>
      <c r="J41" s="8"/>
    </row>
    <row r="42" spans="3:10" x14ac:dyDescent="0.25">
      <c r="C42" s="5">
        <v>42415.083333333336</v>
      </c>
      <c r="D42" s="6">
        <v>9045.1</v>
      </c>
      <c r="E42" s="6">
        <v>9053.1</v>
      </c>
      <c r="F42" s="6">
        <v>9027.5</v>
      </c>
      <c r="G42" s="6">
        <v>9028.7000000000007</v>
      </c>
      <c r="H42" s="6"/>
      <c r="I42" s="6"/>
      <c r="J42" s="6"/>
    </row>
    <row r="43" spans="3:10" x14ac:dyDescent="0.25">
      <c r="C43" s="7">
        <v>42415.125</v>
      </c>
      <c r="D43" s="8">
        <v>9029.1</v>
      </c>
      <c r="E43" s="8">
        <v>9073.5</v>
      </c>
      <c r="F43" s="8">
        <v>9027.5</v>
      </c>
      <c r="G43" s="8">
        <v>9069.9</v>
      </c>
      <c r="H43" s="8"/>
      <c r="I43" s="8"/>
      <c r="J43" s="8"/>
    </row>
    <row r="44" spans="3:10" x14ac:dyDescent="0.25">
      <c r="C44" s="5">
        <v>42415.166666666664</v>
      </c>
      <c r="D44" s="6">
        <v>9070.2999999999993</v>
      </c>
      <c r="E44" s="6">
        <v>9071.1</v>
      </c>
      <c r="F44" s="6">
        <v>9051.5</v>
      </c>
      <c r="G44" s="6">
        <v>9061.2999999999993</v>
      </c>
      <c r="H44" s="6"/>
      <c r="I44" s="6"/>
      <c r="J44" s="6"/>
    </row>
    <row r="45" spans="3:10" x14ac:dyDescent="0.25">
      <c r="C45" s="7">
        <v>42415.208333333336</v>
      </c>
      <c r="D45" s="8">
        <v>9061.7000000000007</v>
      </c>
      <c r="E45" s="8">
        <v>9082.9</v>
      </c>
      <c r="F45" s="8">
        <v>9061.7000000000007</v>
      </c>
      <c r="G45" s="8">
        <v>9079.2999999999993</v>
      </c>
      <c r="H45" s="8"/>
      <c r="I45" s="8"/>
      <c r="J45" s="8"/>
    </row>
    <row r="46" spans="3:10" x14ac:dyDescent="0.25">
      <c r="C46" s="5">
        <v>42415.25</v>
      </c>
      <c r="D46" s="6">
        <v>9079.7000000000007</v>
      </c>
      <c r="E46" s="6">
        <v>9084.5</v>
      </c>
      <c r="F46" s="6">
        <v>9063.2999999999993</v>
      </c>
      <c r="G46" s="6">
        <v>9071.9</v>
      </c>
      <c r="H46" s="6"/>
      <c r="I46" s="6"/>
      <c r="J46" s="6"/>
    </row>
    <row r="47" spans="3:10" x14ac:dyDescent="0.25">
      <c r="C47" s="7">
        <v>42415.291666666664</v>
      </c>
      <c r="D47" s="8">
        <v>9072.2999999999993</v>
      </c>
      <c r="E47" s="8">
        <v>9102.9</v>
      </c>
      <c r="F47" s="8">
        <v>9072.2999999999993</v>
      </c>
      <c r="G47" s="8">
        <v>9095.1</v>
      </c>
      <c r="H47" s="8"/>
      <c r="I47" s="8"/>
      <c r="J47" s="8"/>
    </row>
    <row r="48" spans="3:10" x14ac:dyDescent="0.25">
      <c r="C48" s="5">
        <v>42415.333333333336</v>
      </c>
      <c r="D48" s="6">
        <v>9093.5</v>
      </c>
      <c r="E48" s="6">
        <v>9102.1</v>
      </c>
      <c r="F48" s="6">
        <v>9071.1</v>
      </c>
      <c r="G48" s="6">
        <v>9102.1</v>
      </c>
      <c r="H48" s="6"/>
      <c r="I48" s="6"/>
      <c r="J48" s="6"/>
    </row>
    <row r="49" spans="3:10" x14ac:dyDescent="0.25">
      <c r="C49" s="7">
        <v>42415.375</v>
      </c>
      <c r="D49" s="8">
        <v>9122</v>
      </c>
      <c r="E49" s="8">
        <v>9192.5</v>
      </c>
      <c r="F49" s="8">
        <v>9108.2999999999993</v>
      </c>
      <c r="G49" s="8">
        <v>9191.2999999999993</v>
      </c>
      <c r="H49" s="8"/>
      <c r="I49" s="8"/>
      <c r="J49" s="8"/>
    </row>
    <row r="50" spans="3:10" x14ac:dyDescent="0.25">
      <c r="C50" s="5">
        <v>42415.416666666664</v>
      </c>
      <c r="D50" s="6">
        <v>9190.5</v>
      </c>
      <c r="E50" s="6">
        <v>9233.7999999999993</v>
      </c>
      <c r="F50" s="6">
        <v>9132.2999999999993</v>
      </c>
      <c r="G50" s="6">
        <v>9179.2999999999993</v>
      </c>
      <c r="H50" s="6"/>
      <c r="I50" s="6"/>
      <c r="J50" s="6"/>
    </row>
    <row r="51" spans="3:10" x14ac:dyDescent="0.25">
      <c r="C51" s="7">
        <v>42415.458333333336</v>
      </c>
      <c r="D51" s="8">
        <v>9179</v>
      </c>
      <c r="E51" s="8">
        <v>9213.5</v>
      </c>
      <c r="F51" s="8">
        <v>9168.2999999999993</v>
      </c>
      <c r="G51" s="8">
        <v>9204</v>
      </c>
      <c r="H51" s="8"/>
      <c r="I51" s="8"/>
      <c r="J51" s="8"/>
    </row>
    <row r="52" spans="3:10" x14ac:dyDescent="0.25">
      <c r="C52" s="5">
        <v>42415.5</v>
      </c>
      <c r="D52" s="6">
        <v>9204.2999999999993</v>
      </c>
      <c r="E52" s="6">
        <v>9232.2999999999993</v>
      </c>
      <c r="F52" s="6">
        <v>9197.2999999999993</v>
      </c>
      <c r="G52" s="6">
        <v>9229.5</v>
      </c>
      <c r="H52" s="6"/>
      <c r="I52" s="6"/>
      <c r="J52" s="6"/>
    </row>
    <row r="53" spans="3:10" x14ac:dyDescent="0.25">
      <c r="C53" s="7">
        <v>42415.541666666664</v>
      </c>
      <c r="D53" s="8">
        <v>9229.2999999999993</v>
      </c>
      <c r="E53" s="8">
        <v>9245.5</v>
      </c>
      <c r="F53" s="8">
        <v>9218.5</v>
      </c>
      <c r="G53" s="8">
        <v>9237.2999999999993</v>
      </c>
      <c r="H53" s="8"/>
      <c r="I53" s="8"/>
      <c r="J53" s="8"/>
    </row>
    <row r="54" spans="3:10" x14ac:dyDescent="0.25">
      <c r="C54" s="5">
        <v>42415.583333333336</v>
      </c>
      <c r="D54" s="6">
        <v>9236.7999999999993</v>
      </c>
      <c r="E54" s="6">
        <v>9249</v>
      </c>
      <c r="F54" s="6">
        <v>9220.7999999999993</v>
      </c>
      <c r="G54" s="6">
        <v>9230</v>
      </c>
      <c r="H54" s="6"/>
      <c r="I54" s="6"/>
      <c r="J54" s="6"/>
    </row>
    <row r="55" spans="3:10" x14ac:dyDescent="0.25">
      <c r="C55" s="7">
        <v>42415.625</v>
      </c>
      <c r="D55" s="8">
        <v>9230.7999999999993</v>
      </c>
      <c r="E55" s="8">
        <v>9246.5</v>
      </c>
      <c r="F55" s="8">
        <v>9221.5</v>
      </c>
      <c r="G55" s="8">
        <v>9236</v>
      </c>
      <c r="H55" s="8"/>
      <c r="I55" s="8"/>
      <c r="J55" s="8"/>
    </row>
    <row r="56" spans="3:10" x14ac:dyDescent="0.25">
      <c r="C56" s="5">
        <v>42415.666666666664</v>
      </c>
      <c r="D56" s="6">
        <v>9236.2999999999993</v>
      </c>
      <c r="E56" s="6">
        <v>9242.7999999999993</v>
      </c>
      <c r="F56" s="6">
        <v>9192.2999999999993</v>
      </c>
      <c r="G56" s="6">
        <v>9231</v>
      </c>
      <c r="H56" s="6"/>
      <c r="I56" s="6"/>
      <c r="J56" s="6"/>
    </row>
    <row r="57" spans="3:10" x14ac:dyDescent="0.25">
      <c r="C57" s="7">
        <v>42415.708333333336</v>
      </c>
      <c r="D57" s="8">
        <v>9231.2999999999993</v>
      </c>
      <c r="E57" s="8">
        <v>9241.2999999999993</v>
      </c>
      <c r="F57" s="8">
        <v>9206.7999999999993</v>
      </c>
      <c r="G57" s="8">
        <v>9222</v>
      </c>
      <c r="H57" s="8"/>
      <c r="I57" s="8"/>
      <c r="J57" s="8"/>
    </row>
    <row r="58" spans="3:10" x14ac:dyDescent="0.25">
      <c r="C58" s="5">
        <v>42415.75</v>
      </c>
      <c r="D58" s="6">
        <v>9219.2999999999993</v>
      </c>
      <c r="E58" s="6">
        <v>9228.7999999999993</v>
      </c>
      <c r="F58" s="6">
        <v>9195</v>
      </c>
      <c r="G58" s="6">
        <v>9204</v>
      </c>
      <c r="H58" s="6"/>
      <c r="I58" s="6"/>
      <c r="J58" s="6"/>
    </row>
    <row r="59" spans="3:10" x14ac:dyDescent="0.25">
      <c r="C59" s="7">
        <v>42415.791666666664</v>
      </c>
      <c r="D59" s="8">
        <v>9203.5</v>
      </c>
      <c r="E59" s="8">
        <v>9220</v>
      </c>
      <c r="F59" s="8">
        <v>9202.2999999999993</v>
      </c>
      <c r="G59" s="8">
        <v>9217.5</v>
      </c>
      <c r="H59" s="8"/>
      <c r="I59" s="8"/>
      <c r="J59" s="8"/>
    </row>
    <row r="60" spans="3:10" x14ac:dyDescent="0.25">
      <c r="C60" s="5">
        <v>42415.833333333336</v>
      </c>
      <c r="D60" s="6">
        <v>9217</v>
      </c>
      <c r="E60" s="6">
        <v>9219.2999999999993</v>
      </c>
      <c r="F60" s="6">
        <v>9210.7999999999993</v>
      </c>
      <c r="G60" s="6">
        <v>9218</v>
      </c>
      <c r="H60" s="6"/>
      <c r="I60" s="6"/>
      <c r="J60" s="6"/>
    </row>
    <row r="61" spans="3:10" x14ac:dyDescent="0.25">
      <c r="C61" s="7">
        <v>42415.875</v>
      </c>
      <c r="D61" s="8">
        <v>9218.2999999999993</v>
      </c>
      <c r="E61" s="8">
        <v>9224</v>
      </c>
      <c r="F61" s="8">
        <v>9212.2999999999993</v>
      </c>
      <c r="G61" s="8">
        <v>9221.7999999999993</v>
      </c>
      <c r="H61" s="8"/>
      <c r="I61" s="8"/>
      <c r="J61" s="8"/>
    </row>
    <row r="62" spans="3:10" x14ac:dyDescent="0.25">
      <c r="C62" s="5">
        <v>42415.916666666664</v>
      </c>
      <c r="D62" s="6">
        <v>9221</v>
      </c>
      <c r="E62" s="6">
        <v>9224</v>
      </c>
      <c r="F62" s="6">
        <v>9193.2999999999993</v>
      </c>
      <c r="G62" s="6">
        <v>9197.5</v>
      </c>
      <c r="H62" s="6"/>
      <c r="I62" s="6"/>
      <c r="J62" s="6"/>
    </row>
    <row r="63" spans="3:10" x14ac:dyDescent="0.25">
      <c r="C63" s="7">
        <v>42415.958333333336</v>
      </c>
      <c r="D63" s="8">
        <v>9192.7999999999993</v>
      </c>
      <c r="E63" s="8">
        <v>9199</v>
      </c>
      <c r="F63" s="8">
        <v>9192.5</v>
      </c>
      <c r="G63" s="8">
        <v>9199</v>
      </c>
      <c r="H63" s="8"/>
      <c r="I63" s="8"/>
      <c r="J63" s="8"/>
    </row>
    <row r="64" spans="3:10" x14ac:dyDescent="0.25">
      <c r="C64" s="5">
        <v>42416</v>
      </c>
      <c r="D64" s="6">
        <v>9201</v>
      </c>
      <c r="E64" s="6">
        <v>9208</v>
      </c>
      <c r="F64" s="6">
        <v>9201</v>
      </c>
      <c r="G64" s="6">
        <v>9208</v>
      </c>
      <c r="H64" s="6"/>
      <c r="I64" s="6"/>
      <c r="J64" s="6"/>
    </row>
    <row r="65" spans="3:10" x14ac:dyDescent="0.25">
      <c r="C65" s="7">
        <v>42416.041666666664</v>
      </c>
      <c r="D65" s="8">
        <v>9203</v>
      </c>
      <c r="E65" s="8">
        <v>9228.7999999999993</v>
      </c>
      <c r="F65" s="8">
        <v>9197</v>
      </c>
      <c r="G65" s="8">
        <v>9200.2000000000007</v>
      </c>
      <c r="H65" s="8"/>
      <c r="I65" s="8"/>
      <c r="J65" s="8"/>
    </row>
    <row r="66" spans="3:10" x14ac:dyDescent="0.25">
      <c r="C66" s="5">
        <v>42416.083333333336</v>
      </c>
      <c r="D66" s="6">
        <v>9199.7999999999993</v>
      </c>
      <c r="E66" s="6">
        <v>9257.7999999999993</v>
      </c>
      <c r="F66" s="6">
        <v>9199.7999999999993</v>
      </c>
      <c r="G66" s="6">
        <v>9238.2000000000007</v>
      </c>
      <c r="H66" s="6"/>
      <c r="I66" s="6"/>
      <c r="J66" s="6"/>
    </row>
    <row r="67" spans="3:10" x14ac:dyDescent="0.25">
      <c r="C67" s="7">
        <v>42416.125</v>
      </c>
      <c r="D67" s="8">
        <v>9237.7999999999993</v>
      </c>
      <c r="E67" s="8">
        <v>9250.2000000000007</v>
      </c>
      <c r="F67" s="8">
        <v>9216.6</v>
      </c>
      <c r="G67" s="8">
        <v>9247</v>
      </c>
      <c r="H67" s="8"/>
      <c r="I67" s="8"/>
      <c r="J67" s="8"/>
    </row>
    <row r="68" spans="3:10" x14ac:dyDescent="0.25">
      <c r="C68" s="5">
        <v>42416.166666666664</v>
      </c>
      <c r="D68" s="6">
        <v>9247.4</v>
      </c>
      <c r="E68" s="6">
        <v>9254.6</v>
      </c>
      <c r="F68" s="6">
        <v>9240.6</v>
      </c>
      <c r="G68" s="6">
        <v>9248.6</v>
      </c>
      <c r="H68" s="6"/>
      <c r="I68" s="6"/>
      <c r="J68" s="6"/>
    </row>
    <row r="69" spans="3:10" x14ac:dyDescent="0.25">
      <c r="C69" s="7">
        <v>42416.208333333336</v>
      </c>
      <c r="D69" s="8">
        <v>9249</v>
      </c>
      <c r="E69" s="8">
        <v>9265</v>
      </c>
      <c r="F69" s="8">
        <v>9247</v>
      </c>
      <c r="G69" s="8">
        <v>9265</v>
      </c>
      <c r="H69" s="8"/>
      <c r="I69" s="8"/>
      <c r="J69" s="8"/>
    </row>
    <row r="70" spans="3:10" x14ac:dyDescent="0.25">
      <c r="C70" s="5">
        <v>42416.25</v>
      </c>
      <c r="D70" s="6">
        <v>9264.6</v>
      </c>
      <c r="E70" s="6">
        <v>9270.2000000000007</v>
      </c>
      <c r="F70" s="6">
        <v>9249.2000000000007</v>
      </c>
      <c r="G70" s="6">
        <v>9267.4</v>
      </c>
      <c r="H70" s="6"/>
      <c r="I70" s="6"/>
      <c r="J70" s="6"/>
    </row>
    <row r="71" spans="3:10" x14ac:dyDescent="0.25">
      <c r="C71" s="7">
        <v>42416.291666666664</v>
      </c>
      <c r="D71" s="8">
        <v>9267.7999999999993</v>
      </c>
      <c r="E71" s="8">
        <v>9273.7999999999993</v>
      </c>
      <c r="F71" s="8">
        <v>9249.6</v>
      </c>
      <c r="G71" s="8">
        <v>9250.7999999999993</v>
      </c>
      <c r="H71" s="8"/>
      <c r="I71" s="8"/>
      <c r="J71" s="8"/>
    </row>
    <row r="72" spans="3:10" x14ac:dyDescent="0.25">
      <c r="C72" s="5">
        <v>42416.333333333336</v>
      </c>
      <c r="D72" s="6">
        <v>9251.2000000000007</v>
      </c>
      <c r="E72" s="6">
        <v>9260.4</v>
      </c>
      <c r="F72" s="6">
        <v>9247</v>
      </c>
      <c r="G72" s="6">
        <v>9259.4</v>
      </c>
      <c r="H72" s="6"/>
      <c r="I72" s="6"/>
      <c r="J72" s="6"/>
    </row>
    <row r="73" spans="3:10" x14ac:dyDescent="0.25">
      <c r="C73" s="7">
        <v>42416.375</v>
      </c>
      <c r="D73" s="8">
        <v>9259.7999999999993</v>
      </c>
      <c r="E73" s="8">
        <v>9263</v>
      </c>
      <c r="F73" s="8">
        <v>9233.7999999999993</v>
      </c>
      <c r="G73" s="8">
        <v>9263</v>
      </c>
      <c r="H73" s="8"/>
      <c r="I73" s="8"/>
      <c r="J73" s="8"/>
    </row>
    <row r="74" spans="3:10" x14ac:dyDescent="0.25">
      <c r="C74" s="5">
        <v>42416.416666666664</v>
      </c>
      <c r="D74" s="6">
        <v>9265</v>
      </c>
      <c r="E74" s="6">
        <v>9271.2999999999993</v>
      </c>
      <c r="F74" s="6">
        <v>9212</v>
      </c>
      <c r="G74" s="6">
        <v>9261</v>
      </c>
      <c r="H74" s="6"/>
      <c r="I74" s="6"/>
      <c r="J74" s="6"/>
    </row>
    <row r="75" spans="3:10" x14ac:dyDescent="0.25">
      <c r="C75" s="7">
        <v>42416.458333333336</v>
      </c>
      <c r="D75" s="8">
        <v>9260.2999999999993</v>
      </c>
      <c r="E75" s="8">
        <v>9260.7999999999993</v>
      </c>
      <c r="F75" s="8">
        <v>9157.5</v>
      </c>
      <c r="G75" s="8">
        <v>9167.7999999999993</v>
      </c>
      <c r="H75" s="8"/>
      <c r="I75" s="8"/>
      <c r="J75" s="8"/>
    </row>
    <row r="76" spans="3:10" x14ac:dyDescent="0.25">
      <c r="C76" s="5">
        <v>42416.5</v>
      </c>
      <c r="D76" s="6">
        <v>9167.5</v>
      </c>
      <c r="E76" s="6">
        <v>9176.5</v>
      </c>
      <c r="F76" s="6">
        <v>9119.7999999999993</v>
      </c>
      <c r="G76" s="6">
        <v>9151</v>
      </c>
      <c r="H76" s="6"/>
      <c r="I76" s="6"/>
      <c r="J76" s="6"/>
    </row>
    <row r="77" spans="3:10" x14ac:dyDescent="0.25">
      <c r="C77" s="7">
        <v>42416.541666666664</v>
      </c>
      <c r="D77" s="8">
        <v>9150.7999999999993</v>
      </c>
      <c r="E77" s="8">
        <v>9160.2999999999993</v>
      </c>
      <c r="F77" s="8">
        <v>9117.7999999999993</v>
      </c>
      <c r="G77" s="8">
        <v>9156.5</v>
      </c>
      <c r="H77" s="8"/>
      <c r="I77" s="8"/>
      <c r="J77" s="8"/>
    </row>
    <row r="78" spans="3:10" x14ac:dyDescent="0.25">
      <c r="C78" s="5">
        <v>42416.583333333336</v>
      </c>
      <c r="D78" s="6">
        <v>9159</v>
      </c>
      <c r="E78" s="6">
        <v>9175.5</v>
      </c>
      <c r="F78" s="6">
        <v>9144.5</v>
      </c>
      <c r="G78" s="6">
        <v>9145.7999999999993</v>
      </c>
      <c r="H78" s="6"/>
      <c r="I78" s="6"/>
      <c r="J78" s="6"/>
    </row>
    <row r="79" spans="3:10" x14ac:dyDescent="0.25">
      <c r="C79" s="7">
        <v>42416.625</v>
      </c>
      <c r="D79" s="8">
        <v>9146</v>
      </c>
      <c r="E79" s="8">
        <v>9155.7999999999993</v>
      </c>
      <c r="F79" s="8">
        <v>9116.2999999999993</v>
      </c>
      <c r="G79" s="8">
        <v>9134.5</v>
      </c>
      <c r="H79" s="8"/>
      <c r="I79" s="8"/>
      <c r="J79" s="8"/>
    </row>
    <row r="80" spans="3:10" x14ac:dyDescent="0.25">
      <c r="C80" s="5">
        <v>42416.666666666664</v>
      </c>
      <c r="D80" s="6">
        <v>9134.2999999999993</v>
      </c>
      <c r="E80" s="6">
        <v>9164.5</v>
      </c>
      <c r="F80" s="6">
        <v>9103.5</v>
      </c>
      <c r="G80" s="6">
        <v>9112.7999999999993</v>
      </c>
      <c r="H80" s="6"/>
      <c r="I80" s="6"/>
      <c r="J80" s="6"/>
    </row>
    <row r="81" spans="3:10" x14ac:dyDescent="0.25">
      <c r="C81" s="7">
        <v>42416.708333333336</v>
      </c>
      <c r="D81" s="8">
        <v>9112.2999999999993</v>
      </c>
      <c r="E81" s="8">
        <v>9128.5</v>
      </c>
      <c r="F81" s="8">
        <v>9087.7999999999993</v>
      </c>
      <c r="G81" s="8">
        <v>9098.7999999999993</v>
      </c>
      <c r="H81" s="8"/>
      <c r="I81" s="8"/>
      <c r="J81" s="8"/>
    </row>
    <row r="82" spans="3:10" x14ac:dyDescent="0.25">
      <c r="C82" s="5">
        <v>42416.75</v>
      </c>
      <c r="D82" s="6">
        <v>9099.5</v>
      </c>
      <c r="E82" s="6">
        <v>9159</v>
      </c>
      <c r="F82" s="6">
        <v>9078</v>
      </c>
      <c r="G82" s="6">
        <v>9156</v>
      </c>
      <c r="H82" s="6"/>
      <c r="I82" s="6"/>
      <c r="J82" s="6"/>
    </row>
    <row r="83" spans="3:10" x14ac:dyDescent="0.25">
      <c r="C83" s="7">
        <v>42416.791666666664</v>
      </c>
      <c r="D83" s="8">
        <v>9156.2999999999993</v>
      </c>
      <c r="E83" s="8">
        <v>9183</v>
      </c>
      <c r="F83" s="8">
        <v>9154.2999999999993</v>
      </c>
      <c r="G83" s="8">
        <v>9182.2999999999993</v>
      </c>
      <c r="H83" s="8"/>
      <c r="I83" s="8"/>
      <c r="J83" s="8"/>
    </row>
    <row r="84" spans="3:10" x14ac:dyDescent="0.25">
      <c r="C84" s="5">
        <v>42416.833333333336</v>
      </c>
      <c r="D84" s="6">
        <v>9182.5</v>
      </c>
      <c r="E84" s="6">
        <v>9194.5</v>
      </c>
      <c r="F84" s="6">
        <v>9176</v>
      </c>
      <c r="G84" s="6">
        <v>9182.7999999999993</v>
      </c>
      <c r="H84" s="6"/>
      <c r="I84" s="6"/>
      <c r="J84" s="6"/>
    </row>
    <row r="85" spans="3:10" x14ac:dyDescent="0.25">
      <c r="C85" s="7">
        <v>42416.875</v>
      </c>
      <c r="D85" s="8">
        <v>9183</v>
      </c>
      <c r="E85" s="8">
        <v>9192.5</v>
      </c>
      <c r="F85" s="8">
        <v>9174</v>
      </c>
      <c r="G85" s="8">
        <v>9175.2999999999993</v>
      </c>
      <c r="H85" s="8"/>
      <c r="I85" s="8"/>
      <c r="J85" s="8"/>
    </row>
    <row r="86" spans="3:10" x14ac:dyDescent="0.25">
      <c r="C86" s="5">
        <v>42416.916666666664</v>
      </c>
      <c r="D86" s="6">
        <v>9176</v>
      </c>
      <c r="E86" s="6">
        <v>9199.7999999999993</v>
      </c>
      <c r="F86" s="6">
        <v>9168.7999999999993</v>
      </c>
      <c r="G86" s="6">
        <v>9199</v>
      </c>
      <c r="H86" s="6"/>
      <c r="I86" s="6"/>
      <c r="J86" s="6"/>
    </row>
    <row r="87" spans="3:10" x14ac:dyDescent="0.25">
      <c r="C87" s="7">
        <v>42416.958333333336</v>
      </c>
      <c r="D87" s="8">
        <v>9199.7999999999993</v>
      </c>
      <c r="E87" s="8">
        <v>9199.7999999999993</v>
      </c>
      <c r="F87" s="8">
        <v>9177.5</v>
      </c>
      <c r="G87" s="8">
        <v>9187.5</v>
      </c>
      <c r="H87" s="8"/>
      <c r="I87" s="8"/>
      <c r="J87" s="8"/>
    </row>
    <row r="88" spans="3:10" x14ac:dyDescent="0.25">
      <c r="C88" s="5">
        <v>42417</v>
      </c>
      <c r="D88" s="6">
        <v>9189.5</v>
      </c>
      <c r="E88" s="6">
        <v>9191.5</v>
      </c>
      <c r="F88" s="6">
        <v>9188.2999999999993</v>
      </c>
      <c r="G88" s="6">
        <v>9189.1</v>
      </c>
      <c r="H88" s="6"/>
      <c r="I88" s="6"/>
      <c r="J88" s="6"/>
    </row>
    <row r="89" spans="3:10" x14ac:dyDescent="0.25">
      <c r="C89" s="7">
        <v>42417.041666666664</v>
      </c>
      <c r="D89" s="8">
        <v>9180.2999999999993</v>
      </c>
      <c r="E89" s="8">
        <v>9190.9</v>
      </c>
      <c r="F89" s="8">
        <v>9170.7000000000007</v>
      </c>
      <c r="G89" s="8">
        <v>9190.5</v>
      </c>
      <c r="H89" s="8"/>
      <c r="I89" s="8"/>
      <c r="J89" s="8"/>
    </row>
    <row r="90" spans="3:10" x14ac:dyDescent="0.25">
      <c r="C90" s="5">
        <v>42417.083333333336</v>
      </c>
      <c r="D90" s="6">
        <v>9191.7000000000007</v>
      </c>
      <c r="E90" s="6">
        <v>9235.2999999999993</v>
      </c>
      <c r="F90" s="6">
        <v>9191.2999999999993</v>
      </c>
      <c r="G90" s="6">
        <v>9232.9</v>
      </c>
      <c r="H90" s="6"/>
      <c r="I90" s="6"/>
      <c r="J90" s="6"/>
    </row>
    <row r="91" spans="3:10" x14ac:dyDescent="0.25">
      <c r="C91" s="7">
        <v>42417.125</v>
      </c>
      <c r="D91" s="8">
        <v>9233.7000000000007</v>
      </c>
      <c r="E91" s="8">
        <v>9234.1</v>
      </c>
      <c r="F91" s="8">
        <v>9194.7000000000007</v>
      </c>
      <c r="G91" s="8">
        <v>9213.5</v>
      </c>
      <c r="H91" s="8"/>
      <c r="I91" s="8"/>
      <c r="J91" s="8"/>
    </row>
    <row r="92" spans="3:10" x14ac:dyDescent="0.25">
      <c r="C92" s="5">
        <v>42417.166666666664</v>
      </c>
      <c r="D92" s="6">
        <v>9213.1</v>
      </c>
      <c r="E92" s="6">
        <v>9219.1</v>
      </c>
      <c r="F92" s="6">
        <v>9193.5</v>
      </c>
      <c r="G92" s="6">
        <v>9196.2999999999993</v>
      </c>
      <c r="H92" s="6"/>
      <c r="I92" s="6"/>
      <c r="J92" s="6"/>
    </row>
    <row r="93" spans="3:10" x14ac:dyDescent="0.25">
      <c r="C93" s="7">
        <v>42417.208333333336</v>
      </c>
      <c r="D93" s="8">
        <v>9195.9</v>
      </c>
      <c r="E93" s="8">
        <v>9197.1</v>
      </c>
      <c r="F93" s="8">
        <v>9157.7999999999993</v>
      </c>
      <c r="G93" s="8">
        <v>9158.2000000000007</v>
      </c>
      <c r="H93" s="8"/>
      <c r="I93" s="8"/>
      <c r="J93" s="8"/>
    </row>
    <row r="94" spans="3:10" x14ac:dyDescent="0.25">
      <c r="C94" s="5">
        <v>42417.25</v>
      </c>
      <c r="D94" s="6">
        <v>9158.6</v>
      </c>
      <c r="E94" s="6">
        <v>9167.4</v>
      </c>
      <c r="F94" s="6">
        <v>9137.6</v>
      </c>
      <c r="G94" s="6">
        <v>9144.4</v>
      </c>
      <c r="H94" s="6"/>
      <c r="I94" s="6"/>
      <c r="J94" s="6"/>
    </row>
    <row r="95" spans="3:10" x14ac:dyDescent="0.25">
      <c r="C95" s="7">
        <v>42417.291666666664</v>
      </c>
      <c r="D95" s="8">
        <v>9144</v>
      </c>
      <c r="E95" s="8">
        <v>9162.7999999999993</v>
      </c>
      <c r="F95" s="8">
        <v>9138.7999999999993</v>
      </c>
      <c r="G95" s="8">
        <v>9157.4</v>
      </c>
      <c r="H95" s="8"/>
      <c r="I95" s="8"/>
      <c r="J95" s="8"/>
    </row>
    <row r="96" spans="3:10" x14ac:dyDescent="0.25">
      <c r="C96" s="5">
        <v>42417.333333333336</v>
      </c>
      <c r="D96" s="6">
        <v>9156.6</v>
      </c>
      <c r="E96" s="6">
        <v>9160.7999999999993</v>
      </c>
      <c r="F96" s="6">
        <v>9134.6</v>
      </c>
      <c r="G96" s="6">
        <v>9160.7999999999993</v>
      </c>
      <c r="H96" s="6"/>
      <c r="I96" s="6"/>
      <c r="J96" s="6"/>
    </row>
    <row r="97" spans="3:10" x14ac:dyDescent="0.25">
      <c r="C97" s="7">
        <v>42417.375</v>
      </c>
      <c r="D97" s="8">
        <v>9163.2999999999993</v>
      </c>
      <c r="E97" s="8">
        <v>9167.7999999999993</v>
      </c>
      <c r="F97" s="8">
        <v>9135.7999999999993</v>
      </c>
      <c r="G97" s="8">
        <v>9160</v>
      </c>
      <c r="H97" s="8"/>
      <c r="I97" s="8"/>
      <c r="J97" s="8"/>
    </row>
    <row r="98" spans="3:10" x14ac:dyDescent="0.25">
      <c r="C98" s="5">
        <v>42417.416666666664</v>
      </c>
      <c r="D98" s="6">
        <v>9160.5</v>
      </c>
      <c r="E98" s="6">
        <v>9203</v>
      </c>
      <c r="F98" s="6">
        <v>9151</v>
      </c>
      <c r="G98" s="6">
        <v>9192.5</v>
      </c>
      <c r="H98" s="6"/>
      <c r="I98" s="6"/>
      <c r="J98" s="6"/>
    </row>
    <row r="99" spans="3:10" x14ac:dyDescent="0.25">
      <c r="C99" s="7">
        <v>42417.458333333336</v>
      </c>
      <c r="D99" s="8">
        <v>9192.2999999999993</v>
      </c>
      <c r="E99" s="8">
        <v>9284.2999999999993</v>
      </c>
      <c r="F99" s="8">
        <v>9191</v>
      </c>
      <c r="G99" s="8">
        <v>9275.2999999999993</v>
      </c>
      <c r="H99" s="8"/>
      <c r="I99" s="8"/>
      <c r="J99" s="8"/>
    </row>
    <row r="100" spans="3:10" x14ac:dyDescent="0.25">
      <c r="C100" s="5">
        <v>42417.5</v>
      </c>
      <c r="D100" s="6">
        <v>9275</v>
      </c>
      <c r="E100" s="6">
        <v>9318.5</v>
      </c>
      <c r="F100" s="6">
        <v>9264.5</v>
      </c>
      <c r="G100" s="6">
        <v>9304</v>
      </c>
      <c r="H100" s="6"/>
      <c r="I100" s="6"/>
      <c r="J100" s="6"/>
    </row>
    <row r="101" spans="3:10" x14ac:dyDescent="0.25">
      <c r="C101" s="7">
        <v>42417.541666666664</v>
      </c>
      <c r="D101" s="8">
        <v>9304.2999999999993</v>
      </c>
      <c r="E101" s="8">
        <v>9312.2999999999993</v>
      </c>
      <c r="F101" s="8">
        <v>9286.7999999999993</v>
      </c>
      <c r="G101" s="8">
        <v>9290.7999999999993</v>
      </c>
      <c r="H101" s="8"/>
      <c r="I101" s="8"/>
      <c r="J101" s="8"/>
    </row>
    <row r="102" spans="3:10" x14ac:dyDescent="0.25">
      <c r="C102" s="5">
        <v>42417.583333333336</v>
      </c>
      <c r="D102" s="6">
        <v>9289.7999999999993</v>
      </c>
      <c r="E102" s="6">
        <v>9328.7999999999993</v>
      </c>
      <c r="F102" s="6">
        <v>9287</v>
      </c>
      <c r="G102" s="6">
        <v>9327.7999999999993</v>
      </c>
      <c r="H102" s="6"/>
      <c r="I102" s="6"/>
      <c r="J102" s="6"/>
    </row>
    <row r="103" spans="3:10" x14ac:dyDescent="0.25">
      <c r="C103" s="7">
        <v>42417.625</v>
      </c>
      <c r="D103" s="8">
        <v>9326.7999999999993</v>
      </c>
      <c r="E103" s="8">
        <v>9332.5</v>
      </c>
      <c r="F103" s="8">
        <v>9309</v>
      </c>
      <c r="G103" s="8">
        <v>9319.7999999999993</v>
      </c>
      <c r="H103" s="8"/>
      <c r="I103" s="8"/>
      <c r="J103" s="8"/>
    </row>
    <row r="104" spans="3:10" x14ac:dyDescent="0.25">
      <c r="C104" s="5">
        <v>42417.666666666664</v>
      </c>
      <c r="D104" s="6">
        <v>9319.5</v>
      </c>
      <c r="E104" s="6">
        <v>9348</v>
      </c>
      <c r="F104" s="6">
        <v>9314.5</v>
      </c>
      <c r="G104" s="6">
        <v>9332.2999999999993</v>
      </c>
      <c r="H104" s="6"/>
      <c r="I104" s="6"/>
      <c r="J104" s="6"/>
    </row>
    <row r="105" spans="3:10" x14ac:dyDescent="0.25">
      <c r="C105" s="7">
        <v>42417.708333333336</v>
      </c>
      <c r="D105" s="8">
        <v>9331.7999999999993</v>
      </c>
      <c r="E105" s="8">
        <v>9395.2999999999993</v>
      </c>
      <c r="F105" s="8">
        <v>9327.5</v>
      </c>
      <c r="G105" s="8">
        <v>9383</v>
      </c>
      <c r="H105" s="8"/>
      <c r="I105" s="8"/>
      <c r="J105" s="8"/>
    </row>
    <row r="106" spans="3:10" x14ac:dyDescent="0.25">
      <c r="C106" s="5">
        <v>42417.75</v>
      </c>
      <c r="D106" s="6">
        <v>9381.7000000000007</v>
      </c>
      <c r="E106" s="6">
        <v>9384.7000000000007</v>
      </c>
      <c r="F106" s="6">
        <v>9351.2000000000007</v>
      </c>
      <c r="G106" s="6">
        <v>9366</v>
      </c>
      <c r="H106" s="6"/>
      <c r="I106" s="6"/>
      <c r="J106" s="6"/>
    </row>
    <row r="107" spans="3:10" x14ac:dyDescent="0.25">
      <c r="C107" s="7">
        <v>42417.791666666664</v>
      </c>
      <c r="D107" s="8">
        <v>9365.7000000000007</v>
      </c>
      <c r="E107" s="8">
        <v>9393.7000000000007</v>
      </c>
      <c r="F107" s="8">
        <v>9362.2000000000007</v>
      </c>
      <c r="G107" s="8">
        <v>9381.2000000000007</v>
      </c>
      <c r="H107" s="8"/>
      <c r="I107" s="8"/>
      <c r="J107" s="8"/>
    </row>
    <row r="108" spans="3:10" x14ac:dyDescent="0.25">
      <c r="C108" s="5">
        <v>42417.833333333336</v>
      </c>
      <c r="D108" s="6">
        <v>9380.5</v>
      </c>
      <c r="E108" s="6">
        <v>9398.5</v>
      </c>
      <c r="F108" s="6">
        <v>9377.7000000000007</v>
      </c>
      <c r="G108" s="6">
        <v>9388</v>
      </c>
      <c r="H108" s="6"/>
      <c r="I108" s="6"/>
      <c r="J108" s="6"/>
    </row>
    <row r="109" spans="3:10" x14ac:dyDescent="0.25">
      <c r="C109" s="7">
        <v>42417.875</v>
      </c>
      <c r="D109" s="8">
        <v>9388.2000000000007</v>
      </c>
      <c r="E109" s="8">
        <v>9422.2000000000007</v>
      </c>
      <c r="F109" s="8">
        <v>9378.7000000000007</v>
      </c>
      <c r="G109" s="8">
        <v>9398.5</v>
      </c>
      <c r="H109" s="8"/>
      <c r="I109" s="8"/>
      <c r="J109" s="8"/>
    </row>
    <row r="110" spans="3:10" x14ac:dyDescent="0.25">
      <c r="C110" s="5">
        <v>42417.916666666664</v>
      </c>
      <c r="D110" s="6">
        <v>9398</v>
      </c>
      <c r="E110" s="6">
        <v>9416.2000000000007</v>
      </c>
      <c r="F110" s="6">
        <v>9393</v>
      </c>
      <c r="G110" s="6">
        <v>9406.5</v>
      </c>
      <c r="H110" s="6"/>
      <c r="I110" s="6"/>
      <c r="J110" s="6"/>
    </row>
    <row r="111" spans="3:10" x14ac:dyDescent="0.25">
      <c r="C111" s="7">
        <v>42417.958333333336</v>
      </c>
      <c r="D111" s="8">
        <v>9406.9</v>
      </c>
      <c r="E111" s="8">
        <v>9438</v>
      </c>
      <c r="F111" s="8">
        <v>9394.6</v>
      </c>
      <c r="G111" s="8">
        <v>9438</v>
      </c>
      <c r="H111" s="8"/>
      <c r="I111" s="8"/>
      <c r="J111" s="8"/>
    </row>
    <row r="112" spans="3:10" x14ac:dyDescent="0.25">
      <c r="C112" s="5">
        <v>42418</v>
      </c>
      <c r="D112" s="6">
        <v>9439.2000000000007</v>
      </c>
      <c r="E112" s="6">
        <v>9443.4</v>
      </c>
      <c r="F112" s="6">
        <v>9439.2000000000007</v>
      </c>
      <c r="G112" s="6">
        <v>9441.7999999999993</v>
      </c>
      <c r="H112" s="6"/>
      <c r="I112" s="6"/>
      <c r="J112" s="6"/>
    </row>
    <row r="113" spans="3:10" x14ac:dyDescent="0.25">
      <c r="C113" s="7">
        <v>42418.041666666664</v>
      </c>
      <c r="D113" s="8">
        <v>9437.7999999999993</v>
      </c>
      <c r="E113" s="8">
        <v>9446</v>
      </c>
      <c r="F113" s="8">
        <v>9424</v>
      </c>
      <c r="G113" s="8">
        <v>9443.2000000000007</v>
      </c>
      <c r="H113" s="8"/>
      <c r="I113" s="8"/>
      <c r="J113" s="8"/>
    </row>
    <row r="114" spans="3:10" x14ac:dyDescent="0.25">
      <c r="C114" s="5">
        <v>42418.083333333336</v>
      </c>
      <c r="D114" s="6">
        <v>9444</v>
      </c>
      <c r="E114" s="6">
        <v>9450</v>
      </c>
      <c r="F114" s="6">
        <v>9429.6</v>
      </c>
      <c r="G114" s="6">
        <v>9431.4</v>
      </c>
      <c r="H114" s="6"/>
      <c r="I114" s="6"/>
      <c r="J114" s="6"/>
    </row>
    <row r="115" spans="3:10" x14ac:dyDescent="0.25">
      <c r="C115" s="7">
        <v>42418.125</v>
      </c>
      <c r="D115" s="8">
        <v>9430.6</v>
      </c>
      <c r="E115" s="8">
        <v>9447.7999999999993</v>
      </c>
      <c r="F115" s="8">
        <v>9423.7999999999993</v>
      </c>
      <c r="G115" s="8">
        <v>9430.6</v>
      </c>
      <c r="H115" s="8"/>
      <c r="I115" s="8"/>
      <c r="J115" s="8"/>
    </row>
    <row r="116" spans="3:10" x14ac:dyDescent="0.25">
      <c r="C116" s="5">
        <v>42418.166666666664</v>
      </c>
      <c r="D116" s="6">
        <v>9430.2000000000007</v>
      </c>
      <c r="E116" s="6">
        <v>9440.2000000000007</v>
      </c>
      <c r="F116" s="6">
        <v>9423.2000000000007</v>
      </c>
      <c r="G116" s="6">
        <v>9432.6</v>
      </c>
      <c r="H116" s="6"/>
      <c r="I116" s="6"/>
      <c r="J116" s="6"/>
    </row>
    <row r="117" spans="3:10" x14ac:dyDescent="0.25">
      <c r="C117" s="7">
        <v>42418.208333333336</v>
      </c>
      <c r="D117" s="8">
        <v>9431.4</v>
      </c>
      <c r="E117" s="8">
        <v>9440.2000000000007</v>
      </c>
      <c r="F117" s="8">
        <v>9427</v>
      </c>
      <c r="G117" s="8">
        <v>9437</v>
      </c>
      <c r="H117" s="8"/>
      <c r="I117" s="8"/>
      <c r="J117" s="8"/>
    </row>
    <row r="118" spans="3:10" x14ac:dyDescent="0.25">
      <c r="C118" s="5">
        <v>42418.25</v>
      </c>
      <c r="D118" s="6">
        <v>9437.7999999999993</v>
      </c>
      <c r="E118" s="6">
        <v>9448</v>
      </c>
      <c r="F118" s="6">
        <v>9434.6</v>
      </c>
      <c r="G118" s="6">
        <v>9446.4</v>
      </c>
      <c r="H118" s="6"/>
      <c r="I118" s="6"/>
      <c r="J118" s="6"/>
    </row>
    <row r="119" spans="3:10" x14ac:dyDescent="0.25">
      <c r="C119" s="7">
        <v>42418.291666666664</v>
      </c>
      <c r="D119" s="8">
        <v>9446.7999999999993</v>
      </c>
      <c r="E119" s="8">
        <v>9470.7999999999993</v>
      </c>
      <c r="F119" s="8">
        <v>9440</v>
      </c>
      <c r="G119" s="8">
        <v>9444.2000000000007</v>
      </c>
      <c r="H119" s="8"/>
      <c r="I119" s="8"/>
      <c r="J119" s="8"/>
    </row>
    <row r="120" spans="3:10" x14ac:dyDescent="0.25">
      <c r="C120" s="5">
        <v>42418.333333333336</v>
      </c>
      <c r="D120" s="6">
        <v>9443.4</v>
      </c>
      <c r="E120" s="6">
        <v>9455</v>
      </c>
      <c r="F120" s="6">
        <v>9402.6</v>
      </c>
      <c r="G120" s="6">
        <v>9402.6</v>
      </c>
      <c r="H120" s="6"/>
      <c r="I120" s="6"/>
      <c r="J120" s="6"/>
    </row>
    <row r="121" spans="3:10" x14ac:dyDescent="0.25">
      <c r="C121" s="7">
        <v>42418.375</v>
      </c>
      <c r="D121" s="8">
        <v>9394.5</v>
      </c>
      <c r="E121" s="8">
        <v>9439</v>
      </c>
      <c r="F121" s="8">
        <v>9385.5</v>
      </c>
      <c r="G121" s="8">
        <v>9439</v>
      </c>
      <c r="H121" s="8"/>
      <c r="I121" s="8"/>
      <c r="J121" s="8"/>
    </row>
    <row r="122" spans="3:10" x14ac:dyDescent="0.25">
      <c r="C122" s="5">
        <v>42418.416666666664</v>
      </c>
      <c r="D122" s="6">
        <v>9438.7000000000007</v>
      </c>
      <c r="E122" s="6">
        <v>9439</v>
      </c>
      <c r="F122" s="6">
        <v>9347.5</v>
      </c>
      <c r="G122" s="6">
        <v>9356.5</v>
      </c>
      <c r="H122" s="6"/>
      <c r="I122" s="6"/>
      <c r="J122" s="6"/>
    </row>
    <row r="123" spans="3:10" x14ac:dyDescent="0.25">
      <c r="C123" s="7">
        <v>42418.458333333336</v>
      </c>
      <c r="D123" s="8">
        <v>9357</v>
      </c>
      <c r="E123" s="8">
        <v>9420.2000000000007</v>
      </c>
      <c r="F123" s="8">
        <v>9352.7000000000007</v>
      </c>
      <c r="G123" s="8">
        <v>9416.5</v>
      </c>
      <c r="H123" s="8"/>
      <c r="I123" s="8"/>
      <c r="J123" s="8"/>
    </row>
    <row r="124" spans="3:10" x14ac:dyDescent="0.25">
      <c r="C124" s="5">
        <v>42418.5</v>
      </c>
      <c r="D124" s="6">
        <v>9416.2000000000007</v>
      </c>
      <c r="E124" s="6">
        <v>9478.7000000000007</v>
      </c>
      <c r="F124" s="6">
        <v>9408.5</v>
      </c>
      <c r="G124" s="6">
        <v>9476.5</v>
      </c>
      <c r="H124" s="6"/>
      <c r="I124" s="6"/>
      <c r="J124" s="6"/>
    </row>
    <row r="125" spans="3:10" x14ac:dyDescent="0.25">
      <c r="C125" s="7">
        <v>42418.541666666664</v>
      </c>
      <c r="D125" s="8">
        <v>9476.2000000000007</v>
      </c>
      <c r="E125" s="8">
        <v>9547</v>
      </c>
      <c r="F125" s="8">
        <v>9473.5</v>
      </c>
      <c r="G125" s="8">
        <v>9523.5</v>
      </c>
      <c r="H125" s="8"/>
      <c r="I125" s="8"/>
      <c r="J125" s="8"/>
    </row>
    <row r="126" spans="3:10" x14ac:dyDescent="0.25">
      <c r="C126" s="5">
        <v>42418.583333333336</v>
      </c>
      <c r="D126" s="6">
        <v>9523.2000000000007</v>
      </c>
      <c r="E126" s="6">
        <v>9553.2000000000007</v>
      </c>
      <c r="F126" s="6">
        <v>9516</v>
      </c>
      <c r="G126" s="6">
        <v>9533</v>
      </c>
      <c r="H126" s="6"/>
      <c r="I126" s="6"/>
      <c r="J126" s="6"/>
    </row>
    <row r="127" spans="3:10" x14ac:dyDescent="0.25">
      <c r="C127" s="7">
        <v>42418.625</v>
      </c>
      <c r="D127" s="8">
        <v>9532</v>
      </c>
      <c r="E127" s="8">
        <v>9537.5</v>
      </c>
      <c r="F127" s="8">
        <v>9506.7000000000007</v>
      </c>
      <c r="G127" s="8">
        <v>9524</v>
      </c>
      <c r="H127" s="8"/>
      <c r="I127" s="8"/>
      <c r="J127" s="8"/>
    </row>
    <row r="128" spans="3:10" x14ac:dyDescent="0.25">
      <c r="C128" s="5">
        <v>42418.666666666664</v>
      </c>
      <c r="D128" s="6">
        <v>9523.5</v>
      </c>
      <c r="E128" s="6">
        <v>9531.7000000000007</v>
      </c>
      <c r="F128" s="6">
        <v>9477.2000000000007</v>
      </c>
      <c r="G128" s="6">
        <v>9491.5</v>
      </c>
      <c r="H128" s="6"/>
      <c r="I128" s="6"/>
      <c r="J128" s="6"/>
    </row>
    <row r="129" spans="3:10" x14ac:dyDescent="0.25">
      <c r="C129" s="7">
        <v>42418.708333333336</v>
      </c>
      <c r="D129" s="8">
        <v>9491.2000000000007</v>
      </c>
      <c r="E129" s="8">
        <v>9519.5</v>
      </c>
      <c r="F129" s="8">
        <v>9477.5</v>
      </c>
      <c r="G129" s="8">
        <v>9491</v>
      </c>
      <c r="H129" s="8"/>
      <c r="I129" s="8"/>
      <c r="J129" s="8"/>
    </row>
    <row r="130" spans="3:10" x14ac:dyDescent="0.25">
      <c r="C130" s="5">
        <v>42418.75</v>
      </c>
      <c r="D130" s="6">
        <v>9483</v>
      </c>
      <c r="E130" s="6">
        <v>9492.2999999999993</v>
      </c>
      <c r="F130" s="6">
        <v>9425</v>
      </c>
      <c r="G130" s="6">
        <v>9479.7999999999993</v>
      </c>
      <c r="H130" s="6"/>
      <c r="I130" s="6"/>
      <c r="J130" s="6"/>
    </row>
    <row r="131" spans="3:10" x14ac:dyDescent="0.25">
      <c r="C131" s="7">
        <v>42418.791666666664</v>
      </c>
      <c r="D131" s="8">
        <v>9480</v>
      </c>
      <c r="E131" s="8">
        <v>9480.5</v>
      </c>
      <c r="F131" s="8">
        <v>9455</v>
      </c>
      <c r="G131" s="8">
        <v>9455.2999999999993</v>
      </c>
      <c r="H131" s="8"/>
      <c r="I131" s="8"/>
      <c r="J131" s="8"/>
    </row>
    <row r="132" spans="3:10" x14ac:dyDescent="0.25">
      <c r="C132" s="5">
        <v>42418.833333333336</v>
      </c>
      <c r="D132" s="6">
        <v>9455.5</v>
      </c>
      <c r="E132" s="6">
        <v>9468.5</v>
      </c>
      <c r="F132" s="6">
        <v>9434.2999999999993</v>
      </c>
      <c r="G132" s="6">
        <v>9447</v>
      </c>
      <c r="H132" s="6"/>
      <c r="I132" s="6"/>
      <c r="J132" s="6"/>
    </row>
    <row r="133" spans="3:10" x14ac:dyDescent="0.25">
      <c r="C133" s="7">
        <v>42418.875</v>
      </c>
      <c r="D133" s="8">
        <v>9447.7999999999993</v>
      </c>
      <c r="E133" s="8">
        <v>9479.2999999999993</v>
      </c>
      <c r="F133" s="8">
        <v>9445.5</v>
      </c>
      <c r="G133" s="8">
        <v>9474</v>
      </c>
      <c r="H133" s="8"/>
      <c r="I133" s="8"/>
      <c r="J133" s="8"/>
    </row>
    <row r="134" spans="3:10" x14ac:dyDescent="0.25">
      <c r="C134" s="5">
        <v>42418.916666666664</v>
      </c>
      <c r="D134" s="6">
        <v>9474.5</v>
      </c>
      <c r="E134" s="6">
        <v>9477</v>
      </c>
      <c r="F134" s="6">
        <v>9436</v>
      </c>
      <c r="G134" s="6">
        <v>9446.2999999999993</v>
      </c>
      <c r="H134" s="6"/>
      <c r="I134" s="6"/>
      <c r="J134" s="6"/>
    </row>
    <row r="135" spans="3:10" x14ac:dyDescent="0.25">
      <c r="C135" s="7">
        <v>42418.958333333336</v>
      </c>
      <c r="D135" s="8">
        <v>9447.5</v>
      </c>
      <c r="E135" s="8">
        <v>9465.2000000000007</v>
      </c>
      <c r="F135" s="8">
        <v>9440.7999999999993</v>
      </c>
      <c r="G135" s="8">
        <v>9464</v>
      </c>
      <c r="H135" s="8"/>
      <c r="I135" s="8"/>
      <c r="J135" s="8"/>
    </row>
    <row r="136" spans="3:10" x14ac:dyDescent="0.25">
      <c r="C136" s="5">
        <v>42419</v>
      </c>
      <c r="D136" s="6">
        <v>9464</v>
      </c>
      <c r="E136" s="6">
        <v>9470</v>
      </c>
      <c r="F136" s="6">
        <v>9464</v>
      </c>
      <c r="G136" s="6">
        <v>9470</v>
      </c>
      <c r="H136" s="6"/>
      <c r="I136" s="6"/>
      <c r="J136" s="6"/>
    </row>
    <row r="137" spans="3:10" x14ac:dyDescent="0.25">
      <c r="C137" s="7">
        <v>42419.041666666664</v>
      </c>
      <c r="D137" s="8">
        <v>9462.4</v>
      </c>
      <c r="E137" s="8">
        <v>9467.2000000000007</v>
      </c>
      <c r="F137" s="8">
        <v>9452</v>
      </c>
      <c r="G137" s="8">
        <v>9459.2000000000007</v>
      </c>
      <c r="H137" s="8"/>
      <c r="I137" s="8"/>
      <c r="J137" s="8"/>
    </row>
    <row r="138" spans="3:10" x14ac:dyDescent="0.25">
      <c r="C138" s="5">
        <v>42419.083333333336</v>
      </c>
      <c r="D138" s="6">
        <v>9460.7999999999993</v>
      </c>
      <c r="E138" s="6">
        <v>9464.7999999999993</v>
      </c>
      <c r="F138" s="6">
        <v>9439.2999999999993</v>
      </c>
      <c r="G138" s="6">
        <v>9441.7000000000007</v>
      </c>
      <c r="H138" s="6"/>
      <c r="I138" s="6"/>
      <c r="J138" s="6"/>
    </row>
    <row r="139" spans="3:10" x14ac:dyDescent="0.25">
      <c r="C139" s="7">
        <v>42419.125</v>
      </c>
      <c r="D139" s="8">
        <v>9441.2999999999993</v>
      </c>
      <c r="E139" s="8">
        <v>9468.1</v>
      </c>
      <c r="F139" s="8">
        <v>9436.9</v>
      </c>
      <c r="G139" s="8">
        <v>9448.9</v>
      </c>
      <c r="H139" s="8"/>
      <c r="I139" s="8"/>
      <c r="J139" s="8"/>
    </row>
    <row r="140" spans="3:10" x14ac:dyDescent="0.25">
      <c r="C140" s="5">
        <v>42419.166666666664</v>
      </c>
      <c r="D140" s="6">
        <v>9448.5</v>
      </c>
      <c r="E140" s="6">
        <v>9451.9</v>
      </c>
      <c r="F140" s="6">
        <v>9436.9</v>
      </c>
      <c r="G140" s="6">
        <v>9446.1</v>
      </c>
      <c r="H140" s="6"/>
      <c r="I140" s="6"/>
      <c r="J140" s="6"/>
    </row>
    <row r="141" spans="3:10" x14ac:dyDescent="0.25">
      <c r="C141" s="7">
        <v>42419.208333333336</v>
      </c>
      <c r="D141" s="8">
        <v>9446.9</v>
      </c>
      <c r="E141" s="8">
        <v>9449.7000000000007</v>
      </c>
      <c r="F141" s="8">
        <v>9436.1</v>
      </c>
      <c r="G141" s="8">
        <v>9436.9</v>
      </c>
      <c r="H141" s="8"/>
      <c r="I141" s="8"/>
      <c r="J141" s="8"/>
    </row>
    <row r="142" spans="3:10" x14ac:dyDescent="0.25">
      <c r="C142" s="5">
        <v>42419.25</v>
      </c>
      <c r="D142" s="6">
        <v>9437.7000000000007</v>
      </c>
      <c r="E142" s="6">
        <v>9448.1</v>
      </c>
      <c r="F142" s="6">
        <v>9432.5</v>
      </c>
      <c r="G142" s="6">
        <v>9446.5</v>
      </c>
      <c r="H142" s="6"/>
      <c r="I142" s="6"/>
      <c r="J142" s="6"/>
    </row>
    <row r="143" spans="3:10" x14ac:dyDescent="0.25">
      <c r="C143" s="7">
        <v>42419.291666666664</v>
      </c>
      <c r="D143" s="8">
        <v>9446.9</v>
      </c>
      <c r="E143" s="8">
        <v>9476.2999999999993</v>
      </c>
      <c r="F143" s="8">
        <v>9444.9</v>
      </c>
      <c r="G143" s="8">
        <v>9467.9</v>
      </c>
      <c r="H143" s="8"/>
      <c r="I143" s="8"/>
      <c r="J143" s="8"/>
    </row>
    <row r="144" spans="3:10" x14ac:dyDescent="0.25">
      <c r="C144" s="5">
        <v>42419.333333333336</v>
      </c>
      <c r="D144" s="6">
        <v>9467.5</v>
      </c>
      <c r="E144" s="6">
        <v>9481.7000000000007</v>
      </c>
      <c r="F144" s="6">
        <v>9455.2999999999993</v>
      </c>
      <c r="G144" s="6">
        <v>9461.2999999999993</v>
      </c>
      <c r="H144" s="6"/>
      <c r="I144" s="6"/>
      <c r="J144" s="6"/>
    </row>
    <row r="145" spans="3:10" x14ac:dyDescent="0.25">
      <c r="C145" s="7">
        <v>42419.375</v>
      </c>
      <c r="D145" s="8">
        <v>9458.2999999999993</v>
      </c>
      <c r="E145" s="8">
        <v>9471.2999999999993</v>
      </c>
      <c r="F145" s="8">
        <v>9434</v>
      </c>
      <c r="G145" s="8">
        <v>9434</v>
      </c>
      <c r="H145" s="8"/>
      <c r="I145" s="8"/>
      <c r="J145" s="8"/>
    </row>
    <row r="146" spans="3:10" x14ac:dyDescent="0.25">
      <c r="C146" s="5">
        <v>42419.416666666664</v>
      </c>
      <c r="D146" s="6">
        <v>9433.7999999999993</v>
      </c>
      <c r="E146" s="6">
        <v>9477.2999999999993</v>
      </c>
      <c r="F146" s="6">
        <v>9399</v>
      </c>
      <c r="G146" s="6">
        <v>9474.2999999999993</v>
      </c>
      <c r="H146" s="6"/>
      <c r="I146" s="6"/>
      <c r="J146" s="6"/>
    </row>
    <row r="147" spans="3:10" x14ac:dyDescent="0.25">
      <c r="C147" s="7">
        <v>42419.458333333336</v>
      </c>
      <c r="D147" s="8">
        <v>9473.7999999999993</v>
      </c>
      <c r="E147" s="8">
        <v>9476.2999999999993</v>
      </c>
      <c r="F147" s="8">
        <v>9438.2999999999993</v>
      </c>
      <c r="G147" s="8">
        <v>9467.2999999999993</v>
      </c>
      <c r="H147" s="8"/>
      <c r="I147" s="8"/>
      <c r="J147" s="8"/>
    </row>
    <row r="148" spans="3:10" x14ac:dyDescent="0.25">
      <c r="C148" s="5">
        <v>42419.5</v>
      </c>
      <c r="D148" s="6">
        <v>9467</v>
      </c>
      <c r="E148" s="6">
        <v>9469.7999999999993</v>
      </c>
      <c r="F148" s="6">
        <v>9401</v>
      </c>
      <c r="G148" s="6">
        <v>9413.5</v>
      </c>
      <c r="H148" s="6"/>
      <c r="I148" s="6"/>
      <c r="J148" s="6"/>
    </row>
    <row r="149" spans="3:10" x14ac:dyDescent="0.25">
      <c r="C149" s="7">
        <v>42419.541666666664</v>
      </c>
      <c r="D149" s="8">
        <v>9412.7999999999993</v>
      </c>
      <c r="E149" s="8">
        <v>9417</v>
      </c>
      <c r="F149" s="8">
        <v>9352.7999999999993</v>
      </c>
      <c r="G149" s="8">
        <v>9360.2999999999993</v>
      </c>
      <c r="H149" s="8"/>
      <c r="I149" s="8"/>
      <c r="J149" s="8"/>
    </row>
    <row r="150" spans="3:10" x14ac:dyDescent="0.25">
      <c r="C150" s="5">
        <v>42419.583333333336</v>
      </c>
      <c r="D150" s="6">
        <v>9358.7999999999993</v>
      </c>
      <c r="E150" s="6">
        <v>9428.7999999999993</v>
      </c>
      <c r="F150" s="6">
        <v>9348.2999999999993</v>
      </c>
      <c r="G150" s="6">
        <v>9426.5</v>
      </c>
      <c r="H150" s="6"/>
      <c r="I150" s="6"/>
      <c r="J150" s="6"/>
    </row>
    <row r="151" spans="3:10" x14ac:dyDescent="0.25">
      <c r="C151" s="7">
        <v>42419.625</v>
      </c>
      <c r="D151" s="8">
        <v>9426.7999999999993</v>
      </c>
      <c r="E151" s="8">
        <v>9426.7999999999993</v>
      </c>
      <c r="F151" s="8">
        <v>9369.2999999999993</v>
      </c>
      <c r="G151" s="8">
        <v>9374.2999999999993</v>
      </c>
      <c r="H151" s="8"/>
      <c r="I151" s="8"/>
      <c r="J151" s="8"/>
    </row>
    <row r="152" spans="3:10" x14ac:dyDescent="0.25">
      <c r="C152" s="5">
        <v>42419.666666666664</v>
      </c>
      <c r="D152" s="6">
        <v>9374.7999999999993</v>
      </c>
      <c r="E152" s="6">
        <v>9388.2999999999993</v>
      </c>
      <c r="F152" s="6">
        <v>9353.7999999999993</v>
      </c>
      <c r="G152" s="6">
        <v>9357</v>
      </c>
      <c r="H152" s="6"/>
      <c r="I152" s="6"/>
      <c r="J152" s="6"/>
    </row>
    <row r="153" spans="3:10" x14ac:dyDescent="0.25">
      <c r="C153" s="7">
        <v>42419.708333333336</v>
      </c>
      <c r="D153" s="8">
        <v>9356.5</v>
      </c>
      <c r="E153" s="8">
        <v>9370.5</v>
      </c>
      <c r="F153" s="8">
        <v>9319.7999999999993</v>
      </c>
      <c r="G153" s="8">
        <v>9341.5</v>
      </c>
      <c r="H153" s="8"/>
      <c r="I153" s="8"/>
      <c r="J153" s="8"/>
    </row>
    <row r="154" spans="3:10" x14ac:dyDescent="0.25">
      <c r="C154" s="5">
        <v>42419.75</v>
      </c>
      <c r="D154" s="6">
        <v>9341.2999999999993</v>
      </c>
      <c r="E154" s="6">
        <v>9396.2999999999993</v>
      </c>
      <c r="F154" s="6">
        <v>9329.7999999999993</v>
      </c>
      <c r="G154" s="6">
        <v>9375</v>
      </c>
      <c r="H154" s="6"/>
      <c r="I154" s="6"/>
      <c r="J154" s="6"/>
    </row>
    <row r="155" spans="3:10" x14ac:dyDescent="0.25">
      <c r="C155" s="7">
        <v>42419.791666666664</v>
      </c>
      <c r="D155" s="8">
        <v>9375.2999999999993</v>
      </c>
      <c r="E155" s="8">
        <v>9387.2999999999993</v>
      </c>
      <c r="F155" s="8">
        <v>9370.2999999999993</v>
      </c>
      <c r="G155" s="8">
        <v>9378</v>
      </c>
      <c r="H155" s="8"/>
      <c r="I155" s="8"/>
      <c r="J155" s="8"/>
    </row>
    <row r="156" spans="3:10" x14ac:dyDescent="0.25">
      <c r="C156" s="5">
        <v>42419.833333333336</v>
      </c>
      <c r="D156" s="6">
        <v>9376.7999999999993</v>
      </c>
      <c r="E156" s="6">
        <v>9386.2999999999993</v>
      </c>
      <c r="F156" s="6">
        <v>9371</v>
      </c>
      <c r="G156" s="6">
        <v>9378.7999999999993</v>
      </c>
      <c r="H156" s="6"/>
      <c r="I156" s="6"/>
      <c r="J156" s="6"/>
    </row>
    <row r="157" spans="3:10" x14ac:dyDescent="0.25">
      <c r="C157" s="7">
        <v>42419.875</v>
      </c>
      <c r="D157" s="8">
        <v>9378.5</v>
      </c>
      <c r="E157" s="8">
        <v>9391</v>
      </c>
      <c r="F157" s="8">
        <v>9360</v>
      </c>
      <c r="G157" s="8">
        <v>9362.7999999999993</v>
      </c>
      <c r="H157" s="8"/>
      <c r="I157" s="8"/>
      <c r="J157" s="8"/>
    </row>
    <row r="158" spans="3:10" x14ac:dyDescent="0.25">
      <c r="C158" s="5">
        <v>42419.916666666664</v>
      </c>
      <c r="D158" s="6">
        <v>9363.5</v>
      </c>
      <c r="E158" s="6">
        <v>9389</v>
      </c>
      <c r="F158" s="6">
        <v>9362</v>
      </c>
      <c r="G158" s="6">
        <v>9379.2999999999993</v>
      </c>
      <c r="H158" s="6"/>
      <c r="I158" s="6"/>
      <c r="J158" s="6"/>
    </row>
    <row r="159" spans="3:10" x14ac:dyDescent="0.25">
      <c r="C159" s="7">
        <v>42422.041666666664</v>
      </c>
      <c r="D159" s="8">
        <v>9359</v>
      </c>
      <c r="E159" s="8">
        <v>9359</v>
      </c>
      <c r="F159" s="8">
        <v>9314.2000000000007</v>
      </c>
      <c r="G159" s="8">
        <v>9328.7999999999993</v>
      </c>
      <c r="H159" s="8"/>
      <c r="I159" s="8"/>
      <c r="J159" s="8"/>
    </row>
    <row r="160" spans="3:10" x14ac:dyDescent="0.25">
      <c r="C160" s="5">
        <v>42422.083333333336</v>
      </c>
      <c r="D160" s="6">
        <v>9329.2000000000007</v>
      </c>
      <c r="E160" s="6">
        <v>9371.4</v>
      </c>
      <c r="F160" s="6">
        <v>9329.2000000000007</v>
      </c>
      <c r="G160" s="6">
        <v>9369.7999999999993</v>
      </c>
      <c r="H160" s="6"/>
      <c r="I160" s="6"/>
      <c r="J160" s="6"/>
    </row>
    <row r="161" spans="3:10" x14ac:dyDescent="0.25">
      <c r="C161" s="7">
        <v>42422.125</v>
      </c>
      <c r="D161" s="8">
        <v>9370.2000000000007</v>
      </c>
      <c r="E161" s="8">
        <v>9427.6</v>
      </c>
      <c r="F161" s="8">
        <v>9368.6</v>
      </c>
      <c r="G161" s="8">
        <v>9412</v>
      </c>
      <c r="H161" s="8"/>
      <c r="I161" s="8"/>
      <c r="J161" s="8"/>
    </row>
    <row r="162" spans="3:10" x14ac:dyDescent="0.25">
      <c r="C162" s="5">
        <v>42422.166666666664</v>
      </c>
      <c r="D162" s="6">
        <v>9412.4</v>
      </c>
      <c r="E162" s="6">
        <v>9421.7999999999993</v>
      </c>
      <c r="F162" s="6">
        <v>9399.4</v>
      </c>
      <c r="G162" s="6">
        <v>9417.2000000000007</v>
      </c>
      <c r="H162" s="6"/>
      <c r="I162" s="6"/>
      <c r="J162" s="6"/>
    </row>
    <row r="163" spans="3:10" x14ac:dyDescent="0.25">
      <c r="C163" s="7">
        <v>42422.208333333336</v>
      </c>
      <c r="D163" s="8">
        <v>9417.6</v>
      </c>
      <c r="E163" s="8">
        <v>9443.4</v>
      </c>
      <c r="F163" s="8">
        <v>9417.6</v>
      </c>
      <c r="G163" s="8">
        <v>9439.4</v>
      </c>
      <c r="H163" s="8"/>
      <c r="I163" s="8"/>
      <c r="J163" s="8"/>
    </row>
    <row r="164" spans="3:10" x14ac:dyDescent="0.25">
      <c r="C164" s="5">
        <v>42422.25</v>
      </c>
      <c r="D164" s="6">
        <v>9439</v>
      </c>
      <c r="E164" s="6">
        <v>9452.4</v>
      </c>
      <c r="F164" s="6">
        <v>9428.2000000000007</v>
      </c>
      <c r="G164" s="6">
        <v>9451.2000000000007</v>
      </c>
      <c r="H164" s="6"/>
      <c r="I164" s="6"/>
      <c r="J164" s="6"/>
    </row>
    <row r="165" spans="3:10" x14ac:dyDescent="0.25">
      <c r="C165" s="7">
        <v>42422.291666666664</v>
      </c>
      <c r="D165" s="8">
        <v>9450.7999999999993</v>
      </c>
      <c r="E165" s="8">
        <v>9452</v>
      </c>
      <c r="F165" s="8">
        <v>9439.2000000000007</v>
      </c>
      <c r="G165" s="8">
        <v>9439.4</v>
      </c>
      <c r="H165" s="8"/>
      <c r="I165" s="8"/>
      <c r="J165" s="8"/>
    </row>
    <row r="166" spans="3:10" x14ac:dyDescent="0.25">
      <c r="C166" s="5">
        <v>42422.333333333336</v>
      </c>
      <c r="D166" s="6">
        <v>9439.7999999999993</v>
      </c>
      <c r="E166" s="6">
        <v>9444.6</v>
      </c>
      <c r="F166" s="6">
        <v>9427</v>
      </c>
      <c r="G166" s="6">
        <v>9433</v>
      </c>
      <c r="H166" s="6"/>
      <c r="I166" s="6"/>
      <c r="J166" s="6"/>
    </row>
    <row r="167" spans="3:10" x14ac:dyDescent="0.25">
      <c r="C167" s="7">
        <v>42422.375</v>
      </c>
      <c r="D167" s="8">
        <v>9438</v>
      </c>
      <c r="E167" s="8">
        <v>9486</v>
      </c>
      <c r="F167" s="8">
        <v>9435.5</v>
      </c>
      <c r="G167" s="8">
        <v>9479.5</v>
      </c>
      <c r="H167" s="8"/>
      <c r="I167" s="8"/>
      <c r="J167" s="8"/>
    </row>
    <row r="168" spans="3:10" x14ac:dyDescent="0.25">
      <c r="C168" s="5">
        <v>42422.416666666664</v>
      </c>
      <c r="D168" s="6">
        <v>9483</v>
      </c>
      <c r="E168" s="6">
        <v>9555.7999999999993</v>
      </c>
      <c r="F168" s="6">
        <v>9479.2999999999993</v>
      </c>
      <c r="G168" s="6">
        <v>9517</v>
      </c>
      <c r="H168" s="6"/>
      <c r="I168" s="6"/>
      <c r="J168" s="6"/>
    </row>
    <row r="169" spans="3:10" x14ac:dyDescent="0.25">
      <c r="C169" s="7">
        <v>42422.458333333336</v>
      </c>
      <c r="D169" s="8">
        <v>9517.5</v>
      </c>
      <c r="E169" s="8">
        <v>9583.2999999999993</v>
      </c>
      <c r="F169" s="8">
        <v>9510.7999999999993</v>
      </c>
      <c r="G169" s="8">
        <v>9574</v>
      </c>
      <c r="H169" s="8"/>
      <c r="I169" s="8"/>
      <c r="J169" s="8"/>
    </row>
    <row r="170" spans="3:10" x14ac:dyDescent="0.25">
      <c r="C170" s="5">
        <v>42422.5</v>
      </c>
      <c r="D170" s="6">
        <v>9574.5</v>
      </c>
      <c r="E170" s="6">
        <v>9577.2999999999993</v>
      </c>
      <c r="F170" s="6">
        <v>9545.5</v>
      </c>
      <c r="G170" s="6">
        <v>9547.9</v>
      </c>
      <c r="H170" s="6"/>
      <c r="I170" s="6"/>
      <c r="J170" s="6"/>
    </row>
    <row r="171" spans="3:10" x14ac:dyDescent="0.25">
      <c r="C171" s="7">
        <v>42422.541666666664</v>
      </c>
      <c r="D171" s="8">
        <v>9548.2999999999993</v>
      </c>
      <c r="E171" s="8">
        <v>9577.7999999999993</v>
      </c>
      <c r="F171" s="8">
        <v>9547.9</v>
      </c>
      <c r="G171" s="8">
        <v>9568.2999999999993</v>
      </c>
      <c r="H171" s="8"/>
      <c r="I171" s="8"/>
      <c r="J171" s="8"/>
    </row>
    <row r="172" spans="3:10" x14ac:dyDescent="0.25">
      <c r="C172" s="5">
        <v>42422.583333333336</v>
      </c>
      <c r="D172" s="6">
        <v>9568.5</v>
      </c>
      <c r="E172" s="6">
        <v>9569.5</v>
      </c>
      <c r="F172" s="6">
        <v>9538.5</v>
      </c>
      <c r="G172" s="6">
        <v>9547</v>
      </c>
      <c r="H172" s="6"/>
      <c r="I172" s="6"/>
      <c r="J172" s="6"/>
    </row>
    <row r="173" spans="3:10" x14ac:dyDescent="0.25">
      <c r="C173" s="7">
        <v>42422.625</v>
      </c>
      <c r="D173" s="8">
        <v>9546.5</v>
      </c>
      <c r="E173" s="8">
        <v>9571.5</v>
      </c>
      <c r="F173" s="8">
        <v>9537.5</v>
      </c>
      <c r="G173" s="8">
        <v>9569</v>
      </c>
      <c r="H173" s="8"/>
      <c r="I173" s="8"/>
      <c r="J173" s="8"/>
    </row>
    <row r="174" spans="3:10" x14ac:dyDescent="0.25">
      <c r="C174" s="5">
        <v>42422.666666666664</v>
      </c>
      <c r="D174" s="6">
        <v>9568.7999999999993</v>
      </c>
      <c r="E174" s="6">
        <v>9569.7999999999993</v>
      </c>
      <c r="F174" s="6">
        <v>9540</v>
      </c>
      <c r="G174" s="6">
        <v>9557.2999999999993</v>
      </c>
      <c r="H174" s="6"/>
      <c r="I174" s="6"/>
      <c r="J174" s="6"/>
    </row>
    <row r="175" spans="3:10" x14ac:dyDescent="0.25">
      <c r="C175" s="7">
        <v>42422.708333333336</v>
      </c>
      <c r="D175" s="8">
        <v>9558.2999999999993</v>
      </c>
      <c r="E175" s="8">
        <v>9579.5</v>
      </c>
      <c r="F175" s="8">
        <v>9548.7999999999993</v>
      </c>
      <c r="G175" s="8">
        <v>9554.7999999999993</v>
      </c>
      <c r="H175" s="8"/>
      <c r="I175" s="8"/>
      <c r="J175" s="8"/>
    </row>
    <row r="176" spans="3:10" x14ac:dyDescent="0.25">
      <c r="C176" s="5">
        <v>42422.75</v>
      </c>
      <c r="D176" s="6">
        <v>9554.5</v>
      </c>
      <c r="E176" s="6">
        <v>9577.5</v>
      </c>
      <c r="F176" s="6">
        <v>9544.5</v>
      </c>
      <c r="G176" s="6">
        <v>9569.2999999999993</v>
      </c>
      <c r="H176" s="6"/>
      <c r="I176" s="6"/>
      <c r="J176" s="6"/>
    </row>
    <row r="177" spans="3:10" x14ac:dyDescent="0.25">
      <c r="C177" s="7">
        <v>42422.791666666664</v>
      </c>
      <c r="D177" s="8">
        <v>9569</v>
      </c>
      <c r="E177" s="8">
        <v>9579.5</v>
      </c>
      <c r="F177" s="8">
        <v>9560.5</v>
      </c>
      <c r="G177" s="8">
        <v>9562.2999999999993</v>
      </c>
      <c r="H177" s="8"/>
      <c r="I177" s="8"/>
      <c r="J177" s="8"/>
    </row>
    <row r="178" spans="3:10" x14ac:dyDescent="0.25">
      <c r="C178" s="5">
        <v>42422.833333333336</v>
      </c>
      <c r="D178" s="6">
        <v>9562</v>
      </c>
      <c r="E178" s="6">
        <v>9587.5</v>
      </c>
      <c r="F178" s="6">
        <v>9560</v>
      </c>
      <c r="G178" s="6">
        <v>9578.7999999999993</v>
      </c>
      <c r="H178" s="6"/>
      <c r="I178" s="6"/>
      <c r="J178" s="6"/>
    </row>
    <row r="179" spans="3:10" x14ac:dyDescent="0.25">
      <c r="C179" s="7">
        <v>42422.875</v>
      </c>
      <c r="D179" s="8">
        <v>9579</v>
      </c>
      <c r="E179" s="8">
        <v>9580.7999999999993</v>
      </c>
      <c r="F179" s="8">
        <v>9559.2999999999993</v>
      </c>
      <c r="G179" s="8">
        <v>9566.5</v>
      </c>
      <c r="H179" s="8"/>
      <c r="I179" s="8"/>
      <c r="J179" s="8"/>
    </row>
    <row r="180" spans="3:10" x14ac:dyDescent="0.25">
      <c r="C180" s="5">
        <v>42422.916666666664</v>
      </c>
      <c r="D180" s="6">
        <v>9566.7999999999993</v>
      </c>
      <c r="E180" s="6">
        <v>9580.5</v>
      </c>
      <c r="F180" s="6">
        <v>9556.2999999999993</v>
      </c>
      <c r="G180" s="6">
        <v>9579</v>
      </c>
      <c r="H180" s="6"/>
      <c r="I180" s="6"/>
      <c r="J180" s="6"/>
    </row>
    <row r="181" spans="3:10" x14ac:dyDescent="0.25">
      <c r="C181" s="7">
        <v>42422.958333333336</v>
      </c>
      <c r="D181" s="8">
        <v>9579.5</v>
      </c>
      <c r="E181" s="8">
        <v>9579.5</v>
      </c>
      <c r="F181" s="8">
        <v>9533.4</v>
      </c>
      <c r="G181" s="8">
        <v>9533.4</v>
      </c>
      <c r="H181" s="8"/>
      <c r="I181" s="8"/>
      <c r="J181" s="8"/>
    </row>
    <row r="182" spans="3:10" x14ac:dyDescent="0.25">
      <c r="C182" s="5">
        <v>42423</v>
      </c>
      <c r="D182" s="6">
        <v>9533</v>
      </c>
      <c r="E182" s="6">
        <v>9533</v>
      </c>
      <c r="F182" s="6">
        <v>9529.6</v>
      </c>
      <c r="G182" s="6">
        <v>9530.7999999999993</v>
      </c>
      <c r="H182" s="6"/>
      <c r="I182" s="6"/>
      <c r="J182" s="6"/>
    </row>
    <row r="183" spans="3:10" x14ac:dyDescent="0.25">
      <c r="C183" s="7">
        <v>42423.041666666664</v>
      </c>
      <c r="D183" s="8">
        <v>9531.6</v>
      </c>
      <c r="E183" s="8">
        <v>9549</v>
      </c>
      <c r="F183" s="8">
        <v>9526</v>
      </c>
      <c r="G183" s="8">
        <v>9535.4</v>
      </c>
      <c r="H183" s="8"/>
      <c r="I183" s="8"/>
      <c r="J183" s="8"/>
    </row>
    <row r="184" spans="3:10" x14ac:dyDescent="0.25">
      <c r="C184" s="5">
        <v>42423.083333333336</v>
      </c>
      <c r="D184" s="6">
        <v>9535</v>
      </c>
      <c r="E184" s="6">
        <v>9547.2000000000007</v>
      </c>
      <c r="F184" s="6">
        <v>9525.6</v>
      </c>
      <c r="G184" s="6">
        <v>9530.2000000000007</v>
      </c>
      <c r="H184" s="6"/>
      <c r="I184" s="6"/>
      <c r="J184" s="6"/>
    </row>
    <row r="185" spans="3:10" x14ac:dyDescent="0.25">
      <c r="C185" s="7">
        <v>42423.125</v>
      </c>
      <c r="D185" s="8">
        <v>9529.7999999999993</v>
      </c>
      <c r="E185" s="8">
        <v>9531</v>
      </c>
      <c r="F185" s="8">
        <v>9502.2000000000007</v>
      </c>
      <c r="G185" s="8">
        <v>9509.2000000000007</v>
      </c>
      <c r="H185" s="8"/>
      <c r="I185" s="8"/>
      <c r="J185" s="8"/>
    </row>
    <row r="186" spans="3:10" x14ac:dyDescent="0.25">
      <c r="C186" s="5">
        <v>42423.166666666664</v>
      </c>
      <c r="D186" s="6">
        <v>9508.4</v>
      </c>
      <c r="E186" s="6">
        <v>9520.4</v>
      </c>
      <c r="F186" s="6">
        <v>9506</v>
      </c>
      <c r="G186" s="6">
        <v>9518.7999999999993</v>
      </c>
      <c r="H186" s="6"/>
      <c r="I186" s="6"/>
      <c r="J186" s="6"/>
    </row>
    <row r="187" spans="3:10" x14ac:dyDescent="0.25">
      <c r="C187" s="7">
        <v>42423.208333333336</v>
      </c>
      <c r="D187" s="8">
        <v>9518</v>
      </c>
      <c r="E187" s="8">
        <v>9518.4</v>
      </c>
      <c r="F187" s="8">
        <v>9491.7999999999993</v>
      </c>
      <c r="G187" s="8">
        <v>9505.2000000000007</v>
      </c>
      <c r="H187" s="8"/>
      <c r="I187" s="8"/>
      <c r="J187" s="8"/>
    </row>
    <row r="188" spans="3:10" x14ac:dyDescent="0.25">
      <c r="C188" s="5">
        <v>42423.25</v>
      </c>
      <c r="D188" s="6">
        <v>9506.4</v>
      </c>
      <c r="E188" s="6">
        <v>9519.2000000000007</v>
      </c>
      <c r="F188" s="6">
        <v>9501.2000000000007</v>
      </c>
      <c r="G188" s="6">
        <v>9512.6</v>
      </c>
      <c r="H188" s="6"/>
      <c r="I188" s="6"/>
      <c r="J188" s="6"/>
    </row>
    <row r="189" spans="3:10" x14ac:dyDescent="0.25">
      <c r="C189" s="7">
        <v>42423.291666666664</v>
      </c>
      <c r="D189" s="8">
        <v>9511.7999999999993</v>
      </c>
      <c r="E189" s="8">
        <v>9526.6</v>
      </c>
      <c r="F189" s="8">
        <v>9504.6</v>
      </c>
      <c r="G189" s="8">
        <v>9520.6</v>
      </c>
      <c r="H189" s="8"/>
      <c r="I189" s="8"/>
      <c r="J189" s="8"/>
    </row>
    <row r="190" spans="3:10" x14ac:dyDescent="0.25">
      <c r="C190" s="5">
        <v>42423.333333333336</v>
      </c>
      <c r="D190" s="6">
        <v>9521</v>
      </c>
      <c r="E190" s="6">
        <v>9522.6</v>
      </c>
      <c r="F190" s="6">
        <v>9478.7999999999993</v>
      </c>
      <c r="G190" s="6">
        <v>9488.6</v>
      </c>
      <c r="H190" s="6"/>
      <c r="I190" s="6"/>
      <c r="J190" s="6"/>
    </row>
    <row r="191" spans="3:10" x14ac:dyDescent="0.25">
      <c r="C191" s="7">
        <v>42423.375</v>
      </c>
      <c r="D191" s="8">
        <v>9490.7999999999993</v>
      </c>
      <c r="E191" s="8">
        <v>9509.7999999999993</v>
      </c>
      <c r="F191" s="8">
        <v>9488.7999999999993</v>
      </c>
      <c r="G191" s="8">
        <v>9500.2999999999993</v>
      </c>
      <c r="H191" s="8"/>
      <c r="I191" s="8"/>
      <c r="J191" s="8"/>
    </row>
    <row r="192" spans="3:10" x14ac:dyDescent="0.25">
      <c r="C192" s="5">
        <v>42423.416666666664</v>
      </c>
      <c r="D192" s="6">
        <v>9500.5</v>
      </c>
      <c r="E192" s="6">
        <v>9523.2999999999993</v>
      </c>
      <c r="F192" s="6">
        <v>9459.2999999999993</v>
      </c>
      <c r="G192" s="6">
        <v>9513</v>
      </c>
      <c r="H192" s="6"/>
      <c r="I192" s="6"/>
      <c r="J192" s="6"/>
    </row>
    <row r="193" spans="3:10" x14ac:dyDescent="0.25">
      <c r="C193" s="7">
        <v>42423.458333333336</v>
      </c>
      <c r="D193" s="8">
        <v>9513.2999999999993</v>
      </c>
      <c r="E193" s="8">
        <v>9535.5</v>
      </c>
      <c r="F193" s="8">
        <v>9477.5</v>
      </c>
      <c r="G193" s="8">
        <v>9482.2999999999993</v>
      </c>
      <c r="H193" s="8"/>
      <c r="I193" s="8"/>
      <c r="J193" s="8"/>
    </row>
    <row r="194" spans="3:10" x14ac:dyDescent="0.25">
      <c r="C194" s="5">
        <v>42423.5</v>
      </c>
      <c r="D194" s="6">
        <v>9482</v>
      </c>
      <c r="E194" s="6">
        <v>9510.2999999999993</v>
      </c>
      <c r="F194" s="6">
        <v>9474</v>
      </c>
      <c r="G194" s="6">
        <v>9498.7999999999993</v>
      </c>
      <c r="H194" s="6"/>
      <c r="I194" s="6"/>
      <c r="J194" s="6"/>
    </row>
    <row r="195" spans="3:10" x14ac:dyDescent="0.25">
      <c r="C195" s="7">
        <v>42423.541666666664</v>
      </c>
      <c r="D195" s="8">
        <v>9498.2999999999993</v>
      </c>
      <c r="E195" s="8">
        <v>9517.5</v>
      </c>
      <c r="F195" s="8">
        <v>9487</v>
      </c>
      <c r="G195" s="8">
        <v>9497.5</v>
      </c>
      <c r="H195" s="8"/>
      <c r="I195" s="8"/>
      <c r="J195" s="8"/>
    </row>
    <row r="196" spans="3:10" x14ac:dyDescent="0.25">
      <c r="C196" s="5">
        <v>42423.583333333336</v>
      </c>
      <c r="D196" s="6">
        <v>9497</v>
      </c>
      <c r="E196" s="6">
        <v>9511.2999999999993</v>
      </c>
      <c r="F196" s="6">
        <v>9488.5</v>
      </c>
      <c r="G196" s="6">
        <v>9499.2999999999993</v>
      </c>
      <c r="H196" s="6"/>
      <c r="I196" s="6"/>
      <c r="J196" s="6"/>
    </row>
    <row r="197" spans="3:10" x14ac:dyDescent="0.25">
      <c r="C197" s="7">
        <v>42423.625</v>
      </c>
      <c r="D197" s="8">
        <v>9499</v>
      </c>
      <c r="E197" s="8">
        <v>9528.7999999999993</v>
      </c>
      <c r="F197" s="8">
        <v>9482.5</v>
      </c>
      <c r="G197" s="8">
        <v>9528.7999999999993</v>
      </c>
      <c r="H197" s="8"/>
      <c r="I197" s="8"/>
      <c r="J197" s="8"/>
    </row>
    <row r="198" spans="3:10" x14ac:dyDescent="0.25">
      <c r="C198" s="5">
        <v>42423.666666666664</v>
      </c>
      <c r="D198" s="6">
        <v>9528.5</v>
      </c>
      <c r="E198" s="6">
        <v>9529.2999999999993</v>
      </c>
      <c r="F198" s="6">
        <v>9503.5</v>
      </c>
      <c r="G198" s="6">
        <v>9519.2999999999993</v>
      </c>
      <c r="H198" s="6"/>
      <c r="I198" s="6"/>
      <c r="J198" s="6"/>
    </row>
    <row r="199" spans="3:10" x14ac:dyDescent="0.25">
      <c r="C199" s="7">
        <v>42423.708333333336</v>
      </c>
      <c r="D199" s="8">
        <v>9519.5</v>
      </c>
      <c r="E199" s="8">
        <v>9525</v>
      </c>
      <c r="F199" s="8">
        <v>9413</v>
      </c>
      <c r="G199" s="8">
        <v>9431.7999999999993</v>
      </c>
      <c r="H199" s="8"/>
      <c r="I199" s="8"/>
      <c r="J199" s="8"/>
    </row>
    <row r="200" spans="3:10" x14ac:dyDescent="0.25">
      <c r="C200" s="5">
        <v>42423.75</v>
      </c>
      <c r="D200" s="6">
        <v>9431.5</v>
      </c>
      <c r="E200" s="6">
        <v>9447.5</v>
      </c>
      <c r="F200" s="6">
        <v>9403.7999999999993</v>
      </c>
      <c r="G200" s="6">
        <v>9437.2999999999993</v>
      </c>
      <c r="H200" s="6"/>
      <c r="I200" s="6"/>
      <c r="J200" s="6"/>
    </row>
    <row r="201" spans="3:10" x14ac:dyDescent="0.25">
      <c r="C201" s="7">
        <v>42423.791666666664</v>
      </c>
      <c r="D201" s="8">
        <v>9437</v>
      </c>
      <c r="E201" s="8">
        <v>9438</v>
      </c>
      <c r="F201" s="8">
        <v>9414.2999999999993</v>
      </c>
      <c r="G201" s="8">
        <v>9426.7999999999993</v>
      </c>
      <c r="H201" s="8"/>
      <c r="I201" s="8"/>
      <c r="J201" s="8"/>
    </row>
    <row r="202" spans="3:10" x14ac:dyDescent="0.25">
      <c r="C202" s="5">
        <v>42423.833333333336</v>
      </c>
      <c r="D202" s="6">
        <v>9427.5</v>
      </c>
      <c r="E202" s="6">
        <v>9430</v>
      </c>
      <c r="F202" s="6">
        <v>9405.5</v>
      </c>
      <c r="G202" s="6">
        <v>9416.2999999999993</v>
      </c>
      <c r="H202" s="6"/>
      <c r="I202" s="6"/>
      <c r="J202" s="6"/>
    </row>
    <row r="203" spans="3:10" x14ac:dyDescent="0.25">
      <c r="C203" s="7">
        <v>42423.875</v>
      </c>
      <c r="D203" s="8">
        <v>9416.5</v>
      </c>
      <c r="E203" s="8">
        <v>9435.5</v>
      </c>
      <c r="F203" s="8">
        <v>9410.2999999999993</v>
      </c>
      <c r="G203" s="8">
        <v>9410.5</v>
      </c>
      <c r="H203" s="8"/>
      <c r="I203" s="8"/>
      <c r="J203" s="8"/>
    </row>
    <row r="204" spans="3:10" x14ac:dyDescent="0.25">
      <c r="C204" s="5">
        <v>42423.916666666664</v>
      </c>
      <c r="D204" s="6">
        <v>9410.2999999999993</v>
      </c>
      <c r="E204" s="6">
        <v>9421.7999999999993</v>
      </c>
      <c r="F204" s="6">
        <v>9396.2999999999993</v>
      </c>
      <c r="G204" s="6">
        <v>9403.5</v>
      </c>
      <c r="H204" s="6"/>
      <c r="I204" s="6"/>
      <c r="J204" s="6"/>
    </row>
    <row r="205" spans="3:10" x14ac:dyDescent="0.25">
      <c r="C205" s="7">
        <v>42423.958333333336</v>
      </c>
      <c r="D205" s="8">
        <v>9404</v>
      </c>
      <c r="E205" s="8">
        <v>9411.9</v>
      </c>
      <c r="F205" s="8">
        <v>9373.9</v>
      </c>
      <c r="G205" s="8">
        <v>9374.2999999999993</v>
      </c>
      <c r="H205" s="8"/>
      <c r="I205" s="8"/>
      <c r="J205" s="8"/>
    </row>
    <row r="206" spans="3:10" x14ac:dyDescent="0.25">
      <c r="C206" s="5">
        <v>42424</v>
      </c>
      <c r="D206" s="6">
        <v>9374.2999999999993</v>
      </c>
      <c r="E206" s="6">
        <v>9377.1</v>
      </c>
      <c r="F206" s="6">
        <v>9373.9</v>
      </c>
      <c r="G206" s="6">
        <v>9375.5</v>
      </c>
      <c r="H206" s="6"/>
      <c r="I206" s="6"/>
      <c r="J206" s="6"/>
    </row>
    <row r="207" spans="3:10" x14ac:dyDescent="0.25">
      <c r="C207" s="7">
        <v>42424.041666666664</v>
      </c>
      <c r="D207" s="8">
        <v>9374.2999999999993</v>
      </c>
      <c r="E207" s="8">
        <v>9379.1</v>
      </c>
      <c r="F207" s="8">
        <v>9369.5</v>
      </c>
      <c r="G207" s="8">
        <v>9375.9</v>
      </c>
      <c r="H207" s="8"/>
      <c r="I207" s="8"/>
      <c r="J207" s="8"/>
    </row>
    <row r="208" spans="3:10" x14ac:dyDescent="0.25">
      <c r="C208" s="5">
        <v>42424.083333333336</v>
      </c>
      <c r="D208" s="6">
        <v>9376.2999999999993</v>
      </c>
      <c r="E208" s="6">
        <v>9382.1</v>
      </c>
      <c r="F208" s="6">
        <v>9366.7000000000007</v>
      </c>
      <c r="G208" s="6">
        <v>9378.5</v>
      </c>
      <c r="H208" s="6"/>
      <c r="I208" s="6"/>
      <c r="J208" s="6"/>
    </row>
    <row r="209" spans="3:10" x14ac:dyDescent="0.25">
      <c r="C209" s="7">
        <v>42424.125</v>
      </c>
      <c r="D209" s="8">
        <v>9378.9</v>
      </c>
      <c r="E209" s="8">
        <v>9408.7000000000007</v>
      </c>
      <c r="F209" s="8">
        <v>9374.9</v>
      </c>
      <c r="G209" s="8">
        <v>9401.5</v>
      </c>
      <c r="H209" s="8"/>
      <c r="I209" s="8"/>
      <c r="J209" s="8"/>
    </row>
    <row r="210" spans="3:10" x14ac:dyDescent="0.25">
      <c r="C210" s="5">
        <v>42424.166666666664</v>
      </c>
      <c r="D210" s="6">
        <v>9399.9</v>
      </c>
      <c r="E210" s="6">
        <v>9405.5</v>
      </c>
      <c r="F210" s="6">
        <v>9366.5</v>
      </c>
      <c r="G210" s="6">
        <v>9370.9</v>
      </c>
      <c r="H210" s="6"/>
      <c r="I210" s="6"/>
      <c r="J210" s="6"/>
    </row>
    <row r="211" spans="3:10" x14ac:dyDescent="0.25">
      <c r="C211" s="7">
        <v>42424.208333333336</v>
      </c>
      <c r="D211" s="8">
        <v>9370.5</v>
      </c>
      <c r="E211" s="8">
        <v>9376.5</v>
      </c>
      <c r="F211" s="8">
        <v>9360.7000000000007</v>
      </c>
      <c r="G211" s="8">
        <v>9367.1</v>
      </c>
      <c r="H211" s="8"/>
      <c r="I211" s="8"/>
      <c r="J211" s="8"/>
    </row>
    <row r="212" spans="3:10" x14ac:dyDescent="0.25">
      <c r="C212" s="5">
        <v>42424.25</v>
      </c>
      <c r="D212" s="6">
        <v>9367.9</v>
      </c>
      <c r="E212" s="6">
        <v>9367.9</v>
      </c>
      <c r="F212" s="6">
        <v>9348.7000000000007</v>
      </c>
      <c r="G212" s="6">
        <v>9363.5</v>
      </c>
      <c r="H212" s="6"/>
      <c r="I212" s="6"/>
      <c r="J212" s="6"/>
    </row>
    <row r="213" spans="3:10" x14ac:dyDescent="0.25">
      <c r="C213" s="7">
        <v>42424.291666666664</v>
      </c>
      <c r="D213" s="8">
        <v>9362.7000000000007</v>
      </c>
      <c r="E213" s="8">
        <v>9379.9</v>
      </c>
      <c r="F213" s="8">
        <v>9360.7000000000007</v>
      </c>
      <c r="G213" s="8">
        <v>9372.9</v>
      </c>
      <c r="H213" s="8"/>
      <c r="I213" s="8"/>
      <c r="J213" s="8"/>
    </row>
    <row r="214" spans="3:10" x14ac:dyDescent="0.25">
      <c r="C214" s="5">
        <v>42424.333333333336</v>
      </c>
      <c r="D214" s="6">
        <v>9373.2999999999993</v>
      </c>
      <c r="E214" s="6">
        <v>9398.2999999999993</v>
      </c>
      <c r="F214" s="6">
        <v>9364.1</v>
      </c>
      <c r="G214" s="6">
        <v>9380.2999999999993</v>
      </c>
      <c r="H214" s="6"/>
      <c r="I214" s="6"/>
      <c r="J214" s="6"/>
    </row>
    <row r="215" spans="3:10" x14ac:dyDescent="0.25">
      <c r="C215" s="7">
        <v>42424.375</v>
      </c>
      <c r="D215" s="8">
        <v>9372.7999999999993</v>
      </c>
      <c r="E215" s="8">
        <v>9425.7999999999993</v>
      </c>
      <c r="F215" s="8">
        <v>9372.7999999999993</v>
      </c>
      <c r="G215" s="8">
        <v>9411.5</v>
      </c>
      <c r="H215" s="8"/>
      <c r="I215" s="8"/>
      <c r="J215" s="8"/>
    </row>
    <row r="216" spans="3:10" x14ac:dyDescent="0.25">
      <c r="C216" s="5">
        <v>42424.416666666664</v>
      </c>
      <c r="D216" s="6">
        <v>9411.2999999999993</v>
      </c>
      <c r="E216" s="6">
        <v>9416.7999999999993</v>
      </c>
      <c r="F216" s="6">
        <v>9316.2999999999993</v>
      </c>
      <c r="G216" s="6">
        <v>9332.2999999999993</v>
      </c>
      <c r="H216" s="6"/>
      <c r="I216" s="6"/>
      <c r="J216" s="6"/>
    </row>
    <row r="217" spans="3:10" x14ac:dyDescent="0.25">
      <c r="C217" s="7">
        <v>42424.458333333336</v>
      </c>
      <c r="D217" s="8">
        <v>9332.7999999999993</v>
      </c>
      <c r="E217" s="8">
        <v>9333</v>
      </c>
      <c r="F217" s="8">
        <v>9214.7999999999993</v>
      </c>
      <c r="G217" s="8">
        <v>9248.5</v>
      </c>
      <c r="H217" s="8"/>
      <c r="I217" s="8"/>
      <c r="J217" s="8"/>
    </row>
    <row r="218" spans="3:10" x14ac:dyDescent="0.25">
      <c r="C218" s="5">
        <v>42424.5</v>
      </c>
      <c r="D218" s="6">
        <v>9248.2999999999993</v>
      </c>
      <c r="E218" s="6">
        <v>9257.2999999999993</v>
      </c>
      <c r="F218" s="6">
        <v>9183.5</v>
      </c>
      <c r="G218" s="6">
        <v>9190.2999999999993</v>
      </c>
      <c r="H218" s="6"/>
      <c r="I218" s="6"/>
      <c r="J218" s="6"/>
    </row>
    <row r="219" spans="3:10" x14ac:dyDescent="0.25">
      <c r="C219" s="7">
        <v>42424.541666666664</v>
      </c>
      <c r="D219" s="8">
        <v>9190.5</v>
      </c>
      <c r="E219" s="8">
        <v>9208</v>
      </c>
      <c r="F219" s="8">
        <v>9168</v>
      </c>
      <c r="G219" s="8">
        <v>9176.7999999999993</v>
      </c>
      <c r="H219" s="8"/>
      <c r="I219" s="8"/>
      <c r="J219" s="8"/>
    </row>
    <row r="220" spans="3:10" x14ac:dyDescent="0.25">
      <c r="C220" s="5">
        <v>42424.583333333336</v>
      </c>
      <c r="D220" s="6">
        <v>9176.5</v>
      </c>
      <c r="E220" s="6">
        <v>9213.2999999999993</v>
      </c>
      <c r="F220" s="6">
        <v>9171.5</v>
      </c>
      <c r="G220" s="6">
        <v>9200.5</v>
      </c>
      <c r="H220" s="6"/>
      <c r="I220" s="6"/>
      <c r="J220" s="6"/>
    </row>
    <row r="221" spans="3:10" x14ac:dyDescent="0.25">
      <c r="C221" s="7">
        <v>42424.625</v>
      </c>
      <c r="D221" s="8">
        <v>9201.5</v>
      </c>
      <c r="E221" s="8">
        <v>9210</v>
      </c>
      <c r="F221" s="8">
        <v>9182.5</v>
      </c>
      <c r="G221" s="8">
        <v>9209.7999999999993</v>
      </c>
      <c r="H221" s="8"/>
      <c r="I221" s="8"/>
      <c r="J221" s="8"/>
    </row>
    <row r="222" spans="3:10" x14ac:dyDescent="0.25">
      <c r="C222" s="5">
        <v>42424.666666666664</v>
      </c>
      <c r="D222" s="6">
        <v>9210.2999999999993</v>
      </c>
      <c r="E222" s="6">
        <v>9211.2999999999993</v>
      </c>
      <c r="F222" s="6">
        <v>9137</v>
      </c>
      <c r="G222" s="6">
        <v>9152.7999999999993</v>
      </c>
      <c r="H222" s="6"/>
      <c r="I222" s="6"/>
      <c r="J222" s="6"/>
    </row>
    <row r="223" spans="3:10" x14ac:dyDescent="0.25">
      <c r="C223" s="7">
        <v>42424.708333333336</v>
      </c>
      <c r="D223" s="8">
        <v>9152.2999999999993</v>
      </c>
      <c r="E223" s="8">
        <v>9184</v>
      </c>
      <c r="F223" s="8">
        <v>9127.2999999999993</v>
      </c>
      <c r="G223" s="8">
        <v>9174.2999999999993</v>
      </c>
      <c r="H223" s="8"/>
      <c r="I223" s="8"/>
      <c r="J223" s="8"/>
    </row>
    <row r="224" spans="3:10" x14ac:dyDescent="0.25">
      <c r="C224" s="5">
        <v>42424.75</v>
      </c>
      <c r="D224" s="6">
        <v>9175</v>
      </c>
      <c r="E224" s="6">
        <v>9222</v>
      </c>
      <c r="F224" s="6">
        <v>9139.7999999999993</v>
      </c>
      <c r="G224" s="6">
        <v>9210.2999999999993</v>
      </c>
      <c r="H224" s="6"/>
      <c r="I224" s="6"/>
      <c r="J224" s="6"/>
    </row>
    <row r="225" spans="3:10" x14ac:dyDescent="0.25">
      <c r="C225" s="7">
        <v>42424.791666666664</v>
      </c>
      <c r="D225" s="8">
        <v>9210</v>
      </c>
      <c r="E225" s="8">
        <v>9237.5</v>
      </c>
      <c r="F225" s="8">
        <v>9196.5</v>
      </c>
      <c r="G225" s="8">
        <v>9209</v>
      </c>
      <c r="H225" s="8"/>
      <c r="I225" s="8"/>
      <c r="J225" s="8"/>
    </row>
    <row r="226" spans="3:10" x14ac:dyDescent="0.25">
      <c r="C226" s="5">
        <v>42424.833333333336</v>
      </c>
      <c r="D226" s="6">
        <v>9209.2999999999993</v>
      </c>
      <c r="E226" s="6">
        <v>9232.5</v>
      </c>
      <c r="F226" s="6">
        <v>9206.2999999999993</v>
      </c>
      <c r="G226" s="6">
        <v>9219.7999999999993</v>
      </c>
      <c r="H226" s="6"/>
      <c r="I226" s="6"/>
      <c r="J226" s="6"/>
    </row>
    <row r="227" spans="3:10" x14ac:dyDescent="0.25">
      <c r="C227" s="7">
        <v>42424.875</v>
      </c>
      <c r="D227" s="8">
        <v>9220.2999999999993</v>
      </c>
      <c r="E227" s="8">
        <v>9272.2999999999993</v>
      </c>
      <c r="F227" s="8">
        <v>9217</v>
      </c>
      <c r="G227" s="8">
        <v>9261</v>
      </c>
      <c r="H227" s="8"/>
      <c r="I227" s="8"/>
      <c r="J227" s="8"/>
    </row>
    <row r="228" spans="3:10" x14ac:dyDescent="0.25">
      <c r="C228" s="5">
        <v>42424.916666666664</v>
      </c>
      <c r="D228" s="6">
        <v>9261.2999999999993</v>
      </c>
      <c r="E228" s="6">
        <v>9313.7999999999993</v>
      </c>
      <c r="F228" s="6">
        <v>9261.2999999999993</v>
      </c>
      <c r="G228" s="6">
        <v>9300</v>
      </c>
      <c r="H228" s="6"/>
      <c r="I228" s="6"/>
      <c r="J228" s="6"/>
    </row>
    <row r="229" spans="3:10" x14ac:dyDescent="0.25">
      <c r="C229" s="7">
        <v>42425.375</v>
      </c>
      <c r="D229" s="8">
        <v>9272.2999999999993</v>
      </c>
      <c r="E229" s="8">
        <v>9272.2999999999993</v>
      </c>
      <c r="F229" s="8">
        <v>9235.2999999999993</v>
      </c>
      <c r="G229" s="8">
        <v>9259.7999999999993</v>
      </c>
      <c r="H229" s="8"/>
      <c r="I229" s="8"/>
      <c r="J229" s="8"/>
    </row>
    <row r="230" spans="3:10" x14ac:dyDescent="0.25">
      <c r="C230" s="5">
        <v>42425.416666666664</v>
      </c>
      <c r="D230" s="6">
        <v>9258.7999999999993</v>
      </c>
      <c r="E230" s="6">
        <v>9290.2999999999993</v>
      </c>
      <c r="F230" s="6">
        <v>9199</v>
      </c>
      <c r="G230" s="6">
        <v>9199.7999999999993</v>
      </c>
      <c r="H230" s="6"/>
      <c r="I230" s="6"/>
      <c r="J230" s="6"/>
    </row>
    <row r="231" spans="3:10" x14ac:dyDescent="0.25">
      <c r="C231" s="7">
        <v>42425.458333333336</v>
      </c>
      <c r="D231" s="8">
        <v>9200.7999999999993</v>
      </c>
      <c r="E231" s="8">
        <v>9264.5</v>
      </c>
      <c r="F231" s="8">
        <v>9200.2999999999993</v>
      </c>
      <c r="G231" s="8">
        <v>9234.5</v>
      </c>
      <c r="H231" s="8"/>
      <c r="I231" s="8"/>
      <c r="J231" s="8"/>
    </row>
    <row r="232" spans="3:10" x14ac:dyDescent="0.25">
      <c r="C232" s="5">
        <v>42425.5</v>
      </c>
      <c r="D232" s="6">
        <v>9234.7999999999993</v>
      </c>
      <c r="E232" s="6">
        <v>9258.5</v>
      </c>
      <c r="F232" s="6">
        <v>9209.5</v>
      </c>
      <c r="G232" s="6">
        <v>9255.7999999999993</v>
      </c>
      <c r="H232" s="6"/>
      <c r="I232" s="6"/>
      <c r="J232" s="6"/>
    </row>
    <row r="233" spans="3:10" x14ac:dyDescent="0.25">
      <c r="C233" s="7">
        <v>42425.541666666664</v>
      </c>
      <c r="D233" s="8">
        <v>9255.5</v>
      </c>
      <c r="E233" s="8">
        <v>9296.7999999999993</v>
      </c>
      <c r="F233" s="8">
        <v>9233.5</v>
      </c>
      <c r="G233" s="8">
        <v>9296.2999999999993</v>
      </c>
      <c r="H233" s="8"/>
      <c r="I233" s="8"/>
      <c r="J233" s="8"/>
    </row>
    <row r="234" spans="3:10" x14ac:dyDescent="0.25">
      <c r="C234" s="5">
        <v>42425.583333333336</v>
      </c>
      <c r="D234" s="6">
        <v>9296.7999999999993</v>
      </c>
      <c r="E234" s="6">
        <v>9342.7999999999993</v>
      </c>
      <c r="F234" s="6">
        <v>9293.5</v>
      </c>
      <c r="G234" s="6">
        <v>9310.2999999999993</v>
      </c>
      <c r="H234" s="6"/>
      <c r="I234" s="6"/>
      <c r="J234" s="6"/>
    </row>
    <row r="235" spans="3:10" x14ac:dyDescent="0.25">
      <c r="C235" s="7">
        <v>42425.625</v>
      </c>
      <c r="D235" s="8">
        <v>9310.5</v>
      </c>
      <c r="E235" s="8">
        <v>9345.5</v>
      </c>
      <c r="F235" s="8">
        <v>9304.2999999999993</v>
      </c>
      <c r="G235" s="8">
        <v>9342.5</v>
      </c>
      <c r="H235" s="8"/>
      <c r="I235" s="8"/>
      <c r="J235" s="8"/>
    </row>
    <row r="236" spans="3:10" x14ac:dyDescent="0.25">
      <c r="C236" s="5">
        <v>42425.666666666664</v>
      </c>
      <c r="D236" s="6">
        <v>9342.2999999999993</v>
      </c>
      <c r="E236" s="6">
        <v>9393</v>
      </c>
      <c r="F236" s="6">
        <v>9336.7999999999993</v>
      </c>
      <c r="G236" s="6">
        <v>9340</v>
      </c>
      <c r="H236" s="6"/>
      <c r="I236" s="6"/>
      <c r="J236" s="6"/>
    </row>
    <row r="237" spans="3:10" x14ac:dyDescent="0.25">
      <c r="C237" s="7">
        <v>42425.708333333336</v>
      </c>
      <c r="D237" s="8">
        <v>9340.5</v>
      </c>
      <c r="E237" s="8">
        <v>9360.5</v>
      </c>
      <c r="F237" s="8">
        <v>9302.5</v>
      </c>
      <c r="G237" s="8">
        <v>9310.7999999999993</v>
      </c>
      <c r="H237" s="8"/>
      <c r="I237" s="8"/>
      <c r="J237" s="8"/>
    </row>
    <row r="238" spans="3:10" x14ac:dyDescent="0.25">
      <c r="C238" s="5">
        <v>42425.75</v>
      </c>
      <c r="D238" s="6">
        <v>9311.2999999999993</v>
      </c>
      <c r="E238" s="6">
        <v>9338.2999999999993</v>
      </c>
      <c r="F238" s="6">
        <v>9284.7999999999993</v>
      </c>
      <c r="G238" s="6">
        <v>9333.7999999999993</v>
      </c>
      <c r="H238" s="6"/>
      <c r="I238" s="6"/>
      <c r="J238" s="6"/>
    </row>
    <row r="239" spans="3:10" x14ac:dyDescent="0.25">
      <c r="C239" s="7">
        <v>42425.791666666664</v>
      </c>
      <c r="D239" s="8">
        <v>9333.5</v>
      </c>
      <c r="E239" s="8">
        <v>9341.2999999999993</v>
      </c>
      <c r="F239" s="8">
        <v>9313</v>
      </c>
      <c r="G239" s="8">
        <v>9334.5</v>
      </c>
      <c r="H239" s="8"/>
      <c r="I239" s="8"/>
      <c r="J239" s="8"/>
    </row>
    <row r="240" spans="3:10" x14ac:dyDescent="0.25">
      <c r="C240" s="5">
        <v>42425.833333333336</v>
      </c>
      <c r="D240" s="6">
        <v>9334</v>
      </c>
      <c r="E240" s="6">
        <v>9379.2999999999993</v>
      </c>
      <c r="F240" s="6">
        <v>9332</v>
      </c>
      <c r="G240" s="6">
        <v>9376</v>
      </c>
      <c r="H240" s="6"/>
      <c r="I240" s="6"/>
      <c r="J240" s="6"/>
    </row>
    <row r="241" spans="3:10" x14ac:dyDescent="0.25">
      <c r="C241" s="7">
        <v>42425.875</v>
      </c>
      <c r="D241" s="8">
        <v>9376.2999999999993</v>
      </c>
      <c r="E241" s="8">
        <v>9382.2999999999993</v>
      </c>
      <c r="F241" s="8">
        <v>9354</v>
      </c>
      <c r="G241" s="8">
        <v>9361</v>
      </c>
      <c r="H241" s="8"/>
      <c r="I241" s="8"/>
      <c r="J241" s="8"/>
    </row>
    <row r="242" spans="3:10" x14ac:dyDescent="0.25">
      <c r="C242" s="5">
        <v>42425.916666666664</v>
      </c>
      <c r="D242" s="6">
        <v>9360.5</v>
      </c>
      <c r="E242" s="6">
        <v>9398.7999999999993</v>
      </c>
      <c r="F242" s="6">
        <v>9357.5</v>
      </c>
      <c r="G242" s="6">
        <v>9397</v>
      </c>
      <c r="H242" s="6"/>
      <c r="I242" s="6"/>
      <c r="J242" s="6"/>
    </row>
    <row r="243" spans="3:10" x14ac:dyDescent="0.25">
      <c r="C243" s="7">
        <v>42425.958333333336</v>
      </c>
      <c r="D243" s="8">
        <v>9397.5</v>
      </c>
      <c r="E243" s="8">
        <v>9401.6</v>
      </c>
      <c r="F243" s="8">
        <v>9386</v>
      </c>
      <c r="G243" s="8">
        <v>9390.7999999999993</v>
      </c>
      <c r="H243" s="8"/>
      <c r="I243" s="8"/>
      <c r="J243" s="8"/>
    </row>
    <row r="244" spans="3:10" x14ac:dyDescent="0.25">
      <c r="C244" s="5">
        <v>42426</v>
      </c>
      <c r="D244" s="6">
        <v>9390</v>
      </c>
      <c r="E244" s="6">
        <v>9393</v>
      </c>
      <c r="F244" s="6">
        <v>9388.4</v>
      </c>
      <c r="G244" s="6">
        <v>9391.4</v>
      </c>
      <c r="H244" s="6"/>
      <c r="I244" s="6"/>
      <c r="J244" s="6"/>
    </row>
    <row r="245" spans="3:10" x14ac:dyDescent="0.25">
      <c r="C245" s="7">
        <v>42426.041666666664</v>
      </c>
      <c r="D245" s="8">
        <v>9387.4</v>
      </c>
      <c r="E245" s="8">
        <v>9396.6</v>
      </c>
      <c r="F245" s="8">
        <v>9376.6</v>
      </c>
      <c r="G245" s="8">
        <v>9394.6</v>
      </c>
      <c r="H245" s="8"/>
      <c r="I245" s="8"/>
      <c r="J245" s="8"/>
    </row>
    <row r="246" spans="3:10" x14ac:dyDescent="0.25">
      <c r="C246" s="5">
        <v>42426.083333333336</v>
      </c>
      <c r="D246" s="6">
        <v>9394.2000000000007</v>
      </c>
      <c r="E246" s="6">
        <v>9406.6</v>
      </c>
      <c r="F246" s="6">
        <v>9389</v>
      </c>
      <c r="G246" s="6">
        <v>9399.6</v>
      </c>
      <c r="H246" s="6"/>
      <c r="I246" s="6"/>
      <c r="J246" s="6"/>
    </row>
    <row r="247" spans="3:10" x14ac:dyDescent="0.25">
      <c r="C247" s="7">
        <v>42426.125</v>
      </c>
      <c r="D247" s="8">
        <v>9400.4</v>
      </c>
      <c r="E247" s="8">
        <v>9400.4</v>
      </c>
      <c r="F247" s="8">
        <v>9387.6</v>
      </c>
      <c r="G247" s="8">
        <v>9389.2000000000007</v>
      </c>
      <c r="H247" s="8"/>
      <c r="I247" s="8"/>
      <c r="J247" s="8"/>
    </row>
    <row r="248" spans="3:10" x14ac:dyDescent="0.25">
      <c r="C248" s="5">
        <v>42426.166666666664</v>
      </c>
      <c r="D248" s="6">
        <v>9388.4</v>
      </c>
      <c r="E248" s="6">
        <v>9414.2000000000007</v>
      </c>
      <c r="F248" s="6">
        <v>9382.4</v>
      </c>
      <c r="G248" s="6">
        <v>9410.2000000000007</v>
      </c>
      <c r="H248" s="6"/>
      <c r="I248" s="6"/>
      <c r="J248" s="6"/>
    </row>
    <row r="249" spans="3:10" x14ac:dyDescent="0.25">
      <c r="C249" s="7">
        <v>42426.208333333336</v>
      </c>
      <c r="D249" s="8">
        <v>9409.7999999999993</v>
      </c>
      <c r="E249" s="8">
        <v>9412.2000000000007</v>
      </c>
      <c r="F249" s="8">
        <v>9396.6</v>
      </c>
      <c r="G249" s="8">
        <v>9397</v>
      </c>
      <c r="H249" s="8"/>
      <c r="I249" s="8"/>
      <c r="J249" s="8"/>
    </row>
    <row r="250" spans="3:10" x14ac:dyDescent="0.25">
      <c r="C250" s="5">
        <v>42426.25</v>
      </c>
      <c r="D250" s="6">
        <v>9397.7999999999993</v>
      </c>
      <c r="E250" s="6">
        <v>9407.7999999999993</v>
      </c>
      <c r="F250" s="6">
        <v>9392.6</v>
      </c>
      <c r="G250" s="6">
        <v>9399.4</v>
      </c>
      <c r="H250" s="6"/>
      <c r="I250" s="6"/>
      <c r="J250" s="6"/>
    </row>
    <row r="251" spans="3:10" x14ac:dyDescent="0.25">
      <c r="C251" s="7">
        <v>42426.291666666664</v>
      </c>
      <c r="D251" s="8">
        <v>9400.2000000000007</v>
      </c>
      <c r="E251" s="8">
        <v>9405</v>
      </c>
      <c r="F251" s="8">
        <v>9385.6</v>
      </c>
      <c r="G251" s="8">
        <v>9388</v>
      </c>
      <c r="H251" s="8"/>
      <c r="I251" s="8"/>
      <c r="J251" s="8"/>
    </row>
    <row r="252" spans="3:10" x14ac:dyDescent="0.25">
      <c r="C252" s="5">
        <v>42426.333333333336</v>
      </c>
      <c r="D252" s="6">
        <v>9388.4</v>
      </c>
      <c r="E252" s="6">
        <v>9417.7999999999993</v>
      </c>
      <c r="F252" s="6">
        <v>9386.7999999999993</v>
      </c>
      <c r="G252" s="6">
        <v>9417.7999999999993</v>
      </c>
      <c r="H252" s="6"/>
      <c r="I252" s="6"/>
      <c r="J252" s="6"/>
    </row>
    <row r="253" spans="3:10" x14ac:dyDescent="0.25">
      <c r="C253" s="7">
        <v>42426.375</v>
      </c>
      <c r="D253" s="8">
        <v>9434.5</v>
      </c>
      <c r="E253" s="8">
        <v>9461.7999999999993</v>
      </c>
      <c r="F253" s="8">
        <v>9411.7999999999993</v>
      </c>
      <c r="G253" s="8">
        <v>9449</v>
      </c>
      <c r="H253" s="8"/>
      <c r="I253" s="8"/>
      <c r="J253" s="8"/>
    </row>
    <row r="254" spans="3:10" x14ac:dyDescent="0.25">
      <c r="C254" s="5">
        <v>42426.416666666664</v>
      </c>
      <c r="D254" s="6">
        <v>9449.5</v>
      </c>
      <c r="E254" s="6">
        <v>9547.5</v>
      </c>
      <c r="F254" s="6">
        <v>9438.7999999999993</v>
      </c>
      <c r="G254" s="6">
        <v>9527.7999999999993</v>
      </c>
      <c r="H254" s="6"/>
      <c r="I254" s="6"/>
      <c r="J254" s="6"/>
    </row>
    <row r="255" spans="3:10" x14ac:dyDescent="0.25">
      <c r="C255" s="7">
        <v>42426.458333333336</v>
      </c>
      <c r="D255" s="8">
        <v>9528.2999999999993</v>
      </c>
      <c r="E255" s="8">
        <v>9575.2999999999993</v>
      </c>
      <c r="F255" s="8">
        <v>9523.5</v>
      </c>
      <c r="G255" s="8">
        <v>9565.5</v>
      </c>
      <c r="H255" s="8"/>
      <c r="I255" s="8"/>
      <c r="J255" s="8"/>
    </row>
    <row r="256" spans="3:10" x14ac:dyDescent="0.25">
      <c r="C256" s="5">
        <v>42426.5</v>
      </c>
      <c r="D256" s="6">
        <v>9565</v>
      </c>
      <c r="E256" s="6">
        <v>9575.7999999999993</v>
      </c>
      <c r="F256" s="6">
        <v>9520.2999999999993</v>
      </c>
      <c r="G256" s="6">
        <v>9527.7999999999993</v>
      </c>
      <c r="H256" s="6"/>
      <c r="I256" s="6"/>
      <c r="J256" s="6"/>
    </row>
    <row r="257" spans="3:10" x14ac:dyDescent="0.25">
      <c r="C257" s="7">
        <v>42426.541666666664</v>
      </c>
      <c r="D257" s="8">
        <v>9528</v>
      </c>
      <c r="E257" s="8">
        <v>9531.2999999999993</v>
      </c>
      <c r="F257" s="8">
        <v>9473.7999999999993</v>
      </c>
      <c r="G257" s="8">
        <v>9477.2999999999993</v>
      </c>
      <c r="H257" s="8"/>
      <c r="I257" s="8"/>
      <c r="J257" s="8"/>
    </row>
    <row r="258" spans="3:10" x14ac:dyDescent="0.25">
      <c r="C258" s="5">
        <v>42426.583333333336</v>
      </c>
      <c r="D258" s="6">
        <v>9477</v>
      </c>
      <c r="E258" s="6">
        <v>9487.2999999999993</v>
      </c>
      <c r="F258" s="6">
        <v>9433.2999999999993</v>
      </c>
      <c r="G258" s="6">
        <v>9454.5</v>
      </c>
      <c r="H258" s="6"/>
      <c r="I258" s="6"/>
      <c r="J258" s="6"/>
    </row>
    <row r="259" spans="3:10" x14ac:dyDescent="0.25">
      <c r="C259" s="7">
        <v>42426.625</v>
      </c>
      <c r="D259" s="8">
        <v>9454.2999999999993</v>
      </c>
      <c r="E259" s="8">
        <v>9540.5</v>
      </c>
      <c r="F259" s="8">
        <v>9452.5</v>
      </c>
      <c r="G259" s="8">
        <v>9513</v>
      </c>
      <c r="H259" s="8"/>
      <c r="I259" s="8"/>
      <c r="J259" s="8"/>
    </row>
    <row r="260" spans="3:10" x14ac:dyDescent="0.25">
      <c r="C260" s="5">
        <v>42426.666666666664</v>
      </c>
      <c r="D260" s="6">
        <v>9513.5</v>
      </c>
      <c r="E260" s="6">
        <v>9533.5</v>
      </c>
      <c r="F260" s="6">
        <v>9494.5</v>
      </c>
      <c r="G260" s="6">
        <v>9505.7999999999993</v>
      </c>
      <c r="H260" s="6"/>
      <c r="I260" s="6"/>
      <c r="J260" s="6"/>
    </row>
    <row r="261" spans="3:10" x14ac:dyDescent="0.25">
      <c r="C261" s="7">
        <v>42426.708333333336</v>
      </c>
      <c r="D261" s="8">
        <v>9505.5</v>
      </c>
      <c r="E261" s="8">
        <v>9541.5</v>
      </c>
      <c r="F261" s="8">
        <v>9469</v>
      </c>
      <c r="G261" s="8">
        <v>9539.2999999999993</v>
      </c>
      <c r="H261" s="8"/>
      <c r="I261" s="8"/>
      <c r="J261" s="8"/>
    </row>
    <row r="262" spans="3:10" x14ac:dyDescent="0.25">
      <c r="C262" s="5">
        <v>42426.75</v>
      </c>
      <c r="D262" s="6">
        <v>9538.5</v>
      </c>
      <c r="E262" s="6">
        <v>9551.5</v>
      </c>
      <c r="F262" s="6">
        <v>9505.5</v>
      </c>
      <c r="G262" s="6">
        <v>9517.5</v>
      </c>
      <c r="H262" s="6"/>
      <c r="I262" s="6"/>
      <c r="J262" s="6"/>
    </row>
    <row r="263" spans="3:10" x14ac:dyDescent="0.25">
      <c r="C263" s="7">
        <v>42426.791666666664</v>
      </c>
      <c r="D263" s="8">
        <v>9517.7999999999993</v>
      </c>
      <c r="E263" s="8">
        <v>9533.2999999999993</v>
      </c>
      <c r="F263" s="8">
        <v>9492.2999999999993</v>
      </c>
      <c r="G263" s="8">
        <v>9528</v>
      </c>
      <c r="H263" s="8"/>
      <c r="I263" s="8"/>
      <c r="J263" s="8"/>
    </row>
    <row r="264" spans="3:10" x14ac:dyDescent="0.25">
      <c r="C264" s="5">
        <v>42426.833333333336</v>
      </c>
      <c r="D264" s="6">
        <v>9527.2999999999993</v>
      </c>
      <c r="E264" s="6">
        <v>9534.2999999999993</v>
      </c>
      <c r="F264" s="6">
        <v>9483.7999999999993</v>
      </c>
      <c r="G264" s="6">
        <v>9493.7999999999993</v>
      </c>
      <c r="H264" s="6"/>
      <c r="I264" s="6"/>
      <c r="J264" s="6"/>
    </row>
    <row r="265" spans="3:10" x14ac:dyDescent="0.25">
      <c r="C265" s="7">
        <v>42426.875</v>
      </c>
      <c r="D265" s="8">
        <v>9494</v>
      </c>
      <c r="E265" s="8">
        <v>9504.7999999999993</v>
      </c>
      <c r="F265" s="8">
        <v>9474.5</v>
      </c>
      <c r="G265" s="8">
        <v>9479.7999999999993</v>
      </c>
      <c r="H265" s="8"/>
      <c r="I265" s="8"/>
      <c r="J265" s="8"/>
    </row>
    <row r="266" spans="3:10" x14ac:dyDescent="0.25">
      <c r="C266" s="5">
        <v>42426.916666666664</v>
      </c>
      <c r="D266" s="6">
        <v>9479.2999999999993</v>
      </c>
      <c r="E266" s="6">
        <v>9501.2999999999993</v>
      </c>
      <c r="F266" s="6">
        <v>9477.2999999999993</v>
      </c>
      <c r="G266" s="6">
        <v>9483.2999999999993</v>
      </c>
      <c r="H266" s="6"/>
      <c r="I266" s="6"/>
      <c r="J266" s="6"/>
    </row>
    <row r="267" spans="3:10" x14ac:dyDescent="0.25">
      <c r="C267" s="7">
        <v>42429.041666666664</v>
      </c>
      <c r="D267" s="8">
        <v>9468.4</v>
      </c>
      <c r="E267" s="8">
        <v>9468.4</v>
      </c>
      <c r="F267" s="8">
        <v>9430</v>
      </c>
      <c r="G267" s="8">
        <v>9442.7999999999993</v>
      </c>
      <c r="H267" s="8"/>
      <c r="I267" s="8"/>
      <c r="J267" s="8"/>
    </row>
    <row r="268" spans="3:10" x14ac:dyDescent="0.25">
      <c r="C268" s="5">
        <v>42429.083333333336</v>
      </c>
      <c r="D268" s="6">
        <v>9442.4</v>
      </c>
      <c r="E268" s="6">
        <v>9488.7999999999993</v>
      </c>
      <c r="F268" s="6">
        <v>9442</v>
      </c>
      <c r="G268" s="6">
        <v>9480.7999999999993</v>
      </c>
      <c r="H268" s="6"/>
      <c r="I268" s="6"/>
      <c r="J268" s="6"/>
    </row>
    <row r="269" spans="3:10" x14ac:dyDescent="0.25">
      <c r="C269" s="7">
        <v>42429.125</v>
      </c>
      <c r="D269" s="8">
        <v>9480.4</v>
      </c>
      <c r="E269" s="8">
        <v>9486.4</v>
      </c>
      <c r="F269" s="8">
        <v>9443.7999999999993</v>
      </c>
      <c r="G269" s="8">
        <v>9449.4</v>
      </c>
      <c r="H269" s="8"/>
      <c r="I269" s="8"/>
      <c r="J269" s="8"/>
    </row>
    <row r="270" spans="3:10" x14ac:dyDescent="0.25">
      <c r="C270" s="5">
        <v>42429.166666666664</v>
      </c>
      <c r="D270" s="6">
        <v>9449</v>
      </c>
      <c r="E270" s="6">
        <v>9467.6</v>
      </c>
      <c r="F270" s="6">
        <v>9437.7999999999993</v>
      </c>
      <c r="G270" s="6">
        <v>9467.2000000000007</v>
      </c>
      <c r="H270" s="6"/>
      <c r="I270" s="6"/>
      <c r="J270" s="6"/>
    </row>
    <row r="271" spans="3:10" x14ac:dyDescent="0.25">
      <c r="C271" s="7">
        <v>42429.208333333336</v>
      </c>
      <c r="D271" s="8">
        <v>9466.7999999999993</v>
      </c>
      <c r="E271" s="8">
        <v>9480.7999999999993</v>
      </c>
      <c r="F271" s="8">
        <v>9451.6</v>
      </c>
      <c r="G271" s="8">
        <v>9454.7999999999993</v>
      </c>
      <c r="H271" s="8"/>
      <c r="I271" s="8"/>
      <c r="J271" s="8"/>
    </row>
    <row r="272" spans="3:10" x14ac:dyDescent="0.25">
      <c r="C272" s="5">
        <v>42429.25</v>
      </c>
      <c r="D272" s="6">
        <v>9455.2000000000007</v>
      </c>
      <c r="E272" s="6">
        <v>9462</v>
      </c>
      <c r="F272" s="6">
        <v>9424.4</v>
      </c>
      <c r="G272" s="6">
        <v>9432.4</v>
      </c>
      <c r="H272" s="6"/>
      <c r="I272" s="6"/>
      <c r="J272" s="6"/>
    </row>
    <row r="273" spans="3:10" x14ac:dyDescent="0.25">
      <c r="C273" s="7">
        <v>42429.291666666664</v>
      </c>
      <c r="D273" s="8">
        <v>9432.7999999999993</v>
      </c>
      <c r="E273" s="8">
        <v>9440.2000000000007</v>
      </c>
      <c r="F273" s="8">
        <v>9402.6</v>
      </c>
      <c r="G273" s="8">
        <v>9402.6</v>
      </c>
      <c r="H273" s="8"/>
      <c r="I273" s="8"/>
      <c r="J273" s="8"/>
    </row>
    <row r="274" spans="3:10" x14ac:dyDescent="0.25">
      <c r="C274" s="5">
        <v>42429.333333333336</v>
      </c>
      <c r="D274" s="6">
        <v>9403.7999999999993</v>
      </c>
      <c r="E274" s="6">
        <v>9431.4</v>
      </c>
      <c r="F274" s="6">
        <v>9378.7999999999993</v>
      </c>
      <c r="G274" s="6">
        <v>9431.4</v>
      </c>
      <c r="H274" s="6"/>
      <c r="I274" s="6"/>
      <c r="J274" s="6"/>
    </row>
    <row r="275" spans="3:10" x14ac:dyDescent="0.25">
      <c r="C275" s="7">
        <v>42429.375</v>
      </c>
      <c r="D275" s="8">
        <v>9431.2999999999993</v>
      </c>
      <c r="E275" s="8">
        <v>9442</v>
      </c>
      <c r="F275" s="8">
        <v>9402</v>
      </c>
      <c r="G275" s="8">
        <v>9427.7999999999993</v>
      </c>
      <c r="H275" s="8"/>
      <c r="I275" s="8"/>
      <c r="J275" s="8"/>
    </row>
    <row r="276" spans="3:10" x14ac:dyDescent="0.25">
      <c r="C276" s="5">
        <v>42429.416666666664</v>
      </c>
      <c r="D276" s="6">
        <v>9428.5</v>
      </c>
      <c r="E276" s="6">
        <v>9445.5</v>
      </c>
      <c r="F276" s="6">
        <v>9337.5</v>
      </c>
      <c r="G276" s="6">
        <v>9350</v>
      </c>
      <c r="H276" s="6"/>
      <c r="I276" s="6"/>
      <c r="J276" s="6"/>
    </row>
    <row r="277" spans="3:10" x14ac:dyDescent="0.25">
      <c r="C277" s="7">
        <v>42429.458333333336</v>
      </c>
      <c r="D277" s="8">
        <v>9351.2000000000007</v>
      </c>
      <c r="E277" s="8">
        <v>9380.7000000000007</v>
      </c>
      <c r="F277" s="8">
        <v>9331.2000000000007</v>
      </c>
      <c r="G277" s="8">
        <v>9346.5</v>
      </c>
      <c r="H277" s="8"/>
      <c r="I277" s="8"/>
      <c r="J277" s="8"/>
    </row>
    <row r="278" spans="3:10" x14ac:dyDescent="0.25">
      <c r="C278" s="5">
        <v>42429.5</v>
      </c>
      <c r="D278" s="6">
        <v>9346</v>
      </c>
      <c r="E278" s="6">
        <v>9423.2000000000007</v>
      </c>
      <c r="F278" s="6">
        <v>9345.7000000000007</v>
      </c>
      <c r="G278" s="6">
        <v>9350.7000000000007</v>
      </c>
      <c r="H278" s="6"/>
      <c r="I278" s="6"/>
      <c r="J278" s="6"/>
    </row>
    <row r="279" spans="3:10" x14ac:dyDescent="0.25">
      <c r="C279" s="7">
        <v>42429.541666666664</v>
      </c>
      <c r="D279" s="8">
        <v>9351</v>
      </c>
      <c r="E279" s="8">
        <v>9420.7000000000007</v>
      </c>
      <c r="F279" s="8">
        <v>9345.2000000000007</v>
      </c>
      <c r="G279" s="8">
        <v>9416.2000000000007</v>
      </c>
      <c r="H279" s="8"/>
      <c r="I279" s="8"/>
      <c r="J279" s="8"/>
    </row>
    <row r="280" spans="3:10" x14ac:dyDescent="0.25">
      <c r="C280" s="5">
        <v>42429.583333333336</v>
      </c>
      <c r="D280" s="6">
        <v>9417</v>
      </c>
      <c r="E280" s="6">
        <v>9432.2000000000007</v>
      </c>
      <c r="F280" s="6">
        <v>9394.2000000000007</v>
      </c>
      <c r="G280" s="6">
        <v>9403.5</v>
      </c>
      <c r="H280" s="6"/>
      <c r="I280" s="6"/>
      <c r="J280" s="6"/>
    </row>
    <row r="281" spans="3:10" x14ac:dyDescent="0.25">
      <c r="C281" s="7">
        <v>42429.625</v>
      </c>
      <c r="D281" s="8">
        <v>9403.2000000000007</v>
      </c>
      <c r="E281" s="8">
        <v>9468.2000000000007</v>
      </c>
      <c r="F281" s="8">
        <v>9402.7000000000007</v>
      </c>
      <c r="G281" s="8">
        <v>9448.2000000000007</v>
      </c>
      <c r="H281" s="8"/>
      <c r="I281" s="8"/>
      <c r="J281" s="8"/>
    </row>
    <row r="282" spans="3:10" x14ac:dyDescent="0.25">
      <c r="C282" s="5">
        <v>42429.666666666664</v>
      </c>
      <c r="D282" s="6">
        <v>9448</v>
      </c>
      <c r="E282" s="6">
        <v>9454.7000000000007</v>
      </c>
      <c r="F282" s="6">
        <v>9390</v>
      </c>
      <c r="G282" s="6">
        <v>9412.5</v>
      </c>
      <c r="H282" s="6"/>
      <c r="I282" s="6"/>
      <c r="J282" s="6"/>
    </row>
    <row r="283" spans="3:10" x14ac:dyDescent="0.25">
      <c r="C283" s="7">
        <v>42429.708333333336</v>
      </c>
      <c r="D283" s="8">
        <v>9411.7000000000007</v>
      </c>
      <c r="E283" s="8">
        <v>9441.5</v>
      </c>
      <c r="F283" s="8">
        <v>9395</v>
      </c>
      <c r="G283" s="8">
        <v>9438.5</v>
      </c>
      <c r="H283" s="8"/>
      <c r="I283" s="8"/>
      <c r="J283" s="8"/>
    </row>
    <row r="284" spans="3:10" x14ac:dyDescent="0.25">
      <c r="C284" s="5">
        <v>42429.75</v>
      </c>
      <c r="D284" s="6">
        <v>9438</v>
      </c>
      <c r="E284" s="6">
        <v>9507.7000000000007</v>
      </c>
      <c r="F284" s="6">
        <v>9433.5</v>
      </c>
      <c r="G284" s="6">
        <v>9486.7000000000007</v>
      </c>
      <c r="H284" s="6"/>
      <c r="I284" s="6"/>
      <c r="J284" s="6"/>
    </row>
    <row r="285" spans="3:10" x14ac:dyDescent="0.25">
      <c r="C285" s="7">
        <v>42429.791666666664</v>
      </c>
      <c r="D285" s="8">
        <v>9487</v>
      </c>
      <c r="E285" s="8">
        <v>9492.5</v>
      </c>
      <c r="F285" s="8">
        <v>9467.5</v>
      </c>
      <c r="G285" s="8">
        <v>9475</v>
      </c>
      <c r="H285" s="8"/>
      <c r="I285" s="8"/>
      <c r="J285" s="8"/>
    </row>
    <row r="286" spans="3:10" x14ac:dyDescent="0.25">
      <c r="C286" s="5">
        <v>42429.833333333336</v>
      </c>
      <c r="D286" s="6">
        <v>9474.7000000000007</v>
      </c>
      <c r="E286" s="6">
        <v>9479</v>
      </c>
      <c r="F286" s="6">
        <v>9451.2000000000007</v>
      </c>
      <c r="G286" s="6">
        <v>9461</v>
      </c>
      <c r="H286" s="6"/>
      <c r="I286" s="6"/>
      <c r="J286" s="6"/>
    </row>
    <row r="287" spans="3:10" x14ac:dyDescent="0.25">
      <c r="C287" s="7">
        <v>42429.875</v>
      </c>
      <c r="D287" s="8">
        <v>9461.2000000000007</v>
      </c>
      <c r="E287" s="8">
        <v>9462.5</v>
      </c>
      <c r="F287" s="8">
        <v>9414.5</v>
      </c>
      <c r="G287" s="8">
        <v>9417.7000000000007</v>
      </c>
      <c r="H287" s="8"/>
      <c r="I287" s="8"/>
      <c r="J287" s="8"/>
    </row>
    <row r="288" spans="3:10" x14ac:dyDescent="0.25">
      <c r="C288" s="5">
        <v>42429.916666666664</v>
      </c>
      <c r="D288" s="6">
        <v>9418</v>
      </c>
      <c r="E288" s="6">
        <v>9429.5</v>
      </c>
      <c r="F288" s="6">
        <v>9395.5</v>
      </c>
      <c r="G288" s="6">
        <v>9409</v>
      </c>
      <c r="H288" s="6"/>
      <c r="I288" s="6"/>
      <c r="J288" s="6"/>
    </row>
    <row r="289" spans="3:10" x14ac:dyDescent="0.25">
      <c r="C289" s="7">
        <v>42429.958333333336</v>
      </c>
      <c r="D289" s="8">
        <v>9408.5</v>
      </c>
      <c r="E289" s="8">
        <v>9422.6</v>
      </c>
      <c r="F289" s="8">
        <v>9380.7999999999993</v>
      </c>
      <c r="G289" s="8">
        <v>9399.4</v>
      </c>
      <c r="H289" s="8"/>
      <c r="I289" s="8"/>
      <c r="J289" s="8"/>
    </row>
    <row r="290" spans="3:10" x14ac:dyDescent="0.25">
      <c r="C290" s="5">
        <v>42430</v>
      </c>
      <c r="D290" s="6">
        <v>9399.4</v>
      </c>
      <c r="E290" s="6">
        <v>9399.7999999999993</v>
      </c>
      <c r="F290" s="6">
        <v>9397.7999999999993</v>
      </c>
      <c r="G290" s="6">
        <v>9399</v>
      </c>
      <c r="H290" s="6"/>
      <c r="I290" s="6"/>
      <c r="J290" s="6"/>
    </row>
    <row r="291" spans="3:10" x14ac:dyDescent="0.25">
      <c r="C291" s="7">
        <v>42430.041666666664</v>
      </c>
      <c r="D291" s="8">
        <v>9398.2000000000007</v>
      </c>
      <c r="E291" s="8">
        <v>9430.4</v>
      </c>
      <c r="F291" s="8">
        <v>9392.6</v>
      </c>
      <c r="G291" s="8">
        <v>9420.7999999999993</v>
      </c>
      <c r="H291" s="8"/>
      <c r="I291" s="8"/>
      <c r="J291" s="8"/>
    </row>
    <row r="292" spans="3:10" x14ac:dyDescent="0.25">
      <c r="C292" s="5">
        <v>42430.083333333336</v>
      </c>
      <c r="D292" s="6">
        <v>9420.4</v>
      </c>
      <c r="E292" s="6">
        <v>9430.7999999999993</v>
      </c>
      <c r="F292" s="6">
        <v>9381.4</v>
      </c>
      <c r="G292" s="6">
        <v>9383.4</v>
      </c>
      <c r="H292" s="6"/>
      <c r="I292" s="6"/>
      <c r="J292" s="6"/>
    </row>
    <row r="293" spans="3:10" x14ac:dyDescent="0.25">
      <c r="C293" s="7">
        <v>42430.125</v>
      </c>
      <c r="D293" s="8">
        <v>9383.7999999999993</v>
      </c>
      <c r="E293" s="8">
        <v>9408.2000000000007</v>
      </c>
      <c r="F293" s="8">
        <v>9350.4</v>
      </c>
      <c r="G293" s="8">
        <v>9359.2000000000007</v>
      </c>
      <c r="H293" s="8"/>
      <c r="I293" s="8"/>
      <c r="J293" s="8"/>
    </row>
    <row r="294" spans="3:10" x14ac:dyDescent="0.25">
      <c r="C294" s="5">
        <v>42430.166666666664</v>
      </c>
      <c r="D294" s="6">
        <v>9359.6</v>
      </c>
      <c r="E294" s="6">
        <v>9378</v>
      </c>
      <c r="F294" s="6">
        <v>9355.2000000000007</v>
      </c>
      <c r="G294" s="6">
        <v>9368.4</v>
      </c>
      <c r="H294" s="6"/>
      <c r="I294" s="6"/>
      <c r="J294" s="6"/>
    </row>
    <row r="295" spans="3:10" x14ac:dyDescent="0.25">
      <c r="C295" s="7">
        <v>42430.208333333336</v>
      </c>
      <c r="D295" s="8">
        <v>9368</v>
      </c>
      <c r="E295" s="8">
        <v>9391.6</v>
      </c>
      <c r="F295" s="8">
        <v>9366.4</v>
      </c>
      <c r="G295" s="8">
        <v>9390.7999999999993</v>
      </c>
      <c r="H295" s="8"/>
      <c r="I295" s="8"/>
      <c r="J295" s="8"/>
    </row>
    <row r="296" spans="3:10" x14ac:dyDescent="0.25">
      <c r="C296" s="5">
        <v>42430.25</v>
      </c>
      <c r="D296" s="6">
        <v>9391.2000000000007</v>
      </c>
      <c r="E296" s="6">
        <v>9398.7999999999993</v>
      </c>
      <c r="F296" s="6">
        <v>9387.2000000000007</v>
      </c>
      <c r="G296" s="6">
        <v>9396.2000000000007</v>
      </c>
      <c r="H296" s="6"/>
      <c r="I296" s="6"/>
      <c r="J296" s="6"/>
    </row>
    <row r="297" spans="3:10" x14ac:dyDescent="0.25">
      <c r="C297" s="7">
        <v>42430.291666666664</v>
      </c>
      <c r="D297" s="8">
        <v>9395.4</v>
      </c>
      <c r="E297" s="8">
        <v>9398.2000000000007</v>
      </c>
      <c r="F297" s="8">
        <v>9366.6</v>
      </c>
      <c r="G297" s="8">
        <v>9393.4</v>
      </c>
      <c r="H297" s="8"/>
      <c r="I297" s="8"/>
      <c r="J297" s="8"/>
    </row>
    <row r="298" spans="3:10" x14ac:dyDescent="0.25">
      <c r="C298" s="5">
        <v>42430.333333333336</v>
      </c>
      <c r="D298" s="6">
        <v>9393.7999999999993</v>
      </c>
      <c r="E298" s="6">
        <v>9433</v>
      </c>
      <c r="F298" s="6">
        <v>9393.7999999999993</v>
      </c>
      <c r="G298" s="6">
        <v>9427</v>
      </c>
      <c r="H298" s="6"/>
      <c r="I298" s="6"/>
      <c r="J298" s="6"/>
    </row>
    <row r="299" spans="3:10" x14ac:dyDescent="0.25">
      <c r="C299" s="7">
        <v>42430.375</v>
      </c>
      <c r="D299" s="8">
        <v>9429.2000000000007</v>
      </c>
      <c r="E299" s="8">
        <v>9490.2000000000007</v>
      </c>
      <c r="F299" s="8">
        <v>9424</v>
      </c>
      <c r="G299" s="8">
        <v>9488.2000000000007</v>
      </c>
      <c r="H299" s="8"/>
      <c r="I299" s="8"/>
      <c r="J299" s="8"/>
    </row>
    <row r="300" spans="3:10" x14ac:dyDescent="0.25">
      <c r="C300" s="5">
        <v>42430.416666666664</v>
      </c>
      <c r="D300" s="6">
        <v>9489.2000000000007</v>
      </c>
      <c r="E300" s="6">
        <v>9657.4</v>
      </c>
      <c r="F300" s="6">
        <v>9467.5</v>
      </c>
      <c r="G300" s="6">
        <v>9613.9</v>
      </c>
      <c r="H300" s="6"/>
      <c r="I300" s="6"/>
      <c r="J300" s="6"/>
    </row>
    <row r="301" spans="3:10" x14ac:dyDescent="0.25">
      <c r="C301" s="7">
        <v>42430.458333333336</v>
      </c>
      <c r="D301" s="8">
        <v>9614.2000000000007</v>
      </c>
      <c r="E301" s="8">
        <v>9618.9</v>
      </c>
      <c r="F301" s="8">
        <v>9574.9</v>
      </c>
      <c r="G301" s="8">
        <v>9598.9</v>
      </c>
      <c r="H301" s="8"/>
      <c r="I301" s="8"/>
      <c r="J301" s="8"/>
    </row>
    <row r="302" spans="3:10" x14ac:dyDescent="0.25">
      <c r="C302" s="5">
        <v>42430.5</v>
      </c>
      <c r="D302" s="6">
        <v>9599.7000000000007</v>
      </c>
      <c r="E302" s="6">
        <v>9675.4</v>
      </c>
      <c r="F302" s="6">
        <v>9599.7000000000007</v>
      </c>
      <c r="G302" s="6">
        <v>9638.9</v>
      </c>
      <c r="H302" s="6"/>
      <c r="I302" s="6"/>
      <c r="J302" s="6"/>
    </row>
    <row r="303" spans="3:10" x14ac:dyDescent="0.25">
      <c r="C303" s="7">
        <v>42430.541666666664</v>
      </c>
      <c r="D303" s="8">
        <v>9639.9</v>
      </c>
      <c r="E303" s="8">
        <v>9666.2000000000007</v>
      </c>
      <c r="F303" s="8">
        <v>9619.2000000000007</v>
      </c>
      <c r="G303" s="8">
        <v>9639.9</v>
      </c>
      <c r="H303" s="8"/>
      <c r="I303" s="8"/>
      <c r="J303" s="8"/>
    </row>
    <row r="304" spans="3:10" x14ac:dyDescent="0.25">
      <c r="C304" s="5">
        <v>42430.583333333336</v>
      </c>
      <c r="D304" s="6">
        <v>9640.4</v>
      </c>
      <c r="E304" s="6">
        <v>9657.2000000000007</v>
      </c>
      <c r="F304" s="6">
        <v>9636.2000000000007</v>
      </c>
      <c r="G304" s="6">
        <v>9638.9</v>
      </c>
      <c r="H304" s="6"/>
      <c r="I304" s="6"/>
      <c r="J304" s="6"/>
    </row>
    <row r="305" spans="3:10" x14ac:dyDescent="0.25">
      <c r="C305" s="7">
        <v>42430.625</v>
      </c>
      <c r="D305" s="8">
        <v>9639.4</v>
      </c>
      <c r="E305" s="8">
        <v>9654.4</v>
      </c>
      <c r="F305" s="8">
        <v>9606.7000000000007</v>
      </c>
      <c r="G305" s="8">
        <v>9631.4</v>
      </c>
      <c r="H305" s="8"/>
      <c r="I305" s="8"/>
      <c r="J305" s="8"/>
    </row>
    <row r="306" spans="3:10" x14ac:dyDescent="0.25">
      <c r="C306" s="5">
        <v>42430.666666666664</v>
      </c>
      <c r="D306" s="6">
        <v>9631.2000000000007</v>
      </c>
      <c r="E306" s="6">
        <v>9656.2000000000007</v>
      </c>
      <c r="F306" s="6">
        <v>9617.2000000000007</v>
      </c>
      <c r="G306" s="6">
        <v>9646.2000000000007</v>
      </c>
      <c r="H306" s="6"/>
      <c r="I306" s="6"/>
      <c r="J306" s="6"/>
    </row>
    <row r="307" spans="3:10" x14ac:dyDescent="0.25">
      <c r="C307" s="7">
        <v>42430.708333333336</v>
      </c>
      <c r="D307" s="8">
        <v>9650.2000000000007</v>
      </c>
      <c r="E307" s="8">
        <v>9711.4</v>
      </c>
      <c r="F307" s="8">
        <v>9650.2000000000007</v>
      </c>
      <c r="G307" s="8">
        <v>9685.9</v>
      </c>
      <c r="H307" s="8"/>
      <c r="I307" s="8"/>
      <c r="J307" s="8"/>
    </row>
    <row r="308" spans="3:10" x14ac:dyDescent="0.25">
      <c r="C308" s="5">
        <v>42430.75</v>
      </c>
      <c r="D308" s="6">
        <v>9686.7000000000007</v>
      </c>
      <c r="E308" s="6">
        <v>9749.2000000000007</v>
      </c>
      <c r="F308" s="6">
        <v>9679.7000000000007</v>
      </c>
      <c r="G308" s="6">
        <v>9748.4</v>
      </c>
      <c r="H308" s="6"/>
      <c r="I308" s="6"/>
      <c r="J308" s="6"/>
    </row>
    <row r="309" spans="3:10" x14ac:dyDescent="0.25">
      <c r="C309" s="7">
        <v>42430.791666666664</v>
      </c>
      <c r="D309" s="8">
        <v>9748.2000000000007</v>
      </c>
      <c r="E309" s="8">
        <v>9767.4</v>
      </c>
      <c r="F309" s="8">
        <v>9746.4</v>
      </c>
      <c r="G309" s="8">
        <v>9759.9</v>
      </c>
      <c r="H309" s="8"/>
      <c r="I309" s="8"/>
      <c r="J309" s="8"/>
    </row>
    <row r="310" spans="3:10" x14ac:dyDescent="0.25">
      <c r="C310" s="5">
        <v>42430.833333333336</v>
      </c>
      <c r="D310" s="6">
        <v>9759.4</v>
      </c>
      <c r="E310" s="6">
        <v>9765.4</v>
      </c>
      <c r="F310" s="6">
        <v>9746.7000000000007</v>
      </c>
      <c r="G310" s="6">
        <v>9754.4</v>
      </c>
      <c r="H310" s="6"/>
      <c r="I310" s="6"/>
      <c r="J310" s="6"/>
    </row>
    <row r="311" spans="3:10" x14ac:dyDescent="0.25">
      <c r="C311" s="7">
        <v>42430.875</v>
      </c>
      <c r="D311" s="8">
        <v>9754.2000000000007</v>
      </c>
      <c r="E311" s="8">
        <v>9766.4</v>
      </c>
      <c r="F311" s="8">
        <v>9745.2000000000007</v>
      </c>
      <c r="G311" s="8">
        <v>9764.4</v>
      </c>
      <c r="H311" s="8"/>
      <c r="I311" s="8"/>
      <c r="J311" s="8"/>
    </row>
    <row r="312" spans="3:10" x14ac:dyDescent="0.25">
      <c r="C312" s="5">
        <v>42430.916666666664</v>
      </c>
      <c r="D312" s="6">
        <v>9764.9</v>
      </c>
      <c r="E312" s="6">
        <v>9777.9</v>
      </c>
      <c r="F312" s="6">
        <v>9750.7000000000007</v>
      </c>
      <c r="G312" s="6">
        <v>9769.4</v>
      </c>
      <c r="H312" s="6"/>
      <c r="I312" s="6"/>
      <c r="J312" s="6"/>
    </row>
    <row r="313" spans="3:10" x14ac:dyDescent="0.25">
      <c r="C313" s="7">
        <v>42430.958333333336</v>
      </c>
      <c r="D313" s="8">
        <v>9767.7999999999993</v>
      </c>
      <c r="E313" s="8">
        <v>9783.1</v>
      </c>
      <c r="F313" s="8">
        <v>9763.9</v>
      </c>
      <c r="G313" s="8">
        <v>9775.9</v>
      </c>
      <c r="H313" s="8"/>
      <c r="I313" s="8"/>
      <c r="J313" s="8"/>
    </row>
    <row r="314" spans="3:10" x14ac:dyDescent="0.25">
      <c r="C314" s="5">
        <v>42431</v>
      </c>
      <c r="D314" s="6">
        <v>9775.5</v>
      </c>
      <c r="E314" s="6">
        <v>9776.7000000000007</v>
      </c>
      <c r="F314" s="6">
        <v>9775.5</v>
      </c>
      <c r="G314" s="6">
        <v>9775.9</v>
      </c>
      <c r="H314" s="6"/>
      <c r="I314" s="6"/>
      <c r="J314" s="6"/>
    </row>
    <row r="315" spans="3:10" x14ac:dyDescent="0.25">
      <c r="C315" s="7">
        <v>42431.041666666664</v>
      </c>
      <c r="D315" s="8">
        <v>9769.9</v>
      </c>
      <c r="E315" s="8">
        <v>9771.9</v>
      </c>
      <c r="F315" s="8">
        <v>9759.1</v>
      </c>
      <c r="G315" s="8">
        <v>9763.2999999999993</v>
      </c>
      <c r="H315" s="8"/>
      <c r="I315" s="8"/>
      <c r="J315" s="8"/>
    </row>
    <row r="316" spans="3:10" x14ac:dyDescent="0.25">
      <c r="C316" s="5">
        <v>42431.083333333336</v>
      </c>
      <c r="D316" s="6">
        <v>9762.9</v>
      </c>
      <c r="E316" s="6">
        <v>9767.2999999999993</v>
      </c>
      <c r="F316" s="6">
        <v>9751.7000000000007</v>
      </c>
      <c r="G316" s="6">
        <v>9764.1</v>
      </c>
      <c r="H316" s="6"/>
      <c r="I316" s="6"/>
      <c r="J316" s="6"/>
    </row>
    <row r="317" spans="3:10" x14ac:dyDescent="0.25">
      <c r="C317" s="7">
        <v>42431.125</v>
      </c>
      <c r="D317" s="8">
        <v>9764.5</v>
      </c>
      <c r="E317" s="8">
        <v>9783.9</v>
      </c>
      <c r="F317" s="8">
        <v>9762.5</v>
      </c>
      <c r="G317" s="8">
        <v>9776.2999999999993</v>
      </c>
      <c r="H317" s="8"/>
      <c r="I317" s="8"/>
      <c r="J317" s="8"/>
    </row>
    <row r="318" spans="3:10" x14ac:dyDescent="0.25">
      <c r="C318" s="5">
        <v>42431.166666666664</v>
      </c>
      <c r="D318" s="6">
        <v>9775.9</v>
      </c>
      <c r="E318" s="6">
        <v>9788.7000000000007</v>
      </c>
      <c r="F318" s="6">
        <v>9769.9</v>
      </c>
      <c r="G318" s="6">
        <v>9785.9</v>
      </c>
      <c r="H318" s="6"/>
      <c r="I318" s="6"/>
      <c r="J318" s="6"/>
    </row>
    <row r="319" spans="3:10" x14ac:dyDescent="0.25">
      <c r="C319" s="7">
        <v>42431.208333333336</v>
      </c>
      <c r="D319" s="8">
        <v>9784.7000000000007</v>
      </c>
      <c r="E319" s="8">
        <v>9790.7000000000007</v>
      </c>
      <c r="F319" s="8">
        <v>9776.2999999999993</v>
      </c>
      <c r="G319" s="8">
        <v>9788.2999999999993</v>
      </c>
      <c r="H319" s="8"/>
      <c r="I319" s="8"/>
      <c r="J319" s="8"/>
    </row>
    <row r="320" spans="3:10" x14ac:dyDescent="0.25">
      <c r="C320" s="5">
        <v>42431.25</v>
      </c>
      <c r="D320" s="6">
        <v>9788.7000000000007</v>
      </c>
      <c r="E320" s="6">
        <v>9813.1</v>
      </c>
      <c r="F320" s="6">
        <v>9785.1</v>
      </c>
      <c r="G320" s="6">
        <v>9805.9</v>
      </c>
      <c r="H320" s="6"/>
      <c r="I320" s="6"/>
      <c r="J320" s="6"/>
    </row>
    <row r="321" spans="3:10" x14ac:dyDescent="0.25">
      <c r="C321" s="7">
        <v>42431.291666666664</v>
      </c>
      <c r="D321" s="8">
        <v>9805.5</v>
      </c>
      <c r="E321" s="8">
        <v>9825.7000000000007</v>
      </c>
      <c r="F321" s="8">
        <v>9802.7000000000007</v>
      </c>
      <c r="G321" s="8">
        <v>9814.5</v>
      </c>
      <c r="H321" s="8"/>
      <c r="I321" s="8"/>
      <c r="J321" s="8"/>
    </row>
    <row r="322" spans="3:10" x14ac:dyDescent="0.25">
      <c r="C322" s="5">
        <v>42431.333333333336</v>
      </c>
      <c r="D322" s="6">
        <v>9815.7000000000007</v>
      </c>
      <c r="E322" s="6">
        <v>9847.7000000000007</v>
      </c>
      <c r="F322" s="6">
        <v>9812.5</v>
      </c>
      <c r="G322" s="6">
        <v>9813.7000000000007</v>
      </c>
      <c r="H322" s="6"/>
      <c r="I322" s="6"/>
      <c r="J322" s="6"/>
    </row>
    <row r="323" spans="3:10" x14ac:dyDescent="0.25">
      <c r="C323" s="7">
        <v>42431.375</v>
      </c>
      <c r="D323" s="8">
        <v>9811.4</v>
      </c>
      <c r="E323" s="8">
        <v>9832.9</v>
      </c>
      <c r="F323" s="8">
        <v>9777.2000000000007</v>
      </c>
      <c r="G323" s="8">
        <v>9797.2000000000007</v>
      </c>
      <c r="H323" s="8"/>
      <c r="I323" s="8"/>
      <c r="J323" s="8"/>
    </row>
    <row r="324" spans="3:10" x14ac:dyDescent="0.25">
      <c r="C324" s="5">
        <v>42431.416666666664</v>
      </c>
      <c r="D324" s="6">
        <v>9797.4</v>
      </c>
      <c r="E324" s="6">
        <v>9839.5</v>
      </c>
      <c r="F324" s="6">
        <v>9744.9</v>
      </c>
      <c r="G324" s="6">
        <v>9827.7999999999993</v>
      </c>
      <c r="H324" s="6"/>
      <c r="I324" s="6"/>
      <c r="J324" s="6"/>
    </row>
    <row r="325" spans="3:10" x14ac:dyDescent="0.25">
      <c r="C325" s="7">
        <v>42431.458333333336</v>
      </c>
      <c r="D325" s="8">
        <v>9827</v>
      </c>
      <c r="E325" s="8">
        <v>9828.7999999999993</v>
      </c>
      <c r="F325" s="8">
        <v>9731.2999999999993</v>
      </c>
      <c r="G325" s="8">
        <v>9735</v>
      </c>
      <c r="H325" s="8"/>
      <c r="I325" s="8"/>
      <c r="J325" s="8"/>
    </row>
    <row r="326" spans="3:10" x14ac:dyDescent="0.25">
      <c r="C326" s="5">
        <v>42431.5</v>
      </c>
      <c r="D326" s="6">
        <v>9736</v>
      </c>
      <c r="E326" s="6">
        <v>9749.5</v>
      </c>
      <c r="F326" s="6">
        <v>9713</v>
      </c>
      <c r="G326" s="6">
        <v>9718.7999999999993</v>
      </c>
      <c r="H326" s="6"/>
      <c r="I326" s="6"/>
      <c r="J326" s="6"/>
    </row>
    <row r="327" spans="3:10" x14ac:dyDescent="0.25">
      <c r="C327" s="7">
        <v>42431.541666666664</v>
      </c>
      <c r="D327" s="8">
        <v>9719</v>
      </c>
      <c r="E327" s="8">
        <v>9757.2999999999993</v>
      </c>
      <c r="F327" s="8">
        <v>9715.2999999999993</v>
      </c>
      <c r="G327" s="8">
        <v>9753</v>
      </c>
      <c r="H327" s="8"/>
      <c r="I327" s="8"/>
      <c r="J327" s="8"/>
    </row>
    <row r="328" spans="3:10" x14ac:dyDescent="0.25">
      <c r="C328" s="5">
        <v>42431.583333333336</v>
      </c>
      <c r="D328" s="6">
        <v>9753.5</v>
      </c>
      <c r="E328" s="6">
        <v>9777</v>
      </c>
      <c r="F328" s="6">
        <v>9726</v>
      </c>
      <c r="G328" s="6">
        <v>9756.2999999999993</v>
      </c>
      <c r="H328" s="6"/>
      <c r="I328" s="6"/>
      <c r="J328" s="6"/>
    </row>
    <row r="329" spans="3:10" x14ac:dyDescent="0.25">
      <c r="C329" s="7">
        <v>42431.625</v>
      </c>
      <c r="D329" s="8">
        <v>9756</v>
      </c>
      <c r="E329" s="8">
        <v>9764</v>
      </c>
      <c r="F329" s="8">
        <v>9719.5</v>
      </c>
      <c r="G329" s="8">
        <v>9727.7999999999993</v>
      </c>
      <c r="H329" s="8"/>
      <c r="I329" s="8"/>
      <c r="J329" s="8"/>
    </row>
    <row r="330" spans="3:10" x14ac:dyDescent="0.25">
      <c r="C330" s="5">
        <v>42431.666666666664</v>
      </c>
      <c r="D330" s="6">
        <v>9728</v>
      </c>
      <c r="E330" s="6">
        <v>9743.7999999999993</v>
      </c>
      <c r="F330" s="6">
        <v>9694.5</v>
      </c>
      <c r="G330" s="6">
        <v>9704.2999999999993</v>
      </c>
      <c r="H330" s="6"/>
      <c r="I330" s="6"/>
      <c r="J330" s="6"/>
    </row>
    <row r="331" spans="3:10" x14ac:dyDescent="0.25">
      <c r="C331" s="7">
        <v>42431.708333333336</v>
      </c>
      <c r="D331" s="8">
        <v>9703.5</v>
      </c>
      <c r="E331" s="8">
        <v>9750.5</v>
      </c>
      <c r="F331" s="8">
        <v>9696.5</v>
      </c>
      <c r="G331" s="8">
        <v>9748.5</v>
      </c>
      <c r="H331" s="8"/>
      <c r="I331" s="8"/>
      <c r="J331" s="8"/>
    </row>
    <row r="332" spans="3:10" x14ac:dyDescent="0.25">
      <c r="C332" s="5">
        <v>42431.75</v>
      </c>
      <c r="D332" s="6">
        <v>9748.2999999999993</v>
      </c>
      <c r="E332" s="6">
        <v>9790.5</v>
      </c>
      <c r="F332" s="6">
        <v>9744.5</v>
      </c>
      <c r="G332" s="6">
        <v>9753</v>
      </c>
      <c r="H332" s="6"/>
      <c r="I332" s="6"/>
      <c r="J332" s="6"/>
    </row>
    <row r="333" spans="3:10" x14ac:dyDescent="0.25">
      <c r="C333" s="7">
        <v>42431.791666666664</v>
      </c>
      <c r="D333" s="8">
        <v>9752.7999999999993</v>
      </c>
      <c r="E333" s="8">
        <v>9770.2999999999993</v>
      </c>
      <c r="F333" s="8">
        <v>9740.2999999999993</v>
      </c>
      <c r="G333" s="8">
        <v>9767.5</v>
      </c>
      <c r="H333" s="8"/>
      <c r="I333" s="8"/>
      <c r="J333" s="8"/>
    </row>
    <row r="334" spans="3:10" x14ac:dyDescent="0.25">
      <c r="C334" s="5">
        <v>42431.833333333336</v>
      </c>
      <c r="D334" s="6">
        <v>9768.2999999999993</v>
      </c>
      <c r="E334" s="6">
        <v>9776</v>
      </c>
      <c r="F334" s="6">
        <v>9754.2999999999993</v>
      </c>
      <c r="G334" s="6">
        <v>9756.5</v>
      </c>
      <c r="H334" s="6"/>
      <c r="I334" s="6"/>
      <c r="J334" s="6"/>
    </row>
    <row r="335" spans="3:10" x14ac:dyDescent="0.25">
      <c r="C335" s="7">
        <v>42431.875</v>
      </c>
      <c r="D335" s="8">
        <v>9755.5</v>
      </c>
      <c r="E335" s="8">
        <v>9775.7999999999993</v>
      </c>
      <c r="F335" s="8">
        <v>9743.2999999999993</v>
      </c>
      <c r="G335" s="8">
        <v>9768.5</v>
      </c>
      <c r="H335" s="8"/>
      <c r="I335" s="8"/>
      <c r="J335" s="8"/>
    </row>
    <row r="336" spans="3:10" x14ac:dyDescent="0.25">
      <c r="C336" s="5">
        <v>42431.916666666664</v>
      </c>
      <c r="D336" s="6">
        <v>9768.2999999999993</v>
      </c>
      <c r="E336" s="6">
        <v>9782</v>
      </c>
      <c r="F336" s="6">
        <v>9756.7999999999993</v>
      </c>
      <c r="G336" s="6">
        <v>9781</v>
      </c>
      <c r="H336" s="6"/>
      <c r="I336" s="6"/>
      <c r="J336" s="6"/>
    </row>
    <row r="337" spans="3:10" x14ac:dyDescent="0.25">
      <c r="C337" s="7">
        <v>42431.958333333336</v>
      </c>
      <c r="D337" s="8">
        <v>9781.4</v>
      </c>
      <c r="E337" s="8">
        <v>9785.5</v>
      </c>
      <c r="F337" s="8">
        <v>9763.1</v>
      </c>
      <c r="G337" s="8">
        <v>9765.1</v>
      </c>
      <c r="H337" s="8"/>
      <c r="I337" s="8"/>
      <c r="J337" s="8"/>
    </row>
    <row r="338" spans="3:10" x14ac:dyDescent="0.25">
      <c r="C338" s="5">
        <v>42432</v>
      </c>
      <c r="D338" s="6">
        <v>9763.9</v>
      </c>
      <c r="E338" s="6">
        <v>9767.1</v>
      </c>
      <c r="F338" s="6">
        <v>9763.9</v>
      </c>
      <c r="G338" s="6">
        <v>9765.9</v>
      </c>
      <c r="H338" s="6"/>
      <c r="I338" s="6"/>
      <c r="J338" s="6"/>
    </row>
    <row r="339" spans="3:10" x14ac:dyDescent="0.25">
      <c r="C339" s="7">
        <v>42432.041666666664</v>
      </c>
      <c r="D339" s="8">
        <v>9763.5</v>
      </c>
      <c r="E339" s="8">
        <v>9764.2999999999993</v>
      </c>
      <c r="F339" s="8">
        <v>9746.2999999999993</v>
      </c>
      <c r="G339" s="8">
        <v>9754.9</v>
      </c>
      <c r="H339" s="8"/>
      <c r="I339" s="8"/>
      <c r="J339" s="8"/>
    </row>
    <row r="340" spans="3:10" x14ac:dyDescent="0.25">
      <c r="C340" s="5">
        <v>42432.083333333336</v>
      </c>
      <c r="D340" s="6">
        <v>9754.5</v>
      </c>
      <c r="E340" s="6">
        <v>9774.1</v>
      </c>
      <c r="F340" s="6">
        <v>9753.2999999999993</v>
      </c>
      <c r="G340" s="6">
        <v>9772.5</v>
      </c>
      <c r="H340" s="6"/>
      <c r="I340" s="6"/>
      <c r="J340" s="6"/>
    </row>
    <row r="341" spans="3:10" x14ac:dyDescent="0.25">
      <c r="C341" s="7">
        <v>42432.125</v>
      </c>
      <c r="D341" s="8">
        <v>9771.2999999999993</v>
      </c>
      <c r="E341" s="8">
        <v>9796.1</v>
      </c>
      <c r="F341" s="8">
        <v>9765.2999999999993</v>
      </c>
      <c r="G341" s="8">
        <v>9792.9</v>
      </c>
      <c r="H341" s="8"/>
      <c r="I341" s="8"/>
      <c r="J341" s="8"/>
    </row>
    <row r="342" spans="3:10" x14ac:dyDescent="0.25">
      <c r="C342" s="5">
        <v>42432.166666666664</v>
      </c>
      <c r="D342" s="6">
        <v>9792.1</v>
      </c>
      <c r="E342" s="6">
        <v>9792.1</v>
      </c>
      <c r="F342" s="6">
        <v>9762.7000000000007</v>
      </c>
      <c r="G342" s="6">
        <v>9768.7000000000007</v>
      </c>
      <c r="H342" s="6"/>
      <c r="I342" s="6"/>
      <c r="J342" s="6"/>
    </row>
    <row r="343" spans="3:10" x14ac:dyDescent="0.25">
      <c r="C343" s="7">
        <v>42432.208333333336</v>
      </c>
      <c r="D343" s="8">
        <v>9769.1</v>
      </c>
      <c r="E343" s="8">
        <v>9793.5</v>
      </c>
      <c r="F343" s="8">
        <v>9766.2999999999993</v>
      </c>
      <c r="G343" s="8">
        <v>9790.2999999999993</v>
      </c>
      <c r="H343" s="8"/>
      <c r="I343" s="8"/>
      <c r="J343" s="8"/>
    </row>
    <row r="344" spans="3:10" x14ac:dyDescent="0.25">
      <c r="C344" s="5">
        <v>42432.25</v>
      </c>
      <c r="D344" s="6">
        <v>9790.7000000000007</v>
      </c>
      <c r="E344" s="6">
        <v>9801.2999999999993</v>
      </c>
      <c r="F344" s="6">
        <v>9782.5</v>
      </c>
      <c r="G344" s="6">
        <v>9799.7000000000007</v>
      </c>
      <c r="H344" s="6"/>
      <c r="I344" s="6"/>
      <c r="J344" s="6"/>
    </row>
    <row r="345" spans="3:10" x14ac:dyDescent="0.25">
      <c r="C345" s="7">
        <v>42432.291666666664</v>
      </c>
      <c r="D345" s="8">
        <v>9800.1</v>
      </c>
      <c r="E345" s="8">
        <v>9805.1</v>
      </c>
      <c r="F345" s="8">
        <v>9791.9</v>
      </c>
      <c r="G345" s="8">
        <v>9800.7000000000007</v>
      </c>
      <c r="H345" s="8"/>
      <c r="I345" s="8"/>
      <c r="J345" s="8"/>
    </row>
    <row r="346" spans="3:10" x14ac:dyDescent="0.25">
      <c r="C346" s="5">
        <v>42432.333333333336</v>
      </c>
      <c r="D346" s="6">
        <v>9800.2999999999993</v>
      </c>
      <c r="E346" s="6">
        <v>9806.9</v>
      </c>
      <c r="F346" s="6">
        <v>9786.7000000000007</v>
      </c>
      <c r="G346" s="6">
        <v>9805.2000000000007</v>
      </c>
      <c r="H346" s="6"/>
      <c r="I346" s="6"/>
      <c r="J346" s="6"/>
    </row>
    <row r="347" spans="3:10" x14ac:dyDescent="0.25">
      <c r="C347" s="7">
        <v>42432.375</v>
      </c>
      <c r="D347" s="8">
        <v>9813</v>
      </c>
      <c r="E347" s="8">
        <v>9813</v>
      </c>
      <c r="F347" s="8">
        <v>9788.7999999999993</v>
      </c>
      <c r="G347" s="8">
        <v>9804</v>
      </c>
      <c r="H347" s="8"/>
      <c r="I347" s="8"/>
      <c r="J347" s="8"/>
    </row>
    <row r="348" spans="3:10" x14ac:dyDescent="0.25">
      <c r="C348" s="5">
        <v>42432.416666666664</v>
      </c>
      <c r="D348" s="6">
        <v>9803.7999999999993</v>
      </c>
      <c r="E348" s="6">
        <v>9811.5</v>
      </c>
      <c r="F348" s="6">
        <v>9723.5</v>
      </c>
      <c r="G348" s="6">
        <v>9746.2999999999993</v>
      </c>
      <c r="H348" s="6"/>
      <c r="I348" s="6"/>
      <c r="J348" s="6"/>
    </row>
    <row r="349" spans="3:10" x14ac:dyDescent="0.25">
      <c r="C349" s="7">
        <v>42432.458333333336</v>
      </c>
      <c r="D349" s="8">
        <v>9746.5</v>
      </c>
      <c r="E349" s="8">
        <v>9785.5</v>
      </c>
      <c r="F349" s="8">
        <v>9744</v>
      </c>
      <c r="G349" s="8">
        <v>9775.2999999999993</v>
      </c>
      <c r="H349" s="8"/>
      <c r="I349" s="8"/>
      <c r="J349" s="8"/>
    </row>
    <row r="350" spans="3:10" x14ac:dyDescent="0.25">
      <c r="C350" s="5">
        <v>42432.5</v>
      </c>
      <c r="D350" s="6">
        <v>9775.5</v>
      </c>
      <c r="E350" s="6">
        <v>9790.5</v>
      </c>
      <c r="F350" s="6">
        <v>9761.5</v>
      </c>
      <c r="G350" s="6">
        <v>9787.5</v>
      </c>
      <c r="H350" s="6"/>
      <c r="I350" s="6"/>
      <c r="J350" s="6"/>
    </row>
    <row r="351" spans="3:10" x14ac:dyDescent="0.25">
      <c r="C351" s="7">
        <v>42432.541666666664</v>
      </c>
      <c r="D351" s="8">
        <v>9787.2999999999993</v>
      </c>
      <c r="E351" s="8">
        <v>9794</v>
      </c>
      <c r="F351" s="8">
        <v>9747.5</v>
      </c>
      <c r="G351" s="8">
        <v>9762</v>
      </c>
      <c r="H351" s="8"/>
      <c r="I351" s="8"/>
      <c r="J351" s="8"/>
    </row>
    <row r="352" spans="3:10" x14ac:dyDescent="0.25">
      <c r="C352" s="5">
        <v>42432.583333333336</v>
      </c>
      <c r="D352" s="6">
        <v>9761.5</v>
      </c>
      <c r="E352" s="6">
        <v>9775</v>
      </c>
      <c r="F352" s="6">
        <v>9737.7999999999993</v>
      </c>
      <c r="G352" s="6">
        <v>9749</v>
      </c>
      <c r="H352" s="6"/>
      <c r="I352" s="6"/>
      <c r="J352" s="6"/>
    </row>
    <row r="353" spans="3:10" x14ac:dyDescent="0.25">
      <c r="C353" s="7">
        <v>42432.625</v>
      </c>
      <c r="D353" s="8">
        <v>9748.5</v>
      </c>
      <c r="E353" s="8">
        <v>9770.5</v>
      </c>
      <c r="F353" s="8">
        <v>9734</v>
      </c>
      <c r="G353" s="8">
        <v>9767</v>
      </c>
      <c r="H353" s="8"/>
      <c r="I353" s="8"/>
      <c r="J353" s="8"/>
    </row>
    <row r="354" spans="3:10" x14ac:dyDescent="0.25">
      <c r="C354" s="5">
        <v>42432.666666666664</v>
      </c>
      <c r="D354" s="6">
        <v>9766</v>
      </c>
      <c r="E354" s="6">
        <v>9773.7999999999993</v>
      </c>
      <c r="F354" s="6">
        <v>9729.5</v>
      </c>
      <c r="G354" s="6">
        <v>9736</v>
      </c>
      <c r="H354" s="6"/>
      <c r="I354" s="6"/>
      <c r="J354" s="6"/>
    </row>
    <row r="355" spans="3:10" x14ac:dyDescent="0.25">
      <c r="C355" s="7">
        <v>42432.708333333336</v>
      </c>
      <c r="D355" s="8">
        <v>9737</v>
      </c>
      <c r="E355" s="8">
        <v>9774.2999999999993</v>
      </c>
      <c r="F355" s="8">
        <v>9708.5</v>
      </c>
      <c r="G355" s="8">
        <v>9765.7999999999993</v>
      </c>
      <c r="H355" s="8"/>
      <c r="I355" s="8"/>
      <c r="J355" s="8"/>
    </row>
    <row r="356" spans="3:10" x14ac:dyDescent="0.25">
      <c r="C356" s="5">
        <v>42432.75</v>
      </c>
      <c r="D356" s="6">
        <v>9765.5</v>
      </c>
      <c r="E356" s="6">
        <v>9776.2999999999993</v>
      </c>
      <c r="F356" s="6">
        <v>9727</v>
      </c>
      <c r="G356" s="6">
        <v>9750</v>
      </c>
      <c r="H356" s="6"/>
      <c r="I356" s="6"/>
      <c r="J356" s="6"/>
    </row>
    <row r="357" spans="3:10" x14ac:dyDescent="0.25">
      <c r="C357" s="7">
        <v>42432.791666666664</v>
      </c>
      <c r="D357" s="8">
        <v>9750.2999999999993</v>
      </c>
      <c r="E357" s="8">
        <v>9765.5</v>
      </c>
      <c r="F357" s="8">
        <v>9745.7999999999993</v>
      </c>
      <c r="G357" s="8">
        <v>9763.7999999999993</v>
      </c>
      <c r="H357" s="8"/>
      <c r="I357" s="8"/>
      <c r="J357" s="8"/>
    </row>
    <row r="358" spans="3:10" x14ac:dyDescent="0.25">
      <c r="C358" s="5">
        <v>42432.833333333336</v>
      </c>
      <c r="D358" s="6">
        <v>9764.2999999999993</v>
      </c>
      <c r="E358" s="6">
        <v>9781</v>
      </c>
      <c r="F358" s="6">
        <v>9761</v>
      </c>
      <c r="G358" s="6">
        <v>9774.5</v>
      </c>
      <c r="H358" s="6"/>
      <c r="I358" s="6"/>
      <c r="J358" s="6"/>
    </row>
    <row r="359" spans="3:10" x14ac:dyDescent="0.25">
      <c r="C359" s="7">
        <v>42432.875</v>
      </c>
      <c r="D359" s="8">
        <v>9774.2999999999993</v>
      </c>
      <c r="E359" s="8">
        <v>9786.5</v>
      </c>
      <c r="F359" s="8">
        <v>9766.2999999999993</v>
      </c>
      <c r="G359" s="8">
        <v>9781</v>
      </c>
      <c r="H359" s="8"/>
      <c r="I359" s="8"/>
      <c r="J359" s="8"/>
    </row>
    <row r="360" spans="3:10" x14ac:dyDescent="0.25">
      <c r="C360" s="5">
        <v>42432.916666666664</v>
      </c>
      <c r="D360" s="6">
        <v>9781.2999999999993</v>
      </c>
      <c r="E360" s="6">
        <v>9790.2999999999993</v>
      </c>
      <c r="F360" s="6">
        <v>9772.5</v>
      </c>
      <c r="G360" s="6">
        <v>9790</v>
      </c>
      <c r="H360" s="6"/>
      <c r="I360" s="6"/>
      <c r="J360" s="6"/>
    </row>
    <row r="361" spans="3:10" x14ac:dyDescent="0.25">
      <c r="C361" s="7">
        <v>42432.958333333336</v>
      </c>
      <c r="D361" s="8">
        <v>9791.2000000000007</v>
      </c>
      <c r="E361" s="8">
        <v>9799.2999999999993</v>
      </c>
      <c r="F361" s="8">
        <v>9781.7000000000007</v>
      </c>
      <c r="G361" s="8">
        <v>9792.1</v>
      </c>
      <c r="H361" s="8"/>
      <c r="I361" s="8"/>
      <c r="J361" s="8"/>
    </row>
    <row r="362" spans="3:10" x14ac:dyDescent="0.25">
      <c r="C362" s="5">
        <v>42433</v>
      </c>
      <c r="D362" s="6">
        <v>9792.1</v>
      </c>
      <c r="E362" s="6">
        <v>9794.1</v>
      </c>
      <c r="F362" s="6">
        <v>9789.7000000000007</v>
      </c>
      <c r="G362" s="6">
        <v>9789.7000000000007</v>
      </c>
      <c r="H362" s="6"/>
      <c r="I362" s="6"/>
      <c r="J362" s="6"/>
    </row>
    <row r="363" spans="3:10" x14ac:dyDescent="0.25">
      <c r="C363" s="7">
        <v>42433.041666666664</v>
      </c>
      <c r="D363" s="8">
        <v>9784.5</v>
      </c>
      <c r="E363" s="8">
        <v>9784.9</v>
      </c>
      <c r="F363" s="8">
        <v>9776.9</v>
      </c>
      <c r="G363" s="8">
        <v>9779.2999999999993</v>
      </c>
      <c r="H363" s="8"/>
      <c r="I363" s="8"/>
      <c r="J363" s="8"/>
    </row>
    <row r="364" spans="3:10" x14ac:dyDescent="0.25">
      <c r="C364" s="5">
        <v>42433.083333333336</v>
      </c>
      <c r="D364" s="6">
        <v>9779.7000000000007</v>
      </c>
      <c r="E364" s="6">
        <v>9783.7000000000007</v>
      </c>
      <c r="F364" s="6">
        <v>9775.7000000000007</v>
      </c>
      <c r="G364" s="6">
        <v>9782.5</v>
      </c>
      <c r="H364" s="6"/>
      <c r="I364" s="6"/>
      <c r="J364" s="6"/>
    </row>
    <row r="365" spans="3:10" x14ac:dyDescent="0.25">
      <c r="C365" s="7">
        <v>42433.125</v>
      </c>
      <c r="D365" s="8">
        <v>9782.1</v>
      </c>
      <c r="E365" s="8">
        <v>9789.7000000000007</v>
      </c>
      <c r="F365" s="8">
        <v>9776.5</v>
      </c>
      <c r="G365" s="8">
        <v>9781.2999999999993</v>
      </c>
      <c r="H365" s="8"/>
      <c r="I365" s="8"/>
      <c r="J365" s="8"/>
    </row>
    <row r="366" spans="3:10" x14ac:dyDescent="0.25">
      <c r="C366" s="5">
        <v>42433.166666666664</v>
      </c>
      <c r="D366" s="6">
        <v>9780.5</v>
      </c>
      <c r="E366" s="6">
        <v>9794.5</v>
      </c>
      <c r="F366" s="6">
        <v>9779.2999999999993</v>
      </c>
      <c r="G366" s="6">
        <v>9792.1</v>
      </c>
      <c r="H366" s="6"/>
      <c r="I366" s="6"/>
      <c r="J366" s="6"/>
    </row>
    <row r="367" spans="3:10" x14ac:dyDescent="0.25">
      <c r="C367" s="7">
        <v>42433.208333333336</v>
      </c>
      <c r="D367" s="8">
        <v>9791.2999999999993</v>
      </c>
      <c r="E367" s="8">
        <v>9797.9</v>
      </c>
      <c r="F367" s="8">
        <v>9788.2999999999993</v>
      </c>
      <c r="G367" s="8">
        <v>9789.1</v>
      </c>
      <c r="H367" s="8"/>
      <c r="I367" s="8"/>
      <c r="J367" s="8"/>
    </row>
    <row r="368" spans="3:10" x14ac:dyDescent="0.25">
      <c r="C368" s="5">
        <v>42433.25</v>
      </c>
      <c r="D368" s="6">
        <v>9789.5</v>
      </c>
      <c r="E368" s="6">
        <v>9790.2999999999993</v>
      </c>
      <c r="F368" s="6">
        <v>9780.2999999999993</v>
      </c>
      <c r="G368" s="6">
        <v>9787.5</v>
      </c>
      <c r="H368" s="6"/>
      <c r="I368" s="6"/>
      <c r="J368" s="6"/>
    </row>
    <row r="369" spans="3:10" x14ac:dyDescent="0.25">
      <c r="C369" s="7">
        <v>42433.291666666664</v>
      </c>
      <c r="D369" s="8">
        <v>9787.9</v>
      </c>
      <c r="E369" s="8">
        <v>9791.1</v>
      </c>
      <c r="F369" s="8">
        <v>9773.9</v>
      </c>
      <c r="G369" s="8">
        <v>9777.9</v>
      </c>
      <c r="H369" s="8"/>
      <c r="I369" s="8"/>
      <c r="J369" s="8"/>
    </row>
    <row r="370" spans="3:10" x14ac:dyDescent="0.25">
      <c r="C370" s="5">
        <v>42433.333333333336</v>
      </c>
      <c r="D370" s="6">
        <v>9778.2999999999993</v>
      </c>
      <c r="E370" s="6">
        <v>9788.7000000000007</v>
      </c>
      <c r="F370" s="6">
        <v>9776.7000000000007</v>
      </c>
      <c r="G370" s="6">
        <v>9781.1</v>
      </c>
      <c r="H370" s="6"/>
      <c r="I370" s="6"/>
      <c r="J370" s="6"/>
    </row>
    <row r="371" spans="3:10" x14ac:dyDescent="0.25">
      <c r="C371" s="7">
        <v>42433.375</v>
      </c>
      <c r="D371" s="8">
        <v>9778.7999999999993</v>
      </c>
      <c r="E371" s="8">
        <v>9803.7999999999993</v>
      </c>
      <c r="F371" s="8">
        <v>9778.7999999999993</v>
      </c>
      <c r="G371" s="8">
        <v>9789</v>
      </c>
      <c r="H371" s="8"/>
      <c r="I371" s="8"/>
      <c r="J371" s="8"/>
    </row>
    <row r="372" spans="3:10" x14ac:dyDescent="0.25">
      <c r="C372" s="5">
        <v>42433.416666666664</v>
      </c>
      <c r="D372" s="6">
        <v>9790.2999999999993</v>
      </c>
      <c r="E372" s="6">
        <v>9801</v>
      </c>
      <c r="F372" s="6">
        <v>9750.2999999999993</v>
      </c>
      <c r="G372" s="6">
        <v>9766.6</v>
      </c>
      <c r="H372" s="6"/>
      <c r="I372" s="6"/>
      <c r="J372" s="6"/>
    </row>
    <row r="373" spans="3:10" x14ac:dyDescent="0.25">
      <c r="C373" s="7">
        <v>42433.458333333336</v>
      </c>
      <c r="D373" s="8">
        <v>9768.1</v>
      </c>
      <c r="E373" s="8">
        <v>9779.7999999999993</v>
      </c>
      <c r="F373" s="8">
        <v>9744.7999999999993</v>
      </c>
      <c r="G373" s="8">
        <v>9772.1</v>
      </c>
      <c r="H373" s="8"/>
      <c r="I373" s="8"/>
      <c r="J373" s="8"/>
    </row>
    <row r="374" spans="3:10" x14ac:dyDescent="0.25">
      <c r="C374" s="5">
        <v>42433.5</v>
      </c>
      <c r="D374" s="6">
        <v>9772.2999999999993</v>
      </c>
      <c r="E374" s="6">
        <v>9807.6</v>
      </c>
      <c r="F374" s="6">
        <v>9768.6</v>
      </c>
      <c r="G374" s="6">
        <v>9807.2999999999993</v>
      </c>
      <c r="H374" s="6"/>
      <c r="I374" s="6"/>
      <c r="J374" s="6"/>
    </row>
    <row r="375" spans="3:10" x14ac:dyDescent="0.25">
      <c r="C375" s="7">
        <v>42433.541666666664</v>
      </c>
      <c r="D375" s="8">
        <v>9806.6</v>
      </c>
      <c r="E375" s="8">
        <v>9849.2999999999993</v>
      </c>
      <c r="F375" s="8">
        <v>9806.6</v>
      </c>
      <c r="G375" s="8">
        <v>9848.7999999999993</v>
      </c>
      <c r="H375" s="8"/>
      <c r="I375" s="8"/>
      <c r="J375" s="8"/>
    </row>
    <row r="376" spans="3:10" x14ac:dyDescent="0.25">
      <c r="C376" s="5">
        <v>42433.583333333336</v>
      </c>
      <c r="D376" s="6">
        <v>9848.1</v>
      </c>
      <c r="E376" s="6">
        <v>9867.1</v>
      </c>
      <c r="F376" s="6">
        <v>9832.1</v>
      </c>
      <c r="G376" s="6">
        <v>9861.6</v>
      </c>
      <c r="H376" s="6"/>
      <c r="I376" s="6"/>
      <c r="J376" s="6"/>
    </row>
    <row r="377" spans="3:10" x14ac:dyDescent="0.25">
      <c r="C377" s="7">
        <v>42433.625</v>
      </c>
      <c r="D377" s="8">
        <v>9861.2999999999993</v>
      </c>
      <c r="E377" s="8">
        <v>9900.7999999999993</v>
      </c>
      <c r="F377" s="8">
        <v>9787.6</v>
      </c>
      <c r="G377" s="8">
        <v>9793.1</v>
      </c>
      <c r="H377" s="8"/>
      <c r="I377" s="8"/>
      <c r="J377" s="8"/>
    </row>
    <row r="378" spans="3:10" x14ac:dyDescent="0.25">
      <c r="C378" s="5">
        <v>42433.666666666664</v>
      </c>
      <c r="D378" s="6">
        <v>9793.7999999999993</v>
      </c>
      <c r="E378" s="6">
        <v>9827.6</v>
      </c>
      <c r="F378" s="6">
        <v>9749.2999999999993</v>
      </c>
      <c r="G378" s="6">
        <v>9766.1</v>
      </c>
      <c r="H378" s="6"/>
      <c r="I378" s="6"/>
      <c r="J378" s="6"/>
    </row>
    <row r="379" spans="3:10" x14ac:dyDescent="0.25">
      <c r="C379" s="7">
        <v>42433.708333333336</v>
      </c>
      <c r="D379" s="8">
        <v>9766.7999999999993</v>
      </c>
      <c r="E379" s="8">
        <v>9828.7999999999993</v>
      </c>
      <c r="F379" s="8">
        <v>9740.2999999999993</v>
      </c>
      <c r="G379" s="8">
        <v>9822.2999999999993</v>
      </c>
      <c r="H379" s="8"/>
      <c r="I379" s="8"/>
      <c r="J379" s="8"/>
    </row>
    <row r="380" spans="3:10" x14ac:dyDescent="0.25">
      <c r="C380" s="5">
        <v>42433.75</v>
      </c>
      <c r="D380" s="6">
        <v>9821.7999999999993</v>
      </c>
      <c r="E380" s="6">
        <v>9838.7999999999993</v>
      </c>
      <c r="F380" s="6">
        <v>9806.2999999999993</v>
      </c>
      <c r="G380" s="6">
        <v>9825.1</v>
      </c>
      <c r="H380" s="6"/>
      <c r="I380" s="6"/>
      <c r="J380" s="6"/>
    </row>
    <row r="381" spans="3:10" x14ac:dyDescent="0.25">
      <c r="C381" s="7">
        <v>42433.791666666664</v>
      </c>
      <c r="D381" s="8">
        <v>9824.7999999999993</v>
      </c>
      <c r="E381" s="8">
        <v>9840.2999999999993</v>
      </c>
      <c r="F381" s="8">
        <v>9811.7999999999993</v>
      </c>
      <c r="G381" s="8">
        <v>9834.6</v>
      </c>
      <c r="H381" s="8"/>
      <c r="I381" s="8"/>
      <c r="J381" s="8"/>
    </row>
    <row r="382" spans="3:10" x14ac:dyDescent="0.25">
      <c r="C382" s="5">
        <v>42433.833333333336</v>
      </c>
      <c r="D382" s="6">
        <v>9834.7999999999993</v>
      </c>
      <c r="E382" s="6">
        <v>9859.7999999999993</v>
      </c>
      <c r="F382" s="6">
        <v>9825.2999999999993</v>
      </c>
      <c r="G382" s="6">
        <v>9855.1</v>
      </c>
      <c r="H382" s="6"/>
      <c r="I382" s="6"/>
      <c r="J382" s="6"/>
    </row>
    <row r="383" spans="3:10" x14ac:dyDescent="0.25">
      <c r="C383" s="7">
        <v>42433.875</v>
      </c>
      <c r="D383" s="8">
        <v>9856.1</v>
      </c>
      <c r="E383" s="8">
        <v>9856.2999999999993</v>
      </c>
      <c r="F383" s="8">
        <v>9794.6</v>
      </c>
      <c r="G383" s="8">
        <v>9805.6</v>
      </c>
      <c r="H383" s="8"/>
      <c r="I383" s="8"/>
      <c r="J383" s="8"/>
    </row>
    <row r="384" spans="3:10" x14ac:dyDescent="0.25">
      <c r="C384" s="5">
        <v>42433.916666666664</v>
      </c>
      <c r="D384" s="6">
        <v>9805.2999999999993</v>
      </c>
      <c r="E384" s="6">
        <v>9825.2999999999993</v>
      </c>
      <c r="F384" s="6">
        <v>9787.2999999999993</v>
      </c>
      <c r="G384" s="6">
        <v>9790.7999999999993</v>
      </c>
      <c r="H384" s="6"/>
      <c r="I384" s="6"/>
      <c r="J384" s="6"/>
    </row>
    <row r="385" spans="3:10" x14ac:dyDescent="0.25">
      <c r="C385" s="7">
        <v>42436.041666666664</v>
      </c>
      <c r="D385" s="8">
        <v>9777.7000000000007</v>
      </c>
      <c r="E385" s="8">
        <v>9782.5</v>
      </c>
      <c r="F385" s="8">
        <v>9761.7000000000007</v>
      </c>
      <c r="G385" s="8">
        <v>9772.1</v>
      </c>
      <c r="H385" s="8"/>
      <c r="I385" s="8"/>
      <c r="J385" s="8"/>
    </row>
    <row r="386" spans="3:10" x14ac:dyDescent="0.25">
      <c r="C386" s="5">
        <v>42436.083333333336</v>
      </c>
      <c r="D386" s="6">
        <v>9771.7000000000007</v>
      </c>
      <c r="E386" s="6">
        <v>9771.7000000000007</v>
      </c>
      <c r="F386" s="6">
        <v>9754.5</v>
      </c>
      <c r="G386" s="6">
        <v>9763.9</v>
      </c>
      <c r="H386" s="6"/>
      <c r="I386" s="6"/>
      <c r="J386" s="6"/>
    </row>
    <row r="387" spans="3:10" x14ac:dyDescent="0.25">
      <c r="C387" s="7">
        <v>42436.125</v>
      </c>
      <c r="D387" s="8">
        <v>9763.5</v>
      </c>
      <c r="E387" s="8">
        <v>9781.2999999999993</v>
      </c>
      <c r="F387" s="8">
        <v>9754.7000000000007</v>
      </c>
      <c r="G387" s="8">
        <v>9778.5</v>
      </c>
      <c r="H387" s="8"/>
      <c r="I387" s="8"/>
      <c r="J387" s="8"/>
    </row>
    <row r="388" spans="3:10" x14ac:dyDescent="0.25">
      <c r="C388" s="5">
        <v>42436.166666666664</v>
      </c>
      <c r="D388" s="6">
        <v>9778.1</v>
      </c>
      <c r="E388" s="6">
        <v>9783.2999999999993</v>
      </c>
      <c r="F388" s="6">
        <v>9756.5</v>
      </c>
      <c r="G388" s="6">
        <v>9760.5</v>
      </c>
      <c r="H388" s="6"/>
      <c r="I388" s="6"/>
      <c r="J388" s="6"/>
    </row>
    <row r="389" spans="3:10" x14ac:dyDescent="0.25">
      <c r="C389" s="7">
        <v>42436.208333333336</v>
      </c>
      <c r="D389" s="8">
        <v>9760.1</v>
      </c>
      <c r="E389" s="8">
        <v>9780.1</v>
      </c>
      <c r="F389" s="8">
        <v>9758.1</v>
      </c>
      <c r="G389" s="8">
        <v>9778.1</v>
      </c>
      <c r="H389" s="8"/>
      <c r="I389" s="8"/>
      <c r="J389" s="8"/>
    </row>
    <row r="390" spans="3:10" x14ac:dyDescent="0.25">
      <c r="C390" s="5">
        <v>42436.25</v>
      </c>
      <c r="D390" s="6">
        <v>9778.5</v>
      </c>
      <c r="E390" s="6">
        <v>9781.7000000000007</v>
      </c>
      <c r="F390" s="6">
        <v>9769.2999999999993</v>
      </c>
      <c r="G390" s="6">
        <v>9775.2999999999993</v>
      </c>
      <c r="H390" s="6"/>
      <c r="I390" s="6"/>
      <c r="J390" s="6"/>
    </row>
    <row r="391" spans="3:10" x14ac:dyDescent="0.25">
      <c r="C391" s="7">
        <v>42436.291666666664</v>
      </c>
      <c r="D391" s="8">
        <v>9774.9</v>
      </c>
      <c r="E391" s="8">
        <v>9777.7000000000007</v>
      </c>
      <c r="F391" s="8">
        <v>9766.1</v>
      </c>
      <c r="G391" s="8">
        <v>9771.2999999999993</v>
      </c>
      <c r="H391" s="8"/>
      <c r="I391" s="8"/>
      <c r="J391" s="8"/>
    </row>
    <row r="392" spans="3:10" x14ac:dyDescent="0.25">
      <c r="C392" s="5">
        <v>42436.333333333336</v>
      </c>
      <c r="D392" s="6">
        <v>9770.5</v>
      </c>
      <c r="E392" s="6">
        <v>9788.5</v>
      </c>
      <c r="F392" s="6">
        <v>9765.2999999999993</v>
      </c>
      <c r="G392" s="6">
        <v>9788.5</v>
      </c>
      <c r="H392" s="6"/>
      <c r="I392" s="6"/>
      <c r="J392" s="6"/>
    </row>
    <row r="393" spans="3:10" x14ac:dyDescent="0.25">
      <c r="C393" s="7">
        <v>42436.375</v>
      </c>
      <c r="D393" s="8">
        <v>9788.1</v>
      </c>
      <c r="E393" s="8">
        <v>9809.6</v>
      </c>
      <c r="F393" s="8">
        <v>9763.1</v>
      </c>
      <c r="G393" s="8">
        <v>9773.1</v>
      </c>
      <c r="H393" s="8"/>
      <c r="I393" s="8"/>
      <c r="J393" s="8"/>
    </row>
    <row r="394" spans="3:10" x14ac:dyDescent="0.25">
      <c r="C394" s="5">
        <v>42436.416666666664</v>
      </c>
      <c r="D394" s="6">
        <v>9773.7999999999993</v>
      </c>
      <c r="E394" s="6">
        <v>9804.2999999999993</v>
      </c>
      <c r="F394" s="6">
        <v>9716.6</v>
      </c>
      <c r="G394" s="6">
        <v>9736.2999999999993</v>
      </c>
      <c r="H394" s="6"/>
      <c r="I394" s="6"/>
      <c r="J394" s="6"/>
    </row>
    <row r="395" spans="3:10" x14ac:dyDescent="0.25">
      <c r="C395" s="7">
        <v>42436.458333333336</v>
      </c>
      <c r="D395" s="8">
        <v>9735.7999999999993</v>
      </c>
      <c r="E395" s="8">
        <v>9765.2999999999993</v>
      </c>
      <c r="F395" s="8">
        <v>9712.2999999999993</v>
      </c>
      <c r="G395" s="8">
        <v>9718.2999999999993</v>
      </c>
      <c r="H395" s="8"/>
      <c r="I395" s="8"/>
      <c r="J395" s="8"/>
    </row>
    <row r="396" spans="3:10" x14ac:dyDescent="0.25">
      <c r="C396" s="5">
        <v>42436.5</v>
      </c>
      <c r="D396" s="6">
        <v>9718.1</v>
      </c>
      <c r="E396" s="6">
        <v>9730.6</v>
      </c>
      <c r="F396" s="6">
        <v>9688.1</v>
      </c>
      <c r="G396" s="6">
        <v>9712.2999999999993</v>
      </c>
      <c r="H396" s="6"/>
      <c r="I396" s="6"/>
      <c r="J396" s="6"/>
    </row>
    <row r="397" spans="3:10" x14ac:dyDescent="0.25">
      <c r="C397" s="7">
        <v>42436.541666666664</v>
      </c>
      <c r="D397" s="8">
        <v>9712.6</v>
      </c>
      <c r="E397" s="8">
        <v>9746.2999999999993</v>
      </c>
      <c r="F397" s="8">
        <v>9710.7999999999993</v>
      </c>
      <c r="G397" s="8">
        <v>9724.7999999999993</v>
      </c>
      <c r="H397" s="8"/>
      <c r="I397" s="8"/>
      <c r="J397" s="8"/>
    </row>
    <row r="398" spans="3:10" x14ac:dyDescent="0.25">
      <c r="C398" s="5">
        <v>42436.583333333336</v>
      </c>
      <c r="D398" s="6">
        <v>9723.7999999999993</v>
      </c>
      <c r="E398" s="6">
        <v>9742.6</v>
      </c>
      <c r="F398" s="6">
        <v>9719.7999999999993</v>
      </c>
      <c r="G398" s="6">
        <v>9739.7999999999993</v>
      </c>
      <c r="H398" s="6"/>
      <c r="I398" s="6"/>
      <c r="J398" s="6"/>
    </row>
    <row r="399" spans="3:10" x14ac:dyDescent="0.25">
      <c r="C399" s="7">
        <v>42436.625</v>
      </c>
      <c r="D399" s="8">
        <v>9740.1</v>
      </c>
      <c r="E399" s="8">
        <v>9750.2999999999993</v>
      </c>
      <c r="F399" s="8">
        <v>9710.1</v>
      </c>
      <c r="G399" s="8">
        <v>9717.2999999999993</v>
      </c>
      <c r="H399" s="8"/>
      <c r="I399" s="8"/>
      <c r="J399" s="8"/>
    </row>
    <row r="400" spans="3:10" x14ac:dyDescent="0.25">
      <c r="C400" s="5">
        <v>42436.666666666664</v>
      </c>
      <c r="D400" s="6">
        <v>9717.7999999999993</v>
      </c>
      <c r="E400" s="6">
        <v>9741.6</v>
      </c>
      <c r="F400" s="6">
        <v>9716.2999999999993</v>
      </c>
      <c r="G400" s="6">
        <v>9722.1</v>
      </c>
      <c r="H400" s="6"/>
      <c r="I400" s="6"/>
      <c r="J400" s="6"/>
    </row>
    <row r="401" spans="3:10" x14ac:dyDescent="0.25">
      <c r="C401" s="7">
        <v>42436.708333333336</v>
      </c>
      <c r="D401" s="8">
        <v>9721.1</v>
      </c>
      <c r="E401" s="8">
        <v>9764.6</v>
      </c>
      <c r="F401" s="8">
        <v>9715.2999999999993</v>
      </c>
      <c r="G401" s="8">
        <v>9748.1</v>
      </c>
      <c r="H401" s="8"/>
      <c r="I401" s="8"/>
      <c r="J401" s="8"/>
    </row>
    <row r="402" spans="3:10" x14ac:dyDescent="0.25">
      <c r="C402" s="5">
        <v>42436.75</v>
      </c>
      <c r="D402" s="6">
        <v>9747.1</v>
      </c>
      <c r="E402" s="6">
        <v>9810.2999999999993</v>
      </c>
      <c r="F402" s="6">
        <v>9746.1</v>
      </c>
      <c r="G402" s="6">
        <v>9787.7999999999993</v>
      </c>
      <c r="H402" s="6"/>
      <c r="I402" s="6"/>
      <c r="J402" s="6"/>
    </row>
    <row r="403" spans="3:10" x14ac:dyDescent="0.25">
      <c r="C403" s="7">
        <v>42436.791666666664</v>
      </c>
      <c r="D403" s="8">
        <v>9787.6</v>
      </c>
      <c r="E403" s="8">
        <v>9796.1</v>
      </c>
      <c r="F403" s="8">
        <v>9776.7999999999993</v>
      </c>
      <c r="G403" s="8">
        <v>9789.6</v>
      </c>
      <c r="H403" s="8"/>
      <c r="I403" s="8"/>
      <c r="J403" s="8"/>
    </row>
    <row r="404" spans="3:10" x14ac:dyDescent="0.25">
      <c r="C404" s="5">
        <v>42436.833333333336</v>
      </c>
      <c r="D404" s="6">
        <v>9789.7999999999993</v>
      </c>
      <c r="E404" s="6">
        <v>9802.2999999999993</v>
      </c>
      <c r="F404" s="6">
        <v>9768.1</v>
      </c>
      <c r="G404" s="6">
        <v>9781.1</v>
      </c>
      <c r="H404" s="6"/>
      <c r="I404" s="6"/>
      <c r="J404" s="6"/>
    </row>
    <row r="405" spans="3:10" x14ac:dyDescent="0.25">
      <c r="C405" s="7">
        <v>42436.875</v>
      </c>
      <c r="D405" s="8">
        <v>9781.2999999999993</v>
      </c>
      <c r="E405" s="8">
        <v>9786.7999999999993</v>
      </c>
      <c r="F405" s="8">
        <v>9738.2999999999993</v>
      </c>
      <c r="G405" s="8">
        <v>9748.2999999999993</v>
      </c>
      <c r="H405" s="8"/>
      <c r="I405" s="8"/>
      <c r="J405" s="8"/>
    </row>
    <row r="406" spans="3:10" x14ac:dyDescent="0.25">
      <c r="C406" s="5">
        <v>42436.916666666664</v>
      </c>
      <c r="D406" s="6">
        <v>9748.1</v>
      </c>
      <c r="E406" s="6">
        <v>9779.2999999999993</v>
      </c>
      <c r="F406" s="6">
        <v>9733.6</v>
      </c>
      <c r="G406" s="6">
        <v>9773.6</v>
      </c>
      <c r="H406" s="6"/>
      <c r="I406" s="6"/>
      <c r="J406" s="6"/>
    </row>
    <row r="407" spans="3:10" x14ac:dyDescent="0.25">
      <c r="C407" s="7">
        <v>42436.958333333336</v>
      </c>
      <c r="D407" s="8">
        <v>9773.2999999999993</v>
      </c>
      <c r="E407" s="8">
        <v>9782.6</v>
      </c>
      <c r="F407" s="8">
        <v>9764.6</v>
      </c>
      <c r="G407" s="8">
        <v>9777.4</v>
      </c>
      <c r="H407" s="8"/>
      <c r="I407" s="8"/>
      <c r="J407" s="8"/>
    </row>
    <row r="408" spans="3:10" x14ac:dyDescent="0.25">
      <c r="C408" s="5">
        <v>42437</v>
      </c>
      <c r="D408" s="6">
        <v>9777.7999999999993</v>
      </c>
      <c r="E408" s="6">
        <v>9779</v>
      </c>
      <c r="F408" s="6">
        <v>9772.2000000000007</v>
      </c>
      <c r="G408" s="6">
        <v>9772.2000000000007</v>
      </c>
      <c r="H408" s="6"/>
      <c r="I408" s="6"/>
      <c r="J408" s="6"/>
    </row>
    <row r="409" spans="3:10" x14ac:dyDescent="0.25">
      <c r="C409" s="7">
        <v>42437.041666666664</v>
      </c>
      <c r="D409" s="8">
        <v>9765.4</v>
      </c>
      <c r="E409" s="8">
        <v>9779.7999999999993</v>
      </c>
      <c r="F409" s="8">
        <v>9753.7999999999993</v>
      </c>
      <c r="G409" s="8">
        <v>9776</v>
      </c>
      <c r="H409" s="8"/>
      <c r="I409" s="8"/>
      <c r="J409" s="8"/>
    </row>
    <row r="410" spans="3:10" x14ac:dyDescent="0.25">
      <c r="C410" s="5">
        <v>42437.083333333336</v>
      </c>
      <c r="D410" s="6">
        <v>9776.4</v>
      </c>
      <c r="E410" s="6">
        <v>9776.4</v>
      </c>
      <c r="F410" s="6">
        <v>9750.4</v>
      </c>
      <c r="G410" s="6">
        <v>9751.2000000000007</v>
      </c>
      <c r="H410" s="6"/>
      <c r="I410" s="6"/>
      <c r="J410" s="6"/>
    </row>
    <row r="411" spans="3:10" x14ac:dyDescent="0.25">
      <c r="C411" s="7">
        <v>42437.125</v>
      </c>
      <c r="D411" s="8">
        <v>9750.4</v>
      </c>
      <c r="E411" s="8">
        <v>9753.4</v>
      </c>
      <c r="F411" s="8">
        <v>9725.7999999999993</v>
      </c>
      <c r="G411" s="8">
        <v>9729</v>
      </c>
      <c r="H411" s="8"/>
      <c r="I411" s="8"/>
      <c r="J411" s="8"/>
    </row>
    <row r="412" spans="3:10" x14ac:dyDescent="0.25">
      <c r="C412" s="5">
        <v>42437.166666666664</v>
      </c>
      <c r="D412" s="6">
        <v>9728.6</v>
      </c>
      <c r="E412" s="6">
        <v>9728.6</v>
      </c>
      <c r="F412" s="6">
        <v>9704.4</v>
      </c>
      <c r="G412" s="6">
        <v>9714.4</v>
      </c>
      <c r="H412" s="6"/>
      <c r="I412" s="6"/>
      <c r="J412" s="6"/>
    </row>
    <row r="413" spans="3:10" x14ac:dyDescent="0.25">
      <c r="C413" s="7">
        <v>42437.208333333336</v>
      </c>
      <c r="D413" s="8">
        <v>9714</v>
      </c>
      <c r="E413" s="8">
        <v>9722.7999999999993</v>
      </c>
      <c r="F413" s="8">
        <v>9703.7999999999993</v>
      </c>
      <c r="G413" s="8">
        <v>9708.6</v>
      </c>
      <c r="H413" s="8"/>
      <c r="I413" s="8"/>
      <c r="J413" s="8"/>
    </row>
    <row r="414" spans="3:10" x14ac:dyDescent="0.25">
      <c r="C414" s="5">
        <v>42437.25</v>
      </c>
      <c r="D414" s="6">
        <v>9709</v>
      </c>
      <c r="E414" s="6">
        <v>9746.4</v>
      </c>
      <c r="F414" s="6">
        <v>9708.6</v>
      </c>
      <c r="G414" s="6">
        <v>9744.7999999999993</v>
      </c>
      <c r="H414" s="6"/>
      <c r="I414" s="6"/>
      <c r="J414" s="6"/>
    </row>
    <row r="415" spans="3:10" x14ac:dyDescent="0.25">
      <c r="C415" s="7">
        <v>42437.291666666664</v>
      </c>
      <c r="D415" s="8">
        <v>9744</v>
      </c>
      <c r="E415" s="8">
        <v>9746.4</v>
      </c>
      <c r="F415" s="8">
        <v>9724.4</v>
      </c>
      <c r="G415" s="8">
        <v>9724.4</v>
      </c>
      <c r="H415" s="8"/>
      <c r="I415" s="8"/>
      <c r="J415" s="8"/>
    </row>
    <row r="416" spans="3:10" x14ac:dyDescent="0.25">
      <c r="C416" s="5">
        <v>42437.333333333336</v>
      </c>
      <c r="D416" s="6">
        <v>9724.7999999999993</v>
      </c>
      <c r="E416" s="6">
        <v>9725.6</v>
      </c>
      <c r="F416" s="6">
        <v>9708.7999999999993</v>
      </c>
      <c r="G416" s="6">
        <v>9713.7999999999993</v>
      </c>
      <c r="H416" s="6"/>
      <c r="I416" s="6"/>
      <c r="J416" s="6"/>
    </row>
    <row r="417" spans="3:10" x14ac:dyDescent="0.25">
      <c r="C417" s="7">
        <v>42437.375</v>
      </c>
      <c r="D417" s="8">
        <v>9709.7999999999993</v>
      </c>
      <c r="E417" s="8">
        <v>9733.7999999999993</v>
      </c>
      <c r="F417" s="8">
        <v>9698.7999999999993</v>
      </c>
      <c r="G417" s="8">
        <v>9702.7999999999993</v>
      </c>
      <c r="H417" s="8"/>
      <c r="I417" s="8"/>
      <c r="J417" s="8"/>
    </row>
    <row r="418" spans="3:10" x14ac:dyDescent="0.25">
      <c r="C418" s="5">
        <v>42437.416666666664</v>
      </c>
      <c r="D418" s="6">
        <v>9702.6</v>
      </c>
      <c r="E418" s="6">
        <v>9708.1</v>
      </c>
      <c r="F418" s="6">
        <v>9621.5</v>
      </c>
      <c r="G418" s="6">
        <v>9636</v>
      </c>
      <c r="H418" s="6"/>
      <c r="I418" s="6"/>
      <c r="J418" s="6"/>
    </row>
    <row r="419" spans="3:10" x14ac:dyDescent="0.25">
      <c r="C419" s="7">
        <v>42437.458333333336</v>
      </c>
      <c r="D419" s="8">
        <v>9636.2999999999993</v>
      </c>
      <c r="E419" s="8">
        <v>9678.5</v>
      </c>
      <c r="F419" s="8">
        <v>9624</v>
      </c>
      <c r="G419" s="8">
        <v>9637.2999999999993</v>
      </c>
      <c r="H419" s="8"/>
      <c r="I419" s="8"/>
      <c r="J419" s="8"/>
    </row>
    <row r="420" spans="3:10" x14ac:dyDescent="0.25">
      <c r="C420" s="5">
        <v>42437.5</v>
      </c>
      <c r="D420" s="6">
        <v>9637.5</v>
      </c>
      <c r="E420" s="6">
        <v>9649.7999999999993</v>
      </c>
      <c r="F420" s="6">
        <v>9615</v>
      </c>
      <c r="G420" s="6">
        <v>9641.5</v>
      </c>
      <c r="H420" s="6"/>
      <c r="I420" s="6"/>
      <c r="J420" s="6"/>
    </row>
    <row r="421" spans="3:10" x14ac:dyDescent="0.25">
      <c r="C421" s="7">
        <v>42437.541666666664</v>
      </c>
      <c r="D421" s="8">
        <v>9641.2999999999993</v>
      </c>
      <c r="E421" s="8">
        <v>9670.5</v>
      </c>
      <c r="F421" s="8">
        <v>9632.5</v>
      </c>
      <c r="G421" s="8">
        <v>9666.2999999999993</v>
      </c>
      <c r="H421" s="8"/>
      <c r="I421" s="8"/>
      <c r="J421" s="8"/>
    </row>
    <row r="422" spans="3:10" x14ac:dyDescent="0.25">
      <c r="C422" s="5">
        <v>42437.583333333336</v>
      </c>
      <c r="D422" s="6">
        <v>9667.5</v>
      </c>
      <c r="E422" s="6">
        <v>9788.7999999999993</v>
      </c>
      <c r="F422" s="6">
        <v>9667.5</v>
      </c>
      <c r="G422" s="6">
        <v>9751.2999999999993</v>
      </c>
      <c r="H422" s="6"/>
      <c r="I422" s="6"/>
      <c r="J422" s="6"/>
    </row>
    <row r="423" spans="3:10" x14ac:dyDescent="0.25">
      <c r="C423" s="7">
        <v>42437.625</v>
      </c>
      <c r="D423" s="8">
        <v>9751</v>
      </c>
      <c r="E423" s="8">
        <v>9785</v>
      </c>
      <c r="F423" s="8">
        <v>9716.5</v>
      </c>
      <c r="G423" s="8">
        <v>9760</v>
      </c>
      <c r="H423" s="8"/>
      <c r="I423" s="8"/>
      <c r="J423" s="8"/>
    </row>
    <row r="424" spans="3:10" x14ac:dyDescent="0.25">
      <c r="C424" s="5">
        <v>42437.666666666664</v>
      </c>
      <c r="D424" s="6">
        <v>9760.7999999999993</v>
      </c>
      <c r="E424" s="6">
        <v>9763.5</v>
      </c>
      <c r="F424" s="6">
        <v>9709.2999999999993</v>
      </c>
      <c r="G424" s="6">
        <v>9720.7999999999993</v>
      </c>
      <c r="H424" s="6"/>
      <c r="I424" s="6"/>
      <c r="J424" s="6"/>
    </row>
    <row r="425" spans="3:10" x14ac:dyDescent="0.25">
      <c r="C425" s="7">
        <v>42437.708333333336</v>
      </c>
      <c r="D425" s="8">
        <v>9720.5</v>
      </c>
      <c r="E425" s="8">
        <v>9741.7999999999993</v>
      </c>
      <c r="F425" s="8">
        <v>9646.2999999999993</v>
      </c>
      <c r="G425" s="8">
        <v>9653.2999999999993</v>
      </c>
      <c r="H425" s="8"/>
      <c r="I425" s="8"/>
      <c r="J425" s="8"/>
    </row>
    <row r="426" spans="3:10" x14ac:dyDescent="0.25">
      <c r="C426" s="5">
        <v>42437.75</v>
      </c>
      <c r="D426" s="6">
        <v>9652.7999999999993</v>
      </c>
      <c r="E426" s="6">
        <v>9711.2999999999993</v>
      </c>
      <c r="F426" s="6">
        <v>9650.7999999999993</v>
      </c>
      <c r="G426" s="6">
        <v>9701.2999999999993</v>
      </c>
      <c r="H426" s="6"/>
      <c r="I426" s="6"/>
      <c r="J426" s="6"/>
    </row>
    <row r="427" spans="3:10" x14ac:dyDescent="0.25">
      <c r="C427" s="7">
        <v>42437.791666666664</v>
      </c>
      <c r="D427" s="8">
        <v>9701</v>
      </c>
      <c r="E427" s="8">
        <v>9724.7999999999993</v>
      </c>
      <c r="F427" s="8">
        <v>9689.5</v>
      </c>
      <c r="G427" s="8">
        <v>9704.2999999999993</v>
      </c>
      <c r="H427" s="8"/>
      <c r="I427" s="8"/>
      <c r="J427" s="8"/>
    </row>
    <row r="428" spans="3:10" x14ac:dyDescent="0.25">
      <c r="C428" s="5">
        <v>42437.833333333336</v>
      </c>
      <c r="D428" s="6">
        <v>9704.7999999999993</v>
      </c>
      <c r="E428" s="6">
        <v>9733.5</v>
      </c>
      <c r="F428" s="6">
        <v>9697</v>
      </c>
      <c r="G428" s="6">
        <v>9719.7999999999993</v>
      </c>
      <c r="H428" s="6"/>
      <c r="I428" s="6"/>
      <c r="J428" s="6"/>
    </row>
    <row r="429" spans="3:10" x14ac:dyDescent="0.25">
      <c r="C429" s="7">
        <v>42437.875</v>
      </c>
      <c r="D429" s="8">
        <v>9719.5</v>
      </c>
      <c r="E429" s="8">
        <v>9730</v>
      </c>
      <c r="F429" s="8">
        <v>9696</v>
      </c>
      <c r="G429" s="8">
        <v>9705</v>
      </c>
      <c r="H429" s="8"/>
      <c r="I429" s="8"/>
      <c r="J429" s="8"/>
    </row>
    <row r="430" spans="3:10" x14ac:dyDescent="0.25">
      <c r="C430" s="5">
        <v>42437.916666666664</v>
      </c>
      <c r="D430" s="6">
        <v>9705.2999999999993</v>
      </c>
      <c r="E430" s="6">
        <v>9710.5</v>
      </c>
      <c r="F430" s="6">
        <v>9673.7999999999993</v>
      </c>
      <c r="G430" s="6">
        <v>9677.5</v>
      </c>
      <c r="H430" s="6"/>
      <c r="I430" s="6"/>
      <c r="J430" s="6"/>
    </row>
    <row r="431" spans="3:10" x14ac:dyDescent="0.25">
      <c r="C431" s="7">
        <v>42437.958333333336</v>
      </c>
      <c r="D431" s="8">
        <v>9678.2999999999993</v>
      </c>
      <c r="E431" s="8">
        <v>9698.7999999999993</v>
      </c>
      <c r="F431" s="8">
        <v>9676.7999999999993</v>
      </c>
      <c r="G431" s="8">
        <v>9694.4</v>
      </c>
      <c r="H431" s="8"/>
      <c r="I431" s="8"/>
      <c r="J431" s="8"/>
    </row>
    <row r="432" spans="3:10" x14ac:dyDescent="0.25">
      <c r="C432" s="5">
        <v>42438</v>
      </c>
      <c r="D432" s="6">
        <v>9695.2000000000007</v>
      </c>
      <c r="E432" s="6">
        <v>9696.7999999999993</v>
      </c>
      <c r="F432" s="6">
        <v>9694.4</v>
      </c>
      <c r="G432" s="6">
        <v>9694.7999999999993</v>
      </c>
      <c r="H432" s="6"/>
      <c r="I432" s="6"/>
      <c r="J432" s="6"/>
    </row>
    <row r="433" spans="3:10" x14ac:dyDescent="0.25">
      <c r="C433" s="7">
        <v>42438.041666666664</v>
      </c>
      <c r="D433" s="8">
        <v>9690.7999999999993</v>
      </c>
      <c r="E433" s="8">
        <v>9703.2000000000007</v>
      </c>
      <c r="F433" s="8">
        <v>9682.4</v>
      </c>
      <c r="G433" s="8">
        <v>9691.6</v>
      </c>
      <c r="H433" s="8"/>
      <c r="I433" s="8"/>
      <c r="J433" s="8"/>
    </row>
    <row r="434" spans="3:10" x14ac:dyDescent="0.25">
      <c r="C434" s="5">
        <v>42438.083333333336</v>
      </c>
      <c r="D434" s="6">
        <v>9690.4</v>
      </c>
      <c r="E434" s="6">
        <v>9697.6</v>
      </c>
      <c r="F434" s="6">
        <v>9675.6</v>
      </c>
      <c r="G434" s="6">
        <v>9685.7999999999993</v>
      </c>
      <c r="H434" s="6"/>
      <c r="I434" s="6"/>
      <c r="J434" s="6"/>
    </row>
    <row r="435" spans="3:10" x14ac:dyDescent="0.25">
      <c r="C435" s="7">
        <v>42438.125</v>
      </c>
      <c r="D435" s="8">
        <v>9685.4</v>
      </c>
      <c r="E435" s="8">
        <v>9701</v>
      </c>
      <c r="F435" s="8">
        <v>9682.6</v>
      </c>
      <c r="G435" s="8">
        <v>9694.6</v>
      </c>
      <c r="H435" s="8"/>
      <c r="I435" s="8"/>
      <c r="J435" s="8"/>
    </row>
    <row r="436" spans="3:10" x14ac:dyDescent="0.25">
      <c r="C436" s="5">
        <v>42438.166666666664</v>
      </c>
      <c r="D436" s="6">
        <v>9695</v>
      </c>
      <c r="E436" s="6">
        <v>9697.4</v>
      </c>
      <c r="F436" s="6">
        <v>9686.2000000000007</v>
      </c>
      <c r="G436" s="6">
        <v>9691</v>
      </c>
      <c r="H436" s="6"/>
      <c r="I436" s="6"/>
      <c r="J436" s="6"/>
    </row>
    <row r="437" spans="3:10" x14ac:dyDescent="0.25">
      <c r="C437" s="7">
        <v>42438.208333333336</v>
      </c>
      <c r="D437" s="8">
        <v>9690.6</v>
      </c>
      <c r="E437" s="8">
        <v>9699.7999999999993</v>
      </c>
      <c r="F437" s="8">
        <v>9686.2000000000007</v>
      </c>
      <c r="G437" s="8">
        <v>9697.7999999999993</v>
      </c>
      <c r="H437" s="8"/>
      <c r="I437" s="8"/>
      <c r="J437" s="8"/>
    </row>
    <row r="438" spans="3:10" x14ac:dyDescent="0.25">
      <c r="C438" s="5">
        <v>42438.25</v>
      </c>
      <c r="D438" s="6">
        <v>9698.2000000000007</v>
      </c>
      <c r="E438" s="6">
        <v>9709</v>
      </c>
      <c r="F438" s="6">
        <v>9693.7999999999993</v>
      </c>
      <c r="G438" s="6">
        <v>9701.4</v>
      </c>
      <c r="H438" s="6"/>
      <c r="I438" s="6"/>
      <c r="J438" s="6"/>
    </row>
    <row r="439" spans="3:10" x14ac:dyDescent="0.25">
      <c r="C439" s="7">
        <v>42438.291666666664</v>
      </c>
      <c r="D439" s="8">
        <v>9701.7999999999993</v>
      </c>
      <c r="E439" s="8">
        <v>9720.2000000000007</v>
      </c>
      <c r="F439" s="8">
        <v>9701</v>
      </c>
      <c r="G439" s="8">
        <v>9716.2000000000007</v>
      </c>
      <c r="H439" s="8"/>
      <c r="I439" s="8"/>
      <c r="J439" s="8"/>
    </row>
    <row r="440" spans="3:10" x14ac:dyDescent="0.25">
      <c r="C440" s="5">
        <v>42438.333333333336</v>
      </c>
      <c r="D440" s="6">
        <v>9717</v>
      </c>
      <c r="E440" s="6">
        <v>9718.2000000000007</v>
      </c>
      <c r="F440" s="6">
        <v>9710</v>
      </c>
      <c r="G440" s="6">
        <v>9713.2000000000007</v>
      </c>
      <c r="H440" s="6"/>
      <c r="I440" s="6"/>
      <c r="J440" s="6"/>
    </row>
    <row r="441" spans="3:10" x14ac:dyDescent="0.25">
      <c r="C441" s="7">
        <v>42438.375</v>
      </c>
      <c r="D441" s="8">
        <v>9716.7999999999993</v>
      </c>
      <c r="E441" s="8">
        <v>9728.2999999999993</v>
      </c>
      <c r="F441" s="8">
        <v>9698.5</v>
      </c>
      <c r="G441" s="8">
        <v>9699.5</v>
      </c>
      <c r="H441" s="8"/>
      <c r="I441" s="8"/>
      <c r="J441" s="8"/>
    </row>
    <row r="442" spans="3:10" x14ac:dyDescent="0.25">
      <c r="C442" s="5">
        <v>42438.416666666664</v>
      </c>
      <c r="D442" s="6">
        <v>9699.2999999999993</v>
      </c>
      <c r="E442" s="6">
        <v>9775.5</v>
      </c>
      <c r="F442" s="6">
        <v>9679.5</v>
      </c>
      <c r="G442" s="6">
        <v>9723</v>
      </c>
      <c r="H442" s="6"/>
      <c r="I442" s="6"/>
      <c r="J442" s="6"/>
    </row>
    <row r="443" spans="3:10" x14ac:dyDescent="0.25">
      <c r="C443" s="7">
        <v>42438.458333333336</v>
      </c>
      <c r="D443" s="8">
        <v>9724</v>
      </c>
      <c r="E443" s="8">
        <v>9772</v>
      </c>
      <c r="F443" s="8">
        <v>9719.5</v>
      </c>
      <c r="G443" s="8">
        <v>9757.7999999999993</v>
      </c>
      <c r="H443" s="8"/>
      <c r="I443" s="8"/>
      <c r="J443" s="8"/>
    </row>
    <row r="444" spans="3:10" x14ac:dyDescent="0.25">
      <c r="C444" s="5">
        <v>42438.5</v>
      </c>
      <c r="D444" s="6">
        <v>9757</v>
      </c>
      <c r="E444" s="6">
        <v>9765.2999999999993</v>
      </c>
      <c r="F444" s="6">
        <v>9731.7999999999993</v>
      </c>
      <c r="G444" s="6">
        <v>9761.7999999999993</v>
      </c>
      <c r="H444" s="6"/>
      <c r="I444" s="6"/>
      <c r="J444" s="6"/>
    </row>
    <row r="445" spans="3:10" x14ac:dyDescent="0.25">
      <c r="C445" s="7">
        <v>42438.541666666664</v>
      </c>
      <c r="D445" s="8">
        <v>9761.5</v>
      </c>
      <c r="E445" s="8">
        <v>9826</v>
      </c>
      <c r="F445" s="8">
        <v>9754</v>
      </c>
      <c r="G445" s="8">
        <v>9822.5</v>
      </c>
      <c r="H445" s="8"/>
      <c r="I445" s="8"/>
      <c r="J445" s="8"/>
    </row>
    <row r="446" spans="3:10" x14ac:dyDescent="0.25">
      <c r="C446" s="5">
        <v>42438.583333333336</v>
      </c>
      <c r="D446" s="6">
        <v>9822.2999999999993</v>
      </c>
      <c r="E446" s="6">
        <v>9840.5</v>
      </c>
      <c r="F446" s="6">
        <v>9803.7999999999993</v>
      </c>
      <c r="G446" s="6">
        <v>9813.5</v>
      </c>
      <c r="H446" s="6"/>
      <c r="I446" s="6"/>
      <c r="J446" s="6"/>
    </row>
    <row r="447" spans="3:10" x14ac:dyDescent="0.25">
      <c r="C447" s="7">
        <v>42438.625</v>
      </c>
      <c r="D447" s="8">
        <v>9814</v>
      </c>
      <c r="E447" s="8">
        <v>9829</v>
      </c>
      <c r="F447" s="8">
        <v>9794.2999999999993</v>
      </c>
      <c r="G447" s="8">
        <v>9804</v>
      </c>
      <c r="H447" s="8"/>
      <c r="I447" s="8"/>
      <c r="J447" s="8"/>
    </row>
    <row r="448" spans="3:10" x14ac:dyDescent="0.25">
      <c r="C448" s="5">
        <v>42438.666666666664</v>
      </c>
      <c r="D448" s="6">
        <v>9803.5</v>
      </c>
      <c r="E448" s="6">
        <v>9813.5</v>
      </c>
      <c r="F448" s="6">
        <v>9765.2999999999993</v>
      </c>
      <c r="G448" s="6">
        <v>9773.2999999999993</v>
      </c>
      <c r="H448" s="6"/>
      <c r="I448" s="6"/>
      <c r="J448" s="6"/>
    </row>
    <row r="449" spans="3:10" x14ac:dyDescent="0.25">
      <c r="C449" s="7">
        <v>42438.708333333336</v>
      </c>
      <c r="D449" s="8">
        <v>9773</v>
      </c>
      <c r="E449" s="8">
        <v>9778.5</v>
      </c>
      <c r="F449" s="8">
        <v>9688.2999999999993</v>
      </c>
      <c r="G449" s="8">
        <v>9702.2999999999993</v>
      </c>
      <c r="H449" s="8"/>
      <c r="I449" s="8"/>
      <c r="J449" s="8"/>
    </row>
    <row r="450" spans="3:10" x14ac:dyDescent="0.25">
      <c r="C450" s="5">
        <v>42438.75</v>
      </c>
      <c r="D450" s="6">
        <v>9702</v>
      </c>
      <c r="E450" s="6">
        <v>9739.2999999999993</v>
      </c>
      <c r="F450" s="6">
        <v>9697</v>
      </c>
      <c r="G450" s="6">
        <v>9720</v>
      </c>
      <c r="H450" s="6"/>
      <c r="I450" s="6"/>
      <c r="J450" s="6"/>
    </row>
    <row r="451" spans="3:10" x14ac:dyDescent="0.25">
      <c r="C451" s="7">
        <v>42438.791666666664</v>
      </c>
      <c r="D451" s="8">
        <v>9720.5</v>
      </c>
      <c r="E451" s="8">
        <v>9721.5</v>
      </c>
      <c r="F451" s="8">
        <v>9694</v>
      </c>
      <c r="G451" s="8">
        <v>9695.2999999999993</v>
      </c>
      <c r="H451" s="8"/>
      <c r="I451" s="8"/>
      <c r="J451" s="8"/>
    </row>
    <row r="452" spans="3:10" x14ac:dyDescent="0.25">
      <c r="C452" s="5">
        <v>42438.833333333336</v>
      </c>
      <c r="D452" s="6">
        <v>9694.5</v>
      </c>
      <c r="E452" s="6">
        <v>9709.7999999999993</v>
      </c>
      <c r="F452" s="6">
        <v>9682</v>
      </c>
      <c r="G452" s="6">
        <v>9706.7999999999993</v>
      </c>
      <c r="H452" s="6"/>
      <c r="I452" s="6"/>
      <c r="J452" s="6"/>
    </row>
    <row r="453" spans="3:10" x14ac:dyDescent="0.25">
      <c r="C453" s="7">
        <v>42438.875</v>
      </c>
      <c r="D453" s="8">
        <v>9707</v>
      </c>
      <c r="E453" s="8">
        <v>9713</v>
      </c>
      <c r="F453" s="8">
        <v>9697.2999999999993</v>
      </c>
      <c r="G453" s="8">
        <v>9704.2999999999993</v>
      </c>
      <c r="H453" s="8"/>
      <c r="I453" s="8"/>
      <c r="J453" s="8"/>
    </row>
    <row r="454" spans="3:10" x14ac:dyDescent="0.25">
      <c r="C454" s="5">
        <v>42438.916666666664</v>
      </c>
      <c r="D454" s="6">
        <v>9704.5</v>
      </c>
      <c r="E454" s="6">
        <v>9716.7999999999993</v>
      </c>
      <c r="F454" s="6">
        <v>9690.2999999999993</v>
      </c>
      <c r="G454" s="6">
        <v>9714.2999999999993</v>
      </c>
      <c r="H454" s="6"/>
      <c r="I454" s="6"/>
      <c r="J454" s="6"/>
    </row>
    <row r="455" spans="3:10" x14ac:dyDescent="0.25">
      <c r="C455" s="7">
        <v>42438.958333333336</v>
      </c>
      <c r="D455" s="8">
        <v>9713.5</v>
      </c>
      <c r="E455" s="8">
        <v>9725.2000000000007</v>
      </c>
      <c r="F455" s="8">
        <v>9705.6</v>
      </c>
      <c r="G455" s="8">
        <v>9712.6</v>
      </c>
      <c r="H455" s="8"/>
      <c r="I455" s="8"/>
      <c r="J455" s="8"/>
    </row>
    <row r="456" spans="3:10" x14ac:dyDescent="0.25">
      <c r="C456" s="5">
        <v>42439</v>
      </c>
      <c r="D456" s="6">
        <v>9712.6</v>
      </c>
      <c r="E456" s="6">
        <v>9714.2000000000007</v>
      </c>
      <c r="F456" s="6">
        <v>9709</v>
      </c>
      <c r="G456" s="6">
        <v>9714.2000000000007</v>
      </c>
      <c r="H456" s="6"/>
      <c r="I456" s="6"/>
      <c r="J456" s="6"/>
    </row>
    <row r="457" spans="3:10" x14ac:dyDescent="0.25">
      <c r="C457" s="7">
        <v>42439.041666666664</v>
      </c>
      <c r="D457" s="8">
        <v>9711.7999999999993</v>
      </c>
      <c r="E457" s="8">
        <v>9723</v>
      </c>
      <c r="F457" s="8">
        <v>9708.6</v>
      </c>
      <c r="G457" s="8">
        <v>9712.6</v>
      </c>
      <c r="H457" s="8"/>
      <c r="I457" s="8"/>
      <c r="J457" s="8"/>
    </row>
    <row r="458" spans="3:10" x14ac:dyDescent="0.25">
      <c r="C458" s="5">
        <v>42439.083333333336</v>
      </c>
      <c r="D458" s="6">
        <v>9712.2000000000007</v>
      </c>
      <c r="E458" s="6">
        <v>9719</v>
      </c>
      <c r="F458" s="6">
        <v>9701.6</v>
      </c>
      <c r="G458" s="6">
        <v>9704.4</v>
      </c>
      <c r="H458" s="6"/>
      <c r="I458" s="6"/>
      <c r="J458" s="6"/>
    </row>
    <row r="459" spans="3:10" x14ac:dyDescent="0.25">
      <c r="C459" s="7">
        <v>42439.125</v>
      </c>
      <c r="D459" s="8">
        <v>9703.2000000000007</v>
      </c>
      <c r="E459" s="8">
        <v>9755.2000000000007</v>
      </c>
      <c r="F459" s="8">
        <v>9702.7999999999993</v>
      </c>
      <c r="G459" s="8">
        <v>9730</v>
      </c>
      <c r="H459" s="8"/>
      <c r="I459" s="8"/>
      <c r="J459" s="8"/>
    </row>
    <row r="460" spans="3:10" x14ac:dyDescent="0.25">
      <c r="C460" s="5">
        <v>42439.166666666664</v>
      </c>
      <c r="D460" s="6">
        <v>9730.4</v>
      </c>
      <c r="E460" s="6">
        <v>9738.4</v>
      </c>
      <c r="F460" s="6">
        <v>9723.6</v>
      </c>
      <c r="G460" s="6">
        <v>9733.2000000000007</v>
      </c>
      <c r="H460" s="6"/>
      <c r="I460" s="6"/>
      <c r="J460" s="6"/>
    </row>
    <row r="461" spans="3:10" x14ac:dyDescent="0.25">
      <c r="C461" s="7">
        <v>42439.208333333336</v>
      </c>
      <c r="D461" s="8">
        <v>9733.6</v>
      </c>
      <c r="E461" s="8">
        <v>9742.4</v>
      </c>
      <c r="F461" s="8">
        <v>9729.2000000000007</v>
      </c>
      <c r="G461" s="8">
        <v>9733.2000000000007</v>
      </c>
      <c r="H461" s="8"/>
      <c r="I461" s="8"/>
      <c r="J461" s="8"/>
    </row>
    <row r="462" spans="3:10" x14ac:dyDescent="0.25">
      <c r="C462" s="5">
        <v>42439.25</v>
      </c>
      <c r="D462" s="6">
        <v>9732.7999999999993</v>
      </c>
      <c r="E462" s="6">
        <v>9734.7999999999993</v>
      </c>
      <c r="F462" s="6">
        <v>9715.2000000000007</v>
      </c>
      <c r="G462" s="6">
        <v>9720</v>
      </c>
      <c r="H462" s="6"/>
      <c r="I462" s="6"/>
      <c r="J462" s="6"/>
    </row>
    <row r="463" spans="3:10" x14ac:dyDescent="0.25">
      <c r="C463" s="7">
        <v>42439.291666666664</v>
      </c>
      <c r="D463" s="8">
        <v>9720.4</v>
      </c>
      <c r="E463" s="8">
        <v>9726.7999999999993</v>
      </c>
      <c r="F463" s="8">
        <v>9709.4</v>
      </c>
      <c r="G463" s="8">
        <v>9712.7999999999993</v>
      </c>
      <c r="H463" s="8"/>
      <c r="I463" s="8"/>
      <c r="J463" s="8"/>
    </row>
    <row r="464" spans="3:10" x14ac:dyDescent="0.25">
      <c r="C464" s="5">
        <v>42439.333333333336</v>
      </c>
      <c r="D464" s="6">
        <v>9712.4</v>
      </c>
      <c r="E464" s="6">
        <v>9727.4</v>
      </c>
      <c r="F464" s="6">
        <v>9708.7999999999993</v>
      </c>
      <c r="G464" s="6">
        <v>9727.4</v>
      </c>
      <c r="H464" s="6"/>
      <c r="I464" s="6"/>
      <c r="J464" s="6"/>
    </row>
    <row r="465" spans="3:10" x14ac:dyDescent="0.25">
      <c r="C465" s="7">
        <v>42439.375</v>
      </c>
      <c r="D465" s="8">
        <v>9726</v>
      </c>
      <c r="E465" s="8">
        <v>9732.2999999999993</v>
      </c>
      <c r="F465" s="8">
        <v>9706.7999999999993</v>
      </c>
      <c r="G465" s="8">
        <v>9721.7999999999993</v>
      </c>
      <c r="H465" s="8"/>
      <c r="I465" s="8"/>
      <c r="J465" s="8"/>
    </row>
    <row r="466" spans="3:10" x14ac:dyDescent="0.25">
      <c r="C466" s="5">
        <v>42439.416666666664</v>
      </c>
      <c r="D466" s="6">
        <v>9722</v>
      </c>
      <c r="E466" s="6">
        <v>9766.7999999999993</v>
      </c>
      <c r="F466" s="6">
        <v>9680</v>
      </c>
      <c r="G466" s="6">
        <v>9717.2000000000007</v>
      </c>
      <c r="H466" s="6"/>
      <c r="I466" s="6"/>
      <c r="J466" s="6"/>
    </row>
    <row r="467" spans="3:10" x14ac:dyDescent="0.25">
      <c r="C467" s="7">
        <v>42439.458333333336</v>
      </c>
      <c r="D467" s="8">
        <v>9717</v>
      </c>
      <c r="E467" s="8">
        <v>9733.2000000000007</v>
      </c>
      <c r="F467" s="8">
        <v>9695</v>
      </c>
      <c r="G467" s="8">
        <v>9705.7000000000007</v>
      </c>
      <c r="H467" s="8"/>
      <c r="I467" s="8"/>
      <c r="J467" s="8"/>
    </row>
    <row r="468" spans="3:10" x14ac:dyDescent="0.25">
      <c r="C468" s="5">
        <v>42439.5</v>
      </c>
      <c r="D468" s="6">
        <v>9705.2000000000007</v>
      </c>
      <c r="E468" s="6">
        <v>9739.5</v>
      </c>
      <c r="F468" s="6">
        <v>9704.5</v>
      </c>
      <c r="G468" s="6">
        <v>9719</v>
      </c>
      <c r="H468" s="6"/>
      <c r="I468" s="6"/>
      <c r="J468" s="6"/>
    </row>
    <row r="469" spans="3:10" x14ac:dyDescent="0.25">
      <c r="C469" s="7">
        <v>42439.541666666664</v>
      </c>
      <c r="D469" s="8">
        <v>9719.7000000000007</v>
      </c>
      <c r="E469" s="8">
        <v>9759.7000000000007</v>
      </c>
      <c r="F469" s="8">
        <v>9708.2000000000007</v>
      </c>
      <c r="G469" s="8">
        <v>9747.7000000000007</v>
      </c>
      <c r="H469" s="8"/>
      <c r="I469" s="8"/>
      <c r="J469" s="8"/>
    </row>
    <row r="470" spans="3:10" x14ac:dyDescent="0.25">
      <c r="C470" s="5">
        <v>42439.583333333336</v>
      </c>
      <c r="D470" s="6">
        <v>9748</v>
      </c>
      <c r="E470" s="6">
        <v>9987.5</v>
      </c>
      <c r="F470" s="6">
        <v>9747.5</v>
      </c>
      <c r="G470" s="6">
        <v>9957</v>
      </c>
      <c r="H470" s="6"/>
      <c r="I470" s="6"/>
      <c r="J470" s="6"/>
    </row>
    <row r="471" spans="3:10" x14ac:dyDescent="0.25">
      <c r="C471" s="7">
        <v>42439.625</v>
      </c>
      <c r="D471" s="8">
        <v>9956.7000000000007</v>
      </c>
      <c r="E471" s="8">
        <v>9996.5</v>
      </c>
      <c r="F471" s="8">
        <v>9862.5</v>
      </c>
      <c r="G471" s="8">
        <v>9899.2000000000007</v>
      </c>
      <c r="H471" s="8"/>
      <c r="I471" s="8"/>
      <c r="J471" s="8"/>
    </row>
    <row r="472" spans="3:10" x14ac:dyDescent="0.25">
      <c r="C472" s="5">
        <v>42439.666666666664</v>
      </c>
      <c r="D472" s="6">
        <v>9899</v>
      </c>
      <c r="E472" s="6">
        <v>9905</v>
      </c>
      <c r="F472" s="6">
        <v>9724.2000000000007</v>
      </c>
      <c r="G472" s="6">
        <v>9869</v>
      </c>
      <c r="H472" s="6"/>
      <c r="I472" s="6"/>
      <c r="J472" s="6"/>
    </row>
    <row r="473" spans="3:10" x14ac:dyDescent="0.25">
      <c r="C473" s="7">
        <v>42439.708333333336</v>
      </c>
      <c r="D473" s="8">
        <v>9868.7000000000007</v>
      </c>
      <c r="E473" s="8">
        <v>9890</v>
      </c>
      <c r="F473" s="8">
        <v>9543.2000000000007</v>
      </c>
      <c r="G473" s="8">
        <v>9553.2000000000007</v>
      </c>
      <c r="H473" s="8"/>
      <c r="I473" s="8"/>
      <c r="J473" s="8"/>
    </row>
    <row r="474" spans="3:10" x14ac:dyDescent="0.25">
      <c r="C474" s="5">
        <v>42439.75</v>
      </c>
      <c r="D474" s="6">
        <v>9554</v>
      </c>
      <c r="E474" s="6">
        <v>9606.5</v>
      </c>
      <c r="F474" s="6">
        <v>9476</v>
      </c>
      <c r="G474" s="6">
        <v>9526.7000000000007</v>
      </c>
      <c r="H474" s="6"/>
      <c r="I474" s="6"/>
      <c r="J474" s="6"/>
    </row>
    <row r="475" spans="3:10" x14ac:dyDescent="0.25">
      <c r="C475" s="7">
        <v>42439.791666666664</v>
      </c>
      <c r="D475" s="8">
        <v>9526.5</v>
      </c>
      <c r="E475" s="8">
        <v>9543</v>
      </c>
      <c r="F475" s="8">
        <v>9395.2000000000007</v>
      </c>
      <c r="G475" s="8">
        <v>9446.2000000000007</v>
      </c>
      <c r="H475" s="8"/>
      <c r="I475" s="8"/>
      <c r="J475" s="8"/>
    </row>
    <row r="476" spans="3:10" x14ac:dyDescent="0.25">
      <c r="C476" s="5">
        <v>42439.833333333336</v>
      </c>
      <c r="D476" s="6">
        <v>9445.7000000000007</v>
      </c>
      <c r="E476" s="6">
        <v>9464</v>
      </c>
      <c r="F476" s="6">
        <v>9412.5</v>
      </c>
      <c r="G476" s="6">
        <v>9442.7000000000007</v>
      </c>
      <c r="H476" s="6"/>
      <c r="I476" s="6"/>
      <c r="J476" s="6"/>
    </row>
    <row r="477" spans="3:10" x14ac:dyDescent="0.25">
      <c r="C477" s="7">
        <v>42439.875</v>
      </c>
      <c r="D477" s="8">
        <v>9439.7000000000007</v>
      </c>
      <c r="E477" s="8">
        <v>9525</v>
      </c>
      <c r="F477" s="8">
        <v>9421.2000000000007</v>
      </c>
      <c r="G477" s="8">
        <v>9488</v>
      </c>
      <c r="H477" s="8"/>
      <c r="I477" s="8"/>
      <c r="J477" s="8"/>
    </row>
    <row r="478" spans="3:10" x14ac:dyDescent="0.25">
      <c r="C478" s="5">
        <v>42439.916666666664</v>
      </c>
      <c r="D478" s="6">
        <v>9487.5</v>
      </c>
      <c r="E478" s="6">
        <v>9550</v>
      </c>
      <c r="F478" s="6">
        <v>9485.5</v>
      </c>
      <c r="G478" s="6">
        <v>9513</v>
      </c>
      <c r="H478" s="6"/>
      <c r="I478" s="6"/>
      <c r="J478" s="6"/>
    </row>
    <row r="479" spans="3:10" x14ac:dyDescent="0.25">
      <c r="C479" s="7">
        <v>42439.958333333336</v>
      </c>
      <c r="D479" s="8">
        <v>9511.7999999999993</v>
      </c>
      <c r="E479" s="8">
        <v>9542.1</v>
      </c>
      <c r="F479" s="8">
        <v>9505.5</v>
      </c>
      <c r="G479" s="8">
        <v>9524.5</v>
      </c>
      <c r="H479" s="8"/>
      <c r="I479" s="8"/>
      <c r="J479" s="8"/>
    </row>
    <row r="480" spans="3:10" x14ac:dyDescent="0.25">
      <c r="C480" s="5">
        <v>42440</v>
      </c>
      <c r="D480" s="6">
        <v>9523.7000000000007</v>
      </c>
      <c r="E480" s="6">
        <v>9524.5</v>
      </c>
      <c r="F480" s="6">
        <v>9522.9</v>
      </c>
      <c r="G480" s="6">
        <v>9522.9</v>
      </c>
      <c r="H480" s="6"/>
      <c r="I480" s="6"/>
      <c r="J480" s="6"/>
    </row>
    <row r="481" spans="3:10" x14ac:dyDescent="0.25">
      <c r="C481" s="7">
        <v>42440.041666666664</v>
      </c>
      <c r="D481" s="8">
        <v>9514.1</v>
      </c>
      <c r="E481" s="8">
        <v>9541.9</v>
      </c>
      <c r="F481" s="8">
        <v>9510.1</v>
      </c>
      <c r="G481" s="8">
        <v>9518.2999999999993</v>
      </c>
      <c r="H481" s="8"/>
      <c r="I481" s="8"/>
      <c r="J481" s="8"/>
    </row>
    <row r="482" spans="3:10" x14ac:dyDescent="0.25">
      <c r="C482" s="5">
        <v>42440.083333333336</v>
      </c>
      <c r="D482" s="6">
        <v>9522.7000000000007</v>
      </c>
      <c r="E482" s="6">
        <v>9530.7000000000007</v>
      </c>
      <c r="F482" s="6">
        <v>9515.5</v>
      </c>
      <c r="G482" s="6">
        <v>9524.2999999999993</v>
      </c>
      <c r="H482" s="6"/>
      <c r="I482" s="6"/>
      <c r="J482" s="6"/>
    </row>
    <row r="483" spans="3:10" x14ac:dyDescent="0.25">
      <c r="C483" s="7">
        <v>42440.125</v>
      </c>
      <c r="D483" s="8">
        <v>9524.7000000000007</v>
      </c>
      <c r="E483" s="8">
        <v>9570.9</v>
      </c>
      <c r="F483" s="8">
        <v>9517.5</v>
      </c>
      <c r="G483" s="8">
        <v>9556.7000000000007</v>
      </c>
      <c r="H483" s="8"/>
      <c r="I483" s="8"/>
      <c r="J483" s="8"/>
    </row>
    <row r="484" spans="3:10" x14ac:dyDescent="0.25">
      <c r="C484" s="5">
        <v>42440.166666666664</v>
      </c>
      <c r="D484" s="6">
        <v>9556.2999999999993</v>
      </c>
      <c r="E484" s="6">
        <v>9561.5</v>
      </c>
      <c r="F484" s="6">
        <v>9535.5</v>
      </c>
      <c r="G484" s="6">
        <v>9548.2999999999993</v>
      </c>
      <c r="H484" s="6"/>
      <c r="I484" s="6"/>
      <c r="J484" s="6"/>
    </row>
    <row r="485" spans="3:10" x14ac:dyDescent="0.25">
      <c r="C485" s="7">
        <v>42440.208333333336</v>
      </c>
      <c r="D485" s="8">
        <v>9548.7000000000007</v>
      </c>
      <c r="E485" s="8">
        <v>9589.5</v>
      </c>
      <c r="F485" s="8">
        <v>9547.5</v>
      </c>
      <c r="G485" s="8">
        <v>9586.7000000000007</v>
      </c>
      <c r="H485" s="8"/>
      <c r="I485" s="8"/>
      <c r="J485" s="8"/>
    </row>
    <row r="486" spans="3:10" x14ac:dyDescent="0.25">
      <c r="C486" s="5">
        <v>42440.25</v>
      </c>
      <c r="D486" s="6">
        <v>9588.2999999999993</v>
      </c>
      <c r="E486" s="6">
        <v>9595.9</v>
      </c>
      <c r="F486" s="6">
        <v>9580.7000000000007</v>
      </c>
      <c r="G486" s="6">
        <v>9587.7000000000007</v>
      </c>
      <c r="H486" s="6"/>
      <c r="I486" s="6"/>
      <c r="J486" s="6"/>
    </row>
    <row r="487" spans="3:10" x14ac:dyDescent="0.25">
      <c r="C487" s="7">
        <v>42440.291666666664</v>
      </c>
      <c r="D487" s="8">
        <v>9588.1</v>
      </c>
      <c r="E487" s="8">
        <v>9591.7000000000007</v>
      </c>
      <c r="F487" s="8">
        <v>9575.1</v>
      </c>
      <c r="G487" s="8">
        <v>9588.5</v>
      </c>
      <c r="H487" s="8"/>
      <c r="I487" s="8"/>
      <c r="J487" s="8"/>
    </row>
    <row r="488" spans="3:10" x14ac:dyDescent="0.25">
      <c r="C488" s="5">
        <v>42440.333333333336</v>
      </c>
      <c r="D488" s="6">
        <v>9588.9</v>
      </c>
      <c r="E488" s="6">
        <v>9618.7000000000007</v>
      </c>
      <c r="F488" s="6">
        <v>9574.2999999999993</v>
      </c>
      <c r="G488" s="6">
        <v>9618.7000000000007</v>
      </c>
      <c r="H488" s="6"/>
      <c r="I488" s="6"/>
      <c r="J488" s="6"/>
    </row>
    <row r="489" spans="3:10" x14ac:dyDescent="0.25">
      <c r="C489" s="7">
        <v>42440.375</v>
      </c>
      <c r="D489" s="8">
        <v>9664</v>
      </c>
      <c r="E489" s="8">
        <v>9671.5</v>
      </c>
      <c r="F489" s="8">
        <v>9624.5</v>
      </c>
      <c r="G489" s="8">
        <v>9655.2000000000007</v>
      </c>
      <c r="H489" s="8"/>
      <c r="I489" s="8"/>
      <c r="J489" s="8"/>
    </row>
    <row r="490" spans="3:10" x14ac:dyDescent="0.25">
      <c r="C490" s="5">
        <v>42440.416666666664</v>
      </c>
      <c r="D490" s="6">
        <v>9656.5</v>
      </c>
      <c r="E490" s="6">
        <v>9731.7000000000007</v>
      </c>
      <c r="F490" s="6">
        <v>9629.2000000000007</v>
      </c>
      <c r="G490" s="6">
        <v>9689</v>
      </c>
      <c r="H490" s="6"/>
      <c r="I490" s="6"/>
      <c r="J490" s="6"/>
    </row>
    <row r="491" spans="3:10" x14ac:dyDescent="0.25">
      <c r="C491" s="7">
        <v>42440.458333333336</v>
      </c>
      <c r="D491" s="8">
        <v>9691</v>
      </c>
      <c r="E491" s="8">
        <v>9742</v>
      </c>
      <c r="F491" s="8">
        <v>9675</v>
      </c>
      <c r="G491" s="8">
        <v>9741</v>
      </c>
      <c r="H491" s="8"/>
      <c r="I491" s="8"/>
      <c r="J491" s="8"/>
    </row>
    <row r="492" spans="3:10" x14ac:dyDescent="0.25">
      <c r="C492" s="5">
        <v>42440.5</v>
      </c>
      <c r="D492" s="6">
        <v>9741.2999999999993</v>
      </c>
      <c r="E492" s="6">
        <v>9775.5</v>
      </c>
      <c r="F492" s="6">
        <v>9727</v>
      </c>
      <c r="G492" s="6">
        <v>9773.7999999999993</v>
      </c>
      <c r="H492" s="6"/>
      <c r="I492" s="6"/>
      <c r="J492" s="6"/>
    </row>
    <row r="493" spans="3:10" x14ac:dyDescent="0.25">
      <c r="C493" s="7">
        <v>42440.541666666664</v>
      </c>
      <c r="D493" s="8">
        <v>9772.7999999999993</v>
      </c>
      <c r="E493" s="8">
        <v>9791</v>
      </c>
      <c r="F493" s="8">
        <v>9755.7999999999993</v>
      </c>
      <c r="G493" s="8">
        <v>9755.7999999999993</v>
      </c>
      <c r="H493" s="8"/>
      <c r="I493" s="8"/>
      <c r="J493" s="8"/>
    </row>
    <row r="494" spans="3:10" x14ac:dyDescent="0.25">
      <c r="C494" s="5">
        <v>42440.583333333336</v>
      </c>
      <c r="D494" s="6">
        <v>9756</v>
      </c>
      <c r="E494" s="6">
        <v>9788.2999999999993</v>
      </c>
      <c r="F494" s="6">
        <v>9744.7999999999993</v>
      </c>
      <c r="G494" s="6">
        <v>9783.7999999999993</v>
      </c>
      <c r="H494" s="6"/>
      <c r="I494" s="6"/>
      <c r="J494" s="6"/>
    </row>
    <row r="495" spans="3:10" x14ac:dyDescent="0.25">
      <c r="C495" s="7">
        <v>42440.625</v>
      </c>
      <c r="D495" s="8">
        <v>9782.7999999999993</v>
      </c>
      <c r="E495" s="8">
        <v>9824.2999999999993</v>
      </c>
      <c r="F495" s="8">
        <v>9779.7999999999993</v>
      </c>
      <c r="G495" s="8">
        <v>9799</v>
      </c>
      <c r="H495" s="8"/>
      <c r="I495" s="8"/>
      <c r="J495" s="8"/>
    </row>
    <row r="496" spans="3:10" x14ac:dyDescent="0.25">
      <c r="C496" s="5">
        <v>42440.666666666664</v>
      </c>
      <c r="D496" s="6">
        <v>9799.2999999999993</v>
      </c>
      <c r="E496" s="6">
        <v>9818.5</v>
      </c>
      <c r="F496" s="6">
        <v>9789.7999999999993</v>
      </c>
      <c r="G496" s="6">
        <v>9790.5</v>
      </c>
      <c r="H496" s="6"/>
      <c r="I496" s="6"/>
      <c r="J496" s="6"/>
    </row>
    <row r="497" spans="3:10" x14ac:dyDescent="0.25">
      <c r="C497" s="7">
        <v>42440.708333333336</v>
      </c>
      <c r="D497" s="8">
        <v>9791.2999999999993</v>
      </c>
      <c r="E497" s="8">
        <v>9820.5</v>
      </c>
      <c r="F497" s="8">
        <v>9754.5</v>
      </c>
      <c r="G497" s="8">
        <v>9793.5</v>
      </c>
      <c r="H497" s="8"/>
      <c r="I497" s="8"/>
      <c r="J497" s="8"/>
    </row>
    <row r="498" spans="3:10" x14ac:dyDescent="0.25">
      <c r="C498" s="5">
        <v>42440.75</v>
      </c>
      <c r="D498" s="6">
        <v>9793.2999999999993</v>
      </c>
      <c r="E498" s="6">
        <v>9844.2999999999993</v>
      </c>
      <c r="F498" s="6">
        <v>9788</v>
      </c>
      <c r="G498" s="6">
        <v>9837.2999999999993</v>
      </c>
      <c r="H498" s="6"/>
      <c r="I498" s="6"/>
      <c r="J498" s="6"/>
    </row>
    <row r="499" spans="3:10" x14ac:dyDescent="0.25">
      <c r="C499" s="7">
        <v>42440.791666666664</v>
      </c>
      <c r="D499" s="8">
        <v>9837</v>
      </c>
      <c r="E499" s="8">
        <v>9864</v>
      </c>
      <c r="F499" s="8">
        <v>9828</v>
      </c>
      <c r="G499" s="8">
        <v>9852</v>
      </c>
      <c r="H499" s="8"/>
      <c r="I499" s="8"/>
      <c r="J499" s="8"/>
    </row>
    <row r="500" spans="3:10" x14ac:dyDescent="0.25">
      <c r="C500" s="5">
        <v>42440.833333333336</v>
      </c>
      <c r="D500" s="6">
        <v>9851.7999999999993</v>
      </c>
      <c r="E500" s="6">
        <v>9861</v>
      </c>
      <c r="F500" s="6">
        <v>9831.5</v>
      </c>
      <c r="G500" s="6">
        <v>9857.5</v>
      </c>
      <c r="H500" s="6"/>
      <c r="I500" s="6"/>
      <c r="J500" s="6"/>
    </row>
    <row r="501" spans="3:10" x14ac:dyDescent="0.25">
      <c r="C501" s="7">
        <v>42440.875</v>
      </c>
      <c r="D501" s="8">
        <v>9857</v>
      </c>
      <c r="E501" s="8">
        <v>9868.7999999999993</v>
      </c>
      <c r="F501" s="8">
        <v>9855.7999999999993</v>
      </c>
      <c r="G501" s="8">
        <v>9860</v>
      </c>
      <c r="H501" s="8"/>
      <c r="I501" s="8"/>
      <c r="J501" s="8"/>
    </row>
    <row r="502" spans="3:10" x14ac:dyDescent="0.25">
      <c r="C502" s="5">
        <v>42440.916666666664</v>
      </c>
      <c r="D502" s="6">
        <v>9859.7999999999993</v>
      </c>
      <c r="E502" s="6">
        <v>9894.5</v>
      </c>
      <c r="F502" s="6">
        <v>9858</v>
      </c>
      <c r="G502" s="6">
        <v>9894.2999999999993</v>
      </c>
      <c r="H502" s="6"/>
      <c r="I502" s="6"/>
      <c r="J502" s="6"/>
    </row>
    <row r="503" spans="3:10" x14ac:dyDescent="0.25">
      <c r="C503" s="7">
        <v>42443</v>
      </c>
      <c r="D503" s="8">
        <v>9878.7000000000007</v>
      </c>
      <c r="E503" s="8">
        <v>9885.2999999999993</v>
      </c>
      <c r="F503" s="8">
        <v>9864.9</v>
      </c>
      <c r="G503" s="8">
        <v>9866.1</v>
      </c>
      <c r="H503" s="8"/>
      <c r="I503" s="8"/>
      <c r="J503" s="8"/>
    </row>
    <row r="504" spans="3:10" x14ac:dyDescent="0.25">
      <c r="C504" s="5">
        <v>42443.041666666664</v>
      </c>
      <c r="D504" s="6">
        <v>9866.5</v>
      </c>
      <c r="E504" s="6">
        <v>9877.1</v>
      </c>
      <c r="F504" s="6">
        <v>9861.7000000000007</v>
      </c>
      <c r="G504" s="6">
        <v>9877.1</v>
      </c>
      <c r="H504" s="6"/>
      <c r="I504" s="6"/>
      <c r="J504" s="6"/>
    </row>
    <row r="505" spans="3:10" x14ac:dyDescent="0.25">
      <c r="C505" s="7">
        <v>42443.083333333336</v>
      </c>
      <c r="D505" s="8">
        <v>9876.7000000000007</v>
      </c>
      <c r="E505" s="8">
        <v>9878.7000000000007</v>
      </c>
      <c r="F505" s="8">
        <v>9864.7000000000007</v>
      </c>
      <c r="G505" s="8">
        <v>9873.9</v>
      </c>
      <c r="H505" s="8"/>
      <c r="I505" s="8"/>
      <c r="J505" s="8"/>
    </row>
    <row r="506" spans="3:10" x14ac:dyDescent="0.25">
      <c r="C506" s="5">
        <v>42443.125</v>
      </c>
      <c r="D506" s="6">
        <v>9873.5</v>
      </c>
      <c r="E506" s="6">
        <v>9882.2999999999993</v>
      </c>
      <c r="F506" s="6">
        <v>9859.5</v>
      </c>
      <c r="G506" s="6">
        <v>9869.9</v>
      </c>
      <c r="H506" s="6"/>
      <c r="I506" s="6"/>
      <c r="J506" s="6"/>
    </row>
    <row r="507" spans="3:10" x14ac:dyDescent="0.25">
      <c r="C507" s="7">
        <v>42443.166666666664</v>
      </c>
      <c r="D507" s="8">
        <v>9869.5</v>
      </c>
      <c r="E507" s="8">
        <v>9882.7000000000007</v>
      </c>
      <c r="F507" s="8">
        <v>9867.7000000000007</v>
      </c>
      <c r="G507" s="8">
        <v>9881.9</v>
      </c>
      <c r="H507" s="8"/>
      <c r="I507" s="8"/>
      <c r="J507" s="8"/>
    </row>
    <row r="508" spans="3:10" x14ac:dyDescent="0.25">
      <c r="C508" s="5">
        <v>42443.208333333336</v>
      </c>
      <c r="D508" s="6">
        <v>9882.7000000000007</v>
      </c>
      <c r="E508" s="6">
        <v>9883.1</v>
      </c>
      <c r="F508" s="6">
        <v>9872.7000000000007</v>
      </c>
      <c r="G508" s="6">
        <v>9877.1</v>
      </c>
      <c r="H508" s="6"/>
      <c r="I508" s="6"/>
      <c r="J508" s="6"/>
    </row>
    <row r="509" spans="3:10" x14ac:dyDescent="0.25">
      <c r="C509" s="7">
        <v>42443.25</v>
      </c>
      <c r="D509" s="8">
        <v>9877.5</v>
      </c>
      <c r="E509" s="8">
        <v>9884.7000000000007</v>
      </c>
      <c r="F509" s="8">
        <v>9867.9</v>
      </c>
      <c r="G509" s="8">
        <v>9871.5</v>
      </c>
      <c r="H509" s="8"/>
      <c r="I509" s="8"/>
      <c r="J509" s="8"/>
    </row>
    <row r="510" spans="3:10" x14ac:dyDescent="0.25">
      <c r="C510" s="5">
        <v>42443.291666666664</v>
      </c>
      <c r="D510" s="6">
        <v>9871.9</v>
      </c>
      <c r="E510" s="6">
        <v>9879.5</v>
      </c>
      <c r="F510" s="6">
        <v>9864.9</v>
      </c>
      <c r="G510" s="6">
        <v>9868.9</v>
      </c>
      <c r="H510" s="6"/>
      <c r="I510" s="6"/>
      <c r="J510" s="6"/>
    </row>
    <row r="511" spans="3:10" x14ac:dyDescent="0.25">
      <c r="C511" s="7">
        <v>42443.333333333336</v>
      </c>
      <c r="D511" s="8">
        <v>9868.5</v>
      </c>
      <c r="E511" s="8">
        <v>9878.1</v>
      </c>
      <c r="F511" s="8">
        <v>9861.5</v>
      </c>
      <c r="G511" s="8">
        <v>9876.1</v>
      </c>
      <c r="H511" s="8"/>
      <c r="I511" s="8"/>
      <c r="J511" s="8"/>
    </row>
    <row r="512" spans="3:10" x14ac:dyDescent="0.25">
      <c r="C512" s="5">
        <v>42443.375</v>
      </c>
      <c r="D512" s="6">
        <v>9880</v>
      </c>
      <c r="E512" s="6">
        <v>9967.5</v>
      </c>
      <c r="F512" s="6">
        <v>9869</v>
      </c>
      <c r="G512" s="6">
        <v>9959.5</v>
      </c>
      <c r="H512" s="6"/>
      <c r="I512" s="6"/>
      <c r="J512" s="6"/>
    </row>
    <row r="513" spans="3:10" x14ac:dyDescent="0.25">
      <c r="C513" s="7">
        <v>42443.416666666664</v>
      </c>
      <c r="D513" s="8">
        <v>9962.2999999999993</v>
      </c>
      <c r="E513" s="8">
        <v>10041.299999999999</v>
      </c>
      <c r="F513" s="8">
        <v>9937.2999999999993</v>
      </c>
      <c r="G513" s="8">
        <v>9979.5</v>
      </c>
      <c r="H513" s="8"/>
      <c r="I513" s="8"/>
      <c r="J513" s="8"/>
    </row>
    <row r="514" spans="3:10" x14ac:dyDescent="0.25">
      <c r="C514" s="5">
        <v>42443.458333333336</v>
      </c>
      <c r="D514" s="6">
        <v>9979.2999999999993</v>
      </c>
      <c r="E514" s="6">
        <v>10013.5</v>
      </c>
      <c r="F514" s="6">
        <v>9952</v>
      </c>
      <c r="G514" s="6">
        <v>9969.5</v>
      </c>
      <c r="H514" s="6"/>
      <c r="I514" s="6"/>
      <c r="J514" s="6"/>
    </row>
    <row r="515" spans="3:10" x14ac:dyDescent="0.25">
      <c r="C515" s="7">
        <v>42443.5</v>
      </c>
      <c r="D515" s="8">
        <v>9969.7999999999993</v>
      </c>
      <c r="E515" s="8">
        <v>9998</v>
      </c>
      <c r="F515" s="8">
        <v>9963.2999999999993</v>
      </c>
      <c r="G515" s="8">
        <v>9989</v>
      </c>
      <c r="H515" s="8"/>
      <c r="I515" s="8"/>
      <c r="J515" s="8"/>
    </row>
    <row r="516" spans="3:10" x14ac:dyDescent="0.25">
      <c r="C516" s="5">
        <v>42443.541666666664</v>
      </c>
      <c r="D516" s="6">
        <v>9988.7999999999993</v>
      </c>
      <c r="E516" s="6">
        <v>9993</v>
      </c>
      <c r="F516" s="6">
        <v>9964</v>
      </c>
      <c r="G516" s="6">
        <v>9972.7999999999993</v>
      </c>
      <c r="H516" s="6"/>
      <c r="I516" s="6"/>
      <c r="J516" s="6"/>
    </row>
    <row r="517" spans="3:10" x14ac:dyDescent="0.25">
      <c r="C517" s="7">
        <v>42443.583333333336</v>
      </c>
      <c r="D517" s="8">
        <v>9971.7999999999993</v>
      </c>
      <c r="E517" s="8">
        <v>9987.7999999999993</v>
      </c>
      <c r="F517" s="8">
        <v>9957.5</v>
      </c>
      <c r="G517" s="8">
        <v>9961.7999999999993</v>
      </c>
      <c r="H517" s="8"/>
      <c r="I517" s="8"/>
      <c r="J517" s="8"/>
    </row>
    <row r="518" spans="3:10" x14ac:dyDescent="0.25">
      <c r="C518" s="5">
        <v>42443.625</v>
      </c>
      <c r="D518" s="6">
        <v>9960.7999999999993</v>
      </c>
      <c r="E518" s="6">
        <v>9980.7999999999993</v>
      </c>
      <c r="F518" s="6">
        <v>9940.5</v>
      </c>
      <c r="G518" s="6">
        <v>9942</v>
      </c>
      <c r="H518" s="6"/>
      <c r="I518" s="6"/>
      <c r="J518" s="6"/>
    </row>
    <row r="519" spans="3:10" x14ac:dyDescent="0.25">
      <c r="C519" s="7">
        <v>42443.666666666664</v>
      </c>
      <c r="D519" s="8">
        <v>9942.7999999999993</v>
      </c>
      <c r="E519" s="8">
        <v>9991</v>
      </c>
      <c r="F519" s="8">
        <v>9936</v>
      </c>
      <c r="G519" s="8">
        <v>9968.5</v>
      </c>
      <c r="H519" s="8"/>
      <c r="I519" s="8"/>
      <c r="J519" s="8"/>
    </row>
    <row r="520" spans="3:10" x14ac:dyDescent="0.25">
      <c r="C520" s="5">
        <v>42443.708333333336</v>
      </c>
      <c r="D520" s="6">
        <v>9968</v>
      </c>
      <c r="E520" s="6">
        <v>10003</v>
      </c>
      <c r="F520" s="6">
        <v>9961</v>
      </c>
      <c r="G520" s="6">
        <v>9969</v>
      </c>
      <c r="H520" s="6"/>
      <c r="I520" s="6"/>
      <c r="J520" s="6"/>
    </row>
    <row r="521" spans="3:10" x14ac:dyDescent="0.25">
      <c r="C521" s="7">
        <v>42443.75</v>
      </c>
      <c r="D521" s="8">
        <v>9970</v>
      </c>
      <c r="E521" s="8">
        <v>10008.799999999999</v>
      </c>
      <c r="F521" s="8">
        <v>9966.5</v>
      </c>
      <c r="G521" s="8">
        <v>10007.799999999999</v>
      </c>
      <c r="H521" s="8"/>
      <c r="I521" s="8"/>
      <c r="J521" s="8"/>
    </row>
    <row r="522" spans="3:10" x14ac:dyDescent="0.25">
      <c r="C522" s="5">
        <v>42443.791666666664</v>
      </c>
      <c r="D522" s="6">
        <v>10007.5</v>
      </c>
      <c r="E522" s="6">
        <v>10012.5</v>
      </c>
      <c r="F522" s="6">
        <v>10001</v>
      </c>
      <c r="G522" s="6">
        <v>10004.5</v>
      </c>
      <c r="H522" s="6"/>
      <c r="I522" s="6"/>
      <c r="J522" s="6"/>
    </row>
    <row r="523" spans="3:10" x14ac:dyDescent="0.25">
      <c r="C523" s="7">
        <v>42443.833333333336</v>
      </c>
      <c r="D523" s="8">
        <v>10005</v>
      </c>
      <c r="E523" s="8">
        <v>10016.799999999999</v>
      </c>
      <c r="F523" s="8">
        <v>9993.7999999999993</v>
      </c>
      <c r="G523" s="8">
        <v>10011.5</v>
      </c>
      <c r="H523" s="8"/>
      <c r="I523" s="8"/>
      <c r="J523" s="8"/>
    </row>
    <row r="524" spans="3:10" x14ac:dyDescent="0.25">
      <c r="C524" s="5">
        <v>42443.875</v>
      </c>
      <c r="D524" s="6">
        <v>10012.299999999999</v>
      </c>
      <c r="E524" s="6">
        <v>10018</v>
      </c>
      <c r="F524" s="6">
        <v>9993</v>
      </c>
      <c r="G524" s="6">
        <v>9993.2999999999993</v>
      </c>
      <c r="H524" s="6"/>
      <c r="I524" s="6"/>
      <c r="J524" s="6"/>
    </row>
    <row r="525" spans="3:10" x14ac:dyDescent="0.25">
      <c r="C525" s="7">
        <v>42443.916666666664</v>
      </c>
      <c r="D525" s="8">
        <v>9993</v>
      </c>
      <c r="E525" s="8">
        <v>9999.7999999999993</v>
      </c>
      <c r="F525" s="8">
        <v>9989.2999999999993</v>
      </c>
      <c r="G525" s="8">
        <v>9999.2999999999993</v>
      </c>
      <c r="H525" s="8"/>
      <c r="I525" s="8"/>
      <c r="J525" s="8"/>
    </row>
    <row r="526" spans="3:10" x14ac:dyDescent="0.25">
      <c r="C526" s="5">
        <v>42443.958333333336</v>
      </c>
      <c r="D526" s="6">
        <v>9998.7999999999993</v>
      </c>
      <c r="E526" s="6">
        <v>9998.7999999999993</v>
      </c>
      <c r="F526" s="6">
        <v>9994</v>
      </c>
      <c r="G526" s="6">
        <v>9996.4</v>
      </c>
      <c r="H526" s="6"/>
      <c r="I526" s="6"/>
      <c r="J526" s="6"/>
    </row>
    <row r="527" spans="3:10" x14ac:dyDescent="0.25">
      <c r="C527" s="7">
        <v>42444</v>
      </c>
      <c r="D527" s="8">
        <v>9990.4</v>
      </c>
      <c r="E527" s="8">
        <v>9997.6</v>
      </c>
      <c r="F527" s="8">
        <v>9987.2000000000007</v>
      </c>
      <c r="G527" s="8">
        <v>9995.6</v>
      </c>
      <c r="H527" s="8"/>
      <c r="I527" s="8"/>
      <c r="J527" s="8"/>
    </row>
    <row r="528" spans="3:10" x14ac:dyDescent="0.25">
      <c r="C528" s="5">
        <v>42444.041666666664</v>
      </c>
      <c r="D528" s="6">
        <v>9996.4</v>
      </c>
      <c r="E528" s="6">
        <v>9996.7999999999993</v>
      </c>
      <c r="F528" s="6">
        <v>9990.7999999999993</v>
      </c>
      <c r="G528" s="6">
        <v>9994.4</v>
      </c>
      <c r="H528" s="6"/>
      <c r="I528" s="6"/>
      <c r="J528" s="6"/>
    </row>
    <row r="529" spans="3:10" x14ac:dyDescent="0.25">
      <c r="C529" s="7">
        <v>42444.083333333336</v>
      </c>
      <c r="D529" s="8">
        <v>9992.7999999999993</v>
      </c>
      <c r="E529" s="8">
        <v>9998</v>
      </c>
      <c r="F529" s="8">
        <v>9990.4</v>
      </c>
      <c r="G529" s="8">
        <v>9994.4</v>
      </c>
      <c r="H529" s="8"/>
      <c r="I529" s="8"/>
      <c r="J529" s="8"/>
    </row>
    <row r="530" spans="3:10" x14ac:dyDescent="0.25">
      <c r="C530" s="5">
        <v>42444.125</v>
      </c>
      <c r="D530" s="6">
        <v>9994</v>
      </c>
      <c r="E530" s="6">
        <v>9995.6</v>
      </c>
      <c r="F530" s="6">
        <v>9975.6</v>
      </c>
      <c r="G530" s="6">
        <v>9980.7999999999993</v>
      </c>
      <c r="H530" s="6"/>
      <c r="I530" s="6"/>
      <c r="J530" s="6"/>
    </row>
    <row r="531" spans="3:10" x14ac:dyDescent="0.25">
      <c r="C531" s="7">
        <v>42444.166666666664</v>
      </c>
      <c r="D531" s="8">
        <v>9980.4</v>
      </c>
      <c r="E531" s="8">
        <v>9983.6</v>
      </c>
      <c r="F531" s="8">
        <v>9975.2000000000007</v>
      </c>
      <c r="G531" s="8">
        <v>9979.6</v>
      </c>
      <c r="H531" s="8"/>
      <c r="I531" s="8"/>
      <c r="J531" s="8"/>
    </row>
    <row r="532" spans="3:10" x14ac:dyDescent="0.25">
      <c r="C532" s="5">
        <v>42444.208333333336</v>
      </c>
      <c r="D532" s="6">
        <v>9980</v>
      </c>
      <c r="E532" s="6">
        <v>9990</v>
      </c>
      <c r="F532" s="6">
        <v>9956</v>
      </c>
      <c r="G532" s="6">
        <v>9966.4</v>
      </c>
      <c r="H532" s="6"/>
      <c r="I532" s="6"/>
      <c r="J532" s="6"/>
    </row>
    <row r="533" spans="3:10" x14ac:dyDescent="0.25">
      <c r="C533" s="7">
        <v>42444.25</v>
      </c>
      <c r="D533" s="8">
        <v>9966.7999999999993</v>
      </c>
      <c r="E533" s="8">
        <v>9966.7999999999993</v>
      </c>
      <c r="F533" s="8">
        <v>9956</v>
      </c>
      <c r="G533" s="8">
        <v>9963.6</v>
      </c>
      <c r="H533" s="8"/>
      <c r="I533" s="8"/>
      <c r="J533" s="8"/>
    </row>
    <row r="534" spans="3:10" x14ac:dyDescent="0.25">
      <c r="C534" s="5">
        <v>42444.291666666664</v>
      </c>
      <c r="D534" s="6">
        <v>9963.2000000000007</v>
      </c>
      <c r="E534" s="6">
        <v>9968.6</v>
      </c>
      <c r="F534" s="6">
        <v>9956</v>
      </c>
      <c r="G534" s="6">
        <v>9962.6</v>
      </c>
      <c r="H534" s="6"/>
      <c r="I534" s="6"/>
      <c r="J534" s="6"/>
    </row>
    <row r="535" spans="3:10" x14ac:dyDescent="0.25">
      <c r="C535" s="7">
        <v>42444.333333333336</v>
      </c>
      <c r="D535" s="8">
        <v>9961.7999999999993</v>
      </c>
      <c r="E535" s="8">
        <v>9968.2000000000007</v>
      </c>
      <c r="F535" s="8">
        <v>9949.7999999999993</v>
      </c>
      <c r="G535" s="8">
        <v>9949.7999999999993</v>
      </c>
      <c r="H535" s="8"/>
      <c r="I535" s="8"/>
      <c r="J535" s="8"/>
    </row>
    <row r="536" spans="3:10" x14ac:dyDescent="0.25">
      <c r="C536" s="5">
        <v>42444.375</v>
      </c>
      <c r="D536" s="6">
        <v>9951.7999999999993</v>
      </c>
      <c r="E536" s="6">
        <v>9973.7999999999993</v>
      </c>
      <c r="F536" s="6">
        <v>9930.7999999999993</v>
      </c>
      <c r="G536" s="6">
        <v>9942</v>
      </c>
      <c r="H536" s="6"/>
      <c r="I536" s="6"/>
      <c r="J536" s="6"/>
    </row>
    <row r="537" spans="3:10" x14ac:dyDescent="0.25">
      <c r="C537" s="7">
        <v>42444.416666666664</v>
      </c>
      <c r="D537" s="8">
        <v>9941.2999999999993</v>
      </c>
      <c r="E537" s="8">
        <v>9954.5</v>
      </c>
      <c r="F537" s="8">
        <v>9890.7999999999993</v>
      </c>
      <c r="G537" s="8">
        <v>9931.5</v>
      </c>
      <c r="H537" s="8"/>
      <c r="I537" s="8"/>
      <c r="J537" s="8"/>
    </row>
    <row r="538" spans="3:10" x14ac:dyDescent="0.25">
      <c r="C538" s="5">
        <v>42444.458333333336</v>
      </c>
      <c r="D538" s="6">
        <v>9932.2999999999993</v>
      </c>
      <c r="E538" s="6">
        <v>9977</v>
      </c>
      <c r="F538" s="6">
        <v>9920.2999999999993</v>
      </c>
      <c r="G538" s="6">
        <v>9945</v>
      </c>
      <c r="H538" s="6"/>
      <c r="I538" s="6"/>
      <c r="J538" s="6"/>
    </row>
    <row r="539" spans="3:10" x14ac:dyDescent="0.25">
      <c r="C539" s="7">
        <v>42444.5</v>
      </c>
      <c r="D539" s="8">
        <v>9944.5</v>
      </c>
      <c r="E539" s="8">
        <v>9955</v>
      </c>
      <c r="F539" s="8">
        <v>9921.7999999999993</v>
      </c>
      <c r="G539" s="8">
        <v>9939.2999999999993</v>
      </c>
      <c r="H539" s="8"/>
      <c r="I539" s="8"/>
      <c r="J539" s="8"/>
    </row>
    <row r="540" spans="3:10" x14ac:dyDescent="0.25">
      <c r="C540" s="5">
        <v>42444.541666666664</v>
      </c>
      <c r="D540" s="6">
        <v>9939.5</v>
      </c>
      <c r="E540" s="6">
        <v>9946.5</v>
      </c>
      <c r="F540" s="6">
        <v>9925</v>
      </c>
      <c r="G540" s="6">
        <v>9932.5</v>
      </c>
      <c r="H540" s="6"/>
      <c r="I540" s="6"/>
      <c r="J540" s="6"/>
    </row>
    <row r="541" spans="3:10" x14ac:dyDescent="0.25">
      <c r="C541" s="7">
        <v>42444.583333333336</v>
      </c>
      <c r="D541" s="8">
        <v>9932.2999999999993</v>
      </c>
      <c r="E541" s="8">
        <v>9938.5</v>
      </c>
      <c r="F541" s="8">
        <v>9896</v>
      </c>
      <c r="G541" s="8">
        <v>9918.5</v>
      </c>
      <c r="H541" s="8"/>
      <c r="I541" s="8"/>
      <c r="J541" s="8"/>
    </row>
    <row r="542" spans="3:10" x14ac:dyDescent="0.25">
      <c r="C542" s="5">
        <v>42444.625</v>
      </c>
      <c r="D542" s="6">
        <v>9918.2999999999993</v>
      </c>
      <c r="E542" s="6">
        <v>9931</v>
      </c>
      <c r="F542" s="6">
        <v>9896</v>
      </c>
      <c r="G542" s="6">
        <v>9911.7999999999993</v>
      </c>
      <c r="H542" s="6"/>
      <c r="I542" s="6"/>
      <c r="J542" s="6"/>
    </row>
    <row r="543" spans="3:10" x14ac:dyDescent="0.25">
      <c r="C543" s="7">
        <v>42444.666666666664</v>
      </c>
      <c r="D543" s="8">
        <v>9911.2999999999993</v>
      </c>
      <c r="E543" s="8">
        <v>9941</v>
      </c>
      <c r="F543" s="8">
        <v>9889</v>
      </c>
      <c r="G543" s="8">
        <v>9915.7999999999993</v>
      </c>
      <c r="H543" s="8"/>
      <c r="I543" s="8"/>
      <c r="J543" s="8"/>
    </row>
    <row r="544" spans="3:10" x14ac:dyDescent="0.25">
      <c r="C544" s="5">
        <v>42444.708333333336</v>
      </c>
      <c r="D544" s="6">
        <v>9916</v>
      </c>
      <c r="E544" s="6">
        <v>9947</v>
      </c>
      <c r="F544" s="6">
        <v>9906.2999999999993</v>
      </c>
      <c r="G544" s="6">
        <v>9929</v>
      </c>
      <c r="H544" s="6"/>
      <c r="I544" s="6"/>
      <c r="J544" s="6"/>
    </row>
    <row r="545" spans="3:10" x14ac:dyDescent="0.25">
      <c r="C545" s="7">
        <v>42444.75</v>
      </c>
      <c r="D545" s="8">
        <v>9929.5</v>
      </c>
      <c r="E545" s="8">
        <v>9946</v>
      </c>
      <c r="F545" s="8">
        <v>9920.7999999999993</v>
      </c>
      <c r="G545" s="8">
        <v>9920.7999999999993</v>
      </c>
      <c r="H545" s="8"/>
      <c r="I545" s="8"/>
      <c r="J545" s="8"/>
    </row>
    <row r="546" spans="3:10" x14ac:dyDescent="0.25">
      <c r="C546" s="5">
        <v>42444.791666666664</v>
      </c>
      <c r="D546" s="6">
        <v>9921.2999999999993</v>
      </c>
      <c r="E546" s="6">
        <v>9941.5</v>
      </c>
      <c r="F546" s="6">
        <v>9919.7999999999993</v>
      </c>
      <c r="G546" s="6">
        <v>9935.5</v>
      </c>
      <c r="H546" s="6"/>
      <c r="I546" s="6"/>
      <c r="J546" s="6"/>
    </row>
    <row r="547" spans="3:10" x14ac:dyDescent="0.25">
      <c r="C547" s="7">
        <v>42444.833333333336</v>
      </c>
      <c r="D547" s="8">
        <v>9936.2999999999993</v>
      </c>
      <c r="E547" s="8">
        <v>9940.5</v>
      </c>
      <c r="F547" s="8">
        <v>9926.7999999999993</v>
      </c>
      <c r="G547" s="8">
        <v>9931.7999999999993</v>
      </c>
      <c r="H547" s="8"/>
      <c r="I547" s="8"/>
      <c r="J547" s="8"/>
    </row>
    <row r="548" spans="3:10" x14ac:dyDescent="0.25">
      <c r="C548" s="5">
        <v>42444.875</v>
      </c>
      <c r="D548" s="6">
        <v>9932</v>
      </c>
      <c r="E548" s="6">
        <v>9948.2999999999993</v>
      </c>
      <c r="F548" s="6">
        <v>9930.7999999999993</v>
      </c>
      <c r="G548" s="6">
        <v>9942.5</v>
      </c>
      <c r="H548" s="6"/>
      <c r="I548" s="6"/>
      <c r="J548" s="6"/>
    </row>
    <row r="549" spans="3:10" x14ac:dyDescent="0.25">
      <c r="C549" s="7">
        <v>42444.916666666664</v>
      </c>
      <c r="D549" s="8">
        <v>9942.7999999999993</v>
      </c>
      <c r="E549" s="8">
        <v>9959.7999999999993</v>
      </c>
      <c r="F549" s="8">
        <v>9941.5</v>
      </c>
      <c r="G549" s="8">
        <v>9958.5</v>
      </c>
      <c r="H549" s="8"/>
      <c r="I549" s="8"/>
      <c r="J549" s="8"/>
    </row>
    <row r="550" spans="3:10" x14ac:dyDescent="0.25">
      <c r="C550" s="5">
        <v>42444.958333333336</v>
      </c>
      <c r="D550" s="6">
        <v>9958</v>
      </c>
      <c r="E550" s="6">
        <v>9958</v>
      </c>
      <c r="F550" s="6">
        <v>9951.2999999999993</v>
      </c>
      <c r="G550" s="6">
        <v>9952.2999999999993</v>
      </c>
      <c r="H550" s="6"/>
      <c r="I550" s="6"/>
      <c r="J550" s="6"/>
    </row>
    <row r="551" spans="3:10" x14ac:dyDescent="0.25">
      <c r="C551" s="7">
        <v>42445</v>
      </c>
      <c r="D551" s="8">
        <v>9951.9</v>
      </c>
      <c r="E551" s="8">
        <v>9956.2999999999993</v>
      </c>
      <c r="F551" s="8">
        <v>9947.5</v>
      </c>
      <c r="G551" s="8">
        <v>9954.2999999999993</v>
      </c>
      <c r="H551" s="8"/>
      <c r="I551" s="8"/>
      <c r="J551" s="8"/>
    </row>
    <row r="552" spans="3:10" x14ac:dyDescent="0.25">
      <c r="C552" s="5">
        <v>42445.041666666664</v>
      </c>
      <c r="D552" s="6">
        <v>9955.1</v>
      </c>
      <c r="E552" s="6">
        <v>9966.5</v>
      </c>
      <c r="F552" s="6">
        <v>9947.5</v>
      </c>
      <c r="G552" s="6">
        <v>9966.1</v>
      </c>
      <c r="H552" s="6"/>
      <c r="I552" s="6"/>
      <c r="J552" s="6"/>
    </row>
    <row r="553" spans="3:10" x14ac:dyDescent="0.25">
      <c r="C553" s="7">
        <v>42445.083333333336</v>
      </c>
      <c r="D553" s="8">
        <v>9965.7000000000007</v>
      </c>
      <c r="E553" s="8">
        <v>9980.5</v>
      </c>
      <c r="F553" s="8">
        <v>9960.9</v>
      </c>
      <c r="G553" s="8">
        <v>9978.5</v>
      </c>
      <c r="H553" s="8"/>
      <c r="I553" s="8"/>
      <c r="J553" s="8"/>
    </row>
    <row r="554" spans="3:10" x14ac:dyDescent="0.25">
      <c r="C554" s="5">
        <v>42445.125</v>
      </c>
      <c r="D554" s="6">
        <v>9978.1</v>
      </c>
      <c r="E554" s="6">
        <v>9978.5</v>
      </c>
      <c r="F554" s="6">
        <v>9960.5</v>
      </c>
      <c r="G554" s="6">
        <v>9966.1</v>
      </c>
      <c r="H554" s="6"/>
      <c r="I554" s="6"/>
      <c r="J554" s="6"/>
    </row>
    <row r="555" spans="3:10" x14ac:dyDescent="0.25">
      <c r="C555" s="7">
        <v>42445.166666666664</v>
      </c>
      <c r="D555" s="8">
        <v>9965.2999999999993</v>
      </c>
      <c r="E555" s="8">
        <v>9966.1</v>
      </c>
      <c r="F555" s="8">
        <v>9945.7000000000007</v>
      </c>
      <c r="G555" s="8">
        <v>9949.2999999999993</v>
      </c>
      <c r="H555" s="8"/>
      <c r="I555" s="8"/>
      <c r="J555" s="8"/>
    </row>
    <row r="556" spans="3:10" x14ac:dyDescent="0.25">
      <c r="C556" s="5">
        <v>42445.208333333336</v>
      </c>
      <c r="D556" s="6">
        <v>9950.1</v>
      </c>
      <c r="E556" s="6">
        <v>9954.9</v>
      </c>
      <c r="F556" s="6">
        <v>9936.9</v>
      </c>
      <c r="G556" s="6">
        <v>9944.1</v>
      </c>
      <c r="H556" s="6"/>
      <c r="I556" s="6"/>
      <c r="J556" s="6"/>
    </row>
    <row r="557" spans="3:10" x14ac:dyDescent="0.25">
      <c r="C557" s="7">
        <v>42445.25</v>
      </c>
      <c r="D557" s="8">
        <v>9943.7000000000007</v>
      </c>
      <c r="E557" s="8">
        <v>9957.7000000000007</v>
      </c>
      <c r="F557" s="8">
        <v>9942.9</v>
      </c>
      <c r="G557" s="8">
        <v>9954.5</v>
      </c>
      <c r="H557" s="8"/>
      <c r="I557" s="8"/>
      <c r="J557" s="8"/>
    </row>
    <row r="558" spans="3:10" x14ac:dyDescent="0.25">
      <c r="C558" s="5">
        <v>42445.291666666664</v>
      </c>
      <c r="D558" s="6">
        <v>9954.9</v>
      </c>
      <c r="E558" s="6">
        <v>9971.2999999999993</v>
      </c>
      <c r="F558" s="6">
        <v>9948.9</v>
      </c>
      <c r="G558" s="6">
        <v>9962.1</v>
      </c>
      <c r="H558" s="6"/>
      <c r="I558" s="6"/>
      <c r="J558" s="6"/>
    </row>
    <row r="559" spans="3:10" x14ac:dyDescent="0.25">
      <c r="C559" s="7">
        <v>42445.333333333336</v>
      </c>
      <c r="D559" s="8">
        <v>9961.7000000000007</v>
      </c>
      <c r="E559" s="8">
        <v>9962.9</v>
      </c>
      <c r="F559" s="8">
        <v>9941.5</v>
      </c>
      <c r="G559" s="8">
        <v>9950.5</v>
      </c>
      <c r="H559" s="8"/>
      <c r="I559" s="8"/>
      <c r="J559" s="8"/>
    </row>
    <row r="560" spans="3:10" x14ac:dyDescent="0.25">
      <c r="C560" s="5">
        <v>42445.375</v>
      </c>
      <c r="D560" s="6">
        <v>9960</v>
      </c>
      <c r="E560" s="6">
        <v>9965.5</v>
      </c>
      <c r="F560" s="6">
        <v>9942.2999999999993</v>
      </c>
      <c r="G560" s="6">
        <v>9965.5</v>
      </c>
      <c r="H560" s="6"/>
      <c r="I560" s="6"/>
      <c r="J560" s="6"/>
    </row>
    <row r="561" spans="3:10" x14ac:dyDescent="0.25">
      <c r="C561" s="7">
        <v>42445.416666666664</v>
      </c>
      <c r="D561" s="8">
        <v>9966</v>
      </c>
      <c r="E561" s="8">
        <v>10013</v>
      </c>
      <c r="F561" s="8">
        <v>9962</v>
      </c>
      <c r="G561" s="8">
        <v>10003</v>
      </c>
      <c r="H561" s="8"/>
      <c r="I561" s="8"/>
      <c r="J561" s="8"/>
    </row>
    <row r="562" spans="3:10" x14ac:dyDescent="0.25">
      <c r="C562" s="5">
        <v>42445.458333333336</v>
      </c>
      <c r="D562" s="6">
        <v>10003.5</v>
      </c>
      <c r="E562" s="6">
        <v>10022.5</v>
      </c>
      <c r="F562" s="6">
        <v>9985.7999999999993</v>
      </c>
      <c r="G562" s="6">
        <v>10003.799999999999</v>
      </c>
      <c r="H562" s="6"/>
      <c r="I562" s="6"/>
      <c r="J562" s="6"/>
    </row>
    <row r="563" spans="3:10" x14ac:dyDescent="0.25">
      <c r="C563" s="7">
        <v>42445.5</v>
      </c>
      <c r="D563" s="8">
        <v>10002.799999999999</v>
      </c>
      <c r="E563" s="8">
        <v>10009.299999999999</v>
      </c>
      <c r="F563" s="8">
        <v>9961.5</v>
      </c>
      <c r="G563" s="8">
        <v>9975.2999999999993</v>
      </c>
      <c r="H563" s="8"/>
      <c r="I563" s="8"/>
      <c r="J563" s="8"/>
    </row>
    <row r="564" spans="3:10" x14ac:dyDescent="0.25">
      <c r="C564" s="5">
        <v>42445.541666666664</v>
      </c>
      <c r="D564" s="6">
        <v>9974.5</v>
      </c>
      <c r="E564" s="6">
        <v>9981.5</v>
      </c>
      <c r="F564" s="6">
        <v>9951</v>
      </c>
      <c r="G564" s="6">
        <v>9967</v>
      </c>
      <c r="H564" s="6"/>
      <c r="I564" s="6"/>
      <c r="J564" s="6"/>
    </row>
    <row r="565" spans="3:10" x14ac:dyDescent="0.25">
      <c r="C565" s="7">
        <v>42445.583333333336</v>
      </c>
      <c r="D565" s="8">
        <v>9967.5</v>
      </c>
      <c r="E565" s="8">
        <v>9981</v>
      </c>
      <c r="F565" s="8">
        <v>9920</v>
      </c>
      <c r="G565" s="8">
        <v>9932.5</v>
      </c>
      <c r="H565" s="8"/>
      <c r="I565" s="8"/>
      <c r="J565" s="8"/>
    </row>
    <row r="566" spans="3:10" x14ac:dyDescent="0.25">
      <c r="C566" s="5">
        <v>42445.625</v>
      </c>
      <c r="D566" s="6">
        <v>9932</v>
      </c>
      <c r="E566" s="6">
        <v>9980</v>
      </c>
      <c r="F566" s="6">
        <v>9916</v>
      </c>
      <c r="G566" s="6">
        <v>9969</v>
      </c>
      <c r="H566" s="6"/>
      <c r="I566" s="6"/>
      <c r="J566" s="6"/>
    </row>
    <row r="567" spans="3:10" x14ac:dyDescent="0.25">
      <c r="C567" s="7">
        <v>42445.666666666664</v>
      </c>
      <c r="D567" s="8">
        <v>9969.2999999999993</v>
      </c>
      <c r="E567" s="8">
        <v>10002.299999999999</v>
      </c>
      <c r="F567" s="8">
        <v>9960.5</v>
      </c>
      <c r="G567" s="8">
        <v>9992.7999999999993</v>
      </c>
      <c r="H567" s="8"/>
      <c r="I567" s="8"/>
      <c r="J567" s="8"/>
    </row>
    <row r="568" spans="3:10" x14ac:dyDescent="0.25">
      <c r="C568" s="5">
        <v>42445.708333333336</v>
      </c>
      <c r="D568" s="6">
        <v>9992.5</v>
      </c>
      <c r="E568" s="6">
        <v>10003</v>
      </c>
      <c r="F568" s="6">
        <v>9966.5</v>
      </c>
      <c r="G568" s="6">
        <v>9976.2999999999993</v>
      </c>
      <c r="H568" s="6"/>
      <c r="I568" s="6"/>
      <c r="J568" s="6"/>
    </row>
    <row r="569" spans="3:10" x14ac:dyDescent="0.25">
      <c r="C569" s="7">
        <v>42445.75</v>
      </c>
      <c r="D569" s="8">
        <v>9976.5</v>
      </c>
      <c r="E569" s="8">
        <v>9989</v>
      </c>
      <c r="F569" s="8">
        <v>9968.7999999999993</v>
      </c>
      <c r="G569" s="8">
        <v>9973.2999999999993</v>
      </c>
      <c r="H569" s="8"/>
      <c r="I569" s="8"/>
      <c r="J569" s="8"/>
    </row>
    <row r="570" spans="3:10" x14ac:dyDescent="0.25">
      <c r="C570" s="5">
        <v>42445.791666666664</v>
      </c>
      <c r="D570" s="6">
        <v>9973</v>
      </c>
      <c r="E570" s="6">
        <v>9976.7999999999993</v>
      </c>
      <c r="F570" s="6">
        <v>9948.7999999999993</v>
      </c>
      <c r="G570" s="6">
        <v>9959.7999999999993</v>
      </c>
      <c r="H570" s="6"/>
      <c r="I570" s="6"/>
      <c r="J570" s="6"/>
    </row>
    <row r="571" spans="3:10" x14ac:dyDescent="0.25">
      <c r="C571" s="7">
        <v>42445.833333333336</v>
      </c>
      <c r="D571" s="8">
        <v>9967.2999999999993</v>
      </c>
      <c r="E571" s="8">
        <v>10008.799999999999</v>
      </c>
      <c r="F571" s="8">
        <v>9938.7999999999993</v>
      </c>
      <c r="G571" s="8">
        <v>9968.5</v>
      </c>
      <c r="H571" s="8"/>
      <c r="I571" s="8"/>
      <c r="J571" s="8"/>
    </row>
    <row r="572" spans="3:10" x14ac:dyDescent="0.25">
      <c r="C572" s="5">
        <v>42445.875</v>
      </c>
      <c r="D572" s="6">
        <v>9968.7999999999993</v>
      </c>
      <c r="E572" s="6">
        <v>10002</v>
      </c>
      <c r="F572" s="6">
        <v>9959.7999999999993</v>
      </c>
      <c r="G572" s="6">
        <v>9988.5</v>
      </c>
      <c r="H572" s="6"/>
      <c r="I572" s="6"/>
      <c r="J572" s="6"/>
    </row>
    <row r="573" spans="3:10" x14ac:dyDescent="0.25">
      <c r="C573" s="7">
        <v>42445.916666666664</v>
      </c>
      <c r="D573" s="8">
        <v>9990.2999999999993</v>
      </c>
      <c r="E573" s="8">
        <v>10000.5</v>
      </c>
      <c r="F573" s="8">
        <v>9982.2999999999993</v>
      </c>
      <c r="G573" s="8">
        <v>9998.2999999999993</v>
      </c>
      <c r="H573" s="8"/>
      <c r="I573" s="8"/>
      <c r="J573" s="8"/>
    </row>
    <row r="574" spans="3:10" x14ac:dyDescent="0.25">
      <c r="C574" s="5">
        <v>42445.958333333336</v>
      </c>
      <c r="D574" s="6">
        <v>9998</v>
      </c>
      <c r="E574" s="6">
        <v>9998.2999999999993</v>
      </c>
      <c r="F574" s="6">
        <v>9992.4</v>
      </c>
      <c r="G574" s="6">
        <v>9993.6</v>
      </c>
      <c r="H574" s="6"/>
      <c r="I574" s="6"/>
      <c r="J574" s="6"/>
    </row>
    <row r="575" spans="3:10" x14ac:dyDescent="0.25">
      <c r="C575" s="7">
        <v>42446</v>
      </c>
      <c r="D575" s="8">
        <v>9988</v>
      </c>
      <c r="E575" s="8">
        <v>9994.7999999999993</v>
      </c>
      <c r="F575" s="8">
        <v>9983.2000000000007</v>
      </c>
      <c r="G575" s="8">
        <v>9992</v>
      </c>
      <c r="H575" s="8"/>
      <c r="I575" s="8"/>
      <c r="J575" s="8"/>
    </row>
    <row r="576" spans="3:10" x14ac:dyDescent="0.25">
      <c r="C576" s="5">
        <v>42446.041666666664</v>
      </c>
      <c r="D576" s="6">
        <v>9993.2000000000007</v>
      </c>
      <c r="E576" s="6">
        <v>10008</v>
      </c>
      <c r="F576" s="6">
        <v>9988.4</v>
      </c>
      <c r="G576" s="6">
        <v>10008</v>
      </c>
      <c r="H576" s="6"/>
      <c r="I576" s="6"/>
      <c r="J576" s="6"/>
    </row>
    <row r="577" spans="3:10" x14ac:dyDescent="0.25">
      <c r="C577" s="7">
        <v>42446.083333333336</v>
      </c>
      <c r="D577" s="8">
        <v>10006.799999999999</v>
      </c>
      <c r="E577" s="8">
        <v>10039.9</v>
      </c>
      <c r="F577" s="8">
        <v>10005.200000000001</v>
      </c>
      <c r="G577" s="8">
        <v>10037.9</v>
      </c>
      <c r="H577" s="8"/>
      <c r="I577" s="8"/>
      <c r="J577" s="8"/>
    </row>
    <row r="578" spans="3:10" x14ac:dyDescent="0.25">
      <c r="C578" s="5">
        <v>42446.125</v>
      </c>
      <c r="D578" s="6">
        <v>10037.5</v>
      </c>
      <c r="E578" s="6">
        <v>10044.700000000001</v>
      </c>
      <c r="F578" s="6">
        <v>10027.1</v>
      </c>
      <c r="G578" s="6">
        <v>10032.299999999999</v>
      </c>
      <c r="H578" s="6"/>
      <c r="I578" s="6"/>
      <c r="J578" s="6"/>
    </row>
    <row r="579" spans="3:10" x14ac:dyDescent="0.25">
      <c r="C579" s="7">
        <v>42446.166666666664</v>
      </c>
      <c r="D579" s="8">
        <v>10031.9</v>
      </c>
      <c r="E579" s="8">
        <v>10038.299999999999</v>
      </c>
      <c r="F579" s="8">
        <v>10019.5</v>
      </c>
      <c r="G579" s="8">
        <v>10021.5</v>
      </c>
      <c r="H579" s="8"/>
      <c r="I579" s="8"/>
      <c r="J579" s="8"/>
    </row>
    <row r="580" spans="3:10" x14ac:dyDescent="0.25">
      <c r="C580" s="5">
        <v>42446.208333333336</v>
      </c>
      <c r="D580" s="6">
        <v>10021.1</v>
      </c>
      <c r="E580" s="6">
        <v>10042.299999999999</v>
      </c>
      <c r="F580" s="6">
        <v>10019.1</v>
      </c>
      <c r="G580" s="6">
        <v>10031.1</v>
      </c>
      <c r="H580" s="6"/>
      <c r="I580" s="6"/>
      <c r="J580" s="6"/>
    </row>
    <row r="581" spans="3:10" x14ac:dyDescent="0.25">
      <c r="C581" s="7">
        <v>42446.25</v>
      </c>
      <c r="D581" s="8">
        <v>10032.299999999999</v>
      </c>
      <c r="E581" s="8">
        <v>10034.700000000001</v>
      </c>
      <c r="F581" s="8">
        <v>10003.9</v>
      </c>
      <c r="G581" s="8">
        <v>10005.5</v>
      </c>
      <c r="H581" s="8"/>
      <c r="I581" s="8"/>
      <c r="J581" s="8"/>
    </row>
    <row r="582" spans="3:10" x14ac:dyDescent="0.25">
      <c r="C582" s="5">
        <v>42446.291666666664</v>
      </c>
      <c r="D582" s="6">
        <v>10007.5</v>
      </c>
      <c r="E582" s="6">
        <v>10015.5</v>
      </c>
      <c r="F582" s="6">
        <v>10001.1</v>
      </c>
      <c r="G582" s="6">
        <v>10015.5</v>
      </c>
      <c r="H582" s="6"/>
      <c r="I582" s="6"/>
      <c r="J582" s="6"/>
    </row>
    <row r="583" spans="3:10" x14ac:dyDescent="0.25">
      <c r="C583" s="7">
        <v>42446.333333333336</v>
      </c>
      <c r="D583" s="8">
        <v>10015.9</v>
      </c>
      <c r="E583" s="8">
        <v>10029.700000000001</v>
      </c>
      <c r="F583" s="8">
        <v>10013.5</v>
      </c>
      <c r="G583" s="8">
        <v>10026.700000000001</v>
      </c>
      <c r="H583" s="8"/>
      <c r="I583" s="8"/>
      <c r="J583" s="8"/>
    </row>
    <row r="584" spans="3:10" x14ac:dyDescent="0.25">
      <c r="C584" s="5">
        <v>42446.375</v>
      </c>
      <c r="D584" s="6">
        <v>10027.1</v>
      </c>
      <c r="E584" s="6">
        <v>10068.799999999999</v>
      </c>
      <c r="F584" s="6">
        <v>10027.1</v>
      </c>
      <c r="G584" s="6">
        <v>10057.299999999999</v>
      </c>
      <c r="H584" s="6"/>
      <c r="I584" s="6"/>
      <c r="J584" s="6"/>
    </row>
    <row r="585" spans="3:10" x14ac:dyDescent="0.25">
      <c r="C585" s="7">
        <v>42446.416666666664</v>
      </c>
      <c r="D585" s="8">
        <v>10056.5</v>
      </c>
      <c r="E585" s="8">
        <v>10064.299999999999</v>
      </c>
      <c r="F585" s="8">
        <v>9986.7000000000007</v>
      </c>
      <c r="G585" s="8">
        <v>9988.5</v>
      </c>
      <c r="H585" s="8"/>
      <c r="I585" s="8"/>
      <c r="J585" s="8"/>
    </row>
    <row r="586" spans="3:10" x14ac:dyDescent="0.25">
      <c r="C586" s="5">
        <v>42446.458333333336</v>
      </c>
      <c r="D586" s="6">
        <v>9988</v>
      </c>
      <c r="E586" s="6">
        <v>9990.5</v>
      </c>
      <c r="F586" s="6">
        <v>9835.2000000000007</v>
      </c>
      <c r="G586" s="6">
        <v>9875.7000000000007</v>
      </c>
      <c r="H586" s="6"/>
      <c r="I586" s="6"/>
      <c r="J586" s="6"/>
    </row>
    <row r="587" spans="3:10" x14ac:dyDescent="0.25">
      <c r="C587" s="7">
        <v>42446.5</v>
      </c>
      <c r="D587" s="8">
        <v>9876.2000000000007</v>
      </c>
      <c r="E587" s="8">
        <v>9876.2000000000007</v>
      </c>
      <c r="F587" s="8">
        <v>9747.5</v>
      </c>
      <c r="G587" s="8">
        <v>9798.7000000000007</v>
      </c>
      <c r="H587" s="8"/>
      <c r="I587" s="8"/>
      <c r="J587" s="8"/>
    </row>
    <row r="588" spans="3:10" x14ac:dyDescent="0.25">
      <c r="C588" s="5">
        <v>42446.541666666664</v>
      </c>
      <c r="D588" s="6">
        <v>9796.2000000000007</v>
      </c>
      <c r="E588" s="6">
        <v>9830.7000000000007</v>
      </c>
      <c r="F588" s="6">
        <v>9780</v>
      </c>
      <c r="G588" s="6">
        <v>9782</v>
      </c>
      <c r="H588" s="6"/>
      <c r="I588" s="6"/>
      <c r="J588" s="6"/>
    </row>
    <row r="589" spans="3:10" x14ac:dyDescent="0.25">
      <c r="C589" s="7">
        <v>42446.583333333336</v>
      </c>
      <c r="D589" s="8">
        <v>9782.5</v>
      </c>
      <c r="E589" s="8">
        <v>9831</v>
      </c>
      <c r="F589" s="8">
        <v>9773.2000000000007</v>
      </c>
      <c r="G589" s="8">
        <v>9804.2000000000007</v>
      </c>
      <c r="H589" s="8"/>
      <c r="I589" s="8"/>
      <c r="J589" s="8"/>
    </row>
    <row r="590" spans="3:10" x14ac:dyDescent="0.25">
      <c r="C590" s="5">
        <v>42446.625</v>
      </c>
      <c r="D590" s="6">
        <v>9804.5</v>
      </c>
      <c r="E590" s="6">
        <v>9847</v>
      </c>
      <c r="F590" s="6">
        <v>9794.7000000000007</v>
      </c>
      <c r="G590" s="6">
        <v>9815</v>
      </c>
      <c r="H590" s="6"/>
      <c r="I590" s="6"/>
      <c r="J590" s="6"/>
    </row>
    <row r="591" spans="3:10" x14ac:dyDescent="0.25">
      <c r="C591" s="7">
        <v>42446.666666666664</v>
      </c>
      <c r="D591" s="8">
        <v>9814.7000000000007</v>
      </c>
      <c r="E591" s="8">
        <v>9860.2000000000007</v>
      </c>
      <c r="F591" s="8">
        <v>9795</v>
      </c>
      <c r="G591" s="8">
        <v>9859.5</v>
      </c>
      <c r="H591" s="8"/>
      <c r="I591" s="8"/>
      <c r="J591" s="8"/>
    </row>
    <row r="592" spans="3:10" x14ac:dyDescent="0.25">
      <c r="C592" s="5">
        <v>42446.708333333336</v>
      </c>
      <c r="D592" s="6">
        <v>9859.7000000000007</v>
      </c>
      <c r="E592" s="6">
        <v>9889.2000000000007</v>
      </c>
      <c r="F592" s="6">
        <v>9839.2000000000007</v>
      </c>
      <c r="G592" s="6">
        <v>9857.5</v>
      </c>
      <c r="H592" s="6"/>
      <c r="I592" s="6"/>
      <c r="J592" s="6"/>
    </row>
    <row r="593" spans="3:10" x14ac:dyDescent="0.25">
      <c r="C593" s="7">
        <v>42446.75</v>
      </c>
      <c r="D593" s="8">
        <v>9857.2000000000007</v>
      </c>
      <c r="E593" s="8">
        <v>9891.2000000000007</v>
      </c>
      <c r="F593" s="8">
        <v>9841.2000000000007</v>
      </c>
      <c r="G593" s="8">
        <v>9879.5</v>
      </c>
      <c r="H593" s="8"/>
      <c r="I593" s="8"/>
      <c r="J593" s="8"/>
    </row>
    <row r="594" spans="3:10" x14ac:dyDescent="0.25">
      <c r="C594" s="5">
        <v>42446.791666666664</v>
      </c>
      <c r="D594" s="6">
        <v>9879.7000000000007</v>
      </c>
      <c r="E594" s="6">
        <v>9893.7000000000007</v>
      </c>
      <c r="F594" s="6">
        <v>9856.2000000000007</v>
      </c>
      <c r="G594" s="6">
        <v>9893.2000000000007</v>
      </c>
      <c r="H594" s="6"/>
      <c r="I594" s="6"/>
      <c r="J594" s="6"/>
    </row>
    <row r="595" spans="3:10" x14ac:dyDescent="0.25">
      <c r="C595" s="7">
        <v>42446.833333333336</v>
      </c>
      <c r="D595" s="8">
        <v>9892.7000000000007</v>
      </c>
      <c r="E595" s="8">
        <v>9905.7000000000007</v>
      </c>
      <c r="F595" s="8">
        <v>9886.2000000000007</v>
      </c>
      <c r="G595" s="8">
        <v>9886.7000000000007</v>
      </c>
      <c r="H595" s="8"/>
      <c r="I595" s="8"/>
      <c r="J595" s="8"/>
    </row>
    <row r="596" spans="3:10" x14ac:dyDescent="0.25">
      <c r="C596" s="5">
        <v>42446.875</v>
      </c>
      <c r="D596" s="6">
        <v>9887.2000000000007</v>
      </c>
      <c r="E596" s="6">
        <v>9910.7000000000007</v>
      </c>
      <c r="F596" s="6">
        <v>9884.2000000000007</v>
      </c>
      <c r="G596" s="6">
        <v>9889.7000000000007</v>
      </c>
      <c r="H596" s="6"/>
      <c r="I596" s="6"/>
      <c r="J596" s="6"/>
    </row>
    <row r="597" spans="3:10" x14ac:dyDescent="0.25">
      <c r="C597" s="7">
        <v>42446.916666666664</v>
      </c>
      <c r="D597" s="8">
        <v>9890</v>
      </c>
      <c r="E597" s="8">
        <v>9892</v>
      </c>
      <c r="F597" s="8">
        <v>9882.7000000000007</v>
      </c>
      <c r="G597" s="8">
        <v>9882.7000000000007</v>
      </c>
      <c r="H597" s="8"/>
      <c r="I597" s="8"/>
      <c r="J597" s="8"/>
    </row>
    <row r="598" spans="3:10" x14ac:dyDescent="0.25">
      <c r="C598" s="5">
        <v>42446.958333333336</v>
      </c>
      <c r="D598" s="6">
        <v>9879.2000000000007</v>
      </c>
      <c r="E598" s="6">
        <v>9879.6</v>
      </c>
      <c r="F598" s="6">
        <v>9877.6</v>
      </c>
      <c r="G598" s="6">
        <v>9877.6</v>
      </c>
      <c r="H598" s="6"/>
      <c r="I598" s="6"/>
      <c r="J598" s="6"/>
    </row>
    <row r="599" spans="3:10" x14ac:dyDescent="0.25">
      <c r="C599" s="7">
        <v>42447</v>
      </c>
      <c r="D599" s="8">
        <v>9878</v>
      </c>
      <c r="E599" s="8">
        <v>9883.6</v>
      </c>
      <c r="F599" s="8">
        <v>9874.7999999999993</v>
      </c>
      <c r="G599" s="8">
        <v>9883.2000000000007</v>
      </c>
      <c r="H599" s="8"/>
      <c r="I599" s="8"/>
      <c r="J599" s="8"/>
    </row>
    <row r="600" spans="3:10" x14ac:dyDescent="0.25">
      <c r="C600" s="5">
        <v>42447.041666666664</v>
      </c>
      <c r="D600" s="6">
        <v>9881.6</v>
      </c>
      <c r="E600" s="6">
        <v>9895.2000000000007</v>
      </c>
      <c r="F600" s="6">
        <v>9875.2000000000007</v>
      </c>
      <c r="G600" s="6">
        <v>9888.7999999999993</v>
      </c>
      <c r="H600" s="6"/>
      <c r="I600" s="6"/>
      <c r="J600" s="6"/>
    </row>
    <row r="601" spans="3:10" x14ac:dyDescent="0.25">
      <c r="C601" s="7">
        <v>42447.083333333336</v>
      </c>
      <c r="D601" s="8">
        <v>9889.2000000000007</v>
      </c>
      <c r="E601" s="8">
        <v>9894</v>
      </c>
      <c r="F601" s="8">
        <v>9868.4</v>
      </c>
      <c r="G601" s="8">
        <v>9870</v>
      </c>
      <c r="H601" s="8"/>
      <c r="I601" s="8"/>
      <c r="J601" s="8"/>
    </row>
    <row r="602" spans="3:10" x14ac:dyDescent="0.25">
      <c r="C602" s="5">
        <v>42447.125</v>
      </c>
      <c r="D602" s="6">
        <v>9870.4</v>
      </c>
      <c r="E602" s="6">
        <v>9877.2000000000007</v>
      </c>
      <c r="F602" s="6">
        <v>9862</v>
      </c>
      <c r="G602" s="6">
        <v>9867.6</v>
      </c>
      <c r="H602" s="6"/>
      <c r="I602" s="6"/>
      <c r="J602" s="6"/>
    </row>
    <row r="603" spans="3:10" x14ac:dyDescent="0.25">
      <c r="C603" s="7">
        <v>42447.166666666664</v>
      </c>
      <c r="D603" s="8">
        <v>9866.7999999999993</v>
      </c>
      <c r="E603" s="8">
        <v>9877.2000000000007</v>
      </c>
      <c r="F603" s="8">
        <v>9861.6</v>
      </c>
      <c r="G603" s="8">
        <v>9870</v>
      </c>
      <c r="H603" s="8"/>
      <c r="I603" s="8"/>
      <c r="J603" s="8"/>
    </row>
    <row r="604" spans="3:10" x14ac:dyDescent="0.25">
      <c r="C604" s="5">
        <v>42447.208333333336</v>
      </c>
      <c r="D604" s="6">
        <v>9870.4</v>
      </c>
      <c r="E604" s="6">
        <v>9879.6</v>
      </c>
      <c r="F604" s="6">
        <v>9868.4</v>
      </c>
      <c r="G604" s="6">
        <v>9874.4</v>
      </c>
      <c r="H604" s="6"/>
      <c r="I604" s="6"/>
      <c r="J604" s="6"/>
    </row>
    <row r="605" spans="3:10" x14ac:dyDescent="0.25">
      <c r="C605" s="7">
        <v>42447.25</v>
      </c>
      <c r="D605" s="8">
        <v>9875.2000000000007</v>
      </c>
      <c r="E605" s="8">
        <v>9882.4</v>
      </c>
      <c r="F605" s="8">
        <v>9872.4</v>
      </c>
      <c r="G605" s="8">
        <v>9882.4</v>
      </c>
      <c r="H605" s="8"/>
      <c r="I605" s="8"/>
      <c r="J605" s="8"/>
    </row>
    <row r="606" spans="3:10" x14ac:dyDescent="0.25">
      <c r="C606" s="5">
        <v>42447.291666666664</v>
      </c>
      <c r="D606" s="6">
        <v>9882</v>
      </c>
      <c r="E606" s="6">
        <v>9886</v>
      </c>
      <c r="F606" s="6">
        <v>9869.2000000000007</v>
      </c>
      <c r="G606" s="6">
        <v>9880.2000000000007</v>
      </c>
      <c r="H606" s="6"/>
      <c r="I606" s="6"/>
      <c r="J606" s="6"/>
    </row>
    <row r="607" spans="3:10" x14ac:dyDescent="0.25">
      <c r="C607" s="7">
        <v>42447.333333333336</v>
      </c>
      <c r="D607" s="8">
        <v>9879.7999999999993</v>
      </c>
      <c r="E607" s="8">
        <v>9881.6</v>
      </c>
      <c r="F607" s="8">
        <v>9862.6</v>
      </c>
      <c r="G607" s="8">
        <v>9873.6</v>
      </c>
      <c r="H607" s="8"/>
      <c r="I607" s="8"/>
      <c r="J607" s="8"/>
    </row>
    <row r="608" spans="3:10" x14ac:dyDescent="0.25">
      <c r="C608" s="5">
        <v>42447.375</v>
      </c>
      <c r="D608" s="6">
        <v>9874</v>
      </c>
      <c r="E608" s="6">
        <v>9928.5</v>
      </c>
      <c r="F608" s="6">
        <v>9865.7000000000007</v>
      </c>
      <c r="G608" s="6">
        <v>9891.7999999999993</v>
      </c>
      <c r="H608" s="6"/>
      <c r="I608" s="6"/>
      <c r="J608" s="6"/>
    </row>
    <row r="609" spans="3:10" x14ac:dyDescent="0.25">
      <c r="C609" s="7">
        <v>42447.416666666664</v>
      </c>
      <c r="D609" s="8">
        <v>9894.1</v>
      </c>
      <c r="E609" s="8">
        <v>9908.1</v>
      </c>
      <c r="F609" s="8">
        <v>9820.7999999999993</v>
      </c>
      <c r="G609" s="8">
        <v>9885.7000000000007</v>
      </c>
      <c r="H609" s="8"/>
      <c r="I609" s="8"/>
      <c r="J609" s="8"/>
    </row>
    <row r="610" spans="3:10" x14ac:dyDescent="0.25">
      <c r="C610" s="5">
        <v>42447.458333333336</v>
      </c>
      <c r="D610" s="6">
        <v>9887.2000000000007</v>
      </c>
      <c r="E610" s="6">
        <v>9927.7000000000007</v>
      </c>
      <c r="F610" s="6">
        <v>9872.2000000000007</v>
      </c>
      <c r="G610" s="6">
        <v>9878.7000000000007</v>
      </c>
      <c r="H610" s="6"/>
      <c r="I610" s="6"/>
      <c r="J610" s="6"/>
    </row>
    <row r="611" spans="3:10" x14ac:dyDescent="0.25">
      <c r="C611" s="7">
        <v>42447.5</v>
      </c>
      <c r="D611" s="8">
        <v>9878</v>
      </c>
      <c r="E611" s="8">
        <v>9938.5</v>
      </c>
      <c r="F611" s="8">
        <v>9872.5</v>
      </c>
      <c r="G611" s="8">
        <v>9913.5</v>
      </c>
      <c r="H611" s="8"/>
      <c r="I611" s="8"/>
      <c r="J611" s="8"/>
    </row>
    <row r="612" spans="3:10" x14ac:dyDescent="0.25">
      <c r="C612" s="5">
        <v>42447.541666666664</v>
      </c>
      <c r="D612" s="6">
        <v>9915.5</v>
      </c>
      <c r="E612" s="6">
        <v>9927.5</v>
      </c>
      <c r="F612" s="6">
        <v>9904.5</v>
      </c>
      <c r="G612" s="6">
        <v>9911</v>
      </c>
      <c r="H612" s="6"/>
      <c r="I612" s="6"/>
      <c r="J612" s="6"/>
    </row>
    <row r="613" spans="3:10" x14ac:dyDescent="0.25">
      <c r="C613" s="7">
        <v>42447.583333333336</v>
      </c>
      <c r="D613" s="8">
        <v>9910.7000000000007</v>
      </c>
      <c r="E613" s="8">
        <v>9923</v>
      </c>
      <c r="F613" s="8">
        <v>9881.7000000000007</v>
      </c>
      <c r="G613" s="8">
        <v>9908.2000000000007</v>
      </c>
      <c r="H613" s="8"/>
      <c r="I613" s="8"/>
      <c r="J613" s="8"/>
    </row>
    <row r="614" spans="3:10" x14ac:dyDescent="0.25">
      <c r="C614" s="5">
        <v>42447.625</v>
      </c>
      <c r="D614" s="6">
        <v>9909.5</v>
      </c>
      <c r="E614" s="6">
        <v>9920.7000000000007</v>
      </c>
      <c r="F614" s="6">
        <v>9883.5</v>
      </c>
      <c r="G614" s="6">
        <v>9907.7000000000007</v>
      </c>
      <c r="H614" s="6"/>
      <c r="I614" s="6"/>
      <c r="J614" s="6"/>
    </row>
    <row r="615" spans="3:10" x14ac:dyDescent="0.25">
      <c r="C615" s="7">
        <v>42447.666666666664</v>
      </c>
      <c r="D615" s="8">
        <v>9910</v>
      </c>
      <c r="E615" s="8">
        <v>9950.2000000000007</v>
      </c>
      <c r="F615" s="8">
        <v>9904.5</v>
      </c>
      <c r="G615" s="8">
        <v>9923.7000000000007</v>
      </c>
      <c r="H615" s="8"/>
      <c r="I615" s="8"/>
      <c r="J615" s="8"/>
    </row>
    <row r="616" spans="3:10" x14ac:dyDescent="0.25">
      <c r="C616" s="5">
        <v>42447.708333333336</v>
      </c>
      <c r="D616" s="6">
        <v>9921.7000000000007</v>
      </c>
      <c r="E616" s="6">
        <v>9942.7000000000007</v>
      </c>
      <c r="F616" s="6">
        <v>9920</v>
      </c>
      <c r="G616" s="6">
        <v>9934.5</v>
      </c>
      <c r="H616" s="6"/>
      <c r="I616" s="6"/>
      <c r="J616" s="6"/>
    </row>
    <row r="617" spans="3:10" x14ac:dyDescent="0.25">
      <c r="C617" s="7">
        <v>42447.75</v>
      </c>
      <c r="D617" s="8">
        <v>9934.7000000000007</v>
      </c>
      <c r="E617" s="8">
        <v>9959.7000000000007</v>
      </c>
      <c r="F617" s="8">
        <v>9932.7000000000007</v>
      </c>
      <c r="G617" s="8">
        <v>9955.2000000000007</v>
      </c>
      <c r="H617" s="8"/>
      <c r="I617" s="8"/>
      <c r="J617" s="8"/>
    </row>
    <row r="618" spans="3:10" x14ac:dyDescent="0.25">
      <c r="C618" s="5">
        <v>42447.791666666664</v>
      </c>
      <c r="D618" s="6">
        <v>9955</v>
      </c>
      <c r="E618" s="6">
        <v>9958.2000000000007</v>
      </c>
      <c r="F618" s="6">
        <v>9922</v>
      </c>
      <c r="G618" s="6">
        <v>9926.7000000000007</v>
      </c>
      <c r="H618" s="6"/>
      <c r="I618" s="6"/>
      <c r="J618" s="6"/>
    </row>
    <row r="619" spans="3:10" x14ac:dyDescent="0.25">
      <c r="C619" s="7">
        <v>42447.833333333336</v>
      </c>
      <c r="D619" s="8">
        <v>9926.2000000000007</v>
      </c>
      <c r="E619" s="8">
        <v>9934.7000000000007</v>
      </c>
      <c r="F619" s="8">
        <v>9921.5</v>
      </c>
      <c r="G619" s="8">
        <v>9929.2000000000007</v>
      </c>
      <c r="H619" s="8"/>
      <c r="I619" s="8"/>
      <c r="J619" s="8"/>
    </row>
    <row r="620" spans="3:10" x14ac:dyDescent="0.25">
      <c r="C620" s="5">
        <v>42447.875</v>
      </c>
      <c r="D620" s="6">
        <v>9929</v>
      </c>
      <c r="E620" s="6">
        <v>9954.2000000000007</v>
      </c>
      <c r="F620" s="6">
        <v>9929</v>
      </c>
      <c r="G620" s="6">
        <v>9940.7000000000007</v>
      </c>
      <c r="H620" s="6"/>
      <c r="I620" s="6"/>
      <c r="J620" s="6"/>
    </row>
    <row r="621" spans="3:10" x14ac:dyDescent="0.25">
      <c r="C621" s="7">
        <v>42447.916666666664</v>
      </c>
      <c r="D621" s="8">
        <v>9941.2000000000007</v>
      </c>
      <c r="E621" s="8">
        <v>9943.7000000000007</v>
      </c>
      <c r="F621" s="8">
        <v>9935</v>
      </c>
      <c r="G621" s="8">
        <v>9942.5</v>
      </c>
      <c r="H621" s="8"/>
      <c r="I621" s="8"/>
      <c r="J621" s="8"/>
    </row>
    <row r="622" spans="3:10" x14ac:dyDescent="0.25">
      <c r="C622" s="5">
        <v>42450</v>
      </c>
      <c r="D622" s="6">
        <v>9934.2000000000007</v>
      </c>
      <c r="E622" s="6">
        <v>9939.7999999999993</v>
      </c>
      <c r="F622" s="6">
        <v>9922.7000000000007</v>
      </c>
      <c r="G622" s="6">
        <v>9929.4</v>
      </c>
      <c r="H622" s="6"/>
      <c r="I622" s="6"/>
      <c r="J622" s="6"/>
    </row>
    <row r="623" spans="3:10" x14ac:dyDescent="0.25">
      <c r="C623" s="7">
        <v>42450.041666666664</v>
      </c>
      <c r="D623" s="8">
        <v>9927.9</v>
      </c>
      <c r="E623" s="8">
        <v>9932.7000000000007</v>
      </c>
      <c r="F623" s="8">
        <v>9926.4</v>
      </c>
      <c r="G623" s="8">
        <v>9931.1</v>
      </c>
      <c r="H623" s="8"/>
      <c r="I623" s="8"/>
      <c r="J623" s="8"/>
    </row>
    <row r="624" spans="3:10" x14ac:dyDescent="0.25">
      <c r="C624" s="5">
        <v>42450.083333333336</v>
      </c>
      <c r="D624" s="6">
        <v>9931.6</v>
      </c>
      <c r="E624" s="6">
        <v>9934.1</v>
      </c>
      <c r="F624" s="6">
        <v>9924.9</v>
      </c>
      <c r="G624" s="6">
        <v>9924.9</v>
      </c>
      <c r="H624" s="6"/>
      <c r="I624" s="6"/>
      <c r="J624" s="6"/>
    </row>
    <row r="625" spans="3:10" x14ac:dyDescent="0.25">
      <c r="C625" s="7">
        <v>42450.125</v>
      </c>
      <c r="D625" s="8">
        <v>9925</v>
      </c>
      <c r="E625" s="8">
        <v>9926.2000000000007</v>
      </c>
      <c r="F625" s="8">
        <v>9901.7000000000007</v>
      </c>
      <c r="G625" s="8">
        <v>9910.7000000000007</v>
      </c>
      <c r="H625" s="8"/>
      <c r="I625" s="8"/>
      <c r="J625" s="8"/>
    </row>
    <row r="626" spans="3:10" x14ac:dyDescent="0.25">
      <c r="C626" s="5">
        <v>42450.166666666664</v>
      </c>
      <c r="D626" s="6">
        <v>9909.6</v>
      </c>
      <c r="E626" s="6">
        <v>9919.2999999999993</v>
      </c>
      <c r="F626" s="6">
        <v>9909.6</v>
      </c>
      <c r="G626" s="6">
        <v>9919.2000000000007</v>
      </c>
      <c r="H626" s="6"/>
      <c r="I626" s="6"/>
      <c r="J626" s="6"/>
    </row>
    <row r="627" spans="3:10" x14ac:dyDescent="0.25">
      <c r="C627" s="7">
        <v>42450.208333333336</v>
      </c>
      <c r="D627" s="8">
        <v>9919.2999999999993</v>
      </c>
      <c r="E627" s="8">
        <v>9919.2999999999993</v>
      </c>
      <c r="F627" s="8">
        <v>9912.7999999999993</v>
      </c>
      <c r="G627" s="8">
        <v>9915.6</v>
      </c>
      <c r="H627" s="8"/>
      <c r="I627" s="8"/>
      <c r="J627" s="8"/>
    </row>
    <row r="628" spans="3:10" x14ac:dyDescent="0.25">
      <c r="C628" s="5">
        <v>42450.25</v>
      </c>
      <c r="D628" s="6">
        <v>9915.4</v>
      </c>
      <c r="E628" s="6">
        <v>9918.9</v>
      </c>
      <c r="F628" s="6">
        <v>9915</v>
      </c>
      <c r="G628" s="6">
        <v>9916.1</v>
      </c>
      <c r="H628" s="6"/>
      <c r="I628" s="6"/>
      <c r="J628" s="6"/>
    </row>
    <row r="629" spans="3:10" x14ac:dyDescent="0.25">
      <c r="C629" s="7">
        <v>42450.291666666664</v>
      </c>
      <c r="D629" s="8">
        <v>9917.4</v>
      </c>
      <c r="E629" s="8">
        <v>9920.1</v>
      </c>
      <c r="F629" s="8">
        <v>9913</v>
      </c>
      <c r="G629" s="8">
        <v>9913</v>
      </c>
      <c r="H629" s="8"/>
      <c r="I629" s="8"/>
      <c r="J629" s="8"/>
    </row>
    <row r="630" spans="3:10" x14ac:dyDescent="0.25">
      <c r="C630" s="5">
        <v>42450.333333333336</v>
      </c>
      <c r="D630" s="6">
        <v>9912.5</v>
      </c>
      <c r="E630" s="6">
        <v>9921.5</v>
      </c>
      <c r="F630" s="6">
        <v>9910</v>
      </c>
      <c r="G630" s="6">
        <v>9921.5</v>
      </c>
      <c r="H630" s="6"/>
      <c r="I630" s="6"/>
      <c r="J630" s="6"/>
    </row>
    <row r="631" spans="3:10" x14ac:dyDescent="0.25">
      <c r="C631" s="7">
        <v>42450.375</v>
      </c>
      <c r="D631" s="8">
        <v>9916.4</v>
      </c>
      <c r="E631" s="8">
        <v>9925.7999999999993</v>
      </c>
      <c r="F631" s="8">
        <v>9883.7999999999993</v>
      </c>
      <c r="G631" s="8">
        <v>9904.5</v>
      </c>
      <c r="H631" s="8"/>
      <c r="I631" s="8"/>
      <c r="J631" s="8"/>
    </row>
    <row r="632" spans="3:10" x14ac:dyDescent="0.25">
      <c r="C632" s="5">
        <v>42450.416666666664</v>
      </c>
      <c r="D632" s="6">
        <v>9904.1</v>
      </c>
      <c r="E632" s="6">
        <v>9960.7000000000007</v>
      </c>
      <c r="F632" s="6">
        <v>9859.6</v>
      </c>
      <c r="G632" s="6">
        <v>9941.2000000000007</v>
      </c>
      <c r="H632" s="6"/>
      <c r="I632" s="6"/>
      <c r="J632" s="6"/>
    </row>
    <row r="633" spans="3:10" x14ac:dyDescent="0.25">
      <c r="C633" s="7">
        <v>42450.458333333336</v>
      </c>
      <c r="D633" s="8">
        <v>9939.4</v>
      </c>
      <c r="E633" s="8">
        <v>10098.799999999999</v>
      </c>
      <c r="F633" s="8">
        <v>9924.6</v>
      </c>
      <c r="G633" s="8">
        <v>10061.1</v>
      </c>
      <c r="H633" s="8"/>
      <c r="I633" s="8"/>
      <c r="J633" s="8"/>
    </row>
    <row r="634" spans="3:10" x14ac:dyDescent="0.25">
      <c r="C634" s="5">
        <v>42450.5</v>
      </c>
      <c r="D634" s="6">
        <v>10060.4</v>
      </c>
      <c r="E634" s="6">
        <v>10077.9</v>
      </c>
      <c r="F634" s="6">
        <v>10004.299999999999</v>
      </c>
      <c r="G634" s="6">
        <v>10008.799999999999</v>
      </c>
      <c r="H634" s="6"/>
      <c r="I634" s="6"/>
      <c r="J634" s="6"/>
    </row>
    <row r="635" spans="3:10" x14ac:dyDescent="0.25">
      <c r="C635" s="7">
        <v>42450.541666666664</v>
      </c>
      <c r="D635" s="8">
        <v>10007.700000000001</v>
      </c>
      <c r="E635" s="8">
        <v>10013.5</v>
      </c>
      <c r="F635" s="8">
        <v>9987.2000000000007</v>
      </c>
      <c r="G635" s="8">
        <v>10005.799999999999</v>
      </c>
      <c r="H635" s="8"/>
      <c r="I635" s="8"/>
      <c r="J635" s="8"/>
    </row>
    <row r="636" spans="3:10" x14ac:dyDescent="0.25">
      <c r="C636" s="5">
        <v>42450.583333333336</v>
      </c>
      <c r="D636" s="6">
        <v>10005.4</v>
      </c>
      <c r="E636" s="6">
        <v>10010.299999999999</v>
      </c>
      <c r="F636" s="6">
        <v>9904.4</v>
      </c>
      <c r="G636" s="6">
        <v>9925.5</v>
      </c>
      <c r="H636" s="6"/>
      <c r="I636" s="6"/>
      <c r="J636" s="6"/>
    </row>
    <row r="637" spans="3:10" x14ac:dyDescent="0.25">
      <c r="C637" s="7">
        <v>42450.625</v>
      </c>
      <c r="D637" s="8">
        <v>9925.7999999999993</v>
      </c>
      <c r="E637" s="8">
        <v>9963.2000000000007</v>
      </c>
      <c r="F637" s="8">
        <v>9912.5</v>
      </c>
      <c r="G637" s="8">
        <v>9950.9</v>
      </c>
      <c r="H637" s="8"/>
      <c r="I637" s="8"/>
      <c r="J637" s="8"/>
    </row>
    <row r="638" spans="3:10" x14ac:dyDescent="0.25">
      <c r="C638" s="5">
        <v>42450.666666666664</v>
      </c>
      <c r="D638" s="6">
        <v>9951.7999999999993</v>
      </c>
      <c r="E638" s="6">
        <v>9962.7000000000007</v>
      </c>
      <c r="F638" s="6">
        <v>9893</v>
      </c>
      <c r="G638" s="6">
        <v>9917</v>
      </c>
      <c r="H638" s="6"/>
      <c r="I638" s="6"/>
      <c r="J638" s="6"/>
    </row>
    <row r="639" spans="3:10" x14ac:dyDescent="0.25">
      <c r="C639" s="7">
        <v>42450.708333333336</v>
      </c>
      <c r="D639" s="8">
        <v>9917.2000000000007</v>
      </c>
      <c r="E639" s="8">
        <v>9980.4</v>
      </c>
      <c r="F639" s="8">
        <v>9910.1</v>
      </c>
      <c r="G639" s="8">
        <v>9927.1</v>
      </c>
      <c r="H639" s="8"/>
      <c r="I639" s="8"/>
      <c r="J639" s="8"/>
    </row>
    <row r="640" spans="3:10" x14ac:dyDescent="0.25">
      <c r="C640" s="5">
        <v>42450.75</v>
      </c>
      <c r="D640" s="6">
        <v>9926.9</v>
      </c>
      <c r="E640" s="6">
        <v>9956.5</v>
      </c>
      <c r="F640" s="6">
        <v>9920.2000000000007</v>
      </c>
      <c r="G640" s="6">
        <v>9949.1</v>
      </c>
      <c r="H640" s="6"/>
      <c r="I640" s="6"/>
      <c r="J640" s="6"/>
    </row>
    <row r="641" spans="3:10" x14ac:dyDescent="0.25">
      <c r="C641" s="7">
        <v>42450.791666666664</v>
      </c>
      <c r="D641" s="8">
        <v>9949.2999999999993</v>
      </c>
      <c r="E641" s="8">
        <v>9968.7999999999993</v>
      </c>
      <c r="F641" s="8">
        <v>9945.6</v>
      </c>
      <c r="G641" s="8">
        <v>9961.9</v>
      </c>
      <c r="H641" s="8"/>
      <c r="I641" s="8"/>
      <c r="J641" s="8"/>
    </row>
    <row r="642" spans="3:10" x14ac:dyDescent="0.25">
      <c r="C642" s="5">
        <v>42450.833333333336</v>
      </c>
      <c r="D642" s="6">
        <v>9961.7999999999993</v>
      </c>
      <c r="E642" s="6">
        <v>9969.7999999999993</v>
      </c>
      <c r="F642" s="6">
        <v>9953.9</v>
      </c>
      <c r="G642" s="6">
        <v>9963.7000000000007</v>
      </c>
      <c r="H642" s="6"/>
      <c r="I642" s="6"/>
      <c r="J642" s="6"/>
    </row>
    <row r="643" spans="3:10" x14ac:dyDescent="0.25">
      <c r="C643" s="7">
        <v>42450.875</v>
      </c>
      <c r="D643" s="8">
        <v>9963.7999999999993</v>
      </c>
      <c r="E643" s="8">
        <v>9964.2999999999993</v>
      </c>
      <c r="F643" s="8">
        <v>9943.7999999999993</v>
      </c>
      <c r="G643" s="8">
        <v>9952.6</v>
      </c>
      <c r="H643" s="8"/>
      <c r="I643" s="8"/>
      <c r="J643" s="8"/>
    </row>
    <row r="644" spans="3:10" x14ac:dyDescent="0.25">
      <c r="C644" s="5">
        <v>42450.916666666664</v>
      </c>
      <c r="D644" s="6">
        <v>9952.2999999999993</v>
      </c>
      <c r="E644" s="6">
        <v>9962.6</v>
      </c>
      <c r="F644" s="6">
        <v>9950</v>
      </c>
      <c r="G644" s="6">
        <v>9954.5</v>
      </c>
      <c r="H644" s="6"/>
      <c r="I644" s="6"/>
      <c r="J644" s="6"/>
    </row>
    <row r="645" spans="3:10" x14ac:dyDescent="0.25">
      <c r="C645" s="7">
        <v>42450.958333333336</v>
      </c>
      <c r="D645" s="8">
        <v>9929.7999999999993</v>
      </c>
      <c r="E645" s="8">
        <v>9929.7999999999993</v>
      </c>
      <c r="F645" s="8">
        <v>9929</v>
      </c>
      <c r="G645" s="8">
        <v>9929</v>
      </c>
      <c r="H645" s="8"/>
      <c r="I645" s="8"/>
      <c r="J645" s="8"/>
    </row>
    <row r="646" spans="3:10" x14ac:dyDescent="0.25">
      <c r="C646" s="5">
        <v>42451</v>
      </c>
      <c r="D646" s="6">
        <v>9929.4</v>
      </c>
      <c r="E646" s="6">
        <v>9951.9</v>
      </c>
      <c r="F646" s="6">
        <v>9924.2000000000007</v>
      </c>
      <c r="G646" s="6">
        <v>9925.7999999999993</v>
      </c>
      <c r="H646" s="6"/>
      <c r="I646" s="6"/>
      <c r="J646" s="6"/>
    </row>
    <row r="647" spans="3:10" x14ac:dyDescent="0.25">
      <c r="C647" s="7">
        <v>42451.041666666664</v>
      </c>
      <c r="D647" s="8">
        <v>9925</v>
      </c>
      <c r="E647" s="8">
        <v>9926.2000000000007</v>
      </c>
      <c r="F647" s="8">
        <v>9917.4</v>
      </c>
      <c r="G647" s="8">
        <v>9923.4</v>
      </c>
      <c r="H647" s="8"/>
      <c r="I647" s="8"/>
      <c r="J647" s="8"/>
    </row>
    <row r="648" spans="3:10" x14ac:dyDescent="0.25">
      <c r="C648" s="5">
        <v>42451.083333333336</v>
      </c>
      <c r="D648" s="6">
        <v>9923.7999999999993</v>
      </c>
      <c r="E648" s="6">
        <v>9938.2000000000007</v>
      </c>
      <c r="F648" s="6">
        <v>9921.7999999999993</v>
      </c>
      <c r="G648" s="6">
        <v>9930.6</v>
      </c>
      <c r="H648" s="6"/>
      <c r="I648" s="6"/>
      <c r="J648" s="6"/>
    </row>
    <row r="649" spans="3:10" x14ac:dyDescent="0.25">
      <c r="C649" s="7">
        <v>42451.125</v>
      </c>
      <c r="D649" s="8">
        <v>9931</v>
      </c>
      <c r="E649" s="8">
        <v>9945.7999999999993</v>
      </c>
      <c r="F649" s="8">
        <v>9917.7999999999993</v>
      </c>
      <c r="G649" s="8">
        <v>9922.6</v>
      </c>
      <c r="H649" s="8"/>
      <c r="I649" s="8"/>
      <c r="J649" s="8"/>
    </row>
    <row r="650" spans="3:10" x14ac:dyDescent="0.25">
      <c r="C650" s="5">
        <v>42451.166666666664</v>
      </c>
      <c r="D650" s="6">
        <v>9922.2000000000007</v>
      </c>
      <c r="E650" s="6">
        <v>9945.1</v>
      </c>
      <c r="F650" s="6">
        <v>9916.6</v>
      </c>
      <c r="G650" s="6">
        <v>9917.4</v>
      </c>
      <c r="H650" s="6"/>
      <c r="I650" s="6"/>
      <c r="J650" s="6"/>
    </row>
    <row r="651" spans="3:10" x14ac:dyDescent="0.25">
      <c r="C651" s="7">
        <v>42451.208333333336</v>
      </c>
      <c r="D651" s="8">
        <v>9916.2000000000007</v>
      </c>
      <c r="E651" s="8">
        <v>9920.2000000000007</v>
      </c>
      <c r="F651" s="8">
        <v>9904.6</v>
      </c>
      <c r="G651" s="8">
        <v>9905.7999999999993</v>
      </c>
      <c r="H651" s="8"/>
      <c r="I651" s="8"/>
      <c r="J651" s="8"/>
    </row>
    <row r="652" spans="3:10" x14ac:dyDescent="0.25">
      <c r="C652" s="5">
        <v>42451.25</v>
      </c>
      <c r="D652" s="6">
        <v>9905</v>
      </c>
      <c r="E652" s="6">
        <v>9915.7999999999993</v>
      </c>
      <c r="F652" s="6">
        <v>9902.6</v>
      </c>
      <c r="G652" s="6">
        <v>9915.7999999999993</v>
      </c>
      <c r="H652" s="6"/>
      <c r="I652" s="6"/>
      <c r="J652" s="6"/>
    </row>
    <row r="653" spans="3:10" x14ac:dyDescent="0.25">
      <c r="C653" s="7">
        <v>42451.291666666664</v>
      </c>
      <c r="D653" s="8">
        <v>9916.2000000000007</v>
      </c>
      <c r="E653" s="8">
        <v>9925</v>
      </c>
      <c r="F653" s="8">
        <v>9915</v>
      </c>
      <c r="G653" s="8">
        <v>9917</v>
      </c>
      <c r="H653" s="8"/>
      <c r="I653" s="8"/>
      <c r="J653" s="8"/>
    </row>
    <row r="654" spans="3:10" x14ac:dyDescent="0.25">
      <c r="C654" s="5">
        <v>42451.333333333336</v>
      </c>
      <c r="D654" s="6">
        <v>9918.6</v>
      </c>
      <c r="E654" s="6">
        <v>9926.6</v>
      </c>
      <c r="F654" s="6">
        <v>9909.4</v>
      </c>
      <c r="G654" s="6">
        <v>9913.7999999999993</v>
      </c>
      <c r="H654" s="6"/>
      <c r="I654" s="6"/>
      <c r="J654" s="6"/>
    </row>
    <row r="655" spans="3:10" x14ac:dyDescent="0.25">
      <c r="C655" s="7">
        <v>42451.375</v>
      </c>
      <c r="D655" s="8">
        <v>9914.6</v>
      </c>
      <c r="E655" s="8">
        <v>9923.2000000000007</v>
      </c>
      <c r="F655" s="8">
        <v>9886.7999999999993</v>
      </c>
      <c r="G655" s="8">
        <v>9891.2000000000007</v>
      </c>
      <c r="H655" s="8"/>
      <c r="I655" s="8"/>
      <c r="J655" s="8"/>
    </row>
    <row r="656" spans="3:10" x14ac:dyDescent="0.25">
      <c r="C656" s="5">
        <v>42451.416666666664</v>
      </c>
      <c r="D656" s="6">
        <v>9892</v>
      </c>
      <c r="E656" s="6">
        <v>9897.7000000000007</v>
      </c>
      <c r="F656" s="6">
        <v>9852.5</v>
      </c>
      <c r="G656" s="6">
        <v>9886.5</v>
      </c>
      <c r="H656" s="6"/>
      <c r="I656" s="6"/>
      <c r="J656" s="6"/>
    </row>
    <row r="657" spans="3:10" x14ac:dyDescent="0.25">
      <c r="C657" s="7">
        <v>42451.458333333336</v>
      </c>
      <c r="D657" s="8">
        <v>9884.9</v>
      </c>
      <c r="E657" s="8">
        <v>9922.5</v>
      </c>
      <c r="F657" s="8">
        <v>9882.9</v>
      </c>
      <c r="G657" s="8">
        <v>9906.5</v>
      </c>
      <c r="H657" s="8"/>
      <c r="I657" s="8"/>
      <c r="J657" s="8"/>
    </row>
    <row r="658" spans="3:10" x14ac:dyDescent="0.25">
      <c r="C658" s="5">
        <v>42451.5</v>
      </c>
      <c r="D658" s="6">
        <v>9907.2999999999993</v>
      </c>
      <c r="E658" s="6">
        <v>9913.7000000000007</v>
      </c>
      <c r="F658" s="6">
        <v>9876.9</v>
      </c>
      <c r="G658" s="6">
        <v>9892.9</v>
      </c>
      <c r="H658" s="6"/>
      <c r="I658" s="6"/>
      <c r="J658" s="6"/>
    </row>
    <row r="659" spans="3:10" x14ac:dyDescent="0.25">
      <c r="C659" s="7">
        <v>42451.541666666664</v>
      </c>
      <c r="D659" s="8">
        <v>9891.7000000000007</v>
      </c>
      <c r="E659" s="8">
        <v>9909.7000000000007</v>
      </c>
      <c r="F659" s="8">
        <v>9880.9</v>
      </c>
      <c r="G659" s="8">
        <v>9885.7000000000007</v>
      </c>
      <c r="H659" s="8"/>
      <c r="I659" s="8"/>
      <c r="J659" s="8"/>
    </row>
    <row r="660" spans="3:10" x14ac:dyDescent="0.25">
      <c r="C660" s="5">
        <v>42451.583333333336</v>
      </c>
      <c r="D660" s="6">
        <v>9886.5</v>
      </c>
      <c r="E660" s="6">
        <v>9905.9</v>
      </c>
      <c r="F660" s="6">
        <v>9876.9</v>
      </c>
      <c r="G660" s="6">
        <v>9893.2999999999993</v>
      </c>
      <c r="H660" s="6"/>
      <c r="I660" s="6"/>
      <c r="J660" s="6"/>
    </row>
    <row r="661" spans="3:10" x14ac:dyDescent="0.25">
      <c r="C661" s="7">
        <v>42451.625</v>
      </c>
      <c r="D661" s="8">
        <v>9892.9</v>
      </c>
      <c r="E661" s="8">
        <v>9896.9</v>
      </c>
      <c r="F661" s="8">
        <v>9861.7000000000007</v>
      </c>
      <c r="G661" s="8">
        <v>9892.5</v>
      </c>
      <c r="H661" s="8"/>
      <c r="I661" s="8"/>
      <c r="J661" s="8"/>
    </row>
    <row r="662" spans="3:10" x14ac:dyDescent="0.25">
      <c r="C662" s="5">
        <v>42451.666666666664</v>
      </c>
      <c r="D662" s="6">
        <v>9892.1</v>
      </c>
      <c r="E662" s="6">
        <v>9910.5</v>
      </c>
      <c r="F662" s="6">
        <v>9875.2999999999993</v>
      </c>
      <c r="G662" s="6">
        <v>9903.2999999999993</v>
      </c>
      <c r="H662" s="6"/>
      <c r="I662" s="6"/>
      <c r="J662" s="6"/>
    </row>
    <row r="663" spans="3:10" x14ac:dyDescent="0.25">
      <c r="C663" s="7">
        <v>42451.708333333336</v>
      </c>
      <c r="D663" s="8">
        <v>9902.9</v>
      </c>
      <c r="E663" s="8">
        <v>9924.1</v>
      </c>
      <c r="F663" s="8">
        <v>9892.9</v>
      </c>
      <c r="G663" s="8">
        <v>9899.2999999999993</v>
      </c>
      <c r="H663" s="8"/>
      <c r="I663" s="8"/>
      <c r="J663" s="8"/>
    </row>
    <row r="664" spans="3:10" x14ac:dyDescent="0.25">
      <c r="C664" s="5">
        <v>42451.75</v>
      </c>
      <c r="D664" s="6">
        <v>9898.9</v>
      </c>
      <c r="E664" s="6">
        <v>9995.7000000000007</v>
      </c>
      <c r="F664" s="6">
        <v>9898.9</v>
      </c>
      <c r="G664" s="6">
        <v>9943.2999999999993</v>
      </c>
      <c r="H664" s="6"/>
      <c r="I664" s="6"/>
      <c r="J664" s="6"/>
    </row>
    <row r="665" spans="3:10" x14ac:dyDescent="0.25">
      <c r="C665" s="7">
        <v>42451.791666666664</v>
      </c>
      <c r="D665" s="8">
        <v>9942.9</v>
      </c>
      <c r="E665" s="8">
        <v>9998.7000000000007</v>
      </c>
      <c r="F665" s="8">
        <v>9928.1</v>
      </c>
      <c r="G665" s="8">
        <v>9935.7000000000007</v>
      </c>
      <c r="H665" s="8"/>
      <c r="I665" s="8"/>
      <c r="J665" s="8"/>
    </row>
    <row r="666" spans="3:10" x14ac:dyDescent="0.25">
      <c r="C666" s="5">
        <v>42451.833333333336</v>
      </c>
      <c r="D666" s="6">
        <v>9936.5</v>
      </c>
      <c r="E666" s="6">
        <v>9997.9</v>
      </c>
      <c r="F666" s="6">
        <v>9910.9</v>
      </c>
      <c r="G666" s="6">
        <v>9910.9</v>
      </c>
      <c r="H666" s="6"/>
      <c r="I666" s="6"/>
      <c r="J666" s="6"/>
    </row>
    <row r="667" spans="3:10" x14ac:dyDescent="0.25">
      <c r="C667" s="7">
        <v>42451.875</v>
      </c>
      <c r="D667" s="8">
        <v>9908.9</v>
      </c>
      <c r="E667" s="8">
        <v>9916.9</v>
      </c>
      <c r="F667" s="8">
        <v>9883.2999999999993</v>
      </c>
      <c r="G667" s="8">
        <v>9895.7000000000007</v>
      </c>
      <c r="H667" s="8"/>
      <c r="I667" s="8"/>
      <c r="J667" s="8"/>
    </row>
    <row r="668" spans="3:10" x14ac:dyDescent="0.25">
      <c r="C668" s="5">
        <v>42451.916666666664</v>
      </c>
      <c r="D668" s="6">
        <v>9897.7000000000007</v>
      </c>
      <c r="E668" s="6">
        <v>9997.4</v>
      </c>
      <c r="F668" s="6">
        <v>9897.2999999999993</v>
      </c>
      <c r="G668" s="6">
        <v>9910.1</v>
      </c>
      <c r="H668" s="6"/>
      <c r="I668" s="6"/>
      <c r="J668" s="6"/>
    </row>
    <row r="669" spans="3:10" x14ac:dyDescent="0.25">
      <c r="C669" s="7">
        <v>42451.958333333336</v>
      </c>
      <c r="D669" s="8">
        <v>9905.7999999999993</v>
      </c>
      <c r="E669" s="8">
        <v>9988.7000000000007</v>
      </c>
      <c r="F669" s="8">
        <v>9905.4</v>
      </c>
      <c r="G669" s="8">
        <v>9988.7000000000007</v>
      </c>
      <c r="H669" s="8"/>
      <c r="I669" s="8"/>
      <c r="J669" s="8"/>
    </row>
    <row r="670" spans="3:10" x14ac:dyDescent="0.25">
      <c r="C670" s="5">
        <v>42452</v>
      </c>
      <c r="D670" s="6">
        <v>9897.7999999999993</v>
      </c>
      <c r="E670" s="6">
        <v>9981.6</v>
      </c>
      <c r="F670" s="6">
        <v>9886.6</v>
      </c>
      <c r="G670" s="6">
        <v>9889</v>
      </c>
      <c r="H670" s="6"/>
      <c r="I670" s="6"/>
      <c r="J670" s="6"/>
    </row>
    <row r="671" spans="3:10" x14ac:dyDescent="0.25">
      <c r="C671" s="7">
        <v>42452.041666666664</v>
      </c>
      <c r="D671" s="8">
        <v>9888.6</v>
      </c>
      <c r="E671" s="8">
        <v>9895.7999999999993</v>
      </c>
      <c r="F671" s="8">
        <v>9884.6</v>
      </c>
      <c r="G671" s="8">
        <v>9894.6</v>
      </c>
      <c r="H671" s="8"/>
      <c r="I671" s="8"/>
      <c r="J671" s="8"/>
    </row>
    <row r="672" spans="3:10" x14ac:dyDescent="0.25">
      <c r="C672" s="5">
        <v>42452.083333333336</v>
      </c>
      <c r="D672" s="6">
        <v>9895.4</v>
      </c>
      <c r="E672" s="6">
        <v>9901.7999999999993</v>
      </c>
      <c r="F672" s="6">
        <v>9882.6</v>
      </c>
      <c r="G672" s="6">
        <v>9885.7999999999993</v>
      </c>
      <c r="H672" s="6"/>
      <c r="I672" s="6"/>
      <c r="J672" s="6"/>
    </row>
    <row r="673" spans="3:10" x14ac:dyDescent="0.25">
      <c r="C673" s="7">
        <v>42452.125</v>
      </c>
      <c r="D673" s="8">
        <v>9886.6</v>
      </c>
      <c r="E673" s="8">
        <v>9901.4</v>
      </c>
      <c r="F673" s="8">
        <v>9884.6</v>
      </c>
      <c r="G673" s="8">
        <v>9891.4</v>
      </c>
      <c r="H673" s="8"/>
      <c r="I673" s="8"/>
      <c r="J673" s="8"/>
    </row>
    <row r="674" spans="3:10" x14ac:dyDescent="0.25">
      <c r="C674" s="5">
        <v>42452.166666666664</v>
      </c>
      <c r="D674" s="6">
        <v>9890.6</v>
      </c>
      <c r="E674" s="6">
        <v>9977.2000000000007</v>
      </c>
      <c r="F674" s="6">
        <v>9882.6</v>
      </c>
      <c r="G674" s="6">
        <v>9889</v>
      </c>
      <c r="H674" s="6"/>
      <c r="I674" s="6"/>
      <c r="J674" s="6"/>
    </row>
    <row r="675" spans="3:10" x14ac:dyDescent="0.25">
      <c r="C675" s="7">
        <v>42452.208333333336</v>
      </c>
      <c r="D675" s="8">
        <v>9888.6</v>
      </c>
      <c r="E675" s="8">
        <v>9895</v>
      </c>
      <c r="F675" s="8">
        <v>9882.6</v>
      </c>
      <c r="G675" s="8">
        <v>9886.6</v>
      </c>
      <c r="H675" s="8"/>
      <c r="I675" s="8"/>
      <c r="J675" s="8"/>
    </row>
    <row r="676" spans="3:10" x14ac:dyDescent="0.25">
      <c r="C676" s="5">
        <v>42452.25</v>
      </c>
      <c r="D676" s="6">
        <v>9885.7999999999993</v>
      </c>
      <c r="E676" s="6">
        <v>9978.4</v>
      </c>
      <c r="F676" s="6">
        <v>9881</v>
      </c>
      <c r="G676" s="6">
        <v>9896.2000000000007</v>
      </c>
      <c r="H676" s="6"/>
      <c r="I676" s="6"/>
      <c r="J676" s="6"/>
    </row>
    <row r="677" spans="3:10" x14ac:dyDescent="0.25">
      <c r="C677" s="7">
        <v>42452.291666666664</v>
      </c>
      <c r="D677" s="8">
        <v>9896.6</v>
      </c>
      <c r="E677" s="8">
        <v>9897.7999999999993</v>
      </c>
      <c r="F677" s="8">
        <v>9859.4</v>
      </c>
      <c r="G677" s="8">
        <v>9882.6</v>
      </c>
      <c r="H677" s="8"/>
      <c r="I677" s="8"/>
      <c r="J677" s="8"/>
    </row>
    <row r="678" spans="3:10" x14ac:dyDescent="0.25">
      <c r="C678" s="5">
        <v>42452.333333333336</v>
      </c>
      <c r="D678" s="6">
        <v>9882.2000000000007</v>
      </c>
      <c r="E678" s="6">
        <v>9896.6</v>
      </c>
      <c r="F678" s="6">
        <v>9873</v>
      </c>
      <c r="G678" s="6">
        <v>9882.2000000000007</v>
      </c>
      <c r="H678" s="6"/>
      <c r="I678" s="6"/>
      <c r="J678" s="6"/>
    </row>
    <row r="679" spans="3:10" x14ac:dyDescent="0.25">
      <c r="C679" s="7">
        <v>42452.375</v>
      </c>
      <c r="D679" s="8">
        <v>9883</v>
      </c>
      <c r="E679" s="8">
        <v>10044.9</v>
      </c>
      <c r="F679" s="8">
        <v>9882.2000000000007</v>
      </c>
      <c r="G679" s="8">
        <v>9895.2000000000007</v>
      </c>
      <c r="H679" s="8"/>
      <c r="I679" s="8"/>
      <c r="J679" s="8"/>
    </row>
    <row r="680" spans="3:10" x14ac:dyDescent="0.25">
      <c r="C680" s="5">
        <v>42452.416666666664</v>
      </c>
      <c r="D680" s="6">
        <v>9896.4</v>
      </c>
      <c r="E680" s="6">
        <v>9921.7000000000007</v>
      </c>
      <c r="F680" s="6">
        <v>9891.2999999999993</v>
      </c>
      <c r="G680" s="6">
        <v>9908.9</v>
      </c>
      <c r="H680" s="6"/>
      <c r="I680" s="6"/>
      <c r="J680" s="6"/>
    </row>
    <row r="681" spans="3:10" x14ac:dyDescent="0.25">
      <c r="C681" s="7">
        <v>42452.458333333336</v>
      </c>
      <c r="D681" s="8">
        <v>9908.1</v>
      </c>
      <c r="E681" s="8">
        <v>10101.4</v>
      </c>
      <c r="F681" s="8">
        <v>9898.5</v>
      </c>
      <c r="G681" s="8">
        <v>10083.700000000001</v>
      </c>
      <c r="H681" s="8"/>
      <c r="I681" s="8"/>
      <c r="J681" s="8"/>
    </row>
    <row r="682" spans="3:10" x14ac:dyDescent="0.25">
      <c r="C682" s="5">
        <v>42452.5</v>
      </c>
      <c r="D682" s="6">
        <v>10083.4</v>
      </c>
      <c r="E682" s="6">
        <v>10109.299999999999</v>
      </c>
      <c r="F682" s="6">
        <v>10072.700000000001</v>
      </c>
      <c r="G682" s="6">
        <v>10095.200000000001</v>
      </c>
      <c r="H682" s="6"/>
      <c r="I682" s="6"/>
      <c r="J682" s="6"/>
    </row>
    <row r="683" spans="3:10" x14ac:dyDescent="0.25">
      <c r="C683" s="7">
        <v>42452.541666666664</v>
      </c>
      <c r="D683" s="8">
        <v>10095.799999999999</v>
      </c>
      <c r="E683" s="8">
        <v>10118.299999999999</v>
      </c>
      <c r="F683" s="8">
        <v>10090.5</v>
      </c>
      <c r="G683" s="8">
        <v>10106</v>
      </c>
      <c r="H683" s="8"/>
      <c r="I683" s="8"/>
      <c r="J683" s="8"/>
    </row>
    <row r="684" spans="3:10" x14ac:dyDescent="0.25">
      <c r="C684" s="5">
        <v>42452.583333333336</v>
      </c>
      <c r="D684" s="6">
        <v>10106.4</v>
      </c>
      <c r="E684" s="6">
        <v>10111.9</v>
      </c>
      <c r="F684" s="6">
        <v>10077.200000000001</v>
      </c>
      <c r="G684" s="6">
        <v>10086.1</v>
      </c>
      <c r="H684" s="6"/>
      <c r="I684" s="6"/>
      <c r="J684" s="6"/>
    </row>
    <row r="685" spans="3:10" x14ac:dyDescent="0.25">
      <c r="C685" s="7">
        <v>42452.625</v>
      </c>
      <c r="D685" s="8">
        <v>10086.5</v>
      </c>
      <c r="E685" s="8">
        <v>10087.299999999999</v>
      </c>
      <c r="F685" s="8">
        <v>10011.299999999999</v>
      </c>
      <c r="G685" s="8">
        <v>10026.9</v>
      </c>
      <c r="H685" s="8"/>
      <c r="I685" s="8"/>
      <c r="J685" s="8"/>
    </row>
    <row r="686" spans="3:10" x14ac:dyDescent="0.25">
      <c r="C686" s="5">
        <v>42452.666666666664</v>
      </c>
      <c r="D686" s="6">
        <v>10026.799999999999</v>
      </c>
      <c r="E686" s="6">
        <v>10059.9</v>
      </c>
      <c r="F686" s="6">
        <v>10009.700000000001</v>
      </c>
      <c r="G686" s="6">
        <v>10018.4</v>
      </c>
      <c r="H686" s="6"/>
      <c r="I686" s="6"/>
      <c r="J686" s="6"/>
    </row>
    <row r="687" spans="3:10" x14ac:dyDescent="0.25">
      <c r="C687" s="7">
        <v>42452.708333333336</v>
      </c>
      <c r="D687" s="8">
        <v>10019.1</v>
      </c>
      <c r="E687" s="8">
        <v>10026</v>
      </c>
      <c r="F687" s="8">
        <v>9966.5</v>
      </c>
      <c r="G687" s="8">
        <v>10003.1</v>
      </c>
      <c r="H687" s="8"/>
      <c r="I687" s="8"/>
      <c r="J687" s="8"/>
    </row>
    <row r="688" spans="3:10" x14ac:dyDescent="0.25">
      <c r="C688" s="5">
        <v>42452.75</v>
      </c>
      <c r="D688" s="6">
        <v>10003.299999999999</v>
      </c>
      <c r="E688" s="6">
        <v>10044</v>
      </c>
      <c r="F688" s="6">
        <v>9996.2000000000007</v>
      </c>
      <c r="G688" s="6">
        <v>10017.6</v>
      </c>
      <c r="H688" s="6"/>
      <c r="I688" s="6"/>
      <c r="J688" s="6"/>
    </row>
    <row r="689" spans="3:10" x14ac:dyDescent="0.25">
      <c r="C689" s="7">
        <v>42452.791666666664</v>
      </c>
      <c r="D689" s="8">
        <v>10017.5</v>
      </c>
      <c r="E689" s="8">
        <v>10022</v>
      </c>
      <c r="F689" s="8">
        <v>10002.5</v>
      </c>
      <c r="G689" s="8">
        <v>10010.9</v>
      </c>
      <c r="H689" s="8"/>
      <c r="I689" s="8"/>
      <c r="J689" s="8"/>
    </row>
    <row r="690" spans="3:10" x14ac:dyDescent="0.25">
      <c r="C690" s="5">
        <v>42452.833333333336</v>
      </c>
      <c r="D690" s="6">
        <v>10011</v>
      </c>
      <c r="E690" s="6">
        <v>10025.700000000001</v>
      </c>
      <c r="F690" s="6">
        <v>9978.7999999999993</v>
      </c>
      <c r="G690" s="6">
        <v>9981</v>
      </c>
      <c r="H690" s="6"/>
      <c r="I690" s="6"/>
      <c r="J690" s="6"/>
    </row>
    <row r="691" spans="3:10" x14ac:dyDescent="0.25">
      <c r="C691" s="7">
        <v>42452.875</v>
      </c>
      <c r="D691" s="8">
        <v>9981.1</v>
      </c>
      <c r="E691" s="8">
        <v>9999.7000000000007</v>
      </c>
      <c r="F691" s="8">
        <v>9975.5</v>
      </c>
      <c r="G691" s="8">
        <v>9988.1</v>
      </c>
      <c r="H691" s="8"/>
      <c r="I691" s="8"/>
      <c r="J691" s="8"/>
    </row>
    <row r="692" spans="3:10" x14ac:dyDescent="0.25">
      <c r="C692" s="5">
        <v>42452.916666666664</v>
      </c>
      <c r="D692" s="6">
        <v>9988.7999999999993</v>
      </c>
      <c r="E692" s="6">
        <v>10000.1</v>
      </c>
      <c r="F692" s="6">
        <v>9984.1</v>
      </c>
      <c r="G692" s="6">
        <v>9992.1</v>
      </c>
      <c r="H692" s="6"/>
      <c r="I692" s="6"/>
      <c r="J692" s="6"/>
    </row>
    <row r="693" spans="3:10" x14ac:dyDescent="0.25">
      <c r="C693" s="7">
        <v>42452.958333333336</v>
      </c>
      <c r="D693" s="8">
        <v>9992.2999999999993</v>
      </c>
      <c r="E693" s="8">
        <v>9992.2999999999993</v>
      </c>
      <c r="F693" s="8">
        <v>9992.2999999999993</v>
      </c>
      <c r="G693" s="8">
        <v>9992.2999999999993</v>
      </c>
      <c r="H693" s="8"/>
      <c r="I693" s="8"/>
      <c r="J693" s="8"/>
    </row>
    <row r="694" spans="3:10" x14ac:dyDescent="0.25">
      <c r="C694" s="5">
        <v>42453</v>
      </c>
      <c r="D694" s="6">
        <v>9991.6</v>
      </c>
      <c r="E694" s="6">
        <v>9991.6</v>
      </c>
      <c r="F694" s="6">
        <v>9986.1</v>
      </c>
      <c r="G694" s="6">
        <v>9988.7999999999993</v>
      </c>
      <c r="H694" s="6"/>
      <c r="I694" s="6"/>
      <c r="J694" s="6"/>
    </row>
    <row r="695" spans="3:10" x14ac:dyDescent="0.25">
      <c r="C695" s="7">
        <v>42453.041666666664</v>
      </c>
      <c r="D695" s="8">
        <v>9988.7000000000007</v>
      </c>
      <c r="E695" s="8">
        <v>9991.2999999999993</v>
      </c>
      <c r="F695" s="8">
        <v>9983</v>
      </c>
      <c r="G695" s="8">
        <v>9989.4</v>
      </c>
      <c r="H695" s="8"/>
      <c r="I695" s="8"/>
      <c r="J695" s="8"/>
    </row>
    <row r="696" spans="3:10" x14ac:dyDescent="0.25">
      <c r="C696" s="5">
        <v>42453.083333333336</v>
      </c>
      <c r="D696" s="6">
        <v>9989.6</v>
      </c>
      <c r="E696" s="6">
        <v>9989.6</v>
      </c>
      <c r="F696" s="6">
        <v>9973.7000000000007</v>
      </c>
      <c r="G696" s="6">
        <v>9980.5</v>
      </c>
      <c r="H696" s="6"/>
      <c r="I696" s="6"/>
      <c r="J696" s="6"/>
    </row>
    <row r="697" spans="3:10" x14ac:dyDescent="0.25">
      <c r="C697" s="7">
        <v>42453.125</v>
      </c>
      <c r="D697" s="8">
        <v>9981.7000000000007</v>
      </c>
      <c r="E697" s="8">
        <v>9984.4</v>
      </c>
      <c r="F697" s="8">
        <v>9974</v>
      </c>
      <c r="G697" s="8">
        <v>9984.1</v>
      </c>
      <c r="H697" s="8"/>
      <c r="I697" s="8"/>
      <c r="J697" s="8"/>
    </row>
    <row r="698" spans="3:10" x14ac:dyDescent="0.25">
      <c r="C698" s="5">
        <v>42453.166666666664</v>
      </c>
      <c r="D698" s="6">
        <v>9984.2000000000007</v>
      </c>
      <c r="E698" s="6">
        <v>9993.7999999999993</v>
      </c>
      <c r="F698" s="6">
        <v>9976.4</v>
      </c>
      <c r="G698" s="6">
        <v>9978</v>
      </c>
      <c r="H698" s="6"/>
      <c r="I698" s="6"/>
      <c r="J698" s="6"/>
    </row>
    <row r="699" spans="3:10" x14ac:dyDescent="0.25">
      <c r="C699" s="7">
        <v>42453.208333333336</v>
      </c>
      <c r="D699" s="8">
        <v>9978.1</v>
      </c>
      <c r="E699" s="8">
        <v>9978.1</v>
      </c>
      <c r="F699" s="8">
        <v>9968.6</v>
      </c>
      <c r="G699" s="8">
        <v>9969.9</v>
      </c>
      <c r="H699" s="8"/>
      <c r="I699" s="8"/>
      <c r="J699" s="8"/>
    </row>
    <row r="700" spans="3:10" x14ac:dyDescent="0.25">
      <c r="C700" s="5">
        <v>42453.25</v>
      </c>
      <c r="D700" s="6">
        <v>9969.7999999999993</v>
      </c>
      <c r="E700" s="6">
        <v>9979.7999999999993</v>
      </c>
      <c r="F700" s="6">
        <v>9968.6</v>
      </c>
      <c r="G700" s="6">
        <v>9977.4</v>
      </c>
      <c r="H700" s="6"/>
      <c r="I700" s="6"/>
      <c r="J700" s="6"/>
    </row>
    <row r="701" spans="3:10" x14ac:dyDescent="0.25">
      <c r="C701" s="7">
        <v>42453.291666666664</v>
      </c>
      <c r="D701" s="8">
        <v>9977.1</v>
      </c>
      <c r="E701" s="8">
        <v>9984.7999999999993</v>
      </c>
      <c r="F701" s="8">
        <v>9977</v>
      </c>
      <c r="G701" s="8">
        <v>9981</v>
      </c>
      <c r="H701" s="8"/>
      <c r="I701" s="8"/>
      <c r="J701" s="8"/>
    </row>
    <row r="702" spans="3:10" x14ac:dyDescent="0.25">
      <c r="C702" s="5">
        <v>42453.333333333336</v>
      </c>
      <c r="D702" s="6">
        <v>9981.7000000000007</v>
      </c>
      <c r="E702" s="6">
        <v>9981.7000000000007</v>
      </c>
      <c r="F702" s="6">
        <v>9962.9</v>
      </c>
      <c r="G702" s="6">
        <v>9962.9</v>
      </c>
      <c r="H702" s="6"/>
      <c r="I702" s="6"/>
      <c r="J702" s="6"/>
    </row>
    <row r="703" spans="3:10" x14ac:dyDescent="0.25">
      <c r="C703" s="7">
        <v>42453.375</v>
      </c>
      <c r="D703" s="8">
        <v>9939.5</v>
      </c>
      <c r="E703" s="8">
        <v>9988.7999999999993</v>
      </c>
      <c r="F703" s="8">
        <v>9934.7000000000007</v>
      </c>
      <c r="G703" s="8">
        <v>9973.7999999999993</v>
      </c>
      <c r="H703" s="8"/>
      <c r="I703" s="8"/>
      <c r="J703" s="8"/>
    </row>
    <row r="704" spans="3:10" x14ac:dyDescent="0.25">
      <c r="C704" s="5">
        <v>42453.416666666664</v>
      </c>
      <c r="D704" s="6">
        <v>9974.9</v>
      </c>
      <c r="E704" s="6">
        <v>9984.1</v>
      </c>
      <c r="F704" s="6">
        <v>9904.5</v>
      </c>
      <c r="G704" s="6">
        <v>9956.1</v>
      </c>
      <c r="H704" s="6"/>
      <c r="I704" s="6"/>
      <c r="J704" s="6"/>
    </row>
    <row r="705" spans="3:10" x14ac:dyDescent="0.25">
      <c r="C705" s="7">
        <v>42453.458333333336</v>
      </c>
      <c r="D705" s="8">
        <v>9955</v>
      </c>
      <c r="E705" s="8">
        <v>9955</v>
      </c>
      <c r="F705" s="8">
        <v>9901.5</v>
      </c>
      <c r="G705" s="8">
        <v>9916.7000000000007</v>
      </c>
      <c r="H705" s="8"/>
      <c r="I705" s="8"/>
      <c r="J705" s="8"/>
    </row>
    <row r="706" spans="3:10" x14ac:dyDescent="0.25">
      <c r="C706" s="5">
        <v>42453.5</v>
      </c>
      <c r="D706" s="6">
        <v>9915.4</v>
      </c>
      <c r="E706" s="6">
        <v>9917</v>
      </c>
      <c r="F706" s="6">
        <v>9869.5</v>
      </c>
      <c r="G706" s="6">
        <v>9882.5</v>
      </c>
      <c r="H706" s="6"/>
      <c r="I706" s="6"/>
      <c r="J706" s="6"/>
    </row>
    <row r="707" spans="3:10" x14ac:dyDescent="0.25">
      <c r="C707" s="7">
        <v>42453.541666666664</v>
      </c>
      <c r="D707" s="8">
        <v>9882.4</v>
      </c>
      <c r="E707" s="8">
        <v>9898.9</v>
      </c>
      <c r="F707" s="8">
        <v>9868</v>
      </c>
      <c r="G707" s="8">
        <v>9889</v>
      </c>
      <c r="H707" s="8"/>
      <c r="I707" s="8"/>
      <c r="J707" s="8"/>
    </row>
    <row r="708" spans="3:10" x14ac:dyDescent="0.25">
      <c r="C708" s="5">
        <v>42453.583333333336</v>
      </c>
      <c r="D708" s="6">
        <v>9889.1</v>
      </c>
      <c r="E708" s="6">
        <v>9914.6</v>
      </c>
      <c r="F708" s="6">
        <v>9865.2999999999993</v>
      </c>
      <c r="G708" s="6">
        <v>9884.5</v>
      </c>
      <c r="H708" s="6"/>
      <c r="I708" s="6"/>
      <c r="J708" s="6"/>
    </row>
    <row r="709" spans="3:10" x14ac:dyDescent="0.25">
      <c r="C709" s="7">
        <v>42453.625</v>
      </c>
      <c r="D709" s="8">
        <v>9883.6</v>
      </c>
      <c r="E709" s="8">
        <v>9901.7000000000007</v>
      </c>
      <c r="F709" s="8">
        <v>9862.5</v>
      </c>
      <c r="G709" s="8">
        <v>9889.5</v>
      </c>
      <c r="H709" s="8"/>
      <c r="I709" s="8"/>
      <c r="J709" s="8"/>
    </row>
    <row r="710" spans="3:10" x14ac:dyDescent="0.25">
      <c r="C710" s="5">
        <v>42453.666666666664</v>
      </c>
      <c r="D710" s="6">
        <v>9889.7999999999993</v>
      </c>
      <c r="E710" s="6">
        <v>9914.7000000000007</v>
      </c>
      <c r="F710" s="6">
        <v>9858.7999999999993</v>
      </c>
      <c r="G710" s="6">
        <v>9914.7000000000007</v>
      </c>
      <c r="H710" s="6"/>
      <c r="I710" s="6"/>
      <c r="J710" s="6"/>
    </row>
    <row r="711" spans="3:10" x14ac:dyDescent="0.25">
      <c r="C711" s="7">
        <v>42453.708333333336</v>
      </c>
      <c r="D711" s="8">
        <v>9906.2999999999993</v>
      </c>
      <c r="E711" s="8">
        <v>9924.6</v>
      </c>
      <c r="F711" s="8">
        <v>9872.7999999999993</v>
      </c>
      <c r="G711" s="8">
        <v>9890.7000000000007</v>
      </c>
      <c r="H711" s="8"/>
      <c r="I711" s="8"/>
      <c r="J711" s="8"/>
    </row>
    <row r="712" spans="3:10" x14ac:dyDescent="0.25">
      <c r="C712" s="5">
        <v>42453.75</v>
      </c>
      <c r="D712" s="6">
        <v>9889.7000000000007</v>
      </c>
      <c r="E712" s="6">
        <v>9894.4</v>
      </c>
      <c r="F712" s="6">
        <v>9841.7999999999993</v>
      </c>
      <c r="G712" s="6">
        <v>9855</v>
      </c>
      <c r="H712" s="6"/>
      <c r="I712" s="6"/>
      <c r="J712" s="6"/>
    </row>
    <row r="713" spans="3:10" x14ac:dyDescent="0.25">
      <c r="C713" s="7">
        <v>42453.791666666664</v>
      </c>
      <c r="D713" s="8">
        <v>9855.5</v>
      </c>
      <c r="E713" s="8">
        <v>9877</v>
      </c>
      <c r="F713" s="8">
        <v>9854.6</v>
      </c>
      <c r="G713" s="8">
        <v>9872.2999999999993</v>
      </c>
      <c r="H713" s="8"/>
      <c r="I713" s="8"/>
      <c r="J713" s="8"/>
    </row>
    <row r="714" spans="3:10" x14ac:dyDescent="0.25">
      <c r="C714" s="5">
        <v>42453.833333333336</v>
      </c>
      <c r="D714" s="6">
        <v>9872.7000000000007</v>
      </c>
      <c r="E714" s="6">
        <v>9883.1</v>
      </c>
      <c r="F714" s="6">
        <v>9861.2999999999993</v>
      </c>
      <c r="G714" s="6">
        <v>9877.9</v>
      </c>
      <c r="H714" s="6"/>
      <c r="I714" s="6"/>
      <c r="J714" s="6"/>
    </row>
    <row r="715" spans="3:10" x14ac:dyDescent="0.25">
      <c r="C715" s="7">
        <v>42453.875</v>
      </c>
      <c r="D715" s="8">
        <v>9878</v>
      </c>
      <c r="E715" s="8">
        <v>9890.2999999999993</v>
      </c>
      <c r="F715" s="8">
        <v>9872.9</v>
      </c>
      <c r="G715" s="8">
        <v>9890.2999999999993</v>
      </c>
      <c r="H715" s="8"/>
      <c r="I715" s="8"/>
      <c r="J715" s="8"/>
    </row>
    <row r="716" spans="3:10" x14ac:dyDescent="0.25">
      <c r="C716" s="5">
        <v>42453.916666666664</v>
      </c>
      <c r="D716" s="6">
        <v>9888.9</v>
      </c>
      <c r="E716" s="6">
        <v>9904</v>
      </c>
      <c r="F716" s="6">
        <v>9888.9</v>
      </c>
      <c r="G716" s="6">
        <v>9897.4</v>
      </c>
      <c r="H716" s="6"/>
      <c r="I716" s="6"/>
      <c r="J716" s="6"/>
    </row>
    <row r="717" spans="3:10" x14ac:dyDescent="0.25">
      <c r="C717" s="7">
        <v>42453.958333333336</v>
      </c>
      <c r="D717" s="8">
        <v>9897.2999999999993</v>
      </c>
      <c r="E717" s="8">
        <v>9897.2999999999993</v>
      </c>
      <c r="F717" s="8">
        <v>9897.2999999999993</v>
      </c>
      <c r="G717" s="8">
        <v>9897.2999999999993</v>
      </c>
      <c r="H717" s="8"/>
      <c r="I717" s="8"/>
      <c r="J717" s="8"/>
    </row>
    <row r="718" spans="3:10" x14ac:dyDescent="0.25">
      <c r="C718" s="5">
        <v>42454.458333333336</v>
      </c>
      <c r="D718" s="6">
        <v>9897.2999999999993</v>
      </c>
      <c r="E718" s="6">
        <v>9897.2999999999993</v>
      </c>
      <c r="F718" s="6">
        <v>9897.2999999999993</v>
      </c>
      <c r="G718" s="6">
        <v>9897.2999999999993</v>
      </c>
      <c r="H718" s="6"/>
      <c r="I718" s="6"/>
      <c r="J718" s="6"/>
    </row>
    <row r="719" spans="3:10" x14ac:dyDescent="0.25">
      <c r="C719" s="7">
        <v>42457.041666666664</v>
      </c>
      <c r="D719" s="8">
        <v>9902.7999999999993</v>
      </c>
      <c r="E719" s="8">
        <v>9908.6</v>
      </c>
      <c r="F719" s="8">
        <v>9891</v>
      </c>
      <c r="G719" s="8">
        <v>9898</v>
      </c>
      <c r="H719" s="8"/>
      <c r="I719" s="8"/>
      <c r="J719" s="8"/>
    </row>
    <row r="720" spans="3:10" x14ac:dyDescent="0.25">
      <c r="C720" s="5">
        <v>42457.083333333336</v>
      </c>
      <c r="D720" s="6">
        <v>9897.9</v>
      </c>
      <c r="E720" s="6">
        <v>9912</v>
      </c>
      <c r="F720" s="6">
        <v>9896.9</v>
      </c>
      <c r="G720" s="6">
        <v>9912</v>
      </c>
      <c r="H720" s="6"/>
      <c r="I720" s="6"/>
      <c r="J720" s="6"/>
    </row>
    <row r="721" spans="3:10" x14ac:dyDescent="0.25">
      <c r="C721" s="7">
        <v>42457.125</v>
      </c>
      <c r="D721" s="8">
        <v>9912.6</v>
      </c>
      <c r="E721" s="8">
        <v>9921.2000000000007</v>
      </c>
      <c r="F721" s="8">
        <v>9908.1</v>
      </c>
      <c r="G721" s="8">
        <v>9921.1</v>
      </c>
      <c r="H721" s="8"/>
      <c r="I721" s="8"/>
      <c r="J721" s="8"/>
    </row>
    <row r="722" spans="3:10" x14ac:dyDescent="0.25">
      <c r="C722" s="5">
        <v>42457.166666666664</v>
      </c>
      <c r="D722" s="6">
        <v>9922.2999999999993</v>
      </c>
      <c r="E722" s="6">
        <v>9922.5</v>
      </c>
      <c r="F722" s="6">
        <v>9917.4</v>
      </c>
      <c r="G722" s="6">
        <v>9921.4</v>
      </c>
      <c r="H722" s="6"/>
      <c r="I722" s="6"/>
      <c r="J722" s="6"/>
    </row>
    <row r="723" spans="3:10" x14ac:dyDescent="0.25">
      <c r="C723" s="7">
        <v>42457.208333333336</v>
      </c>
      <c r="D723" s="8">
        <v>9921.1</v>
      </c>
      <c r="E723" s="8">
        <v>9924.6</v>
      </c>
      <c r="F723" s="8">
        <v>9919</v>
      </c>
      <c r="G723" s="8">
        <v>9919</v>
      </c>
      <c r="H723" s="8"/>
      <c r="I723" s="8"/>
      <c r="J723" s="8"/>
    </row>
    <row r="724" spans="3:10" x14ac:dyDescent="0.25">
      <c r="C724" s="5">
        <v>42457.25</v>
      </c>
      <c r="D724" s="6">
        <v>9919.6</v>
      </c>
      <c r="E724" s="6">
        <v>9925.7999999999993</v>
      </c>
      <c r="F724" s="6">
        <v>9919</v>
      </c>
      <c r="G724" s="6">
        <v>9925.7999999999993</v>
      </c>
      <c r="H724" s="6"/>
      <c r="I724" s="6"/>
      <c r="J724" s="6"/>
    </row>
    <row r="725" spans="3:10" x14ac:dyDescent="0.25">
      <c r="C725" s="7">
        <v>42457.291666666664</v>
      </c>
      <c r="D725" s="8">
        <v>9926.9</v>
      </c>
      <c r="E725" s="8">
        <v>9928.2999999999993</v>
      </c>
      <c r="F725" s="8">
        <v>9912.6</v>
      </c>
      <c r="G725" s="8">
        <v>9915.4</v>
      </c>
      <c r="H725" s="8"/>
      <c r="I725" s="8"/>
      <c r="J725" s="8"/>
    </row>
    <row r="726" spans="3:10" x14ac:dyDescent="0.25">
      <c r="C726" s="5">
        <v>42457.333333333336</v>
      </c>
      <c r="D726" s="6">
        <v>9915.7999999999993</v>
      </c>
      <c r="E726" s="6">
        <v>9924.5</v>
      </c>
      <c r="F726" s="6">
        <v>9915</v>
      </c>
      <c r="G726" s="6">
        <v>9924.5</v>
      </c>
      <c r="H726" s="6"/>
      <c r="I726" s="6"/>
      <c r="J726" s="6"/>
    </row>
    <row r="727" spans="3:10" x14ac:dyDescent="0.25">
      <c r="C727" s="7">
        <v>42457.375</v>
      </c>
      <c r="D727" s="8">
        <v>9924.2999999999993</v>
      </c>
      <c r="E727" s="8">
        <v>9927.1</v>
      </c>
      <c r="F727" s="8">
        <v>9919.2000000000007</v>
      </c>
      <c r="G727" s="8">
        <v>9920.5</v>
      </c>
      <c r="H727" s="8"/>
      <c r="I727" s="8"/>
      <c r="J727" s="8"/>
    </row>
    <row r="728" spans="3:10" x14ac:dyDescent="0.25">
      <c r="C728" s="5">
        <v>42457.416666666664</v>
      </c>
      <c r="D728" s="6">
        <v>9920.4</v>
      </c>
      <c r="E728" s="6">
        <v>9944</v>
      </c>
      <c r="F728" s="6">
        <v>9919.1</v>
      </c>
      <c r="G728" s="6">
        <v>9943.7999999999993</v>
      </c>
      <c r="H728" s="6"/>
      <c r="I728" s="6"/>
      <c r="J728" s="6"/>
    </row>
    <row r="729" spans="3:10" x14ac:dyDescent="0.25">
      <c r="C729" s="7">
        <v>42457.458333333336</v>
      </c>
      <c r="D729" s="8">
        <v>9942.6</v>
      </c>
      <c r="E729" s="8">
        <v>9942.9</v>
      </c>
      <c r="F729" s="8">
        <v>9927.2999999999993</v>
      </c>
      <c r="G729" s="8">
        <v>9927.2999999999993</v>
      </c>
      <c r="H729" s="8"/>
      <c r="I729" s="8"/>
      <c r="J729" s="8"/>
    </row>
    <row r="730" spans="3:10" x14ac:dyDescent="0.25">
      <c r="C730" s="5">
        <v>42457.5</v>
      </c>
      <c r="D730" s="6">
        <v>9927.4</v>
      </c>
      <c r="E730" s="6">
        <v>9927.5</v>
      </c>
      <c r="F730" s="6">
        <v>9922.4</v>
      </c>
      <c r="G730" s="6">
        <v>9922.4</v>
      </c>
      <c r="H730" s="6"/>
      <c r="I730" s="6"/>
      <c r="J730" s="6"/>
    </row>
    <row r="731" spans="3:10" x14ac:dyDescent="0.25">
      <c r="C731" s="7">
        <v>42457.541666666664</v>
      </c>
      <c r="D731" s="8">
        <v>9922.5</v>
      </c>
      <c r="E731" s="8">
        <v>9922.5</v>
      </c>
      <c r="F731" s="8">
        <v>9910</v>
      </c>
      <c r="G731" s="8">
        <v>9910</v>
      </c>
      <c r="H731" s="8"/>
      <c r="I731" s="8"/>
      <c r="J731" s="8"/>
    </row>
    <row r="732" spans="3:10" x14ac:dyDescent="0.25">
      <c r="C732" s="5">
        <v>42457.583333333336</v>
      </c>
      <c r="D732" s="6">
        <v>9910.1</v>
      </c>
      <c r="E732" s="6">
        <v>9912.5</v>
      </c>
      <c r="F732" s="6">
        <v>9898.7000000000007</v>
      </c>
      <c r="G732" s="6">
        <v>9899.7999999999993</v>
      </c>
      <c r="H732" s="6"/>
      <c r="I732" s="6"/>
      <c r="J732" s="6"/>
    </row>
    <row r="733" spans="3:10" x14ac:dyDescent="0.25">
      <c r="C733" s="7">
        <v>42457.625</v>
      </c>
      <c r="D733" s="8">
        <v>9899.2999999999993</v>
      </c>
      <c r="E733" s="8">
        <v>9901.7999999999993</v>
      </c>
      <c r="F733" s="8">
        <v>9892</v>
      </c>
      <c r="G733" s="8">
        <v>9893.7999999999993</v>
      </c>
      <c r="H733" s="8"/>
      <c r="I733" s="8"/>
      <c r="J733" s="8"/>
    </row>
    <row r="734" spans="3:10" x14ac:dyDescent="0.25">
      <c r="C734" s="5">
        <v>42457.666666666664</v>
      </c>
      <c r="D734" s="6">
        <v>9895.1</v>
      </c>
      <c r="E734" s="6">
        <v>9900</v>
      </c>
      <c r="F734" s="6">
        <v>9864.4</v>
      </c>
      <c r="G734" s="6">
        <v>9871.6</v>
      </c>
      <c r="H734" s="6"/>
      <c r="I734" s="6"/>
      <c r="J734" s="6"/>
    </row>
    <row r="735" spans="3:10" x14ac:dyDescent="0.25">
      <c r="C735" s="7">
        <v>42457.708333333336</v>
      </c>
      <c r="D735" s="8">
        <v>9871.7999999999993</v>
      </c>
      <c r="E735" s="8">
        <v>9882.7999999999993</v>
      </c>
      <c r="F735" s="8">
        <v>9847.2000000000007</v>
      </c>
      <c r="G735" s="8">
        <v>9862</v>
      </c>
      <c r="H735" s="8"/>
      <c r="I735" s="8"/>
      <c r="J735" s="8"/>
    </row>
    <row r="736" spans="3:10" x14ac:dyDescent="0.25">
      <c r="C736" s="5">
        <v>42457.75</v>
      </c>
      <c r="D736" s="6">
        <v>9863.2000000000007</v>
      </c>
      <c r="E736" s="6">
        <v>9879.5</v>
      </c>
      <c r="F736" s="6">
        <v>9852.2000000000007</v>
      </c>
      <c r="G736" s="6">
        <v>9877.7000000000007</v>
      </c>
      <c r="H736" s="6"/>
      <c r="I736" s="6"/>
      <c r="J736" s="6"/>
    </row>
    <row r="737" spans="3:10" x14ac:dyDescent="0.25">
      <c r="C737" s="7">
        <v>42457.791666666664</v>
      </c>
      <c r="D737" s="8">
        <v>9879</v>
      </c>
      <c r="E737" s="8">
        <v>9897.2999999999993</v>
      </c>
      <c r="F737" s="8">
        <v>9866.7000000000007</v>
      </c>
      <c r="G737" s="8">
        <v>9896.1</v>
      </c>
      <c r="H737" s="8"/>
      <c r="I737" s="8"/>
      <c r="J737" s="8"/>
    </row>
    <row r="738" spans="3:10" x14ac:dyDescent="0.25">
      <c r="C738" s="5">
        <v>42457.833333333336</v>
      </c>
      <c r="D738" s="6">
        <v>9894.7999999999993</v>
      </c>
      <c r="E738" s="6">
        <v>9900.1</v>
      </c>
      <c r="F738" s="6">
        <v>9885</v>
      </c>
      <c r="G738" s="6">
        <v>9897.6</v>
      </c>
      <c r="H738" s="6"/>
      <c r="I738" s="6"/>
      <c r="J738" s="6"/>
    </row>
    <row r="739" spans="3:10" x14ac:dyDescent="0.25">
      <c r="C739" s="7">
        <v>42457.875</v>
      </c>
      <c r="D739" s="8">
        <v>9898.9</v>
      </c>
      <c r="E739" s="8">
        <v>9909.9</v>
      </c>
      <c r="F739" s="8">
        <v>9874.2999999999993</v>
      </c>
      <c r="G739" s="8">
        <v>9880.5</v>
      </c>
      <c r="H739" s="8"/>
      <c r="I739" s="8"/>
      <c r="J739" s="8"/>
    </row>
    <row r="740" spans="3:10" x14ac:dyDescent="0.25">
      <c r="C740" s="5">
        <v>42457.916666666664</v>
      </c>
      <c r="D740" s="6">
        <v>9881.7000000000007</v>
      </c>
      <c r="E740" s="6">
        <v>9900.1</v>
      </c>
      <c r="F740" s="6">
        <v>9872.1</v>
      </c>
      <c r="G740" s="6">
        <v>9878.2000000000007</v>
      </c>
      <c r="H740" s="6"/>
      <c r="I740" s="6"/>
      <c r="J740" s="6"/>
    </row>
    <row r="741" spans="3:10" x14ac:dyDescent="0.25">
      <c r="C741" s="7">
        <v>42457.958333333336</v>
      </c>
      <c r="D741" s="8">
        <v>9878.7999999999993</v>
      </c>
      <c r="E741" s="8">
        <v>9895.2999999999993</v>
      </c>
      <c r="F741" s="8">
        <v>9876.9</v>
      </c>
      <c r="G741" s="8">
        <v>9879.5</v>
      </c>
      <c r="H741" s="8"/>
      <c r="I741" s="8"/>
      <c r="J741" s="8"/>
    </row>
    <row r="742" spans="3:10" x14ac:dyDescent="0.25">
      <c r="C742" s="5">
        <v>42458</v>
      </c>
      <c r="D742" s="6">
        <v>9879.2999999999993</v>
      </c>
      <c r="E742" s="6">
        <v>9895.2999999999993</v>
      </c>
      <c r="F742" s="6">
        <v>9879.2999999999993</v>
      </c>
      <c r="G742" s="6">
        <v>9895.2999999999993</v>
      </c>
      <c r="H742" s="6"/>
      <c r="I742" s="6"/>
      <c r="J742" s="6"/>
    </row>
    <row r="743" spans="3:10" x14ac:dyDescent="0.25">
      <c r="C743" s="7">
        <v>42458.041666666664</v>
      </c>
      <c r="D743" s="8">
        <v>9877.6</v>
      </c>
      <c r="E743" s="8">
        <v>9889.9</v>
      </c>
      <c r="F743" s="8">
        <v>9875.1</v>
      </c>
      <c r="G743" s="8">
        <v>9889</v>
      </c>
      <c r="H743" s="8"/>
      <c r="I743" s="8"/>
      <c r="J743" s="8"/>
    </row>
    <row r="744" spans="3:10" x14ac:dyDescent="0.25">
      <c r="C744" s="5">
        <v>42458.083333333336</v>
      </c>
      <c r="D744" s="6">
        <v>9888</v>
      </c>
      <c r="E744" s="6">
        <v>9890</v>
      </c>
      <c r="F744" s="6">
        <v>9877</v>
      </c>
      <c r="G744" s="6">
        <v>9878.6</v>
      </c>
      <c r="H744" s="6"/>
      <c r="I744" s="6"/>
      <c r="J744" s="6"/>
    </row>
    <row r="745" spans="3:10" x14ac:dyDescent="0.25">
      <c r="C745" s="7">
        <v>42458.125</v>
      </c>
      <c r="D745" s="8">
        <v>9878.4</v>
      </c>
      <c r="E745" s="8">
        <v>9895.2999999999993</v>
      </c>
      <c r="F745" s="8">
        <v>9878.4</v>
      </c>
      <c r="G745" s="8">
        <v>9890</v>
      </c>
      <c r="H745" s="8"/>
      <c r="I745" s="8"/>
      <c r="J745" s="8"/>
    </row>
    <row r="746" spans="3:10" x14ac:dyDescent="0.25">
      <c r="C746" s="5">
        <v>42458.166666666664</v>
      </c>
      <c r="D746" s="6">
        <v>9889.9</v>
      </c>
      <c r="E746" s="6">
        <v>9910.2000000000007</v>
      </c>
      <c r="F746" s="6">
        <v>9888.7000000000007</v>
      </c>
      <c r="G746" s="6">
        <v>9906.5</v>
      </c>
      <c r="H746" s="6"/>
      <c r="I746" s="6"/>
      <c r="J746" s="6"/>
    </row>
    <row r="747" spans="3:10" x14ac:dyDescent="0.25">
      <c r="C747" s="7">
        <v>42458.208333333336</v>
      </c>
      <c r="D747" s="8">
        <v>9905.1</v>
      </c>
      <c r="E747" s="8">
        <v>9910.2999999999993</v>
      </c>
      <c r="F747" s="8">
        <v>9894.2000000000007</v>
      </c>
      <c r="G747" s="8">
        <v>9897.9</v>
      </c>
      <c r="H747" s="8"/>
      <c r="I747" s="8"/>
      <c r="J747" s="8"/>
    </row>
    <row r="748" spans="3:10" x14ac:dyDescent="0.25">
      <c r="C748" s="5">
        <v>42458.25</v>
      </c>
      <c r="D748" s="6">
        <v>9899.2000000000007</v>
      </c>
      <c r="E748" s="6">
        <v>9900.5</v>
      </c>
      <c r="F748" s="6">
        <v>9886.4</v>
      </c>
      <c r="G748" s="6">
        <v>9896.7999999999993</v>
      </c>
      <c r="H748" s="6"/>
      <c r="I748" s="6"/>
      <c r="J748" s="6"/>
    </row>
    <row r="749" spans="3:10" x14ac:dyDescent="0.25">
      <c r="C749" s="7">
        <v>42458.291666666664</v>
      </c>
      <c r="D749" s="8">
        <v>9897.9</v>
      </c>
      <c r="E749" s="8">
        <v>9900.4</v>
      </c>
      <c r="F749" s="8">
        <v>9894.9</v>
      </c>
      <c r="G749" s="8">
        <v>9896.4</v>
      </c>
      <c r="H749" s="8"/>
      <c r="I749" s="8"/>
      <c r="J749" s="8"/>
    </row>
    <row r="750" spans="3:10" x14ac:dyDescent="0.25">
      <c r="C750" s="5">
        <v>42458.333333333336</v>
      </c>
      <c r="D750" s="6">
        <v>9895.7999999999993</v>
      </c>
      <c r="E750" s="6">
        <v>9903.2999999999993</v>
      </c>
      <c r="F750" s="6">
        <v>9893.6</v>
      </c>
      <c r="G750" s="6">
        <v>9895.2999999999993</v>
      </c>
      <c r="H750" s="6"/>
      <c r="I750" s="6"/>
      <c r="J750" s="6"/>
    </row>
    <row r="751" spans="3:10" x14ac:dyDescent="0.25">
      <c r="C751" s="7">
        <v>42458.375</v>
      </c>
      <c r="D751" s="8">
        <v>9906.2999999999993</v>
      </c>
      <c r="E751" s="8">
        <v>9919</v>
      </c>
      <c r="F751" s="8">
        <v>9895.2999999999993</v>
      </c>
      <c r="G751" s="8">
        <v>9895.9</v>
      </c>
      <c r="H751" s="8"/>
      <c r="I751" s="8"/>
      <c r="J751" s="8"/>
    </row>
    <row r="752" spans="3:10" x14ac:dyDescent="0.25">
      <c r="C752" s="5">
        <v>42458.416666666664</v>
      </c>
      <c r="D752" s="6">
        <v>9895.1</v>
      </c>
      <c r="E752" s="6">
        <v>9955</v>
      </c>
      <c r="F752" s="6">
        <v>9895.1</v>
      </c>
      <c r="G752" s="6">
        <v>9932.7999999999993</v>
      </c>
      <c r="H752" s="6"/>
      <c r="I752" s="6"/>
      <c r="J752" s="6"/>
    </row>
    <row r="753" spans="3:10" x14ac:dyDescent="0.25">
      <c r="C753" s="7">
        <v>42458.458333333336</v>
      </c>
      <c r="D753" s="8">
        <v>9932.5</v>
      </c>
      <c r="E753" s="8">
        <v>9951.7000000000007</v>
      </c>
      <c r="F753" s="8">
        <v>9877.5</v>
      </c>
      <c r="G753" s="8">
        <v>9943.7999999999993</v>
      </c>
      <c r="H753" s="8"/>
      <c r="I753" s="8"/>
      <c r="J753" s="8"/>
    </row>
    <row r="754" spans="3:10" x14ac:dyDescent="0.25">
      <c r="C754" s="5">
        <v>42458.5</v>
      </c>
      <c r="D754" s="6">
        <v>9943.4</v>
      </c>
      <c r="E754" s="6">
        <v>9946.4</v>
      </c>
      <c r="F754" s="6">
        <v>9805.7999999999993</v>
      </c>
      <c r="G754" s="6">
        <v>9817.2000000000007</v>
      </c>
      <c r="H754" s="6"/>
      <c r="I754" s="6"/>
      <c r="J754" s="6"/>
    </row>
    <row r="755" spans="3:10" x14ac:dyDescent="0.25">
      <c r="C755" s="7">
        <v>42458.541666666664</v>
      </c>
      <c r="D755" s="8">
        <v>9816.2999999999993</v>
      </c>
      <c r="E755" s="8">
        <v>9880.5</v>
      </c>
      <c r="F755" s="8">
        <v>9809</v>
      </c>
      <c r="G755" s="8">
        <v>9852.9</v>
      </c>
      <c r="H755" s="8"/>
      <c r="I755" s="8"/>
      <c r="J755" s="8"/>
    </row>
    <row r="756" spans="3:10" x14ac:dyDescent="0.25">
      <c r="C756" s="5">
        <v>42458.583333333336</v>
      </c>
      <c r="D756" s="6">
        <v>9853.2999999999993</v>
      </c>
      <c r="E756" s="6">
        <v>9858.1</v>
      </c>
      <c r="F756" s="6">
        <v>9818.1</v>
      </c>
      <c r="G756" s="6">
        <v>9850.5</v>
      </c>
      <c r="H756" s="6"/>
      <c r="I756" s="6"/>
      <c r="J756" s="6"/>
    </row>
    <row r="757" spans="3:10" x14ac:dyDescent="0.25">
      <c r="C757" s="7">
        <v>42458.625</v>
      </c>
      <c r="D757" s="8">
        <v>9850.4</v>
      </c>
      <c r="E757" s="8">
        <v>9868</v>
      </c>
      <c r="F757" s="8">
        <v>9816.5</v>
      </c>
      <c r="G757" s="8">
        <v>9821.5</v>
      </c>
      <c r="H757" s="8"/>
      <c r="I757" s="8"/>
      <c r="J757" s="8"/>
    </row>
    <row r="758" spans="3:10" x14ac:dyDescent="0.25">
      <c r="C758" s="5">
        <v>42458.666666666664</v>
      </c>
      <c r="D758" s="6">
        <v>9820.2999999999993</v>
      </c>
      <c r="E758" s="6">
        <v>9846.9</v>
      </c>
      <c r="F758" s="6">
        <v>9809.4</v>
      </c>
      <c r="G758" s="6">
        <v>9841.2999999999993</v>
      </c>
      <c r="H758" s="6"/>
      <c r="I758" s="6"/>
      <c r="J758" s="6"/>
    </row>
    <row r="759" spans="3:10" x14ac:dyDescent="0.25">
      <c r="C759" s="7">
        <v>42458.708333333336</v>
      </c>
      <c r="D759" s="8">
        <v>9841.1</v>
      </c>
      <c r="E759" s="8">
        <v>9876.4</v>
      </c>
      <c r="F759" s="8">
        <v>9837.1</v>
      </c>
      <c r="G759" s="8">
        <v>9864.5</v>
      </c>
      <c r="H759" s="8"/>
      <c r="I759" s="8"/>
      <c r="J759" s="8"/>
    </row>
    <row r="760" spans="3:10" x14ac:dyDescent="0.25">
      <c r="C760" s="5">
        <v>42458.75</v>
      </c>
      <c r="D760" s="6">
        <v>9865.7000000000007</v>
      </c>
      <c r="E760" s="6">
        <v>9890.9</v>
      </c>
      <c r="F760" s="6">
        <v>9865.7000000000007</v>
      </c>
      <c r="G760" s="6">
        <v>9874.7999999999993</v>
      </c>
      <c r="H760" s="6"/>
      <c r="I760" s="6"/>
      <c r="J760" s="6"/>
    </row>
    <row r="761" spans="3:10" x14ac:dyDescent="0.25">
      <c r="C761" s="7">
        <v>42458.791666666664</v>
      </c>
      <c r="D761" s="8">
        <v>9874.2000000000007</v>
      </c>
      <c r="E761" s="8">
        <v>9911.4</v>
      </c>
      <c r="F761" s="8">
        <v>9869.4</v>
      </c>
      <c r="G761" s="8">
        <v>9894.1</v>
      </c>
      <c r="H761" s="8"/>
      <c r="I761" s="8"/>
      <c r="J761" s="8"/>
    </row>
    <row r="762" spans="3:10" x14ac:dyDescent="0.25">
      <c r="C762" s="5">
        <v>42458.833333333336</v>
      </c>
      <c r="D762" s="6">
        <v>9893.7999999999993</v>
      </c>
      <c r="E762" s="6">
        <v>9898.9</v>
      </c>
      <c r="F762" s="6">
        <v>9876.9</v>
      </c>
      <c r="G762" s="6">
        <v>9888.6</v>
      </c>
      <c r="H762" s="6"/>
      <c r="I762" s="6"/>
      <c r="J762" s="6"/>
    </row>
    <row r="763" spans="3:10" x14ac:dyDescent="0.25">
      <c r="C763" s="7">
        <v>42458.875</v>
      </c>
      <c r="D763" s="8">
        <v>9888.9</v>
      </c>
      <c r="E763" s="8">
        <v>9922</v>
      </c>
      <c r="F763" s="8">
        <v>9886.9</v>
      </c>
      <c r="G763" s="8">
        <v>9917.4</v>
      </c>
      <c r="H763" s="8"/>
      <c r="I763" s="8"/>
      <c r="J763" s="8"/>
    </row>
    <row r="764" spans="3:10" x14ac:dyDescent="0.25">
      <c r="C764" s="5">
        <v>42458.916666666664</v>
      </c>
      <c r="D764" s="6">
        <v>9917.6</v>
      </c>
      <c r="E764" s="6">
        <v>9932.2999999999993</v>
      </c>
      <c r="F764" s="6">
        <v>9914.7000000000007</v>
      </c>
      <c r="G764" s="6">
        <v>9930.7999999999993</v>
      </c>
      <c r="H764" s="6"/>
      <c r="I764" s="6"/>
      <c r="J764" s="6"/>
    </row>
    <row r="765" spans="3:10" x14ac:dyDescent="0.25">
      <c r="C765" s="7">
        <v>42458.958333333336</v>
      </c>
      <c r="D765" s="8">
        <v>9928.7999999999993</v>
      </c>
      <c r="E765" s="8">
        <v>9940.4</v>
      </c>
      <c r="F765" s="8">
        <v>9927.2000000000007</v>
      </c>
      <c r="G765" s="8">
        <v>9937.2999999999993</v>
      </c>
      <c r="H765" s="8"/>
      <c r="I765" s="8"/>
      <c r="J765" s="8"/>
    </row>
    <row r="766" spans="3:10" x14ac:dyDescent="0.25">
      <c r="C766" s="5">
        <v>42459</v>
      </c>
      <c r="D766" s="6">
        <v>9936.7000000000007</v>
      </c>
      <c r="E766" s="6">
        <v>9936.7000000000007</v>
      </c>
      <c r="F766" s="6">
        <v>9936.4</v>
      </c>
      <c r="G766" s="6">
        <v>9936.4</v>
      </c>
      <c r="H766" s="6"/>
      <c r="I766" s="6"/>
      <c r="J766" s="6"/>
    </row>
    <row r="767" spans="3:10" x14ac:dyDescent="0.25">
      <c r="C767" s="7">
        <v>42459.041666666664</v>
      </c>
      <c r="D767" s="8">
        <v>9936.1</v>
      </c>
      <c r="E767" s="8">
        <v>9936.6</v>
      </c>
      <c r="F767" s="8">
        <v>9925.7000000000007</v>
      </c>
      <c r="G767" s="8">
        <v>9929.7000000000007</v>
      </c>
      <c r="H767" s="8"/>
      <c r="I767" s="8"/>
      <c r="J767" s="8"/>
    </row>
    <row r="768" spans="3:10" x14ac:dyDescent="0.25">
      <c r="C768" s="5">
        <v>42459.083333333336</v>
      </c>
      <c r="D768" s="6">
        <v>9929.7999999999993</v>
      </c>
      <c r="E768" s="6">
        <v>9947.9</v>
      </c>
      <c r="F768" s="6">
        <v>9928.2000000000007</v>
      </c>
      <c r="G768" s="6">
        <v>9944.1</v>
      </c>
      <c r="H768" s="6"/>
      <c r="I768" s="6"/>
      <c r="J768" s="6"/>
    </row>
    <row r="769" spans="3:10" x14ac:dyDescent="0.25">
      <c r="C769" s="7">
        <v>42459.125</v>
      </c>
      <c r="D769" s="8">
        <v>9943.5</v>
      </c>
      <c r="E769" s="8">
        <v>9943.5</v>
      </c>
      <c r="F769" s="8">
        <v>9936.2000000000007</v>
      </c>
      <c r="G769" s="8">
        <v>9938</v>
      </c>
      <c r="H769" s="8"/>
      <c r="I769" s="8"/>
      <c r="J769" s="8"/>
    </row>
    <row r="770" spans="3:10" x14ac:dyDescent="0.25">
      <c r="C770" s="5">
        <v>42459.166666666664</v>
      </c>
      <c r="D770" s="6">
        <v>9938.1</v>
      </c>
      <c r="E770" s="6">
        <v>9948.7999999999993</v>
      </c>
      <c r="F770" s="6">
        <v>9936.5</v>
      </c>
      <c r="G770" s="6">
        <v>9942.7000000000007</v>
      </c>
      <c r="H770" s="6"/>
      <c r="I770" s="6"/>
      <c r="J770" s="6"/>
    </row>
    <row r="771" spans="3:10" x14ac:dyDescent="0.25">
      <c r="C771" s="7">
        <v>42459.208333333336</v>
      </c>
      <c r="D771" s="8">
        <v>9942.6</v>
      </c>
      <c r="E771" s="8">
        <v>9944.2000000000007</v>
      </c>
      <c r="F771" s="8">
        <v>9938.9</v>
      </c>
      <c r="G771" s="8">
        <v>9940.2000000000007</v>
      </c>
      <c r="H771" s="8"/>
      <c r="I771" s="8"/>
      <c r="J771" s="8"/>
    </row>
    <row r="772" spans="3:10" x14ac:dyDescent="0.25">
      <c r="C772" s="5">
        <v>42459.25</v>
      </c>
      <c r="D772" s="6">
        <v>9940</v>
      </c>
      <c r="E772" s="6">
        <v>9940</v>
      </c>
      <c r="F772" s="6">
        <v>9932.5</v>
      </c>
      <c r="G772" s="6">
        <v>9934.2999999999993</v>
      </c>
      <c r="H772" s="6"/>
      <c r="I772" s="6"/>
      <c r="J772" s="6"/>
    </row>
    <row r="773" spans="3:10" x14ac:dyDescent="0.25">
      <c r="C773" s="7">
        <v>42459.291666666664</v>
      </c>
      <c r="D773" s="8">
        <v>9934.2000000000007</v>
      </c>
      <c r="E773" s="8">
        <v>9934.7999999999993</v>
      </c>
      <c r="F773" s="8">
        <v>9926.6</v>
      </c>
      <c r="G773" s="8">
        <v>9931.9</v>
      </c>
      <c r="H773" s="8"/>
      <c r="I773" s="8"/>
      <c r="J773" s="8"/>
    </row>
    <row r="774" spans="3:10" x14ac:dyDescent="0.25">
      <c r="C774" s="5">
        <v>42459.333333333336</v>
      </c>
      <c r="D774" s="6">
        <v>9932.5</v>
      </c>
      <c r="E774" s="6">
        <v>9934.4</v>
      </c>
      <c r="F774" s="6">
        <v>9929.4</v>
      </c>
      <c r="G774" s="6">
        <v>9932.2000000000007</v>
      </c>
      <c r="H774" s="6"/>
      <c r="I774" s="6"/>
      <c r="J774" s="6"/>
    </row>
    <row r="775" spans="3:10" x14ac:dyDescent="0.25">
      <c r="C775" s="7">
        <v>42459.375</v>
      </c>
      <c r="D775" s="8">
        <v>9932.5</v>
      </c>
      <c r="E775" s="8">
        <v>9956.2000000000007</v>
      </c>
      <c r="F775" s="8">
        <v>9924.7999999999993</v>
      </c>
      <c r="G775" s="8">
        <v>9941.7000000000007</v>
      </c>
      <c r="H775" s="8"/>
      <c r="I775" s="8"/>
      <c r="J775" s="8"/>
    </row>
    <row r="776" spans="3:10" x14ac:dyDescent="0.25">
      <c r="C776" s="5">
        <v>42459.416666666664</v>
      </c>
      <c r="D776" s="6">
        <v>9940.7999999999993</v>
      </c>
      <c r="E776" s="6">
        <v>10032.200000000001</v>
      </c>
      <c r="F776" s="6">
        <v>9940.7999999999993</v>
      </c>
      <c r="G776" s="6">
        <v>10030.200000000001</v>
      </c>
      <c r="H776" s="6"/>
      <c r="I776" s="6"/>
      <c r="J776" s="6"/>
    </row>
    <row r="777" spans="3:10" x14ac:dyDescent="0.25">
      <c r="C777" s="7">
        <v>42459.458333333336</v>
      </c>
      <c r="D777" s="8">
        <v>10030.4</v>
      </c>
      <c r="E777" s="8">
        <v>10051.5</v>
      </c>
      <c r="F777" s="8">
        <v>10019.200000000001</v>
      </c>
      <c r="G777" s="8">
        <v>10030.5</v>
      </c>
      <c r="H777" s="8"/>
      <c r="I777" s="8"/>
      <c r="J777" s="8"/>
    </row>
    <row r="778" spans="3:10" x14ac:dyDescent="0.25">
      <c r="C778" s="5">
        <v>42459.5</v>
      </c>
      <c r="D778" s="6">
        <v>10030.1</v>
      </c>
      <c r="E778" s="6">
        <v>10054.5</v>
      </c>
      <c r="F778" s="6">
        <v>10022.299999999999</v>
      </c>
      <c r="G778" s="6">
        <v>10050.9</v>
      </c>
      <c r="H778" s="6"/>
      <c r="I778" s="6"/>
      <c r="J778" s="6"/>
    </row>
    <row r="779" spans="3:10" x14ac:dyDescent="0.25">
      <c r="C779" s="7">
        <v>42459.541666666664</v>
      </c>
      <c r="D779" s="8">
        <v>10051.4</v>
      </c>
      <c r="E779" s="8">
        <v>10070</v>
      </c>
      <c r="F779" s="8">
        <v>10044.5</v>
      </c>
      <c r="G779" s="8">
        <v>10054.4</v>
      </c>
      <c r="H779" s="8"/>
      <c r="I779" s="8"/>
      <c r="J779" s="8"/>
    </row>
    <row r="780" spans="3:10" x14ac:dyDescent="0.25">
      <c r="C780" s="5">
        <v>42459.583333333336</v>
      </c>
      <c r="D780" s="6">
        <v>10055.299999999999</v>
      </c>
      <c r="E780" s="6">
        <v>10072.9</v>
      </c>
      <c r="F780" s="6">
        <v>10049.700000000001</v>
      </c>
      <c r="G780" s="6">
        <v>10050.9</v>
      </c>
      <c r="H780" s="6"/>
      <c r="I780" s="6"/>
      <c r="J780" s="6"/>
    </row>
    <row r="781" spans="3:10" x14ac:dyDescent="0.25">
      <c r="C781" s="7">
        <v>42459.625</v>
      </c>
      <c r="D781" s="8">
        <v>10050.799999999999</v>
      </c>
      <c r="E781" s="8">
        <v>10062.9</v>
      </c>
      <c r="F781" s="8">
        <v>10028.799999999999</v>
      </c>
      <c r="G781" s="8">
        <v>10061.4</v>
      </c>
      <c r="H781" s="8"/>
      <c r="I781" s="8"/>
      <c r="J781" s="8"/>
    </row>
    <row r="782" spans="3:10" x14ac:dyDescent="0.25">
      <c r="C782" s="5">
        <v>42459.666666666664</v>
      </c>
      <c r="D782" s="6">
        <v>10061.1</v>
      </c>
      <c r="E782" s="6">
        <v>10099</v>
      </c>
      <c r="F782" s="6">
        <v>10056.9</v>
      </c>
      <c r="G782" s="6">
        <v>10080.799999999999</v>
      </c>
      <c r="H782" s="6"/>
      <c r="I782" s="6"/>
      <c r="J782" s="6"/>
    </row>
    <row r="783" spans="3:10" x14ac:dyDescent="0.25">
      <c r="C783" s="7">
        <v>42459.708333333336</v>
      </c>
      <c r="D783" s="8">
        <v>10080.9</v>
      </c>
      <c r="E783" s="8">
        <v>10083</v>
      </c>
      <c r="F783" s="8">
        <v>10056.4</v>
      </c>
      <c r="G783" s="8">
        <v>10063.200000000001</v>
      </c>
      <c r="H783" s="8"/>
      <c r="I783" s="8"/>
      <c r="J783" s="8"/>
    </row>
    <row r="784" spans="3:10" x14ac:dyDescent="0.25">
      <c r="C784" s="5">
        <v>42459.75</v>
      </c>
      <c r="D784" s="6">
        <v>10063.299999999999</v>
      </c>
      <c r="E784" s="6">
        <v>10080.4</v>
      </c>
      <c r="F784" s="6">
        <v>10033.6</v>
      </c>
      <c r="G784" s="6">
        <v>10046.6</v>
      </c>
      <c r="H784" s="6"/>
      <c r="I784" s="6"/>
      <c r="J784" s="6"/>
    </row>
    <row r="785" spans="3:10" x14ac:dyDescent="0.25">
      <c r="C785" s="7">
        <v>42459.791666666664</v>
      </c>
      <c r="D785" s="8">
        <v>10046.799999999999</v>
      </c>
      <c r="E785" s="8">
        <v>10055.6</v>
      </c>
      <c r="F785" s="8">
        <v>10029.4</v>
      </c>
      <c r="G785" s="8">
        <v>10042.700000000001</v>
      </c>
      <c r="H785" s="8"/>
      <c r="I785" s="8"/>
      <c r="J785" s="8"/>
    </row>
    <row r="786" spans="3:10" x14ac:dyDescent="0.25">
      <c r="C786" s="5">
        <v>42459.833333333336</v>
      </c>
      <c r="D786" s="6">
        <v>10042.4</v>
      </c>
      <c r="E786" s="6">
        <v>10053.5</v>
      </c>
      <c r="F786" s="6">
        <v>10029.9</v>
      </c>
      <c r="G786" s="6">
        <v>10049.1</v>
      </c>
      <c r="H786" s="6"/>
      <c r="I786" s="6"/>
      <c r="J786" s="6"/>
    </row>
    <row r="787" spans="3:10" x14ac:dyDescent="0.25">
      <c r="C787" s="7">
        <v>42459.875</v>
      </c>
      <c r="D787" s="8">
        <v>10048.9</v>
      </c>
      <c r="E787" s="8">
        <v>10055.6</v>
      </c>
      <c r="F787" s="8">
        <v>10040.700000000001</v>
      </c>
      <c r="G787" s="8">
        <v>10052.9</v>
      </c>
      <c r="H787" s="8"/>
      <c r="I787" s="8"/>
      <c r="J787" s="8"/>
    </row>
    <row r="788" spans="3:10" x14ac:dyDescent="0.25">
      <c r="C788" s="5">
        <v>42459.916666666664</v>
      </c>
      <c r="D788" s="6">
        <v>10052.5</v>
      </c>
      <c r="E788" s="6">
        <v>10064.200000000001</v>
      </c>
      <c r="F788" s="6">
        <v>10033.799999999999</v>
      </c>
      <c r="G788" s="6">
        <v>10036.200000000001</v>
      </c>
      <c r="H788" s="6"/>
      <c r="I788" s="6"/>
      <c r="J788" s="6"/>
    </row>
    <row r="789" spans="3:10" x14ac:dyDescent="0.25">
      <c r="C789" s="7">
        <v>42459.958333333336</v>
      </c>
      <c r="D789" s="8">
        <v>10036.4</v>
      </c>
      <c r="E789" s="8">
        <v>10038.299999999999</v>
      </c>
      <c r="F789" s="8">
        <v>10029.1</v>
      </c>
      <c r="G789" s="8">
        <v>10034.5</v>
      </c>
      <c r="H789" s="8"/>
      <c r="I789" s="8"/>
      <c r="J789" s="8"/>
    </row>
    <row r="790" spans="3:10" x14ac:dyDescent="0.25">
      <c r="C790" s="5">
        <v>42460</v>
      </c>
      <c r="D790" s="6">
        <v>10034.200000000001</v>
      </c>
      <c r="E790" s="6">
        <v>10034.200000000001</v>
      </c>
      <c r="F790" s="6">
        <v>10031.799999999999</v>
      </c>
      <c r="G790" s="6">
        <v>10031.799999999999</v>
      </c>
      <c r="H790" s="6"/>
      <c r="I790" s="6"/>
      <c r="J790" s="6"/>
    </row>
    <row r="791" spans="3:10" x14ac:dyDescent="0.25">
      <c r="C791" s="7">
        <v>42460.041666666664</v>
      </c>
      <c r="D791" s="8">
        <v>10029.4</v>
      </c>
      <c r="E791" s="8">
        <v>10038.200000000001</v>
      </c>
      <c r="F791" s="8">
        <v>10028.4</v>
      </c>
      <c r="G791" s="8">
        <v>10029.6</v>
      </c>
      <c r="H791" s="8"/>
      <c r="I791" s="8"/>
      <c r="J791" s="8"/>
    </row>
    <row r="792" spans="3:10" x14ac:dyDescent="0.25">
      <c r="C792" s="5">
        <v>42460.083333333336</v>
      </c>
      <c r="D792" s="6">
        <v>10029.9</v>
      </c>
      <c r="E792" s="6">
        <v>10031.6</v>
      </c>
      <c r="F792" s="6">
        <v>10025.6</v>
      </c>
      <c r="G792" s="6">
        <v>10031.5</v>
      </c>
      <c r="H792" s="6"/>
      <c r="I792" s="6"/>
      <c r="J792" s="6"/>
    </row>
    <row r="793" spans="3:10" x14ac:dyDescent="0.25">
      <c r="C793" s="7">
        <v>42460.125</v>
      </c>
      <c r="D793" s="8">
        <v>10030.9</v>
      </c>
      <c r="E793" s="8">
        <v>10035.200000000001</v>
      </c>
      <c r="F793" s="8">
        <v>10027.299999999999</v>
      </c>
      <c r="G793" s="8">
        <v>10032.6</v>
      </c>
      <c r="H793" s="8"/>
      <c r="I793" s="8"/>
      <c r="J793" s="8"/>
    </row>
    <row r="794" spans="3:10" x14ac:dyDescent="0.25">
      <c r="C794" s="5">
        <v>42460.166666666664</v>
      </c>
      <c r="D794" s="6">
        <v>10031.5</v>
      </c>
      <c r="E794" s="6">
        <v>10031.700000000001</v>
      </c>
      <c r="F794" s="6">
        <v>10022.5</v>
      </c>
      <c r="G794" s="6">
        <v>10024.1</v>
      </c>
      <c r="H794" s="6"/>
      <c r="I794" s="6"/>
      <c r="J794" s="6"/>
    </row>
    <row r="795" spans="3:10" x14ac:dyDescent="0.25">
      <c r="C795" s="7">
        <v>42460.208333333336</v>
      </c>
      <c r="D795" s="8">
        <v>10024</v>
      </c>
      <c r="E795" s="8">
        <v>10029</v>
      </c>
      <c r="F795" s="8">
        <v>10020.299999999999</v>
      </c>
      <c r="G795" s="8">
        <v>10021.1</v>
      </c>
      <c r="H795" s="8"/>
      <c r="I795" s="8"/>
      <c r="J795" s="8"/>
    </row>
    <row r="796" spans="3:10" x14ac:dyDescent="0.25">
      <c r="C796" s="5">
        <v>42460.25</v>
      </c>
      <c r="D796" s="6">
        <v>10021.299999999999</v>
      </c>
      <c r="E796" s="6">
        <v>10029.700000000001</v>
      </c>
      <c r="F796" s="6">
        <v>10014.6</v>
      </c>
      <c r="G796" s="6">
        <v>10024.799999999999</v>
      </c>
      <c r="H796" s="6"/>
      <c r="I796" s="6"/>
      <c r="J796" s="6"/>
    </row>
    <row r="797" spans="3:10" x14ac:dyDescent="0.25">
      <c r="C797" s="7">
        <v>42460.291666666664</v>
      </c>
      <c r="D797" s="8">
        <v>10026</v>
      </c>
      <c r="E797" s="8">
        <v>10033</v>
      </c>
      <c r="F797" s="8">
        <v>10025.9</v>
      </c>
      <c r="G797" s="8">
        <v>10031.5</v>
      </c>
      <c r="H797" s="8"/>
      <c r="I797" s="8"/>
      <c r="J797" s="8"/>
    </row>
    <row r="798" spans="3:10" x14ac:dyDescent="0.25">
      <c r="C798" s="5">
        <v>42460.333333333336</v>
      </c>
      <c r="D798" s="6">
        <v>10031</v>
      </c>
      <c r="E798" s="6">
        <v>10038.5</v>
      </c>
      <c r="F798" s="6">
        <v>10018.9</v>
      </c>
      <c r="G798" s="6">
        <v>10021.1</v>
      </c>
      <c r="H798" s="6"/>
      <c r="I798" s="6"/>
      <c r="J798" s="6"/>
    </row>
    <row r="799" spans="3:10" x14ac:dyDescent="0.25">
      <c r="C799" s="7">
        <v>42460.375</v>
      </c>
      <c r="D799" s="8">
        <v>10020.9</v>
      </c>
      <c r="E799" s="8">
        <v>10030.1</v>
      </c>
      <c r="F799" s="8">
        <v>10005</v>
      </c>
      <c r="G799" s="8">
        <v>10015.6</v>
      </c>
      <c r="H799" s="8"/>
      <c r="I799" s="8"/>
      <c r="J799" s="8"/>
    </row>
    <row r="800" spans="3:10" x14ac:dyDescent="0.25">
      <c r="C800" s="5">
        <v>42460.416666666664</v>
      </c>
      <c r="D800" s="6">
        <v>10015.5</v>
      </c>
      <c r="E800" s="6">
        <v>10022.799999999999</v>
      </c>
      <c r="F800" s="6">
        <v>9972.2999999999993</v>
      </c>
      <c r="G800" s="6">
        <v>9984.9</v>
      </c>
      <c r="H800" s="6"/>
      <c r="I800" s="6"/>
      <c r="J800" s="6"/>
    </row>
    <row r="801" spans="3:10" x14ac:dyDescent="0.25">
      <c r="C801" s="7">
        <v>42460.458333333336</v>
      </c>
      <c r="D801" s="8">
        <v>9984.7000000000007</v>
      </c>
      <c r="E801" s="8">
        <v>10017.4</v>
      </c>
      <c r="F801" s="8">
        <v>9958.7999999999993</v>
      </c>
      <c r="G801" s="8">
        <v>10003.200000000001</v>
      </c>
      <c r="H801" s="8"/>
      <c r="I801" s="8"/>
      <c r="J801" s="8"/>
    </row>
    <row r="802" spans="3:10" x14ac:dyDescent="0.25">
      <c r="C802" s="5">
        <v>42460.5</v>
      </c>
      <c r="D802" s="6">
        <v>10003.799999999999</v>
      </c>
      <c r="E802" s="6">
        <v>10007.799999999999</v>
      </c>
      <c r="F802" s="6">
        <v>9976.7000000000007</v>
      </c>
      <c r="G802" s="6">
        <v>9987.7999999999993</v>
      </c>
      <c r="H802" s="6"/>
      <c r="I802" s="6"/>
      <c r="J802" s="6"/>
    </row>
    <row r="803" spans="3:10" x14ac:dyDescent="0.25">
      <c r="C803" s="7">
        <v>42460.541666666664</v>
      </c>
      <c r="D803" s="8">
        <v>9988</v>
      </c>
      <c r="E803" s="8">
        <v>10000.299999999999</v>
      </c>
      <c r="F803" s="8">
        <v>9962.4</v>
      </c>
      <c r="G803" s="8">
        <v>9995.2000000000007</v>
      </c>
      <c r="H803" s="8"/>
      <c r="I803" s="8"/>
      <c r="J803" s="8"/>
    </row>
    <row r="804" spans="3:10" x14ac:dyDescent="0.25">
      <c r="C804" s="5">
        <v>42460.583333333336</v>
      </c>
      <c r="D804" s="6">
        <v>9994.7000000000007</v>
      </c>
      <c r="E804" s="6">
        <v>10008.6</v>
      </c>
      <c r="F804" s="6">
        <v>9981.4</v>
      </c>
      <c r="G804" s="6">
        <v>9990</v>
      </c>
      <c r="H804" s="6"/>
      <c r="I804" s="6"/>
      <c r="J804" s="6"/>
    </row>
    <row r="805" spans="3:10" x14ac:dyDescent="0.25">
      <c r="C805" s="7">
        <v>42460.625</v>
      </c>
      <c r="D805" s="8">
        <v>9990.7999999999993</v>
      </c>
      <c r="E805" s="8">
        <v>10000.299999999999</v>
      </c>
      <c r="F805" s="8">
        <v>9976.7000000000007</v>
      </c>
      <c r="G805" s="8">
        <v>9983</v>
      </c>
      <c r="H805" s="8"/>
      <c r="I805" s="8"/>
      <c r="J805" s="8"/>
    </row>
    <row r="806" spans="3:10" x14ac:dyDescent="0.25">
      <c r="C806" s="5">
        <v>42460.666666666664</v>
      </c>
      <c r="D806" s="6">
        <v>9982.9</v>
      </c>
      <c r="E806" s="6">
        <v>10003.4</v>
      </c>
      <c r="F806" s="6">
        <v>9972.7999999999993</v>
      </c>
      <c r="G806" s="6">
        <v>9980.1</v>
      </c>
      <c r="H806" s="6"/>
      <c r="I806" s="6"/>
      <c r="J806" s="6"/>
    </row>
    <row r="807" spans="3:10" x14ac:dyDescent="0.25">
      <c r="C807" s="7">
        <v>42460.708333333336</v>
      </c>
      <c r="D807" s="8">
        <v>9980.2000000000007</v>
      </c>
      <c r="E807" s="8">
        <v>9985.2999999999993</v>
      </c>
      <c r="F807" s="8">
        <v>9945</v>
      </c>
      <c r="G807" s="8">
        <v>9954</v>
      </c>
      <c r="H807" s="8"/>
      <c r="I807" s="8"/>
      <c r="J807" s="8"/>
    </row>
    <row r="808" spans="3:10" x14ac:dyDescent="0.25">
      <c r="C808" s="5">
        <v>42460.75</v>
      </c>
      <c r="D808" s="6">
        <v>9953.9</v>
      </c>
      <c r="E808" s="6">
        <v>9981.7000000000007</v>
      </c>
      <c r="F808" s="6">
        <v>9951.2000000000007</v>
      </c>
      <c r="G808" s="6">
        <v>9974.1</v>
      </c>
      <c r="H808" s="6"/>
      <c r="I808" s="6"/>
      <c r="J808" s="6"/>
    </row>
    <row r="809" spans="3:10" x14ac:dyDescent="0.25">
      <c r="C809" s="7">
        <v>42460.791666666664</v>
      </c>
      <c r="D809" s="8">
        <v>9974.2999999999993</v>
      </c>
      <c r="E809" s="8">
        <v>9981</v>
      </c>
      <c r="F809" s="8">
        <v>9970.1</v>
      </c>
      <c r="G809" s="8">
        <v>9974.4</v>
      </c>
      <c r="H809" s="8"/>
      <c r="I809" s="8"/>
      <c r="J809" s="8"/>
    </row>
    <row r="810" spans="3:10" x14ac:dyDescent="0.25">
      <c r="C810" s="5">
        <v>42460.833333333336</v>
      </c>
      <c r="D810" s="6">
        <v>9974.6</v>
      </c>
      <c r="E810" s="6">
        <v>9976.4</v>
      </c>
      <c r="F810" s="6">
        <v>9945.2999999999993</v>
      </c>
      <c r="G810" s="6">
        <v>9950.4</v>
      </c>
      <c r="H810" s="6"/>
      <c r="I810" s="6"/>
      <c r="J810" s="6"/>
    </row>
    <row r="811" spans="3:10" x14ac:dyDescent="0.25">
      <c r="C811" s="7">
        <v>42460.875</v>
      </c>
      <c r="D811" s="8">
        <v>9950.5</v>
      </c>
      <c r="E811" s="8">
        <v>9953.7999999999993</v>
      </c>
      <c r="F811" s="8">
        <v>9930.2999999999993</v>
      </c>
      <c r="G811" s="8">
        <v>9934.9</v>
      </c>
      <c r="H811" s="8"/>
      <c r="I811" s="8"/>
      <c r="J811" s="8"/>
    </row>
    <row r="812" spans="3:10" x14ac:dyDescent="0.25">
      <c r="C812" s="5">
        <v>42460.916666666664</v>
      </c>
      <c r="D812" s="6">
        <v>9935.2999999999993</v>
      </c>
      <c r="E812" s="6">
        <v>9951.7999999999993</v>
      </c>
      <c r="F812" s="6">
        <v>9920.7999999999993</v>
      </c>
      <c r="G812" s="6">
        <v>9924.5</v>
      </c>
      <c r="H812" s="6"/>
      <c r="I812" s="6"/>
      <c r="J812" s="6"/>
    </row>
    <row r="813" spans="3:10" x14ac:dyDescent="0.25">
      <c r="C813" s="7">
        <v>42460.958333333336</v>
      </c>
      <c r="D813" s="8">
        <v>9923.9</v>
      </c>
      <c r="E813" s="8">
        <v>9938.4</v>
      </c>
      <c r="F813" s="8">
        <v>9921.9</v>
      </c>
      <c r="G813" s="8">
        <v>9930.4</v>
      </c>
      <c r="H813" s="8"/>
      <c r="I813" s="8"/>
      <c r="J813" s="8"/>
    </row>
    <row r="814" spans="3:10" x14ac:dyDescent="0.25">
      <c r="C814" s="5">
        <v>42461</v>
      </c>
      <c r="D814" s="6">
        <v>9930.1</v>
      </c>
      <c r="E814" s="6">
        <v>9932</v>
      </c>
      <c r="F814" s="6">
        <v>9930.1</v>
      </c>
      <c r="G814" s="6">
        <v>9932</v>
      </c>
      <c r="H814" s="6"/>
      <c r="I814" s="6"/>
      <c r="J814" s="6"/>
    </row>
    <row r="815" spans="3:10" x14ac:dyDescent="0.25">
      <c r="C815" s="7">
        <v>42461.041666666664</v>
      </c>
      <c r="D815" s="8">
        <v>9934.5</v>
      </c>
      <c r="E815" s="8">
        <v>9945</v>
      </c>
      <c r="F815" s="8">
        <v>9929.9</v>
      </c>
      <c r="G815" s="8">
        <v>9940.4</v>
      </c>
      <c r="H815" s="8"/>
      <c r="I815" s="8"/>
      <c r="J815" s="8"/>
    </row>
    <row r="816" spans="3:10" x14ac:dyDescent="0.25">
      <c r="C816" s="5">
        <v>42461.083333333336</v>
      </c>
      <c r="D816" s="6">
        <v>9940.7999999999993</v>
      </c>
      <c r="E816" s="6">
        <v>9940.7999999999993</v>
      </c>
      <c r="F816" s="6">
        <v>9934.2000000000007</v>
      </c>
      <c r="G816" s="6">
        <v>9936.6</v>
      </c>
      <c r="H816" s="6"/>
      <c r="I816" s="6"/>
      <c r="J816" s="6"/>
    </row>
    <row r="817" spans="3:10" x14ac:dyDescent="0.25">
      <c r="C817" s="7">
        <v>42461.125</v>
      </c>
      <c r="D817" s="8">
        <v>9936</v>
      </c>
      <c r="E817" s="8">
        <v>9936.4</v>
      </c>
      <c r="F817" s="8">
        <v>9922.1</v>
      </c>
      <c r="G817" s="8">
        <v>9936.4</v>
      </c>
      <c r="H817" s="8"/>
      <c r="I817" s="8"/>
      <c r="J817" s="8"/>
    </row>
    <row r="818" spans="3:10" x14ac:dyDescent="0.25">
      <c r="C818" s="5">
        <v>42461.166666666664</v>
      </c>
      <c r="D818" s="6">
        <v>9936.2999999999993</v>
      </c>
      <c r="E818" s="6">
        <v>9949.7000000000007</v>
      </c>
      <c r="F818" s="6">
        <v>9911.2999999999993</v>
      </c>
      <c r="G818" s="6">
        <v>9915.2999999999993</v>
      </c>
      <c r="H818" s="6"/>
      <c r="I818" s="6"/>
      <c r="J818" s="6"/>
    </row>
    <row r="819" spans="3:10" x14ac:dyDescent="0.25">
      <c r="C819" s="7">
        <v>42461.208333333336</v>
      </c>
      <c r="D819" s="8">
        <v>9915.1</v>
      </c>
      <c r="E819" s="8">
        <v>9916</v>
      </c>
      <c r="F819" s="8">
        <v>9905.2999999999993</v>
      </c>
      <c r="G819" s="8">
        <v>9905.2999999999993</v>
      </c>
      <c r="H819" s="8"/>
      <c r="I819" s="8"/>
      <c r="J819" s="8"/>
    </row>
    <row r="820" spans="3:10" x14ac:dyDescent="0.25">
      <c r="C820" s="5">
        <v>42461.25</v>
      </c>
      <c r="D820" s="6">
        <v>9909.5</v>
      </c>
      <c r="E820" s="6">
        <v>9910.5</v>
      </c>
      <c r="F820" s="6">
        <v>9893.4</v>
      </c>
      <c r="G820" s="6">
        <v>9899.2000000000007</v>
      </c>
      <c r="H820" s="6"/>
      <c r="I820" s="6"/>
      <c r="J820" s="6"/>
    </row>
    <row r="821" spans="3:10" x14ac:dyDescent="0.25">
      <c r="C821" s="7">
        <v>42461.291666666664</v>
      </c>
      <c r="D821" s="8">
        <v>9899.1</v>
      </c>
      <c r="E821" s="8">
        <v>9902.1</v>
      </c>
      <c r="F821" s="8">
        <v>9889.2999999999993</v>
      </c>
      <c r="G821" s="8">
        <v>9895.5</v>
      </c>
      <c r="H821" s="8"/>
      <c r="I821" s="8"/>
      <c r="J821" s="8"/>
    </row>
    <row r="822" spans="3:10" x14ac:dyDescent="0.25">
      <c r="C822" s="5">
        <v>42461.333333333336</v>
      </c>
      <c r="D822" s="6">
        <v>9894.9</v>
      </c>
      <c r="E822" s="6">
        <v>9899.2999999999993</v>
      </c>
      <c r="F822" s="6">
        <v>9883.6</v>
      </c>
      <c r="G822" s="6">
        <v>9888.1</v>
      </c>
      <c r="H822" s="6"/>
      <c r="I822" s="6"/>
      <c r="J822" s="6"/>
    </row>
    <row r="823" spans="3:10" x14ac:dyDescent="0.25">
      <c r="C823" s="7">
        <v>42461.375</v>
      </c>
      <c r="D823" s="8">
        <v>9887.2999999999993</v>
      </c>
      <c r="E823" s="8">
        <v>9888.7999999999993</v>
      </c>
      <c r="F823" s="8">
        <v>9825</v>
      </c>
      <c r="G823" s="8">
        <v>9847.1</v>
      </c>
      <c r="H823" s="8"/>
      <c r="I823" s="8"/>
      <c r="J823" s="8"/>
    </row>
    <row r="824" spans="3:10" x14ac:dyDescent="0.25">
      <c r="C824" s="5">
        <v>42461.416666666664</v>
      </c>
      <c r="D824" s="6">
        <v>9846.2000000000007</v>
      </c>
      <c r="E824" s="6">
        <v>9846.4</v>
      </c>
      <c r="F824" s="6">
        <v>9776.5</v>
      </c>
      <c r="G824" s="6">
        <v>9809</v>
      </c>
      <c r="H824" s="6"/>
      <c r="I824" s="6"/>
      <c r="J824" s="6"/>
    </row>
    <row r="825" spans="3:10" x14ac:dyDescent="0.25">
      <c r="C825" s="7">
        <v>42461.458333333336</v>
      </c>
      <c r="D825" s="8">
        <v>9808.2000000000007</v>
      </c>
      <c r="E825" s="8">
        <v>9850.7999999999993</v>
      </c>
      <c r="F825" s="8">
        <v>9799.2000000000007</v>
      </c>
      <c r="G825" s="8">
        <v>9827.6</v>
      </c>
      <c r="H825" s="8"/>
      <c r="I825" s="8"/>
      <c r="J825" s="8"/>
    </row>
    <row r="826" spans="3:10" x14ac:dyDescent="0.25">
      <c r="C826" s="5">
        <v>42461.5</v>
      </c>
      <c r="D826" s="6">
        <v>9828.2999999999993</v>
      </c>
      <c r="E826" s="6">
        <v>9838.4</v>
      </c>
      <c r="F826" s="6">
        <v>9784.7999999999993</v>
      </c>
      <c r="G826" s="6">
        <v>9804.6</v>
      </c>
      <c r="H826" s="6"/>
      <c r="I826" s="6"/>
      <c r="J826" s="6"/>
    </row>
    <row r="827" spans="3:10" x14ac:dyDescent="0.25">
      <c r="C827" s="7">
        <v>42461.541666666664</v>
      </c>
      <c r="D827" s="8">
        <v>9804.5</v>
      </c>
      <c r="E827" s="8">
        <v>9814.9</v>
      </c>
      <c r="F827" s="8">
        <v>9747</v>
      </c>
      <c r="G827" s="8">
        <v>9759</v>
      </c>
      <c r="H827" s="8"/>
      <c r="I827" s="8"/>
      <c r="J827" s="8"/>
    </row>
    <row r="828" spans="3:10" x14ac:dyDescent="0.25">
      <c r="C828" s="5">
        <v>42461.583333333336</v>
      </c>
      <c r="D828" s="6">
        <v>9759.7999999999993</v>
      </c>
      <c r="E828" s="6">
        <v>9770.9</v>
      </c>
      <c r="F828" s="6">
        <v>9732.9</v>
      </c>
      <c r="G828" s="6">
        <v>9744.4</v>
      </c>
      <c r="H828" s="6"/>
      <c r="I828" s="6"/>
      <c r="J828" s="6"/>
    </row>
    <row r="829" spans="3:10" x14ac:dyDescent="0.25">
      <c r="C829" s="7">
        <v>42461.625</v>
      </c>
      <c r="D829" s="8">
        <v>9743.6</v>
      </c>
      <c r="E829" s="8">
        <v>9761.6</v>
      </c>
      <c r="F829" s="8">
        <v>9679.2999999999993</v>
      </c>
      <c r="G829" s="8">
        <v>9692.7999999999993</v>
      </c>
      <c r="H829" s="8"/>
      <c r="I829" s="8"/>
      <c r="J829" s="8"/>
    </row>
    <row r="830" spans="3:10" x14ac:dyDescent="0.25">
      <c r="C830" s="5">
        <v>42461.666666666664</v>
      </c>
      <c r="D830" s="6">
        <v>9692.7000000000007</v>
      </c>
      <c r="E830" s="6">
        <v>9730.6</v>
      </c>
      <c r="F830" s="6">
        <v>9672.5</v>
      </c>
      <c r="G830" s="6">
        <v>9729.2999999999993</v>
      </c>
      <c r="H830" s="6"/>
      <c r="I830" s="6"/>
      <c r="J830" s="6"/>
    </row>
    <row r="831" spans="3:10" x14ac:dyDescent="0.25">
      <c r="C831" s="7">
        <v>42461.708333333336</v>
      </c>
      <c r="D831" s="8">
        <v>9729.7999999999993</v>
      </c>
      <c r="E831" s="8">
        <v>9813.1</v>
      </c>
      <c r="F831" s="8">
        <v>9728.7999999999993</v>
      </c>
      <c r="G831" s="8">
        <v>9797.7999999999993</v>
      </c>
      <c r="H831" s="8"/>
      <c r="I831" s="8"/>
      <c r="J831" s="8"/>
    </row>
    <row r="832" spans="3:10" x14ac:dyDescent="0.25">
      <c r="C832" s="5">
        <v>42461.75</v>
      </c>
      <c r="D832" s="6">
        <v>9798.2000000000007</v>
      </c>
      <c r="E832" s="6">
        <v>9819.6</v>
      </c>
      <c r="F832" s="6">
        <v>9776.4</v>
      </c>
      <c r="G832" s="6">
        <v>9780.2999999999993</v>
      </c>
      <c r="H832" s="6"/>
      <c r="I832" s="6"/>
      <c r="J832" s="6"/>
    </row>
    <row r="833" spans="3:10" x14ac:dyDescent="0.25">
      <c r="C833" s="7">
        <v>42461.791666666664</v>
      </c>
      <c r="D833" s="8">
        <v>9780.7999999999993</v>
      </c>
      <c r="E833" s="8">
        <v>9787</v>
      </c>
      <c r="F833" s="8">
        <v>9761.9</v>
      </c>
      <c r="G833" s="8">
        <v>9778</v>
      </c>
      <c r="H833" s="8"/>
      <c r="I833" s="8"/>
      <c r="J833" s="8"/>
    </row>
    <row r="834" spans="3:10" x14ac:dyDescent="0.25">
      <c r="C834" s="5">
        <v>42461.833333333336</v>
      </c>
      <c r="D834" s="6">
        <v>9778.2000000000007</v>
      </c>
      <c r="E834" s="6">
        <v>9793.9</v>
      </c>
      <c r="F834" s="6">
        <v>9774</v>
      </c>
      <c r="G834" s="6">
        <v>9789.5</v>
      </c>
      <c r="H834" s="6"/>
      <c r="I834" s="6"/>
      <c r="J834" s="6"/>
    </row>
    <row r="835" spans="3:10" x14ac:dyDescent="0.25">
      <c r="C835" s="7">
        <v>42461.875</v>
      </c>
      <c r="D835" s="8">
        <v>9789.6</v>
      </c>
      <c r="E835" s="8">
        <v>9800.2999999999993</v>
      </c>
      <c r="F835" s="8">
        <v>9776.4</v>
      </c>
      <c r="G835" s="8">
        <v>9794.6</v>
      </c>
      <c r="H835" s="8"/>
      <c r="I835" s="8"/>
      <c r="J835" s="8"/>
    </row>
    <row r="836" spans="3:10" x14ac:dyDescent="0.25">
      <c r="C836" s="5">
        <v>42461.916666666664</v>
      </c>
      <c r="D836" s="6">
        <v>9795.1</v>
      </c>
      <c r="E836" s="6">
        <v>9833.4</v>
      </c>
      <c r="F836" s="6">
        <v>9794.4</v>
      </c>
      <c r="G836" s="6">
        <v>9813.1</v>
      </c>
      <c r="H836" s="6"/>
      <c r="I836" s="6"/>
      <c r="J836" s="6"/>
    </row>
    <row r="837" spans="3:10" x14ac:dyDescent="0.25">
      <c r="C837" s="7">
        <v>42464.041666666664</v>
      </c>
      <c r="D837" s="8">
        <v>9817.6</v>
      </c>
      <c r="E837" s="8">
        <v>9817.6</v>
      </c>
      <c r="F837" s="8">
        <v>9799.2000000000007</v>
      </c>
      <c r="G837" s="8">
        <v>9804.5</v>
      </c>
      <c r="H837" s="8"/>
      <c r="I837" s="8"/>
      <c r="J837" s="8"/>
    </row>
    <row r="838" spans="3:10" x14ac:dyDescent="0.25">
      <c r="C838" s="5">
        <v>42464.083333333336</v>
      </c>
      <c r="D838" s="6">
        <v>9809.5</v>
      </c>
      <c r="E838" s="6">
        <v>9811.4</v>
      </c>
      <c r="F838" s="6">
        <v>9800</v>
      </c>
      <c r="G838" s="6">
        <v>9800</v>
      </c>
      <c r="H838" s="6"/>
      <c r="I838" s="6"/>
      <c r="J838" s="6"/>
    </row>
    <row r="839" spans="3:10" x14ac:dyDescent="0.25">
      <c r="C839" s="7">
        <v>42464.125</v>
      </c>
      <c r="D839" s="8">
        <v>9799.6</v>
      </c>
      <c r="E839" s="8">
        <v>9816.2000000000007</v>
      </c>
      <c r="F839" s="8">
        <v>9798.7999999999993</v>
      </c>
      <c r="G839" s="8">
        <v>9811.6</v>
      </c>
      <c r="H839" s="8"/>
      <c r="I839" s="8"/>
      <c r="J839" s="8"/>
    </row>
    <row r="840" spans="3:10" x14ac:dyDescent="0.25">
      <c r="C840" s="5">
        <v>42464.166666666664</v>
      </c>
      <c r="D840" s="6">
        <v>9811.2000000000007</v>
      </c>
      <c r="E840" s="6">
        <v>9820.5</v>
      </c>
      <c r="F840" s="6">
        <v>9810</v>
      </c>
      <c r="G840" s="6">
        <v>9814.2999999999993</v>
      </c>
      <c r="H840" s="6"/>
      <c r="I840" s="6"/>
      <c r="J840" s="6"/>
    </row>
    <row r="841" spans="3:10" x14ac:dyDescent="0.25">
      <c r="C841" s="7">
        <v>42464.208333333336</v>
      </c>
      <c r="D841" s="8">
        <v>9815.1</v>
      </c>
      <c r="E841" s="8">
        <v>9820.4</v>
      </c>
      <c r="F841" s="8">
        <v>9810.7000000000007</v>
      </c>
      <c r="G841" s="8">
        <v>9818.1</v>
      </c>
      <c r="H841" s="8"/>
      <c r="I841" s="8"/>
      <c r="J841" s="8"/>
    </row>
    <row r="842" spans="3:10" x14ac:dyDescent="0.25">
      <c r="C842" s="5">
        <v>42464.25</v>
      </c>
      <c r="D842" s="6">
        <v>9819.2999999999993</v>
      </c>
      <c r="E842" s="6">
        <v>9834</v>
      </c>
      <c r="F842" s="6">
        <v>9819.2999999999993</v>
      </c>
      <c r="G842" s="6">
        <v>9825.1</v>
      </c>
      <c r="H842" s="6"/>
      <c r="I842" s="6"/>
      <c r="J842" s="6"/>
    </row>
    <row r="843" spans="3:10" x14ac:dyDescent="0.25">
      <c r="C843" s="7">
        <v>42464.291666666664</v>
      </c>
      <c r="D843" s="8">
        <v>9825.5</v>
      </c>
      <c r="E843" s="8">
        <v>9828</v>
      </c>
      <c r="F843" s="8">
        <v>9820.2999999999993</v>
      </c>
      <c r="G843" s="8">
        <v>9826.7000000000007</v>
      </c>
      <c r="H843" s="8"/>
      <c r="I843" s="8"/>
      <c r="J843" s="8"/>
    </row>
    <row r="844" spans="3:10" x14ac:dyDescent="0.25">
      <c r="C844" s="5">
        <v>42464.333333333336</v>
      </c>
      <c r="D844" s="6">
        <v>9827.2999999999993</v>
      </c>
      <c r="E844" s="6">
        <v>9832.6</v>
      </c>
      <c r="F844" s="6">
        <v>9812.4</v>
      </c>
      <c r="G844" s="6">
        <v>9828</v>
      </c>
      <c r="H844" s="6"/>
      <c r="I844" s="6"/>
      <c r="J844" s="6"/>
    </row>
    <row r="845" spans="3:10" x14ac:dyDescent="0.25">
      <c r="C845" s="7">
        <v>42464.375</v>
      </c>
      <c r="D845" s="8">
        <v>9827.5</v>
      </c>
      <c r="E845" s="8">
        <v>9828</v>
      </c>
      <c r="F845" s="8">
        <v>9763</v>
      </c>
      <c r="G845" s="8">
        <v>9775.2999999999993</v>
      </c>
      <c r="H845" s="8"/>
      <c r="I845" s="8"/>
      <c r="J845" s="8"/>
    </row>
    <row r="846" spans="3:10" x14ac:dyDescent="0.25">
      <c r="C846" s="5">
        <v>42464.416666666664</v>
      </c>
      <c r="D846" s="6">
        <v>9774.2999999999993</v>
      </c>
      <c r="E846" s="6">
        <v>9802.2999999999993</v>
      </c>
      <c r="F846" s="6">
        <v>9726.5</v>
      </c>
      <c r="G846" s="6">
        <v>9790.5</v>
      </c>
      <c r="H846" s="6"/>
      <c r="I846" s="6"/>
      <c r="J846" s="6"/>
    </row>
    <row r="847" spans="3:10" x14ac:dyDescent="0.25">
      <c r="C847" s="7">
        <v>42464.458333333336</v>
      </c>
      <c r="D847" s="8">
        <v>9790.2000000000007</v>
      </c>
      <c r="E847" s="8">
        <v>9852.5</v>
      </c>
      <c r="F847" s="8">
        <v>9778.4</v>
      </c>
      <c r="G847" s="8">
        <v>9828.7999999999993</v>
      </c>
      <c r="H847" s="8"/>
      <c r="I847" s="8"/>
      <c r="J847" s="8"/>
    </row>
    <row r="848" spans="3:10" x14ac:dyDescent="0.25">
      <c r="C848" s="5">
        <v>42464.5</v>
      </c>
      <c r="D848" s="6">
        <v>9828</v>
      </c>
      <c r="E848" s="6">
        <v>9900.5</v>
      </c>
      <c r="F848" s="6">
        <v>9820.4</v>
      </c>
      <c r="G848" s="6">
        <v>9885.7999999999993</v>
      </c>
      <c r="H848" s="6"/>
      <c r="I848" s="6"/>
      <c r="J848" s="6"/>
    </row>
    <row r="849" spans="3:10" x14ac:dyDescent="0.25">
      <c r="C849" s="7">
        <v>42464.541666666664</v>
      </c>
      <c r="D849" s="8">
        <v>9885.6</v>
      </c>
      <c r="E849" s="8">
        <v>9901.7999999999993</v>
      </c>
      <c r="F849" s="8">
        <v>9878.4</v>
      </c>
      <c r="G849" s="8">
        <v>9900.2000000000007</v>
      </c>
      <c r="H849" s="8"/>
      <c r="I849" s="8"/>
      <c r="J849" s="8"/>
    </row>
    <row r="850" spans="3:10" x14ac:dyDescent="0.25">
      <c r="C850" s="5">
        <v>42464.583333333336</v>
      </c>
      <c r="D850" s="6">
        <v>9901</v>
      </c>
      <c r="E850" s="6">
        <v>9906.6</v>
      </c>
      <c r="F850" s="6">
        <v>9890.2000000000007</v>
      </c>
      <c r="G850" s="6">
        <v>9898.1</v>
      </c>
      <c r="H850" s="6"/>
      <c r="I850" s="6"/>
      <c r="J850" s="6"/>
    </row>
    <row r="851" spans="3:10" x14ac:dyDescent="0.25">
      <c r="C851" s="7">
        <v>42464.625</v>
      </c>
      <c r="D851" s="8">
        <v>9898.5</v>
      </c>
      <c r="E851" s="8">
        <v>9901.6</v>
      </c>
      <c r="F851" s="8">
        <v>9846.5</v>
      </c>
      <c r="G851" s="8">
        <v>9849.9</v>
      </c>
      <c r="H851" s="8"/>
      <c r="I851" s="8"/>
      <c r="J851" s="8"/>
    </row>
    <row r="852" spans="3:10" x14ac:dyDescent="0.25">
      <c r="C852" s="5">
        <v>42464.666666666664</v>
      </c>
      <c r="D852" s="6">
        <v>9850.2999999999993</v>
      </c>
      <c r="E852" s="6">
        <v>9854.9</v>
      </c>
      <c r="F852" s="6">
        <v>9810.2000000000007</v>
      </c>
      <c r="G852" s="6">
        <v>9835.7000000000007</v>
      </c>
      <c r="H852" s="6"/>
      <c r="I852" s="6"/>
      <c r="J852" s="6"/>
    </row>
    <row r="853" spans="3:10" x14ac:dyDescent="0.25">
      <c r="C853" s="7">
        <v>42464.708333333336</v>
      </c>
      <c r="D853" s="8">
        <v>9835.1</v>
      </c>
      <c r="E853" s="8">
        <v>9850.7999999999993</v>
      </c>
      <c r="F853" s="8">
        <v>9781.9</v>
      </c>
      <c r="G853" s="8">
        <v>9790</v>
      </c>
      <c r="H853" s="8"/>
      <c r="I853" s="8"/>
      <c r="J853" s="8"/>
    </row>
    <row r="854" spans="3:10" x14ac:dyDescent="0.25">
      <c r="C854" s="5">
        <v>42464.75</v>
      </c>
      <c r="D854" s="6">
        <v>9790.7000000000007</v>
      </c>
      <c r="E854" s="6">
        <v>9823.9</v>
      </c>
      <c r="F854" s="6">
        <v>9786.4</v>
      </c>
      <c r="G854" s="6">
        <v>9822.6</v>
      </c>
      <c r="H854" s="6"/>
      <c r="I854" s="6"/>
      <c r="J854" s="6"/>
    </row>
    <row r="855" spans="3:10" x14ac:dyDescent="0.25">
      <c r="C855" s="7">
        <v>42464.791666666664</v>
      </c>
      <c r="D855" s="8">
        <v>9823.1</v>
      </c>
      <c r="E855" s="8">
        <v>9842.5</v>
      </c>
      <c r="F855" s="8">
        <v>9819.5</v>
      </c>
      <c r="G855" s="8">
        <v>9821.4</v>
      </c>
      <c r="H855" s="8"/>
      <c r="I855" s="8"/>
      <c r="J855" s="8"/>
    </row>
    <row r="856" spans="3:10" x14ac:dyDescent="0.25">
      <c r="C856" s="5">
        <v>42464.833333333336</v>
      </c>
      <c r="D856" s="6">
        <v>9821.2999999999993</v>
      </c>
      <c r="E856" s="6">
        <v>9821.6</v>
      </c>
      <c r="F856" s="6">
        <v>9776</v>
      </c>
      <c r="G856" s="6">
        <v>9779.7999999999993</v>
      </c>
      <c r="H856" s="6"/>
      <c r="I856" s="6"/>
      <c r="J856" s="6"/>
    </row>
    <row r="857" spans="3:10" x14ac:dyDescent="0.25">
      <c r="C857" s="7">
        <v>42464.875</v>
      </c>
      <c r="D857" s="8">
        <v>9780.2999999999993</v>
      </c>
      <c r="E857" s="8">
        <v>9780.2999999999993</v>
      </c>
      <c r="F857" s="8">
        <v>9760.7000000000007</v>
      </c>
      <c r="G857" s="8">
        <v>9769.6</v>
      </c>
      <c r="H857" s="8"/>
      <c r="I857" s="8"/>
      <c r="J857" s="8"/>
    </row>
    <row r="858" spans="3:10" x14ac:dyDescent="0.25">
      <c r="C858" s="5">
        <v>42464.916666666664</v>
      </c>
      <c r="D858" s="6">
        <v>9769.2999999999993</v>
      </c>
      <c r="E858" s="6">
        <v>9781.7000000000007</v>
      </c>
      <c r="F858" s="6">
        <v>9755.2999999999993</v>
      </c>
      <c r="G858" s="6">
        <v>9766.7999999999993</v>
      </c>
      <c r="H858" s="6"/>
      <c r="I858" s="6"/>
      <c r="J858" s="6"/>
    </row>
    <row r="859" spans="3:10" x14ac:dyDescent="0.25">
      <c r="C859" s="7">
        <v>42464.958333333336</v>
      </c>
      <c r="D859" s="8">
        <v>9765.7000000000007</v>
      </c>
      <c r="E859" s="8">
        <v>9769.1</v>
      </c>
      <c r="F859" s="8">
        <v>9753.9</v>
      </c>
      <c r="G859" s="8">
        <v>9757</v>
      </c>
      <c r="H859" s="8"/>
      <c r="I859" s="8"/>
      <c r="J859" s="8"/>
    </row>
    <row r="860" spans="3:10" x14ac:dyDescent="0.25">
      <c r="C860" s="5">
        <v>42465</v>
      </c>
      <c r="D860" s="6">
        <v>9756.5</v>
      </c>
      <c r="E860" s="6">
        <v>9756.5</v>
      </c>
      <c r="F860" s="6">
        <v>9753.7999999999993</v>
      </c>
      <c r="G860" s="6">
        <v>9753.7999999999993</v>
      </c>
      <c r="H860" s="6"/>
      <c r="I860" s="6"/>
      <c r="J860" s="6"/>
    </row>
    <row r="861" spans="3:10" x14ac:dyDescent="0.25">
      <c r="C861" s="7">
        <v>42465.041666666664</v>
      </c>
      <c r="D861" s="8">
        <v>9748.4</v>
      </c>
      <c r="E861" s="8">
        <v>9749.7000000000007</v>
      </c>
      <c r="F861" s="8">
        <v>9737.7999999999993</v>
      </c>
      <c r="G861" s="8">
        <v>9747.1</v>
      </c>
      <c r="H861" s="8"/>
      <c r="I861" s="8"/>
      <c r="J861" s="8"/>
    </row>
    <row r="862" spans="3:10" x14ac:dyDescent="0.25">
      <c r="C862" s="5">
        <v>42465.083333333336</v>
      </c>
      <c r="D862" s="6">
        <v>9746.9</v>
      </c>
      <c r="E862" s="6">
        <v>9753.2000000000007</v>
      </c>
      <c r="F862" s="6">
        <v>9741.4</v>
      </c>
      <c r="G862" s="6">
        <v>9741.5</v>
      </c>
      <c r="H862" s="6"/>
      <c r="I862" s="6"/>
      <c r="J862" s="6"/>
    </row>
    <row r="863" spans="3:10" x14ac:dyDescent="0.25">
      <c r="C863" s="7">
        <v>42465.125</v>
      </c>
      <c r="D863" s="8">
        <v>9742</v>
      </c>
      <c r="E863" s="8">
        <v>9747.2000000000007</v>
      </c>
      <c r="F863" s="8">
        <v>9729.5</v>
      </c>
      <c r="G863" s="8">
        <v>9733.7000000000007</v>
      </c>
      <c r="H863" s="8"/>
      <c r="I863" s="8"/>
      <c r="J863" s="8"/>
    </row>
    <row r="864" spans="3:10" x14ac:dyDescent="0.25">
      <c r="C864" s="5">
        <v>42465.166666666664</v>
      </c>
      <c r="D864" s="6">
        <v>9733.7999999999993</v>
      </c>
      <c r="E864" s="6">
        <v>9737.6</v>
      </c>
      <c r="F864" s="6">
        <v>9720.2000000000007</v>
      </c>
      <c r="G864" s="6">
        <v>9722.7000000000007</v>
      </c>
      <c r="H864" s="6"/>
      <c r="I864" s="6"/>
      <c r="J864" s="6"/>
    </row>
    <row r="865" spans="3:10" x14ac:dyDescent="0.25">
      <c r="C865" s="7">
        <v>42465.208333333336</v>
      </c>
      <c r="D865" s="8">
        <v>9723.2000000000007</v>
      </c>
      <c r="E865" s="8">
        <v>9735.7000000000007</v>
      </c>
      <c r="F865" s="8">
        <v>9718</v>
      </c>
      <c r="G865" s="8">
        <v>9727.2000000000007</v>
      </c>
      <c r="H865" s="8"/>
      <c r="I865" s="8"/>
      <c r="J865" s="8"/>
    </row>
    <row r="866" spans="3:10" x14ac:dyDescent="0.25">
      <c r="C866" s="5">
        <v>42465.25</v>
      </c>
      <c r="D866" s="6">
        <v>9728.4</v>
      </c>
      <c r="E866" s="6">
        <v>9735.5</v>
      </c>
      <c r="F866" s="6">
        <v>9719.4</v>
      </c>
      <c r="G866" s="6">
        <v>9733</v>
      </c>
      <c r="H866" s="6"/>
      <c r="I866" s="6"/>
      <c r="J866" s="6"/>
    </row>
    <row r="867" spans="3:10" x14ac:dyDescent="0.25">
      <c r="C867" s="7">
        <v>42465.291666666664</v>
      </c>
      <c r="D867" s="8">
        <v>9732.9</v>
      </c>
      <c r="E867" s="8">
        <v>9737.7000000000007</v>
      </c>
      <c r="F867" s="8">
        <v>9731.5</v>
      </c>
      <c r="G867" s="8">
        <v>9732.7999999999993</v>
      </c>
      <c r="H867" s="8"/>
      <c r="I867" s="8"/>
      <c r="J867" s="8"/>
    </row>
    <row r="868" spans="3:10" x14ac:dyDescent="0.25">
      <c r="C868" s="5">
        <v>42465.333333333336</v>
      </c>
      <c r="D868" s="6">
        <v>9733.4</v>
      </c>
      <c r="E868" s="6">
        <v>9733.9</v>
      </c>
      <c r="F868" s="6">
        <v>9720.5</v>
      </c>
      <c r="G868" s="6">
        <v>9722.4</v>
      </c>
      <c r="H868" s="6"/>
      <c r="I868" s="6"/>
      <c r="J868" s="6"/>
    </row>
    <row r="869" spans="3:10" x14ac:dyDescent="0.25">
      <c r="C869" s="7">
        <v>42465.375</v>
      </c>
      <c r="D869" s="8">
        <v>9722</v>
      </c>
      <c r="E869" s="8">
        <v>9722.6</v>
      </c>
      <c r="F869" s="8">
        <v>9646.2999999999993</v>
      </c>
      <c r="G869" s="8">
        <v>9663.9</v>
      </c>
      <c r="H869" s="8"/>
      <c r="I869" s="8"/>
      <c r="J869" s="8"/>
    </row>
    <row r="870" spans="3:10" x14ac:dyDescent="0.25">
      <c r="C870" s="5">
        <v>42465.416666666664</v>
      </c>
      <c r="D870" s="6">
        <v>9664.7999999999993</v>
      </c>
      <c r="E870" s="6">
        <v>9664.7999999999993</v>
      </c>
      <c r="F870" s="6">
        <v>9574.7999999999993</v>
      </c>
      <c r="G870" s="6">
        <v>9602.2000000000007</v>
      </c>
      <c r="H870" s="6"/>
      <c r="I870" s="6"/>
      <c r="J870" s="6"/>
    </row>
    <row r="871" spans="3:10" x14ac:dyDescent="0.25">
      <c r="C871" s="7">
        <v>42465.458333333336</v>
      </c>
      <c r="D871" s="8">
        <v>9601.9</v>
      </c>
      <c r="E871" s="8">
        <v>9617.5</v>
      </c>
      <c r="F871" s="8">
        <v>9566.9</v>
      </c>
      <c r="G871" s="8">
        <v>9589.9</v>
      </c>
      <c r="H871" s="8"/>
      <c r="I871" s="8"/>
      <c r="J871" s="8"/>
    </row>
    <row r="872" spans="3:10" x14ac:dyDescent="0.25">
      <c r="C872" s="5">
        <v>42465.5</v>
      </c>
      <c r="D872" s="6">
        <v>9590.1</v>
      </c>
      <c r="E872" s="6">
        <v>9598.1</v>
      </c>
      <c r="F872" s="6">
        <v>9548</v>
      </c>
      <c r="G872" s="6">
        <v>9577.5</v>
      </c>
      <c r="H872" s="6"/>
      <c r="I872" s="6"/>
      <c r="J872" s="6"/>
    </row>
    <row r="873" spans="3:10" x14ac:dyDescent="0.25">
      <c r="C873" s="7">
        <v>42465.541666666664</v>
      </c>
      <c r="D873" s="8">
        <v>9576.6</v>
      </c>
      <c r="E873" s="8">
        <v>9608.2000000000007</v>
      </c>
      <c r="F873" s="8">
        <v>9573.2000000000007</v>
      </c>
      <c r="G873" s="8">
        <v>9594.7000000000007</v>
      </c>
      <c r="H873" s="8"/>
      <c r="I873" s="8"/>
      <c r="J873" s="8"/>
    </row>
    <row r="874" spans="3:10" x14ac:dyDescent="0.25">
      <c r="C874" s="5">
        <v>42465.583333333336</v>
      </c>
      <c r="D874" s="6">
        <v>9594.4</v>
      </c>
      <c r="E874" s="6">
        <v>9608.2999999999993</v>
      </c>
      <c r="F874" s="6">
        <v>9583.1</v>
      </c>
      <c r="G874" s="6">
        <v>9589.5</v>
      </c>
      <c r="H874" s="6"/>
      <c r="I874" s="6"/>
      <c r="J874" s="6"/>
    </row>
    <row r="875" spans="3:10" x14ac:dyDescent="0.25">
      <c r="C875" s="7">
        <v>42465.625</v>
      </c>
      <c r="D875" s="8">
        <v>9589.2999999999993</v>
      </c>
      <c r="E875" s="8">
        <v>9600.2999999999993</v>
      </c>
      <c r="F875" s="8">
        <v>9567.2000000000007</v>
      </c>
      <c r="G875" s="8">
        <v>9581.7999999999993</v>
      </c>
      <c r="H875" s="8"/>
      <c r="I875" s="8"/>
      <c r="J875" s="8"/>
    </row>
    <row r="876" spans="3:10" x14ac:dyDescent="0.25">
      <c r="C876" s="5">
        <v>42465.666666666664</v>
      </c>
      <c r="D876" s="6">
        <v>9581.6</v>
      </c>
      <c r="E876" s="6">
        <v>9597.2000000000007</v>
      </c>
      <c r="F876" s="6">
        <v>9566.2000000000007</v>
      </c>
      <c r="G876" s="6">
        <v>9586.1</v>
      </c>
      <c r="H876" s="6"/>
      <c r="I876" s="6"/>
      <c r="J876" s="6"/>
    </row>
    <row r="877" spans="3:10" x14ac:dyDescent="0.25">
      <c r="C877" s="7">
        <v>42465.708333333336</v>
      </c>
      <c r="D877" s="8">
        <v>9587.7999999999993</v>
      </c>
      <c r="E877" s="8">
        <v>9620.7999999999993</v>
      </c>
      <c r="F877" s="8">
        <v>9569.9</v>
      </c>
      <c r="G877" s="8">
        <v>9574.2000000000007</v>
      </c>
      <c r="H877" s="8"/>
      <c r="I877" s="8"/>
      <c r="J877" s="8"/>
    </row>
    <row r="878" spans="3:10" x14ac:dyDescent="0.25">
      <c r="C878" s="5">
        <v>42465.75</v>
      </c>
      <c r="D878" s="6">
        <v>9574.2999999999993</v>
      </c>
      <c r="E878" s="6">
        <v>9591.4</v>
      </c>
      <c r="F878" s="6">
        <v>9537.1</v>
      </c>
      <c r="G878" s="6">
        <v>9548.7999999999993</v>
      </c>
      <c r="H878" s="6"/>
      <c r="I878" s="6"/>
      <c r="J878" s="6"/>
    </row>
    <row r="879" spans="3:10" x14ac:dyDescent="0.25">
      <c r="C879" s="7">
        <v>42465.791666666664</v>
      </c>
      <c r="D879" s="8">
        <v>9548.5</v>
      </c>
      <c r="E879" s="8">
        <v>9555.2999999999993</v>
      </c>
      <c r="F879" s="8">
        <v>9522.7999999999993</v>
      </c>
      <c r="G879" s="8">
        <v>9533.2000000000007</v>
      </c>
      <c r="H879" s="8"/>
      <c r="I879" s="8"/>
      <c r="J879" s="8"/>
    </row>
    <row r="880" spans="3:10" x14ac:dyDescent="0.25">
      <c r="C880" s="5">
        <v>42465.833333333336</v>
      </c>
      <c r="D880" s="6">
        <v>9533.2999999999993</v>
      </c>
      <c r="E880" s="6">
        <v>9554.9</v>
      </c>
      <c r="F880" s="6">
        <v>9523.7999999999993</v>
      </c>
      <c r="G880" s="6">
        <v>9549.2000000000007</v>
      </c>
      <c r="H880" s="6"/>
      <c r="I880" s="6"/>
      <c r="J880" s="6"/>
    </row>
    <row r="881" spans="3:10" x14ac:dyDescent="0.25">
      <c r="C881" s="7">
        <v>42465.875</v>
      </c>
      <c r="D881" s="8">
        <v>9549.2999999999993</v>
      </c>
      <c r="E881" s="8">
        <v>9568.2999999999993</v>
      </c>
      <c r="F881" s="8">
        <v>9545.7000000000007</v>
      </c>
      <c r="G881" s="8">
        <v>9562.7999999999993</v>
      </c>
      <c r="H881" s="8"/>
      <c r="I881" s="8"/>
      <c r="J881" s="8"/>
    </row>
    <row r="882" spans="3:10" x14ac:dyDescent="0.25">
      <c r="C882" s="5">
        <v>42465.916666666664</v>
      </c>
      <c r="D882" s="6">
        <v>9563.4</v>
      </c>
      <c r="E882" s="6">
        <v>9565</v>
      </c>
      <c r="F882" s="6">
        <v>9517.4</v>
      </c>
      <c r="G882" s="6">
        <v>9520.6</v>
      </c>
      <c r="H882" s="6"/>
      <c r="I882" s="6"/>
      <c r="J882" s="6"/>
    </row>
    <row r="883" spans="3:10" x14ac:dyDescent="0.25">
      <c r="C883" s="7">
        <v>42465.958333333336</v>
      </c>
      <c r="D883" s="8">
        <v>9519.7999999999993</v>
      </c>
      <c r="E883" s="8">
        <v>9543</v>
      </c>
      <c r="F883" s="8">
        <v>9518.4</v>
      </c>
      <c r="G883" s="8">
        <v>9540.2999999999993</v>
      </c>
      <c r="H883" s="8"/>
      <c r="I883" s="8"/>
      <c r="J883" s="8"/>
    </row>
    <row r="884" spans="3:10" x14ac:dyDescent="0.25">
      <c r="C884" s="5">
        <v>42466.041666666664</v>
      </c>
      <c r="D884" s="6">
        <v>9542.1</v>
      </c>
      <c r="E884" s="6">
        <v>9551.9</v>
      </c>
      <c r="F884" s="6">
        <v>9539</v>
      </c>
      <c r="G884" s="6">
        <v>9548</v>
      </c>
      <c r="H884" s="6"/>
      <c r="I884" s="6"/>
      <c r="J884" s="6"/>
    </row>
    <row r="885" spans="3:10" x14ac:dyDescent="0.25">
      <c r="C885" s="7">
        <v>42466.083333333336</v>
      </c>
      <c r="D885" s="8">
        <v>9548.2000000000007</v>
      </c>
      <c r="E885" s="8">
        <v>9553.7000000000007</v>
      </c>
      <c r="F885" s="8">
        <v>9547</v>
      </c>
      <c r="G885" s="8">
        <v>9550</v>
      </c>
      <c r="H885" s="8"/>
      <c r="I885" s="8"/>
      <c r="J885" s="8"/>
    </row>
    <row r="886" spans="3:10" x14ac:dyDescent="0.25">
      <c r="C886" s="5">
        <v>42466.125</v>
      </c>
      <c r="D886" s="6">
        <v>9550.2000000000007</v>
      </c>
      <c r="E886" s="6">
        <v>9562.2999999999993</v>
      </c>
      <c r="F886" s="6">
        <v>9550</v>
      </c>
      <c r="G886" s="6">
        <v>9555</v>
      </c>
      <c r="H886" s="6"/>
      <c r="I886" s="6"/>
      <c r="J886" s="6"/>
    </row>
    <row r="887" spans="3:10" x14ac:dyDescent="0.25">
      <c r="C887" s="7">
        <v>42466.166666666664</v>
      </c>
      <c r="D887" s="8">
        <v>9555.1</v>
      </c>
      <c r="E887" s="8">
        <v>9573.4</v>
      </c>
      <c r="F887" s="8">
        <v>9551.4</v>
      </c>
      <c r="G887" s="8">
        <v>9571</v>
      </c>
      <c r="H887" s="8"/>
      <c r="I887" s="8"/>
      <c r="J887" s="8"/>
    </row>
    <row r="888" spans="3:10" x14ac:dyDescent="0.25">
      <c r="C888" s="5">
        <v>42466.208333333336</v>
      </c>
      <c r="D888" s="6">
        <v>9569.7000000000007</v>
      </c>
      <c r="E888" s="6">
        <v>9587.7000000000007</v>
      </c>
      <c r="F888" s="6">
        <v>9568.1</v>
      </c>
      <c r="G888" s="6">
        <v>9585.2000000000007</v>
      </c>
      <c r="H888" s="6"/>
      <c r="I888" s="6"/>
      <c r="J888" s="6"/>
    </row>
    <row r="889" spans="3:10" x14ac:dyDescent="0.25">
      <c r="C889" s="7">
        <v>42466.25</v>
      </c>
      <c r="D889" s="8">
        <v>9585.2999999999993</v>
      </c>
      <c r="E889" s="8">
        <v>9585.9</v>
      </c>
      <c r="F889" s="8">
        <v>9579.2000000000007</v>
      </c>
      <c r="G889" s="8">
        <v>9585.4</v>
      </c>
      <c r="H889" s="8"/>
      <c r="I889" s="8"/>
      <c r="J889" s="8"/>
    </row>
    <row r="890" spans="3:10" x14ac:dyDescent="0.25">
      <c r="C890" s="5">
        <v>42466.291666666664</v>
      </c>
      <c r="D890" s="6">
        <v>9586.5</v>
      </c>
      <c r="E890" s="6">
        <v>9587.5</v>
      </c>
      <c r="F890" s="6">
        <v>9566.6</v>
      </c>
      <c r="G890" s="6">
        <v>9576.7999999999993</v>
      </c>
      <c r="H890" s="6"/>
      <c r="I890" s="6"/>
      <c r="J890" s="6"/>
    </row>
    <row r="891" spans="3:10" x14ac:dyDescent="0.25">
      <c r="C891" s="7">
        <v>42466.333333333336</v>
      </c>
      <c r="D891" s="8">
        <v>9576.2999999999993</v>
      </c>
      <c r="E891" s="8">
        <v>9579</v>
      </c>
      <c r="F891" s="8">
        <v>9562</v>
      </c>
      <c r="G891" s="8">
        <v>9578</v>
      </c>
      <c r="H891" s="8"/>
      <c r="I891" s="8"/>
      <c r="J891" s="8"/>
    </row>
    <row r="892" spans="3:10" x14ac:dyDescent="0.25">
      <c r="C892" s="5">
        <v>42466.375</v>
      </c>
      <c r="D892" s="6">
        <v>9577.6</v>
      </c>
      <c r="E892" s="6">
        <v>9607.7999999999993</v>
      </c>
      <c r="F892" s="6">
        <v>9577.6</v>
      </c>
      <c r="G892" s="6">
        <v>9583.7999999999993</v>
      </c>
      <c r="H892" s="6"/>
      <c r="I892" s="6"/>
      <c r="J892" s="6"/>
    </row>
    <row r="893" spans="3:10" x14ac:dyDescent="0.25">
      <c r="C893" s="7">
        <v>42466.416666666664</v>
      </c>
      <c r="D893" s="8">
        <v>9582.9</v>
      </c>
      <c r="E893" s="8">
        <v>9593.9</v>
      </c>
      <c r="F893" s="8">
        <v>9547.5</v>
      </c>
      <c r="G893" s="8">
        <v>9569.1</v>
      </c>
      <c r="H893" s="8"/>
      <c r="I893" s="8"/>
      <c r="J893" s="8"/>
    </row>
    <row r="894" spans="3:10" x14ac:dyDescent="0.25">
      <c r="C894" s="5">
        <v>42466.458333333336</v>
      </c>
      <c r="D894" s="6">
        <v>9569</v>
      </c>
      <c r="E894" s="6">
        <v>9570.7999999999993</v>
      </c>
      <c r="F894" s="6">
        <v>9500.5</v>
      </c>
      <c r="G894" s="6">
        <v>9564.9</v>
      </c>
      <c r="H894" s="6"/>
      <c r="I894" s="6"/>
      <c r="J894" s="6"/>
    </row>
    <row r="895" spans="3:10" x14ac:dyDescent="0.25">
      <c r="C895" s="7">
        <v>42466.5</v>
      </c>
      <c r="D895" s="8">
        <v>9564.5</v>
      </c>
      <c r="E895" s="8">
        <v>9577.2999999999993</v>
      </c>
      <c r="F895" s="8">
        <v>9554</v>
      </c>
      <c r="G895" s="8">
        <v>9567.7000000000007</v>
      </c>
      <c r="H895" s="8"/>
      <c r="I895" s="8"/>
      <c r="J895" s="8"/>
    </row>
    <row r="896" spans="3:10" x14ac:dyDescent="0.25">
      <c r="C896" s="5">
        <v>42466.541666666664</v>
      </c>
      <c r="D896" s="6">
        <v>9566.7999999999993</v>
      </c>
      <c r="E896" s="6">
        <v>9566.7999999999993</v>
      </c>
      <c r="F896" s="6">
        <v>9514.6</v>
      </c>
      <c r="G896" s="6">
        <v>9528.9</v>
      </c>
      <c r="H896" s="6"/>
      <c r="I896" s="6"/>
      <c r="J896" s="6"/>
    </row>
    <row r="897" spans="3:10" x14ac:dyDescent="0.25">
      <c r="C897" s="7">
        <v>42466.583333333336</v>
      </c>
      <c r="D897" s="8">
        <v>9529.2999999999993</v>
      </c>
      <c r="E897" s="8">
        <v>9570.5</v>
      </c>
      <c r="F897" s="8">
        <v>9527.9</v>
      </c>
      <c r="G897" s="8">
        <v>9568.5</v>
      </c>
      <c r="H897" s="8"/>
      <c r="I897" s="8"/>
      <c r="J897" s="8"/>
    </row>
    <row r="898" spans="3:10" x14ac:dyDescent="0.25">
      <c r="C898" s="5">
        <v>42466.625</v>
      </c>
      <c r="D898" s="6">
        <v>9568.2999999999993</v>
      </c>
      <c r="E898" s="6">
        <v>9578.6</v>
      </c>
      <c r="F898" s="6">
        <v>9527.2999999999993</v>
      </c>
      <c r="G898" s="6">
        <v>9537.6</v>
      </c>
      <c r="H898" s="6"/>
      <c r="I898" s="6"/>
      <c r="J898" s="6"/>
    </row>
    <row r="899" spans="3:10" x14ac:dyDescent="0.25">
      <c r="C899" s="7">
        <v>42466.666666666664</v>
      </c>
      <c r="D899" s="8">
        <v>9537.7000000000007</v>
      </c>
      <c r="E899" s="8">
        <v>9550.1</v>
      </c>
      <c r="F899" s="8">
        <v>9506.4</v>
      </c>
      <c r="G899" s="8">
        <v>9541.2000000000007</v>
      </c>
      <c r="H899" s="8"/>
      <c r="I899" s="8"/>
      <c r="J899" s="8"/>
    </row>
    <row r="900" spans="3:10" x14ac:dyDescent="0.25">
      <c r="C900" s="5">
        <v>42466.708333333336</v>
      </c>
      <c r="D900" s="6">
        <v>9540.4</v>
      </c>
      <c r="E900" s="6">
        <v>9579.6</v>
      </c>
      <c r="F900" s="6">
        <v>9531.2000000000007</v>
      </c>
      <c r="G900" s="6">
        <v>9579.2000000000007</v>
      </c>
      <c r="H900" s="6"/>
      <c r="I900" s="6"/>
      <c r="J900" s="6"/>
    </row>
    <row r="901" spans="3:10" x14ac:dyDescent="0.25">
      <c r="C901" s="7">
        <v>42466.75</v>
      </c>
      <c r="D901" s="8">
        <v>9579.2999999999993</v>
      </c>
      <c r="E901" s="8">
        <v>9638</v>
      </c>
      <c r="F901" s="8">
        <v>9577.6</v>
      </c>
      <c r="G901" s="8">
        <v>9620.2000000000007</v>
      </c>
      <c r="H901" s="8"/>
      <c r="I901" s="8"/>
      <c r="J901" s="8"/>
    </row>
    <row r="902" spans="3:10" x14ac:dyDescent="0.25">
      <c r="C902" s="5">
        <v>42466.791666666664</v>
      </c>
      <c r="D902" s="6">
        <v>9620.2999999999993</v>
      </c>
      <c r="E902" s="6">
        <v>9622.7999999999993</v>
      </c>
      <c r="F902" s="6">
        <v>9606.5</v>
      </c>
      <c r="G902" s="6">
        <v>9612.7999999999993</v>
      </c>
      <c r="H902" s="6"/>
      <c r="I902" s="6"/>
      <c r="J902" s="6"/>
    </row>
    <row r="903" spans="3:10" x14ac:dyDescent="0.25">
      <c r="C903" s="7">
        <v>42466.833333333336</v>
      </c>
      <c r="D903" s="8">
        <v>9612.7000000000007</v>
      </c>
      <c r="E903" s="8">
        <v>9626.7999999999993</v>
      </c>
      <c r="F903" s="8">
        <v>9612.7000000000007</v>
      </c>
      <c r="G903" s="8">
        <v>9615.9</v>
      </c>
      <c r="H903" s="8"/>
      <c r="I903" s="8"/>
      <c r="J903" s="8"/>
    </row>
    <row r="904" spans="3:10" x14ac:dyDescent="0.25">
      <c r="C904" s="5">
        <v>42466.875</v>
      </c>
      <c r="D904" s="6">
        <v>9615.6</v>
      </c>
      <c r="E904" s="6">
        <v>9621.6</v>
      </c>
      <c r="F904" s="6">
        <v>9590.9</v>
      </c>
      <c r="G904" s="6">
        <v>9614.9</v>
      </c>
      <c r="H904" s="6"/>
      <c r="I904" s="6"/>
      <c r="J904" s="6"/>
    </row>
    <row r="905" spans="3:10" x14ac:dyDescent="0.25">
      <c r="C905" s="7">
        <v>42466.916666666664</v>
      </c>
      <c r="D905" s="8">
        <v>9615.7999999999993</v>
      </c>
      <c r="E905" s="8">
        <v>9661.2999999999993</v>
      </c>
      <c r="F905" s="8">
        <v>9609.9</v>
      </c>
      <c r="G905" s="8">
        <v>9659.6</v>
      </c>
      <c r="H905" s="8"/>
      <c r="I905" s="8"/>
      <c r="J905" s="8"/>
    </row>
    <row r="906" spans="3:10" x14ac:dyDescent="0.25">
      <c r="C906" s="5">
        <v>42466.958333333336</v>
      </c>
      <c r="D906" s="6">
        <v>9662</v>
      </c>
      <c r="E906" s="6">
        <v>9665.9</v>
      </c>
      <c r="F906" s="6">
        <v>9653.7000000000007</v>
      </c>
      <c r="G906" s="6">
        <v>9660.4</v>
      </c>
      <c r="H906" s="6"/>
      <c r="I906" s="6"/>
      <c r="J906" s="6"/>
    </row>
    <row r="907" spans="3:10" x14ac:dyDescent="0.25">
      <c r="C907" s="7">
        <v>42467</v>
      </c>
      <c r="D907" s="8">
        <v>9657.5</v>
      </c>
      <c r="E907" s="8">
        <v>9657.5</v>
      </c>
      <c r="F907" s="8">
        <v>9657.5</v>
      </c>
      <c r="G907" s="8">
        <v>9657.5</v>
      </c>
      <c r="H907" s="8"/>
      <c r="I907" s="8"/>
      <c r="J907" s="8"/>
    </row>
    <row r="908" spans="3:10" x14ac:dyDescent="0.25">
      <c r="C908" s="5">
        <v>42467.041666666664</v>
      </c>
      <c r="D908" s="6">
        <v>9660.6</v>
      </c>
      <c r="E908" s="6">
        <v>9660.6</v>
      </c>
      <c r="F908" s="6">
        <v>9643.9</v>
      </c>
      <c r="G908" s="6">
        <v>9645.4</v>
      </c>
      <c r="H908" s="6"/>
      <c r="I908" s="6"/>
      <c r="J908" s="6"/>
    </row>
    <row r="909" spans="3:10" x14ac:dyDescent="0.25">
      <c r="C909" s="7">
        <v>42467.083333333336</v>
      </c>
      <c r="D909" s="8">
        <v>9644.1</v>
      </c>
      <c r="E909" s="8">
        <v>9648.9</v>
      </c>
      <c r="F909" s="8">
        <v>9642.9</v>
      </c>
      <c r="G909" s="8">
        <v>9646.1</v>
      </c>
      <c r="H909" s="8"/>
      <c r="I909" s="8"/>
      <c r="J909" s="8"/>
    </row>
    <row r="910" spans="3:10" x14ac:dyDescent="0.25">
      <c r="C910" s="5">
        <v>42467.125</v>
      </c>
      <c r="D910" s="6">
        <v>9647</v>
      </c>
      <c r="E910" s="6">
        <v>9652.5</v>
      </c>
      <c r="F910" s="6">
        <v>9638.2999999999993</v>
      </c>
      <c r="G910" s="6">
        <v>9648.7999999999993</v>
      </c>
      <c r="H910" s="6"/>
      <c r="I910" s="6"/>
      <c r="J910" s="6"/>
    </row>
    <row r="911" spans="3:10" x14ac:dyDescent="0.25">
      <c r="C911" s="7">
        <v>42467.166666666664</v>
      </c>
      <c r="D911" s="8">
        <v>9648.7000000000007</v>
      </c>
      <c r="E911" s="8">
        <v>9664.7000000000007</v>
      </c>
      <c r="F911" s="8">
        <v>9648.6</v>
      </c>
      <c r="G911" s="8">
        <v>9657.2999999999993</v>
      </c>
      <c r="H911" s="8"/>
      <c r="I911" s="8"/>
      <c r="J911" s="8"/>
    </row>
    <row r="912" spans="3:10" x14ac:dyDescent="0.25">
      <c r="C912" s="5">
        <v>42467.208333333336</v>
      </c>
      <c r="D912" s="6">
        <v>9656.1</v>
      </c>
      <c r="E912" s="6">
        <v>9656.4</v>
      </c>
      <c r="F912" s="6">
        <v>9642.7000000000007</v>
      </c>
      <c r="G912" s="6">
        <v>9643.7999999999993</v>
      </c>
      <c r="H912" s="6"/>
      <c r="I912" s="6"/>
      <c r="J912" s="6"/>
    </row>
    <row r="913" spans="3:10" x14ac:dyDescent="0.25">
      <c r="C913" s="7">
        <v>42467.25</v>
      </c>
      <c r="D913" s="8">
        <v>9642.6</v>
      </c>
      <c r="E913" s="8">
        <v>9650</v>
      </c>
      <c r="F913" s="8">
        <v>9637.1</v>
      </c>
      <c r="G913" s="8">
        <v>9649.6</v>
      </c>
      <c r="H913" s="8"/>
      <c r="I913" s="8"/>
      <c r="J913" s="8"/>
    </row>
    <row r="914" spans="3:10" x14ac:dyDescent="0.25">
      <c r="C914" s="5">
        <v>42467.291666666664</v>
      </c>
      <c r="D914" s="6">
        <v>9649.7999999999993</v>
      </c>
      <c r="E914" s="6">
        <v>9651.2000000000007</v>
      </c>
      <c r="F914" s="6">
        <v>9639.6</v>
      </c>
      <c r="G914" s="6">
        <v>9644.4</v>
      </c>
      <c r="H914" s="6"/>
      <c r="I914" s="6"/>
      <c r="J914" s="6"/>
    </row>
    <row r="915" spans="3:10" x14ac:dyDescent="0.25">
      <c r="C915" s="7">
        <v>42467.333333333336</v>
      </c>
      <c r="D915" s="8">
        <v>9643.9</v>
      </c>
      <c r="E915" s="8">
        <v>9650.6</v>
      </c>
      <c r="F915" s="8">
        <v>9643.2000000000007</v>
      </c>
      <c r="G915" s="8">
        <v>9643.5</v>
      </c>
      <c r="H915" s="8"/>
      <c r="I915" s="8"/>
      <c r="J915" s="8"/>
    </row>
    <row r="916" spans="3:10" x14ac:dyDescent="0.25">
      <c r="C916" s="5">
        <v>42467.375</v>
      </c>
      <c r="D916" s="6">
        <v>9644.1</v>
      </c>
      <c r="E916" s="6">
        <v>9672</v>
      </c>
      <c r="F916" s="6">
        <v>9643.2000000000007</v>
      </c>
      <c r="G916" s="6">
        <v>9655.4</v>
      </c>
      <c r="H916" s="6"/>
      <c r="I916" s="6"/>
      <c r="J916" s="6"/>
    </row>
    <row r="917" spans="3:10" x14ac:dyDescent="0.25">
      <c r="C917" s="7">
        <v>42467.416666666664</v>
      </c>
      <c r="D917" s="8">
        <v>9654.5</v>
      </c>
      <c r="E917" s="8">
        <v>9696.2999999999993</v>
      </c>
      <c r="F917" s="8">
        <v>9625.4</v>
      </c>
      <c r="G917" s="8">
        <v>9656</v>
      </c>
      <c r="H917" s="8"/>
      <c r="I917" s="8"/>
      <c r="J917" s="8"/>
    </row>
    <row r="918" spans="3:10" x14ac:dyDescent="0.25">
      <c r="C918" s="5">
        <v>42467.458333333336</v>
      </c>
      <c r="D918" s="6">
        <v>9655.2000000000007</v>
      </c>
      <c r="E918" s="6">
        <v>9704.7999999999993</v>
      </c>
      <c r="F918" s="6">
        <v>9650.5</v>
      </c>
      <c r="G918" s="6">
        <v>9659.2000000000007</v>
      </c>
      <c r="H918" s="6"/>
      <c r="I918" s="6"/>
      <c r="J918" s="6"/>
    </row>
    <row r="919" spans="3:10" x14ac:dyDescent="0.25">
      <c r="C919" s="7">
        <v>42467.5</v>
      </c>
      <c r="D919" s="8">
        <v>9659.4</v>
      </c>
      <c r="E919" s="8">
        <v>9663.5</v>
      </c>
      <c r="F919" s="8">
        <v>9584.2000000000007</v>
      </c>
      <c r="G919" s="8">
        <v>9599.2000000000007</v>
      </c>
      <c r="H919" s="8"/>
      <c r="I919" s="8"/>
      <c r="J919" s="8"/>
    </row>
    <row r="920" spans="3:10" x14ac:dyDescent="0.25">
      <c r="C920" s="5">
        <v>42467.541666666664</v>
      </c>
      <c r="D920" s="6">
        <v>9599.4</v>
      </c>
      <c r="E920" s="6">
        <v>9628.7000000000007</v>
      </c>
      <c r="F920" s="6">
        <v>9590.1</v>
      </c>
      <c r="G920" s="6">
        <v>9605.6</v>
      </c>
      <c r="H920" s="6"/>
      <c r="I920" s="6"/>
      <c r="J920" s="6"/>
    </row>
    <row r="921" spans="3:10" x14ac:dyDescent="0.25">
      <c r="C921" s="7">
        <v>42467.583333333336</v>
      </c>
      <c r="D921" s="8">
        <v>9605.2999999999993</v>
      </c>
      <c r="E921" s="8">
        <v>9617.7999999999993</v>
      </c>
      <c r="F921" s="8">
        <v>9566.2999999999993</v>
      </c>
      <c r="G921" s="8">
        <v>9589.2999999999993</v>
      </c>
      <c r="H921" s="8"/>
      <c r="I921" s="8"/>
      <c r="J921" s="8"/>
    </row>
    <row r="922" spans="3:10" x14ac:dyDescent="0.25">
      <c r="C922" s="5">
        <v>42467.625</v>
      </c>
      <c r="D922" s="6">
        <v>9589.7999999999993</v>
      </c>
      <c r="E922" s="6">
        <v>9619.5</v>
      </c>
      <c r="F922" s="6">
        <v>9581.9</v>
      </c>
      <c r="G922" s="6">
        <v>9602</v>
      </c>
      <c r="H922" s="6"/>
      <c r="I922" s="6"/>
      <c r="J922" s="6"/>
    </row>
    <row r="923" spans="3:10" x14ac:dyDescent="0.25">
      <c r="C923" s="7">
        <v>42467.666666666664</v>
      </c>
      <c r="D923" s="8">
        <v>9601</v>
      </c>
      <c r="E923" s="8">
        <v>9615</v>
      </c>
      <c r="F923" s="8">
        <v>9559.5</v>
      </c>
      <c r="G923" s="8">
        <v>9584.7999999999993</v>
      </c>
      <c r="H923" s="8"/>
      <c r="I923" s="8"/>
      <c r="J923" s="8"/>
    </row>
    <row r="924" spans="3:10" x14ac:dyDescent="0.25">
      <c r="C924" s="5">
        <v>42467.708333333336</v>
      </c>
      <c r="D924" s="6">
        <v>9584.7000000000007</v>
      </c>
      <c r="E924" s="6">
        <v>9601.4</v>
      </c>
      <c r="F924" s="6">
        <v>9531.4</v>
      </c>
      <c r="G924" s="6">
        <v>9559.4</v>
      </c>
      <c r="H924" s="6"/>
      <c r="I924" s="6"/>
      <c r="J924" s="6"/>
    </row>
    <row r="925" spans="3:10" x14ac:dyDescent="0.25">
      <c r="C925" s="7">
        <v>42467.75</v>
      </c>
      <c r="D925" s="8">
        <v>9559</v>
      </c>
      <c r="E925" s="8">
        <v>9560.1</v>
      </c>
      <c r="F925" s="8">
        <v>9481.4</v>
      </c>
      <c r="G925" s="8">
        <v>9522.2999999999993</v>
      </c>
      <c r="H925" s="8"/>
      <c r="I925" s="8"/>
      <c r="J925" s="8"/>
    </row>
    <row r="926" spans="3:10" x14ac:dyDescent="0.25">
      <c r="C926" s="5">
        <v>42467.791666666664</v>
      </c>
      <c r="D926" s="6">
        <v>9522.4</v>
      </c>
      <c r="E926" s="6">
        <v>9525.1</v>
      </c>
      <c r="F926" s="6">
        <v>9502.2999999999993</v>
      </c>
      <c r="G926" s="6">
        <v>9517</v>
      </c>
      <c r="H926" s="6"/>
      <c r="I926" s="6"/>
      <c r="J926" s="6"/>
    </row>
    <row r="927" spans="3:10" x14ac:dyDescent="0.25">
      <c r="C927" s="7">
        <v>42467.833333333336</v>
      </c>
      <c r="D927" s="8">
        <v>9517.2000000000007</v>
      </c>
      <c r="E927" s="8">
        <v>9534.7999999999993</v>
      </c>
      <c r="F927" s="8">
        <v>9483.7999999999993</v>
      </c>
      <c r="G927" s="8">
        <v>9489.2999999999993</v>
      </c>
      <c r="H927" s="8"/>
      <c r="I927" s="8"/>
      <c r="J927" s="8"/>
    </row>
    <row r="928" spans="3:10" x14ac:dyDescent="0.25">
      <c r="C928" s="5">
        <v>42467.875</v>
      </c>
      <c r="D928" s="6">
        <v>9489.2000000000007</v>
      </c>
      <c r="E928" s="6">
        <v>9489.2000000000007</v>
      </c>
      <c r="F928" s="6">
        <v>9441.9</v>
      </c>
      <c r="G928" s="6">
        <v>9448.2999999999993</v>
      </c>
      <c r="H928" s="6"/>
      <c r="I928" s="6"/>
      <c r="J928" s="6"/>
    </row>
    <row r="929" spans="3:10" x14ac:dyDescent="0.25">
      <c r="C929" s="7">
        <v>42467.916666666664</v>
      </c>
      <c r="D929" s="8">
        <v>9447.2000000000007</v>
      </c>
      <c r="E929" s="8">
        <v>9482.6</v>
      </c>
      <c r="F929" s="8">
        <v>9442.2999999999993</v>
      </c>
      <c r="G929" s="8">
        <v>9472.7999999999993</v>
      </c>
      <c r="H929" s="8"/>
      <c r="I929" s="8"/>
      <c r="J929" s="8"/>
    </row>
    <row r="930" spans="3:10" x14ac:dyDescent="0.25">
      <c r="C930" s="5">
        <v>42467.958333333336</v>
      </c>
      <c r="D930" s="6">
        <v>9472.5</v>
      </c>
      <c r="E930" s="6">
        <v>9485.4</v>
      </c>
      <c r="F930" s="6">
        <v>9468.2999999999993</v>
      </c>
      <c r="G930" s="6">
        <v>9475.4</v>
      </c>
      <c r="H930" s="6"/>
      <c r="I930" s="6"/>
      <c r="J930" s="6"/>
    </row>
    <row r="931" spans="3:10" x14ac:dyDescent="0.25">
      <c r="C931" s="7">
        <v>42468.041666666664</v>
      </c>
      <c r="D931" s="8">
        <v>9472.2000000000007</v>
      </c>
      <c r="E931" s="8">
        <v>9472.2000000000007</v>
      </c>
      <c r="F931" s="8">
        <v>9454.4</v>
      </c>
      <c r="G931" s="8">
        <v>9459.7000000000007</v>
      </c>
      <c r="H931" s="8"/>
      <c r="I931" s="8"/>
      <c r="J931" s="8"/>
    </row>
    <row r="932" spans="3:10" x14ac:dyDescent="0.25">
      <c r="C932" s="5">
        <v>42468.083333333336</v>
      </c>
      <c r="D932" s="6">
        <v>9460.9</v>
      </c>
      <c r="E932" s="6">
        <v>9462.5</v>
      </c>
      <c r="F932" s="6">
        <v>9452</v>
      </c>
      <c r="G932" s="6">
        <v>9452.2000000000007</v>
      </c>
      <c r="H932" s="6"/>
      <c r="I932" s="6"/>
      <c r="J932" s="6"/>
    </row>
    <row r="933" spans="3:10" x14ac:dyDescent="0.25">
      <c r="C933" s="7">
        <v>42468.125</v>
      </c>
      <c r="D933" s="8">
        <v>9451.7000000000007</v>
      </c>
      <c r="E933" s="8">
        <v>9474.2000000000007</v>
      </c>
      <c r="F933" s="8">
        <v>9451.7000000000007</v>
      </c>
      <c r="G933" s="8">
        <v>9468.1</v>
      </c>
      <c r="H933" s="8"/>
      <c r="I933" s="8"/>
      <c r="J933" s="8"/>
    </row>
    <row r="934" spans="3:10" x14ac:dyDescent="0.25">
      <c r="C934" s="5">
        <v>42468.166666666664</v>
      </c>
      <c r="D934" s="6">
        <v>9467.9</v>
      </c>
      <c r="E934" s="6">
        <v>9490.9</v>
      </c>
      <c r="F934" s="6">
        <v>9467.9</v>
      </c>
      <c r="G934" s="6">
        <v>9488.2999999999993</v>
      </c>
      <c r="H934" s="6"/>
      <c r="I934" s="6"/>
      <c r="J934" s="6"/>
    </row>
    <row r="935" spans="3:10" x14ac:dyDescent="0.25">
      <c r="C935" s="7">
        <v>42468.208333333336</v>
      </c>
      <c r="D935" s="8">
        <v>9488.5</v>
      </c>
      <c r="E935" s="8">
        <v>9492.7999999999993</v>
      </c>
      <c r="F935" s="8">
        <v>9480.4</v>
      </c>
      <c r="G935" s="8">
        <v>9482.7999999999993</v>
      </c>
      <c r="H935" s="8"/>
      <c r="I935" s="8"/>
      <c r="J935" s="8"/>
    </row>
    <row r="936" spans="3:10" x14ac:dyDescent="0.25">
      <c r="C936" s="5">
        <v>42468.25</v>
      </c>
      <c r="D936" s="6">
        <v>9482.5</v>
      </c>
      <c r="E936" s="6">
        <v>9491.9</v>
      </c>
      <c r="F936" s="6">
        <v>9477.1</v>
      </c>
      <c r="G936" s="6">
        <v>9487.7999999999993</v>
      </c>
      <c r="H936" s="6"/>
      <c r="I936" s="6"/>
      <c r="J936" s="6"/>
    </row>
    <row r="937" spans="3:10" x14ac:dyDescent="0.25">
      <c r="C937" s="7">
        <v>42468.291666666664</v>
      </c>
      <c r="D937" s="8">
        <v>9489</v>
      </c>
      <c r="E937" s="8">
        <v>9516.2999999999993</v>
      </c>
      <c r="F937" s="8">
        <v>9488.7000000000007</v>
      </c>
      <c r="G937" s="8">
        <v>9511.1</v>
      </c>
      <c r="H937" s="8"/>
      <c r="I937" s="8"/>
      <c r="J937" s="8"/>
    </row>
    <row r="938" spans="3:10" x14ac:dyDescent="0.25">
      <c r="C938" s="5">
        <v>42468.333333333336</v>
      </c>
      <c r="D938" s="6">
        <v>9510.7000000000007</v>
      </c>
      <c r="E938" s="6">
        <v>9545.7000000000007</v>
      </c>
      <c r="F938" s="6">
        <v>9510.1</v>
      </c>
      <c r="G938" s="6">
        <v>9532.4</v>
      </c>
      <c r="H938" s="6"/>
      <c r="I938" s="6"/>
      <c r="J938" s="6"/>
    </row>
    <row r="939" spans="3:10" x14ac:dyDescent="0.25">
      <c r="C939" s="7">
        <v>42468.375</v>
      </c>
      <c r="D939" s="8">
        <v>9532.7000000000007</v>
      </c>
      <c r="E939" s="8">
        <v>9559.2999999999993</v>
      </c>
      <c r="F939" s="8">
        <v>9532.7000000000007</v>
      </c>
      <c r="G939" s="8">
        <v>9543.9</v>
      </c>
      <c r="H939" s="8"/>
      <c r="I939" s="8"/>
      <c r="J939" s="8"/>
    </row>
    <row r="940" spans="3:10" x14ac:dyDescent="0.25">
      <c r="C940" s="5">
        <v>42468.416666666664</v>
      </c>
      <c r="D940" s="6">
        <v>9544.7999999999993</v>
      </c>
      <c r="E940" s="6">
        <v>9622.7999999999993</v>
      </c>
      <c r="F940" s="6">
        <v>9544.7999999999993</v>
      </c>
      <c r="G940" s="6">
        <v>9609.5</v>
      </c>
      <c r="H940" s="6"/>
      <c r="I940" s="6"/>
      <c r="J940" s="6"/>
    </row>
    <row r="941" spans="3:10" x14ac:dyDescent="0.25">
      <c r="C941" s="7">
        <v>42468.458333333336</v>
      </c>
      <c r="D941" s="8">
        <v>9609.2999999999993</v>
      </c>
      <c r="E941" s="8">
        <v>9623</v>
      </c>
      <c r="F941" s="8">
        <v>9576.2000000000007</v>
      </c>
      <c r="G941" s="8">
        <v>9595.2000000000007</v>
      </c>
      <c r="H941" s="8"/>
      <c r="I941" s="8"/>
      <c r="J941" s="8"/>
    </row>
    <row r="942" spans="3:10" x14ac:dyDescent="0.25">
      <c r="C942" s="5">
        <v>42468.5</v>
      </c>
      <c r="D942" s="6">
        <v>9595.2999999999993</v>
      </c>
      <c r="E942" s="6">
        <v>9612.7000000000007</v>
      </c>
      <c r="F942" s="6">
        <v>9577.2999999999993</v>
      </c>
      <c r="G942" s="6">
        <v>9608.4</v>
      </c>
      <c r="H942" s="6"/>
      <c r="I942" s="6"/>
      <c r="J942" s="6"/>
    </row>
    <row r="943" spans="3:10" x14ac:dyDescent="0.25">
      <c r="C943" s="7">
        <v>42468.541666666664</v>
      </c>
      <c r="D943" s="8">
        <v>9608.7999999999993</v>
      </c>
      <c r="E943" s="8">
        <v>9624.7999999999993</v>
      </c>
      <c r="F943" s="8">
        <v>9603.9</v>
      </c>
      <c r="G943" s="8">
        <v>9621.5</v>
      </c>
      <c r="H943" s="8"/>
      <c r="I943" s="8"/>
      <c r="J943" s="8"/>
    </row>
    <row r="944" spans="3:10" x14ac:dyDescent="0.25">
      <c r="C944" s="5">
        <v>42468.583333333336</v>
      </c>
      <c r="D944" s="6">
        <v>9621.7000000000007</v>
      </c>
      <c r="E944" s="6">
        <v>9655.2999999999993</v>
      </c>
      <c r="F944" s="6">
        <v>9612.2000000000007</v>
      </c>
      <c r="G944" s="6">
        <v>9639.7000000000007</v>
      </c>
      <c r="H944" s="6"/>
      <c r="I944" s="6"/>
      <c r="J944" s="6"/>
    </row>
    <row r="945" spans="3:10" x14ac:dyDescent="0.25">
      <c r="C945" s="7">
        <v>42468.625</v>
      </c>
      <c r="D945" s="8">
        <v>9639.7999999999993</v>
      </c>
      <c r="E945" s="8">
        <v>9677</v>
      </c>
      <c r="F945" s="8">
        <v>9633.6</v>
      </c>
      <c r="G945" s="8">
        <v>9666.2999999999993</v>
      </c>
      <c r="H945" s="8"/>
      <c r="I945" s="8"/>
      <c r="J945" s="8"/>
    </row>
    <row r="946" spans="3:10" x14ac:dyDescent="0.25">
      <c r="C946" s="5">
        <v>42468.666666666664</v>
      </c>
      <c r="D946" s="6">
        <v>9665.5</v>
      </c>
      <c r="E946" s="6">
        <v>9668.9</v>
      </c>
      <c r="F946" s="6">
        <v>9637.2000000000007</v>
      </c>
      <c r="G946" s="6">
        <v>9651.4</v>
      </c>
      <c r="H946" s="6"/>
      <c r="I946" s="6"/>
      <c r="J946" s="6"/>
    </row>
    <row r="947" spans="3:10" x14ac:dyDescent="0.25">
      <c r="C947" s="7">
        <v>42468.708333333336</v>
      </c>
      <c r="D947" s="8">
        <v>9650.4</v>
      </c>
      <c r="E947" s="8">
        <v>9660.2000000000007</v>
      </c>
      <c r="F947" s="8">
        <v>9621.9</v>
      </c>
      <c r="G947" s="8">
        <v>9624</v>
      </c>
      <c r="H947" s="8"/>
      <c r="I947" s="8"/>
      <c r="J947" s="8"/>
    </row>
    <row r="948" spans="3:10" x14ac:dyDescent="0.25">
      <c r="C948" s="5">
        <v>42468.75</v>
      </c>
      <c r="D948" s="6">
        <v>9624.5</v>
      </c>
      <c r="E948" s="6">
        <v>9638.2999999999993</v>
      </c>
      <c r="F948" s="6">
        <v>9594</v>
      </c>
      <c r="G948" s="6">
        <v>9612.5</v>
      </c>
      <c r="H948" s="6"/>
      <c r="I948" s="6"/>
      <c r="J948" s="6"/>
    </row>
    <row r="949" spans="3:10" x14ac:dyDescent="0.25">
      <c r="C949" s="7">
        <v>42468.791666666664</v>
      </c>
      <c r="D949" s="8">
        <v>9612.6</v>
      </c>
      <c r="E949" s="8">
        <v>9615.7999999999993</v>
      </c>
      <c r="F949" s="8">
        <v>9591.1</v>
      </c>
      <c r="G949" s="8">
        <v>9611.2000000000007</v>
      </c>
      <c r="H949" s="8"/>
      <c r="I949" s="8"/>
      <c r="J949" s="8"/>
    </row>
    <row r="950" spans="3:10" x14ac:dyDescent="0.25">
      <c r="C950" s="5">
        <v>42468.833333333336</v>
      </c>
      <c r="D950" s="6">
        <v>9610.9</v>
      </c>
      <c r="E950" s="6">
        <v>9616.5</v>
      </c>
      <c r="F950" s="6">
        <v>9593.1</v>
      </c>
      <c r="G950" s="6">
        <v>9616.5</v>
      </c>
      <c r="H950" s="6"/>
      <c r="I950" s="6"/>
      <c r="J950" s="6"/>
    </row>
    <row r="951" spans="3:10" x14ac:dyDescent="0.25">
      <c r="C951" s="7">
        <v>42468.875</v>
      </c>
      <c r="D951" s="8">
        <v>9616.2000000000007</v>
      </c>
      <c r="E951" s="8">
        <v>9630.2999999999993</v>
      </c>
      <c r="F951" s="8">
        <v>9594.7999999999993</v>
      </c>
      <c r="G951" s="8">
        <v>9602.6</v>
      </c>
      <c r="H951" s="8"/>
      <c r="I951" s="8"/>
      <c r="J951" s="8"/>
    </row>
    <row r="952" spans="3:10" x14ac:dyDescent="0.25">
      <c r="C952" s="5">
        <v>42468.916666666664</v>
      </c>
      <c r="D952" s="6">
        <v>9602.4</v>
      </c>
      <c r="E952" s="6">
        <v>9615.2999999999993</v>
      </c>
      <c r="F952" s="6">
        <v>9581.2000000000007</v>
      </c>
      <c r="G952" s="6">
        <v>9615.2999999999993</v>
      </c>
      <c r="H952" s="6"/>
      <c r="I952" s="6"/>
      <c r="J952" s="6"/>
    </row>
    <row r="953" spans="3:10" x14ac:dyDescent="0.25">
      <c r="C953" s="7">
        <v>42471</v>
      </c>
      <c r="D953" s="8">
        <v>9611.4</v>
      </c>
      <c r="E953" s="8">
        <v>9612.7000000000007</v>
      </c>
      <c r="F953" s="8">
        <v>9611.4</v>
      </c>
      <c r="G953" s="8">
        <v>9611.4</v>
      </c>
      <c r="H953" s="8"/>
      <c r="I953" s="8"/>
      <c r="J953" s="8"/>
    </row>
    <row r="954" spans="3:10" x14ac:dyDescent="0.25">
      <c r="C954" s="5">
        <v>42471.041666666664</v>
      </c>
      <c r="D954" s="6">
        <v>9612.7000000000007</v>
      </c>
      <c r="E954" s="6">
        <v>9612.7000000000007</v>
      </c>
      <c r="F954" s="6">
        <v>9596.2999999999993</v>
      </c>
      <c r="G954" s="6">
        <v>9608.2999999999993</v>
      </c>
      <c r="H954" s="6"/>
      <c r="I954" s="6"/>
      <c r="J954" s="6"/>
    </row>
    <row r="955" spans="3:10" x14ac:dyDescent="0.25">
      <c r="C955" s="7">
        <v>42471.083333333336</v>
      </c>
      <c r="D955" s="8">
        <v>9604.6</v>
      </c>
      <c r="E955" s="8">
        <v>9617</v>
      </c>
      <c r="F955" s="8">
        <v>9603</v>
      </c>
      <c r="G955" s="8">
        <v>9609.6</v>
      </c>
      <c r="H955" s="8"/>
      <c r="I955" s="8"/>
      <c r="J955" s="8"/>
    </row>
    <row r="956" spans="3:10" x14ac:dyDescent="0.25">
      <c r="C956" s="5">
        <v>42471.125</v>
      </c>
      <c r="D956" s="6">
        <v>9609.4</v>
      </c>
      <c r="E956" s="6">
        <v>9609.4</v>
      </c>
      <c r="F956" s="6">
        <v>9583.9</v>
      </c>
      <c r="G956" s="6">
        <v>9590</v>
      </c>
      <c r="H956" s="6"/>
      <c r="I956" s="6"/>
      <c r="J956" s="6"/>
    </row>
    <row r="957" spans="3:10" x14ac:dyDescent="0.25">
      <c r="C957" s="7">
        <v>42471.166666666664</v>
      </c>
      <c r="D957" s="8">
        <v>9589.9</v>
      </c>
      <c r="E957" s="8">
        <v>9590.1</v>
      </c>
      <c r="F957" s="8">
        <v>9561.5</v>
      </c>
      <c r="G957" s="8">
        <v>9581.1</v>
      </c>
      <c r="H957" s="8"/>
      <c r="I957" s="8"/>
      <c r="J957" s="8"/>
    </row>
    <row r="958" spans="3:10" x14ac:dyDescent="0.25">
      <c r="C958" s="5">
        <v>42471.208333333336</v>
      </c>
      <c r="D958" s="6">
        <v>9580.5</v>
      </c>
      <c r="E958" s="6">
        <v>9603.7000000000007</v>
      </c>
      <c r="F958" s="6">
        <v>9571.4</v>
      </c>
      <c r="G958" s="6">
        <v>9599.7999999999993</v>
      </c>
      <c r="H958" s="6"/>
      <c r="I958" s="6"/>
      <c r="J958" s="6"/>
    </row>
    <row r="959" spans="3:10" x14ac:dyDescent="0.25">
      <c r="C959" s="7">
        <v>42471.25</v>
      </c>
      <c r="D959" s="8">
        <v>9600</v>
      </c>
      <c r="E959" s="8">
        <v>9606.2000000000007</v>
      </c>
      <c r="F959" s="8">
        <v>9592.5</v>
      </c>
      <c r="G959" s="8">
        <v>9602.7999999999993</v>
      </c>
      <c r="H959" s="8"/>
      <c r="I959" s="8"/>
      <c r="J959" s="8"/>
    </row>
    <row r="960" spans="3:10" x14ac:dyDescent="0.25">
      <c r="C960" s="5">
        <v>42471.291666666664</v>
      </c>
      <c r="D960" s="6">
        <v>9604</v>
      </c>
      <c r="E960" s="6">
        <v>9605.2000000000007</v>
      </c>
      <c r="F960" s="6">
        <v>9588.7000000000007</v>
      </c>
      <c r="G960" s="6">
        <v>9600</v>
      </c>
      <c r="H960" s="6"/>
      <c r="I960" s="6"/>
      <c r="J960" s="6"/>
    </row>
    <row r="961" spans="3:10" x14ac:dyDescent="0.25">
      <c r="C961" s="7">
        <v>42471.333333333336</v>
      </c>
      <c r="D961" s="8">
        <v>9600.6</v>
      </c>
      <c r="E961" s="8">
        <v>9609.5</v>
      </c>
      <c r="F961" s="8">
        <v>9595.2999999999993</v>
      </c>
      <c r="G961" s="8">
        <v>9603.2000000000007</v>
      </c>
      <c r="H961" s="8"/>
      <c r="I961" s="8"/>
      <c r="J961" s="8"/>
    </row>
    <row r="962" spans="3:10" x14ac:dyDescent="0.25">
      <c r="C962" s="5">
        <v>42471.375</v>
      </c>
      <c r="D962" s="6">
        <v>9603.9</v>
      </c>
      <c r="E962" s="6">
        <v>9616.7999999999993</v>
      </c>
      <c r="F962" s="6">
        <v>9583.1</v>
      </c>
      <c r="G962" s="6">
        <v>9605.9</v>
      </c>
      <c r="H962" s="6"/>
      <c r="I962" s="6"/>
      <c r="J962" s="6"/>
    </row>
    <row r="963" spans="3:10" x14ac:dyDescent="0.25">
      <c r="C963" s="7">
        <v>42471.416666666664</v>
      </c>
      <c r="D963" s="8">
        <v>9606.2999999999993</v>
      </c>
      <c r="E963" s="8">
        <v>9729.2999999999993</v>
      </c>
      <c r="F963" s="8">
        <v>9521.2999999999993</v>
      </c>
      <c r="G963" s="8">
        <v>9701.7999999999993</v>
      </c>
      <c r="H963" s="8"/>
      <c r="I963" s="8"/>
      <c r="J963" s="8"/>
    </row>
    <row r="964" spans="3:10" x14ac:dyDescent="0.25">
      <c r="C964" s="5">
        <v>42471.458333333336</v>
      </c>
      <c r="D964" s="6">
        <v>9702</v>
      </c>
      <c r="E964" s="6">
        <v>9718.6</v>
      </c>
      <c r="F964" s="6">
        <v>9658.5</v>
      </c>
      <c r="G964" s="6">
        <v>9685.7000000000007</v>
      </c>
      <c r="H964" s="6"/>
      <c r="I964" s="6"/>
      <c r="J964" s="6"/>
    </row>
    <row r="965" spans="3:10" x14ac:dyDescent="0.25">
      <c r="C965" s="7">
        <v>42471.5</v>
      </c>
      <c r="D965" s="8">
        <v>9686.6</v>
      </c>
      <c r="E965" s="8">
        <v>9726</v>
      </c>
      <c r="F965" s="8">
        <v>9681.2000000000007</v>
      </c>
      <c r="G965" s="8">
        <v>9712.1</v>
      </c>
      <c r="H965" s="8"/>
      <c r="I965" s="8"/>
      <c r="J965" s="8"/>
    </row>
    <row r="966" spans="3:10" x14ac:dyDescent="0.25">
      <c r="C966" s="5">
        <v>42471.541666666664</v>
      </c>
      <c r="D966" s="6">
        <v>9711.7999999999993</v>
      </c>
      <c r="E966" s="6">
        <v>9754.7000000000007</v>
      </c>
      <c r="F966" s="6">
        <v>9705.2999999999993</v>
      </c>
      <c r="G966" s="6">
        <v>9737.6</v>
      </c>
      <c r="H966" s="6"/>
      <c r="I966" s="6"/>
      <c r="J966" s="6"/>
    </row>
    <row r="967" spans="3:10" x14ac:dyDescent="0.25">
      <c r="C967" s="7">
        <v>42471.583333333336</v>
      </c>
      <c r="D967" s="8">
        <v>9737.7999999999993</v>
      </c>
      <c r="E967" s="8">
        <v>9746.1</v>
      </c>
      <c r="F967" s="8">
        <v>9716.1</v>
      </c>
      <c r="G967" s="8">
        <v>9728.1</v>
      </c>
      <c r="H967" s="8"/>
      <c r="I967" s="8"/>
      <c r="J967" s="8"/>
    </row>
    <row r="968" spans="3:10" x14ac:dyDescent="0.25">
      <c r="C968" s="5">
        <v>42471.625</v>
      </c>
      <c r="D968" s="6">
        <v>9728.2999999999993</v>
      </c>
      <c r="E968" s="6">
        <v>9734.2999999999993</v>
      </c>
      <c r="F968" s="6">
        <v>9702.2000000000007</v>
      </c>
      <c r="G968" s="6">
        <v>9731.5</v>
      </c>
      <c r="H968" s="6"/>
      <c r="I968" s="6"/>
      <c r="J968" s="6"/>
    </row>
    <row r="969" spans="3:10" x14ac:dyDescent="0.25">
      <c r="C969" s="7">
        <v>42471.666666666664</v>
      </c>
      <c r="D969" s="8">
        <v>9730.7000000000007</v>
      </c>
      <c r="E969" s="8">
        <v>9739.2999999999993</v>
      </c>
      <c r="F969" s="8">
        <v>9703.2000000000007</v>
      </c>
      <c r="G969" s="8">
        <v>9717.2999999999993</v>
      </c>
      <c r="H969" s="8"/>
      <c r="I969" s="8"/>
      <c r="J969" s="8"/>
    </row>
    <row r="970" spans="3:10" x14ac:dyDescent="0.25">
      <c r="C970" s="5">
        <v>42471.708333333336</v>
      </c>
      <c r="D970" s="6">
        <v>9716.5</v>
      </c>
      <c r="E970" s="6">
        <v>9736.7999999999993</v>
      </c>
      <c r="F970" s="6">
        <v>9674</v>
      </c>
      <c r="G970" s="6">
        <v>9677.7999999999993</v>
      </c>
      <c r="H970" s="6"/>
      <c r="I970" s="6"/>
      <c r="J970" s="6"/>
    </row>
    <row r="971" spans="3:10" x14ac:dyDescent="0.25">
      <c r="C971" s="7">
        <v>42471.75</v>
      </c>
      <c r="D971" s="8">
        <v>9678.6</v>
      </c>
      <c r="E971" s="8">
        <v>9704.2999999999993</v>
      </c>
      <c r="F971" s="8">
        <v>9663.7999999999993</v>
      </c>
      <c r="G971" s="8">
        <v>9695.6</v>
      </c>
      <c r="H971" s="8"/>
      <c r="I971" s="8"/>
      <c r="J971" s="8"/>
    </row>
    <row r="972" spans="3:10" x14ac:dyDescent="0.25">
      <c r="C972" s="5">
        <v>42471.791666666664</v>
      </c>
      <c r="D972" s="6">
        <v>9695.9</v>
      </c>
      <c r="E972" s="6">
        <v>9707</v>
      </c>
      <c r="F972" s="6">
        <v>9686.7000000000007</v>
      </c>
      <c r="G972" s="6">
        <v>9706.5</v>
      </c>
      <c r="H972" s="6"/>
      <c r="I972" s="6"/>
      <c r="J972" s="6"/>
    </row>
    <row r="973" spans="3:10" x14ac:dyDescent="0.25">
      <c r="C973" s="7">
        <v>42471.833333333336</v>
      </c>
      <c r="D973" s="8">
        <v>9706.2999999999993</v>
      </c>
      <c r="E973" s="8">
        <v>9711.1</v>
      </c>
      <c r="F973" s="8">
        <v>9691.4</v>
      </c>
      <c r="G973" s="8">
        <v>9697.1</v>
      </c>
      <c r="H973" s="8"/>
      <c r="I973" s="8"/>
      <c r="J973" s="8"/>
    </row>
    <row r="974" spans="3:10" x14ac:dyDescent="0.25">
      <c r="C974" s="5">
        <v>42471.875</v>
      </c>
      <c r="D974" s="6">
        <v>9697.4</v>
      </c>
      <c r="E974" s="6">
        <v>9713</v>
      </c>
      <c r="F974" s="6">
        <v>9688.2000000000007</v>
      </c>
      <c r="G974" s="6">
        <v>9706</v>
      </c>
      <c r="H974" s="6"/>
      <c r="I974" s="6"/>
      <c r="J974" s="6"/>
    </row>
    <row r="975" spans="3:10" x14ac:dyDescent="0.25">
      <c r="C975" s="7">
        <v>42471.916666666664</v>
      </c>
      <c r="D975" s="8">
        <v>9706.1</v>
      </c>
      <c r="E975" s="8">
        <v>9707.2000000000007</v>
      </c>
      <c r="F975" s="8">
        <v>9642.6</v>
      </c>
      <c r="G975" s="8">
        <v>9642.7000000000007</v>
      </c>
      <c r="H975" s="8"/>
      <c r="I975" s="8"/>
      <c r="J975" s="8"/>
    </row>
    <row r="976" spans="3:10" x14ac:dyDescent="0.25">
      <c r="C976" s="5">
        <v>42471.958333333336</v>
      </c>
      <c r="D976" s="6">
        <v>9646</v>
      </c>
      <c r="E976" s="6">
        <v>9649.5</v>
      </c>
      <c r="F976" s="6">
        <v>9637.7999999999993</v>
      </c>
      <c r="G976" s="6">
        <v>9641.5</v>
      </c>
      <c r="H976" s="6"/>
      <c r="I976" s="6"/>
      <c r="J976" s="6"/>
    </row>
    <row r="977" spans="3:10" x14ac:dyDescent="0.25">
      <c r="C977" s="7">
        <v>42472.041666666664</v>
      </c>
      <c r="D977" s="8">
        <v>9637.7999999999993</v>
      </c>
      <c r="E977" s="8">
        <v>9638.1</v>
      </c>
      <c r="F977" s="8">
        <v>9623</v>
      </c>
      <c r="G977" s="8">
        <v>9628.7000000000007</v>
      </c>
      <c r="H977" s="8"/>
      <c r="I977" s="8"/>
      <c r="J977" s="8"/>
    </row>
    <row r="978" spans="3:10" x14ac:dyDescent="0.25">
      <c r="C978" s="5">
        <v>42472.083333333336</v>
      </c>
      <c r="D978" s="6">
        <v>9630.7999999999993</v>
      </c>
      <c r="E978" s="6">
        <v>9639</v>
      </c>
      <c r="F978" s="6">
        <v>9628.2999999999993</v>
      </c>
      <c r="G978" s="6">
        <v>9636.6</v>
      </c>
      <c r="H978" s="6"/>
      <c r="I978" s="6"/>
      <c r="J978" s="6"/>
    </row>
    <row r="979" spans="3:10" x14ac:dyDescent="0.25">
      <c r="C979" s="7">
        <v>42472.125</v>
      </c>
      <c r="D979" s="8">
        <v>9636.1</v>
      </c>
      <c r="E979" s="8">
        <v>9662.9</v>
      </c>
      <c r="F979" s="8">
        <v>9633.6</v>
      </c>
      <c r="G979" s="8">
        <v>9652.7000000000007</v>
      </c>
      <c r="H979" s="8"/>
      <c r="I979" s="8"/>
      <c r="J979" s="8"/>
    </row>
    <row r="980" spans="3:10" x14ac:dyDescent="0.25">
      <c r="C980" s="5">
        <v>42472.166666666664</v>
      </c>
      <c r="D980" s="6">
        <v>9653.9</v>
      </c>
      <c r="E980" s="6">
        <v>9668.7999999999993</v>
      </c>
      <c r="F980" s="6">
        <v>9645.2999999999993</v>
      </c>
      <c r="G980" s="6">
        <v>9656.6</v>
      </c>
      <c r="H980" s="6"/>
      <c r="I980" s="6"/>
      <c r="J980" s="6"/>
    </row>
    <row r="981" spans="3:10" x14ac:dyDescent="0.25">
      <c r="C981" s="7">
        <v>42472.208333333336</v>
      </c>
      <c r="D981" s="8">
        <v>9657.2000000000007</v>
      </c>
      <c r="E981" s="8">
        <v>9661.2000000000007</v>
      </c>
      <c r="F981" s="8">
        <v>9651.7000000000007</v>
      </c>
      <c r="G981" s="8">
        <v>9659.9</v>
      </c>
      <c r="H981" s="8"/>
      <c r="I981" s="8"/>
      <c r="J981" s="8"/>
    </row>
    <row r="982" spans="3:10" x14ac:dyDescent="0.25">
      <c r="C982" s="5">
        <v>42472.25</v>
      </c>
      <c r="D982" s="6">
        <v>9660.4</v>
      </c>
      <c r="E982" s="6">
        <v>9666.2999999999993</v>
      </c>
      <c r="F982" s="6">
        <v>9659.2000000000007</v>
      </c>
      <c r="G982" s="6">
        <v>9659.2999999999993</v>
      </c>
      <c r="H982" s="6"/>
      <c r="I982" s="6"/>
      <c r="J982" s="6"/>
    </row>
    <row r="983" spans="3:10" x14ac:dyDescent="0.25">
      <c r="C983" s="7">
        <v>42472.291666666664</v>
      </c>
      <c r="D983" s="8">
        <v>9661.2999999999993</v>
      </c>
      <c r="E983" s="8">
        <v>9679</v>
      </c>
      <c r="F983" s="8">
        <v>9658.9</v>
      </c>
      <c r="G983" s="8">
        <v>9673.6</v>
      </c>
      <c r="H983" s="8"/>
      <c r="I983" s="8"/>
      <c r="J983" s="8"/>
    </row>
    <row r="984" spans="3:10" x14ac:dyDescent="0.25">
      <c r="C984" s="5">
        <v>42472.333333333336</v>
      </c>
      <c r="D984" s="6">
        <v>9674.1</v>
      </c>
      <c r="E984" s="6">
        <v>9685.6</v>
      </c>
      <c r="F984" s="6">
        <v>9661.9</v>
      </c>
      <c r="G984" s="6">
        <v>9679.7999999999993</v>
      </c>
      <c r="H984" s="6"/>
      <c r="I984" s="6"/>
      <c r="J984" s="6"/>
    </row>
    <row r="985" spans="3:10" x14ac:dyDescent="0.25">
      <c r="C985" s="7">
        <v>42472.375</v>
      </c>
      <c r="D985" s="8">
        <v>9680.1</v>
      </c>
      <c r="E985" s="8">
        <v>9726.5</v>
      </c>
      <c r="F985" s="8">
        <v>9666.5</v>
      </c>
      <c r="G985" s="8">
        <v>9722.2999999999993</v>
      </c>
      <c r="H985" s="8"/>
      <c r="I985" s="8"/>
      <c r="J985" s="8"/>
    </row>
    <row r="986" spans="3:10" x14ac:dyDescent="0.25">
      <c r="C986" s="5">
        <v>42472.416666666664</v>
      </c>
      <c r="D986" s="6">
        <v>9722.7000000000007</v>
      </c>
      <c r="E986" s="6">
        <v>9729.2999999999993</v>
      </c>
      <c r="F986" s="6">
        <v>9640.2000000000007</v>
      </c>
      <c r="G986" s="6">
        <v>9665.7000000000007</v>
      </c>
      <c r="H986" s="6"/>
      <c r="I986" s="6"/>
      <c r="J986" s="6"/>
    </row>
    <row r="987" spans="3:10" x14ac:dyDescent="0.25">
      <c r="C987" s="7">
        <v>42472.458333333336</v>
      </c>
      <c r="D987" s="8">
        <v>9665.2000000000007</v>
      </c>
      <c r="E987" s="8">
        <v>9683.6</v>
      </c>
      <c r="F987" s="8">
        <v>9616</v>
      </c>
      <c r="G987" s="8">
        <v>9673.4</v>
      </c>
      <c r="H987" s="8"/>
      <c r="I987" s="8"/>
      <c r="J987" s="8"/>
    </row>
    <row r="988" spans="3:10" x14ac:dyDescent="0.25">
      <c r="C988" s="5">
        <v>42472.5</v>
      </c>
      <c r="D988" s="6">
        <v>9673.7999999999993</v>
      </c>
      <c r="E988" s="6">
        <v>9742.5</v>
      </c>
      <c r="F988" s="6">
        <v>9673.2000000000007</v>
      </c>
      <c r="G988" s="6">
        <v>9724.2999999999993</v>
      </c>
      <c r="H988" s="6"/>
      <c r="I988" s="6"/>
      <c r="J988" s="6"/>
    </row>
    <row r="989" spans="3:10" x14ac:dyDescent="0.25">
      <c r="C989" s="7">
        <v>42472.541666666664</v>
      </c>
      <c r="D989" s="8">
        <v>9725.2000000000007</v>
      </c>
      <c r="E989" s="8">
        <v>9748.1</v>
      </c>
      <c r="F989" s="8">
        <v>9715.4</v>
      </c>
      <c r="G989" s="8">
        <v>9730.6</v>
      </c>
      <c r="H989" s="8"/>
      <c r="I989" s="8"/>
      <c r="J989" s="8"/>
    </row>
    <row r="990" spans="3:10" x14ac:dyDescent="0.25">
      <c r="C990" s="5">
        <v>42472.583333333336</v>
      </c>
      <c r="D990" s="6">
        <v>9731.4</v>
      </c>
      <c r="E990" s="6">
        <v>9735.5</v>
      </c>
      <c r="F990" s="6">
        <v>9686.7999999999993</v>
      </c>
      <c r="G990" s="6">
        <v>9699.7000000000007</v>
      </c>
      <c r="H990" s="6"/>
      <c r="I990" s="6"/>
      <c r="J990" s="6"/>
    </row>
    <row r="991" spans="3:10" x14ac:dyDescent="0.25">
      <c r="C991" s="7">
        <v>42472.625</v>
      </c>
      <c r="D991" s="8">
        <v>9699.7999999999993</v>
      </c>
      <c r="E991" s="8">
        <v>9728.7999999999993</v>
      </c>
      <c r="F991" s="8">
        <v>9694.4</v>
      </c>
      <c r="G991" s="8">
        <v>9708.5</v>
      </c>
      <c r="H991" s="8"/>
      <c r="I991" s="8"/>
      <c r="J991" s="8"/>
    </row>
    <row r="992" spans="3:10" x14ac:dyDescent="0.25">
      <c r="C992" s="5">
        <v>42472.666666666664</v>
      </c>
      <c r="D992" s="6">
        <v>9708.7999999999993</v>
      </c>
      <c r="E992" s="6">
        <v>9731.6</v>
      </c>
      <c r="F992" s="6">
        <v>9687.4</v>
      </c>
      <c r="G992" s="6">
        <v>9718.7000000000007</v>
      </c>
      <c r="H992" s="6"/>
      <c r="I992" s="6"/>
      <c r="J992" s="6"/>
    </row>
    <row r="993" spans="3:10" x14ac:dyDescent="0.25">
      <c r="C993" s="7">
        <v>42472.708333333336</v>
      </c>
      <c r="D993" s="8">
        <v>9719.1</v>
      </c>
      <c r="E993" s="8">
        <v>9732.7999999999993</v>
      </c>
      <c r="F993" s="8">
        <v>9655.9</v>
      </c>
      <c r="G993" s="8">
        <v>9728.4</v>
      </c>
      <c r="H993" s="8"/>
      <c r="I993" s="8"/>
      <c r="J993" s="8"/>
    </row>
    <row r="994" spans="3:10" x14ac:dyDescent="0.25">
      <c r="C994" s="5">
        <v>42472.75</v>
      </c>
      <c r="D994" s="6">
        <v>9728.5</v>
      </c>
      <c r="E994" s="6">
        <v>9776.6</v>
      </c>
      <c r="F994" s="6">
        <v>9720.7000000000007</v>
      </c>
      <c r="G994" s="6">
        <v>9757.4</v>
      </c>
      <c r="H994" s="6"/>
      <c r="I994" s="6"/>
      <c r="J994" s="6"/>
    </row>
    <row r="995" spans="3:10" x14ac:dyDescent="0.25">
      <c r="C995" s="7">
        <v>42472.791666666664</v>
      </c>
      <c r="D995" s="8">
        <v>9756.7000000000007</v>
      </c>
      <c r="E995" s="8">
        <v>9787.7999999999993</v>
      </c>
      <c r="F995" s="8">
        <v>9751.2000000000007</v>
      </c>
      <c r="G995" s="8">
        <v>9780.5</v>
      </c>
      <c r="H995" s="8"/>
      <c r="I995" s="8"/>
      <c r="J995" s="8"/>
    </row>
    <row r="996" spans="3:10" x14ac:dyDescent="0.25">
      <c r="C996" s="5">
        <v>42472.833333333336</v>
      </c>
      <c r="D996" s="6">
        <v>9781.1</v>
      </c>
      <c r="E996" s="6">
        <v>9785.6</v>
      </c>
      <c r="F996" s="6">
        <v>9768.7000000000007</v>
      </c>
      <c r="G996" s="6">
        <v>9784</v>
      </c>
      <c r="H996" s="6"/>
      <c r="I996" s="6"/>
      <c r="J996" s="6"/>
    </row>
    <row r="997" spans="3:10" x14ac:dyDescent="0.25">
      <c r="C997" s="7">
        <v>42472.875</v>
      </c>
      <c r="D997" s="8">
        <v>9783.9</v>
      </c>
      <c r="E997" s="8">
        <v>9796.7999999999993</v>
      </c>
      <c r="F997" s="8">
        <v>9777.7999999999993</v>
      </c>
      <c r="G997" s="8">
        <v>9789.5</v>
      </c>
      <c r="H997" s="8"/>
      <c r="I997" s="8"/>
      <c r="J997" s="8"/>
    </row>
    <row r="998" spans="3:10" x14ac:dyDescent="0.25">
      <c r="C998" s="5">
        <v>42472.916666666664</v>
      </c>
      <c r="D998" s="6">
        <v>9788.9</v>
      </c>
      <c r="E998" s="6">
        <v>9799.2000000000007</v>
      </c>
      <c r="F998" s="6">
        <v>9776.4</v>
      </c>
      <c r="G998" s="6">
        <v>9792.5</v>
      </c>
      <c r="H998" s="6"/>
      <c r="I998" s="6"/>
      <c r="J998" s="6"/>
    </row>
    <row r="999" spans="3:10" x14ac:dyDescent="0.25">
      <c r="C999" s="7">
        <v>42472.958333333336</v>
      </c>
      <c r="D999" s="8">
        <v>9790.4</v>
      </c>
      <c r="E999" s="8">
        <v>9795.2999999999993</v>
      </c>
      <c r="F999" s="8">
        <v>9782.7000000000007</v>
      </c>
      <c r="G999" s="8">
        <v>9792.7999999999993</v>
      </c>
      <c r="H999" s="8"/>
      <c r="I999" s="8"/>
      <c r="J999" s="8"/>
    </row>
    <row r="1000" spans="3:10" x14ac:dyDescent="0.25">
      <c r="C1000" s="5">
        <v>42473.041666666664</v>
      </c>
      <c r="D1000" s="6">
        <v>9794.2999999999993</v>
      </c>
      <c r="E1000" s="6">
        <v>9794.2999999999993</v>
      </c>
      <c r="F1000" s="6">
        <v>9784.6</v>
      </c>
      <c r="G1000" s="6">
        <v>9789.7000000000007</v>
      </c>
      <c r="H1000" s="6"/>
      <c r="I1000" s="6"/>
      <c r="J1000" s="6"/>
    </row>
    <row r="1001" spans="3:10" x14ac:dyDescent="0.25">
      <c r="C1001" s="7">
        <v>42473.083333333336</v>
      </c>
      <c r="D1001" s="8">
        <v>9789.5</v>
      </c>
      <c r="E1001" s="8">
        <v>9795.7000000000007</v>
      </c>
      <c r="F1001" s="8">
        <v>9787</v>
      </c>
      <c r="G1001" s="8">
        <v>9793.2999999999993</v>
      </c>
      <c r="H1001" s="8"/>
      <c r="I1001" s="8"/>
      <c r="J1001" s="8"/>
    </row>
    <row r="1002" spans="3:10" x14ac:dyDescent="0.25">
      <c r="C1002" s="5">
        <v>42473.125</v>
      </c>
      <c r="D1002" s="6">
        <v>9793.7999999999993</v>
      </c>
      <c r="E1002" s="6">
        <v>9799.9</v>
      </c>
      <c r="F1002" s="6">
        <v>9790.2000000000007</v>
      </c>
      <c r="G1002" s="6">
        <v>9792.7000000000007</v>
      </c>
      <c r="H1002" s="6"/>
      <c r="I1002" s="6"/>
      <c r="J1002" s="6"/>
    </row>
    <row r="1003" spans="3:10" x14ac:dyDescent="0.25">
      <c r="C1003" s="7">
        <v>42473.166666666664</v>
      </c>
      <c r="D1003" s="8">
        <v>9794</v>
      </c>
      <c r="E1003" s="8">
        <v>9816</v>
      </c>
      <c r="F1003" s="8">
        <v>9791.2999999999993</v>
      </c>
      <c r="G1003" s="8">
        <v>9814.4</v>
      </c>
      <c r="H1003" s="8"/>
      <c r="I1003" s="8"/>
      <c r="J1003" s="8"/>
    </row>
    <row r="1004" spans="3:10" x14ac:dyDescent="0.25">
      <c r="C1004" s="5">
        <v>42473.208333333336</v>
      </c>
      <c r="D1004" s="6">
        <v>9815.9</v>
      </c>
      <c r="E1004" s="6">
        <v>9838.9</v>
      </c>
      <c r="F1004" s="6">
        <v>9815.7000000000007</v>
      </c>
      <c r="G1004" s="6">
        <v>9829.1</v>
      </c>
      <c r="H1004" s="6"/>
      <c r="I1004" s="6"/>
      <c r="J1004" s="6"/>
    </row>
    <row r="1005" spans="3:10" x14ac:dyDescent="0.25">
      <c r="C1005" s="7">
        <v>42473.25</v>
      </c>
      <c r="D1005" s="8">
        <v>9829.2999999999993</v>
      </c>
      <c r="E1005" s="8">
        <v>9842</v>
      </c>
      <c r="F1005" s="8">
        <v>9827.7999999999993</v>
      </c>
      <c r="G1005" s="8">
        <v>9841.2000000000007</v>
      </c>
      <c r="H1005" s="8"/>
      <c r="I1005" s="8"/>
      <c r="J1005" s="8"/>
    </row>
    <row r="1006" spans="3:10" x14ac:dyDescent="0.25">
      <c r="C1006" s="5">
        <v>42473.291666666664</v>
      </c>
      <c r="D1006" s="6">
        <v>9840.4</v>
      </c>
      <c r="E1006" s="6">
        <v>9840.5</v>
      </c>
      <c r="F1006" s="6">
        <v>9830.7000000000007</v>
      </c>
      <c r="G1006" s="6">
        <v>9838.2000000000007</v>
      </c>
      <c r="H1006" s="6"/>
      <c r="I1006" s="6"/>
      <c r="J1006" s="6"/>
    </row>
    <row r="1007" spans="3:10" x14ac:dyDescent="0.25">
      <c r="C1007" s="7">
        <v>42473.333333333336</v>
      </c>
      <c r="D1007" s="8">
        <v>9837.6</v>
      </c>
      <c r="E1007" s="8">
        <v>9856.7999999999993</v>
      </c>
      <c r="F1007" s="8">
        <v>9835</v>
      </c>
      <c r="G1007" s="8">
        <v>9856.4</v>
      </c>
      <c r="H1007" s="8"/>
      <c r="I1007" s="8"/>
      <c r="J1007" s="8"/>
    </row>
    <row r="1008" spans="3:10" x14ac:dyDescent="0.25">
      <c r="C1008" s="5">
        <v>42473.375</v>
      </c>
      <c r="D1008" s="6">
        <v>9856.1</v>
      </c>
      <c r="E1008" s="6">
        <v>9912.1</v>
      </c>
      <c r="F1008" s="6">
        <v>9856.1</v>
      </c>
      <c r="G1008" s="6">
        <v>9896.1</v>
      </c>
      <c r="H1008" s="6"/>
      <c r="I1008" s="6"/>
      <c r="J1008" s="6"/>
    </row>
    <row r="1009" spans="3:10" x14ac:dyDescent="0.25">
      <c r="C1009" s="7">
        <v>42473.416666666664</v>
      </c>
      <c r="D1009" s="8">
        <v>9895.2000000000007</v>
      </c>
      <c r="E1009" s="8">
        <v>9960.2999999999993</v>
      </c>
      <c r="F1009" s="8">
        <v>9894.4</v>
      </c>
      <c r="G1009" s="8">
        <v>9957.7000000000007</v>
      </c>
      <c r="H1009" s="8"/>
      <c r="I1009" s="8"/>
      <c r="J1009" s="8"/>
    </row>
    <row r="1010" spans="3:10" x14ac:dyDescent="0.25">
      <c r="C1010" s="5">
        <v>42473.458333333336</v>
      </c>
      <c r="D1010" s="6">
        <v>9958</v>
      </c>
      <c r="E1010" s="6">
        <v>9971.2999999999993</v>
      </c>
      <c r="F1010" s="6">
        <v>9943</v>
      </c>
      <c r="G1010" s="6">
        <v>9963.7000000000007</v>
      </c>
      <c r="H1010" s="6"/>
      <c r="I1010" s="6"/>
      <c r="J1010" s="6"/>
    </row>
    <row r="1011" spans="3:10" x14ac:dyDescent="0.25">
      <c r="C1011" s="7">
        <v>42473.5</v>
      </c>
      <c r="D1011" s="8">
        <v>9963.6</v>
      </c>
      <c r="E1011" s="8">
        <v>9998.4</v>
      </c>
      <c r="F1011" s="8">
        <v>9962.6</v>
      </c>
      <c r="G1011" s="8">
        <v>9983.2999999999993</v>
      </c>
      <c r="H1011" s="8"/>
      <c r="I1011" s="8"/>
      <c r="J1011" s="8"/>
    </row>
    <row r="1012" spans="3:10" x14ac:dyDescent="0.25">
      <c r="C1012" s="5">
        <v>42473.541666666664</v>
      </c>
      <c r="D1012" s="6">
        <v>9983.2000000000007</v>
      </c>
      <c r="E1012" s="6">
        <v>9990.6</v>
      </c>
      <c r="F1012" s="6">
        <v>9956.2000000000007</v>
      </c>
      <c r="G1012" s="6">
        <v>9980.7000000000007</v>
      </c>
      <c r="H1012" s="6"/>
      <c r="I1012" s="6"/>
      <c r="J1012" s="6"/>
    </row>
    <row r="1013" spans="3:10" x14ac:dyDescent="0.25">
      <c r="C1013" s="7">
        <v>42473.583333333336</v>
      </c>
      <c r="D1013" s="8">
        <v>9980.4</v>
      </c>
      <c r="E1013" s="8">
        <v>9993.5</v>
      </c>
      <c r="F1013" s="8">
        <v>9967.9</v>
      </c>
      <c r="G1013" s="8">
        <v>9987.2000000000007</v>
      </c>
      <c r="H1013" s="8"/>
      <c r="I1013" s="8"/>
      <c r="J1013" s="8"/>
    </row>
    <row r="1014" spans="3:10" x14ac:dyDescent="0.25">
      <c r="C1014" s="5">
        <v>42473.625</v>
      </c>
      <c r="D1014" s="6">
        <v>9986.7999999999993</v>
      </c>
      <c r="E1014" s="6">
        <v>9987.7999999999993</v>
      </c>
      <c r="F1014" s="6">
        <v>9949.6</v>
      </c>
      <c r="G1014" s="6">
        <v>9957.6</v>
      </c>
      <c r="H1014" s="6"/>
      <c r="I1014" s="6"/>
      <c r="J1014" s="6"/>
    </row>
    <row r="1015" spans="3:10" x14ac:dyDescent="0.25">
      <c r="C1015" s="7">
        <v>42473.666666666664</v>
      </c>
      <c r="D1015" s="8">
        <v>9957.4</v>
      </c>
      <c r="E1015" s="8">
        <v>9996.2999999999993</v>
      </c>
      <c r="F1015" s="8">
        <v>9948.1</v>
      </c>
      <c r="G1015" s="8">
        <v>9989.9</v>
      </c>
      <c r="H1015" s="8"/>
      <c r="I1015" s="8"/>
      <c r="J1015" s="8"/>
    </row>
    <row r="1016" spans="3:10" x14ac:dyDescent="0.25">
      <c r="C1016" s="5">
        <v>42473.708333333336</v>
      </c>
      <c r="D1016" s="6">
        <v>9990</v>
      </c>
      <c r="E1016" s="6">
        <v>10003.299999999999</v>
      </c>
      <c r="F1016" s="6">
        <v>9961.5</v>
      </c>
      <c r="G1016" s="6">
        <v>9974.7999999999993</v>
      </c>
      <c r="H1016" s="6"/>
      <c r="I1016" s="6"/>
      <c r="J1016" s="6"/>
    </row>
    <row r="1017" spans="3:10" x14ac:dyDescent="0.25">
      <c r="C1017" s="7">
        <v>42473.75</v>
      </c>
      <c r="D1017" s="8">
        <v>9974.2000000000007</v>
      </c>
      <c r="E1017" s="8">
        <v>10032.1</v>
      </c>
      <c r="F1017" s="8">
        <v>9966.7000000000007</v>
      </c>
      <c r="G1017" s="8">
        <v>10016.1</v>
      </c>
      <c r="H1017" s="8"/>
      <c r="I1017" s="8"/>
      <c r="J1017" s="8"/>
    </row>
    <row r="1018" spans="3:10" x14ac:dyDescent="0.25">
      <c r="C1018" s="5">
        <v>42473.791666666664</v>
      </c>
      <c r="D1018" s="6">
        <v>10015.6</v>
      </c>
      <c r="E1018" s="6">
        <v>10017.700000000001</v>
      </c>
      <c r="F1018" s="6">
        <v>9993.7000000000007</v>
      </c>
      <c r="G1018" s="6">
        <v>10007.299999999999</v>
      </c>
      <c r="H1018" s="6"/>
      <c r="I1018" s="6"/>
      <c r="J1018" s="6"/>
    </row>
    <row r="1019" spans="3:10" x14ac:dyDescent="0.25">
      <c r="C1019" s="7">
        <v>42473.833333333336</v>
      </c>
      <c r="D1019" s="8">
        <v>10007.6</v>
      </c>
      <c r="E1019" s="8">
        <v>10019.700000000001</v>
      </c>
      <c r="F1019" s="8">
        <v>9998.2999999999993</v>
      </c>
      <c r="G1019" s="8">
        <v>10016</v>
      </c>
      <c r="H1019" s="8"/>
      <c r="I1019" s="8"/>
      <c r="J1019" s="8"/>
    </row>
    <row r="1020" spans="3:10" x14ac:dyDescent="0.25">
      <c r="C1020" s="5">
        <v>42473.875</v>
      </c>
      <c r="D1020" s="6">
        <v>10016.200000000001</v>
      </c>
      <c r="E1020" s="6">
        <v>10026</v>
      </c>
      <c r="F1020" s="6">
        <v>10010.200000000001</v>
      </c>
      <c r="G1020" s="6">
        <v>10016.200000000001</v>
      </c>
      <c r="H1020" s="6"/>
      <c r="I1020" s="6"/>
      <c r="J1020" s="6"/>
    </row>
    <row r="1021" spans="3:10" x14ac:dyDescent="0.25">
      <c r="C1021" s="7">
        <v>42473.916666666664</v>
      </c>
      <c r="D1021" s="8">
        <v>10015.200000000001</v>
      </c>
      <c r="E1021" s="8">
        <v>10041.799999999999</v>
      </c>
      <c r="F1021" s="8">
        <v>10014.200000000001</v>
      </c>
      <c r="G1021" s="8">
        <v>10018.299999999999</v>
      </c>
      <c r="H1021" s="8"/>
      <c r="I1021" s="8"/>
      <c r="J1021" s="8"/>
    </row>
    <row r="1022" spans="3:10" x14ac:dyDescent="0.25">
      <c r="C1022" s="5">
        <v>42473.958333333336</v>
      </c>
      <c r="D1022" s="6">
        <v>10016.4</v>
      </c>
      <c r="E1022" s="6">
        <v>10026.5</v>
      </c>
      <c r="F1022" s="6">
        <v>10014.1</v>
      </c>
      <c r="G1022" s="6">
        <v>10020.5</v>
      </c>
      <c r="H1022" s="6"/>
      <c r="I1022" s="6"/>
      <c r="J1022" s="6"/>
    </row>
    <row r="1023" spans="3:10" x14ac:dyDescent="0.25">
      <c r="C1023" s="7">
        <v>42474.041666666664</v>
      </c>
      <c r="D1023" s="8">
        <v>10028.6</v>
      </c>
      <c r="E1023" s="8">
        <v>10028.6</v>
      </c>
      <c r="F1023" s="8">
        <v>10019.799999999999</v>
      </c>
      <c r="G1023" s="8">
        <v>10021.4</v>
      </c>
      <c r="H1023" s="8"/>
      <c r="I1023" s="8"/>
      <c r="J1023" s="8"/>
    </row>
    <row r="1024" spans="3:10" x14ac:dyDescent="0.25">
      <c r="C1024" s="5">
        <v>42474.083333333336</v>
      </c>
      <c r="D1024" s="6">
        <v>10023.799999999999</v>
      </c>
      <c r="E1024" s="6">
        <v>10028.299999999999</v>
      </c>
      <c r="F1024" s="6">
        <v>10019.5</v>
      </c>
      <c r="G1024" s="6">
        <v>10027.1</v>
      </c>
      <c r="H1024" s="6"/>
      <c r="I1024" s="6"/>
      <c r="J1024" s="6"/>
    </row>
    <row r="1025" spans="3:10" x14ac:dyDescent="0.25">
      <c r="C1025" s="7">
        <v>42474.125</v>
      </c>
      <c r="D1025" s="8">
        <v>10026.5</v>
      </c>
      <c r="E1025" s="8">
        <v>10026.5</v>
      </c>
      <c r="F1025" s="8">
        <v>10012.299999999999</v>
      </c>
      <c r="G1025" s="8">
        <v>10013.799999999999</v>
      </c>
      <c r="H1025" s="8"/>
      <c r="I1025" s="8"/>
      <c r="J1025" s="8"/>
    </row>
    <row r="1026" spans="3:10" x14ac:dyDescent="0.25">
      <c r="C1026" s="5">
        <v>42474.166666666664</v>
      </c>
      <c r="D1026" s="6">
        <v>10013.9</v>
      </c>
      <c r="E1026" s="6">
        <v>10021.200000000001</v>
      </c>
      <c r="F1026" s="6">
        <v>10011.299999999999</v>
      </c>
      <c r="G1026" s="6">
        <v>10011.700000000001</v>
      </c>
      <c r="H1026" s="6"/>
      <c r="I1026" s="6"/>
      <c r="J1026" s="6"/>
    </row>
    <row r="1027" spans="3:10" x14ac:dyDescent="0.25">
      <c r="C1027" s="7">
        <v>42474.208333333336</v>
      </c>
      <c r="D1027" s="8">
        <v>10011.9</v>
      </c>
      <c r="E1027" s="8">
        <v>10021.200000000001</v>
      </c>
      <c r="F1027" s="8">
        <v>10010.5</v>
      </c>
      <c r="G1027" s="8">
        <v>10021.1</v>
      </c>
      <c r="H1027" s="8"/>
      <c r="I1027" s="8"/>
      <c r="J1027" s="8"/>
    </row>
    <row r="1028" spans="3:10" x14ac:dyDescent="0.25">
      <c r="C1028" s="5">
        <v>42474.25</v>
      </c>
      <c r="D1028" s="6">
        <v>10021</v>
      </c>
      <c r="E1028" s="6">
        <v>10021.1</v>
      </c>
      <c r="F1028" s="6">
        <v>10013.700000000001</v>
      </c>
      <c r="G1028" s="6">
        <v>10017.4</v>
      </c>
      <c r="H1028" s="6"/>
      <c r="I1028" s="6"/>
      <c r="J1028" s="6"/>
    </row>
    <row r="1029" spans="3:10" x14ac:dyDescent="0.25">
      <c r="C1029" s="7">
        <v>42474.291666666664</v>
      </c>
      <c r="D1029" s="8">
        <v>10017.6</v>
      </c>
      <c r="E1029" s="8">
        <v>10032</v>
      </c>
      <c r="F1029" s="8">
        <v>10017.200000000001</v>
      </c>
      <c r="G1029" s="8">
        <v>10026.1</v>
      </c>
      <c r="H1029" s="8"/>
      <c r="I1029" s="8"/>
      <c r="J1029" s="8"/>
    </row>
    <row r="1030" spans="3:10" x14ac:dyDescent="0.25">
      <c r="C1030" s="5">
        <v>42474.333333333336</v>
      </c>
      <c r="D1030" s="6">
        <v>10025.9</v>
      </c>
      <c r="E1030" s="6">
        <v>10039.4</v>
      </c>
      <c r="F1030" s="6">
        <v>10019.4</v>
      </c>
      <c r="G1030" s="6">
        <v>10037.4</v>
      </c>
      <c r="H1030" s="6"/>
      <c r="I1030" s="6"/>
      <c r="J1030" s="6"/>
    </row>
    <row r="1031" spans="3:10" x14ac:dyDescent="0.25">
      <c r="C1031" s="7">
        <v>42474.375</v>
      </c>
      <c r="D1031" s="8">
        <v>10036.799999999999</v>
      </c>
      <c r="E1031" s="8">
        <v>10060</v>
      </c>
      <c r="F1031" s="8">
        <v>10027</v>
      </c>
      <c r="G1031" s="8">
        <v>10046.6</v>
      </c>
      <c r="H1031" s="8"/>
      <c r="I1031" s="8"/>
      <c r="J1031" s="8"/>
    </row>
    <row r="1032" spans="3:10" x14ac:dyDescent="0.25">
      <c r="C1032" s="5">
        <v>42474.416666666664</v>
      </c>
      <c r="D1032" s="6">
        <v>10046.4</v>
      </c>
      <c r="E1032" s="6">
        <v>10076.799999999999</v>
      </c>
      <c r="F1032" s="6">
        <v>10015.299999999999</v>
      </c>
      <c r="G1032" s="6">
        <v>10042.299999999999</v>
      </c>
      <c r="H1032" s="6"/>
      <c r="I1032" s="6"/>
      <c r="J1032" s="6"/>
    </row>
    <row r="1033" spans="3:10" x14ac:dyDescent="0.25">
      <c r="C1033" s="7">
        <v>42474.458333333336</v>
      </c>
      <c r="D1033" s="8">
        <v>10042</v>
      </c>
      <c r="E1033" s="8">
        <v>10066.700000000001</v>
      </c>
      <c r="F1033" s="8">
        <v>10028.200000000001</v>
      </c>
      <c r="G1033" s="8">
        <v>10052</v>
      </c>
      <c r="H1033" s="8"/>
      <c r="I1033" s="8"/>
      <c r="J1033" s="8"/>
    </row>
    <row r="1034" spans="3:10" x14ac:dyDescent="0.25">
      <c r="C1034" s="5">
        <v>42474.5</v>
      </c>
      <c r="D1034" s="6">
        <v>10052.1</v>
      </c>
      <c r="E1034" s="6">
        <v>10060.9</v>
      </c>
      <c r="F1034" s="6">
        <v>10022.200000000001</v>
      </c>
      <c r="G1034" s="6">
        <v>10050.4</v>
      </c>
      <c r="H1034" s="6"/>
      <c r="I1034" s="6"/>
      <c r="J1034" s="6"/>
    </row>
    <row r="1035" spans="3:10" x14ac:dyDescent="0.25">
      <c r="C1035" s="7">
        <v>42474.541666666664</v>
      </c>
      <c r="D1035" s="8">
        <v>10050.200000000001</v>
      </c>
      <c r="E1035" s="8">
        <v>10061.700000000001</v>
      </c>
      <c r="F1035" s="8">
        <v>10026.700000000001</v>
      </c>
      <c r="G1035" s="8">
        <v>10040.4</v>
      </c>
      <c r="H1035" s="8"/>
      <c r="I1035" s="8"/>
      <c r="J1035" s="8"/>
    </row>
    <row r="1036" spans="3:10" x14ac:dyDescent="0.25">
      <c r="C1036" s="5">
        <v>42474.583333333336</v>
      </c>
      <c r="D1036" s="6">
        <v>10040.1</v>
      </c>
      <c r="E1036" s="6">
        <v>10052.6</v>
      </c>
      <c r="F1036" s="6">
        <v>10023.5</v>
      </c>
      <c r="G1036" s="6">
        <v>10042</v>
      </c>
      <c r="H1036" s="6"/>
      <c r="I1036" s="6"/>
      <c r="J1036" s="6"/>
    </row>
    <row r="1037" spans="3:10" x14ac:dyDescent="0.25">
      <c r="C1037" s="7">
        <v>42474.625</v>
      </c>
      <c r="D1037" s="8">
        <v>10041.700000000001</v>
      </c>
      <c r="E1037" s="8">
        <v>10093.799999999999</v>
      </c>
      <c r="F1037" s="8">
        <v>10037.299999999999</v>
      </c>
      <c r="G1037" s="8">
        <v>10089.5</v>
      </c>
      <c r="H1037" s="8"/>
      <c r="I1037" s="8"/>
      <c r="J1037" s="8"/>
    </row>
    <row r="1038" spans="3:10" x14ac:dyDescent="0.25">
      <c r="C1038" s="5">
        <v>42474.666666666664</v>
      </c>
      <c r="D1038" s="6">
        <v>10089.799999999999</v>
      </c>
      <c r="E1038" s="6">
        <v>10101.799999999999</v>
      </c>
      <c r="F1038" s="6">
        <v>10063.799999999999</v>
      </c>
      <c r="G1038" s="6">
        <v>10070.799999999999</v>
      </c>
      <c r="H1038" s="6"/>
      <c r="I1038" s="6"/>
      <c r="J1038" s="6"/>
    </row>
    <row r="1039" spans="3:10" x14ac:dyDescent="0.25">
      <c r="C1039" s="7">
        <v>42474.708333333336</v>
      </c>
      <c r="D1039" s="8">
        <v>10071.200000000001</v>
      </c>
      <c r="E1039" s="8">
        <v>10097.5</v>
      </c>
      <c r="F1039" s="8">
        <v>10064.4</v>
      </c>
      <c r="G1039" s="8">
        <v>10085.5</v>
      </c>
      <c r="H1039" s="8"/>
      <c r="I1039" s="8"/>
      <c r="J1039" s="8"/>
    </row>
    <row r="1040" spans="3:10" x14ac:dyDescent="0.25">
      <c r="C1040" s="5">
        <v>42474.75</v>
      </c>
      <c r="D1040" s="6">
        <v>10084.4</v>
      </c>
      <c r="E1040" s="6">
        <v>10103.5</v>
      </c>
      <c r="F1040" s="6">
        <v>10075.700000000001</v>
      </c>
      <c r="G1040" s="6">
        <v>10090.4</v>
      </c>
      <c r="H1040" s="6"/>
      <c r="I1040" s="6"/>
      <c r="J1040" s="6"/>
    </row>
    <row r="1041" spans="3:10" x14ac:dyDescent="0.25">
      <c r="C1041" s="7">
        <v>42474.791666666664</v>
      </c>
      <c r="D1041" s="8">
        <v>10090.299999999999</v>
      </c>
      <c r="E1041" s="8">
        <v>10098.6</v>
      </c>
      <c r="F1041" s="8">
        <v>10082.5</v>
      </c>
      <c r="G1041" s="8">
        <v>10097.700000000001</v>
      </c>
      <c r="H1041" s="8"/>
      <c r="I1041" s="8"/>
      <c r="J1041" s="8"/>
    </row>
    <row r="1042" spans="3:10" x14ac:dyDescent="0.25">
      <c r="C1042" s="5">
        <v>42474.833333333336</v>
      </c>
      <c r="D1042" s="6">
        <v>10097.799999999999</v>
      </c>
      <c r="E1042" s="6">
        <v>10106.5</v>
      </c>
      <c r="F1042" s="6">
        <v>10083.200000000001</v>
      </c>
      <c r="G1042" s="6">
        <v>10083.299999999999</v>
      </c>
      <c r="H1042" s="6"/>
      <c r="I1042" s="6"/>
      <c r="J1042" s="6"/>
    </row>
    <row r="1043" spans="3:10" x14ac:dyDescent="0.25">
      <c r="C1043" s="7">
        <v>42474.875</v>
      </c>
      <c r="D1043" s="8">
        <v>10083.799999999999</v>
      </c>
      <c r="E1043" s="8">
        <v>10090.799999999999</v>
      </c>
      <c r="F1043" s="8">
        <v>10076.799999999999</v>
      </c>
      <c r="G1043" s="8">
        <v>10082.299999999999</v>
      </c>
      <c r="H1043" s="8"/>
      <c r="I1043" s="8"/>
      <c r="J1043" s="8"/>
    </row>
    <row r="1044" spans="3:10" x14ac:dyDescent="0.25">
      <c r="C1044" s="5">
        <v>42474.916666666664</v>
      </c>
      <c r="D1044" s="6">
        <v>10082.6</v>
      </c>
      <c r="E1044" s="6">
        <v>10093.700000000001</v>
      </c>
      <c r="F1044" s="6">
        <v>10079.4</v>
      </c>
      <c r="G1044" s="6">
        <v>10085.6</v>
      </c>
      <c r="H1044" s="6"/>
      <c r="I1044" s="6"/>
      <c r="J1044" s="6"/>
    </row>
    <row r="1045" spans="3:10" x14ac:dyDescent="0.25">
      <c r="C1045" s="7">
        <v>42474.958333333336</v>
      </c>
      <c r="D1045" s="8">
        <v>10085.299999999999</v>
      </c>
      <c r="E1045" s="8">
        <v>10095.700000000001</v>
      </c>
      <c r="F1045" s="8">
        <v>10080.4</v>
      </c>
      <c r="G1045" s="8">
        <v>10095.700000000001</v>
      </c>
      <c r="H1045" s="8"/>
      <c r="I1045" s="8"/>
      <c r="J1045" s="8"/>
    </row>
    <row r="1046" spans="3:10" x14ac:dyDescent="0.25">
      <c r="C1046" s="5">
        <v>42475.041666666664</v>
      </c>
      <c r="D1046" s="6">
        <v>10088.799999999999</v>
      </c>
      <c r="E1046" s="6">
        <v>10095.1</v>
      </c>
      <c r="F1046" s="6">
        <v>10079.1</v>
      </c>
      <c r="G1046" s="6">
        <v>10081.5</v>
      </c>
      <c r="H1046" s="6"/>
      <c r="I1046" s="6"/>
      <c r="J1046" s="6"/>
    </row>
    <row r="1047" spans="3:10" x14ac:dyDescent="0.25">
      <c r="C1047" s="7">
        <v>42475.083333333336</v>
      </c>
      <c r="D1047" s="8">
        <v>10081.6</v>
      </c>
      <c r="E1047" s="8">
        <v>10084.200000000001</v>
      </c>
      <c r="F1047" s="8">
        <v>10080.200000000001</v>
      </c>
      <c r="G1047" s="8">
        <v>10080.299999999999</v>
      </c>
      <c r="H1047" s="8"/>
      <c r="I1047" s="8"/>
      <c r="J1047" s="8"/>
    </row>
    <row r="1048" spans="3:10" x14ac:dyDescent="0.25">
      <c r="C1048" s="5">
        <v>42475.125</v>
      </c>
      <c r="D1048" s="6">
        <v>10080.9</v>
      </c>
      <c r="E1048" s="6">
        <v>10100.5</v>
      </c>
      <c r="F1048" s="6">
        <v>10079</v>
      </c>
      <c r="G1048" s="6">
        <v>10086</v>
      </c>
      <c r="H1048" s="6"/>
      <c r="I1048" s="6"/>
      <c r="J1048" s="6"/>
    </row>
    <row r="1049" spans="3:10" x14ac:dyDescent="0.25">
      <c r="C1049" s="7">
        <v>42475.166666666664</v>
      </c>
      <c r="D1049" s="8">
        <v>10085.1</v>
      </c>
      <c r="E1049" s="8">
        <v>10091.5</v>
      </c>
      <c r="F1049" s="8">
        <v>10079.9</v>
      </c>
      <c r="G1049" s="8">
        <v>10086.700000000001</v>
      </c>
      <c r="H1049" s="8"/>
      <c r="I1049" s="8"/>
      <c r="J1049" s="8"/>
    </row>
    <row r="1050" spans="3:10" x14ac:dyDescent="0.25">
      <c r="C1050" s="5">
        <v>42475.208333333336</v>
      </c>
      <c r="D1050" s="6">
        <v>10087.9</v>
      </c>
      <c r="E1050" s="6">
        <v>10097.1</v>
      </c>
      <c r="F1050" s="6">
        <v>10078</v>
      </c>
      <c r="G1050" s="6">
        <v>10090.4</v>
      </c>
      <c r="H1050" s="6"/>
      <c r="I1050" s="6"/>
      <c r="J1050" s="6"/>
    </row>
    <row r="1051" spans="3:10" x14ac:dyDescent="0.25">
      <c r="C1051" s="7">
        <v>42475.25</v>
      </c>
      <c r="D1051" s="8">
        <v>10090.5</v>
      </c>
      <c r="E1051" s="8">
        <v>10090.5</v>
      </c>
      <c r="F1051" s="8">
        <v>10077.6</v>
      </c>
      <c r="G1051" s="8">
        <v>10079.799999999999</v>
      </c>
      <c r="H1051" s="8"/>
      <c r="I1051" s="8"/>
      <c r="J1051" s="8"/>
    </row>
    <row r="1052" spans="3:10" x14ac:dyDescent="0.25">
      <c r="C1052" s="5">
        <v>42475.291666666664</v>
      </c>
      <c r="D1052" s="6">
        <v>10078.700000000001</v>
      </c>
      <c r="E1052" s="6">
        <v>10088.799999999999</v>
      </c>
      <c r="F1052" s="6">
        <v>10078.700000000001</v>
      </c>
      <c r="G1052" s="6">
        <v>10088.799999999999</v>
      </c>
      <c r="H1052" s="6"/>
      <c r="I1052" s="6"/>
      <c r="J1052" s="6"/>
    </row>
    <row r="1053" spans="3:10" x14ac:dyDescent="0.25">
      <c r="C1053" s="7">
        <v>42475.333333333336</v>
      </c>
      <c r="D1053" s="8">
        <v>10089.4</v>
      </c>
      <c r="E1053" s="8">
        <v>10092.6</v>
      </c>
      <c r="F1053" s="8">
        <v>10073</v>
      </c>
      <c r="G1053" s="8">
        <v>10078.799999999999</v>
      </c>
      <c r="H1053" s="8"/>
      <c r="I1053" s="8"/>
      <c r="J1053" s="8"/>
    </row>
    <row r="1054" spans="3:10" x14ac:dyDescent="0.25">
      <c r="C1054" s="5">
        <v>42475.375</v>
      </c>
      <c r="D1054" s="6">
        <v>10078.5</v>
      </c>
      <c r="E1054" s="6">
        <v>10094.799999999999</v>
      </c>
      <c r="F1054" s="6">
        <v>10051.799999999999</v>
      </c>
      <c r="G1054" s="6">
        <v>10058.200000000001</v>
      </c>
      <c r="H1054" s="6"/>
      <c r="I1054" s="6"/>
      <c r="J1054" s="6"/>
    </row>
    <row r="1055" spans="3:10" x14ac:dyDescent="0.25">
      <c r="C1055" s="7">
        <v>42475.416666666664</v>
      </c>
      <c r="D1055" s="8">
        <v>10057.4</v>
      </c>
      <c r="E1055" s="8">
        <v>10073.799999999999</v>
      </c>
      <c r="F1055" s="8">
        <v>10031.5</v>
      </c>
      <c r="G1055" s="8">
        <v>10045.4</v>
      </c>
      <c r="H1055" s="8"/>
      <c r="I1055" s="8"/>
      <c r="J1055" s="8"/>
    </row>
    <row r="1056" spans="3:10" x14ac:dyDescent="0.25">
      <c r="C1056" s="5">
        <v>42475.458333333336</v>
      </c>
      <c r="D1056" s="6">
        <v>10045.5</v>
      </c>
      <c r="E1056" s="6">
        <v>10047.299999999999</v>
      </c>
      <c r="F1056" s="6">
        <v>10018</v>
      </c>
      <c r="G1056" s="6">
        <v>10038.799999999999</v>
      </c>
      <c r="H1056" s="6"/>
      <c r="I1056" s="6"/>
      <c r="J1056" s="6"/>
    </row>
    <row r="1057" spans="3:10" x14ac:dyDescent="0.25">
      <c r="C1057" s="7">
        <v>42475.5</v>
      </c>
      <c r="D1057" s="8">
        <v>10038.700000000001</v>
      </c>
      <c r="E1057" s="8">
        <v>10061.6</v>
      </c>
      <c r="F1057" s="8">
        <v>10032.9</v>
      </c>
      <c r="G1057" s="8">
        <v>10055.799999999999</v>
      </c>
      <c r="H1057" s="8"/>
      <c r="I1057" s="8"/>
      <c r="J1057" s="8"/>
    </row>
    <row r="1058" spans="3:10" x14ac:dyDescent="0.25">
      <c r="C1058" s="5">
        <v>42475.541666666664</v>
      </c>
      <c r="D1058" s="6">
        <v>10055.700000000001</v>
      </c>
      <c r="E1058" s="6">
        <v>10057.299999999999</v>
      </c>
      <c r="F1058" s="6">
        <v>10026.299999999999</v>
      </c>
      <c r="G1058" s="6">
        <v>10027.700000000001</v>
      </c>
      <c r="H1058" s="6"/>
      <c r="I1058" s="6"/>
      <c r="J1058" s="6"/>
    </row>
    <row r="1059" spans="3:10" x14ac:dyDescent="0.25">
      <c r="C1059" s="7">
        <v>42475.583333333336</v>
      </c>
      <c r="D1059" s="8">
        <v>10027.799999999999</v>
      </c>
      <c r="E1059" s="8">
        <v>10044.5</v>
      </c>
      <c r="F1059" s="8">
        <v>10011</v>
      </c>
      <c r="G1059" s="8">
        <v>10037</v>
      </c>
      <c r="H1059" s="8"/>
      <c r="I1059" s="8"/>
      <c r="J1059" s="8"/>
    </row>
    <row r="1060" spans="3:10" x14ac:dyDescent="0.25">
      <c r="C1060" s="5">
        <v>42475.625</v>
      </c>
      <c r="D1060" s="6">
        <v>10037.299999999999</v>
      </c>
      <c r="E1060" s="6">
        <v>10067.4</v>
      </c>
      <c r="F1060" s="6">
        <v>10032.4</v>
      </c>
      <c r="G1060" s="6">
        <v>10052.6</v>
      </c>
      <c r="H1060" s="6"/>
      <c r="I1060" s="6"/>
      <c r="J1060" s="6"/>
    </row>
    <row r="1061" spans="3:10" x14ac:dyDescent="0.25">
      <c r="C1061" s="7">
        <v>42475.666666666664</v>
      </c>
      <c r="D1061" s="8">
        <v>10052.799999999999</v>
      </c>
      <c r="E1061" s="8">
        <v>10070.4</v>
      </c>
      <c r="F1061" s="8">
        <v>10047.299999999999</v>
      </c>
      <c r="G1061" s="8">
        <v>10059</v>
      </c>
      <c r="H1061" s="8"/>
      <c r="I1061" s="8"/>
      <c r="J1061" s="8"/>
    </row>
    <row r="1062" spans="3:10" x14ac:dyDescent="0.25">
      <c r="C1062" s="5">
        <v>42475.708333333336</v>
      </c>
      <c r="D1062" s="6">
        <v>10057.799999999999</v>
      </c>
      <c r="E1062" s="6">
        <v>10063.799999999999</v>
      </c>
      <c r="F1062" s="6">
        <v>10033.799999999999</v>
      </c>
      <c r="G1062" s="6">
        <v>10053.799999999999</v>
      </c>
      <c r="H1062" s="6"/>
      <c r="I1062" s="6"/>
      <c r="J1062" s="6"/>
    </row>
    <row r="1063" spans="3:10" x14ac:dyDescent="0.25">
      <c r="C1063" s="7">
        <v>42475.75</v>
      </c>
      <c r="D1063" s="8">
        <v>10053</v>
      </c>
      <c r="E1063" s="8">
        <v>10062.799999999999</v>
      </c>
      <c r="F1063" s="8">
        <v>10044.299999999999</v>
      </c>
      <c r="G1063" s="8">
        <v>10046.799999999999</v>
      </c>
      <c r="H1063" s="8"/>
      <c r="I1063" s="8"/>
      <c r="J1063" s="8"/>
    </row>
    <row r="1064" spans="3:10" x14ac:dyDescent="0.25">
      <c r="C1064" s="5">
        <v>42475.791666666664</v>
      </c>
      <c r="D1064" s="6">
        <v>10047</v>
      </c>
      <c r="E1064" s="6">
        <v>10049.799999999999</v>
      </c>
      <c r="F1064" s="6">
        <v>10040.299999999999</v>
      </c>
      <c r="G1064" s="6">
        <v>10043</v>
      </c>
      <c r="H1064" s="6"/>
      <c r="I1064" s="6"/>
      <c r="J1064" s="6"/>
    </row>
    <row r="1065" spans="3:10" x14ac:dyDescent="0.25">
      <c r="C1065" s="7">
        <v>42475.833333333336</v>
      </c>
      <c r="D1065" s="8">
        <v>10042.9</v>
      </c>
      <c r="E1065" s="8">
        <v>10044.200000000001</v>
      </c>
      <c r="F1065" s="8">
        <v>10026</v>
      </c>
      <c r="G1065" s="8">
        <v>10033.5</v>
      </c>
      <c r="H1065" s="8"/>
      <c r="I1065" s="8"/>
      <c r="J1065" s="8"/>
    </row>
    <row r="1066" spans="3:10" x14ac:dyDescent="0.25">
      <c r="C1066" s="5">
        <v>42475.875</v>
      </c>
      <c r="D1066" s="6">
        <v>10033.4</v>
      </c>
      <c r="E1066" s="6">
        <v>10047.799999999999</v>
      </c>
      <c r="F1066" s="6">
        <v>10027.1</v>
      </c>
      <c r="G1066" s="6">
        <v>10047.799999999999</v>
      </c>
      <c r="H1066" s="6"/>
      <c r="I1066" s="6"/>
      <c r="J1066" s="6"/>
    </row>
    <row r="1067" spans="3:10" x14ac:dyDescent="0.25">
      <c r="C1067" s="7">
        <v>42475.916666666664</v>
      </c>
      <c r="D1067" s="8">
        <v>10047.5</v>
      </c>
      <c r="E1067" s="8">
        <v>10049.9</v>
      </c>
      <c r="F1067" s="8">
        <v>10035.299999999999</v>
      </c>
      <c r="G1067" s="8">
        <v>10035.799999999999</v>
      </c>
      <c r="H1067" s="8"/>
      <c r="I1067" s="8"/>
      <c r="J1067" s="8"/>
    </row>
    <row r="1068" spans="3:10" x14ac:dyDescent="0.25">
      <c r="C1068" s="5">
        <v>42478.041666666664</v>
      </c>
      <c r="D1068" s="6">
        <v>9981.1</v>
      </c>
      <c r="E1068" s="6">
        <v>9984.7000000000007</v>
      </c>
      <c r="F1068" s="6">
        <v>9965</v>
      </c>
      <c r="G1068" s="6">
        <v>9979.5</v>
      </c>
      <c r="H1068" s="6"/>
      <c r="I1068" s="6"/>
      <c r="J1068" s="6"/>
    </row>
    <row r="1069" spans="3:10" x14ac:dyDescent="0.25">
      <c r="C1069" s="7">
        <v>42478.083333333336</v>
      </c>
      <c r="D1069" s="8">
        <v>9984.5</v>
      </c>
      <c r="E1069" s="8">
        <v>9986.4</v>
      </c>
      <c r="F1069" s="8">
        <v>9972.5</v>
      </c>
      <c r="G1069" s="8">
        <v>9973.7000000000007</v>
      </c>
      <c r="H1069" s="8"/>
      <c r="I1069" s="8"/>
      <c r="J1069" s="8"/>
    </row>
    <row r="1070" spans="3:10" x14ac:dyDescent="0.25">
      <c r="C1070" s="5">
        <v>42478.125</v>
      </c>
      <c r="D1070" s="6">
        <v>9973.1</v>
      </c>
      <c r="E1070" s="6">
        <v>9974.6</v>
      </c>
      <c r="F1070" s="6">
        <v>9954.7000000000007</v>
      </c>
      <c r="G1070" s="6">
        <v>9954.7000000000007</v>
      </c>
      <c r="H1070" s="6"/>
      <c r="I1070" s="6"/>
      <c r="J1070" s="6"/>
    </row>
    <row r="1071" spans="3:10" x14ac:dyDescent="0.25">
      <c r="C1071" s="7">
        <v>42478.166666666664</v>
      </c>
      <c r="D1071" s="8">
        <v>9954.5</v>
      </c>
      <c r="E1071" s="8">
        <v>9982.4</v>
      </c>
      <c r="F1071" s="8">
        <v>9953.6</v>
      </c>
      <c r="G1071" s="8">
        <v>9965.1</v>
      </c>
      <c r="H1071" s="8"/>
      <c r="I1071" s="8"/>
      <c r="J1071" s="8"/>
    </row>
    <row r="1072" spans="3:10" x14ac:dyDescent="0.25">
      <c r="C1072" s="5">
        <v>42478.208333333336</v>
      </c>
      <c r="D1072" s="6">
        <v>9965.7000000000007</v>
      </c>
      <c r="E1072" s="6">
        <v>9971.7000000000007</v>
      </c>
      <c r="F1072" s="6">
        <v>9963.2999999999993</v>
      </c>
      <c r="G1072" s="6">
        <v>9968.1</v>
      </c>
      <c r="H1072" s="6"/>
      <c r="I1072" s="6"/>
      <c r="J1072" s="6"/>
    </row>
    <row r="1073" spans="3:10" x14ac:dyDescent="0.25">
      <c r="C1073" s="7">
        <v>42478.25</v>
      </c>
      <c r="D1073" s="8">
        <v>9968</v>
      </c>
      <c r="E1073" s="8">
        <v>9975</v>
      </c>
      <c r="F1073" s="8">
        <v>9964.7999999999993</v>
      </c>
      <c r="G1073" s="8">
        <v>9970.1</v>
      </c>
      <c r="H1073" s="8"/>
      <c r="I1073" s="8"/>
      <c r="J1073" s="8"/>
    </row>
    <row r="1074" spans="3:10" x14ac:dyDescent="0.25">
      <c r="C1074" s="5">
        <v>42478.291666666664</v>
      </c>
      <c r="D1074" s="6">
        <v>9969.7999999999993</v>
      </c>
      <c r="E1074" s="6">
        <v>9972</v>
      </c>
      <c r="F1074" s="6">
        <v>9966.7000000000007</v>
      </c>
      <c r="G1074" s="6">
        <v>9968.1</v>
      </c>
      <c r="H1074" s="6"/>
      <c r="I1074" s="6"/>
      <c r="J1074" s="6"/>
    </row>
    <row r="1075" spans="3:10" x14ac:dyDescent="0.25">
      <c r="C1075" s="7">
        <v>42478.333333333336</v>
      </c>
      <c r="D1075" s="8">
        <v>9968.7000000000007</v>
      </c>
      <c r="E1075" s="8">
        <v>9969.2999999999993</v>
      </c>
      <c r="F1075" s="8">
        <v>9946.4</v>
      </c>
      <c r="G1075" s="8">
        <v>9946.4</v>
      </c>
      <c r="H1075" s="8"/>
      <c r="I1075" s="8"/>
      <c r="J1075" s="8"/>
    </row>
    <row r="1076" spans="3:10" x14ac:dyDescent="0.25">
      <c r="C1076" s="5">
        <v>42478.375</v>
      </c>
      <c r="D1076" s="6">
        <v>9946</v>
      </c>
      <c r="E1076" s="6">
        <v>9951.9</v>
      </c>
      <c r="F1076" s="6">
        <v>9905</v>
      </c>
      <c r="G1076" s="6">
        <v>9930.7000000000007</v>
      </c>
      <c r="H1076" s="6"/>
      <c r="I1076" s="6"/>
      <c r="J1076" s="6"/>
    </row>
    <row r="1077" spans="3:10" x14ac:dyDescent="0.25">
      <c r="C1077" s="7">
        <v>42478.416666666664</v>
      </c>
      <c r="D1077" s="8">
        <v>9931.2000000000007</v>
      </c>
      <c r="E1077" s="8">
        <v>10016.5</v>
      </c>
      <c r="F1077" s="8">
        <v>9917.6</v>
      </c>
      <c r="G1077" s="8">
        <v>9998.4</v>
      </c>
      <c r="H1077" s="8"/>
      <c r="I1077" s="8"/>
      <c r="J1077" s="8"/>
    </row>
    <row r="1078" spans="3:10" x14ac:dyDescent="0.25">
      <c r="C1078" s="5">
        <v>42478.458333333336</v>
      </c>
      <c r="D1078" s="6">
        <v>9998.5</v>
      </c>
      <c r="E1078" s="6">
        <v>10041</v>
      </c>
      <c r="F1078" s="6">
        <v>9973.4</v>
      </c>
      <c r="G1078" s="6">
        <v>10030.4</v>
      </c>
      <c r="H1078" s="6"/>
      <c r="I1078" s="6"/>
      <c r="J1078" s="6"/>
    </row>
    <row r="1079" spans="3:10" x14ac:dyDescent="0.25">
      <c r="C1079" s="7">
        <v>42478.5</v>
      </c>
      <c r="D1079" s="8">
        <v>10030.799999999999</v>
      </c>
      <c r="E1079" s="8">
        <v>10047.5</v>
      </c>
      <c r="F1079" s="8">
        <v>10017.799999999999</v>
      </c>
      <c r="G1079" s="8">
        <v>10043.700000000001</v>
      </c>
      <c r="H1079" s="8"/>
      <c r="I1079" s="8"/>
      <c r="J1079" s="8"/>
    </row>
    <row r="1080" spans="3:10" x14ac:dyDescent="0.25">
      <c r="C1080" s="5">
        <v>42478.541666666664</v>
      </c>
      <c r="D1080" s="6">
        <v>10043.4</v>
      </c>
      <c r="E1080" s="6">
        <v>10068.1</v>
      </c>
      <c r="F1080" s="6">
        <v>10041.200000000001</v>
      </c>
      <c r="G1080" s="6">
        <v>10057.9</v>
      </c>
      <c r="H1080" s="6"/>
      <c r="I1080" s="6"/>
      <c r="J1080" s="6"/>
    </row>
    <row r="1081" spans="3:10" x14ac:dyDescent="0.25">
      <c r="C1081" s="7">
        <v>42478.583333333336</v>
      </c>
      <c r="D1081" s="8">
        <v>10058.1</v>
      </c>
      <c r="E1081" s="8">
        <v>10060.799999999999</v>
      </c>
      <c r="F1081" s="8">
        <v>10033</v>
      </c>
      <c r="G1081" s="8">
        <v>10035.1</v>
      </c>
      <c r="H1081" s="8"/>
      <c r="I1081" s="8"/>
      <c r="J1081" s="8"/>
    </row>
    <row r="1082" spans="3:10" x14ac:dyDescent="0.25">
      <c r="C1082" s="5">
        <v>42478.625</v>
      </c>
      <c r="D1082" s="6">
        <v>10035.299999999999</v>
      </c>
      <c r="E1082" s="6">
        <v>10044.5</v>
      </c>
      <c r="F1082" s="6">
        <v>10019.200000000001</v>
      </c>
      <c r="G1082" s="6">
        <v>10031.4</v>
      </c>
      <c r="H1082" s="6"/>
      <c r="I1082" s="6"/>
      <c r="J1082" s="6"/>
    </row>
    <row r="1083" spans="3:10" x14ac:dyDescent="0.25">
      <c r="C1083" s="7">
        <v>42478.666666666664</v>
      </c>
      <c r="D1083" s="8">
        <v>10031.1</v>
      </c>
      <c r="E1083" s="8">
        <v>10058</v>
      </c>
      <c r="F1083" s="8">
        <v>10016.299999999999</v>
      </c>
      <c r="G1083" s="8">
        <v>10052.799999999999</v>
      </c>
      <c r="H1083" s="8"/>
      <c r="I1083" s="8"/>
      <c r="J1083" s="8"/>
    </row>
    <row r="1084" spans="3:10" x14ac:dyDescent="0.25">
      <c r="C1084" s="5">
        <v>42478.708333333336</v>
      </c>
      <c r="D1084" s="6">
        <v>10052.700000000001</v>
      </c>
      <c r="E1084" s="6">
        <v>10145.799999999999</v>
      </c>
      <c r="F1084" s="6">
        <v>10052.200000000001</v>
      </c>
      <c r="G1084" s="6">
        <v>10128.9</v>
      </c>
      <c r="H1084" s="6"/>
      <c r="I1084" s="6"/>
      <c r="J1084" s="6"/>
    </row>
    <row r="1085" spans="3:10" x14ac:dyDescent="0.25">
      <c r="C1085" s="7">
        <v>42478.75</v>
      </c>
      <c r="D1085" s="8">
        <v>10128</v>
      </c>
      <c r="E1085" s="8">
        <v>10148.299999999999</v>
      </c>
      <c r="F1085" s="8">
        <v>10114.299999999999</v>
      </c>
      <c r="G1085" s="8">
        <v>10118.299999999999</v>
      </c>
      <c r="H1085" s="8"/>
      <c r="I1085" s="8"/>
      <c r="J1085" s="8"/>
    </row>
    <row r="1086" spans="3:10" x14ac:dyDescent="0.25">
      <c r="C1086" s="5">
        <v>42478.791666666664</v>
      </c>
      <c r="D1086" s="6">
        <v>10117.9</v>
      </c>
      <c r="E1086" s="6">
        <v>10139.1</v>
      </c>
      <c r="F1086" s="6">
        <v>10117.1</v>
      </c>
      <c r="G1086" s="6">
        <v>10127.799999999999</v>
      </c>
      <c r="H1086" s="6"/>
      <c r="I1086" s="6"/>
      <c r="J1086" s="6"/>
    </row>
    <row r="1087" spans="3:10" x14ac:dyDescent="0.25">
      <c r="C1087" s="7">
        <v>42478.833333333336</v>
      </c>
      <c r="D1087" s="8">
        <v>10127.4</v>
      </c>
      <c r="E1087" s="8">
        <v>10129.299999999999</v>
      </c>
      <c r="F1087" s="8">
        <v>10119.9</v>
      </c>
      <c r="G1087" s="8">
        <v>10127</v>
      </c>
      <c r="H1087" s="8"/>
      <c r="I1087" s="8"/>
      <c r="J1087" s="8"/>
    </row>
    <row r="1088" spans="3:10" x14ac:dyDescent="0.25">
      <c r="C1088" s="5">
        <v>42478.875</v>
      </c>
      <c r="D1088" s="6">
        <v>10126.6</v>
      </c>
      <c r="E1088" s="6">
        <v>10136.799999999999</v>
      </c>
      <c r="F1088" s="6">
        <v>10117.9</v>
      </c>
      <c r="G1088" s="6">
        <v>10130.4</v>
      </c>
      <c r="H1088" s="6"/>
      <c r="I1088" s="6"/>
      <c r="J1088" s="6"/>
    </row>
    <row r="1089" spans="3:10" x14ac:dyDescent="0.25">
      <c r="C1089" s="7">
        <v>42478.916666666664</v>
      </c>
      <c r="D1089" s="8">
        <v>10130.200000000001</v>
      </c>
      <c r="E1089" s="8">
        <v>10140.700000000001</v>
      </c>
      <c r="F1089" s="8">
        <v>10124.9</v>
      </c>
      <c r="G1089" s="8">
        <v>10140.299999999999</v>
      </c>
      <c r="H1089" s="8"/>
      <c r="I1089" s="8"/>
      <c r="J1089" s="8"/>
    </row>
    <row r="1090" spans="3:10" x14ac:dyDescent="0.25">
      <c r="C1090" s="5">
        <v>42478.958333333336</v>
      </c>
      <c r="D1090" s="6">
        <v>10139.4</v>
      </c>
      <c r="E1090" s="6">
        <v>10142.5</v>
      </c>
      <c r="F1090" s="6">
        <v>10121.9</v>
      </c>
      <c r="G1090" s="6">
        <v>10127.9</v>
      </c>
      <c r="H1090" s="6"/>
      <c r="I1090" s="6"/>
      <c r="J1090" s="6"/>
    </row>
    <row r="1091" spans="3:10" x14ac:dyDescent="0.25">
      <c r="C1091" s="7">
        <v>42479.041666666664</v>
      </c>
      <c r="D1091" s="8">
        <v>10118</v>
      </c>
      <c r="E1091" s="8">
        <v>10133.200000000001</v>
      </c>
      <c r="F1091" s="8">
        <v>10114.799999999999</v>
      </c>
      <c r="G1091" s="8">
        <v>10133.1</v>
      </c>
      <c r="H1091" s="8"/>
      <c r="I1091" s="8"/>
      <c r="J1091" s="8"/>
    </row>
    <row r="1092" spans="3:10" x14ac:dyDescent="0.25">
      <c r="C1092" s="5">
        <v>42479.083333333336</v>
      </c>
      <c r="D1092" s="6">
        <v>10132.9</v>
      </c>
      <c r="E1092" s="6">
        <v>10147.200000000001</v>
      </c>
      <c r="F1092" s="6">
        <v>10132.9</v>
      </c>
      <c r="G1092" s="6">
        <v>10144.4</v>
      </c>
      <c r="H1092" s="6"/>
      <c r="I1092" s="6"/>
      <c r="J1092" s="6"/>
    </row>
    <row r="1093" spans="3:10" x14ac:dyDescent="0.25">
      <c r="C1093" s="7">
        <v>42479.125</v>
      </c>
      <c r="D1093" s="8">
        <v>10143.799999999999</v>
      </c>
      <c r="E1093" s="8">
        <v>10145.4</v>
      </c>
      <c r="F1093" s="8">
        <v>10139.5</v>
      </c>
      <c r="G1093" s="8">
        <v>10144.4</v>
      </c>
      <c r="H1093" s="8"/>
      <c r="I1093" s="8"/>
      <c r="J1093" s="8"/>
    </row>
    <row r="1094" spans="3:10" x14ac:dyDescent="0.25">
      <c r="C1094" s="5">
        <v>42479.166666666664</v>
      </c>
      <c r="D1094" s="6">
        <v>10144.5</v>
      </c>
      <c r="E1094" s="6">
        <v>10168.200000000001</v>
      </c>
      <c r="F1094" s="6">
        <v>10143.200000000001</v>
      </c>
      <c r="G1094" s="6">
        <v>10166.9</v>
      </c>
      <c r="H1094" s="6"/>
      <c r="I1094" s="6"/>
      <c r="J1094" s="6"/>
    </row>
    <row r="1095" spans="3:10" x14ac:dyDescent="0.25">
      <c r="C1095" s="7">
        <v>42479.208333333336</v>
      </c>
      <c r="D1095" s="8">
        <v>10167</v>
      </c>
      <c r="E1095" s="8">
        <v>10174</v>
      </c>
      <c r="F1095" s="8">
        <v>10163.299999999999</v>
      </c>
      <c r="G1095" s="8">
        <v>10174</v>
      </c>
      <c r="H1095" s="8"/>
      <c r="I1095" s="8"/>
      <c r="J1095" s="8"/>
    </row>
    <row r="1096" spans="3:10" x14ac:dyDescent="0.25">
      <c r="C1096" s="5">
        <v>42479.25</v>
      </c>
      <c r="D1096" s="6">
        <v>10177.799999999999</v>
      </c>
      <c r="E1096" s="6">
        <v>10181</v>
      </c>
      <c r="F1096" s="6">
        <v>10167.299999999999</v>
      </c>
      <c r="G1096" s="6">
        <v>10174.1</v>
      </c>
      <c r="H1096" s="6"/>
      <c r="I1096" s="6"/>
      <c r="J1096" s="6"/>
    </row>
    <row r="1097" spans="3:10" x14ac:dyDescent="0.25">
      <c r="C1097" s="7">
        <v>42479.291666666664</v>
      </c>
      <c r="D1097" s="8">
        <v>10174.200000000001</v>
      </c>
      <c r="E1097" s="8">
        <v>10178.5</v>
      </c>
      <c r="F1097" s="8">
        <v>10155.9</v>
      </c>
      <c r="G1097" s="8">
        <v>10160.700000000001</v>
      </c>
      <c r="H1097" s="8"/>
      <c r="I1097" s="8"/>
      <c r="J1097" s="8"/>
    </row>
    <row r="1098" spans="3:10" x14ac:dyDescent="0.25">
      <c r="C1098" s="5">
        <v>42479.333333333336</v>
      </c>
      <c r="D1098" s="6">
        <v>10161.200000000001</v>
      </c>
      <c r="E1098" s="6">
        <v>10178.1</v>
      </c>
      <c r="F1098" s="6">
        <v>10146.1</v>
      </c>
      <c r="G1098" s="6">
        <v>10174</v>
      </c>
      <c r="H1098" s="6"/>
      <c r="I1098" s="6"/>
      <c r="J1098" s="6"/>
    </row>
    <row r="1099" spans="3:10" x14ac:dyDescent="0.25">
      <c r="C1099" s="7">
        <v>42479.375</v>
      </c>
      <c r="D1099" s="8">
        <v>10174.299999999999</v>
      </c>
      <c r="E1099" s="8">
        <v>10208.299999999999</v>
      </c>
      <c r="F1099" s="8">
        <v>10174.299999999999</v>
      </c>
      <c r="G1099" s="8">
        <v>10178.6</v>
      </c>
      <c r="H1099" s="8"/>
      <c r="I1099" s="8"/>
      <c r="J1099" s="8"/>
    </row>
    <row r="1100" spans="3:10" x14ac:dyDescent="0.25">
      <c r="C1100" s="5">
        <v>42479.416666666664</v>
      </c>
      <c r="D1100" s="6">
        <v>10179.6</v>
      </c>
      <c r="E1100" s="6">
        <v>10280.5</v>
      </c>
      <c r="F1100" s="6">
        <v>10148.5</v>
      </c>
      <c r="G1100" s="6">
        <v>10275.6</v>
      </c>
      <c r="H1100" s="6"/>
      <c r="I1100" s="6"/>
      <c r="J1100" s="6"/>
    </row>
    <row r="1101" spans="3:10" x14ac:dyDescent="0.25">
      <c r="C1101" s="7">
        <v>42479.458333333336</v>
      </c>
      <c r="D1101" s="8">
        <v>10276.799999999999</v>
      </c>
      <c r="E1101" s="8">
        <v>10313</v>
      </c>
      <c r="F1101" s="8">
        <v>10271.4</v>
      </c>
      <c r="G1101" s="8">
        <v>10310</v>
      </c>
      <c r="H1101" s="8"/>
      <c r="I1101" s="8"/>
      <c r="J1101" s="8"/>
    </row>
    <row r="1102" spans="3:10" x14ac:dyDescent="0.25">
      <c r="C1102" s="5">
        <v>42479.5</v>
      </c>
      <c r="D1102" s="6">
        <v>10309</v>
      </c>
      <c r="E1102" s="6">
        <v>10353.700000000001</v>
      </c>
      <c r="F1102" s="6">
        <v>10303.4</v>
      </c>
      <c r="G1102" s="6">
        <v>10346.6</v>
      </c>
      <c r="H1102" s="6"/>
      <c r="I1102" s="6"/>
      <c r="J1102" s="6"/>
    </row>
    <row r="1103" spans="3:10" x14ac:dyDescent="0.25">
      <c r="C1103" s="7">
        <v>42479.541666666664</v>
      </c>
      <c r="D1103" s="8">
        <v>10346.700000000001</v>
      </c>
      <c r="E1103" s="8">
        <v>10359.700000000001</v>
      </c>
      <c r="F1103" s="8">
        <v>10329</v>
      </c>
      <c r="G1103" s="8">
        <v>10350.299999999999</v>
      </c>
      <c r="H1103" s="8"/>
      <c r="I1103" s="8"/>
      <c r="J1103" s="8"/>
    </row>
    <row r="1104" spans="3:10" x14ac:dyDescent="0.25">
      <c r="C1104" s="5">
        <v>42479.583333333336</v>
      </c>
      <c r="D1104" s="6">
        <v>10351</v>
      </c>
      <c r="E1104" s="6">
        <v>10372.299999999999</v>
      </c>
      <c r="F1104" s="6">
        <v>10349.4</v>
      </c>
      <c r="G1104" s="6">
        <v>10362.700000000001</v>
      </c>
      <c r="H1104" s="6"/>
      <c r="I1104" s="6"/>
      <c r="J1104" s="6"/>
    </row>
    <row r="1105" spans="3:10" x14ac:dyDescent="0.25">
      <c r="C1105" s="7">
        <v>42479.625</v>
      </c>
      <c r="D1105" s="8">
        <v>10362.299999999999</v>
      </c>
      <c r="E1105" s="8">
        <v>10370.9</v>
      </c>
      <c r="F1105" s="8">
        <v>10338</v>
      </c>
      <c r="G1105" s="8">
        <v>10345.700000000001</v>
      </c>
      <c r="H1105" s="8"/>
      <c r="I1105" s="8"/>
      <c r="J1105" s="8"/>
    </row>
    <row r="1106" spans="3:10" x14ac:dyDescent="0.25">
      <c r="C1106" s="5">
        <v>42479.666666666664</v>
      </c>
      <c r="D1106" s="6">
        <v>10346.1</v>
      </c>
      <c r="E1106" s="6">
        <v>10348.4</v>
      </c>
      <c r="F1106" s="6">
        <v>10304.4</v>
      </c>
      <c r="G1106" s="6">
        <v>10334.799999999999</v>
      </c>
      <c r="H1106" s="6"/>
      <c r="I1106" s="6"/>
      <c r="J1106" s="6"/>
    </row>
    <row r="1107" spans="3:10" x14ac:dyDescent="0.25">
      <c r="C1107" s="7">
        <v>42479.708333333336</v>
      </c>
      <c r="D1107" s="8">
        <v>10335.1</v>
      </c>
      <c r="E1107" s="8">
        <v>10355.1</v>
      </c>
      <c r="F1107" s="8">
        <v>10318.700000000001</v>
      </c>
      <c r="G1107" s="8">
        <v>10344.299999999999</v>
      </c>
      <c r="H1107" s="8"/>
      <c r="I1107" s="8"/>
      <c r="J1107" s="8"/>
    </row>
    <row r="1108" spans="3:10" x14ac:dyDescent="0.25">
      <c r="C1108" s="5">
        <v>42479.75</v>
      </c>
      <c r="D1108" s="6">
        <v>10343.700000000001</v>
      </c>
      <c r="E1108" s="6">
        <v>10354.799999999999</v>
      </c>
      <c r="F1108" s="6">
        <v>10316.799999999999</v>
      </c>
      <c r="G1108" s="6">
        <v>10317.200000000001</v>
      </c>
      <c r="H1108" s="6"/>
      <c r="I1108" s="6"/>
      <c r="J1108" s="6"/>
    </row>
    <row r="1109" spans="3:10" x14ac:dyDescent="0.25">
      <c r="C1109" s="7">
        <v>42479.791666666664</v>
      </c>
      <c r="D1109" s="8">
        <v>10317.5</v>
      </c>
      <c r="E1109" s="8">
        <v>10322.5</v>
      </c>
      <c r="F1109" s="8">
        <v>10300.799999999999</v>
      </c>
      <c r="G1109" s="8">
        <v>10317.9</v>
      </c>
      <c r="H1109" s="8"/>
      <c r="I1109" s="8"/>
      <c r="J1109" s="8"/>
    </row>
    <row r="1110" spans="3:10" x14ac:dyDescent="0.25">
      <c r="C1110" s="5">
        <v>42479.833333333336</v>
      </c>
      <c r="D1110" s="6">
        <v>10317.700000000001</v>
      </c>
      <c r="E1110" s="6">
        <v>10340</v>
      </c>
      <c r="F1110" s="6">
        <v>10315.9</v>
      </c>
      <c r="G1110" s="6">
        <v>10340</v>
      </c>
      <c r="H1110" s="6"/>
      <c r="I1110" s="6"/>
      <c r="J1110" s="6"/>
    </row>
    <row r="1111" spans="3:10" x14ac:dyDescent="0.25">
      <c r="C1111" s="7">
        <v>42479.875</v>
      </c>
      <c r="D1111" s="8">
        <v>10339.9</v>
      </c>
      <c r="E1111" s="8">
        <v>10345.6</v>
      </c>
      <c r="F1111" s="8">
        <v>10334.5</v>
      </c>
      <c r="G1111" s="8">
        <v>10338.9</v>
      </c>
      <c r="H1111" s="8"/>
      <c r="I1111" s="8"/>
      <c r="J1111" s="8"/>
    </row>
    <row r="1112" spans="3:10" x14ac:dyDescent="0.25">
      <c r="C1112" s="5">
        <v>42479.916666666664</v>
      </c>
      <c r="D1112" s="6">
        <v>10338.700000000001</v>
      </c>
      <c r="E1112" s="6">
        <v>10361.799999999999</v>
      </c>
      <c r="F1112" s="6">
        <v>10334.5</v>
      </c>
      <c r="G1112" s="6">
        <v>10360.6</v>
      </c>
      <c r="H1112" s="6"/>
      <c r="I1112" s="6"/>
      <c r="J1112" s="6"/>
    </row>
    <row r="1113" spans="3:10" x14ac:dyDescent="0.25">
      <c r="C1113" s="7">
        <v>42479.958333333336</v>
      </c>
      <c r="D1113" s="8">
        <v>10364.299999999999</v>
      </c>
      <c r="E1113" s="8">
        <v>10366.200000000001</v>
      </c>
      <c r="F1113" s="8">
        <v>10355.299999999999</v>
      </c>
      <c r="G1113" s="8">
        <v>10363.200000000001</v>
      </c>
      <c r="H1113" s="8"/>
      <c r="I1113" s="8"/>
      <c r="J1113" s="8"/>
    </row>
    <row r="1114" spans="3:10" x14ac:dyDescent="0.25">
      <c r="C1114" s="5">
        <v>42480.041666666664</v>
      </c>
      <c r="D1114" s="6">
        <v>10357.799999999999</v>
      </c>
      <c r="E1114" s="6">
        <v>10362.5</v>
      </c>
      <c r="F1114" s="6">
        <v>10340.4</v>
      </c>
      <c r="G1114" s="6">
        <v>10342.700000000001</v>
      </c>
      <c r="H1114" s="6"/>
      <c r="I1114" s="6"/>
      <c r="J1114" s="6"/>
    </row>
    <row r="1115" spans="3:10" x14ac:dyDescent="0.25">
      <c r="C1115" s="7">
        <v>42480.083333333336</v>
      </c>
      <c r="D1115" s="8">
        <v>10343.9</v>
      </c>
      <c r="E1115" s="8">
        <v>10345.1</v>
      </c>
      <c r="F1115" s="8">
        <v>10337.700000000001</v>
      </c>
      <c r="G1115" s="8">
        <v>10340.299999999999</v>
      </c>
      <c r="H1115" s="8"/>
      <c r="I1115" s="8"/>
      <c r="J1115" s="8"/>
    </row>
    <row r="1116" spans="3:10" x14ac:dyDescent="0.25">
      <c r="C1116" s="5">
        <v>42480.125</v>
      </c>
      <c r="D1116" s="6">
        <v>10340.799999999999</v>
      </c>
      <c r="E1116" s="6">
        <v>10344</v>
      </c>
      <c r="F1116" s="6">
        <v>10334.1</v>
      </c>
      <c r="G1116" s="6">
        <v>10339.799999999999</v>
      </c>
      <c r="H1116" s="6"/>
      <c r="I1116" s="6"/>
      <c r="J1116" s="6"/>
    </row>
    <row r="1117" spans="3:10" x14ac:dyDescent="0.25">
      <c r="C1117" s="7">
        <v>42480.166666666664</v>
      </c>
      <c r="D1117" s="8">
        <v>10339.700000000001</v>
      </c>
      <c r="E1117" s="8">
        <v>10341.1</v>
      </c>
      <c r="F1117" s="8">
        <v>10332.4</v>
      </c>
      <c r="G1117" s="8">
        <v>10334.200000000001</v>
      </c>
      <c r="H1117" s="8"/>
      <c r="I1117" s="8"/>
      <c r="J1117" s="8"/>
    </row>
    <row r="1118" spans="3:10" x14ac:dyDescent="0.25">
      <c r="C1118" s="5">
        <v>42480.208333333336</v>
      </c>
      <c r="D1118" s="6">
        <v>10331.6</v>
      </c>
      <c r="E1118" s="6">
        <v>10338.1</v>
      </c>
      <c r="F1118" s="6">
        <v>10328.799999999999</v>
      </c>
      <c r="G1118" s="6">
        <v>10333.200000000001</v>
      </c>
      <c r="H1118" s="6"/>
      <c r="I1118" s="6"/>
      <c r="J1118" s="6"/>
    </row>
    <row r="1119" spans="3:10" x14ac:dyDescent="0.25">
      <c r="C1119" s="7">
        <v>42480.25</v>
      </c>
      <c r="D1119" s="8">
        <v>10331.6</v>
      </c>
      <c r="E1119" s="8">
        <v>10343</v>
      </c>
      <c r="F1119" s="8">
        <v>10312.5</v>
      </c>
      <c r="G1119" s="8">
        <v>10325.1</v>
      </c>
      <c r="H1119" s="8"/>
      <c r="I1119" s="8"/>
      <c r="J1119" s="8"/>
    </row>
    <row r="1120" spans="3:10" x14ac:dyDescent="0.25">
      <c r="C1120" s="5">
        <v>42480.291666666664</v>
      </c>
      <c r="D1120" s="6">
        <v>10325</v>
      </c>
      <c r="E1120" s="6">
        <v>10328.9</v>
      </c>
      <c r="F1120" s="6">
        <v>10321.799999999999</v>
      </c>
      <c r="G1120" s="6">
        <v>10323.9</v>
      </c>
      <c r="H1120" s="6"/>
      <c r="I1120" s="6"/>
      <c r="J1120" s="6"/>
    </row>
    <row r="1121" spans="3:10" x14ac:dyDescent="0.25">
      <c r="C1121" s="7">
        <v>42480.333333333336</v>
      </c>
      <c r="D1121" s="8">
        <v>10323.4</v>
      </c>
      <c r="E1121" s="8">
        <v>10323.4</v>
      </c>
      <c r="F1121" s="8">
        <v>10304.799999999999</v>
      </c>
      <c r="G1121" s="8">
        <v>10310</v>
      </c>
      <c r="H1121" s="8"/>
      <c r="I1121" s="8"/>
      <c r="J1121" s="8"/>
    </row>
    <row r="1122" spans="3:10" x14ac:dyDescent="0.25">
      <c r="C1122" s="5">
        <v>42480.375</v>
      </c>
      <c r="D1122" s="6">
        <v>10309.5</v>
      </c>
      <c r="E1122" s="6">
        <v>10321.299999999999</v>
      </c>
      <c r="F1122" s="6">
        <v>10277.1</v>
      </c>
      <c r="G1122" s="6">
        <v>10315.700000000001</v>
      </c>
      <c r="H1122" s="6"/>
      <c r="I1122" s="6"/>
      <c r="J1122" s="6"/>
    </row>
    <row r="1123" spans="3:10" x14ac:dyDescent="0.25">
      <c r="C1123" s="7">
        <v>42480.416666666664</v>
      </c>
      <c r="D1123" s="8">
        <v>10316.6</v>
      </c>
      <c r="E1123" s="8">
        <v>10351.5</v>
      </c>
      <c r="F1123" s="8">
        <v>10302.1</v>
      </c>
      <c r="G1123" s="8">
        <v>10347.799999999999</v>
      </c>
      <c r="H1123" s="8"/>
      <c r="I1123" s="8"/>
      <c r="J1123" s="8"/>
    </row>
    <row r="1124" spans="3:10" x14ac:dyDescent="0.25">
      <c r="C1124" s="5">
        <v>42480.458333333336</v>
      </c>
      <c r="D1124" s="6">
        <v>10348.200000000001</v>
      </c>
      <c r="E1124" s="6">
        <v>10374.5</v>
      </c>
      <c r="F1124" s="6">
        <v>10302.799999999999</v>
      </c>
      <c r="G1124" s="6">
        <v>10307.299999999999</v>
      </c>
      <c r="H1124" s="6"/>
      <c r="I1124" s="6"/>
      <c r="J1124" s="6"/>
    </row>
    <row r="1125" spans="3:10" x14ac:dyDescent="0.25">
      <c r="C1125" s="7">
        <v>42480.5</v>
      </c>
      <c r="D1125" s="8">
        <v>10307.4</v>
      </c>
      <c r="E1125" s="8">
        <v>10340.799999999999</v>
      </c>
      <c r="F1125" s="8">
        <v>10303.9</v>
      </c>
      <c r="G1125" s="8">
        <v>10338.299999999999</v>
      </c>
      <c r="H1125" s="8"/>
      <c r="I1125" s="8"/>
      <c r="J1125" s="8"/>
    </row>
    <row r="1126" spans="3:10" x14ac:dyDescent="0.25">
      <c r="C1126" s="5">
        <v>42480.541666666664</v>
      </c>
      <c r="D1126" s="6">
        <v>10338.200000000001</v>
      </c>
      <c r="E1126" s="6">
        <v>10369</v>
      </c>
      <c r="F1126" s="6">
        <v>10317.4</v>
      </c>
      <c r="G1126" s="6">
        <v>10361.9</v>
      </c>
      <c r="H1126" s="6"/>
      <c r="I1126" s="6"/>
      <c r="J1126" s="6"/>
    </row>
    <row r="1127" spans="3:10" x14ac:dyDescent="0.25">
      <c r="C1127" s="7">
        <v>42480.583333333336</v>
      </c>
      <c r="D1127" s="8">
        <v>10362.200000000001</v>
      </c>
      <c r="E1127" s="8">
        <v>10387</v>
      </c>
      <c r="F1127" s="8">
        <v>10354.200000000001</v>
      </c>
      <c r="G1127" s="8">
        <v>10367.799999999999</v>
      </c>
      <c r="H1127" s="8"/>
      <c r="I1127" s="8"/>
      <c r="J1127" s="8"/>
    </row>
    <row r="1128" spans="3:10" x14ac:dyDescent="0.25">
      <c r="C1128" s="5">
        <v>42480.625</v>
      </c>
      <c r="D1128" s="6">
        <v>10368</v>
      </c>
      <c r="E1128" s="6">
        <v>10371.4</v>
      </c>
      <c r="F1128" s="6">
        <v>10356.200000000001</v>
      </c>
      <c r="G1128" s="6">
        <v>10363.9</v>
      </c>
      <c r="H1128" s="6"/>
      <c r="I1128" s="6"/>
      <c r="J1128" s="6"/>
    </row>
    <row r="1129" spans="3:10" x14ac:dyDescent="0.25">
      <c r="C1129" s="7">
        <v>42480.666666666664</v>
      </c>
      <c r="D1129" s="8">
        <v>10363.700000000001</v>
      </c>
      <c r="E1129" s="8">
        <v>10381.1</v>
      </c>
      <c r="F1129" s="8">
        <v>10352.700000000001</v>
      </c>
      <c r="G1129" s="8">
        <v>10374.5</v>
      </c>
      <c r="H1129" s="8"/>
      <c r="I1129" s="8"/>
      <c r="J1129" s="8"/>
    </row>
    <row r="1130" spans="3:10" x14ac:dyDescent="0.25">
      <c r="C1130" s="5">
        <v>42480.708333333336</v>
      </c>
      <c r="D1130" s="6">
        <v>10374.299999999999</v>
      </c>
      <c r="E1130" s="6">
        <v>10382.1</v>
      </c>
      <c r="F1130" s="6">
        <v>10349.799999999999</v>
      </c>
      <c r="G1130" s="6">
        <v>10380.9</v>
      </c>
      <c r="H1130" s="6"/>
      <c r="I1130" s="6"/>
      <c r="J1130" s="6"/>
    </row>
    <row r="1131" spans="3:10" x14ac:dyDescent="0.25">
      <c r="C1131" s="7">
        <v>42480.75</v>
      </c>
      <c r="D1131" s="8">
        <v>10381.4</v>
      </c>
      <c r="E1131" s="8">
        <v>10441.9</v>
      </c>
      <c r="F1131" s="8">
        <v>10376.6</v>
      </c>
      <c r="G1131" s="8">
        <v>10418.5</v>
      </c>
      <c r="H1131" s="8"/>
      <c r="I1131" s="8"/>
      <c r="J1131" s="8"/>
    </row>
    <row r="1132" spans="3:10" x14ac:dyDescent="0.25">
      <c r="C1132" s="5">
        <v>42480.791666666664</v>
      </c>
      <c r="D1132" s="6">
        <v>10418.4</v>
      </c>
      <c r="E1132" s="6">
        <v>10435.799999999999</v>
      </c>
      <c r="F1132" s="6">
        <v>10415.1</v>
      </c>
      <c r="G1132" s="6">
        <v>10428.1</v>
      </c>
      <c r="H1132" s="6"/>
      <c r="I1132" s="6"/>
      <c r="J1132" s="6"/>
    </row>
    <row r="1133" spans="3:10" x14ac:dyDescent="0.25">
      <c r="C1133" s="7">
        <v>42480.833333333336</v>
      </c>
      <c r="D1133" s="8">
        <v>10428.4</v>
      </c>
      <c r="E1133" s="8">
        <v>10451.5</v>
      </c>
      <c r="F1133" s="8">
        <v>10425.200000000001</v>
      </c>
      <c r="G1133" s="8">
        <v>10447.299999999999</v>
      </c>
      <c r="H1133" s="8"/>
      <c r="I1133" s="8"/>
      <c r="J1133" s="8"/>
    </row>
    <row r="1134" spans="3:10" x14ac:dyDescent="0.25">
      <c r="C1134" s="5">
        <v>42480.875</v>
      </c>
      <c r="D1134" s="6">
        <v>10447</v>
      </c>
      <c r="E1134" s="6">
        <v>10459.5</v>
      </c>
      <c r="F1134" s="6">
        <v>10446.700000000001</v>
      </c>
      <c r="G1134" s="6">
        <v>10452.700000000001</v>
      </c>
      <c r="H1134" s="6"/>
      <c r="I1134" s="6"/>
      <c r="J1134" s="6"/>
    </row>
    <row r="1135" spans="3:10" x14ac:dyDescent="0.25">
      <c r="C1135" s="7">
        <v>42480.916666666664</v>
      </c>
      <c r="D1135" s="8">
        <v>10452.200000000001</v>
      </c>
      <c r="E1135" s="8">
        <v>10455.299999999999</v>
      </c>
      <c r="F1135" s="8">
        <v>10419.9</v>
      </c>
      <c r="G1135" s="8">
        <v>10429.1</v>
      </c>
      <c r="H1135" s="8"/>
      <c r="I1135" s="8"/>
      <c r="J1135" s="8"/>
    </row>
    <row r="1136" spans="3:10" x14ac:dyDescent="0.25">
      <c r="C1136" s="5">
        <v>42480.958333333336</v>
      </c>
      <c r="D1136" s="6">
        <v>10433.4</v>
      </c>
      <c r="E1136" s="6">
        <v>10440.299999999999</v>
      </c>
      <c r="F1136" s="6">
        <v>10425.799999999999</v>
      </c>
      <c r="G1136" s="6">
        <v>10434.5</v>
      </c>
      <c r="H1136" s="6"/>
      <c r="I1136" s="6"/>
      <c r="J1136" s="6"/>
    </row>
    <row r="1137" spans="3:10" x14ac:dyDescent="0.25">
      <c r="C1137" s="7">
        <v>42481.041666666664</v>
      </c>
      <c r="D1137" s="8">
        <v>10434.799999999999</v>
      </c>
      <c r="E1137" s="8">
        <v>10437.1</v>
      </c>
      <c r="F1137" s="8">
        <v>10430</v>
      </c>
      <c r="G1137" s="8">
        <v>10435.799999999999</v>
      </c>
      <c r="H1137" s="8"/>
      <c r="I1137" s="8"/>
      <c r="J1137" s="8"/>
    </row>
    <row r="1138" spans="3:10" x14ac:dyDescent="0.25">
      <c r="C1138" s="5">
        <v>42481.083333333336</v>
      </c>
      <c r="D1138" s="6">
        <v>10436.9</v>
      </c>
      <c r="E1138" s="6">
        <v>10438.299999999999</v>
      </c>
      <c r="F1138" s="6">
        <v>10433</v>
      </c>
      <c r="G1138" s="6">
        <v>10434.6</v>
      </c>
      <c r="H1138" s="6"/>
      <c r="I1138" s="6"/>
      <c r="J1138" s="6"/>
    </row>
    <row r="1139" spans="3:10" x14ac:dyDescent="0.25">
      <c r="C1139" s="7">
        <v>42481.125</v>
      </c>
      <c r="D1139" s="8">
        <v>10435.1</v>
      </c>
      <c r="E1139" s="8">
        <v>10435.1</v>
      </c>
      <c r="F1139" s="8">
        <v>10419.9</v>
      </c>
      <c r="G1139" s="8">
        <v>10420.5</v>
      </c>
      <c r="H1139" s="8"/>
      <c r="I1139" s="8"/>
      <c r="J1139" s="8"/>
    </row>
    <row r="1140" spans="3:10" x14ac:dyDescent="0.25">
      <c r="C1140" s="5">
        <v>42481.166666666664</v>
      </c>
      <c r="D1140" s="6">
        <v>10420.799999999999</v>
      </c>
      <c r="E1140" s="6">
        <v>10434.5</v>
      </c>
      <c r="F1140" s="6">
        <v>10416.200000000001</v>
      </c>
      <c r="G1140" s="6">
        <v>10434.5</v>
      </c>
      <c r="H1140" s="6"/>
      <c r="I1140" s="6"/>
      <c r="J1140" s="6"/>
    </row>
    <row r="1141" spans="3:10" x14ac:dyDescent="0.25">
      <c r="C1141" s="7">
        <v>42481.208333333336</v>
      </c>
      <c r="D1141" s="8">
        <v>10434.4</v>
      </c>
      <c r="E1141" s="8">
        <v>10479.4</v>
      </c>
      <c r="F1141" s="8">
        <v>10430.799999999999</v>
      </c>
      <c r="G1141" s="8">
        <v>10478.799999999999</v>
      </c>
      <c r="H1141" s="8"/>
      <c r="I1141" s="8"/>
      <c r="J1141" s="8"/>
    </row>
    <row r="1142" spans="3:10" x14ac:dyDescent="0.25">
      <c r="C1142" s="5">
        <v>42481.25</v>
      </c>
      <c r="D1142" s="6">
        <v>10480</v>
      </c>
      <c r="E1142" s="6">
        <v>10524</v>
      </c>
      <c r="F1142" s="6">
        <v>10479.9</v>
      </c>
      <c r="G1142" s="6">
        <v>10522.7</v>
      </c>
      <c r="H1142" s="6"/>
      <c r="I1142" s="6"/>
      <c r="J1142" s="6"/>
    </row>
    <row r="1143" spans="3:10" x14ac:dyDescent="0.25">
      <c r="C1143" s="7">
        <v>42481.291666666664</v>
      </c>
      <c r="D1143" s="8">
        <v>10521.4</v>
      </c>
      <c r="E1143" s="8">
        <v>10522.8</v>
      </c>
      <c r="F1143" s="8">
        <v>10503.7</v>
      </c>
      <c r="G1143" s="8">
        <v>10505.4</v>
      </c>
      <c r="H1143" s="8"/>
      <c r="I1143" s="8"/>
      <c r="J1143" s="8"/>
    </row>
    <row r="1144" spans="3:10" x14ac:dyDescent="0.25">
      <c r="C1144" s="5">
        <v>42481.333333333336</v>
      </c>
      <c r="D1144" s="6">
        <v>10506.6</v>
      </c>
      <c r="E1144" s="6">
        <v>10506.6</v>
      </c>
      <c r="F1144" s="6">
        <v>10467</v>
      </c>
      <c r="G1144" s="6">
        <v>10469</v>
      </c>
      <c r="H1144" s="6"/>
      <c r="I1144" s="6"/>
      <c r="J1144" s="6"/>
    </row>
    <row r="1145" spans="3:10" x14ac:dyDescent="0.25">
      <c r="C1145" s="7">
        <v>42481.375</v>
      </c>
      <c r="D1145" s="8">
        <v>10468.4</v>
      </c>
      <c r="E1145" s="8">
        <v>10486.2</v>
      </c>
      <c r="F1145" s="8">
        <v>10448</v>
      </c>
      <c r="G1145" s="8">
        <v>10457.700000000001</v>
      </c>
      <c r="H1145" s="8"/>
      <c r="I1145" s="8"/>
      <c r="J1145" s="8"/>
    </row>
    <row r="1146" spans="3:10" x14ac:dyDescent="0.25">
      <c r="C1146" s="5">
        <v>42481.416666666664</v>
      </c>
      <c r="D1146" s="6">
        <v>10458.5</v>
      </c>
      <c r="E1146" s="6">
        <v>10475.799999999999</v>
      </c>
      <c r="F1146" s="6">
        <v>10418.5</v>
      </c>
      <c r="G1146" s="6">
        <v>10433.5</v>
      </c>
      <c r="H1146" s="6"/>
      <c r="I1146" s="6"/>
      <c r="J1146" s="6"/>
    </row>
    <row r="1147" spans="3:10" x14ac:dyDescent="0.25">
      <c r="C1147" s="7">
        <v>42481.458333333336</v>
      </c>
      <c r="D1147" s="8">
        <v>10433.200000000001</v>
      </c>
      <c r="E1147" s="8">
        <v>10457.4</v>
      </c>
      <c r="F1147" s="8">
        <v>10431.1</v>
      </c>
      <c r="G1147" s="8">
        <v>10448.6</v>
      </c>
      <c r="H1147" s="8"/>
      <c r="I1147" s="8"/>
      <c r="J1147" s="8"/>
    </row>
    <row r="1148" spans="3:10" x14ac:dyDescent="0.25">
      <c r="C1148" s="5">
        <v>42481.5</v>
      </c>
      <c r="D1148" s="6">
        <v>10448.4</v>
      </c>
      <c r="E1148" s="6">
        <v>10453.6</v>
      </c>
      <c r="F1148" s="6">
        <v>10393.799999999999</v>
      </c>
      <c r="G1148" s="6">
        <v>10401.299999999999</v>
      </c>
      <c r="H1148" s="6"/>
      <c r="I1148" s="6"/>
      <c r="J1148" s="6"/>
    </row>
    <row r="1149" spans="3:10" x14ac:dyDescent="0.25">
      <c r="C1149" s="7">
        <v>42481.541666666664</v>
      </c>
      <c r="D1149" s="8">
        <v>10401.5</v>
      </c>
      <c r="E1149" s="8">
        <v>10411.299999999999</v>
      </c>
      <c r="F1149" s="8">
        <v>10347.6</v>
      </c>
      <c r="G1149" s="8">
        <v>10386.5</v>
      </c>
      <c r="H1149" s="8"/>
      <c r="I1149" s="8"/>
      <c r="J1149" s="8"/>
    </row>
    <row r="1150" spans="3:10" x14ac:dyDescent="0.25">
      <c r="C1150" s="5">
        <v>42481.583333333336</v>
      </c>
      <c r="D1150" s="6">
        <v>10387.1</v>
      </c>
      <c r="E1150" s="6">
        <v>10402.4</v>
      </c>
      <c r="F1150" s="6">
        <v>10360.4</v>
      </c>
      <c r="G1150" s="6">
        <v>10361.4</v>
      </c>
      <c r="H1150" s="6"/>
      <c r="I1150" s="6"/>
      <c r="J1150" s="6"/>
    </row>
    <row r="1151" spans="3:10" x14ac:dyDescent="0.25">
      <c r="C1151" s="7">
        <v>42481.625</v>
      </c>
      <c r="D1151" s="8">
        <v>10361.6</v>
      </c>
      <c r="E1151" s="8">
        <v>10437.200000000001</v>
      </c>
      <c r="F1151" s="8">
        <v>10358.299999999999</v>
      </c>
      <c r="G1151" s="8">
        <v>10369.1</v>
      </c>
      <c r="H1151" s="8"/>
      <c r="I1151" s="8"/>
      <c r="J1151" s="8"/>
    </row>
    <row r="1152" spans="3:10" x14ac:dyDescent="0.25">
      <c r="C1152" s="5">
        <v>42481.666666666664</v>
      </c>
      <c r="D1152" s="6">
        <v>10367.799999999999</v>
      </c>
      <c r="E1152" s="6">
        <v>10401.9</v>
      </c>
      <c r="F1152" s="6">
        <v>10338</v>
      </c>
      <c r="G1152" s="6">
        <v>10379</v>
      </c>
      <c r="H1152" s="6"/>
      <c r="I1152" s="6"/>
      <c r="J1152" s="6"/>
    </row>
    <row r="1153" spans="3:10" x14ac:dyDescent="0.25">
      <c r="C1153" s="7">
        <v>42481.708333333336</v>
      </c>
      <c r="D1153" s="8">
        <v>10380</v>
      </c>
      <c r="E1153" s="8">
        <v>10452.6</v>
      </c>
      <c r="F1153" s="8">
        <v>10356.9</v>
      </c>
      <c r="G1153" s="8">
        <v>10441.200000000001</v>
      </c>
      <c r="H1153" s="8"/>
      <c r="I1153" s="8"/>
      <c r="J1153" s="8"/>
    </row>
    <row r="1154" spans="3:10" x14ac:dyDescent="0.25">
      <c r="C1154" s="5">
        <v>42481.75</v>
      </c>
      <c r="D1154" s="6">
        <v>10441.799999999999</v>
      </c>
      <c r="E1154" s="6">
        <v>10456.200000000001</v>
      </c>
      <c r="F1154" s="6">
        <v>10415.5</v>
      </c>
      <c r="G1154" s="6">
        <v>10416.200000000001</v>
      </c>
      <c r="H1154" s="6"/>
      <c r="I1154" s="6"/>
      <c r="J1154" s="6"/>
    </row>
    <row r="1155" spans="3:10" x14ac:dyDescent="0.25">
      <c r="C1155" s="7">
        <v>42481.791666666664</v>
      </c>
      <c r="D1155" s="8">
        <v>10416.4</v>
      </c>
      <c r="E1155" s="8">
        <v>10428.799999999999</v>
      </c>
      <c r="F1155" s="8">
        <v>10403.799999999999</v>
      </c>
      <c r="G1155" s="8">
        <v>10411.799999999999</v>
      </c>
      <c r="H1155" s="8"/>
      <c r="I1155" s="8"/>
      <c r="J1155" s="8"/>
    </row>
    <row r="1156" spans="3:10" x14ac:dyDescent="0.25">
      <c r="C1156" s="5">
        <v>42481.833333333336</v>
      </c>
      <c r="D1156" s="6">
        <v>10411.700000000001</v>
      </c>
      <c r="E1156" s="6">
        <v>10420.6</v>
      </c>
      <c r="F1156" s="6">
        <v>10396.6</v>
      </c>
      <c r="G1156" s="6">
        <v>10400.1</v>
      </c>
      <c r="H1156" s="6"/>
      <c r="I1156" s="6"/>
      <c r="J1156" s="6"/>
    </row>
    <row r="1157" spans="3:10" x14ac:dyDescent="0.25">
      <c r="C1157" s="7">
        <v>42481.875</v>
      </c>
      <c r="D1157" s="8">
        <v>10400</v>
      </c>
      <c r="E1157" s="8">
        <v>10408.1</v>
      </c>
      <c r="F1157" s="8">
        <v>10382</v>
      </c>
      <c r="G1157" s="8">
        <v>10397.4</v>
      </c>
      <c r="H1157" s="8"/>
      <c r="I1157" s="8"/>
      <c r="J1157" s="8"/>
    </row>
    <row r="1158" spans="3:10" x14ac:dyDescent="0.25">
      <c r="C1158" s="5">
        <v>42481.916666666664</v>
      </c>
      <c r="D1158" s="6">
        <v>10397.200000000001</v>
      </c>
      <c r="E1158" s="6">
        <v>10408.6</v>
      </c>
      <c r="F1158" s="6">
        <v>10380.1</v>
      </c>
      <c r="G1158" s="6">
        <v>10402.700000000001</v>
      </c>
      <c r="H1158" s="6"/>
      <c r="I1158" s="6"/>
      <c r="J1158" s="6"/>
    </row>
    <row r="1159" spans="3:10" x14ac:dyDescent="0.25">
      <c r="C1159" s="7">
        <v>42481.958333333336</v>
      </c>
      <c r="D1159" s="8">
        <v>10403</v>
      </c>
      <c r="E1159" s="8">
        <v>10417.4</v>
      </c>
      <c r="F1159" s="8">
        <v>10354.4</v>
      </c>
      <c r="G1159" s="8">
        <v>10370.5</v>
      </c>
      <c r="H1159" s="8"/>
      <c r="I1159" s="8"/>
      <c r="J1159" s="8"/>
    </row>
    <row r="1160" spans="3:10" x14ac:dyDescent="0.25">
      <c r="C1160" s="5">
        <v>42482.041666666664</v>
      </c>
      <c r="D1160" s="6">
        <v>10366.6</v>
      </c>
      <c r="E1160" s="6">
        <v>10368.5</v>
      </c>
      <c r="F1160" s="6">
        <v>10350.4</v>
      </c>
      <c r="G1160" s="6">
        <v>10367.1</v>
      </c>
      <c r="H1160" s="6"/>
      <c r="I1160" s="6"/>
      <c r="J1160" s="6"/>
    </row>
    <row r="1161" spans="3:10" x14ac:dyDescent="0.25">
      <c r="C1161" s="7">
        <v>42482.083333333336</v>
      </c>
      <c r="D1161" s="8">
        <v>10367</v>
      </c>
      <c r="E1161" s="8">
        <v>10373.299999999999</v>
      </c>
      <c r="F1161" s="8">
        <v>10365.799999999999</v>
      </c>
      <c r="G1161" s="8">
        <v>10368.4</v>
      </c>
      <c r="H1161" s="8"/>
      <c r="I1161" s="8"/>
      <c r="J1161" s="8"/>
    </row>
    <row r="1162" spans="3:10" x14ac:dyDescent="0.25">
      <c r="C1162" s="5">
        <v>42482.125</v>
      </c>
      <c r="D1162" s="6">
        <v>10367.799999999999</v>
      </c>
      <c r="E1162" s="6">
        <v>10385.799999999999</v>
      </c>
      <c r="F1162" s="6">
        <v>10364.6</v>
      </c>
      <c r="G1162" s="6">
        <v>10370.6</v>
      </c>
      <c r="H1162" s="6"/>
      <c r="I1162" s="6"/>
      <c r="J1162" s="6"/>
    </row>
    <row r="1163" spans="3:10" x14ac:dyDescent="0.25">
      <c r="C1163" s="7">
        <v>42482.166666666664</v>
      </c>
      <c r="D1163" s="8">
        <v>10371.799999999999</v>
      </c>
      <c r="E1163" s="8">
        <v>10396.6</v>
      </c>
      <c r="F1163" s="8">
        <v>10370.5</v>
      </c>
      <c r="G1163" s="8">
        <v>10396.5</v>
      </c>
      <c r="H1163" s="8"/>
      <c r="I1163" s="8"/>
      <c r="J1163" s="8"/>
    </row>
    <row r="1164" spans="3:10" x14ac:dyDescent="0.25">
      <c r="C1164" s="5">
        <v>42482.208333333336</v>
      </c>
      <c r="D1164" s="6">
        <v>10395.200000000001</v>
      </c>
      <c r="E1164" s="6">
        <v>10400</v>
      </c>
      <c r="F1164" s="6">
        <v>10391.6</v>
      </c>
      <c r="G1164" s="6">
        <v>10396.1</v>
      </c>
      <c r="H1164" s="6"/>
      <c r="I1164" s="6"/>
      <c r="J1164" s="6"/>
    </row>
    <row r="1165" spans="3:10" x14ac:dyDescent="0.25">
      <c r="C1165" s="7">
        <v>42482.25</v>
      </c>
      <c r="D1165" s="8">
        <v>10397.1</v>
      </c>
      <c r="E1165" s="8">
        <v>10398.4</v>
      </c>
      <c r="F1165" s="8">
        <v>10381.799999999999</v>
      </c>
      <c r="G1165" s="8">
        <v>10389.9</v>
      </c>
      <c r="H1165" s="8"/>
      <c r="I1165" s="8"/>
      <c r="J1165" s="8"/>
    </row>
    <row r="1166" spans="3:10" x14ac:dyDescent="0.25">
      <c r="C1166" s="5">
        <v>42482.291666666664</v>
      </c>
      <c r="D1166" s="6">
        <v>10386.1</v>
      </c>
      <c r="E1166" s="6">
        <v>10413.4</v>
      </c>
      <c r="F1166" s="6">
        <v>10383</v>
      </c>
      <c r="G1166" s="6">
        <v>10408.6</v>
      </c>
      <c r="H1166" s="6"/>
      <c r="I1166" s="6"/>
      <c r="J1166" s="6"/>
    </row>
    <row r="1167" spans="3:10" x14ac:dyDescent="0.25">
      <c r="C1167" s="7">
        <v>42482.333333333336</v>
      </c>
      <c r="D1167" s="8">
        <v>10409.200000000001</v>
      </c>
      <c r="E1167" s="8">
        <v>10411.1</v>
      </c>
      <c r="F1167" s="8">
        <v>10392.9</v>
      </c>
      <c r="G1167" s="8">
        <v>10392.9</v>
      </c>
      <c r="H1167" s="8"/>
      <c r="I1167" s="8"/>
      <c r="J1167" s="8"/>
    </row>
    <row r="1168" spans="3:10" x14ac:dyDescent="0.25">
      <c r="C1168" s="5">
        <v>42482.375</v>
      </c>
      <c r="D1168" s="6">
        <v>10392.1</v>
      </c>
      <c r="E1168" s="6">
        <v>10410.4</v>
      </c>
      <c r="F1168" s="6">
        <v>10366.299999999999</v>
      </c>
      <c r="G1168" s="6">
        <v>10367.200000000001</v>
      </c>
      <c r="H1168" s="6"/>
      <c r="I1168" s="6"/>
      <c r="J1168" s="6"/>
    </row>
    <row r="1169" spans="3:10" x14ac:dyDescent="0.25">
      <c r="C1169" s="7">
        <v>42482.416666666664</v>
      </c>
      <c r="D1169" s="8">
        <v>10366</v>
      </c>
      <c r="E1169" s="8">
        <v>10415.299999999999</v>
      </c>
      <c r="F1169" s="8">
        <v>10362</v>
      </c>
      <c r="G1169" s="8">
        <v>10392.9</v>
      </c>
      <c r="H1169" s="8"/>
      <c r="I1169" s="8"/>
      <c r="J1169" s="8"/>
    </row>
    <row r="1170" spans="3:10" x14ac:dyDescent="0.25">
      <c r="C1170" s="5">
        <v>42482.458333333336</v>
      </c>
      <c r="D1170" s="6">
        <v>10393.4</v>
      </c>
      <c r="E1170" s="6">
        <v>10406.200000000001</v>
      </c>
      <c r="F1170" s="6">
        <v>10342.9</v>
      </c>
      <c r="G1170" s="6">
        <v>10345.9</v>
      </c>
      <c r="H1170" s="6"/>
      <c r="I1170" s="6"/>
      <c r="J1170" s="6"/>
    </row>
    <row r="1171" spans="3:10" x14ac:dyDescent="0.25">
      <c r="C1171" s="7">
        <v>42482.5</v>
      </c>
      <c r="D1171" s="8">
        <v>10345.700000000001</v>
      </c>
      <c r="E1171" s="8">
        <v>10360.299999999999</v>
      </c>
      <c r="F1171" s="8">
        <v>10322.799999999999</v>
      </c>
      <c r="G1171" s="8">
        <v>10343.700000000001</v>
      </c>
      <c r="H1171" s="8"/>
      <c r="I1171" s="8"/>
      <c r="J1171" s="8"/>
    </row>
    <row r="1172" spans="3:10" x14ac:dyDescent="0.25">
      <c r="C1172" s="5">
        <v>42482.541666666664</v>
      </c>
      <c r="D1172" s="6">
        <v>10342.299999999999</v>
      </c>
      <c r="E1172" s="6">
        <v>10425</v>
      </c>
      <c r="F1172" s="6">
        <v>10342.1</v>
      </c>
      <c r="G1172" s="6">
        <v>10397.299999999999</v>
      </c>
      <c r="H1172" s="6"/>
      <c r="I1172" s="6"/>
      <c r="J1172" s="6"/>
    </row>
    <row r="1173" spans="3:10" x14ac:dyDescent="0.25">
      <c r="C1173" s="7">
        <v>42482.583333333336</v>
      </c>
      <c r="D1173" s="8">
        <v>10397.1</v>
      </c>
      <c r="E1173" s="8">
        <v>10407.9</v>
      </c>
      <c r="F1173" s="8">
        <v>10379.799999999999</v>
      </c>
      <c r="G1173" s="8">
        <v>10389.1</v>
      </c>
      <c r="H1173" s="8"/>
      <c r="I1173" s="8"/>
      <c r="J1173" s="8"/>
    </row>
    <row r="1174" spans="3:10" x14ac:dyDescent="0.25">
      <c r="C1174" s="5">
        <v>42482.625</v>
      </c>
      <c r="D1174" s="6">
        <v>10389.299999999999</v>
      </c>
      <c r="E1174" s="6">
        <v>10401.299999999999</v>
      </c>
      <c r="F1174" s="6">
        <v>10382.200000000001</v>
      </c>
      <c r="G1174" s="6">
        <v>10387.4</v>
      </c>
      <c r="H1174" s="6"/>
      <c r="I1174" s="6"/>
      <c r="J1174" s="6"/>
    </row>
    <row r="1175" spans="3:10" x14ac:dyDescent="0.25">
      <c r="C1175" s="7">
        <v>42482.666666666664</v>
      </c>
      <c r="D1175" s="8">
        <v>10387.6</v>
      </c>
      <c r="E1175" s="8">
        <v>10409.5</v>
      </c>
      <c r="F1175" s="8">
        <v>10367.4</v>
      </c>
      <c r="G1175" s="8">
        <v>10400</v>
      </c>
      <c r="H1175" s="8"/>
      <c r="I1175" s="8"/>
      <c r="J1175" s="8"/>
    </row>
    <row r="1176" spans="3:10" x14ac:dyDescent="0.25">
      <c r="C1176" s="5">
        <v>42482.708333333336</v>
      </c>
      <c r="D1176" s="6">
        <v>10400.1</v>
      </c>
      <c r="E1176" s="6">
        <v>10411.299999999999</v>
      </c>
      <c r="F1176" s="6">
        <v>10343.5</v>
      </c>
      <c r="G1176" s="6">
        <v>10350</v>
      </c>
      <c r="H1176" s="6"/>
      <c r="I1176" s="6"/>
      <c r="J1176" s="6"/>
    </row>
    <row r="1177" spans="3:10" x14ac:dyDescent="0.25">
      <c r="C1177" s="7">
        <v>42482.75</v>
      </c>
      <c r="D1177" s="8">
        <v>10351</v>
      </c>
      <c r="E1177" s="8">
        <v>10379</v>
      </c>
      <c r="F1177" s="8">
        <v>10350.1</v>
      </c>
      <c r="G1177" s="8">
        <v>10374.799999999999</v>
      </c>
      <c r="H1177" s="8"/>
      <c r="I1177" s="8"/>
      <c r="J1177" s="8"/>
    </row>
    <row r="1178" spans="3:10" x14ac:dyDescent="0.25">
      <c r="C1178" s="5">
        <v>42482.791666666664</v>
      </c>
      <c r="D1178" s="6">
        <v>10374.6</v>
      </c>
      <c r="E1178" s="6">
        <v>10377.1</v>
      </c>
      <c r="F1178" s="6">
        <v>10356.9</v>
      </c>
      <c r="G1178" s="6">
        <v>10357.799999999999</v>
      </c>
      <c r="H1178" s="6"/>
      <c r="I1178" s="6"/>
      <c r="J1178" s="6"/>
    </row>
    <row r="1179" spans="3:10" x14ac:dyDescent="0.25">
      <c r="C1179" s="7">
        <v>42482.833333333336</v>
      </c>
      <c r="D1179" s="8">
        <v>10358.299999999999</v>
      </c>
      <c r="E1179" s="8">
        <v>10395.299999999999</v>
      </c>
      <c r="F1179" s="8">
        <v>10358.299999999999</v>
      </c>
      <c r="G1179" s="8">
        <v>10387.200000000001</v>
      </c>
      <c r="H1179" s="8"/>
      <c r="I1179" s="8"/>
      <c r="J1179" s="8"/>
    </row>
    <row r="1180" spans="3:10" x14ac:dyDescent="0.25">
      <c r="C1180" s="5">
        <v>42482.875</v>
      </c>
      <c r="D1180" s="6">
        <v>10387.1</v>
      </c>
      <c r="E1180" s="6">
        <v>10405.5</v>
      </c>
      <c r="F1180" s="6">
        <v>10386.700000000001</v>
      </c>
      <c r="G1180" s="6">
        <v>10403</v>
      </c>
      <c r="H1180" s="6"/>
      <c r="I1180" s="6"/>
      <c r="J1180" s="6"/>
    </row>
    <row r="1181" spans="3:10" x14ac:dyDescent="0.25">
      <c r="C1181" s="7">
        <v>42482.916666666664</v>
      </c>
      <c r="D1181" s="8">
        <v>10404.1</v>
      </c>
      <c r="E1181" s="8">
        <v>10407.6</v>
      </c>
      <c r="F1181" s="8">
        <v>10389.200000000001</v>
      </c>
      <c r="G1181" s="8">
        <v>10400.799999999999</v>
      </c>
      <c r="H1181" s="8"/>
      <c r="I1181" s="8"/>
      <c r="J1181" s="8"/>
    </row>
    <row r="1182" spans="3:10" x14ac:dyDescent="0.25">
      <c r="C1182" s="5">
        <v>42485.041666666664</v>
      </c>
      <c r="D1182" s="6">
        <v>10421.299999999999</v>
      </c>
      <c r="E1182" s="6">
        <v>10429.9</v>
      </c>
      <c r="F1182" s="6">
        <v>10414.200000000001</v>
      </c>
      <c r="G1182" s="6">
        <v>10414.200000000001</v>
      </c>
      <c r="H1182" s="6"/>
      <c r="I1182" s="6"/>
      <c r="J1182" s="6"/>
    </row>
    <row r="1183" spans="3:10" x14ac:dyDescent="0.25">
      <c r="C1183" s="7">
        <v>42485.083333333336</v>
      </c>
      <c r="D1183" s="8">
        <v>10421</v>
      </c>
      <c r="E1183" s="8">
        <v>10423</v>
      </c>
      <c r="F1183" s="8">
        <v>10414.6</v>
      </c>
      <c r="G1183" s="8">
        <v>10416.299999999999</v>
      </c>
      <c r="H1183" s="8"/>
      <c r="I1183" s="8"/>
      <c r="J1183" s="8"/>
    </row>
    <row r="1184" spans="3:10" x14ac:dyDescent="0.25">
      <c r="C1184" s="5">
        <v>42485.125</v>
      </c>
      <c r="D1184" s="6">
        <v>10415.6</v>
      </c>
      <c r="E1184" s="6">
        <v>10415.6</v>
      </c>
      <c r="F1184" s="6">
        <v>10401.6</v>
      </c>
      <c r="G1184" s="6">
        <v>10402.9</v>
      </c>
      <c r="H1184" s="6"/>
      <c r="I1184" s="6"/>
      <c r="J1184" s="6"/>
    </row>
    <row r="1185" spans="3:10" x14ac:dyDescent="0.25">
      <c r="C1185" s="7">
        <v>42485.166666666664</v>
      </c>
      <c r="D1185" s="8">
        <v>10403</v>
      </c>
      <c r="E1185" s="8">
        <v>10407.9</v>
      </c>
      <c r="F1185" s="8">
        <v>10385.799999999999</v>
      </c>
      <c r="G1185" s="8">
        <v>10391.700000000001</v>
      </c>
      <c r="H1185" s="8"/>
      <c r="I1185" s="8"/>
      <c r="J1185" s="8"/>
    </row>
    <row r="1186" spans="3:10" x14ac:dyDescent="0.25">
      <c r="C1186" s="5">
        <v>42485.208333333336</v>
      </c>
      <c r="D1186" s="6">
        <v>10390.5</v>
      </c>
      <c r="E1186" s="6">
        <v>10405.4</v>
      </c>
      <c r="F1186" s="6">
        <v>10381</v>
      </c>
      <c r="G1186" s="6">
        <v>10381.200000000001</v>
      </c>
      <c r="H1186" s="6"/>
      <c r="I1186" s="6"/>
      <c r="J1186" s="6"/>
    </row>
    <row r="1187" spans="3:10" x14ac:dyDescent="0.25">
      <c r="C1187" s="7">
        <v>42485.25</v>
      </c>
      <c r="D1187" s="8">
        <v>10381.1</v>
      </c>
      <c r="E1187" s="8">
        <v>10383.700000000001</v>
      </c>
      <c r="F1187" s="8">
        <v>10376.4</v>
      </c>
      <c r="G1187" s="8">
        <v>10379.4</v>
      </c>
      <c r="H1187" s="8"/>
      <c r="I1187" s="8"/>
      <c r="J1187" s="8"/>
    </row>
    <row r="1188" spans="3:10" x14ac:dyDescent="0.25">
      <c r="C1188" s="5">
        <v>42485.291666666664</v>
      </c>
      <c r="D1188" s="6">
        <v>10379.1</v>
      </c>
      <c r="E1188" s="6">
        <v>10379.4</v>
      </c>
      <c r="F1188" s="6">
        <v>10365.5</v>
      </c>
      <c r="G1188" s="6">
        <v>10366.9</v>
      </c>
      <c r="H1188" s="6"/>
      <c r="I1188" s="6"/>
      <c r="J1188" s="6"/>
    </row>
    <row r="1189" spans="3:10" x14ac:dyDescent="0.25">
      <c r="C1189" s="7">
        <v>42485.333333333336</v>
      </c>
      <c r="D1189" s="8">
        <v>10367.4</v>
      </c>
      <c r="E1189" s="8">
        <v>10382.9</v>
      </c>
      <c r="F1189" s="8">
        <v>10362.6</v>
      </c>
      <c r="G1189" s="8">
        <v>10369</v>
      </c>
      <c r="H1189" s="8"/>
      <c r="I1189" s="8"/>
      <c r="J1189" s="8"/>
    </row>
    <row r="1190" spans="3:10" x14ac:dyDescent="0.25">
      <c r="C1190" s="5">
        <v>42485.375</v>
      </c>
      <c r="D1190" s="6">
        <v>10368.1</v>
      </c>
      <c r="E1190" s="6">
        <v>10382</v>
      </c>
      <c r="F1190" s="6">
        <v>10350.299999999999</v>
      </c>
      <c r="G1190" s="6">
        <v>10370.9</v>
      </c>
      <c r="H1190" s="6"/>
      <c r="I1190" s="6"/>
      <c r="J1190" s="6"/>
    </row>
    <row r="1191" spans="3:10" x14ac:dyDescent="0.25">
      <c r="C1191" s="7">
        <v>42485.416666666664</v>
      </c>
      <c r="D1191" s="8">
        <v>10371</v>
      </c>
      <c r="E1191" s="8">
        <v>10401.4</v>
      </c>
      <c r="F1191" s="8">
        <v>10265.9</v>
      </c>
      <c r="G1191" s="8">
        <v>10275</v>
      </c>
      <c r="H1191" s="8"/>
      <c r="I1191" s="8"/>
      <c r="J1191" s="8"/>
    </row>
    <row r="1192" spans="3:10" x14ac:dyDescent="0.25">
      <c r="C1192" s="5">
        <v>42485.458333333336</v>
      </c>
      <c r="D1192" s="6">
        <v>10274.4</v>
      </c>
      <c r="E1192" s="6">
        <v>10282.9</v>
      </c>
      <c r="F1192" s="6">
        <v>10226.5</v>
      </c>
      <c r="G1192" s="6">
        <v>10237.1</v>
      </c>
      <c r="H1192" s="6"/>
      <c r="I1192" s="6"/>
      <c r="J1192" s="6"/>
    </row>
    <row r="1193" spans="3:10" x14ac:dyDescent="0.25">
      <c r="C1193" s="7">
        <v>42485.5</v>
      </c>
      <c r="D1193" s="8">
        <v>10237</v>
      </c>
      <c r="E1193" s="8">
        <v>10308.6</v>
      </c>
      <c r="F1193" s="8">
        <v>10231.700000000001</v>
      </c>
      <c r="G1193" s="8">
        <v>10307.799999999999</v>
      </c>
      <c r="H1193" s="8"/>
      <c r="I1193" s="8"/>
      <c r="J1193" s="8"/>
    </row>
    <row r="1194" spans="3:10" x14ac:dyDescent="0.25">
      <c r="C1194" s="5">
        <v>42485.541666666664</v>
      </c>
      <c r="D1194" s="6">
        <v>10308.6</v>
      </c>
      <c r="E1194" s="6">
        <v>10329.1</v>
      </c>
      <c r="F1194" s="6">
        <v>10291.9</v>
      </c>
      <c r="G1194" s="6">
        <v>10317.799999999999</v>
      </c>
      <c r="H1194" s="6"/>
      <c r="I1194" s="6"/>
      <c r="J1194" s="6"/>
    </row>
    <row r="1195" spans="3:10" x14ac:dyDescent="0.25">
      <c r="C1195" s="7">
        <v>42485.583333333336</v>
      </c>
      <c r="D1195" s="8">
        <v>10317.4</v>
      </c>
      <c r="E1195" s="8">
        <v>10325.299999999999</v>
      </c>
      <c r="F1195" s="8">
        <v>10287.1</v>
      </c>
      <c r="G1195" s="8">
        <v>10288.799999999999</v>
      </c>
      <c r="H1195" s="8"/>
      <c r="I1195" s="8"/>
      <c r="J1195" s="8"/>
    </row>
    <row r="1196" spans="3:10" x14ac:dyDescent="0.25">
      <c r="C1196" s="5">
        <v>42485.625</v>
      </c>
      <c r="D1196" s="6">
        <v>10289.299999999999</v>
      </c>
      <c r="E1196" s="6">
        <v>10302.6</v>
      </c>
      <c r="F1196" s="6">
        <v>10267.299999999999</v>
      </c>
      <c r="G1196" s="6">
        <v>10298.299999999999</v>
      </c>
      <c r="H1196" s="6"/>
      <c r="I1196" s="6"/>
      <c r="J1196" s="6"/>
    </row>
    <row r="1197" spans="3:10" x14ac:dyDescent="0.25">
      <c r="C1197" s="7">
        <v>42485.666666666664</v>
      </c>
      <c r="D1197" s="8">
        <v>10298.799999999999</v>
      </c>
      <c r="E1197" s="8">
        <v>10307</v>
      </c>
      <c r="F1197" s="8">
        <v>10272.299999999999</v>
      </c>
      <c r="G1197" s="8">
        <v>10279.6</v>
      </c>
      <c r="H1197" s="8"/>
      <c r="I1197" s="8"/>
      <c r="J1197" s="8"/>
    </row>
    <row r="1198" spans="3:10" x14ac:dyDescent="0.25">
      <c r="C1198" s="5">
        <v>42485.708333333336</v>
      </c>
      <c r="D1198" s="6">
        <v>10279.5</v>
      </c>
      <c r="E1198" s="6">
        <v>10289.6</v>
      </c>
      <c r="F1198" s="6">
        <v>10248.5</v>
      </c>
      <c r="G1198" s="6">
        <v>10278.6</v>
      </c>
      <c r="H1198" s="6"/>
      <c r="I1198" s="6"/>
      <c r="J1198" s="6"/>
    </row>
    <row r="1199" spans="3:10" x14ac:dyDescent="0.25">
      <c r="C1199" s="7">
        <v>42485.75</v>
      </c>
      <c r="D1199" s="8">
        <v>10278.4</v>
      </c>
      <c r="E1199" s="8">
        <v>10303.700000000001</v>
      </c>
      <c r="F1199" s="8">
        <v>10275.200000000001</v>
      </c>
      <c r="G1199" s="8">
        <v>10277.799999999999</v>
      </c>
      <c r="H1199" s="8"/>
      <c r="I1199" s="8"/>
      <c r="J1199" s="8"/>
    </row>
    <row r="1200" spans="3:10" x14ac:dyDescent="0.25">
      <c r="C1200" s="5">
        <v>42485.791666666664</v>
      </c>
      <c r="D1200" s="6">
        <v>10278.200000000001</v>
      </c>
      <c r="E1200" s="6">
        <v>10305</v>
      </c>
      <c r="F1200" s="6">
        <v>10278.200000000001</v>
      </c>
      <c r="G1200" s="6">
        <v>10299.9</v>
      </c>
      <c r="H1200" s="6"/>
      <c r="I1200" s="6"/>
      <c r="J1200" s="6"/>
    </row>
    <row r="1201" spans="3:10" x14ac:dyDescent="0.25">
      <c r="C1201" s="7">
        <v>42485.833333333336</v>
      </c>
      <c r="D1201" s="8">
        <v>10299.799999999999</v>
      </c>
      <c r="E1201" s="8">
        <v>10309</v>
      </c>
      <c r="F1201" s="8">
        <v>10292.700000000001</v>
      </c>
      <c r="G1201" s="8">
        <v>10297.4</v>
      </c>
      <c r="H1201" s="8"/>
      <c r="I1201" s="8"/>
      <c r="J1201" s="8"/>
    </row>
    <row r="1202" spans="3:10" x14ac:dyDescent="0.25">
      <c r="C1202" s="5">
        <v>42485.875</v>
      </c>
      <c r="D1202" s="6">
        <v>10297.5</v>
      </c>
      <c r="E1202" s="6">
        <v>10302.6</v>
      </c>
      <c r="F1202" s="6">
        <v>10285.200000000001</v>
      </c>
      <c r="G1202" s="6">
        <v>10299.299999999999</v>
      </c>
      <c r="H1202" s="6"/>
      <c r="I1202" s="6"/>
      <c r="J1202" s="6"/>
    </row>
    <row r="1203" spans="3:10" x14ac:dyDescent="0.25">
      <c r="C1203" s="7">
        <v>42485.916666666664</v>
      </c>
      <c r="D1203" s="8">
        <v>10299.1</v>
      </c>
      <c r="E1203" s="8">
        <v>10317.9</v>
      </c>
      <c r="F1203" s="8">
        <v>10286.4</v>
      </c>
      <c r="G1203" s="8">
        <v>10317.5</v>
      </c>
      <c r="H1203" s="8"/>
      <c r="I1203" s="8"/>
      <c r="J1203" s="8"/>
    </row>
    <row r="1204" spans="3:10" x14ac:dyDescent="0.25">
      <c r="C1204" s="5">
        <v>42485.958333333336</v>
      </c>
      <c r="D1204" s="6">
        <v>10318</v>
      </c>
      <c r="E1204" s="6">
        <v>10325.799999999999</v>
      </c>
      <c r="F1204" s="6">
        <v>10315.5</v>
      </c>
      <c r="G1204" s="6">
        <v>10325.799999999999</v>
      </c>
      <c r="H1204" s="6"/>
      <c r="I1204" s="6"/>
      <c r="J1204" s="6"/>
    </row>
    <row r="1205" spans="3:10" x14ac:dyDescent="0.25">
      <c r="C1205" s="7">
        <v>42486.041666666664</v>
      </c>
      <c r="D1205" s="8">
        <v>10321.9</v>
      </c>
      <c r="E1205" s="8">
        <v>10326.4</v>
      </c>
      <c r="F1205" s="8">
        <v>10315.1</v>
      </c>
      <c r="G1205" s="8">
        <v>10315.700000000001</v>
      </c>
      <c r="H1205" s="8"/>
      <c r="I1205" s="8"/>
      <c r="J1205" s="8"/>
    </row>
    <row r="1206" spans="3:10" x14ac:dyDescent="0.25">
      <c r="C1206" s="5">
        <v>42486.083333333336</v>
      </c>
      <c r="D1206" s="6">
        <v>10316.4</v>
      </c>
      <c r="E1206" s="6">
        <v>10318.799999999999</v>
      </c>
      <c r="F1206" s="6">
        <v>10315.1</v>
      </c>
      <c r="G1206" s="6">
        <v>10315.1</v>
      </c>
      <c r="H1206" s="6"/>
      <c r="I1206" s="6"/>
      <c r="J1206" s="6"/>
    </row>
    <row r="1207" spans="3:10" x14ac:dyDescent="0.25">
      <c r="C1207" s="7">
        <v>42486.125</v>
      </c>
      <c r="D1207" s="8">
        <v>10314.5</v>
      </c>
      <c r="E1207" s="8">
        <v>10320.5</v>
      </c>
      <c r="F1207" s="8">
        <v>10310.799999999999</v>
      </c>
      <c r="G1207" s="8">
        <v>10316.1</v>
      </c>
      <c r="H1207" s="8"/>
      <c r="I1207" s="8"/>
      <c r="J1207" s="8"/>
    </row>
    <row r="1208" spans="3:10" x14ac:dyDescent="0.25">
      <c r="C1208" s="5">
        <v>42486.166666666664</v>
      </c>
      <c r="D1208" s="6">
        <v>10317.5</v>
      </c>
      <c r="E1208" s="6">
        <v>10345.700000000001</v>
      </c>
      <c r="F1208" s="6">
        <v>10317.5</v>
      </c>
      <c r="G1208" s="6">
        <v>10341.299999999999</v>
      </c>
      <c r="H1208" s="6"/>
      <c r="I1208" s="6"/>
      <c r="J1208" s="6"/>
    </row>
    <row r="1209" spans="3:10" x14ac:dyDescent="0.25">
      <c r="C1209" s="7">
        <v>42486.208333333336</v>
      </c>
      <c r="D1209" s="8">
        <v>10339.4</v>
      </c>
      <c r="E1209" s="8">
        <v>10340.1</v>
      </c>
      <c r="F1209" s="8">
        <v>10306.4</v>
      </c>
      <c r="G1209" s="8">
        <v>10309.200000000001</v>
      </c>
      <c r="H1209" s="8"/>
      <c r="I1209" s="8"/>
      <c r="J1209" s="8"/>
    </row>
    <row r="1210" spans="3:10" x14ac:dyDescent="0.25">
      <c r="C1210" s="5">
        <v>42486.25</v>
      </c>
      <c r="D1210" s="6">
        <v>10309.4</v>
      </c>
      <c r="E1210" s="6">
        <v>10310.5</v>
      </c>
      <c r="F1210" s="6">
        <v>10301.5</v>
      </c>
      <c r="G1210" s="6">
        <v>10306.4</v>
      </c>
      <c r="H1210" s="6"/>
      <c r="I1210" s="6"/>
      <c r="J1210" s="6"/>
    </row>
    <row r="1211" spans="3:10" x14ac:dyDescent="0.25">
      <c r="C1211" s="7">
        <v>42486.291666666664</v>
      </c>
      <c r="D1211" s="8">
        <v>10306.6</v>
      </c>
      <c r="E1211" s="8">
        <v>10321</v>
      </c>
      <c r="F1211" s="8">
        <v>10301.4</v>
      </c>
      <c r="G1211" s="8">
        <v>10319.6</v>
      </c>
      <c r="H1211" s="8"/>
      <c r="I1211" s="8"/>
      <c r="J1211" s="8"/>
    </row>
    <row r="1212" spans="3:10" x14ac:dyDescent="0.25">
      <c r="C1212" s="5">
        <v>42486.333333333336</v>
      </c>
      <c r="D1212" s="6">
        <v>10319</v>
      </c>
      <c r="E1212" s="6">
        <v>10322.200000000001</v>
      </c>
      <c r="F1212" s="6">
        <v>10307.9</v>
      </c>
      <c r="G1212" s="6">
        <v>10310.299999999999</v>
      </c>
      <c r="H1212" s="6"/>
      <c r="I1212" s="6"/>
      <c r="J1212" s="6"/>
    </row>
    <row r="1213" spans="3:10" x14ac:dyDescent="0.25">
      <c r="C1213" s="7">
        <v>42486.375</v>
      </c>
      <c r="D1213" s="8">
        <v>10310</v>
      </c>
      <c r="E1213" s="8">
        <v>10341.299999999999</v>
      </c>
      <c r="F1213" s="8">
        <v>10306.299999999999</v>
      </c>
      <c r="G1213" s="8">
        <v>10336.299999999999</v>
      </c>
      <c r="H1213" s="8"/>
      <c r="I1213" s="8"/>
      <c r="J1213" s="8"/>
    </row>
    <row r="1214" spans="3:10" x14ac:dyDescent="0.25">
      <c r="C1214" s="5">
        <v>42486.416666666664</v>
      </c>
      <c r="D1214" s="6">
        <v>10335.5</v>
      </c>
      <c r="E1214" s="6">
        <v>10386</v>
      </c>
      <c r="F1214" s="6">
        <v>10322.1</v>
      </c>
      <c r="G1214" s="6">
        <v>10365.1</v>
      </c>
      <c r="H1214" s="6"/>
      <c r="I1214" s="6"/>
      <c r="J1214" s="6"/>
    </row>
    <row r="1215" spans="3:10" x14ac:dyDescent="0.25">
      <c r="C1215" s="7">
        <v>42486.458333333336</v>
      </c>
      <c r="D1215" s="8">
        <v>10365.299999999999</v>
      </c>
      <c r="E1215" s="8">
        <v>10370</v>
      </c>
      <c r="F1215" s="8">
        <v>10317.299999999999</v>
      </c>
      <c r="G1215" s="8">
        <v>10320.1</v>
      </c>
      <c r="H1215" s="8"/>
      <c r="I1215" s="8"/>
      <c r="J1215" s="8"/>
    </row>
    <row r="1216" spans="3:10" x14ac:dyDescent="0.25">
      <c r="C1216" s="5">
        <v>42486.5</v>
      </c>
      <c r="D1216" s="6">
        <v>10319.9</v>
      </c>
      <c r="E1216" s="6">
        <v>10336.299999999999</v>
      </c>
      <c r="F1216" s="6">
        <v>10288.299999999999</v>
      </c>
      <c r="G1216" s="6">
        <v>10290.9</v>
      </c>
      <c r="H1216" s="6"/>
      <c r="I1216" s="6"/>
      <c r="J1216" s="6"/>
    </row>
    <row r="1217" spans="3:10" x14ac:dyDescent="0.25">
      <c r="C1217" s="7">
        <v>42486.541666666664</v>
      </c>
      <c r="D1217" s="8">
        <v>10290.799999999999</v>
      </c>
      <c r="E1217" s="8">
        <v>10305.4</v>
      </c>
      <c r="F1217" s="8">
        <v>10278.200000000001</v>
      </c>
      <c r="G1217" s="8">
        <v>10284.700000000001</v>
      </c>
      <c r="H1217" s="8"/>
      <c r="I1217" s="8"/>
      <c r="J1217" s="8"/>
    </row>
    <row r="1218" spans="3:10" x14ac:dyDescent="0.25">
      <c r="C1218" s="5">
        <v>42486.583333333336</v>
      </c>
      <c r="D1218" s="6">
        <v>10284.5</v>
      </c>
      <c r="E1218" s="6">
        <v>10300.1</v>
      </c>
      <c r="F1218" s="6">
        <v>10278.799999999999</v>
      </c>
      <c r="G1218" s="6">
        <v>10295.299999999999</v>
      </c>
      <c r="H1218" s="6"/>
      <c r="I1218" s="6"/>
      <c r="J1218" s="6"/>
    </row>
    <row r="1219" spans="3:10" x14ac:dyDescent="0.25">
      <c r="C1219" s="7">
        <v>42486.625</v>
      </c>
      <c r="D1219" s="8">
        <v>10295.6</v>
      </c>
      <c r="E1219" s="8">
        <v>10316.700000000001</v>
      </c>
      <c r="F1219" s="8">
        <v>10278.700000000001</v>
      </c>
      <c r="G1219" s="8">
        <v>10292.299999999999</v>
      </c>
      <c r="H1219" s="8"/>
      <c r="I1219" s="8"/>
      <c r="J1219" s="8"/>
    </row>
    <row r="1220" spans="3:10" x14ac:dyDescent="0.25">
      <c r="C1220" s="5">
        <v>42486.666666666664</v>
      </c>
      <c r="D1220" s="6">
        <v>10292.4</v>
      </c>
      <c r="E1220" s="6">
        <v>10292.4</v>
      </c>
      <c r="F1220" s="6">
        <v>10239</v>
      </c>
      <c r="G1220" s="6">
        <v>10270.700000000001</v>
      </c>
      <c r="H1220" s="6"/>
      <c r="I1220" s="6"/>
      <c r="J1220" s="6"/>
    </row>
    <row r="1221" spans="3:10" x14ac:dyDescent="0.25">
      <c r="C1221" s="7">
        <v>42486.708333333336</v>
      </c>
      <c r="D1221" s="8">
        <v>10269.9</v>
      </c>
      <c r="E1221" s="8">
        <v>10277</v>
      </c>
      <c r="F1221" s="8">
        <v>10209</v>
      </c>
      <c r="G1221" s="8">
        <v>10231.799999999999</v>
      </c>
      <c r="H1221" s="8"/>
      <c r="I1221" s="8"/>
      <c r="J1221" s="8"/>
    </row>
    <row r="1222" spans="3:10" x14ac:dyDescent="0.25">
      <c r="C1222" s="5">
        <v>42486.75</v>
      </c>
      <c r="D1222" s="6">
        <v>10231.200000000001</v>
      </c>
      <c r="E1222" s="6">
        <v>10275.799999999999</v>
      </c>
      <c r="F1222" s="6">
        <v>10221.700000000001</v>
      </c>
      <c r="G1222" s="6">
        <v>10268.6</v>
      </c>
      <c r="H1222" s="6"/>
      <c r="I1222" s="6"/>
      <c r="J1222" s="6"/>
    </row>
    <row r="1223" spans="3:10" x14ac:dyDescent="0.25">
      <c r="C1223" s="7">
        <v>42486.791666666664</v>
      </c>
      <c r="D1223" s="8">
        <v>10268.799999999999</v>
      </c>
      <c r="E1223" s="8">
        <v>10285</v>
      </c>
      <c r="F1223" s="8">
        <v>10268.4</v>
      </c>
      <c r="G1223" s="8">
        <v>10273.9</v>
      </c>
      <c r="H1223" s="8"/>
      <c r="I1223" s="8"/>
      <c r="J1223" s="8"/>
    </row>
    <row r="1224" spans="3:10" x14ac:dyDescent="0.25">
      <c r="C1224" s="5">
        <v>42486.833333333336</v>
      </c>
      <c r="D1224" s="6">
        <v>10274.1</v>
      </c>
      <c r="E1224" s="6">
        <v>10283.9</v>
      </c>
      <c r="F1224" s="6">
        <v>10268.700000000001</v>
      </c>
      <c r="G1224" s="6">
        <v>10275.1</v>
      </c>
      <c r="H1224" s="6"/>
      <c r="I1224" s="6"/>
      <c r="J1224" s="6"/>
    </row>
    <row r="1225" spans="3:10" x14ac:dyDescent="0.25">
      <c r="C1225" s="7">
        <v>42486.875</v>
      </c>
      <c r="D1225" s="8">
        <v>10275.299999999999</v>
      </c>
      <c r="E1225" s="8">
        <v>10283.799999999999</v>
      </c>
      <c r="F1225" s="8">
        <v>10270.200000000001</v>
      </c>
      <c r="G1225" s="8">
        <v>10274.1</v>
      </c>
      <c r="H1225" s="8"/>
      <c r="I1225" s="8"/>
      <c r="J1225" s="8"/>
    </row>
    <row r="1226" spans="3:10" x14ac:dyDescent="0.25">
      <c r="C1226" s="5">
        <v>42486.916666666664</v>
      </c>
      <c r="D1226" s="6">
        <v>10273.9</v>
      </c>
      <c r="E1226" s="6">
        <v>10290.799999999999</v>
      </c>
      <c r="F1226" s="6">
        <v>10266.5</v>
      </c>
      <c r="G1226" s="6">
        <v>10287.799999999999</v>
      </c>
      <c r="H1226" s="6"/>
      <c r="I1226" s="6"/>
      <c r="J1226" s="6"/>
    </row>
    <row r="1227" spans="3:10" x14ac:dyDescent="0.25">
      <c r="C1227" s="7">
        <v>42486.958333333336</v>
      </c>
      <c r="D1227" s="8">
        <v>10286.299999999999</v>
      </c>
      <c r="E1227" s="8">
        <v>10300.6</v>
      </c>
      <c r="F1227" s="8">
        <v>10271</v>
      </c>
      <c r="G1227" s="8">
        <v>10274.200000000001</v>
      </c>
      <c r="H1227" s="8"/>
      <c r="I1227" s="8"/>
      <c r="J1227" s="8"/>
    </row>
    <row r="1228" spans="3:10" x14ac:dyDescent="0.25">
      <c r="C1228" s="5">
        <v>42487.041666666664</v>
      </c>
      <c r="D1228" s="6">
        <v>10272</v>
      </c>
      <c r="E1228" s="6">
        <v>10276.4</v>
      </c>
      <c r="F1228" s="6">
        <v>10258.700000000001</v>
      </c>
      <c r="G1228" s="6">
        <v>10276.4</v>
      </c>
      <c r="H1228" s="6"/>
      <c r="I1228" s="6"/>
      <c r="J1228" s="6"/>
    </row>
    <row r="1229" spans="3:10" x14ac:dyDescent="0.25">
      <c r="C1229" s="7">
        <v>42487.083333333336</v>
      </c>
      <c r="D1229" s="8">
        <v>10277.6</v>
      </c>
      <c r="E1229" s="8">
        <v>10280</v>
      </c>
      <c r="F1229" s="8">
        <v>10273.4</v>
      </c>
      <c r="G1229" s="8">
        <v>10274.5</v>
      </c>
      <c r="H1229" s="8"/>
      <c r="I1229" s="8"/>
      <c r="J1229" s="8"/>
    </row>
    <row r="1230" spans="3:10" x14ac:dyDescent="0.25">
      <c r="C1230" s="5">
        <v>42487.125</v>
      </c>
      <c r="D1230" s="6">
        <v>10275.200000000001</v>
      </c>
      <c r="E1230" s="6">
        <v>10276.4</v>
      </c>
      <c r="F1230" s="6">
        <v>10270.299999999999</v>
      </c>
      <c r="G1230" s="6">
        <v>10271</v>
      </c>
      <c r="H1230" s="6"/>
      <c r="I1230" s="6"/>
      <c r="J1230" s="6"/>
    </row>
    <row r="1231" spans="3:10" x14ac:dyDescent="0.25">
      <c r="C1231" s="7">
        <v>42487.166666666664</v>
      </c>
      <c r="D1231" s="8">
        <v>10270.9</v>
      </c>
      <c r="E1231" s="8">
        <v>10275.799999999999</v>
      </c>
      <c r="F1231" s="8">
        <v>10266.6</v>
      </c>
      <c r="G1231" s="8">
        <v>10273.6</v>
      </c>
      <c r="H1231" s="8"/>
      <c r="I1231" s="8"/>
      <c r="J1231" s="8"/>
    </row>
    <row r="1232" spans="3:10" x14ac:dyDescent="0.25">
      <c r="C1232" s="5">
        <v>42487.208333333336</v>
      </c>
      <c r="D1232" s="6">
        <v>10274.9</v>
      </c>
      <c r="E1232" s="6">
        <v>10277.5</v>
      </c>
      <c r="F1232" s="6">
        <v>10271.1</v>
      </c>
      <c r="G1232" s="6">
        <v>10275</v>
      </c>
      <c r="H1232" s="6"/>
      <c r="I1232" s="6"/>
      <c r="J1232" s="6"/>
    </row>
    <row r="1233" spans="3:10" x14ac:dyDescent="0.25">
      <c r="C1233" s="7">
        <v>42487.25</v>
      </c>
      <c r="D1233" s="8">
        <v>10273.799999999999</v>
      </c>
      <c r="E1233" s="8">
        <v>10276.299999999999</v>
      </c>
      <c r="F1233" s="8">
        <v>10267.5</v>
      </c>
      <c r="G1233" s="8">
        <v>10270.1</v>
      </c>
      <c r="H1233" s="8"/>
      <c r="I1233" s="8"/>
      <c r="J1233" s="8"/>
    </row>
    <row r="1234" spans="3:10" x14ac:dyDescent="0.25">
      <c r="C1234" s="5">
        <v>42487.291666666664</v>
      </c>
      <c r="D1234" s="6">
        <v>10271.200000000001</v>
      </c>
      <c r="E1234" s="6">
        <v>10272.6</v>
      </c>
      <c r="F1234" s="6">
        <v>10258</v>
      </c>
      <c r="G1234" s="6">
        <v>10258.200000000001</v>
      </c>
      <c r="H1234" s="6"/>
      <c r="I1234" s="6"/>
      <c r="J1234" s="6"/>
    </row>
    <row r="1235" spans="3:10" x14ac:dyDescent="0.25">
      <c r="C1235" s="7">
        <v>42487.333333333336</v>
      </c>
      <c r="D1235" s="8">
        <v>10258.799999999999</v>
      </c>
      <c r="E1235" s="8">
        <v>10269.299999999999</v>
      </c>
      <c r="F1235" s="8">
        <v>10251.299999999999</v>
      </c>
      <c r="G1235" s="8">
        <v>10255.9</v>
      </c>
      <c r="H1235" s="8"/>
      <c r="I1235" s="8"/>
      <c r="J1235" s="8"/>
    </row>
    <row r="1236" spans="3:10" x14ac:dyDescent="0.25">
      <c r="C1236" s="5">
        <v>42487.375</v>
      </c>
      <c r="D1236" s="6">
        <v>10255.5</v>
      </c>
      <c r="E1236" s="6">
        <v>10279.299999999999</v>
      </c>
      <c r="F1236" s="6">
        <v>10241.5</v>
      </c>
      <c r="G1236" s="6">
        <v>10275.700000000001</v>
      </c>
      <c r="H1236" s="6"/>
      <c r="I1236" s="6"/>
      <c r="J1236" s="6"/>
    </row>
    <row r="1237" spans="3:10" x14ac:dyDescent="0.25">
      <c r="C1237" s="7">
        <v>42487.416666666664</v>
      </c>
      <c r="D1237" s="8">
        <v>10276.5</v>
      </c>
      <c r="E1237" s="8">
        <v>10304.799999999999</v>
      </c>
      <c r="F1237" s="8">
        <v>10230.299999999999</v>
      </c>
      <c r="G1237" s="8">
        <v>10280</v>
      </c>
      <c r="H1237" s="8"/>
      <c r="I1237" s="8"/>
      <c r="J1237" s="8"/>
    </row>
    <row r="1238" spans="3:10" x14ac:dyDescent="0.25">
      <c r="C1238" s="5">
        <v>42487.458333333336</v>
      </c>
      <c r="D1238" s="6">
        <v>10279.700000000001</v>
      </c>
      <c r="E1238" s="6">
        <v>10285.6</v>
      </c>
      <c r="F1238" s="6">
        <v>10220.299999999999</v>
      </c>
      <c r="G1238" s="6">
        <v>10263.700000000001</v>
      </c>
      <c r="H1238" s="6"/>
      <c r="I1238" s="6"/>
      <c r="J1238" s="6"/>
    </row>
    <row r="1239" spans="3:10" x14ac:dyDescent="0.25">
      <c r="C1239" s="7">
        <v>42487.5</v>
      </c>
      <c r="D1239" s="8">
        <v>10263.1</v>
      </c>
      <c r="E1239" s="8">
        <v>10292.6</v>
      </c>
      <c r="F1239" s="8">
        <v>10257</v>
      </c>
      <c r="G1239" s="8">
        <v>10279.9</v>
      </c>
      <c r="H1239" s="8"/>
      <c r="I1239" s="8"/>
      <c r="J1239" s="8"/>
    </row>
    <row r="1240" spans="3:10" x14ac:dyDescent="0.25">
      <c r="C1240" s="5">
        <v>42487.541666666664</v>
      </c>
      <c r="D1240" s="6">
        <v>10279.799999999999</v>
      </c>
      <c r="E1240" s="6">
        <v>10307.5</v>
      </c>
      <c r="F1240" s="6">
        <v>10278.4</v>
      </c>
      <c r="G1240" s="6">
        <v>10289.700000000001</v>
      </c>
      <c r="H1240" s="6"/>
      <c r="I1240" s="6"/>
      <c r="J1240" s="6"/>
    </row>
    <row r="1241" spans="3:10" x14ac:dyDescent="0.25">
      <c r="C1241" s="7">
        <v>42487.583333333336</v>
      </c>
      <c r="D1241" s="8">
        <v>10289.799999999999</v>
      </c>
      <c r="E1241" s="8">
        <v>10303.1</v>
      </c>
      <c r="F1241" s="8">
        <v>10279.299999999999</v>
      </c>
      <c r="G1241" s="8">
        <v>10301.6</v>
      </c>
      <c r="H1241" s="8"/>
      <c r="I1241" s="8"/>
      <c r="J1241" s="8"/>
    </row>
    <row r="1242" spans="3:10" x14ac:dyDescent="0.25">
      <c r="C1242" s="5">
        <v>42487.625</v>
      </c>
      <c r="D1242" s="6">
        <v>10301.5</v>
      </c>
      <c r="E1242" s="6">
        <v>10313.799999999999</v>
      </c>
      <c r="F1242" s="6">
        <v>10295.4</v>
      </c>
      <c r="G1242" s="6">
        <v>10305.200000000001</v>
      </c>
      <c r="H1242" s="6"/>
      <c r="I1242" s="6"/>
      <c r="J1242" s="6"/>
    </row>
    <row r="1243" spans="3:10" x14ac:dyDescent="0.25">
      <c r="C1243" s="7">
        <v>42487.666666666664</v>
      </c>
      <c r="D1243" s="8">
        <v>10304.9</v>
      </c>
      <c r="E1243" s="8">
        <v>10321</v>
      </c>
      <c r="F1243" s="8">
        <v>10279.1</v>
      </c>
      <c r="G1243" s="8">
        <v>10314.1</v>
      </c>
      <c r="H1243" s="8"/>
      <c r="I1243" s="8"/>
      <c r="J1243" s="8"/>
    </row>
    <row r="1244" spans="3:10" x14ac:dyDescent="0.25">
      <c r="C1244" s="5">
        <v>42487.708333333336</v>
      </c>
      <c r="D1244" s="6">
        <v>10314.299999999999</v>
      </c>
      <c r="E1244" s="6">
        <v>10325.299999999999</v>
      </c>
      <c r="F1244" s="6">
        <v>10279</v>
      </c>
      <c r="G1244" s="6">
        <v>10290.200000000001</v>
      </c>
      <c r="H1244" s="6"/>
      <c r="I1244" s="6"/>
      <c r="J1244" s="6"/>
    </row>
    <row r="1245" spans="3:10" x14ac:dyDescent="0.25">
      <c r="C1245" s="7">
        <v>42487.75</v>
      </c>
      <c r="D1245" s="8">
        <v>10290.4</v>
      </c>
      <c r="E1245" s="8">
        <v>10307</v>
      </c>
      <c r="F1245" s="8">
        <v>10279.9</v>
      </c>
      <c r="G1245" s="8">
        <v>10304.1</v>
      </c>
      <c r="H1245" s="8"/>
      <c r="I1245" s="8"/>
      <c r="J1245" s="8"/>
    </row>
    <row r="1246" spans="3:10" x14ac:dyDescent="0.25">
      <c r="C1246" s="5">
        <v>42487.791666666664</v>
      </c>
      <c r="D1246" s="6">
        <v>10304.9</v>
      </c>
      <c r="E1246" s="6">
        <v>10310.5</v>
      </c>
      <c r="F1246" s="6">
        <v>10299.700000000001</v>
      </c>
      <c r="G1246" s="6">
        <v>10303.299999999999</v>
      </c>
      <c r="H1246" s="6"/>
      <c r="I1246" s="6"/>
      <c r="J1246" s="6"/>
    </row>
    <row r="1247" spans="3:10" x14ac:dyDescent="0.25">
      <c r="C1247" s="7">
        <v>42487.833333333336</v>
      </c>
      <c r="D1247" s="8">
        <v>10303.200000000001</v>
      </c>
      <c r="E1247" s="8">
        <v>10304.4</v>
      </c>
      <c r="F1247" s="8">
        <v>10284.5</v>
      </c>
      <c r="G1247" s="8">
        <v>10286.700000000001</v>
      </c>
      <c r="H1247" s="8"/>
      <c r="I1247" s="8"/>
      <c r="J1247" s="8"/>
    </row>
    <row r="1248" spans="3:10" x14ac:dyDescent="0.25">
      <c r="C1248" s="5">
        <v>42487.875</v>
      </c>
      <c r="D1248" s="6">
        <v>10286.799999999999</v>
      </c>
      <c r="E1248" s="6">
        <v>10343.299999999999</v>
      </c>
      <c r="F1248" s="6">
        <v>10272.5</v>
      </c>
      <c r="G1248" s="6">
        <v>10318.799999999999</v>
      </c>
      <c r="H1248" s="6"/>
      <c r="I1248" s="6"/>
      <c r="J1248" s="6"/>
    </row>
    <row r="1249" spans="3:10" x14ac:dyDescent="0.25">
      <c r="C1249" s="7">
        <v>42487.916666666664</v>
      </c>
      <c r="D1249" s="8">
        <v>10319</v>
      </c>
      <c r="E1249" s="8">
        <v>10344.799999999999</v>
      </c>
      <c r="F1249" s="8">
        <v>10316.6</v>
      </c>
      <c r="G1249" s="8">
        <v>10324.6</v>
      </c>
      <c r="H1249" s="8"/>
      <c r="I1249" s="8"/>
      <c r="J1249" s="8"/>
    </row>
    <row r="1250" spans="3:10" x14ac:dyDescent="0.25">
      <c r="C1250" s="5">
        <v>42487.958333333336</v>
      </c>
      <c r="D1250" s="6">
        <v>10324.299999999999</v>
      </c>
      <c r="E1250" s="6">
        <v>10341.799999999999</v>
      </c>
      <c r="F1250" s="6">
        <v>10316.9</v>
      </c>
      <c r="G1250" s="6">
        <v>10341.799999999999</v>
      </c>
      <c r="H1250" s="6"/>
      <c r="I1250" s="6"/>
      <c r="J1250" s="6"/>
    </row>
    <row r="1251" spans="3:10" x14ac:dyDescent="0.25">
      <c r="C1251" s="7">
        <v>42488.041666666664</v>
      </c>
      <c r="D1251" s="8">
        <v>10347.5</v>
      </c>
      <c r="E1251" s="8">
        <v>10347.5</v>
      </c>
      <c r="F1251" s="8">
        <v>10339.5</v>
      </c>
      <c r="G1251" s="8">
        <v>10346.6</v>
      </c>
      <c r="H1251" s="8"/>
      <c r="I1251" s="8"/>
      <c r="J1251" s="8"/>
    </row>
    <row r="1252" spans="3:10" x14ac:dyDescent="0.25">
      <c r="C1252" s="5">
        <v>42488.083333333336</v>
      </c>
      <c r="D1252" s="6">
        <v>10346.299999999999</v>
      </c>
      <c r="E1252" s="6">
        <v>10348.9</v>
      </c>
      <c r="F1252" s="6">
        <v>10342.700000000001</v>
      </c>
      <c r="G1252" s="6">
        <v>10343.200000000001</v>
      </c>
      <c r="H1252" s="6"/>
      <c r="I1252" s="6"/>
      <c r="J1252" s="6"/>
    </row>
    <row r="1253" spans="3:10" x14ac:dyDescent="0.25">
      <c r="C1253" s="7">
        <v>42488.125</v>
      </c>
      <c r="D1253" s="8">
        <v>10343.799999999999</v>
      </c>
      <c r="E1253" s="8">
        <v>10348.1</v>
      </c>
      <c r="F1253" s="8">
        <v>10338.9</v>
      </c>
      <c r="G1253" s="8">
        <v>10346.9</v>
      </c>
      <c r="H1253" s="8"/>
      <c r="I1253" s="8"/>
      <c r="J1253" s="8"/>
    </row>
    <row r="1254" spans="3:10" x14ac:dyDescent="0.25">
      <c r="C1254" s="5">
        <v>42488.166666666664</v>
      </c>
      <c r="D1254" s="6">
        <v>10346.799999999999</v>
      </c>
      <c r="E1254" s="6">
        <v>10349.6</v>
      </c>
      <c r="F1254" s="6">
        <v>10341.799999999999</v>
      </c>
      <c r="G1254" s="6">
        <v>10349.299999999999</v>
      </c>
      <c r="H1254" s="6"/>
      <c r="I1254" s="6"/>
      <c r="J1254" s="6"/>
    </row>
    <row r="1255" spans="3:10" x14ac:dyDescent="0.25">
      <c r="C1255" s="7">
        <v>42488.208333333336</v>
      </c>
      <c r="D1255" s="8">
        <v>10350.299999999999</v>
      </c>
      <c r="E1255" s="8">
        <v>10354.799999999999</v>
      </c>
      <c r="F1255" s="8">
        <v>10347</v>
      </c>
      <c r="G1255" s="8">
        <v>10353.200000000001</v>
      </c>
      <c r="H1255" s="8"/>
      <c r="I1255" s="8"/>
      <c r="J1255" s="8"/>
    </row>
    <row r="1256" spans="3:10" x14ac:dyDescent="0.25">
      <c r="C1256" s="5">
        <v>42488.25</v>
      </c>
      <c r="D1256" s="6">
        <v>10356.299999999999</v>
      </c>
      <c r="E1256" s="6">
        <v>10357</v>
      </c>
      <c r="F1256" s="6">
        <v>10230</v>
      </c>
      <c r="G1256" s="6">
        <v>10276.1</v>
      </c>
      <c r="H1256" s="6"/>
      <c r="I1256" s="6"/>
      <c r="J1256" s="6"/>
    </row>
    <row r="1257" spans="3:10" x14ac:dyDescent="0.25">
      <c r="C1257" s="7">
        <v>42488.291666666664</v>
      </c>
      <c r="D1257" s="8">
        <v>10276</v>
      </c>
      <c r="E1257" s="8">
        <v>10285.4</v>
      </c>
      <c r="F1257" s="8">
        <v>10264.299999999999</v>
      </c>
      <c r="G1257" s="8">
        <v>10276.700000000001</v>
      </c>
      <c r="H1257" s="8"/>
      <c r="I1257" s="8"/>
      <c r="J1257" s="8"/>
    </row>
    <row r="1258" spans="3:10" x14ac:dyDescent="0.25">
      <c r="C1258" s="5">
        <v>42488.333333333336</v>
      </c>
      <c r="D1258" s="6">
        <v>10276.200000000001</v>
      </c>
      <c r="E1258" s="6">
        <v>10281.299999999999</v>
      </c>
      <c r="F1258" s="6">
        <v>10248.5</v>
      </c>
      <c r="G1258" s="6">
        <v>10253.5</v>
      </c>
      <c r="H1258" s="6"/>
      <c r="I1258" s="6"/>
      <c r="J1258" s="6"/>
    </row>
    <row r="1259" spans="3:10" x14ac:dyDescent="0.25">
      <c r="C1259" s="7">
        <v>42488.375</v>
      </c>
      <c r="D1259" s="8">
        <v>10252.9</v>
      </c>
      <c r="E1259" s="8">
        <v>10259.4</v>
      </c>
      <c r="F1259" s="8">
        <v>10231.9</v>
      </c>
      <c r="G1259" s="8">
        <v>10242.1</v>
      </c>
      <c r="H1259" s="8"/>
      <c r="I1259" s="8"/>
      <c r="J1259" s="8"/>
    </row>
    <row r="1260" spans="3:10" x14ac:dyDescent="0.25">
      <c r="C1260" s="5">
        <v>42488.416666666664</v>
      </c>
      <c r="D1260" s="6">
        <v>10241.4</v>
      </c>
      <c r="E1260" s="6">
        <v>10287.9</v>
      </c>
      <c r="F1260" s="6">
        <v>10202.4</v>
      </c>
      <c r="G1260" s="6">
        <v>10221.5</v>
      </c>
      <c r="H1260" s="6"/>
      <c r="I1260" s="6"/>
      <c r="J1260" s="6"/>
    </row>
    <row r="1261" spans="3:10" x14ac:dyDescent="0.25">
      <c r="C1261" s="7">
        <v>42488.458333333336</v>
      </c>
      <c r="D1261" s="8">
        <v>10221.4</v>
      </c>
      <c r="E1261" s="8">
        <v>10223</v>
      </c>
      <c r="F1261" s="8">
        <v>10119.299999999999</v>
      </c>
      <c r="G1261" s="8">
        <v>10151.1</v>
      </c>
      <c r="H1261" s="8"/>
      <c r="I1261" s="8"/>
      <c r="J1261" s="8"/>
    </row>
    <row r="1262" spans="3:10" x14ac:dyDescent="0.25">
      <c r="C1262" s="5">
        <v>42488.5</v>
      </c>
      <c r="D1262" s="6">
        <v>10151</v>
      </c>
      <c r="E1262" s="6">
        <v>10185.299999999999</v>
      </c>
      <c r="F1262" s="6">
        <v>10148.9</v>
      </c>
      <c r="G1262" s="6">
        <v>10166.200000000001</v>
      </c>
      <c r="H1262" s="6"/>
      <c r="I1262" s="6"/>
      <c r="J1262" s="6"/>
    </row>
    <row r="1263" spans="3:10" x14ac:dyDescent="0.25">
      <c r="C1263" s="7">
        <v>42488.541666666664</v>
      </c>
      <c r="D1263" s="8">
        <v>10165.4</v>
      </c>
      <c r="E1263" s="8">
        <v>10191.1</v>
      </c>
      <c r="F1263" s="8">
        <v>10162.799999999999</v>
      </c>
      <c r="G1263" s="8">
        <v>10167.5</v>
      </c>
      <c r="H1263" s="8"/>
      <c r="I1263" s="8"/>
      <c r="J1263" s="8"/>
    </row>
    <row r="1264" spans="3:10" x14ac:dyDescent="0.25">
      <c r="C1264" s="5">
        <v>42488.583333333336</v>
      </c>
      <c r="D1264" s="6">
        <v>10167.799999999999</v>
      </c>
      <c r="E1264" s="6">
        <v>10190.799999999999</v>
      </c>
      <c r="F1264" s="6">
        <v>10148.6</v>
      </c>
      <c r="G1264" s="6">
        <v>10164.299999999999</v>
      </c>
      <c r="H1264" s="6"/>
      <c r="I1264" s="6"/>
      <c r="J1264" s="6"/>
    </row>
    <row r="1265" spans="3:10" x14ac:dyDescent="0.25">
      <c r="C1265" s="7">
        <v>42488.625</v>
      </c>
      <c r="D1265" s="8">
        <v>10164.4</v>
      </c>
      <c r="E1265" s="8">
        <v>10197.799999999999</v>
      </c>
      <c r="F1265" s="8">
        <v>10162.799999999999</v>
      </c>
      <c r="G1265" s="8">
        <v>10196.200000000001</v>
      </c>
      <c r="H1265" s="8"/>
      <c r="I1265" s="8"/>
      <c r="J1265" s="8"/>
    </row>
    <row r="1266" spans="3:10" x14ac:dyDescent="0.25">
      <c r="C1266" s="5">
        <v>42488.666666666664</v>
      </c>
      <c r="D1266" s="6">
        <v>10195.700000000001</v>
      </c>
      <c r="E1266" s="6">
        <v>10255.4</v>
      </c>
      <c r="F1266" s="6">
        <v>10191</v>
      </c>
      <c r="G1266" s="6">
        <v>10252.4</v>
      </c>
      <c r="H1266" s="6"/>
      <c r="I1266" s="6"/>
      <c r="J1266" s="6"/>
    </row>
    <row r="1267" spans="3:10" x14ac:dyDescent="0.25">
      <c r="C1267" s="7">
        <v>42488.708333333336</v>
      </c>
      <c r="D1267" s="8">
        <v>10251.299999999999</v>
      </c>
      <c r="E1267" s="8">
        <v>10321.299999999999</v>
      </c>
      <c r="F1267" s="8">
        <v>10249.700000000001</v>
      </c>
      <c r="G1267" s="8">
        <v>10320.799999999999</v>
      </c>
      <c r="H1267" s="8"/>
      <c r="I1267" s="8"/>
      <c r="J1267" s="8"/>
    </row>
    <row r="1268" spans="3:10" x14ac:dyDescent="0.25">
      <c r="C1268" s="5">
        <v>42488.75</v>
      </c>
      <c r="D1268" s="6">
        <v>10320.9</v>
      </c>
      <c r="E1268" s="6">
        <v>10333</v>
      </c>
      <c r="F1268" s="6">
        <v>10306.1</v>
      </c>
      <c r="G1268" s="6">
        <v>10309.1</v>
      </c>
      <c r="H1268" s="6"/>
      <c r="I1268" s="6"/>
      <c r="J1268" s="6"/>
    </row>
    <row r="1269" spans="3:10" x14ac:dyDescent="0.25">
      <c r="C1269" s="7">
        <v>42488.791666666664</v>
      </c>
      <c r="D1269" s="8">
        <v>10309</v>
      </c>
      <c r="E1269" s="8">
        <v>10315.4</v>
      </c>
      <c r="F1269" s="8">
        <v>10296.799999999999</v>
      </c>
      <c r="G1269" s="8">
        <v>10306.299999999999</v>
      </c>
      <c r="H1269" s="8"/>
      <c r="I1269" s="8"/>
      <c r="J1269" s="8"/>
    </row>
    <row r="1270" spans="3:10" x14ac:dyDescent="0.25">
      <c r="C1270" s="5">
        <v>42488.833333333336</v>
      </c>
      <c r="D1270" s="6">
        <v>10306.799999999999</v>
      </c>
      <c r="E1270" s="6">
        <v>10306.799999999999</v>
      </c>
      <c r="F1270" s="6">
        <v>10282.9</v>
      </c>
      <c r="G1270" s="6">
        <v>10291</v>
      </c>
      <c r="H1270" s="6"/>
      <c r="I1270" s="6"/>
      <c r="J1270" s="6"/>
    </row>
    <row r="1271" spans="3:10" x14ac:dyDescent="0.25">
      <c r="C1271" s="7">
        <v>42488.875</v>
      </c>
      <c r="D1271" s="8">
        <v>10291.1</v>
      </c>
      <c r="E1271" s="8">
        <v>10294.6</v>
      </c>
      <c r="F1271" s="8">
        <v>10264.299999999999</v>
      </c>
      <c r="G1271" s="8">
        <v>10266.5</v>
      </c>
      <c r="H1271" s="8"/>
      <c r="I1271" s="8"/>
      <c r="J1271" s="8"/>
    </row>
    <row r="1272" spans="3:10" x14ac:dyDescent="0.25">
      <c r="C1272" s="5">
        <v>42488.916666666664</v>
      </c>
      <c r="D1272" s="6">
        <v>10266.799999999999</v>
      </c>
      <c r="E1272" s="6">
        <v>10269.5</v>
      </c>
      <c r="F1272" s="6">
        <v>10205.9</v>
      </c>
      <c r="G1272" s="6">
        <v>10215.299999999999</v>
      </c>
      <c r="H1272" s="6"/>
      <c r="I1272" s="6"/>
      <c r="J1272" s="6"/>
    </row>
    <row r="1273" spans="3:10" x14ac:dyDescent="0.25">
      <c r="C1273" s="7">
        <v>42488.958333333336</v>
      </c>
      <c r="D1273" s="8">
        <v>10214.9</v>
      </c>
      <c r="E1273" s="8">
        <v>10240.299999999999</v>
      </c>
      <c r="F1273" s="8">
        <v>10210.700000000001</v>
      </c>
      <c r="G1273" s="8">
        <v>10238.9</v>
      </c>
      <c r="H1273" s="8"/>
      <c r="I1273" s="8"/>
      <c r="J1273" s="8"/>
    </row>
    <row r="1274" spans="3:10" x14ac:dyDescent="0.25">
      <c r="C1274" s="5">
        <v>42489.041666666664</v>
      </c>
      <c r="D1274" s="6">
        <v>10231.1</v>
      </c>
      <c r="E1274" s="6">
        <v>10235.9</v>
      </c>
      <c r="F1274" s="6">
        <v>10225</v>
      </c>
      <c r="G1274" s="6">
        <v>10228.799999999999</v>
      </c>
      <c r="H1274" s="6"/>
      <c r="I1274" s="6"/>
      <c r="J1274" s="6"/>
    </row>
    <row r="1275" spans="3:10" x14ac:dyDescent="0.25">
      <c r="C1275" s="7">
        <v>42489.083333333336</v>
      </c>
      <c r="D1275" s="8">
        <v>10230.1</v>
      </c>
      <c r="E1275" s="8">
        <v>10237.1</v>
      </c>
      <c r="F1275" s="8">
        <v>10228.6</v>
      </c>
      <c r="G1275" s="8">
        <v>10235.799999999999</v>
      </c>
      <c r="H1275" s="8"/>
      <c r="I1275" s="8"/>
      <c r="J1275" s="8"/>
    </row>
    <row r="1276" spans="3:10" x14ac:dyDescent="0.25">
      <c r="C1276" s="5">
        <v>42489.125</v>
      </c>
      <c r="D1276" s="6">
        <v>10235.200000000001</v>
      </c>
      <c r="E1276" s="6">
        <v>10250.5</v>
      </c>
      <c r="F1276" s="6">
        <v>10230.4</v>
      </c>
      <c r="G1276" s="6">
        <v>10231</v>
      </c>
      <c r="H1276" s="6"/>
      <c r="I1276" s="6"/>
      <c r="J1276" s="6"/>
    </row>
    <row r="1277" spans="3:10" x14ac:dyDescent="0.25">
      <c r="C1277" s="7">
        <v>42489.166666666664</v>
      </c>
      <c r="D1277" s="8">
        <v>10229.700000000001</v>
      </c>
      <c r="E1277" s="8">
        <v>10230</v>
      </c>
      <c r="F1277" s="8">
        <v>10204.6</v>
      </c>
      <c r="G1277" s="8">
        <v>10209.4</v>
      </c>
      <c r="H1277" s="8"/>
      <c r="I1277" s="8"/>
      <c r="J1277" s="8"/>
    </row>
    <row r="1278" spans="3:10" x14ac:dyDescent="0.25">
      <c r="C1278" s="5">
        <v>42489.208333333336</v>
      </c>
      <c r="D1278" s="6">
        <v>10209.5</v>
      </c>
      <c r="E1278" s="6">
        <v>10228.700000000001</v>
      </c>
      <c r="F1278" s="6">
        <v>10209.5</v>
      </c>
      <c r="G1278" s="6">
        <v>10227.5</v>
      </c>
      <c r="H1278" s="6"/>
      <c r="I1278" s="6"/>
      <c r="J1278" s="6"/>
    </row>
    <row r="1279" spans="3:10" x14ac:dyDescent="0.25">
      <c r="C1279" s="7">
        <v>42489.25</v>
      </c>
      <c r="D1279" s="8">
        <v>10227.4</v>
      </c>
      <c r="E1279" s="8">
        <v>10227.5</v>
      </c>
      <c r="F1279" s="8">
        <v>10223.6</v>
      </c>
      <c r="G1279" s="8">
        <v>10225</v>
      </c>
      <c r="H1279" s="8"/>
      <c r="I1279" s="8"/>
      <c r="J1279" s="8"/>
    </row>
    <row r="1280" spans="3:10" x14ac:dyDescent="0.25">
      <c r="C1280" s="5">
        <v>42489.291666666664</v>
      </c>
      <c r="D1280" s="6">
        <v>10228.799999999999</v>
      </c>
      <c r="E1280" s="6">
        <v>10231.299999999999</v>
      </c>
      <c r="F1280" s="6">
        <v>10200.4</v>
      </c>
      <c r="G1280" s="6">
        <v>10208.9</v>
      </c>
      <c r="H1280" s="6"/>
      <c r="I1280" s="6"/>
      <c r="J1280" s="6"/>
    </row>
    <row r="1281" spans="3:10" x14ac:dyDescent="0.25">
      <c r="C1281" s="7">
        <v>42489.333333333336</v>
      </c>
      <c r="D1281" s="8">
        <v>10208.4</v>
      </c>
      <c r="E1281" s="8">
        <v>10222.6</v>
      </c>
      <c r="F1281" s="8">
        <v>10198.5</v>
      </c>
      <c r="G1281" s="8">
        <v>10205.1</v>
      </c>
      <c r="H1281" s="8"/>
      <c r="I1281" s="8"/>
      <c r="J1281" s="8"/>
    </row>
    <row r="1282" spans="3:10" x14ac:dyDescent="0.25">
      <c r="C1282" s="5">
        <v>42489.375</v>
      </c>
      <c r="D1282" s="6">
        <v>10204.9</v>
      </c>
      <c r="E1282" s="6">
        <v>10247.1</v>
      </c>
      <c r="F1282" s="6">
        <v>10198.4</v>
      </c>
      <c r="G1282" s="6">
        <v>10236.9</v>
      </c>
      <c r="H1282" s="6"/>
      <c r="I1282" s="6"/>
      <c r="J1282" s="6"/>
    </row>
    <row r="1283" spans="3:10" x14ac:dyDescent="0.25">
      <c r="C1283" s="7">
        <v>42489.416666666664</v>
      </c>
      <c r="D1283" s="8">
        <v>10236.799999999999</v>
      </c>
      <c r="E1283" s="8">
        <v>10251.5</v>
      </c>
      <c r="F1283" s="8">
        <v>10167</v>
      </c>
      <c r="G1283" s="8">
        <v>10197.799999999999</v>
      </c>
      <c r="H1283" s="8"/>
      <c r="I1283" s="8"/>
      <c r="J1283" s="8"/>
    </row>
    <row r="1284" spans="3:10" x14ac:dyDescent="0.25">
      <c r="C1284" s="5">
        <v>42489.458333333336</v>
      </c>
      <c r="D1284" s="6">
        <v>10197</v>
      </c>
      <c r="E1284" s="6">
        <v>10218.6</v>
      </c>
      <c r="F1284" s="6">
        <v>10177.200000000001</v>
      </c>
      <c r="G1284" s="6">
        <v>10202.6</v>
      </c>
      <c r="H1284" s="6"/>
      <c r="I1284" s="6"/>
      <c r="J1284" s="6"/>
    </row>
    <row r="1285" spans="3:10" x14ac:dyDescent="0.25">
      <c r="C1285" s="7">
        <v>42489.5</v>
      </c>
      <c r="D1285" s="8">
        <v>10203.1</v>
      </c>
      <c r="E1285" s="8">
        <v>10239.6</v>
      </c>
      <c r="F1285" s="8">
        <v>10197.4</v>
      </c>
      <c r="G1285" s="8">
        <v>10205.200000000001</v>
      </c>
      <c r="H1285" s="8"/>
      <c r="I1285" s="8"/>
      <c r="J1285" s="8"/>
    </row>
    <row r="1286" spans="3:10" x14ac:dyDescent="0.25">
      <c r="C1286" s="5">
        <v>42489.541666666664</v>
      </c>
      <c r="D1286" s="6">
        <v>10205.6</v>
      </c>
      <c r="E1286" s="6">
        <v>10214.299999999999</v>
      </c>
      <c r="F1286" s="6">
        <v>10167.200000000001</v>
      </c>
      <c r="G1286" s="6">
        <v>10172.4</v>
      </c>
      <c r="H1286" s="6"/>
      <c r="I1286" s="6"/>
      <c r="J1286" s="6"/>
    </row>
    <row r="1287" spans="3:10" x14ac:dyDescent="0.25">
      <c r="C1287" s="7">
        <v>42489.583333333336</v>
      </c>
      <c r="D1287" s="8">
        <v>10171.799999999999</v>
      </c>
      <c r="E1287" s="8">
        <v>10197.799999999999</v>
      </c>
      <c r="F1287" s="8">
        <v>10164.5</v>
      </c>
      <c r="G1287" s="8">
        <v>10178.4</v>
      </c>
      <c r="H1287" s="8"/>
      <c r="I1287" s="8"/>
      <c r="J1287" s="8"/>
    </row>
    <row r="1288" spans="3:10" x14ac:dyDescent="0.25">
      <c r="C1288" s="5">
        <v>42489.625</v>
      </c>
      <c r="D1288" s="6">
        <v>10178.5</v>
      </c>
      <c r="E1288" s="6">
        <v>10203.799999999999</v>
      </c>
      <c r="F1288" s="6">
        <v>10079.299999999999</v>
      </c>
      <c r="G1288" s="6">
        <v>10106.4</v>
      </c>
      <c r="H1288" s="6"/>
      <c r="I1288" s="6"/>
      <c r="J1288" s="6"/>
    </row>
    <row r="1289" spans="3:10" x14ac:dyDescent="0.25">
      <c r="C1289" s="7">
        <v>42489.666666666664</v>
      </c>
      <c r="D1289" s="8">
        <v>10106.700000000001</v>
      </c>
      <c r="E1289" s="8">
        <v>10132.5</v>
      </c>
      <c r="F1289" s="8">
        <v>10065.5</v>
      </c>
      <c r="G1289" s="8">
        <v>10069</v>
      </c>
      <c r="H1289" s="8"/>
      <c r="I1289" s="8"/>
      <c r="J1289" s="8"/>
    </row>
    <row r="1290" spans="3:10" x14ac:dyDescent="0.25">
      <c r="C1290" s="5">
        <v>42489.708333333336</v>
      </c>
      <c r="D1290" s="6">
        <v>10067.6</v>
      </c>
      <c r="E1290" s="6">
        <v>10116.200000000001</v>
      </c>
      <c r="F1290" s="6">
        <v>10044.5</v>
      </c>
      <c r="G1290" s="6">
        <v>10067.200000000001</v>
      </c>
      <c r="H1290" s="6"/>
      <c r="I1290" s="6"/>
      <c r="J1290" s="6"/>
    </row>
    <row r="1291" spans="3:10" x14ac:dyDescent="0.25">
      <c r="C1291" s="7">
        <v>42489.75</v>
      </c>
      <c r="D1291" s="8">
        <v>10066.9</v>
      </c>
      <c r="E1291" s="8">
        <v>10089.299999999999</v>
      </c>
      <c r="F1291" s="8">
        <v>10025.700000000001</v>
      </c>
      <c r="G1291" s="8">
        <v>10056.4</v>
      </c>
      <c r="H1291" s="8"/>
      <c r="I1291" s="8"/>
      <c r="J1291" s="8"/>
    </row>
    <row r="1292" spans="3:10" x14ac:dyDescent="0.25">
      <c r="C1292" s="5">
        <v>42489.791666666664</v>
      </c>
      <c r="D1292" s="6">
        <v>10057.4</v>
      </c>
      <c r="E1292" s="6">
        <v>10089.9</v>
      </c>
      <c r="F1292" s="6">
        <v>10052</v>
      </c>
      <c r="G1292" s="6">
        <v>10069.700000000001</v>
      </c>
      <c r="H1292" s="6"/>
      <c r="I1292" s="6"/>
      <c r="J1292" s="6"/>
    </row>
    <row r="1293" spans="3:10" x14ac:dyDescent="0.25">
      <c r="C1293" s="7">
        <v>42489.833333333336</v>
      </c>
      <c r="D1293" s="8">
        <v>10069.4</v>
      </c>
      <c r="E1293" s="8">
        <v>10086.6</v>
      </c>
      <c r="F1293" s="8">
        <v>10047.700000000001</v>
      </c>
      <c r="G1293" s="8">
        <v>10051.4</v>
      </c>
      <c r="H1293" s="8"/>
      <c r="I1293" s="8"/>
      <c r="J1293" s="8"/>
    </row>
    <row r="1294" spans="3:10" x14ac:dyDescent="0.25">
      <c r="C1294" s="5">
        <v>42489.875</v>
      </c>
      <c r="D1294" s="6">
        <v>10051.1</v>
      </c>
      <c r="E1294" s="6">
        <v>10058.6</v>
      </c>
      <c r="F1294" s="6">
        <v>10030.200000000001</v>
      </c>
      <c r="G1294" s="6">
        <v>10040.5</v>
      </c>
      <c r="H1294" s="6"/>
      <c r="I1294" s="6"/>
      <c r="J1294" s="6"/>
    </row>
    <row r="1295" spans="3:10" x14ac:dyDescent="0.25">
      <c r="C1295" s="7">
        <v>42489.916666666664</v>
      </c>
      <c r="D1295" s="8">
        <v>10042.5</v>
      </c>
      <c r="E1295" s="8">
        <v>10089.9</v>
      </c>
      <c r="F1295" s="8">
        <v>10040.200000000001</v>
      </c>
      <c r="G1295" s="8">
        <v>10061.799999999999</v>
      </c>
      <c r="H1295" s="8"/>
      <c r="I1295" s="8"/>
      <c r="J1295" s="8"/>
    </row>
    <row r="1296" spans="3:10" x14ac:dyDescent="0.25">
      <c r="C1296" s="5">
        <v>42492.041666666664</v>
      </c>
      <c r="D1296" s="6">
        <v>10087.6</v>
      </c>
      <c r="E1296" s="6">
        <v>10089.799999999999</v>
      </c>
      <c r="F1296" s="6">
        <v>10056.799999999999</v>
      </c>
      <c r="G1296" s="6">
        <v>10057.700000000001</v>
      </c>
      <c r="H1296" s="6"/>
      <c r="I1296" s="6"/>
      <c r="J1296" s="6"/>
    </row>
    <row r="1297" spans="3:10" x14ac:dyDescent="0.25">
      <c r="C1297" s="7">
        <v>42492.083333333336</v>
      </c>
      <c r="D1297" s="8">
        <v>10058.299999999999</v>
      </c>
      <c r="E1297" s="8">
        <v>10060</v>
      </c>
      <c r="F1297" s="8">
        <v>10038.6</v>
      </c>
      <c r="G1297" s="8">
        <v>10044.799999999999</v>
      </c>
      <c r="H1297" s="8"/>
      <c r="I1297" s="8"/>
      <c r="J1297" s="8"/>
    </row>
    <row r="1298" spans="3:10" x14ac:dyDescent="0.25">
      <c r="C1298" s="5">
        <v>42492.125</v>
      </c>
      <c r="D1298" s="6">
        <v>10045.4</v>
      </c>
      <c r="E1298" s="6">
        <v>10054.5</v>
      </c>
      <c r="F1298" s="6">
        <v>10033.6</v>
      </c>
      <c r="G1298" s="6">
        <v>10050.799999999999</v>
      </c>
      <c r="H1298" s="6"/>
      <c r="I1298" s="6"/>
      <c r="J1298" s="6"/>
    </row>
    <row r="1299" spans="3:10" x14ac:dyDescent="0.25">
      <c r="C1299" s="7">
        <v>42492.166666666664</v>
      </c>
      <c r="D1299" s="8">
        <v>10051.5</v>
      </c>
      <c r="E1299" s="8">
        <v>10056.1</v>
      </c>
      <c r="F1299" s="8">
        <v>10049</v>
      </c>
      <c r="G1299" s="8">
        <v>10050.5</v>
      </c>
      <c r="H1299" s="8"/>
      <c r="I1299" s="8"/>
      <c r="J1299" s="8"/>
    </row>
    <row r="1300" spans="3:10" x14ac:dyDescent="0.25">
      <c r="C1300" s="5">
        <v>42492.208333333336</v>
      </c>
      <c r="D1300" s="6">
        <v>10049.5</v>
      </c>
      <c r="E1300" s="6">
        <v>10050.700000000001</v>
      </c>
      <c r="F1300" s="6">
        <v>10047</v>
      </c>
      <c r="G1300" s="6">
        <v>10048.200000000001</v>
      </c>
      <c r="H1300" s="6"/>
      <c r="I1300" s="6"/>
      <c r="J1300" s="6"/>
    </row>
    <row r="1301" spans="3:10" x14ac:dyDescent="0.25">
      <c r="C1301" s="7">
        <v>42492.25</v>
      </c>
      <c r="D1301" s="8">
        <v>10049.5</v>
      </c>
      <c r="E1301" s="8">
        <v>10053.299999999999</v>
      </c>
      <c r="F1301" s="8">
        <v>10048.200000000001</v>
      </c>
      <c r="G1301" s="8">
        <v>10048.200000000001</v>
      </c>
      <c r="H1301" s="8"/>
      <c r="I1301" s="8"/>
      <c r="J1301" s="8"/>
    </row>
    <row r="1302" spans="3:10" x14ac:dyDescent="0.25">
      <c r="C1302" s="5">
        <v>42492.291666666664</v>
      </c>
      <c r="D1302" s="6">
        <v>10049.1</v>
      </c>
      <c r="E1302" s="6">
        <v>10053.5</v>
      </c>
      <c r="F1302" s="6">
        <v>10047.799999999999</v>
      </c>
      <c r="G1302" s="6">
        <v>10052.799999999999</v>
      </c>
      <c r="H1302" s="6"/>
      <c r="I1302" s="6"/>
      <c r="J1302" s="6"/>
    </row>
    <row r="1303" spans="3:10" x14ac:dyDescent="0.25">
      <c r="C1303" s="7">
        <v>42492.333333333336</v>
      </c>
      <c r="D1303" s="8">
        <v>10052.5</v>
      </c>
      <c r="E1303" s="8">
        <v>10064.6</v>
      </c>
      <c r="F1303" s="8">
        <v>10046.5</v>
      </c>
      <c r="G1303" s="8">
        <v>10047</v>
      </c>
      <c r="H1303" s="8"/>
      <c r="I1303" s="8"/>
      <c r="J1303" s="8"/>
    </row>
    <row r="1304" spans="3:10" x14ac:dyDescent="0.25">
      <c r="C1304" s="5">
        <v>42492.375</v>
      </c>
      <c r="D1304" s="6">
        <v>10046.4</v>
      </c>
      <c r="E1304" s="6">
        <v>10098.6</v>
      </c>
      <c r="F1304" s="6">
        <v>10045.1</v>
      </c>
      <c r="G1304" s="6">
        <v>10071.1</v>
      </c>
      <c r="H1304" s="6"/>
      <c r="I1304" s="6"/>
      <c r="J1304" s="6"/>
    </row>
    <row r="1305" spans="3:10" x14ac:dyDescent="0.25">
      <c r="C1305" s="7">
        <v>42492.416666666664</v>
      </c>
      <c r="D1305" s="8">
        <v>10068.4</v>
      </c>
      <c r="E1305" s="8">
        <v>10112.700000000001</v>
      </c>
      <c r="F1305" s="8">
        <v>10048</v>
      </c>
      <c r="G1305" s="8">
        <v>10101.799999999999</v>
      </c>
      <c r="H1305" s="8"/>
      <c r="I1305" s="8"/>
      <c r="J1305" s="8"/>
    </row>
    <row r="1306" spans="3:10" x14ac:dyDescent="0.25">
      <c r="C1306" s="5">
        <v>42492.458333333336</v>
      </c>
      <c r="D1306" s="6">
        <v>10101.700000000001</v>
      </c>
      <c r="E1306" s="6">
        <v>10145.799999999999</v>
      </c>
      <c r="F1306" s="6">
        <v>10098.6</v>
      </c>
      <c r="G1306" s="6">
        <v>10109.200000000001</v>
      </c>
      <c r="H1306" s="6"/>
      <c r="I1306" s="6"/>
      <c r="J1306" s="6"/>
    </row>
    <row r="1307" spans="3:10" x14ac:dyDescent="0.25">
      <c r="C1307" s="7">
        <v>42492.5</v>
      </c>
      <c r="D1307" s="8">
        <v>10107.9</v>
      </c>
      <c r="E1307" s="8">
        <v>10149.799999999999</v>
      </c>
      <c r="F1307" s="8">
        <v>10095</v>
      </c>
      <c r="G1307" s="8">
        <v>10105.1</v>
      </c>
      <c r="H1307" s="8"/>
      <c r="I1307" s="8"/>
      <c r="J1307" s="8"/>
    </row>
    <row r="1308" spans="3:10" x14ac:dyDescent="0.25">
      <c r="C1308" s="5">
        <v>42492.541666666664</v>
      </c>
      <c r="D1308" s="6">
        <v>10104.9</v>
      </c>
      <c r="E1308" s="6">
        <v>10133.6</v>
      </c>
      <c r="F1308" s="6">
        <v>10104.9</v>
      </c>
      <c r="G1308" s="6">
        <v>10119.5</v>
      </c>
      <c r="H1308" s="6"/>
      <c r="I1308" s="6"/>
      <c r="J1308" s="6"/>
    </row>
    <row r="1309" spans="3:10" x14ac:dyDescent="0.25">
      <c r="C1309" s="7">
        <v>42492.583333333336</v>
      </c>
      <c r="D1309" s="8">
        <v>10119.4</v>
      </c>
      <c r="E1309" s="8">
        <v>10152.4</v>
      </c>
      <c r="F1309" s="8">
        <v>10119.200000000001</v>
      </c>
      <c r="G1309" s="8">
        <v>10137.9</v>
      </c>
      <c r="H1309" s="8"/>
      <c r="I1309" s="8"/>
      <c r="J1309" s="8"/>
    </row>
    <row r="1310" spans="3:10" x14ac:dyDescent="0.25">
      <c r="C1310" s="5">
        <v>42492.625</v>
      </c>
      <c r="D1310" s="6">
        <v>10137.700000000001</v>
      </c>
      <c r="E1310" s="6">
        <v>10152.1</v>
      </c>
      <c r="F1310" s="6">
        <v>10121.700000000001</v>
      </c>
      <c r="G1310" s="6">
        <v>10147.4</v>
      </c>
      <c r="H1310" s="6"/>
      <c r="I1310" s="6"/>
      <c r="J1310" s="6"/>
    </row>
    <row r="1311" spans="3:10" x14ac:dyDescent="0.25">
      <c r="C1311" s="7">
        <v>42492.666666666664</v>
      </c>
      <c r="D1311" s="8">
        <v>10147.5</v>
      </c>
      <c r="E1311" s="8">
        <v>10154.1</v>
      </c>
      <c r="F1311" s="8">
        <v>10103.700000000001</v>
      </c>
      <c r="G1311" s="8">
        <v>10106.9</v>
      </c>
      <c r="H1311" s="8"/>
      <c r="I1311" s="8"/>
      <c r="J1311" s="8"/>
    </row>
    <row r="1312" spans="3:10" x14ac:dyDescent="0.25">
      <c r="C1312" s="5">
        <v>42492.708333333336</v>
      </c>
      <c r="D1312" s="6">
        <v>10107</v>
      </c>
      <c r="E1312" s="6">
        <v>10147.700000000001</v>
      </c>
      <c r="F1312" s="6">
        <v>10095.1</v>
      </c>
      <c r="G1312" s="6">
        <v>10121</v>
      </c>
      <c r="H1312" s="6"/>
      <c r="I1312" s="6"/>
      <c r="J1312" s="6"/>
    </row>
    <row r="1313" spans="3:10" x14ac:dyDescent="0.25">
      <c r="C1313" s="7">
        <v>42492.75</v>
      </c>
      <c r="D1313" s="8">
        <v>10121.299999999999</v>
      </c>
      <c r="E1313" s="8">
        <v>10148.5</v>
      </c>
      <c r="F1313" s="8">
        <v>10081</v>
      </c>
      <c r="G1313" s="8">
        <v>10085.299999999999</v>
      </c>
      <c r="H1313" s="8"/>
      <c r="I1313" s="8"/>
      <c r="J1313" s="8"/>
    </row>
    <row r="1314" spans="3:10" x14ac:dyDescent="0.25">
      <c r="C1314" s="5">
        <v>42492.791666666664</v>
      </c>
      <c r="D1314" s="6">
        <v>10085.1</v>
      </c>
      <c r="E1314" s="6">
        <v>10115.6</v>
      </c>
      <c r="F1314" s="6">
        <v>10078.9</v>
      </c>
      <c r="G1314" s="6">
        <v>10115.299999999999</v>
      </c>
      <c r="H1314" s="6"/>
      <c r="I1314" s="6"/>
      <c r="J1314" s="6"/>
    </row>
    <row r="1315" spans="3:10" x14ac:dyDescent="0.25">
      <c r="C1315" s="7">
        <v>42492.833333333336</v>
      </c>
      <c r="D1315" s="8">
        <v>10116.6</v>
      </c>
      <c r="E1315" s="8">
        <v>10126.799999999999</v>
      </c>
      <c r="F1315" s="8">
        <v>10110.700000000001</v>
      </c>
      <c r="G1315" s="8">
        <v>10119.799999999999</v>
      </c>
      <c r="H1315" s="8"/>
      <c r="I1315" s="8"/>
      <c r="J1315" s="8"/>
    </row>
    <row r="1316" spans="3:10" x14ac:dyDescent="0.25">
      <c r="C1316" s="5">
        <v>42492.875</v>
      </c>
      <c r="D1316" s="6">
        <v>10120.4</v>
      </c>
      <c r="E1316" s="6">
        <v>10131.5</v>
      </c>
      <c r="F1316" s="6">
        <v>10117.6</v>
      </c>
      <c r="G1316" s="6">
        <v>10127.9</v>
      </c>
      <c r="H1316" s="6"/>
      <c r="I1316" s="6"/>
      <c r="J1316" s="6"/>
    </row>
    <row r="1317" spans="3:10" x14ac:dyDescent="0.25">
      <c r="C1317" s="7">
        <v>42492.916666666664</v>
      </c>
      <c r="D1317" s="8">
        <v>10127.700000000001</v>
      </c>
      <c r="E1317" s="8">
        <v>10142.5</v>
      </c>
      <c r="F1317" s="8">
        <v>10126.6</v>
      </c>
      <c r="G1317" s="8">
        <v>10136.299999999999</v>
      </c>
      <c r="H1317" s="8"/>
      <c r="I1317" s="8"/>
      <c r="J1317" s="8"/>
    </row>
    <row r="1318" spans="3:10" x14ac:dyDescent="0.25">
      <c r="C1318" s="5">
        <v>42492.958333333336</v>
      </c>
      <c r="D1318" s="6">
        <v>10136.799999999999</v>
      </c>
      <c r="E1318" s="6">
        <v>10139.200000000001</v>
      </c>
      <c r="F1318" s="6">
        <v>10128.6</v>
      </c>
      <c r="G1318" s="6">
        <v>10137.299999999999</v>
      </c>
      <c r="H1318" s="6"/>
      <c r="I1318" s="6"/>
      <c r="J1318" s="6"/>
    </row>
    <row r="1319" spans="3:10" x14ac:dyDescent="0.25">
      <c r="C1319" s="7">
        <v>42493.041666666664</v>
      </c>
      <c r="D1319" s="8">
        <v>10133.6</v>
      </c>
      <c r="E1319" s="8">
        <v>10137.6</v>
      </c>
      <c r="F1319" s="8">
        <v>10125.700000000001</v>
      </c>
      <c r="G1319" s="8">
        <v>10132.1</v>
      </c>
      <c r="H1319" s="8"/>
      <c r="I1319" s="8"/>
      <c r="J1319" s="8"/>
    </row>
    <row r="1320" spans="3:10" x14ac:dyDescent="0.25">
      <c r="C1320" s="5">
        <v>42493.083333333336</v>
      </c>
      <c r="D1320" s="6">
        <v>10132.200000000001</v>
      </c>
      <c r="E1320" s="6">
        <v>10133.299999999999</v>
      </c>
      <c r="F1320" s="6">
        <v>10125</v>
      </c>
      <c r="G1320" s="6">
        <v>10125</v>
      </c>
      <c r="H1320" s="6"/>
      <c r="I1320" s="6"/>
      <c r="J1320" s="6"/>
    </row>
    <row r="1321" spans="3:10" x14ac:dyDescent="0.25">
      <c r="C1321" s="7">
        <v>42493.125</v>
      </c>
      <c r="D1321" s="8">
        <v>10124.4</v>
      </c>
      <c r="E1321" s="8">
        <v>10127.299999999999</v>
      </c>
      <c r="F1321" s="8">
        <v>10119.799999999999</v>
      </c>
      <c r="G1321" s="8">
        <v>10127.200000000001</v>
      </c>
      <c r="H1321" s="8"/>
      <c r="I1321" s="8"/>
      <c r="J1321" s="8"/>
    </row>
    <row r="1322" spans="3:10" x14ac:dyDescent="0.25">
      <c r="C1322" s="5">
        <v>42493.166666666664</v>
      </c>
      <c r="D1322" s="6">
        <v>10126</v>
      </c>
      <c r="E1322" s="6">
        <v>10132.9</v>
      </c>
      <c r="F1322" s="6">
        <v>10120.6</v>
      </c>
      <c r="G1322" s="6">
        <v>10120.9</v>
      </c>
      <c r="H1322" s="6"/>
      <c r="I1322" s="6"/>
      <c r="J1322" s="6"/>
    </row>
    <row r="1323" spans="3:10" x14ac:dyDescent="0.25">
      <c r="C1323" s="7">
        <v>42493.208333333336</v>
      </c>
      <c r="D1323" s="8">
        <v>10120.299999999999</v>
      </c>
      <c r="E1323" s="8">
        <v>10126</v>
      </c>
      <c r="F1323" s="8">
        <v>10118.799999999999</v>
      </c>
      <c r="G1323" s="8">
        <v>10126</v>
      </c>
      <c r="H1323" s="8"/>
      <c r="I1323" s="8"/>
      <c r="J1323" s="8"/>
    </row>
    <row r="1324" spans="3:10" x14ac:dyDescent="0.25">
      <c r="C1324" s="5">
        <v>42493.25</v>
      </c>
      <c r="D1324" s="6">
        <v>10127</v>
      </c>
      <c r="E1324" s="6">
        <v>10135</v>
      </c>
      <c r="F1324" s="6">
        <v>10126.6</v>
      </c>
      <c r="G1324" s="6">
        <v>10134.299999999999</v>
      </c>
      <c r="H1324" s="6"/>
      <c r="I1324" s="6"/>
      <c r="J1324" s="6"/>
    </row>
    <row r="1325" spans="3:10" x14ac:dyDescent="0.25">
      <c r="C1325" s="7">
        <v>42493.291666666664</v>
      </c>
      <c r="D1325" s="8">
        <v>10133.6</v>
      </c>
      <c r="E1325" s="8">
        <v>10136.9</v>
      </c>
      <c r="F1325" s="8">
        <v>10118.299999999999</v>
      </c>
      <c r="G1325" s="8">
        <v>10120.200000000001</v>
      </c>
      <c r="H1325" s="8"/>
      <c r="I1325" s="8"/>
      <c r="J1325" s="8"/>
    </row>
    <row r="1326" spans="3:10" x14ac:dyDescent="0.25">
      <c r="C1326" s="5">
        <v>42493.333333333336</v>
      </c>
      <c r="D1326" s="6">
        <v>10120.700000000001</v>
      </c>
      <c r="E1326" s="6">
        <v>10128.200000000001</v>
      </c>
      <c r="F1326" s="6">
        <v>10106.9</v>
      </c>
      <c r="G1326" s="6">
        <v>10119.6</v>
      </c>
      <c r="H1326" s="6"/>
      <c r="I1326" s="6"/>
      <c r="J1326" s="6"/>
    </row>
    <row r="1327" spans="3:10" x14ac:dyDescent="0.25">
      <c r="C1327" s="7">
        <v>42493.375</v>
      </c>
      <c r="D1327" s="8">
        <v>10119.4</v>
      </c>
      <c r="E1327" s="8">
        <v>10128.799999999999</v>
      </c>
      <c r="F1327" s="8">
        <v>10076.4</v>
      </c>
      <c r="G1327" s="8">
        <v>10083.5</v>
      </c>
      <c r="H1327" s="8"/>
      <c r="I1327" s="8"/>
      <c r="J1327" s="8"/>
    </row>
    <row r="1328" spans="3:10" x14ac:dyDescent="0.25">
      <c r="C1328" s="5">
        <v>42493.416666666664</v>
      </c>
      <c r="D1328" s="6">
        <v>10083.799999999999</v>
      </c>
      <c r="E1328" s="6">
        <v>10083.799999999999</v>
      </c>
      <c r="F1328" s="6">
        <v>9948.2999999999993</v>
      </c>
      <c r="G1328" s="6">
        <v>9959</v>
      </c>
      <c r="H1328" s="6"/>
      <c r="I1328" s="6"/>
      <c r="J1328" s="6"/>
    </row>
    <row r="1329" spans="3:10" x14ac:dyDescent="0.25">
      <c r="C1329" s="7">
        <v>42493.458333333336</v>
      </c>
      <c r="D1329" s="8">
        <v>9958.9</v>
      </c>
      <c r="E1329" s="8">
        <v>9978.7999999999993</v>
      </c>
      <c r="F1329" s="8">
        <v>9943.7999999999993</v>
      </c>
      <c r="G1329" s="8">
        <v>9968.7999999999993</v>
      </c>
      <c r="H1329" s="8"/>
      <c r="I1329" s="8"/>
      <c r="J1329" s="8"/>
    </row>
    <row r="1330" spans="3:10" x14ac:dyDescent="0.25">
      <c r="C1330" s="5">
        <v>42493.5</v>
      </c>
      <c r="D1330" s="6">
        <v>9969</v>
      </c>
      <c r="E1330" s="6">
        <v>9971</v>
      </c>
      <c r="F1330" s="6">
        <v>9921</v>
      </c>
      <c r="G1330" s="6">
        <v>9954.7000000000007</v>
      </c>
      <c r="H1330" s="6"/>
      <c r="I1330" s="6"/>
      <c r="J1330" s="6"/>
    </row>
    <row r="1331" spans="3:10" x14ac:dyDescent="0.25">
      <c r="C1331" s="7">
        <v>42493.541666666664</v>
      </c>
      <c r="D1331" s="8">
        <v>9954.7999999999993</v>
      </c>
      <c r="E1331" s="8">
        <v>9955.7999999999993</v>
      </c>
      <c r="F1331" s="8">
        <v>9925.2000000000007</v>
      </c>
      <c r="G1331" s="8">
        <v>9939.7999999999993</v>
      </c>
      <c r="H1331" s="8"/>
      <c r="I1331" s="8"/>
      <c r="J1331" s="8"/>
    </row>
    <row r="1332" spans="3:10" x14ac:dyDescent="0.25">
      <c r="C1332" s="5">
        <v>42493.583333333336</v>
      </c>
      <c r="D1332" s="6">
        <v>9939.6</v>
      </c>
      <c r="E1332" s="6">
        <v>9962.2000000000007</v>
      </c>
      <c r="F1332" s="6">
        <v>9925</v>
      </c>
      <c r="G1332" s="6">
        <v>9941.2000000000007</v>
      </c>
      <c r="H1332" s="6"/>
      <c r="I1332" s="6"/>
      <c r="J1332" s="6"/>
    </row>
    <row r="1333" spans="3:10" x14ac:dyDescent="0.25">
      <c r="C1333" s="7">
        <v>42493.625</v>
      </c>
      <c r="D1333" s="8">
        <v>9940.6</v>
      </c>
      <c r="E1333" s="8">
        <v>9968.2999999999993</v>
      </c>
      <c r="F1333" s="8">
        <v>9930.6</v>
      </c>
      <c r="G1333" s="8">
        <v>9958.2999999999993</v>
      </c>
      <c r="H1333" s="8"/>
      <c r="I1333" s="8"/>
      <c r="J1333" s="8"/>
    </row>
    <row r="1334" spans="3:10" x14ac:dyDescent="0.25">
      <c r="C1334" s="5">
        <v>42493.666666666664</v>
      </c>
      <c r="D1334" s="6">
        <v>9958.2000000000007</v>
      </c>
      <c r="E1334" s="6">
        <v>9968.9</v>
      </c>
      <c r="F1334" s="6">
        <v>9917.5</v>
      </c>
      <c r="G1334" s="6">
        <v>9938.9</v>
      </c>
      <c r="H1334" s="6"/>
      <c r="I1334" s="6"/>
      <c r="J1334" s="6"/>
    </row>
    <row r="1335" spans="3:10" x14ac:dyDescent="0.25">
      <c r="C1335" s="7">
        <v>42493.708333333336</v>
      </c>
      <c r="D1335" s="8">
        <v>9939.2000000000007</v>
      </c>
      <c r="E1335" s="8">
        <v>9962.7999999999993</v>
      </c>
      <c r="F1335" s="8">
        <v>9917.2000000000007</v>
      </c>
      <c r="G1335" s="8">
        <v>9943</v>
      </c>
      <c r="H1335" s="8"/>
      <c r="I1335" s="8"/>
      <c r="J1335" s="8"/>
    </row>
    <row r="1336" spans="3:10" x14ac:dyDescent="0.25">
      <c r="C1336" s="5">
        <v>42493.75</v>
      </c>
      <c r="D1336" s="6">
        <v>9942.7999999999993</v>
      </c>
      <c r="E1336" s="6">
        <v>9960.2999999999993</v>
      </c>
      <c r="F1336" s="6">
        <v>9925.6</v>
      </c>
      <c r="G1336" s="6">
        <v>9943.7000000000007</v>
      </c>
      <c r="H1336" s="6"/>
      <c r="I1336" s="6"/>
      <c r="J1336" s="6"/>
    </row>
    <row r="1337" spans="3:10" x14ac:dyDescent="0.25">
      <c r="C1337" s="7">
        <v>42493.791666666664</v>
      </c>
      <c r="D1337" s="8">
        <v>9944.2000000000007</v>
      </c>
      <c r="E1337" s="8">
        <v>9957.7999999999993</v>
      </c>
      <c r="F1337" s="8">
        <v>9935.7000000000007</v>
      </c>
      <c r="G1337" s="8">
        <v>9954</v>
      </c>
      <c r="H1337" s="8"/>
      <c r="I1337" s="8"/>
      <c r="J1337" s="8"/>
    </row>
    <row r="1338" spans="3:10" x14ac:dyDescent="0.25">
      <c r="C1338" s="5">
        <v>42493.833333333336</v>
      </c>
      <c r="D1338" s="6">
        <v>9953.9</v>
      </c>
      <c r="E1338" s="6">
        <v>9972</v>
      </c>
      <c r="F1338" s="6">
        <v>9948.7000000000007</v>
      </c>
      <c r="G1338" s="6">
        <v>9955.1</v>
      </c>
      <c r="H1338" s="6"/>
      <c r="I1338" s="6"/>
      <c r="J1338" s="6"/>
    </row>
    <row r="1339" spans="3:10" x14ac:dyDescent="0.25">
      <c r="C1339" s="7">
        <v>42493.875</v>
      </c>
      <c r="D1339" s="8">
        <v>9955.2999999999993</v>
      </c>
      <c r="E1339" s="8">
        <v>9961.6</v>
      </c>
      <c r="F1339" s="8">
        <v>9944.2999999999993</v>
      </c>
      <c r="G1339" s="8">
        <v>9951.9</v>
      </c>
      <c r="H1339" s="8"/>
      <c r="I1339" s="8"/>
      <c r="J1339" s="8"/>
    </row>
    <row r="1340" spans="3:10" x14ac:dyDescent="0.25">
      <c r="C1340" s="5">
        <v>42493.916666666664</v>
      </c>
      <c r="D1340" s="6">
        <v>9952.6</v>
      </c>
      <c r="E1340" s="6">
        <v>9954.2999999999993</v>
      </c>
      <c r="F1340" s="6">
        <v>9927.4</v>
      </c>
      <c r="G1340" s="6">
        <v>9937.6</v>
      </c>
      <c r="H1340" s="6"/>
      <c r="I1340" s="6"/>
      <c r="J1340" s="6"/>
    </row>
    <row r="1341" spans="3:10" x14ac:dyDescent="0.25">
      <c r="C1341" s="7">
        <v>42493.958333333336</v>
      </c>
      <c r="D1341" s="8">
        <v>9937.9</v>
      </c>
      <c r="E1341" s="8">
        <v>9947.7000000000007</v>
      </c>
      <c r="F1341" s="8">
        <v>9931.6</v>
      </c>
      <c r="G1341" s="8">
        <v>9941.6</v>
      </c>
      <c r="H1341" s="8"/>
      <c r="I1341" s="8"/>
      <c r="J1341" s="8"/>
    </row>
    <row r="1342" spans="3:10" x14ac:dyDescent="0.25">
      <c r="C1342" s="5">
        <v>42494.041666666664</v>
      </c>
      <c r="D1342" s="6">
        <v>9941.6</v>
      </c>
      <c r="E1342" s="6">
        <v>9946.7000000000007</v>
      </c>
      <c r="F1342" s="6">
        <v>9939.5</v>
      </c>
      <c r="G1342" s="6">
        <v>9939.5</v>
      </c>
      <c r="H1342" s="6"/>
      <c r="I1342" s="6"/>
      <c r="J1342" s="6"/>
    </row>
    <row r="1343" spans="3:10" x14ac:dyDescent="0.25">
      <c r="C1343" s="7">
        <v>42494.083333333336</v>
      </c>
      <c r="D1343" s="8">
        <v>9939.6</v>
      </c>
      <c r="E1343" s="8">
        <v>9952.4</v>
      </c>
      <c r="F1343" s="8">
        <v>9939.6</v>
      </c>
      <c r="G1343" s="8">
        <v>9952.1</v>
      </c>
      <c r="H1343" s="8"/>
      <c r="I1343" s="8"/>
      <c r="J1343" s="8"/>
    </row>
    <row r="1344" spans="3:10" x14ac:dyDescent="0.25">
      <c r="C1344" s="5">
        <v>42494.125</v>
      </c>
      <c r="D1344" s="6">
        <v>9951.5</v>
      </c>
      <c r="E1344" s="6">
        <v>9954.7000000000007</v>
      </c>
      <c r="F1344" s="6">
        <v>9926.7000000000007</v>
      </c>
      <c r="G1344" s="6">
        <v>9929.2999999999993</v>
      </c>
      <c r="H1344" s="6"/>
      <c r="I1344" s="6"/>
      <c r="J1344" s="6"/>
    </row>
    <row r="1345" spans="3:10" x14ac:dyDescent="0.25">
      <c r="C1345" s="7">
        <v>42494.166666666664</v>
      </c>
      <c r="D1345" s="8">
        <v>9930.5</v>
      </c>
      <c r="E1345" s="8">
        <v>9946.7999999999993</v>
      </c>
      <c r="F1345" s="8">
        <v>9930.4</v>
      </c>
      <c r="G1345" s="8">
        <v>9937.2000000000007</v>
      </c>
      <c r="H1345" s="8"/>
      <c r="I1345" s="8"/>
      <c r="J1345" s="8"/>
    </row>
    <row r="1346" spans="3:10" x14ac:dyDescent="0.25">
      <c r="C1346" s="5">
        <v>42494.208333333336</v>
      </c>
      <c r="D1346" s="6">
        <v>9936.9</v>
      </c>
      <c r="E1346" s="6">
        <v>9936.9</v>
      </c>
      <c r="F1346" s="6">
        <v>9890.2000000000007</v>
      </c>
      <c r="G1346" s="6">
        <v>9899.9</v>
      </c>
      <c r="H1346" s="6"/>
      <c r="I1346" s="6"/>
      <c r="J1346" s="6"/>
    </row>
    <row r="1347" spans="3:10" x14ac:dyDescent="0.25">
      <c r="C1347" s="7">
        <v>42494.25</v>
      </c>
      <c r="D1347" s="8">
        <v>9899.7999999999993</v>
      </c>
      <c r="E1347" s="8">
        <v>9907.5</v>
      </c>
      <c r="F1347" s="8">
        <v>9895.2999999999993</v>
      </c>
      <c r="G1347" s="8">
        <v>9903.7999999999993</v>
      </c>
      <c r="H1347" s="8"/>
      <c r="I1347" s="8"/>
      <c r="J1347" s="8"/>
    </row>
    <row r="1348" spans="3:10" x14ac:dyDescent="0.25">
      <c r="C1348" s="5">
        <v>42494.291666666664</v>
      </c>
      <c r="D1348" s="6">
        <v>9904.2999999999993</v>
      </c>
      <c r="E1348" s="6">
        <v>9926.7000000000007</v>
      </c>
      <c r="F1348" s="6">
        <v>9902.1</v>
      </c>
      <c r="G1348" s="6">
        <v>9915.4</v>
      </c>
      <c r="H1348" s="6"/>
      <c r="I1348" s="6"/>
      <c r="J1348" s="6"/>
    </row>
    <row r="1349" spans="3:10" x14ac:dyDescent="0.25">
      <c r="C1349" s="7">
        <v>42494.333333333336</v>
      </c>
      <c r="D1349" s="8">
        <v>9915.9</v>
      </c>
      <c r="E1349" s="8">
        <v>9936.2000000000007</v>
      </c>
      <c r="F1349" s="8">
        <v>9915.9</v>
      </c>
      <c r="G1349" s="8">
        <v>9932.7999999999993</v>
      </c>
      <c r="H1349" s="8"/>
      <c r="I1349" s="8"/>
      <c r="J1349" s="8"/>
    </row>
    <row r="1350" spans="3:10" x14ac:dyDescent="0.25">
      <c r="C1350" s="5">
        <v>42494.375</v>
      </c>
      <c r="D1350" s="6">
        <v>9933.4</v>
      </c>
      <c r="E1350" s="6">
        <v>9958.9</v>
      </c>
      <c r="F1350" s="6">
        <v>9916</v>
      </c>
      <c r="G1350" s="6">
        <v>9920.9</v>
      </c>
      <c r="H1350" s="6"/>
      <c r="I1350" s="6"/>
      <c r="J1350" s="6"/>
    </row>
    <row r="1351" spans="3:10" x14ac:dyDescent="0.25">
      <c r="C1351" s="7">
        <v>42494.416666666664</v>
      </c>
      <c r="D1351" s="8">
        <v>9920.2000000000007</v>
      </c>
      <c r="E1351" s="8">
        <v>9960.2000000000007</v>
      </c>
      <c r="F1351" s="8">
        <v>9904.7999999999993</v>
      </c>
      <c r="G1351" s="8">
        <v>9938.9</v>
      </c>
      <c r="H1351" s="8"/>
      <c r="I1351" s="8"/>
      <c r="J1351" s="8"/>
    </row>
    <row r="1352" spans="3:10" x14ac:dyDescent="0.25">
      <c r="C1352" s="5">
        <v>42494.458333333336</v>
      </c>
      <c r="D1352" s="6">
        <v>9939.9</v>
      </c>
      <c r="E1352" s="6">
        <v>9947.9</v>
      </c>
      <c r="F1352" s="6">
        <v>9871.2999999999993</v>
      </c>
      <c r="G1352" s="6">
        <v>9881.7999999999993</v>
      </c>
      <c r="H1352" s="6"/>
      <c r="I1352" s="6"/>
      <c r="J1352" s="6"/>
    </row>
    <row r="1353" spans="3:10" x14ac:dyDescent="0.25">
      <c r="C1353" s="7">
        <v>42494.5</v>
      </c>
      <c r="D1353" s="8">
        <v>9882</v>
      </c>
      <c r="E1353" s="8">
        <v>9888.5</v>
      </c>
      <c r="F1353" s="8">
        <v>9841.7999999999993</v>
      </c>
      <c r="G1353" s="8">
        <v>9847.5</v>
      </c>
      <c r="H1353" s="8"/>
      <c r="I1353" s="8"/>
      <c r="J1353" s="8"/>
    </row>
    <row r="1354" spans="3:10" x14ac:dyDescent="0.25">
      <c r="C1354" s="5">
        <v>42494.541666666664</v>
      </c>
      <c r="D1354" s="6">
        <v>9847.9</v>
      </c>
      <c r="E1354" s="6">
        <v>9865.1</v>
      </c>
      <c r="F1354" s="6">
        <v>9841</v>
      </c>
      <c r="G1354" s="6">
        <v>9842.4</v>
      </c>
      <c r="H1354" s="6"/>
      <c r="I1354" s="6"/>
      <c r="J1354" s="6"/>
    </row>
    <row r="1355" spans="3:10" x14ac:dyDescent="0.25">
      <c r="C1355" s="7">
        <v>42494.583333333336</v>
      </c>
      <c r="D1355" s="8">
        <v>9842.7999999999993</v>
      </c>
      <c r="E1355" s="8">
        <v>9855.1</v>
      </c>
      <c r="F1355" s="8">
        <v>9836.9</v>
      </c>
      <c r="G1355" s="8">
        <v>9852.7000000000007</v>
      </c>
      <c r="H1355" s="8"/>
      <c r="I1355" s="8"/>
      <c r="J1355" s="8"/>
    </row>
    <row r="1356" spans="3:10" x14ac:dyDescent="0.25">
      <c r="C1356" s="5">
        <v>42494.625</v>
      </c>
      <c r="D1356" s="6">
        <v>9852.7999999999993</v>
      </c>
      <c r="E1356" s="6">
        <v>9870.2999999999993</v>
      </c>
      <c r="F1356" s="6">
        <v>9843.5</v>
      </c>
      <c r="G1356" s="6">
        <v>9849.6</v>
      </c>
      <c r="H1356" s="6"/>
      <c r="I1356" s="6"/>
      <c r="J1356" s="6"/>
    </row>
    <row r="1357" spans="3:10" x14ac:dyDescent="0.25">
      <c r="C1357" s="7">
        <v>42494.666666666664</v>
      </c>
      <c r="D1357" s="8">
        <v>9849.7000000000007</v>
      </c>
      <c r="E1357" s="8">
        <v>9858.7999999999993</v>
      </c>
      <c r="F1357" s="8">
        <v>9822.7999999999993</v>
      </c>
      <c r="G1357" s="8">
        <v>9853.5</v>
      </c>
      <c r="H1357" s="8"/>
      <c r="I1357" s="8"/>
      <c r="J1357" s="8"/>
    </row>
    <row r="1358" spans="3:10" x14ac:dyDescent="0.25">
      <c r="C1358" s="5">
        <v>42494.708333333336</v>
      </c>
      <c r="D1358" s="6">
        <v>9853.7000000000007</v>
      </c>
      <c r="E1358" s="6">
        <v>9909.7999999999993</v>
      </c>
      <c r="F1358" s="6">
        <v>9841.9</v>
      </c>
      <c r="G1358" s="6">
        <v>9852.2000000000007</v>
      </c>
      <c r="H1358" s="6"/>
      <c r="I1358" s="6"/>
      <c r="J1358" s="6"/>
    </row>
    <row r="1359" spans="3:10" x14ac:dyDescent="0.25">
      <c r="C1359" s="7">
        <v>42494.75</v>
      </c>
      <c r="D1359" s="8">
        <v>9852.2999999999993</v>
      </c>
      <c r="E1359" s="8">
        <v>9853.1</v>
      </c>
      <c r="F1359" s="8">
        <v>9806.7999999999993</v>
      </c>
      <c r="G1359" s="8">
        <v>9828.2999999999993</v>
      </c>
      <c r="H1359" s="8"/>
      <c r="I1359" s="8"/>
      <c r="J1359" s="8"/>
    </row>
    <row r="1360" spans="3:10" x14ac:dyDescent="0.25">
      <c r="C1360" s="5">
        <v>42494.791666666664</v>
      </c>
      <c r="D1360" s="6">
        <v>9828.6</v>
      </c>
      <c r="E1360" s="6">
        <v>9843.7999999999993</v>
      </c>
      <c r="F1360" s="6">
        <v>9817.7000000000007</v>
      </c>
      <c r="G1360" s="6">
        <v>9817.7000000000007</v>
      </c>
      <c r="H1360" s="6"/>
      <c r="I1360" s="6"/>
      <c r="J1360" s="6"/>
    </row>
    <row r="1361" spans="3:10" x14ac:dyDescent="0.25">
      <c r="C1361" s="7">
        <v>42494.833333333336</v>
      </c>
      <c r="D1361" s="8">
        <v>9817.7999999999993</v>
      </c>
      <c r="E1361" s="8">
        <v>9834.2999999999993</v>
      </c>
      <c r="F1361" s="8">
        <v>9815.4</v>
      </c>
      <c r="G1361" s="8">
        <v>9816.9</v>
      </c>
      <c r="H1361" s="8"/>
      <c r="I1361" s="8"/>
      <c r="J1361" s="8"/>
    </row>
    <row r="1362" spans="3:10" x14ac:dyDescent="0.25">
      <c r="C1362" s="5">
        <v>42494.875</v>
      </c>
      <c r="D1362" s="6">
        <v>9816.7999999999993</v>
      </c>
      <c r="E1362" s="6">
        <v>9834.2999999999993</v>
      </c>
      <c r="F1362" s="6">
        <v>9804.7999999999993</v>
      </c>
      <c r="G1362" s="6">
        <v>9817.7000000000007</v>
      </c>
      <c r="H1362" s="6"/>
      <c r="I1362" s="6"/>
      <c r="J1362" s="6"/>
    </row>
    <row r="1363" spans="3:10" x14ac:dyDescent="0.25">
      <c r="C1363" s="7">
        <v>42494.916666666664</v>
      </c>
      <c r="D1363" s="8">
        <v>9818.2999999999993</v>
      </c>
      <c r="E1363" s="8">
        <v>9835.5</v>
      </c>
      <c r="F1363" s="8">
        <v>9807.1</v>
      </c>
      <c r="G1363" s="8">
        <v>9824.9</v>
      </c>
      <c r="H1363" s="8"/>
      <c r="I1363" s="8"/>
      <c r="J1363" s="8"/>
    </row>
    <row r="1364" spans="3:10" x14ac:dyDescent="0.25">
      <c r="C1364" s="5">
        <v>42494.958333333336</v>
      </c>
      <c r="D1364" s="6">
        <v>9823.2000000000007</v>
      </c>
      <c r="E1364" s="6">
        <v>9833.6</v>
      </c>
      <c r="F1364" s="6">
        <v>9823.2000000000007</v>
      </c>
      <c r="G1364" s="6">
        <v>9830.7000000000007</v>
      </c>
      <c r="H1364" s="6"/>
      <c r="I1364" s="6"/>
      <c r="J1364" s="6"/>
    </row>
    <row r="1365" spans="3:10" x14ac:dyDescent="0.25">
      <c r="C1365" s="7">
        <v>42495.041666666664</v>
      </c>
      <c r="D1365" s="8">
        <v>9827.2000000000007</v>
      </c>
      <c r="E1365" s="8">
        <v>9842.7000000000007</v>
      </c>
      <c r="F1365" s="8">
        <v>9827</v>
      </c>
      <c r="G1365" s="8">
        <v>9835.1</v>
      </c>
      <c r="H1365" s="8"/>
      <c r="I1365" s="8"/>
      <c r="J1365" s="8"/>
    </row>
    <row r="1366" spans="3:10" x14ac:dyDescent="0.25">
      <c r="C1366" s="5">
        <v>42495.083333333336</v>
      </c>
      <c r="D1366" s="6">
        <v>9836.4</v>
      </c>
      <c r="E1366" s="6">
        <v>9841.2000000000007</v>
      </c>
      <c r="F1366" s="6">
        <v>9836.2999999999993</v>
      </c>
      <c r="G1366" s="6">
        <v>9838.2999999999993</v>
      </c>
      <c r="H1366" s="6"/>
      <c r="I1366" s="6"/>
      <c r="J1366" s="6"/>
    </row>
    <row r="1367" spans="3:10" x14ac:dyDescent="0.25">
      <c r="C1367" s="7">
        <v>42495.125</v>
      </c>
      <c r="D1367" s="8">
        <v>9837.9</v>
      </c>
      <c r="E1367" s="8">
        <v>9849.2999999999993</v>
      </c>
      <c r="F1367" s="8">
        <v>9837.9</v>
      </c>
      <c r="G1367" s="8">
        <v>9846.1</v>
      </c>
      <c r="H1367" s="8"/>
      <c r="I1367" s="8"/>
      <c r="J1367" s="8"/>
    </row>
    <row r="1368" spans="3:10" x14ac:dyDescent="0.25">
      <c r="C1368" s="5">
        <v>42495.166666666664</v>
      </c>
      <c r="D1368" s="6">
        <v>9846.2000000000007</v>
      </c>
      <c r="E1368" s="6">
        <v>9861.4</v>
      </c>
      <c r="F1368" s="6">
        <v>9846.1</v>
      </c>
      <c r="G1368" s="6">
        <v>9860.9</v>
      </c>
      <c r="H1368" s="6"/>
      <c r="I1368" s="6"/>
      <c r="J1368" s="6"/>
    </row>
    <row r="1369" spans="3:10" x14ac:dyDescent="0.25">
      <c r="C1369" s="7">
        <v>42495.208333333336</v>
      </c>
      <c r="D1369" s="8">
        <v>9862</v>
      </c>
      <c r="E1369" s="8">
        <v>9870.5</v>
      </c>
      <c r="F1369" s="8">
        <v>9862</v>
      </c>
      <c r="G1369" s="8">
        <v>9866.7999999999993</v>
      </c>
      <c r="H1369" s="8"/>
      <c r="I1369" s="8"/>
      <c r="J1369" s="8"/>
    </row>
    <row r="1370" spans="3:10" x14ac:dyDescent="0.25">
      <c r="C1370" s="5">
        <v>42495.25</v>
      </c>
      <c r="D1370" s="6">
        <v>9866.9</v>
      </c>
      <c r="E1370" s="6">
        <v>9873.9</v>
      </c>
      <c r="F1370" s="6">
        <v>9866.7999999999993</v>
      </c>
      <c r="G1370" s="6">
        <v>9871.1</v>
      </c>
      <c r="H1370" s="6"/>
      <c r="I1370" s="6"/>
      <c r="J1370" s="6"/>
    </row>
    <row r="1371" spans="3:10" x14ac:dyDescent="0.25">
      <c r="C1371" s="7">
        <v>42495.291666666664</v>
      </c>
      <c r="D1371" s="8">
        <v>9868.1</v>
      </c>
      <c r="E1371" s="8">
        <v>9870.2000000000007</v>
      </c>
      <c r="F1371" s="8">
        <v>9862.2999999999993</v>
      </c>
      <c r="G1371" s="8">
        <v>9863.5</v>
      </c>
      <c r="H1371" s="8"/>
      <c r="I1371" s="8"/>
      <c r="J1371" s="8"/>
    </row>
    <row r="1372" spans="3:10" x14ac:dyDescent="0.25">
      <c r="C1372" s="5">
        <v>42495.333333333336</v>
      </c>
      <c r="D1372" s="6">
        <v>9863</v>
      </c>
      <c r="E1372" s="6">
        <v>9864.4</v>
      </c>
      <c r="F1372" s="6">
        <v>9854.6</v>
      </c>
      <c r="G1372" s="6">
        <v>9860.4</v>
      </c>
      <c r="H1372" s="6"/>
      <c r="I1372" s="6"/>
      <c r="J1372" s="6"/>
    </row>
    <row r="1373" spans="3:10" x14ac:dyDescent="0.25">
      <c r="C1373" s="7">
        <v>42495.375</v>
      </c>
      <c r="D1373" s="8">
        <v>9860.7999999999993</v>
      </c>
      <c r="E1373" s="8">
        <v>9893</v>
      </c>
      <c r="F1373" s="8">
        <v>9860.4</v>
      </c>
      <c r="G1373" s="8">
        <v>9863.4</v>
      </c>
      <c r="H1373" s="8"/>
      <c r="I1373" s="8"/>
      <c r="J1373" s="8"/>
    </row>
    <row r="1374" spans="3:10" x14ac:dyDescent="0.25">
      <c r="C1374" s="5">
        <v>42495.416666666664</v>
      </c>
      <c r="D1374" s="6">
        <v>9862.5</v>
      </c>
      <c r="E1374" s="6">
        <v>9866.2000000000007</v>
      </c>
      <c r="F1374" s="6">
        <v>9800.7999999999993</v>
      </c>
      <c r="G1374" s="6">
        <v>9826.2000000000007</v>
      </c>
      <c r="H1374" s="6"/>
      <c r="I1374" s="6"/>
      <c r="J1374" s="6"/>
    </row>
    <row r="1375" spans="3:10" x14ac:dyDescent="0.25">
      <c r="C1375" s="7">
        <v>42495.458333333336</v>
      </c>
      <c r="D1375" s="8">
        <v>9825.9</v>
      </c>
      <c r="E1375" s="8">
        <v>9922</v>
      </c>
      <c r="F1375" s="8">
        <v>9816.6</v>
      </c>
      <c r="G1375" s="8">
        <v>9904.9</v>
      </c>
      <c r="H1375" s="8"/>
      <c r="I1375" s="8"/>
      <c r="J1375" s="8"/>
    </row>
    <row r="1376" spans="3:10" x14ac:dyDescent="0.25">
      <c r="C1376" s="5">
        <v>42495.5</v>
      </c>
      <c r="D1376" s="6">
        <v>9904.4</v>
      </c>
      <c r="E1376" s="6">
        <v>9913.1</v>
      </c>
      <c r="F1376" s="6">
        <v>9850.2000000000007</v>
      </c>
      <c r="G1376" s="6">
        <v>9857.7999999999993</v>
      </c>
      <c r="H1376" s="6"/>
      <c r="I1376" s="6"/>
      <c r="J1376" s="6"/>
    </row>
    <row r="1377" spans="3:10" x14ac:dyDescent="0.25">
      <c r="C1377" s="7">
        <v>42495.541666666664</v>
      </c>
      <c r="D1377" s="8">
        <v>9857.6</v>
      </c>
      <c r="E1377" s="8">
        <v>9871.1</v>
      </c>
      <c r="F1377" s="8">
        <v>9822.6</v>
      </c>
      <c r="G1377" s="8">
        <v>9868.1</v>
      </c>
      <c r="H1377" s="8"/>
      <c r="I1377" s="8"/>
      <c r="J1377" s="8"/>
    </row>
    <row r="1378" spans="3:10" x14ac:dyDescent="0.25">
      <c r="C1378" s="5">
        <v>42495.583333333336</v>
      </c>
      <c r="D1378" s="6">
        <v>9868.2999999999993</v>
      </c>
      <c r="E1378" s="6">
        <v>9872.6</v>
      </c>
      <c r="F1378" s="6">
        <v>9826.7999999999993</v>
      </c>
      <c r="G1378" s="6">
        <v>9836.4</v>
      </c>
      <c r="H1378" s="6"/>
      <c r="I1378" s="6"/>
      <c r="J1378" s="6"/>
    </row>
    <row r="1379" spans="3:10" x14ac:dyDescent="0.25">
      <c r="C1379" s="7">
        <v>42495.625</v>
      </c>
      <c r="D1379" s="8">
        <v>9835.7000000000007</v>
      </c>
      <c r="E1379" s="8">
        <v>9840.4</v>
      </c>
      <c r="F1379" s="8">
        <v>9807.6</v>
      </c>
      <c r="G1379" s="8">
        <v>9831.4</v>
      </c>
      <c r="H1379" s="8"/>
      <c r="I1379" s="8"/>
      <c r="J1379" s="8"/>
    </row>
    <row r="1380" spans="3:10" x14ac:dyDescent="0.25">
      <c r="C1380" s="5">
        <v>42495.666666666664</v>
      </c>
      <c r="D1380" s="6">
        <v>9831.5</v>
      </c>
      <c r="E1380" s="6">
        <v>9838.1</v>
      </c>
      <c r="F1380" s="6">
        <v>9801.5</v>
      </c>
      <c r="G1380" s="6">
        <v>9825.5</v>
      </c>
      <c r="H1380" s="6"/>
      <c r="I1380" s="6"/>
      <c r="J1380" s="6"/>
    </row>
    <row r="1381" spans="3:10" x14ac:dyDescent="0.25">
      <c r="C1381" s="7">
        <v>42495.708333333336</v>
      </c>
      <c r="D1381" s="8">
        <v>9825.2000000000007</v>
      </c>
      <c r="E1381" s="8">
        <v>9860.2999999999993</v>
      </c>
      <c r="F1381" s="8">
        <v>9820.2000000000007</v>
      </c>
      <c r="G1381" s="8">
        <v>9845.7000000000007</v>
      </c>
      <c r="H1381" s="8"/>
      <c r="I1381" s="8"/>
      <c r="J1381" s="8"/>
    </row>
    <row r="1382" spans="3:10" x14ac:dyDescent="0.25">
      <c r="C1382" s="5">
        <v>42495.75</v>
      </c>
      <c r="D1382" s="6">
        <v>9847</v>
      </c>
      <c r="E1382" s="6">
        <v>9867</v>
      </c>
      <c r="F1382" s="6">
        <v>9819.7999999999993</v>
      </c>
      <c r="G1382" s="6">
        <v>9854.6</v>
      </c>
      <c r="H1382" s="6"/>
      <c r="I1382" s="6"/>
      <c r="J1382" s="6"/>
    </row>
    <row r="1383" spans="3:10" x14ac:dyDescent="0.25">
      <c r="C1383" s="7">
        <v>42495.791666666664</v>
      </c>
      <c r="D1383" s="8">
        <v>9854.4</v>
      </c>
      <c r="E1383" s="8">
        <v>9861.7999999999993</v>
      </c>
      <c r="F1383" s="8">
        <v>9840.9</v>
      </c>
      <c r="G1383" s="8">
        <v>9848.7999999999993</v>
      </c>
      <c r="H1383" s="8"/>
      <c r="I1383" s="8"/>
      <c r="J1383" s="8"/>
    </row>
    <row r="1384" spans="3:10" x14ac:dyDescent="0.25">
      <c r="C1384" s="5">
        <v>42495.833333333336</v>
      </c>
      <c r="D1384" s="6">
        <v>9848.7000000000007</v>
      </c>
      <c r="E1384" s="6">
        <v>9850.1</v>
      </c>
      <c r="F1384" s="6">
        <v>9812.7999999999993</v>
      </c>
      <c r="G1384" s="6">
        <v>9826.7000000000007</v>
      </c>
      <c r="H1384" s="6"/>
      <c r="I1384" s="6"/>
      <c r="J1384" s="6"/>
    </row>
    <row r="1385" spans="3:10" x14ac:dyDescent="0.25">
      <c r="C1385" s="7">
        <v>42495.875</v>
      </c>
      <c r="D1385" s="8">
        <v>9826.4</v>
      </c>
      <c r="E1385" s="8">
        <v>9844.2999999999993</v>
      </c>
      <c r="F1385" s="8">
        <v>9821.9</v>
      </c>
      <c r="G1385" s="8">
        <v>9829.9</v>
      </c>
      <c r="H1385" s="8"/>
      <c r="I1385" s="8"/>
      <c r="J1385" s="8"/>
    </row>
    <row r="1386" spans="3:10" x14ac:dyDescent="0.25">
      <c r="C1386" s="5">
        <v>42495.916666666664</v>
      </c>
      <c r="D1386" s="6">
        <v>9829.4</v>
      </c>
      <c r="E1386" s="6">
        <v>9842.5</v>
      </c>
      <c r="F1386" s="6">
        <v>9820.2999999999993</v>
      </c>
      <c r="G1386" s="6">
        <v>9842.5</v>
      </c>
      <c r="H1386" s="6"/>
      <c r="I1386" s="6"/>
      <c r="J1386" s="6"/>
    </row>
    <row r="1387" spans="3:10" x14ac:dyDescent="0.25">
      <c r="C1387" s="7">
        <v>42495.958333333336</v>
      </c>
      <c r="D1387" s="8">
        <v>9842.7999999999993</v>
      </c>
      <c r="E1387" s="8">
        <v>9844.1</v>
      </c>
      <c r="F1387" s="8">
        <v>9833.6</v>
      </c>
      <c r="G1387" s="8">
        <v>9834</v>
      </c>
      <c r="H1387" s="8"/>
      <c r="I1387" s="8"/>
      <c r="J1387" s="8"/>
    </row>
    <row r="1388" spans="3:10" x14ac:dyDescent="0.25">
      <c r="C1388" s="5">
        <v>42496.041666666664</v>
      </c>
      <c r="D1388" s="6">
        <v>9831.2000000000007</v>
      </c>
      <c r="E1388" s="6">
        <v>9834.4</v>
      </c>
      <c r="F1388" s="6">
        <v>9807.7000000000007</v>
      </c>
      <c r="G1388" s="6">
        <v>9812.2000000000007</v>
      </c>
      <c r="H1388" s="6"/>
      <c r="I1388" s="6"/>
      <c r="J1388" s="6"/>
    </row>
    <row r="1389" spans="3:10" x14ac:dyDescent="0.25">
      <c r="C1389" s="7">
        <v>42496.083333333336</v>
      </c>
      <c r="D1389" s="8">
        <v>9812.6</v>
      </c>
      <c r="E1389" s="8">
        <v>9834.2000000000007</v>
      </c>
      <c r="F1389" s="8">
        <v>9811.5</v>
      </c>
      <c r="G1389" s="8">
        <v>9834.2000000000007</v>
      </c>
      <c r="H1389" s="8"/>
      <c r="I1389" s="8"/>
      <c r="J1389" s="8"/>
    </row>
    <row r="1390" spans="3:10" x14ac:dyDescent="0.25">
      <c r="C1390" s="5">
        <v>42496.125</v>
      </c>
      <c r="D1390" s="6">
        <v>9834.7999999999993</v>
      </c>
      <c r="E1390" s="6">
        <v>9842.2000000000007</v>
      </c>
      <c r="F1390" s="6">
        <v>9826.2999999999993</v>
      </c>
      <c r="G1390" s="6">
        <v>9832.2999999999993</v>
      </c>
      <c r="H1390" s="6"/>
      <c r="I1390" s="6"/>
      <c r="J1390" s="6"/>
    </row>
    <row r="1391" spans="3:10" x14ac:dyDescent="0.25">
      <c r="C1391" s="7">
        <v>42496.166666666664</v>
      </c>
      <c r="D1391" s="8">
        <v>9832.4</v>
      </c>
      <c r="E1391" s="8">
        <v>9846.2000000000007</v>
      </c>
      <c r="F1391" s="8">
        <v>9813.6</v>
      </c>
      <c r="G1391" s="8">
        <v>9816.1</v>
      </c>
      <c r="H1391" s="8"/>
      <c r="I1391" s="8"/>
      <c r="J1391" s="8"/>
    </row>
    <row r="1392" spans="3:10" x14ac:dyDescent="0.25">
      <c r="C1392" s="5">
        <v>42496.208333333336</v>
      </c>
      <c r="D1392" s="6">
        <v>9814.9</v>
      </c>
      <c r="E1392" s="6">
        <v>9821.9</v>
      </c>
      <c r="F1392" s="6">
        <v>9810.9</v>
      </c>
      <c r="G1392" s="6">
        <v>9810.9</v>
      </c>
      <c r="H1392" s="6"/>
      <c r="I1392" s="6"/>
      <c r="J1392" s="6"/>
    </row>
    <row r="1393" spans="3:10" x14ac:dyDescent="0.25">
      <c r="C1393" s="7">
        <v>42496.25</v>
      </c>
      <c r="D1393" s="8">
        <v>9809.4</v>
      </c>
      <c r="E1393" s="8">
        <v>9818.6</v>
      </c>
      <c r="F1393" s="8">
        <v>9808</v>
      </c>
      <c r="G1393" s="8">
        <v>9815.2999999999993</v>
      </c>
      <c r="H1393" s="8"/>
      <c r="I1393" s="8"/>
      <c r="J1393" s="8"/>
    </row>
    <row r="1394" spans="3:10" x14ac:dyDescent="0.25">
      <c r="C1394" s="5">
        <v>42496.291666666664</v>
      </c>
      <c r="D1394" s="6">
        <v>9813.1</v>
      </c>
      <c r="E1394" s="6">
        <v>9816.7999999999993</v>
      </c>
      <c r="F1394" s="6">
        <v>9807.2999999999993</v>
      </c>
      <c r="G1394" s="6">
        <v>9813.2999999999993</v>
      </c>
      <c r="H1394" s="6"/>
      <c r="I1394" s="6"/>
      <c r="J1394" s="6"/>
    </row>
    <row r="1395" spans="3:10" x14ac:dyDescent="0.25">
      <c r="C1395" s="7">
        <v>42496.333333333336</v>
      </c>
      <c r="D1395" s="8">
        <v>9812.7000000000007</v>
      </c>
      <c r="E1395" s="8">
        <v>9817.1</v>
      </c>
      <c r="F1395" s="8">
        <v>9803.1</v>
      </c>
      <c r="G1395" s="8">
        <v>9813.4</v>
      </c>
      <c r="H1395" s="8"/>
      <c r="I1395" s="8"/>
      <c r="J1395" s="8"/>
    </row>
    <row r="1396" spans="3:10" x14ac:dyDescent="0.25">
      <c r="C1396" s="5">
        <v>42496.375</v>
      </c>
      <c r="D1396" s="6">
        <v>9813</v>
      </c>
      <c r="E1396" s="6">
        <v>9830</v>
      </c>
      <c r="F1396" s="6">
        <v>9777.2000000000007</v>
      </c>
      <c r="G1396" s="6">
        <v>9812.6</v>
      </c>
      <c r="H1396" s="6"/>
      <c r="I1396" s="6"/>
      <c r="J1396" s="6"/>
    </row>
    <row r="1397" spans="3:10" x14ac:dyDescent="0.25">
      <c r="C1397" s="7">
        <v>42496.416666666664</v>
      </c>
      <c r="D1397" s="8">
        <v>9811.7999999999993</v>
      </c>
      <c r="E1397" s="8">
        <v>9852</v>
      </c>
      <c r="F1397" s="8">
        <v>9767.2999999999993</v>
      </c>
      <c r="G1397" s="8">
        <v>9802.9</v>
      </c>
      <c r="H1397" s="8"/>
      <c r="I1397" s="8"/>
      <c r="J1397" s="8"/>
    </row>
    <row r="1398" spans="3:10" x14ac:dyDescent="0.25">
      <c r="C1398" s="5">
        <v>42496.458333333336</v>
      </c>
      <c r="D1398" s="6">
        <v>9801.9</v>
      </c>
      <c r="E1398" s="6">
        <v>9827.7999999999993</v>
      </c>
      <c r="F1398" s="6">
        <v>9791.7999999999993</v>
      </c>
      <c r="G1398" s="6">
        <v>9818.1</v>
      </c>
      <c r="H1398" s="6"/>
      <c r="I1398" s="6"/>
      <c r="J1398" s="6"/>
    </row>
    <row r="1399" spans="3:10" x14ac:dyDescent="0.25">
      <c r="C1399" s="7">
        <v>42496.5</v>
      </c>
      <c r="D1399" s="8">
        <v>9818.2999999999993</v>
      </c>
      <c r="E1399" s="8">
        <v>9826.2999999999993</v>
      </c>
      <c r="F1399" s="8">
        <v>9793.5</v>
      </c>
      <c r="G1399" s="8">
        <v>9797.7000000000007</v>
      </c>
      <c r="H1399" s="8"/>
      <c r="I1399" s="8"/>
      <c r="J1399" s="8"/>
    </row>
    <row r="1400" spans="3:10" x14ac:dyDescent="0.25">
      <c r="C1400" s="5">
        <v>42496.541666666664</v>
      </c>
      <c r="D1400" s="6">
        <v>9797.1</v>
      </c>
      <c r="E1400" s="6">
        <v>9803.1</v>
      </c>
      <c r="F1400" s="6">
        <v>9760</v>
      </c>
      <c r="G1400" s="6">
        <v>9772.2999999999993</v>
      </c>
      <c r="H1400" s="6"/>
      <c r="I1400" s="6"/>
      <c r="J1400" s="6"/>
    </row>
    <row r="1401" spans="3:10" x14ac:dyDescent="0.25">
      <c r="C1401" s="7">
        <v>42496.583333333336</v>
      </c>
      <c r="D1401" s="8">
        <v>9772.9</v>
      </c>
      <c r="E1401" s="8">
        <v>9785.9</v>
      </c>
      <c r="F1401" s="8">
        <v>9765.2000000000007</v>
      </c>
      <c r="G1401" s="8">
        <v>9784.7000000000007</v>
      </c>
      <c r="H1401" s="8"/>
      <c r="I1401" s="8"/>
      <c r="J1401" s="8"/>
    </row>
    <row r="1402" spans="3:10" x14ac:dyDescent="0.25">
      <c r="C1402" s="5">
        <v>42496.625</v>
      </c>
      <c r="D1402" s="6">
        <v>9784.2000000000007</v>
      </c>
      <c r="E1402" s="6">
        <v>9814.9</v>
      </c>
      <c r="F1402" s="6">
        <v>9731.7999999999993</v>
      </c>
      <c r="G1402" s="6">
        <v>9774.2000000000007</v>
      </c>
      <c r="H1402" s="6"/>
      <c r="I1402" s="6"/>
      <c r="J1402" s="6"/>
    </row>
    <row r="1403" spans="3:10" x14ac:dyDescent="0.25">
      <c r="C1403" s="7">
        <v>42496.666666666664</v>
      </c>
      <c r="D1403" s="8">
        <v>9774.4</v>
      </c>
      <c r="E1403" s="8">
        <v>9896</v>
      </c>
      <c r="F1403" s="8">
        <v>9772.1</v>
      </c>
      <c r="G1403" s="8">
        <v>9871.7999999999993</v>
      </c>
      <c r="H1403" s="8"/>
      <c r="I1403" s="8"/>
      <c r="J1403" s="8"/>
    </row>
    <row r="1404" spans="3:10" x14ac:dyDescent="0.25">
      <c r="C1404" s="5">
        <v>42496.708333333336</v>
      </c>
      <c r="D1404" s="6">
        <v>9870.9</v>
      </c>
      <c r="E1404" s="6">
        <v>9920.2999999999993</v>
      </c>
      <c r="F1404" s="6">
        <v>9819.2999999999993</v>
      </c>
      <c r="G1404" s="6">
        <v>9832.7000000000007</v>
      </c>
      <c r="H1404" s="6"/>
      <c r="I1404" s="6"/>
      <c r="J1404" s="6"/>
    </row>
    <row r="1405" spans="3:10" x14ac:dyDescent="0.25">
      <c r="C1405" s="7">
        <v>42496.75</v>
      </c>
      <c r="D1405" s="8">
        <v>9831.7000000000007</v>
      </c>
      <c r="E1405" s="8">
        <v>9888.2999999999993</v>
      </c>
      <c r="F1405" s="8">
        <v>9831.2000000000007</v>
      </c>
      <c r="G1405" s="8">
        <v>9859.4</v>
      </c>
      <c r="H1405" s="8"/>
      <c r="I1405" s="8"/>
      <c r="J1405" s="8"/>
    </row>
    <row r="1406" spans="3:10" x14ac:dyDescent="0.25">
      <c r="C1406" s="5">
        <v>42496.791666666664</v>
      </c>
      <c r="D1406" s="6">
        <v>9859.5</v>
      </c>
      <c r="E1406" s="6">
        <v>9873.5</v>
      </c>
      <c r="F1406" s="6">
        <v>9854.7000000000007</v>
      </c>
      <c r="G1406" s="6">
        <v>9871.6</v>
      </c>
      <c r="H1406" s="6"/>
      <c r="I1406" s="6"/>
      <c r="J1406" s="6"/>
    </row>
    <row r="1407" spans="3:10" x14ac:dyDescent="0.25">
      <c r="C1407" s="7">
        <v>42496.833333333336</v>
      </c>
      <c r="D1407" s="8">
        <v>9871.4</v>
      </c>
      <c r="E1407" s="8">
        <v>9903.9</v>
      </c>
      <c r="F1407" s="8">
        <v>9871.4</v>
      </c>
      <c r="G1407" s="8">
        <v>9903.9</v>
      </c>
      <c r="H1407" s="8"/>
      <c r="I1407" s="8"/>
      <c r="J1407" s="8"/>
    </row>
    <row r="1408" spans="3:10" x14ac:dyDescent="0.25">
      <c r="C1408" s="5">
        <v>42496.875</v>
      </c>
      <c r="D1408" s="6">
        <v>9904.2999999999993</v>
      </c>
      <c r="E1408" s="6">
        <v>9927.2999999999993</v>
      </c>
      <c r="F1408" s="6">
        <v>9901.1</v>
      </c>
      <c r="G1408" s="6">
        <v>9910.4</v>
      </c>
      <c r="H1408" s="6"/>
      <c r="I1408" s="6"/>
      <c r="J1408" s="6"/>
    </row>
    <row r="1409" spans="3:10" x14ac:dyDescent="0.25">
      <c r="C1409" s="7">
        <v>42496.916666666664</v>
      </c>
      <c r="D1409" s="8">
        <v>9910.6</v>
      </c>
      <c r="E1409" s="8">
        <v>9919.6</v>
      </c>
      <c r="F1409" s="8">
        <v>9895</v>
      </c>
      <c r="G1409" s="8">
        <v>9918.2999999999993</v>
      </c>
      <c r="H1409" s="8"/>
      <c r="I1409" s="8"/>
      <c r="J1409" s="8"/>
    </row>
    <row r="1410" spans="3:10" x14ac:dyDescent="0.25">
      <c r="C1410" s="5">
        <v>42499.041666666664</v>
      </c>
      <c r="D1410" s="6">
        <v>9919.2000000000007</v>
      </c>
      <c r="E1410" s="6">
        <v>9940.6</v>
      </c>
      <c r="F1410" s="6">
        <v>9917.6</v>
      </c>
      <c r="G1410" s="6">
        <v>9937.2000000000007</v>
      </c>
      <c r="H1410" s="6"/>
      <c r="I1410" s="6"/>
      <c r="J1410" s="6"/>
    </row>
    <row r="1411" spans="3:10" x14ac:dyDescent="0.25">
      <c r="C1411" s="7">
        <v>42499.083333333336</v>
      </c>
      <c r="D1411" s="8">
        <v>9937.4</v>
      </c>
      <c r="E1411" s="8">
        <v>9944</v>
      </c>
      <c r="F1411" s="8">
        <v>9934.6</v>
      </c>
      <c r="G1411" s="8">
        <v>9943.6</v>
      </c>
      <c r="H1411" s="8"/>
      <c r="I1411" s="8"/>
      <c r="J1411" s="8"/>
    </row>
    <row r="1412" spans="3:10" x14ac:dyDescent="0.25">
      <c r="C1412" s="5">
        <v>42499.125</v>
      </c>
      <c r="D1412" s="6">
        <v>9943.4</v>
      </c>
      <c r="E1412" s="6">
        <v>9946.4</v>
      </c>
      <c r="F1412" s="6">
        <v>9936</v>
      </c>
      <c r="G1412" s="6">
        <v>9937</v>
      </c>
      <c r="H1412" s="6"/>
      <c r="I1412" s="6"/>
      <c r="J1412" s="6"/>
    </row>
    <row r="1413" spans="3:10" x14ac:dyDescent="0.25">
      <c r="C1413" s="7">
        <v>42499.166666666664</v>
      </c>
      <c r="D1413" s="8">
        <v>9936.6</v>
      </c>
      <c r="E1413" s="8">
        <v>9940.2000000000007</v>
      </c>
      <c r="F1413" s="8">
        <v>9921.2000000000007</v>
      </c>
      <c r="G1413" s="8">
        <v>9927.6</v>
      </c>
      <c r="H1413" s="8"/>
      <c r="I1413" s="8"/>
      <c r="J1413" s="8"/>
    </row>
    <row r="1414" spans="3:10" x14ac:dyDescent="0.25">
      <c r="C1414" s="5">
        <v>42499.208333333336</v>
      </c>
      <c r="D1414" s="6">
        <v>9927.2000000000007</v>
      </c>
      <c r="E1414" s="6">
        <v>9933.2000000000007</v>
      </c>
      <c r="F1414" s="6">
        <v>9922.4</v>
      </c>
      <c r="G1414" s="6">
        <v>9926.7999999999993</v>
      </c>
      <c r="H1414" s="6"/>
      <c r="I1414" s="6"/>
      <c r="J1414" s="6"/>
    </row>
    <row r="1415" spans="3:10" x14ac:dyDescent="0.25">
      <c r="C1415" s="7">
        <v>42499.25</v>
      </c>
      <c r="D1415" s="8">
        <v>9927</v>
      </c>
      <c r="E1415" s="8">
        <v>9928.2000000000007</v>
      </c>
      <c r="F1415" s="8">
        <v>9915.2000000000007</v>
      </c>
      <c r="G1415" s="8">
        <v>9920.7999999999993</v>
      </c>
      <c r="H1415" s="8"/>
      <c r="I1415" s="8"/>
      <c r="J1415" s="8"/>
    </row>
    <row r="1416" spans="3:10" x14ac:dyDescent="0.25">
      <c r="C1416" s="5">
        <v>42499.291666666664</v>
      </c>
      <c r="D1416" s="6">
        <v>9920.2000000000007</v>
      </c>
      <c r="E1416" s="6">
        <v>9926</v>
      </c>
      <c r="F1416" s="6">
        <v>9919.6</v>
      </c>
      <c r="G1416" s="6">
        <v>9923.7999999999993</v>
      </c>
      <c r="H1416" s="6"/>
      <c r="I1416" s="6"/>
      <c r="J1416" s="6"/>
    </row>
    <row r="1417" spans="3:10" x14ac:dyDescent="0.25">
      <c r="C1417" s="7">
        <v>42499.333333333336</v>
      </c>
      <c r="D1417" s="8">
        <v>9924</v>
      </c>
      <c r="E1417" s="8">
        <v>9940.7999999999993</v>
      </c>
      <c r="F1417" s="8">
        <v>9917.7999999999993</v>
      </c>
      <c r="G1417" s="8">
        <v>9940.7999999999993</v>
      </c>
      <c r="H1417" s="8"/>
      <c r="I1417" s="8"/>
      <c r="J1417" s="8"/>
    </row>
    <row r="1418" spans="3:10" x14ac:dyDescent="0.25">
      <c r="C1418" s="5">
        <v>42499.375</v>
      </c>
      <c r="D1418" s="6">
        <v>9942</v>
      </c>
      <c r="E1418" s="6">
        <v>9961.5</v>
      </c>
      <c r="F1418" s="6">
        <v>9932</v>
      </c>
      <c r="G1418" s="6">
        <v>9952.7999999999993</v>
      </c>
      <c r="H1418" s="6"/>
      <c r="I1418" s="6"/>
      <c r="J1418" s="6"/>
    </row>
    <row r="1419" spans="3:10" x14ac:dyDescent="0.25">
      <c r="C1419" s="7">
        <v>42499.416666666664</v>
      </c>
      <c r="D1419" s="8">
        <v>9952.2000000000007</v>
      </c>
      <c r="E1419" s="8">
        <v>9952.5</v>
      </c>
      <c r="F1419" s="8">
        <v>9876</v>
      </c>
      <c r="G1419" s="8">
        <v>9937.5</v>
      </c>
      <c r="H1419" s="8"/>
      <c r="I1419" s="8"/>
      <c r="J1419" s="8"/>
    </row>
    <row r="1420" spans="3:10" x14ac:dyDescent="0.25">
      <c r="C1420" s="5">
        <v>42499.458333333336</v>
      </c>
      <c r="D1420" s="6">
        <v>9938.5</v>
      </c>
      <c r="E1420" s="6">
        <v>10050.799999999999</v>
      </c>
      <c r="F1420" s="6">
        <v>9937.7999999999993</v>
      </c>
      <c r="G1420" s="6">
        <v>10048</v>
      </c>
      <c r="H1420" s="6"/>
      <c r="I1420" s="6"/>
      <c r="J1420" s="6"/>
    </row>
    <row r="1421" spans="3:10" x14ac:dyDescent="0.25">
      <c r="C1421" s="7">
        <v>42499.5</v>
      </c>
      <c r="D1421" s="8">
        <v>10048.5</v>
      </c>
      <c r="E1421" s="8">
        <v>10069.200000000001</v>
      </c>
      <c r="F1421" s="8">
        <v>10045.799999999999</v>
      </c>
      <c r="G1421" s="8">
        <v>10059</v>
      </c>
      <c r="H1421" s="8"/>
      <c r="I1421" s="8"/>
      <c r="J1421" s="8"/>
    </row>
    <row r="1422" spans="3:10" x14ac:dyDescent="0.25">
      <c r="C1422" s="5">
        <v>42499.541666666664</v>
      </c>
      <c r="D1422" s="6">
        <v>10058.5</v>
      </c>
      <c r="E1422" s="6">
        <v>10069</v>
      </c>
      <c r="F1422" s="6">
        <v>10041.200000000001</v>
      </c>
      <c r="G1422" s="6">
        <v>10052</v>
      </c>
      <c r="H1422" s="6"/>
      <c r="I1422" s="6"/>
      <c r="J1422" s="6"/>
    </row>
    <row r="1423" spans="3:10" x14ac:dyDescent="0.25">
      <c r="C1423" s="7">
        <v>42499.583333333336</v>
      </c>
      <c r="D1423" s="8">
        <v>10052.5</v>
      </c>
      <c r="E1423" s="8">
        <v>10070.5</v>
      </c>
      <c r="F1423" s="8">
        <v>10044.799999999999</v>
      </c>
      <c r="G1423" s="8">
        <v>10052</v>
      </c>
      <c r="H1423" s="8"/>
      <c r="I1423" s="8"/>
      <c r="J1423" s="8"/>
    </row>
    <row r="1424" spans="3:10" x14ac:dyDescent="0.25">
      <c r="C1424" s="5">
        <v>42499.625</v>
      </c>
      <c r="D1424" s="6">
        <v>10051.799999999999</v>
      </c>
      <c r="E1424" s="6">
        <v>10052</v>
      </c>
      <c r="F1424" s="6">
        <v>10007.799999999999</v>
      </c>
      <c r="G1424" s="6">
        <v>10012.799999999999</v>
      </c>
      <c r="H1424" s="6"/>
      <c r="I1424" s="6"/>
      <c r="J1424" s="6"/>
    </row>
    <row r="1425" spans="3:10" x14ac:dyDescent="0.25">
      <c r="C1425" s="7">
        <v>42499.666666666664</v>
      </c>
      <c r="D1425" s="8">
        <v>10013</v>
      </c>
      <c r="E1425" s="8">
        <v>10046</v>
      </c>
      <c r="F1425" s="8">
        <v>10000.799999999999</v>
      </c>
      <c r="G1425" s="8">
        <v>10022</v>
      </c>
      <c r="H1425" s="8"/>
      <c r="I1425" s="8"/>
      <c r="J1425" s="8"/>
    </row>
    <row r="1426" spans="3:10" x14ac:dyDescent="0.25">
      <c r="C1426" s="5">
        <v>42499.708333333336</v>
      </c>
      <c r="D1426" s="6">
        <v>10022.200000000001</v>
      </c>
      <c r="E1426" s="6">
        <v>10028.5</v>
      </c>
      <c r="F1426" s="6">
        <v>9961</v>
      </c>
      <c r="G1426" s="6">
        <v>9982.5</v>
      </c>
      <c r="H1426" s="6"/>
      <c r="I1426" s="6"/>
      <c r="J1426" s="6"/>
    </row>
    <row r="1427" spans="3:10" x14ac:dyDescent="0.25">
      <c r="C1427" s="7">
        <v>42499.75</v>
      </c>
      <c r="D1427" s="8">
        <v>9982.2000000000007</v>
      </c>
      <c r="E1427" s="8">
        <v>9998</v>
      </c>
      <c r="F1427" s="8">
        <v>9957.7999999999993</v>
      </c>
      <c r="G1427" s="8">
        <v>9983.2000000000007</v>
      </c>
      <c r="H1427" s="8"/>
      <c r="I1427" s="8"/>
      <c r="J1427" s="8"/>
    </row>
    <row r="1428" spans="3:10" x14ac:dyDescent="0.25">
      <c r="C1428" s="5">
        <v>42499.791666666664</v>
      </c>
      <c r="D1428" s="6">
        <v>9982.5</v>
      </c>
      <c r="E1428" s="6">
        <v>9987.7999999999993</v>
      </c>
      <c r="F1428" s="6">
        <v>9969.5</v>
      </c>
      <c r="G1428" s="6">
        <v>9984.7999999999993</v>
      </c>
      <c r="H1428" s="6"/>
      <c r="I1428" s="6"/>
      <c r="J1428" s="6"/>
    </row>
    <row r="1429" spans="3:10" x14ac:dyDescent="0.25">
      <c r="C1429" s="7">
        <v>42499.833333333336</v>
      </c>
      <c r="D1429" s="8">
        <v>9984.5</v>
      </c>
      <c r="E1429" s="8">
        <v>9994</v>
      </c>
      <c r="F1429" s="8">
        <v>9978.5</v>
      </c>
      <c r="G1429" s="8">
        <v>9979</v>
      </c>
      <c r="H1429" s="8"/>
      <c r="I1429" s="8"/>
      <c r="J1429" s="8"/>
    </row>
    <row r="1430" spans="3:10" x14ac:dyDescent="0.25">
      <c r="C1430" s="5">
        <v>42499.875</v>
      </c>
      <c r="D1430" s="6">
        <v>9978.7999999999993</v>
      </c>
      <c r="E1430" s="6">
        <v>9994.7999999999993</v>
      </c>
      <c r="F1430" s="6">
        <v>9970.7999999999993</v>
      </c>
      <c r="G1430" s="6">
        <v>9994.5</v>
      </c>
      <c r="H1430" s="6"/>
      <c r="I1430" s="6"/>
      <c r="J1430" s="6"/>
    </row>
    <row r="1431" spans="3:10" x14ac:dyDescent="0.25">
      <c r="C1431" s="7">
        <v>42499.916666666664</v>
      </c>
      <c r="D1431" s="8">
        <v>9994.7999999999993</v>
      </c>
      <c r="E1431" s="8">
        <v>9997</v>
      </c>
      <c r="F1431" s="8">
        <v>9980.7999999999993</v>
      </c>
      <c r="G1431" s="8">
        <v>9983.6</v>
      </c>
      <c r="H1431" s="8"/>
      <c r="I1431" s="8"/>
      <c r="J1431" s="8"/>
    </row>
    <row r="1432" spans="3:10" x14ac:dyDescent="0.25">
      <c r="C1432" s="5">
        <v>42499.958333333336</v>
      </c>
      <c r="D1432" s="6">
        <v>9984</v>
      </c>
      <c r="E1432" s="6">
        <v>9992.7999999999993</v>
      </c>
      <c r="F1432" s="6">
        <v>9980.2000000000007</v>
      </c>
      <c r="G1432" s="6">
        <v>9987.6</v>
      </c>
      <c r="H1432" s="6"/>
      <c r="I1432" s="6"/>
      <c r="J1432" s="6"/>
    </row>
    <row r="1433" spans="3:10" x14ac:dyDescent="0.25">
      <c r="C1433" s="7">
        <v>42500.041666666664</v>
      </c>
      <c r="D1433" s="8">
        <v>9985.4</v>
      </c>
      <c r="E1433" s="8">
        <v>9986.6</v>
      </c>
      <c r="F1433" s="8">
        <v>9952.7999999999993</v>
      </c>
      <c r="G1433" s="8">
        <v>9955.6</v>
      </c>
      <c r="H1433" s="8"/>
      <c r="I1433" s="8"/>
      <c r="J1433" s="8"/>
    </row>
    <row r="1434" spans="3:10" x14ac:dyDescent="0.25">
      <c r="C1434" s="5">
        <v>42500.083333333336</v>
      </c>
      <c r="D1434" s="6">
        <v>9955.2000000000007</v>
      </c>
      <c r="E1434" s="6">
        <v>9967.7999999999993</v>
      </c>
      <c r="F1434" s="6">
        <v>9954.4</v>
      </c>
      <c r="G1434" s="6">
        <v>9966.2000000000007</v>
      </c>
      <c r="H1434" s="6"/>
      <c r="I1434" s="6"/>
      <c r="J1434" s="6"/>
    </row>
    <row r="1435" spans="3:10" x14ac:dyDescent="0.25">
      <c r="C1435" s="7">
        <v>42500.125</v>
      </c>
      <c r="D1435" s="8">
        <v>9966.6</v>
      </c>
      <c r="E1435" s="8">
        <v>9977.4</v>
      </c>
      <c r="F1435" s="8">
        <v>9966.2000000000007</v>
      </c>
      <c r="G1435" s="8">
        <v>9973.7999999999993</v>
      </c>
      <c r="H1435" s="8"/>
      <c r="I1435" s="8"/>
      <c r="J1435" s="8"/>
    </row>
    <row r="1436" spans="3:10" x14ac:dyDescent="0.25">
      <c r="C1436" s="5">
        <v>42500.166666666664</v>
      </c>
      <c r="D1436" s="6">
        <v>9973.4</v>
      </c>
      <c r="E1436" s="6">
        <v>10011</v>
      </c>
      <c r="F1436" s="6">
        <v>9967.7999999999993</v>
      </c>
      <c r="G1436" s="6">
        <v>10008.799999999999</v>
      </c>
      <c r="H1436" s="6"/>
      <c r="I1436" s="6"/>
      <c r="J1436" s="6"/>
    </row>
    <row r="1437" spans="3:10" x14ac:dyDescent="0.25">
      <c r="C1437" s="7">
        <v>42500.208333333336</v>
      </c>
      <c r="D1437" s="8">
        <v>10008.6</v>
      </c>
      <c r="E1437" s="8">
        <v>10016.6</v>
      </c>
      <c r="F1437" s="8">
        <v>10007.200000000001</v>
      </c>
      <c r="G1437" s="8">
        <v>10010.799999999999</v>
      </c>
      <c r="H1437" s="8"/>
      <c r="I1437" s="8"/>
      <c r="J1437" s="8"/>
    </row>
    <row r="1438" spans="3:10" x14ac:dyDescent="0.25">
      <c r="C1438" s="5">
        <v>42500.25</v>
      </c>
      <c r="D1438" s="6">
        <v>10011.200000000001</v>
      </c>
      <c r="E1438" s="6">
        <v>10030.6</v>
      </c>
      <c r="F1438" s="6">
        <v>10006</v>
      </c>
      <c r="G1438" s="6">
        <v>10030.6</v>
      </c>
      <c r="H1438" s="6"/>
      <c r="I1438" s="6"/>
      <c r="J1438" s="6"/>
    </row>
    <row r="1439" spans="3:10" x14ac:dyDescent="0.25">
      <c r="C1439" s="7">
        <v>42500.291666666664</v>
      </c>
      <c r="D1439" s="8">
        <v>10030</v>
      </c>
      <c r="E1439" s="8">
        <v>10031.200000000001</v>
      </c>
      <c r="F1439" s="8">
        <v>10021</v>
      </c>
      <c r="G1439" s="8">
        <v>10028</v>
      </c>
      <c r="H1439" s="8"/>
      <c r="I1439" s="8"/>
      <c r="J1439" s="8"/>
    </row>
    <row r="1440" spans="3:10" x14ac:dyDescent="0.25">
      <c r="C1440" s="5">
        <v>42500.333333333336</v>
      </c>
      <c r="D1440" s="6">
        <v>10028.6</v>
      </c>
      <c r="E1440" s="6">
        <v>10035.6</v>
      </c>
      <c r="F1440" s="6">
        <v>10024.200000000001</v>
      </c>
      <c r="G1440" s="6">
        <v>10035.6</v>
      </c>
      <c r="H1440" s="6"/>
      <c r="I1440" s="6"/>
      <c r="J1440" s="6"/>
    </row>
    <row r="1441" spans="3:10" x14ac:dyDescent="0.25">
      <c r="C1441" s="7">
        <v>42500.375</v>
      </c>
      <c r="D1441" s="8">
        <v>10035.799999999999</v>
      </c>
      <c r="E1441" s="8">
        <v>10058.200000000001</v>
      </c>
      <c r="F1441" s="8">
        <v>10011</v>
      </c>
      <c r="G1441" s="8">
        <v>10050.799999999999</v>
      </c>
      <c r="H1441" s="8"/>
      <c r="I1441" s="8"/>
      <c r="J1441" s="8"/>
    </row>
    <row r="1442" spans="3:10" x14ac:dyDescent="0.25">
      <c r="C1442" s="5">
        <v>42500.416666666664</v>
      </c>
      <c r="D1442" s="6">
        <v>10048.799999999999</v>
      </c>
      <c r="E1442" s="6">
        <v>10080.200000000001</v>
      </c>
      <c r="F1442" s="6">
        <v>10028.5</v>
      </c>
      <c r="G1442" s="6">
        <v>10040</v>
      </c>
      <c r="H1442" s="6"/>
      <c r="I1442" s="6"/>
      <c r="J1442" s="6"/>
    </row>
    <row r="1443" spans="3:10" x14ac:dyDescent="0.25">
      <c r="C1443" s="7">
        <v>42500.458333333336</v>
      </c>
      <c r="D1443" s="8">
        <v>10040.200000000001</v>
      </c>
      <c r="E1443" s="8">
        <v>10110.5</v>
      </c>
      <c r="F1443" s="8">
        <v>10017.200000000001</v>
      </c>
      <c r="G1443" s="8">
        <v>10092.5</v>
      </c>
      <c r="H1443" s="8"/>
      <c r="I1443" s="8"/>
      <c r="J1443" s="8"/>
    </row>
    <row r="1444" spans="3:10" x14ac:dyDescent="0.25">
      <c r="C1444" s="5">
        <v>42500.5</v>
      </c>
      <c r="D1444" s="6">
        <v>10092.799999999999</v>
      </c>
      <c r="E1444" s="6">
        <v>10100.5</v>
      </c>
      <c r="F1444" s="6">
        <v>10079</v>
      </c>
      <c r="G1444" s="6">
        <v>10083.799999999999</v>
      </c>
      <c r="H1444" s="6"/>
      <c r="I1444" s="6"/>
      <c r="J1444" s="6"/>
    </row>
    <row r="1445" spans="3:10" x14ac:dyDescent="0.25">
      <c r="C1445" s="7">
        <v>42500.541666666664</v>
      </c>
      <c r="D1445" s="8">
        <v>10084</v>
      </c>
      <c r="E1445" s="8">
        <v>10102.200000000001</v>
      </c>
      <c r="F1445" s="8">
        <v>10059.799999999999</v>
      </c>
      <c r="G1445" s="8">
        <v>10063.5</v>
      </c>
      <c r="H1445" s="8"/>
      <c r="I1445" s="8"/>
      <c r="J1445" s="8"/>
    </row>
    <row r="1446" spans="3:10" x14ac:dyDescent="0.25">
      <c r="C1446" s="5">
        <v>42500.583333333336</v>
      </c>
      <c r="D1446" s="6">
        <v>10063.200000000001</v>
      </c>
      <c r="E1446" s="6">
        <v>10063.200000000001</v>
      </c>
      <c r="F1446" s="6">
        <v>9990.7999999999993</v>
      </c>
      <c r="G1446" s="6">
        <v>10025.200000000001</v>
      </c>
      <c r="H1446" s="6"/>
      <c r="I1446" s="6"/>
      <c r="J1446" s="6"/>
    </row>
    <row r="1447" spans="3:10" x14ac:dyDescent="0.25">
      <c r="C1447" s="7">
        <v>42500.625</v>
      </c>
      <c r="D1447" s="8">
        <v>10025.5</v>
      </c>
      <c r="E1447" s="8">
        <v>10042.5</v>
      </c>
      <c r="F1447" s="8">
        <v>10006.5</v>
      </c>
      <c r="G1447" s="8">
        <v>10020.799999999999</v>
      </c>
      <c r="H1447" s="8"/>
      <c r="I1447" s="8"/>
      <c r="J1447" s="8"/>
    </row>
    <row r="1448" spans="3:10" x14ac:dyDescent="0.25">
      <c r="C1448" s="5">
        <v>42500.666666666664</v>
      </c>
      <c r="D1448" s="6">
        <v>10020.5</v>
      </c>
      <c r="E1448" s="6">
        <v>10055.200000000001</v>
      </c>
      <c r="F1448" s="6">
        <v>10006.200000000001</v>
      </c>
      <c r="G1448" s="6">
        <v>10042.200000000001</v>
      </c>
      <c r="H1448" s="6"/>
      <c r="I1448" s="6"/>
      <c r="J1448" s="6"/>
    </row>
    <row r="1449" spans="3:10" x14ac:dyDescent="0.25">
      <c r="C1449" s="7">
        <v>42500.708333333336</v>
      </c>
      <c r="D1449" s="8">
        <v>10042</v>
      </c>
      <c r="E1449" s="8">
        <v>10045</v>
      </c>
      <c r="F1449" s="8">
        <v>10001.200000000001</v>
      </c>
      <c r="G1449" s="8">
        <v>10035</v>
      </c>
      <c r="H1449" s="8"/>
      <c r="I1449" s="8"/>
      <c r="J1449" s="8"/>
    </row>
    <row r="1450" spans="3:10" x14ac:dyDescent="0.25">
      <c r="C1450" s="5">
        <v>42500.75</v>
      </c>
      <c r="D1450" s="6">
        <v>10035.200000000001</v>
      </c>
      <c r="E1450" s="6">
        <v>10052.5</v>
      </c>
      <c r="F1450" s="6">
        <v>10023.799999999999</v>
      </c>
      <c r="G1450" s="6">
        <v>10048.799999999999</v>
      </c>
      <c r="H1450" s="6"/>
      <c r="I1450" s="6"/>
      <c r="J1450" s="6"/>
    </row>
    <row r="1451" spans="3:10" x14ac:dyDescent="0.25">
      <c r="C1451" s="7">
        <v>42500.791666666664</v>
      </c>
      <c r="D1451" s="8">
        <v>10049</v>
      </c>
      <c r="E1451" s="8">
        <v>10075.5</v>
      </c>
      <c r="F1451" s="8">
        <v>10049</v>
      </c>
      <c r="G1451" s="8">
        <v>10061.799999999999</v>
      </c>
      <c r="H1451" s="8"/>
      <c r="I1451" s="8"/>
      <c r="J1451" s="8"/>
    </row>
    <row r="1452" spans="3:10" x14ac:dyDescent="0.25">
      <c r="C1452" s="5">
        <v>42500.833333333336</v>
      </c>
      <c r="D1452" s="6">
        <v>10062</v>
      </c>
      <c r="E1452" s="6">
        <v>10064.200000000001</v>
      </c>
      <c r="F1452" s="6">
        <v>10047</v>
      </c>
      <c r="G1452" s="6">
        <v>10058.200000000001</v>
      </c>
      <c r="H1452" s="6"/>
      <c r="I1452" s="6"/>
      <c r="J1452" s="6"/>
    </row>
    <row r="1453" spans="3:10" x14ac:dyDescent="0.25">
      <c r="C1453" s="7">
        <v>42500.875</v>
      </c>
      <c r="D1453" s="8">
        <v>10058.5</v>
      </c>
      <c r="E1453" s="8">
        <v>10067.200000000001</v>
      </c>
      <c r="F1453" s="8">
        <v>10051</v>
      </c>
      <c r="G1453" s="8">
        <v>10059.5</v>
      </c>
      <c r="H1453" s="8"/>
      <c r="I1453" s="8"/>
      <c r="J1453" s="8"/>
    </row>
    <row r="1454" spans="3:10" x14ac:dyDescent="0.25">
      <c r="C1454" s="5">
        <v>42500.916666666664</v>
      </c>
      <c r="D1454" s="6">
        <v>10059.200000000001</v>
      </c>
      <c r="E1454" s="6">
        <v>10089.799999999999</v>
      </c>
      <c r="F1454" s="6">
        <v>10057.799999999999</v>
      </c>
      <c r="G1454" s="6">
        <v>10089</v>
      </c>
      <c r="H1454" s="6"/>
      <c r="I1454" s="6"/>
      <c r="J1454" s="6"/>
    </row>
    <row r="1455" spans="3:10" x14ac:dyDescent="0.25">
      <c r="C1455" s="7">
        <v>42500.958333333336</v>
      </c>
      <c r="D1455" s="8">
        <v>10088.799999999999</v>
      </c>
      <c r="E1455" s="8">
        <v>10089.6</v>
      </c>
      <c r="F1455" s="8">
        <v>10056.200000000001</v>
      </c>
      <c r="G1455" s="8">
        <v>10072.200000000001</v>
      </c>
      <c r="H1455" s="8"/>
      <c r="I1455" s="8"/>
      <c r="J1455" s="8"/>
    </row>
    <row r="1456" spans="3:10" x14ac:dyDescent="0.25">
      <c r="C1456" s="5">
        <v>42501</v>
      </c>
      <c r="D1456" s="6">
        <v>10071.799999999999</v>
      </c>
      <c r="E1456" s="6">
        <v>10071.799999999999</v>
      </c>
      <c r="F1456" s="6">
        <v>10071.799999999999</v>
      </c>
      <c r="G1456" s="6">
        <v>10071.799999999999</v>
      </c>
      <c r="H1456" s="6"/>
      <c r="I1456" s="6"/>
      <c r="J1456" s="6"/>
    </row>
    <row r="1457" spans="3:10" x14ac:dyDescent="0.25">
      <c r="C1457" s="7">
        <v>42501.041666666664</v>
      </c>
      <c r="D1457" s="8">
        <v>10072.4</v>
      </c>
      <c r="E1457" s="8">
        <v>10075.6</v>
      </c>
      <c r="F1457" s="8">
        <v>10070.200000000001</v>
      </c>
      <c r="G1457" s="8">
        <v>10074.799999999999</v>
      </c>
      <c r="H1457" s="8"/>
      <c r="I1457" s="8"/>
      <c r="J1457" s="8"/>
    </row>
    <row r="1458" spans="3:10" x14ac:dyDescent="0.25">
      <c r="C1458" s="5">
        <v>42501.083333333336</v>
      </c>
      <c r="D1458" s="6">
        <v>10074</v>
      </c>
      <c r="E1458" s="6">
        <v>10077</v>
      </c>
      <c r="F1458" s="6">
        <v>10070.6</v>
      </c>
      <c r="G1458" s="6">
        <v>10074.6</v>
      </c>
      <c r="H1458" s="6"/>
      <c r="I1458" s="6"/>
      <c r="J1458" s="6"/>
    </row>
    <row r="1459" spans="3:10" x14ac:dyDescent="0.25">
      <c r="C1459" s="7">
        <v>42501.125</v>
      </c>
      <c r="D1459" s="8">
        <v>10074</v>
      </c>
      <c r="E1459" s="8">
        <v>10084.200000000001</v>
      </c>
      <c r="F1459" s="8">
        <v>10070.200000000001</v>
      </c>
      <c r="G1459" s="8">
        <v>10081</v>
      </c>
      <c r="H1459" s="8"/>
      <c r="I1459" s="8"/>
      <c r="J1459" s="8"/>
    </row>
    <row r="1460" spans="3:10" x14ac:dyDescent="0.25">
      <c r="C1460" s="5">
        <v>42501.166666666664</v>
      </c>
      <c r="D1460" s="6">
        <v>10081.799999999999</v>
      </c>
      <c r="E1460" s="6">
        <v>10084.4</v>
      </c>
      <c r="F1460" s="6">
        <v>10059.6</v>
      </c>
      <c r="G1460" s="6">
        <v>10060.799999999999</v>
      </c>
      <c r="H1460" s="6"/>
      <c r="I1460" s="6"/>
      <c r="J1460" s="6"/>
    </row>
    <row r="1461" spans="3:10" x14ac:dyDescent="0.25">
      <c r="C1461" s="7">
        <v>42501.208333333336</v>
      </c>
      <c r="D1461" s="8">
        <v>10060.4</v>
      </c>
      <c r="E1461" s="8">
        <v>10064.4</v>
      </c>
      <c r="F1461" s="8">
        <v>10052.200000000001</v>
      </c>
      <c r="G1461" s="8">
        <v>10056.200000000001</v>
      </c>
      <c r="H1461" s="8"/>
      <c r="I1461" s="8"/>
      <c r="J1461" s="8"/>
    </row>
    <row r="1462" spans="3:10" x14ac:dyDescent="0.25">
      <c r="C1462" s="5">
        <v>42501.25</v>
      </c>
      <c r="D1462" s="6">
        <v>10056</v>
      </c>
      <c r="E1462" s="6">
        <v>10063</v>
      </c>
      <c r="F1462" s="6">
        <v>10051.200000000001</v>
      </c>
      <c r="G1462" s="6">
        <v>10051.799999999999</v>
      </c>
      <c r="H1462" s="6"/>
      <c r="I1462" s="6"/>
      <c r="J1462" s="6"/>
    </row>
    <row r="1463" spans="3:10" x14ac:dyDescent="0.25">
      <c r="C1463" s="7">
        <v>42501.291666666664</v>
      </c>
      <c r="D1463" s="8">
        <v>10051.4</v>
      </c>
      <c r="E1463" s="8">
        <v>10058.200000000001</v>
      </c>
      <c r="F1463" s="8">
        <v>10051.200000000001</v>
      </c>
      <c r="G1463" s="8">
        <v>10057.6</v>
      </c>
      <c r="H1463" s="8"/>
      <c r="I1463" s="8"/>
      <c r="J1463" s="8"/>
    </row>
    <row r="1464" spans="3:10" x14ac:dyDescent="0.25">
      <c r="C1464" s="5">
        <v>42501.333333333336</v>
      </c>
      <c r="D1464" s="6">
        <v>10057.200000000001</v>
      </c>
      <c r="E1464" s="6">
        <v>10058.799999999999</v>
      </c>
      <c r="F1464" s="6">
        <v>10044.799999999999</v>
      </c>
      <c r="G1464" s="6">
        <v>10054</v>
      </c>
      <c r="H1464" s="6"/>
      <c r="I1464" s="6"/>
      <c r="J1464" s="6"/>
    </row>
    <row r="1465" spans="3:10" x14ac:dyDescent="0.25">
      <c r="C1465" s="7">
        <v>42501.375</v>
      </c>
      <c r="D1465" s="8">
        <v>10054.200000000001</v>
      </c>
      <c r="E1465" s="8">
        <v>10055</v>
      </c>
      <c r="F1465" s="8">
        <v>10030.799999999999</v>
      </c>
      <c r="G1465" s="8">
        <v>10038.5</v>
      </c>
      <c r="H1465" s="8"/>
      <c r="I1465" s="8"/>
      <c r="J1465" s="8"/>
    </row>
    <row r="1466" spans="3:10" x14ac:dyDescent="0.25">
      <c r="C1466" s="5">
        <v>42501.416666666664</v>
      </c>
      <c r="D1466" s="6">
        <v>10037.799999999999</v>
      </c>
      <c r="E1466" s="6">
        <v>10062.799999999999</v>
      </c>
      <c r="F1466" s="6">
        <v>9968.5</v>
      </c>
      <c r="G1466" s="6">
        <v>10003.200000000001</v>
      </c>
      <c r="H1466" s="6"/>
      <c r="I1466" s="6"/>
      <c r="J1466" s="6"/>
    </row>
    <row r="1467" spans="3:10" x14ac:dyDescent="0.25">
      <c r="C1467" s="7">
        <v>42501.458333333336</v>
      </c>
      <c r="D1467" s="8">
        <v>10004</v>
      </c>
      <c r="E1467" s="8">
        <v>10009.799999999999</v>
      </c>
      <c r="F1467" s="8">
        <v>9972.7999999999993</v>
      </c>
      <c r="G1467" s="8">
        <v>9992.5</v>
      </c>
      <c r="H1467" s="8"/>
      <c r="I1467" s="8"/>
      <c r="J1467" s="8"/>
    </row>
    <row r="1468" spans="3:10" x14ac:dyDescent="0.25">
      <c r="C1468" s="5">
        <v>42501.5</v>
      </c>
      <c r="D1468" s="6">
        <v>9992.7999999999993</v>
      </c>
      <c r="E1468" s="6">
        <v>9997.2000000000007</v>
      </c>
      <c r="F1468" s="6">
        <v>9957.2000000000007</v>
      </c>
      <c r="G1468" s="6">
        <v>9982</v>
      </c>
      <c r="H1468" s="6"/>
      <c r="I1468" s="6"/>
      <c r="J1468" s="6"/>
    </row>
    <row r="1469" spans="3:10" x14ac:dyDescent="0.25">
      <c r="C1469" s="7">
        <v>42501.541666666664</v>
      </c>
      <c r="D1469" s="8">
        <v>9982.2000000000007</v>
      </c>
      <c r="E1469" s="8">
        <v>9986.7999999999993</v>
      </c>
      <c r="F1469" s="8">
        <v>9948</v>
      </c>
      <c r="G1469" s="8">
        <v>9962.7999999999993</v>
      </c>
      <c r="H1469" s="8"/>
      <c r="I1469" s="8"/>
      <c r="J1469" s="8"/>
    </row>
    <row r="1470" spans="3:10" x14ac:dyDescent="0.25">
      <c r="C1470" s="5">
        <v>42501.583333333336</v>
      </c>
      <c r="D1470" s="6">
        <v>9963.2000000000007</v>
      </c>
      <c r="E1470" s="6">
        <v>9981.2000000000007</v>
      </c>
      <c r="F1470" s="6">
        <v>9952.7999999999993</v>
      </c>
      <c r="G1470" s="6">
        <v>9969.5</v>
      </c>
      <c r="H1470" s="6"/>
      <c r="I1470" s="6"/>
      <c r="J1470" s="6"/>
    </row>
    <row r="1471" spans="3:10" x14ac:dyDescent="0.25">
      <c r="C1471" s="7">
        <v>42501.625</v>
      </c>
      <c r="D1471" s="8">
        <v>9970</v>
      </c>
      <c r="E1471" s="8">
        <v>9990</v>
      </c>
      <c r="F1471" s="8">
        <v>9960</v>
      </c>
      <c r="G1471" s="8">
        <v>9982.5</v>
      </c>
      <c r="H1471" s="8"/>
      <c r="I1471" s="8"/>
      <c r="J1471" s="8"/>
    </row>
    <row r="1472" spans="3:10" x14ac:dyDescent="0.25">
      <c r="C1472" s="5">
        <v>42501.666666666664</v>
      </c>
      <c r="D1472" s="6">
        <v>9982</v>
      </c>
      <c r="E1472" s="6">
        <v>9993</v>
      </c>
      <c r="F1472" s="6">
        <v>9962.7999999999993</v>
      </c>
      <c r="G1472" s="6">
        <v>9968.5</v>
      </c>
      <c r="H1472" s="6"/>
      <c r="I1472" s="6"/>
      <c r="J1472" s="6"/>
    </row>
    <row r="1473" spans="3:10" x14ac:dyDescent="0.25">
      <c r="C1473" s="7">
        <v>42501.708333333336</v>
      </c>
      <c r="D1473" s="8">
        <v>9968.2000000000007</v>
      </c>
      <c r="E1473" s="8">
        <v>10010.200000000001</v>
      </c>
      <c r="F1473" s="8">
        <v>9952.7999999999993</v>
      </c>
      <c r="G1473" s="8">
        <v>9986</v>
      </c>
      <c r="H1473" s="8"/>
      <c r="I1473" s="8"/>
      <c r="J1473" s="8"/>
    </row>
    <row r="1474" spans="3:10" x14ac:dyDescent="0.25">
      <c r="C1474" s="5">
        <v>42501.75</v>
      </c>
      <c r="D1474" s="6">
        <v>9985.7999999999993</v>
      </c>
      <c r="E1474" s="6">
        <v>9986.7999999999993</v>
      </c>
      <c r="F1474" s="6">
        <v>9952.2000000000007</v>
      </c>
      <c r="G1474" s="6">
        <v>9974.7999999999993</v>
      </c>
      <c r="H1474" s="6"/>
      <c r="I1474" s="6"/>
      <c r="J1474" s="6"/>
    </row>
    <row r="1475" spans="3:10" x14ac:dyDescent="0.25">
      <c r="C1475" s="7">
        <v>42501.791666666664</v>
      </c>
      <c r="D1475" s="8">
        <v>9974.5</v>
      </c>
      <c r="E1475" s="8">
        <v>9981.2000000000007</v>
      </c>
      <c r="F1475" s="8">
        <v>9969</v>
      </c>
      <c r="G1475" s="8">
        <v>9972.5</v>
      </c>
      <c r="H1475" s="8"/>
      <c r="I1475" s="8"/>
      <c r="J1475" s="8"/>
    </row>
    <row r="1476" spans="3:10" x14ac:dyDescent="0.25">
      <c r="C1476" s="5">
        <v>42501.833333333336</v>
      </c>
      <c r="D1476" s="6">
        <v>9972</v>
      </c>
      <c r="E1476" s="6">
        <v>9975.5</v>
      </c>
      <c r="F1476" s="6">
        <v>9946.5</v>
      </c>
      <c r="G1476" s="6">
        <v>9951.5</v>
      </c>
      <c r="H1476" s="6"/>
      <c r="I1476" s="6"/>
      <c r="J1476" s="6"/>
    </row>
    <row r="1477" spans="3:10" x14ac:dyDescent="0.25">
      <c r="C1477" s="7">
        <v>42501.875</v>
      </c>
      <c r="D1477" s="8">
        <v>9951.2000000000007</v>
      </c>
      <c r="E1477" s="8">
        <v>9951.2000000000007</v>
      </c>
      <c r="F1477" s="8">
        <v>9923.5</v>
      </c>
      <c r="G1477" s="8">
        <v>9928.7999999999993</v>
      </c>
      <c r="H1477" s="8"/>
      <c r="I1477" s="8"/>
      <c r="J1477" s="8"/>
    </row>
    <row r="1478" spans="3:10" x14ac:dyDescent="0.25">
      <c r="C1478" s="5">
        <v>42501.916666666664</v>
      </c>
      <c r="D1478" s="6">
        <v>9928.5</v>
      </c>
      <c r="E1478" s="6">
        <v>9948.7999999999993</v>
      </c>
      <c r="F1478" s="6">
        <v>9926.5</v>
      </c>
      <c r="G1478" s="6">
        <v>9935.7999999999993</v>
      </c>
      <c r="H1478" s="6"/>
      <c r="I1478" s="6"/>
      <c r="J1478" s="6"/>
    </row>
    <row r="1479" spans="3:10" x14ac:dyDescent="0.25">
      <c r="C1479" s="7">
        <v>42501.958333333336</v>
      </c>
      <c r="D1479" s="8">
        <v>9933.4</v>
      </c>
      <c r="E1479" s="8">
        <v>9938.6</v>
      </c>
      <c r="F1479" s="8">
        <v>9915</v>
      </c>
      <c r="G1479" s="8">
        <v>9920.4</v>
      </c>
      <c r="H1479" s="8"/>
      <c r="I1479" s="8"/>
      <c r="J1479" s="8"/>
    </row>
    <row r="1480" spans="3:10" x14ac:dyDescent="0.25">
      <c r="C1480" s="5">
        <v>42502.041666666664</v>
      </c>
      <c r="D1480" s="6">
        <v>9919.7999999999993</v>
      </c>
      <c r="E1480" s="6">
        <v>9926.2000000000007</v>
      </c>
      <c r="F1480" s="6">
        <v>9909.7999999999993</v>
      </c>
      <c r="G1480" s="6">
        <v>9924.4</v>
      </c>
      <c r="H1480" s="6"/>
      <c r="I1480" s="6"/>
      <c r="J1480" s="6"/>
    </row>
    <row r="1481" spans="3:10" x14ac:dyDescent="0.25">
      <c r="C1481" s="7">
        <v>42502.083333333336</v>
      </c>
      <c r="D1481" s="8">
        <v>9925.6</v>
      </c>
      <c r="E1481" s="8">
        <v>9932.7999999999993</v>
      </c>
      <c r="F1481" s="8">
        <v>9925.4</v>
      </c>
      <c r="G1481" s="8">
        <v>9929</v>
      </c>
      <c r="H1481" s="8"/>
      <c r="I1481" s="8"/>
      <c r="J1481" s="8"/>
    </row>
    <row r="1482" spans="3:10" x14ac:dyDescent="0.25">
      <c r="C1482" s="5">
        <v>42502.125</v>
      </c>
      <c r="D1482" s="6">
        <v>9929.4</v>
      </c>
      <c r="E1482" s="6">
        <v>9934.4</v>
      </c>
      <c r="F1482" s="6">
        <v>9924.7999999999993</v>
      </c>
      <c r="G1482" s="6">
        <v>9932.6</v>
      </c>
      <c r="H1482" s="6"/>
      <c r="I1482" s="6"/>
      <c r="J1482" s="6"/>
    </row>
    <row r="1483" spans="3:10" x14ac:dyDescent="0.25">
      <c r="C1483" s="7">
        <v>42502.166666666664</v>
      </c>
      <c r="D1483" s="8">
        <v>9931.7999999999993</v>
      </c>
      <c r="E1483" s="8">
        <v>9940.7999999999993</v>
      </c>
      <c r="F1483" s="8">
        <v>9912.4</v>
      </c>
      <c r="G1483" s="8">
        <v>9914.7999999999993</v>
      </c>
      <c r="H1483" s="8"/>
      <c r="I1483" s="8"/>
      <c r="J1483" s="8"/>
    </row>
    <row r="1484" spans="3:10" x14ac:dyDescent="0.25">
      <c r="C1484" s="5">
        <v>42502.208333333336</v>
      </c>
      <c r="D1484" s="6">
        <v>9914.6</v>
      </c>
      <c r="E1484" s="6">
        <v>9932.4</v>
      </c>
      <c r="F1484" s="6">
        <v>9914.6</v>
      </c>
      <c r="G1484" s="6">
        <v>9931.4</v>
      </c>
      <c r="H1484" s="6"/>
      <c r="I1484" s="6"/>
      <c r="J1484" s="6"/>
    </row>
    <row r="1485" spans="3:10" x14ac:dyDescent="0.25">
      <c r="C1485" s="7">
        <v>42502.25</v>
      </c>
      <c r="D1485" s="8">
        <v>9931.6</v>
      </c>
      <c r="E1485" s="8">
        <v>9939.2000000000007</v>
      </c>
      <c r="F1485" s="8">
        <v>9929.7999999999993</v>
      </c>
      <c r="G1485" s="8">
        <v>9936.6</v>
      </c>
      <c r="H1485" s="8"/>
      <c r="I1485" s="8"/>
      <c r="J1485" s="8"/>
    </row>
    <row r="1486" spans="3:10" x14ac:dyDescent="0.25">
      <c r="C1486" s="5">
        <v>42502.291666666664</v>
      </c>
      <c r="D1486" s="6">
        <v>9936.4</v>
      </c>
      <c r="E1486" s="6">
        <v>9944.4</v>
      </c>
      <c r="F1486" s="6">
        <v>9936</v>
      </c>
      <c r="G1486" s="6">
        <v>9943.4</v>
      </c>
      <c r="H1486" s="6"/>
      <c r="I1486" s="6"/>
      <c r="J1486" s="6"/>
    </row>
    <row r="1487" spans="3:10" x14ac:dyDescent="0.25">
      <c r="C1487" s="7">
        <v>42502.333333333336</v>
      </c>
      <c r="D1487" s="8">
        <v>9943</v>
      </c>
      <c r="E1487" s="8">
        <v>9964</v>
      </c>
      <c r="F1487" s="8">
        <v>9942</v>
      </c>
      <c r="G1487" s="8">
        <v>9964</v>
      </c>
      <c r="H1487" s="8"/>
      <c r="I1487" s="8"/>
      <c r="J1487" s="8"/>
    </row>
    <row r="1488" spans="3:10" x14ac:dyDescent="0.25">
      <c r="C1488" s="5">
        <v>42502.375</v>
      </c>
      <c r="D1488" s="6">
        <v>9964.2000000000007</v>
      </c>
      <c r="E1488" s="6">
        <v>9969.2000000000007</v>
      </c>
      <c r="F1488" s="6">
        <v>9938.5</v>
      </c>
      <c r="G1488" s="6">
        <v>9944.2000000000007</v>
      </c>
      <c r="H1488" s="6"/>
      <c r="I1488" s="6"/>
      <c r="J1488" s="6"/>
    </row>
    <row r="1489" spans="3:10" x14ac:dyDescent="0.25">
      <c r="C1489" s="7">
        <v>42502.416666666664</v>
      </c>
      <c r="D1489" s="8">
        <v>9944</v>
      </c>
      <c r="E1489" s="8">
        <v>9944.7999999999993</v>
      </c>
      <c r="F1489" s="8">
        <v>9864.7999999999993</v>
      </c>
      <c r="G1489" s="8">
        <v>9931.5</v>
      </c>
      <c r="H1489" s="8"/>
      <c r="I1489" s="8"/>
      <c r="J1489" s="8"/>
    </row>
    <row r="1490" spans="3:10" x14ac:dyDescent="0.25">
      <c r="C1490" s="5">
        <v>42502.458333333336</v>
      </c>
      <c r="D1490" s="6">
        <v>9932.2000000000007</v>
      </c>
      <c r="E1490" s="6">
        <v>9992.7999999999993</v>
      </c>
      <c r="F1490" s="6">
        <v>9910.2000000000007</v>
      </c>
      <c r="G1490" s="6">
        <v>9992.5</v>
      </c>
      <c r="H1490" s="6"/>
      <c r="I1490" s="6"/>
      <c r="J1490" s="6"/>
    </row>
    <row r="1491" spans="3:10" x14ac:dyDescent="0.25">
      <c r="C1491" s="7">
        <v>42502.5</v>
      </c>
      <c r="D1491" s="8">
        <v>9992.2000000000007</v>
      </c>
      <c r="E1491" s="8">
        <v>10073.799999999999</v>
      </c>
      <c r="F1491" s="8">
        <v>9987.7999999999993</v>
      </c>
      <c r="G1491" s="8">
        <v>10063.5</v>
      </c>
      <c r="H1491" s="8"/>
      <c r="I1491" s="8"/>
      <c r="J1491" s="8"/>
    </row>
    <row r="1492" spans="3:10" x14ac:dyDescent="0.25">
      <c r="C1492" s="5">
        <v>42502.541666666664</v>
      </c>
      <c r="D1492" s="6">
        <v>10063.799999999999</v>
      </c>
      <c r="E1492" s="6">
        <v>10079.5</v>
      </c>
      <c r="F1492" s="6">
        <v>10040.200000000001</v>
      </c>
      <c r="G1492" s="6">
        <v>10073.5</v>
      </c>
      <c r="H1492" s="6"/>
      <c r="I1492" s="6"/>
      <c r="J1492" s="6"/>
    </row>
    <row r="1493" spans="3:10" x14ac:dyDescent="0.25">
      <c r="C1493" s="7">
        <v>42502.583333333336</v>
      </c>
      <c r="D1493" s="8">
        <v>10073.799999999999</v>
      </c>
      <c r="E1493" s="8">
        <v>10082.5</v>
      </c>
      <c r="F1493" s="8">
        <v>10035.799999999999</v>
      </c>
      <c r="G1493" s="8">
        <v>10047</v>
      </c>
      <c r="H1493" s="8"/>
      <c r="I1493" s="8"/>
      <c r="J1493" s="8"/>
    </row>
    <row r="1494" spans="3:10" x14ac:dyDescent="0.25">
      <c r="C1494" s="5">
        <v>42502.625</v>
      </c>
      <c r="D1494" s="6">
        <v>10046.799999999999</v>
      </c>
      <c r="E1494" s="6">
        <v>10047</v>
      </c>
      <c r="F1494" s="6">
        <v>9995</v>
      </c>
      <c r="G1494" s="6">
        <v>9999.7999999999993</v>
      </c>
      <c r="H1494" s="6"/>
      <c r="I1494" s="6"/>
      <c r="J1494" s="6"/>
    </row>
    <row r="1495" spans="3:10" x14ac:dyDescent="0.25">
      <c r="C1495" s="7">
        <v>42502.666666666664</v>
      </c>
      <c r="D1495" s="8">
        <v>9999.5</v>
      </c>
      <c r="E1495" s="8">
        <v>10006.5</v>
      </c>
      <c r="F1495" s="8">
        <v>9913.7999999999993</v>
      </c>
      <c r="G1495" s="8">
        <v>9915</v>
      </c>
      <c r="H1495" s="8"/>
      <c r="I1495" s="8"/>
      <c r="J1495" s="8"/>
    </row>
    <row r="1496" spans="3:10" x14ac:dyDescent="0.25">
      <c r="C1496" s="5">
        <v>42502.708333333336</v>
      </c>
      <c r="D1496" s="6">
        <v>9914.7999999999993</v>
      </c>
      <c r="E1496" s="6">
        <v>9924.7999999999993</v>
      </c>
      <c r="F1496" s="6">
        <v>9858.7999999999993</v>
      </c>
      <c r="G1496" s="6">
        <v>9867</v>
      </c>
      <c r="H1496" s="6"/>
      <c r="I1496" s="6"/>
      <c r="J1496" s="6"/>
    </row>
    <row r="1497" spans="3:10" x14ac:dyDescent="0.25">
      <c r="C1497" s="7">
        <v>42502.75</v>
      </c>
      <c r="D1497" s="8">
        <v>9867.2000000000007</v>
      </c>
      <c r="E1497" s="8">
        <v>9872</v>
      </c>
      <c r="F1497" s="8">
        <v>9835</v>
      </c>
      <c r="G1497" s="8">
        <v>9844.2000000000007</v>
      </c>
      <c r="H1497" s="8"/>
      <c r="I1497" s="8"/>
      <c r="J1497" s="8"/>
    </row>
    <row r="1498" spans="3:10" x14ac:dyDescent="0.25">
      <c r="C1498" s="5">
        <v>42502.791666666664</v>
      </c>
      <c r="D1498" s="6">
        <v>9844</v>
      </c>
      <c r="E1498" s="6">
        <v>9879.7999999999993</v>
      </c>
      <c r="F1498" s="6">
        <v>9836.7999999999993</v>
      </c>
      <c r="G1498" s="6">
        <v>9879.7999999999993</v>
      </c>
      <c r="H1498" s="6"/>
      <c r="I1498" s="6"/>
      <c r="J1498" s="6"/>
    </row>
    <row r="1499" spans="3:10" x14ac:dyDescent="0.25">
      <c r="C1499" s="7">
        <v>42502.833333333336</v>
      </c>
      <c r="D1499" s="8">
        <v>9880</v>
      </c>
      <c r="E1499" s="8">
        <v>9893</v>
      </c>
      <c r="F1499" s="8">
        <v>9857.7999999999993</v>
      </c>
      <c r="G1499" s="8">
        <v>9892.7999999999993</v>
      </c>
      <c r="H1499" s="8"/>
      <c r="I1499" s="8"/>
      <c r="J1499" s="8"/>
    </row>
    <row r="1500" spans="3:10" x14ac:dyDescent="0.25">
      <c r="C1500" s="5">
        <v>42502.875</v>
      </c>
      <c r="D1500" s="6">
        <v>9893</v>
      </c>
      <c r="E1500" s="6">
        <v>9930.7999999999993</v>
      </c>
      <c r="F1500" s="6">
        <v>9890</v>
      </c>
      <c r="G1500" s="6">
        <v>9917.2000000000007</v>
      </c>
      <c r="H1500" s="6"/>
      <c r="I1500" s="6"/>
      <c r="J1500" s="6"/>
    </row>
    <row r="1501" spans="3:10" x14ac:dyDescent="0.25">
      <c r="C1501" s="7">
        <v>42502.916666666664</v>
      </c>
      <c r="D1501" s="8">
        <v>9916.7999999999993</v>
      </c>
      <c r="E1501" s="8">
        <v>9920</v>
      </c>
      <c r="F1501" s="8">
        <v>9883.7999999999993</v>
      </c>
      <c r="G1501" s="8">
        <v>9884.7000000000007</v>
      </c>
      <c r="H1501" s="8"/>
      <c r="I1501" s="8"/>
      <c r="J1501" s="8"/>
    </row>
    <row r="1502" spans="3:10" x14ac:dyDescent="0.25">
      <c r="C1502" s="5">
        <v>42502.958333333336</v>
      </c>
      <c r="D1502" s="6">
        <v>9885</v>
      </c>
      <c r="E1502" s="6">
        <v>9888.2000000000007</v>
      </c>
      <c r="F1502" s="6">
        <v>9879</v>
      </c>
      <c r="G1502" s="6">
        <v>9885.6</v>
      </c>
      <c r="H1502" s="6"/>
      <c r="I1502" s="6"/>
      <c r="J1502" s="6"/>
    </row>
    <row r="1503" spans="3:10" x14ac:dyDescent="0.25">
      <c r="C1503" s="7">
        <v>42503.041666666664</v>
      </c>
      <c r="D1503" s="8">
        <v>9881.5</v>
      </c>
      <c r="E1503" s="8">
        <v>9882.7999999999993</v>
      </c>
      <c r="F1503" s="8">
        <v>9876.1</v>
      </c>
      <c r="G1503" s="8">
        <v>9878.6</v>
      </c>
      <c r="H1503" s="8"/>
      <c r="I1503" s="8"/>
      <c r="J1503" s="8"/>
    </row>
    <row r="1504" spans="3:10" x14ac:dyDescent="0.25">
      <c r="C1504" s="5">
        <v>42503.083333333336</v>
      </c>
      <c r="D1504" s="6">
        <v>9878.2999999999993</v>
      </c>
      <c r="E1504" s="6">
        <v>9892.2000000000007</v>
      </c>
      <c r="F1504" s="6">
        <v>9878.2999999999993</v>
      </c>
      <c r="G1504" s="6">
        <v>9889.6</v>
      </c>
      <c r="H1504" s="6"/>
      <c r="I1504" s="6"/>
      <c r="J1504" s="6"/>
    </row>
    <row r="1505" spans="3:10" x14ac:dyDescent="0.25">
      <c r="C1505" s="7">
        <v>42503.125</v>
      </c>
      <c r="D1505" s="8">
        <v>9889.9</v>
      </c>
      <c r="E1505" s="8">
        <v>9892.2000000000007</v>
      </c>
      <c r="F1505" s="8">
        <v>9857.7000000000007</v>
      </c>
      <c r="G1505" s="8">
        <v>9859.2000000000007</v>
      </c>
      <c r="H1505" s="8"/>
      <c r="I1505" s="8"/>
      <c r="J1505" s="8"/>
    </row>
    <row r="1506" spans="3:10" x14ac:dyDescent="0.25">
      <c r="C1506" s="5">
        <v>42503.166666666664</v>
      </c>
      <c r="D1506" s="6">
        <v>9858.9</v>
      </c>
      <c r="E1506" s="6">
        <v>9859.5</v>
      </c>
      <c r="F1506" s="6">
        <v>9836.2000000000007</v>
      </c>
      <c r="G1506" s="6">
        <v>9841.7999999999993</v>
      </c>
      <c r="H1506" s="6"/>
      <c r="I1506" s="6"/>
      <c r="J1506" s="6"/>
    </row>
    <row r="1507" spans="3:10" x14ac:dyDescent="0.25">
      <c r="C1507" s="7">
        <v>42503.208333333336</v>
      </c>
      <c r="D1507" s="8">
        <v>9841.4</v>
      </c>
      <c r="E1507" s="8">
        <v>9842.4</v>
      </c>
      <c r="F1507" s="8">
        <v>9829.5</v>
      </c>
      <c r="G1507" s="8">
        <v>9833.2000000000007</v>
      </c>
      <c r="H1507" s="8"/>
      <c r="I1507" s="8"/>
      <c r="J1507" s="8"/>
    </row>
    <row r="1508" spans="3:10" x14ac:dyDescent="0.25">
      <c r="C1508" s="5">
        <v>42503.25</v>
      </c>
      <c r="D1508" s="6">
        <v>9832.6</v>
      </c>
      <c r="E1508" s="6">
        <v>9840.9</v>
      </c>
      <c r="F1508" s="6">
        <v>9828.7999999999993</v>
      </c>
      <c r="G1508" s="6">
        <v>9836</v>
      </c>
      <c r="H1508" s="6"/>
      <c r="I1508" s="6"/>
      <c r="J1508" s="6"/>
    </row>
    <row r="1509" spans="3:10" x14ac:dyDescent="0.25">
      <c r="C1509" s="7">
        <v>42503.291666666664</v>
      </c>
      <c r="D1509" s="8">
        <v>9836.2999999999993</v>
      </c>
      <c r="E1509" s="8">
        <v>9839.4</v>
      </c>
      <c r="F1509" s="8">
        <v>9830.7000000000007</v>
      </c>
      <c r="G1509" s="8">
        <v>9837.5</v>
      </c>
      <c r="H1509" s="8"/>
      <c r="I1509" s="8"/>
      <c r="J1509" s="8"/>
    </row>
    <row r="1510" spans="3:10" x14ac:dyDescent="0.25">
      <c r="C1510" s="5">
        <v>42503.333333333336</v>
      </c>
      <c r="D1510" s="6">
        <v>9837.7999999999993</v>
      </c>
      <c r="E1510" s="6">
        <v>9841.7000000000007</v>
      </c>
      <c r="F1510" s="6">
        <v>9824.6</v>
      </c>
      <c r="G1510" s="6">
        <v>9825.2000000000007</v>
      </c>
      <c r="H1510" s="6"/>
      <c r="I1510" s="6"/>
      <c r="J1510" s="6"/>
    </row>
    <row r="1511" spans="3:10" x14ac:dyDescent="0.25">
      <c r="C1511" s="7">
        <v>42503.375</v>
      </c>
      <c r="D1511" s="8">
        <v>9824.9</v>
      </c>
      <c r="E1511" s="8">
        <v>9825.5</v>
      </c>
      <c r="F1511" s="8">
        <v>9778</v>
      </c>
      <c r="G1511" s="8">
        <v>9788</v>
      </c>
      <c r="H1511" s="8"/>
      <c r="I1511" s="8"/>
      <c r="J1511" s="8"/>
    </row>
    <row r="1512" spans="3:10" x14ac:dyDescent="0.25">
      <c r="C1512" s="5">
        <v>42503.416666666664</v>
      </c>
      <c r="D1512" s="6">
        <v>9787.7999999999993</v>
      </c>
      <c r="E1512" s="6">
        <v>9835.2000000000007</v>
      </c>
      <c r="F1512" s="6">
        <v>9759</v>
      </c>
      <c r="G1512" s="6">
        <v>9803</v>
      </c>
      <c r="H1512" s="6"/>
      <c r="I1512" s="6"/>
      <c r="J1512" s="6"/>
    </row>
    <row r="1513" spans="3:10" x14ac:dyDescent="0.25">
      <c r="C1513" s="7">
        <v>42503.458333333336</v>
      </c>
      <c r="D1513" s="8">
        <v>9803.2000000000007</v>
      </c>
      <c r="E1513" s="8">
        <v>9827.5</v>
      </c>
      <c r="F1513" s="8">
        <v>9778.7999999999993</v>
      </c>
      <c r="G1513" s="8">
        <v>9816.2999999999993</v>
      </c>
      <c r="H1513" s="8"/>
      <c r="I1513" s="8"/>
      <c r="J1513" s="8"/>
    </row>
    <row r="1514" spans="3:10" x14ac:dyDescent="0.25">
      <c r="C1514" s="5">
        <v>42503.5</v>
      </c>
      <c r="D1514" s="6">
        <v>9816</v>
      </c>
      <c r="E1514" s="6">
        <v>9848</v>
      </c>
      <c r="F1514" s="6">
        <v>9795.7999999999993</v>
      </c>
      <c r="G1514" s="6">
        <v>9830.2999999999993</v>
      </c>
      <c r="H1514" s="6"/>
      <c r="I1514" s="6"/>
      <c r="J1514" s="6"/>
    </row>
    <row r="1515" spans="3:10" x14ac:dyDescent="0.25">
      <c r="C1515" s="7">
        <v>42503.541666666664</v>
      </c>
      <c r="D1515" s="8">
        <v>9830</v>
      </c>
      <c r="E1515" s="8">
        <v>9878.7999999999993</v>
      </c>
      <c r="F1515" s="8">
        <v>9826.7999999999993</v>
      </c>
      <c r="G1515" s="8">
        <v>9869.6</v>
      </c>
      <c r="H1515" s="8"/>
      <c r="I1515" s="8"/>
      <c r="J1515" s="8"/>
    </row>
    <row r="1516" spans="3:10" x14ac:dyDescent="0.25">
      <c r="C1516" s="5">
        <v>42503.583333333336</v>
      </c>
      <c r="D1516" s="6">
        <v>9868.7999999999993</v>
      </c>
      <c r="E1516" s="6">
        <v>9890.2999999999993</v>
      </c>
      <c r="F1516" s="6">
        <v>9856.7999999999993</v>
      </c>
      <c r="G1516" s="6">
        <v>9858.7999999999993</v>
      </c>
      <c r="H1516" s="6"/>
      <c r="I1516" s="6"/>
      <c r="J1516" s="6"/>
    </row>
    <row r="1517" spans="3:10" x14ac:dyDescent="0.25">
      <c r="C1517" s="7">
        <v>42503.625</v>
      </c>
      <c r="D1517" s="8">
        <v>9858.6</v>
      </c>
      <c r="E1517" s="8">
        <v>9929.7999999999993</v>
      </c>
      <c r="F1517" s="8">
        <v>9858</v>
      </c>
      <c r="G1517" s="8">
        <v>9901.2999999999993</v>
      </c>
      <c r="H1517" s="8"/>
      <c r="I1517" s="8"/>
      <c r="J1517" s="8"/>
    </row>
    <row r="1518" spans="3:10" x14ac:dyDescent="0.25">
      <c r="C1518" s="5">
        <v>42503.666666666664</v>
      </c>
      <c r="D1518" s="6">
        <v>9900.7999999999993</v>
      </c>
      <c r="E1518" s="6">
        <v>9982.6</v>
      </c>
      <c r="F1518" s="6">
        <v>9889</v>
      </c>
      <c r="G1518" s="6">
        <v>9953.7999999999993</v>
      </c>
      <c r="H1518" s="6"/>
      <c r="I1518" s="6"/>
      <c r="J1518" s="6"/>
    </row>
    <row r="1519" spans="3:10" x14ac:dyDescent="0.25">
      <c r="C1519" s="7">
        <v>42503.708333333336</v>
      </c>
      <c r="D1519" s="8">
        <v>9954.2999999999993</v>
      </c>
      <c r="E1519" s="8">
        <v>9968.7999999999993</v>
      </c>
      <c r="F1519" s="8">
        <v>9911.7999999999993</v>
      </c>
      <c r="G1519" s="8">
        <v>9926.6</v>
      </c>
      <c r="H1519" s="8"/>
      <c r="I1519" s="8"/>
      <c r="J1519" s="8"/>
    </row>
    <row r="1520" spans="3:10" x14ac:dyDescent="0.25">
      <c r="C1520" s="5">
        <v>42503.75</v>
      </c>
      <c r="D1520" s="6">
        <v>9926.7999999999993</v>
      </c>
      <c r="E1520" s="6">
        <v>9956.7999999999993</v>
      </c>
      <c r="F1520" s="6">
        <v>9921</v>
      </c>
      <c r="G1520" s="6">
        <v>9932.5</v>
      </c>
      <c r="H1520" s="6"/>
      <c r="I1520" s="6"/>
      <c r="J1520" s="6"/>
    </row>
    <row r="1521" spans="3:10" x14ac:dyDescent="0.25">
      <c r="C1521" s="7">
        <v>42503.791666666664</v>
      </c>
      <c r="D1521" s="8">
        <v>9932.2000000000007</v>
      </c>
      <c r="E1521" s="8">
        <v>9939.7999999999993</v>
      </c>
      <c r="F1521" s="8">
        <v>9914</v>
      </c>
      <c r="G1521" s="8">
        <v>9916.5</v>
      </c>
      <c r="H1521" s="8"/>
      <c r="I1521" s="8"/>
      <c r="J1521" s="8"/>
    </row>
    <row r="1522" spans="3:10" x14ac:dyDescent="0.25">
      <c r="C1522" s="5">
        <v>42503.833333333336</v>
      </c>
      <c r="D1522" s="6">
        <v>9915</v>
      </c>
      <c r="E1522" s="6">
        <v>9923.7999999999993</v>
      </c>
      <c r="F1522" s="6">
        <v>9880.5</v>
      </c>
      <c r="G1522" s="6">
        <v>9889.7999999999993</v>
      </c>
      <c r="H1522" s="6"/>
      <c r="I1522" s="6"/>
      <c r="J1522" s="6"/>
    </row>
    <row r="1523" spans="3:10" x14ac:dyDescent="0.25">
      <c r="C1523" s="7">
        <v>42503.875</v>
      </c>
      <c r="D1523" s="8">
        <v>9890</v>
      </c>
      <c r="E1523" s="8">
        <v>9899</v>
      </c>
      <c r="F1523" s="8">
        <v>9866.5</v>
      </c>
      <c r="G1523" s="8">
        <v>9880.2000000000007</v>
      </c>
      <c r="H1523" s="8"/>
      <c r="I1523" s="8"/>
      <c r="J1523" s="8"/>
    </row>
    <row r="1524" spans="3:10" x14ac:dyDescent="0.25">
      <c r="C1524" s="5">
        <v>42503.916666666664</v>
      </c>
      <c r="D1524" s="6">
        <v>9880</v>
      </c>
      <c r="E1524" s="6">
        <v>9895.7999999999993</v>
      </c>
      <c r="F1524" s="6">
        <v>9873.2000000000007</v>
      </c>
      <c r="G1524" s="6">
        <v>9883.4</v>
      </c>
      <c r="H1524" s="6"/>
      <c r="I1524" s="6"/>
      <c r="J1524" s="6"/>
    </row>
    <row r="1525" spans="3:10" x14ac:dyDescent="0.25">
      <c r="C1525" s="7">
        <v>42507.375</v>
      </c>
      <c r="D1525" s="8">
        <v>9997.2000000000007</v>
      </c>
      <c r="E1525" s="8">
        <v>10039</v>
      </c>
      <c r="F1525" s="8">
        <v>9996.5</v>
      </c>
      <c r="G1525" s="8">
        <v>10019.5</v>
      </c>
      <c r="H1525" s="8"/>
      <c r="I1525" s="8"/>
      <c r="J1525" s="8"/>
    </row>
    <row r="1526" spans="3:10" x14ac:dyDescent="0.25">
      <c r="C1526" s="5">
        <v>42507.416666666664</v>
      </c>
      <c r="D1526" s="6">
        <v>10019</v>
      </c>
      <c r="E1526" s="6">
        <v>10082.5</v>
      </c>
      <c r="F1526" s="6">
        <v>10001</v>
      </c>
      <c r="G1526" s="6">
        <v>10073</v>
      </c>
      <c r="H1526" s="6"/>
      <c r="I1526" s="6"/>
      <c r="J1526" s="6"/>
    </row>
    <row r="1527" spans="3:10" x14ac:dyDescent="0.25">
      <c r="C1527" s="7">
        <v>42507.458333333336</v>
      </c>
      <c r="D1527" s="8">
        <v>10072.799999999999</v>
      </c>
      <c r="E1527" s="8">
        <v>10079.5</v>
      </c>
      <c r="F1527" s="8">
        <v>10019.200000000001</v>
      </c>
      <c r="G1527" s="8">
        <v>10030.5</v>
      </c>
      <c r="H1527" s="8"/>
      <c r="I1527" s="8"/>
      <c r="J1527" s="8"/>
    </row>
    <row r="1528" spans="3:10" x14ac:dyDescent="0.25">
      <c r="C1528" s="5">
        <v>42507.5</v>
      </c>
      <c r="D1528" s="6">
        <v>10030</v>
      </c>
      <c r="E1528" s="6">
        <v>10030</v>
      </c>
      <c r="F1528" s="6">
        <v>9956</v>
      </c>
      <c r="G1528" s="6">
        <v>9981.7999999999993</v>
      </c>
      <c r="H1528" s="6"/>
      <c r="I1528" s="6"/>
      <c r="J1528" s="6"/>
    </row>
    <row r="1529" spans="3:10" x14ac:dyDescent="0.25">
      <c r="C1529" s="7">
        <v>42507.541666666664</v>
      </c>
      <c r="D1529" s="8">
        <v>9981.2000000000007</v>
      </c>
      <c r="E1529" s="8">
        <v>10020.799999999999</v>
      </c>
      <c r="F1529" s="8">
        <v>9953.5</v>
      </c>
      <c r="G1529" s="8">
        <v>9962.2000000000007</v>
      </c>
      <c r="H1529" s="8"/>
      <c r="I1529" s="8"/>
      <c r="J1529" s="8"/>
    </row>
    <row r="1530" spans="3:10" x14ac:dyDescent="0.25">
      <c r="C1530" s="5">
        <v>42507.583333333336</v>
      </c>
      <c r="D1530" s="6">
        <v>9962</v>
      </c>
      <c r="E1530" s="6">
        <v>9977.7999999999993</v>
      </c>
      <c r="F1530" s="6">
        <v>9926</v>
      </c>
      <c r="G1530" s="6">
        <v>9952</v>
      </c>
      <c r="H1530" s="6"/>
      <c r="I1530" s="6"/>
      <c r="J1530" s="6"/>
    </row>
    <row r="1531" spans="3:10" x14ac:dyDescent="0.25">
      <c r="C1531" s="7">
        <v>42507.625</v>
      </c>
      <c r="D1531" s="8">
        <v>9951.7999999999993</v>
      </c>
      <c r="E1531" s="8">
        <v>9951.7999999999993</v>
      </c>
      <c r="F1531" s="8">
        <v>9886.2000000000007</v>
      </c>
      <c r="G1531" s="8">
        <v>9902.7999999999993</v>
      </c>
      <c r="H1531" s="8"/>
      <c r="I1531" s="8"/>
      <c r="J1531" s="8"/>
    </row>
    <row r="1532" spans="3:10" x14ac:dyDescent="0.25">
      <c r="C1532" s="5">
        <v>42507.666666666664</v>
      </c>
      <c r="D1532" s="6">
        <v>9902.5</v>
      </c>
      <c r="E1532" s="6">
        <v>9921.7999999999993</v>
      </c>
      <c r="F1532" s="6">
        <v>9856.2000000000007</v>
      </c>
      <c r="G1532" s="6">
        <v>9883.2000000000007</v>
      </c>
      <c r="H1532" s="6"/>
      <c r="I1532" s="6"/>
      <c r="J1532" s="6"/>
    </row>
    <row r="1533" spans="3:10" x14ac:dyDescent="0.25">
      <c r="C1533" s="7">
        <v>42507.708333333336</v>
      </c>
      <c r="D1533" s="8">
        <v>9883</v>
      </c>
      <c r="E1533" s="8">
        <v>9918</v>
      </c>
      <c r="F1533" s="8">
        <v>9845.7999999999993</v>
      </c>
      <c r="G1533" s="8">
        <v>9911.7999999999993</v>
      </c>
      <c r="H1533" s="8"/>
      <c r="I1533" s="8"/>
      <c r="J1533" s="8"/>
    </row>
    <row r="1534" spans="3:10" x14ac:dyDescent="0.25">
      <c r="C1534" s="5">
        <v>42507.75</v>
      </c>
      <c r="D1534" s="6">
        <v>9912.2000000000007</v>
      </c>
      <c r="E1534" s="6">
        <v>9914</v>
      </c>
      <c r="F1534" s="6">
        <v>9870</v>
      </c>
      <c r="G1534" s="6">
        <v>9898.5</v>
      </c>
      <c r="H1534" s="6"/>
      <c r="I1534" s="6"/>
      <c r="J1534" s="6"/>
    </row>
    <row r="1535" spans="3:10" x14ac:dyDescent="0.25">
      <c r="C1535" s="7">
        <v>42507.791666666664</v>
      </c>
      <c r="D1535" s="8">
        <v>9899</v>
      </c>
      <c r="E1535" s="8">
        <v>9900</v>
      </c>
      <c r="F1535" s="8">
        <v>9867.2000000000007</v>
      </c>
      <c r="G1535" s="8">
        <v>9872</v>
      </c>
      <c r="H1535" s="8"/>
      <c r="I1535" s="8"/>
      <c r="J1535" s="8"/>
    </row>
    <row r="1536" spans="3:10" x14ac:dyDescent="0.25">
      <c r="C1536" s="5">
        <v>42507.833333333336</v>
      </c>
      <c r="D1536" s="6">
        <v>9871.7999999999993</v>
      </c>
      <c r="E1536" s="6">
        <v>9888.5</v>
      </c>
      <c r="F1536" s="6">
        <v>9853</v>
      </c>
      <c r="G1536" s="6">
        <v>9853.5</v>
      </c>
      <c r="H1536" s="6"/>
      <c r="I1536" s="6"/>
      <c r="J1536" s="6"/>
    </row>
    <row r="1537" spans="3:10" x14ac:dyDescent="0.25">
      <c r="C1537" s="7">
        <v>42507.875</v>
      </c>
      <c r="D1537" s="8">
        <v>9854.2000000000007</v>
      </c>
      <c r="E1537" s="8">
        <v>9858.2000000000007</v>
      </c>
      <c r="F1537" s="8">
        <v>9825</v>
      </c>
      <c r="G1537" s="8">
        <v>9846.7999999999993</v>
      </c>
      <c r="H1537" s="8"/>
      <c r="I1537" s="8"/>
      <c r="J1537" s="8"/>
    </row>
    <row r="1538" spans="3:10" x14ac:dyDescent="0.25">
      <c r="C1538" s="5">
        <v>42507.916666666664</v>
      </c>
      <c r="D1538" s="6">
        <v>9847</v>
      </c>
      <c r="E1538" s="6">
        <v>9857.7999999999993</v>
      </c>
      <c r="F1538" s="6">
        <v>9815.5</v>
      </c>
      <c r="G1538" s="6">
        <v>9831.2999999999993</v>
      </c>
      <c r="H1538" s="6"/>
      <c r="I1538" s="6"/>
      <c r="J1538" s="6"/>
    </row>
    <row r="1539" spans="3:10" x14ac:dyDescent="0.25">
      <c r="C1539" s="7">
        <v>42507.958333333336</v>
      </c>
      <c r="D1539" s="8">
        <v>9832.2999999999993</v>
      </c>
      <c r="E1539" s="8">
        <v>9835.2000000000007</v>
      </c>
      <c r="F1539" s="8">
        <v>9825.1</v>
      </c>
      <c r="G1539" s="8">
        <v>9832.7000000000007</v>
      </c>
      <c r="H1539" s="8"/>
      <c r="I1539" s="8"/>
      <c r="J1539" s="8"/>
    </row>
    <row r="1540" spans="3:10" x14ac:dyDescent="0.25">
      <c r="C1540" s="5">
        <v>42508.041666666664</v>
      </c>
      <c r="D1540" s="6">
        <v>9832.4</v>
      </c>
      <c r="E1540" s="6">
        <v>9839.6</v>
      </c>
      <c r="F1540" s="6">
        <v>9823.5</v>
      </c>
      <c r="G1540" s="6">
        <v>9833.7999999999993</v>
      </c>
      <c r="H1540" s="6"/>
      <c r="I1540" s="6"/>
      <c r="J1540" s="6"/>
    </row>
    <row r="1541" spans="3:10" x14ac:dyDescent="0.25">
      <c r="C1541" s="7">
        <v>42508.083333333336</v>
      </c>
      <c r="D1541" s="8">
        <v>9834.5</v>
      </c>
      <c r="E1541" s="8">
        <v>9837.7000000000007</v>
      </c>
      <c r="F1541" s="8">
        <v>9829.7000000000007</v>
      </c>
      <c r="G1541" s="8">
        <v>9832.9</v>
      </c>
      <c r="H1541" s="8"/>
      <c r="I1541" s="8"/>
      <c r="J1541" s="8"/>
    </row>
    <row r="1542" spans="3:10" x14ac:dyDescent="0.25">
      <c r="C1542" s="5">
        <v>42508.125</v>
      </c>
      <c r="D1542" s="6">
        <v>9833.2999999999993</v>
      </c>
      <c r="E1542" s="6">
        <v>9844.7999999999993</v>
      </c>
      <c r="F1542" s="6">
        <v>9817.7000000000007</v>
      </c>
      <c r="G1542" s="6">
        <v>9829.7000000000007</v>
      </c>
      <c r="H1542" s="6"/>
      <c r="I1542" s="6"/>
      <c r="J1542" s="6"/>
    </row>
    <row r="1543" spans="3:10" x14ac:dyDescent="0.25">
      <c r="C1543" s="7">
        <v>42508.166666666664</v>
      </c>
      <c r="D1543" s="8">
        <v>9830</v>
      </c>
      <c r="E1543" s="8">
        <v>9850.1</v>
      </c>
      <c r="F1543" s="8">
        <v>9823.9</v>
      </c>
      <c r="G1543" s="8">
        <v>9848.2000000000007</v>
      </c>
      <c r="H1543" s="8"/>
      <c r="I1543" s="8"/>
      <c r="J1543" s="8"/>
    </row>
    <row r="1544" spans="3:10" x14ac:dyDescent="0.25">
      <c r="C1544" s="5">
        <v>42508.208333333336</v>
      </c>
      <c r="D1544" s="6">
        <v>9848.5</v>
      </c>
      <c r="E1544" s="6">
        <v>9855.1</v>
      </c>
      <c r="F1544" s="6">
        <v>9844.4</v>
      </c>
      <c r="G1544" s="6">
        <v>9846.1</v>
      </c>
      <c r="H1544" s="6"/>
      <c r="I1544" s="6"/>
      <c r="J1544" s="6"/>
    </row>
    <row r="1545" spans="3:10" x14ac:dyDescent="0.25">
      <c r="C1545" s="7">
        <v>42508.25</v>
      </c>
      <c r="D1545" s="8">
        <v>9845.7999999999993</v>
      </c>
      <c r="E1545" s="8">
        <v>9847.4</v>
      </c>
      <c r="F1545" s="8">
        <v>9827.6</v>
      </c>
      <c r="G1545" s="8">
        <v>9829.7999999999993</v>
      </c>
      <c r="H1545" s="8"/>
      <c r="I1545" s="8"/>
      <c r="J1545" s="8"/>
    </row>
    <row r="1546" spans="3:10" x14ac:dyDescent="0.25">
      <c r="C1546" s="5">
        <v>42508.291666666664</v>
      </c>
      <c r="D1546" s="6">
        <v>9830.1</v>
      </c>
      <c r="E1546" s="6">
        <v>9833.2999999999993</v>
      </c>
      <c r="F1546" s="6">
        <v>9808.7000000000007</v>
      </c>
      <c r="G1546" s="6">
        <v>9815.7000000000007</v>
      </c>
      <c r="H1546" s="6"/>
      <c r="I1546" s="6"/>
      <c r="J1546" s="6"/>
    </row>
    <row r="1547" spans="3:10" x14ac:dyDescent="0.25">
      <c r="C1547" s="7">
        <v>42508.333333333336</v>
      </c>
      <c r="D1547" s="8">
        <v>9816.1</v>
      </c>
      <c r="E1547" s="8">
        <v>9837.7000000000007</v>
      </c>
      <c r="F1547" s="8">
        <v>9814.5</v>
      </c>
      <c r="G1547" s="8">
        <v>9837.7000000000007</v>
      </c>
      <c r="H1547" s="8"/>
      <c r="I1547" s="8"/>
      <c r="J1547" s="8"/>
    </row>
    <row r="1548" spans="3:10" x14ac:dyDescent="0.25">
      <c r="C1548" s="5">
        <v>42508.375</v>
      </c>
      <c r="D1548" s="6">
        <v>9837.2999999999993</v>
      </c>
      <c r="E1548" s="6">
        <v>9841.2000000000007</v>
      </c>
      <c r="F1548" s="6">
        <v>9794.7000000000007</v>
      </c>
      <c r="G1548" s="6">
        <v>9820.2000000000007</v>
      </c>
      <c r="H1548" s="6"/>
      <c r="I1548" s="6"/>
      <c r="J1548" s="6"/>
    </row>
    <row r="1549" spans="3:10" x14ac:dyDescent="0.25">
      <c r="C1549" s="7">
        <v>42508.416666666664</v>
      </c>
      <c r="D1549" s="8">
        <v>9818.7999999999993</v>
      </c>
      <c r="E1549" s="8">
        <v>9887</v>
      </c>
      <c r="F1549" s="8">
        <v>9806.2000000000007</v>
      </c>
      <c r="G1549" s="8">
        <v>9855.2000000000007</v>
      </c>
      <c r="H1549" s="8"/>
      <c r="I1549" s="8"/>
      <c r="J1549" s="8"/>
    </row>
    <row r="1550" spans="3:10" x14ac:dyDescent="0.25">
      <c r="C1550" s="5">
        <v>42508.458333333336</v>
      </c>
      <c r="D1550" s="6">
        <v>9855.7999999999993</v>
      </c>
      <c r="E1550" s="6">
        <v>9877.7999999999993</v>
      </c>
      <c r="F1550" s="6">
        <v>9833</v>
      </c>
      <c r="G1550" s="6">
        <v>9869</v>
      </c>
      <c r="H1550" s="6"/>
      <c r="I1550" s="6"/>
      <c r="J1550" s="6"/>
    </row>
    <row r="1551" spans="3:10" x14ac:dyDescent="0.25">
      <c r="C1551" s="7">
        <v>42508.5</v>
      </c>
      <c r="D1551" s="8">
        <v>9868.2000000000007</v>
      </c>
      <c r="E1551" s="8">
        <v>9870.7999999999993</v>
      </c>
      <c r="F1551" s="8">
        <v>9850.2000000000007</v>
      </c>
      <c r="G1551" s="8">
        <v>9868.5</v>
      </c>
      <c r="H1551" s="8"/>
      <c r="I1551" s="8"/>
      <c r="J1551" s="8"/>
    </row>
    <row r="1552" spans="3:10" x14ac:dyDescent="0.25">
      <c r="C1552" s="5">
        <v>42508.541666666664</v>
      </c>
      <c r="D1552" s="6">
        <v>9869.5</v>
      </c>
      <c r="E1552" s="6">
        <v>9890.2000000000007</v>
      </c>
      <c r="F1552" s="6">
        <v>9853.5</v>
      </c>
      <c r="G1552" s="6">
        <v>9875</v>
      </c>
      <c r="H1552" s="6"/>
      <c r="I1552" s="6"/>
      <c r="J1552" s="6"/>
    </row>
    <row r="1553" spans="3:10" x14ac:dyDescent="0.25">
      <c r="C1553" s="7">
        <v>42508.583333333336</v>
      </c>
      <c r="D1553" s="8">
        <v>9874.7999999999993</v>
      </c>
      <c r="E1553" s="8">
        <v>9893</v>
      </c>
      <c r="F1553" s="8">
        <v>9856.5</v>
      </c>
      <c r="G1553" s="8">
        <v>9859.2000000000007</v>
      </c>
      <c r="H1553" s="8"/>
      <c r="I1553" s="8"/>
      <c r="J1553" s="8"/>
    </row>
    <row r="1554" spans="3:10" x14ac:dyDescent="0.25">
      <c r="C1554" s="5">
        <v>42508.625</v>
      </c>
      <c r="D1554" s="6">
        <v>9859.5</v>
      </c>
      <c r="E1554" s="6">
        <v>9876</v>
      </c>
      <c r="F1554" s="6">
        <v>9851</v>
      </c>
      <c r="G1554" s="6">
        <v>9859.7999999999993</v>
      </c>
      <c r="H1554" s="6"/>
      <c r="I1554" s="6"/>
      <c r="J1554" s="6"/>
    </row>
    <row r="1555" spans="3:10" x14ac:dyDescent="0.25">
      <c r="C1555" s="7">
        <v>42508.666666666664</v>
      </c>
      <c r="D1555" s="8">
        <v>9860.2000000000007</v>
      </c>
      <c r="E1555" s="8">
        <v>9889.5</v>
      </c>
      <c r="F1555" s="8">
        <v>9832.5</v>
      </c>
      <c r="G1555" s="8">
        <v>9888</v>
      </c>
      <c r="H1555" s="8"/>
      <c r="I1555" s="8"/>
      <c r="J1555" s="8"/>
    </row>
    <row r="1556" spans="3:10" x14ac:dyDescent="0.25">
      <c r="C1556" s="5">
        <v>42508.708333333336</v>
      </c>
      <c r="D1556" s="6">
        <v>9889.5</v>
      </c>
      <c r="E1556" s="6">
        <v>9937.5</v>
      </c>
      <c r="F1556" s="6">
        <v>9879.5</v>
      </c>
      <c r="G1556" s="6">
        <v>9885</v>
      </c>
      <c r="H1556" s="6"/>
      <c r="I1556" s="6"/>
      <c r="J1556" s="6"/>
    </row>
    <row r="1557" spans="3:10" x14ac:dyDescent="0.25">
      <c r="C1557" s="7">
        <v>42508.75</v>
      </c>
      <c r="D1557" s="8">
        <v>9885.5</v>
      </c>
      <c r="E1557" s="8">
        <v>9960.7999999999993</v>
      </c>
      <c r="F1557" s="8">
        <v>9884.7999999999993</v>
      </c>
      <c r="G1557" s="8">
        <v>9941</v>
      </c>
      <c r="H1557" s="8"/>
      <c r="I1557" s="8"/>
      <c r="J1557" s="8"/>
    </row>
    <row r="1558" spans="3:10" x14ac:dyDescent="0.25">
      <c r="C1558" s="5">
        <v>42508.791666666664</v>
      </c>
      <c r="D1558" s="6">
        <v>9940.7999999999993</v>
      </c>
      <c r="E1558" s="6">
        <v>9953.2000000000007</v>
      </c>
      <c r="F1558" s="6">
        <v>9931</v>
      </c>
      <c r="G1558" s="6">
        <v>9952.7999999999993</v>
      </c>
      <c r="H1558" s="6"/>
      <c r="I1558" s="6"/>
      <c r="J1558" s="6"/>
    </row>
    <row r="1559" spans="3:10" x14ac:dyDescent="0.25">
      <c r="C1559" s="7">
        <v>42508.833333333336</v>
      </c>
      <c r="D1559" s="8">
        <v>9953.2000000000007</v>
      </c>
      <c r="E1559" s="8">
        <v>9963.7999999999993</v>
      </c>
      <c r="F1559" s="8">
        <v>9933</v>
      </c>
      <c r="G1559" s="8">
        <v>9934.7999999999993</v>
      </c>
      <c r="H1559" s="8"/>
      <c r="I1559" s="8"/>
      <c r="J1559" s="8"/>
    </row>
    <row r="1560" spans="3:10" x14ac:dyDescent="0.25">
      <c r="C1560" s="5">
        <v>42508.875</v>
      </c>
      <c r="D1560" s="6">
        <v>9934.5</v>
      </c>
      <c r="E1560" s="6">
        <v>9935</v>
      </c>
      <c r="F1560" s="6">
        <v>9864.2000000000007</v>
      </c>
      <c r="G1560" s="6">
        <v>9911</v>
      </c>
      <c r="H1560" s="6"/>
      <c r="I1560" s="6"/>
      <c r="J1560" s="6"/>
    </row>
    <row r="1561" spans="3:10" x14ac:dyDescent="0.25">
      <c r="C1561" s="7">
        <v>42508.916666666664</v>
      </c>
      <c r="D1561" s="8">
        <v>9910.5</v>
      </c>
      <c r="E1561" s="8">
        <v>9937</v>
      </c>
      <c r="F1561" s="8">
        <v>9892.7999999999993</v>
      </c>
      <c r="G1561" s="8">
        <v>9931.7999999999993</v>
      </c>
      <c r="H1561" s="8"/>
      <c r="I1561" s="8"/>
      <c r="J1561" s="8"/>
    </row>
    <row r="1562" spans="3:10" x14ac:dyDescent="0.25">
      <c r="C1562" s="5">
        <v>42508.958333333336</v>
      </c>
      <c r="D1562" s="6">
        <v>9932</v>
      </c>
      <c r="E1562" s="6">
        <v>9932.6</v>
      </c>
      <c r="F1562" s="6">
        <v>9912.1</v>
      </c>
      <c r="G1562" s="6">
        <v>9923.1</v>
      </c>
      <c r="H1562" s="6"/>
      <c r="I1562" s="6"/>
      <c r="J1562" s="6"/>
    </row>
    <row r="1563" spans="3:10" x14ac:dyDescent="0.25">
      <c r="C1563" s="7">
        <v>42509.041666666664</v>
      </c>
      <c r="D1563" s="8">
        <v>9926.2999999999993</v>
      </c>
      <c r="E1563" s="8">
        <v>9941.2999999999993</v>
      </c>
      <c r="F1563" s="8">
        <v>9922.9</v>
      </c>
      <c r="G1563" s="8">
        <v>9925.1</v>
      </c>
      <c r="H1563" s="8"/>
      <c r="I1563" s="8"/>
      <c r="J1563" s="8"/>
    </row>
    <row r="1564" spans="3:10" x14ac:dyDescent="0.25">
      <c r="C1564" s="5">
        <v>42509.083333333336</v>
      </c>
      <c r="D1564" s="6">
        <v>9924.7000000000007</v>
      </c>
      <c r="E1564" s="6">
        <v>9934.5</v>
      </c>
      <c r="F1564" s="6">
        <v>9923.1</v>
      </c>
      <c r="G1564" s="6">
        <v>9932.9</v>
      </c>
      <c r="H1564" s="6"/>
      <c r="I1564" s="6"/>
      <c r="J1564" s="6"/>
    </row>
    <row r="1565" spans="3:10" x14ac:dyDescent="0.25">
      <c r="C1565" s="7">
        <v>42509.125</v>
      </c>
      <c r="D1565" s="8">
        <v>9933.1</v>
      </c>
      <c r="E1565" s="8">
        <v>9937.1</v>
      </c>
      <c r="F1565" s="8">
        <v>9920.2999999999993</v>
      </c>
      <c r="G1565" s="8">
        <v>9922.9</v>
      </c>
      <c r="H1565" s="8"/>
      <c r="I1565" s="8"/>
      <c r="J1565" s="8"/>
    </row>
    <row r="1566" spans="3:10" x14ac:dyDescent="0.25">
      <c r="C1566" s="5">
        <v>42509.166666666664</v>
      </c>
      <c r="D1566" s="6">
        <v>9922.7000000000007</v>
      </c>
      <c r="E1566" s="6">
        <v>9923.9</v>
      </c>
      <c r="F1566" s="6">
        <v>9882.5</v>
      </c>
      <c r="G1566" s="6">
        <v>9887.9</v>
      </c>
      <c r="H1566" s="6"/>
      <c r="I1566" s="6"/>
      <c r="J1566" s="6"/>
    </row>
    <row r="1567" spans="3:10" x14ac:dyDescent="0.25">
      <c r="C1567" s="7">
        <v>42509.208333333336</v>
      </c>
      <c r="D1567" s="8">
        <v>9888.2999999999993</v>
      </c>
      <c r="E1567" s="8">
        <v>9897.2999999999993</v>
      </c>
      <c r="F1567" s="8">
        <v>9883.7000000000007</v>
      </c>
      <c r="G1567" s="8">
        <v>9893.2999999999993</v>
      </c>
      <c r="H1567" s="8"/>
      <c r="I1567" s="8"/>
      <c r="J1567" s="8"/>
    </row>
    <row r="1568" spans="3:10" x14ac:dyDescent="0.25">
      <c r="C1568" s="5">
        <v>42509.25</v>
      </c>
      <c r="D1568" s="6">
        <v>9894.1</v>
      </c>
      <c r="E1568" s="6">
        <v>9895.7000000000007</v>
      </c>
      <c r="F1568" s="6">
        <v>9882.5</v>
      </c>
      <c r="G1568" s="6">
        <v>9889.1</v>
      </c>
      <c r="H1568" s="6"/>
      <c r="I1568" s="6"/>
      <c r="J1568" s="6"/>
    </row>
    <row r="1569" spans="3:10" x14ac:dyDescent="0.25">
      <c r="C1569" s="7">
        <v>42509.291666666664</v>
      </c>
      <c r="D1569" s="8">
        <v>9888.9</v>
      </c>
      <c r="E1569" s="8">
        <v>9889.7000000000007</v>
      </c>
      <c r="F1569" s="8">
        <v>9877.5</v>
      </c>
      <c r="G1569" s="8">
        <v>9882.2999999999993</v>
      </c>
      <c r="H1569" s="8"/>
      <c r="I1569" s="8"/>
      <c r="J1569" s="8"/>
    </row>
    <row r="1570" spans="3:10" x14ac:dyDescent="0.25">
      <c r="C1570" s="5">
        <v>42509.333333333336</v>
      </c>
      <c r="D1570" s="6">
        <v>9881.9</v>
      </c>
      <c r="E1570" s="6">
        <v>9890.1</v>
      </c>
      <c r="F1570" s="6">
        <v>9875.7000000000007</v>
      </c>
      <c r="G1570" s="6">
        <v>9886.5</v>
      </c>
      <c r="H1570" s="6"/>
      <c r="I1570" s="6"/>
      <c r="J1570" s="6"/>
    </row>
    <row r="1571" spans="3:10" x14ac:dyDescent="0.25">
      <c r="C1571" s="7">
        <v>42509.375</v>
      </c>
      <c r="D1571" s="8">
        <v>9884.9</v>
      </c>
      <c r="E1571" s="8">
        <v>9911.2000000000007</v>
      </c>
      <c r="F1571" s="8">
        <v>9867.7999999999993</v>
      </c>
      <c r="G1571" s="8">
        <v>9868.5</v>
      </c>
      <c r="H1571" s="8"/>
      <c r="I1571" s="8"/>
      <c r="J1571" s="8"/>
    </row>
    <row r="1572" spans="3:10" x14ac:dyDescent="0.25">
      <c r="C1572" s="5">
        <v>42509.416666666664</v>
      </c>
      <c r="D1572" s="6">
        <v>9868.7999999999993</v>
      </c>
      <c r="E1572" s="6">
        <v>9874</v>
      </c>
      <c r="F1572" s="6">
        <v>9803.2000000000007</v>
      </c>
      <c r="G1572" s="6">
        <v>9829.5</v>
      </c>
      <c r="H1572" s="6"/>
      <c r="I1572" s="6"/>
      <c r="J1572" s="6"/>
    </row>
    <row r="1573" spans="3:10" x14ac:dyDescent="0.25">
      <c r="C1573" s="7">
        <v>42509.458333333336</v>
      </c>
      <c r="D1573" s="8">
        <v>9829</v>
      </c>
      <c r="E1573" s="8">
        <v>9849</v>
      </c>
      <c r="F1573" s="8">
        <v>9770.5</v>
      </c>
      <c r="G1573" s="8">
        <v>9792.2000000000007</v>
      </c>
      <c r="H1573" s="8"/>
      <c r="I1573" s="8"/>
      <c r="J1573" s="8"/>
    </row>
    <row r="1574" spans="3:10" x14ac:dyDescent="0.25">
      <c r="C1574" s="5">
        <v>42509.5</v>
      </c>
      <c r="D1574" s="6">
        <v>9792</v>
      </c>
      <c r="E1574" s="6">
        <v>9802.5</v>
      </c>
      <c r="F1574" s="6">
        <v>9779.2000000000007</v>
      </c>
      <c r="G1574" s="6">
        <v>9794.5</v>
      </c>
      <c r="H1574" s="6"/>
      <c r="I1574" s="6"/>
      <c r="J1574" s="6"/>
    </row>
    <row r="1575" spans="3:10" x14ac:dyDescent="0.25">
      <c r="C1575" s="7">
        <v>42509.541666666664</v>
      </c>
      <c r="D1575" s="8">
        <v>9795</v>
      </c>
      <c r="E1575" s="8">
        <v>9842.2000000000007</v>
      </c>
      <c r="F1575" s="8">
        <v>9794.2000000000007</v>
      </c>
      <c r="G1575" s="8">
        <v>9828.7999999999993</v>
      </c>
      <c r="H1575" s="8"/>
      <c r="I1575" s="8"/>
      <c r="J1575" s="8"/>
    </row>
    <row r="1576" spans="3:10" x14ac:dyDescent="0.25">
      <c r="C1576" s="5">
        <v>42509.583333333336</v>
      </c>
      <c r="D1576" s="6">
        <v>9829</v>
      </c>
      <c r="E1576" s="6">
        <v>9902.2000000000007</v>
      </c>
      <c r="F1576" s="6">
        <v>9828.2000000000007</v>
      </c>
      <c r="G1576" s="6">
        <v>9881.5</v>
      </c>
      <c r="H1576" s="6"/>
      <c r="I1576" s="6"/>
      <c r="J1576" s="6"/>
    </row>
    <row r="1577" spans="3:10" x14ac:dyDescent="0.25">
      <c r="C1577" s="7">
        <v>42509.625</v>
      </c>
      <c r="D1577" s="8">
        <v>9881.2000000000007</v>
      </c>
      <c r="E1577" s="8">
        <v>9900.2000000000007</v>
      </c>
      <c r="F1577" s="8">
        <v>9853.5</v>
      </c>
      <c r="G1577" s="8">
        <v>9871</v>
      </c>
      <c r="H1577" s="8"/>
      <c r="I1577" s="8"/>
      <c r="J1577" s="8"/>
    </row>
    <row r="1578" spans="3:10" x14ac:dyDescent="0.25">
      <c r="C1578" s="5">
        <v>42509.666666666664</v>
      </c>
      <c r="D1578" s="6">
        <v>9871.2000000000007</v>
      </c>
      <c r="E1578" s="6">
        <v>9874.2000000000007</v>
      </c>
      <c r="F1578" s="6">
        <v>9795.2000000000007</v>
      </c>
      <c r="G1578" s="6">
        <v>9795.7999999999993</v>
      </c>
      <c r="H1578" s="6"/>
      <c r="I1578" s="6"/>
      <c r="J1578" s="6"/>
    </row>
    <row r="1579" spans="3:10" x14ac:dyDescent="0.25">
      <c r="C1579" s="7">
        <v>42509.708333333336</v>
      </c>
      <c r="D1579" s="8">
        <v>9796</v>
      </c>
      <c r="E1579" s="8">
        <v>9832.2000000000007</v>
      </c>
      <c r="F1579" s="8">
        <v>9788.2000000000007</v>
      </c>
      <c r="G1579" s="8">
        <v>9802</v>
      </c>
      <c r="H1579" s="8"/>
      <c r="I1579" s="8"/>
      <c r="J1579" s="8"/>
    </row>
    <row r="1580" spans="3:10" x14ac:dyDescent="0.25">
      <c r="C1580" s="5">
        <v>42509.75</v>
      </c>
      <c r="D1580" s="6">
        <v>9802.5</v>
      </c>
      <c r="E1580" s="6">
        <v>9820.5</v>
      </c>
      <c r="F1580" s="6">
        <v>9789</v>
      </c>
      <c r="G1580" s="6">
        <v>9805.2000000000007</v>
      </c>
      <c r="H1580" s="6"/>
      <c r="I1580" s="6"/>
      <c r="J1580" s="6"/>
    </row>
    <row r="1581" spans="3:10" x14ac:dyDescent="0.25">
      <c r="C1581" s="7">
        <v>42509.791666666664</v>
      </c>
      <c r="D1581" s="8">
        <v>9805.5</v>
      </c>
      <c r="E1581" s="8">
        <v>9817.5</v>
      </c>
      <c r="F1581" s="8">
        <v>9790.7999999999993</v>
      </c>
      <c r="G1581" s="8">
        <v>9793</v>
      </c>
      <c r="H1581" s="8"/>
      <c r="I1581" s="8"/>
      <c r="J1581" s="8"/>
    </row>
    <row r="1582" spans="3:10" x14ac:dyDescent="0.25">
      <c r="C1582" s="5">
        <v>42509.833333333336</v>
      </c>
      <c r="D1582" s="6">
        <v>9792.7999999999993</v>
      </c>
      <c r="E1582" s="6">
        <v>9827.7999999999993</v>
      </c>
      <c r="F1582" s="6">
        <v>9791.2000000000007</v>
      </c>
      <c r="G1582" s="6">
        <v>9810</v>
      </c>
      <c r="H1582" s="6"/>
      <c r="I1582" s="6"/>
      <c r="J1582" s="6"/>
    </row>
    <row r="1583" spans="3:10" x14ac:dyDescent="0.25">
      <c r="C1583" s="7">
        <v>42509.875</v>
      </c>
      <c r="D1583" s="8">
        <v>9810.5</v>
      </c>
      <c r="E1583" s="8">
        <v>9829.7999999999993</v>
      </c>
      <c r="F1583" s="8">
        <v>9803</v>
      </c>
      <c r="G1583" s="8">
        <v>9805.5</v>
      </c>
      <c r="H1583" s="8"/>
      <c r="I1583" s="8"/>
      <c r="J1583" s="8"/>
    </row>
    <row r="1584" spans="3:10" x14ac:dyDescent="0.25">
      <c r="C1584" s="5">
        <v>42509.916666666664</v>
      </c>
      <c r="D1584" s="6">
        <v>9806</v>
      </c>
      <c r="E1584" s="6">
        <v>9838.7999999999993</v>
      </c>
      <c r="F1584" s="6">
        <v>9805.5</v>
      </c>
      <c r="G1584" s="6">
        <v>9829</v>
      </c>
      <c r="H1584" s="6"/>
      <c r="I1584" s="6"/>
      <c r="J1584" s="6"/>
    </row>
    <row r="1585" spans="3:10" x14ac:dyDescent="0.25">
      <c r="C1585" s="7">
        <v>42509.958333333336</v>
      </c>
      <c r="D1585" s="8">
        <v>9829.6</v>
      </c>
      <c r="E1585" s="8">
        <v>9837.2999999999993</v>
      </c>
      <c r="F1585" s="8">
        <v>9823.5</v>
      </c>
      <c r="G1585" s="8">
        <v>9837.1</v>
      </c>
      <c r="H1585" s="8"/>
      <c r="I1585" s="8"/>
      <c r="J1585" s="8"/>
    </row>
    <row r="1586" spans="3:10" x14ac:dyDescent="0.25">
      <c r="C1586" s="5">
        <v>42510.041666666664</v>
      </c>
      <c r="D1586" s="6">
        <v>9837.7000000000007</v>
      </c>
      <c r="E1586" s="6">
        <v>9844.2999999999993</v>
      </c>
      <c r="F1586" s="6">
        <v>9837.1</v>
      </c>
      <c r="G1586" s="6">
        <v>9842.1</v>
      </c>
      <c r="H1586" s="6"/>
      <c r="I1586" s="6"/>
      <c r="J1586" s="6"/>
    </row>
    <row r="1587" spans="3:10" x14ac:dyDescent="0.25">
      <c r="C1587" s="7">
        <v>42510.083333333336</v>
      </c>
      <c r="D1587" s="8">
        <v>9842.2999999999993</v>
      </c>
      <c r="E1587" s="8">
        <v>9845.5</v>
      </c>
      <c r="F1587" s="8">
        <v>9830.1</v>
      </c>
      <c r="G1587" s="8">
        <v>9835.9</v>
      </c>
      <c r="H1587" s="8"/>
      <c r="I1587" s="8"/>
      <c r="J1587" s="8"/>
    </row>
    <row r="1588" spans="3:10" x14ac:dyDescent="0.25">
      <c r="C1588" s="5">
        <v>42510.125</v>
      </c>
      <c r="D1588" s="6">
        <v>9835.1</v>
      </c>
      <c r="E1588" s="6">
        <v>9869.7000000000007</v>
      </c>
      <c r="F1588" s="6">
        <v>9832.7000000000007</v>
      </c>
      <c r="G1588" s="6">
        <v>9868.7000000000007</v>
      </c>
      <c r="H1588" s="6"/>
      <c r="I1588" s="6"/>
      <c r="J1588" s="6"/>
    </row>
    <row r="1589" spans="3:10" x14ac:dyDescent="0.25">
      <c r="C1589" s="7">
        <v>42510.166666666664</v>
      </c>
      <c r="D1589" s="8">
        <v>9868.5</v>
      </c>
      <c r="E1589" s="8">
        <v>9870.2999999999993</v>
      </c>
      <c r="F1589" s="8">
        <v>9853.7000000000007</v>
      </c>
      <c r="G1589" s="8">
        <v>9868.9</v>
      </c>
      <c r="H1589" s="8"/>
      <c r="I1589" s="8"/>
      <c r="J1589" s="8"/>
    </row>
    <row r="1590" spans="3:10" x14ac:dyDescent="0.25">
      <c r="C1590" s="5">
        <v>42510.208333333336</v>
      </c>
      <c r="D1590" s="6">
        <v>9869.1</v>
      </c>
      <c r="E1590" s="6">
        <v>9876.1</v>
      </c>
      <c r="F1590" s="6">
        <v>9866.2999999999993</v>
      </c>
      <c r="G1590" s="6">
        <v>9871.1</v>
      </c>
      <c r="H1590" s="6"/>
      <c r="I1590" s="6"/>
      <c r="J1590" s="6"/>
    </row>
    <row r="1591" spans="3:10" x14ac:dyDescent="0.25">
      <c r="C1591" s="7">
        <v>42510.25</v>
      </c>
      <c r="D1591" s="8">
        <v>9871.2999999999993</v>
      </c>
      <c r="E1591" s="8">
        <v>9872.2999999999993</v>
      </c>
      <c r="F1591" s="8">
        <v>9866.9</v>
      </c>
      <c r="G1591" s="8">
        <v>9867.9</v>
      </c>
      <c r="H1591" s="8"/>
      <c r="I1591" s="8"/>
      <c r="J1591" s="8"/>
    </row>
    <row r="1592" spans="3:10" x14ac:dyDescent="0.25">
      <c r="C1592" s="5">
        <v>42510.291666666664</v>
      </c>
      <c r="D1592" s="6">
        <v>9867.5</v>
      </c>
      <c r="E1592" s="6">
        <v>9882.7000000000007</v>
      </c>
      <c r="F1592" s="6">
        <v>9867.5</v>
      </c>
      <c r="G1592" s="6">
        <v>9877.9</v>
      </c>
      <c r="H1592" s="6"/>
      <c r="I1592" s="6"/>
      <c r="J1592" s="6"/>
    </row>
    <row r="1593" spans="3:10" x14ac:dyDescent="0.25">
      <c r="C1593" s="7">
        <v>42510.333333333336</v>
      </c>
      <c r="D1593" s="8">
        <v>9878.2999999999993</v>
      </c>
      <c r="E1593" s="8">
        <v>9894.5</v>
      </c>
      <c r="F1593" s="8">
        <v>9877.7000000000007</v>
      </c>
      <c r="G1593" s="8">
        <v>9890.2999999999993</v>
      </c>
      <c r="H1593" s="8"/>
      <c r="I1593" s="8"/>
      <c r="J1593" s="8"/>
    </row>
    <row r="1594" spans="3:10" x14ac:dyDescent="0.25">
      <c r="C1594" s="5">
        <v>42510.375</v>
      </c>
      <c r="D1594" s="6">
        <v>9893.4</v>
      </c>
      <c r="E1594" s="6">
        <v>9913.7999999999993</v>
      </c>
      <c r="F1594" s="6">
        <v>9864</v>
      </c>
      <c r="G1594" s="6">
        <v>9864.2000000000007</v>
      </c>
      <c r="H1594" s="6"/>
      <c r="I1594" s="6"/>
      <c r="J1594" s="6"/>
    </row>
    <row r="1595" spans="3:10" x14ac:dyDescent="0.25">
      <c r="C1595" s="7">
        <v>42510.416666666664</v>
      </c>
      <c r="D1595" s="8">
        <v>9863.7999999999993</v>
      </c>
      <c r="E1595" s="8">
        <v>9919.7999999999993</v>
      </c>
      <c r="F1595" s="8">
        <v>9863.7999999999993</v>
      </c>
      <c r="G1595" s="8">
        <v>9887.2000000000007</v>
      </c>
      <c r="H1595" s="8"/>
      <c r="I1595" s="8"/>
      <c r="J1595" s="8"/>
    </row>
    <row r="1596" spans="3:10" x14ac:dyDescent="0.25">
      <c r="C1596" s="5">
        <v>42510.458333333336</v>
      </c>
      <c r="D1596" s="6">
        <v>9887.7999999999993</v>
      </c>
      <c r="E1596" s="6">
        <v>9924.5</v>
      </c>
      <c r="F1596" s="6">
        <v>9887.7999999999993</v>
      </c>
      <c r="G1596" s="6">
        <v>9914.5</v>
      </c>
      <c r="H1596" s="6"/>
      <c r="I1596" s="6"/>
      <c r="J1596" s="6"/>
    </row>
    <row r="1597" spans="3:10" x14ac:dyDescent="0.25">
      <c r="C1597" s="7">
        <v>42510.5</v>
      </c>
      <c r="D1597" s="8">
        <v>9914</v>
      </c>
      <c r="E1597" s="8">
        <v>9914.2000000000007</v>
      </c>
      <c r="F1597" s="8">
        <v>9851</v>
      </c>
      <c r="G1597" s="8">
        <v>9886</v>
      </c>
      <c r="H1597" s="8"/>
      <c r="I1597" s="8"/>
      <c r="J1597" s="8"/>
    </row>
    <row r="1598" spans="3:10" x14ac:dyDescent="0.25">
      <c r="C1598" s="5">
        <v>42510.541666666664</v>
      </c>
      <c r="D1598" s="6">
        <v>9885.7999999999993</v>
      </c>
      <c r="E1598" s="6">
        <v>9890</v>
      </c>
      <c r="F1598" s="6">
        <v>9865.5</v>
      </c>
      <c r="G1598" s="6">
        <v>9866.2000000000007</v>
      </c>
      <c r="H1598" s="6"/>
      <c r="I1598" s="6"/>
      <c r="J1598" s="6"/>
    </row>
    <row r="1599" spans="3:10" x14ac:dyDescent="0.25">
      <c r="C1599" s="7">
        <v>42510.583333333336</v>
      </c>
      <c r="D1599" s="8">
        <v>9866.5</v>
      </c>
      <c r="E1599" s="8">
        <v>9883.7999999999993</v>
      </c>
      <c r="F1599" s="8">
        <v>9857.7999999999993</v>
      </c>
      <c r="G1599" s="8">
        <v>9867.7999999999993</v>
      </c>
      <c r="H1599" s="8"/>
      <c r="I1599" s="8"/>
      <c r="J1599" s="8"/>
    </row>
    <row r="1600" spans="3:10" x14ac:dyDescent="0.25">
      <c r="C1600" s="5">
        <v>42510.625</v>
      </c>
      <c r="D1600" s="6">
        <v>9867.5</v>
      </c>
      <c r="E1600" s="6">
        <v>9890.5</v>
      </c>
      <c r="F1600" s="6">
        <v>9867.5</v>
      </c>
      <c r="G1600" s="6">
        <v>9885.5</v>
      </c>
      <c r="H1600" s="6"/>
      <c r="I1600" s="6"/>
      <c r="J1600" s="6"/>
    </row>
    <row r="1601" spans="3:10" x14ac:dyDescent="0.25">
      <c r="C1601" s="7">
        <v>42510.666666666664</v>
      </c>
      <c r="D1601" s="8">
        <v>9885.2000000000007</v>
      </c>
      <c r="E1601" s="8">
        <v>9914.5</v>
      </c>
      <c r="F1601" s="8">
        <v>9868.7999999999993</v>
      </c>
      <c r="G1601" s="8">
        <v>9908</v>
      </c>
      <c r="H1601" s="8"/>
      <c r="I1601" s="8"/>
      <c r="J1601" s="8"/>
    </row>
    <row r="1602" spans="3:10" x14ac:dyDescent="0.25">
      <c r="C1602" s="5">
        <v>42510.708333333336</v>
      </c>
      <c r="D1602" s="6">
        <v>9908.2000000000007</v>
      </c>
      <c r="E1602" s="6">
        <v>9908.7999999999993</v>
      </c>
      <c r="F1602" s="6">
        <v>9883.7999999999993</v>
      </c>
      <c r="G1602" s="6">
        <v>9900.2000000000007</v>
      </c>
      <c r="H1602" s="6"/>
      <c r="I1602" s="6"/>
      <c r="J1602" s="6"/>
    </row>
    <row r="1603" spans="3:10" x14ac:dyDescent="0.25">
      <c r="C1603" s="7">
        <v>42510.75</v>
      </c>
      <c r="D1603" s="8">
        <v>9898.7999999999993</v>
      </c>
      <c r="E1603" s="8">
        <v>9921.5</v>
      </c>
      <c r="F1603" s="8">
        <v>9897.5</v>
      </c>
      <c r="G1603" s="8">
        <v>9910.2000000000007</v>
      </c>
      <c r="H1603" s="8"/>
      <c r="I1603" s="8"/>
      <c r="J1603" s="8"/>
    </row>
    <row r="1604" spans="3:10" x14ac:dyDescent="0.25">
      <c r="C1604" s="5">
        <v>42510.791666666664</v>
      </c>
      <c r="D1604" s="6">
        <v>9910</v>
      </c>
      <c r="E1604" s="6">
        <v>9914.7999999999993</v>
      </c>
      <c r="F1604" s="6">
        <v>9903.5</v>
      </c>
      <c r="G1604" s="6">
        <v>9907</v>
      </c>
      <c r="H1604" s="6"/>
      <c r="I1604" s="6"/>
      <c r="J1604" s="6"/>
    </row>
    <row r="1605" spans="3:10" x14ac:dyDescent="0.25">
      <c r="C1605" s="7">
        <v>42510.833333333336</v>
      </c>
      <c r="D1605" s="8">
        <v>9906</v>
      </c>
      <c r="E1605" s="8">
        <v>9909</v>
      </c>
      <c r="F1605" s="8">
        <v>9884</v>
      </c>
      <c r="G1605" s="8">
        <v>9892</v>
      </c>
      <c r="H1605" s="8"/>
      <c r="I1605" s="8"/>
      <c r="J1605" s="8"/>
    </row>
    <row r="1606" spans="3:10" x14ac:dyDescent="0.25">
      <c r="C1606" s="5">
        <v>42510.875</v>
      </c>
      <c r="D1606" s="6">
        <v>9891.5</v>
      </c>
      <c r="E1606" s="6">
        <v>9904</v>
      </c>
      <c r="F1606" s="6">
        <v>9889.5</v>
      </c>
      <c r="G1606" s="6">
        <v>9894.5</v>
      </c>
      <c r="H1606" s="6"/>
      <c r="I1606" s="6"/>
      <c r="J1606" s="6"/>
    </row>
    <row r="1607" spans="3:10" x14ac:dyDescent="0.25">
      <c r="C1607" s="7">
        <v>42510.916666666664</v>
      </c>
      <c r="D1607" s="8">
        <v>9895</v>
      </c>
      <c r="E1607" s="8">
        <v>9914.7999999999993</v>
      </c>
      <c r="F1607" s="8">
        <v>9882</v>
      </c>
      <c r="G1607" s="8">
        <v>9914</v>
      </c>
      <c r="H1607" s="8"/>
      <c r="I1607" s="8"/>
      <c r="J1607" s="8"/>
    </row>
    <row r="1608" spans="3:10" x14ac:dyDescent="0.25">
      <c r="C1608" s="5">
        <v>42513.041666666664</v>
      </c>
      <c r="D1608" s="6">
        <v>9928.2999999999993</v>
      </c>
      <c r="E1608" s="6">
        <v>9931.7000000000007</v>
      </c>
      <c r="F1608" s="6">
        <v>9907.5</v>
      </c>
      <c r="G1608" s="6">
        <v>9914.2000000000007</v>
      </c>
      <c r="H1608" s="6"/>
      <c r="I1608" s="6"/>
      <c r="J1608" s="6"/>
    </row>
    <row r="1609" spans="3:10" x14ac:dyDescent="0.25">
      <c r="C1609" s="7">
        <v>42513.083333333336</v>
      </c>
      <c r="D1609" s="8">
        <v>9913.5</v>
      </c>
      <c r="E1609" s="8">
        <v>9919.2999999999993</v>
      </c>
      <c r="F1609" s="8">
        <v>9911.9</v>
      </c>
      <c r="G1609" s="8">
        <v>9913.9</v>
      </c>
      <c r="H1609" s="8"/>
      <c r="I1609" s="8"/>
      <c r="J1609" s="8"/>
    </row>
    <row r="1610" spans="3:10" x14ac:dyDescent="0.25">
      <c r="C1610" s="5">
        <v>42513.125</v>
      </c>
      <c r="D1610" s="6">
        <v>9914.5</v>
      </c>
      <c r="E1610" s="6">
        <v>9917.9</v>
      </c>
      <c r="F1610" s="6">
        <v>9887.5</v>
      </c>
      <c r="G1610" s="6">
        <v>9892.1</v>
      </c>
      <c r="H1610" s="6"/>
      <c r="I1610" s="6"/>
      <c r="J1610" s="6"/>
    </row>
    <row r="1611" spans="3:10" x14ac:dyDescent="0.25">
      <c r="C1611" s="7">
        <v>42513.166666666664</v>
      </c>
      <c r="D1611" s="8">
        <v>9891.9</v>
      </c>
      <c r="E1611" s="8">
        <v>9910.7000000000007</v>
      </c>
      <c r="F1611" s="8">
        <v>9881.1</v>
      </c>
      <c r="G1611" s="8">
        <v>9907.7000000000007</v>
      </c>
      <c r="H1611" s="8"/>
      <c r="I1611" s="8"/>
      <c r="J1611" s="8"/>
    </row>
    <row r="1612" spans="3:10" x14ac:dyDescent="0.25">
      <c r="C1612" s="5">
        <v>42513.208333333336</v>
      </c>
      <c r="D1612" s="6">
        <v>9907.5</v>
      </c>
      <c r="E1612" s="6">
        <v>9918.9</v>
      </c>
      <c r="F1612" s="6">
        <v>9906.2999999999993</v>
      </c>
      <c r="G1612" s="6">
        <v>9914.5</v>
      </c>
      <c r="H1612" s="6"/>
      <c r="I1612" s="6"/>
      <c r="J1612" s="6"/>
    </row>
    <row r="1613" spans="3:10" x14ac:dyDescent="0.25">
      <c r="C1613" s="7">
        <v>42513.25</v>
      </c>
      <c r="D1613" s="8">
        <v>9915.1</v>
      </c>
      <c r="E1613" s="8">
        <v>9936.7000000000007</v>
      </c>
      <c r="F1613" s="8">
        <v>9912.2000000000007</v>
      </c>
      <c r="G1613" s="8">
        <v>9933.7000000000007</v>
      </c>
      <c r="H1613" s="8"/>
      <c r="I1613" s="8"/>
      <c r="J1613" s="8"/>
    </row>
    <row r="1614" spans="3:10" x14ac:dyDescent="0.25">
      <c r="C1614" s="5">
        <v>42513.291666666664</v>
      </c>
      <c r="D1614" s="6">
        <v>9934.2999999999993</v>
      </c>
      <c r="E1614" s="6">
        <v>9934.9</v>
      </c>
      <c r="F1614" s="6">
        <v>9922.7000000000007</v>
      </c>
      <c r="G1614" s="6">
        <v>9930.1</v>
      </c>
      <c r="H1614" s="6"/>
      <c r="I1614" s="6"/>
      <c r="J1614" s="6"/>
    </row>
    <row r="1615" spans="3:10" x14ac:dyDescent="0.25">
      <c r="C1615" s="7">
        <v>42513.333333333336</v>
      </c>
      <c r="D1615" s="8">
        <v>9929.7999999999993</v>
      </c>
      <c r="E1615" s="8">
        <v>9930.7000000000007</v>
      </c>
      <c r="F1615" s="8">
        <v>9904.7000000000007</v>
      </c>
      <c r="G1615" s="8">
        <v>9923.2999999999993</v>
      </c>
      <c r="H1615" s="8"/>
      <c r="I1615" s="8"/>
      <c r="J1615" s="8"/>
    </row>
    <row r="1616" spans="3:10" x14ac:dyDescent="0.25">
      <c r="C1616" s="5">
        <v>42513.375</v>
      </c>
      <c r="D1616" s="6">
        <v>9923.7000000000007</v>
      </c>
      <c r="E1616" s="6">
        <v>9944</v>
      </c>
      <c r="F1616" s="6">
        <v>9911</v>
      </c>
      <c r="G1616" s="6">
        <v>9917.2000000000007</v>
      </c>
      <c r="H1616" s="6"/>
      <c r="I1616" s="6"/>
      <c r="J1616" s="6"/>
    </row>
    <row r="1617" spans="3:10" x14ac:dyDescent="0.25">
      <c r="C1617" s="7">
        <v>42513.416666666664</v>
      </c>
      <c r="D1617" s="8">
        <v>9916</v>
      </c>
      <c r="E1617" s="8">
        <v>9919.7999999999993</v>
      </c>
      <c r="F1617" s="8">
        <v>9809</v>
      </c>
      <c r="G1617" s="8">
        <v>9847</v>
      </c>
      <c r="H1617" s="8"/>
      <c r="I1617" s="8"/>
      <c r="J1617" s="8"/>
    </row>
    <row r="1618" spans="3:10" x14ac:dyDescent="0.25">
      <c r="C1618" s="5">
        <v>42513.458333333336</v>
      </c>
      <c r="D1618" s="6">
        <v>9846.5</v>
      </c>
      <c r="E1618" s="6">
        <v>9973.7999999999993</v>
      </c>
      <c r="F1618" s="6">
        <v>9842.5</v>
      </c>
      <c r="G1618" s="6">
        <v>9957.2000000000007</v>
      </c>
      <c r="H1618" s="6"/>
      <c r="I1618" s="6"/>
      <c r="J1618" s="6"/>
    </row>
    <row r="1619" spans="3:10" x14ac:dyDescent="0.25">
      <c r="C1619" s="7">
        <v>42513.5</v>
      </c>
      <c r="D1619" s="8">
        <v>9957</v>
      </c>
      <c r="E1619" s="8">
        <v>9966</v>
      </c>
      <c r="F1619" s="8">
        <v>9843.7999999999993</v>
      </c>
      <c r="G1619" s="8">
        <v>9851.5</v>
      </c>
      <c r="H1619" s="8"/>
      <c r="I1619" s="8"/>
      <c r="J1619" s="8"/>
    </row>
    <row r="1620" spans="3:10" x14ac:dyDescent="0.25">
      <c r="C1620" s="5">
        <v>42513.541666666664</v>
      </c>
      <c r="D1620" s="6">
        <v>9851.2000000000007</v>
      </c>
      <c r="E1620" s="6">
        <v>9862.7999999999993</v>
      </c>
      <c r="F1620" s="6">
        <v>9823</v>
      </c>
      <c r="G1620" s="6">
        <v>9839.5</v>
      </c>
      <c r="H1620" s="6"/>
      <c r="I1620" s="6"/>
      <c r="J1620" s="6"/>
    </row>
    <row r="1621" spans="3:10" x14ac:dyDescent="0.25">
      <c r="C1621" s="7">
        <v>42513.583333333336</v>
      </c>
      <c r="D1621" s="8">
        <v>9839.7999999999993</v>
      </c>
      <c r="E1621" s="8">
        <v>9883.5</v>
      </c>
      <c r="F1621" s="8">
        <v>9824.5</v>
      </c>
      <c r="G1621" s="8">
        <v>9848</v>
      </c>
      <c r="H1621" s="8"/>
      <c r="I1621" s="8"/>
      <c r="J1621" s="8"/>
    </row>
    <row r="1622" spans="3:10" x14ac:dyDescent="0.25">
      <c r="C1622" s="5">
        <v>42513.625</v>
      </c>
      <c r="D1622" s="6">
        <v>9848.2000000000007</v>
      </c>
      <c r="E1622" s="6">
        <v>9852</v>
      </c>
      <c r="F1622" s="6">
        <v>9833.7999999999993</v>
      </c>
      <c r="G1622" s="6">
        <v>9836</v>
      </c>
      <c r="H1622" s="6"/>
      <c r="I1622" s="6"/>
      <c r="J1622" s="6"/>
    </row>
    <row r="1623" spans="3:10" x14ac:dyDescent="0.25">
      <c r="C1623" s="7">
        <v>42513.666666666664</v>
      </c>
      <c r="D1623" s="8">
        <v>9837</v>
      </c>
      <c r="E1623" s="8">
        <v>9870.7999999999993</v>
      </c>
      <c r="F1623" s="8">
        <v>9837</v>
      </c>
      <c r="G1623" s="8">
        <v>9865.5</v>
      </c>
      <c r="H1623" s="8"/>
      <c r="I1623" s="8"/>
      <c r="J1623" s="8"/>
    </row>
    <row r="1624" spans="3:10" x14ac:dyDescent="0.25">
      <c r="C1624" s="5">
        <v>42513.708333333336</v>
      </c>
      <c r="D1624" s="6">
        <v>9865.2000000000007</v>
      </c>
      <c r="E1624" s="6">
        <v>9887.5</v>
      </c>
      <c r="F1624" s="6">
        <v>9834</v>
      </c>
      <c r="G1624" s="6">
        <v>9841.7999999999993</v>
      </c>
      <c r="H1624" s="6"/>
      <c r="I1624" s="6"/>
      <c r="J1624" s="6"/>
    </row>
    <row r="1625" spans="3:10" x14ac:dyDescent="0.25">
      <c r="C1625" s="7">
        <v>42513.75</v>
      </c>
      <c r="D1625" s="8">
        <v>9840.5</v>
      </c>
      <c r="E1625" s="8">
        <v>9868.2000000000007</v>
      </c>
      <c r="F1625" s="8">
        <v>9833.7999999999993</v>
      </c>
      <c r="G1625" s="8">
        <v>9842.5</v>
      </c>
      <c r="H1625" s="8"/>
      <c r="I1625" s="8"/>
      <c r="J1625" s="8"/>
    </row>
    <row r="1626" spans="3:10" x14ac:dyDescent="0.25">
      <c r="C1626" s="5">
        <v>42513.791666666664</v>
      </c>
      <c r="D1626" s="6">
        <v>9842</v>
      </c>
      <c r="E1626" s="6">
        <v>9854.5</v>
      </c>
      <c r="F1626" s="6">
        <v>9837</v>
      </c>
      <c r="G1626" s="6">
        <v>9854</v>
      </c>
      <c r="H1626" s="6"/>
      <c r="I1626" s="6"/>
      <c r="J1626" s="6"/>
    </row>
    <row r="1627" spans="3:10" x14ac:dyDescent="0.25">
      <c r="C1627" s="7">
        <v>42513.833333333336</v>
      </c>
      <c r="D1627" s="8">
        <v>9854.2000000000007</v>
      </c>
      <c r="E1627" s="8">
        <v>9856.7999999999993</v>
      </c>
      <c r="F1627" s="8">
        <v>9845</v>
      </c>
      <c r="G1627" s="8">
        <v>9849.2000000000007</v>
      </c>
      <c r="H1627" s="8"/>
      <c r="I1627" s="8"/>
      <c r="J1627" s="8"/>
    </row>
    <row r="1628" spans="3:10" x14ac:dyDescent="0.25">
      <c r="C1628" s="5">
        <v>42513.875</v>
      </c>
      <c r="D1628" s="6">
        <v>9848.7999999999993</v>
      </c>
      <c r="E1628" s="6">
        <v>9858.7999999999993</v>
      </c>
      <c r="F1628" s="6">
        <v>9846</v>
      </c>
      <c r="G1628" s="6">
        <v>9848.5</v>
      </c>
      <c r="H1628" s="6"/>
      <c r="I1628" s="6"/>
      <c r="J1628" s="6"/>
    </row>
    <row r="1629" spans="3:10" x14ac:dyDescent="0.25">
      <c r="C1629" s="7">
        <v>42513.916666666664</v>
      </c>
      <c r="D1629" s="8">
        <v>9848.2000000000007</v>
      </c>
      <c r="E1629" s="8">
        <v>9856</v>
      </c>
      <c r="F1629" s="8">
        <v>9837.7999999999993</v>
      </c>
      <c r="G1629" s="8">
        <v>9844.7999999999993</v>
      </c>
      <c r="H1629" s="8"/>
      <c r="I1629" s="8"/>
      <c r="J1629" s="8"/>
    </row>
    <row r="1630" spans="3:10" x14ac:dyDescent="0.25">
      <c r="C1630" s="5">
        <v>42513.958333333336</v>
      </c>
      <c r="D1630" s="6">
        <v>9840.7000000000007</v>
      </c>
      <c r="E1630" s="6">
        <v>9846.2999999999993</v>
      </c>
      <c r="F1630" s="6">
        <v>9829.7000000000007</v>
      </c>
      <c r="G1630" s="6">
        <v>9831.5</v>
      </c>
      <c r="H1630" s="6"/>
      <c r="I1630" s="6"/>
      <c r="J1630" s="6"/>
    </row>
    <row r="1631" spans="3:10" x14ac:dyDescent="0.25">
      <c r="C1631" s="7">
        <v>42514.041666666664</v>
      </c>
      <c r="D1631" s="8">
        <v>9832.5</v>
      </c>
      <c r="E1631" s="8">
        <v>9838.5</v>
      </c>
      <c r="F1631" s="8">
        <v>9829.9</v>
      </c>
      <c r="G1631" s="8">
        <v>9836.9</v>
      </c>
      <c r="H1631" s="8"/>
      <c r="I1631" s="8"/>
      <c r="J1631" s="8"/>
    </row>
    <row r="1632" spans="3:10" x14ac:dyDescent="0.25">
      <c r="C1632" s="5">
        <v>42514.083333333336</v>
      </c>
      <c r="D1632" s="6">
        <v>9837.1</v>
      </c>
      <c r="E1632" s="6">
        <v>9837.5</v>
      </c>
      <c r="F1632" s="6">
        <v>9834.2999999999993</v>
      </c>
      <c r="G1632" s="6">
        <v>9835.5</v>
      </c>
      <c r="H1632" s="6"/>
      <c r="I1632" s="6"/>
      <c r="J1632" s="6"/>
    </row>
    <row r="1633" spans="3:10" x14ac:dyDescent="0.25">
      <c r="C1633" s="7">
        <v>42514.125</v>
      </c>
      <c r="D1633" s="8">
        <v>9835.2999999999993</v>
      </c>
      <c r="E1633" s="8">
        <v>9846.9</v>
      </c>
      <c r="F1633" s="8">
        <v>9833.1</v>
      </c>
      <c r="G1633" s="8">
        <v>9839.9</v>
      </c>
      <c r="H1633" s="8"/>
      <c r="I1633" s="8"/>
      <c r="J1633" s="8"/>
    </row>
    <row r="1634" spans="3:10" x14ac:dyDescent="0.25">
      <c r="C1634" s="5">
        <v>42514.166666666664</v>
      </c>
      <c r="D1634" s="6">
        <v>9840.2999999999993</v>
      </c>
      <c r="E1634" s="6">
        <v>9846.2999999999993</v>
      </c>
      <c r="F1634" s="6">
        <v>9839.2999999999993</v>
      </c>
      <c r="G1634" s="6">
        <v>9844.7000000000007</v>
      </c>
      <c r="H1634" s="6"/>
      <c r="I1634" s="6"/>
      <c r="J1634" s="6"/>
    </row>
    <row r="1635" spans="3:10" x14ac:dyDescent="0.25">
      <c r="C1635" s="7">
        <v>42514.208333333336</v>
      </c>
      <c r="D1635" s="8">
        <v>9844.5</v>
      </c>
      <c r="E1635" s="8">
        <v>9848.5</v>
      </c>
      <c r="F1635" s="8">
        <v>9839.5</v>
      </c>
      <c r="G1635" s="8">
        <v>9842.9</v>
      </c>
      <c r="H1635" s="8"/>
      <c r="I1635" s="8"/>
      <c r="J1635" s="8"/>
    </row>
    <row r="1636" spans="3:10" x14ac:dyDescent="0.25">
      <c r="C1636" s="5">
        <v>42514.25</v>
      </c>
      <c r="D1636" s="6">
        <v>9843.1</v>
      </c>
      <c r="E1636" s="6">
        <v>9845.2999999999993</v>
      </c>
      <c r="F1636" s="6">
        <v>9831.1</v>
      </c>
      <c r="G1636" s="6">
        <v>9837.9</v>
      </c>
      <c r="H1636" s="6"/>
      <c r="I1636" s="6"/>
      <c r="J1636" s="6"/>
    </row>
    <row r="1637" spans="3:10" x14ac:dyDescent="0.25">
      <c r="C1637" s="7">
        <v>42514.291666666664</v>
      </c>
      <c r="D1637" s="8">
        <v>9837.7000000000007</v>
      </c>
      <c r="E1637" s="8">
        <v>9840.2999999999993</v>
      </c>
      <c r="F1637" s="8">
        <v>9833.2999999999993</v>
      </c>
      <c r="G1637" s="8">
        <v>9835.1</v>
      </c>
      <c r="H1637" s="8"/>
      <c r="I1637" s="8"/>
      <c r="J1637" s="8"/>
    </row>
    <row r="1638" spans="3:10" x14ac:dyDescent="0.25">
      <c r="C1638" s="5">
        <v>42514.333333333336</v>
      </c>
      <c r="D1638" s="6">
        <v>9835.5</v>
      </c>
      <c r="E1638" s="6">
        <v>9835.7000000000007</v>
      </c>
      <c r="F1638" s="6">
        <v>9810.7000000000007</v>
      </c>
      <c r="G1638" s="6">
        <v>9813.2999999999993</v>
      </c>
      <c r="H1638" s="6"/>
      <c r="I1638" s="6"/>
      <c r="J1638" s="6"/>
    </row>
    <row r="1639" spans="3:10" x14ac:dyDescent="0.25">
      <c r="C1639" s="7">
        <v>42514.375</v>
      </c>
      <c r="D1639" s="8">
        <v>9812.9</v>
      </c>
      <c r="E1639" s="8">
        <v>9820.7999999999993</v>
      </c>
      <c r="F1639" s="8">
        <v>9791.7999999999993</v>
      </c>
      <c r="G1639" s="8">
        <v>9805</v>
      </c>
      <c r="H1639" s="8"/>
      <c r="I1639" s="8"/>
      <c r="J1639" s="8"/>
    </row>
    <row r="1640" spans="3:10" x14ac:dyDescent="0.25">
      <c r="C1640" s="5">
        <v>42514.416666666664</v>
      </c>
      <c r="D1640" s="6">
        <v>9804.5</v>
      </c>
      <c r="E1640" s="6">
        <v>9895.2000000000007</v>
      </c>
      <c r="F1640" s="6">
        <v>9771.7999999999993</v>
      </c>
      <c r="G1640" s="6">
        <v>9880.2000000000007</v>
      </c>
      <c r="H1640" s="6"/>
      <c r="I1640" s="6"/>
      <c r="J1640" s="6"/>
    </row>
    <row r="1641" spans="3:10" x14ac:dyDescent="0.25">
      <c r="C1641" s="7">
        <v>42514.458333333336</v>
      </c>
      <c r="D1641" s="8">
        <v>9878.7999999999993</v>
      </c>
      <c r="E1641" s="8">
        <v>9930.5</v>
      </c>
      <c r="F1641" s="8">
        <v>9875.5</v>
      </c>
      <c r="G1641" s="8">
        <v>9910.2000000000007</v>
      </c>
      <c r="H1641" s="8"/>
      <c r="I1641" s="8"/>
      <c r="J1641" s="8"/>
    </row>
    <row r="1642" spans="3:10" x14ac:dyDescent="0.25">
      <c r="C1642" s="5">
        <v>42514.5</v>
      </c>
      <c r="D1642" s="6">
        <v>9909</v>
      </c>
      <c r="E1642" s="6">
        <v>9934.7999999999993</v>
      </c>
      <c r="F1642" s="6">
        <v>9888.2000000000007</v>
      </c>
      <c r="G1642" s="6">
        <v>9922.7999999999993</v>
      </c>
      <c r="H1642" s="6"/>
      <c r="I1642" s="6"/>
      <c r="J1642" s="6"/>
    </row>
    <row r="1643" spans="3:10" x14ac:dyDescent="0.25">
      <c r="C1643" s="7">
        <v>42514.541666666664</v>
      </c>
      <c r="D1643" s="8">
        <v>9923</v>
      </c>
      <c r="E1643" s="8">
        <v>9952</v>
      </c>
      <c r="F1643" s="8">
        <v>9910</v>
      </c>
      <c r="G1643" s="8">
        <v>9933.5</v>
      </c>
      <c r="H1643" s="8"/>
      <c r="I1643" s="8"/>
      <c r="J1643" s="8"/>
    </row>
    <row r="1644" spans="3:10" x14ac:dyDescent="0.25">
      <c r="C1644" s="5">
        <v>42514.583333333336</v>
      </c>
      <c r="D1644" s="6">
        <v>9933.7999999999993</v>
      </c>
      <c r="E1644" s="6">
        <v>9961.2000000000007</v>
      </c>
      <c r="F1644" s="6">
        <v>9929.2000000000007</v>
      </c>
      <c r="G1644" s="6">
        <v>9951.7999999999993</v>
      </c>
      <c r="H1644" s="6"/>
      <c r="I1644" s="6"/>
      <c r="J1644" s="6"/>
    </row>
    <row r="1645" spans="3:10" x14ac:dyDescent="0.25">
      <c r="C1645" s="7">
        <v>42514.625</v>
      </c>
      <c r="D1645" s="8">
        <v>9951.5</v>
      </c>
      <c r="E1645" s="8">
        <v>10000.200000000001</v>
      </c>
      <c r="F1645" s="8">
        <v>9949</v>
      </c>
      <c r="G1645" s="8">
        <v>9992.5</v>
      </c>
      <c r="H1645" s="8"/>
      <c r="I1645" s="8"/>
      <c r="J1645" s="8"/>
    </row>
    <row r="1646" spans="3:10" x14ac:dyDescent="0.25">
      <c r="C1646" s="5">
        <v>42514.666666666664</v>
      </c>
      <c r="D1646" s="6">
        <v>9991.5</v>
      </c>
      <c r="E1646" s="6">
        <v>10036</v>
      </c>
      <c r="F1646" s="6">
        <v>9981.2000000000007</v>
      </c>
      <c r="G1646" s="6">
        <v>10020</v>
      </c>
      <c r="H1646" s="6"/>
      <c r="I1646" s="6"/>
      <c r="J1646" s="6"/>
    </row>
    <row r="1647" spans="3:10" x14ac:dyDescent="0.25">
      <c r="C1647" s="7">
        <v>42514.708333333336</v>
      </c>
      <c r="D1647" s="8">
        <v>10023</v>
      </c>
      <c r="E1647" s="8">
        <v>10076.5</v>
      </c>
      <c r="F1647" s="8">
        <v>10017.799999999999</v>
      </c>
      <c r="G1647" s="8">
        <v>10057</v>
      </c>
      <c r="H1647" s="8"/>
      <c r="I1647" s="8"/>
      <c r="J1647" s="8"/>
    </row>
    <row r="1648" spans="3:10" x14ac:dyDescent="0.25">
      <c r="C1648" s="5">
        <v>42514.75</v>
      </c>
      <c r="D1648" s="6">
        <v>10057.200000000001</v>
      </c>
      <c r="E1648" s="6">
        <v>10079.200000000001</v>
      </c>
      <c r="F1648" s="6">
        <v>10054.799999999999</v>
      </c>
      <c r="G1648" s="6">
        <v>10070.5</v>
      </c>
      <c r="H1648" s="6"/>
      <c r="I1648" s="6"/>
      <c r="J1648" s="6"/>
    </row>
    <row r="1649" spans="3:10" x14ac:dyDescent="0.25">
      <c r="C1649" s="7">
        <v>42514.791666666664</v>
      </c>
      <c r="D1649" s="8">
        <v>10069.799999999999</v>
      </c>
      <c r="E1649" s="8">
        <v>10074.5</v>
      </c>
      <c r="F1649" s="8">
        <v>10058.799999999999</v>
      </c>
      <c r="G1649" s="8">
        <v>10074</v>
      </c>
      <c r="H1649" s="8"/>
      <c r="I1649" s="8"/>
      <c r="J1649" s="8"/>
    </row>
    <row r="1650" spans="3:10" x14ac:dyDescent="0.25">
      <c r="C1650" s="5">
        <v>42514.833333333336</v>
      </c>
      <c r="D1650" s="6">
        <v>10074.5</v>
      </c>
      <c r="E1650" s="6">
        <v>10078.200000000001</v>
      </c>
      <c r="F1650" s="6">
        <v>10062</v>
      </c>
      <c r="G1650" s="6">
        <v>10066.5</v>
      </c>
      <c r="H1650" s="6"/>
      <c r="I1650" s="6"/>
      <c r="J1650" s="6"/>
    </row>
    <row r="1651" spans="3:10" x14ac:dyDescent="0.25">
      <c r="C1651" s="7">
        <v>42514.875</v>
      </c>
      <c r="D1651" s="8">
        <v>10066.200000000001</v>
      </c>
      <c r="E1651" s="8">
        <v>10079</v>
      </c>
      <c r="F1651" s="8">
        <v>10061</v>
      </c>
      <c r="G1651" s="8">
        <v>10072</v>
      </c>
      <c r="H1651" s="8"/>
      <c r="I1651" s="8"/>
      <c r="J1651" s="8"/>
    </row>
    <row r="1652" spans="3:10" x14ac:dyDescent="0.25">
      <c r="C1652" s="5">
        <v>42514.916666666664</v>
      </c>
      <c r="D1652" s="6">
        <v>10072.5</v>
      </c>
      <c r="E1652" s="6">
        <v>10124.799999999999</v>
      </c>
      <c r="F1652" s="6">
        <v>10071</v>
      </c>
      <c r="G1652" s="6">
        <v>10106.299999999999</v>
      </c>
      <c r="H1652" s="6"/>
      <c r="I1652" s="6"/>
      <c r="J1652" s="6"/>
    </row>
    <row r="1653" spans="3:10" x14ac:dyDescent="0.25">
      <c r="C1653" s="7">
        <v>42514.958333333336</v>
      </c>
      <c r="D1653" s="8">
        <v>10106</v>
      </c>
      <c r="E1653" s="8">
        <v>10124.4</v>
      </c>
      <c r="F1653" s="8">
        <v>10100.6</v>
      </c>
      <c r="G1653" s="8">
        <v>10122.9</v>
      </c>
      <c r="H1653" s="8"/>
      <c r="I1653" s="8"/>
      <c r="J1653" s="8"/>
    </row>
    <row r="1654" spans="3:10" x14ac:dyDescent="0.25">
      <c r="C1654" s="5">
        <v>42515.041666666664</v>
      </c>
      <c r="D1654" s="6">
        <v>10123.200000000001</v>
      </c>
      <c r="E1654" s="6">
        <v>10128.9</v>
      </c>
      <c r="F1654" s="6">
        <v>10110.4</v>
      </c>
      <c r="G1654" s="6">
        <v>10128.9</v>
      </c>
      <c r="H1654" s="6"/>
      <c r="I1654" s="6"/>
      <c r="J1654" s="6"/>
    </row>
    <row r="1655" spans="3:10" x14ac:dyDescent="0.25">
      <c r="C1655" s="7">
        <v>42515.083333333336</v>
      </c>
      <c r="D1655" s="8">
        <v>10129.6</v>
      </c>
      <c r="E1655" s="8">
        <v>10167.299999999999</v>
      </c>
      <c r="F1655" s="8">
        <v>10128.9</v>
      </c>
      <c r="G1655" s="8">
        <v>10164.799999999999</v>
      </c>
      <c r="H1655" s="8"/>
      <c r="I1655" s="8"/>
      <c r="J1655" s="8"/>
    </row>
    <row r="1656" spans="3:10" x14ac:dyDescent="0.25">
      <c r="C1656" s="5">
        <v>42515.125</v>
      </c>
      <c r="D1656" s="6">
        <v>10165.1</v>
      </c>
      <c r="E1656" s="6">
        <v>10166.4</v>
      </c>
      <c r="F1656" s="6">
        <v>10151.200000000001</v>
      </c>
      <c r="G1656" s="6">
        <v>10156</v>
      </c>
      <c r="H1656" s="6"/>
      <c r="I1656" s="6"/>
      <c r="J1656" s="6"/>
    </row>
    <row r="1657" spans="3:10" x14ac:dyDescent="0.25">
      <c r="C1657" s="7">
        <v>42515.166666666664</v>
      </c>
      <c r="D1657" s="8">
        <v>10155.6</v>
      </c>
      <c r="E1657" s="8">
        <v>10160.4</v>
      </c>
      <c r="F1657" s="8">
        <v>10150.9</v>
      </c>
      <c r="G1657" s="8">
        <v>10158.5</v>
      </c>
      <c r="H1657" s="8"/>
      <c r="I1657" s="8"/>
      <c r="J1657" s="8"/>
    </row>
    <row r="1658" spans="3:10" x14ac:dyDescent="0.25">
      <c r="C1658" s="5">
        <v>42515.208333333336</v>
      </c>
      <c r="D1658" s="6">
        <v>10158.799999999999</v>
      </c>
      <c r="E1658" s="6">
        <v>10159.4</v>
      </c>
      <c r="F1658" s="6">
        <v>10148.5</v>
      </c>
      <c r="G1658" s="6">
        <v>10153.9</v>
      </c>
      <c r="H1658" s="6"/>
      <c r="I1658" s="6"/>
      <c r="J1658" s="6"/>
    </row>
    <row r="1659" spans="3:10" x14ac:dyDescent="0.25">
      <c r="C1659" s="7">
        <v>42515.25</v>
      </c>
      <c r="D1659" s="8">
        <v>10153.200000000001</v>
      </c>
      <c r="E1659" s="8">
        <v>10162.5</v>
      </c>
      <c r="F1659" s="8">
        <v>10153.200000000001</v>
      </c>
      <c r="G1659" s="8">
        <v>10161.299999999999</v>
      </c>
      <c r="H1659" s="8"/>
      <c r="I1659" s="8"/>
      <c r="J1659" s="8"/>
    </row>
    <row r="1660" spans="3:10" x14ac:dyDescent="0.25">
      <c r="C1660" s="5">
        <v>42515.291666666664</v>
      </c>
      <c r="D1660" s="6">
        <v>10160.6</v>
      </c>
      <c r="E1660" s="6">
        <v>10168</v>
      </c>
      <c r="F1660" s="6">
        <v>10158.1</v>
      </c>
      <c r="G1660" s="6">
        <v>10164.299999999999</v>
      </c>
      <c r="H1660" s="6"/>
      <c r="I1660" s="6"/>
      <c r="J1660" s="6"/>
    </row>
    <row r="1661" spans="3:10" x14ac:dyDescent="0.25">
      <c r="C1661" s="7">
        <v>42515.333333333336</v>
      </c>
      <c r="D1661" s="8">
        <v>10163.9</v>
      </c>
      <c r="E1661" s="8">
        <v>10168</v>
      </c>
      <c r="F1661" s="8">
        <v>10147.6</v>
      </c>
      <c r="G1661" s="8">
        <v>10148.299999999999</v>
      </c>
      <c r="H1661" s="8"/>
      <c r="I1661" s="8"/>
      <c r="J1661" s="8"/>
    </row>
    <row r="1662" spans="3:10" x14ac:dyDescent="0.25">
      <c r="C1662" s="5">
        <v>42515.375</v>
      </c>
      <c r="D1662" s="6">
        <v>10148</v>
      </c>
      <c r="E1662" s="6">
        <v>10196.799999999999</v>
      </c>
      <c r="F1662" s="6">
        <v>10131.799999999999</v>
      </c>
      <c r="G1662" s="6">
        <v>10172</v>
      </c>
      <c r="H1662" s="6"/>
      <c r="I1662" s="6"/>
      <c r="J1662" s="6"/>
    </row>
    <row r="1663" spans="3:10" x14ac:dyDescent="0.25">
      <c r="C1663" s="7">
        <v>42515.416666666664</v>
      </c>
      <c r="D1663" s="8">
        <v>10171.5</v>
      </c>
      <c r="E1663" s="8">
        <v>10176.5</v>
      </c>
      <c r="F1663" s="8">
        <v>10130.799999999999</v>
      </c>
      <c r="G1663" s="8">
        <v>10155.799999999999</v>
      </c>
      <c r="H1663" s="8"/>
      <c r="I1663" s="8"/>
      <c r="J1663" s="8"/>
    </row>
    <row r="1664" spans="3:10" x14ac:dyDescent="0.25">
      <c r="C1664" s="5">
        <v>42515.458333333336</v>
      </c>
      <c r="D1664" s="6">
        <v>10155</v>
      </c>
      <c r="E1664" s="6">
        <v>10178.5</v>
      </c>
      <c r="F1664" s="6">
        <v>10142.799999999999</v>
      </c>
      <c r="G1664" s="6">
        <v>10174.200000000001</v>
      </c>
      <c r="H1664" s="6"/>
      <c r="I1664" s="6"/>
      <c r="J1664" s="6"/>
    </row>
    <row r="1665" spans="3:10" x14ac:dyDescent="0.25">
      <c r="C1665" s="7">
        <v>42515.5</v>
      </c>
      <c r="D1665" s="8">
        <v>10174.5</v>
      </c>
      <c r="E1665" s="8">
        <v>10221.200000000001</v>
      </c>
      <c r="F1665" s="8">
        <v>10169.5</v>
      </c>
      <c r="G1665" s="8">
        <v>10207.200000000001</v>
      </c>
      <c r="H1665" s="8"/>
      <c r="I1665" s="8"/>
      <c r="J1665" s="8"/>
    </row>
    <row r="1666" spans="3:10" x14ac:dyDescent="0.25">
      <c r="C1666" s="5">
        <v>42515.541666666664</v>
      </c>
      <c r="D1666" s="6">
        <v>10205.799999999999</v>
      </c>
      <c r="E1666" s="6">
        <v>10208</v>
      </c>
      <c r="F1666" s="6">
        <v>10177</v>
      </c>
      <c r="G1666" s="6">
        <v>10188.200000000001</v>
      </c>
      <c r="H1666" s="6"/>
      <c r="I1666" s="6"/>
      <c r="J1666" s="6"/>
    </row>
    <row r="1667" spans="3:10" x14ac:dyDescent="0.25">
      <c r="C1667" s="7">
        <v>42515.583333333336</v>
      </c>
      <c r="D1667" s="8">
        <v>10189.200000000001</v>
      </c>
      <c r="E1667" s="8">
        <v>10202.200000000001</v>
      </c>
      <c r="F1667" s="8">
        <v>10180</v>
      </c>
      <c r="G1667" s="8">
        <v>10192.200000000001</v>
      </c>
      <c r="H1667" s="8"/>
      <c r="I1667" s="8"/>
      <c r="J1667" s="8"/>
    </row>
    <row r="1668" spans="3:10" x14ac:dyDescent="0.25">
      <c r="C1668" s="5">
        <v>42515.625</v>
      </c>
      <c r="D1668" s="6">
        <v>10192.5</v>
      </c>
      <c r="E1668" s="6">
        <v>10207.200000000001</v>
      </c>
      <c r="F1668" s="6">
        <v>10184.5</v>
      </c>
      <c r="G1668" s="6">
        <v>10204.5</v>
      </c>
      <c r="H1668" s="6"/>
      <c r="I1668" s="6"/>
      <c r="J1668" s="6"/>
    </row>
    <row r="1669" spans="3:10" x14ac:dyDescent="0.25">
      <c r="C1669" s="7">
        <v>42515.666666666664</v>
      </c>
      <c r="D1669" s="8">
        <v>10204.200000000001</v>
      </c>
      <c r="E1669" s="8">
        <v>10216.200000000001</v>
      </c>
      <c r="F1669" s="8">
        <v>10175.799999999999</v>
      </c>
      <c r="G1669" s="8">
        <v>10211.799999999999</v>
      </c>
      <c r="H1669" s="8"/>
      <c r="I1669" s="8"/>
      <c r="J1669" s="8"/>
    </row>
    <row r="1670" spans="3:10" x14ac:dyDescent="0.25">
      <c r="C1670" s="5">
        <v>42515.708333333336</v>
      </c>
      <c r="D1670" s="6">
        <v>10211.5</v>
      </c>
      <c r="E1670" s="6">
        <v>10235</v>
      </c>
      <c r="F1670" s="6">
        <v>10197.5</v>
      </c>
      <c r="G1670" s="6">
        <v>10203.799999999999</v>
      </c>
      <c r="H1670" s="6"/>
      <c r="I1670" s="6"/>
      <c r="J1670" s="6"/>
    </row>
    <row r="1671" spans="3:10" x14ac:dyDescent="0.25">
      <c r="C1671" s="7">
        <v>42515.75</v>
      </c>
      <c r="D1671" s="8">
        <v>10204</v>
      </c>
      <c r="E1671" s="8">
        <v>10219.5</v>
      </c>
      <c r="F1671" s="8">
        <v>10194.799999999999</v>
      </c>
      <c r="G1671" s="8">
        <v>10209.200000000001</v>
      </c>
      <c r="H1671" s="8"/>
      <c r="I1671" s="8"/>
      <c r="J1671" s="8"/>
    </row>
    <row r="1672" spans="3:10" x14ac:dyDescent="0.25">
      <c r="C1672" s="5">
        <v>42515.791666666664</v>
      </c>
      <c r="D1672" s="6">
        <v>10209.5</v>
      </c>
      <c r="E1672" s="6">
        <v>10210.5</v>
      </c>
      <c r="F1672" s="6">
        <v>10201.200000000001</v>
      </c>
      <c r="G1672" s="6">
        <v>10206</v>
      </c>
      <c r="H1672" s="6"/>
      <c r="I1672" s="6"/>
      <c r="J1672" s="6"/>
    </row>
    <row r="1673" spans="3:10" x14ac:dyDescent="0.25">
      <c r="C1673" s="7">
        <v>42515.833333333336</v>
      </c>
      <c r="D1673" s="8">
        <v>10206.200000000001</v>
      </c>
      <c r="E1673" s="8">
        <v>10220</v>
      </c>
      <c r="F1673" s="8">
        <v>10206.200000000001</v>
      </c>
      <c r="G1673" s="8">
        <v>10211.799999999999</v>
      </c>
      <c r="H1673" s="8"/>
      <c r="I1673" s="8"/>
      <c r="J1673" s="8"/>
    </row>
    <row r="1674" spans="3:10" x14ac:dyDescent="0.25">
      <c r="C1674" s="5">
        <v>42515.875</v>
      </c>
      <c r="D1674" s="6">
        <v>10212</v>
      </c>
      <c r="E1674" s="6">
        <v>10219</v>
      </c>
      <c r="F1674" s="6">
        <v>10198.5</v>
      </c>
      <c r="G1674" s="6">
        <v>10199</v>
      </c>
      <c r="H1674" s="6"/>
      <c r="I1674" s="6"/>
      <c r="J1674" s="6"/>
    </row>
    <row r="1675" spans="3:10" x14ac:dyDescent="0.25">
      <c r="C1675" s="7">
        <v>42515.916666666664</v>
      </c>
      <c r="D1675" s="8">
        <v>10199.200000000001</v>
      </c>
      <c r="E1675" s="8">
        <v>10220</v>
      </c>
      <c r="F1675" s="8">
        <v>10197.799999999999</v>
      </c>
      <c r="G1675" s="8">
        <v>10203.6</v>
      </c>
      <c r="H1675" s="8"/>
      <c r="I1675" s="8"/>
      <c r="J1675" s="8"/>
    </row>
    <row r="1676" spans="3:10" x14ac:dyDescent="0.25">
      <c r="C1676" s="5">
        <v>42515.958333333336</v>
      </c>
      <c r="D1676" s="6">
        <v>10204.200000000001</v>
      </c>
      <c r="E1676" s="6">
        <v>10210.9</v>
      </c>
      <c r="F1676" s="6">
        <v>10195.299999999999</v>
      </c>
      <c r="G1676" s="6">
        <v>10210.299999999999</v>
      </c>
      <c r="H1676" s="6"/>
      <c r="I1676" s="6"/>
      <c r="J1676" s="6"/>
    </row>
    <row r="1677" spans="3:10" x14ac:dyDescent="0.25">
      <c r="C1677" s="7">
        <v>42516.041666666664</v>
      </c>
      <c r="D1677" s="8">
        <v>10210.6</v>
      </c>
      <c r="E1677" s="8">
        <v>10211.200000000001</v>
      </c>
      <c r="F1677" s="8">
        <v>10197.1</v>
      </c>
      <c r="G1677" s="8">
        <v>10202.1</v>
      </c>
      <c r="H1677" s="8"/>
      <c r="I1677" s="8"/>
      <c r="J1677" s="8"/>
    </row>
    <row r="1678" spans="3:10" x14ac:dyDescent="0.25">
      <c r="C1678" s="5">
        <v>42516.083333333336</v>
      </c>
      <c r="D1678" s="6">
        <v>10202.4</v>
      </c>
      <c r="E1678" s="6">
        <v>10202.700000000001</v>
      </c>
      <c r="F1678" s="6">
        <v>10185.9</v>
      </c>
      <c r="G1678" s="6">
        <v>10190</v>
      </c>
      <c r="H1678" s="6"/>
      <c r="I1678" s="6"/>
      <c r="J1678" s="6"/>
    </row>
    <row r="1679" spans="3:10" x14ac:dyDescent="0.25">
      <c r="C1679" s="7">
        <v>42516.125</v>
      </c>
      <c r="D1679" s="8">
        <v>10189.700000000001</v>
      </c>
      <c r="E1679" s="8">
        <v>10191.200000000001</v>
      </c>
      <c r="F1679" s="8">
        <v>10179.1</v>
      </c>
      <c r="G1679" s="8">
        <v>10179.4</v>
      </c>
      <c r="H1679" s="8"/>
      <c r="I1679" s="8"/>
      <c r="J1679" s="8"/>
    </row>
    <row r="1680" spans="3:10" x14ac:dyDescent="0.25">
      <c r="C1680" s="5">
        <v>42516.166666666664</v>
      </c>
      <c r="D1680" s="6">
        <v>10179.700000000001</v>
      </c>
      <c r="E1680" s="6">
        <v>10191.5</v>
      </c>
      <c r="F1680" s="6">
        <v>10175.9</v>
      </c>
      <c r="G1680" s="6">
        <v>10181.5</v>
      </c>
      <c r="H1680" s="6"/>
      <c r="I1680" s="6"/>
      <c r="J1680" s="6"/>
    </row>
    <row r="1681" spans="3:10" x14ac:dyDescent="0.25">
      <c r="C1681" s="7">
        <v>42516.208333333336</v>
      </c>
      <c r="D1681" s="8">
        <v>10181.799999999999</v>
      </c>
      <c r="E1681" s="8">
        <v>10186.200000000001</v>
      </c>
      <c r="F1681" s="8">
        <v>10177.700000000001</v>
      </c>
      <c r="G1681" s="8">
        <v>10181.5</v>
      </c>
      <c r="H1681" s="8"/>
      <c r="I1681" s="8"/>
      <c r="J1681" s="8"/>
    </row>
    <row r="1682" spans="3:10" x14ac:dyDescent="0.25">
      <c r="C1682" s="5">
        <v>42516.25</v>
      </c>
      <c r="D1682" s="6">
        <v>10181.200000000001</v>
      </c>
      <c r="E1682" s="6">
        <v>10190.9</v>
      </c>
      <c r="F1682" s="6">
        <v>10180.799999999999</v>
      </c>
      <c r="G1682" s="6">
        <v>10184.6</v>
      </c>
      <c r="H1682" s="6"/>
      <c r="I1682" s="6"/>
      <c r="J1682" s="6"/>
    </row>
    <row r="1683" spans="3:10" x14ac:dyDescent="0.25">
      <c r="C1683" s="7">
        <v>42516.291666666664</v>
      </c>
      <c r="D1683" s="8">
        <v>10184</v>
      </c>
      <c r="E1683" s="8">
        <v>10185.9</v>
      </c>
      <c r="F1683" s="8">
        <v>10177.700000000001</v>
      </c>
      <c r="G1683" s="8">
        <v>10185</v>
      </c>
      <c r="H1683" s="8"/>
      <c r="I1683" s="8"/>
      <c r="J1683" s="8"/>
    </row>
    <row r="1684" spans="3:10" x14ac:dyDescent="0.25">
      <c r="C1684" s="5">
        <v>42516.333333333336</v>
      </c>
      <c r="D1684" s="6">
        <v>10184.700000000001</v>
      </c>
      <c r="E1684" s="6">
        <v>10189.200000000001</v>
      </c>
      <c r="F1684" s="6">
        <v>10176.700000000001</v>
      </c>
      <c r="G1684" s="6">
        <v>10179.5</v>
      </c>
      <c r="H1684" s="6"/>
      <c r="I1684" s="6"/>
      <c r="J1684" s="6"/>
    </row>
    <row r="1685" spans="3:10" x14ac:dyDescent="0.25">
      <c r="C1685" s="7">
        <v>42516.375</v>
      </c>
      <c r="D1685" s="8">
        <v>10182.700000000001</v>
      </c>
      <c r="E1685" s="8">
        <v>10202.799999999999</v>
      </c>
      <c r="F1685" s="8">
        <v>10177.799999999999</v>
      </c>
      <c r="G1685" s="8">
        <v>10197.200000000001</v>
      </c>
      <c r="H1685" s="8"/>
      <c r="I1685" s="8"/>
      <c r="J1685" s="8"/>
    </row>
    <row r="1686" spans="3:10" x14ac:dyDescent="0.25">
      <c r="C1686" s="5">
        <v>42516.416666666664</v>
      </c>
      <c r="D1686" s="6">
        <v>10197</v>
      </c>
      <c r="E1686" s="6">
        <v>10270.200000000001</v>
      </c>
      <c r="F1686" s="6">
        <v>10194.200000000001</v>
      </c>
      <c r="G1686" s="6">
        <v>10259.5</v>
      </c>
      <c r="H1686" s="6"/>
      <c r="I1686" s="6"/>
      <c r="J1686" s="6"/>
    </row>
    <row r="1687" spans="3:10" x14ac:dyDescent="0.25">
      <c r="C1687" s="7">
        <v>42516.458333333336</v>
      </c>
      <c r="D1687" s="8">
        <v>10259.200000000001</v>
      </c>
      <c r="E1687" s="8">
        <v>10267</v>
      </c>
      <c r="F1687" s="8">
        <v>10216.5</v>
      </c>
      <c r="G1687" s="8">
        <v>10219</v>
      </c>
      <c r="H1687" s="8"/>
      <c r="I1687" s="8"/>
      <c r="J1687" s="8"/>
    </row>
    <row r="1688" spans="3:10" x14ac:dyDescent="0.25">
      <c r="C1688" s="5">
        <v>42516.5</v>
      </c>
      <c r="D1688" s="6">
        <v>10218.799999999999</v>
      </c>
      <c r="E1688" s="6">
        <v>10248</v>
      </c>
      <c r="F1688" s="6">
        <v>10216.200000000001</v>
      </c>
      <c r="G1688" s="6">
        <v>10240.799999999999</v>
      </c>
      <c r="H1688" s="6"/>
      <c r="I1688" s="6"/>
      <c r="J1688" s="6"/>
    </row>
    <row r="1689" spans="3:10" x14ac:dyDescent="0.25">
      <c r="C1689" s="7">
        <v>42516.541666666664</v>
      </c>
      <c r="D1689" s="8">
        <v>10240.5</v>
      </c>
      <c r="E1689" s="8">
        <v>10267.5</v>
      </c>
      <c r="F1689" s="8">
        <v>10240</v>
      </c>
      <c r="G1689" s="8">
        <v>10257</v>
      </c>
      <c r="H1689" s="8"/>
      <c r="I1689" s="8"/>
      <c r="J1689" s="8"/>
    </row>
    <row r="1690" spans="3:10" x14ac:dyDescent="0.25">
      <c r="C1690" s="5">
        <v>42516.583333333336</v>
      </c>
      <c r="D1690" s="6">
        <v>10256.5</v>
      </c>
      <c r="E1690" s="6">
        <v>10289.799999999999</v>
      </c>
      <c r="F1690" s="6">
        <v>10240.799999999999</v>
      </c>
      <c r="G1690" s="6">
        <v>10281.5</v>
      </c>
      <c r="H1690" s="6"/>
      <c r="I1690" s="6"/>
      <c r="J1690" s="6"/>
    </row>
    <row r="1691" spans="3:10" x14ac:dyDescent="0.25">
      <c r="C1691" s="7">
        <v>42516.625</v>
      </c>
      <c r="D1691" s="8">
        <v>10282</v>
      </c>
      <c r="E1691" s="8">
        <v>10284</v>
      </c>
      <c r="F1691" s="8">
        <v>10259.5</v>
      </c>
      <c r="G1691" s="8">
        <v>10265.200000000001</v>
      </c>
      <c r="H1691" s="8"/>
      <c r="I1691" s="8"/>
      <c r="J1691" s="8"/>
    </row>
    <row r="1692" spans="3:10" x14ac:dyDescent="0.25">
      <c r="C1692" s="5">
        <v>42516.666666666664</v>
      </c>
      <c r="D1692" s="6">
        <v>10265.5</v>
      </c>
      <c r="E1692" s="6">
        <v>10280.5</v>
      </c>
      <c r="F1692" s="6">
        <v>10248.200000000001</v>
      </c>
      <c r="G1692" s="6">
        <v>10251.5</v>
      </c>
      <c r="H1692" s="6"/>
      <c r="I1692" s="6"/>
      <c r="J1692" s="6"/>
    </row>
    <row r="1693" spans="3:10" x14ac:dyDescent="0.25">
      <c r="C1693" s="7">
        <v>42516.708333333336</v>
      </c>
      <c r="D1693" s="8">
        <v>10253.200000000001</v>
      </c>
      <c r="E1693" s="8">
        <v>10285.200000000001</v>
      </c>
      <c r="F1693" s="8">
        <v>10252.5</v>
      </c>
      <c r="G1693" s="8">
        <v>10260.5</v>
      </c>
      <c r="H1693" s="8"/>
      <c r="I1693" s="8"/>
      <c r="J1693" s="8"/>
    </row>
    <row r="1694" spans="3:10" x14ac:dyDescent="0.25">
      <c r="C1694" s="5">
        <v>42516.75</v>
      </c>
      <c r="D1694" s="6">
        <v>10259.5</v>
      </c>
      <c r="E1694" s="6">
        <v>10279</v>
      </c>
      <c r="F1694" s="6">
        <v>10252.5</v>
      </c>
      <c r="G1694" s="6">
        <v>10263.200000000001</v>
      </c>
      <c r="H1694" s="6"/>
      <c r="I1694" s="6"/>
      <c r="J1694" s="6"/>
    </row>
    <row r="1695" spans="3:10" x14ac:dyDescent="0.25">
      <c r="C1695" s="7">
        <v>42516.791666666664</v>
      </c>
      <c r="D1695" s="8">
        <v>10263</v>
      </c>
      <c r="E1695" s="8">
        <v>10267</v>
      </c>
      <c r="F1695" s="8">
        <v>10253.799999999999</v>
      </c>
      <c r="G1695" s="8">
        <v>10256.799999999999</v>
      </c>
      <c r="H1695" s="8"/>
      <c r="I1695" s="8"/>
      <c r="J1695" s="8"/>
    </row>
    <row r="1696" spans="3:10" x14ac:dyDescent="0.25">
      <c r="C1696" s="5">
        <v>42516.833333333336</v>
      </c>
      <c r="D1696" s="6">
        <v>10256.5</v>
      </c>
      <c r="E1696" s="6">
        <v>10266.200000000001</v>
      </c>
      <c r="F1696" s="6">
        <v>10254</v>
      </c>
      <c r="G1696" s="6">
        <v>10263</v>
      </c>
      <c r="H1696" s="6"/>
      <c r="I1696" s="6"/>
      <c r="J1696" s="6"/>
    </row>
    <row r="1697" spans="3:10" x14ac:dyDescent="0.25">
      <c r="C1697" s="7">
        <v>42516.875</v>
      </c>
      <c r="D1697" s="8">
        <v>10263.200000000001</v>
      </c>
      <c r="E1697" s="8">
        <v>10268.799999999999</v>
      </c>
      <c r="F1697" s="8">
        <v>10260.5</v>
      </c>
      <c r="G1697" s="8">
        <v>10264.799999999999</v>
      </c>
      <c r="H1697" s="8"/>
      <c r="I1697" s="8"/>
      <c r="J1697" s="8"/>
    </row>
    <row r="1698" spans="3:10" x14ac:dyDescent="0.25">
      <c r="C1698" s="5">
        <v>42516.916666666664</v>
      </c>
      <c r="D1698" s="6">
        <v>10265</v>
      </c>
      <c r="E1698" s="6">
        <v>10272.5</v>
      </c>
      <c r="F1698" s="6">
        <v>10260.200000000001</v>
      </c>
      <c r="G1698" s="6">
        <v>10264.6</v>
      </c>
      <c r="H1698" s="6"/>
      <c r="I1698" s="6"/>
      <c r="J1698" s="6"/>
    </row>
    <row r="1699" spans="3:10" x14ac:dyDescent="0.25">
      <c r="C1699" s="7">
        <v>42516.958333333336</v>
      </c>
      <c r="D1699" s="8">
        <v>10265</v>
      </c>
      <c r="E1699" s="8">
        <v>10297.9</v>
      </c>
      <c r="F1699" s="8">
        <v>10261.5</v>
      </c>
      <c r="G1699" s="8">
        <v>10295.5</v>
      </c>
      <c r="H1699" s="8"/>
      <c r="I1699" s="8"/>
      <c r="J1699" s="8"/>
    </row>
    <row r="1700" spans="3:10" x14ac:dyDescent="0.25">
      <c r="C1700" s="5">
        <v>42517.041666666664</v>
      </c>
      <c r="D1700" s="6">
        <v>10295.1</v>
      </c>
      <c r="E1700" s="6">
        <v>10296.1</v>
      </c>
      <c r="F1700" s="6">
        <v>10289.299999999999</v>
      </c>
      <c r="G1700" s="6">
        <v>10293.5</v>
      </c>
      <c r="H1700" s="6"/>
      <c r="I1700" s="6"/>
      <c r="J1700" s="6"/>
    </row>
    <row r="1701" spans="3:10" x14ac:dyDescent="0.25">
      <c r="C1701" s="7">
        <v>42517.083333333336</v>
      </c>
      <c r="D1701" s="8">
        <v>10293.1</v>
      </c>
      <c r="E1701" s="8">
        <v>10307.700000000001</v>
      </c>
      <c r="F1701" s="8">
        <v>10292.5</v>
      </c>
      <c r="G1701" s="8">
        <v>10306.299999999999</v>
      </c>
      <c r="H1701" s="8"/>
      <c r="I1701" s="8"/>
      <c r="J1701" s="8"/>
    </row>
    <row r="1702" spans="3:10" x14ac:dyDescent="0.25">
      <c r="C1702" s="5">
        <v>42517.125</v>
      </c>
      <c r="D1702" s="6">
        <v>10305.9</v>
      </c>
      <c r="E1702" s="6">
        <v>10312.1</v>
      </c>
      <c r="F1702" s="6">
        <v>10302.1</v>
      </c>
      <c r="G1702" s="6">
        <v>10312.1</v>
      </c>
      <c r="H1702" s="6"/>
      <c r="I1702" s="6"/>
      <c r="J1702" s="6"/>
    </row>
    <row r="1703" spans="3:10" x14ac:dyDescent="0.25">
      <c r="C1703" s="7">
        <v>42517.166666666664</v>
      </c>
      <c r="D1703" s="8">
        <v>10312.5</v>
      </c>
      <c r="E1703" s="8">
        <v>10317.9</v>
      </c>
      <c r="F1703" s="8">
        <v>10294.1</v>
      </c>
      <c r="G1703" s="8">
        <v>10299.9</v>
      </c>
      <c r="H1703" s="8"/>
      <c r="I1703" s="8"/>
      <c r="J1703" s="8"/>
    </row>
    <row r="1704" spans="3:10" x14ac:dyDescent="0.25">
      <c r="C1704" s="5">
        <v>42517.208333333336</v>
      </c>
      <c r="D1704" s="6">
        <v>10299.299999999999</v>
      </c>
      <c r="E1704" s="6">
        <v>10301.5</v>
      </c>
      <c r="F1704" s="6">
        <v>10293.299999999999</v>
      </c>
      <c r="G1704" s="6">
        <v>10293.700000000001</v>
      </c>
      <c r="H1704" s="6"/>
      <c r="I1704" s="6"/>
      <c r="J1704" s="6"/>
    </row>
    <row r="1705" spans="3:10" x14ac:dyDescent="0.25">
      <c r="C1705" s="7">
        <v>42517.25</v>
      </c>
      <c r="D1705" s="8">
        <v>10293.9</v>
      </c>
      <c r="E1705" s="8">
        <v>10301.299999999999</v>
      </c>
      <c r="F1705" s="8">
        <v>10293.299999999999</v>
      </c>
      <c r="G1705" s="8">
        <v>10300.9</v>
      </c>
      <c r="H1705" s="8"/>
      <c r="I1705" s="8"/>
      <c r="J1705" s="8"/>
    </row>
    <row r="1706" spans="3:10" x14ac:dyDescent="0.25">
      <c r="C1706" s="5">
        <v>42517.291666666664</v>
      </c>
      <c r="D1706" s="6">
        <v>10300.700000000001</v>
      </c>
      <c r="E1706" s="6">
        <v>10303.5</v>
      </c>
      <c r="F1706" s="6">
        <v>10286.5</v>
      </c>
      <c r="G1706" s="6">
        <v>10288.1</v>
      </c>
      <c r="H1706" s="6"/>
      <c r="I1706" s="6"/>
      <c r="J1706" s="6"/>
    </row>
    <row r="1707" spans="3:10" x14ac:dyDescent="0.25">
      <c r="C1707" s="7">
        <v>42517.333333333336</v>
      </c>
      <c r="D1707" s="8">
        <v>10287.700000000001</v>
      </c>
      <c r="E1707" s="8">
        <v>10293.1</v>
      </c>
      <c r="F1707" s="8">
        <v>10281.700000000001</v>
      </c>
      <c r="G1707" s="8">
        <v>10282.1</v>
      </c>
      <c r="H1707" s="8"/>
      <c r="I1707" s="8"/>
      <c r="J1707" s="8"/>
    </row>
    <row r="1708" spans="3:10" x14ac:dyDescent="0.25">
      <c r="C1708" s="5">
        <v>42517.375</v>
      </c>
      <c r="D1708" s="6">
        <v>10286.200000000001</v>
      </c>
      <c r="E1708" s="6">
        <v>10294.799999999999</v>
      </c>
      <c r="F1708" s="6">
        <v>10261.5</v>
      </c>
      <c r="G1708" s="6">
        <v>10262.5</v>
      </c>
      <c r="H1708" s="6"/>
      <c r="I1708" s="6"/>
      <c r="J1708" s="6"/>
    </row>
    <row r="1709" spans="3:10" x14ac:dyDescent="0.25">
      <c r="C1709" s="7">
        <v>42517.416666666664</v>
      </c>
      <c r="D1709" s="8">
        <v>10261.5</v>
      </c>
      <c r="E1709" s="8">
        <v>10272</v>
      </c>
      <c r="F1709" s="8">
        <v>10242.200000000001</v>
      </c>
      <c r="G1709" s="8">
        <v>10254.200000000001</v>
      </c>
      <c r="H1709" s="8"/>
      <c r="I1709" s="8"/>
      <c r="J1709" s="8"/>
    </row>
    <row r="1710" spans="3:10" x14ac:dyDescent="0.25">
      <c r="C1710" s="5">
        <v>42517.458333333336</v>
      </c>
      <c r="D1710" s="6">
        <v>10254.799999999999</v>
      </c>
      <c r="E1710" s="6">
        <v>10263.799999999999</v>
      </c>
      <c r="F1710" s="6">
        <v>10246.799999999999</v>
      </c>
      <c r="G1710" s="6">
        <v>10251</v>
      </c>
      <c r="H1710" s="6"/>
      <c r="I1710" s="6"/>
      <c r="J1710" s="6"/>
    </row>
    <row r="1711" spans="3:10" x14ac:dyDescent="0.25">
      <c r="C1711" s="7">
        <v>42517.5</v>
      </c>
      <c r="D1711" s="8">
        <v>10250.799999999999</v>
      </c>
      <c r="E1711" s="8">
        <v>10294.200000000001</v>
      </c>
      <c r="F1711" s="8">
        <v>10244.5</v>
      </c>
      <c r="G1711" s="8">
        <v>10281.799999999999</v>
      </c>
      <c r="H1711" s="8"/>
      <c r="I1711" s="8"/>
      <c r="J1711" s="8"/>
    </row>
    <row r="1712" spans="3:10" x14ac:dyDescent="0.25">
      <c r="C1712" s="5">
        <v>42517.541666666664</v>
      </c>
      <c r="D1712" s="6">
        <v>10281.5</v>
      </c>
      <c r="E1712" s="6">
        <v>10293.200000000001</v>
      </c>
      <c r="F1712" s="6">
        <v>10272.200000000001</v>
      </c>
      <c r="G1712" s="6">
        <v>10287</v>
      </c>
      <c r="H1712" s="6"/>
      <c r="I1712" s="6"/>
      <c r="J1712" s="6"/>
    </row>
    <row r="1713" spans="3:10" x14ac:dyDescent="0.25">
      <c r="C1713" s="7">
        <v>42517.583333333336</v>
      </c>
      <c r="D1713" s="8">
        <v>10287.799999999999</v>
      </c>
      <c r="E1713" s="8">
        <v>10307.200000000001</v>
      </c>
      <c r="F1713" s="8">
        <v>10284.200000000001</v>
      </c>
      <c r="G1713" s="8">
        <v>10289.200000000001</v>
      </c>
      <c r="H1713" s="8"/>
      <c r="I1713" s="8"/>
      <c r="J1713" s="8"/>
    </row>
    <row r="1714" spans="3:10" x14ac:dyDescent="0.25">
      <c r="C1714" s="5">
        <v>42517.625</v>
      </c>
      <c r="D1714" s="6">
        <v>10289</v>
      </c>
      <c r="E1714" s="6">
        <v>10294.799999999999</v>
      </c>
      <c r="F1714" s="6">
        <v>10275.5</v>
      </c>
      <c r="G1714" s="6">
        <v>10276.799999999999</v>
      </c>
      <c r="H1714" s="6"/>
      <c r="I1714" s="6"/>
      <c r="J1714" s="6"/>
    </row>
    <row r="1715" spans="3:10" x14ac:dyDescent="0.25">
      <c r="C1715" s="7">
        <v>42517.666666666664</v>
      </c>
      <c r="D1715" s="8">
        <v>10276.5</v>
      </c>
      <c r="E1715" s="8">
        <v>10297.200000000001</v>
      </c>
      <c r="F1715" s="8">
        <v>10268.799999999999</v>
      </c>
      <c r="G1715" s="8">
        <v>10286.799999999999</v>
      </c>
      <c r="H1715" s="8"/>
      <c r="I1715" s="8"/>
      <c r="J1715" s="8"/>
    </row>
    <row r="1716" spans="3:10" x14ac:dyDescent="0.25">
      <c r="C1716" s="5">
        <v>42517.708333333336</v>
      </c>
      <c r="D1716" s="6">
        <v>10287</v>
      </c>
      <c r="E1716" s="6">
        <v>10300.200000000001</v>
      </c>
      <c r="F1716" s="6">
        <v>10270.200000000001</v>
      </c>
      <c r="G1716" s="6">
        <v>10271</v>
      </c>
      <c r="H1716" s="6"/>
      <c r="I1716" s="6"/>
      <c r="J1716" s="6"/>
    </row>
    <row r="1717" spans="3:10" x14ac:dyDescent="0.25">
      <c r="C1717" s="7">
        <v>42517.75</v>
      </c>
      <c r="D1717" s="8">
        <v>10270.5</v>
      </c>
      <c r="E1717" s="8">
        <v>10290.200000000001</v>
      </c>
      <c r="F1717" s="8">
        <v>10252.200000000001</v>
      </c>
      <c r="G1717" s="8">
        <v>10279</v>
      </c>
      <c r="H1717" s="8"/>
      <c r="I1717" s="8"/>
      <c r="J1717" s="8"/>
    </row>
    <row r="1718" spans="3:10" x14ac:dyDescent="0.25">
      <c r="C1718" s="5">
        <v>42517.791666666664</v>
      </c>
      <c r="D1718" s="6">
        <v>10279.200000000001</v>
      </c>
      <c r="E1718" s="6">
        <v>10282.799999999999</v>
      </c>
      <c r="F1718" s="6">
        <v>10276</v>
      </c>
      <c r="G1718" s="6">
        <v>10276.799999999999</v>
      </c>
      <c r="H1718" s="6"/>
      <c r="I1718" s="6"/>
      <c r="J1718" s="6"/>
    </row>
    <row r="1719" spans="3:10" x14ac:dyDescent="0.25">
      <c r="C1719" s="7">
        <v>42517.833333333336</v>
      </c>
      <c r="D1719" s="8">
        <v>10276.5</v>
      </c>
      <c r="E1719" s="8">
        <v>10281.5</v>
      </c>
      <c r="F1719" s="8">
        <v>10262.5</v>
      </c>
      <c r="G1719" s="8">
        <v>10268.5</v>
      </c>
      <c r="H1719" s="8"/>
      <c r="I1719" s="8"/>
      <c r="J1719" s="8"/>
    </row>
    <row r="1720" spans="3:10" x14ac:dyDescent="0.25">
      <c r="C1720" s="5">
        <v>42517.875</v>
      </c>
      <c r="D1720" s="6">
        <v>10268.200000000001</v>
      </c>
      <c r="E1720" s="6">
        <v>10289</v>
      </c>
      <c r="F1720" s="6">
        <v>10263.799999999999</v>
      </c>
      <c r="G1720" s="6">
        <v>10286.200000000001</v>
      </c>
      <c r="H1720" s="6"/>
      <c r="I1720" s="6"/>
      <c r="J1720" s="6"/>
    </row>
    <row r="1721" spans="3:10" x14ac:dyDescent="0.25">
      <c r="C1721" s="7">
        <v>42517.916666666664</v>
      </c>
      <c r="D1721" s="8">
        <v>10286</v>
      </c>
      <c r="E1721" s="8">
        <v>10300.4</v>
      </c>
      <c r="F1721" s="8">
        <v>10280.5</v>
      </c>
      <c r="G1721" s="8">
        <v>10300.1</v>
      </c>
      <c r="H1721" s="8"/>
      <c r="I1721" s="8"/>
      <c r="J1721" s="8"/>
    </row>
    <row r="1722" spans="3:10" x14ac:dyDescent="0.25">
      <c r="C1722" s="5">
        <v>42520.041666666664</v>
      </c>
      <c r="D1722" s="6">
        <v>10306.200000000001</v>
      </c>
      <c r="E1722" s="6">
        <v>10331.1</v>
      </c>
      <c r="F1722" s="6">
        <v>10303</v>
      </c>
      <c r="G1722" s="6">
        <v>10329.799999999999</v>
      </c>
      <c r="H1722" s="6"/>
      <c r="I1722" s="6"/>
      <c r="J1722" s="6"/>
    </row>
    <row r="1723" spans="3:10" x14ac:dyDescent="0.25">
      <c r="C1723" s="7">
        <v>42520.083333333336</v>
      </c>
      <c r="D1723" s="8">
        <v>10330.1</v>
      </c>
      <c r="E1723" s="8">
        <v>10346.1</v>
      </c>
      <c r="F1723" s="8">
        <v>10328.799999999999</v>
      </c>
      <c r="G1723" s="8">
        <v>10339.299999999999</v>
      </c>
      <c r="H1723" s="8"/>
      <c r="I1723" s="8"/>
      <c r="J1723" s="8"/>
    </row>
    <row r="1724" spans="3:10" x14ac:dyDescent="0.25">
      <c r="C1724" s="5">
        <v>42520.125</v>
      </c>
      <c r="D1724" s="6">
        <v>10338.700000000001</v>
      </c>
      <c r="E1724" s="6">
        <v>10341.299999999999</v>
      </c>
      <c r="F1724" s="6">
        <v>10331.299999999999</v>
      </c>
      <c r="G1724" s="6">
        <v>10332.700000000001</v>
      </c>
      <c r="H1724" s="6"/>
      <c r="I1724" s="6"/>
      <c r="J1724" s="6"/>
    </row>
    <row r="1725" spans="3:10" x14ac:dyDescent="0.25">
      <c r="C1725" s="7">
        <v>42520.166666666664</v>
      </c>
      <c r="D1725" s="8">
        <v>10332.299999999999</v>
      </c>
      <c r="E1725" s="8">
        <v>10340.1</v>
      </c>
      <c r="F1725" s="8">
        <v>10323.1</v>
      </c>
      <c r="G1725" s="8">
        <v>10334</v>
      </c>
      <c r="H1725" s="8"/>
      <c r="I1725" s="8"/>
      <c r="J1725" s="8"/>
    </row>
    <row r="1726" spans="3:10" x14ac:dyDescent="0.25">
      <c r="C1726" s="5">
        <v>42520.208333333336</v>
      </c>
      <c r="D1726" s="6">
        <v>10334.299999999999</v>
      </c>
      <c r="E1726" s="6">
        <v>10349.299999999999</v>
      </c>
      <c r="F1726" s="6">
        <v>10333.700000000001</v>
      </c>
      <c r="G1726" s="6">
        <v>10349.299999999999</v>
      </c>
      <c r="H1726" s="6"/>
      <c r="I1726" s="6"/>
      <c r="J1726" s="6"/>
    </row>
    <row r="1727" spans="3:10" x14ac:dyDescent="0.25">
      <c r="C1727" s="7">
        <v>42520.25</v>
      </c>
      <c r="D1727" s="8">
        <v>10349.6</v>
      </c>
      <c r="E1727" s="8">
        <v>10350.6</v>
      </c>
      <c r="F1727" s="8">
        <v>10344.299999999999</v>
      </c>
      <c r="G1727" s="8">
        <v>10345</v>
      </c>
      <c r="H1727" s="8"/>
      <c r="I1727" s="8"/>
      <c r="J1727" s="8"/>
    </row>
    <row r="1728" spans="3:10" x14ac:dyDescent="0.25">
      <c r="C1728" s="5">
        <v>42520.291666666664</v>
      </c>
      <c r="D1728" s="6">
        <v>10345.700000000001</v>
      </c>
      <c r="E1728" s="6">
        <v>10346.299999999999</v>
      </c>
      <c r="F1728" s="6">
        <v>10338.5</v>
      </c>
      <c r="G1728" s="6">
        <v>10342.299999999999</v>
      </c>
      <c r="H1728" s="6"/>
      <c r="I1728" s="6"/>
      <c r="J1728" s="6"/>
    </row>
    <row r="1729" spans="3:10" x14ac:dyDescent="0.25">
      <c r="C1729" s="7">
        <v>42520.333333333336</v>
      </c>
      <c r="D1729" s="8">
        <v>10342</v>
      </c>
      <c r="E1729" s="8">
        <v>10343.700000000001</v>
      </c>
      <c r="F1729" s="8">
        <v>10327.4</v>
      </c>
      <c r="G1729" s="8">
        <v>10328.4</v>
      </c>
      <c r="H1729" s="8"/>
      <c r="I1729" s="8"/>
      <c r="J1729" s="8"/>
    </row>
    <row r="1730" spans="3:10" x14ac:dyDescent="0.25">
      <c r="C1730" s="5">
        <v>42520.375</v>
      </c>
      <c r="D1730" s="6">
        <v>10328.1</v>
      </c>
      <c r="E1730" s="6">
        <v>10343.5</v>
      </c>
      <c r="F1730" s="6">
        <v>10294.700000000001</v>
      </c>
      <c r="G1730" s="6">
        <v>10314.200000000001</v>
      </c>
      <c r="H1730" s="6"/>
      <c r="I1730" s="6"/>
      <c r="J1730" s="6"/>
    </row>
    <row r="1731" spans="3:10" x14ac:dyDescent="0.25">
      <c r="C1731" s="7">
        <v>42520.416666666664</v>
      </c>
      <c r="D1731" s="8">
        <v>10314</v>
      </c>
      <c r="E1731" s="8">
        <v>10335</v>
      </c>
      <c r="F1731" s="8">
        <v>10284.799999999999</v>
      </c>
      <c r="G1731" s="8">
        <v>10318.799999999999</v>
      </c>
      <c r="H1731" s="8"/>
      <c r="I1731" s="8"/>
      <c r="J1731" s="8"/>
    </row>
    <row r="1732" spans="3:10" x14ac:dyDescent="0.25">
      <c r="C1732" s="5">
        <v>42520.458333333336</v>
      </c>
      <c r="D1732" s="6">
        <v>10320</v>
      </c>
      <c r="E1732" s="6">
        <v>10324.200000000001</v>
      </c>
      <c r="F1732" s="6">
        <v>10291</v>
      </c>
      <c r="G1732" s="6">
        <v>10303</v>
      </c>
      <c r="H1732" s="6"/>
      <c r="I1732" s="6"/>
      <c r="J1732" s="6"/>
    </row>
    <row r="1733" spans="3:10" x14ac:dyDescent="0.25">
      <c r="C1733" s="7">
        <v>42520.5</v>
      </c>
      <c r="D1733" s="8">
        <v>10302.799999999999</v>
      </c>
      <c r="E1733" s="8">
        <v>10320.200000000001</v>
      </c>
      <c r="F1733" s="8">
        <v>10297.200000000001</v>
      </c>
      <c r="G1733" s="8">
        <v>10311.799999999999</v>
      </c>
      <c r="H1733" s="8"/>
      <c r="I1733" s="8"/>
      <c r="J1733" s="8"/>
    </row>
    <row r="1734" spans="3:10" x14ac:dyDescent="0.25">
      <c r="C1734" s="5">
        <v>42520.541666666664</v>
      </c>
      <c r="D1734" s="6">
        <v>10312.200000000001</v>
      </c>
      <c r="E1734" s="6">
        <v>10322.200000000001</v>
      </c>
      <c r="F1734" s="6">
        <v>10310.200000000001</v>
      </c>
      <c r="G1734" s="6">
        <v>10318.799999999999</v>
      </c>
      <c r="H1734" s="6"/>
      <c r="I1734" s="6"/>
      <c r="J1734" s="6"/>
    </row>
    <row r="1735" spans="3:10" x14ac:dyDescent="0.25">
      <c r="C1735" s="7">
        <v>42520.583333333336</v>
      </c>
      <c r="D1735" s="8">
        <v>10319.200000000001</v>
      </c>
      <c r="E1735" s="8">
        <v>10331.5</v>
      </c>
      <c r="F1735" s="8">
        <v>10312.200000000001</v>
      </c>
      <c r="G1735" s="8">
        <v>10320.5</v>
      </c>
      <c r="H1735" s="8"/>
      <c r="I1735" s="8"/>
      <c r="J1735" s="8"/>
    </row>
    <row r="1736" spans="3:10" x14ac:dyDescent="0.25">
      <c r="C1736" s="5">
        <v>42520.625</v>
      </c>
      <c r="D1736" s="6">
        <v>10320.799999999999</v>
      </c>
      <c r="E1736" s="6">
        <v>10332.799999999999</v>
      </c>
      <c r="F1736" s="6">
        <v>10316.799999999999</v>
      </c>
      <c r="G1736" s="6">
        <v>10321</v>
      </c>
      <c r="H1736" s="6"/>
      <c r="I1736" s="6"/>
      <c r="J1736" s="6"/>
    </row>
    <row r="1737" spans="3:10" x14ac:dyDescent="0.25">
      <c r="C1737" s="7">
        <v>42520.666666666664</v>
      </c>
      <c r="D1737" s="8">
        <v>10321.799999999999</v>
      </c>
      <c r="E1737" s="8">
        <v>10329.200000000001</v>
      </c>
      <c r="F1737" s="8">
        <v>10318</v>
      </c>
      <c r="G1737" s="8">
        <v>10327</v>
      </c>
      <c r="H1737" s="8"/>
      <c r="I1737" s="8"/>
      <c r="J1737" s="8"/>
    </row>
    <row r="1738" spans="3:10" x14ac:dyDescent="0.25">
      <c r="C1738" s="5">
        <v>42520.708333333336</v>
      </c>
      <c r="D1738" s="6">
        <v>10326.799999999999</v>
      </c>
      <c r="E1738" s="6">
        <v>10339.799999999999</v>
      </c>
      <c r="F1738" s="6">
        <v>10325.200000000001</v>
      </c>
      <c r="G1738" s="6">
        <v>10331.5</v>
      </c>
      <c r="H1738" s="6"/>
      <c r="I1738" s="6"/>
      <c r="J1738" s="6"/>
    </row>
    <row r="1739" spans="3:10" x14ac:dyDescent="0.25">
      <c r="C1739" s="7">
        <v>42520.75</v>
      </c>
      <c r="D1739" s="8">
        <v>10331.799999999999</v>
      </c>
      <c r="E1739" s="8">
        <v>10341</v>
      </c>
      <c r="F1739" s="8">
        <v>10326</v>
      </c>
      <c r="G1739" s="8">
        <v>10333.799999999999</v>
      </c>
      <c r="H1739" s="8"/>
      <c r="I1739" s="8"/>
      <c r="J1739" s="8"/>
    </row>
    <row r="1740" spans="3:10" x14ac:dyDescent="0.25">
      <c r="C1740" s="5">
        <v>42520.791666666664</v>
      </c>
      <c r="D1740" s="6">
        <v>10333.5</v>
      </c>
      <c r="E1740" s="6">
        <v>10335</v>
      </c>
      <c r="F1740" s="6">
        <v>10329.799999999999</v>
      </c>
      <c r="G1740" s="6">
        <v>10330</v>
      </c>
      <c r="H1740" s="6"/>
      <c r="I1740" s="6"/>
      <c r="J1740" s="6"/>
    </row>
    <row r="1741" spans="3:10" x14ac:dyDescent="0.25">
      <c r="C1741" s="7">
        <v>42520.833333333336</v>
      </c>
      <c r="D1741" s="8">
        <v>10330.200000000001</v>
      </c>
      <c r="E1741" s="8">
        <v>10334.200000000001</v>
      </c>
      <c r="F1741" s="8">
        <v>10329</v>
      </c>
      <c r="G1741" s="8">
        <v>10329.799999999999</v>
      </c>
      <c r="H1741" s="8"/>
      <c r="I1741" s="8"/>
      <c r="J1741" s="8"/>
    </row>
    <row r="1742" spans="3:10" x14ac:dyDescent="0.25">
      <c r="C1742" s="5">
        <v>42520.875</v>
      </c>
      <c r="D1742" s="6">
        <v>10330</v>
      </c>
      <c r="E1742" s="6">
        <v>10331.200000000001</v>
      </c>
      <c r="F1742" s="6">
        <v>10326.799999999999</v>
      </c>
      <c r="G1742" s="6">
        <v>10330.5</v>
      </c>
      <c r="H1742" s="6"/>
      <c r="I1742" s="6"/>
      <c r="J1742" s="6"/>
    </row>
    <row r="1743" spans="3:10" x14ac:dyDescent="0.25">
      <c r="C1743" s="7">
        <v>42520.916666666664</v>
      </c>
      <c r="D1743" s="8">
        <v>10331.200000000001</v>
      </c>
      <c r="E1743" s="8">
        <v>10348.799999999999</v>
      </c>
      <c r="F1743" s="8">
        <v>10331</v>
      </c>
      <c r="G1743" s="8">
        <v>10344.200000000001</v>
      </c>
      <c r="H1743" s="8"/>
      <c r="I1743" s="8"/>
      <c r="J1743" s="8"/>
    </row>
    <row r="1744" spans="3:10" x14ac:dyDescent="0.25">
      <c r="C1744" s="5">
        <v>42521.041666666664</v>
      </c>
      <c r="D1744" s="6">
        <v>10339.1</v>
      </c>
      <c r="E1744" s="6">
        <v>10340.700000000001</v>
      </c>
      <c r="F1744" s="6">
        <v>10323.5</v>
      </c>
      <c r="G1744" s="6">
        <v>10328.299999999999</v>
      </c>
      <c r="H1744" s="6"/>
      <c r="I1744" s="6"/>
      <c r="J1744" s="6"/>
    </row>
    <row r="1745" spans="3:10" x14ac:dyDescent="0.25">
      <c r="C1745" s="7">
        <v>42521.083333333336</v>
      </c>
      <c r="D1745" s="8">
        <v>10328.1</v>
      </c>
      <c r="E1745" s="8">
        <v>10337.9</v>
      </c>
      <c r="F1745" s="8">
        <v>10328.1</v>
      </c>
      <c r="G1745" s="8">
        <v>10337.9</v>
      </c>
      <c r="H1745" s="8"/>
      <c r="I1745" s="8"/>
      <c r="J1745" s="8"/>
    </row>
    <row r="1746" spans="3:10" x14ac:dyDescent="0.25">
      <c r="C1746" s="5">
        <v>42521.125</v>
      </c>
      <c r="D1746" s="6">
        <v>10336.5</v>
      </c>
      <c r="E1746" s="6">
        <v>10339.299999999999</v>
      </c>
      <c r="F1746" s="6">
        <v>10330.700000000001</v>
      </c>
      <c r="G1746" s="6">
        <v>10330.700000000001</v>
      </c>
      <c r="H1746" s="6"/>
      <c r="I1746" s="6"/>
      <c r="J1746" s="6"/>
    </row>
    <row r="1747" spans="3:10" x14ac:dyDescent="0.25">
      <c r="C1747" s="7">
        <v>42521.166666666664</v>
      </c>
      <c r="D1747" s="8">
        <v>10331.299999999999</v>
      </c>
      <c r="E1747" s="8">
        <v>10337.5</v>
      </c>
      <c r="F1747" s="8">
        <v>10315.9</v>
      </c>
      <c r="G1747" s="8">
        <v>10334.9</v>
      </c>
      <c r="H1747" s="8"/>
      <c r="I1747" s="8"/>
      <c r="J1747" s="8"/>
    </row>
    <row r="1748" spans="3:10" x14ac:dyDescent="0.25">
      <c r="C1748" s="5">
        <v>42521.208333333336</v>
      </c>
      <c r="D1748" s="6">
        <v>10334.5</v>
      </c>
      <c r="E1748" s="6">
        <v>10343.299999999999</v>
      </c>
      <c r="F1748" s="6">
        <v>10333.9</v>
      </c>
      <c r="G1748" s="6">
        <v>10340.299999999999</v>
      </c>
      <c r="H1748" s="6"/>
      <c r="I1748" s="6"/>
      <c r="J1748" s="6"/>
    </row>
    <row r="1749" spans="3:10" x14ac:dyDescent="0.25">
      <c r="C1749" s="7">
        <v>42521.25</v>
      </c>
      <c r="D1749" s="8">
        <v>10340.700000000001</v>
      </c>
      <c r="E1749" s="8">
        <v>10343.6</v>
      </c>
      <c r="F1749" s="8">
        <v>10340.700000000001</v>
      </c>
      <c r="G1749" s="8">
        <v>10343.299999999999</v>
      </c>
      <c r="H1749" s="8"/>
      <c r="I1749" s="8"/>
      <c r="J1749" s="8"/>
    </row>
    <row r="1750" spans="3:10" x14ac:dyDescent="0.25">
      <c r="C1750" s="5">
        <v>42521.291666666664</v>
      </c>
      <c r="D1750" s="6">
        <v>10343.6</v>
      </c>
      <c r="E1750" s="6">
        <v>10343.6</v>
      </c>
      <c r="F1750" s="6">
        <v>10336.5</v>
      </c>
      <c r="G1750" s="6">
        <v>10338.4</v>
      </c>
      <c r="H1750" s="6"/>
      <c r="I1750" s="6"/>
      <c r="J1750" s="6"/>
    </row>
    <row r="1751" spans="3:10" x14ac:dyDescent="0.25">
      <c r="C1751" s="7">
        <v>42521.333333333336</v>
      </c>
      <c r="D1751" s="8">
        <v>10338.700000000001</v>
      </c>
      <c r="E1751" s="8">
        <v>10356.700000000001</v>
      </c>
      <c r="F1751" s="8">
        <v>10338.1</v>
      </c>
      <c r="G1751" s="8">
        <v>10356.5</v>
      </c>
      <c r="H1751" s="8"/>
      <c r="I1751" s="8"/>
      <c r="J1751" s="8"/>
    </row>
    <row r="1752" spans="3:10" x14ac:dyDescent="0.25">
      <c r="C1752" s="5">
        <v>42521.375</v>
      </c>
      <c r="D1752" s="6">
        <v>10357.1</v>
      </c>
      <c r="E1752" s="6">
        <v>10373.799999999999</v>
      </c>
      <c r="F1752" s="6">
        <v>10344.799999999999</v>
      </c>
      <c r="G1752" s="6">
        <v>10345.799999999999</v>
      </c>
      <c r="H1752" s="6"/>
      <c r="I1752" s="6"/>
      <c r="J1752" s="6"/>
    </row>
    <row r="1753" spans="3:10" x14ac:dyDescent="0.25">
      <c r="C1753" s="7">
        <v>42521.416666666664</v>
      </c>
      <c r="D1753" s="8">
        <v>10346.200000000001</v>
      </c>
      <c r="E1753" s="8">
        <v>10367</v>
      </c>
      <c r="F1753" s="8">
        <v>10295.5</v>
      </c>
      <c r="G1753" s="8">
        <v>10300.799999999999</v>
      </c>
      <c r="H1753" s="8"/>
      <c r="I1753" s="8"/>
      <c r="J1753" s="8"/>
    </row>
    <row r="1754" spans="3:10" x14ac:dyDescent="0.25">
      <c r="C1754" s="5">
        <v>42521.458333333336</v>
      </c>
      <c r="D1754" s="6">
        <v>10299</v>
      </c>
      <c r="E1754" s="6">
        <v>10313.9</v>
      </c>
      <c r="F1754" s="6">
        <v>10273.5</v>
      </c>
      <c r="G1754" s="6">
        <v>10295.5</v>
      </c>
      <c r="H1754" s="6"/>
      <c r="I1754" s="6"/>
      <c r="J1754" s="6"/>
    </row>
    <row r="1755" spans="3:10" x14ac:dyDescent="0.25">
      <c r="C1755" s="7">
        <v>42521.5</v>
      </c>
      <c r="D1755" s="8">
        <v>10295.799999999999</v>
      </c>
      <c r="E1755" s="8">
        <v>10328.200000000001</v>
      </c>
      <c r="F1755" s="8">
        <v>10288</v>
      </c>
      <c r="G1755" s="8">
        <v>10319</v>
      </c>
      <c r="H1755" s="8"/>
      <c r="I1755" s="8"/>
      <c r="J1755" s="8"/>
    </row>
    <row r="1756" spans="3:10" x14ac:dyDescent="0.25">
      <c r="C1756" s="5">
        <v>42521.541666666664</v>
      </c>
      <c r="D1756" s="6">
        <v>10318.5</v>
      </c>
      <c r="E1756" s="6">
        <v>10324.9</v>
      </c>
      <c r="F1756" s="6">
        <v>10280.799999999999</v>
      </c>
      <c r="G1756" s="6">
        <v>10292.5</v>
      </c>
      <c r="H1756" s="6"/>
      <c r="I1756" s="6"/>
      <c r="J1756" s="6"/>
    </row>
    <row r="1757" spans="3:10" x14ac:dyDescent="0.25">
      <c r="C1757" s="7">
        <v>42521.583333333336</v>
      </c>
      <c r="D1757" s="8">
        <v>10292.799999999999</v>
      </c>
      <c r="E1757" s="8">
        <v>10322.200000000001</v>
      </c>
      <c r="F1757" s="8">
        <v>10287.799999999999</v>
      </c>
      <c r="G1757" s="8">
        <v>10319.5</v>
      </c>
      <c r="H1757" s="8"/>
      <c r="I1757" s="8"/>
      <c r="J1757" s="8"/>
    </row>
    <row r="1758" spans="3:10" x14ac:dyDescent="0.25">
      <c r="C1758" s="5">
        <v>42521.625</v>
      </c>
      <c r="D1758" s="6">
        <v>10319.799999999999</v>
      </c>
      <c r="E1758" s="6">
        <v>10322</v>
      </c>
      <c r="F1758" s="6">
        <v>10301.5</v>
      </c>
      <c r="G1758" s="6">
        <v>10308.799999999999</v>
      </c>
      <c r="H1758" s="6"/>
      <c r="I1758" s="6"/>
      <c r="J1758" s="6"/>
    </row>
    <row r="1759" spans="3:10" x14ac:dyDescent="0.25">
      <c r="C1759" s="7">
        <v>42521.666666666664</v>
      </c>
      <c r="D1759" s="8">
        <v>10308.200000000001</v>
      </c>
      <c r="E1759" s="8">
        <v>10326</v>
      </c>
      <c r="F1759" s="8">
        <v>10303.5</v>
      </c>
      <c r="G1759" s="8">
        <v>10311.5</v>
      </c>
      <c r="H1759" s="8"/>
      <c r="I1759" s="8"/>
      <c r="J1759" s="8"/>
    </row>
    <row r="1760" spans="3:10" x14ac:dyDescent="0.25">
      <c r="C1760" s="5">
        <v>42521.708333333336</v>
      </c>
      <c r="D1760" s="6">
        <v>10311.200000000001</v>
      </c>
      <c r="E1760" s="6">
        <v>10328.200000000001</v>
      </c>
      <c r="F1760" s="6">
        <v>10254.5</v>
      </c>
      <c r="G1760" s="6">
        <v>10263.200000000001</v>
      </c>
      <c r="H1760" s="6"/>
      <c r="I1760" s="6"/>
      <c r="J1760" s="6"/>
    </row>
    <row r="1761" spans="3:10" x14ac:dyDescent="0.25">
      <c r="C1761" s="7">
        <v>42521.75</v>
      </c>
      <c r="D1761" s="8">
        <v>10262.200000000001</v>
      </c>
      <c r="E1761" s="8">
        <v>10269.5</v>
      </c>
      <c r="F1761" s="8">
        <v>10239.200000000001</v>
      </c>
      <c r="G1761" s="8">
        <v>10264</v>
      </c>
      <c r="H1761" s="8"/>
      <c r="I1761" s="8"/>
      <c r="J1761" s="8"/>
    </row>
    <row r="1762" spans="3:10" x14ac:dyDescent="0.25">
      <c r="C1762" s="5">
        <v>42521.791666666664</v>
      </c>
      <c r="D1762" s="6">
        <v>10263.5</v>
      </c>
      <c r="E1762" s="6">
        <v>10264.5</v>
      </c>
      <c r="F1762" s="6">
        <v>10250.5</v>
      </c>
      <c r="G1762" s="6">
        <v>10253.200000000001</v>
      </c>
      <c r="H1762" s="6"/>
      <c r="I1762" s="6"/>
      <c r="J1762" s="6"/>
    </row>
    <row r="1763" spans="3:10" x14ac:dyDescent="0.25">
      <c r="C1763" s="7">
        <v>42521.833333333336</v>
      </c>
      <c r="D1763" s="8">
        <v>10253</v>
      </c>
      <c r="E1763" s="8">
        <v>10264.5</v>
      </c>
      <c r="F1763" s="8">
        <v>10249.799999999999</v>
      </c>
      <c r="G1763" s="8">
        <v>10255.799999999999</v>
      </c>
      <c r="H1763" s="8"/>
      <c r="I1763" s="8"/>
      <c r="J1763" s="8"/>
    </row>
    <row r="1764" spans="3:10" x14ac:dyDescent="0.25">
      <c r="C1764" s="5">
        <v>42521.875</v>
      </c>
      <c r="D1764" s="6">
        <v>10255.5</v>
      </c>
      <c r="E1764" s="6">
        <v>10255.5</v>
      </c>
      <c r="F1764" s="6">
        <v>10228</v>
      </c>
      <c r="G1764" s="6">
        <v>10235</v>
      </c>
      <c r="H1764" s="6"/>
      <c r="I1764" s="6"/>
      <c r="J1764" s="6"/>
    </row>
    <row r="1765" spans="3:10" x14ac:dyDescent="0.25">
      <c r="C1765" s="7">
        <v>42521.916666666664</v>
      </c>
      <c r="D1765" s="8">
        <v>10234.5</v>
      </c>
      <c r="E1765" s="8">
        <v>10270.5</v>
      </c>
      <c r="F1765" s="8">
        <v>10229.5</v>
      </c>
      <c r="G1765" s="8">
        <v>10268.200000000001</v>
      </c>
      <c r="H1765" s="8"/>
      <c r="I1765" s="8"/>
      <c r="J1765" s="8"/>
    </row>
    <row r="1766" spans="3:10" x14ac:dyDescent="0.25">
      <c r="C1766" s="5">
        <v>42521.958333333336</v>
      </c>
      <c r="D1766" s="6">
        <v>10263.700000000001</v>
      </c>
      <c r="E1766" s="6">
        <v>10273.9</v>
      </c>
      <c r="F1766" s="6">
        <v>10258.1</v>
      </c>
      <c r="G1766" s="6">
        <v>10265.5</v>
      </c>
      <c r="H1766" s="6"/>
      <c r="I1766" s="6"/>
      <c r="J1766" s="6"/>
    </row>
    <row r="1767" spans="3:10" x14ac:dyDescent="0.25">
      <c r="C1767" s="7">
        <v>42522.041666666664</v>
      </c>
      <c r="D1767" s="8">
        <v>10262.700000000001</v>
      </c>
      <c r="E1767" s="8">
        <v>10267.5</v>
      </c>
      <c r="F1767" s="8">
        <v>10253.4</v>
      </c>
      <c r="G1767" s="8">
        <v>10265.200000000001</v>
      </c>
      <c r="H1767" s="8"/>
      <c r="I1767" s="8"/>
      <c r="J1767" s="8"/>
    </row>
    <row r="1768" spans="3:10" x14ac:dyDescent="0.25">
      <c r="C1768" s="5">
        <v>42522.083333333336</v>
      </c>
      <c r="D1768" s="6">
        <v>10265.5</v>
      </c>
      <c r="E1768" s="6">
        <v>10267.5</v>
      </c>
      <c r="F1768" s="6">
        <v>10260.299999999999</v>
      </c>
      <c r="G1768" s="6">
        <v>10264.9</v>
      </c>
      <c r="H1768" s="6"/>
      <c r="I1768" s="6"/>
      <c r="J1768" s="6"/>
    </row>
    <row r="1769" spans="3:10" x14ac:dyDescent="0.25">
      <c r="C1769" s="7">
        <v>42522.125</v>
      </c>
      <c r="D1769" s="8">
        <v>10265.200000000001</v>
      </c>
      <c r="E1769" s="8">
        <v>10267.799999999999</v>
      </c>
      <c r="F1769" s="8">
        <v>10258.9</v>
      </c>
      <c r="G1769" s="8">
        <v>10259.9</v>
      </c>
      <c r="H1769" s="8"/>
      <c r="I1769" s="8"/>
      <c r="J1769" s="8"/>
    </row>
    <row r="1770" spans="3:10" x14ac:dyDescent="0.25">
      <c r="C1770" s="5">
        <v>42522.166666666664</v>
      </c>
      <c r="D1770" s="6">
        <v>10259.5</v>
      </c>
      <c r="E1770" s="6">
        <v>10268.5</v>
      </c>
      <c r="F1770" s="6">
        <v>10255.700000000001</v>
      </c>
      <c r="G1770" s="6">
        <v>10268.299999999999</v>
      </c>
      <c r="H1770" s="6"/>
      <c r="I1770" s="6"/>
      <c r="J1770" s="6"/>
    </row>
    <row r="1771" spans="3:10" x14ac:dyDescent="0.25">
      <c r="C1771" s="7">
        <v>42522.208333333336</v>
      </c>
      <c r="D1771" s="8">
        <v>10267.9</v>
      </c>
      <c r="E1771" s="8">
        <v>10282.700000000001</v>
      </c>
      <c r="F1771" s="8">
        <v>10267.9</v>
      </c>
      <c r="G1771" s="8">
        <v>10278.5</v>
      </c>
      <c r="H1771" s="8"/>
      <c r="I1771" s="8"/>
      <c r="J1771" s="8"/>
    </row>
    <row r="1772" spans="3:10" x14ac:dyDescent="0.25">
      <c r="C1772" s="5">
        <v>42522.25</v>
      </c>
      <c r="D1772" s="6">
        <v>10278.799999999999</v>
      </c>
      <c r="E1772" s="6">
        <v>10280.700000000001</v>
      </c>
      <c r="F1772" s="6">
        <v>10260.1</v>
      </c>
      <c r="G1772" s="6">
        <v>10263.9</v>
      </c>
      <c r="H1772" s="6"/>
      <c r="I1772" s="6"/>
      <c r="J1772" s="6"/>
    </row>
    <row r="1773" spans="3:10" x14ac:dyDescent="0.25">
      <c r="C1773" s="7">
        <v>42522.291666666664</v>
      </c>
      <c r="D1773" s="8">
        <v>10263.700000000001</v>
      </c>
      <c r="E1773" s="8">
        <v>10271.1</v>
      </c>
      <c r="F1773" s="8">
        <v>10260.5</v>
      </c>
      <c r="G1773" s="8">
        <v>10261.700000000001</v>
      </c>
      <c r="H1773" s="8"/>
      <c r="I1773" s="8"/>
      <c r="J1773" s="8"/>
    </row>
    <row r="1774" spans="3:10" x14ac:dyDescent="0.25">
      <c r="C1774" s="5">
        <v>42522.333333333336</v>
      </c>
      <c r="D1774" s="6">
        <v>10261.9</v>
      </c>
      <c r="E1774" s="6">
        <v>10263.299999999999</v>
      </c>
      <c r="F1774" s="6">
        <v>10239.1</v>
      </c>
      <c r="G1774" s="6">
        <v>10241.700000000001</v>
      </c>
      <c r="H1774" s="6"/>
      <c r="I1774" s="6"/>
      <c r="J1774" s="6"/>
    </row>
    <row r="1775" spans="3:10" x14ac:dyDescent="0.25">
      <c r="C1775" s="7">
        <v>42522.375</v>
      </c>
      <c r="D1775" s="8">
        <v>10241.299999999999</v>
      </c>
      <c r="E1775" s="8">
        <v>10269.5</v>
      </c>
      <c r="F1775" s="8">
        <v>10238.5</v>
      </c>
      <c r="G1775" s="8">
        <v>10239.799999999999</v>
      </c>
      <c r="H1775" s="8"/>
      <c r="I1775" s="8"/>
      <c r="J1775" s="8"/>
    </row>
    <row r="1776" spans="3:10" x14ac:dyDescent="0.25">
      <c r="C1776" s="5">
        <v>42522.416666666664</v>
      </c>
      <c r="D1776" s="6">
        <v>10240.5</v>
      </c>
      <c r="E1776" s="6">
        <v>10285.9</v>
      </c>
      <c r="F1776" s="6">
        <v>10195.799999999999</v>
      </c>
      <c r="G1776" s="6">
        <v>10261.799999999999</v>
      </c>
      <c r="H1776" s="6"/>
      <c r="I1776" s="6"/>
      <c r="J1776" s="6"/>
    </row>
    <row r="1777" spans="3:10" x14ac:dyDescent="0.25">
      <c r="C1777" s="7">
        <v>42522.458333333336</v>
      </c>
      <c r="D1777" s="8">
        <v>10261.9</v>
      </c>
      <c r="E1777" s="8">
        <v>10284.5</v>
      </c>
      <c r="F1777" s="8">
        <v>10207.200000000001</v>
      </c>
      <c r="G1777" s="8">
        <v>10217.5</v>
      </c>
      <c r="H1777" s="8"/>
      <c r="I1777" s="8"/>
      <c r="J1777" s="8"/>
    </row>
    <row r="1778" spans="3:10" x14ac:dyDescent="0.25">
      <c r="C1778" s="5">
        <v>42522.5</v>
      </c>
      <c r="D1778" s="6">
        <v>10217.799999999999</v>
      </c>
      <c r="E1778" s="6">
        <v>10223.5</v>
      </c>
      <c r="F1778" s="6">
        <v>10187.200000000001</v>
      </c>
      <c r="G1778" s="6">
        <v>10192.799999999999</v>
      </c>
      <c r="H1778" s="6"/>
      <c r="I1778" s="6"/>
      <c r="J1778" s="6"/>
    </row>
    <row r="1779" spans="3:10" x14ac:dyDescent="0.25">
      <c r="C1779" s="7">
        <v>42522.541666666664</v>
      </c>
      <c r="D1779" s="8">
        <v>10192.200000000001</v>
      </c>
      <c r="E1779" s="8">
        <v>10202</v>
      </c>
      <c r="F1779" s="8">
        <v>10185.200000000001</v>
      </c>
      <c r="G1779" s="8">
        <v>10196</v>
      </c>
      <c r="H1779" s="8"/>
      <c r="I1779" s="8"/>
      <c r="J1779" s="8"/>
    </row>
    <row r="1780" spans="3:10" x14ac:dyDescent="0.25">
      <c r="C1780" s="5">
        <v>42522.583333333336</v>
      </c>
      <c r="D1780" s="6">
        <v>10197</v>
      </c>
      <c r="E1780" s="6">
        <v>10199</v>
      </c>
      <c r="F1780" s="6">
        <v>10166.799999999999</v>
      </c>
      <c r="G1780" s="6">
        <v>10189.5</v>
      </c>
      <c r="H1780" s="6"/>
      <c r="I1780" s="6"/>
      <c r="J1780" s="6"/>
    </row>
    <row r="1781" spans="3:10" x14ac:dyDescent="0.25">
      <c r="C1781" s="7">
        <v>42522.625</v>
      </c>
      <c r="D1781" s="8">
        <v>10189</v>
      </c>
      <c r="E1781" s="8">
        <v>10195</v>
      </c>
      <c r="F1781" s="8">
        <v>10171.5</v>
      </c>
      <c r="G1781" s="8">
        <v>10177.200000000001</v>
      </c>
      <c r="H1781" s="8"/>
      <c r="I1781" s="8"/>
      <c r="J1781" s="8"/>
    </row>
    <row r="1782" spans="3:10" x14ac:dyDescent="0.25">
      <c r="C1782" s="5">
        <v>42522.666666666664</v>
      </c>
      <c r="D1782" s="6">
        <v>10177</v>
      </c>
      <c r="E1782" s="6">
        <v>10184.5</v>
      </c>
      <c r="F1782" s="6">
        <v>10160</v>
      </c>
      <c r="G1782" s="6">
        <v>10178.799999999999</v>
      </c>
      <c r="H1782" s="6"/>
      <c r="I1782" s="6"/>
      <c r="J1782" s="6"/>
    </row>
    <row r="1783" spans="3:10" x14ac:dyDescent="0.25">
      <c r="C1783" s="7">
        <v>42522.708333333336</v>
      </c>
      <c r="D1783" s="8">
        <v>10180.799999999999</v>
      </c>
      <c r="E1783" s="8">
        <v>10220.200000000001</v>
      </c>
      <c r="F1783" s="8">
        <v>10180.799999999999</v>
      </c>
      <c r="G1783" s="8">
        <v>10194</v>
      </c>
      <c r="H1783" s="8"/>
      <c r="I1783" s="8"/>
      <c r="J1783" s="8"/>
    </row>
    <row r="1784" spans="3:10" x14ac:dyDescent="0.25">
      <c r="C1784" s="5">
        <v>42522.75</v>
      </c>
      <c r="D1784" s="6">
        <v>10193.5</v>
      </c>
      <c r="E1784" s="6">
        <v>10210.5</v>
      </c>
      <c r="F1784" s="6">
        <v>10188.200000000001</v>
      </c>
      <c r="G1784" s="6">
        <v>10202</v>
      </c>
      <c r="H1784" s="6"/>
      <c r="I1784" s="6"/>
      <c r="J1784" s="6"/>
    </row>
    <row r="1785" spans="3:10" x14ac:dyDescent="0.25">
      <c r="C1785" s="7">
        <v>42522.791666666664</v>
      </c>
      <c r="D1785" s="8">
        <v>10202.5</v>
      </c>
      <c r="E1785" s="8">
        <v>10215.5</v>
      </c>
      <c r="F1785" s="8">
        <v>10201</v>
      </c>
      <c r="G1785" s="8">
        <v>10215</v>
      </c>
      <c r="H1785" s="8"/>
      <c r="I1785" s="8"/>
      <c r="J1785" s="8"/>
    </row>
    <row r="1786" spans="3:10" x14ac:dyDescent="0.25">
      <c r="C1786" s="5">
        <v>42522.833333333336</v>
      </c>
      <c r="D1786" s="6">
        <v>10215.5</v>
      </c>
      <c r="E1786" s="6">
        <v>10216</v>
      </c>
      <c r="F1786" s="6">
        <v>10197.200000000001</v>
      </c>
      <c r="G1786" s="6">
        <v>10205.5</v>
      </c>
      <c r="H1786" s="6"/>
      <c r="I1786" s="6"/>
      <c r="J1786" s="6"/>
    </row>
    <row r="1787" spans="3:10" x14ac:dyDescent="0.25">
      <c r="C1787" s="7">
        <v>42522.875</v>
      </c>
      <c r="D1787" s="8">
        <v>10205.799999999999</v>
      </c>
      <c r="E1787" s="8">
        <v>10216.5</v>
      </c>
      <c r="F1787" s="8">
        <v>10196.200000000001</v>
      </c>
      <c r="G1787" s="8">
        <v>10215.5</v>
      </c>
      <c r="H1787" s="8"/>
      <c r="I1787" s="8"/>
      <c r="J1787" s="8"/>
    </row>
    <row r="1788" spans="3:10" x14ac:dyDescent="0.25">
      <c r="C1788" s="5">
        <v>42522.916666666664</v>
      </c>
      <c r="D1788" s="6">
        <v>10216</v>
      </c>
      <c r="E1788" s="6">
        <v>10219.799999999999</v>
      </c>
      <c r="F1788" s="6">
        <v>10207.200000000001</v>
      </c>
      <c r="G1788" s="6">
        <v>10210.799999999999</v>
      </c>
      <c r="H1788" s="6"/>
      <c r="I1788" s="6"/>
      <c r="J1788" s="6"/>
    </row>
    <row r="1789" spans="3:10" x14ac:dyDescent="0.25">
      <c r="C1789" s="7">
        <v>42522.958333333336</v>
      </c>
      <c r="D1789" s="8">
        <v>10206.9</v>
      </c>
      <c r="E1789" s="8">
        <v>10215.700000000001</v>
      </c>
      <c r="F1789" s="8">
        <v>10201.9</v>
      </c>
      <c r="G1789" s="8">
        <v>10204.5</v>
      </c>
      <c r="H1789" s="8"/>
      <c r="I1789" s="8"/>
      <c r="J1789" s="8"/>
    </row>
    <row r="1790" spans="3:10" x14ac:dyDescent="0.25">
      <c r="C1790" s="5">
        <v>42523.041666666664</v>
      </c>
      <c r="D1790" s="6">
        <v>10203.200000000001</v>
      </c>
      <c r="E1790" s="6">
        <v>10205.799999999999</v>
      </c>
      <c r="F1790" s="6">
        <v>10199.5</v>
      </c>
      <c r="G1790" s="6">
        <v>10203.1</v>
      </c>
      <c r="H1790" s="6"/>
      <c r="I1790" s="6"/>
      <c r="J1790" s="6"/>
    </row>
    <row r="1791" spans="3:10" x14ac:dyDescent="0.25">
      <c r="C1791" s="7">
        <v>42523.083333333336</v>
      </c>
      <c r="D1791" s="8">
        <v>10202.799999999999</v>
      </c>
      <c r="E1791" s="8">
        <v>10211.1</v>
      </c>
      <c r="F1791" s="8">
        <v>10202.1</v>
      </c>
      <c r="G1791" s="8">
        <v>10207.799999999999</v>
      </c>
      <c r="H1791" s="8"/>
      <c r="I1791" s="8"/>
      <c r="J1791" s="8"/>
    </row>
    <row r="1792" spans="3:10" x14ac:dyDescent="0.25">
      <c r="C1792" s="5">
        <v>42523.125</v>
      </c>
      <c r="D1792" s="6">
        <v>10208.5</v>
      </c>
      <c r="E1792" s="6">
        <v>10209.700000000001</v>
      </c>
      <c r="F1792" s="6">
        <v>10193.299999999999</v>
      </c>
      <c r="G1792" s="6">
        <v>10197.700000000001</v>
      </c>
      <c r="H1792" s="6"/>
      <c r="I1792" s="6"/>
      <c r="J1792" s="6"/>
    </row>
    <row r="1793" spans="3:10" x14ac:dyDescent="0.25">
      <c r="C1793" s="7">
        <v>42523.166666666664</v>
      </c>
      <c r="D1793" s="8">
        <v>10197.1</v>
      </c>
      <c r="E1793" s="8">
        <v>10197.4</v>
      </c>
      <c r="F1793" s="8">
        <v>10186.1</v>
      </c>
      <c r="G1793" s="8">
        <v>10187.700000000001</v>
      </c>
      <c r="H1793" s="8"/>
      <c r="I1793" s="8"/>
      <c r="J1793" s="8"/>
    </row>
    <row r="1794" spans="3:10" x14ac:dyDescent="0.25">
      <c r="C1794" s="5">
        <v>42523.208333333336</v>
      </c>
      <c r="D1794" s="6">
        <v>10188.1</v>
      </c>
      <c r="E1794" s="6">
        <v>10188.700000000001</v>
      </c>
      <c r="F1794" s="6">
        <v>10170.4</v>
      </c>
      <c r="G1794" s="6">
        <v>10171.700000000001</v>
      </c>
      <c r="H1794" s="6"/>
      <c r="I1794" s="6"/>
      <c r="J1794" s="6"/>
    </row>
    <row r="1795" spans="3:10" x14ac:dyDescent="0.25">
      <c r="C1795" s="7">
        <v>42523.25</v>
      </c>
      <c r="D1795" s="8">
        <v>10172.1</v>
      </c>
      <c r="E1795" s="8">
        <v>10179.5</v>
      </c>
      <c r="F1795" s="8">
        <v>10169.700000000001</v>
      </c>
      <c r="G1795" s="8">
        <v>10171</v>
      </c>
      <c r="H1795" s="8"/>
      <c r="I1795" s="8"/>
      <c r="J1795" s="8"/>
    </row>
    <row r="1796" spans="3:10" x14ac:dyDescent="0.25">
      <c r="C1796" s="5">
        <v>42523.291666666664</v>
      </c>
      <c r="D1796" s="6">
        <v>10170.700000000001</v>
      </c>
      <c r="E1796" s="6">
        <v>10171.6</v>
      </c>
      <c r="F1796" s="6">
        <v>10164.700000000001</v>
      </c>
      <c r="G1796" s="6">
        <v>10171.6</v>
      </c>
      <c r="H1796" s="6"/>
      <c r="I1796" s="6"/>
      <c r="J1796" s="6"/>
    </row>
    <row r="1797" spans="3:10" x14ac:dyDescent="0.25">
      <c r="C1797" s="7">
        <v>42523.333333333336</v>
      </c>
      <c r="D1797" s="8">
        <v>10170.299999999999</v>
      </c>
      <c r="E1797" s="8">
        <v>10181.299999999999</v>
      </c>
      <c r="F1797" s="8">
        <v>10164.9</v>
      </c>
      <c r="G1797" s="8">
        <v>10174.700000000001</v>
      </c>
      <c r="H1797" s="8"/>
      <c r="I1797" s="8"/>
      <c r="J1797" s="8"/>
    </row>
    <row r="1798" spans="3:10" x14ac:dyDescent="0.25">
      <c r="C1798" s="5">
        <v>42523.375</v>
      </c>
      <c r="D1798" s="6">
        <v>10178</v>
      </c>
      <c r="E1798" s="6">
        <v>10191.200000000001</v>
      </c>
      <c r="F1798" s="6">
        <v>10174</v>
      </c>
      <c r="G1798" s="6">
        <v>10187.5</v>
      </c>
      <c r="H1798" s="6"/>
      <c r="I1798" s="6"/>
      <c r="J1798" s="6"/>
    </row>
    <row r="1799" spans="3:10" x14ac:dyDescent="0.25">
      <c r="C1799" s="7">
        <v>42523.416666666664</v>
      </c>
      <c r="D1799" s="8">
        <v>10190</v>
      </c>
      <c r="E1799" s="8">
        <v>10210.5</v>
      </c>
      <c r="F1799" s="8">
        <v>10152</v>
      </c>
      <c r="G1799" s="8">
        <v>10163</v>
      </c>
      <c r="H1799" s="8"/>
      <c r="I1799" s="8"/>
      <c r="J1799" s="8"/>
    </row>
    <row r="1800" spans="3:10" x14ac:dyDescent="0.25">
      <c r="C1800" s="5">
        <v>42523.458333333336</v>
      </c>
      <c r="D1800" s="6">
        <v>10162.5</v>
      </c>
      <c r="E1800" s="6">
        <v>10223.799999999999</v>
      </c>
      <c r="F1800" s="6">
        <v>10157.200000000001</v>
      </c>
      <c r="G1800" s="6">
        <v>10219</v>
      </c>
      <c r="H1800" s="6"/>
      <c r="I1800" s="6"/>
      <c r="J1800" s="6"/>
    </row>
    <row r="1801" spans="3:10" x14ac:dyDescent="0.25">
      <c r="C1801" s="7">
        <v>42523.5</v>
      </c>
      <c r="D1801" s="8">
        <v>10218.5</v>
      </c>
      <c r="E1801" s="8">
        <v>10244</v>
      </c>
      <c r="F1801" s="8">
        <v>10213.5</v>
      </c>
      <c r="G1801" s="8">
        <v>10224.799999999999</v>
      </c>
      <c r="H1801" s="8"/>
      <c r="I1801" s="8"/>
      <c r="J1801" s="8"/>
    </row>
    <row r="1802" spans="3:10" x14ac:dyDescent="0.25">
      <c r="C1802" s="5">
        <v>42523.541666666664</v>
      </c>
      <c r="D1802" s="6">
        <v>10225</v>
      </c>
      <c r="E1802" s="6">
        <v>10226</v>
      </c>
      <c r="F1802" s="6">
        <v>10206.200000000001</v>
      </c>
      <c r="G1802" s="6">
        <v>10217</v>
      </c>
      <c r="H1802" s="6"/>
      <c r="I1802" s="6"/>
      <c r="J1802" s="6"/>
    </row>
    <row r="1803" spans="3:10" x14ac:dyDescent="0.25">
      <c r="C1803" s="7">
        <v>42523.583333333336</v>
      </c>
      <c r="D1803" s="8">
        <v>10217.200000000001</v>
      </c>
      <c r="E1803" s="8">
        <v>10218</v>
      </c>
      <c r="F1803" s="8">
        <v>10205.200000000001</v>
      </c>
      <c r="G1803" s="8">
        <v>10207</v>
      </c>
      <c r="H1803" s="8"/>
      <c r="I1803" s="8"/>
      <c r="J1803" s="8"/>
    </row>
    <row r="1804" spans="3:10" x14ac:dyDescent="0.25">
      <c r="C1804" s="5">
        <v>42523.625</v>
      </c>
      <c r="D1804" s="6">
        <v>10207.5</v>
      </c>
      <c r="E1804" s="6">
        <v>10207.5</v>
      </c>
      <c r="F1804" s="6">
        <v>10158</v>
      </c>
      <c r="G1804" s="6">
        <v>10173.5</v>
      </c>
      <c r="H1804" s="6"/>
      <c r="I1804" s="6"/>
      <c r="J1804" s="6"/>
    </row>
    <row r="1805" spans="3:10" x14ac:dyDescent="0.25">
      <c r="C1805" s="7">
        <v>42523.666666666664</v>
      </c>
      <c r="D1805" s="8">
        <v>10173.200000000001</v>
      </c>
      <c r="E1805" s="8">
        <v>10202.5</v>
      </c>
      <c r="F1805" s="8">
        <v>10167</v>
      </c>
      <c r="G1805" s="8">
        <v>10192.5</v>
      </c>
      <c r="H1805" s="8"/>
      <c r="I1805" s="8"/>
      <c r="J1805" s="8"/>
    </row>
    <row r="1806" spans="3:10" x14ac:dyDescent="0.25">
      <c r="C1806" s="5">
        <v>42523.708333333336</v>
      </c>
      <c r="D1806" s="6">
        <v>10191.799999999999</v>
      </c>
      <c r="E1806" s="6">
        <v>10217.799999999999</v>
      </c>
      <c r="F1806" s="6">
        <v>10190.200000000001</v>
      </c>
      <c r="G1806" s="6">
        <v>10205.799999999999</v>
      </c>
      <c r="H1806" s="6"/>
      <c r="I1806" s="6"/>
      <c r="J1806" s="6"/>
    </row>
    <row r="1807" spans="3:10" x14ac:dyDescent="0.25">
      <c r="C1807" s="7">
        <v>42523.75</v>
      </c>
      <c r="D1807" s="8">
        <v>10207.200000000001</v>
      </c>
      <c r="E1807" s="8">
        <v>10227.5</v>
      </c>
      <c r="F1807" s="8">
        <v>10203.5</v>
      </c>
      <c r="G1807" s="8">
        <v>10218.5</v>
      </c>
      <c r="H1807" s="8"/>
      <c r="I1807" s="8"/>
      <c r="J1807" s="8"/>
    </row>
    <row r="1808" spans="3:10" x14ac:dyDescent="0.25">
      <c r="C1808" s="5">
        <v>42523.791666666664</v>
      </c>
      <c r="D1808" s="6">
        <v>10218.799999999999</v>
      </c>
      <c r="E1808" s="6">
        <v>10223.5</v>
      </c>
      <c r="F1808" s="6">
        <v>10209.5</v>
      </c>
      <c r="G1808" s="6">
        <v>10221.799999999999</v>
      </c>
      <c r="H1808" s="6"/>
      <c r="I1808" s="6"/>
      <c r="J1808" s="6"/>
    </row>
    <row r="1809" spans="3:10" x14ac:dyDescent="0.25">
      <c r="C1809" s="7">
        <v>42523.833333333336</v>
      </c>
      <c r="D1809" s="8">
        <v>10222</v>
      </c>
      <c r="E1809" s="8">
        <v>10238.799999999999</v>
      </c>
      <c r="F1809" s="8">
        <v>10222</v>
      </c>
      <c r="G1809" s="8">
        <v>10236.5</v>
      </c>
      <c r="H1809" s="8"/>
      <c r="I1809" s="8"/>
      <c r="J1809" s="8"/>
    </row>
    <row r="1810" spans="3:10" x14ac:dyDescent="0.25">
      <c r="C1810" s="5">
        <v>42523.875</v>
      </c>
      <c r="D1810" s="6">
        <v>10237.200000000001</v>
      </c>
      <c r="E1810" s="6">
        <v>10256.799999999999</v>
      </c>
      <c r="F1810" s="6">
        <v>10237.200000000001</v>
      </c>
      <c r="G1810" s="6">
        <v>10249</v>
      </c>
      <c r="H1810" s="6"/>
      <c r="I1810" s="6"/>
      <c r="J1810" s="6"/>
    </row>
    <row r="1811" spans="3:10" x14ac:dyDescent="0.25">
      <c r="C1811" s="7">
        <v>42523.916666666664</v>
      </c>
      <c r="D1811" s="8">
        <v>10249.5</v>
      </c>
      <c r="E1811" s="8">
        <v>10256.799999999999</v>
      </c>
      <c r="F1811" s="8">
        <v>10241.799999999999</v>
      </c>
      <c r="G1811" s="8">
        <v>10254</v>
      </c>
      <c r="H1811" s="8"/>
      <c r="I1811" s="8"/>
      <c r="J1811" s="8"/>
    </row>
    <row r="1812" spans="3:10" x14ac:dyDescent="0.25">
      <c r="C1812" s="5">
        <v>42523.958333333336</v>
      </c>
      <c r="D1812" s="6">
        <v>10253.200000000001</v>
      </c>
      <c r="E1812" s="6">
        <v>10258.700000000001</v>
      </c>
      <c r="F1812" s="6">
        <v>10241.9</v>
      </c>
      <c r="G1812" s="6">
        <v>10253.700000000001</v>
      </c>
      <c r="H1812" s="6"/>
      <c r="I1812" s="6"/>
      <c r="J1812" s="6"/>
    </row>
    <row r="1813" spans="3:10" x14ac:dyDescent="0.25">
      <c r="C1813" s="7">
        <v>42524.041666666664</v>
      </c>
      <c r="D1813" s="8">
        <v>10249.1</v>
      </c>
      <c r="E1813" s="8">
        <v>10249.9</v>
      </c>
      <c r="F1813" s="8">
        <v>10241.5</v>
      </c>
      <c r="G1813" s="8">
        <v>10243.5</v>
      </c>
      <c r="H1813" s="8"/>
      <c r="I1813" s="8"/>
      <c r="J1813" s="8"/>
    </row>
    <row r="1814" spans="3:10" x14ac:dyDescent="0.25">
      <c r="C1814" s="5">
        <v>42524.083333333336</v>
      </c>
      <c r="D1814" s="6">
        <v>10243.9</v>
      </c>
      <c r="E1814" s="6">
        <v>10266.700000000001</v>
      </c>
      <c r="F1814" s="6">
        <v>10242.5</v>
      </c>
      <c r="G1814" s="6">
        <v>10261.299999999999</v>
      </c>
      <c r="H1814" s="6"/>
      <c r="I1814" s="6"/>
      <c r="J1814" s="6"/>
    </row>
    <row r="1815" spans="3:10" x14ac:dyDescent="0.25">
      <c r="C1815" s="7">
        <v>42524.125</v>
      </c>
      <c r="D1815" s="8">
        <v>10261.9</v>
      </c>
      <c r="E1815" s="8">
        <v>10271.9</v>
      </c>
      <c r="F1815" s="8">
        <v>10258.1</v>
      </c>
      <c r="G1815" s="8">
        <v>10260</v>
      </c>
      <c r="H1815" s="8"/>
      <c r="I1815" s="8"/>
      <c r="J1815" s="8"/>
    </row>
    <row r="1816" spans="3:10" x14ac:dyDescent="0.25">
      <c r="C1816" s="5">
        <v>42524.166666666664</v>
      </c>
      <c r="D1816" s="6">
        <v>10260.299999999999</v>
      </c>
      <c r="E1816" s="6">
        <v>10265.200000000001</v>
      </c>
      <c r="F1816" s="6">
        <v>10252.700000000001</v>
      </c>
      <c r="G1816" s="6">
        <v>10253.5</v>
      </c>
      <c r="H1816" s="6"/>
      <c r="I1816" s="6"/>
      <c r="J1816" s="6"/>
    </row>
    <row r="1817" spans="3:10" x14ac:dyDescent="0.25">
      <c r="C1817" s="7">
        <v>42524.208333333336</v>
      </c>
      <c r="D1817" s="8">
        <v>10253.700000000001</v>
      </c>
      <c r="E1817" s="8">
        <v>10257</v>
      </c>
      <c r="F1817" s="8">
        <v>10247.9</v>
      </c>
      <c r="G1817" s="8">
        <v>10252.5</v>
      </c>
      <c r="H1817" s="8"/>
      <c r="I1817" s="8"/>
      <c r="J1817" s="8"/>
    </row>
    <row r="1818" spans="3:10" x14ac:dyDescent="0.25">
      <c r="C1818" s="5">
        <v>42524.25</v>
      </c>
      <c r="D1818" s="6">
        <v>10253.1</v>
      </c>
      <c r="E1818" s="6">
        <v>10254.1</v>
      </c>
      <c r="F1818" s="6">
        <v>10249.5</v>
      </c>
      <c r="G1818" s="6">
        <v>10251.1</v>
      </c>
      <c r="H1818" s="6"/>
      <c r="I1818" s="6"/>
      <c r="J1818" s="6"/>
    </row>
    <row r="1819" spans="3:10" x14ac:dyDescent="0.25">
      <c r="C1819" s="7">
        <v>42524.291666666664</v>
      </c>
      <c r="D1819" s="8">
        <v>10251.799999999999</v>
      </c>
      <c r="E1819" s="8">
        <v>10254.700000000001</v>
      </c>
      <c r="F1819" s="8">
        <v>10238.9</v>
      </c>
      <c r="G1819" s="8">
        <v>10247.200000000001</v>
      </c>
      <c r="H1819" s="8"/>
      <c r="I1819" s="8"/>
      <c r="J1819" s="8"/>
    </row>
    <row r="1820" spans="3:10" x14ac:dyDescent="0.25">
      <c r="C1820" s="5">
        <v>42524.333333333336</v>
      </c>
      <c r="D1820" s="6">
        <v>10247.5</v>
      </c>
      <c r="E1820" s="6">
        <v>10266.1</v>
      </c>
      <c r="F1820" s="6">
        <v>10245.700000000001</v>
      </c>
      <c r="G1820" s="6">
        <v>10245.700000000001</v>
      </c>
      <c r="H1820" s="6"/>
      <c r="I1820" s="6"/>
      <c r="J1820" s="6"/>
    </row>
    <row r="1821" spans="3:10" x14ac:dyDescent="0.25">
      <c r="C1821" s="7">
        <v>42524.375</v>
      </c>
      <c r="D1821" s="8">
        <v>10246.1</v>
      </c>
      <c r="E1821" s="8">
        <v>10262.5</v>
      </c>
      <c r="F1821" s="8">
        <v>10236.200000000001</v>
      </c>
      <c r="G1821" s="8">
        <v>10237.5</v>
      </c>
      <c r="H1821" s="8"/>
      <c r="I1821" s="8"/>
      <c r="J1821" s="8"/>
    </row>
    <row r="1822" spans="3:10" x14ac:dyDescent="0.25">
      <c r="C1822" s="5">
        <v>42524.416666666664</v>
      </c>
      <c r="D1822" s="6">
        <v>10238.200000000001</v>
      </c>
      <c r="E1822" s="6">
        <v>10284</v>
      </c>
      <c r="F1822" s="6">
        <v>10222.5</v>
      </c>
      <c r="G1822" s="6">
        <v>10244.5</v>
      </c>
      <c r="H1822" s="6"/>
      <c r="I1822" s="6"/>
      <c r="J1822" s="6"/>
    </row>
    <row r="1823" spans="3:10" x14ac:dyDescent="0.25">
      <c r="C1823" s="7">
        <v>42524.458333333336</v>
      </c>
      <c r="D1823" s="8">
        <v>10244.799999999999</v>
      </c>
      <c r="E1823" s="8">
        <v>10267.200000000001</v>
      </c>
      <c r="F1823" s="8">
        <v>10219.5</v>
      </c>
      <c r="G1823" s="8">
        <v>10254.5</v>
      </c>
      <c r="H1823" s="8"/>
      <c r="I1823" s="8"/>
      <c r="J1823" s="8"/>
    </row>
    <row r="1824" spans="3:10" x14ac:dyDescent="0.25">
      <c r="C1824" s="5">
        <v>42524.5</v>
      </c>
      <c r="D1824" s="6">
        <v>10254.799999999999</v>
      </c>
      <c r="E1824" s="6">
        <v>10267</v>
      </c>
      <c r="F1824" s="6">
        <v>10242.200000000001</v>
      </c>
      <c r="G1824" s="6">
        <v>10258.799999999999</v>
      </c>
      <c r="H1824" s="6"/>
      <c r="I1824" s="6"/>
      <c r="J1824" s="6"/>
    </row>
    <row r="1825" spans="3:10" x14ac:dyDescent="0.25">
      <c r="C1825" s="7">
        <v>42524.541666666664</v>
      </c>
      <c r="D1825" s="8">
        <v>10259.5</v>
      </c>
      <c r="E1825" s="8">
        <v>10272.799999999999</v>
      </c>
      <c r="F1825" s="8">
        <v>10254.200000000001</v>
      </c>
      <c r="G1825" s="8">
        <v>10269.200000000001</v>
      </c>
      <c r="H1825" s="8"/>
      <c r="I1825" s="8"/>
      <c r="J1825" s="8"/>
    </row>
    <row r="1826" spans="3:10" x14ac:dyDescent="0.25">
      <c r="C1826" s="5">
        <v>42524.583333333336</v>
      </c>
      <c r="D1826" s="6">
        <v>10270</v>
      </c>
      <c r="E1826" s="6">
        <v>10277.200000000001</v>
      </c>
      <c r="F1826" s="6">
        <v>10263.200000000001</v>
      </c>
      <c r="G1826" s="6">
        <v>10268.200000000001</v>
      </c>
      <c r="H1826" s="6"/>
      <c r="I1826" s="6"/>
      <c r="J1826" s="6"/>
    </row>
    <row r="1827" spans="3:10" x14ac:dyDescent="0.25">
      <c r="C1827" s="7">
        <v>42524.625</v>
      </c>
      <c r="D1827" s="8">
        <v>10268</v>
      </c>
      <c r="E1827" s="8">
        <v>10272.799999999999</v>
      </c>
      <c r="F1827" s="8">
        <v>10135.5</v>
      </c>
      <c r="G1827" s="8">
        <v>10158.5</v>
      </c>
      <c r="H1827" s="8"/>
      <c r="I1827" s="8"/>
      <c r="J1827" s="8"/>
    </row>
    <row r="1828" spans="3:10" x14ac:dyDescent="0.25">
      <c r="C1828" s="5">
        <v>42524.666666666664</v>
      </c>
      <c r="D1828" s="6">
        <v>10158.799999999999</v>
      </c>
      <c r="E1828" s="6">
        <v>10166.200000000001</v>
      </c>
      <c r="F1828" s="6">
        <v>10075.9</v>
      </c>
      <c r="G1828" s="6">
        <v>10093</v>
      </c>
      <c r="H1828" s="6"/>
      <c r="I1828" s="6"/>
      <c r="J1828" s="6"/>
    </row>
    <row r="1829" spans="3:10" x14ac:dyDescent="0.25">
      <c r="C1829" s="7">
        <v>42524.708333333336</v>
      </c>
      <c r="D1829" s="8">
        <v>10091.200000000001</v>
      </c>
      <c r="E1829" s="8">
        <v>10117.799999999999</v>
      </c>
      <c r="F1829" s="8">
        <v>10037.5</v>
      </c>
      <c r="G1829" s="8">
        <v>10117.200000000001</v>
      </c>
      <c r="H1829" s="8"/>
      <c r="I1829" s="8"/>
      <c r="J1829" s="8"/>
    </row>
    <row r="1830" spans="3:10" x14ac:dyDescent="0.25">
      <c r="C1830" s="5">
        <v>42524.75</v>
      </c>
      <c r="D1830" s="6">
        <v>10117.5</v>
      </c>
      <c r="E1830" s="6">
        <v>10121</v>
      </c>
      <c r="F1830" s="6">
        <v>10079.799999999999</v>
      </c>
      <c r="G1830" s="6">
        <v>10115.200000000001</v>
      </c>
      <c r="H1830" s="6"/>
      <c r="I1830" s="6"/>
      <c r="J1830" s="6"/>
    </row>
    <row r="1831" spans="3:10" x14ac:dyDescent="0.25">
      <c r="C1831" s="7">
        <v>42524.791666666664</v>
      </c>
      <c r="D1831" s="8">
        <v>10115.5</v>
      </c>
      <c r="E1831" s="8">
        <v>10119.200000000001</v>
      </c>
      <c r="F1831" s="8">
        <v>10087.799999999999</v>
      </c>
      <c r="G1831" s="8">
        <v>10092.5</v>
      </c>
      <c r="H1831" s="8"/>
      <c r="I1831" s="8"/>
      <c r="J1831" s="8"/>
    </row>
    <row r="1832" spans="3:10" x14ac:dyDescent="0.25">
      <c r="C1832" s="5">
        <v>42524.833333333336</v>
      </c>
      <c r="D1832" s="6">
        <v>10093.200000000001</v>
      </c>
      <c r="E1832" s="6">
        <v>10108.5</v>
      </c>
      <c r="F1832" s="6">
        <v>10089.5</v>
      </c>
      <c r="G1832" s="6">
        <v>10105.5</v>
      </c>
      <c r="H1832" s="6"/>
      <c r="I1832" s="6"/>
      <c r="J1832" s="6"/>
    </row>
    <row r="1833" spans="3:10" x14ac:dyDescent="0.25">
      <c r="C1833" s="7">
        <v>42524.875</v>
      </c>
      <c r="D1833" s="8">
        <v>10105</v>
      </c>
      <c r="E1833" s="8">
        <v>10123.799999999999</v>
      </c>
      <c r="F1833" s="8">
        <v>10098.5</v>
      </c>
      <c r="G1833" s="8">
        <v>10117.5</v>
      </c>
      <c r="H1833" s="8"/>
      <c r="I1833" s="8"/>
      <c r="J1833" s="8"/>
    </row>
    <row r="1834" spans="3:10" x14ac:dyDescent="0.25">
      <c r="C1834" s="5">
        <v>42524.916666666664</v>
      </c>
      <c r="D1834" s="6">
        <v>10116.5</v>
      </c>
      <c r="E1834" s="6">
        <v>10120.200000000001</v>
      </c>
      <c r="F1834" s="6">
        <v>10102.799999999999</v>
      </c>
      <c r="G1834" s="6">
        <v>10109.5</v>
      </c>
      <c r="H1834" s="6"/>
      <c r="I1834" s="6"/>
      <c r="J1834" s="6"/>
    </row>
    <row r="1835" spans="3:10" x14ac:dyDescent="0.25">
      <c r="C1835" s="7">
        <v>42527.041666666664</v>
      </c>
      <c r="D1835" s="8">
        <v>10110.9</v>
      </c>
      <c r="E1835" s="8">
        <v>10118.700000000001</v>
      </c>
      <c r="F1835" s="8">
        <v>10107.6</v>
      </c>
      <c r="G1835" s="8">
        <v>10114.4</v>
      </c>
      <c r="H1835" s="8"/>
      <c r="I1835" s="8"/>
      <c r="J1835" s="8"/>
    </row>
    <row r="1836" spans="3:10" x14ac:dyDescent="0.25">
      <c r="C1836" s="5">
        <v>42527.083333333336</v>
      </c>
      <c r="D1836" s="6">
        <v>10113.700000000001</v>
      </c>
      <c r="E1836" s="6">
        <v>10114.1</v>
      </c>
      <c r="F1836" s="6">
        <v>10084.9</v>
      </c>
      <c r="G1836" s="6">
        <v>10088.5</v>
      </c>
      <c r="H1836" s="6"/>
      <c r="I1836" s="6"/>
      <c r="J1836" s="6"/>
    </row>
    <row r="1837" spans="3:10" x14ac:dyDescent="0.25">
      <c r="C1837" s="7">
        <v>42527.125</v>
      </c>
      <c r="D1837" s="8">
        <v>10087.9</v>
      </c>
      <c r="E1837" s="8">
        <v>10096.299999999999</v>
      </c>
      <c r="F1837" s="8">
        <v>10085.6</v>
      </c>
      <c r="G1837" s="8">
        <v>10090.799999999999</v>
      </c>
      <c r="H1837" s="8"/>
      <c r="I1837" s="8"/>
      <c r="J1837" s="8"/>
    </row>
    <row r="1838" spans="3:10" x14ac:dyDescent="0.25">
      <c r="C1838" s="5">
        <v>42527.166666666664</v>
      </c>
      <c r="D1838" s="6">
        <v>10090.5</v>
      </c>
      <c r="E1838" s="6">
        <v>10099.6</v>
      </c>
      <c r="F1838" s="6">
        <v>10088.5</v>
      </c>
      <c r="G1838" s="6">
        <v>10095.700000000001</v>
      </c>
      <c r="H1838" s="6"/>
      <c r="I1838" s="6"/>
      <c r="J1838" s="6"/>
    </row>
    <row r="1839" spans="3:10" x14ac:dyDescent="0.25">
      <c r="C1839" s="7">
        <v>42527.208333333336</v>
      </c>
      <c r="D1839" s="8">
        <v>10096.299999999999</v>
      </c>
      <c r="E1839" s="8">
        <v>10097.299999999999</v>
      </c>
      <c r="F1839" s="8">
        <v>10091.1</v>
      </c>
      <c r="G1839" s="8">
        <v>10094.4</v>
      </c>
      <c r="H1839" s="8"/>
      <c r="I1839" s="8"/>
      <c r="J1839" s="8"/>
    </row>
    <row r="1840" spans="3:10" x14ac:dyDescent="0.25">
      <c r="C1840" s="5">
        <v>42527.25</v>
      </c>
      <c r="D1840" s="6">
        <v>10094.1</v>
      </c>
      <c r="E1840" s="6">
        <v>10106.200000000001</v>
      </c>
      <c r="F1840" s="6">
        <v>10093.700000000001</v>
      </c>
      <c r="G1840" s="6">
        <v>10104.9</v>
      </c>
      <c r="H1840" s="6"/>
      <c r="I1840" s="6"/>
      <c r="J1840" s="6"/>
    </row>
    <row r="1841" spans="3:10" x14ac:dyDescent="0.25">
      <c r="C1841" s="7">
        <v>42527.291666666664</v>
      </c>
      <c r="D1841" s="8">
        <v>10104.6</v>
      </c>
      <c r="E1841" s="8">
        <v>10105.5</v>
      </c>
      <c r="F1841" s="8">
        <v>10099.700000000001</v>
      </c>
      <c r="G1841" s="8">
        <v>10104.6</v>
      </c>
      <c r="H1841" s="8"/>
      <c r="I1841" s="8"/>
      <c r="J1841" s="8"/>
    </row>
    <row r="1842" spans="3:10" x14ac:dyDescent="0.25">
      <c r="C1842" s="5">
        <v>42527.333333333336</v>
      </c>
      <c r="D1842" s="6">
        <v>10104.299999999999</v>
      </c>
      <c r="E1842" s="6">
        <v>10120.5</v>
      </c>
      <c r="F1842" s="6">
        <v>10103.700000000001</v>
      </c>
      <c r="G1842" s="6">
        <v>10120.200000000001</v>
      </c>
      <c r="H1842" s="6"/>
      <c r="I1842" s="6"/>
      <c r="J1842" s="6"/>
    </row>
    <row r="1843" spans="3:10" x14ac:dyDescent="0.25">
      <c r="C1843" s="7">
        <v>42527.375</v>
      </c>
      <c r="D1843" s="8">
        <v>10124</v>
      </c>
      <c r="E1843" s="8">
        <v>10126</v>
      </c>
      <c r="F1843" s="8">
        <v>10095.799999999999</v>
      </c>
      <c r="G1843" s="8">
        <v>10100.5</v>
      </c>
      <c r="H1843" s="8"/>
      <c r="I1843" s="8"/>
      <c r="J1843" s="8"/>
    </row>
    <row r="1844" spans="3:10" x14ac:dyDescent="0.25">
      <c r="C1844" s="5">
        <v>42527.416666666664</v>
      </c>
      <c r="D1844" s="6">
        <v>10100.200000000001</v>
      </c>
      <c r="E1844" s="6">
        <v>10147.5</v>
      </c>
      <c r="F1844" s="6">
        <v>10095</v>
      </c>
      <c r="G1844" s="6">
        <v>10141.5</v>
      </c>
      <c r="H1844" s="6"/>
      <c r="I1844" s="6"/>
      <c r="J1844" s="6"/>
    </row>
    <row r="1845" spans="3:10" x14ac:dyDescent="0.25">
      <c r="C1845" s="7">
        <v>42527.458333333336</v>
      </c>
      <c r="D1845" s="8">
        <v>10141</v>
      </c>
      <c r="E1845" s="8">
        <v>10144.5</v>
      </c>
      <c r="F1845" s="8">
        <v>10105.200000000001</v>
      </c>
      <c r="G1845" s="8">
        <v>10128</v>
      </c>
      <c r="H1845" s="8"/>
      <c r="I1845" s="8"/>
      <c r="J1845" s="8"/>
    </row>
    <row r="1846" spans="3:10" x14ac:dyDescent="0.25">
      <c r="C1846" s="5">
        <v>42527.5</v>
      </c>
      <c r="D1846" s="6">
        <v>10127.799999999999</v>
      </c>
      <c r="E1846" s="6">
        <v>10140</v>
      </c>
      <c r="F1846" s="6">
        <v>10116</v>
      </c>
      <c r="G1846" s="6">
        <v>10127.5</v>
      </c>
      <c r="H1846" s="6"/>
      <c r="I1846" s="6"/>
      <c r="J1846" s="6"/>
    </row>
    <row r="1847" spans="3:10" x14ac:dyDescent="0.25">
      <c r="C1847" s="7">
        <v>42527.541666666664</v>
      </c>
      <c r="D1847" s="8">
        <v>10128</v>
      </c>
      <c r="E1847" s="8">
        <v>10130</v>
      </c>
      <c r="F1847" s="8">
        <v>10099.5</v>
      </c>
      <c r="G1847" s="8">
        <v>10105.5</v>
      </c>
      <c r="H1847" s="8"/>
      <c r="I1847" s="8"/>
      <c r="J1847" s="8"/>
    </row>
    <row r="1848" spans="3:10" x14ac:dyDescent="0.25">
      <c r="C1848" s="5">
        <v>42527.583333333336</v>
      </c>
      <c r="D1848" s="6">
        <v>10106</v>
      </c>
      <c r="E1848" s="6">
        <v>10118.200000000001</v>
      </c>
      <c r="F1848" s="6">
        <v>10091.5</v>
      </c>
      <c r="G1848" s="6">
        <v>10096.200000000001</v>
      </c>
      <c r="H1848" s="6"/>
      <c r="I1848" s="6"/>
      <c r="J1848" s="6"/>
    </row>
    <row r="1849" spans="3:10" x14ac:dyDescent="0.25">
      <c r="C1849" s="7">
        <v>42527.625</v>
      </c>
      <c r="D1849" s="8">
        <v>10096.5</v>
      </c>
      <c r="E1849" s="8">
        <v>10134.799999999999</v>
      </c>
      <c r="F1849" s="8">
        <v>10090.5</v>
      </c>
      <c r="G1849" s="8">
        <v>10122.5</v>
      </c>
      <c r="H1849" s="8"/>
      <c r="I1849" s="8"/>
      <c r="J1849" s="8"/>
    </row>
    <row r="1850" spans="3:10" x14ac:dyDescent="0.25">
      <c r="C1850" s="5">
        <v>42527.666666666664</v>
      </c>
      <c r="D1850" s="6">
        <v>10122.799999999999</v>
      </c>
      <c r="E1850" s="6">
        <v>10151</v>
      </c>
      <c r="F1850" s="6">
        <v>10113.5</v>
      </c>
      <c r="G1850" s="6">
        <v>10139.200000000001</v>
      </c>
      <c r="H1850" s="6"/>
      <c r="I1850" s="6"/>
      <c r="J1850" s="6"/>
    </row>
    <row r="1851" spans="3:10" x14ac:dyDescent="0.25">
      <c r="C1851" s="7">
        <v>42527.708333333336</v>
      </c>
      <c r="D1851" s="8">
        <v>10139.5</v>
      </c>
      <c r="E1851" s="8">
        <v>10149.5</v>
      </c>
      <c r="F1851" s="8">
        <v>10123.799999999999</v>
      </c>
      <c r="G1851" s="8">
        <v>10130.5</v>
      </c>
      <c r="H1851" s="8"/>
      <c r="I1851" s="8"/>
      <c r="J1851" s="8"/>
    </row>
    <row r="1852" spans="3:10" x14ac:dyDescent="0.25">
      <c r="C1852" s="5">
        <v>42527.75</v>
      </c>
      <c r="D1852" s="6">
        <v>10131</v>
      </c>
      <c r="E1852" s="6">
        <v>10137.799999999999</v>
      </c>
      <c r="F1852" s="6">
        <v>10122.200000000001</v>
      </c>
      <c r="G1852" s="6">
        <v>10133</v>
      </c>
      <c r="H1852" s="6"/>
      <c r="I1852" s="6"/>
      <c r="J1852" s="6"/>
    </row>
    <row r="1853" spans="3:10" x14ac:dyDescent="0.25">
      <c r="C1853" s="7">
        <v>42527.791666666664</v>
      </c>
      <c r="D1853" s="8">
        <v>10133.200000000001</v>
      </c>
      <c r="E1853" s="8">
        <v>10133.799999999999</v>
      </c>
      <c r="F1853" s="8">
        <v>10092.200000000001</v>
      </c>
      <c r="G1853" s="8">
        <v>10107.200000000001</v>
      </c>
      <c r="H1853" s="8"/>
      <c r="I1853" s="8"/>
      <c r="J1853" s="8"/>
    </row>
    <row r="1854" spans="3:10" x14ac:dyDescent="0.25">
      <c r="C1854" s="5">
        <v>42527.833333333336</v>
      </c>
      <c r="D1854" s="6">
        <v>10107.5</v>
      </c>
      <c r="E1854" s="6">
        <v>10135.5</v>
      </c>
      <c r="F1854" s="6">
        <v>10100.799999999999</v>
      </c>
      <c r="G1854" s="6">
        <v>10131.200000000001</v>
      </c>
      <c r="H1854" s="6"/>
      <c r="I1854" s="6"/>
      <c r="J1854" s="6"/>
    </row>
    <row r="1855" spans="3:10" x14ac:dyDescent="0.25">
      <c r="C1855" s="7">
        <v>42527.875</v>
      </c>
      <c r="D1855" s="8">
        <v>10131.5</v>
      </c>
      <c r="E1855" s="8">
        <v>10144.799999999999</v>
      </c>
      <c r="F1855" s="8">
        <v>10128.200000000001</v>
      </c>
      <c r="G1855" s="8">
        <v>10136.799999999999</v>
      </c>
      <c r="H1855" s="8"/>
      <c r="I1855" s="8"/>
      <c r="J1855" s="8"/>
    </row>
    <row r="1856" spans="3:10" x14ac:dyDescent="0.25">
      <c r="C1856" s="5">
        <v>42527.916666666664</v>
      </c>
      <c r="D1856" s="6">
        <v>10137</v>
      </c>
      <c r="E1856" s="6">
        <v>10138.799999999999</v>
      </c>
      <c r="F1856" s="6">
        <v>10123.5</v>
      </c>
      <c r="G1856" s="6">
        <v>10124.200000000001</v>
      </c>
      <c r="H1856" s="6"/>
      <c r="I1856" s="6"/>
      <c r="J1856" s="6"/>
    </row>
    <row r="1857" spans="3:10" x14ac:dyDescent="0.25">
      <c r="C1857" s="7">
        <v>42527.958333333336</v>
      </c>
      <c r="D1857" s="8">
        <v>10121.5</v>
      </c>
      <c r="E1857" s="8">
        <v>10131.299999999999</v>
      </c>
      <c r="F1857" s="8">
        <v>10120.9</v>
      </c>
      <c r="G1857" s="8">
        <v>10129.299999999999</v>
      </c>
      <c r="H1857" s="8"/>
      <c r="I1857" s="8"/>
      <c r="J1857" s="8"/>
    </row>
    <row r="1858" spans="3:10" x14ac:dyDescent="0.25">
      <c r="C1858" s="5">
        <v>42528.041666666664</v>
      </c>
      <c r="D1858" s="6">
        <v>10127</v>
      </c>
      <c r="E1858" s="6">
        <v>10128.299999999999</v>
      </c>
      <c r="F1858" s="6">
        <v>10122.4</v>
      </c>
      <c r="G1858" s="6">
        <v>10122.700000000001</v>
      </c>
      <c r="H1858" s="6"/>
      <c r="I1858" s="6"/>
      <c r="J1858" s="6"/>
    </row>
    <row r="1859" spans="3:10" x14ac:dyDescent="0.25">
      <c r="C1859" s="7">
        <v>42528.083333333336</v>
      </c>
      <c r="D1859" s="8">
        <v>10122.4</v>
      </c>
      <c r="E1859" s="8">
        <v>10125.700000000001</v>
      </c>
      <c r="F1859" s="8">
        <v>10115.9</v>
      </c>
      <c r="G1859" s="8">
        <v>10117.9</v>
      </c>
      <c r="H1859" s="8"/>
      <c r="I1859" s="8"/>
      <c r="J1859" s="8"/>
    </row>
    <row r="1860" spans="3:10" x14ac:dyDescent="0.25">
      <c r="C1860" s="5">
        <v>42528.125</v>
      </c>
      <c r="D1860" s="6">
        <v>10117.200000000001</v>
      </c>
      <c r="E1860" s="6">
        <v>10125.700000000001</v>
      </c>
      <c r="F1860" s="6">
        <v>10117.200000000001</v>
      </c>
      <c r="G1860" s="6">
        <v>10120.799999999999</v>
      </c>
      <c r="H1860" s="6"/>
      <c r="I1860" s="6"/>
      <c r="J1860" s="6"/>
    </row>
    <row r="1861" spans="3:10" x14ac:dyDescent="0.25">
      <c r="C1861" s="7">
        <v>42528.166666666664</v>
      </c>
      <c r="D1861" s="8">
        <v>10121.1</v>
      </c>
      <c r="E1861" s="8">
        <v>10125.700000000001</v>
      </c>
      <c r="F1861" s="8">
        <v>10119.5</v>
      </c>
      <c r="G1861" s="8">
        <v>10121.700000000001</v>
      </c>
      <c r="H1861" s="8"/>
      <c r="I1861" s="8"/>
      <c r="J1861" s="8"/>
    </row>
    <row r="1862" spans="3:10" x14ac:dyDescent="0.25">
      <c r="C1862" s="5">
        <v>42528.208333333336</v>
      </c>
      <c r="D1862" s="6">
        <v>10122.700000000001</v>
      </c>
      <c r="E1862" s="6">
        <v>10128.299999999999</v>
      </c>
      <c r="F1862" s="6">
        <v>10120.5</v>
      </c>
      <c r="G1862" s="6">
        <v>10122.1</v>
      </c>
      <c r="H1862" s="6"/>
      <c r="I1862" s="6"/>
      <c r="J1862" s="6"/>
    </row>
    <row r="1863" spans="3:10" x14ac:dyDescent="0.25">
      <c r="C1863" s="7">
        <v>42528.25</v>
      </c>
      <c r="D1863" s="8">
        <v>10121.700000000001</v>
      </c>
      <c r="E1863" s="8">
        <v>10126.9</v>
      </c>
      <c r="F1863" s="8">
        <v>10121.1</v>
      </c>
      <c r="G1863" s="8">
        <v>10126.299999999999</v>
      </c>
      <c r="H1863" s="8"/>
      <c r="I1863" s="8"/>
      <c r="J1863" s="8"/>
    </row>
    <row r="1864" spans="3:10" x14ac:dyDescent="0.25">
      <c r="C1864" s="5">
        <v>42528.291666666664</v>
      </c>
      <c r="D1864" s="6">
        <v>10125.700000000001</v>
      </c>
      <c r="E1864" s="6">
        <v>10132.200000000001</v>
      </c>
      <c r="F1864" s="6">
        <v>10125.700000000001</v>
      </c>
      <c r="G1864" s="6">
        <v>10130.299999999999</v>
      </c>
      <c r="H1864" s="6"/>
      <c r="I1864" s="6"/>
      <c r="J1864" s="6"/>
    </row>
    <row r="1865" spans="3:10" x14ac:dyDescent="0.25">
      <c r="C1865" s="7">
        <v>42528.333333333336</v>
      </c>
      <c r="D1865" s="8">
        <v>10129.9</v>
      </c>
      <c r="E1865" s="8">
        <v>10151.5</v>
      </c>
      <c r="F1865" s="8">
        <v>10127.700000000001</v>
      </c>
      <c r="G1865" s="8">
        <v>10151.5</v>
      </c>
      <c r="H1865" s="8"/>
      <c r="I1865" s="8"/>
      <c r="J1865" s="8"/>
    </row>
    <row r="1866" spans="3:10" x14ac:dyDescent="0.25">
      <c r="C1866" s="5">
        <v>42528.375</v>
      </c>
      <c r="D1866" s="6">
        <v>10152.5</v>
      </c>
      <c r="E1866" s="6">
        <v>10186.9</v>
      </c>
      <c r="F1866" s="6">
        <v>10152.5</v>
      </c>
      <c r="G1866" s="6">
        <v>10179.5</v>
      </c>
      <c r="H1866" s="6"/>
      <c r="I1866" s="6"/>
      <c r="J1866" s="6"/>
    </row>
    <row r="1867" spans="3:10" x14ac:dyDescent="0.25">
      <c r="C1867" s="7">
        <v>42528.416666666664</v>
      </c>
      <c r="D1867" s="8">
        <v>10179.799999999999</v>
      </c>
      <c r="E1867" s="8">
        <v>10275</v>
      </c>
      <c r="F1867" s="8">
        <v>10179.200000000001</v>
      </c>
      <c r="G1867" s="8">
        <v>10260.799999999999</v>
      </c>
      <c r="H1867" s="8"/>
      <c r="I1867" s="8"/>
      <c r="J1867" s="8"/>
    </row>
    <row r="1868" spans="3:10" x14ac:dyDescent="0.25">
      <c r="C1868" s="5">
        <v>42528.458333333336</v>
      </c>
      <c r="D1868" s="6">
        <v>10260.5</v>
      </c>
      <c r="E1868" s="6">
        <v>10280.200000000001</v>
      </c>
      <c r="F1868" s="6">
        <v>10252.5</v>
      </c>
      <c r="G1868" s="6">
        <v>10274.799999999999</v>
      </c>
      <c r="H1868" s="6"/>
      <c r="I1868" s="6"/>
      <c r="J1868" s="6"/>
    </row>
    <row r="1869" spans="3:10" x14ac:dyDescent="0.25">
      <c r="C1869" s="7">
        <v>42528.5</v>
      </c>
      <c r="D1869" s="8">
        <v>10272.200000000001</v>
      </c>
      <c r="E1869" s="8">
        <v>10315.799999999999</v>
      </c>
      <c r="F1869" s="8">
        <v>10272.200000000001</v>
      </c>
      <c r="G1869" s="8">
        <v>10294.5</v>
      </c>
      <c r="H1869" s="8"/>
      <c r="I1869" s="8"/>
      <c r="J1869" s="8"/>
    </row>
    <row r="1870" spans="3:10" x14ac:dyDescent="0.25">
      <c r="C1870" s="5">
        <v>42528.541666666664</v>
      </c>
      <c r="D1870" s="6">
        <v>10294.799999999999</v>
      </c>
      <c r="E1870" s="6">
        <v>10302.5</v>
      </c>
      <c r="F1870" s="6">
        <v>10287</v>
      </c>
      <c r="G1870" s="6">
        <v>10295.200000000001</v>
      </c>
      <c r="H1870" s="6"/>
      <c r="I1870" s="6"/>
      <c r="J1870" s="6"/>
    </row>
    <row r="1871" spans="3:10" x14ac:dyDescent="0.25">
      <c r="C1871" s="7">
        <v>42528.583333333336</v>
      </c>
      <c r="D1871" s="8">
        <v>10295</v>
      </c>
      <c r="E1871" s="8">
        <v>10310</v>
      </c>
      <c r="F1871" s="8">
        <v>10291.200000000001</v>
      </c>
      <c r="G1871" s="8">
        <v>10293.5</v>
      </c>
      <c r="H1871" s="8"/>
      <c r="I1871" s="8"/>
      <c r="J1871" s="8"/>
    </row>
    <row r="1872" spans="3:10" x14ac:dyDescent="0.25">
      <c r="C1872" s="5">
        <v>42528.625</v>
      </c>
      <c r="D1872" s="6">
        <v>10294</v>
      </c>
      <c r="E1872" s="6">
        <v>10297.5</v>
      </c>
      <c r="F1872" s="6">
        <v>10258.5</v>
      </c>
      <c r="G1872" s="6">
        <v>10263.799999999999</v>
      </c>
      <c r="H1872" s="6"/>
      <c r="I1872" s="6"/>
      <c r="J1872" s="6"/>
    </row>
    <row r="1873" spans="3:10" x14ac:dyDescent="0.25">
      <c r="C1873" s="7">
        <v>42528.666666666664</v>
      </c>
      <c r="D1873" s="8">
        <v>10263.5</v>
      </c>
      <c r="E1873" s="8">
        <v>10285</v>
      </c>
      <c r="F1873" s="8">
        <v>10254</v>
      </c>
      <c r="G1873" s="8">
        <v>10275.5</v>
      </c>
      <c r="H1873" s="8"/>
      <c r="I1873" s="8"/>
      <c r="J1873" s="8"/>
    </row>
    <row r="1874" spans="3:10" x14ac:dyDescent="0.25">
      <c r="C1874" s="5">
        <v>42528.708333333336</v>
      </c>
      <c r="D1874" s="6">
        <v>10275.200000000001</v>
      </c>
      <c r="E1874" s="6">
        <v>10297.200000000001</v>
      </c>
      <c r="F1874" s="6">
        <v>10275.200000000001</v>
      </c>
      <c r="G1874" s="6">
        <v>10280.799999999999</v>
      </c>
      <c r="H1874" s="6"/>
      <c r="I1874" s="6"/>
      <c r="J1874" s="6"/>
    </row>
    <row r="1875" spans="3:10" x14ac:dyDescent="0.25">
      <c r="C1875" s="7">
        <v>42528.75</v>
      </c>
      <c r="D1875" s="8">
        <v>10280.5</v>
      </c>
      <c r="E1875" s="8">
        <v>10292.5</v>
      </c>
      <c r="F1875" s="8">
        <v>10271.5</v>
      </c>
      <c r="G1875" s="8">
        <v>10274.5</v>
      </c>
      <c r="H1875" s="8"/>
      <c r="I1875" s="8"/>
      <c r="J1875" s="8"/>
    </row>
    <row r="1876" spans="3:10" x14ac:dyDescent="0.25">
      <c r="C1876" s="5">
        <v>42528.791666666664</v>
      </c>
      <c r="D1876" s="6">
        <v>10274.799999999999</v>
      </c>
      <c r="E1876" s="6">
        <v>10285.799999999999</v>
      </c>
      <c r="F1876" s="6">
        <v>10272.799999999999</v>
      </c>
      <c r="G1876" s="6">
        <v>10283.5</v>
      </c>
      <c r="H1876" s="6"/>
      <c r="I1876" s="6"/>
      <c r="J1876" s="6"/>
    </row>
    <row r="1877" spans="3:10" x14ac:dyDescent="0.25">
      <c r="C1877" s="7">
        <v>42528.833333333336</v>
      </c>
      <c r="D1877" s="8">
        <v>10283.200000000001</v>
      </c>
      <c r="E1877" s="8">
        <v>10285.799999999999</v>
      </c>
      <c r="F1877" s="8">
        <v>10276</v>
      </c>
      <c r="G1877" s="8">
        <v>10277</v>
      </c>
      <c r="H1877" s="8"/>
      <c r="I1877" s="8"/>
      <c r="J1877" s="8"/>
    </row>
    <row r="1878" spans="3:10" x14ac:dyDescent="0.25">
      <c r="C1878" s="5">
        <v>42528.875</v>
      </c>
      <c r="D1878" s="6">
        <v>10277.200000000001</v>
      </c>
      <c r="E1878" s="6">
        <v>10282.200000000001</v>
      </c>
      <c r="F1878" s="6">
        <v>10273.200000000001</v>
      </c>
      <c r="G1878" s="6">
        <v>10273.5</v>
      </c>
      <c r="H1878" s="6"/>
      <c r="I1878" s="6"/>
      <c r="J1878" s="6"/>
    </row>
    <row r="1879" spans="3:10" x14ac:dyDescent="0.25">
      <c r="C1879" s="7">
        <v>42528.916666666664</v>
      </c>
      <c r="D1879" s="8">
        <v>10273.799999999999</v>
      </c>
      <c r="E1879" s="8">
        <v>10278.200000000001</v>
      </c>
      <c r="F1879" s="8">
        <v>10246.200000000001</v>
      </c>
      <c r="G1879" s="8">
        <v>10252.6</v>
      </c>
      <c r="H1879" s="8"/>
      <c r="I1879" s="8"/>
      <c r="J1879" s="8"/>
    </row>
    <row r="1880" spans="3:10" x14ac:dyDescent="0.25">
      <c r="C1880" s="5">
        <v>42528.958333333336</v>
      </c>
      <c r="D1880" s="6">
        <v>10253.6</v>
      </c>
      <c r="E1880" s="6">
        <v>10253.6</v>
      </c>
      <c r="F1880" s="6">
        <v>10241.700000000001</v>
      </c>
      <c r="G1880" s="6">
        <v>10246.700000000001</v>
      </c>
      <c r="H1880" s="6"/>
      <c r="I1880" s="6"/>
      <c r="J1880" s="6"/>
    </row>
    <row r="1881" spans="3:10" x14ac:dyDescent="0.25">
      <c r="C1881" s="7">
        <v>42529.041666666664</v>
      </c>
      <c r="D1881" s="8">
        <v>10245.4</v>
      </c>
      <c r="E1881" s="8">
        <v>10250.700000000001</v>
      </c>
      <c r="F1881" s="8">
        <v>10244.1</v>
      </c>
      <c r="G1881" s="8">
        <v>10250.1</v>
      </c>
      <c r="H1881" s="8"/>
      <c r="I1881" s="8"/>
      <c r="J1881" s="8"/>
    </row>
    <row r="1882" spans="3:10" x14ac:dyDescent="0.25">
      <c r="C1882" s="5">
        <v>42529.083333333336</v>
      </c>
      <c r="D1882" s="6">
        <v>10250.700000000001</v>
      </c>
      <c r="E1882" s="6">
        <v>10253.9</v>
      </c>
      <c r="F1882" s="6">
        <v>10245.5</v>
      </c>
      <c r="G1882" s="6">
        <v>10246.1</v>
      </c>
      <c r="H1882" s="6"/>
      <c r="I1882" s="6"/>
      <c r="J1882" s="6"/>
    </row>
    <row r="1883" spans="3:10" x14ac:dyDescent="0.25">
      <c r="C1883" s="7">
        <v>42529.125</v>
      </c>
      <c r="D1883" s="8">
        <v>10245.9</v>
      </c>
      <c r="E1883" s="8">
        <v>10248.5</v>
      </c>
      <c r="F1883" s="8">
        <v>10237.1</v>
      </c>
      <c r="G1883" s="8">
        <v>10244.5</v>
      </c>
      <c r="H1883" s="8"/>
      <c r="I1883" s="8"/>
      <c r="J1883" s="8"/>
    </row>
    <row r="1884" spans="3:10" x14ac:dyDescent="0.25">
      <c r="C1884" s="5">
        <v>42529.166666666664</v>
      </c>
      <c r="D1884" s="6">
        <v>10244.299999999999</v>
      </c>
      <c r="E1884" s="6">
        <v>10244.9</v>
      </c>
      <c r="F1884" s="6">
        <v>10233.9</v>
      </c>
      <c r="G1884" s="6">
        <v>10234.5</v>
      </c>
      <c r="H1884" s="6"/>
      <c r="I1884" s="6"/>
      <c r="J1884" s="6"/>
    </row>
    <row r="1885" spans="3:10" x14ac:dyDescent="0.25">
      <c r="C1885" s="7">
        <v>42529.208333333336</v>
      </c>
      <c r="D1885" s="8">
        <v>10233.9</v>
      </c>
      <c r="E1885" s="8">
        <v>10244.9</v>
      </c>
      <c r="F1885" s="8">
        <v>10233.9</v>
      </c>
      <c r="G1885" s="8">
        <v>10244.299999999999</v>
      </c>
      <c r="H1885" s="8"/>
      <c r="I1885" s="8"/>
      <c r="J1885" s="8"/>
    </row>
    <row r="1886" spans="3:10" x14ac:dyDescent="0.25">
      <c r="C1886" s="5">
        <v>42529.25</v>
      </c>
      <c r="D1886" s="6">
        <v>10243.700000000001</v>
      </c>
      <c r="E1886" s="6">
        <v>10255.1</v>
      </c>
      <c r="F1886" s="6">
        <v>10243.700000000001</v>
      </c>
      <c r="G1886" s="6">
        <v>10251.9</v>
      </c>
      <c r="H1886" s="6"/>
      <c r="I1886" s="6"/>
      <c r="J1886" s="6"/>
    </row>
    <row r="1887" spans="3:10" x14ac:dyDescent="0.25">
      <c r="C1887" s="7">
        <v>42529.291666666664</v>
      </c>
      <c r="D1887" s="8">
        <v>10252.5</v>
      </c>
      <c r="E1887" s="8">
        <v>10253.799999999999</v>
      </c>
      <c r="F1887" s="8">
        <v>10247.9</v>
      </c>
      <c r="G1887" s="8">
        <v>10251.5</v>
      </c>
      <c r="H1887" s="8"/>
      <c r="I1887" s="8"/>
      <c r="J1887" s="8"/>
    </row>
    <row r="1888" spans="3:10" x14ac:dyDescent="0.25">
      <c r="C1888" s="5">
        <v>42529.333333333336</v>
      </c>
      <c r="D1888" s="6">
        <v>10251.9</v>
      </c>
      <c r="E1888" s="6">
        <v>10254.9</v>
      </c>
      <c r="F1888" s="6">
        <v>10244.1</v>
      </c>
      <c r="G1888" s="6">
        <v>10247.299999999999</v>
      </c>
      <c r="H1888" s="6"/>
      <c r="I1888" s="6"/>
      <c r="J1888" s="6"/>
    </row>
    <row r="1889" spans="3:10" x14ac:dyDescent="0.25">
      <c r="C1889" s="7">
        <v>42529.375</v>
      </c>
      <c r="D1889" s="8">
        <v>10246.700000000001</v>
      </c>
      <c r="E1889" s="8">
        <v>10267.799999999999</v>
      </c>
      <c r="F1889" s="8">
        <v>10245.5</v>
      </c>
      <c r="G1889" s="8">
        <v>10249</v>
      </c>
      <c r="H1889" s="8"/>
      <c r="I1889" s="8"/>
      <c r="J1889" s="8"/>
    </row>
    <row r="1890" spans="3:10" x14ac:dyDescent="0.25">
      <c r="C1890" s="5">
        <v>42529.416666666664</v>
      </c>
      <c r="D1890" s="6">
        <v>10250.200000000001</v>
      </c>
      <c r="E1890" s="6">
        <v>10254.200000000001</v>
      </c>
      <c r="F1890" s="6">
        <v>10210.799999999999</v>
      </c>
      <c r="G1890" s="6">
        <v>10230.5</v>
      </c>
      <c r="H1890" s="6"/>
      <c r="I1890" s="6"/>
      <c r="J1890" s="6"/>
    </row>
    <row r="1891" spans="3:10" x14ac:dyDescent="0.25">
      <c r="C1891" s="7">
        <v>42529.458333333336</v>
      </c>
      <c r="D1891" s="8">
        <v>10230.799999999999</v>
      </c>
      <c r="E1891" s="8">
        <v>10246</v>
      </c>
      <c r="F1891" s="8">
        <v>10216.299999999999</v>
      </c>
      <c r="G1891" s="8">
        <v>10225</v>
      </c>
      <c r="H1891" s="8"/>
      <c r="I1891" s="8"/>
      <c r="J1891" s="8"/>
    </row>
    <row r="1892" spans="3:10" x14ac:dyDescent="0.25">
      <c r="C1892" s="5">
        <v>42529.5</v>
      </c>
      <c r="D1892" s="6">
        <v>10224.799999999999</v>
      </c>
      <c r="E1892" s="6">
        <v>10247.200000000001</v>
      </c>
      <c r="F1892" s="6">
        <v>10221.200000000001</v>
      </c>
      <c r="G1892" s="6">
        <v>10226</v>
      </c>
      <c r="H1892" s="6"/>
      <c r="I1892" s="6"/>
      <c r="J1892" s="6"/>
    </row>
    <row r="1893" spans="3:10" x14ac:dyDescent="0.25">
      <c r="C1893" s="7">
        <v>42529.541666666664</v>
      </c>
      <c r="D1893" s="8">
        <v>10225.799999999999</v>
      </c>
      <c r="E1893" s="8">
        <v>10242.200000000001</v>
      </c>
      <c r="F1893" s="8">
        <v>10225.799999999999</v>
      </c>
      <c r="G1893" s="8">
        <v>10232</v>
      </c>
      <c r="H1893" s="8"/>
      <c r="I1893" s="8"/>
      <c r="J1893" s="8"/>
    </row>
    <row r="1894" spans="3:10" x14ac:dyDescent="0.25">
      <c r="C1894" s="5">
        <v>42529.583333333336</v>
      </c>
      <c r="D1894" s="6">
        <v>10232.5</v>
      </c>
      <c r="E1894" s="6">
        <v>10264.4</v>
      </c>
      <c r="F1894" s="6">
        <v>10225</v>
      </c>
      <c r="G1894" s="6">
        <v>10262</v>
      </c>
      <c r="H1894" s="6"/>
      <c r="I1894" s="6"/>
      <c r="J1894" s="6"/>
    </row>
    <row r="1895" spans="3:10" x14ac:dyDescent="0.25">
      <c r="C1895" s="7">
        <v>42529.625</v>
      </c>
      <c r="D1895" s="8">
        <v>10262.200000000001</v>
      </c>
      <c r="E1895" s="8">
        <v>10266.799999999999</v>
      </c>
      <c r="F1895" s="8">
        <v>10231.799999999999</v>
      </c>
      <c r="G1895" s="8">
        <v>10239.5</v>
      </c>
      <c r="H1895" s="8"/>
      <c r="I1895" s="8"/>
      <c r="J1895" s="8"/>
    </row>
    <row r="1896" spans="3:10" x14ac:dyDescent="0.25">
      <c r="C1896" s="5">
        <v>42529.666666666664</v>
      </c>
      <c r="D1896" s="6">
        <v>10239</v>
      </c>
      <c r="E1896" s="6">
        <v>10242.5</v>
      </c>
      <c r="F1896" s="6">
        <v>10219.200000000001</v>
      </c>
      <c r="G1896" s="6">
        <v>10231.200000000001</v>
      </c>
      <c r="H1896" s="6"/>
      <c r="I1896" s="6"/>
      <c r="J1896" s="6"/>
    </row>
    <row r="1897" spans="3:10" x14ac:dyDescent="0.25">
      <c r="C1897" s="7">
        <v>42529.708333333336</v>
      </c>
      <c r="D1897" s="8">
        <v>10231</v>
      </c>
      <c r="E1897" s="8">
        <v>10234.5</v>
      </c>
      <c r="F1897" s="8">
        <v>10174</v>
      </c>
      <c r="G1897" s="8">
        <v>10208.799999999999</v>
      </c>
      <c r="H1897" s="8"/>
      <c r="I1897" s="8"/>
      <c r="J1897" s="8"/>
    </row>
    <row r="1898" spans="3:10" x14ac:dyDescent="0.25">
      <c r="C1898" s="5">
        <v>42529.75</v>
      </c>
      <c r="D1898" s="6">
        <v>10208.200000000001</v>
      </c>
      <c r="E1898" s="6">
        <v>10225.799999999999</v>
      </c>
      <c r="F1898" s="6">
        <v>10196.5</v>
      </c>
      <c r="G1898" s="6">
        <v>10214.5</v>
      </c>
      <c r="H1898" s="6"/>
      <c r="I1898" s="6"/>
      <c r="J1898" s="6"/>
    </row>
    <row r="1899" spans="3:10" x14ac:dyDescent="0.25">
      <c r="C1899" s="7">
        <v>42529.791666666664</v>
      </c>
      <c r="D1899" s="8">
        <v>10214.799999999999</v>
      </c>
      <c r="E1899" s="8">
        <v>10225.799999999999</v>
      </c>
      <c r="F1899" s="8">
        <v>10210.200000000001</v>
      </c>
      <c r="G1899" s="8">
        <v>10215.799999999999</v>
      </c>
      <c r="H1899" s="8"/>
      <c r="I1899" s="8"/>
      <c r="J1899" s="8"/>
    </row>
    <row r="1900" spans="3:10" x14ac:dyDescent="0.25">
      <c r="C1900" s="5">
        <v>42529.833333333336</v>
      </c>
      <c r="D1900" s="6">
        <v>10215.5</v>
      </c>
      <c r="E1900" s="6">
        <v>10217.799999999999</v>
      </c>
      <c r="F1900" s="6">
        <v>10209</v>
      </c>
      <c r="G1900" s="6">
        <v>10212.799999999999</v>
      </c>
      <c r="H1900" s="6"/>
      <c r="I1900" s="6"/>
      <c r="J1900" s="6"/>
    </row>
    <row r="1901" spans="3:10" x14ac:dyDescent="0.25">
      <c r="C1901" s="7">
        <v>42529.875</v>
      </c>
      <c r="D1901" s="8">
        <v>10212.5</v>
      </c>
      <c r="E1901" s="8">
        <v>10226.5</v>
      </c>
      <c r="F1901" s="8">
        <v>10208.799999999999</v>
      </c>
      <c r="G1901" s="8">
        <v>10224.5</v>
      </c>
      <c r="H1901" s="8"/>
      <c r="I1901" s="8"/>
      <c r="J1901" s="8"/>
    </row>
    <row r="1902" spans="3:10" x14ac:dyDescent="0.25">
      <c r="C1902" s="5">
        <v>42529.916666666664</v>
      </c>
      <c r="D1902" s="6">
        <v>10225</v>
      </c>
      <c r="E1902" s="6">
        <v>10226.799999999999</v>
      </c>
      <c r="F1902" s="6">
        <v>10218</v>
      </c>
      <c r="G1902" s="6">
        <v>10225.5</v>
      </c>
      <c r="H1902" s="6"/>
      <c r="I1902" s="6"/>
      <c r="J1902" s="6"/>
    </row>
    <row r="1903" spans="3:10" x14ac:dyDescent="0.25">
      <c r="C1903" s="7">
        <v>42529.958333333336</v>
      </c>
      <c r="D1903" s="8">
        <v>10222</v>
      </c>
      <c r="E1903" s="8">
        <v>10224.6</v>
      </c>
      <c r="F1903" s="8">
        <v>10219.4</v>
      </c>
      <c r="G1903" s="8">
        <v>10222.4</v>
      </c>
      <c r="H1903" s="8"/>
      <c r="I1903" s="8"/>
      <c r="J1903" s="8"/>
    </row>
    <row r="1904" spans="3:10" x14ac:dyDescent="0.25">
      <c r="C1904" s="5">
        <v>42530.041666666664</v>
      </c>
      <c r="D1904" s="6">
        <v>10219.1</v>
      </c>
      <c r="E1904" s="6">
        <v>10229</v>
      </c>
      <c r="F1904" s="6">
        <v>10218.4</v>
      </c>
      <c r="G1904" s="6">
        <v>10223</v>
      </c>
      <c r="H1904" s="6"/>
      <c r="I1904" s="6"/>
      <c r="J1904" s="6"/>
    </row>
    <row r="1905" spans="3:10" x14ac:dyDescent="0.25">
      <c r="C1905" s="7">
        <v>42530.083333333336</v>
      </c>
      <c r="D1905" s="8">
        <v>10222.700000000001</v>
      </c>
      <c r="E1905" s="8">
        <v>10223</v>
      </c>
      <c r="F1905" s="8">
        <v>10213.200000000001</v>
      </c>
      <c r="G1905" s="8">
        <v>10215.799999999999</v>
      </c>
      <c r="H1905" s="8"/>
      <c r="I1905" s="8"/>
      <c r="J1905" s="8"/>
    </row>
    <row r="1906" spans="3:10" x14ac:dyDescent="0.25">
      <c r="C1906" s="5">
        <v>42530.125</v>
      </c>
      <c r="D1906" s="6">
        <v>10216.4</v>
      </c>
      <c r="E1906" s="6">
        <v>10221.299999999999</v>
      </c>
      <c r="F1906" s="6">
        <v>10208.799999999999</v>
      </c>
      <c r="G1906" s="6">
        <v>10210.200000000001</v>
      </c>
      <c r="H1906" s="6"/>
      <c r="I1906" s="6"/>
      <c r="J1906" s="6"/>
    </row>
    <row r="1907" spans="3:10" x14ac:dyDescent="0.25">
      <c r="C1907" s="7">
        <v>42530.166666666664</v>
      </c>
      <c r="D1907" s="8">
        <v>10209.799999999999</v>
      </c>
      <c r="E1907" s="8">
        <v>10213.4</v>
      </c>
      <c r="F1907" s="8">
        <v>10205</v>
      </c>
      <c r="G1907" s="8">
        <v>10206.6</v>
      </c>
      <c r="H1907" s="8"/>
      <c r="I1907" s="8"/>
      <c r="J1907" s="8"/>
    </row>
    <row r="1908" spans="3:10" x14ac:dyDescent="0.25">
      <c r="C1908" s="5">
        <v>42530.208333333336</v>
      </c>
      <c r="D1908" s="6">
        <v>10206.200000000001</v>
      </c>
      <c r="E1908" s="6">
        <v>10210.200000000001</v>
      </c>
      <c r="F1908" s="6">
        <v>10205</v>
      </c>
      <c r="G1908" s="6">
        <v>10207.200000000001</v>
      </c>
      <c r="H1908" s="6"/>
      <c r="I1908" s="6"/>
      <c r="J1908" s="6"/>
    </row>
    <row r="1909" spans="3:10" x14ac:dyDescent="0.25">
      <c r="C1909" s="7">
        <v>42530.25</v>
      </c>
      <c r="D1909" s="8">
        <v>10206.9</v>
      </c>
      <c r="E1909" s="8">
        <v>10208.200000000001</v>
      </c>
      <c r="F1909" s="8">
        <v>10201.299999999999</v>
      </c>
      <c r="G1909" s="8">
        <v>10202.6</v>
      </c>
      <c r="H1909" s="8"/>
      <c r="I1909" s="8"/>
      <c r="J1909" s="8"/>
    </row>
    <row r="1910" spans="3:10" x14ac:dyDescent="0.25">
      <c r="C1910" s="5">
        <v>42530.291666666664</v>
      </c>
      <c r="D1910" s="6">
        <v>10202.9</v>
      </c>
      <c r="E1910" s="6">
        <v>10203.6</v>
      </c>
      <c r="F1910" s="6">
        <v>10191.1</v>
      </c>
      <c r="G1910" s="6">
        <v>10192.1</v>
      </c>
      <c r="H1910" s="6"/>
      <c r="I1910" s="6"/>
      <c r="J1910" s="6"/>
    </row>
    <row r="1911" spans="3:10" x14ac:dyDescent="0.25">
      <c r="C1911" s="7">
        <v>42530.333333333336</v>
      </c>
      <c r="D1911" s="8">
        <v>10192.4</v>
      </c>
      <c r="E1911" s="8">
        <v>10203.6</v>
      </c>
      <c r="F1911" s="8">
        <v>10192.1</v>
      </c>
      <c r="G1911" s="8">
        <v>10198.9</v>
      </c>
      <c r="H1911" s="8"/>
      <c r="I1911" s="8"/>
      <c r="J1911" s="8"/>
    </row>
    <row r="1912" spans="3:10" x14ac:dyDescent="0.25">
      <c r="C1912" s="5">
        <v>42530.375</v>
      </c>
      <c r="D1912" s="6">
        <v>10198.6</v>
      </c>
      <c r="E1912" s="6">
        <v>10210</v>
      </c>
      <c r="F1912" s="6">
        <v>10187.5</v>
      </c>
      <c r="G1912" s="6">
        <v>10187.5</v>
      </c>
      <c r="H1912" s="6"/>
      <c r="I1912" s="6"/>
      <c r="J1912" s="6"/>
    </row>
    <row r="1913" spans="3:10" x14ac:dyDescent="0.25">
      <c r="C1913" s="7">
        <v>42530.416666666664</v>
      </c>
      <c r="D1913" s="8">
        <v>10187.200000000001</v>
      </c>
      <c r="E1913" s="8">
        <v>10187.6</v>
      </c>
      <c r="F1913" s="8">
        <v>10068.200000000001</v>
      </c>
      <c r="G1913" s="8">
        <v>10085</v>
      </c>
      <c r="H1913" s="8"/>
      <c r="I1913" s="8"/>
      <c r="J1913" s="8"/>
    </row>
    <row r="1914" spans="3:10" x14ac:dyDescent="0.25">
      <c r="C1914" s="5">
        <v>42530.458333333336</v>
      </c>
      <c r="D1914" s="6">
        <v>10085.200000000001</v>
      </c>
      <c r="E1914" s="6">
        <v>10103.200000000001</v>
      </c>
      <c r="F1914" s="6">
        <v>10068.299999999999</v>
      </c>
      <c r="G1914" s="6">
        <v>10102</v>
      </c>
      <c r="H1914" s="6"/>
      <c r="I1914" s="6"/>
      <c r="J1914" s="6"/>
    </row>
    <row r="1915" spans="3:10" x14ac:dyDescent="0.25">
      <c r="C1915" s="7">
        <v>42530.5</v>
      </c>
      <c r="D1915" s="8">
        <v>10101.5</v>
      </c>
      <c r="E1915" s="8">
        <v>10122</v>
      </c>
      <c r="F1915" s="8">
        <v>10075</v>
      </c>
      <c r="G1915" s="8">
        <v>10086</v>
      </c>
      <c r="H1915" s="8"/>
      <c r="I1915" s="8"/>
      <c r="J1915" s="8"/>
    </row>
    <row r="1916" spans="3:10" x14ac:dyDescent="0.25">
      <c r="C1916" s="5">
        <v>42530.541666666664</v>
      </c>
      <c r="D1916" s="6">
        <v>10086.5</v>
      </c>
      <c r="E1916" s="6">
        <v>10099.200000000001</v>
      </c>
      <c r="F1916" s="6">
        <v>10073</v>
      </c>
      <c r="G1916" s="6">
        <v>10098.5</v>
      </c>
      <c r="H1916" s="6"/>
      <c r="I1916" s="6"/>
      <c r="J1916" s="6"/>
    </row>
    <row r="1917" spans="3:10" x14ac:dyDescent="0.25">
      <c r="C1917" s="7">
        <v>42530.583333333336</v>
      </c>
      <c r="D1917" s="8">
        <v>10099</v>
      </c>
      <c r="E1917" s="8">
        <v>10109</v>
      </c>
      <c r="F1917" s="8">
        <v>10078</v>
      </c>
      <c r="G1917" s="8">
        <v>10085.5</v>
      </c>
      <c r="H1917" s="8"/>
      <c r="I1917" s="8"/>
      <c r="J1917" s="8"/>
    </row>
    <row r="1918" spans="3:10" x14ac:dyDescent="0.25">
      <c r="C1918" s="5">
        <v>42530.625</v>
      </c>
      <c r="D1918" s="6">
        <v>10086.5</v>
      </c>
      <c r="E1918" s="6">
        <v>10089</v>
      </c>
      <c r="F1918" s="6">
        <v>10046.5</v>
      </c>
      <c r="G1918" s="6">
        <v>10076</v>
      </c>
      <c r="H1918" s="6"/>
      <c r="I1918" s="6"/>
      <c r="J1918" s="6"/>
    </row>
    <row r="1919" spans="3:10" x14ac:dyDescent="0.25">
      <c r="C1919" s="7">
        <v>42530.666666666664</v>
      </c>
      <c r="D1919" s="8">
        <v>10075.799999999999</v>
      </c>
      <c r="E1919" s="8">
        <v>10120</v>
      </c>
      <c r="F1919" s="8">
        <v>10067.200000000001</v>
      </c>
      <c r="G1919" s="8">
        <v>10114.200000000001</v>
      </c>
      <c r="H1919" s="8"/>
      <c r="I1919" s="8"/>
      <c r="J1919" s="8"/>
    </row>
    <row r="1920" spans="3:10" x14ac:dyDescent="0.25">
      <c r="C1920" s="5">
        <v>42530.708333333336</v>
      </c>
      <c r="D1920" s="6">
        <v>10113.799999999999</v>
      </c>
      <c r="E1920" s="6">
        <v>10114.5</v>
      </c>
      <c r="F1920" s="6">
        <v>10076.799999999999</v>
      </c>
      <c r="G1920" s="6">
        <v>10101.799999999999</v>
      </c>
      <c r="H1920" s="6"/>
      <c r="I1920" s="6"/>
      <c r="J1920" s="6"/>
    </row>
    <row r="1921" spans="3:10" x14ac:dyDescent="0.25">
      <c r="C1921" s="7">
        <v>42530.75</v>
      </c>
      <c r="D1921" s="8">
        <v>10101.5</v>
      </c>
      <c r="E1921" s="8">
        <v>10113.5</v>
      </c>
      <c r="F1921" s="8">
        <v>10066.9</v>
      </c>
      <c r="G1921" s="8">
        <v>10072</v>
      </c>
      <c r="H1921" s="8"/>
      <c r="I1921" s="8"/>
      <c r="J1921" s="8"/>
    </row>
    <row r="1922" spans="3:10" x14ac:dyDescent="0.25">
      <c r="C1922" s="5">
        <v>42530.791666666664</v>
      </c>
      <c r="D1922" s="6">
        <v>10072.200000000001</v>
      </c>
      <c r="E1922" s="6">
        <v>10086.200000000001</v>
      </c>
      <c r="F1922" s="6">
        <v>10066.200000000001</v>
      </c>
      <c r="G1922" s="6">
        <v>10086.200000000001</v>
      </c>
      <c r="H1922" s="6"/>
      <c r="I1922" s="6"/>
      <c r="J1922" s="6"/>
    </row>
    <row r="1923" spans="3:10" x14ac:dyDescent="0.25">
      <c r="C1923" s="7">
        <v>42530.833333333336</v>
      </c>
      <c r="D1923" s="8">
        <v>10086</v>
      </c>
      <c r="E1923" s="8">
        <v>10100.200000000001</v>
      </c>
      <c r="F1923" s="8">
        <v>10074</v>
      </c>
      <c r="G1923" s="8">
        <v>10084</v>
      </c>
      <c r="H1923" s="8"/>
      <c r="I1923" s="8"/>
      <c r="J1923" s="8"/>
    </row>
    <row r="1924" spans="3:10" x14ac:dyDescent="0.25">
      <c r="C1924" s="5">
        <v>42530.875</v>
      </c>
      <c r="D1924" s="6">
        <v>10085</v>
      </c>
      <c r="E1924" s="6">
        <v>10097.799999999999</v>
      </c>
      <c r="F1924" s="6">
        <v>10079.5</v>
      </c>
      <c r="G1924" s="6">
        <v>10093.5</v>
      </c>
      <c r="H1924" s="6"/>
      <c r="I1924" s="6"/>
      <c r="J1924" s="6"/>
    </row>
    <row r="1925" spans="3:10" x14ac:dyDescent="0.25">
      <c r="C1925" s="7">
        <v>42530.916666666664</v>
      </c>
      <c r="D1925" s="8">
        <v>10093</v>
      </c>
      <c r="E1925" s="8">
        <v>10102.200000000001</v>
      </c>
      <c r="F1925" s="8">
        <v>10087.200000000001</v>
      </c>
      <c r="G1925" s="8">
        <v>10092.799999999999</v>
      </c>
      <c r="H1925" s="8"/>
      <c r="I1925" s="8"/>
      <c r="J1925" s="8"/>
    </row>
    <row r="1926" spans="3:10" x14ac:dyDescent="0.25">
      <c r="C1926" s="5">
        <v>42530.958333333336</v>
      </c>
      <c r="D1926" s="6">
        <v>10094.200000000001</v>
      </c>
      <c r="E1926" s="6">
        <v>10096.299999999999</v>
      </c>
      <c r="F1926" s="6">
        <v>10079.299999999999</v>
      </c>
      <c r="G1926" s="6">
        <v>10083.700000000001</v>
      </c>
      <c r="H1926" s="6"/>
      <c r="I1926" s="6"/>
      <c r="J1926" s="6"/>
    </row>
    <row r="1927" spans="3:10" x14ac:dyDescent="0.25">
      <c r="C1927" s="7">
        <v>42531.041666666664</v>
      </c>
      <c r="D1927" s="8">
        <v>10082.1</v>
      </c>
      <c r="E1927" s="8">
        <v>10083.5</v>
      </c>
      <c r="F1927" s="8">
        <v>10068.1</v>
      </c>
      <c r="G1927" s="8">
        <v>10070.299999999999</v>
      </c>
      <c r="H1927" s="8"/>
      <c r="I1927" s="8"/>
      <c r="J1927" s="8"/>
    </row>
    <row r="1928" spans="3:10" x14ac:dyDescent="0.25">
      <c r="C1928" s="5">
        <v>42531.083333333336</v>
      </c>
      <c r="D1928" s="6">
        <v>10070.700000000001</v>
      </c>
      <c r="E1928" s="6">
        <v>10080.5</v>
      </c>
      <c r="F1928" s="6">
        <v>10070.700000000001</v>
      </c>
      <c r="G1928" s="6">
        <v>10078.200000000001</v>
      </c>
      <c r="H1928" s="6"/>
      <c r="I1928" s="6"/>
      <c r="J1928" s="6"/>
    </row>
    <row r="1929" spans="3:10" x14ac:dyDescent="0.25">
      <c r="C1929" s="7">
        <v>42531.125</v>
      </c>
      <c r="D1929" s="8">
        <v>10077.5</v>
      </c>
      <c r="E1929" s="8">
        <v>10079.1</v>
      </c>
      <c r="F1929" s="8">
        <v>10072.1</v>
      </c>
      <c r="G1929" s="8">
        <v>10079.1</v>
      </c>
      <c r="H1929" s="8"/>
      <c r="I1929" s="8"/>
      <c r="J1929" s="8"/>
    </row>
    <row r="1930" spans="3:10" x14ac:dyDescent="0.25">
      <c r="C1930" s="5">
        <v>42531.166666666664</v>
      </c>
      <c r="D1930" s="6">
        <v>10078.9</v>
      </c>
      <c r="E1930" s="6">
        <v>10081.9</v>
      </c>
      <c r="F1930" s="6">
        <v>10072.700000000001</v>
      </c>
      <c r="G1930" s="6">
        <v>10079.299999999999</v>
      </c>
      <c r="H1930" s="6"/>
      <c r="I1930" s="6"/>
      <c r="J1930" s="6"/>
    </row>
    <row r="1931" spans="3:10" x14ac:dyDescent="0.25">
      <c r="C1931" s="7">
        <v>42531.208333333336</v>
      </c>
      <c r="D1931" s="8">
        <v>10079</v>
      </c>
      <c r="E1931" s="8">
        <v>10081.299999999999</v>
      </c>
      <c r="F1931" s="8">
        <v>10076.4</v>
      </c>
      <c r="G1931" s="8">
        <v>10076.700000000001</v>
      </c>
      <c r="H1931" s="8"/>
      <c r="I1931" s="8"/>
      <c r="J1931" s="8"/>
    </row>
    <row r="1932" spans="3:10" x14ac:dyDescent="0.25">
      <c r="C1932" s="5">
        <v>42531.25</v>
      </c>
      <c r="D1932" s="6">
        <v>10077.1</v>
      </c>
      <c r="E1932" s="6">
        <v>10078.700000000001</v>
      </c>
      <c r="F1932" s="6">
        <v>10064.700000000001</v>
      </c>
      <c r="G1932" s="6">
        <v>10069.200000000001</v>
      </c>
      <c r="H1932" s="6"/>
      <c r="I1932" s="6"/>
      <c r="J1932" s="6"/>
    </row>
    <row r="1933" spans="3:10" x14ac:dyDescent="0.25">
      <c r="C1933" s="7">
        <v>42531.291666666664</v>
      </c>
      <c r="D1933" s="8">
        <v>10068.9</v>
      </c>
      <c r="E1933" s="8">
        <v>10076.700000000001</v>
      </c>
      <c r="F1933" s="8">
        <v>10068.9</v>
      </c>
      <c r="G1933" s="8">
        <v>10074.5</v>
      </c>
      <c r="H1933" s="8"/>
      <c r="I1933" s="8"/>
      <c r="J1933" s="8"/>
    </row>
    <row r="1934" spans="3:10" x14ac:dyDescent="0.25">
      <c r="C1934" s="5">
        <v>42531.333333333336</v>
      </c>
      <c r="D1934" s="6">
        <v>10074.1</v>
      </c>
      <c r="E1934" s="6">
        <v>10076.1</v>
      </c>
      <c r="F1934" s="6">
        <v>10062.9</v>
      </c>
      <c r="G1934" s="6">
        <v>10063.1</v>
      </c>
      <c r="H1934" s="6"/>
      <c r="I1934" s="6"/>
      <c r="J1934" s="6"/>
    </row>
    <row r="1935" spans="3:10" x14ac:dyDescent="0.25">
      <c r="C1935" s="7">
        <v>42531.375</v>
      </c>
      <c r="D1935" s="8">
        <v>10067</v>
      </c>
      <c r="E1935" s="8">
        <v>10082</v>
      </c>
      <c r="F1935" s="8">
        <v>10029.5</v>
      </c>
      <c r="G1935" s="8">
        <v>10032.200000000001</v>
      </c>
      <c r="H1935" s="8"/>
      <c r="I1935" s="8"/>
      <c r="J1935" s="8"/>
    </row>
    <row r="1936" spans="3:10" x14ac:dyDescent="0.25">
      <c r="C1936" s="5">
        <v>42531.416666666664</v>
      </c>
      <c r="D1936" s="6">
        <v>10031.799999999999</v>
      </c>
      <c r="E1936" s="6">
        <v>10037.200000000001</v>
      </c>
      <c r="F1936" s="6">
        <v>9932.7000000000007</v>
      </c>
      <c r="G1936" s="6">
        <v>9936</v>
      </c>
      <c r="H1936" s="6"/>
      <c r="I1936" s="6"/>
      <c r="J1936" s="6"/>
    </row>
    <row r="1937" spans="3:10" x14ac:dyDescent="0.25">
      <c r="C1937" s="7">
        <v>42531.458333333336</v>
      </c>
      <c r="D1937" s="8">
        <v>9937.2000000000007</v>
      </c>
      <c r="E1937" s="8">
        <v>9956</v>
      </c>
      <c r="F1937" s="8">
        <v>9898.2000000000007</v>
      </c>
      <c r="G1937" s="8">
        <v>9914</v>
      </c>
      <c r="H1937" s="8"/>
      <c r="I1937" s="8"/>
      <c r="J1937" s="8"/>
    </row>
    <row r="1938" spans="3:10" x14ac:dyDescent="0.25">
      <c r="C1938" s="5">
        <v>42531.5</v>
      </c>
      <c r="D1938" s="6">
        <v>9913.2000000000007</v>
      </c>
      <c r="E1938" s="6">
        <v>9923</v>
      </c>
      <c r="F1938" s="6">
        <v>9868.7999999999993</v>
      </c>
      <c r="G1938" s="6">
        <v>9877.5</v>
      </c>
      <c r="H1938" s="6"/>
      <c r="I1938" s="6"/>
      <c r="J1938" s="6"/>
    </row>
    <row r="1939" spans="3:10" x14ac:dyDescent="0.25">
      <c r="C1939" s="7">
        <v>42531.541666666664</v>
      </c>
      <c r="D1939" s="8">
        <v>9877.2000000000007</v>
      </c>
      <c r="E1939" s="8">
        <v>9879.7999999999993</v>
      </c>
      <c r="F1939" s="8">
        <v>9859</v>
      </c>
      <c r="G1939" s="8">
        <v>9876.5</v>
      </c>
      <c r="H1939" s="8"/>
      <c r="I1939" s="8"/>
      <c r="J1939" s="8"/>
    </row>
    <row r="1940" spans="3:10" x14ac:dyDescent="0.25">
      <c r="C1940" s="5">
        <v>42531.583333333336</v>
      </c>
      <c r="D1940" s="6">
        <v>9875.2000000000007</v>
      </c>
      <c r="E1940" s="6">
        <v>9890.2000000000007</v>
      </c>
      <c r="F1940" s="6">
        <v>9856.7999999999993</v>
      </c>
      <c r="G1940" s="6">
        <v>9856.9</v>
      </c>
      <c r="H1940" s="6"/>
      <c r="I1940" s="6"/>
      <c r="J1940" s="6"/>
    </row>
    <row r="1941" spans="3:10" x14ac:dyDescent="0.25">
      <c r="C1941" s="7">
        <v>42531.625</v>
      </c>
      <c r="D1941" s="8">
        <v>9856.7999999999993</v>
      </c>
      <c r="E1941" s="8">
        <v>9865.7999999999993</v>
      </c>
      <c r="F1941" s="8">
        <v>9825.7999999999993</v>
      </c>
      <c r="G1941" s="8">
        <v>9835.7999999999993</v>
      </c>
      <c r="H1941" s="8"/>
      <c r="I1941" s="8"/>
      <c r="J1941" s="8"/>
    </row>
    <row r="1942" spans="3:10" x14ac:dyDescent="0.25">
      <c r="C1942" s="5">
        <v>42531.666666666664</v>
      </c>
      <c r="D1942" s="6">
        <v>9835.5</v>
      </c>
      <c r="E1942" s="6">
        <v>9859.5</v>
      </c>
      <c r="F1942" s="6">
        <v>9832</v>
      </c>
      <c r="G1942" s="6">
        <v>9852.5</v>
      </c>
      <c r="H1942" s="6"/>
      <c r="I1942" s="6"/>
      <c r="J1942" s="6"/>
    </row>
    <row r="1943" spans="3:10" x14ac:dyDescent="0.25">
      <c r="C1943" s="7">
        <v>42531.708333333336</v>
      </c>
      <c r="D1943" s="8">
        <v>9849.7999999999993</v>
      </c>
      <c r="E1943" s="8">
        <v>9879.5</v>
      </c>
      <c r="F1943" s="8">
        <v>9817.5</v>
      </c>
      <c r="G1943" s="8">
        <v>9846.5</v>
      </c>
      <c r="H1943" s="8"/>
      <c r="I1943" s="8"/>
      <c r="J1943" s="8"/>
    </row>
    <row r="1944" spans="3:10" x14ac:dyDescent="0.25">
      <c r="C1944" s="5">
        <v>42531.75</v>
      </c>
      <c r="D1944" s="6">
        <v>9847</v>
      </c>
      <c r="E1944" s="6">
        <v>9861.7999999999993</v>
      </c>
      <c r="F1944" s="6">
        <v>9816.5</v>
      </c>
      <c r="G1944" s="6">
        <v>9831.2000000000007</v>
      </c>
      <c r="H1944" s="6"/>
      <c r="I1944" s="6"/>
      <c r="J1944" s="6"/>
    </row>
    <row r="1945" spans="3:10" x14ac:dyDescent="0.25">
      <c r="C1945" s="7">
        <v>42531.791666666664</v>
      </c>
      <c r="D1945" s="8">
        <v>9831</v>
      </c>
      <c r="E1945" s="8">
        <v>9832.2000000000007</v>
      </c>
      <c r="F1945" s="8">
        <v>9807</v>
      </c>
      <c r="G1945" s="8">
        <v>9818</v>
      </c>
      <c r="H1945" s="8"/>
      <c r="I1945" s="8"/>
      <c r="J1945" s="8"/>
    </row>
    <row r="1946" spans="3:10" x14ac:dyDescent="0.25">
      <c r="C1946" s="5">
        <v>42531.833333333336</v>
      </c>
      <c r="D1946" s="6">
        <v>9817.7999999999993</v>
      </c>
      <c r="E1946" s="6">
        <v>9820.5</v>
      </c>
      <c r="F1946" s="6">
        <v>9784.7999999999993</v>
      </c>
      <c r="G1946" s="6">
        <v>9789.5</v>
      </c>
      <c r="H1946" s="6"/>
      <c r="I1946" s="6"/>
      <c r="J1946" s="6"/>
    </row>
    <row r="1947" spans="3:10" x14ac:dyDescent="0.25">
      <c r="C1947" s="7">
        <v>42531.875</v>
      </c>
      <c r="D1947" s="8">
        <v>9789.7999999999993</v>
      </c>
      <c r="E1947" s="8">
        <v>9793.7999999999993</v>
      </c>
      <c r="F1947" s="8">
        <v>9773.7999999999993</v>
      </c>
      <c r="G1947" s="8">
        <v>9784</v>
      </c>
      <c r="H1947" s="8"/>
      <c r="I1947" s="8"/>
      <c r="J1947" s="8"/>
    </row>
    <row r="1948" spans="3:10" x14ac:dyDescent="0.25">
      <c r="C1948" s="5">
        <v>42531.916666666664</v>
      </c>
      <c r="D1948" s="6">
        <v>9784.5</v>
      </c>
      <c r="E1948" s="6">
        <v>9807.5</v>
      </c>
      <c r="F1948" s="6">
        <v>9779</v>
      </c>
      <c r="G1948" s="6">
        <v>9803.5</v>
      </c>
      <c r="H1948" s="6"/>
      <c r="I1948" s="6"/>
      <c r="J1948" s="6"/>
    </row>
    <row r="1949" spans="3:10" x14ac:dyDescent="0.25">
      <c r="C1949" s="7">
        <v>42534.041666666664</v>
      </c>
      <c r="D1949" s="8">
        <v>9772.7000000000007</v>
      </c>
      <c r="E1949" s="8">
        <v>9777.2999999999993</v>
      </c>
      <c r="F1949" s="8">
        <v>9734.7000000000007</v>
      </c>
      <c r="G1949" s="8">
        <v>9742.7000000000007</v>
      </c>
      <c r="H1949" s="8"/>
      <c r="I1949" s="8"/>
      <c r="J1949" s="8"/>
    </row>
    <row r="1950" spans="3:10" x14ac:dyDescent="0.25">
      <c r="C1950" s="5">
        <v>42534.083333333336</v>
      </c>
      <c r="D1950" s="6">
        <v>9743.1</v>
      </c>
      <c r="E1950" s="6">
        <v>9754.5</v>
      </c>
      <c r="F1950" s="6">
        <v>9742.1</v>
      </c>
      <c r="G1950" s="6">
        <v>9742.7000000000007</v>
      </c>
      <c r="H1950" s="6"/>
      <c r="I1950" s="6"/>
      <c r="J1950" s="6"/>
    </row>
    <row r="1951" spans="3:10" x14ac:dyDescent="0.25">
      <c r="C1951" s="7">
        <v>42534.125</v>
      </c>
      <c r="D1951" s="8">
        <v>9743.1</v>
      </c>
      <c r="E1951" s="8">
        <v>9757.5</v>
      </c>
      <c r="F1951" s="8">
        <v>9740.9</v>
      </c>
      <c r="G1951" s="8">
        <v>9748.7000000000007</v>
      </c>
      <c r="H1951" s="8"/>
      <c r="I1951" s="8"/>
      <c r="J1951" s="8"/>
    </row>
    <row r="1952" spans="3:10" x14ac:dyDescent="0.25">
      <c r="C1952" s="5">
        <v>42534.166666666664</v>
      </c>
      <c r="D1952" s="6">
        <v>9748.2999999999993</v>
      </c>
      <c r="E1952" s="6">
        <v>9757.7000000000007</v>
      </c>
      <c r="F1952" s="6">
        <v>9736.1</v>
      </c>
      <c r="G1952" s="6">
        <v>9738.9</v>
      </c>
      <c r="H1952" s="6"/>
      <c r="I1952" s="6"/>
      <c r="J1952" s="6"/>
    </row>
    <row r="1953" spans="3:10" x14ac:dyDescent="0.25">
      <c r="C1953" s="7">
        <v>42534.208333333336</v>
      </c>
      <c r="D1953" s="8">
        <v>9739.1</v>
      </c>
      <c r="E1953" s="8">
        <v>9744.9</v>
      </c>
      <c r="F1953" s="8">
        <v>9736.9</v>
      </c>
      <c r="G1953" s="8">
        <v>9737.5</v>
      </c>
      <c r="H1953" s="8"/>
      <c r="I1953" s="8"/>
      <c r="J1953" s="8"/>
    </row>
    <row r="1954" spans="3:10" x14ac:dyDescent="0.25">
      <c r="C1954" s="5">
        <v>42534.25</v>
      </c>
      <c r="D1954" s="6">
        <v>9737.9</v>
      </c>
      <c r="E1954" s="6">
        <v>9738.5</v>
      </c>
      <c r="F1954" s="6">
        <v>9723.1</v>
      </c>
      <c r="G1954" s="6">
        <v>9725.1</v>
      </c>
      <c r="H1954" s="6"/>
      <c r="I1954" s="6"/>
      <c r="J1954" s="6"/>
    </row>
    <row r="1955" spans="3:10" x14ac:dyDescent="0.25">
      <c r="C1955" s="7">
        <v>42534.291666666664</v>
      </c>
      <c r="D1955" s="8">
        <v>9725.2999999999993</v>
      </c>
      <c r="E1955" s="8">
        <v>9731.1</v>
      </c>
      <c r="F1955" s="8">
        <v>9725.2999999999993</v>
      </c>
      <c r="G1955" s="8">
        <v>9727.9</v>
      </c>
      <c r="H1955" s="8"/>
      <c r="I1955" s="8"/>
      <c r="J1955" s="8"/>
    </row>
    <row r="1956" spans="3:10" x14ac:dyDescent="0.25">
      <c r="C1956" s="5">
        <v>42534.333333333336</v>
      </c>
      <c r="D1956" s="6">
        <v>9728.5</v>
      </c>
      <c r="E1956" s="6">
        <v>9738.2999999999993</v>
      </c>
      <c r="F1956" s="6">
        <v>9723.9</v>
      </c>
      <c r="G1956" s="6">
        <v>9723.9</v>
      </c>
      <c r="H1956" s="6"/>
      <c r="I1956" s="6"/>
      <c r="J1956" s="6"/>
    </row>
    <row r="1957" spans="3:10" x14ac:dyDescent="0.25">
      <c r="C1957" s="7">
        <v>42534.375</v>
      </c>
      <c r="D1957" s="8">
        <v>9726</v>
      </c>
      <c r="E1957" s="8">
        <v>9726</v>
      </c>
      <c r="F1957" s="8">
        <v>9658</v>
      </c>
      <c r="G1957" s="8">
        <v>9686.5</v>
      </c>
      <c r="H1957" s="8"/>
      <c r="I1957" s="8"/>
      <c r="J1957" s="8"/>
    </row>
    <row r="1958" spans="3:10" x14ac:dyDescent="0.25">
      <c r="C1958" s="5">
        <v>42534.416666666664</v>
      </c>
      <c r="D1958" s="6">
        <v>9686</v>
      </c>
      <c r="E1958" s="6">
        <v>9737.5</v>
      </c>
      <c r="F1958" s="6">
        <v>9681</v>
      </c>
      <c r="G1958" s="6">
        <v>9726.5</v>
      </c>
      <c r="H1958" s="6"/>
      <c r="I1958" s="6"/>
      <c r="J1958" s="6"/>
    </row>
    <row r="1959" spans="3:10" x14ac:dyDescent="0.25">
      <c r="C1959" s="7">
        <v>42534.458333333336</v>
      </c>
      <c r="D1959" s="8">
        <v>9726.7999999999993</v>
      </c>
      <c r="E1959" s="8">
        <v>9757.2000000000007</v>
      </c>
      <c r="F1959" s="8">
        <v>9691.7999999999993</v>
      </c>
      <c r="G1959" s="8">
        <v>9697.5</v>
      </c>
      <c r="H1959" s="8"/>
      <c r="I1959" s="8"/>
      <c r="J1959" s="8"/>
    </row>
    <row r="1960" spans="3:10" x14ac:dyDescent="0.25">
      <c r="C1960" s="5">
        <v>42534.5</v>
      </c>
      <c r="D1960" s="6">
        <v>9696.5</v>
      </c>
      <c r="E1960" s="6">
        <v>9718.7999999999993</v>
      </c>
      <c r="F1960" s="6">
        <v>9667.2000000000007</v>
      </c>
      <c r="G1960" s="6">
        <v>9717</v>
      </c>
      <c r="H1960" s="6"/>
      <c r="I1960" s="6"/>
      <c r="J1960" s="6"/>
    </row>
    <row r="1961" spans="3:10" x14ac:dyDescent="0.25">
      <c r="C1961" s="7">
        <v>42534.541666666664</v>
      </c>
      <c r="D1961" s="8">
        <v>9717.5</v>
      </c>
      <c r="E1961" s="8">
        <v>9724.2000000000007</v>
      </c>
      <c r="F1961" s="8">
        <v>9694</v>
      </c>
      <c r="G1961" s="8">
        <v>9696.5</v>
      </c>
      <c r="H1961" s="8"/>
      <c r="I1961" s="8"/>
      <c r="J1961" s="8"/>
    </row>
    <row r="1962" spans="3:10" x14ac:dyDescent="0.25">
      <c r="C1962" s="5">
        <v>42534.583333333336</v>
      </c>
      <c r="D1962" s="6">
        <v>9697.7999999999993</v>
      </c>
      <c r="E1962" s="6">
        <v>9722.7999999999993</v>
      </c>
      <c r="F1962" s="6">
        <v>9694</v>
      </c>
      <c r="G1962" s="6">
        <v>9707.2000000000007</v>
      </c>
      <c r="H1962" s="6"/>
      <c r="I1962" s="6"/>
      <c r="J1962" s="6"/>
    </row>
    <row r="1963" spans="3:10" x14ac:dyDescent="0.25">
      <c r="C1963" s="7">
        <v>42534.625</v>
      </c>
      <c r="D1963" s="8">
        <v>9706.7999999999993</v>
      </c>
      <c r="E1963" s="8">
        <v>9713</v>
      </c>
      <c r="F1963" s="8">
        <v>9688.2000000000007</v>
      </c>
      <c r="G1963" s="8">
        <v>9692.7999999999993</v>
      </c>
      <c r="H1963" s="8"/>
      <c r="I1963" s="8"/>
      <c r="J1963" s="8"/>
    </row>
    <row r="1964" spans="3:10" x14ac:dyDescent="0.25">
      <c r="C1964" s="5">
        <v>42534.666666666664</v>
      </c>
      <c r="D1964" s="6">
        <v>9693.2000000000007</v>
      </c>
      <c r="E1964" s="6">
        <v>9728.5</v>
      </c>
      <c r="F1964" s="6">
        <v>9664.7999999999993</v>
      </c>
      <c r="G1964" s="6">
        <v>9711.5</v>
      </c>
      <c r="H1964" s="6"/>
      <c r="I1964" s="6"/>
      <c r="J1964" s="6"/>
    </row>
    <row r="1965" spans="3:10" x14ac:dyDescent="0.25">
      <c r="C1965" s="7">
        <v>42534.708333333336</v>
      </c>
      <c r="D1965" s="8">
        <v>9711</v>
      </c>
      <c r="E1965" s="8">
        <v>9740.2000000000007</v>
      </c>
      <c r="F1965" s="8">
        <v>9696.7999999999993</v>
      </c>
      <c r="G1965" s="8">
        <v>9711.2000000000007</v>
      </c>
      <c r="H1965" s="8"/>
      <c r="I1965" s="8"/>
      <c r="J1965" s="8"/>
    </row>
    <row r="1966" spans="3:10" x14ac:dyDescent="0.25">
      <c r="C1966" s="5">
        <v>42534.75</v>
      </c>
      <c r="D1966" s="6">
        <v>9710.7999999999993</v>
      </c>
      <c r="E1966" s="6">
        <v>9715.5</v>
      </c>
      <c r="F1966" s="6">
        <v>9616.7999999999993</v>
      </c>
      <c r="G1966" s="6">
        <v>9619.5</v>
      </c>
      <c r="H1966" s="6"/>
      <c r="I1966" s="6"/>
      <c r="J1966" s="6"/>
    </row>
    <row r="1967" spans="3:10" x14ac:dyDescent="0.25">
      <c r="C1967" s="7">
        <v>42534.791666666664</v>
      </c>
      <c r="D1967" s="8">
        <v>9619.7999999999993</v>
      </c>
      <c r="E1967" s="8">
        <v>9648</v>
      </c>
      <c r="F1967" s="8">
        <v>9612.5</v>
      </c>
      <c r="G1967" s="8">
        <v>9636</v>
      </c>
      <c r="H1967" s="8"/>
      <c r="I1967" s="8"/>
      <c r="J1967" s="8"/>
    </row>
    <row r="1968" spans="3:10" x14ac:dyDescent="0.25">
      <c r="C1968" s="5">
        <v>42534.833333333336</v>
      </c>
      <c r="D1968" s="6">
        <v>9635.7999999999993</v>
      </c>
      <c r="E1968" s="6">
        <v>9638.5</v>
      </c>
      <c r="F1968" s="6">
        <v>9606</v>
      </c>
      <c r="G1968" s="6">
        <v>9612</v>
      </c>
      <c r="H1968" s="6"/>
      <c r="I1968" s="6"/>
      <c r="J1968" s="6"/>
    </row>
    <row r="1969" spans="3:10" x14ac:dyDescent="0.25">
      <c r="C1969" s="7">
        <v>42534.875</v>
      </c>
      <c r="D1969" s="8">
        <v>9612.7999999999993</v>
      </c>
      <c r="E1969" s="8">
        <v>9630</v>
      </c>
      <c r="F1969" s="8">
        <v>9608.5</v>
      </c>
      <c r="G1969" s="8">
        <v>9618</v>
      </c>
      <c r="H1969" s="8"/>
      <c r="I1969" s="8"/>
      <c r="J1969" s="8"/>
    </row>
    <row r="1970" spans="3:10" x14ac:dyDescent="0.25">
      <c r="C1970" s="5">
        <v>42534.916666666664</v>
      </c>
      <c r="D1970" s="6">
        <v>9618.5</v>
      </c>
      <c r="E1970" s="6">
        <v>9623</v>
      </c>
      <c r="F1970" s="6">
        <v>9598.2000000000007</v>
      </c>
      <c r="G1970" s="6">
        <v>9621.5</v>
      </c>
      <c r="H1970" s="6"/>
      <c r="I1970" s="6"/>
      <c r="J1970" s="6"/>
    </row>
    <row r="1971" spans="3:10" x14ac:dyDescent="0.25">
      <c r="C1971" s="7">
        <v>42534.958333333336</v>
      </c>
      <c r="D1971" s="8">
        <v>9618</v>
      </c>
      <c r="E1971" s="8">
        <v>9626.7999999999993</v>
      </c>
      <c r="F1971" s="8">
        <v>9591.5</v>
      </c>
      <c r="G1971" s="8">
        <v>9591.5</v>
      </c>
      <c r="H1971" s="8"/>
      <c r="I1971" s="8"/>
      <c r="J1971" s="8"/>
    </row>
    <row r="1972" spans="3:10" x14ac:dyDescent="0.25">
      <c r="C1972" s="5">
        <v>42535.041666666664</v>
      </c>
      <c r="D1972" s="6">
        <v>9595.9</v>
      </c>
      <c r="E1972" s="6">
        <v>9596.7999999999993</v>
      </c>
      <c r="F1972" s="6">
        <v>9563.9</v>
      </c>
      <c r="G1972" s="6">
        <v>9568.2999999999993</v>
      </c>
      <c r="H1972" s="6"/>
      <c r="I1972" s="6"/>
      <c r="J1972" s="6"/>
    </row>
    <row r="1973" spans="3:10" x14ac:dyDescent="0.25">
      <c r="C1973" s="7">
        <v>42535.083333333336</v>
      </c>
      <c r="D1973" s="8">
        <v>9568.6</v>
      </c>
      <c r="E1973" s="8">
        <v>9583.9</v>
      </c>
      <c r="F1973" s="8">
        <v>9567.6</v>
      </c>
      <c r="G1973" s="8">
        <v>9578.7999999999993</v>
      </c>
      <c r="H1973" s="8"/>
      <c r="I1973" s="8"/>
      <c r="J1973" s="8"/>
    </row>
    <row r="1974" spans="3:10" x14ac:dyDescent="0.25">
      <c r="C1974" s="5">
        <v>42535.125</v>
      </c>
      <c r="D1974" s="6">
        <v>9579.5</v>
      </c>
      <c r="E1974" s="6">
        <v>9610.6</v>
      </c>
      <c r="F1974" s="6">
        <v>9576.2999999999993</v>
      </c>
      <c r="G1974" s="6">
        <v>9596.7000000000007</v>
      </c>
      <c r="H1974" s="6"/>
      <c r="I1974" s="6"/>
      <c r="J1974" s="6"/>
    </row>
    <row r="1975" spans="3:10" x14ac:dyDescent="0.25">
      <c r="C1975" s="7">
        <v>42535.166666666664</v>
      </c>
      <c r="D1975" s="8">
        <v>9596.4</v>
      </c>
      <c r="E1975" s="8">
        <v>9605.7999999999993</v>
      </c>
      <c r="F1975" s="8">
        <v>9594.2000000000007</v>
      </c>
      <c r="G1975" s="8">
        <v>9601.4</v>
      </c>
      <c r="H1975" s="8"/>
      <c r="I1975" s="8"/>
      <c r="J1975" s="8"/>
    </row>
    <row r="1976" spans="3:10" x14ac:dyDescent="0.25">
      <c r="C1976" s="5">
        <v>42535.208333333336</v>
      </c>
      <c r="D1976" s="6">
        <v>9601.7000000000007</v>
      </c>
      <c r="E1976" s="6">
        <v>9604.2999999999993</v>
      </c>
      <c r="F1976" s="6">
        <v>9598</v>
      </c>
      <c r="G1976" s="6">
        <v>9600.5</v>
      </c>
      <c r="H1976" s="6"/>
      <c r="I1976" s="6"/>
      <c r="J1976" s="6"/>
    </row>
    <row r="1977" spans="3:10" x14ac:dyDescent="0.25">
      <c r="C1977" s="7">
        <v>42535.25</v>
      </c>
      <c r="D1977" s="8">
        <v>9600.7999999999993</v>
      </c>
      <c r="E1977" s="8">
        <v>9609.4</v>
      </c>
      <c r="F1977" s="8">
        <v>9596.7000000000007</v>
      </c>
      <c r="G1977" s="8">
        <v>9608.7999999999993</v>
      </c>
      <c r="H1977" s="8"/>
      <c r="I1977" s="8"/>
      <c r="J1977" s="8"/>
    </row>
    <row r="1978" spans="3:10" x14ac:dyDescent="0.25">
      <c r="C1978" s="5">
        <v>42535.291666666664</v>
      </c>
      <c r="D1978" s="6">
        <v>9608.5</v>
      </c>
      <c r="E1978" s="6">
        <v>9618.9</v>
      </c>
      <c r="F1978" s="6">
        <v>9606.9</v>
      </c>
      <c r="G1978" s="6">
        <v>9611.6</v>
      </c>
      <c r="H1978" s="6"/>
      <c r="I1978" s="6"/>
      <c r="J1978" s="6"/>
    </row>
    <row r="1979" spans="3:10" x14ac:dyDescent="0.25">
      <c r="C1979" s="7">
        <v>42535.333333333336</v>
      </c>
      <c r="D1979" s="8">
        <v>9611</v>
      </c>
      <c r="E1979" s="8">
        <v>9618.1</v>
      </c>
      <c r="F1979" s="8">
        <v>9600.7000000000007</v>
      </c>
      <c r="G1979" s="8">
        <v>9611.9</v>
      </c>
      <c r="H1979" s="8"/>
      <c r="I1979" s="8"/>
      <c r="J1979" s="8"/>
    </row>
    <row r="1980" spans="3:10" x14ac:dyDescent="0.25">
      <c r="C1980" s="5">
        <v>42535.375</v>
      </c>
      <c r="D1980" s="6">
        <v>9612.5</v>
      </c>
      <c r="E1980" s="6">
        <v>9632</v>
      </c>
      <c r="F1980" s="6">
        <v>9563.7999999999993</v>
      </c>
      <c r="G1980" s="6">
        <v>9573</v>
      </c>
      <c r="H1980" s="6"/>
      <c r="I1980" s="6"/>
      <c r="J1980" s="6"/>
    </row>
    <row r="1981" spans="3:10" x14ac:dyDescent="0.25">
      <c r="C1981" s="7">
        <v>42535.416666666664</v>
      </c>
      <c r="D1981" s="8">
        <v>9573.5</v>
      </c>
      <c r="E1981" s="8">
        <v>9601</v>
      </c>
      <c r="F1981" s="8">
        <v>9531.7999999999993</v>
      </c>
      <c r="G1981" s="8">
        <v>9547</v>
      </c>
      <c r="H1981" s="8"/>
      <c r="I1981" s="8"/>
      <c r="J1981" s="8"/>
    </row>
    <row r="1982" spans="3:10" x14ac:dyDescent="0.25">
      <c r="C1982" s="5">
        <v>42535.458333333336</v>
      </c>
      <c r="D1982" s="6">
        <v>9546.5</v>
      </c>
      <c r="E1982" s="6">
        <v>9580.5</v>
      </c>
      <c r="F1982" s="6">
        <v>9509</v>
      </c>
      <c r="G1982" s="6">
        <v>9538</v>
      </c>
      <c r="H1982" s="6"/>
      <c r="I1982" s="6"/>
      <c r="J1982" s="6"/>
    </row>
    <row r="1983" spans="3:10" x14ac:dyDescent="0.25">
      <c r="C1983" s="7">
        <v>42535.5</v>
      </c>
      <c r="D1983" s="8">
        <v>9538.5</v>
      </c>
      <c r="E1983" s="8">
        <v>9584.5</v>
      </c>
      <c r="F1983" s="8">
        <v>9521.5</v>
      </c>
      <c r="G1983" s="8">
        <v>9579.7999999999993</v>
      </c>
      <c r="H1983" s="8"/>
      <c r="I1983" s="8"/>
      <c r="J1983" s="8"/>
    </row>
    <row r="1984" spans="3:10" x14ac:dyDescent="0.25">
      <c r="C1984" s="5">
        <v>42535.541666666664</v>
      </c>
      <c r="D1984" s="6">
        <v>9579.5</v>
      </c>
      <c r="E1984" s="6">
        <v>9608.2000000000007</v>
      </c>
      <c r="F1984" s="6">
        <v>9572.2000000000007</v>
      </c>
      <c r="G1984" s="6">
        <v>9580.4</v>
      </c>
      <c r="H1984" s="6"/>
      <c r="I1984" s="6"/>
      <c r="J1984" s="6"/>
    </row>
    <row r="1985" spans="3:10" x14ac:dyDescent="0.25">
      <c r="C1985" s="7">
        <v>42535.583333333336</v>
      </c>
      <c r="D1985" s="8">
        <v>9580</v>
      </c>
      <c r="E1985" s="8">
        <v>9592</v>
      </c>
      <c r="F1985" s="8">
        <v>9569.7999999999993</v>
      </c>
      <c r="G1985" s="8">
        <v>9585.5</v>
      </c>
      <c r="H1985" s="8"/>
      <c r="I1985" s="8"/>
      <c r="J1985" s="8"/>
    </row>
    <row r="1986" spans="3:10" x14ac:dyDescent="0.25">
      <c r="C1986" s="5">
        <v>42535.625</v>
      </c>
      <c r="D1986" s="6">
        <v>9585.2000000000007</v>
      </c>
      <c r="E1986" s="6">
        <v>9589</v>
      </c>
      <c r="F1986" s="6">
        <v>9564.7999999999993</v>
      </c>
      <c r="G1986" s="6">
        <v>9586.5</v>
      </c>
      <c r="H1986" s="6"/>
      <c r="I1986" s="6"/>
      <c r="J1986" s="6"/>
    </row>
    <row r="1987" spans="3:10" x14ac:dyDescent="0.25">
      <c r="C1987" s="7">
        <v>42535.666666666664</v>
      </c>
      <c r="D1987" s="8">
        <v>9585.7999999999993</v>
      </c>
      <c r="E1987" s="8">
        <v>9621</v>
      </c>
      <c r="F1987" s="8">
        <v>9565</v>
      </c>
      <c r="G1987" s="8">
        <v>9595.2000000000007</v>
      </c>
      <c r="H1987" s="8"/>
      <c r="I1987" s="8"/>
      <c r="J1987" s="8"/>
    </row>
    <row r="1988" spans="3:10" x14ac:dyDescent="0.25">
      <c r="C1988" s="5">
        <v>42535.708333333336</v>
      </c>
      <c r="D1988" s="6">
        <v>9596.2000000000007</v>
      </c>
      <c r="E1988" s="6">
        <v>9605.5</v>
      </c>
      <c r="F1988" s="6">
        <v>9505.4</v>
      </c>
      <c r="G1988" s="6">
        <v>9523.5</v>
      </c>
      <c r="H1988" s="6"/>
      <c r="I1988" s="6"/>
      <c r="J1988" s="6"/>
    </row>
    <row r="1989" spans="3:10" x14ac:dyDescent="0.25">
      <c r="C1989" s="7">
        <v>42535.75</v>
      </c>
      <c r="D1989" s="8">
        <v>9525</v>
      </c>
      <c r="E1989" s="8">
        <v>9546.5</v>
      </c>
      <c r="F1989" s="8">
        <v>9507.7999999999993</v>
      </c>
      <c r="G1989" s="8">
        <v>9522.5</v>
      </c>
      <c r="H1989" s="8"/>
      <c r="I1989" s="8"/>
      <c r="J1989" s="8"/>
    </row>
    <row r="1990" spans="3:10" x14ac:dyDescent="0.25">
      <c r="C1990" s="5">
        <v>42535.791666666664</v>
      </c>
      <c r="D1990" s="6">
        <v>9522.2000000000007</v>
      </c>
      <c r="E1990" s="6">
        <v>9559.7999999999993</v>
      </c>
      <c r="F1990" s="6">
        <v>9519.5</v>
      </c>
      <c r="G1990" s="6">
        <v>9540.5</v>
      </c>
      <c r="H1990" s="6"/>
      <c r="I1990" s="6"/>
      <c r="J1990" s="6"/>
    </row>
    <row r="1991" spans="3:10" x14ac:dyDescent="0.25">
      <c r="C1991" s="7">
        <v>42535.833333333336</v>
      </c>
      <c r="D1991" s="8">
        <v>9540</v>
      </c>
      <c r="E1991" s="8">
        <v>9549.2000000000007</v>
      </c>
      <c r="F1991" s="8">
        <v>9520.2000000000007</v>
      </c>
      <c r="G1991" s="8">
        <v>9523</v>
      </c>
      <c r="H1991" s="8"/>
      <c r="I1991" s="8"/>
      <c r="J1991" s="8"/>
    </row>
    <row r="1992" spans="3:10" x14ac:dyDescent="0.25">
      <c r="C1992" s="5">
        <v>42535.875</v>
      </c>
      <c r="D1992" s="6">
        <v>9522.5</v>
      </c>
      <c r="E1992" s="6">
        <v>9538.2000000000007</v>
      </c>
      <c r="F1992" s="6">
        <v>9512.5</v>
      </c>
      <c r="G1992" s="6">
        <v>9516.7999999999993</v>
      </c>
      <c r="H1992" s="6"/>
      <c r="I1992" s="6"/>
      <c r="J1992" s="6"/>
    </row>
    <row r="1993" spans="3:10" x14ac:dyDescent="0.25">
      <c r="C1993" s="7">
        <v>42535.916666666664</v>
      </c>
      <c r="D1993" s="8">
        <v>9517.5</v>
      </c>
      <c r="E1993" s="8">
        <v>9580.5</v>
      </c>
      <c r="F1993" s="8">
        <v>9512.5</v>
      </c>
      <c r="G1993" s="8">
        <v>9573.4</v>
      </c>
      <c r="H1993" s="8"/>
      <c r="I1993" s="8"/>
      <c r="J1993" s="8"/>
    </row>
    <row r="1994" spans="3:10" x14ac:dyDescent="0.25">
      <c r="C1994" s="5">
        <v>42535.958333333336</v>
      </c>
      <c r="D1994" s="6">
        <v>9569.2999999999993</v>
      </c>
      <c r="E1994" s="6">
        <v>9575.9</v>
      </c>
      <c r="F1994" s="6">
        <v>9547.4</v>
      </c>
      <c r="G1994" s="6">
        <v>9559.1</v>
      </c>
      <c r="H1994" s="6"/>
      <c r="I1994" s="6"/>
      <c r="J1994" s="6"/>
    </row>
    <row r="1995" spans="3:10" x14ac:dyDescent="0.25">
      <c r="C1995" s="7">
        <v>42536.041666666664</v>
      </c>
      <c r="D1995" s="8">
        <v>9559.7999999999993</v>
      </c>
      <c r="E1995" s="8">
        <v>9563.5</v>
      </c>
      <c r="F1995" s="8">
        <v>9525.2999999999993</v>
      </c>
      <c r="G1995" s="8">
        <v>9532.9</v>
      </c>
      <c r="H1995" s="8"/>
      <c r="I1995" s="8"/>
      <c r="J1995" s="8"/>
    </row>
    <row r="1996" spans="3:10" x14ac:dyDescent="0.25">
      <c r="C1996" s="5">
        <v>42536.083333333336</v>
      </c>
      <c r="D1996" s="6">
        <v>9533.5</v>
      </c>
      <c r="E1996" s="6">
        <v>9545.9</v>
      </c>
      <c r="F1996" s="6">
        <v>9529.1</v>
      </c>
      <c r="G1996" s="6">
        <v>9545.5</v>
      </c>
      <c r="H1996" s="6"/>
      <c r="I1996" s="6"/>
      <c r="J1996" s="6"/>
    </row>
    <row r="1997" spans="3:10" x14ac:dyDescent="0.25">
      <c r="C1997" s="7">
        <v>42536.125</v>
      </c>
      <c r="D1997" s="8">
        <v>9545.9</v>
      </c>
      <c r="E1997" s="8">
        <v>9559.1</v>
      </c>
      <c r="F1997" s="8">
        <v>9545.9</v>
      </c>
      <c r="G1997" s="8">
        <v>9553.1</v>
      </c>
      <c r="H1997" s="8"/>
      <c r="I1997" s="8"/>
      <c r="J1997" s="8"/>
    </row>
    <row r="1998" spans="3:10" x14ac:dyDescent="0.25">
      <c r="C1998" s="5">
        <v>42536.166666666664</v>
      </c>
      <c r="D1998" s="6">
        <v>9552.5</v>
      </c>
      <c r="E1998" s="6">
        <v>9582.7000000000007</v>
      </c>
      <c r="F1998" s="6">
        <v>9539.5</v>
      </c>
      <c r="G1998" s="6">
        <v>9556.2999999999993</v>
      </c>
      <c r="H1998" s="6"/>
      <c r="I1998" s="6"/>
      <c r="J1998" s="6"/>
    </row>
    <row r="1999" spans="3:10" x14ac:dyDescent="0.25">
      <c r="C1999" s="7">
        <v>42536.208333333336</v>
      </c>
      <c r="D1999" s="8">
        <v>9556.1</v>
      </c>
      <c r="E1999" s="8">
        <v>9582.7000000000007</v>
      </c>
      <c r="F1999" s="8">
        <v>9554.1</v>
      </c>
      <c r="G1999" s="8">
        <v>9575.9</v>
      </c>
      <c r="H1999" s="8"/>
      <c r="I1999" s="8"/>
      <c r="J1999" s="8"/>
    </row>
    <row r="2000" spans="3:10" x14ac:dyDescent="0.25">
      <c r="C2000" s="5">
        <v>42536.25</v>
      </c>
      <c r="D2000" s="6">
        <v>9576.2999999999993</v>
      </c>
      <c r="E2000" s="6">
        <v>9581.2999999999993</v>
      </c>
      <c r="F2000" s="6">
        <v>9565.5</v>
      </c>
      <c r="G2000" s="6">
        <v>9567.7000000000007</v>
      </c>
      <c r="H2000" s="6"/>
      <c r="I2000" s="6"/>
      <c r="J2000" s="6"/>
    </row>
    <row r="2001" spans="3:10" x14ac:dyDescent="0.25">
      <c r="C2001" s="7">
        <v>42536.291666666664</v>
      </c>
      <c r="D2001" s="8">
        <v>9567.9</v>
      </c>
      <c r="E2001" s="8">
        <v>9567.9</v>
      </c>
      <c r="F2001" s="8">
        <v>9555.9</v>
      </c>
      <c r="G2001" s="8">
        <v>9559.2999999999993</v>
      </c>
      <c r="H2001" s="8"/>
      <c r="I2001" s="8"/>
      <c r="J2001" s="8"/>
    </row>
    <row r="2002" spans="3:10" x14ac:dyDescent="0.25">
      <c r="C2002" s="5">
        <v>42536.333333333336</v>
      </c>
      <c r="D2002" s="6">
        <v>9559.1</v>
      </c>
      <c r="E2002" s="6">
        <v>9564.1</v>
      </c>
      <c r="F2002" s="6">
        <v>9552.9</v>
      </c>
      <c r="G2002" s="6">
        <v>9556.1</v>
      </c>
      <c r="H2002" s="6"/>
      <c r="I2002" s="6"/>
      <c r="J2002" s="6"/>
    </row>
    <row r="2003" spans="3:10" x14ac:dyDescent="0.25">
      <c r="C2003" s="7">
        <v>42536.375</v>
      </c>
      <c r="D2003" s="8">
        <v>9555.7000000000007</v>
      </c>
      <c r="E2003" s="8">
        <v>9602.7999999999993</v>
      </c>
      <c r="F2003" s="8">
        <v>9555.7000000000007</v>
      </c>
      <c r="G2003" s="8">
        <v>9602.7999999999993</v>
      </c>
      <c r="H2003" s="8"/>
      <c r="I2003" s="8"/>
      <c r="J2003" s="8"/>
    </row>
    <row r="2004" spans="3:10" x14ac:dyDescent="0.25">
      <c r="C2004" s="5">
        <v>42536.416666666664</v>
      </c>
      <c r="D2004" s="6">
        <v>9605.5</v>
      </c>
      <c r="E2004" s="6">
        <v>9622.2000000000007</v>
      </c>
      <c r="F2004" s="6">
        <v>9565</v>
      </c>
      <c r="G2004" s="6">
        <v>9576</v>
      </c>
      <c r="H2004" s="6"/>
      <c r="I2004" s="6"/>
      <c r="J2004" s="6"/>
    </row>
    <row r="2005" spans="3:10" x14ac:dyDescent="0.25">
      <c r="C2005" s="7">
        <v>42536.458333333336</v>
      </c>
      <c r="D2005" s="8">
        <v>9575.5</v>
      </c>
      <c r="E2005" s="8">
        <v>9642.5</v>
      </c>
      <c r="F2005" s="8">
        <v>9571.5</v>
      </c>
      <c r="G2005" s="8">
        <v>9638.5</v>
      </c>
      <c r="H2005" s="8"/>
      <c r="I2005" s="8"/>
      <c r="J2005" s="8"/>
    </row>
    <row r="2006" spans="3:10" x14ac:dyDescent="0.25">
      <c r="C2006" s="5">
        <v>42536.5</v>
      </c>
      <c r="D2006" s="6">
        <v>9638.2000000000007</v>
      </c>
      <c r="E2006" s="6">
        <v>9662</v>
      </c>
      <c r="F2006" s="6">
        <v>9600.7999999999993</v>
      </c>
      <c r="G2006" s="6">
        <v>9619.2000000000007</v>
      </c>
      <c r="H2006" s="6"/>
      <c r="I2006" s="6"/>
      <c r="J2006" s="6"/>
    </row>
    <row r="2007" spans="3:10" x14ac:dyDescent="0.25">
      <c r="C2007" s="7">
        <v>42536.541666666664</v>
      </c>
      <c r="D2007" s="8">
        <v>9619</v>
      </c>
      <c r="E2007" s="8">
        <v>9640</v>
      </c>
      <c r="F2007" s="8">
        <v>9607.2000000000007</v>
      </c>
      <c r="G2007" s="8">
        <v>9611.2000000000007</v>
      </c>
      <c r="H2007" s="8"/>
      <c r="I2007" s="8"/>
      <c r="J2007" s="8"/>
    </row>
    <row r="2008" spans="3:10" x14ac:dyDescent="0.25">
      <c r="C2008" s="5">
        <v>42536.583333333336</v>
      </c>
      <c r="D2008" s="6">
        <v>9611.7999999999993</v>
      </c>
      <c r="E2008" s="6">
        <v>9624.2000000000007</v>
      </c>
      <c r="F2008" s="6">
        <v>9586.2000000000007</v>
      </c>
      <c r="G2008" s="6">
        <v>9622</v>
      </c>
      <c r="H2008" s="6"/>
      <c r="I2008" s="6"/>
      <c r="J2008" s="6"/>
    </row>
    <row r="2009" spans="3:10" x14ac:dyDescent="0.25">
      <c r="C2009" s="7">
        <v>42536.625</v>
      </c>
      <c r="D2009" s="8">
        <v>9621.2000000000007</v>
      </c>
      <c r="E2009" s="8">
        <v>9638.5</v>
      </c>
      <c r="F2009" s="8">
        <v>9617</v>
      </c>
      <c r="G2009" s="8">
        <v>9621</v>
      </c>
      <c r="H2009" s="8"/>
      <c r="I2009" s="8"/>
      <c r="J2009" s="8"/>
    </row>
    <row r="2010" spans="3:10" x14ac:dyDescent="0.25">
      <c r="C2010" s="5">
        <v>42536.666666666664</v>
      </c>
      <c r="D2010" s="6">
        <v>9620.5</v>
      </c>
      <c r="E2010" s="6">
        <v>9641.2000000000007</v>
      </c>
      <c r="F2010" s="6">
        <v>9613.2000000000007</v>
      </c>
      <c r="G2010" s="6">
        <v>9638</v>
      </c>
      <c r="H2010" s="6"/>
      <c r="I2010" s="6"/>
      <c r="J2010" s="6"/>
    </row>
    <row r="2011" spans="3:10" x14ac:dyDescent="0.25">
      <c r="C2011" s="7">
        <v>42536.708333333336</v>
      </c>
      <c r="D2011" s="8">
        <v>9638.2000000000007</v>
      </c>
      <c r="E2011" s="8">
        <v>9656.5</v>
      </c>
      <c r="F2011" s="8">
        <v>9629</v>
      </c>
      <c r="G2011" s="8">
        <v>9631.5</v>
      </c>
      <c r="H2011" s="8"/>
      <c r="I2011" s="8"/>
      <c r="J2011" s="8"/>
    </row>
    <row r="2012" spans="3:10" x14ac:dyDescent="0.25">
      <c r="C2012" s="5">
        <v>42536.75</v>
      </c>
      <c r="D2012" s="6">
        <v>9631.2000000000007</v>
      </c>
      <c r="E2012" s="6">
        <v>9667.2000000000007</v>
      </c>
      <c r="F2012" s="6">
        <v>9605</v>
      </c>
      <c r="G2012" s="6">
        <v>9618</v>
      </c>
      <c r="H2012" s="6"/>
      <c r="I2012" s="6"/>
      <c r="J2012" s="6"/>
    </row>
    <row r="2013" spans="3:10" x14ac:dyDescent="0.25">
      <c r="C2013" s="7">
        <v>42536.791666666664</v>
      </c>
      <c r="D2013" s="8">
        <v>9617.5</v>
      </c>
      <c r="E2013" s="8">
        <v>9619.7999999999993</v>
      </c>
      <c r="F2013" s="8">
        <v>9603.7999999999993</v>
      </c>
      <c r="G2013" s="8">
        <v>9608.5</v>
      </c>
      <c r="H2013" s="8"/>
      <c r="I2013" s="8"/>
      <c r="J2013" s="8"/>
    </row>
    <row r="2014" spans="3:10" x14ac:dyDescent="0.25">
      <c r="C2014" s="5">
        <v>42536.833333333336</v>
      </c>
      <c r="D2014" s="6">
        <v>9608.2000000000007</v>
      </c>
      <c r="E2014" s="6">
        <v>9642</v>
      </c>
      <c r="F2014" s="6">
        <v>9607.5</v>
      </c>
      <c r="G2014" s="6">
        <v>9632.5</v>
      </c>
      <c r="H2014" s="6"/>
      <c r="I2014" s="6"/>
      <c r="J2014" s="6"/>
    </row>
    <row r="2015" spans="3:10" x14ac:dyDescent="0.25">
      <c r="C2015" s="7">
        <v>42536.875</v>
      </c>
      <c r="D2015" s="8">
        <v>9636</v>
      </c>
      <c r="E2015" s="8">
        <v>9646</v>
      </c>
      <c r="F2015" s="8">
        <v>9591.2000000000007</v>
      </c>
      <c r="G2015" s="8">
        <v>9611.2000000000007</v>
      </c>
      <c r="H2015" s="8"/>
      <c r="I2015" s="8"/>
      <c r="J2015" s="8"/>
    </row>
    <row r="2016" spans="3:10" x14ac:dyDescent="0.25">
      <c r="C2016" s="5">
        <v>42536.916666666664</v>
      </c>
      <c r="D2016" s="6">
        <v>9610.5</v>
      </c>
      <c r="E2016" s="6">
        <v>9622.2000000000007</v>
      </c>
      <c r="F2016" s="6">
        <v>9561.7999999999993</v>
      </c>
      <c r="G2016" s="6">
        <v>9583.7999999999993</v>
      </c>
      <c r="H2016" s="6"/>
      <c r="I2016" s="6"/>
      <c r="J2016" s="6"/>
    </row>
    <row r="2017" spans="3:10" x14ac:dyDescent="0.25">
      <c r="C2017" s="7">
        <v>42536.958333333336</v>
      </c>
      <c r="D2017" s="8">
        <v>9580.2999999999993</v>
      </c>
      <c r="E2017" s="8">
        <v>9584.9</v>
      </c>
      <c r="F2017" s="8">
        <v>9566.2999999999993</v>
      </c>
      <c r="G2017" s="8">
        <v>9567.9</v>
      </c>
      <c r="H2017" s="8"/>
      <c r="I2017" s="8"/>
      <c r="J2017" s="8"/>
    </row>
    <row r="2018" spans="3:10" x14ac:dyDescent="0.25">
      <c r="C2018" s="5">
        <v>42537.041666666664</v>
      </c>
      <c r="D2018" s="6">
        <v>9572.2999999999993</v>
      </c>
      <c r="E2018" s="6">
        <v>9572.2999999999993</v>
      </c>
      <c r="F2018" s="6">
        <v>9561.2999999999993</v>
      </c>
      <c r="G2018" s="6">
        <v>9566.2999999999993</v>
      </c>
      <c r="H2018" s="6"/>
      <c r="I2018" s="6"/>
      <c r="J2018" s="6"/>
    </row>
    <row r="2019" spans="3:10" x14ac:dyDescent="0.25">
      <c r="C2019" s="7">
        <v>42537.083333333336</v>
      </c>
      <c r="D2019" s="8">
        <v>9566.5</v>
      </c>
      <c r="E2019" s="8">
        <v>9592.1</v>
      </c>
      <c r="F2019" s="8">
        <v>9564.7000000000007</v>
      </c>
      <c r="G2019" s="8">
        <v>9587.7000000000007</v>
      </c>
      <c r="H2019" s="8"/>
      <c r="I2019" s="8"/>
      <c r="J2019" s="8"/>
    </row>
    <row r="2020" spans="3:10" x14ac:dyDescent="0.25">
      <c r="C2020" s="5">
        <v>42537.125</v>
      </c>
      <c r="D2020" s="6">
        <v>9587.9</v>
      </c>
      <c r="E2020" s="6">
        <v>9589.9</v>
      </c>
      <c r="F2020" s="6">
        <v>9583.1</v>
      </c>
      <c r="G2020" s="6">
        <v>9586.2999999999993</v>
      </c>
      <c r="H2020" s="6"/>
      <c r="I2020" s="6"/>
      <c r="J2020" s="6"/>
    </row>
    <row r="2021" spans="3:10" x14ac:dyDescent="0.25">
      <c r="C2021" s="7">
        <v>42537.166666666664</v>
      </c>
      <c r="D2021" s="8">
        <v>9586.9</v>
      </c>
      <c r="E2021" s="8">
        <v>9590.2999999999993</v>
      </c>
      <c r="F2021" s="8">
        <v>9570.2999999999993</v>
      </c>
      <c r="G2021" s="8">
        <v>9572.5</v>
      </c>
      <c r="H2021" s="8"/>
      <c r="I2021" s="8"/>
      <c r="J2021" s="8"/>
    </row>
    <row r="2022" spans="3:10" x14ac:dyDescent="0.25">
      <c r="C2022" s="5">
        <v>42537.208333333336</v>
      </c>
      <c r="D2022" s="6">
        <v>9572.1</v>
      </c>
      <c r="E2022" s="6">
        <v>9575.5</v>
      </c>
      <c r="F2022" s="6">
        <v>9536.2999999999993</v>
      </c>
      <c r="G2022" s="6">
        <v>9541.7000000000007</v>
      </c>
      <c r="H2022" s="6"/>
      <c r="I2022" s="6"/>
      <c r="J2022" s="6"/>
    </row>
    <row r="2023" spans="3:10" x14ac:dyDescent="0.25">
      <c r="C2023" s="7">
        <v>42537.25</v>
      </c>
      <c r="D2023" s="8">
        <v>9541.2999999999993</v>
      </c>
      <c r="E2023" s="8">
        <v>9553.9</v>
      </c>
      <c r="F2023" s="8">
        <v>9535.6</v>
      </c>
      <c r="G2023" s="8">
        <v>9538.7000000000007</v>
      </c>
      <c r="H2023" s="8"/>
      <c r="I2023" s="8"/>
      <c r="J2023" s="8"/>
    </row>
    <row r="2024" spans="3:10" x14ac:dyDescent="0.25">
      <c r="C2024" s="5">
        <v>42537.291666666664</v>
      </c>
      <c r="D2024" s="6">
        <v>9539.9</v>
      </c>
      <c r="E2024" s="6">
        <v>9543.6</v>
      </c>
      <c r="F2024" s="6">
        <v>9518.5</v>
      </c>
      <c r="G2024" s="6">
        <v>9524.6</v>
      </c>
      <c r="H2024" s="6"/>
      <c r="I2024" s="6"/>
      <c r="J2024" s="6"/>
    </row>
    <row r="2025" spans="3:10" x14ac:dyDescent="0.25">
      <c r="C2025" s="7">
        <v>42537.333333333336</v>
      </c>
      <c r="D2025" s="8">
        <v>9525.2000000000007</v>
      </c>
      <c r="E2025" s="8">
        <v>9528.9</v>
      </c>
      <c r="F2025" s="8">
        <v>9497.9</v>
      </c>
      <c r="G2025" s="8">
        <v>9499</v>
      </c>
      <c r="H2025" s="8"/>
      <c r="I2025" s="8"/>
      <c r="J2025" s="8"/>
    </row>
    <row r="2026" spans="3:10" x14ac:dyDescent="0.25">
      <c r="C2026" s="5">
        <v>42537.375</v>
      </c>
      <c r="D2026" s="6">
        <v>9502.5</v>
      </c>
      <c r="E2026" s="6">
        <v>9502.5</v>
      </c>
      <c r="F2026" s="6">
        <v>9433.9</v>
      </c>
      <c r="G2026" s="6">
        <v>9466.5</v>
      </c>
      <c r="H2026" s="6"/>
      <c r="I2026" s="6"/>
      <c r="J2026" s="6"/>
    </row>
    <row r="2027" spans="3:10" x14ac:dyDescent="0.25">
      <c r="C2027" s="7">
        <v>42537.416666666664</v>
      </c>
      <c r="D2027" s="8">
        <v>9463.7999999999993</v>
      </c>
      <c r="E2027" s="8">
        <v>9564.6</v>
      </c>
      <c r="F2027" s="8">
        <v>9437.1</v>
      </c>
      <c r="G2027" s="8">
        <v>9536.9</v>
      </c>
      <c r="H2027" s="8"/>
      <c r="I2027" s="8"/>
      <c r="J2027" s="8"/>
    </row>
    <row r="2028" spans="3:10" x14ac:dyDescent="0.25">
      <c r="C2028" s="5">
        <v>42537.458333333336</v>
      </c>
      <c r="D2028" s="6">
        <v>9536.7000000000007</v>
      </c>
      <c r="E2028" s="6">
        <v>9560.4</v>
      </c>
      <c r="F2028" s="6">
        <v>9512.2000000000007</v>
      </c>
      <c r="G2028" s="6">
        <v>9531.5</v>
      </c>
      <c r="H2028" s="6"/>
      <c r="I2028" s="6"/>
      <c r="J2028" s="6"/>
    </row>
    <row r="2029" spans="3:10" x14ac:dyDescent="0.25">
      <c r="C2029" s="7">
        <v>42537.5</v>
      </c>
      <c r="D2029" s="8">
        <v>9531.4</v>
      </c>
      <c r="E2029" s="8">
        <v>9549.2999999999993</v>
      </c>
      <c r="F2029" s="8">
        <v>9521.7000000000007</v>
      </c>
      <c r="G2029" s="8">
        <v>9534.2000000000007</v>
      </c>
      <c r="H2029" s="8"/>
      <c r="I2029" s="8"/>
      <c r="J2029" s="8"/>
    </row>
    <row r="2030" spans="3:10" x14ac:dyDescent="0.25">
      <c r="C2030" s="5">
        <v>42537.541666666664</v>
      </c>
      <c r="D2030" s="6">
        <v>9534.2999999999993</v>
      </c>
      <c r="E2030" s="6">
        <v>9559.1</v>
      </c>
      <c r="F2030" s="6">
        <v>9529</v>
      </c>
      <c r="G2030" s="6">
        <v>9544.1</v>
      </c>
      <c r="H2030" s="6"/>
      <c r="I2030" s="6"/>
      <c r="J2030" s="6"/>
    </row>
    <row r="2031" spans="3:10" x14ac:dyDescent="0.25">
      <c r="C2031" s="7">
        <v>42537.583333333336</v>
      </c>
      <c r="D2031" s="8">
        <v>9543.7999999999993</v>
      </c>
      <c r="E2031" s="8">
        <v>9544</v>
      </c>
      <c r="F2031" s="8">
        <v>9499.1</v>
      </c>
      <c r="G2031" s="8">
        <v>9514.1</v>
      </c>
      <c r="H2031" s="8"/>
      <c r="I2031" s="8"/>
      <c r="J2031" s="8"/>
    </row>
    <row r="2032" spans="3:10" x14ac:dyDescent="0.25">
      <c r="C2032" s="5">
        <v>42537.625</v>
      </c>
      <c r="D2032" s="6">
        <v>9514.7999999999993</v>
      </c>
      <c r="E2032" s="6">
        <v>9517.9</v>
      </c>
      <c r="F2032" s="6">
        <v>9474.7999999999993</v>
      </c>
      <c r="G2032" s="6">
        <v>9491.7999999999993</v>
      </c>
      <c r="H2032" s="6"/>
      <c r="I2032" s="6"/>
      <c r="J2032" s="6"/>
    </row>
    <row r="2033" spans="3:10" x14ac:dyDescent="0.25">
      <c r="C2033" s="7">
        <v>42537.666666666664</v>
      </c>
      <c r="D2033" s="8">
        <v>9491.7000000000007</v>
      </c>
      <c r="E2033" s="8">
        <v>9504.2000000000007</v>
      </c>
      <c r="F2033" s="8">
        <v>9450</v>
      </c>
      <c r="G2033" s="8">
        <v>9452.2000000000007</v>
      </c>
      <c r="H2033" s="8"/>
      <c r="I2033" s="8"/>
      <c r="J2033" s="8"/>
    </row>
    <row r="2034" spans="3:10" x14ac:dyDescent="0.25">
      <c r="C2034" s="5">
        <v>42537.708333333336</v>
      </c>
      <c r="D2034" s="6">
        <v>9451.2999999999993</v>
      </c>
      <c r="E2034" s="6">
        <v>9486</v>
      </c>
      <c r="F2034" s="6">
        <v>9431.2000000000007</v>
      </c>
      <c r="G2034" s="6">
        <v>9484.6</v>
      </c>
      <c r="H2034" s="6"/>
      <c r="I2034" s="6"/>
      <c r="J2034" s="6"/>
    </row>
    <row r="2035" spans="3:10" x14ac:dyDescent="0.25">
      <c r="C2035" s="7">
        <v>42537.75</v>
      </c>
      <c r="D2035" s="8">
        <v>9485.2000000000007</v>
      </c>
      <c r="E2035" s="8">
        <v>9587.2000000000007</v>
      </c>
      <c r="F2035" s="8">
        <v>9481.4</v>
      </c>
      <c r="G2035" s="8">
        <v>9551.1</v>
      </c>
      <c r="H2035" s="8"/>
      <c r="I2035" s="8"/>
      <c r="J2035" s="8"/>
    </row>
    <row r="2036" spans="3:10" x14ac:dyDescent="0.25">
      <c r="C2036" s="5">
        <v>42537.791666666664</v>
      </c>
      <c r="D2036" s="6">
        <v>9551.4</v>
      </c>
      <c r="E2036" s="6">
        <v>9648.6</v>
      </c>
      <c r="F2036" s="6">
        <v>9547.5</v>
      </c>
      <c r="G2036" s="6">
        <v>9625.2999999999993</v>
      </c>
      <c r="H2036" s="6"/>
      <c r="I2036" s="6"/>
      <c r="J2036" s="6"/>
    </row>
    <row r="2037" spans="3:10" x14ac:dyDescent="0.25">
      <c r="C2037" s="7">
        <v>42537.833333333336</v>
      </c>
      <c r="D2037" s="8">
        <v>9626.2999999999993</v>
      </c>
      <c r="E2037" s="8">
        <v>9642.9</v>
      </c>
      <c r="F2037" s="8">
        <v>9597.9</v>
      </c>
      <c r="G2037" s="8">
        <v>9604.1</v>
      </c>
      <c r="H2037" s="8"/>
      <c r="I2037" s="8"/>
      <c r="J2037" s="8"/>
    </row>
    <row r="2038" spans="3:10" x14ac:dyDescent="0.25">
      <c r="C2038" s="5">
        <v>42537.875</v>
      </c>
      <c r="D2038" s="6">
        <v>9604.4</v>
      </c>
      <c r="E2038" s="6">
        <v>9643.2000000000007</v>
      </c>
      <c r="F2038" s="6">
        <v>9600.5</v>
      </c>
      <c r="G2038" s="6">
        <v>9627.1</v>
      </c>
      <c r="H2038" s="6"/>
      <c r="I2038" s="6"/>
      <c r="J2038" s="6"/>
    </row>
    <row r="2039" spans="3:10" x14ac:dyDescent="0.25">
      <c r="C2039" s="7">
        <v>42537.916666666664</v>
      </c>
      <c r="D2039" s="8">
        <v>9627.2999999999993</v>
      </c>
      <c r="E2039" s="8">
        <v>9665.6</v>
      </c>
      <c r="F2039" s="8">
        <v>9625.2000000000007</v>
      </c>
      <c r="G2039" s="8">
        <v>9660.5</v>
      </c>
      <c r="H2039" s="8"/>
      <c r="I2039" s="8"/>
      <c r="J2039" s="8"/>
    </row>
    <row r="2040" spans="3:10" x14ac:dyDescent="0.25">
      <c r="C2040" s="5">
        <v>42537.958333333336</v>
      </c>
      <c r="D2040" s="6">
        <v>9660.9</v>
      </c>
      <c r="E2040" s="6">
        <v>9664.4</v>
      </c>
      <c r="F2040" s="6">
        <v>9650</v>
      </c>
      <c r="G2040" s="6">
        <v>9650</v>
      </c>
      <c r="H2040" s="6"/>
      <c r="I2040" s="6"/>
      <c r="J2040" s="6"/>
    </row>
    <row r="2041" spans="3:10" x14ac:dyDescent="0.25">
      <c r="C2041" s="7">
        <v>42538.041666666664</v>
      </c>
      <c r="D2041" s="8">
        <v>9639.7000000000007</v>
      </c>
      <c r="E2041" s="8">
        <v>9656.6</v>
      </c>
      <c r="F2041" s="8">
        <v>9639.7000000000007</v>
      </c>
      <c r="G2041" s="8">
        <v>9651.6</v>
      </c>
      <c r="H2041" s="8"/>
      <c r="I2041" s="8"/>
      <c r="J2041" s="8"/>
    </row>
    <row r="2042" spans="3:10" x14ac:dyDescent="0.25">
      <c r="C2042" s="5">
        <v>42538.083333333336</v>
      </c>
      <c r="D2042" s="6">
        <v>9652</v>
      </c>
      <c r="E2042" s="6">
        <v>9671.1</v>
      </c>
      <c r="F2042" s="6">
        <v>9651.7999999999993</v>
      </c>
      <c r="G2042" s="6">
        <v>9671.1</v>
      </c>
      <c r="H2042" s="6"/>
      <c r="I2042" s="6"/>
      <c r="J2042" s="6"/>
    </row>
    <row r="2043" spans="3:10" x14ac:dyDescent="0.25">
      <c r="C2043" s="7">
        <v>42538.125</v>
      </c>
      <c r="D2043" s="8">
        <v>9671.2999999999993</v>
      </c>
      <c r="E2043" s="8">
        <v>9681.7000000000007</v>
      </c>
      <c r="F2043" s="8">
        <v>9663.5</v>
      </c>
      <c r="G2043" s="8">
        <v>9675.7000000000007</v>
      </c>
      <c r="H2043" s="8"/>
      <c r="I2043" s="8"/>
      <c r="J2043" s="8"/>
    </row>
    <row r="2044" spans="3:10" x14ac:dyDescent="0.25">
      <c r="C2044" s="5">
        <v>42538.166666666664</v>
      </c>
      <c r="D2044" s="6">
        <v>9675.7999999999993</v>
      </c>
      <c r="E2044" s="6">
        <v>9678.4</v>
      </c>
      <c r="F2044" s="6">
        <v>9663.6</v>
      </c>
      <c r="G2044" s="6">
        <v>9665.4</v>
      </c>
      <c r="H2044" s="6"/>
      <c r="I2044" s="6"/>
      <c r="J2044" s="6"/>
    </row>
    <row r="2045" spans="3:10" x14ac:dyDescent="0.25">
      <c r="C2045" s="7">
        <v>42538.208333333336</v>
      </c>
      <c r="D2045" s="8">
        <v>9665.6</v>
      </c>
      <c r="E2045" s="8">
        <v>9674.7999999999993</v>
      </c>
      <c r="F2045" s="8">
        <v>9663</v>
      </c>
      <c r="G2045" s="8">
        <v>9669</v>
      </c>
      <c r="H2045" s="8"/>
      <c r="I2045" s="8"/>
      <c r="J2045" s="8"/>
    </row>
    <row r="2046" spans="3:10" x14ac:dyDescent="0.25">
      <c r="C2046" s="5">
        <v>42538.25</v>
      </c>
      <c r="D2046" s="6">
        <v>9670.6</v>
      </c>
      <c r="E2046" s="6">
        <v>9675.1</v>
      </c>
      <c r="F2046" s="6">
        <v>9663.1</v>
      </c>
      <c r="G2046" s="6">
        <v>9664.4</v>
      </c>
      <c r="H2046" s="6"/>
      <c r="I2046" s="6"/>
      <c r="J2046" s="6"/>
    </row>
    <row r="2047" spans="3:10" x14ac:dyDescent="0.25">
      <c r="C2047" s="7">
        <v>42538.291666666664</v>
      </c>
      <c r="D2047" s="8">
        <v>9664.2999999999993</v>
      </c>
      <c r="E2047" s="8">
        <v>9667.9</v>
      </c>
      <c r="F2047" s="8">
        <v>9658</v>
      </c>
      <c r="G2047" s="8">
        <v>9665.1</v>
      </c>
      <c r="H2047" s="8"/>
      <c r="I2047" s="8"/>
      <c r="J2047" s="8"/>
    </row>
    <row r="2048" spans="3:10" x14ac:dyDescent="0.25">
      <c r="C2048" s="5">
        <v>42538.333333333336</v>
      </c>
      <c r="D2048" s="6">
        <v>9664.5</v>
      </c>
      <c r="E2048" s="6">
        <v>9673</v>
      </c>
      <c r="F2048" s="6">
        <v>9662</v>
      </c>
      <c r="G2048" s="6">
        <v>9669.4</v>
      </c>
      <c r="H2048" s="6"/>
      <c r="I2048" s="6"/>
      <c r="J2048" s="6"/>
    </row>
    <row r="2049" spans="3:10" x14ac:dyDescent="0.25">
      <c r="C2049" s="7">
        <v>42538.375</v>
      </c>
      <c r="D2049" s="8">
        <v>9671.2999999999993</v>
      </c>
      <c r="E2049" s="8">
        <v>9676</v>
      </c>
      <c r="F2049" s="8">
        <v>9624.2999999999993</v>
      </c>
      <c r="G2049" s="8">
        <v>9635.7000000000007</v>
      </c>
      <c r="H2049" s="8"/>
      <c r="I2049" s="8"/>
      <c r="J2049" s="8"/>
    </row>
    <row r="2050" spans="3:10" x14ac:dyDescent="0.25">
      <c r="C2050" s="5">
        <v>42538.416666666664</v>
      </c>
      <c r="D2050" s="6">
        <v>9636.1</v>
      </c>
      <c r="E2050" s="6">
        <v>9705.2999999999993</v>
      </c>
      <c r="F2050" s="6">
        <v>9610.6</v>
      </c>
      <c r="G2050" s="6">
        <v>9664.7000000000007</v>
      </c>
      <c r="H2050" s="6"/>
      <c r="I2050" s="6"/>
      <c r="J2050" s="6"/>
    </row>
    <row r="2051" spans="3:10" x14ac:dyDescent="0.25">
      <c r="C2051" s="7">
        <v>42538.458333333336</v>
      </c>
      <c r="D2051" s="8">
        <v>9663.9</v>
      </c>
      <c r="E2051" s="8">
        <v>9675.7999999999993</v>
      </c>
      <c r="F2051" s="8">
        <v>9638</v>
      </c>
      <c r="G2051" s="8">
        <v>9672.1</v>
      </c>
      <c r="H2051" s="8"/>
      <c r="I2051" s="8"/>
      <c r="J2051" s="8"/>
    </row>
    <row r="2052" spans="3:10" x14ac:dyDescent="0.25">
      <c r="C2052" s="5">
        <v>42538.5</v>
      </c>
      <c r="D2052" s="6">
        <v>9671.2000000000007</v>
      </c>
      <c r="E2052" s="6">
        <v>9696.7000000000007</v>
      </c>
      <c r="F2052" s="6">
        <v>9663.4</v>
      </c>
      <c r="G2052" s="6">
        <v>9668.6</v>
      </c>
      <c r="H2052" s="6"/>
      <c r="I2052" s="6"/>
      <c r="J2052" s="6"/>
    </row>
    <row r="2053" spans="3:10" x14ac:dyDescent="0.25">
      <c r="C2053" s="7">
        <v>42538.541666666664</v>
      </c>
      <c r="D2053" s="8">
        <v>9668.5</v>
      </c>
      <c r="E2053" s="8">
        <v>9675.4</v>
      </c>
      <c r="F2053" s="8">
        <v>9638.2999999999993</v>
      </c>
      <c r="G2053" s="8">
        <v>9641.4</v>
      </c>
      <c r="H2053" s="8"/>
      <c r="I2053" s="8"/>
      <c r="J2053" s="8"/>
    </row>
    <row r="2054" spans="3:10" x14ac:dyDescent="0.25">
      <c r="C2054" s="5">
        <v>42538.583333333336</v>
      </c>
      <c r="D2054" s="6">
        <v>9640.4</v>
      </c>
      <c r="E2054" s="6">
        <v>9648.7999999999993</v>
      </c>
      <c r="F2054" s="6">
        <v>9576.7000000000007</v>
      </c>
      <c r="G2054" s="6">
        <v>9597.7000000000007</v>
      </c>
      <c r="H2054" s="6"/>
      <c r="I2054" s="6"/>
      <c r="J2054" s="6"/>
    </row>
    <row r="2055" spans="3:10" x14ac:dyDescent="0.25">
      <c r="C2055" s="7">
        <v>42538.625</v>
      </c>
      <c r="D2055" s="8">
        <v>9597.5</v>
      </c>
      <c r="E2055" s="8">
        <v>9655.9</v>
      </c>
      <c r="F2055" s="8">
        <v>9595.9</v>
      </c>
      <c r="G2055" s="8">
        <v>9646.6</v>
      </c>
      <c r="H2055" s="8"/>
      <c r="I2055" s="8"/>
      <c r="J2055" s="8"/>
    </row>
    <row r="2056" spans="3:10" x14ac:dyDescent="0.25">
      <c r="C2056" s="5">
        <v>42538.666666666664</v>
      </c>
      <c r="D2056" s="6">
        <v>9645.7000000000007</v>
      </c>
      <c r="E2056" s="6">
        <v>9675.5</v>
      </c>
      <c r="F2056" s="6">
        <v>9630</v>
      </c>
      <c r="G2056" s="6">
        <v>9653.2000000000007</v>
      </c>
      <c r="H2056" s="6"/>
      <c r="I2056" s="6"/>
      <c r="J2056" s="6"/>
    </row>
    <row r="2057" spans="3:10" x14ac:dyDescent="0.25">
      <c r="C2057" s="7">
        <v>42538.708333333336</v>
      </c>
      <c r="D2057" s="8">
        <v>9652.4</v>
      </c>
      <c r="E2057" s="8">
        <v>9653.7999999999993</v>
      </c>
      <c r="F2057" s="8">
        <v>9600.7000000000007</v>
      </c>
      <c r="G2057" s="8">
        <v>9638.5</v>
      </c>
      <c r="H2057" s="8"/>
      <c r="I2057" s="8"/>
      <c r="J2057" s="8"/>
    </row>
    <row r="2058" spans="3:10" x14ac:dyDescent="0.25">
      <c r="C2058" s="5">
        <v>42538.75</v>
      </c>
      <c r="D2058" s="6">
        <v>9637.7000000000007</v>
      </c>
      <c r="E2058" s="6">
        <v>9645.4</v>
      </c>
      <c r="F2058" s="6">
        <v>9608</v>
      </c>
      <c r="G2058" s="6">
        <v>9640.4</v>
      </c>
      <c r="H2058" s="6"/>
      <c r="I2058" s="6"/>
      <c r="J2058" s="6"/>
    </row>
    <row r="2059" spans="3:10" x14ac:dyDescent="0.25">
      <c r="C2059" s="7">
        <v>42538.791666666664</v>
      </c>
      <c r="D2059" s="8">
        <v>9640.9</v>
      </c>
      <c r="E2059" s="8">
        <v>9678.6</v>
      </c>
      <c r="F2059" s="8">
        <v>9640.9</v>
      </c>
      <c r="G2059" s="8">
        <v>9672.6</v>
      </c>
      <c r="H2059" s="8"/>
      <c r="I2059" s="8"/>
      <c r="J2059" s="8"/>
    </row>
    <row r="2060" spans="3:10" x14ac:dyDescent="0.25">
      <c r="C2060" s="5">
        <v>42538.833333333336</v>
      </c>
      <c r="D2060" s="6">
        <v>9672.4</v>
      </c>
      <c r="E2060" s="6">
        <v>9692.7000000000007</v>
      </c>
      <c r="F2060" s="6">
        <v>9661</v>
      </c>
      <c r="G2060" s="6">
        <v>9688.7000000000007</v>
      </c>
      <c r="H2060" s="6"/>
      <c r="I2060" s="6"/>
      <c r="J2060" s="6"/>
    </row>
    <row r="2061" spans="3:10" x14ac:dyDescent="0.25">
      <c r="C2061" s="7">
        <v>42538.875</v>
      </c>
      <c r="D2061" s="8">
        <v>9687.2999999999993</v>
      </c>
      <c r="E2061" s="8">
        <v>9723.7999999999993</v>
      </c>
      <c r="F2061" s="8">
        <v>9679.5</v>
      </c>
      <c r="G2061" s="8">
        <v>9720.5</v>
      </c>
      <c r="H2061" s="8"/>
      <c r="I2061" s="8"/>
      <c r="J2061" s="8"/>
    </row>
    <row r="2062" spans="3:10" x14ac:dyDescent="0.25">
      <c r="C2062" s="5">
        <v>42538.916666666664</v>
      </c>
      <c r="D2062" s="6">
        <v>9715.5</v>
      </c>
      <c r="E2062" s="6">
        <v>9717.2000000000007</v>
      </c>
      <c r="F2062" s="6">
        <v>9697.1</v>
      </c>
      <c r="G2062" s="6">
        <v>9709.2999999999993</v>
      </c>
      <c r="H2062" s="6"/>
      <c r="I2062" s="6"/>
      <c r="J2062" s="6"/>
    </row>
    <row r="2063" spans="3:10" x14ac:dyDescent="0.25">
      <c r="C2063" s="7">
        <v>42541.041666666664</v>
      </c>
      <c r="D2063" s="8">
        <v>9749.2000000000007</v>
      </c>
      <c r="E2063" s="8">
        <v>9851.5</v>
      </c>
      <c r="F2063" s="8">
        <v>9749.2000000000007</v>
      </c>
      <c r="G2063" s="8">
        <v>9827.7000000000007</v>
      </c>
      <c r="H2063" s="8"/>
      <c r="I2063" s="8"/>
      <c r="J2063" s="8"/>
    </row>
    <row r="2064" spans="3:10" x14ac:dyDescent="0.25">
      <c r="C2064" s="5">
        <v>42541.083333333336</v>
      </c>
      <c r="D2064" s="6">
        <v>9826.2999999999993</v>
      </c>
      <c r="E2064" s="6">
        <v>9826.7000000000007</v>
      </c>
      <c r="F2064" s="6">
        <v>9810.9</v>
      </c>
      <c r="G2064" s="6">
        <v>9811.7999999999993</v>
      </c>
      <c r="H2064" s="6"/>
      <c r="I2064" s="6"/>
      <c r="J2064" s="6"/>
    </row>
    <row r="2065" spans="3:10" x14ac:dyDescent="0.25">
      <c r="C2065" s="7">
        <v>42541.125</v>
      </c>
      <c r="D2065" s="8">
        <v>9813.2999999999993</v>
      </c>
      <c r="E2065" s="8">
        <v>9867</v>
      </c>
      <c r="F2065" s="8">
        <v>9813.2999999999993</v>
      </c>
      <c r="G2065" s="8">
        <v>9852.6</v>
      </c>
      <c r="H2065" s="8"/>
      <c r="I2065" s="8"/>
      <c r="J2065" s="8"/>
    </row>
    <row r="2066" spans="3:10" x14ac:dyDescent="0.25">
      <c r="C2066" s="5">
        <v>42541.166666666664</v>
      </c>
      <c r="D2066" s="6">
        <v>9851.2000000000007</v>
      </c>
      <c r="E2066" s="6">
        <v>9873.2999999999993</v>
      </c>
      <c r="F2066" s="6">
        <v>9846.2999999999993</v>
      </c>
      <c r="G2066" s="6">
        <v>9849.4</v>
      </c>
      <c r="H2066" s="6"/>
      <c r="I2066" s="6"/>
      <c r="J2066" s="6"/>
    </row>
    <row r="2067" spans="3:10" x14ac:dyDescent="0.25">
      <c r="C2067" s="7">
        <v>42541.208333333336</v>
      </c>
      <c r="D2067" s="8">
        <v>9849.2999999999993</v>
      </c>
      <c r="E2067" s="8">
        <v>9866.4</v>
      </c>
      <c r="F2067" s="8">
        <v>9842.9</v>
      </c>
      <c r="G2067" s="8">
        <v>9860.7999999999993</v>
      </c>
      <c r="H2067" s="8"/>
      <c r="I2067" s="8"/>
      <c r="J2067" s="8"/>
    </row>
    <row r="2068" spans="3:10" x14ac:dyDescent="0.25">
      <c r="C2068" s="5">
        <v>42541.25</v>
      </c>
      <c r="D2068" s="6">
        <v>9860.7000000000007</v>
      </c>
      <c r="E2068" s="6">
        <v>9878.5</v>
      </c>
      <c r="F2068" s="6">
        <v>9859.7000000000007</v>
      </c>
      <c r="G2068" s="6">
        <v>9872.7999999999993</v>
      </c>
      <c r="H2068" s="6"/>
      <c r="I2068" s="6"/>
      <c r="J2068" s="6"/>
    </row>
    <row r="2069" spans="3:10" x14ac:dyDescent="0.25">
      <c r="C2069" s="7">
        <v>42541.291666666664</v>
      </c>
      <c r="D2069" s="8">
        <v>9872.6</v>
      </c>
      <c r="E2069" s="8">
        <v>9872.7999999999993</v>
      </c>
      <c r="F2069" s="8">
        <v>9850.5</v>
      </c>
      <c r="G2069" s="8">
        <v>9859.2000000000007</v>
      </c>
      <c r="H2069" s="8"/>
      <c r="I2069" s="8"/>
      <c r="J2069" s="8"/>
    </row>
    <row r="2070" spans="3:10" x14ac:dyDescent="0.25">
      <c r="C2070" s="5">
        <v>42541.333333333336</v>
      </c>
      <c r="D2070" s="6">
        <v>9859.7999999999993</v>
      </c>
      <c r="E2070" s="6">
        <v>9862.2999999999993</v>
      </c>
      <c r="F2070" s="6">
        <v>9825</v>
      </c>
      <c r="G2070" s="6">
        <v>9846.2999999999993</v>
      </c>
      <c r="H2070" s="6"/>
      <c r="I2070" s="6"/>
      <c r="J2070" s="6"/>
    </row>
    <row r="2071" spans="3:10" x14ac:dyDescent="0.25">
      <c r="C2071" s="7">
        <v>42541.375</v>
      </c>
      <c r="D2071" s="8">
        <v>9849.7999999999993</v>
      </c>
      <c r="E2071" s="8">
        <v>9928.2000000000007</v>
      </c>
      <c r="F2071" s="8">
        <v>9849.7999999999993</v>
      </c>
      <c r="G2071" s="8">
        <v>9870.7999999999993</v>
      </c>
      <c r="H2071" s="8"/>
      <c r="I2071" s="8"/>
      <c r="J2071" s="8"/>
    </row>
    <row r="2072" spans="3:10" x14ac:dyDescent="0.25">
      <c r="C2072" s="5">
        <v>42541.416666666664</v>
      </c>
      <c r="D2072" s="6">
        <v>9869.4</v>
      </c>
      <c r="E2072" s="6">
        <v>9931.1</v>
      </c>
      <c r="F2072" s="6">
        <v>9850.5</v>
      </c>
      <c r="G2072" s="6">
        <v>9895.5</v>
      </c>
      <c r="H2072" s="6"/>
      <c r="I2072" s="6"/>
      <c r="J2072" s="6"/>
    </row>
    <row r="2073" spans="3:10" x14ac:dyDescent="0.25">
      <c r="C2073" s="7">
        <v>42541.458333333336</v>
      </c>
      <c r="D2073" s="8">
        <v>9896.4</v>
      </c>
      <c r="E2073" s="8">
        <v>9959.7999999999993</v>
      </c>
      <c r="F2073" s="8">
        <v>9880.5</v>
      </c>
      <c r="G2073" s="8">
        <v>9957.2999999999993</v>
      </c>
      <c r="H2073" s="8"/>
      <c r="I2073" s="8"/>
      <c r="J2073" s="8"/>
    </row>
    <row r="2074" spans="3:10" x14ac:dyDescent="0.25">
      <c r="C2074" s="5">
        <v>42541.5</v>
      </c>
      <c r="D2074" s="6">
        <v>9957</v>
      </c>
      <c r="E2074" s="6">
        <v>9972</v>
      </c>
      <c r="F2074" s="6">
        <v>9920.7999999999993</v>
      </c>
      <c r="G2074" s="6">
        <v>9951.2999999999993</v>
      </c>
      <c r="H2074" s="6"/>
      <c r="I2074" s="6"/>
      <c r="J2074" s="6"/>
    </row>
    <row r="2075" spans="3:10" x14ac:dyDescent="0.25">
      <c r="C2075" s="7">
        <v>42541.541666666664</v>
      </c>
      <c r="D2075" s="8">
        <v>9951.2000000000007</v>
      </c>
      <c r="E2075" s="8">
        <v>9972.7999999999993</v>
      </c>
      <c r="F2075" s="8">
        <v>9945.9</v>
      </c>
      <c r="G2075" s="8">
        <v>9964.9</v>
      </c>
      <c r="H2075" s="8"/>
      <c r="I2075" s="8"/>
      <c r="J2075" s="8"/>
    </row>
    <row r="2076" spans="3:10" x14ac:dyDescent="0.25">
      <c r="C2076" s="5">
        <v>42541.583333333336</v>
      </c>
      <c r="D2076" s="6">
        <v>9965.5</v>
      </c>
      <c r="E2076" s="6">
        <v>9974.6</v>
      </c>
      <c r="F2076" s="6">
        <v>9955.1</v>
      </c>
      <c r="G2076" s="6">
        <v>9959.4</v>
      </c>
      <c r="H2076" s="6"/>
      <c r="I2076" s="6"/>
      <c r="J2076" s="6"/>
    </row>
    <row r="2077" spans="3:10" x14ac:dyDescent="0.25">
      <c r="C2077" s="7">
        <v>42541.625</v>
      </c>
      <c r="D2077" s="8">
        <v>9959.5</v>
      </c>
      <c r="E2077" s="8">
        <v>9995.2999999999993</v>
      </c>
      <c r="F2077" s="8">
        <v>9958.9</v>
      </c>
      <c r="G2077" s="8">
        <v>9984.2999999999993</v>
      </c>
      <c r="H2077" s="8"/>
      <c r="I2077" s="8"/>
      <c r="J2077" s="8"/>
    </row>
    <row r="2078" spans="3:10" x14ac:dyDescent="0.25">
      <c r="C2078" s="5">
        <v>42541.666666666664</v>
      </c>
      <c r="D2078" s="6">
        <v>9984.6</v>
      </c>
      <c r="E2078" s="6">
        <v>9986.7000000000007</v>
      </c>
      <c r="F2078" s="6">
        <v>9934.2000000000007</v>
      </c>
      <c r="G2078" s="6">
        <v>9950.2000000000007</v>
      </c>
      <c r="H2078" s="6"/>
      <c r="I2078" s="6"/>
      <c r="J2078" s="6"/>
    </row>
    <row r="2079" spans="3:10" x14ac:dyDescent="0.25">
      <c r="C2079" s="7">
        <v>42541.708333333336</v>
      </c>
      <c r="D2079" s="8">
        <v>9948.7000000000007</v>
      </c>
      <c r="E2079" s="8">
        <v>9977.7000000000007</v>
      </c>
      <c r="F2079" s="8">
        <v>9933.7999999999993</v>
      </c>
      <c r="G2079" s="8">
        <v>9938.2000000000007</v>
      </c>
      <c r="H2079" s="8"/>
      <c r="I2079" s="8"/>
      <c r="J2079" s="8"/>
    </row>
    <row r="2080" spans="3:10" x14ac:dyDescent="0.25">
      <c r="C2080" s="5">
        <v>42541.75</v>
      </c>
      <c r="D2080" s="6">
        <v>9937.4</v>
      </c>
      <c r="E2080" s="6">
        <v>9973.2999999999993</v>
      </c>
      <c r="F2080" s="6">
        <v>9925.5</v>
      </c>
      <c r="G2080" s="6">
        <v>9956.6</v>
      </c>
      <c r="H2080" s="6"/>
      <c r="I2080" s="6"/>
      <c r="J2080" s="6"/>
    </row>
    <row r="2081" spans="3:10" x14ac:dyDescent="0.25">
      <c r="C2081" s="7">
        <v>42541.791666666664</v>
      </c>
      <c r="D2081" s="8">
        <v>9956.2000000000007</v>
      </c>
      <c r="E2081" s="8">
        <v>9974.2999999999993</v>
      </c>
      <c r="F2081" s="8">
        <v>9949</v>
      </c>
      <c r="G2081" s="8">
        <v>9970</v>
      </c>
      <c r="H2081" s="8"/>
      <c r="I2081" s="8"/>
      <c r="J2081" s="8"/>
    </row>
    <row r="2082" spans="3:10" x14ac:dyDescent="0.25">
      <c r="C2082" s="5">
        <v>42541.833333333336</v>
      </c>
      <c r="D2082" s="6">
        <v>9969.9</v>
      </c>
      <c r="E2082" s="6">
        <v>9972.9</v>
      </c>
      <c r="F2082" s="6">
        <v>9953.1</v>
      </c>
      <c r="G2082" s="6">
        <v>9964.4</v>
      </c>
      <c r="H2082" s="6"/>
      <c r="I2082" s="6"/>
      <c r="J2082" s="6"/>
    </row>
    <row r="2083" spans="3:10" x14ac:dyDescent="0.25">
      <c r="C2083" s="7">
        <v>42541.875</v>
      </c>
      <c r="D2083" s="8">
        <v>9964.2000000000007</v>
      </c>
      <c r="E2083" s="8">
        <v>9968.6</v>
      </c>
      <c r="F2083" s="8">
        <v>9949.2999999999993</v>
      </c>
      <c r="G2083" s="8">
        <v>9968.1</v>
      </c>
      <c r="H2083" s="8"/>
      <c r="I2083" s="8"/>
      <c r="J2083" s="8"/>
    </row>
    <row r="2084" spans="3:10" x14ac:dyDescent="0.25">
      <c r="C2084" s="5">
        <v>42541.916666666664</v>
      </c>
      <c r="D2084" s="6">
        <v>9968</v>
      </c>
      <c r="E2084" s="6">
        <v>9969.2999999999993</v>
      </c>
      <c r="F2084" s="6">
        <v>9925</v>
      </c>
      <c r="G2084" s="6">
        <v>9925.2000000000007</v>
      </c>
      <c r="H2084" s="6"/>
      <c r="I2084" s="6"/>
      <c r="J2084" s="6"/>
    </row>
    <row r="2085" spans="3:10" x14ac:dyDescent="0.25">
      <c r="C2085" s="7">
        <v>42541.958333333336</v>
      </c>
      <c r="D2085" s="8">
        <v>9924</v>
      </c>
      <c r="E2085" s="8">
        <v>9970.7999999999993</v>
      </c>
      <c r="F2085" s="8">
        <v>9902.7999999999993</v>
      </c>
      <c r="G2085" s="8">
        <v>9970.7999999999993</v>
      </c>
      <c r="H2085" s="8"/>
      <c r="I2085" s="8"/>
      <c r="J2085" s="8"/>
    </row>
    <row r="2086" spans="3:10" x14ac:dyDescent="0.25">
      <c r="C2086" s="5">
        <v>42542.041666666664</v>
      </c>
      <c r="D2086" s="6">
        <v>9948.4</v>
      </c>
      <c r="E2086" s="6">
        <v>9960.9</v>
      </c>
      <c r="F2086" s="6">
        <v>9942.2999999999993</v>
      </c>
      <c r="G2086" s="6">
        <v>9956.6</v>
      </c>
      <c r="H2086" s="6"/>
      <c r="I2086" s="6"/>
      <c r="J2086" s="6"/>
    </row>
    <row r="2087" spans="3:10" x14ac:dyDescent="0.25">
      <c r="C2087" s="7">
        <v>42542.083333333336</v>
      </c>
      <c r="D2087" s="8">
        <v>9957.6</v>
      </c>
      <c r="E2087" s="8">
        <v>9959.6</v>
      </c>
      <c r="F2087" s="8">
        <v>9942.5</v>
      </c>
      <c r="G2087" s="8">
        <v>9944</v>
      </c>
      <c r="H2087" s="8"/>
      <c r="I2087" s="8"/>
      <c r="J2087" s="8"/>
    </row>
    <row r="2088" spans="3:10" x14ac:dyDescent="0.25">
      <c r="C2088" s="5">
        <v>42542.125</v>
      </c>
      <c r="D2088" s="6">
        <v>9943.9</v>
      </c>
      <c r="E2088" s="6">
        <v>9958.1</v>
      </c>
      <c r="F2088" s="6">
        <v>9915.2000000000007</v>
      </c>
      <c r="G2088" s="6">
        <v>9937.9</v>
      </c>
      <c r="H2088" s="6"/>
      <c r="I2088" s="6"/>
      <c r="J2088" s="6"/>
    </row>
    <row r="2089" spans="3:10" x14ac:dyDescent="0.25">
      <c r="C2089" s="7">
        <v>42542.166666666664</v>
      </c>
      <c r="D2089" s="8">
        <v>9936.7999999999993</v>
      </c>
      <c r="E2089" s="8">
        <v>9981</v>
      </c>
      <c r="F2089" s="8">
        <v>9932.2999999999993</v>
      </c>
      <c r="G2089" s="8">
        <v>9981</v>
      </c>
      <c r="H2089" s="8"/>
      <c r="I2089" s="8"/>
      <c r="J2089" s="8"/>
    </row>
    <row r="2090" spans="3:10" x14ac:dyDescent="0.25">
      <c r="C2090" s="5">
        <v>42542.208333333336</v>
      </c>
      <c r="D2090" s="6">
        <v>9982.2999999999993</v>
      </c>
      <c r="E2090" s="6">
        <v>9982.4</v>
      </c>
      <c r="F2090" s="6">
        <v>9952.7000000000007</v>
      </c>
      <c r="G2090" s="6">
        <v>9956.9</v>
      </c>
      <c r="H2090" s="6"/>
      <c r="I2090" s="6"/>
      <c r="J2090" s="6"/>
    </row>
    <row r="2091" spans="3:10" x14ac:dyDescent="0.25">
      <c r="C2091" s="7">
        <v>42542.25</v>
      </c>
      <c r="D2091" s="8">
        <v>9955.7000000000007</v>
      </c>
      <c r="E2091" s="8">
        <v>9969.7000000000007</v>
      </c>
      <c r="F2091" s="8">
        <v>9954.4</v>
      </c>
      <c r="G2091" s="8">
        <v>9969.6</v>
      </c>
      <c r="H2091" s="8"/>
      <c r="I2091" s="8"/>
      <c r="J2091" s="8"/>
    </row>
    <row r="2092" spans="3:10" x14ac:dyDescent="0.25">
      <c r="C2092" s="5">
        <v>42542.291666666664</v>
      </c>
      <c r="D2092" s="6">
        <v>9969.5</v>
      </c>
      <c r="E2092" s="6">
        <v>9975.5</v>
      </c>
      <c r="F2092" s="6">
        <v>9964.2999999999993</v>
      </c>
      <c r="G2092" s="6">
        <v>9975.5</v>
      </c>
      <c r="H2092" s="6"/>
      <c r="I2092" s="6"/>
      <c r="J2092" s="6"/>
    </row>
    <row r="2093" spans="3:10" x14ac:dyDescent="0.25">
      <c r="C2093" s="7">
        <v>42542.333333333336</v>
      </c>
      <c r="D2093" s="8">
        <v>9976.1</v>
      </c>
      <c r="E2093" s="8">
        <v>9983.1</v>
      </c>
      <c r="F2093" s="8">
        <v>9967.7000000000007</v>
      </c>
      <c r="G2093" s="8">
        <v>9976.7000000000007</v>
      </c>
      <c r="H2093" s="8"/>
      <c r="I2093" s="8"/>
      <c r="J2093" s="8"/>
    </row>
    <row r="2094" spans="3:10" x14ac:dyDescent="0.25">
      <c r="C2094" s="5">
        <v>42542.375</v>
      </c>
      <c r="D2094" s="6">
        <v>9980.2000000000007</v>
      </c>
      <c r="E2094" s="6">
        <v>9984.7999999999993</v>
      </c>
      <c r="F2094" s="6">
        <v>9942.7000000000007</v>
      </c>
      <c r="G2094" s="6">
        <v>9945.1</v>
      </c>
      <c r="H2094" s="6"/>
      <c r="I2094" s="6"/>
      <c r="J2094" s="6"/>
    </row>
    <row r="2095" spans="3:10" x14ac:dyDescent="0.25">
      <c r="C2095" s="7">
        <v>42542.416666666664</v>
      </c>
      <c r="D2095" s="8">
        <v>9945.2999999999993</v>
      </c>
      <c r="E2095" s="8">
        <v>9986.7999999999993</v>
      </c>
      <c r="F2095" s="8">
        <v>9928.2999999999993</v>
      </c>
      <c r="G2095" s="8">
        <v>9971.9</v>
      </c>
      <c r="H2095" s="8"/>
      <c r="I2095" s="8"/>
      <c r="J2095" s="8"/>
    </row>
    <row r="2096" spans="3:10" x14ac:dyDescent="0.25">
      <c r="C2096" s="5">
        <v>42542.458333333336</v>
      </c>
      <c r="D2096" s="6">
        <v>9972.2999999999993</v>
      </c>
      <c r="E2096" s="6">
        <v>10000.799999999999</v>
      </c>
      <c r="F2096" s="6">
        <v>9956.2000000000007</v>
      </c>
      <c r="G2096" s="6">
        <v>9981.2999999999993</v>
      </c>
      <c r="H2096" s="6"/>
      <c r="I2096" s="6"/>
      <c r="J2096" s="6"/>
    </row>
    <row r="2097" spans="3:10" x14ac:dyDescent="0.25">
      <c r="C2097" s="7">
        <v>42542.5</v>
      </c>
      <c r="D2097" s="8">
        <v>9982</v>
      </c>
      <c r="E2097" s="8">
        <v>9993.7999999999993</v>
      </c>
      <c r="F2097" s="8">
        <v>9949</v>
      </c>
      <c r="G2097" s="8">
        <v>9960.7000000000007</v>
      </c>
      <c r="H2097" s="8"/>
      <c r="I2097" s="8"/>
      <c r="J2097" s="8"/>
    </row>
    <row r="2098" spans="3:10" x14ac:dyDescent="0.25">
      <c r="C2098" s="5">
        <v>42542.541666666664</v>
      </c>
      <c r="D2098" s="6">
        <v>9960.4</v>
      </c>
      <c r="E2098" s="6">
        <v>10029.799999999999</v>
      </c>
      <c r="F2098" s="6">
        <v>9957.4</v>
      </c>
      <c r="G2098" s="6">
        <v>10016.200000000001</v>
      </c>
      <c r="H2098" s="6"/>
      <c r="I2098" s="6"/>
      <c r="J2098" s="6"/>
    </row>
    <row r="2099" spans="3:10" x14ac:dyDescent="0.25">
      <c r="C2099" s="7">
        <v>42542.583333333336</v>
      </c>
      <c r="D2099" s="8">
        <v>10015.200000000001</v>
      </c>
      <c r="E2099" s="8">
        <v>10022.6</v>
      </c>
      <c r="F2099" s="8">
        <v>10001.1</v>
      </c>
      <c r="G2099" s="8">
        <v>10022</v>
      </c>
      <c r="H2099" s="8"/>
      <c r="I2099" s="8"/>
      <c r="J2099" s="8"/>
    </row>
    <row r="2100" spans="3:10" x14ac:dyDescent="0.25">
      <c r="C2100" s="5">
        <v>42542.625</v>
      </c>
      <c r="D2100" s="6">
        <v>10021.200000000001</v>
      </c>
      <c r="E2100" s="6">
        <v>10048.5</v>
      </c>
      <c r="F2100" s="6">
        <v>9984.2000000000007</v>
      </c>
      <c r="G2100" s="6">
        <v>10007.5</v>
      </c>
      <c r="H2100" s="6"/>
      <c r="I2100" s="6"/>
      <c r="J2100" s="6"/>
    </row>
    <row r="2101" spans="3:10" x14ac:dyDescent="0.25">
      <c r="C2101" s="7">
        <v>42542.666666666664</v>
      </c>
      <c r="D2101" s="8">
        <v>10007.4</v>
      </c>
      <c r="E2101" s="8">
        <v>10031.9</v>
      </c>
      <c r="F2101" s="8">
        <v>9985.6</v>
      </c>
      <c r="G2101" s="8">
        <v>9998.7000000000007</v>
      </c>
      <c r="H2101" s="8"/>
      <c r="I2101" s="8"/>
      <c r="J2101" s="8"/>
    </row>
    <row r="2102" spans="3:10" x14ac:dyDescent="0.25">
      <c r="C2102" s="5">
        <v>42542.708333333336</v>
      </c>
      <c r="D2102" s="6">
        <v>9998.4</v>
      </c>
      <c r="E2102" s="6">
        <v>10039.6</v>
      </c>
      <c r="F2102" s="6">
        <v>9985.2999999999993</v>
      </c>
      <c r="G2102" s="6">
        <v>10031.9</v>
      </c>
      <c r="H2102" s="6"/>
      <c r="I2102" s="6"/>
      <c r="J2102" s="6"/>
    </row>
    <row r="2103" spans="3:10" x14ac:dyDescent="0.25">
      <c r="C2103" s="7">
        <v>42542.75</v>
      </c>
      <c r="D2103" s="8">
        <v>10030.9</v>
      </c>
      <c r="E2103" s="8">
        <v>10053.5</v>
      </c>
      <c r="F2103" s="8">
        <v>10010.799999999999</v>
      </c>
      <c r="G2103" s="8">
        <v>10027.6</v>
      </c>
      <c r="H2103" s="8"/>
      <c r="I2103" s="8"/>
      <c r="J2103" s="8"/>
    </row>
    <row r="2104" spans="3:10" x14ac:dyDescent="0.25">
      <c r="C2104" s="5">
        <v>42542.791666666664</v>
      </c>
      <c r="D2104" s="6">
        <v>10027.799999999999</v>
      </c>
      <c r="E2104" s="6">
        <v>10047.799999999999</v>
      </c>
      <c r="F2104" s="6">
        <v>10024.6</v>
      </c>
      <c r="G2104" s="6">
        <v>10039.1</v>
      </c>
      <c r="H2104" s="6"/>
      <c r="I2104" s="6"/>
      <c r="J2104" s="6"/>
    </row>
    <row r="2105" spans="3:10" x14ac:dyDescent="0.25">
      <c r="C2105" s="7">
        <v>42542.833333333336</v>
      </c>
      <c r="D2105" s="8">
        <v>10038.799999999999</v>
      </c>
      <c r="E2105" s="8">
        <v>10069.1</v>
      </c>
      <c r="F2105" s="8">
        <v>10038.6</v>
      </c>
      <c r="G2105" s="8">
        <v>10063.1</v>
      </c>
      <c r="H2105" s="8"/>
      <c r="I2105" s="8"/>
      <c r="J2105" s="8"/>
    </row>
    <row r="2106" spans="3:10" x14ac:dyDescent="0.25">
      <c r="C2106" s="5">
        <v>42542.875</v>
      </c>
      <c r="D2106" s="6">
        <v>10063.799999999999</v>
      </c>
      <c r="E2106" s="6">
        <v>10121.6</v>
      </c>
      <c r="F2106" s="6">
        <v>10059.6</v>
      </c>
      <c r="G2106" s="6">
        <v>10105.6</v>
      </c>
      <c r="H2106" s="6"/>
      <c r="I2106" s="6"/>
      <c r="J2106" s="6"/>
    </row>
    <row r="2107" spans="3:10" x14ac:dyDescent="0.25">
      <c r="C2107" s="7">
        <v>42542.916666666664</v>
      </c>
      <c r="D2107" s="8">
        <v>10107.1</v>
      </c>
      <c r="E2107" s="8">
        <v>10110.1</v>
      </c>
      <c r="F2107" s="8">
        <v>10054.299999999999</v>
      </c>
      <c r="G2107" s="8">
        <v>10062.299999999999</v>
      </c>
      <c r="H2107" s="8"/>
      <c r="I2107" s="8"/>
      <c r="J2107" s="8"/>
    </row>
    <row r="2108" spans="3:10" x14ac:dyDescent="0.25">
      <c r="C2108" s="5">
        <v>42542.958333333336</v>
      </c>
      <c r="D2108" s="6">
        <v>10062.799999999999</v>
      </c>
      <c r="E2108" s="6">
        <v>10068.200000000001</v>
      </c>
      <c r="F2108" s="6">
        <v>10049.200000000001</v>
      </c>
      <c r="G2108" s="6">
        <v>10055.700000000001</v>
      </c>
      <c r="H2108" s="6"/>
      <c r="I2108" s="6"/>
      <c r="J2108" s="6"/>
    </row>
    <row r="2109" spans="3:10" x14ac:dyDescent="0.25">
      <c r="C2109" s="7">
        <v>42543.041666666664</v>
      </c>
      <c r="D2109" s="8">
        <v>10053.799999999999</v>
      </c>
      <c r="E2109" s="8">
        <v>10053.799999999999</v>
      </c>
      <c r="F2109" s="8">
        <v>10040.5</v>
      </c>
      <c r="G2109" s="8">
        <v>10047.6</v>
      </c>
      <c r="H2109" s="8"/>
      <c r="I2109" s="8"/>
      <c r="J2109" s="8"/>
    </row>
    <row r="2110" spans="3:10" x14ac:dyDescent="0.25">
      <c r="C2110" s="5">
        <v>42543.083333333336</v>
      </c>
      <c r="D2110" s="6">
        <v>10048.9</v>
      </c>
      <c r="E2110" s="6">
        <v>10054.4</v>
      </c>
      <c r="F2110" s="6">
        <v>10047.299999999999</v>
      </c>
      <c r="G2110" s="6">
        <v>10047.299999999999</v>
      </c>
      <c r="H2110" s="6"/>
      <c r="I2110" s="6"/>
      <c r="J2110" s="6"/>
    </row>
    <row r="2111" spans="3:10" x14ac:dyDescent="0.25">
      <c r="C2111" s="7">
        <v>42543.125</v>
      </c>
      <c r="D2111" s="8">
        <v>10046.1</v>
      </c>
      <c r="E2111" s="8">
        <v>10059.700000000001</v>
      </c>
      <c r="F2111" s="8">
        <v>10038.200000000001</v>
      </c>
      <c r="G2111" s="8">
        <v>10052.9</v>
      </c>
      <c r="H2111" s="8"/>
      <c r="I2111" s="8"/>
      <c r="J2111" s="8"/>
    </row>
    <row r="2112" spans="3:10" x14ac:dyDescent="0.25">
      <c r="C2112" s="5">
        <v>42543.166666666664</v>
      </c>
      <c r="D2112" s="6">
        <v>10054.200000000001</v>
      </c>
      <c r="E2112" s="6">
        <v>10061</v>
      </c>
      <c r="F2112" s="6">
        <v>10052.6</v>
      </c>
      <c r="G2112" s="6">
        <v>10056.4</v>
      </c>
      <c r="H2112" s="6"/>
      <c r="I2112" s="6"/>
      <c r="J2112" s="6"/>
    </row>
    <row r="2113" spans="3:10" x14ac:dyDescent="0.25">
      <c r="C2113" s="7">
        <v>42543.208333333336</v>
      </c>
      <c r="D2113" s="8">
        <v>10057.700000000001</v>
      </c>
      <c r="E2113" s="8">
        <v>10064.299999999999</v>
      </c>
      <c r="F2113" s="8">
        <v>10052.6</v>
      </c>
      <c r="G2113" s="8">
        <v>10064.299999999999</v>
      </c>
      <c r="H2113" s="8"/>
      <c r="I2113" s="8"/>
      <c r="J2113" s="8"/>
    </row>
    <row r="2114" spans="3:10" x14ac:dyDescent="0.25">
      <c r="C2114" s="5">
        <v>42543.25</v>
      </c>
      <c r="D2114" s="6">
        <v>10065.5</v>
      </c>
      <c r="E2114" s="6">
        <v>10079.5</v>
      </c>
      <c r="F2114" s="6">
        <v>10065.5</v>
      </c>
      <c r="G2114" s="6">
        <v>10078.200000000001</v>
      </c>
      <c r="H2114" s="6"/>
      <c r="I2114" s="6"/>
      <c r="J2114" s="6"/>
    </row>
    <row r="2115" spans="3:10" x14ac:dyDescent="0.25">
      <c r="C2115" s="7">
        <v>42543.291666666664</v>
      </c>
      <c r="D2115" s="8">
        <v>10078.799999999999</v>
      </c>
      <c r="E2115" s="8">
        <v>10088.6</v>
      </c>
      <c r="F2115" s="8">
        <v>10078.200000000001</v>
      </c>
      <c r="G2115" s="8">
        <v>10081.5</v>
      </c>
      <c r="H2115" s="8"/>
      <c r="I2115" s="8"/>
      <c r="J2115" s="8"/>
    </row>
    <row r="2116" spans="3:10" x14ac:dyDescent="0.25">
      <c r="C2116" s="5">
        <v>42543.333333333336</v>
      </c>
      <c r="D2116" s="6">
        <v>10082.1</v>
      </c>
      <c r="E2116" s="6">
        <v>10100</v>
      </c>
      <c r="F2116" s="6">
        <v>10071.6</v>
      </c>
      <c r="G2116" s="6">
        <v>10100</v>
      </c>
      <c r="H2116" s="6"/>
      <c r="I2116" s="6"/>
      <c r="J2116" s="6"/>
    </row>
    <row r="2117" spans="3:10" x14ac:dyDescent="0.25">
      <c r="C2117" s="7">
        <v>42543.375</v>
      </c>
      <c r="D2117" s="8">
        <v>10103.5</v>
      </c>
      <c r="E2117" s="8">
        <v>10106.799999999999</v>
      </c>
      <c r="F2117" s="8">
        <v>10074.799999999999</v>
      </c>
      <c r="G2117" s="8">
        <v>10098.299999999999</v>
      </c>
      <c r="H2117" s="8"/>
      <c r="I2117" s="8"/>
      <c r="J2117" s="8"/>
    </row>
    <row r="2118" spans="3:10" x14ac:dyDescent="0.25">
      <c r="C2118" s="5">
        <v>42543.416666666664</v>
      </c>
      <c r="D2118" s="6">
        <v>10099.5</v>
      </c>
      <c r="E2118" s="6">
        <v>10111.299999999999</v>
      </c>
      <c r="F2118" s="6">
        <v>10053.5</v>
      </c>
      <c r="G2118" s="6">
        <v>10063.299999999999</v>
      </c>
      <c r="H2118" s="6"/>
      <c r="I2118" s="6"/>
      <c r="J2118" s="6"/>
    </row>
    <row r="2119" spans="3:10" x14ac:dyDescent="0.25">
      <c r="C2119" s="7">
        <v>42543.458333333336</v>
      </c>
      <c r="D2119" s="8">
        <v>10064.299999999999</v>
      </c>
      <c r="E2119" s="8">
        <v>10072.299999999999</v>
      </c>
      <c r="F2119" s="8">
        <v>10043.5</v>
      </c>
      <c r="G2119" s="8">
        <v>10049</v>
      </c>
      <c r="H2119" s="8"/>
      <c r="I2119" s="8"/>
      <c r="J2119" s="8"/>
    </row>
    <row r="2120" spans="3:10" x14ac:dyDescent="0.25">
      <c r="C2120" s="5">
        <v>42543.5</v>
      </c>
      <c r="D2120" s="6">
        <v>10048.299999999999</v>
      </c>
      <c r="E2120" s="6">
        <v>10079.799999999999</v>
      </c>
      <c r="F2120" s="6">
        <v>10046</v>
      </c>
      <c r="G2120" s="6">
        <v>10076.5</v>
      </c>
      <c r="H2120" s="6"/>
      <c r="I2120" s="6"/>
      <c r="J2120" s="6"/>
    </row>
    <row r="2121" spans="3:10" x14ac:dyDescent="0.25">
      <c r="C2121" s="7">
        <v>42543.541666666664</v>
      </c>
      <c r="D2121" s="8">
        <v>10077</v>
      </c>
      <c r="E2121" s="8">
        <v>10099.5</v>
      </c>
      <c r="F2121" s="8">
        <v>10058.799999999999</v>
      </c>
      <c r="G2121" s="8">
        <v>10098.5</v>
      </c>
      <c r="H2121" s="8"/>
      <c r="I2121" s="8"/>
      <c r="J2121" s="8"/>
    </row>
    <row r="2122" spans="3:10" x14ac:dyDescent="0.25">
      <c r="C2122" s="5">
        <v>42543.583333333336</v>
      </c>
      <c r="D2122" s="6">
        <v>10097.799999999999</v>
      </c>
      <c r="E2122" s="6">
        <v>10143.5</v>
      </c>
      <c r="F2122" s="6">
        <v>10093.299999999999</v>
      </c>
      <c r="G2122" s="6">
        <v>10123</v>
      </c>
      <c r="H2122" s="6"/>
      <c r="I2122" s="6"/>
      <c r="J2122" s="6"/>
    </row>
    <row r="2123" spans="3:10" x14ac:dyDescent="0.25">
      <c r="C2123" s="7">
        <v>42543.625</v>
      </c>
      <c r="D2123" s="8">
        <v>10122.5</v>
      </c>
      <c r="E2123" s="8">
        <v>10133.5</v>
      </c>
      <c r="F2123" s="8">
        <v>10114.799999999999</v>
      </c>
      <c r="G2123" s="8">
        <v>10121.5</v>
      </c>
      <c r="H2123" s="8"/>
      <c r="I2123" s="8"/>
      <c r="J2123" s="8"/>
    </row>
    <row r="2124" spans="3:10" x14ac:dyDescent="0.25">
      <c r="C2124" s="5">
        <v>42543.666666666664</v>
      </c>
      <c r="D2124" s="6">
        <v>10121.299999999999</v>
      </c>
      <c r="E2124" s="6">
        <v>10129.299999999999</v>
      </c>
      <c r="F2124" s="6">
        <v>10107.799999999999</v>
      </c>
      <c r="G2124" s="6">
        <v>10112.299999999999</v>
      </c>
      <c r="H2124" s="6"/>
      <c r="I2124" s="6"/>
      <c r="J2124" s="6"/>
    </row>
    <row r="2125" spans="3:10" x14ac:dyDescent="0.25">
      <c r="C2125" s="7">
        <v>42543.708333333336</v>
      </c>
      <c r="D2125" s="8">
        <v>10111</v>
      </c>
      <c r="E2125" s="8">
        <v>10149.799999999999</v>
      </c>
      <c r="F2125" s="8">
        <v>10093.5</v>
      </c>
      <c r="G2125" s="8">
        <v>10134</v>
      </c>
      <c r="H2125" s="8"/>
      <c r="I2125" s="8"/>
      <c r="J2125" s="8"/>
    </row>
    <row r="2126" spans="3:10" x14ac:dyDescent="0.25">
      <c r="C2126" s="5">
        <v>42543.75</v>
      </c>
      <c r="D2126" s="6">
        <v>10133.5</v>
      </c>
      <c r="E2126" s="6">
        <v>10146.299999999999</v>
      </c>
      <c r="F2126" s="6">
        <v>10055.299999999999</v>
      </c>
      <c r="G2126" s="6">
        <v>10086.299999999999</v>
      </c>
      <c r="H2126" s="6"/>
      <c r="I2126" s="6"/>
      <c r="J2126" s="6"/>
    </row>
    <row r="2127" spans="3:10" x14ac:dyDescent="0.25">
      <c r="C2127" s="7">
        <v>42543.791666666664</v>
      </c>
      <c r="D2127" s="8">
        <v>10086.6</v>
      </c>
      <c r="E2127" s="8">
        <v>10106.1</v>
      </c>
      <c r="F2127" s="8">
        <v>10074.799999999999</v>
      </c>
      <c r="G2127" s="8">
        <v>10105.1</v>
      </c>
      <c r="H2127" s="8"/>
      <c r="I2127" s="8"/>
      <c r="J2127" s="8"/>
    </row>
    <row r="2128" spans="3:10" x14ac:dyDescent="0.25">
      <c r="C2128" s="5">
        <v>42543.833333333336</v>
      </c>
      <c r="D2128" s="6">
        <v>10104.799999999999</v>
      </c>
      <c r="E2128" s="6">
        <v>10104.799999999999</v>
      </c>
      <c r="F2128" s="6">
        <v>10060.1</v>
      </c>
      <c r="G2128" s="6">
        <v>10094.1</v>
      </c>
      <c r="H2128" s="6"/>
      <c r="I2128" s="6"/>
      <c r="J2128" s="6"/>
    </row>
    <row r="2129" spans="3:10" x14ac:dyDescent="0.25">
      <c r="C2129" s="7">
        <v>42543.875</v>
      </c>
      <c r="D2129" s="8">
        <v>10094.299999999999</v>
      </c>
      <c r="E2129" s="8">
        <v>10095.6</v>
      </c>
      <c r="F2129" s="8">
        <v>10071.6</v>
      </c>
      <c r="G2129" s="8">
        <v>10090.299999999999</v>
      </c>
      <c r="H2129" s="8"/>
      <c r="I2129" s="8"/>
      <c r="J2129" s="8"/>
    </row>
    <row r="2130" spans="3:10" x14ac:dyDescent="0.25">
      <c r="C2130" s="5">
        <v>42543.916666666664</v>
      </c>
      <c r="D2130" s="6">
        <v>10089.799999999999</v>
      </c>
      <c r="E2130" s="6">
        <v>10099.799999999999</v>
      </c>
      <c r="F2130" s="6">
        <v>10043.799999999999</v>
      </c>
      <c r="G2130" s="6">
        <v>10048.5</v>
      </c>
      <c r="H2130" s="6"/>
      <c r="I2130" s="6"/>
      <c r="J2130" s="6"/>
    </row>
    <row r="2131" spans="3:10" x14ac:dyDescent="0.25">
      <c r="C2131" s="7">
        <v>42543.958333333336</v>
      </c>
      <c r="D2131" s="8">
        <v>10048.799999999999</v>
      </c>
      <c r="E2131" s="8">
        <v>10050.4</v>
      </c>
      <c r="F2131" s="8">
        <v>10040.5</v>
      </c>
      <c r="G2131" s="8">
        <v>10047.9</v>
      </c>
      <c r="H2131" s="8"/>
      <c r="I2131" s="8"/>
      <c r="J2131" s="8"/>
    </row>
    <row r="2132" spans="3:10" x14ac:dyDescent="0.25">
      <c r="C2132" s="5">
        <v>42544.041666666664</v>
      </c>
      <c r="D2132" s="6">
        <v>10086.1</v>
      </c>
      <c r="E2132" s="6">
        <v>10141.9</v>
      </c>
      <c r="F2132" s="6">
        <v>10086.1</v>
      </c>
      <c r="G2132" s="6">
        <v>10126</v>
      </c>
      <c r="H2132" s="6"/>
      <c r="I2132" s="6"/>
      <c r="J2132" s="6"/>
    </row>
    <row r="2133" spans="3:10" x14ac:dyDescent="0.25">
      <c r="C2133" s="7">
        <v>42544.083333333336</v>
      </c>
      <c r="D2133" s="8">
        <v>10124.799999999999</v>
      </c>
      <c r="E2133" s="8">
        <v>10131.6</v>
      </c>
      <c r="F2133" s="8">
        <v>10113.1</v>
      </c>
      <c r="G2133" s="8">
        <v>10120.5</v>
      </c>
      <c r="H2133" s="8"/>
      <c r="I2133" s="8"/>
      <c r="J2133" s="8"/>
    </row>
    <row r="2134" spans="3:10" x14ac:dyDescent="0.25">
      <c r="C2134" s="5">
        <v>42544.125</v>
      </c>
      <c r="D2134" s="6">
        <v>10119.200000000001</v>
      </c>
      <c r="E2134" s="6">
        <v>10145.5</v>
      </c>
      <c r="F2134" s="6">
        <v>10115.4</v>
      </c>
      <c r="G2134" s="6">
        <v>10128.299999999999</v>
      </c>
      <c r="H2134" s="6"/>
      <c r="I2134" s="6"/>
      <c r="J2134" s="6"/>
    </row>
    <row r="2135" spans="3:10" x14ac:dyDescent="0.25">
      <c r="C2135" s="7">
        <v>42544.166666666664</v>
      </c>
      <c r="D2135" s="8">
        <v>10127.700000000001</v>
      </c>
      <c r="E2135" s="8">
        <v>10141.200000000001</v>
      </c>
      <c r="F2135" s="8">
        <v>10127</v>
      </c>
      <c r="G2135" s="8">
        <v>10134.1</v>
      </c>
      <c r="H2135" s="8"/>
      <c r="I2135" s="8"/>
      <c r="J2135" s="8"/>
    </row>
    <row r="2136" spans="3:10" x14ac:dyDescent="0.25">
      <c r="C2136" s="5">
        <v>42544.208333333336</v>
      </c>
      <c r="D2136" s="6">
        <v>10135.4</v>
      </c>
      <c r="E2136" s="6">
        <v>10136.700000000001</v>
      </c>
      <c r="F2136" s="6">
        <v>10124</v>
      </c>
      <c r="G2136" s="6">
        <v>10125.299999999999</v>
      </c>
      <c r="H2136" s="6"/>
      <c r="I2136" s="6"/>
      <c r="J2136" s="6"/>
    </row>
    <row r="2137" spans="3:10" x14ac:dyDescent="0.25">
      <c r="C2137" s="7">
        <v>42544.25</v>
      </c>
      <c r="D2137" s="8">
        <v>10124</v>
      </c>
      <c r="E2137" s="8">
        <v>10124</v>
      </c>
      <c r="F2137" s="8">
        <v>10108.1</v>
      </c>
      <c r="G2137" s="8">
        <v>10116.799999999999</v>
      </c>
      <c r="H2137" s="8"/>
      <c r="I2137" s="8"/>
      <c r="J2137" s="8"/>
    </row>
    <row r="2138" spans="3:10" x14ac:dyDescent="0.25">
      <c r="C2138" s="5">
        <v>42544.291666666664</v>
      </c>
      <c r="D2138" s="6">
        <v>10115.5</v>
      </c>
      <c r="E2138" s="6">
        <v>10119</v>
      </c>
      <c r="F2138" s="6">
        <v>10115.200000000001</v>
      </c>
      <c r="G2138" s="6">
        <v>10117.799999999999</v>
      </c>
      <c r="H2138" s="6"/>
      <c r="I2138" s="6"/>
      <c r="J2138" s="6"/>
    </row>
    <row r="2139" spans="3:10" x14ac:dyDescent="0.25">
      <c r="C2139" s="7">
        <v>42544.333333333336</v>
      </c>
      <c r="D2139" s="8">
        <v>10116.5</v>
      </c>
      <c r="E2139" s="8">
        <v>10167.4</v>
      </c>
      <c r="F2139" s="8">
        <v>10116.5</v>
      </c>
      <c r="G2139" s="8">
        <v>10131.200000000001</v>
      </c>
      <c r="H2139" s="8"/>
      <c r="I2139" s="8"/>
      <c r="J2139" s="8"/>
    </row>
    <row r="2140" spans="3:10" x14ac:dyDescent="0.25">
      <c r="C2140" s="5">
        <v>42544.375</v>
      </c>
      <c r="D2140" s="6">
        <v>10134.700000000001</v>
      </c>
      <c r="E2140" s="6">
        <v>10165</v>
      </c>
      <c r="F2140" s="6">
        <v>10114.5</v>
      </c>
      <c r="G2140" s="6">
        <v>10115</v>
      </c>
      <c r="H2140" s="6"/>
      <c r="I2140" s="6"/>
      <c r="J2140" s="6"/>
    </row>
    <row r="2141" spans="3:10" x14ac:dyDescent="0.25">
      <c r="C2141" s="7">
        <v>42544.416666666664</v>
      </c>
      <c r="D2141" s="8">
        <v>10114.299999999999</v>
      </c>
      <c r="E2141" s="8">
        <v>10179</v>
      </c>
      <c r="F2141" s="8">
        <v>10102</v>
      </c>
      <c r="G2141" s="8">
        <v>10124.5</v>
      </c>
      <c r="H2141" s="8"/>
      <c r="I2141" s="8"/>
      <c r="J2141" s="8"/>
    </row>
    <row r="2142" spans="3:10" x14ac:dyDescent="0.25">
      <c r="C2142" s="5">
        <v>42544.458333333336</v>
      </c>
      <c r="D2142" s="6">
        <v>10124.299999999999</v>
      </c>
      <c r="E2142" s="6">
        <v>10189.5</v>
      </c>
      <c r="F2142" s="6">
        <v>10124.299999999999</v>
      </c>
      <c r="G2142" s="6">
        <v>10178.799999999999</v>
      </c>
      <c r="H2142" s="6"/>
      <c r="I2142" s="6"/>
      <c r="J2142" s="6"/>
    </row>
    <row r="2143" spans="3:10" x14ac:dyDescent="0.25">
      <c r="C2143" s="7">
        <v>42544.5</v>
      </c>
      <c r="D2143" s="8">
        <v>10178.5</v>
      </c>
      <c r="E2143" s="8">
        <v>10347.299999999999</v>
      </c>
      <c r="F2143" s="8">
        <v>10176.299999999999</v>
      </c>
      <c r="G2143" s="8">
        <v>10267.299999999999</v>
      </c>
      <c r="H2143" s="8"/>
      <c r="I2143" s="8"/>
      <c r="J2143" s="8"/>
    </row>
    <row r="2144" spans="3:10" x14ac:dyDescent="0.25">
      <c r="C2144" s="5">
        <v>42544.541666666664</v>
      </c>
      <c r="D2144" s="6">
        <v>10267</v>
      </c>
      <c r="E2144" s="6">
        <v>10331.799999999999</v>
      </c>
      <c r="F2144" s="6">
        <v>10265.299999999999</v>
      </c>
      <c r="G2144" s="6">
        <v>10280</v>
      </c>
      <c r="H2144" s="6"/>
      <c r="I2144" s="6"/>
      <c r="J2144" s="6"/>
    </row>
    <row r="2145" spans="3:10" x14ac:dyDescent="0.25">
      <c r="C2145" s="7">
        <v>42544.583333333336</v>
      </c>
      <c r="D2145" s="8">
        <v>10280.799999999999</v>
      </c>
      <c r="E2145" s="8">
        <v>10306</v>
      </c>
      <c r="F2145" s="8">
        <v>10231</v>
      </c>
      <c r="G2145" s="8">
        <v>10232.5</v>
      </c>
      <c r="H2145" s="8"/>
      <c r="I2145" s="8"/>
      <c r="J2145" s="8"/>
    </row>
    <row r="2146" spans="3:10" x14ac:dyDescent="0.25">
      <c r="C2146" s="5">
        <v>42544.625</v>
      </c>
      <c r="D2146" s="6">
        <v>10232.299999999999</v>
      </c>
      <c r="E2146" s="6">
        <v>10251.799999999999</v>
      </c>
      <c r="F2146" s="6">
        <v>10192</v>
      </c>
      <c r="G2146" s="6">
        <v>10215.299999999999</v>
      </c>
      <c r="H2146" s="6"/>
      <c r="I2146" s="6"/>
      <c r="J2146" s="6"/>
    </row>
    <row r="2147" spans="3:10" x14ac:dyDescent="0.25">
      <c r="C2147" s="7">
        <v>42544.666666666664</v>
      </c>
      <c r="D2147" s="8">
        <v>10216.299999999999</v>
      </c>
      <c r="E2147" s="8">
        <v>10219</v>
      </c>
      <c r="F2147" s="8">
        <v>10143</v>
      </c>
      <c r="G2147" s="8">
        <v>10181.299999999999</v>
      </c>
      <c r="H2147" s="8"/>
      <c r="I2147" s="8"/>
      <c r="J2147" s="8"/>
    </row>
    <row r="2148" spans="3:10" x14ac:dyDescent="0.25">
      <c r="C2148" s="5">
        <v>42544.708333333336</v>
      </c>
      <c r="D2148" s="6">
        <v>10181.5</v>
      </c>
      <c r="E2148" s="6">
        <v>10217.299999999999</v>
      </c>
      <c r="F2148" s="6">
        <v>10126.299999999999</v>
      </c>
      <c r="G2148" s="6">
        <v>10209.799999999999</v>
      </c>
      <c r="H2148" s="6"/>
      <c r="I2148" s="6"/>
      <c r="J2148" s="6"/>
    </row>
    <row r="2149" spans="3:10" x14ac:dyDescent="0.25">
      <c r="C2149" s="7">
        <v>42544.75</v>
      </c>
      <c r="D2149" s="8">
        <v>10209.5</v>
      </c>
      <c r="E2149" s="8">
        <v>10272.1</v>
      </c>
      <c r="F2149" s="8">
        <v>10194.5</v>
      </c>
      <c r="G2149" s="8">
        <v>10264.1</v>
      </c>
      <c r="H2149" s="8"/>
      <c r="I2149" s="8"/>
      <c r="J2149" s="8"/>
    </row>
    <row r="2150" spans="3:10" x14ac:dyDescent="0.25">
      <c r="C2150" s="5">
        <v>42544.791666666664</v>
      </c>
      <c r="D2150" s="6">
        <v>10264.299999999999</v>
      </c>
      <c r="E2150" s="6">
        <v>10274.799999999999</v>
      </c>
      <c r="F2150" s="6">
        <v>10238.1</v>
      </c>
      <c r="G2150" s="6">
        <v>10264.299999999999</v>
      </c>
      <c r="H2150" s="6"/>
      <c r="I2150" s="6"/>
      <c r="J2150" s="6"/>
    </row>
    <row r="2151" spans="3:10" x14ac:dyDescent="0.25">
      <c r="C2151" s="7">
        <v>42544.833333333336</v>
      </c>
      <c r="D2151" s="8">
        <v>10264.799999999999</v>
      </c>
      <c r="E2151" s="8">
        <v>10278.799999999999</v>
      </c>
      <c r="F2151" s="8">
        <v>10259.1</v>
      </c>
      <c r="G2151" s="8">
        <v>10267.1</v>
      </c>
      <c r="H2151" s="8"/>
      <c r="I2151" s="8"/>
      <c r="J2151" s="8"/>
    </row>
    <row r="2152" spans="3:10" x14ac:dyDescent="0.25">
      <c r="C2152" s="5">
        <v>42544.875</v>
      </c>
      <c r="D2152" s="6">
        <v>10267.299999999999</v>
      </c>
      <c r="E2152" s="6">
        <v>10282.6</v>
      </c>
      <c r="F2152" s="6">
        <v>10256.1</v>
      </c>
      <c r="G2152" s="6">
        <v>10274.1</v>
      </c>
      <c r="H2152" s="6"/>
      <c r="I2152" s="6"/>
      <c r="J2152" s="6"/>
    </row>
    <row r="2153" spans="3:10" x14ac:dyDescent="0.25">
      <c r="C2153" s="7">
        <v>42544.916666666664</v>
      </c>
      <c r="D2153" s="8">
        <v>10274.299999999999</v>
      </c>
      <c r="E2153" s="8">
        <v>10341.799999999999</v>
      </c>
      <c r="F2153" s="8">
        <v>10261.799999999999</v>
      </c>
      <c r="G2153" s="8">
        <v>10320</v>
      </c>
      <c r="H2153" s="8"/>
      <c r="I2153" s="8"/>
      <c r="J2153" s="8"/>
    </row>
    <row r="2154" spans="3:10" x14ac:dyDescent="0.25">
      <c r="C2154" s="5">
        <v>42544.958333333336</v>
      </c>
      <c r="D2154" s="6">
        <v>10319.299999999999</v>
      </c>
      <c r="E2154" s="6">
        <v>10400.4</v>
      </c>
      <c r="F2154" s="6">
        <v>10309.6</v>
      </c>
      <c r="G2154" s="6">
        <v>10400.4</v>
      </c>
      <c r="H2154" s="6"/>
      <c r="I2154" s="6"/>
      <c r="J2154" s="6"/>
    </row>
    <row r="2155" spans="3:10" x14ac:dyDescent="0.25">
      <c r="C2155" s="7">
        <v>42545.041666666664</v>
      </c>
      <c r="D2155" s="8">
        <v>10431.200000000001</v>
      </c>
      <c r="E2155" s="8">
        <v>10477</v>
      </c>
      <c r="F2155" s="8">
        <v>10339.200000000001</v>
      </c>
      <c r="G2155" s="8">
        <v>10339.200000000001</v>
      </c>
      <c r="H2155" s="8"/>
      <c r="I2155" s="8"/>
      <c r="J2155" s="8"/>
    </row>
    <row r="2156" spans="3:10" x14ac:dyDescent="0.25">
      <c r="C2156" s="5">
        <v>42545.083333333336</v>
      </c>
      <c r="D2156" s="6">
        <v>10340.5</v>
      </c>
      <c r="E2156" s="6">
        <v>10350.5</v>
      </c>
      <c r="F2156" s="6">
        <v>10105.1</v>
      </c>
      <c r="G2156" s="6">
        <v>10243.799999999999</v>
      </c>
      <c r="H2156" s="6"/>
      <c r="I2156" s="6"/>
      <c r="J2156" s="6"/>
    </row>
    <row r="2157" spans="3:10" x14ac:dyDescent="0.25">
      <c r="C2157" s="7">
        <v>42545.125</v>
      </c>
      <c r="D2157" s="8">
        <v>10242.5</v>
      </c>
      <c r="E2157" s="8">
        <v>10243.799999999999</v>
      </c>
      <c r="F2157" s="8">
        <v>10025.299999999999</v>
      </c>
      <c r="G2157" s="8">
        <v>10070.5</v>
      </c>
      <c r="H2157" s="8"/>
      <c r="I2157" s="8"/>
      <c r="J2157" s="8"/>
    </row>
    <row r="2158" spans="3:10" x14ac:dyDescent="0.25">
      <c r="C2158" s="5">
        <v>42545.166666666664</v>
      </c>
      <c r="D2158" s="6">
        <v>10069.200000000001</v>
      </c>
      <c r="E2158" s="6">
        <v>10171</v>
      </c>
      <c r="F2158" s="6">
        <v>9554.9</v>
      </c>
      <c r="G2158" s="6">
        <v>9979.7000000000007</v>
      </c>
      <c r="H2158" s="6"/>
      <c r="I2158" s="6"/>
      <c r="J2158" s="6"/>
    </row>
    <row r="2159" spans="3:10" x14ac:dyDescent="0.25">
      <c r="C2159" s="7">
        <v>42545.208333333336</v>
      </c>
      <c r="D2159" s="8">
        <v>9978.4</v>
      </c>
      <c r="E2159" s="8">
        <v>10007.1</v>
      </c>
      <c r="F2159" s="8">
        <v>9443.7999999999993</v>
      </c>
      <c r="G2159" s="8">
        <v>9552.4</v>
      </c>
      <c r="H2159" s="8"/>
      <c r="I2159" s="8"/>
      <c r="J2159" s="8"/>
    </row>
    <row r="2160" spans="3:10" x14ac:dyDescent="0.25">
      <c r="C2160" s="5">
        <v>42545.25</v>
      </c>
      <c r="D2160" s="6">
        <v>9553.7000000000007</v>
      </c>
      <c r="E2160" s="6">
        <v>9686.2000000000007</v>
      </c>
      <c r="F2160" s="6">
        <v>9458.5</v>
      </c>
      <c r="G2160" s="6">
        <v>9586.7999999999993</v>
      </c>
      <c r="H2160" s="6"/>
      <c r="I2160" s="6"/>
      <c r="J2160" s="6"/>
    </row>
    <row r="2161" spans="3:10" x14ac:dyDescent="0.25">
      <c r="C2161" s="7">
        <v>42545.291666666664</v>
      </c>
      <c r="D2161" s="8">
        <v>9584.9</v>
      </c>
      <c r="E2161" s="8">
        <v>9617.7999999999993</v>
      </c>
      <c r="F2161" s="8">
        <v>9415.4</v>
      </c>
      <c r="G2161" s="8">
        <v>9482.4</v>
      </c>
      <c r="H2161" s="8"/>
      <c r="I2161" s="8"/>
      <c r="J2161" s="8"/>
    </row>
    <row r="2162" spans="3:10" x14ac:dyDescent="0.25">
      <c r="C2162" s="5">
        <v>42545.333333333336</v>
      </c>
      <c r="D2162" s="6">
        <v>9492.9</v>
      </c>
      <c r="E2162" s="6">
        <v>9527.4</v>
      </c>
      <c r="F2162" s="6">
        <v>9343.5</v>
      </c>
      <c r="G2162" s="6">
        <v>9347.4</v>
      </c>
      <c r="H2162" s="6"/>
      <c r="I2162" s="6"/>
      <c r="J2162" s="6"/>
    </row>
    <row r="2163" spans="3:10" x14ac:dyDescent="0.25">
      <c r="C2163" s="7">
        <v>42545.375</v>
      </c>
      <c r="D2163" s="8">
        <v>9277.2999999999993</v>
      </c>
      <c r="E2163" s="8">
        <v>9296.5</v>
      </c>
      <c r="F2163" s="8">
        <v>9154.7999999999993</v>
      </c>
      <c r="G2163" s="8">
        <v>9247.7999999999993</v>
      </c>
      <c r="H2163" s="8"/>
      <c r="I2163" s="8"/>
      <c r="J2163" s="8"/>
    </row>
    <row r="2164" spans="3:10" x14ac:dyDescent="0.25">
      <c r="C2164" s="5">
        <v>42545.416666666664</v>
      </c>
      <c r="D2164" s="6">
        <v>9246.5</v>
      </c>
      <c r="E2164" s="6">
        <v>9594.5</v>
      </c>
      <c r="F2164" s="6">
        <v>9223</v>
      </c>
      <c r="G2164" s="6">
        <v>9568.2999999999993</v>
      </c>
      <c r="H2164" s="6"/>
      <c r="I2164" s="6"/>
      <c r="J2164" s="6"/>
    </row>
    <row r="2165" spans="3:10" x14ac:dyDescent="0.25">
      <c r="C2165" s="7">
        <v>42545.458333333336</v>
      </c>
      <c r="D2165" s="8">
        <v>9567.7999999999993</v>
      </c>
      <c r="E2165" s="8">
        <v>9679.2999999999993</v>
      </c>
      <c r="F2165" s="8">
        <v>9523.2999999999993</v>
      </c>
      <c r="G2165" s="8">
        <v>9549.2999999999993</v>
      </c>
      <c r="H2165" s="8"/>
      <c r="I2165" s="8"/>
      <c r="J2165" s="8"/>
    </row>
    <row r="2166" spans="3:10" x14ac:dyDescent="0.25">
      <c r="C2166" s="5">
        <v>42545.5</v>
      </c>
      <c r="D2166" s="6">
        <v>9551</v>
      </c>
      <c r="E2166" s="6">
        <v>9647.7999999999993</v>
      </c>
      <c r="F2166" s="6">
        <v>9526.2999999999993</v>
      </c>
      <c r="G2166" s="6">
        <v>9580.5</v>
      </c>
      <c r="H2166" s="6"/>
      <c r="I2166" s="6"/>
      <c r="J2166" s="6"/>
    </row>
    <row r="2167" spans="3:10" x14ac:dyDescent="0.25">
      <c r="C2167" s="7">
        <v>42545.541666666664</v>
      </c>
      <c r="D2167" s="8">
        <v>9581.5</v>
      </c>
      <c r="E2167" s="8">
        <v>9589.5</v>
      </c>
      <c r="F2167" s="8">
        <v>9481.7999999999993</v>
      </c>
      <c r="G2167" s="8">
        <v>9553.2999999999993</v>
      </c>
      <c r="H2167" s="8"/>
      <c r="I2167" s="8"/>
      <c r="J2167" s="8"/>
    </row>
    <row r="2168" spans="3:10" x14ac:dyDescent="0.25">
      <c r="C2168" s="5">
        <v>42545.583333333336</v>
      </c>
      <c r="D2168" s="6">
        <v>9555.7999999999993</v>
      </c>
      <c r="E2168" s="6">
        <v>9566.2999999999993</v>
      </c>
      <c r="F2168" s="6">
        <v>9493</v>
      </c>
      <c r="G2168" s="6">
        <v>9517</v>
      </c>
      <c r="H2168" s="6"/>
      <c r="I2168" s="6"/>
      <c r="J2168" s="6"/>
    </row>
    <row r="2169" spans="3:10" x14ac:dyDescent="0.25">
      <c r="C2169" s="7">
        <v>42545.625</v>
      </c>
      <c r="D2169" s="8">
        <v>9519.2999999999993</v>
      </c>
      <c r="E2169" s="8">
        <v>9584.2999999999993</v>
      </c>
      <c r="F2169" s="8">
        <v>9493.5</v>
      </c>
      <c r="G2169" s="8">
        <v>9575</v>
      </c>
      <c r="H2169" s="8"/>
      <c r="I2169" s="8"/>
      <c r="J2169" s="8"/>
    </row>
    <row r="2170" spans="3:10" x14ac:dyDescent="0.25">
      <c r="C2170" s="5">
        <v>42545.666666666664</v>
      </c>
      <c r="D2170" s="6">
        <v>9574.5</v>
      </c>
      <c r="E2170" s="6">
        <v>9671.7999999999993</v>
      </c>
      <c r="F2170" s="6">
        <v>9560.5</v>
      </c>
      <c r="G2170" s="6">
        <v>9665</v>
      </c>
      <c r="H2170" s="6"/>
      <c r="I2170" s="6"/>
      <c r="J2170" s="6"/>
    </row>
    <row r="2171" spans="3:10" x14ac:dyDescent="0.25">
      <c r="C2171" s="7">
        <v>42545.708333333336</v>
      </c>
      <c r="D2171" s="8">
        <v>9665.2999999999993</v>
      </c>
      <c r="E2171" s="8">
        <v>9717.5</v>
      </c>
      <c r="F2171" s="8">
        <v>9623</v>
      </c>
      <c r="G2171" s="8">
        <v>9638.5</v>
      </c>
      <c r="H2171" s="8"/>
      <c r="I2171" s="8"/>
      <c r="J2171" s="8"/>
    </row>
    <row r="2172" spans="3:10" x14ac:dyDescent="0.25">
      <c r="C2172" s="5">
        <v>42545.75</v>
      </c>
      <c r="D2172" s="6">
        <v>9638.2999999999993</v>
      </c>
      <c r="E2172" s="6">
        <v>9657</v>
      </c>
      <c r="F2172" s="6">
        <v>9539.2999999999993</v>
      </c>
      <c r="G2172" s="6">
        <v>9557</v>
      </c>
      <c r="H2172" s="6"/>
      <c r="I2172" s="6"/>
      <c r="J2172" s="6"/>
    </row>
    <row r="2173" spans="3:10" x14ac:dyDescent="0.25">
      <c r="C2173" s="7">
        <v>42545.791666666664</v>
      </c>
      <c r="D2173" s="8">
        <v>9557.2999999999993</v>
      </c>
      <c r="E2173" s="8">
        <v>9563</v>
      </c>
      <c r="F2173" s="8">
        <v>9492.7999999999993</v>
      </c>
      <c r="G2173" s="8">
        <v>9512</v>
      </c>
      <c r="H2173" s="8"/>
      <c r="I2173" s="8"/>
      <c r="J2173" s="8"/>
    </row>
    <row r="2174" spans="3:10" x14ac:dyDescent="0.25">
      <c r="C2174" s="5">
        <v>42545.833333333336</v>
      </c>
      <c r="D2174" s="6">
        <v>9511</v>
      </c>
      <c r="E2174" s="6">
        <v>9556.5</v>
      </c>
      <c r="F2174" s="6">
        <v>9485.2999999999993</v>
      </c>
      <c r="G2174" s="6">
        <v>9512.5</v>
      </c>
      <c r="H2174" s="6"/>
      <c r="I2174" s="6"/>
      <c r="J2174" s="6"/>
    </row>
    <row r="2175" spans="3:10" x14ac:dyDescent="0.25">
      <c r="C2175" s="7">
        <v>42545.875</v>
      </c>
      <c r="D2175" s="8">
        <v>9512.2999999999993</v>
      </c>
      <c r="E2175" s="8">
        <v>9533.2999999999993</v>
      </c>
      <c r="F2175" s="8">
        <v>9436.7999999999993</v>
      </c>
      <c r="G2175" s="8">
        <v>9476.2999999999993</v>
      </c>
      <c r="H2175" s="8"/>
      <c r="I2175" s="8"/>
      <c r="J2175" s="8"/>
    </row>
    <row r="2176" spans="3:10" x14ac:dyDescent="0.25">
      <c r="C2176" s="5">
        <v>42545.916666666664</v>
      </c>
      <c r="D2176" s="6">
        <v>9476.5</v>
      </c>
      <c r="E2176" s="6">
        <v>9556</v>
      </c>
      <c r="F2176" s="6">
        <v>9443.7999999999993</v>
      </c>
      <c r="G2176" s="6">
        <v>9487.2999999999993</v>
      </c>
      <c r="H2176" s="6"/>
      <c r="I2176" s="6"/>
      <c r="J2176" s="6"/>
    </row>
    <row r="2177" spans="3:10" x14ac:dyDescent="0.25">
      <c r="C2177" s="7">
        <v>42548.041666666664</v>
      </c>
      <c r="D2177" s="8">
        <v>9384.9</v>
      </c>
      <c r="E2177" s="8">
        <v>9401.9</v>
      </c>
      <c r="F2177" s="8">
        <v>9277.7000000000007</v>
      </c>
      <c r="G2177" s="8">
        <v>9347.9</v>
      </c>
      <c r="H2177" s="8"/>
      <c r="I2177" s="8"/>
      <c r="J2177" s="8"/>
    </row>
    <row r="2178" spans="3:10" x14ac:dyDescent="0.25">
      <c r="C2178" s="5">
        <v>42548.083333333336</v>
      </c>
      <c r="D2178" s="6">
        <v>9349.1</v>
      </c>
      <c r="E2178" s="6">
        <v>9356.1</v>
      </c>
      <c r="F2178" s="6">
        <v>9279.5</v>
      </c>
      <c r="G2178" s="6">
        <v>9325.7000000000007</v>
      </c>
      <c r="H2178" s="6"/>
      <c r="I2178" s="6"/>
      <c r="J2178" s="6"/>
    </row>
    <row r="2179" spans="3:10" x14ac:dyDescent="0.25">
      <c r="C2179" s="7">
        <v>42548.125</v>
      </c>
      <c r="D2179" s="8">
        <v>9324.7000000000007</v>
      </c>
      <c r="E2179" s="8">
        <v>9359.9</v>
      </c>
      <c r="F2179" s="8">
        <v>9295.1</v>
      </c>
      <c r="G2179" s="8">
        <v>9296.9</v>
      </c>
      <c r="H2179" s="8"/>
      <c r="I2179" s="8"/>
      <c r="J2179" s="8"/>
    </row>
    <row r="2180" spans="3:10" x14ac:dyDescent="0.25">
      <c r="C2180" s="5">
        <v>42548.166666666664</v>
      </c>
      <c r="D2180" s="6">
        <v>9297.9</v>
      </c>
      <c r="E2180" s="6">
        <v>9328.1</v>
      </c>
      <c r="F2180" s="6">
        <v>9268.2999999999993</v>
      </c>
      <c r="G2180" s="6">
        <v>9314.2999999999993</v>
      </c>
      <c r="H2180" s="6"/>
      <c r="I2180" s="6"/>
      <c r="J2180" s="6"/>
    </row>
    <row r="2181" spans="3:10" x14ac:dyDescent="0.25">
      <c r="C2181" s="7">
        <v>42548.208333333336</v>
      </c>
      <c r="D2181" s="8">
        <v>9316.1</v>
      </c>
      <c r="E2181" s="8">
        <v>9322.1</v>
      </c>
      <c r="F2181" s="8">
        <v>9292.2999999999993</v>
      </c>
      <c r="G2181" s="8">
        <v>9322.1</v>
      </c>
      <c r="H2181" s="8"/>
      <c r="I2181" s="8"/>
      <c r="J2181" s="8"/>
    </row>
    <row r="2182" spans="3:10" x14ac:dyDescent="0.25">
      <c r="C2182" s="5">
        <v>42548.25</v>
      </c>
      <c r="D2182" s="6">
        <v>9323.1</v>
      </c>
      <c r="E2182" s="6">
        <v>9356.1</v>
      </c>
      <c r="F2182" s="6">
        <v>9323.1</v>
      </c>
      <c r="G2182" s="6">
        <v>9349.9</v>
      </c>
      <c r="H2182" s="6"/>
      <c r="I2182" s="6"/>
      <c r="J2182" s="6"/>
    </row>
    <row r="2183" spans="3:10" x14ac:dyDescent="0.25">
      <c r="C2183" s="7">
        <v>42548.291666666664</v>
      </c>
      <c r="D2183" s="8">
        <v>9350.5</v>
      </c>
      <c r="E2183" s="8">
        <v>9376.7000000000007</v>
      </c>
      <c r="F2183" s="8">
        <v>9336.5</v>
      </c>
      <c r="G2183" s="8">
        <v>9372.5</v>
      </c>
      <c r="H2183" s="8"/>
      <c r="I2183" s="8"/>
      <c r="J2183" s="8"/>
    </row>
    <row r="2184" spans="3:10" x14ac:dyDescent="0.25">
      <c r="C2184" s="5">
        <v>42548.333333333336</v>
      </c>
      <c r="D2184" s="6">
        <v>9372.7000000000007</v>
      </c>
      <c r="E2184" s="6">
        <v>9442.1</v>
      </c>
      <c r="F2184" s="6">
        <v>9365.1</v>
      </c>
      <c r="G2184" s="6">
        <v>9435.9</v>
      </c>
      <c r="H2184" s="6"/>
      <c r="I2184" s="6"/>
      <c r="J2184" s="6"/>
    </row>
    <row r="2185" spans="3:10" x14ac:dyDescent="0.25">
      <c r="C2185" s="7">
        <v>42548.375</v>
      </c>
      <c r="D2185" s="8">
        <v>9436.5</v>
      </c>
      <c r="E2185" s="8">
        <v>9543.2000000000007</v>
      </c>
      <c r="F2185" s="8">
        <v>9414</v>
      </c>
      <c r="G2185" s="8">
        <v>9501.2000000000007</v>
      </c>
      <c r="H2185" s="8"/>
      <c r="I2185" s="8"/>
      <c r="J2185" s="8"/>
    </row>
    <row r="2186" spans="3:10" x14ac:dyDescent="0.25">
      <c r="C2186" s="5">
        <v>42548.416666666664</v>
      </c>
      <c r="D2186" s="6">
        <v>9497</v>
      </c>
      <c r="E2186" s="6">
        <v>9590</v>
      </c>
      <c r="F2186" s="6">
        <v>9488</v>
      </c>
      <c r="G2186" s="6">
        <v>9509.2000000000007</v>
      </c>
      <c r="H2186" s="6"/>
      <c r="I2186" s="6"/>
      <c r="J2186" s="6"/>
    </row>
    <row r="2187" spans="3:10" x14ac:dyDescent="0.25">
      <c r="C2187" s="7">
        <v>42548.458333333336</v>
      </c>
      <c r="D2187" s="8">
        <v>9508.5</v>
      </c>
      <c r="E2187" s="8">
        <v>9535.5</v>
      </c>
      <c r="F2187" s="8">
        <v>9413.2000000000007</v>
      </c>
      <c r="G2187" s="8">
        <v>9462</v>
      </c>
      <c r="H2187" s="8"/>
      <c r="I2187" s="8"/>
      <c r="J2187" s="8"/>
    </row>
    <row r="2188" spans="3:10" x14ac:dyDescent="0.25">
      <c r="C2188" s="5">
        <v>42548.5</v>
      </c>
      <c r="D2188" s="6">
        <v>9461.7999999999993</v>
      </c>
      <c r="E2188" s="6">
        <v>9495.7999999999993</v>
      </c>
      <c r="F2188" s="6">
        <v>9409</v>
      </c>
      <c r="G2188" s="6">
        <v>9425.7999999999993</v>
      </c>
      <c r="H2188" s="6"/>
      <c r="I2188" s="6"/>
      <c r="J2188" s="6"/>
    </row>
    <row r="2189" spans="3:10" x14ac:dyDescent="0.25">
      <c r="C2189" s="7">
        <v>42548.541666666664</v>
      </c>
      <c r="D2189" s="8">
        <v>9426.2000000000007</v>
      </c>
      <c r="E2189" s="8">
        <v>9434.2000000000007</v>
      </c>
      <c r="F2189" s="8">
        <v>9333.7999999999993</v>
      </c>
      <c r="G2189" s="8">
        <v>9369.7999999999993</v>
      </c>
      <c r="H2189" s="8"/>
      <c r="I2189" s="8"/>
      <c r="J2189" s="8"/>
    </row>
    <row r="2190" spans="3:10" x14ac:dyDescent="0.25">
      <c r="C2190" s="5">
        <v>42548.583333333336</v>
      </c>
      <c r="D2190" s="6">
        <v>9369</v>
      </c>
      <c r="E2190" s="6">
        <v>9390.5</v>
      </c>
      <c r="F2190" s="6">
        <v>9334.7999999999993</v>
      </c>
      <c r="G2190" s="6">
        <v>9344.2000000000007</v>
      </c>
      <c r="H2190" s="6"/>
      <c r="I2190" s="6"/>
      <c r="J2190" s="6"/>
    </row>
    <row r="2191" spans="3:10" x14ac:dyDescent="0.25">
      <c r="C2191" s="7">
        <v>42548.625</v>
      </c>
      <c r="D2191" s="8">
        <v>9343.7999999999993</v>
      </c>
      <c r="E2191" s="8">
        <v>9386.2000000000007</v>
      </c>
      <c r="F2191" s="8">
        <v>9338.2000000000007</v>
      </c>
      <c r="G2191" s="8">
        <v>9370.7999999999993</v>
      </c>
      <c r="H2191" s="8"/>
      <c r="I2191" s="8"/>
      <c r="J2191" s="8"/>
    </row>
    <row r="2192" spans="3:10" x14ac:dyDescent="0.25">
      <c r="C2192" s="5">
        <v>42548.666666666664</v>
      </c>
      <c r="D2192" s="6">
        <v>9371.7999999999993</v>
      </c>
      <c r="E2192" s="6">
        <v>9403.5</v>
      </c>
      <c r="F2192" s="6">
        <v>9324.7999999999993</v>
      </c>
      <c r="G2192" s="6">
        <v>9329.2000000000007</v>
      </c>
      <c r="H2192" s="6"/>
      <c r="I2192" s="6"/>
      <c r="J2192" s="6"/>
    </row>
    <row r="2193" spans="3:10" x14ac:dyDescent="0.25">
      <c r="C2193" s="7">
        <v>42548.708333333336</v>
      </c>
      <c r="D2193" s="8">
        <v>9328.2000000000007</v>
      </c>
      <c r="E2193" s="8">
        <v>9342</v>
      </c>
      <c r="F2193" s="8">
        <v>9225.5</v>
      </c>
      <c r="G2193" s="8">
        <v>9232.7999999999993</v>
      </c>
      <c r="H2193" s="8"/>
      <c r="I2193" s="8"/>
      <c r="J2193" s="8"/>
    </row>
    <row r="2194" spans="3:10" x14ac:dyDescent="0.25">
      <c r="C2194" s="5">
        <v>42548.75</v>
      </c>
      <c r="D2194" s="6">
        <v>9233.2000000000007</v>
      </c>
      <c r="E2194" s="6">
        <v>9294.5</v>
      </c>
      <c r="F2194" s="6">
        <v>9214</v>
      </c>
      <c r="G2194" s="6">
        <v>9287.7999999999993</v>
      </c>
      <c r="H2194" s="6"/>
      <c r="I2194" s="6"/>
      <c r="J2194" s="6"/>
    </row>
    <row r="2195" spans="3:10" x14ac:dyDescent="0.25">
      <c r="C2195" s="7">
        <v>42548.791666666664</v>
      </c>
      <c r="D2195" s="8">
        <v>9286.2000000000007</v>
      </c>
      <c r="E2195" s="8">
        <v>9313.5</v>
      </c>
      <c r="F2195" s="8">
        <v>9282</v>
      </c>
      <c r="G2195" s="8">
        <v>9306</v>
      </c>
      <c r="H2195" s="8"/>
      <c r="I2195" s="8"/>
      <c r="J2195" s="8"/>
    </row>
    <row r="2196" spans="3:10" x14ac:dyDescent="0.25">
      <c r="C2196" s="5">
        <v>42548.833333333336</v>
      </c>
      <c r="D2196" s="6">
        <v>9307.2000000000007</v>
      </c>
      <c r="E2196" s="6">
        <v>9322.7999999999993</v>
      </c>
      <c r="F2196" s="6">
        <v>9289.2000000000007</v>
      </c>
      <c r="G2196" s="6">
        <v>9299</v>
      </c>
      <c r="H2196" s="6"/>
      <c r="I2196" s="6"/>
      <c r="J2196" s="6"/>
    </row>
    <row r="2197" spans="3:10" x14ac:dyDescent="0.25">
      <c r="C2197" s="7">
        <v>42548.875</v>
      </c>
      <c r="D2197" s="8">
        <v>9298.7999999999993</v>
      </c>
      <c r="E2197" s="8">
        <v>9318.2000000000007</v>
      </c>
      <c r="F2197" s="8">
        <v>9270</v>
      </c>
      <c r="G2197" s="8">
        <v>9283.2000000000007</v>
      </c>
      <c r="H2197" s="8"/>
      <c r="I2197" s="8"/>
      <c r="J2197" s="8"/>
    </row>
    <row r="2198" spans="3:10" x14ac:dyDescent="0.25">
      <c r="C2198" s="5">
        <v>42548.916666666664</v>
      </c>
      <c r="D2198" s="6">
        <v>9283.5</v>
      </c>
      <c r="E2198" s="6">
        <v>9354.5</v>
      </c>
      <c r="F2198" s="6">
        <v>9283.5</v>
      </c>
      <c r="G2198" s="6">
        <v>9351.5</v>
      </c>
      <c r="H2198" s="6"/>
      <c r="I2198" s="6"/>
      <c r="J2198" s="6"/>
    </row>
    <row r="2199" spans="3:10" x14ac:dyDescent="0.25">
      <c r="C2199" s="7">
        <v>42548.958333333336</v>
      </c>
      <c r="D2199" s="8">
        <v>9352.7000000000007</v>
      </c>
      <c r="E2199" s="8">
        <v>9353.4</v>
      </c>
      <c r="F2199" s="8">
        <v>9296.4</v>
      </c>
      <c r="G2199" s="8">
        <v>9304.1</v>
      </c>
      <c r="H2199" s="8"/>
      <c r="I2199" s="8"/>
      <c r="J2199" s="8"/>
    </row>
    <row r="2200" spans="3:10" x14ac:dyDescent="0.25">
      <c r="C2200" s="5">
        <v>42549.041666666664</v>
      </c>
      <c r="D2200" s="6">
        <v>9303.7000000000007</v>
      </c>
      <c r="E2200" s="6">
        <v>9347.2000000000007</v>
      </c>
      <c r="F2200" s="6">
        <v>9303.7000000000007</v>
      </c>
      <c r="G2200" s="6">
        <v>9341.9</v>
      </c>
      <c r="H2200" s="6"/>
      <c r="I2200" s="6"/>
      <c r="J2200" s="6"/>
    </row>
    <row r="2201" spans="3:10" x14ac:dyDescent="0.25">
      <c r="C2201" s="7">
        <v>42549.083333333336</v>
      </c>
      <c r="D2201" s="8">
        <v>9342.2000000000007</v>
      </c>
      <c r="E2201" s="8">
        <v>9349.4</v>
      </c>
      <c r="F2201" s="8">
        <v>9330.7000000000007</v>
      </c>
      <c r="G2201" s="8">
        <v>9344.4</v>
      </c>
      <c r="H2201" s="8"/>
      <c r="I2201" s="8"/>
      <c r="J2201" s="8"/>
    </row>
    <row r="2202" spans="3:10" x14ac:dyDescent="0.25">
      <c r="C2202" s="5">
        <v>42549.125</v>
      </c>
      <c r="D2202" s="6">
        <v>9344.7000000000007</v>
      </c>
      <c r="E2202" s="6">
        <v>9345</v>
      </c>
      <c r="F2202" s="6">
        <v>9316</v>
      </c>
      <c r="G2202" s="6">
        <v>9318.5</v>
      </c>
      <c r="H2202" s="6"/>
      <c r="I2202" s="6"/>
      <c r="J2202" s="6"/>
    </row>
    <row r="2203" spans="3:10" x14ac:dyDescent="0.25">
      <c r="C2203" s="7">
        <v>42549.166666666664</v>
      </c>
      <c r="D2203" s="8">
        <v>9319.1</v>
      </c>
      <c r="E2203" s="8">
        <v>9392.5</v>
      </c>
      <c r="F2203" s="8">
        <v>9316.6</v>
      </c>
      <c r="G2203" s="8">
        <v>9390.1</v>
      </c>
      <c r="H2203" s="8"/>
      <c r="I2203" s="8"/>
      <c r="J2203" s="8"/>
    </row>
    <row r="2204" spans="3:10" x14ac:dyDescent="0.25">
      <c r="C2204" s="5">
        <v>42549.208333333336</v>
      </c>
      <c r="D2204" s="6">
        <v>9389.4</v>
      </c>
      <c r="E2204" s="6">
        <v>9395.7999999999993</v>
      </c>
      <c r="F2204" s="6">
        <v>9370.7999999999993</v>
      </c>
      <c r="G2204" s="6">
        <v>9389.7999999999993</v>
      </c>
      <c r="H2204" s="6"/>
      <c r="I2204" s="6"/>
      <c r="J2204" s="6"/>
    </row>
    <row r="2205" spans="3:10" x14ac:dyDescent="0.25">
      <c r="C2205" s="7">
        <v>42549.25</v>
      </c>
      <c r="D2205" s="8">
        <v>9389.2000000000007</v>
      </c>
      <c r="E2205" s="8">
        <v>9454.2000000000007</v>
      </c>
      <c r="F2205" s="8">
        <v>9382.5</v>
      </c>
      <c r="G2205" s="8">
        <v>9406.2000000000007</v>
      </c>
      <c r="H2205" s="8"/>
      <c r="I2205" s="8"/>
      <c r="J2205" s="8"/>
    </row>
    <row r="2206" spans="3:10" x14ac:dyDescent="0.25">
      <c r="C2206" s="5">
        <v>42549.291666666664</v>
      </c>
      <c r="D2206" s="6">
        <v>9406.5</v>
      </c>
      <c r="E2206" s="6">
        <v>9415.7000000000007</v>
      </c>
      <c r="F2206" s="6">
        <v>9394.2999999999993</v>
      </c>
      <c r="G2206" s="6">
        <v>9415.4</v>
      </c>
      <c r="H2206" s="6"/>
      <c r="I2206" s="6"/>
      <c r="J2206" s="6"/>
    </row>
    <row r="2207" spans="3:10" x14ac:dyDescent="0.25">
      <c r="C2207" s="7">
        <v>42549.333333333336</v>
      </c>
      <c r="D2207" s="8">
        <v>9415.1</v>
      </c>
      <c r="E2207" s="8">
        <v>9424.2999999999993</v>
      </c>
      <c r="F2207" s="8">
        <v>9400.4</v>
      </c>
      <c r="G2207" s="8">
        <v>9415.1</v>
      </c>
      <c r="H2207" s="8"/>
      <c r="I2207" s="8"/>
      <c r="J2207" s="8"/>
    </row>
    <row r="2208" spans="3:10" x14ac:dyDescent="0.25">
      <c r="C2208" s="5">
        <v>42549.375</v>
      </c>
      <c r="D2208" s="6">
        <v>9415.4</v>
      </c>
      <c r="E2208" s="6">
        <v>9467.7999999999993</v>
      </c>
      <c r="F2208" s="6">
        <v>9409.5</v>
      </c>
      <c r="G2208" s="6">
        <v>9467.5</v>
      </c>
      <c r="H2208" s="6"/>
      <c r="I2208" s="6"/>
      <c r="J2208" s="6"/>
    </row>
    <row r="2209" spans="3:10" x14ac:dyDescent="0.25">
      <c r="C2209" s="7">
        <v>42549.416666666664</v>
      </c>
      <c r="D2209" s="8">
        <v>9466.5</v>
      </c>
      <c r="E2209" s="8">
        <v>9497.7999999999993</v>
      </c>
      <c r="F2209" s="8">
        <v>9430</v>
      </c>
      <c r="G2209" s="8">
        <v>9487</v>
      </c>
      <c r="H2209" s="8"/>
      <c r="I2209" s="8"/>
      <c r="J2209" s="8"/>
    </row>
    <row r="2210" spans="3:10" x14ac:dyDescent="0.25">
      <c r="C2210" s="5">
        <v>42549.458333333336</v>
      </c>
      <c r="D2210" s="6">
        <v>9486.9</v>
      </c>
      <c r="E2210" s="6">
        <v>9495.7999999999993</v>
      </c>
      <c r="F2210" s="6">
        <v>9436</v>
      </c>
      <c r="G2210" s="6">
        <v>9439.2000000000007</v>
      </c>
      <c r="H2210" s="6"/>
      <c r="I2210" s="6"/>
      <c r="J2210" s="6"/>
    </row>
    <row r="2211" spans="3:10" x14ac:dyDescent="0.25">
      <c r="C2211" s="7">
        <v>42549.5</v>
      </c>
      <c r="D2211" s="8">
        <v>9440.2000000000007</v>
      </c>
      <c r="E2211" s="8">
        <v>9485</v>
      </c>
      <c r="F2211" s="8">
        <v>9440.2000000000007</v>
      </c>
      <c r="G2211" s="8">
        <v>9480</v>
      </c>
      <c r="H2211" s="8"/>
      <c r="I2211" s="8"/>
      <c r="J2211" s="8"/>
    </row>
    <row r="2212" spans="3:10" x14ac:dyDescent="0.25">
      <c r="C2212" s="5">
        <v>42549.541666666664</v>
      </c>
      <c r="D2212" s="6">
        <v>9478.2000000000007</v>
      </c>
      <c r="E2212" s="6">
        <v>9486.7999999999993</v>
      </c>
      <c r="F2212" s="6">
        <v>9455.7999999999993</v>
      </c>
      <c r="G2212" s="6">
        <v>9457.2000000000007</v>
      </c>
      <c r="H2212" s="6"/>
      <c r="I2212" s="6"/>
      <c r="J2212" s="6"/>
    </row>
    <row r="2213" spans="3:10" x14ac:dyDescent="0.25">
      <c r="C2213" s="7">
        <v>42549.583333333336</v>
      </c>
      <c r="D2213" s="8">
        <v>9456.2000000000007</v>
      </c>
      <c r="E2213" s="8">
        <v>9480</v>
      </c>
      <c r="F2213" s="8">
        <v>9446.5</v>
      </c>
      <c r="G2213" s="8">
        <v>9475.7999999999993</v>
      </c>
      <c r="H2213" s="8"/>
      <c r="I2213" s="8"/>
      <c r="J2213" s="8"/>
    </row>
    <row r="2214" spans="3:10" x14ac:dyDescent="0.25">
      <c r="C2214" s="5">
        <v>42549.625</v>
      </c>
      <c r="D2214" s="6">
        <v>9476.5</v>
      </c>
      <c r="E2214" s="6">
        <v>9556.5</v>
      </c>
      <c r="F2214" s="6">
        <v>9473.5</v>
      </c>
      <c r="G2214" s="6">
        <v>9537.2000000000007</v>
      </c>
      <c r="H2214" s="6"/>
      <c r="I2214" s="6"/>
      <c r="J2214" s="6"/>
    </row>
    <row r="2215" spans="3:10" x14ac:dyDescent="0.25">
      <c r="C2215" s="7">
        <v>42549.666666666664</v>
      </c>
      <c r="D2215" s="8">
        <v>9536.7999999999993</v>
      </c>
      <c r="E2215" s="8">
        <v>9543.5</v>
      </c>
      <c r="F2215" s="8">
        <v>9501</v>
      </c>
      <c r="G2215" s="8">
        <v>9524</v>
      </c>
      <c r="H2215" s="8"/>
      <c r="I2215" s="8"/>
      <c r="J2215" s="8"/>
    </row>
    <row r="2216" spans="3:10" x14ac:dyDescent="0.25">
      <c r="C2216" s="5">
        <v>42549.708333333336</v>
      </c>
      <c r="D2216" s="6">
        <v>9524.2000000000007</v>
      </c>
      <c r="E2216" s="6">
        <v>9528.2999999999993</v>
      </c>
      <c r="F2216" s="6">
        <v>9457.7999999999993</v>
      </c>
      <c r="G2216" s="6">
        <v>9458.2000000000007</v>
      </c>
      <c r="H2216" s="6"/>
      <c r="I2216" s="6"/>
      <c r="J2216" s="6"/>
    </row>
    <row r="2217" spans="3:10" x14ac:dyDescent="0.25">
      <c r="C2217" s="7">
        <v>42549.75</v>
      </c>
      <c r="D2217" s="8">
        <v>9458</v>
      </c>
      <c r="E2217" s="8">
        <v>9479</v>
      </c>
      <c r="F2217" s="8">
        <v>9418.2000000000007</v>
      </c>
      <c r="G2217" s="8">
        <v>9460.5</v>
      </c>
      <c r="H2217" s="8"/>
      <c r="I2217" s="8"/>
      <c r="J2217" s="8"/>
    </row>
    <row r="2218" spans="3:10" x14ac:dyDescent="0.25">
      <c r="C2218" s="5">
        <v>42549.791666666664</v>
      </c>
      <c r="D2218" s="6">
        <v>9461</v>
      </c>
      <c r="E2218" s="6">
        <v>9480.5</v>
      </c>
      <c r="F2218" s="6">
        <v>9442.2000000000007</v>
      </c>
      <c r="G2218" s="6">
        <v>9467.7999999999993</v>
      </c>
      <c r="H2218" s="6"/>
      <c r="I2218" s="6"/>
      <c r="J2218" s="6"/>
    </row>
    <row r="2219" spans="3:10" x14ac:dyDescent="0.25">
      <c r="C2219" s="7">
        <v>42549.833333333336</v>
      </c>
      <c r="D2219" s="8">
        <v>9467.5</v>
      </c>
      <c r="E2219" s="8">
        <v>9476.2000000000007</v>
      </c>
      <c r="F2219" s="8">
        <v>9450.2000000000007</v>
      </c>
      <c r="G2219" s="8">
        <v>9468.5</v>
      </c>
      <c r="H2219" s="8"/>
      <c r="I2219" s="8"/>
      <c r="J2219" s="8"/>
    </row>
    <row r="2220" spans="3:10" x14ac:dyDescent="0.25">
      <c r="C2220" s="5">
        <v>42549.875</v>
      </c>
      <c r="D2220" s="6">
        <v>9468.7999999999993</v>
      </c>
      <c r="E2220" s="6">
        <v>9531.7999999999993</v>
      </c>
      <c r="F2220" s="6">
        <v>9458.2000000000007</v>
      </c>
      <c r="G2220" s="6">
        <v>9520.5</v>
      </c>
      <c r="H2220" s="6"/>
      <c r="I2220" s="6"/>
      <c r="J2220" s="6"/>
    </row>
    <row r="2221" spans="3:10" x14ac:dyDescent="0.25">
      <c r="C2221" s="7">
        <v>42549.916666666664</v>
      </c>
      <c r="D2221" s="8">
        <v>9520.7999999999993</v>
      </c>
      <c r="E2221" s="8">
        <v>9524.7999999999993</v>
      </c>
      <c r="F2221" s="8">
        <v>9474.7999999999993</v>
      </c>
      <c r="G2221" s="8">
        <v>9513.9</v>
      </c>
      <c r="H2221" s="8"/>
      <c r="I2221" s="8"/>
      <c r="J2221" s="8"/>
    </row>
    <row r="2222" spans="3:10" x14ac:dyDescent="0.25">
      <c r="C2222" s="5">
        <v>42549.958333333336</v>
      </c>
      <c r="D2222" s="6">
        <v>9512.7000000000007</v>
      </c>
      <c r="E2222" s="6">
        <v>9524.7999999999993</v>
      </c>
      <c r="F2222" s="6">
        <v>9502.7999999999993</v>
      </c>
      <c r="G2222" s="6">
        <v>9509.9</v>
      </c>
      <c r="H2222" s="6"/>
      <c r="I2222" s="6"/>
      <c r="J2222" s="6"/>
    </row>
    <row r="2223" spans="3:10" x14ac:dyDescent="0.25">
      <c r="C2223" s="7">
        <v>42550.041666666664</v>
      </c>
      <c r="D2223" s="8">
        <v>9513.4</v>
      </c>
      <c r="E2223" s="8">
        <v>9516.5</v>
      </c>
      <c r="F2223" s="8">
        <v>9487.5</v>
      </c>
      <c r="G2223" s="8">
        <v>9507</v>
      </c>
      <c r="H2223" s="8"/>
      <c r="I2223" s="8"/>
      <c r="J2223" s="8"/>
    </row>
    <row r="2224" spans="3:10" x14ac:dyDescent="0.25">
      <c r="C2224" s="5">
        <v>42550.083333333336</v>
      </c>
      <c r="D2224" s="6">
        <v>9507.6</v>
      </c>
      <c r="E2224" s="6">
        <v>9508.2999999999993</v>
      </c>
      <c r="F2224" s="6">
        <v>9498.7999999999993</v>
      </c>
      <c r="G2224" s="6">
        <v>9502</v>
      </c>
      <c r="H2224" s="6"/>
      <c r="I2224" s="6"/>
      <c r="J2224" s="6"/>
    </row>
    <row r="2225" spans="3:10" x14ac:dyDescent="0.25">
      <c r="C2225" s="7">
        <v>42550.125</v>
      </c>
      <c r="D2225" s="8">
        <v>9502.2999999999993</v>
      </c>
      <c r="E2225" s="8">
        <v>9502.6</v>
      </c>
      <c r="F2225" s="8">
        <v>9465.2999999999993</v>
      </c>
      <c r="G2225" s="8">
        <v>9465.2999999999993</v>
      </c>
      <c r="H2225" s="8"/>
      <c r="I2225" s="8"/>
      <c r="J2225" s="8"/>
    </row>
    <row r="2226" spans="3:10" x14ac:dyDescent="0.25">
      <c r="C2226" s="5">
        <v>42550.166666666664</v>
      </c>
      <c r="D2226" s="6">
        <v>9465</v>
      </c>
      <c r="E2226" s="6">
        <v>9549.6</v>
      </c>
      <c r="F2226" s="6">
        <v>9459.4</v>
      </c>
      <c r="G2226" s="6">
        <v>9538.9</v>
      </c>
      <c r="H2226" s="6"/>
      <c r="I2226" s="6"/>
      <c r="J2226" s="6"/>
    </row>
    <row r="2227" spans="3:10" x14ac:dyDescent="0.25">
      <c r="C2227" s="7">
        <v>42550.208333333336</v>
      </c>
      <c r="D2227" s="8">
        <v>9538.6</v>
      </c>
      <c r="E2227" s="8">
        <v>9545.4</v>
      </c>
      <c r="F2227" s="8">
        <v>9522.2999999999993</v>
      </c>
      <c r="G2227" s="8">
        <v>9544.1</v>
      </c>
      <c r="H2227" s="8"/>
      <c r="I2227" s="8"/>
      <c r="J2227" s="8"/>
    </row>
    <row r="2228" spans="3:10" x14ac:dyDescent="0.25">
      <c r="C2228" s="5">
        <v>42550.25</v>
      </c>
      <c r="D2228" s="6">
        <v>9544.4</v>
      </c>
      <c r="E2228" s="6">
        <v>9566.5</v>
      </c>
      <c r="F2228" s="6">
        <v>9539</v>
      </c>
      <c r="G2228" s="6">
        <v>9550.9</v>
      </c>
      <c r="H2228" s="6"/>
      <c r="I2228" s="6"/>
      <c r="J2228" s="6"/>
    </row>
    <row r="2229" spans="3:10" x14ac:dyDescent="0.25">
      <c r="C2229" s="7">
        <v>42550.291666666664</v>
      </c>
      <c r="D2229" s="8">
        <v>9551.2000000000007</v>
      </c>
      <c r="E2229" s="8">
        <v>9551.6</v>
      </c>
      <c r="F2229" s="8">
        <v>9537.7000000000007</v>
      </c>
      <c r="G2229" s="8">
        <v>9545.7999999999993</v>
      </c>
      <c r="H2229" s="8"/>
      <c r="I2229" s="8"/>
      <c r="J2229" s="8"/>
    </row>
    <row r="2230" spans="3:10" x14ac:dyDescent="0.25">
      <c r="C2230" s="5">
        <v>42550.333333333336</v>
      </c>
      <c r="D2230" s="6">
        <v>9545.5</v>
      </c>
      <c r="E2230" s="6">
        <v>9547.7000000000007</v>
      </c>
      <c r="F2230" s="6">
        <v>9530.2000000000007</v>
      </c>
      <c r="G2230" s="6">
        <v>9541.5</v>
      </c>
      <c r="H2230" s="6"/>
      <c r="I2230" s="6"/>
      <c r="J2230" s="6"/>
    </row>
    <row r="2231" spans="3:10" x14ac:dyDescent="0.25">
      <c r="C2231" s="7">
        <v>42550.375</v>
      </c>
      <c r="D2231" s="8">
        <v>9541.7999999999993</v>
      </c>
      <c r="E2231" s="8">
        <v>9589.5</v>
      </c>
      <c r="F2231" s="8">
        <v>9527.7999999999993</v>
      </c>
      <c r="G2231" s="8">
        <v>9573</v>
      </c>
      <c r="H2231" s="8"/>
      <c r="I2231" s="8"/>
      <c r="J2231" s="8"/>
    </row>
    <row r="2232" spans="3:10" x14ac:dyDescent="0.25">
      <c r="C2232" s="5">
        <v>42550.416666666664</v>
      </c>
      <c r="D2232" s="6">
        <v>9573.2000000000007</v>
      </c>
      <c r="E2232" s="6">
        <v>9573.2000000000007</v>
      </c>
      <c r="F2232" s="6">
        <v>9505</v>
      </c>
      <c r="G2232" s="6">
        <v>9549.7999999999993</v>
      </c>
      <c r="H2232" s="6"/>
      <c r="I2232" s="6"/>
      <c r="J2232" s="6"/>
    </row>
    <row r="2233" spans="3:10" x14ac:dyDescent="0.25">
      <c r="C2233" s="7">
        <v>42550.458333333336</v>
      </c>
      <c r="D2233" s="8">
        <v>9547.5</v>
      </c>
      <c r="E2233" s="8">
        <v>9607.2000000000007</v>
      </c>
      <c r="F2233" s="8">
        <v>9538.7999999999993</v>
      </c>
      <c r="G2233" s="8">
        <v>9588</v>
      </c>
      <c r="H2233" s="8"/>
      <c r="I2233" s="8"/>
      <c r="J2233" s="8"/>
    </row>
    <row r="2234" spans="3:10" x14ac:dyDescent="0.25">
      <c r="C2234" s="5">
        <v>42550.5</v>
      </c>
      <c r="D2234" s="6">
        <v>9587.7999999999993</v>
      </c>
      <c r="E2234" s="6">
        <v>9606.2000000000007</v>
      </c>
      <c r="F2234" s="6">
        <v>9566.2000000000007</v>
      </c>
      <c r="G2234" s="6">
        <v>9604.2000000000007</v>
      </c>
      <c r="H2234" s="6"/>
      <c r="I2234" s="6"/>
      <c r="J2234" s="6"/>
    </row>
    <row r="2235" spans="3:10" x14ac:dyDescent="0.25">
      <c r="C2235" s="7">
        <v>42550.541666666664</v>
      </c>
      <c r="D2235" s="8">
        <v>9604.5</v>
      </c>
      <c r="E2235" s="8">
        <v>9642.2000000000007</v>
      </c>
      <c r="F2235" s="8">
        <v>9604.5</v>
      </c>
      <c r="G2235" s="8">
        <v>9612</v>
      </c>
      <c r="H2235" s="8"/>
      <c r="I2235" s="8"/>
      <c r="J2235" s="8"/>
    </row>
    <row r="2236" spans="3:10" x14ac:dyDescent="0.25">
      <c r="C2236" s="5">
        <v>42550.583333333336</v>
      </c>
      <c r="D2236" s="6">
        <v>9611.7999999999993</v>
      </c>
      <c r="E2236" s="6">
        <v>9629.5</v>
      </c>
      <c r="F2236" s="6">
        <v>9569</v>
      </c>
      <c r="G2236" s="6">
        <v>9603.7999999999993</v>
      </c>
      <c r="H2236" s="6"/>
      <c r="I2236" s="6"/>
      <c r="J2236" s="6"/>
    </row>
    <row r="2237" spans="3:10" x14ac:dyDescent="0.25">
      <c r="C2237" s="7">
        <v>42550.625</v>
      </c>
      <c r="D2237" s="8">
        <v>9604</v>
      </c>
      <c r="E2237" s="8">
        <v>9619.7999999999993</v>
      </c>
      <c r="F2237" s="8">
        <v>9564.2000000000007</v>
      </c>
      <c r="G2237" s="8">
        <v>9617</v>
      </c>
      <c r="H2237" s="8"/>
      <c r="I2237" s="8"/>
      <c r="J2237" s="8"/>
    </row>
    <row r="2238" spans="3:10" x14ac:dyDescent="0.25">
      <c r="C2238" s="5">
        <v>42550.666666666664</v>
      </c>
      <c r="D2238" s="6">
        <v>9616.5</v>
      </c>
      <c r="E2238" s="6">
        <v>9621.5</v>
      </c>
      <c r="F2238" s="6">
        <v>9587.5</v>
      </c>
      <c r="G2238" s="6">
        <v>9599.2000000000007</v>
      </c>
      <c r="H2238" s="6"/>
      <c r="I2238" s="6"/>
      <c r="J2238" s="6"/>
    </row>
    <row r="2239" spans="3:10" x14ac:dyDescent="0.25">
      <c r="C2239" s="7">
        <v>42550.708333333336</v>
      </c>
      <c r="D2239" s="8">
        <v>9599.5</v>
      </c>
      <c r="E2239" s="8">
        <v>9610</v>
      </c>
      <c r="F2239" s="8">
        <v>9564.7999999999993</v>
      </c>
      <c r="G2239" s="8">
        <v>9571.5</v>
      </c>
      <c r="H2239" s="8"/>
      <c r="I2239" s="8"/>
      <c r="J2239" s="8"/>
    </row>
    <row r="2240" spans="3:10" x14ac:dyDescent="0.25">
      <c r="C2240" s="5">
        <v>42550.75</v>
      </c>
      <c r="D2240" s="6">
        <v>9571.7999999999993</v>
      </c>
      <c r="E2240" s="6">
        <v>9619.7999999999993</v>
      </c>
      <c r="F2240" s="6">
        <v>9567</v>
      </c>
      <c r="G2240" s="6">
        <v>9603.5</v>
      </c>
      <c r="H2240" s="6"/>
      <c r="I2240" s="6"/>
      <c r="J2240" s="6"/>
    </row>
    <row r="2241" spans="3:10" x14ac:dyDescent="0.25">
      <c r="C2241" s="7">
        <v>42550.791666666664</v>
      </c>
      <c r="D2241" s="8">
        <v>9603</v>
      </c>
      <c r="E2241" s="8">
        <v>9629</v>
      </c>
      <c r="F2241" s="8">
        <v>9596</v>
      </c>
      <c r="G2241" s="8">
        <v>9596.5</v>
      </c>
      <c r="H2241" s="8"/>
      <c r="I2241" s="8"/>
      <c r="J2241" s="8"/>
    </row>
    <row r="2242" spans="3:10" x14ac:dyDescent="0.25">
      <c r="C2242" s="5">
        <v>42550.833333333336</v>
      </c>
      <c r="D2242" s="6">
        <v>9597</v>
      </c>
      <c r="E2242" s="6">
        <v>9604.2000000000007</v>
      </c>
      <c r="F2242" s="6">
        <v>9588.9</v>
      </c>
      <c r="G2242" s="6">
        <v>9597.2000000000007</v>
      </c>
      <c r="H2242" s="6"/>
      <c r="I2242" s="6"/>
      <c r="J2242" s="6"/>
    </row>
    <row r="2243" spans="3:10" x14ac:dyDescent="0.25">
      <c r="C2243" s="7">
        <v>42550.875</v>
      </c>
      <c r="D2243" s="8">
        <v>9597.5</v>
      </c>
      <c r="E2243" s="8">
        <v>9619</v>
      </c>
      <c r="F2243" s="8">
        <v>9596.7000000000007</v>
      </c>
      <c r="G2243" s="8">
        <v>9611.5</v>
      </c>
      <c r="H2243" s="8"/>
      <c r="I2243" s="8"/>
      <c r="J2243" s="8"/>
    </row>
    <row r="2244" spans="3:10" x14ac:dyDescent="0.25">
      <c r="C2244" s="5">
        <v>42550.916666666664</v>
      </c>
      <c r="D2244" s="6">
        <v>9612</v>
      </c>
      <c r="E2244" s="6">
        <v>9628.2000000000007</v>
      </c>
      <c r="F2244" s="6">
        <v>9606.2000000000007</v>
      </c>
      <c r="G2244" s="6">
        <v>9615.2000000000007</v>
      </c>
      <c r="H2244" s="6"/>
      <c r="I2244" s="6"/>
      <c r="J2244" s="6"/>
    </row>
    <row r="2245" spans="3:10" x14ac:dyDescent="0.25">
      <c r="C2245" s="7">
        <v>42550.958333333336</v>
      </c>
      <c r="D2245" s="8">
        <v>9613.6</v>
      </c>
      <c r="E2245" s="8">
        <v>9687.6</v>
      </c>
      <c r="F2245" s="8">
        <v>9608.6</v>
      </c>
      <c r="G2245" s="8">
        <v>9682.7999999999993</v>
      </c>
      <c r="H2245" s="8"/>
      <c r="I2245" s="8"/>
      <c r="J2245" s="8"/>
    </row>
    <row r="2246" spans="3:10" x14ac:dyDescent="0.25">
      <c r="C2246" s="5">
        <v>42551.041666666664</v>
      </c>
      <c r="D2246" s="6">
        <v>9667.7999999999993</v>
      </c>
      <c r="E2246" s="6">
        <v>9673.2000000000007</v>
      </c>
      <c r="F2246" s="6">
        <v>9655.6</v>
      </c>
      <c r="G2246" s="6">
        <v>9656.2000000000007</v>
      </c>
      <c r="H2246" s="6"/>
      <c r="I2246" s="6"/>
      <c r="J2246" s="6"/>
    </row>
    <row r="2247" spans="3:10" x14ac:dyDescent="0.25">
      <c r="C2247" s="7">
        <v>42551.083333333336</v>
      </c>
      <c r="D2247" s="8">
        <v>9656.4</v>
      </c>
      <c r="E2247" s="8">
        <v>9661.2000000000007</v>
      </c>
      <c r="F2247" s="8">
        <v>9642.6</v>
      </c>
      <c r="G2247" s="8">
        <v>9649.7999999999993</v>
      </c>
      <c r="H2247" s="8"/>
      <c r="I2247" s="8"/>
      <c r="J2247" s="8"/>
    </row>
    <row r="2248" spans="3:10" x14ac:dyDescent="0.25">
      <c r="C2248" s="5">
        <v>42551.125</v>
      </c>
      <c r="D2248" s="6">
        <v>9649.2000000000007</v>
      </c>
      <c r="E2248" s="6">
        <v>9653.6</v>
      </c>
      <c r="F2248" s="6">
        <v>9638.2000000000007</v>
      </c>
      <c r="G2248" s="6">
        <v>9638.6</v>
      </c>
      <c r="H2248" s="6"/>
      <c r="I2248" s="6"/>
      <c r="J2248" s="6"/>
    </row>
    <row r="2249" spans="3:10" x14ac:dyDescent="0.25">
      <c r="C2249" s="7">
        <v>42551.166666666664</v>
      </c>
      <c r="D2249" s="8">
        <v>9638.2000000000007</v>
      </c>
      <c r="E2249" s="8">
        <v>9641</v>
      </c>
      <c r="F2249" s="8">
        <v>9629.7999999999993</v>
      </c>
      <c r="G2249" s="8">
        <v>9633.4</v>
      </c>
      <c r="H2249" s="8"/>
      <c r="I2249" s="8"/>
      <c r="J2249" s="8"/>
    </row>
    <row r="2250" spans="3:10" x14ac:dyDescent="0.25">
      <c r="C2250" s="5">
        <v>42551.208333333336</v>
      </c>
      <c r="D2250" s="6">
        <v>9633.6</v>
      </c>
      <c r="E2250" s="6">
        <v>9650.4</v>
      </c>
      <c r="F2250" s="6">
        <v>9632.4</v>
      </c>
      <c r="G2250" s="6">
        <v>9644.2000000000007</v>
      </c>
      <c r="H2250" s="6"/>
      <c r="I2250" s="6"/>
      <c r="J2250" s="6"/>
    </row>
    <row r="2251" spans="3:10" x14ac:dyDescent="0.25">
      <c r="C2251" s="7">
        <v>42551.25</v>
      </c>
      <c r="D2251" s="8">
        <v>9643.2000000000007</v>
      </c>
      <c r="E2251" s="8">
        <v>9644.2000000000007</v>
      </c>
      <c r="F2251" s="8">
        <v>9632.4</v>
      </c>
      <c r="G2251" s="8">
        <v>9633</v>
      </c>
      <c r="H2251" s="8"/>
      <c r="I2251" s="8"/>
      <c r="J2251" s="8"/>
    </row>
    <row r="2252" spans="3:10" x14ac:dyDescent="0.25">
      <c r="C2252" s="5">
        <v>42551.291666666664</v>
      </c>
      <c r="D2252" s="6">
        <v>9634</v>
      </c>
      <c r="E2252" s="6">
        <v>9640</v>
      </c>
      <c r="F2252" s="6">
        <v>9632.5</v>
      </c>
      <c r="G2252" s="6">
        <v>9633.2000000000007</v>
      </c>
      <c r="H2252" s="6"/>
      <c r="I2252" s="6"/>
      <c r="J2252" s="6"/>
    </row>
    <row r="2253" spans="3:10" x14ac:dyDescent="0.25">
      <c r="C2253" s="7">
        <v>42551.333333333336</v>
      </c>
      <c r="D2253" s="8">
        <v>9633.7999999999993</v>
      </c>
      <c r="E2253" s="8">
        <v>9634.7999999999993</v>
      </c>
      <c r="F2253" s="8">
        <v>9605.4</v>
      </c>
      <c r="G2253" s="8">
        <v>9624</v>
      </c>
      <c r="H2253" s="8"/>
      <c r="I2253" s="8"/>
      <c r="J2253" s="8"/>
    </row>
    <row r="2254" spans="3:10" x14ac:dyDescent="0.25">
      <c r="C2254" s="5">
        <v>42551.375</v>
      </c>
      <c r="D2254" s="6">
        <v>9626.6</v>
      </c>
      <c r="E2254" s="6">
        <v>9626.6</v>
      </c>
      <c r="F2254" s="6">
        <v>9573.7999999999993</v>
      </c>
      <c r="G2254" s="6">
        <v>9586.5</v>
      </c>
      <c r="H2254" s="6"/>
      <c r="I2254" s="6"/>
      <c r="J2254" s="6"/>
    </row>
    <row r="2255" spans="3:10" x14ac:dyDescent="0.25">
      <c r="C2255" s="7">
        <v>42551.416666666664</v>
      </c>
      <c r="D2255" s="8">
        <v>9586.7999999999993</v>
      </c>
      <c r="E2255" s="8">
        <v>9633.2000000000007</v>
      </c>
      <c r="F2255" s="8">
        <v>9512.5</v>
      </c>
      <c r="G2255" s="8">
        <v>9623</v>
      </c>
      <c r="H2255" s="8"/>
      <c r="I2255" s="8"/>
      <c r="J2255" s="8"/>
    </row>
    <row r="2256" spans="3:10" x14ac:dyDescent="0.25">
      <c r="C2256" s="5">
        <v>42551.458333333336</v>
      </c>
      <c r="D2256" s="6">
        <v>9623.2000000000007</v>
      </c>
      <c r="E2256" s="6">
        <v>9652.2000000000007</v>
      </c>
      <c r="F2256" s="6">
        <v>9592.2000000000007</v>
      </c>
      <c r="G2256" s="6">
        <v>9608.5</v>
      </c>
      <c r="H2256" s="6"/>
      <c r="I2256" s="6"/>
      <c r="J2256" s="6"/>
    </row>
    <row r="2257" spans="3:10" x14ac:dyDescent="0.25">
      <c r="C2257" s="7">
        <v>42551.5</v>
      </c>
      <c r="D2257" s="8">
        <v>9611</v>
      </c>
      <c r="E2257" s="8">
        <v>9654.2000000000007</v>
      </c>
      <c r="F2257" s="8">
        <v>9577.7999999999993</v>
      </c>
      <c r="G2257" s="8">
        <v>9637.2000000000007</v>
      </c>
      <c r="H2257" s="8"/>
      <c r="I2257" s="8"/>
      <c r="J2257" s="8"/>
    </row>
    <row r="2258" spans="3:10" x14ac:dyDescent="0.25">
      <c r="C2258" s="5">
        <v>42551.541666666664</v>
      </c>
      <c r="D2258" s="6">
        <v>9637</v>
      </c>
      <c r="E2258" s="6">
        <v>9655.4</v>
      </c>
      <c r="F2258" s="6">
        <v>9618</v>
      </c>
      <c r="G2258" s="6">
        <v>9625.7999999999993</v>
      </c>
      <c r="H2258" s="6"/>
      <c r="I2258" s="6"/>
      <c r="J2258" s="6"/>
    </row>
    <row r="2259" spans="3:10" x14ac:dyDescent="0.25">
      <c r="C2259" s="7">
        <v>42551.583333333336</v>
      </c>
      <c r="D2259" s="8">
        <v>9625.2999999999993</v>
      </c>
      <c r="E2259" s="8">
        <v>9626.7999999999993</v>
      </c>
      <c r="F2259" s="8">
        <v>9589.2999999999993</v>
      </c>
      <c r="G2259" s="8">
        <v>9595.2999999999993</v>
      </c>
      <c r="H2259" s="8"/>
      <c r="I2259" s="8"/>
      <c r="J2259" s="8"/>
    </row>
    <row r="2260" spans="3:10" x14ac:dyDescent="0.25">
      <c r="C2260" s="5">
        <v>42551.625</v>
      </c>
      <c r="D2260" s="6">
        <v>9595</v>
      </c>
      <c r="E2260" s="6">
        <v>9611.2999999999993</v>
      </c>
      <c r="F2260" s="6">
        <v>9580</v>
      </c>
      <c r="G2260" s="6">
        <v>9603.2999999999993</v>
      </c>
      <c r="H2260" s="6"/>
      <c r="I2260" s="6"/>
      <c r="J2260" s="6"/>
    </row>
    <row r="2261" spans="3:10" x14ac:dyDescent="0.25">
      <c r="C2261" s="7">
        <v>42551.666666666664</v>
      </c>
      <c r="D2261" s="8">
        <v>9603.6</v>
      </c>
      <c r="E2261" s="8">
        <v>9624.2000000000007</v>
      </c>
      <c r="F2261" s="8">
        <v>9585</v>
      </c>
      <c r="G2261" s="8">
        <v>9593</v>
      </c>
      <c r="H2261" s="8"/>
      <c r="I2261" s="8"/>
      <c r="J2261" s="8"/>
    </row>
    <row r="2262" spans="3:10" x14ac:dyDescent="0.25">
      <c r="C2262" s="5">
        <v>42551.708333333336</v>
      </c>
      <c r="D2262" s="6">
        <v>9592.7999999999993</v>
      </c>
      <c r="E2262" s="6">
        <v>9638.6</v>
      </c>
      <c r="F2262" s="6">
        <v>9578.2999999999993</v>
      </c>
      <c r="G2262" s="6">
        <v>9631.7999999999993</v>
      </c>
      <c r="H2262" s="6"/>
      <c r="I2262" s="6"/>
      <c r="J2262" s="6"/>
    </row>
    <row r="2263" spans="3:10" x14ac:dyDescent="0.25">
      <c r="C2263" s="7">
        <v>42551.75</v>
      </c>
      <c r="D2263" s="8">
        <v>9631.2999999999993</v>
      </c>
      <c r="E2263" s="8">
        <v>9709.6</v>
      </c>
      <c r="F2263" s="8">
        <v>9622.2999999999993</v>
      </c>
      <c r="G2263" s="8">
        <v>9709.6</v>
      </c>
      <c r="H2263" s="8"/>
      <c r="I2263" s="8"/>
      <c r="J2263" s="8"/>
    </row>
    <row r="2264" spans="3:10" x14ac:dyDescent="0.25">
      <c r="C2264" s="5">
        <v>42551.791666666664</v>
      </c>
      <c r="D2264" s="6">
        <v>9709.2999999999993</v>
      </c>
      <c r="E2264" s="6">
        <v>9795</v>
      </c>
      <c r="F2264" s="6">
        <v>9708</v>
      </c>
      <c r="G2264" s="6">
        <v>9770.6</v>
      </c>
      <c r="H2264" s="6"/>
      <c r="I2264" s="6"/>
      <c r="J2264" s="6"/>
    </row>
    <row r="2265" spans="3:10" x14ac:dyDescent="0.25">
      <c r="C2265" s="7">
        <v>42551.833333333336</v>
      </c>
      <c r="D2265" s="8">
        <v>9770.7999999999993</v>
      </c>
      <c r="E2265" s="8">
        <v>9778.6</v>
      </c>
      <c r="F2265" s="8">
        <v>9749</v>
      </c>
      <c r="G2265" s="8">
        <v>9760.2000000000007</v>
      </c>
      <c r="H2265" s="8"/>
      <c r="I2265" s="8"/>
      <c r="J2265" s="8"/>
    </row>
    <row r="2266" spans="3:10" x14ac:dyDescent="0.25">
      <c r="C2266" s="5">
        <v>42551.875</v>
      </c>
      <c r="D2266" s="6">
        <v>9760.4</v>
      </c>
      <c r="E2266" s="6">
        <v>9778.2000000000007</v>
      </c>
      <c r="F2266" s="6">
        <v>9755.4</v>
      </c>
      <c r="G2266" s="6">
        <v>9764.9</v>
      </c>
      <c r="H2266" s="6"/>
      <c r="I2266" s="6"/>
      <c r="J2266" s="6"/>
    </row>
    <row r="2267" spans="3:10" x14ac:dyDescent="0.25">
      <c r="C2267" s="7">
        <v>42551.916666666664</v>
      </c>
      <c r="D2267" s="8">
        <v>9764.4</v>
      </c>
      <c r="E2267" s="8">
        <v>9765.7000000000007</v>
      </c>
      <c r="F2267" s="8">
        <v>9725.9</v>
      </c>
      <c r="G2267" s="8">
        <v>9751.7000000000007</v>
      </c>
      <c r="H2267" s="8"/>
      <c r="I2267" s="8"/>
      <c r="J2267" s="8"/>
    </row>
    <row r="2268" spans="3:10" x14ac:dyDescent="0.25">
      <c r="C2268" s="5">
        <v>42552.375</v>
      </c>
      <c r="D2268" s="6">
        <v>9726.7999999999993</v>
      </c>
      <c r="E2268" s="6">
        <v>9756.4</v>
      </c>
      <c r="F2268" s="6">
        <v>9714.4</v>
      </c>
      <c r="G2268" s="6">
        <v>9738.2999999999993</v>
      </c>
      <c r="H2268" s="6"/>
      <c r="I2268" s="6"/>
      <c r="J2268" s="6"/>
    </row>
    <row r="2269" spans="3:10" x14ac:dyDescent="0.25">
      <c r="C2269" s="7">
        <v>42552.416666666664</v>
      </c>
      <c r="D2269" s="8">
        <v>9738.7999999999993</v>
      </c>
      <c r="E2269" s="8">
        <v>9763.9</v>
      </c>
      <c r="F2269" s="8">
        <v>9657.2000000000007</v>
      </c>
      <c r="G2269" s="8">
        <v>9696.2999999999993</v>
      </c>
      <c r="H2269" s="8"/>
      <c r="I2269" s="8"/>
      <c r="J2269" s="8"/>
    </row>
    <row r="2270" spans="3:10" x14ac:dyDescent="0.25">
      <c r="C2270" s="5">
        <v>42552.458333333336</v>
      </c>
      <c r="D2270" s="6">
        <v>9696.5</v>
      </c>
      <c r="E2270" s="6">
        <v>9746.5</v>
      </c>
      <c r="F2270" s="6">
        <v>9679.4</v>
      </c>
      <c r="G2270" s="6">
        <v>9719.7000000000007</v>
      </c>
      <c r="H2270" s="6"/>
      <c r="I2270" s="6"/>
      <c r="J2270" s="6"/>
    </row>
    <row r="2271" spans="3:10" x14ac:dyDescent="0.25">
      <c r="C2271" s="7">
        <v>42552.5</v>
      </c>
      <c r="D2271" s="8">
        <v>9719.5</v>
      </c>
      <c r="E2271" s="8">
        <v>9727.5</v>
      </c>
      <c r="F2271" s="8">
        <v>9678.2000000000007</v>
      </c>
      <c r="G2271" s="8">
        <v>9698.1</v>
      </c>
      <c r="H2271" s="8"/>
      <c r="I2271" s="8"/>
      <c r="J2271" s="8"/>
    </row>
    <row r="2272" spans="3:10" x14ac:dyDescent="0.25">
      <c r="C2272" s="5">
        <v>42552.541666666664</v>
      </c>
      <c r="D2272" s="6">
        <v>9699.4</v>
      </c>
      <c r="E2272" s="6">
        <v>9717.2999999999993</v>
      </c>
      <c r="F2272" s="6">
        <v>9667.2000000000007</v>
      </c>
      <c r="G2272" s="6">
        <v>9711.9</v>
      </c>
      <c r="H2272" s="6"/>
      <c r="I2272" s="6"/>
      <c r="J2272" s="6"/>
    </row>
    <row r="2273" spans="3:10" x14ac:dyDescent="0.25">
      <c r="C2273" s="7">
        <v>42552.583333333336</v>
      </c>
      <c r="D2273" s="8">
        <v>9712.4</v>
      </c>
      <c r="E2273" s="8">
        <v>9784.2999999999993</v>
      </c>
      <c r="F2273" s="8">
        <v>9709.6</v>
      </c>
      <c r="G2273" s="8">
        <v>9776.5</v>
      </c>
      <c r="H2273" s="8"/>
      <c r="I2273" s="8"/>
      <c r="J2273" s="8"/>
    </row>
    <row r="2274" spans="3:10" x14ac:dyDescent="0.25">
      <c r="C2274" s="5">
        <v>42552.625</v>
      </c>
      <c r="D2274" s="6">
        <v>9777.5</v>
      </c>
      <c r="E2274" s="6">
        <v>9777.7999999999993</v>
      </c>
      <c r="F2274" s="6">
        <v>9752</v>
      </c>
      <c r="G2274" s="6">
        <v>9759.1</v>
      </c>
      <c r="H2274" s="6"/>
      <c r="I2274" s="6"/>
      <c r="J2274" s="6"/>
    </row>
    <row r="2275" spans="3:10" x14ac:dyDescent="0.25">
      <c r="C2275" s="7">
        <v>42552.666666666664</v>
      </c>
      <c r="D2275" s="8">
        <v>9758.9</v>
      </c>
      <c r="E2275" s="8">
        <v>9770.6</v>
      </c>
      <c r="F2275" s="8">
        <v>9745.7999999999993</v>
      </c>
      <c r="G2275" s="8">
        <v>9762.7000000000007</v>
      </c>
      <c r="H2275" s="8"/>
      <c r="I2275" s="8"/>
      <c r="J2275" s="8"/>
    </row>
    <row r="2276" spans="3:10" x14ac:dyDescent="0.25">
      <c r="C2276" s="5">
        <v>42552.708333333336</v>
      </c>
      <c r="D2276" s="6">
        <v>9762.5</v>
      </c>
      <c r="E2276" s="6">
        <v>9806.2999999999993</v>
      </c>
      <c r="F2276" s="6">
        <v>9762.5</v>
      </c>
      <c r="G2276" s="6">
        <v>9789.2999999999993</v>
      </c>
      <c r="H2276" s="6"/>
      <c r="I2276" s="6"/>
      <c r="J2276" s="6"/>
    </row>
    <row r="2277" spans="3:10" x14ac:dyDescent="0.25">
      <c r="C2277" s="7">
        <v>42552.75</v>
      </c>
      <c r="D2277" s="8">
        <v>9788.2999999999993</v>
      </c>
      <c r="E2277" s="8">
        <v>9793.2999999999993</v>
      </c>
      <c r="F2277" s="8">
        <v>9751.4</v>
      </c>
      <c r="G2277" s="8">
        <v>9764.7000000000007</v>
      </c>
      <c r="H2277" s="8"/>
      <c r="I2277" s="8"/>
      <c r="J2277" s="8"/>
    </row>
    <row r="2278" spans="3:10" x14ac:dyDescent="0.25">
      <c r="C2278" s="5">
        <v>42552.791666666664</v>
      </c>
      <c r="D2278" s="6">
        <v>9764.2000000000007</v>
      </c>
      <c r="E2278" s="6">
        <v>9767.7000000000007</v>
      </c>
      <c r="F2278" s="6">
        <v>9748.4</v>
      </c>
      <c r="G2278" s="6">
        <v>9759.4</v>
      </c>
      <c r="H2278" s="6"/>
      <c r="I2278" s="6"/>
      <c r="J2278" s="6"/>
    </row>
    <row r="2279" spans="3:10" x14ac:dyDescent="0.25">
      <c r="C2279" s="7">
        <v>42552.833333333336</v>
      </c>
      <c r="D2279" s="8">
        <v>9758.4</v>
      </c>
      <c r="E2279" s="8">
        <v>9771.4</v>
      </c>
      <c r="F2279" s="8">
        <v>9753.2000000000007</v>
      </c>
      <c r="G2279" s="8">
        <v>9760.9</v>
      </c>
      <c r="H2279" s="8"/>
      <c r="I2279" s="8"/>
      <c r="J2279" s="8"/>
    </row>
    <row r="2280" spans="3:10" x14ac:dyDescent="0.25">
      <c r="C2280" s="5">
        <v>42552.875</v>
      </c>
      <c r="D2280" s="6">
        <v>9761.9</v>
      </c>
      <c r="E2280" s="6">
        <v>9769.2000000000007</v>
      </c>
      <c r="F2280" s="6">
        <v>9756.2000000000007</v>
      </c>
      <c r="G2280" s="6">
        <v>9765.2000000000007</v>
      </c>
      <c r="H2280" s="6"/>
      <c r="I2280" s="6"/>
      <c r="J2280" s="6"/>
    </row>
    <row r="2281" spans="3:10" x14ac:dyDescent="0.25">
      <c r="C2281" s="7">
        <v>42552.916666666664</v>
      </c>
      <c r="D2281" s="8">
        <v>9764.9</v>
      </c>
      <c r="E2281" s="8">
        <v>9773.7000000000007</v>
      </c>
      <c r="F2281" s="8">
        <v>9751.1</v>
      </c>
      <c r="G2281" s="8">
        <v>9751.1</v>
      </c>
      <c r="H2281" s="8"/>
      <c r="I2281" s="8"/>
      <c r="J2281" s="8"/>
    </row>
    <row r="2282" spans="3:10" x14ac:dyDescent="0.25">
      <c r="C2282" s="5">
        <v>42555.375</v>
      </c>
      <c r="D2282" s="6">
        <v>9771.9</v>
      </c>
      <c r="E2282" s="6">
        <v>9810.9</v>
      </c>
      <c r="F2282" s="6">
        <v>9770.9</v>
      </c>
      <c r="G2282" s="6">
        <v>9797</v>
      </c>
      <c r="H2282" s="6"/>
      <c r="I2282" s="6"/>
      <c r="J2282" s="6"/>
    </row>
    <row r="2283" spans="3:10" x14ac:dyDescent="0.25">
      <c r="C2283" s="7">
        <v>42555.416666666664</v>
      </c>
      <c r="D2283" s="8">
        <v>9800.2000000000007</v>
      </c>
      <c r="E2283" s="8">
        <v>9811.9</v>
      </c>
      <c r="F2283" s="8">
        <v>9746.4</v>
      </c>
      <c r="G2283" s="8">
        <v>9757.4</v>
      </c>
      <c r="H2283" s="8"/>
      <c r="I2283" s="8"/>
      <c r="J2283" s="8"/>
    </row>
    <row r="2284" spans="3:10" x14ac:dyDescent="0.25">
      <c r="C2284" s="5">
        <v>42555.458333333336</v>
      </c>
      <c r="D2284" s="6">
        <v>9756.4</v>
      </c>
      <c r="E2284" s="6">
        <v>9786</v>
      </c>
      <c r="F2284" s="6">
        <v>9725.7999999999993</v>
      </c>
      <c r="G2284" s="6">
        <v>9734.2000000000007</v>
      </c>
      <c r="H2284" s="6"/>
      <c r="I2284" s="6"/>
      <c r="J2284" s="6"/>
    </row>
    <row r="2285" spans="3:10" x14ac:dyDescent="0.25">
      <c r="C2285" s="7">
        <v>42555.5</v>
      </c>
      <c r="D2285" s="8">
        <v>9733.4</v>
      </c>
      <c r="E2285" s="8">
        <v>9758.5</v>
      </c>
      <c r="F2285" s="8">
        <v>9730.4</v>
      </c>
      <c r="G2285" s="8">
        <v>9751.6</v>
      </c>
      <c r="H2285" s="8"/>
      <c r="I2285" s="8"/>
      <c r="J2285" s="8"/>
    </row>
    <row r="2286" spans="3:10" x14ac:dyDescent="0.25">
      <c r="C2286" s="5">
        <v>42555.541666666664</v>
      </c>
      <c r="D2286" s="6">
        <v>9751.7999999999993</v>
      </c>
      <c r="E2286" s="6">
        <v>9770.5</v>
      </c>
      <c r="F2286" s="6">
        <v>9743.4</v>
      </c>
      <c r="G2286" s="6">
        <v>9749.2999999999993</v>
      </c>
      <c r="H2286" s="6"/>
      <c r="I2286" s="6"/>
      <c r="J2286" s="6"/>
    </row>
    <row r="2287" spans="3:10" x14ac:dyDescent="0.25">
      <c r="C2287" s="7">
        <v>42555.583333333336</v>
      </c>
      <c r="D2287" s="8">
        <v>9749</v>
      </c>
      <c r="E2287" s="8">
        <v>9751</v>
      </c>
      <c r="F2287" s="8">
        <v>9732.1</v>
      </c>
      <c r="G2287" s="8">
        <v>9735.9</v>
      </c>
      <c r="H2287" s="8"/>
      <c r="I2287" s="8"/>
      <c r="J2287" s="8"/>
    </row>
    <row r="2288" spans="3:10" x14ac:dyDescent="0.25">
      <c r="C2288" s="5">
        <v>42555.625</v>
      </c>
      <c r="D2288" s="6">
        <v>9736.4</v>
      </c>
      <c r="E2288" s="6">
        <v>9737.9</v>
      </c>
      <c r="F2288" s="6">
        <v>9716.9</v>
      </c>
      <c r="G2288" s="6">
        <v>9733.2000000000007</v>
      </c>
      <c r="H2288" s="6"/>
      <c r="I2288" s="6"/>
      <c r="J2288" s="6"/>
    </row>
    <row r="2289" spans="3:10" x14ac:dyDescent="0.25">
      <c r="C2289" s="7">
        <v>42555.666666666664</v>
      </c>
      <c r="D2289" s="8">
        <v>9733.4</v>
      </c>
      <c r="E2289" s="8">
        <v>9735.5</v>
      </c>
      <c r="F2289" s="8">
        <v>9717.7000000000007</v>
      </c>
      <c r="G2289" s="8">
        <v>9719</v>
      </c>
      <c r="H2289" s="8"/>
      <c r="I2289" s="8"/>
      <c r="J2289" s="8"/>
    </row>
    <row r="2290" spans="3:10" x14ac:dyDescent="0.25">
      <c r="C2290" s="5">
        <v>42555.708333333336</v>
      </c>
      <c r="D2290" s="6">
        <v>9719.2999999999993</v>
      </c>
      <c r="E2290" s="6">
        <v>9729.5</v>
      </c>
      <c r="F2290" s="6">
        <v>9699.5</v>
      </c>
      <c r="G2290" s="6">
        <v>9714.4</v>
      </c>
      <c r="H2290" s="6"/>
      <c r="I2290" s="6"/>
      <c r="J2290" s="6"/>
    </row>
    <row r="2291" spans="3:10" x14ac:dyDescent="0.25">
      <c r="C2291" s="7">
        <v>42555.75</v>
      </c>
      <c r="D2291" s="8">
        <v>9714.6</v>
      </c>
      <c r="E2291" s="8">
        <v>9721.2999999999993</v>
      </c>
      <c r="F2291" s="8">
        <v>9697.1</v>
      </c>
      <c r="G2291" s="8">
        <v>9716.2000000000007</v>
      </c>
      <c r="H2291" s="8"/>
      <c r="I2291" s="8"/>
      <c r="J2291" s="8"/>
    </row>
    <row r="2292" spans="3:10" x14ac:dyDescent="0.25">
      <c r="C2292" s="5">
        <v>42555.791666666664</v>
      </c>
      <c r="D2292" s="6">
        <v>9716.7000000000007</v>
      </c>
      <c r="E2292" s="6">
        <v>9725.7000000000007</v>
      </c>
      <c r="F2292" s="6">
        <v>9714.6</v>
      </c>
      <c r="G2292" s="6">
        <v>9723.2000000000007</v>
      </c>
      <c r="H2292" s="6"/>
      <c r="I2292" s="6"/>
      <c r="J2292" s="6"/>
    </row>
    <row r="2293" spans="3:10" x14ac:dyDescent="0.25">
      <c r="C2293" s="7">
        <v>42555.833333333336</v>
      </c>
      <c r="D2293" s="8">
        <v>9722.2000000000007</v>
      </c>
      <c r="E2293" s="8">
        <v>9725.2000000000007</v>
      </c>
      <c r="F2293" s="8">
        <v>9710.4</v>
      </c>
      <c r="G2293" s="8">
        <v>9713.4</v>
      </c>
      <c r="H2293" s="8"/>
      <c r="I2293" s="8"/>
      <c r="J2293" s="8"/>
    </row>
    <row r="2294" spans="3:10" x14ac:dyDescent="0.25">
      <c r="C2294" s="5">
        <v>42555.875</v>
      </c>
      <c r="D2294" s="6">
        <v>9713.9</v>
      </c>
      <c r="E2294" s="6">
        <v>9722.4</v>
      </c>
      <c r="F2294" s="6">
        <v>9713.9</v>
      </c>
      <c r="G2294" s="6">
        <v>9719.4</v>
      </c>
      <c r="H2294" s="6"/>
      <c r="I2294" s="6"/>
      <c r="J2294" s="6"/>
    </row>
    <row r="2295" spans="3:10" x14ac:dyDescent="0.25">
      <c r="C2295" s="7">
        <v>42555.916666666664</v>
      </c>
      <c r="D2295" s="8">
        <v>9719.2000000000007</v>
      </c>
      <c r="E2295" s="8">
        <v>9754</v>
      </c>
      <c r="F2295" s="8">
        <v>9718.7000000000007</v>
      </c>
      <c r="G2295" s="8">
        <v>9733.7000000000007</v>
      </c>
      <c r="H2295" s="8"/>
      <c r="I2295" s="8"/>
      <c r="J2295" s="8"/>
    </row>
    <row r="2296" spans="3:10" x14ac:dyDescent="0.25">
      <c r="C2296" s="5">
        <v>42556.375</v>
      </c>
      <c r="D2296" s="6">
        <v>9700.5</v>
      </c>
      <c r="E2296" s="6">
        <v>9702</v>
      </c>
      <c r="F2296" s="6">
        <v>9618.7000000000007</v>
      </c>
      <c r="G2296" s="6">
        <v>9626.2000000000007</v>
      </c>
      <c r="H2296" s="6"/>
      <c r="I2296" s="6"/>
      <c r="J2296" s="6"/>
    </row>
    <row r="2297" spans="3:10" x14ac:dyDescent="0.25">
      <c r="C2297" s="7">
        <v>42556.416666666664</v>
      </c>
      <c r="D2297" s="8">
        <v>9627.7000000000007</v>
      </c>
      <c r="E2297" s="8">
        <v>9659</v>
      </c>
      <c r="F2297" s="8">
        <v>9581.5</v>
      </c>
      <c r="G2297" s="8">
        <v>9583.5</v>
      </c>
      <c r="H2297" s="8"/>
      <c r="I2297" s="8"/>
      <c r="J2297" s="8"/>
    </row>
    <row r="2298" spans="3:10" x14ac:dyDescent="0.25">
      <c r="C2298" s="5">
        <v>42556.458333333336</v>
      </c>
      <c r="D2298" s="6">
        <v>9582.7999999999993</v>
      </c>
      <c r="E2298" s="6">
        <v>9595.1</v>
      </c>
      <c r="F2298" s="6">
        <v>9542.2999999999993</v>
      </c>
      <c r="G2298" s="6">
        <v>9567.4</v>
      </c>
      <c r="H2298" s="6"/>
      <c r="I2298" s="6"/>
      <c r="J2298" s="6"/>
    </row>
    <row r="2299" spans="3:10" x14ac:dyDescent="0.25">
      <c r="C2299" s="7">
        <v>42556.5</v>
      </c>
      <c r="D2299" s="8">
        <v>9567.6</v>
      </c>
      <c r="E2299" s="8">
        <v>9582.6</v>
      </c>
      <c r="F2299" s="8">
        <v>9551.6</v>
      </c>
      <c r="G2299" s="8">
        <v>9571.7000000000007</v>
      </c>
      <c r="H2299" s="8"/>
      <c r="I2299" s="8"/>
      <c r="J2299" s="8"/>
    </row>
    <row r="2300" spans="3:10" x14ac:dyDescent="0.25">
      <c r="C2300" s="5">
        <v>42556.541666666664</v>
      </c>
      <c r="D2300" s="6">
        <v>9572.7000000000007</v>
      </c>
      <c r="E2300" s="6">
        <v>9585.2000000000007</v>
      </c>
      <c r="F2300" s="6">
        <v>9562.4</v>
      </c>
      <c r="G2300" s="6">
        <v>9574.7000000000007</v>
      </c>
      <c r="H2300" s="6"/>
      <c r="I2300" s="6"/>
      <c r="J2300" s="6"/>
    </row>
    <row r="2301" spans="3:10" x14ac:dyDescent="0.25">
      <c r="C2301" s="7">
        <v>42556.583333333336</v>
      </c>
      <c r="D2301" s="8">
        <v>9573.7000000000007</v>
      </c>
      <c r="E2301" s="8">
        <v>9578.1</v>
      </c>
      <c r="F2301" s="8">
        <v>9527.7000000000007</v>
      </c>
      <c r="G2301" s="8">
        <v>9532.6</v>
      </c>
      <c r="H2301" s="8"/>
      <c r="I2301" s="8"/>
      <c r="J2301" s="8"/>
    </row>
    <row r="2302" spans="3:10" x14ac:dyDescent="0.25">
      <c r="C2302" s="5">
        <v>42556.625</v>
      </c>
      <c r="D2302" s="6">
        <v>9532.9</v>
      </c>
      <c r="E2302" s="6">
        <v>9559.7999999999993</v>
      </c>
      <c r="F2302" s="6">
        <v>9516.7999999999993</v>
      </c>
      <c r="G2302" s="6">
        <v>9552</v>
      </c>
      <c r="H2302" s="6"/>
      <c r="I2302" s="6"/>
      <c r="J2302" s="6"/>
    </row>
    <row r="2303" spans="3:10" x14ac:dyDescent="0.25">
      <c r="C2303" s="7">
        <v>42556.666666666664</v>
      </c>
      <c r="D2303" s="8">
        <v>9551.5</v>
      </c>
      <c r="E2303" s="8">
        <v>9564.7999999999993</v>
      </c>
      <c r="F2303" s="8">
        <v>9523.7000000000007</v>
      </c>
      <c r="G2303" s="8">
        <v>9535</v>
      </c>
      <c r="H2303" s="8"/>
      <c r="I2303" s="8"/>
      <c r="J2303" s="8"/>
    </row>
    <row r="2304" spans="3:10" x14ac:dyDescent="0.25">
      <c r="C2304" s="5">
        <v>42556.708333333336</v>
      </c>
      <c r="D2304" s="6">
        <v>9535.7999999999993</v>
      </c>
      <c r="E2304" s="6">
        <v>9556.1</v>
      </c>
      <c r="F2304" s="6">
        <v>9515.4</v>
      </c>
      <c r="G2304" s="6">
        <v>9536.7999999999993</v>
      </c>
      <c r="H2304" s="6"/>
      <c r="I2304" s="6"/>
      <c r="J2304" s="6"/>
    </row>
    <row r="2305" spans="3:10" x14ac:dyDescent="0.25">
      <c r="C2305" s="7">
        <v>42556.75</v>
      </c>
      <c r="D2305" s="8">
        <v>9537</v>
      </c>
      <c r="E2305" s="8">
        <v>9539</v>
      </c>
      <c r="F2305" s="8">
        <v>9504.7000000000007</v>
      </c>
      <c r="G2305" s="8">
        <v>9529.1</v>
      </c>
      <c r="H2305" s="8"/>
      <c r="I2305" s="8"/>
      <c r="J2305" s="8"/>
    </row>
    <row r="2306" spans="3:10" x14ac:dyDescent="0.25">
      <c r="C2306" s="5">
        <v>42556.791666666664</v>
      </c>
      <c r="D2306" s="6">
        <v>9529.4</v>
      </c>
      <c r="E2306" s="6">
        <v>9529.6</v>
      </c>
      <c r="F2306" s="6">
        <v>9497.7999999999993</v>
      </c>
      <c r="G2306" s="6">
        <v>9506.7000000000007</v>
      </c>
      <c r="H2306" s="6"/>
      <c r="I2306" s="6"/>
      <c r="J2306" s="6"/>
    </row>
    <row r="2307" spans="3:10" x14ac:dyDescent="0.25">
      <c r="C2307" s="7">
        <v>42556.833333333336</v>
      </c>
      <c r="D2307" s="8">
        <v>9507.4</v>
      </c>
      <c r="E2307" s="8">
        <v>9508.2000000000007</v>
      </c>
      <c r="F2307" s="8">
        <v>9469.6</v>
      </c>
      <c r="G2307" s="8">
        <v>9480.9</v>
      </c>
      <c r="H2307" s="8"/>
      <c r="I2307" s="8"/>
      <c r="J2307" s="8"/>
    </row>
    <row r="2308" spans="3:10" x14ac:dyDescent="0.25">
      <c r="C2308" s="5">
        <v>42556.875</v>
      </c>
      <c r="D2308" s="6">
        <v>9480.7000000000007</v>
      </c>
      <c r="E2308" s="6">
        <v>9500.4</v>
      </c>
      <c r="F2308" s="6">
        <v>9464.1</v>
      </c>
      <c r="G2308" s="6">
        <v>9476.6</v>
      </c>
      <c r="H2308" s="6"/>
      <c r="I2308" s="6"/>
      <c r="J2308" s="6"/>
    </row>
    <row r="2309" spans="3:10" x14ac:dyDescent="0.25">
      <c r="C2309" s="7">
        <v>42556.916666666664</v>
      </c>
      <c r="D2309" s="8">
        <v>9476.4</v>
      </c>
      <c r="E2309" s="8">
        <v>9507.2000000000007</v>
      </c>
      <c r="F2309" s="8">
        <v>9473.6</v>
      </c>
      <c r="G2309" s="8">
        <v>9488.9</v>
      </c>
      <c r="H2309" s="8"/>
      <c r="I2309" s="8"/>
      <c r="J2309" s="8"/>
    </row>
    <row r="2310" spans="3:10" x14ac:dyDescent="0.25">
      <c r="C2310" s="5">
        <v>42557.375</v>
      </c>
      <c r="D2310" s="6">
        <v>9451.9</v>
      </c>
      <c r="E2310" s="6">
        <v>9466.4</v>
      </c>
      <c r="F2310" s="6">
        <v>9416.1</v>
      </c>
      <c r="G2310" s="6">
        <v>9450.5</v>
      </c>
      <c r="H2310" s="6"/>
      <c r="I2310" s="6"/>
      <c r="J2310" s="6"/>
    </row>
    <row r="2311" spans="3:10" x14ac:dyDescent="0.25">
      <c r="C2311" s="7">
        <v>42557.416666666664</v>
      </c>
      <c r="D2311" s="8">
        <v>9449.5</v>
      </c>
      <c r="E2311" s="8">
        <v>9532.4</v>
      </c>
      <c r="F2311" s="8">
        <v>9431.9</v>
      </c>
      <c r="G2311" s="8">
        <v>9434.1</v>
      </c>
      <c r="H2311" s="8"/>
      <c r="I2311" s="8"/>
      <c r="J2311" s="8"/>
    </row>
    <row r="2312" spans="3:10" x14ac:dyDescent="0.25">
      <c r="C2312" s="5">
        <v>42557.458333333336</v>
      </c>
      <c r="D2312" s="6">
        <v>9433.9</v>
      </c>
      <c r="E2312" s="6">
        <v>9459.7000000000007</v>
      </c>
      <c r="F2312" s="6">
        <v>9334.4</v>
      </c>
      <c r="G2312" s="6">
        <v>9375.2999999999993</v>
      </c>
      <c r="H2312" s="6"/>
      <c r="I2312" s="6"/>
      <c r="J2312" s="6"/>
    </row>
    <row r="2313" spans="3:10" x14ac:dyDescent="0.25">
      <c r="C2313" s="7">
        <v>42557.5</v>
      </c>
      <c r="D2313" s="8">
        <v>9375.5</v>
      </c>
      <c r="E2313" s="8">
        <v>9382.6</v>
      </c>
      <c r="F2313" s="8">
        <v>9337.4</v>
      </c>
      <c r="G2313" s="8">
        <v>9380.7000000000007</v>
      </c>
      <c r="H2313" s="8"/>
      <c r="I2313" s="8"/>
      <c r="J2313" s="8"/>
    </row>
    <row r="2314" spans="3:10" x14ac:dyDescent="0.25">
      <c r="C2314" s="5">
        <v>42557.541666666664</v>
      </c>
      <c r="D2314" s="6">
        <v>9381.2000000000007</v>
      </c>
      <c r="E2314" s="6">
        <v>9382.7000000000007</v>
      </c>
      <c r="F2314" s="6">
        <v>9309.2000000000007</v>
      </c>
      <c r="G2314" s="6">
        <v>9320.2999999999993</v>
      </c>
      <c r="H2314" s="6"/>
      <c r="I2314" s="6"/>
      <c r="J2314" s="6"/>
    </row>
    <row r="2315" spans="3:10" x14ac:dyDescent="0.25">
      <c r="C2315" s="7">
        <v>42557.583333333336</v>
      </c>
      <c r="D2315" s="8">
        <v>9320</v>
      </c>
      <c r="E2315" s="8">
        <v>9376.5</v>
      </c>
      <c r="F2315" s="8">
        <v>9312.5</v>
      </c>
      <c r="G2315" s="8">
        <v>9342.7000000000007</v>
      </c>
      <c r="H2315" s="8"/>
      <c r="I2315" s="8"/>
      <c r="J2315" s="8"/>
    </row>
    <row r="2316" spans="3:10" x14ac:dyDescent="0.25">
      <c r="C2316" s="5">
        <v>42557.625</v>
      </c>
      <c r="D2316" s="6">
        <v>9343.2000000000007</v>
      </c>
      <c r="E2316" s="6">
        <v>9359.7000000000007</v>
      </c>
      <c r="F2316" s="6">
        <v>9328.5</v>
      </c>
      <c r="G2316" s="6">
        <v>9355.2000000000007</v>
      </c>
      <c r="H2316" s="6"/>
      <c r="I2316" s="6"/>
      <c r="J2316" s="6"/>
    </row>
    <row r="2317" spans="3:10" x14ac:dyDescent="0.25">
      <c r="C2317" s="7">
        <v>42557.666666666664</v>
      </c>
      <c r="D2317" s="8">
        <v>9355.7000000000007</v>
      </c>
      <c r="E2317" s="8">
        <v>9387.5</v>
      </c>
      <c r="F2317" s="8">
        <v>9330</v>
      </c>
      <c r="G2317" s="8">
        <v>9349.7999999999993</v>
      </c>
      <c r="H2317" s="8"/>
      <c r="I2317" s="8"/>
      <c r="J2317" s="8"/>
    </row>
    <row r="2318" spans="3:10" x14ac:dyDescent="0.25">
      <c r="C2318" s="5">
        <v>42557.708333333336</v>
      </c>
      <c r="D2318" s="6">
        <v>9352.7999999999993</v>
      </c>
      <c r="E2318" s="6">
        <v>9374.4</v>
      </c>
      <c r="F2318" s="6">
        <v>9301.6</v>
      </c>
      <c r="G2318" s="6">
        <v>9340.1</v>
      </c>
      <c r="H2318" s="6"/>
      <c r="I2318" s="6"/>
      <c r="J2318" s="6"/>
    </row>
    <row r="2319" spans="3:10" x14ac:dyDescent="0.25">
      <c r="C2319" s="7">
        <v>42557.75</v>
      </c>
      <c r="D2319" s="8">
        <v>9340.4</v>
      </c>
      <c r="E2319" s="8">
        <v>9407.6</v>
      </c>
      <c r="F2319" s="8">
        <v>9337.7999999999993</v>
      </c>
      <c r="G2319" s="8">
        <v>9406.7999999999993</v>
      </c>
      <c r="H2319" s="8"/>
      <c r="I2319" s="8"/>
      <c r="J2319" s="8"/>
    </row>
    <row r="2320" spans="3:10" x14ac:dyDescent="0.25">
      <c r="C2320" s="5">
        <v>42557.791666666664</v>
      </c>
      <c r="D2320" s="6">
        <v>9407.1</v>
      </c>
      <c r="E2320" s="6">
        <v>9436.6</v>
      </c>
      <c r="F2320" s="6">
        <v>9405.2999999999993</v>
      </c>
      <c r="G2320" s="6">
        <v>9418.7000000000007</v>
      </c>
      <c r="H2320" s="6"/>
      <c r="I2320" s="6"/>
      <c r="J2320" s="6"/>
    </row>
    <row r="2321" spans="3:10" x14ac:dyDescent="0.25">
      <c r="C2321" s="7">
        <v>42557.833333333336</v>
      </c>
      <c r="D2321" s="8">
        <v>9419</v>
      </c>
      <c r="E2321" s="8">
        <v>9438.2999999999993</v>
      </c>
      <c r="F2321" s="8">
        <v>9414.7000000000007</v>
      </c>
      <c r="G2321" s="8">
        <v>9418.7000000000007</v>
      </c>
      <c r="H2321" s="8"/>
      <c r="I2321" s="8"/>
      <c r="J2321" s="8"/>
    </row>
    <row r="2322" spans="3:10" x14ac:dyDescent="0.25">
      <c r="C2322" s="5">
        <v>42557.875</v>
      </c>
      <c r="D2322" s="6">
        <v>9418.5</v>
      </c>
      <c r="E2322" s="6">
        <v>9438.5</v>
      </c>
      <c r="F2322" s="6">
        <v>9405.5</v>
      </c>
      <c r="G2322" s="6">
        <v>9436.7000000000007</v>
      </c>
      <c r="H2322" s="6"/>
      <c r="I2322" s="6"/>
      <c r="J2322" s="6"/>
    </row>
    <row r="2323" spans="3:10" x14ac:dyDescent="0.25">
      <c r="C2323" s="7">
        <v>42557.916666666664</v>
      </c>
      <c r="D2323" s="8">
        <v>9436.5</v>
      </c>
      <c r="E2323" s="8">
        <v>9443.2000000000007</v>
      </c>
      <c r="F2323" s="8">
        <v>9412.5</v>
      </c>
      <c r="G2323" s="8">
        <v>9441.5</v>
      </c>
      <c r="H2323" s="8"/>
      <c r="I2323" s="8"/>
      <c r="J2323" s="8"/>
    </row>
    <row r="2324" spans="3:10" x14ac:dyDescent="0.25">
      <c r="C2324" s="5">
        <v>42558.375</v>
      </c>
      <c r="D2324" s="6">
        <v>9434.7000000000007</v>
      </c>
      <c r="E2324" s="6">
        <v>9439.5</v>
      </c>
      <c r="F2324" s="6">
        <v>9405.7999999999993</v>
      </c>
      <c r="G2324" s="6">
        <v>9428.2000000000007</v>
      </c>
      <c r="H2324" s="6"/>
      <c r="I2324" s="6"/>
      <c r="J2324" s="6"/>
    </row>
    <row r="2325" spans="3:10" x14ac:dyDescent="0.25">
      <c r="C2325" s="7">
        <v>42558.416666666664</v>
      </c>
      <c r="D2325" s="8">
        <v>9429.2000000000007</v>
      </c>
      <c r="E2325" s="8">
        <v>9483.7000000000007</v>
      </c>
      <c r="F2325" s="8">
        <v>9420.6</v>
      </c>
      <c r="G2325" s="8">
        <v>9477.2999999999993</v>
      </c>
      <c r="H2325" s="8"/>
      <c r="I2325" s="8"/>
      <c r="J2325" s="8"/>
    </row>
    <row r="2326" spans="3:10" x14ac:dyDescent="0.25">
      <c r="C2326" s="5">
        <v>42558.458333333336</v>
      </c>
      <c r="D2326" s="6">
        <v>9477.6</v>
      </c>
      <c r="E2326" s="6">
        <v>9507.7000000000007</v>
      </c>
      <c r="F2326" s="6">
        <v>9454.2000000000007</v>
      </c>
      <c r="G2326" s="6">
        <v>9492.7000000000007</v>
      </c>
      <c r="H2326" s="6"/>
      <c r="I2326" s="6"/>
      <c r="J2326" s="6"/>
    </row>
    <row r="2327" spans="3:10" x14ac:dyDescent="0.25">
      <c r="C2327" s="7">
        <v>42558.5</v>
      </c>
      <c r="D2327" s="8">
        <v>9492.4</v>
      </c>
      <c r="E2327" s="8">
        <v>9492.7000000000007</v>
      </c>
      <c r="F2327" s="8">
        <v>9444</v>
      </c>
      <c r="G2327" s="8">
        <v>9469.9</v>
      </c>
      <c r="H2327" s="8"/>
      <c r="I2327" s="8"/>
      <c r="J2327" s="8"/>
    </row>
    <row r="2328" spans="3:10" x14ac:dyDescent="0.25">
      <c r="C2328" s="5">
        <v>42558.541666666664</v>
      </c>
      <c r="D2328" s="6">
        <v>9470.1</v>
      </c>
      <c r="E2328" s="6">
        <v>9488.9</v>
      </c>
      <c r="F2328" s="6">
        <v>9447.7000000000007</v>
      </c>
      <c r="G2328" s="6">
        <v>9449.2000000000007</v>
      </c>
      <c r="H2328" s="6"/>
      <c r="I2328" s="6"/>
      <c r="J2328" s="6"/>
    </row>
    <row r="2329" spans="3:10" x14ac:dyDescent="0.25">
      <c r="C2329" s="7">
        <v>42558.583333333336</v>
      </c>
      <c r="D2329" s="8">
        <v>9449.5</v>
      </c>
      <c r="E2329" s="8">
        <v>9461.7999999999993</v>
      </c>
      <c r="F2329" s="8">
        <v>9400.7000000000007</v>
      </c>
      <c r="G2329" s="8">
        <v>9409.2999999999993</v>
      </c>
      <c r="H2329" s="8"/>
      <c r="I2329" s="8"/>
      <c r="J2329" s="8"/>
    </row>
    <row r="2330" spans="3:10" x14ac:dyDescent="0.25">
      <c r="C2330" s="5">
        <v>42558.625</v>
      </c>
      <c r="D2330" s="6">
        <v>9409.5</v>
      </c>
      <c r="E2330" s="6">
        <v>9441.9</v>
      </c>
      <c r="F2330" s="6">
        <v>9401.4</v>
      </c>
      <c r="G2330" s="6">
        <v>9439.2999999999993</v>
      </c>
      <c r="H2330" s="6"/>
      <c r="I2330" s="6"/>
      <c r="J2330" s="6"/>
    </row>
    <row r="2331" spans="3:10" x14ac:dyDescent="0.25">
      <c r="C2331" s="7">
        <v>42558.666666666664</v>
      </c>
      <c r="D2331" s="8">
        <v>9439.6</v>
      </c>
      <c r="E2331" s="8">
        <v>9470.5</v>
      </c>
      <c r="F2331" s="8">
        <v>9416.5</v>
      </c>
      <c r="G2331" s="8">
        <v>9459.6</v>
      </c>
      <c r="H2331" s="8"/>
      <c r="I2331" s="8"/>
      <c r="J2331" s="8"/>
    </row>
    <row r="2332" spans="3:10" x14ac:dyDescent="0.25">
      <c r="C2332" s="5">
        <v>42558.708333333336</v>
      </c>
      <c r="D2332" s="6">
        <v>9458.7999999999993</v>
      </c>
      <c r="E2332" s="6">
        <v>9479.4</v>
      </c>
      <c r="F2332" s="6">
        <v>9422.2999999999993</v>
      </c>
      <c r="G2332" s="6">
        <v>9429.7999999999993</v>
      </c>
      <c r="H2332" s="6"/>
      <c r="I2332" s="6"/>
      <c r="J2332" s="6"/>
    </row>
    <row r="2333" spans="3:10" x14ac:dyDescent="0.25">
      <c r="C2333" s="7">
        <v>42558.75</v>
      </c>
      <c r="D2333" s="8">
        <v>9429.7000000000007</v>
      </c>
      <c r="E2333" s="8">
        <v>9432</v>
      </c>
      <c r="F2333" s="8">
        <v>9398.5</v>
      </c>
      <c r="G2333" s="8">
        <v>9417.2999999999993</v>
      </c>
      <c r="H2333" s="8"/>
      <c r="I2333" s="8"/>
      <c r="J2333" s="8"/>
    </row>
    <row r="2334" spans="3:10" x14ac:dyDescent="0.25">
      <c r="C2334" s="5">
        <v>42558.791666666664</v>
      </c>
      <c r="D2334" s="6">
        <v>9417.5</v>
      </c>
      <c r="E2334" s="6">
        <v>9422.2999999999993</v>
      </c>
      <c r="F2334" s="6">
        <v>9387</v>
      </c>
      <c r="G2334" s="6">
        <v>9388.5</v>
      </c>
      <c r="H2334" s="6"/>
      <c r="I2334" s="6"/>
      <c r="J2334" s="6"/>
    </row>
    <row r="2335" spans="3:10" x14ac:dyDescent="0.25">
      <c r="C2335" s="7">
        <v>42558.833333333336</v>
      </c>
      <c r="D2335" s="8">
        <v>9389.5</v>
      </c>
      <c r="E2335" s="8">
        <v>9403.2000000000007</v>
      </c>
      <c r="F2335" s="8">
        <v>9376.7000000000007</v>
      </c>
      <c r="G2335" s="8">
        <v>9390.7000000000007</v>
      </c>
      <c r="H2335" s="8"/>
      <c r="I2335" s="8"/>
      <c r="J2335" s="8"/>
    </row>
    <row r="2336" spans="3:10" x14ac:dyDescent="0.25">
      <c r="C2336" s="5">
        <v>42558.875</v>
      </c>
      <c r="D2336" s="6">
        <v>9391</v>
      </c>
      <c r="E2336" s="6">
        <v>9400.6</v>
      </c>
      <c r="F2336" s="6">
        <v>9362.4</v>
      </c>
      <c r="G2336" s="6">
        <v>9370.2000000000007</v>
      </c>
      <c r="H2336" s="6"/>
      <c r="I2336" s="6"/>
      <c r="J2336" s="6"/>
    </row>
    <row r="2337" spans="3:10" x14ac:dyDescent="0.25">
      <c r="C2337" s="7">
        <v>42558.916666666664</v>
      </c>
      <c r="D2337" s="8">
        <v>9369.4</v>
      </c>
      <c r="E2337" s="8">
        <v>9401.7000000000007</v>
      </c>
      <c r="F2337" s="8">
        <v>9367.7000000000007</v>
      </c>
      <c r="G2337" s="8">
        <v>9397.2000000000007</v>
      </c>
      <c r="H2337" s="8"/>
      <c r="I2337" s="8"/>
      <c r="J2337" s="8"/>
    </row>
    <row r="2338" spans="3:10" x14ac:dyDescent="0.25">
      <c r="C2338" s="5">
        <v>42559.375</v>
      </c>
      <c r="D2338" s="6">
        <v>9392.7000000000007</v>
      </c>
      <c r="E2338" s="6">
        <v>9402.4</v>
      </c>
      <c r="F2338" s="6">
        <v>9368.1</v>
      </c>
      <c r="G2338" s="6">
        <v>9399.5</v>
      </c>
      <c r="H2338" s="6"/>
      <c r="I2338" s="6"/>
      <c r="J2338" s="6"/>
    </row>
    <row r="2339" spans="3:10" x14ac:dyDescent="0.25">
      <c r="C2339" s="7">
        <v>42559.416666666664</v>
      </c>
      <c r="D2339" s="8">
        <v>9399.7999999999993</v>
      </c>
      <c r="E2339" s="8">
        <v>9487.7999999999993</v>
      </c>
      <c r="F2339" s="8">
        <v>9385.5</v>
      </c>
      <c r="G2339" s="8">
        <v>9467.4</v>
      </c>
      <c r="H2339" s="8"/>
      <c r="I2339" s="8"/>
      <c r="J2339" s="8"/>
    </row>
    <row r="2340" spans="3:10" x14ac:dyDescent="0.25">
      <c r="C2340" s="5">
        <v>42559.458333333336</v>
      </c>
      <c r="D2340" s="6">
        <v>9467.2000000000007</v>
      </c>
      <c r="E2340" s="6">
        <v>9494.2999999999993</v>
      </c>
      <c r="F2340" s="6">
        <v>9459.4</v>
      </c>
      <c r="G2340" s="6">
        <v>9484.1</v>
      </c>
      <c r="H2340" s="6"/>
      <c r="I2340" s="6"/>
      <c r="J2340" s="6"/>
    </row>
    <row r="2341" spans="3:10" x14ac:dyDescent="0.25">
      <c r="C2341" s="7">
        <v>42559.5</v>
      </c>
      <c r="D2341" s="8">
        <v>9483.9</v>
      </c>
      <c r="E2341" s="8">
        <v>9520.6</v>
      </c>
      <c r="F2341" s="8">
        <v>9470.2000000000007</v>
      </c>
      <c r="G2341" s="8">
        <v>9508</v>
      </c>
      <c r="H2341" s="8"/>
      <c r="I2341" s="8"/>
      <c r="J2341" s="8"/>
    </row>
    <row r="2342" spans="3:10" x14ac:dyDescent="0.25">
      <c r="C2342" s="5">
        <v>42559.541666666664</v>
      </c>
      <c r="D2342" s="6">
        <v>9508.5</v>
      </c>
      <c r="E2342" s="6">
        <v>9541.2999999999993</v>
      </c>
      <c r="F2342" s="6">
        <v>9494.7999999999993</v>
      </c>
      <c r="G2342" s="6">
        <v>9533.7999999999993</v>
      </c>
      <c r="H2342" s="6"/>
      <c r="I2342" s="6"/>
      <c r="J2342" s="6"/>
    </row>
    <row r="2343" spans="3:10" x14ac:dyDescent="0.25">
      <c r="C2343" s="7">
        <v>42559.583333333336</v>
      </c>
      <c r="D2343" s="8">
        <v>9533.5</v>
      </c>
      <c r="E2343" s="8">
        <v>9564.2999999999993</v>
      </c>
      <c r="F2343" s="8">
        <v>9526.2000000000007</v>
      </c>
      <c r="G2343" s="8">
        <v>9551.7999999999993</v>
      </c>
      <c r="H2343" s="8"/>
      <c r="I2343" s="8"/>
      <c r="J2343" s="8"/>
    </row>
    <row r="2344" spans="3:10" x14ac:dyDescent="0.25">
      <c r="C2344" s="5">
        <v>42559.625</v>
      </c>
      <c r="D2344" s="6">
        <v>9551.2999999999993</v>
      </c>
      <c r="E2344" s="6">
        <v>9654.2000000000007</v>
      </c>
      <c r="F2344" s="6">
        <v>9540.2000000000007</v>
      </c>
      <c r="G2344" s="6">
        <v>9620.2000000000007</v>
      </c>
      <c r="H2344" s="6"/>
      <c r="I2344" s="6"/>
      <c r="J2344" s="6"/>
    </row>
    <row r="2345" spans="3:10" x14ac:dyDescent="0.25">
      <c r="C2345" s="7">
        <v>42559.666666666664</v>
      </c>
      <c r="D2345" s="8">
        <v>9621</v>
      </c>
      <c r="E2345" s="8">
        <v>9626.4</v>
      </c>
      <c r="F2345" s="8">
        <v>9562.5</v>
      </c>
      <c r="G2345" s="8">
        <v>9601.4</v>
      </c>
      <c r="H2345" s="8"/>
      <c r="I2345" s="8"/>
      <c r="J2345" s="8"/>
    </row>
    <row r="2346" spans="3:10" x14ac:dyDescent="0.25">
      <c r="C2346" s="5">
        <v>42559.708333333336</v>
      </c>
      <c r="D2346" s="6">
        <v>9601.1</v>
      </c>
      <c r="E2346" s="6">
        <v>9629.7999999999993</v>
      </c>
      <c r="F2346" s="6">
        <v>9591.7999999999993</v>
      </c>
      <c r="G2346" s="6">
        <v>9623.7999999999993</v>
      </c>
      <c r="H2346" s="6"/>
      <c r="I2346" s="6"/>
      <c r="J2346" s="6"/>
    </row>
    <row r="2347" spans="3:10" x14ac:dyDescent="0.25">
      <c r="C2347" s="7">
        <v>42559.75</v>
      </c>
      <c r="D2347" s="8">
        <v>9624.2999999999993</v>
      </c>
      <c r="E2347" s="8">
        <v>9644.5</v>
      </c>
      <c r="F2347" s="8">
        <v>9607.6</v>
      </c>
      <c r="G2347" s="8">
        <v>9610.4</v>
      </c>
      <c r="H2347" s="8"/>
      <c r="I2347" s="8"/>
      <c r="J2347" s="8"/>
    </row>
    <row r="2348" spans="3:10" x14ac:dyDescent="0.25">
      <c r="C2348" s="5">
        <v>42559.791666666664</v>
      </c>
      <c r="D2348" s="6">
        <v>9609.1</v>
      </c>
      <c r="E2348" s="6">
        <v>9621.6</v>
      </c>
      <c r="F2348" s="6">
        <v>9603.4</v>
      </c>
      <c r="G2348" s="6">
        <v>9610.9</v>
      </c>
      <c r="H2348" s="6"/>
      <c r="I2348" s="6"/>
      <c r="J2348" s="6"/>
    </row>
    <row r="2349" spans="3:10" x14ac:dyDescent="0.25">
      <c r="C2349" s="7">
        <v>42559.833333333336</v>
      </c>
      <c r="D2349" s="8">
        <v>9611.1</v>
      </c>
      <c r="E2349" s="8">
        <v>9618.9</v>
      </c>
      <c r="F2349" s="8">
        <v>9610.9</v>
      </c>
      <c r="G2349" s="8">
        <v>9616.1</v>
      </c>
      <c r="H2349" s="8"/>
      <c r="I2349" s="8"/>
      <c r="J2349" s="8"/>
    </row>
    <row r="2350" spans="3:10" x14ac:dyDescent="0.25">
      <c r="C2350" s="5">
        <v>42559.875</v>
      </c>
      <c r="D2350" s="6">
        <v>9616.4</v>
      </c>
      <c r="E2350" s="6">
        <v>9627.9</v>
      </c>
      <c r="F2350" s="6">
        <v>9611.5</v>
      </c>
      <c r="G2350" s="6">
        <v>9618.4</v>
      </c>
      <c r="H2350" s="6"/>
      <c r="I2350" s="6"/>
      <c r="J2350" s="6"/>
    </row>
    <row r="2351" spans="3:10" x14ac:dyDescent="0.25">
      <c r="C2351" s="7">
        <v>42559.916666666664</v>
      </c>
      <c r="D2351" s="8">
        <v>9618.6</v>
      </c>
      <c r="E2351" s="8">
        <v>9640.6</v>
      </c>
      <c r="F2351" s="8">
        <v>9615.9</v>
      </c>
      <c r="G2351" s="8">
        <v>9632.6</v>
      </c>
      <c r="H2351" s="8"/>
      <c r="I2351" s="8"/>
      <c r="J2351" s="8"/>
    </row>
    <row r="2352" spans="3:10" x14ac:dyDescent="0.25">
      <c r="C2352" s="5">
        <v>42562.375</v>
      </c>
      <c r="D2352" s="6">
        <v>9722.1</v>
      </c>
      <c r="E2352" s="6">
        <v>9792.7000000000007</v>
      </c>
      <c r="F2352" s="6">
        <v>9712.5</v>
      </c>
      <c r="G2352" s="6">
        <v>9753.7000000000007</v>
      </c>
      <c r="H2352" s="6"/>
      <c r="I2352" s="6"/>
      <c r="J2352" s="6"/>
    </row>
    <row r="2353" spans="3:10" x14ac:dyDescent="0.25">
      <c r="C2353" s="7">
        <v>42562.416666666664</v>
      </c>
      <c r="D2353" s="8">
        <v>9755.2999999999993</v>
      </c>
      <c r="E2353" s="8">
        <v>9799</v>
      </c>
      <c r="F2353" s="8">
        <v>9727.7000000000007</v>
      </c>
      <c r="G2353" s="8">
        <v>9733.2000000000007</v>
      </c>
      <c r="H2353" s="8"/>
      <c r="I2353" s="8"/>
      <c r="J2353" s="8"/>
    </row>
    <row r="2354" spans="3:10" x14ac:dyDescent="0.25">
      <c r="C2354" s="5">
        <v>42562.458333333336</v>
      </c>
      <c r="D2354" s="6">
        <v>9734</v>
      </c>
      <c r="E2354" s="6">
        <v>9772.2999999999993</v>
      </c>
      <c r="F2354" s="6">
        <v>9719.5</v>
      </c>
      <c r="G2354" s="6">
        <v>9719.7000000000007</v>
      </c>
      <c r="H2354" s="6"/>
      <c r="I2354" s="6"/>
      <c r="J2354" s="6"/>
    </row>
    <row r="2355" spans="3:10" x14ac:dyDescent="0.25">
      <c r="C2355" s="7">
        <v>42562.5</v>
      </c>
      <c r="D2355" s="8">
        <v>9719.2999999999993</v>
      </c>
      <c r="E2355" s="8">
        <v>9769.5</v>
      </c>
      <c r="F2355" s="8">
        <v>9686</v>
      </c>
      <c r="G2355" s="8">
        <v>9751.4</v>
      </c>
      <c r="H2355" s="8"/>
      <c r="I2355" s="8"/>
      <c r="J2355" s="8"/>
    </row>
    <row r="2356" spans="3:10" x14ac:dyDescent="0.25">
      <c r="C2356" s="5">
        <v>42562.541666666664</v>
      </c>
      <c r="D2356" s="6">
        <v>9751.6</v>
      </c>
      <c r="E2356" s="6">
        <v>9766.2000000000007</v>
      </c>
      <c r="F2356" s="6">
        <v>9715.4</v>
      </c>
      <c r="G2356" s="6">
        <v>9755.2000000000007</v>
      </c>
      <c r="H2356" s="6"/>
      <c r="I2356" s="6"/>
      <c r="J2356" s="6"/>
    </row>
    <row r="2357" spans="3:10" x14ac:dyDescent="0.25">
      <c r="C2357" s="7">
        <v>42562.583333333336</v>
      </c>
      <c r="D2357" s="8">
        <v>9755.5</v>
      </c>
      <c r="E2357" s="8">
        <v>9796.5</v>
      </c>
      <c r="F2357" s="8">
        <v>9755.2000000000007</v>
      </c>
      <c r="G2357" s="8">
        <v>9777.4</v>
      </c>
      <c r="H2357" s="8"/>
      <c r="I2357" s="8"/>
      <c r="J2357" s="8"/>
    </row>
    <row r="2358" spans="3:10" x14ac:dyDescent="0.25">
      <c r="C2358" s="5">
        <v>42562.625</v>
      </c>
      <c r="D2358" s="6">
        <v>9777.2000000000007</v>
      </c>
      <c r="E2358" s="6">
        <v>9804.2000000000007</v>
      </c>
      <c r="F2358" s="6">
        <v>9765.2999999999993</v>
      </c>
      <c r="G2358" s="6">
        <v>9800.6</v>
      </c>
      <c r="H2358" s="6"/>
      <c r="I2358" s="6"/>
      <c r="J2358" s="6"/>
    </row>
    <row r="2359" spans="3:10" x14ac:dyDescent="0.25">
      <c r="C2359" s="7">
        <v>42562.666666666664</v>
      </c>
      <c r="D2359" s="8">
        <v>9799.6</v>
      </c>
      <c r="E2359" s="8">
        <v>9804.7999999999993</v>
      </c>
      <c r="F2359" s="8">
        <v>9769.4</v>
      </c>
      <c r="G2359" s="8">
        <v>9775.4</v>
      </c>
      <c r="H2359" s="8"/>
      <c r="I2359" s="8"/>
      <c r="J2359" s="8"/>
    </row>
    <row r="2360" spans="3:10" x14ac:dyDescent="0.25">
      <c r="C2360" s="5">
        <v>42562.708333333336</v>
      </c>
      <c r="D2360" s="6">
        <v>9774.9</v>
      </c>
      <c r="E2360" s="6">
        <v>9832.2000000000007</v>
      </c>
      <c r="F2360" s="6">
        <v>9759.6</v>
      </c>
      <c r="G2360" s="6">
        <v>9829.7000000000007</v>
      </c>
      <c r="H2360" s="6"/>
      <c r="I2360" s="6"/>
      <c r="J2360" s="6"/>
    </row>
    <row r="2361" spans="3:10" x14ac:dyDescent="0.25">
      <c r="C2361" s="7">
        <v>42562.75</v>
      </c>
      <c r="D2361" s="8">
        <v>9829.2000000000007</v>
      </c>
      <c r="E2361" s="8">
        <v>9842</v>
      </c>
      <c r="F2361" s="8">
        <v>9822.2999999999993</v>
      </c>
      <c r="G2361" s="8">
        <v>9835</v>
      </c>
      <c r="H2361" s="8"/>
      <c r="I2361" s="8"/>
      <c r="J2361" s="8"/>
    </row>
    <row r="2362" spans="3:10" x14ac:dyDescent="0.25">
      <c r="C2362" s="5">
        <v>42562.791666666664</v>
      </c>
      <c r="D2362" s="6">
        <v>9834.5</v>
      </c>
      <c r="E2362" s="6">
        <v>9844.6</v>
      </c>
      <c r="F2362" s="6">
        <v>9822.9</v>
      </c>
      <c r="G2362" s="6">
        <v>9836.9</v>
      </c>
      <c r="H2362" s="6"/>
      <c r="I2362" s="6"/>
      <c r="J2362" s="6"/>
    </row>
    <row r="2363" spans="3:10" x14ac:dyDescent="0.25">
      <c r="C2363" s="7">
        <v>42562.833333333336</v>
      </c>
      <c r="D2363" s="8">
        <v>9836.7000000000007</v>
      </c>
      <c r="E2363" s="8">
        <v>9838.7999999999993</v>
      </c>
      <c r="F2363" s="8">
        <v>9820.9</v>
      </c>
      <c r="G2363" s="8">
        <v>9820.9</v>
      </c>
      <c r="H2363" s="8"/>
      <c r="I2363" s="8"/>
      <c r="J2363" s="8"/>
    </row>
    <row r="2364" spans="3:10" x14ac:dyDescent="0.25">
      <c r="C2364" s="5">
        <v>42562.875</v>
      </c>
      <c r="D2364" s="6">
        <v>9821.9</v>
      </c>
      <c r="E2364" s="6">
        <v>9832.7000000000007</v>
      </c>
      <c r="F2364" s="6">
        <v>9815.7999999999993</v>
      </c>
      <c r="G2364" s="6">
        <v>9819.1</v>
      </c>
      <c r="H2364" s="6"/>
      <c r="I2364" s="6"/>
      <c r="J2364" s="6"/>
    </row>
    <row r="2365" spans="3:10" x14ac:dyDescent="0.25">
      <c r="C2365" s="7">
        <v>42562.916666666664</v>
      </c>
      <c r="D2365" s="8">
        <v>9819.4</v>
      </c>
      <c r="E2365" s="8">
        <v>9826.4</v>
      </c>
      <c r="F2365" s="8">
        <v>9777.1</v>
      </c>
      <c r="G2365" s="8">
        <v>9780.6</v>
      </c>
      <c r="H2365" s="8"/>
      <c r="I2365" s="8"/>
      <c r="J2365" s="8"/>
    </row>
    <row r="2366" spans="3:10" x14ac:dyDescent="0.25">
      <c r="C2366" s="5">
        <v>42563.375</v>
      </c>
      <c r="D2366" s="6">
        <v>9808.2000000000007</v>
      </c>
      <c r="E2366" s="6">
        <v>9843.2999999999993</v>
      </c>
      <c r="F2366" s="6">
        <v>9797</v>
      </c>
      <c r="G2366" s="6">
        <v>9830.9</v>
      </c>
      <c r="H2366" s="6"/>
      <c r="I2366" s="6"/>
      <c r="J2366" s="6"/>
    </row>
    <row r="2367" spans="3:10" x14ac:dyDescent="0.25">
      <c r="C2367" s="7">
        <v>42563.416666666664</v>
      </c>
      <c r="D2367" s="8">
        <v>9830.7000000000007</v>
      </c>
      <c r="E2367" s="8">
        <v>9916.2000000000007</v>
      </c>
      <c r="F2367" s="8">
        <v>9820.7000000000007</v>
      </c>
      <c r="G2367" s="8">
        <v>9881.6</v>
      </c>
      <c r="H2367" s="8"/>
      <c r="I2367" s="8"/>
      <c r="J2367" s="8"/>
    </row>
    <row r="2368" spans="3:10" x14ac:dyDescent="0.25">
      <c r="C2368" s="5">
        <v>42563.458333333336</v>
      </c>
      <c r="D2368" s="6">
        <v>9881.9</v>
      </c>
      <c r="E2368" s="6">
        <v>9990.6</v>
      </c>
      <c r="F2368" s="6">
        <v>9878.5</v>
      </c>
      <c r="G2368" s="6">
        <v>9964.9</v>
      </c>
      <c r="H2368" s="6"/>
      <c r="I2368" s="6"/>
      <c r="J2368" s="6"/>
    </row>
    <row r="2369" spans="3:10" x14ac:dyDescent="0.25">
      <c r="C2369" s="7">
        <v>42563.5</v>
      </c>
      <c r="D2369" s="8">
        <v>9964.4</v>
      </c>
      <c r="E2369" s="8">
        <v>9998</v>
      </c>
      <c r="F2369" s="8">
        <v>9955.9</v>
      </c>
      <c r="G2369" s="8">
        <v>9979.4</v>
      </c>
      <c r="H2369" s="8"/>
      <c r="I2369" s="8"/>
      <c r="J2369" s="8"/>
    </row>
    <row r="2370" spans="3:10" x14ac:dyDescent="0.25">
      <c r="C2370" s="5">
        <v>42563.541666666664</v>
      </c>
      <c r="D2370" s="6">
        <v>9979.6</v>
      </c>
      <c r="E2370" s="6">
        <v>10014.200000000001</v>
      </c>
      <c r="F2370" s="6">
        <v>9969.9</v>
      </c>
      <c r="G2370" s="6">
        <v>9998.2999999999993</v>
      </c>
      <c r="H2370" s="6"/>
      <c r="I2370" s="6"/>
      <c r="J2370" s="6"/>
    </row>
    <row r="2371" spans="3:10" x14ac:dyDescent="0.25">
      <c r="C2371" s="7">
        <v>42563.583333333336</v>
      </c>
      <c r="D2371" s="8">
        <v>9998.7999999999993</v>
      </c>
      <c r="E2371" s="8">
        <v>10002.700000000001</v>
      </c>
      <c r="F2371" s="8">
        <v>9975.1</v>
      </c>
      <c r="G2371" s="8">
        <v>9976.4</v>
      </c>
      <c r="H2371" s="8"/>
      <c r="I2371" s="8"/>
      <c r="J2371" s="8"/>
    </row>
    <row r="2372" spans="3:10" x14ac:dyDescent="0.25">
      <c r="C2372" s="5">
        <v>42563.625</v>
      </c>
      <c r="D2372" s="6">
        <v>9976.9</v>
      </c>
      <c r="E2372" s="6">
        <v>9983.7999999999993</v>
      </c>
      <c r="F2372" s="6">
        <v>9943.6</v>
      </c>
      <c r="G2372" s="6">
        <v>9978.6</v>
      </c>
      <c r="H2372" s="6"/>
      <c r="I2372" s="6"/>
      <c r="J2372" s="6"/>
    </row>
    <row r="2373" spans="3:10" x14ac:dyDescent="0.25">
      <c r="C2373" s="7">
        <v>42563.666666666664</v>
      </c>
      <c r="D2373" s="8">
        <v>9979.1</v>
      </c>
      <c r="E2373" s="8">
        <v>9986</v>
      </c>
      <c r="F2373" s="8">
        <v>9954.2000000000007</v>
      </c>
      <c r="G2373" s="8">
        <v>9956.7999999999993</v>
      </c>
      <c r="H2373" s="8"/>
      <c r="I2373" s="8"/>
      <c r="J2373" s="8"/>
    </row>
    <row r="2374" spans="3:10" x14ac:dyDescent="0.25">
      <c r="C2374" s="5">
        <v>42563.708333333336</v>
      </c>
      <c r="D2374" s="6">
        <v>9958.2000000000007</v>
      </c>
      <c r="E2374" s="6">
        <v>9974.5</v>
      </c>
      <c r="F2374" s="6">
        <v>9944.2000000000007</v>
      </c>
      <c r="G2374" s="6">
        <v>9972.6</v>
      </c>
      <c r="H2374" s="6"/>
      <c r="I2374" s="6"/>
      <c r="J2374" s="6"/>
    </row>
    <row r="2375" spans="3:10" x14ac:dyDescent="0.25">
      <c r="C2375" s="7">
        <v>42563.75</v>
      </c>
      <c r="D2375" s="8">
        <v>9972.1</v>
      </c>
      <c r="E2375" s="8">
        <v>9976.5</v>
      </c>
      <c r="F2375" s="8">
        <v>9950.2999999999993</v>
      </c>
      <c r="G2375" s="8">
        <v>9962.2999999999993</v>
      </c>
      <c r="H2375" s="8"/>
      <c r="I2375" s="8"/>
      <c r="J2375" s="8"/>
    </row>
    <row r="2376" spans="3:10" x14ac:dyDescent="0.25">
      <c r="C2376" s="5">
        <v>42563.791666666664</v>
      </c>
      <c r="D2376" s="6">
        <v>9962</v>
      </c>
      <c r="E2376" s="6">
        <v>9979.1</v>
      </c>
      <c r="F2376" s="6">
        <v>9961.7999999999993</v>
      </c>
      <c r="G2376" s="6">
        <v>9971.5</v>
      </c>
      <c r="H2376" s="6"/>
      <c r="I2376" s="6"/>
      <c r="J2376" s="6"/>
    </row>
    <row r="2377" spans="3:10" x14ac:dyDescent="0.25">
      <c r="C2377" s="7">
        <v>42563.833333333336</v>
      </c>
      <c r="D2377" s="8">
        <v>9971.2000000000007</v>
      </c>
      <c r="E2377" s="8">
        <v>9979.7000000000007</v>
      </c>
      <c r="F2377" s="8">
        <v>9957.7000000000007</v>
      </c>
      <c r="G2377" s="8">
        <v>9959</v>
      </c>
      <c r="H2377" s="8"/>
      <c r="I2377" s="8"/>
      <c r="J2377" s="8"/>
    </row>
    <row r="2378" spans="3:10" x14ac:dyDescent="0.25">
      <c r="C2378" s="5">
        <v>42563.875</v>
      </c>
      <c r="D2378" s="6">
        <v>9959.2000000000007</v>
      </c>
      <c r="E2378" s="6">
        <v>9968.7000000000007</v>
      </c>
      <c r="F2378" s="6">
        <v>9956</v>
      </c>
      <c r="G2378" s="6">
        <v>9957.2000000000007</v>
      </c>
      <c r="H2378" s="6"/>
      <c r="I2378" s="6"/>
      <c r="J2378" s="6"/>
    </row>
    <row r="2379" spans="3:10" x14ac:dyDescent="0.25">
      <c r="C2379" s="7">
        <v>42563.916666666664</v>
      </c>
      <c r="D2379" s="8">
        <v>9957.5</v>
      </c>
      <c r="E2379" s="8">
        <v>9964.6</v>
      </c>
      <c r="F2379" s="8">
        <v>9945.7000000000007</v>
      </c>
      <c r="G2379" s="8">
        <v>9946.7000000000007</v>
      </c>
      <c r="H2379" s="8"/>
      <c r="I2379" s="8"/>
      <c r="J2379" s="8"/>
    </row>
    <row r="2380" spans="3:10" x14ac:dyDescent="0.25">
      <c r="C2380" s="5">
        <v>42564.375</v>
      </c>
      <c r="D2380" s="6">
        <v>9937.2999999999993</v>
      </c>
      <c r="E2380" s="6">
        <v>9959.6</v>
      </c>
      <c r="F2380" s="6">
        <v>9931.1</v>
      </c>
      <c r="G2380" s="6">
        <v>9944.1</v>
      </c>
      <c r="H2380" s="6"/>
      <c r="I2380" s="6"/>
      <c r="J2380" s="6"/>
    </row>
    <row r="2381" spans="3:10" x14ac:dyDescent="0.25">
      <c r="C2381" s="7">
        <v>42564.416666666664</v>
      </c>
      <c r="D2381" s="8">
        <v>9947.2999999999993</v>
      </c>
      <c r="E2381" s="8">
        <v>9985.4</v>
      </c>
      <c r="F2381" s="8">
        <v>9920.4</v>
      </c>
      <c r="G2381" s="8">
        <v>9936.4</v>
      </c>
      <c r="H2381" s="8"/>
      <c r="I2381" s="8"/>
      <c r="J2381" s="8"/>
    </row>
    <row r="2382" spans="3:10" x14ac:dyDescent="0.25">
      <c r="C2382" s="5">
        <v>42564.458333333336</v>
      </c>
      <c r="D2382" s="6">
        <v>9935.1</v>
      </c>
      <c r="E2382" s="6">
        <v>9953</v>
      </c>
      <c r="F2382" s="6">
        <v>9919.2000000000007</v>
      </c>
      <c r="G2382" s="6">
        <v>9951.7000000000007</v>
      </c>
      <c r="H2382" s="6"/>
      <c r="I2382" s="6"/>
      <c r="J2382" s="6"/>
    </row>
    <row r="2383" spans="3:10" x14ac:dyDescent="0.25">
      <c r="C2383" s="7">
        <v>42564.5</v>
      </c>
      <c r="D2383" s="8">
        <v>9951.9</v>
      </c>
      <c r="E2383" s="8">
        <v>9974.2999999999993</v>
      </c>
      <c r="F2383" s="8">
        <v>9936.2999999999993</v>
      </c>
      <c r="G2383" s="8">
        <v>9973.2999999999993</v>
      </c>
      <c r="H2383" s="8"/>
      <c r="I2383" s="8"/>
      <c r="J2383" s="8"/>
    </row>
    <row r="2384" spans="3:10" x14ac:dyDescent="0.25">
      <c r="C2384" s="5">
        <v>42564.541666666664</v>
      </c>
      <c r="D2384" s="6">
        <v>9975.1</v>
      </c>
      <c r="E2384" s="6">
        <v>10002.200000000001</v>
      </c>
      <c r="F2384" s="6">
        <v>9959.7000000000007</v>
      </c>
      <c r="G2384" s="6">
        <v>9991.1</v>
      </c>
      <c r="H2384" s="6"/>
      <c r="I2384" s="6"/>
      <c r="J2384" s="6"/>
    </row>
    <row r="2385" spans="3:10" x14ac:dyDescent="0.25">
      <c r="C2385" s="7">
        <v>42564.583333333336</v>
      </c>
      <c r="D2385" s="8">
        <v>9991.7999999999993</v>
      </c>
      <c r="E2385" s="8">
        <v>9995.2999999999993</v>
      </c>
      <c r="F2385" s="8">
        <v>9971.4</v>
      </c>
      <c r="G2385" s="8">
        <v>9981.1</v>
      </c>
      <c r="H2385" s="8"/>
      <c r="I2385" s="8"/>
      <c r="J2385" s="8"/>
    </row>
    <row r="2386" spans="3:10" x14ac:dyDescent="0.25">
      <c r="C2386" s="5">
        <v>42564.625</v>
      </c>
      <c r="D2386" s="6">
        <v>9980.9</v>
      </c>
      <c r="E2386" s="6">
        <v>9993</v>
      </c>
      <c r="F2386" s="6">
        <v>9975.2000000000007</v>
      </c>
      <c r="G2386" s="6">
        <v>9976.1</v>
      </c>
      <c r="H2386" s="6"/>
      <c r="I2386" s="6"/>
      <c r="J2386" s="6"/>
    </row>
    <row r="2387" spans="3:10" x14ac:dyDescent="0.25">
      <c r="C2387" s="7">
        <v>42564.666666666664</v>
      </c>
      <c r="D2387" s="8">
        <v>9976.9</v>
      </c>
      <c r="E2387" s="8">
        <v>9979.4</v>
      </c>
      <c r="F2387" s="8">
        <v>9938.7999999999993</v>
      </c>
      <c r="G2387" s="8">
        <v>9945.1</v>
      </c>
      <c r="H2387" s="8"/>
      <c r="I2387" s="8"/>
      <c r="J2387" s="8"/>
    </row>
    <row r="2388" spans="3:10" x14ac:dyDescent="0.25">
      <c r="C2388" s="5">
        <v>42564.708333333336</v>
      </c>
      <c r="D2388" s="6">
        <v>9944.7999999999993</v>
      </c>
      <c r="E2388" s="6">
        <v>9971.1</v>
      </c>
      <c r="F2388" s="6">
        <v>9940.2999999999993</v>
      </c>
      <c r="G2388" s="6">
        <v>9961.7999999999993</v>
      </c>
      <c r="H2388" s="6"/>
      <c r="I2388" s="6"/>
      <c r="J2388" s="6"/>
    </row>
    <row r="2389" spans="3:10" x14ac:dyDescent="0.25">
      <c r="C2389" s="7">
        <v>42564.75</v>
      </c>
      <c r="D2389" s="8">
        <v>9962</v>
      </c>
      <c r="E2389" s="8">
        <v>9962.7999999999993</v>
      </c>
      <c r="F2389" s="8">
        <v>9899.4</v>
      </c>
      <c r="G2389" s="8">
        <v>9912.9</v>
      </c>
      <c r="H2389" s="8"/>
      <c r="I2389" s="8"/>
      <c r="J2389" s="8"/>
    </row>
    <row r="2390" spans="3:10" x14ac:dyDescent="0.25">
      <c r="C2390" s="5">
        <v>42564.791666666664</v>
      </c>
      <c r="D2390" s="6">
        <v>9913.2000000000007</v>
      </c>
      <c r="E2390" s="6">
        <v>9923.1</v>
      </c>
      <c r="F2390" s="6">
        <v>9910.2000000000007</v>
      </c>
      <c r="G2390" s="6">
        <v>9920.9</v>
      </c>
      <c r="H2390" s="6"/>
      <c r="I2390" s="6"/>
      <c r="J2390" s="6"/>
    </row>
    <row r="2391" spans="3:10" x14ac:dyDescent="0.25">
      <c r="C2391" s="7">
        <v>42564.833333333336</v>
      </c>
      <c r="D2391" s="8">
        <v>9920.2000000000007</v>
      </c>
      <c r="E2391" s="8">
        <v>9929.4</v>
      </c>
      <c r="F2391" s="8">
        <v>9913.4</v>
      </c>
      <c r="G2391" s="8">
        <v>9918.7000000000007</v>
      </c>
      <c r="H2391" s="8"/>
      <c r="I2391" s="8"/>
      <c r="J2391" s="8"/>
    </row>
    <row r="2392" spans="3:10" x14ac:dyDescent="0.25">
      <c r="C2392" s="5">
        <v>42564.875</v>
      </c>
      <c r="D2392" s="6">
        <v>9918.4</v>
      </c>
      <c r="E2392" s="6">
        <v>9937.7000000000007</v>
      </c>
      <c r="F2392" s="6">
        <v>9916.7000000000007</v>
      </c>
      <c r="G2392" s="6">
        <v>9934.2000000000007</v>
      </c>
      <c r="H2392" s="6"/>
      <c r="I2392" s="6"/>
      <c r="J2392" s="6"/>
    </row>
    <row r="2393" spans="3:10" x14ac:dyDescent="0.25">
      <c r="C2393" s="7">
        <v>42564.916666666664</v>
      </c>
      <c r="D2393" s="8">
        <v>9933.2000000000007</v>
      </c>
      <c r="E2393" s="8">
        <v>9948.2000000000007</v>
      </c>
      <c r="F2393" s="8">
        <v>9925.9</v>
      </c>
      <c r="G2393" s="8">
        <v>9925.9</v>
      </c>
      <c r="H2393" s="8"/>
      <c r="I2393" s="8"/>
      <c r="J2393" s="8"/>
    </row>
    <row r="2394" spans="3:10" x14ac:dyDescent="0.25">
      <c r="C2394" s="5">
        <v>42565.375</v>
      </c>
      <c r="D2394" s="6">
        <v>9951.2999999999993</v>
      </c>
      <c r="E2394" s="6">
        <v>10074.5</v>
      </c>
      <c r="F2394" s="6">
        <v>9949.1</v>
      </c>
      <c r="G2394" s="6">
        <v>10051</v>
      </c>
      <c r="H2394" s="6"/>
      <c r="I2394" s="6"/>
      <c r="J2394" s="6"/>
    </row>
    <row r="2395" spans="3:10" x14ac:dyDescent="0.25">
      <c r="C2395" s="7">
        <v>42565.416666666664</v>
      </c>
      <c r="D2395" s="8">
        <v>10052.700000000001</v>
      </c>
      <c r="E2395" s="8">
        <v>10096.1</v>
      </c>
      <c r="F2395" s="8">
        <v>10038.6</v>
      </c>
      <c r="G2395" s="8">
        <v>10061.799999999999</v>
      </c>
      <c r="H2395" s="8"/>
      <c r="I2395" s="8"/>
      <c r="J2395" s="8"/>
    </row>
    <row r="2396" spans="3:10" x14ac:dyDescent="0.25">
      <c r="C2396" s="5">
        <v>42565.458333333336</v>
      </c>
      <c r="D2396" s="6">
        <v>10061.5</v>
      </c>
      <c r="E2396" s="6">
        <v>10085.5</v>
      </c>
      <c r="F2396" s="6">
        <v>10061.5</v>
      </c>
      <c r="G2396" s="6">
        <v>10068.9</v>
      </c>
      <c r="H2396" s="6"/>
      <c r="I2396" s="6"/>
      <c r="J2396" s="6"/>
    </row>
    <row r="2397" spans="3:10" x14ac:dyDescent="0.25">
      <c r="C2397" s="7">
        <v>42565.5</v>
      </c>
      <c r="D2397" s="8">
        <v>10069.1</v>
      </c>
      <c r="E2397" s="8">
        <v>10083.5</v>
      </c>
      <c r="F2397" s="8">
        <v>10052.4</v>
      </c>
      <c r="G2397" s="8">
        <v>10083.5</v>
      </c>
      <c r="H2397" s="8"/>
      <c r="I2397" s="8"/>
      <c r="J2397" s="8"/>
    </row>
    <row r="2398" spans="3:10" x14ac:dyDescent="0.25">
      <c r="C2398" s="5">
        <v>42565.541666666664</v>
      </c>
      <c r="D2398" s="6">
        <v>10084</v>
      </c>
      <c r="E2398" s="6">
        <v>10085.799999999999</v>
      </c>
      <c r="F2398" s="6">
        <v>10063</v>
      </c>
      <c r="G2398" s="6">
        <v>10068.9</v>
      </c>
      <c r="H2398" s="6"/>
      <c r="I2398" s="6"/>
      <c r="J2398" s="6"/>
    </row>
    <row r="2399" spans="3:10" x14ac:dyDescent="0.25">
      <c r="C2399" s="7">
        <v>42565.583333333336</v>
      </c>
      <c r="D2399" s="8">
        <v>10067.9</v>
      </c>
      <c r="E2399" s="8">
        <v>10067.9</v>
      </c>
      <c r="F2399" s="8">
        <v>9962.5</v>
      </c>
      <c r="G2399" s="8">
        <v>10057.4</v>
      </c>
      <c r="H2399" s="8"/>
      <c r="I2399" s="8"/>
      <c r="J2399" s="8"/>
    </row>
    <row r="2400" spans="3:10" x14ac:dyDescent="0.25">
      <c r="C2400" s="5">
        <v>42565.625</v>
      </c>
      <c r="D2400" s="6">
        <v>10056.6</v>
      </c>
      <c r="E2400" s="6">
        <v>10091</v>
      </c>
      <c r="F2400" s="6">
        <v>10051.9</v>
      </c>
      <c r="G2400" s="6">
        <v>10082.799999999999</v>
      </c>
      <c r="H2400" s="6"/>
      <c r="I2400" s="6"/>
      <c r="J2400" s="6"/>
    </row>
    <row r="2401" spans="3:10" x14ac:dyDescent="0.25">
      <c r="C2401" s="7">
        <v>42565.666666666664</v>
      </c>
      <c r="D2401" s="8">
        <v>10083</v>
      </c>
      <c r="E2401" s="8">
        <v>10092.700000000001</v>
      </c>
      <c r="F2401" s="8">
        <v>10062.4</v>
      </c>
      <c r="G2401" s="8">
        <v>10089</v>
      </c>
      <c r="H2401" s="8"/>
      <c r="I2401" s="8"/>
      <c r="J2401" s="8"/>
    </row>
    <row r="2402" spans="3:10" x14ac:dyDescent="0.25">
      <c r="C2402" s="5">
        <v>42565.708333333336</v>
      </c>
      <c r="D2402" s="6">
        <v>10089.200000000001</v>
      </c>
      <c r="E2402" s="6">
        <v>10110.799999999999</v>
      </c>
      <c r="F2402" s="6">
        <v>10070.700000000001</v>
      </c>
      <c r="G2402" s="6">
        <v>10075.6</v>
      </c>
      <c r="H2402" s="6"/>
      <c r="I2402" s="6"/>
      <c r="J2402" s="6"/>
    </row>
    <row r="2403" spans="3:10" x14ac:dyDescent="0.25">
      <c r="C2403" s="7">
        <v>42565.75</v>
      </c>
      <c r="D2403" s="8">
        <v>10076.1</v>
      </c>
      <c r="E2403" s="8">
        <v>10087.5</v>
      </c>
      <c r="F2403" s="8">
        <v>10059.200000000001</v>
      </c>
      <c r="G2403" s="8">
        <v>10059.700000000001</v>
      </c>
      <c r="H2403" s="8"/>
      <c r="I2403" s="8"/>
      <c r="J2403" s="8"/>
    </row>
    <row r="2404" spans="3:10" x14ac:dyDescent="0.25">
      <c r="C2404" s="5">
        <v>42565.791666666664</v>
      </c>
      <c r="D2404" s="6">
        <v>10060</v>
      </c>
      <c r="E2404" s="6">
        <v>10072.799999999999</v>
      </c>
      <c r="F2404" s="6">
        <v>10053.299999999999</v>
      </c>
      <c r="G2404" s="6">
        <v>10064.4</v>
      </c>
      <c r="H2404" s="6"/>
      <c r="I2404" s="6"/>
      <c r="J2404" s="6"/>
    </row>
    <row r="2405" spans="3:10" x14ac:dyDescent="0.25">
      <c r="C2405" s="7">
        <v>42565.833333333336</v>
      </c>
      <c r="D2405" s="8">
        <v>10063.9</v>
      </c>
      <c r="E2405" s="8">
        <v>10063.9</v>
      </c>
      <c r="F2405" s="8">
        <v>10044.6</v>
      </c>
      <c r="G2405" s="8">
        <v>10053.1</v>
      </c>
      <c r="H2405" s="8"/>
      <c r="I2405" s="8"/>
      <c r="J2405" s="8"/>
    </row>
    <row r="2406" spans="3:10" x14ac:dyDescent="0.25">
      <c r="C2406" s="5">
        <v>42565.875</v>
      </c>
      <c r="D2406" s="6">
        <v>10052.9</v>
      </c>
      <c r="E2406" s="6">
        <v>10070</v>
      </c>
      <c r="F2406" s="6">
        <v>10049.799999999999</v>
      </c>
      <c r="G2406" s="6">
        <v>10067.4</v>
      </c>
      <c r="H2406" s="6"/>
      <c r="I2406" s="6"/>
      <c r="J2406" s="6"/>
    </row>
    <row r="2407" spans="3:10" x14ac:dyDescent="0.25">
      <c r="C2407" s="7">
        <v>42565.916666666664</v>
      </c>
      <c r="D2407" s="8">
        <v>10067.6</v>
      </c>
      <c r="E2407" s="8">
        <v>10076.4</v>
      </c>
      <c r="F2407" s="8">
        <v>10054.1</v>
      </c>
      <c r="G2407" s="8">
        <v>10059.299999999999</v>
      </c>
      <c r="H2407" s="8"/>
      <c r="I2407" s="8"/>
      <c r="J2407" s="8"/>
    </row>
    <row r="2408" spans="3:10" x14ac:dyDescent="0.25">
      <c r="C2408" s="5">
        <v>42566.375</v>
      </c>
      <c r="D2408" s="6">
        <v>10040</v>
      </c>
      <c r="E2408" s="6">
        <v>10051.6</v>
      </c>
      <c r="F2408" s="6">
        <v>10017.9</v>
      </c>
      <c r="G2408" s="6">
        <v>10032.700000000001</v>
      </c>
      <c r="H2408" s="6"/>
      <c r="I2408" s="6"/>
      <c r="J2408" s="6"/>
    </row>
    <row r="2409" spans="3:10" x14ac:dyDescent="0.25">
      <c r="C2409" s="7">
        <v>42566.416666666664</v>
      </c>
      <c r="D2409" s="8">
        <v>10034.700000000001</v>
      </c>
      <c r="E2409" s="8">
        <v>10084.799999999999</v>
      </c>
      <c r="F2409" s="8">
        <v>10012.299999999999</v>
      </c>
      <c r="G2409" s="8">
        <v>10070.200000000001</v>
      </c>
      <c r="H2409" s="8"/>
      <c r="I2409" s="8"/>
      <c r="J2409" s="8"/>
    </row>
    <row r="2410" spans="3:10" x14ac:dyDescent="0.25">
      <c r="C2410" s="5">
        <v>42566.458333333336</v>
      </c>
      <c r="D2410" s="6">
        <v>10070.4</v>
      </c>
      <c r="E2410" s="6">
        <v>10100.700000000001</v>
      </c>
      <c r="F2410" s="6">
        <v>10023.799999999999</v>
      </c>
      <c r="G2410" s="6">
        <v>10033.299999999999</v>
      </c>
      <c r="H2410" s="6"/>
      <c r="I2410" s="6"/>
      <c r="J2410" s="6"/>
    </row>
    <row r="2411" spans="3:10" x14ac:dyDescent="0.25">
      <c r="C2411" s="7">
        <v>42566.5</v>
      </c>
      <c r="D2411" s="8">
        <v>10033.6</v>
      </c>
      <c r="E2411" s="8">
        <v>10043.700000000001</v>
      </c>
      <c r="F2411" s="8">
        <v>9994.9</v>
      </c>
      <c r="G2411" s="8">
        <v>10024.6</v>
      </c>
      <c r="H2411" s="8"/>
      <c r="I2411" s="8"/>
      <c r="J2411" s="8"/>
    </row>
    <row r="2412" spans="3:10" x14ac:dyDescent="0.25">
      <c r="C2412" s="5">
        <v>42566.541666666664</v>
      </c>
      <c r="D2412" s="6">
        <v>10023.9</v>
      </c>
      <c r="E2412" s="6">
        <v>10037.299999999999</v>
      </c>
      <c r="F2412" s="6">
        <v>9984.1</v>
      </c>
      <c r="G2412" s="6">
        <v>9986.7000000000007</v>
      </c>
      <c r="H2412" s="6"/>
      <c r="I2412" s="6"/>
      <c r="J2412" s="6"/>
    </row>
    <row r="2413" spans="3:10" x14ac:dyDescent="0.25">
      <c r="C2413" s="7">
        <v>42566.583333333336</v>
      </c>
      <c r="D2413" s="8">
        <v>9987.4</v>
      </c>
      <c r="E2413" s="8">
        <v>10064.4</v>
      </c>
      <c r="F2413" s="8">
        <v>9973.4</v>
      </c>
      <c r="G2413" s="8">
        <v>10056.700000000001</v>
      </c>
      <c r="H2413" s="8"/>
      <c r="I2413" s="8"/>
      <c r="J2413" s="8"/>
    </row>
    <row r="2414" spans="3:10" x14ac:dyDescent="0.25">
      <c r="C2414" s="5">
        <v>42566.625</v>
      </c>
      <c r="D2414" s="6">
        <v>10057.200000000001</v>
      </c>
      <c r="E2414" s="6">
        <v>10065.9</v>
      </c>
      <c r="F2414" s="6">
        <v>10034.9</v>
      </c>
      <c r="G2414" s="6">
        <v>10039.9</v>
      </c>
      <c r="H2414" s="6"/>
      <c r="I2414" s="6"/>
      <c r="J2414" s="6"/>
    </row>
    <row r="2415" spans="3:10" x14ac:dyDescent="0.25">
      <c r="C2415" s="7">
        <v>42566.666666666664</v>
      </c>
      <c r="D2415" s="8">
        <v>10040.200000000001</v>
      </c>
      <c r="E2415" s="8">
        <v>10063.6</v>
      </c>
      <c r="F2415" s="8">
        <v>10031</v>
      </c>
      <c r="G2415" s="8">
        <v>10045.799999999999</v>
      </c>
      <c r="H2415" s="8"/>
      <c r="I2415" s="8"/>
      <c r="J2415" s="8"/>
    </row>
    <row r="2416" spans="3:10" x14ac:dyDescent="0.25">
      <c r="C2416" s="5">
        <v>42566.708333333336</v>
      </c>
      <c r="D2416" s="6">
        <v>10041.799999999999</v>
      </c>
      <c r="E2416" s="6">
        <v>10071</v>
      </c>
      <c r="F2416" s="6">
        <v>10032.6</v>
      </c>
      <c r="G2416" s="6">
        <v>10061.799999999999</v>
      </c>
      <c r="H2416" s="6"/>
      <c r="I2416" s="6"/>
      <c r="J2416" s="6"/>
    </row>
    <row r="2417" spans="3:10" x14ac:dyDescent="0.25">
      <c r="C2417" s="7">
        <v>42566.75</v>
      </c>
      <c r="D2417" s="8">
        <v>10061.299999999999</v>
      </c>
      <c r="E2417" s="8">
        <v>10071.9</v>
      </c>
      <c r="F2417" s="8">
        <v>10038.9</v>
      </c>
      <c r="G2417" s="8">
        <v>10046.299999999999</v>
      </c>
      <c r="H2417" s="8"/>
      <c r="I2417" s="8"/>
      <c r="J2417" s="8"/>
    </row>
    <row r="2418" spans="3:10" x14ac:dyDescent="0.25">
      <c r="C2418" s="5">
        <v>42566.791666666664</v>
      </c>
      <c r="D2418" s="6">
        <v>10046</v>
      </c>
      <c r="E2418" s="6">
        <v>10055.6</v>
      </c>
      <c r="F2418" s="6">
        <v>10042.4</v>
      </c>
      <c r="G2418" s="6">
        <v>10051.9</v>
      </c>
      <c r="H2418" s="6"/>
      <c r="I2418" s="6"/>
      <c r="J2418" s="6"/>
    </row>
    <row r="2419" spans="3:10" x14ac:dyDescent="0.25">
      <c r="C2419" s="7">
        <v>42566.833333333336</v>
      </c>
      <c r="D2419" s="8">
        <v>10051.700000000001</v>
      </c>
      <c r="E2419" s="8">
        <v>10063.4</v>
      </c>
      <c r="F2419" s="8">
        <v>10050.9</v>
      </c>
      <c r="G2419" s="8">
        <v>10054.9</v>
      </c>
      <c r="H2419" s="8"/>
      <c r="I2419" s="8"/>
      <c r="J2419" s="8"/>
    </row>
    <row r="2420" spans="3:10" x14ac:dyDescent="0.25">
      <c r="C2420" s="5">
        <v>42566.875</v>
      </c>
      <c r="D2420" s="6">
        <v>10055.4</v>
      </c>
      <c r="E2420" s="6">
        <v>10065.5</v>
      </c>
      <c r="F2420" s="6">
        <v>10054.9</v>
      </c>
      <c r="G2420" s="6">
        <v>10063.200000000001</v>
      </c>
      <c r="H2420" s="6"/>
      <c r="I2420" s="6"/>
      <c r="J2420" s="6"/>
    </row>
    <row r="2421" spans="3:10" x14ac:dyDescent="0.25">
      <c r="C2421" s="7">
        <v>42566.916666666664</v>
      </c>
      <c r="D2421" s="8">
        <v>10062.9</v>
      </c>
      <c r="E2421" s="8">
        <v>10074.200000000001</v>
      </c>
      <c r="F2421" s="8">
        <v>10055.200000000001</v>
      </c>
      <c r="G2421" s="8">
        <v>10063.200000000001</v>
      </c>
      <c r="H2421" s="8"/>
      <c r="I2421" s="8"/>
      <c r="J2421" s="8"/>
    </row>
    <row r="2422" spans="3:10" x14ac:dyDescent="0.25">
      <c r="C2422" s="5">
        <v>42569.375</v>
      </c>
      <c r="D2422" s="6">
        <v>10091.9</v>
      </c>
      <c r="E2422" s="6">
        <v>10116.6</v>
      </c>
      <c r="F2422" s="6">
        <v>10077.799999999999</v>
      </c>
      <c r="G2422" s="6">
        <v>10082.6</v>
      </c>
      <c r="H2422" s="6"/>
      <c r="I2422" s="6"/>
      <c r="J2422" s="6"/>
    </row>
    <row r="2423" spans="3:10" x14ac:dyDescent="0.25">
      <c r="C2423" s="7">
        <v>42569.416666666664</v>
      </c>
      <c r="D2423" s="8">
        <v>10081.6</v>
      </c>
      <c r="E2423" s="8">
        <v>10162</v>
      </c>
      <c r="F2423" s="8">
        <v>10065.799999999999</v>
      </c>
      <c r="G2423" s="8">
        <v>10107.700000000001</v>
      </c>
      <c r="H2423" s="8"/>
      <c r="I2423" s="8"/>
      <c r="J2423" s="8"/>
    </row>
    <row r="2424" spans="3:10" x14ac:dyDescent="0.25">
      <c r="C2424" s="5">
        <v>42569.458333333336</v>
      </c>
      <c r="D2424" s="6">
        <v>10108.799999999999</v>
      </c>
      <c r="E2424" s="6">
        <v>10110</v>
      </c>
      <c r="F2424" s="6">
        <v>10042.5</v>
      </c>
      <c r="G2424" s="6">
        <v>10073.5</v>
      </c>
      <c r="H2424" s="6"/>
      <c r="I2424" s="6"/>
      <c r="J2424" s="6"/>
    </row>
    <row r="2425" spans="3:10" x14ac:dyDescent="0.25">
      <c r="C2425" s="7">
        <v>42569.5</v>
      </c>
      <c r="D2425" s="8">
        <v>10074</v>
      </c>
      <c r="E2425" s="8">
        <v>10084.4</v>
      </c>
      <c r="F2425" s="8">
        <v>10033.1</v>
      </c>
      <c r="G2425" s="8">
        <v>10052.5</v>
      </c>
      <c r="H2425" s="8"/>
      <c r="I2425" s="8"/>
      <c r="J2425" s="8"/>
    </row>
    <row r="2426" spans="3:10" x14ac:dyDescent="0.25">
      <c r="C2426" s="5">
        <v>42569.541666666664</v>
      </c>
      <c r="D2426" s="6">
        <v>10053.200000000001</v>
      </c>
      <c r="E2426" s="6">
        <v>10073</v>
      </c>
      <c r="F2426" s="6">
        <v>10042.799999999999</v>
      </c>
      <c r="G2426" s="6">
        <v>10061.299999999999</v>
      </c>
      <c r="H2426" s="6"/>
      <c r="I2426" s="6"/>
      <c r="J2426" s="6"/>
    </row>
    <row r="2427" spans="3:10" x14ac:dyDescent="0.25">
      <c r="C2427" s="7">
        <v>42569.583333333336</v>
      </c>
      <c r="D2427" s="8">
        <v>10061.5</v>
      </c>
      <c r="E2427" s="8">
        <v>10079.299999999999</v>
      </c>
      <c r="F2427" s="8">
        <v>10051.4</v>
      </c>
      <c r="G2427" s="8">
        <v>10073.700000000001</v>
      </c>
      <c r="H2427" s="8"/>
      <c r="I2427" s="8"/>
      <c r="J2427" s="8"/>
    </row>
    <row r="2428" spans="3:10" x14ac:dyDescent="0.25">
      <c r="C2428" s="5">
        <v>42569.625</v>
      </c>
      <c r="D2428" s="6">
        <v>10074</v>
      </c>
      <c r="E2428" s="6">
        <v>10075.1</v>
      </c>
      <c r="F2428" s="6">
        <v>10029.799999999999</v>
      </c>
      <c r="G2428" s="6">
        <v>10031.6</v>
      </c>
      <c r="H2428" s="6"/>
      <c r="I2428" s="6"/>
      <c r="J2428" s="6"/>
    </row>
    <row r="2429" spans="3:10" x14ac:dyDescent="0.25">
      <c r="C2429" s="7">
        <v>42569.666666666664</v>
      </c>
      <c r="D2429" s="8">
        <v>10032.299999999999</v>
      </c>
      <c r="E2429" s="8">
        <v>10049.1</v>
      </c>
      <c r="F2429" s="8">
        <v>10011.1</v>
      </c>
      <c r="G2429" s="8">
        <v>10021.1</v>
      </c>
      <c r="H2429" s="8"/>
      <c r="I2429" s="8"/>
      <c r="J2429" s="8"/>
    </row>
    <row r="2430" spans="3:10" x14ac:dyDescent="0.25">
      <c r="C2430" s="5">
        <v>42569.708333333336</v>
      </c>
      <c r="D2430" s="6">
        <v>10021.4</v>
      </c>
      <c r="E2430" s="6">
        <v>10098</v>
      </c>
      <c r="F2430" s="6">
        <v>10018.9</v>
      </c>
      <c r="G2430" s="6">
        <v>10092.799999999999</v>
      </c>
      <c r="H2430" s="6"/>
      <c r="I2430" s="6"/>
      <c r="J2430" s="6"/>
    </row>
    <row r="2431" spans="3:10" x14ac:dyDescent="0.25">
      <c r="C2431" s="7">
        <v>42569.75</v>
      </c>
      <c r="D2431" s="8">
        <v>10093.299999999999</v>
      </c>
      <c r="E2431" s="8">
        <v>10101.9</v>
      </c>
      <c r="F2431" s="8">
        <v>10061.9</v>
      </c>
      <c r="G2431" s="8">
        <v>10073.5</v>
      </c>
      <c r="H2431" s="8"/>
      <c r="I2431" s="8"/>
      <c r="J2431" s="8"/>
    </row>
    <row r="2432" spans="3:10" x14ac:dyDescent="0.25">
      <c r="C2432" s="5">
        <v>42569.791666666664</v>
      </c>
      <c r="D2432" s="6">
        <v>10073.799999999999</v>
      </c>
      <c r="E2432" s="6">
        <v>10077.5</v>
      </c>
      <c r="F2432" s="6">
        <v>10058.200000000001</v>
      </c>
      <c r="G2432" s="6">
        <v>10062.5</v>
      </c>
      <c r="H2432" s="6"/>
      <c r="I2432" s="6"/>
      <c r="J2432" s="6"/>
    </row>
    <row r="2433" spans="3:10" x14ac:dyDescent="0.25">
      <c r="C2433" s="7">
        <v>42569.833333333336</v>
      </c>
      <c r="D2433" s="8">
        <v>10062</v>
      </c>
      <c r="E2433" s="8">
        <v>10067</v>
      </c>
      <c r="F2433" s="8">
        <v>10051.799999999999</v>
      </c>
      <c r="G2433" s="8">
        <v>10060.5</v>
      </c>
      <c r="H2433" s="8"/>
      <c r="I2433" s="8"/>
      <c r="J2433" s="8"/>
    </row>
    <row r="2434" spans="3:10" x14ac:dyDescent="0.25">
      <c r="C2434" s="5">
        <v>42569.875</v>
      </c>
      <c r="D2434" s="6">
        <v>10060</v>
      </c>
      <c r="E2434" s="6">
        <v>10061.299999999999</v>
      </c>
      <c r="F2434" s="6">
        <v>10050.799999999999</v>
      </c>
      <c r="G2434" s="6">
        <v>10055.5</v>
      </c>
      <c r="H2434" s="6"/>
      <c r="I2434" s="6"/>
      <c r="J2434" s="6"/>
    </row>
    <row r="2435" spans="3:10" x14ac:dyDescent="0.25">
      <c r="C2435" s="7">
        <v>42569.916666666664</v>
      </c>
      <c r="D2435" s="8">
        <v>10055.299999999999</v>
      </c>
      <c r="E2435" s="8">
        <v>10065.299999999999</v>
      </c>
      <c r="F2435" s="8">
        <v>10045.200000000001</v>
      </c>
      <c r="G2435" s="8">
        <v>10054.799999999999</v>
      </c>
      <c r="H2435" s="8"/>
      <c r="I2435" s="8"/>
      <c r="J2435" s="8"/>
    </row>
    <row r="2436" spans="3:10" x14ac:dyDescent="0.25">
      <c r="C2436" s="5">
        <v>42570.375</v>
      </c>
      <c r="D2436" s="6">
        <v>10028.700000000001</v>
      </c>
      <c r="E2436" s="6">
        <v>10039.299999999999</v>
      </c>
      <c r="F2436" s="6">
        <v>10017.299999999999</v>
      </c>
      <c r="G2436" s="6">
        <v>10030.799999999999</v>
      </c>
      <c r="H2436" s="6"/>
      <c r="I2436" s="6"/>
      <c r="J2436" s="6"/>
    </row>
    <row r="2437" spans="3:10" x14ac:dyDescent="0.25">
      <c r="C2437" s="7">
        <v>42570.416666666664</v>
      </c>
      <c r="D2437" s="8">
        <v>10034.299999999999</v>
      </c>
      <c r="E2437" s="8">
        <v>10051.6</v>
      </c>
      <c r="F2437" s="8">
        <v>9948.6</v>
      </c>
      <c r="G2437" s="8">
        <v>9953.9</v>
      </c>
      <c r="H2437" s="8"/>
      <c r="I2437" s="8"/>
      <c r="J2437" s="8"/>
    </row>
    <row r="2438" spans="3:10" x14ac:dyDescent="0.25">
      <c r="C2438" s="5">
        <v>42570.458333333336</v>
      </c>
      <c r="D2438" s="6">
        <v>9954.6</v>
      </c>
      <c r="E2438" s="6">
        <v>9962.5</v>
      </c>
      <c r="F2438" s="6">
        <v>9920.6</v>
      </c>
      <c r="G2438" s="6">
        <v>9930.7000000000007</v>
      </c>
      <c r="H2438" s="6"/>
      <c r="I2438" s="6"/>
      <c r="J2438" s="6"/>
    </row>
    <row r="2439" spans="3:10" x14ac:dyDescent="0.25">
      <c r="C2439" s="7">
        <v>42570.5</v>
      </c>
      <c r="D2439" s="8">
        <v>9929.9</v>
      </c>
      <c r="E2439" s="8">
        <v>9955.4</v>
      </c>
      <c r="F2439" s="8">
        <v>9922.4</v>
      </c>
      <c r="G2439" s="8">
        <v>9931.7000000000007</v>
      </c>
      <c r="H2439" s="8"/>
      <c r="I2439" s="8"/>
      <c r="J2439" s="8"/>
    </row>
    <row r="2440" spans="3:10" x14ac:dyDescent="0.25">
      <c r="C2440" s="5">
        <v>42570.541666666664</v>
      </c>
      <c r="D2440" s="6">
        <v>9931</v>
      </c>
      <c r="E2440" s="6">
        <v>9954</v>
      </c>
      <c r="F2440" s="6">
        <v>9922.2999999999993</v>
      </c>
      <c r="G2440" s="6">
        <v>9949.7999999999993</v>
      </c>
      <c r="H2440" s="6"/>
      <c r="I2440" s="6"/>
      <c r="J2440" s="6"/>
    </row>
    <row r="2441" spans="3:10" x14ac:dyDescent="0.25">
      <c r="C2441" s="7">
        <v>42570.583333333336</v>
      </c>
      <c r="D2441" s="8">
        <v>9950.2999999999993</v>
      </c>
      <c r="E2441" s="8">
        <v>9967.9</v>
      </c>
      <c r="F2441" s="8">
        <v>9933.5</v>
      </c>
      <c r="G2441" s="8">
        <v>9954.7999999999993</v>
      </c>
      <c r="H2441" s="8"/>
      <c r="I2441" s="8"/>
      <c r="J2441" s="8"/>
    </row>
    <row r="2442" spans="3:10" x14ac:dyDescent="0.25">
      <c r="C2442" s="5">
        <v>42570.625</v>
      </c>
      <c r="D2442" s="6">
        <v>9955.1</v>
      </c>
      <c r="E2442" s="6">
        <v>9975.1</v>
      </c>
      <c r="F2442" s="6">
        <v>9950.6</v>
      </c>
      <c r="G2442" s="6">
        <v>9969.2999999999993</v>
      </c>
      <c r="H2442" s="6"/>
      <c r="I2442" s="6"/>
      <c r="J2442" s="6"/>
    </row>
    <row r="2443" spans="3:10" x14ac:dyDescent="0.25">
      <c r="C2443" s="7">
        <v>42570.666666666664</v>
      </c>
      <c r="D2443" s="8">
        <v>9970.2999999999993</v>
      </c>
      <c r="E2443" s="8">
        <v>9986.7000000000007</v>
      </c>
      <c r="F2443" s="8">
        <v>9960.2000000000007</v>
      </c>
      <c r="G2443" s="8">
        <v>9973.4</v>
      </c>
      <c r="H2443" s="8"/>
      <c r="I2443" s="8"/>
      <c r="J2443" s="8"/>
    </row>
    <row r="2444" spans="3:10" x14ac:dyDescent="0.25">
      <c r="C2444" s="5">
        <v>42570.708333333336</v>
      </c>
      <c r="D2444" s="6">
        <v>9973.2999999999993</v>
      </c>
      <c r="E2444" s="6">
        <v>9992.9</v>
      </c>
      <c r="F2444" s="6">
        <v>9963.7000000000007</v>
      </c>
      <c r="G2444" s="6">
        <v>9976.4</v>
      </c>
      <c r="H2444" s="6"/>
      <c r="I2444" s="6"/>
      <c r="J2444" s="6"/>
    </row>
    <row r="2445" spans="3:10" x14ac:dyDescent="0.25">
      <c r="C2445" s="7">
        <v>42570.75</v>
      </c>
      <c r="D2445" s="8">
        <v>9976.1</v>
      </c>
      <c r="E2445" s="8">
        <v>9994.4</v>
      </c>
      <c r="F2445" s="8">
        <v>9953.6</v>
      </c>
      <c r="G2445" s="8">
        <v>9959.6</v>
      </c>
      <c r="H2445" s="8"/>
      <c r="I2445" s="8"/>
      <c r="J2445" s="8"/>
    </row>
    <row r="2446" spans="3:10" x14ac:dyDescent="0.25">
      <c r="C2446" s="5">
        <v>42570.791666666664</v>
      </c>
      <c r="D2446" s="6">
        <v>9959.4</v>
      </c>
      <c r="E2446" s="6">
        <v>9969.7000000000007</v>
      </c>
      <c r="F2446" s="6">
        <v>9955.7999999999993</v>
      </c>
      <c r="G2446" s="6">
        <v>9967.2000000000007</v>
      </c>
      <c r="H2446" s="6"/>
      <c r="I2446" s="6"/>
      <c r="J2446" s="6"/>
    </row>
    <row r="2447" spans="3:10" x14ac:dyDescent="0.25">
      <c r="C2447" s="7">
        <v>42570.833333333336</v>
      </c>
      <c r="D2447" s="8">
        <v>9966.9</v>
      </c>
      <c r="E2447" s="8">
        <v>9969.2000000000007</v>
      </c>
      <c r="F2447" s="8">
        <v>9957.2999999999993</v>
      </c>
      <c r="G2447" s="8">
        <v>9957.7000000000007</v>
      </c>
      <c r="H2447" s="8"/>
      <c r="I2447" s="8"/>
      <c r="J2447" s="8"/>
    </row>
    <row r="2448" spans="3:10" x14ac:dyDescent="0.25">
      <c r="C2448" s="5">
        <v>42570.875</v>
      </c>
      <c r="D2448" s="6">
        <v>9957.4</v>
      </c>
      <c r="E2448" s="6">
        <v>9974.4</v>
      </c>
      <c r="F2448" s="6">
        <v>9957.4</v>
      </c>
      <c r="G2448" s="6">
        <v>9967.9</v>
      </c>
      <c r="H2448" s="6"/>
      <c r="I2448" s="6"/>
      <c r="J2448" s="6"/>
    </row>
    <row r="2449" spans="3:10" x14ac:dyDescent="0.25">
      <c r="C2449" s="7">
        <v>42570.916666666664</v>
      </c>
      <c r="D2449" s="8">
        <v>9968.2000000000007</v>
      </c>
      <c r="E2449" s="8">
        <v>9985.7000000000007</v>
      </c>
      <c r="F2449" s="8">
        <v>9965.4</v>
      </c>
      <c r="G2449" s="8">
        <v>9983.4</v>
      </c>
      <c r="H2449" s="8"/>
      <c r="I2449" s="8"/>
      <c r="J2449" s="8"/>
    </row>
    <row r="2450" spans="3:10" x14ac:dyDescent="0.25">
      <c r="C2450" s="5">
        <v>42571.375</v>
      </c>
      <c r="D2450" s="6">
        <v>10001.9</v>
      </c>
      <c r="E2450" s="6">
        <v>10048.6</v>
      </c>
      <c r="F2450" s="6">
        <v>9998.6</v>
      </c>
      <c r="G2450" s="6">
        <v>10042.6</v>
      </c>
      <c r="H2450" s="6"/>
      <c r="I2450" s="6"/>
      <c r="J2450" s="6"/>
    </row>
    <row r="2451" spans="3:10" x14ac:dyDescent="0.25">
      <c r="C2451" s="7">
        <v>42571.416666666664</v>
      </c>
      <c r="D2451" s="8">
        <v>10042.1</v>
      </c>
      <c r="E2451" s="8">
        <v>10059.799999999999</v>
      </c>
      <c r="F2451" s="8">
        <v>9987.7999999999993</v>
      </c>
      <c r="G2451" s="8">
        <v>10053.4</v>
      </c>
      <c r="H2451" s="8"/>
      <c r="I2451" s="8"/>
      <c r="J2451" s="8"/>
    </row>
    <row r="2452" spans="3:10" x14ac:dyDescent="0.25">
      <c r="C2452" s="5">
        <v>42571.458333333336</v>
      </c>
      <c r="D2452" s="6">
        <v>10053.700000000001</v>
      </c>
      <c r="E2452" s="6">
        <v>10082.700000000001</v>
      </c>
      <c r="F2452" s="6">
        <v>10034.299999999999</v>
      </c>
      <c r="G2452" s="6">
        <v>10064.6</v>
      </c>
      <c r="H2452" s="6"/>
      <c r="I2452" s="6"/>
      <c r="J2452" s="6"/>
    </row>
    <row r="2453" spans="3:10" x14ac:dyDescent="0.25">
      <c r="C2453" s="7">
        <v>42571.5</v>
      </c>
      <c r="D2453" s="8">
        <v>10065.1</v>
      </c>
      <c r="E2453" s="8">
        <v>10136.200000000001</v>
      </c>
      <c r="F2453" s="8">
        <v>10065.1</v>
      </c>
      <c r="G2453" s="8">
        <v>10113.1</v>
      </c>
      <c r="H2453" s="8"/>
      <c r="I2453" s="8"/>
      <c r="J2453" s="8"/>
    </row>
    <row r="2454" spans="3:10" x14ac:dyDescent="0.25">
      <c r="C2454" s="5">
        <v>42571.541666666664</v>
      </c>
      <c r="D2454" s="6">
        <v>10112.9</v>
      </c>
      <c r="E2454" s="6">
        <v>10125.700000000001</v>
      </c>
      <c r="F2454" s="6">
        <v>10112.9</v>
      </c>
      <c r="G2454" s="6">
        <v>10122.6</v>
      </c>
      <c r="H2454" s="6"/>
      <c r="I2454" s="6"/>
      <c r="J2454" s="6"/>
    </row>
    <row r="2455" spans="3:10" x14ac:dyDescent="0.25">
      <c r="C2455" s="7">
        <v>42571.583333333336</v>
      </c>
      <c r="D2455" s="8">
        <v>10121.799999999999</v>
      </c>
      <c r="E2455" s="8">
        <v>10127.299999999999</v>
      </c>
      <c r="F2455" s="8">
        <v>10099.799999999999</v>
      </c>
      <c r="G2455" s="8">
        <v>10114.799999999999</v>
      </c>
      <c r="H2455" s="8"/>
      <c r="I2455" s="8"/>
      <c r="J2455" s="8"/>
    </row>
    <row r="2456" spans="3:10" x14ac:dyDescent="0.25">
      <c r="C2456" s="5">
        <v>42571.625</v>
      </c>
      <c r="D2456" s="6">
        <v>10114.299999999999</v>
      </c>
      <c r="E2456" s="6">
        <v>10125.200000000001</v>
      </c>
      <c r="F2456" s="6">
        <v>10100.6</v>
      </c>
      <c r="G2456" s="6">
        <v>10122.1</v>
      </c>
      <c r="H2456" s="6"/>
      <c r="I2456" s="6"/>
      <c r="J2456" s="6"/>
    </row>
    <row r="2457" spans="3:10" x14ac:dyDescent="0.25">
      <c r="C2457" s="7">
        <v>42571.666666666664</v>
      </c>
      <c r="D2457" s="8">
        <v>10121.799999999999</v>
      </c>
      <c r="E2457" s="8">
        <v>10132.700000000001</v>
      </c>
      <c r="F2457" s="8">
        <v>10099.6</v>
      </c>
      <c r="G2457" s="8">
        <v>10106.9</v>
      </c>
      <c r="H2457" s="8"/>
      <c r="I2457" s="8"/>
      <c r="J2457" s="8"/>
    </row>
    <row r="2458" spans="3:10" x14ac:dyDescent="0.25">
      <c r="C2458" s="5">
        <v>42571.708333333336</v>
      </c>
      <c r="D2458" s="6">
        <v>10106.4</v>
      </c>
      <c r="E2458" s="6">
        <v>10146.9</v>
      </c>
      <c r="F2458" s="6">
        <v>10099.799999999999</v>
      </c>
      <c r="G2458" s="6">
        <v>10139.1</v>
      </c>
      <c r="H2458" s="6"/>
      <c r="I2458" s="6"/>
      <c r="J2458" s="6"/>
    </row>
    <row r="2459" spans="3:10" x14ac:dyDescent="0.25">
      <c r="C2459" s="7">
        <v>42571.75</v>
      </c>
      <c r="D2459" s="8">
        <v>10140.1</v>
      </c>
      <c r="E2459" s="8">
        <v>10146.9</v>
      </c>
      <c r="F2459" s="8">
        <v>10123.799999999999</v>
      </c>
      <c r="G2459" s="8">
        <v>10126.700000000001</v>
      </c>
      <c r="H2459" s="8"/>
      <c r="I2459" s="8"/>
      <c r="J2459" s="8"/>
    </row>
    <row r="2460" spans="3:10" x14ac:dyDescent="0.25">
      <c r="C2460" s="5">
        <v>42571.791666666664</v>
      </c>
      <c r="D2460" s="6">
        <v>10126.4</v>
      </c>
      <c r="E2460" s="6">
        <v>10130.799999999999</v>
      </c>
      <c r="F2460" s="6">
        <v>10120.200000000001</v>
      </c>
      <c r="G2460" s="6">
        <v>10128.200000000001</v>
      </c>
      <c r="H2460" s="6"/>
      <c r="I2460" s="6"/>
      <c r="J2460" s="6"/>
    </row>
    <row r="2461" spans="3:10" x14ac:dyDescent="0.25">
      <c r="C2461" s="7">
        <v>42571.833333333336</v>
      </c>
      <c r="D2461" s="8">
        <v>10127.700000000001</v>
      </c>
      <c r="E2461" s="8">
        <v>10142.200000000001</v>
      </c>
      <c r="F2461" s="8">
        <v>10127.4</v>
      </c>
      <c r="G2461" s="8">
        <v>10130.700000000001</v>
      </c>
      <c r="H2461" s="8"/>
      <c r="I2461" s="8"/>
      <c r="J2461" s="8"/>
    </row>
    <row r="2462" spans="3:10" x14ac:dyDescent="0.25">
      <c r="C2462" s="5">
        <v>42571.875</v>
      </c>
      <c r="D2462" s="6">
        <v>10131.200000000001</v>
      </c>
      <c r="E2462" s="6">
        <v>10139.4</v>
      </c>
      <c r="F2462" s="6">
        <v>10127.700000000001</v>
      </c>
      <c r="G2462" s="6">
        <v>10133.200000000001</v>
      </c>
      <c r="H2462" s="6"/>
      <c r="I2462" s="6"/>
      <c r="J2462" s="6"/>
    </row>
    <row r="2463" spans="3:10" x14ac:dyDescent="0.25">
      <c r="C2463" s="7">
        <v>42571.916666666664</v>
      </c>
      <c r="D2463" s="8">
        <v>10133.700000000001</v>
      </c>
      <c r="E2463" s="8">
        <v>10136.700000000001</v>
      </c>
      <c r="F2463" s="8">
        <v>10116.799999999999</v>
      </c>
      <c r="G2463" s="8">
        <v>10122.1</v>
      </c>
      <c r="H2463" s="8"/>
      <c r="I2463" s="8"/>
      <c r="J2463" s="8"/>
    </row>
    <row r="2464" spans="3:10" x14ac:dyDescent="0.25">
      <c r="C2464" s="5">
        <v>42572.375</v>
      </c>
      <c r="D2464" s="6">
        <v>10140.299999999999</v>
      </c>
      <c r="E2464" s="6">
        <v>10195.200000000001</v>
      </c>
      <c r="F2464" s="6">
        <v>10128.1</v>
      </c>
      <c r="G2464" s="6">
        <v>10177.799999999999</v>
      </c>
      <c r="H2464" s="6"/>
      <c r="I2464" s="6"/>
      <c r="J2464" s="6"/>
    </row>
    <row r="2465" spans="3:10" x14ac:dyDescent="0.25">
      <c r="C2465" s="7">
        <v>42572.416666666664</v>
      </c>
      <c r="D2465" s="8">
        <v>10177.5</v>
      </c>
      <c r="E2465" s="8">
        <v>10197.1</v>
      </c>
      <c r="F2465" s="8">
        <v>10126</v>
      </c>
      <c r="G2465" s="8">
        <v>10144.9</v>
      </c>
      <c r="H2465" s="8"/>
      <c r="I2465" s="8"/>
      <c r="J2465" s="8"/>
    </row>
    <row r="2466" spans="3:10" x14ac:dyDescent="0.25">
      <c r="C2466" s="5">
        <v>42572.458333333336</v>
      </c>
      <c r="D2466" s="6">
        <v>10144.6</v>
      </c>
      <c r="E2466" s="6">
        <v>10169.200000000001</v>
      </c>
      <c r="F2466" s="6">
        <v>10088</v>
      </c>
      <c r="G2466" s="6">
        <v>10107.6</v>
      </c>
      <c r="H2466" s="6"/>
      <c r="I2466" s="6"/>
      <c r="J2466" s="6"/>
    </row>
    <row r="2467" spans="3:10" x14ac:dyDescent="0.25">
      <c r="C2467" s="7">
        <v>42572.5</v>
      </c>
      <c r="D2467" s="8">
        <v>10107.1</v>
      </c>
      <c r="E2467" s="8">
        <v>10130.1</v>
      </c>
      <c r="F2467" s="8">
        <v>10095.5</v>
      </c>
      <c r="G2467" s="8">
        <v>10110.5</v>
      </c>
      <c r="H2467" s="8"/>
      <c r="I2467" s="8"/>
      <c r="J2467" s="8"/>
    </row>
    <row r="2468" spans="3:10" x14ac:dyDescent="0.25">
      <c r="C2468" s="5">
        <v>42572.541666666664</v>
      </c>
      <c r="D2468" s="6">
        <v>10111.200000000001</v>
      </c>
      <c r="E2468" s="6">
        <v>10141.299999999999</v>
      </c>
      <c r="F2468" s="6">
        <v>10111.1</v>
      </c>
      <c r="G2468" s="6">
        <v>10127.1</v>
      </c>
      <c r="H2468" s="6"/>
      <c r="I2468" s="6"/>
      <c r="J2468" s="6"/>
    </row>
    <row r="2469" spans="3:10" x14ac:dyDescent="0.25">
      <c r="C2469" s="7">
        <v>42572.583333333336</v>
      </c>
      <c r="D2469" s="8">
        <v>10127.4</v>
      </c>
      <c r="E2469" s="8">
        <v>10142.299999999999</v>
      </c>
      <c r="F2469" s="8">
        <v>10116.700000000001</v>
      </c>
      <c r="G2469" s="8">
        <v>10133</v>
      </c>
      <c r="H2469" s="8"/>
      <c r="I2469" s="8"/>
      <c r="J2469" s="8"/>
    </row>
    <row r="2470" spans="3:10" x14ac:dyDescent="0.25">
      <c r="C2470" s="5">
        <v>42572.625</v>
      </c>
      <c r="D2470" s="6">
        <v>10132.799999999999</v>
      </c>
      <c r="E2470" s="6">
        <v>10148.4</v>
      </c>
      <c r="F2470" s="6">
        <v>10091.9</v>
      </c>
      <c r="G2470" s="6">
        <v>10110</v>
      </c>
      <c r="H2470" s="6"/>
      <c r="I2470" s="6"/>
      <c r="J2470" s="6"/>
    </row>
    <row r="2471" spans="3:10" x14ac:dyDescent="0.25">
      <c r="C2471" s="7">
        <v>42572.666666666664</v>
      </c>
      <c r="D2471" s="8">
        <v>10110.700000000001</v>
      </c>
      <c r="E2471" s="8">
        <v>10168.6</v>
      </c>
      <c r="F2471" s="8">
        <v>10110.1</v>
      </c>
      <c r="G2471" s="8">
        <v>10152.6</v>
      </c>
      <c r="H2471" s="8"/>
      <c r="I2471" s="8"/>
      <c r="J2471" s="8"/>
    </row>
    <row r="2472" spans="3:10" x14ac:dyDescent="0.25">
      <c r="C2472" s="5">
        <v>42572.708333333336</v>
      </c>
      <c r="D2472" s="6">
        <v>10152.9</v>
      </c>
      <c r="E2472" s="6">
        <v>10183.9</v>
      </c>
      <c r="F2472" s="6">
        <v>10144.299999999999</v>
      </c>
      <c r="G2472" s="6">
        <v>10183.1</v>
      </c>
      <c r="H2472" s="6"/>
      <c r="I2472" s="6"/>
      <c r="J2472" s="6"/>
    </row>
    <row r="2473" spans="3:10" x14ac:dyDescent="0.25">
      <c r="C2473" s="7">
        <v>42572.75</v>
      </c>
      <c r="D2473" s="8">
        <v>10182.6</v>
      </c>
      <c r="E2473" s="8">
        <v>10185.9</v>
      </c>
      <c r="F2473" s="8">
        <v>10122.6</v>
      </c>
      <c r="G2473" s="8">
        <v>10132.799999999999</v>
      </c>
      <c r="H2473" s="8"/>
      <c r="I2473" s="8"/>
      <c r="J2473" s="8"/>
    </row>
    <row r="2474" spans="3:10" x14ac:dyDescent="0.25">
      <c r="C2474" s="5">
        <v>42572.791666666664</v>
      </c>
      <c r="D2474" s="6">
        <v>10132</v>
      </c>
      <c r="E2474" s="6">
        <v>10142</v>
      </c>
      <c r="F2474" s="6">
        <v>10125.799999999999</v>
      </c>
      <c r="G2474" s="6">
        <v>10131.200000000001</v>
      </c>
      <c r="H2474" s="6"/>
      <c r="I2474" s="6"/>
      <c r="J2474" s="6"/>
    </row>
    <row r="2475" spans="3:10" x14ac:dyDescent="0.25">
      <c r="C2475" s="7">
        <v>42572.833333333336</v>
      </c>
      <c r="D2475" s="8">
        <v>10130.700000000001</v>
      </c>
      <c r="E2475" s="8">
        <v>10136.1</v>
      </c>
      <c r="F2475" s="8">
        <v>10121.5</v>
      </c>
      <c r="G2475" s="8">
        <v>10129.200000000001</v>
      </c>
      <c r="H2475" s="8"/>
      <c r="I2475" s="8"/>
      <c r="J2475" s="8"/>
    </row>
    <row r="2476" spans="3:10" x14ac:dyDescent="0.25">
      <c r="C2476" s="5">
        <v>42572.875</v>
      </c>
      <c r="D2476" s="6">
        <v>10129</v>
      </c>
      <c r="E2476" s="6">
        <v>10129.5</v>
      </c>
      <c r="F2476" s="6">
        <v>10109</v>
      </c>
      <c r="G2476" s="6">
        <v>10112.200000000001</v>
      </c>
      <c r="H2476" s="6"/>
      <c r="I2476" s="6"/>
      <c r="J2476" s="6"/>
    </row>
    <row r="2477" spans="3:10" x14ac:dyDescent="0.25">
      <c r="C2477" s="7">
        <v>42572.916666666664</v>
      </c>
      <c r="D2477" s="8">
        <v>10112</v>
      </c>
      <c r="E2477" s="8">
        <v>10128.200000000001</v>
      </c>
      <c r="F2477" s="8">
        <v>10106.200000000001</v>
      </c>
      <c r="G2477" s="8">
        <v>10121.200000000001</v>
      </c>
      <c r="H2477" s="8"/>
      <c r="I2477" s="8"/>
      <c r="J2477" s="8"/>
    </row>
    <row r="2478" spans="3:10" x14ac:dyDescent="0.25">
      <c r="C2478" s="5">
        <v>42573.375</v>
      </c>
      <c r="D2478" s="6">
        <v>10112.5</v>
      </c>
      <c r="E2478" s="6">
        <v>10132.6</v>
      </c>
      <c r="F2478" s="6">
        <v>10111.5</v>
      </c>
      <c r="G2478" s="6">
        <v>10132.4</v>
      </c>
      <c r="H2478" s="6"/>
      <c r="I2478" s="6"/>
      <c r="J2478" s="6"/>
    </row>
    <row r="2479" spans="3:10" x14ac:dyDescent="0.25">
      <c r="C2479" s="7">
        <v>42573.416666666664</v>
      </c>
      <c r="D2479" s="8">
        <v>10132.1</v>
      </c>
      <c r="E2479" s="8">
        <v>10154.9</v>
      </c>
      <c r="F2479" s="8">
        <v>10093.200000000001</v>
      </c>
      <c r="G2479" s="8">
        <v>10123.299999999999</v>
      </c>
      <c r="H2479" s="8"/>
      <c r="I2479" s="8"/>
      <c r="J2479" s="8"/>
    </row>
    <row r="2480" spans="3:10" x14ac:dyDescent="0.25">
      <c r="C2480" s="5">
        <v>42573.458333333336</v>
      </c>
      <c r="D2480" s="6">
        <v>10123.799999999999</v>
      </c>
      <c r="E2480" s="6">
        <v>10170.1</v>
      </c>
      <c r="F2480" s="6">
        <v>10068.200000000001</v>
      </c>
      <c r="G2480" s="6">
        <v>10154.1</v>
      </c>
      <c r="H2480" s="6"/>
      <c r="I2480" s="6"/>
      <c r="J2480" s="6"/>
    </row>
    <row r="2481" spans="3:10" x14ac:dyDescent="0.25">
      <c r="C2481" s="7">
        <v>42573.5</v>
      </c>
      <c r="D2481" s="8">
        <v>10153.6</v>
      </c>
      <c r="E2481" s="8">
        <v>10181.9</v>
      </c>
      <c r="F2481" s="8">
        <v>10113.5</v>
      </c>
      <c r="G2481" s="8">
        <v>10115.5</v>
      </c>
      <c r="H2481" s="8"/>
      <c r="I2481" s="8"/>
      <c r="J2481" s="8"/>
    </row>
    <row r="2482" spans="3:10" x14ac:dyDescent="0.25">
      <c r="C2482" s="5">
        <v>42573.541666666664</v>
      </c>
      <c r="D2482" s="6">
        <v>10114.799999999999</v>
      </c>
      <c r="E2482" s="6">
        <v>10160</v>
      </c>
      <c r="F2482" s="6">
        <v>10112.5</v>
      </c>
      <c r="G2482" s="6">
        <v>10150.4</v>
      </c>
      <c r="H2482" s="6"/>
      <c r="I2482" s="6"/>
      <c r="J2482" s="6"/>
    </row>
    <row r="2483" spans="3:10" x14ac:dyDescent="0.25">
      <c r="C2483" s="7">
        <v>42573.583333333336</v>
      </c>
      <c r="D2483" s="8">
        <v>10150.6</v>
      </c>
      <c r="E2483" s="8">
        <v>10169.700000000001</v>
      </c>
      <c r="F2483" s="8">
        <v>10141.5</v>
      </c>
      <c r="G2483" s="8">
        <v>10153.299999999999</v>
      </c>
      <c r="H2483" s="8"/>
      <c r="I2483" s="8"/>
      <c r="J2483" s="8"/>
    </row>
    <row r="2484" spans="3:10" x14ac:dyDescent="0.25">
      <c r="C2484" s="5">
        <v>42573.625</v>
      </c>
      <c r="D2484" s="6">
        <v>10153.6</v>
      </c>
      <c r="E2484" s="6">
        <v>10162.9</v>
      </c>
      <c r="F2484" s="6">
        <v>10139.5</v>
      </c>
      <c r="G2484" s="6">
        <v>10150</v>
      </c>
      <c r="H2484" s="6"/>
      <c r="I2484" s="6"/>
      <c r="J2484" s="6"/>
    </row>
    <row r="2485" spans="3:10" x14ac:dyDescent="0.25">
      <c r="C2485" s="7">
        <v>42573.666666666664</v>
      </c>
      <c r="D2485" s="8">
        <v>10149.700000000001</v>
      </c>
      <c r="E2485" s="8">
        <v>10154</v>
      </c>
      <c r="F2485" s="8">
        <v>10130.200000000001</v>
      </c>
      <c r="G2485" s="8">
        <v>10140.4</v>
      </c>
      <c r="H2485" s="8"/>
      <c r="I2485" s="8"/>
      <c r="J2485" s="8"/>
    </row>
    <row r="2486" spans="3:10" x14ac:dyDescent="0.25">
      <c r="C2486" s="5">
        <v>42573.708333333336</v>
      </c>
      <c r="D2486" s="6">
        <v>10138.9</v>
      </c>
      <c r="E2486" s="6">
        <v>10158.4</v>
      </c>
      <c r="F2486" s="6">
        <v>10130.299999999999</v>
      </c>
      <c r="G2486" s="6">
        <v>10156.6</v>
      </c>
      <c r="H2486" s="6"/>
      <c r="I2486" s="6"/>
      <c r="J2486" s="6"/>
    </row>
    <row r="2487" spans="3:10" x14ac:dyDescent="0.25">
      <c r="C2487" s="7">
        <v>42573.75</v>
      </c>
      <c r="D2487" s="8">
        <v>10156.1</v>
      </c>
      <c r="E2487" s="8">
        <v>10160.1</v>
      </c>
      <c r="F2487" s="8">
        <v>10128.700000000001</v>
      </c>
      <c r="G2487" s="8">
        <v>10156.4</v>
      </c>
      <c r="H2487" s="8"/>
      <c r="I2487" s="8"/>
      <c r="J2487" s="8"/>
    </row>
    <row r="2488" spans="3:10" x14ac:dyDescent="0.25">
      <c r="C2488" s="5">
        <v>42573.791666666664</v>
      </c>
      <c r="D2488" s="6">
        <v>10156.9</v>
      </c>
      <c r="E2488" s="6">
        <v>10164.4</v>
      </c>
      <c r="F2488" s="6">
        <v>10153.200000000001</v>
      </c>
      <c r="G2488" s="6">
        <v>10153.9</v>
      </c>
      <c r="H2488" s="6"/>
      <c r="I2488" s="6"/>
      <c r="J2488" s="6"/>
    </row>
    <row r="2489" spans="3:10" x14ac:dyDescent="0.25">
      <c r="C2489" s="7">
        <v>42573.833333333336</v>
      </c>
      <c r="D2489" s="8">
        <v>10154.4</v>
      </c>
      <c r="E2489" s="8">
        <v>10158.9</v>
      </c>
      <c r="F2489" s="8">
        <v>10141.4</v>
      </c>
      <c r="G2489" s="8">
        <v>10153.6</v>
      </c>
      <c r="H2489" s="8"/>
      <c r="I2489" s="8"/>
      <c r="J2489" s="8"/>
    </row>
    <row r="2490" spans="3:10" x14ac:dyDescent="0.25">
      <c r="C2490" s="5">
        <v>42573.875</v>
      </c>
      <c r="D2490" s="6">
        <v>10153.9</v>
      </c>
      <c r="E2490" s="6">
        <v>10157.9</v>
      </c>
      <c r="F2490" s="6">
        <v>10147.9</v>
      </c>
      <c r="G2490" s="6">
        <v>10154.4</v>
      </c>
      <c r="H2490" s="6"/>
      <c r="I2490" s="6"/>
      <c r="J2490" s="6"/>
    </row>
    <row r="2491" spans="3:10" x14ac:dyDescent="0.25">
      <c r="C2491" s="7">
        <v>42573.916666666664</v>
      </c>
      <c r="D2491" s="8">
        <v>10154.6</v>
      </c>
      <c r="E2491" s="8">
        <v>10159.4</v>
      </c>
      <c r="F2491" s="8">
        <v>10149.4</v>
      </c>
      <c r="G2491" s="8">
        <v>10156.1</v>
      </c>
      <c r="H2491" s="8"/>
      <c r="I2491" s="8"/>
      <c r="J2491" s="8"/>
    </row>
    <row r="2492" spans="3:10" x14ac:dyDescent="0.25">
      <c r="C2492" s="5">
        <v>42576.375</v>
      </c>
      <c r="D2492" s="6">
        <v>10125</v>
      </c>
      <c r="E2492" s="6">
        <v>10177.299999999999</v>
      </c>
      <c r="F2492" s="6">
        <v>10115.200000000001</v>
      </c>
      <c r="G2492" s="6">
        <v>10162.299999999999</v>
      </c>
      <c r="H2492" s="6"/>
      <c r="I2492" s="6"/>
      <c r="J2492" s="6"/>
    </row>
    <row r="2493" spans="3:10" x14ac:dyDescent="0.25">
      <c r="C2493" s="7">
        <v>42576.416666666664</v>
      </c>
      <c r="D2493" s="8">
        <v>10161.299999999999</v>
      </c>
      <c r="E2493" s="8">
        <v>10199.6</v>
      </c>
      <c r="F2493" s="8">
        <v>10117.700000000001</v>
      </c>
      <c r="G2493" s="8">
        <v>10187.299999999999</v>
      </c>
      <c r="H2493" s="8"/>
      <c r="I2493" s="8"/>
      <c r="J2493" s="8"/>
    </row>
    <row r="2494" spans="3:10" x14ac:dyDescent="0.25">
      <c r="C2494" s="5">
        <v>42576.458333333336</v>
      </c>
      <c r="D2494" s="6">
        <v>10187</v>
      </c>
      <c r="E2494" s="6">
        <v>10261.4</v>
      </c>
      <c r="F2494" s="6">
        <v>10187</v>
      </c>
      <c r="G2494" s="6">
        <v>10243.700000000001</v>
      </c>
      <c r="H2494" s="6"/>
      <c r="I2494" s="6"/>
      <c r="J2494" s="6"/>
    </row>
    <row r="2495" spans="3:10" x14ac:dyDescent="0.25">
      <c r="C2495" s="7">
        <v>42576.5</v>
      </c>
      <c r="D2495" s="8">
        <v>10245</v>
      </c>
      <c r="E2495" s="8">
        <v>10254.299999999999</v>
      </c>
      <c r="F2495" s="8">
        <v>10232.1</v>
      </c>
      <c r="G2495" s="8">
        <v>10244.9</v>
      </c>
      <c r="H2495" s="8"/>
      <c r="I2495" s="8"/>
      <c r="J2495" s="8"/>
    </row>
    <row r="2496" spans="3:10" x14ac:dyDescent="0.25">
      <c r="C2496" s="5">
        <v>42576.541666666664</v>
      </c>
      <c r="D2496" s="6">
        <v>10244.4</v>
      </c>
      <c r="E2496" s="6">
        <v>10265.799999999999</v>
      </c>
      <c r="F2496" s="6">
        <v>10219.5</v>
      </c>
      <c r="G2496" s="6">
        <v>10256.6</v>
      </c>
      <c r="H2496" s="6"/>
      <c r="I2496" s="6"/>
      <c r="J2496" s="6"/>
    </row>
    <row r="2497" spans="3:10" x14ac:dyDescent="0.25">
      <c r="C2497" s="7">
        <v>42576.583333333336</v>
      </c>
      <c r="D2497" s="8">
        <v>10256.9</v>
      </c>
      <c r="E2497" s="8">
        <v>10259.6</v>
      </c>
      <c r="F2497" s="8">
        <v>10234.6</v>
      </c>
      <c r="G2497" s="8">
        <v>10244.1</v>
      </c>
      <c r="H2497" s="8"/>
      <c r="I2497" s="8"/>
      <c r="J2497" s="8"/>
    </row>
    <row r="2498" spans="3:10" x14ac:dyDescent="0.25">
      <c r="C2498" s="5">
        <v>42576.625</v>
      </c>
      <c r="D2498" s="6">
        <v>10243.799999999999</v>
      </c>
      <c r="E2498" s="6">
        <v>10245.799999999999</v>
      </c>
      <c r="F2498" s="6">
        <v>10225.5</v>
      </c>
      <c r="G2498" s="6">
        <v>10227</v>
      </c>
      <c r="H2498" s="6"/>
      <c r="I2498" s="6"/>
      <c r="J2498" s="6"/>
    </row>
    <row r="2499" spans="3:10" x14ac:dyDescent="0.25">
      <c r="C2499" s="7">
        <v>42576.666666666664</v>
      </c>
      <c r="D2499" s="8">
        <v>10227.5</v>
      </c>
      <c r="E2499" s="8">
        <v>10236</v>
      </c>
      <c r="F2499" s="8">
        <v>10212.299999999999</v>
      </c>
      <c r="G2499" s="8">
        <v>10217.6</v>
      </c>
      <c r="H2499" s="8"/>
      <c r="I2499" s="8"/>
      <c r="J2499" s="8"/>
    </row>
    <row r="2500" spans="3:10" x14ac:dyDescent="0.25">
      <c r="C2500" s="5">
        <v>42576.708333333336</v>
      </c>
      <c r="D2500" s="6">
        <v>10217.4</v>
      </c>
      <c r="E2500" s="6">
        <v>10222.200000000001</v>
      </c>
      <c r="F2500" s="6">
        <v>10171.9</v>
      </c>
      <c r="G2500" s="6">
        <v>10177.299999999999</v>
      </c>
      <c r="H2500" s="6"/>
      <c r="I2500" s="6"/>
      <c r="J2500" s="6"/>
    </row>
    <row r="2501" spans="3:10" x14ac:dyDescent="0.25">
      <c r="C2501" s="7">
        <v>42576.75</v>
      </c>
      <c r="D2501" s="8">
        <v>10177.1</v>
      </c>
      <c r="E2501" s="8">
        <v>10198</v>
      </c>
      <c r="F2501" s="8">
        <v>10164.4</v>
      </c>
      <c r="G2501" s="8">
        <v>10180.4</v>
      </c>
      <c r="H2501" s="8"/>
      <c r="I2501" s="8"/>
      <c r="J2501" s="8"/>
    </row>
    <row r="2502" spans="3:10" x14ac:dyDescent="0.25">
      <c r="C2502" s="5">
        <v>42576.791666666664</v>
      </c>
      <c r="D2502" s="6">
        <v>10180.200000000001</v>
      </c>
      <c r="E2502" s="6">
        <v>10187.200000000001</v>
      </c>
      <c r="F2502" s="6">
        <v>10171.299999999999</v>
      </c>
      <c r="G2502" s="6">
        <v>10182.5</v>
      </c>
      <c r="H2502" s="6"/>
      <c r="I2502" s="6"/>
      <c r="J2502" s="6"/>
    </row>
    <row r="2503" spans="3:10" x14ac:dyDescent="0.25">
      <c r="C2503" s="7">
        <v>42576.833333333336</v>
      </c>
      <c r="D2503" s="8">
        <v>10182.799999999999</v>
      </c>
      <c r="E2503" s="8">
        <v>10194.5</v>
      </c>
      <c r="F2503" s="8">
        <v>10178.5</v>
      </c>
      <c r="G2503" s="8">
        <v>10188</v>
      </c>
      <c r="H2503" s="8"/>
      <c r="I2503" s="8"/>
      <c r="J2503" s="8"/>
    </row>
    <row r="2504" spans="3:10" x14ac:dyDescent="0.25">
      <c r="C2504" s="5">
        <v>42576.875</v>
      </c>
      <c r="D2504" s="6">
        <v>10188.299999999999</v>
      </c>
      <c r="E2504" s="6">
        <v>10197.299999999999</v>
      </c>
      <c r="F2504" s="6">
        <v>10182.299999999999</v>
      </c>
      <c r="G2504" s="6">
        <v>10184</v>
      </c>
      <c r="H2504" s="6"/>
      <c r="I2504" s="6"/>
      <c r="J2504" s="6"/>
    </row>
    <row r="2505" spans="3:10" x14ac:dyDescent="0.25">
      <c r="C2505" s="7">
        <v>42576.916666666664</v>
      </c>
      <c r="D2505" s="8">
        <v>10183.5</v>
      </c>
      <c r="E2505" s="8">
        <v>10196.799999999999</v>
      </c>
      <c r="F2505" s="8">
        <v>10179.5</v>
      </c>
      <c r="G2505" s="8">
        <v>10189.5</v>
      </c>
      <c r="H2505" s="8"/>
      <c r="I2505" s="8"/>
      <c r="J2505" s="8"/>
    </row>
    <row r="2506" spans="3:10" x14ac:dyDescent="0.25">
      <c r="C2506" s="5">
        <v>42577.375</v>
      </c>
      <c r="D2506" s="6">
        <v>10220.4</v>
      </c>
      <c r="E2506" s="6">
        <v>10230.200000000001</v>
      </c>
      <c r="F2506" s="6">
        <v>10187.799999999999</v>
      </c>
      <c r="G2506" s="6">
        <v>10188.1</v>
      </c>
      <c r="H2506" s="6"/>
      <c r="I2506" s="6"/>
      <c r="J2506" s="6"/>
    </row>
    <row r="2507" spans="3:10" x14ac:dyDescent="0.25">
      <c r="C2507" s="7">
        <v>42577.416666666664</v>
      </c>
      <c r="D2507" s="8">
        <v>10187.799999999999</v>
      </c>
      <c r="E2507" s="8">
        <v>10217.6</v>
      </c>
      <c r="F2507" s="8">
        <v>10147.200000000001</v>
      </c>
      <c r="G2507" s="8">
        <v>10174.5</v>
      </c>
      <c r="H2507" s="8"/>
      <c r="I2507" s="8"/>
      <c r="J2507" s="8"/>
    </row>
    <row r="2508" spans="3:10" x14ac:dyDescent="0.25">
      <c r="C2508" s="5">
        <v>42577.458333333336</v>
      </c>
      <c r="D2508" s="6">
        <v>10174.200000000001</v>
      </c>
      <c r="E2508" s="6">
        <v>10209.6</v>
      </c>
      <c r="F2508" s="6">
        <v>10161.1</v>
      </c>
      <c r="G2508" s="6">
        <v>10193.1</v>
      </c>
      <c r="H2508" s="6"/>
      <c r="I2508" s="6"/>
      <c r="J2508" s="6"/>
    </row>
    <row r="2509" spans="3:10" x14ac:dyDescent="0.25">
      <c r="C2509" s="7">
        <v>42577.5</v>
      </c>
      <c r="D2509" s="8">
        <v>10192.799999999999</v>
      </c>
      <c r="E2509" s="8">
        <v>10226.6</v>
      </c>
      <c r="F2509" s="8">
        <v>10188.200000000001</v>
      </c>
      <c r="G2509" s="8">
        <v>10190.299999999999</v>
      </c>
      <c r="H2509" s="8"/>
      <c r="I2509" s="8"/>
      <c r="J2509" s="8"/>
    </row>
    <row r="2510" spans="3:10" x14ac:dyDescent="0.25">
      <c r="C2510" s="5">
        <v>42577.541666666664</v>
      </c>
      <c r="D2510" s="6">
        <v>10190.5</v>
      </c>
      <c r="E2510" s="6">
        <v>10221.9</v>
      </c>
      <c r="F2510" s="6">
        <v>10188.299999999999</v>
      </c>
      <c r="G2510" s="6">
        <v>10217.6</v>
      </c>
      <c r="H2510" s="6"/>
      <c r="I2510" s="6"/>
      <c r="J2510" s="6"/>
    </row>
    <row r="2511" spans="3:10" x14ac:dyDescent="0.25">
      <c r="C2511" s="7">
        <v>42577.583333333336</v>
      </c>
      <c r="D2511" s="8">
        <v>10217.4</v>
      </c>
      <c r="E2511" s="8">
        <v>10232.4</v>
      </c>
      <c r="F2511" s="8">
        <v>10209.4</v>
      </c>
      <c r="G2511" s="8">
        <v>10218.700000000001</v>
      </c>
      <c r="H2511" s="8"/>
      <c r="I2511" s="8"/>
      <c r="J2511" s="8"/>
    </row>
    <row r="2512" spans="3:10" x14ac:dyDescent="0.25">
      <c r="C2512" s="5">
        <v>42577.625</v>
      </c>
      <c r="D2512" s="6">
        <v>10218.5</v>
      </c>
      <c r="E2512" s="6">
        <v>10244.5</v>
      </c>
      <c r="F2512" s="6">
        <v>10218.5</v>
      </c>
      <c r="G2512" s="6">
        <v>10234.5</v>
      </c>
      <c r="H2512" s="6"/>
      <c r="I2512" s="6"/>
      <c r="J2512" s="6"/>
    </row>
    <row r="2513" spans="3:10" x14ac:dyDescent="0.25">
      <c r="C2513" s="7">
        <v>42577.666666666664</v>
      </c>
      <c r="D2513" s="8">
        <v>10234.700000000001</v>
      </c>
      <c r="E2513" s="8">
        <v>10277.5</v>
      </c>
      <c r="F2513" s="8">
        <v>10232.1</v>
      </c>
      <c r="G2513" s="8">
        <v>10258.6</v>
      </c>
      <c r="H2513" s="8"/>
      <c r="I2513" s="8"/>
      <c r="J2513" s="8"/>
    </row>
    <row r="2514" spans="3:10" x14ac:dyDescent="0.25">
      <c r="C2514" s="5">
        <v>42577.708333333336</v>
      </c>
      <c r="D2514" s="6">
        <v>10259.299999999999</v>
      </c>
      <c r="E2514" s="6">
        <v>10267.9</v>
      </c>
      <c r="F2514" s="6">
        <v>10221.299999999999</v>
      </c>
      <c r="G2514" s="6">
        <v>10222.1</v>
      </c>
      <c r="H2514" s="6"/>
      <c r="I2514" s="6"/>
      <c r="J2514" s="6"/>
    </row>
    <row r="2515" spans="3:10" x14ac:dyDescent="0.25">
      <c r="C2515" s="7">
        <v>42577.75</v>
      </c>
      <c r="D2515" s="8">
        <v>10221.299999999999</v>
      </c>
      <c r="E2515" s="8">
        <v>10259.9</v>
      </c>
      <c r="F2515" s="8">
        <v>10216.1</v>
      </c>
      <c r="G2515" s="8">
        <v>10255.4</v>
      </c>
      <c r="H2515" s="8"/>
      <c r="I2515" s="8"/>
      <c r="J2515" s="8"/>
    </row>
    <row r="2516" spans="3:10" x14ac:dyDescent="0.25">
      <c r="C2516" s="5">
        <v>42577.791666666664</v>
      </c>
      <c r="D2516" s="6">
        <v>10255.9</v>
      </c>
      <c r="E2516" s="6">
        <v>10266.1</v>
      </c>
      <c r="F2516" s="6">
        <v>10250.299999999999</v>
      </c>
      <c r="G2516" s="6">
        <v>10256.1</v>
      </c>
      <c r="H2516" s="6"/>
      <c r="I2516" s="6"/>
      <c r="J2516" s="6"/>
    </row>
    <row r="2517" spans="3:10" x14ac:dyDescent="0.25">
      <c r="C2517" s="7">
        <v>42577.833333333336</v>
      </c>
      <c r="D2517" s="8">
        <v>10255.799999999999</v>
      </c>
      <c r="E2517" s="8">
        <v>10260.4</v>
      </c>
      <c r="F2517" s="8">
        <v>10236.200000000001</v>
      </c>
      <c r="G2517" s="8">
        <v>10242.700000000001</v>
      </c>
      <c r="H2517" s="8"/>
      <c r="I2517" s="8"/>
      <c r="J2517" s="8"/>
    </row>
    <row r="2518" spans="3:10" x14ac:dyDescent="0.25">
      <c r="C2518" s="5">
        <v>42577.875</v>
      </c>
      <c r="D2518" s="6">
        <v>10243.200000000001</v>
      </c>
      <c r="E2518" s="6">
        <v>10257.700000000001</v>
      </c>
      <c r="F2518" s="6">
        <v>10234.700000000001</v>
      </c>
      <c r="G2518" s="6">
        <v>10250.700000000001</v>
      </c>
      <c r="H2518" s="6"/>
      <c r="I2518" s="6"/>
      <c r="J2518" s="6"/>
    </row>
    <row r="2519" spans="3:10" x14ac:dyDescent="0.25">
      <c r="C2519" s="7">
        <v>42577.916666666664</v>
      </c>
      <c r="D2519" s="8">
        <v>10250.200000000001</v>
      </c>
      <c r="E2519" s="8">
        <v>10273</v>
      </c>
      <c r="F2519" s="8">
        <v>10250.200000000001</v>
      </c>
      <c r="G2519" s="8">
        <v>10258.4</v>
      </c>
      <c r="H2519" s="8"/>
      <c r="I2519" s="8"/>
      <c r="J2519" s="8"/>
    </row>
    <row r="2520" spans="3:10" x14ac:dyDescent="0.25">
      <c r="C2520" s="5">
        <v>42578.375</v>
      </c>
      <c r="D2520" s="6">
        <v>10292</v>
      </c>
      <c r="E2520" s="6">
        <v>10329.5</v>
      </c>
      <c r="F2520" s="6">
        <v>10281.299999999999</v>
      </c>
      <c r="G2520" s="6">
        <v>10312</v>
      </c>
      <c r="H2520" s="6"/>
      <c r="I2520" s="6"/>
      <c r="J2520" s="6"/>
    </row>
    <row r="2521" spans="3:10" x14ac:dyDescent="0.25">
      <c r="C2521" s="7">
        <v>42578.416666666664</v>
      </c>
      <c r="D2521" s="8">
        <v>10314.5</v>
      </c>
      <c r="E2521" s="8">
        <v>10348.6</v>
      </c>
      <c r="F2521" s="8">
        <v>10296.4</v>
      </c>
      <c r="G2521" s="8">
        <v>10317.9</v>
      </c>
      <c r="H2521" s="8"/>
      <c r="I2521" s="8"/>
      <c r="J2521" s="8"/>
    </row>
    <row r="2522" spans="3:10" x14ac:dyDescent="0.25">
      <c r="C2522" s="5">
        <v>42578.458333333336</v>
      </c>
      <c r="D2522" s="6">
        <v>10318.200000000001</v>
      </c>
      <c r="E2522" s="6">
        <v>10342</v>
      </c>
      <c r="F2522" s="6">
        <v>10316.700000000001</v>
      </c>
      <c r="G2522" s="6">
        <v>10334.799999999999</v>
      </c>
      <c r="H2522" s="6"/>
      <c r="I2522" s="6"/>
      <c r="J2522" s="6"/>
    </row>
    <row r="2523" spans="3:10" x14ac:dyDescent="0.25">
      <c r="C2523" s="7">
        <v>42578.5</v>
      </c>
      <c r="D2523" s="8">
        <v>10335.299999999999</v>
      </c>
      <c r="E2523" s="8">
        <v>10340.200000000001</v>
      </c>
      <c r="F2523" s="8">
        <v>10315.700000000001</v>
      </c>
      <c r="G2523" s="8">
        <v>10321.700000000001</v>
      </c>
      <c r="H2523" s="8"/>
      <c r="I2523" s="8"/>
      <c r="J2523" s="8"/>
    </row>
    <row r="2524" spans="3:10" x14ac:dyDescent="0.25">
      <c r="C2524" s="5">
        <v>42578.541666666664</v>
      </c>
      <c r="D2524" s="6">
        <v>10321.4</v>
      </c>
      <c r="E2524" s="6">
        <v>10334</v>
      </c>
      <c r="F2524" s="6">
        <v>10315.5</v>
      </c>
      <c r="G2524" s="6">
        <v>10331.700000000001</v>
      </c>
      <c r="H2524" s="6"/>
      <c r="I2524" s="6"/>
      <c r="J2524" s="6"/>
    </row>
    <row r="2525" spans="3:10" x14ac:dyDescent="0.25">
      <c r="C2525" s="7">
        <v>42578.583333333336</v>
      </c>
      <c r="D2525" s="8">
        <v>10332.200000000001</v>
      </c>
      <c r="E2525" s="8">
        <v>10350.299999999999</v>
      </c>
      <c r="F2525" s="8">
        <v>10321.9</v>
      </c>
      <c r="G2525" s="8">
        <v>10345.6</v>
      </c>
      <c r="H2525" s="8"/>
      <c r="I2525" s="8"/>
      <c r="J2525" s="8"/>
    </row>
    <row r="2526" spans="3:10" x14ac:dyDescent="0.25">
      <c r="C2526" s="5">
        <v>42578.625</v>
      </c>
      <c r="D2526" s="6">
        <v>10345.799999999999</v>
      </c>
      <c r="E2526" s="6">
        <v>10352.9</v>
      </c>
      <c r="F2526" s="6">
        <v>10332.299999999999</v>
      </c>
      <c r="G2526" s="6">
        <v>10341.299999999999</v>
      </c>
      <c r="H2526" s="6"/>
      <c r="I2526" s="6"/>
      <c r="J2526" s="6"/>
    </row>
    <row r="2527" spans="3:10" x14ac:dyDescent="0.25">
      <c r="C2527" s="7">
        <v>42578.666666666664</v>
      </c>
      <c r="D2527" s="8">
        <v>10342</v>
      </c>
      <c r="E2527" s="8">
        <v>10345.200000000001</v>
      </c>
      <c r="F2527" s="8">
        <v>10328.299999999999</v>
      </c>
      <c r="G2527" s="8">
        <v>10335.9</v>
      </c>
      <c r="H2527" s="8"/>
      <c r="I2527" s="8"/>
      <c r="J2527" s="8"/>
    </row>
    <row r="2528" spans="3:10" x14ac:dyDescent="0.25">
      <c r="C2528" s="5">
        <v>42578.708333333336</v>
      </c>
      <c r="D2528" s="6">
        <v>10335.4</v>
      </c>
      <c r="E2528" s="6">
        <v>10336.4</v>
      </c>
      <c r="F2528" s="6">
        <v>10305.9</v>
      </c>
      <c r="G2528" s="6">
        <v>10318.200000000001</v>
      </c>
      <c r="H2528" s="6"/>
      <c r="I2528" s="6"/>
      <c r="J2528" s="6"/>
    </row>
    <row r="2529" spans="3:10" x14ac:dyDescent="0.25">
      <c r="C2529" s="7">
        <v>42578.75</v>
      </c>
      <c r="D2529" s="8">
        <v>10317.700000000001</v>
      </c>
      <c r="E2529" s="8">
        <v>10323.6</v>
      </c>
      <c r="F2529" s="8">
        <v>10291.799999999999</v>
      </c>
      <c r="G2529" s="8">
        <v>10295.9</v>
      </c>
      <c r="H2529" s="8"/>
      <c r="I2529" s="8"/>
      <c r="J2529" s="8"/>
    </row>
    <row r="2530" spans="3:10" x14ac:dyDescent="0.25">
      <c r="C2530" s="5">
        <v>42578.791666666664</v>
      </c>
      <c r="D2530" s="6">
        <v>10295.6</v>
      </c>
      <c r="E2530" s="6">
        <v>10298.700000000001</v>
      </c>
      <c r="F2530" s="6">
        <v>10282.1</v>
      </c>
      <c r="G2530" s="6">
        <v>10297.4</v>
      </c>
      <c r="H2530" s="6"/>
      <c r="I2530" s="6"/>
      <c r="J2530" s="6"/>
    </row>
    <row r="2531" spans="3:10" x14ac:dyDescent="0.25">
      <c r="C2531" s="7">
        <v>42578.833333333336</v>
      </c>
      <c r="D2531" s="8">
        <v>10298.1</v>
      </c>
      <c r="E2531" s="8">
        <v>10302.1</v>
      </c>
      <c r="F2531" s="8">
        <v>10285.9</v>
      </c>
      <c r="G2531" s="8">
        <v>10297.6</v>
      </c>
      <c r="H2531" s="8"/>
      <c r="I2531" s="8"/>
      <c r="J2531" s="8"/>
    </row>
    <row r="2532" spans="3:10" x14ac:dyDescent="0.25">
      <c r="C2532" s="5">
        <v>42578.875</v>
      </c>
      <c r="D2532" s="6">
        <v>10297.1</v>
      </c>
      <c r="E2532" s="6">
        <v>10319.9</v>
      </c>
      <c r="F2532" s="6">
        <v>10282.6</v>
      </c>
      <c r="G2532" s="6">
        <v>10306.9</v>
      </c>
      <c r="H2532" s="6"/>
      <c r="I2532" s="6"/>
      <c r="J2532" s="6"/>
    </row>
    <row r="2533" spans="3:10" x14ac:dyDescent="0.25">
      <c r="C2533" s="7">
        <v>42578.916666666664</v>
      </c>
      <c r="D2533" s="8">
        <v>10307.1</v>
      </c>
      <c r="E2533" s="8">
        <v>10315.6</v>
      </c>
      <c r="F2533" s="8">
        <v>10286.9</v>
      </c>
      <c r="G2533" s="8">
        <v>10292.6</v>
      </c>
      <c r="H2533" s="8"/>
      <c r="I2533" s="8"/>
      <c r="J2533" s="8"/>
    </row>
    <row r="2534" spans="3:10" x14ac:dyDescent="0.25">
      <c r="C2534" s="5">
        <v>42579.375</v>
      </c>
      <c r="D2534" s="6">
        <v>10311.799999999999</v>
      </c>
      <c r="E2534" s="6">
        <v>10316.4</v>
      </c>
      <c r="F2534" s="6">
        <v>10293.6</v>
      </c>
      <c r="G2534" s="6">
        <v>10300.299999999999</v>
      </c>
      <c r="H2534" s="6"/>
      <c r="I2534" s="6"/>
      <c r="J2534" s="6"/>
    </row>
    <row r="2535" spans="3:10" x14ac:dyDescent="0.25">
      <c r="C2535" s="7">
        <v>42579.416666666664</v>
      </c>
      <c r="D2535" s="8">
        <v>10299.6</v>
      </c>
      <c r="E2535" s="8">
        <v>10385.200000000001</v>
      </c>
      <c r="F2535" s="8">
        <v>10264.1</v>
      </c>
      <c r="G2535" s="8">
        <v>10349.299999999999</v>
      </c>
      <c r="H2535" s="8"/>
      <c r="I2535" s="8"/>
      <c r="J2535" s="8"/>
    </row>
    <row r="2536" spans="3:10" x14ac:dyDescent="0.25">
      <c r="C2536" s="5">
        <v>42579.458333333336</v>
      </c>
      <c r="D2536" s="6">
        <v>10349.1</v>
      </c>
      <c r="E2536" s="6">
        <v>10357.9</v>
      </c>
      <c r="F2536" s="6">
        <v>10312.299999999999</v>
      </c>
      <c r="G2536" s="6">
        <v>10324.700000000001</v>
      </c>
      <c r="H2536" s="6"/>
      <c r="I2536" s="6"/>
      <c r="J2536" s="6"/>
    </row>
    <row r="2537" spans="3:10" x14ac:dyDescent="0.25">
      <c r="C2537" s="7">
        <v>42579.5</v>
      </c>
      <c r="D2537" s="8">
        <v>10325.200000000001</v>
      </c>
      <c r="E2537" s="8">
        <v>10328</v>
      </c>
      <c r="F2537" s="8">
        <v>10298.1</v>
      </c>
      <c r="G2537" s="8">
        <v>10309.299999999999</v>
      </c>
      <c r="H2537" s="8"/>
      <c r="I2537" s="8"/>
      <c r="J2537" s="8"/>
    </row>
    <row r="2538" spans="3:10" x14ac:dyDescent="0.25">
      <c r="C2538" s="5">
        <v>42579.541666666664</v>
      </c>
      <c r="D2538" s="6">
        <v>10308.799999999999</v>
      </c>
      <c r="E2538" s="6">
        <v>10323.200000000001</v>
      </c>
      <c r="F2538" s="6">
        <v>10303.200000000001</v>
      </c>
      <c r="G2538" s="6">
        <v>10314.700000000001</v>
      </c>
      <c r="H2538" s="6"/>
      <c r="I2538" s="6"/>
      <c r="J2538" s="6"/>
    </row>
    <row r="2539" spans="3:10" x14ac:dyDescent="0.25">
      <c r="C2539" s="7">
        <v>42579.583333333336</v>
      </c>
      <c r="D2539" s="8">
        <v>10314.9</v>
      </c>
      <c r="E2539" s="8">
        <v>10322.6</v>
      </c>
      <c r="F2539" s="8">
        <v>10293.5</v>
      </c>
      <c r="G2539" s="8">
        <v>10312.9</v>
      </c>
      <c r="H2539" s="8"/>
      <c r="I2539" s="8"/>
      <c r="J2539" s="8"/>
    </row>
    <row r="2540" spans="3:10" x14ac:dyDescent="0.25">
      <c r="C2540" s="5">
        <v>42579.625</v>
      </c>
      <c r="D2540" s="6">
        <v>10313.4</v>
      </c>
      <c r="E2540" s="6">
        <v>10329.5</v>
      </c>
      <c r="F2540" s="6">
        <v>10300.4</v>
      </c>
      <c r="G2540" s="6">
        <v>10310.4</v>
      </c>
      <c r="H2540" s="6"/>
      <c r="I2540" s="6"/>
      <c r="J2540" s="6"/>
    </row>
    <row r="2541" spans="3:10" x14ac:dyDescent="0.25">
      <c r="C2541" s="7">
        <v>42579.666666666664</v>
      </c>
      <c r="D2541" s="8">
        <v>10309.9</v>
      </c>
      <c r="E2541" s="8">
        <v>10324</v>
      </c>
      <c r="F2541" s="8">
        <v>10294</v>
      </c>
      <c r="G2541" s="8">
        <v>10310.200000000001</v>
      </c>
      <c r="H2541" s="8"/>
      <c r="I2541" s="8"/>
      <c r="J2541" s="8"/>
    </row>
    <row r="2542" spans="3:10" x14ac:dyDescent="0.25">
      <c r="C2542" s="5">
        <v>42579.708333333336</v>
      </c>
      <c r="D2542" s="6">
        <v>10311.200000000001</v>
      </c>
      <c r="E2542" s="6">
        <v>10317.1</v>
      </c>
      <c r="F2542" s="6">
        <v>10286.9</v>
      </c>
      <c r="G2542" s="6">
        <v>10293.1</v>
      </c>
      <c r="H2542" s="6"/>
      <c r="I2542" s="6"/>
      <c r="J2542" s="6"/>
    </row>
    <row r="2543" spans="3:10" x14ac:dyDescent="0.25">
      <c r="C2543" s="7">
        <v>42579.75</v>
      </c>
      <c r="D2543" s="8">
        <v>10293.6</v>
      </c>
      <c r="E2543" s="8">
        <v>10305.700000000001</v>
      </c>
      <c r="F2543" s="8">
        <v>10269.6</v>
      </c>
      <c r="G2543" s="8">
        <v>10302.799999999999</v>
      </c>
      <c r="H2543" s="8"/>
      <c r="I2543" s="8"/>
      <c r="J2543" s="8"/>
    </row>
    <row r="2544" spans="3:10" x14ac:dyDescent="0.25">
      <c r="C2544" s="5">
        <v>42579.791666666664</v>
      </c>
      <c r="D2544" s="6">
        <v>10302.6</v>
      </c>
      <c r="E2544" s="6">
        <v>10313.4</v>
      </c>
      <c r="F2544" s="6">
        <v>10300.799999999999</v>
      </c>
      <c r="G2544" s="6">
        <v>10310.1</v>
      </c>
      <c r="H2544" s="6"/>
      <c r="I2544" s="6"/>
      <c r="J2544" s="6"/>
    </row>
    <row r="2545" spans="3:10" x14ac:dyDescent="0.25">
      <c r="C2545" s="7">
        <v>42579.833333333336</v>
      </c>
      <c r="D2545" s="8">
        <v>10310</v>
      </c>
      <c r="E2545" s="8">
        <v>10334.1</v>
      </c>
      <c r="F2545" s="8">
        <v>10309</v>
      </c>
      <c r="G2545" s="8">
        <v>10333.5</v>
      </c>
      <c r="H2545" s="8"/>
      <c r="I2545" s="8"/>
      <c r="J2545" s="8"/>
    </row>
    <row r="2546" spans="3:10" x14ac:dyDescent="0.25">
      <c r="C2546" s="5">
        <v>42579.875</v>
      </c>
      <c r="D2546" s="6">
        <v>10334</v>
      </c>
      <c r="E2546" s="6">
        <v>10339.5</v>
      </c>
      <c r="F2546" s="6">
        <v>10328.1</v>
      </c>
      <c r="G2546" s="6">
        <v>10335.5</v>
      </c>
      <c r="H2546" s="6"/>
      <c r="I2546" s="6"/>
      <c r="J2546" s="6"/>
    </row>
    <row r="2547" spans="3:10" x14ac:dyDescent="0.25">
      <c r="C2547" s="7">
        <v>42579.916666666664</v>
      </c>
      <c r="D2547" s="8">
        <v>10336</v>
      </c>
      <c r="E2547" s="8">
        <v>10348.200000000001</v>
      </c>
      <c r="F2547" s="8">
        <v>10336</v>
      </c>
      <c r="G2547" s="8">
        <v>10344</v>
      </c>
      <c r="H2547" s="8"/>
      <c r="I2547" s="8"/>
      <c r="J2547" s="8"/>
    </row>
    <row r="2548" spans="3:10" x14ac:dyDescent="0.25">
      <c r="C2548" s="5">
        <v>42580.375</v>
      </c>
      <c r="D2548" s="6">
        <v>10341.700000000001</v>
      </c>
      <c r="E2548" s="6">
        <v>10348.200000000001</v>
      </c>
      <c r="F2548" s="6">
        <v>10312.700000000001</v>
      </c>
      <c r="G2548" s="6">
        <v>10320.799999999999</v>
      </c>
      <c r="H2548" s="6"/>
      <c r="I2548" s="6"/>
      <c r="J2548" s="6"/>
    </row>
    <row r="2549" spans="3:10" x14ac:dyDescent="0.25">
      <c r="C2549" s="7">
        <v>42580.416666666664</v>
      </c>
      <c r="D2549" s="8">
        <v>10321</v>
      </c>
      <c r="E2549" s="8">
        <v>10331.1</v>
      </c>
      <c r="F2549" s="8">
        <v>10299.6</v>
      </c>
      <c r="G2549" s="8">
        <v>10310</v>
      </c>
      <c r="H2549" s="8"/>
      <c r="I2549" s="8"/>
      <c r="J2549" s="8"/>
    </row>
    <row r="2550" spans="3:10" x14ac:dyDescent="0.25">
      <c r="C2550" s="5">
        <v>42580.458333333336</v>
      </c>
      <c r="D2550" s="6">
        <v>10309.5</v>
      </c>
      <c r="E2550" s="6">
        <v>10357.6</v>
      </c>
      <c r="F2550" s="6">
        <v>10305</v>
      </c>
      <c r="G2550" s="6">
        <v>10335.6</v>
      </c>
      <c r="H2550" s="6"/>
      <c r="I2550" s="6"/>
      <c r="J2550" s="6"/>
    </row>
    <row r="2551" spans="3:10" x14ac:dyDescent="0.25">
      <c r="C2551" s="7">
        <v>42580.5</v>
      </c>
      <c r="D2551" s="8">
        <v>10335.1</v>
      </c>
      <c r="E2551" s="8">
        <v>10339.1</v>
      </c>
      <c r="F2551" s="8">
        <v>10310.799999999999</v>
      </c>
      <c r="G2551" s="8">
        <v>10324.299999999999</v>
      </c>
      <c r="H2551" s="8"/>
      <c r="I2551" s="8"/>
      <c r="J2551" s="8"/>
    </row>
    <row r="2552" spans="3:10" x14ac:dyDescent="0.25">
      <c r="C2552" s="5">
        <v>42580.541666666664</v>
      </c>
      <c r="D2552" s="6">
        <v>10324.200000000001</v>
      </c>
      <c r="E2552" s="6">
        <v>10326.6</v>
      </c>
      <c r="F2552" s="6">
        <v>10305.4</v>
      </c>
      <c r="G2552" s="6">
        <v>10313</v>
      </c>
      <c r="H2552" s="6"/>
      <c r="I2552" s="6"/>
      <c r="J2552" s="6"/>
    </row>
    <row r="2553" spans="3:10" x14ac:dyDescent="0.25">
      <c r="C2553" s="7">
        <v>42580.583333333336</v>
      </c>
      <c r="D2553" s="8">
        <v>10311.799999999999</v>
      </c>
      <c r="E2553" s="8">
        <v>10318</v>
      </c>
      <c r="F2553" s="8">
        <v>10303.700000000001</v>
      </c>
      <c r="G2553" s="8">
        <v>10308.700000000001</v>
      </c>
      <c r="H2553" s="8"/>
      <c r="I2553" s="8"/>
      <c r="J2553" s="8"/>
    </row>
    <row r="2554" spans="3:10" x14ac:dyDescent="0.25">
      <c r="C2554" s="5">
        <v>42580.625</v>
      </c>
      <c r="D2554" s="6">
        <v>10309.200000000001</v>
      </c>
      <c r="E2554" s="6">
        <v>10312.299999999999</v>
      </c>
      <c r="F2554" s="6">
        <v>10287.4</v>
      </c>
      <c r="G2554" s="6">
        <v>10299</v>
      </c>
      <c r="H2554" s="6"/>
      <c r="I2554" s="6"/>
      <c r="J2554" s="6"/>
    </row>
    <row r="2555" spans="3:10" x14ac:dyDescent="0.25">
      <c r="C2555" s="7">
        <v>42580.666666666664</v>
      </c>
      <c r="D2555" s="8">
        <v>10299.200000000001</v>
      </c>
      <c r="E2555" s="8">
        <v>10325.200000000001</v>
      </c>
      <c r="F2555" s="8">
        <v>10297.6</v>
      </c>
      <c r="G2555" s="8">
        <v>10310.700000000001</v>
      </c>
      <c r="H2555" s="8"/>
      <c r="I2555" s="8"/>
      <c r="J2555" s="8"/>
    </row>
    <row r="2556" spans="3:10" x14ac:dyDescent="0.25">
      <c r="C2556" s="5">
        <v>42580.708333333336</v>
      </c>
      <c r="D2556" s="6">
        <v>10310.200000000001</v>
      </c>
      <c r="E2556" s="6">
        <v>10344.4</v>
      </c>
      <c r="F2556" s="6">
        <v>10284.9</v>
      </c>
      <c r="G2556" s="6">
        <v>10330.5</v>
      </c>
      <c r="H2556" s="6"/>
      <c r="I2556" s="6"/>
      <c r="J2556" s="6"/>
    </row>
    <row r="2557" spans="3:10" x14ac:dyDescent="0.25">
      <c r="C2557" s="7">
        <v>42580.75</v>
      </c>
      <c r="D2557" s="8">
        <v>10330.700000000001</v>
      </c>
      <c r="E2557" s="8">
        <v>10347.1</v>
      </c>
      <c r="F2557" s="8">
        <v>10318.9</v>
      </c>
      <c r="G2557" s="8">
        <v>10336</v>
      </c>
      <c r="H2557" s="8"/>
      <c r="I2557" s="8"/>
      <c r="J2557" s="8"/>
    </row>
    <row r="2558" spans="3:10" x14ac:dyDescent="0.25">
      <c r="C2558" s="5">
        <v>42580.791666666664</v>
      </c>
      <c r="D2558" s="6">
        <v>10335.5</v>
      </c>
      <c r="E2558" s="6">
        <v>10345.9</v>
      </c>
      <c r="F2558" s="6">
        <v>10331.9</v>
      </c>
      <c r="G2558" s="6">
        <v>10340.5</v>
      </c>
      <c r="H2558" s="6"/>
      <c r="I2558" s="6"/>
      <c r="J2558" s="6"/>
    </row>
    <row r="2559" spans="3:10" x14ac:dyDescent="0.25">
      <c r="C2559" s="7">
        <v>42580.833333333336</v>
      </c>
      <c r="D2559" s="8">
        <v>10340</v>
      </c>
      <c r="E2559" s="8">
        <v>10342.200000000001</v>
      </c>
      <c r="F2559" s="8">
        <v>10332.9</v>
      </c>
      <c r="G2559" s="8">
        <v>10336.4</v>
      </c>
      <c r="H2559" s="8"/>
      <c r="I2559" s="8"/>
      <c r="J2559" s="8"/>
    </row>
    <row r="2560" spans="3:10" x14ac:dyDescent="0.25">
      <c r="C2560" s="5">
        <v>42580.875</v>
      </c>
      <c r="D2560" s="6">
        <v>10336.200000000001</v>
      </c>
      <c r="E2560" s="6">
        <v>10339.5</v>
      </c>
      <c r="F2560" s="6">
        <v>10323.9</v>
      </c>
      <c r="G2560" s="6">
        <v>10326.200000000001</v>
      </c>
      <c r="H2560" s="6"/>
      <c r="I2560" s="6"/>
      <c r="J2560" s="6"/>
    </row>
    <row r="2561" spans="3:10" x14ac:dyDescent="0.25">
      <c r="C2561" s="7">
        <v>42580.916666666664</v>
      </c>
      <c r="D2561" s="8">
        <v>10326.4</v>
      </c>
      <c r="E2561" s="8">
        <v>10343.200000000001</v>
      </c>
      <c r="F2561" s="8">
        <v>10318.700000000001</v>
      </c>
      <c r="G2561" s="8">
        <v>10336.200000000001</v>
      </c>
      <c r="H2561" s="8"/>
      <c r="I2561" s="8"/>
      <c r="J2561" s="8"/>
    </row>
    <row r="2562" spans="3:10" x14ac:dyDescent="0.25">
      <c r="C2562" s="5">
        <v>42583.375</v>
      </c>
      <c r="D2562" s="6">
        <v>10435.700000000001</v>
      </c>
      <c r="E2562" s="6">
        <v>10474.299999999999</v>
      </c>
      <c r="F2562" s="6">
        <v>10435.700000000001</v>
      </c>
      <c r="G2562" s="6">
        <v>10441.700000000001</v>
      </c>
      <c r="H2562" s="6"/>
      <c r="I2562" s="6"/>
      <c r="J2562" s="6"/>
    </row>
    <row r="2563" spans="3:10" x14ac:dyDescent="0.25">
      <c r="C2563" s="7">
        <v>42583.416666666664</v>
      </c>
      <c r="D2563" s="8">
        <v>10439.200000000001</v>
      </c>
      <c r="E2563" s="8">
        <v>10462.200000000001</v>
      </c>
      <c r="F2563" s="8">
        <v>10405</v>
      </c>
      <c r="G2563" s="8">
        <v>10413.5</v>
      </c>
      <c r="H2563" s="8"/>
      <c r="I2563" s="8"/>
      <c r="J2563" s="8"/>
    </row>
    <row r="2564" spans="3:10" x14ac:dyDescent="0.25">
      <c r="C2564" s="5">
        <v>42583.458333333336</v>
      </c>
      <c r="D2564" s="6">
        <v>10413.200000000001</v>
      </c>
      <c r="E2564" s="6">
        <v>10434.9</v>
      </c>
      <c r="F2564" s="6">
        <v>10387.6</v>
      </c>
      <c r="G2564" s="6">
        <v>10389.299999999999</v>
      </c>
      <c r="H2564" s="6"/>
      <c r="I2564" s="6"/>
      <c r="J2564" s="6"/>
    </row>
    <row r="2565" spans="3:10" x14ac:dyDescent="0.25">
      <c r="C2565" s="7">
        <v>42583.5</v>
      </c>
      <c r="D2565" s="8">
        <v>10389.6</v>
      </c>
      <c r="E2565" s="8">
        <v>10405.799999999999</v>
      </c>
      <c r="F2565" s="8">
        <v>10363.700000000001</v>
      </c>
      <c r="G2565" s="8">
        <v>10368.1</v>
      </c>
      <c r="H2565" s="8"/>
      <c r="I2565" s="8"/>
      <c r="J2565" s="8"/>
    </row>
    <row r="2566" spans="3:10" x14ac:dyDescent="0.25">
      <c r="C2566" s="5">
        <v>42583.541666666664</v>
      </c>
      <c r="D2566" s="6">
        <v>10368.6</v>
      </c>
      <c r="E2566" s="6">
        <v>10368.6</v>
      </c>
      <c r="F2566" s="6">
        <v>10327.799999999999</v>
      </c>
      <c r="G2566" s="6">
        <v>10335</v>
      </c>
      <c r="H2566" s="6"/>
      <c r="I2566" s="6"/>
      <c r="J2566" s="6"/>
    </row>
    <row r="2567" spans="3:10" x14ac:dyDescent="0.25">
      <c r="C2567" s="7">
        <v>42583.583333333336</v>
      </c>
      <c r="D2567" s="8">
        <v>10336</v>
      </c>
      <c r="E2567" s="8">
        <v>10345.200000000001</v>
      </c>
      <c r="F2567" s="8">
        <v>10329.9</v>
      </c>
      <c r="G2567" s="8">
        <v>10336.6</v>
      </c>
      <c r="H2567" s="8"/>
      <c r="I2567" s="8"/>
      <c r="J2567" s="8"/>
    </row>
    <row r="2568" spans="3:10" x14ac:dyDescent="0.25">
      <c r="C2568" s="5">
        <v>42583.625</v>
      </c>
      <c r="D2568" s="6">
        <v>10337.1</v>
      </c>
      <c r="E2568" s="6">
        <v>10338.799999999999</v>
      </c>
      <c r="F2568" s="6">
        <v>10292.5</v>
      </c>
      <c r="G2568" s="6">
        <v>10297.1</v>
      </c>
      <c r="H2568" s="6"/>
      <c r="I2568" s="6"/>
      <c r="J2568" s="6"/>
    </row>
    <row r="2569" spans="3:10" x14ac:dyDescent="0.25">
      <c r="C2569" s="7">
        <v>42583.666666666664</v>
      </c>
      <c r="D2569" s="8">
        <v>10296.6</v>
      </c>
      <c r="E2569" s="8">
        <v>10315.5</v>
      </c>
      <c r="F2569" s="8">
        <v>10275.299999999999</v>
      </c>
      <c r="G2569" s="8">
        <v>10293.5</v>
      </c>
      <c r="H2569" s="8"/>
      <c r="I2569" s="8"/>
      <c r="J2569" s="8"/>
    </row>
    <row r="2570" spans="3:10" x14ac:dyDescent="0.25">
      <c r="C2570" s="5">
        <v>42583.708333333336</v>
      </c>
      <c r="D2570" s="6">
        <v>10293.299999999999</v>
      </c>
      <c r="E2570" s="6">
        <v>10327.700000000001</v>
      </c>
      <c r="F2570" s="6">
        <v>10282.5</v>
      </c>
      <c r="G2570" s="6">
        <v>10310.200000000001</v>
      </c>
      <c r="H2570" s="6"/>
      <c r="I2570" s="6"/>
      <c r="J2570" s="6"/>
    </row>
    <row r="2571" spans="3:10" x14ac:dyDescent="0.25">
      <c r="C2571" s="7">
        <v>42583.75</v>
      </c>
      <c r="D2571" s="8">
        <v>10309.700000000001</v>
      </c>
      <c r="E2571" s="8">
        <v>10348</v>
      </c>
      <c r="F2571" s="8">
        <v>10306.700000000001</v>
      </c>
      <c r="G2571" s="8">
        <v>10316.6</v>
      </c>
      <c r="H2571" s="8"/>
      <c r="I2571" s="8"/>
      <c r="J2571" s="8"/>
    </row>
    <row r="2572" spans="3:10" x14ac:dyDescent="0.25">
      <c r="C2572" s="5">
        <v>42583.791666666664</v>
      </c>
      <c r="D2572" s="6">
        <v>10316.4</v>
      </c>
      <c r="E2572" s="6">
        <v>10316.4</v>
      </c>
      <c r="F2572" s="6">
        <v>10284.5</v>
      </c>
      <c r="G2572" s="6">
        <v>10295.1</v>
      </c>
      <c r="H2572" s="6"/>
      <c r="I2572" s="6"/>
      <c r="J2572" s="6"/>
    </row>
    <row r="2573" spans="3:10" x14ac:dyDescent="0.25">
      <c r="C2573" s="7">
        <v>42583.833333333336</v>
      </c>
      <c r="D2573" s="8">
        <v>10294.6</v>
      </c>
      <c r="E2573" s="8">
        <v>10302.200000000001</v>
      </c>
      <c r="F2573" s="8">
        <v>10287.9</v>
      </c>
      <c r="G2573" s="8">
        <v>10298.6</v>
      </c>
      <c r="H2573" s="8"/>
      <c r="I2573" s="8"/>
      <c r="J2573" s="8"/>
    </row>
    <row r="2574" spans="3:10" x14ac:dyDescent="0.25">
      <c r="C2574" s="5">
        <v>42583.875</v>
      </c>
      <c r="D2574" s="6">
        <v>10299.4</v>
      </c>
      <c r="E2574" s="6">
        <v>10302.9</v>
      </c>
      <c r="F2574" s="6">
        <v>10287.200000000001</v>
      </c>
      <c r="G2574" s="6">
        <v>10299.4</v>
      </c>
      <c r="H2574" s="6"/>
      <c r="I2574" s="6"/>
      <c r="J2574" s="6"/>
    </row>
    <row r="2575" spans="3:10" x14ac:dyDescent="0.25">
      <c r="C2575" s="7">
        <v>42583.916666666664</v>
      </c>
      <c r="D2575" s="8">
        <v>10299.1</v>
      </c>
      <c r="E2575" s="8">
        <v>10303.6</v>
      </c>
      <c r="F2575" s="8">
        <v>10285.9</v>
      </c>
      <c r="G2575" s="8">
        <v>10294.1</v>
      </c>
      <c r="H2575" s="8"/>
      <c r="I2575" s="8"/>
      <c r="J2575" s="8"/>
    </row>
    <row r="2576" spans="3:10" x14ac:dyDescent="0.25">
      <c r="C2576" s="5">
        <v>42584.375</v>
      </c>
      <c r="D2576" s="6">
        <v>10302.5</v>
      </c>
      <c r="E2576" s="6">
        <v>10319.200000000001</v>
      </c>
      <c r="F2576" s="6">
        <v>10295.700000000001</v>
      </c>
      <c r="G2576" s="6">
        <v>10313.4</v>
      </c>
      <c r="H2576" s="6"/>
      <c r="I2576" s="6"/>
      <c r="J2576" s="6"/>
    </row>
    <row r="2577" spans="3:10" x14ac:dyDescent="0.25">
      <c r="C2577" s="7">
        <v>42584.416666666664</v>
      </c>
      <c r="D2577" s="8">
        <v>10313.6</v>
      </c>
      <c r="E2577" s="8">
        <v>10338.700000000001</v>
      </c>
      <c r="F2577" s="8">
        <v>10216.799999999999</v>
      </c>
      <c r="G2577" s="8">
        <v>10216.799999999999</v>
      </c>
      <c r="H2577" s="8"/>
      <c r="I2577" s="8"/>
      <c r="J2577" s="8"/>
    </row>
    <row r="2578" spans="3:10" x14ac:dyDescent="0.25">
      <c r="C2578" s="5">
        <v>42584.458333333336</v>
      </c>
      <c r="D2578" s="6">
        <v>10217.299999999999</v>
      </c>
      <c r="E2578" s="6">
        <v>10234.700000000001</v>
      </c>
      <c r="F2578" s="6">
        <v>10169.799999999999</v>
      </c>
      <c r="G2578" s="6">
        <v>10187.9</v>
      </c>
      <c r="H2578" s="6"/>
      <c r="I2578" s="6"/>
      <c r="J2578" s="6"/>
    </row>
    <row r="2579" spans="3:10" x14ac:dyDescent="0.25">
      <c r="C2579" s="7">
        <v>42584.5</v>
      </c>
      <c r="D2579" s="8">
        <v>10188.1</v>
      </c>
      <c r="E2579" s="8">
        <v>10209.1</v>
      </c>
      <c r="F2579" s="8">
        <v>10168.1</v>
      </c>
      <c r="G2579" s="8">
        <v>10193.200000000001</v>
      </c>
      <c r="H2579" s="8"/>
      <c r="I2579" s="8"/>
      <c r="J2579" s="8"/>
    </row>
    <row r="2580" spans="3:10" x14ac:dyDescent="0.25">
      <c r="C2580" s="5">
        <v>42584.541666666664</v>
      </c>
      <c r="D2580" s="6">
        <v>10193.700000000001</v>
      </c>
      <c r="E2580" s="6">
        <v>10199.700000000001</v>
      </c>
      <c r="F2580" s="6">
        <v>10176.700000000001</v>
      </c>
      <c r="G2580" s="6">
        <v>10184.9</v>
      </c>
      <c r="H2580" s="6"/>
      <c r="I2580" s="6"/>
      <c r="J2580" s="6"/>
    </row>
    <row r="2581" spans="3:10" x14ac:dyDescent="0.25">
      <c r="C2581" s="7">
        <v>42584.583333333336</v>
      </c>
      <c r="D2581" s="8">
        <v>10185.200000000001</v>
      </c>
      <c r="E2581" s="8">
        <v>10196.4</v>
      </c>
      <c r="F2581" s="8">
        <v>10179.200000000001</v>
      </c>
      <c r="G2581" s="8">
        <v>10192.700000000001</v>
      </c>
      <c r="H2581" s="8"/>
      <c r="I2581" s="8"/>
      <c r="J2581" s="8"/>
    </row>
    <row r="2582" spans="3:10" x14ac:dyDescent="0.25">
      <c r="C2582" s="5">
        <v>42584.625</v>
      </c>
      <c r="D2582" s="6">
        <v>10192.5</v>
      </c>
      <c r="E2582" s="6">
        <v>10209.4</v>
      </c>
      <c r="F2582" s="6">
        <v>10186.299999999999</v>
      </c>
      <c r="G2582" s="6">
        <v>10194.6</v>
      </c>
      <c r="H2582" s="6"/>
      <c r="I2582" s="6"/>
      <c r="J2582" s="6"/>
    </row>
    <row r="2583" spans="3:10" x14ac:dyDescent="0.25">
      <c r="C2583" s="7">
        <v>42584.666666666664</v>
      </c>
      <c r="D2583" s="8">
        <v>10194.9</v>
      </c>
      <c r="E2583" s="8">
        <v>10204</v>
      </c>
      <c r="F2583" s="8">
        <v>10178.1</v>
      </c>
      <c r="G2583" s="8">
        <v>10186</v>
      </c>
      <c r="H2583" s="8"/>
      <c r="I2583" s="8"/>
      <c r="J2583" s="8"/>
    </row>
    <row r="2584" spans="3:10" x14ac:dyDescent="0.25">
      <c r="C2584" s="5">
        <v>42584.708333333336</v>
      </c>
      <c r="D2584" s="6">
        <v>10185.5</v>
      </c>
      <c r="E2584" s="6">
        <v>10186.700000000001</v>
      </c>
      <c r="F2584" s="6">
        <v>10126.6</v>
      </c>
      <c r="G2584" s="6">
        <v>10129.9</v>
      </c>
      <c r="H2584" s="6"/>
      <c r="I2584" s="6"/>
      <c r="J2584" s="6"/>
    </row>
    <row r="2585" spans="3:10" x14ac:dyDescent="0.25">
      <c r="C2585" s="7">
        <v>42584.75</v>
      </c>
      <c r="D2585" s="8">
        <v>10129.6</v>
      </c>
      <c r="E2585" s="8">
        <v>10162.4</v>
      </c>
      <c r="F2585" s="8">
        <v>10128.9</v>
      </c>
      <c r="G2585" s="8">
        <v>10146.6</v>
      </c>
      <c r="H2585" s="8"/>
      <c r="I2585" s="8"/>
      <c r="J2585" s="8"/>
    </row>
    <row r="2586" spans="3:10" x14ac:dyDescent="0.25">
      <c r="C2586" s="5">
        <v>42584.791666666664</v>
      </c>
      <c r="D2586" s="6">
        <v>10147.6</v>
      </c>
      <c r="E2586" s="6">
        <v>10153.4</v>
      </c>
      <c r="F2586" s="6">
        <v>10136.1</v>
      </c>
      <c r="G2586" s="6">
        <v>10140.299999999999</v>
      </c>
      <c r="H2586" s="6"/>
      <c r="I2586" s="6"/>
      <c r="J2586" s="6"/>
    </row>
    <row r="2587" spans="3:10" x14ac:dyDescent="0.25">
      <c r="C2587" s="7">
        <v>42584.833333333336</v>
      </c>
      <c r="D2587" s="8">
        <v>10139.799999999999</v>
      </c>
      <c r="E2587" s="8">
        <v>10142.799999999999</v>
      </c>
      <c r="F2587" s="8">
        <v>10115.1</v>
      </c>
      <c r="G2587" s="8">
        <v>10128.299999999999</v>
      </c>
      <c r="H2587" s="8"/>
      <c r="I2587" s="8"/>
      <c r="J2587" s="8"/>
    </row>
    <row r="2588" spans="3:10" x14ac:dyDescent="0.25">
      <c r="C2588" s="5">
        <v>42584.875</v>
      </c>
      <c r="D2588" s="6">
        <v>10128.1</v>
      </c>
      <c r="E2588" s="6">
        <v>10149.1</v>
      </c>
      <c r="F2588" s="6">
        <v>10121</v>
      </c>
      <c r="G2588" s="6">
        <v>10144.299999999999</v>
      </c>
      <c r="H2588" s="6"/>
      <c r="I2588" s="6"/>
      <c r="J2588" s="6"/>
    </row>
    <row r="2589" spans="3:10" x14ac:dyDescent="0.25">
      <c r="C2589" s="7">
        <v>42584.916666666664</v>
      </c>
      <c r="D2589" s="8">
        <v>10144.799999999999</v>
      </c>
      <c r="E2589" s="8">
        <v>10155.299999999999</v>
      </c>
      <c r="F2589" s="8">
        <v>10139.200000000001</v>
      </c>
      <c r="G2589" s="8">
        <v>10146.200000000001</v>
      </c>
      <c r="H2589" s="8"/>
      <c r="I2589" s="8"/>
      <c r="J2589" s="8"/>
    </row>
    <row r="2590" spans="3:10" x14ac:dyDescent="0.25">
      <c r="C2590" s="5">
        <v>42585.375</v>
      </c>
      <c r="D2590" s="6">
        <v>10131</v>
      </c>
      <c r="E2590" s="6">
        <v>10173.5</v>
      </c>
      <c r="F2590" s="6">
        <v>10123.799999999999</v>
      </c>
      <c r="G2590" s="6">
        <v>10168</v>
      </c>
      <c r="H2590" s="6"/>
      <c r="I2590" s="6"/>
      <c r="J2590" s="6"/>
    </row>
    <row r="2591" spans="3:10" x14ac:dyDescent="0.25">
      <c r="C2591" s="7">
        <v>42585.416666666664</v>
      </c>
      <c r="D2591" s="8">
        <v>10163.700000000001</v>
      </c>
      <c r="E2591" s="8">
        <v>10178</v>
      </c>
      <c r="F2591" s="8">
        <v>10094.4</v>
      </c>
      <c r="G2591" s="8">
        <v>10110.200000000001</v>
      </c>
      <c r="H2591" s="8"/>
      <c r="I2591" s="8"/>
      <c r="J2591" s="8"/>
    </row>
    <row r="2592" spans="3:10" x14ac:dyDescent="0.25">
      <c r="C2592" s="5">
        <v>42585.458333333336</v>
      </c>
      <c r="D2592" s="6">
        <v>10109.700000000001</v>
      </c>
      <c r="E2592" s="6">
        <v>10153.299999999999</v>
      </c>
      <c r="F2592" s="6">
        <v>10091.6</v>
      </c>
      <c r="G2592" s="6">
        <v>10123.4</v>
      </c>
      <c r="H2592" s="6"/>
      <c r="I2592" s="6"/>
      <c r="J2592" s="6"/>
    </row>
    <row r="2593" spans="3:10" x14ac:dyDescent="0.25">
      <c r="C2593" s="7">
        <v>42585.5</v>
      </c>
      <c r="D2593" s="8">
        <v>10123.1</v>
      </c>
      <c r="E2593" s="8">
        <v>10157.6</v>
      </c>
      <c r="F2593" s="8">
        <v>10110.700000000001</v>
      </c>
      <c r="G2593" s="8">
        <v>10148.299999999999</v>
      </c>
      <c r="H2593" s="8"/>
      <c r="I2593" s="8"/>
      <c r="J2593" s="8"/>
    </row>
    <row r="2594" spans="3:10" x14ac:dyDescent="0.25">
      <c r="C2594" s="5">
        <v>42585.541666666664</v>
      </c>
      <c r="D2594" s="6">
        <v>10148.799999999999</v>
      </c>
      <c r="E2594" s="6">
        <v>10152.1</v>
      </c>
      <c r="F2594" s="6">
        <v>10133.799999999999</v>
      </c>
      <c r="G2594" s="6">
        <v>10138.299999999999</v>
      </c>
      <c r="H2594" s="6"/>
      <c r="I2594" s="6"/>
      <c r="J2594" s="6"/>
    </row>
    <row r="2595" spans="3:10" x14ac:dyDescent="0.25">
      <c r="C2595" s="7">
        <v>42585.583333333336</v>
      </c>
      <c r="D2595" s="8">
        <v>10138.799999999999</v>
      </c>
      <c r="E2595" s="8">
        <v>10145.5</v>
      </c>
      <c r="F2595" s="8">
        <v>10133.5</v>
      </c>
      <c r="G2595" s="8">
        <v>10137.799999999999</v>
      </c>
      <c r="H2595" s="8"/>
      <c r="I2595" s="8"/>
      <c r="J2595" s="8"/>
    </row>
    <row r="2596" spans="3:10" x14ac:dyDescent="0.25">
      <c r="C2596" s="5">
        <v>42585.625</v>
      </c>
      <c r="D2596" s="6">
        <v>10138</v>
      </c>
      <c r="E2596" s="6">
        <v>10139</v>
      </c>
      <c r="F2596" s="6">
        <v>10122.200000000001</v>
      </c>
      <c r="G2596" s="6">
        <v>10127.6</v>
      </c>
      <c r="H2596" s="6"/>
      <c r="I2596" s="6"/>
      <c r="J2596" s="6"/>
    </row>
    <row r="2597" spans="3:10" x14ac:dyDescent="0.25">
      <c r="C2597" s="7">
        <v>42585.666666666664</v>
      </c>
      <c r="D2597" s="8">
        <v>10127.299999999999</v>
      </c>
      <c r="E2597" s="8">
        <v>10155.1</v>
      </c>
      <c r="F2597" s="8">
        <v>10127.1</v>
      </c>
      <c r="G2597" s="8">
        <v>10150</v>
      </c>
      <c r="H2597" s="8"/>
      <c r="I2597" s="8"/>
      <c r="J2597" s="8"/>
    </row>
    <row r="2598" spans="3:10" x14ac:dyDescent="0.25">
      <c r="C2598" s="5">
        <v>42585.708333333336</v>
      </c>
      <c r="D2598" s="6">
        <v>10149.299999999999</v>
      </c>
      <c r="E2598" s="6">
        <v>10189.700000000001</v>
      </c>
      <c r="F2598" s="6">
        <v>10141.5</v>
      </c>
      <c r="G2598" s="6">
        <v>10160.299999999999</v>
      </c>
      <c r="H2598" s="6"/>
      <c r="I2598" s="6"/>
      <c r="J2598" s="6"/>
    </row>
    <row r="2599" spans="3:10" x14ac:dyDescent="0.25">
      <c r="C2599" s="7">
        <v>42585.75</v>
      </c>
      <c r="D2599" s="8">
        <v>10159.6</v>
      </c>
      <c r="E2599" s="8">
        <v>10176.700000000001</v>
      </c>
      <c r="F2599" s="8">
        <v>10155.299999999999</v>
      </c>
      <c r="G2599" s="8">
        <v>10169.200000000001</v>
      </c>
      <c r="H2599" s="8"/>
      <c r="I2599" s="8"/>
      <c r="J2599" s="8"/>
    </row>
    <row r="2600" spans="3:10" x14ac:dyDescent="0.25">
      <c r="C2600" s="5">
        <v>42585.791666666664</v>
      </c>
      <c r="D2600" s="6">
        <v>10169.700000000001</v>
      </c>
      <c r="E2600" s="6">
        <v>10180.9</v>
      </c>
      <c r="F2600" s="6">
        <v>10166.700000000001</v>
      </c>
      <c r="G2600" s="6">
        <v>10177.299999999999</v>
      </c>
      <c r="H2600" s="6"/>
      <c r="I2600" s="6"/>
      <c r="J2600" s="6"/>
    </row>
    <row r="2601" spans="3:10" x14ac:dyDescent="0.25">
      <c r="C2601" s="7">
        <v>42585.833333333336</v>
      </c>
      <c r="D2601" s="8">
        <v>10176.799999999999</v>
      </c>
      <c r="E2601" s="8">
        <v>10180.299999999999</v>
      </c>
      <c r="F2601" s="8">
        <v>10173.1</v>
      </c>
      <c r="G2601" s="8">
        <v>10178</v>
      </c>
      <c r="H2601" s="8"/>
      <c r="I2601" s="8"/>
      <c r="J2601" s="8"/>
    </row>
    <row r="2602" spans="3:10" x14ac:dyDescent="0.25">
      <c r="C2602" s="5">
        <v>42585.875</v>
      </c>
      <c r="D2602" s="6">
        <v>10177.799999999999</v>
      </c>
      <c r="E2602" s="6">
        <v>10184.299999999999</v>
      </c>
      <c r="F2602" s="6">
        <v>10171.299999999999</v>
      </c>
      <c r="G2602" s="6">
        <v>10179.799999999999</v>
      </c>
      <c r="H2602" s="6"/>
      <c r="I2602" s="6"/>
      <c r="J2602" s="6"/>
    </row>
    <row r="2603" spans="3:10" x14ac:dyDescent="0.25">
      <c r="C2603" s="7">
        <v>42585.916666666664</v>
      </c>
      <c r="D2603" s="8">
        <v>10180</v>
      </c>
      <c r="E2603" s="8">
        <v>10218.5</v>
      </c>
      <c r="F2603" s="8">
        <v>10178</v>
      </c>
      <c r="G2603" s="8">
        <v>10210.799999999999</v>
      </c>
      <c r="H2603" s="8"/>
      <c r="I2603" s="8"/>
      <c r="J2603" s="8"/>
    </row>
    <row r="2604" spans="3:10" x14ac:dyDescent="0.25">
      <c r="C2604" s="5">
        <v>42586.375</v>
      </c>
      <c r="D2604" s="6">
        <v>10251.1</v>
      </c>
      <c r="E2604" s="6">
        <v>10269.700000000001</v>
      </c>
      <c r="F2604" s="6">
        <v>10223.799999999999</v>
      </c>
      <c r="G2604" s="6">
        <v>10239.1</v>
      </c>
      <c r="H2604" s="6"/>
      <c r="I2604" s="6"/>
      <c r="J2604" s="6"/>
    </row>
    <row r="2605" spans="3:10" x14ac:dyDescent="0.25">
      <c r="C2605" s="7">
        <v>42586.416666666664</v>
      </c>
      <c r="D2605" s="8">
        <v>10237.6</v>
      </c>
      <c r="E2605" s="8">
        <v>10262.5</v>
      </c>
      <c r="F2605" s="8">
        <v>10216.1</v>
      </c>
      <c r="G2605" s="8">
        <v>10243.5</v>
      </c>
      <c r="H2605" s="8"/>
      <c r="I2605" s="8"/>
      <c r="J2605" s="8"/>
    </row>
    <row r="2606" spans="3:10" x14ac:dyDescent="0.25">
      <c r="C2606" s="5">
        <v>42586.458333333336</v>
      </c>
      <c r="D2606" s="6">
        <v>10242.799999999999</v>
      </c>
      <c r="E2606" s="6">
        <v>10263.700000000001</v>
      </c>
      <c r="F2606" s="6">
        <v>10230.799999999999</v>
      </c>
      <c r="G2606" s="6">
        <v>10237.700000000001</v>
      </c>
      <c r="H2606" s="6"/>
      <c r="I2606" s="6"/>
      <c r="J2606" s="6"/>
    </row>
    <row r="2607" spans="3:10" x14ac:dyDescent="0.25">
      <c r="C2607" s="7">
        <v>42586.5</v>
      </c>
      <c r="D2607" s="8">
        <v>10238.4</v>
      </c>
      <c r="E2607" s="8">
        <v>10251.4</v>
      </c>
      <c r="F2607" s="8">
        <v>10224.5</v>
      </c>
      <c r="G2607" s="8">
        <v>10246.299999999999</v>
      </c>
      <c r="H2607" s="8"/>
      <c r="I2607" s="8"/>
      <c r="J2607" s="8"/>
    </row>
    <row r="2608" spans="3:10" x14ac:dyDescent="0.25">
      <c r="C2608" s="5">
        <v>42586.541666666664</v>
      </c>
      <c r="D2608" s="6">
        <v>10246.6</v>
      </c>
      <c r="E2608" s="6">
        <v>10251.200000000001</v>
      </c>
      <c r="F2608" s="6">
        <v>10226.1</v>
      </c>
      <c r="G2608" s="6">
        <v>10240.299999999999</v>
      </c>
      <c r="H2608" s="6"/>
      <c r="I2608" s="6"/>
      <c r="J2608" s="6"/>
    </row>
    <row r="2609" spans="3:10" x14ac:dyDescent="0.25">
      <c r="C2609" s="7">
        <v>42586.583333333336</v>
      </c>
      <c r="D2609" s="8">
        <v>10240.5</v>
      </c>
      <c r="E2609" s="8">
        <v>10283.299999999999</v>
      </c>
      <c r="F2609" s="8">
        <v>10237.200000000001</v>
      </c>
      <c r="G2609" s="8">
        <v>10270.799999999999</v>
      </c>
      <c r="H2609" s="8"/>
      <c r="I2609" s="8"/>
      <c r="J2609" s="8"/>
    </row>
    <row r="2610" spans="3:10" x14ac:dyDescent="0.25">
      <c r="C2610" s="5">
        <v>42586.625</v>
      </c>
      <c r="D2610" s="6">
        <v>10270.299999999999</v>
      </c>
      <c r="E2610" s="6">
        <v>10275.200000000001</v>
      </c>
      <c r="F2610" s="6">
        <v>10201.299999999999</v>
      </c>
      <c r="G2610" s="6">
        <v>10205.200000000001</v>
      </c>
      <c r="H2610" s="6"/>
      <c r="I2610" s="6"/>
      <c r="J2610" s="6"/>
    </row>
    <row r="2611" spans="3:10" x14ac:dyDescent="0.25">
      <c r="C2611" s="7">
        <v>42586.666666666664</v>
      </c>
      <c r="D2611" s="8">
        <v>10205.5</v>
      </c>
      <c r="E2611" s="8">
        <v>10239.799999999999</v>
      </c>
      <c r="F2611" s="8">
        <v>10190.1</v>
      </c>
      <c r="G2611" s="8">
        <v>10190.1</v>
      </c>
      <c r="H2611" s="8"/>
      <c r="I2611" s="8"/>
      <c r="J2611" s="8"/>
    </row>
    <row r="2612" spans="3:10" x14ac:dyDescent="0.25">
      <c r="C2612" s="5">
        <v>42586.708333333336</v>
      </c>
      <c r="D2612" s="6">
        <v>10190.6</v>
      </c>
      <c r="E2612" s="6">
        <v>10231</v>
      </c>
      <c r="F2612" s="6">
        <v>10180.799999999999</v>
      </c>
      <c r="G2612" s="6">
        <v>10228.299999999999</v>
      </c>
      <c r="H2612" s="6"/>
      <c r="I2612" s="6"/>
      <c r="J2612" s="6"/>
    </row>
    <row r="2613" spans="3:10" x14ac:dyDescent="0.25">
      <c r="C2613" s="7">
        <v>42586.75</v>
      </c>
      <c r="D2613" s="8">
        <v>10227.799999999999</v>
      </c>
      <c r="E2613" s="8">
        <v>10245.5</v>
      </c>
      <c r="F2613" s="8">
        <v>10209.4</v>
      </c>
      <c r="G2613" s="8">
        <v>10243.700000000001</v>
      </c>
      <c r="H2613" s="8"/>
      <c r="I2613" s="8"/>
      <c r="J2613" s="8"/>
    </row>
    <row r="2614" spans="3:10" x14ac:dyDescent="0.25">
      <c r="C2614" s="5">
        <v>42586.791666666664</v>
      </c>
      <c r="D2614" s="6">
        <v>10243.200000000001</v>
      </c>
      <c r="E2614" s="6">
        <v>10244.700000000001</v>
      </c>
      <c r="F2614" s="6">
        <v>10230.700000000001</v>
      </c>
      <c r="G2614" s="6">
        <v>10231.4</v>
      </c>
      <c r="H2614" s="6"/>
      <c r="I2614" s="6"/>
      <c r="J2614" s="6"/>
    </row>
    <row r="2615" spans="3:10" x14ac:dyDescent="0.25">
      <c r="C2615" s="7">
        <v>42586.833333333336</v>
      </c>
      <c r="D2615" s="8">
        <v>10230.9</v>
      </c>
      <c r="E2615" s="8">
        <v>10233.4</v>
      </c>
      <c r="F2615" s="8">
        <v>10220.9</v>
      </c>
      <c r="G2615" s="8">
        <v>10228.700000000001</v>
      </c>
      <c r="H2615" s="8"/>
      <c r="I2615" s="8"/>
      <c r="J2615" s="8"/>
    </row>
    <row r="2616" spans="3:10" x14ac:dyDescent="0.25">
      <c r="C2616" s="5">
        <v>42586.875</v>
      </c>
      <c r="D2616" s="6">
        <v>10228.9</v>
      </c>
      <c r="E2616" s="6">
        <v>10235.200000000001</v>
      </c>
      <c r="F2616" s="6">
        <v>10217.9</v>
      </c>
      <c r="G2616" s="6">
        <v>10230.4</v>
      </c>
      <c r="H2616" s="6"/>
      <c r="I2616" s="6"/>
      <c r="J2616" s="6"/>
    </row>
    <row r="2617" spans="3:10" x14ac:dyDescent="0.25">
      <c r="C2617" s="7">
        <v>42586.916666666664</v>
      </c>
      <c r="D2617" s="8">
        <v>10230.200000000001</v>
      </c>
      <c r="E2617" s="8">
        <v>10237.700000000001</v>
      </c>
      <c r="F2617" s="8">
        <v>10224.700000000001</v>
      </c>
      <c r="G2617" s="8">
        <v>10236.9</v>
      </c>
      <c r="H2617" s="8"/>
      <c r="I2617" s="8"/>
      <c r="J2617" s="8"/>
    </row>
    <row r="2618" spans="3:10" x14ac:dyDescent="0.25">
      <c r="C2618" s="5">
        <v>42587.375</v>
      </c>
      <c r="D2618" s="6">
        <v>10251.5</v>
      </c>
      <c r="E2618" s="6">
        <v>10252.700000000001</v>
      </c>
      <c r="F2618" s="6">
        <v>10235.700000000001</v>
      </c>
      <c r="G2618" s="6">
        <v>10241.6</v>
      </c>
      <c r="H2618" s="6"/>
      <c r="I2618" s="6"/>
      <c r="J2618" s="6"/>
    </row>
    <row r="2619" spans="3:10" x14ac:dyDescent="0.25">
      <c r="C2619" s="7">
        <v>42587.416666666664</v>
      </c>
      <c r="D2619" s="8">
        <v>10243.6</v>
      </c>
      <c r="E2619" s="8">
        <v>10275.5</v>
      </c>
      <c r="F2619" s="8">
        <v>10237.299999999999</v>
      </c>
      <c r="G2619" s="8">
        <v>10257.299999999999</v>
      </c>
      <c r="H2619" s="8"/>
      <c r="I2619" s="8"/>
      <c r="J2619" s="8"/>
    </row>
    <row r="2620" spans="3:10" x14ac:dyDescent="0.25">
      <c r="C2620" s="5">
        <v>42587.458333333336</v>
      </c>
      <c r="D2620" s="6">
        <v>10257.1</v>
      </c>
      <c r="E2620" s="6">
        <v>10262.5</v>
      </c>
      <c r="F2620" s="6">
        <v>10212.299999999999</v>
      </c>
      <c r="G2620" s="6">
        <v>10231.799999999999</v>
      </c>
      <c r="H2620" s="6"/>
      <c r="I2620" s="6"/>
      <c r="J2620" s="6"/>
    </row>
    <row r="2621" spans="3:10" x14ac:dyDescent="0.25">
      <c r="C2621" s="7">
        <v>42587.5</v>
      </c>
      <c r="D2621" s="8">
        <v>10232.6</v>
      </c>
      <c r="E2621" s="8">
        <v>10248.299999999999</v>
      </c>
      <c r="F2621" s="8">
        <v>10229.5</v>
      </c>
      <c r="G2621" s="8">
        <v>10243.6</v>
      </c>
      <c r="H2621" s="8"/>
      <c r="I2621" s="8"/>
      <c r="J2621" s="8"/>
    </row>
    <row r="2622" spans="3:10" x14ac:dyDescent="0.25">
      <c r="C2622" s="5">
        <v>42587.541666666664</v>
      </c>
      <c r="D2622" s="6">
        <v>10243.799999999999</v>
      </c>
      <c r="E2622" s="6">
        <v>10262.9</v>
      </c>
      <c r="F2622" s="6">
        <v>10240.299999999999</v>
      </c>
      <c r="G2622" s="6">
        <v>10259.299999999999</v>
      </c>
      <c r="H2622" s="6"/>
      <c r="I2622" s="6"/>
      <c r="J2622" s="6"/>
    </row>
    <row r="2623" spans="3:10" x14ac:dyDescent="0.25">
      <c r="C2623" s="7">
        <v>42587.583333333336</v>
      </c>
      <c r="D2623" s="8">
        <v>10260.1</v>
      </c>
      <c r="E2623" s="8">
        <v>10260.799999999999</v>
      </c>
      <c r="F2623" s="8">
        <v>10237.700000000001</v>
      </c>
      <c r="G2623" s="8">
        <v>10239.1</v>
      </c>
      <c r="H2623" s="8"/>
      <c r="I2623" s="8"/>
      <c r="J2623" s="8"/>
    </row>
    <row r="2624" spans="3:10" x14ac:dyDescent="0.25">
      <c r="C2624" s="5">
        <v>42587.625</v>
      </c>
      <c r="D2624" s="6">
        <v>10238.6</v>
      </c>
      <c r="E2624" s="6">
        <v>10325</v>
      </c>
      <c r="F2624" s="6">
        <v>10237.6</v>
      </c>
      <c r="G2624" s="6">
        <v>10301.200000000001</v>
      </c>
      <c r="H2624" s="6"/>
      <c r="I2624" s="6"/>
      <c r="J2624" s="6"/>
    </row>
    <row r="2625" spans="3:10" x14ac:dyDescent="0.25">
      <c r="C2625" s="7">
        <v>42587.666666666664</v>
      </c>
      <c r="D2625" s="8">
        <v>10300.9</v>
      </c>
      <c r="E2625" s="8">
        <v>10349</v>
      </c>
      <c r="F2625" s="8">
        <v>10287.6</v>
      </c>
      <c r="G2625" s="8">
        <v>10339.200000000001</v>
      </c>
      <c r="H2625" s="8"/>
      <c r="I2625" s="8"/>
      <c r="J2625" s="8"/>
    </row>
    <row r="2626" spans="3:10" x14ac:dyDescent="0.25">
      <c r="C2626" s="5">
        <v>42587.708333333336</v>
      </c>
      <c r="D2626" s="6">
        <v>10339.700000000001</v>
      </c>
      <c r="E2626" s="6">
        <v>10353.5</v>
      </c>
      <c r="F2626" s="6">
        <v>10332.9</v>
      </c>
      <c r="G2626" s="6">
        <v>10348.4</v>
      </c>
      <c r="H2626" s="6"/>
      <c r="I2626" s="6"/>
      <c r="J2626" s="6"/>
    </row>
    <row r="2627" spans="3:10" x14ac:dyDescent="0.25">
      <c r="C2627" s="7">
        <v>42587.75</v>
      </c>
      <c r="D2627" s="8">
        <v>10349.1</v>
      </c>
      <c r="E2627" s="8">
        <v>10373.6</v>
      </c>
      <c r="F2627" s="8">
        <v>10342.6</v>
      </c>
      <c r="G2627" s="8">
        <v>10352.799999999999</v>
      </c>
      <c r="H2627" s="8"/>
      <c r="I2627" s="8"/>
      <c r="J2627" s="8"/>
    </row>
    <row r="2628" spans="3:10" x14ac:dyDescent="0.25">
      <c r="C2628" s="5">
        <v>42587.791666666664</v>
      </c>
      <c r="D2628" s="6">
        <v>10351.799999999999</v>
      </c>
      <c r="E2628" s="6">
        <v>10368.299999999999</v>
      </c>
      <c r="F2628" s="6">
        <v>10351.799999999999</v>
      </c>
      <c r="G2628" s="6">
        <v>10356.4</v>
      </c>
      <c r="H2628" s="6"/>
      <c r="I2628" s="6"/>
      <c r="J2628" s="6"/>
    </row>
    <row r="2629" spans="3:10" x14ac:dyDescent="0.25">
      <c r="C2629" s="7">
        <v>42587.833333333336</v>
      </c>
      <c r="D2629" s="8">
        <v>10356.200000000001</v>
      </c>
      <c r="E2629" s="8">
        <v>10361.700000000001</v>
      </c>
      <c r="F2629" s="8">
        <v>10351.700000000001</v>
      </c>
      <c r="G2629" s="8">
        <v>10360.5</v>
      </c>
      <c r="H2629" s="8"/>
      <c r="I2629" s="8"/>
      <c r="J2629" s="8"/>
    </row>
    <row r="2630" spans="3:10" x14ac:dyDescent="0.25">
      <c r="C2630" s="5">
        <v>42587.875</v>
      </c>
      <c r="D2630" s="6">
        <v>10361</v>
      </c>
      <c r="E2630" s="6">
        <v>10362</v>
      </c>
      <c r="F2630" s="6">
        <v>10355.5</v>
      </c>
      <c r="G2630" s="6">
        <v>10357</v>
      </c>
      <c r="H2630" s="6"/>
      <c r="I2630" s="6"/>
      <c r="J2630" s="6"/>
    </row>
    <row r="2631" spans="3:10" x14ac:dyDescent="0.25">
      <c r="C2631" s="7">
        <v>42587.916666666664</v>
      </c>
      <c r="D2631" s="8">
        <v>10357.200000000001</v>
      </c>
      <c r="E2631" s="8">
        <v>10372.700000000001</v>
      </c>
      <c r="F2631" s="8">
        <v>10357</v>
      </c>
      <c r="G2631" s="8">
        <v>10366.5</v>
      </c>
      <c r="H2631" s="8"/>
      <c r="I2631" s="8"/>
      <c r="J2631" s="8"/>
    </row>
    <row r="2632" spans="3:10" x14ac:dyDescent="0.25">
      <c r="C2632" s="5">
        <v>42590.375</v>
      </c>
      <c r="D2632" s="6">
        <v>10430</v>
      </c>
      <c r="E2632" s="6">
        <v>10439.5</v>
      </c>
      <c r="F2632" s="6">
        <v>10401.9</v>
      </c>
      <c r="G2632" s="6">
        <v>10432.700000000001</v>
      </c>
      <c r="H2632" s="6"/>
      <c r="I2632" s="6"/>
      <c r="J2632" s="6"/>
    </row>
    <row r="2633" spans="3:10" x14ac:dyDescent="0.25">
      <c r="C2633" s="7">
        <v>42590.416666666664</v>
      </c>
      <c r="D2633" s="8">
        <v>10431.4</v>
      </c>
      <c r="E2633" s="8">
        <v>10462.1</v>
      </c>
      <c r="F2633" s="8">
        <v>10400.4</v>
      </c>
      <c r="G2633" s="8">
        <v>10456.299999999999</v>
      </c>
      <c r="H2633" s="8"/>
      <c r="I2633" s="8"/>
      <c r="J2633" s="8"/>
    </row>
    <row r="2634" spans="3:10" x14ac:dyDescent="0.25">
      <c r="C2634" s="5">
        <v>42590.458333333336</v>
      </c>
      <c r="D2634" s="6">
        <v>10455.6</v>
      </c>
      <c r="E2634" s="6">
        <v>10479.4</v>
      </c>
      <c r="F2634" s="6">
        <v>10439.299999999999</v>
      </c>
      <c r="G2634" s="6">
        <v>10472.1</v>
      </c>
      <c r="H2634" s="6"/>
      <c r="I2634" s="6"/>
      <c r="J2634" s="6"/>
    </row>
    <row r="2635" spans="3:10" x14ac:dyDescent="0.25">
      <c r="C2635" s="7">
        <v>42590.5</v>
      </c>
      <c r="D2635" s="8">
        <v>10471.9</v>
      </c>
      <c r="E2635" s="8">
        <v>10476.5</v>
      </c>
      <c r="F2635" s="8">
        <v>10450</v>
      </c>
      <c r="G2635" s="8">
        <v>10451.5</v>
      </c>
      <c r="H2635" s="8"/>
      <c r="I2635" s="8"/>
      <c r="J2635" s="8"/>
    </row>
    <row r="2636" spans="3:10" x14ac:dyDescent="0.25">
      <c r="C2636" s="5">
        <v>42590.541666666664</v>
      </c>
      <c r="D2636" s="6">
        <v>10451.799999999999</v>
      </c>
      <c r="E2636" s="6">
        <v>10468.200000000001</v>
      </c>
      <c r="F2636" s="6">
        <v>10447.299999999999</v>
      </c>
      <c r="G2636" s="6">
        <v>10465.799999999999</v>
      </c>
      <c r="H2636" s="6"/>
      <c r="I2636" s="6"/>
      <c r="J2636" s="6"/>
    </row>
    <row r="2637" spans="3:10" x14ac:dyDescent="0.25">
      <c r="C2637" s="7">
        <v>42590.583333333336</v>
      </c>
      <c r="D2637" s="8">
        <v>10466</v>
      </c>
      <c r="E2637" s="8">
        <v>10471.5</v>
      </c>
      <c r="F2637" s="8">
        <v>10453.1</v>
      </c>
      <c r="G2637" s="8">
        <v>10455.299999999999</v>
      </c>
      <c r="H2637" s="8"/>
      <c r="I2637" s="8"/>
      <c r="J2637" s="8"/>
    </row>
    <row r="2638" spans="3:10" x14ac:dyDescent="0.25">
      <c r="C2638" s="5">
        <v>42590.625</v>
      </c>
      <c r="D2638" s="6">
        <v>10455.6</v>
      </c>
      <c r="E2638" s="6">
        <v>10455.6</v>
      </c>
      <c r="F2638" s="6">
        <v>10424</v>
      </c>
      <c r="G2638" s="6">
        <v>10427.1</v>
      </c>
      <c r="H2638" s="6"/>
      <c r="I2638" s="6"/>
      <c r="J2638" s="6"/>
    </row>
    <row r="2639" spans="3:10" x14ac:dyDescent="0.25">
      <c r="C2639" s="7">
        <v>42590.666666666664</v>
      </c>
      <c r="D2639" s="8">
        <v>10427.6</v>
      </c>
      <c r="E2639" s="8">
        <v>10445.200000000001</v>
      </c>
      <c r="F2639" s="8">
        <v>10420.700000000001</v>
      </c>
      <c r="G2639" s="8">
        <v>10434.9</v>
      </c>
      <c r="H2639" s="8"/>
      <c r="I2639" s="8"/>
      <c r="J2639" s="8"/>
    </row>
    <row r="2640" spans="3:10" x14ac:dyDescent="0.25">
      <c r="C2640" s="5">
        <v>42590.708333333336</v>
      </c>
      <c r="D2640" s="6">
        <v>10435.4</v>
      </c>
      <c r="E2640" s="6">
        <v>10436.9</v>
      </c>
      <c r="F2640" s="6">
        <v>10408.4</v>
      </c>
      <c r="G2640" s="6">
        <v>10422.9</v>
      </c>
      <c r="H2640" s="6"/>
      <c r="I2640" s="6"/>
      <c r="J2640" s="6"/>
    </row>
    <row r="2641" spans="3:10" x14ac:dyDescent="0.25">
      <c r="C2641" s="7">
        <v>42590.75</v>
      </c>
      <c r="D2641" s="8">
        <v>10423.1</v>
      </c>
      <c r="E2641" s="8">
        <v>10442.9</v>
      </c>
      <c r="F2641" s="8">
        <v>10417.700000000001</v>
      </c>
      <c r="G2641" s="8">
        <v>10428.299999999999</v>
      </c>
      <c r="H2641" s="8"/>
      <c r="I2641" s="8"/>
      <c r="J2641" s="8"/>
    </row>
    <row r="2642" spans="3:10" x14ac:dyDescent="0.25">
      <c r="C2642" s="5">
        <v>42590.791666666664</v>
      </c>
      <c r="D2642" s="6">
        <v>10428</v>
      </c>
      <c r="E2642" s="6">
        <v>10430.6</v>
      </c>
      <c r="F2642" s="6">
        <v>10422.299999999999</v>
      </c>
      <c r="G2642" s="6">
        <v>10426.799999999999</v>
      </c>
      <c r="H2642" s="6"/>
      <c r="I2642" s="6"/>
      <c r="J2642" s="6"/>
    </row>
    <row r="2643" spans="3:10" x14ac:dyDescent="0.25">
      <c r="C2643" s="7">
        <v>42590.833333333336</v>
      </c>
      <c r="D2643" s="8">
        <v>10427</v>
      </c>
      <c r="E2643" s="8">
        <v>10428</v>
      </c>
      <c r="F2643" s="8">
        <v>10423.299999999999</v>
      </c>
      <c r="G2643" s="8">
        <v>10426.299999999999</v>
      </c>
      <c r="H2643" s="8"/>
      <c r="I2643" s="8"/>
      <c r="J2643" s="8"/>
    </row>
    <row r="2644" spans="3:10" x14ac:dyDescent="0.25">
      <c r="C2644" s="5">
        <v>42590.875</v>
      </c>
      <c r="D2644" s="6">
        <v>10426</v>
      </c>
      <c r="E2644" s="6">
        <v>10427.299999999999</v>
      </c>
      <c r="F2644" s="6">
        <v>10414</v>
      </c>
      <c r="G2644" s="6">
        <v>10419</v>
      </c>
      <c r="H2644" s="6"/>
      <c r="I2644" s="6"/>
      <c r="J2644" s="6"/>
    </row>
    <row r="2645" spans="3:10" x14ac:dyDescent="0.25">
      <c r="C2645" s="7">
        <v>42590.916666666664</v>
      </c>
      <c r="D2645" s="8">
        <v>10418.299999999999</v>
      </c>
      <c r="E2645" s="8">
        <v>10434</v>
      </c>
      <c r="F2645" s="8">
        <v>10417.299999999999</v>
      </c>
      <c r="G2645" s="8">
        <v>10431.299999999999</v>
      </c>
      <c r="H2645" s="8"/>
      <c r="I2645" s="8"/>
      <c r="J2645" s="8"/>
    </row>
    <row r="2646" spans="3:10" x14ac:dyDescent="0.25">
      <c r="C2646" s="5">
        <v>42591.375</v>
      </c>
      <c r="D2646" s="6">
        <v>10412.4</v>
      </c>
      <c r="E2646" s="6">
        <v>10430.200000000001</v>
      </c>
      <c r="F2646" s="6">
        <v>10411.9</v>
      </c>
      <c r="G2646" s="6">
        <v>10425.200000000001</v>
      </c>
      <c r="H2646" s="6"/>
      <c r="I2646" s="6"/>
      <c r="J2646" s="6"/>
    </row>
    <row r="2647" spans="3:10" x14ac:dyDescent="0.25">
      <c r="C2647" s="7">
        <v>42591.416666666664</v>
      </c>
      <c r="D2647" s="8">
        <v>10424.5</v>
      </c>
      <c r="E2647" s="8">
        <v>10476.5</v>
      </c>
      <c r="F2647" s="8">
        <v>10420.700000000001</v>
      </c>
      <c r="G2647" s="8">
        <v>10469.299999999999</v>
      </c>
      <c r="H2647" s="8"/>
      <c r="I2647" s="8"/>
      <c r="J2647" s="8"/>
    </row>
    <row r="2648" spans="3:10" x14ac:dyDescent="0.25">
      <c r="C2648" s="5">
        <v>42591.458333333336</v>
      </c>
      <c r="D2648" s="6">
        <v>10468.5</v>
      </c>
      <c r="E2648" s="6">
        <v>10488.6</v>
      </c>
      <c r="F2648" s="6">
        <v>10463.5</v>
      </c>
      <c r="G2648" s="6">
        <v>10479</v>
      </c>
      <c r="H2648" s="6"/>
      <c r="I2648" s="6"/>
      <c r="J2648" s="6"/>
    </row>
    <row r="2649" spans="3:10" x14ac:dyDescent="0.25">
      <c r="C2649" s="7">
        <v>42591.5</v>
      </c>
      <c r="D2649" s="8">
        <v>10478.299999999999</v>
      </c>
      <c r="E2649" s="8">
        <v>10498.6</v>
      </c>
      <c r="F2649" s="8">
        <v>10476</v>
      </c>
      <c r="G2649" s="8">
        <v>10479</v>
      </c>
      <c r="H2649" s="8"/>
      <c r="I2649" s="8"/>
      <c r="J2649" s="8"/>
    </row>
    <row r="2650" spans="3:10" x14ac:dyDescent="0.25">
      <c r="C2650" s="5">
        <v>42591.541666666664</v>
      </c>
      <c r="D2650" s="6">
        <v>10479.299999999999</v>
      </c>
      <c r="E2650" s="6">
        <v>10517.8</v>
      </c>
      <c r="F2650" s="6">
        <v>10478.299999999999</v>
      </c>
      <c r="G2650" s="6">
        <v>10509.5</v>
      </c>
      <c r="H2650" s="6"/>
      <c r="I2650" s="6"/>
      <c r="J2650" s="6"/>
    </row>
    <row r="2651" spans="3:10" x14ac:dyDescent="0.25">
      <c r="C2651" s="7">
        <v>42591.583333333336</v>
      </c>
      <c r="D2651" s="8">
        <v>10509.2</v>
      </c>
      <c r="E2651" s="8">
        <v>10526.9</v>
      </c>
      <c r="F2651" s="8">
        <v>10507.8</v>
      </c>
      <c r="G2651" s="8">
        <v>10523.2</v>
      </c>
      <c r="H2651" s="8"/>
      <c r="I2651" s="8"/>
      <c r="J2651" s="8"/>
    </row>
    <row r="2652" spans="3:10" x14ac:dyDescent="0.25">
      <c r="C2652" s="5">
        <v>42591.625</v>
      </c>
      <c r="D2652" s="6">
        <v>10523.4</v>
      </c>
      <c r="E2652" s="6">
        <v>10538.4</v>
      </c>
      <c r="F2652" s="6">
        <v>10520.1</v>
      </c>
      <c r="G2652" s="6">
        <v>10528.5</v>
      </c>
      <c r="H2652" s="6"/>
      <c r="I2652" s="6"/>
      <c r="J2652" s="6"/>
    </row>
    <row r="2653" spans="3:10" x14ac:dyDescent="0.25">
      <c r="C2653" s="7">
        <v>42591.666666666664</v>
      </c>
      <c r="D2653" s="8">
        <v>10528.8</v>
      </c>
      <c r="E2653" s="8">
        <v>10575.3</v>
      </c>
      <c r="F2653" s="8">
        <v>10528.8</v>
      </c>
      <c r="G2653" s="8">
        <v>10566.6</v>
      </c>
      <c r="H2653" s="8"/>
      <c r="I2653" s="8"/>
      <c r="J2653" s="8"/>
    </row>
    <row r="2654" spans="3:10" x14ac:dyDescent="0.25">
      <c r="C2654" s="5">
        <v>42591.708333333336</v>
      </c>
      <c r="D2654" s="6">
        <v>10566.9</v>
      </c>
      <c r="E2654" s="6">
        <v>10644.5</v>
      </c>
      <c r="F2654" s="6">
        <v>10555.4</v>
      </c>
      <c r="G2654" s="6">
        <v>10635.3</v>
      </c>
      <c r="H2654" s="6"/>
      <c r="I2654" s="6"/>
      <c r="J2654" s="6"/>
    </row>
    <row r="2655" spans="3:10" x14ac:dyDescent="0.25">
      <c r="C2655" s="7">
        <v>42591.75</v>
      </c>
      <c r="D2655" s="8">
        <v>10635.6</v>
      </c>
      <c r="E2655" s="8">
        <v>10701.8</v>
      </c>
      <c r="F2655" s="8">
        <v>10634.3</v>
      </c>
      <c r="G2655" s="8">
        <v>10680.2</v>
      </c>
      <c r="H2655" s="8"/>
      <c r="I2655" s="8"/>
      <c r="J2655" s="8"/>
    </row>
    <row r="2656" spans="3:10" x14ac:dyDescent="0.25">
      <c r="C2656" s="5">
        <v>42591.791666666664</v>
      </c>
      <c r="D2656" s="6">
        <v>10679.7</v>
      </c>
      <c r="E2656" s="6">
        <v>10689.9</v>
      </c>
      <c r="F2656" s="6">
        <v>10663.3</v>
      </c>
      <c r="G2656" s="6">
        <v>10667.8</v>
      </c>
      <c r="H2656" s="6"/>
      <c r="I2656" s="6"/>
      <c r="J2656" s="6"/>
    </row>
    <row r="2657" spans="3:10" x14ac:dyDescent="0.25">
      <c r="C2657" s="7">
        <v>42591.833333333336</v>
      </c>
      <c r="D2657" s="8">
        <v>10668.3</v>
      </c>
      <c r="E2657" s="8">
        <v>10673.6</v>
      </c>
      <c r="F2657" s="8">
        <v>10662</v>
      </c>
      <c r="G2657" s="8">
        <v>10667.3</v>
      </c>
      <c r="H2657" s="8"/>
      <c r="I2657" s="8"/>
      <c r="J2657" s="8"/>
    </row>
    <row r="2658" spans="3:10" x14ac:dyDescent="0.25">
      <c r="C2658" s="5">
        <v>42591.875</v>
      </c>
      <c r="D2658" s="6">
        <v>10667.5</v>
      </c>
      <c r="E2658" s="6">
        <v>10669.5</v>
      </c>
      <c r="F2658" s="6">
        <v>10651.3</v>
      </c>
      <c r="G2658" s="6">
        <v>10661.8</v>
      </c>
      <c r="H2658" s="6"/>
      <c r="I2658" s="6"/>
      <c r="J2658" s="6"/>
    </row>
    <row r="2659" spans="3:10" x14ac:dyDescent="0.25">
      <c r="C2659" s="7">
        <v>42591.916666666664</v>
      </c>
      <c r="D2659" s="8">
        <v>10662</v>
      </c>
      <c r="E2659" s="8">
        <v>10677.8</v>
      </c>
      <c r="F2659" s="8">
        <v>10656.8</v>
      </c>
      <c r="G2659" s="8">
        <v>10672.5</v>
      </c>
      <c r="H2659" s="8"/>
      <c r="I2659" s="8"/>
      <c r="J2659" s="8"/>
    </row>
    <row r="2660" spans="3:10" x14ac:dyDescent="0.25">
      <c r="C2660" s="5">
        <v>42592.375</v>
      </c>
      <c r="D2660" s="6">
        <v>10690.4</v>
      </c>
      <c r="E2660" s="6">
        <v>10694.7</v>
      </c>
      <c r="F2660" s="6">
        <v>10666</v>
      </c>
      <c r="G2660" s="6">
        <v>10668.2</v>
      </c>
      <c r="H2660" s="6"/>
      <c r="I2660" s="6"/>
      <c r="J2660" s="6"/>
    </row>
    <row r="2661" spans="3:10" x14ac:dyDescent="0.25">
      <c r="C2661" s="7">
        <v>42592.416666666664</v>
      </c>
      <c r="D2661" s="8">
        <v>10670</v>
      </c>
      <c r="E2661" s="8">
        <v>10707.3</v>
      </c>
      <c r="F2661" s="8">
        <v>10659.6</v>
      </c>
      <c r="G2661" s="8">
        <v>10676.9</v>
      </c>
      <c r="H2661" s="8"/>
      <c r="I2661" s="8"/>
      <c r="J2661" s="8"/>
    </row>
    <row r="2662" spans="3:10" x14ac:dyDescent="0.25">
      <c r="C2662" s="5">
        <v>42592.458333333336</v>
      </c>
      <c r="D2662" s="6">
        <v>10676.6</v>
      </c>
      <c r="E2662" s="6">
        <v>10691.5</v>
      </c>
      <c r="F2662" s="6">
        <v>10659.9</v>
      </c>
      <c r="G2662" s="6">
        <v>10662.4</v>
      </c>
      <c r="H2662" s="6"/>
      <c r="I2662" s="6"/>
      <c r="J2662" s="6"/>
    </row>
    <row r="2663" spans="3:10" x14ac:dyDescent="0.25">
      <c r="C2663" s="7">
        <v>42592.5</v>
      </c>
      <c r="D2663" s="8">
        <v>10662.7</v>
      </c>
      <c r="E2663" s="8">
        <v>10675.3</v>
      </c>
      <c r="F2663" s="8">
        <v>10634.7</v>
      </c>
      <c r="G2663" s="8">
        <v>10640.7</v>
      </c>
      <c r="H2663" s="8"/>
      <c r="I2663" s="8"/>
      <c r="J2663" s="8"/>
    </row>
    <row r="2664" spans="3:10" x14ac:dyDescent="0.25">
      <c r="C2664" s="5">
        <v>42592.541666666664</v>
      </c>
      <c r="D2664" s="6">
        <v>10641</v>
      </c>
      <c r="E2664" s="6">
        <v>10646.9</v>
      </c>
      <c r="F2664" s="6">
        <v>10633.6</v>
      </c>
      <c r="G2664" s="6">
        <v>10636.9</v>
      </c>
      <c r="H2664" s="6"/>
      <c r="I2664" s="6"/>
      <c r="J2664" s="6"/>
    </row>
    <row r="2665" spans="3:10" x14ac:dyDescent="0.25">
      <c r="C2665" s="7">
        <v>42592.583333333336</v>
      </c>
      <c r="D2665" s="8">
        <v>10636.6</v>
      </c>
      <c r="E2665" s="8">
        <v>10675</v>
      </c>
      <c r="F2665" s="8">
        <v>10635.9</v>
      </c>
      <c r="G2665" s="8">
        <v>10667.8</v>
      </c>
      <c r="H2665" s="8"/>
      <c r="I2665" s="8"/>
      <c r="J2665" s="8"/>
    </row>
    <row r="2666" spans="3:10" x14ac:dyDescent="0.25">
      <c r="C2666" s="5">
        <v>42592.625</v>
      </c>
      <c r="D2666" s="6">
        <v>10667.6</v>
      </c>
      <c r="E2666" s="6">
        <v>10677.5</v>
      </c>
      <c r="F2666" s="6">
        <v>10656.8</v>
      </c>
      <c r="G2666" s="6">
        <v>10657.6</v>
      </c>
      <c r="H2666" s="6"/>
      <c r="I2666" s="6"/>
      <c r="J2666" s="6"/>
    </row>
    <row r="2667" spans="3:10" x14ac:dyDescent="0.25">
      <c r="C2667" s="7">
        <v>42592.666666666664</v>
      </c>
      <c r="D2667" s="8">
        <v>10657.4</v>
      </c>
      <c r="E2667" s="8">
        <v>10672.6</v>
      </c>
      <c r="F2667" s="8">
        <v>10652.4</v>
      </c>
      <c r="G2667" s="8">
        <v>10657.9</v>
      </c>
      <c r="H2667" s="8"/>
      <c r="I2667" s="8"/>
      <c r="J2667" s="8"/>
    </row>
    <row r="2668" spans="3:10" x14ac:dyDescent="0.25">
      <c r="C2668" s="5">
        <v>42592.708333333336</v>
      </c>
      <c r="D2668" s="6">
        <v>10658.4</v>
      </c>
      <c r="E2668" s="6">
        <v>10667.3</v>
      </c>
      <c r="F2668" s="6">
        <v>10643.5</v>
      </c>
      <c r="G2668" s="6">
        <v>10662.6</v>
      </c>
      <c r="H2668" s="6"/>
      <c r="I2668" s="6"/>
      <c r="J2668" s="6"/>
    </row>
    <row r="2669" spans="3:10" x14ac:dyDescent="0.25">
      <c r="C2669" s="7">
        <v>42592.75</v>
      </c>
      <c r="D2669" s="8">
        <v>10663.4</v>
      </c>
      <c r="E2669" s="8">
        <v>10673.8</v>
      </c>
      <c r="F2669" s="8">
        <v>10646.7</v>
      </c>
      <c r="G2669" s="8">
        <v>10661.3</v>
      </c>
      <c r="H2669" s="8"/>
      <c r="I2669" s="8"/>
      <c r="J2669" s="8"/>
    </row>
    <row r="2670" spans="3:10" x14ac:dyDescent="0.25">
      <c r="C2670" s="5">
        <v>42592.791666666664</v>
      </c>
      <c r="D2670" s="6">
        <v>10661</v>
      </c>
      <c r="E2670" s="6">
        <v>10664.1</v>
      </c>
      <c r="F2670" s="6">
        <v>10653.7</v>
      </c>
      <c r="G2670" s="6">
        <v>10655.2</v>
      </c>
      <c r="H2670" s="6"/>
      <c r="I2670" s="6"/>
      <c r="J2670" s="6"/>
    </row>
    <row r="2671" spans="3:10" x14ac:dyDescent="0.25">
      <c r="C2671" s="7">
        <v>42592.833333333336</v>
      </c>
      <c r="D2671" s="8">
        <v>10655.5</v>
      </c>
      <c r="E2671" s="8">
        <v>10658</v>
      </c>
      <c r="F2671" s="8">
        <v>10646.1</v>
      </c>
      <c r="G2671" s="8">
        <v>10649.7</v>
      </c>
      <c r="H2671" s="8"/>
      <c r="I2671" s="8"/>
      <c r="J2671" s="8"/>
    </row>
    <row r="2672" spans="3:10" x14ac:dyDescent="0.25">
      <c r="C2672" s="5">
        <v>42592.875</v>
      </c>
      <c r="D2672" s="6">
        <v>10649.5</v>
      </c>
      <c r="E2672" s="6">
        <v>10654.5</v>
      </c>
      <c r="F2672" s="6">
        <v>10634.7</v>
      </c>
      <c r="G2672" s="6">
        <v>10644.5</v>
      </c>
      <c r="H2672" s="6"/>
      <c r="I2672" s="6"/>
      <c r="J2672" s="6"/>
    </row>
    <row r="2673" spans="3:10" x14ac:dyDescent="0.25">
      <c r="C2673" s="7">
        <v>42592.916666666664</v>
      </c>
      <c r="D2673" s="8">
        <v>10644.2</v>
      </c>
      <c r="E2673" s="8">
        <v>10656.5</v>
      </c>
      <c r="F2673" s="8">
        <v>10640.6</v>
      </c>
      <c r="G2673" s="8">
        <v>10642</v>
      </c>
      <c r="H2673" s="8"/>
      <c r="I2673" s="8"/>
      <c r="J2673" s="8"/>
    </row>
    <row r="2674" spans="3:10" x14ac:dyDescent="0.25">
      <c r="C2674" s="5">
        <v>42593.375</v>
      </c>
      <c r="D2674" s="6">
        <v>10672.3</v>
      </c>
      <c r="E2674" s="6">
        <v>10741.7</v>
      </c>
      <c r="F2674" s="6">
        <v>10669</v>
      </c>
      <c r="G2674" s="6">
        <v>10704.4</v>
      </c>
      <c r="H2674" s="6"/>
      <c r="I2674" s="6"/>
      <c r="J2674" s="6"/>
    </row>
    <row r="2675" spans="3:10" x14ac:dyDescent="0.25">
      <c r="C2675" s="7">
        <v>42593.416666666664</v>
      </c>
      <c r="D2675" s="8">
        <v>10706.4</v>
      </c>
      <c r="E2675" s="8">
        <v>10706.4</v>
      </c>
      <c r="F2675" s="8">
        <v>10632.4</v>
      </c>
      <c r="G2675" s="8">
        <v>10656.6</v>
      </c>
      <c r="H2675" s="8"/>
      <c r="I2675" s="8"/>
      <c r="J2675" s="8"/>
    </row>
    <row r="2676" spans="3:10" x14ac:dyDescent="0.25">
      <c r="C2676" s="5">
        <v>42593.458333333336</v>
      </c>
      <c r="D2676" s="6">
        <v>10656.1</v>
      </c>
      <c r="E2676" s="6">
        <v>10691.2</v>
      </c>
      <c r="F2676" s="6">
        <v>10653.4</v>
      </c>
      <c r="G2676" s="6">
        <v>10674.8</v>
      </c>
      <c r="H2676" s="6"/>
      <c r="I2676" s="6"/>
      <c r="J2676" s="6"/>
    </row>
    <row r="2677" spans="3:10" x14ac:dyDescent="0.25">
      <c r="C2677" s="7">
        <v>42593.5</v>
      </c>
      <c r="D2677" s="8">
        <v>10674.3</v>
      </c>
      <c r="E2677" s="8">
        <v>10723.3</v>
      </c>
      <c r="F2677" s="8">
        <v>10673.9</v>
      </c>
      <c r="G2677" s="8">
        <v>10707</v>
      </c>
      <c r="H2677" s="8"/>
      <c r="I2677" s="8"/>
      <c r="J2677" s="8"/>
    </row>
    <row r="2678" spans="3:10" x14ac:dyDescent="0.25">
      <c r="C2678" s="5">
        <v>42593.541666666664</v>
      </c>
      <c r="D2678" s="6">
        <v>10707.5</v>
      </c>
      <c r="E2678" s="6">
        <v>10738.6</v>
      </c>
      <c r="F2678" s="6">
        <v>10705.6</v>
      </c>
      <c r="G2678" s="6">
        <v>10728.7</v>
      </c>
      <c r="H2678" s="6"/>
      <c r="I2678" s="6"/>
      <c r="J2678" s="6"/>
    </row>
    <row r="2679" spans="3:10" x14ac:dyDescent="0.25">
      <c r="C2679" s="7">
        <v>42593.583333333336</v>
      </c>
      <c r="D2679" s="8">
        <v>10728.4</v>
      </c>
      <c r="E2679" s="8">
        <v>10738.3</v>
      </c>
      <c r="F2679" s="8">
        <v>10687.1</v>
      </c>
      <c r="G2679" s="8">
        <v>10687.3</v>
      </c>
      <c r="H2679" s="8"/>
      <c r="I2679" s="8"/>
      <c r="J2679" s="8"/>
    </row>
    <row r="2680" spans="3:10" x14ac:dyDescent="0.25">
      <c r="C2680" s="5">
        <v>42593.625</v>
      </c>
      <c r="D2680" s="6">
        <v>10688.3</v>
      </c>
      <c r="E2680" s="6">
        <v>10702.4</v>
      </c>
      <c r="F2680" s="6">
        <v>10673</v>
      </c>
      <c r="G2680" s="6">
        <v>10698.3</v>
      </c>
      <c r="H2680" s="6"/>
      <c r="I2680" s="6"/>
      <c r="J2680" s="6"/>
    </row>
    <row r="2681" spans="3:10" x14ac:dyDescent="0.25">
      <c r="C2681" s="7">
        <v>42593.666666666664</v>
      </c>
      <c r="D2681" s="8">
        <v>10699.1</v>
      </c>
      <c r="E2681" s="8">
        <v>10725.1</v>
      </c>
      <c r="F2681" s="8">
        <v>10696.5</v>
      </c>
      <c r="G2681" s="8">
        <v>10697.3</v>
      </c>
      <c r="H2681" s="8"/>
      <c r="I2681" s="8"/>
      <c r="J2681" s="8"/>
    </row>
    <row r="2682" spans="3:10" x14ac:dyDescent="0.25">
      <c r="C2682" s="5">
        <v>42593.708333333336</v>
      </c>
      <c r="D2682" s="6">
        <v>10697</v>
      </c>
      <c r="E2682" s="6">
        <v>10722.4</v>
      </c>
      <c r="F2682" s="6">
        <v>10679.4</v>
      </c>
      <c r="G2682" s="6">
        <v>10716.2</v>
      </c>
      <c r="H2682" s="6"/>
      <c r="I2682" s="6"/>
      <c r="J2682" s="6"/>
    </row>
    <row r="2683" spans="3:10" x14ac:dyDescent="0.25">
      <c r="C2683" s="7">
        <v>42593.75</v>
      </c>
      <c r="D2683" s="8">
        <v>10715.7</v>
      </c>
      <c r="E2683" s="8">
        <v>10742.9</v>
      </c>
      <c r="F2683" s="8">
        <v>10695.9</v>
      </c>
      <c r="G2683" s="8">
        <v>10726.3</v>
      </c>
      <c r="H2683" s="8"/>
      <c r="I2683" s="8"/>
      <c r="J2683" s="8"/>
    </row>
    <row r="2684" spans="3:10" x14ac:dyDescent="0.25">
      <c r="C2684" s="5">
        <v>42593.791666666664</v>
      </c>
      <c r="D2684" s="6">
        <v>10726.8</v>
      </c>
      <c r="E2684" s="6">
        <v>10730.3</v>
      </c>
      <c r="F2684" s="6">
        <v>10719.2</v>
      </c>
      <c r="G2684" s="6">
        <v>10723.5</v>
      </c>
      <c r="H2684" s="6"/>
      <c r="I2684" s="6"/>
      <c r="J2684" s="6"/>
    </row>
    <row r="2685" spans="3:10" x14ac:dyDescent="0.25">
      <c r="C2685" s="7">
        <v>42593.833333333336</v>
      </c>
      <c r="D2685" s="8">
        <v>10723.8</v>
      </c>
      <c r="E2685" s="8">
        <v>10732.8</v>
      </c>
      <c r="F2685" s="8">
        <v>10721.8</v>
      </c>
      <c r="G2685" s="8">
        <v>10728</v>
      </c>
      <c r="H2685" s="8"/>
      <c r="I2685" s="8"/>
      <c r="J2685" s="8"/>
    </row>
    <row r="2686" spans="3:10" x14ac:dyDescent="0.25">
      <c r="C2686" s="5">
        <v>42593.875</v>
      </c>
      <c r="D2686" s="6">
        <v>10728.3</v>
      </c>
      <c r="E2686" s="6">
        <v>10737.3</v>
      </c>
      <c r="F2686" s="6">
        <v>10722.5</v>
      </c>
      <c r="G2686" s="6">
        <v>10728.5</v>
      </c>
      <c r="H2686" s="6"/>
      <c r="I2686" s="6"/>
      <c r="J2686" s="6"/>
    </row>
    <row r="2687" spans="3:10" x14ac:dyDescent="0.25">
      <c r="C2687" s="7">
        <v>42593.916666666664</v>
      </c>
      <c r="D2687" s="8">
        <v>10728</v>
      </c>
      <c r="E2687" s="8">
        <v>10736.4</v>
      </c>
      <c r="F2687" s="8">
        <v>10724.9</v>
      </c>
      <c r="G2687" s="8">
        <v>10729.5</v>
      </c>
      <c r="H2687" s="8"/>
      <c r="I2687" s="8"/>
      <c r="J2687" s="8"/>
    </row>
    <row r="2688" spans="3:10" x14ac:dyDescent="0.25">
      <c r="C2688" s="5">
        <v>42594.375</v>
      </c>
      <c r="D2688" s="6">
        <v>10728.2</v>
      </c>
      <c r="E2688" s="6">
        <v>10733</v>
      </c>
      <c r="F2688" s="6">
        <v>10710.2</v>
      </c>
      <c r="G2688" s="6">
        <v>10718.9</v>
      </c>
      <c r="H2688" s="6"/>
      <c r="I2688" s="6"/>
      <c r="J2688" s="6"/>
    </row>
    <row r="2689" spans="3:10" x14ac:dyDescent="0.25">
      <c r="C2689" s="7">
        <v>42594.416666666664</v>
      </c>
      <c r="D2689" s="8">
        <v>10720.2</v>
      </c>
      <c r="E2689" s="8">
        <v>10730.1</v>
      </c>
      <c r="F2689" s="8">
        <v>10703.1</v>
      </c>
      <c r="G2689" s="8">
        <v>10711.5</v>
      </c>
      <c r="H2689" s="8"/>
      <c r="I2689" s="8"/>
      <c r="J2689" s="8"/>
    </row>
    <row r="2690" spans="3:10" x14ac:dyDescent="0.25">
      <c r="C2690" s="5">
        <v>42594.458333333336</v>
      </c>
      <c r="D2690" s="6">
        <v>10711.3</v>
      </c>
      <c r="E2690" s="6">
        <v>10721.3</v>
      </c>
      <c r="F2690" s="6">
        <v>10692.9</v>
      </c>
      <c r="G2690" s="6">
        <v>10706.4</v>
      </c>
      <c r="H2690" s="6"/>
      <c r="I2690" s="6"/>
      <c r="J2690" s="6"/>
    </row>
    <row r="2691" spans="3:10" x14ac:dyDescent="0.25">
      <c r="C2691" s="7">
        <v>42594.5</v>
      </c>
      <c r="D2691" s="8">
        <v>10706.1</v>
      </c>
      <c r="E2691" s="8">
        <v>10715.8</v>
      </c>
      <c r="F2691" s="8">
        <v>10699.4</v>
      </c>
      <c r="G2691" s="8">
        <v>10712.3</v>
      </c>
      <c r="H2691" s="8"/>
      <c r="I2691" s="8"/>
      <c r="J2691" s="8"/>
    </row>
    <row r="2692" spans="3:10" x14ac:dyDescent="0.25">
      <c r="C2692" s="5">
        <v>42594.541666666664</v>
      </c>
      <c r="D2692" s="6">
        <v>10713.3</v>
      </c>
      <c r="E2692" s="6">
        <v>10736.4</v>
      </c>
      <c r="F2692" s="6">
        <v>10710.3</v>
      </c>
      <c r="G2692" s="6">
        <v>10728.8</v>
      </c>
      <c r="H2692" s="6"/>
      <c r="I2692" s="6"/>
      <c r="J2692" s="6"/>
    </row>
    <row r="2693" spans="3:10" x14ac:dyDescent="0.25">
      <c r="C2693" s="7">
        <v>42594.583333333336</v>
      </c>
      <c r="D2693" s="8">
        <v>10728.3</v>
      </c>
      <c r="E2693" s="8">
        <v>10728.3</v>
      </c>
      <c r="F2693" s="8">
        <v>10711.9</v>
      </c>
      <c r="G2693" s="8">
        <v>10726.2</v>
      </c>
      <c r="H2693" s="8"/>
      <c r="I2693" s="8"/>
      <c r="J2693" s="8"/>
    </row>
    <row r="2694" spans="3:10" x14ac:dyDescent="0.25">
      <c r="C2694" s="5">
        <v>42594.625</v>
      </c>
      <c r="D2694" s="6">
        <v>10725.7</v>
      </c>
      <c r="E2694" s="6">
        <v>10730.2</v>
      </c>
      <c r="F2694" s="6">
        <v>10683.5</v>
      </c>
      <c r="G2694" s="6">
        <v>10706.5</v>
      </c>
      <c r="H2694" s="6"/>
      <c r="I2694" s="6"/>
      <c r="J2694" s="6"/>
    </row>
    <row r="2695" spans="3:10" x14ac:dyDescent="0.25">
      <c r="C2695" s="7">
        <v>42594.666666666664</v>
      </c>
      <c r="D2695" s="8">
        <v>10706.2</v>
      </c>
      <c r="E2695" s="8">
        <v>10717</v>
      </c>
      <c r="F2695" s="8">
        <v>10692.1</v>
      </c>
      <c r="G2695" s="8">
        <v>10707.7</v>
      </c>
      <c r="H2695" s="8"/>
      <c r="I2695" s="8"/>
      <c r="J2695" s="8"/>
    </row>
    <row r="2696" spans="3:10" x14ac:dyDescent="0.25">
      <c r="C2696" s="5">
        <v>42594.708333333336</v>
      </c>
      <c r="D2696" s="6">
        <v>10707.5</v>
      </c>
      <c r="E2696" s="6">
        <v>10720.8</v>
      </c>
      <c r="F2696" s="6">
        <v>10699.4</v>
      </c>
      <c r="G2696" s="6">
        <v>10707.9</v>
      </c>
      <c r="H2696" s="6"/>
      <c r="I2696" s="6"/>
      <c r="J2696" s="6"/>
    </row>
    <row r="2697" spans="3:10" x14ac:dyDescent="0.25">
      <c r="C2697" s="7">
        <v>42594.75</v>
      </c>
      <c r="D2697" s="8">
        <v>10708.2</v>
      </c>
      <c r="E2697" s="8">
        <v>10722.8</v>
      </c>
      <c r="F2697" s="8">
        <v>10698.8</v>
      </c>
      <c r="G2697" s="8">
        <v>10701.4</v>
      </c>
      <c r="H2697" s="8"/>
      <c r="I2697" s="8"/>
      <c r="J2697" s="8"/>
    </row>
    <row r="2698" spans="3:10" x14ac:dyDescent="0.25">
      <c r="C2698" s="5">
        <v>42594.791666666664</v>
      </c>
      <c r="D2698" s="6">
        <v>10700.9</v>
      </c>
      <c r="E2698" s="6">
        <v>10704.2</v>
      </c>
      <c r="F2698" s="6">
        <v>10691.8</v>
      </c>
      <c r="G2698" s="6">
        <v>10700</v>
      </c>
      <c r="H2698" s="6"/>
      <c r="I2698" s="6"/>
      <c r="J2698" s="6"/>
    </row>
    <row r="2699" spans="3:10" x14ac:dyDescent="0.25">
      <c r="C2699" s="7">
        <v>42594.833333333336</v>
      </c>
      <c r="D2699" s="8">
        <v>10699.5</v>
      </c>
      <c r="E2699" s="8">
        <v>10699.8</v>
      </c>
      <c r="F2699" s="8">
        <v>10686.3</v>
      </c>
      <c r="G2699" s="8">
        <v>10695</v>
      </c>
      <c r="H2699" s="8"/>
      <c r="I2699" s="8"/>
      <c r="J2699" s="8"/>
    </row>
    <row r="2700" spans="3:10" x14ac:dyDescent="0.25">
      <c r="C2700" s="5">
        <v>42594.875</v>
      </c>
      <c r="D2700" s="6">
        <v>10694.8</v>
      </c>
      <c r="E2700" s="6">
        <v>10703.9</v>
      </c>
      <c r="F2700" s="6">
        <v>10693.5</v>
      </c>
      <c r="G2700" s="6">
        <v>10699.5</v>
      </c>
      <c r="H2700" s="6"/>
      <c r="I2700" s="6"/>
      <c r="J2700" s="6"/>
    </row>
    <row r="2701" spans="3:10" x14ac:dyDescent="0.25">
      <c r="C2701" s="7">
        <v>42594.916666666664</v>
      </c>
      <c r="D2701" s="8">
        <v>10700</v>
      </c>
      <c r="E2701" s="8">
        <v>10710</v>
      </c>
      <c r="F2701" s="8">
        <v>10696.8</v>
      </c>
      <c r="G2701" s="8">
        <v>10702.3</v>
      </c>
      <c r="H2701" s="8"/>
      <c r="I2701" s="8"/>
      <c r="J2701" s="8"/>
    </row>
    <row r="2702" spans="3:10" x14ac:dyDescent="0.25">
      <c r="C2702" s="5">
        <v>42597.375</v>
      </c>
      <c r="D2702" s="6">
        <v>10725.5</v>
      </c>
      <c r="E2702" s="6">
        <v>10738.3</v>
      </c>
      <c r="F2702" s="6">
        <v>10714.7</v>
      </c>
      <c r="G2702" s="6">
        <v>10724</v>
      </c>
      <c r="H2702" s="6"/>
      <c r="I2702" s="6"/>
      <c r="J2702" s="6"/>
    </row>
    <row r="2703" spans="3:10" x14ac:dyDescent="0.25">
      <c r="C2703" s="7">
        <v>42597.416666666664</v>
      </c>
      <c r="D2703" s="8">
        <v>10727</v>
      </c>
      <c r="E2703" s="8">
        <v>10785.2</v>
      </c>
      <c r="F2703" s="8">
        <v>10712</v>
      </c>
      <c r="G2703" s="8">
        <v>10779.1</v>
      </c>
      <c r="H2703" s="8"/>
      <c r="I2703" s="8"/>
      <c r="J2703" s="8"/>
    </row>
    <row r="2704" spans="3:10" x14ac:dyDescent="0.25">
      <c r="C2704" s="5">
        <v>42597.458333333336</v>
      </c>
      <c r="D2704" s="6">
        <v>10779.3</v>
      </c>
      <c r="E2704" s="6">
        <v>10804.5</v>
      </c>
      <c r="F2704" s="6">
        <v>10756.4</v>
      </c>
      <c r="G2704" s="6">
        <v>10756.4</v>
      </c>
      <c r="H2704" s="6"/>
      <c r="I2704" s="6"/>
      <c r="J2704" s="6"/>
    </row>
    <row r="2705" spans="3:10" x14ac:dyDescent="0.25">
      <c r="C2705" s="7">
        <v>42597.5</v>
      </c>
      <c r="D2705" s="8">
        <v>10756.2</v>
      </c>
      <c r="E2705" s="8">
        <v>10759.4</v>
      </c>
      <c r="F2705" s="8">
        <v>10726.6</v>
      </c>
      <c r="G2705" s="8">
        <v>10747.8</v>
      </c>
      <c r="H2705" s="8"/>
      <c r="I2705" s="8"/>
      <c r="J2705" s="8"/>
    </row>
    <row r="2706" spans="3:10" x14ac:dyDescent="0.25">
      <c r="C2706" s="5">
        <v>42597.541666666664</v>
      </c>
      <c r="D2706" s="6">
        <v>10747.6</v>
      </c>
      <c r="E2706" s="6">
        <v>10765.1</v>
      </c>
      <c r="F2706" s="6">
        <v>10746.1</v>
      </c>
      <c r="G2706" s="6">
        <v>10757.3</v>
      </c>
      <c r="H2706" s="6"/>
      <c r="I2706" s="6"/>
      <c r="J2706" s="6"/>
    </row>
    <row r="2707" spans="3:10" x14ac:dyDescent="0.25">
      <c r="C2707" s="7">
        <v>42597.583333333336</v>
      </c>
      <c r="D2707" s="8">
        <v>10757.1</v>
      </c>
      <c r="E2707" s="8">
        <v>10760.6</v>
      </c>
      <c r="F2707" s="8">
        <v>10745.7</v>
      </c>
      <c r="G2707" s="8">
        <v>10756.5</v>
      </c>
      <c r="H2707" s="8"/>
      <c r="I2707" s="8"/>
      <c r="J2707" s="8"/>
    </row>
    <row r="2708" spans="3:10" x14ac:dyDescent="0.25">
      <c r="C2708" s="5">
        <v>42597.625</v>
      </c>
      <c r="D2708" s="6">
        <v>10756.2</v>
      </c>
      <c r="E2708" s="6">
        <v>10761.6</v>
      </c>
      <c r="F2708" s="6">
        <v>10744.1</v>
      </c>
      <c r="G2708" s="6">
        <v>10745.6</v>
      </c>
      <c r="H2708" s="6"/>
      <c r="I2708" s="6"/>
      <c r="J2708" s="6"/>
    </row>
    <row r="2709" spans="3:10" x14ac:dyDescent="0.25">
      <c r="C2709" s="7">
        <v>42597.666666666664</v>
      </c>
      <c r="D2709" s="8">
        <v>10745.8</v>
      </c>
      <c r="E2709" s="8">
        <v>10746.8</v>
      </c>
      <c r="F2709" s="8">
        <v>10727.6</v>
      </c>
      <c r="G2709" s="8">
        <v>10729.1</v>
      </c>
      <c r="H2709" s="8"/>
      <c r="I2709" s="8"/>
      <c r="J2709" s="8"/>
    </row>
    <row r="2710" spans="3:10" x14ac:dyDescent="0.25">
      <c r="C2710" s="5">
        <v>42597.708333333336</v>
      </c>
      <c r="D2710" s="6">
        <v>10729.9</v>
      </c>
      <c r="E2710" s="6">
        <v>10750.6</v>
      </c>
      <c r="F2710" s="6">
        <v>10728.6</v>
      </c>
      <c r="G2710" s="6">
        <v>10736.5</v>
      </c>
      <c r="H2710" s="6"/>
      <c r="I2710" s="6"/>
      <c r="J2710" s="6"/>
    </row>
    <row r="2711" spans="3:10" x14ac:dyDescent="0.25">
      <c r="C2711" s="7">
        <v>42597.75</v>
      </c>
      <c r="D2711" s="8">
        <v>10736.8</v>
      </c>
      <c r="E2711" s="8">
        <v>10752.2</v>
      </c>
      <c r="F2711" s="8">
        <v>10731.6</v>
      </c>
      <c r="G2711" s="8">
        <v>10735.5</v>
      </c>
      <c r="H2711" s="8"/>
      <c r="I2711" s="8"/>
      <c r="J2711" s="8"/>
    </row>
    <row r="2712" spans="3:10" x14ac:dyDescent="0.25">
      <c r="C2712" s="5">
        <v>42597.791666666664</v>
      </c>
      <c r="D2712" s="6">
        <v>10735</v>
      </c>
      <c r="E2712" s="6">
        <v>10741.2</v>
      </c>
      <c r="F2712" s="6">
        <v>10733.7</v>
      </c>
      <c r="G2712" s="6">
        <v>10741</v>
      </c>
      <c r="H2712" s="6"/>
      <c r="I2712" s="6"/>
      <c r="J2712" s="6"/>
    </row>
    <row r="2713" spans="3:10" x14ac:dyDescent="0.25">
      <c r="C2713" s="7">
        <v>42597.833333333336</v>
      </c>
      <c r="D2713" s="8">
        <v>10740.7</v>
      </c>
      <c r="E2713" s="8">
        <v>10741.2</v>
      </c>
      <c r="F2713" s="8">
        <v>10732.7</v>
      </c>
      <c r="G2713" s="8">
        <v>10732.7</v>
      </c>
      <c r="H2713" s="8"/>
      <c r="I2713" s="8"/>
      <c r="J2713" s="8"/>
    </row>
    <row r="2714" spans="3:10" x14ac:dyDescent="0.25">
      <c r="C2714" s="5">
        <v>42597.875</v>
      </c>
      <c r="D2714" s="6">
        <v>10733.5</v>
      </c>
      <c r="E2714" s="6">
        <v>10736</v>
      </c>
      <c r="F2714" s="6">
        <v>10729.1</v>
      </c>
      <c r="G2714" s="6">
        <v>10734</v>
      </c>
      <c r="H2714" s="6"/>
      <c r="I2714" s="6"/>
      <c r="J2714" s="6"/>
    </row>
    <row r="2715" spans="3:10" x14ac:dyDescent="0.25">
      <c r="C2715" s="7">
        <v>42597.916666666664</v>
      </c>
      <c r="D2715" s="8">
        <v>10734.5</v>
      </c>
      <c r="E2715" s="8">
        <v>10739.2</v>
      </c>
      <c r="F2715" s="8">
        <v>10728.2</v>
      </c>
      <c r="G2715" s="8">
        <v>10729.5</v>
      </c>
      <c r="H2715" s="8"/>
      <c r="I2715" s="8"/>
      <c r="J2715" s="8"/>
    </row>
    <row r="2716" spans="3:10" x14ac:dyDescent="0.25">
      <c r="C2716" s="5">
        <v>42598.375</v>
      </c>
      <c r="D2716" s="6">
        <v>10698.2</v>
      </c>
      <c r="E2716" s="6">
        <v>10707.2</v>
      </c>
      <c r="F2716" s="6">
        <v>10680.4</v>
      </c>
      <c r="G2716" s="6">
        <v>10687.9</v>
      </c>
      <c r="H2716" s="6"/>
      <c r="I2716" s="6"/>
      <c r="J2716" s="6"/>
    </row>
    <row r="2717" spans="3:10" x14ac:dyDescent="0.25">
      <c r="C2717" s="7">
        <v>42598.416666666664</v>
      </c>
      <c r="D2717" s="8">
        <v>10687.7</v>
      </c>
      <c r="E2717" s="8">
        <v>10689.9</v>
      </c>
      <c r="F2717" s="8">
        <v>10644</v>
      </c>
      <c r="G2717" s="8">
        <v>10656</v>
      </c>
      <c r="H2717" s="8"/>
      <c r="I2717" s="8"/>
      <c r="J2717" s="8"/>
    </row>
    <row r="2718" spans="3:10" x14ac:dyDescent="0.25">
      <c r="C2718" s="5">
        <v>42598.458333333336</v>
      </c>
      <c r="D2718" s="6">
        <v>10655.5</v>
      </c>
      <c r="E2718" s="6">
        <v>10655.5</v>
      </c>
      <c r="F2718" s="6">
        <v>10632.4</v>
      </c>
      <c r="G2718" s="6">
        <v>10651.9</v>
      </c>
      <c r="H2718" s="6"/>
      <c r="I2718" s="6"/>
      <c r="J2718" s="6"/>
    </row>
    <row r="2719" spans="3:10" x14ac:dyDescent="0.25">
      <c r="C2719" s="7">
        <v>42598.5</v>
      </c>
      <c r="D2719" s="8">
        <v>10652.4</v>
      </c>
      <c r="E2719" s="8">
        <v>10738.2</v>
      </c>
      <c r="F2719" s="8">
        <v>10652.2</v>
      </c>
      <c r="G2719" s="8">
        <v>10711</v>
      </c>
      <c r="H2719" s="8"/>
      <c r="I2719" s="8"/>
      <c r="J2719" s="8"/>
    </row>
    <row r="2720" spans="3:10" x14ac:dyDescent="0.25">
      <c r="C2720" s="5">
        <v>42598.541666666664</v>
      </c>
      <c r="D2720" s="6">
        <v>10711.2</v>
      </c>
      <c r="E2720" s="6">
        <v>10712.3</v>
      </c>
      <c r="F2720" s="6">
        <v>10655.9</v>
      </c>
      <c r="G2720" s="6">
        <v>10680.3</v>
      </c>
      <c r="H2720" s="6"/>
      <c r="I2720" s="6"/>
      <c r="J2720" s="6"/>
    </row>
    <row r="2721" spans="3:10" x14ac:dyDescent="0.25">
      <c r="C2721" s="7">
        <v>42598.583333333336</v>
      </c>
      <c r="D2721" s="8">
        <v>10680</v>
      </c>
      <c r="E2721" s="8">
        <v>10683.9</v>
      </c>
      <c r="F2721" s="8">
        <v>10641.7</v>
      </c>
      <c r="G2721" s="8">
        <v>10645.5</v>
      </c>
      <c r="H2721" s="8"/>
      <c r="I2721" s="8"/>
      <c r="J2721" s="8"/>
    </row>
    <row r="2722" spans="3:10" x14ac:dyDescent="0.25">
      <c r="C2722" s="5">
        <v>42598.625</v>
      </c>
      <c r="D2722" s="6">
        <v>10645.2</v>
      </c>
      <c r="E2722" s="6">
        <v>10673.7</v>
      </c>
      <c r="F2722" s="6">
        <v>10639.9</v>
      </c>
      <c r="G2722" s="6">
        <v>10660.3</v>
      </c>
      <c r="H2722" s="6"/>
      <c r="I2722" s="6"/>
      <c r="J2722" s="6"/>
    </row>
    <row r="2723" spans="3:10" x14ac:dyDescent="0.25">
      <c r="C2723" s="7">
        <v>42598.666666666664</v>
      </c>
      <c r="D2723" s="8">
        <v>10661.3</v>
      </c>
      <c r="E2723" s="8">
        <v>10680.4</v>
      </c>
      <c r="F2723" s="8">
        <v>10658.9</v>
      </c>
      <c r="G2723" s="8">
        <v>10663.5</v>
      </c>
      <c r="H2723" s="8"/>
      <c r="I2723" s="8"/>
      <c r="J2723" s="8"/>
    </row>
    <row r="2724" spans="3:10" x14ac:dyDescent="0.25">
      <c r="C2724" s="5">
        <v>42598.708333333336</v>
      </c>
      <c r="D2724" s="6">
        <v>10663</v>
      </c>
      <c r="E2724" s="6">
        <v>10701.4</v>
      </c>
      <c r="F2724" s="6">
        <v>10659</v>
      </c>
      <c r="G2724" s="6">
        <v>10687.9</v>
      </c>
      <c r="H2724" s="6"/>
      <c r="I2724" s="6"/>
      <c r="J2724" s="6"/>
    </row>
    <row r="2725" spans="3:10" x14ac:dyDescent="0.25">
      <c r="C2725" s="7">
        <v>42598.75</v>
      </c>
      <c r="D2725" s="8">
        <v>10687.2</v>
      </c>
      <c r="E2725" s="8">
        <v>10708.2</v>
      </c>
      <c r="F2725" s="8">
        <v>10674</v>
      </c>
      <c r="G2725" s="8">
        <v>10686.7</v>
      </c>
      <c r="H2725" s="8"/>
      <c r="I2725" s="8"/>
      <c r="J2725" s="8"/>
    </row>
    <row r="2726" spans="3:10" x14ac:dyDescent="0.25">
      <c r="C2726" s="5">
        <v>42598.791666666664</v>
      </c>
      <c r="D2726" s="6">
        <v>10687.2</v>
      </c>
      <c r="E2726" s="6">
        <v>10691.4</v>
      </c>
      <c r="F2726" s="6">
        <v>10681.7</v>
      </c>
      <c r="G2726" s="6">
        <v>10686.2</v>
      </c>
      <c r="H2726" s="6"/>
      <c r="I2726" s="6"/>
      <c r="J2726" s="6"/>
    </row>
    <row r="2727" spans="3:10" x14ac:dyDescent="0.25">
      <c r="C2727" s="7">
        <v>42598.833333333336</v>
      </c>
      <c r="D2727" s="8">
        <v>10686</v>
      </c>
      <c r="E2727" s="8">
        <v>10688.7</v>
      </c>
      <c r="F2727" s="8">
        <v>10668.8</v>
      </c>
      <c r="G2727" s="8">
        <v>10675.7</v>
      </c>
      <c r="H2727" s="8"/>
      <c r="I2727" s="8"/>
      <c r="J2727" s="8"/>
    </row>
    <row r="2728" spans="3:10" x14ac:dyDescent="0.25">
      <c r="C2728" s="5">
        <v>42598.875</v>
      </c>
      <c r="D2728" s="6">
        <v>10675.2</v>
      </c>
      <c r="E2728" s="6">
        <v>10681.7</v>
      </c>
      <c r="F2728" s="6">
        <v>10664</v>
      </c>
      <c r="G2728" s="6">
        <v>10678.7</v>
      </c>
      <c r="H2728" s="6"/>
      <c r="I2728" s="6"/>
      <c r="J2728" s="6"/>
    </row>
    <row r="2729" spans="3:10" x14ac:dyDescent="0.25">
      <c r="C2729" s="7">
        <v>42598.916666666664</v>
      </c>
      <c r="D2729" s="8">
        <v>10679</v>
      </c>
      <c r="E2729" s="8">
        <v>10682.7</v>
      </c>
      <c r="F2729" s="8">
        <v>10655.9</v>
      </c>
      <c r="G2729" s="8">
        <v>10657.7</v>
      </c>
      <c r="H2729" s="8"/>
      <c r="I2729" s="8"/>
      <c r="J2729" s="8"/>
    </row>
    <row r="2730" spans="3:10" x14ac:dyDescent="0.25">
      <c r="C2730" s="5">
        <v>42599.375</v>
      </c>
      <c r="D2730" s="6">
        <v>10665.1</v>
      </c>
      <c r="E2730" s="6">
        <v>10695.7</v>
      </c>
      <c r="F2730" s="6">
        <v>10663.9</v>
      </c>
      <c r="G2730" s="6">
        <v>10679.2</v>
      </c>
      <c r="H2730" s="6"/>
      <c r="I2730" s="6"/>
      <c r="J2730" s="6"/>
    </row>
    <row r="2731" spans="3:10" x14ac:dyDescent="0.25">
      <c r="C2731" s="7">
        <v>42599.416666666664</v>
      </c>
      <c r="D2731" s="8">
        <v>10680.7</v>
      </c>
      <c r="E2731" s="8">
        <v>10703</v>
      </c>
      <c r="F2731" s="8">
        <v>10593.5</v>
      </c>
      <c r="G2731" s="8">
        <v>10598.4</v>
      </c>
      <c r="H2731" s="8"/>
      <c r="I2731" s="8"/>
      <c r="J2731" s="8"/>
    </row>
    <row r="2732" spans="3:10" x14ac:dyDescent="0.25">
      <c r="C2732" s="5">
        <v>42599.458333333336</v>
      </c>
      <c r="D2732" s="6">
        <v>10598.9</v>
      </c>
      <c r="E2732" s="6">
        <v>10606.5</v>
      </c>
      <c r="F2732" s="6">
        <v>10574.1</v>
      </c>
      <c r="G2732" s="6">
        <v>10589.7</v>
      </c>
      <c r="H2732" s="6"/>
      <c r="I2732" s="6"/>
      <c r="J2732" s="6"/>
    </row>
    <row r="2733" spans="3:10" x14ac:dyDescent="0.25">
      <c r="C2733" s="7">
        <v>42599.5</v>
      </c>
      <c r="D2733" s="8">
        <v>10589.6</v>
      </c>
      <c r="E2733" s="8">
        <v>10608.4</v>
      </c>
      <c r="F2733" s="8">
        <v>10587</v>
      </c>
      <c r="G2733" s="8">
        <v>10604.6</v>
      </c>
      <c r="H2733" s="8"/>
      <c r="I2733" s="8"/>
      <c r="J2733" s="8"/>
    </row>
    <row r="2734" spans="3:10" x14ac:dyDescent="0.25">
      <c r="C2734" s="5">
        <v>42599.541666666664</v>
      </c>
      <c r="D2734" s="6">
        <v>10605.4</v>
      </c>
      <c r="E2734" s="6">
        <v>10608.5</v>
      </c>
      <c r="F2734" s="6">
        <v>10546.2</v>
      </c>
      <c r="G2734" s="6">
        <v>10549.2</v>
      </c>
      <c r="H2734" s="6"/>
      <c r="I2734" s="6"/>
      <c r="J2734" s="6"/>
    </row>
    <row r="2735" spans="3:10" x14ac:dyDescent="0.25">
      <c r="C2735" s="7">
        <v>42599.583333333336</v>
      </c>
      <c r="D2735" s="8">
        <v>10548.7</v>
      </c>
      <c r="E2735" s="8">
        <v>10572.5</v>
      </c>
      <c r="F2735" s="8">
        <v>10539.9</v>
      </c>
      <c r="G2735" s="8">
        <v>10563.2</v>
      </c>
      <c r="H2735" s="8"/>
      <c r="I2735" s="8"/>
      <c r="J2735" s="8"/>
    </row>
    <row r="2736" spans="3:10" x14ac:dyDescent="0.25">
      <c r="C2736" s="5">
        <v>42599.625</v>
      </c>
      <c r="D2736" s="6">
        <v>10563.7</v>
      </c>
      <c r="E2736" s="6">
        <v>10576.4</v>
      </c>
      <c r="F2736" s="6">
        <v>10560.6</v>
      </c>
      <c r="G2736" s="6">
        <v>10565.7</v>
      </c>
      <c r="H2736" s="6"/>
      <c r="I2736" s="6"/>
      <c r="J2736" s="6"/>
    </row>
    <row r="2737" spans="3:10" x14ac:dyDescent="0.25">
      <c r="C2737" s="7">
        <v>42599.666666666664</v>
      </c>
      <c r="D2737" s="8">
        <v>10566.5</v>
      </c>
      <c r="E2737" s="8">
        <v>10568.4</v>
      </c>
      <c r="F2737" s="8">
        <v>10516.8</v>
      </c>
      <c r="G2737" s="8">
        <v>10517.3</v>
      </c>
      <c r="H2737" s="8"/>
      <c r="I2737" s="8"/>
      <c r="J2737" s="8"/>
    </row>
    <row r="2738" spans="3:10" x14ac:dyDescent="0.25">
      <c r="C2738" s="5">
        <v>42599.708333333336</v>
      </c>
      <c r="D2738" s="6">
        <v>10516.5</v>
      </c>
      <c r="E2738" s="6">
        <v>10540.1</v>
      </c>
      <c r="F2738" s="6">
        <v>10514</v>
      </c>
      <c r="G2738" s="6">
        <v>10536.5</v>
      </c>
      <c r="H2738" s="6"/>
      <c r="I2738" s="6"/>
      <c r="J2738" s="6"/>
    </row>
    <row r="2739" spans="3:10" x14ac:dyDescent="0.25">
      <c r="C2739" s="7">
        <v>42599.75</v>
      </c>
      <c r="D2739" s="8">
        <v>10536.2</v>
      </c>
      <c r="E2739" s="8">
        <v>10564.1</v>
      </c>
      <c r="F2739" s="8">
        <v>10532.1</v>
      </c>
      <c r="G2739" s="8">
        <v>10544.9</v>
      </c>
      <c r="H2739" s="8"/>
      <c r="I2739" s="8"/>
      <c r="J2739" s="8"/>
    </row>
    <row r="2740" spans="3:10" x14ac:dyDescent="0.25">
      <c r="C2740" s="5">
        <v>42599.791666666664</v>
      </c>
      <c r="D2740" s="6">
        <v>10545.1</v>
      </c>
      <c r="E2740" s="6">
        <v>10583</v>
      </c>
      <c r="F2740" s="6">
        <v>10541.5</v>
      </c>
      <c r="G2740" s="6">
        <v>10577.5</v>
      </c>
      <c r="H2740" s="6"/>
      <c r="I2740" s="6"/>
      <c r="J2740" s="6"/>
    </row>
    <row r="2741" spans="3:10" x14ac:dyDescent="0.25">
      <c r="C2741" s="7">
        <v>42599.833333333336</v>
      </c>
      <c r="D2741" s="8">
        <v>10578</v>
      </c>
      <c r="E2741" s="8">
        <v>10597.8</v>
      </c>
      <c r="F2741" s="8">
        <v>10573.8</v>
      </c>
      <c r="G2741" s="8">
        <v>10587</v>
      </c>
      <c r="H2741" s="8"/>
      <c r="I2741" s="8"/>
      <c r="J2741" s="8"/>
    </row>
    <row r="2742" spans="3:10" x14ac:dyDescent="0.25">
      <c r="C2742" s="5">
        <v>42599.875</v>
      </c>
      <c r="D2742" s="6">
        <v>10585.5</v>
      </c>
      <c r="E2742" s="6">
        <v>10605.5</v>
      </c>
      <c r="F2742" s="6">
        <v>10566.8</v>
      </c>
      <c r="G2742" s="6">
        <v>10594.8</v>
      </c>
      <c r="H2742" s="6"/>
      <c r="I2742" s="6"/>
      <c r="J2742" s="6"/>
    </row>
    <row r="2743" spans="3:10" x14ac:dyDescent="0.25">
      <c r="C2743" s="7">
        <v>42599.916666666664</v>
      </c>
      <c r="D2743" s="8">
        <v>10595.5</v>
      </c>
      <c r="E2743" s="8">
        <v>10612.5</v>
      </c>
      <c r="F2743" s="8">
        <v>10587.5</v>
      </c>
      <c r="G2743" s="8">
        <v>10611</v>
      </c>
      <c r="H2743" s="8"/>
      <c r="I2743" s="8"/>
      <c r="J2743" s="8"/>
    </row>
    <row r="2744" spans="3:10" x14ac:dyDescent="0.25">
      <c r="C2744" s="5">
        <v>42600.375</v>
      </c>
      <c r="D2744" s="6">
        <v>10615.8</v>
      </c>
      <c r="E2744" s="6">
        <v>10623</v>
      </c>
      <c r="F2744" s="6">
        <v>10590.3</v>
      </c>
      <c r="G2744" s="6">
        <v>10611.4</v>
      </c>
      <c r="H2744" s="6"/>
      <c r="I2744" s="6"/>
      <c r="J2744" s="6"/>
    </row>
    <row r="2745" spans="3:10" x14ac:dyDescent="0.25">
      <c r="C2745" s="7">
        <v>42600.416666666664</v>
      </c>
      <c r="D2745" s="8">
        <v>10611.9</v>
      </c>
      <c r="E2745" s="8">
        <v>10627.8</v>
      </c>
      <c r="F2745" s="8">
        <v>10567.4</v>
      </c>
      <c r="G2745" s="8">
        <v>10585.8</v>
      </c>
      <c r="H2745" s="8"/>
      <c r="I2745" s="8"/>
      <c r="J2745" s="8"/>
    </row>
    <row r="2746" spans="3:10" x14ac:dyDescent="0.25">
      <c r="C2746" s="5">
        <v>42600.458333333336</v>
      </c>
      <c r="D2746" s="6">
        <v>10586</v>
      </c>
      <c r="E2746" s="6">
        <v>10608.5</v>
      </c>
      <c r="F2746" s="6">
        <v>10571.9</v>
      </c>
      <c r="G2746" s="6">
        <v>10593.3</v>
      </c>
      <c r="H2746" s="6"/>
      <c r="I2746" s="6"/>
      <c r="J2746" s="6"/>
    </row>
    <row r="2747" spans="3:10" x14ac:dyDescent="0.25">
      <c r="C2747" s="7">
        <v>42600.5</v>
      </c>
      <c r="D2747" s="8">
        <v>10594.5</v>
      </c>
      <c r="E2747" s="8">
        <v>10603.1</v>
      </c>
      <c r="F2747" s="8">
        <v>10574.9</v>
      </c>
      <c r="G2747" s="8">
        <v>10583.6</v>
      </c>
      <c r="H2747" s="8"/>
      <c r="I2747" s="8"/>
      <c r="J2747" s="8"/>
    </row>
    <row r="2748" spans="3:10" x14ac:dyDescent="0.25">
      <c r="C2748" s="5">
        <v>42600.541666666664</v>
      </c>
      <c r="D2748" s="6">
        <v>10584</v>
      </c>
      <c r="E2748" s="6">
        <v>10600.8</v>
      </c>
      <c r="F2748" s="6">
        <v>10580.4</v>
      </c>
      <c r="G2748" s="6">
        <v>10588.6</v>
      </c>
      <c r="H2748" s="6"/>
      <c r="I2748" s="6"/>
      <c r="J2748" s="6"/>
    </row>
    <row r="2749" spans="3:10" x14ac:dyDescent="0.25">
      <c r="C2749" s="7">
        <v>42600.583333333336</v>
      </c>
      <c r="D2749" s="8">
        <v>10589.3</v>
      </c>
      <c r="E2749" s="8">
        <v>10591.7</v>
      </c>
      <c r="F2749" s="8">
        <v>10551.8</v>
      </c>
      <c r="G2749" s="8">
        <v>10556.6</v>
      </c>
      <c r="H2749" s="8"/>
      <c r="I2749" s="8"/>
      <c r="J2749" s="8"/>
    </row>
    <row r="2750" spans="3:10" x14ac:dyDescent="0.25">
      <c r="C2750" s="5">
        <v>42600.625</v>
      </c>
      <c r="D2750" s="6">
        <v>10557.1</v>
      </c>
      <c r="E2750" s="6">
        <v>10571.2</v>
      </c>
      <c r="F2750" s="6">
        <v>10547.6</v>
      </c>
      <c r="G2750" s="6">
        <v>10565.6</v>
      </c>
      <c r="H2750" s="6"/>
      <c r="I2750" s="6"/>
      <c r="J2750" s="6"/>
    </row>
    <row r="2751" spans="3:10" x14ac:dyDescent="0.25">
      <c r="C2751" s="7">
        <v>42600.666666666664</v>
      </c>
      <c r="D2751" s="8">
        <v>10565.9</v>
      </c>
      <c r="E2751" s="8">
        <v>10584.6</v>
      </c>
      <c r="F2751" s="8">
        <v>10562.1</v>
      </c>
      <c r="G2751" s="8">
        <v>10580.6</v>
      </c>
      <c r="H2751" s="8"/>
      <c r="I2751" s="8"/>
      <c r="J2751" s="8"/>
    </row>
    <row r="2752" spans="3:10" x14ac:dyDescent="0.25">
      <c r="C2752" s="5">
        <v>42600.708333333336</v>
      </c>
      <c r="D2752" s="6">
        <v>10580.1</v>
      </c>
      <c r="E2752" s="6">
        <v>10604.4</v>
      </c>
      <c r="F2752" s="6">
        <v>10572.3</v>
      </c>
      <c r="G2752" s="6">
        <v>10600.8</v>
      </c>
      <c r="H2752" s="6"/>
      <c r="I2752" s="6"/>
      <c r="J2752" s="6"/>
    </row>
    <row r="2753" spans="3:10" x14ac:dyDescent="0.25">
      <c r="C2753" s="7">
        <v>42600.75</v>
      </c>
      <c r="D2753" s="8">
        <v>10600.3</v>
      </c>
      <c r="E2753" s="8">
        <v>10608.8</v>
      </c>
      <c r="F2753" s="8">
        <v>10587</v>
      </c>
      <c r="G2753" s="8">
        <v>10591.3</v>
      </c>
      <c r="H2753" s="8"/>
      <c r="I2753" s="8"/>
      <c r="J2753" s="8"/>
    </row>
    <row r="2754" spans="3:10" x14ac:dyDescent="0.25">
      <c r="C2754" s="5">
        <v>42600.791666666664</v>
      </c>
      <c r="D2754" s="6">
        <v>10591.2</v>
      </c>
      <c r="E2754" s="6">
        <v>10593.5</v>
      </c>
      <c r="F2754" s="6">
        <v>10569.5</v>
      </c>
      <c r="G2754" s="6">
        <v>10578.2</v>
      </c>
      <c r="H2754" s="6"/>
      <c r="I2754" s="6"/>
      <c r="J2754" s="6"/>
    </row>
    <row r="2755" spans="3:10" x14ac:dyDescent="0.25">
      <c r="C2755" s="7">
        <v>42600.833333333336</v>
      </c>
      <c r="D2755" s="8">
        <v>10578.1</v>
      </c>
      <c r="E2755" s="8">
        <v>10587.9</v>
      </c>
      <c r="F2755" s="8">
        <v>10576.2</v>
      </c>
      <c r="G2755" s="8">
        <v>10584.6</v>
      </c>
      <c r="H2755" s="8"/>
      <c r="I2755" s="8"/>
      <c r="J2755" s="8"/>
    </row>
    <row r="2756" spans="3:10" x14ac:dyDescent="0.25">
      <c r="C2756" s="5">
        <v>42600.875</v>
      </c>
      <c r="D2756" s="6">
        <v>10584.7</v>
      </c>
      <c r="E2756" s="6">
        <v>10586.6</v>
      </c>
      <c r="F2756" s="6">
        <v>10577.4</v>
      </c>
      <c r="G2756" s="6">
        <v>10581.1</v>
      </c>
      <c r="H2756" s="6"/>
      <c r="I2756" s="6"/>
      <c r="J2756" s="6"/>
    </row>
    <row r="2757" spans="3:10" x14ac:dyDescent="0.25">
      <c r="C2757" s="7">
        <v>42600.916666666664</v>
      </c>
      <c r="D2757" s="8">
        <v>10581.6</v>
      </c>
      <c r="E2757" s="8">
        <v>10599.9</v>
      </c>
      <c r="F2757" s="8">
        <v>10581.1</v>
      </c>
      <c r="G2757" s="8">
        <v>10599.9</v>
      </c>
      <c r="H2757" s="8"/>
      <c r="I2757" s="8"/>
      <c r="J2757" s="8"/>
    </row>
    <row r="2758" spans="3:10" x14ac:dyDescent="0.25">
      <c r="C2758" s="5">
        <v>42601.375</v>
      </c>
      <c r="D2758" s="6">
        <v>10628.2</v>
      </c>
      <c r="E2758" s="6">
        <v>10630.9</v>
      </c>
      <c r="F2758" s="6">
        <v>10604.7</v>
      </c>
      <c r="G2758" s="6">
        <v>10615.2</v>
      </c>
      <c r="H2758" s="6"/>
      <c r="I2758" s="6"/>
      <c r="J2758" s="6"/>
    </row>
    <row r="2759" spans="3:10" x14ac:dyDescent="0.25">
      <c r="C2759" s="7">
        <v>42601.416666666664</v>
      </c>
      <c r="D2759" s="8">
        <v>10616.9</v>
      </c>
      <c r="E2759" s="8">
        <v>10620.5</v>
      </c>
      <c r="F2759" s="8">
        <v>10509.5</v>
      </c>
      <c r="G2759" s="8">
        <v>10517</v>
      </c>
      <c r="H2759" s="8"/>
      <c r="I2759" s="8"/>
      <c r="J2759" s="8"/>
    </row>
    <row r="2760" spans="3:10" x14ac:dyDescent="0.25">
      <c r="C2760" s="5">
        <v>42601.458333333336</v>
      </c>
      <c r="D2760" s="6">
        <v>10517.6</v>
      </c>
      <c r="E2760" s="6">
        <v>10523.7</v>
      </c>
      <c r="F2760" s="6">
        <v>10497.9</v>
      </c>
      <c r="G2760" s="6">
        <v>10515.6</v>
      </c>
      <c r="H2760" s="6"/>
      <c r="I2760" s="6"/>
      <c r="J2760" s="6"/>
    </row>
    <row r="2761" spans="3:10" x14ac:dyDescent="0.25">
      <c r="C2761" s="7">
        <v>42601.5</v>
      </c>
      <c r="D2761" s="8">
        <v>10515.8</v>
      </c>
      <c r="E2761" s="8">
        <v>10541.7</v>
      </c>
      <c r="F2761" s="8">
        <v>10510.9</v>
      </c>
      <c r="G2761" s="8">
        <v>10537.6</v>
      </c>
      <c r="H2761" s="8"/>
      <c r="I2761" s="8"/>
      <c r="J2761" s="8"/>
    </row>
    <row r="2762" spans="3:10" x14ac:dyDescent="0.25">
      <c r="C2762" s="5">
        <v>42601.541666666664</v>
      </c>
      <c r="D2762" s="6">
        <v>10537.8</v>
      </c>
      <c r="E2762" s="6">
        <v>10580.4</v>
      </c>
      <c r="F2762" s="6">
        <v>10532.7</v>
      </c>
      <c r="G2762" s="6">
        <v>10532.7</v>
      </c>
      <c r="H2762" s="6"/>
      <c r="I2762" s="6"/>
      <c r="J2762" s="6"/>
    </row>
    <row r="2763" spans="3:10" x14ac:dyDescent="0.25">
      <c r="C2763" s="7">
        <v>42601.583333333336</v>
      </c>
      <c r="D2763" s="8">
        <v>10533.7</v>
      </c>
      <c r="E2763" s="8">
        <v>10556.9</v>
      </c>
      <c r="F2763" s="8">
        <v>10526.4</v>
      </c>
      <c r="G2763" s="8">
        <v>10538</v>
      </c>
      <c r="H2763" s="8"/>
      <c r="I2763" s="8"/>
      <c r="J2763" s="8"/>
    </row>
    <row r="2764" spans="3:10" x14ac:dyDescent="0.25">
      <c r="C2764" s="5">
        <v>42601.625</v>
      </c>
      <c r="D2764" s="6">
        <v>10537.7</v>
      </c>
      <c r="E2764" s="6">
        <v>10562.8</v>
      </c>
      <c r="F2764" s="6">
        <v>10525.5</v>
      </c>
      <c r="G2764" s="6">
        <v>10556</v>
      </c>
      <c r="H2764" s="6"/>
      <c r="I2764" s="6"/>
      <c r="J2764" s="6"/>
    </row>
    <row r="2765" spans="3:10" x14ac:dyDescent="0.25">
      <c r="C2765" s="7">
        <v>42601.666666666664</v>
      </c>
      <c r="D2765" s="8">
        <v>10555</v>
      </c>
      <c r="E2765" s="8">
        <v>10557.7</v>
      </c>
      <c r="F2765" s="8">
        <v>10489.3</v>
      </c>
      <c r="G2765" s="8">
        <v>10499.2</v>
      </c>
      <c r="H2765" s="8"/>
      <c r="I2765" s="8"/>
      <c r="J2765" s="8"/>
    </row>
    <row r="2766" spans="3:10" x14ac:dyDescent="0.25">
      <c r="C2766" s="5">
        <v>42601.708333333336</v>
      </c>
      <c r="D2766" s="6">
        <v>10498.7</v>
      </c>
      <c r="E2766" s="6">
        <v>10553.4</v>
      </c>
      <c r="F2766" s="6">
        <v>10495.1</v>
      </c>
      <c r="G2766" s="6">
        <v>10537</v>
      </c>
      <c r="H2766" s="6"/>
      <c r="I2766" s="6"/>
      <c r="J2766" s="6"/>
    </row>
    <row r="2767" spans="3:10" x14ac:dyDescent="0.25">
      <c r="C2767" s="7">
        <v>42601.75</v>
      </c>
      <c r="D2767" s="8">
        <v>10537.5</v>
      </c>
      <c r="E2767" s="8">
        <v>10555.7</v>
      </c>
      <c r="F2767" s="8">
        <v>10534.6</v>
      </c>
      <c r="G2767" s="8">
        <v>10546.4</v>
      </c>
      <c r="H2767" s="8"/>
      <c r="I2767" s="8"/>
      <c r="J2767" s="8"/>
    </row>
    <row r="2768" spans="3:10" x14ac:dyDescent="0.25">
      <c r="C2768" s="5">
        <v>42601.791666666664</v>
      </c>
      <c r="D2768" s="6">
        <v>10546.3</v>
      </c>
      <c r="E2768" s="6">
        <v>10552.2</v>
      </c>
      <c r="F2768" s="6">
        <v>10525.8</v>
      </c>
      <c r="G2768" s="6">
        <v>10533.1</v>
      </c>
      <c r="H2768" s="6"/>
      <c r="I2768" s="6"/>
      <c r="J2768" s="6"/>
    </row>
    <row r="2769" spans="3:10" x14ac:dyDescent="0.25">
      <c r="C2769" s="7">
        <v>42601.833333333336</v>
      </c>
      <c r="D2769" s="8">
        <v>10532.1</v>
      </c>
      <c r="E2769" s="8">
        <v>10547.5</v>
      </c>
      <c r="F2769" s="8">
        <v>10527.6</v>
      </c>
      <c r="G2769" s="8">
        <v>10543.9</v>
      </c>
      <c r="H2769" s="8"/>
      <c r="I2769" s="8"/>
      <c r="J2769" s="8"/>
    </row>
    <row r="2770" spans="3:10" x14ac:dyDescent="0.25">
      <c r="C2770" s="5">
        <v>42601.875</v>
      </c>
      <c r="D2770" s="6">
        <v>10544.4</v>
      </c>
      <c r="E2770" s="6">
        <v>10554.1</v>
      </c>
      <c r="F2770" s="6">
        <v>10542.4</v>
      </c>
      <c r="G2770" s="6">
        <v>10551.6</v>
      </c>
      <c r="H2770" s="6"/>
      <c r="I2770" s="6"/>
      <c r="J2770" s="6"/>
    </row>
    <row r="2771" spans="3:10" x14ac:dyDescent="0.25">
      <c r="C2771" s="7">
        <v>42601.916666666664</v>
      </c>
      <c r="D2771" s="8">
        <v>10552.6</v>
      </c>
      <c r="E2771" s="8">
        <v>10565.2</v>
      </c>
      <c r="F2771" s="8">
        <v>10549.4</v>
      </c>
      <c r="G2771" s="8">
        <v>10559.9</v>
      </c>
      <c r="H2771" s="8"/>
      <c r="I2771" s="8"/>
      <c r="J2771" s="8"/>
    </row>
    <row r="2772" spans="3:10" x14ac:dyDescent="0.25">
      <c r="C2772" s="5">
        <v>42604.375</v>
      </c>
      <c r="D2772" s="6">
        <v>10531.9</v>
      </c>
      <c r="E2772" s="6">
        <v>10538.1</v>
      </c>
      <c r="F2772" s="6">
        <v>10515.2</v>
      </c>
      <c r="G2772" s="6">
        <v>10530.9</v>
      </c>
      <c r="H2772" s="6"/>
      <c r="I2772" s="6"/>
      <c r="J2772" s="6"/>
    </row>
    <row r="2773" spans="3:10" x14ac:dyDescent="0.25">
      <c r="C2773" s="7">
        <v>42604.416666666664</v>
      </c>
      <c r="D2773" s="8">
        <v>10529.1</v>
      </c>
      <c r="E2773" s="8">
        <v>10647.3</v>
      </c>
      <c r="F2773" s="8">
        <v>10507.1</v>
      </c>
      <c r="G2773" s="8">
        <v>10635.5</v>
      </c>
      <c r="H2773" s="8"/>
      <c r="I2773" s="8"/>
      <c r="J2773" s="8"/>
    </row>
    <row r="2774" spans="3:10" x14ac:dyDescent="0.25">
      <c r="C2774" s="5">
        <v>42604.458333333336</v>
      </c>
      <c r="D2774" s="6">
        <v>10638.5</v>
      </c>
      <c r="E2774" s="6">
        <v>10657.7</v>
      </c>
      <c r="F2774" s="6">
        <v>10620.7</v>
      </c>
      <c r="G2774" s="6">
        <v>10633.8</v>
      </c>
      <c r="H2774" s="6"/>
      <c r="I2774" s="6"/>
      <c r="J2774" s="6"/>
    </row>
    <row r="2775" spans="3:10" x14ac:dyDescent="0.25">
      <c r="C2775" s="7">
        <v>42604.5</v>
      </c>
      <c r="D2775" s="8">
        <v>10634.1</v>
      </c>
      <c r="E2775" s="8">
        <v>10640.4</v>
      </c>
      <c r="F2775" s="8">
        <v>10563.9</v>
      </c>
      <c r="G2775" s="8">
        <v>10575.6</v>
      </c>
      <c r="H2775" s="8"/>
      <c r="I2775" s="8"/>
      <c r="J2775" s="8"/>
    </row>
    <row r="2776" spans="3:10" x14ac:dyDescent="0.25">
      <c r="C2776" s="5">
        <v>42604.541666666664</v>
      </c>
      <c r="D2776" s="6">
        <v>10575.9</v>
      </c>
      <c r="E2776" s="6">
        <v>10576.9</v>
      </c>
      <c r="F2776" s="6">
        <v>10489.1</v>
      </c>
      <c r="G2776" s="6">
        <v>10492.4</v>
      </c>
      <c r="H2776" s="6"/>
      <c r="I2776" s="6"/>
      <c r="J2776" s="6"/>
    </row>
    <row r="2777" spans="3:10" x14ac:dyDescent="0.25">
      <c r="C2777" s="7">
        <v>42604.583333333336</v>
      </c>
      <c r="D2777" s="8">
        <v>10492.1</v>
      </c>
      <c r="E2777" s="8">
        <v>10492.9</v>
      </c>
      <c r="F2777" s="8">
        <v>10388.6</v>
      </c>
      <c r="G2777" s="8">
        <v>10465.700000000001</v>
      </c>
      <c r="H2777" s="8"/>
      <c r="I2777" s="8"/>
      <c r="J2777" s="8"/>
    </row>
    <row r="2778" spans="3:10" x14ac:dyDescent="0.25">
      <c r="C2778" s="5">
        <v>42604.625</v>
      </c>
      <c r="D2778" s="6">
        <v>10465.4</v>
      </c>
      <c r="E2778" s="6">
        <v>10492.9</v>
      </c>
      <c r="F2778" s="6">
        <v>10462.4</v>
      </c>
      <c r="G2778" s="6">
        <v>10467.200000000001</v>
      </c>
      <c r="H2778" s="6"/>
      <c r="I2778" s="6"/>
      <c r="J2778" s="6"/>
    </row>
    <row r="2779" spans="3:10" x14ac:dyDescent="0.25">
      <c r="C2779" s="7">
        <v>42604.666666666664</v>
      </c>
      <c r="D2779" s="8">
        <v>10466.5</v>
      </c>
      <c r="E2779" s="8">
        <v>10488.4</v>
      </c>
      <c r="F2779" s="8">
        <v>10452.9</v>
      </c>
      <c r="G2779" s="8">
        <v>10487.6</v>
      </c>
      <c r="H2779" s="8"/>
      <c r="I2779" s="8"/>
      <c r="J2779" s="8"/>
    </row>
    <row r="2780" spans="3:10" x14ac:dyDescent="0.25">
      <c r="C2780" s="5">
        <v>42604.708333333336</v>
      </c>
      <c r="D2780" s="6">
        <v>10488.4</v>
      </c>
      <c r="E2780" s="6">
        <v>10541</v>
      </c>
      <c r="F2780" s="6">
        <v>10473.1</v>
      </c>
      <c r="G2780" s="6">
        <v>10506.2</v>
      </c>
      <c r="H2780" s="6"/>
      <c r="I2780" s="6"/>
      <c r="J2780" s="6"/>
    </row>
    <row r="2781" spans="3:10" x14ac:dyDescent="0.25">
      <c r="C2781" s="7">
        <v>42604.75</v>
      </c>
      <c r="D2781" s="8">
        <v>10505.7</v>
      </c>
      <c r="E2781" s="8">
        <v>10521.1</v>
      </c>
      <c r="F2781" s="8">
        <v>10475.9</v>
      </c>
      <c r="G2781" s="8">
        <v>10502</v>
      </c>
      <c r="H2781" s="8"/>
      <c r="I2781" s="8"/>
      <c r="J2781" s="8"/>
    </row>
    <row r="2782" spans="3:10" x14ac:dyDescent="0.25">
      <c r="C2782" s="5">
        <v>42604.791666666664</v>
      </c>
      <c r="D2782" s="6">
        <v>10501.8</v>
      </c>
      <c r="E2782" s="6">
        <v>10532.5</v>
      </c>
      <c r="F2782" s="6">
        <v>10494.7</v>
      </c>
      <c r="G2782" s="6">
        <v>10510</v>
      </c>
      <c r="H2782" s="6"/>
      <c r="I2782" s="6"/>
      <c r="J2782" s="6"/>
    </row>
    <row r="2783" spans="3:10" x14ac:dyDescent="0.25">
      <c r="C2783" s="7">
        <v>42604.833333333336</v>
      </c>
      <c r="D2783" s="8">
        <v>10509.5</v>
      </c>
      <c r="E2783" s="8">
        <v>10517.8</v>
      </c>
      <c r="F2783" s="8">
        <v>10491.2</v>
      </c>
      <c r="G2783" s="8">
        <v>10514.5</v>
      </c>
      <c r="H2783" s="8"/>
      <c r="I2783" s="8"/>
      <c r="J2783" s="8"/>
    </row>
    <row r="2784" spans="3:10" x14ac:dyDescent="0.25">
      <c r="C2784" s="5">
        <v>42604.875</v>
      </c>
      <c r="D2784" s="6">
        <v>10514.8</v>
      </c>
      <c r="E2784" s="6">
        <v>10518.5</v>
      </c>
      <c r="F2784" s="6">
        <v>10496</v>
      </c>
      <c r="G2784" s="6">
        <v>10501.5</v>
      </c>
      <c r="H2784" s="6"/>
      <c r="I2784" s="6"/>
      <c r="J2784" s="6"/>
    </row>
    <row r="2785" spans="3:10" x14ac:dyDescent="0.25">
      <c r="C2785" s="7">
        <v>42604.916666666664</v>
      </c>
      <c r="D2785" s="8">
        <v>10502.3</v>
      </c>
      <c r="E2785" s="8">
        <v>10515.3</v>
      </c>
      <c r="F2785" s="8">
        <v>10501.5</v>
      </c>
      <c r="G2785" s="8">
        <v>10511.3</v>
      </c>
      <c r="H2785" s="8"/>
      <c r="I2785" s="8"/>
      <c r="J2785" s="8"/>
    </row>
    <row r="2786" spans="3:10" x14ac:dyDescent="0.25">
      <c r="C2786" s="5">
        <v>42605.375</v>
      </c>
      <c r="D2786" s="6">
        <v>10522.6</v>
      </c>
      <c r="E2786" s="6">
        <v>10541.7</v>
      </c>
      <c r="F2786" s="6">
        <v>10512.2</v>
      </c>
      <c r="G2786" s="6">
        <v>10538.6</v>
      </c>
      <c r="H2786" s="6"/>
      <c r="I2786" s="6"/>
      <c r="J2786" s="6"/>
    </row>
    <row r="2787" spans="3:10" x14ac:dyDescent="0.25">
      <c r="C2787" s="7">
        <v>42605.416666666664</v>
      </c>
      <c r="D2787" s="8">
        <v>10539.1</v>
      </c>
      <c r="E2787" s="8">
        <v>10568.9</v>
      </c>
      <c r="F2787" s="8">
        <v>10513.9</v>
      </c>
      <c r="G2787" s="8">
        <v>10542.8</v>
      </c>
      <c r="H2787" s="8"/>
      <c r="I2787" s="8"/>
      <c r="J2787" s="8"/>
    </row>
    <row r="2788" spans="3:10" x14ac:dyDescent="0.25">
      <c r="C2788" s="5">
        <v>42605.458333333336</v>
      </c>
      <c r="D2788" s="6">
        <v>10542.5</v>
      </c>
      <c r="E2788" s="6">
        <v>10598.2</v>
      </c>
      <c r="F2788" s="6">
        <v>10542.5</v>
      </c>
      <c r="G2788" s="6">
        <v>10575.1</v>
      </c>
      <c r="H2788" s="6"/>
      <c r="I2788" s="6"/>
      <c r="J2788" s="6"/>
    </row>
    <row r="2789" spans="3:10" x14ac:dyDescent="0.25">
      <c r="C2789" s="7">
        <v>42605.5</v>
      </c>
      <c r="D2789" s="8">
        <v>10574.9</v>
      </c>
      <c r="E2789" s="8">
        <v>10599.3</v>
      </c>
      <c r="F2789" s="8">
        <v>10556.2</v>
      </c>
      <c r="G2789" s="8">
        <v>10592.9</v>
      </c>
      <c r="H2789" s="8"/>
      <c r="I2789" s="8"/>
      <c r="J2789" s="8"/>
    </row>
    <row r="2790" spans="3:10" x14ac:dyDescent="0.25">
      <c r="C2790" s="5">
        <v>42605.541666666664</v>
      </c>
      <c r="D2790" s="6">
        <v>10592.7</v>
      </c>
      <c r="E2790" s="6">
        <v>10605.7</v>
      </c>
      <c r="F2790" s="6">
        <v>10559.7</v>
      </c>
      <c r="G2790" s="6">
        <v>10564.1</v>
      </c>
      <c r="H2790" s="6"/>
      <c r="I2790" s="6"/>
      <c r="J2790" s="6"/>
    </row>
    <row r="2791" spans="3:10" x14ac:dyDescent="0.25">
      <c r="C2791" s="7">
        <v>42605.583333333336</v>
      </c>
      <c r="D2791" s="8">
        <v>10564.3</v>
      </c>
      <c r="E2791" s="8">
        <v>10587.9</v>
      </c>
      <c r="F2791" s="8">
        <v>10561.1</v>
      </c>
      <c r="G2791" s="8">
        <v>10573.6</v>
      </c>
      <c r="H2791" s="8"/>
      <c r="I2791" s="8"/>
      <c r="J2791" s="8"/>
    </row>
    <row r="2792" spans="3:10" x14ac:dyDescent="0.25">
      <c r="C2792" s="5">
        <v>42605.625</v>
      </c>
      <c r="D2792" s="6">
        <v>10574.4</v>
      </c>
      <c r="E2792" s="6">
        <v>10596.6</v>
      </c>
      <c r="F2792" s="6">
        <v>10564.2</v>
      </c>
      <c r="G2792" s="6">
        <v>10593.3</v>
      </c>
      <c r="H2792" s="6"/>
      <c r="I2792" s="6"/>
      <c r="J2792" s="6"/>
    </row>
    <row r="2793" spans="3:10" x14ac:dyDescent="0.25">
      <c r="C2793" s="7">
        <v>42605.666666666664</v>
      </c>
      <c r="D2793" s="8">
        <v>10594.3</v>
      </c>
      <c r="E2793" s="8">
        <v>10626.5</v>
      </c>
      <c r="F2793" s="8">
        <v>10588.9</v>
      </c>
      <c r="G2793" s="8">
        <v>10615.3</v>
      </c>
      <c r="H2793" s="8"/>
      <c r="I2793" s="8"/>
      <c r="J2793" s="8"/>
    </row>
    <row r="2794" spans="3:10" x14ac:dyDescent="0.25">
      <c r="C2794" s="5">
        <v>42605.708333333336</v>
      </c>
      <c r="D2794" s="6">
        <v>10618.3</v>
      </c>
      <c r="E2794" s="6">
        <v>10622.6</v>
      </c>
      <c r="F2794" s="6">
        <v>10586.7</v>
      </c>
      <c r="G2794" s="6">
        <v>10605.5</v>
      </c>
      <c r="H2794" s="6"/>
      <c r="I2794" s="6"/>
      <c r="J2794" s="6"/>
    </row>
    <row r="2795" spans="3:10" x14ac:dyDescent="0.25">
      <c r="C2795" s="7">
        <v>42605.75</v>
      </c>
      <c r="D2795" s="8">
        <v>10605.7</v>
      </c>
      <c r="E2795" s="8">
        <v>10606.5</v>
      </c>
      <c r="F2795" s="8">
        <v>10584.6</v>
      </c>
      <c r="G2795" s="8">
        <v>10590.5</v>
      </c>
      <c r="H2795" s="8"/>
      <c r="I2795" s="8"/>
      <c r="J2795" s="8"/>
    </row>
    <row r="2796" spans="3:10" x14ac:dyDescent="0.25">
      <c r="C2796" s="5">
        <v>42605.791666666664</v>
      </c>
      <c r="D2796" s="6">
        <v>10591.3</v>
      </c>
      <c r="E2796" s="6">
        <v>10599.8</v>
      </c>
      <c r="F2796" s="6">
        <v>10581</v>
      </c>
      <c r="G2796" s="6">
        <v>10583.2</v>
      </c>
      <c r="H2796" s="6"/>
      <c r="I2796" s="6"/>
      <c r="J2796" s="6"/>
    </row>
    <row r="2797" spans="3:10" x14ac:dyDescent="0.25">
      <c r="C2797" s="7">
        <v>42605.833333333336</v>
      </c>
      <c r="D2797" s="8">
        <v>10583</v>
      </c>
      <c r="E2797" s="8">
        <v>10597</v>
      </c>
      <c r="F2797" s="8">
        <v>10579.8</v>
      </c>
      <c r="G2797" s="8">
        <v>10595.3</v>
      </c>
      <c r="H2797" s="8"/>
      <c r="I2797" s="8"/>
      <c r="J2797" s="8"/>
    </row>
    <row r="2798" spans="3:10" x14ac:dyDescent="0.25">
      <c r="C2798" s="5">
        <v>42605.875</v>
      </c>
      <c r="D2798" s="6">
        <v>10595</v>
      </c>
      <c r="E2798" s="6">
        <v>10597.5</v>
      </c>
      <c r="F2798" s="6">
        <v>10586.5</v>
      </c>
      <c r="G2798" s="6">
        <v>10588.7</v>
      </c>
      <c r="H2798" s="6"/>
      <c r="I2798" s="6"/>
      <c r="J2798" s="6"/>
    </row>
    <row r="2799" spans="3:10" x14ac:dyDescent="0.25">
      <c r="C2799" s="7">
        <v>42605.916666666664</v>
      </c>
      <c r="D2799" s="8">
        <v>10588.5</v>
      </c>
      <c r="E2799" s="8">
        <v>10597.7</v>
      </c>
      <c r="F2799" s="8">
        <v>10584.5</v>
      </c>
      <c r="G2799" s="8">
        <v>10584.5</v>
      </c>
      <c r="H2799" s="8"/>
      <c r="I2799" s="8"/>
      <c r="J2799" s="8"/>
    </row>
    <row r="2800" spans="3:10" x14ac:dyDescent="0.25">
      <c r="C2800" s="5">
        <v>42606.375</v>
      </c>
      <c r="D2800" s="6">
        <v>10556.8</v>
      </c>
      <c r="E2800" s="6">
        <v>10566.3</v>
      </c>
      <c r="F2800" s="6">
        <v>10542.9</v>
      </c>
      <c r="G2800" s="6">
        <v>10550</v>
      </c>
      <c r="H2800" s="6"/>
      <c r="I2800" s="6"/>
      <c r="J2800" s="6"/>
    </row>
    <row r="2801" spans="3:10" x14ac:dyDescent="0.25">
      <c r="C2801" s="7">
        <v>42606.416666666664</v>
      </c>
      <c r="D2801" s="8">
        <v>10549.8</v>
      </c>
      <c r="E2801" s="8">
        <v>10597.9</v>
      </c>
      <c r="F2801" s="8">
        <v>10515.8</v>
      </c>
      <c r="G2801" s="8">
        <v>10592.8</v>
      </c>
      <c r="H2801" s="8"/>
      <c r="I2801" s="8"/>
      <c r="J2801" s="8"/>
    </row>
    <row r="2802" spans="3:10" x14ac:dyDescent="0.25">
      <c r="C2802" s="5">
        <v>42606.458333333336</v>
      </c>
      <c r="D2802" s="6">
        <v>10592.5</v>
      </c>
      <c r="E2802" s="6">
        <v>10639.9</v>
      </c>
      <c r="F2802" s="6">
        <v>10572</v>
      </c>
      <c r="G2802" s="6">
        <v>10627.8</v>
      </c>
      <c r="H2802" s="6"/>
      <c r="I2802" s="6"/>
      <c r="J2802" s="6"/>
    </row>
    <row r="2803" spans="3:10" x14ac:dyDescent="0.25">
      <c r="C2803" s="7">
        <v>42606.5</v>
      </c>
      <c r="D2803" s="8">
        <v>10630.3</v>
      </c>
      <c r="E2803" s="8">
        <v>10649.1</v>
      </c>
      <c r="F2803" s="8">
        <v>10614.3</v>
      </c>
      <c r="G2803" s="8">
        <v>10628.2</v>
      </c>
      <c r="H2803" s="8"/>
      <c r="I2803" s="8"/>
      <c r="J2803" s="8"/>
    </row>
    <row r="2804" spans="3:10" x14ac:dyDescent="0.25">
      <c r="C2804" s="5">
        <v>42606.541666666664</v>
      </c>
      <c r="D2804" s="6">
        <v>10627.2</v>
      </c>
      <c r="E2804" s="6">
        <v>10652.6</v>
      </c>
      <c r="F2804" s="6">
        <v>10618</v>
      </c>
      <c r="G2804" s="6">
        <v>10643.3</v>
      </c>
      <c r="H2804" s="6"/>
      <c r="I2804" s="6"/>
      <c r="J2804" s="6"/>
    </row>
    <row r="2805" spans="3:10" x14ac:dyDescent="0.25">
      <c r="C2805" s="7">
        <v>42606.583333333336</v>
      </c>
      <c r="D2805" s="8">
        <v>10642.5</v>
      </c>
      <c r="E2805" s="8">
        <v>10649</v>
      </c>
      <c r="F2805" s="8">
        <v>10631.6</v>
      </c>
      <c r="G2805" s="8">
        <v>10640.1</v>
      </c>
      <c r="H2805" s="8"/>
      <c r="I2805" s="8"/>
      <c r="J2805" s="8"/>
    </row>
    <row r="2806" spans="3:10" x14ac:dyDescent="0.25">
      <c r="C2806" s="5">
        <v>42606.625</v>
      </c>
      <c r="D2806" s="6">
        <v>10640.3</v>
      </c>
      <c r="E2806" s="6">
        <v>10653</v>
      </c>
      <c r="F2806" s="6">
        <v>10638.4</v>
      </c>
      <c r="G2806" s="6">
        <v>10647.1</v>
      </c>
      <c r="H2806" s="6"/>
      <c r="I2806" s="6"/>
      <c r="J2806" s="6"/>
    </row>
    <row r="2807" spans="3:10" x14ac:dyDescent="0.25">
      <c r="C2807" s="7">
        <v>42606.666666666664</v>
      </c>
      <c r="D2807" s="8">
        <v>10647.2</v>
      </c>
      <c r="E2807" s="8">
        <v>10649.5</v>
      </c>
      <c r="F2807" s="8">
        <v>10610.1</v>
      </c>
      <c r="G2807" s="8">
        <v>10616.2</v>
      </c>
      <c r="H2807" s="8"/>
      <c r="I2807" s="8"/>
      <c r="J2807" s="8"/>
    </row>
    <row r="2808" spans="3:10" x14ac:dyDescent="0.25">
      <c r="C2808" s="5">
        <v>42606.708333333336</v>
      </c>
      <c r="D2808" s="6">
        <v>10615.4</v>
      </c>
      <c r="E2808" s="6">
        <v>10628.8</v>
      </c>
      <c r="F2808" s="6">
        <v>10599.5</v>
      </c>
      <c r="G2808" s="6">
        <v>10609.9</v>
      </c>
      <c r="H2808" s="6"/>
      <c r="I2808" s="6"/>
      <c r="J2808" s="6"/>
    </row>
    <row r="2809" spans="3:10" x14ac:dyDescent="0.25">
      <c r="C2809" s="7">
        <v>42606.75</v>
      </c>
      <c r="D2809" s="8">
        <v>10609.6</v>
      </c>
      <c r="E2809" s="8">
        <v>10633.4</v>
      </c>
      <c r="F2809" s="8">
        <v>10604.3</v>
      </c>
      <c r="G2809" s="8">
        <v>10622.8</v>
      </c>
      <c r="H2809" s="8"/>
      <c r="I2809" s="8"/>
      <c r="J2809" s="8"/>
    </row>
    <row r="2810" spans="3:10" x14ac:dyDescent="0.25">
      <c r="C2810" s="5">
        <v>42606.791666666664</v>
      </c>
      <c r="D2810" s="6">
        <v>10622.5</v>
      </c>
      <c r="E2810" s="6">
        <v>10645</v>
      </c>
      <c r="F2810" s="6">
        <v>10620.5</v>
      </c>
      <c r="G2810" s="6">
        <v>10640.1</v>
      </c>
      <c r="H2810" s="6"/>
      <c r="I2810" s="6"/>
      <c r="J2810" s="6"/>
    </row>
    <row r="2811" spans="3:10" x14ac:dyDescent="0.25">
      <c r="C2811" s="7">
        <v>42606.833333333336</v>
      </c>
      <c r="D2811" s="8">
        <v>10639.9</v>
      </c>
      <c r="E2811" s="8">
        <v>10639.9</v>
      </c>
      <c r="F2811" s="8">
        <v>10628.4</v>
      </c>
      <c r="G2811" s="8">
        <v>10633.6</v>
      </c>
      <c r="H2811" s="8"/>
      <c r="I2811" s="8"/>
      <c r="J2811" s="8"/>
    </row>
    <row r="2812" spans="3:10" x14ac:dyDescent="0.25">
      <c r="C2812" s="5">
        <v>42606.875</v>
      </c>
      <c r="D2812" s="6">
        <v>10634.1</v>
      </c>
      <c r="E2812" s="6">
        <v>10634.6</v>
      </c>
      <c r="F2812" s="6">
        <v>10612.9</v>
      </c>
      <c r="G2812" s="6">
        <v>10623.1</v>
      </c>
      <c r="H2812" s="6"/>
      <c r="I2812" s="6"/>
      <c r="J2812" s="6"/>
    </row>
    <row r="2813" spans="3:10" x14ac:dyDescent="0.25">
      <c r="C2813" s="7">
        <v>42606.916666666664</v>
      </c>
      <c r="D2813" s="8">
        <v>10622.9</v>
      </c>
      <c r="E2813" s="8">
        <v>10624.9</v>
      </c>
      <c r="F2813" s="8">
        <v>10581.6</v>
      </c>
      <c r="G2813" s="8">
        <v>10588.4</v>
      </c>
      <c r="H2813" s="8"/>
      <c r="I2813" s="8"/>
      <c r="J2813" s="8"/>
    </row>
    <row r="2814" spans="3:10" x14ac:dyDescent="0.25">
      <c r="C2814" s="5">
        <v>42607.375</v>
      </c>
      <c r="D2814" s="6">
        <v>10613.1</v>
      </c>
      <c r="E2814" s="6">
        <v>10613.9</v>
      </c>
      <c r="F2814" s="6">
        <v>10572</v>
      </c>
      <c r="G2814" s="6">
        <v>10583.4</v>
      </c>
      <c r="H2814" s="6"/>
      <c r="I2814" s="6"/>
      <c r="J2814" s="6"/>
    </row>
    <row r="2815" spans="3:10" x14ac:dyDescent="0.25">
      <c r="C2815" s="7">
        <v>42607.416666666664</v>
      </c>
      <c r="D2815" s="8">
        <v>10583.7</v>
      </c>
      <c r="E2815" s="8">
        <v>10583.7</v>
      </c>
      <c r="F2815" s="8">
        <v>10519.2</v>
      </c>
      <c r="G2815" s="8">
        <v>10535.2</v>
      </c>
      <c r="H2815" s="8"/>
      <c r="I2815" s="8"/>
      <c r="J2815" s="8"/>
    </row>
    <row r="2816" spans="3:10" x14ac:dyDescent="0.25">
      <c r="C2816" s="5">
        <v>42607.458333333336</v>
      </c>
      <c r="D2816" s="6">
        <v>10535</v>
      </c>
      <c r="E2816" s="6">
        <v>10535.5</v>
      </c>
      <c r="F2816" s="6">
        <v>10468.299999999999</v>
      </c>
      <c r="G2816" s="6">
        <v>10481.5</v>
      </c>
      <c r="H2816" s="6"/>
      <c r="I2816" s="6"/>
      <c r="J2816" s="6"/>
    </row>
    <row r="2817" spans="3:10" x14ac:dyDescent="0.25">
      <c r="C2817" s="7">
        <v>42607.5</v>
      </c>
      <c r="D2817" s="8">
        <v>10482.5</v>
      </c>
      <c r="E2817" s="8">
        <v>10565.1</v>
      </c>
      <c r="F2817" s="8">
        <v>10475.6</v>
      </c>
      <c r="G2817" s="8">
        <v>10533.5</v>
      </c>
      <c r="H2817" s="8"/>
      <c r="I2817" s="8"/>
      <c r="J2817" s="8"/>
    </row>
    <row r="2818" spans="3:10" x14ac:dyDescent="0.25">
      <c r="C2818" s="5">
        <v>42607.541666666664</v>
      </c>
      <c r="D2818" s="6">
        <v>10533.8</v>
      </c>
      <c r="E2818" s="6">
        <v>10541.2</v>
      </c>
      <c r="F2818" s="6">
        <v>10501.7</v>
      </c>
      <c r="G2818" s="6">
        <v>10515.9</v>
      </c>
      <c r="H2818" s="6"/>
      <c r="I2818" s="6"/>
      <c r="J2818" s="6"/>
    </row>
    <row r="2819" spans="3:10" x14ac:dyDescent="0.25">
      <c r="C2819" s="7">
        <v>42607.583333333336</v>
      </c>
      <c r="D2819" s="8">
        <v>10514.9</v>
      </c>
      <c r="E2819" s="8">
        <v>10542.8</v>
      </c>
      <c r="F2819" s="8">
        <v>10503.6</v>
      </c>
      <c r="G2819" s="8">
        <v>10540.8</v>
      </c>
      <c r="H2819" s="8"/>
      <c r="I2819" s="8"/>
      <c r="J2819" s="8"/>
    </row>
    <row r="2820" spans="3:10" x14ac:dyDescent="0.25">
      <c r="C2820" s="5">
        <v>42607.625</v>
      </c>
      <c r="D2820" s="6">
        <v>10540.6</v>
      </c>
      <c r="E2820" s="6">
        <v>10540.6</v>
      </c>
      <c r="F2820" s="6">
        <v>10507.8</v>
      </c>
      <c r="G2820" s="6">
        <v>10510</v>
      </c>
      <c r="H2820" s="6"/>
      <c r="I2820" s="6"/>
      <c r="J2820" s="6"/>
    </row>
    <row r="2821" spans="3:10" x14ac:dyDescent="0.25">
      <c r="C2821" s="7">
        <v>42607.666666666664</v>
      </c>
      <c r="D2821" s="8">
        <v>10509.8</v>
      </c>
      <c r="E2821" s="8">
        <v>10518.8</v>
      </c>
      <c r="F2821" s="8">
        <v>10495.3</v>
      </c>
      <c r="G2821" s="8">
        <v>10508.9</v>
      </c>
      <c r="H2821" s="8"/>
      <c r="I2821" s="8"/>
      <c r="J2821" s="8"/>
    </row>
    <row r="2822" spans="3:10" x14ac:dyDescent="0.25">
      <c r="C2822" s="5">
        <v>42607.708333333336</v>
      </c>
      <c r="D2822" s="6">
        <v>10508.4</v>
      </c>
      <c r="E2822" s="6">
        <v>10536.9</v>
      </c>
      <c r="F2822" s="6">
        <v>10505.1</v>
      </c>
      <c r="G2822" s="6">
        <v>10535.2</v>
      </c>
      <c r="H2822" s="6"/>
      <c r="I2822" s="6"/>
      <c r="J2822" s="6"/>
    </row>
    <row r="2823" spans="3:10" x14ac:dyDescent="0.25">
      <c r="C2823" s="7">
        <v>42607.75</v>
      </c>
      <c r="D2823" s="8">
        <v>10535.4</v>
      </c>
      <c r="E2823" s="8">
        <v>10546.7</v>
      </c>
      <c r="F2823" s="8">
        <v>10522.2</v>
      </c>
      <c r="G2823" s="8">
        <v>10525.2</v>
      </c>
      <c r="H2823" s="8"/>
      <c r="I2823" s="8"/>
      <c r="J2823" s="8"/>
    </row>
    <row r="2824" spans="3:10" x14ac:dyDescent="0.25">
      <c r="C2824" s="5">
        <v>42607.791666666664</v>
      </c>
      <c r="D2824" s="6">
        <v>10525.5</v>
      </c>
      <c r="E2824" s="6">
        <v>10528.7</v>
      </c>
      <c r="F2824" s="6">
        <v>10513.7</v>
      </c>
      <c r="G2824" s="6">
        <v>10523.2</v>
      </c>
      <c r="H2824" s="6"/>
      <c r="I2824" s="6"/>
      <c r="J2824" s="6"/>
    </row>
    <row r="2825" spans="3:10" x14ac:dyDescent="0.25">
      <c r="C2825" s="7">
        <v>42607.833333333336</v>
      </c>
      <c r="D2825" s="8">
        <v>10523</v>
      </c>
      <c r="E2825" s="8">
        <v>10527.7</v>
      </c>
      <c r="F2825" s="8">
        <v>10509.2</v>
      </c>
      <c r="G2825" s="8">
        <v>10514.5</v>
      </c>
      <c r="H2825" s="8"/>
      <c r="I2825" s="8"/>
      <c r="J2825" s="8"/>
    </row>
    <row r="2826" spans="3:10" x14ac:dyDescent="0.25">
      <c r="C2826" s="5">
        <v>42607.875</v>
      </c>
      <c r="D2826" s="6">
        <v>10514.7</v>
      </c>
      <c r="E2826" s="6">
        <v>10518</v>
      </c>
      <c r="F2826" s="6">
        <v>10502.7</v>
      </c>
      <c r="G2826" s="6">
        <v>10506.2</v>
      </c>
      <c r="H2826" s="6"/>
      <c r="I2826" s="6"/>
      <c r="J2826" s="6"/>
    </row>
    <row r="2827" spans="3:10" x14ac:dyDescent="0.25">
      <c r="C2827" s="7">
        <v>42607.916666666664</v>
      </c>
      <c r="D2827" s="8">
        <v>10505.9</v>
      </c>
      <c r="E2827" s="8">
        <v>10512.9</v>
      </c>
      <c r="F2827" s="8">
        <v>10500.4</v>
      </c>
      <c r="G2827" s="8">
        <v>10506.4</v>
      </c>
      <c r="H2827" s="8"/>
      <c r="I2827" s="8"/>
      <c r="J2827" s="8"/>
    </row>
    <row r="2828" spans="3:10" x14ac:dyDescent="0.25">
      <c r="C2828" s="5">
        <v>42608.375</v>
      </c>
      <c r="D2828" s="6">
        <v>10513.8</v>
      </c>
      <c r="E2828" s="6">
        <v>10525.1</v>
      </c>
      <c r="F2828" s="6">
        <v>10505.5</v>
      </c>
      <c r="G2828" s="6">
        <v>10522.8</v>
      </c>
      <c r="H2828" s="6"/>
      <c r="I2828" s="6"/>
      <c r="J2828" s="6"/>
    </row>
    <row r="2829" spans="3:10" x14ac:dyDescent="0.25">
      <c r="C2829" s="7">
        <v>42608.416666666664</v>
      </c>
      <c r="D2829" s="8">
        <v>10518.3</v>
      </c>
      <c r="E2829" s="8">
        <v>10559.2</v>
      </c>
      <c r="F2829" s="8">
        <v>10479.6</v>
      </c>
      <c r="G2829" s="8">
        <v>10509.9</v>
      </c>
      <c r="H2829" s="8"/>
      <c r="I2829" s="8"/>
      <c r="J2829" s="8"/>
    </row>
    <row r="2830" spans="3:10" x14ac:dyDescent="0.25">
      <c r="C2830" s="5">
        <v>42608.458333333336</v>
      </c>
      <c r="D2830" s="6">
        <v>10509.2</v>
      </c>
      <c r="E2830" s="6">
        <v>10515.5</v>
      </c>
      <c r="F2830" s="6">
        <v>10484.1</v>
      </c>
      <c r="G2830" s="6">
        <v>10510.6</v>
      </c>
      <c r="H2830" s="6"/>
      <c r="I2830" s="6"/>
      <c r="J2830" s="6"/>
    </row>
    <row r="2831" spans="3:10" x14ac:dyDescent="0.25">
      <c r="C2831" s="7">
        <v>42608.5</v>
      </c>
      <c r="D2831" s="8">
        <v>10511.1</v>
      </c>
      <c r="E2831" s="8">
        <v>10517.8</v>
      </c>
      <c r="F2831" s="8">
        <v>10498.4</v>
      </c>
      <c r="G2831" s="8">
        <v>10517.3</v>
      </c>
      <c r="H2831" s="8"/>
      <c r="I2831" s="8"/>
      <c r="J2831" s="8"/>
    </row>
    <row r="2832" spans="3:10" x14ac:dyDescent="0.25">
      <c r="C2832" s="5">
        <v>42608.541666666664</v>
      </c>
      <c r="D2832" s="6">
        <v>10516.8</v>
      </c>
      <c r="E2832" s="6">
        <v>10517.3</v>
      </c>
      <c r="F2832" s="6">
        <v>10493.1</v>
      </c>
      <c r="G2832" s="6">
        <v>10500.4</v>
      </c>
      <c r="H2832" s="6"/>
      <c r="I2832" s="6"/>
      <c r="J2832" s="6"/>
    </row>
    <row r="2833" spans="3:10" x14ac:dyDescent="0.25">
      <c r="C2833" s="7">
        <v>42608.583333333336</v>
      </c>
      <c r="D2833" s="8">
        <v>10500.9</v>
      </c>
      <c r="E2833" s="8">
        <v>10519</v>
      </c>
      <c r="F2833" s="8">
        <v>10495.4</v>
      </c>
      <c r="G2833" s="8">
        <v>10513</v>
      </c>
      <c r="H2833" s="8"/>
      <c r="I2833" s="8"/>
      <c r="J2833" s="8"/>
    </row>
    <row r="2834" spans="3:10" x14ac:dyDescent="0.25">
      <c r="C2834" s="5">
        <v>42608.625</v>
      </c>
      <c r="D2834" s="6">
        <v>10512.5</v>
      </c>
      <c r="E2834" s="6">
        <v>10525.3</v>
      </c>
      <c r="F2834" s="6">
        <v>10499.1</v>
      </c>
      <c r="G2834" s="6">
        <v>10523.7</v>
      </c>
      <c r="H2834" s="6"/>
      <c r="I2834" s="6"/>
      <c r="J2834" s="6"/>
    </row>
    <row r="2835" spans="3:10" x14ac:dyDescent="0.25">
      <c r="C2835" s="7">
        <v>42608.666666666664</v>
      </c>
      <c r="D2835" s="8">
        <v>10524.2</v>
      </c>
      <c r="E2835" s="8">
        <v>10542.7</v>
      </c>
      <c r="F2835" s="8">
        <v>10517.3</v>
      </c>
      <c r="G2835" s="8">
        <v>10520.6</v>
      </c>
      <c r="H2835" s="8"/>
      <c r="I2835" s="8"/>
      <c r="J2835" s="8"/>
    </row>
    <row r="2836" spans="3:10" x14ac:dyDescent="0.25">
      <c r="C2836" s="5">
        <v>42608.708333333336</v>
      </c>
      <c r="D2836" s="6">
        <v>10521.6</v>
      </c>
      <c r="E2836" s="6">
        <v>10615.6</v>
      </c>
      <c r="F2836" s="6">
        <v>10505.3</v>
      </c>
      <c r="G2836" s="6">
        <v>10579.1</v>
      </c>
      <c r="H2836" s="6"/>
      <c r="I2836" s="6"/>
      <c r="J2836" s="6"/>
    </row>
    <row r="2837" spans="3:10" x14ac:dyDescent="0.25">
      <c r="C2837" s="7">
        <v>42608.75</v>
      </c>
      <c r="D2837" s="8">
        <v>10579.9</v>
      </c>
      <c r="E2837" s="8">
        <v>10594.7</v>
      </c>
      <c r="F2837" s="8">
        <v>10504.8</v>
      </c>
      <c r="G2837" s="8">
        <v>10507.6</v>
      </c>
      <c r="H2837" s="8"/>
      <c r="I2837" s="8"/>
      <c r="J2837" s="8"/>
    </row>
    <row r="2838" spans="3:10" x14ac:dyDescent="0.25">
      <c r="C2838" s="5">
        <v>42608.791666666664</v>
      </c>
      <c r="D2838" s="6">
        <v>10507.3</v>
      </c>
      <c r="E2838" s="6">
        <v>10519.6</v>
      </c>
      <c r="F2838" s="6">
        <v>10455</v>
      </c>
      <c r="G2838" s="6">
        <v>10514.1</v>
      </c>
      <c r="H2838" s="6"/>
      <c r="I2838" s="6"/>
      <c r="J2838" s="6"/>
    </row>
    <row r="2839" spans="3:10" x14ac:dyDescent="0.25">
      <c r="C2839" s="7">
        <v>42608.833333333336</v>
      </c>
      <c r="D2839" s="8">
        <v>10513.6</v>
      </c>
      <c r="E2839" s="8">
        <v>10520.1</v>
      </c>
      <c r="F2839" s="8">
        <v>10489.7</v>
      </c>
      <c r="G2839" s="8">
        <v>10494.6</v>
      </c>
      <c r="H2839" s="8"/>
      <c r="I2839" s="8"/>
      <c r="J2839" s="8"/>
    </row>
    <row r="2840" spans="3:10" x14ac:dyDescent="0.25">
      <c r="C2840" s="5">
        <v>42608.875</v>
      </c>
      <c r="D2840" s="6">
        <v>10493.3</v>
      </c>
      <c r="E2840" s="6">
        <v>10503.8</v>
      </c>
      <c r="F2840" s="6">
        <v>10474.1</v>
      </c>
      <c r="G2840" s="6">
        <v>10498.1</v>
      </c>
      <c r="H2840" s="6"/>
      <c r="I2840" s="6"/>
      <c r="J2840" s="6"/>
    </row>
    <row r="2841" spans="3:10" x14ac:dyDescent="0.25">
      <c r="C2841" s="7">
        <v>42608.916666666664</v>
      </c>
      <c r="D2841" s="8">
        <v>10497.6</v>
      </c>
      <c r="E2841" s="8">
        <v>10528.1</v>
      </c>
      <c r="F2841" s="8">
        <v>10494.6</v>
      </c>
      <c r="G2841" s="8">
        <v>10526.6</v>
      </c>
      <c r="H2841" s="8"/>
      <c r="I2841" s="8"/>
      <c r="J2841" s="8"/>
    </row>
    <row r="2842" spans="3:10" x14ac:dyDescent="0.25">
      <c r="C2842" s="5">
        <v>42611.375</v>
      </c>
      <c r="D2842" s="6">
        <v>10524.1</v>
      </c>
      <c r="E2842" s="6">
        <v>10535.9</v>
      </c>
      <c r="F2842" s="6">
        <v>10502.4</v>
      </c>
      <c r="G2842" s="6">
        <v>10513.4</v>
      </c>
      <c r="H2842" s="6"/>
      <c r="I2842" s="6"/>
      <c r="J2842" s="6"/>
    </row>
    <row r="2843" spans="3:10" x14ac:dyDescent="0.25">
      <c r="C2843" s="7">
        <v>42611.416666666664</v>
      </c>
      <c r="D2843" s="8">
        <v>10513.2</v>
      </c>
      <c r="E2843" s="8">
        <v>10567.6</v>
      </c>
      <c r="F2843" s="8">
        <v>10457.5</v>
      </c>
      <c r="G2843" s="8">
        <v>10461.799999999999</v>
      </c>
      <c r="H2843" s="8"/>
      <c r="I2843" s="8"/>
      <c r="J2843" s="8"/>
    </row>
    <row r="2844" spans="3:10" x14ac:dyDescent="0.25">
      <c r="C2844" s="5">
        <v>42611.458333333336</v>
      </c>
      <c r="D2844" s="6">
        <v>10460.6</v>
      </c>
      <c r="E2844" s="6">
        <v>10540.9</v>
      </c>
      <c r="F2844" s="6">
        <v>10439.4</v>
      </c>
      <c r="G2844" s="6">
        <v>10518.9</v>
      </c>
      <c r="H2844" s="6"/>
      <c r="I2844" s="6"/>
      <c r="J2844" s="6"/>
    </row>
    <row r="2845" spans="3:10" x14ac:dyDescent="0.25">
      <c r="C2845" s="7">
        <v>42611.5</v>
      </c>
      <c r="D2845" s="8">
        <v>10519.4</v>
      </c>
      <c r="E2845" s="8">
        <v>10522.1</v>
      </c>
      <c r="F2845" s="8">
        <v>10491</v>
      </c>
      <c r="G2845" s="8">
        <v>10510.6</v>
      </c>
      <c r="H2845" s="8"/>
      <c r="I2845" s="8"/>
      <c r="J2845" s="8"/>
    </row>
    <row r="2846" spans="3:10" x14ac:dyDescent="0.25">
      <c r="C2846" s="5">
        <v>42611.541666666664</v>
      </c>
      <c r="D2846" s="6">
        <v>10509.9</v>
      </c>
      <c r="E2846" s="6">
        <v>10515.9</v>
      </c>
      <c r="F2846" s="6">
        <v>10495.2</v>
      </c>
      <c r="G2846" s="6">
        <v>10513.4</v>
      </c>
      <c r="H2846" s="6"/>
      <c r="I2846" s="6"/>
      <c r="J2846" s="6"/>
    </row>
    <row r="2847" spans="3:10" x14ac:dyDescent="0.25">
      <c r="C2847" s="7">
        <v>42611.583333333336</v>
      </c>
      <c r="D2847" s="8">
        <v>10513.1</v>
      </c>
      <c r="E2847" s="8">
        <v>10523.9</v>
      </c>
      <c r="F2847" s="8">
        <v>10510.4</v>
      </c>
      <c r="G2847" s="8">
        <v>10520.3</v>
      </c>
      <c r="H2847" s="8"/>
      <c r="I2847" s="8"/>
      <c r="J2847" s="8"/>
    </row>
    <row r="2848" spans="3:10" x14ac:dyDescent="0.25">
      <c r="C2848" s="5">
        <v>42611.625</v>
      </c>
      <c r="D2848" s="6">
        <v>10520.1</v>
      </c>
      <c r="E2848" s="6">
        <v>10539.9</v>
      </c>
      <c r="F2848" s="6">
        <v>10518.1</v>
      </c>
      <c r="G2848" s="6">
        <v>10532.1</v>
      </c>
      <c r="H2848" s="6"/>
      <c r="I2848" s="6"/>
      <c r="J2848" s="6"/>
    </row>
    <row r="2849" spans="3:10" x14ac:dyDescent="0.25">
      <c r="C2849" s="7">
        <v>42611.666666666664</v>
      </c>
      <c r="D2849" s="8">
        <v>10531.8</v>
      </c>
      <c r="E2849" s="8">
        <v>10557.2</v>
      </c>
      <c r="F2849" s="8">
        <v>10523.8</v>
      </c>
      <c r="G2849" s="8">
        <v>10543.2</v>
      </c>
      <c r="H2849" s="8"/>
      <c r="I2849" s="8"/>
      <c r="J2849" s="8"/>
    </row>
    <row r="2850" spans="3:10" x14ac:dyDescent="0.25">
      <c r="C2850" s="5">
        <v>42611.708333333336</v>
      </c>
      <c r="D2850" s="6">
        <v>10544</v>
      </c>
      <c r="E2850" s="6">
        <v>10552.6</v>
      </c>
      <c r="F2850" s="6">
        <v>10532.8</v>
      </c>
      <c r="G2850" s="6">
        <v>10540.4</v>
      </c>
      <c r="H2850" s="6"/>
      <c r="I2850" s="6"/>
      <c r="J2850" s="6"/>
    </row>
    <row r="2851" spans="3:10" x14ac:dyDescent="0.25">
      <c r="C2851" s="7">
        <v>42611.75</v>
      </c>
      <c r="D2851" s="8">
        <v>10540.7</v>
      </c>
      <c r="E2851" s="8">
        <v>10556.4</v>
      </c>
      <c r="F2851" s="8">
        <v>10538.6</v>
      </c>
      <c r="G2851" s="8">
        <v>10552.4</v>
      </c>
      <c r="H2851" s="8"/>
      <c r="I2851" s="8"/>
      <c r="J2851" s="8"/>
    </row>
    <row r="2852" spans="3:10" x14ac:dyDescent="0.25">
      <c r="C2852" s="5">
        <v>42611.791666666664</v>
      </c>
      <c r="D2852" s="6">
        <v>10552.1</v>
      </c>
      <c r="E2852" s="6">
        <v>10568.9</v>
      </c>
      <c r="F2852" s="6">
        <v>10551.1</v>
      </c>
      <c r="G2852" s="6">
        <v>10564.5</v>
      </c>
      <c r="H2852" s="6"/>
      <c r="I2852" s="6"/>
      <c r="J2852" s="6"/>
    </row>
    <row r="2853" spans="3:10" x14ac:dyDescent="0.25">
      <c r="C2853" s="7">
        <v>42611.833333333336</v>
      </c>
      <c r="D2853" s="8">
        <v>10564.7</v>
      </c>
      <c r="E2853" s="8">
        <v>10566.4</v>
      </c>
      <c r="F2853" s="8">
        <v>10558.7</v>
      </c>
      <c r="G2853" s="8">
        <v>10561.4</v>
      </c>
      <c r="H2853" s="8"/>
      <c r="I2853" s="8"/>
      <c r="J2853" s="8"/>
    </row>
    <row r="2854" spans="3:10" x14ac:dyDescent="0.25">
      <c r="C2854" s="5">
        <v>42611.875</v>
      </c>
      <c r="D2854" s="6">
        <v>10561.2</v>
      </c>
      <c r="E2854" s="6">
        <v>10563.9</v>
      </c>
      <c r="F2854" s="6">
        <v>10552.1</v>
      </c>
      <c r="G2854" s="6">
        <v>10558.7</v>
      </c>
      <c r="H2854" s="6"/>
      <c r="I2854" s="6"/>
      <c r="J2854" s="6"/>
    </row>
    <row r="2855" spans="3:10" x14ac:dyDescent="0.25">
      <c r="C2855" s="7">
        <v>42611.916666666664</v>
      </c>
      <c r="D2855" s="8">
        <v>10558.9</v>
      </c>
      <c r="E2855" s="8">
        <v>10572.9</v>
      </c>
      <c r="F2855" s="8">
        <v>10555.4</v>
      </c>
      <c r="G2855" s="8">
        <v>10570.9</v>
      </c>
      <c r="H2855" s="8"/>
      <c r="I2855" s="8"/>
      <c r="J2855" s="8"/>
    </row>
    <row r="2856" spans="3:10" x14ac:dyDescent="0.25">
      <c r="C2856" s="5">
        <v>42612.375</v>
      </c>
      <c r="D2856" s="6">
        <v>10573.5</v>
      </c>
      <c r="E2856" s="6">
        <v>10604.7</v>
      </c>
      <c r="F2856" s="6">
        <v>10571.3</v>
      </c>
      <c r="G2856" s="6">
        <v>10592.7</v>
      </c>
      <c r="H2856" s="6"/>
      <c r="I2856" s="6"/>
      <c r="J2856" s="6"/>
    </row>
    <row r="2857" spans="3:10" x14ac:dyDescent="0.25">
      <c r="C2857" s="7">
        <v>42612.416666666664</v>
      </c>
      <c r="D2857" s="8">
        <v>10590.4</v>
      </c>
      <c r="E2857" s="8">
        <v>10654.9</v>
      </c>
      <c r="F2857" s="8">
        <v>10586.7</v>
      </c>
      <c r="G2857" s="8">
        <v>10639.7</v>
      </c>
      <c r="H2857" s="8"/>
      <c r="I2857" s="8"/>
      <c r="J2857" s="8"/>
    </row>
    <row r="2858" spans="3:10" x14ac:dyDescent="0.25">
      <c r="C2858" s="5">
        <v>42612.458333333336</v>
      </c>
      <c r="D2858" s="6">
        <v>10639.4</v>
      </c>
      <c r="E2858" s="6">
        <v>10663.6</v>
      </c>
      <c r="F2858" s="6">
        <v>10619.5</v>
      </c>
      <c r="G2858" s="6">
        <v>10651.5</v>
      </c>
      <c r="H2858" s="6"/>
      <c r="I2858" s="6"/>
      <c r="J2858" s="6"/>
    </row>
    <row r="2859" spans="3:10" x14ac:dyDescent="0.25">
      <c r="C2859" s="7">
        <v>42612.5</v>
      </c>
      <c r="D2859" s="8">
        <v>10651</v>
      </c>
      <c r="E2859" s="8">
        <v>10657</v>
      </c>
      <c r="F2859" s="8">
        <v>10642</v>
      </c>
      <c r="G2859" s="8">
        <v>10652.1</v>
      </c>
      <c r="H2859" s="8"/>
      <c r="I2859" s="8"/>
      <c r="J2859" s="8"/>
    </row>
    <row r="2860" spans="3:10" x14ac:dyDescent="0.25">
      <c r="C2860" s="5">
        <v>42612.541666666664</v>
      </c>
      <c r="D2860" s="6">
        <v>10651.9</v>
      </c>
      <c r="E2860" s="6">
        <v>10655.4</v>
      </c>
      <c r="F2860" s="6">
        <v>10626</v>
      </c>
      <c r="G2860" s="6">
        <v>10640</v>
      </c>
      <c r="H2860" s="6"/>
      <c r="I2860" s="6"/>
      <c r="J2860" s="6"/>
    </row>
    <row r="2861" spans="3:10" x14ac:dyDescent="0.25">
      <c r="C2861" s="7">
        <v>42612.583333333336</v>
      </c>
      <c r="D2861" s="8">
        <v>10640.5</v>
      </c>
      <c r="E2861" s="8">
        <v>10649.4</v>
      </c>
      <c r="F2861" s="8">
        <v>10635.6</v>
      </c>
      <c r="G2861" s="8">
        <v>10644.6</v>
      </c>
      <c r="H2861" s="8"/>
      <c r="I2861" s="8"/>
      <c r="J2861" s="8"/>
    </row>
    <row r="2862" spans="3:10" x14ac:dyDescent="0.25">
      <c r="C2862" s="5">
        <v>42612.625</v>
      </c>
      <c r="D2862" s="6">
        <v>10644.3</v>
      </c>
      <c r="E2862" s="6">
        <v>10658</v>
      </c>
      <c r="F2862" s="6">
        <v>10643.6</v>
      </c>
      <c r="G2862" s="6">
        <v>10651.2</v>
      </c>
      <c r="H2862" s="6"/>
      <c r="I2862" s="6"/>
      <c r="J2862" s="6"/>
    </row>
    <row r="2863" spans="3:10" x14ac:dyDescent="0.25">
      <c r="C2863" s="7">
        <v>42612.666666666664</v>
      </c>
      <c r="D2863" s="8">
        <v>10651.3</v>
      </c>
      <c r="E2863" s="8">
        <v>10688.3</v>
      </c>
      <c r="F2863" s="8">
        <v>10648.3</v>
      </c>
      <c r="G2863" s="8">
        <v>10683</v>
      </c>
      <c r="H2863" s="8"/>
      <c r="I2863" s="8"/>
      <c r="J2863" s="8"/>
    </row>
    <row r="2864" spans="3:10" x14ac:dyDescent="0.25">
      <c r="C2864" s="5">
        <v>42612.708333333336</v>
      </c>
      <c r="D2864" s="6">
        <v>10685.5</v>
      </c>
      <c r="E2864" s="6">
        <v>10688.8</v>
      </c>
      <c r="F2864" s="6">
        <v>10648.1</v>
      </c>
      <c r="G2864" s="6">
        <v>10664.2</v>
      </c>
      <c r="H2864" s="6"/>
      <c r="I2864" s="6"/>
      <c r="J2864" s="6"/>
    </row>
    <row r="2865" spans="3:10" x14ac:dyDescent="0.25">
      <c r="C2865" s="7">
        <v>42612.75</v>
      </c>
      <c r="D2865" s="8">
        <v>10664</v>
      </c>
      <c r="E2865" s="8">
        <v>10674</v>
      </c>
      <c r="F2865" s="8">
        <v>10653.1</v>
      </c>
      <c r="G2865" s="8">
        <v>10662.3</v>
      </c>
      <c r="H2865" s="8"/>
      <c r="I2865" s="8"/>
      <c r="J2865" s="8"/>
    </row>
    <row r="2866" spans="3:10" x14ac:dyDescent="0.25">
      <c r="C2866" s="5">
        <v>42612.791666666664</v>
      </c>
      <c r="D2866" s="6">
        <v>10662.4</v>
      </c>
      <c r="E2866" s="6">
        <v>10669.9</v>
      </c>
      <c r="F2866" s="6">
        <v>10660.6</v>
      </c>
      <c r="G2866" s="6">
        <v>10661.3</v>
      </c>
      <c r="H2866" s="6"/>
      <c r="I2866" s="6"/>
      <c r="J2866" s="6"/>
    </row>
    <row r="2867" spans="3:10" x14ac:dyDescent="0.25">
      <c r="C2867" s="7">
        <v>42612.833333333336</v>
      </c>
      <c r="D2867" s="8">
        <v>10661.1</v>
      </c>
      <c r="E2867" s="8">
        <v>10666.9</v>
      </c>
      <c r="F2867" s="8">
        <v>10657.6</v>
      </c>
      <c r="G2867" s="8">
        <v>10660.3</v>
      </c>
      <c r="H2867" s="8"/>
      <c r="I2867" s="8"/>
      <c r="J2867" s="8"/>
    </row>
    <row r="2868" spans="3:10" x14ac:dyDescent="0.25">
      <c r="C2868" s="5">
        <v>42612.875</v>
      </c>
      <c r="D2868" s="6">
        <v>10659.8</v>
      </c>
      <c r="E2868" s="6">
        <v>10659.8</v>
      </c>
      <c r="F2868" s="6">
        <v>10634.5</v>
      </c>
      <c r="G2868" s="6">
        <v>10645.8</v>
      </c>
      <c r="H2868" s="6"/>
      <c r="I2868" s="6"/>
      <c r="J2868" s="6"/>
    </row>
    <row r="2869" spans="3:10" x14ac:dyDescent="0.25">
      <c r="C2869" s="7">
        <v>42612.916666666664</v>
      </c>
      <c r="D2869" s="8">
        <v>10646.1</v>
      </c>
      <c r="E2869" s="8">
        <v>10657.3</v>
      </c>
      <c r="F2869" s="8">
        <v>10642.3</v>
      </c>
      <c r="G2869" s="8">
        <v>10650.8</v>
      </c>
      <c r="H2869" s="8"/>
      <c r="I2869" s="8"/>
      <c r="J2869" s="8"/>
    </row>
    <row r="2870" spans="3:10" x14ac:dyDescent="0.25">
      <c r="C2870" s="5">
        <v>42613.375</v>
      </c>
      <c r="D2870" s="6">
        <v>10647.7</v>
      </c>
      <c r="E2870" s="6">
        <v>10659.5</v>
      </c>
      <c r="F2870" s="6">
        <v>10627.5</v>
      </c>
      <c r="G2870" s="6">
        <v>10629.4</v>
      </c>
      <c r="H2870" s="6"/>
      <c r="I2870" s="6"/>
      <c r="J2870" s="6"/>
    </row>
    <row r="2871" spans="3:10" x14ac:dyDescent="0.25">
      <c r="C2871" s="7">
        <v>42613.416666666664</v>
      </c>
      <c r="D2871" s="8">
        <v>10625.4</v>
      </c>
      <c r="E2871" s="8">
        <v>10662</v>
      </c>
      <c r="F2871" s="8">
        <v>10596</v>
      </c>
      <c r="G2871" s="8">
        <v>10660.1</v>
      </c>
      <c r="H2871" s="8"/>
      <c r="I2871" s="8"/>
      <c r="J2871" s="8"/>
    </row>
    <row r="2872" spans="3:10" x14ac:dyDescent="0.25">
      <c r="C2872" s="5">
        <v>42613.458333333336</v>
      </c>
      <c r="D2872" s="6">
        <v>10661.3</v>
      </c>
      <c r="E2872" s="6">
        <v>10667.6</v>
      </c>
      <c r="F2872" s="6">
        <v>10630.5</v>
      </c>
      <c r="G2872" s="6">
        <v>10630.7</v>
      </c>
      <c r="H2872" s="6"/>
      <c r="I2872" s="6"/>
      <c r="J2872" s="6"/>
    </row>
    <row r="2873" spans="3:10" x14ac:dyDescent="0.25">
      <c r="C2873" s="7">
        <v>42613.5</v>
      </c>
      <c r="D2873" s="8">
        <v>10630.5</v>
      </c>
      <c r="E2873" s="8">
        <v>10648</v>
      </c>
      <c r="F2873" s="8">
        <v>10626.5</v>
      </c>
      <c r="G2873" s="8">
        <v>10645</v>
      </c>
      <c r="H2873" s="8"/>
      <c r="I2873" s="8"/>
      <c r="J2873" s="8"/>
    </row>
    <row r="2874" spans="3:10" x14ac:dyDescent="0.25">
      <c r="C2874" s="5">
        <v>42613.541666666664</v>
      </c>
      <c r="D2874" s="6">
        <v>10645.8</v>
      </c>
      <c r="E2874" s="6">
        <v>10647.3</v>
      </c>
      <c r="F2874" s="6">
        <v>10629.8</v>
      </c>
      <c r="G2874" s="6">
        <v>10642.9</v>
      </c>
      <c r="H2874" s="6"/>
      <c r="I2874" s="6"/>
      <c r="J2874" s="6"/>
    </row>
    <row r="2875" spans="3:10" x14ac:dyDescent="0.25">
      <c r="C2875" s="7">
        <v>42613.583333333336</v>
      </c>
      <c r="D2875" s="8">
        <v>10642.2</v>
      </c>
      <c r="E2875" s="8">
        <v>10656.8</v>
      </c>
      <c r="F2875" s="8">
        <v>10642.2</v>
      </c>
      <c r="G2875" s="8">
        <v>10648.3</v>
      </c>
      <c r="H2875" s="8"/>
      <c r="I2875" s="8"/>
      <c r="J2875" s="8"/>
    </row>
    <row r="2876" spans="3:10" x14ac:dyDescent="0.25">
      <c r="C2876" s="5">
        <v>42613.625</v>
      </c>
      <c r="D2876" s="6">
        <v>10648.5</v>
      </c>
      <c r="E2876" s="6">
        <v>10652</v>
      </c>
      <c r="F2876" s="6">
        <v>10625.5</v>
      </c>
      <c r="G2876" s="6">
        <v>10630.9</v>
      </c>
      <c r="H2876" s="6"/>
      <c r="I2876" s="6"/>
      <c r="J2876" s="6"/>
    </row>
    <row r="2877" spans="3:10" x14ac:dyDescent="0.25">
      <c r="C2877" s="7">
        <v>42613.666666666664</v>
      </c>
      <c r="D2877" s="8">
        <v>10631.1</v>
      </c>
      <c r="E2877" s="8">
        <v>10651.4</v>
      </c>
      <c r="F2877" s="8">
        <v>10623.5</v>
      </c>
      <c r="G2877" s="8">
        <v>10645.3</v>
      </c>
      <c r="H2877" s="8"/>
      <c r="I2877" s="8"/>
      <c r="J2877" s="8"/>
    </row>
    <row r="2878" spans="3:10" x14ac:dyDescent="0.25">
      <c r="C2878" s="5">
        <v>42613.708333333336</v>
      </c>
      <c r="D2878" s="6">
        <v>10645.8</v>
      </c>
      <c r="E2878" s="6">
        <v>10650.5</v>
      </c>
      <c r="F2878" s="6">
        <v>10596.5</v>
      </c>
      <c r="G2878" s="6">
        <v>10598.7</v>
      </c>
      <c r="H2878" s="6"/>
      <c r="I2878" s="6"/>
      <c r="J2878" s="6"/>
    </row>
    <row r="2879" spans="3:10" x14ac:dyDescent="0.25">
      <c r="C2879" s="7">
        <v>42613.75</v>
      </c>
      <c r="D2879" s="8">
        <v>10598.2</v>
      </c>
      <c r="E2879" s="8">
        <v>10613.6</v>
      </c>
      <c r="F2879" s="8">
        <v>10586.7</v>
      </c>
      <c r="G2879" s="8">
        <v>10596.9</v>
      </c>
      <c r="H2879" s="8"/>
      <c r="I2879" s="8"/>
      <c r="J2879" s="8"/>
    </row>
    <row r="2880" spans="3:10" x14ac:dyDescent="0.25">
      <c r="C2880" s="5">
        <v>42613.791666666664</v>
      </c>
      <c r="D2880" s="6">
        <v>10597.7</v>
      </c>
      <c r="E2880" s="6">
        <v>10597.7</v>
      </c>
      <c r="F2880" s="6">
        <v>10551.8</v>
      </c>
      <c r="G2880" s="6">
        <v>10574.4</v>
      </c>
      <c r="H2880" s="6"/>
      <c r="I2880" s="6"/>
      <c r="J2880" s="6"/>
    </row>
    <row r="2881" spans="3:10" x14ac:dyDescent="0.25">
      <c r="C2881" s="7">
        <v>42613.833333333336</v>
      </c>
      <c r="D2881" s="8">
        <v>10574.7</v>
      </c>
      <c r="E2881" s="8">
        <v>10588.7</v>
      </c>
      <c r="F2881" s="8">
        <v>10566.9</v>
      </c>
      <c r="G2881" s="8">
        <v>10580.2</v>
      </c>
      <c r="H2881" s="8"/>
      <c r="I2881" s="8"/>
      <c r="J2881" s="8"/>
    </row>
    <row r="2882" spans="3:10" x14ac:dyDescent="0.25">
      <c r="C2882" s="5">
        <v>42613.875</v>
      </c>
      <c r="D2882" s="6">
        <v>10579.7</v>
      </c>
      <c r="E2882" s="6">
        <v>10596.9</v>
      </c>
      <c r="F2882" s="6">
        <v>10572.9</v>
      </c>
      <c r="G2882" s="6">
        <v>10575.1</v>
      </c>
      <c r="H2882" s="6"/>
      <c r="I2882" s="6"/>
      <c r="J2882" s="6"/>
    </row>
    <row r="2883" spans="3:10" x14ac:dyDescent="0.25">
      <c r="C2883" s="7">
        <v>42613.916666666664</v>
      </c>
      <c r="D2883" s="8">
        <v>10574.9</v>
      </c>
      <c r="E2883" s="8">
        <v>10600.7</v>
      </c>
      <c r="F2883" s="8">
        <v>10574.6</v>
      </c>
      <c r="G2883" s="8">
        <v>10585.8</v>
      </c>
      <c r="H2883" s="8"/>
      <c r="I2883" s="8"/>
      <c r="J2883" s="8"/>
    </row>
    <row r="2884" spans="3:10" x14ac:dyDescent="0.25">
      <c r="C2884" s="5">
        <v>42614.375</v>
      </c>
      <c r="D2884" s="6">
        <v>10613.7</v>
      </c>
      <c r="E2884" s="6">
        <v>10624</v>
      </c>
      <c r="F2884" s="6">
        <v>10608.2</v>
      </c>
      <c r="G2884" s="6">
        <v>10614.5</v>
      </c>
      <c r="H2884" s="6"/>
      <c r="I2884" s="6"/>
      <c r="J2884" s="6"/>
    </row>
    <row r="2885" spans="3:10" x14ac:dyDescent="0.25">
      <c r="C2885" s="7">
        <v>42614.416666666664</v>
      </c>
      <c r="D2885" s="8">
        <v>10615.2</v>
      </c>
      <c r="E2885" s="8">
        <v>10650.5</v>
      </c>
      <c r="F2885" s="8">
        <v>10609.7</v>
      </c>
      <c r="G2885" s="8">
        <v>10643.9</v>
      </c>
      <c r="H2885" s="8"/>
      <c r="I2885" s="8"/>
      <c r="J2885" s="8"/>
    </row>
    <row r="2886" spans="3:10" x14ac:dyDescent="0.25">
      <c r="C2886" s="5">
        <v>42614.458333333336</v>
      </c>
      <c r="D2886" s="6">
        <v>10644.2</v>
      </c>
      <c r="E2886" s="6">
        <v>10679.3</v>
      </c>
      <c r="F2886" s="6">
        <v>10626</v>
      </c>
      <c r="G2886" s="6">
        <v>10661.2</v>
      </c>
      <c r="H2886" s="6"/>
      <c r="I2886" s="6"/>
      <c r="J2886" s="6"/>
    </row>
    <row r="2887" spans="3:10" x14ac:dyDescent="0.25">
      <c r="C2887" s="7">
        <v>42614.5</v>
      </c>
      <c r="D2887" s="8">
        <v>10661.5</v>
      </c>
      <c r="E2887" s="8">
        <v>10664</v>
      </c>
      <c r="F2887" s="8">
        <v>10620.5</v>
      </c>
      <c r="G2887" s="8">
        <v>10632.3</v>
      </c>
      <c r="H2887" s="8"/>
      <c r="I2887" s="8"/>
      <c r="J2887" s="8"/>
    </row>
    <row r="2888" spans="3:10" x14ac:dyDescent="0.25">
      <c r="C2888" s="5">
        <v>42614.541666666664</v>
      </c>
      <c r="D2888" s="6">
        <v>10632</v>
      </c>
      <c r="E2888" s="6">
        <v>10655.5</v>
      </c>
      <c r="F2888" s="6">
        <v>10628.7</v>
      </c>
      <c r="G2888" s="6">
        <v>10645</v>
      </c>
      <c r="H2888" s="6"/>
      <c r="I2888" s="6"/>
      <c r="J2888" s="6"/>
    </row>
    <row r="2889" spans="3:10" x14ac:dyDescent="0.25">
      <c r="C2889" s="7">
        <v>42614.583333333336</v>
      </c>
      <c r="D2889" s="8">
        <v>10644.5</v>
      </c>
      <c r="E2889" s="8">
        <v>10650.3</v>
      </c>
      <c r="F2889" s="8">
        <v>10632.8</v>
      </c>
      <c r="G2889" s="8">
        <v>10643.6</v>
      </c>
      <c r="H2889" s="8"/>
      <c r="I2889" s="8"/>
      <c r="J2889" s="8"/>
    </row>
    <row r="2890" spans="3:10" x14ac:dyDescent="0.25">
      <c r="C2890" s="5">
        <v>42614.625</v>
      </c>
      <c r="D2890" s="6">
        <v>10643.3</v>
      </c>
      <c r="E2890" s="6">
        <v>10647.6</v>
      </c>
      <c r="F2890" s="6">
        <v>10612.3</v>
      </c>
      <c r="G2890" s="6">
        <v>10619.9</v>
      </c>
      <c r="H2890" s="6"/>
      <c r="I2890" s="6"/>
      <c r="J2890" s="6"/>
    </row>
    <row r="2891" spans="3:10" x14ac:dyDescent="0.25">
      <c r="C2891" s="7">
        <v>42614.666666666664</v>
      </c>
      <c r="D2891" s="8">
        <v>10619.4</v>
      </c>
      <c r="E2891" s="8">
        <v>10636.8</v>
      </c>
      <c r="F2891" s="8">
        <v>10594.5</v>
      </c>
      <c r="G2891" s="8">
        <v>10603.8</v>
      </c>
      <c r="H2891" s="8"/>
      <c r="I2891" s="8"/>
      <c r="J2891" s="8"/>
    </row>
    <row r="2892" spans="3:10" x14ac:dyDescent="0.25">
      <c r="C2892" s="5">
        <v>42614.708333333336</v>
      </c>
      <c r="D2892" s="6">
        <v>10596.8</v>
      </c>
      <c r="E2892" s="6">
        <v>10607.2</v>
      </c>
      <c r="F2892" s="6">
        <v>10507.4</v>
      </c>
      <c r="G2892" s="6">
        <v>10520.8</v>
      </c>
      <c r="H2892" s="6"/>
      <c r="I2892" s="6"/>
      <c r="J2892" s="6"/>
    </row>
    <row r="2893" spans="3:10" x14ac:dyDescent="0.25">
      <c r="C2893" s="7">
        <v>42614.75</v>
      </c>
      <c r="D2893" s="8">
        <v>10520.6</v>
      </c>
      <c r="E2893" s="8">
        <v>10538.5</v>
      </c>
      <c r="F2893" s="8">
        <v>10490.6</v>
      </c>
      <c r="G2893" s="8">
        <v>10534.2</v>
      </c>
      <c r="H2893" s="8"/>
      <c r="I2893" s="8"/>
      <c r="J2893" s="8"/>
    </row>
    <row r="2894" spans="3:10" x14ac:dyDescent="0.25">
      <c r="C2894" s="5">
        <v>42614.791666666664</v>
      </c>
      <c r="D2894" s="6">
        <v>10534.5</v>
      </c>
      <c r="E2894" s="6">
        <v>10576.3</v>
      </c>
      <c r="F2894" s="6">
        <v>10527.6</v>
      </c>
      <c r="G2894" s="6">
        <v>10557.3</v>
      </c>
      <c r="H2894" s="6"/>
      <c r="I2894" s="6"/>
      <c r="J2894" s="6"/>
    </row>
    <row r="2895" spans="3:10" x14ac:dyDescent="0.25">
      <c r="C2895" s="7">
        <v>42614.833333333336</v>
      </c>
      <c r="D2895" s="8">
        <v>10557.1</v>
      </c>
      <c r="E2895" s="8">
        <v>10571.1</v>
      </c>
      <c r="F2895" s="8">
        <v>10554.5</v>
      </c>
      <c r="G2895" s="8">
        <v>10555.6</v>
      </c>
      <c r="H2895" s="8"/>
      <c r="I2895" s="8"/>
      <c r="J2895" s="8"/>
    </row>
    <row r="2896" spans="3:10" x14ac:dyDescent="0.25">
      <c r="C2896" s="5">
        <v>42614.875</v>
      </c>
      <c r="D2896" s="6">
        <v>10555.8</v>
      </c>
      <c r="E2896" s="6">
        <v>10568.3</v>
      </c>
      <c r="F2896" s="6">
        <v>10544.8</v>
      </c>
      <c r="G2896" s="6">
        <v>10559.6</v>
      </c>
      <c r="H2896" s="6"/>
      <c r="I2896" s="6"/>
      <c r="J2896" s="6"/>
    </row>
    <row r="2897" spans="3:10" x14ac:dyDescent="0.25">
      <c r="C2897" s="7">
        <v>42614.916666666664</v>
      </c>
      <c r="D2897" s="8">
        <v>10560.1</v>
      </c>
      <c r="E2897" s="8">
        <v>10573.3</v>
      </c>
      <c r="F2897" s="8">
        <v>10543.6</v>
      </c>
      <c r="G2897" s="8">
        <v>10568.1</v>
      </c>
      <c r="H2897" s="8"/>
      <c r="I2897" s="8"/>
      <c r="J2897" s="8"/>
    </row>
    <row r="2898" spans="3:10" x14ac:dyDescent="0.25">
      <c r="C2898" s="5">
        <v>42615.375</v>
      </c>
      <c r="D2898" s="6">
        <v>10559.9</v>
      </c>
      <c r="E2898" s="6">
        <v>10581.4</v>
      </c>
      <c r="F2898" s="6">
        <v>10556.4</v>
      </c>
      <c r="G2898" s="6">
        <v>10576.1</v>
      </c>
      <c r="H2898" s="6"/>
      <c r="I2898" s="6"/>
      <c r="J2898" s="6"/>
    </row>
    <row r="2899" spans="3:10" x14ac:dyDescent="0.25">
      <c r="C2899" s="7">
        <v>42615.416666666664</v>
      </c>
      <c r="D2899" s="8">
        <v>10573.8</v>
      </c>
      <c r="E2899" s="8">
        <v>10578.3</v>
      </c>
      <c r="F2899" s="8">
        <v>10514.4</v>
      </c>
      <c r="G2899" s="8">
        <v>10542.4</v>
      </c>
      <c r="H2899" s="8"/>
      <c r="I2899" s="8"/>
      <c r="J2899" s="8"/>
    </row>
    <row r="2900" spans="3:10" x14ac:dyDescent="0.25">
      <c r="C2900" s="5">
        <v>42615.458333333336</v>
      </c>
      <c r="D2900" s="6">
        <v>10541.9</v>
      </c>
      <c r="E2900" s="6">
        <v>10558.9</v>
      </c>
      <c r="F2900" s="6">
        <v>10525.7</v>
      </c>
      <c r="G2900" s="6">
        <v>10538.1</v>
      </c>
      <c r="H2900" s="6"/>
      <c r="I2900" s="6"/>
      <c r="J2900" s="6"/>
    </row>
    <row r="2901" spans="3:10" x14ac:dyDescent="0.25">
      <c r="C2901" s="7">
        <v>42615.5</v>
      </c>
      <c r="D2901" s="8">
        <v>10537.9</v>
      </c>
      <c r="E2901" s="8">
        <v>10562.4</v>
      </c>
      <c r="F2901" s="8">
        <v>10536.1</v>
      </c>
      <c r="G2901" s="8">
        <v>10549.5</v>
      </c>
      <c r="H2901" s="8"/>
      <c r="I2901" s="8"/>
      <c r="J2901" s="8"/>
    </row>
    <row r="2902" spans="3:10" x14ac:dyDescent="0.25">
      <c r="C2902" s="5">
        <v>42615.541666666664</v>
      </c>
      <c r="D2902" s="6">
        <v>10549</v>
      </c>
      <c r="E2902" s="6">
        <v>10573.4</v>
      </c>
      <c r="F2902" s="6">
        <v>10545.3</v>
      </c>
      <c r="G2902" s="6">
        <v>10561.9</v>
      </c>
      <c r="H2902" s="6"/>
      <c r="I2902" s="6"/>
      <c r="J2902" s="6"/>
    </row>
    <row r="2903" spans="3:10" x14ac:dyDescent="0.25">
      <c r="C2903" s="7">
        <v>42615.583333333336</v>
      </c>
      <c r="D2903" s="8">
        <v>10562.7</v>
      </c>
      <c r="E2903" s="8">
        <v>10569.2</v>
      </c>
      <c r="F2903" s="8">
        <v>10553.1</v>
      </c>
      <c r="G2903" s="8">
        <v>10563.8</v>
      </c>
      <c r="H2903" s="8"/>
      <c r="I2903" s="8"/>
      <c r="J2903" s="8"/>
    </row>
    <row r="2904" spans="3:10" x14ac:dyDescent="0.25">
      <c r="C2904" s="5">
        <v>42615.625</v>
      </c>
      <c r="D2904" s="6">
        <v>10564</v>
      </c>
      <c r="E2904" s="6">
        <v>10594.9</v>
      </c>
      <c r="F2904" s="6">
        <v>10540.6</v>
      </c>
      <c r="G2904" s="6">
        <v>10579.2</v>
      </c>
      <c r="H2904" s="6"/>
      <c r="I2904" s="6"/>
      <c r="J2904" s="6"/>
    </row>
    <row r="2905" spans="3:10" x14ac:dyDescent="0.25">
      <c r="C2905" s="7">
        <v>42615.666666666664</v>
      </c>
      <c r="D2905" s="8">
        <v>10579.5</v>
      </c>
      <c r="E2905" s="8">
        <v>10657.2</v>
      </c>
      <c r="F2905" s="8">
        <v>10579</v>
      </c>
      <c r="G2905" s="8">
        <v>10632.2</v>
      </c>
      <c r="H2905" s="8"/>
      <c r="I2905" s="8"/>
      <c r="J2905" s="8"/>
    </row>
    <row r="2906" spans="3:10" x14ac:dyDescent="0.25">
      <c r="C2906" s="5">
        <v>42615.708333333336</v>
      </c>
      <c r="D2906" s="6">
        <v>10632.5</v>
      </c>
      <c r="E2906" s="6">
        <v>10663.5</v>
      </c>
      <c r="F2906" s="6">
        <v>10615.3</v>
      </c>
      <c r="G2906" s="6">
        <v>10655.9</v>
      </c>
      <c r="H2906" s="6"/>
      <c r="I2906" s="6"/>
      <c r="J2906" s="6"/>
    </row>
    <row r="2907" spans="3:10" x14ac:dyDescent="0.25">
      <c r="C2907" s="7">
        <v>42615.75</v>
      </c>
      <c r="D2907" s="8">
        <v>10656.6</v>
      </c>
      <c r="E2907" s="8">
        <v>10694.2</v>
      </c>
      <c r="F2907" s="8">
        <v>10656.4</v>
      </c>
      <c r="G2907" s="8">
        <v>10688.3</v>
      </c>
      <c r="H2907" s="8"/>
      <c r="I2907" s="8"/>
      <c r="J2907" s="8"/>
    </row>
    <row r="2908" spans="3:10" x14ac:dyDescent="0.25">
      <c r="C2908" s="5">
        <v>42615.791666666664</v>
      </c>
      <c r="D2908" s="6">
        <v>10687.5</v>
      </c>
      <c r="E2908" s="6">
        <v>10689.5</v>
      </c>
      <c r="F2908" s="6">
        <v>10663.5</v>
      </c>
      <c r="G2908" s="6">
        <v>10677.3</v>
      </c>
      <c r="H2908" s="6"/>
      <c r="I2908" s="6"/>
      <c r="J2908" s="6"/>
    </row>
    <row r="2909" spans="3:10" x14ac:dyDescent="0.25">
      <c r="C2909" s="7">
        <v>42615.833333333336</v>
      </c>
      <c r="D2909" s="8">
        <v>10677</v>
      </c>
      <c r="E2909" s="8">
        <v>10684.7</v>
      </c>
      <c r="F2909" s="8">
        <v>10668.8</v>
      </c>
      <c r="G2909" s="8">
        <v>10674.8</v>
      </c>
      <c r="H2909" s="8"/>
      <c r="I2909" s="8"/>
      <c r="J2909" s="8"/>
    </row>
    <row r="2910" spans="3:10" x14ac:dyDescent="0.25">
      <c r="C2910" s="5">
        <v>42615.875</v>
      </c>
      <c r="D2910" s="6">
        <v>10675.8</v>
      </c>
      <c r="E2910" s="6">
        <v>10691.5</v>
      </c>
      <c r="F2910" s="6">
        <v>10674.8</v>
      </c>
      <c r="G2910" s="6">
        <v>10687.5</v>
      </c>
      <c r="H2910" s="6"/>
      <c r="I2910" s="6"/>
      <c r="J2910" s="6"/>
    </row>
    <row r="2911" spans="3:10" x14ac:dyDescent="0.25">
      <c r="C2911" s="7">
        <v>42615.916666666664</v>
      </c>
      <c r="D2911" s="8">
        <v>10687.3</v>
      </c>
      <c r="E2911" s="8">
        <v>10727.3</v>
      </c>
      <c r="F2911" s="8">
        <v>10686</v>
      </c>
      <c r="G2911" s="8">
        <v>10711.9</v>
      </c>
      <c r="H2911" s="8"/>
      <c r="I2911" s="8"/>
      <c r="J2911" s="8"/>
    </row>
    <row r="2912" spans="3:10" x14ac:dyDescent="0.25">
      <c r="C2912" s="5">
        <v>42618.375</v>
      </c>
      <c r="D2912" s="6">
        <v>10748.8</v>
      </c>
      <c r="E2912" s="6">
        <v>10752</v>
      </c>
      <c r="F2912" s="6">
        <v>10717.5</v>
      </c>
      <c r="G2912" s="6">
        <v>10723.3</v>
      </c>
      <c r="H2912" s="6"/>
      <c r="I2912" s="6"/>
      <c r="J2912" s="6"/>
    </row>
    <row r="2913" spans="3:10" x14ac:dyDescent="0.25">
      <c r="C2913" s="7">
        <v>42618.416666666664</v>
      </c>
      <c r="D2913" s="8">
        <v>10723.1</v>
      </c>
      <c r="E2913" s="8">
        <v>10740.9</v>
      </c>
      <c r="F2913" s="8">
        <v>10696.6</v>
      </c>
      <c r="G2913" s="8">
        <v>10706.7</v>
      </c>
      <c r="H2913" s="8"/>
      <c r="I2913" s="8"/>
      <c r="J2913" s="8"/>
    </row>
    <row r="2914" spans="3:10" x14ac:dyDescent="0.25">
      <c r="C2914" s="5">
        <v>42618.458333333336</v>
      </c>
      <c r="D2914" s="6">
        <v>10706.6</v>
      </c>
      <c r="E2914" s="6">
        <v>10727.4</v>
      </c>
      <c r="F2914" s="6">
        <v>10699.9</v>
      </c>
      <c r="G2914" s="6">
        <v>10719.8</v>
      </c>
      <c r="H2914" s="6"/>
      <c r="I2914" s="6"/>
      <c r="J2914" s="6"/>
    </row>
    <row r="2915" spans="3:10" x14ac:dyDescent="0.25">
      <c r="C2915" s="7">
        <v>42618.5</v>
      </c>
      <c r="D2915" s="8">
        <v>10720.3</v>
      </c>
      <c r="E2915" s="8">
        <v>10725.1</v>
      </c>
      <c r="F2915" s="8">
        <v>10704.1</v>
      </c>
      <c r="G2915" s="8">
        <v>10714</v>
      </c>
      <c r="H2915" s="8"/>
      <c r="I2915" s="8"/>
      <c r="J2915" s="8"/>
    </row>
    <row r="2916" spans="3:10" x14ac:dyDescent="0.25">
      <c r="C2916" s="5">
        <v>42618.541666666664</v>
      </c>
      <c r="D2916" s="6">
        <v>10713.5</v>
      </c>
      <c r="E2916" s="6">
        <v>10718.7</v>
      </c>
      <c r="F2916" s="6">
        <v>10703.2</v>
      </c>
      <c r="G2916" s="6">
        <v>10715.9</v>
      </c>
      <c r="H2916" s="6"/>
      <c r="I2916" s="6"/>
      <c r="J2916" s="6"/>
    </row>
    <row r="2917" spans="3:10" x14ac:dyDescent="0.25">
      <c r="C2917" s="7">
        <v>42618.583333333336</v>
      </c>
      <c r="D2917" s="8">
        <v>10717.7</v>
      </c>
      <c r="E2917" s="8">
        <v>10718.4</v>
      </c>
      <c r="F2917" s="8">
        <v>10703.6</v>
      </c>
      <c r="G2917" s="8">
        <v>10709.8</v>
      </c>
      <c r="H2917" s="8"/>
      <c r="I2917" s="8"/>
      <c r="J2917" s="8"/>
    </row>
    <row r="2918" spans="3:10" x14ac:dyDescent="0.25">
      <c r="C2918" s="5">
        <v>42618.625</v>
      </c>
      <c r="D2918" s="6">
        <v>10709.6</v>
      </c>
      <c r="E2918" s="6">
        <v>10711.8</v>
      </c>
      <c r="F2918" s="6">
        <v>10702.4</v>
      </c>
      <c r="G2918" s="6">
        <v>10704.3</v>
      </c>
      <c r="H2918" s="6"/>
      <c r="I2918" s="6"/>
      <c r="J2918" s="6"/>
    </row>
    <row r="2919" spans="3:10" x14ac:dyDescent="0.25">
      <c r="C2919" s="7">
        <v>42618.666666666664</v>
      </c>
      <c r="D2919" s="8">
        <v>10704.4</v>
      </c>
      <c r="E2919" s="8">
        <v>10707.2</v>
      </c>
      <c r="F2919" s="8">
        <v>10683.5</v>
      </c>
      <c r="G2919" s="8">
        <v>10690.2</v>
      </c>
      <c r="H2919" s="8"/>
      <c r="I2919" s="8"/>
      <c r="J2919" s="8"/>
    </row>
    <row r="2920" spans="3:10" x14ac:dyDescent="0.25">
      <c r="C2920" s="5">
        <v>42618.708333333336</v>
      </c>
      <c r="D2920" s="6">
        <v>10689.9</v>
      </c>
      <c r="E2920" s="6">
        <v>10690.4</v>
      </c>
      <c r="F2920" s="6">
        <v>10671.2</v>
      </c>
      <c r="G2920" s="6">
        <v>10684.1</v>
      </c>
      <c r="H2920" s="6"/>
      <c r="I2920" s="6"/>
      <c r="J2920" s="6"/>
    </row>
    <row r="2921" spans="3:10" x14ac:dyDescent="0.25">
      <c r="C2921" s="7">
        <v>42618.75</v>
      </c>
      <c r="D2921" s="8">
        <v>10683.8</v>
      </c>
      <c r="E2921" s="8">
        <v>10683.8</v>
      </c>
      <c r="F2921" s="8">
        <v>10669.8</v>
      </c>
      <c r="G2921" s="8">
        <v>10679.1</v>
      </c>
      <c r="H2921" s="8"/>
      <c r="I2921" s="8"/>
      <c r="J2921" s="8"/>
    </row>
    <row r="2922" spans="3:10" x14ac:dyDescent="0.25">
      <c r="C2922" s="5">
        <v>42618.791666666664</v>
      </c>
      <c r="D2922" s="6">
        <v>10678.8</v>
      </c>
      <c r="E2922" s="6">
        <v>10687.8</v>
      </c>
      <c r="F2922" s="6">
        <v>10672.2</v>
      </c>
      <c r="G2922" s="6">
        <v>10687.3</v>
      </c>
      <c r="H2922" s="6"/>
      <c r="I2922" s="6"/>
      <c r="J2922" s="6"/>
    </row>
    <row r="2923" spans="3:10" x14ac:dyDescent="0.25">
      <c r="C2923" s="7">
        <v>42618.833333333336</v>
      </c>
      <c r="D2923" s="8">
        <v>10686.8</v>
      </c>
      <c r="E2923" s="8">
        <v>10689.9</v>
      </c>
      <c r="F2923" s="8">
        <v>10684.8</v>
      </c>
      <c r="G2923" s="8">
        <v>10688.9</v>
      </c>
      <c r="H2923" s="8"/>
      <c r="I2923" s="8"/>
      <c r="J2923" s="8"/>
    </row>
    <row r="2924" spans="3:10" x14ac:dyDescent="0.25">
      <c r="C2924" s="5">
        <v>42618.875</v>
      </c>
      <c r="D2924" s="6">
        <v>10688.7</v>
      </c>
      <c r="E2924" s="6">
        <v>10689.6</v>
      </c>
      <c r="F2924" s="6">
        <v>10679.1</v>
      </c>
      <c r="G2924" s="6">
        <v>10685.3</v>
      </c>
      <c r="H2924" s="6"/>
      <c r="I2924" s="6"/>
      <c r="J2924" s="6"/>
    </row>
    <row r="2925" spans="3:10" x14ac:dyDescent="0.25">
      <c r="C2925" s="7">
        <v>42618.916666666664</v>
      </c>
      <c r="D2925" s="8">
        <v>10685.4</v>
      </c>
      <c r="E2925" s="8">
        <v>10689.4</v>
      </c>
      <c r="F2925" s="8">
        <v>10682.7</v>
      </c>
      <c r="G2925" s="8">
        <v>10683.9</v>
      </c>
      <c r="H2925" s="8"/>
      <c r="I2925" s="8"/>
      <c r="J2925" s="8"/>
    </row>
    <row r="2926" spans="3:10" x14ac:dyDescent="0.25">
      <c r="C2926" s="5">
        <v>42619.375</v>
      </c>
      <c r="D2926" s="6">
        <v>10691.8</v>
      </c>
      <c r="E2926" s="6">
        <v>10713.2</v>
      </c>
      <c r="F2926" s="6">
        <v>10690.3</v>
      </c>
      <c r="G2926" s="6">
        <v>10708.6</v>
      </c>
      <c r="H2926" s="6"/>
      <c r="I2926" s="6"/>
      <c r="J2926" s="6"/>
    </row>
    <row r="2927" spans="3:10" x14ac:dyDescent="0.25">
      <c r="C2927" s="7">
        <v>42619.416666666664</v>
      </c>
      <c r="D2927" s="8">
        <v>10708.3</v>
      </c>
      <c r="E2927" s="8">
        <v>10716.8</v>
      </c>
      <c r="F2927" s="8">
        <v>10661.2</v>
      </c>
      <c r="G2927" s="8">
        <v>10664.5</v>
      </c>
      <c r="H2927" s="8"/>
      <c r="I2927" s="8"/>
      <c r="J2927" s="8"/>
    </row>
    <row r="2928" spans="3:10" x14ac:dyDescent="0.25">
      <c r="C2928" s="5">
        <v>42619.458333333336</v>
      </c>
      <c r="D2928" s="6">
        <v>10664.6</v>
      </c>
      <c r="E2928" s="6">
        <v>10697.9</v>
      </c>
      <c r="F2928" s="6">
        <v>10663.6</v>
      </c>
      <c r="G2928" s="6">
        <v>10695.1</v>
      </c>
      <c r="H2928" s="6"/>
      <c r="I2928" s="6"/>
      <c r="J2928" s="6"/>
    </row>
    <row r="2929" spans="3:10" x14ac:dyDescent="0.25">
      <c r="C2929" s="7">
        <v>42619.5</v>
      </c>
      <c r="D2929" s="8">
        <v>10694.9</v>
      </c>
      <c r="E2929" s="8">
        <v>10723</v>
      </c>
      <c r="F2929" s="8">
        <v>10694.4</v>
      </c>
      <c r="G2929" s="8">
        <v>10711.3</v>
      </c>
      <c r="H2929" s="8"/>
      <c r="I2929" s="8"/>
      <c r="J2929" s="8"/>
    </row>
    <row r="2930" spans="3:10" x14ac:dyDescent="0.25">
      <c r="C2930" s="5">
        <v>42619.541666666664</v>
      </c>
      <c r="D2930" s="6">
        <v>10711</v>
      </c>
      <c r="E2930" s="6">
        <v>10712.5</v>
      </c>
      <c r="F2930" s="6">
        <v>10692.2</v>
      </c>
      <c r="G2930" s="6">
        <v>10699.8</v>
      </c>
      <c r="H2930" s="6"/>
      <c r="I2930" s="6"/>
      <c r="J2930" s="6"/>
    </row>
    <row r="2931" spans="3:10" x14ac:dyDescent="0.25">
      <c r="C2931" s="7">
        <v>42619.583333333336</v>
      </c>
      <c r="D2931" s="8">
        <v>10700.1</v>
      </c>
      <c r="E2931" s="8">
        <v>10707.4</v>
      </c>
      <c r="F2931" s="8">
        <v>10697.3</v>
      </c>
      <c r="G2931" s="8">
        <v>10703.4</v>
      </c>
      <c r="H2931" s="8"/>
      <c r="I2931" s="8"/>
      <c r="J2931" s="8"/>
    </row>
    <row r="2932" spans="3:10" x14ac:dyDescent="0.25">
      <c r="C2932" s="5">
        <v>42619.625</v>
      </c>
      <c r="D2932" s="6">
        <v>10703.7</v>
      </c>
      <c r="E2932" s="6">
        <v>10720.9</v>
      </c>
      <c r="F2932" s="6">
        <v>10700</v>
      </c>
      <c r="G2932" s="6">
        <v>10719.2</v>
      </c>
      <c r="H2932" s="6"/>
      <c r="I2932" s="6"/>
      <c r="J2932" s="6"/>
    </row>
    <row r="2933" spans="3:10" x14ac:dyDescent="0.25">
      <c r="C2933" s="7">
        <v>42619.666666666664</v>
      </c>
      <c r="D2933" s="8">
        <v>10718.9</v>
      </c>
      <c r="E2933" s="8">
        <v>10742.7</v>
      </c>
      <c r="F2933" s="8">
        <v>10714.9</v>
      </c>
      <c r="G2933" s="8">
        <v>10728.1</v>
      </c>
      <c r="H2933" s="8"/>
      <c r="I2933" s="8"/>
      <c r="J2933" s="8"/>
    </row>
    <row r="2934" spans="3:10" x14ac:dyDescent="0.25">
      <c r="C2934" s="5">
        <v>42619.708333333336</v>
      </c>
      <c r="D2934" s="6">
        <v>10721.3</v>
      </c>
      <c r="E2934" s="6">
        <v>10723.6</v>
      </c>
      <c r="F2934" s="6">
        <v>10656.1</v>
      </c>
      <c r="G2934" s="6">
        <v>10683.7</v>
      </c>
      <c r="H2934" s="6"/>
      <c r="I2934" s="6"/>
      <c r="J2934" s="6"/>
    </row>
    <row r="2935" spans="3:10" x14ac:dyDescent="0.25">
      <c r="C2935" s="7">
        <v>42619.75</v>
      </c>
      <c r="D2935" s="8">
        <v>10684</v>
      </c>
      <c r="E2935" s="8">
        <v>10709.4</v>
      </c>
      <c r="F2935" s="8">
        <v>10676.1</v>
      </c>
      <c r="G2935" s="8">
        <v>10705.3</v>
      </c>
      <c r="H2935" s="8"/>
      <c r="I2935" s="8"/>
      <c r="J2935" s="8"/>
    </row>
    <row r="2936" spans="3:10" x14ac:dyDescent="0.25">
      <c r="C2936" s="5">
        <v>42619.791666666664</v>
      </c>
      <c r="D2936" s="6">
        <v>10705.5</v>
      </c>
      <c r="E2936" s="6">
        <v>10714.5</v>
      </c>
      <c r="F2936" s="6">
        <v>10698.1</v>
      </c>
      <c r="G2936" s="6">
        <v>10708.5</v>
      </c>
      <c r="H2936" s="6"/>
      <c r="I2936" s="6"/>
      <c r="J2936" s="6"/>
    </row>
    <row r="2937" spans="3:10" x14ac:dyDescent="0.25">
      <c r="C2937" s="7">
        <v>42619.833333333336</v>
      </c>
      <c r="D2937" s="8">
        <v>10708</v>
      </c>
      <c r="E2937" s="8">
        <v>10709.3</v>
      </c>
      <c r="F2937" s="8">
        <v>10696.1</v>
      </c>
      <c r="G2937" s="8">
        <v>10696.5</v>
      </c>
      <c r="H2937" s="8"/>
      <c r="I2937" s="8"/>
      <c r="J2937" s="8"/>
    </row>
    <row r="2938" spans="3:10" x14ac:dyDescent="0.25">
      <c r="C2938" s="5">
        <v>42619.875</v>
      </c>
      <c r="D2938" s="6">
        <v>10696</v>
      </c>
      <c r="E2938" s="6">
        <v>10696.5</v>
      </c>
      <c r="F2938" s="6">
        <v>10686.7</v>
      </c>
      <c r="G2938" s="6">
        <v>10694.3</v>
      </c>
      <c r="H2938" s="6"/>
      <c r="I2938" s="6"/>
      <c r="J2938" s="6"/>
    </row>
    <row r="2939" spans="3:10" x14ac:dyDescent="0.25">
      <c r="C2939" s="7">
        <v>42619.916666666664</v>
      </c>
      <c r="D2939" s="8">
        <v>10694.5</v>
      </c>
      <c r="E2939" s="8">
        <v>10697.3</v>
      </c>
      <c r="F2939" s="8">
        <v>10687.7</v>
      </c>
      <c r="G2939" s="8">
        <v>10696.3</v>
      </c>
      <c r="H2939" s="8"/>
      <c r="I2939" s="8"/>
      <c r="J2939" s="8"/>
    </row>
    <row r="2940" spans="3:10" x14ac:dyDescent="0.25">
      <c r="C2940" s="5">
        <v>42620.375</v>
      </c>
      <c r="D2940" s="6">
        <v>10722.2</v>
      </c>
      <c r="E2940" s="6">
        <v>10724.8</v>
      </c>
      <c r="F2940" s="6">
        <v>10699.7</v>
      </c>
      <c r="G2940" s="6">
        <v>10700.2</v>
      </c>
      <c r="H2940" s="6"/>
      <c r="I2940" s="6"/>
      <c r="J2940" s="6"/>
    </row>
    <row r="2941" spans="3:10" x14ac:dyDescent="0.25">
      <c r="C2941" s="7">
        <v>42620.416666666664</v>
      </c>
      <c r="D2941" s="8">
        <v>10699.9</v>
      </c>
      <c r="E2941" s="8">
        <v>10722</v>
      </c>
      <c r="F2941" s="8">
        <v>10656.4</v>
      </c>
      <c r="G2941" s="8">
        <v>10701.9</v>
      </c>
      <c r="H2941" s="8"/>
      <c r="I2941" s="8"/>
      <c r="J2941" s="8"/>
    </row>
    <row r="2942" spans="3:10" x14ac:dyDescent="0.25">
      <c r="C2942" s="5">
        <v>42620.458333333336</v>
      </c>
      <c r="D2942" s="6">
        <v>10701.7</v>
      </c>
      <c r="E2942" s="6">
        <v>10725.8</v>
      </c>
      <c r="F2942" s="6">
        <v>10676.2</v>
      </c>
      <c r="G2942" s="6">
        <v>10709.2</v>
      </c>
      <c r="H2942" s="6"/>
      <c r="I2942" s="6"/>
      <c r="J2942" s="6"/>
    </row>
    <row r="2943" spans="3:10" x14ac:dyDescent="0.25">
      <c r="C2943" s="7">
        <v>42620.5</v>
      </c>
      <c r="D2943" s="8">
        <v>10709.7</v>
      </c>
      <c r="E2943" s="8">
        <v>10736.8</v>
      </c>
      <c r="F2943" s="8">
        <v>10704.2</v>
      </c>
      <c r="G2943" s="8">
        <v>10709.7</v>
      </c>
      <c r="H2943" s="8"/>
      <c r="I2943" s="8"/>
      <c r="J2943" s="8"/>
    </row>
    <row r="2944" spans="3:10" x14ac:dyDescent="0.25">
      <c r="C2944" s="5">
        <v>42620.541666666664</v>
      </c>
      <c r="D2944" s="6">
        <v>10709.4</v>
      </c>
      <c r="E2944" s="6">
        <v>10734.3</v>
      </c>
      <c r="F2944" s="6">
        <v>10708.2</v>
      </c>
      <c r="G2944" s="6">
        <v>10725</v>
      </c>
      <c r="H2944" s="6"/>
      <c r="I2944" s="6"/>
      <c r="J2944" s="6"/>
    </row>
    <row r="2945" spans="3:10" x14ac:dyDescent="0.25">
      <c r="C2945" s="7">
        <v>42620.583333333336</v>
      </c>
      <c r="D2945" s="8">
        <v>10725.2</v>
      </c>
      <c r="E2945" s="8">
        <v>10729.3</v>
      </c>
      <c r="F2945" s="8">
        <v>10711.6</v>
      </c>
      <c r="G2945" s="8">
        <v>10725</v>
      </c>
      <c r="H2945" s="8"/>
      <c r="I2945" s="8"/>
      <c r="J2945" s="8"/>
    </row>
    <row r="2946" spans="3:10" x14ac:dyDescent="0.25">
      <c r="C2946" s="5">
        <v>42620.625</v>
      </c>
      <c r="D2946" s="6">
        <v>10725.3</v>
      </c>
      <c r="E2946" s="6">
        <v>10749.1</v>
      </c>
      <c r="F2946" s="6">
        <v>10721.5</v>
      </c>
      <c r="G2946" s="6">
        <v>10739.3</v>
      </c>
      <c r="H2946" s="6"/>
      <c r="I2946" s="6"/>
      <c r="J2946" s="6"/>
    </row>
    <row r="2947" spans="3:10" x14ac:dyDescent="0.25">
      <c r="C2947" s="7">
        <v>42620.666666666664</v>
      </c>
      <c r="D2947" s="8">
        <v>10739.5</v>
      </c>
      <c r="E2947" s="8">
        <v>10767.7</v>
      </c>
      <c r="F2947" s="8">
        <v>10734.6</v>
      </c>
      <c r="G2947" s="8">
        <v>10751.2</v>
      </c>
      <c r="H2947" s="8"/>
      <c r="I2947" s="8"/>
      <c r="J2947" s="8"/>
    </row>
    <row r="2948" spans="3:10" x14ac:dyDescent="0.25">
      <c r="C2948" s="5">
        <v>42620.708333333336</v>
      </c>
      <c r="D2948" s="6">
        <v>10751.4</v>
      </c>
      <c r="E2948" s="6">
        <v>10776.9</v>
      </c>
      <c r="F2948" s="6">
        <v>10735.8</v>
      </c>
      <c r="G2948" s="6">
        <v>10740.6</v>
      </c>
      <c r="H2948" s="6"/>
      <c r="I2948" s="6"/>
      <c r="J2948" s="6"/>
    </row>
    <row r="2949" spans="3:10" x14ac:dyDescent="0.25">
      <c r="C2949" s="7">
        <v>42620.75</v>
      </c>
      <c r="D2949" s="8">
        <v>10740.4</v>
      </c>
      <c r="E2949" s="8">
        <v>10762.5</v>
      </c>
      <c r="F2949" s="8">
        <v>10736.8</v>
      </c>
      <c r="G2949" s="8">
        <v>10744.8</v>
      </c>
      <c r="H2949" s="8"/>
      <c r="I2949" s="8"/>
      <c r="J2949" s="8"/>
    </row>
    <row r="2950" spans="3:10" x14ac:dyDescent="0.25">
      <c r="C2950" s="5">
        <v>42620.791666666664</v>
      </c>
      <c r="D2950" s="6">
        <v>10744.3</v>
      </c>
      <c r="E2950" s="6">
        <v>10744.5</v>
      </c>
      <c r="F2950" s="6">
        <v>10715.8</v>
      </c>
      <c r="G2950" s="6">
        <v>10731.5</v>
      </c>
      <c r="H2950" s="6"/>
      <c r="I2950" s="6"/>
      <c r="J2950" s="6"/>
    </row>
    <row r="2951" spans="3:10" x14ac:dyDescent="0.25">
      <c r="C2951" s="7">
        <v>42620.833333333336</v>
      </c>
      <c r="D2951" s="8">
        <v>10732</v>
      </c>
      <c r="E2951" s="8">
        <v>10738.5</v>
      </c>
      <c r="F2951" s="8">
        <v>10726.7</v>
      </c>
      <c r="G2951" s="8">
        <v>10733.3</v>
      </c>
      <c r="H2951" s="8"/>
      <c r="I2951" s="8"/>
      <c r="J2951" s="8"/>
    </row>
    <row r="2952" spans="3:10" x14ac:dyDescent="0.25">
      <c r="C2952" s="5">
        <v>42620.875</v>
      </c>
      <c r="D2952" s="6">
        <v>10733.4</v>
      </c>
      <c r="E2952" s="6">
        <v>10743</v>
      </c>
      <c r="F2952" s="6">
        <v>10731.3</v>
      </c>
      <c r="G2952" s="6">
        <v>10737.3</v>
      </c>
      <c r="H2952" s="6"/>
      <c r="I2952" s="6"/>
      <c r="J2952" s="6"/>
    </row>
    <row r="2953" spans="3:10" x14ac:dyDescent="0.25">
      <c r="C2953" s="7">
        <v>42620.916666666664</v>
      </c>
      <c r="D2953" s="8">
        <v>10737</v>
      </c>
      <c r="E2953" s="8">
        <v>10749.1</v>
      </c>
      <c r="F2953" s="8">
        <v>10736</v>
      </c>
      <c r="G2953" s="8">
        <v>10745</v>
      </c>
      <c r="H2953" s="8"/>
      <c r="I2953" s="8"/>
      <c r="J2953" s="8"/>
    </row>
    <row r="2954" spans="3:10" x14ac:dyDescent="0.25">
      <c r="C2954" s="5">
        <v>42621.375</v>
      </c>
      <c r="D2954" s="6">
        <v>10749.7</v>
      </c>
      <c r="E2954" s="6">
        <v>10762.3</v>
      </c>
      <c r="F2954" s="6">
        <v>10748.2</v>
      </c>
      <c r="G2954" s="6">
        <v>10752.2</v>
      </c>
      <c r="H2954" s="6"/>
      <c r="I2954" s="6"/>
      <c r="J2954" s="6"/>
    </row>
    <row r="2955" spans="3:10" x14ac:dyDescent="0.25">
      <c r="C2955" s="7">
        <v>42621.416666666664</v>
      </c>
      <c r="D2955" s="8">
        <v>10753.7</v>
      </c>
      <c r="E2955" s="8">
        <v>10780.8</v>
      </c>
      <c r="F2955" s="8">
        <v>10739</v>
      </c>
      <c r="G2955" s="8">
        <v>10759.9</v>
      </c>
      <c r="H2955" s="8"/>
      <c r="I2955" s="8"/>
      <c r="J2955" s="8"/>
    </row>
    <row r="2956" spans="3:10" x14ac:dyDescent="0.25">
      <c r="C2956" s="5">
        <v>42621.458333333336</v>
      </c>
      <c r="D2956" s="6">
        <v>10760.4</v>
      </c>
      <c r="E2956" s="6">
        <v>10769.4</v>
      </c>
      <c r="F2956" s="6">
        <v>10736.8</v>
      </c>
      <c r="G2956" s="6">
        <v>10742.7</v>
      </c>
      <c r="H2956" s="6"/>
      <c r="I2956" s="6"/>
      <c r="J2956" s="6"/>
    </row>
    <row r="2957" spans="3:10" x14ac:dyDescent="0.25">
      <c r="C2957" s="7">
        <v>42621.5</v>
      </c>
      <c r="D2957" s="8">
        <v>10743.4</v>
      </c>
      <c r="E2957" s="8">
        <v>10743.7</v>
      </c>
      <c r="F2957" s="8">
        <v>10724.7</v>
      </c>
      <c r="G2957" s="8">
        <v>10733.9</v>
      </c>
      <c r="H2957" s="8"/>
      <c r="I2957" s="8"/>
      <c r="J2957" s="8"/>
    </row>
    <row r="2958" spans="3:10" x14ac:dyDescent="0.25">
      <c r="C2958" s="5">
        <v>42621.541666666664</v>
      </c>
      <c r="D2958" s="6">
        <v>10733.6</v>
      </c>
      <c r="E2958" s="6">
        <v>10740.9</v>
      </c>
      <c r="F2958" s="6">
        <v>10722.8</v>
      </c>
      <c r="G2958" s="6">
        <v>10735.8</v>
      </c>
      <c r="H2958" s="6"/>
      <c r="I2958" s="6"/>
      <c r="J2958" s="6"/>
    </row>
    <row r="2959" spans="3:10" x14ac:dyDescent="0.25">
      <c r="C2959" s="7">
        <v>42621.583333333336</v>
      </c>
      <c r="D2959" s="8">
        <v>10736</v>
      </c>
      <c r="E2959" s="8">
        <v>10741</v>
      </c>
      <c r="F2959" s="8">
        <v>10668.3</v>
      </c>
      <c r="G2959" s="8">
        <v>10690.1</v>
      </c>
      <c r="H2959" s="8"/>
      <c r="I2959" s="8"/>
      <c r="J2959" s="8"/>
    </row>
    <row r="2960" spans="3:10" x14ac:dyDescent="0.25">
      <c r="C2960" s="5">
        <v>42621.625</v>
      </c>
      <c r="D2960" s="6">
        <v>10689.6</v>
      </c>
      <c r="E2960" s="6">
        <v>10744.2</v>
      </c>
      <c r="F2960" s="6">
        <v>10593.4</v>
      </c>
      <c r="G2960" s="6">
        <v>10637</v>
      </c>
      <c r="H2960" s="6"/>
      <c r="I2960" s="6"/>
      <c r="J2960" s="6"/>
    </row>
    <row r="2961" spans="3:10" x14ac:dyDescent="0.25">
      <c r="C2961" s="7">
        <v>42621.666666666664</v>
      </c>
      <c r="D2961" s="8">
        <v>10636.7</v>
      </c>
      <c r="E2961" s="8">
        <v>10666.7</v>
      </c>
      <c r="F2961" s="8">
        <v>10567.1</v>
      </c>
      <c r="G2961" s="8">
        <v>10624.3</v>
      </c>
      <c r="H2961" s="8"/>
      <c r="I2961" s="8"/>
      <c r="J2961" s="8"/>
    </row>
    <row r="2962" spans="3:10" x14ac:dyDescent="0.25">
      <c r="C2962" s="5">
        <v>42621.708333333336</v>
      </c>
      <c r="D2962" s="6">
        <v>10624</v>
      </c>
      <c r="E2962" s="6">
        <v>10701.8</v>
      </c>
      <c r="F2962" s="6">
        <v>10621.3</v>
      </c>
      <c r="G2962" s="6">
        <v>10682.6</v>
      </c>
      <c r="H2962" s="6"/>
      <c r="I2962" s="6"/>
      <c r="J2962" s="6"/>
    </row>
    <row r="2963" spans="3:10" x14ac:dyDescent="0.25">
      <c r="C2963" s="7">
        <v>42621.75</v>
      </c>
      <c r="D2963" s="8">
        <v>10683.3</v>
      </c>
      <c r="E2963" s="8">
        <v>10694.9</v>
      </c>
      <c r="F2963" s="8">
        <v>10651.8</v>
      </c>
      <c r="G2963" s="8">
        <v>10671.6</v>
      </c>
      <c r="H2963" s="8"/>
      <c r="I2963" s="8"/>
      <c r="J2963" s="8"/>
    </row>
    <row r="2964" spans="3:10" x14ac:dyDescent="0.25">
      <c r="C2964" s="5">
        <v>42621.791666666664</v>
      </c>
      <c r="D2964" s="6">
        <v>10671.8</v>
      </c>
      <c r="E2964" s="6">
        <v>10677.8</v>
      </c>
      <c r="F2964" s="6">
        <v>10663.6</v>
      </c>
      <c r="G2964" s="6">
        <v>10676.1</v>
      </c>
      <c r="H2964" s="6"/>
      <c r="I2964" s="6"/>
      <c r="J2964" s="6"/>
    </row>
    <row r="2965" spans="3:10" x14ac:dyDescent="0.25">
      <c r="C2965" s="7">
        <v>42621.833333333336</v>
      </c>
      <c r="D2965" s="8">
        <v>10675.6</v>
      </c>
      <c r="E2965" s="8">
        <v>10676.3</v>
      </c>
      <c r="F2965" s="8">
        <v>10650.5</v>
      </c>
      <c r="G2965" s="8">
        <v>10661.6</v>
      </c>
      <c r="H2965" s="8"/>
      <c r="I2965" s="8"/>
      <c r="J2965" s="8"/>
    </row>
    <row r="2966" spans="3:10" x14ac:dyDescent="0.25">
      <c r="C2966" s="5">
        <v>42621.875</v>
      </c>
      <c r="D2966" s="6">
        <v>10662.6</v>
      </c>
      <c r="E2966" s="6">
        <v>10676.5</v>
      </c>
      <c r="F2966" s="6">
        <v>10657.2</v>
      </c>
      <c r="G2966" s="6">
        <v>10675.8</v>
      </c>
      <c r="H2966" s="6"/>
      <c r="I2966" s="6"/>
      <c r="J2966" s="6"/>
    </row>
    <row r="2967" spans="3:10" x14ac:dyDescent="0.25">
      <c r="C2967" s="7">
        <v>42621.916666666664</v>
      </c>
      <c r="D2967" s="8">
        <v>10675.3</v>
      </c>
      <c r="E2967" s="8">
        <v>10684.9</v>
      </c>
      <c r="F2967" s="8">
        <v>10668.3</v>
      </c>
      <c r="G2967" s="8">
        <v>10669.3</v>
      </c>
      <c r="H2967" s="8"/>
      <c r="I2967" s="8"/>
      <c r="J2967" s="8"/>
    </row>
    <row r="2968" spans="3:10" x14ac:dyDescent="0.25">
      <c r="C2968" s="5">
        <v>42622.375</v>
      </c>
      <c r="D2968" s="6">
        <v>10661.2</v>
      </c>
      <c r="E2968" s="6">
        <v>10668.7</v>
      </c>
      <c r="F2968" s="6">
        <v>10636.8</v>
      </c>
      <c r="G2968" s="6">
        <v>10639.4</v>
      </c>
      <c r="H2968" s="6"/>
      <c r="I2968" s="6"/>
      <c r="J2968" s="6"/>
    </row>
    <row r="2969" spans="3:10" x14ac:dyDescent="0.25">
      <c r="C2969" s="7">
        <v>42622.416666666664</v>
      </c>
      <c r="D2969" s="8">
        <v>10638.9</v>
      </c>
      <c r="E2969" s="8">
        <v>10659.2</v>
      </c>
      <c r="F2969" s="8">
        <v>10610.9</v>
      </c>
      <c r="G2969" s="8">
        <v>10638.2</v>
      </c>
      <c r="H2969" s="8"/>
      <c r="I2969" s="8"/>
      <c r="J2969" s="8"/>
    </row>
    <row r="2970" spans="3:10" x14ac:dyDescent="0.25">
      <c r="C2970" s="5">
        <v>42622.458333333336</v>
      </c>
      <c r="D2970" s="6">
        <v>10637.9</v>
      </c>
      <c r="E2970" s="6">
        <v>10672.8</v>
      </c>
      <c r="F2970" s="6">
        <v>10630.7</v>
      </c>
      <c r="G2970" s="6">
        <v>10666.9</v>
      </c>
      <c r="H2970" s="6"/>
      <c r="I2970" s="6"/>
      <c r="J2970" s="6"/>
    </row>
    <row r="2971" spans="3:10" x14ac:dyDescent="0.25">
      <c r="C2971" s="7">
        <v>42622.5</v>
      </c>
      <c r="D2971" s="8">
        <v>10667.4</v>
      </c>
      <c r="E2971" s="8">
        <v>10672.1</v>
      </c>
      <c r="F2971" s="8">
        <v>10640.1</v>
      </c>
      <c r="G2971" s="8">
        <v>10647.4</v>
      </c>
      <c r="H2971" s="8"/>
      <c r="I2971" s="8"/>
      <c r="J2971" s="8"/>
    </row>
    <row r="2972" spans="3:10" x14ac:dyDescent="0.25">
      <c r="C2972" s="5">
        <v>42622.541666666664</v>
      </c>
      <c r="D2972" s="6">
        <v>10648.2</v>
      </c>
      <c r="E2972" s="6">
        <v>10651</v>
      </c>
      <c r="F2972" s="6">
        <v>10626.3</v>
      </c>
      <c r="G2972" s="6">
        <v>10635</v>
      </c>
      <c r="H2972" s="6"/>
      <c r="I2972" s="6"/>
      <c r="J2972" s="6"/>
    </row>
    <row r="2973" spans="3:10" x14ac:dyDescent="0.25">
      <c r="C2973" s="7">
        <v>42622.583333333336</v>
      </c>
      <c r="D2973" s="8">
        <v>10635.5</v>
      </c>
      <c r="E2973" s="8">
        <v>10645</v>
      </c>
      <c r="F2973" s="8">
        <v>10611.7</v>
      </c>
      <c r="G2973" s="8">
        <v>10626.6</v>
      </c>
      <c r="H2973" s="8"/>
      <c r="I2973" s="8"/>
      <c r="J2973" s="8"/>
    </row>
    <row r="2974" spans="3:10" x14ac:dyDescent="0.25">
      <c r="C2974" s="5">
        <v>42622.625</v>
      </c>
      <c r="D2974" s="6">
        <v>10625.9</v>
      </c>
      <c r="E2974" s="6">
        <v>10632.6</v>
      </c>
      <c r="F2974" s="6">
        <v>10574</v>
      </c>
      <c r="G2974" s="6">
        <v>10603.8</v>
      </c>
      <c r="H2974" s="6"/>
      <c r="I2974" s="6"/>
      <c r="J2974" s="6"/>
    </row>
    <row r="2975" spans="3:10" x14ac:dyDescent="0.25">
      <c r="C2975" s="7">
        <v>42622.666666666664</v>
      </c>
      <c r="D2975" s="8">
        <v>10603.3</v>
      </c>
      <c r="E2975" s="8">
        <v>10629.4</v>
      </c>
      <c r="F2975" s="8">
        <v>10593.2</v>
      </c>
      <c r="G2975" s="8">
        <v>10604.6</v>
      </c>
      <c r="H2975" s="8"/>
      <c r="I2975" s="8"/>
      <c r="J2975" s="8"/>
    </row>
    <row r="2976" spans="3:10" x14ac:dyDescent="0.25">
      <c r="C2976" s="5">
        <v>42622.708333333336</v>
      </c>
      <c r="D2976" s="6">
        <v>10604.1</v>
      </c>
      <c r="E2976" s="6">
        <v>10606.4</v>
      </c>
      <c r="F2976" s="6">
        <v>10536.1</v>
      </c>
      <c r="G2976" s="6">
        <v>10556.9</v>
      </c>
      <c r="H2976" s="6"/>
      <c r="I2976" s="6"/>
      <c r="J2976" s="6"/>
    </row>
    <row r="2977" spans="3:10" x14ac:dyDescent="0.25">
      <c r="C2977" s="7">
        <v>42622.75</v>
      </c>
      <c r="D2977" s="8">
        <v>10556.4</v>
      </c>
      <c r="E2977" s="8">
        <v>10575.4</v>
      </c>
      <c r="F2977" s="8">
        <v>10548.1</v>
      </c>
      <c r="G2977" s="8">
        <v>10564.9</v>
      </c>
      <c r="H2977" s="8"/>
      <c r="I2977" s="8"/>
      <c r="J2977" s="8"/>
    </row>
    <row r="2978" spans="3:10" x14ac:dyDescent="0.25">
      <c r="C2978" s="5">
        <v>42622.791666666664</v>
      </c>
      <c r="D2978" s="6">
        <v>10565.2</v>
      </c>
      <c r="E2978" s="6">
        <v>10570.2</v>
      </c>
      <c r="F2978" s="6">
        <v>10534.1</v>
      </c>
      <c r="G2978" s="6">
        <v>10547.2</v>
      </c>
      <c r="H2978" s="6"/>
      <c r="I2978" s="6"/>
      <c r="J2978" s="6"/>
    </row>
    <row r="2979" spans="3:10" x14ac:dyDescent="0.25">
      <c r="C2979" s="7">
        <v>42622.833333333336</v>
      </c>
      <c r="D2979" s="8">
        <v>10546.7</v>
      </c>
      <c r="E2979" s="8">
        <v>10550.4</v>
      </c>
      <c r="F2979" s="8">
        <v>10503.6</v>
      </c>
      <c r="G2979" s="8">
        <v>10513.9</v>
      </c>
      <c r="H2979" s="8"/>
      <c r="I2979" s="8"/>
      <c r="J2979" s="8"/>
    </row>
    <row r="2980" spans="3:10" x14ac:dyDescent="0.25">
      <c r="C2980" s="5">
        <v>42622.875</v>
      </c>
      <c r="D2980" s="6">
        <v>10514.1</v>
      </c>
      <c r="E2980" s="6">
        <v>10524</v>
      </c>
      <c r="F2980" s="6">
        <v>10490.9</v>
      </c>
      <c r="G2980" s="6">
        <v>10512.6</v>
      </c>
      <c r="H2980" s="6"/>
      <c r="I2980" s="6"/>
      <c r="J2980" s="6"/>
    </row>
    <row r="2981" spans="3:10" x14ac:dyDescent="0.25">
      <c r="C2981" s="7">
        <v>42622.916666666664</v>
      </c>
      <c r="D2981" s="8">
        <v>10512.1</v>
      </c>
      <c r="E2981" s="8">
        <v>10519.6</v>
      </c>
      <c r="F2981" s="8">
        <v>10475.4</v>
      </c>
      <c r="G2981" s="8">
        <v>10475.4</v>
      </c>
      <c r="H2981" s="8"/>
      <c r="I2981" s="8"/>
      <c r="J2981" s="8"/>
    </row>
    <row r="2982" spans="3:10" x14ac:dyDescent="0.25">
      <c r="C2982" s="5">
        <v>42625</v>
      </c>
      <c r="D2982" s="6">
        <v>10475.4</v>
      </c>
      <c r="E2982" s="6">
        <v>10475.4</v>
      </c>
      <c r="F2982" s="6">
        <v>10475.4</v>
      </c>
      <c r="G2982" s="6">
        <v>10475.4</v>
      </c>
      <c r="H2982" s="6"/>
      <c r="I2982" s="6"/>
      <c r="J2982" s="6"/>
    </row>
    <row r="2983" spans="3:10" x14ac:dyDescent="0.25">
      <c r="C2983" s="7">
        <v>42625.375</v>
      </c>
      <c r="D2983" s="8">
        <v>10475.4</v>
      </c>
      <c r="E2983" s="8">
        <v>10475.4</v>
      </c>
      <c r="F2983" s="8">
        <v>10371.5</v>
      </c>
      <c r="G2983" s="8">
        <v>10377</v>
      </c>
      <c r="H2983" s="8"/>
      <c r="I2983" s="8"/>
      <c r="J2983" s="8"/>
    </row>
    <row r="2984" spans="3:10" x14ac:dyDescent="0.25">
      <c r="C2984" s="5">
        <v>42625.416666666664</v>
      </c>
      <c r="D2984" s="6">
        <v>10377.799999999999</v>
      </c>
      <c r="E2984" s="6">
        <v>10407.299999999999</v>
      </c>
      <c r="F2984" s="6">
        <v>10320.5</v>
      </c>
      <c r="G2984" s="6">
        <v>10374.200000000001</v>
      </c>
      <c r="H2984" s="6"/>
      <c r="I2984" s="6"/>
      <c r="J2984" s="6"/>
    </row>
    <row r="2985" spans="3:10" x14ac:dyDescent="0.25">
      <c r="C2985" s="7">
        <v>42625.458333333336</v>
      </c>
      <c r="D2985" s="8">
        <v>10375.4</v>
      </c>
      <c r="E2985" s="8">
        <v>10382.200000000001</v>
      </c>
      <c r="F2985" s="8">
        <v>10334</v>
      </c>
      <c r="G2985" s="8">
        <v>10355.200000000001</v>
      </c>
      <c r="H2985" s="8"/>
      <c r="I2985" s="8"/>
      <c r="J2985" s="8"/>
    </row>
    <row r="2986" spans="3:10" x14ac:dyDescent="0.25">
      <c r="C2986" s="5">
        <v>42625.5</v>
      </c>
      <c r="D2986" s="6">
        <v>10355.4</v>
      </c>
      <c r="E2986" s="6">
        <v>10378.9</v>
      </c>
      <c r="F2986" s="6">
        <v>10351.700000000001</v>
      </c>
      <c r="G2986" s="6">
        <v>10358.799999999999</v>
      </c>
      <c r="H2986" s="6"/>
      <c r="I2986" s="6"/>
      <c r="J2986" s="6"/>
    </row>
    <row r="2987" spans="3:10" x14ac:dyDescent="0.25">
      <c r="C2987" s="7">
        <v>42625.541666666664</v>
      </c>
      <c r="D2987" s="8">
        <v>10359.1</v>
      </c>
      <c r="E2987" s="8">
        <v>10373.299999999999</v>
      </c>
      <c r="F2987" s="8">
        <v>10345.299999999999</v>
      </c>
      <c r="G2987" s="8">
        <v>10361.200000000001</v>
      </c>
      <c r="H2987" s="8"/>
      <c r="I2987" s="8"/>
      <c r="J2987" s="8"/>
    </row>
    <row r="2988" spans="3:10" x14ac:dyDescent="0.25">
      <c r="C2988" s="5">
        <v>42625.583333333336</v>
      </c>
      <c r="D2988" s="6">
        <v>10360.700000000001</v>
      </c>
      <c r="E2988" s="6">
        <v>10385.799999999999</v>
      </c>
      <c r="F2988" s="6">
        <v>10350.299999999999</v>
      </c>
      <c r="G2988" s="6">
        <v>10378.200000000001</v>
      </c>
      <c r="H2988" s="6"/>
      <c r="I2988" s="6"/>
      <c r="J2988" s="6"/>
    </row>
    <row r="2989" spans="3:10" x14ac:dyDescent="0.25">
      <c r="C2989" s="7">
        <v>42625.625</v>
      </c>
      <c r="D2989" s="8">
        <v>10377.9</v>
      </c>
      <c r="E2989" s="8">
        <v>10402.299999999999</v>
      </c>
      <c r="F2989" s="8">
        <v>10375.1</v>
      </c>
      <c r="G2989" s="8">
        <v>10391.700000000001</v>
      </c>
      <c r="H2989" s="8"/>
      <c r="I2989" s="8"/>
      <c r="J2989" s="8"/>
    </row>
    <row r="2990" spans="3:10" x14ac:dyDescent="0.25">
      <c r="C2990" s="5">
        <v>42625.666666666664</v>
      </c>
      <c r="D2990" s="6">
        <v>10391.5</v>
      </c>
      <c r="E2990" s="6">
        <v>10426</v>
      </c>
      <c r="F2990" s="6">
        <v>10367.299999999999</v>
      </c>
      <c r="G2990" s="6">
        <v>10419.1</v>
      </c>
      <c r="H2990" s="6"/>
      <c r="I2990" s="6"/>
      <c r="J2990" s="6"/>
    </row>
    <row r="2991" spans="3:10" x14ac:dyDescent="0.25">
      <c r="C2991" s="7">
        <v>42625.708333333336</v>
      </c>
      <c r="D2991" s="8">
        <v>10418.6</v>
      </c>
      <c r="E2991" s="8">
        <v>10432.799999999999</v>
      </c>
      <c r="F2991" s="8">
        <v>10394.200000000001</v>
      </c>
      <c r="G2991" s="8">
        <v>10410.6</v>
      </c>
      <c r="H2991" s="8"/>
      <c r="I2991" s="8"/>
      <c r="J2991" s="8"/>
    </row>
    <row r="2992" spans="3:10" x14ac:dyDescent="0.25">
      <c r="C2992" s="5">
        <v>42625.75</v>
      </c>
      <c r="D2992" s="6">
        <v>10410.4</v>
      </c>
      <c r="E2992" s="6">
        <v>10448.299999999999</v>
      </c>
      <c r="F2992" s="6">
        <v>10403</v>
      </c>
      <c r="G2992" s="6">
        <v>10431.5</v>
      </c>
      <c r="H2992" s="6"/>
      <c r="I2992" s="6"/>
      <c r="J2992" s="6"/>
    </row>
    <row r="2993" spans="3:10" x14ac:dyDescent="0.25">
      <c r="C2993" s="7">
        <v>42625.791666666664</v>
      </c>
      <c r="D2993" s="8">
        <v>10431.799999999999</v>
      </c>
      <c r="E2993" s="8">
        <v>10453.1</v>
      </c>
      <c r="F2993" s="8">
        <v>10418.299999999999</v>
      </c>
      <c r="G2993" s="8">
        <v>10449.1</v>
      </c>
      <c r="H2993" s="8"/>
      <c r="I2993" s="8"/>
      <c r="J2993" s="8"/>
    </row>
    <row r="2994" spans="3:10" x14ac:dyDescent="0.25">
      <c r="C2994" s="5">
        <v>42625.833333333336</v>
      </c>
      <c r="D2994" s="6">
        <v>10449.799999999999</v>
      </c>
      <c r="E2994" s="6">
        <v>10477.5</v>
      </c>
      <c r="F2994" s="6">
        <v>10423.299999999999</v>
      </c>
      <c r="G2994" s="6">
        <v>10472.5</v>
      </c>
      <c r="H2994" s="6"/>
      <c r="I2994" s="6"/>
      <c r="J2994" s="6"/>
    </row>
    <row r="2995" spans="3:10" x14ac:dyDescent="0.25">
      <c r="C2995" s="7">
        <v>42625.875</v>
      </c>
      <c r="D2995" s="8">
        <v>10471.799999999999</v>
      </c>
      <c r="E2995" s="8">
        <v>10523</v>
      </c>
      <c r="F2995" s="8">
        <v>10469</v>
      </c>
      <c r="G2995" s="8">
        <v>10513.8</v>
      </c>
      <c r="H2995" s="8"/>
      <c r="I2995" s="8"/>
      <c r="J2995" s="8"/>
    </row>
    <row r="2996" spans="3:10" x14ac:dyDescent="0.25">
      <c r="C2996" s="5">
        <v>42625.916666666664</v>
      </c>
      <c r="D2996" s="6">
        <v>10514.3</v>
      </c>
      <c r="E2996" s="6">
        <v>10542.5</v>
      </c>
      <c r="F2996" s="6">
        <v>10508.5</v>
      </c>
      <c r="G2996" s="6">
        <v>10539</v>
      </c>
      <c r="H2996" s="6"/>
      <c r="I2996" s="6"/>
      <c r="J2996" s="6"/>
    </row>
    <row r="2997" spans="3:10" x14ac:dyDescent="0.25">
      <c r="C2997" s="7">
        <v>42626.208333333336</v>
      </c>
      <c r="D2997" s="8">
        <v>10539</v>
      </c>
      <c r="E2997" s="8">
        <v>10539</v>
      </c>
      <c r="F2997" s="8">
        <v>10539</v>
      </c>
      <c r="G2997" s="8">
        <v>10539</v>
      </c>
      <c r="H2997" s="8"/>
      <c r="I2997" s="8"/>
      <c r="J2997" s="8"/>
    </row>
    <row r="2998" spans="3:10" x14ac:dyDescent="0.25">
      <c r="C2998" s="5">
        <v>42626.375</v>
      </c>
      <c r="D2998" s="6">
        <v>10520</v>
      </c>
      <c r="E2998" s="6">
        <v>10539</v>
      </c>
      <c r="F2998" s="6">
        <v>10476.5</v>
      </c>
      <c r="G2998" s="6">
        <v>10478.799999999999</v>
      </c>
      <c r="H2998" s="6"/>
      <c r="I2998" s="6"/>
      <c r="J2998" s="6"/>
    </row>
    <row r="2999" spans="3:10" x14ac:dyDescent="0.25">
      <c r="C2999" s="7">
        <v>42626.416666666664</v>
      </c>
      <c r="D2999" s="8">
        <v>10478.299999999999</v>
      </c>
      <c r="E2999" s="8">
        <v>10491.8</v>
      </c>
      <c r="F2999" s="8">
        <v>10436.5</v>
      </c>
      <c r="G2999" s="8">
        <v>10454.9</v>
      </c>
      <c r="H2999" s="8"/>
      <c r="I2999" s="8"/>
      <c r="J2999" s="8"/>
    </row>
    <row r="3000" spans="3:10" x14ac:dyDescent="0.25">
      <c r="C3000" s="5">
        <v>42626.458333333336</v>
      </c>
      <c r="D3000" s="6">
        <v>10454.6</v>
      </c>
      <c r="E3000" s="6">
        <v>10456.4</v>
      </c>
      <c r="F3000" s="6">
        <v>10425.299999999999</v>
      </c>
      <c r="G3000" s="6">
        <v>10449.5</v>
      </c>
      <c r="H3000" s="6"/>
      <c r="I3000" s="6"/>
      <c r="J3000" s="6"/>
    </row>
    <row r="3001" spans="3:10" x14ac:dyDescent="0.25">
      <c r="C3001" s="7">
        <v>42626.5</v>
      </c>
      <c r="D3001" s="8">
        <v>10448.200000000001</v>
      </c>
      <c r="E3001" s="8">
        <v>10476.700000000001</v>
      </c>
      <c r="F3001" s="8">
        <v>10445</v>
      </c>
      <c r="G3001" s="8">
        <v>10467</v>
      </c>
      <c r="H3001" s="8"/>
      <c r="I3001" s="8"/>
      <c r="J3001" s="8"/>
    </row>
    <row r="3002" spans="3:10" x14ac:dyDescent="0.25">
      <c r="C3002" s="5">
        <v>42626.541666666664</v>
      </c>
      <c r="D3002" s="6">
        <v>10467</v>
      </c>
      <c r="E3002" s="6">
        <v>10507.6</v>
      </c>
      <c r="F3002" s="6">
        <v>10465.299999999999</v>
      </c>
      <c r="G3002" s="6">
        <v>10490.2</v>
      </c>
      <c r="H3002" s="6"/>
      <c r="I3002" s="6"/>
      <c r="J3002" s="6"/>
    </row>
    <row r="3003" spans="3:10" x14ac:dyDescent="0.25">
      <c r="C3003" s="7">
        <v>42626.583333333336</v>
      </c>
      <c r="D3003" s="8">
        <v>10489.9</v>
      </c>
      <c r="E3003" s="8">
        <v>10491.2</v>
      </c>
      <c r="F3003" s="8">
        <v>10469.9</v>
      </c>
      <c r="G3003" s="8">
        <v>10479.799999999999</v>
      </c>
      <c r="H3003" s="8"/>
      <c r="I3003" s="8"/>
      <c r="J3003" s="8"/>
    </row>
    <row r="3004" spans="3:10" x14ac:dyDescent="0.25">
      <c r="C3004" s="5">
        <v>42626.625</v>
      </c>
      <c r="D3004" s="6">
        <v>10479.5</v>
      </c>
      <c r="E3004" s="6">
        <v>10487.2</v>
      </c>
      <c r="F3004" s="6">
        <v>10452.799999999999</v>
      </c>
      <c r="G3004" s="6">
        <v>10462.1</v>
      </c>
      <c r="H3004" s="6"/>
      <c r="I3004" s="6"/>
      <c r="J3004" s="6"/>
    </row>
    <row r="3005" spans="3:10" x14ac:dyDescent="0.25">
      <c r="C3005" s="7">
        <v>42626.666666666664</v>
      </c>
      <c r="D3005" s="8">
        <v>10461.6</v>
      </c>
      <c r="E3005" s="8">
        <v>10473.6</v>
      </c>
      <c r="F3005" s="8">
        <v>10422.700000000001</v>
      </c>
      <c r="G3005" s="8">
        <v>10425.5</v>
      </c>
      <c r="H3005" s="8"/>
      <c r="I3005" s="8"/>
      <c r="J3005" s="8"/>
    </row>
    <row r="3006" spans="3:10" x14ac:dyDescent="0.25">
      <c r="C3006" s="5">
        <v>42626.708333333336</v>
      </c>
      <c r="D3006" s="6">
        <v>10425.700000000001</v>
      </c>
      <c r="E3006" s="6">
        <v>10445.9</v>
      </c>
      <c r="F3006" s="6">
        <v>10410.5</v>
      </c>
      <c r="G3006" s="6">
        <v>10427.6</v>
      </c>
      <c r="H3006" s="6"/>
      <c r="I3006" s="6"/>
      <c r="J3006" s="6"/>
    </row>
    <row r="3007" spans="3:10" x14ac:dyDescent="0.25">
      <c r="C3007" s="7">
        <v>42626.75</v>
      </c>
      <c r="D3007" s="8">
        <v>10426.6</v>
      </c>
      <c r="E3007" s="8">
        <v>10434.6</v>
      </c>
      <c r="F3007" s="8">
        <v>10374</v>
      </c>
      <c r="G3007" s="8">
        <v>10388.299999999999</v>
      </c>
      <c r="H3007" s="8"/>
      <c r="I3007" s="8"/>
      <c r="J3007" s="8"/>
    </row>
    <row r="3008" spans="3:10" x14ac:dyDescent="0.25">
      <c r="C3008" s="5">
        <v>42626.791666666664</v>
      </c>
      <c r="D3008" s="6">
        <v>10387.5</v>
      </c>
      <c r="E3008" s="6">
        <v>10405.799999999999</v>
      </c>
      <c r="F3008" s="6">
        <v>10363.299999999999</v>
      </c>
      <c r="G3008" s="6">
        <v>10368.5</v>
      </c>
      <c r="H3008" s="6"/>
      <c r="I3008" s="6"/>
      <c r="J3008" s="6"/>
    </row>
    <row r="3009" spans="3:10" x14ac:dyDescent="0.25">
      <c r="C3009" s="7">
        <v>42626.833333333336</v>
      </c>
      <c r="D3009" s="8">
        <v>10368</v>
      </c>
      <c r="E3009" s="8">
        <v>10423.299999999999</v>
      </c>
      <c r="F3009" s="8">
        <v>10350.299999999999</v>
      </c>
      <c r="G3009" s="8">
        <v>10393</v>
      </c>
      <c r="H3009" s="8"/>
      <c r="I3009" s="8"/>
      <c r="J3009" s="8"/>
    </row>
    <row r="3010" spans="3:10" x14ac:dyDescent="0.25">
      <c r="C3010" s="5">
        <v>42626.875</v>
      </c>
      <c r="D3010" s="6">
        <v>10392.5</v>
      </c>
      <c r="E3010" s="6">
        <v>10412</v>
      </c>
      <c r="F3010" s="6">
        <v>10376</v>
      </c>
      <c r="G3010" s="6">
        <v>10391.299999999999</v>
      </c>
      <c r="H3010" s="6"/>
      <c r="I3010" s="6"/>
      <c r="J3010" s="6"/>
    </row>
    <row r="3011" spans="3:10" x14ac:dyDescent="0.25">
      <c r="C3011" s="7">
        <v>42626.916666666664</v>
      </c>
      <c r="D3011" s="8">
        <v>10391</v>
      </c>
      <c r="E3011" s="8">
        <v>10421.299999999999</v>
      </c>
      <c r="F3011" s="8">
        <v>10377.5</v>
      </c>
      <c r="G3011" s="8">
        <v>10411.799999999999</v>
      </c>
      <c r="H3011" s="8"/>
      <c r="I3011" s="8"/>
      <c r="J3011" s="8"/>
    </row>
    <row r="3012" spans="3:10" x14ac:dyDescent="0.25">
      <c r="C3012" s="5">
        <v>42627.375</v>
      </c>
      <c r="D3012" s="6">
        <v>10411.799999999999</v>
      </c>
      <c r="E3012" s="6">
        <v>10442.6</v>
      </c>
      <c r="F3012" s="6">
        <v>10411.799999999999</v>
      </c>
      <c r="G3012" s="6">
        <v>10424.799999999999</v>
      </c>
      <c r="H3012" s="6"/>
      <c r="I3012" s="6"/>
      <c r="J3012" s="6"/>
    </row>
    <row r="3013" spans="3:10" x14ac:dyDescent="0.25">
      <c r="C3013" s="7">
        <v>42627.416666666664</v>
      </c>
      <c r="D3013" s="8">
        <v>10425.299999999999</v>
      </c>
      <c r="E3013" s="8">
        <v>10435.1</v>
      </c>
      <c r="F3013" s="8">
        <v>10374</v>
      </c>
      <c r="G3013" s="8">
        <v>10392.200000000001</v>
      </c>
      <c r="H3013" s="8"/>
      <c r="I3013" s="8"/>
      <c r="J3013" s="8"/>
    </row>
    <row r="3014" spans="3:10" x14ac:dyDescent="0.25">
      <c r="C3014" s="5">
        <v>42627.458333333336</v>
      </c>
      <c r="D3014" s="6">
        <v>10392.5</v>
      </c>
      <c r="E3014" s="6">
        <v>10442.200000000001</v>
      </c>
      <c r="F3014" s="6">
        <v>10388.6</v>
      </c>
      <c r="G3014" s="6">
        <v>10423.1</v>
      </c>
      <c r="H3014" s="6"/>
      <c r="I3014" s="6"/>
      <c r="J3014" s="6"/>
    </row>
    <row r="3015" spans="3:10" x14ac:dyDescent="0.25">
      <c r="C3015" s="7">
        <v>42627.5</v>
      </c>
      <c r="D3015" s="8">
        <v>10423.299999999999</v>
      </c>
      <c r="E3015" s="8">
        <v>10434.4</v>
      </c>
      <c r="F3015" s="8">
        <v>10387.299999999999</v>
      </c>
      <c r="G3015" s="8">
        <v>10429</v>
      </c>
      <c r="H3015" s="8"/>
      <c r="I3015" s="8"/>
      <c r="J3015" s="8"/>
    </row>
    <row r="3016" spans="3:10" x14ac:dyDescent="0.25">
      <c r="C3016" s="5">
        <v>42627.541666666664</v>
      </c>
      <c r="D3016" s="6">
        <v>10428.700000000001</v>
      </c>
      <c r="E3016" s="6">
        <v>10434.799999999999</v>
      </c>
      <c r="F3016" s="6">
        <v>10412.4</v>
      </c>
      <c r="G3016" s="6">
        <v>10417.700000000001</v>
      </c>
      <c r="H3016" s="6"/>
      <c r="I3016" s="6"/>
      <c r="J3016" s="6"/>
    </row>
    <row r="3017" spans="3:10" x14ac:dyDescent="0.25">
      <c r="C3017" s="7">
        <v>42627.583333333336</v>
      </c>
      <c r="D3017" s="8">
        <v>10417.5</v>
      </c>
      <c r="E3017" s="8">
        <v>10452</v>
      </c>
      <c r="F3017" s="8">
        <v>10416.700000000001</v>
      </c>
      <c r="G3017" s="8">
        <v>10432.799999999999</v>
      </c>
      <c r="H3017" s="8"/>
      <c r="I3017" s="8"/>
      <c r="J3017" s="8"/>
    </row>
    <row r="3018" spans="3:10" x14ac:dyDescent="0.25">
      <c r="C3018" s="5">
        <v>42627.625</v>
      </c>
      <c r="D3018" s="6">
        <v>10432.5</v>
      </c>
      <c r="E3018" s="6">
        <v>10441.1</v>
      </c>
      <c r="F3018" s="6">
        <v>10422.5</v>
      </c>
      <c r="G3018" s="6">
        <v>10433</v>
      </c>
      <c r="H3018" s="6"/>
      <c r="I3018" s="6"/>
      <c r="J3018" s="6"/>
    </row>
    <row r="3019" spans="3:10" x14ac:dyDescent="0.25">
      <c r="C3019" s="7">
        <v>42627.666666666664</v>
      </c>
      <c r="D3019" s="8">
        <v>10433.200000000001</v>
      </c>
      <c r="E3019" s="8">
        <v>10433.9</v>
      </c>
      <c r="F3019" s="8">
        <v>10375.700000000001</v>
      </c>
      <c r="G3019" s="8">
        <v>10396.200000000001</v>
      </c>
      <c r="H3019" s="8"/>
      <c r="I3019" s="8"/>
      <c r="J3019" s="8"/>
    </row>
    <row r="3020" spans="3:10" x14ac:dyDescent="0.25">
      <c r="C3020" s="5">
        <v>42627.708333333336</v>
      </c>
      <c r="D3020" s="6">
        <v>10396.700000000001</v>
      </c>
      <c r="E3020" s="6">
        <v>10437</v>
      </c>
      <c r="F3020" s="6">
        <v>10380.299999999999</v>
      </c>
      <c r="G3020" s="6">
        <v>10389.1</v>
      </c>
      <c r="H3020" s="6"/>
      <c r="I3020" s="6"/>
      <c r="J3020" s="6"/>
    </row>
    <row r="3021" spans="3:10" x14ac:dyDescent="0.25">
      <c r="C3021" s="7">
        <v>42627.75</v>
      </c>
      <c r="D3021" s="8">
        <v>10389.299999999999</v>
      </c>
      <c r="E3021" s="8">
        <v>10401.6</v>
      </c>
      <c r="F3021" s="8">
        <v>10367.5</v>
      </c>
      <c r="G3021" s="8">
        <v>10387.799999999999</v>
      </c>
      <c r="H3021" s="8"/>
      <c r="I3021" s="8"/>
      <c r="J3021" s="8"/>
    </row>
    <row r="3022" spans="3:10" x14ac:dyDescent="0.25">
      <c r="C3022" s="5">
        <v>42627.791666666664</v>
      </c>
      <c r="D3022" s="6">
        <v>10388.6</v>
      </c>
      <c r="E3022" s="6">
        <v>10394.9</v>
      </c>
      <c r="F3022" s="6">
        <v>10377.299999999999</v>
      </c>
      <c r="G3022" s="6">
        <v>10383.9</v>
      </c>
      <c r="H3022" s="6"/>
      <c r="I3022" s="6"/>
      <c r="J3022" s="6"/>
    </row>
    <row r="3023" spans="3:10" x14ac:dyDescent="0.25">
      <c r="C3023" s="7">
        <v>42627.833333333336</v>
      </c>
      <c r="D3023" s="8">
        <v>10383.700000000001</v>
      </c>
      <c r="E3023" s="8">
        <v>10391.9</v>
      </c>
      <c r="F3023" s="8">
        <v>10372.700000000001</v>
      </c>
      <c r="G3023" s="8">
        <v>10376.4</v>
      </c>
      <c r="H3023" s="8"/>
      <c r="I3023" s="8"/>
      <c r="J3023" s="8"/>
    </row>
    <row r="3024" spans="3:10" x14ac:dyDescent="0.25">
      <c r="C3024" s="5">
        <v>42627.875</v>
      </c>
      <c r="D3024" s="6">
        <v>10375.9</v>
      </c>
      <c r="E3024" s="6">
        <v>10382.700000000001</v>
      </c>
      <c r="F3024" s="6">
        <v>10358.4</v>
      </c>
      <c r="G3024" s="6">
        <v>10377.200000000001</v>
      </c>
      <c r="H3024" s="6"/>
      <c r="I3024" s="6"/>
      <c r="J3024" s="6"/>
    </row>
    <row r="3025" spans="3:10" x14ac:dyDescent="0.25">
      <c r="C3025" s="7">
        <v>42627.916666666664</v>
      </c>
      <c r="D3025" s="8">
        <v>10377.700000000001</v>
      </c>
      <c r="E3025" s="8">
        <v>10380.700000000001</v>
      </c>
      <c r="F3025" s="8">
        <v>10346.1</v>
      </c>
      <c r="G3025" s="8">
        <v>10363.1</v>
      </c>
      <c r="H3025" s="8"/>
      <c r="I3025" s="8"/>
      <c r="J3025" s="8"/>
    </row>
    <row r="3026" spans="3:10" x14ac:dyDescent="0.25">
      <c r="C3026" s="5">
        <v>42627.958333333336</v>
      </c>
      <c r="D3026" s="6">
        <v>10363.1</v>
      </c>
      <c r="E3026" s="6">
        <v>10363.1</v>
      </c>
      <c r="F3026" s="6">
        <v>10363.1</v>
      </c>
      <c r="G3026" s="6">
        <v>10363.1</v>
      </c>
      <c r="H3026" s="6"/>
      <c r="I3026" s="6"/>
      <c r="J3026" s="6"/>
    </row>
    <row r="3027" spans="3:10" x14ac:dyDescent="0.25">
      <c r="C3027" s="7">
        <v>42628.375</v>
      </c>
      <c r="D3027" s="8">
        <v>10352.1</v>
      </c>
      <c r="E3027" s="8">
        <v>10368.799999999999</v>
      </c>
      <c r="F3027" s="8">
        <v>10349.299999999999</v>
      </c>
      <c r="G3027" s="8">
        <v>10365.1</v>
      </c>
      <c r="H3027" s="8"/>
      <c r="I3027" s="8"/>
      <c r="J3027" s="8"/>
    </row>
    <row r="3028" spans="3:10" x14ac:dyDescent="0.25">
      <c r="C3028" s="5">
        <v>42628.416666666664</v>
      </c>
      <c r="D3028" s="6">
        <v>10365.299999999999</v>
      </c>
      <c r="E3028" s="6">
        <v>10402.6</v>
      </c>
      <c r="F3028" s="6">
        <v>10339.4</v>
      </c>
      <c r="G3028" s="6">
        <v>10363.6</v>
      </c>
      <c r="H3028" s="6"/>
      <c r="I3028" s="6"/>
      <c r="J3028" s="6"/>
    </row>
    <row r="3029" spans="3:10" x14ac:dyDescent="0.25">
      <c r="C3029" s="7">
        <v>42628.458333333336</v>
      </c>
      <c r="D3029" s="8">
        <v>10364.1</v>
      </c>
      <c r="E3029" s="8">
        <v>10390.200000000001</v>
      </c>
      <c r="F3029" s="8">
        <v>10360</v>
      </c>
      <c r="G3029" s="8">
        <v>10389</v>
      </c>
      <c r="H3029" s="8"/>
      <c r="I3029" s="8"/>
      <c r="J3029" s="8"/>
    </row>
    <row r="3030" spans="3:10" x14ac:dyDescent="0.25">
      <c r="C3030" s="5">
        <v>42628.5</v>
      </c>
      <c r="D3030" s="6">
        <v>10389.5</v>
      </c>
      <c r="E3030" s="6">
        <v>10424.5</v>
      </c>
      <c r="F3030" s="6">
        <v>10374.6</v>
      </c>
      <c r="G3030" s="6">
        <v>10409.1</v>
      </c>
      <c r="H3030" s="6"/>
      <c r="I3030" s="6"/>
      <c r="J3030" s="6"/>
    </row>
    <row r="3031" spans="3:10" x14ac:dyDescent="0.25">
      <c r="C3031" s="7">
        <v>42628.541666666664</v>
      </c>
      <c r="D3031" s="8">
        <v>10408.6</v>
      </c>
      <c r="E3031" s="8">
        <v>10410.6</v>
      </c>
      <c r="F3031" s="8">
        <v>10391.799999999999</v>
      </c>
      <c r="G3031" s="8">
        <v>10401.299999999999</v>
      </c>
      <c r="H3031" s="8"/>
      <c r="I3031" s="8"/>
      <c r="J3031" s="8"/>
    </row>
    <row r="3032" spans="3:10" x14ac:dyDescent="0.25">
      <c r="C3032" s="5">
        <v>42628.583333333336</v>
      </c>
      <c r="D3032" s="6">
        <v>10403.4</v>
      </c>
      <c r="E3032" s="6">
        <v>10405.6</v>
      </c>
      <c r="F3032" s="6">
        <v>10360</v>
      </c>
      <c r="G3032" s="6">
        <v>10380.1</v>
      </c>
      <c r="H3032" s="6"/>
      <c r="I3032" s="6"/>
      <c r="J3032" s="6"/>
    </row>
    <row r="3033" spans="3:10" x14ac:dyDescent="0.25">
      <c r="C3033" s="7">
        <v>42628.625</v>
      </c>
      <c r="D3033" s="8">
        <v>10380.1</v>
      </c>
      <c r="E3033" s="8">
        <v>10388.6</v>
      </c>
      <c r="F3033" s="8">
        <v>10351.5</v>
      </c>
      <c r="G3033" s="8">
        <v>10364.4</v>
      </c>
      <c r="H3033" s="8"/>
      <c r="I3033" s="8"/>
      <c r="J3033" s="8"/>
    </row>
    <row r="3034" spans="3:10" x14ac:dyDescent="0.25">
      <c r="C3034" s="5">
        <v>42628.666666666664</v>
      </c>
      <c r="D3034" s="6">
        <v>10364.4</v>
      </c>
      <c r="E3034" s="6">
        <v>10368.299999999999</v>
      </c>
      <c r="F3034" s="6">
        <v>10334.4</v>
      </c>
      <c r="G3034" s="6">
        <v>10347.4</v>
      </c>
      <c r="H3034" s="6"/>
      <c r="I3034" s="6"/>
      <c r="J3034" s="6"/>
    </row>
    <row r="3035" spans="3:10" x14ac:dyDescent="0.25">
      <c r="C3035" s="7">
        <v>42628.708333333336</v>
      </c>
      <c r="D3035" s="8">
        <v>10347.6</v>
      </c>
      <c r="E3035" s="8">
        <v>10393.299999999999</v>
      </c>
      <c r="F3035" s="8">
        <v>10340</v>
      </c>
      <c r="G3035" s="8">
        <v>10392.5</v>
      </c>
      <c r="H3035" s="8"/>
      <c r="I3035" s="8"/>
      <c r="J3035" s="8"/>
    </row>
    <row r="3036" spans="3:10" x14ac:dyDescent="0.25">
      <c r="C3036" s="5">
        <v>42628.75</v>
      </c>
      <c r="D3036" s="6">
        <v>10392.799999999999</v>
      </c>
      <c r="E3036" s="6">
        <v>10453.6</v>
      </c>
      <c r="F3036" s="6">
        <v>10388.9</v>
      </c>
      <c r="G3036" s="6">
        <v>10421.700000000001</v>
      </c>
      <c r="H3036" s="6"/>
      <c r="I3036" s="6"/>
      <c r="J3036" s="6"/>
    </row>
    <row r="3037" spans="3:10" x14ac:dyDescent="0.25">
      <c r="C3037" s="7">
        <v>42628.791666666664</v>
      </c>
      <c r="D3037" s="8">
        <v>10422</v>
      </c>
      <c r="E3037" s="8">
        <v>10426.299999999999</v>
      </c>
      <c r="F3037" s="8">
        <v>10411.200000000001</v>
      </c>
      <c r="G3037" s="8">
        <v>10417.200000000001</v>
      </c>
      <c r="H3037" s="8"/>
      <c r="I3037" s="8"/>
      <c r="J3037" s="8"/>
    </row>
    <row r="3038" spans="3:10" x14ac:dyDescent="0.25">
      <c r="C3038" s="5">
        <v>42628.833333333336</v>
      </c>
      <c r="D3038" s="6">
        <v>10416.9</v>
      </c>
      <c r="E3038" s="6">
        <v>10449.200000000001</v>
      </c>
      <c r="F3038" s="6">
        <v>10415.4</v>
      </c>
      <c r="G3038" s="6">
        <v>10443.200000000001</v>
      </c>
      <c r="H3038" s="6"/>
      <c r="I3038" s="6"/>
      <c r="J3038" s="6"/>
    </row>
    <row r="3039" spans="3:10" x14ac:dyDescent="0.25">
      <c r="C3039" s="7">
        <v>42628.875</v>
      </c>
      <c r="D3039" s="8">
        <v>10443.700000000001</v>
      </c>
      <c r="E3039" s="8">
        <v>10467.4</v>
      </c>
      <c r="F3039" s="8">
        <v>10441.200000000001</v>
      </c>
      <c r="G3039" s="8">
        <v>10459.4</v>
      </c>
      <c r="H3039" s="8"/>
      <c r="I3039" s="8"/>
      <c r="J3039" s="8"/>
    </row>
    <row r="3040" spans="3:10" x14ac:dyDescent="0.25">
      <c r="C3040" s="5">
        <v>42628.916666666664</v>
      </c>
      <c r="D3040" s="6">
        <v>10459.9</v>
      </c>
      <c r="E3040" s="6">
        <v>10473.4</v>
      </c>
      <c r="F3040" s="6">
        <v>10443.9</v>
      </c>
      <c r="G3040" s="6">
        <v>10456.700000000001</v>
      </c>
      <c r="H3040" s="6"/>
      <c r="I3040" s="6"/>
      <c r="J3040" s="6"/>
    </row>
    <row r="3041" spans="3:10" x14ac:dyDescent="0.25">
      <c r="C3041" s="7">
        <v>42629.375</v>
      </c>
      <c r="D3041" s="8">
        <v>10456.700000000001</v>
      </c>
      <c r="E3041" s="8">
        <v>10456.700000000001</v>
      </c>
      <c r="F3041" s="8">
        <v>10406</v>
      </c>
      <c r="G3041" s="8">
        <v>10408.700000000001</v>
      </c>
      <c r="H3041" s="8"/>
      <c r="I3041" s="8"/>
      <c r="J3041" s="8"/>
    </row>
    <row r="3042" spans="3:10" x14ac:dyDescent="0.25">
      <c r="C3042" s="5">
        <v>42629.416666666664</v>
      </c>
      <c r="D3042" s="6">
        <v>10408.4</v>
      </c>
      <c r="E3042" s="6">
        <v>10425.4</v>
      </c>
      <c r="F3042" s="6">
        <v>10373.299999999999</v>
      </c>
      <c r="G3042" s="6">
        <v>10386.1</v>
      </c>
      <c r="H3042" s="6"/>
      <c r="I3042" s="6"/>
      <c r="J3042" s="6"/>
    </row>
    <row r="3043" spans="3:10" x14ac:dyDescent="0.25">
      <c r="C3043" s="7">
        <v>42629.458333333336</v>
      </c>
      <c r="D3043" s="8">
        <v>10386.9</v>
      </c>
      <c r="E3043" s="8">
        <v>10388</v>
      </c>
      <c r="F3043" s="8">
        <v>10360.299999999999</v>
      </c>
      <c r="G3043" s="8">
        <v>10377.5</v>
      </c>
      <c r="H3043" s="8"/>
      <c r="I3043" s="8"/>
      <c r="J3043" s="8"/>
    </row>
    <row r="3044" spans="3:10" x14ac:dyDescent="0.25">
      <c r="C3044" s="5">
        <v>42629.5</v>
      </c>
      <c r="D3044" s="6">
        <v>10378.299999999999</v>
      </c>
      <c r="E3044" s="6">
        <v>10412.9</v>
      </c>
      <c r="F3044" s="6">
        <v>10374.799999999999</v>
      </c>
      <c r="G3044" s="6">
        <v>10391.200000000001</v>
      </c>
      <c r="H3044" s="6"/>
      <c r="I3044" s="6"/>
      <c r="J3044" s="6"/>
    </row>
    <row r="3045" spans="3:10" x14ac:dyDescent="0.25">
      <c r="C3045" s="7">
        <v>42629.541666666664</v>
      </c>
      <c r="D3045" s="8">
        <v>10391.4</v>
      </c>
      <c r="E3045" s="8">
        <v>10394.700000000001</v>
      </c>
      <c r="F3045" s="8">
        <v>10282.6</v>
      </c>
      <c r="G3045" s="8">
        <v>10294.299999999999</v>
      </c>
      <c r="H3045" s="8"/>
      <c r="I3045" s="8"/>
      <c r="J3045" s="8"/>
    </row>
    <row r="3046" spans="3:10" x14ac:dyDescent="0.25">
      <c r="C3046" s="5">
        <v>42629.583333333336</v>
      </c>
      <c r="D3046" s="6">
        <v>10294</v>
      </c>
      <c r="E3046" s="6">
        <v>10312.1</v>
      </c>
      <c r="F3046" s="6">
        <v>10246.200000000001</v>
      </c>
      <c r="G3046" s="6">
        <v>10289.1</v>
      </c>
      <c r="H3046" s="6"/>
      <c r="I3046" s="6"/>
      <c r="J3046" s="6"/>
    </row>
    <row r="3047" spans="3:10" x14ac:dyDescent="0.25">
      <c r="C3047" s="7">
        <v>42629.625</v>
      </c>
      <c r="D3047" s="8">
        <v>10288.6</v>
      </c>
      <c r="E3047" s="8">
        <v>10321.799999999999</v>
      </c>
      <c r="F3047" s="8">
        <v>10283.4</v>
      </c>
      <c r="G3047" s="8">
        <v>10317.700000000001</v>
      </c>
      <c r="H3047" s="8"/>
      <c r="I3047" s="8"/>
      <c r="J3047" s="8"/>
    </row>
    <row r="3048" spans="3:10" x14ac:dyDescent="0.25">
      <c r="C3048" s="5">
        <v>42629.666666666664</v>
      </c>
      <c r="D3048" s="6">
        <v>10318.200000000001</v>
      </c>
      <c r="E3048" s="6">
        <v>10331.4</v>
      </c>
      <c r="F3048" s="6">
        <v>10269.6</v>
      </c>
      <c r="G3048" s="6">
        <v>10296.700000000001</v>
      </c>
      <c r="H3048" s="6"/>
      <c r="I3048" s="6"/>
      <c r="J3048" s="6"/>
    </row>
    <row r="3049" spans="3:10" x14ac:dyDescent="0.25">
      <c r="C3049" s="7">
        <v>42629.708333333336</v>
      </c>
      <c r="D3049" s="8">
        <v>10296.200000000001</v>
      </c>
      <c r="E3049" s="8">
        <v>10299.700000000001</v>
      </c>
      <c r="F3049" s="8">
        <v>10260.1</v>
      </c>
      <c r="G3049" s="8">
        <v>10278.4</v>
      </c>
      <c r="H3049" s="8"/>
      <c r="I3049" s="8"/>
      <c r="J3049" s="8"/>
    </row>
    <row r="3050" spans="3:10" x14ac:dyDescent="0.25">
      <c r="C3050" s="5">
        <v>42629.75</v>
      </c>
      <c r="D3050" s="6">
        <v>10278.200000000001</v>
      </c>
      <c r="E3050" s="6">
        <v>10300</v>
      </c>
      <c r="F3050" s="6">
        <v>10262.4</v>
      </c>
      <c r="G3050" s="6">
        <v>10294.299999999999</v>
      </c>
      <c r="H3050" s="6"/>
      <c r="I3050" s="6"/>
      <c r="J3050" s="6"/>
    </row>
    <row r="3051" spans="3:10" x14ac:dyDescent="0.25">
      <c r="C3051" s="7">
        <v>42629.791666666664</v>
      </c>
      <c r="D3051" s="8">
        <v>10294.6</v>
      </c>
      <c r="E3051" s="8">
        <v>10311</v>
      </c>
      <c r="F3051" s="8">
        <v>10287.700000000001</v>
      </c>
      <c r="G3051" s="8">
        <v>10290.799999999999</v>
      </c>
      <c r="H3051" s="8"/>
      <c r="I3051" s="8"/>
      <c r="J3051" s="8"/>
    </row>
    <row r="3052" spans="3:10" x14ac:dyDescent="0.25">
      <c r="C3052" s="5">
        <v>42629.833333333336</v>
      </c>
      <c r="D3052" s="6">
        <v>10290.299999999999</v>
      </c>
      <c r="E3052" s="6">
        <v>10296.9</v>
      </c>
      <c r="F3052" s="6">
        <v>10268.200000000001</v>
      </c>
      <c r="G3052" s="6">
        <v>10275.200000000001</v>
      </c>
      <c r="H3052" s="6"/>
      <c r="I3052" s="6"/>
      <c r="J3052" s="6"/>
    </row>
    <row r="3053" spans="3:10" x14ac:dyDescent="0.25">
      <c r="C3053" s="7">
        <v>42629.875</v>
      </c>
      <c r="D3053" s="8">
        <v>10274.700000000001</v>
      </c>
      <c r="E3053" s="8">
        <v>10295.4</v>
      </c>
      <c r="F3053" s="8">
        <v>10269.200000000001</v>
      </c>
      <c r="G3053" s="8">
        <v>10280.200000000001</v>
      </c>
      <c r="H3053" s="8"/>
      <c r="I3053" s="8"/>
      <c r="J3053" s="8"/>
    </row>
    <row r="3054" spans="3:10" x14ac:dyDescent="0.25">
      <c r="C3054" s="5">
        <v>42629.916666666664</v>
      </c>
      <c r="D3054" s="6">
        <v>10279.9</v>
      </c>
      <c r="E3054" s="6">
        <v>10309.200000000001</v>
      </c>
      <c r="F3054" s="6">
        <v>10276.9</v>
      </c>
      <c r="G3054" s="6">
        <v>10294.4</v>
      </c>
      <c r="H3054" s="6"/>
      <c r="I3054" s="6"/>
      <c r="J3054" s="6"/>
    </row>
    <row r="3055" spans="3:10" x14ac:dyDescent="0.25">
      <c r="C3055" s="7">
        <v>42632</v>
      </c>
      <c r="D3055" s="8">
        <v>10294.4</v>
      </c>
      <c r="E3055" s="8">
        <v>10294.4</v>
      </c>
      <c r="F3055" s="8">
        <v>10294.4</v>
      </c>
      <c r="G3055" s="8">
        <v>10294.4</v>
      </c>
      <c r="H3055" s="8"/>
      <c r="I3055" s="8"/>
      <c r="J3055" s="8"/>
    </row>
    <row r="3056" spans="3:10" x14ac:dyDescent="0.25">
      <c r="C3056" s="5">
        <v>42632.375</v>
      </c>
      <c r="D3056" s="6">
        <v>10294.4</v>
      </c>
      <c r="E3056" s="6">
        <v>10357.299999999999</v>
      </c>
      <c r="F3056" s="6">
        <v>10294.4</v>
      </c>
      <c r="G3056" s="6">
        <v>10344.5</v>
      </c>
      <c r="H3056" s="6"/>
      <c r="I3056" s="6"/>
      <c r="J3056" s="6"/>
    </row>
    <row r="3057" spans="3:10" x14ac:dyDescent="0.25">
      <c r="C3057" s="7">
        <v>42632.416666666664</v>
      </c>
      <c r="D3057" s="8">
        <v>10343</v>
      </c>
      <c r="E3057" s="8">
        <v>10379.6</v>
      </c>
      <c r="F3057" s="8">
        <v>10326.6</v>
      </c>
      <c r="G3057" s="8">
        <v>10361</v>
      </c>
      <c r="H3057" s="8"/>
      <c r="I3057" s="8"/>
      <c r="J3057" s="8"/>
    </row>
    <row r="3058" spans="3:10" x14ac:dyDescent="0.25">
      <c r="C3058" s="5">
        <v>42632.458333333336</v>
      </c>
      <c r="D3058" s="6">
        <v>10360.200000000001</v>
      </c>
      <c r="E3058" s="6">
        <v>10369.200000000001</v>
      </c>
      <c r="F3058" s="6">
        <v>10343.6</v>
      </c>
      <c r="G3058" s="6">
        <v>10348.4</v>
      </c>
      <c r="H3058" s="6"/>
      <c r="I3058" s="6"/>
      <c r="J3058" s="6"/>
    </row>
    <row r="3059" spans="3:10" x14ac:dyDescent="0.25">
      <c r="C3059" s="7">
        <v>42632.5</v>
      </c>
      <c r="D3059" s="8">
        <v>10347.9</v>
      </c>
      <c r="E3059" s="8">
        <v>10367.5</v>
      </c>
      <c r="F3059" s="8">
        <v>10346.1</v>
      </c>
      <c r="G3059" s="8">
        <v>10348.200000000001</v>
      </c>
      <c r="H3059" s="8"/>
      <c r="I3059" s="8"/>
      <c r="J3059" s="8"/>
    </row>
    <row r="3060" spans="3:10" x14ac:dyDescent="0.25">
      <c r="C3060" s="5">
        <v>42632.541666666664</v>
      </c>
      <c r="D3060" s="6">
        <v>10347.4</v>
      </c>
      <c r="E3060" s="6">
        <v>10360.5</v>
      </c>
      <c r="F3060" s="6">
        <v>10346.1</v>
      </c>
      <c r="G3060" s="6">
        <v>10354.1</v>
      </c>
      <c r="H3060" s="6"/>
      <c r="I3060" s="6"/>
      <c r="J3060" s="6"/>
    </row>
    <row r="3061" spans="3:10" x14ac:dyDescent="0.25">
      <c r="C3061" s="7">
        <v>42632.583333333336</v>
      </c>
      <c r="D3061" s="8">
        <v>10354.299999999999</v>
      </c>
      <c r="E3061" s="8">
        <v>10365.4</v>
      </c>
      <c r="F3061" s="8">
        <v>10338.6</v>
      </c>
      <c r="G3061" s="8">
        <v>10358.299999999999</v>
      </c>
      <c r="H3061" s="8"/>
      <c r="I3061" s="8"/>
      <c r="J3061" s="8"/>
    </row>
    <row r="3062" spans="3:10" x14ac:dyDescent="0.25">
      <c r="C3062" s="5">
        <v>42632.625</v>
      </c>
      <c r="D3062" s="6">
        <v>10358.299999999999</v>
      </c>
      <c r="E3062" s="6">
        <v>10368</v>
      </c>
      <c r="F3062" s="6">
        <v>10355.1</v>
      </c>
      <c r="G3062" s="6">
        <v>10358.5</v>
      </c>
      <c r="H3062" s="6"/>
      <c r="I3062" s="6"/>
      <c r="J3062" s="6"/>
    </row>
    <row r="3063" spans="3:10" x14ac:dyDescent="0.25">
      <c r="C3063" s="7">
        <v>42632.666666666664</v>
      </c>
      <c r="D3063" s="8">
        <v>10358.700000000001</v>
      </c>
      <c r="E3063" s="8">
        <v>10369</v>
      </c>
      <c r="F3063" s="8">
        <v>10349.6</v>
      </c>
      <c r="G3063" s="8">
        <v>10368.200000000001</v>
      </c>
      <c r="H3063" s="8"/>
      <c r="I3063" s="8"/>
      <c r="J3063" s="8"/>
    </row>
    <row r="3064" spans="3:10" x14ac:dyDescent="0.25">
      <c r="C3064" s="5">
        <v>42632.708333333336</v>
      </c>
      <c r="D3064" s="6">
        <v>10368.4</v>
      </c>
      <c r="E3064" s="6">
        <v>10375.9</v>
      </c>
      <c r="F3064" s="6">
        <v>10353.200000000001</v>
      </c>
      <c r="G3064" s="6">
        <v>10358.299999999999</v>
      </c>
      <c r="H3064" s="6"/>
      <c r="I3064" s="6"/>
      <c r="J3064" s="6"/>
    </row>
    <row r="3065" spans="3:10" x14ac:dyDescent="0.25">
      <c r="C3065" s="7">
        <v>42632.75</v>
      </c>
      <c r="D3065" s="8">
        <v>10357.6</v>
      </c>
      <c r="E3065" s="8">
        <v>10384.9</v>
      </c>
      <c r="F3065" s="8">
        <v>10354.1</v>
      </c>
      <c r="G3065" s="8">
        <v>10382.200000000001</v>
      </c>
      <c r="H3065" s="8"/>
      <c r="I3065" s="8"/>
      <c r="J3065" s="8"/>
    </row>
    <row r="3066" spans="3:10" x14ac:dyDescent="0.25">
      <c r="C3066" s="5">
        <v>42632.791666666664</v>
      </c>
      <c r="D3066" s="6">
        <v>10382.700000000001</v>
      </c>
      <c r="E3066" s="6">
        <v>10386.700000000001</v>
      </c>
      <c r="F3066" s="6">
        <v>10351.1</v>
      </c>
      <c r="G3066" s="6">
        <v>10352.6</v>
      </c>
      <c r="H3066" s="6"/>
      <c r="I3066" s="6"/>
      <c r="J3066" s="6"/>
    </row>
    <row r="3067" spans="3:10" x14ac:dyDescent="0.25">
      <c r="C3067" s="7">
        <v>42632.833333333336</v>
      </c>
      <c r="D3067" s="8">
        <v>10352.4</v>
      </c>
      <c r="E3067" s="8">
        <v>10357.1</v>
      </c>
      <c r="F3067" s="8">
        <v>10324.1</v>
      </c>
      <c r="G3067" s="8">
        <v>10340.4</v>
      </c>
      <c r="H3067" s="8"/>
      <c r="I3067" s="8"/>
      <c r="J3067" s="8"/>
    </row>
    <row r="3068" spans="3:10" x14ac:dyDescent="0.25">
      <c r="C3068" s="5">
        <v>42632.875</v>
      </c>
      <c r="D3068" s="6">
        <v>10339.9</v>
      </c>
      <c r="E3068" s="6">
        <v>10364.4</v>
      </c>
      <c r="F3068" s="6">
        <v>10338.1</v>
      </c>
      <c r="G3068" s="6">
        <v>10361.9</v>
      </c>
      <c r="H3068" s="6"/>
      <c r="I3068" s="6"/>
      <c r="J3068" s="6"/>
    </row>
    <row r="3069" spans="3:10" x14ac:dyDescent="0.25">
      <c r="C3069" s="7">
        <v>42632.916666666664</v>
      </c>
      <c r="D3069" s="8">
        <v>10361.4</v>
      </c>
      <c r="E3069" s="8">
        <v>10363.4</v>
      </c>
      <c r="F3069" s="8">
        <v>10337.299999999999</v>
      </c>
      <c r="G3069" s="8">
        <v>10345.1</v>
      </c>
      <c r="H3069" s="8"/>
      <c r="I3069" s="8"/>
      <c r="J3069" s="8"/>
    </row>
    <row r="3070" spans="3:10" x14ac:dyDescent="0.25">
      <c r="C3070" s="5">
        <v>42632.958333333336</v>
      </c>
      <c r="D3070" s="6">
        <v>10346.299999999999</v>
      </c>
      <c r="E3070" s="6">
        <v>10358.5</v>
      </c>
      <c r="F3070" s="6">
        <v>10343.9</v>
      </c>
      <c r="G3070" s="6">
        <v>10357.200000000001</v>
      </c>
      <c r="H3070" s="6"/>
      <c r="I3070" s="6"/>
      <c r="J3070" s="6"/>
    </row>
    <row r="3071" spans="3:10" x14ac:dyDescent="0.25">
      <c r="C3071" s="7">
        <v>42633.041666666664</v>
      </c>
      <c r="D3071" s="8">
        <v>10358.4</v>
      </c>
      <c r="E3071" s="8">
        <v>10360.4</v>
      </c>
      <c r="F3071" s="8">
        <v>10355.6</v>
      </c>
      <c r="G3071" s="8">
        <v>10358</v>
      </c>
      <c r="H3071" s="8"/>
      <c r="I3071" s="8"/>
      <c r="J3071" s="8"/>
    </row>
    <row r="3072" spans="3:10" x14ac:dyDescent="0.25">
      <c r="C3072" s="5">
        <v>42633.083333333336</v>
      </c>
      <c r="D3072" s="6">
        <v>10359.200000000001</v>
      </c>
      <c r="E3072" s="6">
        <v>10363.1</v>
      </c>
      <c r="F3072" s="6">
        <v>10344.9</v>
      </c>
      <c r="G3072" s="6">
        <v>10348.5</v>
      </c>
      <c r="H3072" s="6"/>
      <c r="I3072" s="6"/>
      <c r="J3072" s="6"/>
    </row>
    <row r="3073" spans="3:10" x14ac:dyDescent="0.25">
      <c r="C3073" s="7">
        <v>42633.125</v>
      </c>
      <c r="D3073" s="8">
        <v>10349.700000000001</v>
      </c>
      <c r="E3073" s="8">
        <v>10367.9</v>
      </c>
      <c r="F3073" s="8">
        <v>10348.5</v>
      </c>
      <c r="G3073" s="8">
        <v>10361.9</v>
      </c>
      <c r="H3073" s="8"/>
      <c r="I3073" s="8"/>
      <c r="J3073" s="8"/>
    </row>
    <row r="3074" spans="3:10" x14ac:dyDescent="0.25">
      <c r="C3074" s="5">
        <v>42633.166666666664</v>
      </c>
      <c r="D3074" s="6">
        <v>10361</v>
      </c>
      <c r="E3074" s="6">
        <v>10387.6</v>
      </c>
      <c r="F3074" s="6">
        <v>10359.799999999999</v>
      </c>
      <c r="G3074" s="6">
        <v>10376.1</v>
      </c>
      <c r="H3074" s="6"/>
      <c r="I3074" s="6"/>
      <c r="J3074" s="6"/>
    </row>
    <row r="3075" spans="3:10" x14ac:dyDescent="0.25">
      <c r="C3075" s="7">
        <v>42633.208333333336</v>
      </c>
      <c r="D3075" s="8">
        <v>10374.9</v>
      </c>
      <c r="E3075" s="8">
        <v>10380.9</v>
      </c>
      <c r="F3075" s="8">
        <v>10373.6</v>
      </c>
      <c r="G3075" s="8">
        <v>10376.1</v>
      </c>
      <c r="H3075" s="8"/>
      <c r="I3075" s="8"/>
      <c r="J3075" s="8"/>
    </row>
    <row r="3076" spans="3:10" x14ac:dyDescent="0.25">
      <c r="C3076" s="5">
        <v>42633.25</v>
      </c>
      <c r="D3076" s="6">
        <v>10376.1</v>
      </c>
      <c r="E3076" s="6">
        <v>10380.9</v>
      </c>
      <c r="F3076" s="6">
        <v>10374.9</v>
      </c>
      <c r="G3076" s="6">
        <v>10378.1</v>
      </c>
      <c r="H3076" s="6"/>
      <c r="I3076" s="6"/>
      <c r="J3076" s="6"/>
    </row>
    <row r="3077" spans="3:10" x14ac:dyDescent="0.25">
      <c r="C3077" s="7">
        <v>42633.291666666664</v>
      </c>
      <c r="D3077" s="8">
        <v>10377.5</v>
      </c>
      <c r="E3077" s="8">
        <v>10379.9</v>
      </c>
      <c r="F3077" s="8">
        <v>10372</v>
      </c>
      <c r="G3077" s="8">
        <v>10375.6</v>
      </c>
      <c r="H3077" s="8"/>
      <c r="I3077" s="8"/>
      <c r="J3077" s="8"/>
    </row>
    <row r="3078" spans="3:10" x14ac:dyDescent="0.25">
      <c r="C3078" s="5">
        <v>42633.333333333336</v>
      </c>
      <c r="D3078" s="6">
        <v>10375</v>
      </c>
      <c r="E3078" s="6">
        <v>10376.9</v>
      </c>
      <c r="F3078" s="6">
        <v>10351.200000000001</v>
      </c>
      <c r="G3078" s="6">
        <v>10356</v>
      </c>
      <c r="H3078" s="6"/>
      <c r="I3078" s="6"/>
      <c r="J3078" s="6"/>
    </row>
    <row r="3079" spans="3:10" x14ac:dyDescent="0.25">
      <c r="C3079" s="7">
        <v>42633.375</v>
      </c>
      <c r="D3079" s="8">
        <v>10358</v>
      </c>
      <c r="E3079" s="8">
        <v>10380</v>
      </c>
      <c r="F3079" s="8">
        <v>10355</v>
      </c>
      <c r="G3079" s="8">
        <v>10373</v>
      </c>
      <c r="H3079" s="8"/>
      <c r="I3079" s="8"/>
      <c r="J3079" s="8"/>
    </row>
    <row r="3080" spans="3:10" x14ac:dyDescent="0.25">
      <c r="C3080" s="5">
        <v>42633.416666666664</v>
      </c>
      <c r="D3080" s="6">
        <v>10375.5</v>
      </c>
      <c r="E3080" s="6">
        <v>10440.799999999999</v>
      </c>
      <c r="F3080" s="6">
        <v>10367</v>
      </c>
      <c r="G3080" s="6">
        <v>10434.700000000001</v>
      </c>
      <c r="H3080" s="6"/>
      <c r="I3080" s="6"/>
      <c r="J3080" s="6"/>
    </row>
    <row r="3081" spans="3:10" x14ac:dyDescent="0.25">
      <c r="C3081" s="7">
        <v>42633.458333333336</v>
      </c>
      <c r="D3081" s="8">
        <v>10434.9</v>
      </c>
      <c r="E3081" s="8">
        <v>10436.9</v>
      </c>
      <c r="F3081" s="8">
        <v>10401</v>
      </c>
      <c r="G3081" s="8">
        <v>10422.6</v>
      </c>
      <c r="H3081" s="8"/>
      <c r="I3081" s="8"/>
      <c r="J3081" s="8"/>
    </row>
    <row r="3082" spans="3:10" x14ac:dyDescent="0.25">
      <c r="C3082" s="5">
        <v>42633.5</v>
      </c>
      <c r="D3082" s="6">
        <v>10422.299999999999</v>
      </c>
      <c r="E3082" s="6">
        <v>10431.9</v>
      </c>
      <c r="F3082" s="6">
        <v>10417.200000000001</v>
      </c>
      <c r="G3082" s="6">
        <v>10426.1</v>
      </c>
      <c r="H3082" s="6"/>
      <c r="I3082" s="6"/>
      <c r="J3082" s="6"/>
    </row>
    <row r="3083" spans="3:10" x14ac:dyDescent="0.25">
      <c r="C3083" s="7">
        <v>42633.541666666664</v>
      </c>
      <c r="D3083" s="8">
        <v>10425.799999999999</v>
      </c>
      <c r="E3083" s="8">
        <v>10453.700000000001</v>
      </c>
      <c r="F3083" s="8">
        <v>10422.4</v>
      </c>
      <c r="G3083" s="8">
        <v>10441.200000000001</v>
      </c>
      <c r="H3083" s="8"/>
      <c r="I3083" s="8"/>
      <c r="J3083" s="8"/>
    </row>
    <row r="3084" spans="3:10" x14ac:dyDescent="0.25">
      <c r="C3084" s="5">
        <v>42633.583333333336</v>
      </c>
      <c r="D3084" s="6">
        <v>10442</v>
      </c>
      <c r="E3084" s="6">
        <v>10448.5</v>
      </c>
      <c r="F3084" s="6">
        <v>10428.700000000001</v>
      </c>
      <c r="G3084" s="6">
        <v>10442.6</v>
      </c>
      <c r="H3084" s="6"/>
      <c r="I3084" s="6"/>
      <c r="J3084" s="6"/>
    </row>
    <row r="3085" spans="3:10" x14ac:dyDescent="0.25">
      <c r="C3085" s="7">
        <v>42633.625</v>
      </c>
      <c r="D3085" s="8">
        <v>10443</v>
      </c>
      <c r="E3085" s="8">
        <v>10468.6</v>
      </c>
      <c r="F3085" s="8">
        <v>10442.299999999999</v>
      </c>
      <c r="G3085" s="8">
        <v>10447.4</v>
      </c>
      <c r="H3085" s="8"/>
      <c r="I3085" s="8"/>
      <c r="J3085" s="8"/>
    </row>
    <row r="3086" spans="3:10" x14ac:dyDescent="0.25">
      <c r="C3086" s="5">
        <v>42633.666666666664</v>
      </c>
      <c r="D3086" s="6">
        <v>10447.1</v>
      </c>
      <c r="E3086" s="6">
        <v>10449.1</v>
      </c>
      <c r="F3086" s="6">
        <v>10420.4</v>
      </c>
      <c r="G3086" s="6">
        <v>10442.9</v>
      </c>
      <c r="H3086" s="6"/>
      <c r="I3086" s="6"/>
      <c r="J3086" s="6"/>
    </row>
    <row r="3087" spans="3:10" x14ac:dyDescent="0.25">
      <c r="C3087" s="7">
        <v>42633.708333333336</v>
      </c>
      <c r="D3087" s="8">
        <v>10442.700000000001</v>
      </c>
      <c r="E3087" s="8">
        <v>10449.700000000001</v>
      </c>
      <c r="F3087" s="8">
        <v>10407.700000000001</v>
      </c>
      <c r="G3087" s="8">
        <v>10419.200000000001</v>
      </c>
      <c r="H3087" s="8"/>
      <c r="I3087" s="8"/>
      <c r="J3087" s="8"/>
    </row>
    <row r="3088" spans="3:10" x14ac:dyDescent="0.25">
      <c r="C3088" s="5">
        <v>42633.75</v>
      </c>
      <c r="D3088" s="6">
        <v>10419.4</v>
      </c>
      <c r="E3088" s="6">
        <v>10428.799999999999</v>
      </c>
      <c r="F3088" s="6">
        <v>10389.4</v>
      </c>
      <c r="G3088" s="6">
        <v>10389.700000000001</v>
      </c>
      <c r="H3088" s="6"/>
      <c r="I3088" s="6"/>
      <c r="J3088" s="6"/>
    </row>
    <row r="3089" spans="3:10" x14ac:dyDescent="0.25">
      <c r="C3089" s="7">
        <v>42633.791666666664</v>
      </c>
      <c r="D3089" s="8">
        <v>10389.9</v>
      </c>
      <c r="E3089" s="8">
        <v>10399.299999999999</v>
      </c>
      <c r="F3089" s="8">
        <v>10384.9</v>
      </c>
      <c r="G3089" s="8">
        <v>10387</v>
      </c>
      <c r="H3089" s="8"/>
      <c r="I3089" s="8"/>
      <c r="J3089" s="8"/>
    </row>
    <row r="3090" spans="3:10" x14ac:dyDescent="0.25">
      <c r="C3090" s="5">
        <v>42633.833333333336</v>
      </c>
      <c r="D3090" s="6">
        <v>10386.700000000001</v>
      </c>
      <c r="E3090" s="6">
        <v>10398.799999999999</v>
      </c>
      <c r="F3090" s="6">
        <v>10381.700000000001</v>
      </c>
      <c r="G3090" s="6">
        <v>10396</v>
      </c>
      <c r="H3090" s="6"/>
      <c r="I3090" s="6"/>
      <c r="J3090" s="6"/>
    </row>
    <row r="3091" spans="3:10" x14ac:dyDescent="0.25">
      <c r="C3091" s="7">
        <v>42633.875</v>
      </c>
      <c r="D3091" s="8">
        <v>10395.5</v>
      </c>
      <c r="E3091" s="8">
        <v>10404.799999999999</v>
      </c>
      <c r="F3091" s="8">
        <v>10394.5</v>
      </c>
      <c r="G3091" s="8">
        <v>10401</v>
      </c>
      <c r="H3091" s="8"/>
      <c r="I3091" s="8"/>
      <c r="J3091" s="8"/>
    </row>
    <row r="3092" spans="3:10" x14ac:dyDescent="0.25">
      <c r="C3092" s="5">
        <v>42633.916666666664</v>
      </c>
      <c r="D3092" s="6">
        <v>10401.5</v>
      </c>
      <c r="E3092" s="6">
        <v>10406</v>
      </c>
      <c r="F3092" s="6">
        <v>10397</v>
      </c>
      <c r="G3092" s="6">
        <v>10399</v>
      </c>
      <c r="H3092" s="6"/>
      <c r="I3092" s="6"/>
      <c r="J3092" s="6"/>
    </row>
    <row r="3093" spans="3:10" x14ac:dyDescent="0.25">
      <c r="C3093" s="7">
        <v>42633.958333333336</v>
      </c>
      <c r="D3093" s="8">
        <v>10400.700000000001</v>
      </c>
      <c r="E3093" s="8">
        <v>10405.1</v>
      </c>
      <c r="F3093" s="8">
        <v>10380.799999999999</v>
      </c>
      <c r="G3093" s="8">
        <v>10386.5</v>
      </c>
      <c r="H3093" s="8"/>
      <c r="I3093" s="8"/>
      <c r="J3093" s="8"/>
    </row>
    <row r="3094" spans="3:10" x14ac:dyDescent="0.25">
      <c r="C3094" s="5">
        <v>42634.041666666664</v>
      </c>
      <c r="D3094" s="6">
        <v>10386.4</v>
      </c>
      <c r="E3094" s="6">
        <v>10401.4</v>
      </c>
      <c r="F3094" s="6">
        <v>10385.200000000001</v>
      </c>
      <c r="G3094" s="6">
        <v>10398</v>
      </c>
      <c r="H3094" s="6"/>
      <c r="I3094" s="6"/>
      <c r="J3094" s="6"/>
    </row>
    <row r="3095" spans="3:10" x14ac:dyDescent="0.25">
      <c r="C3095" s="7">
        <v>42634.083333333336</v>
      </c>
      <c r="D3095" s="8">
        <v>10397.4</v>
      </c>
      <c r="E3095" s="8">
        <v>10402</v>
      </c>
      <c r="F3095" s="8">
        <v>10396.799999999999</v>
      </c>
      <c r="G3095" s="8">
        <v>10397.799999999999</v>
      </c>
      <c r="H3095" s="8"/>
      <c r="I3095" s="8"/>
      <c r="J3095" s="8"/>
    </row>
    <row r="3096" spans="3:10" x14ac:dyDescent="0.25">
      <c r="C3096" s="5">
        <v>42634.125</v>
      </c>
      <c r="D3096" s="6">
        <v>10399</v>
      </c>
      <c r="E3096" s="6">
        <v>10412.1</v>
      </c>
      <c r="F3096" s="6">
        <v>10391.700000000001</v>
      </c>
      <c r="G3096" s="6">
        <v>10410.6</v>
      </c>
      <c r="H3096" s="6"/>
      <c r="I3096" s="6"/>
      <c r="J3096" s="6"/>
    </row>
    <row r="3097" spans="3:10" x14ac:dyDescent="0.25">
      <c r="C3097" s="7">
        <v>42634.166666666664</v>
      </c>
      <c r="D3097" s="8">
        <v>10409.799999999999</v>
      </c>
      <c r="E3097" s="8">
        <v>10412.700000000001</v>
      </c>
      <c r="F3097" s="8">
        <v>10403.700000000001</v>
      </c>
      <c r="G3097" s="8">
        <v>10411.5</v>
      </c>
      <c r="H3097" s="8"/>
      <c r="I3097" s="8"/>
      <c r="J3097" s="8"/>
    </row>
    <row r="3098" spans="3:10" x14ac:dyDescent="0.25">
      <c r="C3098" s="5">
        <v>42634.208333333336</v>
      </c>
      <c r="D3098" s="6">
        <v>10410.299999999999</v>
      </c>
      <c r="E3098" s="6">
        <v>10412.299999999999</v>
      </c>
      <c r="F3098" s="6">
        <v>10405.1</v>
      </c>
      <c r="G3098" s="6">
        <v>10405.1</v>
      </c>
      <c r="H3098" s="6"/>
      <c r="I3098" s="6"/>
      <c r="J3098" s="6"/>
    </row>
    <row r="3099" spans="3:10" x14ac:dyDescent="0.25">
      <c r="C3099" s="7">
        <v>42634.25</v>
      </c>
      <c r="D3099" s="8">
        <v>10406.4</v>
      </c>
      <c r="E3099" s="8">
        <v>10412.9</v>
      </c>
      <c r="F3099" s="8">
        <v>10397.299999999999</v>
      </c>
      <c r="G3099" s="8">
        <v>10406.9</v>
      </c>
      <c r="H3099" s="8"/>
      <c r="I3099" s="8"/>
      <c r="J3099" s="8"/>
    </row>
    <row r="3100" spans="3:10" x14ac:dyDescent="0.25">
      <c r="C3100" s="5">
        <v>42634.291666666664</v>
      </c>
      <c r="D3100" s="6">
        <v>10408.1</v>
      </c>
      <c r="E3100" s="6">
        <v>10427.700000000001</v>
      </c>
      <c r="F3100" s="6">
        <v>10369.5</v>
      </c>
      <c r="G3100" s="6">
        <v>10426.5</v>
      </c>
      <c r="H3100" s="6"/>
      <c r="I3100" s="6"/>
      <c r="J3100" s="6"/>
    </row>
    <row r="3101" spans="3:10" x14ac:dyDescent="0.25">
      <c r="C3101" s="7">
        <v>42634.333333333336</v>
      </c>
      <c r="D3101" s="8">
        <v>10425.299999999999</v>
      </c>
      <c r="E3101" s="8">
        <v>10439.6</v>
      </c>
      <c r="F3101" s="8">
        <v>10425.299999999999</v>
      </c>
      <c r="G3101" s="8">
        <v>10431.6</v>
      </c>
      <c r="H3101" s="8"/>
      <c r="I3101" s="8"/>
      <c r="J3101" s="8"/>
    </row>
    <row r="3102" spans="3:10" x14ac:dyDescent="0.25">
      <c r="C3102" s="5">
        <v>42634.375</v>
      </c>
      <c r="D3102" s="6">
        <v>10445.700000000001</v>
      </c>
      <c r="E3102" s="6">
        <v>10489</v>
      </c>
      <c r="F3102" s="6">
        <v>10431.6</v>
      </c>
      <c r="G3102" s="6">
        <v>10481.9</v>
      </c>
      <c r="H3102" s="6"/>
      <c r="I3102" s="6"/>
      <c r="J3102" s="6"/>
    </row>
    <row r="3103" spans="3:10" x14ac:dyDescent="0.25">
      <c r="C3103" s="7">
        <v>42634.416666666664</v>
      </c>
      <c r="D3103" s="8">
        <v>10480.9</v>
      </c>
      <c r="E3103" s="8">
        <v>10523.5</v>
      </c>
      <c r="F3103" s="8">
        <v>10480.9</v>
      </c>
      <c r="G3103" s="8">
        <v>10497.8</v>
      </c>
      <c r="H3103" s="8"/>
      <c r="I3103" s="8"/>
      <c r="J3103" s="8"/>
    </row>
    <row r="3104" spans="3:10" x14ac:dyDescent="0.25">
      <c r="C3104" s="5">
        <v>42634.458333333336</v>
      </c>
      <c r="D3104" s="6">
        <v>10498.3</v>
      </c>
      <c r="E3104" s="6">
        <v>10498.8</v>
      </c>
      <c r="F3104" s="6">
        <v>10478.9</v>
      </c>
      <c r="G3104" s="6">
        <v>10488.6</v>
      </c>
      <c r="H3104" s="6"/>
      <c r="I3104" s="6"/>
      <c r="J3104" s="6"/>
    </row>
    <row r="3105" spans="3:10" x14ac:dyDescent="0.25">
      <c r="C3105" s="7">
        <v>42634.5</v>
      </c>
      <c r="D3105" s="8">
        <v>10489.1</v>
      </c>
      <c r="E3105" s="8">
        <v>10504.4</v>
      </c>
      <c r="F3105" s="8">
        <v>10487.2</v>
      </c>
      <c r="G3105" s="8">
        <v>10501.2</v>
      </c>
      <c r="H3105" s="8"/>
      <c r="I3105" s="8"/>
      <c r="J3105" s="8"/>
    </row>
    <row r="3106" spans="3:10" x14ac:dyDescent="0.25">
      <c r="C3106" s="5">
        <v>42634.541666666664</v>
      </c>
      <c r="D3106" s="6">
        <v>10501.7</v>
      </c>
      <c r="E3106" s="6">
        <v>10535.2</v>
      </c>
      <c r="F3106" s="6">
        <v>10495.9</v>
      </c>
      <c r="G3106" s="6">
        <v>10518.9</v>
      </c>
      <c r="H3106" s="6"/>
      <c r="I3106" s="6"/>
      <c r="J3106" s="6"/>
    </row>
    <row r="3107" spans="3:10" x14ac:dyDescent="0.25">
      <c r="C3107" s="7">
        <v>42634.583333333336</v>
      </c>
      <c r="D3107" s="8">
        <v>10518.7</v>
      </c>
      <c r="E3107" s="8">
        <v>10527.4</v>
      </c>
      <c r="F3107" s="8">
        <v>10501.6</v>
      </c>
      <c r="G3107" s="8">
        <v>10507.4</v>
      </c>
      <c r="H3107" s="8"/>
      <c r="I3107" s="8"/>
      <c r="J3107" s="8"/>
    </row>
    <row r="3108" spans="3:10" x14ac:dyDescent="0.25">
      <c r="C3108" s="5">
        <v>42634.625</v>
      </c>
      <c r="D3108" s="6">
        <v>10507.2</v>
      </c>
      <c r="E3108" s="6">
        <v>10509.6</v>
      </c>
      <c r="F3108" s="6">
        <v>10446.1</v>
      </c>
      <c r="G3108" s="6">
        <v>10452.1</v>
      </c>
      <c r="H3108" s="6"/>
      <c r="I3108" s="6"/>
      <c r="J3108" s="6"/>
    </row>
    <row r="3109" spans="3:10" x14ac:dyDescent="0.25">
      <c r="C3109" s="7">
        <v>42634.666666666664</v>
      </c>
      <c r="D3109" s="8">
        <v>10452.6</v>
      </c>
      <c r="E3109" s="8">
        <v>10469.799999999999</v>
      </c>
      <c r="F3109" s="8">
        <v>10440.799999999999</v>
      </c>
      <c r="G3109" s="8">
        <v>10464</v>
      </c>
      <c r="H3109" s="8"/>
      <c r="I3109" s="8"/>
      <c r="J3109" s="8"/>
    </row>
    <row r="3110" spans="3:10" x14ac:dyDescent="0.25">
      <c r="C3110" s="5">
        <v>42634.708333333336</v>
      </c>
      <c r="D3110" s="6">
        <v>10464.5</v>
      </c>
      <c r="E3110" s="6">
        <v>10474.6</v>
      </c>
      <c r="F3110" s="6">
        <v>10436.5</v>
      </c>
      <c r="G3110" s="6">
        <v>10438.200000000001</v>
      </c>
      <c r="H3110" s="6"/>
      <c r="I3110" s="6"/>
      <c r="J3110" s="6"/>
    </row>
    <row r="3111" spans="3:10" x14ac:dyDescent="0.25">
      <c r="C3111" s="7">
        <v>42634.75</v>
      </c>
      <c r="D3111" s="8">
        <v>10438.4</v>
      </c>
      <c r="E3111" s="8">
        <v>10452.799999999999</v>
      </c>
      <c r="F3111" s="8">
        <v>10426</v>
      </c>
      <c r="G3111" s="8">
        <v>10442.9</v>
      </c>
      <c r="H3111" s="8"/>
      <c r="I3111" s="8"/>
      <c r="J3111" s="8"/>
    </row>
    <row r="3112" spans="3:10" x14ac:dyDescent="0.25">
      <c r="C3112" s="5">
        <v>42634.791666666664</v>
      </c>
      <c r="D3112" s="6">
        <v>10441.9</v>
      </c>
      <c r="E3112" s="6">
        <v>10448.700000000001</v>
      </c>
      <c r="F3112" s="6">
        <v>10403.4</v>
      </c>
      <c r="G3112" s="6">
        <v>10422.299999999999</v>
      </c>
      <c r="H3112" s="6"/>
      <c r="I3112" s="6"/>
      <c r="J3112" s="6"/>
    </row>
    <row r="3113" spans="3:10" x14ac:dyDescent="0.25">
      <c r="C3113" s="7">
        <v>42634.833333333336</v>
      </c>
      <c r="D3113" s="8">
        <v>10421.799999999999</v>
      </c>
      <c r="E3113" s="8">
        <v>10449.799999999999</v>
      </c>
      <c r="F3113" s="8">
        <v>10409.299999999999</v>
      </c>
      <c r="G3113" s="8">
        <v>10434.299999999999</v>
      </c>
      <c r="H3113" s="8"/>
      <c r="I3113" s="8"/>
      <c r="J3113" s="8"/>
    </row>
    <row r="3114" spans="3:10" x14ac:dyDescent="0.25">
      <c r="C3114" s="5">
        <v>42634.875</v>
      </c>
      <c r="D3114" s="6">
        <v>10432.6</v>
      </c>
      <c r="E3114" s="6">
        <v>10479.1</v>
      </c>
      <c r="F3114" s="6">
        <v>10417.5</v>
      </c>
      <c r="G3114" s="6">
        <v>10466.299999999999</v>
      </c>
      <c r="H3114" s="6"/>
      <c r="I3114" s="6"/>
      <c r="J3114" s="6"/>
    </row>
    <row r="3115" spans="3:10" x14ac:dyDescent="0.25">
      <c r="C3115" s="7">
        <v>42634.916666666664</v>
      </c>
      <c r="D3115" s="8">
        <v>10465.299999999999</v>
      </c>
      <c r="E3115" s="8">
        <v>10522.1</v>
      </c>
      <c r="F3115" s="8">
        <v>10457.799999999999</v>
      </c>
      <c r="G3115" s="8">
        <v>10509.6</v>
      </c>
      <c r="H3115" s="8"/>
      <c r="I3115" s="8"/>
      <c r="J3115" s="8"/>
    </row>
    <row r="3116" spans="3:10" x14ac:dyDescent="0.25">
      <c r="C3116" s="5">
        <v>42634.958333333336</v>
      </c>
      <c r="D3116" s="6">
        <v>10507.9</v>
      </c>
      <c r="E3116" s="6">
        <v>10515.2</v>
      </c>
      <c r="F3116" s="6">
        <v>10503.9</v>
      </c>
      <c r="G3116" s="6">
        <v>10511.5</v>
      </c>
      <c r="H3116" s="6"/>
      <c r="I3116" s="6"/>
      <c r="J3116" s="6"/>
    </row>
    <row r="3117" spans="3:10" x14ac:dyDescent="0.25">
      <c r="C3117" s="7">
        <v>42635.041666666664</v>
      </c>
      <c r="D3117" s="8">
        <v>10510.2</v>
      </c>
      <c r="E3117" s="8">
        <v>10511.5</v>
      </c>
      <c r="F3117" s="8">
        <v>10496.5</v>
      </c>
      <c r="G3117" s="8">
        <v>10496.5</v>
      </c>
      <c r="H3117" s="8"/>
      <c r="I3117" s="8"/>
      <c r="J3117" s="8"/>
    </row>
    <row r="3118" spans="3:10" x14ac:dyDescent="0.25">
      <c r="C3118" s="5">
        <v>42635.083333333336</v>
      </c>
      <c r="D3118" s="6">
        <v>10495.3</v>
      </c>
      <c r="E3118" s="6">
        <v>10499.2</v>
      </c>
      <c r="F3118" s="6">
        <v>10495</v>
      </c>
      <c r="G3118" s="6">
        <v>10499.2</v>
      </c>
      <c r="H3118" s="6"/>
      <c r="I3118" s="6"/>
      <c r="J3118" s="6"/>
    </row>
    <row r="3119" spans="3:10" x14ac:dyDescent="0.25">
      <c r="C3119" s="7">
        <v>42635.125</v>
      </c>
      <c r="D3119" s="8">
        <v>10500.4</v>
      </c>
      <c r="E3119" s="8">
        <v>10501.6</v>
      </c>
      <c r="F3119" s="8">
        <v>10496.8</v>
      </c>
      <c r="G3119" s="8">
        <v>10498</v>
      </c>
      <c r="H3119" s="8"/>
      <c r="I3119" s="8"/>
      <c r="J3119" s="8"/>
    </row>
    <row r="3120" spans="3:10" x14ac:dyDescent="0.25">
      <c r="C3120" s="5">
        <v>42635.166666666664</v>
      </c>
      <c r="D3120" s="6">
        <v>10498</v>
      </c>
      <c r="E3120" s="6">
        <v>10505.4</v>
      </c>
      <c r="F3120" s="6">
        <v>10496.7</v>
      </c>
      <c r="G3120" s="6">
        <v>10501.7</v>
      </c>
      <c r="H3120" s="6"/>
      <c r="I3120" s="6"/>
      <c r="J3120" s="6"/>
    </row>
    <row r="3121" spans="3:10" x14ac:dyDescent="0.25">
      <c r="C3121" s="7">
        <v>42635.208333333336</v>
      </c>
      <c r="D3121" s="8">
        <v>10503</v>
      </c>
      <c r="E3121" s="8">
        <v>10507.8</v>
      </c>
      <c r="F3121" s="8">
        <v>10501.7</v>
      </c>
      <c r="G3121" s="8">
        <v>10505.4</v>
      </c>
      <c r="H3121" s="8"/>
      <c r="I3121" s="8"/>
      <c r="J3121" s="8"/>
    </row>
    <row r="3122" spans="3:10" x14ac:dyDescent="0.25">
      <c r="C3122" s="5">
        <v>42635.25</v>
      </c>
      <c r="D3122" s="6">
        <v>10505.4</v>
      </c>
      <c r="E3122" s="6">
        <v>10518</v>
      </c>
      <c r="F3122" s="6">
        <v>10505.4</v>
      </c>
      <c r="G3122" s="6">
        <v>10514.8</v>
      </c>
      <c r="H3122" s="6"/>
      <c r="I3122" s="6"/>
      <c r="J3122" s="6"/>
    </row>
    <row r="3123" spans="3:10" x14ac:dyDescent="0.25">
      <c r="C3123" s="7">
        <v>42635.291666666664</v>
      </c>
      <c r="D3123" s="8">
        <v>10515.3</v>
      </c>
      <c r="E3123" s="8">
        <v>10518</v>
      </c>
      <c r="F3123" s="8">
        <v>10514.2</v>
      </c>
      <c r="G3123" s="8">
        <v>10516.8</v>
      </c>
      <c r="H3123" s="8"/>
      <c r="I3123" s="8"/>
      <c r="J3123" s="8"/>
    </row>
    <row r="3124" spans="3:10" x14ac:dyDescent="0.25">
      <c r="C3124" s="5">
        <v>42635.333333333336</v>
      </c>
      <c r="D3124" s="6">
        <v>10518</v>
      </c>
      <c r="E3124" s="6">
        <v>10521.1</v>
      </c>
      <c r="F3124" s="6">
        <v>10504.8</v>
      </c>
      <c r="G3124" s="6">
        <v>10504.8</v>
      </c>
      <c r="H3124" s="6"/>
      <c r="I3124" s="6"/>
      <c r="J3124" s="6"/>
    </row>
    <row r="3125" spans="3:10" x14ac:dyDescent="0.25">
      <c r="C3125" s="7">
        <v>42635.375</v>
      </c>
      <c r="D3125" s="8">
        <v>10509.1</v>
      </c>
      <c r="E3125" s="8">
        <v>10533.2</v>
      </c>
      <c r="F3125" s="8">
        <v>10492.3</v>
      </c>
      <c r="G3125" s="8">
        <v>10525.3</v>
      </c>
      <c r="H3125" s="8"/>
      <c r="I3125" s="8"/>
      <c r="J3125" s="8"/>
    </row>
    <row r="3126" spans="3:10" x14ac:dyDescent="0.25">
      <c r="C3126" s="5">
        <v>42635.416666666664</v>
      </c>
      <c r="D3126" s="6">
        <v>10526.3</v>
      </c>
      <c r="E3126" s="6">
        <v>10579.4</v>
      </c>
      <c r="F3126" s="6">
        <v>10515.7</v>
      </c>
      <c r="G3126" s="6">
        <v>10577.5</v>
      </c>
      <c r="H3126" s="6"/>
      <c r="I3126" s="6"/>
      <c r="J3126" s="6"/>
    </row>
    <row r="3127" spans="3:10" x14ac:dyDescent="0.25">
      <c r="C3127" s="7">
        <v>42635.458333333336</v>
      </c>
      <c r="D3127" s="8">
        <v>10577.2</v>
      </c>
      <c r="E3127" s="8">
        <v>10581</v>
      </c>
      <c r="F3127" s="8">
        <v>10553</v>
      </c>
      <c r="G3127" s="8">
        <v>10566.8</v>
      </c>
      <c r="H3127" s="8"/>
      <c r="I3127" s="8"/>
      <c r="J3127" s="8"/>
    </row>
    <row r="3128" spans="3:10" x14ac:dyDescent="0.25">
      <c r="C3128" s="5">
        <v>42635.5</v>
      </c>
      <c r="D3128" s="6">
        <v>10567.1</v>
      </c>
      <c r="E3128" s="6">
        <v>10637.9</v>
      </c>
      <c r="F3128" s="6">
        <v>10564.8</v>
      </c>
      <c r="G3128" s="6">
        <v>10634.1</v>
      </c>
      <c r="H3128" s="6"/>
      <c r="I3128" s="6"/>
      <c r="J3128" s="6"/>
    </row>
    <row r="3129" spans="3:10" x14ac:dyDescent="0.25">
      <c r="C3129" s="7">
        <v>42635.541666666664</v>
      </c>
      <c r="D3129" s="8">
        <v>10633.4</v>
      </c>
      <c r="E3129" s="8">
        <v>10649.1</v>
      </c>
      <c r="F3129" s="8">
        <v>10627.2</v>
      </c>
      <c r="G3129" s="8">
        <v>10632.3</v>
      </c>
      <c r="H3129" s="8"/>
      <c r="I3129" s="8"/>
      <c r="J3129" s="8"/>
    </row>
    <row r="3130" spans="3:10" x14ac:dyDescent="0.25">
      <c r="C3130" s="5">
        <v>42635.583333333336</v>
      </c>
      <c r="D3130" s="6">
        <v>10632.5</v>
      </c>
      <c r="E3130" s="6">
        <v>10664.3</v>
      </c>
      <c r="F3130" s="6">
        <v>10629.2</v>
      </c>
      <c r="G3130" s="6">
        <v>10658.8</v>
      </c>
      <c r="H3130" s="6"/>
      <c r="I3130" s="6"/>
      <c r="J3130" s="6"/>
    </row>
    <row r="3131" spans="3:10" x14ac:dyDescent="0.25">
      <c r="C3131" s="7">
        <v>42635.625</v>
      </c>
      <c r="D3131" s="8">
        <v>10659.1</v>
      </c>
      <c r="E3131" s="8">
        <v>10675.5</v>
      </c>
      <c r="F3131" s="8">
        <v>10638.7</v>
      </c>
      <c r="G3131" s="8">
        <v>10671.5</v>
      </c>
      <c r="H3131" s="8"/>
      <c r="I3131" s="8"/>
      <c r="J3131" s="8"/>
    </row>
    <row r="3132" spans="3:10" x14ac:dyDescent="0.25">
      <c r="C3132" s="5">
        <v>42635.666666666664</v>
      </c>
      <c r="D3132" s="6">
        <v>10671.8</v>
      </c>
      <c r="E3132" s="6">
        <v>10705.5</v>
      </c>
      <c r="F3132" s="6">
        <v>10666.1</v>
      </c>
      <c r="G3132" s="6">
        <v>10698.6</v>
      </c>
      <c r="H3132" s="6"/>
      <c r="I3132" s="6"/>
      <c r="J3132" s="6"/>
    </row>
    <row r="3133" spans="3:10" x14ac:dyDescent="0.25">
      <c r="C3133" s="7">
        <v>42635.708333333336</v>
      </c>
      <c r="D3133" s="8">
        <v>10698.8</v>
      </c>
      <c r="E3133" s="8">
        <v>10706.6</v>
      </c>
      <c r="F3133" s="8">
        <v>10677.5</v>
      </c>
      <c r="G3133" s="8">
        <v>10686.9</v>
      </c>
      <c r="H3133" s="8"/>
      <c r="I3133" s="8"/>
      <c r="J3133" s="8"/>
    </row>
    <row r="3134" spans="3:10" x14ac:dyDescent="0.25">
      <c r="C3134" s="5">
        <v>42635.75</v>
      </c>
      <c r="D3134" s="6">
        <v>10687.6</v>
      </c>
      <c r="E3134" s="6">
        <v>10688.8</v>
      </c>
      <c r="F3134" s="6">
        <v>10659.2</v>
      </c>
      <c r="G3134" s="6">
        <v>10677.3</v>
      </c>
      <c r="H3134" s="6"/>
      <c r="I3134" s="6"/>
      <c r="J3134" s="6"/>
    </row>
    <row r="3135" spans="3:10" x14ac:dyDescent="0.25">
      <c r="C3135" s="7">
        <v>42635.791666666664</v>
      </c>
      <c r="D3135" s="8">
        <v>10677.8</v>
      </c>
      <c r="E3135" s="8">
        <v>10683.5</v>
      </c>
      <c r="F3135" s="8">
        <v>10666.2</v>
      </c>
      <c r="G3135" s="8">
        <v>10676.5</v>
      </c>
      <c r="H3135" s="8"/>
      <c r="I3135" s="8"/>
      <c r="J3135" s="8"/>
    </row>
    <row r="3136" spans="3:10" x14ac:dyDescent="0.25">
      <c r="C3136" s="5">
        <v>42635.833333333336</v>
      </c>
      <c r="D3136" s="6">
        <v>10676.8</v>
      </c>
      <c r="E3136" s="6">
        <v>10689.6</v>
      </c>
      <c r="F3136" s="6">
        <v>10673.3</v>
      </c>
      <c r="G3136" s="6">
        <v>10684.3</v>
      </c>
      <c r="H3136" s="6"/>
      <c r="I3136" s="6"/>
      <c r="J3136" s="6"/>
    </row>
    <row r="3137" spans="3:10" x14ac:dyDescent="0.25">
      <c r="C3137" s="7">
        <v>42635.875</v>
      </c>
      <c r="D3137" s="8">
        <v>10683.8</v>
      </c>
      <c r="E3137" s="8">
        <v>10687.1</v>
      </c>
      <c r="F3137" s="8">
        <v>10658.3</v>
      </c>
      <c r="G3137" s="8">
        <v>10678.8</v>
      </c>
      <c r="H3137" s="8"/>
      <c r="I3137" s="8"/>
      <c r="J3137" s="8"/>
    </row>
    <row r="3138" spans="3:10" x14ac:dyDescent="0.25">
      <c r="C3138" s="5">
        <v>42635.916666666664</v>
      </c>
      <c r="D3138" s="6">
        <v>10679.3</v>
      </c>
      <c r="E3138" s="6">
        <v>10685.5</v>
      </c>
      <c r="F3138" s="6">
        <v>10672</v>
      </c>
      <c r="G3138" s="6">
        <v>10672</v>
      </c>
      <c r="H3138" s="6"/>
      <c r="I3138" s="6"/>
      <c r="J3138" s="6"/>
    </row>
    <row r="3139" spans="3:10" x14ac:dyDescent="0.25">
      <c r="C3139" s="7">
        <v>42635.958333333336</v>
      </c>
      <c r="D3139" s="8">
        <v>10673.3</v>
      </c>
      <c r="E3139" s="8">
        <v>10676.8</v>
      </c>
      <c r="F3139" s="8">
        <v>10665.7</v>
      </c>
      <c r="G3139" s="8">
        <v>10674</v>
      </c>
      <c r="H3139" s="8"/>
      <c r="I3139" s="8"/>
      <c r="J3139" s="8"/>
    </row>
    <row r="3140" spans="3:10" x14ac:dyDescent="0.25">
      <c r="C3140" s="5">
        <v>42636.041666666664</v>
      </c>
      <c r="D3140" s="6">
        <v>10672.3</v>
      </c>
      <c r="E3140" s="6">
        <v>10676.6</v>
      </c>
      <c r="F3140" s="6">
        <v>10669.9</v>
      </c>
      <c r="G3140" s="6">
        <v>10671.1</v>
      </c>
      <c r="H3140" s="6"/>
      <c r="I3140" s="6"/>
      <c r="J3140" s="6"/>
    </row>
    <row r="3141" spans="3:10" x14ac:dyDescent="0.25">
      <c r="C3141" s="7">
        <v>42636.083333333336</v>
      </c>
      <c r="D3141" s="8">
        <v>10670.5</v>
      </c>
      <c r="E3141" s="8">
        <v>10671.1</v>
      </c>
      <c r="F3141" s="8">
        <v>10666.2</v>
      </c>
      <c r="G3141" s="8">
        <v>10669.1</v>
      </c>
      <c r="H3141" s="8"/>
      <c r="I3141" s="8"/>
      <c r="J3141" s="8"/>
    </row>
    <row r="3142" spans="3:10" x14ac:dyDescent="0.25">
      <c r="C3142" s="5">
        <v>42636.125</v>
      </c>
      <c r="D3142" s="6">
        <v>10667.9</v>
      </c>
      <c r="E3142" s="6">
        <v>10674</v>
      </c>
      <c r="F3142" s="6">
        <v>10667.9</v>
      </c>
      <c r="G3142" s="6">
        <v>10670.9</v>
      </c>
      <c r="H3142" s="6"/>
      <c r="I3142" s="6"/>
      <c r="J3142" s="6"/>
    </row>
    <row r="3143" spans="3:10" x14ac:dyDescent="0.25">
      <c r="C3143" s="7">
        <v>42636.166666666664</v>
      </c>
      <c r="D3143" s="8">
        <v>10670.4</v>
      </c>
      <c r="E3143" s="8">
        <v>10671.6</v>
      </c>
      <c r="F3143" s="8">
        <v>10664.4</v>
      </c>
      <c r="G3143" s="8">
        <v>10670.9</v>
      </c>
      <c r="H3143" s="8"/>
      <c r="I3143" s="8"/>
      <c r="J3143" s="8"/>
    </row>
    <row r="3144" spans="3:10" x14ac:dyDescent="0.25">
      <c r="C3144" s="5">
        <v>42636.208333333336</v>
      </c>
      <c r="D3144" s="6">
        <v>10670.9</v>
      </c>
      <c r="E3144" s="6">
        <v>10680.8</v>
      </c>
      <c r="F3144" s="6">
        <v>10670.9</v>
      </c>
      <c r="G3144" s="6">
        <v>10677.1</v>
      </c>
      <c r="H3144" s="6"/>
      <c r="I3144" s="6"/>
      <c r="J3144" s="6"/>
    </row>
    <row r="3145" spans="3:10" x14ac:dyDescent="0.25">
      <c r="C3145" s="7">
        <v>42636.25</v>
      </c>
      <c r="D3145" s="8">
        <v>10678.4</v>
      </c>
      <c r="E3145" s="8">
        <v>10679.6</v>
      </c>
      <c r="F3145" s="8">
        <v>10677.1</v>
      </c>
      <c r="G3145" s="8">
        <v>10678.4</v>
      </c>
      <c r="H3145" s="8"/>
      <c r="I3145" s="8"/>
      <c r="J3145" s="8"/>
    </row>
    <row r="3146" spans="3:10" x14ac:dyDescent="0.25">
      <c r="C3146" s="5">
        <v>42636.291666666664</v>
      </c>
      <c r="D3146" s="6">
        <v>10679.6</v>
      </c>
      <c r="E3146" s="6">
        <v>10681.3</v>
      </c>
      <c r="F3146" s="6">
        <v>10678.4</v>
      </c>
      <c r="G3146" s="6">
        <v>10679.8</v>
      </c>
      <c r="H3146" s="6"/>
      <c r="I3146" s="6"/>
      <c r="J3146" s="6"/>
    </row>
    <row r="3147" spans="3:10" x14ac:dyDescent="0.25">
      <c r="C3147" s="7">
        <v>42636.333333333336</v>
      </c>
      <c r="D3147" s="8">
        <v>10679.7</v>
      </c>
      <c r="E3147" s="8">
        <v>10681</v>
      </c>
      <c r="F3147" s="8">
        <v>10667</v>
      </c>
      <c r="G3147" s="8">
        <v>10667</v>
      </c>
      <c r="H3147" s="8"/>
      <c r="I3147" s="8"/>
      <c r="J3147" s="8"/>
    </row>
    <row r="3148" spans="3:10" x14ac:dyDescent="0.25">
      <c r="C3148" s="5">
        <v>42636.375</v>
      </c>
      <c r="D3148" s="6">
        <v>10675.2</v>
      </c>
      <c r="E3148" s="6">
        <v>10678.2</v>
      </c>
      <c r="F3148" s="6">
        <v>10659.4</v>
      </c>
      <c r="G3148" s="6">
        <v>10664.2</v>
      </c>
      <c r="H3148" s="6"/>
      <c r="I3148" s="6"/>
      <c r="J3148" s="6"/>
    </row>
    <row r="3149" spans="3:10" x14ac:dyDescent="0.25">
      <c r="C3149" s="7">
        <v>42636.416666666664</v>
      </c>
      <c r="D3149" s="8">
        <v>10664.7</v>
      </c>
      <c r="E3149" s="8">
        <v>10676.1</v>
      </c>
      <c r="F3149" s="8">
        <v>10645.2</v>
      </c>
      <c r="G3149" s="8">
        <v>10662.4</v>
      </c>
      <c r="H3149" s="8"/>
      <c r="I3149" s="8"/>
      <c r="J3149" s="8"/>
    </row>
    <row r="3150" spans="3:10" x14ac:dyDescent="0.25">
      <c r="C3150" s="5">
        <v>42636.458333333336</v>
      </c>
      <c r="D3150" s="6">
        <v>10663.2</v>
      </c>
      <c r="E3150" s="6">
        <v>10663.5</v>
      </c>
      <c r="F3150" s="6">
        <v>10641.2</v>
      </c>
      <c r="G3150" s="6">
        <v>10644.2</v>
      </c>
      <c r="H3150" s="6"/>
      <c r="I3150" s="6"/>
      <c r="J3150" s="6"/>
    </row>
    <row r="3151" spans="3:10" x14ac:dyDescent="0.25">
      <c r="C3151" s="7">
        <v>42636.5</v>
      </c>
      <c r="D3151" s="8">
        <v>10643.3</v>
      </c>
      <c r="E3151" s="8">
        <v>10667.2</v>
      </c>
      <c r="F3151" s="8">
        <v>10635.9</v>
      </c>
      <c r="G3151" s="8">
        <v>10655.8</v>
      </c>
      <c r="H3151" s="8"/>
      <c r="I3151" s="8"/>
      <c r="J3151" s="8"/>
    </row>
    <row r="3152" spans="3:10" x14ac:dyDescent="0.25">
      <c r="C3152" s="5">
        <v>42636.541666666664</v>
      </c>
      <c r="D3152" s="6">
        <v>10656.6</v>
      </c>
      <c r="E3152" s="6">
        <v>10664.3</v>
      </c>
      <c r="F3152" s="6">
        <v>10634.9</v>
      </c>
      <c r="G3152" s="6">
        <v>10640</v>
      </c>
      <c r="H3152" s="6"/>
      <c r="I3152" s="6"/>
      <c r="J3152" s="6"/>
    </row>
    <row r="3153" spans="3:10" x14ac:dyDescent="0.25">
      <c r="C3153" s="7">
        <v>42636.583333333336</v>
      </c>
      <c r="D3153" s="8">
        <v>10640.2</v>
      </c>
      <c r="E3153" s="8">
        <v>10648.4</v>
      </c>
      <c r="F3153" s="8">
        <v>10635.5</v>
      </c>
      <c r="G3153" s="8">
        <v>10636</v>
      </c>
      <c r="H3153" s="8"/>
      <c r="I3153" s="8"/>
      <c r="J3153" s="8"/>
    </row>
    <row r="3154" spans="3:10" x14ac:dyDescent="0.25">
      <c r="C3154" s="5">
        <v>42636.625</v>
      </c>
      <c r="D3154" s="6">
        <v>10635.8</v>
      </c>
      <c r="E3154" s="6">
        <v>10639</v>
      </c>
      <c r="F3154" s="6">
        <v>10623.6</v>
      </c>
      <c r="G3154" s="6">
        <v>10633.2</v>
      </c>
      <c r="H3154" s="6"/>
      <c r="I3154" s="6"/>
      <c r="J3154" s="6"/>
    </row>
    <row r="3155" spans="3:10" x14ac:dyDescent="0.25">
      <c r="C3155" s="7">
        <v>42636.666666666664</v>
      </c>
      <c r="D3155" s="8">
        <v>10632.7</v>
      </c>
      <c r="E3155" s="8">
        <v>10636.2</v>
      </c>
      <c r="F3155" s="8">
        <v>10618.1</v>
      </c>
      <c r="G3155" s="8">
        <v>10618.9</v>
      </c>
      <c r="H3155" s="8"/>
      <c r="I3155" s="8"/>
      <c r="J3155" s="8"/>
    </row>
    <row r="3156" spans="3:10" x14ac:dyDescent="0.25">
      <c r="C3156" s="5">
        <v>42636.708333333336</v>
      </c>
      <c r="D3156" s="6">
        <v>10619.4</v>
      </c>
      <c r="E3156" s="6">
        <v>10628.6</v>
      </c>
      <c r="F3156" s="6">
        <v>10609.9</v>
      </c>
      <c r="G3156" s="6">
        <v>10616.7</v>
      </c>
      <c r="H3156" s="6"/>
      <c r="I3156" s="6"/>
      <c r="J3156" s="6"/>
    </row>
    <row r="3157" spans="3:10" x14ac:dyDescent="0.25">
      <c r="C3157" s="7">
        <v>42636.75</v>
      </c>
      <c r="D3157" s="8">
        <v>10616.5</v>
      </c>
      <c r="E3157" s="8">
        <v>10640.2</v>
      </c>
      <c r="F3157" s="8">
        <v>10613.1</v>
      </c>
      <c r="G3157" s="8">
        <v>10628.3</v>
      </c>
      <c r="H3157" s="8"/>
      <c r="I3157" s="8"/>
      <c r="J3157" s="8"/>
    </row>
    <row r="3158" spans="3:10" x14ac:dyDescent="0.25">
      <c r="C3158" s="5">
        <v>42636.791666666664</v>
      </c>
      <c r="D3158" s="6">
        <v>10628</v>
      </c>
      <c r="E3158" s="6">
        <v>10635.5</v>
      </c>
      <c r="F3158" s="6">
        <v>10626.4</v>
      </c>
      <c r="G3158" s="6">
        <v>10628.5</v>
      </c>
      <c r="H3158" s="6"/>
      <c r="I3158" s="6"/>
      <c r="J3158" s="6"/>
    </row>
    <row r="3159" spans="3:10" x14ac:dyDescent="0.25">
      <c r="C3159" s="7">
        <v>42636.833333333336</v>
      </c>
      <c r="D3159" s="8">
        <v>10628.7</v>
      </c>
      <c r="E3159" s="8">
        <v>10629.2</v>
      </c>
      <c r="F3159" s="8">
        <v>10605.4</v>
      </c>
      <c r="G3159" s="8">
        <v>10606.9</v>
      </c>
      <c r="H3159" s="8"/>
      <c r="I3159" s="8"/>
      <c r="J3159" s="8"/>
    </row>
    <row r="3160" spans="3:10" x14ac:dyDescent="0.25">
      <c r="C3160" s="5">
        <v>42636.875</v>
      </c>
      <c r="D3160" s="6">
        <v>10606.2</v>
      </c>
      <c r="E3160" s="6">
        <v>10626.2</v>
      </c>
      <c r="F3160" s="6">
        <v>10605.2</v>
      </c>
      <c r="G3160" s="6">
        <v>10623</v>
      </c>
      <c r="H3160" s="6"/>
      <c r="I3160" s="6"/>
      <c r="J3160" s="6"/>
    </row>
    <row r="3161" spans="3:10" x14ac:dyDescent="0.25">
      <c r="C3161" s="7">
        <v>42636.916666666664</v>
      </c>
      <c r="D3161" s="8">
        <v>10622.7</v>
      </c>
      <c r="E3161" s="8">
        <v>10632</v>
      </c>
      <c r="F3161" s="8">
        <v>10611.9</v>
      </c>
      <c r="G3161" s="8">
        <v>10613.9</v>
      </c>
      <c r="H3161" s="8"/>
      <c r="I3161" s="8"/>
      <c r="J3161" s="8"/>
    </row>
    <row r="3162" spans="3:10" x14ac:dyDescent="0.25">
      <c r="C3162" s="5">
        <v>42639</v>
      </c>
      <c r="D3162" s="6">
        <v>10613.9</v>
      </c>
      <c r="E3162" s="6">
        <v>10613.9</v>
      </c>
      <c r="F3162" s="6">
        <v>10613.9</v>
      </c>
      <c r="G3162" s="6">
        <v>10613.9</v>
      </c>
      <c r="H3162" s="6"/>
      <c r="I3162" s="6"/>
      <c r="J3162" s="6"/>
    </row>
    <row r="3163" spans="3:10" x14ac:dyDescent="0.25">
      <c r="C3163" s="7">
        <v>42639.375</v>
      </c>
      <c r="D3163" s="8">
        <v>10560.6</v>
      </c>
      <c r="E3163" s="8">
        <v>10579.2</v>
      </c>
      <c r="F3163" s="8">
        <v>10554.4</v>
      </c>
      <c r="G3163" s="8">
        <v>10564.4</v>
      </c>
      <c r="H3163" s="8"/>
      <c r="I3163" s="8"/>
      <c r="J3163" s="8"/>
    </row>
    <row r="3164" spans="3:10" x14ac:dyDescent="0.25">
      <c r="C3164" s="5">
        <v>42639.416666666664</v>
      </c>
      <c r="D3164" s="6">
        <v>10564.6</v>
      </c>
      <c r="E3164" s="6">
        <v>10565.4</v>
      </c>
      <c r="F3164" s="6">
        <v>10434.200000000001</v>
      </c>
      <c r="G3164" s="6">
        <v>10459.1</v>
      </c>
      <c r="H3164" s="6"/>
      <c r="I3164" s="6"/>
      <c r="J3164" s="6"/>
    </row>
    <row r="3165" spans="3:10" x14ac:dyDescent="0.25">
      <c r="C3165" s="7">
        <v>42639.458333333336</v>
      </c>
      <c r="D3165" s="8">
        <v>10458.4</v>
      </c>
      <c r="E3165" s="8">
        <v>10484.799999999999</v>
      </c>
      <c r="F3165" s="8">
        <v>10440.6</v>
      </c>
      <c r="G3165" s="8">
        <v>10468.299999999999</v>
      </c>
      <c r="H3165" s="8"/>
      <c r="I3165" s="8"/>
      <c r="J3165" s="8"/>
    </row>
    <row r="3166" spans="3:10" x14ac:dyDescent="0.25">
      <c r="C3166" s="5">
        <v>42639.5</v>
      </c>
      <c r="D3166" s="6">
        <v>10468.5</v>
      </c>
      <c r="E3166" s="6">
        <v>10475.700000000001</v>
      </c>
      <c r="F3166" s="6">
        <v>10450.5</v>
      </c>
      <c r="G3166" s="6">
        <v>10458.1</v>
      </c>
      <c r="H3166" s="6"/>
      <c r="I3166" s="6"/>
      <c r="J3166" s="6"/>
    </row>
    <row r="3167" spans="3:10" x14ac:dyDescent="0.25">
      <c r="C3167" s="7">
        <v>42639.541666666664</v>
      </c>
      <c r="D3167" s="8">
        <v>10458.4</v>
      </c>
      <c r="E3167" s="8">
        <v>10483.299999999999</v>
      </c>
      <c r="F3167" s="8">
        <v>10458.1</v>
      </c>
      <c r="G3167" s="8">
        <v>10468</v>
      </c>
      <c r="H3167" s="8"/>
      <c r="I3167" s="8"/>
      <c r="J3167" s="8"/>
    </row>
    <row r="3168" spans="3:10" x14ac:dyDescent="0.25">
      <c r="C3168" s="5">
        <v>42639.583333333336</v>
      </c>
      <c r="D3168" s="6">
        <v>10467.700000000001</v>
      </c>
      <c r="E3168" s="6">
        <v>10470.1</v>
      </c>
      <c r="F3168" s="6">
        <v>10455.799999999999</v>
      </c>
      <c r="G3168" s="6">
        <v>10458.700000000001</v>
      </c>
      <c r="H3168" s="6"/>
      <c r="I3168" s="6"/>
      <c r="J3168" s="6"/>
    </row>
    <row r="3169" spans="3:10" x14ac:dyDescent="0.25">
      <c r="C3169" s="7">
        <v>42639.625</v>
      </c>
      <c r="D3169" s="8">
        <v>10458.200000000001</v>
      </c>
      <c r="E3169" s="8">
        <v>10460.200000000001</v>
      </c>
      <c r="F3169" s="8">
        <v>10423.1</v>
      </c>
      <c r="G3169" s="8">
        <v>10423.799999999999</v>
      </c>
      <c r="H3169" s="8"/>
      <c r="I3169" s="8"/>
      <c r="J3169" s="8"/>
    </row>
    <row r="3170" spans="3:10" x14ac:dyDescent="0.25">
      <c r="C3170" s="5">
        <v>42639.666666666664</v>
      </c>
      <c r="D3170" s="6">
        <v>10424.299999999999</v>
      </c>
      <c r="E3170" s="6">
        <v>10440.299999999999</v>
      </c>
      <c r="F3170" s="6">
        <v>10394.9</v>
      </c>
      <c r="G3170" s="6">
        <v>10402.799999999999</v>
      </c>
      <c r="H3170" s="6"/>
      <c r="I3170" s="6"/>
      <c r="J3170" s="6"/>
    </row>
    <row r="3171" spans="3:10" x14ac:dyDescent="0.25">
      <c r="C3171" s="7">
        <v>42639.708333333336</v>
      </c>
      <c r="D3171" s="8">
        <v>10402.6</v>
      </c>
      <c r="E3171" s="8">
        <v>10438.6</v>
      </c>
      <c r="F3171" s="8">
        <v>10400.5</v>
      </c>
      <c r="G3171" s="8">
        <v>10423</v>
      </c>
      <c r="H3171" s="8"/>
      <c r="I3171" s="8"/>
      <c r="J3171" s="8"/>
    </row>
    <row r="3172" spans="3:10" x14ac:dyDescent="0.25">
      <c r="C3172" s="5">
        <v>42639.75</v>
      </c>
      <c r="D3172" s="6">
        <v>10422.5</v>
      </c>
      <c r="E3172" s="6">
        <v>10427.1</v>
      </c>
      <c r="F3172" s="6">
        <v>10384</v>
      </c>
      <c r="G3172" s="6">
        <v>10394</v>
      </c>
      <c r="H3172" s="6"/>
      <c r="I3172" s="6"/>
      <c r="J3172" s="6"/>
    </row>
    <row r="3173" spans="3:10" x14ac:dyDescent="0.25">
      <c r="C3173" s="7">
        <v>42639.791666666664</v>
      </c>
      <c r="D3173" s="8">
        <v>10394.5</v>
      </c>
      <c r="E3173" s="8">
        <v>10409.4</v>
      </c>
      <c r="F3173" s="8">
        <v>10390.5</v>
      </c>
      <c r="G3173" s="8">
        <v>10403.4</v>
      </c>
      <c r="H3173" s="8"/>
      <c r="I3173" s="8"/>
      <c r="J3173" s="8"/>
    </row>
    <row r="3174" spans="3:10" x14ac:dyDescent="0.25">
      <c r="C3174" s="5">
        <v>42639.833333333336</v>
      </c>
      <c r="D3174" s="6">
        <v>10402.9</v>
      </c>
      <c r="E3174" s="6">
        <v>10406.200000000001</v>
      </c>
      <c r="F3174" s="6">
        <v>10381.700000000001</v>
      </c>
      <c r="G3174" s="6">
        <v>10388.4</v>
      </c>
      <c r="H3174" s="6"/>
      <c r="I3174" s="6"/>
      <c r="J3174" s="6"/>
    </row>
    <row r="3175" spans="3:10" x14ac:dyDescent="0.25">
      <c r="C3175" s="7">
        <v>42639.875</v>
      </c>
      <c r="D3175" s="8">
        <v>10388.700000000001</v>
      </c>
      <c r="E3175" s="8">
        <v>10397.9</v>
      </c>
      <c r="F3175" s="8">
        <v>10383.4</v>
      </c>
      <c r="G3175" s="8">
        <v>10387.9</v>
      </c>
      <c r="H3175" s="8"/>
      <c r="I3175" s="8"/>
      <c r="J3175" s="8"/>
    </row>
    <row r="3176" spans="3:10" x14ac:dyDescent="0.25">
      <c r="C3176" s="5">
        <v>42639.916666666664</v>
      </c>
      <c r="D3176" s="6">
        <v>10387.700000000001</v>
      </c>
      <c r="E3176" s="6">
        <v>10397.4</v>
      </c>
      <c r="F3176" s="6">
        <v>10383.200000000001</v>
      </c>
      <c r="G3176" s="6">
        <v>10389.700000000001</v>
      </c>
      <c r="H3176" s="6"/>
      <c r="I3176" s="6"/>
      <c r="J3176" s="6"/>
    </row>
    <row r="3177" spans="3:10" x14ac:dyDescent="0.25">
      <c r="C3177" s="7">
        <v>42639.958333333336</v>
      </c>
      <c r="D3177" s="8">
        <v>10387.9</v>
      </c>
      <c r="E3177" s="8">
        <v>10401.1</v>
      </c>
      <c r="F3177" s="8">
        <v>10382.799999999999</v>
      </c>
      <c r="G3177" s="8">
        <v>10385.9</v>
      </c>
      <c r="H3177" s="8"/>
      <c r="I3177" s="8"/>
      <c r="J3177" s="8"/>
    </row>
    <row r="3178" spans="3:10" x14ac:dyDescent="0.25">
      <c r="C3178" s="5">
        <v>42640.041666666664</v>
      </c>
      <c r="D3178" s="6">
        <v>10384.200000000001</v>
      </c>
      <c r="E3178" s="6">
        <v>10396.700000000001</v>
      </c>
      <c r="F3178" s="6">
        <v>10381.799999999999</v>
      </c>
      <c r="G3178" s="6">
        <v>10381.799999999999</v>
      </c>
      <c r="H3178" s="6"/>
      <c r="I3178" s="6"/>
      <c r="J3178" s="6"/>
    </row>
    <row r="3179" spans="3:10" x14ac:dyDescent="0.25">
      <c r="C3179" s="7">
        <v>42640.083333333336</v>
      </c>
      <c r="D3179" s="8">
        <v>10383</v>
      </c>
      <c r="E3179" s="8">
        <v>10388.799999999999</v>
      </c>
      <c r="F3179" s="8">
        <v>10374.799999999999</v>
      </c>
      <c r="G3179" s="8">
        <v>10378.799999999999</v>
      </c>
      <c r="H3179" s="8"/>
      <c r="I3179" s="8"/>
      <c r="J3179" s="8"/>
    </row>
    <row r="3180" spans="3:10" x14ac:dyDescent="0.25">
      <c r="C3180" s="5">
        <v>42640.125</v>
      </c>
      <c r="D3180" s="6">
        <v>10377.6</v>
      </c>
      <c r="E3180" s="6">
        <v>10377.6</v>
      </c>
      <c r="F3180" s="6">
        <v>10328.9</v>
      </c>
      <c r="G3180" s="6">
        <v>10336.5</v>
      </c>
      <c r="H3180" s="6"/>
      <c r="I3180" s="6"/>
      <c r="J3180" s="6"/>
    </row>
    <row r="3181" spans="3:10" x14ac:dyDescent="0.25">
      <c r="C3181" s="7">
        <v>42640.166666666664</v>
      </c>
      <c r="D3181" s="8">
        <v>10337.700000000001</v>
      </c>
      <c r="E3181" s="8">
        <v>10427.4</v>
      </c>
      <c r="F3181" s="8">
        <v>10334.9</v>
      </c>
      <c r="G3181" s="8">
        <v>10423.700000000001</v>
      </c>
      <c r="H3181" s="8"/>
      <c r="I3181" s="8"/>
      <c r="J3181" s="8"/>
    </row>
    <row r="3182" spans="3:10" x14ac:dyDescent="0.25">
      <c r="C3182" s="5">
        <v>42640.208333333336</v>
      </c>
      <c r="D3182" s="6">
        <v>10424.9</v>
      </c>
      <c r="E3182" s="6">
        <v>10445.9</v>
      </c>
      <c r="F3182" s="6">
        <v>10418</v>
      </c>
      <c r="G3182" s="6">
        <v>10422.6</v>
      </c>
      <c r="H3182" s="6"/>
      <c r="I3182" s="6"/>
      <c r="J3182" s="6"/>
    </row>
    <row r="3183" spans="3:10" x14ac:dyDescent="0.25">
      <c r="C3183" s="7">
        <v>42640.25</v>
      </c>
      <c r="D3183" s="8">
        <v>10422.6</v>
      </c>
      <c r="E3183" s="8">
        <v>10448</v>
      </c>
      <c r="F3183" s="8">
        <v>10421.4</v>
      </c>
      <c r="G3183" s="8">
        <v>10443.6</v>
      </c>
      <c r="H3183" s="8"/>
      <c r="I3183" s="8"/>
      <c r="J3183" s="8"/>
    </row>
    <row r="3184" spans="3:10" x14ac:dyDescent="0.25">
      <c r="C3184" s="5">
        <v>42640.291666666664</v>
      </c>
      <c r="D3184" s="6">
        <v>10444.1</v>
      </c>
      <c r="E3184" s="6">
        <v>10447.200000000001</v>
      </c>
      <c r="F3184" s="6">
        <v>10436.4</v>
      </c>
      <c r="G3184" s="6">
        <v>10442.4</v>
      </c>
      <c r="H3184" s="6"/>
      <c r="I3184" s="6"/>
      <c r="J3184" s="6"/>
    </row>
    <row r="3185" spans="3:10" x14ac:dyDescent="0.25">
      <c r="C3185" s="7">
        <v>42640.333333333336</v>
      </c>
      <c r="D3185" s="8">
        <v>10443.6</v>
      </c>
      <c r="E3185" s="8">
        <v>10458.200000000001</v>
      </c>
      <c r="F3185" s="8">
        <v>10435.1</v>
      </c>
      <c r="G3185" s="8">
        <v>10458.200000000001</v>
      </c>
      <c r="H3185" s="8"/>
      <c r="I3185" s="8"/>
      <c r="J3185" s="8"/>
    </row>
    <row r="3186" spans="3:10" x14ac:dyDescent="0.25">
      <c r="C3186" s="5">
        <v>42640.375</v>
      </c>
      <c r="D3186" s="6">
        <v>10453.200000000001</v>
      </c>
      <c r="E3186" s="6">
        <v>10467.299999999999</v>
      </c>
      <c r="F3186" s="6">
        <v>10444.6</v>
      </c>
      <c r="G3186" s="6">
        <v>10459.6</v>
      </c>
      <c r="H3186" s="6"/>
      <c r="I3186" s="6"/>
      <c r="J3186" s="6"/>
    </row>
    <row r="3187" spans="3:10" x14ac:dyDescent="0.25">
      <c r="C3187" s="7">
        <v>42640.416666666664</v>
      </c>
      <c r="D3187" s="8">
        <v>10460.9</v>
      </c>
      <c r="E3187" s="8">
        <v>10464.200000000001</v>
      </c>
      <c r="F3187" s="8">
        <v>10392.6</v>
      </c>
      <c r="G3187" s="8">
        <v>10401.700000000001</v>
      </c>
      <c r="H3187" s="8"/>
      <c r="I3187" s="8"/>
      <c r="J3187" s="8"/>
    </row>
    <row r="3188" spans="3:10" x14ac:dyDescent="0.25">
      <c r="C3188" s="5">
        <v>42640.458333333336</v>
      </c>
      <c r="D3188" s="6">
        <v>10403.200000000001</v>
      </c>
      <c r="E3188" s="6">
        <v>10412.5</v>
      </c>
      <c r="F3188" s="6">
        <v>10349.200000000001</v>
      </c>
      <c r="G3188" s="6">
        <v>10352.200000000001</v>
      </c>
      <c r="H3188" s="6"/>
      <c r="I3188" s="6"/>
      <c r="J3188" s="6"/>
    </row>
    <row r="3189" spans="3:10" x14ac:dyDescent="0.25">
      <c r="C3189" s="7">
        <v>42640.5</v>
      </c>
      <c r="D3189" s="8">
        <v>10351.9</v>
      </c>
      <c r="E3189" s="8">
        <v>10354.700000000001</v>
      </c>
      <c r="F3189" s="8">
        <v>10273.299999999999</v>
      </c>
      <c r="G3189" s="8">
        <v>10301.4</v>
      </c>
      <c r="H3189" s="8"/>
      <c r="I3189" s="8"/>
      <c r="J3189" s="8"/>
    </row>
    <row r="3190" spans="3:10" x14ac:dyDescent="0.25">
      <c r="C3190" s="5">
        <v>42640.541666666664</v>
      </c>
      <c r="D3190" s="6">
        <v>10301.4</v>
      </c>
      <c r="E3190" s="6">
        <v>10313.200000000001</v>
      </c>
      <c r="F3190" s="6">
        <v>10289.4</v>
      </c>
      <c r="G3190" s="6">
        <v>10310.5</v>
      </c>
      <c r="H3190" s="6"/>
      <c r="I3190" s="6"/>
      <c r="J3190" s="6"/>
    </row>
    <row r="3191" spans="3:10" x14ac:dyDescent="0.25">
      <c r="C3191" s="7">
        <v>42640.583333333336</v>
      </c>
      <c r="D3191" s="8">
        <v>10310.299999999999</v>
      </c>
      <c r="E3191" s="8">
        <v>10317</v>
      </c>
      <c r="F3191" s="8">
        <v>10294.1</v>
      </c>
      <c r="G3191" s="8">
        <v>10309.700000000001</v>
      </c>
      <c r="H3191" s="8"/>
      <c r="I3191" s="8"/>
      <c r="J3191" s="8"/>
    </row>
    <row r="3192" spans="3:10" x14ac:dyDescent="0.25">
      <c r="C3192" s="5">
        <v>42640.625</v>
      </c>
      <c r="D3192" s="6">
        <v>10309.4</v>
      </c>
      <c r="E3192" s="6">
        <v>10316.299999999999</v>
      </c>
      <c r="F3192" s="6">
        <v>10287.200000000001</v>
      </c>
      <c r="G3192" s="6">
        <v>10294</v>
      </c>
      <c r="H3192" s="6"/>
      <c r="I3192" s="6"/>
      <c r="J3192" s="6"/>
    </row>
    <row r="3193" spans="3:10" x14ac:dyDescent="0.25">
      <c r="C3193" s="7">
        <v>42640.666666666664</v>
      </c>
      <c r="D3193" s="8">
        <v>10294.5</v>
      </c>
      <c r="E3193" s="8">
        <v>10342.799999999999</v>
      </c>
      <c r="F3193" s="8">
        <v>10264.5</v>
      </c>
      <c r="G3193" s="8">
        <v>10342.299999999999</v>
      </c>
      <c r="H3193" s="8"/>
      <c r="I3193" s="8"/>
      <c r="J3193" s="8"/>
    </row>
    <row r="3194" spans="3:10" x14ac:dyDescent="0.25">
      <c r="C3194" s="5">
        <v>42640.708333333336</v>
      </c>
      <c r="D3194" s="6">
        <v>10343</v>
      </c>
      <c r="E3194" s="6">
        <v>10365.6</v>
      </c>
      <c r="F3194" s="6">
        <v>10306.9</v>
      </c>
      <c r="G3194" s="6">
        <v>10312.799999999999</v>
      </c>
      <c r="H3194" s="6"/>
      <c r="I3194" s="6"/>
      <c r="J3194" s="6"/>
    </row>
    <row r="3195" spans="3:10" x14ac:dyDescent="0.25">
      <c r="C3195" s="7">
        <v>42640.75</v>
      </c>
      <c r="D3195" s="8">
        <v>10313.1</v>
      </c>
      <c r="E3195" s="8">
        <v>10368.1</v>
      </c>
      <c r="F3195" s="8">
        <v>10312.799999999999</v>
      </c>
      <c r="G3195" s="8">
        <v>10360.9</v>
      </c>
      <c r="H3195" s="8"/>
      <c r="I3195" s="8"/>
      <c r="J3195" s="8"/>
    </row>
    <row r="3196" spans="3:10" x14ac:dyDescent="0.25">
      <c r="C3196" s="5">
        <v>42640.791666666664</v>
      </c>
      <c r="D3196" s="6">
        <v>10361.4</v>
      </c>
      <c r="E3196" s="6">
        <v>10394.4</v>
      </c>
      <c r="F3196" s="6">
        <v>10357.4</v>
      </c>
      <c r="G3196" s="6">
        <v>10392.1</v>
      </c>
      <c r="H3196" s="6"/>
      <c r="I3196" s="6"/>
      <c r="J3196" s="6"/>
    </row>
    <row r="3197" spans="3:10" x14ac:dyDescent="0.25">
      <c r="C3197" s="7">
        <v>42640.833333333336</v>
      </c>
      <c r="D3197" s="8">
        <v>10392.299999999999</v>
      </c>
      <c r="E3197" s="8">
        <v>10406.299999999999</v>
      </c>
      <c r="F3197" s="8">
        <v>10387.1</v>
      </c>
      <c r="G3197" s="8">
        <v>10395.1</v>
      </c>
      <c r="H3197" s="8"/>
      <c r="I3197" s="8"/>
      <c r="J3197" s="8"/>
    </row>
    <row r="3198" spans="3:10" x14ac:dyDescent="0.25">
      <c r="C3198" s="5">
        <v>42640.875</v>
      </c>
      <c r="D3198" s="6">
        <v>10394.799999999999</v>
      </c>
      <c r="E3198" s="6">
        <v>10398.799999999999</v>
      </c>
      <c r="F3198" s="6">
        <v>10387.799999999999</v>
      </c>
      <c r="G3198" s="6">
        <v>10393.6</v>
      </c>
      <c r="H3198" s="6"/>
      <c r="I3198" s="6"/>
      <c r="J3198" s="6"/>
    </row>
    <row r="3199" spans="3:10" x14ac:dyDescent="0.25">
      <c r="C3199" s="7">
        <v>42640.916666666664</v>
      </c>
      <c r="D3199" s="8">
        <v>10393.1</v>
      </c>
      <c r="E3199" s="8">
        <v>10401.6</v>
      </c>
      <c r="F3199" s="8">
        <v>10384.1</v>
      </c>
      <c r="G3199" s="8">
        <v>10398.299999999999</v>
      </c>
      <c r="H3199" s="8"/>
      <c r="I3199" s="8"/>
      <c r="J3199" s="8"/>
    </row>
    <row r="3200" spans="3:10" x14ac:dyDescent="0.25">
      <c r="C3200" s="5">
        <v>42640.958333333336</v>
      </c>
      <c r="D3200" s="6">
        <v>10399.5</v>
      </c>
      <c r="E3200" s="6">
        <v>10403.200000000001</v>
      </c>
      <c r="F3200" s="6">
        <v>10394.1</v>
      </c>
      <c r="G3200" s="6">
        <v>10394.1</v>
      </c>
      <c r="H3200" s="6"/>
      <c r="I3200" s="6"/>
      <c r="J3200" s="6"/>
    </row>
    <row r="3201" spans="3:10" x14ac:dyDescent="0.25">
      <c r="C3201" s="7">
        <v>42641</v>
      </c>
      <c r="D3201" s="8">
        <v>10392.9</v>
      </c>
      <c r="E3201" s="8">
        <v>10394.1</v>
      </c>
      <c r="F3201" s="8">
        <v>10392.9</v>
      </c>
      <c r="G3201" s="8">
        <v>10392.9</v>
      </c>
      <c r="H3201" s="8"/>
      <c r="I3201" s="8"/>
      <c r="J3201" s="8"/>
    </row>
    <row r="3202" spans="3:10" x14ac:dyDescent="0.25">
      <c r="C3202" s="5">
        <v>42641.041666666664</v>
      </c>
      <c r="D3202" s="6">
        <v>10393.5</v>
      </c>
      <c r="E3202" s="6">
        <v>10400.700000000001</v>
      </c>
      <c r="F3202" s="6">
        <v>10388.5</v>
      </c>
      <c r="G3202" s="6">
        <v>10398.299999999999</v>
      </c>
      <c r="H3202" s="6"/>
      <c r="I3202" s="6"/>
      <c r="J3202" s="6"/>
    </row>
    <row r="3203" spans="3:10" x14ac:dyDescent="0.25">
      <c r="C3203" s="7">
        <v>42641.083333333336</v>
      </c>
      <c r="D3203" s="8">
        <v>10399.5</v>
      </c>
      <c r="E3203" s="8">
        <v>10399.5</v>
      </c>
      <c r="F3203" s="8">
        <v>10377.9</v>
      </c>
      <c r="G3203" s="8">
        <v>10381.299999999999</v>
      </c>
      <c r="H3203" s="8"/>
      <c r="I3203" s="8"/>
      <c r="J3203" s="8"/>
    </row>
    <row r="3204" spans="3:10" x14ac:dyDescent="0.25">
      <c r="C3204" s="5">
        <v>42641.125</v>
      </c>
      <c r="D3204" s="6">
        <v>10380</v>
      </c>
      <c r="E3204" s="6">
        <v>10384.5</v>
      </c>
      <c r="F3204" s="6">
        <v>10378.4</v>
      </c>
      <c r="G3204" s="6">
        <v>10380.1</v>
      </c>
      <c r="H3204" s="6"/>
      <c r="I3204" s="6"/>
      <c r="J3204" s="6"/>
    </row>
    <row r="3205" spans="3:10" x14ac:dyDescent="0.25">
      <c r="C3205" s="7">
        <v>42641.166666666664</v>
      </c>
      <c r="D3205" s="8">
        <v>10380.1</v>
      </c>
      <c r="E3205" s="8">
        <v>10382.1</v>
      </c>
      <c r="F3205" s="8">
        <v>10358.200000000001</v>
      </c>
      <c r="G3205" s="8">
        <v>10368.1</v>
      </c>
      <c r="H3205" s="8"/>
      <c r="I3205" s="8"/>
      <c r="J3205" s="8"/>
    </row>
    <row r="3206" spans="3:10" x14ac:dyDescent="0.25">
      <c r="C3206" s="5">
        <v>42641.208333333336</v>
      </c>
      <c r="D3206" s="6">
        <v>10368.200000000001</v>
      </c>
      <c r="E3206" s="6">
        <v>10377.6</v>
      </c>
      <c r="F3206" s="6">
        <v>10365</v>
      </c>
      <c r="G3206" s="6">
        <v>10368.5</v>
      </c>
      <c r="H3206" s="6"/>
      <c r="I3206" s="6"/>
      <c r="J3206" s="6"/>
    </row>
    <row r="3207" spans="3:10" x14ac:dyDescent="0.25">
      <c r="C3207" s="7">
        <v>42641.25</v>
      </c>
      <c r="D3207" s="8">
        <v>10367.299999999999</v>
      </c>
      <c r="E3207" s="8">
        <v>10368.5</v>
      </c>
      <c r="F3207" s="8">
        <v>10362.4</v>
      </c>
      <c r="G3207" s="8">
        <v>10366</v>
      </c>
      <c r="H3207" s="8"/>
      <c r="I3207" s="8"/>
      <c r="J3207" s="8"/>
    </row>
    <row r="3208" spans="3:10" x14ac:dyDescent="0.25">
      <c r="C3208" s="5">
        <v>42641.291666666664</v>
      </c>
      <c r="D3208" s="6">
        <v>10364.799999999999</v>
      </c>
      <c r="E3208" s="6">
        <v>10380</v>
      </c>
      <c r="F3208" s="6">
        <v>10364.799999999999</v>
      </c>
      <c r="G3208" s="6">
        <v>10377.799999999999</v>
      </c>
      <c r="H3208" s="6"/>
      <c r="I3208" s="6"/>
      <c r="J3208" s="6"/>
    </row>
    <row r="3209" spans="3:10" x14ac:dyDescent="0.25">
      <c r="C3209" s="7">
        <v>42641.333333333336</v>
      </c>
      <c r="D3209" s="8">
        <v>10376.799999999999</v>
      </c>
      <c r="E3209" s="8">
        <v>10389.9</v>
      </c>
      <c r="F3209" s="8">
        <v>10374</v>
      </c>
      <c r="G3209" s="8">
        <v>10389.9</v>
      </c>
      <c r="H3209" s="8"/>
      <c r="I3209" s="8"/>
      <c r="J3209" s="8"/>
    </row>
    <row r="3210" spans="3:10" x14ac:dyDescent="0.25">
      <c r="C3210" s="5">
        <v>42641.375</v>
      </c>
      <c r="D3210" s="6">
        <v>10391.4</v>
      </c>
      <c r="E3210" s="6">
        <v>10397.799999999999</v>
      </c>
      <c r="F3210" s="6">
        <v>10371.4</v>
      </c>
      <c r="G3210" s="6">
        <v>10395.700000000001</v>
      </c>
      <c r="H3210" s="6"/>
      <c r="I3210" s="6"/>
      <c r="J3210" s="6"/>
    </row>
    <row r="3211" spans="3:10" x14ac:dyDescent="0.25">
      <c r="C3211" s="7">
        <v>42641.416666666664</v>
      </c>
      <c r="D3211" s="8">
        <v>10395</v>
      </c>
      <c r="E3211" s="8">
        <v>10493.4</v>
      </c>
      <c r="F3211" s="8">
        <v>10392.200000000001</v>
      </c>
      <c r="G3211" s="8">
        <v>10487.9</v>
      </c>
      <c r="H3211" s="8"/>
      <c r="I3211" s="8"/>
      <c r="J3211" s="8"/>
    </row>
    <row r="3212" spans="3:10" x14ac:dyDescent="0.25">
      <c r="C3212" s="5">
        <v>42641.458333333336</v>
      </c>
      <c r="D3212" s="6">
        <v>10487.4</v>
      </c>
      <c r="E3212" s="6">
        <v>10519.2</v>
      </c>
      <c r="F3212" s="6">
        <v>10469.799999999999</v>
      </c>
      <c r="G3212" s="6">
        <v>10483.9</v>
      </c>
      <c r="H3212" s="6"/>
      <c r="I3212" s="6"/>
      <c r="J3212" s="6"/>
    </row>
    <row r="3213" spans="3:10" x14ac:dyDescent="0.25">
      <c r="C3213" s="7">
        <v>42641.5</v>
      </c>
      <c r="D3213" s="8">
        <v>10484.4</v>
      </c>
      <c r="E3213" s="8">
        <v>10496</v>
      </c>
      <c r="F3213" s="8">
        <v>10431.1</v>
      </c>
      <c r="G3213" s="8">
        <v>10456.299999999999</v>
      </c>
      <c r="H3213" s="8"/>
      <c r="I3213" s="8"/>
      <c r="J3213" s="8"/>
    </row>
    <row r="3214" spans="3:10" x14ac:dyDescent="0.25">
      <c r="C3214" s="5">
        <v>42641.541666666664</v>
      </c>
      <c r="D3214" s="6">
        <v>10456.5</v>
      </c>
      <c r="E3214" s="6">
        <v>10475.799999999999</v>
      </c>
      <c r="F3214" s="6">
        <v>10433.4</v>
      </c>
      <c r="G3214" s="6">
        <v>10463.799999999999</v>
      </c>
      <c r="H3214" s="6"/>
      <c r="I3214" s="6"/>
      <c r="J3214" s="6"/>
    </row>
    <row r="3215" spans="3:10" x14ac:dyDescent="0.25">
      <c r="C3215" s="7">
        <v>42641.583333333336</v>
      </c>
      <c r="D3215" s="8">
        <v>10464.1</v>
      </c>
      <c r="E3215" s="8">
        <v>10490.1</v>
      </c>
      <c r="F3215" s="8">
        <v>10458.700000000001</v>
      </c>
      <c r="G3215" s="8">
        <v>10479.200000000001</v>
      </c>
      <c r="H3215" s="8"/>
      <c r="I3215" s="8"/>
      <c r="J3215" s="8"/>
    </row>
    <row r="3216" spans="3:10" x14ac:dyDescent="0.25">
      <c r="C3216" s="5">
        <v>42641.625</v>
      </c>
      <c r="D3216" s="6">
        <v>10479.200000000001</v>
      </c>
      <c r="E3216" s="6">
        <v>10482.9</v>
      </c>
      <c r="F3216" s="6">
        <v>10458.200000000001</v>
      </c>
      <c r="G3216" s="6">
        <v>10463.9</v>
      </c>
      <c r="H3216" s="6"/>
      <c r="I3216" s="6"/>
      <c r="J3216" s="6"/>
    </row>
    <row r="3217" spans="3:10" x14ac:dyDescent="0.25">
      <c r="C3217" s="7">
        <v>42641.666666666664</v>
      </c>
      <c r="D3217" s="8">
        <v>10463.4</v>
      </c>
      <c r="E3217" s="8">
        <v>10493.7</v>
      </c>
      <c r="F3217" s="8">
        <v>10463.4</v>
      </c>
      <c r="G3217" s="8">
        <v>10479.799999999999</v>
      </c>
      <c r="H3217" s="8"/>
      <c r="I3217" s="8"/>
      <c r="J3217" s="8"/>
    </row>
    <row r="3218" spans="3:10" x14ac:dyDescent="0.25">
      <c r="C3218" s="5">
        <v>42641.708333333336</v>
      </c>
      <c r="D3218" s="6">
        <v>10480</v>
      </c>
      <c r="E3218" s="6">
        <v>10490.5</v>
      </c>
      <c r="F3218" s="6">
        <v>10431.799999999999</v>
      </c>
      <c r="G3218" s="6">
        <v>10445.1</v>
      </c>
      <c r="H3218" s="6"/>
      <c r="I3218" s="6"/>
      <c r="J3218" s="6"/>
    </row>
    <row r="3219" spans="3:10" x14ac:dyDescent="0.25">
      <c r="C3219" s="7">
        <v>42641.75</v>
      </c>
      <c r="D3219" s="8">
        <v>10444.799999999999</v>
      </c>
      <c r="E3219" s="8">
        <v>10460.9</v>
      </c>
      <c r="F3219" s="8">
        <v>10418.1</v>
      </c>
      <c r="G3219" s="8">
        <v>10455.4</v>
      </c>
      <c r="H3219" s="8"/>
      <c r="I3219" s="8"/>
      <c r="J3219" s="8"/>
    </row>
    <row r="3220" spans="3:10" x14ac:dyDescent="0.25">
      <c r="C3220" s="5">
        <v>42641.791666666664</v>
      </c>
      <c r="D3220" s="6">
        <v>10455.6</v>
      </c>
      <c r="E3220" s="6">
        <v>10465</v>
      </c>
      <c r="F3220" s="6">
        <v>10448.4</v>
      </c>
      <c r="G3220" s="6">
        <v>10454.799999999999</v>
      </c>
      <c r="H3220" s="6"/>
      <c r="I3220" s="6"/>
      <c r="J3220" s="6"/>
    </row>
    <row r="3221" spans="3:10" x14ac:dyDescent="0.25">
      <c r="C3221" s="7">
        <v>42641.833333333336</v>
      </c>
      <c r="D3221" s="8">
        <v>10454.299999999999</v>
      </c>
      <c r="E3221" s="8">
        <v>10471.1</v>
      </c>
      <c r="F3221" s="8">
        <v>10447.1</v>
      </c>
      <c r="G3221" s="8">
        <v>10465.6</v>
      </c>
      <c r="H3221" s="8"/>
      <c r="I3221" s="8"/>
      <c r="J3221" s="8"/>
    </row>
    <row r="3222" spans="3:10" x14ac:dyDescent="0.25">
      <c r="C3222" s="5">
        <v>42641.875</v>
      </c>
      <c r="D3222" s="6">
        <v>10465.1</v>
      </c>
      <c r="E3222" s="6">
        <v>10523.9</v>
      </c>
      <c r="F3222" s="6">
        <v>10460.6</v>
      </c>
      <c r="G3222" s="6">
        <v>10511.7</v>
      </c>
      <c r="H3222" s="6"/>
      <c r="I3222" s="6"/>
      <c r="J3222" s="6"/>
    </row>
    <row r="3223" spans="3:10" x14ac:dyDescent="0.25">
      <c r="C3223" s="7">
        <v>42641.916666666664</v>
      </c>
      <c r="D3223" s="8">
        <v>10511.4</v>
      </c>
      <c r="E3223" s="8">
        <v>10517.7</v>
      </c>
      <c r="F3223" s="8">
        <v>10502.1</v>
      </c>
      <c r="G3223" s="8">
        <v>10514.7</v>
      </c>
      <c r="H3223" s="8"/>
      <c r="I3223" s="8"/>
      <c r="J3223" s="8"/>
    </row>
    <row r="3224" spans="3:10" x14ac:dyDescent="0.25">
      <c r="C3224" s="5">
        <v>42641.958333333336</v>
      </c>
      <c r="D3224" s="6">
        <v>10512.9</v>
      </c>
      <c r="E3224" s="6">
        <v>10514.7</v>
      </c>
      <c r="F3224" s="6">
        <v>10504.4</v>
      </c>
      <c r="G3224" s="6">
        <v>10506.8</v>
      </c>
      <c r="H3224" s="6"/>
      <c r="I3224" s="6"/>
      <c r="J3224" s="6"/>
    </row>
    <row r="3225" spans="3:10" x14ac:dyDescent="0.25">
      <c r="C3225" s="7">
        <v>42642.041666666664</v>
      </c>
      <c r="D3225" s="8">
        <v>10505.6</v>
      </c>
      <c r="E3225" s="8">
        <v>10506.8</v>
      </c>
      <c r="F3225" s="8">
        <v>10499.6</v>
      </c>
      <c r="G3225" s="8">
        <v>10504.6</v>
      </c>
      <c r="H3225" s="8"/>
      <c r="I3225" s="8"/>
      <c r="J3225" s="8"/>
    </row>
    <row r="3226" spans="3:10" x14ac:dyDescent="0.25">
      <c r="C3226" s="5">
        <v>42642.083333333336</v>
      </c>
      <c r="D3226" s="6">
        <v>10503.4</v>
      </c>
      <c r="E3226" s="6">
        <v>10517.7</v>
      </c>
      <c r="F3226" s="6">
        <v>10503.4</v>
      </c>
      <c r="G3226" s="6">
        <v>10513.9</v>
      </c>
      <c r="H3226" s="6"/>
      <c r="I3226" s="6"/>
      <c r="J3226" s="6"/>
    </row>
    <row r="3227" spans="3:10" x14ac:dyDescent="0.25">
      <c r="C3227" s="7">
        <v>42642.125</v>
      </c>
      <c r="D3227" s="8">
        <v>10515.1</v>
      </c>
      <c r="E3227" s="8">
        <v>10529.6</v>
      </c>
      <c r="F3227" s="8">
        <v>10510.2</v>
      </c>
      <c r="G3227" s="8">
        <v>10528.4</v>
      </c>
      <c r="H3227" s="8"/>
      <c r="I3227" s="8"/>
      <c r="J3227" s="8"/>
    </row>
    <row r="3228" spans="3:10" x14ac:dyDescent="0.25">
      <c r="C3228" s="5">
        <v>42642.166666666664</v>
      </c>
      <c r="D3228" s="6">
        <v>10527.2</v>
      </c>
      <c r="E3228" s="6">
        <v>10534.1</v>
      </c>
      <c r="F3228" s="6">
        <v>10525.8</v>
      </c>
      <c r="G3228" s="6">
        <v>10531.7</v>
      </c>
      <c r="H3228" s="6"/>
      <c r="I3228" s="6"/>
      <c r="J3228" s="6"/>
    </row>
    <row r="3229" spans="3:10" x14ac:dyDescent="0.25">
      <c r="C3229" s="7">
        <v>42642.208333333336</v>
      </c>
      <c r="D3229" s="8">
        <v>10531.8</v>
      </c>
      <c r="E3229" s="8">
        <v>10536.2</v>
      </c>
      <c r="F3229" s="8">
        <v>10529.1</v>
      </c>
      <c r="G3229" s="8">
        <v>10530.3</v>
      </c>
      <c r="H3229" s="8"/>
      <c r="I3229" s="8"/>
      <c r="J3229" s="8"/>
    </row>
    <row r="3230" spans="3:10" x14ac:dyDescent="0.25">
      <c r="C3230" s="5">
        <v>42642.25</v>
      </c>
      <c r="D3230" s="6">
        <v>10530.3</v>
      </c>
      <c r="E3230" s="6">
        <v>10533</v>
      </c>
      <c r="F3230" s="6">
        <v>10527.9</v>
      </c>
      <c r="G3230" s="6">
        <v>10533</v>
      </c>
      <c r="H3230" s="6"/>
      <c r="I3230" s="6"/>
      <c r="J3230" s="6"/>
    </row>
    <row r="3231" spans="3:10" x14ac:dyDescent="0.25">
      <c r="C3231" s="7">
        <v>42642.291666666664</v>
      </c>
      <c r="D3231" s="8">
        <v>10534</v>
      </c>
      <c r="E3231" s="8">
        <v>10536</v>
      </c>
      <c r="F3231" s="8">
        <v>10528.4</v>
      </c>
      <c r="G3231" s="8">
        <v>10529.8</v>
      </c>
      <c r="H3231" s="8"/>
      <c r="I3231" s="8"/>
      <c r="J3231" s="8"/>
    </row>
    <row r="3232" spans="3:10" x14ac:dyDescent="0.25">
      <c r="C3232" s="5">
        <v>42642.333333333336</v>
      </c>
      <c r="D3232" s="6">
        <v>10529.8</v>
      </c>
      <c r="E3232" s="6">
        <v>10540.9</v>
      </c>
      <c r="F3232" s="6">
        <v>10528.6</v>
      </c>
      <c r="G3232" s="6">
        <v>10539.6</v>
      </c>
      <c r="H3232" s="6"/>
      <c r="I3232" s="6"/>
      <c r="J3232" s="6"/>
    </row>
    <row r="3233" spans="3:10" x14ac:dyDescent="0.25">
      <c r="C3233" s="7">
        <v>42642.375</v>
      </c>
      <c r="D3233" s="8">
        <v>10525.6</v>
      </c>
      <c r="E3233" s="8">
        <v>10561</v>
      </c>
      <c r="F3233" s="8">
        <v>10525.6</v>
      </c>
      <c r="G3233" s="8">
        <v>10541</v>
      </c>
      <c r="H3233" s="8"/>
      <c r="I3233" s="8"/>
      <c r="J3233" s="8"/>
    </row>
    <row r="3234" spans="3:10" x14ac:dyDescent="0.25">
      <c r="C3234" s="5">
        <v>42642.416666666664</v>
      </c>
      <c r="D3234" s="6">
        <v>10541.5</v>
      </c>
      <c r="E3234" s="6">
        <v>10576.9</v>
      </c>
      <c r="F3234" s="6">
        <v>10521</v>
      </c>
      <c r="G3234" s="6">
        <v>10556.8</v>
      </c>
      <c r="H3234" s="6"/>
      <c r="I3234" s="6"/>
      <c r="J3234" s="6"/>
    </row>
    <row r="3235" spans="3:10" x14ac:dyDescent="0.25">
      <c r="C3235" s="7">
        <v>42642.458333333336</v>
      </c>
      <c r="D3235" s="8">
        <v>10557.3</v>
      </c>
      <c r="E3235" s="8">
        <v>10572.7</v>
      </c>
      <c r="F3235" s="8">
        <v>10518</v>
      </c>
      <c r="G3235" s="8">
        <v>10540</v>
      </c>
      <c r="H3235" s="8"/>
      <c r="I3235" s="8"/>
      <c r="J3235" s="8"/>
    </row>
    <row r="3236" spans="3:10" x14ac:dyDescent="0.25">
      <c r="C3236" s="5">
        <v>42642.5</v>
      </c>
      <c r="D3236" s="6">
        <v>10539.3</v>
      </c>
      <c r="E3236" s="6">
        <v>10543.3</v>
      </c>
      <c r="F3236" s="6">
        <v>10496.5</v>
      </c>
      <c r="G3236" s="6">
        <v>10519</v>
      </c>
      <c r="H3236" s="6"/>
      <c r="I3236" s="6"/>
      <c r="J3236" s="6"/>
    </row>
    <row r="3237" spans="3:10" x14ac:dyDescent="0.25">
      <c r="C3237" s="7">
        <v>42642.541666666664</v>
      </c>
      <c r="D3237" s="8">
        <v>10519.8</v>
      </c>
      <c r="E3237" s="8">
        <v>10521.3</v>
      </c>
      <c r="F3237" s="8">
        <v>10494.3</v>
      </c>
      <c r="G3237" s="8">
        <v>10508.7</v>
      </c>
      <c r="H3237" s="8"/>
      <c r="I3237" s="8"/>
      <c r="J3237" s="8"/>
    </row>
    <row r="3238" spans="3:10" x14ac:dyDescent="0.25">
      <c r="C3238" s="5">
        <v>42642.583333333336</v>
      </c>
      <c r="D3238" s="6">
        <v>10509.2</v>
      </c>
      <c r="E3238" s="6">
        <v>10539.4</v>
      </c>
      <c r="F3238" s="6">
        <v>10509.2</v>
      </c>
      <c r="G3238" s="6">
        <v>10528.6</v>
      </c>
      <c r="H3238" s="6"/>
      <c r="I3238" s="6"/>
      <c r="J3238" s="6"/>
    </row>
    <row r="3239" spans="3:10" x14ac:dyDescent="0.25">
      <c r="C3239" s="7">
        <v>42642.625</v>
      </c>
      <c r="D3239" s="8">
        <v>10528.8</v>
      </c>
      <c r="E3239" s="8">
        <v>10532.5</v>
      </c>
      <c r="F3239" s="8">
        <v>10473.4</v>
      </c>
      <c r="G3239" s="8">
        <v>10483.9</v>
      </c>
      <c r="H3239" s="8"/>
      <c r="I3239" s="8"/>
      <c r="J3239" s="8"/>
    </row>
    <row r="3240" spans="3:10" x14ac:dyDescent="0.25">
      <c r="C3240" s="5">
        <v>42642.666666666664</v>
      </c>
      <c r="D3240" s="6">
        <v>10484.4</v>
      </c>
      <c r="E3240" s="6">
        <v>10502.1</v>
      </c>
      <c r="F3240" s="6">
        <v>10475.6</v>
      </c>
      <c r="G3240" s="6">
        <v>10494.1</v>
      </c>
      <c r="H3240" s="6"/>
      <c r="I3240" s="6"/>
      <c r="J3240" s="6"/>
    </row>
    <row r="3241" spans="3:10" x14ac:dyDescent="0.25">
      <c r="C3241" s="7">
        <v>42642.708333333336</v>
      </c>
      <c r="D3241" s="8">
        <v>10494.1</v>
      </c>
      <c r="E3241" s="8">
        <v>10513</v>
      </c>
      <c r="F3241" s="8">
        <v>10404.9</v>
      </c>
      <c r="G3241" s="8">
        <v>10411.4</v>
      </c>
      <c r="H3241" s="8"/>
      <c r="I3241" s="8"/>
      <c r="J3241" s="8"/>
    </row>
    <row r="3242" spans="3:10" x14ac:dyDescent="0.25">
      <c r="C3242" s="5">
        <v>42642.75</v>
      </c>
      <c r="D3242" s="6">
        <v>10411.9</v>
      </c>
      <c r="E3242" s="6">
        <v>10415.5</v>
      </c>
      <c r="F3242" s="6">
        <v>10368.5</v>
      </c>
      <c r="G3242" s="6">
        <v>10403.5</v>
      </c>
      <c r="H3242" s="6"/>
      <c r="I3242" s="6"/>
      <c r="J3242" s="6"/>
    </row>
    <row r="3243" spans="3:10" x14ac:dyDescent="0.25">
      <c r="C3243" s="7">
        <v>42642.791666666664</v>
      </c>
      <c r="D3243" s="8">
        <v>10403.700000000001</v>
      </c>
      <c r="E3243" s="8">
        <v>10424.700000000001</v>
      </c>
      <c r="F3243" s="8">
        <v>10317</v>
      </c>
      <c r="G3243" s="8">
        <v>10330.4</v>
      </c>
      <c r="H3243" s="8"/>
      <c r="I3243" s="8"/>
      <c r="J3243" s="8"/>
    </row>
    <row r="3244" spans="3:10" x14ac:dyDescent="0.25">
      <c r="C3244" s="5">
        <v>42642.833333333336</v>
      </c>
      <c r="D3244" s="6">
        <v>10330.200000000001</v>
      </c>
      <c r="E3244" s="6">
        <v>10331.4</v>
      </c>
      <c r="F3244" s="6">
        <v>10256.1</v>
      </c>
      <c r="G3244" s="6">
        <v>10274.299999999999</v>
      </c>
      <c r="H3244" s="6"/>
      <c r="I3244" s="6"/>
      <c r="J3244" s="6"/>
    </row>
    <row r="3245" spans="3:10" x14ac:dyDescent="0.25">
      <c r="C3245" s="7">
        <v>42642.875</v>
      </c>
      <c r="D3245" s="8">
        <v>10273.299999999999</v>
      </c>
      <c r="E3245" s="8">
        <v>10328.1</v>
      </c>
      <c r="F3245" s="8">
        <v>10266.799999999999</v>
      </c>
      <c r="G3245" s="8">
        <v>10300.9</v>
      </c>
      <c r="H3245" s="8"/>
      <c r="I3245" s="8"/>
      <c r="J3245" s="8"/>
    </row>
    <row r="3246" spans="3:10" x14ac:dyDescent="0.25">
      <c r="C3246" s="5">
        <v>42642.916666666664</v>
      </c>
      <c r="D3246" s="6">
        <v>10299.9</v>
      </c>
      <c r="E3246" s="6">
        <v>10322.4</v>
      </c>
      <c r="F3246" s="6">
        <v>10283.799999999999</v>
      </c>
      <c r="G3246" s="6">
        <v>10286.299999999999</v>
      </c>
      <c r="H3246" s="6"/>
      <c r="I3246" s="6"/>
      <c r="J3246" s="6"/>
    </row>
    <row r="3247" spans="3:10" x14ac:dyDescent="0.25">
      <c r="C3247" s="7">
        <v>42642.958333333336</v>
      </c>
      <c r="D3247" s="8">
        <v>10289.700000000001</v>
      </c>
      <c r="E3247" s="8">
        <v>10310.700000000001</v>
      </c>
      <c r="F3247" s="8">
        <v>10288.5</v>
      </c>
      <c r="G3247" s="8">
        <v>10302.700000000001</v>
      </c>
      <c r="H3247" s="8"/>
      <c r="I3247" s="8"/>
      <c r="J3247" s="8"/>
    </row>
    <row r="3248" spans="3:10" x14ac:dyDescent="0.25">
      <c r="C3248" s="5">
        <v>42643</v>
      </c>
      <c r="D3248" s="6">
        <v>10293.6</v>
      </c>
      <c r="E3248" s="6">
        <v>10302.700000000001</v>
      </c>
      <c r="F3248" s="6">
        <v>10293.6</v>
      </c>
      <c r="G3248" s="6">
        <v>10293.6</v>
      </c>
      <c r="H3248" s="6"/>
      <c r="I3248" s="6"/>
      <c r="J3248" s="6"/>
    </row>
    <row r="3249" spans="3:10" x14ac:dyDescent="0.25">
      <c r="C3249" s="7">
        <v>42643.041666666664</v>
      </c>
      <c r="D3249" s="8">
        <v>10292.4</v>
      </c>
      <c r="E3249" s="8">
        <v>10295.299999999999</v>
      </c>
      <c r="F3249" s="8">
        <v>10285.200000000001</v>
      </c>
      <c r="G3249" s="8">
        <v>10291.4</v>
      </c>
      <c r="H3249" s="8"/>
      <c r="I3249" s="8"/>
      <c r="J3249" s="8"/>
    </row>
    <row r="3250" spans="3:10" x14ac:dyDescent="0.25">
      <c r="C3250" s="5">
        <v>42643.083333333336</v>
      </c>
      <c r="D3250" s="6">
        <v>10292.6</v>
      </c>
      <c r="E3250" s="6">
        <v>10293.4</v>
      </c>
      <c r="F3250" s="6">
        <v>10275.4</v>
      </c>
      <c r="G3250" s="6">
        <v>10292.200000000001</v>
      </c>
      <c r="H3250" s="6"/>
      <c r="I3250" s="6"/>
      <c r="J3250" s="6"/>
    </row>
    <row r="3251" spans="3:10" x14ac:dyDescent="0.25">
      <c r="C3251" s="7">
        <v>42643.125</v>
      </c>
      <c r="D3251" s="8">
        <v>10291</v>
      </c>
      <c r="E3251" s="8">
        <v>10291</v>
      </c>
      <c r="F3251" s="8">
        <v>10267.200000000001</v>
      </c>
      <c r="G3251" s="8">
        <v>10268.6</v>
      </c>
      <c r="H3251" s="8"/>
      <c r="I3251" s="8"/>
      <c r="J3251" s="8"/>
    </row>
    <row r="3252" spans="3:10" x14ac:dyDescent="0.25">
      <c r="C3252" s="5">
        <v>42643.166666666664</v>
      </c>
      <c r="D3252" s="6">
        <v>10268.799999999999</v>
      </c>
      <c r="E3252" s="6">
        <v>10274.6</v>
      </c>
      <c r="F3252" s="6">
        <v>10262.799999999999</v>
      </c>
      <c r="G3252" s="6">
        <v>10274.6</v>
      </c>
      <c r="H3252" s="6"/>
      <c r="I3252" s="6"/>
      <c r="J3252" s="6"/>
    </row>
    <row r="3253" spans="3:10" x14ac:dyDescent="0.25">
      <c r="C3253" s="7">
        <v>42643.208333333336</v>
      </c>
      <c r="D3253" s="8">
        <v>10273.4</v>
      </c>
      <c r="E3253" s="8">
        <v>10286.700000000001</v>
      </c>
      <c r="F3253" s="8">
        <v>10272.1</v>
      </c>
      <c r="G3253" s="8">
        <v>10281.200000000001</v>
      </c>
      <c r="H3253" s="8"/>
      <c r="I3253" s="8"/>
      <c r="J3253" s="8"/>
    </row>
    <row r="3254" spans="3:10" x14ac:dyDescent="0.25">
      <c r="C3254" s="5">
        <v>42643.25</v>
      </c>
      <c r="D3254" s="6">
        <v>10282.4</v>
      </c>
      <c r="E3254" s="6">
        <v>10288.200000000001</v>
      </c>
      <c r="F3254" s="6">
        <v>10276.9</v>
      </c>
      <c r="G3254" s="6">
        <v>10280.299999999999</v>
      </c>
      <c r="H3254" s="6"/>
      <c r="I3254" s="6"/>
      <c r="J3254" s="6"/>
    </row>
    <row r="3255" spans="3:10" x14ac:dyDescent="0.25">
      <c r="C3255" s="7">
        <v>42643.291666666664</v>
      </c>
      <c r="D3255" s="8">
        <v>10281.5</v>
      </c>
      <c r="E3255" s="8">
        <v>10281.5</v>
      </c>
      <c r="F3255" s="8">
        <v>10275.200000000001</v>
      </c>
      <c r="G3255" s="8">
        <v>10275.6</v>
      </c>
      <c r="H3255" s="8"/>
      <c r="I3255" s="8"/>
      <c r="J3255" s="8"/>
    </row>
    <row r="3256" spans="3:10" x14ac:dyDescent="0.25">
      <c r="C3256" s="5">
        <v>42643.333333333336</v>
      </c>
      <c r="D3256" s="6">
        <v>10276.799999999999</v>
      </c>
      <c r="E3256" s="6">
        <v>10281.200000000001</v>
      </c>
      <c r="F3256" s="6">
        <v>10253.4</v>
      </c>
      <c r="G3256" s="6">
        <v>10258.1</v>
      </c>
      <c r="H3256" s="6"/>
      <c r="I3256" s="6"/>
      <c r="J3256" s="6"/>
    </row>
    <row r="3257" spans="3:10" x14ac:dyDescent="0.25">
      <c r="C3257" s="7">
        <v>42643.375</v>
      </c>
      <c r="D3257" s="8">
        <v>10248.4</v>
      </c>
      <c r="E3257" s="8">
        <v>10280.299999999999</v>
      </c>
      <c r="F3257" s="8">
        <v>10231</v>
      </c>
      <c r="G3257" s="8">
        <v>10271.700000000001</v>
      </c>
      <c r="H3257" s="8"/>
      <c r="I3257" s="8"/>
      <c r="J3257" s="8"/>
    </row>
    <row r="3258" spans="3:10" x14ac:dyDescent="0.25">
      <c r="C3258" s="5">
        <v>42643.416666666664</v>
      </c>
      <c r="D3258" s="6">
        <v>10275.799999999999</v>
      </c>
      <c r="E3258" s="6">
        <v>10275.799999999999</v>
      </c>
      <c r="F3258" s="6">
        <v>10184</v>
      </c>
      <c r="G3258" s="6">
        <v>10238</v>
      </c>
      <c r="H3258" s="6"/>
      <c r="I3258" s="6"/>
      <c r="J3258" s="6"/>
    </row>
    <row r="3259" spans="3:10" x14ac:dyDescent="0.25">
      <c r="C3259" s="7">
        <v>42643.458333333336</v>
      </c>
      <c r="D3259" s="8">
        <v>10237</v>
      </c>
      <c r="E3259" s="8">
        <v>10289.6</v>
      </c>
      <c r="F3259" s="8">
        <v>10220.9</v>
      </c>
      <c r="G3259" s="8">
        <v>10269.6</v>
      </c>
      <c r="H3259" s="8"/>
      <c r="I3259" s="8"/>
      <c r="J3259" s="8"/>
    </row>
    <row r="3260" spans="3:10" x14ac:dyDescent="0.25">
      <c r="C3260" s="5">
        <v>42643.5</v>
      </c>
      <c r="D3260" s="6">
        <v>10270.4</v>
      </c>
      <c r="E3260" s="6">
        <v>10318.4</v>
      </c>
      <c r="F3260" s="6">
        <v>10269.9</v>
      </c>
      <c r="G3260" s="6">
        <v>10294.6</v>
      </c>
      <c r="H3260" s="6"/>
      <c r="I3260" s="6"/>
      <c r="J3260" s="6"/>
    </row>
    <row r="3261" spans="3:10" x14ac:dyDescent="0.25">
      <c r="C3261" s="7">
        <v>42643.541666666664</v>
      </c>
      <c r="D3261" s="8">
        <v>10294.6</v>
      </c>
      <c r="E3261" s="8">
        <v>10307</v>
      </c>
      <c r="F3261" s="8">
        <v>10252.700000000001</v>
      </c>
      <c r="G3261" s="8">
        <v>10297.1</v>
      </c>
      <c r="H3261" s="8"/>
      <c r="I3261" s="8"/>
      <c r="J3261" s="8"/>
    </row>
    <row r="3262" spans="3:10" x14ac:dyDescent="0.25">
      <c r="C3262" s="5">
        <v>42643.583333333336</v>
      </c>
      <c r="D3262" s="6">
        <v>10298.1</v>
      </c>
      <c r="E3262" s="6">
        <v>10323.799999999999</v>
      </c>
      <c r="F3262" s="6">
        <v>10277.1</v>
      </c>
      <c r="G3262" s="6">
        <v>10317.700000000001</v>
      </c>
      <c r="H3262" s="6"/>
      <c r="I3262" s="6"/>
      <c r="J3262" s="6"/>
    </row>
    <row r="3263" spans="3:10" x14ac:dyDescent="0.25">
      <c r="C3263" s="7">
        <v>42643.625</v>
      </c>
      <c r="D3263" s="8">
        <v>10317.200000000001</v>
      </c>
      <c r="E3263" s="8">
        <v>10372.799999999999</v>
      </c>
      <c r="F3263" s="8">
        <v>10315.200000000001</v>
      </c>
      <c r="G3263" s="8">
        <v>10357.5</v>
      </c>
      <c r="H3263" s="8"/>
      <c r="I3263" s="8"/>
      <c r="J3263" s="8"/>
    </row>
    <row r="3264" spans="3:10" x14ac:dyDescent="0.25">
      <c r="C3264" s="5">
        <v>42643.666666666664</v>
      </c>
      <c r="D3264" s="6">
        <v>10357.799999999999</v>
      </c>
      <c r="E3264" s="6">
        <v>10407.299999999999</v>
      </c>
      <c r="F3264" s="6">
        <v>10349</v>
      </c>
      <c r="G3264" s="6">
        <v>10388.799999999999</v>
      </c>
      <c r="H3264" s="6"/>
      <c r="I3264" s="6"/>
      <c r="J3264" s="6"/>
    </row>
    <row r="3265" spans="3:10" x14ac:dyDescent="0.25">
      <c r="C3265" s="7">
        <v>42643.708333333336</v>
      </c>
      <c r="D3265" s="8">
        <v>10390.6</v>
      </c>
      <c r="E3265" s="8">
        <v>10440.299999999999</v>
      </c>
      <c r="F3265" s="8">
        <v>10390.6</v>
      </c>
      <c r="G3265" s="8">
        <v>10415.4</v>
      </c>
      <c r="H3265" s="8"/>
      <c r="I3265" s="8"/>
      <c r="J3265" s="8"/>
    </row>
    <row r="3266" spans="3:10" x14ac:dyDescent="0.25">
      <c r="C3266" s="5">
        <v>42643.75</v>
      </c>
      <c r="D3266" s="6">
        <v>10414.9</v>
      </c>
      <c r="E3266" s="6">
        <v>10538.2</v>
      </c>
      <c r="F3266" s="6">
        <v>10411.299999999999</v>
      </c>
      <c r="G3266" s="6">
        <v>10515.1</v>
      </c>
      <c r="H3266" s="6"/>
      <c r="I3266" s="6"/>
      <c r="J3266" s="6"/>
    </row>
    <row r="3267" spans="3:10" x14ac:dyDescent="0.25">
      <c r="C3267" s="7">
        <v>42643.791666666664</v>
      </c>
      <c r="D3267" s="8">
        <v>10515.3</v>
      </c>
      <c r="E3267" s="8">
        <v>10551.3</v>
      </c>
      <c r="F3267" s="8">
        <v>10510.5</v>
      </c>
      <c r="G3267" s="8">
        <v>10536.8</v>
      </c>
      <c r="H3267" s="8"/>
      <c r="I3267" s="8"/>
      <c r="J3267" s="8"/>
    </row>
    <row r="3268" spans="3:10" x14ac:dyDescent="0.25">
      <c r="C3268" s="5">
        <v>42643.833333333336</v>
      </c>
      <c r="D3268" s="6">
        <v>10537</v>
      </c>
      <c r="E3268" s="6">
        <v>10545.5</v>
      </c>
      <c r="F3268" s="6">
        <v>10529</v>
      </c>
      <c r="G3268" s="6">
        <v>10540</v>
      </c>
      <c r="H3268" s="6"/>
      <c r="I3268" s="6"/>
      <c r="J3268" s="6"/>
    </row>
    <row r="3269" spans="3:10" x14ac:dyDescent="0.25">
      <c r="C3269" s="7">
        <v>42643.875</v>
      </c>
      <c r="D3269" s="8">
        <v>10540.3</v>
      </c>
      <c r="E3269" s="8">
        <v>10541.5</v>
      </c>
      <c r="F3269" s="8">
        <v>10529</v>
      </c>
      <c r="G3269" s="8">
        <v>10536</v>
      </c>
      <c r="H3269" s="8"/>
      <c r="I3269" s="8"/>
      <c r="J3269" s="8"/>
    </row>
    <row r="3270" spans="3:10" x14ac:dyDescent="0.25">
      <c r="C3270" s="5">
        <v>42643.916666666664</v>
      </c>
      <c r="D3270" s="6">
        <v>10535.8</v>
      </c>
      <c r="E3270" s="6">
        <v>10549.5</v>
      </c>
      <c r="F3270" s="6">
        <v>10520.7</v>
      </c>
      <c r="G3270" s="6">
        <v>10527.2</v>
      </c>
      <c r="H3270" s="6"/>
      <c r="I3270" s="6"/>
      <c r="J3270" s="6"/>
    </row>
    <row r="3271" spans="3:10" x14ac:dyDescent="0.25">
      <c r="C3271" s="7">
        <v>42646</v>
      </c>
      <c r="D3271" s="8">
        <v>10527.2</v>
      </c>
      <c r="E3271" s="8">
        <v>10527.2</v>
      </c>
      <c r="F3271" s="8">
        <v>10527.2</v>
      </c>
      <c r="G3271" s="8">
        <v>10527.2</v>
      </c>
      <c r="H3271" s="8"/>
      <c r="I3271" s="8"/>
      <c r="J3271" s="8"/>
    </row>
    <row r="3272" spans="3:10" x14ac:dyDescent="0.25">
      <c r="C3272" s="5">
        <v>42647.375</v>
      </c>
      <c r="D3272" s="6">
        <v>10510.9</v>
      </c>
      <c r="E3272" s="6">
        <v>10529.4</v>
      </c>
      <c r="F3272" s="6">
        <v>10500.3</v>
      </c>
      <c r="G3272" s="6">
        <v>10509.9</v>
      </c>
      <c r="H3272" s="6"/>
      <c r="I3272" s="6"/>
      <c r="J3272" s="6"/>
    </row>
    <row r="3273" spans="3:10" x14ac:dyDescent="0.25">
      <c r="C3273" s="7">
        <v>42647.416666666664</v>
      </c>
      <c r="D3273" s="8">
        <v>10508.4</v>
      </c>
      <c r="E3273" s="8">
        <v>10590.9</v>
      </c>
      <c r="F3273" s="8">
        <v>10488.1</v>
      </c>
      <c r="G3273" s="8">
        <v>10571.3</v>
      </c>
      <c r="H3273" s="8"/>
      <c r="I3273" s="8"/>
      <c r="J3273" s="8"/>
    </row>
    <row r="3274" spans="3:10" x14ac:dyDescent="0.25">
      <c r="C3274" s="5">
        <v>42647.458333333336</v>
      </c>
      <c r="D3274" s="6">
        <v>10570.3</v>
      </c>
      <c r="E3274" s="6">
        <v>10599.9</v>
      </c>
      <c r="F3274" s="6">
        <v>10565.1</v>
      </c>
      <c r="G3274" s="6">
        <v>10579.2</v>
      </c>
      <c r="H3274" s="6"/>
      <c r="I3274" s="6"/>
      <c r="J3274" s="6"/>
    </row>
    <row r="3275" spans="3:10" x14ac:dyDescent="0.25">
      <c r="C3275" s="7">
        <v>42647.5</v>
      </c>
      <c r="D3275" s="8">
        <v>10578.7</v>
      </c>
      <c r="E3275" s="8">
        <v>10598.4</v>
      </c>
      <c r="F3275" s="8">
        <v>10571.3</v>
      </c>
      <c r="G3275" s="8">
        <v>10581.6</v>
      </c>
      <c r="H3275" s="8"/>
      <c r="I3275" s="8"/>
      <c r="J3275" s="8"/>
    </row>
    <row r="3276" spans="3:10" x14ac:dyDescent="0.25">
      <c r="C3276" s="5">
        <v>42647.541666666664</v>
      </c>
      <c r="D3276" s="6">
        <v>10581.1</v>
      </c>
      <c r="E3276" s="6">
        <v>10582.1</v>
      </c>
      <c r="F3276" s="6">
        <v>10543.2</v>
      </c>
      <c r="G3276" s="6">
        <v>10560</v>
      </c>
      <c r="H3276" s="6"/>
      <c r="I3276" s="6"/>
      <c r="J3276" s="6"/>
    </row>
    <row r="3277" spans="3:10" x14ac:dyDescent="0.25">
      <c r="C3277" s="7">
        <v>42647.583333333336</v>
      </c>
      <c r="D3277" s="8">
        <v>10560.3</v>
      </c>
      <c r="E3277" s="8">
        <v>10582.4</v>
      </c>
      <c r="F3277" s="8">
        <v>10553.6</v>
      </c>
      <c r="G3277" s="8">
        <v>10579.6</v>
      </c>
      <c r="H3277" s="8"/>
      <c r="I3277" s="8"/>
      <c r="J3277" s="8"/>
    </row>
    <row r="3278" spans="3:10" x14ac:dyDescent="0.25">
      <c r="C3278" s="5">
        <v>42647.625</v>
      </c>
      <c r="D3278" s="6">
        <v>10579.3</v>
      </c>
      <c r="E3278" s="6">
        <v>10595.8</v>
      </c>
      <c r="F3278" s="6">
        <v>10569.2</v>
      </c>
      <c r="G3278" s="6">
        <v>10591.9</v>
      </c>
      <c r="H3278" s="6"/>
      <c r="I3278" s="6"/>
      <c r="J3278" s="6"/>
    </row>
    <row r="3279" spans="3:10" x14ac:dyDescent="0.25">
      <c r="C3279" s="7">
        <v>42647.666666666664</v>
      </c>
      <c r="D3279" s="8">
        <v>10591.7</v>
      </c>
      <c r="E3279" s="8">
        <v>10628.9</v>
      </c>
      <c r="F3279" s="8">
        <v>10580.6</v>
      </c>
      <c r="G3279" s="8">
        <v>10621.6</v>
      </c>
      <c r="H3279" s="8"/>
      <c r="I3279" s="8"/>
      <c r="J3279" s="8"/>
    </row>
    <row r="3280" spans="3:10" x14ac:dyDescent="0.25">
      <c r="C3280" s="5">
        <v>42647.708333333336</v>
      </c>
      <c r="D3280" s="6">
        <v>10621.1</v>
      </c>
      <c r="E3280" s="6">
        <v>10647.1</v>
      </c>
      <c r="F3280" s="6">
        <v>10574.9</v>
      </c>
      <c r="G3280" s="6">
        <v>10632.6</v>
      </c>
      <c r="H3280" s="6"/>
      <c r="I3280" s="6"/>
      <c r="J3280" s="6"/>
    </row>
    <row r="3281" spans="3:10" x14ac:dyDescent="0.25">
      <c r="C3281" s="7">
        <v>42647.75</v>
      </c>
      <c r="D3281" s="8">
        <v>10632.1</v>
      </c>
      <c r="E3281" s="8">
        <v>10643.2</v>
      </c>
      <c r="F3281" s="8">
        <v>10548.1</v>
      </c>
      <c r="G3281" s="8">
        <v>10566.9</v>
      </c>
      <c r="H3281" s="8"/>
      <c r="I3281" s="8"/>
      <c r="J3281" s="8"/>
    </row>
    <row r="3282" spans="3:10" x14ac:dyDescent="0.25">
      <c r="C3282" s="5">
        <v>42647.791666666664</v>
      </c>
      <c r="D3282" s="6">
        <v>10567.1</v>
      </c>
      <c r="E3282" s="6">
        <v>10615</v>
      </c>
      <c r="F3282" s="6">
        <v>10559.1</v>
      </c>
      <c r="G3282" s="6">
        <v>10562.9</v>
      </c>
      <c r="H3282" s="6"/>
      <c r="I3282" s="6"/>
      <c r="J3282" s="6"/>
    </row>
    <row r="3283" spans="3:10" x14ac:dyDescent="0.25">
      <c r="C3283" s="7">
        <v>42647.833333333336</v>
      </c>
      <c r="D3283" s="8">
        <v>10562.6</v>
      </c>
      <c r="E3283" s="8">
        <v>10566.9</v>
      </c>
      <c r="F3283" s="8">
        <v>10530.1</v>
      </c>
      <c r="G3283" s="8">
        <v>10546.9</v>
      </c>
      <c r="H3283" s="8"/>
      <c r="I3283" s="8"/>
      <c r="J3283" s="8"/>
    </row>
    <row r="3284" spans="3:10" x14ac:dyDescent="0.25">
      <c r="C3284" s="5">
        <v>42647.875</v>
      </c>
      <c r="D3284" s="6">
        <v>10546.4</v>
      </c>
      <c r="E3284" s="6">
        <v>10562.4</v>
      </c>
      <c r="F3284" s="6">
        <v>10518.1</v>
      </c>
      <c r="G3284" s="6">
        <v>10521.8</v>
      </c>
      <c r="H3284" s="6"/>
      <c r="I3284" s="6"/>
      <c r="J3284" s="6"/>
    </row>
    <row r="3285" spans="3:10" x14ac:dyDescent="0.25">
      <c r="C3285" s="7">
        <v>42647.916666666664</v>
      </c>
      <c r="D3285" s="8">
        <v>10520.8</v>
      </c>
      <c r="E3285" s="8">
        <v>10569.9</v>
      </c>
      <c r="F3285" s="8">
        <v>10520.1</v>
      </c>
      <c r="G3285" s="8">
        <v>10557.4</v>
      </c>
      <c r="H3285" s="8"/>
      <c r="I3285" s="8"/>
      <c r="J3285" s="8"/>
    </row>
    <row r="3286" spans="3:10" x14ac:dyDescent="0.25">
      <c r="C3286" s="5">
        <v>42647.958333333336</v>
      </c>
      <c r="D3286" s="6">
        <v>10555.6</v>
      </c>
      <c r="E3286" s="6">
        <v>10566.8</v>
      </c>
      <c r="F3286" s="6">
        <v>10547</v>
      </c>
      <c r="G3286" s="6">
        <v>10556.6</v>
      </c>
      <c r="H3286" s="6"/>
      <c r="I3286" s="6"/>
      <c r="J3286" s="6"/>
    </row>
    <row r="3287" spans="3:10" x14ac:dyDescent="0.25">
      <c r="C3287" s="7">
        <v>42648.041666666664</v>
      </c>
      <c r="D3287" s="8">
        <v>10559.3</v>
      </c>
      <c r="E3287" s="8">
        <v>10559.3</v>
      </c>
      <c r="F3287" s="8">
        <v>10548.1</v>
      </c>
      <c r="G3287" s="8">
        <v>10557.8</v>
      </c>
      <c r="H3287" s="8"/>
      <c r="I3287" s="8"/>
      <c r="J3287" s="8"/>
    </row>
    <row r="3288" spans="3:10" x14ac:dyDescent="0.25">
      <c r="C3288" s="5">
        <v>42648.083333333336</v>
      </c>
      <c r="D3288" s="6">
        <v>10556.6</v>
      </c>
      <c r="E3288" s="6">
        <v>10557.8</v>
      </c>
      <c r="F3288" s="6">
        <v>10550.4</v>
      </c>
      <c r="G3288" s="6">
        <v>10550.4</v>
      </c>
      <c r="H3288" s="6"/>
      <c r="I3288" s="6"/>
      <c r="J3288" s="6"/>
    </row>
    <row r="3289" spans="3:10" x14ac:dyDescent="0.25">
      <c r="C3289" s="7">
        <v>42648.125</v>
      </c>
      <c r="D3289" s="8">
        <v>10551.7</v>
      </c>
      <c r="E3289" s="8">
        <v>10552.3</v>
      </c>
      <c r="F3289" s="8">
        <v>10543.5</v>
      </c>
      <c r="G3289" s="8">
        <v>10546</v>
      </c>
      <c r="H3289" s="8"/>
      <c r="I3289" s="8"/>
      <c r="J3289" s="8"/>
    </row>
    <row r="3290" spans="3:10" x14ac:dyDescent="0.25">
      <c r="C3290" s="5">
        <v>42648.166666666664</v>
      </c>
      <c r="D3290" s="6">
        <v>10545.6</v>
      </c>
      <c r="E3290" s="6">
        <v>10560</v>
      </c>
      <c r="F3290" s="6">
        <v>10545.4</v>
      </c>
      <c r="G3290" s="6">
        <v>10560</v>
      </c>
      <c r="H3290" s="6"/>
      <c r="I3290" s="6"/>
      <c r="J3290" s="6"/>
    </row>
    <row r="3291" spans="3:10" x14ac:dyDescent="0.25">
      <c r="C3291" s="7">
        <v>42648.208333333336</v>
      </c>
      <c r="D3291" s="8">
        <v>10560</v>
      </c>
      <c r="E3291" s="8">
        <v>10568.6</v>
      </c>
      <c r="F3291" s="8">
        <v>10560</v>
      </c>
      <c r="G3291" s="8">
        <v>10566.2</v>
      </c>
      <c r="H3291" s="8"/>
      <c r="I3291" s="8"/>
      <c r="J3291" s="8"/>
    </row>
    <row r="3292" spans="3:10" x14ac:dyDescent="0.25">
      <c r="C3292" s="5">
        <v>42648.25</v>
      </c>
      <c r="D3292" s="6">
        <v>10564.9</v>
      </c>
      <c r="E3292" s="6">
        <v>10569.4</v>
      </c>
      <c r="F3292" s="6">
        <v>10564.9</v>
      </c>
      <c r="G3292" s="6">
        <v>10568.2</v>
      </c>
      <c r="H3292" s="6"/>
      <c r="I3292" s="6"/>
      <c r="J3292" s="6"/>
    </row>
    <row r="3293" spans="3:10" x14ac:dyDescent="0.25">
      <c r="C3293" s="7">
        <v>42648.291666666664</v>
      </c>
      <c r="D3293" s="8">
        <v>10568.6</v>
      </c>
      <c r="E3293" s="8">
        <v>10568.6</v>
      </c>
      <c r="F3293" s="8">
        <v>10561.5</v>
      </c>
      <c r="G3293" s="8">
        <v>10562.9</v>
      </c>
      <c r="H3293" s="8"/>
      <c r="I3293" s="8"/>
      <c r="J3293" s="8"/>
    </row>
    <row r="3294" spans="3:10" x14ac:dyDescent="0.25">
      <c r="C3294" s="5">
        <v>42648.333333333336</v>
      </c>
      <c r="D3294" s="6">
        <v>10562.8</v>
      </c>
      <c r="E3294" s="6">
        <v>10598.1</v>
      </c>
      <c r="F3294" s="6">
        <v>10559.1</v>
      </c>
      <c r="G3294" s="6">
        <v>10598.1</v>
      </c>
      <c r="H3294" s="6"/>
      <c r="I3294" s="6"/>
      <c r="J3294" s="6"/>
    </row>
    <row r="3295" spans="3:10" x14ac:dyDescent="0.25">
      <c r="C3295" s="7">
        <v>42648.375</v>
      </c>
      <c r="D3295" s="8">
        <v>10558.6</v>
      </c>
      <c r="E3295" s="8">
        <v>10598.4</v>
      </c>
      <c r="F3295" s="8">
        <v>10513.4</v>
      </c>
      <c r="G3295" s="8">
        <v>10524.5</v>
      </c>
      <c r="H3295" s="8"/>
      <c r="I3295" s="8"/>
      <c r="J3295" s="8"/>
    </row>
    <row r="3296" spans="3:10" x14ac:dyDescent="0.25">
      <c r="C3296" s="5">
        <v>42648.416666666664</v>
      </c>
      <c r="D3296" s="6">
        <v>10522.3</v>
      </c>
      <c r="E3296" s="6">
        <v>10562</v>
      </c>
      <c r="F3296" s="6">
        <v>10483.200000000001</v>
      </c>
      <c r="G3296" s="6">
        <v>10544</v>
      </c>
      <c r="H3296" s="6"/>
      <c r="I3296" s="6"/>
      <c r="J3296" s="6"/>
    </row>
    <row r="3297" spans="3:10" x14ac:dyDescent="0.25">
      <c r="C3297" s="7">
        <v>42648.458333333336</v>
      </c>
      <c r="D3297" s="8">
        <v>10543.5</v>
      </c>
      <c r="E3297" s="8">
        <v>10556.8</v>
      </c>
      <c r="F3297" s="8">
        <v>10529</v>
      </c>
      <c r="G3297" s="8">
        <v>10553</v>
      </c>
      <c r="H3297" s="8"/>
      <c r="I3297" s="8"/>
      <c r="J3297" s="8"/>
    </row>
    <row r="3298" spans="3:10" x14ac:dyDescent="0.25">
      <c r="C3298" s="5">
        <v>42648.5</v>
      </c>
      <c r="D3298" s="6">
        <v>10552.2</v>
      </c>
      <c r="E3298" s="6">
        <v>10566.4</v>
      </c>
      <c r="F3298" s="6">
        <v>10530.4</v>
      </c>
      <c r="G3298" s="6">
        <v>10540.3</v>
      </c>
      <c r="H3298" s="6"/>
      <c r="I3298" s="6"/>
      <c r="J3298" s="6"/>
    </row>
    <row r="3299" spans="3:10" x14ac:dyDescent="0.25">
      <c r="C3299" s="7">
        <v>42648.541666666664</v>
      </c>
      <c r="D3299" s="8">
        <v>10540.6</v>
      </c>
      <c r="E3299" s="8">
        <v>10556.6</v>
      </c>
      <c r="F3299" s="8">
        <v>10539.7</v>
      </c>
      <c r="G3299" s="8">
        <v>10543.4</v>
      </c>
      <c r="H3299" s="8"/>
      <c r="I3299" s="8"/>
      <c r="J3299" s="8"/>
    </row>
    <row r="3300" spans="3:10" x14ac:dyDescent="0.25">
      <c r="C3300" s="5">
        <v>42648.583333333336</v>
      </c>
      <c r="D3300" s="6">
        <v>10542.9</v>
      </c>
      <c r="E3300" s="6">
        <v>10583.4</v>
      </c>
      <c r="F3300" s="6">
        <v>10539.4</v>
      </c>
      <c r="G3300" s="6">
        <v>10581.8</v>
      </c>
      <c r="H3300" s="6"/>
      <c r="I3300" s="6"/>
      <c r="J3300" s="6"/>
    </row>
    <row r="3301" spans="3:10" x14ac:dyDescent="0.25">
      <c r="C3301" s="7">
        <v>42648.625</v>
      </c>
      <c r="D3301" s="8">
        <v>10582.3</v>
      </c>
      <c r="E3301" s="8">
        <v>10594.7</v>
      </c>
      <c r="F3301" s="8">
        <v>10567.7</v>
      </c>
      <c r="G3301" s="8">
        <v>10586.3</v>
      </c>
      <c r="H3301" s="8"/>
      <c r="I3301" s="8"/>
      <c r="J3301" s="8"/>
    </row>
    <row r="3302" spans="3:10" x14ac:dyDescent="0.25">
      <c r="C3302" s="5">
        <v>42648.666666666664</v>
      </c>
      <c r="D3302" s="6">
        <v>10586</v>
      </c>
      <c r="E3302" s="6">
        <v>10606.2</v>
      </c>
      <c r="F3302" s="6">
        <v>10567.3</v>
      </c>
      <c r="G3302" s="6">
        <v>10590.4</v>
      </c>
      <c r="H3302" s="6"/>
      <c r="I3302" s="6"/>
      <c r="J3302" s="6"/>
    </row>
    <row r="3303" spans="3:10" x14ac:dyDescent="0.25">
      <c r="C3303" s="7">
        <v>42648.708333333336</v>
      </c>
      <c r="D3303" s="8">
        <v>10595.7</v>
      </c>
      <c r="E3303" s="8">
        <v>10625.1</v>
      </c>
      <c r="F3303" s="8">
        <v>10579</v>
      </c>
      <c r="G3303" s="8">
        <v>10598.1</v>
      </c>
      <c r="H3303" s="8"/>
      <c r="I3303" s="8"/>
      <c r="J3303" s="8"/>
    </row>
    <row r="3304" spans="3:10" x14ac:dyDescent="0.25">
      <c r="C3304" s="5">
        <v>42648.75</v>
      </c>
      <c r="D3304" s="6">
        <v>10597.8</v>
      </c>
      <c r="E3304" s="6">
        <v>10604.7</v>
      </c>
      <c r="F3304" s="6">
        <v>10575.6</v>
      </c>
      <c r="G3304" s="6">
        <v>10585.8</v>
      </c>
      <c r="H3304" s="6"/>
      <c r="I3304" s="6"/>
      <c r="J3304" s="6"/>
    </row>
    <row r="3305" spans="3:10" x14ac:dyDescent="0.25">
      <c r="C3305" s="7">
        <v>42648.791666666664</v>
      </c>
      <c r="D3305" s="8">
        <v>10586.3</v>
      </c>
      <c r="E3305" s="8">
        <v>10595.3</v>
      </c>
      <c r="F3305" s="8">
        <v>10578</v>
      </c>
      <c r="G3305" s="8">
        <v>10581</v>
      </c>
      <c r="H3305" s="8"/>
      <c r="I3305" s="8"/>
      <c r="J3305" s="8"/>
    </row>
    <row r="3306" spans="3:10" x14ac:dyDescent="0.25">
      <c r="C3306" s="5">
        <v>42648.833333333336</v>
      </c>
      <c r="D3306" s="6">
        <v>10580.5</v>
      </c>
      <c r="E3306" s="6">
        <v>10600</v>
      </c>
      <c r="F3306" s="6">
        <v>10580.5</v>
      </c>
      <c r="G3306" s="6">
        <v>10596.5</v>
      </c>
      <c r="H3306" s="6"/>
      <c r="I3306" s="6"/>
      <c r="J3306" s="6"/>
    </row>
    <row r="3307" spans="3:10" x14ac:dyDescent="0.25">
      <c r="C3307" s="7">
        <v>42648.875</v>
      </c>
      <c r="D3307" s="8">
        <v>10596.3</v>
      </c>
      <c r="E3307" s="8">
        <v>10601</v>
      </c>
      <c r="F3307" s="8">
        <v>10590</v>
      </c>
      <c r="G3307" s="8">
        <v>10599.5</v>
      </c>
      <c r="H3307" s="8"/>
      <c r="I3307" s="8"/>
      <c r="J3307" s="8"/>
    </row>
    <row r="3308" spans="3:10" x14ac:dyDescent="0.25">
      <c r="C3308" s="5">
        <v>42648.916666666664</v>
      </c>
      <c r="D3308" s="6">
        <v>10598.8</v>
      </c>
      <c r="E3308" s="6">
        <v>10607</v>
      </c>
      <c r="F3308" s="6">
        <v>10590.3</v>
      </c>
      <c r="G3308" s="6">
        <v>10601.3</v>
      </c>
      <c r="H3308" s="6"/>
      <c r="I3308" s="6"/>
      <c r="J3308" s="6"/>
    </row>
    <row r="3309" spans="3:10" x14ac:dyDescent="0.25">
      <c r="C3309" s="7">
        <v>42648.958333333336</v>
      </c>
      <c r="D3309" s="8">
        <v>10600</v>
      </c>
      <c r="E3309" s="8">
        <v>10612.2</v>
      </c>
      <c r="F3309" s="8">
        <v>10597.6</v>
      </c>
      <c r="G3309" s="8">
        <v>10608.2</v>
      </c>
      <c r="H3309" s="8"/>
      <c r="I3309" s="8"/>
      <c r="J3309" s="8"/>
    </row>
    <row r="3310" spans="3:10" x14ac:dyDescent="0.25">
      <c r="C3310" s="5">
        <v>42649.041666666664</v>
      </c>
      <c r="D3310" s="6">
        <v>10604.5</v>
      </c>
      <c r="E3310" s="6">
        <v>10627.9</v>
      </c>
      <c r="F3310" s="6">
        <v>10599.4</v>
      </c>
      <c r="G3310" s="6">
        <v>10616.2</v>
      </c>
      <c r="H3310" s="6"/>
      <c r="I3310" s="6"/>
      <c r="J3310" s="6"/>
    </row>
    <row r="3311" spans="3:10" x14ac:dyDescent="0.25">
      <c r="C3311" s="7">
        <v>42649.083333333336</v>
      </c>
      <c r="D3311" s="8">
        <v>10616.7</v>
      </c>
      <c r="E3311" s="8">
        <v>10618</v>
      </c>
      <c r="F3311" s="8">
        <v>10611.3</v>
      </c>
      <c r="G3311" s="8">
        <v>10612.5</v>
      </c>
      <c r="H3311" s="8"/>
      <c r="I3311" s="8"/>
      <c r="J3311" s="8"/>
    </row>
    <row r="3312" spans="3:10" x14ac:dyDescent="0.25">
      <c r="C3312" s="5">
        <v>42649.125</v>
      </c>
      <c r="D3312" s="6">
        <v>10613.7</v>
      </c>
      <c r="E3312" s="6">
        <v>10616.2</v>
      </c>
      <c r="F3312" s="6">
        <v>10608.7</v>
      </c>
      <c r="G3312" s="6">
        <v>10610</v>
      </c>
      <c r="H3312" s="6"/>
      <c r="I3312" s="6"/>
      <c r="J3312" s="6"/>
    </row>
    <row r="3313" spans="3:10" x14ac:dyDescent="0.25">
      <c r="C3313" s="7">
        <v>42649.166666666664</v>
      </c>
      <c r="D3313" s="8">
        <v>10609.3</v>
      </c>
      <c r="E3313" s="8">
        <v>10610</v>
      </c>
      <c r="F3313" s="8">
        <v>10596.2</v>
      </c>
      <c r="G3313" s="8">
        <v>10596.2</v>
      </c>
      <c r="H3313" s="8"/>
      <c r="I3313" s="8"/>
      <c r="J3313" s="8"/>
    </row>
    <row r="3314" spans="3:10" x14ac:dyDescent="0.25">
      <c r="C3314" s="5">
        <v>42649.208333333336</v>
      </c>
      <c r="D3314" s="6">
        <v>10597.5</v>
      </c>
      <c r="E3314" s="6">
        <v>10597.6</v>
      </c>
      <c r="F3314" s="6">
        <v>10592.9</v>
      </c>
      <c r="G3314" s="6">
        <v>10593.1</v>
      </c>
      <c r="H3314" s="6"/>
      <c r="I3314" s="6"/>
      <c r="J3314" s="6"/>
    </row>
    <row r="3315" spans="3:10" x14ac:dyDescent="0.25">
      <c r="C3315" s="7">
        <v>42649.25</v>
      </c>
      <c r="D3315" s="8">
        <v>10594.3</v>
      </c>
      <c r="E3315" s="8">
        <v>10603.8</v>
      </c>
      <c r="F3315" s="8">
        <v>10593.1</v>
      </c>
      <c r="G3315" s="8">
        <v>10602.5</v>
      </c>
      <c r="H3315" s="8"/>
      <c r="I3315" s="8"/>
      <c r="J3315" s="8"/>
    </row>
    <row r="3316" spans="3:10" x14ac:dyDescent="0.25">
      <c r="C3316" s="5">
        <v>42649.291666666664</v>
      </c>
      <c r="D3316" s="6">
        <v>10601.3</v>
      </c>
      <c r="E3316" s="6">
        <v>10602.5</v>
      </c>
      <c r="F3316" s="6">
        <v>10598.9</v>
      </c>
      <c r="G3316" s="6">
        <v>10602</v>
      </c>
      <c r="H3316" s="6"/>
      <c r="I3316" s="6"/>
      <c r="J3316" s="6"/>
    </row>
    <row r="3317" spans="3:10" x14ac:dyDescent="0.25">
      <c r="C3317" s="7">
        <v>42649.333333333336</v>
      </c>
      <c r="D3317" s="8">
        <v>10601.4</v>
      </c>
      <c r="E3317" s="8">
        <v>10604.1</v>
      </c>
      <c r="F3317" s="8">
        <v>10597.1</v>
      </c>
      <c r="G3317" s="8">
        <v>10600</v>
      </c>
      <c r="H3317" s="8"/>
      <c r="I3317" s="8"/>
      <c r="J3317" s="8"/>
    </row>
    <row r="3318" spans="3:10" x14ac:dyDescent="0.25">
      <c r="C3318" s="5">
        <v>42649.375</v>
      </c>
      <c r="D3318" s="6">
        <v>10600.9</v>
      </c>
      <c r="E3318" s="6">
        <v>10644.7</v>
      </c>
      <c r="F3318" s="6">
        <v>10600.2</v>
      </c>
      <c r="G3318" s="6">
        <v>10643.1</v>
      </c>
      <c r="H3318" s="6"/>
      <c r="I3318" s="6"/>
      <c r="J3318" s="6"/>
    </row>
    <row r="3319" spans="3:10" x14ac:dyDescent="0.25">
      <c r="C3319" s="7">
        <v>42649.416666666664</v>
      </c>
      <c r="D3319" s="8">
        <v>10645.1</v>
      </c>
      <c r="E3319" s="8">
        <v>10646.1</v>
      </c>
      <c r="F3319" s="8">
        <v>10591.5</v>
      </c>
      <c r="G3319" s="8">
        <v>10604.6</v>
      </c>
      <c r="H3319" s="8"/>
      <c r="I3319" s="8"/>
      <c r="J3319" s="8"/>
    </row>
    <row r="3320" spans="3:10" x14ac:dyDescent="0.25">
      <c r="C3320" s="5">
        <v>42649.458333333336</v>
      </c>
      <c r="D3320" s="6">
        <v>10604.1</v>
      </c>
      <c r="E3320" s="6">
        <v>10608.1</v>
      </c>
      <c r="F3320" s="6">
        <v>10576.6</v>
      </c>
      <c r="G3320" s="6">
        <v>10597.6</v>
      </c>
      <c r="H3320" s="6"/>
      <c r="I3320" s="6"/>
      <c r="J3320" s="6"/>
    </row>
    <row r="3321" spans="3:10" x14ac:dyDescent="0.25">
      <c r="C3321" s="7">
        <v>42649.5</v>
      </c>
      <c r="D3321" s="8">
        <v>10596.6</v>
      </c>
      <c r="E3321" s="8">
        <v>10602.6</v>
      </c>
      <c r="F3321" s="8">
        <v>10541.5</v>
      </c>
      <c r="G3321" s="8">
        <v>10544.9</v>
      </c>
      <c r="H3321" s="8"/>
      <c r="I3321" s="8"/>
      <c r="J3321" s="8"/>
    </row>
    <row r="3322" spans="3:10" x14ac:dyDescent="0.25">
      <c r="C3322" s="5">
        <v>42649.541666666664</v>
      </c>
      <c r="D3322" s="6">
        <v>10545.4</v>
      </c>
      <c r="E3322" s="6">
        <v>10564.1</v>
      </c>
      <c r="F3322" s="6">
        <v>10535.2</v>
      </c>
      <c r="G3322" s="6">
        <v>10554.2</v>
      </c>
      <c r="H3322" s="6"/>
      <c r="I3322" s="6"/>
      <c r="J3322" s="6"/>
    </row>
    <row r="3323" spans="3:10" x14ac:dyDescent="0.25">
      <c r="C3323" s="7">
        <v>42649.583333333336</v>
      </c>
      <c r="D3323" s="8">
        <v>10553.2</v>
      </c>
      <c r="E3323" s="8">
        <v>10583.7</v>
      </c>
      <c r="F3323" s="8">
        <v>10542.1</v>
      </c>
      <c r="G3323" s="8">
        <v>10572.6</v>
      </c>
      <c r="H3323" s="8"/>
      <c r="I3323" s="8"/>
      <c r="J3323" s="8"/>
    </row>
    <row r="3324" spans="3:10" x14ac:dyDescent="0.25">
      <c r="C3324" s="5">
        <v>42649.625</v>
      </c>
      <c r="D3324" s="6">
        <v>10572.9</v>
      </c>
      <c r="E3324" s="6">
        <v>10588.7</v>
      </c>
      <c r="F3324" s="6">
        <v>10549.2</v>
      </c>
      <c r="G3324" s="6">
        <v>10588.7</v>
      </c>
      <c r="H3324" s="6"/>
      <c r="I3324" s="6"/>
      <c r="J3324" s="6"/>
    </row>
    <row r="3325" spans="3:10" x14ac:dyDescent="0.25">
      <c r="C3325" s="7">
        <v>42649.666666666664</v>
      </c>
      <c r="D3325" s="8">
        <v>10588.5</v>
      </c>
      <c r="E3325" s="8">
        <v>10594.8</v>
      </c>
      <c r="F3325" s="8">
        <v>10559.9</v>
      </c>
      <c r="G3325" s="8">
        <v>10593.1</v>
      </c>
      <c r="H3325" s="8"/>
      <c r="I3325" s="8"/>
      <c r="J3325" s="8"/>
    </row>
    <row r="3326" spans="3:10" x14ac:dyDescent="0.25">
      <c r="C3326" s="5">
        <v>42649.708333333336</v>
      </c>
      <c r="D3326" s="6">
        <v>10592.9</v>
      </c>
      <c r="E3326" s="6">
        <v>10599.8</v>
      </c>
      <c r="F3326" s="6">
        <v>10579.6</v>
      </c>
      <c r="G3326" s="6">
        <v>10589.8</v>
      </c>
      <c r="H3326" s="6"/>
      <c r="I3326" s="6"/>
      <c r="J3326" s="6"/>
    </row>
    <row r="3327" spans="3:10" x14ac:dyDescent="0.25">
      <c r="C3327" s="7">
        <v>42649.75</v>
      </c>
      <c r="D3327" s="8">
        <v>10589.6</v>
      </c>
      <c r="E3327" s="8">
        <v>10605.6</v>
      </c>
      <c r="F3327" s="8">
        <v>10564.5</v>
      </c>
      <c r="G3327" s="8">
        <v>10587.9</v>
      </c>
      <c r="H3327" s="8"/>
      <c r="I3327" s="8"/>
      <c r="J3327" s="8"/>
    </row>
    <row r="3328" spans="3:10" x14ac:dyDescent="0.25">
      <c r="C3328" s="5">
        <v>42649.791666666664</v>
      </c>
      <c r="D3328" s="6">
        <v>10587.7</v>
      </c>
      <c r="E3328" s="6">
        <v>10604.6</v>
      </c>
      <c r="F3328" s="6">
        <v>10585.2</v>
      </c>
      <c r="G3328" s="6">
        <v>10594.1</v>
      </c>
      <c r="H3328" s="6"/>
      <c r="I3328" s="6"/>
      <c r="J3328" s="6"/>
    </row>
    <row r="3329" spans="3:10" x14ac:dyDescent="0.25">
      <c r="C3329" s="7">
        <v>42649.833333333336</v>
      </c>
      <c r="D3329" s="8">
        <v>10593.9</v>
      </c>
      <c r="E3329" s="8">
        <v>10602.3</v>
      </c>
      <c r="F3329" s="8">
        <v>10590.8</v>
      </c>
      <c r="G3329" s="8">
        <v>10594.8</v>
      </c>
      <c r="H3329" s="8"/>
      <c r="I3329" s="8"/>
      <c r="J3329" s="8"/>
    </row>
    <row r="3330" spans="3:10" x14ac:dyDescent="0.25">
      <c r="C3330" s="5">
        <v>42649.875</v>
      </c>
      <c r="D3330" s="6">
        <v>10595.1</v>
      </c>
      <c r="E3330" s="6">
        <v>10613.3</v>
      </c>
      <c r="F3330" s="6">
        <v>10594.8</v>
      </c>
      <c r="G3330" s="6">
        <v>10605.8</v>
      </c>
      <c r="H3330" s="6"/>
      <c r="I3330" s="6"/>
      <c r="J3330" s="6"/>
    </row>
    <row r="3331" spans="3:10" x14ac:dyDescent="0.25">
      <c r="C3331" s="7">
        <v>42649.916666666664</v>
      </c>
      <c r="D3331" s="8">
        <v>10606.3</v>
      </c>
      <c r="E3331" s="8">
        <v>10609.1</v>
      </c>
      <c r="F3331" s="8">
        <v>10592.3</v>
      </c>
      <c r="G3331" s="8">
        <v>10597.7</v>
      </c>
      <c r="H3331" s="8"/>
      <c r="I3331" s="8"/>
      <c r="J3331" s="8"/>
    </row>
    <row r="3332" spans="3:10" x14ac:dyDescent="0.25">
      <c r="C3332" s="5">
        <v>42649.958333333336</v>
      </c>
      <c r="D3332" s="6">
        <v>10598.4</v>
      </c>
      <c r="E3332" s="6">
        <v>10608.2</v>
      </c>
      <c r="F3332" s="6">
        <v>10595.9</v>
      </c>
      <c r="G3332" s="6">
        <v>10599.8</v>
      </c>
      <c r="H3332" s="6"/>
      <c r="I3332" s="6"/>
      <c r="J3332" s="6"/>
    </row>
    <row r="3333" spans="3:10" x14ac:dyDescent="0.25">
      <c r="C3333" s="7">
        <v>42650.041666666664</v>
      </c>
      <c r="D3333" s="8">
        <v>10597.8</v>
      </c>
      <c r="E3333" s="8">
        <v>10606.4</v>
      </c>
      <c r="F3333" s="8">
        <v>10593.9</v>
      </c>
      <c r="G3333" s="8">
        <v>10599.6</v>
      </c>
      <c r="H3333" s="8"/>
      <c r="I3333" s="8"/>
      <c r="J3333" s="8"/>
    </row>
    <row r="3334" spans="3:10" x14ac:dyDescent="0.25">
      <c r="C3334" s="5">
        <v>42650.083333333336</v>
      </c>
      <c r="D3334" s="6">
        <v>10598.4</v>
      </c>
      <c r="E3334" s="6">
        <v>10603.4</v>
      </c>
      <c r="F3334" s="6">
        <v>10572.3</v>
      </c>
      <c r="G3334" s="6">
        <v>10590.8</v>
      </c>
      <c r="H3334" s="6"/>
      <c r="I3334" s="6"/>
      <c r="J3334" s="6"/>
    </row>
    <row r="3335" spans="3:10" x14ac:dyDescent="0.25">
      <c r="C3335" s="7">
        <v>42650.125</v>
      </c>
      <c r="D3335" s="8">
        <v>10592.1</v>
      </c>
      <c r="E3335" s="8">
        <v>10594.5</v>
      </c>
      <c r="F3335" s="8">
        <v>10579.5</v>
      </c>
      <c r="G3335" s="8">
        <v>10580.7</v>
      </c>
      <c r="H3335" s="8"/>
      <c r="I3335" s="8"/>
      <c r="J3335" s="8"/>
    </row>
    <row r="3336" spans="3:10" x14ac:dyDescent="0.25">
      <c r="C3336" s="5">
        <v>42650.166666666664</v>
      </c>
      <c r="D3336" s="6">
        <v>10580.1</v>
      </c>
      <c r="E3336" s="6">
        <v>10582.8</v>
      </c>
      <c r="F3336" s="6">
        <v>10574.2</v>
      </c>
      <c r="G3336" s="6">
        <v>10582.8</v>
      </c>
      <c r="H3336" s="6"/>
      <c r="I3336" s="6"/>
      <c r="J3336" s="6"/>
    </row>
    <row r="3337" spans="3:10" x14ac:dyDescent="0.25">
      <c r="C3337" s="7">
        <v>42650.208333333336</v>
      </c>
      <c r="D3337" s="8">
        <v>10582.8</v>
      </c>
      <c r="E3337" s="8">
        <v>10596.2</v>
      </c>
      <c r="F3337" s="8">
        <v>10580.6</v>
      </c>
      <c r="G3337" s="8">
        <v>10595</v>
      </c>
      <c r="H3337" s="8"/>
      <c r="I3337" s="8"/>
      <c r="J3337" s="8"/>
    </row>
    <row r="3338" spans="3:10" x14ac:dyDescent="0.25">
      <c r="C3338" s="5">
        <v>42650.25</v>
      </c>
      <c r="D3338" s="6">
        <v>10593.8</v>
      </c>
      <c r="E3338" s="6">
        <v>10597.4</v>
      </c>
      <c r="F3338" s="6">
        <v>10590.1</v>
      </c>
      <c r="G3338" s="6">
        <v>10591.8</v>
      </c>
      <c r="H3338" s="6"/>
      <c r="I3338" s="6"/>
      <c r="J3338" s="6"/>
    </row>
    <row r="3339" spans="3:10" x14ac:dyDescent="0.25">
      <c r="C3339" s="7">
        <v>42650.291666666664</v>
      </c>
      <c r="D3339" s="8">
        <v>10593</v>
      </c>
      <c r="E3339" s="8">
        <v>10594.2</v>
      </c>
      <c r="F3339" s="8">
        <v>10587</v>
      </c>
      <c r="G3339" s="8">
        <v>10587.2</v>
      </c>
      <c r="H3339" s="8"/>
      <c r="I3339" s="8"/>
      <c r="J3339" s="8"/>
    </row>
    <row r="3340" spans="3:10" x14ac:dyDescent="0.25">
      <c r="C3340" s="5">
        <v>42650.333333333336</v>
      </c>
      <c r="D3340" s="6">
        <v>10587.5</v>
      </c>
      <c r="E3340" s="6">
        <v>10591.2</v>
      </c>
      <c r="F3340" s="6">
        <v>10567.3</v>
      </c>
      <c r="G3340" s="6">
        <v>10586.3</v>
      </c>
      <c r="H3340" s="6"/>
      <c r="I3340" s="6"/>
      <c r="J3340" s="6"/>
    </row>
    <row r="3341" spans="3:10" x14ac:dyDescent="0.25">
      <c r="C3341" s="7">
        <v>42650.375</v>
      </c>
      <c r="D3341" s="8">
        <v>10571.9</v>
      </c>
      <c r="E3341" s="8">
        <v>10580.4</v>
      </c>
      <c r="F3341" s="8">
        <v>10546.4</v>
      </c>
      <c r="G3341" s="8">
        <v>10571.8</v>
      </c>
      <c r="H3341" s="8"/>
      <c r="I3341" s="8"/>
      <c r="J3341" s="8"/>
    </row>
    <row r="3342" spans="3:10" x14ac:dyDescent="0.25">
      <c r="C3342" s="5">
        <v>42650.416666666664</v>
      </c>
      <c r="D3342" s="6">
        <v>10572.3</v>
      </c>
      <c r="E3342" s="6">
        <v>10578.3</v>
      </c>
      <c r="F3342" s="6">
        <v>10480.4</v>
      </c>
      <c r="G3342" s="6">
        <v>10490.7</v>
      </c>
      <c r="H3342" s="6"/>
      <c r="I3342" s="6"/>
      <c r="J3342" s="6"/>
    </row>
    <row r="3343" spans="3:10" x14ac:dyDescent="0.25">
      <c r="C3343" s="7">
        <v>42650.458333333336</v>
      </c>
      <c r="D3343" s="8">
        <v>10489.9</v>
      </c>
      <c r="E3343" s="8">
        <v>10577.1</v>
      </c>
      <c r="F3343" s="8">
        <v>10487.9</v>
      </c>
      <c r="G3343" s="8">
        <v>10549.7</v>
      </c>
      <c r="H3343" s="8"/>
      <c r="I3343" s="8"/>
      <c r="J3343" s="8"/>
    </row>
    <row r="3344" spans="3:10" x14ac:dyDescent="0.25">
      <c r="C3344" s="5">
        <v>42650.5</v>
      </c>
      <c r="D3344" s="6">
        <v>10548.9</v>
      </c>
      <c r="E3344" s="6">
        <v>10580.3</v>
      </c>
      <c r="F3344" s="6">
        <v>10539.9</v>
      </c>
      <c r="G3344" s="6">
        <v>10541.2</v>
      </c>
      <c r="H3344" s="6"/>
      <c r="I3344" s="6"/>
      <c r="J3344" s="6"/>
    </row>
    <row r="3345" spans="3:10" x14ac:dyDescent="0.25">
      <c r="C3345" s="7">
        <v>42650.541666666664</v>
      </c>
      <c r="D3345" s="8">
        <v>10541.4</v>
      </c>
      <c r="E3345" s="8">
        <v>10541.4</v>
      </c>
      <c r="F3345" s="8">
        <v>10472.1</v>
      </c>
      <c r="G3345" s="8">
        <v>10500.4</v>
      </c>
      <c r="H3345" s="8"/>
      <c r="I3345" s="8"/>
      <c r="J3345" s="8"/>
    </row>
    <row r="3346" spans="3:10" x14ac:dyDescent="0.25">
      <c r="C3346" s="5">
        <v>42650.583333333336</v>
      </c>
      <c r="D3346" s="6">
        <v>10499.7</v>
      </c>
      <c r="E3346" s="6">
        <v>10543.3</v>
      </c>
      <c r="F3346" s="6">
        <v>10499.4</v>
      </c>
      <c r="G3346" s="6">
        <v>10531.9</v>
      </c>
      <c r="H3346" s="6"/>
      <c r="I3346" s="6"/>
      <c r="J3346" s="6"/>
    </row>
    <row r="3347" spans="3:10" x14ac:dyDescent="0.25">
      <c r="C3347" s="7">
        <v>42650.625</v>
      </c>
      <c r="D3347" s="8">
        <v>10531.9</v>
      </c>
      <c r="E3347" s="8">
        <v>10573.7</v>
      </c>
      <c r="F3347" s="8">
        <v>10502.4</v>
      </c>
      <c r="G3347" s="8">
        <v>10556</v>
      </c>
      <c r="H3347" s="8"/>
      <c r="I3347" s="8"/>
      <c r="J3347" s="8"/>
    </row>
    <row r="3348" spans="3:10" x14ac:dyDescent="0.25">
      <c r="C3348" s="5">
        <v>42650.666666666664</v>
      </c>
      <c r="D3348" s="6">
        <v>10555.8</v>
      </c>
      <c r="E3348" s="6">
        <v>10559.3</v>
      </c>
      <c r="F3348" s="6">
        <v>10486.2</v>
      </c>
      <c r="G3348" s="6">
        <v>10492.2</v>
      </c>
      <c r="H3348" s="6"/>
      <c r="I3348" s="6"/>
      <c r="J3348" s="6"/>
    </row>
    <row r="3349" spans="3:10" x14ac:dyDescent="0.25">
      <c r="C3349" s="7">
        <v>42650.708333333336</v>
      </c>
      <c r="D3349" s="8">
        <v>10491.5</v>
      </c>
      <c r="E3349" s="8">
        <v>10522.5</v>
      </c>
      <c r="F3349" s="8">
        <v>10481.5</v>
      </c>
      <c r="G3349" s="8">
        <v>10486.3</v>
      </c>
      <c r="H3349" s="8"/>
      <c r="I3349" s="8"/>
      <c r="J3349" s="8"/>
    </row>
    <row r="3350" spans="3:10" x14ac:dyDescent="0.25">
      <c r="C3350" s="5">
        <v>42650.75</v>
      </c>
      <c r="D3350" s="6">
        <v>10486.6</v>
      </c>
      <c r="E3350" s="6">
        <v>10504.6</v>
      </c>
      <c r="F3350" s="6">
        <v>10450.9</v>
      </c>
      <c r="G3350" s="6">
        <v>10459.6</v>
      </c>
      <c r="H3350" s="6"/>
      <c r="I3350" s="6"/>
      <c r="J3350" s="6"/>
    </row>
    <row r="3351" spans="3:10" x14ac:dyDescent="0.25">
      <c r="C3351" s="7">
        <v>42650.791666666664</v>
      </c>
      <c r="D3351" s="8">
        <v>10459.4</v>
      </c>
      <c r="E3351" s="8">
        <v>10504.6</v>
      </c>
      <c r="F3351" s="8">
        <v>10453.5</v>
      </c>
      <c r="G3351" s="8">
        <v>10479.9</v>
      </c>
      <c r="H3351" s="8"/>
      <c r="I3351" s="8"/>
      <c r="J3351" s="8"/>
    </row>
    <row r="3352" spans="3:10" x14ac:dyDescent="0.25">
      <c r="C3352" s="5">
        <v>42650.833333333336</v>
      </c>
      <c r="D3352" s="6">
        <v>10480.4</v>
      </c>
      <c r="E3352" s="6">
        <v>10510.3</v>
      </c>
      <c r="F3352" s="6">
        <v>10469.5</v>
      </c>
      <c r="G3352" s="6">
        <v>10504.3</v>
      </c>
      <c r="H3352" s="6"/>
      <c r="I3352" s="6"/>
      <c r="J3352" s="6"/>
    </row>
    <row r="3353" spans="3:10" x14ac:dyDescent="0.25">
      <c r="C3353" s="7">
        <v>42650.875</v>
      </c>
      <c r="D3353" s="8">
        <v>10504</v>
      </c>
      <c r="E3353" s="8">
        <v>10514.8</v>
      </c>
      <c r="F3353" s="8">
        <v>10494.5</v>
      </c>
      <c r="G3353" s="8">
        <v>10498.8</v>
      </c>
      <c r="H3353" s="8"/>
      <c r="I3353" s="8"/>
      <c r="J3353" s="8"/>
    </row>
    <row r="3354" spans="3:10" x14ac:dyDescent="0.25">
      <c r="C3354" s="5">
        <v>42650.916666666664</v>
      </c>
      <c r="D3354" s="6">
        <v>10498.5</v>
      </c>
      <c r="E3354" s="6">
        <v>10503.3</v>
      </c>
      <c r="F3354" s="6">
        <v>10485.299999999999</v>
      </c>
      <c r="G3354" s="6">
        <v>10486.3</v>
      </c>
      <c r="H3354" s="6"/>
      <c r="I3354" s="6"/>
      <c r="J3354" s="6"/>
    </row>
    <row r="3355" spans="3:10" x14ac:dyDescent="0.25">
      <c r="C3355" s="7">
        <v>42653</v>
      </c>
      <c r="D3355" s="8">
        <v>10486.3</v>
      </c>
      <c r="E3355" s="8">
        <v>10486.3</v>
      </c>
      <c r="F3355" s="8">
        <v>10486.3</v>
      </c>
      <c r="G3355" s="8">
        <v>10486.3</v>
      </c>
      <c r="H3355" s="8"/>
      <c r="I3355" s="8"/>
      <c r="J3355" s="8"/>
    </row>
    <row r="3356" spans="3:10" x14ac:dyDescent="0.25">
      <c r="C3356" s="5">
        <v>42653.375</v>
      </c>
      <c r="D3356" s="6">
        <v>10504.7</v>
      </c>
      <c r="E3356" s="6">
        <v>10517.6</v>
      </c>
      <c r="F3356" s="6">
        <v>10486.3</v>
      </c>
      <c r="G3356" s="6">
        <v>10494.2</v>
      </c>
      <c r="H3356" s="6"/>
      <c r="I3356" s="6"/>
      <c r="J3356" s="6"/>
    </row>
    <row r="3357" spans="3:10" x14ac:dyDescent="0.25">
      <c r="C3357" s="7">
        <v>42653.416666666664</v>
      </c>
      <c r="D3357" s="8">
        <v>10495.2</v>
      </c>
      <c r="E3357" s="8">
        <v>10523</v>
      </c>
      <c r="F3357" s="8">
        <v>10456.200000000001</v>
      </c>
      <c r="G3357" s="8">
        <v>10482.9</v>
      </c>
      <c r="H3357" s="8"/>
      <c r="I3357" s="8"/>
      <c r="J3357" s="8"/>
    </row>
    <row r="3358" spans="3:10" x14ac:dyDescent="0.25">
      <c r="C3358" s="5">
        <v>42653.458333333336</v>
      </c>
      <c r="D3358" s="6">
        <v>10483.200000000001</v>
      </c>
      <c r="E3358" s="6">
        <v>10498.8</v>
      </c>
      <c r="F3358" s="6">
        <v>10453.6</v>
      </c>
      <c r="G3358" s="6">
        <v>10482.9</v>
      </c>
      <c r="H3358" s="6"/>
      <c r="I3358" s="6"/>
      <c r="J3358" s="6"/>
    </row>
    <row r="3359" spans="3:10" x14ac:dyDescent="0.25">
      <c r="C3359" s="7">
        <v>42653.5</v>
      </c>
      <c r="D3359" s="8">
        <v>10482.9</v>
      </c>
      <c r="E3359" s="8">
        <v>10530.2</v>
      </c>
      <c r="F3359" s="8">
        <v>10475.799999999999</v>
      </c>
      <c r="G3359" s="8">
        <v>10528.2</v>
      </c>
      <c r="H3359" s="8"/>
      <c r="I3359" s="8"/>
      <c r="J3359" s="8"/>
    </row>
    <row r="3360" spans="3:10" x14ac:dyDescent="0.25">
      <c r="C3360" s="5">
        <v>42653.541666666664</v>
      </c>
      <c r="D3360" s="6">
        <v>10529.7</v>
      </c>
      <c r="E3360" s="6">
        <v>10551.8</v>
      </c>
      <c r="F3360" s="6">
        <v>10528.9</v>
      </c>
      <c r="G3360" s="6">
        <v>10535.7</v>
      </c>
      <c r="H3360" s="6"/>
      <c r="I3360" s="6"/>
      <c r="J3360" s="6"/>
    </row>
    <row r="3361" spans="3:10" x14ac:dyDescent="0.25">
      <c r="C3361" s="7">
        <v>42653.583333333336</v>
      </c>
      <c r="D3361" s="8">
        <v>10536.2</v>
      </c>
      <c r="E3361" s="8">
        <v>10590.4</v>
      </c>
      <c r="F3361" s="8">
        <v>10534.7</v>
      </c>
      <c r="G3361" s="8">
        <v>10579.1</v>
      </c>
      <c r="H3361" s="8"/>
      <c r="I3361" s="8"/>
      <c r="J3361" s="8"/>
    </row>
    <row r="3362" spans="3:10" x14ac:dyDescent="0.25">
      <c r="C3362" s="5">
        <v>42653.625</v>
      </c>
      <c r="D3362" s="6">
        <v>10578.9</v>
      </c>
      <c r="E3362" s="6">
        <v>10611.7</v>
      </c>
      <c r="F3362" s="6">
        <v>10567.4</v>
      </c>
      <c r="G3362" s="6">
        <v>10602.7</v>
      </c>
      <c r="H3362" s="6"/>
      <c r="I3362" s="6"/>
      <c r="J3362" s="6"/>
    </row>
    <row r="3363" spans="3:10" x14ac:dyDescent="0.25">
      <c r="C3363" s="7">
        <v>42653.666666666664</v>
      </c>
      <c r="D3363" s="8">
        <v>10604.2</v>
      </c>
      <c r="E3363" s="8">
        <v>10621.2</v>
      </c>
      <c r="F3363" s="8">
        <v>10591</v>
      </c>
      <c r="G3363" s="8">
        <v>10613.3</v>
      </c>
      <c r="H3363" s="8"/>
      <c r="I3363" s="8"/>
      <c r="J3363" s="8"/>
    </row>
    <row r="3364" spans="3:10" x14ac:dyDescent="0.25">
      <c r="C3364" s="5">
        <v>42653.708333333336</v>
      </c>
      <c r="D3364" s="6">
        <v>10613.8</v>
      </c>
      <c r="E3364" s="6">
        <v>10639.6</v>
      </c>
      <c r="F3364" s="6">
        <v>10606.8</v>
      </c>
      <c r="G3364" s="6">
        <v>10634</v>
      </c>
      <c r="H3364" s="6"/>
      <c r="I3364" s="6"/>
      <c r="J3364" s="6"/>
    </row>
    <row r="3365" spans="3:10" x14ac:dyDescent="0.25">
      <c r="C3365" s="7">
        <v>42653.75</v>
      </c>
      <c r="D3365" s="8">
        <v>10633.8</v>
      </c>
      <c r="E3365" s="8">
        <v>10636.2</v>
      </c>
      <c r="F3365" s="8">
        <v>10618.3</v>
      </c>
      <c r="G3365" s="8">
        <v>10626.3</v>
      </c>
      <c r="H3365" s="8"/>
      <c r="I3365" s="8"/>
      <c r="J3365" s="8"/>
    </row>
    <row r="3366" spans="3:10" x14ac:dyDescent="0.25">
      <c r="C3366" s="5">
        <v>42653.791666666664</v>
      </c>
      <c r="D3366" s="6">
        <v>10626.6</v>
      </c>
      <c r="E3366" s="6">
        <v>10635.2</v>
      </c>
      <c r="F3366" s="6">
        <v>10617.3</v>
      </c>
      <c r="G3366" s="6">
        <v>10633.4</v>
      </c>
      <c r="H3366" s="6"/>
      <c r="I3366" s="6"/>
      <c r="J3366" s="6"/>
    </row>
    <row r="3367" spans="3:10" x14ac:dyDescent="0.25">
      <c r="C3367" s="7">
        <v>42653.833333333336</v>
      </c>
      <c r="D3367" s="8">
        <v>10632.9</v>
      </c>
      <c r="E3367" s="8">
        <v>10650.2</v>
      </c>
      <c r="F3367" s="8">
        <v>10630.9</v>
      </c>
      <c r="G3367" s="8">
        <v>10635.9</v>
      </c>
      <c r="H3367" s="8"/>
      <c r="I3367" s="8"/>
      <c r="J3367" s="8"/>
    </row>
    <row r="3368" spans="3:10" x14ac:dyDescent="0.25">
      <c r="C3368" s="5">
        <v>42653.875</v>
      </c>
      <c r="D3368" s="6">
        <v>10636.4</v>
      </c>
      <c r="E3368" s="6">
        <v>10639.4</v>
      </c>
      <c r="F3368" s="6">
        <v>10630.2</v>
      </c>
      <c r="G3368" s="6">
        <v>10634.4</v>
      </c>
      <c r="H3368" s="6"/>
      <c r="I3368" s="6"/>
      <c r="J3368" s="6"/>
    </row>
    <row r="3369" spans="3:10" x14ac:dyDescent="0.25">
      <c r="C3369" s="7">
        <v>42653.916666666664</v>
      </c>
      <c r="D3369" s="8">
        <v>10635.4</v>
      </c>
      <c r="E3369" s="8">
        <v>10635.4</v>
      </c>
      <c r="F3369" s="8">
        <v>10615.6</v>
      </c>
      <c r="G3369" s="8">
        <v>10617.5</v>
      </c>
      <c r="H3369" s="8"/>
      <c r="I3369" s="8"/>
      <c r="J3369" s="8"/>
    </row>
    <row r="3370" spans="3:10" x14ac:dyDescent="0.25">
      <c r="C3370" s="5">
        <v>42653.958333333336</v>
      </c>
      <c r="D3370" s="6">
        <v>10620</v>
      </c>
      <c r="E3370" s="6">
        <v>10631.6</v>
      </c>
      <c r="F3370" s="6">
        <v>10612.6</v>
      </c>
      <c r="G3370" s="6">
        <v>10631.6</v>
      </c>
      <c r="H3370" s="6"/>
      <c r="I3370" s="6"/>
      <c r="J3370" s="6"/>
    </row>
    <row r="3371" spans="3:10" x14ac:dyDescent="0.25">
      <c r="C3371" s="7">
        <v>42654</v>
      </c>
      <c r="D3371" s="8">
        <v>10629.4</v>
      </c>
      <c r="E3371" s="8">
        <v>10631.6</v>
      </c>
      <c r="F3371" s="8">
        <v>10629.4</v>
      </c>
      <c r="G3371" s="8">
        <v>10629.4</v>
      </c>
      <c r="H3371" s="8"/>
      <c r="I3371" s="8"/>
      <c r="J3371" s="8"/>
    </row>
    <row r="3372" spans="3:10" x14ac:dyDescent="0.25">
      <c r="C3372" s="5">
        <v>42654.041666666664</v>
      </c>
      <c r="D3372" s="6">
        <v>10630.6</v>
      </c>
      <c r="E3372" s="6">
        <v>10647.7</v>
      </c>
      <c r="F3372" s="6">
        <v>10628.1</v>
      </c>
      <c r="G3372" s="6">
        <v>10647.5</v>
      </c>
      <c r="H3372" s="6"/>
      <c r="I3372" s="6"/>
      <c r="J3372" s="6"/>
    </row>
    <row r="3373" spans="3:10" x14ac:dyDescent="0.25">
      <c r="C3373" s="7">
        <v>42654.083333333336</v>
      </c>
      <c r="D3373" s="8">
        <v>10648.7</v>
      </c>
      <c r="E3373" s="8">
        <v>10648.7</v>
      </c>
      <c r="F3373" s="8">
        <v>10640.8</v>
      </c>
      <c r="G3373" s="8">
        <v>10642</v>
      </c>
      <c r="H3373" s="8"/>
      <c r="I3373" s="8"/>
      <c r="J3373" s="8"/>
    </row>
    <row r="3374" spans="3:10" x14ac:dyDescent="0.25">
      <c r="C3374" s="5">
        <v>42654.125</v>
      </c>
      <c r="D3374" s="6">
        <v>10640.8</v>
      </c>
      <c r="E3374" s="6">
        <v>10642</v>
      </c>
      <c r="F3374" s="6">
        <v>10630.3</v>
      </c>
      <c r="G3374" s="6">
        <v>10637</v>
      </c>
      <c r="H3374" s="6"/>
      <c r="I3374" s="6"/>
      <c r="J3374" s="6"/>
    </row>
    <row r="3375" spans="3:10" x14ac:dyDescent="0.25">
      <c r="C3375" s="7">
        <v>42654.166666666664</v>
      </c>
      <c r="D3375" s="8">
        <v>10638.3</v>
      </c>
      <c r="E3375" s="8">
        <v>10638.3</v>
      </c>
      <c r="F3375" s="8">
        <v>10624.8</v>
      </c>
      <c r="G3375" s="8">
        <v>10626</v>
      </c>
      <c r="H3375" s="8"/>
      <c r="I3375" s="8"/>
      <c r="J3375" s="8"/>
    </row>
    <row r="3376" spans="3:10" x14ac:dyDescent="0.25">
      <c r="C3376" s="5">
        <v>42654.208333333336</v>
      </c>
      <c r="D3376" s="6">
        <v>10627.2</v>
      </c>
      <c r="E3376" s="6">
        <v>10628.5</v>
      </c>
      <c r="F3376" s="6">
        <v>10617.6</v>
      </c>
      <c r="G3376" s="6">
        <v>10617.6</v>
      </c>
      <c r="H3376" s="6"/>
      <c r="I3376" s="6"/>
      <c r="J3376" s="6"/>
    </row>
    <row r="3377" spans="3:10" x14ac:dyDescent="0.25">
      <c r="C3377" s="7">
        <v>42654.25</v>
      </c>
      <c r="D3377" s="8">
        <v>10616.4</v>
      </c>
      <c r="E3377" s="8">
        <v>10617.6</v>
      </c>
      <c r="F3377" s="8">
        <v>10601.3</v>
      </c>
      <c r="G3377" s="8">
        <v>10610.5</v>
      </c>
      <c r="H3377" s="8"/>
      <c r="I3377" s="8"/>
      <c r="J3377" s="8"/>
    </row>
    <row r="3378" spans="3:10" x14ac:dyDescent="0.25">
      <c r="C3378" s="5">
        <v>42654.291666666664</v>
      </c>
      <c r="D3378" s="6">
        <v>10609.9</v>
      </c>
      <c r="E3378" s="6">
        <v>10624.2</v>
      </c>
      <c r="F3378" s="6">
        <v>10608.5</v>
      </c>
      <c r="G3378" s="6">
        <v>10622.7</v>
      </c>
      <c r="H3378" s="6"/>
      <c r="I3378" s="6"/>
      <c r="J3378" s="6"/>
    </row>
    <row r="3379" spans="3:10" x14ac:dyDescent="0.25">
      <c r="C3379" s="7">
        <v>42654.333333333336</v>
      </c>
      <c r="D3379" s="8">
        <v>10622.5</v>
      </c>
      <c r="E3379" s="8">
        <v>10622.7</v>
      </c>
      <c r="F3379" s="8">
        <v>10594.4</v>
      </c>
      <c r="G3379" s="8">
        <v>10605.1</v>
      </c>
      <c r="H3379" s="8"/>
      <c r="I3379" s="8"/>
      <c r="J3379" s="8"/>
    </row>
    <row r="3380" spans="3:10" x14ac:dyDescent="0.25">
      <c r="C3380" s="5">
        <v>42654.375</v>
      </c>
      <c r="D3380" s="6">
        <v>10594.3</v>
      </c>
      <c r="E3380" s="6">
        <v>10613.4</v>
      </c>
      <c r="F3380" s="6">
        <v>10583.8</v>
      </c>
      <c r="G3380" s="6">
        <v>10609.2</v>
      </c>
      <c r="H3380" s="6"/>
      <c r="I3380" s="6"/>
      <c r="J3380" s="6"/>
    </row>
    <row r="3381" spans="3:10" x14ac:dyDescent="0.25">
      <c r="C3381" s="7">
        <v>42654.416666666664</v>
      </c>
      <c r="D3381" s="8">
        <v>10610.5</v>
      </c>
      <c r="E3381" s="8">
        <v>10631.1</v>
      </c>
      <c r="F3381" s="8">
        <v>10587.7</v>
      </c>
      <c r="G3381" s="8">
        <v>10615.6</v>
      </c>
      <c r="H3381" s="8"/>
      <c r="I3381" s="8"/>
      <c r="J3381" s="8"/>
    </row>
    <row r="3382" spans="3:10" x14ac:dyDescent="0.25">
      <c r="C3382" s="5">
        <v>42654.458333333336</v>
      </c>
      <c r="D3382" s="6">
        <v>10615.9</v>
      </c>
      <c r="E3382" s="6">
        <v>10642.4</v>
      </c>
      <c r="F3382" s="6">
        <v>10607.4</v>
      </c>
      <c r="G3382" s="6">
        <v>10610.5</v>
      </c>
      <c r="H3382" s="6"/>
      <c r="I3382" s="6"/>
      <c r="J3382" s="6"/>
    </row>
    <row r="3383" spans="3:10" x14ac:dyDescent="0.25">
      <c r="C3383" s="7">
        <v>42654.5</v>
      </c>
      <c r="D3383" s="8">
        <v>10610.3</v>
      </c>
      <c r="E3383" s="8">
        <v>10634.6</v>
      </c>
      <c r="F3383" s="8">
        <v>10598.8</v>
      </c>
      <c r="G3383" s="8">
        <v>10632.2</v>
      </c>
      <c r="H3383" s="8"/>
      <c r="I3383" s="8"/>
      <c r="J3383" s="8"/>
    </row>
    <row r="3384" spans="3:10" x14ac:dyDescent="0.25">
      <c r="C3384" s="5">
        <v>42654.541666666664</v>
      </c>
      <c r="D3384" s="6">
        <v>10632</v>
      </c>
      <c r="E3384" s="6">
        <v>10670.3</v>
      </c>
      <c r="F3384" s="6">
        <v>10625.6</v>
      </c>
      <c r="G3384" s="6">
        <v>10663.8</v>
      </c>
      <c r="H3384" s="6"/>
      <c r="I3384" s="6"/>
      <c r="J3384" s="6"/>
    </row>
    <row r="3385" spans="3:10" x14ac:dyDescent="0.25">
      <c r="C3385" s="7">
        <v>42654.583333333336</v>
      </c>
      <c r="D3385" s="8">
        <v>10663</v>
      </c>
      <c r="E3385" s="8">
        <v>10692.9</v>
      </c>
      <c r="F3385" s="8">
        <v>10660.8</v>
      </c>
      <c r="G3385" s="8">
        <v>10664.1</v>
      </c>
      <c r="H3385" s="8"/>
      <c r="I3385" s="8"/>
      <c r="J3385" s="8"/>
    </row>
    <row r="3386" spans="3:10" x14ac:dyDescent="0.25">
      <c r="C3386" s="5">
        <v>42654.625</v>
      </c>
      <c r="D3386" s="6">
        <v>10664.4</v>
      </c>
      <c r="E3386" s="6">
        <v>10669.5</v>
      </c>
      <c r="F3386" s="6">
        <v>10640.7</v>
      </c>
      <c r="G3386" s="6">
        <v>10655.2</v>
      </c>
      <c r="H3386" s="6"/>
      <c r="I3386" s="6"/>
      <c r="J3386" s="6"/>
    </row>
    <row r="3387" spans="3:10" x14ac:dyDescent="0.25">
      <c r="C3387" s="7">
        <v>42654.666666666664</v>
      </c>
      <c r="D3387" s="8">
        <v>10654.7</v>
      </c>
      <c r="E3387" s="8">
        <v>10668</v>
      </c>
      <c r="F3387" s="8">
        <v>10621.2</v>
      </c>
      <c r="G3387" s="8">
        <v>10638.9</v>
      </c>
      <c r="H3387" s="8"/>
      <c r="I3387" s="8"/>
      <c r="J3387" s="8"/>
    </row>
    <row r="3388" spans="3:10" x14ac:dyDescent="0.25">
      <c r="C3388" s="5">
        <v>42654.708333333336</v>
      </c>
      <c r="D3388" s="6">
        <v>10639.4</v>
      </c>
      <c r="E3388" s="6">
        <v>10651.2</v>
      </c>
      <c r="F3388" s="6">
        <v>10585.3</v>
      </c>
      <c r="G3388" s="6">
        <v>10588.7</v>
      </c>
      <c r="H3388" s="6"/>
      <c r="I3388" s="6"/>
      <c r="J3388" s="6"/>
    </row>
    <row r="3389" spans="3:10" x14ac:dyDescent="0.25">
      <c r="C3389" s="7">
        <v>42654.75</v>
      </c>
      <c r="D3389" s="8">
        <v>10588.2</v>
      </c>
      <c r="E3389" s="8">
        <v>10592.5</v>
      </c>
      <c r="F3389" s="8">
        <v>10566.2</v>
      </c>
      <c r="G3389" s="8">
        <v>10583.7</v>
      </c>
      <c r="H3389" s="8"/>
      <c r="I3389" s="8"/>
      <c r="J3389" s="8"/>
    </row>
    <row r="3390" spans="3:10" x14ac:dyDescent="0.25">
      <c r="C3390" s="5">
        <v>42654.791666666664</v>
      </c>
      <c r="D3390" s="6">
        <v>10584</v>
      </c>
      <c r="E3390" s="6">
        <v>10606.1</v>
      </c>
      <c r="F3390" s="6">
        <v>10581.9</v>
      </c>
      <c r="G3390" s="6">
        <v>10594.5</v>
      </c>
      <c r="H3390" s="6"/>
      <c r="I3390" s="6"/>
      <c r="J3390" s="6"/>
    </row>
    <row r="3391" spans="3:10" x14ac:dyDescent="0.25">
      <c r="C3391" s="7">
        <v>42654.833333333336</v>
      </c>
      <c r="D3391" s="8">
        <v>10594.7</v>
      </c>
      <c r="E3391" s="8">
        <v>10594.7</v>
      </c>
      <c r="F3391" s="8">
        <v>10550.2</v>
      </c>
      <c r="G3391" s="8">
        <v>10554.7</v>
      </c>
      <c r="H3391" s="8"/>
      <c r="I3391" s="8"/>
      <c r="J3391" s="8"/>
    </row>
    <row r="3392" spans="3:10" x14ac:dyDescent="0.25">
      <c r="C3392" s="5">
        <v>42654.875</v>
      </c>
      <c r="D3392" s="6">
        <v>10554.5</v>
      </c>
      <c r="E3392" s="6">
        <v>10568.5</v>
      </c>
      <c r="F3392" s="6">
        <v>10545.2</v>
      </c>
      <c r="G3392" s="6">
        <v>10553.7</v>
      </c>
      <c r="H3392" s="6"/>
      <c r="I3392" s="6"/>
      <c r="J3392" s="6"/>
    </row>
    <row r="3393" spans="3:10" x14ac:dyDescent="0.25">
      <c r="C3393" s="7">
        <v>42654.916666666664</v>
      </c>
      <c r="D3393" s="8">
        <v>10553.2</v>
      </c>
      <c r="E3393" s="8">
        <v>10576.7</v>
      </c>
      <c r="F3393" s="8">
        <v>10551.7</v>
      </c>
      <c r="G3393" s="8">
        <v>10570.5</v>
      </c>
      <c r="H3393" s="8"/>
      <c r="I3393" s="8"/>
      <c r="J3393" s="8"/>
    </row>
    <row r="3394" spans="3:10" x14ac:dyDescent="0.25">
      <c r="C3394" s="5">
        <v>42654.958333333336</v>
      </c>
      <c r="D3394" s="6">
        <v>10568.7</v>
      </c>
      <c r="E3394" s="6">
        <v>10592.6</v>
      </c>
      <c r="F3394" s="6">
        <v>10566.9</v>
      </c>
      <c r="G3394" s="6">
        <v>10572.3</v>
      </c>
      <c r="H3394" s="6"/>
      <c r="I3394" s="6"/>
      <c r="J3394" s="6"/>
    </row>
    <row r="3395" spans="3:10" x14ac:dyDescent="0.25">
      <c r="C3395" s="7">
        <v>42655.041666666664</v>
      </c>
      <c r="D3395" s="8">
        <v>10571.4</v>
      </c>
      <c r="E3395" s="8">
        <v>10575.1</v>
      </c>
      <c r="F3395" s="8">
        <v>10560.2</v>
      </c>
      <c r="G3395" s="8">
        <v>10573.8</v>
      </c>
      <c r="H3395" s="8"/>
      <c r="I3395" s="8"/>
      <c r="J3395" s="8"/>
    </row>
    <row r="3396" spans="3:10" x14ac:dyDescent="0.25">
      <c r="C3396" s="5">
        <v>42655.083333333336</v>
      </c>
      <c r="D3396" s="6">
        <v>10572.6</v>
      </c>
      <c r="E3396" s="6">
        <v>10585.5</v>
      </c>
      <c r="F3396" s="6">
        <v>10567.4</v>
      </c>
      <c r="G3396" s="6">
        <v>10584.3</v>
      </c>
      <c r="H3396" s="6"/>
      <c r="I3396" s="6"/>
      <c r="J3396" s="6"/>
    </row>
    <row r="3397" spans="3:10" x14ac:dyDescent="0.25">
      <c r="C3397" s="7">
        <v>42655.125</v>
      </c>
      <c r="D3397" s="8">
        <v>10585.5</v>
      </c>
      <c r="E3397" s="8">
        <v>10600.2</v>
      </c>
      <c r="F3397" s="8">
        <v>10583</v>
      </c>
      <c r="G3397" s="8">
        <v>10600.2</v>
      </c>
      <c r="H3397" s="8"/>
      <c r="I3397" s="8"/>
      <c r="J3397" s="8"/>
    </row>
    <row r="3398" spans="3:10" x14ac:dyDescent="0.25">
      <c r="C3398" s="5">
        <v>42655.166666666664</v>
      </c>
      <c r="D3398" s="6">
        <v>10600.1</v>
      </c>
      <c r="E3398" s="6">
        <v>10622</v>
      </c>
      <c r="F3398" s="6">
        <v>10600.1</v>
      </c>
      <c r="G3398" s="6">
        <v>10607.2</v>
      </c>
      <c r="H3398" s="6"/>
      <c r="I3398" s="6"/>
      <c r="J3398" s="6"/>
    </row>
    <row r="3399" spans="3:10" x14ac:dyDescent="0.25">
      <c r="C3399" s="7">
        <v>42655.208333333336</v>
      </c>
      <c r="D3399" s="8">
        <v>10607.8</v>
      </c>
      <c r="E3399" s="8">
        <v>10607.9</v>
      </c>
      <c r="F3399" s="8">
        <v>10598.4</v>
      </c>
      <c r="G3399" s="8">
        <v>10602.4</v>
      </c>
      <c r="H3399" s="8"/>
      <c r="I3399" s="8"/>
      <c r="J3399" s="8"/>
    </row>
    <row r="3400" spans="3:10" x14ac:dyDescent="0.25">
      <c r="C3400" s="5">
        <v>42655.25</v>
      </c>
      <c r="D3400" s="6">
        <v>10603</v>
      </c>
      <c r="E3400" s="6">
        <v>10603.6</v>
      </c>
      <c r="F3400" s="6">
        <v>10587.2</v>
      </c>
      <c r="G3400" s="6">
        <v>10588.4</v>
      </c>
      <c r="H3400" s="6"/>
      <c r="I3400" s="6"/>
      <c r="J3400" s="6"/>
    </row>
    <row r="3401" spans="3:10" x14ac:dyDescent="0.25">
      <c r="C3401" s="7">
        <v>42655.291666666664</v>
      </c>
      <c r="D3401" s="8">
        <v>10589.7</v>
      </c>
      <c r="E3401" s="8">
        <v>10595.7</v>
      </c>
      <c r="F3401" s="8">
        <v>10587.5</v>
      </c>
      <c r="G3401" s="8">
        <v>10594.2</v>
      </c>
      <c r="H3401" s="8"/>
      <c r="I3401" s="8"/>
      <c r="J3401" s="8"/>
    </row>
    <row r="3402" spans="3:10" x14ac:dyDescent="0.25">
      <c r="C3402" s="5">
        <v>42655.333333333336</v>
      </c>
      <c r="D3402" s="6">
        <v>10594.4</v>
      </c>
      <c r="E3402" s="6">
        <v>10602.1</v>
      </c>
      <c r="F3402" s="6">
        <v>10580.2</v>
      </c>
      <c r="G3402" s="6">
        <v>10593.8</v>
      </c>
      <c r="H3402" s="6"/>
      <c r="I3402" s="6"/>
      <c r="J3402" s="6"/>
    </row>
    <row r="3403" spans="3:10" x14ac:dyDescent="0.25">
      <c r="C3403" s="7">
        <v>42655.375</v>
      </c>
      <c r="D3403" s="8">
        <v>10584</v>
      </c>
      <c r="E3403" s="8">
        <v>10593.1</v>
      </c>
      <c r="F3403" s="8">
        <v>10574</v>
      </c>
      <c r="G3403" s="8">
        <v>10586.4</v>
      </c>
      <c r="H3403" s="8"/>
      <c r="I3403" s="8"/>
      <c r="J3403" s="8"/>
    </row>
    <row r="3404" spans="3:10" x14ac:dyDescent="0.25">
      <c r="C3404" s="5">
        <v>42655.416666666664</v>
      </c>
      <c r="D3404" s="6">
        <v>10586.9</v>
      </c>
      <c r="E3404" s="6">
        <v>10604.7</v>
      </c>
      <c r="F3404" s="6">
        <v>10534.7</v>
      </c>
      <c r="G3404" s="6">
        <v>10568.6</v>
      </c>
      <c r="H3404" s="6"/>
      <c r="I3404" s="6"/>
      <c r="J3404" s="6"/>
    </row>
    <row r="3405" spans="3:10" x14ac:dyDescent="0.25">
      <c r="C3405" s="7">
        <v>42655.458333333336</v>
      </c>
      <c r="D3405" s="8">
        <v>10568.9</v>
      </c>
      <c r="E3405" s="8">
        <v>10590.5</v>
      </c>
      <c r="F3405" s="8">
        <v>10552.5</v>
      </c>
      <c r="G3405" s="8">
        <v>10565.1</v>
      </c>
      <c r="H3405" s="8"/>
      <c r="I3405" s="8"/>
      <c r="J3405" s="8"/>
    </row>
    <row r="3406" spans="3:10" x14ac:dyDescent="0.25">
      <c r="C3406" s="5">
        <v>42655.5</v>
      </c>
      <c r="D3406" s="6">
        <v>10565.3</v>
      </c>
      <c r="E3406" s="6">
        <v>10586.3</v>
      </c>
      <c r="F3406" s="6">
        <v>10557.2</v>
      </c>
      <c r="G3406" s="6">
        <v>10559.2</v>
      </c>
      <c r="H3406" s="6"/>
      <c r="I3406" s="6"/>
      <c r="J3406" s="6"/>
    </row>
    <row r="3407" spans="3:10" x14ac:dyDescent="0.25">
      <c r="C3407" s="7">
        <v>42655.541666666664</v>
      </c>
      <c r="D3407" s="8">
        <v>10558.7</v>
      </c>
      <c r="E3407" s="8">
        <v>10578</v>
      </c>
      <c r="F3407" s="8">
        <v>10554.9</v>
      </c>
      <c r="G3407" s="8">
        <v>10572.6</v>
      </c>
      <c r="H3407" s="8"/>
      <c r="I3407" s="8"/>
      <c r="J3407" s="8"/>
    </row>
    <row r="3408" spans="3:10" x14ac:dyDescent="0.25">
      <c r="C3408" s="5">
        <v>42655.583333333336</v>
      </c>
      <c r="D3408" s="6">
        <v>10572.3</v>
      </c>
      <c r="E3408" s="6">
        <v>10575.1</v>
      </c>
      <c r="F3408" s="6">
        <v>10549.2</v>
      </c>
      <c r="G3408" s="6">
        <v>10553.9</v>
      </c>
      <c r="H3408" s="6"/>
      <c r="I3408" s="6"/>
      <c r="J3408" s="6"/>
    </row>
    <row r="3409" spans="3:10" x14ac:dyDescent="0.25">
      <c r="C3409" s="7">
        <v>42655.625</v>
      </c>
      <c r="D3409" s="8">
        <v>10553.4</v>
      </c>
      <c r="E3409" s="8">
        <v>10559.4</v>
      </c>
      <c r="F3409" s="8">
        <v>10512.4</v>
      </c>
      <c r="G3409" s="8">
        <v>10528.5</v>
      </c>
      <c r="H3409" s="8"/>
      <c r="I3409" s="8"/>
      <c r="J3409" s="8"/>
    </row>
    <row r="3410" spans="3:10" x14ac:dyDescent="0.25">
      <c r="C3410" s="5">
        <v>42655.666666666664</v>
      </c>
      <c r="D3410" s="6">
        <v>10527.8</v>
      </c>
      <c r="E3410" s="6">
        <v>10537.9</v>
      </c>
      <c r="F3410" s="6">
        <v>10502.5</v>
      </c>
      <c r="G3410" s="6">
        <v>10525.3</v>
      </c>
      <c r="H3410" s="6"/>
      <c r="I3410" s="6"/>
      <c r="J3410" s="6"/>
    </row>
    <row r="3411" spans="3:10" x14ac:dyDescent="0.25">
      <c r="C3411" s="7">
        <v>42655.708333333336</v>
      </c>
      <c r="D3411" s="8">
        <v>10524.5</v>
      </c>
      <c r="E3411" s="8">
        <v>10549</v>
      </c>
      <c r="F3411" s="8">
        <v>10507.4</v>
      </c>
      <c r="G3411" s="8">
        <v>10515.8</v>
      </c>
      <c r="H3411" s="8"/>
      <c r="I3411" s="8"/>
      <c r="J3411" s="8"/>
    </row>
    <row r="3412" spans="3:10" x14ac:dyDescent="0.25">
      <c r="C3412" s="5">
        <v>42655.75</v>
      </c>
      <c r="D3412" s="6">
        <v>10516.1</v>
      </c>
      <c r="E3412" s="6">
        <v>10534</v>
      </c>
      <c r="F3412" s="6">
        <v>10506.1</v>
      </c>
      <c r="G3412" s="6">
        <v>10527.7</v>
      </c>
      <c r="H3412" s="6"/>
      <c r="I3412" s="6"/>
      <c r="J3412" s="6"/>
    </row>
    <row r="3413" spans="3:10" x14ac:dyDescent="0.25">
      <c r="C3413" s="7">
        <v>42655.791666666664</v>
      </c>
      <c r="D3413" s="8">
        <v>10527.7</v>
      </c>
      <c r="E3413" s="8">
        <v>10551.5</v>
      </c>
      <c r="F3413" s="8">
        <v>10527.2</v>
      </c>
      <c r="G3413" s="8">
        <v>10541.7</v>
      </c>
      <c r="H3413" s="8"/>
      <c r="I3413" s="8"/>
      <c r="J3413" s="8"/>
    </row>
    <row r="3414" spans="3:10" x14ac:dyDescent="0.25">
      <c r="C3414" s="5">
        <v>42655.833333333336</v>
      </c>
      <c r="D3414" s="6">
        <v>10541.5</v>
      </c>
      <c r="E3414" s="6">
        <v>10542.7</v>
      </c>
      <c r="F3414" s="6">
        <v>10532.5</v>
      </c>
      <c r="G3414" s="6">
        <v>10539.7</v>
      </c>
      <c r="H3414" s="6"/>
      <c r="I3414" s="6"/>
      <c r="J3414" s="6"/>
    </row>
    <row r="3415" spans="3:10" x14ac:dyDescent="0.25">
      <c r="C3415" s="7">
        <v>42655.875</v>
      </c>
      <c r="D3415" s="8">
        <v>10540</v>
      </c>
      <c r="E3415" s="8">
        <v>10558.7</v>
      </c>
      <c r="F3415" s="8">
        <v>10532</v>
      </c>
      <c r="G3415" s="8">
        <v>10537.7</v>
      </c>
      <c r="H3415" s="8"/>
      <c r="I3415" s="8"/>
      <c r="J3415" s="8"/>
    </row>
    <row r="3416" spans="3:10" x14ac:dyDescent="0.25">
      <c r="C3416" s="5">
        <v>42655.916666666664</v>
      </c>
      <c r="D3416" s="6">
        <v>10538.2</v>
      </c>
      <c r="E3416" s="6">
        <v>10549.7</v>
      </c>
      <c r="F3416" s="6">
        <v>10528.7</v>
      </c>
      <c r="G3416" s="6">
        <v>10545.5</v>
      </c>
      <c r="H3416" s="6"/>
      <c r="I3416" s="6"/>
      <c r="J3416" s="6"/>
    </row>
    <row r="3417" spans="3:10" x14ac:dyDescent="0.25">
      <c r="C3417" s="7">
        <v>42655.958333333336</v>
      </c>
      <c r="D3417" s="8">
        <v>10543</v>
      </c>
      <c r="E3417" s="8">
        <v>10545.5</v>
      </c>
      <c r="F3417" s="8">
        <v>10523</v>
      </c>
      <c r="G3417" s="8">
        <v>10526</v>
      </c>
      <c r="H3417" s="8"/>
      <c r="I3417" s="8"/>
      <c r="J3417" s="8"/>
    </row>
    <row r="3418" spans="3:10" x14ac:dyDescent="0.25">
      <c r="C3418" s="5">
        <v>42656.041666666664</v>
      </c>
      <c r="D3418" s="6">
        <v>10522.3</v>
      </c>
      <c r="E3418" s="6">
        <v>10537.2</v>
      </c>
      <c r="F3418" s="6">
        <v>10521.1</v>
      </c>
      <c r="G3418" s="6">
        <v>10537.2</v>
      </c>
      <c r="H3418" s="6"/>
      <c r="I3418" s="6"/>
      <c r="J3418" s="6"/>
    </row>
    <row r="3419" spans="3:10" x14ac:dyDescent="0.25">
      <c r="C3419" s="7">
        <v>42656.083333333336</v>
      </c>
      <c r="D3419" s="8">
        <v>10536</v>
      </c>
      <c r="E3419" s="8">
        <v>10547.6</v>
      </c>
      <c r="F3419" s="8">
        <v>10536</v>
      </c>
      <c r="G3419" s="8">
        <v>10541.9</v>
      </c>
      <c r="H3419" s="8"/>
      <c r="I3419" s="8"/>
      <c r="J3419" s="8"/>
    </row>
    <row r="3420" spans="3:10" x14ac:dyDescent="0.25">
      <c r="C3420" s="5">
        <v>42656.125</v>
      </c>
      <c r="D3420" s="6">
        <v>10540.9</v>
      </c>
      <c r="E3420" s="6">
        <v>10548.4</v>
      </c>
      <c r="F3420" s="6">
        <v>10527.5</v>
      </c>
      <c r="G3420" s="6">
        <v>10531.2</v>
      </c>
      <c r="H3420" s="6"/>
      <c r="I3420" s="6"/>
      <c r="J3420" s="6"/>
    </row>
    <row r="3421" spans="3:10" x14ac:dyDescent="0.25">
      <c r="C3421" s="7">
        <v>42656.166666666664</v>
      </c>
      <c r="D3421" s="8">
        <v>10529.8</v>
      </c>
      <c r="E3421" s="8">
        <v>10531.2</v>
      </c>
      <c r="F3421" s="8">
        <v>10503.1</v>
      </c>
      <c r="G3421" s="8">
        <v>10515.3</v>
      </c>
      <c r="H3421" s="8"/>
      <c r="I3421" s="8"/>
      <c r="J3421" s="8"/>
    </row>
    <row r="3422" spans="3:10" x14ac:dyDescent="0.25">
      <c r="C3422" s="5">
        <v>42656.208333333336</v>
      </c>
      <c r="D3422" s="6">
        <v>10514.1</v>
      </c>
      <c r="E3422" s="6">
        <v>10515.3</v>
      </c>
      <c r="F3422" s="6">
        <v>10465</v>
      </c>
      <c r="G3422" s="6">
        <v>10475.4</v>
      </c>
      <c r="H3422" s="6"/>
      <c r="I3422" s="6"/>
      <c r="J3422" s="6"/>
    </row>
    <row r="3423" spans="3:10" x14ac:dyDescent="0.25">
      <c r="C3423" s="7">
        <v>42656.25</v>
      </c>
      <c r="D3423" s="8">
        <v>10474.1</v>
      </c>
      <c r="E3423" s="8">
        <v>10490.7</v>
      </c>
      <c r="F3423" s="8">
        <v>10474.1</v>
      </c>
      <c r="G3423" s="8">
        <v>10489</v>
      </c>
      <c r="H3423" s="8"/>
      <c r="I3423" s="8"/>
      <c r="J3423" s="8"/>
    </row>
    <row r="3424" spans="3:10" x14ac:dyDescent="0.25">
      <c r="C3424" s="5">
        <v>42656.291666666664</v>
      </c>
      <c r="D3424" s="6">
        <v>10487.8</v>
      </c>
      <c r="E3424" s="6">
        <v>10489.7</v>
      </c>
      <c r="F3424" s="6">
        <v>10476</v>
      </c>
      <c r="G3424" s="6">
        <v>10489.7</v>
      </c>
      <c r="H3424" s="6"/>
      <c r="I3424" s="6"/>
      <c r="J3424" s="6"/>
    </row>
    <row r="3425" spans="3:10" x14ac:dyDescent="0.25">
      <c r="C3425" s="7">
        <v>42656.333333333336</v>
      </c>
      <c r="D3425" s="8">
        <v>10490.9</v>
      </c>
      <c r="E3425" s="8">
        <v>10490.9</v>
      </c>
      <c r="F3425" s="8">
        <v>10463.1</v>
      </c>
      <c r="G3425" s="8">
        <v>10463.4</v>
      </c>
      <c r="H3425" s="8"/>
      <c r="I3425" s="8"/>
      <c r="J3425" s="8"/>
    </row>
    <row r="3426" spans="3:10" x14ac:dyDescent="0.25">
      <c r="C3426" s="5">
        <v>42656.375</v>
      </c>
      <c r="D3426" s="6">
        <v>10466.9</v>
      </c>
      <c r="E3426" s="6">
        <v>10469.1</v>
      </c>
      <c r="F3426" s="6">
        <v>10423.4</v>
      </c>
      <c r="G3426" s="6">
        <v>10453.299999999999</v>
      </c>
      <c r="H3426" s="6"/>
      <c r="I3426" s="6"/>
      <c r="J3426" s="6"/>
    </row>
    <row r="3427" spans="3:10" x14ac:dyDescent="0.25">
      <c r="C3427" s="7">
        <v>42656.416666666664</v>
      </c>
      <c r="D3427" s="8">
        <v>10453</v>
      </c>
      <c r="E3427" s="8">
        <v>10453</v>
      </c>
      <c r="F3427" s="8">
        <v>10359</v>
      </c>
      <c r="G3427" s="8">
        <v>10370.299999999999</v>
      </c>
      <c r="H3427" s="8"/>
      <c r="I3427" s="8"/>
      <c r="J3427" s="8"/>
    </row>
    <row r="3428" spans="3:10" x14ac:dyDescent="0.25">
      <c r="C3428" s="5">
        <v>42656.458333333336</v>
      </c>
      <c r="D3428" s="6">
        <v>10370.6</v>
      </c>
      <c r="E3428" s="6">
        <v>10414.4</v>
      </c>
      <c r="F3428" s="6">
        <v>10370.6</v>
      </c>
      <c r="G3428" s="6">
        <v>10411.9</v>
      </c>
      <c r="H3428" s="6"/>
      <c r="I3428" s="6"/>
      <c r="J3428" s="6"/>
    </row>
    <row r="3429" spans="3:10" x14ac:dyDescent="0.25">
      <c r="C3429" s="7">
        <v>42656.5</v>
      </c>
      <c r="D3429" s="8">
        <v>10411.700000000001</v>
      </c>
      <c r="E3429" s="8">
        <v>10426.5</v>
      </c>
      <c r="F3429" s="8">
        <v>10382.5</v>
      </c>
      <c r="G3429" s="8">
        <v>10387.5</v>
      </c>
      <c r="H3429" s="8"/>
      <c r="I3429" s="8"/>
      <c r="J3429" s="8"/>
    </row>
    <row r="3430" spans="3:10" x14ac:dyDescent="0.25">
      <c r="C3430" s="5">
        <v>42656.541666666664</v>
      </c>
      <c r="D3430" s="6">
        <v>10387</v>
      </c>
      <c r="E3430" s="6">
        <v>10407.1</v>
      </c>
      <c r="F3430" s="6">
        <v>10375.9</v>
      </c>
      <c r="G3430" s="6">
        <v>10384.5</v>
      </c>
      <c r="H3430" s="6"/>
      <c r="I3430" s="6"/>
      <c r="J3430" s="6"/>
    </row>
    <row r="3431" spans="3:10" x14ac:dyDescent="0.25">
      <c r="C3431" s="7">
        <v>42656.583333333336</v>
      </c>
      <c r="D3431" s="8">
        <v>10385</v>
      </c>
      <c r="E3431" s="8">
        <v>10405</v>
      </c>
      <c r="F3431" s="8">
        <v>10379.1</v>
      </c>
      <c r="G3431" s="8">
        <v>10401.799999999999</v>
      </c>
      <c r="H3431" s="8"/>
      <c r="I3431" s="8"/>
      <c r="J3431" s="8"/>
    </row>
    <row r="3432" spans="3:10" x14ac:dyDescent="0.25">
      <c r="C3432" s="5">
        <v>42656.625</v>
      </c>
      <c r="D3432" s="6">
        <v>10402.1</v>
      </c>
      <c r="E3432" s="6">
        <v>10403.299999999999</v>
      </c>
      <c r="F3432" s="6">
        <v>10346.700000000001</v>
      </c>
      <c r="G3432" s="6">
        <v>10364.700000000001</v>
      </c>
      <c r="H3432" s="6"/>
      <c r="I3432" s="6"/>
      <c r="J3432" s="6"/>
    </row>
    <row r="3433" spans="3:10" x14ac:dyDescent="0.25">
      <c r="C3433" s="7">
        <v>42656.666666666664</v>
      </c>
      <c r="D3433" s="8">
        <v>10365.700000000001</v>
      </c>
      <c r="E3433" s="8">
        <v>10390</v>
      </c>
      <c r="F3433" s="8">
        <v>10355.4</v>
      </c>
      <c r="G3433" s="8">
        <v>10365.5</v>
      </c>
      <c r="H3433" s="8"/>
      <c r="I3433" s="8"/>
      <c r="J3433" s="8"/>
    </row>
    <row r="3434" spans="3:10" x14ac:dyDescent="0.25">
      <c r="C3434" s="5">
        <v>42656.708333333336</v>
      </c>
      <c r="D3434" s="6">
        <v>10365.799999999999</v>
      </c>
      <c r="E3434" s="6">
        <v>10418.700000000001</v>
      </c>
      <c r="F3434" s="6">
        <v>10354.9</v>
      </c>
      <c r="G3434" s="6">
        <v>10397.9</v>
      </c>
      <c r="H3434" s="6"/>
      <c r="I3434" s="6"/>
      <c r="J3434" s="6"/>
    </row>
    <row r="3435" spans="3:10" x14ac:dyDescent="0.25">
      <c r="C3435" s="7">
        <v>42656.75</v>
      </c>
      <c r="D3435" s="8">
        <v>10397.4</v>
      </c>
      <c r="E3435" s="8">
        <v>10426.5</v>
      </c>
      <c r="F3435" s="8">
        <v>10387.200000000001</v>
      </c>
      <c r="G3435" s="8">
        <v>10410.200000000001</v>
      </c>
      <c r="H3435" s="8"/>
      <c r="I3435" s="8"/>
      <c r="J3435" s="8"/>
    </row>
    <row r="3436" spans="3:10" x14ac:dyDescent="0.25">
      <c r="C3436" s="5">
        <v>42656.791666666664</v>
      </c>
      <c r="D3436" s="6">
        <v>10410</v>
      </c>
      <c r="E3436" s="6">
        <v>10432.299999999999</v>
      </c>
      <c r="F3436" s="6">
        <v>10397.9</v>
      </c>
      <c r="G3436" s="6">
        <v>10425.1</v>
      </c>
      <c r="H3436" s="6"/>
      <c r="I3436" s="6"/>
      <c r="J3436" s="6"/>
    </row>
    <row r="3437" spans="3:10" x14ac:dyDescent="0.25">
      <c r="C3437" s="7">
        <v>42656.833333333336</v>
      </c>
      <c r="D3437" s="8">
        <v>10424.9</v>
      </c>
      <c r="E3437" s="8">
        <v>10462.9</v>
      </c>
      <c r="F3437" s="8">
        <v>10416.299999999999</v>
      </c>
      <c r="G3437" s="8">
        <v>10462.4</v>
      </c>
      <c r="H3437" s="8"/>
      <c r="I3437" s="8"/>
      <c r="J3437" s="8"/>
    </row>
    <row r="3438" spans="3:10" x14ac:dyDescent="0.25">
      <c r="C3438" s="5">
        <v>42656.875</v>
      </c>
      <c r="D3438" s="6">
        <v>10461.9</v>
      </c>
      <c r="E3438" s="6">
        <v>10472.1</v>
      </c>
      <c r="F3438" s="6">
        <v>10444.9</v>
      </c>
      <c r="G3438" s="6">
        <v>10460.1</v>
      </c>
      <c r="H3438" s="6"/>
      <c r="I3438" s="6"/>
      <c r="J3438" s="6"/>
    </row>
    <row r="3439" spans="3:10" x14ac:dyDescent="0.25">
      <c r="C3439" s="7">
        <v>42656.916666666664</v>
      </c>
      <c r="D3439" s="8">
        <v>10459.9</v>
      </c>
      <c r="E3439" s="8">
        <v>10464.9</v>
      </c>
      <c r="F3439" s="8">
        <v>10439.1</v>
      </c>
      <c r="G3439" s="8">
        <v>10448.1</v>
      </c>
      <c r="H3439" s="8"/>
      <c r="I3439" s="8"/>
      <c r="J3439" s="8"/>
    </row>
    <row r="3440" spans="3:10" x14ac:dyDescent="0.25">
      <c r="C3440" s="5">
        <v>42656.958333333336</v>
      </c>
      <c r="D3440" s="6">
        <v>10449.4</v>
      </c>
      <c r="E3440" s="6">
        <v>10453</v>
      </c>
      <c r="F3440" s="6">
        <v>10443.200000000001</v>
      </c>
      <c r="G3440" s="6">
        <v>10445.700000000001</v>
      </c>
      <c r="H3440" s="6"/>
      <c r="I3440" s="6"/>
      <c r="J3440" s="6"/>
    </row>
    <row r="3441" spans="3:10" x14ac:dyDescent="0.25">
      <c r="C3441" s="7">
        <v>42657.041666666664</v>
      </c>
      <c r="D3441" s="8">
        <v>10446.9</v>
      </c>
      <c r="E3441" s="8">
        <v>10446.9</v>
      </c>
      <c r="F3441" s="8">
        <v>10433.299999999999</v>
      </c>
      <c r="G3441" s="8">
        <v>10440.700000000001</v>
      </c>
      <c r="H3441" s="8"/>
      <c r="I3441" s="8"/>
      <c r="J3441" s="8"/>
    </row>
    <row r="3442" spans="3:10" x14ac:dyDescent="0.25">
      <c r="C3442" s="5">
        <v>42657.083333333336</v>
      </c>
      <c r="D3442" s="6">
        <v>10441.9</v>
      </c>
      <c r="E3442" s="6">
        <v>10452.6</v>
      </c>
      <c r="F3442" s="6">
        <v>10440.700000000001</v>
      </c>
      <c r="G3442" s="6">
        <v>10442</v>
      </c>
      <c r="H3442" s="6"/>
      <c r="I3442" s="6"/>
      <c r="J3442" s="6"/>
    </row>
    <row r="3443" spans="3:10" x14ac:dyDescent="0.25">
      <c r="C3443" s="7">
        <v>42657.125</v>
      </c>
      <c r="D3443" s="8">
        <v>10443.200000000001</v>
      </c>
      <c r="E3443" s="8">
        <v>10446.9</v>
      </c>
      <c r="F3443" s="8">
        <v>10421.9</v>
      </c>
      <c r="G3443" s="8">
        <v>10426.9</v>
      </c>
      <c r="H3443" s="8"/>
      <c r="I3443" s="8"/>
      <c r="J3443" s="8"/>
    </row>
    <row r="3444" spans="3:10" x14ac:dyDescent="0.25">
      <c r="C3444" s="5">
        <v>42657.166666666664</v>
      </c>
      <c r="D3444" s="6">
        <v>10426.799999999999</v>
      </c>
      <c r="E3444" s="6">
        <v>10460.1</v>
      </c>
      <c r="F3444" s="6">
        <v>10426.799999999999</v>
      </c>
      <c r="G3444" s="6">
        <v>10454.6</v>
      </c>
      <c r="H3444" s="6"/>
      <c r="I3444" s="6"/>
      <c r="J3444" s="6"/>
    </row>
    <row r="3445" spans="3:10" x14ac:dyDescent="0.25">
      <c r="C3445" s="7">
        <v>42657.208333333336</v>
      </c>
      <c r="D3445" s="8">
        <v>10454</v>
      </c>
      <c r="E3445" s="8">
        <v>10454</v>
      </c>
      <c r="F3445" s="8">
        <v>10435.6</v>
      </c>
      <c r="G3445" s="8">
        <v>10447.299999999999</v>
      </c>
      <c r="H3445" s="8"/>
      <c r="I3445" s="8"/>
      <c r="J3445" s="8"/>
    </row>
    <row r="3446" spans="3:10" x14ac:dyDescent="0.25">
      <c r="C3446" s="5">
        <v>42657.25</v>
      </c>
      <c r="D3446" s="6">
        <v>10448</v>
      </c>
      <c r="E3446" s="6">
        <v>10453.1</v>
      </c>
      <c r="F3446" s="6">
        <v>10442.4</v>
      </c>
      <c r="G3446" s="6">
        <v>10451.299999999999</v>
      </c>
      <c r="H3446" s="6"/>
      <c r="I3446" s="6"/>
      <c r="J3446" s="6"/>
    </row>
    <row r="3447" spans="3:10" x14ac:dyDescent="0.25">
      <c r="C3447" s="7">
        <v>42657.291666666664</v>
      </c>
      <c r="D3447" s="8">
        <v>10452.5</v>
      </c>
      <c r="E3447" s="8">
        <v>10459.299999999999</v>
      </c>
      <c r="F3447" s="8">
        <v>10448.799999999999</v>
      </c>
      <c r="G3447" s="8">
        <v>10458.4</v>
      </c>
      <c r="H3447" s="8"/>
      <c r="I3447" s="8"/>
      <c r="J3447" s="8"/>
    </row>
    <row r="3448" spans="3:10" x14ac:dyDescent="0.25">
      <c r="C3448" s="5">
        <v>42657.333333333336</v>
      </c>
      <c r="D3448" s="6">
        <v>10458.6</v>
      </c>
      <c r="E3448" s="6">
        <v>10479.5</v>
      </c>
      <c r="F3448" s="6">
        <v>10449.9</v>
      </c>
      <c r="G3448" s="6">
        <v>10461.4</v>
      </c>
      <c r="H3448" s="6"/>
      <c r="I3448" s="6"/>
      <c r="J3448" s="6"/>
    </row>
    <row r="3449" spans="3:10" x14ac:dyDescent="0.25">
      <c r="C3449" s="7">
        <v>42657.375</v>
      </c>
      <c r="D3449" s="8">
        <v>10453.4</v>
      </c>
      <c r="E3449" s="8">
        <v>10478.4</v>
      </c>
      <c r="F3449" s="8">
        <v>10449.1</v>
      </c>
      <c r="G3449" s="8">
        <v>10449.9</v>
      </c>
      <c r="H3449" s="8"/>
      <c r="I3449" s="8"/>
      <c r="J3449" s="8"/>
    </row>
    <row r="3450" spans="3:10" x14ac:dyDescent="0.25">
      <c r="C3450" s="5">
        <v>42657.416666666664</v>
      </c>
      <c r="D3450" s="6">
        <v>10449.1</v>
      </c>
      <c r="E3450" s="6">
        <v>10497.7</v>
      </c>
      <c r="F3450" s="6">
        <v>10442.1</v>
      </c>
      <c r="G3450" s="6">
        <v>10495.2</v>
      </c>
      <c r="H3450" s="6"/>
      <c r="I3450" s="6"/>
      <c r="J3450" s="6"/>
    </row>
    <row r="3451" spans="3:10" x14ac:dyDescent="0.25">
      <c r="C3451" s="7">
        <v>42657.458333333336</v>
      </c>
      <c r="D3451" s="8">
        <v>10495.4</v>
      </c>
      <c r="E3451" s="8">
        <v>10547</v>
      </c>
      <c r="F3451" s="8">
        <v>10493.1</v>
      </c>
      <c r="G3451" s="8">
        <v>10539.4</v>
      </c>
      <c r="H3451" s="8"/>
      <c r="I3451" s="8"/>
      <c r="J3451" s="8"/>
    </row>
    <row r="3452" spans="3:10" x14ac:dyDescent="0.25">
      <c r="C3452" s="5">
        <v>42657.5</v>
      </c>
      <c r="D3452" s="6">
        <v>10538.9</v>
      </c>
      <c r="E3452" s="6">
        <v>10595</v>
      </c>
      <c r="F3452" s="6">
        <v>10531.2</v>
      </c>
      <c r="G3452" s="6">
        <v>10572.6</v>
      </c>
      <c r="H3452" s="6"/>
      <c r="I3452" s="6"/>
      <c r="J3452" s="6"/>
    </row>
    <row r="3453" spans="3:10" x14ac:dyDescent="0.25">
      <c r="C3453" s="7">
        <v>42657.541666666664</v>
      </c>
      <c r="D3453" s="8">
        <v>10572.8</v>
      </c>
      <c r="E3453" s="8">
        <v>10601.9</v>
      </c>
      <c r="F3453" s="8">
        <v>10568.1</v>
      </c>
      <c r="G3453" s="8">
        <v>10587.1</v>
      </c>
      <c r="H3453" s="8"/>
      <c r="I3453" s="8"/>
      <c r="J3453" s="8"/>
    </row>
    <row r="3454" spans="3:10" x14ac:dyDescent="0.25">
      <c r="C3454" s="5">
        <v>42657.583333333336</v>
      </c>
      <c r="D3454" s="6">
        <v>10587.6</v>
      </c>
      <c r="E3454" s="6">
        <v>10592.5</v>
      </c>
      <c r="F3454" s="6">
        <v>10570.5</v>
      </c>
      <c r="G3454" s="6">
        <v>10572.9</v>
      </c>
      <c r="H3454" s="6"/>
      <c r="I3454" s="6"/>
      <c r="J3454" s="6"/>
    </row>
    <row r="3455" spans="3:10" x14ac:dyDescent="0.25">
      <c r="C3455" s="7">
        <v>42657.625</v>
      </c>
      <c r="D3455" s="8">
        <v>10572.6</v>
      </c>
      <c r="E3455" s="8">
        <v>10585.2</v>
      </c>
      <c r="F3455" s="8">
        <v>10560.2</v>
      </c>
      <c r="G3455" s="8">
        <v>10580</v>
      </c>
      <c r="H3455" s="8"/>
      <c r="I3455" s="8"/>
      <c r="J3455" s="8"/>
    </row>
    <row r="3456" spans="3:10" x14ac:dyDescent="0.25">
      <c r="C3456" s="5">
        <v>42657.666666666664</v>
      </c>
      <c r="D3456" s="6">
        <v>10580.5</v>
      </c>
      <c r="E3456" s="6">
        <v>10615.9</v>
      </c>
      <c r="F3456" s="6">
        <v>10574.5</v>
      </c>
      <c r="G3456" s="6">
        <v>10610.6</v>
      </c>
      <c r="H3456" s="6"/>
      <c r="I3456" s="6"/>
      <c r="J3456" s="6"/>
    </row>
    <row r="3457" spans="3:10" x14ac:dyDescent="0.25">
      <c r="C3457" s="7">
        <v>42657.708333333336</v>
      </c>
      <c r="D3457" s="8">
        <v>10609.3</v>
      </c>
      <c r="E3457" s="8">
        <v>10610.6</v>
      </c>
      <c r="F3457" s="8">
        <v>10589.3</v>
      </c>
      <c r="G3457" s="8">
        <v>10594.6</v>
      </c>
      <c r="H3457" s="8"/>
      <c r="I3457" s="8"/>
      <c r="J3457" s="8"/>
    </row>
    <row r="3458" spans="3:10" x14ac:dyDescent="0.25">
      <c r="C3458" s="5">
        <v>42657.75</v>
      </c>
      <c r="D3458" s="6">
        <v>10594.8</v>
      </c>
      <c r="E3458" s="6">
        <v>10596.2</v>
      </c>
      <c r="F3458" s="6">
        <v>10561.1</v>
      </c>
      <c r="G3458" s="6">
        <v>10570.7</v>
      </c>
      <c r="H3458" s="6"/>
      <c r="I3458" s="6"/>
      <c r="J3458" s="6"/>
    </row>
    <row r="3459" spans="3:10" x14ac:dyDescent="0.25">
      <c r="C3459" s="7">
        <v>42657.791666666664</v>
      </c>
      <c r="D3459" s="8">
        <v>10570.4</v>
      </c>
      <c r="E3459" s="8">
        <v>10578.2</v>
      </c>
      <c r="F3459" s="8">
        <v>10559.1</v>
      </c>
      <c r="G3459" s="8">
        <v>10576.2</v>
      </c>
      <c r="H3459" s="8"/>
      <c r="I3459" s="8"/>
      <c r="J3459" s="8"/>
    </row>
    <row r="3460" spans="3:10" x14ac:dyDescent="0.25">
      <c r="C3460" s="5">
        <v>42657.833333333336</v>
      </c>
      <c r="D3460" s="6">
        <v>10576.5</v>
      </c>
      <c r="E3460" s="6">
        <v>10595.5</v>
      </c>
      <c r="F3460" s="6">
        <v>10568.7</v>
      </c>
      <c r="G3460" s="6">
        <v>10581.7</v>
      </c>
      <c r="H3460" s="6"/>
      <c r="I3460" s="6"/>
      <c r="J3460" s="6"/>
    </row>
    <row r="3461" spans="3:10" x14ac:dyDescent="0.25">
      <c r="C3461" s="7">
        <v>42657.875</v>
      </c>
      <c r="D3461" s="8">
        <v>10581.5</v>
      </c>
      <c r="E3461" s="8">
        <v>10591</v>
      </c>
      <c r="F3461" s="8">
        <v>10570.5</v>
      </c>
      <c r="G3461" s="8">
        <v>10575.5</v>
      </c>
      <c r="H3461" s="8"/>
      <c r="I3461" s="8"/>
      <c r="J3461" s="8"/>
    </row>
    <row r="3462" spans="3:10" x14ac:dyDescent="0.25">
      <c r="C3462" s="5">
        <v>42657.916666666664</v>
      </c>
      <c r="D3462" s="6">
        <v>10576</v>
      </c>
      <c r="E3462" s="6">
        <v>10593.5</v>
      </c>
      <c r="F3462" s="6">
        <v>10574.7</v>
      </c>
      <c r="G3462" s="6">
        <v>10586</v>
      </c>
      <c r="H3462" s="6"/>
      <c r="I3462" s="6"/>
      <c r="J3462" s="6"/>
    </row>
    <row r="3463" spans="3:10" x14ac:dyDescent="0.25">
      <c r="C3463" s="7">
        <v>42660.375</v>
      </c>
      <c r="D3463" s="8">
        <v>10533.4</v>
      </c>
      <c r="E3463" s="8">
        <v>10558.9</v>
      </c>
      <c r="F3463" s="8">
        <v>10533.4</v>
      </c>
      <c r="G3463" s="8">
        <v>10547.9</v>
      </c>
      <c r="H3463" s="8"/>
      <c r="I3463" s="8"/>
      <c r="J3463" s="8"/>
    </row>
    <row r="3464" spans="3:10" x14ac:dyDescent="0.25">
      <c r="C3464" s="5">
        <v>42660.416666666664</v>
      </c>
      <c r="D3464" s="6">
        <v>10547.6</v>
      </c>
      <c r="E3464" s="6">
        <v>10582.7</v>
      </c>
      <c r="F3464" s="6">
        <v>10525.5</v>
      </c>
      <c r="G3464" s="6">
        <v>10555.7</v>
      </c>
      <c r="H3464" s="6"/>
      <c r="I3464" s="6"/>
      <c r="J3464" s="6"/>
    </row>
    <row r="3465" spans="3:10" x14ac:dyDescent="0.25">
      <c r="C3465" s="7">
        <v>42660.458333333336</v>
      </c>
      <c r="D3465" s="8">
        <v>10555.5</v>
      </c>
      <c r="E3465" s="8">
        <v>10572.3</v>
      </c>
      <c r="F3465" s="8">
        <v>10520.1</v>
      </c>
      <c r="G3465" s="8">
        <v>10537.8</v>
      </c>
      <c r="H3465" s="8"/>
      <c r="I3465" s="8"/>
      <c r="J3465" s="8"/>
    </row>
    <row r="3466" spans="3:10" x14ac:dyDescent="0.25">
      <c r="C3466" s="5">
        <v>42660.5</v>
      </c>
      <c r="D3466" s="6">
        <v>10537.1</v>
      </c>
      <c r="E3466" s="6">
        <v>10537.1</v>
      </c>
      <c r="F3466" s="6">
        <v>10497.4</v>
      </c>
      <c r="G3466" s="6">
        <v>10524.5</v>
      </c>
      <c r="H3466" s="6"/>
      <c r="I3466" s="6"/>
      <c r="J3466" s="6"/>
    </row>
    <row r="3467" spans="3:10" x14ac:dyDescent="0.25">
      <c r="C3467" s="7">
        <v>42660.541666666664</v>
      </c>
      <c r="D3467" s="8">
        <v>10523.8</v>
      </c>
      <c r="E3467" s="8">
        <v>10540.8</v>
      </c>
      <c r="F3467" s="8">
        <v>10509.8</v>
      </c>
      <c r="G3467" s="8">
        <v>10539</v>
      </c>
      <c r="H3467" s="8"/>
      <c r="I3467" s="8"/>
      <c r="J3467" s="8"/>
    </row>
    <row r="3468" spans="3:10" x14ac:dyDescent="0.25">
      <c r="C3468" s="5">
        <v>42660.583333333336</v>
      </c>
      <c r="D3468" s="6">
        <v>10539.3</v>
      </c>
      <c r="E3468" s="6">
        <v>10561.3</v>
      </c>
      <c r="F3468" s="6">
        <v>10531.2</v>
      </c>
      <c r="G3468" s="6">
        <v>10544.5</v>
      </c>
      <c r="H3468" s="6"/>
      <c r="I3468" s="6"/>
      <c r="J3468" s="6"/>
    </row>
    <row r="3469" spans="3:10" x14ac:dyDescent="0.25">
      <c r="C3469" s="7">
        <v>42660.625</v>
      </c>
      <c r="D3469" s="8">
        <v>10544.3</v>
      </c>
      <c r="E3469" s="8">
        <v>10559.2</v>
      </c>
      <c r="F3469" s="8">
        <v>10520.7</v>
      </c>
      <c r="G3469" s="8">
        <v>10531.7</v>
      </c>
      <c r="H3469" s="8"/>
      <c r="I3469" s="8"/>
      <c r="J3469" s="8"/>
    </row>
    <row r="3470" spans="3:10" x14ac:dyDescent="0.25">
      <c r="C3470" s="5">
        <v>42660.666666666664</v>
      </c>
      <c r="D3470" s="6">
        <v>10531.5</v>
      </c>
      <c r="E3470" s="6">
        <v>10545.5</v>
      </c>
      <c r="F3470" s="6">
        <v>10517.4</v>
      </c>
      <c r="G3470" s="6">
        <v>10524</v>
      </c>
      <c r="H3470" s="6"/>
      <c r="I3470" s="6"/>
      <c r="J3470" s="6"/>
    </row>
    <row r="3471" spans="3:10" x14ac:dyDescent="0.25">
      <c r="C3471" s="7">
        <v>42660.708333333336</v>
      </c>
      <c r="D3471" s="8">
        <v>10524.3</v>
      </c>
      <c r="E3471" s="8">
        <v>10551.4</v>
      </c>
      <c r="F3471" s="8">
        <v>10517.7</v>
      </c>
      <c r="G3471" s="8">
        <v>10524.9</v>
      </c>
      <c r="H3471" s="8"/>
      <c r="I3471" s="8"/>
      <c r="J3471" s="8"/>
    </row>
    <row r="3472" spans="3:10" x14ac:dyDescent="0.25">
      <c r="C3472" s="5">
        <v>42660.75</v>
      </c>
      <c r="D3472" s="6">
        <v>10524.6</v>
      </c>
      <c r="E3472" s="6">
        <v>10528.9</v>
      </c>
      <c r="F3472" s="6">
        <v>10490.9</v>
      </c>
      <c r="G3472" s="6">
        <v>10514.1</v>
      </c>
      <c r="H3472" s="6"/>
      <c r="I3472" s="6"/>
      <c r="J3472" s="6"/>
    </row>
    <row r="3473" spans="3:10" x14ac:dyDescent="0.25">
      <c r="C3473" s="7">
        <v>42660.791666666664</v>
      </c>
      <c r="D3473" s="8">
        <v>10514.6</v>
      </c>
      <c r="E3473" s="8">
        <v>10515.6</v>
      </c>
      <c r="F3473" s="8">
        <v>10497.9</v>
      </c>
      <c r="G3473" s="8">
        <v>10499.1</v>
      </c>
      <c r="H3473" s="8"/>
      <c r="I3473" s="8"/>
      <c r="J3473" s="8"/>
    </row>
    <row r="3474" spans="3:10" x14ac:dyDescent="0.25">
      <c r="C3474" s="5">
        <v>42660.833333333336</v>
      </c>
      <c r="D3474" s="6">
        <v>10499.3</v>
      </c>
      <c r="E3474" s="6">
        <v>10505.6</v>
      </c>
      <c r="F3474" s="6">
        <v>10485.6</v>
      </c>
      <c r="G3474" s="6">
        <v>10489.3</v>
      </c>
      <c r="H3474" s="6"/>
      <c r="I3474" s="6"/>
      <c r="J3474" s="6"/>
    </row>
    <row r="3475" spans="3:10" x14ac:dyDescent="0.25">
      <c r="C3475" s="7">
        <v>42660.875</v>
      </c>
      <c r="D3475" s="8">
        <v>10489.1</v>
      </c>
      <c r="E3475" s="8">
        <v>10508.1</v>
      </c>
      <c r="F3475" s="8">
        <v>10488.6</v>
      </c>
      <c r="G3475" s="8">
        <v>10506.1</v>
      </c>
      <c r="H3475" s="8"/>
      <c r="I3475" s="8"/>
      <c r="J3475" s="8"/>
    </row>
    <row r="3476" spans="3:10" x14ac:dyDescent="0.25">
      <c r="C3476" s="5">
        <v>42660.916666666664</v>
      </c>
      <c r="D3476" s="6">
        <v>10506.3</v>
      </c>
      <c r="E3476" s="6">
        <v>10508.6</v>
      </c>
      <c r="F3476" s="6">
        <v>10499.3</v>
      </c>
      <c r="G3476" s="6">
        <v>10504.6</v>
      </c>
      <c r="H3476" s="6"/>
      <c r="I3476" s="6"/>
      <c r="J3476" s="6"/>
    </row>
    <row r="3477" spans="3:10" x14ac:dyDescent="0.25">
      <c r="C3477" s="7">
        <v>42660.958333333336</v>
      </c>
      <c r="D3477" s="8">
        <v>10506.3</v>
      </c>
      <c r="E3477" s="8">
        <v>10523.2</v>
      </c>
      <c r="F3477" s="8">
        <v>10504.6</v>
      </c>
      <c r="G3477" s="8">
        <v>10508.7</v>
      </c>
      <c r="H3477" s="8"/>
      <c r="I3477" s="8"/>
      <c r="J3477" s="8"/>
    </row>
    <row r="3478" spans="3:10" x14ac:dyDescent="0.25">
      <c r="C3478" s="5">
        <v>42661.041666666664</v>
      </c>
      <c r="D3478" s="6">
        <v>10507</v>
      </c>
      <c r="E3478" s="6">
        <v>10510.7</v>
      </c>
      <c r="F3478" s="6">
        <v>10498.8</v>
      </c>
      <c r="G3478" s="6">
        <v>10506.5</v>
      </c>
      <c r="H3478" s="6"/>
      <c r="I3478" s="6"/>
      <c r="J3478" s="6"/>
    </row>
    <row r="3479" spans="3:10" x14ac:dyDescent="0.25">
      <c r="C3479" s="7">
        <v>42661.083333333336</v>
      </c>
      <c r="D3479" s="8">
        <v>10507.7</v>
      </c>
      <c r="E3479" s="8">
        <v>10528.6</v>
      </c>
      <c r="F3479" s="8">
        <v>10506.5</v>
      </c>
      <c r="G3479" s="8">
        <v>10528.6</v>
      </c>
      <c r="H3479" s="8"/>
      <c r="I3479" s="8"/>
      <c r="J3479" s="8"/>
    </row>
    <row r="3480" spans="3:10" x14ac:dyDescent="0.25">
      <c r="C3480" s="5">
        <v>42661.125</v>
      </c>
      <c r="D3480" s="6">
        <v>10527.4</v>
      </c>
      <c r="E3480" s="6">
        <v>10541</v>
      </c>
      <c r="F3480" s="6">
        <v>10525.9</v>
      </c>
      <c r="G3480" s="6">
        <v>10535.8</v>
      </c>
      <c r="H3480" s="6"/>
      <c r="I3480" s="6"/>
      <c r="J3480" s="6"/>
    </row>
    <row r="3481" spans="3:10" x14ac:dyDescent="0.25">
      <c r="C3481" s="7">
        <v>42661.166666666664</v>
      </c>
      <c r="D3481" s="8">
        <v>10535.5</v>
      </c>
      <c r="E3481" s="8">
        <v>10540.1</v>
      </c>
      <c r="F3481" s="8">
        <v>10529.5</v>
      </c>
      <c r="G3481" s="8">
        <v>10535.9</v>
      </c>
      <c r="H3481" s="8"/>
      <c r="I3481" s="8"/>
      <c r="J3481" s="8"/>
    </row>
    <row r="3482" spans="3:10" x14ac:dyDescent="0.25">
      <c r="C3482" s="5">
        <v>42661.208333333336</v>
      </c>
      <c r="D3482" s="6">
        <v>10537.1</v>
      </c>
      <c r="E3482" s="6">
        <v>10538.4</v>
      </c>
      <c r="F3482" s="6">
        <v>10533.4</v>
      </c>
      <c r="G3482" s="6">
        <v>10536.4</v>
      </c>
      <c r="H3482" s="6"/>
      <c r="I3482" s="6"/>
      <c r="J3482" s="6"/>
    </row>
    <row r="3483" spans="3:10" x14ac:dyDescent="0.25">
      <c r="C3483" s="7">
        <v>42661.25</v>
      </c>
      <c r="D3483" s="8">
        <v>10536.4</v>
      </c>
      <c r="E3483" s="8">
        <v>10541.2</v>
      </c>
      <c r="F3483" s="8">
        <v>10532.7</v>
      </c>
      <c r="G3483" s="8">
        <v>10536.4</v>
      </c>
      <c r="H3483" s="8"/>
      <c r="I3483" s="8"/>
      <c r="J3483" s="8"/>
    </row>
    <row r="3484" spans="3:10" x14ac:dyDescent="0.25">
      <c r="C3484" s="5">
        <v>42661.291666666664</v>
      </c>
      <c r="D3484" s="6">
        <v>10537.7</v>
      </c>
      <c r="E3484" s="6">
        <v>10539.4</v>
      </c>
      <c r="F3484" s="6">
        <v>10532.9</v>
      </c>
      <c r="G3484" s="6">
        <v>10535.9</v>
      </c>
      <c r="H3484" s="6"/>
      <c r="I3484" s="6"/>
      <c r="J3484" s="6"/>
    </row>
    <row r="3485" spans="3:10" x14ac:dyDescent="0.25">
      <c r="C3485" s="7">
        <v>42661.333333333336</v>
      </c>
      <c r="D3485" s="8">
        <v>10535.8</v>
      </c>
      <c r="E3485" s="8">
        <v>10562.9</v>
      </c>
      <c r="F3485" s="8">
        <v>10534.4</v>
      </c>
      <c r="G3485" s="8">
        <v>10559.1</v>
      </c>
      <c r="H3485" s="8"/>
      <c r="I3485" s="8"/>
      <c r="J3485" s="8"/>
    </row>
    <row r="3486" spans="3:10" x14ac:dyDescent="0.25">
      <c r="C3486" s="5">
        <v>42661.375</v>
      </c>
      <c r="D3486" s="6">
        <v>10560.1</v>
      </c>
      <c r="E3486" s="6">
        <v>10571.1</v>
      </c>
      <c r="F3486" s="6">
        <v>10547.6</v>
      </c>
      <c r="G3486" s="6">
        <v>10559.4</v>
      </c>
      <c r="H3486" s="6"/>
      <c r="I3486" s="6"/>
      <c r="J3486" s="6"/>
    </row>
    <row r="3487" spans="3:10" x14ac:dyDescent="0.25">
      <c r="C3487" s="7">
        <v>42661.416666666664</v>
      </c>
      <c r="D3487" s="8">
        <v>10559.9</v>
      </c>
      <c r="E3487" s="8">
        <v>10596.8</v>
      </c>
      <c r="F3487" s="8">
        <v>10538.8</v>
      </c>
      <c r="G3487" s="8">
        <v>10589.6</v>
      </c>
      <c r="H3487" s="8"/>
      <c r="I3487" s="8"/>
      <c r="J3487" s="8"/>
    </row>
    <row r="3488" spans="3:10" x14ac:dyDescent="0.25">
      <c r="C3488" s="5">
        <v>42661.458333333336</v>
      </c>
      <c r="D3488" s="6">
        <v>10590.4</v>
      </c>
      <c r="E3488" s="6">
        <v>10629.2</v>
      </c>
      <c r="F3488" s="6">
        <v>10580.7</v>
      </c>
      <c r="G3488" s="6">
        <v>10617.7</v>
      </c>
      <c r="H3488" s="6"/>
      <c r="I3488" s="6"/>
      <c r="J3488" s="6"/>
    </row>
    <row r="3489" spans="3:10" x14ac:dyDescent="0.25">
      <c r="C3489" s="7">
        <v>42661.5</v>
      </c>
      <c r="D3489" s="8">
        <v>10616.9</v>
      </c>
      <c r="E3489" s="8">
        <v>10634.8</v>
      </c>
      <c r="F3489" s="8">
        <v>10607.6</v>
      </c>
      <c r="G3489" s="8">
        <v>10628.6</v>
      </c>
      <c r="H3489" s="8"/>
      <c r="I3489" s="8"/>
      <c r="J3489" s="8"/>
    </row>
    <row r="3490" spans="3:10" x14ac:dyDescent="0.25">
      <c r="C3490" s="5">
        <v>42661.541666666664</v>
      </c>
      <c r="D3490" s="6">
        <v>10628.5</v>
      </c>
      <c r="E3490" s="6">
        <v>10642.7</v>
      </c>
      <c r="F3490" s="6">
        <v>10616.4</v>
      </c>
      <c r="G3490" s="6">
        <v>10618.7</v>
      </c>
      <c r="H3490" s="6"/>
      <c r="I3490" s="6"/>
      <c r="J3490" s="6"/>
    </row>
    <row r="3491" spans="3:10" x14ac:dyDescent="0.25">
      <c r="C3491" s="7">
        <v>42661.583333333336</v>
      </c>
      <c r="D3491" s="8">
        <v>10620.2</v>
      </c>
      <c r="E3491" s="8">
        <v>10641.5</v>
      </c>
      <c r="F3491" s="8">
        <v>10618.1</v>
      </c>
      <c r="G3491" s="8">
        <v>10635.4</v>
      </c>
      <c r="H3491" s="8"/>
      <c r="I3491" s="8"/>
      <c r="J3491" s="8"/>
    </row>
    <row r="3492" spans="3:10" x14ac:dyDescent="0.25">
      <c r="C3492" s="5">
        <v>42661.625</v>
      </c>
      <c r="D3492" s="6">
        <v>10634.4</v>
      </c>
      <c r="E3492" s="6">
        <v>10646.4</v>
      </c>
      <c r="F3492" s="6">
        <v>10620.2</v>
      </c>
      <c r="G3492" s="6">
        <v>10640.6</v>
      </c>
      <c r="H3492" s="6"/>
      <c r="I3492" s="6"/>
      <c r="J3492" s="6"/>
    </row>
    <row r="3493" spans="3:10" x14ac:dyDescent="0.25">
      <c r="C3493" s="7">
        <v>42661.666666666664</v>
      </c>
      <c r="D3493" s="8">
        <v>10641.1</v>
      </c>
      <c r="E3493" s="8">
        <v>10657.1</v>
      </c>
      <c r="F3493" s="8">
        <v>10621.9</v>
      </c>
      <c r="G3493" s="8">
        <v>10626.1</v>
      </c>
      <c r="H3493" s="8"/>
      <c r="I3493" s="8"/>
      <c r="J3493" s="8"/>
    </row>
    <row r="3494" spans="3:10" x14ac:dyDescent="0.25">
      <c r="C3494" s="5">
        <v>42661.708333333336</v>
      </c>
      <c r="D3494" s="6">
        <v>10626.6</v>
      </c>
      <c r="E3494" s="6">
        <v>10633.5</v>
      </c>
      <c r="F3494" s="6">
        <v>10606.9</v>
      </c>
      <c r="G3494" s="6">
        <v>10629.6</v>
      </c>
      <c r="H3494" s="6"/>
      <c r="I3494" s="6"/>
      <c r="J3494" s="6"/>
    </row>
    <row r="3495" spans="3:10" x14ac:dyDescent="0.25">
      <c r="C3495" s="7">
        <v>42661.75</v>
      </c>
      <c r="D3495" s="8">
        <v>10629.8</v>
      </c>
      <c r="E3495" s="8">
        <v>10651.7</v>
      </c>
      <c r="F3495" s="8">
        <v>10617.9</v>
      </c>
      <c r="G3495" s="8">
        <v>10651.4</v>
      </c>
      <c r="H3495" s="8"/>
      <c r="I3495" s="8"/>
      <c r="J3495" s="8"/>
    </row>
    <row r="3496" spans="3:10" x14ac:dyDescent="0.25">
      <c r="C3496" s="5">
        <v>42661.791666666664</v>
      </c>
      <c r="D3496" s="6">
        <v>10651.2</v>
      </c>
      <c r="E3496" s="6">
        <v>10653.2</v>
      </c>
      <c r="F3496" s="6">
        <v>10636.7</v>
      </c>
      <c r="G3496" s="6">
        <v>10639.2</v>
      </c>
      <c r="H3496" s="6"/>
      <c r="I3496" s="6"/>
      <c r="J3496" s="6"/>
    </row>
    <row r="3497" spans="3:10" x14ac:dyDescent="0.25">
      <c r="C3497" s="7">
        <v>42661.833333333336</v>
      </c>
      <c r="D3497" s="8">
        <v>10639.4</v>
      </c>
      <c r="E3497" s="8">
        <v>10644.2</v>
      </c>
      <c r="F3497" s="8">
        <v>10635.2</v>
      </c>
      <c r="G3497" s="8">
        <v>10641.4</v>
      </c>
      <c r="H3497" s="8"/>
      <c r="I3497" s="8"/>
      <c r="J3497" s="8"/>
    </row>
    <row r="3498" spans="3:10" x14ac:dyDescent="0.25">
      <c r="C3498" s="5">
        <v>42661.875</v>
      </c>
      <c r="D3498" s="6">
        <v>10641.7</v>
      </c>
      <c r="E3498" s="6">
        <v>10645.4</v>
      </c>
      <c r="F3498" s="6">
        <v>10636.4</v>
      </c>
      <c r="G3498" s="6">
        <v>10643.7</v>
      </c>
      <c r="H3498" s="6"/>
      <c r="I3498" s="6"/>
      <c r="J3498" s="6"/>
    </row>
    <row r="3499" spans="3:10" x14ac:dyDescent="0.25">
      <c r="C3499" s="7">
        <v>42661.916666666664</v>
      </c>
      <c r="D3499" s="8">
        <v>10643.9</v>
      </c>
      <c r="E3499" s="8">
        <v>10644.7</v>
      </c>
      <c r="F3499" s="8">
        <v>10622.4</v>
      </c>
      <c r="G3499" s="8">
        <v>10625.6</v>
      </c>
      <c r="H3499" s="8"/>
      <c r="I3499" s="8"/>
      <c r="J3499" s="8"/>
    </row>
    <row r="3500" spans="3:10" x14ac:dyDescent="0.25">
      <c r="C3500" s="5">
        <v>42661.958333333336</v>
      </c>
      <c r="D3500" s="6">
        <v>10623.9</v>
      </c>
      <c r="E3500" s="6">
        <v>10634.1</v>
      </c>
      <c r="F3500" s="6">
        <v>10610.2</v>
      </c>
      <c r="G3500" s="6">
        <v>10630.4</v>
      </c>
      <c r="H3500" s="6"/>
      <c r="I3500" s="6"/>
      <c r="J3500" s="6"/>
    </row>
    <row r="3501" spans="3:10" x14ac:dyDescent="0.25">
      <c r="C3501" s="7">
        <v>42662.041666666664</v>
      </c>
      <c r="D3501" s="8">
        <v>10627.2</v>
      </c>
      <c r="E3501" s="8">
        <v>10632.6</v>
      </c>
      <c r="F3501" s="8">
        <v>10623.4</v>
      </c>
      <c r="G3501" s="8">
        <v>10630.1</v>
      </c>
      <c r="H3501" s="8"/>
      <c r="I3501" s="8"/>
      <c r="J3501" s="8"/>
    </row>
    <row r="3502" spans="3:10" x14ac:dyDescent="0.25">
      <c r="C3502" s="5">
        <v>42662.083333333336</v>
      </c>
      <c r="D3502" s="6">
        <v>10629.1</v>
      </c>
      <c r="E3502" s="6">
        <v>10630.1</v>
      </c>
      <c r="F3502" s="6">
        <v>10626.4</v>
      </c>
      <c r="G3502" s="6">
        <v>10629.6</v>
      </c>
      <c r="H3502" s="6"/>
      <c r="I3502" s="6"/>
      <c r="J3502" s="6"/>
    </row>
    <row r="3503" spans="3:10" x14ac:dyDescent="0.25">
      <c r="C3503" s="7">
        <v>42662.125</v>
      </c>
      <c r="D3503" s="8">
        <v>10628.4</v>
      </c>
      <c r="E3503" s="8">
        <v>10636.6</v>
      </c>
      <c r="F3503" s="8">
        <v>10628.4</v>
      </c>
      <c r="G3503" s="8">
        <v>10632.6</v>
      </c>
      <c r="H3503" s="8"/>
      <c r="I3503" s="8"/>
      <c r="J3503" s="8"/>
    </row>
    <row r="3504" spans="3:10" x14ac:dyDescent="0.25">
      <c r="C3504" s="5">
        <v>42662.166666666664</v>
      </c>
      <c r="D3504" s="6">
        <v>10632.6</v>
      </c>
      <c r="E3504" s="6">
        <v>10644.8</v>
      </c>
      <c r="F3504" s="6">
        <v>10632.6</v>
      </c>
      <c r="G3504" s="6">
        <v>10639.6</v>
      </c>
      <c r="H3504" s="6"/>
      <c r="I3504" s="6"/>
      <c r="J3504" s="6"/>
    </row>
    <row r="3505" spans="3:10" x14ac:dyDescent="0.25">
      <c r="C3505" s="7">
        <v>42662.208333333336</v>
      </c>
      <c r="D3505" s="8">
        <v>10640.8</v>
      </c>
      <c r="E3505" s="8">
        <v>10661.1</v>
      </c>
      <c r="F3505" s="8">
        <v>10638.4</v>
      </c>
      <c r="G3505" s="8">
        <v>10657.1</v>
      </c>
      <c r="H3505" s="8"/>
      <c r="I3505" s="8"/>
      <c r="J3505" s="8"/>
    </row>
    <row r="3506" spans="3:10" x14ac:dyDescent="0.25">
      <c r="C3506" s="5">
        <v>42662.25</v>
      </c>
      <c r="D3506" s="6">
        <v>10658.3</v>
      </c>
      <c r="E3506" s="6">
        <v>10663.6</v>
      </c>
      <c r="F3506" s="6">
        <v>10654.6</v>
      </c>
      <c r="G3506" s="6">
        <v>10661.1</v>
      </c>
      <c r="H3506" s="6"/>
      <c r="I3506" s="6"/>
      <c r="J3506" s="6"/>
    </row>
    <row r="3507" spans="3:10" x14ac:dyDescent="0.25">
      <c r="C3507" s="7">
        <v>42662.291666666664</v>
      </c>
      <c r="D3507" s="8">
        <v>10662.3</v>
      </c>
      <c r="E3507" s="8">
        <v>10663.8</v>
      </c>
      <c r="F3507" s="8">
        <v>10660.1</v>
      </c>
      <c r="G3507" s="8">
        <v>10660.1</v>
      </c>
      <c r="H3507" s="8"/>
      <c r="I3507" s="8"/>
      <c r="J3507" s="8"/>
    </row>
    <row r="3508" spans="3:10" x14ac:dyDescent="0.25">
      <c r="C3508" s="5">
        <v>42662.333333333336</v>
      </c>
      <c r="D3508" s="6">
        <v>10660</v>
      </c>
      <c r="E3508" s="6">
        <v>10661.2</v>
      </c>
      <c r="F3508" s="6">
        <v>10626.3</v>
      </c>
      <c r="G3508" s="6">
        <v>10627.8</v>
      </c>
      <c r="H3508" s="6"/>
      <c r="I3508" s="6"/>
      <c r="J3508" s="6"/>
    </row>
    <row r="3509" spans="3:10" x14ac:dyDescent="0.25">
      <c r="C3509" s="7">
        <v>42662.375</v>
      </c>
      <c r="D3509" s="8">
        <v>10623.6</v>
      </c>
      <c r="E3509" s="8">
        <v>10640.1</v>
      </c>
      <c r="F3509" s="8">
        <v>10622.6</v>
      </c>
      <c r="G3509" s="8">
        <v>10629.8</v>
      </c>
      <c r="H3509" s="8"/>
      <c r="I3509" s="8"/>
      <c r="J3509" s="8"/>
    </row>
    <row r="3510" spans="3:10" x14ac:dyDescent="0.25">
      <c r="C3510" s="5">
        <v>42662.416666666664</v>
      </c>
      <c r="D3510" s="6">
        <v>10630.4</v>
      </c>
      <c r="E3510" s="6">
        <v>10632.2</v>
      </c>
      <c r="F3510" s="6">
        <v>10586.6</v>
      </c>
      <c r="G3510" s="6">
        <v>10597.8</v>
      </c>
      <c r="H3510" s="6"/>
      <c r="I3510" s="6"/>
      <c r="J3510" s="6"/>
    </row>
    <row r="3511" spans="3:10" x14ac:dyDescent="0.25">
      <c r="C3511" s="7">
        <v>42662.458333333336</v>
      </c>
      <c r="D3511" s="8">
        <v>10598.3</v>
      </c>
      <c r="E3511" s="8">
        <v>10620.7</v>
      </c>
      <c r="F3511" s="8">
        <v>10595.6</v>
      </c>
      <c r="G3511" s="8">
        <v>10612</v>
      </c>
      <c r="H3511" s="8"/>
      <c r="I3511" s="8"/>
      <c r="J3511" s="8"/>
    </row>
    <row r="3512" spans="3:10" x14ac:dyDescent="0.25">
      <c r="C3512" s="5">
        <v>42662.5</v>
      </c>
      <c r="D3512" s="6">
        <v>10611.8</v>
      </c>
      <c r="E3512" s="6">
        <v>10614.7</v>
      </c>
      <c r="F3512" s="6">
        <v>10594.9</v>
      </c>
      <c r="G3512" s="6">
        <v>10608</v>
      </c>
      <c r="H3512" s="6"/>
      <c r="I3512" s="6"/>
      <c r="J3512" s="6"/>
    </row>
    <row r="3513" spans="3:10" x14ac:dyDescent="0.25">
      <c r="C3513" s="7">
        <v>42662.541666666664</v>
      </c>
      <c r="D3513" s="8">
        <v>10608.3</v>
      </c>
      <c r="E3513" s="8">
        <v>10621.5</v>
      </c>
      <c r="F3513" s="8">
        <v>10604.8</v>
      </c>
      <c r="G3513" s="8">
        <v>10618.2</v>
      </c>
      <c r="H3513" s="8"/>
      <c r="I3513" s="8"/>
      <c r="J3513" s="8"/>
    </row>
    <row r="3514" spans="3:10" x14ac:dyDescent="0.25">
      <c r="C3514" s="5">
        <v>42662.583333333336</v>
      </c>
      <c r="D3514" s="6">
        <v>10618</v>
      </c>
      <c r="E3514" s="6">
        <v>10624.5</v>
      </c>
      <c r="F3514" s="6">
        <v>10604.8</v>
      </c>
      <c r="G3514" s="6">
        <v>10609</v>
      </c>
      <c r="H3514" s="6"/>
      <c r="I3514" s="6"/>
      <c r="J3514" s="6"/>
    </row>
    <row r="3515" spans="3:10" x14ac:dyDescent="0.25">
      <c r="C3515" s="7">
        <v>42662.625</v>
      </c>
      <c r="D3515" s="8">
        <v>10609</v>
      </c>
      <c r="E3515" s="8">
        <v>10649.4</v>
      </c>
      <c r="F3515" s="8">
        <v>10606.9</v>
      </c>
      <c r="G3515" s="8">
        <v>10644.1</v>
      </c>
      <c r="H3515" s="8"/>
      <c r="I3515" s="8"/>
      <c r="J3515" s="8"/>
    </row>
    <row r="3516" spans="3:10" x14ac:dyDescent="0.25">
      <c r="C3516" s="5">
        <v>42662.666666666664</v>
      </c>
      <c r="D3516" s="6">
        <v>10644.3</v>
      </c>
      <c r="E3516" s="6">
        <v>10659.4</v>
      </c>
      <c r="F3516" s="6">
        <v>10635.4</v>
      </c>
      <c r="G3516" s="6">
        <v>10642.9</v>
      </c>
      <c r="H3516" s="6"/>
      <c r="I3516" s="6"/>
      <c r="J3516" s="6"/>
    </row>
    <row r="3517" spans="3:10" x14ac:dyDescent="0.25">
      <c r="C3517" s="7">
        <v>42662.708333333336</v>
      </c>
      <c r="D3517" s="8">
        <v>10643.1</v>
      </c>
      <c r="E3517" s="8">
        <v>10673.7</v>
      </c>
      <c r="F3517" s="8">
        <v>10635.5</v>
      </c>
      <c r="G3517" s="8">
        <v>10661.2</v>
      </c>
      <c r="H3517" s="8"/>
      <c r="I3517" s="8"/>
      <c r="J3517" s="8"/>
    </row>
    <row r="3518" spans="3:10" x14ac:dyDescent="0.25">
      <c r="C3518" s="5">
        <v>42662.75</v>
      </c>
      <c r="D3518" s="6">
        <v>10661</v>
      </c>
      <c r="E3518" s="6">
        <v>10665.2</v>
      </c>
      <c r="F3518" s="6">
        <v>10640.8</v>
      </c>
      <c r="G3518" s="6">
        <v>10647.8</v>
      </c>
      <c r="H3518" s="6"/>
      <c r="I3518" s="6"/>
      <c r="J3518" s="6"/>
    </row>
    <row r="3519" spans="3:10" x14ac:dyDescent="0.25">
      <c r="C3519" s="7">
        <v>42662.791666666664</v>
      </c>
      <c r="D3519" s="8">
        <v>10647.5</v>
      </c>
      <c r="E3519" s="8">
        <v>10654.8</v>
      </c>
      <c r="F3519" s="8">
        <v>10642.5</v>
      </c>
      <c r="G3519" s="8">
        <v>10652.5</v>
      </c>
      <c r="H3519" s="8"/>
      <c r="I3519" s="8"/>
      <c r="J3519" s="8"/>
    </row>
    <row r="3520" spans="3:10" x14ac:dyDescent="0.25">
      <c r="C3520" s="5">
        <v>42662.833333333336</v>
      </c>
      <c r="D3520" s="6">
        <v>10652.8</v>
      </c>
      <c r="E3520" s="6">
        <v>10665</v>
      </c>
      <c r="F3520" s="6">
        <v>10648.8</v>
      </c>
      <c r="G3520" s="6">
        <v>10658</v>
      </c>
      <c r="H3520" s="6"/>
      <c r="I3520" s="6"/>
      <c r="J3520" s="6"/>
    </row>
    <row r="3521" spans="3:10" x14ac:dyDescent="0.25">
      <c r="C3521" s="7">
        <v>42662.875</v>
      </c>
      <c r="D3521" s="8">
        <v>10657.8</v>
      </c>
      <c r="E3521" s="8">
        <v>10663</v>
      </c>
      <c r="F3521" s="8">
        <v>10650.8</v>
      </c>
      <c r="G3521" s="8">
        <v>10654.3</v>
      </c>
      <c r="H3521" s="8"/>
      <c r="I3521" s="8"/>
      <c r="J3521" s="8"/>
    </row>
    <row r="3522" spans="3:10" x14ac:dyDescent="0.25">
      <c r="C3522" s="5">
        <v>42662.916666666664</v>
      </c>
      <c r="D3522" s="6">
        <v>10654.8</v>
      </c>
      <c r="E3522" s="6">
        <v>10658.8</v>
      </c>
      <c r="F3522" s="6">
        <v>10645.2</v>
      </c>
      <c r="G3522" s="6">
        <v>10651</v>
      </c>
      <c r="H3522" s="6"/>
      <c r="I3522" s="6"/>
      <c r="J3522" s="6"/>
    </row>
    <row r="3523" spans="3:10" x14ac:dyDescent="0.25">
      <c r="C3523" s="7">
        <v>42662.958333333336</v>
      </c>
      <c r="D3523" s="8">
        <v>10653.5</v>
      </c>
      <c r="E3523" s="8">
        <v>10656</v>
      </c>
      <c r="F3523" s="8">
        <v>10647.3</v>
      </c>
      <c r="G3523" s="8">
        <v>10648.8</v>
      </c>
      <c r="H3523" s="8"/>
      <c r="I3523" s="8"/>
      <c r="J3523" s="8"/>
    </row>
    <row r="3524" spans="3:10" x14ac:dyDescent="0.25">
      <c r="C3524" s="5">
        <v>42663.041666666664</v>
      </c>
      <c r="D3524" s="6">
        <v>10645.6</v>
      </c>
      <c r="E3524" s="6">
        <v>10649.5</v>
      </c>
      <c r="F3524" s="6">
        <v>10639</v>
      </c>
      <c r="G3524" s="6">
        <v>10649.5</v>
      </c>
      <c r="H3524" s="6"/>
      <c r="I3524" s="6"/>
      <c r="J3524" s="6"/>
    </row>
    <row r="3525" spans="3:10" x14ac:dyDescent="0.25">
      <c r="C3525" s="7">
        <v>42663.083333333336</v>
      </c>
      <c r="D3525" s="8">
        <v>10648.2</v>
      </c>
      <c r="E3525" s="8">
        <v>10657.2</v>
      </c>
      <c r="F3525" s="8">
        <v>10648.2</v>
      </c>
      <c r="G3525" s="8">
        <v>10654.7</v>
      </c>
      <c r="H3525" s="8"/>
      <c r="I3525" s="8"/>
      <c r="J3525" s="8"/>
    </row>
    <row r="3526" spans="3:10" x14ac:dyDescent="0.25">
      <c r="C3526" s="5">
        <v>42663.125</v>
      </c>
      <c r="D3526" s="6">
        <v>10653.5</v>
      </c>
      <c r="E3526" s="6">
        <v>10668.4</v>
      </c>
      <c r="F3526" s="6">
        <v>10651</v>
      </c>
      <c r="G3526" s="6">
        <v>10665.9</v>
      </c>
      <c r="H3526" s="6"/>
      <c r="I3526" s="6"/>
      <c r="J3526" s="6"/>
    </row>
    <row r="3527" spans="3:10" x14ac:dyDescent="0.25">
      <c r="C3527" s="7">
        <v>42663.166666666664</v>
      </c>
      <c r="D3527" s="8">
        <v>10665.9</v>
      </c>
      <c r="E3527" s="8">
        <v>10675.4</v>
      </c>
      <c r="F3527" s="8">
        <v>10659.9</v>
      </c>
      <c r="G3527" s="8">
        <v>10675.4</v>
      </c>
      <c r="H3527" s="8"/>
      <c r="I3527" s="8"/>
      <c r="J3527" s="8"/>
    </row>
    <row r="3528" spans="3:10" x14ac:dyDescent="0.25">
      <c r="C3528" s="5">
        <v>42663.208333333336</v>
      </c>
      <c r="D3528" s="6">
        <v>10676.7</v>
      </c>
      <c r="E3528" s="6">
        <v>10679.7</v>
      </c>
      <c r="F3528" s="6">
        <v>10671.4</v>
      </c>
      <c r="G3528" s="6">
        <v>10672.7</v>
      </c>
      <c r="H3528" s="6"/>
      <c r="I3528" s="6"/>
      <c r="J3528" s="6"/>
    </row>
    <row r="3529" spans="3:10" x14ac:dyDescent="0.25">
      <c r="C3529" s="7">
        <v>42663.25</v>
      </c>
      <c r="D3529" s="8">
        <v>10671.4</v>
      </c>
      <c r="E3529" s="8">
        <v>10688.8</v>
      </c>
      <c r="F3529" s="8">
        <v>10671.4</v>
      </c>
      <c r="G3529" s="8">
        <v>10680.1</v>
      </c>
      <c r="H3529" s="8"/>
      <c r="I3529" s="8"/>
      <c r="J3529" s="8"/>
    </row>
    <row r="3530" spans="3:10" x14ac:dyDescent="0.25">
      <c r="C3530" s="5">
        <v>42663.291666666664</v>
      </c>
      <c r="D3530" s="6">
        <v>10678.6</v>
      </c>
      <c r="E3530" s="6">
        <v>10681.1</v>
      </c>
      <c r="F3530" s="6">
        <v>10670.7</v>
      </c>
      <c r="G3530" s="6">
        <v>10670.9</v>
      </c>
      <c r="H3530" s="6"/>
      <c r="I3530" s="6"/>
      <c r="J3530" s="6"/>
    </row>
    <row r="3531" spans="3:10" x14ac:dyDescent="0.25">
      <c r="C3531" s="7">
        <v>42663.333333333336</v>
      </c>
      <c r="D3531" s="8">
        <v>10670.9</v>
      </c>
      <c r="E3531" s="8">
        <v>10679.9</v>
      </c>
      <c r="F3531" s="8">
        <v>10665.4</v>
      </c>
      <c r="G3531" s="8">
        <v>10679.9</v>
      </c>
      <c r="H3531" s="8"/>
      <c r="I3531" s="8"/>
      <c r="J3531" s="8"/>
    </row>
    <row r="3532" spans="3:10" x14ac:dyDescent="0.25">
      <c r="C3532" s="5">
        <v>42663.375</v>
      </c>
      <c r="D3532" s="6">
        <v>10668.4</v>
      </c>
      <c r="E3532" s="6">
        <v>10693.5</v>
      </c>
      <c r="F3532" s="6">
        <v>10668.4</v>
      </c>
      <c r="G3532" s="6">
        <v>10674</v>
      </c>
      <c r="H3532" s="6"/>
      <c r="I3532" s="6"/>
      <c r="J3532" s="6"/>
    </row>
    <row r="3533" spans="3:10" x14ac:dyDescent="0.25">
      <c r="C3533" s="7">
        <v>42663.416666666664</v>
      </c>
      <c r="D3533" s="8">
        <v>10673.2</v>
      </c>
      <c r="E3533" s="8">
        <v>10678.5</v>
      </c>
      <c r="F3533" s="8">
        <v>10649.3</v>
      </c>
      <c r="G3533" s="8">
        <v>10657.9</v>
      </c>
      <c r="H3533" s="8"/>
      <c r="I3533" s="8"/>
      <c r="J3533" s="8"/>
    </row>
    <row r="3534" spans="3:10" x14ac:dyDescent="0.25">
      <c r="C3534" s="5">
        <v>42663.458333333336</v>
      </c>
      <c r="D3534" s="6">
        <v>10658.2</v>
      </c>
      <c r="E3534" s="6">
        <v>10672.5</v>
      </c>
      <c r="F3534" s="6">
        <v>10657.5</v>
      </c>
      <c r="G3534" s="6">
        <v>10668.1</v>
      </c>
      <c r="H3534" s="6"/>
      <c r="I3534" s="6"/>
      <c r="J3534" s="6"/>
    </row>
    <row r="3535" spans="3:10" x14ac:dyDescent="0.25">
      <c r="C3535" s="7">
        <v>42663.5</v>
      </c>
      <c r="D3535" s="8">
        <v>10667.8</v>
      </c>
      <c r="E3535" s="8">
        <v>10677.7</v>
      </c>
      <c r="F3535" s="8">
        <v>10666.5</v>
      </c>
      <c r="G3535" s="8">
        <v>10672</v>
      </c>
      <c r="H3535" s="8"/>
      <c r="I3535" s="8"/>
      <c r="J3535" s="8"/>
    </row>
    <row r="3536" spans="3:10" x14ac:dyDescent="0.25">
      <c r="C3536" s="5">
        <v>42663.541666666664</v>
      </c>
      <c r="D3536" s="6">
        <v>10672.3</v>
      </c>
      <c r="E3536" s="6">
        <v>10676.5</v>
      </c>
      <c r="F3536" s="6">
        <v>10662.9</v>
      </c>
      <c r="G3536" s="6">
        <v>10668.2</v>
      </c>
      <c r="H3536" s="6"/>
      <c r="I3536" s="6"/>
      <c r="J3536" s="6"/>
    </row>
    <row r="3537" spans="3:10" x14ac:dyDescent="0.25">
      <c r="C3537" s="7">
        <v>42663.583333333336</v>
      </c>
      <c r="D3537" s="8">
        <v>10667.9</v>
      </c>
      <c r="E3537" s="8">
        <v>10671.8</v>
      </c>
      <c r="F3537" s="8">
        <v>10649.9</v>
      </c>
      <c r="G3537" s="8">
        <v>10663.9</v>
      </c>
      <c r="H3537" s="8"/>
      <c r="I3537" s="8"/>
      <c r="J3537" s="8"/>
    </row>
    <row r="3538" spans="3:10" x14ac:dyDescent="0.25">
      <c r="C3538" s="5">
        <v>42663.625</v>
      </c>
      <c r="D3538" s="6">
        <v>10664.4</v>
      </c>
      <c r="E3538" s="6">
        <v>10669.3</v>
      </c>
      <c r="F3538" s="6">
        <v>10591</v>
      </c>
      <c r="G3538" s="6">
        <v>10642.3</v>
      </c>
      <c r="H3538" s="6"/>
      <c r="I3538" s="6"/>
      <c r="J3538" s="6"/>
    </row>
    <row r="3539" spans="3:10" x14ac:dyDescent="0.25">
      <c r="C3539" s="7">
        <v>42663.666666666664</v>
      </c>
      <c r="D3539" s="8">
        <v>10641.8</v>
      </c>
      <c r="E3539" s="8">
        <v>10703.5</v>
      </c>
      <c r="F3539" s="8">
        <v>10634.1</v>
      </c>
      <c r="G3539" s="8">
        <v>10703.4</v>
      </c>
      <c r="H3539" s="8"/>
      <c r="I3539" s="8"/>
      <c r="J3539" s="8"/>
    </row>
    <row r="3540" spans="3:10" x14ac:dyDescent="0.25">
      <c r="C3540" s="5">
        <v>42663.708333333336</v>
      </c>
      <c r="D3540" s="6">
        <v>10702.4</v>
      </c>
      <c r="E3540" s="6">
        <v>10749.3</v>
      </c>
      <c r="F3540" s="6">
        <v>10668.4</v>
      </c>
      <c r="G3540" s="6">
        <v>10688.8</v>
      </c>
      <c r="H3540" s="6"/>
      <c r="I3540" s="6"/>
      <c r="J3540" s="6"/>
    </row>
    <row r="3541" spans="3:10" x14ac:dyDescent="0.25">
      <c r="C3541" s="7">
        <v>42663.75</v>
      </c>
      <c r="D3541" s="8">
        <v>10688.3</v>
      </c>
      <c r="E3541" s="8">
        <v>10709.4</v>
      </c>
      <c r="F3541" s="8">
        <v>10685.9</v>
      </c>
      <c r="G3541" s="8">
        <v>10707.3</v>
      </c>
      <c r="H3541" s="8"/>
      <c r="I3541" s="8"/>
      <c r="J3541" s="8"/>
    </row>
    <row r="3542" spans="3:10" x14ac:dyDescent="0.25">
      <c r="C3542" s="5">
        <v>42663.791666666664</v>
      </c>
      <c r="D3542" s="6">
        <v>10707.8</v>
      </c>
      <c r="E3542" s="6">
        <v>10727.3</v>
      </c>
      <c r="F3542" s="6">
        <v>10702.8</v>
      </c>
      <c r="G3542" s="6">
        <v>10711.8</v>
      </c>
      <c r="H3542" s="6"/>
      <c r="I3542" s="6"/>
      <c r="J3542" s="6"/>
    </row>
    <row r="3543" spans="3:10" x14ac:dyDescent="0.25">
      <c r="C3543" s="7">
        <v>42663.833333333336</v>
      </c>
      <c r="D3543" s="8">
        <v>10711.5</v>
      </c>
      <c r="E3543" s="8">
        <v>10720.5</v>
      </c>
      <c r="F3543" s="8">
        <v>10700.5</v>
      </c>
      <c r="G3543" s="8">
        <v>10704</v>
      </c>
      <c r="H3543" s="8"/>
      <c r="I3543" s="8"/>
      <c r="J3543" s="8"/>
    </row>
    <row r="3544" spans="3:10" x14ac:dyDescent="0.25">
      <c r="C3544" s="5">
        <v>42663.875</v>
      </c>
      <c r="D3544" s="6">
        <v>10704.2</v>
      </c>
      <c r="E3544" s="6">
        <v>10719</v>
      </c>
      <c r="F3544" s="6">
        <v>10703.7</v>
      </c>
      <c r="G3544" s="6">
        <v>10715</v>
      </c>
      <c r="H3544" s="6"/>
      <c r="I3544" s="6"/>
      <c r="J3544" s="6"/>
    </row>
    <row r="3545" spans="3:10" x14ac:dyDescent="0.25">
      <c r="C3545" s="7">
        <v>42663.916666666664</v>
      </c>
      <c r="D3545" s="8">
        <v>10714.7</v>
      </c>
      <c r="E3545" s="8">
        <v>10720.8</v>
      </c>
      <c r="F3545" s="8">
        <v>10709.5</v>
      </c>
      <c r="G3545" s="8">
        <v>10712.2</v>
      </c>
      <c r="H3545" s="8"/>
      <c r="I3545" s="8"/>
      <c r="J3545" s="8"/>
    </row>
    <row r="3546" spans="3:10" x14ac:dyDescent="0.25">
      <c r="C3546" s="5">
        <v>42663.958333333336</v>
      </c>
      <c r="D3546" s="6">
        <v>10710.5</v>
      </c>
      <c r="E3546" s="6">
        <v>10720.3</v>
      </c>
      <c r="F3546" s="6">
        <v>10710.5</v>
      </c>
      <c r="G3546" s="6">
        <v>10717.3</v>
      </c>
      <c r="H3546" s="6"/>
      <c r="I3546" s="6"/>
      <c r="J3546" s="6"/>
    </row>
    <row r="3547" spans="3:10" x14ac:dyDescent="0.25">
      <c r="C3547" s="7">
        <v>42664.041666666664</v>
      </c>
      <c r="D3547" s="8">
        <v>10713.5</v>
      </c>
      <c r="E3547" s="8">
        <v>10717.3</v>
      </c>
      <c r="F3547" s="8">
        <v>10705.2</v>
      </c>
      <c r="G3547" s="8">
        <v>10716</v>
      </c>
      <c r="H3547" s="8"/>
      <c r="I3547" s="8"/>
      <c r="J3547" s="8"/>
    </row>
    <row r="3548" spans="3:10" x14ac:dyDescent="0.25">
      <c r="C3548" s="5">
        <v>42664.083333333336</v>
      </c>
      <c r="D3548" s="6">
        <v>10718.5</v>
      </c>
      <c r="E3548" s="6">
        <v>10728.3</v>
      </c>
      <c r="F3548" s="6">
        <v>10716</v>
      </c>
      <c r="G3548" s="6">
        <v>10722.3</v>
      </c>
      <c r="H3548" s="6"/>
      <c r="I3548" s="6"/>
      <c r="J3548" s="6"/>
    </row>
    <row r="3549" spans="3:10" x14ac:dyDescent="0.25">
      <c r="C3549" s="7">
        <v>42664.125</v>
      </c>
      <c r="D3549" s="8">
        <v>10723.5</v>
      </c>
      <c r="E3549" s="8">
        <v>10723.5</v>
      </c>
      <c r="F3549" s="8">
        <v>10697.5</v>
      </c>
      <c r="G3549" s="8">
        <v>10709.5</v>
      </c>
      <c r="H3549" s="8"/>
      <c r="I3549" s="8"/>
      <c r="J3549" s="8"/>
    </row>
    <row r="3550" spans="3:10" x14ac:dyDescent="0.25">
      <c r="C3550" s="5">
        <v>42664.166666666664</v>
      </c>
      <c r="D3550" s="6">
        <v>10708.9</v>
      </c>
      <c r="E3550" s="6">
        <v>10714.2</v>
      </c>
      <c r="F3550" s="6">
        <v>10706.5</v>
      </c>
      <c r="G3550" s="6">
        <v>10713</v>
      </c>
      <c r="H3550" s="6"/>
      <c r="I3550" s="6"/>
      <c r="J3550" s="6"/>
    </row>
    <row r="3551" spans="3:10" x14ac:dyDescent="0.25">
      <c r="C3551" s="7">
        <v>42664.208333333336</v>
      </c>
      <c r="D3551" s="8">
        <v>10712.4</v>
      </c>
      <c r="E3551" s="8">
        <v>10715.5</v>
      </c>
      <c r="F3551" s="8">
        <v>10705.5</v>
      </c>
      <c r="G3551" s="8">
        <v>10709</v>
      </c>
      <c r="H3551" s="8"/>
      <c r="I3551" s="8"/>
      <c r="J3551" s="8"/>
    </row>
    <row r="3552" spans="3:10" x14ac:dyDescent="0.25">
      <c r="C3552" s="5">
        <v>42664.25</v>
      </c>
      <c r="D3552" s="6">
        <v>10707.7</v>
      </c>
      <c r="E3552" s="6">
        <v>10709</v>
      </c>
      <c r="F3552" s="6">
        <v>10695.2</v>
      </c>
      <c r="G3552" s="6">
        <v>10696.4</v>
      </c>
      <c r="H3552" s="6"/>
      <c r="I3552" s="6"/>
      <c r="J3552" s="6"/>
    </row>
    <row r="3553" spans="3:10" x14ac:dyDescent="0.25">
      <c r="C3553" s="7">
        <v>42664.291666666664</v>
      </c>
      <c r="D3553" s="8">
        <v>10695.2</v>
      </c>
      <c r="E3553" s="8">
        <v>10701.2</v>
      </c>
      <c r="F3553" s="8">
        <v>10695.2</v>
      </c>
      <c r="G3553" s="8">
        <v>10700.4</v>
      </c>
      <c r="H3553" s="8"/>
      <c r="I3553" s="8"/>
      <c r="J3553" s="8"/>
    </row>
    <row r="3554" spans="3:10" x14ac:dyDescent="0.25">
      <c r="C3554" s="5">
        <v>42664.333333333336</v>
      </c>
      <c r="D3554" s="6">
        <v>10700</v>
      </c>
      <c r="E3554" s="6">
        <v>10704.4</v>
      </c>
      <c r="F3554" s="6">
        <v>10688.3</v>
      </c>
      <c r="G3554" s="6">
        <v>10702</v>
      </c>
      <c r="H3554" s="6"/>
      <c r="I3554" s="6"/>
      <c r="J3554" s="6"/>
    </row>
    <row r="3555" spans="3:10" x14ac:dyDescent="0.25">
      <c r="C3555" s="7">
        <v>42664.375</v>
      </c>
      <c r="D3555" s="8">
        <v>10695.5</v>
      </c>
      <c r="E3555" s="8">
        <v>10723</v>
      </c>
      <c r="F3555" s="8">
        <v>10691.3</v>
      </c>
      <c r="G3555" s="8">
        <v>10708.3</v>
      </c>
      <c r="H3555" s="8"/>
      <c r="I3555" s="8"/>
      <c r="J3555" s="8"/>
    </row>
    <row r="3556" spans="3:10" x14ac:dyDescent="0.25">
      <c r="C3556" s="5">
        <v>42664.416666666664</v>
      </c>
      <c r="D3556" s="6">
        <v>10708</v>
      </c>
      <c r="E3556" s="6">
        <v>10736.5</v>
      </c>
      <c r="F3556" s="6">
        <v>10696.7</v>
      </c>
      <c r="G3556" s="6">
        <v>10705.6</v>
      </c>
      <c r="H3556" s="6"/>
      <c r="I3556" s="6"/>
      <c r="J3556" s="6"/>
    </row>
    <row r="3557" spans="3:10" x14ac:dyDescent="0.25">
      <c r="C3557" s="7">
        <v>42664.458333333336</v>
      </c>
      <c r="D3557" s="8">
        <v>10705.6</v>
      </c>
      <c r="E3557" s="8">
        <v>10723.6</v>
      </c>
      <c r="F3557" s="8">
        <v>10692.9</v>
      </c>
      <c r="G3557" s="8">
        <v>10702.4</v>
      </c>
      <c r="H3557" s="8"/>
      <c r="I3557" s="8"/>
      <c r="J3557" s="8"/>
    </row>
    <row r="3558" spans="3:10" x14ac:dyDescent="0.25">
      <c r="C3558" s="5">
        <v>42664.5</v>
      </c>
      <c r="D3558" s="6">
        <v>10702.6</v>
      </c>
      <c r="E3558" s="6">
        <v>10720.5</v>
      </c>
      <c r="F3558" s="6">
        <v>10701.4</v>
      </c>
      <c r="G3558" s="6">
        <v>10708.2</v>
      </c>
      <c r="H3558" s="6"/>
      <c r="I3558" s="6"/>
      <c r="J3558" s="6"/>
    </row>
    <row r="3559" spans="3:10" x14ac:dyDescent="0.25">
      <c r="C3559" s="7">
        <v>42664.541666666664</v>
      </c>
      <c r="D3559" s="8">
        <v>10707.7</v>
      </c>
      <c r="E3559" s="8">
        <v>10717.6</v>
      </c>
      <c r="F3559" s="8">
        <v>10694.5</v>
      </c>
      <c r="G3559" s="8">
        <v>10695.8</v>
      </c>
      <c r="H3559" s="8"/>
      <c r="I3559" s="8"/>
      <c r="J3559" s="8"/>
    </row>
    <row r="3560" spans="3:10" x14ac:dyDescent="0.25">
      <c r="C3560" s="5">
        <v>42664.583333333336</v>
      </c>
      <c r="D3560" s="6">
        <v>10696.8</v>
      </c>
      <c r="E3560" s="6">
        <v>10718.7</v>
      </c>
      <c r="F3560" s="6">
        <v>10690.2</v>
      </c>
      <c r="G3560" s="6">
        <v>10697.2</v>
      </c>
      <c r="H3560" s="6"/>
      <c r="I3560" s="6"/>
      <c r="J3560" s="6"/>
    </row>
    <row r="3561" spans="3:10" x14ac:dyDescent="0.25">
      <c r="C3561" s="7">
        <v>42664.625</v>
      </c>
      <c r="D3561" s="8">
        <v>10697</v>
      </c>
      <c r="E3561" s="8">
        <v>10706.2</v>
      </c>
      <c r="F3561" s="8">
        <v>10682</v>
      </c>
      <c r="G3561" s="8">
        <v>10685.9</v>
      </c>
      <c r="H3561" s="8"/>
      <c r="I3561" s="8"/>
      <c r="J3561" s="8"/>
    </row>
    <row r="3562" spans="3:10" x14ac:dyDescent="0.25">
      <c r="C3562" s="5">
        <v>42664.666666666664</v>
      </c>
      <c r="D3562" s="6">
        <v>10686.4</v>
      </c>
      <c r="E3562" s="6">
        <v>10691.5</v>
      </c>
      <c r="F3562" s="6">
        <v>10670.5</v>
      </c>
      <c r="G3562" s="6">
        <v>10681.5</v>
      </c>
      <c r="H3562" s="6"/>
      <c r="I3562" s="6"/>
      <c r="J3562" s="6"/>
    </row>
    <row r="3563" spans="3:10" x14ac:dyDescent="0.25">
      <c r="C3563" s="7">
        <v>42664.708333333336</v>
      </c>
      <c r="D3563" s="8">
        <v>10682.2</v>
      </c>
      <c r="E3563" s="8">
        <v>10703.3</v>
      </c>
      <c r="F3563" s="8">
        <v>10675.3</v>
      </c>
      <c r="G3563" s="8">
        <v>10697.6</v>
      </c>
      <c r="H3563" s="8"/>
      <c r="I3563" s="8"/>
      <c r="J3563" s="8"/>
    </row>
    <row r="3564" spans="3:10" x14ac:dyDescent="0.25">
      <c r="C3564" s="5">
        <v>42664.75</v>
      </c>
      <c r="D3564" s="6">
        <v>10697.4</v>
      </c>
      <c r="E3564" s="6">
        <v>10717.2</v>
      </c>
      <c r="F3564" s="6">
        <v>10692.3</v>
      </c>
      <c r="G3564" s="6">
        <v>10708.9</v>
      </c>
      <c r="H3564" s="6"/>
      <c r="I3564" s="6"/>
      <c r="J3564" s="6"/>
    </row>
    <row r="3565" spans="3:10" x14ac:dyDescent="0.25">
      <c r="C3565" s="7">
        <v>42664.791666666664</v>
      </c>
      <c r="D3565" s="8">
        <v>10709.2</v>
      </c>
      <c r="E3565" s="8">
        <v>10714.4</v>
      </c>
      <c r="F3565" s="8">
        <v>10702.1</v>
      </c>
      <c r="G3565" s="8">
        <v>10706.1</v>
      </c>
      <c r="H3565" s="8"/>
      <c r="I3565" s="8"/>
      <c r="J3565" s="8"/>
    </row>
    <row r="3566" spans="3:10" x14ac:dyDescent="0.25">
      <c r="C3566" s="5">
        <v>42664.833333333336</v>
      </c>
      <c r="D3566" s="6">
        <v>10706.4</v>
      </c>
      <c r="E3566" s="6">
        <v>10715.4</v>
      </c>
      <c r="F3566" s="6">
        <v>10701.1</v>
      </c>
      <c r="G3566" s="6">
        <v>10710.6</v>
      </c>
      <c r="H3566" s="6"/>
      <c r="I3566" s="6"/>
      <c r="J3566" s="6"/>
    </row>
    <row r="3567" spans="3:10" x14ac:dyDescent="0.25">
      <c r="C3567" s="7">
        <v>42664.875</v>
      </c>
      <c r="D3567" s="8">
        <v>10710.9</v>
      </c>
      <c r="E3567" s="8">
        <v>10713.1</v>
      </c>
      <c r="F3567" s="8">
        <v>10705.9</v>
      </c>
      <c r="G3567" s="8">
        <v>10712.9</v>
      </c>
      <c r="H3567" s="8"/>
      <c r="I3567" s="8"/>
      <c r="J3567" s="8"/>
    </row>
    <row r="3568" spans="3:10" x14ac:dyDescent="0.25">
      <c r="C3568" s="5">
        <v>42664.916666666664</v>
      </c>
      <c r="D3568" s="6">
        <v>10712.6</v>
      </c>
      <c r="E3568" s="6">
        <v>10721.4</v>
      </c>
      <c r="F3568" s="6">
        <v>10709.4</v>
      </c>
      <c r="G3568" s="6">
        <v>10720.4</v>
      </c>
      <c r="H3568" s="6"/>
      <c r="I3568" s="6"/>
      <c r="J3568" s="6"/>
    </row>
    <row r="3569" spans="3:10" x14ac:dyDescent="0.25">
      <c r="C3569" s="7">
        <v>42667</v>
      </c>
      <c r="D3569" s="8">
        <v>10720.4</v>
      </c>
      <c r="E3569" s="8">
        <v>10720.4</v>
      </c>
      <c r="F3569" s="8">
        <v>10720.4</v>
      </c>
      <c r="G3569" s="8">
        <v>10720.4</v>
      </c>
      <c r="H3569" s="8"/>
      <c r="I3569" s="8"/>
      <c r="J3569" s="8"/>
    </row>
    <row r="3570" spans="3:10" x14ac:dyDescent="0.25">
      <c r="C3570" s="5">
        <v>42667.375</v>
      </c>
      <c r="D3570" s="6">
        <v>10706.9</v>
      </c>
      <c r="E3570" s="6">
        <v>10746.1</v>
      </c>
      <c r="F3570" s="6">
        <v>10702.4</v>
      </c>
      <c r="G3570" s="6">
        <v>10740.4</v>
      </c>
      <c r="H3570" s="6"/>
      <c r="I3570" s="6"/>
      <c r="J3570" s="6"/>
    </row>
    <row r="3571" spans="3:10" x14ac:dyDescent="0.25">
      <c r="C3571" s="7">
        <v>42667.416666666664</v>
      </c>
      <c r="D3571" s="8">
        <v>10740.2</v>
      </c>
      <c r="E3571" s="8">
        <v>10818.1</v>
      </c>
      <c r="F3571" s="8">
        <v>10736.4</v>
      </c>
      <c r="G3571" s="8">
        <v>10810.2</v>
      </c>
      <c r="H3571" s="8"/>
      <c r="I3571" s="8"/>
      <c r="J3571" s="8"/>
    </row>
    <row r="3572" spans="3:10" x14ac:dyDescent="0.25">
      <c r="C3572" s="5">
        <v>42667.458333333336</v>
      </c>
      <c r="D3572" s="6">
        <v>10809.7</v>
      </c>
      <c r="E3572" s="6">
        <v>10821.3</v>
      </c>
      <c r="F3572" s="6">
        <v>10791.5</v>
      </c>
      <c r="G3572" s="6">
        <v>10793.6</v>
      </c>
      <c r="H3572" s="6"/>
      <c r="I3572" s="6"/>
      <c r="J3572" s="6"/>
    </row>
    <row r="3573" spans="3:10" x14ac:dyDescent="0.25">
      <c r="C3573" s="7">
        <v>42667.5</v>
      </c>
      <c r="D3573" s="8">
        <v>10793.9</v>
      </c>
      <c r="E3573" s="8">
        <v>10806.6</v>
      </c>
      <c r="F3573" s="8">
        <v>10786.2</v>
      </c>
      <c r="G3573" s="8">
        <v>10804.9</v>
      </c>
      <c r="H3573" s="8"/>
      <c r="I3573" s="8"/>
      <c r="J3573" s="8"/>
    </row>
    <row r="3574" spans="3:10" x14ac:dyDescent="0.25">
      <c r="C3574" s="5">
        <v>42667.541666666664</v>
      </c>
      <c r="D3574" s="6">
        <v>10804.7</v>
      </c>
      <c r="E3574" s="6">
        <v>10805.1</v>
      </c>
      <c r="F3574" s="6">
        <v>10792.5</v>
      </c>
      <c r="G3574" s="6">
        <v>10795.5</v>
      </c>
      <c r="H3574" s="6"/>
      <c r="I3574" s="6"/>
      <c r="J3574" s="6"/>
    </row>
    <row r="3575" spans="3:10" x14ac:dyDescent="0.25">
      <c r="C3575" s="7">
        <v>42667.583333333336</v>
      </c>
      <c r="D3575" s="8">
        <v>10795.3</v>
      </c>
      <c r="E3575" s="8">
        <v>10811.8</v>
      </c>
      <c r="F3575" s="8">
        <v>10793.1</v>
      </c>
      <c r="G3575" s="8">
        <v>10809.3</v>
      </c>
      <c r="H3575" s="8"/>
      <c r="I3575" s="8"/>
      <c r="J3575" s="8"/>
    </row>
    <row r="3576" spans="3:10" x14ac:dyDescent="0.25">
      <c r="C3576" s="5">
        <v>42667.625</v>
      </c>
      <c r="D3576" s="6">
        <v>10809.6</v>
      </c>
      <c r="E3576" s="6">
        <v>10816</v>
      </c>
      <c r="F3576" s="6">
        <v>10801.8</v>
      </c>
      <c r="G3576" s="6">
        <v>10810.8</v>
      </c>
      <c r="H3576" s="6"/>
      <c r="I3576" s="6"/>
      <c r="J3576" s="6"/>
    </row>
    <row r="3577" spans="3:10" x14ac:dyDescent="0.25">
      <c r="C3577" s="7">
        <v>42667.666666666664</v>
      </c>
      <c r="D3577" s="8">
        <v>10810.3</v>
      </c>
      <c r="E3577" s="8">
        <v>10817.3</v>
      </c>
      <c r="F3577" s="8">
        <v>10799.3</v>
      </c>
      <c r="G3577" s="8">
        <v>10808.5</v>
      </c>
      <c r="H3577" s="8"/>
      <c r="I3577" s="8"/>
      <c r="J3577" s="8"/>
    </row>
    <row r="3578" spans="3:10" x14ac:dyDescent="0.25">
      <c r="C3578" s="5">
        <v>42667.708333333336</v>
      </c>
      <c r="D3578" s="6">
        <v>10808.3</v>
      </c>
      <c r="E3578" s="6">
        <v>10810.8</v>
      </c>
      <c r="F3578" s="6">
        <v>10766.4</v>
      </c>
      <c r="G3578" s="6">
        <v>10776.9</v>
      </c>
      <c r="H3578" s="6"/>
      <c r="I3578" s="6"/>
      <c r="J3578" s="6"/>
    </row>
    <row r="3579" spans="3:10" x14ac:dyDescent="0.25">
      <c r="C3579" s="7">
        <v>42667.75</v>
      </c>
      <c r="D3579" s="8">
        <v>10776.2</v>
      </c>
      <c r="E3579" s="8">
        <v>10782.1</v>
      </c>
      <c r="F3579" s="8">
        <v>10754.8</v>
      </c>
      <c r="G3579" s="8">
        <v>10755.3</v>
      </c>
      <c r="H3579" s="8"/>
      <c r="I3579" s="8"/>
      <c r="J3579" s="8"/>
    </row>
    <row r="3580" spans="3:10" x14ac:dyDescent="0.25">
      <c r="C3580" s="5">
        <v>42667.791666666664</v>
      </c>
      <c r="D3580" s="6">
        <v>10755.6</v>
      </c>
      <c r="E3580" s="6">
        <v>10763.8</v>
      </c>
      <c r="F3580" s="6">
        <v>10752.1</v>
      </c>
      <c r="G3580" s="6">
        <v>10756.8</v>
      </c>
      <c r="H3580" s="6"/>
      <c r="I3580" s="6"/>
      <c r="J3580" s="6"/>
    </row>
    <row r="3581" spans="3:10" x14ac:dyDescent="0.25">
      <c r="C3581" s="7">
        <v>42667.833333333336</v>
      </c>
      <c r="D3581" s="8">
        <v>10756.6</v>
      </c>
      <c r="E3581" s="8">
        <v>10769.3</v>
      </c>
      <c r="F3581" s="8">
        <v>10755.8</v>
      </c>
      <c r="G3581" s="8">
        <v>10764.1</v>
      </c>
      <c r="H3581" s="8"/>
      <c r="I3581" s="8"/>
      <c r="J3581" s="8"/>
    </row>
    <row r="3582" spans="3:10" x14ac:dyDescent="0.25">
      <c r="C3582" s="5">
        <v>42667.875</v>
      </c>
      <c r="D3582" s="6">
        <v>10764.3</v>
      </c>
      <c r="E3582" s="6">
        <v>10772.8</v>
      </c>
      <c r="F3582" s="6">
        <v>10763.6</v>
      </c>
      <c r="G3582" s="6">
        <v>10771.6</v>
      </c>
      <c r="H3582" s="6"/>
      <c r="I3582" s="6"/>
      <c r="J3582" s="6"/>
    </row>
    <row r="3583" spans="3:10" x14ac:dyDescent="0.25">
      <c r="C3583" s="7">
        <v>42667.916666666664</v>
      </c>
      <c r="D3583" s="8">
        <v>10771.3</v>
      </c>
      <c r="E3583" s="8">
        <v>10775.3</v>
      </c>
      <c r="F3583" s="8">
        <v>10766.8</v>
      </c>
      <c r="G3583" s="8">
        <v>10773.3</v>
      </c>
      <c r="H3583" s="8"/>
      <c r="I3583" s="8"/>
      <c r="J3583" s="8"/>
    </row>
    <row r="3584" spans="3:10" x14ac:dyDescent="0.25">
      <c r="C3584" s="5">
        <v>42667.958333333336</v>
      </c>
      <c r="D3584" s="6">
        <v>10771.6</v>
      </c>
      <c r="E3584" s="6">
        <v>10788.8</v>
      </c>
      <c r="F3584" s="6">
        <v>10763.3</v>
      </c>
      <c r="G3584" s="6">
        <v>10787.3</v>
      </c>
      <c r="H3584" s="6"/>
      <c r="I3584" s="6"/>
      <c r="J3584" s="6"/>
    </row>
    <row r="3585" spans="3:10" x14ac:dyDescent="0.25">
      <c r="C3585" s="7">
        <v>42668</v>
      </c>
      <c r="D3585" s="8">
        <v>10781.1</v>
      </c>
      <c r="E3585" s="8">
        <v>10787.3</v>
      </c>
      <c r="F3585" s="8">
        <v>10781.1</v>
      </c>
      <c r="G3585" s="8">
        <v>10781.1</v>
      </c>
      <c r="H3585" s="8"/>
      <c r="I3585" s="8"/>
      <c r="J3585" s="8"/>
    </row>
    <row r="3586" spans="3:10" x14ac:dyDescent="0.25">
      <c r="C3586" s="5">
        <v>42668.041666666664</v>
      </c>
      <c r="D3586" s="6">
        <v>10780.4</v>
      </c>
      <c r="E3586" s="6">
        <v>10782.3</v>
      </c>
      <c r="F3586" s="6">
        <v>10775</v>
      </c>
      <c r="G3586" s="6">
        <v>10777.6</v>
      </c>
      <c r="H3586" s="6"/>
      <c r="I3586" s="6"/>
      <c r="J3586" s="6"/>
    </row>
    <row r="3587" spans="3:10" x14ac:dyDescent="0.25">
      <c r="C3587" s="7">
        <v>42668.083333333336</v>
      </c>
      <c r="D3587" s="8">
        <v>10778.8</v>
      </c>
      <c r="E3587" s="8">
        <v>10787.1</v>
      </c>
      <c r="F3587" s="8">
        <v>10777.6</v>
      </c>
      <c r="G3587" s="8">
        <v>10782.8</v>
      </c>
      <c r="H3587" s="8"/>
      <c r="I3587" s="8"/>
      <c r="J3587" s="8"/>
    </row>
    <row r="3588" spans="3:10" x14ac:dyDescent="0.25">
      <c r="C3588" s="5">
        <v>42668.125</v>
      </c>
      <c r="D3588" s="6">
        <v>10784.1</v>
      </c>
      <c r="E3588" s="6">
        <v>10790.1</v>
      </c>
      <c r="F3588" s="6">
        <v>10782.8</v>
      </c>
      <c r="G3588" s="6">
        <v>10788.8</v>
      </c>
      <c r="H3588" s="6"/>
      <c r="I3588" s="6"/>
      <c r="J3588" s="6"/>
    </row>
    <row r="3589" spans="3:10" x14ac:dyDescent="0.25">
      <c r="C3589" s="7">
        <v>42668.166666666664</v>
      </c>
      <c r="D3589" s="8">
        <v>10790.1</v>
      </c>
      <c r="E3589" s="8">
        <v>10791.3</v>
      </c>
      <c r="F3589" s="8">
        <v>10785.1</v>
      </c>
      <c r="G3589" s="8">
        <v>10790.1</v>
      </c>
      <c r="H3589" s="8"/>
      <c r="I3589" s="8"/>
      <c r="J3589" s="8"/>
    </row>
    <row r="3590" spans="3:10" x14ac:dyDescent="0.25">
      <c r="C3590" s="5">
        <v>42668.208333333336</v>
      </c>
      <c r="D3590" s="6">
        <v>10791.3</v>
      </c>
      <c r="E3590" s="6">
        <v>10807.6</v>
      </c>
      <c r="F3590" s="6">
        <v>10790.1</v>
      </c>
      <c r="G3590" s="6">
        <v>10805.1</v>
      </c>
      <c r="H3590" s="6"/>
      <c r="I3590" s="6"/>
      <c r="J3590" s="6"/>
    </row>
    <row r="3591" spans="3:10" x14ac:dyDescent="0.25">
      <c r="C3591" s="7">
        <v>42668.25</v>
      </c>
      <c r="D3591" s="8">
        <v>10806.4</v>
      </c>
      <c r="E3591" s="8">
        <v>10808.4</v>
      </c>
      <c r="F3591" s="8">
        <v>10801.1</v>
      </c>
      <c r="G3591" s="8">
        <v>10803.6</v>
      </c>
      <c r="H3591" s="8"/>
      <c r="I3591" s="8"/>
      <c r="J3591" s="8"/>
    </row>
    <row r="3592" spans="3:10" x14ac:dyDescent="0.25">
      <c r="C3592" s="5">
        <v>42668.291666666664</v>
      </c>
      <c r="D3592" s="6">
        <v>10804.9</v>
      </c>
      <c r="E3592" s="6">
        <v>10804.9</v>
      </c>
      <c r="F3592" s="6">
        <v>10793.2</v>
      </c>
      <c r="G3592" s="6">
        <v>10793.2</v>
      </c>
      <c r="H3592" s="6"/>
      <c r="I3592" s="6"/>
      <c r="J3592" s="6"/>
    </row>
    <row r="3593" spans="3:10" x14ac:dyDescent="0.25">
      <c r="C3593" s="7">
        <v>42668.333333333336</v>
      </c>
      <c r="D3593" s="8">
        <v>10793.3</v>
      </c>
      <c r="E3593" s="8">
        <v>10798.6</v>
      </c>
      <c r="F3593" s="8">
        <v>10785.9</v>
      </c>
      <c r="G3593" s="8">
        <v>10789.2</v>
      </c>
      <c r="H3593" s="8"/>
      <c r="I3593" s="8"/>
      <c r="J3593" s="8"/>
    </row>
    <row r="3594" spans="3:10" x14ac:dyDescent="0.25">
      <c r="C3594" s="5">
        <v>42668.375</v>
      </c>
      <c r="D3594" s="6">
        <v>10791.7</v>
      </c>
      <c r="E3594" s="6">
        <v>10792</v>
      </c>
      <c r="F3594" s="6">
        <v>10777.2</v>
      </c>
      <c r="G3594" s="6">
        <v>10777.9</v>
      </c>
      <c r="H3594" s="6"/>
      <c r="I3594" s="6"/>
      <c r="J3594" s="6"/>
    </row>
    <row r="3595" spans="3:10" x14ac:dyDescent="0.25">
      <c r="C3595" s="7">
        <v>42668.416666666664</v>
      </c>
      <c r="D3595" s="8">
        <v>10779.4</v>
      </c>
      <c r="E3595" s="8">
        <v>10821.2</v>
      </c>
      <c r="F3595" s="8">
        <v>10774.9</v>
      </c>
      <c r="G3595" s="8">
        <v>10815.3</v>
      </c>
      <c r="H3595" s="8"/>
      <c r="I3595" s="8"/>
      <c r="J3595" s="8"/>
    </row>
    <row r="3596" spans="3:10" x14ac:dyDescent="0.25">
      <c r="C3596" s="5">
        <v>42668.458333333336</v>
      </c>
      <c r="D3596" s="6">
        <v>10815.3</v>
      </c>
      <c r="E3596" s="6">
        <v>10829</v>
      </c>
      <c r="F3596" s="6">
        <v>10802.3</v>
      </c>
      <c r="G3596" s="6">
        <v>10815.5</v>
      </c>
      <c r="H3596" s="6"/>
      <c r="I3596" s="6"/>
      <c r="J3596" s="6"/>
    </row>
    <row r="3597" spans="3:10" x14ac:dyDescent="0.25">
      <c r="C3597" s="7">
        <v>42668.5</v>
      </c>
      <c r="D3597" s="8">
        <v>10816</v>
      </c>
      <c r="E3597" s="8">
        <v>10817</v>
      </c>
      <c r="F3597" s="8">
        <v>10780.7</v>
      </c>
      <c r="G3597" s="8">
        <v>10780.9</v>
      </c>
      <c r="H3597" s="8"/>
      <c r="I3597" s="8"/>
      <c r="J3597" s="8"/>
    </row>
    <row r="3598" spans="3:10" x14ac:dyDescent="0.25">
      <c r="C3598" s="5">
        <v>42668.541666666664</v>
      </c>
      <c r="D3598" s="6">
        <v>10780.7</v>
      </c>
      <c r="E3598" s="6">
        <v>10804.8</v>
      </c>
      <c r="F3598" s="6">
        <v>10780.4</v>
      </c>
      <c r="G3598" s="6">
        <v>10792.7</v>
      </c>
      <c r="H3598" s="6"/>
      <c r="I3598" s="6"/>
      <c r="J3598" s="6"/>
    </row>
    <row r="3599" spans="3:10" x14ac:dyDescent="0.25">
      <c r="C3599" s="7">
        <v>42668.583333333336</v>
      </c>
      <c r="D3599" s="8">
        <v>10792.4</v>
      </c>
      <c r="E3599" s="8">
        <v>10798.3</v>
      </c>
      <c r="F3599" s="8">
        <v>10786.1</v>
      </c>
      <c r="G3599" s="8">
        <v>10790.3</v>
      </c>
      <c r="H3599" s="8"/>
      <c r="I3599" s="8"/>
      <c r="J3599" s="8"/>
    </row>
    <row r="3600" spans="3:10" x14ac:dyDescent="0.25">
      <c r="C3600" s="5">
        <v>42668.625</v>
      </c>
      <c r="D3600" s="6">
        <v>10790.6</v>
      </c>
      <c r="E3600" s="6">
        <v>10804.8</v>
      </c>
      <c r="F3600" s="6">
        <v>10787.5</v>
      </c>
      <c r="G3600" s="6">
        <v>10789.8</v>
      </c>
      <c r="H3600" s="6"/>
      <c r="I3600" s="6"/>
      <c r="J3600" s="6"/>
    </row>
    <row r="3601" spans="3:10" x14ac:dyDescent="0.25">
      <c r="C3601" s="7">
        <v>42668.666666666664</v>
      </c>
      <c r="D3601" s="8">
        <v>10790.1</v>
      </c>
      <c r="E3601" s="8">
        <v>10797.4</v>
      </c>
      <c r="F3601" s="8">
        <v>10763.5</v>
      </c>
      <c r="G3601" s="8">
        <v>10795.6</v>
      </c>
      <c r="H3601" s="8"/>
      <c r="I3601" s="8"/>
      <c r="J3601" s="8"/>
    </row>
    <row r="3602" spans="3:10" x14ac:dyDescent="0.25">
      <c r="C3602" s="5">
        <v>42668.708333333336</v>
      </c>
      <c r="D3602" s="6">
        <v>10794.6</v>
      </c>
      <c r="E3602" s="6">
        <v>10807</v>
      </c>
      <c r="F3602" s="6">
        <v>10751.7</v>
      </c>
      <c r="G3602" s="6">
        <v>10763</v>
      </c>
      <c r="H3602" s="6"/>
      <c r="I3602" s="6"/>
      <c r="J3602" s="6"/>
    </row>
    <row r="3603" spans="3:10" x14ac:dyDescent="0.25">
      <c r="C3603" s="7">
        <v>42668.75</v>
      </c>
      <c r="D3603" s="8">
        <v>10762.8</v>
      </c>
      <c r="E3603" s="8">
        <v>10767.5</v>
      </c>
      <c r="F3603" s="8">
        <v>10738.1</v>
      </c>
      <c r="G3603" s="8">
        <v>10750.4</v>
      </c>
      <c r="H3603" s="8"/>
      <c r="I3603" s="8"/>
      <c r="J3603" s="8"/>
    </row>
    <row r="3604" spans="3:10" x14ac:dyDescent="0.25">
      <c r="C3604" s="5">
        <v>42668.791666666664</v>
      </c>
      <c r="D3604" s="6">
        <v>10749.4</v>
      </c>
      <c r="E3604" s="6">
        <v>10762.7</v>
      </c>
      <c r="F3604" s="6">
        <v>10739.8</v>
      </c>
      <c r="G3604" s="6">
        <v>10759.6</v>
      </c>
      <c r="H3604" s="6"/>
      <c r="I3604" s="6"/>
      <c r="J3604" s="6"/>
    </row>
    <row r="3605" spans="3:10" x14ac:dyDescent="0.25">
      <c r="C3605" s="7">
        <v>42668.833333333336</v>
      </c>
      <c r="D3605" s="8">
        <v>10759.3</v>
      </c>
      <c r="E3605" s="8">
        <v>10767.3</v>
      </c>
      <c r="F3605" s="8">
        <v>10752.6</v>
      </c>
      <c r="G3605" s="8">
        <v>10762.6</v>
      </c>
      <c r="H3605" s="8"/>
      <c r="I3605" s="8"/>
      <c r="J3605" s="8"/>
    </row>
    <row r="3606" spans="3:10" x14ac:dyDescent="0.25">
      <c r="C3606" s="5">
        <v>42668.875</v>
      </c>
      <c r="D3606" s="6">
        <v>10762.8</v>
      </c>
      <c r="E3606" s="6">
        <v>10765.6</v>
      </c>
      <c r="F3606" s="6">
        <v>10753.3</v>
      </c>
      <c r="G3606" s="6">
        <v>10754.3</v>
      </c>
      <c r="H3606" s="6"/>
      <c r="I3606" s="6"/>
      <c r="J3606" s="6"/>
    </row>
    <row r="3607" spans="3:10" x14ac:dyDescent="0.25">
      <c r="C3607" s="7">
        <v>42668.916666666664</v>
      </c>
      <c r="D3607" s="8">
        <v>10754.6</v>
      </c>
      <c r="E3607" s="8">
        <v>10768.1</v>
      </c>
      <c r="F3607" s="8">
        <v>10751.6</v>
      </c>
      <c r="G3607" s="8">
        <v>10764.8</v>
      </c>
      <c r="H3607" s="8"/>
      <c r="I3607" s="8"/>
      <c r="J3607" s="8"/>
    </row>
    <row r="3608" spans="3:10" x14ac:dyDescent="0.25">
      <c r="C3608" s="5">
        <v>42668.958333333336</v>
      </c>
      <c r="D3608" s="6">
        <v>10765.5</v>
      </c>
      <c r="E3608" s="6">
        <v>10774.4</v>
      </c>
      <c r="F3608" s="6">
        <v>10755</v>
      </c>
      <c r="G3608" s="6">
        <v>10760</v>
      </c>
      <c r="H3608" s="6"/>
      <c r="I3608" s="6"/>
      <c r="J3608" s="6"/>
    </row>
    <row r="3609" spans="3:10" x14ac:dyDescent="0.25">
      <c r="C3609" s="7">
        <v>42669.041666666664</v>
      </c>
      <c r="D3609" s="8">
        <v>10755</v>
      </c>
      <c r="E3609" s="8">
        <v>10760</v>
      </c>
      <c r="F3609" s="8">
        <v>10735.9</v>
      </c>
      <c r="G3609" s="8">
        <v>10744.4</v>
      </c>
      <c r="H3609" s="8"/>
      <c r="I3609" s="8"/>
      <c r="J3609" s="8"/>
    </row>
    <row r="3610" spans="3:10" x14ac:dyDescent="0.25">
      <c r="C3610" s="5">
        <v>42669.083333333336</v>
      </c>
      <c r="D3610" s="6">
        <v>10743.2</v>
      </c>
      <c r="E3610" s="6">
        <v>10750</v>
      </c>
      <c r="F3610" s="6">
        <v>10743.2</v>
      </c>
      <c r="G3610" s="6">
        <v>10747.4</v>
      </c>
      <c r="H3610" s="6"/>
      <c r="I3610" s="6"/>
      <c r="J3610" s="6"/>
    </row>
    <row r="3611" spans="3:10" x14ac:dyDescent="0.25">
      <c r="C3611" s="7">
        <v>42669.125</v>
      </c>
      <c r="D3611" s="8">
        <v>10744.9</v>
      </c>
      <c r="E3611" s="8">
        <v>10747.4</v>
      </c>
      <c r="F3611" s="8">
        <v>10728.9</v>
      </c>
      <c r="G3611" s="8">
        <v>10740.4</v>
      </c>
      <c r="H3611" s="8"/>
      <c r="I3611" s="8"/>
      <c r="J3611" s="8"/>
    </row>
    <row r="3612" spans="3:10" x14ac:dyDescent="0.25">
      <c r="C3612" s="5">
        <v>42669.166666666664</v>
      </c>
      <c r="D3612" s="6">
        <v>10741</v>
      </c>
      <c r="E3612" s="6">
        <v>10743.9</v>
      </c>
      <c r="F3612" s="6">
        <v>10734.1</v>
      </c>
      <c r="G3612" s="6">
        <v>10737.8</v>
      </c>
      <c r="H3612" s="6"/>
      <c r="I3612" s="6"/>
      <c r="J3612" s="6"/>
    </row>
    <row r="3613" spans="3:10" x14ac:dyDescent="0.25">
      <c r="C3613" s="7">
        <v>42669.208333333336</v>
      </c>
      <c r="D3613" s="8">
        <v>10736.6</v>
      </c>
      <c r="E3613" s="8">
        <v>10745.1</v>
      </c>
      <c r="F3613" s="8">
        <v>10736.6</v>
      </c>
      <c r="G3613" s="8">
        <v>10745.1</v>
      </c>
      <c r="H3613" s="8"/>
      <c r="I3613" s="8"/>
      <c r="J3613" s="8"/>
    </row>
    <row r="3614" spans="3:10" x14ac:dyDescent="0.25">
      <c r="C3614" s="5">
        <v>42669.25</v>
      </c>
      <c r="D3614" s="6">
        <v>10746.4</v>
      </c>
      <c r="E3614" s="6">
        <v>10746.4</v>
      </c>
      <c r="F3614" s="6">
        <v>10734.8</v>
      </c>
      <c r="G3614" s="6">
        <v>10736.4</v>
      </c>
      <c r="H3614" s="6"/>
      <c r="I3614" s="6"/>
      <c r="J3614" s="6"/>
    </row>
    <row r="3615" spans="3:10" x14ac:dyDescent="0.25">
      <c r="C3615" s="7">
        <v>42669.291666666664</v>
      </c>
      <c r="D3615" s="8">
        <v>10737.6</v>
      </c>
      <c r="E3615" s="8">
        <v>10737.6</v>
      </c>
      <c r="F3615" s="8">
        <v>10731.9</v>
      </c>
      <c r="G3615" s="8">
        <v>10733.1</v>
      </c>
      <c r="H3615" s="8"/>
      <c r="I3615" s="8"/>
      <c r="J3615" s="8"/>
    </row>
    <row r="3616" spans="3:10" x14ac:dyDescent="0.25">
      <c r="C3616" s="5">
        <v>42669.333333333336</v>
      </c>
      <c r="D3616" s="6">
        <v>10734.4</v>
      </c>
      <c r="E3616" s="6">
        <v>10761.3</v>
      </c>
      <c r="F3616" s="6">
        <v>10732.1</v>
      </c>
      <c r="G3616" s="6">
        <v>10747.3</v>
      </c>
      <c r="H3616" s="6"/>
      <c r="I3616" s="6"/>
      <c r="J3616" s="6"/>
    </row>
    <row r="3617" spans="3:10" x14ac:dyDescent="0.25">
      <c r="C3617" s="7">
        <v>42669.375</v>
      </c>
      <c r="D3617" s="8">
        <v>10765.7</v>
      </c>
      <c r="E3617" s="8">
        <v>10768.4</v>
      </c>
      <c r="F3617" s="8">
        <v>10730.9</v>
      </c>
      <c r="G3617" s="8">
        <v>10732.6</v>
      </c>
      <c r="H3617" s="8"/>
      <c r="I3617" s="8"/>
      <c r="J3617" s="8"/>
    </row>
    <row r="3618" spans="3:10" x14ac:dyDescent="0.25">
      <c r="C3618" s="5">
        <v>42669.416666666664</v>
      </c>
      <c r="D3618" s="6">
        <v>10732.4</v>
      </c>
      <c r="E3618" s="6">
        <v>10740.7</v>
      </c>
      <c r="F3618" s="6">
        <v>10694.1</v>
      </c>
      <c r="G3618" s="6">
        <v>10708.3</v>
      </c>
      <c r="H3618" s="6"/>
      <c r="I3618" s="6"/>
      <c r="J3618" s="6"/>
    </row>
    <row r="3619" spans="3:10" x14ac:dyDescent="0.25">
      <c r="C3619" s="7">
        <v>42669.458333333336</v>
      </c>
      <c r="D3619" s="8">
        <v>10708.5</v>
      </c>
      <c r="E3619" s="8">
        <v>10715.3</v>
      </c>
      <c r="F3619" s="8">
        <v>10665.3</v>
      </c>
      <c r="G3619" s="8">
        <v>10678</v>
      </c>
      <c r="H3619" s="8"/>
      <c r="I3619" s="8"/>
      <c r="J3619" s="8"/>
    </row>
    <row r="3620" spans="3:10" x14ac:dyDescent="0.25">
      <c r="C3620" s="5">
        <v>42669.5</v>
      </c>
      <c r="D3620" s="6">
        <v>10677.8</v>
      </c>
      <c r="E3620" s="6">
        <v>10677.8</v>
      </c>
      <c r="F3620" s="6">
        <v>10629.6</v>
      </c>
      <c r="G3620" s="6">
        <v>10653.2</v>
      </c>
      <c r="H3620" s="6"/>
      <c r="I3620" s="6"/>
      <c r="J3620" s="6"/>
    </row>
    <row r="3621" spans="3:10" x14ac:dyDescent="0.25">
      <c r="C3621" s="7">
        <v>42669.541666666664</v>
      </c>
      <c r="D3621" s="8">
        <v>10653.4</v>
      </c>
      <c r="E3621" s="8">
        <v>10655.2</v>
      </c>
      <c r="F3621" s="8">
        <v>10639.9</v>
      </c>
      <c r="G3621" s="8">
        <v>10645.6</v>
      </c>
      <c r="H3621" s="8"/>
      <c r="I3621" s="8"/>
      <c r="J3621" s="8"/>
    </row>
    <row r="3622" spans="3:10" x14ac:dyDescent="0.25">
      <c r="C3622" s="5">
        <v>42669.583333333336</v>
      </c>
      <c r="D3622" s="6">
        <v>10645.8</v>
      </c>
      <c r="E3622" s="6">
        <v>10673</v>
      </c>
      <c r="F3622" s="6">
        <v>10639.7</v>
      </c>
      <c r="G3622" s="6">
        <v>10672.9</v>
      </c>
      <c r="H3622" s="6"/>
      <c r="I3622" s="6"/>
      <c r="J3622" s="6"/>
    </row>
    <row r="3623" spans="3:10" x14ac:dyDescent="0.25">
      <c r="C3623" s="7">
        <v>42669.625</v>
      </c>
      <c r="D3623" s="8">
        <v>10672.4</v>
      </c>
      <c r="E3623" s="8">
        <v>10692.1</v>
      </c>
      <c r="F3623" s="8">
        <v>10662.5</v>
      </c>
      <c r="G3623" s="8">
        <v>10664.2</v>
      </c>
      <c r="H3623" s="8"/>
      <c r="I3623" s="8"/>
      <c r="J3623" s="8"/>
    </row>
    <row r="3624" spans="3:10" x14ac:dyDescent="0.25">
      <c r="C3624" s="5">
        <v>42669.666666666664</v>
      </c>
      <c r="D3624" s="6">
        <v>10663.5</v>
      </c>
      <c r="E3624" s="6">
        <v>10680.7</v>
      </c>
      <c r="F3624" s="6">
        <v>10643.9</v>
      </c>
      <c r="G3624" s="6">
        <v>10662.8</v>
      </c>
      <c r="H3624" s="6"/>
      <c r="I3624" s="6"/>
      <c r="J3624" s="6"/>
    </row>
    <row r="3625" spans="3:10" x14ac:dyDescent="0.25">
      <c r="C3625" s="7">
        <v>42669.708333333336</v>
      </c>
      <c r="D3625" s="8">
        <v>10662.8</v>
      </c>
      <c r="E3625" s="8">
        <v>10704.3</v>
      </c>
      <c r="F3625" s="8">
        <v>10653.7</v>
      </c>
      <c r="G3625" s="8">
        <v>10700</v>
      </c>
      <c r="H3625" s="8"/>
      <c r="I3625" s="8"/>
      <c r="J3625" s="8"/>
    </row>
    <row r="3626" spans="3:10" x14ac:dyDescent="0.25">
      <c r="C3626" s="5">
        <v>42669.75</v>
      </c>
      <c r="D3626" s="6">
        <v>10699.8</v>
      </c>
      <c r="E3626" s="6">
        <v>10719.1</v>
      </c>
      <c r="F3626" s="6">
        <v>10697.7</v>
      </c>
      <c r="G3626" s="6">
        <v>10704.8</v>
      </c>
      <c r="H3626" s="6"/>
      <c r="I3626" s="6"/>
      <c r="J3626" s="6"/>
    </row>
    <row r="3627" spans="3:10" x14ac:dyDescent="0.25">
      <c r="C3627" s="7">
        <v>42669.791666666664</v>
      </c>
      <c r="D3627" s="8">
        <v>10704.5</v>
      </c>
      <c r="E3627" s="8">
        <v>10710.7</v>
      </c>
      <c r="F3627" s="8">
        <v>10700.8</v>
      </c>
      <c r="G3627" s="8">
        <v>10704.5</v>
      </c>
      <c r="H3627" s="8"/>
      <c r="I3627" s="8"/>
      <c r="J3627" s="8"/>
    </row>
    <row r="3628" spans="3:10" x14ac:dyDescent="0.25">
      <c r="C3628" s="5">
        <v>42669.833333333336</v>
      </c>
      <c r="D3628" s="6">
        <v>10704.8</v>
      </c>
      <c r="E3628" s="6">
        <v>10708.8</v>
      </c>
      <c r="F3628" s="6">
        <v>10665.7</v>
      </c>
      <c r="G3628" s="6">
        <v>10675.2</v>
      </c>
      <c r="H3628" s="6"/>
      <c r="I3628" s="6"/>
      <c r="J3628" s="6"/>
    </row>
    <row r="3629" spans="3:10" x14ac:dyDescent="0.25">
      <c r="C3629" s="7">
        <v>42669.875</v>
      </c>
      <c r="D3629" s="8">
        <v>10675</v>
      </c>
      <c r="E3629" s="8">
        <v>10690.7</v>
      </c>
      <c r="F3629" s="8">
        <v>10661.7</v>
      </c>
      <c r="G3629" s="8">
        <v>10688.5</v>
      </c>
      <c r="H3629" s="8"/>
      <c r="I3629" s="8"/>
      <c r="J3629" s="8"/>
    </row>
    <row r="3630" spans="3:10" x14ac:dyDescent="0.25">
      <c r="C3630" s="5">
        <v>42669.916666666664</v>
      </c>
      <c r="D3630" s="6">
        <v>10688.7</v>
      </c>
      <c r="E3630" s="6">
        <v>10693.2</v>
      </c>
      <c r="F3630" s="6">
        <v>10683.5</v>
      </c>
      <c r="G3630" s="6">
        <v>10691.2</v>
      </c>
      <c r="H3630" s="6"/>
      <c r="I3630" s="6"/>
      <c r="J3630" s="6"/>
    </row>
    <row r="3631" spans="3:10" x14ac:dyDescent="0.25">
      <c r="C3631" s="7">
        <v>42669.958333333336</v>
      </c>
      <c r="D3631" s="8">
        <v>10692.5</v>
      </c>
      <c r="E3631" s="8">
        <v>10698.8</v>
      </c>
      <c r="F3631" s="8">
        <v>10688.5</v>
      </c>
      <c r="G3631" s="8">
        <v>10689.7</v>
      </c>
      <c r="H3631" s="8"/>
      <c r="I3631" s="8"/>
      <c r="J3631" s="8"/>
    </row>
    <row r="3632" spans="3:10" x14ac:dyDescent="0.25">
      <c r="C3632" s="5">
        <v>42670.041666666664</v>
      </c>
      <c r="D3632" s="6">
        <v>10687.5</v>
      </c>
      <c r="E3632" s="6">
        <v>10690</v>
      </c>
      <c r="F3632" s="6">
        <v>10682.5</v>
      </c>
      <c r="G3632" s="6">
        <v>10686.2</v>
      </c>
      <c r="H3632" s="6"/>
      <c r="I3632" s="6"/>
      <c r="J3632" s="6"/>
    </row>
    <row r="3633" spans="3:10" x14ac:dyDescent="0.25">
      <c r="C3633" s="7">
        <v>42670.083333333336</v>
      </c>
      <c r="D3633" s="8">
        <v>10685</v>
      </c>
      <c r="E3633" s="8">
        <v>10688.7</v>
      </c>
      <c r="F3633" s="8">
        <v>10683.7</v>
      </c>
      <c r="G3633" s="8">
        <v>10688.7</v>
      </c>
      <c r="H3633" s="8"/>
      <c r="I3633" s="8"/>
      <c r="J3633" s="8"/>
    </row>
    <row r="3634" spans="3:10" x14ac:dyDescent="0.25">
      <c r="C3634" s="5">
        <v>42670.125</v>
      </c>
      <c r="D3634" s="6">
        <v>10690</v>
      </c>
      <c r="E3634" s="6">
        <v>10691.2</v>
      </c>
      <c r="F3634" s="6">
        <v>10670.4</v>
      </c>
      <c r="G3634" s="6">
        <v>10671.7</v>
      </c>
      <c r="H3634" s="6"/>
      <c r="I3634" s="6"/>
      <c r="J3634" s="6"/>
    </row>
    <row r="3635" spans="3:10" x14ac:dyDescent="0.25">
      <c r="C3635" s="7">
        <v>42670.166666666664</v>
      </c>
      <c r="D3635" s="8">
        <v>10671.6</v>
      </c>
      <c r="E3635" s="8">
        <v>10690.4</v>
      </c>
      <c r="F3635" s="8">
        <v>10671.6</v>
      </c>
      <c r="G3635" s="8">
        <v>10679.9</v>
      </c>
      <c r="H3635" s="8"/>
      <c r="I3635" s="8"/>
      <c r="J3635" s="8"/>
    </row>
    <row r="3636" spans="3:10" x14ac:dyDescent="0.25">
      <c r="C3636" s="5">
        <v>42670.208333333336</v>
      </c>
      <c r="D3636" s="6">
        <v>10678.6</v>
      </c>
      <c r="E3636" s="6">
        <v>10680.4</v>
      </c>
      <c r="F3636" s="6">
        <v>10673.1</v>
      </c>
      <c r="G3636" s="6">
        <v>10673.1</v>
      </c>
      <c r="H3636" s="6"/>
      <c r="I3636" s="6"/>
      <c r="J3636" s="6"/>
    </row>
    <row r="3637" spans="3:10" x14ac:dyDescent="0.25">
      <c r="C3637" s="7">
        <v>42670.25</v>
      </c>
      <c r="D3637" s="8">
        <v>10671.8</v>
      </c>
      <c r="E3637" s="8">
        <v>10676.1</v>
      </c>
      <c r="F3637" s="8">
        <v>10667.8</v>
      </c>
      <c r="G3637" s="8">
        <v>10670.1</v>
      </c>
      <c r="H3637" s="8"/>
      <c r="I3637" s="8"/>
      <c r="J3637" s="8"/>
    </row>
    <row r="3638" spans="3:10" x14ac:dyDescent="0.25">
      <c r="C3638" s="5">
        <v>42670.291666666664</v>
      </c>
      <c r="D3638" s="6">
        <v>10671.3</v>
      </c>
      <c r="E3638" s="6">
        <v>10675.1</v>
      </c>
      <c r="F3638" s="6">
        <v>10670.1</v>
      </c>
      <c r="G3638" s="6">
        <v>10670.7</v>
      </c>
      <c r="H3638" s="6"/>
      <c r="I3638" s="6"/>
      <c r="J3638" s="6"/>
    </row>
    <row r="3639" spans="3:10" x14ac:dyDescent="0.25">
      <c r="C3639" s="7">
        <v>42670.333333333336</v>
      </c>
      <c r="D3639" s="8">
        <v>10671.9</v>
      </c>
      <c r="E3639" s="8">
        <v>10671.9</v>
      </c>
      <c r="F3639" s="8">
        <v>10646.9</v>
      </c>
      <c r="G3639" s="8">
        <v>10660.4</v>
      </c>
      <c r="H3639" s="8"/>
      <c r="I3639" s="8"/>
      <c r="J3639" s="8"/>
    </row>
    <row r="3640" spans="3:10" x14ac:dyDescent="0.25">
      <c r="C3640" s="5">
        <v>42670.375</v>
      </c>
      <c r="D3640" s="6">
        <v>10650.4</v>
      </c>
      <c r="E3640" s="6">
        <v>10694.2</v>
      </c>
      <c r="F3640" s="6">
        <v>10644.2</v>
      </c>
      <c r="G3640" s="6">
        <v>10691.4</v>
      </c>
      <c r="H3640" s="6"/>
      <c r="I3640" s="6"/>
      <c r="J3640" s="6"/>
    </row>
    <row r="3641" spans="3:10" x14ac:dyDescent="0.25">
      <c r="C3641" s="7">
        <v>42670.416666666664</v>
      </c>
      <c r="D3641" s="8">
        <v>10691.9</v>
      </c>
      <c r="E3641" s="8">
        <v>10736.8</v>
      </c>
      <c r="F3641" s="8">
        <v>10655.8</v>
      </c>
      <c r="G3641" s="8">
        <v>10730.3</v>
      </c>
      <c r="H3641" s="8"/>
      <c r="I3641" s="8"/>
      <c r="J3641" s="8"/>
    </row>
    <row r="3642" spans="3:10" x14ac:dyDescent="0.25">
      <c r="C3642" s="5">
        <v>42670.458333333336</v>
      </c>
      <c r="D3642" s="6">
        <v>10729.3</v>
      </c>
      <c r="E3642" s="6">
        <v>10773.3</v>
      </c>
      <c r="F3642" s="6">
        <v>10655.3</v>
      </c>
      <c r="G3642" s="6">
        <v>10674.1</v>
      </c>
      <c r="H3642" s="6"/>
      <c r="I3642" s="6"/>
      <c r="J3642" s="6"/>
    </row>
    <row r="3643" spans="3:10" x14ac:dyDescent="0.25">
      <c r="C3643" s="7">
        <v>42670.5</v>
      </c>
      <c r="D3643" s="8">
        <v>10673.6</v>
      </c>
      <c r="E3643" s="8">
        <v>10696.8</v>
      </c>
      <c r="F3643" s="8">
        <v>10658.5</v>
      </c>
      <c r="G3643" s="8">
        <v>10694.5</v>
      </c>
      <c r="H3643" s="8"/>
      <c r="I3643" s="8"/>
      <c r="J3643" s="8"/>
    </row>
    <row r="3644" spans="3:10" x14ac:dyDescent="0.25">
      <c r="C3644" s="5">
        <v>42670.541666666664</v>
      </c>
      <c r="D3644" s="6">
        <v>10695.2</v>
      </c>
      <c r="E3644" s="6">
        <v>10726.5</v>
      </c>
      <c r="F3644" s="6">
        <v>10665.2</v>
      </c>
      <c r="G3644" s="6">
        <v>10698.3</v>
      </c>
      <c r="H3644" s="6"/>
      <c r="I3644" s="6"/>
      <c r="J3644" s="6"/>
    </row>
    <row r="3645" spans="3:10" x14ac:dyDescent="0.25">
      <c r="C3645" s="7">
        <v>42670.583333333336</v>
      </c>
      <c r="D3645" s="8">
        <v>10698</v>
      </c>
      <c r="E3645" s="8">
        <v>10712</v>
      </c>
      <c r="F3645" s="8">
        <v>10693.4</v>
      </c>
      <c r="G3645" s="8">
        <v>10709.4</v>
      </c>
      <c r="H3645" s="8"/>
      <c r="I3645" s="8"/>
      <c r="J3645" s="8"/>
    </row>
    <row r="3646" spans="3:10" x14ac:dyDescent="0.25">
      <c r="C3646" s="5">
        <v>42670.625</v>
      </c>
      <c r="D3646" s="6">
        <v>10708.9</v>
      </c>
      <c r="E3646" s="6">
        <v>10721.1</v>
      </c>
      <c r="F3646" s="6">
        <v>10699</v>
      </c>
      <c r="G3646" s="6">
        <v>10718.1</v>
      </c>
      <c r="H3646" s="6"/>
      <c r="I3646" s="6"/>
      <c r="J3646" s="6"/>
    </row>
    <row r="3647" spans="3:10" x14ac:dyDescent="0.25">
      <c r="C3647" s="7">
        <v>42670.666666666664</v>
      </c>
      <c r="D3647" s="8">
        <v>10718.6</v>
      </c>
      <c r="E3647" s="8">
        <v>10733</v>
      </c>
      <c r="F3647" s="8">
        <v>10681.8</v>
      </c>
      <c r="G3647" s="8">
        <v>10716.4</v>
      </c>
      <c r="H3647" s="8"/>
      <c r="I3647" s="8"/>
      <c r="J3647" s="8"/>
    </row>
    <row r="3648" spans="3:10" x14ac:dyDescent="0.25">
      <c r="C3648" s="5">
        <v>42670.708333333336</v>
      </c>
      <c r="D3648" s="6">
        <v>10716.7</v>
      </c>
      <c r="E3648" s="6">
        <v>10719.6</v>
      </c>
      <c r="F3648" s="6">
        <v>10671.7</v>
      </c>
      <c r="G3648" s="6">
        <v>10678</v>
      </c>
      <c r="H3648" s="6"/>
      <c r="I3648" s="6"/>
      <c r="J3648" s="6"/>
    </row>
    <row r="3649" spans="3:10" x14ac:dyDescent="0.25">
      <c r="C3649" s="7">
        <v>42670.75</v>
      </c>
      <c r="D3649" s="8">
        <v>10677.2</v>
      </c>
      <c r="E3649" s="8">
        <v>10732.9</v>
      </c>
      <c r="F3649" s="8">
        <v>10676.2</v>
      </c>
      <c r="G3649" s="8">
        <v>10731.8</v>
      </c>
      <c r="H3649" s="8"/>
      <c r="I3649" s="8"/>
      <c r="J3649" s="8"/>
    </row>
    <row r="3650" spans="3:10" x14ac:dyDescent="0.25">
      <c r="C3650" s="5">
        <v>42670.791666666664</v>
      </c>
      <c r="D3650" s="6">
        <v>10732.1</v>
      </c>
      <c r="E3650" s="6">
        <v>10744.7</v>
      </c>
      <c r="F3650" s="6">
        <v>10715</v>
      </c>
      <c r="G3650" s="6">
        <v>10723.7</v>
      </c>
      <c r="H3650" s="6"/>
      <c r="I3650" s="6"/>
      <c r="J3650" s="6"/>
    </row>
    <row r="3651" spans="3:10" x14ac:dyDescent="0.25">
      <c r="C3651" s="7">
        <v>42670.833333333336</v>
      </c>
      <c r="D3651" s="8">
        <v>10724.2</v>
      </c>
      <c r="E3651" s="8">
        <v>10728.2</v>
      </c>
      <c r="F3651" s="8">
        <v>10717.2</v>
      </c>
      <c r="G3651" s="8">
        <v>10719.2</v>
      </c>
      <c r="H3651" s="8"/>
      <c r="I3651" s="8"/>
      <c r="J3651" s="8"/>
    </row>
    <row r="3652" spans="3:10" x14ac:dyDescent="0.25">
      <c r="C3652" s="5">
        <v>42670.875</v>
      </c>
      <c r="D3652" s="6">
        <v>10718.9</v>
      </c>
      <c r="E3652" s="6">
        <v>10724.2</v>
      </c>
      <c r="F3652" s="6">
        <v>10707.7</v>
      </c>
      <c r="G3652" s="6">
        <v>10712.9</v>
      </c>
      <c r="H3652" s="6"/>
      <c r="I3652" s="6"/>
      <c r="J3652" s="6"/>
    </row>
    <row r="3653" spans="3:10" x14ac:dyDescent="0.25">
      <c r="C3653" s="7">
        <v>42670.916666666664</v>
      </c>
      <c r="D3653" s="8">
        <v>10713.2</v>
      </c>
      <c r="E3653" s="8">
        <v>10718.9</v>
      </c>
      <c r="F3653" s="8">
        <v>10699.7</v>
      </c>
      <c r="G3653" s="8">
        <v>10704.9</v>
      </c>
      <c r="H3653" s="8"/>
      <c r="I3653" s="8"/>
      <c r="J3653" s="8"/>
    </row>
    <row r="3654" spans="3:10" x14ac:dyDescent="0.25">
      <c r="C3654" s="5">
        <v>42670.958333333336</v>
      </c>
      <c r="D3654" s="6">
        <v>10706.2</v>
      </c>
      <c r="E3654" s="6">
        <v>10707.4</v>
      </c>
      <c r="F3654" s="6">
        <v>10679.7</v>
      </c>
      <c r="G3654" s="6">
        <v>10706.4</v>
      </c>
      <c r="H3654" s="6"/>
      <c r="I3654" s="6"/>
      <c r="J3654" s="6"/>
    </row>
    <row r="3655" spans="3:10" x14ac:dyDescent="0.25">
      <c r="C3655" s="7">
        <v>42671</v>
      </c>
      <c r="D3655" s="8">
        <v>10703.4</v>
      </c>
      <c r="E3655" s="8">
        <v>10706.4</v>
      </c>
      <c r="F3655" s="8">
        <v>10703.4</v>
      </c>
      <c r="G3655" s="8">
        <v>10703.4</v>
      </c>
      <c r="H3655" s="8"/>
      <c r="I3655" s="8"/>
      <c r="J3655" s="8"/>
    </row>
    <row r="3656" spans="3:10" x14ac:dyDescent="0.25">
      <c r="C3656" s="5">
        <v>42671.041666666664</v>
      </c>
      <c r="D3656" s="6">
        <v>10702.8</v>
      </c>
      <c r="E3656" s="6">
        <v>10706.5</v>
      </c>
      <c r="F3656" s="6">
        <v>10702.1</v>
      </c>
      <c r="G3656" s="6">
        <v>10705.9</v>
      </c>
      <c r="H3656" s="6"/>
      <c r="I3656" s="6"/>
      <c r="J3656" s="6"/>
    </row>
    <row r="3657" spans="3:10" x14ac:dyDescent="0.25">
      <c r="C3657" s="7">
        <v>42671.083333333336</v>
      </c>
      <c r="D3657" s="8">
        <v>10704.6</v>
      </c>
      <c r="E3657" s="8">
        <v>10708.4</v>
      </c>
      <c r="F3657" s="8">
        <v>10704.6</v>
      </c>
      <c r="G3657" s="8">
        <v>10708.4</v>
      </c>
      <c r="H3657" s="8"/>
      <c r="I3657" s="8"/>
      <c r="J3657" s="8"/>
    </row>
    <row r="3658" spans="3:10" x14ac:dyDescent="0.25">
      <c r="C3658" s="5">
        <v>42671.125</v>
      </c>
      <c r="D3658" s="6">
        <v>10707.8</v>
      </c>
      <c r="E3658" s="6">
        <v>10719.7</v>
      </c>
      <c r="F3658" s="6">
        <v>10707.1</v>
      </c>
      <c r="G3658" s="6">
        <v>10710.9</v>
      </c>
      <c r="H3658" s="6"/>
      <c r="I3658" s="6"/>
      <c r="J3658" s="6"/>
    </row>
    <row r="3659" spans="3:10" x14ac:dyDescent="0.25">
      <c r="C3659" s="7">
        <v>42671.166666666664</v>
      </c>
      <c r="D3659" s="8">
        <v>10712.1</v>
      </c>
      <c r="E3659" s="8">
        <v>10716.2</v>
      </c>
      <c r="F3659" s="8">
        <v>10701.1</v>
      </c>
      <c r="G3659" s="8">
        <v>10707.7</v>
      </c>
      <c r="H3659" s="8"/>
      <c r="I3659" s="8"/>
      <c r="J3659" s="8"/>
    </row>
    <row r="3660" spans="3:10" x14ac:dyDescent="0.25">
      <c r="C3660" s="5">
        <v>42671.208333333336</v>
      </c>
      <c r="D3660" s="6">
        <v>10708.9</v>
      </c>
      <c r="E3660" s="6">
        <v>10708.9</v>
      </c>
      <c r="F3660" s="6">
        <v>10701.6</v>
      </c>
      <c r="G3660" s="6">
        <v>10702.9</v>
      </c>
      <c r="H3660" s="6"/>
      <c r="I3660" s="6"/>
      <c r="J3660" s="6"/>
    </row>
    <row r="3661" spans="3:10" x14ac:dyDescent="0.25">
      <c r="C3661" s="7">
        <v>42671.25</v>
      </c>
      <c r="D3661" s="8">
        <v>10701.6</v>
      </c>
      <c r="E3661" s="8">
        <v>10702.9</v>
      </c>
      <c r="F3661" s="8">
        <v>10695.8</v>
      </c>
      <c r="G3661" s="8">
        <v>10699.6</v>
      </c>
      <c r="H3661" s="8"/>
      <c r="I3661" s="8"/>
      <c r="J3661" s="8"/>
    </row>
    <row r="3662" spans="3:10" x14ac:dyDescent="0.25">
      <c r="C3662" s="5">
        <v>42671.291666666664</v>
      </c>
      <c r="D3662" s="6">
        <v>10700.9</v>
      </c>
      <c r="E3662" s="6">
        <v>10702</v>
      </c>
      <c r="F3662" s="6">
        <v>10698.4</v>
      </c>
      <c r="G3662" s="6">
        <v>10700.8</v>
      </c>
      <c r="H3662" s="6"/>
      <c r="I3662" s="6"/>
      <c r="J3662" s="6"/>
    </row>
    <row r="3663" spans="3:10" x14ac:dyDescent="0.25">
      <c r="C3663" s="7">
        <v>42671.333333333336</v>
      </c>
      <c r="D3663" s="8">
        <v>10702</v>
      </c>
      <c r="E3663" s="8">
        <v>10706.3</v>
      </c>
      <c r="F3663" s="8">
        <v>10683.4</v>
      </c>
      <c r="G3663" s="8">
        <v>10686</v>
      </c>
      <c r="H3663" s="8"/>
      <c r="I3663" s="8"/>
      <c r="J3663" s="8"/>
    </row>
    <row r="3664" spans="3:10" x14ac:dyDescent="0.25">
      <c r="C3664" s="5">
        <v>42671.375</v>
      </c>
      <c r="D3664" s="6">
        <v>10684.5</v>
      </c>
      <c r="E3664" s="6">
        <v>10696.2</v>
      </c>
      <c r="F3664" s="6">
        <v>10665.7</v>
      </c>
      <c r="G3664" s="6">
        <v>10672.1</v>
      </c>
      <c r="H3664" s="6"/>
      <c r="I3664" s="6"/>
      <c r="J3664" s="6"/>
    </row>
    <row r="3665" spans="3:10" x14ac:dyDescent="0.25">
      <c r="C3665" s="7">
        <v>42671.416666666664</v>
      </c>
      <c r="D3665" s="8">
        <v>10668.9</v>
      </c>
      <c r="E3665" s="8">
        <v>10668.9</v>
      </c>
      <c r="F3665" s="8">
        <v>10579.6</v>
      </c>
      <c r="G3665" s="8">
        <v>10635.3</v>
      </c>
      <c r="H3665" s="8"/>
      <c r="I3665" s="8"/>
      <c r="J3665" s="8"/>
    </row>
    <row r="3666" spans="3:10" x14ac:dyDescent="0.25">
      <c r="C3666" s="5">
        <v>42671.458333333336</v>
      </c>
      <c r="D3666" s="6">
        <v>10635.1</v>
      </c>
      <c r="E3666" s="6">
        <v>10650.9</v>
      </c>
      <c r="F3666" s="6">
        <v>10597.1</v>
      </c>
      <c r="G3666" s="6">
        <v>10644.6</v>
      </c>
      <c r="H3666" s="6"/>
      <c r="I3666" s="6"/>
      <c r="J3666" s="6"/>
    </row>
    <row r="3667" spans="3:10" x14ac:dyDescent="0.25">
      <c r="C3667" s="7">
        <v>42671.5</v>
      </c>
      <c r="D3667" s="8">
        <v>10644.6</v>
      </c>
      <c r="E3667" s="8">
        <v>10678</v>
      </c>
      <c r="F3667" s="8">
        <v>10638.3</v>
      </c>
      <c r="G3667" s="8">
        <v>10672</v>
      </c>
      <c r="H3667" s="8"/>
      <c r="I3667" s="8"/>
      <c r="J3667" s="8"/>
    </row>
    <row r="3668" spans="3:10" x14ac:dyDescent="0.25">
      <c r="C3668" s="5">
        <v>42671.541666666664</v>
      </c>
      <c r="D3668" s="6">
        <v>10672.2</v>
      </c>
      <c r="E3668" s="6">
        <v>10701.2</v>
      </c>
      <c r="F3668" s="6">
        <v>10656.3</v>
      </c>
      <c r="G3668" s="6">
        <v>10688.9</v>
      </c>
      <c r="H3668" s="6"/>
      <c r="I3668" s="6"/>
      <c r="J3668" s="6"/>
    </row>
    <row r="3669" spans="3:10" x14ac:dyDescent="0.25">
      <c r="C3669" s="7">
        <v>42671.583333333336</v>
      </c>
      <c r="D3669" s="8">
        <v>10689.4</v>
      </c>
      <c r="E3669" s="8">
        <v>10710.8</v>
      </c>
      <c r="F3669" s="8">
        <v>10681.9</v>
      </c>
      <c r="G3669" s="8">
        <v>10690.7</v>
      </c>
      <c r="H3669" s="8"/>
      <c r="I3669" s="8"/>
      <c r="J3669" s="8"/>
    </row>
    <row r="3670" spans="3:10" x14ac:dyDescent="0.25">
      <c r="C3670" s="5">
        <v>42671.625</v>
      </c>
      <c r="D3670" s="6">
        <v>10691.2</v>
      </c>
      <c r="E3670" s="6">
        <v>10700.4</v>
      </c>
      <c r="F3670" s="6">
        <v>10655.2</v>
      </c>
      <c r="G3670" s="6">
        <v>10680.7</v>
      </c>
      <c r="H3670" s="6"/>
      <c r="I3670" s="6"/>
      <c r="J3670" s="6"/>
    </row>
    <row r="3671" spans="3:10" x14ac:dyDescent="0.25">
      <c r="C3671" s="7">
        <v>42671.666666666664</v>
      </c>
      <c r="D3671" s="8">
        <v>10681.2</v>
      </c>
      <c r="E3671" s="8">
        <v>10689.5</v>
      </c>
      <c r="F3671" s="8">
        <v>10650.1</v>
      </c>
      <c r="G3671" s="8">
        <v>10676.8</v>
      </c>
      <c r="H3671" s="8"/>
      <c r="I3671" s="8"/>
      <c r="J3671" s="8"/>
    </row>
    <row r="3672" spans="3:10" x14ac:dyDescent="0.25">
      <c r="C3672" s="5">
        <v>42671.708333333336</v>
      </c>
      <c r="D3672" s="6">
        <v>10677</v>
      </c>
      <c r="E3672" s="6">
        <v>10717.2</v>
      </c>
      <c r="F3672" s="6">
        <v>10658.2</v>
      </c>
      <c r="G3672" s="6">
        <v>10700.6</v>
      </c>
      <c r="H3672" s="6"/>
      <c r="I3672" s="6"/>
      <c r="J3672" s="6"/>
    </row>
    <row r="3673" spans="3:10" x14ac:dyDescent="0.25">
      <c r="C3673" s="7">
        <v>42671.75</v>
      </c>
      <c r="D3673" s="8">
        <v>10700.8</v>
      </c>
      <c r="E3673" s="8">
        <v>10706.5</v>
      </c>
      <c r="F3673" s="8">
        <v>10687.6</v>
      </c>
      <c r="G3673" s="8">
        <v>10692.1</v>
      </c>
      <c r="H3673" s="8"/>
      <c r="I3673" s="8"/>
      <c r="J3673" s="8"/>
    </row>
    <row r="3674" spans="3:10" x14ac:dyDescent="0.25">
      <c r="C3674" s="5">
        <v>42671.791666666664</v>
      </c>
      <c r="D3674" s="6">
        <v>10691.9</v>
      </c>
      <c r="E3674" s="6">
        <v>10704.2</v>
      </c>
      <c r="F3674" s="6">
        <v>10689</v>
      </c>
      <c r="G3674" s="6">
        <v>10699.9</v>
      </c>
      <c r="H3674" s="6"/>
      <c r="I3674" s="6"/>
      <c r="J3674" s="6"/>
    </row>
    <row r="3675" spans="3:10" x14ac:dyDescent="0.25">
      <c r="C3675" s="7">
        <v>42671.833333333336</v>
      </c>
      <c r="D3675" s="8">
        <v>10699.4</v>
      </c>
      <c r="E3675" s="8">
        <v>10703.4</v>
      </c>
      <c r="F3675" s="8">
        <v>10631.4</v>
      </c>
      <c r="G3675" s="8">
        <v>10635.9</v>
      </c>
      <c r="H3675" s="8"/>
      <c r="I3675" s="8"/>
      <c r="J3675" s="8"/>
    </row>
    <row r="3676" spans="3:10" x14ac:dyDescent="0.25">
      <c r="C3676" s="5">
        <v>42671.875</v>
      </c>
      <c r="D3676" s="6">
        <v>10636.4</v>
      </c>
      <c r="E3676" s="6">
        <v>10667.4</v>
      </c>
      <c r="F3676" s="6">
        <v>10631.6</v>
      </c>
      <c r="G3676" s="6">
        <v>10663.9</v>
      </c>
      <c r="H3676" s="6"/>
      <c r="I3676" s="6"/>
      <c r="J3676" s="6"/>
    </row>
    <row r="3677" spans="3:10" x14ac:dyDescent="0.25">
      <c r="C3677" s="7">
        <v>42671.916666666664</v>
      </c>
      <c r="D3677" s="8">
        <v>10662.9</v>
      </c>
      <c r="E3677" s="8">
        <v>10669.9</v>
      </c>
      <c r="F3677" s="8">
        <v>10641.9</v>
      </c>
      <c r="G3677" s="8">
        <v>10650.1</v>
      </c>
      <c r="H3677" s="8"/>
      <c r="I3677" s="8"/>
      <c r="J3677" s="8"/>
    </row>
    <row r="3678" spans="3:10" x14ac:dyDescent="0.25">
      <c r="C3678" s="5">
        <v>42674.375</v>
      </c>
      <c r="D3678" s="6">
        <v>10682.5</v>
      </c>
      <c r="E3678" s="6">
        <v>10688.2</v>
      </c>
      <c r="F3678" s="6">
        <v>10650.5</v>
      </c>
      <c r="G3678" s="6">
        <v>10650.5</v>
      </c>
      <c r="H3678" s="6"/>
      <c r="I3678" s="6"/>
      <c r="J3678" s="6"/>
    </row>
    <row r="3679" spans="3:10" x14ac:dyDescent="0.25">
      <c r="C3679" s="7">
        <v>42674.416666666664</v>
      </c>
      <c r="D3679" s="8">
        <v>10650.9</v>
      </c>
      <c r="E3679" s="8">
        <v>10685.4</v>
      </c>
      <c r="F3679" s="8">
        <v>10639.7</v>
      </c>
      <c r="G3679" s="8">
        <v>10660.8</v>
      </c>
      <c r="H3679" s="8"/>
      <c r="I3679" s="8"/>
      <c r="J3679" s="8"/>
    </row>
    <row r="3680" spans="3:10" x14ac:dyDescent="0.25">
      <c r="C3680" s="5">
        <v>42674.458333333336</v>
      </c>
      <c r="D3680" s="6">
        <v>10660.6</v>
      </c>
      <c r="E3680" s="6">
        <v>10669</v>
      </c>
      <c r="F3680" s="6">
        <v>10631.8</v>
      </c>
      <c r="G3680" s="6">
        <v>10663</v>
      </c>
      <c r="H3680" s="6"/>
      <c r="I3680" s="6"/>
      <c r="J3680" s="6"/>
    </row>
    <row r="3681" spans="3:10" x14ac:dyDescent="0.25">
      <c r="C3681" s="7">
        <v>42674.5</v>
      </c>
      <c r="D3681" s="8">
        <v>10663.3</v>
      </c>
      <c r="E3681" s="8">
        <v>10675.6</v>
      </c>
      <c r="F3681" s="8">
        <v>10648</v>
      </c>
      <c r="G3681" s="8">
        <v>10652</v>
      </c>
      <c r="H3681" s="8"/>
      <c r="I3681" s="8"/>
      <c r="J3681" s="8"/>
    </row>
    <row r="3682" spans="3:10" x14ac:dyDescent="0.25">
      <c r="C3682" s="5">
        <v>42674.541666666664</v>
      </c>
      <c r="D3682" s="6">
        <v>10651.5</v>
      </c>
      <c r="E3682" s="6">
        <v>10672.9</v>
      </c>
      <c r="F3682" s="6">
        <v>10650.1</v>
      </c>
      <c r="G3682" s="6">
        <v>10667.1</v>
      </c>
      <c r="H3682" s="6"/>
      <c r="I3682" s="6"/>
      <c r="J3682" s="6"/>
    </row>
    <row r="3683" spans="3:10" x14ac:dyDescent="0.25">
      <c r="C3683" s="7">
        <v>42674.583333333336</v>
      </c>
      <c r="D3683" s="8">
        <v>10667.4</v>
      </c>
      <c r="E3683" s="8">
        <v>10677.1</v>
      </c>
      <c r="F3683" s="8">
        <v>10659.9</v>
      </c>
      <c r="G3683" s="8">
        <v>10667.3</v>
      </c>
      <c r="H3683" s="8"/>
      <c r="I3683" s="8"/>
      <c r="J3683" s="8"/>
    </row>
    <row r="3684" spans="3:10" x14ac:dyDescent="0.25">
      <c r="C3684" s="5">
        <v>42674.625</v>
      </c>
      <c r="D3684" s="6">
        <v>10667</v>
      </c>
      <c r="E3684" s="6">
        <v>10674.2</v>
      </c>
      <c r="F3684" s="6">
        <v>10652.3</v>
      </c>
      <c r="G3684" s="6">
        <v>10656.3</v>
      </c>
      <c r="H3684" s="6"/>
      <c r="I3684" s="6"/>
      <c r="J3684" s="6"/>
    </row>
    <row r="3685" spans="3:10" x14ac:dyDescent="0.25">
      <c r="C3685" s="7">
        <v>42674.666666666664</v>
      </c>
      <c r="D3685" s="8">
        <v>10656.5</v>
      </c>
      <c r="E3685" s="8">
        <v>10663.5</v>
      </c>
      <c r="F3685" s="8">
        <v>10637.6</v>
      </c>
      <c r="G3685" s="8">
        <v>10643</v>
      </c>
      <c r="H3685" s="8"/>
      <c r="I3685" s="8"/>
      <c r="J3685" s="8"/>
    </row>
    <row r="3686" spans="3:10" x14ac:dyDescent="0.25">
      <c r="C3686" s="5">
        <v>42674.708333333336</v>
      </c>
      <c r="D3686" s="6">
        <v>10643.3</v>
      </c>
      <c r="E3686" s="6">
        <v>10687.1</v>
      </c>
      <c r="F3686" s="6">
        <v>10638.8</v>
      </c>
      <c r="G3686" s="6">
        <v>10678.9</v>
      </c>
      <c r="H3686" s="6"/>
      <c r="I3686" s="6"/>
      <c r="J3686" s="6"/>
    </row>
    <row r="3687" spans="3:10" x14ac:dyDescent="0.25">
      <c r="C3687" s="7">
        <v>42674.75</v>
      </c>
      <c r="D3687" s="8">
        <v>10679.2</v>
      </c>
      <c r="E3687" s="8">
        <v>10692.2</v>
      </c>
      <c r="F3687" s="8">
        <v>10662.9</v>
      </c>
      <c r="G3687" s="8">
        <v>10674.3</v>
      </c>
      <c r="H3687" s="8"/>
      <c r="I3687" s="8"/>
      <c r="J3687" s="8"/>
    </row>
    <row r="3688" spans="3:10" x14ac:dyDescent="0.25">
      <c r="C3688" s="5">
        <v>42674.791666666664</v>
      </c>
      <c r="D3688" s="6">
        <v>10674.5</v>
      </c>
      <c r="E3688" s="6">
        <v>10678.4</v>
      </c>
      <c r="F3688" s="6">
        <v>10669.7</v>
      </c>
      <c r="G3688" s="6">
        <v>10670.7</v>
      </c>
      <c r="H3688" s="6"/>
      <c r="I3688" s="6"/>
      <c r="J3688" s="6"/>
    </row>
    <row r="3689" spans="3:10" x14ac:dyDescent="0.25">
      <c r="C3689" s="7">
        <v>42674.833333333336</v>
      </c>
      <c r="D3689" s="8">
        <v>10670.4</v>
      </c>
      <c r="E3689" s="8">
        <v>10672.7</v>
      </c>
      <c r="F3689" s="8">
        <v>10662.4</v>
      </c>
      <c r="G3689" s="8">
        <v>10668.7</v>
      </c>
      <c r="H3689" s="8"/>
      <c r="I3689" s="8"/>
      <c r="J3689" s="8"/>
    </row>
    <row r="3690" spans="3:10" x14ac:dyDescent="0.25">
      <c r="C3690" s="5">
        <v>42674.875</v>
      </c>
      <c r="D3690" s="6">
        <v>10668.2</v>
      </c>
      <c r="E3690" s="6">
        <v>10676.4</v>
      </c>
      <c r="F3690" s="6">
        <v>10665.7</v>
      </c>
      <c r="G3690" s="6">
        <v>10671.4</v>
      </c>
      <c r="H3690" s="6"/>
      <c r="I3690" s="6"/>
      <c r="J3690" s="6"/>
    </row>
    <row r="3691" spans="3:10" x14ac:dyDescent="0.25">
      <c r="C3691" s="7">
        <v>42674.916666666664</v>
      </c>
      <c r="D3691" s="8">
        <v>10671.1</v>
      </c>
      <c r="E3691" s="8">
        <v>10681.7</v>
      </c>
      <c r="F3691" s="8">
        <v>10671.1</v>
      </c>
      <c r="G3691" s="8">
        <v>10679.4</v>
      </c>
      <c r="H3691" s="8"/>
      <c r="I3691" s="8"/>
      <c r="J3691" s="8"/>
    </row>
    <row r="3692" spans="3:10" x14ac:dyDescent="0.25">
      <c r="C3692" s="5">
        <v>42675.041666666664</v>
      </c>
      <c r="D3692" s="6">
        <v>10676.6</v>
      </c>
      <c r="E3692" s="6">
        <v>10682.4</v>
      </c>
      <c r="F3692" s="6">
        <v>10676.1</v>
      </c>
      <c r="G3692" s="6">
        <v>10678.6</v>
      </c>
      <c r="H3692" s="6"/>
      <c r="I3692" s="6"/>
      <c r="J3692" s="6"/>
    </row>
    <row r="3693" spans="3:10" x14ac:dyDescent="0.25">
      <c r="C3693" s="7">
        <v>42675.083333333336</v>
      </c>
      <c r="D3693" s="8">
        <v>10677.4</v>
      </c>
      <c r="E3693" s="8">
        <v>10678.6</v>
      </c>
      <c r="F3693" s="8">
        <v>10668.8</v>
      </c>
      <c r="G3693" s="8">
        <v>10670.1</v>
      </c>
      <c r="H3693" s="8"/>
      <c r="I3693" s="8"/>
      <c r="J3693" s="8"/>
    </row>
    <row r="3694" spans="3:10" x14ac:dyDescent="0.25">
      <c r="C3694" s="5">
        <v>42675.125</v>
      </c>
      <c r="D3694" s="6">
        <v>10673.8</v>
      </c>
      <c r="E3694" s="6">
        <v>10708.4</v>
      </c>
      <c r="F3694" s="6">
        <v>10670.1</v>
      </c>
      <c r="G3694" s="6">
        <v>10708.1</v>
      </c>
      <c r="H3694" s="6"/>
      <c r="I3694" s="6"/>
      <c r="J3694" s="6"/>
    </row>
    <row r="3695" spans="3:10" x14ac:dyDescent="0.25">
      <c r="C3695" s="7">
        <v>42675.166666666664</v>
      </c>
      <c r="D3695" s="8">
        <v>10709.4</v>
      </c>
      <c r="E3695" s="8">
        <v>10720.5</v>
      </c>
      <c r="F3695" s="8">
        <v>10706.9</v>
      </c>
      <c r="G3695" s="8">
        <v>10714.9</v>
      </c>
      <c r="H3695" s="8"/>
      <c r="I3695" s="8"/>
      <c r="J3695" s="8"/>
    </row>
    <row r="3696" spans="3:10" x14ac:dyDescent="0.25">
      <c r="C3696" s="5">
        <v>42675.208333333336</v>
      </c>
      <c r="D3696" s="6">
        <v>10717.5</v>
      </c>
      <c r="E3696" s="6">
        <v>10720.5</v>
      </c>
      <c r="F3696" s="6">
        <v>10705.7</v>
      </c>
      <c r="G3696" s="6">
        <v>10706.9</v>
      </c>
      <c r="H3696" s="6"/>
      <c r="I3696" s="6"/>
      <c r="J3696" s="6"/>
    </row>
    <row r="3697" spans="3:10" x14ac:dyDescent="0.25">
      <c r="C3697" s="7">
        <v>42675.25</v>
      </c>
      <c r="D3697" s="8">
        <v>10707.9</v>
      </c>
      <c r="E3697" s="8">
        <v>10711.2</v>
      </c>
      <c r="F3697" s="8">
        <v>10700.6</v>
      </c>
      <c r="G3697" s="8">
        <v>10705.7</v>
      </c>
      <c r="H3697" s="8"/>
      <c r="I3697" s="8"/>
      <c r="J3697" s="8"/>
    </row>
    <row r="3698" spans="3:10" x14ac:dyDescent="0.25">
      <c r="C3698" s="5">
        <v>42675.291666666664</v>
      </c>
      <c r="D3698" s="6">
        <v>10706.7</v>
      </c>
      <c r="E3698" s="6">
        <v>10707.3</v>
      </c>
      <c r="F3698" s="6">
        <v>10697.9</v>
      </c>
      <c r="G3698" s="6">
        <v>10706.1</v>
      </c>
      <c r="H3698" s="6"/>
      <c r="I3698" s="6"/>
      <c r="J3698" s="6"/>
    </row>
    <row r="3699" spans="3:10" x14ac:dyDescent="0.25">
      <c r="C3699" s="7">
        <v>42675.333333333336</v>
      </c>
      <c r="D3699" s="8">
        <v>10707.3</v>
      </c>
      <c r="E3699" s="8">
        <v>10718.4</v>
      </c>
      <c r="F3699" s="8">
        <v>10698.6</v>
      </c>
      <c r="G3699" s="8">
        <v>10702.9</v>
      </c>
      <c r="H3699" s="8"/>
      <c r="I3699" s="8"/>
      <c r="J3699" s="8"/>
    </row>
    <row r="3700" spans="3:10" x14ac:dyDescent="0.25">
      <c r="C3700" s="5">
        <v>42675.375</v>
      </c>
      <c r="D3700" s="6">
        <v>10729.3</v>
      </c>
      <c r="E3700" s="6">
        <v>10742.6</v>
      </c>
      <c r="F3700" s="6">
        <v>10716</v>
      </c>
      <c r="G3700" s="6">
        <v>10725</v>
      </c>
      <c r="H3700" s="6"/>
      <c r="I3700" s="6"/>
      <c r="J3700" s="6"/>
    </row>
    <row r="3701" spans="3:10" x14ac:dyDescent="0.25">
      <c r="C3701" s="7">
        <v>42675.416666666664</v>
      </c>
      <c r="D3701" s="8">
        <v>10722.6</v>
      </c>
      <c r="E3701" s="8">
        <v>10733.4</v>
      </c>
      <c r="F3701" s="8">
        <v>10651.8</v>
      </c>
      <c r="G3701" s="8">
        <v>10653.7</v>
      </c>
      <c r="H3701" s="8"/>
      <c r="I3701" s="8"/>
      <c r="J3701" s="8"/>
    </row>
    <row r="3702" spans="3:10" x14ac:dyDescent="0.25">
      <c r="C3702" s="5">
        <v>42675.458333333336</v>
      </c>
      <c r="D3702" s="6">
        <v>10653.2</v>
      </c>
      <c r="E3702" s="6">
        <v>10669.4</v>
      </c>
      <c r="F3702" s="6">
        <v>10634.2</v>
      </c>
      <c r="G3702" s="6">
        <v>10668</v>
      </c>
      <c r="H3702" s="6"/>
      <c r="I3702" s="6"/>
      <c r="J3702" s="6"/>
    </row>
    <row r="3703" spans="3:10" x14ac:dyDescent="0.25">
      <c r="C3703" s="7">
        <v>42675.5</v>
      </c>
      <c r="D3703" s="8">
        <v>10668.2</v>
      </c>
      <c r="E3703" s="8">
        <v>10696.2</v>
      </c>
      <c r="F3703" s="8">
        <v>10667.1</v>
      </c>
      <c r="G3703" s="8">
        <v>10690.2</v>
      </c>
      <c r="H3703" s="8"/>
      <c r="I3703" s="8"/>
      <c r="J3703" s="8"/>
    </row>
    <row r="3704" spans="3:10" x14ac:dyDescent="0.25">
      <c r="C3704" s="5">
        <v>42675.541666666664</v>
      </c>
      <c r="D3704" s="6">
        <v>10690.7</v>
      </c>
      <c r="E3704" s="6">
        <v>10692.4</v>
      </c>
      <c r="F3704" s="6">
        <v>10643</v>
      </c>
      <c r="G3704" s="6">
        <v>10643</v>
      </c>
      <c r="H3704" s="6"/>
      <c r="I3704" s="6"/>
      <c r="J3704" s="6"/>
    </row>
    <row r="3705" spans="3:10" x14ac:dyDescent="0.25">
      <c r="C3705" s="7">
        <v>42675.583333333336</v>
      </c>
      <c r="D3705" s="8">
        <v>10642.3</v>
      </c>
      <c r="E3705" s="8">
        <v>10661</v>
      </c>
      <c r="F3705" s="8">
        <v>10637.7</v>
      </c>
      <c r="G3705" s="8">
        <v>10648.3</v>
      </c>
      <c r="H3705" s="8"/>
      <c r="I3705" s="8"/>
      <c r="J3705" s="8"/>
    </row>
    <row r="3706" spans="3:10" x14ac:dyDescent="0.25">
      <c r="C3706" s="5">
        <v>42675.625</v>
      </c>
      <c r="D3706" s="6">
        <v>10648.8</v>
      </c>
      <c r="E3706" s="6">
        <v>10658.9</v>
      </c>
      <c r="F3706" s="6">
        <v>10604.6</v>
      </c>
      <c r="G3706" s="6">
        <v>10617.6</v>
      </c>
      <c r="H3706" s="6"/>
      <c r="I3706" s="6"/>
      <c r="J3706" s="6"/>
    </row>
    <row r="3707" spans="3:10" x14ac:dyDescent="0.25">
      <c r="C3707" s="7">
        <v>42675.666666666664</v>
      </c>
      <c r="D3707" s="8">
        <v>10619.6</v>
      </c>
      <c r="E3707" s="8">
        <v>10623.1</v>
      </c>
      <c r="F3707" s="8">
        <v>10569.4</v>
      </c>
      <c r="G3707" s="8">
        <v>10600.4</v>
      </c>
      <c r="H3707" s="8"/>
      <c r="I3707" s="8"/>
      <c r="J3707" s="8"/>
    </row>
    <row r="3708" spans="3:10" x14ac:dyDescent="0.25">
      <c r="C3708" s="5">
        <v>42675.708333333336</v>
      </c>
      <c r="D3708" s="6">
        <v>10599.6</v>
      </c>
      <c r="E3708" s="6">
        <v>10608</v>
      </c>
      <c r="F3708" s="6">
        <v>10546.6</v>
      </c>
      <c r="G3708" s="6">
        <v>10554.1</v>
      </c>
      <c r="H3708" s="6"/>
      <c r="I3708" s="6"/>
      <c r="J3708" s="6"/>
    </row>
    <row r="3709" spans="3:10" x14ac:dyDescent="0.25">
      <c r="C3709" s="7">
        <v>42675.75</v>
      </c>
      <c r="D3709" s="8">
        <v>10554.9</v>
      </c>
      <c r="E3709" s="8">
        <v>10561.5</v>
      </c>
      <c r="F3709" s="8">
        <v>10503.1</v>
      </c>
      <c r="G3709" s="8">
        <v>10517.9</v>
      </c>
      <c r="H3709" s="8"/>
      <c r="I3709" s="8"/>
      <c r="J3709" s="8"/>
    </row>
    <row r="3710" spans="3:10" x14ac:dyDescent="0.25">
      <c r="C3710" s="5">
        <v>42675.791666666664</v>
      </c>
      <c r="D3710" s="6">
        <v>10516.7</v>
      </c>
      <c r="E3710" s="6">
        <v>10520.4</v>
      </c>
      <c r="F3710" s="6">
        <v>10480.4</v>
      </c>
      <c r="G3710" s="6">
        <v>10487.4</v>
      </c>
      <c r="H3710" s="6"/>
      <c r="I3710" s="6"/>
      <c r="J3710" s="6"/>
    </row>
    <row r="3711" spans="3:10" x14ac:dyDescent="0.25">
      <c r="C3711" s="7">
        <v>42675.833333333336</v>
      </c>
      <c r="D3711" s="8">
        <v>10487.1</v>
      </c>
      <c r="E3711" s="8">
        <v>10497.4</v>
      </c>
      <c r="F3711" s="8">
        <v>10455.6</v>
      </c>
      <c r="G3711" s="8">
        <v>10489.4</v>
      </c>
      <c r="H3711" s="8"/>
      <c r="I3711" s="8"/>
      <c r="J3711" s="8"/>
    </row>
    <row r="3712" spans="3:10" x14ac:dyDescent="0.25">
      <c r="C3712" s="5">
        <v>42675.875</v>
      </c>
      <c r="D3712" s="6">
        <v>10488.9</v>
      </c>
      <c r="E3712" s="6">
        <v>10516.2</v>
      </c>
      <c r="F3712" s="6">
        <v>10483.4</v>
      </c>
      <c r="G3712" s="6">
        <v>10508.4</v>
      </c>
      <c r="H3712" s="6"/>
      <c r="I3712" s="6"/>
      <c r="J3712" s="6"/>
    </row>
    <row r="3713" spans="3:10" x14ac:dyDescent="0.25">
      <c r="C3713" s="7">
        <v>42675.916666666664</v>
      </c>
      <c r="D3713" s="8">
        <v>10507.9</v>
      </c>
      <c r="E3713" s="8">
        <v>10513.9</v>
      </c>
      <c r="F3713" s="8">
        <v>10495.9</v>
      </c>
      <c r="G3713" s="8">
        <v>10499.1</v>
      </c>
      <c r="H3713" s="8"/>
      <c r="I3713" s="8"/>
      <c r="J3713" s="8"/>
    </row>
    <row r="3714" spans="3:10" x14ac:dyDescent="0.25">
      <c r="C3714" s="5">
        <v>42676</v>
      </c>
      <c r="D3714" s="6">
        <v>10495.6</v>
      </c>
      <c r="E3714" s="6">
        <v>10506.6</v>
      </c>
      <c r="F3714" s="6">
        <v>10488.1</v>
      </c>
      <c r="G3714" s="6">
        <v>10491.1</v>
      </c>
      <c r="H3714" s="6"/>
      <c r="I3714" s="6"/>
      <c r="J3714" s="6"/>
    </row>
    <row r="3715" spans="3:10" x14ac:dyDescent="0.25">
      <c r="C3715" s="7">
        <v>42676.041666666664</v>
      </c>
      <c r="D3715" s="8">
        <v>10492.4</v>
      </c>
      <c r="E3715" s="8">
        <v>10495.9</v>
      </c>
      <c r="F3715" s="8">
        <v>10488.4</v>
      </c>
      <c r="G3715" s="8">
        <v>10491.9</v>
      </c>
      <c r="H3715" s="8"/>
      <c r="I3715" s="8"/>
      <c r="J3715" s="8"/>
    </row>
    <row r="3716" spans="3:10" x14ac:dyDescent="0.25">
      <c r="C3716" s="5">
        <v>42676.083333333336</v>
      </c>
      <c r="D3716" s="6">
        <v>10490.6</v>
      </c>
      <c r="E3716" s="6">
        <v>10495.6</v>
      </c>
      <c r="F3716" s="6">
        <v>10479.1</v>
      </c>
      <c r="G3716" s="6">
        <v>10493.1</v>
      </c>
      <c r="H3716" s="6"/>
      <c r="I3716" s="6"/>
      <c r="J3716" s="6"/>
    </row>
    <row r="3717" spans="3:10" x14ac:dyDescent="0.25">
      <c r="C3717" s="7">
        <v>42676.125</v>
      </c>
      <c r="D3717" s="8">
        <v>10491.9</v>
      </c>
      <c r="E3717" s="8">
        <v>10493.1</v>
      </c>
      <c r="F3717" s="8">
        <v>10458.700000000001</v>
      </c>
      <c r="G3717" s="8">
        <v>10472.700000000001</v>
      </c>
      <c r="H3717" s="8"/>
      <c r="I3717" s="8"/>
      <c r="J3717" s="8"/>
    </row>
    <row r="3718" spans="3:10" x14ac:dyDescent="0.25">
      <c r="C3718" s="5">
        <v>42676.166666666664</v>
      </c>
      <c r="D3718" s="6">
        <v>10471.4</v>
      </c>
      <c r="E3718" s="6">
        <v>10471.4</v>
      </c>
      <c r="F3718" s="6">
        <v>10430</v>
      </c>
      <c r="G3718" s="6">
        <v>10432.5</v>
      </c>
      <c r="H3718" s="6"/>
      <c r="I3718" s="6"/>
      <c r="J3718" s="6"/>
    </row>
    <row r="3719" spans="3:10" x14ac:dyDescent="0.25">
      <c r="C3719" s="7">
        <v>42676.208333333336</v>
      </c>
      <c r="D3719" s="8">
        <v>10433.5</v>
      </c>
      <c r="E3719" s="8">
        <v>10443.700000000001</v>
      </c>
      <c r="F3719" s="8">
        <v>10429.200000000001</v>
      </c>
      <c r="G3719" s="8">
        <v>10432.700000000001</v>
      </c>
      <c r="H3719" s="8"/>
      <c r="I3719" s="8"/>
      <c r="J3719" s="8"/>
    </row>
    <row r="3720" spans="3:10" x14ac:dyDescent="0.25">
      <c r="C3720" s="5">
        <v>42676.25</v>
      </c>
      <c r="D3720" s="6">
        <v>10434</v>
      </c>
      <c r="E3720" s="6">
        <v>10440.200000000001</v>
      </c>
      <c r="F3720" s="6">
        <v>10429.200000000001</v>
      </c>
      <c r="G3720" s="6">
        <v>10433</v>
      </c>
      <c r="H3720" s="6"/>
      <c r="I3720" s="6"/>
      <c r="J3720" s="6"/>
    </row>
    <row r="3721" spans="3:10" x14ac:dyDescent="0.25">
      <c r="C3721" s="7">
        <v>42676.291666666664</v>
      </c>
      <c r="D3721" s="8">
        <v>10434.200000000001</v>
      </c>
      <c r="E3721" s="8">
        <v>10443.6</v>
      </c>
      <c r="F3721" s="8">
        <v>10430.700000000001</v>
      </c>
      <c r="G3721" s="8">
        <v>10442.1</v>
      </c>
      <c r="H3721" s="8"/>
      <c r="I3721" s="8"/>
      <c r="J3721" s="8"/>
    </row>
    <row r="3722" spans="3:10" x14ac:dyDescent="0.25">
      <c r="C3722" s="5">
        <v>42676.333333333336</v>
      </c>
      <c r="D3722" s="6">
        <v>10443.299999999999</v>
      </c>
      <c r="E3722" s="6">
        <v>10446.6</v>
      </c>
      <c r="F3722" s="6">
        <v>10426.6</v>
      </c>
      <c r="G3722" s="6">
        <v>10444.700000000001</v>
      </c>
      <c r="H3722" s="6"/>
      <c r="I3722" s="6"/>
      <c r="J3722" s="6"/>
    </row>
    <row r="3723" spans="3:10" x14ac:dyDescent="0.25">
      <c r="C3723" s="7">
        <v>42676.375</v>
      </c>
      <c r="D3723" s="8">
        <v>10436.1</v>
      </c>
      <c r="E3723" s="8">
        <v>10469.1</v>
      </c>
      <c r="F3723" s="8">
        <v>10431.6</v>
      </c>
      <c r="G3723" s="8">
        <v>10457.1</v>
      </c>
      <c r="H3723" s="8"/>
      <c r="I3723" s="8"/>
      <c r="J3723" s="8"/>
    </row>
    <row r="3724" spans="3:10" x14ac:dyDescent="0.25">
      <c r="C3724" s="5">
        <v>42676.416666666664</v>
      </c>
      <c r="D3724" s="6">
        <v>10457.6</v>
      </c>
      <c r="E3724" s="6">
        <v>10457.6</v>
      </c>
      <c r="F3724" s="6">
        <v>10417.799999999999</v>
      </c>
      <c r="G3724" s="6">
        <v>10438.5</v>
      </c>
      <c r="H3724" s="6"/>
      <c r="I3724" s="6"/>
      <c r="J3724" s="6"/>
    </row>
    <row r="3725" spans="3:10" x14ac:dyDescent="0.25">
      <c r="C3725" s="7">
        <v>42676.458333333336</v>
      </c>
      <c r="D3725" s="8">
        <v>10440.5</v>
      </c>
      <c r="E3725" s="8">
        <v>10453.6</v>
      </c>
      <c r="F3725" s="8">
        <v>10426.799999999999</v>
      </c>
      <c r="G3725" s="8">
        <v>10452</v>
      </c>
      <c r="H3725" s="8"/>
      <c r="I3725" s="8"/>
      <c r="J3725" s="8"/>
    </row>
    <row r="3726" spans="3:10" x14ac:dyDescent="0.25">
      <c r="C3726" s="5">
        <v>42676.5</v>
      </c>
      <c r="D3726" s="6">
        <v>10452.299999999999</v>
      </c>
      <c r="E3726" s="6">
        <v>10455.799999999999</v>
      </c>
      <c r="F3726" s="6">
        <v>10422.200000000001</v>
      </c>
      <c r="G3726" s="6">
        <v>10428.5</v>
      </c>
      <c r="H3726" s="6"/>
      <c r="I3726" s="6"/>
      <c r="J3726" s="6"/>
    </row>
    <row r="3727" spans="3:10" x14ac:dyDescent="0.25">
      <c r="C3727" s="7">
        <v>42676.541666666664</v>
      </c>
      <c r="D3727" s="8">
        <v>10428.200000000001</v>
      </c>
      <c r="E3727" s="8">
        <v>10460.6</v>
      </c>
      <c r="F3727" s="8">
        <v>10423.700000000001</v>
      </c>
      <c r="G3727" s="8">
        <v>10446.299999999999</v>
      </c>
      <c r="H3727" s="8"/>
      <c r="I3727" s="8"/>
      <c r="J3727" s="8"/>
    </row>
    <row r="3728" spans="3:10" x14ac:dyDescent="0.25">
      <c r="C3728" s="5">
        <v>42676.583333333336</v>
      </c>
      <c r="D3728" s="6">
        <v>10447.1</v>
      </c>
      <c r="E3728" s="6">
        <v>10455.700000000001</v>
      </c>
      <c r="F3728" s="6">
        <v>10421.299999999999</v>
      </c>
      <c r="G3728" s="6">
        <v>10439.5</v>
      </c>
      <c r="H3728" s="6"/>
      <c r="I3728" s="6"/>
      <c r="J3728" s="6"/>
    </row>
    <row r="3729" spans="3:10" x14ac:dyDescent="0.25">
      <c r="C3729" s="7">
        <v>42676.625</v>
      </c>
      <c r="D3729" s="8">
        <v>10439</v>
      </c>
      <c r="E3729" s="8">
        <v>10447.6</v>
      </c>
      <c r="F3729" s="8">
        <v>10425.5</v>
      </c>
      <c r="G3729" s="8">
        <v>10427.200000000001</v>
      </c>
      <c r="H3729" s="8"/>
      <c r="I3729" s="8"/>
      <c r="J3729" s="8"/>
    </row>
    <row r="3730" spans="3:10" x14ac:dyDescent="0.25">
      <c r="C3730" s="5">
        <v>42676.666666666664</v>
      </c>
      <c r="D3730" s="6">
        <v>10426.9</v>
      </c>
      <c r="E3730" s="6">
        <v>10434.5</v>
      </c>
      <c r="F3730" s="6">
        <v>10368</v>
      </c>
      <c r="G3730" s="6">
        <v>10372.4</v>
      </c>
      <c r="H3730" s="6"/>
      <c r="I3730" s="6"/>
      <c r="J3730" s="6"/>
    </row>
    <row r="3731" spans="3:10" x14ac:dyDescent="0.25">
      <c r="C3731" s="7">
        <v>42676.708333333336</v>
      </c>
      <c r="D3731" s="8">
        <v>10372.6</v>
      </c>
      <c r="E3731" s="8">
        <v>10406.299999999999</v>
      </c>
      <c r="F3731" s="8">
        <v>10368.299999999999</v>
      </c>
      <c r="G3731" s="8">
        <v>10371</v>
      </c>
      <c r="H3731" s="8"/>
      <c r="I3731" s="8"/>
      <c r="J3731" s="8"/>
    </row>
    <row r="3732" spans="3:10" x14ac:dyDescent="0.25">
      <c r="C3732" s="5">
        <v>42676.75</v>
      </c>
      <c r="D3732" s="6">
        <v>10371.5</v>
      </c>
      <c r="E3732" s="6">
        <v>10387.299999999999</v>
      </c>
      <c r="F3732" s="6">
        <v>10364.4</v>
      </c>
      <c r="G3732" s="6">
        <v>10369</v>
      </c>
      <c r="H3732" s="6"/>
      <c r="I3732" s="6"/>
      <c r="J3732" s="6"/>
    </row>
    <row r="3733" spans="3:10" x14ac:dyDescent="0.25">
      <c r="C3733" s="7">
        <v>42676.791666666664</v>
      </c>
      <c r="D3733" s="8">
        <v>10368.700000000001</v>
      </c>
      <c r="E3733" s="8">
        <v>10382.1</v>
      </c>
      <c r="F3733" s="8">
        <v>10344.4</v>
      </c>
      <c r="G3733" s="8">
        <v>10375.9</v>
      </c>
      <c r="H3733" s="8"/>
      <c r="I3733" s="8"/>
      <c r="J3733" s="8"/>
    </row>
    <row r="3734" spans="3:10" x14ac:dyDescent="0.25">
      <c r="C3734" s="5">
        <v>42676.833333333336</v>
      </c>
      <c r="D3734" s="6">
        <v>10376.1</v>
      </c>
      <c r="E3734" s="6">
        <v>10393.6</v>
      </c>
      <c r="F3734" s="6">
        <v>10331.6</v>
      </c>
      <c r="G3734" s="6">
        <v>10382.4</v>
      </c>
      <c r="H3734" s="6"/>
      <c r="I3734" s="6"/>
      <c r="J3734" s="6"/>
    </row>
    <row r="3735" spans="3:10" x14ac:dyDescent="0.25">
      <c r="C3735" s="7">
        <v>42676.875</v>
      </c>
      <c r="D3735" s="8">
        <v>10382.9</v>
      </c>
      <c r="E3735" s="8">
        <v>10398.6</v>
      </c>
      <c r="F3735" s="8">
        <v>10375.9</v>
      </c>
      <c r="G3735" s="8">
        <v>10382.4</v>
      </c>
      <c r="H3735" s="8"/>
      <c r="I3735" s="8"/>
      <c r="J3735" s="8"/>
    </row>
    <row r="3736" spans="3:10" x14ac:dyDescent="0.25">
      <c r="C3736" s="5">
        <v>42676.916666666664</v>
      </c>
      <c r="D3736" s="6">
        <v>10382.1</v>
      </c>
      <c r="E3736" s="6">
        <v>10384.4</v>
      </c>
      <c r="F3736" s="6">
        <v>10370.9</v>
      </c>
      <c r="G3736" s="6">
        <v>10380.4</v>
      </c>
      <c r="H3736" s="6"/>
      <c r="I3736" s="6"/>
      <c r="J3736" s="6"/>
    </row>
    <row r="3737" spans="3:10" x14ac:dyDescent="0.25">
      <c r="C3737" s="7">
        <v>42677</v>
      </c>
      <c r="D3737" s="8">
        <v>10365.200000000001</v>
      </c>
      <c r="E3737" s="8">
        <v>10380.4</v>
      </c>
      <c r="F3737" s="8">
        <v>10357.4</v>
      </c>
      <c r="G3737" s="8">
        <v>10368.4</v>
      </c>
      <c r="H3737" s="8"/>
      <c r="I3737" s="8"/>
      <c r="J3737" s="8"/>
    </row>
    <row r="3738" spans="3:10" x14ac:dyDescent="0.25">
      <c r="C3738" s="5">
        <v>42677.041666666664</v>
      </c>
      <c r="D3738" s="6">
        <v>10368.4</v>
      </c>
      <c r="E3738" s="6">
        <v>10394.799999999999</v>
      </c>
      <c r="F3738" s="6">
        <v>10368.4</v>
      </c>
      <c r="G3738" s="6">
        <v>10386.5</v>
      </c>
      <c r="H3738" s="6"/>
      <c r="I3738" s="6"/>
      <c r="J3738" s="6"/>
    </row>
    <row r="3739" spans="3:10" x14ac:dyDescent="0.25">
      <c r="C3739" s="7">
        <v>42677.083333333336</v>
      </c>
      <c r="D3739" s="8">
        <v>10387.799999999999</v>
      </c>
      <c r="E3739" s="8">
        <v>10398.5</v>
      </c>
      <c r="F3739" s="8">
        <v>10385.299999999999</v>
      </c>
      <c r="G3739" s="8">
        <v>10395</v>
      </c>
      <c r="H3739" s="8"/>
      <c r="I3739" s="8"/>
      <c r="J3739" s="8"/>
    </row>
    <row r="3740" spans="3:10" x14ac:dyDescent="0.25">
      <c r="C3740" s="5">
        <v>42677.125</v>
      </c>
      <c r="D3740" s="6">
        <v>10396.200000000001</v>
      </c>
      <c r="E3740" s="6">
        <v>10402.6</v>
      </c>
      <c r="F3740" s="6">
        <v>10393.4</v>
      </c>
      <c r="G3740" s="6">
        <v>10399.6</v>
      </c>
      <c r="H3740" s="6"/>
      <c r="I3740" s="6"/>
      <c r="J3740" s="6"/>
    </row>
    <row r="3741" spans="3:10" x14ac:dyDescent="0.25">
      <c r="C3741" s="7">
        <v>42677.166666666664</v>
      </c>
      <c r="D3741" s="8">
        <v>10400.9</v>
      </c>
      <c r="E3741" s="8">
        <v>10400.9</v>
      </c>
      <c r="F3741" s="8">
        <v>10361.4</v>
      </c>
      <c r="G3741" s="8">
        <v>10362.1</v>
      </c>
      <c r="H3741" s="8"/>
      <c r="I3741" s="8"/>
      <c r="J3741" s="8"/>
    </row>
    <row r="3742" spans="3:10" x14ac:dyDescent="0.25">
      <c r="C3742" s="5">
        <v>42677.208333333336</v>
      </c>
      <c r="D3742" s="6">
        <v>10360.9</v>
      </c>
      <c r="E3742" s="6">
        <v>10362.1</v>
      </c>
      <c r="F3742" s="6">
        <v>10327.200000000001</v>
      </c>
      <c r="G3742" s="6">
        <v>10336.4</v>
      </c>
      <c r="H3742" s="6"/>
      <c r="I3742" s="6"/>
      <c r="J3742" s="6"/>
    </row>
    <row r="3743" spans="3:10" x14ac:dyDescent="0.25">
      <c r="C3743" s="7">
        <v>42677.25</v>
      </c>
      <c r="D3743" s="8">
        <v>10335.799999999999</v>
      </c>
      <c r="E3743" s="8">
        <v>10374</v>
      </c>
      <c r="F3743" s="8">
        <v>10335.799999999999</v>
      </c>
      <c r="G3743" s="8">
        <v>10354.6</v>
      </c>
      <c r="H3743" s="8"/>
      <c r="I3743" s="8"/>
      <c r="J3743" s="8"/>
    </row>
    <row r="3744" spans="3:10" x14ac:dyDescent="0.25">
      <c r="C3744" s="5">
        <v>42677.291666666664</v>
      </c>
      <c r="D3744" s="6">
        <v>10355.799999999999</v>
      </c>
      <c r="E3744" s="6">
        <v>10366.1</v>
      </c>
      <c r="F3744" s="6">
        <v>10353.1</v>
      </c>
      <c r="G3744" s="6">
        <v>10361.799999999999</v>
      </c>
      <c r="H3744" s="6"/>
      <c r="I3744" s="6"/>
      <c r="J3744" s="6"/>
    </row>
    <row r="3745" spans="3:10" x14ac:dyDescent="0.25">
      <c r="C3745" s="7">
        <v>42677.333333333336</v>
      </c>
      <c r="D3745" s="8">
        <v>10362.4</v>
      </c>
      <c r="E3745" s="8">
        <v>10377.5</v>
      </c>
      <c r="F3745" s="8">
        <v>10360.4</v>
      </c>
      <c r="G3745" s="8">
        <v>10377.5</v>
      </c>
      <c r="H3745" s="8"/>
      <c r="I3745" s="8"/>
      <c r="J3745" s="8"/>
    </row>
    <row r="3746" spans="3:10" x14ac:dyDescent="0.25">
      <c r="C3746" s="5">
        <v>42677.375</v>
      </c>
      <c r="D3746" s="6">
        <v>10379</v>
      </c>
      <c r="E3746" s="6">
        <v>10384.5</v>
      </c>
      <c r="F3746" s="6">
        <v>10350.5</v>
      </c>
      <c r="G3746" s="6">
        <v>10359.9</v>
      </c>
      <c r="H3746" s="6"/>
      <c r="I3746" s="6"/>
      <c r="J3746" s="6"/>
    </row>
    <row r="3747" spans="3:10" x14ac:dyDescent="0.25">
      <c r="C3747" s="7">
        <v>42677.416666666664</v>
      </c>
      <c r="D3747" s="8">
        <v>10359.4</v>
      </c>
      <c r="E3747" s="8">
        <v>10377.9</v>
      </c>
      <c r="F3747" s="8">
        <v>10335.4</v>
      </c>
      <c r="G3747" s="8">
        <v>10367.6</v>
      </c>
      <c r="H3747" s="8"/>
      <c r="I3747" s="8"/>
      <c r="J3747" s="8"/>
    </row>
    <row r="3748" spans="3:10" x14ac:dyDescent="0.25">
      <c r="C3748" s="5">
        <v>42677.458333333336</v>
      </c>
      <c r="D3748" s="6">
        <v>10367.299999999999</v>
      </c>
      <c r="E3748" s="6">
        <v>10380</v>
      </c>
      <c r="F3748" s="6">
        <v>10354.700000000001</v>
      </c>
      <c r="G3748" s="6">
        <v>10368.200000000001</v>
      </c>
      <c r="H3748" s="6"/>
      <c r="I3748" s="6"/>
      <c r="J3748" s="6"/>
    </row>
    <row r="3749" spans="3:10" x14ac:dyDescent="0.25">
      <c r="C3749" s="7">
        <v>42677.5</v>
      </c>
      <c r="D3749" s="8">
        <v>10368.700000000001</v>
      </c>
      <c r="E3749" s="8">
        <v>10407.200000000001</v>
      </c>
      <c r="F3749" s="8">
        <v>10362.1</v>
      </c>
      <c r="G3749" s="8">
        <v>10378.4</v>
      </c>
      <c r="H3749" s="8"/>
      <c r="I3749" s="8"/>
      <c r="J3749" s="8"/>
    </row>
    <row r="3750" spans="3:10" x14ac:dyDescent="0.25">
      <c r="C3750" s="5">
        <v>42677.541666666664</v>
      </c>
      <c r="D3750" s="6">
        <v>10378.4</v>
      </c>
      <c r="E3750" s="6">
        <v>10405.6</v>
      </c>
      <c r="F3750" s="6">
        <v>10371.6</v>
      </c>
      <c r="G3750" s="6">
        <v>10384.700000000001</v>
      </c>
      <c r="H3750" s="6"/>
      <c r="I3750" s="6"/>
      <c r="J3750" s="6"/>
    </row>
    <row r="3751" spans="3:10" x14ac:dyDescent="0.25">
      <c r="C3751" s="7">
        <v>42677.583333333336</v>
      </c>
      <c r="D3751" s="8">
        <v>10384.4</v>
      </c>
      <c r="E3751" s="8">
        <v>10395</v>
      </c>
      <c r="F3751" s="8">
        <v>10365</v>
      </c>
      <c r="G3751" s="8">
        <v>10390.1</v>
      </c>
      <c r="H3751" s="8"/>
      <c r="I3751" s="8"/>
      <c r="J3751" s="8"/>
    </row>
    <row r="3752" spans="3:10" x14ac:dyDescent="0.25">
      <c r="C3752" s="5">
        <v>42677.625</v>
      </c>
      <c r="D3752" s="6">
        <v>10389.9</v>
      </c>
      <c r="E3752" s="6">
        <v>10389.9</v>
      </c>
      <c r="F3752" s="6">
        <v>10372.1</v>
      </c>
      <c r="G3752" s="6">
        <v>10378.1</v>
      </c>
      <c r="H3752" s="6"/>
      <c r="I3752" s="6"/>
      <c r="J3752" s="6"/>
    </row>
    <row r="3753" spans="3:10" x14ac:dyDescent="0.25">
      <c r="C3753" s="7">
        <v>42677.666666666664</v>
      </c>
      <c r="D3753" s="8">
        <v>10376.6</v>
      </c>
      <c r="E3753" s="8">
        <v>10379.700000000001</v>
      </c>
      <c r="F3753" s="8">
        <v>10348.200000000001</v>
      </c>
      <c r="G3753" s="8">
        <v>10350.700000000001</v>
      </c>
      <c r="H3753" s="8"/>
      <c r="I3753" s="8"/>
      <c r="J3753" s="8"/>
    </row>
    <row r="3754" spans="3:10" x14ac:dyDescent="0.25">
      <c r="C3754" s="5">
        <v>42677.708333333336</v>
      </c>
      <c r="D3754" s="6">
        <v>10350.9</v>
      </c>
      <c r="E3754" s="6">
        <v>10355.700000000001</v>
      </c>
      <c r="F3754" s="6">
        <v>10330.799999999999</v>
      </c>
      <c r="G3754" s="6">
        <v>10347.6</v>
      </c>
      <c r="H3754" s="6"/>
      <c r="I3754" s="6"/>
      <c r="J3754" s="6"/>
    </row>
    <row r="3755" spans="3:10" x14ac:dyDescent="0.25">
      <c r="C3755" s="7">
        <v>42677.75</v>
      </c>
      <c r="D3755" s="8">
        <v>10347.4</v>
      </c>
      <c r="E3755" s="8">
        <v>10359.700000000001</v>
      </c>
      <c r="F3755" s="8">
        <v>10310.799999999999</v>
      </c>
      <c r="G3755" s="8">
        <v>10328</v>
      </c>
      <c r="H3755" s="8"/>
      <c r="I3755" s="8"/>
      <c r="J3755" s="8"/>
    </row>
    <row r="3756" spans="3:10" x14ac:dyDescent="0.25">
      <c r="C3756" s="5">
        <v>42677.791666666664</v>
      </c>
      <c r="D3756" s="6">
        <v>10327.799999999999</v>
      </c>
      <c r="E3756" s="6">
        <v>10331.6</v>
      </c>
      <c r="F3756" s="6">
        <v>10315.6</v>
      </c>
      <c r="G3756" s="6">
        <v>10321.799999999999</v>
      </c>
      <c r="H3756" s="6"/>
      <c r="I3756" s="6"/>
      <c r="J3756" s="6"/>
    </row>
    <row r="3757" spans="3:10" x14ac:dyDescent="0.25">
      <c r="C3757" s="7">
        <v>42677.833333333336</v>
      </c>
      <c r="D3757" s="8">
        <v>10322.1</v>
      </c>
      <c r="E3757" s="8">
        <v>10330.1</v>
      </c>
      <c r="F3757" s="8">
        <v>10309.799999999999</v>
      </c>
      <c r="G3757" s="8">
        <v>10324.799999999999</v>
      </c>
      <c r="H3757" s="8"/>
      <c r="I3757" s="8"/>
      <c r="J3757" s="8"/>
    </row>
    <row r="3758" spans="3:10" x14ac:dyDescent="0.25">
      <c r="C3758" s="5">
        <v>42677.875</v>
      </c>
      <c r="D3758" s="6">
        <v>10324.299999999999</v>
      </c>
      <c r="E3758" s="6">
        <v>10325.5</v>
      </c>
      <c r="F3758" s="6">
        <v>10294.5</v>
      </c>
      <c r="G3758" s="6">
        <v>10308.799999999999</v>
      </c>
      <c r="H3758" s="6"/>
      <c r="I3758" s="6"/>
      <c r="J3758" s="6"/>
    </row>
    <row r="3759" spans="3:10" x14ac:dyDescent="0.25">
      <c r="C3759" s="7">
        <v>42677.916666666664</v>
      </c>
      <c r="D3759" s="8">
        <v>10309</v>
      </c>
      <c r="E3759" s="8">
        <v>10310.5</v>
      </c>
      <c r="F3759" s="8">
        <v>10297.299999999999</v>
      </c>
      <c r="G3759" s="8">
        <v>10303.799999999999</v>
      </c>
      <c r="H3759" s="8"/>
      <c r="I3759" s="8"/>
      <c r="J3759" s="8"/>
    </row>
    <row r="3760" spans="3:10" x14ac:dyDescent="0.25">
      <c r="C3760" s="5">
        <v>42678</v>
      </c>
      <c r="D3760" s="6">
        <v>10302.200000000001</v>
      </c>
      <c r="E3760" s="6">
        <v>10307.200000000001</v>
      </c>
      <c r="F3760" s="6">
        <v>10297.200000000001</v>
      </c>
      <c r="G3760" s="6">
        <v>10304.9</v>
      </c>
      <c r="H3760" s="6"/>
      <c r="I3760" s="6"/>
      <c r="J3760" s="6"/>
    </row>
    <row r="3761" spans="3:10" x14ac:dyDescent="0.25">
      <c r="C3761" s="7">
        <v>42678.041666666664</v>
      </c>
      <c r="D3761" s="8">
        <v>10303.700000000001</v>
      </c>
      <c r="E3761" s="8">
        <v>10312.4</v>
      </c>
      <c r="F3761" s="8">
        <v>10302.5</v>
      </c>
      <c r="G3761" s="8">
        <v>10305.200000000001</v>
      </c>
      <c r="H3761" s="8"/>
      <c r="I3761" s="8"/>
      <c r="J3761" s="8"/>
    </row>
    <row r="3762" spans="3:10" x14ac:dyDescent="0.25">
      <c r="C3762" s="5">
        <v>42678.083333333336</v>
      </c>
      <c r="D3762" s="6">
        <v>10303.9</v>
      </c>
      <c r="E3762" s="6">
        <v>10313.299999999999</v>
      </c>
      <c r="F3762" s="6">
        <v>10299</v>
      </c>
      <c r="G3762" s="6">
        <v>10299</v>
      </c>
      <c r="H3762" s="6"/>
      <c r="I3762" s="6"/>
      <c r="J3762" s="6"/>
    </row>
    <row r="3763" spans="3:10" x14ac:dyDescent="0.25">
      <c r="C3763" s="7">
        <v>42678.125</v>
      </c>
      <c r="D3763" s="8">
        <v>10297.700000000001</v>
      </c>
      <c r="E3763" s="8">
        <v>10299.5</v>
      </c>
      <c r="F3763" s="8">
        <v>10281.1</v>
      </c>
      <c r="G3763" s="8">
        <v>10293.200000000001</v>
      </c>
      <c r="H3763" s="8"/>
      <c r="I3763" s="8"/>
      <c r="J3763" s="8"/>
    </row>
    <row r="3764" spans="3:10" x14ac:dyDescent="0.25">
      <c r="C3764" s="5">
        <v>42678.166666666664</v>
      </c>
      <c r="D3764" s="6">
        <v>10292.6</v>
      </c>
      <c r="E3764" s="6">
        <v>10304.4</v>
      </c>
      <c r="F3764" s="6">
        <v>10290.700000000001</v>
      </c>
      <c r="G3764" s="6">
        <v>10295.700000000001</v>
      </c>
      <c r="H3764" s="6"/>
      <c r="I3764" s="6"/>
      <c r="J3764" s="6"/>
    </row>
    <row r="3765" spans="3:10" x14ac:dyDescent="0.25">
      <c r="C3765" s="7">
        <v>42678.208333333336</v>
      </c>
      <c r="D3765" s="8">
        <v>10294.700000000001</v>
      </c>
      <c r="E3765" s="8">
        <v>10301.700000000001</v>
      </c>
      <c r="F3765" s="8">
        <v>10292.5</v>
      </c>
      <c r="G3765" s="8">
        <v>10296.700000000001</v>
      </c>
      <c r="H3765" s="8"/>
      <c r="I3765" s="8"/>
      <c r="J3765" s="8"/>
    </row>
    <row r="3766" spans="3:10" x14ac:dyDescent="0.25">
      <c r="C3766" s="5">
        <v>42678.25</v>
      </c>
      <c r="D3766" s="6">
        <v>10298</v>
      </c>
      <c r="E3766" s="6">
        <v>10299.200000000001</v>
      </c>
      <c r="F3766" s="6">
        <v>10296</v>
      </c>
      <c r="G3766" s="6">
        <v>10297.200000000001</v>
      </c>
      <c r="H3766" s="6"/>
      <c r="I3766" s="6"/>
      <c r="J3766" s="6"/>
    </row>
    <row r="3767" spans="3:10" x14ac:dyDescent="0.25">
      <c r="C3767" s="7">
        <v>42678.291666666664</v>
      </c>
      <c r="D3767" s="8">
        <v>10297.299999999999</v>
      </c>
      <c r="E3767" s="8">
        <v>10303.5</v>
      </c>
      <c r="F3767" s="8">
        <v>10296</v>
      </c>
      <c r="G3767" s="8">
        <v>10299.5</v>
      </c>
      <c r="H3767" s="8"/>
      <c r="I3767" s="8"/>
      <c r="J3767" s="8"/>
    </row>
    <row r="3768" spans="3:10" x14ac:dyDescent="0.25">
      <c r="C3768" s="5">
        <v>42678.333333333336</v>
      </c>
      <c r="D3768" s="6">
        <v>10298.9</v>
      </c>
      <c r="E3768" s="6">
        <v>10325.700000000001</v>
      </c>
      <c r="F3768" s="6">
        <v>10295.799999999999</v>
      </c>
      <c r="G3768" s="6">
        <v>10315.9</v>
      </c>
      <c r="H3768" s="6"/>
      <c r="I3768" s="6"/>
      <c r="J3768" s="6"/>
    </row>
    <row r="3769" spans="3:10" x14ac:dyDescent="0.25">
      <c r="C3769" s="7">
        <v>42678.375</v>
      </c>
      <c r="D3769" s="8">
        <v>10313.4</v>
      </c>
      <c r="E3769" s="8">
        <v>10323</v>
      </c>
      <c r="F3769" s="8">
        <v>10287.299999999999</v>
      </c>
      <c r="G3769" s="8">
        <v>10291.299999999999</v>
      </c>
      <c r="H3769" s="8"/>
      <c r="I3769" s="8"/>
      <c r="J3769" s="8"/>
    </row>
    <row r="3770" spans="3:10" x14ac:dyDescent="0.25">
      <c r="C3770" s="5">
        <v>42678.416666666664</v>
      </c>
      <c r="D3770" s="6">
        <v>10291.799999999999</v>
      </c>
      <c r="E3770" s="6">
        <v>10291.799999999999</v>
      </c>
      <c r="F3770" s="6">
        <v>10226.5</v>
      </c>
      <c r="G3770" s="6">
        <v>10250.799999999999</v>
      </c>
      <c r="H3770" s="6"/>
      <c r="I3770" s="6"/>
      <c r="J3770" s="6"/>
    </row>
    <row r="3771" spans="3:10" x14ac:dyDescent="0.25">
      <c r="C3771" s="7">
        <v>42678.458333333336</v>
      </c>
      <c r="D3771" s="8">
        <v>10251.1</v>
      </c>
      <c r="E3771" s="8">
        <v>10251.9</v>
      </c>
      <c r="F3771" s="8">
        <v>10210.200000000001</v>
      </c>
      <c r="G3771" s="8">
        <v>10214.200000000001</v>
      </c>
      <c r="H3771" s="8"/>
      <c r="I3771" s="8"/>
      <c r="J3771" s="8"/>
    </row>
    <row r="3772" spans="3:10" x14ac:dyDescent="0.25">
      <c r="C3772" s="5">
        <v>42678.5</v>
      </c>
      <c r="D3772" s="6">
        <v>10214.700000000001</v>
      </c>
      <c r="E3772" s="6">
        <v>10248.200000000001</v>
      </c>
      <c r="F3772" s="6">
        <v>10213.4</v>
      </c>
      <c r="G3772" s="6">
        <v>10235.4</v>
      </c>
      <c r="H3772" s="6"/>
      <c r="I3772" s="6"/>
      <c r="J3772" s="6"/>
    </row>
    <row r="3773" spans="3:10" x14ac:dyDescent="0.25">
      <c r="C3773" s="7">
        <v>42678.541666666664</v>
      </c>
      <c r="D3773" s="8">
        <v>10235.4</v>
      </c>
      <c r="E3773" s="8">
        <v>10247.4</v>
      </c>
      <c r="F3773" s="8">
        <v>10229.4</v>
      </c>
      <c r="G3773" s="8">
        <v>10240.299999999999</v>
      </c>
      <c r="H3773" s="8"/>
      <c r="I3773" s="8"/>
      <c r="J3773" s="8"/>
    </row>
    <row r="3774" spans="3:10" x14ac:dyDescent="0.25">
      <c r="C3774" s="5">
        <v>42678.583333333336</v>
      </c>
      <c r="D3774" s="6">
        <v>10239.799999999999</v>
      </c>
      <c r="E3774" s="6">
        <v>10274.5</v>
      </c>
      <c r="F3774" s="6">
        <v>10232.5</v>
      </c>
      <c r="G3774" s="6">
        <v>10264.299999999999</v>
      </c>
      <c r="H3774" s="6"/>
      <c r="I3774" s="6"/>
      <c r="J3774" s="6"/>
    </row>
    <row r="3775" spans="3:10" x14ac:dyDescent="0.25">
      <c r="C3775" s="7">
        <v>42678.625</v>
      </c>
      <c r="D3775" s="8">
        <v>10264.5</v>
      </c>
      <c r="E3775" s="8">
        <v>10270.299999999999</v>
      </c>
      <c r="F3775" s="8">
        <v>10217.700000000001</v>
      </c>
      <c r="G3775" s="8">
        <v>10224.200000000001</v>
      </c>
      <c r="H3775" s="8"/>
      <c r="I3775" s="8"/>
      <c r="J3775" s="8"/>
    </row>
    <row r="3776" spans="3:10" x14ac:dyDescent="0.25">
      <c r="C3776" s="5">
        <v>42678.666666666664</v>
      </c>
      <c r="D3776" s="6">
        <v>10224.200000000001</v>
      </c>
      <c r="E3776" s="6">
        <v>10277.4</v>
      </c>
      <c r="F3776" s="6">
        <v>10223.4</v>
      </c>
      <c r="G3776" s="6">
        <v>10264.6</v>
      </c>
      <c r="H3776" s="6"/>
      <c r="I3776" s="6"/>
      <c r="J3776" s="6"/>
    </row>
    <row r="3777" spans="3:10" x14ac:dyDescent="0.25">
      <c r="C3777" s="7">
        <v>42678.708333333336</v>
      </c>
      <c r="D3777" s="8">
        <v>10264.799999999999</v>
      </c>
      <c r="E3777" s="8">
        <v>10276.299999999999</v>
      </c>
      <c r="F3777" s="8">
        <v>10236</v>
      </c>
      <c r="G3777" s="8">
        <v>10239.700000000001</v>
      </c>
      <c r="H3777" s="8"/>
      <c r="I3777" s="8"/>
      <c r="J3777" s="8"/>
    </row>
    <row r="3778" spans="3:10" x14ac:dyDescent="0.25">
      <c r="C3778" s="5">
        <v>42678.75</v>
      </c>
      <c r="D3778" s="6">
        <v>10240.200000000001</v>
      </c>
      <c r="E3778" s="6">
        <v>10275.1</v>
      </c>
      <c r="F3778" s="6">
        <v>10239.200000000001</v>
      </c>
      <c r="G3778" s="6">
        <v>10264.1</v>
      </c>
      <c r="H3778" s="6"/>
      <c r="I3778" s="6"/>
      <c r="J3778" s="6"/>
    </row>
    <row r="3779" spans="3:10" x14ac:dyDescent="0.25">
      <c r="C3779" s="7">
        <v>42678.791666666664</v>
      </c>
      <c r="D3779" s="8">
        <v>10264.4</v>
      </c>
      <c r="E3779" s="8">
        <v>10266.9</v>
      </c>
      <c r="F3779" s="8">
        <v>10254.4</v>
      </c>
      <c r="G3779" s="8">
        <v>10258.6</v>
      </c>
      <c r="H3779" s="8"/>
      <c r="I3779" s="8"/>
      <c r="J3779" s="8"/>
    </row>
    <row r="3780" spans="3:10" x14ac:dyDescent="0.25">
      <c r="C3780" s="5">
        <v>42678.833333333336</v>
      </c>
      <c r="D3780" s="6">
        <v>10258.1</v>
      </c>
      <c r="E3780" s="6">
        <v>10258.9</v>
      </c>
      <c r="F3780" s="6">
        <v>10232.1</v>
      </c>
      <c r="G3780" s="6">
        <v>10235.4</v>
      </c>
      <c r="H3780" s="6"/>
      <c r="I3780" s="6"/>
      <c r="J3780" s="6"/>
    </row>
    <row r="3781" spans="3:10" x14ac:dyDescent="0.25">
      <c r="C3781" s="7">
        <v>42678.875</v>
      </c>
      <c r="D3781" s="8">
        <v>10235.6</v>
      </c>
      <c r="E3781" s="8">
        <v>10235.6</v>
      </c>
      <c r="F3781" s="8">
        <v>10201.6</v>
      </c>
      <c r="G3781" s="8">
        <v>10212.299999999999</v>
      </c>
      <c r="H3781" s="8"/>
      <c r="I3781" s="8"/>
      <c r="J3781" s="8"/>
    </row>
    <row r="3782" spans="3:10" x14ac:dyDescent="0.25">
      <c r="C3782" s="5">
        <v>42678.916666666664</v>
      </c>
      <c r="D3782" s="6">
        <v>10212.6</v>
      </c>
      <c r="E3782" s="6">
        <v>10214.299999999999</v>
      </c>
      <c r="F3782" s="6">
        <v>10204.799999999999</v>
      </c>
      <c r="G3782" s="6">
        <v>10212.799999999999</v>
      </c>
      <c r="H3782" s="6"/>
      <c r="I3782" s="6"/>
      <c r="J3782" s="6"/>
    </row>
    <row r="3783" spans="3:10" x14ac:dyDescent="0.25">
      <c r="C3783" s="7">
        <v>42681.375</v>
      </c>
      <c r="D3783" s="8">
        <v>10433.1</v>
      </c>
      <c r="E3783" s="8">
        <v>10434.799999999999</v>
      </c>
      <c r="F3783" s="8">
        <v>10379.6</v>
      </c>
      <c r="G3783" s="8">
        <v>10407.299999999999</v>
      </c>
      <c r="H3783" s="8"/>
      <c r="I3783" s="8"/>
      <c r="J3783" s="8"/>
    </row>
    <row r="3784" spans="3:10" x14ac:dyDescent="0.25">
      <c r="C3784" s="5">
        <v>42681.416666666664</v>
      </c>
      <c r="D3784" s="6">
        <v>10408.6</v>
      </c>
      <c r="E3784" s="6">
        <v>10418.6</v>
      </c>
      <c r="F3784" s="6">
        <v>10380.5</v>
      </c>
      <c r="G3784" s="6">
        <v>10417.1</v>
      </c>
      <c r="H3784" s="6"/>
      <c r="I3784" s="6"/>
      <c r="J3784" s="6"/>
    </row>
    <row r="3785" spans="3:10" x14ac:dyDescent="0.25">
      <c r="C3785" s="7">
        <v>42681.458333333336</v>
      </c>
      <c r="D3785" s="8">
        <v>10417.4</v>
      </c>
      <c r="E3785" s="8">
        <v>10450.799999999999</v>
      </c>
      <c r="F3785" s="8">
        <v>10411.200000000001</v>
      </c>
      <c r="G3785" s="8">
        <v>10425.9</v>
      </c>
      <c r="H3785" s="8"/>
      <c r="I3785" s="8"/>
      <c r="J3785" s="8"/>
    </row>
    <row r="3786" spans="3:10" x14ac:dyDescent="0.25">
      <c r="C3786" s="5">
        <v>42681.5</v>
      </c>
      <c r="D3786" s="6">
        <v>10426.4</v>
      </c>
      <c r="E3786" s="6">
        <v>10430.5</v>
      </c>
      <c r="F3786" s="6">
        <v>10406.4</v>
      </c>
      <c r="G3786" s="6">
        <v>10415.200000000001</v>
      </c>
      <c r="H3786" s="6"/>
      <c r="I3786" s="6"/>
      <c r="J3786" s="6"/>
    </row>
    <row r="3787" spans="3:10" x14ac:dyDescent="0.25">
      <c r="C3787" s="7">
        <v>42681.541666666664</v>
      </c>
      <c r="D3787" s="8">
        <v>10414.6</v>
      </c>
      <c r="E3787" s="8">
        <v>10434.1</v>
      </c>
      <c r="F3787" s="8">
        <v>10413.9</v>
      </c>
      <c r="G3787" s="8">
        <v>10431.200000000001</v>
      </c>
      <c r="H3787" s="8"/>
      <c r="I3787" s="8"/>
      <c r="J3787" s="8"/>
    </row>
    <row r="3788" spans="3:10" x14ac:dyDescent="0.25">
      <c r="C3788" s="5">
        <v>42681.583333333336</v>
      </c>
      <c r="D3788" s="6">
        <v>10430.700000000001</v>
      </c>
      <c r="E3788" s="6">
        <v>10433</v>
      </c>
      <c r="F3788" s="6">
        <v>10408.200000000001</v>
      </c>
      <c r="G3788" s="6">
        <v>10424.5</v>
      </c>
      <c r="H3788" s="6"/>
      <c r="I3788" s="6"/>
      <c r="J3788" s="6"/>
    </row>
    <row r="3789" spans="3:10" x14ac:dyDescent="0.25">
      <c r="C3789" s="7">
        <v>42681.625</v>
      </c>
      <c r="D3789" s="8">
        <v>10424.200000000001</v>
      </c>
      <c r="E3789" s="8">
        <v>10430.5</v>
      </c>
      <c r="F3789" s="8">
        <v>10421.700000000001</v>
      </c>
      <c r="G3789" s="8">
        <v>10425.700000000001</v>
      </c>
      <c r="H3789" s="8"/>
      <c r="I3789" s="8"/>
      <c r="J3789" s="8"/>
    </row>
    <row r="3790" spans="3:10" x14ac:dyDescent="0.25">
      <c r="C3790" s="5">
        <v>42681.666666666664</v>
      </c>
      <c r="D3790" s="6">
        <v>10424.9</v>
      </c>
      <c r="E3790" s="6">
        <v>10437.799999999999</v>
      </c>
      <c r="F3790" s="6">
        <v>10422.200000000001</v>
      </c>
      <c r="G3790" s="6">
        <v>10428.299999999999</v>
      </c>
      <c r="H3790" s="6"/>
      <c r="I3790" s="6"/>
      <c r="J3790" s="6"/>
    </row>
    <row r="3791" spans="3:10" x14ac:dyDescent="0.25">
      <c r="C3791" s="7">
        <v>42681.708333333336</v>
      </c>
      <c r="D3791" s="8">
        <v>10428.6</v>
      </c>
      <c r="E3791" s="8">
        <v>10443.200000000001</v>
      </c>
      <c r="F3791" s="8">
        <v>10417</v>
      </c>
      <c r="G3791" s="8">
        <v>10441.200000000001</v>
      </c>
      <c r="H3791" s="8"/>
      <c r="I3791" s="8"/>
      <c r="J3791" s="8"/>
    </row>
    <row r="3792" spans="3:10" x14ac:dyDescent="0.25">
      <c r="C3792" s="5">
        <v>42681.75</v>
      </c>
      <c r="D3792" s="6">
        <v>10441.5</v>
      </c>
      <c r="E3792" s="6">
        <v>10465.9</v>
      </c>
      <c r="F3792" s="6">
        <v>10436.700000000001</v>
      </c>
      <c r="G3792" s="6">
        <v>10460</v>
      </c>
      <c r="H3792" s="6"/>
      <c r="I3792" s="6"/>
      <c r="J3792" s="6"/>
    </row>
    <row r="3793" spans="3:10" x14ac:dyDescent="0.25">
      <c r="C3793" s="7">
        <v>42681.791666666664</v>
      </c>
      <c r="D3793" s="8">
        <v>10460.299999999999</v>
      </c>
      <c r="E3793" s="8">
        <v>10466.799999999999</v>
      </c>
      <c r="F3793" s="8">
        <v>10448.799999999999</v>
      </c>
      <c r="G3793" s="8">
        <v>10454.299999999999</v>
      </c>
      <c r="H3793" s="8"/>
      <c r="I3793" s="8"/>
      <c r="J3793" s="8"/>
    </row>
    <row r="3794" spans="3:10" x14ac:dyDescent="0.25">
      <c r="C3794" s="5">
        <v>42681.833333333336</v>
      </c>
      <c r="D3794" s="6">
        <v>10454.5</v>
      </c>
      <c r="E3794" s="6">
        <v>10461.5</v>
      </c>
      <c r="F3794" s="6">
        <v>10451.799999999999</v>
      </c>
      <c r="G3794" s="6">
        <v>10461</v>
      </c>
      <c r="H3794" s="6"/>
      <c r="I3794" s="6"/>
      <c r="J3794" s="6"/>
    </row>
    <row r="3795" spans="3:10" x14ac:dyDescent="0.25">
      <c r="C3795" s="7">
        <v>42681.875</v>
      </c>
      <c r="D3795" s="8">
        <v>10460.799999999999</v>
      </c>
      <c r="E3795" s="8">
        <v>10463.299999999999</v>
      </c>
      <c r="F3795" s="8">
        <v>10448</v>
      </c>
      <c r="G3795" s="8">
        <v>10451</v>
      </c>
      <c r="H3795" s="8"/>
      <c r="I3795" s="8"/>
      <c r="J3795" s="8"/>
    </row>
    <row r="3796" spans="3:10" x14ac:dyDescent="0.25">
      <c r="C3796" s="5">
        <v>42681.916666666664</v>
      </c>
      <c r="D3796" s="6">
        <v>10450.799999999999</v>
      </c>
      <c r="E3796" s="6">
        <v>10469.299999999999</v>
      </c>
      <c r="F3796" s="6">
        <v>10445.5</v>
      </c>
      <c r="G3796" s="6">
        <v>10467</v>
      </c>
      <c r="H3796" s="6"/>
      <c r="I3796" s="6"/>
      <c r="J3796" s="6"/>
    </row>
    <row r="3797" spans="3:10" x14ac:dyDescent="0.25">
      <c r="C3797" s="7">
        <v>42681.958333333336</v>
      </c>
      <c r="D3797" s="8">
        <v>10468.299999999999</v>
      </c>
      <c r="E3797" s="8">
        <v>10478.9</v>
      </c>
      <c r="F3797" s="8">
        <v>10464.6</v>
      </c>
      <c r="G3797" s="8">
        <v>10476.5</v>
      </c>
      <c r="H3797" s="8"/>
      <c r="I3797" s="8"/>
      <c r="J3797" s="8"/>
    </row>
    <row r="3798" spans="3:10" x14ac:dyDescent="0.25">
      <c r="C3798" s="5">
        <v>42682.041666666664</v>
      </c>
      <c r="D3798" s="6">
        <v>10471.6</v>
      </c>
      <c r="E3798" s="6">
        <v>10476.5</v>
      </c>
      <c r="F3798" s="6">
        <v>10457.200000000001</v>
      </c>
      <c r="G3798" s="6">
        <v>10458.4</v>
      </c>
      <c r="H3798" s="6"/>
      <c r="I3798" s="6"/>
      <c r="J3798" s="6"/>
    </row>
    <row r="3799" spans="3:10" x14ac:dyDescent="0.25">
      <c r="C3799" s="7">
        <v>42682.083333333336</v>
      </c>
      <c r="D3799" s="8">
        <v>10457.200000000001</v>
      </c>
      <c r="E3799" s="8">
        <v>10458.4</v>
      </c>
      <c r="F3799" s="8">
        <v>10449.799999999999</v>
      </c>
      <c r="G3799" s="8">
        <v>10454.700000000001</v>
      </c>
      <c r="H3799" s="8"/>
      <c r="I3799" s="8"/>
      <c r="J3799" s="8"/>
    </row>
    <row r="3800" spans="3:10" x14ac:dyDescent="0.25">
      <c r="C3800" s="5">
        <v>42682.125</v>
      </c>
      <c r="D3800" s="6">
        <v>10454.5</v>
      </c>
      <c r="E3800" s="6">
        <v>10455.5</v>
      </c>
      <c r="F3800" s="6">
        <v>10432.4</v>
      </c>
      <c r="G3800" s="6">
        <v>10440.799999999999</v>
      </c>
      <c r="H3800" s="6"/>
      <c r="I3800" s="6"/>
      <c r="J3800" s="6"/>
    </row>
    <row r="3801" spans="3:10" x14ac:dyDescent="0.25">
      <c r="C3801" s="7">
        <v>42682.166666666664</v>
      </c>
      <c r="D3801" s="8">
        <v>10439.5</v>
      </c>
      <c r="E3801" s="8">
        <v>10460.700000000001</v>
      </c>
      <c r="F3801" s="8">
        <v>10434.200000000001</v>
      </c>
      <c r="G3801" s="8">
        <v>10453</v>
      </c>
      <c r="H3801" s="8"/>
      <c r="I3801" s="8"/>
      <c r="J3801" s="8"/>
    </row>
    <row r="3802" spans="3:10" x14ac:dyDescent="0.25">
      <c r="C3802" s="5">
        <v>42682.208333333336</v>
      </c>
      <c r="D3802" s="6">
        <v>10454.200000000001</v>
      </c>
      <c r="E3802" s="6">
        <v>10463.799999999999</v>
      </c>
      <c r="F3802" s="6">
        <v>10449.5</v>
      </c>
      <c r="G3802" s="6">
        <v>10460.299999999999</v>
      </c>
      <c r="H3802" s="6"/>
      <c r="I3802" s="6"/>
      <c r="J3802" s="6"/>
    </row>
    <row r="3803" spans="3:10" x14ac:dyDescent="0.25">
      <c r="C3803" s="7">
        <v>42682.25</v>
      </c>
      <c r="D3803" s="8">
        <v>10461.5</v>
      </c>
      <c r="E3803" s="8">
        <v>10462.799999999999</v>
      </c>
      <c r="F3803" s="8">
        <v>10455.4</v>
      </c>
      <c r="G3803" s="8">
        <v>10461.799999999999</v>
      </c>
      <c r="H3803" s="8"/>
      <c r="I3803" s="8"/>
      <c r="J3803" s="8"/>
    </row>
    <row r="3804" spans="3:10" x14ac:dyDescent="0.25">
      <c r="C3804" s="5">
        <v>42682.291666666664</v>
      </c>
      <c r="D3804" s="6">
        <v>10460.799999999999</v>
      </c>
      <c r="E3804" s="6">
        <v>10472.799999999999</v>
      </c>
      <c r="F3804" s="6">
        <v>10459.200000000001</v>
      </c>
      <c r="G3804" s="6">
        <v>10461.700000000001</v>
      </c>
      <c r="H3804" s="6"/>
      <c r="I3804" s="6"/>
      <c r="J3804" s="6"/>
    </row>
    <row r="3805" spans="3:10" x14ac:dyDescent="0.25">
      <c r="C3805" s="7">
        <v>42682.333333333336</v>
      </c>
      <c r="D3805" s="8">
        <v>10462.9</v>
      </c>
      <c r="E3805" s="8">
        <v>10466.299999999999</v>
      </c>
      <c r="F3805" s="8">
        <v>10442.700000000001</v>
      </c>
      <c r="G3805" s="8">
        <v>10442.700000000001</v>
      </c>
      <c r="H3805" s="8"/>
      <c r="I3805" s="8"/>
      <c r="J3805" s="8"/>
    </row>
    <row r="3806" spans="3:10" x14ac:dyDescent="0.25">
      <c r="C3806" s="5">
        <v>42682.375</v>
      </c>
      <c r="D3806" s="6">
        <v>10447.1</v>
      </c>
      <c r="E3806" s="6">
        <v>10455.299999999999</v>
      </c>
      <c r="F3806" s="6">
        <v>10434.6</v>
      </c>
      <c r="G3806" s="6">
        <v>10452.4</v>
      </c>
      <c r="H3806" s="6"/>
      <c r="I3806" s="6"/>
      <c r="J3806" s="6"/>
    </row>
    <row r="3807" spans="3:10" x14ac:dyDescent="0.25">
      <c r="C3807" s="7">
        <v>42682.416666666664</v>
      </c>
      <c r="D3807" s="8">
        <v>10451.4</v>
      </c>
      <c r="E3807" s="8">
        <v>10482.9</v>
      </c>
      <c r="F3807" s="8">
        <v>10440.700000000001</v>
      </c>
      <c r="G3807" s="8">
        <v>10470.4</v>
      </c>
      <c r="H3807" s="8"/>
      <c r="I3807" s="8"/>
      <c r="J3807" s="8"/>
    </row>
    <row r="3808" spans="3:10" x14ac:dyDescent="0.25">
      <c r="C3808" s="5">
        <v>42682.458333333336</v>
      </c>
      <c r="D3808" s="6">
        <v>10469.9</v>
      </c>
      <c r="E3808" s="6">
        <v>10471.4</v>
      </c>
      <c r="F3808" s="6">
        <v>10434.9</v>
      </c>
      <c r="G3808" s="6">
        <v>10451.299999999999</v>
      </c>
      <c r="H3808" s="6"/>
      <c r="I3808" s="6"/>
      <c r="J3808" s="6"/>
    </row>
    <row r="3809" spans="3:10" x14ac:dyDescent="0.25">
      <c r="C3809" s="7">
        <v>42682.5</v>
      </c>
      <c r="D3809" s="8">
        <v>10451.5</v>
      </c>
      <c r="E3809" s="8">
        <v>10454.799999999999</v>
      </c>
      <c r="F3809" s="8">
        <v>10421.299999999999</v>
      </c>
      <c r="G3809" s="8">
        <v>10444.6</v>
      </c>
      <c r="H3809" s="8"/>
      <c r="I3809" s="8"/>
      <c r="J3809" s="8"/>
    </row>
    <row r="3810" spans="3:10" x14ac:dyDescent="0.25">
      <c r="C3810" s="5">
        <v>42682.541666666664</v>
      </c>
      <c r="D3810" s="6">
        <v>10444.299999999999</v>
      </c>
      <c r="E3810" s="6">
        <v>10445.299999999999</v>
      </c>
      <c r="F3810" s="6">
        <v>10413.299999999999</v>
      </c>
      <c r="G3810" s="6">
        <v>10432.5</v>
      </c>
      <c r="H3810" s="6"/>
      <c r="I3810" s="6"/>
      <c r="J3810" s="6"/>
    </row>
    <row r="3811" spans="3:10" x14ac:dyDescent="0.25">
      <c r="C3811" s="7">
        <v>42682.583333333336</v>
      </c>
      <c r="D3811" s="8">
        <v>10432.799999999999</v>
      </c>
      <c r="E3811" s="8">
        <v>10458.700000000001</v>
      </c>
      <c r="F3811" s="8">
        <v>10428.700000000001</v>
      </c>
      <c r="G3811" s="8">
        <v>10456.5</v>
      </c>
      <c r="H3811" s="8"/>
      <c r="I3811" s="8"/>
      <c r="J3811" s="8"/>
    </row>
    <row r="3812" spans="3:10" x14ac:dyDescent="0.25">
      <c r="C3812" s="5">
        <v>42682.625</v>
      </c>
      <c r="D3812" s="6">
        <v>10456</v>
      </c>
      <c r="E3812" s="6">
        <v>10456.700000000001</v>
      </c>
      <c r="F3812" s="6">
        <v>10437.1</v>
      </c>
      <c r="G3812" s="6">
        <v>10439.700000000001</v>
      </c>
      <c r="H3812" s="6"/>
      <c r="I3812" s="6"/>
      <c r="J3812" s="6"/>
    </row>
    <row r="3813" spans="3:10" x14ac:dyDescent="0.25">
      <c r="C3813" s="7">
        <v>42682.666666666664</v>
      </c>
      <c r="D3813" s="8">
        <v>10439.5</v>
      </c>
      <c r="E3813" s="8">
        <v>10448.200000000001</v>
      </c>
      <c r="F3813" s="8">
        <v>10419.799999999999</v>
      </c>
      <c r="G3813" s="8">
        <v>10422.5</v>
      </c>
      <c r="H3813" s="8"/>
      <c r="I3813" s="8"/>
      <c r="J3813" s="8"/>
    </row>
    <row r="3814" spans="3:10" x14ac:dyDescent="0.25">
      <c r="C3814" s="5">
        <v>42682.708333333336</v>
      </c>
      <c r="D3814" s="6">
        <v>10422.4</v>
      </c>
      <c r="E3814" s="6">
        <v>10452.700000000001</v>
      </c>
      <c r="F3814" s="6">
        <v>10421</v>
      </c>
      <c r="G3814" s="6">
        <v>10451.700000000001</v>
      </c>
      <c r="H3814" s="6"/>
      <c r="I3814" s="6"/>
      <c r="J3814" s="6"/>
    </row>
    <row r="3815" spans="3:10" x14ac:dyDescent="0.25">
      <c r="C3815" s="7">
        <v>42682.75</v>
      </c>
      <c r="D3815" s="8">
        <v>10451.4</v>
      </c>
      <c r="E3815" s="8">
        <v>10490.9</v>
      </c>
      <c r="F3815" s="8">
        <v>10448.700000000001</v>
      </c>
      <c r="G3815" s="8">
        <v>10488.4</v>
      </c>
      <c r="H3815" s="8"/>
      <c r="I3815" s="8"/>
      <c r="J3815" s="8"/>
    </row>
    <row r="3816" spans="3:10" x14ac:dyDescent="0.25">
      <c r="C3816" s="5">
        <v>42682.791666666664</v>
      </c>
      <c r="D3816" s="6">
        <v>10488.7</v>
      </c>
      <c r="E3816" s="6">
        <v>10541.7</v>
      </c>
      <c r="F3816" s="6">
        <v>10487.7</v>
      </c>
      <c r="G3816" s="6">
        <v>10541.4</v>
      </c>
      <c r="H3816" s="6"/>
      <c r="I3816" s="6"/>
      <c r="J3816" s="6"/>
    </row>
    <row r="3817" spans="3:10" x14ac:dyDescent="0.25">
      <c r="C3817" s="7">
        <v>42682.833333333336</v>
      </c>
      <c r="D3817" s="8">
        <v>10542.4</v>
      </c>
      <c r="E3817" s="8">
        <v>10551.9</v>
      </c>
      <c r="F3817" s="8">
        <v>10522.4</v>
      </c>
      <c r="G3817" s="8">
        <v>10537.9</v>
      </c>
      <c r="H3817" s="8"/>
      <c r="I3817" s="8"/>
      <c r="J3817" s="8"/>
    </row>
    <row r="3818" spans="3:10" x14ac:dyDescent="0.25">
      <c r="C3818" s="5">
        <v>42682.875</v>
      </c>
      <c r="D3818" s="6">
        <v>10537.7</v>
      </c>
      <c r="E3818" s="6">
        <v>10540.2</v>
      </c>
      <c r="F3818" s="6">
        <v>10505.4</v>
      </c>
      <c r="G3818" s="6">
        <v>10518.7</v>
      </c>
      <c r="H3818" s="6"/>
      <c r="I3818" s="6"/>
      <c r="J3818" s="6"/>
    </row>
    <row r="3819" spans="3:10" x14ac:dyDescent="0.25">
      <c r="C3819" s="7">
        <v>42682.916666666664</v>
      </c>
      <c r="D3819" s="8">
        <v>10518.4</v>
      </c>
      <c r="E3819" s="8">
        <v>10541.7</v>
      </c>
      <c r="F3819" s="8">
        <v>10513.9</v>
      </c>
      <c r="G3819" s="8">
        <v>10531.7</v>
      </c>
      <c r="H3819" s="8"/>
      <c r="I3819" s="8"/>
      <c r="J3819" s="8"/>
    </row>
    <row r="3820" spans="3:10" x14ac:dyDescent="0.25">
      <c r="C3820" s="5">
        <v>42682.958333333336</v>
      </c>
      <c r="D3820" s="6">
        <v>10532.8</v>
      </c>
      <c r="E3820" s="6">
        <v>10543.5</v>
      </c>
      <c r="F3820" s="6">
        <v>10526.2</v>
      </c>
      <c r="G3820" s="6">
        <v>10539.4</v>
      </c>
      <c r="H3820" s="6"/>
      <c r="I3820" s="6"/>
      <c r="J3820" s="6"/>
    </row>
    <row r="3821" spans="3:10" x14ac:dyDescent="0.25">
      <c r="C3821" s="7">
        <v>42683.041666666664</v>
      </c>
      <c r="D3821" s="8">
        <v>10550.9</v>
      </c>
      <c r="E3821" s="8">
        <v>10601.5</v>
      </c>
      <c r="F3821" s="8">
        <v>10539.4</v>
      </c>
      <c r="G3821" s="8">
        <v>10585.4</v>
      </c>
      <c r="H3821" s="8"/>
      <c r="I3821" s="8"/>
      <c r="J3821" s="8"/>
    </row>
    <row r="3822" spans="3:10" x14ac:dyDescent="0.25">
      <c r="C3822" s="5">
        <v>42683.083333333336</v>
      </c>
      <c r="D3822" s="6">
        <v>10584.1</v>
      </c>
      <c r="E3822" s="6">
        <v>10610</v>
      </c>
      <c r="F3822" s="6">
        <v>10483.9</v>
      </c>
      <c r="G3822" s="6">
        <v>10606.3</v>
      </c>
      <c r="H3822" s="6"/>
      <c r="I3822" s="6"/>
      <c r="J3822" s="6"/>
    </row>
    <row r="3823" spans="3:10" x14ac:dyDescent="0.25">
      <c r="C3823" s="7">
        <v>42683.125</v>
      </c>
      <c r="D3823" s="8">
        <v>10605.1</v>
      </c>
      <c r="E3823" s="8">
        <v>10612.5</v>
      </c>
      <c r="F3823" s="8">
        <v>10491.2</v>
      </c>
      <c r="G3823" s="8">
        <v>10498</v>
      </c>
      <c r="H3823" s="8"/>
      <c r="I3823" s="8"/>
      <c r="J3823" s="8"/>
    </row>
    <row r="3824" spans="3:10" x14ac:dyDescent="0.25">
      <c r="C3824" s="5">
        <v>42683.166666666664</v>
      </c>
      <c r="D3824" s="6">
        <v>10499.2</v>
      </c>
      <c r="E3824" s="6">
        <v>10499.2</v>
      </c>
      <c r="F3824" s="6">
        <v>10131.4</v>
      </c>
      <c r="G3824" s="6">
        <v>10225.9</v>
      </c>
      <c r="H3824" s="6"/>
      <c r="I3824" s="6"/>
      <c r="J3824" s="6"/>
    </row>
    <row r="3825" spans="3:10" x14ac:dyDescent="0.25">
      <c r="C3825" s="7">
        <v>42683.208333333336</v>
      </c>
      <c r="D3825" s="8">
        <v>10226.5</v>
      </c>
      <c r="E3825" s="8">
        <v>10227.1</v>
      </c>
      <c r="F3825" s="8">
        <v>9981.2999999999993</v>
      </c>
      <c r="G3825" s="8">
        <v>10050.1</v>
      </c>
      <c r="H3825" s="8"/>
      <c r="I3825" s="8"/>
      <c r="J3825" s="8"/>
    </row>
    <row r="3826" spans="3:10" x14ac:dyDescent="0.25">
      <c r="C3826" s="5">
        <v>42683.25</v>
      </c>
      <c r="D3826" s="6">
        <v>10049.5</v>
      </c>
      <c r="E3826" s="6">
        <v>10125.4</v>
      </c>
      <c r="F3826" s="6">
        <v>9986.1</v>
      </c>
      <c r="G3826" s="6">
        <v>10004.9</v>
      </c>
      <c r="H3826" s="6"/>
      <c r="I3826" s="6"/>
      <c r="J3826" s="6"/>
    </row>
    <row r="3827" spans="3:10" x14ac:dyDescent="0.25">
      <c r="C3827" s="7">
        <v>42683.291666666664</v>
      </c>
      <c r="D3827" s="8">
        <v>10006.1</v>
      </c>
      <c r="E3827" s="8">
        <v>10090.9</v>
      </c>
      <c r="F3827" s="8">
        <v>9983.5</v>
      </c>
      <c r="G3827" s="8">
        <v>10041</v>
      </c>
      <c r="H3827" s="8"/>
      <c r="I3827" s="8"/>
      <c r="J3827" s="8"/>
    </row>
    <row r="3828" spans="3:10" x14ac:dyDescent="0.25">
      <c r="C3828" s="5">
        <v>42683.333333333336</v>
      </c>
      <c r="D3828" s="6">
        <v>10039.700000000001</v>
      </c>
      <c r="E3828" s="6">
        <v>10094.700000000001</v>
      </c>
      <c r="F3828" s="6">
        <v>10016.6</v>
      </c>
      <c r="G3828" s="6">
        <v>10058.4</v>
      </c>
      <c r="H3828" s="6"/>
      <c r="I3828" s="6"/>
      <c r="J3828" s="6"/>
    </row>
    <row r="3829" spans="3:10" x14ac:dyDescent="0.25">
      <c r="C3829" s="7">
        <v>42683.375</v>
      </c>
      <c r="D3829" s="8">
        <v>10112.4</v>
      </c>
      <c r="E3829" s="8">
        <v>10202.700000000001</v>
      </c>
      <c r="F3829" s="8">
        <v>10022.700000000001</v>
      </c>
      <c r="G3829" s="8">
        <v>10181.700000000001</v>
      </c>
      <c r="H3829" s="8"/>
      <c r="I3829" s="8"/>
      <c r="J3829" s="8"/>
    </row>
    <row r="3830" spans="3:10" x14ac:dyDescent="0.25">
      <c r="C3830" s="5">
        <v>42683.416666666664</v>
      </c>
      <c r="D3830" s="6">
        <v>10180.200000000001</v>
      </c>
      <c r="E3830" s="6">
        <v>10347.9</v>
      </c>
      <c r="F3830" s="6">
        <v>10168.4</v>
      </c>
      <c r="G3830" s="6">
        <v>10342.4</v>
      </c>
      <c r="H3830" s="6"/>
      <c r="I3830" s="6"/>
      <c r="J3830" s="6"/>
    </row>
    <row r="3831" spans="3:10" x14ac:dyDescent="0.25">
      <c r="C3831" s="7">
        <v>42683.458333333336</v>
      </c>
      <c r="D3831" s="8">
        <v>10341.9</v>
      </c>
      <c r="E3831" s="8">
        <v>10448.9</v>
      </c>
      <c r="F3831" s="8">
        <v>10341.200000000001</v>
      </c>
      <c r="G3831" s="8">
        <v>10436.4</v>
      </c>
      <c r="H3831" s="8"/>
      <c r="I3831" s="8"/>
      <c r="J3831" s="8"/>
    </row>
    <row r="3832" spans="3:10" x14ac:dyDescent="0.25">
      <c r="C3832" s="5">
        <v>42683.5</v>
      </c>
      <c r="D3832" s="6">
        <v>10436.700000000001</v>
      </c>
      <c r="E3832" s="6">
        <v>10437.9</v>
      </c>
      <c r="F3832" s="6">
        <v>10374.700000000001</v>
      </c>
      <c r="G3832" s="6">
        <v>10387.4</v>
      </c>
      <c r="H3832" s="6"/>
      <c r="I3832" s="6"/>
      <c r="J3832" s="6"/>
    </row>
    <row r="3833" spans="3:10" x14ac:dyDescent="0.25">
      <c r="C3833" s="7">
        <v>42683.541666666664</v>
      </c>
      <c r="D3833" s="8">
        <v>10387.700000000001</v>
      </c>
      <c r="E3833" s="8">
        <v>10388.4</v>
      </c>
      <c r="F3833" s="8">
        <v>10301.4</v>
      </c>
      <c r="G3833" s="8">
        <v>10334.4</v>
      </c>
      <c r="H3833" s="8"/>
      <c r="I3833" s="8"/>
      <c r="J3833" s="8"/>
    </row>
    <row r="3834" spans="3:10" x14ac:dyDescent="0.25">
      <c r="C3834" s="5">
        <v>42683.583333333336</v>
      </c>
      <c r="D3834" s="6">
        <v>10334.9</v>
      </c>
      <c r="E3834" s="6">
        <v>10423.700000000001</v>
      </c>
      <c r="F3834" s="6">
        <v>10330.9</v>
      </c>
      <c r="G3834" s="6">
        <v>10418.200000000001</v>
      </c>
      <c r="H3834" s="6"/>
      <c r="I3834" s="6"/>
      <c r="J3834" s="6"/>
    </row>
    <row r="3835" spans="3:10" x14ac:dyDescent="0.25">
      <c r="C3835" s="7">
        <v>42683.625</v>
      </c>
      <c r="D3835" s="8">
        <v>10418.4</v>
      </c>
      <c r="E3835" s="8">
        <v>10441.4</v>
      </c>
      <c r="F3835" s="8">
        <v>10369.200000000001</v>
      </c>
      <c r="G3835" s="8">
        <v>10412.200000000001</v>
      </c>
      <c r="H3835" s="8"/>
      <c r="I3835" s="8"/>
      <c r="J3835" s="8"/>
    </row>
    <row r="3836" spans="3:10" x14ac:dyDescent="0.25">
      <c r="C3836" s="5">
        <v>42683.666666666664</v>
      </c>
      <c r="D3836" s="6">
        <v>10411.9</v>
      </c>
      <c r="E3836" s="6">
        <v>10550.7</v>
      </c>
      <c r="F3836" s="6">
        <v>10400.4</v>
      </c>
      <c r="G3836" s="6">
        <v>10549.9</v>
      </c>
      <c r="H3836" s="6"/>
      <c r="I3836" s="6"/>
      <c r="J3836" s="6"/>
    </row>
    <row r="3837" spans="3:10" x14ac:dyDescent="0.25">
      <c r="C3837" s="7">
        <v>42683.708333333336</v>
      </c>
      <c r="D3837" s="8">
        <v>10550.4</v>
      </c>
      <c r="E3837" s="8">
        <v>10567.2</v>
      </c>
      <c r="F3837" s="8">
        <v>10496.2</v>
      </c>
      <c r="G3837" s="8">
        <v>10555.7</v>
      </c>
      <c r="H3837" s="8"/>
      <c r="I3837" s="8"/>
      <c r="J3837" s="8"/>
    </row>
    <row r="3838" spans="3:10" x14ac:dyDescent="0.25">
      <c r="C3838" s="5">
        <v>42683.75</v>
      </c>
      <c r="D3838" s="6">
        <v>10555.9</v>
      </c>
      <c r="E3838" s="6">
        <v>10660.2</v>
      </c>
      <c r="F3838" s="6">
        <v>10553.7</v>
      </c>
      <c r="G3838" s="6">
        <v>10638.4</v>
      </c>
      <c r="H3838" s="6"/>
      <c r="I3838" s="6"/>
      <c r="J3838" s="6"/>
    </row>
    <row r="3839" spans="3:10" x14ac:dyDescent="0.25">
      <c r="C3839" s="7">
        <v>42683.791666666664</v>
      </c>
      <c r="D3839" s="8">
        <v>10639.1</v>
      </c>
      <c r="E3839" s="8">
        <v>10643.4</v>
      </c>
      <c r="F3839" s="8">
        <v>10611.4</v>
      </c>
      <c r="G3839" s="8">
        <v>10641.9</v>
      </c>
      <c r="H3839" s="8"/>
      <c r="I3839" s="8"/>
      <c r="J3839" s="8"/>
    </row>
    <row r="3840" spans="3:10" x14ac:dyDescent="0.25">
      <c r="C3840" s="5">
        <v>42683.833333333336</v>
      </c>
      <c r="D3840" s="6">
        <v>10642.4</v>
      </c>
      <c r="E3840" s="6">
        <v>10665.2</v>
      </c>
      <c r="F3840" s="6">
        <v>10621.9</v>
      </c>
      <c r="G3840" s="6">
        <v>10644.1</v>
      </c>
      <c r="H3840" s="6"/>
      <c r="I3840" s="6"/>
      <c r="J3840" s="6"/>
    </row>
    <row r="3841" spans="3:10" x14ac:dyDescent="0.25">
      <c r="C3841" s="7">
        <v>42683.875</v>
      </c>
      <c r="D3841" s="8">
        <v>10644.6</v>
      </c>
      <c r="E3841" s="8">
        <v>10666.1</v>
      </c>
      <c r="F3841" s="8">
        <v>10640.9</v>
      </c>
      <c r="G3841" s="8">
        <v>10648.4</v>
      </c>
      <c r="H3841" s="8"/>
      <c r="I3841" s="8"/>
      <c r="J3841" s="8"/>
    </row>
    <row r="3842" spans="3:10" x14ac:dyDescent="0.25">
      <c r="C3842" s="5">
        <v>42683.916666666664</v>
      </c>
      <c r="D3842" s="6">
        <v>10648.9</v>
      </c>
      <c r="E3842" s="6">
        <v>10681.9</v>
      </c>
      <c r="F3842" s="6">
        <v>10648.9</v>
      </c>
      <c r="G3842" s="6">
        <v>10657.4</v>
      </c>
      <c r="H3842" s="6"/>
      <c r="I3842" s="6"/>
      <c r="J3842" s="6"/>
    </row>
    <row r="3843" spans="3:10" x14ac:dyDescent="0.25">
      <c r="C3843" s="7">
        <v>42683.958333333336</v>
      </c>
      <c r="D3843" s="8">
        <v>10655.6</v>
      </c>
      <c r="E3843" s="8">
        <v>10670.4</v>
      </c>
      <c r="F3843" s="8">
        <v>10650.7</v>
      </c>
      <c r="G3843" s="8">
        <v>10663.6</v>
      </c>
      <c r="H3843" s="8"/>
      <c r="I3843" s="8"/>
      <c r="J3843" s="8"/>
    </row>
    <row r="3844" spans="3:10" x14ac:dyDescent="0.25">
      <c r="C3844" s="5">
        <v>42684.041666666664</v>
      </c>
      <c r="D3844" s="6">
        <v>10658.6</v>
      </c>
      <c r="E3844" s="6">
        <v>10658.6</v>
      </c>
      <c r="F3844" s="6">
        <v>10633.9</v>
      </c>
      <c r="G3844" s="6">
        <v>10643.5</v>
      </c>
      <c r="H3844" s="6"/>
      <c r="I3844" s="6"/>
      <c r="J3844" s="6"/>
    </row>
    <row r="3845" spans="3:10" x14ac:dyDescent="0.25">
      <c r="C3845" s="7">
        <v>42684.083333333336</v>
      </c>
      <c r="D3845" s="8">
        <v>10644.8</v>
      </c>
      <c r="E3845" s="8">
        <v>10670.4</v>
      </c>
      <c r="F3845" s="8">
        <v>10634.1</v>
      </c>
      <c r="G3845" s="8">
        <v>10664.3</v>
      </c>
      <c r="H3845" s="8"/>
      <c r="I3845" s="8"/>
      <c r="J3845" s="8"/>
    </row>
    <row r="3846" spans="3:10" x14ac:dyDescent="0.25">
      <c r="C3846" s="5">
        <v>42684.125</v>
      </c>
      <c r="D3846" s="6">
        <v>10664.6</v>
      </c>
      <c r="E3846" s="6">
        <v>10673.2</v>
      </c>
      <c r="F3846" s="6">
        <v>10639.3</v>
      </c>
      <c r="G3846" s="6">
        <v>10643</v>
      </c>
      <c r="H3846" s="6"/>
      <c r="I3846" s="6"/>
      <c r="J3846" s="6"/>
    </row>
    <row r="3847" spans="3:10" x14ac:dyDescent="0.25">
      <c r="C3847" s="7">
        <v>42684.166666666664</v>
      </c>
      <c r="D3847" s="8">
        <v>10644.2</v>
      </c>
      <c r="E3847" s="8">
        <v>10650.6</v>
      </c>
      <c r="F3847" s="8">
        <v>10638.1</v>
      </c>
      <c r="G3847" s="8">
        <v>10642.6</v>
      </c>
      <c r="H3847" s="8"/>
      <c r="I3847" s="8"/>
      <c r="J3847" s="8"/>
    </row>
    <row r="3848" spans="3:10" x14ac:dyDescent="0.25">
      <c r="C3848" s="5">
        <v>42684.208333333336</v>
      </c>
      <c r="D3848" s="6">
        <v>10643.2</v>
      </c>
      <c r="E3848" s="6">
        <v>10652.1</v>
      </c>
      <c r="F3848" s="6">
        <v>10642</v>
      </c>
      <c r="G3848" s="6">
        <v>10648.7</v>
      </c>
      <c r="H3848" s="6"/>
      <c r="I3848" s="6"/>
      <c r="J3848" s="6"/>
    </row>
    <row r="3849" spans="3:10" x14ac:dyDescent="0.25">
      <c r="C3849" s="7">
        <v>42684.25</v>
      </c>
      <c r="D3849" s="8">
        <v>10649.9</v>
      </c>
      <c r="E3849" s="8">
        <v>10657.6</v>
      </c>
      <c r="F3849" s="8">
        <v>10648.4</v>
      </c>
      <c r="G3849" s="8">
        <v>10655.1</v>
      </c>
      <c r="H3849" s="8"/>
      <c r="I3849" s="8"/>
      <c r="J3849" s="8"/>
    </row>
    <row r="3850" spans="3:10" x14ac:dyDescent="0.25">
      <c r="C3850" s="5">
        <v>42684.291666666664</v>
      </c>
      <c r="D3850" s="6">
        <v>10655.1</v>
      </c>
      <c r="E3850" s="6">
        <v>10739.2</v>
      </c>
      <c r="F3850" s="6">
        <v>10653.9</v>
      </c>
      <c r="G3850" s="6">
        <v>10710.9</v>
      </c>
      <c r="H3850" s="6"/>
      <c r="I3850" s="6"/>
      <c r="J3850" s="6"/>
    </row>
    <row r="3851" spans="3:10" x14ac:dyDescent="0.25">
      <c r="C3851" s="7">
        <v>42684.333333333336</v>
      </c>
      <c r="D3851" s="8">
        <v>10712.1</v>
      </c>
      <c r="E3851" s="8">
        <v>10719.8</v>
      </c>
      <c r="F3851" s="8">
        <v>10691.5</v>
      </c>
      <c r="G3851" s="8">
        <v>10693.6</v>
      </c>
      <c r="H3851" s="8"/>
      <c r="I3851" s="8"/>
      <c r="J3851" s="8"/>
    </row>
    <row r="3852" spans="3:10" x14ac:dyDescent="0.25">
      <c r="C3852" s="5">
        <v>42684.375</v>
      </c>
      <c r="D3852" s="6">
        <v>10684.1</v>
      </c>
      <c r="E3852" s="6">
        <v>10711.9</v>
      </c>
      <c r="F3852" s="6">
        <v>10684.1</v>
      </c>
      <c r="G3852" s="6">
        <v>10702.1</v>
      </c>
      <c r="H3852" s="6"/>
      <c r="I3852" s="6"/>
      <c r="J3852" s="6"/>
    </row>
    <row r="3853" spans="3:10" x14ac:dyDescent="0.25">
      <c r="C3853" s="7">
        <v>42684.416666666664</v>
      </c>
      <c r="D3853" s="8">
        <v>10704.3</v>
      </c>
      <c r="E3853" s="8">
        <v>10797.6</v>
      </c>
      <c r="F3853" s="8">
        <v>10690.4</v>
      </c>
      <c r="G3853" s="8">
        <v>10767.2</v>
      </c>
      <c r="H3853" s="8"/>
      <c r="I3853" s="8"/>
      <c r="J3853" s="8"/>
    </row>
    <row r="3854" spans="3:10" x14ac:dyDescent="0.25">
      <c r="C3854" s="5">
        <v>42684.458333333336</v>
      </c>
      <c r="D3854" s="6">
        <v>10766.9</v>
      </c>
      <c r="E3854" s="6">
        <v>10773.7</v>
      </c>
      <c r="F3854" s="6">
        <v>10717.1</v>
      </c>
      <c r="G3854" s="6">
        <v>10735.8</v>
      </c>
      <c r="H3854" s="6"/>
      <c r="I3854" s="6"/>
      <c r="J3854" s="6"/>
    </row>
    <row r="3855" spans="3:10" x14ac:dyDescent="0.25">
      <c r="C3855" s="7">
        <v>42684.5</v>
      </c>
      <c r="D3855" s="8">
        <v>10736.3</v>
      </c>
      <c r="E3855" s="8">
        <v>10774.8</v>
      </c>
      <c r="F3855" s="8">
        <v>10730.4</v>
      </c>
      <c r="G3855" s="8">
        <v>10747.5</v>
      </c>
      <c r="H3855" s="8"/>
      <c r="I3855" s="8"/>
      <c r="J3855" s="8"/>
    </row>
    <row r="3856" spans="3:10" x14ac:dyDescent="0.25">
      <c r="C3856" s="5">
        <v>42684.541666666664</v>
      </c>
      <c r="D3856" s="6">
        <v>10747.2</v>
      </c>
      <c r="E3856" s="6">
        <v>10758.1</v>
      </c>
      <c r="F3856" s="6">
        <v>10733.6</v>
      </c>
      <c r="G3856" s="6">
        <v>10756.7</v>
      </c>
      <c r="H3856" s="6"/>
      <c r="I3856" s="6"/>
      <c r="J3856" s="6"/>
    </row>
    <row r="3857" spans="3:10" x14ac:dyDescent="0.25">
      <c r="C3857" s="7">
        <v>42684.583333333336</v>
      </c>
      <c r="D3857" s="8">
        <v>10757</v>
      </c>
      <c r="E3857" s="8">
        <v>10761</v>
      </c>
      <c r="F3857" s="8">
        <v>10683</v>
      </c>
      <c r="G3857" s="8">
        <v>10696.5</v>
      </c>
      <c r="H3857" s="8"/>
      <c r="I3857" s="8"/>
      <c r="J3857" s="8"/>
    </row>
    <row r="3858" spans="3:10" x14ac:dyDescent="0.25">
      <c r="C3858" s="5">
        <v>42684.625</v>
      </c>
      <c r="D3858" s="6">
        <v>10696.3</v>
      </c>
      <c r="E3858" s="6">
        <v>10712.9</v>
      </c>
      <c r="F3858" s="6">
        <v>10666.8</v>
      </c>
      <c r="G3858" s="6">
        <v>10696.7</v>
      </c>
      <c r="H3858" s="6"/>
      <c r="I3858" s="6"/>
      <c r="J3858" s="6"/>
    </row>
    <row r="3859" spans="3:10" x14ac:dyDescent="0.25">
      <c r="C3859" s="7">
        <v>42684.666666666664</v>
      </c>
      <c r="D3859" s="8">
        <v>10696.7</v>
      </c>
      <c r="E3859" s="8">
        <v>10740</v>
      </c>
      <c r="F3859" s="8">
        <v>10675.5</v>
      </c>
      <c r="G3859" s="8">
        <v>10685.9</v>
      </c>
      <c r="H3859" s="8"/>
      <c r="I3859" s="8"/>
      <c r="J3859" s="8"/>
    </row>
    <row r="3860" spans="3:10" x14ac:dyDescent="0.25">
      <c r="C3860" s="5">
        <v>42684.708333333336</v>
      </c>
      <c r="D3860" s="6">
        <v>10686.1</v>
      </c>
      <c r="E3860" s="6">
        <v>10695.5</v>
      </c>
      <c r="F3860" s="6">
        <v>10588</v>
      </c>
      <c r="G3860" s="6">
        <v>10589.8</v>
      </c>
      <c r="H3860" s="6"/>
      <c r="I3860" s="6"/>
      <c r="J3860" s="6"/>
    </row>
    <row r="3861" spans="3:10" x14ac:dyDescent="0.25">
      <c r="C3861" s="7">
        <v>42684.75</v>
      </c>
      <c r="D3861" s="8">
        <v>10588.5</v>
      </c>
      <c r="E3861" s="8">
        <v>10675.9</v>
      </c>
      <c r="F3861" s="8">
        <v>10575</v>
      </c>
      <c r="G3861" s="8">
        <v>10641.2</v>
      </c>
      <c r="H3861" s="8"/>
      <c r="I3861" s="8"/>
      <c r="J3861" s="8"/>
    </row>
    <row r="3862" spans="3:10" x14ac:dyDescent="0.25">
      <c r="C3862" s="5">
        <v>42684.791666666664</v>
      </c>
      <c r="D3862" s="6">
        <v>10640.9</v>
      </c>
      <c r="E3862" s="6">
        <v>10677.7</v>
      </c>
      <c r="F3862" s="6">
        <v>10639.7</v>
      </c>
      <c r="G3862" s="6">
        <v>10672.7</v>
      </c>
      <c r="H3862" s="6"/>
      <c r="I3862" s="6"/>
      <c r="J3862" s="6"/>
    </row>
    <row r="3863" spans="3:10" x14ac:dyDescent="0.25">
      <c r="C3863" s="7">
        <v>42684.833333333336</v>
      </c>
      <c r="D3863" s="8">
        <v>10673.2</v>
      </c>
      <c r="E3863" s="8">
        <v>10706.7</v>
      </c>
      <c r="F3863" s="8">
        <v>10669.2</v>
      </c>
      <c r="G3863" s="8">
        <v>10692.2</v>
      </c>
      <c r="H3863" s="8"/>
      <c r="I3863" s="8"/>
      <c r="J3863" s="8"/>
    </row>
    <row r="3864" spans="3:10" x14ac:dyDescent="0.25">
      <c r="C3864" s="5">
        <v>42684.875</v>
      </c>
      <c r="D3864" s="6">
        <v>10692.4</v>
      </c>
      <c r="E3864" s="6">
        <v>10701.4</v>
      </c>
      <c r="F3864" s="6">
        <v>10663.7</v>
      </c>
      <c r="G3864" s="6">
        <v>10683.4</v>
      </c>
      <c r="H3864" s="6"/>
      <c r="I3864" s="6"/>
      <c r="J3864" s="6"/>
    </row>
    <row r="3865" spans="3:10" x14ac:dyDescent="0.25">
      <c r="C3865" s="7">
        <v>42684.916666666664</v>
      </c>
      <c r="D3865" s="8">
        <v>10682.9</v>
      </c>
      <c r="E3865" s="8">
        <v>10692.7</v>
      </c>
      <c r="F3865" s="8">
        <v>10644.2</v>
      </c>
      <c r="G3865" s="8">
        <v>10668.9</v>
      </c>
      <c r="H3865" s="8"/>
      <c r="I3865" s="8"/>
      <c r="J3865" s="8"/>
    </row>
    <row r="3866" spans="3:10" x14ac:dyDescent="0.25">
      <c r="C3866" s="5">
        <v>42684.958333333336</v>
      </c>
      <c r="D3866" s="6">
        <v>10670.8</v>
      </c>
      <c r="E3866" s="6">
        <v>10687.7</v>
      </c>
      <c r="F3866" s="6">
        <v>10661.5</v>
      </c>
      <c r="G3866" s="6">
        <v>10670.4</v>
      </c>
      <c r="H3866" s="6"/>
      <c r="I3866" s="6"/>
      <c r="J3866" s="6"/>
    </row>
    <row r="3867" spans="3:10" x14ac:dyDescent="0.25">
      <c r="C3867" s="7">
        <v>42685.041666666664</v>
      </c>
      <c r="D3867" s="8">
        <v>10672.6</v>
      </c>
      <c r="E3867" s="8">
        <v>10678.8</v>
      </c>
      <c r="F3867" s="8">
        <v>10667.1</v>
      </c>
      <c r="G3867" s="8">
        <v>10676.3</v>
      </c>
      <c r="H3867" s="8"/>
      <c r="I3867" s="8"/>
      <c r="J3867" s="8"/>
    </row>
    <row r="3868" spans="3:10" x14ac:dyDescent="0.25">
      <c r="C3868" s="5">
        <v>42685.083333333336</v>
      </c>
      <c r="D3868" s="6">
        <v>10675.1</v>
      </c>
      <c r="E3868" s="6">
        <v>10687.4</v>
      </c>
      <c r="F3868" s="6">
        <v>10665.2</v>
      </c>
      <c r="G3868" s="6">
        <v>10667.7</v>
      </c>
      <c r="H3868" s="6"/>
      <c r="I3868" s="6"/>
      <c r="J3868" s="6"/>
    </row>
    <row r="3869" spans="3:10" x14ac:dyDescent="0.25">
      <c r="C3869" s="7">
        <v>42685.125</v>
      </c>
      <c r="D3869" s="8">
        <v>10668.9</v>
      </c>
      <c r="E3869" s="8">
        <v>10676.9</v>
      </c>
      <c r="F3869" s="8">
        <v>10652.3</v>
      </c>
      <c r="G3869" s="8">
        <v>10653.3</v>
      </c>
      <c r="H3869" s="8"/>
      <c r="I3869" s="8"/>
      <c r="J3869" s="8"/>
    </row>
    <row r="3870" spans="3:10" x14ac:dyDescent="0.25">
      <c r="C3870" s="5">
        <v>42685.166666666664</v>
      </c>
      <c r="D3870" s="6">
        <v>10654.8</v>
      </c>
      <c r="E3870" s="6">
        <v>10664.9</v>
      </c>
      <c r="F3870" s="6">
        <v>10643.7</v>
      </c>
      <c r="G3870" s="6">
        <v>10644.9</v>
      </c>
      <c r="H3870" s="6"/>
      <c r="I3870" s="6"/>
      <c r="J3870" s="6"/>
    </row>
    <row r="3871" spans="3:10" x14ac:dyDescent="0.25">
      <c r="C3871" s="7">
        <v>42685.208333333336</v>
      </c>
      <c r="D3871" s="8">
        <v>10646.1</v>
      </c>
      <c r="E3871" s="8">
        <v>10656.5</v>
      </c>
      <c r="F3871" s="8">
        <v>10646.1</v>
      </c>
      <c r="G3871" s="8">
        <v>10652.8</v>
      </c>
      <c r="H3871" s="8"/>
      <c r="I3871" s="8"/>
      <c r="J3871" s="8"/>
    </row>
    <row r="3872" spans="3:10" x14ac:dyDescent="0.25">
      <c r="C3872" s="5">
        <v>42685.25</v>
      </c>
      <c r="D3872" s="6">
        <v>10651.6</v>
      </c>
      <c r="E3872" s="6">
        <v>10663.7</v>
      </c>
      <c r="F3872" s="6">
        <v>10651.6</v>
      </c>
      <c r="G3872" s="6">
        <v>10661.2</v>
      </c>
      <c r="H3872" s="6"/>
      <c r="I3872" s="6"/>
      <c r="J3872" s="6"/>
    </row>
    <row r="3873" spans="3:10" x14ac:dyDescent="0.25">
      <c r="C3873" s="7">
        <v>42685.291666666664</v>
      </c>
      <c r="D3873" s="8">
        <v>10662.4</v>
      </c>
      <c r="E3873" s="8">
        <v>10678.2</v>
      </c>
      <c r="F3873" s="8">
        <v>10661.2</v>
      </c>
      <c r="G3873" s="8">
        <v>10672</v>
      </c>
      <c r="H3873" s="8"/>
      <c r="I3873" s="8"/>
      <c r="J3873" s="8"/>
    </row>
    <row r="3874" spans="3:10" x14ac:dyDescent="0.25">
      <c r="C3874" s="5">
        <v>42685.333333333336</v>
      </c>
      <c r="D3874" s="6">
        <v>10671.4</v>
      </c>
      <c r="E3874" s="6">
        <v>10713.7</v>
      </c>
      <c r="F3874" s="6">
        <v>10669</v>
      </c>
      <c r="G3874" s="6">
        <v>10672.1</v>
      </c>
      <c r="H3874" s="6"/>
      <c r="I3874" s="6"/>
      <c r="J3874" s="6"/>
    </row>
    <row r="3875" spans="3:10" x14ac:dyDescent="0.25">
      <c r="C3875" s="7">
        <v>42685.375</v>
      </c>
      <c r="D3875" s="8">
        <v>10673.6</v>
      </c>
      <c r="E3875" s="8">
        <v>10687.6</v>
      </c>
      <c r="F3875" s="8">
        <v>10648.2</v>
      </c>
      <c r="G3875" s="8">
        <v>10678.3</v>
      </c>
      <c r="H3875" s="8"/>
      <c r="I3875" s="8"/>
      <c r="J3875" s="8"/>
    </row>
    <row r="3876" spans="3:10" x14ac:dyDescent="0.25">
      <c r="C3876" s="5">
        <v>42685.416666666664</v>
      </c>
      <c r="D3876" s="6">
        <v>10678.8</v>
      </c>
      <c r="E3876" s="6">
        <v>10712.9</v>
      </c>
      <c r="F3876" s="6">
        <v>10641.5</v>
      </c>
      <c r="G3876" s="6">
        <v>10650.2</v>
      </c>
      <c r="H3876" s="6"/>
      <c r="I3876" s="6"/>
      <c r="J3876" s="6"/>
    </row>
    <row r="3877" spans="3:10" x14ac:dyDescent="0.25">
      <c r="C3877" s="7">
        <v>42685.458333333336</v>
      </c>
      <c r="D3877" s="8">
        <v>10650.5</v>
      </c>
      <c r="E3877" s="8">
        <v>10691.1</v>
      </c>
      <c r="F3877" s="8">
        <v>10634.4</v>
      </c>
      <c r="G3877" s="8">
        <v>10659.3</v>
      </c>
      <c r="H3877" s="8"/>
      <c r="I3877" s="8"/>
      <c r="J3877" s="8"/>
    </row>
    <row r="3878" spans="3:10" x14ac:dyDescent="0.25">
      <c r="C3878" s="5">
        <v>42685.5</v>
      </c>
      <c r="D3878" s="6">
        <v>10659.5</v>
      </c>
      <c r="E3878" s="6">
        <v>10664.2</v>
      </c>
      <c r="F3878" s="6">
        <v>10584</v>
      </c>
      <c r="G3878" s="6">
        <v>10625.8</v>
      </c>
      <c r="H3878" s="6"/>
      <c r="I3878" s="6"/>
      <c r="J3878" s="6"/>
    </row>
    <row r="3879" spans="3:10" x14ac:dyDescent="0.25">
      <c r="C3879" s="7">
        <v>42685.541666666664</v>
      </c>
      <c r="D3879" s="8">
        <v>10626.3</v>
      </c>
      <c r="E3879" s="8">
        <v>10680.5</v>
      </c>
      <c r="F3879" s="8">
        <v>10617.9</v>
      </c>
      <c r="G3879" s="8">
        <v>10665.9</v>
      </c>
      <c r="H3879" s="8"/>
      <c r="I3879" s="8"/>
      <c r="J3879" s="8"/>
    </row>
    <row r="3880" spans="3:10" x14ac:dyDescent="0.25">
      <c r="C3880" s="5">
        <v>42685.583333333336</v>
      </c>
      <c r="D3880" s="6">
        <v>10665.4</v>
      </c>
      <c r="E3880" s="6">
        <v>10700.2</v>
      </c>
      <c r="F3880" s="6">
        <v>10654.8</v>
      </c>
      <c r="G3880" s="6">
        <v>10698.3</v>
      </c>
      <c r="H3880" s="6"/>
      <c r="I3880" s="6"/>
      <c r="J3880" s="6"/>
    </row>
    <row r="3881" spans="3:10" x14ac:dyDescent="0.25">
      <c r="C3881" s="7">
        <v>42685.625</v>
      </c>
      <c r="D3881" s="8">
        <v>10697.8</v>
      </c>
      <c r="E3881" s="8">
        <v>10701.8</v>
      </c>
      <c r="F3881" s="8">
        <v>10664</v>
      </c>
      <c r="G3881" s="8">
        <v>10678.4</v>
      </c>
      <c r="H3881" s="8"/>
      <c r="I3881" s="8"/>
      <c r="J3881" s="8"/>
    </row>
    <row r="3882" spans="3:10" x14ac:dyDescent="0.25">
      <c r="C3882" s="5">
        <v>42685.666666666664</v>
      </c>
      <c r="D3882" s="6">
        <v>10678.6</v>
      </c>
      <c r="E3882" s="6">
        <v>10690.9</v>
      </c>
      <c r="F3882" s="6">
        <v>10660.6</v>
      </c>
      <c r="G3882" s="6">
        <v>10676.1</v>
      </c>
      <c r="H3882" s="6"/>
      <c r="I3882" s="6"/>
      <c r="J3882" s="6"/>
    </row>
    <row r="3883" spans="3:10" x14ac:dyDescent="0.25">
      <c r="C3883" s="7">
        <v>42685.708333333336</v>
      </c>
      <c r="D3883" s="8">
        <v>10676.4</v>
      </c>
      <c r="E3883" s="8">
        <v>10694.9</v>
      </c>
      <c r="F3883" s="8">
        <v>10643.6</v>
      </c>
      <c r="G3883" s="8">
        <v>10652.8</v>
      </c>
      <c r="H3883" s="8"/>
      <c r="I3883" s="8"/>
      <c r="J3883" s="8"/>
    </row>
    <row r="3884" spans="3:10" x14ac:dyDescent="0.25">
      <c r="C3884" s="5">
        <v>42685.75</v>
      </c>
      <c r="D3884" s="6">
        <v>10652.5</v>
      </c>
      <c r="E3884" s="6">
        <v>10682</v>
      </c>
      <c r="F3884" s="6">
        <v>10638.6</v>
      </c>
      <c r="G3884" s="6">
        <v>10671.8</v>
      </c>
      <c r="H3884" s="6"/>
      <c r="I3884" s="6"/>
      <c r="J3884" s="6"/>
    </row>
    <row r="3885" spans="3:10" x14ac:dyDescent="0.25">
      <c r="C3885" s="7">
        <v>42685.791666666664</v>
      </c>
      <c r="D3885" s="8">
        <v>10671.5</v>
      </c>
      <c r="E3885" s="8">
        <v>10690</v>
      </c>
      <c r="F3885" s="8">
        <v>10667.3</v>
      </c>
      <c r="G3885" s="8">
        <v>10669.3</v>
      </c>
      <c r="H3885" s="8"/>
      <c r="I3885" s="8"/>
      <c r="J3885" s="8"/>
    </row>
    <row r="3886" spans="3:10" x14ac:dyDescent="0.25">
      <c r="C3886" s="5">
        <v>42685.833333333336</v>
      </c>
      <c r="D3886" s="6">
        <v>10669.5</v>
      </c>
      <c r="E3886" s="6">
        <v>10683.8</v>
      </c>
      <c r="F3886" s="6">
        <v>10668.5</v>
      </c>
      <c r="G3886" s="6">
        <v>10676.8</v>
      </c>
      <c r="H3886" s="6"/>
      <c r="I3886" s="6"/>
      <c r="J3886" s="6"/>
    </row>
    <row r="3887" spans="3:10" x14ac:dyDescent="0.25">
      <c r="C3887" s="7">
        <v>42685.875</v>
      </c>
      <c r="D3887" s="8">
        <v>10677</v>
      </c>
      <c r="E3887" s="8">
        <v>10683</v>
      </c>
      <c r="F3887" s="8">
        <v>10670.8</v>
      </c>
      <c r="G3887" s="8">
        <v>10672.7</v>
      </c>
      <c r="H3887" s="8"/>
      <c r="I3887" s="8"/>
      <c r="J3887" s="8"/>
    </row>
    <row r="3888" spans="3:10" x14ac:dyDescent="0.25">
      <c r="C3888" s="5">
        <v>42685.916666666664</v>
      </c>
      <c r="D3888" s="6">
        <v>10672.2</v>
      </c>
      <c r="E3888" s="6">
        <v>10690</v>
      </c>
      <c r="F3888" s="6">
        <v>10671.7</v>
      </c>
      <c r="G3888" s="6">
        <v>10684.7</v>
      </c>
      <c r="H3888" s="6"/>
      <c r="I3888" s="6"/>
      <c r="J3888" s="6"/>
    </row>
    <row r="3889" spans="3:10" x14ac:dyDescent="0.25">
      <c r="C3889" s="7">
        <v>42688</v>
      </c>
      <c r="D3889" s="8">
        <v>10684.7</v>
      </c>
      <c r="E3889" s="8">
        <v>10684.7</v>
      </c>
      <c r="F3889" s="8">
        <v>10684.7</v>
      </c>
      <c r="G3889" s="8">
        <v>10684.7</v>
      </c>
      <c r="H3889" s="8"/>
      <c r="I3889" s="8"/>
      <c r="J3889" s="8"/>
    </row>
    <row r="3890" spans="3:10" x14ac:dyDescent="0.25">
      <c r="C3890" s="5">
        <v>42688.375</v>
      </c>
      <c r="D3890" s="6">
        <v>10684.7</v>
      </c>
      <c r="E3890" s="6">
        <v>10773.4</v>
      </c>
      <c r="F3890" s="6">
        <v>10684.7</v>
      </c>
      <c r="G3890" s="6">
        <v>10740.3</v>
      </c>
      <c r="H3890" s="6"/>
      <c r="I3890" s="6"/>
      <c r="J3890" s="6"/>
    </row>
    <row r="3891" spans="3:10" x14ac:dyDescent="0.25">
      <c r="C3891" s="7">
        <v>42688.416666666664</v>
      </c>
      <c r="D3891" s="8">
        <v>10740.8</v>
      </c>
      <c r="E3891" s="8">
        <v>10801.2</v>
      </c>
      <c r="F3891" s="8">
        <v>10725.7</v>
      </c>
      <c r="G3891" s="8">
        <v>10773.1</v>
      </c>
      <c r="H3891" s="8"/>
      <c r="I3891" s="8"/>
      <c r="J3891" s="8"/>
    </row>
    <row r="3892" spans="3:10" x14ac:dyDescent="0.25">
      <c r="C3892" s="5">
        <v>42688.458333333336</v>
      </c>
      <c r="D3892" s="6">
        <v>10772.8</v>
      </c>
      <c r="E3892" s="6">
        <v>10801.7</v>
      </c>
      <c r="F3892" s="6">
        <v>10758.7</v>
      </c>
      <c r="G3892" s="6">
        <v>10769.8</v>
      </c>
      <c r="H3892" s="6"/>
      <c r="I3892" s="6"/>
      <c r="J3892" s="6"/>
    </row>
    <row r="3893" spans="3:10" x14ac:dyDescent="0.25">
      <c r="C3893" s="7">
        <v>42688.5</v>
      </c>
      <c r="D3893" s="8">
        <v>10770.3</v>
      </c>
      <c r="E3893" s="8">
        <v>10774.5</v>
      </c>
      <c r="F3893" s="8">
        <v>10725.6</v>
      </c>
      <c r="G3893" s="8">
        <v>10726.1</v>
      </c>
      <c r="H3893" s="8"/>
      <c r="I3893" s="8"/>
      <c r="J3893" s="8"/>
    </row>
    <row r="3894" spans="3:10" x14ac:dyDescent="0.25">
      <c r="C3894" s="5">
        <v>42688.541666666664</v>
      </c>
      <c r="D3894" s="6">
        <v>10724.3</v>
      </c>
      <c r="E3894" s="6">
        <v>10732.5</v>
      </c>
      <c r="F3894" s="6">
        <v>10676.1</v>
      </c>
      <c r="G3894" s="6">
        <v>10701.8</v>
      </c>
      <c r="H3894" s="6"/>
      <c r="I3894" s="6"/>
      <c r="J3894" s="6"/>
    </row>
    <row r="3895" spans="3:10" x14ac:dyDescent="0.25">
      <c r="C3895" s="7">
        <v>42688.583333333336</v>
      </c>
      <c r="D3895" s="8">
        <v>10702.6</v>
      </c>
      <c r="E3895" s="8">
        <v>10720.7</v>
      </c>
      <c r="F3895" s="8">
        <v>10691.6</v>
      </c>
      <c r="G3895" s="8">
        <v>10701.2</v>
      </c>
      <c r="H3895" s="8"/>
      <c r="I3895" s="8"/>
      <c r="J3895" s="8"/>
    </row>
    <row r="3896" spans="3:10" x14ac:dyDescent="0.25">
      <c r="C3896" s="5">
        <v>42688.625</v>
      </c>
      <c r="D3896" s="6">
        <v>10700.5</v>
      </c>
      <c r="E3896" s="6">
        <v>10741.8</v>
      </c>
      <c r="F3896" s="6">
        <v>10688.4</v>
      </c>
      <c r="G3896" s="6">
        <v>10726</v>
      </c>
      <c r="H3896" s="6"/>
      <c r="I3896" s="6"/>
      <c r="J3896" s="6"/>
    </row>
    <row r="3897" spans="3:10" x14ac:dyDescent="0.25">
      <c r="C3897" s="7">
        <v>42688.666666666664</v>
      </c>
      <c r="D3897" s="8">
        <v>10726</v>
      </c>
      <c r="E3897" s="8">
        <v>10726.3</v>
      </c>
      <c r="F3897" s="8">
        <v>10687.5</v>
      </c>
      <c r="G3897" s="8">
        <v>10704.5</v>
      </c>
      <c r="H3897" s="8"/>
      <c r="I3897" s="8"/>
      <c r="J3897" s="8"/>
    </row>
    <row r="3898" spans="3:10" x14ac:dyDescent="0.25">
      <c r="C3898" s="5">
        <v>42688.708333333336</v>
      </c>
      <c r="D3898" s="6">
        <v>10705.5</v>
      </c>
      <c r="E3898" s="6">
        <v>10749.7</v>
      </c>
      <c r="F3898" s="6">
        <v>10692</v>
      </c>
      <c r="G3898" s="6">
        <v>10699.6</v>
      </c>
      <c r="H3898" s="6"/>
      <c r="I3898" s="6"/>
      <c r="J3898" s="6"/>
    </row>
    <row r="3899" spans="3:10" x14ac:dyDescent="0.25">
      <c r="C3899" s="7">
        <v>42688.75</v>
      </c>
      <c r="D3899" s="8">
        <v>10700.3</v>
      </c>
      <c r="E3899" s="8">
        <v>10710.8</v>
      </c>
      <c r="F3899" s="8">
        <v>10682.4</v>
      </c>
      <c r="G3899" s="8">
        <v>10697.6</v>
      </c>
      <c r="H3899" s="8"/>
      <c r="I3899" s="8"/>
      <c r="J3899" s="8"/>
    </row>
    <row r="3900" spans="3:10" x14ac:dyDescent="0.25">
      <c r="C3900" s="5">
        <v>42688.791666666664</v>
      </c>
      <c r="D3900" s="6">
        <v>10698.3</v>
      </c>
      <c r="E3900" s="6">
        <v>10702.1</v>
      </c>
      <c r="F3900" s="6">
        <v>10667.6</v>
      </c>
      <c r="G3900" s="6">
        <v>10691.8</v>
      </c>
      <c r="H3900" s="6"/>
      <c r="I3900" s="6"/>
      <c r="J3900" s="6"/>
    </row>
    <row r="3901" spans="3:10" x14ac:dyDescent="0.25">
      <c r="C3901" s="7">
        <v>42688.833333333336</v>
      </c>
      <c r="D3901" s="8">
        <v>10692.1</v>
      </c>
      <c r="E3901" s="8">
        <v>10718.6</v>
      </c>
      <c r="F3901" s="8">
        <v>10684.3</v>
      </c>
      <c r="G3901" s="8">
        <v>10705.6</v>
      </c>
      <c r="H3901" s="8"/>
      <c r="I3901" s="8"/>
      <c r="J3901" s="8"/>
    </row>
    <row r="3902" spans="3:10" x14ac:dyDescent="0.25">
      <c r="C3902" s="5">
        <v>42688.875</v>
      </c>
      <c r="D3902" s="6">
        <v>10705.1</v>
      </c>
      <c r="E3902" s="6">
        <v>10721.8</v>
      </c>
      <c r="F3902" s="6">
        <v>10697.6</v>
      </c>
      <c r="G3902" s="6">
        <v>10721.1</v>
      </c>
      <c r="H3902" s="6"/>
      <c r="I3902" s="6"/>
      <c r="J3902" s="6"/>
    </row>
    <row r="3903" spans="3:10" x14ac:dyDescent="0.25">
      <c r="C3903" s="7">
        <v>42688.916666666664</v>
      </c>
      <c r="D3903" s="8">
        <v>10720.3</v>
      </c>
      <c r="E3903" s="8">
        <v>10723.8</v>
      </c>
      <c r="F3903" s="8">
        <v>10702.8</v>
      </c>
      <c r="G3903" s="8">
        <v>10708.1</v>
      </c>
      <c r="H3903" s="8"/>
      <c r="I3903" s="8"/>
      <c r="J3903" s="8"/>
    </row>
    <row r="3904" spans="3:10" x14ac:dyDescent="0.25">
      <c r="C3904" s="5">
        <v>42688.958333333336</v>
      </c>
      <c r="D3904" s="6">
        <v>10706.3</v>
      </c>
      <c r="E3904" s="6">
        <v>10715.3</v>
      </c>
      <c r="F3904" s="6">
        <v>10700.1</v>
      </c>
      <c r="G3904" s="6">
        <v>10714</v>
      </c>
      <c r="H3904" s="6"/>
      <c r="I3904" s="6"/>
      <c r="J3904" s="6"/>
    </row>
    <row r="3905" spans="3:10" x14ac:dyDescent="0.25">
      <c r="C3905" s="7">
        <v>42689.041666666664</v>
      </c>
      <c r="D3905" s="8">
        <v>10710.8</v>
      </c>
      <c r="E3905" s="8">
        <v>10714</v>
      </c>
      <c r="F3905" s="8">
        <v>10697.4</v>
      </c>
      <c r="G3905" s="8">
        <v>10708.5</v>
      </c>
      <c r="H3905" s="8"/>
      <c r="I3905" s="8"/>
      <c r="J3905" s="8"/>
    </row>
    <row r="3906" spans="3:10" x14ac:dyDescent="0.25">
      <c r="C3906" s="5">
        <v>42689.083333333336</v>
      </c>
      <c r="D3906" s="6">
        <v>10709.8</v>
      </c>
      <c r="E3906" s="6">
        <v>10718.2</v>
      </c>
      <c r="F3906" s="6">
        <v>10702.1</v>
      </c>
      <c r="G3906" s="6">
        <v>10715.7</v>
      </c>
      <c r="H3906" s="6"/>
      <c r="I3906" s="6"/>
      <c r="J3906" s="6"/>
    </row>
    <row r="3907" spans="3:10" x14ac:dyDescent="0.25">
      <c r="C3907" s="7">
        <v>42689.125</v>
      </c>
      <c r="D3907" s="8">
        <v>10716.4</v>
      </c>
      <c r="E3907" s="8">
        <v>10724.5</v>
      </c>
      <c r="F3907" s="8">
        <v>10708.1</v>
      </c>
      <c r="G3907" s="8">
        <v>10719.5</v>
      </c>
      <c r="H3907" s="8"/>
      <c r="I3907" s="8"/>
      <c r="J3907" s="8"/>
    </row>
    <row r="3908" spans="3:10" x14ac:dyDescent="0.25">
      <c r="C3908" s="5">
        <v>42689.166666666664</v>
      </c>
      <c r="D3908" s="6">
        <v>10718.3</v>
      </c>
      <c r="E3908" s="6">
        <v>10728</v>
      </c>
      <c r="F3908" s="6">
        <v>10709.6</v>
      </c>
      <c r="G3908" s="6">
        <v>10728</v>
      </c>
      <c r="H3908" s="6"/>
      <c r="I3908" s="6"/>
      <c r="J3908" s="6"/>
    </row>
    <row r="3909" spans="3:10" x14ac:dyDescent="0.25">
      <c r="C3909" s="7">
        <v>42689.208333333336</v>
      </c>
      <c r="D3909" s="8">
        <v>10726.7</v>
      </c>
      <c r="E3909" s="8">
        <v>10750.9</v>
      </c>
      <c r="F3909" s="8">
        <v>10723.3</v>
      </c>
      <c r="G3909" s="8">
        <v>10748.2</v>
      </c>
      <c r="H3909" s="8"/>
      <c r="I3909" s="8"/>
      <c r="J3909" s="8"/>
    </row>
    <row r="3910" spans="3:10" x14ac:dyDescent="0.25">
      <c r="C3910" s="5">
        <v>42689.25</v>
      </c>
      <c r="D3910" s="6">
        <v>10749.4</v>
      </c>
      <c r="E3910" s="6">
        <v>10749.4</v>
      </c>
      <c r="F3910" s="6">
        <v>10744.4</v>
      </c>
      <c r="G3910" s="6">
        <v>10746.4</v>
      </c>
      <c r="H3910" s="6"/>
      <c r="I3910" s="6"/>
      <c r="J3910" s="6"/>
    </row>
    <row r="3911" spans="3:10" x14ac:dyDescent="0.25">
      <c r="C3911" s="7">
        <v>42689.291666666664</v>
      </c>
      <c r="D3911" s="8">
        <v>10747.6</v>
      </c>
      <c r="E3911" s="8">
        <v>10748.6</v>
      </c>
      <c r="F3911" s="8">
        <v>10740.2</v>
      </c>
      <c r="G3911" s="8">
        <v>10746</v>
      </c>
      <c r="H3911" s="8"/>
      <c r="I3911" s="8"/>
      <c r="J3911" s="8"/>
    </row>
    <row r="3912" spans="3:10" x14ac:dyDescent="0.25">
      <c r="C3912" s="5">
        <v>42689.333333333336</v>
      </c>
      <c r="D3912" s="6">
        <v>10744.7</v>
      </c>
      <c r="E3912" s="6">
        <v>10746</v>
      </c>
      <c r="F3912" s="6">
        <v>10709.1</v>
      </c>
      <c r="G3912" s="6">
        <v>10725.3</v>
      </c>
      <c r="H3912" s="6"/>
      <c r="I3912" s="6"/>
      <c r="J3912" s="6"/>
    </row>
    <row r="3913" spans="3:10" x14ac:dyDescent="0.25">
      <c r="C3913" s="7">
        <v>42689.375</v>
      </c>
      <c r="D3913" s="8">
        <v>10709.5</v>
      </c>
      <c r="E3913" s="8">
        <v>10720.4</v>
      </c>
      <c r="F3913" s="8">
        <v>10697.1</v>
      </c>
      <c r="G3913" s="8">
        <v>10718</v>
      </c>
      <c r="H3913" s="8"/>
      <c r="I3913" s="8"/>
      <c r="J3913" s="8"/>
    </row>
    <row r="3914" spans="3:10" x14ac:dyDescent="0.25">
      <c r="C3914" s="5">
        <v>42689.416666666664</v>
      </c>
      <c r="D3914" s="6">
        <v>10718.5</v>
      </c>
      <c r="E3914" s="6">
        <v>10742.2</v>
      </c>
      <c r="F3914" s="6">
        <v>10668.9</v>
      </c>
      <c r="G3914" s="6">
        <v>10669.3</v>
      </c>
      <c r="H3914" s="6"/>
      <c r="I3914" s="6"/>
      <c r="J3914" s="6"/>
    </row>
    <row r="3915" spans="3:10" x14ac:dyDescent="0.25">
      <c r="C3915" s="7">
        <v>42689.458333333336</v>
      </c>
      <c r="D3915" s="8">
        <v>10669.8</v>
      </c>
      <c r="E3915" s="8">
        <v>10708.6</v>
      </c>
      <c r="F3915" s="8">
        <v>10664.3</v>
      </c>
      <c r="G3915" s="8">
        <v>10694.2</v>
      </c>
      <c r="H3915" s="8"/>
      <c r="I3915" s="8"/>
      <c r="J3915" s="8"/>
    </row>
    <row r="3916" spans="3:10" x14ac:dyDescent="0.25">
      <c r="C3916" s="5">
        <v>42689.5</v>
      </c>
      <c r="D3916" s="6">
        <v>10693.9</v>
      </c>
      <c r="E3916" s="6">
        <v>10718.7</v>
      </c>
      <c r="F3916" s="6">
        <v>10684.6</v>
      </c>
      <c r="G3916" s="6">
        <v>10691.9</v>
      </c>
      <c r="H3916" s="6"/>
      <c r="I3916" s="6"/>
      <c r="J3916" s="6"/>
    </row>
    <row r="3917" spans="3:10" x14ac:dyDescent="0.25">
      <c r="C3917" s="7">
        <v>42689.541666666664</v>
      </c>
      <c r="D3917" s="8">
        <v>10692.7</v>
      </c>
      <c r="E3917" s="8">
        <v>10697.9</v>
      </c>
      <c r="F3917" s="8">
        <v>10676</v>
      </c>
      <c r="G3917" s="8">
        <v>10691</v>
      </c>
      <c r="H3917" s="8"/>
      <c r="I3917" s="8"/>
      <c r="J3917" s="8"/>
    </row>
    <row r="3918" spans="3:10" x14ac:dyDescent="0.25">
      <c r="C3918" s="5">
        <v>42689.583333333336</v>
      </c>
      <c r="D3918" s="6">
        <v>10690.2</v>
      </c>
      <c r="E3918" s="6">
        <v>10695.5</v>
      </c>
      <c r="F3918" s="6">
        <v>10665.2</v>
      </c>
      <c r="G3918" s="6">
        <v>10679.9</v>
      </c>
      <c r="H3918" s="6"/>
      <c r="I3918" s="6"/>
      <c r="J3918" s="6"/>
    </row>
    <row r="3919" spans="3:10" x14ac:dyDescent="0.25">
      <c r="C3919" s="7">
        <v>42689.625</v>
      </c>
      <c r="D3919" s="8">
        <v>10679.6</v>
      </c>
      <c r="E3919" s="8">
        <v>10707</v>
      </c>
      <c r="F3919" s="8">
        <v>10678.9</v>
      </c>
      <c r="G3919" s="8">
        <v>10699.8</v>
      </c>
      <c r="H3919" s="8"/>
      <c r="I3919" s="8"/>
      <c r="J3919" s="8"/>
    </row>
    <row r="3920" spans="3:10" x14ac:dyDescent="0.25">
      <c r="C3920" s="5">
        <v>42689.666666666664</v>
      </c>
      <c r="D3920" s="6">
        <v>10699.3</v>
      </c>
      <c r="E3920" s="6">
        <v>10711.1</v>
      </c>
      <c r="F3920" s="6">
        <v>10680.8</v>
      </c>
      <c r="G3920" s="6">
        <v>10696.5</v>
      </c>
      <c r="H3920" s="6"/>
      <c r="I3920" s="6"/>
      <c r="J3920" s="6"/>
    </row>
    <row r="3921" spans="3:10" x14ac:dyDescent="0.25">
      <c r="C3921" s="7">
        <v>42689.708333333336</v>
      </c>
      <c r="D3921" s="8">
        <v>10698.2</v>
      </c>
      <c r="E3921" s="8">
        <v>10728.8</v>
      </c>
      <c r="F3921" s="8">
        <v>10697.5</v>
      </c>
      <c r="G3921" s="8">
        <v>10720.1</v>
      </c>
      <c r="H3921" s="8"/>
      <c r="I3921" s="8"/>
      <c r="J3921" s="8"/>
    </row>
    <row r="3922" spans="3:10" x14ac:dyDescent="0.25">
      <c r="C3922" s="5">
        <v>42689.75</v>
      </c>
      <c r="D3922" s="6">
        <v>10720.4</v>
      </c>
      <c r="E3922" s="6">
        <v>10750</v>
      </c>
      <c r="F3922" s="6">
        <v>10714.6</v>
      </c>
      <c r="G3922" s="6">
        <v>10731.5</v>
      </c>
      <c r="H3922" s="6"/>
      <c r="I3922" s="6"/>
      <c r="J3922" s="6"/>
    </row>
    <row r="3923" spans="3:10" x14ac:dyDescent="0.25">
      <c r="C3923" s="7">
        <v>42689.791666666664</v>
      </c>
      <c r="D3923" s="8">
        <v>10731</v>
      </c>
      <c r="E3923" s="8">
        <v>10737.2</v>
      </c>
      <c r="F3923" s="8">
        <v>10717</v>
      </c>
      <c r="G3923" s="8">
        <v>10717</v>
      </c>
      <c r="H3923" s="8"/>
      <c r="I3923" s="8"/>
      <c r="J3923" s="8"/>
    </row>
    <row r="3924" spans="3:10" x14ac:dyDescent="0.25">
      <c r="C3924" s="5">
        <v>42689.833333333336</v>
      </c>
      <c r="D3924" s="6">
        <v>10717.7</v>
      </c>
      <c r="E3924" s="6">
        <v>10728.7</v>
      </c>
      <c r="F3924" s="6">
        <v>10709.4</v>
      </c>
      <c r="G3924" s="6">
        <v>10728.2</v>
      </c>
      <c r="H3924" s="6"/>
      <c r="I3924" s="6"/>
      <c r="J3924" s="6"/>
    </row>
    <row r="3925" spans="3:10" x14ac:dyDescent="0.25">
      <c r="C3925" s="7">
        <v>42689.875</v>
      </c>
      <c r="D3925" s="8">
        <v>10729</v>
      </c>
      <c r="E3925" s="8">
        <v>10750.5</v>
      </c>
      <c r="F3925" s="8">
        <v>10721.7</v>
      </c>
      <c r="G3925" s="8">
        <v>10750.2</v>
      </c>
      <c r="H3925" s="8"/>
      <c r="I3925" s="8"/>
      <c r="J3925" s="8"/>
    </row>
    <row r="3926" spans="3:10" x14ac:dyDescent="0.25">
      <c r="C3926" s="5">
        <v>42689.916666666664</v>
      </c>
      <c r="D3926" s="6">
        <v>10750.7</v>
      </c>
      <c r="E3926" s="6">
        <v>10759.2</v>
      </c>
      <c r="F3926" s="6">
        <v>10742.9</v>
      </c>
      <c r="G3926" s="6">
        <v>10757.5</v>
      </c>
      <c r="H3926" s="6"/>
      <c r="I3926" s="6"/>
      <c r="J3926" s="6"/>
    </row>
    <row r="3927" spans="3:10" x14ac:dyDescent="0.25">
      <c r="C3927" s="7">
        <v>42689.958333333336</v>
      </c>
      <c r="D3927" s="8">
        <v>10755.7</v>
      </c>
      <c r="E3927" s="8">
        <v>10768.2</v>
      </c>
      <c r="F3927" s="8">
        <v>10753.6</v>
      </c>
      <c r="G3927" s="8">
        <v>10767</v>
      </c>
      <c r="H3927" s="8"/>
      <c r="I3927" s="8"/>
      <c r="J3927" s="8"/>
    </row>
    <row r="3928" spans="3:10" x14ac:dyDescent="0.25">
      <c r="C3928" s="5">
        <v>42690.041666666664</v>
      </c>
      <c r="D3928" s="6">
        <v>10764.5</v>
      </c>
      <c r="E3928" s="6">
        <v>10773.5</v>
      </c>
      <c r="F3928" s="6">
        <v>10759.8</v>
      </c>
      <c r="G3928" s="6">
        <v>10766.7</v>
      </c>
      <c r="H3928" s="6"/>
      <c r="I3928" s="6"/>
      <c r="J3928" s="6"/>
    </row>
    <row r="3929" spans="3:10" x14ac:dyDescent="0.25">
      <c r="C3929" s="7">
        <v>42690.083333333336</v>
      </c>
      <c r="D3929" s="8">
        <v>10768</v>
      </c>
      <c r="E3929" s="8">
        <v>10796.4</v>
      </c>
      <c r="F3929" s="8">
        <v>10764.3</v>
      </c>
      <c r="G3929" s="8">
        <v>10784.3</v>
      </c>
      <c r="H3929" s="8"/>
      <c r="I3929" s="8"/>
      <c r="J3929" s="8"/>
    </row>
    <row r="3930" spans="3:10" x14ac:dyDescent="0.25">
      <c r="C3930" s="5">
        <v>42690.125</v>
      </c>
      <c r="D3930" s="6">
        <v>10783.1</v>
      </c>
      <c r="E3930" s="6">
        <v>10788.4</v>
      </c>
      <c r="F3930" s="6">
        <v>10778.4</v>
      </c>
      <c r="G3930" s="6">
        <v>10782.1</v>
      </c>
      <c r="H3930" s="6"/>
      <c r="I3930" s="6"/>
      <c r="J3930" s="6"/>
    </row>
    <row r="3931" spans="3:10" x14ac:dyDescent="0.25">
      <c r="C3931" s="7">
        <v>42690.166666666664</v>
      </c>
      <c r="D3931" s="8">
        <v>10782.8</v>
      </c>
      <c r="E3931" s="8">
        <v>10785.9</v>
      </c>
      <c r="F3931" s="8">
        <v>10780.9</v>
      </c>
      <c r="G3931" s="8">
        <v>10783.4</v>
      </c>
      <c r="H3931" s="8"/>
      <c r="I3931" s="8"/>
      <c r="J3931" s="8"/>
    </row>
    <row r="3932" spans="3:10" x14ac:dyDescent="0.25">
      <c r="C3932" s="5">
        <v>42690.208333333336</v>
      </c>
      <c r="D3932" s="6">
        <v>10782.1</v>
      </c>
      <c r="E3932" s="6">
        <v>10784.6</v>
      </c>
      <c r="F3932" s="6">
        <v>10775.2</v>
      </c>
      <c r="G3932" s="6">
        <v>10778.4</v>
      </c>
      <c r="H3932" s="6"/>
      <c r="I3932" s="6"/>
      <c r="J3932" s="6"/>
    </row>
    <row r="3933" spans="3:10" x14ac:dyDescent="0.25">
      <c r="C3933" s="7">
        <v>42690.25</v>
      </c>
      <c r="D3933" s="8">
        <v>10779.7</v>
      </c>
      <c r="E3933" s="8">
        <v>10785.4</v>
      </c>
      <c r="F3933" s="8">
        <v>10777.2</v>
      </c>
      <c r="G3933" s="8">
        <v>10782.2</v>
      </c>
      <c r="H3933" s="8"/>
      <c r="I3933" s="8"/>
      <c r="J3933" s="8"/>
    </row>
    <row r="3934" spans="3:10" x14ac:dyDescent="0.25">
      <c r="C3934" s="5">
        <v>42690.291666666664</v>
      </c>
      <c r="D3934" s="6">
        <v>10780.9</v>
      </c>
      <c r="E3934" s="6">
        <v>10782.2</v>
      </c>
      <c r="F3934" s="6">
        <v>10761.8</v>
      </c>
      <c r="G3934" s="6">
        <v>10764.8</v>
      </c>
      <c r="H3934" s="6"/>
      <c r="I3934" s="6"/>
      <c r="J3934" s="6"/>
    </row>
    <row r="3935" spans="3:10" x14ac:dyDescent="0.25">
      <c r="C3935" s="7">
        <v>42690.333333333336</v>
      </c>
      <c r="D3935" s="8">
        <v>10763.5</v>
      </c>
      <c r="E3935" s="8">
        <v>10779</v>
      </c>
      <c r="F3935" s="8">
        <v>10761.3</v>
      </c>
      <c r="G3935" s="8">
        <v>10775</v>
      </c>
      <c r="H3935" s="8"/>
      <c r="I3935" s="8"/>
      <c r="J3935" s="8"/>
    </row>
    <row r="3936" spans="3:10" x14ac:dyDescent="0.25">
      <c r="C3936" s="5">
        <v>42690.375</v>
      </c>
      <c r="D3936" s="6">
        <v>10782.6</v>
      </c>
      <c r="E3936" s="6">
        <v>10782.6</v>
      </c>
      <c r="F3936" s="6">
        <v>10727.7</v>
      </c>
      <c r="G3936" s="6">
        <v>10727.7</v>
      </c>
      <c r="H3936" s="6"/>
      <c r="I3936" s="6"/>
      <c r="J3936" s="6"/>
    </row>
    <row r="3937" spans="3:10" x14ac:dyDescent="0.25">
      <c r="C3937" s="7">
        <v>42690.416666666664</v>
      </c>
      <c r="D3937" s="8">
        <v>10728.2</v>
      </c>
      <c r="E3937" s="8">
        <v>10739.3</v>
      </c>
      <c r="F3937" s="8">
        <v>10692.7</v>
      </c>
      <c r="G3937" s="8">
        <v>10722.2</v>
      </c>
      <c r="H3937" s="8"/>
      <c r="I3937" s="8"/>
      <c r="J3937" s="8"/>
    </row>
    <row r="3938" spans="3:10" x14ac:dyDescent="0.25">
      <c r="C3938" s="5">
        <v>42690.458333333336</v>
      </c>
      <c r="D3938" s="6">
        <v>10721.7</v>
      </c>
      <c r="E3938" s="6">
        <v>10727.7</v>
      </c>
      <c r="F3938" s="6">
        <v>10681.2</v>
      </c>
      <c r="G3938" s="6">
        <v>10685.2</v>
      </c>
      <c r="H3938" s="6"/>
      <c r="I3938" s="6"/>
      <c r="J3938" s="6"/>
    </row>
    <row r="3939" spans="3:10" x14ac:dyDescent="0.25">
      <c r="C3939" s="7">
        <v>42690.5</v>
      </c>
      <c r="D3939" s="8">
        <v>10684.9</v>
      </c>
      <c r="E3939" s="8">
        <v>10719.9</v>
      </c>
      <c r="F3939" s="8">
        <v>10682.9</v>
      </c>
      <c r="G3939" s="8">
        <v>10714.3</v>
      </c>
      <c r="H3939" s="8"/>
      <c r="I3939" s="8"/>
      <c r="J3939" s="8"/>
    </row>
    <row r="3940" spans="3:10" x14ac:dyDescent="0.25">
      <c r="C3940" s="5">
        <v>42690.541666666664</v>
      </c>
      <c r="D3940" s="6">
        <v>10714.3</v>
      </c>
      <c r="E3940" s="6">
        <v>10717.1</v>
      </c>
      <c r="F3940" s="6">
        <v>10669.8</v>
      </c>
      <c r="G3940" s="6">
        <v>10679.6</v>
      </c>
      <c r="H3940" s="6"/>
      <c r="I3940" s="6"/>
      <c r="J3940" s="6"/>
    </row>
    <row r="3941" spans="3:10" x14ac:dyDescent="0.25">
      <c r="C3941" s="7">
        <v>42690.583333333336</v>
      </c>
      <c r="D3941" s="8">
        <v>10677.9</v>
      </c>
      <c r="E3941" s="8">
        <v>10684</v>
      </c>
      <c r="F3941" s="8">
        <v>10644.8</v>
      </c>
      <c r="G3941" s="8">
        <v>10653.3</v>
      </c>
      <c r="H3941" s="8"/>
      <c r="I3941" s="8"/>
      <c r="J3941" s="8"/>
    </row>
    <row r="3942" spans="3:10" x14ac:dyDescent="0.25">
      <c r="C3942" s="5">
        <v>42690.625</v>
      </c>
      <c r="D3942" s="6">
        <v>10653</v>
      </c>
      <c r="E3942" s="6">
        <v>10653.3</v>
      </c>
      <c r="F3942" s="6">
        <v>10616.7</v>
      </c>
      <c r="G3942" s="6">
        <v>10623.6</v>
      </c>
      <c r="H3942" s="6"/>
      <c r="I3942" s="6"/>
      <c r="J3942" s="6"/>
    </row>
    <row r="3943" spans="3:10" x14ac:dyDescent="0.25">
      <c r="C3943" s="7">
        <v>42690.666666666664</v>
      </c>
      <c r="D3943" s="8">
        <v>10623.8</v>
      </c>
      <c r="E3943" s="8">
        <v>10656.4</v>
      </c>
      <c r="F3943" s="8">
        <v>10609.5</v>
      </c>
      <c r="G3943" s="8">
        <v>10653.2</v>
      </c>
      <c r="H3943" s="8"/>
      <c r="I3943" s="8"/>
      <c r="J3943" s="8"/>
    </row>
    <row r="3944" spans="3:10" x14ac:dyDescent="0.25">
      <c r="C3944" s="5">
        <v>42690.708333333336</v>
      </c>
      <c r="D3944" s="6">
        <v>10653.4</v>
      </c>
      <c r="E3944" s="6">
        <v>10689.9</v>
      </c>
      <c r="F3944" s="6">
        <v>10648.6</v>
      </c>
      <c r="G3944" s="6">
        <v>10674.9</v>
      </c>
      <c r="H3944" s="6"/>
      <c r="I3944" s="6"/>
      <c r="J3944" s="6"/>
    </row>
    <row r="3945" spans="3:10" x14ac:dyDescent="0.25">
      <c r="C3945" s="7">
        <v>42690.75</v>
      </c>
      <c r="D3945" s="8">
        <v>10673.9</v>
      </c>
      <c r="E3945" s="8">
        <v>10677.3</v>
      </c>
      <c r="F3945" s="8">
        <v>10649.9</v>
      </c>
      <c r="G3945" s="8">
        <v>10657.3</v>
      </c>
      <c r="H3945" s="8"/>
      <c r="I3945" s="8"/>
      <c r="J3945" s="8"/>
    </row>
    <row r="3946" spans="3:10" x14ac:dyDescent="0.25">
      <c r="C3946" s="5">
        <v>42690.791666666664</v>
      </c>
      <c r="D3946" s="6">
        <v>10657.8</v>
      </c>
      <c r="E3946" s="6">
        <v>10658.5</v>
      </c>
      <c r="F3946" s="6">
        <v>10637.8</v>
      </c>
      <c r="G3946" s="6">
        <v>10652.8</v>
      </c>
      <c r="H3946" s="6"/>
      <c r="I3946" s="6"/>
      <c r="J3946" s="6"/>
    </row>
    <row r="3947" spans="3:10" x14ac:dyDescent="0.25">
      <c r="C3947" s="7">
        <v>42690.833333333336</v>
      </c>
      <c r="D3947" s="8">
        <v>10653</v>
      </c>
      <c r="E3947" s="8">
        <v>10661.3</v>
      </c>
      <c r="F3947" s="8">
        <v>10645.5</v>
      </c>
      <c r="G3947" s="8">
        <v>10658.3</v>
      </c>
      <c r="H3947" s="8"/>
      <c r="I3947" s="8"/>
      <c r="J3947" s="8"/>
    </row>
    <row r="3948" spans="3:10" x14ac:dyDescent="0.25">
      <c r="C3948" s="5">
        <v>42690.875</v>
      </c>
      <c r="D3948" s="6">
        <v>10658.5</v>
      </c>
      <c r="E3948" s="6">
        <v>10667.3</v>
      </c>
      <c r="F3948" s="6">
        <v>10656</v>
      </c>
      <c r="G3948" s="6">
        <v>10663.8</v>
      </c>
      <c r="H3948" s="6"/>
      <c r="I3948" s="6"/>
      <c r="J3948" s="6"/>
    </row>
    <row r="3949" spans="3:10" x14ac:dyDescent="0.25">
      <c r="C3949" s="7">
        <v>42690.916666666664</v>
      </c>
      <c r="D3949" s="8">
        <v>10663.5</v>
      </c>
      <c r="E3949" s="8">
        <v>10669.3</v>
      </c>
      <c r="F3949" s="8">
        <v>10652.8</v>
      </c>
      <c r="G3949" s="8">
        <v>10661.3</v>
      </c>
      <c r="H3949" s="8"/>
      <c r="I3949" s="8"/>
      <c r="J3949" s="8"/>
    </row>
    <row r="3950" spans="3:10" x14ac:dyDescent="0.25">
      <c r="C3950" s="5">
        <v>42690.958333333336</v>
      </c>
      <c r="D3950" s="6">
        <v>10658.3</v>
      </c>
      <c r="E3950" s="6">
        <v>10660.7</v>
      </c>
      <c r="F3950" s="6">
        <v>10648.5</v>
      </c>
      <c r="G3950" s="6">
        <v>10649.7</v>
      </c>
      <c r="H3950" s="6"/>
      <c r="I3950" s="6"/>
      <c r="J3950" s="6"/>
    </row>
    <row r="3951" spans="3:10" x14ac:dyDescent="0.25">
      <c r="C3951" s="7">
        <v>42691.041666666664</v>
      </c>
      <c r="D3951" s="8">
        <v>10650.3</v>
      </c>
      <c r="E3951" s="8">
        <v>10653.3</v>
      </c>
      <c r="F3951" s="8">
        <v>10646</v>
      </c>
      <c r="G3951" s="8">
        <v>10649.6</v>
      </c>
      <c r="H3951" s="8"/>
      <c r="I3951" s="8"/>
      <c r="J3951" s="8"/>
    </row>
    <row r="3952" spans="3:10" x14ac:dyDescent="0.25">
      <c r="C3952" s="5">
        <v>42691.083333333336</v>
      </c>
      <c r="D3952" s="6">
        <v>10648.4</v>
      </c>
      <c r="E3952" s="6">
        <v>10653.1</v>
      </c>
      <c r="F3952" s="6">
        <v>10647.8</v>
      </c>
      <c r="G3952" s="6">
        <v>10651.4</v>
      </c>
      <c r="H3952" s="6"/>
      <c r="I3952" s="6"/>
      <c r="J3952" s="6"/>
    </row>
    <row r="3953" spans="3:10" x14ac:dyDescent="0.25">
      <c r="C3953" s="7">
        <v>42691.125</v>
      </c>
      <c r="D3953" s="8">
        <v>10651.6</v>
      </c>
      <c r="E3953" s="8">
        <v>10679.4</v>
      </c>
      <c r="F3953" s="8">
        <v>10651.4</v>
      </c>
      <c r="G3953" s="8">
        <v>10678.2</v>
      </c>
      <c r="H3953" s="8"/>
      <c r="I3953" s="8"/>
      <c r="J3953" s="8"/>
    </row>
    <row r="3954" spans="3:10" x14ac:dyDescent="0.25">
      <c r="C3954" s="5">
        <v>42691.166666666664</v>
      </c>
      <c r="D3954" s="6">
        <v>10679.4</v>
      </c>
      <c r="E3954" s="6">
        <v>10683.1</v>
      </c>
      <c r="F3954" s="6">
        <v>10672.2</v>
      </c>
      <c r="G3954" s="6">
        <v>10672.6</v>
      </c>
      <c r="H3954" s="6"/>
      <c r="I3954" s="6"/>
      <c r="J3954" s="6"/>
    </row>
    <row r="3955" spans="3:10" x14ac:dyDescent="0.25">
      <c r="C3955" s="7">
        <v>42691.208333333336</v>
      </c>
      <c r="D3955" s="8">
        <v>10673.2</v>
      </c>
      <c r="E3955" s="8">
        <v>10676.2</v>
      </c>
      <c r="F3955" s="8">
        <v>10667.9</v>
      </c>
      <c r="G3955" s="8">
        <v>10670.3</v>
      </c>
      <c r="H3955" s="8"/>
      <c r="I3955" s="8"/>
      <c r="J3955" s="8"/>
    </row>
    <row r="3956" spans="3:10" x14ac:dyDescent="0.25">
      <c r="C3956" s="5">
        <v>42691.25</v>
      </c>
      <c r="D3956" s="6">
        <v>10669.1</v>
      </c>
      <c r="E3956" s="6">
        <v>10670.3</v>
      </c>
      <c r="F3956" s="6">
        <v>10661</v>
      </c>
      <c r="G3956" s="6">
        <v>10663.4</v>
      </c>
      <c r="H3956" s="6"/>
      <c r="I3956" s="6"/>
      <c r="J3956" s="6"/>
    </row>
    <row r="3957" spans="3:10" x14ac:dyDescent="0.25">
      <c r="C3957" s="7">
        <v>42691.291666666664</v>
      </c>
      <c r="D3957" s="8">
        <v>10662.2</v>
      </c>
      <c r="E3957" s="8">
        <v>10672.1</v>
      </c>
      <c r="F3957" s="8">
        <v>10660.9</v>
      </c>
      <c r="G3957" s="8">
        <v>10664.6</v>
      </c>
      <c r="H3957" s="8"/>
      <c r="I3957" s="8"/>
      <c r="J3957" s="8"/>
    </row>
    <row r="3958" spans="3:10" x14ac:dyDescent="0.25">
      <c r="C3958" s="5">
        <v>42691.333333333336</v>
      </c>
      <c r="D3958" s="6">
        <v>10664.6</v>
      </c>
      <c r="E3958" s="6">
        <v>10680.9</v>
      </c>
      <c r="F3958" s="6">
        <v>10664.2</v>
      </c>
      <c r="G3958" s="6">
        <v>10664.2</v>
      </c>
      <c r="H3958" s="6"/>
      <c r="I3958" s="6"/>
      <c r="J3958" s="6"/>
    </row>
    <row r="3959" spans="3:10" x14ac:dyDescent="0.25">
      <c r="C3959" s="7">
        <v>42691.375</v>
      </c>
      <c r="D3959" s="8">
        <v>10679.4</v>
      </c>
      <c r="E3959" s="8">
        <v>10680.2</v>
      </c>
      <c r="F3959" s="8">
        <v>10636.5</v>
      </c>
      <c r="G3959" s="8">
        <v>10636.5</v>
      </c>
      <c r="H3959" s="8"/>
      <c r="I3959" s="8"/>
      <c r="J3959" s="8"/>
    </row>
    <row r="3960" spans="3:10" x14ac:dyDescent="0.25">
      <c r="C3960" s="5">
        <v>42691.416666666664</v>
      </c>
      <c r="D3960" s="6">
        <v>10637</v>
      </c>
      <c r="E3960" s="6">
        <v>10674.4</v>
      </c>
      <c r="F3960" s="6">
        <v>10621.6</v>
      </c>
      <c r="G3960" s="6">
        <v>10652.3</v>
      </c>
      <c r="H3960" s="6"/>
      <c r="I3960" s="6"/>
      <c r="J3960" s="6"/>
    </row>
    <row r="3961" spans="3:10" x14ac:dyDescent="0.25">
      <c r="C3961" s="7">
        <v>42691.458333333336</v>
      </c>
      <c r="D3961" s="8">
        <v>10652.1</v>
      </c>
      <c r="E3961" s="8">
        <v>10656.1</v>
      </c>
      <c r="F3961" s="8">
        <v>10616.2</v>
      </c>
      <c r="G3961" s="8">
        <v>10628</v>
      </c>
      <c r="H3961" s="8"/>
      <c r="I3961" s="8"/>
      <c r="J3961" s="8"/>
    </row>
    <row r="3962" spans="3:10" x14ac:dyDescent="0.25">
      <c r="C3962" s="5">
        <v>42691.5</v>
      </c>
      <c r="D3962" s="6">
        <v>10627.8</v>
      </c>
      <c r="E3962" s="6">
        <v>10649.1</v>
      </c>
      <c r="F3962" s="6">
        <v>10603.7</v>
      </c>
      <c r="G3962" s="6">
        <v>10645.9</v>
      </c>
      <c r="H3962" s="6"/>
      <c r="I3962" s="6"/>
      <c r="J3962" s="6"/>
    </row>
    <row r="3963" spans="3:10" x14ac:dyDescent="0.25">
      <c r="C3963" s="7">
        <v>42691.541666666664</v>
      </c>
      <c r="D3963" s="8">
        <v>10646.4</v>
      </c>
      <c r="E3963" s="8">
        <v>10656.7</v>
      </c>
      <c r="F3963" s="8">
        <v>10628.1</v>
      </c>
      <c r="G3963" s="8">
        <v>10629.8</v>
      </c>
      <c r="H3963" s="8"/>
      <c r="I3963" s="8"/>
      <c r="J3963" s="8"/>
    </row>
    <row r="3964" spans="3:10" x14ac:dyDescent="0.25">
      <c r="C3964" s="5">
        <v>42691.583333333336</v>
      </c>
      <c r="D3964" s="6">
        <v>10629.5</v>
      </c>
      <c r="E3964" s="6">
        <v>10664.9</v>
      </c>
      <c r="F3964" s="6">
        <v>10629</v>
      </c>
      <c r="G3964" s="6">
        <v>10638.8</v>
      </c>
      <c r="H3964" s="6"/>
      <c r="I3964" s="6"/>
      <c r="J3964" s="6"/>
    </row>
    <row r="3965" spans="3:10" x14ac:dyDescent="0.25">
      <c r="C3965" s="7">
        <v>42691.625</v>
      </c>
      <c r="D3965" s="8">
        <v>10639.1</v>
      </c>
      <c r="E3965" s="8">
        <v>10644.7</v>
      </c>
      <c r="F3965" s="8">
        <v>10625.1</v>
      </c>
      <c r="G3965" s="8">
        <v>10640.8</v>
      </c>
      <c r="H3965" s="8"/>
      <c r="I3965" s="8"/>
      <c r="J3965" s="8"/>
    </row>
    <row r="3966" spans="3:10" x14ac:dyDescent="0.25">
      <c r="C3966" s="5">
        <v>42691.666666666664</v>
      </c>
      <c r="D3966" s="6">
        <v>10641.5</v>
      </c>
      <c r="E3966" s="6">
        <v>10658.1</v>
      </c>
      <c r="F3966" s="6">
        <v>10626.3</v>
      </c>
      <c r="G3966" s="6">
        <v>10656.6</v>
      </c>
      <c r="H3966" s="6"/>
      <c r="I3966" s="6"/>
      <c r="J3966" s="6"/>
    </row>
    <row r="3967" spans="3:10" x14ac:dyDescent="0.25">
      <c r="C3967" s="7">
        <v>42691.708333333336</v>
      </c>
      <c r="D3967" s="8">
        <v>10656.4</v>
      </c>
      <c r="E3967" s="8">
        <v>10675.6</v>
      </c>
      <c r="F3967" s="8">
        <v>10643</v>
      </c>
      <c r="G3967" s="8">
        <v>10666.1</v>
      </c>
      <c r="H3967" s="8"/>
      <c r="I3967" s="8"/>
      <c r="J3967" s="8"/>
    </row>
    <row r="3968" spans="3:10" x14ac:dyDescent="0.25">
      <c r="C3968" s="5">
        <v>42691.75</v>
      </c>
      <c r="D3968" s="6">
        <v>10665.8</v>
      </c>
      <c r="E3968" s="6">
        <v>10703.8</v>
      </c>
      <c r="F3968" s="6">
        <v>10661.4</v>
      </c>
      <c r="G3968" s="6">
        <v>10700.7</v>
      </c>
      <c r="H3968" s="6"/>
      <c r="I3968" s="6"/>
      <c r="J3968" s="6"/>
    </row>
    <row r="3969" spans="3:10" x14ac:dyDescent="0.25">
      <c r="C3969" s="7">
        <v>42691.791666666664</v>
      </c>
      <c r="D3969" s="8">
        <v>10701</v>
      </c>
      <c r="E3969" s="8">
        <v>10728.2</v>
      </c>
      <c r="F3969" s="8">
        <v>10696.2</v>
      </c>
      <c r="G3969" s="8">
        <v>10703.7</v>
      </c>
      <c r="H3969" s="8"/>
      <c r="I3969" s="8"/>
      <c r="J3969" s="8"/>
    </row>
    <row r="3970" spans="3:10" x14ac:dyDescent="0.25">
      <c r="C3970" s="5">
        <v>42691.833333333336</v>
      </c>
      <c r="D3970" s="6">
        <v>10703.2</v>
      </c>
      <c r="E3970" s="6">
        <v>10716.5</v>
      </c>
      <c r="F3970" s="6">
        <v>10703.2</v>
      </c>
      <c r="G3970" s="6">
        <v>10705.2</v>
      </c>
      <c r="H3970" s="6"/>
      <c r="I3970" s="6"/>
      <c r="J3970" s="6"/>
    </row>
    <row r="3971" spans="3:10" x14ac:dyDescent="0.25">
      <c r="C3971" s="7">
        <v>42691.875</v>
      </c>
      <c r="D3971" s="8">
        <v>10705.7</v>
      </c>
      <c r="E3971" s="8">
        <v>10710.7</v>
      </c>
      <c r="F3971" s="8">
        <v>10699</v>
      </c>
      <c r="G3971" s="8">
        <v>10707.2</v>
      </c>
      <c r="H3971" s="8"/>
      <c r="I3971" s="8"/>
      <c r="J3971" s="8"/>
    </row>
    <row r="3972" spans="3:10" x14ac:dyDescent="0.25">
      <c r="C3972" s="5">
        <v>42691.916666666664</v>
      </c>
      <c r="D3972" s="6">
        <v>10707</v>
      </c>
      <c r="E3972" s="6">
        <v>10732.2</v>
      </c>
      <c r="F3972" s="6">
        <v>10706.7</v>
      </c>
      <c r="G3972" s="6">
        <v>10732</v>
      </c>
      <c r="H3972" s="6"/>
      <c r="I3972" s="6"/>
      <c r="J3972" s="6"/>
    </row>
    <row r="3973" spans="3:10" x14ac:dyDescent="0.25">
      <c r="C3973" s="7">
        <v>42691.958333333336</v>
      </c>
      <c r="D3973" s="8">
        <v>10729</v>
      </c>
      <c r="E3973" s="8">
        <v>10733.9</v>
      </c>
      <c r="F3973" s="8">
        <v>10724.1</v>
      </c>
      <c r="G3973" s="8">
        <v>10732.7</v>
      </c>
      <c r="H3973" s="8"/>
      <c r="I3973" s="8"/>
      <c r="J3973" s="8"/>
    </row>
    <row r="3974" spans="3:10" x14ac:dyDescent="0.25">
      <c r="C3974" s="5">
        <v>42692.041666666664</v>
      </c>
      <c r="D3974" s="6">
        <v>10727.5</v>
      </c>
      <c r="E3974" s="6">
        <v>10745.6</v>
      </c>
      <c r="F3974" s="6">
        <v>10726.3</v>
      </c>
      <c r="G3974" s="6">
        <v>10726.3</v>
      </c>
      <c r="H3974" s="6"/>
      <c r="I3974" s="6"/>
      <c r="J3974" s="6"/>
    </row>
    <row r="3975" spans="3:10" x14ac:dyDescent="0.25">
      <c r="C3975" s="7">
        <v>42692.083333333336</v>
      </c>
      <c r="D3975" s="8">
        <v>10727.6</v>
      </c>
      <c r="E3975" s="8">
        <v>10727.6</v>
      </c>
      <c r="F3975" s="8">
        <v>10713.2</v>
      </c>
      <c r="G3975" s="8">
        <v>10717.1</v>
      </c>
      <c r="H3975" s="8"/>
      <c r="I3975" s="8"/>
      <c r="J3975" s="8"/>
    </row>
    <row r="3976" spans="3:10" x14ac:dyDescent="0.25">
      <c r="C3976" s="5">
        <v>42692.125</v>
      </c>
      <c r="D3976" s="6">
        <v>10718.3</v>
      </c>
      <c r="E3976" s="6">
        <v>10718.3</v>
      </c>
      <c r="F3976" s="6">
        <v>10706.2</v>
      </c>
      <c r="G3976" s="6">
        <v>10712.1</v>
      </c>
      <c r="H3976" s="6"/>
      <c r="I3976" s="6"/>
      <c r="J3976" s="6"/>
    </row>
    <row r="3977" spans="3:10" x14ac:dyDescent="0.25">
      <c r="C3977" s="7">
        <v>42692.166666666664</v>
      </c>
      <c r="D3977" s="8">
        <v>10713.3</v>
      </c>
      <c r="E3977" s="8">
        <v>10718.8</v>
      </c>
      <c r="F3977" s="8">
        <v>10708.4</v>
      </c>
      <c r="G3977" s="8">
        <v>10717.6</v>
      </c>
      <c r="H3977" s="8"/>
      <c r="I3977" s="8"/>
      <c r="J3977" s="8"/>
    </row>
    <row r="3978" spans="3:10" x14ac:dyDescent="0.25">
      <c r="C3978" s="5">
        <v>42692.208333333336</v>
      </c>
      <c r="D3978" s="6">
        <v>10716.3</v>
      </c>
      <c r="E3978" s="6">
        <v>10718.2</v>
      </c>
      <c r="F3978" s="6">
        <v>10712.6</v>
      </c>
      <c r="G3978" s="6">
        <v>10712.6</v>
      </c>
      <c r="H3978" s="6"/>
      <c r="I3978" s="6"/>
      <c r="J3978" s="6"/>
    </row>
    <row r="3979" spans="3:10" x14ac:dyDescent="0.25">
      <c r="C3979" s="7">
        <v>42692.25</v>
      </c>
      <c r="D3979" s="8">
        <v>10713.3</v>
      </c>
      <c r="E3979" s="8">
        <v>10718</v>
      </c>
      <c r="F3979" s="8">
        <v>10712.6</v>
      </c>
      <c r="G3979" s="8">
        <v>10714.6</v>
      </c>
      <c r="H3979" s="8"/>
      <c r="I3979" s="8"/>
      <c r="J3979" s="8"/>
    </row>
    <row r="3980" spans="3:10" x14ac:dyDescent="0.25">
      <c r="C3980" s="5">
        <v>42692.291666666664</v>
      </c>
      <c r="D3980" s="6">
        <v>10714.6</v>
      </c>
      <c r="E3980" s="6">
        <v>10721.5</v>
      </c>
      <c r="F3980" s="6">
        <v>10713.4</v>
      </c>
      <c r="G3980" s="6">
        <v>10718.5</v>
      </c>
      <c r="H3980" s="6"/>
      <c r="I3980" s="6"/>
      <c r="J3980" s="6"/>
    </row>
    <row r="3981" spans="3:10" x14ac:dyDescent="0.25">
      <c r="C3981" s="7">
        <v>42692.333333333336</v>
      </c>
      <c r="D3981" s="8">
        <v>10719.1</v>
      </c>
      <c r="E3981" s="8">
        <v>10733.5</v>
      </c>
      <c r="F3981" s="8">
        <v>10715.4</v>
      </c>
      <c r="G3981" s="8">
        <v>10733.2</v>
      </c>
      <c r="H3981" s="8"/>
      <c r="I3981" s="8"/>
      <c r="J3981" s="8"/>
    </row>
    <row r="3982" spans="3:10" x14ac:dyDescent="0.25">
      <c r="C3982" s="5">
        <v>42692.375</v>
      </c>
      <c r="D3982" s="6">
        <v>10724.2</v>
      </c>
      <c r="E3982" s="6">
        <v>10750.2</v>
      </c>
      <c r="F3982" s="6">
        <v>10723.2</v>
      </c>
      <c r="G3982" s="6">
        <v>10737.9</v>
      </c>
      <c r="H3982" s="6"/>
      <c r="I3982" s="6"/>
      <c r="J3982" s="6"/>
    </row>
    <row r="3983" spans="3:10" x14ac:dyDescent="0.25">
      <c r="C3983" s="7">
        <v>42692.416666666664</v>
      </c>
      <c r="D3983" s="8">
        <v>10737.2</v>
      </c>
      <c r="E3983" s="8">
        <v>10749.4</v>
      </c>
      <c r="F3983" s="8">
        <v>10677.9</v>
      </c>
      <c r="G3983" s="8">
        <v>10684.7</v>
      </c>
      <c r="H3983" s="8"/>
      <c r="I3983" s="8"/>
      <c r="J3983" s="8"/>
    </row>
    <row r="3984" spans="3:10" x14ac:dyDescent="0.25">
      <c r="C3984" s="5">
        <v>42692.458333333336</v>
      </c>
      <c r="D3984" s="6">
        <v>10685.4</v>
      </c>
      <c r="E3984" s="6">
        <v>10686.9</v>
      </c>
      <c r="F3984" s="6">
        <v>10650.4</v>
      </c>
      <c r="G3984" s="6">
        <v>10666.6</v>
      </c>
      <c r="H3984" s="6"/>
      <c r="I3984" s="6"/>
      <c r="J3984" s="6"/>
    </row>
    <row r="3985" spans="3:10" x14ac:dyDescent="0.25">
      <c r="C3985" s="7">
        <v>42692.5</v>
      </c>
      <c r="D3985" s="8">
        <v>10667.1</v>
      </c>
      <c r="E3985" s="8">
        <v>10682.3</v>
      </c>
      <c r="F3985" s="8">
        <v>10648.5</v>
      </c>
      <c r="G3985" s="8">
        <v>10665.2</v>
      </c>
      <c r="H3985" s="8"/>
      <c r="I3985" s="8"/>
      <c r="J3985" s="8"/>
    </row>
    <row r="3986" spans="3:10" x14ac:dyDescent="0.25">
      <c r="C3986" s="5">
        <v>42692.541666666664</v>
      </c>
      <c r="D3986" s="6">
        <v>10665.4</v>
      </c>
      <c r="E3986" s="6">
        <v>10674.4</v>
      </c>
      <c r="F3986" s="6">
        <v>10647.8</v>
      </c>
      <c r="G3986" s="6">
        <v>10651.8</v>
      </c>
      <c r="H3986" s="6"/>
      <c r="I3986" s="6"/>
      <c r="J3986" s="6"/>
    </row>
    <row r="3987" spans="3:10" x14ac:dyDescent="0.25">
      <c r="C3987" s="7">
        <v>42692.583333333336</v>
      </c>
      <c r="D3987" s="8">
        <v>10652.3</v>
      </c>
      <c r="E3987" s="8">
        <v>10720.3</v>
      </c>
      <c r="F3987" s="8">
        <v>10651.8</v>
      </c>
      <c r="G3987" s="8">
        <v>10711.4</v>
      </c>
      <c r="H3987" s="8"/>
      <c r="I3987" s="8"/>
      <c r="J3987" s="8"/>
    </row>
    <row r="3988" spans="3:10" x14ac:dyDescent="0.25">
      <c r="C3988" s="5">
        <v>42692.625</v>
      </c>
      <c r="D3988" s="6">
        <v>10711.7</v>
      </c>
      <c r="E3988" s="6">
        <v>10723.5</v>
      </c>
      <c r="F3988" s="6">
        <v>10688.7</v>
      </c>
      <c r="G3988" s="6">
        <v>10720.3</v>
      </c>
      <c r="H3988" s="6"/>
      <c r="I3988" s="6"/>
      <c r="J3988" s="6"/>
    </row>
    <row r="3989" spans="3:10" x14ac:dyDescent="0.25">
      <c r="C3989" s="7">
        <v>42692.666666666664</v>
      </c>
      <c r="D3989" s="8">
        <v>10720.1</v>
      </c>
      <c r="E3989" s="8">
        <v>10722.3</v>
      </c>
      <c r="F3989" s="8">
        <v>10677.4</v>
      </c>
      <c r="G3989" s="8">
        <v>10691.4</v>
      </c>
      <c r="H3989" s="8"/>
      <c r="I3989" s="8"/>
      <c r="J3989" s="8"/>
    </row>
    <row r="3990" spans="3:10" x14ac:dyDescent="0.25">
      <c r="C3990" s="5">
        <v>42692.708333333336</v>
      </c>
      <c r="D3990" s="6">
        <v>10691.2</v>
      </c>
      <c r="E3990" s="6">
        <v>10707.4</v>
      </c>
      <c r="F3990" s="6">
        <v>10658.6</v>
      </c>
      <c r="G3990" s="6">
        <v>10673.9</v>
      </c>
      <c r="H3990" s="6"/>
      <c r="I3990" s="6"/>
      <c r="J3990" s="6"/>
    </row>
    <row r="3991" spans="3:10" x14ac:dyDescent="0.25">
      <c r="C3991" s="7">
        <v>42692.75</v>
      </c>
      <c r="D3991" s="8">
        <v>10674.1</v>
      </c>
      <c r="E3991" s="8">
        <v>10684.5</v>
      </c>
      <c r="F3991" s="8">
        <v>10650.3</v>
      </c>
      <c r="G3991" s="8">
        <v>10656.3</v>
      </c>
      <c r="H3991" s="8"/>
      <c r="I3991" s="8"/>
      <c r="J3991" s="8"/>
    </row>
    <row r="3992" spans="3:10" x14ac:dyDescent="0.25">
      <c r="C3992" s="5">
        <v>42692.791666666664</v>
      </c>
      <c r="D3992" s="6">
        <v>10656.5</v>
      </c>
      <c r="E3992" s="6">
        <v>10671.3</v>
      </c>
      <c r="F3992" s="6">
        <v>10656.5</v>
      </c>
      <c r="G3992" s="6">
        <v>10671.3</v>
      </c>
      <c r="H3992" s="6"/>
      <c r="I3992" s="6"/>
      <c r="J3992" s="6"/>
    </row>
    <row r="3993" spans="3:10" x14ac:dyDescent="0.25">
      <c r="C3993" s="7">
        <v>42692.833333333336</v>
      </c>
      <c r="D3993" s="8">
        <v>10671.8</v>
      </c>
      <c r="E3993" s="8">
        <v>10672.3</v>
      </c>
      <c r="F3993" s="8">
        <v>10657.7</v>
      </c>
      <c r="G3993" s="8">
        <v>10661.7</v>
      </c>
      <c r="H3993" s="8"/>
      <c r="I3993" s="8"/>
      <c r="J3993" s="8"/>
    </row>
    <row r="3994" spans="3:10" x14ac:dyDescent="0.25">
      <c r="C3994" s="5">
        <v>42692.875</v>
      </c>
      <c r="D3994" s="6">
        <v>10662</v>
      </c>
      <c r="E3994" s="6">
        <v>10664</v>
      </c>
      <c r="F3994" s="6">
        <v>10652.2</v>
      </c>
      <c r="G3994" s="6">
        <v>10654.5</v>
      </c>
      <c r="H3994" s="6"/>
      <c r="I3994" s="6"/>
      <c r="J3994" s="6"/>
    </row>
    <row r="3995" spans="3:10" x14ac:dyDescent="0.25">
      <c r="C3995" s="7">
        <v>42692.916666666664</v>
      </c>
      <c r="D3995" s="8">
        <v>10654.7</v>
      </c>
      <c r="E3995" s="8">
        <v>10673.2</v>
      </c>
      <c r="F3995" s="8">
        <v>10654.2</v>
      </c>
      <c r="G3995" s="8">
        <v>10662</v>
      </c>
      <c r="H3995" s="8"/>
      <c r="I3995" s="8"/>
      <c r="J3995" s="8"/>
    </row>
    <row r="3996" spans="3:10" x14ac:dyDescent="0.25">
      <c r="C3996" s="5">
        <v>42695</v>
      </c>
      <c r="D3996" s="6">
        <v>10662</v>
      </c>
      <c r="E3996" s="6">
        <v>10662</v>
      </c>
      <c r="F3996" s="6">
        <v>10662</v>
      </c>
      <c r="G3996" s="6">
        <v>10662</v>
      </c>
      <c r="H3996" s="6"/>
      <c r="I3996" s="6"/>
      <c r="J3996" s="6"/>
    </row>
    <row r="3997" spans="3:10" x14ac:dyDescent="0.25">
      <c r="C3997" s="7">
        <v>42695.375</v>
      </c>
      <c r="D3997" s="8">
        <v>10662</v>
      </c>
      <c r="E3997" s="8">
        <v>10710.7</v>
      </c>
      <c r="F3997" s="8">
        <v>10662</v>
      </c>
      <c r="G3997" s="8">
        <v>10702.5</v>
      </c>
      <c r="H3997" s="8"/>
      <c r="I3997" s="8"/>
      <c r="J3997" s="8"/>
    </row>
    <row r="3998" spans="3:10" x14ac:dyDescent="0.25">
      <c r="C3998" s="5">
        <v>42695.416666666664</v>
      </c>
      <c r="D3998" s="6">
        <v>10701.8</v>
      </c>
      <c r="E3998" s="6">
        <v>10716.2</v>
      </c>
      <c r="F3998" s="6">
        <v>10662.1</v>
      </c>
      <c r="G3998" s="6">
        <v>10671.6</v>
      </c>
      <c r="H3998" s="6"/>
      <c r="I3998" s="6"/>
      <c r="J3998" s="6"/>
    </row>
    <row r="3999" spans="3:10" x14ac:dyDescent="0.25">
      <c r="C3999" s="7">
        <v>42695.458333333336</v>
      </c>
      <c r="D3999" s="8">
        <v>10671.7</v>
      </c>
      <c r="E3999" s="8">
        <v>10673</v>
      </c>
      <c r="F3999" s="8">
        <v>10592.9</v>
      </c>
      <c r="G3999" s="8">
        <v>10631.2</v>
      </c>
      <c r="H3999" s="8"/>
      <c r="I3999" s="8"/>
      <c r="J3999" s="8"/>
    </row>
    <row r="4000" spans="3:10" x14ac:dyDescent="0.25">
      <c r="C4000" s="5">
        <v>42695.5</v>
      </c>
      <c r="D4000" s="6">
        <v>10631.7</v>
      </c>
      <c r="E4000" s="6">
        <v>10716.1</v>
      </c>
      <c r="F4000" s="6">
        <v>10631</v>
      </c>
      <c r="G4000" s="6">
        <v>10690.2</v>
      </c>
      <c r="H4000" s="6"/>
      <c r="I4000" s="6"/>
      <c r="J4000" s="6"/>
    </row>
    <row r="4001" spans="3:10" x14ac:dyDescent="0.25">
      <c r="C4001" s="7">
        <v>42695.541666666664</v>
      </c>
      <c r="D4001" s="8">
        <v>10690.9</v>
      </c>
      <c r="E4001" s="8">
        <v>10716</v>
      </c>
      <c r="F4001" s="8">
        <v>10686.9</v>
      </c>
      <c r="G4001" s="8">
        <v>10710.8</v>
      </c>
      <c r="H4001" s="8"/>
      <c r="I4001" s="8"/>
      <c r="J4001" s="8"/>
    </row>
    <row r="4002" spans="3:10" x14ac:dyDescent="0.25">
      <c r="C4002" s="5">
        <v>42695.583333333336</v>
      </c>
      <c r="D4002" s="6">
        <v>10711</v>
      </c>
      <c r="E4002" s="6">
        <v>10712</v>
      </c>
      <c r="F4002" s="6">
        <v>10678.9</v>
      </c>
      <c r="G4002" s="6">
        <v>10692.4</v>
      </c>
      <c r="H4002" s="6"/>
      <c r="I4002" s="6"/>
      <c r="J4002" s="6"/>
    </row>
    <row r="4003" spans="3:10" x14ac:dyDescent="0.25">
      <c r="C4003" s="7">
        <v>42695.625</v>
      </c>
      <c r="D4003" s="8">
        <v>10691.9</v>
      </c>
      <c r="E4003" s="8">
        <v>10711.1</v>
      </c>
      <c r="F4003" s="8">
        <v>10689.3</v>
      </c>
      <c r="G4003" s="8">
        <v>10700.9</v>
      </c>
      <c r="H4003" s="8"/>
      <c r="I4003" s="8"/>
      <c r="J4003" s="8"/>
    </row>
    <row r="4004" spans="3:10" x14ac:dyDescent="0.25">
      <c r="C4004" s="5">
        <v>42695.666666666664</v>
      </c>
      <c r="D4004" s="6">
        <v>10700.4</v>
      </c>
      <c r="E4004" s="6">
        <v>10724.5</v>
      </c>
      <c r="F4004" s="6">
        <v>10693.4</v>
      </c>
      <c r="G4004" s="6">
        <v>10723.1</v>
      </c>
      <c r="H4004" s="6"/>
      <c r="I4004" s="6"/>
      <c r="J4004" s="6"/>
    </row>
    <row r="4005" spans="3:10" x14ac:dyDescent="0.25">
      <c r="C4005" s="7">
        <v>42695.708333333336</v>
      </c>
      <c r="D4005" s="8">
        <v>10723.6</v>
      </c>
      <c r="E4005" s="8">
        <v>10727.7</v>
      </c>
      <c r="F4005" s="8">
        <v>10661.4</v>
      </c>
      <c r="G4005" s="8">
        <v>10672.3</v>
      </c>
      <c r="H4005" s="8"/>
      <c r="I4005" s="8"/>
      <c r="J4005" s="8"/>
    </row>
    <row r="4006" spans="3:10" x14ac:dyDescent="0.25">
      <c r="C4006" s="5">
        <v>42695.75</v>
      </c>
      <c r="D4006" s="6">
        <v>10672.6</v>
      </c>
      <c r="E4006" s="6">
        <v>10694.8</v>
      </c>
      <c r="F4006" s="6">
        <v>10667.3</v>
      </c>
      <c r="G4006" s="6">
        <v>10691.9</v>
      </c>
      <c r="H4006" s="6"/>
      <c r="I4006" s="6"/>
      <c r="J4006" s="6"/>
    </row>
    <row r="4007" spans="3:10" x14ac:dyDescent="0.25">
      <c r="C4007" s="7">
        <v>42695.791666666664</v>
      </c>
      <c r="D4007" s="8">
        <v>10691.7</v>
      </c>
      <c r="E4007" s="8">
        <v>10695.2</v>
      </c>
      <c r="F4007" s="8">
        <v>10677.7</v>
      </c>
      <c r="G4007" s="8">
        <v>10693.2</v>
      </c>
      <c r="H4007" s="8"/>
      <c r="I4007" s="8"/>
      <c r="J4007" s="8"/>
    </row>
    <row r="4008" spans="3:10" x14ac:dyDescent="0.25">
      <c r="C4008" s="5">
        <v>42695.833333333336</v>
      </c>
      <c r="D4008" s="6">
        <v>10692.9</v>
      </c>
      <c r="E4008" s="6">
        <v>10718.9</v>
      </c>
      <c r="F4008" s="6">
        <v>10692.2</v>
      </c>
      <c r="G4008" s="6">
        <v>10712.2</v>
      </c>
      <c r="H4008" s="6"/>
      <c r="I4008" s="6"/>
      <c r="J4008" s="6"/>
    </row>
    <row r="4009" spans="3:10" x14ac:dyDescent="0.25">
      <c r="C4009" s="7">
        <v>42695.875</v>
      </c>
      <c r="D4009" s="8">
        <v>10711.7</v>
      </c>
      <c r="E4009" s="8">
        <v>10712.2</v>
      </c>
      <c r="F4009" s="8">
        <v>10702.4</v>
      </c>
      <c r="G4009" s="8">
        <v>10702.9</v>
      </c>
      <c r="H4009" s="8"/>
      <c r="I4009" s="8"/>
      <c r="J4009" s="8"/>
    </row>
    <row r="4010" spans="3:10" x14ac:dyDescent="0.25">
      <c r="C4010" s="5">
        <v>42695.916666666664</v>
      </c>
      <c r="D4010" s="6">
        <v>10702.7</v>
      </c>
      <c r="E4010" s="6">
        <v>10713.7</v>
      </c>
      <c r="F4010" s="6">
        <v>10694.7</v>
      </c>
      <c r="G4010" s="6">
        <v>10710.4</v>
      </c>
      <c r="H4010" s="6"/>
      <c r="I4010" s="6"/>
      <c r="J4010" s="6"/>
    </row>
    <row r="4011" spans="3:10" x14ac:dyDescent="0.25">
      <c r="C4011" s="7">
        <v>42695.958333333336</v>
      </c>
      <c r="D4011" s="8">
        <v>10709.2</v>
      </c>
      <c r="E4011" s="8">
        <v>10711</v>
      </c>
      <c r="F4011" s="8">
        <v>10691.1</v>
      </c>
      <c r="G4011" s="8">
        <v>10701</v>
      </c>
      <c r="H4011" s="8"/>
      <c r="I4011" s="8"/>
      <c r="J4011" s="8"/>
    </row>
    <row r="4012" spans="3:10" x14ac:dyDescent="0.25">
      <c r="C4012" s="5">
        <v>42696.041666666664</v>
      </c>
      <c r="D4012" s="6">
        <v>10696.7</v>
      </c>
      <c r="E4012" s="6">
        <v>10701</v>
      </c>
      <c r="F4012" s="6">
        <v>10687.5</v>
      </c>
      <c r="G4012" s="6">
        <v>10693.2</v>
      </c>
      <c r="H4012" s="6"/>
      <c r="I4012" s="6"/>
      <c r="J4012" s="6"/>
    </row>
    <row r="4013" spans="3:10" x14ac:dyDescent="0.25">
      <c r="C4013" s="7">
        <v>42696.083333333336</v>
      </c>
      <c r="D4013" s="8">
        <v>10694.4</v>
      </c>
      <c r="E4013" s="8">
        <v>10709.4</v>
      </c>
      <c r="F4013" s="8">
        <v>10693.2</v>
      </c>
      <c r="G4013" s="8">
        <v>10706.9</v>
      </c>
      <c r="H4013" s="8"/>
      <c r="I4013" s="8"/>
      <c r="J4013" s="8"/>
    </row>
    <row r="4014" spans="3:10" x14ac:dyDescent="0.25">
      <c r="C4014" s="5">
        <v>42696.125</v>
      </c>
      <c r="D4014" s="6">
        <v>10708.1</v>
      </c>
      <c r="E4014" s="6">
        <v>10721.2</v>
      </c>
      <c r="F4014" s="6">
        <v>10703.8</v>
      </c>
      <c r="G4014" s="6">
        <v>10718.7</v>
      </c>
      <c r="H4014" s="6"/>
      <c r="I4014" s="6"/>
      <c r="J4014" s="6"/>
    </row>
    <row r="4015" spans="3:10" x14ac:dyDescent="0.25">
      <c r="C4015" s="7">
        <v>42696.166666666664</v>
      </c>
      <c r="D4015" s="8">
        <v>10717.5</v>
      </c>
      <c r="E4015" s="8">
        <v>10744.4</v>
      </c>
      <c r="F4015" s="8">
        <v>10717.5</v>
      </c>
      <c r="G4015" s="8">
        <v>10738.7</v>
      </c>
      <c r="H4015" s="8"/>
      <c r="I4015" s="8"/>
      <c r="J4015" s="8"/>
    </row>
    <row r="4016" spans="3:10" x14ac:dyDescent="0.25">
      <c r="C4016" s="5">
        <v>42696.208333333336</v>
      </c>
      <c r="D4016" s="6">
        <v>10739.9</v>
      </c>
      <c r="E4016" s="6">
        <v>10750.6</v>
      </c>
      <c r="F4016" s="6">
        <v>10734.3</v>
      </c>
      <c r="G4016" s="6">
        <v>10734.3</v>
      </c>
      <c r="H4016" s="6"/>
      <c r="I4016" s="6"/>
      <c r="J4016" s="6"/>
    </row>
    <row r="4017" spans="3:10" x14ac:dyDescent="0.25">
      <c r="C4017" s="7">
        <v>42696.25</v>
      </c>
      <c r="D4017" s="8">
        <v>10735.5</v>
      </c>
      <c r="E4017" s="8">
        <v>10736.7</v>
      </c>
      <c r="F4017" s="8">
        <v>10728.9</v>
      </c>
      <c r="G4017" s="8">
        <v>10734.1</v>
      </c>
      <c r="H4017" s="8"/>
      <c r="I4017" s="8"/>
      <c r="J4017" s="8"/>
    </row>
    <row r="4018" spans="3:10" x14ac:dyDescent="0.25">
      <c r="C4018" s="5">
        <v>42696.291666666664</v>
      </c>
      <c r="D4018" s="6">
        <v>10735.3</v>
      </c>
      <c r="E4018" s="6">
        <v>10737.4</v>
      </c>
      <c r="F4018" s="6">
        <v>10730.1</v>
      </c>
      <c r="G4018" s="6">
        <v>10735</v>
      </c>
      <c r="H4018" s="6"/>
      <c r="I4018" s="6"/>
      <c r="J4018" s="6"/>
    </row>
    <row r="4019" spans="3:10" x14ac:dyDescent="0.25">
      <c r="C4019" s="7">
        <v>42696.333333333336</v>
      </c>
      <c r="D4019" s="8">
        <v>10733.7</v>
      </c>
      <c r="E4019" s="8">
        <v>10765.3</v>
      </c>
      <c r="F4019" s="8">
        <v>10723.6</v>
      </c>
      <c r="G4019" s="8">
        <v>10765.3</v>
      </c>
      <c r="H4019" s="8"/>
      <c r="I4019" s="8"/>
      <c r="J4019" s="8"/>
    </row>
    <row r="4020" spans="3:10" x14ac:dyDescent="0.25">
      <c r="C4020" s="5">
        <v>42696.375</v>
      </c>
      <c r="D4020" s="6">
        <v>10772.7</v>
      </c>
      <c r="E4020" s="6">
        <v>10776.2</v>
      </c>
      <c r="F4020" s="6">
        <v>10747.2</v>
      </c>
      <c r="G4020" s="6">
        <v>10753.3</v>
      </c>
      <c r="H4020" s="6"/>
      <c r="I4020" s="6"/>
      <c r="J4020" s="6"/>
    </row>
    <row r="4021" spans="3:10" x14ac:dyDescent="0.25">
      <c r="C4021" s="7">
        <v>42696.416666666664</v>
      </c>
      <c r="D4021" s="8">
        <v>10754.1</v>
      </c>
      <c r="E4021" s="8">
        <v>10769.2</v>
      </c>
      <c r="F4021" s="8">
        <v>10729</v>
      </c>
      <c r="G4021" s="8">
        <v>10761.8</v>
      </c>
      <c r="H4021" s="8"/>
      <c r="I4021" s="8"/>
      <c r="J4021" s="8"/>
    </row>
    <row r="4022" spans="3:10" x14ac:dyDescent="0.25">
      <c r="C4022" s="5">
        <v>42696.458333333336</v>
      </c>
      <c r="D4022" s="6">
        <v>10761.6</v>
      </c>
      <c r="E4022" s="6">
        <v>10762.1</v>
      </c>
      <c r="F4022" s="6">
        <v>10723.6</v>
      </c>
      <c r="G4022" s="6">
        <v>10723.6</v>
      </c>
      <c r="H4022" s="6"/>
      <c r="I4022" s="6"/>
      <c r="J4022" s="6"/>
    </row>
    <row r="4023" spans="3:10" x14ac:dyDescent="0.25">
      <c r="C4023" s="7">
        <v>42696.5</v>
      </c>
      <c r="D4023" s="8">
        <v>10723.4</v>
      </c>
      <c r="E4023" s="8">
        <v>10766.5</v>
      </c>
      <c r="F4023" s="8">
        <v>10715.6</v>
      </c>
      <c r="G4023" s="8">
        <v>10749.8</v>
      </c>
      <c r="H4023" s="8"/>
      <c r="I4023" s="8"/>
      <c r="J4023" s="8"/>
    </row>
    <row r="4024" spans="3:10" x14ac:dyDescent="0.25">
      <c r="C4024" s="5">
        <v>42696.541666666664</v>
      </c>
      <c r="D4024" s="6">
        <v>10749.6</v>
      </c>
      <c r="E4024" s="6">
        <v>10749.7</v>
      </c>
      <c r="F4024" s="6">
        <v>10729.6</v>
      </c>
      <c r="G4024" s="6">
        <v>10748.3</v>
      </c>
      <c r="H4024" s="6"/>
      <c r="I4024" s="6"/>
      <c r="J4024" s="6"/>
    </row>
    <row r="4025" spans="3:10" x14ac:dyDescent="0.25">
      <c r="C4025" s="7">
        <v>42696.583333333336</v>
      </c>
      <c r="D4025" s="8">
        <v>10748.8</v>
      </c>
      <c r="E4025" s="8">
        <v>10758</v>
      </c>
      <c r="F4025" s="8">
        <v>10741.9</v>
      </c>
      <c r="G4025" s="8">
        <v>10745.6</v>
      </c>
      <c r="H4025" s="8"/>
      <c r="I4025" s="8"/>
      <c r="J4025" s="8"/>
    </row>
    <row r="4026" spans="3:10" x14ac:dyDescent="0.25">
      <c r="C4026" s="5">
        <v>42696.625</v>
      </c>
      <c r="D4026" s="6">
        <v>10745.8</v>
      </c>
      <c r="E4026" s="6">
        <v>10747.5</v>
      </c>
      <c r="F4026" s="6">
        <v>10736</v>
      </c>
      <c r="G4026" s="6">
        <v>10738.7</v>
      </c>
      <c r="H4026" s="6"/>
      <c r="I4026" s="6"/>
      <c r="J4026" s="6"/>
    </row>
    <row r="4027" spans="3:10" x14ac:dyDescent="0.25">
      <c r="C4027" s="7">
        <v>42696.666666666664</v>
      </c>
      <c r="D4027" s="8">
        <v>10739.4</v>
      </c>
      <c r="E4027" s="8">
        <v>10757.3</v>
      </c>
      <c r="F4027" s="8">
        <v>10738.6</v>
      </c>
      <c r="G4027" s="8">
        <v>10742.8</v>
      </c>
      <c r="H4027" s="8"/>
      <c r="I4027" s="8"/>
      <c r="J4027" s="8"/>
    </row>
    <row r="4028" spans="3:10" x14ac:dyDescent="0.25">
      <c r="C4028" s="5">
        <v>42696.708333333336</v>
      </c>
      <c r="D4028" s="6">
        <v>10742.3</v>
      </c>
      <c r="E4028" s="6">
        <v>10756.4</v>
      </c>
      <c r="F4028" s="6">
        <v>10723.9</v>
      </c>
      <c r="G4028" s="6">
        <v>10728.2</v>
      </c>
      <c r="H4028" s="6"/>
      <c r="I4028" s="6"/>
      <c r="J4028" s="6"/>
    </row>
    <row r="4029" spans="3:10" x14ac:dyDescent="0.25">
      <c r="C4029" s="7">
        <v>42696.75</v>
      </c>
      <c r="D4029" s="8">
        <v>10727.9</v>
      </c>
      <c r="E4029" s="8">
        <v>10728.9</v>
      </c>
      <c r="F4029" s="8">
        <v>10699.7</v>
      </c>
      <c r="G4029" s="8">
        <v>10710.4</v>
      </c>
      <c r="H4029" s="8"/>
      <c r="I4029" s="8"/>
      <c r="J4029" s="8"/>
    </row>
    <row r="4030" spans="3:10" x14ac:dyDescent="0.25">
      <c r="C4030" s="5">
        <v>42696.791666666664</v>
      </c>
      <c r="D4030" s="6">
        <v>10710.9</v>
      </c>
      <c r="E4030" s="6">
        <v>10718.4</v>
      </c>
      <c r="F4030" s="6">
        <v>10702.4</v>
      </c>
      <c r="G4030" s="6">
        <v>10712.4</v>
      </c>
      <c r="H4030" s="6"/>
      <c r="I4030" s="6"/>
      <c r="J4030" s="6"/>
    </row>
    <row r="4031" spans="3:10" x14ac:dyDescent="0.25">
      <c r="C4031" s="7">
        <v>42696.833333333336</v>
      </c>
      <c r="D4031" s="8">
        <v>10712.7</v>
      </c>
      <c r="E4031" s="8">
        <v>10726.4</v>
      </c>
      <c r="F4031" s="8">
        <v>10712.7</v>
      </c>
      <c r="G4031" s="8">
        <v>10721.9</v>
      </c>
      <c r="H4031" s="8"/>
      <c r="I4031" s="8"/>
      <c r="J4031" s="8"/>
    </row>
    <row r="4032" spans="3:10" x14ac:dyDescent="0.25">
      <c r="C4032" s="5">
        <v>42696.875</v>
      </c>
      <c r="D4032" s="6">
        <v>10722.2</v>
      </c>
      <c r="E4032" s="6">
        <v>10742.4</v>
      </c>
      <c r="F4032" s="6">
        <v>10718.2</v>
      </c>
      <c r="G4032" s="6">
        <v>10732.4</v>
      </c>
      <c r="H4032" s="6"/>
      <c r="I4032" s="6"/>
      <c r="J4032" s="6"/>
    </row>
    <row r="4033" spans="3:10" x14ac:dyDescent="0.25">
      <c r="C4033" s="7">
        <v>42696.916666666664</v>
      </c>
      <c r="D4033" s="8">
        <v>10732.7</v>
      </c>
      <c r="E4033" s="8">
        <v>10749.9</v>
      </c>
      <c r="F4033" s="8">
        <v>10727.9</v>
      </c>
      <c r="G4033" s="8">
        <v>10743.2</v>
      </c>
      <c r="H4033" s="8"/>
      <c r="I4033" s="8"/>
      <c r="J4033" s="8"/>
    </row>
    <row r="4034" spans="3:10" x14ac:dyDescent="0.25">
      <c r="C4034" s="5">
        <v>42696.958333333336</v>
      </c>
      <c r="D4034" s="6">
        <v>10741.4</v>
      </c>
      <c r="E4034" s="6">
        <v>10750</v>
      </c>
      <c r="F4034" s="6">
        <v>10741.4</v>
      </c>
      <c r="G4034" s="6">
        <v>10748.7</v>
      </c>
      <c r="H4034" s="6"/>
      <c r="I4034" s="6"/>
      <c r="J4034" s="6"/>
    </row>
    <row r="4035" spans="3:10" x14ac:dyDescent="0.25">
      <c r="C4035" s="7">
        <v>42697</v>
      </c>
      <c r="D4035" s="8">
        <v>10747.5</v>
      </c>
      <c r="E4035" s="8">
        <v>10747.5</v>
      </c>
      <c r="F4035" s="8">
        <v>10747.5</v>
      </c>
      <c r="G4035" s="8">
        <v>10747.5</v>
      </c>
      <c r="H4035" s="8"/>
      <c r="I4035" s="8"/>
      <c r="J4035" s="8"/>
    </row>
    <row r="4036" spans="3:10" x14ac:dyDescent="0.25">
      <c r="C4036" s="5">
        <v>42697.041666666664</v>
      </c>
      <c r="D4036" s="6">
        <v>10748.7</v>
      </c>
      <c r="E4036" s="6">
        <v>10748.7</v>
      </c>
      <c r="F4036" s="6">
        <v>10735.2</v>
      </c>
      <c r="G4036" s="6">
        <v>10735.2</v>
      </c>
      <c r="H4036" s="6"/>
      <c r="I4036" s="6"/>
      <c r="J4036" s="6"/>
    </row>
    <row r="4037" spans="3:10" x14ac:dyDescent="0.25">
      <c r="C4037" s="7">
        <v>42697.083333333336</v>
      </c>
      <c r="D4037" s="8">
        <v>10737.6</v>
      </c>
      <c r="E4037" s="8">
        <v>10741.1</v>
      </c>
      <c r="F4037" s="8">
        <v>10735.2</v>
      </c>
      <c r="G4037" s="8">
        <v>10738.6</v>
      </c>
      <c r="H4037" s="8"/>
      <c r="I4037" s="8"/>
      <c r="J4037" s="8"/>
    </row>
    <row r="4038" spans="3:10" x14ac:dyDescent="0.25">
      <c r="C4038" s="5">
        <v>42697.125</v>
      </c>
      <c r="D4038" s="6">
        <v>10738.6</v>
      </c>
      <c r="E4038" s="6">
        <v>10746.3</v>
      </c>
      <c r="F4038" s="6">
        <v>10737.5</v>
      </c>
      <c r="G4038" s="6">
        <v>10746.3</v>
      </c>
      <c r="H4038" s="6"/>
      <c r="I4038" s="6"/>
      <c r="J4038" s="6"/>
    </row>
    <row r="4039" spans="3:10" x14ac:dyDescent="0.25">
      <c r="C4039" s="7">
        <v>42697.166666666664</v>
      </c>
      <c r="D4039" s="8">
        <v>10745.1</v>
      </c>
      <c r="E4039" s="8">
        <v>10752.7</v>
      </c>
      <c r="F4039" s="8">
        <v>10742.6</v>
      </c>
      <c r="G4039" s="8">
        <v>10751.5</v>
      </c>
      <c r="H4039" s="8"/>
      <c r="I4039" s="8"/>
      <c r="J4039" s="8"/>
    </row>
    <row r="4040" spans="3:10" x14ac:dyDescent="0.25">
      <c r="C4040" s="5">
        <v>42697.208333333336</v>
      </c>
      <c r="D4040" s="6">
        <v>10750.2</v>
      </c>
      <c r="E4040" s="6">
        <v>10751.5</v>
      </c>
      <c r="F4040" s="6">
        <v>10741.8</v>
      </c>
      <c r="G4040" s="6">
        <v>10742.8</v>
      </c>
      <c r="H4040" s="6"/>
      <c r="I4040" s="6"/>
      <c r="J4040" s="6"/>
    </row>
    <row r="4041" spans="3:10" x14ac:dyDescent="0.25">
      <c r="C4041" s="7">
        <v>42697.25</v>
      </c>
      <c r="D4041" s="8">
        <v>10741.6</v>
      </c>
      <c r="E4041" s="8">
        <v>10744.1</v>
      </c>
      <c r="F4041" s="8">
        <v>10740.4</v>
      </c>
      <c r="G4041" s="8">
        <v>10740.4</v>
      </c>
      <c r="H4041" s="8"/>
      <c r="I4041" s="8"/>
      <c r="J4041" s="8"/>
    </row>
    <row r="4042" spans="3:10" x14ac:dyDescent="0.25">
      <c r="C4042" s="5">
        <v>42697.291666666664</v>
      </c>
      <c r="D4042" s="6">
        <v>10740.4</v>
      </c>
      <c r="E4042" s="6">
        <v>10746.5</v>
      </c>
      <c r="F4042" s="6">
        <v>10739.5</v>
      </c>
      <c r="G4042" s="6">
        <v>10740.5</v>
      </c>
      <c r="H4042" s="6"/>
      <c r="I4042" s="6"/>
      <c r="J4042" s="6"/>
    </row>
    <row r="4043" spans="3:10" x14ac:dyDescent="0.25">
      <c r="C4043" s="7">
        <v>42697.333333333336</v>
      </c>
      <c r="D4043" s="8">
        <v>10739.5</v>
      </c>
      <c r="E4043" s="8">
        <v>10749.6</v>
      </c>
      <c r="F4043" s="8">
        <v>10738.3</v>
      </c>
      <c r="G4043" s="8">
        <v>10749.1</v>
      </c>
      <c r="H4043" s="8"/>
      <c r="I4043" s="8"/>
      <c r="J4043" s="8"/>
    </row>
    <row r="4044" spans="3:10" x14ac:dyDescent="0.25">
      <c r="C4044" s="5">
        <v>42697.375</v>
      </c>
      <c r="D4044" s="6">
        <v>10743.8</v>
      </c>
      <c r="E4044" s="6">
        <v>10745.5</v>
      </c>
      <c r="F4044" s="6">
        <v>10719.6</v>
      </c>
      <c r="G4044" s="6">
        <v>10719.6</v>
      </c>
      <c r="H4044" s="6"/>
      <c r="I4044" s="6"/>
      <c r="J4044" s="6"/>
    </row>
    <row r="4045" spans="3:10" x14ac:dyDescent="0.25">
      <c r="C4045" s="7">
        <v>42697.416666666664</v>
      </c>
      <c r="D4045" s="8">
        <v>10723.6</v>
      </c>
      <c r="E4045" s="8">
        <v>10743.6</v>
      </c>
      <c r="F4045" s="8">
        <v>10694.2</v>
      </c>
      <c r="G4045" s="8">
        <v>10708.4</v>
      </c>
      <c r="H4045" s="8"/>
      <c r="I4045" s="8"/>
      <c r="J4045" s="8"/>
    </row>
    <row r="4046" spans="3:10" x14ac:dyDescent="0.25">
      <c r="C4046" s="5">
        <v>42697.458333333336</v>
      </c>
      <c r="D4046" s="6">
        <v>10708.9</v>
      </c>
      <c r="E4046" s="6">
        <v>10724.2</v>
      </c>
      <c r="F4046" s="6">
        <v>10668.7</v>
      </c>
      <c r="G4046" s="6">
        <v>10677.7</v>
      </c>
      <c r="H4046" s="6"/>
      <c r="I4046" s="6"/>
      <c r="J4046" s="6"/>
    </row>
    <row r="4047" spans="3:10" x14ac:dyDescent="0.25">
      <c r="C4047" s="7">
        <v>42697.5</v>
      </c>
      <c r="D4047" s="8">
        <v>10676.5</v>
      </c>
      <c r="E4047" s="8">
        <v>10687</v>
      </c>
      <c r="F4047" s="8">
        <v>10641.7</v>
      </c>
      <c r="G4047" s="8">
        <v>10655.1</v>
      </c>
      <c r="H4047" s="8"/>
      <c r="I4047" s="8"/>
      <c r="J4047" s="8"/>
    </row>
    <row r="4048" spans="3:10" x14ac:dyDescent="0.25">
      <c r="C4048" s="5">
        <v>42697.541666666664</v>
      </c>
      <c r="D4048" s="6">
        <v>10655.6</v>
      </c>
      <c r="E4048" s="6">
        <v>10658.5</v>
      </c>
      <c r="F4048" s="6">
        <v>10625.7</v>
      </c>
      <c r="G4048" s="6">
        <v>10653.7</v>
      </c>
      <c r="H4048" s="6"/>
      <c r="I4048" s="6"/>
      <c r="J4048" s="6"/>
    </row>
    <row r="4049" spans="3:10" x14ac:dyDescent="0.25">
      <c r="C4049" s="7">
        <v>42697.583333333336</v>
      </c>
      <c r="D4049" s="8">
        <v>10653.2</v>
      </c>
      <c r="E4049" s="8">
        <v>10676.9</v>
      </c>
      <c r="F4049" s="8">
        <v>10650.9</v>
      </c>
      <c r="G4049" s="8">
        <v>10670.1</v>
      </c>
      <c r="H4049" s="8"/>
      <c r="I4049" s="8"/>
      <c r="J4049" s="8"/>
    </row>
    <row r="4050" spans="3:10" x14ac:dyDescent="0.25">
      <c r="C4050" s="5">
        <v>42697.625</v>
      </c>
      <c r="D4050" s="6">
        <v>10670.6</v>
      </c>
      <c r="E4050" s="6">
        <v>10679.2</v>
      </c>
      <c r="F4050" s="6">
        <v>10634</v>
      </c>
      <c r="G4050" s="6">
        <v>10652.9</v>
      </c>
      <c r="H4050" s="6"/>
      <c r="I4050" s="6"/>
      <c r="J4050" s="6"/>
    </row>
    <row r="4051" spans="3:10" x14ac:dyDescent="0.25">
      <c r="C4051" s="7">
        <v>42697.666666666664</v>
      </c>
      <c r="D4051" s="8">
        <v>10652.4</v>
      </c>
      <c r="E4051" s="8">
        <v>10658.4</v>
      </c>
      <c r="F4051" s="8">
        <v>10602</v>
      </c>
      <c r="G4051" s="8">
        <v>10618</v>
      </c>
      <c r="H4051" s="8"/>
      <c r="I4051" s="8"/>
      <c r="J4051" s="8"/>
    </row>
    <row r="4052" spans="3:10" x14ac:dyDescent="0.25">
      <c r="C4052" s="5">
        <v>42697.708333333336</v>
      </c>
      <c r="D4052" s="6">
        <v>10617.7</v>
      </c>
      <c r="E4052" s="6">
        <v>10688.6</v>
      </c>
      <c r="F4052" s="6">
        <v>10613.5</v>
      </c>
      <c r="G4052" s="6">
        <v>10687.6</v>
      </c>
      <c r="H4052" s="6"/>
      <c r="I4052" s="6"/>
      <c r="J4052" s="6"/>
    </row>
    <row r="4053" spans="3:10" x14ac:dyDescent="0.25">
      <c r="C4053" s="7">
        <v>42697.75</v>
      </c>
      <c r="D4053" s="8">
        <v>10687.8</v>
      </c>
      <c r="E4053" s="8">
        <v>10688.8</v>
      </c>
      <c r="F4053" s="8">
        <v>10655.5</v>
      </c>
      <c r="G4053" s="8">
        <v>10670.2</v>
      </c>
      <c r="H4053" s="8"/>
      <c r="I4053" s="8"/>
      <c r="J4053" s="8"/>
    </row>
    <row r="4054" spans="3:10" x14ac:dyDescent="0.25">
      <c r="C4054" s="5">
        <v>42697.791666666664</v>
      </c>
      <c r="D4054" s="6">
        <v>10670</v>
      </c>
      <c r="E4054" s="6">
        <v>10680.5</v>
      </c>
      <c r="F4054" s="6">
        <v>10666</v>
      </c>
      <c r="G4054" s="6">
        <v>10675.7</v>
      </c>
      <c r="H4054" s="6"/>
      <c r="I4054" s="6"/>
      <c r="J4054" s="6"/>
    </row>
    <row r="4055" spans="3:10" x14ac:dyDescent="0.25">
      <c r="C4055" s="7">
        <v>42697.833333333336</v>
      </c>
      <c r="D4055" s="8">
        <v>10676.2</v>
      </c>
      <c r="E4055" s="8">
        <v>10684.5</v>
      </c>
      <c r="F4055" s="8">
        <v>10672.9</v>
      </c>
      <c r="G4055" s="8">
        <v>10675.4</v>
      </c>
      <c r="H4055" s="8"/>
      <c r="I4055" s="8"/>
      <c r="J4055" s="8"/>
    </row>
    <row r="4056" spans="3:10" x14ac:dyDescent="0.25">
      <c r="C4056" s="5">
        <v>42697.875</v>
      </c>
      <c r="D4056" s="6">
        <v>10675.9</v>
      </c>
      <c r="E4056" s="6">
        <v>10683</v>
      </c>
      <c r="F4056" s="6">
        <v>10668.4</v>
      </c>
      <c r="G4056" s="6">
        <v>10672.2</v>
      </c>
      <c r="H4056" s="6"/>
      <c r="I4056" s="6"/>
      <c r="J4056" s="6"/>
    </row>
    <row r="4057" spans="3:10" x14ac:dyDescent="0.25">
      <c r="C4057" s="7">
        <v>42697.916666666664</v>
      </c>
      <c r="D4057" s="8">
        <v>10671.2</v>
      </c>
      <c r="E4057" s="8">
        <v>10687.4</v>
      </c>
      <c r="F4057" s="8">
        <v>10671.2</v>
      </c>
      <c r="G4057" s="8">
        <v>10679.9</v>
      </c>
      <c r="H4057" s="8"/>
      <c r="I4057" s="8"/>
      <c r="J4057" s="8"/>
    </row>
    <row r="4058" spans="3:10" x14ac:dyDescent="0.25">
      <c r="C4058" s="5">
        <v>42697.958333333336</v>
      </c>
      <c r="D4058" s="6">
        <v>10678.2</v>
      </c>
      <c r="E4058" s="6">
        <v>10678.7</v>
      </c>
      <c r="F4058" s="6">
        <v>10672.4</v>
      </c>
      <c r="G4058" s="6">
        <v>10674.8</v>
      </c>
      <c r="H4058" s="6"/>
      <c r="I4058" s="6"/>
      <c r="J4058" s="6"/>
    </row>
    <row r="4059" spans="3:10" x14ac:dyDescent="0.25">
      <c r="C4059" s="7">
        <v>42698</v>
      </c>
      <c r="D4059" s="8">
        <v>10676.1</v>
      </c>
      <c r="E4059" s="8">
        <v>10676.1</v>
      </c>
      <c r="F4059" s="8">
        <v>10676.1</v>
      </c>
      <c r="G4059" s="8">
        <v>10676.1</v>
      </c>
      <c r="H4059" s="8"/>
      <c r="I4059" s="8"/>
      <c r="J4059" s="8"/>
    </row>
    <row r="4060" spans="3:10" x14ac:dyDescent="0.25">
      <c r="C4060" s="5">
        <v>42698.041666666664</v>
      </c>
      <c r="D4060" s="6">
        <v>10677.3</v>
      </c>
      <c r="E4060" s="6">
        <v>10678.5</v>
      </c>
      <c r="F4060" s="6">
        <v>10660.8</v>
      </c>
      <c r="G4060" s="6">
        <v>10663.6</v>
      </c>
      <c r="H4060" s="6"/>
      <c r="I4060" s="6"/>
      <c r="J4060" s="6"/>
    </row>
    <row r="4061" spans="3:10" x14ac:dyDescent="0.25">
      <c r="C4061" s="7">
        <v>42698.083333333336</v>
      </c>
      <c r="D4061" s="8">
        <v>10662.3</v>
      </c>
      <c r="E4061" s="8">
        <v>10665.2</v>
      </c>
      <c r="F4061" s="8">
        <v>10654.9</v>
      </c>
      <c r="G4061" s="8">
        <v>10661.8</v>
      </c>
      <c r="H4061" s="8"/>
      <c r="I4061" s="8"/>
      <c r="J4061" s="8"/>
    </row>
    <row r="4062" spans="3:10" x14ac:dyDescent="0.25">
      <c r="C4062" s="5">
        <v>42698.125</v>
      </c>
      <c r="D4062" s="6">
        <v>10660.6</v>
      </c>
      <c r="E4062" s="6">
        <v>10666.8</v>
      </c>
      <c r="F4062" s="6">
        <v>10654.5</v>
      </c>
      <c r="G4062" s="6">
        <v>10664.3</v>
      </c>
      <c r="H4062" s="6"/>
      <c r="I4062" s="6"/>
      <c r="J4062" s="6"/>
    </row>
    <row r="4063" spans="3:10" x14ac:dyDescent="0.25">
      <c r="C4063" s="7">
        <v>42698.166666666664</v>
      </c>
      <c r="D4063" s="8">
        <v>10665.5</v>
      </c>
      <c r="E4063" s="8">
        <v>10671.4</v>
      </c>
      <c r="F4063" s="8">
        <v>10662.9</v>
      </c>
      <c r="G4063" s="8">
        <v>10669.5</v>
      </c>
      <c r="H4063" s="8"/>
      <c r="I4063" s="8"/>
      <c r="J4063" s="8"/>
    </row>
    <row r="4064" spans="3:10" x14ac:dyDescent="0.25">
      <c r="C4064" s="5">
        <v>42698.208333333336</v>
      </c>
      <c r="D4064" s="6">
        <v>10670.7</v>
      </c>
      <c r="E4064" s="6">
        <v>10671.9</v>
      </c>
      <c r="F4064" s="6">
        <v>10665.1</v>
      </c>
      <c r="G4064" s="6">
        <v>10665.1</v>
      </c>
      <c r="H4064" s="6"/>
      <c r="I4064" s="6"/>
      <c r="J4064" s="6"/>
    </row>
    <row r="4065" spans="3:10" x14ac:dyDescent="0.25">
      <c r="C4065" s="7">
        <v>42698.25</v>
      </c>
      <c r="D4065" s="8">
        <v>10663.9</v>
      </c>
      <c r="E4065" s="8">
        <v>10668.5</v>
      </c>
      <c r="F4065" s="8">
        <v>10663.9</v>
      </c>
      <c r="G4065" s="8">
        <v>10666.5</v>
      </c>
      <c r="H4065" s="8"/>
      <c r="I4065" s="8"/>
      <c r="J4065" s="8"/>
    </row>
    <row r="4066" spans="3:10" x14ac:dyDescent="0.25">
      <c r="C4066" s="5">
        <v>42698.291666666664</v>
      </c>
      <c r="D4066" s="6">
        <v>10667.7</v>
      </c>
      <c r="E4066" s="6">
        <v>10668</v>
      </c>
      <c r="F4066" s="6">
        <v>10664.3</v>
      </c>
      <c r="G4066" s="6">
        <v>10664.3</v>
      </c>
      <c r="H4066" s="6"/>
      <c r="I4066" s="6"/>
      <c r="J4066" s="6"/>
    </row>
    <row r="4067" spans="3:10" x14ac:dyDescent="0.25">
      <c r="C4067" s="7">
        <v>42698.333333333336</v>
      </c>
      <c r="D4067" s="8">
        <v>10663.3</v>
      </c>
      <c r="E4067" s="8">
        <v>10679.1</v>
      </c>
      <c r="F4067" s="8">
        <v>10660.1</v>
      </c>
      <c r="G4067" s="8">
        <v>10679.1</v>
      </c>
      <c r="H4067" s="8"/>
      <c r="I4067" s="8"/>
      <c r="J4067" s="8"/>
    </row>
    <row r="4068" spans="3:10" x14ac:dyDescent="0.25">
      <c r="C4068" s="5">
        <v>42698.375</v>
      </c>
      <c r="D4068" s="6">
        <v>10672.6</v>
      </c>
      <c r="E4068" s="6">
        <v>10689.5</v>
      </c>
      <c r="F4068" s="6">
        <v>10667.5</v>
      </c>
      <c r="G4068" s="6">
        <v>10679.8</v>
      </c>
      <c r="H4068" s="6"/>
      <c r="I4068" s="6"/>
      <c r="J4068" s="6"/>
    </row>
    <row r="4069" spans="3:10" x14ac:dyDescent="0.25">
      <c r="C4069" s="7">
        <v>42698.416666666664</v>
      </c>
      <c r="D4069" s="8">
        <v>10679.1</v>
      </c>
      <c r="E4069" s="8">
        <v>10719</v>
      </c>
      <c r="F4069" s="8">
        <v>10655.8</v>
      </c>
      <c r="G4069" s="8">
        <v>10684</v>
      </c>
      <c r="H4069" s="8"/>
      <c r="I4069" s="8"/>
      <c r="J4069" s="8"/>
    </row>
    <row r="4070" spans="3:10" x14ac:dyDescent="0.25">
      <c r="C4070" s="5">
        <v>42698.458333333336</v>
      </c>
      <c r="D4070" s="6">
        <v>10684.2</v>
      </c>
      <c r="E4070" s="6">
        <v>10695.6</v>
      </c>
      <c r="F4070" s="6">
        <v>10671.5</v>
      </c>
      <c r="G4070" s="6">
        <v>10691.6</v>
      </c>
      <c r="H4070" s="6"/>
      <c r="I4070" s="6"/>
      <c r="J4070" s="6"/>
    </row>
    <row r="4071" spans="3:10" x14ac:dyDescent="0.25">
      <c r="C4071" s="7">
        <v>42698.5</v>
      </c>
      <c r="D4071" s="8">
        <v>10691.3</v>
      </c>
      <c r="E4071" s="8">
        <v>10699.3</v>
      </c>
      <c r="F4071" s="8">
        <v>10665.2</v>
      </c>
      <c r="G4071" s="8">
        <v>10665.5</v>
      </c>
      <c r="H4071" s="8"/>
      <c r="I4071" s="8"/>
      <c r="J4071" s="8"/>
    </row>
    <row r="4072" spans="3:10" x14ac:dyDescent="0.25">
      <c r="C4072" s="5">
        <v>42698.541666666664</v>
      </c>
      <c r="D4072" s="6">
        <v>10664.8</v>
      </c>
      <c r="E4072" s="6">
        <v>10678.3</v>
      </c>
      <c r="F4072" s="6">
        <v>10651.1</v>
      </c>
      <c r="G4072" s="6">
        <v>10661.9</v>
      </c>
      <c r="H4072" s="6"/>
      <c r="I4072" s="6"/>
      <c r="J4072" s="6"/>
    </row>
    <row r="4073" spans="3:10" x14ac:dyDescent="0.25">
      <c r="C4073" s="7">
        <v>42698.583333333336</v>
      </c>
      <c r="D4073" s="8">
        <v>10661.4</v>
      </c>
      <c r="E4073" s="8">
        <v>10683.3</v>
      </c>
      <c r="F4073" s="8">
        <v>10661.4</v>
      </c>
      <c r="G4073" s="8">
        <v>10669.2</v>
      </c>
      <c r="H4073" s="8"/>
      <c r="I4073" s="8"/>
      <c r="J4073" s="8"/>
    </row>
    <row r="4074" spans="3:10" x14ac:dyDescent="0.25">
      <c r="C4074" s="5">
        <v>42698.625</v>
      </c>
      <c r="D4074" s="6">
        <v>10668.9</v>
      </c>
      <c r="E4074" s="6">
        <v>10680.1</v>
      </c>
      <c r="F4074" s="6">
        <v>10665.6</v>
      </c>
      <c r="G4074" s="6">
        <v>10671.7</v>
      </c>
      <c r="H4074" s="6"/>
      <c r="I4074" s="6"/>
      <c r="J4074" s="6"/>
    </row>
    <row r="4075" spans="3:10" x14ac:dyDescent="0.25">
      <c r="C4075" s="7">
        <v>42698.666666666664</v>
      </c>
      <c r="D4075" s="8">
        <v>10671.9</v>
      </c>
      <c r="E4075" s="8">
        <v>10693.1</v>
      </c>
      <c r="F4075" s="8">
        <v>10671.4</v>
      </c>
      <c r="G4075" s="8">
        <v>10688.7</v>
      </c>
      <c r="H4075" s="8"/>
      <c r="I4075" s="8"/>
      <c r="J4075" s="8"/>
    </row>
    <row r="4076" spans="3:10" x14ac:dyDescent="0.25">
      <c r="C4076" s="5">
        <v>42698.708333333336</v>
      </c>
      <c r="D4076" s="6">
        <v>10688.5</v>
      </c>
      <c r="E4076" s="6">
        <v>10693.4</v>
      </c>
      <c r="F4076" s="6">
        <v>10683.8</v>
      </c>
      <c r="G4076" s="6">
        <v>10690.7</v>
      </c>
      <c r="H4076" s="6"/>
      <c r="I4076" s="6"/>
      <c r="J4076" s="6"/>
    </row>
    <row r="4077" spans="3:10" x14ac:dyDescent="0.25">
      <c r="C4077" s="7">
        <v>42698.75</v>
      </c>
      <c r="D4077" s="8">
        <v>10691.2</v>
      </c>
      <c r="E4077" s="8">
        <v>10695.5</v>
      </c>
      <c r="F4077" s="8">
        <v>10674</v>
      </c>
      <c r="G4077" s="8">
        <v>10690.5</v>
      </c>
      <c r="H4077" s="8"/>
      <c r="I4077" s="8"/>
      <c r="J4077" s="8"/>
    </row>
    <row r="4078" spans="3:10" x14ac:dyDescent="0.25">
      <c r="C4078" s="5">
        <v>42698.791666666664</v>
      </c>
      <c r="D4078" s="6">
        <v>10690.2</v>
      </c>
      <c r="E4078" s="6">
        <v>10692.2</v>
      </c>
      <c r="F4078" s="6">
        <v>10687</v>
      </c>
      <c r="G4078" s="6">
        <v>10691</v>
      </c>
      <c r="H4078" s="6"/>
      <c r="I4078" s="6"/>
      <c r="J4078" s="6"/>
    </row>
    <row r="4079" spans="3:10" x14ac:dyDescent="0.25">
      <c r="C4079" s="7">
        <v>42698.833333333336</v>
      </c>
      <c r="D4079" s="8">
        <v>10691.5</v>
      </c>
      <c r="E4079" s="8">
        <v>10694.7</v>
      </c>
      <c r="F4079" s="8">
        <v>10690.7</v>
      </c>
      <c r="G4079" s="8">
        <v>10693.5</v>
      </c>
      <c r="H4079" s="8"/>
      <c r="I4079" s="8"/>
      <c r="J4079" s="8"/>
    </row>
    <row r="4080" spans="3:10" x14ac:dyDescent="0.25">
      <c r="C4080" s="5">
        <v>42698.875</v>
      </c>
      <c r="D4080" s="6">
        <v>10693.2</v>
      </c>
      <c r="E4080" s="6">
        <v>10694.5</v>
      </c>
      <c r="F4080" s="6">
        <v>10690.7</v>
      </c>
      <c r="G4080" s="6">
        <v>10694.5</v>
      </c>
      <c r="H4080" s="6"/>
      <c r="I4080" s="6"/>
      <c r="J4080" s="6"/>
    </row>
    <row r="4081" spans="3:10" x14ac:dyDescent="0.25">
      <c r="C4081" s="7">
        <v>42698.916666666664</v>
      </c>
      <c r="D4081" s="8">
        <v>10694.7</v>
      </c>
      <c r="E4081" s="8">
        <v>10697.5</v>
      </c>
      <c r="F4081" s="8">
        <v>10687</v>
      </c>
      <c r="G4081" s="8">
        <v>10691.2</v>
      </c>
      <c r="H4081" s="8"/>
      <c r="I4081" s="8"/>
      <c r="J4081" s="8"/>
    </row>
    <row r="4082" spans="3:10" x14ac:dyDescent="0.25">
      <c r="C4082" s="5">
        <v>42699</v>
      </c>
      <c r="D4082" s="6">
        <v>10691.2</v>
      </c>
      <c r="E4082" s="6">
        <v>10691.2</v>
      </c>
      <c r="F4082" s="6">
        <v>10691.2</v>
      </c>
      <c r="G4082" s="6">
        <v>10691.2</v>
      </c>
      <c r="H4082" s="6"/>
      <c r="I4082" s="6"/>
      <c r="J4082" s="6"/>
    </row>
    <row r="4083" spans="3:10" x14ac:dyDescent="0.25">
      <c r="C4083" s="7">
        <v>42699.041666666664</v>
      </c>
      <c r="D4083" s="8">
        <v>10689.8</v>
      </c>
      <c r="E4083" s="8">
        <v>10691.2</v>
      </c>
      <c r="F4083" s="8">
        <v>10683.4</v>
      </c>
      <c r="G4083" s="8">
        <v>10684.6</v>
      </c>
      <c r="H4083" s="8"/>
      <c r="I4083" s="8"/>
      <c r="J4083" s="8"/>
    </row>
    <row r="4084" spans="3:10" x14ac:dyDescent="0.25">
      <c r="C4084" s="5">
        <v>42699.083333333336</v>
      </c>
      <c r="D4084" s="6">
        <v>10685.8</v>
      </c>
      <c r="E4084" s="6">
        <v>10686.8</v>
      </c>
      <c r="F4084" s="6">
        <v>10682.1</v>
      </c>
      <c r="G4084" s="6">
        <v>10686.8</v>
      </c>
      <c r="H4084" s="6"/>
      <c r="I4084" s="6"/>
      <c r="J4084" s="6"/>
    </row>
    <row r="4085" spans="3:10" x14ac:dyDescent="0.25">
      <c r="C4085" s="7">
        <v>42699.125</v>
      </c>
      <c r="D4085" s="8">
        <v>10685.6</v>
      </c>
      <c r="E4085" s="8">
        <v>10693.9</v>
      </c>
      <c r="F4085" s="8">
        <v>10684.3</v>
      </c>
      <c r="G4085" s="8">
        <v>10691.5</v>
      </c>
      <c r="H4085" s="8"/>
      <c r="I4085" s="8"/>
      <c r="J4085" s="8"/>
    </row>
    <row r="4086" spans="3:10" x14ac:dyDescent="0.25">
      <c r="C4086" s="5">
        <v>42699.166666666664</v>
      </c>
      <c r="D4086" s="6">
        <v>10692.1</v>
      </c>
      <c r="E4086" s="6">
        <v>10692.7</v>
      </c>
      <c r="F4086" s="6">
        <v>10683.6</v>
      </c>
      <c r="G4086" s="6">
        <v>10684.2</v>
      </c>
      <c r="H4086" s="6"/>
      <c r="I4086" s="6"/>
      <c r="J4086" s="6"/>
    </row>
    <row r="4087" spans="3:10" x14ac:dyDescent="0.25">
      <c r="C4087" s="7">
        <v>42699.208333333336</v>
      </c>
      <c r="D4087" s="8">
        <v>10683.6</v>
      </c>
      <c r="E4087" s="8">
        <v>10685.4</v>
      </c>
      <c r="F4087" s="8">
        <v>10677</v>
      </c>
      <c r="G4087" s="8">
        <v>10677</v>
      </c>
      <c r="H4087" s="8"/>
      <c r="I4087" s="8"/>
      <c r="J4087" s="8"/>
    </row>
    <row r="4088" spans="3:10" x14ac:dyDescent="0.25">
      <c r="C4088" s="5">
        <v>42699.25</v>
      </c>
      <c r="D4088" s="6">
        <v>10677.6</v>
      </c>
      <c r="E4088" s="6">
        <v>10684.6</v>
      </c>
      <c r="F4088" s="6">
        <v>10677</v>
      </c>
      <c r="G4088" s="6">
        <v>10680.3</v>
      </c>
      <c r="H4088" s="6"/>
      <c r="I4088" s="6"/>
      <c r="J4088" s="6"/>
    </row>
    <row r="4089" spans="3:10" x14ac:dyDescent="0.25">
      <c r="C4089" s="7">
        <v>42699.291666666664</v>
      </c>
      <c r="D4089" s="8">
        <v>10680.9</v>
      </c>
      <c r="E4089" s="8">
        <v>10685.1</v>
      </c>
      <c r="F4089" s="8">
        <v>10676.8</v>
      </c>
      <c r="G4089" s="8">
        <v>10680.2</v>
      </c>
      <c r="H4089" s="8"/>
      <c r="I4089" s="8"/>
      <c r="J4089" s="8"/>
    </row>
    <row r="4090" spans="3:10" x14ac:dyDescent="0.25">
      <c r="C4090" s="5">
        <v>42699.333333333336</v>
      </c>
      <c r="D4090" s="6">
        <v>10680.8</v>
      </c>
      <c r="E4090" s="6">
        <v>10702.1</v>
      </c>
      <c r="F4090" s="6">
        <v>10677.8</v>
      </c>
      <c r="G4090" s="6">
        <v>10702.1</v>
      </c>
      <c r="H4090" s="6"/>
      <c r="I4090" s="6"/>
      <c r="J4090" s="6"/>
    </row>
    <row r="4091" spans="3:10" x14ac:dyDescent="0.25">
      <c r="C4091" s="7">
        <v>42699.375</v>
      </c>
      <c r="D4091" s="8">
        <v>10704.6</v>
      </c>
      <c r="E4091" s="8">
        <v>10704.6</v>
      </c>
      <c r="F4091" s="8">
        <v>10689.7</v>
      </c>
      <c r="G4091" s="8">
        <v>10701.2</v>
      </c>
      <c r="H4091" s="8"/>
      <c r="I4091" s="8"/>
      <c r="J4091" s="8"/>
    </row>
    <row r="4092" spans="3:10" x14ac:dyDescent="0.25">
      <c r="C4092" s="5">
        <v>42699.416666666664</v>
      </c>
      <c r="D4092" s="6">
        <v>10701</v>
      </c>
      <c r="E4092" s="6">
        <v>10704.8</v>
      </c>
      <c r="F4092" s="6">
        <v>10648.1</v>
      </c>
      <c r="G4092" s="6">
        <v>10655.2</v>
      </c>
      <c r="H4092" s="6"/>
      <c r="I4092" s="6"/>
      <c r="J4092" s="6"/>
    </row>
    <row r="4093" spans="3:10" x14ac:dyDescent="0.25">
      <c r="C4093" s="7">
        <v>42699.458333333336</v>
      </c>
      <c r="D4093" s="8">
        <v>10653.4</v>
      </c>
      <c r="E4093" s="8">
        <v>10704.5</v>
      </c>
      <c r="F4093" s="8">
        <v>10649.9</v>
      </c>
      <c r="G4093" s="8">
        <v>10687.5</v>
      </c>
      <c r="H4093" s="8"/>
      <c r="I4093" s="8"/>
      <c r="J4093" s="8"/>
    </row>
    <row r="4094" spans="3:10" x14ac:dyDescent="0.25">
      <c r="C4094" s="5">
        <v>42699.5</v>
      </c>
      <c r="D4094" s="6">
        <v>10687.7</v>
      </c>
      <c r="E4094" s="6">
        <v>10699.1</v>
      </c>
      <c r="F4094" s="6">
        <v>10672.3</v>
      </c>
      <c r="G4094" s="6">
        <v>10677</v>
      </c>
      <c r="H4094" s="6"/>
      <c r="I4094" s="6"/>
      <c r="J4094" s="6"/>
    </row>
    <row r="4095" spans="3:10" x14ac:dyDescent="0.25">
      <c r="C4095" s="7">
        <v>42699.541666666664</v>
      </c>
      <c r="D4095" s="8">
        <v>10677.7</v>
      </c>
      <c r="E4095" s="8">
        <v>10684.7</v>
      </c>
      <c r="F4095" s="8">
        <v>10669.2</v>
      </c>
      <c r="G4095" s="8">
        <v>10674.9</v>
      </c>
      <c r="H4095" s="8"/>
      <c r="I4095" s="8"/>
      <c r="J4095" s="8"/>
    </row>
    <row r="4096" spans="3:10" x14ac:dyDescent="0.25">
      <c r="C4096" s="5">
        <v>42699.583333333336</v>
      </c>
      <c r="D4096" s="6">
        <v>10675.2</v>
      </c>
      <c r="E4096" s="6">
        <v>10680.6</v>
      </c>
      <c r="F4096" s="6">
        <v>10667.2</v>
      </c>
      <c r="G4096" s="6">
        <v>10679.6</v>
      </c>
      <c r="H4096" s="6"/>
      <c r="I4096" s="6"/>
      <c r="J4096" s="6"/>
    </row>
    <row r="4097" spans="3:10" x14ac:dyDescent="0.25">
      <c r="C4097" s="7">
        <v>42699.625</v>
      </c>
      <c r="D4097" s="8">
        <v>10679.4</v>
      </c>
      <c r="E4097" s="8">
        <v>10685.9</v>
      </c>
      <c r="F4097" s="8">
        <v>10673.1</v>
      </c>
      <c r="G4097" s="8">
        <v>10683.3</v>
      </c>
      <c r="H4097" s="8"/>
      <c r="I4097" s="8"/>
      <c r="J4097" s="8"/>
    </row>
    <row r="4098" spans="3:10" x14ac:dyDescent="0.25">
      <c r="C4098" s="5">
        <v>42699.666666666664</v>
      </c>
      <c r="D4098" s="6">
        <v>10683.6</v>
      </c>
      <c r="E4098" s="6">
        <v>10688.9</v>
      </c>
      <c r="F4098" s="6">
        <v>10666.3</v>
      </c>
      <c r="G4098" s="6">
        <v>10686.4</v>
      </c>
      <c r="H4098" s="6"/>
      <c r="I4098" s="6"/>
      <c r="J4098" s="6"/>
    </row>
    <row r="4099" spans="3:10" x14ac:dyDescent="0.25">
      <c r="C4099" s="7">
        <v>42699.708333333336</v>
      </c>
      <c r="D4099" s="8">
        <v>10686.2</v>
      </c>
      <c r="E4099" s="8">
        <v>10690</v>
      </c>
      <c r="F4099" s="8">
        <v>10668.6</v>
      </c>
      <c r="G4099" s="8">
        <v>10686.6</v>
      </c>
      <c r="H4099" s="8"/>
      <c r="I4099" s="8"/>
      <c r="J4099" s="8"/>
    </row>
    <row r="4100" spans="3:10" x14ac:dyDescent="0.25">
      <c r="C4100" s="5">
        <v>42699.75</v>
      </c>
      <c r="D4100" s="6">
        <v>10686.4</v>
      </c>
      <c r="E4100" s="6">
        <v>10699.7</v>
      </c>
      <c r="F4100" s="6">
        <v>10683.7</v>
      </c>
      <c r="G4100" s="6">
        <v>10694.2</v>
      </c>
      <c r="H4100" s="6"/>
      <c r="I4100" s="6"/>
      <c r="J4100" s="6"/>
    </row>
    <row r="4101" spans="3:10" x14ac:dyDescent="0.25">
      <c r="C4101" s="7">
        <v>42699.791666666664</v>
      </c>
      <c r="D4101" s="8">
        <v>10693.9</v>
      </c>
      <c r="E4101" s="8">
        <v>10701.2</v>
      </c>
      <c r="F4101" s="8">
        <v>10693.7</v>
      </c>
      <c r="G4101" s="8">
        <v>10700.2</v>
      </c>
      <c r="H4101" s="8"/>
      <c r="I4101" s="8"/>
      <c r="J4101" s="8"/>
    </row>
    <row r="4102" spans="3:10" x14ac:dyDescent="0.25">
      <c r="C4102" s="5">
        <v>42699.833333333336</v>
      </c>
      <c r="D4102" s="6">
        <v>10699.9</v>
      </c>
      <c r="E4102" s="6">
        <v>10705.4</v>
      </c>
      <c r="F4102" s="6">
        <v>10698.7</v>
      </c>
      <c r="G4102" s="6">
        <v>10699.2</v>
      </c>
      <c r="H4102" s="6"/>
      <c r="I4102" s="6"/>
      <c r="J4102" s="6"/>
    </row>
    <row r="4103" spans="3:10" x14ac:dyDescent="0.25">
      <c r="C4103" s="7">
        <v>42699.875</v>
      </c>
      <c r="D4103" s="8">
        <v>10698.7</v>
      </c>
      <c r="E4103" s="8">
        <v>10710.2</v>
      </c>
      <c r="F4103" s="8">
        <v>10698.2</v>
      </c>
      <c r="G4103" s="8">
        <v>10710.2</v>
      </c>
      <c r="H4103" s="8"/>
      <c r="I4103" s="8"/>
      <c r="J4103" s="8"/>
    </row>
    <row r="4104" spans="3:10" x14ac:dyDescent="0.25">
      <c r="C4104" s="5">
        <v>42699.916666666664</v>
      </c>
      <c r="D4104" s="6">
        <v>10710.4</v>
      </c>
      <c r="E4104" s="6">
        <v>10716.9</v>
      </c>
      <c r="F4104" s="6">
        <v>10701.7</v>
      </c>
      <c r="G4104" s="6">
        <v>10703.9</v>
      </c>
      <c r="H4104" s="6"/>
      <c r="I4104" s="6"/>
      <c r="J4104" s="6"/>
    </row>
    <row r="4105" spans="3:10" x14ac:dyDescent="0.25">
      <c r="C4105" s="7">
        <v>42702</v>
      </c>
      <c r="D4105" s="8">
        <v>10703.9</v>
      </c>
      <c r="E4105" s="8">
        <v>10703.9</v>
      </c>
      <c r="F4105" s="8">
        <v>10703.9</v>
      </c>
      <c r="G4105" s="8">
        <v>10703.9</v>
      </c>
      <c r="H4105" s="8"/>
      <c r="I4105" s="8"/>
      <c r="J4105" s="8"/>
    </row>
    <row r="4106" spans="3:10" x14ac:dyDescent="0.25">
      <c r="C4106" s="5">
        <v>42702.083333333336</v>
      </c>
      <c r="D4106" s="6">
        <v>10703.9</v>
      </c>
      <c r="E4106" s="6">
        <v>10703.9</v>
      </c>
      <c r="F4106" s="6">
        <v>10703.9</v>
      </c>
      <c r="G4106" s="6">
        <v>10703.9</v>
      </c>
      <c r="H4106" s="6"/>
      <c r="I4106" s="6"/>
      <c r="J4106" s="6"/>
    </row>
    <row r="4107" spans="3:10" x14ac:dyDescent="0.25">
      <c r="C4107" s="7">
        <v>42702.375</v>
      </c>
      <c r="D4107" s="8">
        <v>10703.9</v>
      </c>
      <c r="E4107" s="8">
        <v>10703.9</v>
      </c>
      <c r="F4107" s="8">
        <v>10658.4</v>
      </c>
      <c r="G4107" s="8">
        <v>10659.9</v>
      </c>
      <c r="H4107" s="8"/>
      <c r="I4107" s="8"/>
      <c r="J4107" s="8"/>
    </row>
    <row r="4108" spans="3:10" x14ac:dyDescent="0.25">
      <c r="C4108" s="5">
        <v>42702.416666666664</v>
      </c>
      <c r="D4108" s="6">
        <v>10659.9</v>
      </c>
      <c r="E4108" s="6">
        <v>10660.9</v>
      </c>
      <c r="F4108" s="6">
        <v>10578.7</v>
      </c>
      <c r="G4108" s="6">
        <v>10588.3</v>
      </c>
      <c r="H4108" s="6"/>
      <c r="I4108" s="6"/>
      <c r="J4108" s="6"/>
    </row>
    <row r="4109" spans="3:10" x14ac:dyDescent="0.25">
      <c r="C4109" s="7">
        <v>42702.458333333336</v>
      </c>
      <c r="D4109" s="8">
        <v>10588.3</v>
      </c>
      <c r="E4109" s="8">
        <v>10626.5</v>
      </c>
      <c r="F4109" s="8">
        <v>10583.1</v>
      </c>
      <c r="G4109" s="8">
        <v>10626.2</v>
      </c>
      <c r="H4109" s="8"/>
      <c r="I4109" s="8"/>
      <c r="J4109" s="8"/>
    </row>
    <row r="4110" spans="3:10" x14ac:dyDescent="0.25">
      <c r="C4110" s="5">
        <v>42702.5</v>
      </c>
      <c r="D4110" s="6">
        <v>10626.4</v>
      </c>
      <c r="E4110" s="6">
        <v>10659.5</v>
      </c>
      <c r="F4110" s="6">
        <v>10609.1</v>
      </c>
      <c r="G4110" s="6">
        <v>10615</v>
      </c>
      <c r="H4110" s="6"/>
      <c r="I4110" s="6"/>
      <c r="J4110" s="6"/>
    </row>
    <row r="4111" spans="3:10" x14ac:dyDescent="0.25">
      <c r="C4111" s="7">
        <v>42702.541666666664</v>
      </c>
      <c r="D4111" s="8">
        <v>10614.7</v>
      </c>
      <c r="E4111" s="8">
        <v>10620.5</v>
      </c>
      <c r="F4111" s="8">
        <v>10594.7</v>
      </c>
      <c r="G4111" s="8">
        <v>10606.6</v>
      </c>
      <c r="H4111" s="8"/>
      <c r="I4111" s="8"/>
      <c r="J4111" s="8"/>
    </row>
    <row r="4112" spans="3:10" x14ac:dyDescent="0.25">
      <c r="C4112" s="5">
        <v>42702.583333333336</v>
      </c>
      <c r="D4112" s="6">
        <v>10606.1</v>
      </c>
      <c r="E4112" s="6">
        <v>10636.4</v>
      </c>
      <c r="F4112" s="6">
        <v>10587.3</v>
      </c>
      <c r="G4112" s="6">
        <v>10628.4</v>
      </c>
      <c r="H4112" s="6"/>
      <c r="I4112" s="6"/>
      <c r="J4112" s="6"/>
    </row>
    <row r="4113" spans="3:10" x14ac:dyDescent="0.25">
      <c r="C4113" s="7">
        <v>42702.625</v>
      </c>
      <c r="D4113" s="8">
        <v>10629.2</v>
      </c>
      <c r="E4113" s="8">
        <v>10630.5</v>
      </c>
      <c r="F4113" s="8">
        <v>10607.7</v>
      </c>
      <c r="G4113" s="8">
        <v>10616.5</v>
      </c>
      <c r="H4113" s="8"/>
      <c r="I4113" s="8"/>
      <c r="J4113" s="8"/>
    </row>
    <row r="4114" spans="3:10" x14ac:dyDescent="0.25">
      <c r="C4114" s="5">
        <v>42702.666666666664</v>
      </c>
      <c r="D4114" s="6">
        <v>10616.8</v>
      </c>
      <c r="E4114" s="6">
        <v>10628.9</v>
      </c>
      <c r="F4114" s="6">
        <v>10601.2</v>
      </c>
      <c r="G4114" s="6">
        <v>10605.6</v>
      </c>
      <c r="H4114" s="6"/>
      <c r="I4114" s="6"/>
      <c r="J4114" s="6"/>
    </row>
    <row r="4115" spans="3:10" x14ac:dyDescent="0.25">
      <c r="C4115" s="7">
        <v>42702.708333333336</v>
      </c>
      <c r="D4115" s="8">
        <v>10605.1</v>
      </c>
      <c r="E4115" s="8">
        <v>10624.6</v>
      </c>
      <c r="F4115" s="8">
        <v>10566.9</v>
      </c>
      <c r="G4115" s="8">
        <v>10569.9</v>
      </c>
      <c r="H4115" s="8"/>
      <c r="I4115" s="8"/>
      <c r="J4115" s="8"/>
    </row>
    <row r="4116" spans="3:10" x14ac:dyDescent="0.25">
      <c r="C4116" s="5">
        <v>42702.75</v>
      </c>
      <c r="D4116" s="6">
        <v>10569.1</v>
      </c>
      <c r="E4116" s="6">
        <v>10586</v>
      </c>
      <c r="F4116" s="6">
        <v>10553.8</v>
      </c>
      <c r="G4116" s="6">
        <v>10579.5</v>
      </c>
      <c r="H4116" s="6"/>
      <c r="I4116" s="6"/>
      <c r="J4116" s="6"/>
    </row>
    <row r="4117" spans="3:10" x14ac:dyDescent="0.25">
      <c r="C4117" s="7">
        <v>42702.791666666664</v>
      </c>
      <c r="D4117" s="8">
        <v>10579.7</v>
      </c>
      <c r="E4117" s="8">
        <v>10594.7</v>
      </c>
      <c r="F4117" s="8">
        <v>10578.7</v>
      </c>
      <c r="G4117" s="8">
        <v>10586.5</v>
      </c>
      <c r="H4117" s="8"/>
      <c r="I4117" s="8"/>
      <c r="J4117" s="8"/>
    </row>
    <row r="4118" spans="3:10" x14ac:dyDescent="0.25">
      <c r="C4118" s="5">
        <v>42702.833333333336</v>
      </c>
      <c r="D4118" s="6">
        <v>10586.2</v>
      </c>
      <c r="E4118" s="6">
        <v>10592.7</v>
      </c>
      <c r="F4118" s="6">
        <v>10579.2</v>
      </c>
      <c r="G4118" s="6">
        <v>10592.7</v>
      </c>
      <c r="H4118" s="6"/>
      <c r="I4118" s="6"/>
      <c r="J4118" s="6"/>
    </row>
    <row r="4119" spans="3:10" x14ac:dyDescent="0.25">
      <c r="C4119" s="7">
        <v>42702.875</v>
      </c>
      <c r="D4119" s="8">
        <v>10592.7</v>
      </c>
      <c r="E4119" s="8">
        <v>10599</v>
      </c>
      <c r="F4119" s="8">
        <v>10583.7</v>
      </c>
      <c r="G4119" s="8">
        <v>10584.4</v>
      </c>
      <c r="H4119" s="8"/>
      <c r="I4119" s="8"/>
      <c r="J4119" s="8"/>
    </row>
    <row r="4120" spans="3:10" x14ac:dyDescent="0.25">
      <c r="C4120" s="5">
        <v>42702.916666666664</v>
      </c>
      <c r="D4120" s="6">
        <v>10584.7</v>
      </c>
      <c r="E4120" s="6">
        <v>10586.7</v>
      </c>
      <c r="F4120" s="6">
        <v>10555.7</v>
      </c>
      <c r="G4120" s="6">
        <v>10555.7</v>
      </c>
      <c r="H4120" s="6"/>
      <c r="I4120" s="6"/>
      <c r="J4120" s="6"/>
    </row>
    <row r="4121" spans="3:10" x14ac:dyDescent="0.25">
      <c r="C4121" s="7">
        <v>42702.958333333336</v>
      </c>
      <c r="D4121" s="8">
        <v>10556.9</v>
      </c>
      <c r="E4121" s="8">
        <v>10561.7</v>
      </c>
      <c r="F4121" s="8">
        <v>10551.8</v>
      </c>
      <c r="G4121" s="8">
        <v>10552</v>
      </c>
      <c r="H4121" s="8"/>
      <c r="I4121" s="8"/>
      <c r="J4121" s="8"/>
    </row>
    <row r="4122" spans="3:10" x14ac:dyDescent="0.25">
      <c r="C4122" s="5">
        <v>42703</v>
      </c>
      <c r="D4122" s="6">
        <v>10550</v>
      </c>
      <c r="E4122" s="6">
        <v>10552</v>
      </c>
      <c r="F4122" s="6">
        <v>10550</v>
      </c>
      <c r="G4122" s="6">
        <v>10550</v>
      </c>
      <c r="H4122" s="6"/>
      <c r="I4122" s="6"/>
      <c r="J4122" s="6"/>
    </row>
    <row r="4123" spans="3:10" x14ac:dyDescent="0.25">
      <c r="C4123" s="7">
        <v>42703.041666666664</v>
      </c>
      <c r="D4123" s="8">
        <v>10554.4</v>
      </c>
      <c r="E4123" s="8">
        <v>10555.6</v>
      </c>
      <c r="F4123" s="8">
        <v>10545.7</v>
      </c>
      <c r="G4123" s="8">
        <v>10548.6</v>
      </c>
      <c r="H4123" s="8"/>
      <c r="I4123" s="8"/>
      <c r="J4123" s="8"/>
    </row>
    <row r="4124" spans="3:10" x14ac:dyDescent="0.25">
      <c r="C4124" s="5">
        <v>42703.083333333336</v>
      </c>
      <c r="D4124" s="6">
        <v>10549.8</v>
      </c>
      <c r="E4124" s="6">
        <v>10553.3</v>
      </c>
      <c r="F4124" s="6">
        <v>10548.6</v>
      </c>
      <c r="G4124" s="6">
        <v>10553.3</v>
      </c>
      <c r="H4124" s="6"/>
      <c r="I4124" s="6"/>
      <c r="J4124" s="6"/>
    </row>
    <row r="4125" spans="3:10" x14ac:dyDescent="0.25">
      <c r="C4125" s="7">
        <v>42703.125</v>
      </c>
      <c r="D4125" s="8">
        <v>10553.3</v>
      </c>
      <c r="E4125" s="8">
        <v>10557.8</v>
      </c>
      <c r="F4125" s="8">
        <v>10551.2</v>
      </c>
      <c r="G4125" s="8">
        <v>10557.8</v>
      </c>
      <c r="H4125" s="8"/>
      <c r="I4125" s="8"/>
      <c r="J4125" s="8"/>
    </row>
    <row r="4126" spans="3:10" x14ac:dyDescent="0.25">
      <c r="C4126" s="5">
        <v>42703.166666666664</v>
      </c>
      <c r="D4126" s="6">
        <v>10558.4</v>
      </c>
      <c r="E4126" s="6">
        <v>10565</v>
      </c>
      <c r="F4126" s="6">
        <v>10557.8</v>
      </c>
      <c r="G4126" s="6">
        <v>10561.9</v>
      </c>
      <c r="H4126" s="6"/>
      <c r="I4126" s="6"/>
      <c r="J4126" s="6"/>
    </row>
    <row r="4127" spans="3:10" x14ac:dyDescent="0.25">
      <c r="C4127" s="7">
        <v>42703.208333333336</v>
      </c>
      <c r="D4127" s="8">
        <v>10563.1</v>
      </c>
      <c r="E4127" s="8">
        <v>10565.5</v>
      </c>
      <c r="F4127" s="8">
        <v>10558.8</v>
      </c>
      <c r="G4127" s="8">
        <v>10560</v>
      </c>
      <c r="H4127" s="8"/>
      <c r="I4127" s="8"/>
      <c r="J4127" s="8"/>
    </row>
    <row r="4128" spans="3:10" x14ac:dyDescent="0.25">
      <c r="C4128" s="5">
        <v>42703.25</v>
      </c>
      <c r="D4128" s="6">
        <v>10559.4</v>
      </c>
      <c r="E4128" s="6">
        <v>10561.2</v>
      </c>
      <c r="F4128" s="6">
        <v>10556.4</v>
      </c>
      <c r="G4128" s="6">
        <v>10556.4</v>
      </c>
      <c r="H4128" s="6"/>
      <c r="I4128" s="6"/>
      <c r="J4128" s="6"/>
    </row>
    <row r="4129" spans="3:10" x14ac:dyDescent="0.25">
      <c r="C4129" s="7">
        <v>42703.291666666664</v>
      </c>
      <c r="D4129" s="8">
        <v>10555.2</v>
      </c>
      <c r="E4129" s="8">
        <v>10557.7</v>
      </c>
      <c r="F4129" s="8">
        <v>10554.1</v>
      </c>
      <c r="G4129" s="8">
        <v>10555.3</v>
      </c>
      <c r="H4129" s="8"/>
      <c r="I4129" s="8"/>
      <c r="J4129" s="8"/>
    </row>
    <row r="4130" spans="3:10" x14ac:dyDescent="0.25">
      <c r="C4130" s="5">
        <v>42703.333333333336</v>
      </c>
      <c r="D4130" s="6">
        <v>10554.1</v>
      </c>
      <c r="E4130" s="6">
        <v>10572.7</v>
      </c>
      <c r="F4130" s="6">
        <v>10554.1</v>
      </c>
      <c r="G4130" s="6">
        <v>10558.2</v>
      </c>
      <c r="H4130" s="6"/>
      <c r="I4130" s="6"/>
      <c r="J4130" s="6"/>
    </row>
    <row r="4131" spans="3:10" x14ac:dyDescent="0.25">
      <c r="C4131" s="7">
        <v>42703.375</v>
      </c>
      <c r="D4131" s="8">
        <v>10568.3</v>
      </c>
      <c r="E4131" s="8">
        <v>10588.3</v>
      </c>
      <c r="F4131" s="8">
        <v>10561.3</v>
      </c>
      <c r="G4131" s="8">
        <v>10567.3</v>
      </c>
      <c r="H4131" s="8"/>
      <c r="I4131" s="8"/>
      <c r="J4131" s="8"/>
    </row>
    <row r="4132" spans="3:10" x14ac:dyDescent="0.25">
      <c r="C4132" s="5">
        <v>42703.416666666664</v>
      </c>
      <c r="D4132" s="6">
        <v>10567.3</v>
      </c>
      <c r="E4132" s="6">
        <v>10590.3</v>
      </c>
      <c r="F4132" s="6">
        <v>10538.8</v>
      </c>
      <c r="G4132" s="6">
        <v>10586</v>
      </c>
      <c r="H4132" s="6"/>
      <c r="I4132" s="6"/>
      <c r="J4132" s="6"/>
    </row>
    <row r="4133" spans="3:10" x14ac:dyDescent="0.25">
      <c r="C4133" s="7">
        <v>42703.458333333336</v>
      </c>
      <c r="D4133" s="8">
        <v>10586.8</v>
      </c>
      <c r="E4133" s="8">
        <v>10625.1</v>
      </c>
      <c r="F4133" s="8">
        <v>10575.4</v>
      </c>
      <c r="G4133" s="8">
        <v>10604.4</v>
      </c>
      <c r="H4133" s="8"/>
      <c r="I4133" s="8"/>
      <c r="J4133" s="8"/>
    </row>
    <row r="4134" spans="3:10" x14ac:dyDescent="0.25">
      <c r="C4134" s="5">
        <v>42703.5</v>
      </c>
      <c r="D4134" s="6">
        <v>10604.2</v>
      </c>
      <c r="E4134" s="6">
        <v>10614.5</v>
      </c>
      <c r="F4134" s="6">
        <v>10573.2</v>
      </c>
      <c r="G4134" s="6">
        <v>10580.6</v>
      </c>
      <c r="H4134" s="6"/>
      <c r="I4134" s="6"/>
      <c r="J4134" s="6"/>
    </row>
    <row r="4135" spans="3:10" x14ac:dyDescent="0.25">
      <c r="C4135" s="7">
        <v>42703.541666666664</v>
      </c>
      <c r="D4135" s="8">
        <v>10580.3</v>
      </c>
      <c r="E4135" s="8">
        <v>10602.1</v>
      </c>
      <c r="F4135" s="8">
        <v>10579.3</v>
      </c>
      <c r="G4135" s="8">
        <v>10579.3</v>
      </c>
      <c r="H4135" s="8"/>
      <c r="I4135" s="8"/>
      <c r="J4135" s="8"/>
    </row>
    <row r="4136" spans="3:10" x14ac:dyDescent="0.25">
      <c r="C4136" s="5">
        <v>42703.583333333336</v>
      </c>
      <c r="D4136" s="6">
        <v>10579.8</v>
      </c>
      <c r="E4136" s="6">
        <v>10611.7</v>
      </c>
      <c r="F4136" s="6">
        <v>10578.3</v>
      </c>
      <c r="G4136" s="6">
        <v>10590.2</v>
      </c>
      <c r="H4136" s="6"/>
      <c r="I4136" s="6"/>
      <c r="J4136" s="6"/>
    </row>
    <row r="4137" spans="3:10" x14ac:dyDescent="0.25">
      <c r="C4137" s="7">
        <v>42703.625</v>
      </c>
      <c r="D4137" s="8">
        <v>10590.5</v>
      </c>
      <c r="E4137" s="8">
        <v>10615.3</v>
      </c>
      <c r="F4137" s="8">
        <v>10575.9</v>
      </c>
      <c r="G4137" s="8">
        <v>10577.9</v>
      </c>
      <c r="H4137" s="8"/>
      <c r="I4137" s="8"/>
      <c r="J4137" s="8"/>
    </row>
    <row r="4138" spans="3:10" x14ac:dyDescent="0.25">
      <c r="C4138" s="5">
        <v>42703.666666666664</v>
      </c>
      <c r="D4138" s="6">
        <v>10578.1</v>
      </c>
      <c r="E4138" s="6">
        <v>10583.7</v>
      </c>
      <c r="F4138" s="6">
        <v>10550.5</v>
      </c>
      <c r="G4138" s="6">
        <v>10570.8</v>
      </c>
      <c r="H4138" s="6"/>
      <c r="I4138" s="6"/>
      <c r="J4138" s="6"/>
    </row>
    <row r="4139" spans="3:10" x14ac:dyDescent="0.25">
      <c r="C4139" s="7">
        <v>42703.708333333336</v>
      </c>
      <c r="D4139" s="8">
        <v>10571.3</v>
      </c>
      <c r="E4139" s="8">
        <v>10613.5</v>
      </c>
      <c r="F4139" s="8">
        <v>10568.9</v>
      </c>
      <c r="G4139" s="8">
        <v>10613.5</v>
      </c>
      <c r="H4139" s="8"/>
      <c r="I4139" s="8"/>
      <c r="J4139" s="8"/>
    </row>
    <row r="4140" spans="3:10" x14ac:dyDescent="0.25">
      <c r="C4140" s="5">
        <v>42703.75</v>
      </c>
      <c r="D4140" s="6">
        <v>10613.3</v>
      </c>
      <c r="E4140" s="6">
        <v>10646.9</v>
      </c>
      <c r="F4140" s="6">
        <v>10587.7</v>
      </c>
      <c r="G4140" s="6">
        <v>10632.4</v>
      </c>
      <c r="H4140" s="6"/>
      <c r="I4140" s="6"/>
      <c r="J4140" s="6"/>
    </row>
    <row r="4141" spans="3:10" x14ac:dyDescent="0.25">
      <c r="C4141" s="7">
        <v>42703.791666666664</v>
      </c>
      <c r="D4141" s="8">
        <v>10631.9</v>
      </c>
      <c r="E4141" s="8">
        <v>10633.3</v>
      </c>
      <c r="F4141" s="8">
        <v>10617.3</v>
      </c>
      <c r="G4141" s="8">
        <v>10633.3</v>
      </c>
      <c r="H4141" s="8"/>
      <c r="I4141" s="8"/>
      <c r="J4141" s="8"/>
    </row>
    <row r="4142" spans="3:10" x14ac:dyDescent="0.25">
      <c r="C4142" s="5">
        <v>42703.833333333336</v>
      </c>
      <c r="D4142" s="6">
        <v>10633.1</v>
      </c>
      <c r="E4142" s="6">
        <v>10633.3</v>
      </c>
      <c r="F4142" s="6">
        <v>10627.3</v>
      </c>
      <c r="G4142" s="6">
        <v>10628.6</v>
      </c>
      <c r="H4142" s="6"/>
      <c r="I4142" s="6"/>
      <c r="J4142" s="6"/>
    </row>
    <row r="4143" spans="3:10" x14ac:dyDescent="0.25">
      <c r="C4143" s="7">
        <v>42703.875</v>
      </c>
      <c r="D4143" s="8">
        <v>10628.8</v>
      </c>
      <c r="E4143" s="8">
        <v>10631.6</v>
      </c>
      <c r="F4143" s="8">
        <v>10625.1</v>
      </c>
      <c r="G4143" s="8">
        <v>10625.8</v>
      </c>
      <c r="H4143" s="8"/>
      <c r="I4143" s="8"/>
      <c r="J4143" s="8"/>
    </row>
    <row r="4144" spans="3:10" x14ac:dyDescent="0.25">
      <c r="C4144" s="5">
        <v>42703.916666666664</v>
      </c>
      <c r="D4144" s="6">
        <v>10626.1</v>
      </c>
      <c r="E4144" s="6">
        <v>10626.3</v>
      </c>
      <c r="F4144" s="6">
        <v>10611.8</v>
      </c>
      <c r="G4144" s="6">
        <v>10623.3</v>
      </c>
      <c r="H4144" s="6"/>
      <c r="I4144" s="6"/>
      <c r="J4144" s="6"/>
    </row>
    <row r="4145" spans="3:10" x14ac:dyDescent="0.25">
      <c r="C4145" s="7">
        <v>42703.958333333336</v>
      </c>
      <c r="D4145" s="8">
        <v>10621.6</v>
      </c>
      <c r="E4145" s="8">
        <v>10624</v>
      </c>
      <c r="F4145" s="8">
        <v>10618.5</v>
      </c>
      <c r="G4145" s="8">
        <v>10618.5</v>
      </c>
      <c r="H4145" s="8"/>
      <c r="I4145" s="8"/>
      <c r="J4145" s="8"/>
    </row>
    <row r="4146" spans="3:10" x14ac:dyDescent="0.25">
      <c r="C4146" s="5">
        <v>42704</v>
      </c>
      <c r="D4146" s="6">
        <v>10619.7</v>
      </c>
      <c r="E4146" s="6">
        <v>10619.7</v>
      </c>
      <c r="F4146" s="6">
        <v>10618.5</v>
      </c>
      <c r="G4146" s="6">
        <v>10619.7</v>
      </c>
      <c r="H4146" s="6"/>
      <c r="I4146" s="6"/>
      <c r="J4146" s="6"/>
    </row>
    <row r="4147" spans="3:10" x14ac:dyDescent="0.25">
      <c r="C4147" s="7">
        <v>42704.041666666664</v>
      </c>
      <c r="D4147" s="8">
        <v>10619</v>
      </c>
      <c r="E4147" s="8">
        <v>10623.3</v>
      </c>
      <c r="F4147" s="8">
        <v>10617.2</v>
      </c>
      <c r="G4147" s="8">
        <v>10619.6</v>
      </c>
      <c r="H4147" s="8"/>
      <c r="I4147" s="8"/>
      <c r="J4147" s="8"/>
    </row>
    <row r="4148" spans="3:10" x14ac:dyDescent="0.25">
      <c r="C4148" s="5">
        <v>42704.083333333336</v>
      </c>
      <c r="D4148" s="6">
        <v>10620.9</v>
      </c>
      <c r="E4148" s="6">
        <v>10623.3</v>
      </c>
      <c r="F4148" s="6">
        <v>10618.4</v>
      </c>
      <c r="G4148" s="6">
        <v>10619.6</v>
      </c>
      <c r="H4148" s="6"/>
      <c r="I4148" s="6"/>
      <c r="J4148" s="6"/>
    </row>
    <row r="4149" spans="3:10" x14ac:dyDescent="0.25">
      <c r="C4149" s="7">
        <v>42704.125</v>
      </c>
      <c r="D4149" s="8">
        <v>10618.4</v>
      </c>
      <c r="E4149" s="8">
        <v>10625.7</v>
      </c>
      <c r="F4149" s="8">
        <v>10617.2</v>
      </c>
      <c r="G4149" s="8">
        <v>10621.3</v>
      </c>
      <c r="H4149" s="8"/>
      <c r="I4149" s="8"/>
      <c r="J4149" s="8"/>
    </row>
    <row r="4150" spans="3:10" x14ac:dyDescent="0.25">
      <c r="C4150" s="5">
        <v>42704.166666666664</v>
      </c>
      <c r="D4150" s="6">
        <v>10620.7</v>
      </c>
      <c r="E4150" s="6">
        <v>10625.2</v>
      </c>
      <c r="F4150" s="6">
        <v>10620.1</v>
      </c>
      <c r="G4150" s="6">
        <v>10621.6</v>
      </c>
      <c r="H4150" s="6"/>
      <c r="I4150" s="6"/>
      <c r="J4150" s="6"/>
    </row>
    <row r="4151" spans="3:10" x14ac:dyDescent="0.25">
      <c r="C4151" s="7">
        <v>42704.208333333336</v>
      </c>
      <c r="D4151" s="8">
        <v>10620.4</v>
      </c>
      <c r="E4151" s="8">
        <v>10621.6</v>
      </c>
      <c r="F4151" s="8">
        <v>10607.6</v>
      </c>
      <c r="G4151" s="8">
        <v>10609.5</v>
      </c>
      <c r="H4151" s="8"/>
      <c r="I4151" s="8"/>
      <c r="J4151" s="8"/>
    </row>
    <row r="4152" spans="3:10" x14ac:dyDescent="0.25">
      <c r="C4152" s="5">
        <v>42704.25</v>
      </c>
      <c r="D4152" s="6">
        <v>10610.7</v>
      </c>
      <c r="E4152" s="6">
        <v>10621.6</v>
      </c>
      <c r="F4152" s="6">
        <v>10608.8</v>
      </c>
      <c r="G4152" s="6">
        <v>10619.2</v>
      </c>
      <c r="H4152" s="6"/>
      <c r="I4152" s="6"/>
      <c r="J4152" s="6"/>
    </row>
    <row r="4153" spans="3:10" x14ac:dyDescent="0.25">
      <c r="C4153" s="7">
        <v>42704.291666666664</v>
      </c>
      <c r="D4153" s="8">
        <v>10618.7</v>
      </c>
      <c r="E4153" s="8">
        <v>10620.9</v>
      </c>
      <c r="F4153" s="8">
        <v>10612.5</v>
      </c>
      <c r="G4153" s="8">
        <v>10613.7</v>
      </c>
      <c r="H4153" s="8"/>
      <c r="I4153" s="8"/>
      <c r="J4153" s="8"/>
    </row>
    <row r="4154" spans="3:10" x14ac:dyDescent="0.25">
      <c r="C4154" s="5">
        <v>42704.333333333336</v>
      </c>
      <c r="D4154" s="6">
        <v>10614.9</v>
      </c>
      <c r="E4154" s="6">
        <v>10633.1</v>
      </c>
      <c r="F4154" s="6">
        <v>10613.7</v>
      </c>
      <c r="G4154" s="6">
        <v>10627.4</v>
      </c>
      <c r="H4154" s="6"/>
      <c r="I4154" s="6"/>
      <c r="J4154" s="6"/>
    </row>
    <row r="4155" spans="3:10" x14ac:dyDescent="0.25">
      <c r="C4155" s="7">
        <v>42704.375</v>
      </c>
      <c r="D4155" s="8">
        <v>10625.4</v>
      </c>
      <c r="E4155" s="8">
        <v>10630.5</v>
      </c>
      <c r="F4155" s="8">
        <v>10610</v>
      </c>
      <c r="G4155" s="8">
        <v>10613</v>
      </c>
      <c r="H4155" s="8"/>
      <c r="I4155" s="8"/>
      <c r="J4155" s="8"/>
    </row>
    <row r="4156" spans="3:10" x14ac:dyDescent="0.25">
      <c r="C4156" s="5">
        <v>42704.416666666664</v>
      </c>
      <c r="D4156" s="6">
        <v>10612</v>
      </c>
      <c r="E4156" s="6">
        <v>10693.6</v>
      </c>
      <c r="F4156" s="6">
        <v>10604.2</v>
      </c>
      <c r="G4156" s="6">
        <v>10682.3</v>
      </c>
      <c r="H4156" s="6"/>
      <c r="I4156" s="6"/>
      <c r="J4156" s="6"/>
    </row>
    <row r="4157" spans="3:10" x14ac:dyDescent="0.25">
      <c r="C4157" s="7">
        <v>42704.458333333336</v>
      </c>
      <c r="D4157" s="8">
        <v>10681.8</v>
      </c>
      <c r="E4157" s="8">
        <v>10691.6</v>
      </c>
      <c r="F4157" s="8">
        <v>10637.3</v>
      </c>
      <c r="G4157" s="8">
        <v>10649.5</v>
      </c>
      <c r="H4157" s="8"/>
      <c r="I4157" s="8"/>
      <c r="J4157" s="8"/>
    </row>
    <row r="4158" spans="3:10" x14ac:dyDescent="0.25">
      <c r="C4158" s="5">
        <v>42704.5</v>
      </c>
      <c r="D4158" s="6">
        <v>10649</v>
      </c>
      <c r="E4158" s="6">
        <v>10649.8</v>
      </c>
      <c r="F4158" s="6">
        <v>10622.9</v>
      </c>
      <c r="G4158" s="6">
        <v>10624.6</v>
      </c>
      <c r="H4158" s="6"/>
      <c r="I4158" s="6"/>
      <c r="J4158" s="6"/>
    </row>
    <row r="4159" spans="3:10" x14ac:dyDescent="0.25">
      <c r="C4159" s="7">
        <v>42704.541666666664</v>
      </c>
      <c r="D4159" s="8">
        <v>10625.1</v>
      </c>
      <c r="E4159" s="8">
        <v>10657.5</v>
      </c>
      <c r="F4159" s="8">
        <v>10624.9</v>
      </c>
      <c r="G4159" s="8">
        <v>10657.5</v>
      </c>
      <c r="H4159" s="8"/>
      <c r="I4159" s="8"/>
      <c r="J4159" s="8"/>
    </row>
    <row r="4160" spans="3:10" x14ac:dyDescent="0.25">
      <c r="C4160" s="5">
        <v>42704.583333333336</v>
      </c>
      <c r="D4160" s="6">
        <v>10657</v>
      </c>
      <c r="E4160" s="6">
        <v>10660.5</v>
      </c>
      <c r="F4160" s="6">
        <v>10636.1</v>
      </c>
      <c r="G4160" s="6">
        <v>10641.3</v>
      </c>
      <c r="H4160" s="6"/>
      <c r="I4160" s="6"/>
      <c r="J4160" s="6"/>
    </row>
    <row r="4161" spans="3:10" x14ac:dyDescent="0.25">
      <c r="C4161" s="7">
        <v>42704.625</v>
      </c>
      <c r="D4161" s="8">
        <v>10640.3</v>
      </c>
      <c r="E4161" s="8">
        <v>10654.5</v>
      </c>
      <c r="F4161" s="8">
        <v>10629.4</v>
      </c>
      <c r="G4161" s="8">
        <v>10653</v>
      </c>
      <c r="H4161" s="8"/>
      <c r="I4161" s="8"/>
      <c r="J4161" s="8"/>
    </row>
    <row r="4162" spans="3:10" x14ac:dyDescent="0.25">
      <c r="C4162" s="5">
        <v>42704.666666666664</v>
      </c>
      <c r="D4162" s="6">
        <v>10653.2</v>
      </c>
      <c r="E4162" s="6">
        <v>10664.6</v>
      </c>
      <c r="F4162" s="6">
        <v>10641</v>
      </c>
      <c r="G4162" s="6">
        <v>10647.5</v>
      </c>
      <c r="H4162" s="6"/>
      <c r="I4162" s="6"/>
      <c r="J4162" s="6"/>
    </row>
    <row r="4163" spans="3:10" x14ac:dyDescent="0.25">
      <c r="C4163" s="7">
        <v>42704.708333333336</v>
      </c>
      <c r="D4163" s="8">
        <v>10648</v>
      </c>
      <c r="E4163" s="8">
        <v>10659.7</v>
      </c>
      <c r="F4163" s="8">
        <v>10634.7</v>
      </c>
      <c r="G4163" s="8">
        <v>10655.6</v>
      </c>
      <c r="H4163" s="8"/>
      <c r="I4163" s="8"/>
      <c r="J4163" s="8"/>
    </row>
    <row r="4164" spans="3:10" x14ac:dyDescent="0.25">
      <c r="C4164" s="5">
        <v>42704.75</v>
      </c>
      <c r="D4164" s="6">
        <v>10656.4</v>
      </c>
      <c r="E4164" s="6">
        <v>10677.6</v>
      </c>
      <c r="F4164" s="6">
        <v>10630.1</v>
      </c>
      <c r="G4164" s="6">
        <v>10636.6</v>
      </c>
      <c r="H4164" s="6"/>
      <c r="I4164" s="6"/>
      <c r="J4164" s="6"/>
    </row>
    <row r="4165" spans="3:10" x14ac:dyDescent="0.25">
      <c r="C4165" s="7">
        <v>42704.791666666664</v>
      </c>
      <c r="D4165" s="8">
        <v>10636.8</v>
      </c>
      <c r="E4165" s="8">
        <v>10644.3</v>
      </c>
      <c r="F4165" s="8">
        <v>10625.6</v>
      </c>
      <c r="G4165" s="8">
        <v>10639.3</v>
      </c>
      <c r="H4165" s="8"/>
      <c r="I4165" s="8"/>
      <c r="J4165" s="8"/>
    </row>
    <row r="4166" spans="3:10" x14ac:dyDescent="0.25">
      <c r="C4166" s="5">
        <v>42704.833333333336</v>
      </c>
      <c r="D4166" s="6">
        <v>10638.8</v>
      </c>
      <c r="E4166" s="6">
        <v>10644.8</v>
      </c>
      <c r="F4166" s="6">
        <v>10633.3</v>
      </c>
      <c r="G4166" s="6">
        <v>10639.1</v>
      </c>
      <c r="H4166" s="6"/>
      <c r="I4166" s="6"/>
      <c r="J4166" s="6"/>
    </row>
    <row r="4167" spans="3:10" x14ac:dyDescent="0.25">
      <c r="C4167" s="7">
        <v>42704.875</v>
      </c>
      <c r="D4167" s="8">
        <v>10639.3</v>
      </c>
      <c r="E4167" s="8">
        <v>10639.3</v>
      </c>
      <c r="F4167" s="8">
        <v>10611.3</v>
      </c>
      <c r="G4167" s="8">
        <v>10615.8</v>
      </c>
      <c r="H4167" s="8"/>
      <c r="I4167" s="8"/>
      <c r="J4167" s="8"/>
    </row>
    <row r="4168" spans="3:10" x14ac:dyDescent="0.25">
      <c r="C4168" s="5">
        <v>42704.916666666664</v>
      </c>
      <c r="D4168" s="6">
        <v>10616.1</v>
      </c>
      <c r="E4168" s="6">
        <v>10636.3</v>
      </c>
      <c r="F4168" s="6">
        <v>10611.8</v>
      </c>
      <c r="G4168" s="6">
        <v>10613.4</v>
      </c>
      <c r="H4168" s="6"/>
      <c r="I4168" s="6"/>
      <c r="J4168" s="6"/>
    </row>
    <row r="4169" spans="3:10" x14ac:dyDescent="0.25">
      <c r="C4169" s="7">
        <v>42704.958333333336</v>
      </c>
      <c r="D4169" s="8">
        <v>10614.6</v>
      </c>
      <c r="E4169" s="8">
        <v>10624.2</v>
      </c>
      <c r="F4169" s="8">
        <v>10611.4</v>
      </c>
      <c r="G4169" s="8">
        <v>10615.3</v>
      </c>
      <c r="H4169" s="8"/>
      <c r="I4169" s="8"/>
      <c r="J4169" s="8"/>
    </row>
    <row r="4170" spans="3:10" x14ac:dyDescent="0.25">
      <c r="C4170" s="5">
        <v>42705</v>
      </c>
      <c r="D4170" s="6">
        <v>10616.4</v>
      </c>
      <c r="E4170" s="6">
        <v>10616.5</v>
      </c>
      <c r="F4170" s="6">
        <v>10615.3</v>
      </c>
      <c r="G4170" s="6">
        <v>10616.5</v>
      </c>
      <c r="H4170" s="6"/>
      <c r="I4170" s="6"/>
      <c r="J4170" s="6"/>
    </row>
    <row r="4171" spans="3:10" x14ac:dyDescent="0.25">
      <c r="C4171" s="7">
        <v>42705.041666666664</v>
      </c>
      <c r="D4171" s="8">
        <v>10618.9</v>
      </c>
      <c r="E4171" s="8">
        <v>10639</v>
      </c>
      <c r="F4171" s="8">
        <v>10609.8</v>
      </c>
      <c r="G4171" s="8">
        <v>10634.6</v>
      </c>
      <c r="H4171" s="8"/>
      <c r="I4171" s="8"/>
      <c r="J4171" s="8"/>
    </row>
    <row r="4172" spans="3:10" x14ac:dyDescent="0.25">
      <c r="C4172" s="5">
        <v>42705.083333333336</v>
      </c>
      <c r="D4172" s="6">
        <v>10633.4</v>
      </c>
      <c r="E4172" s="6">
        <v>10633.4</v>
      </c>
      <c r="F4172" s="6">
        <v>10624.4</v>
      </c>
      <c r="G4172" s="6">
        <v>10625.6</v>
      </c>
      <c r="H4172" s="6"/>
      <c r="I4172" s="6"/>
      <c r="J4172" s="6"/>
    </row>
    <row r="4173" spans="3:10" x14ac:dyDescent="0.25">
      <c r="C4173" s="7">
        <v>42705.125</v>
      </c>
      <c r="D4173" s="8">
        <v>10626.8</v>
      </c>
      <c r="E4173" s="8">
        <v>10633.1</v>
      </c>
      <c r="F4173" s="8">
        <v>10624.4</v>
      </c>
      <c r="G4173" s="8">
        <v>10628.5</v>
      </c>
      <c r="H4173" s="8"/>
      <c r="I4173" s="8"/>
      <c r="J4173" s="8"/>
    </row>
    <row r="4174" spans="3:10" x14ac:dyDescent="0.25">
      <c r="C4174" s="5">
        <v>42705.166666666664</v>
      </c>
      <c r="D4174" s="6">
        <v>10627.3</v>
      </c>
      <c r="E4174" s="6">
        <v>10646.5</v>
      </c>
      <c r="F4174" s="6">
        <v>10627.3</v>
      </c>
      <c r="G4174" s="6">
        <v>10642.8</v>
      </c>
      <c r="H4174" s="6"/>
      <c r="I4174" s="6"/>
      <c r="J4174" s="6"/>
    </row>
    <row r="4175" spans="3:10" x14ac:dyDescent="0.25">
      <c r="C4175" s="7">
        <v>42705.208333333336</v>
      </c>
      <c r="D4175" s="8">
        <v>10644</v>
      </c>
      <c r="E4175" s="8">
        <v>10645.4</v>
      </c>
      <c r="F4175" s="8">
        <v>10639.4</v>
      </c>
      <c r="G4175" s="8">
        <v>10642</v>
      </c>
      <c r="H4175" s="8"/>
      <c r="I4175" s="8"/>
      <c r="J4175" s="8"/>
    </row>
    <row r="4176" spans="3:10" x14ac:dyDescent="0.25">
      <c r="C4176" s="5">
        <v>42705.25</v>
      </c>
      <c r="D4176" s="6">
        <v>10640.8</v>
      </c>
      <c r="E4176" s="6">
        <v>10644.2</v>
      </c>
      <c r="F4176" s="6">
        <v>10638.4</v>
      </c>
      <c r="G4176" s="6">
        <v>10639.6</v>
      </c>
      <c r="H4176" s="6"/>
      <c r="I4176" s="6"/>
      <c r="J4176" s="6"/>
    </row>
    <row r="4177" spans="3:10" x14ac:dyDescent="0.25">
      <c r="C4177" s="7">
        <v>42705.291666666664</v>
      </c>
      <c r="D4177" s="8">
        <v>10638.4</v>
      </c>
      <c r="E4177" s="8">
        <v>10642</v>
      </c>
      <c r="F4177" s="8">
        <v>10630.3</v>
      </c>
      <c r="G4177" s="8">
        <v>10634</v>
      </c>
      <c r="H4177" s="8"/>
      <c r="I4177" s="8"/>
      <c r="J4177" s="8"/>
    </row>
    <row r="4178" spans="3:10" x14ac:dyDescent="0.25">
      <c r="C4178" s="5">
        <v>42705.333333333336</v>
      </c>
      <c r="D4178" s="6">
        <v>10632.8</v>
      </c>
      <c r="E4178" s="6">
        <v>10634</v>
      </c>
      <c r="F4178" s="6">
        <v>10596</v>
      </c>
      <c r="G4178" s="6">
        <v>10610.5</v>
      </c>
      <c r="H4178" s="6"/>
      <c r="I4178" s="6"/>
      <c r="J4178" s="6"/>
    </row>
    <row r="4179" spans="3:10" x14ac:dyDescent="0.25">
      <c r="C4179" s="7">
        <v>42705.375</v>
      </c>
      <c r="D4179" s="8">
        <v>10601.5</v>
      </c>
      <c r="E4179" s="8">
        <v>10617</v>
      </c>
      <c r="F4179" s="8">
        <v>10597.7</v>
      </c>
      <c r="G4179" s="8">
        <v>10606.7</v>
      </c>
      <c r="H4179" s="8"/>
      <c r="I4179" s="8"/>
      <c r="J4179" s="8"/>
    </row>
    <row r="4180" spans="3:10" x14ac:dyDescent="0.25">
      <c r="C4180" s="5">
        <v>42705.416666666664</v>
      </c>
      <c r="D4180" s="6">
        <v>10608.2</v>
      </c>
      <c r="E4180" s="6">
        <v>10628.5</v>
      </c>
      <c r="F4180" s="6">
        <v>10555.2</v>
      </c>
      <c r="G4180" s="6">
        <v>10603</v>
      </c>
      <c r="H4180" s="6"/>
      <c r="I4180" s="6"/>
      <c r="J4180" s="6"/>
    </row>
    <row r="4181" spans="3:10" x14ac:dyDescent="0.25">
      <c r="C4181" s="7">
        <v>42705.458333333336</v>
      </c>
      <c r="D4181" s="8">
        <v>10603.3</v>
      </c>
      <c r="E4181" s="8">
        <v>10607.1</v>
      </c>
      <c r="F4181" s="8">
        <v>10545.7</v>
      </c>
      <c r="G4181" s="8">
        <v>10572.2</v>
      </c>
      <c r="H4181" s="8"/>
      <c r="I4181" s="8"/>
      <c r="J4181" s="8"/>
    </row>
    <row r="4182" spans="3:10" x14ac:dyDescent="0.25">
      <c r="C4182" s="5">
        <v>42705.5</v>
      </c>
      <c r="D4182" s="6">
        <v>10571.9</v>
      </c>
      <c r="E4182" s="6">
        <v>10601.2</v>
      </c>
      <c r="F4182" s="6">
        <v>10561.9</v>
      </c>
      <c r="G4182" s="6">
        <v>10565.8</v>
      </c>
      <c r="H4182" s="6"/>
      <c r="I4182" s="6"/>
      <c r="J4182" s="6"/>
    </row>
    <row r="4183" spans="3:10" x14ac:dyDescent="0.25">
      <c r="C4183" s="7">
        <v>42705.541666666664</v>
      </c>
      <c r="D4183" s="8">
        <v>10565.6</v>
      </c>
      <c r="E4183" s="8">
        <v>10567.9</v>
      </c>
      <c r="F4183" s="8">
        <v>10549.5</v>
      </c>
      <c r="G4183" s="8">
        <v>10556.2</v>
      </c>
      <c r="H4183" s="8"/>
      <c r="I4183" s="8"/>
      <c r="J4183" s="8"/>
    </row>
    <row r="4184" spans="3:10" x14ac:dyDescent="0.25">
      <c r="C4184" s="5">
        <v>42705.583333333336</v>
      </c>
      <c r="D4184" s="6">
        <v>10555.9</v>
      </c>
      <c r="E4184" s="6">
        <v>10558.2</v>
      </c>
      <c r="F4184" s="6">
        <v>10522.4</v>
      </c>
      <c r="G4184" s="6">
        <v>10545.3</v>
      </c>
      <c r="H4184" s="6"/>
      <c r="I4184" s="6"/>
      <c r="J4184" s="6"/>
    </row>
    <row r="4185" spans="3:10" x14ac:dyDescent="0.25">
      <c r="C4185" s="7">
        <v>42705.625</v>
      </c>
      <c r="D4185" s="8">
        <v>10545.6</v>
      </c>
      <c r="E4185" s="8">
        <v>10576.7</v>
      </c>
      <c r="F4185" s="8">
        <v>10533.9</v>
      </c>
      <c r="G4185" s="8">
        <v>10563.9</v>
      </c>
      <c r="H4185" s="8"/>
      <c r="I4185" s="8"/>
      <c r="J4185" s="8"/>
    </row>
    <row r="4186" spans="3:10" x14ac:dyDescent="0.25">
      <c r="C4186" s="5">
        <v>42705.666666666664</v>
      </c>
      <c r="D4186" s="6">
        <v>10563.7</v>
      </c>
      <c r="E4186" s="6">
        <v>10581.7</v>
      </c>
      <c r="F4186" s="6">
        <v>10532.4</v>
      </c>
      <c r="G4186" s="6">
        <v>10554.1</v>
      </c>
      <c r="H4186" s="6"/>
      <c r="I4186" s="6"/>
      <c r="J4186" s="6"/>
    </row>
    <row r="4187" spans="3:10" x14ac:dyDescent="0.25">
      <c r="C4187" s="7">
        <v>42705.708333333336</v>
      </c>
      <c r="D4187" s="8">
        <v>10554.6</v>
      </c>
      <c r="E4187" s="8">
        <v>10564.7</v>
      </c>
      <c r="F4187" s="8">
        <v>10502.9</v>
      </c>
      <c r="G4187" s="8">
        <v>10515.7</v>
      </c>
      <c r="H4187" s="8"/>
      <c r="I4187" s="8"/>
      <c r="J4187" s="8"/>
    </row>
    <row r="4188" spans="3:10" x14ac:dyDescent="0.25">
      <c r="C4188" s="5">
        <v>42705.75</v>
      </c>
      <c r="D4188" s="6">
        <v>10515.5</v>
      </c>
      <c r="E4188" s="6">
        <v>10539.2</v>
      </c>
      <c r="F4188" s="6">
        <v>10501.3</v>
      </c>
      <c r="G4188" s="6">
        <v>10519.9</v>
      </c>
      <c r="H4188" s="6"/>
      <c r="I4188" s="6"/>
      <c r="J4188" s="6"/>
    </row>
    <row r="4189" spans="3:10" x14ac:dyDescent="0.25">
      <c r="C4189" s="7">
        <v>42705.791666666664</v>
      </c>
      <c r="D4189" s="8">
        <v>10520.2</v>
      </c>
      <c r="E4189" s="8">
        <v>10529.2</v>
      </c>
      <c r="F4189" s="8">
        <v>10509.7</v>
      </c>
      <c r="G4189" s="8">
        <v>10511.9</v>
      </c>
      <c r="H4189" s="8"/>
      <c r="I4189" s="8"/>
      <c r="J4189" s="8"/>
    </row>
    <row r="4190" spans="3:10" x14ac:dyDescent="0.25">
      <c r="C4190" s="5">
        <v>42705.833333333336</v>
      </c>
      <c r="D4190" s="6">
        <v>10512.2</v>
      </c>
      <c r="E4190" s="6">
        <v>10512.2</v>
      </c>
      <c r="F4190" s="6">
        <v>10485.9</v>
      </c>
      <c r="G4190" s="6">
        <v>10486.6</v>
      </c>
      <c r="H4190" s="6"/>
      <c r="I4190" s="6"/>
      <c r="J4190" s="6"/>
    </row>
    <row r="4191" spans="3:10" x14ac:dyDescent="0.25">
      <c r="C4191" s="7">
        <v>42705.875</v>
      </c>
      <c r="D4191" s="8">
        <v>10487.4</v>
      </c>
      <c r="E4191" s="8">
        <v>10505.6</v>
      </c>
      <c r="F4191" s="8">
        <v>10486.6</v>
      </c>
      <c r="G4191" s="8">
        <v>10495.6</v>
      </c>
      <c r="H4191" s="8"/>
      <c r="I4191" s="8"/>
      <c r="J4191" s="8"/>
    </row>
    <row r="4192" spans="3:10" x14ac:dyDescent="0.25">
      <c r="C4192" s="5">
        <v>42705.916666666664</v>
      </c>
      <c r="D4192" s="6">
        <v>10495.4</v>
      </c>
      <c r="E4192" s="6">
        <v>10499.6</v>
      </c>
      <c r="F4192" s="6">
        <v>10481.1</v>
      </c>
      <c r="G4192" s="6">
        <v>10488.1</v>
      </c>
      <c r="H4192" s="6"/>
      <c r="I4192" s="6"/>
      <c r="J4192" s="6"/>
    </row>
    <row r="4193" spans="3:10" x14ac:dyDescent="0.25">
      <c r="C4193" s="7">
        <v>42705.958333333336</v>
      </c>
      <c r="D4193" s="8">
        <v>10486.4</v>
      </c>
      <c r="E4193" s="8">
        <v>10499.7</v>
      </c>
      <c r="F4193" s="8">
        <v>10485.200000000001</v>
      </c>
      <c r="G4193" s="8">
        <v>10493.7</v>
      </c>
      <c r="H4193" s="8"/>
      <c r="I4193" s="8"/>
      <c r="J4193" s="8"/>
    </row>
    <row r="4194" spans="3:10" x14ac:dyDescent="0.25">
      <c r="C4194" s="5">
        <v>42706</v>
      </c>
      <c r="D4194" s="6">
        <v>10491.4</v>
      </c>
      <c r="E4194" s="6">
        <v>10493.7</v>
      </c>
      <c r="F4194" s="6">
        <v>10491.4</v>
      </c>
      <c r="G4194" s="6">
        <v>10491.4</v>
      </c>
      <c r="H4194" s="6"/>
      <c r="I4194" s="6"/>
      <c r="J4194" s="6"/>
    </row>
    <row r="4195" spans="3:10" x14ac:dyDescent="0.25">
      <c r="C4195" s="7">
        <v>42706.041666666664</v>
      </c>
      <c r="D4195" s="8">
        <v>10489</v>
      </c>
      <c r="E4195" s="8">
        <v>10491.4</v>
      </c>
      <c r="F4195" s="8">
        <v>10478.200000000001</v>
      </c>
      <c r="G4195" s="8">
        <v>10483.799999999999</v>
      </c>
      <c r="H4195" s="8"/>
      <c r="I4195" s="8"/>
      <c r="J4195" s="8"/>
    </row>
    <row r="4196" spans="3:10" x14ac:dyDescent="0.25">
      <c r="C4196" s="5">
        <v>42706.083333333336</v>
      </c>
      <c r="D4196" s="6">
        <v>10484.4</v>
      </c>
      <c r="E4196" s="6">
        <v>10493.7</v>
      </c>
      <c r="F4196" s="6">
        <v>10483.799999999999</v>
      </c>
      <c r="G4196" s="6">
        <v>10487.7</v>
      </c>
      <c r="H4196" s="6"/>
      <c r="I4196" s="6"/>
      <c r="J4196" s="6"/>
    </row>
    <row r="4197" spans="3:10" x14ac:dyDescent="0.25">
      <c r="C4197" s="7">
        <v>42706.125</v>
      </c>
      <c r="D4197" s="8">
        <v>10488.9</v>
      </c>
      <c r="E4197" s="8">
        <v>10490.6</v>
      </c>
      <c r="F4197" s="8">
        <v>10482.9</v>
      </c>
      <c r="G4197" s="8">
        <v>10482.9</v>
      </c>
      <c r="H4197" s="8"/>
      <c r="I4197" s="8"/>
      <c r="J4197" s="8"/>
    </row>
    <row r="4198" spans="3:10" x14ac:dyDescent="0.25">
      <c r="C4198" s="5">
        <v>42706.166666666664</v>
      </c>
      <c r="D4198" s="6">
        <v>10481.700000000001</v>
      </c>
      <c r="E4198" s="6">
        <v>10482.9</v>
      </c>
      <c r="F4198" s="6">
        <v>10477.9</v>
      </c>
      <c r="G4198" s="6">
        <v>10481.200000000001</v>
      </c>
      <c r="H4198" s="6"/>
      <c r="I4198" s="6"/>
      <c r="J4198" s="6"/>
    </row>
    <row r="4199" spans="3:10" x14ac:dyDescent="0.25">
      <c r="C4199" s="7">
        <v>42706.208333333336</v>
      </c>
      <c r="D4199" s="8">
        <v>10481.799999999999</v>
      </c>
      <c r="E4199" s="8">
        <v>10483.6</v>
      </c>
      <c r="F4199" s="8">
        <v>10468.200000000001</v>
      </c>
      <c r="G4199" s="8">
        <v>10469.700000000001</v>
      </c>
      <c r="H4199" s="8"/>
      <c r="I4199" s="8"/>
      <c r="J4199" s="8"/>
    </row>
    <row r="4200" spans="3:10" x14ac:dyDescent="0.25">
      <c r="C4200" s="5">
        <v>42706.25</v>
      </c>
      <c r="D4200" s="6">
        <v>10470.9</v>
      </c>
      <c r="E4200" s="6">
        <v>10473.299999999999</v>
      </c>
      <c r="F4200" s="6">
        <v>10465.5</v>
      </c>
      <c r="G4200" s="6">
        <v>10469.6</v>
      </c>
      <c r="H4200" s="6"/>
      <c r="I4200" s="6"/>
      <c r="J4200" s="6"/>
    </row>
    <row r="4201" spans="3:10" x14ac:dyDescent="0.25">
      <c r="C4201" s="7">
        <v>42706.291666666664</v>
      </c>
      <c r="D4201" s="8">
        <v>10470.799999999999</v>
      </c>
      <c r="E4201" s="8">
        <v>10477.9</v>
      </c>
      <c r="F4201" s="8">
        <v>10461.6</v>
      </c>
      <c r="G4201" s="8">
        <v>10477.9</v>
      </c>
      <c r="H4201" s="8"/>
      <c r="I4201" s="8"/>
      <c r="J4201" s="8"/>
    </row>
    <row r="4202" spans="3:10" x14ac:dyDescent="0.25">
      <c r="C4202" s="5">
        <v>42706.333333333336</v>
      </c>
      <c r="D4202" s="6">
        <v>10477.299999999999</v>
      </c>
      <c r="E4202" s="6">
        <v>10480.9</v>
      </c>
      <c r="F4202" s="6">
        <v>10469.9</v>
      </c>
      <c r="G4202" s="6">
        <v>10472.9</v>
      </c>
      <c r="H4202" s="6"/>
      <c r="I4202" s="6"/>
      <c r="J4202" s="6"/>
    </row>
    <row r="4203" spans="3:10" x14ac:dyDescent="0.25">
      <c r="C4203" s="7">
        <v>42706.375</v>
      </c>
      <c r="D4203" s="8">
        <v>10474.4</v>
      </c>
      <c r="E4203" s="8">
        <v>10485.4</v>
      </c>
      <c r="F4203" s="8">
        <v>10455</v>
      </c>
      <c r="G4203" s="8">
        <v>10464.299999999999</v>
      </c>
      <c r="H4203" s="8"/>
      <c r="I4203" s="8"/>
      <c r="J4203" s="8"/>
    </row>
    <row r="4204" spans="3:10" x14ac:dyDescent="0.25">
      <c r="C4204" s="5">
        <v>42706.416666666664</v>
      </c>
      <c r="D4204" s="6">
        <v>10461</v>
      </c>
      <c r="E4204" s="6">
        <v>10461.5</v>
      </c>
      <c r="F4204" s="6">
        <v>10415.9</v>
      </c>
      <c r="G4204" s="6">
        <v>10424</v>
      </c>
      <c r="H4204" s="6"/>
      <c r="I4204" s="6"/>
      <c r="J4204" s="6"/>
    </row>
    <row r="4205" spans="3:10" x14ac:dyDescent="0.25">
      <c r="C4205" s="7">
        <v>42706.458333333336</v>
      </c>
      <c r="D4205" s="8">
        <v>10423.799999999999</v>
      </c>
      <c r="E4205" s="8">
        <v>10441.200000000001</v>
      </c>
      <c r="F4205" s="8">
        <v>10402</v>
      </c>
      <c r="G4205" s="8">
        <v>10428.9</v>
      </c>
      <c r="H4205" s="8"/>
      <c r="I4205" s="8"/>
      <c r="J4205" s="8"/>
    </row>
    <row r="4206" spans="3:10" x14ac:dyDescent="0.25">
      <c r="C4206" s="5">
        <v>42706.5</v>
      </c>
      <c r="D4206" s="6">
        <v>10429.200000000001</v>
      </c>
      <c r="E4206" s="6">
        <v>10443.200000000001</v>
      </c>
      <c r="F4206" s="6">
        <v>10416.799999999999</v>
      </c>
      <c r="G4206" s="6">
        <v>10431.299999999999</v>
      </c>
      <c r="H4206" s="6"/>
      <c r="I4206" s="6"/>
      <c r="J4206" s="6"/>
    </row>
    <row r="4207" spans="3:10" x14ac:dyDescent="0.25">
      <c r="C4207" s="7">
        <v>42706.541666666664</v>
      </c>
      <c r="D4207" s="8">
        <v>10431</v>
      </c>
      <c r="E4207" s="8">
        <v>10445.6</v>
      </c>
      <c r="F4207" s="8">
        <v>10418.5</v>
      </c>
      <c r="G4207" s="8">
        <v>10421.799999999999</v>
      </c>
      <c r="H4207" s="8"/>
      <c r="I4207" s="8"/>
      <c r="J4207" s="8"/>
    </row>
    <row r="4208" spans="3:10" x14ac:dyDescent="0.25">
      <c r="C4208" s="5">
        <v>42706.583333333336</v>
      </c>
      <c r="D4208" s="6">
        <v>10422.299999999999</v>
      </c>
      <c r="E4208" s="6">
        <v>10430.700000000001</v>
      </c>
      <c r="F4208" s="6">
        <v>10414.799999999999</v>
      </c>
      <c r="G4208" s="6">
        <v>10428.9</v>
      </c>
      <c r="H4208" s="6"/>
      <c r="I4208" s="6"/>
      <c r="J4208" s="6"/>
    </row>
    <row r="4209" spans="3:10" x14ac:dyDescent="0.25">
      <c r="C4209" s="7">
        <v>42706.625</v>
      </c>
      <c r="D4209" s="8">
        <v>10429.4</v>
      </c>
      <c r="E4209" s="8">
        <v>10471.1</v>
      </c>
      <c r="F4209" s="8">
        <v>10426.4</v>
      </c>
      <c r="G4209" s="8">
        <v>10462.6</v>
      </c>
      <c r="H4209" s="8"/>
      <c r="I4209" s="8"/>
      <c r="J4209" s="8"/>
    </row>
    <row r="4210" spans="3:10" x14ac:dyDescent="0.25">
      <c r="C4210" s="5">
        <v>42706.666666666664</v>
      </c>
      <c r="D4210" s="6">
        <v>10462.9</v>
      </c>
      <c r="E4210" s="6">
        <v>10521.2</v>
      </c>
      <c r="F4210" s="6">
        <v>10455.299999999999</v>
      </c>
      <c r="G4210" s="6">
        <v>10517.9</v>
      </c>
      <c r="H4210" s="6"/>
      <c r="I4210" s="6"/>
      <c r="J4210" s="6"/>
    </row>
    <row r="4211" spans="3:10" x14ac:dyDescent="0.25">
      <c r="C4211" s="7">
        <v>42706.708333333336</v>
      </c>
      <c r="D4211" s="8">
        <v>10517.6</v>
      </c>
      <c r="E4211" s="8">
        <v>10533.5</v>
      </c>
      <c r="F4211" s="8">
        <v>10497.5</v>
      </c>
      <c r="G4211" s="8">
        <v>10521.2</v>
      </c>
      <c r="H4211" s="8"/>
      <c r="I4211" s="8"/>
      <c r="J4211" s="8"/>
    </row>
    <row r="4212" spans="3:10" x14ac:dyDescent="0.25">
      <c r="C4212" s="5">
        <v>42706.75</v>
      </c>
      <c r="D4212" s="6">
        <v>10521.2</v>
      </c>
      <c r="E4212" s="6">
        <v>10546.6</v>
      </c>
      <c r="F4212" s="6">
        <v>10504.5</v>
      </c>
      <c r="G4212" s="6">
        <v>10511.4</v>
      </c>
      <c r="H4212" s="6"/>
      <c r="I4212" s="6"/>
      <c r="J4212" s="6"/>
    </row>
    <row r="4213" spans="3:10" x14ac:dyDescent="0.25">
      <c r="C4213" s="7">
        <v>42706.791666666664</v>
      </c>
      <c r="D4213" s="8">
        <v>10511.9</v>
      </c>
      <c r="E4213" s="8">
        <v>10515.7</v>
      </c>
      <c r="F4213" s="8">
        <v>10490.7</v>
      </c>
      <c r="G4213" s="8">
        <v>10512.4</v>
      </c>
      <c r="H4213" s="8"/>
      <c r="I4213" s="8"/>
      <c r="J4213" s="8"/>
    </row>
    <row r="4214" spans="3:10" x14ac:dyDescent="0.25">
      <c r="C4214" s="5">
        <v>42706.833333333336</v>
      </c>
      <c r="D4214" s="6">
        <v>10512.7</v>
      </c>
      <c r="E4214" s="6">
        <v>10513.4</v>
      </c>
      <c r="F4214" s="6">
        <v>10492.9</v>
      </c>
      <c r="G4214" s="6">
        <v>10501.9</v>
      </c>
      <c r="H4214" s="6"/>
      <c r="I4214" s="6"/>
      <c r="J4214" s="6"/>
    </row>
    <row r="4215" spans="3:10" x14ac:dyDescent="0.25">
      <c r="C4215" s="7">
        <v>42706.875</v>
      </c>
      <c r="D4215" s="8">
        <v>10502.2</v>
      </c>
      <c r="E4215" s="8">
        <v>10511.1</v>
      </c>
      <c r="F4215" s="8">
        <v>10495.1</v>
      </c>
      <c r="G4215" s="8">
        <v>10506.6</v>
      </c>
      <c r="H4215" s="8"/>
      <c r="I4215" s="8"/>
      <c r="J4215" s="8"/>
    </row>
    <row r="4216" spans="3:10" x14ac:dyDescent="0.25">
      <c r="C4216" s="5">
        <v>42706.916666666664</v>
      </c>
      <c r="D4216" s="6">
        <v>10506.4</v>
      </c>
      <c r="E4216" s="6">
        <v>10529.6</v>
      </c>
      <c r="F4216" s="6">
        <v>10506.1</v>
      </c>
      <c r="G4216" s="6">
        <v>10523.6</v>
      </c>
      <c r="H4216" s="6"/>
      <c r="I4216" s="6"/>
      <c r="J4216" s="6"/>
    </row>
    <row r="4217" spans="3:10" x14ac:dyDescent="0.25">
      <c r="C4217" s="7">
        <v>42709</v>
      </c>
      <c r="D4217" s="8">
        <v>10523.6</v>
      </c>
      <c r="E4217" s="8">
        <v>10523.6</v>
      </c>
      <c r="F4217" s="8">
        <v>10523.6</v>
      </c>
      <c r="G4217" s="8">
        <v>10523.6</v>
      </c>
      <c r="H4217" s="8"/>
      <c r="I4217" s="8"/>
      <c r="J4217" s="8"/>
    </row>
    <row r="4218" spans="3:10" x14ac:dyDescent="0.25">
      <c r="C4218" s="5">
        <v>42709.375</v>
      </c>
      <c r="D4218" s="6">
        <v>10444.9</v>
      </c>
      <c r="E4218" s="6">
        <v>10539.9</v>
      </c>
      <c r="F4218" s="6">
        <v>10421.9</v>
      </c>
      <c r="G4218" s="6">
        <v>10487.4</v>
      </c>
      <c r="H4218" s="6"/>
      <c r="I4218" s="6"/>
      <c r="J4218" s="6"/>
    </row>
    <row r="4219" spans="3:10" x14ac:dyDescent="0.25">
      <c r="C4219" s="7">
        <v>42709.416666666664</v>
      </c>
      <c r="D4219" s="8">
        <v>10486.9</v>
      </c>
      <c r="E4219" s="8">
        <v>10738.3</v>
      </c>
      <c r="F4219" s="8">
        <v>10473.6</v>
      </c>
      <c r="G4219" s="8">
        <v>10719.5</v>
      </c>
      <c r="H4219" s="8"/>
      <c r="I4219" s="8"/>
      <c r="J4219" s="8"/>
    </row>
    <row r="4220" spans="3:10" x14ac:dyDescent="0.25">
      <c r="C4220" s="5">
        <v>42709.458333333336</v>
      </c>
      <c r="D4220" s="6">
        <v>10719.2</v>
      </c>
      <c r="E4220" s="6">
        <v>10722.6</v>
      </c>
      <c r="F4220" s="6">
        <v>10657.3</v>
      </c>
      <c r="G4220" s="6">
        <v>10694.7</v>
      </c>
      <c r="H4220" s="6"/>
      <c r="I4220" s="6"/>
      <c r="J4220" s="6"/>
    </row>
    <row r="4221" spans="3:10" x14ac:dyDescent="0.25">
      <c r="C4221" s="7">
        <v>42709.5</v>
      </c>
      <c r="D4221" s="8">
        <v>10694.4</v>
      </c>
      <c r="E4221" s="8">
        <v>10713.3</v>
      </c>
      <c r="F4221" s="8">
        <v>10646.1</v>
      </c>
      <c r="G4221" s="8">
        <v>10654.4</v>
      </c>
      <c r="H4221" s="8"/>
      <c r="I4221" s="8"/>
      <c r="J4221" s="8"/>
    </row>
    <row r="4222" spans="3:10" x14ac:dyDescent="0.25">
      <c r="C4222" s="5">
        <v>42709.541666666664</v>
      </c>
      <c r="D4222" s="6">
        <v>10654.7</v>
      </c>
      <c r="E4222" s="6">
        <v>10693.5</v>
      </c>
      <c r="F4222" s="6">
        <v>10646.9</v>
      </c>
      <c r="G4222" s="6">
        <v>10677.6</v>
      </c>
      <c r="H4222" s="6"/>
      <c r="I4222" s="6"/>
      <c r="J4222" s="6"/>
    </row>
    <row r="4223" spans="3:10" x14ac:dyDescent="0.25">
      <c r="C4223" s="7">
        <v>42709.583333333336</v>
      </c>
      <c r="D4223" s="8">
        <v>10678.1</v>
      </c>
      <c r="E4223" s="8">
        <v>10691.1</v>
      </c>
      <c r="F4223" s="8">
        <v>10646</v>
      </c>
      <c r="G4223" s="8">
        <v>10659.2</v>
      </c>
      <c r="H4223" s="8"/>
      <c r="I4223" s="8"/>
      <c r="J4223" s="8"/>
    </row>
    <row r="4224" spans="3:10" x14ac:dyDescent="0.25">
      <c r="C4224" s="5">
        <v>42709.625</v>
      </c>
      <c r="D4224" s="6">
        <v>10658.9</v>
      </c>
      <c r="E4224" s="6">
        <v>10671.8</v>
      </c>
      <c r="F4224" s="6">
        <v>10634.4</v>
      </c>
      <c r="G4224" s="6">
        <v>10658</v>
      </c>
      <c r="H4224" s="6"/>
      <c r="I4224" s="6"/>
      <c r="J4224" s="6"/>
    </row>
    <row r="4225" spans="3:10" x14ac:dyDescent="0.25">
      <c r="C4225" s="7">
        <v>42709.666666666664</v>
      </c>
      <c r="D4225" s="8">
        <v>10657.5</v>
      </c>
      <c r="E4225" s="8">
        <v>10686.9</v>
      </c>
      <c r="F4225" s="8">
        <v>10632.4</v>
      </c>
      <c r="G4225" s="8">
        <v>10680.6</v>
      </c>
      <c r="H4225" s="8"/>
      <c r="I4225" s="8"/>
      <c r="J4225" s="8"/>
    </row>
    <row r="4226" spans="3:10" x14ac:dyDescent="0.25">
      <c r="C4226" s="5">
        <v>42709.708333333336</v>
      </c>
      <c r="D4226" s="6">
        <v>10681.1</v>
      </c>
      <c r="E4226" s="6">
        <v>10700</v>
      </c>
      <c r="F4226" s="6">
        <v>10664.6</v>
      </c>
      <c r="G4226" s="6">
        <v>10691.7</v>
      </c>
      <c r="H4226" s="6"/>
      <c r="I4226" s="6"/>
      <c r="J4226" s="6"/>
    </row>
    <row r="4227" spans="3:10" x14ac:dyDescent="0.25">
      <c r="C4227" s="7">
        <v>42709.75</v>
      </c>
      <c r="D4227" s="8">
        <v>10691.7</v>
      </c>
      <c r="E4227" s="8">
        <v>10704.3</v>
      </c>
      <c r="F4227" s="8">
        <v>10680.3</v>
      </c>
      <c r="G4227" s="8">
        <v>10695</v>
      </c>
      <c r="H4227" s="8"/>
      <c r="I4227" s="8"/>
      <c r="J4227" s="8"/>
    </row>
    <row r="4228" spans="3:10" x14ac:dyDescent="0.25">
      <c r="C4228" s="5">
        <v>42709.791666666664</v>
      </c>
      <c r="D4228" s="6">
        <v>10694.8</v>
      </c>
      <c r="E4228" s="6">
        <v>10696.5</v>
      </c>
      <c r="F4228" s="6">
        <v>10677.3</v>
      </c>
      <c r="G4228" s="6">
        <v>10683.8</v>
      </c>
      <c r="H4228" s="6"/>
      <c r="I4228" s="6"/>
      <c r="J4228" s="6"/>
    </row>
    <row r="4229" spans="3:10" x14ac:dyDescent="0.25">
      <c r="C4229" s="7">
        <v>42709.833333333336</v>
      </c>
      <c r="D4229" s="8">
        <v>10684</v>
      </c>
      <c r="E4229" s="8">
        <v>10690.3</v>
      </c>
      <c r="F4229" s="8">
        <v>10677.5</v>
      </c>
      <c r="G4229" s="8">
        <v>10688</v>
      </c>
      <c r="H4229" s="8"/>
      <c r="I4229" s="8"/>
      <c r="J4229" s="8"/>
    </row>
    <row r="4230" spans="3:10" x14ac:dyDescent="0.25">
      <c r="C4230" s="5">
        <v>42709.875</v>
      </c>
      <c r="D4230" s="6">
        <v>10687.8</v>
      </c>
      <c r="E4230" s="6">
        <v>10695.3</v>
      </c>
      <c r="F4230" s="6">
        <v>10679.8</v>
      </c>
      <c r="G4230" s="6">
        <v>10691.3</v>
      </c>
      <c r="H4230" s="6"/>
      <c r="I4230" s="6"/>
      <c r="J4230" s="6"/>
    </row>
    <row r="4231" spans="3:10" x14ac:dyDescent="0.25">
      <c r="C4231" s="7">
        <v>42709.916666666664</v>
      </c>
      <c r="D4231" s="8">
        <v>10691.5</v>
      </c>
      <c r="E4231" s="8">
        <v>10710.5</v>
      </c>
      <c r="F4231" s="8">
        <v>10691.5</v>
      </c>
      <c r="G4231" s="8">
        <v>10708.5</v>
      </c>
      <c r="H4231" s="8"/>
      <c r="I4231" s="8"/>
      <c r="J4231" s="8"/>
    </row>
    <row r="4232" spans="3:10" x14ac:dyDescent="0.25">
      <c r="C4232" s="5">
        <v>42709.958333333336</v>
      </c>
      <c r="D4232" s="6">
        <v>10707.3</v>
      </c>
      <c r="E4232" s="6">
        <v>10721.9</v>
      </c>
      <c r="F4232" s="6">
        <v>10706.1</v>
      </c>
      <c r="G4232" s="6">
        <v>10712.5</v>
      </c>
      <c r="H4232" s="6"/>
      <c r="I4232" s="6"/>
      <c r="J4232" s="6"/>
    </row>
    <row r="4233" spans="3:10" x14ac:dyDescent="0.25">
      <c r="C4233" s="7">
        <v>42710</v>
      </c>
      <c r="D4233" s="8">
        <v>10712.5</v>
      </c>
      <c r="E4233" s="8">
        <v>10712.5</v>
      </c>
      <c r="F4233" s="8">
        <v>10712.5</v>
      </c>
      <c r="G4233" s="8">
        <v>10712.5</v>
      </c>
      <c r="H4233" s="8"/>
      <c r="I4233" s="8"/>
      <c r="J4233" s="8"/>
    </row>
    <row r="4234" spans="3:10" x14ac:dyDescent="0.25">
      <c r="C4234" s="5">
        <v>42710.041666666664</v>
      </c>
      <c r="D4234" s="6">
        <v>10711.3</v>
      </c>
      <c r="E4234" s="6">
        <v>10719</v>
      </c>
      <c r="F4234" s="6">
        <v>10697.4</v>
      </c>
      <c r="G4234" s="6">
        <v>10715.1</v>
      </c>
      <c r="H4234" s="6"/>
      <c r="I4234" s="6"/>
      <c r="J4234" s="6"/>
    </row>
    <row r="4235" spans="3:10" x14ac:dyDescent="0.25">
      <c r="C4235" s="7">
        <v>42710.083333333336</v>
      </c>
      <c r="D4235" s="8">
        <v>10716.3</v>
      </c>
      <c r="E4235" s="8">
        <v>10717.5</v>
      </c>
      <c r="F4235" s="8">
        <v>10708.4</v>
      </c>
      <c r="G4235" s="8">
        <v>10709.9</v>
      </c>
      <c r="H4235" s="8"/>
      <c r="I4235" s="8"/>
      <c r="J4235" s="8"/>
    </row>
    <row r="4236" spans="3:10" x14ac:dyDescent="0.25">
      <c r="C4236" s="5">
        <v>42710.125</v>
      </c>
      <c r="D4236" s="6">
        <v>10708.7</v>
      </c>
      <c r="E4236" s="6">
        <v>10715.6</v>
      </c>
      <c r="F4236" s="6">
        <v>10701.8</v>
      </c>
      <c r="G4236" s="6">
        <v>10709.5</v>
      </c>
      <c r="H4236" s="6"/>
      <c r="I4236" s="6"/>
      <c r="J4236" s="6"/>
    </row>
    <row r="4237" spans="3:10" x14ac:dyDescent="0.25">
      <c r="C4237" s="7">
        <v>42710.166666666664</v>
      </c>
      <c r="D4237" s="8">
        <v>10708.3</v>
      </c>
      <c r="E4237" s="8">
        <v>10711</v>
      </c>
      <c r="F4237" s="8">
        <v>10705.8</v>
      </c>
      <c r="G4237" s="8">
        <v>10711</v>
      </c>
      <c r="H4237" s="8"/>
      <c r="I4237" s="8"/>
      <c r="J4237" s="8"/>
    </row>
    <row r="4238" spans="3:10" x14ac:dyDescent="0.25">
      <c r="C4238" s="5">
        <v>42710.208333333336</v>
      </c>
      <c r="D4238" s="6">
        <v>10712.2</v>
      </c>
      <c r="E4238" s="6">
        <v>10712.2</v>
      </c>
      <c r="F4238" s="6">
        <v>10703.7</v>
      </c>
      <c r="G4238" s="6">
        <v>10707.3</v>
      </c>
      <c r="H4238" s="6"/>
      <c r="I4238" s="6"/>
      <c r="J4238" s="6"/>
    </row>
    <row r="4239" spans="3:10" x14ac:dyDescent="0.25">
      <c r="C4239" s="7">
        <v>42710.25</v>
      </c>
      <c r="D4239" s="8">
        <v>10706.1</v>
      </c>
      <c r="E4239" s="8">
        <v>10707.3</v>
      </c>
      <c r="F4239" s="8">
        <v>10704.9</v>
      </c>
      <c r="G4239" s="8">
        <v>10706.1</v>
      </c>
      <c r="H4239" s="8"/>
      <c r="I4239" s="8"/>
      <c r="J4239" s="8"/>
    </row>
    <row r="4240" spans="3:10" x14ac:dyDescent="0.25">
      <c r="C4240" s="5">
        <v>42710.291666666664</v>
      </c>
      <c r="D4240" s="6">
        <v>10707.3</v>
      </c>
      <c r="E4240" s="6">
        <v>10707.3</v>
      </c>
      <c r="F4240" s="6">
        <v>10703.4</v>
      </c>
      <c r="G4240" s="6">
        <v>10706.8</v>
      </c>
      <c r="H4240" s="6"/>
      <c r="I4240" s="6"/>
      <c r="J4240" s="6"/>
    </row>
    <row r="4241" spans="3:10" x14ac:dyDescent="0.25">
      <c r="C4241" s="7">
        <v>42710.333333333336</v>
      </c>
      <c r="D4241" s="8">
        <v>10708</v>
      </c>
      <c r="E4241" s="8">
        <v>10714.7</v>
      </c>
      <c r="F4241" s="8">
        <v>10701.4</v>
      </c>
      <c r="G4241" s="8">
        <v>10712.4</v>
      </c>
      <c r="H4241" s="8"/>
      <c r="I4241" s="8"/>
      <c r="J4241" s="8"/>
    </row>
    <row r="4242" spans="3:10" x14ac:dyDescent="0.25">
      <c r="C4242" s="5">
        <v>42710.375</v>
      </c>
      <c r="D4242" s="6">
        <v>10715.5</v>
      </c>
      <c r="E4242" s="6">
        <v>10721</v>
      </c>
      <c r="F4242" s="6">
        <v>10692.5</v>
      </c>
      <c r="G4242" s="6">
        <v>10698.7</v>
      </c>
      <c r="H4242" s="6"/>
      <c r="I4242" s="6"/>
      <c r="J4242" s="6"/>
    </row>
    <row r="4243" spans="3:10" x14ac:dyDescent="0.25">
      <c r="C4243" s="7">
        <v>42710.416666666664</v>
      </c>
      <c r="D4243" s="8">
        <v>10698.5</v>
      </c>
      <c r="E4243" s="8">
        <v>10706.4</v>
      </c>
      <c r="F4243" s="8">
        <v>10666.5</v>
      </c>
      <c r="G4243" s="8">
        <v>10701.2</v>
      </c>
      <c r="H4243" s="8"/>
      <c r="I4243" s="8"/>
      <c r="J4243" s="8"/>
    </row>
    <row r="4244" spans="3:10" x14ac:dyDescent="0.25">
      <c r="C4244" s="5">
        <v>42710.458333333336</v>
      </c>
      <c r="D4244" s="6">
        <v>10702</v>
      </c>
      <c r="E4244" s="6">
        <v>10707</v>
      </c>
      <c r="F4244" s="6">
        <v>10685.2</v>
      </c>
      <c r="G4244" s="6">
        <v>10700.4</v>
      </c>
      <c r="H4244" s="6"/>
      <c r="I4244" s="6"/>
      <c r="J4244" s="6"/>
    </row>
    <row r="4245" spans="3:10" x14ac:dyDescent="0.25">
      <c r="C4245" s="7">
        <v>42710.5</v>
      </c>
      <c r="D4245" s="8">
        <v>10702.2</v>
      </c>
      <c r="E4245" s="8">
        <v>10710.9</v>
      </c>
      <c r="F4245" s="8">
        <v>10686.6</v>
      </c>
      <c r="G4245" s="8">
        <v>10694.5</v>
      </c>
      <c r="H4245" s="8"/>
      <c r="I4245" s="8"/>
      <c r="J4245" s="8"/>
    </row>
    <row r="4246" spans="3:10" x14ac:dyDescent="0.25">
      <c r="C4246" s="5">
        <v>42710.541666666664</v>
      </c>
      <c r="D4246" s="6">
        <v>10694.8</v>
      </c>
      <c r="E4246" s="6">
        <v>10739.3</v>
      </c>
      <c r="F4246" s="6">
        <v>10692.5</v>
      </c>
      <c r="G4246" s="6">
        <v>10722.6</v>
      </c>
      <c r="H4246" s="6"/>
      <c r="I4246" s="6"/>
      <c r="J4246" s="6"/>
    </row>
    <row r="4247" spans="3:10" x14ac:dyDescent="0.25">
      <c r="C4247" s="7">
        <v>42710.583333333336</v>
      </c>
      <c r="D4247" s="8">
        <v>10722.3</v>
      </c>
      <c r="E4247" s="8">
        <v>10723.8</v>
      </c>
      <c r="F4247" s="8">
        <v>10697.6</v>
      </c>
      <c r="G4247" s="8">
        <v>10708.8</v>
      </c>
      <c r="H4247" s="8"/>
      <c r="I4247" s="8"/>
      <c r="J4247" s="8"/>
    </row>
    <row r="4248" spans="3:10" x14ac:dyDescent="0.25">
      <c r="C4248" s="5">
        <v>42710.625</v>
      </c>
      <c r="D4248" s="6">
        <v>10709.3</v>
      </c>
      <c r="E4248" s="6">
        <v>10726.5</v>
      </c>
      <c r="F4248" s="6">
        <v>10700.2</v>
      </c>
      <c r="G4248" s="6">
        <v>10711.4</v>
      </c>
      <c r="H4248" s="6"/>
      <c r="I4248" s="6"/>
      <c r="J4248" s="6"/>
    </row>
    <row r="4249" spans="3:10" x14ac:dyDescent="0.25">
      <c r="C4249" s="7">
        <v>42710.666666666664</v>
      </c>
      <c r="D4249" s="8">
        <v>10711.6</v>
      </c>
      <c r="E4249" s="8">
        <v>10741.2</v>
      </c>
      <c r="F4249" s="8">
        <v>10709.4</v>
      </c>
      <c r="G4249" s="8">
        <v>10730.2</v>
      </c>
      <c r="H4249" s="8"/>
      <c r="I4249" s="8"/>
      <c r="J4249" s="8"/>
    </row>
    <row r="4250" spans="3:10" x14ac:dyDescent="0.25">
      <c r="C4250" s="5">
        <v>42710.708333333336</v>
      </c>
      <c r="D4250" s="6">
        <v>10731.2</v>
      </c>
      <c r="E4250" s="6">
        <v>10771.8</v>
      </c>
      <c r="F4250" s="6">
        <v>10730</v>
      </c>
      <c r="G4250" s="6">
        <v>10770.1</v>
      </c>
      <c r="H4250" s="6"/>
      <c r="I4250" s="6"/>
      <c r="J4250" s="6"/>
    </row>
    <row r="4251" spans="3:10" x14ac:dyDescent="0.25">
      <c r="C4251" s="7">
        <v>42710.75</v>
      </c>
      <c r="D4251" s="8">
        <v>10769.6</v>
      </c>
      <c r="E4251" s="8">
        <v>10790.5</v>
      </c>
      <c r="F4251" s="8">
        <v>10759.9</v>
      </c>
      <c r="G4251" s="8">
        <v>10789</v>
      </c>
      <c r="H4251" s="8"/>
      <c r="I4251" s="8"/>
      <c r="J4251" s="8"/>
    </row>
    <row r="4252" spans="3:10" x14ac:dyDescent="0.25">
      <c r="C4252" s="5">
        <v>42710.791666666664</v>
      </c>
      <c r="D4252" s="6">
        <v>10789.2</v>
      </c>
      <c r="E4252" s="6">
        <v>10814</v>
      </c>
      <c r="F4252" s="6">
        <v>10788</v>
      </c>
      <c r="G4252" s="6">
        <v>10797.5</v>
      </c>
      <c r="H4252" s="6"/>
      <c r="I4252" s="6"/>
      <c r="J4252" s="6"/>
    </row>
    <row r="4253" spans="3:10" x14ac:dyDescent="0.25">
      <c r="C4253" s="7">
        <v>42710.833333333336</v>
      </c>
      <c r="D4253" s="8">
        <v>10797.7</v>
      </c>
      <c r="E4253" s="8">
        <v>10804.2</v>
      </c>
      <c r="F4253" s="8">
        <v>10788.5</v>
      </c>
      <c r="G4253" s="8">
        <v>10796.5</v>
      </c>
      <c r="H4253" s="8"/>
      <c r="I4253" s="8"/>
      <c r="J4253" s="8"/>
    </row>
    <row r="4254" spans="3:10" x14ac:dyDescent="0.25">
      <c r="C4254" s="5">
        <v>42710.875</v>
      </c>
      <c r="D4254" s="6">
        <v>10796.7</v>
      </c>
      <c r="E4254" s="6">
        <v>10841</v>
      </c>
      <c r="F4254" s="6">
        <v>10793</v>
      </c>
      <c r="G4254" s="6">
        <v>10828.5</v>
      </c>
      <c r="H4254" s="6"/>
      <c r="I4254" s="6"/>
      <c r="J4254" s="6"/>
    </row>
    <row r="4255" spans="3:10" x14ac:dyDescent="0.25">
      <c r="C4255" s="7">
        <v>42710.916666666664</v>
      </c>
      <c r="D4255" s="8">
        <v>10828.7</v>
      </c>
      <c r="E4255" s="8">
        <v>10836</v>
      </c>
      <c r="F4255" s="8">
        <v>10816</v>
      </c>
      <c r="G4255" s="8">
        <v>10830.7</v>
      </c>
      <c r="H4255" s="8"/>
      <c r="I4255" s="8"/>
      <c r="J4255" s="8"/>
    </row>
    <row r="4256" spans="3:10" x14ac:dyDescent="0.25">
      <c r="C4256" s="5">
        <v>42710.958333333336</v>
      </c>
      <c r="D4256" s="6">
        <v>10829</v>
      </c>
      <c r="E4256" s="6">
        <v>10830.2</v>
      </c>
      <c r="F4256" s="6">
        <v>10819.4</v>
      </c>
      <c r="G4256" s="6">
        <v>10828.9</v>
      </c>
      <c r="H4256" s="6"/>
      <c r="I4256" s="6"/>
      <c r="J4256" s="6"/>
    </row>
    <row r="4257" spans="3:10" x14ac:dyDescent="0.25">
      <c r="C4257" s="7">
        <v>42711</v>
      </c>
      <c r="D4257" s="8">
        <v>10828.9</v>
      </c>
      <c r="E4257" s="8">
        <v>10828.9</v>
      </c>
      <c r="F4257" s="8">
        <v>10828.9</v>
      </c>
      <c r="G4257" s="8">
        <v>10828.9</v>
      </c>
      <c r="H4257" s="8"/>
      <c r="I4257" s="8"/>
      <c r="J4257" s="8"/>
    </row>
    <row r="4258" spans="3:10" x14ac:dyDescent="0.25">
      <c r="C4258" s="5">
        <v>42711.041666666664</v>
      </c>
      <c r="D4258" s="6">
        <v>10830.9</v>
      </c>
      <c r="E4258" s="6">
        <v>10830.9</v>
      </c>
      <c r="F4258" s="6">
        <v>10822</v>
      </c>
      <c r="G4258" s="6">
        <v>10823.7</v>
      </c>
      <c r="H4258" s="6"/>
      <c r="I4258" s="6"/>
      <c r="J4258" s="6"/>
    </row>
    <row r="4259" spans="3:10" x14ac:dyDescent="0.25">
      <c r="C4259" s="7">
        <v>42711.083333333336</v>
      </c>
      <c r="D4259" s="8">
        <v>10824.4</v>
      </c>
      <c r="E4259" s="8">
        <v>10829.4</v>
      </c>
      <c r="F4259" s="8">
        <v>10818.6</v>
      </c>
      <c r="G4259" s="8">
        <v>10829.4</v>
      </c>
      <c r="H4259" s="8"/>
      <c r="I4259" s="8"/>
      <c r="J4259" s="8"/>
    </row>
    <row r="4260" spans="3:10" x14ac:dyDescent="0.25">
      <c r="C4260" s="5">
        <v>42711.125</v>
      </c>
      <c r="D4260" s="6">
        <v>10828.2</v>
      </c>
      <c r="E4260" s="6">
        <v>10831.4</v>
      </c>
      <c r="F4260" s="6">
        <v>10820.6</v>
      </c>
      <c r="G4260" s="6">
        <v>10820.6</v>
      </c>
      <c r="H4260" s="6"/>
      <c r="I4260" s="6"/>
      <c r="J4260" s="6"/>
    </row>
    <row r="4261" spans="3:10" x14ac:dyDescent="0.25">
      <c r="C4261" s="7">
        <v>42711.166666666664</v>
      </c>
      <c r="D4261" s="8">
        <v>10819.4</v>
      </c>
      <c r="E4261" s="8">
        <v>10824.4</v>
      </c>
      <c r="F4261" s="8">
        <v>10816.9</v>
      </c>
      <c r="G4261" s="8">
        <v>10819.6</v>
      </c>
      <c r="H4261" s="8"/>
      <c r="I4261" s="8"/>
      <c r="J4261" s="8"/>
    </row>
    <row r="4262" spans="3:10" x14ac:dyDescent="0.25">
      <c r="C4262" s="5">
        <v>42711.208333333336</v>
      </c>
      <c r="D4262" s="6">
        <v>10818.6</v>
      </c>
      <c r="E4262" s="6">
        <v>10824.8</v>
      </c>
      <c r="F4262" s="6">
        <v>10818.6</v>
      </c>
      <c r="G4262" s="6">
        <v>10823.3</v>
      </c>
      <c r="H4262" s="6"/>
      <c r="I4262" s="6"/>
      <c r="J4262" s="6"/>
    </row>
    <row r="4263" spans="3:10" x14ac:dyDescent="0.25">
      <c r="C4263" s="7">
        <v>42711.25</v>
      </c>
      <c r="D4263" s="8">
        <v>10823.3</v>
      </c>
      <c r="E4263" s="8">
        <v>10827</v>
      </c>
      <c r="F4263" s="8">
        <v>10823.3</v>
      </c>
      <c r="G4263" s="8">
        <v>10825.7</v>
      </c>
      <c r="H4263" s="8"/>
      <c r="I4263" s="8"/>
      <c r="J4263" s="8"/>
    </row>
    <row r="4264" spans="3:10" x14ac:dyDescent="0.25">
      <c r="C4264" s="5">
        <v>42711.291666666664</v>
      </c>
      <c r="D4264" s="6">
        <v>10826.4</v>
      </c>
      <c r="E4264" s="6">
        <v>10834.1</v>
      </c>
      <c r="F4264" s="6">
        <v>10824.5</v>
      </c>
      <c r="G4264" s="6">
        <v>10830.9</v>
      </c>
      <c r="H4264" s="6"/>
      <c r="I4264" s="6"/>
      <c r="J4264" s="6"/>
    </row>
    <row r="4265" spans="3:10" x14ac:dyDescent="0.25">
      <c r="C4265" s="7">
        <v>42711.333333333336</v>
      </c>
      <c r="D4265" s="8">
        <v>10832.1</v>
      </c>
      <c r="E4265" s="8">
        <v>10861.6</v>
      </c>
      <c r="F4265" s="8">
        <v>10830.9</v>
      </c>
      <c r="G4265" s="8">
        <v>10861.6</v>
      </c>
      <c r="H4265" s="8"/>
      <c r="I4265" s="8"/>
      <c r="J4265" s="8"/>
    </row>
    <row r="4266" spans="3:10" x14ac:dyDescent="0.25">
      <c r="C4266" s="5">
        <v>42711.375</v>
      </c>
      <c r="D4266" s="6">
        <v>10851.6</v>
      </c>
      <c r="E4266" s="6">
        <v>10895.9</v>
      </c>
      <c r="F4266" s="6">
        <v>10845.9</v>
      </c>
      <c r="G4266" s="6">
        <v>10882.9</v>
      </c>
      <c r="H4266" s="6"/>
      <c r="I4266" s="6"/>
      <c r="J4266" s="6"/>
    </row>
    <row r="4267" spans="3:10" x14ac:dyDescent="0.25">
      <c r="C4267" s="7">
        <v>42711.416666666664</v>
      </c>
      <c r="D4267" s="8">
        <v>10881.9</v>
      </c>
      <c r="E4267" s="8">
        <v>10925.5</v>
      </c>
      <c r="F4267" s="8">
        <v>10871.8</v>
      </c>
      <c r="G4267" s="8">
        <v>10924.7</v>
      </c>
      <c r="H4267" s="8"/>
      <c r="I4267" s="8"/>
      <c r="J4267" s="8"/>
    </row>
    <row r="4268" spans="3:10" x14ac:dyDescent="0.25">
      <c r="C4268" s="5">
        <v>42711.458333333336</v>
      </c>
      <c r="D4268" s="6">
        <v>10925.2</v>
      </c>
      <c r="E4268" s="6">
        <v>10947.8</v>
      </c>
      <c r="F4268" s="6">
        <v>10912.1</v>
      </c>
      <c r="G4268" s="6">
        <v>10923.9</v>
      </c>
      <c r="H4268" s="6"/>
      <c r="I4268" s="6"/>
      <c r="J4268" s="6"/>
    </row>
    <row r="4269" spans="3:10" x14ac:dyDescent="0.25">
      <c r="C4269" s="7">
        <v>42711.5</v>
      </c>
      <c r="D4269" s="8">
        <v>10924.6</v>
      </c>
      <c r="E4269" s="8">
        <v>10947.4</v>
      </c>
      <c r="F4269" s="8">
        <v>10917.3</v>
      </c>
      <c r="G4269" s="8">
        <v>10933.9</v>
      </c>
      <c r="H4269" s="8"/>
      <c r="I4269" s="8"/>
      <c r="J4269" s="8"/>
    </row>
    <row r="4270" spans="3:10" x14ac:dyDescent="0.25">
      <c r="C4270" s="5">
        <v>42711.541666666664</v>
      </c>
      <c r="D4270" s="6">
        <v>10933.7</v>
      </c>
      <c r="E4270" s="6">
        <v>10940.5</v>
      </c>
      <c r="F4270" s="6">
        <v>10930</v>
      </c>
      <c r="G4270" s="6">
        <v>10936.8</v>
      </c>
      <c r="H4270" s="6"/>
      <c r="I4270" s="6"/>
      <c r="J4270" s="6"/>
    </row>
    <row r="4271" spans="3:10" x14ac:dyDescent="0.25">
      <c r="C4271" s="7">
        <v>42711.583333333336</v>
      </c>
      <c r="D4271" s="8">
        <v>10937.1</v>
      </c>
      <c r="E4271" s="8">
        <v>10940.7</v>
      </c>
      <c r="F4271" s="8">
        <v>10926.9</v>
      </c>
      <c r="G4271" s="8">
        <v>10939.2</v>
      </c>
      <c r="H4271" s="8"/>
      <c r="I4271" s="8"/>
      <c r="J4271" s="8"/>
    </row>
    <row r="4272" spans="3:10" x14ac:dyDescent="0.25">
      <c r="C4272" s="5">
        <v>42711.625</v>
      </c>
      <c r="D4272" s="6">
        <v>10939.4</v>
      </c>
      <c r="E4272" s="6">
        <v>10939.7</v>
      </c>
      <c r="F4272" s="6">
        <v>10909.4</v>
      </c>
      <c r="G4272" s="6">
        <v>10921.2</v>
      </c>
      <c r="H4272" s="6"/>
      <c r="I4272" s="6"/>
      <c r="J4272" s="6"/>
    </row>
    <row r="4273" spans="3:10" x14ac:dyDescent="0.25">
      <c r="C4273" s="7">
        <v>42711.666666666664</v>
      </c>
      <c r="D4273" s="8">
        <v>10921.4</v>
      </c>
      <c r="E4273" s="8">
        <v>10952.9</v>
      </c>
      <c r="F4273" s="8">
        <v>10917.2</v>
      </c>
      <c r="G4273" s="8">
        <v>10945.7</v>
      </c>
      <c r="H4273" s="8"/>
      <c r="I4273" s="8"/>
      <c r="J4273" s="8"/>
    </row>
    <row r="4274" spans="3:10" x14ac:dyDescent="0.25">
      <c r="C4274" s="5">
        <v>42711.708333333336</v>
      </c>
      <c r="D4274" s="6">
        <v>10946.2</v>
      </c>
      <c r="E4274" s="6">
        <v>10989.4</v>
      </c>
      <c r="F4274" s="6">
        <v>10946</v>
      </c>
      <c r="G4274" s="6">
        <v>10967.2</v>
      </c>
      <c r="H4274" s="6"/>
      <c r="I4274" s="6"/>
      <c r="J4274" s="6"/>
    </row>
    <row r="4275" spans="3:10" x14ac:dyDescent="0.25">
      <c r="C4275" s="7">
        <v>42711.75</v>
      </c>
      <c r="D4275" s="8">
        <v>10967.4</v>
      </c>
      <c r="E4275" s="8">
        <v>10994.8</v>
      </c>
      <c r="F4275" s="8">
        <v>10963.7</v>
      </c>
      <c r="G4275" s="8">
        <v>10993.3</v>
      </c>
      <c r="H4275" s="8"/>
      <c r="I4275" s="8"/>
      <c r="J4275" s="8"/>
    </row>
    <row r="4276" spans="3:10" x14ac:dyDescent="0.25">
      <c r="C4276" s="5">
        <v>42711.791666666664</v>
      </c>
      <c r="D4276" s="6">
        <v>10993</v>
      </c>
      <c r="E4276" s="6">
        <v>11008</v>
      </c>
      <c r="F4276" s="6">
        <v>10984.8</v>
      </c>
      <c r="G4276" s="6">
        <v>11006.8</v>
      </c>
      <c r="H4276" s="6"/>
      <c r="I4276" s="6"/>
      <c r="J4276" s="6"/>
    </row>
    <row r="4277" spans="3:10" x14ac:dyDescent="0.25">
      <c r="C4277" s="7">
        <v>42711.833333333336</v>
      </c>
      <c r="D4277" s="8">
        <v>11007.5</v>
      </c>
      <c r="E4277" s="8">
        <v>11059.5</v>
      </c>
      <c r="F4277" s="8">
        <v>11006.3</v>
      </c>
      <c r="G4277" s="8">
        <v>11052</v>
      </c>
      <c r="H4277" s="8"/>
      <c r="I4277" s="8"/>
      <c r="J4277" s="8"/>
    </row>
    <row r="4278" spans="3:10" x14ac:dyDescent="0.25">
      <c r="C4278" s="5">
        <v>42711.875</v>
      </c>
      <c r="D4278" s="6">
        <v>11052.3</v>
      </c>
      <c r="E4278" s="6">
        <v>11056.5</v>
      </c>
      <c r="F4278" s="6">
        <v>11037</v>
      </c>
      <c r="G4278" s="6">
        <v>11054.3</v>
      </c>
      <c r="H4278" s="6"/>
      <c r="I4278" s="6"/>
      <c r="J4278" s="6"/>
    </row>
    <row r="4279" spans="3:10" x14ac:dyDescent="0.25">
      <c r="C4279" s="7">
        <v>42711.916666666664</v>
      </c>
      <c r="D4279" s="8">
        <v>11054.5</v>
      </c>
      <c r="E4279" s="8">
        <v>11086.8</v>
      </c>
      <c r="F4279" s="8">
        <v>11043.8</v>
      </c>
      <c r="G4279" s="8">
        <v>11044</v>
      </c>
      <c r="H4279" s="8"/>
      <c r="I4279" s="8"/>
      <c r="J4279" s="8"/>
    </row>
    <row r="4280" spans="3:10" x14ac:dyDescent="0.25">
      <c r="C4280" s="5">
        <v>42711.958333333336</v>
      </c>
      <c r="D4280" s="6">
        <v>11042.3</v>
      </c>
      <c r="E4280" s="6">
        <v>11047.5</v>
      </c>
      <c r="F4280" s="6">
        <v>11021.6</v>
      </c>
      <c r="G4280" s="6">
        <v>11029.7</v>
      </c>
      <c r="H4280" s="6"/>
      <c r="I4280" s="6"/>
      <c r="J4280" s="6"/>
    </row>
    <row r="4281" spans="3:10" x14ac:dyDescent="0.25">
      <c r="C4281" s="7">
        <v>42712</v>
      </c>
      <c r="D4281" s="8">
        <v>11029.7</v>
      </c>
      <c r="E4281" s="8">
        <v>11029.7</v>
      </c>
      <c r="F4281" s="8">
        <v>11029.7</v>
      </c>
      <c r="G4281" s="8">
        <v>11029.7</v>
      </c>
      <c r="H4281" s="8"/>
      <c r="I4281" s="8"/>
      <c r="J4281" s="8"/>
    </row>
    <row r="4282" spans="3:10" x14ac:dyDescent="0.25">
      <c r="C4282" s="5">
        <v>42712.041666666664</v>
      </c>
      <c r="D4282" s="6">
        <v>11028.5</v>
      </c>
      <c r="E4282" s="6">
        <v>11029.7</v>
      </c>
      <c r="F4282" s="6">
        <v>11011.3</v>
      </c>
      <c r="G4282" s="6">
        <v>11022.4</v>
      </c>
      <c r="H4282" s="6"/>
      <c r="I4282" s="6"/>
      <c r="J4282" s="6"/>
    </row>
    <row r="4283" spans="3:10" x14ac:dyDescent="0.25">
      <c r="C4283" s="7">
        <v>42712.083333333336</v>
      </c>
      <c r="D4283" s="8">
        <v>11023.7</v>
      </c>
      <c r="E4283" s="8">
        <v>11044.6</v>
      </c>
      <c r="F4283" s="8">
        <v>11022.4</v>
      </c>
      <c r="G4283" s="8">
        <v>11040.1</v>
      </c>
      <c r="H4283" s="8"/>
      <c r="I4283" s="8"/>
      <c r="J4283" s="8"/>
    </row>
    <row r="4284" spans="3:10" x14ac:dyDescent="0.25">
      <c r="C4284" s="5">
        <v>42712.125</v>
      </c>
      <c r="D4284" s="6">
        <v>11038.9</v>
      </c>
      <c r="E4284" s="6">
        <v>11040.1</v>
      </c>
      <c r="F4284" s="6">
        <v>11032.4</v>
      </c>
      <c r="G4284" s="6">
        <v>11036.1</v>
      </c>
      <c r="H4284" s="6"/>
      <c r="I4284" s="6"/>
      <c r="J4284" s="6"/>
    </row>
    <row r="4285" spans="3:10" x14ac:dyDescent="0.25">
      <c r="C4285" s="7">
        <v>42712.166666666664</v>
      </c>
      <c r="D4285" s="8">
        <v>11034.9</v>
      </c>
      <c r="E4285" s="8">
        <v>11043.7</v>
      </c>
      <c r="F4285" s="8">
        <v>11032.4</v>
      </c>
      <c r="G4285" s="8">
        <v>11040</v>
      </c>
      <c r="H4285" s="8"/>
      <c r="I4285" s="8"/>
      <c r="J4285" s="8"/>
    </row>
    <row r="4286" spans="3:10" x14ac:dyDescent="0.25">
      <c r="C4286" s="5">
        <v>42712.208333333336</v>
      </c>
      <c r="D4286" s="6">
        <v>11038.8</v>
      </c>
      <c r="E4286" s="6">
        <v>11040</v>
      </c>
      <c r="F4286" s="6">
        <v>11031.4</v>
      </c>
      <c r="G4286" s="6">
        <v>11035.1</v>
      </c>
      <c r="H4286" s="6"/>
      <c r="I4286" s="6"/>
      <c r="J4286" s="6"/>
    </row>
    <row r="4287" spans="3:10" x14ac:dyDescent="0.25">
      <c r="C4287" s="7">
        <v>42712.25</v>
      </c>
      <c r="D4287" s="8">
        <v>11036.3</v>
      </c>
      <c r="E4287" s="8">
        <v>11041</v>
      </c>
      <c r="F4287" s="8">
        <v>11033.9</v>
      </c>
      <c r="G4287" s="8">
        <v>11040.8</v>
      </c>
      <c r="H4287" s="8"/>
      <c r="I4287" s="8"/>
      <c r="J4287" s="8"/>
    </row>
    <row r="4288" spans="3:10" x14ac:dyDescent="0.25">
      <c r="C4288" s="5">
        <v>42712.291666666664</v>
      </c>
      <c r="D4288" s="6">
        <v>11039.6</v>
      </c>
      <c r="E4288" s="6">
        <v>11050.2</v>
      </c>
      <c r="F4288" s="6">
        <v>11038.6</v>
      </c>
      <c r="G4288" s="6">
        <v>11046.2</v>
      </c>
      <c r="H4288" s="6"/>
      <c r="I4288" s="6"/>
      <c r="J4288" s="6"/>
    </row>
    <row r="4289" spans="3:10" x14ac:dyDescent="0.25">
      <c r="C4289" s="7">
        <v>42712.333333333336</v>
      </c>
      <c r="D4289" s="8">
        <v>11047.5</v>
      </c>
      <c r="E4289" s="8">
        <v>11047.5</v>
      </c>
      <c r="F4289" s="8">
        <v>11019.5</v>
      </c>
      <c r="G4289" s="8">
        <v>11024.8</v>
      </c>
      <c r="H4289" s="8"/>
      <c r="I4289" s="8"/>
      <c r="J4289" s="8"/>
    </row>
    <row r="4290" spans="3:10" x14ac:dyDescent="0.25">
      <c r="C4290" s="5">
        <v>42712.375</v>
      </c>
      <c r="D4290" s="6">
        <v>11026.3</v>
      </c>
      <c r="E4290" s="6">
        <v>11044.7</v>
      </c>
      <c r="F4290" s="6">
        <v>11020.4</v>
      </c>
      <c r="G4290" s="6">
        <v>11027.7</v>
      </c>
      <c r="H4290" s="6"/>
      <c r="I4290" s="6"/>
      <c r="J4290" s="6"/>
    </row>
    <row r="4291" spans="3:10" x14ac:dyDescent="0.25">
      <c r="C4291" s="7">
        <v>42712.416666666664</v>
      </c>
      <c r="D4291" s="8">
        <v>11031.2</v>
      </c>
      <c r="E4291" s="8">
        <v>11068.5</v>
      </c>
      <c r="F4291" s="8">
        <v>11019.7</v>
      </c>
      <c r="G4291" s="8">
        <v>11032.3</v>
      </c>
      <c r="H4291" s="8"/>
      <c r="I4291" s="8"/>
      <c r="J4291" s="8"/>
    </row>
    <row r="4292" spans="3:10" x14ac:dyDescent="0.25">
      <c r="C4292" s="5">
        <v>42712.458333333336</v>
      </c>
      <c r="D4292" s="6">
        <v>11032.6</v>
      </c>
      <c r="E4292" s="6">
        <v>11039</v>
      </c>
      <c r="F4292" s="6">
        <v>10998.4</v>
      </c>
      <c r="G4292" s="6">
        <v>11008.4</v>
      </c>
      <c r="H4292" s="6"/>
      <c r="I4292" s="6"/>
      <c r="J4292" s="6"/>
    </row>
    <row r="4293" spans="3:10" x14ac:dyDescent="0.25">
      <c r="C4293" s="7">
        <v>42712.5</v>
      </c>
      <c r="D4293" s="8">
        <v>11009.4</v>
      </c>
      <c r="E4293" s="8">
        <v>11034.2</v>
      </c>
      <c r="F4293" s="8">
        <v>11002.3</v>
      </c>
      <c r="G4293" s="8">
        <v>11021.2</v>
      </c>
      <c r="H4293" s="8"/>
      <c r="I4293" s="8"/>
      <c r="J4293" s="8"/>
    </row>
    <row r="4294" spans="3:10" x14ac:dyDescent="0.25">
      <c r="C4294" s="5">
        <v>42712.541666666664</v>
      </c>
      <c r="D4294" s="6">
        <v>11022.5</v>
      </c>
      <c r="E4294" s="6">
        <v>11035.5</v>
      </c>
      <c r="F4294" s="6">
        <v>11008.2</v>
      </c>
      <c r="G4294" s="6">
        <v>11034.7</v>
      </c>
      <c r="H4294" s="6"/>
      <c r="I4294" s="6"/>
      <c r="J4294" s="6"/>
    </row>
    <row r="4295" spans="3:10" x14ac:dyDescent="0.25">
      <c r="C4295" s="7">
        <v>42712.583333333336</v>
      </c>
      <c r="D4295" s="8">
        <v>11035</v>
      </c>
      <c r="E4295" s="8">
        <v>11091.7</v>
      </c>
      <c r="F4295" s="8">
        <v>10984.2</v>
      </c>
      <c r="G4295" s="8">
        <v>11080.6</v>
      </c>
      <c r="H4295" s="8"/>
      <c r="I4295" s="8"/>
      <c r="J4295" s="8"/>
    </row>
    <row r="4296" spans="3:10" x14ac:dyDescent="0.25">
      <c r="C4296" s="5">
        <v>42712.625</v>
      </c>
      <c r="D4296" s="6">
        <v>11080.4</v>
      </c>
      <c r="E4296" s="6">
        <v>11197.1</v>
      </c>
      <c r="F4296" s="6">
        <v>11041.4</v>
      </c>
      <c r="G4296" s="6">
        <v>11149.1</v>
      </c>
      <c r="H4296" s="6"/>
      <c r="I4296" s="6"/>
      <c r="J4296" s="6"/>
    </row>
    <row r="4297" spans="3:10" x14ac:dyDescent="0.25">
      <c r="C4297" s="7">
        <v>42712.666666666664</v>
      </c>
      <c r="D4297" s="8">
        <v>11149.3</v>
      </c>
      <c r="E4297" s="8">
        <v>11163.1</v>
      </c>
      <c r="F4297" s="8">
        <v>11127.3</v>
      </c>
      <c r="G4297" s="8">
        <v>11140.8</v>
      </c>
      <c r="H4297" s="8"/>
      <c r="I4297" s="8"/>
      <c r="J4297" s="8"/>
    </row>
    <row r="4298" spans="3:10" x14ac:dyDescent="0.25">
      <c r="C4298" s="5">
        <v>42712.708333333336</v>
      </c>
      <c r="D4298" s="6">
        <v>11141.1</v>
      </c>
      <c r="E4298" s="6">
        <v>11181.3</v>
      </c>
      <c r="F4298" s="6">
        <v>11132.6</v>
      </c>
      <c r="G4298" s="6">
        <v>11178</v>
      </c>
      <c r="H4298" s="6"/>
      <c r="I4298" s="6"/>
      <c r="J4298" s="6"/>
    </row>
    <row r="4299" spans="3:10" x14ac:dyDescent="0.25">
      <c r="C4299" s="7">
        <v>42712.75</v>
      </c>
      <c r="D4299" s="8">
        <v>11177.8</v>
      </c>
      <c r="E4299" s="8">
        <v>11193.7</v>
      </c>
      <c r="F4299" s="8">
        <v>11164.8</v>
      </c>
      <c r="G4299" s="8">
        <v>11172.1</v>
      </c>
      <c r="H4299" s="8"/>
      <c r="I4299" s="8"/>
      <c r="J4299" s="8"/>
    </row>
    <row r="4300" spans="3:10" x14ac:dyDescent="0.25">
      <c r="C4300" s="5">
        <v>42712.791666666664</v>
      </c>
      <c r="D4300" s="6">
        <v>11171.8</v>
      </c>
      <c r="E4300" s="6">
        <v>11205.3</v>
      </c>
      <c r="F4300" s="6">
        <v>11171.8</v>
      </c>
      <c r="G4300" s="6">
        <v>11193.8</v>
      </c>
      <c r="H4300" s="6"/>
      <c r="I4300" s="6"/>
      <c r="J4300" s="6"/>
    </row>
    <row r="4301" spans="3:10" x14ac:dyDescent="0.25">
      <c r="C4301" s="7">
        <v>42712.833333333336</v>
      </c>
      <c r="D4301" s="8">
        <v>11194.1</v>
      </c>
      <c r="E4301" s="8">
        <v>11199.3</v>
      </c>
      <c r="F4301" s="8">
        <v>11187.1</v>
      </c>
      <c r="G4301" s="8">
        <v>11195.6</v>
      </c>
      <c r="H4301" s="8"/>
      <c r="I4301" s="8"/>
      <c r="J4301" s="8"/>
    </row>
    <row r="4302" spans="3:10" x14ac:dyDescent="0.25">
      <c r="C4302" s="5">
        <v>42712.875</v>
      </c>
      <c r="D4302" s="6">
        <v>11195.3</v>
      </c>
      <c r="E4302" s="6">
        <v>11204.6</v>
      </c>
      <c r="F4302" s="6">
        <v>11162.8</v>
      </c>
      <c r="G4302" s="6">
        <v>11178.3</v>
      </c>
      <c r="H4302" s="6"/>
      <c r="I4302" s="6"/>
      <c r="J4302" s="6"/>
    </row>
    <row r="4303" spans="3:10" x14ac:dyDescent="0.25">
      <c r="C4303" s="7">
        <v>42712.916666666664</v>
      </c>
      <c r="D4303" s="8">
        <v>11178.1</v>
      </c>
      <c r="E4303" s="8">
        <v>11185.3</v>
      </c>
      <c r="F4303" s="8">
        <v>11164.3</v>
      </c>
      <c r="G4303" s="8">
        <v>11172.8</v>
      </c>
      <c r="H4303" s="8"/>
      <c r="I4303" s="8"/>
      <c r="J4303" s="8"/>
    </row>
    <row r="4304" spans="3:10" x14ac:dyDescent="0.25">
      <c r="C4304" s="5">
        <v>42712.958333333336</v>
      </c>
      <c r="D4304" s="6">
        <v>11171.1</v>
      </c>
      <c r="E4304" s="6">
        <v>11183</v>
      </c>
      <c r="F4304" s="6">
        <v>11169.8</v>
      </c>
      <c r="G4304" s="6">
        <v>11182</v>
      </c>
      <c r="H4304" s="6"/>
      <c r="I4304" s="6"/>
      <c r="J4304" s="6"/>
    </row>
    <row r="4305" spans="3:10" x14ac:dyDescent="0.25">
      <c r="C4305" s="7">
        <v>42713</v>
      </c>
      <c r="D4305" s="8">
        <v>11182</v>
      </c>
      <c r="E4305" s="8">
        <v>11182</v>
      </c>
      <c r="F4305" s="8">
        <v>11182</v>
      </c>
      <c r="G4305" s="8">
        <v>11182</v>
      </c>
      <c r="H4305" s="8"/>
      <c r="I4305" s="8"/>
      <c r="J4305" s="8"/>
    </row>
    <row r="4306" spans="3:10" x14ac:dyDescent="0.25">
      <c r="C4306" s="5">
        <v>42713.041666666664</v>
      </c>
      <c r="D4306" s="6">
        <v>11178.3</v>
      </c>
      <c r="E4306" s="6">
        <v>11182</v>
      </c>
      <c r="F4306" s="6">
        <v>11172.3</v>
      </c>
      <c r="G4306" s="6">
        <v>11172.3</v>
      </c>
      <c r="H4306" s="6"/>
      <c r="I4306" s="6"/>
      <c r="J4306" s="6"/>
    </row>
    <row r="4307" spans="3:10" x14ac:dyDescent="0.25">
      <c r="C4307" s="7">
        <v>42713.083333333336</v>
      </c>
      <c r="D4307" s="8">
        <v>11172.9</v>
      </c>
      <c r="E4307" s="8">
        <v>11178.8</v>
      </c>
      <c r="F4307" s="8">
        <v>11172.3</v>
      </c>
      <c r="G4307" s="8">
        <v>11178.8</v>
      </c>
      <c r="H4307" s="8"/>
      <c r="I4307" s="8"/>
      <c r="J4307" s="8"/>
    </row>
    <row r="4308" spans="3:10" x14ac:dyDescent="0.25">
      <c r="C4308" s="5">
        <v>42713.125</v>
      </c>
      <c r="D4308" s="6">
        <v>11177.5</v>
      </c>
      <c r="E4308" s="6">
        <v>11184.8</v>
      </c>
      <c r="F4308" s="6">
        <v>11175</v>
      </c>
      <c r="G4308" s="6">
        <v>11181</v>
      </c>
      <c r="H4308" s="6"/>
      <c r="I4308" s="6"/>
      <c r="J4308" s="6"/>
    </row>
    <row r="4309" spans="3:10" x14ac:dyDescent="0.25">
      <c r="C4309" s="7">
        <v>42713.166666666664</v>
      </c>
      <c r="D4309" s="8">
        <v>11179.8</v>
      </c>
      <c r="E4309" s="8">
        <v>11181</v>
      </c>
      <c r="F4309" s="8">
        <v>11171.1</v>
      </c>
      <c r="G4309" s="8">
        <v>11177.3</v>
      </c>
      <c r="H4309" s="8"/>
      <c r="I4309" s="8"/>
      <c r="J4309" s="8"/>
    </row>
    <row r="4310" spans="3:10" x14ac:dyDescent="0.25">
      <c r="C4310" s="5">
        <v>42713.208333333336</v>
      </c>
      <c r="D4310" s="6">
        <v>11178.5</v>
      </c>
      <c r="E4310" s="6">
        <v>11178.5</v>
      </c>
      <c r="F4310" s="6">
        <v>11172.8</v>
      </c>
      <c r="G4310" s="6">
        <v>11177.7</v>
      </c>
      <c r="H4310" s="6"/>
      <c r="I4310" s="6"/>
      <c r="J4310" s="6"/>
    </row>
    <row r="4311" spans="3:10" x14ac:dyDescent="0.25">
      <c r="C4311" s="7">
        <v>42713.25</v>
      </c>
      <c r="D4311" s="8">
        <v>11178.3</v>
      </c>
      <c r="E4311" s="8">
        <v>11180.8</v>
      </c>
      <c r="F4311" s="8">
        <v>11177</v>
      </c>
      <c r="G4311" s="8">
        <v>11179.5</v>
      </c>
      <c r="H4311" s="8"/>
      <c r="I4311" s="8"/>
      <c r="J4311" s="8"/>
    </row>
    <row r="4312" spans="3:10" x14ac:dyDescent="0.25">
      <c r="C4312" s="5">
        <v>42713.291666666664</v>
      </c>
      <c r="D4312" s="6">
        <v>11178.3</v>
      </c>
      <c r="E4312" s="6">
        <v>11186.7</v>
      </c>
      <c r="F4312" s="6">
        <v>11178.3</v>
      </c>
      <c r="G4312" s="6">
        <v>11186.5</v>
      </c>
      <c r="H4312" s="6"/>
      <c r="I4312" s="6"/>
      <c r="J4312" s="6"/>
    </row>
    <row r="4313" spans="3:10" x14ac:dyDescent="0.25">
      <c r="C4313" s="7">
        <v>42713.333333333336</v>
      </c>
      <c r="D4313" s="8">
        <v>11185.3</v>
      </c>
      <c r="E4313" s="8">
        <v>11193.5</v>
      </c>
      <c r="F4313" s="8">
        <v>11177</v>
      </c>
      <c r="G4313" s="8">
        <v>11177.5</v>
      </c>
      <c r="H4313" s="8"/>
      <c r="I4313" s="8"/>
      <c r="J4313" s="8"/>
    </row>
    <row r="4314" spans="3:10" x14ac:dyDescent="0.25">
      <c r="C4314" s="5">
        <v>42713.375</v>
      </c>
      <c r="D4314" s="6">
        <v>11179</v>
      </c>
      <c r="E4314" s="6">
        <v>11192.3</v>
      </c>
      <c r="F4314" s="6">
        <v>11168.3</v>
      </c>
      <c r="G4314" s="6">
        <v>11171.6</v>
      </c>
      <c r="H4314" s="6"/>
      <c r="I4314" s="6"/>
      <c r="J4314" s="6"/>
    </row>
    <row r="4315" spans="3:10" x14ac:dyDescent="0.25">
      <c r="C4315" s="7">
        <v>42713.416666666664</v>
      </c>
      <c r="D4315" s="8">
        <v>11172.1</v>
      </c>
      <c r="E4315" s="8">
        <v>11196.3</v>
      </c>
      <c r="F4315" s="8">
        <v>11164.3</v>
      </c>
      <c r="G4315" s="8">
        <v>11170.1</v>
      </c>
      <c r="H4315" s="8"/>
      <c r="I4315" s="8"/>
      <c r="J4315" s="8"/>
    </row>
    <row r="4316" spans="3:10" x14ac:dyDescent="0.25">
      <c r="C4316" s="5">
        <v>42713.458333333336</v>
      </c>
      <c r="D4316" s="6">
        <v>11169.8</v>
      </c>
      <c r="E4316" s="6">
        <v>11176.3</v>
      </c>
      <c r="F4316" s="6">
        <v>11147.3</v>
      </c>
      <c r="G4316" s="6">
        <v>11148.1</v>
      </c>
      <c r="H4316" s="6"/>
      <c r="I4316" s="6"/>
      <c r="J4316" s="6"/>
    </row>
    <row r="4317" spans="3:10" x14ac:dyDescent="0.25">
      <c r="C4317" s="7">
        <v>42713.5</v>
      </c>
      <c r="D4317" s="8">
        <v>11148.3</v>
      </c>
      <c r="E4317" s="8">
        <v>11174.7</v>
      </c>
      <c r="F4317" s="8">
        <v>11145.3</v>
      </c>
      <c r="G4317" s="8">
        <v>11169.4</v>
      </c>
      <c r="H4317" s="8"/>
      <c r="I4317" s="8"/>
      <c r="J4317" s="8"/>
    </row>
    <row r="4318" spans="3:10" x14ac:dyDescent="0.25">
      <c r="C4318" s="5">
        <v>42713.541666666664</v>
      </c>
      <c r="D4318" s="6">
        <v>11169.6</v>
      </c>
      <c r="E4318" s="6">
        <v>11208.9</v>
      </c>
      <c r="F4318" s="6">
        <v>11167.2</v>
      </c>
      <c r="G4318" s="6">
        <v>11207.4</v>
      </c>
      <c r="H4318" s="6"/>
      <c r="I4318" s="6"/>
      <c r="J4318" s="6"/>
    </row>
    <row r="4319" spans="3:10" x14ac:dyDescent="0.25">
      <c r="C4319" s="7">
        <v>42713.583333333336</v>
      </c>
      <c r="D4319" s="8">
        <v>11206.9</v>
      </c>
      <c r="E4319" s="8">
        <v>11215.4</v>
      </c>
      <c r="F4319" s="8">
        <v>11178.5</v>
      </c>
      <c r="G4319" s="8">
        <v>11203.6</v>
      </c>
      <c r="H4319" s="8"/>
      <c r="I4319" s="8"/>
      <c r="J4319" s="8"/>
    </row>
    <row r="4320" spans="3:10" x14ac:dyDescent="0.25">
      <c r="C4320" s="5">
        <v>42713.625</v>
      </c>
      <c r="D4320" s="6">
        <v>11203.9</v>
      </c>
      <c r="E4320" s="6">
        <v>11205.6</v>
      </c>
      <c r="F4320" s="6">
        <v>11178.8</v>
      </c>
      <c r="G4320" s="6">
        <v>11194.8</v>
      </c>
      <c r="H4320" s="6"/>
      <c r="I4320" s="6"/>
      <c r="J4320" s="6"/>
    </row>
    <row r="4321" spans="3:10" x14ac:dyDescent="0.25">
      <c r="C4321" s="7">
        <v>42713.666666666664</v>
      </c>
      <c r="D4321" s="8">
        <v>11194.8</v>
      </c>
      <c r="E4321" s="8">
        <v>11209.7</v>
      </c>
      <c r="F4321" s="8">
        <v>11190.2</v>
      </c>
      <c r="G4321" s="8">
        <v>11203.6</v>
      </c>
      <c r="H4321" s="8"/>
      <c r="I4321" s="8"/>
      <c r="J4321" s="8"/>
    </row>
    <row r="4322" spans="3:10" x14ac:dyDescent="0.25">
      <c r="C4322" s="5">
        <v>42713.708333333336</v>
      </c>
      <c r="D4322" s="6">
        <v>11203.9</v>
      </c>
      <c r="E4322" s="6">
        <v>11226.3</v>
      </c>
      <c r="F4322" s="6">
        <v>11191.5</v>
      </c>
      <c r="G4322" s="6">
        <v>11223.1</v>
      </c>
      <c r="H4322" s="6"/>
      <c r="I4322" s="6"/>
      <c r="J4322" s="6"/>
    </row>
    <row r="4323" spans="3:10" x14ac:dyDescent="0.25">
      <c r="C4323" s="7">
        <v>42713.75</v>
      </c>
      <c r="D4323" s="8">
        <v>11221.8</v>
      </c>
      <c r="E4323" s="8">
        <v>11232.2</v>
      </c>
      <c r="F4323" s="8">
        <v>11199.6</v>
      </c>
      <c r="G4323" s="8">
        <v>11212.3</v>
      </c>
      <c r="H4323" s="8"/>
      <c r="I4323" s="8"/>
      <c r="J4323" s="8"/>
    </row>
    <row r="4324" spans="3:10" x14ac:dyDescent="0.25">
      <c r="C4324" s="5">
        <v>42713.791666666664</v>
      </c>
      <c r="D4324" s="6">
        <v>11212.8</v>
      </c>
      <c r="E4324" s="6">
        <v>11227.5</v>
      </c>
      <c r="F4324" s="6">
        <v>11203.8</v>
      </c>
      <c r="G4324" s="6">
        <v>11217.3</v>
      </c>
      <c r="H4324" s="6"/>
      <c r="I4324" s="6"/>
      <c r="J4324" s="6"/>
    </row>
    <row r="4325" spans="3:10" x14ac:dyDescent="0.25">
      <c r="C4325" s="7">
        <v>42713.833333333336</v>
      </c>
      <c r="D4325" s="8">
        <v>11217.5</v>
      </c>
      <c r="E4325" s="8">
        <v>11220</v>
      </c>
      <c r="F4325" s="8">
        <v>11210.8</v>
      </c>
      <c r="G4325" s="8">
        <v>11217.8</v>
      </c>
      <c r="H4325" s="8"/>
      <c r="I4325" s="8"/>
      <c r="J4325" s="8"/>
    </row>
    <row r="4326" spans="3:10" x14ac:dyDescent="0.25">
      <c r="C4326" s="5">
        <v>42713.875</v>
      </c>
      <c r="D4326" s="6">
        <v>11218.3</v>
      </c>
      <c r="E4326" s="6">
        <v>11223.3</v>
      </c>
      <c r="F4326" s="6">
        <v>11213.8</v>
      </c>
      <c r="G4326" s="6">
        <v>11223.3</v>
      </c>
      <c r="H4326" s="6"/>
      <c r="I4326" s="6"/>
      <c r="J4326" s="6"/>
    </row>
    <row r="4327" spans="3:10" x14ac:dyDescent="0.25">
      <c r="C4327" s="7">
        <v>42713.916666666664</v>
      </c>
      <c r="D4327" s="8">
        <v>11223</v>
      </c>
      <c r="E4327" s="8">
        <v>11238.8</v>
      </c>
      <c r="F4327" s="8">
        <v>11221</v>
      </c>
      <c r="G4327" s="8">
        <v>11231</v>
      </c>
      <c r="H4327" s="8"/>
      <c r="I4327" s="8"/>
      <c r="J4327" s="8"/>
    </row>
    <row r="4328" spans="3:10" x14ac:dyDescent="0.25">
      <c r="C4328" s="5">
        <v>42716</v>
      </c>
      <c r="D4328" s="6">
        <v>11231</v>
      </c>
      <c r="E4328" s="6">
        <v>11231</v>
      </c>
      <c r="F4328" s="6">
        <v>11231</v>
      </c>
      <c r="G4328" s="6">
        <v>11231</v>
      </c>
      <c r="H4328" s="6"/>
      <c r="I4328" s="6"/>
      <c r="J4328" s="6"/>
    </row>
    <row r="4329" spans="3:10" x14ac:dyDescent="0.25">
      <c r="C4329" s="7">
        <v>42716.041666666664</v>
      </c>
      <c r="D4329" s="8">
        <v>11233.9</v>
      </c>
      <c r="E4329" s="8">
        <v>11333.8</v>
      </c>
      <c r="F4329" s="8">
        <v>11231</v>
      </c>
      <c r="G4329" s="8">
        <v>11302.2</v>
      </c>
      <c r="H4329" s="8"/>
      <c r="I4329" s="8"/>
      <c r="J4329" s="8"/>
    </row>
    <row r="4330" spans="3:10" x14ac:dyDescent="0.25">
      <c r="C4330" s="5">
        <v>42716.083333333336</v>
      </c>
      <c r="D4330" s="6">
        <v>11303.5</v>
      </c>
      <c r="E4330" s="6">
        <v>11319.7</v>
      </c>
      <c r="F4330" s="6">
        <v>11299.7</v>
      </c>
      <c r="G4330" s="6">
        <v>11316.7</v>
      </c>
      <c r="H4330" s="6"/>
      <c r="I4330" s="6"/>
      <c r="J4330" s="6"/>
    </row>
    <row r="4331" spans="3:10" x14ac:dyDescent="0.25">
      <c r="C4331" s="7">
        <v>42716.125</v>
      </c>
      <c r="D4331" s="8">
        <v>11314.7</v>
      </c>
      <c r="E4331" s="8">
        <v>11316.7</v>
      </c>
      <c r="F4331" s="8">
        <v>11278.6</v>
      </c>
      <c r="G4331" s="8">
        <v>11278.6</v>
      </c>
      <c r="H4331" s="8"/>
      <c r="I4331" s="8"/>
      <c r="J4331" s="8"/>
    </row>
    <row r="4332" spans="3:10" x14ac:dyDescent="0.25">
      <c r="C4332" s="5">
        <v>42716.166666666664</v>
      </c>
      <c r="D4332" s="6">
        <v>11278</v>
      </c>
      <c r="E4332" s="6">
        <v>11278.6</v>
      </c>
      <c r="F4332" s="6">
        <v>11266.4</v>
      </c>
      <c r="G4332" s="6">
        <v>11268.9</v>
      </c>
      <c r="H4332" s="6"/>
      <c r="I4332" s="6"/>
      <c r="J4332" s="6"/>
    </row>
    <row r="4333" spans="3:10" x14ac:dyDescent="0.25">
      <c r="C4333" s="7">
        <v>42716.208333333336</v>
      </c>
      <c r="D4333" s="8">
        <v>11267.7</v>
      </c>
      <c r="E4333" s="8">
        <v>11278.1</v>
      </c>
      <c r="F4333" s="8">
        <v>11260.5</v>
      </c>
      <c r="G4333" s="8">
        <v>11274.9</v>
      </c>
      <c r="H4333" s="8"/>
      <c r="I4333" s="8"/>
      <c r="J4333" s="8"/>
    </row>
    <row r="4334" spans="3:10" x14ac:dyDescent="0.25">
      <c r="C4334" s="5">
        <v>42716.25</v>
      </c>
      <c r="D4334" s="6">
        <v>11273.6</v>
      </c>
      <c r="E4334" s="6">
        <v>11284.6</v>
      </c>
      <c r="F4334" s="6">
        <v>11270.4</v>
      </c>
      <c r="G4334" s="6">
        <v>11284.6</v>
      </c>
      <c r="H4334" s="6"/>
      <c r="I4334" s="6"/>
      <c r="J4334" s="6"/>
    </row>
    <row r="4335" spans="3:10" x14ac:dyDescent="0.25">
      <c r="C4335" s="7">
        <v>42716.291666666664</v>
      </c>
      <c r="D4335" s="8">
        <v>11283.3</v>
      </c>
      <c r="E4335" s="8">
        <v>11289.8</v>
      </c>
      <c r="F4335" s="8">
        <v>11277.1</v>
      </c>
      <c r="G4335" s="8">
        <v>11281.8</v>
      </c>
      <c r="H4335" s="8"/>
      <c r="I4335" s="8"/>
      <c r="J4335" s="8"/>
    </row>
    <row r="4336" spans="3:10" x14ac:dyDescent="0.25">
      <c r="C4336" s="5">
        <v>42716.333333333336</v>
      </c>
      <c r="D4336" s="6">
        <v>11280.8</v>
      </c>
      <c r="E4336" s="6">
        <v>11281.8</v>
      </c>
      <c r="F4336" s="6">
        <v>11255.8</v>
      </c>
      <c r="G4336" s="6">
        <v>11255.8</v>
      </c>
      <c r="H4336" s="6"/>
      <c r="I4336" s="6"/>
      <c r="J4336" s="6"/>
    </row>
    <row r="4337" spans="3:10" x14ac:dyDescent="0.25">
      <c r="C4337" s="7">
        <v>42716.375</v>
      </c>
      <c r="D4337" s="8">
        <v>11245.8</v>
      </c>
      <c r="E4337" s="8">
        <v>11245.8</v>
      </c>
      <c r="F4337" s="8">
        <v>11188.3</v>
      </c>
      <c r="G4337" s="8">
        <v>11191.3</v>
      </c>
      <c r="H4337" s="8"/>
      <c r="I4337" s="8"/>
      <c r="J4337" s="8"/>
    </row>
    <row r="4338" spans="3:10" x14ac:dyDescent="0.25">
      <c r="C4338" s="5">
        <v>42716.416666666664</v>
      </c>
      <c r="D4338" s="6">
        <v>11191.1</v>
      </c>
      <c r="E4338" s="6">
        <v>11204.3</v>
      </c>
      <c r="F4338" s="6">
        <v>11160.2</v>
      </c>
      <c r="G4338" s="6">
        <v>11167.6</v>
      </c>
      <c r="H4338" s="6"/>
      <c r="I4338" s="6"/>
      <c r="J4338" s="6"/>
    </row>
    <row r="4339" spans="3:10" x14ac:dyDescent="0.25">
      <c r="C4339" s="7">
        <v>42716.458333333336</v>
      </c>
      <c r="D4339" s="8">
        <v>11167.6</v>
      </c>
      <c r="E4339" s="8">
        <v>11170.8</v>
      </c>
      <c r="F4339" s="8">
        <v>11140.6</v>
      </c>
      <c r="G4339" s="8">
        <v>11163.9</v>
      </c>
      <c r="H4339" s="8"/>
      <c r="I4339" s="8"/>
      <c r="J4339" s="8"/>
    </row>
    <row r="4340" spans="3:10" x14ac:dyDescent="0.25">
      <c r="C4340" s="5">
        <v>42716.5</v>
      </c>
      <c r="D4340" s="6">
        <v>11163.2</v>
      </c>
      <c r="E4340" s="6">
        <v>11188.2</v>
      </c>
      <c r="F4340" s="6">
        <v>11155.9</v>
      </c>
      <c r="G4340" s="6">
        <v>11174.3</v>
      </c>
      <c r="H4340" s="6"/>
      <c r="I4340" s="6"/>
      <c r="J4340" s="6"/>
    </row>
    <row r="4341" spans="3:10" x14ac:dyDescent="0.25">
      <c r="C4341" s="7">
        <v>42716.541666666664</v>
      </c>
      <c r="D4341" s="8">
        <v>11174.5</v>
      </c>
      <c r="E4341" s="8">
        <v>11192.6</v>
      </c>
      <c r="F4341" s="8">
        <v>11166</v>
      </c>
      <c r="G4341" s="8">
        <v>11187.5</v>
      </c>
      <c r="H4341" s="8"/>
      <c r="I4341" s="8"/>
      <c r="J4341" s="8"/>
    </row>
    <row r="4342" spans="3:10" x14ac:dyDescent="0.25">
      <c r="C4342" s="5">
        <v>42716.583333333336</v>
      </c>
      <c r="D4342" s="6">
        <v>11188</v>
      </c>
      <c r="E4342" s="6">
        <v>11202.3</v>
      </c>
      <c r="F4342" s="6">
        <v>11179</v>
      </c>
      <c r="G4342" s="6">
        <v>11180.6</v>
      </c>
      <c r="H4342" s="6"/>
      <c r="I4342" s="6"/>
      <c r="J4342" s="6"/>
    </row>
    <row r="4343" spans="3:10" x14ac:dyDescent="0.25">
      <c r="C4343" s="7">
        <v>42716.625</v>
      </c>
      <c r="D4343" s="8">
        <v>11180.3</v>
      </c>
      <c r="E4343" s="8">
        <v>11192.2</v>
      </c>
      <c r="F4343" s="8">
        <v>11168.7</v>
      </c>
      <c r="G4343" s="8">
        <v>11177.8</v>
      </c>
      <c r="H4343" s="8"/>
      <c r="I4343" s="8"/>
      <c r="J4343" s="8"/>
    </row>
    <row r="4344" spans="3:10" x14ac:dyDescent="0.25">
      <c r="C4344" s="5">
        <v>42716.666666666664</v>
      </c>
      <c r="D4344" s="6">
        <v>11177.5</v>
      </c>
      <c r="E4344" s="6">
        <v>11208.8</v>
      </c>
      <c r="F4344" s="6">
        <v>11159.9</v>
      </c>
      <c r="G4344" s="6">
        <v>11208.8</v>
      </c>
      <c r="H4344" s="6"/>
      <c r="I4344" s="6"/>
      <c r="J4344" s="6"/>
    </row>
    <row r="4345" spans="3:10" x14ac:dyDescent="0.25">
      <c r="C4345" s="7">
        <v>42716.708333333336</v>
      </c>
      <c r="D4345" s="8">
        <v>11209.2</v>
      </c>
      <c r="E4345" s="8">
        <v>11213.7</v>
      </c>
      <c r="F4345" s="8">
        <v>11177.5</v>
      </c>
      <c r="G4345" s="8">
        <v>11191.1</v>
      </c>
      <c r="H4345" s="8"/>
      <c r="I4345" s="8"/>
      <c r="J4345" s="8"/>
    </row>
    <row r="4346" spans="3:10" x14ac:dyDescent="0.25">
      <c r="C4346" s="5">
        <v>42716.75</v>
      </c>
      <c r="D4346" s="6">
        <v>11190.8</v>
      </c>
      <c r="E4346" s="6">
        <v>11194.7</v>
      </c>
      <c r="F4346" s="6">
        <v>11170</v>
      </c>
      <c r="G4346" s="6">
        <v>11183.3</v>
      </c>
      <c r="H4346" s="6"/>
      <c r="I4346" s="6"/>
      <c r="J4346" s="6"/>
    </row>
    <row r="4347" spans="3:10" x14ac:dyDescent="0.25">
      <c r="C4347" s="7">
        <v>42716.791666666664</v>
      </c>
      <c r="D4347" s="8">
        <v>11183</v>
      </c>
      <c r="E4347" s="8">
        <v>11183</v>
      </c>
      <c r="F4347" s="8">
        <v>11152.5</v>
      </c>
      <c r="G4347" s="8">
        <v>11154.5</v>
      </c>
      <c r="H4347" s="8"/>
      <c r="I4347" s="8"/>
      <c r="J4347" s="8"/>
    </row>
    <row r="4348" spans="3:10" x14ac:dyDescent="0.25">
      <c r="C4348" s="5">
        <v>42716.833333333336</v>
      </c>
      <c r="D4348" s="6">
        <v>11154.8</v>
      </c>
      <c r="E4348" s="6">
        <v>11167</v>
      </c>
      <c r="F4348" s="6">
        <v>11153</v>
      </c>
      <c r="G4348" s="6">
        <v>11161</v>
      </c>
      <c r="H4348" s="6"/>
      <c r="I4348" s="6"/>
      <c r="J4348" s="6"/>
    </row>
    <row r="4349" spans="3:10" x14ac:dyDescent="0.25">
      <c r="C4349" s="7">
        <v>42716.875</v>
      </c>
      <c r="D4349" s="8">
        <v>11160.8</v>
      </c>
      <c r="E4349" s="8">
        <v>11168</v>
      </c>
      <c r="F4349" s="8">
        <v>11158.5</v>
      </c>
      <c r="G4349" s="8">
        <v>11164.3</v>
      </c>
      <c r="H4349" s="8"/>
      <c r="I4349" s="8"/>
      <c r="J4349" s="8"/>
    </row>
    <row r="4350" spans="3:10" x14ac:dyDescent="0.25">
      <c r="C4350" s="5">
        <v>42716.916666666664</v>
      </c>
      <c r="D4350" s="6">
        <v>11164</v>
      </c>
      <c r="E4350" s="6">
        <v>11172.8</v>
      </c>
      <c r="F4350" s="6">
        <v>11160.5</v>
      </c>
      <c r="G4350" s="6">
        <v>11167.3</v>
      </c>
      <c r="H4350" s="6"/>
      <c r="I4350" s="6"/>
      <c r="J4350" s="6"/>
    </row>
    <row r="4351" spans="3:10" x14ac:dyDescent="0.25">
      <c r="C4351" s="7">
        <v>42716.958333333336</v>
      </c>
      <c r="D4351" s="8">
        <v>11173.2</v>
      </c>
      <c r="E4351" s="8">
        <v>11174.6</v>
      </c>
      <c r="F4351" s="8">
        <v>11157</v>
      </c>
      <c r="G4351" s="8">
        <v>11161.7</v>
      </c>
      <c r="H4351" s="8"/>
      <c r="I4351" s="8"/>
      <c r="J4351" s="8"/>
    </row>
    <row r="4352" spans="3:10" x14ac:dyDescent="0.25">
      <c r="C4352" s="5">
        <v>42717</v>
      </c>
      <c r="D4352" s="6">
        <v>11161.7</v>
      </c>
      <c r="E4352" s="6">
        <v>11161.7</v>
      </c>
      <c r="F4352" s="6">
        <v>11161.7</v>
      </c>
      <c r="G4352" s="6">
        <v>11161.7</v>
      </c>
      <c r="H4352" s="6"/>
      <c r="I4352" s="6"/>
      <c r="J4352" s="6"/>
    </row>
    <row r="4353" spans="3:10" x14ac:dyDescent="0.25">
      <c r="C4353" s="7">
        <v>42717.041666666664</v>
      </c>
      <c r="D4353" s="8">
        <v>11160.2</v>
      </c>
      <c r="E4353" s="8">
        <v>11161.7</v>
      </c>
      <c r="F4353" s="8">
        <v>11145</v>
      </c>
      <c r="G4353" s="8">
        <v>11153</v>
      </c>
      <c r="H4353" s="8"/>
      <c r="I4353" s="8"/>
      <c r="J4353" s="8"/>
    </row>
    <row r="4354" spans="3:10" x14ac:dyDescent="0.25">
      <c r="C4354" s="5">
        <v>42717.083333333336</v>
      </c>
      <c r="D4354" s="6">
        <v>11154.2</v>
      </c>
      <c r="E4354" s="6">
        <v>11171.4</v>
      </c>
      <c r="F4354" s="6">
        <v>11151.8</v>
      </c>
      <c r="G4354" s="6">
        <v>11168.9</v>
      </c>
      <c r="H4354" s="6"/>
      <c r="I4354" s="6"/>
      <c r="J4354" s="6"/>
    </row>
    <row r="4355" spans="3:10" x14ac:dyDescent="0.25">
      <c r="C4355" s="7">
        <v>42717.125</v>
      </c>
      <c r="D4355" s="8">
        <v>11167.7</v>
      </c>
      <c r="E4355" s="8">
        <v>11179.1</v>
      </c>
      <c r="F4355" s="8">
        <v>11165.2</v>
      </c>
      <c r="G4355" s="8">
        <v>11175.4</v>
      </c>
      <c r="H4355" s="8"/>
      <c r="I4355" s="8"/>
      <c r="J4355" s="8"/>
    </row>
    <row r="4356" spans="3:10" x14ac:dyDescent="0.25">
      <c r="C4356" s="5">
        <v>42717.166666666664</v>
      </c>
      <c r="D4356" s="6">
        <v>11174.2</v>
      </c>
      <c r="E4356" s="6">
        <v>11178.6</v>
      </c>
      <c r="F4356" s="6">
        <v>11171.2</v>
      </c>
      <c r="G4356" s="6">
        <v>11175.2</v>
      </c>
      <c r="H4356" s="6"/>
      <c r="I4356" s="6"/>
      <c r="J4356" s="6"/>
    </row>
    <row r="4357" spans="3:10" x14ac:dyDescent="0.25">
      <c r="C4357" s="7">
        <v>42717.208333333336</v>
      </c>
      <c r="D4357" s="8">
        <v>11173.9</v>
      </c>
      <c r="E4357" s="8">
        <v>11175.4</v>
      </c>
      <c r="F4357" s="8">
        <v>11171.2</v>
      </c>
      <c r="G4357" s="8">
        <v>11173.7</v>
      </c>
      <c r="H4357" s="8"/>
      <c r="I4357" s="8"/>
      <c r="J4357" s="8"/>
    </row>
    <row r="4358" spans="3:10" x14ac:dyDescent="0.25">
      <c r="C4358" s="5">
        <v>42717.25</v>
      </c>
      <c r="D4358" s="6">
        <v>11174.9</v>
      </c>
      <c r="E4358" s="6">
        <v>11174.9</v>
      </c>
      <c r="F4358" s="6">
        <v>11157.5</v>
      </c>
      <c r="G4358" s="6">
        <v>11160</v>
      </c>
      <c r="H4358" s="6"/>
      <c r="I4358" s="6"/>
      <c r="J4358" s="6"/>
    </row>
    <row r="4359" spans="3:10" x14ac:dyDescent="0.25">
      <c r="C4359" s="7">
        <v>42717.291666666664</v>
      </c>
      <c r="D4359" s="8">
        <v>11161.2</v>
      </c>
      <c r="E4359" s="8">
        <v>11180.6</v>
      </c>
      <c r="F4359" s="8">
        <v>11160</v>
      </c>
      <c r="G4359" s="8">
        <v>11180.6</v>
      </c>
      <c r="H4359" s="8"/>
      <c r="I4359" s="8"/>
      <c r="J4359" s="8"/>
    </row>
    <row r="4360" spans="3:10" x14ac:dyDescent="0.25">
      <c r="C4360" s="5">
        <v>42717.333333333336</v>
      </c>
      <c r="D4360" s="6">
        <v>11179.4</v>
      </c>
      <c r="E4360" s="6">
        <v>11182.1</v>
      </c>
      <c r="F4360" s="6">
        <v>11168.6</v>
      </c>
      <c r="G4360" s="6">
        <v>11173.1</v>
      </c>
      <c r="H4360" s="6"/>
      <c r="I4360" s="6"/>
      <c r="J4360" s="6"/>
    </row>
    <row r="4361" spans="3:10" x14ac:dyDescent="0.25">
      <c r="C4361" s="7">
        <v>42717.375</v>
      </c>
      <c r="D4361" s="8">
        <v>11175.3</v>
      </c>
      <c r="E4361" s="8">
        <v>11201</v>
      </c>
      <c r="F4361" s="8">
        <v>11173.5</v>
      </c>
      <c r="G4361" s="8">
        <v>11191.5</v>
      </c>
      <c r="H4361" s="8"/>
      <c r="I4361" s="8"/>
      <c r="J4361" s="8"/>
    </row>
    <row r="4362" spans="3:10" x14ac:dyDescent="0.25">
      <c r="C4362" s="5">
        <v>42717.416666666664</v>
      </c>
      <c r="D4362" s="6">
        <v>11192</v>
      </c>
      <c r="E4362" s="6">
        <v>11246.8</v>
      </c>
      <c r="F4362" s="6">
        <v>11189.3</v>
      </c>
      <c r="G4362" s="6">
        <v>11241.5</v>
      </c>
      <c r="H4362" s="6"/>
      <c r="I4362" s="6"/>
      <c r="J4362" s="6"/>
    </row>
    <row r="4363" spans="3:10" x14ac:dyDescent="0.25">
      <c r="C4363" s="7">
        <v>42717.458333333336</v>
      </c>
      <c r="D4363" s="8">
        <v>11241.3</v>
      </c>
      <c r="E4363" s="8">
        <v>11275</v>
      </c>
      <c r="F4363" s="8">
        <v>11233.1</v>
      </c>
      <c r="G4363" s="8">
        <v>11269.2</v>
      </c>
      <c r="H4363" s="8"/>
      <c r="I4363" s="8"/>
      <c r="J4363" s="8"/>
    </row>
    <row r="4364" spans="3:10" x14ac:dyDescent="0.25">
      <c r="C4364" s="5">
        <v>42717.5</v>
      </c>
      <c r="D4364" s="6">
        <v>11269.4</v>
      </c>
      <c r="E4364" s="6">
        <v>11287.8</v>
      </c>
      <c r="F4364" s="6">
        <v>11262.7</v>
      </c>
      <c r="G4364" s="6">
        <v>11286.5</v>
      </c>
      <c r="H4364" s="6"/>
      <c r="I4364" s="6"/>
      <c r="J4364" s="6"/>
    </row>
    <row r="4365" spans="3:10" x14ac:dyDescent="0.25">
      <c r="C4365" s="7">
        <v>42717.541666666664</v>
      </c>
      <c r="D4365" s="8">
        <v>11286.2</v>
      </c>
      <c r="E4365" s="8">
        <v>11291</v>
      </c>
      <c r="F4365" s="8">
        <v>11255.5</v>
      </c>
      <c r="G4365" s="8">
        <v>11259</v>
      </c>
      <c r="H4365" s="8"/>
      <c r="I4365" s="8"/>
      <c r="J4365" s="8"/>
    </row>
    <row r="4366" spans="3:10" x14ac:dyDescent="0.25">
      <c r="C4366" s="5">
        <v>42717.583333333336</v>
      </c>
      <c r="D4366" s="6">
        <v>11258.5</v>
      </c>
      <c r="E4366" s="6">
        <v>11267.8</v>
      </c>
      <c r="F4366" s="6">
        <v>11253</v>
      </c>
      <c r="G4366" s="6">
        <v>11266.3</v>
      </c>
      <c r="H4366" s="6"/>
      <c r="I4366" s="6"/>
      <c r="J4366" s="6"/>
    </row>
    <row r="4367" spans="3:10" x14ac:dyDescent="0.25">
      <c r="C4367" s="7">
        <v>42717.625</v>
      </c>
      <c r="D4367" s="8">
        <v>11266</v>
      </c>
      <c r="E4367" s="8">
        <v>11266.3</v>
      </c>
      <c r="F4367" s="8">
        <v>11239.3</v>
      </c>
      <c r="G4367" s="8">
        <v>11246.7</v>
      </c>
      <c r="H4367" s="8"/>
      <c r="I4367" s="8"/>
      <c r="J4367" s="8"/>
    </row>
    <row r="4368" spans="3:10" x14ac:dyDescent="0.25">
      <c r="C4368" s="5">
        <v>42717.666666666664</v>
      </c>
      <c r="D4368" s="6">
        <v>11247.2</v>
      </c>
      <c r="E4368" s="6">
        <v>11299.8</v>
      </c>
      <c r="F4368" s="6">
        <v>11247.2</v>
      </c>
      <c r="G4368" s="6">
        <v>11271.7</v>
      </c>
      <c r="H4368" s="6"/>
      <c r="I4368" s="6"/>
      <c r="J4368" s="6"/>
    </row>
    <row r="4369" spans="3:10" x14ac:dyDescent="0.25">
      <c r="C4369" s="7">
        <v>42717.708333333336</v>
      </c>
      <c r="D4369" s="8">
        <v>11271.7</v>
      </c>
      <c r="E4369" s="8">
        <v>11294.9</v>
      </c>
      <c r="F4369" s="8">
        <v>11264.3</v>
      </c>
      <c r="G4369" s="8">
        <v>11284.5</v>
      </c>
      <c r="H4369" s="8"/>
      <c r="I4369" s="8"/>
      <c r="J4369" s="8"/>
    </row>
    <row r="4370" spans="3:10" x14ac:dyDescent="0.25">
      <c r="C4370" s="5">
        <v>42717.75</v>
      </c>
      <c r="D4370" s="6">
        <v>11285</v>
      </c>
      <c r="E4370" s="6">
        <v>11298.1</v>
      </c>
      <c r="F4370" s="6">
        <v>11266.8</v>
      </c>
      <c r="G4370" s="6">
        <v>11289.1</v>
      </c>
      <c r="H4370" s="6"/>
      <c r="I4370" s="6"/>
      <c r="J4370" s="6"/>
    </row>
    <row r="4371" spans="3:10" x14ac:dyDescent="0.25">
      <c r="C4371" s="7">
        <v>42717.791666666664</v>
      </c>
      <c r="D4371" s="8">
        <v>11289.4</v>
      </c>
      <c r="E4371" s="8">
        <v>11301.6</v>
      </c>
      <c r="F4371" s="8">
        <v>11286.6</v>
      </c>
      <c r="G4371" s="8">
        <v>11290.9</v>
      </c>
      <c r="H4371" s="8"/>
      <c r="I4371" s="8"/>
      <c r="J4371" s="8"/>
    </row>
    <row r="4372" spans="3:10" x14ac:dyDescent="0.25">
      <c r="C4372" s="5">
        <v>42717.833333333336</v>
      </c>
      <c r="D4372" s="6">
        <v>11290.6</v>
      </c>
      <c r="E4372" s="6">
        <v>11307.6</v>
      </c>
      <c r="F4372" s="6">
        <v>11289.9</v>
      </c>
      <c r="G4372" s="6">
        <v>11295.6</v>
      </c>
      <c r="H4372" s="6"/>
      <c r="I4372" s="6"/>
      <c r="J4372" s="6"/>
    </row>
    <row r="4373" spans="3:10" x14ac:dyDescent="0.25">
      <c r="C4373" s="7">
        <v>42717.875</v>
      </c>
      <c r="D4373" s="8">
        <v>11295.9</v>
      </c>
      <c r="E4373" s="8">
        <v>11298.4</v>
      </c>
      <c r="F4373" s="8">
        <v>11289.1</v>
      </c>
      <c r="G4373" s="8">
        <v>11291.6</v>
      </c>
      <c r="H4373" s="8"/>
      <c r="I4373" s="8"/>
      <c r="J4373" s="8"/>
    </row>
    <row r="4374" spans="3:10" x14ac:dyDescent="0.25">
      <c r="C4374" s="5">
        <v>42717.916666666664</v>
      </c>
      <c r="D4374" s="6">
        <v>11291.4</v>
      </c>
      <c r="E4374" s="6">
        <v>11293.4</v>
      </c>
      <c r="F4374" s="6">
        <v>11275.1</v>
      </c>
      <c r="G4374" s="6">
        <v>11275.1</v>
      </c>
      <c r="H4374" s="6"/>
      <c r="I4374" s="6"/>
      <c r="J4374" s="6"/>
    </row>
    <row r="4375" spans="3:10" x14ac:dyDescent="0.25">
      <c r="C4375" s="7">
        <v>42717.958333333336</v>
      </c>
      <c r="D4375" s="8">
        <v>11276.9</v>
      </c>
      <c r="E4375" s="8">
        <v>11285.3</v>
      </c>
      <c r="F4375" s="8">
        <v>11271.4</v>
      </c>
      <c r="G4375" s="8">
        <v>11281.4</v>
      </c>
      <c r="H4375" s="8"/>
      <c r="I4375" s="8"/>
      <c r="J4375" s="8"/>
    </row>
    <row r="4376" spans="3:10" x14ac:dyDescent="0.25">
      <c r="C4376" s="5">
        <v>42718</v>
      </c>
      <c r="D4376" s="6">
        <v>11281.4</v>
      </c>
      <c r="E4376" s="6">
        <v>11281.4</v>
      </c>
      <c r="F4376" s="6">
        <v>11280.1</v>
      </c>
      <c r="G4376" s="6">
        <v>11280.1</v>
      </c>
      <c r="H4376" s="6"/>
      <c r="I4376" s="6"/>
      <c r="J4376" s="6"/>
    </row>
    <row r="4377" spans="3:10" x14ac:dyDescent="0.25">
      <c r="C4377" s="7">
        <v>42718.041666666664</v>
      </c>
      <c r="D4377" s="8">
        <v>11278.9</v>
      </c>
      <c r="E4377" s="8">
        <v>11280.1</v>
      </c>
      <c r="F4377" s="8">
        <v>11274.6</v>
      </c>
      <c r="G4377" s="8">
        <v>11278.6</v>
      </c>
      <c r="H4377" s="8"/>
      <c r="I4377" s="8"/>
      <c r="J4377" s="8"/>
    </row>
    <row r="4378" spans="3:10" x14ac:dyDescent="0.25">
      <c r="C4378" s="5">
        <v>42718.083333333336</v>
      </c>
      <c r="D4378" s="6">
        <v>11279.6</v>
      </c>
      <c r="E4378" s="6">
        <v>11280.1</v>
      </c>
      <c r="F4378" s="6">
        <v>11272.9</v>
      </c>
      <c r="G4378" s="6">
        <v>11272.9</v>
      </c>
      <c r="H4378" s="6"/>
      <c r="I4378" s="6"/>
      <c r="J4378" s="6"/>
    </row>
    <row r="4379" spans="3:10" x14ac:dyDescent="0.25">
      <c r="C4379" s="7">
        <v>42718.125</v>
      </c>
      <c r="D4379" s="8">
        <v>11271.7</v>
      </c>
      <c r="E4379" s="8">
        <v>11272.9</v>
      </c>
      <c r="F4379" s="8">
        <v>11261.2</v>
      </c>
      <c r="G4379" s="8">
        <v>11272.1</v>
      </c>
      <c r="H4379" s="8"/>
      <c r="I4379" s="8"/>
      <c r="J4379" s="8"/>
    </row>
    <row r="4380" spans="3:10" x14ac:dyDescent="0.25">
      <c r="C4380" s="5">
        <v>42718.166666666664</v>
      </c>
      <c r="D4380" s="6">
        <v>11273.4</v>
      </c>
      <c r="E4380" s="6">
        <v>11274.6</v>
      </c>
      <c r="F4380" s="6">
        <v>11269.7</v>
      </c>
      <c r="G4380" s="6">
        <v>11270.7</v>
      </c>
      <c r="H4380" s="6"/>
      <c r="I4380" s="6"/>
      <c r="J4380" s="6"/>
    </row>
    <row r="4381" spans="3:10" x14ac:dyDescent="0.25">
      <c r="C4381" s="7">
        <v>42718.208333333336</v>
      </c>
      <c r="D4381" s="8">
        <v>11270</v>
      </c>
      <c r="E4381" s="8">
        <v>11278.1</v>
      </c>
      <c r="F4381" s="8">
        <v>11268.2</v>
      </c>
      <c r="G4381" s="8">
        <v>11278.1</v>
      </c>
      <c r="H4381" s="8"/>
      <c r="I4381" s="8"/>
      <c r="J4381" s="8"/>
    </row>
    <row r="4382" spans="3:10" x14ac:dyDescent="0.25">
      <c r="C4382" s="5">
        <v>42718.25</v>
      </c>
      <c r="D4382" s="6">
        <v>11277.5</v>
      </c>
      <c r="E4382" s="6">
        <v>11285.9</v>
      </c>
      <c r="F4382" s="6">
        <v>11276.9</v>
      </c>
      <c r="G4382" s="6">
        <v>11281.4</v>
      </c>
      <c r="H4382" s="6"/>
      <c r="I4382" s="6"/>
      <c r="J4382" s="6"/>
    </row>
    <row r="4383" spans="3:10" x14ac:dyDescent="0.25">
      <c r="C4383" s="7">
        <v>42718.291666666664</v>
      </c>
      <c r="D4383" s="8">
        <v>11282.6</v>
      </c>
      <c r="E4383" s="8">
        <v>11283.1</v>
      </c>
      <c r="F4383" s="8">
        <v>11272.6</v>
      </c>
      <c r="G4383" s="8">
        <v>11273.9</v>
      </c>
      <c r="H4383" s="8"/>
      <c r="I4383" s="8"/>
      <c r="J4383" s="8"/>
    </row>
    <row r="4384" spans="3:10" x14ac:dyDescent="0.25">
      <c r="C4384" s="5">
        <v>42718.333333333336</v>
      </c>
      <c r="D4384" s="6">
        <v>11275.1</v>
      </c>
      <c r="E4384" s="6">
        <v>11282.4</v>
      </c>
      <c r="F4384" s="6">
        <v>11270.4</v>
      </c>
      <c r="G4384" s="6">
        <v>11281.9</v>
      </c>
      <c r="H4384" s="6"/>
      <c r="I4384" s="6"/>
      <c r="J4384" s="6"/>
    </row>
    <row r="4385" spans="3:10" x14ac:dyDescent="0.25">
      <c r="C4385" s="7">
        <v>42718.375</v>
      </c>
      <c r="D4385" s="8">
        <v>11275.1</v>
      </c>
      <c r="E4385" s="8">
        <v>11276.6</v>
      </c>
      <c r="F4385" s="8">
        <v>11250.9</v>
      </c>
      <c r="G4385" s="8">
        <v>11258.1</v>
      </c>
      <c r="H4385" s="8"/>
      <c r="I4385" s="8"/>
      <c r="J4385" s="8"/>
    </row>
    <row r="4386" spans="3:10" x14ac:dyDescent="0.25">
      <c r="C4386" s="5">
        <v>42718.416666666664</v>
      </c>
      <c r="D4386" s="6">
        <v>11258.6</v>
      </c>
      <c r="E4386" s="6">
        <v>11273.6</v>
      </c>
      <c r="F4386" s="6">
        <v>11242.4</v>
      </c>
      <c r="G4386" s="6">
        <v>11264</v>
      </c>
      <c r="H4386" s="6"/>
      <c r="I4386" s="6"/>
      <c r="J4386" s="6"/>
    </row>
    <row r="4387" spans="3:10" x14ac:dyDescent="0.25">
      <c r="C4387" s="7">
        <v>42718.458333333336</v>
      </c>
      <c r="D4387" s="8">
        <v>11264.2</v>
      </c>
      <c r="E4387" s="8">
        <v>11282.3</v>
      </c>
      <c r="F4387" s="8">
        <v>11255.3</v>
      </c>
      <c r="G4387" s="8">
        <v>11260.5</v>
      </c>
      <c r="H4387" s="8"/>
      <c r="I4387" s="8"/>
      <c r="J4387" s="8"/>
    </row>
    <row r="4388" spans="3:10" x14ac:dyDescent="0.25">
      <c r="C4388" s="5">
        <v>42718.5</v>
      </c>
      <c r="D4388" s="6">
        <v>11260.2</v>
      </c>
      <c r="E4388" s="6">
        <v>11264</v>
      </c>
      <c r="F4388" s="6">
        <v>11245.9</v>
      </c>
      <c r="G4388" s="6">
        <v>11252.1</v>
      </c>
      <c r="H4388" s="6"/>
      <c r="I4388" s="6"/>
      <c r="J4388" s="6"/>
    </row>
    <row r="4389" spans="3:10" x14ac:dyDescent="0.25">
      <c r="C4389" s="7">
        <v>42718.541666666664</v>
      </c>
      <c r="D4389" s="8">
        <v>11251.6</v>
      </c>
      <c r="E4389" s="8">
        <v>11260</v>
      </c>
      <c r="F4389" s="8">
        <v>11245.1</v>
      </c>
      <c r="G4389" s="8">
        <v>11256.8</v>
      </c>
      <c r="H4389" s="8"/>
      <c r="I4389" s="8"/>
      <c r="J4389" s="8"/>
    </row>
    <row r="4390" spans="3:10" x14ac:dyDescent="0.25">
      <c r="C4390" s="5">
        <v>42718.583333333336</v>
      </c>
      <c r="D4390" s="6">
        <v>11256.6</v>
      </c>
      <c r="E4390" s="6">
        <v>11265.8</v>
      </c>
      <c r="F4390" s="6">
        <v>11254.6</v>
      </c>
      <c r="G4390" s="6">
        <v>11261.1</v>
      </c>
      <c r="H4390" s="6"/>
      <c r="I4390" s="6"/>
      <c r="J4390" s="6"/>
    </row>
    <row r="4391" spans="3:10" x14ac:dyDescent="0.25">
      <c r="C4391" s="7">
        <v>42718.625</v>
      </c>
      <c r="D4391" s="8">
        <v>11260.9</v>
      </c>
      <c r="E4391" s="8">
        <v>11264.8</v>
      </c>
      <c r="F4391" s="8">
        <v>11234.4</v>
      </c>
      <c r="G4391" s="8">
        <v>11250.6</v>
      </c>
      <c r="H4391" s="8"/>
      <c r="I4391" s="8"/>
      <c r="J4391" s="8"/>
    </row>
    <row r="4392" spans="3:10" x14ac:dyDescent="0.25">
      <c r="C4392" s="5">
        <v>42718.666666666664</v>
      </c>
      <c r="D4392" s="6">
        <v>11250.6</v>
      </c>
      <c r="E4392" s="6">
        <v>11276.8</v>
      </c>
      <c r="F4392" s="6">
        <v>11242</v>
      </c>
      <c r="G4392" s="6">
        <v>11265.9</v>
      </c>
      <c r="H4392" s="6"/>
      <c r="I4392" s="6"/>
      <c r="J4392" s="6"/>
    </row>
    <row r="4393" spans="3:10" x14ac:dyDescent="0.25">
      <c r="C4393" s="7">
        <v>42718.708333333336</v>
      </c>
      <c r="D4393" s="8">
        <v>11266.4</v>
      </c>
      <c r="E4393" s="8">
        <v>11278.6</v>
      </c>
      <c r="F4393" s="8">
        <v>11249.1</v>
      </c>
      <c r="G4393" s="8">
        <v>11262.8</v>
      </c>
      <c r="H4393" s="8"/>
      <c r="I4393" s="8"/>
      <c r="J4393" s="8"/>
    </row>
    <row r="4394" spans="3:10" x14ac:dyDescent="0.25">
      <c r="C4394" s="5">
        <v>42718.75</v>
      </c>
      <c r="D4394" s="6">
        <v>11263.3</v>
      </c>
      <c r="E4394" s="6">
        <v>11269.3</v>
      </c>
      <c r="F4394" s="6">
        <v>11241.1</v>
      </c>
      <c r="G4394" s="6">
        <v>11257.6</v>
      </c>
      <c r="H4394" s="6"/>
      <c r="I4394" s="6"/>
      <c r="J4394" s="6"/>
    </row>
    <row r="4395" spans="3:10" x14ac:dyDescent="0.25">
      <c r="C4395" s="7">
        <v>42718.791666666664</v>
      </c>
      <c r="D4395" s="8">
        <v>11257.8</v>
      </c>
      <c r="E4395" s="8">
        <v>11265.3</v>
      </c>
      <c r="F4395" s="8">
        <v>11251.8</v>
      </c>
      <c r="G4395" s="8">
        <v>11262.8</v>
      </c>
      <c r="H4395" s="8"/>
      <c r="I4395" s="8"/>
      <c r="J4395" s="8"/>
    </row>
    <row r="4396" spans="3:10" x14ac:dyDescent="0.25">
      <c r="C4396" s="5">
        <v>42718.833333333336</v>
      </c>
      <c r="D4396" s="6">
        <v>11263.1</v>
      </c>
      <c r="E4396" s="6">
        <v>11275.6</v>
      </c>
      <c r="F4396" s="6">
        <v>11262.6</v>
      </c>
      <c r="G4396" s="6">
        <v>11271.1</v>
      </c>
      <c r="H4396" s="6"/>
      <c r="I4396" s="6"/>
      <c r="J4396" s="6"/>
    </row>
    <row r="4397" spans="3:10" x14ac:dyDescent="0.25">
      <c r="C4397" s="7">
        <v>42718.875</v>
      </c>
      <c r="D4397" s="8">
        <v>11271.6</v>
      </c>
      <c r="E4397" s="8">
        <v>11320.8</v>
      </c>
      <c r="F4397" s="8">
        <v>11221.6</v>
      </c>
      <c r="G4397" s="8">
        <v>11248.1</v>
      </c>
      <c r="H4397" s="8"/>
      <c r="I4397" s="8"/>
      <c r="J4397" s="8"/>
    </row>
    <row r="4398" spans="3:10" x14ac:dyDescent="0.25">
      <c r="C4398" s="5">
        <v>42718.916666666664</v>
      </c>
      <c r="D4398" s="6">
        <v>11247.8</v>
      </c>
      <c r="E4398" s="6">
        <v>11281.3</v>
      </c>
      <c r="F4398" s="6">
        <v>11223.3</v>
      </c>
      <c r="G4398" s="6">
        <v>11232.3</v>
      </c>
      <c r="H4398" s="6"/>
      <c r="I4398" s="6"/>
      <c r="J4398" s="6"/>
    </row>
    <row r="4399" spans="3:10" x14ac:dyDescent="0.25">
      <c r="C4399" s="7">
        <v>42718.958333333336</v>
      </c>
      <c r="D4399" s="8">
        <v>11233.6</v>
      </c>
      <c r="E4399" s="8">
        <v>11254.8</v>
      </c>
      <c r="F4399" s="8">
        <v>11233.6</v>
      </c>
      <c r="G4399" s="8">
        <v>11248.5</v>
      </c>
      <c r="H4399" s="8"/>
      <c r="I4399" s="8"/>
      <c r="J4399" s="8"/>
    </row>
    <row r="4400" spans="3:10" x14ac:dyDescent="0.25">
      <c r="C4400" s="5">
        <v>42719</v>
      </c>
      <c r="D4400" s="6">
        <v>11246.9</v>
      </c>
      <c r="E4400" s="6">
        <v>11248.5</v>
      </c>
      <c r="F4400" s="6">
        <v>11244.8</v>
      </c>
      <c r="G4400" s="6">
        <v>11244.8</v>
      </c>
      <c r="H4400" s="6"/>
      <c r="I4400" s="6"/>
      <c r="J4400" s="6"/>
    </row>
    <row r="4401" spans="3:10" x14ac:dyDescent="0.25">
      <c r="C4401" s="7">
        <v>42719.041666666664</v>
      </c>
      <c r="D4401" s="8">
        <v>11244.2</v>
      </c>
      <c r="E4401" s="8">
        <v>11247.8</v>
      </c>
      <c r="F4401" s="8">
        <v>11220.8</v>
      </c>
      <c r="G4401" s="8">
        <v>11246.5</v>
      </c>
      <c r="H4401" s="8"/>
      <c r="I4401" s="8"/>
      <c r="J4401" s="8"/>
    </row>
    <row r="4402" spans="3:10" x14ac:dyDescent="0.25">
      <c r="C4402" s="5">
        <v>42719.083333333336</v>
      </c>
      <c r="D4402" s="6">
        <v>11247.8</v>
      </c>
      <c r="E4402" s="6">
        <v>11268.8</v>
      </c>
      <c r="F4402" s="6">
        <v>11246.5</v>
      </c>
      <c r="G4402" s="6">
        <v>11252</v>
      </c>
      <c r="H4402" s="6"/>
      <c r="I4402" s="6"/>
      <c r="J4402" s="6"/>
    </row>
    <row r="4403" spans="3:10" x14ac:dyDescent="0.25">
      <c r="C4403" s="7">
        <v>42719.125</v>
      </c>
      <c r="D4403" s="8">
        <v>11250.8</v>
      </c>
      <c r="E4403" s="8">
        <v>11257.5</v>
      </c>
      <c r="F4403" s="8">
        <v>11241.3</v>
      </c>
      <c r="G4403" s="8">
        <v>11256.3</v>
      </c>
      <c r="H4403" s="8"/>
      <c r="I4403" s="8"/>
      <c r="J4403" s="8"/>
    </row>
    <row r="4404" spans="3:10" x14ac:dyDescent="0.25">
      <c r="C4404" s="5">
        <v>42719.166666666664</v>
      </c>
      <c r="D4404" s="6">
        <v>11255.7</v>
      </c>
      <c r="E4404" s="6">
        <v>11257.5</v>
      </c>
      <c r="F4404" s="6">
        <v>11237.3</v>
      </c>
      <c r="G4404" s="6">
        <v>11242.5</v>
      </c>
      <c r="H4404" s="6"/>
      <c r="I4404" s="6"/>
      <c r="J4404" s="6"/>
    </row>
    <row r="4405" spans="3:10" x14ac:dyDescent="0.25">
      <c r="C4405" s="7">
        <v>42719.208333333336</v>
      </c>
      <c r="D4405" s="8">
        <v>11243.8</v>
      </c>
      <c r="E4405" s="8">
        <v>11259.8</v>
      </c>
      <c r="F4405" s="8">
        <v>11241.3</v>
      </c>
      <c r="G4405" s="8">
        <v>11259.8</v>
      </c>
      <c r="H4405" s="8"/>
      <c r="I4405" s="8"/>
      <c r="J4405" s="8"/>
    </row>
    <row r="4406" spans="3:10" x14ac:dyDescent="0.25">
      <c r="C4406" s="5">
        <v>42719.25</v>
      </c>
      <c r="D4406" s="6">
        <v>11258.5</v>
      </c>
      <c r="E4406" s="6">
        <v>11270</v>
      </c>
      <c r="F4406" s="6">
        <v>11258.5</v>
      </c>
      <c r="G4406" s="6">
        <v>11264.3</v>
      </c>
      <c r="H4406" s="6"/>
      <c r="I4406" s="6"/>
      <c r="J4406" s="6"/>
    </row>
    <row r="4407" spans="3:10" x14ac:dyDescent="0.25">
      <c r="C4407" s="7">
        <v>42719.291666666664</v>
      </c>
      <c r="D4407" s="8">
        <v>11265.5</v>
      </c>
      <c r="E4407" s="8">
        <v>11265.5</v>
      </c>
      <c r="F4407" s="8">
        <v>11251.8</v>
      </c>
      <c r="G4407" s="8">
        <v>11253</v>
      </c>
      <c r="H4407" s="8"/>
      <c r="I4407" s="8"/>
      <c r="J4407" s="8"/>
    </row>
    <row r="4408" spans="3:10" x14ac:dyDescent="0.25">
      <c r="C4408" s="5">
        <v>42719.333333333336</v>
      </c>
      <c r="D4408" s="6">
        <v>11254.3</v>
      </c>
      <c r="E4408" s="6">
        <v>11262.8</v>
      </c>
      <c r="F4408" s="6">
        <v>11242.5</v>
      </c>
      <c r="G4408" s="6">
        <v>11262</v>
      </c>
      <c r="H4408" s="6"/>
      <c r="I4408" s="6"/>
      <c r="J4408" s="6"/>
    </row>
    <row r="4409" spans="3:10" x14ac:dyDescent="0.25">
      <c r="C4409" s="7">
        <v>42719.375</v>
      </c>
      <c r="D4409" s="8">
        <v>11261.1</v>
      </c>
      <c r="E4409" s="8">
        <v>11277.6</v>
      </c>
      <c r="F4409" s="8">
        <v>11256.6</v>
      </c>
      <c r="G4409" s="8">
        <v>11266.8</v>
      </c>
      <c r="H4409" s="8"/>
      <c r="I4409" s="8"/>
      <c r="J4409" s="8"/>
    </row>
    <row r="4410" spans="3:10" x14ac:dyDescent="0.25">
      <c r="C4410" s="5">
        <v>42719.416666666664</v>
      </c>
      <c r="D4410" s="6">
        <v>11265.8</v>
      </c>
      <c r="E4410" s="6">
        <v>11335.2</v>
      </c>
      <c r="F4410" s="6">
        <v>11262.8</v>
      </c>
      <c r="G4410" s="6">
        <v>11302.1</v>
      </c>
      <c r="H4410" s="6"/>
      <c r="I4410" s="6"/>
      <c r="J4410" s="6"/>
    </row>
    <row r="4411" spans="3:10" x14ac:dyDescent="0.25">
      <c r="C4411" s="7">
        <v>42719.458333333336</v>
      </c>
      <c r="D4411" s="8">
        <v>11301.6</v>
      </c>
      <c r="E4411" s="8">
        <v>11313.7</v>
      </c>
      <c r="F4411" s="8">
        <v>11282.3</v>
      </c>
      <c r="G4411" s="8">
        <v>11297.3</v>
      </c>
      <c r="H4411" s="8"/>
      <c r="I4411" s="8"/>
      <c r="J4411" s="8"/>
    </row>
    <row r="4412" spans="3:10" x14ac:dyDescent="0.25">
      <c r="C4412" s="5">
        <v>42719.5</v>
      </c>
      <c r="D4412" s="6">
        <v>11295.8</v>
      </c>
      <c r="E4412" s="6">
        <v>11325.2</v>
      </c>
      <c r="F4412" s="6">
        <v>11294</v>
      </c>
      <c r="G4412" s="6">
        <v>11312.4</v>
      </c>
      <c r="H4412" s="6"/>
      <c r="I4412" s="6"/>
      <c r="J4412" s="6"/>
    </row>
    <row r="4413" spans="3:10" x14ac:dyDescent="0.25">
      <c r="C4413" s="7">
        <v>42719.541666666664</v>
      </c>
      <c r="D4413" s="8">
        <v>11312.2</v>
      </c>
      <c r="E4413" s="8">
        <v>11337.5</v>
      </c>
      <c r="F4413" s="8">
        <v>11308.3</v>
      </c>
      <c r="G4413" s="8">
        <v>11317.8</v>
      </c>
      <c r="H4413" s="8"/>
      <c r="I4413" s="8"/>
      <c r="J4413" s="8"/>
    </row>
    <row r="4414" spans="3:10" x14ac:dyDescent="0.25">
      <c r="C4414" s="5">
        <v>42719.583333333336</v>
      </c>
      <c r="D4414" s="6">
        <v>11318.8</v>
      </c>
      <c r="E4414" s="6">
        <v>11324.8</v>
      </c>
      <c r="F4414" s="6">
        <v>11292.9</v>
      </c>
      <c r="G4414" s="6">
        <v>11297.2</v>
      </c>
      <c r="H4414" s="6"/>
      <c r="I4414" s="6"/>
      <c r="J4414" s="6"/>
    </row>
    <row r="4415" spans="3:10" x14ac:dyDescent="0.25">
      <c r="C4415" s="7">
        <v>42719.625</v>
      </c>
      <c r="D4415" s="8">
        <v>11296.9</v>
      </c>
      <c r="E4415" s="8">
        <v>11298.5</v>
      </c>
      <c r="F4415" s="8">
        <v>11275.4</v>
      </c>
      <c r="G4415" s="8">
        <v>11289.4</v>
      </c>
      <c r="H4415" s="8"/>
      <c r="I4415" s="8"/>
      <c r="J4415" s="8"/>
    </row>
    <row r="4416" spans="3:10" x14ac:dyDescent="0.25">
      <c r="C4416" s="5">
        <v>42719.666666666664</v>
      </c>
      <c r="D4416" s="6">
        <v>11288.7</v>
      </c>
      <c r="E4416" s="6">
        <v>11316.7</v>
      </c>
      <c r="F4416" s="6">
        <v>11277.8</v>
      </c>
      <c r="G4416" s="6">
        <v>11316.7</v>
      </c>
      <c r="H4416" s="6"/>
      <c r="I4416" s="6"/>
      <c r="J4416" s="6"/>
    </row>
    <row r="4417" spans="3:10" x14ac:dyDescent="0.25">
      <c r="C4417" s="7">
        <v>42719.708333333336</v>
      </c>
      <c r="D4417" s="8">
        <v>11315.5</v>
      </c>
      <c r="E4417" s="8">
        <v>11361.2</v>
      </c>
      <c r="F4417" s="8">
        <v>11309.8</v>
      </c>
      <c r="G4417" s="8">
        <v>11352.9</v>
      </c>
      <c r="H4417" s="8"/>
      <c r="I4417" s="8"/>
      <c r="J4417" s="8"/>
    </row>
    <row r="4418" spans="3:10" x14ac:dyDescent="0.25">
      <c r="C4418" s="5">
        <v>42719.75</v>
      </c>
      <c r="D4418" s="6">
        <v>11352.4</v>
      </c>
      <c r="E4418" s="6">
        <v>11393.9</v>
      </c>
      <c r="F4418" s="6">
        <v>11352.4</v>
      </c>
      <c r="G4418" s="6">
        <v>11392.4</v>
      </c>
      <c r="H4418" s="6"/>
      <c r="I4418" s="6"/>
      <c r="J4418" s="6"/>
    </row>
    <row r="4419" spans="3:10" x14ac:dyDescent="0.25">
      <c r="C4419" s="7">
        <v>42719.791666666664</v>
      </c>
      <c r="D4419" s="8">
        <v>11392.2</v>
      </c>
      <c r="E4419" s="8">
        <v>11397.4</v>
      </c>
      <c r="F4419" s="8">
        <v>11369.2</v>
      </c>
      <c r="G4419" s="8">
        <v>11374.9</v>
      </c>
      <c r="H4419" s="8"/>
      <c r="I4419" s="8"/>
      <c r="J4419" s="8"/>
    </row>
    <row r="4420" spans="3:10" x14ac:dyDescent="0.25">
      <c r="C4420" s="5">
        <v>42719.833333333336</v>
      </c>
      <c r="D4420" s="6">
        <v>11374.4</v>
      </c>
      <c r="E4420" s="6">
        <v>11385.9</v>
      </c>
      <c r="F4420" s="6">
        <v>11340.2</v>
      </c>
      <c r="G4420" s="6">
        <v>11341.4</v>
      </c>
      <c r="H4420" s="6"/>
      <c r="I4420" s="6"/>
      <c r="J4420" s="6"/>
    </row>
    <row r="4421" spans="3:10" x14ac:dyDescent="0.25">
      <c r="C4421" s="7">
        <v>42719.875</v>
      </c>
      <c r="D4421" s="8">
        <v>11341.9</v>
      </c>
      <c r="E4421" s="8">
        <v>11371.2</v>
      </c>
      <c r="F4421" s="8">
        <v>11336.9</v>
      </c>
      <c r="G4421" s="8">
        <v>11363.2</v>
      </c>
      <c r="H4421" s="8"/>
      <c r="I4421" s="8"/>
      <c r="J4421" s="8"/>
    </row>
    <row r="4422" spans="3:10" x14ac:dyDescent="0.25">
      <c r="C4422" s="5">
        <v>42719.916666666664</v>
      </c>
      <c r="D4422" s="6">
        <v>11363.4</v>
      </c>
      <c r="E4422" s="6">
        <v>11378.9</v>
      </c>
      <c r="F4422" s="6">
        <v>11356.9</v>
      </c>
      <c r="G4422" s="6">
        <v>11370.4</v>
      </c>
      <c r="H4422" s="6"/>
      <c r="I4422" s="6"/>
      <c r="J4422" s="6"/>
    </row>
    <row r="4423" spans="3:10" x14ac:dyDescent="0.25">
      <c r="C4423" s="7">
        <v>42719.958333333336</v>
      </c>
      <c r="D4423" s="8">
        <v>11371.7</v>
      </c>
      <c r="E4423" s="8">
        <v>11385.5</v>
      </c>
      <c r="F4423" s="8">
        <v>11369.1</v>
      </c>
      <c r="G4423" s="8">
        <v>11378.8</v>
      </c>
      <c r="H4423" s="8"/>
      <c r="I4423" s="8"/>
      <c r="J4423" s="8"/>
    </row>
    <row r="4424" spans="3:10" x14ac:dyDescent="0.25">
      <c r="C4424" s="5">
        <v>42720</v>
      </c>
      <c r="D4424" s="6">
        <v>11378.8</v>
      </c>
      <c r="E4424" s="6">
        <v>11378.8</v>
      </c>
      <c r="F4424" s="6">
        <v>11375.2</v>
      </c>
      <c r="G4424" s="6">
        <v>11375.2</v>
      </c>
      <c r="H4424" s="6"/>
      <c r="I4424" s="6"/>
      <c r="J4424" s="6"/>
    </row>
    <row r="4425" spans="3:10" x14ac:dyDescent="0.25">
      <c r="C4425" s="7">
        <v>42720.041666666664</v>
      </c>
      <c r="D4425" s="8">
        <v>11374.6</v>
      </c>
      <c r="E4425" s="8">
        <v>11388.8</v>
      </c>
      <c r="F4425" s="8">
        <v>11370.2</v>
      </c>
      <c r="G4425" s="8">
        <v>11385.5</v>
      </c>
      <c r="H4425" s="8"/>
      <c r="I4425" s="8"/>
      <c r="J4425" s="8"/>
    </row>
    <row r="4426" spans="3:10" x14ac:dyDescent="0.25">
      <c r="C4426" s="5">
        <v>42720.083333333336</v>
      </c>
      <c r="D4426" s="6">
        <v>11384.3</v>
      </c>
      <c r="E4426" s="6">
        <v>11386.8</v>
      </c>
      <c r="F4426" s="6">
        <v>11373.2</v>
      </c>
      <c r="G4426" s="6">
        <v>11373.4</v>
      </c>
      <c r="H4426" s="6"/>
      <c r="I4426" s="6"/>
      <c r="J4426" s="6"/>
    </row>
    <row r="4427" spans="3:10" x14ac:dyDescent="0.25">
      <c r="C4427" s="7">
        <v>42720.125</v>
      </c>
      <c r="D4427" s="8">
        <v>11372.2</v>
      </c>
      <c r="E4427" s="8">
        <v>11381</v>
      </c>
      <c r="F4427" s="8">
        <v>11370.9</v>
      </c>
      <c r="G4427" s="8">
        <v>11378.5</v>
      </c>
      <c r="H4427" s="8"/>
      <c r="I4427" s="8"/>
      <c r="J4427" s="8"/>
    </row>
    <row r="4428" spans="3:10" x14ac:dyDescent="0.25">
      <c r="C4428" s="5">
        <v>42720.166666666664</v>
      </c>
      <c r="D4428" s="6">
        <v>11379.7</v>
      </c>
      <c r="E4428" s="6">
        <v>11383.5</v>
      </c>
      <c r="F4428" s="6">
        <v>11377.2</v>
      </c>
      <c r="G4428" s="6">
        <v>11383</v>
      </c>
      <c r="H4428" s="6"/>
      <c r="I4428" s="6"/>
      <c r="J4428" s="6"/>
    </row>
    <row r="4429" spans="3:10" x14ac:dyDescent="0.25">
      <c r="C4429" s="7">
        <v>42720.208333333336</v>
      </c>
      <c r="D4429" s="8">
        <v>11381.8</v>
      </c>
      <c r="E4429" s="8">
        <v>11381.8</v>
      </c>
      <c r="F4429" s="8">
        <v>11378</v>
      </c>
      <c r="G4429" s="8">
        <v>11379.2</v>
      </c>
      <c r="H4429" s="8"/>
      <c r="I4429" s="8"/>
      <c r="J4429" s="8"/>
    </row>
    <row r="4430" spans="3:10" x14ac:dyDescent="0.25">
      <c r="C4430" s="5">
        <v>42720.25</v>
      </c>
      <c r="D4430" s="6">
        <v>11378</v>
      </c>
      <c r="E4430" s="6">
        <v>11378</v>
      </c>
      <c r="F4430" s="6">
        <v>11373</v>
      </c>
      <c r="G4430" s="6">
        <v>11376.7</v>
      </c>
      <c r="H4430" s="6"/>
      <c r="I4430" s="6"/>
      <c r="J4430" s="6"/>
    </row>
    <row r="4431" spans="3:10" x14ac:dyDescent="0.25">
      <c r="C4431" s="7">
        <v>42720.291666666664</v>
      </c>
      <c r="D4431" s="8">
        <v>11375.5</v>
      </c>
      <c r="E4431" s="8">
        <v>11383.5</v>
      </c>
      <c r="F4431" s="8">
        <v>11374.2</v>
      </c>
      <c r="G4431" s="8">
        <v>11383.3</v>
      </c>
      <c r="H4431" s="8"/>
      <c r="I4431" s="8"/>
      <c r="J4431" s="8"/>
    </row>
    <row r="4432" spans="3:10" x14ac:dyDescent="0.25">
      <c r="C4432" s="5">
        <v>42720.333333333336</v>
      </c>
      <c r="D4432" s="6">
        <v>11382</v>
      </c>
      <c r="E4432" s="6">
        <v>11383.3</v>
      </c>
      <c r="F4432" s="6">
        <v>11368.5</v>
      </c>
      <c r="G4432" s="6">
        <v>11370.5</v>
      </c>
      <c r="H4432" s="6"/>
      <c r="I4432" s="6"/>
      <c r="J4432" s="6"/>
    </row>
    <row r="4433" spans="3:10" x14ac:dyDescent="0.25">
      <c r="C4433" s="7">
        <v>42720.375</v>
      </c>
      <c r="D4433" s="8">
        <v>11370.4</v>
      </c>
      <c r="E4433" s="8">
        <v>11374.6</v>
      </c>
      <c r="F4433" s="8">
        <v>11350.9</v>
      </c>
      <c r="G4433" s="8">
        <v>11369.9</v>
      </c>
      <c r="H4433" s="8"/>
      <c r="I4433" s="8"/>
      <c r="J4433" s="8"/>
    </row>
    <row r="4434" spans="3:10" x14ac:dyDescent="0.25">
      <c r="C4434" s="5">
        <v>42720.416666666664</v>
      </c>
      <c r="D4434" s="6">
        <v>11365.9</v>
      </c>
      <c r="E4434" s="6">
        <v>11390.2</v>
      </c>
      <c r="F4434" s="6">
        <v>11359.6</v>
      </c>
      <c r="G4434" s="6">
        <v>11383.8</v>
      </c>
      <c r="H4434" s="6"/>
      <c r="I4434" s="6"/>
      <c r="J4434" s="6"/>
    </row>
    <row r="4435" spans="3:10" x14ac:dyDescent="0.25">
      <c r="C4435" s="7">
        <v>42720.458333333336</v>
      </c>
      <c r="D4435" s="8">
        <v>11383.6</v>
      </c>
      <c r="E4435" s="8">
        <v>11389.4</v>
      </c>
      <c r="F4435" s="8">
        <v>11357.2</v>
      </c>
      <c r="G4435" s="8">
        <v>11364.1</v>
      </c>
      <c r="H4435" s="8"/>
      <c r="I4435" s="8"/>
      <c r="J4435" s="8"/>
    </row>
    <row r="4436" spans="3:10" x14ac:dyDescent="0.25">
      <c r="C4436" s="5">
        <v>42720.5</v>
      </c>
      <c r="D4436" s="6">
        <v>11363.8</v>
      </c>
      <c r="E4436" s="6">
        <v>11434.8</v>
      </c>
      <c r="F4436" s="6">
        <v>11356.3</v>
      </c>
      <c r="G4436" s="6">
        <v>11416.4</v>
      </c>
      <c r="H4436" s="6"/>
      <c r="I4436" s="6"/>
      <c r="J4436" s="6"/>
    </row>
    <row r="4437" spans="3:10" x14ac:dyDescent="0.25">
      <c r="C4437" s="7">
        <v>42720.541666666664</v>
      </c>
      <c r="D4437" s="8">
        <v>11416.9</v>
      </c>
      <c r="E4437" s="8">
        <v>11451.2</v>
      </c>
      <c r="F4437" s="8">
        <v>11403.6</v>
      </c>
      <c r="G4437" s="8">
        <v>11434.2</v>
      </c>
      <c r="H4437" s="8"/>
      <c r="I4437" s="8"/>
      <c r="J4437" s="8"/>
    </row>
    <row r="4438" spans="3:10" x14ac:dyDescent="0.25">
      <c r="C4438" s="5">
        <v>42720.583333333336</v>
      </c>
      <c r="D4438" s="6">
        <v>11433.2</v>
      </c>
      <c r="E4438" s="6">
        <v>11433.5</v>
      </c>
      <c r="F4438" s="6">
        <v>11387.5</v>
      </c>
      <c r="G4438" s="6">
        <v>11401.7</v>
      </c>
      <c r="H4438" s="6"/>
      <c r="I4438" s="6"/>
      <c r="J4438" s="6"/>
    </row>
    <row r="4439" spans="3:10" x14ac:dyDescent="0.25">
      <c r="C4439" s="7">
        <v>42720.625</v>
      </c>
      <c r="D4439" s="8">
        <v>11401.4</v>
      </c>
      <c r="E4439" s="8">
        <v>11411.2</v>
      </c>
      <c r="F4439" s="8">
        <v>11389</v>
      </c>
      <c r="G4439" s="8">
        <v>11404</v>
      </c>
      <c r="H4439" s="8"/>
      <c r="I4439" s="8"/>
      <c r="J4439" s="8"/>
    </row>
    <row r="4440" spans="3:10" x14ac:dyDescent="0.25">
      <c r="C4440" s="5">
        <v>42720.666666666664</v>
      </c>
      <c r="D4440" s="6">
        <v>11404.2</v>
      </c>
      <c r="E4440" s="6">
        <v>11420.4</v>
      </c>
      <c r="F4440" s="6">
        <v>11392.1</v>
      </c>
      <c r="G4440" s="6">
        <v>11419.9</v>
      </c>
      <c r="H4440" s="6"/>
      <c r="I4440" s="6"/>
      <c r="J4440" s="6"/>
    </row>
    <row r="4441" spans="3:10" x14ac:dyDescent="0.25">
      <c r="C4441" s="7">
        <v>42720.708333333336</v>
      </c>
      <c r="D4441" s="8">
        <v>11420.2</v>
      </c>
      <c r="E4441" s="8">
        <v>11432.2</v>
      </c>
      <c r="F4441" s="8">
        <v>11403.8</v>
      </c>
      <c r="G4441" s="8">
        <v>11431.5</v>
      </c>
      <c r="H4441" s="8"/>
      <c r="I4441" s="8"/>
      <c r="J4441" s="8"/>
    </row>
    <row r="4442" spans="3:10" x14ac:dyDescent="0.25">
      <c r="C4442" s="5">
        <v>42720.75</v>
      </c>
      <c r="D4442" s="6">
        <v>11431.2</v>
      </c>
      <c r="E4442" s="6">
        <v>11432.5</v>
      </c>
      <c r="F4442" s="6">
        <v>11373.6</v>
      </c>
      <c r="G4442" s="6">
        <v>11409.4</v>
      </c>
      <c r="H4442" s="6"/>
      <c r="I4442" s="6"/>
      <c r="J4442" s="6"/>
    </row>
    <row r="4443" spans="3:10" x14ac:dyDescent="0.25">
      <c r="C4443" s="7">
        <v>42720.791666666664</v>
      </c>
      <c r="D4443" s="8">
        <v>11410.1</v>
      </c>
      <c r="E4443" s="8">
        <v>11412.6</v>
      </c>
      <c r="F4443" s="8">
        <v>11392.1</v>
      </c>
      <c r="G4443" s="8">
        <v>11402.9</v>
      </c>
      <c r="H4443" s="8"/>
      <c r="I4443" s="8"/>
      <c r="J4443" s="8"/>
    </row>
    <row r="4444" spans="3:10" x14ac:dyDescent="0.25">
      <c r="C4444" s="5">
        <v>42720.833333333336</v>
      </c>
      <c r="D4444" s="6">
        <v>11402.4</v>
      </c>
      <c r="E4444" s="6">
        <v>11403.1</v>
      </c>
      <c r="F4444" s="6">
        <v>11378.1</v>
      </c>
      <c r="G4444" s="6">
        <v>11378.4</v>
      </c>
      <c r="H4444" s="6"/>
      <c r="I4444" s="6"/>
      <c r="J4444" s="6"/>
    </row>
    <row r="4445" spans="3:10" x14ac:dyDescent="0.25">
      <c r="C4445" s="7">
        <v>42720.875</v>
      </c>
      <c r="D4445" s="8">
        <v>11378.1</v>
      </c>
      <c r="E4445" s="8">
        <v>11393.6</v>
      </c>
      <c r="F4445" s="8">
        <v>11374.4</v>
      </c>
      <c r="G4445" s="8">
        <v>11390.9</v>
      </c>
      <c r="H4445" s="8"/>
      <c r="I4445" s="8"/>
      <c r="J4445" s="8"/>
    </row>
    <row r="4446" spans="3:10" x14ac:dyDescent="0.25">
      <c r="C4446" s="5">
        <v>42720.916666666664</v>
      </c>
      <c r="D4446" s="6">
        <v>11391.1</v>
      </c>
      <c r="E4446" s="6">
        <v>11395.9</v>
      </c>
      <c r="F4446" s="6">
        <v>11377.9</v>
      </c>
      <c r="G4446" s="6">
        <v>11391.9</v>
      </c>
      <c r="H4446" s="6"/>
      <c r="I4446" s="6"/>
      <c r="J4446" s="6"/>
    </row>
    <row r="4447" spans="3:10" x14ac:dyDescent="0.25">
      <c r="C4447" s="7">
        <v>42723</v>
      </c>
      <c r="D4447" s="8">
        <v>11391.7</v>
      </c>
      <c r="E4447" s="8">
        <v>11391.8</v>
      </c>
      <c r="F4447" s="8">
        <v>11391.7</v>
      </c>
      <c r="G4447" s="8">
        <v>11391.8</v>
      </c>
      <c r="H4447" s="8"/>
      <c r="I4447" s="8"/>
      <c r="J4447" s="8"/>
    </row>
    <row r="4448" spans="3:10" x14ac:dyDescent="0.25">
      <c r="C4448" s="5">
        <v>42723.041666666664</v>
      </c>
      <c r="D4448" s="6">
        <v>11400.1</v>
      </c>
      <c r="E4448" s="6">
        <v>11428.8</v>
      </c>
      <c r="F4448" s="6">
        <v>11400.1</v>
      </c>
      <c r="G4448" s="6">
        <v>11417.5</v>
      </c>
      <c r="H4448" s="6"/>
      <c r="I4448" s="6"/>
      <c r="J4448" s="6"/>
    </row>
    <row r="4449" spans="3:10" x14ac:dyDescent="0.25">
      <c r="C4449" s="7">
        <v>42723.083333333336</v>
      </c>
      <c r="D4449" s="8">
        <v>11418.2</v>
      </c>
      <c r="E4449" s="8">
        <v>11423.8</v>
      </c>
      <c r="F4449" s="8">
        <v>11413.2</v>
      </c>
      <c r="G4449" s="8">
        <v>11422.6</v>
      </c>
      <c r="H4449" s="8"/>
      <c r="I4449" s="8"/>
      <c r="J4449" s="8"/>
    </row>
    <row r="4450" spans="3:10" x14ac:dyDescent="0.25">
      <c r="C4450" s="5">
        <v>42723.125</v>
      </c>
      <c r="D4450" s="6">
        <v>11423.8</v>
      </c>
      <c r="E4450" s="6">
        <v>11427</v>
      </c>
      <c r="F4450" s="6">
        <v>11417</v>
      </c>
      <c r="G4450" s="6">
        <v>11419</v>
      </c>
      <c r="H4450" s="6"/>
      <c r="I4450" s="6"/>
      <c r="J4450" s="6"/>
    </row>
    <row r="4451" spans="3:10" x14ac:dyDescent="0.25">
      <c r="C4451" s="7">
        <v>42723.166666666664</v>
      </c>
      <c r="D4451" s="8">
        <v>11417.8</v>
      </c>
      <c r="E4451" s="8">
        <v>11422.8</v>
      </c>
      <c r="F4451" s="8">
        <v>11416.5</v>
      </c>
      <c r="G4451" s="8">
        <v>11416.5</v>
      </c>
      <c r="H4451" s="8"/>
      <c r="I4451" s="8"/>
      <c r="J4451" s="8"/>
    </row>
    <row r="4452" spans="3:10" x14ac:dyDescent="0.25">
      <c r="C4452" s="5">
        <v>42723.208333333336</v>
      </c>
      <c r="D4452" s="6">
        <v>11417.8</v>
      </c>
      <c r="E4452" s="6">
        <v>11420.6</v>
      </c>
      <c r="F4452" s="6">
        <v>11415.5</v>
      </c>
      <c r="G4452" s="6">
        <v>11416.8</v>
      </c>
      <c r="H4452" s="6"/>
      <c r="I4452" s="6"/>
      <c r="J4452" s="6"/>
    </row>
    <row r="4453" spans="3:10" x14ac:dyDescent="0.25">
      <c r="C4453" s="7">
        <v>42723.25</v>
      </c>
      <c r="D4453" s="8">
        <v>11415.5</v>
      </c>
      <c r="E4453" s="8">
        <v>11422.6</v>
      </c>
      <c r="F4453" s="8">
        <v>11414.2</v>
      </c>
      <c r="G4453" s="8">
        <v>11418.3</v>
      </c>
      <c r="H4453" s="8"/>
      <c r="I4453" s="8"/>
      <c r="J4453" s="8"/>
    </row>
    <row r="4454" spans="3:10" x14ac:dyDescent="0.25">
      <c r="C4454" s="5">
        <v>42723.291666666664</v>
      </c>
      <c r="D4454" s="6">
        <v>11419.6</v>
      </c>
      <c r="E4454" s="6">
        <v>11427.7</v>
      </c>
      <c r="F4454" s="6">
        <v>11417</v>
      </c>
      <c r="G4454" s="6">
        <v>11426.1</v>
      </c>
      <c r="H4454" s="6"/>
      <c r="I4454" s="6"/>
      <c r="J4454" s="6"/>
    </row>
    <row r="4455" spans="3:10" x14ac:dyDescent="0.25">
      <c r="C4455" s="7">
        <v>42723.333333333336</v>
      </c>
      <c r="D4455" s="8">
        <v>11424.8</v>
      </c>
      <c r="E4455" s="8">
        <v>11427.4</v>
      </c>
      <c r="F4455" s="8">
        <v>11412.9</v>
      </c>
      <c r="G4455" s="8">
        <v>11420.6</v>
      </c>
      <c r="H4455" s="8"/>
      <c r="I4455" s="8"/>
      <c r="J4455" s="8"/>
    </row>
    <row r="4456" spans="3:10" x14ac:dyDescent="0.25">
      <c r="C4456" s="5">
        <v>42723.375</v>
      </c>
      <c r="D4456" s="6">
        <v>11419.3</v>
      </c>
      <c r="E4456" s="6">
        <v>11419.3</v>
      </c>
      <c r="F4456" s="6">
        <v>11387.5</v>
      </c>
      <c r="G4456" s="6">
        <v>11391.5</v>
      </c>
      <c r="H4456" s="6"/>
      <c r="I4456" s="6"/>
      <c r="J4456" s="6"/>
    </row>
    <row r="4457" spans="3:10" x14ac:dyDescent="0.25">
      <c r="C4457" s="7">
        <v>42723.416666666664</v>
      </c>
      <c r="D4457" s="8">
        <v>11390.5</v>
      </c>
      <c r="E4457" s="8">
        <v>11403.1</v>
      </c>
      <c r="F4457" s="8">
        <v>11378.5</v>
      </c>
      <c r="G4457" s="8">
        <v>11393.4</v>
      </c>
      <c r="H4457" s="8"/>
      <c r="I4457" s="8"/>
      <c r="J4457" s="8"/>
    </row>
    <row r="4458" spans="3:10" x14ac:dyDescent="0.25">
      <c r="C4458" s="5">
        <v>42723.458333333336</v>
      </c>
      <c r="D4458" s="6">
        <v>11393.4</v>
      </c>
      <c r="E4458" s="6">
        <v>11420.9</v>
      </c>
      <c r="F4458" s="6">
        <v>11383.1</v>
      </c>
      <c r="G4458" s="6">
        <v>11406.9</v>
      </c>
      <c r="H4458" s="6"/>
      <c r="I4458" s="6"/>
      <c r="J4458" s="6"/>
    </row>
    <row r="4459" spans="3:10" x14ac:dyDescent="0.25">
      <c r="C4459" s="7">
        <v>42723.5</v>
      </c>
      <c r="D4459" s="8">
        <v>11407.4</v>
      </c>
      <c r="E4459" s="8">
        <v>11417.6</v>
      </c>
      <c r="F4459" s="8">
        <v>11398.6</v>
      </c>
      <c r="G4459" s="8">
        <v>11415.9</v>
      </c>
      <c r="H4459" s="8"/>
      <c r="I4459" s="8"/>
      <c r="J4459" s="8"/>
    </row>
    <row r="4460" spans="3:10" x14ac:dyDescent="0.25">
      <c r="C4460" s="5">
        <v>42723.541666666664</v>
      </c>
      <c r="D4460" s="6">
        <v>11416.1</v>
      </c>
      <c r="E4460" s="6">
        <v>11422.3</v>
      </c>
      <c r="F4460" s="6">
        <v>11399.7</v>
      </c>
      <c r="G4460" s="6">
        <v>11406.5</v>
      </c>
      <c r="H4460" s="6"/>
      <c r="I4460" s="6"/>
      <c r="J4460" s="6"/>
    </row>
    <row r="4461" spans="3:10" x14ac:dyDescent="0.25">
      <c r="C4461" s="7">
        <v>42723.583333333336</v>
      </c>
      <c r="D4461" s="8">
        <v>11406.3</v>
      </c>
      <c r="E4461" s="8">
        <v>11408</v>
      </c>
      <c r="F4461" s="8">
        <v>11395.8</v>
      </c>
      <c r="G4461" s="8">
        <v>11403.6</v>
      </c>
      <c r="H4461" s="8"/>
      <c r="I4461" s="8"/>
      <c r="J4461" s="8"/>
    </row>
    <row r="4462" spans="3:10" x14ac:dyDescent="0.25">
      <c r="C4462" s="5">
        <v>42723.625</v>
      </c>
      <c r="D4462" s="6">
        <v>11403.4</v>
      </c>
      <c r="E4462" s="6">
        <v>11409.6</v>
      </c>
      <c r="F4462" s="6">
        <v>11392</v>
      </c>
      <c r="G4462" s="6">
        <v>11409.6</v>
      </c>
      <c r="H4462" s="6"/>
      <c r="I4462" s="6"/>
      <c r="J4462" s="6"/>
    </row>
    <row r="4463" spans="3:10" x14ac:dyDescent="0.25">
      <c r="C4463" s="7">
        <v>42723.666666666664</v>
      </c>
      <c r="D4463" s="8">
        <v>11409.8</v>
      </c>
      <c r="E4463" s="8">
        <v>11415.8</v>
      </c>
      <c r="F4463" s="8">
        <v>11399.3</v>
      </c>
      <c r="G4463" s="8">
        <v>11413.9</v>
      </c>
      <c r="H4463" s="8"/>
      <c r="I4463" s="8"/>
      <c r="J4463" s="8"/>
    </row>
    <row r="4464" spans="3:10" x14ac:dyDescent="0.25">
      <c r="C4464" s="5">
        <v>42723.708333333336</v>
      </c>
      <c r="D4464" s="6">
        <v>11414.4</v>
      </c>
      <c r="E4464" s="6">
        <v>11419.9</v>
      </c>
      <c r="F4464" s="6">
        <v>11399.2</v>
      </c>
      <c r="G4464" s="6">
        <v>11409.3</v>
      </c>
      <c r="H4464" s="6"/>
      <c r="I4464" s="6"/>
      <c r="J4464" s="6"/>
    </row>
    <row r="4465" spans="3:10" x14ac:dyDescent="0.25">
      <c r="C4465" s="7">
        <v>42723.75</v>
      </c>
      <c r="D4465" s="8">
        <v>11409.5</v>
      </c>
      <c r="E4465" s="8">
        <v>11426.6</v>
      </c>
      <c r="F4465" s="8">
        <v>11404.9</v>
      </c>
      <c r="G4465" s="8">
        <v>11416.9</v>
      </c>
      <c r="H4465" s="8"/>
      <c r="I4465" s="8"/>
      <c r="J4465" s="8"/>
    </row>
    <row r="4466" spans="3:10" x14ac:dyDescent="0.25">
      <c r="C4466" s="5">
        <v>42723.791666666664</v>
      </c>
      <c r="D4466" s="6">
        <v>11417.4</v>
      </c>
      <c r="E4466" s="6">
        <v>11421.9</v>
      </c>
      <c r="F4466" s="6">
        <v>11413.1</v>
      </c>
      <c r="G4466" s="6">
        <v>11417.6</v>
      </c>
      <c r="H4466" s="6"/>
      <c r="I4466" s="6"/>
      <c r="J4466" s="6"/>
    </row>
    <row r="4467" spans="3:10" x14ac:dyDescent="0.25">
      <c r="C4467" s="7">
        <v>42723.833333333336</v>
      </c>
      <c r="D4467" s="8">
        <v>11417.4</v>
      </c>
      <c r="E4467" s="8">
        <v>11424.1</v>
      </c>
      <c r="F4467" s="8">
        <v>11412.4</v>
      </c>
      <c r="G4467" s="8">
        <v>11422.4</v>
      </c>
      <c r="H4467" s="8"/>
      <c r="I4467" s="8"/>
      <c r="J4467" s="8"/>
    </row>
    <row r="4468" spans="3:10" x14ac:dyDescent="0.25">
      <c r="C4468" s="5">
        <v>42723.875</v>
      </c>
      <c r="D4468" s="6">
        <v>11422.6</v>
      </c>
      <c r="E4468" s="6">
        <v>11428.1</v>
      </c>
      <c r="F4468" s="6">
        <v>11415.2</v>
      </c>
      <c r="G4468" s="6">
        <v>11415.7</v>
      </c>
      <c r="H4468" s="6"/>
      <c r="I4468" s="6"/>
      <c r="J4468" s="6"/>
    </row>
    <row r="4469" spans="3:10" x14ac:dyDescent="0.25">
      <c r="C4469" s="7">
        <v>42723.916666666664</v>
      </c>
      <c r="D4469" s="8">
        <v>11415.4</v>
      </c>
      <c r="E4469" s="8">
        <v>11416.9</v>
      </c>
      <c r="F4469" s="8">
        <v>11393.7</v>
      </c>
      <c r="G4469" s="8">
        <v>11393.7</v>
      </c>
      <c r="H4469" s="8"/>
      <c r="I4469" s="8"/>
      <c r="J4469" s="8"/>
    </row>
    <row r="4470" spans="3:10" x14ac:dyDescent="0.25">
      <c r="C4470" s="5">
        <v>42723.958333333336</v>
      </c>
      <c r="D4470" s="6">
        <v>11390.1</v>
      </c>
      <c r="E4470" s="6">
        <v>11408.9</v>
      </c>
      <c r="F4470" s="6">
        <v>11384.3</v>
      </c>
      <c r="G4470" s="6">
        <v>11404.9</v>
      </c>
      <c r="H4470" s="6"/>
      <c r="I4470" s="6"/>
      <c r="J4470" s="6"/>
    </row>
    <row r="4471" spans="3:10" x14ac:dyDescent="0.25">
      <c r="C4471" s="7">
        <v>42724</v>
      </c>
      <c r="D4471" s="8">
        <v>11406.4</v>
      </c>
      <c r="E4471" s="8">
        <v>11406.4</v>
      </c>
      <c r="F4471" s="8">
        <v>11406.4</v>
      </c>
      <c r="G4471" s="8">
        <v>11406.4</v>
      </c>
      <c r="H4471" s="8"/>
      <c r="I4471" s="8"/>
      <c r="J4471" s="8"/>
    </row>
    <row r="4472" spans="3:10" x14ac:dyDescent="0.25">
      <c r="C4472" s="5">
        <v>42724.041666666664</v>
      </c>
      <c r="D4472" s="6">
        <v>11405.2</v>
      </c>
      <c r="E4472" s="6">
        <v>11411.5</v>
      </c>
      <c r="F4472" s="6">
        <v>11403.9</v>
      </c>
      <c r="G4472" s="6">
        <v>11406.9</v>
      </c>
      <c r="H4472" s="6"/>
      <c r="I4472" s="6"/>
      <c r="J4472" s="6"/>
    </row>
    <row r="4473" spans="3:10" x14ac:dyDescent="0.25">
      <c r="C4473" s="7">
        <v>42724.083333333336</v>
      </c>
      <c r="D4473" s="8">
        <v>11405.7</v>
      </c>
      <c r="E4473" s="8">
        <v>11409.5</v>
      </c>
      <c r="F4473" s="8">
        <v>11399.9</v>
      </c>
      <c r="G4473" s="8">
        <v>11404.9</v>
      </c>
      <c r="H4473" s="8"/>
      <c r="I4473" s="8"/>
      <c r="J4473" s="8"/>
    </row>
    <row r="4474" spans="3:10" x14ac:dyDescent="0.25">
      <c r="C4474" s="5">
        <v>42724.125</v>
      </c>
      <c r="D4474" s="6">
        <v>11403.7</v>
      </c>
      <c r="E4474" s="6">
        <v>11408</v>
      </c>
      <c r="F4474" s="6">
        <v>11401.9</v>
      </c>
      <c r="G4474" s="6">
        <v>11408</v>
      </c>
      <c r="H4474" s="6"/>
      <c r="I4474" s="6"/>
      <c r="J4474" s="6"/>
    </row>
    <row r="4475" spans="3:10" x14ac:dyDescent="0.25">
      <c r="C4475" s="7">
        <v>42724.166666666664</v>
      </c>
      <c r="D4475" s="8">
        <v>11406.7</v>
      </c>
      <c r="E4475" s="8">
        <v>11406.7</v>
      </c>
      <c r="F4475" s="8">
        <v>11401.7</v>
      </c>
      <c r="G4475" s="8">
        <v>11405.2</v>
      </c>
      <c r="H4475" s="8"/>
      <c r="I4475" s="8"/>
      <c r="J4475" s="8"/>
    </row>
    <row r="4476" spans="3:10" x14ac:dyDescent="0.25">
      <c r="C4476" s="5">
        <v>42724.208333333336</v>
      </c>
      <c r="D4476" s="6">
        <v>11403.9</v>
      </c>
      <c r="E4476" s="6">
        <v>11409</v>
      </c>
      <c r="F4476" s="6">
        <v>11401.4</v>
      </c>
      <c r="G4476" s="6">
        <v>11403.3</v>
      </c>
      <c r="H4476" s="6"/>
      <c r="I4476" s="6"/>
      <c r="J4476" s="6"/>
    </row>
    <row r="4477" spans="3:10" x14ac:dyDescent="0.25">
      <c r="C4477" s="7">
        <v>42724.25</v>
      </c>
      <c r="D4477" s="8">
        <v>11402.7</v>
      </c>
      <c r="E4477" s="8">
        <v>11410.7</v>
      </c>
      <c r="F4477" s="8">
        <v>11402.7</v>
      </c>
      <c r="G4477" s="8">
        <v>11409.5</v>
      </c>
      <c r="H4477" s="8"/>
      <c r="I4477" s="8"/>
      <c r="J4477" s="8"/>
    </row>
    <row r="4478" spans="3:10" x14ac:dyDescent="0.25">
      <c r="C4478" s="5">
        <v>42724.291666666664</v>
      </c>
      <c r="D4478" s="6">
        <v>11410.5</v>
      </c>
      <c r="E4478" s="6">
        <v>11414.8</v>
      </c>
      <c r="F4478" s="6">
        <v>11409.7</v>
      </c>
      <c r="G4478" s="6">
        <v>11410.5</v>
      </c>
      <c r="H4478" s="6"/>
      <c r="I4478" s="6"/>
      <c r="J4478" s="6"/>
    </row>
    <row r="4479" spans="3:10" x14ac:dyDescent="0.25">
      <c r="C4479" s="7">
        <v>42724.333333333336</v>
      </c>
      <c r="D4479" s="8">
        <v>11409.8</v>
      </c>
      <c r="E4479" s="8">
        <v>11418.7</v>
      </c>
      <c r="F4479" s="8">
        <v>11404</v>
      </c>
      <c r="G4479" s="8">
        <v>11412</v>
      </c>
      <c r="H4479" s="8"/>
      <c r="I4479" s="8"/>
      <c r="J4479" s="8"/>
    </row>
    <row r="4480" spans="3:10" x14ac:dyDescent="0.25">
      <c r="C4480" s="5">
        <v>42724.375</v>
      </c>
      <c r="D4480" s="6">
        <v>11413.5</v>
      </c>
      <c r="E4480" s="6">
        <v>11422.7</v>
      </c>
      <c r="F4480" s="6">
        <v>11406.9</v>
      </c>
      <c r="G4480" s="6">
        <v>11417.2</v>
      </c>
      <c r="H4480" s="6"/>
      <c r="I4480" s="6"/>
      <c r="J4480" s="6"/>
    </row>
    <row r="4481" spans="3:10" x14ac:dyDescent="0.25">
      <c r="C4481" s="7">
        <v>42724.416666666664</v>
      </c>
      <c r="D4481" s="8">
        <v>11417.7</v>
      </c>
      <c r="E4481" s="8">
        <v>11453.8</v>
      </c>
      <c r="F4481" s="8">
        <v>11406.4</v>
      </c>
      <c r="G4481" s="8">
        <v>11435.4</v>
      </c>
      <c r="H4481" s="8"/>
      <c r="I4481" s="8"/>
      <c r="J4481" s="8"/>
    </row>
    <row r="4482" spans="3:10" x14ac:dyDescent="0.25">
      <c r="C4482" s="5">
        <v>42724.458333333336</v>
      </c>
      <c r="D4482" s="6">
        <v>11434.9</v>
      </c>
      <c r="E4482" s="6">
        <v>11441.6</v>
      </c>
      <c r="F4482" s="6">
        <v>11415.6</v>
      </c>
      <c r="G4482" s="6">
        <v>11418.1</v>
      </c>
      <c r="H4482" s="6"/>
      <c r="I4482" s="6"/>
      <c r="J4482" s="6"/>
    </row>
    <row r="4483" spans="3:10" x14ac:dyDescent="0.25">
      <c r="C4483" s="7">
        <v>42724.5</v>
      </c>
      <c r="D4483" s="8">
        <v>11417.9</v>
      </c>
      <c r="E4483" s="8">
        <v>11438.3</v>
      </c>
      <c r="F4483" s="8">
        <v>11417.4</v>
      </c>
      <c r="G4483" s="8">
        <v>11425.7</v>
      </c>
      <c r="H4483" s="8"/>
      <c r="I4483" s="8"/>
      <c r="J4483" s="8"/>
    </row>
    <row r="4484" spans="3:10" x14ac:dyDescent="0.25">
      <c r="C4484" s="5">
        <v>42724.541666666664</v>
      </c>
      <c r="D4484" s="6">
        <v>11426</v>
      </c>
      <c r="E4484" s="6">
        <v>11438.2</v>
      </c>
      <c r="F4484" s="6">
        <v>11421.9</v>
      </c>
      <c r="G4484" s="6">
        <v>11432.5</v>
      </c>
      <c r="H4484" s="6"/>
      <c r="I4484" s="6"/>
      <c r="J4484" s="6"/>
    </row>
    <row r="4485" spans="3:10" x14ac:dyDescent="0.25">
      <c r="C4485" s="7">
        <v>42724.583333333336</v>
      </c>
      <c r="D4485" s="8">
        <v>11432.8</v>
      </c>
      <c r="E4485" s="8">
        <v>11453.1</v>
      </c>
      <c r="F4485" s="8">
        <v>11431.3</v>
      </c>
      <c r="G4485" s="8">
        <v>11445.7</v>
      </c>
      <c r="H4485" s="8"/>
      <c r="I4485" s="8"/>
      <c r="J4485" s="8"/>
    </row>
    <row r="4486" spans="3:10" x14ac:dyDescent="0.25">
      <c r="C4486" s="5">
        <v>42724.625</v>
      </c>
      <c r="D4486" s="6">
        <v>11446.2</v>
      </c>
      <c r="E4486" s="6">
        <v>11468.4</v>
      </c>
      <c r="F4486" s="6">
        <v>11439.4</v>
      </c>
      <c r="G4486" s="6">
        <v>11451.6</v>
      </c>
      <c r="H4486" s="6"/>
      <c r="I4486" s="6"/>
      <c r="J4486" s="6"/>
    </row>
    <row r="4487" spans="3:10" x14ac:dyDescent="0.25">
      <c r="C4487" s="7">
        <v>42724.666666666664</v>
      </c>
      <c r="D4487" s="8">
        <v>11451.9</v>
      </c>
      <c r="E4487" s="8">
        <v>11464.3</v>
      </c>
      <c r="F4487" s="8">
        <v>11445.4</v>
      </c>
      <c r="G4487" s="8">
        <v>11451.8</v>
      </c>
      <c r="H4487" s="8"/>
      <c r="I4487" s="8"/>
      <c r="J4487" s="8"/>
    </row>
    <row r="4488" spans="3:10" x14ac:dyDescent="0.25">
      <c r="C4488" s="5">
        <v>42724.708333333336</v>
      </c>
      <c r="D4488" s="6">
        <v>11452.3</v>
      </c>
      <c r="E4488" s="6">
        <v>11460.6</v>
      </c>
      <c r="F4488" s="6">
        <v>11443.2</v>
      </c>
      <c r="G4488" s="6">
        <v>11458.5</v>
      </c>
      <c r="H4488" s="6"/>
      <c r="I4488" s="6"/>
      <c r="J4488" s="6"/>
    </row>
    <row r="4489" spans="3:10" x14ac:dyDescent="0.25">
      <c r="C4489" s="7">
        <v>42724.75</v>
      </c>
      <c r="D4489" s="8">
        <v>11459</v>
      </c>
      <c r="E4489" s="8">
        <v>11471.4</v>
      </c>
      <c r="F4489" s="8">
        <v>11450.8</v>
      </c>
      <c r="G4489" s="8">
        <v>11455</v>
      </c>
      <c r="H4489" s="8"/>
      <c r="I4489" s="8"/>
      <c r="J4489" s="8"/>
    </row>
    <row r="4490" spans="3:10" x14ac:dyDescent="0.25">
      <c r="C4490" s="5">
        <v>42724.791666666664</v>
      </c>
      <c r="D4490" s="6">
        <v>11455.3</v>
      </c>
      <c r="E4490" s="6">
        <v>11461.5</v>
      </c>
      <c r="F4490" s="6">
        <v>11454.3</v>
      </c>
      <c r="G4490" s="6">
        <v>11459.3</v>
      </c>
      <c r="H4490" s="6"/>
      <c r="I4490" s="6"/>
      <c r="J4490" s="6"/>
    </row>
    <row r="4491" spans="3:10" x14ac:dyDescent="0.25">
      <c r="C4491" s="7">
        <v>42724.833333333336</v>
      </c>
      <c r="D4491" s="8">
        <v>11458.8</v>
      </c>
      <c r="E4491" s="8">
        <v>11467</v>
      </c>
      <c r="F4491" s="8">
        <v>11458</v>
      </c>
      <c r="G4491" s="8">
        <v>11464.8</v>
      </c>
      <c r="H4491" s="8"/>
      <c r="I4491" s="8"/>
      <c r="J4491" s="8"/>
    </row>
    <row r="4492" spans="3:10" x14ac:dyDescent="0.25">
      <c r="C4492" s="5">
        <v>42724.875</v>
      </c>
      <c r="D4492" s="6">
        <v>11464.5</v>
      </c>
      <c r="E4492" s="6">
        <v>11465.3</v>
      </c>
      <c r="F4492" s="6">
        <v>11450.8</v>
      </c>
      <c r="G4492" s="6">
        <v>11456.5</v>
      </c>
      <c r="H4492" s="6"/>
      <c r="I4492" s="6"/>
      <c r="J4492" s="6"/>
    </row>
    <row r="4493" spans="3:10" x14ac:dyDescent="0.25">
      <c r="C4493" s="7">
        <v>42724.916666666664</v>
      </c>
      <c r="D4493" s="8">
        <v>11456.3</v>
      </c>
      <c r="E4493" s="8">
        <v>11462</v>
      </c>
      <c r="F4493" s="8">
        <v>11451.5</v>
      </c>
      <c r="G4493" s="8">
        <v>11454</v>
      </c>
      <c r="H4493" s="8"/>
      <c r="I4493" s="8"/>
      <c r="J4493" s="8"/>
    </row>
    <row r="4494" spans="3:10" x14ac:dyDescent="0.25">
      <c r="C4494" s="5">
        <v>42724.958333333336</v>
      </c>
      <c r="D4494" s="6">
        <v>11451.5</v>
      </c>
      <c r="E4494" s="6">
        <v>11458.1</v>
      </c>
      <c r="F4494" s="6">
        <v>11446.5</v>
      </c>
      <c r="G4494" s="6">
        <v>11450.3</v>
      </c>
      <c r="H4494" s="6"/>
      <c r="I4494" s="6"/>
      <c r="J4494" s="6"/>
    </row>
    <row r="4495" spans="3:10" x14ac:dyDescent="0.25">
      <c r="C4495" s="7">
        <v>42725</v>
      </c>
      <c r="D4495" s="8">
        <v>11450.8</v>
      </c>
      <c r="E4495" s="8">
        <v>11450.8</v>
      </c>
      <c r="F4495" s="8">
        <v>11450.8</v>
      </c>
      <c r="G4495" s="8">
        <v>11450.8</v>
      </c>
      <c r="H4495" s="8"/>
      <c r="I4495" s="8"/>
      <c r="J4495" s="8"/>
    </row>
    <row r="4496" spans="3:10" x14ac:dyDescent="0.25">
      <c r="C4496" s="5">
        <v>42725.041666666664</v>
      </c>
      <c r="D4496" s="6">
        <v>11454</v>
      </c>
      <c r="E4496" s="6">
        <v>11459.3</v>
      </c>
      <c r="F4496" s="6">
        <v>11451.5</v>
      </c>
      <c r="G4496" s="6">
        <v>11458.8</v>
      </c>
      <c r="H4496" s="6"/>
      <c r="I4496" s="6"/>
      <c r="J4496" s="6"/>
    </row>
    <row r="4497" spans="3:10" x14ac:dyDescent="0.25">
      <c r="C4497" s="7">
        <v>42725.083333333336</v>
      </c>
      <c r="D4497" s="8">
        <v>11457.5</v>
      </c>
      <c r="E4497" s="8">
        <v>11459.5</v>
      </c>
      <c r="F4497" s="8">
        <v>11454.5</v>
      </c>
      <c r="G4497" s="8">
        <v>11455.8</v>
      </c>
      <c r="H4497" s="8"/>
      <c r="I4497" s="8"/>
      <c r="J4497" s="8"/>
    </row>
    <row r="4498" spans="3:10" x14ac:dyDescent="0.25">
      <c r="C4498" s="5">
        <v>42725.125</v>
      </c>
      <c r="D4498" s="6">
        <v>11455.2</v>
      </c>
      <c r="E4498" s="6">
        <v>11458.3</v>
      </c>
      <c r="F4498" s="6">
        <v>11453</v>
      </c>
      <c r="G4498" s="6">
        <v>11453</v>
      </c>
      <c r="H4498" s="6"/>
      <c r="I4498" s="6"/>
      <c r="J4498" s="6"/>
    </row>
    <row r="4499" spans="3:10" x14ac:dyDescent="0.25">
      <c r="C4499" s="7">
        <v>42725.166666666664</v>
      </c>
      <c r="D4499" s="8">
        <v>11451.7</v>
      </c>
      <c r="E4499" s="8">
        <v>11456.8</v>
      </c>
      <c r="F4499" s="8">
        <v>11451.7</v>
      </c>
      <c r="G4499" s="8">
        <v>11456.8</v>
      </c>
      <c r="H4499" s="8"/>
      <c r="I4499" s="8"/>
      <c r="J4499" s="8"/>
    </row>
    <row r="4500" spans="3:10" x14ac:dyDescent="0.25">
      <c r="C4500" s="5">
        <v>42725.208333333336</v>
      </c>
      <c r="D4500" s="6">
        <v>11456.2</v>
      </c>
      <c r="E4500" s="6">
        <v>11458</v>
      </c>
      <c r="F4500" s="6">
        <v>11453</v>
      </c>
      <c r="G4500" s="6">
        <v>11456.8</v>
      </c>
      <c r="H4500" s="6"/>
      <c r="I4500" s="6"/>
      <c r="J4500" s="6"/>
    </row>
    <row r="4501" spans="3:10" x14ac:dyDescent="0.25">
      <c r="C4501" s="7">
        <v>42725.25</v>
      </c>
      <c r="D4501" s="8">
        <v>11455.5</v>
      </c>
      <c r="E4501" s="8">
        <v>11456.8</v>
      </c>
      <c r="F4501" s="8">
        <v>11448.5</v>
      </c>
      <c r="G4501" s="8">
        <v>11448.5</v>
      </c>
      <c r="H4501" s="8"/>
      <c r="I4501" s="8"/>
      <c r="J4501" s="8"/>
    </row>
    <row r="4502" spans="3:10" x14ac:dyDescent="0.25">
      <c r="C4502" s="5">
        <v>42725.291666666664</v>
      </c>
      <c r="D4502" s="6">
        <v>11449.7</v>
      </c>
      <c r="E4502" s="6">
        <v>11452.3</v>
      </c>
      <c r="F4502" s="6">
        <v>11448.5</v>
      </c>
      <c r="G4502" s="6">
        <v>11451</v>
      </c>
      <c r="H4502" s="6"/>
      <c r="I4502" s="6"/>
      <c r="J4502" s="6"/>
    </row>
    <row r="4503" spans="3:10" x14ac:dyDescent="0.25">
      <c r="C4503" s="7">
        <v>42725.333333333336</v>
      </c>
      <c r="D4503" s="8">
        <v>11449.7</v>
      </c>
      <c r="E4503" s="8">
        <v>11451.2</v>
      </c>
      <c r="F4503" s="8">
        <v>11447.5</v>
      </c>
      <c r="G4503" s="8">
        <v>11450.2</v>
      </c>
      <c r="H4503" s="8"/>
      <c r="I4503" s="8"/>
      <c r="J4503" s="8"/>
    </row>
    <row r="4504" spans="3:10" x14ac:dyDescent="0.25">
      <c r="C4504" s="5">
        <v>42725.375</v>
      </c>
      <c r="D4504" s="6">
        <v>11446.8</v>
      </c>
      <c r="E4504" s="6">
        <v>11455.6</v>
      </c>
      <c r="F4504" s="6">
        <v>11444.6</v>
      </c>
      <c r="G4504" s="6">
        <v>11446.1</v>
      </c>
      <c r="H4504" s="6"/>
      <c r="I4504" s="6"/>
      <c r="J4504" s="6"/>
    </row>
    <row r="4505" spans="3:10" x14ac:dyDescent="0.25">
      <c r="C4505" s="7">
        <v>42725.416666666664</v>
      </c>
      <c r="D4505" s="8">
        <v>11446.6</v>
      </c>
      <c r="E4505" s="8">
        <v>11480.5</v>
      </c>
      <c r="F4505" s="8">
        <v>11442.3</v>
      </c>
      <c r="G4505" s="8">
        <v>11463.2</v>
      </c>
      <c r="H4505" s="8"/>
      <c r="I4505" s="8"/>
      <c r="J4505" s="8"/>
    </row>
    <row r="4506" spans="3:10" x14ac:dyDescent="0.25">
      <c r="C4506" s="5">
        <v>42725.458333333336</v>
      </c>
      <c r="D4506" s="6">
        <v>11464.2</v>
      </c>
      <c r="E4506" s="6">
        <v>11479.8</v>
      </c>
      <c r="F4506" s="6">
        <v>11462.7</v>
      </c>
      <c r="G4506" s="6">
        <v>11465.4</v>
      </c>
      <c r="H4506" s="6"/>
      <c r="I4506" s="6"/>
      <c r="J4506" s="6"/>
    </row>
    <row r="4507" spans="3:10" x14ac:dyDescent="0.25">
      <c r="C4507" s="7">
        <v>42725.5</v>
      </c>
      <c r="D4507" s="8">
        <v>11465.1</v>
      </c>
      <c r="E4507" s="8">
        <v>11476</v>
      </c>
      <c r="F4507" s="8">
        <v>11461.5</v>
      </c>
      <c r="G4507" s="8">
        <v>11470.4</v>
      </c>
      <c r="H4507" s="8"/>
      <c r="I4507" s="8"/>
      <c r="J4507" s="8"/>
    </row>
    <row r="4508" spans="3:10" x14ac:dyDescent="0.25">
      <c r="C4508" s="5">
        <v>42725.541666666664</v>
      </c>
      <c r="D4508" s="6">
        <v>11470.2</v>
      </c>
      <c r="E4508" s="6">
        <v>11472.3</v>
      </c>
      <c r="F4508" s="6">
        <v>11454.8</v>
      </c>
      <c r="G4508" s="6">
        <v>11455.3</v>
      </c>
      <c r="H4508" s="6"/>
      <c r="I4508" s="6"/>
      <c r="J4508" s="6"/>
    </row>
    <row r="4509" spans="3:10" x14ac:dyDescent="0.25">
      <c r="C4509" s="7">
        <v>42725.583333333336</v>
      </c>
      <c r="D4509" s="8">
        <v>11456.8</v>
      </c>
      <c r="E4509" s="8">
        <v>11459.5</v>
      </c>
      <c r="F4509" s="8">
        <v>11450.7</v>
      </c>
      <c r="G4509" s="8">
        <v>11458.8</v>
      </c>
      <c r="H4509" s="8"/>
      <c r="I4509" s="8"/>
      <c r="J4509" s="8"/>
    </row>
    <row r="4510" spans="3:10" x14ac:dyDescent="0.25">
      <c r="C4510" s="5">
        <v>42725.625</v>
      </c>
      <c r="D4510" s="6">
        <v>11459.1</v>
      </c>
      <c r="E4510" s="6">
        <v>11464.1</v>
      </c>
      <c r="F4510" s="6">
        <v>11450.9</v>
      </c>
      <c r="G4510" s="6">
        <v>11458</v>
      </c>
      <c r="H4510" s="6"/>
      <c r="I4510" s="6"/>
      <c r="J4510" s="6"/>
    </row>
    <row r="4511" spans="3:10" x14ac:dyDescent="0.25">
      <c r="C4511" s="7">
        <v>42725.666666666664</v>
      </c>
      <c r="D4511" s="8">
        <v>11458</v>
      </c>
      <c r="E4511" s="8">
        <v>11467.7</v>
      </c>
      <c r="F4511" s="8">
        <v>11455.8</v>
      </c>
      <c r="G4511" s="8">
        <v>11462.4</v>
      </c>
      <c r="H4511" s="8"/>
      <c r="I4511" s="8"/>
      <c r="J4511" s="8"/>
    </row>
    <row r="4512" spans="3:10" x14ac:dyDescent="0.25">
      <c r="C4512" s="5">
        <v>42725.708333333336</v>
      </c>
      <c r="D4512" s="6">
        <v>11462.9</v>
      </c>
      <c r="E4512" s="6">
        <v>11471.3</v>
      </c>
      <c r="F4512" s="6">
        <v>11455.9</v>
      </c>
      <c r="G4512" s="6">
        <v>11463</v>
      </c>
      <c r="H4512" s="6"/>
      <c r="I4512" s="6"/>
      <c r="J4512" s="6"/>
    </row>
    <row r="4513" spans="3:10" x14ac:dyDescent="0.25">
      <c r="C4513" s="7">
        <v>42725.75</v>
      </c>
      <c r="D4513" s="8">
        <v>11463.2</v>
      </c>
      <c r="E4513" s="8">
        <v>11473.3</v>
      </c>
      <c r="F4513" s="8">
        <v>11453.1</v>
      </c>
      <c r="G4513" s="8">
        <v>11461.8</v>
      </c>
      <c r="H4513" s="8"/>
      <c r="I4513" s="8"/>
      <c r="J4513" s="8"/>
    </row>
    <row r="4514" spans="3:10" x14ac:dyDescent="0.25">
      <c r="C4514" s="5">
        <v>42725.791666666664</v>
      </c>
      <c r="D4514" s="6">
        <v>11462.3</v>
      </c>
      <c r="E4514" s="6">
        <v>11467.3</v>
      </c>
      <c r="F4514" s="6">
        <v>11461.3</v>
      </c>
      <c r="G4514" s="6">
        <v>11464.1</v>
      </c>
      <c r="H4514" s="6"/>
      <c r="I4514" s="6"/>
      <c r="J4514" s="6"/>
    </row>
    <row r="4515" spans="3:10" x14ac:dyDescent="0.25">
      <c r="C4515" s="7">
        <v>42725.833333333336</v>
      </c>
      <c r="D4515" s="8">
        <v>11464.3</v>
      </c>
      <c r="E4515" s="8">
        <v>11467.6</v>
      </c>
      <c r="F4515" s="8">
        <v>11462.1</v>
      </c>
      <c r="G4515" s="8">
        <v>11465.6</v>
      </c>
      <c r="H4515" s="8"/>
      <c r="I4515" s="8"/>
      <c r="J4515" s="8"/>
    </row>
    <row r="4516" spans="3:10" x14ac:dyDescent="0.25">
      <c r="C4516" s="5">
        <v>42725.875</v>
      </c>
      <c r="D4516" s="6">
        <v>11465.1</v>
      </c>
      <c r="E4516" s="6">
        <v>11471.1</v>
      </c>
      <c r="F4516" s="6">
        <v>11465.1</v>
      </c>
      <c r="G4516" s="6">
        <v>11470.6</v>
      </c>
      <c r="H4516" s="6"/>
      <c r="I4516" s="6"/>
      <c r="J4516" s="6"/>
    </row>
    <row r="4517" spans="3:10" x14ac:dyDescent="0.25">
      <c r="C4517" s="7">
        <v>42725.916666666664</v>
      </c>
      <c r="D4517" s="8">
        <v>11470.3</v>
      </c>
      <c r="E4517" s="8">
        <v>11471.3</v>
      </c>
      <c r="F4517" s="8">
        <v>11455.8</v>
      </c>
      <c r="G4517" s="8">
        <v>11458.6</v>
      </c>
      <c r="H4517" s="8"/>
      <c r="I4517" s="8"/>
      <c r="J4517" s="8"/>
    </row>
    <row r="4518" spans="3:10" x14ac:dyDescent="0.25">
      <c r="C4518" s="5">
        <v>42725.958333333336</v>
      </c>
      <c r="D4518" s="6">
        <v>11459.8</v>
      </c>
      <c r="E4518" s="6">
        <v>11462.4</v>
      </c>
      <c r="F4518" s="6">
        <v>11443.9</v>
      </c>
      <c r="G4518" s="6">
        <v>11446.9</v>
      </c>
      <c r="H4518" s="6"/>
      <c r="I4518" s="6"/>
      <c r="J4518" s="6"/>
    </row>
    <row r="4519" spans="3:10" x14ac:dyDescent="0.25">
      <c r="C4519" s="7">
        <v>42726</v>
      </c>
      <c r="D4519" s="8">
        <v>11446.8</v>
      </c>
      <c r="E4519" s="8">
        <v>11446.9</v>
      </c>
      <c r="F4519" s="8">
        <v>11446.8</v>
      </c>
      <c r="G4519" s="8">
        <v>11446.9</v>
      </c>
      <c r="H4519" s="8"/>
      <c r="I4519" s="8"/>
      <c r="J4519" s="8"/>
    </row>
    <row r="4520" spans="3:10" x14ac:dyDescent="0.25">
      <c r="C4520" s="5">
        <v>42726.041666666664</v>
      </c>
      <c r="D4520" s="6">
        <v>11448.2</v>
      </c>
      <c r="E4520" s="6">
        <v>11460.5</v>
      </c>
      <c r="F4520" s="6">
        <v>11446.9</v>
      </c>
      <c r="G4520" s="6">
        <v>11457.7</v>
      </c>
      <c r="H4520" s="6"/>
      <c r="I4520" s="6"/>
      <c r="J4520" s="6"/>
    </row>
    <row r="4521" spans="3:10" x14ac:dyDescent="0.25">
      <c r="C4521" s="7">
        <v>42726.083333333336</v>
      </c>
      <c r="D4521" s="8">
        <v>11459</v>
      </c>
      <c r="E4521" s="8">
        <v>11459</v>
      </c>
      <c r="F4521" s="8">
        <v>11452.6</v>
      </c>
      <c r="G4521" s="8">
        <v>11457.7</v>
      </c>
      <c r="H4521" s="8"/>
      <c r="I4521" s="8"/>
      <c r="J4521" s="8"/>
    </row>
    <row r="4522" spans="3:10" x14ac:dyDescent="0.25">
      <c r="C4522" s="5">
        <v>42726.125</v>
      </c>
      <c r="D4522" s="6">
        <v>11459</v>
      </c>
      <c r="E4522" s="6">
        <v>11461.5</v>
      </c>
      <c r="F4522" s="6">
        <v>11456.4</v>
      </c>
      <c r="G4522" s="6">
        <v>11459</v>
      </c>
      <c r="H4522" s="6"/>
      <c r="I4522" s="6"/>
      <c r="J4522" s="6"/>
    </row>
    <row r="4523" spans="3:10" x14ac:dyDescent="0.25">
      <c r="C4523" s="7">
        <v>42726.166666666664</v>
      </c>
      <c r="D4523" s="8">
        <v>11457.7</v>
      </c>
      <c r="E4523" s="8">
        <v>11459</v>
      </c>
      <c r="F4523" s="8">
        <v>11440.6</v>
      </c>
      <c r="G4523" s="8">
        <v>11446.6</v>
      </c>
      <c r="H4523" s="8"/>
      <c r="I4523" s="8"/>
      <c r="J4523" s="8"/>
    </row>
    <row r="4524" spans="3:10" x14ac:dyDescent="0.25">
      <c r="C4524" s="5">
        <v>42726.208333333336</v>
      </c>
      <c r="D4524" s="6">
        <v>11445.3</v>
      </c>
      <c r="E4524" s="6">
        <v>11447.4</v>
      </c>
      <c r="F4524" s="6">
        <v>11439.5</v>
      </c>
      <c r="G4524" s="6">
        <v>11440.8</v>
      </c>
      <c r="H4524" s="6"/>
      <c r="I4524" s="6"/>
      <c r="J4524" s="6"/>
    </row>
    <row r="4525" spans="3:10" x14ac:dyDescent="0.25">
      <c r="C4525" s="7">
        <v>42726.25</v>
      </c>
      <c r="D4525" s="8">
        <v>11442</v>
      </c>
      <c r="E4525" s="8">
        <v>11445.6</v>
      </c>
      <c r="F4525" s="8">
        <v>11429.3</v>
      </c>
      <c r="G4525" s="8">
        <v>11438.3</v>
      </c>
      <c r="H4525" s="8"/>
      <c r="I4525" s="8"/>
      <c r="J4525" s="8"/>
    </row>
    <row r="4526" spans="3:10" x14ac:dyDescent="0.25">
      <c r="C4526" s="5">
        <v>42726.291666666664</v>
      </c>
      <c r="D4526" s="6">
        <v>11439.5</v>
      </c>
      <c r="E4526" s="6">
        <v>11445.6</v>
      </c>
      <c r="F4526" s="6">
        <v>11433</v>
      </c>
      <c r="G4526" s="6">
        <v>11445.6</v>
      </c>
      <c r="H4526" s="6"/>
      <c r="I4526" s="6"/>
      <c r="J4526" s="6"/>
    </row>
    <row r="4527" spans="3:10" x14ac:dyDescent="0.25">
      <c r="C4527" s="7">
        <v>42726.333333333336</v>
      </c>
      <c r="D4527" s="8">
        <v>11444.3</v>
      </c>
      <c r="E4527" s="8">
        <v>11448.3</v>
      </c>
      <c r="F4527" s="8">
        <v>11438</v>
      </c>
      <c r="G4527" s="8">
        <v>11443.8</v>
      </c>
      <c r="H4527" s="8"/>
      <c r="I4527" s="8"/>
      <c r="J4527" s="8"/>
    </row>
    <row r="4528" spans="3:10" x14ac:dyDescent="0.25">
      <c r="C4528" s="5">
        <v>42726.375</v>
      </c>
      <c r="D4528" s="6">
        <v>11444.1</v>
      </c>
      <c r="E4528" s="6">
        <v>11447.8</v>
      </c>
      <c r="F4528" s="6">
        <v>11436.3</v>
      </c>
      <c r="G4528" s="6">
        <v>11439.3</v>
      </c>
      <c r="H4528" s="6"/>
      <c r="I4528" s="6"/>
      <c r="J4528" s="6"/>
    </row>
    <row r="4529" spans="3:10" x14ac:dyDescent="0.25">
      <c r="C4529" s="7">
        <v>42726.416666666664</v>
      </c>
      <c r="D4529" s="8">
        <v>11439.8</v>
      </c>
      <c r="E4529" s="8">
        <v>11469.9</v>
      </c>
      <c r="F4529" s="8">
        <v>11436.6</v>
      </c>
      <c r="G4529" s="8">
        <v>11462.7</v>
      </c>
      <c r="H4529" s="8"/>
      <c r="I4529" s="8"/>
      <c r="J4529" s="8"/>
    </row>
    <row r="4530" spans="3:10" x14ac:dyDescent="0.25">
      <c r="C4530" s="5">
        <v>42726.458333333336</v>
      </c>
      <c r="D4530" s="6">
        <v>11462.4</v>
      </c>
      <c r="E4530" s="6">
        <v>11476.4</v>
      </c>
      <c r="F4530" s="6">
        <v>11460.3</v>
      </c>
      <c r="G4530" s="6">
        <v>11461</v>
      </c>
      <c r="H4530" s="6"/>
      <c r="I4530" s="6"/>
      <c r="J4530" s="6"/>
    </row>
    <row r="4531" spans="3:10" x14ac:dyDescent="0.25">
      <c r="C4531" s="7">
        <v>42726.5</v>
      </c>
      <c r="D4531" s="8">
        <v>11461</v>
      </c>
      <c r="E4531" s="8">
        <v>11464.1</v>
      </c>
      <c r="F4531" s="8">
        <v>11452</v>
      </c>
      <c r="G4531" s="8">
        <v>11457.9</v>
      </c>
      <c r="H4531" s="8"/>
      <c r="I4531" s="8"/>
      <c r="J4531" s="8"/>
    </row>
    <row r="4532" spans="3:10" x14ac:dyDescent="0.25">
      <c r="C4532" s="5">
        <v>42726.541666666664</v>
      </c>
      <c r="D4532" s="6">
        <v>11457.6</v>
      </c>
      <c r="E4532" s="6">
        <v>11465.6</v>
      </c>
      <c r="F4532" s="6">
        <v>11451.5</v>
      </c>
      <c r="G4532" s="6">
        <v>11463.1</v>
      </c>
      <c r="H4532" s="6"/>
      <c r="I4532" s="6"/>
      <c r="J4532" s="6"/>
    </row>
    <row r="4533" spans="3:10" x14ac:dyDescent="0.25">
      <c r="C4533" s="7">
        <v>42726.583333333336</v>
      </c>
      <c r="D4533" s="8">
        <v>11462.9</v>
      </c>
      <c r="E4533" s="8">
        <v>11465.4</v>
      </c>
      <c r="F4533" s="8">
        <v>11458.3</v>
      </c>
      <c r="G4533" s="8">
        <v>11462.5</v>
      </c>
      <c r="H4533" s="8"/>
      <c r="I4533" s="8"/>
      <c r="J4533" s="8"/>
    </row>
    <row r="4534" spans="3:10" x14ac:dyDescent="0.25">
      <c r="C4534" s="5">
        <v>42726.625</v>
      </c>
      <c r="D4534" s="6">
        <v>11463</v>
      </c>
      <c r="E4534" s="6">
        <v>11468.7</v>
      </c>
      <c r="F4534" s="6">
        <v>11458.3</v>
      </c>
      <c r="G4534" s="6">
        <v>11461</v>
      </c>
      <c r="H4534" s="6"/>
      <c r="I4534" s="6"/>
      <c r="J4534" s="6"/>
    </row>
    <row r="4535" spans="3:10" x14ac:dyDescent="0.25">
      <c r="C4535" s="7">
        <v>42726.666666666664</v>
      </c>
      <c r="D4535" s="8">
        <v>11461</v>
      </c>
      <c r="E4535" s="8">
        <v>11466.5</v>
      </c>
      <c r="F4535" s="8">
        <v>11442.5</v>
      </c>
      <c r="G4535" s="8">
        <v>11446</v>
      </c>
      <c r="H4535" s="8"/>
      <c r="I4535" s="8"/>
      <c r="J4535" s="8"/>
    </row>
    <row r="4536" spans="3:10" x14ac:dyDescent="0.25">
      <c r="C4536" s="5">
        <v>42726.708333333336</v>
      </c>
      <c r="D4536" s="6">
        <v>11445.8</v>
      </c>
      <c r="E4536" s="6">
        <v>11450.1</v>
      </c>
      <c r="F4536" s="6">
        <v>11426.4</v>
      </c>
      <c r="G4536" s="6">
        <v>11445</v>
      </c>
      <c r="H4536" s="6"/>
      <c r="I4536" s="6"/>
      <c r="J4536" s="6"/>
    </row>
    <row r="4537" spans="3:10" x14ac:dyDescent="0.25">
      <c r="C4537" s="7">
        <v>42726.75</v>
      </c>
      <c r="D4537" s="8">
        <v>11444.3</v>
      </c>
      <c r="E4537" s="8">
        <v>11455</v>
      </c>
      <c r="F4537" s="8">
        <v>11438.1</v>
      </c>
      <c r="G4537" s="8">
        <v>11444.8</v>
      </c>
      <c r="H4537" s="8"/>
      <c r="I4537" s="8"/>
      <c r="J4537" s="8"/>
    </row>
    <row r="4538" spans="3:10" x14ac:dyDescent="0.25">
      <c r="C4538" s="5">
        <v>42726.791666666664</v>
      </c>
      <c r="D4538" s="6">
        <v>11445.3</v>
      </c>
      <c r="E4538" s="6">
        <v>11448.8</v>
      </c>
      <c r="F4538" s="6">
        <v>11442.8</v>
      </c>
      <c r="G4538" s="6">
        <v>11446.3</v>
      </c>
      <c r="H4538" s="6"/>
      <c r="I4538" s="6"/>
      <c r="J4538" s="6"/>
    </row>
    <row r="4539" spans="3:10" x14ac:dyDescent="0.25">
      <c r="C4539" s="7">
        <v>42726.833333333336</v>
      </c>
      <c r="D4539" s="8">
        <v>11446</v>
      </c>
      <c r="E4539" s="8">
        <v>11453</v>
      </c>
      <c r="F4539" s="8">
        <v>11443.3</v>
      </c>
      <c r="G4539" s="8">
        <v>11451.5</v>
      </c>
      <c r="H4539" s="8"/>
      <c r="I4539" s="8"/>
      <c r="J4539" s="8"/>
    </row>
    <row r="4540" spans="3:10" x14ac:dyDescent="0.25">
      <c r="C4540" s="5">
        <v>42726.875</v>
      </c>
      <c r="D4540" s="6">
        <v>11451.8</v>
      </c>
      <c r="E4540" s="6">
        <v>11456.8</v>
      </c>
      <c r="F4540" s="6">
        <v>11450.8</v>
      </c>
      <c r="G4540" s="6">
        <v>11456.3</v>
      </c>
      <c r="H4540" s="6"/>
      <c r="I4540" s="6"/>
      <c r="J4540" s="6"/>
    </row>
    <row r="4541" spans="3:10" x14ac:dyDescent="0.25">
      <c r="C4541" s="7">
        <v>42726.916666666664</v>
      </c>
      <c r="D4541" s="8">
        <v>11456.8</v>
      </c>
      <c r="E4541" s="8">
        <v>11458.3</v>
      </c>
      <c r="F4541" s="8">
        <v>11438.5</v>
      </c>
      <c r="G4541" s="8">
        <v>11445.5</v>
      </c>
      <c r="H4541" s="8"/>
      <c r="I4541" s="8"/>
      <c r="J4541" s="8"/>
    </row>
    <row r="4542" spans="3:10" x14ac:dyDescent="0.25">
      <c r="C4542" s="5">
        <v>42726.958333333336</v>
      </c>
      <c r="D4542" s="6">
        <v>11448.1</v>
      </c>
      <c r="E4542" s="6">
        <v>11455</v>
      </c>
      <c r="F4542" s="6">
        <v>11446.1</v>
      </c>
      <c r="G4542" s="6">
        <v>11448.9</v>
      </c>
      <c r="H4542" s="6"/>
      <c r="I4542" s="6"/>
      <c r="J4542" s="6"/>
    </row>
    <row r="4543" spans="3:10" x14ac:dyDescent="0.25">
      <c r="C4543" s="7">
        <v>42727</v>
      </c>
      <c r="D4543" s="8">
        <v>11448.2</v>
      </c>
      <c r="E4543" s="8">
        <v>11448.3</v>
      </c>
      <c r="F4543" s="8">
        <v>11448.2</v>
      </c>
      <c r="G4543" s="8">
        <v>11448.3</v>
      </c>
      <c r="H4543" s="8"/>
      <c r="I4543" s="8"/>
      <c r="J4543" s="8"/>
    </row>
    <row r="4544" spans="3:10" x14ac:dyDescent="0.25">
      <c r="C4544" s="5">
        <v>42727.041666666664</v>
      </c>
      <c r="D4544" s="6">
        <v>11447.6</v>
      </c>
      <c r="E4544" s="6">
        <v>11455.2</v>
      </c>
      <c r="F4544" s="6">
        <v>11446.4</v>
      </c>
      <c r="G4544" s="6">
        <v>11450.2</v>
      </c>
      <c r="H4544" s="6"/>
      <c r="I4544" s="6"/>
      <c r="J4544" s="6"/>
    </row>
    <row r="4545" spans="3:10" x14ac:dyDescent="0.25">
      <c r="C4545" s="7">
        <v>42727.083333333336</v>
      </c>
      <c r="D4545" s="8">
        <v>11450.8</v>
      </c>
      <c r="E4545" s="8">
        <v>11451.4</v>
      </c>
      <c r="F4545" s="8">
        <v>11446.6</v>
      </c>
      <c r="G4545" s="8">
        <v>11447.9</v>
      </c>
      <c r="H4545" s="8"/>
      <c r="I4545" s="8"/>
      <c r="J4545" s="8"/>
    </row>
    <row r="4546" spans="3:10" x14ac:dyDescent="0.25">
      <c r="C4546" s="5">
        <v>42727.125</v>
      </c>
      <c r="D4546" s="6">
        <v>11446.9</v>
      </c>
      <c r="E4546" s="6">
        <v>11458.5</v>
      </c>
      <c r="F4546" s="6">
        <v>11446.9</v>
      </c>
      <c r="G4546" s="6">
        <v>11456</v>
      </c>
      <c r="H4546" s="6"/>
      <c r="I4546" s="6"/>
      <c r="J4546" s="6"/>
    </row>
    <row r="4547" spans="3:10" x14ac:dyDescent="0.25">
      <c r="C4547" s="7">
        <v>42727.166666666664</v>
      </c>
      <c r="D4547" s="8">
        <v>11454.7</v>
      </c>
      <c r="E4547" s="8">
        <v>11456</v>
      </c>
      <c r="F4547" s="8">
        <v>11452.2</v>
      </c>
      <c r="G4547" s="8">
        <v>11453.5</v>
      </c>
      <c r="H4547" s="8"/>
      <c r="I4547" s="8"/>
      <c r="J4547" s="8"/>
    </row>
    <row r="4548" spans="3:10" x14ac:dyDescent="0.25">
      <c r="C4548" s="5">
        <v>42727.208333333336</v>
      </c>
      <c r="D4548" s="6">
        <v>11454.8</v>
      </c>
      <c r="E4548" s="6">
        <v>11454.8</v>
      </c>
      <c r="F4548" s="6">
        <v>11452.2</v>
      </c>
      <c r="G4548" s="6">
        <v>11452.2</v>
      </c>
      <c r="H4548" s="6"/>
      <c r="I4548" s="6"/>
      <c r="J4548" s="6"/>
    </row>
    <row r="4549" spans="3:10" x14ac:dyDescent="0.25">
      <c r="C4549" s="7">
        <v>42727.25</v>
      </c>
      <c r="D4549" s="8">
        <v>11453.5</v>
      </c>
      <c r="E4549" s="8">
        <v>11457.3</v>
      </c>
      <c r="F4549" s="8">
        <v>11452.7</v>
      </c>
      <c r="G4549" s="8">
        <v>11454</v>
      </c>
      <c r="H4549" s="8"/>
      <c r="I4549" s="8"/>
      <c r="J4549" s="8"/>
    </row>
    <row r="4550" spans="3:10" x14ac:dyDescent="0.25">
      <c r="C4550" s="5">
        <v>42727.291666666664</v>
      </c>
      <c r="D4550" s="6">
        <v>11455.3</v>
      </c>
      <c r="E4550" s="6">
        <v>11455.3</v>
      </c>
      <c r="F4550" s="6">
        <v>11452.7</v>
      </c>
      <c r="G4550" s="6">
        <v>11453.7</v>
      </c>
      <c r="H4550" s="6"/>
      <c r="I4550" s="6"/>
      <c r="J4550" s="6"/>
    </row>
    <row r="4551" spans="3:10" x14ac:dyDescent="0.25">
      <c r="C4551" s="7">
        <v>42727.333333333336</v>
      </c>
      <c r="D4551" s="8">
        <v>11452.5</v>
      </c>
      <c r="E4551" s="8">
        <v>11455.5</v>
      </c>
      <c r="F4551" s="8">
        <v>11451.2</v>
      </c>
      <c r="G4551" s="8">
        <v>11455.5</v>
      </c>
      <c r="H4551" s="8"/>
      <c r="I4551" s="8"/>
      <c r="J4551" s="8"/>
    </row>
    <row r="4552" spans="3:10" x14ac:dyDescent="0.25">
      <c r="C4552" s="5">
        <v>42727.375</v>
      </c>
      <c r="D4552" s="6">
        <v>11457</v>
      </c>
      <c r="E4552" s="6">
        <v>11470.6</v>
      </c>
      <c r="F4552" s="6">
        <v>11454.6</v>
      </c>
      <c r="G4552" s="6">
        <v>11466.1</v>
      </c>
      <c r="H4552" s="6"/>
      <c r="I4552" s="6"/>
      <c r="J4552" s="6"/>
    </row>
    <row r="4553" spans="3:10" x14ac:dyDescent="0.25">
      <c r="C4553" s="7">
        <v>42727.416666666664</v>
      </c>
      <c r="D4553" s="8">
        <v>11464.3</v>
      </c>
      <c r="E4553" s="8">
        <v>11484.3</v>
      </c>
      <c r="F4553" s="8">
        <v>11457.3</v>
      </c>
      <c r="G4553" s="8">
        <v>11470.5</v>
      </c>
      <c r="H4553" s="8"/>
      <c r="I4553" s="8"/>
      <c r="J4553" s="8"/>
    </row>
    <row r="4554" spans="3:10" x14ac:dyDescent="0.25">
      <c r="C4554" s="5">
        <v>42727.458333333336</v>
      </c>
      <c r="D4554" s="6">
        <v>11470.7</v>
      </c>
      <c r="E4554" s="6">
        <v>11472.7</v>
      </c>
      <c r="F4554" s="6">
        <v>11462.6</v>
      </c>
      <c r="G4554" s="6">
        <v>11467</v>
      </c>
      <c r="H4554" s="6"/>
      <c r="I4554" s="6"/>
      <c r="J4554" s="6"/>
    </row>
    <row r="4555" spans="3:10" x14ac:dyDescent="0.25">
      <c r="C4555" s="7">
        <v>42727.5</v>
      </c>
      <c r="D4555" s="8">
        <v>11466.8</v>
      </c>
      <c r="E4555" s="8">
        <v>11470.3</v>
      </c>
      <c r="F4555" s="8">
        <v>11463.9</v>
      </c>
      <c r="G4555" s="8">
        <v>11464.6</v>
      </c>
      <c r="H4555" s="8"/>
      <c r="I4555" s="8"/>
      <c r="J4555" s="8"/>
    </row>
    <row r="4556" spans="3:10" x14ac:dyDescent="0.25">
      <c r="C4556" s="5">
        <v>42727.541666666664</v>
      </c>
      <c r="D4556" s="6">
        <v>11464.8</v>
      </c>
      <c r="E4556" s="6">
        <v>11468.1</v>
      </c>
      <c r="F4556" s="6">
        <v>11444.3</v>
      </c>
      <c r="G4556" s="6">
        <v>11449.4</v>
      </c>
      <c r="H4556" s="6"/>
      <c r="I4556" s="6"/>
      <c r="J4556" s="6"/>
    </row>
    <row r="4557" spans="3:10" x14ac:dyDescent="0.25">
      <c r="C4557" s="7">
        <v>42727.583333333336</v>
      </c>
      <c r="D4557" s="8">
        <v>11448.4</v>
      </c>
      <c r="E4557" s="8">
        <v>11452.2</v>
      </c>
      <c r="F4557" s="8">
        <v>11406.7</v>
      </c>
      <c r="G4557" s="8">
        <v>11425.7</v>
      </c>
      <c r="H4557" s="8"/>
      <c r="I4557" s="8"/>
      <c r="J4557" s="8"/>
    </row>
    <row r="4558" spans="3:10" x14ac:dyDescent="0.25">
      <c r="C4558" s="5">
        <v>42727.625</v>
      </c>
      <c r="D4558" s="6">
        <v>11425.4</v>
      </c>
      <c r="E4558" s="6">
        <v>11440.8</v>
      </c>
      <c r="F4558" s="6">
        <v>11421.9</v>
      </c>
      <c r="G4558" s="6">
        <v>11435.1</v>
      </c>
      <c r="H4558" s="6"/>
      <c r="I4558" s="6"/>
      <c r="J4558" s="6"/>
    </row>
    <row r="4559" spans="3:10" x14ac:dyDescent="0.25">
      <c r="C4559" s="7">
        <v>42727.666666666664</v>
      </c>
      <c r="D4559" s="8">
        <v>11435.6</v>
      </c>
      <c r="E4559" s="8">
        <v>11450.1</v>
      </c>
      <c r="F4559" s="8">
        <v>11429.1</v>
      </c>
      <c r="G4559" s="8">
        <v>11446</v>
      </c>
      <c r="H4559" s="8"/>
      <c r="I4559" s="8"/>
      <c r="J4559" s="8"/>
    </row>
    <row r="4560" spans="3:10" x14ac:dyDescent="0.25">
      <c r="C4560" s="5">
        <v>42727.708333333336</v>
      </c>
      <c r="D4560" s="6">
        <v>11446.5</v>
      </c>
      <c r="E4560" s="6">
        <v>11450.7</v>
      </c>
      <c r="F4560" s="6">
        <v>11437.1</v>
      </c>
      <c r="G4560" s="6">
        <v>11440.3</v>
      </c>
      <c r="H4560" s="6"/>
      <c r="I4560" s="6"/>
      <c r="J4560" s="6"/>
    </row>
    <row r="4561" spans="3:10" x14ac:dyDescent="0.25">
      <c r="C4561" s="7">
        <v>42727.75</v>
      </c>
      <c r="D4561" s="8">
        <v>11439.8</v>
      </c>
      <c r="E4561" s="8">
        <v>11454.5</v>
      </c>
      <c r="F4561" s="8">
        <v>11437.6</v>
      </c>
      <c r="G4561" s="8">
        <v>11450.5</v>
      </c>
      <c r="H4561" s="8"/>
      <c r="I4561" s="8"/>
      <c r="J4561" s="8"/>
    </row>
    <row r="4562" spans="3:10" x14ac:dyDescent="0.25">
      <c r="C4562" s="5">
        <v>42727.791666666664</v>
      </c>
      <c r="D4562" s="6">
        <v>11450.2</v>
      </c>
      <c r="E4562" s="6">
        <v>11453.7</v>
      </c>
      <c r="F4562" s="6">
        <v>11445.5</v>
      </c>
      <c r="G4562" s="6">
        <v>11449</v>
      </c>
      <c r="H4562" s="6"/>
      <c r="I4562" s="6"/>
      <c r="J4562" s="6"/>
    </row>
    <row r="4563" spans="3:10" x14ac:dyDescent="0.25">
      <c r="C4563" s="7">
        <v>42727.833333333336</v>
      </c>
      <c r="D4563" s="8">
        <v>11448.7</v>
      </c>
      <c r="E4563" s="8">
        <v>11451.5</v>
      </c>
      <c r="F4563" s="8">
        <v>11445.5</v>
      </c>
      <c r="G4563" s="8">
        <v>11447.5</v>
      </c>
      <c r="H4563" s="8"/>
      <c r="I4563" s="8"/>
      <c r="J4563" s="8"/>
    </row>
    <row r="4564" spans="3:10" x14ac:dyDescent="0.25">
      <c r="C4564" s="5">
        <v>42727.875</v>
      </c>
      <c r="D4564" s="6">
        <v>11447.7</v>
      </c>
      <c r="E4564" s="6">
        <v>11447.7</v>
      </c>
      <c r="F4564" s="6">
        <v>11442.2</v>
      </c>
      <c r="G4564" s="6">
        <v>11442.7</v>
      </c>
      <c r="H4564" s="6"/>
      <c r="I4564" s="6"/>
      <c r="J4564" s="6"/>
    </row>
    <row r="4565" spans="3:10" x14ac:dyDescent="0.25">
      <c r="C4565" s="7">
        <v>42727.916666666664</v>
      </c>
      <c r="D4565" s="8">
        <v>11443</v>
      </c>
      <c r="E4565" s="8">
        <v>11456.5</v>
      </c>
      <c r="F4565" s="8">
        <v>11440</v>
      </c>
      <c r="G4565" s="8">
        <v>11455</v>
      </c>
      <c r="H4565" s="8"/>
      <c r="I4565" s="8"/>
      <c r="J4565" s="8"/>
    </row>
    <row r="4566" spans="3:10" x14ac:dyDescent="0.25">
      <c r="C4566" s="5">
        <v>42731</v>
      </c>
      <c r="D4566" s="6">
        <v>11455</v>
      </c>
      <c r="E4566" s="6">
        <v>11455</v>
      </c>
      <c r="F4566" s="6">
        <v>11455</v>
      </c>
      <c r="G4566" s="6">
        <v>11455</v>
      </c>
      <c r="H4566" s="6"/>
      <c r="I4566" s="6"/>
      <c r="J4566" s="6"/>
    </row>
    <row r="4567" spans="3:10" x14ac:dyDescent="0.25">
      <c r="C4567" s="7">
        <v>42731.041666666664</v>
      </c>
      <c r="D4567" s="8">
        <v>11453.9</v>
      </c>
      <c r="E4567" s="8">
        <v>11469.8</v>
      </c>
      <c r="F4567" s="8">
        <v>11453.2</v>
      </c>
      <c r="G4567" s="8">
        <v>11461.5</v>
      </c>
      <c r="H4567" s="8"/>
      <c r="I4567" s="8"/>
      <c r="J4567" s="8"/>
    </row>
    <row r="4568" spans="3:10" x14ac:dyDescent="0.25">
      <c r="C4568" s="5">
        <v>42731.083333333336</v>
      </c>
      <c r="D4568" s="6">
        <v>11462.8</v>
      </c>
      <c r="E4568" s="6">
        <v>11462.8</v>
      </c>
      <c r="F4568" s="6">
        <v>11454.7</v>
      </c>
      <c r="G4568" s="6">
        <v>11458</v>
      </c>
      <c r="H4568" s="6"/>
      <c r="I4568" s="6"/>
      <c r="J4568" s="6"/>
    </row>
    <row r="4569" spans="3:10" x14ac:dyDescent="0.25">
      <c r="C4569" s="7">
        <v>42731.125</v>
      </c>
      <c r="D4569" s="8">
        <v>11459.2</v>
      </c>
      <c r="E4569" s="8">
        <v>11459.2</v>
      </c>
      <c r="F4569" s="8">
        <v>11444.5</v>
      </c>
      <c r="G4569" s="8">
        <v>11449.2</v>
      </c>
      <c r="H4569" s="8"/>
      <c r="I4569" s="8"/>
      <c r="J4569" s="8"/>
    </row>
    <row r="4570" spans="3:10" x14ac:dyDescent="0.25">
      <c r="C4570" s="5">
        <v>42731.166666666664</v>
      </c>
      <c r="D4570" s="6">
        <v>11450.7</v>
      </c>
      <c r="E4570" s="6">
        <v>11452.5</v>
      </c>
      <c r="F4570" s="6">
        <v>11450</v>
      </c>
      <c r="G4570" s="6">
        <v>11451.2</v>
      </c>
      <c r="H4570" s="6"/>
      <c r="I4570" s="6"/>
      <c r="J4570" s="6"/>
    </row>
    <row r="4571" spans="3:10" x14ac:dyDescent="0.25">
      <c r="C4571" s="7">
        <v>42731.208333333336</v>
      </c>
      <c r="D4571" s="8">
        <v>11452.5</v>
      </c>
      <c r="E4571" s="8">
        <v>11456</v>
      </c>
      <c r="F4571" s="8">
        <v>11449.7</v>
      </c>
      <c r="G4571" s="8">
        <v>11451</v>
      </c>
      <c r="H4571" s="8"/>
      <c r="I4571" s="8"/>
      <c r="J4571" s="8"/>
    </row>
    <row r="4572" spans="3:10" x14ac:dyDescent="0.25">
      <c r="C4572" s="5">
        <v>42731.25</v>
      </c>
      <c r="D4572" s="6">
        <v>11449.7</v>
      </c>
      <c r="E4572" s="6">
        <v>11453.5</v>
      </c>
      <c r="F4572" s="6">
        <v>11447.7</v>
      </c>
      <c r="G4572" s="6">
        <v>11449</v>
      </c>
      <c r="H4572" s="6"/>
      <c r="I4572" s="6"/>
      <c r="J4572" s="6"/>
    </row>
    <row r="4573" spans="3:10" x14ac:dyDescent="0.25">
      <c r="C4573" s="7">
        <v>42731.291666666664</v>
      </c>
      <c r="D4573" s="8">
        <v>11449.6</v>
      </c>
      <c r="E4573" s="8">
        <v>11453</v>
      </c>
      <c r="F4573" s="8">
        <v>11449.6</v>
      </c>
      <c r="G4573" s="8">
        <v>11452.5</v>
      </c>
      <c r="H4573" s="8"/>
      <c r="I4573" s="8"/>
      <c r="J4573" s="8"/>
    </row>
    <row r="4574" spans="3:10" x14ac:dyDescent="0.25">
      <c r="C4574" s="5">
        <v>42731.333333333336</v>
      </c>
      <c r="D4574" s="6">
        <v>11451.3</v>
      </c>
      <c r="E4574" s="6">
        <v>11456</v>
      </c>
      <c r="F4574" s="6">
        <v>11427.3</v>
      </c>
      <c r="G4574" s="6">
        <v>11428.8</v>
      </c>
      <c r="H4574" s="6"/>
      <c r="I4574" s="6"/>
      <c r="J4574" s="6"/>
    </row>
    <row r="4575" spans="3:10" x14ac:dyDescent="0.25">
      <c r="C4575" s="7">
        <v>42731.375</v>
      </c>
      <c r="D4575" s="8">
        <v>11426.7</v>
      </c>
      <c r="E4575" s="8">
        <v>11474.5</v>
      </c>
      <c r="F4575" s="8">
        <v>11425.5</v>
      </c>
      <c r="G4575" s="8">
        <v>11462.7</v>
      </c>
      <c r="H4575" s="8"/>
      <c r="I4575" s="8"/>
      <c r="J4575" s="8"/>
    </row>
    <row r="4576" spans="3:10" x14ac:dyDescent="0.25">
      <c r="C4576" s="5">
        <v>42731.416666666664</v>
      </c>
      <c r="D4576" s="6">
        <v>11463.2</v>
      </c>
      <c r="E4576" s="6">
        <v>11477.5</v>
      </c>
      <c r="F4576" s="6">
        <v>11458.5</v>
      </c>
      <c r="G4576" s="6">
        <v>11464</v>
      </c>
      <c r="H4576" s="6"/>
      <c r="I4576" s="6"/>
      <c r="J4576" s="6"/>
    </row>
    <row r="4577" spans="3:10" x14ac:dyDescent="0.25">
      <c r="C4577" s="7">
        <v>42731.458333333336</v>
      </c>
      <c r="D4577" s="8">
        <v>11464.8</v>
      </c>
      <c r="E4577" s="8">
        <v>11469.9</v>
      </c>
      <c r="F4577" s="8">
        <v>11457.3</v>
      </c>
      <c r="G4577" s="8">
        <v>11462.5</v>
      </c>
      <c r="H4577" s="8"/>
      <c r="I4577" s="8"/>
      <c r="J4577" s="8"/>
    </row>
    <row r="4578" spans="3:10" x14ac:dyDescent="0.25">
      <c r="C4578" s="5">
        <v>42731.5</v>
      </c>
      <c r="D4578" s="6">
        <v>11462.3</v>
      </c>
      <c r="E4578" s="6">
        <v>11464</v>
      </c>
      <c r="F4578" s="6">
        <v>11451.2</v>
      </c>
      <c r="G4578" s="6">
        <v>11456.2</v>
      </c>
      <c r="H4578" s="6"/>
      <c r="I4578" s="6"/>
      <c r="J4578" s="6"/>
    </row>
    <row r="4579" spans="3:10" x14ac:dyDescent="0.25">
      <c r="C4579" s="7">
        <v>42731.541666666664</v>
      </c>
      <c r="D4579" s="8">
        <v>11456.4</v>
      </c>
      <c r="E4579" s="8">
        <v>11468.2</v>
      </c>
      <c r="F4579" s="8">
        <v>11455.2</v>
      </c>
      <c r="G4579" s="8">
        <v>11465.2</v>
      </c>
      <c r="H4579" s="8"/>
      <c r="I4579" s="8"/>
      <c r="J4579" s="8"/>
    </row>
    <row r="4580" spans="3:10" x14ac:dyDescent="0.25">
      <c r="C4580" s="5">
        <v>42731.583333333336</v>
      </c>
      <c r="D4580" s="6">
        <v>11466</v>
      </c>
      <c r="E4580" s="6">
        <v>11469.7</v>
      </c>
      <c r="F4580" s="6">
        <v>11460.5</v>
      </c>
      <c r="G4580" s="6">
        <v>11465.7</v>
      </c>
      <c r="H4580" s="6"/>
      <c r="I4580" s="6"/>
      <c r="J4580" s="6"/>
    </row>
    <row r="4581" spans="3:10" x14ac:dyDescent="0.25">
      <c r="C4581" s="7">
        <v>42731.625</v>
      </c>
      <c r="D4581" s="8">
        <v>11465.5</v>
      </c>
      <c r="E4581" s="8">
        <v>11467.6</v>
      </c>
      <c r="F4581" s="8">
        <v>11460.5</v>
      </c>
      <c r="G4581" s="8">
        <v>11464.1</v>
      </c>
      <c r="H4581" s="8"/>
      <c r="I4581" s="8"/>
      <c r="J4581" s="8"/>
    </row>
    <row r="4582" spans="3:10" x14ac:dyDescent="0.25">
      <c r="C4582" s="5">
        <v>42731.666666666664</v>
      </c>
      <c r="D4582" s="6">
        <v>11463.8</v>
      </c>
      <c r="E4582" s="6">
        <v>11481.3</v>
      </c>
      <c r="F4582" s="6">
        <v>11461.4</v>
      </c>
      <c r="G4582" s="6">
        <v>11472.5</v>
      </c>
      <c r="H4582" s="6"/>
      <c r="I4582" s="6"/>
      <c r="J4582" s="6"/>
    </row>
    <row r="4583" spans="3:10" x14ac:dyDescent="0.25">
      <c r="C4583" s="7">
        <v>42731.708333333336</v>
      </c>
      <c r="D4583" s="8">
        <v>11473.5</v>
      </c>
      <c r="E4583" s="8">
        <v>11479.7</v>
      </c>
      <c r="F4583" s="8">
        <v>11467.2</v>
      </c>
      <c r="G4583" s="8">
        <v>11472.9</v>
      </c>
      <c r="H4583" s="8"/>
      <c r="I4583" s="8"/>
      <c r="J4583" s="8"/>
    </row>
    <row r="4584" spans="3:10" x14ac:dyDescent="0.25">
      <c r="C4584" s="5">
        <v>42731.75</v>
      </c>
      <c r="D4584" s="6">
        <v>11473.4</v>
      </c>
      <c r="E4584" s="6">
        <v>11476.2</v>
      </c>
      <c r="F4584" s="6">
        <v>11464.4</v>
      </c>
      <c r="G4584" s="6">
        <v>11470.7</v>
      </c>
      <c r="H4584" s="6"/>
      <c r="I4584" s="6"/>
      <c r="J4584" s="6"/>
    </row>
    <row r="4585" spans="3:10" x14ac:dyDescent="0.25">
      <c r="C4585" s="7">
        <v>42731.791666666664</v>
      </c>
      <c r="D4585" s="8">
        <v>11472.9</v>
      </c>
      <c r="E4585" s="8">
        <v>11473.4</v>
      </c>
      <c r="F4585" s="8">
        <v>11467.9</v>
      </c>
      <c r="G4585" s="8">
        <v>11471.4</v>
      </c>
      <c r="H4585" s="8"/>
      <c r="I4585" s="8"/>
      <c r="J4585" s="8"/>
    </row>
    <row r="4586" spans="3:10" x14ac:dyDescent="0.25">
      <c r="C4586" s="5">
        <v>42731.833333333336</v>
      </c>
      <c r="D4586" s="6">
        <v>11471.2</v>
      </c>
      <c r="E4586" s="6">
        <v>11474.9</v>
      </c>
      <c r="F4586" s="6">
        <v>11470.7</v>
      </c>
      <c r="G4586" s="6">
        <v>11472.7</v>
      </c>
      <c r="H4586" s="6"/>
      <c r="I4586" s="6"/>
      <c r="J4586" s="6"/>
    </row>
    <row r="4587" spans="3:10" x14ac:dyDescent="0.25">
      <c r="C4587" s="7">
        <v>42731.875</v>
      </c>
      <c r="D4587" s="8">
        <v>11472.4</v>
      </c>
      <c r="E4587" s="8">
        <v>11474.9</v>
      </c>
      <c r="F4587" s="8">
        <v>11469.4</v>
      </c>
      <c r="G4587" s="8">
        <v>11472.2</v>
      </c>
      <c r="H4587" s="8"/>
      <c r="I4587" s="8"/>
      <c r="J4587" s="8"/>
    </row>
    <row r="4588" spans="3:10" x14ac:dyDescent="0.25">
      <c r="C4588" s="5">
        <v>42731.916666666664</v>
      </c>
      <c r="D4588" s="6">
        <v>11471.7</v>
      </c>
      <c r="E4588" s="6">
        <v>11474.7</v>
      </c>
      <c r="F4588" s="6">
        <v>11458.9</v>
      </c>
      <c r="G4588" s="6">
        <v>11461.9</v>
      </c>
      <c r="H4588" s="6"/>
      <c r="I4588" s="6"/>
      <c r="J4588" s="6"/>
    </row>
    <row r="4589" spans="3:10" x14ac:dyDescent="0.25">
      <c r="C4589" s="7">
        <v>42731.958333333336</v>
      </c>
      <c r="D4589" s="8">
        <v>11464.8</v>
      </c>
      <c r="E4589" s="8">
        <v>11464.8</v>
      </c>
      <c r="F4589" s="8">
        <v>11450.1</v>
      </c>
      <c r="G4589" s="8">
        <v>11455.1</v>
      </c>
      <c r="H4589" s="8"/>
      <c r="I4589" s="8"/>
      <c r="J4589" s="8"/>
    </row>
    <row r="4590" spans="3:10" x14ac:dyDescent="0.25">
      <c r="C4590" s="5">
        <v>42732</v>
      </c>
      <c r="D4590" s="6">
        <v>11453.7</v>
      </c>
      <c r="E4590" s="6">
        <v>11453.8</v>
      </c>
      <c r="F4590" s="6">
        <v>11453.7</v>
      </c>
      <c r="G4590" s="6">
        <v>11453.8</v>
      </c>
      <c r="H4590" s="6"/>
      <c r="I4590" s="6"/>
      <c r="J4590" s="6"/>
    </row>
    <row r="4591" spans="3:10" x14ac:dyDescent="0.25">
      <c r="C4591" s="7">
        <v>42732.041666666664</v>
      </c>
      <c r="D4591" s="8">
        <v>11457.3</v>
      </c>
      <c r="E4591" s="8">
        <v>11465.6</v>
      </c>
      <c r="F4591" s="8">
        <v>11457.3</v>
      </c>
      <c r="G4591" s="8">
        <v>11464.1</v>
      </c>
      <c r="H4591" s="8"/>
      <c r="I4591" s="8"/>
      <c r="J4591" s="8"/>
    </row>
    <row r="4592" spans="3:10" x14ac:dyDescent="0.25">
      <c r="C4592" s="5">
        <v>42732.083333333336</v>
      </c>
      <c r="D4592" s="6">
        <v>11462.9</v>
      </c>
      <c r="E4592" s="6">
        <v>11464.1</v>
      </c>
      <c r="F4592" s="6">
        <v>11461.6</v>
      </c>
      <c r="G4592" s="6">
        <v>11464.1</v>
      </c>
      <c r="H4592" s="6"/>
      <c r="I4592" s="6"/>
      <c r="J4592" s="6"/>
    </row>
    <row r="4593" spans="3:10" x14ac:dyDescent="0.25">
      <c r="C4593" s="7">
        <v>42732.125</v>
      </c>
      <c r="D4593" s="8">
        <v>11462.9</v>
      </c>
      <c r="E4593" s="8">
        <v>11471.7</v>
      </c>
      <c r="F4593" s="8">
        <v>11462.9</v>
      </c>
      <c r="G4593" s="8">
        <v>11471.7</v>
      </c>
      <c r="H4593" s="8"/>
      <c r="I4593" s="8"/>
      <c r="J4593" s="8"/>
    </row>
    <row r="4594" spans="3:10" x14ac:dyDescent="0.25">
      <c r="C4594" s="5">
        <v>42732.166666666664</v>
      </c>
      <c r="D4594" s="6">
        <v>11470.5</v>
      </c>
      <c r="E4594" s="6">
        <v>11471.7</v>
      </c>
      <c r="F4594" s="6">
        <v>11467.9</v>
      </c>
      <c r="G4594" s="6">
        <v>11469.2</v>
      </c>
      <c r="H4594" s="6"/>
      <c r="I4594" s="6"/>
      <c r="J4594" s="6"/>
    </row>
    <row r="4595" spans="3:10" x14ac:dyDescent="0.25">
      <c r="C4595" s="7">
        <v>42732.208333333336</v>
      </c>
      <c r="D4595" s="8">
        <v>11470.5</v>
      </c>
      <c r="E4595" s="8">
        <v>11470.5</v>
      </c>
      <c r="F4595" s="8">
        <v>11466.7</v>
      </c>
      <c r="G4595" s="8">
        <v>11468</v>
      </c>
      <c r="H4595" s="8"/>
      <c r="I4595" s="8"/>
      <c r="J4595" s="8"/>
    </row>
    <row r="4596" spans="3:10" x14ac:dyDescent="0.25">
      <c r="C4596" s="5">
        <v>42732.25</v>
      </c>
      <c r="D4596" s="6">
        <v>11466.7</v>
      </c>
      <c r="E4596" s="6">
        <v>11469.2</v>
      </c>
      <c r="F4596" s="6">
        <v>11466.7</v>
      </c>
      <c r="G4596" s="6">
        <v>11466.7</v>
      </c>
      <c r="H4596" s="6"/>
      <c r="I4596" s="6"/>
      <c r="J4596" s="6"/>
    </row>
    <row r="4597" spans="3:10" x14ac:dyDescent="0.25">
      <c r="C4597" s="7">
        <v>42732.291666666664</v>
      </c>
      <c r="D4597" s="8">
        <v>11468</v>
      </c>
      <c r="E4597" s="8">
        <v>11471</v>
      </c>
      <c r="F4597" s="8">
        <v>11468</v>
      </c>
      <c r="G4597" s="8">
        <v>11471</v>
      </c>
      <c r="H4597" s="8"/>
      <c r="I4597" s="8"/>
      <c r="J4597" s="8"/>
    </row>
    <row r="4598" spans="3:10" x14ac:dyDescent="0.25">
      <c r="C4598" s="5">
        <v>42732.333333333336</v>
      </c>
      <c r="D4598" s="6">
        <v>11472.3</v>
      </c>
      <c r="E4598" s="6">
        <v>11490.6</v>
      </c>
      <c r="F4598" s="6">
        <v>11469.3</v>
      </c>
      <c r="G4598" s="6">
        <v>11470.8</v>
      </c>
      <c r="H4598" s="6"/>
      <c r="I4598" s="6"/>
      <c r="J4598" s="6"/>
    </row>
    <row r="4599" spans="3:10" x14ac:dyDescent="0.25">
      <c r="C4599" s="7">
        <v>42732.375</v>
      </c>
      <c r="D4599" s="8">
        <v>11472.3</v>
      </c>
      <c r="E4599" s="8">
        <v>11477.9</v>
      </c>
      <c r="F4599" s="8">
        <v>11466.4</v>
      </c>
      <c r="G4599" s="8">
        <v>11467.9</v>
      </c>
      <c r="H4599" s="8"/>
      <c r="I4599" s="8"/>
      <c r="J4599" s="8"/>
    </row>
    <row r="4600" spans="3:10" x14ac:dyDescent="0.25">
      <c r="C4600" s="5">
        <v>42732.416666666664</v>
      </c>
      <c r="D4600" s="6">
        <v>11468.2</v>
      </c>
      <c r="E4600" s="6">
        <v>11474.3</v>
      </c>
      <c r="F4600" s="6">
        <v>11462.3</v>
      </c>
      <c r="G4600" s="6">
        <v>11469.9</v>
      </c>
      <c r="H4600" s="6"/>
      <c r="I4600" s="6"/>
      <c r="J4600" s="6"/>
    </row>
    <row r="4601" spans="3:10" x14ac:dyDescent="0.25">
      <c r="C4601" s="7">
        <v>42732.458333333336</v>
      </c>
      <c r="D4601" s="8">
        <v>11469.7</v>
      </c>
      <c r="E4601" s="8">
        <v>11475</v>
      </c>
      <c r="F4601" s="8">
        <v>11466.1</v>
      </c>
      <c r="G4601" s="8">
        <v>11467.2</v>
      </c>
      <c r="H4601" s="8"/>
      <c r="I4601" s="8"/>
      <c r="J4601" s="8"/>
    </row>
    <row r="4602" spans="3:10" x14ac:dyDescent="0.25">
      <c r="C4602" s="5">
        <v>42732.5</v>
      </c>
      <c r="D4602" s="6">
        <v>11467.5</v>
      </c>
      <c r="E4602" s="6">
        <v>11471.1</v>
      </c>
      <c r="F4602" s="6">
        <v>11466</v>
      </c>
      <c r="G4602" s="6">
        <v>11468.9</v>
      </c>
      <c r="H4602" s="6"/>
      <c r="I4602" s="6"/>
      <c r="J4602" s="6"/>
    </row>
    <row r="4603" spans="3:10" x14ac:dyDescent="0.25">
      <c r="C4603" s="7">
        <v>42732.541666666664</v>
      </c>
      <c r="D4603" s="8">
        <v>11468.7</v>
      </c>
      <c r="E4603" s="8">
        <v>11471.3</v>
      </c>
      <c r="F4603" s="8">
        <v>11467.6</v>
      </c>
      <c r="G4603" s="8">
        <v>11469.1</v>
      </c>
      <c r="H4603" s="8"/>
      <c r="I4603" s="8"/>
      <c r="J4603" s="8"/>
    </row>
    <row r="4604" spans="3:10" x14ac:dyDescent="0.25">
      <c r="C4604" s="5">
        <v>42732.583333333336</v>
      </c>
      <c r="D4604" s="6">
        <v>11469.3</v>
      </c>
      <c r="E4604" s="6">
        <v>11471.1</v>
      </c>
      <c r="F4604" s="6">
        <v>11465.9</v>
      </c>
      <c r="G4604" s="6">
        <v>11468.2</v>
      </c>
      <c r="H4604" s="6"/>
      <c r="I4604" s="6"/>
      <c r="J4604" s="6"/>
    </row>
    <row r="4605" spans="3:10" x14ac:dyDescent="0.25">
      <c r="C4605" s="7">
        <v>42732.625</v>
      </c>
      <c r="D4605" s="8">
        <v>11468.5</v>
      </c>
      <c r="E4605" s="8">
        <v>11473.1</v>
      </c>
      <c r="F4605" s="8">
        <v>11468</v>
      </c>
      <c r="G4605" s="8">
        <v>11471.3</v>
      </c>
      <c r="H4605" s="8"/>
      <c r="I4605" s="8"/>
      <c r="J4605" s="8"/>
    </row>
    <row r="4606" spans="3:10" x14ac:dyDescent="0.25">
      <c r="C4606" s="5">
        <v>42732.666666666664</v>
      </c>
      <c r="D4606" s="6">
        <v>11471.5</v>
      </c>
      <c r="E4606" s="6">
        <v>11475.6</v>
      </c>
      <c r="F4606" s="6">
        <v>11463.1</v>
      </c>
      <c r="G4606" s="6">
        <v>11465.4</v>
      </c>
      <c r="H4606" s="6"/>
      <c r="I4606" s="6"/>
      <c r="J4606" s="6"/>
    </row>
    <row r="4607" spans="3:10" x14ac:dyDescent="0.25">
      <c r="C4607" s="7">
        <v>42732.708333333336</v>
      </c>
      <c r="D4607" s="8">
        <v>11465.6</v>
      </c>
      <c r="E4607" s="8">
        <v>11469.4</v>
      </c>
      <c r="F4607" s="8">
        <v>11458.9</v>
      </c>
      <c r="G4607" s="8">
        <v>11462.2</v>
      </c>
      <c r="H4607" s="8"/>
      <c r="I4607" s="8"/>
      <c r="J4607" s="8"/>
    </row>
    <row r="4608" spans="3:10" x14ac:dyDescent="0.25">
      <c r="C4608" s="5">
        <v>42732.75</v>
      </c>
      <c r="D4608" s="6">
        <v>11461.9</v>
      </c>
      <c r="E4608" s="6">
        <v>11470.4</v>
      </c>
      <c r="F4608" s="6">
        <v>11457.1</v>
      </c>
      <c r="G4608" s="6">
        <v>11458.1</v>
      </c>
      <c r="H4608" s="6"/>
      <c r="I4608" s="6"/>
      <c r="J4608" s="6"/>
    </row>
    <row r="4609" spans="3:10" x14ac:dyDescent="0.25">
      <c r="C4609" s="7">
        <v>42732.791666666664</v>
      </c>
      <c r="D4609" s="8">
        <v>11457.6</v>
      </c>
      <c r="E4609" s="8">
        <v>11457.6</v>
      </c>
      <c r="F4609" s="8">
        <v>11437.1</v>
      </c>
      <c r="G4609" s="8">
        <v>11443.9</v>
      </c>
      <c r="H4609" s="8"/>
      <c r="I4609" s="8"/>
      <c r="J4609" s="8"/>
    </row>
    <row r="4610" spans="3:10" x14ac:dyDescent="0.25">
      <c r="C4610" s="5">
        <v>42732.833333333336</v>
      </c>
      <c r="D4610" s="6">
        <v>11443.4</v>
      </c>
      <c r="E4610" s="6">
        <v>11443.4</v>
      </c>
      <c r="F4610" s="6">
        <v>11433.6</v>
      </c>
      <c r="G4610" s="6">
        <v>11439.1</v>
      </c>
      <c r="H4610" s="6"/>
      <c r="I4610" s="6"/>
      <c r="J4610" s="6"/>
    </row>
    <row r="4611" spans="3:10" x14ac:dyDescent="0.25">
      <c r="C4611" s="7">
        <v>42732.875</v>
      </c>
      <c r="D4611" s="8">
        <v>11439.4</v>
      </c>
      <c r="E4611" s="8">
        <v>11442.6</v>
      </c>
      <c r="F4611" s="8">
        <v>11430.1</v>
      </c>
      <c r="G4611" s="8">
        <v>11438.1</v>
      </c>
      <c r="H4611" s="8"/>
      <c r="I4611" s="8"/>
      <c r="J4611" s="8"/>
    </row>
    <row r="4612" spans="3:10" x14ac:dyDescent="0.25">
      <c r="C4612" s="5">
        <v>42732.916666666664</v>
      </c>
      <c r="D4612" s="6">
        <v>11437.9</v>
      </c>
      <c r="E4612" s="6">
        <v>11441.1</v>
      </c>
      <c r="F4612" s="6">
        <v>11430.6</v>
      </c>
      <c r="G4612" s="6">
        <v>11436.1</v>
      </c>
      <c r="H4612" s="6"/>
      <c r="I4612" s="6"/>
      <c r="J4612" s="6"/>
    </row>
    <row r="4613" spans="3:10" x14ac:dyDescent="0.25">
      <c r="C4613" s="7">
        <v>42732.958333333336</v>
      </c>
      <c r="D4613" s="8">
        <v>11433.6</v>
      </c>
      <c r="E4613" s="8">
        <v>11444.5</v>
      </c>
      <c r="F4613" s="8">
        <v>11431</v>
      </c>
      <c r="G4613" s="8">
        <v>11437.1</v>
      </c>
      <c r="H4613" s="8"/>
      <c r="I4613" s="8"/>
      <c r="J4613" s="8"/>
    </row>
    <row r="4614" spans="3:10" x14ac:dyDescent="0.25">
      <c r="C4614" s="5">
        <v>42733</v>
      </c>
      <c r="D4614" s="6">
        <v>11435.8</v>
      </c>
      <c r="E4614" s="6">
        <v>11439.7</v>
      </c>
      <c r="F4614" s="6">
        <v>11435.8</v>
      </c>
      <c r="G4614" s="6">
        <v>11439.7</v>
      </c>
      <c r="H4614" s="6"/>
      <c r="I4614" s="6"/>
      <c r="J4614" s="6"/>
    </row>
    <row r="4615" spans="3:10" x14ac:dyDescent="0.25">
      <c r="C4615" s="7">
        <v>42733.041666666664</v>
      </c>
      <c r="D4615" s="8">
        <v>11440.3</v>
      </c>
      <c r="E4615" s="8">
        <v>11446.8</v>
      </c>
      <c r="F4615" s="8">
        <v>11440.3</v>
      </c>
      <c r="G4615" s="8">
        <v>11443.6</v>
      </c>
      <c r="H4615" s="8"/>
      <c r="I4615" s="8"/>
      <c r="J4615" s="8"/>
    </row>
    <row r="4616" spans="3:10" x14ac:dyDescent="0.25">
      <c r="C4616" s="5">
        <v>42733.083333333336</v>
      </c>
      <c r="D4616" s="6">
        <v>11442.3</v>
      </c>
      <c r="E4616" s="6">
        <v>11442.3</v>
      </c>
      <c r="F4616" s="6">
        <v>11435.7</v>
      </c>
      <c r="G4616" s="6">
        <v>11437</v>
      </c>
      <c r="H4616" s="6"/>
      <c r="I4616" s="6"/>
      <c r="J4616" s="6"/>
    </row>
    <row r="4617" spans="3:10" x14ac:dyDescent="0.25">
      <c r="C4617" s="7">
        <v>42733.125</v>
      </c>
      <c r="D4617" s="8">
        <v>11438.2</v>
      </c>
      <c r="E4617" s="8">
        <v>11439.5</v>
      </c>
      <c r="F4617" s="8">
        <v>11427.1</v>
      </c>
      <c r="G4617" s="8">
        <v>11437</v>
      </c>
      <c r="H4617" s="8"/>
      <c r="I4617" s="8"/>
      <c r="J4617" s="8"/>
    </row>
    <row r="4618" spans="3:10" x14ac:dyDescent="0.25">
      <c r="C4618" s="5">
        <v>42733.166666666664</v>
      </c>
      <c r="D4618" s="6">
        <v>11435.7</v>
      </c>
      <c r="E4618" s="6">
        <v>11439.6</v>
      </c>
      <c r="F4618" s="6">
        <v>11435.7</v>
      </c>
      <c r="G4618" s="6">
        <v>11438.3</v>
      </c>
      <c r="H4618" s="6"/>
      <c r="I4618" s="6"/>
      <c r="J4618" s="6"/>
    </row>
    <row r="4619" spans="3:10" x14ac:dyDescent="0.25">
      <c r="C4619" s="7">
        <v>42733.208333333336</v>
      </c>
      <c r="D4619" s="8">
        <v>11439.6</v>
      </c>
      <c r="E4619" s="8">
        <v>11441.8</v>
      </c>
      <c r="F4619" s="8">
        <v>11438</v>
      </c>
      <c r="G4619" s="8">
        <v>11439.3</v>
      </c>
      <c r="H4619" s="8"/>
      <c r="I4619" s="8"/>
      <c r="J4619" s="8"/>
    </row>
    <row r="4620" spans="3:10" x14ac:dyDescent="0.25">
      <c r="C4620" s="5">
        <v>42733.25</v>
      </c>
      <c r="D4620" s="6">
        <v>11440.6</v>
      </c>
      <c r="E4620" s="6">
        <v>11440.6</v>
      </c>
      <c r="F4620" s="6">
        <v>11438</v>
      </c>
      <c r="G4620" s="6">
        <v>11440.6</v>
      </c>
      <c r="H4620" s="6"/>
      <c r="I4620" s="6"/>
      <c r="J4620" s="6"/>
    </row>
    <row r="4621" spans="3:10" x14ac:dyDescent="0.25">
      <c r="C4621" s="7">
        <v>42733.291666666664</v>
      </c>
      <c r="D4621" s="8">
        <v>11441.8</v>
      </c>
      <c r="E4621" s="8">
        <v>11441.8</v>
      </c>
      <c r="F4621" s="8">
        <v>11428.2</v>
      </c>
      <c r="G4621" s="8">
        <v>11428.2</v>
      </c>
      <c r="H4621" s="8"/>
      <c r="I4621" s="8"/>
      <c r="J4621" s="8"/>
    </row>
    <row r="4622" spans="3:10" x14ac:dyDescent="0.25">
      <c r="C4622" s="5">
        <v>42733.333333333336</v>
      </c>
      <c r="D4622" s="6">
        <v>11429.5</v>
      </c>
      <c r="E4622" s="6">
        <v>11442.5</v>
      </c>
      <c r="F4622" s="6">
        <v>11417.9</v>
      </c>
      <c r="G4622" s="6">
        <v>11440.7</v>
      </c>
      <c r="H4622" s="6"/>
      <c r="I4622" s="6"/>
      <c r="J4622" s="6"/>
    </row>
    <row r="4623" spans="3:10" x14ac:dyDescent="0.25">
      <c r="C4623" s="7">
        <v>42733.375</v>
      </c>
      <c r="D4623" s="8">
        <v>11448.1</v>
      </c>
      <c r="E4623" s="8">
        <v>11448.1</v>
      </c>
      <c r="F4623" s="8">
        <v>11409.4</v>
      </c>
      <c r="G4623" s="8">
        <v>11414.7</v>
      </c>
      <c r="H4623" s="8"/>
      <c r="I4623" s="8"/>
      <c r="J4623" s="8"/>
    </row>
    <row r="4624" spans="3:10" x14ac:dyDescent="0.25">
      <c r="C4624" s="5">
        <v>42733.416666666664</v>
      </c>
      <c r="D4624" s="6">
        <v>11415.9</v>
      </c>
      <c r="E4624" s="6">
        <v>11441.7</v>
      </c>
      <c r="F4624" s="6">
        <v>11410.2</v>
      </c>
      <c r="G4624" s="6">
        <v>11440.4</v>
      </c>
      <c r="H4624" s="6"/>
      <c r="I4624" s="6"/>
      <c r="J4624" s="6"/>
    </row>
    <row r="4625" spans="3:10" x14ac:dyDescent="0.25">
      <c r="C4625" s="7">
        <v>42733.458333333336</v>
      </c>
      <c r="D4625" s="8">
        <v>11440.7</v>
      </c>
      <c r="E4625" s="8">
        <v>11447.7</v>
      </c>
      <c r="F4625" s="8">
        <v>11432.1</v>
      </c>
      <c r="G4625" s="8">
        <v>11440</v>
      </c>
      <c r="H4625" s="8"/>
      <c r="I4625" s="8"/>
      <c r="J4625" s="8"/>
    </row>
    <row r="4626" spans="3:10" x14ac:dyDescent="0.25">
      <c r="C4626" s="5">
        <v>42733.5</v>
      </c>
      <c r="D4626" s="6">
        <v>11440.2</v>
      </c>
      <c r="E4626" s="6">
        <v>11454.6</v>
      </c>
      <c r="F4626" s="6">
        <v>11433.5</v>
      </c>
      <c r="G4626" s="6">
        <v>11452.8</v>
      </c>
      <c r="H4626" s="6"/>
      <c r="I4626" s="6"/>
      <c r="J4626" s="6"/>
    </row>
    <row r="4627" spans="3:10" x14ac:dyDescent="0.25">
      <c r="C4627" s="7">
        <v>42733.541666666664</v>
      </c>
      <c r="D4627" s="8">
        <v>11453.1</v>
      </c>
      <c r="E4627" s="8">
        <v>11453.3</v>
      </c>
      <c r="F4627" s="8">
        <v>11441.4</v>
      </c>
      <c r="G4627" s="8">
        <v>11446</v>
      </c>
      <c r="H4627" s="8"/>
      <c r="I4627" s="8"/>
      <c r="J4627" s="8"/>
    </row>
    <row r="4628" spans="3:10" x14ac:dyDescent="0.25">
      <c r="C4628" s="5">
        <v>42733.583333333336</v>
      </c>
      <c r="D4628" s="6">
        <v>11446.2</v>
      </c>
      <c r="E4628" s="6">
        <v>11453.4</v>
      </c>
      <c r="F4628" s="6">
        <v>11445.7</v>
      </c>
      <c r="G4628" s="6">
        <v>11449.6</v>
      </c>
      <c r="H4628" s="6"/>
      <c r="I4628" s="6"/>
      <c r="J4628" s="6"/>
    </row>
    <row r="4629" spans="3:10" x14ac:dyDescent="0.25">
      <c r="C4629" s="7">
        <v>42733.625</v>
      </c>
      <c r="D4629" s="8">
        <v>11449.8</v>
      </c>
      <c r="E4629" s="8">
        <v>11450.6</v>
      </c>
      <c r="F4629" s="8">
        <v>11441.7</v>
      </c>
      <c r="G4629" s="8">
        <v>11445.8</v>
      </c>
      <c r="H4629" s="8"/>
      <c r="I4629" s="8"/>
      <c r="J4629" s="8"/>
    </row>
    <row r="4630" spans="3:10" x14ac:dyDescent="0.25">
      <c r="C4630" s="5">
        <v>42733.666666666664</v>
      </c>
      <c r="D4630" s="6">
        <v>11446.3</v>
      </c>
      <c r="E4630" s="6">
        <v>11459.1</v>
      </c>
      <c r="F4630" s="6">
        <v>11445.1</v>
      </c>
      <c r="G4630" s="6">
        <v>11448.1</v>
      </c>
      <c r="H4630" s="6"/>
      <c r="I4630" s="6"/>
      <c r="J4630" s="6"/>
    </row>
    <row r="4631" spans="3:10" x14ac:dyDescent="0.25">
      <c r="C4631" s="7">
        <v>42733.708333333336</v>
      </c>
      <c r="D4631" s="8">
        <v>11448.9</v>
      </c>
      <c r="E4631" s="8">
        <v>11455</v>
      </c>
      <c r="F4631" s="8">
        <v>11433.5</v>
      </c>
      <c r="G4631" s="8">
        <v>11435.5</v>
      </c>
      <c r="H4631" s="8"/>
      <c r="I4631" s="8"/>
      <c r="J4631" s="8"/>
    </row>
    <row r="4632" spans="3:10" x14ac:dyDescent="0.25">
      <c r="C4632" s="5">
        <v>42733.75</v>
      </c>
      <c r="D4632" s="6">
        <v>11435.2</v>
      </c>
      <c r="E4632" s="6">
        <v>11448.5</v>
      </c>
      <c r="F4632" s="6">
        <v>11430.7</v>
      </c>
      <c r="G4632" s="6">
        <v>11439</v>
      </c>
      <c r="H4632" s="6"/>
      <c r="I4632" s="6"/>
      <c r="J4632" s="6"/>
    </row>
    <row r="4633" spans="3:10" x14ac:dyDescent="0.25">
      <c r="C4633" s="7">
        <v>42733.791666666664</v>
      </c>
      <c r="D4633" s="8">
        <v>11439.2</v>
      </c>
      <c r="E4633" s="8">
        <v>11441.5</v>
      </c>
      <c r="F4633" s="8">
        <v>11427</v>
      </c>
      <c r="G4633" s="8">
        <v>11434.8</v>
      </c>
      <c r="H4633" s="8"/>
      <c r="I4633" s="8"/>
      <c r="J4633" s="8"/>
    </row>
    <row r="4634" spans="3:10" x14ac:dyDescent="0.25">
      <c r="C4634" s="5">
        <v>42733.833333333336</v>
      </c>
      <c r="D4634" s="6">
        <v>11434.5</v>
      </c>
      <c r="E4634" s="6">
        <v>11437.5</v>
      </c>
      <c r="F4634" s="6">
        <v>11429.3</v>
      </c>
      <c r="G4634" s="6">
        <v>11435.5</v>
      </c>
      <c r="H4634" s="6"/>
      <c r="I4634" s="6"/>
      <c r="J4634" s="6"/>
    </row>
    <row r="4635" spans="3:10" x14ac:dyDescent="0.25">
      <c r="C4635" s="7">
        <v>42733.875</v>
      </c>
      <c r="D4635" s="8">
        <v>11435.8</v>
      </c>
      <c r="E4635" s="8">
        <v>11442</v>
      </c>
      <c r="F4635" s="8">
        <v>11433.3</v>
      </c>
      <c r="G4635" s="8">
        <v>11437</v>
      </c>
      <c r="H4635" s="8"/>
      <c r="I4635" s="8"/>
      <c r="J4635" s="8"/>
    </row>
    <row r="4636" spans="3:10" x14ac:dyDescent="0.25">
      <c r="C4636" s="5">
        <v>42733.916666666664</v>
      </c>
      <c r="D4636" s="6">
        <v>11436.8</v>
      </c>
      <c r="E4636" s="6">
        <v>11438.5</v>
      </c>
      <c r="F4636" s="6">
        <v>11432</v>
      </c>
      <c r="G4636" s="6">
        <v>11432</v>
      </c>
      <c r="H4636" s="6"/>
      <c r="I4636" s="6"/>
      <c r="J4636" s="6"/>
    </row>
    <row r="4637" spans="3:10" x14ac:dyDescent="0.25">
      <c r="C4637" s="7">
        <v>42733.958333333336</v>
      </c>
      <c r="D4637" s="8">
        <v>11438.5</v>
      </c>
      <c r="E4637" s="8">
        <v>11443.9</v>
      </c>
      <c r="F4637" s="8">
        <v>11436</v>
      </c>
      <c r="G4637" s="8">
        <v>11439.9</v>
      </c>
      <c r="H4637" s="8"/>
      <c r="I4637" s="8"/>
      <c r="J4637" s="8"/>
    </row>
    <row r="4638" spans="3:10" x14ac:dyDescent="0.25">
      <c r="C4638" s="5">
        <v>42734</v>
      </c>
      <c r="D4638" s="6">
        <v>11441.2</v>
      </c>
      <c r="E4638" s="6">
        <v>11441.2</v>
      </c>
      <c r="F4638" s="6">
        <v>11440.5</v>
      </c>
      <c r="G4638" s="6">
        <v>11440.5</v>
      </c>
      <c r="H4638" s="6"/>
      <c r="I4638" s="6"/>
      <c r="J4638" s="6"/>
    </row>
    <row r="4639" spans="3:10" x14ac:dyDescent="0.25">
      <c r="C4639" s="7">
        <v>42734.041666666664</v>
      </c>
      <c r="D4639" s="8">
        <v>11441.2</v>
      </c>
      <c r="E4639" s="8">
        <v>11443.7</v>
      </c>
      <c r="F4639" s="8">
        <v>11435.6</v>
      </c>
      <c r="G4639" s="8">
        <v>11435.6</v>
      </c>
      <c r="H4639" s="8"/>
      <c r="I4639" s="8"/>
      <c r="J4639" s="8"/>
    </row>
    <row r="4640" spans="3:10" x14ac:dyDescent="0.25">
      <c r="C4640" s="5">
        <v>42734.083333333336</v>
      </c>
      <c r="D4640" s="6">
        <v>11436.9</v>
      </c>
      <c r="E4640" s="6">
        <v>11437.7</v>
      </c>
      <c r="F4640" s="6">
        <v>11430</v>
      </c>
      <c r="G4640" s="6">
        <v>11432.9</v>
      </c>
      <c r="H4640" s="6"/>
      <c r="I4640" s="6"/>
      <c r="J4640" s="6"/>
    </row>
    <row r="4641" spans="3:10" x14ac:dyDescent="0.25">
      <c r="C4641" s="7">
        <v>42734.125</v>
      </c>
      <c r="D4641" s="8">
        <v>11431.6</v>
      </c>
      <c r="E4641" s="8">
        <v>11439.2</v>
      </c>
      <c r="F4641" s="8">
        <v>11431.6</v>
      </c>
      <c r="G4641" s="8">
        <v>11439.2</v>
      </c>
      <c r="H4641" s="8"/>
      <c r="I4641" s="8"/>
      <c r="J4641" s="8"/>
    </row>
    <row r="4642" spans="3:10" x14ac:dyDescent="0.25">
      <c r="C4642" s="5">
        <v>42734.166666666664</v>
      </c>
      <c r="D4642" s="6">
        <v>11438</v>
      </c>
      <c r="E4642" s="6">
        <v>11444.1</v>
      </c>
      <c r="F4642" s="6">
        <v>11436.4</v>
      </c>
      <c r="G4642" s="6">
        <v>11441.5</v>
      </c>
      <c r="H4642" s="6"/>
      <c r="I4642" s="6"/>
      <c r="J4642" s="6"/>
    </row>
    <row r="4643" spans="3:10" x14ac:dyDescent="0.25">
      <c r="C4643" s="7">
        <v>42734.208333333336</v>
      </c>
      <c r="D4643" s="8">
        <v>11442.8</v>
      </c>
      <c r="E4643" s="8">
        <v>11451.7</v>
      </c>
      <c r="F4643" s="8">
        <v>11440</v>
      </c>
      <c r="G4643" s="8">
        <v>11451.7</v>
      </c>
      <c r="H4643" s="8"/>
      <c r="I4643" s="8"/>
      <c r="J4643" s="8"/>
    </row>
    <row r="4644" spans="3:10" x14ac:dyDescent="0.25">
      <c r="C4644" s="5">
        <v>42734.25</v>
      </c>
      <c r="D4644" s="6">
        <v>11452.9</v>
      </c>
      <c r="E4644" s="6">
        <v>11459.3</v>
      </c>
      <c r="F4644" s="6">
        <v>11451.7</v>
      </c>
      <c r="G4644" s="6">
        <v>11456.8</v>
      </c>
      <c r="H4644" s="6"/>
      <c r="I4644" s="6"/>
      <c r="J4644" s="6"/>
    </row>
    <row r="4645" spans="3:10" x14ac:dyDescent="0.25">
      <c r="C4645" s="7">
        <v>42734.291666666664</v>
      </c>
      <c r="D4645" s="8">
        <v>11458</v>
      </c>
      <c r="E4645" s="8">
        <v>11472.5</v>
      </c>
      <c r="F4645" s="8">
        <v>11455.5</v>
      </c>
      <c r="G4645" s="8">
        <v>11458.6</v>
      </c>
      <c r="H4645" s="8"/>
      <c r="I4645" s="8"/>
      <c r="J4645" s="8"/>
    </row>
    <row r="4646" spans="3:10" x14ac:dyDescent="0.25">
      <c r="C4646" s="5">
        <v>42734.333333333336</v>
      </c>
      <c r="D4646" s="6">
        <v>11459.6</v>
      </c>
      <c r="E4646" s="6">
        <v>11463.6</v>
      </c>
      <c r="F4646" s="6">
        <v>11452.6</v>
      </c>
      <c r="G4646" s="6">
        <v>11454.3</v>
      </c>
      <c r="H4646" s="6"/>
      <c r="I4646" s="6"/>
      <c r="J4646" s="6"/>
    </row>
    <row r="4647" spans="3:10" x14ac:dyDescent="0.25">
      <c r="C4647" s="7">
        <v>42734.375</v>
      </c>
      <c r="D4647" s="8">
        <v>11455.8</v>
      </c>
      <c r="E4647" s="8">
        <v>11460.6</v>
      </c>
      <c r="F4647" s="8">
        <v>11446.1</v>
      </c>
      <c r="G4647" s="8">
        <v>11446.2</v>
      </c>
      <c r="H4647" s="8"/>
      <c r="I4647" s="8"/>
      <c r="J4647" s="8"/>
    </row>
    <row r="4648" spans="3:10" x14ac:dyDescent="0.25">
      <c r="C4648" s="5">
        <v>42734.416666666664</v>
      </c>
      <c r="D4648" s="6">
        <v>11446.5</v>
      </c>
      <c r="E4648" s="6">
        <v>11452.5</v>
      </c>
      <c r="F4648" s="6">
        <v>11419.1</v>
      </c>
      <c r="G4648" s="6">
        <v>11435.2</v>
      </c>
      <c r="H4648" s="6"/>
      <c r="I4648" s="6"/>
      <c r="J4648" s="6"/>
    </row>
    <row r="4649" spans="3:10" x14ac:dyDescent="0.25">
      <c r="C4649" s="7">
        <v>42734.458333333336</v>
      </c>
      <c r="D4649" s="8">
        <v>11435.2</v>
      </c>
      <c r="E4649" s="8">
        <v>11443.1</v>
      </c>
      <c r="F4649" s="8">
        <v>11429.9</v>
      </c>
      <c r="G4649" s="8">
        <v>11431.2</v>
      </c>
      <c r="H4649" s="8"/>
      <c r="I4649" s="8"/>
      <c r="J4649" s="8"/>
    </row>
    <row r="4650" spans="3:10" x14ac:dyDescent="0.25">
      <c r="C4650" s="5">
        <v>42734.5</v>
      </c>
      <c r="D4650" s="6">
        <v>11431.4</v>
      </c>
      <c r="E4650" s="6">
        <v>11432.9</v>
      </c>
      <c r="F4650" s="6">
        <v>11402.5</v>
      </c>
      <c r="G4650" s="6">
        <v>11416.5</v>
      </c>
      <c r="H4650" s="6"/>
      <c r="I4650" s="6"/>
      <c r="J4650" s="6"/>
    </row>
    <row r="4651" spans="3:10" x14ac:dyDescent="0.25">
      <c r="C4651" s="7">
        <v>42734.541666666664</v>
      </c>
      <c r="D4651" s="8">
        <v>11416.2</v>
      </c>
      <c r="E4651" s="8">
        <v>11431.9</v>
      </c>
      <c r="F4651" s="8">
        <v>11412.6</v>
      </c>
      <c r="G4651" s="8">
        <v>11431.5</v>
      </c>
      <c r="H4651" s="8"/>
      <c r="I4651" s="8"/>
      <c r="J4651" s="8"/>
    </row>
    <row r="4652" spans="3:10" x14ac:dyDescent="0.25">
      <c r="C4652" s="5">
        <v>42734.583333333336</v>
      </c>
      <c r="D4652" s="6">
        <v>11431.2</v>
      </c>
      <c r="E4652" s="6">
        <v>11473.7</v>
      </c>
      <c r="F4652" s="6">
        <v>11428.8</v>
      </c>
      <c r="G4652" s="6">
        <v>11460.2</v>
      </c>
      <c r="H4652" s="6"/>
      <c r="I4652" s="6"/>
      <c r="J4652" s="6"/>
    </row>
    <row r="4653" spans="3:10" x14ac:dyDescent="0.25">
      <c r="C4653" s="7">
        <v>42734.625</v>
      </c>
      <c r="D4653" s="8">
        <v>11459.2</v>
      </c>
      <c r="E4653" s="8">
        <v>11486.4</v>
      </c>
      <c r="F4653" s="8">
        <v>11457.9</v>
      </c>
      <c r="G4653" s="8">
        <v>11479.3</v>
      </c>
      <c r="H4653" s="8"/>
      <c r="I4653" s="8"/>
      <c r="J4653" s="8"/>
    </row>
    <row r="4654" spans="3:10" x14ac:dyDescent="0.25">
      <c r="C4654" s="5">
        <v>42734.666666666664</v>
      </c>
      <c r="D4654" s="6">
        <v>11479.1</v>
      </c>
      <c r="E4654" s="6">
        <v>11487.1</v>
      </c>
      <c r="F4654" s="6">
        <v>11455.8</v>
      </c>
      <c r="G4654" s="6">
        <v>11460.1</v>
      </c>
      <c r="H4654" s="6"/>
      <c r="I4654" s="6"/>
      <c r="J4654" s="6"/>
    </row>
    <row r="4655" spans="3:10" x14ac:dyDescent="0.25">
      <c r="C4655" s="7">
        <v>42734.708333333336</v>
      </c>
      <c r="D4655" s="8">
        <v>11459.8</v>
      </c>
      <c r="E4655" s="8">
        <v>11480.6</v>
      </c>
      <c r="F4655" s="8">
        <v>11458.6</v>
      </c>
      <c r="G4655" s="8">
        <v>11479.1</v>
      </c>
      <c r="H4655" s="8"/>
      <c r="I4655" s="8"/>
      <c r="J4655" s="8"/>
    </row>
    <row r="4656" spans="3:10" x14ac:dyDescent="0.25">
      <c r="C4656" s="5">
        <v>42734.75</v>
      </c>
      <c r="D4656" s="6">
        <v>11478.8</v>
      </c>
      <c r="E4656" s="6">
        <v>11484.8</v>
      </c>
      <c r="F4656" s="6">
        <v>11448.8</v>
      </c>
      <c r="G4656" s="6">
        <v>11459.8</v>
      </c>
      <c r="H4656" s="6"/>
      <c r="I4656" s="6"/>
      <c r="J4656" s="6"/>
    </row>
    <row r="4657" spans="3:10" x14ac:dyDescent="0.25">
      <c r="C4657" s="7">
        <v>42734.791666666664</v>
      </c>
      <c r="D4657" s="8">
        <v>11459.6</v>
      </c>
      <c r="E4657" s="8">
        <v>11460.1</v>
      </c>
      <c r="F4657" s="8">
        <v>11441.3</v>
      </c>
      <c r="G4657" s="8">
        <v>11444.6</v>
      </c>
      <c r="H4657" s="8"/>
      <c r="I4657" s="8"/>
      <c r="J4657" s="8"/>
    </row>
    <row r="4658" spans="3:10" x14ac:dyDescent="0.25">
      <c r="C4658" s="5">
        <v>42734.833333333336</v>
      </c>
      <c r="D4658" s="6">
        <v>11444.3</v>
      </c>
      <c r="E4658" s="6">
        <v>11453.8</v>
      </c>
      <c r="F4658" s="6">
        <v>11443.6</v>
      </c>
      <c r="G4658" s="6">
        <v>11447.6</v>
      </c>
      <c r="H4658" s="6"/>
      <c r="I4658" s="6"/>
      <c r="J4658" s="6"/>
    </row>
    <row r="4659" spans="3:10" x14ac:dyDescent="0.25">
      <c r="C4659" s="7">
        <v>42734.875</v>
      </c>
      <c r="D4659" s="8">
        <v>11447.8</v>
      </c>
      <c r="E4659" s="8">
        <v>11449.3</v>
      </c>
      <c r="F4659" s="8">
        <v>11434.1</v>
      </c>
      <c r="G4659" s="8">
        <v>11440.3</v>
      </c>
      <c r="H4659" s="8"/>
      <c r="I4659" s="8"/>
      <c r="J4659" s="8"/>
    </row>
    <row r="4660" spans="3:10" x14ac:dyDescent="0.25">
      <c r="C4660" s="5">
        <v>42734.916666666664</v>
      </c>
      <c r="D4660" s="6">
        <v>11444.3</v>
      </c>
      <c r="E4660" s="6">
        <v>11444.3</v>
      </c>
      <c r="F4660" s="6">
        <v>11440.8</v>
      </c>
      <c r="G4660" s="6">
        <v>11441.3</v>
      </c>
      <c r="H4660" s="6"/>
      <c r="I4660" s="6"/>
      <c r="J4660" s="6"/>
    </row>
    <row r="4661" spans="3:10" x14ac:dyDescent="0.25">
      <c r="C4661" s="7">
        <v>42737.416666666664</v>
      </c>
      <c r="D4661" s="8">
        <v>11433.3</v>
      </c>
      <c r="E4661" s="8">
        <v>11535.3</v>
      </c>
      <c r="F4661" s="8">
        <v>11433.3</v>
      </c>
      <c r="G4661" s="8">
        <v>11534.1</v>
      </c>
      <c r="H4661" s="8"/>
      <c r="I4661" s="8"/>
      <c r="J4661" s="8"/>
    </row>
    <row r="4662" spans="3:10" x14ac:dyDescent="0.25">
      <c r="C4662" s="5">
        <v>42737.458333333336</v>
      </c>
      <c r="D4662" s="6">
        <v>11533.8</v>
      </c>
      <c r="E4662" s="6">
        <v>11586.1</v>
      </c>
      <c r="F4662" s="6">
        <v>11533.8</v>
      </c>
      <c r="G4662" s="6">
        <v>11581.6</v>
      </c>
      <c r="H4662" s="6"/>
      <c r="I4662" s="6"/>
      <c r="J4662" s="6"/>
    </row>
    <row r="4663" spans="3:10" x14ac:dyDescent="0.25">
      <c r="C4663" s="7">
        <v>42737.5</v>
      </c>
      <c r="D4663" s="8">
        <v>11581.3</v>
      </c>
      <c r="E4663" s="8">
        <v>11590.6</v>
      </c>
      <c r="F4663" s="8">
        <v>11574.9</v>
      </c>
      <c r="G4663" s="8">
        <v>11576.6</v>
      </c>
      <c r="H4663" s="8"/>
      <c r="I4663" s="8"/>
      <c r="J4663" s="8"/>
    </row>
    <row r="4664" spans="3:10" x14ac:dyDescent="0.25">
      <c r="C4664" s="5">
        <v>42737.541666666664</v>
      </c>
      <c r="D4664" s="6">
        <v>11576.6</v>
      </c>
      <c r="E4664" s="6">
        <v>11585.9</v>
      </c>
      <c r="F4664" s="6">
        <v>11572.3</v>
      </c>
      <c r="G4664" s="6">
        <v>11579.1</v>
      </c>
      <c r="H4664" s="6"/>
      <c r="I4664" s="6"/>
      <c r="J4664" s="6"/>
    </row>
    <row r="4665" spans="3:10" x14ac:dyDescent="0.25">
      <c r="C4665" s="7">
        <v>42737.583333333336</v>
      </c>
      <c r="D4665" s="8">
        <v>11578.8</v>
      </c>
      <c r="E4665" s="8">
        <v>11581.8</v>
      </c>
      <c r="F4665" s="8">
        <v>11576.5</v>
      </c>
      <c r="G4665" s="8">
        <v>11578.2</v>
      </c>
      <c r="H4665" s="8"/>
      <c r="I4665" s="8"/>
      <c r="J4665" s="8"/>
    </row>
    <row r="4666" spans="3:10" x14ac:dyDescent="0.25">
      <c r="C4666" s="5">
        <v>42737.625</v>
      </c>
      <c r="D4666" s="6">
        <v>11578.2</v>
      </c>
      <c r="E4666" s="6">
        <v>11581.6</v>
      </c>
      <c r="F4666" s="6">
        <v>11573.6</v>
      </c>
      <c r="G4666" s="6">
        <v>11578</v>
      </c>
      <c r="H4666" s="6"/>
      <c r="I4666" s="6"/>
      <c r="J4666" s="6"/>
    </row>
    <row r="4667" spans="3:10" x14ac:dyDescent="0.25">
      <c r="C4667" s="7">
        <v>42737.666666666664</v>
      </c>
      <c r="D4667" s="8">
        <v>11578</v>
      </c>
      <c r="E4667" s="8">
        <v>11618.8</v>
      </c>
      <c r="F4667" s="8">
        <v>11576.1</v>
      </c>
      <c r="G4667" s="8">
        <v>11603.1</v>
      </c>
      <c r="H4667" s="8"/>
      <c r="I4667" s="8"/>
      <c r="J4667" s="8"/>
    </row>
    <row r="4668" spans="3:10" x14ac:dyDescent="0.25">
      <c r="C4668" s="5">
        <v>42737.708333333336</v>
      </c>
      <c r="D4668" s="6">
        <v>11604.3</v>
      </c>
      <c r="E4668" s="6">
        <v>11606.7</v>
      </c>
      <c r="F4668" s="6">
        <v>11577.2</v>
      </c>
      <c r="G4668" s="6">
        <v>11580.2</v>
      </c>
      <c r="H4668" s="6"/>
      <c r="I4668" s="6"/>
      <c r="J4668" s="6"/>
    </row>
    <row r="4669" spans="3:10" x14ac:dyDescent="0.25">
      <c r="C4669" s="7">
        <v>42737.75</v>
      </c>
      <c r="D4669" s="8">
        <v>11579.5</v>
      </c>
      <c r="E4669" s="8">
        <v>11597.3</v>
      </c>
      <c r="F4669" s="8">
        <v>11565.4</v>
      </c>
      <c r="G4669" s="8">
        <v>11588.1</v>
      </c>
      <c r="H4669" s="8"/>
      <c r="I4669" s="8"/>
      <c r="J4669" s="8"/>
    </row>
    <row r="4670" spans="3:10" x14ac:dyDescent="0.25">
      <c r="C4670" s="5">
        <v>42737.791666666664</v>
      </c>
      <c r="D4670" s="6">
        <v>11587.6</v>
      </c>
      <c r="E4670" s="6">
        <v>11597.1</v>
      </c>
      <c r="F4670" s="6">
        <v>11582.4</v>
      </c>
      <c r="G4670" s="6">
        <v>11590.1</v>
      </c>
      <c r="H4670" s="6"/>
      <c r="I4670" s="6"/>
      <c r="J4670" s="6"/>
    </row>
    <row r="4671" spans="3:10" x14ac:dyDescent="0.25">
      <c r="C4671" s="7">
        <v>42737.833333333336</v>
      </c>
      <c r="D4671" s="8">
        <v>11589.4</v>
      </c>
      <c r="E4671" s="8">
        <v>11590.4</v>
      </c>
      <c r="F4671" s="8">
        <v>11581.1</v>
      </c>
      <c r="G4671" s="8">
        <v>11590.1</v>
      </c>
      <c r="H4671" s="8"/>
      <c r="I4671" s="8"/>
      <c r="J4671" s="8"/>
    </row>
    <row r="4672" spans="3:10" x14ac:dyDescent="0.25">
      <c r="C4672" s="5">
        <v>42737.875</v>
      </c>
      <c r="D4672" s="6">
        <v>11590.4</v>
      </c>
      <c r="E4672" s="6">
        <v>11591.1</v>
      </c>
      <c r="F4672" s="6">
        <v>11587.4</v>
      </c>
      <c r="G4672" s="6">
        <v>11589.1</v>
      </c>
      <c r="H4672" s="6"/>
      <c r="I4672" s="6"/>
      <c r="J4672" s="6"/>
    </row>
    <row r="4673" spans="3:10" x14ac:dyDescent="0.25">
      <c r="C4673" s="7">
        <v>42737.916666666664</v>
      </c>
      <c r="D4673" s="8">
        <v>11586.9</v>
      </c>
      <c r="E4673" s="8">
        <v>11589.6</v>
      </c>
      <c r="F4673" s="8">
        <v>11581.9</v>
      </c>
      <c r="G4673" s="8">
        <v>11586.9</v>
      </c>
      <c r="H4673" s="8"/>
      <c r="I4673" s="8"/>
      <c r="J4673" s="8"/>
    </row>
    <row r="4674" spans="3:10" x14ac:dyDescent="0.25">
      <c r="C4674" s="5">
        <v>42737.958333333336</v>
      </c>
      <c r="D4674" s="6">
        <v>11585.1</v>
      </c>
      <c r="E4674" s="6">
        <v>11585.1</v>
      </c>
      <c r="F4674" s="6">
        <v>11585.1</v>
      </c>
      <c r="G4674" s="6">
        <v>11585.1</v>
      </c>
      <c r="H4674" s="6"/>
      <c r="I4674" s="6"/>
      <c r="J4674" s="6"/>
    </row>
    <row r="4675" spans="3:10" x14ac:dyDescent="0.25">
      <c r="C4675" s="7">
        <v>42738</v>
      </c>
      <c r="D4675" s="8">
        <v>11585.1</v>
      </c>
      <c r="E4675" s="8">
        <v>11585.1</v>
      </c>
      <c r="F4675" s="8">
        <v>11585.1</v>
      </c>
      <c r="G4675" s="8">
        <v>11585.1</v>
      </c>
      <c r="H4675" s="8"/>
      <c r="I4675" s="8"/>
      <c r="J4675" s="8"/>
    </row>
    <row r="4676" spans="3:10" x14ac:dyDescent="0.25">
      <c r="C4676" s="5">
        <v>42738.041666666664</v>
      </c>
      <c r="D4676" s="6">
        <v>11631.5</v>
      </c>
      <c r="E4676" s="6">
        <v>11652.8</v>
      </c>
      <c r="F4676" s="6">
        <v>11594.7</v>
      </c>
      <c r="G4676" s="6">
        <v>11605.8</v>
      </c>
      <c r="H4676" s="6"/>
      <c r="I4676" s="6"/>
      <c r="J4676" s="6"/>
    </row>
    <row r="4677" spans="3:10" x14ac:dyDescent="0.25">
      <c r="C4677" s="7">
        <v>42738.083333333336</v>
      </c>
      <c r="D4677" s="8">
        <v>11604.5</v>
      </c>
      <c r="E4677" s="8">
        <v>11604.5</v>
      </c>
      <c r="F4677" s="8">
        <v>11585.5</v>
      </c>
      <c r="G4677" s="8">
        <v>11590.4</v>
      </c>
      <c r="H4677" s="8"/>
      <c r="I4677" s="8"/>
      <c r="J4677" s="8"/>
    </row>
    <row r="4678" spans="3:10" x14ac:dyDescent="0.25">
      <c r="C4678" s="5">
        <v>42738.125</v>
      </c>
      <c r="D4678" s="6">
        <v>11593</v>
      </c>
      <c r="E4678" s="6">
        <v>11596.8</v>
      </c>
      <c r="F4678" s="6">
        <v>11582.5</v>
      </c>
      <c r="G4678" s="6">
        <v>11595.5</v>
      </c>
      <c r="H4678" s="6"/>
      <c r="I4678" s="6"/>
      <c r="J4678" s="6"/>
    </row>
    <row r="4679" spans="3:10" x14ac:dyDescent="0.25">
      <c r="C4679" s="7">
        <v>42738.166666666664</v>
      </c>
      <c r="D4679" s="8">
        <v>11594.2</v>
      </c>
      <c r="E4679" s="8">
        <v>11609</v>
      </c>
      <c r="F4679" s="8">
        <v>11592.9</v>
      </c>
      <c r="G4679" s="8">
        <v>11608.2</v>
      </c>
      <c r="H4679" s="8"/>
      <c r="I4679" s="8"/>
      <c r="J4679" s="8"/>
    </row>
    <row r="4680" spans="3:10" x14ac:dyDescent="0.25">
      <c r="C4680" s="5">
        <v>42738.208333333336</v>
      </c>
      <c r="D4680" s="6">
        <v>11609.5</v>
      </c>
      <c r="E4680" s="6">
        <v>11616.4</v>
      </c>
      <c r="F4680" s="6">
        <v>11608.2</v>
      </c>
      <c r="G4680" s="6">
        <v>11616.4</v>
      </c>
      <c r="H4680" s="6"/>
      <c r="I4680" s="6"/>
      <c r="J4680" s="6"/>
    </row>
    <row r="4681" spans="3:10" x14ac:dyDescent="0.25">
      <c r="C4681" s="7">
        <v>42738.25</v>
      </c>
      <c r="D4681" s="8">
        <v>11615.1</v>
      </c>
      <c r="E4681" s="8">
        <v>11617.7</v>
      </c>
      <c r="F4681" s="8">
        <v>11610.3</v>
      </c>
      <c r="G4681" s="8">
        <v>11614.7</v>
      </c>
      <c r="H4681" s="8"/>
      <c r="I4681" s="8"/>
      <c r="J4681" s="8"/>
    </row>
    <row r="4682" spans="3:10" x14ac:dyDescent="0.25">
      <c r="C4682" s="5">
        <v>42738.291666666664</v>
      </c>
      <c r="D4682" s="6">
        <v>11614</v>
      </c>
      <c r="E4682" s="6">
        <v>11642.3</v>
      </c>
      <c r="F4682" s="6">
        <v>11613.4</v>
      </c>
      <c r="G4682" s="6">
        <v>11637.4</v>
      </c>
      <c r="H4682" s="6"/>
      <c r="I4682" s="6"/>
      <c r="J4682" s="6"/>
    </row>
    <row r="4683" spans="3:10" x14ac:dyDescent="0.25">
      <c r="C4683" s="7">
        <v>42738.333333333336</v>
      </c>
      <c r="D4683" s="8">
        <v>11636.9</v>
      </c>
      <c r="E4683" s="8">
        <v>11637.9</v>
      </c>
      <c r="F4683" s="8">
        <v>11609.1</v>
      </c>
      <c r="G4683" s="8">
        <v>11623.8</v>
      </c>
      <c r="H4683" s="8"/>
      <c r="I4683" s="8"/>
      <c r="J4683" s="8"/>
    </row>
    <row r="4684" spans="3:10" x14ac:dyDescent="0.25">
      <c r="C4684" s="5">
        <v>42738.375</v>
      </c>
      <c r="D4684" s="6">
        <v>11623.8</v>
      </c>
      <c r="E4684" s="6">
        <v>11645.9</v>
      </c>
      <c r="F4684" s="6">
        <v>11602.5</v>
      </c>
      <c r="G4684" s="6">
        <v>11632.8</v>
      </c>
      <c r="H4684" s="6"/>
      <c r="I4684" s="6"/>
      <c r="J4684" s="6"/>
    </row>
    <row r="4685" spans="3:10" x14ac:dyDescent="0.25">
      <c r="C4685" s="7">
        <v>42738.416666666664</v>
      </c>
      <c r="D4685" s="8">
        <v>11633.5</v>
      </c>
      <c r="E4685" s="8">
        <v>11640.8</v>
      </c>
      <c r="F4685" s="8">
        <v>11594.6</v>
      </c>
      <c r="G4685" s="8">
        <v>11617.5</v>
      </c>
      <c r="H4685" s="8"/>
      <c r="I4685" s="8"/>
      <c r="J4685" s="8"/>
    </row>
    <row r="4686" spans="3:10" x14ac:dyDescent="0.25">
      <c r="C4686" s="5">
        <v>42738.458333333336</v>
      </c>
      <c r="D4686" s="6">
        <v>11616.8</v>
      </c>
      <c r="E4686" s="6">
        <v>11618</v>
      </c>
      <c r="F4686" s="6">
        <v>11579.9</v>
      </c>
      <c r="G4686" s="6">
        <v>11601.6</v>
      </c>
      <c r="H4686" s="6"/>
      <c r="I4686" s="6"/>
      <c r="J4686" s="6"/>
    </row>
    <row r="4687" spans="3:10" x14ac:dyDescent="0.25">
      <c r="C4687" s="7">
        <v>42738.5</v>
      </c>
      <c r="D4687" s="8">
        <v>11601.4</v>
      </c>
      <c r="E4687" s="8">
        <v>11612.8</v>
      </c>
      <c r="F4687" s="8">
        <v>11588.7</v>
      </c>
      <c r="G4687" s="8">
        <v>11594.9</v>
      </c>
      <c r="H4687" s="8"/>
      <c r="I4687" s="8"/>
      <c r="J4687" s="8"/>
    </row>
    <row r="4688" spans="3:10" x14ac:dyDescent="0.25">
      <c r="C4688" s="5">
        <v>42738.541666666664</v>
      </c>
      <c r="D4688" s="6">
        <v>11594.6</v>
      </c>
      <c r="E4688" s="6">
        <v>11610.1</v>
      </c>
      <c r="F4688" s="6">
        <v>11593.2</v>
      </c>
      <c r="G4688" s="6">
        <v>11600.5</v>
      </c>
      <c r="H4688" s="6"/>
      <c r="I4688" s="6"/>
      <c r="J4688" s="6"/>
    </row>
    <row r="4689" spans="3:10" x14ac:dyDescent="0.25">
      <c r="C4689" s="7">
        <v>42738.583333333336</v>
      </c>
      <c r="D4689" s="8">
        <v>11601</v>
      </c>
      <c r="E4689" s="8">
        <v>11617.5</v>
      </c>
      <c r="F4689" s="8">
        <v>11600.3</v>
      </c>
      <c r="G4689" s="8">
        <v>11615.4</v>
      </c>
      <c r="H4689" s="8"/>
      <c r="I4689" s="8"/>
      <c r="J4689" s="8"/>
    </row>
    <row r="4690" spans="3:10" x14ac:dyDescent="0.25">
      <c r="C4690" s="5">
        <v>42738.625</v>
      </c>
      <c r="D4690" s="6">
        <v>11614.9</v>
      </c>
      <c r="E4690" s="6">
        <v>11615.4</v>
      </c>
      <c r="F4690" s="6">
        <v>11590</v>
      </c>
      <c r="G4690" s="6">
        <v>11593.1</v>
      </c>
      <c r="H4690" s="6"/>
      <c r="I4690" s="6"/>
      <c r="J4690" s="6"/>
    </row>
    <row r="4691" spans="3:10" x14ac:dyDescent="0.25">
      <c r="C4691" s="7">
        <v>42738.666666666664</v>
      </c>
      <c r="D4691" s="8">
        <v>11593.6</v>
      </c>
      <c r="E4691" s="8">
        <v>11597</v>
      </c>
      <c r="F4691" s="8">
        <v>11571.1</v>
      </c>
      <c r="G4691" s="8">
        <v>11586</v>
      </c>
      <c r="H4691" s="8"/>
      <c r="I4691" s="8"/>
      <c r="J4691" s="8"/>
    </row>
    <row r="4692" spans="3:10" x14ac:dyDescent="0.25">
      <c r="C4692" s="5">
        <v>42738.708333333336</v>
      </c>
      <c r="D4692" s="6">
        <v>11586.2</v>
      </c>
      <c r="E4692" s="6">
        <v>11626.8</v>
      </c>
      <c r="F4692" s="6">
        <v>11575.9</v>
      </c>
      <c r="G4692" s="6">
        <v>11579.1</v>
      </c>
      <c r="H4692" s="6"/>
      <c r="I4692" s="6"/>
      <c r="J4692" s="6"/>
    </row>
    <row r="4693" spans="3:10" x14ac:dyDescent="0.25">
      <c r="C4693" s="7">
        <v>42738.75</v>
      </c>
      <c r="D4693" s="8">
        <v>11578.9</v>
      </c>
      <c r="E4693" s="8">
        <v>11592.1</v>
      </c>
      <c r="F4693" s="8">
        <v>11552.9</v>
      </c>
      <c r="G4693" s="8">
        <v>11566.1</v>
      </c>
      <c r="H4693" s="8"/>
      <c r="I4693" s="8"/>
      <c r="J4693" s="8"/>
    </row>
    <row r="4694" spans="3:10" x14ac:dyDescent="0.25">
      <c r="C4694" s="5">
        <v>42738.791666666664</v>
      </c>
      <c r="D4694" s="6">
        <v>11566.4</v>
      </c>
      <c r="E4694" s="6">
        <v>11572.6</v>
      </c>
      <c r="F4694" s="6">
        <v>11553.6</v>
      </c>
      <c r="G4694" s="6">
        <v>11566.6</v>
      </c>
      <c r="H4694" s="6"/>
      <c r="I4694" s="6"/>
      <c r="J4694" s="6"/>
    </row>
    <row r="4695" spans="3:10" x14ac:dyDescent="0.25">
      <c r="C4695" s="7">
        <v>42738.833333333336</v>
      </c>
      <c r="D4695" s="8">
        <v>11566.9</v>
      </c>
      <c r="E4695" s="8">
        <v>11578.6</v>
      </c>
      <c r="F4695" s="8">
        <v>11562.4</v>
      </c>
      <c r="G4695" s="8">
        <v>11571.1</v>
      </c>
      <c r="H4695" s="8"/>
      <c r="I4695" s="8"/>
      <c r="J4695" s="8"/>
    </row>
    <row r="4696" spans="3:10" x14ac:dyDescent="0.25">
      <c r="C4696" s="5">
        <v>42738.875</v>
      </c>
      <c r="D4696" s="6">
        <v>11570.9</v>
      </c>
      <c r="E4696" s="6">
        <v>11582.9</v>
      </c>
      <c r="F4696" s="6">
        <v>11570.9</v>
      </c>
      <c r="G4696" s="6">
        <v>11580.6</v>
      </c>
      <c r="H4696" s="6"/>
      <c r="I4696" s="6"/>
      <c r="J4696" s="6"/>
    </row>
    <row r="4697" spans="3:10" x14ac:dyDescent="0.25">
      <c r="C4697" s="7">
        <v>42738.916666666664</v>
      </c>
      <c r="D4697" s="8">
        <v>11580.9</v>
      </c>
      <c r="E4697" s="8">
        <v>11600.6</v>
      </c>
      <c r="F4697" s="8">
        <v>11576.4</v>
      </c>
      <c r="G4697" s="8">
        <v>11589.4</v>
      </c>
      <c r="H4697" s="8"/>
      <c r="I4697" s="8"/>
      <c r="J4697" s="8"/>
    </row>
    <row r="4698" spans="3:10" x14ac:dyDescent="0.25">
      <c r="C4698" s="5">
        <v>42738.958333333336</v>
      </c>
      <c r="D4698" s="6">
        <v>11592</v>
      </c>
      <c r="E4698" s="6">
        <v>11593.2</v>
      </c>
      <c r="F4698" s="6">
        <v>11585.5</v>
      </c>
      <c r="G4698" s="6">
        <v>11589.2</v>
      </c>
      <c r="H4698" s="6"/>
      <c r="I4698" s="6"/>
      <c r="J4698" s="6"/>
    </row>
    <row r="4699" spans="3:10" x14ac:dyDescent="0.25">
      <c r="C4699" s="7">
        <v>42739</v>
      </c>
      <c r="D4699" s="8">
        <v>11589.1</v>
      </c>
      <c r="E4699" s="8">
        <v>11589.2</v>
      </c>
      <c r="F4699" s="8">
        <v>11589.1</v>
      </c>
      <c r="G4699" s="8">
        <v>11589.2</v>
      </c>
      <c r="H4699" s="8"/>
      <c r="I4699" s="8"/>
      <c r="J4699" s="8"/>
    </row>
    <row r="4700" spans="3:10" x14ac:dyDescent="0.25">
      <c r="C4700" s="5">
        <v>42739.041666666664</v>
      </c>
      <c r="D4700" s="6">
        <v>11593.2</v>
      </c>
      <c r="E4700" s="6">
        <v>11594.2</v>
      </c>
      <c r="F4700" s="6">
        <v>11585.5</v>
      </c>
      <c r="G4700" s="6">
        <v>11589.9</v>
      </c>
      <c r="H4700" s="6"/>
      <c r="I4700" s="6"/>
      <c r="J4700" s="6"/>
    </row>
    <row r="4701" spans="3:10" x14ac:dyDescent="0.25">
      <c r="C4701" s="7">
        <v>42739.083333333336</v>
      </c>
      <c r="D4701" s="8">
        <v>11588.6</v>
      </c>
      <c r="E4701" s="8">
        <v>11595.1</v>
      </c>
      <c r="F4701" s="8">
        <v>11583.5</v>
      </c>
      <c r="G4701" s="8">
        <v>11592.5</v>
      </c>
      <c r="H4701" s="8"/>
      <c r="I4701" s="8"/>
      <c r="J4701" s="8"/>
    </row>
    <row r="4702" spans="3:10" x14ac:dyDescent="0.25">
      <c r="C4702" s="5">
        <v>42739.125</v>
      </c>
      <c r="D4702" s="6">
        <v>11593.8</v>
      </c>
      <c r="E4702" s="6">
        <v>11603.5</v>
      </c>
      <c r="F4702" s="6">
        <v>11592.3</v>
      </c>
      <c r="G4702" s="6">
        <v>11602.2</v>
      </c>
      <c r="H4702" s="6"/>
      <c r="I4702" s="6"/>
      <c r="J4702" s="6"/>
    </row>
    <row r="4703" spans="3:10" x14ac:dyDescent="0.25">
      <c r="C4703" s="7">
        <v>42739.166666666664</v>
      </c>
      <c r="D4703" s="8">
        <v>11601.6</v>
      </c>
      <c r="E4703" s="8">
        <v>11603</v>
      </c>
      <c r="F4703" s="8">
        <v>11599.1</v>
      </c>
      <c r="G4703" s="8">
        <v>11601.8</v>
      </c>
      <c r="H4703" s="8"/>
      <c r="I4703" s="8"/>
      <c r="J4703" s="8"/>
    </row>
    <row r="4704" spans="3:10" x14ac:dyDescent="0.25">
      <c r="C4704" s="5">
        <v>42739.208333333336</v>
      </c>
      <c r="D4704" s="6">
        <v>11603</v>
      </c>
      <c r="E4704" s="6">
        <v>11611.8</v>
      </c>
      <c r="F4704" s="6">
        <v>11598.5</v>
      </c>
      <c r="G4704" s="6">
        <v>11611.1</v>
      </c>
      <c r="H4704" s="6"/>
      <c r="I4704" s="6"/>
      <c r="J4704" s="6"/>
    </row>
    <row r="4705" spans="3:10" x14ac:dyDescent="0.25">
      <c r="C4705" s="7">
        <v>42739.25</v>
      </c>
      <c r="D4705" s="8">
        <v>11610.1</v>
      </c>
      <c r="E4705" s="8">
        <v>11617.1</v>
      </c>
      <c r="F4705" s="8">
        <v>11602</v>
      </c>
      <c r="G4705" s="8">
        <v>11611.7</v>
      </c>
      <c r="H4705" s="8"/>
      <c r="I4705" s="8"/>
      <c r="J4705" s="8"/>
    </row>
    <row r="4706" spans="3:10" x14ac:dyDescent="0.25">
      <c r="C4706" s="5">
        <v>42739.291666666664</v>
      </c>
      <c r="D4706" s="6">
        <v>11611.8</v>
      </c>
      <c r="E4706" s="6">
        <v>11616.1</v>
      </c>
      <c r="F4706" s="6">
        <v>11610.2</v>
      </c>
      <c r="G4706" s="6">
        <v>11611.5</v>
      </c>
      <c r="H4706" s="6"/>
      <c r="I4706" s="6"/>
      <c r="J4706" s="6"/>
    </row>
    <row r="4707" spans="3:10" x14ac:dyDescent="0.25">
      <c r="C4707" s="7">
        <v>42739.333333333336</v>
      </c>
      <c r="D4707" s="8">
        <v>11612.8</v>
      </c>
      <c r="E4707" s="8">
        <v>11613.1</v>
      </c>
      <c r="F4707" s="8">
        <v>11593.4</v>
      </c>
      <c r="G4707" s="8">
        <v>11599.8</v>
      </c>
      <c r="H4707" s="8"/>
      <c r="I4707" s="8"/>
      <c r="J4707" s="8"/>
    </row>
    <row r="4708" spans="3:10" x14ac:dyDescent="0.25">
      <c r="C4708" s="5">
        <v>42739.375</v>
      </c>
      <c r="D4708" s="6">
        <v>11600</v>
      </c>
      <c r="E4708" s="6">
        <v>11616.4</v>
      </c>
      <c r="F4708" s="6">
        <v>11593.5</v>
      </c>
      <c r="G4708" s="6">
        <v>11616.4</v>
      </c>
      <c r="H4708" s="6"/>
      <c r="I4708" s="6"/>
      <c r="J4708" s="6"/>
    </row>
    <row r="4709" spans="3:10" x14ac:dyDescent="0.25">
      <c r="C4709" s="7">
        <v>42739.416666666664</v>
      </c>
      <c r="D4709" s="8">
        <v>11614.2</v>
      </c>
      <c r="E4709" s="8">
        <v>11618.7</v>
      </c>
      <c r="F4709" s="8">
        <v>11561.3</v>
      </c>
      <c r="G4709" s="8">
        <v>11563.8</v>
      </c>
      <c r="H4709" s="8"/>
      <c r="I4709" s="8"/>
      <c r="J4709" s="8"/>
    </row>
    <row r="4710" spans="3:10" x14ac:dyDescent="0.25">
      <c r="C4710" s="5">
        <v>42739.458333333336</v>
      </c>
      <c r="D4710" s="6">
        <v>11564.3</v>
      </c>
      <c r="E4710" s="6">
        <v>11570.1</v>
      </c>
      <c r="F4710" s="6">
        <v>11546.6</v>
      </c>
      <c r="G4710" s="6">
        <v>11565.9</v>
      </c>
      <c r="H4710" s="6"/>
      <c r="I4710" s="6"/>
      <c r="J4710" s="6"/>
    </row>
    <row r="4711" spans="3:10" x14ac:dyDescent="0.25">
      <c r="C4711" s="7">
        <v>42739.5</v>
      </c>
      <c r="D4711" s="8">
        <v>11565.4</v>
      </c>
      <c r="E4711" s="8">
        <v>11575</v>
      </c>
      <c r="F4711" s="8">
        <v>11533</v>
      </c>
      <c r="G4711" s="8">
        <v>11535.5</v>
      </c>
      <c r="H4711" s="8"/>
      <c r="I4711" s="8"/>
      <c r="J4711" s="8"/>
    </row>
    <row r="4712" spans="3:10" x14ac:dyDescent="0.25">
      <c r="C4712" s="5">
        <v>42739.541666666664</v>
      </c>
      <c r="D4712" s="6">
        <v>11535.5</v>
      </c>
      <c r="E4712" s="6">
        <v>11560.8</v>
      </c>
      <c r="F4712" s="6">
        <v>11530.1</v>
      </c>
      <c r="G4712" s="6">
        <v>11546.2</v>
      </c>
      <c r="H4712" s="6"/>
      <c r="I4712" s="6"/>
      <c r="J4712" s="6"/>
    </row>
    <row r="4713" spans="3:10" x14ac:dyDescent="0.25">
      <c r="C4713" s="7">
        <v>42739.583333333336</v>
      </c>
      <c r="D4713" s="8">
        <v>11546</v>
      </c>
      <c r="E4713" s="8">
        <v>11558.5</v>
      </c>
      <c r="F4713" s="8">
        <v>11542.9</v>
      </c>
      <c r="G4713" s="8">
        <v>11556.2</v>
      </c>
      <c r="H4713" s="8"/>
      <c r="I4713" s="8"/>
      <c r="J4713" s="8"/>
    </row>
    <row r="4714" spans="3:10" x14ac:dyDescent="0.25">
      <c r="C4714" s="5">
        <v>42739.625</v>
      </c>
      <c r="D4714" s="6">
        <v>11556.2</v>
      </c>
      <c r="E4714" s="6">
        <v>11579.1</v>
      </c>
      <c r="F4714" s="6">
        <v>11554</v>
      </c>
      <c r="G4714" s="6">
        <v>11568.2</v>
      </c>
      <c r="H4714" s="6"/>
      <c r="I4714" s="6"/>
      <c r="J4714" s="6"/>
    </row>
    <row r="4715" spans="3:10" x14ac:dyDescent="0.25">
      <c r="C4715" s="7">
        <v>42739.666666666664</v>
      </c>
      <c r="D4715" s="8">
        <v>11568.7</v>
      </c>
      <c r="E4715" s="8">
        <v>11569.1</v>
      </c>
      <c r="F4715" s="8">
        <v>11536.3</v>
      </c>
      <c r="G4715" s="8">
        <v>11542</v>
      </c>
      <c r="H4715" s="8"/>
      <c r="I4715" s="8"/>
      <c r="J4715" s="8"/>
    </row>
    <row r="4716" spans="3:10" x14ac:dyDescent="0.25">
      <c r="C4716" s="5">
        <v>42739.708333333336</v>
      </c>
      <c r="D4716" s="6">
        <v>11542.3</v>
      </c>
      <c r="E4716" s="6">
        <v>11560</v>
      </c>
      <c r="F4716" s="6">
        <v>11541.3</v>
      </c>
      <c r="G4716" s="6">
        <v>11555.3</v>
      </c>
      <c r="H4716" s="6"/>
      <c r="I4716" s="6"/>
      <c r="J4716" s="6"/>
    </row>
    <row r="4717" spans="3:10" x14ac:dyDescent="0.25">
      <c r="C4717" s="7">
        <v>42739.75</v>
      </c>
      <c r="D4717" s="8">
        <v>11555.5</v>
      </c>
      <c r="E4717" s="8">
        <v>11584</v>
      </c>
      <c r="F4717" s="8">
        <v>11555.5</v>
      </c>
      <c r="G4717" s="8">
        <v>11580.7</v>
      </c>
      <c r="H4717" s="8"/>
      <c r="I4717" s="8"/>
      <c r="J4717" s="8"/>
    </row>
    <row r="4718" spans="3:10" x14ac:dyDescent="0.25">
      <c r="C4718" s="5">
        <v>42739.791666666664</v>
      </c>
      <c r="D4718" s="6">
        <v>11581.2</v>
      </c>
      <c r="E4718" s="6">
        <v>11586.5</v>
      </c>
      <c r="F4718" s="6">
        <v>11574.7</v>
      </c>
      <c r="G4718" s="6">
        <v>11575.5</v>
      </c>
      <c r="H4718" s="6"/>
      <c r="I4718" s="6"/>
      <c r="J4718" s="6"/>
    </row>
    <row r="4719" spans="3:10" x14ac:dyDescent="0.25">
      <c r="C4719" s="7">
        <v>42739.833333333336</v>
      </c>
      <c r="D4719" s="8">
        <v>11575.2</v>
      </c>
      <c r="E4719" s="8">
        <v>11580.5</v>
      </c>
      <c r="F4719" s="8">
        <v>11570.7</v>
      </c>
      <c r="G4719" s="8">
        <v>11570.7</v>
      </c>
      <c r="H4719" s="8"/>
      <c r="I4719" s="8"/>
      <c r="J4719" s="8"/>
    </row>
    <row r="4720" spans="3:10" x14ac:dyDescent="0.25">
      <c r="C4720" s="5">
        <v>42739.875</v>
      </c>
      <c r="D4720" s="6">
        <v>11570.9</v>
      </c>
      <c r="E4720" s="6">
        <v>11594</v>
      </c>
      <c r="F4720" s="6">
        <v>11568.2</v>
      </c>
      <c r="G4720" s="6">
        <v>11588.2</v>
      </c>
      <c r="H4720" s="6"/>
      <c r="I4720" s="6"/>
      <c r="J4720" s="6"/>
    </row>
    <row r="4721" spans="3:10" x14ac:dyDescent="0.25">
      <c r="C4721" s="7">
        <v>42739.916666666664</v>
      </c>
      <c r="D4721" s="8">
        <v>11588</v>
      </c>
      <c r="E4721" s="8">
        <v>11595.5</v>
      </c>
      <c r="F4721" s="8">
        <v>11581.2</v>
      </c>
      <c r="G4721" s="8">
        <v>11584.7</v>
      </c>
      <c r="H4721" s="8"/>
      <c r="I4721" s="8"/>
      <c r="J4721" s="8"/>
    </row>
    <row r="4722" spans="3:10" x14ac:dyDescent="0.25">
      <c r="C4722" s="5">
        <v>42739.958333333336</v>
      </c>
      <c r="D4722" s="6">
        <v>11587</v>
      </c>
      <c r="E4722" s="6">
        <v>11589.5</v>
      </c>
      <c r="F4722" s="6">
        <v>11578.3</v>
      </c>
      <c r="G4722" s="6">
        <v>11583.1</v>
      </c>
      <c r="H4722" s="6"/>
      <c r="I4722" s="6"/>
      <c r="J4722" s="6"/>
    </row>
    <row r="4723" spans="3:10" x14ac:dyDescent="0.25">
      <c r="C4723" s="7">
        <v>42740</v>
      </c>
      <c r="D4723" s="8">
        <v>11584.4</v>
      </c>
      <c r="E4723" s="8">
        <v>11584.4</v>
      </c>
      <c r="F4723" s="8">
        <v>11584.4</v>
      </c>
      <c r="G4723" s="8">
        <v>11584.4</v>
      </c>
      <c r="H4723" s="8"/>
      <c r="I4723" s="8"/>
      <c r="J4723" s="8"/>
    </row>
    <row r="4724" spans="3:10" x14ac:dyDescent="0.25">
      <c r="C4724" s="5">
        <v>42740.041666666664</v>
      </c>
      <c r="D4724" s="6">
        <v>11583.8</v>
      </c>
      <c r="E4724" s="6">
        <v>11591.5</v>
      </c>
      <c r="F4724" s="6">
        <v>11580.6</v>
      </c>
      <c r="G4724" s="6">
        <v>11580.6</v>
      </c>
      <c r="H4724" s="6"/>
      <c r="I4724" s="6"/>
      <c r="J4724" s="6"/>
    </row>
    <row r="4725" spans="3:10" x14ac:dyDescent="0.25">
      <c r="C4725" s="7">
        <v>42740.083333333336</v>
      </c>
      <c r="D4725" s="8">
        <v>11579.9</v>
      </c>
      <c r="E4725" s="8">
        <v>11582.8</v>
      </c>
      <c r="F4725" s="8">
        <v>11574.2</v>
      </c>
      <c r="G4725" s="8">
        <v>11577.7</v>
      </c>
      <c r="H4725" s="8"/>
      <c r="I4725" s="8"/>
      <c r="J4725" s="8"/>
    </row>
    <row r="4726" spans="3:10" x14ac:dyDescent="0.25">
      <c r="C4726" s="5">
        <v>42740.125</v>
      </c>
      <c r="D4726" s="6">
        <v>11576.4</v>
      </c>
      <c r="E4726" s="6">
        <v>11583.8</v>
      </c>
      <c r="F4726" s="6">
        <v>11576.2</v>
      </c>
      <c r="G4726" s="6">
        <v>11582.6</v>
      </c>
      <c r="H4726" s="6"/>
      <c r="I4726" s="6"/>
      <c r="J4726" s="6"/>
    </row>
    <row r="4727" spans="3:10" x14ac:dyDescent="0.25">
      <c r="C4727" s="7">
        <v>42740.166666666664</v>
      </c>
      <c r="D4727" s="8">
        <v>11583.8</v>
      </c>
      <c r="E4727" s="8">
        <v>11583.8</v>
      </c>
      <c r="F4727" s="8">
        <v>11579</v>
      </c>
      <c r="G4727" s="8">
        <v>11580.3</v>
      </c>
      <c r="H4727" s="8"/>
      <c r="I4727" s="8"/>
      <c r="J4727" s="8"/>
    </row>
    <row r="4728" spans="3:10" x14ac:dyDescent="0.25">
      <c r="C4728" s="5">
        <v>42740.208333333336</v>
      </c>
      <c r="D4728" s="6">
        <v>11579</v>
      </c>
      <c r="E4728" s="6">
        <v>11581.6</v>
      </c>
      <c r="F4728" s="6">
        <v>11576.9</v>
      </c>
      <c r="G4728" s="6">
        <v>11580.1</v>
      </c>
      <c r="H4728" s="6"/>
      <c r="I4728" s="6"/>
      <c r="J4728" s="6"/>
    </row>
    <row r="4729" spans="3:10" x14ac:dyDescent="0.25">
      <c r="C4729" s="7">
        <v>42740.25</v>
      </c>
      <c r="D4729" s="8">
        <v>11581.3</v>
      </c>
      <c r="E4729" s="8">
        <v>11584.9</v>
      </c>
      <c r="F4729" s="8">
        <v>11581.1</v>
      </c>
      <c r="G4729" s="8">
        <v>11582.6</v>
      </c>
      <c r="H4729" s="8"/>
      <c r="I4729" s="8"/>
      <c r="J4729" s="8"/>
    </row>
    <row r="4730" spans="3:10" x14ac:dyDescent="0.25">
      <c r="C4730" s="5">
        <v>42740.291666666664</v>
      </c>
      <c r="D4730" s="6">
        <v>11583.8</v>
      </c>
      <c r="E4730" s="6">
        <v>11589.2</v>
      </c>
      <c r="F4730" s="6">
        <v>11580.3</v>
      </c>
      <c r="G4730" s="6">
        <v>11587.1</v>
      </c>
      <c r="H4730" s="6"/>
      <c r="I4730" s="6"/>
      <c r="J4730" s="6"/>
    </row>
    <row r="4731" spans="3:10" x14ac:dyDescent="0.25">
      <c r="C4731" s="7">
        <v>42740.333333333336</v>
      </c>
      <c r="D4731" s="8">
        <v>11589.7</v>
      </c>
      <c r="E4731" s="8">
        <v>11589.7</v>
      </c>
      <c r="F4731" s="8">
        <v>11553.8</v>
      </c>
      <c r="G4731" s="8">
        <v>11555.3</v>
      </c>
      <c r="H4731" s="8"/>
      <c r="I4731" s="8"/>
      <c r="J4731" s="8"/>
    </row>
    <row r="4732" spans="3:10" x14ac:dyDescent="0.25">
      <c r="C4732" s="5">
        <v>42740.375</v>
      </c>
      <c r="D4732" s="6">
        <v>11548.9</v>
      </c>
      <c r="E4732" s="6">
        <v>11550.9</v>
      </c>
      <c r="F4732" s="6">
        <v>11530.9</v>
      </c>
      <c r="G4732" s="6">
        <v>11542.6</v>
      </c>
      <c r="H4732" s="6"/>
      <c r="I4732" s="6"/>
      <c r="J4732" s="6"/>
    </row>
    <row r="4733" spans="3:10" x14ac:dyDescent="0.25">
      <c r="C4733" s="7">
        <v>42740.416666666664</v>
      </c>
      <c r="D4733" s="8">
        <v>11542.3</v>
      </c>
      <c r="E4733" s="8">
        <v>11584.8</v>
      </c>
      <c r="F4733" s="8">
        <v>11531.6</v>
      </c>
      <c r="G4733" s="8">
        <v>11570.1</v>
      </c>
      <c r="H4733" s="8"/>
      <c r="I4733" s="8"/>
      <c r="J4733" s="8"/>
    </row>
    <row r="4734" spans="3:10" x14ac:dyDescent="0.25">
      <c r="C4734" s="5">
        <v>42740.458333333336</v>
      </c>
      <c r="D4734" s="6">
        <v>11570.4</v>
      </c>
      <c r="E4734" s="6">
        <v>11604.1</v>
      </c>
      <c r="F4734" s="6">
        <v>11560.7</v>
      </c>
      <c r="G4734" s="6">
        <v>11595</v>
      </c>
      <c r="H4734" s="6"/>
      <c r="I4734" s="6"/>
      <c r="J4734" s="6"/>
    </row>
    <row r="4735" spans="3:10" x14ac:dyDescent="0.25">
      <c r="C4735" s="7">
        <v>42740.5</v>
      </c>
      <c r="D4735" s="8">
        <v>11594.7</v>
      </c>
      <c r="E4735" s="8">
        <v>11598.1</v>
      </c>
      <c r="F4735" s="8">
        <v>11548.8</v>
      </c>
      <c r="G4735" s="8">
        <v>11574.7</v>
      </c>
      <c r="H4735" s="8"/>
      <c r="I4735" s="8"/>
      <c r="J4735" s="8"/>
    </row>
    <row r="4736" spans="3:10" x14ac:dyDescent="0.25">
      <c r="C4736" s="5">
        <v>42740.541666666664</v>
      </c>
      <c r="D4736" s="6">
        <v>11575</v>
      </c>
      <c r="E4736" s="6">
        <v>11586.1</v>
      </c>
      <c r="F4736" s="6">
        <v>11569.3</v>
      </c>
      <c r="G4736" s="6">
        <v>11580.1</v>
      </c>
      <c r="H4736" s="6"/>
      <c r="I4736" s="6"/>
      <c r="J4736" s="6"/>
    </row>
    <row r="4737" spans="3:10" x14ac:dyDescent="0.25">
      <c r="C4737" s="7">
        <v>42740.583333333336</v>
      </c>
      <c r="D4737" s="8">
        <v>11580.1</v>
      </c>
      <c r="E4737" s="8">
        <v>11580.9</v>
      </c>
      <c r="F4737" s="8">
        <v>11552.7</v>
      </c>
      <c r="G4737" s="8">
        <v>11561.2</v>
      </c>
      <c r="H4737" s="8"/>
      <c r="I4737" s="8"/>
      <c r="J4737" s="8"/>
    </row>
    <row r="4738" spans="3:10" x14ac:dyDescent="0.25">
      <c r="C4738" s="5">
        <v>42740.625</v>
      </c>
      <c r="D4738" s="6">
        <v>11560.9</v>
      </c>
      <c r="E4738" s="6">
        <v>11577.5</v>
      </c>
      <c r="F4738" s="6">
        <v>11558.3</v>
      </c>
      <c r="G4738" s="6">
        <v>11574.4</v>
      </c>
      <c r="H4738" s="6"/>
      <c r="I4738" s="6"/>
      <c r="J4738" s="6"/>
    </row>
    <row r="4739" spans="3:10" x14ac:dyDescent="0.25">
      <c r="C4739" s="7">
        <v>42740.666666666664</v>
      </c>
      <c r="D4739" s="8">
        <v>11574.1</v>
      </c>
      <c r="E4739" s="8">
        <v>11590.3</v>
      </c>
      <c r="F4739" s="8">
        <v>11568.5</v>
      </c>
      <c r="G4739" s="8">
        <v>11589.8</v>
      </c>
      <c r="H4739" s="8"/>
      <c r="I4739" s="8"/>
      <c r="J4739" s="8"/>
    </row>
    <row r="4740" spans="3:10" x14ac:dyDescent="0.25">
      <c r="C4740" s="5">
        <v>42740.708333333336</v>
      </c>
      <c r="D4740" s="6">
        <v>11590.1</v>
      </c>
      <c r="E4740" s="6">
        <v>11599.1</v>
      </c>
      <c r="F4740" s="6">
        <v>11561.5</v>
      </c>
      <c r="G4740" s="6">
        <v>11576.6</v>
      </c>
      <c r="H4740" s="6"/>
      <c r="I4740" s="6"/>
      <c r="J4740" s="6"/>
    </row>
    <row r="4741" spans="3:10" x14ac:dyDescent="0.25">
      <c r="C4741" s="7">
        <v>42740.75</v>
      </c>
      <c r="D4741" s="8">
        <v>11575.8</v>
      </c>
      <c r="E4741" s="8">
        <v>11585.8</v>
      </c>
      <c r="F4741" s="8">
        <v>11548.2</v>
      </c>
      <c r="G4741" s="8">
        <v>11574.5</v>
      </c>
      <c r="H4741" s="8"/>
      <c r="I4741" s="8"/>
      <c r="J4741" s="8"/>
    </row>
    <row r="4742" spans="3:10" x14ac:dyDescent="0.25">
      <c r="C4742" s="5">
        <v>42740.791666666664</v>
      </c>
      <c r="D4742" s="6">
        <v>11574.8</v>
      </c>
      <c r="E4742" s="6">
        <v>11583</v>
      </c>
      <c r="F4742" s="6">
        <v>11572</v>
      </c>
      <c r="G4742" s="6">
        <v>11581.8</v>
      </c>
      <c r="H4742" s="6"/>
      <c r="I4742" s="6"/>
      <c r="J4742" s="6"/>
    </row>
    <row r="4743" spans="3:10" x14ac:dyDescent="0.25">
      <c r="C4743" s="7">
        <v>42740.833333333336</v>
      </c>
      <c r="D4743" s="8">
        <v>11582</v>
      </c>
      <c r="E4743" s="8">
        <v>11594</v>
      </c>
      <c r="F4743" s="8">
        <v>11579.5</v>
      </c>
      <c r="G4743" s="8">
        <v>11582.3</v>
      </c>
      <c r="H4743" s="8"/>
      <c r="I4743" s="8"/>
      <c r="J4743" s="8"/>
    </row>
    <row r="4744" spans="3:10" x14ac:dyDescent="0.25">
      <c r="C4744" s="5">
        <v>42740.875</v>
      </c>
      <c r="D4744" s="6">
        <v>11582.5</v>
      </c>
      <c r="E4744" s="6">
        <v>11591</v>
      </c>
      <c r="F4744" s="6">
        <v>11575.5</v>
      </c>
      <c r="G4744" s="6">
        <v>11576.3</v>
      </c>
      <c r="H4744" s="6"/>
      <c r="I4744" s="6"/>
      <c r="J4744" s="6"/>
    </row>
    <row r="4745" spans="3:10" x14ac:dyDescent="0.25">
      <c r="C4745" s="7">
        <v>42740.916666666664</v>
      </c>
      <c r="D4745" s="8">
        <v>11575.8</v>
      </c>
      <c r="E4745" s="8">
        <v>11587.3</v>
      </c>
      <c r="F4745" s="8">
        <v>11569.5</v>
      </c>
      <c r="G4745" s="8">
        <v>11569.5</v>
      </c>
      <c r="H4745" s="8"/>
      <c r="I4745" s="8"/>
      <c r="J4745" s="8"/>
    </row>
    <row r="4746" spans="3:10" x14ac:dyDescent="0.25">
      <c r="C4746" s="5">
        <v>42740.958333333336</v>
      </c>
      <c r="D4746" s="6">
        <v>11571.3</v>
      </c>
      <c r="E4746" s="6">
        <v>11578.7</v>
      </c>
      <c r="F4746" s="6">
        <v>11567</v>
      </c>
      <c r="G4746" s="6">
        <v>11577.4</v>
      </c>
      <c r="H4746" s="6"/>
      <c r="I4746" s="6"/>
      <c r="J4746" s="6"/>
    </row>
    <row r="4747" spans="3:10" x14ac:dyDescent="0.25">
      <c r="C4747" s="7">
        <v>42741</v>
      </c>
      <c r="D4747" s="8">
        <v>11578.7</v>
      </c>
      <c r="E4747" s="8">
        <v>11578.7</v>
      </c>
      <c r="F4747" s="8">
        <v>11576.1</v>
      </c>
      <c r="G4747" s="8">
        <v>11576.1</v>
      </c>
      <c r="H4747" s="8"/>
      <c r="I4747" s="8"/>
      <c r="J4747" s="8"/>
    </row>
    <row r="4748" spans="3:10" x14ac:dyDescent="0.25">
      <c r="C4748" s="5">
        <v>42741.041666666664</v>
      </c>
      <c r="D4748" s="6">
        <v>11575.5</v>
      </c>
      <c r="E4748" s="6">
        <v>11580</v>
      </c>
      <c r="F4748" s="6">
        <v>11571</v>
      </c>
      <c r="G4748" s="6">
        <v>11572.3</v>
      </c>
      <c r="H4748" s="6"/>
      <c r="I4748" s="6"/>
      <c r="J4748" s="6"/>
    </row>
    <row r="4749" spans="3:10" x14ac:dyDescent="0.25">
      <c r="C4749" s="7">
        <v>42741.083333333336</v>
      </c>
      <c r="D4749" s="8">
        <v>11571</v>
      </c>
      <c r="E4749" s="8">
        <v>11572.3</v>
      </c>
      <c r="F4749" s="8">
        <v>11568.5</v>
      </c>
      <c r="G4749" s="8">
        <v>11572.3</v>
      </c>
      <c r="H4749" s="8"/>
      <c r="I4749" s="8"/>
      <c r="J4749" s="8"/>
    </row>
    <row r="4750" spans="3:10" x14ac:dyDescent="0.25">
      <c r="C4750" s="5">
        <v>42741.125</v>
      </c>
      <c r="D4750" s="6">
        <v>11572.8</v>
      </c>
      <c r="E4750" s="6">
        <v>11577.9</v>
      </c>
      <c r="F4750" s="6">
        <v>11572.7</v>
      </c>
      <c r="G4750" s="6">
        <v>11574.9</v>
      </c>
      <c r="H4750" s="6"/>
      <c r="I4750" s="6"/>
      <c r="J4750" s="6"/>
    </row>
    <row r="4751" spans="3:10" x14ac:dyDescent="0.25">
      <c r="C4751" s="7">
        <v>42741.166666666664</v>
      </c>
      <c r="D4751" s="8">
        <v>11574.2</v>
      </c>
      <c r="E4751" s="8">
        <v>11576.1</v>
      </c>
      <c r="F4751" s="8">
        <v>11572.9</v>
      </c>
      <c r="G4751" s="8">
        <v>11574.9</v>
      </c>
      <c r="H4751" s="8"/>
      <c r="I4751" s="8"/>
      <c r="J4751" s="8"/>
    </row>
    <row r="4752" spans="3:10" x14ac:dyDescent="0.25">
      <c r="C4752" s="5">
        <v>42741.208333333336</v>
      </c>
      <c r="D4752" s="6">
        <v>11574.2</v>
      </c>
      <c r="E4752" s="6">
        <v>11574.9</v>
      </c>
      <c r="F4752" s="6">
        <v>11570.3</v>
      </c>
      <c r="G4752" s="6">
        <v>11571.3</v>
      </c>
      <c r="H4752" s="6"/>
      <c r="I4752" s="6"/>
      <c r="J4752" s="6"/>
    </row>
    <row r="4753" spans="3:10" x14ac:dyDescent="0.25">
      <c r="C4753" s="7">
        <v>42741.25</v>
      </c>
      <c r="D4753" s="8">
        <v>11571.9</v>
      </c>
      <c r="E4753" s="8">
        <v>11572.6</v>
      </c>
      <c r="F4753" s="8">
        <v>11568.5</v>
      </c>
      <c r="G4753" s="8">
        <v>11569.7</v>
      </c>
      <c r="H4753" s="8"/>
      <c r="I4753" s="8"/>
      <c r="J4753" s="8"/>
    </row>
    <row r="4754" spans="3:10" x14ac:dyDescent="0.25">
      <c r="C4754" s="5">
        <v>42741.291666666664</v>
      </c>
      <c r="D4754" s="6">
        <v>11571</v>
      </c>
      <c r="E4754" s="6">
        <v>11571</v>
      </c>
      <c r="F4754" s="6">
        <v>11565.8</v>
      </c>
      <c r="G4754" s="6">
        <v>11568.4</v>
      </c>
      <c r="H4754" s="6"/>
      <c r="I4754" s="6"/>
      <c r="J4754" s="6"/>
    </row>
    <row r="4755" spans="3:10" x14ac:dyDescent="0.25">
      <c r="C4755" s="7">
        <v>42741.333333333336</v>
      </c>
      <c r="D4755" s="8">
        <v>11567.1</v>
      </c>
      <c r="E4755" s="8">
        <v>11574.4</v>
      </c>
      <c r="F4755" s="8">
        <v>11567.1</v>
      </c>
      <c r="G4755" s="8">
        <v>11569.3</v>
      </c>
      <c r="H4755" s="8"/>
      <c r="I4755" s="8"/>
      <c r="J4755" s="8"/>
    </row>
    <row r="4756" spans="3:10" x14ac:dyDescent="0.25">
      <c r="C4756" s="5">
        <v>42741.375</v>
      </c>
      <c r="D4756" s="6">
        <v>11569.8</v>
      </c>
      <c r="E4756" s="6">
        <v>11571.7</v>
      </c>
      <c r="F4756" s="6">
        <v>11556.6</v>
      </c>
      <c r="G4756" s="6">
        <v>11563.9</v>
      </c>
      <c r="H4756" s="6"/>
      <c r="I4756" s="6"/>
      <c r="J4756" s="6"/>
    </row>
    <row r="4757" spans="3:10" x14ac:dyDescent="0.25">
      <c r="C4757" s="7">
        <v>42741.416666666664</v>
      </c>
      <c r="D4757" s="8">
        <v>11562.1</v>
      </c>
      <c r="E4757" s="8">
        <v>11578.5</v>
      </c>
      <c r="F4757" s="8">
        <v>11552.5</v>
      </c>
      <c r="G4757" s="8">
        <v>11557.5</v>
      </c>
      <c r="H4757" s="8"/>
      <c r="I4757" s="8"/>
      <c r="J4757" s="8"/>
    </row>
    <row r="4758" spans="3:10" x14ac:dyDescent="0.25">
      <c r="C4758" s="5">
        <v>42741.458333333336</v>
      </c>
      <c r="D4758" s="6">
        <v>11557.7</v>
      </c>
      <c r="E4758" s="6">
        <v>11563.7</v>
      </c>
      <c r="F4758" s="6">
        <v>11544</v>
      </c>
      <c r="G4758" s="6">
        <v>11554.6</v>
      </c>
      <c r="H4758" s="6"/>
      <c r="I4758" s="6"/>
      <c r="J4758" s="6"/>
    </row>
    <row r="4759" spans="3:10" x14ac:dyDescent="0.25">
      <c r="C4759" s="7">
        <v>42741.5</v>
      </c>
      <c r="D4759" s="8">
        <v>11554.9</v>
      </c>
      <c r="E4759" s="8">
        <v>11566.7</v>
      </c>
      <c r="F4759" s="8">
        <v>11549.3</v>
      </c>
      <c r="G4759" s="8">
        <v>11566.2</v>
      </c>
      <c r="H4759" s="8"/>
      <c r="I4759" s="8"/>
      <c r="J4759" s="8"/>
    </row>
    <row r="4760" spans="3:10" x14ac:dyDescent="0.25">
      <c r="C4760" s="5">
        <v>42741.541666666664</v>
      </c>
      <c r="D4760" s="6">
        <v>11566.5</v>
      </c>
      <c r="E4760" s="6">
        <v>11580.1</v>
      </c>
      <c r="F4760" s="6">
        <v>11562.8</v>
      </c>
      <c r="G4760" s="6">
        <v>11574.7</v>
      </c>
      <c r="H4760" s="6"/>
      <c r="I4760" s="6"/>
      <c r="J4760" s="6"/>
    </row>
    <row r="4761" spans="3:10" x14ac:dyDescent="0.25">
      <c r="C4761" s="7">
        <v>42741.583333333336</v>
      </c>
      <c r="D4761" s="8">
        <v>11575</v>
      </c>
      <c r="E4761" s="8">
        <v>11580.6</v>
      </c>
      <c r="F4761" s="8">
        <v>11562.8</v>
      </c>
      <c r="G4761" s="8">
        <v>11564</v>
      </c>
      <c r="H4761" s="8"/>
      <c r="I4761" s="8"/>
      <c r="J4761" s="8"/>
    </row>
    <row r="4762" spans="3:10" x14ac:dyDescent="0.25">
      <c r="C4762" s="5">
        <v>42741.625</v>
      </c>
      <c r="D4762" s="6">
        <v>11563.8</v>
      </c>
      <c r="E4762" s="6">
        <v>11606.7</v>
      </c>
      <c r="F4762" s="6">
        <v>11559.4</v>
      </c>
      <c r="G4762" s="6">
        <v>11598.9</v>
      </c>
      <c r="H4762" s="6"/>
      <c r="I4762" s="6"/>
      <c r="J4762" s="6"/>
    </row>
    <row r="4763" spans="3:10" x14ac:dyDescent="0.25">
      <c r="C4763" s="7">
        <v>42741.666666666664</v>
      </c>
      <c r="D4763" s="8">
        <v>11598.4</v>
      </c>
      <c r="E4763" s="8">
        <v>11604.6</v>
      </c>
      <c r="F4763" s="8">
        <v>11557.8</v>
      </c>
      <c r="G4763" s="8">
        <v>11574.5</v>
      </c>
      <c r="H4763" s="8"/>
      <c r="I4763" s="8"/>
      <c r="J4763" s="8"/>
    </row>
    <row r="4764" spans="3:10" x14ac:dyDescent="0.25">
      <c r="C4764" s="5">
        <v>42741.708333333336</v>
      </c>
      <c r="D4764" s="6">
        <v>11575.5</v>
      </c>
      <c r="E4764" s="6">
        <v>11591.3</v>
      </c>
      <c r="F4764" s="6">
        <v>11573.6</v>
      </c>
      <c r="G4764" s="6">
        <v>11588.9</v>
      </c>
      <c r="H4764" s="6"/>
      <c r="I4764" s="6"/>
      <c r="J4764" s="6"/>
    </row>
    <row r="4765" spans="3:10" x14ac:dyDescent="0.25">
      <c r="C4765" s="7">
        <v>42741.75</v>
      </c>
      <c r="D4765" s="8">
        <v>11589.1</v>
      </c>
      <c r="E4765" s="8">
        <v>11612.5</v>
      </c>
      <c r="F4765" s="8">
        <v>11583.6</v>
      </c>
      <c r="G4765" s="8">
        <v>11601.4</v>
      </c>
      <c r="H4765" s="8"/>
      <c r="I4765" s="8"/>
      <c r="J4765" s="8"/>
    </row>
    <row r="4766" spans="3:10" x14ac:dyDescent="0.25">
      <c r="C4766" s="5">
        <v>42741.791666666664</v>
      </c>
      <c r="D4766" s="6">
        <v>11601.9</v>
      </c>
      <c r="E4766" s="6">
        <v>11618.7</v>
      </c>
      <c r="F4766" s="6">
        <v>11599.4</v>
      </c>
      <c r="G4766" s="6">
        <v>11614.4</v>
      </c>
      <c r="H4766" s="6"/>
      <c r="I4766" s="6"/>
      <c r="J4766" s="6"/>
    </row>
    <row r="4767" spans="3:10" x14ac:dyDescent="0.25">
      <c r="C4767" s="7">
        <v>42741.833333333336</v>
      </c>
      <c r="D4767" s="8">
        <v>11613.9</v>
      </c>
      <c r="E4767" s="8">
        <v>11621.2</v>
      </c>
      <c r="F4767" s="8">
        <v>11610.9</v>
      </c>
      <c r="G4767" s="8">
        <v>11613.4</v>
      </c>
      <c r="H4767" s="8"/>
      <c r="I4767" s="8"/>
      <c r="J4767" s="8"/>
    </row>
    <row r="4768" spans="3:10" x14ac:dyDescent="0.25">
      <c r="C4768" s="5">
        <v>42741.875</v>
      </c>
      <c r="D4768" s="6">
        <v>11613.7</v>
      </c>
      <c r="E4768" s="6">
        <v>11617.7</v>
      </c>
      <c r="F4768" s="6">
        <v>11606.2</v>
      </c>
      <c r="G4768" s="6">
        <v>11606.9</v>
      </c>
      <c r="H4768" s="6"/>
      <c r="I4768" s="6"/>
      <c r="J4768" s="6"/>
    </row>
    <row r="4769" spans="3:10" x14ac:dyDescent="0.25">
      <c r="C4769" s="7">
        <v>42741.916666666664</v>
      </c>
      <c r="D4769" s="8">
        <v>11607.2</v>
      </c>
      <c r="E4769" s="8">
        <v>11616.9</v>
      </c>
      <c r="F4769" s="8">
        <v>11602.2</v>
      </c>
      <c r="G4769" s="8">
        <v>11604.4</v>
      </c>
      <c r="H4769" s="8"/>
      <c r="I4769" s="8"/>
      <c r="J4769" s="8"/>
    </row>
    <row r="4770" spans="3:10" x14ac:dyDescent="0.25">
      <c r="C4770" s="5">
        <v>42744</v>
      </c>
      <c r="D4770" s="6">
        <v>11604.4</v>
      </c>
      <c r="E4770" s="6">
        <v>11604.4</v>
      </c>
      <c r="F4770" s="6">
        <v>11604.4</v>
      </c>
      <c r="G4770" s="6">
        <v>11604.4</v>
      </c>
      <c r="H4770" s="6"/>
      <c r="I4770" s="6"/>
      <c r="J4770" s="6"/>
    </row>
    <row r="4771" spans="3:10" x14ac:dyDescent="0.25">
      <c r="C4771" s="7">
        <v>42744.041666666664</v>
      </c>
      <c r="D4771" s="8">
        <v>11597.4</v>
      </c>
      <c r="E4771" s="8">
        <v>11622.4</v>
      </c>
      <c r="F4771" s="8">
        <v>11593.7</v>
      </c>
      <c r="G4771" s="8">
        <v>11621.2</v>
      </c>
      <c r="H4771" s="8"/>
      <c r="I4771" s="8"/>
      <c r="J4771" s="8"/>
    </row>
    <row r="4772" spans="3:10" x14ac:dyDescent="0.25">
      <c r="C4772" s="5">
        <v>42744.083333333336</v>
      </c>
      <c r="D4772" s="6">
        <v>11620.7</v>
      </c>
      <c r="E4772" s="6">
        <v>11629.2</v>
      </c>
      <c r="F4772" s="6">
        <v>11617.4</v>
      </c>
      <c r="G4772" s="6">
        <v>11627.9</v>
      </c>
      <c r="H4772" s="6"/>
      <c r="I4772" s="6"/>
      <c r="J4772" s="6"/>
    </row>
    <row r="4773" spans="3:10" x14ac:dyDescent="0.25">
      <c r="C4773" s="7">
        <v>42744.125</v>
      </c>
      <c r="D4773" s="8">
        <v>11627.7</v>
      </c>
      <c r="E4773" s="8">
        <v>11638.8</v>
      </c>
      <c r="F4773" s="8">
        <v>11626.7</v>
      </c>
      <c r="G4773" s="8">
        <v>11634.3</v>
      </c>
      <c r="H4773" s="8"/>
      <c r="I4773" s="8"/>
      <c r="J4773" s="8"/>
    </row>
    <row r="4774" spans="3:10" x14ac:dyDescent="0.25">
      <c r="C4774" s="5">
        <v>42744.166666666664</v>
      </c>
      <c r="D4774" s="6">
        <v>11633</v>
      </c>
      <c r="E4774" s="6">
        <v>11639.4</v>
      </c>
      <c r="F4774" s="6">
        <v>11630.8</v>
      </c>
      <c r="G4774" s="6">
        <v>11630.8</v>
      </c>
      <c r="H4774" s="6"/>
      <c r="I4774" s="6"/>
      <c r="J4774" s="6"/>
    </row>
    <row r="4775" spans="3:10" x14ac:dyDescent="0.25">
      <c r="C4775" s="7">
        <v>42744.208333333336</v>
      </c>
      <c r="D4775" s="8">
        <v>11632.1</v>
      </c>
      <c r="E4775" s="8">
        <v>11632.1</v>
      </c>
      <c r="F4775" s="8">
        <v>11629.5</v>
      </c>
      <c r="G4775" s="8">
        <v>11631.8</v>
      </c>
      <c r="H4775" s="8"/>
      <c r="I4775" s="8"/>
      <c r="J4775" s="8"/>
    </row>
    <row r="4776" spans="3:10" x14ac:dyDescent="0.25">
      <c r="C4776" s="5">
        <v>42744.25</v>
      </c>
      <c r="D4776" s="6">
        <v>11631.1</v>
      </c>
      <c r="E4776" s="6">
        <v>11636.6</v>
      </c>
      <c r="F4776" s="6">
        <v>11631.1</v>
      </c>
      <c r="G4776" s="6">
        <v>11635.3</v>
      </c>
      <c r="H4776" s="6"/>
      <c r="I4776" s="6"/>
      <c r="J4776" s="6"/>
    </row>
    <row r="4777" spans="3:10" x14ac:dyDescent="0.25">
      <c r="C4777" s="7">
        <v>42744.291666666664</v>
      </c>
      <c r="D4777" s="8">
        <v>11636</v>
      </c>
      <c r="E4777" s="8">
        <v>11637.1</v>
      </c>
      <c r="F4777" s="8">
        <v>11634.6</v>
      </c>
      <c r="G4777" s="8">
        <v>11636.1</v>
      </c>
      <c r="H4777" s="8"/>
      <c r="I4777" s="8"/>
      <c r="J4777" s="8"/>
    </row>
    <row r="4778" spans="3:10" x14ac:dyDescent="0.25">
      <c r="C4778" s="5">
        <v>42744.333333333336</v>
      </c>
      <c r="D4778" s="6">
        <v>11634.8</v>
      </c>
      <c r="E4778" s="6">
        <v>11636.8</v>
      </c>
      <c r="F4778" s="6">
        <v>11624.3</v>
      </c>
      <c r="G4778" s="6">
        <v>11636.8</v>
      </c>
      <c r="H4778" s="6"/>
      <c r="I4778" s="6"/>
      <c r="J4778" s="6"/>
    </row>
    <row r="4779" spans="3:10" x14ac:dyDescent="0.25">
      <c r="C4779" s="7">
        <v>42744.375</v>
      </c>
      <c r="D4779" s="8">
        <v>11633.5</v>
      </c>
      <c r="E4779" s="8">
        <v>11633.8</v>
      </c>
      <c r="F4779" s="8">
        <v>11612.9</v>
      </c>
      <c r="G4779" s="8">
        <v>11613.9</v>
      </c>
      <c r="H4779" s="8"/>
      <c r="I4779" s="8"/>
      <c r="J4779" s="8"/>
    </row>
    <row r="4780" spans="3:10" x14ac:dyDescent="0.25">
      <c r="C4780" s="5">
        <v>42744.416666666664</v>
      </c>
      <c r="D4780" s="6">
        <v>11614.7</v>
      </c>
      <c r="E4780" s="6">
        <v>11614.7</v>
      </c>
      <c r="F4780" s="6">
        <v>11541.3</v>
      </c>
      <c r="G4780" s="6">
        <v>11545.3</v>
      </c>
      <c r="H4780" s="6"/>
      <c r="I4780" s="6"/>
      <c r="J4780" s="6"/>
    </row>
    <row r="4781" spans="3:10" x14ac:dyDescent="0.25">
      <c r="C4781" s="7">
        <v>42744.458333333336</v>
      </c>
      <c r="D4781" s="8">
        <v>11545.3</v>
      </c>
      <c r="E4781" s="8">
        <v>11564.5</v>
      </c>
      <c r="F4781" s="8">
        <v>11530.4</v>
      </c>
      <c r="G4781" s="8">
        <v>11564.2</v>
      </c>
      <c r="H4781" s="8"/>
      <c r="I4781" s="8"/>
      <c r="J4781" s="8"/>
    </row>
    <row r="4782" spans="3:10" x14ac:dyDescent="0.25">
      <c r="C4782" s="5">
        <v>42744.5</v>
      </c>
      <c r="D4782" s="6">
        <v>11564.5</v>
      </c>
      <c r="E4782" s="6">
        <v>11566</v>
      </c>
      <c r="F4782" s="6">
        <v>11543.7</v>
      </c>
      <c r="G4782" s="6">
        <v>11546</v>
      </c>
      <c r="H4782" s="6"/>
      <c r="I4782" s="6"/>
      <c r="J4782" s="6"/>
    </row>
    <row r="4783" spans="3:10" x14ac:dyDescent="0.25">
      <c r="C4783" s="7">
        <v>42744.541666666664</v>
      </c>
      <c r="D4783" s="8">
        <v>11546</v>
      </c>
      <c r="E4783" s="8">
        <v>11546.5</v>
      </c>
      <c r="F4783" s="8">
        <v>11521.1</v>
      </c>
      <c r="G4783" s="8">
        <v>11532.5</v>
      </c>
      <c r="H4783" s="8"/>
      <c r="I4783" s="8"/>
      <c r="J4783" s="8"/>
    </row>
    <row r="4784" spans="3:10" x14ac:dyDescent="0.25">
      <c r="C4784" s="5">
        <v>42744.583333333336</v>
      </c>
      <c r="D4784" s="6">
        <v>11533</v>
      </c>
      <c r="E4784" s="6">
        <v>11551.3</v>
      </c>
      <c r="F4784" s="6">
        <v>11529.9</v>
      </c>
      <c r="G4784" s="6">
        <v>11547.7</v>
      </c>
      <c r="H4784" s="6"/>
      <c r="I4784" s="6"/>
      <c r="J4784" s="6"/>
    </row>
    <row r="4785" spans="3:10" x14ac:dyDescent="0.25">
      <c r="C4785" s="7">
        <v>42744.625</v>
      </c>
      <c r="D4785" s="8">
        <v>11547.4</v>
      </c>
      <c r="E4785" s="8">
        <v>11555</v>
      </c>
      <c r="F4785" s="8">
        <v>11522.4</v>
      </c>
      <c r="G4785" s="8">
        <v>11534.2</v>
      </c>
      <c r="H4785" s="8"/>
      <c r="I4785" s="8"/>
      <c r="J4785" s="8"/>
    </row>
    <row r="4786" spans="3:10" x14ac:dyDescent="0.25">
      <c r="C4786" s="5">
        <v>42744.666666666664</v>
      </c>
      <c r="D4786" s="6">
        <v>11534.7</v>
      </c>
      <c r="E4786" s="6">
        <v>11547.3</v>
      </c>
      <c r="F4786" s="6">
        <v>11530.1</v>
      </c>
      <c r="G4786" s="6">
        <v>11540.7</v>
      </c>
      <c r="H4786" s="6"/>
      <c r="I4786" s="6"/>
      <c r="J4786" s="6"/>
    </row>
    <row r="4787" spans="3:10" x14ac:dyDescent="0.25">
      <c r="C4787" s="7">
        <v>42744.708333333336</v>
      </c>
      <c r="D4787" s="8">
        <v>11540.9</v>
      </c>
      <c r="E4787" s="8">
        <v>11558.8</v>
      </c>
      <c r="F4787" s="8">
        <v>11528.2</v>
      </c>
      <c r="G4787" s="8">
        <v>11557.2</v>
      </c>
      <c r="H4787" s="8"/>
      <c r="I4787" s="8"/>
      <c r="J4787" s="8"/>
    </row>
    <row r="4788" spans="3:10" x14ac:dyDescent="0.25">
      <c r="C4788" s="5">
        <v>42744.75</v>
      </c>
      <c r="D4788" s="6">
        <v>11556.9</v>
      </c>
      <c r="E4788" s="6">
        <v>11570</v>
      </c>
      <c r="F4788" s="6">
        <v>11550.7</v>
      </c>
      <c r="G4788" s="6">
        <v>11557.5</v>
      </c>
      <c r="H4788" s="6"/>
      <c r="I4788" s="6"/>
      <c r="J4788" s="6"/>
    </row>
    <row r="4789" spans="3:10" x14ac:dyDescent="0.25">
      <c r="C4789" s="7">
        <v>42744.791666666664</v>
      </c>
      <c r="D4789" s="8">
        <v>11556.8</v>
      </c>
      <c r="E4789" s="8">
        <v>11566.3</v>
      </c>
      <c r="F4789" s="8">
        <v>11551.5</v>
      </c>
      <c r="G4789" s="8">
        <v>11565.5</v>
      </c>
      <c r="H4789" s="8"/>
      <c r="I4789" s="8"/>
      <c r="J4789" s="8"/>
    </row>
    <row r="4790" spans="3:10" x14ac:dyDescent="0.25">
      <c r="C4790" s="5">
        <v>42744.833333333336</v>
      </c>
      <c r="D4790" s="6">
        <v>11566</v>
      </c>
      <c r="E4790" s="6">
        <v>11567</v>
      </c>
      <c r="F4790" s="6">
        <v>11557</v>
      </c>
      <c r="G4790" s="6">
        <v>11560</v>
      </c>
      <c r="H4790" s="6"/>
      <c r="I4790" s="6"/>
      <c r="J4790" s="6"/>
    </row>
    <row r="4791" spans="3:10" x14ac:dyDescent="0.25">
      <c r="C4791" s="7">
        <v>42744.875</v>
      </c>
      <c r="D4791" s="8">
        <v>11560.5</v>
      </c>
      <c r="E4791" s="8">
        <v>11561.5</v>
      </c>
      <c r="F4791" s="8">
        <v>11552.3</v>
      </c>
      <c r="G4791" s="8">
        <v>11554.5</v>
      </c>
      <c r="H4791" s="8"/>
      <c r="I4791" s="8"/>
      <c r="J4791" s="8"/>
    </row>
    <row r="4792" spans="3:10" x14ac:dyDescent="0.25">
      <c r="C4792" s="5">
        <v>42744.916666666664</v>
      </c>
      <c r="D4792" s="6">
        <v>11554</v>
      </c>
      <c r="E4792" s="6">
        <v>11560</v>
      </c>
      <c r="F4792" s="6">
        <v>11551.8</v>
      </c>
      <c r="G4792" s="6">
        <v>11553.8</v>
      </c>
      <c r="H4792" s="6"/>
      <c r="I4792" s="6"/>
      <c r="J4792" s="6"/>
    </row>
    <row r="4793" spans="3:10" x14ac:dyDescent="0.25">
      <c r="C4793" s="7">
        <v>42744.958333333336</v>
      </c>
      <c r="D4793" s="8">
        <v>11555</v>
      </c>
      <c r="E4793" s="8">
        <v>11558.4</v>
      </c>
      <c r="F4793" s="8">
        <v>11547</v>
      </c>
      <c r="G4793" s="8">
        <v>11549.7</v>
      </c>
      <c r="H4793" s="8"/>
      <c r="I4793" s="8"/>
      <c r="J4793" s="8"/>
    </row>
    <row r="4794" spans="3:10" x14ac:dyDescent="0.25">
      <c r="C4794" s="5">
        <v>42745</v>
      </c>
      <c r="D4794" s="6">
        <v>11549.7</v>
      </c>
      <c r="E4794" s="6">
        <v>11549.7</v>
      </c>
      <c r="F4794" s="6">
        <v>11549.7</v>
      </c>
      <c r="G4794" s="6">
        <v>11549.7</v>
      </c>
      <c r="H4794" s="6"/>
      <c r="I4794" s="6"/>
      <c r="J4794" s="6"/>
    </row>
    <row r="4795" spans="3:10" x14ac:dyDescent="0.25">
      <c r="C4795" s="7">
        <v>42745.041666666664</v>
      </c>
      <c r="D4795" s="8">
        <v>11551</v>
      </c>
      <c r="E4795" s="8">
        <v>11553.6</v>
      </c>
      <c r="F4795" s="8">
        <v>11535</v>
      </c>
      <c r="G4795" s="8">
        <v>11536.5</v>
      </c>
      <c r="H4795" s="8"/>
      <c r="I4795" s="8"/>
      <c r="J4795" s="8"/>
    </row>
    <row r="4796" spans="3:10" x14ac:dyDescent="0.25">
      <c r="C4796" s="5">
        <v>42745.083333333336</v>
      </c>
      <c r="D4796" s="6">
        <v>11537.8</v>
      </c>
      <c r="E4796" s="6">
        <v>11543.1</v>
      </c>
      <c r="F4796" s="6">
        <v>11535.5</v>
      </c>
      <c r="G4796" s="6">
        <v>11537.5</v>
      </c>
      <c r="H4796" s="6"/>
      <c r="I4796" s="6"/>
      <c r="J4796" s="6"/>
    </row>
    <row r="4797" spans="3:10" x14ac:dyDescent="0.25">
      <c r="C4797" s="7">
        <v>42745.125</v>
      </c>
      <c r="D4797" s="8">
        <v>11537.7</v>
      </c>
      <c r="E4797" s="8">
        <v>11541.2</v>
      </c>
      <c r="F4797" s="8">
        <v>11531.6</v>
      </c>
      <c r="G4797" s="8">
        <v>11536.4</v>
      </c>
      <c r="H4797" s="8"/>
      <c r="I4797" s="8"/>
      <c r="J4797" s="8"/>
    </row>
    <row r="4798" spans="3:10" x14ac:dyDescent="0.25">
      <c r="C4798" s="5">
        <v>42745.166666666664</v>
      </c>
      <c r="D4798" s="6">
        <v>11537.7</v>
      </c>
      <c r="E4798" s="6">
        <v>11541.7</v>
      </c>
      <c r="F4798" s="6">
        <v>11532.8</v>
      </c>
      <c r="G4798" s="6">
        <v>11539.2</v>
      </c>
      <c r="H4798" s="6"/>
      <c r="I4798" s="6"/>
      <c r="J4798" s="6"/>
    </row>
    <row r="4799" spans="3:10" x14ac:dyDescent="0.25">
      <c r="C4799" s="7">
        <v>42745.208333333336</v>
      </c>
      <c r="D4799" s="8">
        <v>11537.9</v>
      </c>
      <c r="E4799" s="8">
        <v>11539.2</v>
      </c>
      <c r="F4799" s="8">
        <v>11523.2</v>
      </c>
      <c r="G4799" s="8">
        <v>11527</v>
      </c>
      <c r="H4799" s="8"/>
      <c r="I4799" s="8"/>
      <c r="J4799" s="8"/>
    </row>
    <row r="4800" spans="3:10" x14ac:dyDescent="0.25">
      <c r="C4800" s="5">
        <v>42745.25</v>
      </c>
      <c r="D4800" s="6">
        <v>11528.3</v>
      </c>
      <c r="E4800" s="6">
        <v>11535.5</v>
      </c>
      <c r="F4800" s="6">
        <v>11524.4</v>
      </c>
      <c r="G4800" s="6">
        <v>11535.5</v>
      </c>
      <c r="H4800" s="6"/>
      <c r="I4800" s="6"/>
      <c r="J4800" s="6"/>
    </row>
    <row r="4801" spans="3:10" x14ac:dyDescent="0.25">
      <c r="C4801" s="7">
        <v>42745.291666666664</v>
      </c>
      <c r="D4801" s="8">
        <v>11536.8</v>
      </c>
      <c r="E4801" s="8">
        <v>11537</v>
      </c>
      <c r="F4801" s="8">
        <v>11531.4</v>
      </c>
      <c r="G4801" s="8">
        <v>11537</v>
      </c>
      <c r="H4801" s="8"/>
      <c r="I4801" s="8"/>
      <c r="J4801" s="8"/>
    </row>
    <row r="4802" spans="3:10" x14ac:dyDescent="0.25">
      <c r="C4802" s="5">
        <v>42745.333333333336</v>
      </c>
      <c r="D4802" s="6">
        <v>11535.7</v>
      </c>
      <c r="E4802" s="6">
        <v>11542</v>
      </c>
      <c r="F4802" s="6">
        <v>11529</v>
      </c>
      <c r="G4802" s="6">
        <v>11542</v>
      </c>
      <c r="H4802" s="6"/>
      <c r="I4802" s="6"/>
      <c r="J4802" s="6"/>
    </row>
    <row r="4803" spans="3:10" x14ac:dyDescent="0.25">
      <c r="C4803" s="7">
        <v>42745.375</v>
      </c>
      <c r="D4803" s="8">
        <v>11546.2</v>
      </c>
      <c r="E4803" s="8">
        <v>11578.3</v>
      </c>
      <c r="F4803" s="8">
        <v>11544.3</v>
      </c>
      <c r="G4803" s="8">
        <v>11575.1</v>
      </c>
      <c r="H4803" s="8"/>
      <c r="I4803" s="8"/>
      <c r="J4803" s="8"/>
    </row>
    <row r="4804" spans="3:10" x14ac:dyDescent="0.25">
      <c r="C4804" s="5">
        <v>42745.416666666664</v>
      </c>
      <c r="D4804" s="6">
        <v>11575.6</v>
      </c>
      <c r="E4804" s="6">
        <v>11606</v>
      </c>
      <c r="F4804" s="6">
        <v>11544.4</v>
      </c>
      <c r="G4804" s="6">
        <v>11546.2</v>
      </c>
      <c r="H4804" s="6"/>
      <c r="I4804" s="6"/>
      <c r="J4804" s="6"/>
    </row>
    <row r="4805" spans="3:10" x14ac:dyDescent="0.25">
      <c r="C4805" s="7">
        <v>42745.458333333336</v>
      </c>
      <c r="D4805" s="8">
        <v>11545.9</v>
      </c>
      <c r="E4805" s="8">
        <v>11569.9</v>
      </c>
      <c r="F4805" s="8">
        <v>11544.9</v>
      </c>
      <c r="G4805" s="8">
        <v>11561</v>
      </c>
      <c r="H4805" s="8"/>
      <c r="I4805" s="8"/>
      <c r="J4805" s="8"/>
    </row>
    <row r="4806" spans="3:10" x14ac:dyDescent="0.25">
      <c r="C4806" s="5">
        <v>42745.5</v>
      </c>
      <c r="D4806" s="6">
        <v>11561.4</v>
      </c>
      <c r="E4806" s="6">
        <v>11594.4</v>
      </c>
      <c r="F4806" s="6">
        <v>11555.3</v>
      </c>
      <c r="G4806" s="6">
        <v>11586.3</v>
      </c>
      <c r="H4806" s="6"/>
      <c r="I4806" s="6"/>
      <c r="J4806" s="6"/>
    </row>
    <row r="4807" spans="3:10" x14ac:dyDescent="0.25">
      <c r="C4807" s="7">
        <v>42745.541666666664</v>
      </c>
      <c r="D4807" s="8">
        <v>11586.3</v>
      </c>
      <c r="E4807" s="8">
        <v>11589.9</v>
      </c>
      <c r="F4807" s="8">
        <v>11573.5</v>
      </c>
      <c r="G4807" s="8">
        <v>11576.3</v>
      </c>
      <c r="H4807" s="8"/>
      <c r="I4807" s="8"/>
      <c r="J4807" s="8"/>
    </row>
    <row r="4808" spans="3:10" x14ac:dyDescent="0.25">
      <c r="C4808" s="5">
        <v>42745.583333333336</v>
      </c>
      <c r="D4808" s="6">
        <v>11576.1</v>
      </c>
      <c r="E4808" s="6">
        <v>11592.8</v>
      </c>
      <c r="F4808" s="6">
        <v>11575.8</v>
      </c>
      <c r="G4808" s="6">
        <v>11584.5</v>
      </c>
      <c r="H4808" s="6"/>
      <c r="I4808" s="6"/>
      <c r="J4808" s="6"/>
    </row>
    <row r="4809" spans="3:10" x14ac:dyDescent="0.25">
      <c r="C4809" s="7">
        <v>42745.625</v>
      </c>
      <c r="D4809" s="8">
        <v>11585</v>
      </c>
      <c r="E4809" s="8">
        <v>11585.3</v>
      </c>
      <c r="F4809" s="8">
        <v>11572.6</v>
      </c>
      <c r="G4809" s="8">
        <v>11581</v>
      </c>
      <c r="H4809" s="8"/>
      <c r="I4809" s="8"/>
      <c r="J4809" s="8"/>
    </row>
    <row r="4810" spans="3:10" x14ac:dyDescent="0.25">
      <c r="C4810" s="5">
        <v>42745.666666666664</v>
      </c>
      <c r="D4810" s="6">
        <v>11581.2</v>
      </c>
      <c r="E4810" s="6">
        <v>11584.3</v>
      </c>
      <c r="F4810" s="6">
        <v>11560.3</v>
      </c>
      <c r="G4810" s="6">
        <v>11568.7</v>
      </c>
      <c r="H4810" s="6"/>
      <c r="I4810" s="6"/>
      <c r="J4810" s="6"/>
    </row>
    <row r="4811" spans="3:10" x14ac:dyDescent="0.25">
      <c r="C4811" s="7">
        <v>42745.708333333336</v>
      </c>
      <c r="D4811" s="8">
        <v>11569.2</v>
      </c>
      <c r="E4811" s="8">
        <v>11590.4</v>
      </c>
      <c r="F4811" s="8">
        <v>11565.4</v>
      </c>
      <c r="G4811" s="8">
        <v>11582.6</v>
      </c>
      <c r="H4811" s="8"/>
      <c r="I4811" s="8"/>
      <c r="J4811" s="8"/>
    </row>
    <row r="4812" spans="3:10" x14ac:dyDescent="0.25">
      <c r="C4812" s="5">
        <v>42745.75</v>
      </c>
      <c r="D4812" s="6">
        <v>11582.8</v>
      </c>
      <c r="E4812" s="6">
        <v>11593.1</v>
      </c>
      <c r="F4812" s="6">
        <v>11578.4</v>
      </c>
      <c r="G4812" s="6">
        <v>11585.1</v>
      </c>
      <c r="H4812" s="6"/>
      <c r="I4812" s="6"/>
      <c r="J4812" s="6"/>
    </row>
    <row r="4813" spans="3:10" x14ac:dyDescent="0.25">
      <c r="C4813" s="7">
        <v>42745.791666666664</v>
      </c>
      <c r="D4813" s="8">
        <v>11585.4</v>
      </c>
      <c r="E4813" s="8">
        <v>11595.4</v>
      </c>
      <c r="F4813" s="8">
        <v>11585.1</v>
      </c>
      <c r="G4813" s="8">
        <v>11587.1</v>
      </c>
      <c r="H4813" s="8"/>
      <c r="I4813" s="8"/>
      <c r="J4813" s="8"/>
    </row>
    <row r="4814" spans="3:10" x14ac:dyDescent="0.25">
      <c r="C4814" s="5">
        <v>42745.833333333336</v>
      </c>
      <c r="D4814" s="6">
        <v>11587.6</v>
      </c>
      <c r="E4814" s="6">
        <v>11588.6</v>
      </c>
      <c r="F4814" s="6">
        <v>11569.4</v>
      </c>
      <c r="G4814" s="6">
        <v>11573.4</v>
      </c>
      <c r="H4814" s="6"/>
      <c r="I4814" s="6"/>
      <c r="J4814" s="6"/>
    </row>
    <row r="4815" spans="3:10" x14ac:dyDescent="0.25">
      <c r="C4815" s="7">
        <v>42745.875</v>
      </c>
      <c r="D4815" s="8">
        <v>11572.9</v>
      </c>
      <c r="E4815" s="8">
        <v>11579.1</v>
      </c>
      <c r="F4815" s="8">
        <v>11566.6</v>
      </c>
      <c r="G4815" s="8">
        <v>11573.9</v>
      </c>
      <c r="H4815" s="8"/>
      <c r="I4815" s="8"/>
      <c r="J4815" s="8"/>
    </row>
    <row r="4816" spans="3:10" x14ac:dyDescent="0.25">
      <c r="C4816" s="5">
        <v>42745.916666666664</v>
      </c>
      <c r="D4816" s="6">
        <v>11574.1</v>
      </c>
      <c r="E4816" s="6">
        <v>11579.9</v>
      </c>
      <c r="F4816" s="6">
        <v>11565.4</v>
      </c>
      <c r="G4816" s="6">
        <v>11567.4</v>
      </c>
      <c r="H4816" s="6"/>
      <c r="I4816" s="6"/>
      <c r="J4816" s="6"/>
    </row>
    <row r="4817" spans="3:10" x14ac:dyDescent="0.25">
      <c r="C4817" s="7">
        <v>42745.958333333336</v>
      </c>
      <c r="D4817" s="8">
        <v>11566.1</v>
      </c>
      <c r="E4817" s="8">
        <v>11573.7</v>
      </c>
      <c r="F4817" s="8">
        <v>11564.1</v>
      </c>
      <c r="G4817" s="8">
        <v>11568.6</v>
      </c>
      <c r="H4817" s="8"/>
      <c r="I4817" s="8"/>
      <c r="J4817" s="8"/>
    </row>
    <row r="4818" spans="3:10" x14ac:dyDescent="0.25">
      <c r="C4818" s="5">
        <v>42746</v>
      </c>
      <c r="D4818" s="6">
        <v>11567.4</v>
      </c>
      <c r="E4818" s="6">
        <v>11567.4</v>
      </c>
      <c r="F4818" s="6">
        <v>11567.4</v>
      </c>
      <c r="G4818" s="6">
        <v>11567.4</v>
      </c>
      <c r="H4818" s="6"/>
      <c r="I4818" s="6"/>
      <c r="J4818" s="6"/>
    </row>
    <row r="4819" spans="3:10" x14ac:dyDescent="0.25">
      <c r="C4819" s="7">
        <v>42746.041666666664</v>
      </c>
      <c r="D4819" s="8">
        <v>11568.9</v>
      </c>
      <c r="E4819" s="8">
        <v>11572.7</v>
      </c>
      <c r="F4819" s="8">
        <v>11563.7</v>
      </c>
      <c r="G4819" s="8">
        <v>11570.1</v>
      </c>
      <c r="H4819" s="8"/>
      <c r="I4819" s="8"/>
      <c r="J4819" s="8"/>
    </row>
    <row r="4820" spans="3:10" x14ac:dyDescent="0.25">
      <c r="C4820" s="5">
        <v>42746.083333333336</v>
      </c>
      <c r="D4820" s="6">
        <v>11571.4</v>
      </c>
      <c r="E4820" s="6">
        <v>11581.5</v>
      </c>
      <c r="F4820" s="6">
        <v>11566.3</v>
      </c>
      <c r="G4820" s="6">
        <v>11574.9</v>
      </c>
      <c r="H4820" s="6"/>
      <c r="I4820" s="6"/>
      <c r="J4820" s="6"/>
    </row>
    <row r="4821" spans="3:10" x14ac:dyDescent="0.25">
      <c r="C4821" s="7">
        <v>42746.125</v>
      </c>
      <c r="D4821" s="8">
        <v>11575.3</v>
      </c>
      <c r="E4821" s="8">
        <v>11576.6</v>
      </c>
      <c r="F4821" s="8">
        <v>11550.7</v>
      </c>
      <c r="G4821" s="8">
        <v>11556.8</v>
      </c>
      <c r="H4821" s="8"/>
      <c r="I4821" s="8"/>
      <c r="J4821" s="8"/>
    </row>
    <row r="4822" spans="3:10" x14ac:dyDescent="0.25">
      <c r="C4822" s="5">
        <v>42746.166666666664</v>
      </c>
      <c r="D4822" s="6">
        <v>11555.5</v>
      </c>
      <c r="E4822" s="6">
        <v>11573.5</v>
      </c>
      <c r="F4822" s="6">
        <v>11555.5</v>
      </c>
      <c r="G4822" s="6">
        <v>11572.2</v>
      </c>
      <c r="H4822" s="6"/>
      <c r="I4822" s="6"/>
      <c r="J4822" s="6"/>
    </row>
    <row r="4823" spans="3:10" x14ac:dyDescent="0.25">
      <c r="C4823" s="7">
        <v>42746.208333333336</v>
      </c>
      <c r="D4823" s="8">
        <v>11571</v>
      </c>
      <c r="E4823" s="8">
        <v>11573</v>
      </c>
      <c r="F4823" s="8">
        <v>11564.1</v>
      </c>
      <c r="G4823" s="8">
        <v>11568</v>
      </c>
      <c r="H4823" s="8"/>
      <c r="I4823" s="8"/>
      <c r="J4823" s="8"/>
    </row>
    <row r="4824" spans="3:10" x14ac:dyDescent="0.25">
      <c r="C4824" s="5">
        <v>42746.25</v>
      </c>
      <c r="D4824" s="6">
        <v>11569.2</v>
      </c>
      <c r="E4824" s="6">
        <v>11569.2</v>
      </c>
      <c r="F4824" s="6">
        <v>11560.3</v>
      </c>
      <c r="G4824" s="6">
        <v>11560.3</v>
      </c>
      <c r="H4824" s="6"/>
      <c r="I4824" s="6"/>
      <c r="J4824" s="6"/>
    </row>
    <row r="4825" spans="3:10" x14ac:dyDescent="0.25">
      <c r="C4825" s="7">
        <v>42746.291666666664</v>
      </c>
      <c r="D4825" s="8">
        <v>11561.6</v>
      </c>
      <c r="E4825" s="8">
        <v>11568.4</v>
      </c>
      <c r="F4825" s="8">
        <v>11556.7</v>
      </c>
      <c r="G4825" s="8">
        <v>11563.6</v>
      </c>
      <c r="H4825" s="8"/>
      <c r="I4825" s="8"/>
      <c r="J4825" s="8"/>
    </row>
    <row r="4826" spans="3:10" x14ac:dyDescent="0.25">
      <c r="C4826" s="5">
        <v>42746.333333333336</v>
      </c>
      <c r="D4826" s="6">
        <v>11564.2</v>
      </c>
      <c r="E4826" s="6">
        <v>11575.7</v>
      </c>
      <c r="F4826" s="6">
        <v>11559.2</v>
      </c>
      <c r="G4826" s="6">
        <v>11575.7</v>
      </c>
      <c r="H4826" s="6"/>
      <c r="I4826" s="6"/>
      <c r="J4826" s="6"/>
    </row>
    <row r="4827" spans="3:10" x14ac:dyDescent="0.25">
      <c r="C4827" s="7">
        <v>42746.375</v>
      </c>
      <c r="D4827" s="8">
        <v>11572.4</v>
      </c>
      <c r="E4827" s="8">
        <v>11579.1</v>
      </c>
      <c r="F4827" s="8">
        <v>11568.4</v>
      </c>
      <c r="G4827" s="8">
        <v>11570.8</v>
      </c>
      <c r="H4827" s="8"/>
      <c r="I4827" s="8"/>
      <c r="J4827" s="8"/>
    </row>
    <row r="4828" spans="3:10" x14ac:dyDescent="0.25">
      <c r="C4828" s="5">
        <v>42746.416666666664</v>
      </c>
      <c r="D4828" s="6">
        <v>11571.6</v>
      </c>
      <c r="E4828" s="6">
        <v>11596.3</v>
      </c>
      <c r="F4828" s="6">
        <v>11526.7</v>
      </c>
      <c r="G4828" s="6">
        <v>11533.8</v>
      </c>
      <c r="H4828" s="6"/>
      <c r="I4828" s="6"/>
      <c r="J4828" s="6"/>
    </row>
    <row r="4829" spans="3:10" x14ac:dyDescent="0.25">
      <c r="C4829" s="7">
        <v>42746.458333333336</v>
      </c>
      <c r="D4829" s="8">
        <v>11534.1</v>
      </c>
      <c r="E4829" s="8">
        <v>11614.8</v>
      </c>
      <c r="F4829" s="8">
        <v>11523.8</v>
      </c>
      <c r="G4829" s="8">
        <v>11605.8</v>
      </c>
      <c r="H4829" s="8"/>
      <c r="I4829" s="8"/>
      <c r="J4829" s="8"/>
    </row>
    <row r="4830" spans="3:10" x14ac:dyDescent="0.25">
      <c r="C4830" s="5">
        <v>42746.5</v>
      </c>
      <c r="D4830" s="6">
        <v>11604.3</v>
      </c>
      <c r="E4830" s="6">
        <v>11625.6</v>
      </c>
      <c r="F4830" s="6">
        <v>11604.3</v>
      </c>
      <c r="G4830" s="6">
        <v>11616.9</v>
      </c>
      <c r="H4830" s="6"/>
      <c r="I4830" s="6"/>
      <c r="J4830" s="6"/>
    </row>
    <row r="4831" spans="3:10" x14ac:dyDescent="0.25">
      <c r="C4831" s="7">
        <v>42746.541666666664</v>
      </c>
      <c r="D4831" s="8">
        <v>11616.6</v>
      </c>
      <c r="E4831" s="8">
        <v>11622.4</v>
      </c>
      <c r="F4831" s="8">
        <v>11610.8</v>
      </c>
      <c r="G4831" s="8">
        <v>11621.3</v>
      </c>
      <c r="H4831" s="8"/>
      <c r="I4831" s="8"/>
      <c r="J4831" s="8"/>
    </row>
    <row r="4832" spans="3:10" x14ac:dyDescent="0.25">
      <c r="C4832" s="5">
        <v>42746.583333333336</v>
      </c>
      <c r="D4832" s="6">
        <v>11621.1</v>
      </c>
      <c r="E4832" s="6">
        <v>11627.5</v>
      </c>
      <c r="F4832" s="6">
        <v>11600.3</v>
      </c>
      <c r="G4832" s="6">
        <v>11609.4</v>
      </c>
      <c r="H4832" s="6"/>
      <c r="I4832" s="6"/>
      <c r="J4832" s="6"/>
    </row>
    <row r="4833" spans="3:10" x14ac:dyDescent="0.25">
      <c r="C4833" s="7">
        <v>42746.625</v>
      </c>
      <c r="D4833" s="8">
        <v>11609.7</v>
      </c>
      <c r="E4833" s="8">
        <v>11621.4</v>
      </c>
      <c r="F4833" s="8">
        <v>11601.3</v>
      </c>
      <c r="G4833" s="8">
        <v>11605.6</v>
      </c>
      <c r="H4833" s="8"/>
      <c r="I4833" s="8"/>
      <c r="J4833" s="8"/>
    </row>
    <row r="4834" spans="3:10" x14ac:dyDescent="0.25">
      <c r="C4834" s="5">
        <v>42746.666666666664</v>
      </c>
      <c r="D4834" s="6">
        <v>11605.9</v>
      </c>
      <c r="E4834" s="6">
        <v>11672.2</v>
      </c>
      <c r="F4834" s="6">
        <v>11605.6</v>
      </c>
      <c r="G4834" s="6">
        <v>11666.7</v>
      </c>
      <c r="H4834" s="6"/>
      <c r="I4834" s="6"/>
      <c r="J4834" s="6"/>
    </row>
    <row r="4835" spans="3:10" x14ac:dyDescent="0.25">
      <c r="C4835" s="7">
        <v>42746.708333333336</v>
      </c>
      <c r="D4835" s="8">
        <v>11667.2</v>
      </c>
      <c r="E4835" s="8">
        <v>11694.1</v>
      </c>
      <c r="F4835" s="8">
        <v>11656.9</v>
      </c>
      <c r="G4835" s="8">
        <v>11676.1</v>
      </c>
      <c r="H4835" s="8"/>
      <c r="I4835" s="8"/>
      <c r="J4835" s="8"/>
    </row>
    <row r="4836" spans="3:10" x14ac:dyDescent="0.25">
      <c r="C4836" s="5">
        <v>42746.75</v>
      </c>
      <c r="D4836" s="6">
        <v>11675.6</v>
      </c>
      <c r="E4836" s="6">
        <v>11686</v>
      </c>
      <c r="F4836" s="6">
        <v>11621.5</v>
      </c>
      <c r="G4836" s="6">
        <v>11666</v>
      </c>
      <c r="H4836" s="6"/>
      <c r="I4836" s="6"/>
      <c r="J4836" s="6"/>
    </row>
    <row r="4837" spans="3:10" x14ac:dyDescent="0.25">
      <c r="C4837" s="7">
        <v>42746.791666666664</v>
      </c>
      <c r="D4837" s="8">
        <v>11665.5</v>
      </c>
      <c r="E4837" s="8">
        <v>11674.5</v>
      </c>
      <c r="F4837" s="8">
        <v>11614.5</v>
      </c>
      <c r="G4837" s="8">
        <v>11630.5</v>
      </c>
      <c r="H4837" s="8"/>
      <c r="I4837" s="8"/>
      <c r="J4837" s="8"/>
    </row>
    <row r="4838" spans="3:10" x14ac:dyDescent="0.25">
      <c r="C4838" s="5">
        <v>42746.833333333336</v>
      </c>
      <c r="D4838" s="6">
        <v>11632.5</v>
      </c>
      <c r="E4838" s="6">
        <v>11635</v>
      </c>
      <c r="F4838" s="6">
        <v>11598.7</v>
      </c>
      <c r="G4838" s="6">
        <v>11629.5</v>
      </c>
      <c r="H4838" s="6"/>
      <c r="I4838" s="6"/>
      <c r="J4838" s="6"/>
    </row>
    <row r="4839" spans="3:10" x14ac:dyDescent="0.25">
      <c r="C4839" s="7">
        <v>42746.875</v>
      </c>
      <c r="D4839" s="8">
        <v>11630</v>
      </c>
      <c r="E4839" s="8">
        <v>11648.2</v>
      </c>
      <c r="F4839" s="8">
        <v>11620.2</v>
      </c>
      <c r="G4839" s="8">
        <v>11646</v>
      </c>
      <c r="H4839" s="8"/>
      <c r="I4839" s="8"/>
      <c r="J4839" s="8"/>
    </row>
    <row r="4840" spans="3:10" x14ac:dyDescent="0.25">
      <c r="C4840" s="5">
        <v>42746.916666666664</v>
      </c>
      <c r="D4840" s="6">
        <v>11645.5</v>
      </c>
      <c r="E4840" s="6">
        <v>11657.5</v>
      </c>
      <c r="F4840" s="6">
        <v>11645</v>
      </c>
      <c r="G4840" s="6">
        <v>11654.2</v>
      </c>
      <c r="H4840" s="6"/>
      <c r="I4840" s="6"/>
      <c r="J4840" s="6"/>
    </row>
    <row r="4841" spans="3:10" x14ac:dyDescent="0.25">
      <c r="C4841" s="7">
        <v>42746.958333333336</v>
      </c>
      <c r="D4841" s="8">
        <v>11652.5</v>
      </c>
      <c r="E4841" s="8">
        <v>11663.2</v>
      </c>
      <c r="F4841" s="8">
        <v>11649.9</v>
      </c>
      <c r="G4841" s="8">
        <v>11659.6</v>
      </c>
      <c r="H4841" s="8"/>
      <c r="I4841" s="8"/>
      <c r="J4841" s="8"/>
    </row>
    <row r="4842" spans="3:10" x14ac:dyDescent="0.25">
      <c r="C4842" s="5">
        <v>42747</v>
      </c>
      <c r="D4842" s="6">
        <v>11660.3</v>
      </c>
      <c r="E4842" s="6">
        <v>11660.3</v>
      </c>
      <c r="F4842" s="6">
        <v>11658.3</v>
      </c>
      <c r="G4842" s="6">
        <v>11658.3</v>
      </c>
      <c r="H4842" s="6"/>
      <c r="I4842" s="6"/>
      <c r="J4842" s="6"/>
    </row>
    <row r="4843" spans="3:10" x14ac:dyDescent="0.25">
      <c r="C4843" s="7">
        <v>42747.041666666664</v>
      </c>
      <c r="D4843" s="8">
        <v>11657</v>
      </c>
      <c r="E4843" s="8">
        <v>11657.8</v>
      </c>
      <c r="F4843" s="8">
        <v>11648.9</v>
      </c>
      <c r="G4843" s="8">
        <v>11650.2</v>
      </c>
      <c r="H4843" s="8"/>
      <c r="I4843" s="8"/>
      <c r="J4843" s="8"/>
    </row>
    <row r="4844" spans="3:10" x14ac:dyDescent="0.25">
      <c r="C4844" s="5">
        <v>42747.083333333336</v>
      </c>
      <c r="D4844" s="6">
        <v>11651.5</v>
      </c>
      <c r="E4844" s="6">
        <v>11651.5</v>
      </c>
      <c r="F4844" s="6">
        <v>11638.2</v>
      </c>
      <c r="G4844" s="6">
        <v>11640.5</v>
      </c>
      <c r="H4844" s="6"/>
      <c r="I4844" s="6"/>
      <c r="J4844" s="6"/>
    </row>
    <row r="4845" spans="3:10" x14ac:dyDescent="0.25">
      <c r="C4845" s="7">
        <v>42747.125</v>
      </c>
      <c r="D4845" s="8">
        <v>11640.6</v>
      </c>
      <c r="E4845" s="8">
        <v>11642.8</v>
      </c>
      <c r="F4845" s="8">
        <v>11633.1</v>
      </c>
      <c r="G4845" s="8">
        <v>11641.5</v>
      </c>
      <c r="H4845" s="8"/>
      <c r="I4845" s="8"/>
      <c r="J4845" s="8"/>
    </row>
    <row r="4846" spans="3:10" x14ac:dyDescent="0.25">
      <c r="C4846" s="5">
        <v>42747.166666666664</v>
      </c>
      <c r="D4846" s="6">
        <v>11642.5</v>
      </c>
      <c r="E4846" s="6">
        <v>11644.5</v>
      </c>
      <c r="F4846" s="6">
        <v>11638.1</v>
      </c>
      <c r="G4846" s="6">
        <v>11640.7</v>
      </c>
      <c r="H4846" s="6"/>
      <c r="I4846" s="6"/>
      <c r="J4846" s="6"/>
    </row>
    <row r="4847" spans="3:10" x14ac:dyDescent="0.25">
      <c r="C4847" s="7">
        <v>42747.208333333336</v>
      </c>
      <c r="D4847" s="8">
        <v>11639.4</v>
      </c>
      <c r="E4847" s="8">
        <v>11640.7</v>
      </c>
      <c r="F4847" s="8">
        <v>11629.1</v>
      </c>
      <c r="G4847" s="8">
        <v>11630.4</v>
      </c>
      <c r="H4847" s="8"/>
      <c r="I4847" s="8"/>
      <c r="J4847" s="8"/>
    </row>
    <row r="4848" spans="3:10" x14ac:dyDescent="0.25">
      <c r="C4848" s="5">
        <v>42747.25</v>
      </c>
      <c r="D4848" s="6">
        <v>11631.7</v>
      </c>
      <c r="E4848" s="6">
        <v>11631.7</v>
      </c>
      <c r="F4848" s="6">
        <v>11616.3</v>
      </c>
      <c r="G4848" s="6">
        <v>11630.8</v>
      </c>
      <c r="H4848" s="6"/>
      <c r="I4848" s="6"/>
      <c r="J4848" s="6"/>
    </row>
    <row r="4849" spans="3:10" x14ac:dyDescent="0.25">
      <c r="C4849" s="7">
        <v>42747.291666666664</v>
      </c>
      <c r="D4849" s="8">
        <v>11629.5</v>
      </c>
      <c r="E4849" s="8">
        <v>11637.4</v>
      </c>
      <c r="F4849" s="8">
        <v>11629.2</v>
      </c>
      <c r="G4849" s="8">
        <v>11631.8</v>
      </c>
      <c r="H4849" s="8"/>
      <c r="I4849" s="8"/>
      <c r="J4849" s="8"/>
    </row>
    <row r="4850" spans="3:10" x14ac:dyDescent="0.25">
      <c r="C4850" s="5">
        <v>42747.333333333336</v>
      </c>
      <c r="D4850" s="6">
        <v>11633.8</v>
      </c>
      <c r="E4850" s="6">
        <v>11633.8</v>
      </c>
      <c r="F4850" s="6">
        <v>11616.2</v>
      </c>
      <c r="G4850" s="6">
        <v>11621.5</v>
      </c>
      <c r="H4850" s="6"/>
      <c r="I4850" s="6"/>
      <c r="J4850" s="6"/>
    </row>
    <row r="4851" spans="3:10" x14ac:dyDescent="0.25">
      <c r="C4851" s="7">
        <v>42747.375</v>
      </c>
      <c r="D4851" s="8">
        <v>11618.7</v>
      </c>
      <c r="E4851" s="8">
        <v>11625.5</v>
      </c>
      <c r="F4851" s="8">
        <v>11606.7</v>
      </c>
      <c r="G4851" s="8">
        <v>11607.7</v>
      </c>
      <c r="H4851" s="8"/>
      <c r="I4851" s="8"/>
      <c r="J4851" s="8"/>
    </row>
    <row r="4852" spans="3:10" x14ac:dyDescent="0.25">
      <c r="C4852" s="5">
        <v>42747.416666666664</v>
      </c>
      <c r="D4852" s="6">
        <v>11607</v>
      </c>
      <c r="E4852" s="6">
        <v>11607.7</v>
      </c>
      <c r="F4852" s="6">
        <v>11564.7</v>
      </c>
      <c r="G4852" s="6">
        <v>11569.2</v>
      </c>
      <c r="H4852" s="6"/>
      <c r="I4852" s="6"/>
      <c r="J4852" s="6"/>
    </row>
    <row r="4853" spans="3:10" x14ac:dyDescent="0.25">
      <c r="C4853" s="7">
        <v>42747.458333333336</v>
      </c>
      <c r="D4853" s="8">
        <v>11569.5</v>
      </c>
      <c r="E4853" s="8">
        <v>11588.2</v>
      </c>
      <c r="F4853" s="8">
        <v>11563.9</v>
      </c>
      <c r="G4853" s="8">
        <v>11577.8</v>
      </c>
      <c r="H4853" s="8"/>
      <c r="I4853" s="8"/>
      <c r="J4853" s="8"/>
    </row>
    <row r="4854" spans="3:10" x14ac:dyDescent="0.25">
      <c r="C4854" s="5">
        <v>42747.5</v>
      </c>
      <c r="D4854" s="6">
        <v>11577.3</v>
      </c>
      <c r="E4854" s="6">
        <v>11604.9</v>
      </c>
      <c r="F4854" s="6">
        <v>11576.7</v>
      </c>
      <c r="G4854" s="6">
        <v>11590.4</v>
      </c>
      <c r="H4854" s="6"/>
      <c r="I4854" s="6"/>
      <c r="J4854" s="6"/>
    </row>
    <row r="4855" spans="3:10" x14ac:dyDescent="0.25">
      <c r="C4855" s="7">
        <v>42747.541666666664</v>
      </c>
      <c r="D4855" s="8">
        <v>11591.2</v>
      </c>
      <c r="E4855" s="8">
        <v>11602.8</v>
      </c>
      <c r="F4855" s="8">
        <v>11582.3</v>
      </c>
      <c r="G4855" s="8">
        <v>11589.1</v>
      </c>
      <c r="H4855" s="8"/>
      <c r="I4855" s="8"/>
      <c r="J4855" s="8"/>
    </row>
    <row r="4856" spans="3:10" x14ac:dyDescent="0.25">
      <c r="C4856" s="5">
        <v>42747.583333333336</v>
      </c>
      <c r="D4856" s="6">
        <v>11588.8</v>
      </c>
      <c r="E4856" s="6">
        <v>11591.2</v>
      </c>
      <c r="F4856" s="6">
        <v>11566.4</v>
      </c>
      <c r="G4856" s="6">
        <v>11585.3</v>
      </c>
      <c r="H4856" s="6"/>
      <c r="I4856" s="6"/>
      <c r="J4856" s="6"/>
    </row>
    <row r="4857" spans="3:10" x14ac:dyDescent="0.25">
      <c r="C4857" s="7">
        <v>42747.625</v>
      </c>
      <c r="D4857" s="8">
        <v>11585</v>
      </c>
      <c r="E4857" s="8">
        <v>11586.4</v>
      </c>
      <c r="F4857" s="8">
        <v>11573.9</v>
      </c>
      <c r="G4857" s="8">
        <v>11575.7</v>
      </c>
      <c r="H4857" s="8"/>
      <c r="I4857" s="8"/>
      <c r="J4857" s="8"/>
    </row>
    <row r="4858" spans="3:10" x14ac:dyDescent="0.25">
      <c r="C4858" s="5">
        <v>42747.666666666664</v>
      </c>
      <c r="D4858" s="6">
        <v>11576</v>
      </c>
      <c r="E4858" s="6">
        <v>11584.4</v>
      </c>
      <c r="F4858" s="6">
        <v>11547.6</v>
      </c>
      <c r="G4858" s="6">
        <v>11558.3</v>
      </c>
      <c r="H4858" s="6"/>
      <c r="I4858" s="6"/>
      <c r="J4858" s="6"/>
    </row>
    <row r="4859" spans="3:10" x14ac:dyDescent="0.25">
      <c r="C4859" s="7">
        <v>42747.708333333336</v>
      </c>
      <c r="D4859" s="8">
        <v>11557.8</v>
      </c>
      <c r="E4859" s="8">
        <v>11560.9</v>
      </c>
      <c r="F4859" s="8">
        <v>11514.4</v>
      </c>
      <c r="G4859" s="8">
        <v>11517.6</v>
      </c>
      <c r="H4859" s="8"/>
      <c r="I4859" s="8"/>
      <c r="J4859" s="8"/>
    </row>
    <row r="4860" spans="3:10" x14ac:dyDescent="0.25">
      <c r="C4860" s="5">
        <v>42747.75</v>
      </c>
      <c r="D4860" s="6">
        <v>11518.1</v>
      </c>
      <c r="E4860" s="6">
        <v>11534.8</v>
      </c>
      <c r="F4860" s="6">
        <v>11490.1</v>
      </c>
      <c r="G4860" s="6">
        <v>11509.5</v>
      </c>
      <c r="H4860" s="6"/>
      <c r="I4860" s="6"/>
      <c r="J4860" s="6"/>
    </row>
    <row r="4861" spans="3:10" x14ac:dyDescent="0.25">
      <c r="C4861" s="7">
        <v>42747.791666666664</v>
      </c>
      <c r="D4861" s="8">
        <v>11509.2</v>
      </c>
      <c r="E4861" s="8">
        <v>11541.2</v>
      </c>
      <c r="F4861" s="8">
        <v>11509</v>
      </c>
      <c r="G4861" s="8">
        <v>11537.7</v>
      </c>
      <c r="H4861" s="8"/>
      <c r="I4861" s="8"/>
      <c r="J4861" s="8"/>
    </row>
    <row r="4862" spans="3:10" x14ac:dyDescent="0.25">
      <c r="C4862" s="5">
        <v>42747.833333333336</v>
      </c>
      <c r="D4862" s="6">
        <v>11537.5</v>
      </c>
      <c r="E4862" s="6">
        <v>11559.7</v>
      </c>
      <c r="F4862" s="6">
        <v>11537.5</v>
      </c>
      <c r="G4862" s="6">
        <v>11553.2</v>
      </c>
      <c r="H4862" s="6"/>
      <c r="I4862" s="6"/>
      <c r="J4862" s="6"/>
    </row>
    <row r="4863" spans="3:10" x14ac:dyDescent="0.25">
      <c r="C4863" s="7">
        <v>42747.875</v>
      </c>
      <c r="D4863" s="8">
        <v>11553</v>
      </c>
      <c r="E4863" s="8">
        <v>11567.7</v>
      </c>
      <c r="F4863" s="8">
        <v>11547.5</v>
      </c>
      <c r="G4863" s="8">
        <v>11564.2</v>
      </c>
      <c r="H4863" s="8"/>
      <c r="I4863" s="8"/>
      <c r="J4863" s="8"/>
    </row>
    <row r="4864" spans="3:10" x14ac:dyDescent="0.25">
      <c r="C4864" s="5">
        <v>42747.916666666664</v>
      </c>
      <c r="D4864" s="6">
        <v>11564.5</v>
      </c>
      <c r="E4864" s="6">
        <v>11573.5</v>
      </c>
      <c r="F4864" s="6">
        <v>11556.2</v>
      </c>
      <c r="G4864" s="6">
        <v>11560.7</v>
      </c>
      <c r="H4864" s="6"/>
      <c r="I4864" s="6"/>
      <c r="J4864" s="6"/>
    </row>
    <row r="4865" spans="3:10" x14ac:dyDescent="0.25">
      <c r="C4865" s="7">
        <v>42747.958333333336</v>
      </c>
      <c r="D4865" s="8">
        <v>11562</v>
      </c>
      <c r="E4865" s="8">
        <v>11564</v>
      </c>
      <c r="F4865" s="8">
        <v>11550.3</v>
      </c>
      <c r="G4865" s="8">
        <v>11558.4</v>
      </c>
      <c r="H4865" s="8"/>
      <c r="I4865" s="8"/>
      <c r="J4865" s="8"/>
    </row>
    <row r="4866" spans="3:10" x14ac:dyDescent="0.25">
      <c r="C4866" s="5">
        <v>42748</v>
      </c>
      <c r="D4866" s="6">
        <v>11561.2</v>
      </c>
      <c r="E4866" s="6">
        <v>11561.2</v>
      </c>
      <c r="F4866" s="6">
        <v>11561.2</v>
      </c>
      <c r="G4866" s="6">
        <v>11561.2</v>
      </c>
      <c r="H4866" s="6"/>
      <c r="I4866" s="6"/>
      <c r="J4866" s="6"/>
    </row>
    <row r="4867" spans="3:10" x14ac:dyDescent="0.25">
      <c r="C4867" s="7">
        <v>42748.041666666664</v>
      </c>
      <c r="D4867" s="8">
        <v>11559.9</v>
      </c>
      <c r="E4867" s="8">
        <v>11565</v>
      </c>
      <c r="F4867" s="8">
        <v>11558.7</v>
      </c>
      <c r="G4867" s="8">
        <v>11561.4</v>
      </c>
      <c r="H4867" s="8"/>
      <c r="I4867" s="8"/>
      <c r="J4867" s="8"/>
    </row>
    <row r="4868" spans="3:10" x14ac:dyDescent="0.25">
      <c r="C4868" s="5">
        <v>42748.083333333336</v>
      </c>
      <c r="D4868" s="6">
        <v>11560.7</v>
      </c>
      <c r="E4868" s="6">
        <v>11562</v>
      </c>
      <c r="F4868" s="6">
        <v>11555.7</v>
      </c>
      <c r="G4868" s="6">
        <v>11557</v>
      </c>
      <c r="H4868" s="6"/>
      <c r="I4868" s="6"/>
      <c r="J4868" s="6"/>
    </row>
    <row r="4869" spans="3:10" x14ac:dyDescent="0.25">
      <c r="C4869" s="7">
        <v>42748.125</v>
      </c>
      <c r="D4869" s="8">
        <v>11557.1</v>
      </c>
      <c r="E4869" s="8">
        <v>11560.6</v>
      </c>
      <c r="F4869" s="8">
        <v>11555.5</v>
      </c>
      <c r="G4869" s="8">
        <v>11559.1</v>
      </c>
      <c r="H4869" s="8"/>
      <c r="I4869" s="8"/>
      <c r="J4869" s="8"/>
    </row>
    <row r="4870" spans="3:10" x14ac:dyDescent="0.25">
      <c r="C4870" s="5">
        <v>42748.166666666664</v>
      </c>
      <c r="D4870" s="6">
        <v>11557.8</v>
      </c>
      <c r="E4870" s="6">
        <v>11562.2</v>
      </c>
      <c r="F4870" s="6">
        <v>11556.6</v>
      </c>
      <c r="G4870" s="6">
        <v>11562.2</v>
      </c>
      <c r="H4870" s="6"/>
      <c r="I4870" s="6"/>
      <c r="J4870" s="6"/>
    </row>
    <row r="4871" spans="3:10" x14ac:dyDescent="0.25">
      <c r="C4871" s="7">
        <v>42748.208333333336</v>
      </c>
      <c r="D4871" s="8">
        <v>11563.5</v>
      </c>
      <c r="E4871" s="8">
        <v>11563.5</v>
      </c>
      <c r="F4871" s="8">
        <v>11560.9</v>
      </c>
      <c r="G4871" s="8">
        <v>11562.2</v>
      </c>
      <c r="H4871" s="8"/>
      <c r="I4871" s="8"/>
      <c r="J4871" s="8"/>
    </row>
    <row r="4872" spans="3:10" x14ac:dyDescent="0.25">
      <c r="C4872" s="5">
        <v>42748.25</v>
      </c>
      <c r="D4872" s="6">
        <v>11561.5</v>
      </c>
      <c r="E4872" s="6">
        <v>11562.2</v>
      </c>
      <c r="F4872" s="6">
        <v>11557.8</v>
      </c>
      <c r="G4872" s="6">
        <v>11559.1</v>
      </c>
      <c r="H4872" s="6"/>
      <c r="I4872" s="6"/>
      <c r="J4872" s="6"/>
    </row>
    <row r="4873" spans="3:10" x14ac:dyDescent="0.25">
      <c r="C4873" s="7">
        <v>42748.291666666664</v>
      </c>
      <c r="D4873" s="8">
        <v>11560.4</v>
      </c>
      <c r="E4873" s="8">
        <v>11560.4</v>
      </c>
      <c r="F4873" s="8">
        <v>11556.1</v>
      </c>
      <c r="G4873" s="8">
        <v>11556.1</v>
      </c>
      <c r="H4873" s="8"/>
      <c r="I4873" s="8"/>
      <c r="J4873" s="8"/>
    </row>
    <row r="4874" spans="3:10" x14ac:dyDescent="0.25">
      <c r="C4874" s="5">
        <v>42748.333333333336</v>
      </c>
      <c r="D4874" s="6">
        <v>11557.3</v>
      </c>
      <c r="E4874" s="6">
        <v>11579.3</v>
      </c>
      <c r="F4874" s="6">
        <v>11552</v>
      </c>
      <c r="G4874" s="6">
        <v>11576.7</v>
      </c>
      <c r="H4874" s="6"/>
      <c r="I4874" s="6"/>
      <c r="J4874" s="6"/>
    </row>
    <row r="4875" spans="3:10" x14ac:dyDescent="0.25">
      <c r="C4875" s="7">
        <v>42748.375</v>
      </c>
      <c r="D4875" s="8">
        <v>11574.9</v>
      </c>
      <c r="E4875" s="8">
        <v>11577.7</v>
      </c>
      <c r="F4875" s="8">
        <v>11561.9</v>
      </c>
      <c r="G4875" s="8">
        <v>11566</v>
      </c>
      <c r="H4875" s="8"/>
      <c r="I4875" s="8"/>
      <c r="J4875" s="8"/>
    </row>
    <row r="4876" spans="3:10" x14ac:dyDescent="0.25">
      <c r="C4876" s="5">
        <v>42748.416666666664</v>
      </c>
      <c r="D4876" s="6">
        <v>11564</v>
      </c>
      <c r="E4876" s="6">
        <v>11586.5</v>
      </c>
      <c r="F4876" s="6">
        <v>11556.2</v>
      </c>
      <c r="G4876" s="6">
        <v>11570.1</v>
      </c>
      <c r="H4876" s="6"/>
      <c r="I4876" s="6"/>
      <c r="J4876" s="6"/>
    </row>
    <row r="4877" spans="3:10" x14ac:dyDescent="0.25">
      <c r="C4877" s="7">
        <v>42748.458333333336</v>
      </c>
      <c r="D4877" s="8">
        <v>11570.1</v>
      </c>
      <c r="E4877" s="8">
        <v>11580.3</v>
      </c>
      <c r="F4877" s="8">
        <v>11554.5</v>
      </c>
      <c r="G4877" s="8">
        <v>11579.1</v>
      </c>
      <c r="H4877" s="8"/>
      <c r="I4877" s="8"/>
      <c r="J4877" s="8"/>
    </row>
    <row r="4878" spans="3:10" x14ac:dyDescent="0.25">
      <c r="C4878" s="5">
        <v>42748.5</v>
      </c>
      <c r="D4878" s="6">
        <v>11579.3</v>
      </c>
      <c r="E4878" s="6">
        <v>11590.7</v>
      </c>
      <c r="F4878" s="6">
        <v>11568.8</v>
      </c>
      <c r="G4878" s="6">
        <v>11588.2</v>
      </c>
      <c r="H4878" s="6"/>
      <c r="I4878" s="6"/>
      <c r="J4878" s="6"/>
    </row>
    <row r="4879" spans="3:10" x14ac:dyDescent="0.25">
      <c r="C4879" s="7">
        <v>42748.541666666664</v>
      </c>
      <c r="D4879" s="8">
        <v>11587.9</v>
      </c>
      <c r="E4879" s="8">
        <v>11591.5</v>
      </c>
      <c r="F4879" s="8">
        <v>11578.7</v>
      </c>
      <c r="G4879" s="8">
        <v>11583.6</v>
      </c>
      <c r="H4879" s="8"/>
      <c r="I4879" s="8"/>
      <c r="J4879" s="8"/>
    </row>
    <row r="4880" spans="3:10" x14ac:dyDescent="0.25">
      <c r="C4880" s="5">
        <v>42748.583333333336</v>
      </c>
      <c r="D4880" s="6">
        <v>11584.1</v>
      </c>
      <c r="E4880" s="6">
        <v>11599.3</v>
      </c>
      <c r="F4880" s="6">
        <v>11583.1</v>
      </c>
      <c r="G4880" s="6">
        <v>11595.6</v>
      </c>
      <c r="H4880" s="6"/>
      <c r="I4880" s="6"/>
      <c r="J4880" s="6"/>
    </row>
    <row r="4881" spans="3:10" x14ac:dyDescent="0.25">
      <c r="C4881" s="7">
        <v>42748.625</v>
      </c>
      <c r="D4881" s="8">
        <v>11596.4</v>
      </c>
      <c r="E4881" s="8">
        <v>11600.3</v>
      </c>
      <c r="F4881" s="8">
        <v>11579.5</v>
      </c>
      <c r="G4881" s="8">
        <v>11591.4</v>
      </c>
      <c r="H4881" s="8"/>
      <c r="I4881" s="8"/>
      <c r="J4881" s="8"/>
    </row>
    <row r="4882" spans="3:10" x14ac:dyDescent="0.25">
      <c r="C4882" s="5">
        <v>42748.666666666664</v>
      </c>
      <c r="D4882" s="6">
        <v>11591.4</v>
      </c>
      <c r="E4882" s="6">
        <v>11634.5</v>
      </c>
      <c r="F4882" s="6">
        <v>11586.5</v>
      </c>
      <c r="G4882" s="6">
        <v>11622.8</v>
      </c>
      <c r="H4882" s="6"/>
      <c r="I4882" s="6"/>
      <c r="J4882" s="6"/>
    </row>
    <row r="4883" spans="3:10" x14ac:dyDescent="0.25">
      <c r="C4883" s="7">
        <v>42748.708333333336</v>
      </c>
      <c r="D4883" s="8">
        <v>11623.1</v>
      </c>
      <c r="E4883" s="8">
        <v>11636.7</v>
      </c>
      <c r="F4883" s="8">
        <v>11602.8</v>
      </c>
      <c r="G4883" s="8">
        <v>11611.6</v>
      </c>
      <c r="H4883" s="8"/>
      <c r="I4883" s="8"/>
      <c r="J4883" s="8"/>
    </row>
    <row r="4884" spans="3:10" x14ac:dyDescent="0.25">
      <c r="C4884" s="5">
        <v>42748.75</v>
      </c>
      <c r="D4884" s="6">
        <v>11611.1</v>
      </c>
      <c r="E4884" s="6">
        <v>11628.5</v>
      </c>
      <c r="F4884" s="6">
        <v>11602.7</v>
      </c>
      <c r="G4884" s="6">
        <v>11617</v>
      </c>
      <c r="H4884" s="6"/>
      <c r="I4884" s="6"/>
      <c r="J4884" s="6"/>
    </row>
    <row r="4885" spans="3:10" x14ac:dyDescent="0.25">
      <c r="C4885" s="7">
        <v>42748.791666666664</v>
      </c>
      <c r="D4885" s="8">
        <v>11617.5</v>
      </c>
      <c r="E4885" s="8">
        <v>11618</v>
      </c>
      <c r="F4885" s="8">
        <v>11600.5</v>
      </c>
      <c r="G4885" s="8">
        <v>11610</v>
      </c>
      <c r="H4885" s="8"/>
      <c r="I4885" s="8"/>
      <c r="J4885" s="8"/>
    </row>
    <row r="4886" spans="3:10" x14ac:dyDescent="0.25">
      <c r="C4886" s="5">
        <v>42748.833333333336</v>
      </c>
      <c r="D4886" s="6">
        <v>11610.3</v>
      </c>
      <c r="E4886" s="6">
        <v>11611.5</v>
      </c>
      <c r="F4886" s="6">
        <v>11598</v>
      </c>
      <c r="G4886" s="6">
        <v>11604.8</v>
      </c>
      <c r="H4886" s="6"/>
      <c r="I4886" s="6"/>
      <c r="J4886" s="6"/>
    </row>
    <row r="4887" spans="3:10" x14ac:dyDescent="0.25">
      <c r="C4887" s="7">
        <v>42748.875</v>
      </c>
      <c r="D4887" s="8">
        <v>11604.5</v>
      </c>
      <c r="E4887" s="8">
        <v>11607.8</v>
      </c>
      <c r="F4887" s="8">
        <v>11591</v>
      </c>
      <c r="G4887" s="8">
        <v>11601</v>
      </c>
      <c r="H4887" s="8"/>
      <c r="I4887" s="8"/>
      <c r="J4887" s="8"/>
    </row>
    <row r="4888" spans="3:10" x14ac:dyDescent="0.25">
      <c r="C4888" s="5">
        <v>42748.916666666664</v>
      </c>
      <c r="D4888" s="6">
        <v>11600.8</v>
      </c>
      <c r="E4888" s="6">
        <v>11613</v>
      </c>
      <c r="F4888" s="6">
        <v>11597.8</v>
      </c>
      <c r="G4888" s="6">
        <v>11608</v>
      </c>
      <c r="H4888" s="6"/>
      <c r="I4888" s="6"/>
      <c r="J4888" s="6"/>
    </row>
    <row r="4889" spans="3:10" x14ac:dyDescent="0.25">
      <c r="C4889" s="7">
        <v>42751</v>
      </c>
      <c r="D4889" s="8">
        <v>11608.07</v>
      </c>
      <c r="E4889" s="8">
        <v>11608.07</v>
      </c>
      <c r="F4889" s="8">
        <v>11608.07</v>
      </c>
      <c r="G4889" s="8">
        <v>11608.07</v>
      </c>
      <c r="H4889" s="8"/>
      <c r="I4889" s="8"/>
      <c r="J4889" s="8"/>
    </row>
    <row r="4890" spans="3:10" x14ac:dyDescent="0.25">
      <c r="C4890" s="5">
        <v>42751.041666666664</v>
      </c>
      <c r="D4890" s="6">
        <v>11608.07</v>
      </c>
      <c r="E4890" s="6">
        <v>11608.07</v>
      </c>
      <c r="F4890" s="6">
        <v>11601.13</v>
      </c>
      <c r="G4890" s="6">
        <v>11601.13</v>
      </c>
      <c r="H4890" s="6"/>
      <c r="I4890" s="6"/>
      <c r="J4890" s="6"/>
    </row>
    <row r="4891" spans="3:10" x14ac:dyDescent="0.25">
      <c r="C4891" s="7">
        <v>42751.375</v>
      </c>
      <c r="D4891" s="8">
        <v>11558.55</v>
      </c>
      <c r="E4891" s="8">
        <v>11558.55</v>
      </c>
      <c r="F4891" s="8">
        <v>11555.55</v>
      </c>
      <c r="G4891" s="8">
        <v>11555.55</v>
      </c>
      <c r="H4891" s="8"/>
      <c r="I4891" s="8"/>
      <c r="J4891" s="8"/>
    </row>
    <row r="4892" spans="3:10" x14ac:dyDescent="0.25">
      <c r="C4892" s="5">
        <v>42751.416666666664</v>
      </c>
      <c r="D4892" s="6">
        <v>11555.05</v>
      </c>
      <c r="E4892" s="6">
        <v>11578.21</v>
      </c>
      <c r="F4892" s="6">
        <v>11529.05</v>
      </c>
      <c r="G4892" s="6">
        <v>11555.11</v>
      </c>
      <c r="H4892" s="6"/>
      <c r="I4892" s="6"/>
      <c r="J4892" s="6"/>
    </row>
    <row r="4893" spans="3:10" x14ac:dyDescent="0.25">
      <c r="C4893" s="7">
        <v>42751.458333333336</v>
      </c>
      <c r="D4893" s="8">
        <v>11554.86</v>
      </c>
      <c r="E4893" s="8">
        <v>11573.02</v>
      </c>
      <c r="F4893" s="8">
        <v>11544.62</v>
      </c>
      <c r="G4893" s="8">
        <v>11565.09</v>
      </c>
      <c r="H4893" s="8"/>
      <c r="I4893" s="8"/>
      <c r="J4893" s="8"/>
    </row>
    <row r="4894" spans="3:10" x14ac:dyDescent="0.25">
      <c r="C4894" s="5">
        <v>42751.5</v>
      </c>
      <c r="D4894" s="6">
        <v>11565.34</v>
      </c>
      <c r="E4894" s="6">
        <v>11569.19</v>
      </c>
      <c r="F4894" s="6">
        <v>11556.57</v>
      </c>
      <c r="G4894" s="6">
        <v>11559.29</v>
      </c>
      <c r="H4894" s="6"/>
      <c r="I4894" s="6"/>
      <c r="J4894" s="6"/>
    </row>
    <row r="4895" spans="3:10" x14ac:dyDescent="0.25">
      <c r="C4895" s="7">
        <v>42751.541666666664</v>
      </c>
      <c r="D4895" s="8">
        <v>11559.54</v>
      </c>
      <c r="E4895" s="8">
        <v>11560.31</v>
      </c>
      <c r="F4895" s="8">
        <v>11539.64</v>
      </c>
      <c r="G4895" s="8">
        <v>11548.52</v>
      </c>
      <c r="H4895" s="8"/>
      <c r="I4895" s="8"/>
      <c r="J4895" s="8"/>
    </row>
    <row r="4896" spans="3:10" x14ac:dyDescent="0.25">
      <c r="C4896" s="5">
        <v>42751.583333333336</v>
      </c>
      <c r="D4896" s="6">
        <v>11549.27</v>
      </c>
      <c r="E4896" s="6">
        <v>11565.82</v>
      </c>
      <c r="F4896" s="6">
        <v>11549.02</v>
      </c>
      <c r="G4896" s="6">
        <v>11563.27</v>
      </c>
      <c r="H4896" s="6"/>
      <c r="I4896" s="6"/>
      <c r="J4896" s="6"/>
    </row>
    <row r="4897" spans="3:10" x14ac:dyDescent="0.25">
      <c r="C4897" s="7">
        <v>42751.625</v>
      </c>
      <c r="D4897" s="8">
        <v>11563.26</v>
      </c>
      <c r="E4897" s="8">
        <v>11567.9</v>
      </c>
      <c r="F4897" s="8">
        <v>11558.79</v>
      </c>
      <c r="G4897" s="8">
        <v>11561.89</v>
      </c>
      <c r="H4897" s="8"/>
      <c r="I4897" s="8"/>
      <c r="J4897" s="8"/>
    </row>
    <row r="4898" spans="3:10" x14ac:dyDescent="0.25">
      <c r="C4898" s="5">
        <v>42751.666666666664</v>
      </c>
      <c r="D4898" s="6">
        <v>11561.64</v>
      </c>
      <c r="E4898" s="6">
        <v>11565.41</v>
      </c>
      <c r="F4898" s="6">
        <v>11556.08</v>
      </c>
      <c r="G4898" s="6">
        <v>11557.59</v>
      </c>
      <c r="H4898" s="6"/>
      <c r="I4898" s="6"/>
      <c r="J4898" s="6"/>
    </row>
    <row r="4899" spans="3:10" x14ac:dyDescent="0.25">
      <c r="C4899" s="7">
        <v>42751.708333333336</v>
      </c>
      <c r="D4899" s="8">
        <v>11557.34</v>
      </c>
      <c r="E4899" s="8">
        <v>11577.15</v>
      </c>
      <c r="F4899" s="8">
        <v>11557.08</v>
      </c>
      <c r="G4899" s="8">
        <v>11570.06</v>
      </c>
      <c r="H4899" s="8"/>
      <c r="I4899" s="8"/>
      <c r="J4899" s="8"/>
    </row>
    <row r="4900" spans="3:10" x14ac:dyDescent="0.25">
      <c r="C4900" s="5">
        <v>42751.75</v>
      </c>
      <c r="D4900" s="6">
        <v>11570.56</v>
      </c>
      <c r="E4900" s="6">
        <v>11572.17</v>
      </c>
      <c r="F4900" s="6">
        <v>11560.78</v>
      </c>
      <c r="G4900" s="6">
        <v>11560.78</v>
      </c>
      <c r="H4900" s="6"/>
      <c r="I4900" s="6"/>
      <c r="J4900" s="6"/>
    </row>
    <row r="4901" spans="3:10" x14ac:dyDescent="0.25">
      <c r="C4901" s="7">
        <v>42752</v>
      </c>
      <c r="D4901" s="8">
        <v>11553.2</v>
      </c>
      <c r="E4901" s="8">
        <v>11553.2</v>
      </c>
      <c r="F4901" s="8">
        <v>11553.2</v>
      </c>
      <c r="G4901" s="8">
        <v>11553.2</v>
      </c>
      <c r="H4901" s="8"/>
      <c r="I4901" s="8"/>
      <c r="J4901" s="8"/>
    </row>
    <row r="4902" spans="3:10" x14ac:dyDescent="0.25">
      <c r="C4902" s="5">
        <v>42752.041666666664</v>
      </c>
      <c r="D4902" s="6">
        <v>11556.9</v>
      </c>
      <c r="E4902" s="6">
        <v>11559.5</v>
      </c>
      <c r="F4902" s="6">
        <v>11553.2</v>
      </c>
      <c r="G4902" s="6">
        <v>11556.5</v>
      </c>
      <c r="H4902" s="6"/>
      <c r="I4902" s="6"/>
      <c r="J4902" s="6"/>
    </row>
    <row r="4903" spans="3:10" x14ac:dyDescent="0.25">
      <c r="C4903" s="7">
        <v>42752.083333333336</v>
      </c>
      <c r="D4903" s="8">
        <v>11555.2</v>
      </c>
      <c r="E4903" s="8">
        <v>11556.5</v>
      </c>
      <c r="F4903" s="8">
        <v>11546.9</v>
      </c>
      <c r="G4903" s="8">
        <v>11546.9</v>
      </c>
      <c r="H4903" s="8"/>
      <c r="I4903" s="8"/>
      <c r="J4903" s="8"/>
    </row>
    <row r="4904" spans="3:10" x14ac:dyDescent="0.25">
      <c r="C4904" s="5">
        <v>42752.125</v>
      </c>
      <c r="D4904" s="6">
        <v>11546.9</v>
      </c>
      <c r="E4904" s="6">
        <v>11554.5</v>
      </c>
      <c r="F4904" s="6">
        <v>11546.9</v>
      </c>
      <c r="G4904" s="6">
        <v>11553.2</v>
      </c>
      <c r="H4904" s="6"/>
      <c r="I4904" s="6"/>
      <c r="J4904" s="6"/>
    </row>
    <row r="4905" spans="3:10" x14ac:dyDescent="0.25">
      <c r="C4905" s="7">
        <v>42752.166666666664</v>
      </c>
      <c r="D4905" s="8">
        <v>11551.9</v>
      </c>
      <c r="E4905" s="8">
        <v>11556.2</v>
      </c>
      <c r="F4905" s="8">
        <v>11551.4</v>
      </c>
      <c r="G4905" s="8">
        <v>11556.2</v>
      </c>
      <c r="H4905" s="8"/>
      <c r="I4905" s="8"/>
      <c r="J4905" s="8"/>
    </row>
    <row r="4906" spans="3:10" x14ac:dyDescent="0.25">
      <c r="C4906" s="5">
        <v>42752.208333333336</v>
      </c>
      <c r="D4906" s="6">
        <v>11555</v>
      </c>
      <c r="E4906" s="6">
        <v>11556.2</v>
      </c>
      <c r="F4906" s="6">
        <v>11553.7</v>
      </c>
      <c r="G4906" s="6">
        <v>11556.2</v>
      </c>
      <c r="H4906" s="6"/>
      <c r="I4906" s="6"/>
      <c r="J4906" s="6"/>
    </row>
    <row r="4907" spans="3:10" x14ac:dyDescent="0.25">
      <c r="C4907" s="7">
        <v>42752.25</v>
      </c>
      <c r="D4907" s="8">
        <v>11555</v>
      </c>
      <c r="E4907" s="8">
        <v>11557</v>
      </c>
      <c r="F4907" s="8">
        <v>11553.2</v>
      </c>
      <c r="G4907" s="8">
        <v>11555.7</v>
      </c>
      <c r="H4907" s="8"/>
      <c r="I4907" s="8"/>
      <c r="J4907" s="8"/>
    </row>
    <row r="4908" spans="3:10" x14ac:dyDescent="0.25">
      <c r="C4908" s="5">
        <v>42752.291666666664</v>
      </c>
      <c r="D4908" s="6">
        <v>11554.5</v>
      </c>
      <c r="E4908" s="6">
        <v>11555.7</v>
      </c>
      <c r="F4908" s="6">
        <v>11540.6</v>
      </c>
      <c r="G4908" s="6">
        <v>11540.6</v>
      </c>
      <c r="H4908" s="6"/>
      <c r="I4908" s="6"/>
      <c r="J4908" s="6"/>
    </row>
    <row r="4909" spans="3:10" x14ac:dyDescent="0.25">
      <c r="C4909" s="7">
        <v>42752.333333333336</v>
      </c>
      <c r="D4909" s="8">
        <v>11539.3</v>
      </c>
      <c r="E4909" s="8">
        <v>11543.6</v>
      </c>
      <c r="F4909" s="8">
        <v>11529.7</v>
      </c>
      <c r="G4909" s="8">
        <v>11540.7</v>
      </c>
      <c r="H4909" s="8"/>
      <c r="I4909" s="8"/>
      <c r="J4909" s="8"/>
    </row>
    <row r="4910" spans="3:10" x14ac:dyDescent="0.25">
      <c r="C4910" s="5">
        <v>42752.375</v>
      </c>
      <c r="D4910" s="6">
        <v>11535.3</v>
      </c>
      <c r="E4910" s="6">
        <v>11538.4</v>
      </c>
      <c r="F4910" s="6">
        <v>11526.5</v>
      </c>
      <c r="G4910" s="6">
        <v>11529.84</v>
      </c>
      <c r="H4910" s="6"/>
      <c r="I4910" s="6"/>
      <c r="J4910" s="6"/>
    </row>
    <row r="4911" spans="3:10" x14ac:dyDescent="0.25">
      <c r="C4911" s="7">
        <v>42752.416666666664</v>
      </c>
      <c r="D4911" s="8">
        <v>11530.34</v>
      </c>
      <c r="E4911" s="8">
        <v>11531.59</v>
      </c>
      <c r="F4911" s="8">
        <v>11461.49</v>
      </c>
      <c r="G4911" s="8">
        <v>11486.74</v>
      </c>
      <c r="H4911" s="8"/>
      <c r="I4911" s="8"/>
      <c r="J4911" s="8"/>
    </row>
    <row r="4912" spans="3:10" x14ac:dyDescent="0.25">
      <c r="C4912" s="5">
        <v>42752.458333333336</v>
      </c>
      <c r="D4912" s="6">
        <v>11486.99</v>
      </c>
      <c r="E4912" s="6">
        <v>11492.07</v>
      </c>
      <c r="F4912" s="6">
        <v>11469.88</v>
      </c>
      <c r="G4912" s="6">
        <v>11470.13</v>
      </c>
      <c r="H4912" s="6"/>
      <c r="I4912" s="6"/>
      <c r="J4912" s="6"/>
    </row>
    <row r="4913" spans="3:10" x14ac:dyDescent="0.25">
      <c r="C4913" s="7">
        <v>42752.5</v>
      </c>
      <c r="D4913" s="8">
        <v>11469.38</v>
      </c>
      <c r="E4913" s="8">
        <v>11476.41</v>
      </c>
      <c r="F4913" s="8">
        <v>11443.3</v>
      </c>
      <c r="G4913" s="8">
        <v>11453.48</v>
      </c>
      <c r="H4913" s="8"/>
      <c r="I4913" s="8"/>
      <c r="J4913" s="8"/>
    </row>
    <row r="4914" spans="3:10" x14ac:dyDescent="0.25">
      <c r="C4914" s="5">
        <v>42752.541666666664</v>
      </c>
      <c r="D4914" s="6">
        <v>11453.23</v>
      </c>
      <c r="E4914" s="6">
        <v>11476.3</v>
      </c>
      <c r="F4914" s="6">
        <v>11423.9</v>
      </c>
      <c r="G4914" s="6">
        <v>11461.15</v>
      </c>
      <c r="H4914" s="6"/>
      <c r="I4914" s="6"/>
      <c r="J4914" s="6"/>
    </row>
    <row r="4915" spans="3:10" x14ac:dyDescent="0.25">
      <c r="C4915" s="7">
        <v>42752.583333333336</v>
      </c>
      <c r="D4915" s="8">
        <v>11461.65</v>
      </c>
      <c r="E4915" s="8">
        <v>11585.06</v>
      </c>
      <c r="F4915" s="8">
        <v>11456.15</v>
      </c>
      <c r="G4915" s="8">
        <v>11573.51</v>
      </c>
      <c r="H4915" s="8"/>
      <c r="I4915" s="8"/>
      <c r="J4915" s="8"/>
    </row>
    <row r="4916" spans="3:10" x14ac:dyDescent="0.25">
      <c r="C4916" s="5">
        <v>42752.625</v>
      </c>
      <c r="D4916" s="6">
        <v>11573.26</v>
      </c>
      <c r="E4916" s="6">
        <v>11574.02</v>
      </c>
      <c r="F4916" s="6">
        <v>11529.45</v>
      </c>
      <c r="G4916" s="6">
        <v>11545.62</v>
      </c>
      <c r="H4916" s="6"/>
      <c r="I4916" s="6"/>
      <c r="J4916" s="6"/>
    </row>
    <row r="4917" spans="3:10" x14ac:dyDescent="0.25">
      <c r="C4917" s="7">
        <v>42752.666666666664</v>
      </c>
      <c r="D4917" s="8">
        <v>11545.87</v>
      </c>
      <c r="E4917" s="8">
        <v>11558.78</v>
      </c>
      <c r="F4917" s="8">
        <v>11531.07</v>
      </c>
      <c r="G4917" s="8">
        <v>11544.05</v>
      </c>
      <c r="H4917" s="8"/>
      <c r="I4917" s="8"/>
      <c r="J4917" s="8"/>
    </row>
    <row r="4918" spans="3:10" x14ac:dyDescent="0.25">
      <c r="C4918" s="5">
        <v>42752.708333333336</v>
      </c>
      <c r="D4918" s="6">
        <v>11543.55</v>
      </c>
      <c r="E4918" s="6">
        <v>11573.83</v>
      </c>
      <c r="F4918" s="6">
        <v>11537.54</v>
      </c>
      <c r="G4918" s="6">
        <v>11570.61</v>
      </c>
      <c r="H4918" s="6"/>
      <c r="I4918" s="6"/>
      <c r="J4918" s="6"/>
    </row>
    <row r="4919" spans="3:10" x14ac:dyDescent="0.25">
      <c r="C4919" s="7">
        <v>42752.75</v>
      </c>
      <c r="D4919" s="8">
        <v>11571.36</v>
      </c>
      <c r="E4919" s="8">
        <v>11574.7</v>
      </c>
      <c r="F4919" s="8">
        <v>11539.53</v>
      </c>
      <c r="G4919" s="8">
        <v>11555.77</v>
      </c>
      <c r="H4919" s="8"/>
      <c r="I4919" s="8"/>
      <c r="J4919" s="8"/>
    </row>
    <row r="4920" spans="3:10" x14ac:dyDescent="0.25">
      <c r="C4920" s="5">
        <v>42752.791666666664</v>
      </c>
      <c r="D4920" s="6">
        <v>11555.52</v>
      </c>
      <c r="E4920" s="6">
        <v>11562.52</v>
      </c>
      <c r="F4920" s="6">
        <v>11547.77</v>
      </c>
      <c r="G4920" s="6">
        <v>11555.27</v>
      </c>
      <c r="H4920" s="6"/>
      <c r="I4920" s="6"/>
      <c r="J4920" s="6"/>
    </row>
    <row r="4921" spans="3:10" x14ac:dyDescent="0.25">
      <c r="C4921" s="7">
        <v>42752.833333333336</v>
      </c>
      <c r="D4921" s="8">
        <v>11556.02</v>
      </c>
      <c r="E4921" s="8">
        <v>11564.77</v>
      </c>
      <c r="F4921" s="8">
        <v>11555.27</v>
      </c>
      <c r="G4921" s="8">
        <v>11557.77</v>
      </c>
      <c r="H4921" s="8"/>
      <c r="I4921" s="8"/>
      <c r="J4921" s="8"/>
    </row>
    <row r="4922" spans="3:10" x14ac:dyDescent="0.25">
      <c r="C4922" s="5">
        <v>42752.875</v>
      </c>
      <c r="D4922" s="6">
        <v>11558.02</v>
      </c>
      <c r="E4922" s="6">
        <v>11560.02</v>
      </c>
      <c r="F4922" s="6">
        <v>11541.02</v>
      </c>
      <c r="G4922" s="6">
        <v>11544.77</v>
      </c>
      <c r="H4922" s="6"/>
      <c r="I4922" s="6"/>
      <c r="J4922" s="6"/>
    </row>
    <row r="4923" spans="3:10" x14ac:dyDescent="0.25">
      <c r="C4923" s="7">
        <v>42752.916666666664</v>
      </c>
      <c r="D4923" s="8">
        <v>11544.27</v>
      </c>
      <c r="E4923" s="8">
        <v>11549.02</v>
      </c>
      <c r="F4923" s="8">
        <v>11537.27</v>
      </c>
      <c r="G4923" s="8">
        <v>11545.05</v>
      </c>
      <c r="H4923" s="8"/>
      <c r="I4923" s="8"/>
      <c r="J4923" s="8"/>
    </row>
    <row r="4924" spans="3:10" x14ac:dyDescent="0.25">
      <c r="C4924" s="5">
        <v>42752.958333333336</v>
      </c>
      <c r="D4924" s="6">
        <v>11546.8</v>
      </c>
      <c r="E4924" s="6">
        <v>11550.15</v>
      </c>
      <c r="F4924" s="6">
        <v>11541.22</v>
      </c>
      <c r="G4924" s="6">
        <v>11545.05</v>
      </c>
      <c r="H4924" s="6"/>
      <c r="I4924" s="6"/>
      <c r="J4924" s="6"/>
    </row>
    <row r="4925" spans="3:10" x14ac:dyDescent="0.25">
      <c r="C4925" s="7">
        <v>42753</v>
      </c>
      <c r="D4925" s="8">
        <v>11545.05</v>
      </c>
      <c r="E4925" s="8">
        <v>11545.05</v>
      </c>
      <c r="F4925" s="8">
        <v>11545.05</v>
      </c>
      <c r="G4925" s="8">
        <v>11545.05</v>
      </c>
      <c r="H4925" s="8"/>
      <c r="I4925" s="8"/>
      <c r="J4925" s="8"/>
    </row>
    <row r="4926" spans="3:10" x14ac:dyDescent="0.25">
      <c r="C4926" s="5">
        <v>42753.041666666664</v>
      </c>
      <c r="D4926" s="6">
        <v>11541.77</v>
      </c>
      <c r="E4926" s="6">
        <v>11552.66</v>
      </c>
      <c r="F4926" s="6">
        <v>11540.5</v>
      </c>
      <c r="G4926" s="6">
        <v>11551.38</v>
      </c>
      <c r="H4926" s="6"/>
      <c r="I4926" s="6"/>
      <c r="J4926" s="6"/>
    </row>
    <row r="4927" spans="3:10" x14ac:dyDescent="0.25">
      <c r="C4927" s="7">
        <v>42753.083333333336</v>
      </c>
      <c r="D4927" s="8">
        <v>11552.66</v>
      </c>
      <c r="E4927" s="8">
        <v>11557.43</v>
      </c>
      <c r="F4927" s="8">
        <v>11548.28</v>
      </c>
      <c r="G4927" s="8">
        <v>11549.55</v>
      </c>
      <c r="H4927" s="8"/>
      <c r="I4927" s="8"/>
      <c r="J4927" s="8"/>
    </row>
    <row r="4928" spans="3:10" x14ac:dyDescent="0.25">
      <c r="C4928" s="5">
        <v>42753.125</v>
      </c>
      <c r="D4928" s="6">
        <v>11549.74</v>
      </c>
      <c r="E4928" s="6">
        <v>11557.41</v>
      </c>
      <c r="F4928" s="6">
        <v>11548.18</v>
      </c>
      <c r="G4928" s="6">
        <v>11557.41</v>
      </c>
      <c r="H4928" s="6"/>
      <c r="I4928" s="6"/>
      <c r="J4928" s="6"/>
    </row>
    <row r="4929" spans="3:10" x14ac:dyDescent="0.25">
      <c r="C4929" s="7">
        <v>42753.166666666664</v>
      </c>
      <c r="D4929" s="8">
        <v>11556.13</v>
      </c>
      <c r="E4929" s="8">
        <v>11564.51</v>
      </c>
      <c r="F4929" s="8">
        <v>11556.13</v>
      </c>
      <c r="G4929" s="8">
        <v>11564.51</v>
      </c>
      <c r="H4929" s="8"/>
      <c r="I4929" s="8"/>
      <c r="J4929" s="8"/>
    </row>
    <row r="4930" spans="3:10" x14ac:dyDescent="0.25">
      <c r="C4930" s="5">
        <v>42753.208333333336</v>
      </c>
      <c r="D4930" s="6">
        <v>11563.24</v>
      </c>
      <c r="E4930" s="6">
        <v>11571.57</v>
      </c>
      <c r="F4930" s="6">
        <v>11561.96</v>
      </c>
      <c r="G4930" s="6">
        <v>11570.29</v>
      </c>
      <c r="H4930" s="6"/>
      <c r="I4930" s="6"/>
      <c r="J4930" s="6"/>
    </row>
    <row r="4931" spans="3:10" x14ac:dyDescent="0.25">
      <c r="C4931" s="7">
        <v>42753.25</v>
      </c>
      <c r="D4931" s="8">
        <v>11569.01</v>
      </c>
      <c r="E4931" s="8">
        <v>11569.01</v>
      </c>
      <c r="F4931" s="8">
        <v>11567.01</v>
      </c>
      <c r="G4931" s="8">
        <v>11567.29</v>
      </c>
      <c r="H4931" s="8"/>
      <c r="I4931" s="8"/>
      <c r="J4931" s="8"/>
    </row>
    <row r="4932" spans="3:10" x14ac:dyDescent="0.25">
      <c r="C4932" s="5">
        <v>42753.291666666664</v>
      </c>
      <c r="D4932" s="6">
        <v>11568.57</v>
      </c>
      <c r="E4932" s="6">
        <v>11595.16</v>
      </c>
      <c r="F4932" s="6">
        <v>11567.29</v>
      </c>
      <c r="G4932" s="6">
        <v>11586.55</v>
      </c>
      <c r="H4932" s="6"/>
      <c r="I4932" s="6"/>
      <c r="J4932" s="6"/>
    </row>
    <row r="4933" spans="3:10" x14ac:dyDescent="0.25">
      <c r="C4933" s="7">
        <v>42753.333333333336</v>
      </c>
      <c r="D4933" s="8">
        <v>11585.28</v>
      </c>
      <c r="E4933" s="8">
        <v>11585.62</v>
      </c>
      <c r="F4933" s="8">
        <v>11574.1</v>
      </c>
      <c r="G4933" s="8">
        <v>11585</v>
      </c>
      <c r="H4933" s="8"/>
      <c r="I4933" s="8"/>
      <c r="J4933" s="8"/>
    </row>
    <row r="4934" spans="3:10" x14ac:dyDescent="0.25">
      <c r="C4934" s="5">
        <v>42753.375</v>
      </c>
      <c r="D4934" s="6">
        <v>11584.45</v>
      </c>
      <c r="E4934" s="6">
        <v>11601.45</v>
      </c>
      <c r="F4934" s="6">
        <v>11574.87</v>
      </c>
      <c r="G4934" s="6">
        <v>11579.52</v>
      </c>
      <c r="H4934" s="6"/>
      <c r="I4934" s="6"/>
      <c r="J4934" s="6"/>
    </row>
    <row r="4935" spans="3:10" x14ac:dyDescent="0.25">
      <c r="C4935" s="7">
        <v>42753.416666666664</v>
      </c>
      <c r="D4935" s="8">
        <v>11580.02</v>
      </c>
      <c r="E4935" s="8">
        <v>11590.85</v>
      </c>
      <c r="F4935" s="8">
        <v>11546.82</v>
      </c>
      <c r="G4935" s="8">
        <v>11560.8</v>
      </c>
      <c r="H4935" s="8"/>
      <c r="I4935" s="8"/>
      <c r="J4935" s="8"/>
    </row>
    <row r="4936" spans="3:10" x14ac:dyDescent="0.25">
      <c r="C4936" s="5">
        <v>42753.458333333336</v>
      </c>
      <c r="D4936" s="6">
        <v>11560.3</v>
      </c>
      <c r="E4936" s="6">
        <v>11567.5</v>
      </c>
      <c r="F4936" s="6">
        <v>11553.48</v>
      </c>
      <c r="G4936" s="6">
        <v>11555.45</v>
      </c>
      <c r="H4936" s="6"/>
      <c r="I4936" s="6"/>
      <c r="J4936" s="6"/>
    </row>
    <row r="4937" spans="3:10" x14ac:dyDescent="0.25">
      <c r="C4937" s="7">
        <v>42753.5</v>
      </c>
      <c r="D4937" s="8">
        <v>11555.2</v>
      </c>
      <c r="E4937" s="8">
        <v>11563.29</v>
      </c>
      <c r="F4937" s="8">
        <v>11534.08</v>
      </c>
      <c r="G4937" s="8">
        <v>11556.84</v>
      </c>
      <c r="H4937" s="8"/>
      <c r="I4937" s="8"/>
      <c r="J4937" s="8"/>
    </row>
    <row r="4938" spans="3:10" x14ac:dyDescent="0.25">
      <c r="C4938" s="5">
        <v>42753.541666666664</v>
      </c>
      <c r="D4938" s="6">
        <v>11557.34</v>
      </c>
      <c r="E4938" s="6">
        <v>11557.58</v>
      </c>
      <c r="F4938" s="6">
        <v>11532.47</v>
      </c>
      <c r="G4938" s="6">
        <v>11532.97</v>
      </c>
      <c r="H4938" s="6"/>
      <c r="I4938" s="6"/>
      <c r="J4938" s="6"/>
    </row>
    <row r="4939" spans="3:10" x14ac:dyDescent="0.25">
      <c r="C4939" s="7">
        <v>42753.583333333336</v>
      </c>
      <c r="D4939" s="8">
        <v>11533.22</v>
      </c>
      <c r="E4939" s="8">
        <v>11565.78</v>
      </c>
      <c r="F4939" s="8">
        <v>11528.32</v>
      </c>
      <c r="G4939" s="8">
        <v>11563.53</v>
      </c>
      <c r="H4939" s="8"/>
      <c r="I4939" s="8"/>
      <c r="J4939" s="8"/>
    </row>
    <row r="4940" spans="3:10" x14ac:dyDescent="0.25">
      <c r="C4940" s="5">
        <v>42753.625</v>
      </c>
      <c r="D4940" s="6">
        <v>11563.28</v>
      </c>
      <c r="E4940" s="6">
        <v>11578.46</v>
      </c>
      <c r="F4940" s="6">
        <v>11558.44</v>
      </c>
      <c r="G4940" s="6">
        <v>11565.88</v>
      </c>
      <c r="H4940" s="6"/>
      <c r="I4940" s="6"/>
      <c r="J4940" s="6"/>
    </row>
    <row r="4941" spans="3:10" x14ac:dyDescent="0.25">
      <c r="C4941" s="7">
        <v>42753.666666666664</v>
      </c>
      <c r="D4941" s="8">
        <v>11565.63</v>
      </c>
      <c r="E4941" s="8">
        <v>11578.79</v>
      </c>
      <c r="F4941" s="8">
        <v>11552.17</v>
      </c>
      <c r="G4941" s="8">
        <v>11578.02</v>
      </c>
      <c r="H4941" s="8"/>
      <c r="I4941" s="8"/>
      <c r="J4941" s="8"/>
    </row>
    <row r="4942" spans="3:10" x14ac:dyDescent="0.25">
      <c r="C4942" s="5">
        <v>42753.708333333336</v>
      </c>
      <c r="D4942" s="6">
        <v>11578.27</v>
      </c>
      <c r="E4942" s="6">
        <v>11582.62</v>
      </c>
      <c r="F4942" s="6">
        <v>11566.68</v>
      </c>
      <c r="G4942" s="6">
        <v>11574</v>
      </c>
      <c r="H4942" s="6"/>
      <c r="I4942" s="6"/>
      <c r="J4942" s="6"/>
    </row>
    <row r="4943" spans="3:10" x14ac:dyDescent="0.25">
      <c r="C4943" s="7">
        <v>42753.75</v>
      </c>
      <c r="D4943" s="8">
        <v>11574.25</v>
      </c>
      <c r="E4943" s="8">
        <v>11599.28</v>
      </c>
      <c r="F4943" s="8">
        <v>11573.67</v>
      </c>
      <c r="G4943" s="8">
        <v>11583.53</v>
      </c>
      <c r="H4943" s="8"/>
      <c r="I4943" s="8"/>
      <c r="J4943" s="8"/>
    </row>
    <row r="4944" spans="3:10" x14ac:dyDescent="0.25">
      <c r="C4944" s="5">
        <v>42753.791666666664</v>
      </c>
      <c r="D4944" s="6">
        <v>11583.03</v>
      </c>
      <c r="E4944" s="6">
        <v>11591.78</v>
      </c>
      <c r="F4944" s="6">
        <v>11582.53</v>
      </c>
      <c r="G4944" s="6">
        <v>11584.03</v>
      </c>
      <c r="H4944" s="6"/>
      <c r="I4944" s="6"/>
      <c r="J4944" s="6"/>
    </row>
    <row r="4945" spans="3:10" x14ac:dyDescent="0.25">
      <c r="C4945" s="7">
        <v>42753.833333333336</v>
      </c>
      <c r="D4945" s="8">
        <v>11583.53</v>
      </c>
      <c r="E4945" s="8">
        <v>11591.53</v>
      </c>
      <c r="F4945" s="8">
        <v>11582.28</v>
      </c>
      <c r="G4945" s="8">
        <v>11587.53</v>
      </c>
      <c r="H4945" s="8"/>
      <c r="I4945" s="8"/>
      <c r="J4945" s="8"/>
    </row>
    <row r="4946" spans="3:10" x14ac:dyDescent="0.25">
      <c r="C4946" s="5">
        <v>42753.875</v>
      </c>
      <c r="D4946" s="6">
        <v>11587.03</v>
      </c>
      <c r="E4946" s="6">
        <v>11593.28</v>
      </c>
      <c r="F4946" s="6">
        <v>11585.28</v>
      </c>
      <c r="G4946" s="6">
        <v>11589.03</v>
      </c>
      <c r="H4946" s="6"/>
      <c r="I4946" s="6"/>
      <c r="J4946" s="6"/>
    </row>
    <row r="4947" spans="3:10" x14ac:dyDescent="0.25">
      <c r="C4947" s="7">
        <v>42753.916666666664</v>
      </c>
      <c r="D4947" s="8">
        <v>11588.78</v>
      </c>
      <c r="E4947" s="8">
        <v>11621.78</v>
      </c>
      <c r="F4947" s="8">
        <v>11588.78</v>
      </c>
      <c r="G4947" s="8">
        <v>11619.28</v>
      </c>
      <c r="H4947" s="8"/>
      <c r="I4947" s="8"/>
      <c r="J4947" s="8"/>
    </row>
    <row r="4948" spans="3:10" x14ac:dyDescent="0.25">
      <c r="C4948" s="5">
        <v>42753.958333333336</v>
      </c>
      <c r="D4948" s="6">
        <v>11621.03</v>
      </c>
      <c r="E4948" s="6">
        <v>11624.63</v>
      </c>
      <c r="F4948" s="6">
        <v>11605.37</v>
      </c>
      <c r="G4948" s="6">
        <v>11605.37</v>
      </c>
      <c r="H4948" s="6"/>
      <c r="I4948" s="6"/>
      <c r="J4948" s="6"/>
    </row>
    <row r="4949" spans="3:10" x14ac:dyDescent="0.25">
      <c r="C4949" s="7">
        <v>42754</v>
      </c>
      <c r="D4949" s="8">
        <v>11604.09</v>
      </c>
      <c r="E4949" s="8">
        <v>11604.09</v>
      </c>
      <c r="F4949" s="8">
        <v>11604.09</v>
      </c>
      <c r="G4949" s="8">
        <v>11604.09</v>
      </c>
      <c r="H4949" s="8"/>
      <c r="I4949" s="8"/>
      <c r="J4949" s="8"/>
    </row>
    <row r="4950" spans="3:10" x14ac:dyDescent="0.25">
      <c r="C4950" s="5">
        <v>42754.041666666664</v>
      </c>
      <c r="D4950" s="6">
        <v>11605.37</v>
      </c>
      <c r="E4950" s="6">
        <v>11618.35</v>
      </c>
      <c r="F4950" s="6">
        <v>11605.37</v>
      </c>
      <c r="G4950" s="6">
        <v>11615.78</v>
      </c>
      <c r="H4950" s="6"/>
      <c r="I4950" s="6"/>
      <c r="J4950" s="6"/>
    </row>
    <row r="4951" spans="3:10" x14ac:dyDescent="0.25">
      <c r="C4951" s="7">
        <v>42754.083333333336</v>
      </c>
      <c r="D4951" s="8">
        <v>11616.42</v>
      </c>
      <c r="E4951" s="8">
        <v>11625.97</v>
      </c>
      <c r="F4951" s="8">
        <v>11616.42</v>
      </c>
      <c r="G4951" s="8">
        <v>11620.85</v>
      </c>
      <c r="H4951" s="8"/>
      <c r="I4951" s="8"/>
      <c r="J4951" s="8"/>
    </row>
    <row r="4952" spans="3:10" x14ac:dyDescent="0.25">
      <c r="C4952" s="5">
        <v>42754.125</v>
      </c>
      <c r="D4952" s="6">
        <v>11620.91</v>
      </c>
      <c r="E4952" s="6">
        <v>11620.91</v>
      </c>
      <c r="F4952" s="6">
        <v>11612.75</v>
      </c>
      <c r="G4952" s="6">
        <v>11616.1</v>
      </c>
      <c r="H4952" s="6"/>
      <c r="I4952" s="6"/>
      <c r="J4952" s="6"/>
    </row>
    <row r="4953" spans="3:10" x14ac:dyDescent="0.25">
      <c r="C4953" s="7">
        <v>42754.166666666664</v>
      </c>
      <c r="D4953" s="8">
        <v>11616.74</v>
      </c>
      <c r="E4953" s="8">
        <v>11617.38</v>
      </c>
      <c r="F4953" s="8">
        <v>11614.82</v>
      </c>
      <c r="G4953" s="8">
        <v>11616.1</v>
      </c>
      <c r="H4953" s="8"/>
      <c r="I4953" s="8"/>
      <c r="J4953" s="8"/>
    </row>
    <row r="4954" spans="3:10" x14ac:dyDescent="0.25">
      <c r="C4954" s="5">
        <v>42754.208333333336</v>
      </c>
      <c r="D4954" s="6">
        <v>11617.38</v>
      </c>
      <c r="E4954" s="6">
        <v>11617.38</v>
      </c>
      <c r="F4954" s="6">
        <v>11609.47</v>
      </c>
      <c r="G4954" s="6">
        <v>11611.03</v>
      </c>
      <c r="H4954" s="6"/>
      <c r="I4954" s="6"/>
      <c r="J4954" s="6"/>
    </row>
    <row r="4955" spans="3:10" x14ac:dyDescent="0.25">
      <c r="C4955" s="7">
        <v>42754.25</v>
      </c>
      <c r="D4955" s="8">
        <v>11609.75</v>
      </c>
      <c r="E4955" s="8">
        <v>11611.03</v>
      </c>
      <c r="F4955" s="8">
        <v>11605.97</v>
      </c>
      <c r="G4955" s="8">
        <v>11607.25</v>
      </c>
      <c r="H4955" s="8"/>
      <c r="I4955" s="8"/>
      <c r="J4955" s="8"/>
    </row>
    <row r="4956" spans="3:10" x14ac:dyDescent="0.25">
      <c r="C4956" s="5">
        <v>42754.291666666664</v>
      </c>
      <c r="D4956" s="6">
        <v>11606.75</v>
      </c>
      <c r="E4956" s="6">
        <v>11608.45</v>
      </c>
      <c r="F4956" s="6">
        <v>11603.97</v>
      </c>
      <c r="G4956" s="6">
        <v>11604.88</v>
      </c>
      <c r="H4956" s="6"/>
      <c r="I4956" s="6"/>
      <c r="J4956" s="6"/>
    </row>
    <row r="4957" spans="3:10" x14ac:dyDescent="0.25">
      <c r="C4957" s="7">
        <v>42754.333333333336</v>
      </c>
      <c r="D4957" s="8">
        <v>11604.83</v>
      </c>
      <c r="E4957" s="8">
        <v>11623.52</v>
      </c>
      <c r="F4957" s="8">
        <v>11604.61</v>
      </c>
      <c r="G4957" s="8">
        <v>11623.52</v>
      </c>
      <c r="H4957" s="8"/>
      <c r="I4957" s="8"/>
      <c r="J4957" s="8"/>
    </row>
    <row r="4958" spans="3:10" x14ac:dyDescent="0.25">
      <c r="C4958" s="5">
        <v>42754.375</v>
      </c>
      <c r="D4958" s="6">
        <v>11623.52</v>
      </c>
      <c r="E4958" s="6">
        <v>11629.36</v>
      </c>
      <c r="F4958" s="6">
        <v>11608.78</v>
      </c>
      <c r="G4958" s="6">
        <v>11617.55</v>
      </c>
      <c r="H4958" s="6"/>
      <c r="I4958" s="6"/>
      <c r="J4958" s="6"/>
    </row>
    <row r="4959" spans="3:10" x14ac:dyDescent="0.25">
      <c r="C4959" s="7">
        <v>42754.416666666664</v>
      </c>
      <c r="D4959" s="8">
        <v>11617.8</v>
      </c>
      <c r="E4959" s="8">
        <v>11622.77</v>
      </c>
      <c r="F4959" s="8">
        <v>11585.82</v>
      </c>
      <c r="G4959" s="8">
        <v>11591.95</v>
      </c>
      <c r="H4959" s="8"/>
      <c r="I4959" s="8"/>
      <c r="J4959" s="8"/>
    </row>
    <row r="4960" spans="3:10" x14ac:dyDescent="0.25">
      <c r="C4960" s="5">
        <v>42754.458333333336</v>
      </c>
      <c r="D4960" s="6">
        <v>11591.45</v>
      </c>
      <c r="E4960" s="6">
        <v>11601.45</v>
      </c>
      <c r="F4960" s="6">
        <v>11578.98</v>
      </c>
      <c r="G4960" s="6">
        <v>11584.73</v>
      </c>
      <c r="H4960" s="6"/>
      <c r="I4960" s="6"/>
      <c r="J4960" s="6"/>
    </row>
    <row r="4961" spans="3:10" x14ac:dyDescent="0.25">
      <c r="C4961" s="7">
        <v>42754.5</v>
      </c>
      <c r="D4961" s="8">
        <v>11584.98</v>
      </c>
      <c r="E4961" s="8">
        <v>11591.52</v>
      </c>
      <c r="F4961" s="8">
        <v>11577.81</v>
      </c>
      <c r="G4961" s="8">
        <v>11582.73</v>
      </c>
      <c r="H4961" s="8"/>
      <c r="I4961" s="8"/>
      <c r="J4961" s="8"/>
    </row>
    <row r="4962" spans="3:10" x14ac:dyDescent="0.25">
      <c r="C4962" s="5">
        <v>42754.541666666664</v>
      </c>
      <c r="D4962" s="6">
        <v>11582.48</v>
      </c>
      <c r="E4962" s="6">
        <v>11602.32</v>
      </c>
      <c r="F4962" s="6">
        <v>11582.48</v>
      </c>
      <c r="G4962" s="6">
        <v>11588.24</v>
      </c>
      <c r="H4962" s="6"/>
      <c r="I4962" s="6"/>
      <c r="J4962" s="6"/>
    </row>
    <row r="4963" spans="3:10" x14ac:dyDescent="0.25">
      <c r="C4963" s="7">
        <v>42754.583333333336</v>
      </c>
      <c r="D4963" s="8">
        <v>11587.99</v>
      </c>
      <c r="E4963" s="8">
        <v>11596.09</v>
      </c>
      <c r="F4963" s="8">
        <v>11580.04</v>
      </c>
      <c r="G4963" s="8">
        <v>11583.93</v>
      </c>
      <c r="H4963" s="8"/>
      <c r="I4963" s="8"/>
      <c r="J4963" s="8"/>
    </row>
    <row r="4964" spans="3:10" x14ac:dyDescent="0.25">
      <c r="C4964" s="5">
        <v>42754.625</v>
      </c>
      <c r="D4964" s="6">
        <v>11583.68</v>
      </c>
      <c r="E4964" s="6">
        <v>11627.58</v>
      </c>
      <c r="F4964" s="6">
        <v>11582.45</v>
      </c>
      <c r="G4964" s="6">
        <v>11613.06</v>
      </c>
      <c r="H4964" s="6"/>
      <c r="I4964" s="6"/>
      <c r="J4964" s="6"/>
    </row>
    <row r="4965" spans="3:10" x14ac:dyDescent="0.25">
      <c r="C4965" s="7">
        <v>42754.666666666664</v>
      </c>
      <c r="D4965" s="8">
        <v>11613.31</v>
      </c>
      <c r="E4965" s="8">
        <v>11644.74</v>
      </c>
      <c r="F4965" s="8">
        <v>11604.72</v>
      </c>
      <c r="G4965" s="8">
        <v>11640.19</v>
      </c>
      <c r="H4965" s="8"/>
      <c r="I4965" s="8"/>
      <c r="J4965" s="8"/>
    </row>
    <row r="4966" spans="3:10" x14ac:dyDescent="0.25">
      <c r="C4966" s="5">
        <v>42754.708333333336</v>
      </c>
      <c r="D4966" s="6">
        <v>11640.69</v>
      </c>
      <c r="E4966" s="6">
        <v>11640.94</v>
      </c>
      <c r="F4966" s="6">
        <v>11594.59</v>
      </c>
      <c r="G4966" s="6">
        <v>11599.11</v>
      </c>
      <c r="H4966" s="6"/>
      <c r="I4966" s="6"/>
      <c r="J4966" s="6"/>
    </row>
    <row r="4967" spans="3:10" x14ac:dyDescent="0.25">
      <c r="C4967" s="7">
        <v>42754.75</v>
      </c>
      <c r="D4967" s="8">
        <v>11599.36</v>
      </c>
      <c r="E4967" s="8">
        <v>11600.22</v>
      </c>
      <c r="F4967" s="8">
        <v>11577.66</v>
      </c>
      <c r="G4967" s="8">
        <v>11588.78</v>
      </c>
      <c r="H4967" s="8"/>
      <c r="I4967" s="8"/>
      <c r="J4967" s="8"/>
    </row>
    <row r="4968" spans="3:10" x14ac:dyDescent="0.25">
      <c r="C4968" s="5">
        <v>42754.791666666664</v>
      </c>
      <c r="D4968" s="6">
        <v>11589.03</v>
      </c>
      <c r="E4968" s="6">
        <v>11595.53</v>
      </c>
      <c r="F4968" s="6">
        <v>11582.03</v>
      </c>
      <c r="G4968" s="6">
        <v>11587.28</v>
      </c>
      <c r="H4968" s="6"/>
      <c r="I4968" s="6"/>
      <c r="J4968" s="6"/>
    </row>
    <row r="4969" spans="3:10" x14ac:dyDescent="0.25">
      <c r="C4969" s="7">
        <v>42754.833333333336</v>
      </c>
      <c r="D4969" s="8">
        <v>11587.53</v>
      </c>
      <c r="E4969" s="8">
        <v>11592.53</v>
      </c>
      <c r="F4969" s="8">
        <v>11582.78</v>
      </c>
      <c r="G4969" s="8">
        <v>11586.28</v>
      </c>
      <c r="H4969" s="8"/>
      <c r="I4969" s="8"/>
      <c r="J4969" s="8"/>
    </row>
    <row r="4970" spans="3:10" x14ac:dyDescent="0.25">
      <c r="C4970" s="5">
        <v>42754.875</v>
      </c>
      <c r="D4970" s="6">
        <v>11586.78</v>
      </c>
      <c r="E4970" s="6">
        <v>11587.78</v>
      </c>
      <c r="F4970" s="6">
        <v>11559.27</v>
      </c>
      <c r="G4970" s="6">
        <v>11570.27</v>
      </c>
      <c r="H4970" s="6"/>
      <c r="I4970" s="6"/>
      <c r="J4970" s="6"/>
    </row>
    <row r="4971" spans="3:10" x14ac:dyDescent="0.25">
      <c r="C4971" s="7">
        <v>42754.916666666664</v>
      </c>
      <c r="D4971" s="8">
        <v>11570.77</v>
      </c>
      <c r="E4971" s="8">
        <v>11578.52</v>
      </c>
      <c r="F4971" s="8">
        <v>11565.52</v>
      </c>
      <c r="G4971" s="8">
        <v>11572.55</v>
      </c>
      <c r="H4971" s="8"/>
      <c r="I4971" s="8"/>
      <c r="J4971" s="8"/>
    </row>
    <row r="4972" spans="3:10" x14ac:dyDescent="0.25">
      <c r="C4972" s="5">
        <v>42754.958333333336</v>
      </c>
      <c r="D4972" s="6">
        <v>11576.87</v>
      </c>
      <c r="E4972" s="6">
        <v>11587.49</v>
      </c>
      <c r="F4972" s="6">
        <v>11572.55</v>
      </c>
      <c r="G4972" s="6">
        <v>11581.36</v>
      </c>
      <c r="H4972" s="6"/>
      <c r="I4972" s="6"/>
      <c r="J4972" s="6"/>
    </row>
    <row r="4973" spans="3:10" x14ac:dyDescent="0.25">
      <c r="C4973" s="7">
        <v>42755</v>
      </c>
      <c r="D4973" s="8">
        <v>11579.58</v>
      </c>
      <c r="E4973" s="8">
        <v>11579.58</v>
      </c>
      <c r="F4973" s="8">
        <v>11579.58</v>
      </c>
      <c r="G4973" s="8">
        <v>11579.58</v>
      </c>
      <c r="H4973" s="8"/>
      <c r="I4973" s="8"/>
      <c r="J4973" s="8"/>
    </row>
    <row r="4974" spans="3:10" x14ac:dyDescent="0.25">
      <c r="C4974" s="5">
        <v>42755.041666666664</v>
      </c>
      <c r="D4974" s="6">
        <v>11578.3</v>
      </c>
      <c r="E4974" s="6">
        <v>11593.05</v>
      </c>
      <c r="F4974" s="6">
        <v>11578.3</v>
      </c>
      <c r="G4974" s="6">
        <v>11591.05</v>
      </c>
      <c r="H4974" s="6"/>
      <c r="I4974" s="6"/>
      <c r="J4974" s="6"/>
    </row>
    <row r="4975" spans="3:10" x14ac:dyDescent="0.25">
      <c r="C4975" s="7">
        <v>42755.083333333336</v>
      </c>
      <c r="D4975" s="8">
        <v>11592.33</v>
      </c>
      <c r="E4975" s="8">
        <v>11604.58</v>
      </c>
      <c r="F4975" s="8">
        <v>11592.33</v>
      </c>
      <c r="G4975" s="8">
        <v>11597.73</v>
      </c>
      <c r="H4975" s="8"/>
      <c r="I4975" s="8"/>
      <c r="J4975" s="8"/>
    </row>
    <row r="4976" spans="3:10" x14ac:dyDescent="0.25">
      <c r="C4976" s="5">
        <v>42755.125</v>
      </c>
      <c r="D4976" s="6">
        <v>11596.45</v>
      </c>
      <c r="E4976" s="6">
        <v>11597.98</v>
      </c>
      <c r="F4976" s="6">
        <v>11586.07</v>
      </c>
      <c r="G4976" s="6">
        <v>11587.35</v>
      </c>
      <c r="H4976" s="6"/>
      <c r="I4976" s="6"/>
      <c r="J4976" s="6"/>
    </row>
    <row r="4977" spans="3:10" x14ac:dyDescent="0.25">
      <c r="C4977" s="7">
        <v>42755.166666666664</v>
      </c>
      <c r="D4977" s="8">
        <v>11589.92</v>
      </c>
      <c r="E4977" s="8">
        <v>11593.76</v>
      </c>
      <c r="F4977" s="8">
        <v>11586.07</v>
      </c>
      <c r="G4977" s="8">
        <v>11587.35</v>
      </c>
      <c r="H4977" s="8"/>
      <c r="I4977" s="8"/>
      <c r="J4977" s="8"/>
    </row>
    <row r="4978" spans="3:10" x14ac:dyDescent="0.25">
      <c r="C4978" s="5">
        <v>42755.208333333336</v>
      </c>
      <c r="D4978" s="6">
        <v>11588.63</v>
      </c>
      <c r="E4978" s="6">
        <v>11595.04</v>
      </c>
      <c r="F4978" s="6">
        <v>11588.63</v>
      </c>
      <c r="G4978" s="6">
        <v>11591.19</v>
      </c>
      <c r="H4978" s="6"/>
      <c r="I4978" s="6"/>
      <c r="J4978" s="6"/>
    </row>
    <row r="4979" spans="3:10" x14ac:dyDescent="0.25">
      <c r="C4979" s="7">
        <v>42755.25</v>
      </c>
      <c r="D4979" s="8">
        <v>11589.91</v>
      </c>
      <c r="E4979" s="8">
        <v>11591.19</v>
      </c>
      <c r="F4979" s="8">
        <v>11588.63</v>
      </c>
      <c r="G4979" s="8">
        <v>11591.19</v>
      </c>
      <c r="H4979" s="8"/>
      <c r="I4979" s="8"/>
      <c r="J4979" s="8"/>
    </row>
    <row r="4980" spans="3:10" x14ac:dyDescent="0.25">
      <c r="C4980" s="5">
        <v>42755.291666666664</v>
      </c>
      <c r="D4980" s="6">
        <v>11592.47</v>
      </c>
      <c r="E4980" s="6">
        <v>11592.47</v>
      </c>
      <c r="F4980" s="6">
        <v>11589.65</v>
      </c>
      <c r="G4980" s="6">
        <v>11589.65</v>
      </c>
      <c r="H4980" s="6"/>
      <c r="I4980" s="6"/>
      <c r="J4980" s="6"/>
    </row>
    <row r="4981" spans="3:10" x14ac:dyDescent="0.25">
      <c r="C4981" s="7">
        <v>42755.333333333336</v>
      </c>
      <c r="D4981" s="8">
        <v>11588.65</v>
      </c>
      <c r="E4981" s="8">
        <v>11598.15</v>
      </c>
      <c r="F4981" s="8">
        <v>11582.57</v>
      </c>
      <c r="G4981" s="8">
        <v>11595.78</v>
      </c>
      <c r="H4981" s="8"/>
      <c r="I4981" s="8"/>
      <c r="J4981" s="8"/>
    </row>
    <row r="4982" spans="3:10" x14ac:dyDescent="0.25">
      <c r="C4982" s="5">
        <v>42755.375</v>
      </c>
      <c r="D4982" s="6">
        <v>11591.44</v>
      </c>
      <c r="E4982" s="6">
        <v>11592.19</v>
      </c>
      <c r="F4982" s="6">
        <v>11571.86</v>
      </c>
      <c r="G4982" s="6">
        <v>11582.19</v>
      </c>
      <c r="H4982" s="6"/>
      <c r="I4982" s="6"/>
      <c r="J4982" s="6"/>
    </row>
    <row r="4983" spans="3:10" x14ac:dyDescent="0.25">
      <c r="C4983" s="7">
        <v>42755.416666666664</v>
      </c>
      <c r="D4983" s="8">
        <v>11581.94</v>
      </c>
      <c r="E4983" s="8">
        <v>11616.37</v>
      </c>
      <c r="F4983" s="8">
        <v>11545.37</v>
      </c>
      <c r="G4983" s="8">
        <v>11608.42</v>
      </c>
      <c r="H4983" s="8"/>
      <c r="I4983" s="8"/>
      <c r="J4983" s="8"/>
    </row>
    <row r="4984" spans="3:10" x14ac:dyDescent="0.25">
      <c r="C4984" s="5">
        <v>42755.458333333336</v>
      </c>
      <c r="D4984" s="6">
        <v>11608.17</v>
      </c>
      <c r="E4984" s="6">
        <v>11609.07</v>
      </c>
      <c r="F4984" s="6">
        <v>11586.79</v>
      </c>
      <c r="G4984" s="6">
        <v>11593.73</v>
      </c>
      <c r="H4984" s="6"/>
      <c r="I4984" s="6"/>
      <c r="J4984" s="6"/>
    </row>
    <row r="4985" spans="3:10" x14ac:dyDescent="0.25">
      <c r="C4985" s="7">
        <v>42755.5</v>
      </c>
      <c r="D4985" s="8">
        <v>11594.23</v>
      </c>
      <c r="E4985" s="8">
        <v>11632.13</v>
      </c>
      <c r="F4985" s="8">
        <v>11590.37</v>
      </c>
      <c r="G4985" s="8">
        <v>11613.07</v>
      </c>
      <c r="H4985" s="8"/>
      <c r="I4985" s="8"/>
      <c r="J4985" s="8"/>
    </row>
    <row r="4986" spans="3:10" x14ac:dyDescent="0.25">
      <c r="C4986" s="5">
        <v>42755.541666666664</v>
      </c>
      <c r="D4986" s="6">
        <v>11613.32</v>
      </c>
      <c r="E4986" s="6">
        <v>11621.16</v>
      </c>
      <c r="F4986" s="6">
        <v>11584.29</v>
      </c>
      <c r="G4986" s="6">
        <v>11584.79</v>
      </c>
      <c r="H4986" s="6"/>
      <c r="I4986" s="6"/>
      <c r="J4986" s="6"/>
    </row>
    <row r="4987" spans="3:10" x14ac:dyDescent="0.25">
      <c r="C4987" s="7">
        <v>42755.583333333336</v>
      </c>
      <c r="D4987" s="8">
        <v>11585.79</v>
      </c>
      <c r="E4987" s="8">
        <v>11614.42</v>
      </c>
      <c r="F4987" s="8">
        <v>11582.05</v>
      </c>
      <c r="G4987" s="8">
        <v>11613.69</v>
      </c>
      <c r="H4987" s="8"/>
      <c r="I4987" s="8"/>
      <c r="J4987" s="8"/>
    </row>
    <row r="4988" spans="3:10" x14ac:dyDescent="0.25">
      <c r="C4988" s="5">
        <v>42755.625</v>
      </c>
      <c r="D4988" s="6">
        <v>11613.19</v>
      </c>
      <c r="E4988" s="6">
        <v>11614.02</v>
      </c>
      <c r="F4988" s="6">
        <v>11601.37</v>
      </c>
      <c r="G4988" s="6">
        <v>11608.16</v>
      </c>
      <c r="H4988" s="6"/>
      <c r="I4988" s="6"/>
      <c r="J4988" s="6"/>
    </row>
    <row r="4989" spans="3:10" x14ac:dyDescent="0.25">
      <c r="C4989" s="7">
        <v>42755.666666666664</v>
      </c>
      <c r="D4989" s="8">
        <v>11607.66</v>
      </c>
      <c r="E4989" s="8">
        <v>11629.28</v>
      </c>
      <c r="F4989" s="8">
        <v>11605.99</v>
      </c>
      <c r="G4989" s="8">
        <v>11625.29</v>
      </c>
      <c r="H4989" s="8"/>
      <c r="I4989" s="8"/>
      <c r="J4989" s="8"/>
    </row>
    <row r="4990" spans="3:10" x14ac:dyDescent="0.25">
      <c r="C4990" s="5">
        <v>42755.708333333336</v>
      </c>
      <c r="D4990" s="6">
        <v>11625.54</v>
      </c>
      <c r="E4990" s="6">
        <v>11634.18</v>
      </c>
      <c r="F4990" s="6">
        <v>11611</v>
      </c>
      <c r="G4990" s="6">
        <v>11615.25</v>
      </c>
      <c r="H4990" s="6"/>
      <c r="I4990" s="6"/>
      <c r="J4990" s="6"/>
    </row>
    <row r="4991" spans="3:10" x14ac:dyDescent="0.25">
      <c r="C4991" s="7">
        <v>42755.75</v>
      </c>
      <c r="D4991" s="8">
        <v>11614.75</v>
      </c>
      <c r="E4991" s="8">
        <v>11630.72</v>
      </c>
      <c r="F4991" s="8">
        <v>11612.62</v>
      </c>
      <c r="G4991" s="8">
        <v>11625.94</v>
      </c>
      <c r="H4991" s="8"/>
      <c r="I4991" s="8"/>
      <c r="J4991" s="8"/>
    </row>
    <row r="4992" spans="3:10" x14ac:dyDescent="0.25">
      <c r="C4992" s="5">
        <v>42755.791666666664</v>
      </c>
      <c r="D4992" s="6">
        <v>11625.69</v>
      </c>
      <c r="E4992" s="6">
        <v>11630.19</v>
      </c>
      <c r="F4992" s="6">
        <v>11596.19</v>
      </c>
      <c r="G4992" s="6">
        <v>11610.69</v>
      </c>
      <c r="H4992" s="6"/>
      <c r="I4992" s="6"/>
      <c r="J4992" s="6"/>
    </row>
    <row r="4993" spans="3:10" x14ac:dyDescent="0.25">
      <c r="C4993" s="7">
        <v>42755.833333333336</v>
      </c>
      <c r="D4993" s="8">
        <v>11611.19</v>
      </c>
      <c r="E4993" s="8">
        <v>11617.94</v>
      </c>
      <c r="F4993" s="8">
        <v>11605.69</v>
      </c>
      <c r="G4993" s="8">
        <v>11606.94</v>
      </c>
      <c r="H4993" s="8"/>
      <c r="I4993" s="8"/>
      <c r="J4993" s="8"/>
    </row>
    <row r="4994" spans="3:10" x14ac:dyDescent="0.25">
      <c r="C4994" s="5">
        <v>42755.875</v>
      </c>
      <c r="D4994" s="6">
        <v>11607.19</v>
      </c>
      <c r="E4994" s="6">
        <v>11612.69</v>
      </c>
      <c r="F4994" s="6">
        <v>11597.44</v>
      </c>
      <c r="G4994" s="6">
        <v>11604.69</v>
      </c>
      <c r="H4994" s="6"/>
      <c r="I4994" s="6"/>
      <c r="J4994" s="6"/>
    </row>
    <row r="4995" spans="3:10" x14ac:dyDescent="0.25">
      <c r="C4995" s="7">
        <v>42755.916666666664</v>
      </c>
      <c r="D4995" s="8">
        <v>11604.19</v>
      </c>
      <c r="E4995" s="8">
        <v>11618.19</v>
      </c>
      <c r="F4995" s="8">
        <v>11601.19</v>
      </c>
      <c r="G4995" s="8">
        <v>11617.94</v>
      </c>
      <c r="H4995" s="8"/>
      <c r="I4995" s="8"/>
      <c r="J4995" s="8"/>
    </row>
    <row r="4996" spans="3:10" x14ac:dyDescent="0.25">
      <c r="C4996" s="5">
        <v>42758</v>
      </c>
      <c r="D4996" s="6">
        <v>11617.94</v>
      </c>
      <c r="E4996" s="6">
        <v>11617.94</v>
      </c>
      <c r="F4996" s="6">
        <v>11617.94</v>
      </c>
      <c r="G4996" s="6">
        <v>11617.94</v>
      </c>
      <c r="H4996" s="6"/>
      <c r="I4996" s="6"/>
      <c r="J4996" s="6"/>
    </row>
    <row r="4997" spans="3:10" x14ac:dyDescent="0.25">
      <c r="C4997" s="7">
        <v>42758.041666666664</v>
      </c>
      <c r="D4997" s="8">
        <v>11614.9</v>
      </c>
      <c r="E4997" s="8">
        <v>11617.68</v>
      </c>
      <c r="F4997" s="8">
        <v>11575.7</v>
      </c>
      <c r="G4997" s="8">
        <v>11581.36</v>
      </c>
      <c r="H4997" s="8"/>
      <c r="I4997" s="8"/>
      <c r="J4997" s="8"/>
    </row>
    <row r="4998" spans="3:10" x14ac:dyDescent="0.25">
      <c r="C4998" s="5">
        <v>42758.083333333336</v>
      </c>
      <c r="D4998" s="6">
        <v>11582.64</v>
      </c>
      <c r="E4998" s="6">
        <v>11589.2</v>
      </c>
      <c r="F4998" s="6">
        <v>11574.01</v>
      </c>
      <c r="G4998" s="6">
        <v>11574.01</v>
      </c>
      <c r="H4998" s="6"/>
      <c r="I4998" s="6"/>
      <c r="J4998" s="6"/>
    </row>
    <row r="4999" spans="3:10" x14ac:dyDescent="0.25">
      <c r="C4999" s="7">
        <v>42758.125</v>
      </c>
      <c r="D4999" s="8">
        <v>11574.11</v>
      </c>
      <c r="E4999" s="8">
        <v>11598.93</v>
      </c>
      <c r="F4999" s="8">
        <v>11574.11</v>
      </c>
      <c r="G4999" s="8">
        <v>11583.18</v>
      </c>
      <c r="H4999" s="8"/>
      <c r="I4999" s="8"/>
      <c r="J4999" s="8"/>
    </row>
    <row r="5000" spans="3:10" x14ac:dyDescent="0.25">
      <c r="C5000" s="5">
        <v>42758.166666666664</v>
      </c>
      <c r="D5000" s="6">
        <v>11580.61</v>
      </c>
      <c r="E5000" s="6">
        <v>11592.58</v>
      </c>
      <c r="F5000" s="6">
        <v>11580.61</v>
      </c>
      <c r="G5000" s="6">
        <v>11591.3</v>
      </c>
      <c r="H5000" s="6"/>
      <c r="I5000" s="6"/>
      <c r="J5000" s="6"/>
    </row>
    <row r="5001" spans="3:10" x14ac:dyDescent="0.25">
      <c r="C5001" s="7">
        <v>42758.208333333336</v>
      </c>
      <c r="D5001" s="8">
        <v>11590.02</v>
      </c>
      <c r="E5001" s="8">
        <v>11591.3</v>
      </c>
      <c r="F5001" s="8">
        <v>11579.74</v>
      </c>
      <c r="G5001" s="8">
        <v>11585.52</v>
      </c>
      <c r="H5001" s="8"/>
      <c r="I5001" s="8"/>
      <c r="J5001" s="8"/>
    </row>
    <row r="5002" spans="3:10" x14ac:dyDescent="0.25">
      <c r="C5002" s="5">
        <v>42758.25</v>
      </c>
      <c r="D5002" s="6">
        <v>11584.24</v>
      </c>
      <c r="E5002" s="6">
        <v>11588.8</v>
      </c>
      <c r="F5002" s="6">
        <v>11583.18</v>
      </c>
      <c r="G5002" s="6">
        <v>11588.8</v>
      </c>
      <c r="H5002" s="6"/>
      <c r="I5002" s="6"/>
      <c r="J5002" s="6"/>
    </row>
    <row r="5003" spans="3:10" x14ac:dyDescent="0.25">
      <c r="C5003" s="7">
        <v>42758.291666666664</v>
      </c>
      <c r="D5003" s="8">
        <v>11587.8</v>
      </c>
      <c r="E5003" s="8">
        <v>11592.15</v>
      </c>
      <c r="F5003" s="8">
        <v>11581.24</v>
      </c>
      <c r="G5003" s="8">
        <v>11581.24</v>
      </c>
      <c r="H5003" s="8"/>
      <c r="I5003" s="8"/>
      <c r="J5003" s="8"/>
    </row>
    <row r="5004" spans="3:10" x14ac:dyDescent="0.25">
      <c r="C5004" s="5">
        <v>42758.333333333336</v>
      </c>
      <c r="D5004" s="6">
        <v>11579.96</v>
      </c>
      <c r="E5004" s="6">
        <v>11583.1</v>
      </c>
      <c r="F5004" s="6">
        <v>11565.26</v>
      </c>
      <c r="G5004" s="6">
        <v>11568.04</v>
      </c>
      <c r="H5004" s="6"/>
      <c r="I5004" s="6"/>
      <c r="J5004" s="6"/>
    </row>
    <row r="5005" spans="3:10" x14ac:dyDescent="0.25">
      <c r="C5005" s="7">
        <v>42758.375</v>
      </c>
      <c r="D5005" s="8">
        <v>11566.54</v>
      </c>
      <c r="E5005" s="8">
        <v>11573.14</v>
      </c>
      <c r="F5005" s="8">
        <v>11554.44</v>
      </c>
      <c r="G5005" s="8">
        <v>11554.44</v>
      </c>
      <c r="H5005" s="8"/>
      <c r="I5005" s="8"/>
      <c r="J5005" s="8"/>
    </row>
    <row r="5006" spans="3:10" x14ac:dyDescent="0.25">
      <c r="C5006" s="5">
        <v>42758.416666666664</v>
      </c>
      <c r="D5006" s="6">
        <v>11554.94</v>
      </c>
      <c r="E5006" s="6">
        <v>11554.94</v>
      </c>
      <c r="F5006" s="6">
        <v>11506.94</v>
      </c>
      <c r="G5006" s="6">
        <v>11535.09</v>
      </c>
      <c r="H5006" s="6"/>
      <c r="I5006" s="6"/>
      <c r="J5006" s="6"/>
    </row>
    <row r="5007" spans="3:10" x14ac:dyDescent="0.25">
      <c r="C5007" s="7">
        <v>42758.458333333336</v>
      </c>
      <c r="D5007" s="8">
        <v>11534.84</v>
      </c>
      <c r="E5007" s="8">
        <v>11601.31</v>
      </c>
      <c r="F5007" s="8">
        <v>11526.91</v>
      </c>
      <c r="G5007" s="8">
        <v>11587.1</v>
      </c>
      <c r="H5007" s="8"/>
      <c r="I5007" s="8"/>
      <c r="J5007" s="8"/>
    </row>
    <row r="5008" spans="3:10" x14ac:dyDescent="0.25">
      <c r="C5008" s="5">
        <v>42758.5</v>
      </c>
      <c r="D5008" s="6">
        <v>11586.1</v>
      </c>
      <c r="E5008" s="6">
        <v>11587.59</v>
      </c>
      <c r="F5008" s="6">
        <v>11567.94</v>
      </c>
      <c r="G5008" s="6">
        <v>11584.63</v>
      </c>
      <c r="H5008" s="6"/>
      <c r="I5008" s="6"/>
      <c r="J5008" s="6"/>
    </row>
    <row r="5009" spans="3:10" x14ac:dyDescent="0.25">
      <c r="C5009" s="7">
        <v>42758.541666666664</v>
      </c>
      <c r="D5009" s="8">
        <v>11584.88</v>
      </c>
      <c r="E5009" s="8">
        <v>11593.71</v>
      </c>
      <c r="F5009" s="8">
        <v>11576.22</v>
      </c>
      <c r="G5009" s="8">
        <v>11578.23</v>
      </c>
      <c r="H5009" s="8"/>
      <c r="I5009" s="8"/>
      <c r="J5009" s="8"/>
    </row>
    <row r="5010" spans="3:10" x14ac:dyDescent="0.25">
      <c r="C5010" s="5">
        <v>42758.583333333336</v>
      </c>
      <c r="D5010" s="6">
        <v>11578.73</v>
      </c>
      <c r="E5010" s="6">
        <v>11606.95</v>
      </c>
      <c r="F5010" s="6">
        <v>11571.99</v>
      </c>
      <c r="G5010" s="6">
        <v>11586.26</v>
      </c>
      <c r="H5010" s="6"/>
      <c r="I5010" s="6"/>
      <c r="J5010" s="6"/>
    </row>
    <row r="5011" spans="3:10" x14ac:dyDescent="0.25">
      <c r="C5011" s="7">
        <v>42758.625</v>
      </c>
      <c r="D5011" s="8">
        <v>11586.76</v>
      </c>
      <c r="E5011" s="8">
        <v>11598.78</v>
      </c>
      <c r="F5011" s="8">
        <v>11570.23</v>
      </c>
      <c r="G5011" s="8">
        <v>11582.91</v>
      </c>
      <c r="H5011" s="8"/>
      <c r="I5011" s="8"/>
      <c r="J5011" s="8"/>
    </row>
    <row r="5012" spans="3:10" x14ac:dyDescent="0.25">
      <c r="C5012" s="5">
        <v>42758.666666666664</v>
      </c>
      <c r="D5012" s="6">
        <v>11582.66</v>
      </c>
      <c r="E5012" s="6">
        <v>11593.66</v>
      </c>
      <c r="F5012" s="6">
        <v>11573.36</v>
      </c>
      <c r="G5012" s="6">
        <v>11579.71</v>
      </c>
      <c r="H5012" s="6"/>
      <c r="I5012" s="6"/>
      <c r="J5012" s="6"/>
    </row>
    <row r="5013" spans="3:10" x14ac:dyDescent="0.25">
      <c r="C5013" s="7">
        <v>42758.708333333336</v>
      </c>
      <c r="D5013" s="8">
        <v>11579.46</v>
      </c>
      <c r="E5013" s="8">
        <v>11585.34</v>
      </c>
      <c r="F5013" s="8">
        <v>11513.87</v>
      </c>
      <c r="G5013" s="8">
        <v>11517.19</v>
      </c>
      <c r="H5013" s="8"/>
      <c r="I5013" s="8"/>
      <c r="J5013" s="8"/>
    </row>
    <row r="5014" spans="3:10" x14ac:dyDescent="0.25">
      <c r="C5014" s="5">
        <v>42758.75</v>
      </c>
      <c r="D5014" s="6">
        <v>11516.94</v>
      </c>
      <c r="E5014" s="6">
        <v>11551.61</v>
      </c>
      <c r="F5014" s="6">
        <v>11516.19</v>
      </c>
      <c r="G5014" s="6">
        <v>11535.61</v>
      </c>
      <c r="H5014" s="6"/>
      <c r="I5014" s="6"/>
      <c r="J5014" s="6"/>
    </row>
    <row r="5015" spans="3:10" x14ac:dyDescent="0.25">
      <c r="C5015" s="7">
        <v>42758.791666666664</v>
      </c>
      <c r="D5015" s="8">
        <v>11535.86</v>
      </c>
      <c r="E5015" s="8">
        <v>11549.86</v>
      </c>
      <c r="F5015" s="8">
        <v>11530.36</v>
      </c>
      <c r="G5015" s="8">
        <v>11548.36</v>
      </c>
      <c r="H5015" s="8"/>
      <c r="I5015" s="8"/>
      <c r="J5015" s="8"/>
    </row>
    <row r="5016" spans="3:10" x14ac:dyDescent="0.25">
      <c r="C5016" s="5">
        <v>42758.833333333336</v>
      </c>
      <c r="D5016" s="6">
        <v>11548.11</v>
      </c>
      <c r="E5016" s="6">
        <v>11574.36</v>
      </c>
      <c r="F5016" s="6">
        <v>11545.11</v>
      </c>
      <c r="G5016" s="6">
        <v>11558.11</v>
      </c>
      <c r="H5016" s="6"/>
      <c r="I5016" s="6"/>
      <c r="J5016" s="6"/>
    </row>
    <row r="5017" spans="3:10" x14ac:dyDescent="0.25">
      <c r="C5017" s="7">
        <v>42758.875</v>
      </c>
      <c r="D5017" s="8">
        <v>11557.86</v>
      </c>
      <c r="E5017" s="8">
        <v>11565.86</v>
      </c>
      <c r="F5017" s="8">
        <v>11554.36</v>
      </c>
      <c r="G5017" s="8">
        <v>11562.86</v>
      </c>
      <c r="H5017" s="8"/>
      <c r="I5017" s="8"/>
      <c r="J5017" s="8"/>
    </row>
    <row r="5018" spans="3:10" x14ac:dyDescent="0.25">
      <c r="C5018" s="5">
        <v>42758.916666666664</v>
      </c>
      <c r="D5018" s="6">
        <v>11562.61</v>
      </c>
      <c r="E5018" s="6">
        <v>11573.11</v>
      </c>
      <c r="F5018" s="6">
        <v>11557.36</v>
      </c>
      <c r="G5018" s="6">
        <v>11565.86</v>
      </c>
      <c r="H5018" s="6"/>
      <c r="I5018" s="6"/>
      <c r="J5018" s="6"/>
    </row>
    <row r="5019" spans="3:10" x14ac:dyDescent="0.25">
      <c r="C5019" s="7">
        <v>42758.958333333336</v>
      </c>
      <c r="D5019" s="8">
        <v>11565.86</v>
      </c>
      <c r="E5019" s="8">
        <v>11569.5</v>
      </c>
      <c r="F5019" s="8">
        <v>11558.39</v>
      </c>
      <c r="G5019" s="8">
        <v>11562.89</v>
      </c>
      <c r="H5019" s="8"/>
      <c r="I5019" s="8"/>
      <c r="J5019" s="8"/>
    </row>
    <row r="5020" spans="3:10" x14ac:dyDescent="0.25">
      <c r="C5020" s="5">
        <v>42759</v>
      </c>
      <c r="D5020" s="6">
        <v>11562.89</v>
      </c>
      <c r="E5020" s="6">
        <v>11562.89</v>
      </c>
      <c r="F5020" s="6">
        <v>11562.89</v>
      </c>
      <c r="G5020" s="6">
        <v>11562.89</v>
      </c>
      <c r="H5020" s="6"/>
      <c r="I5020" s="6"/>
      <c r="J5020" s="6"/>
    </row>
    <row r="5021" spans="3:10" x14ac:dyDescent="0.25">
      <c r="C5021" s="7">
        <v>42759.041666666664</v>
      </c>
      <c r="D5021" s="8">
        <v>11559.05</v>
      </c>
      <c r="E5021" s="8">
        <v>11565.73</v>
      </c>
      <c r="F5021" s="8">
        <v>11559.05</v>
      </c>
      <c r="G5021" s="8">
        <v>11563.17</v>
      </c>
      <c r="H5021" s="8"/>
      <c r="I5021" s="8"/>
      <c r="J5021" s="8"/>
    </row>
    <row r="5022" spans="3:10" x14ac:dyDescent="0.25">
      <c r="C5022" s="5">
        <v>42759.083333333336</v>
      </c>
      <c r="D5022" s="6">
        <v>11564.45</v>
      </c>
      <c r="E5022" s="6">
        <v>11568.28</v>
      </c>
      <c r="F5022" s="6">
        <v>11560.61</v>
      </c>
      <c r="G5022" s="6">
        <v>11564.17</v>
      </c>
      <c r="H5022" s="6"/>
      <c r="I5022" s="6"/>
      <c r="J5022" s="6"/>
    </row>
    <row r="5023" spans="3:10" x14ac:dyDescent="0.25">
      <c r="C5023" s="7">
        <v>42759.125</v>
      </c>
      <c r="D5023" s="8">
        <v>11564.25</v>
      </c>
      <c r="E5023" s="8">
        <v>11574.66</v>
      </c>
      <c r="F5023" s="8">
        <v>11562.71</v>
      </c>
      <c r="G5023" s="8">
        <v>11563.99</v>
      </c>
      <c r="H5023" s="8"/>
      <c r="I5023" s="8"/>
      <c r="J5023" s="8"/>
    </row>
    <row r="5024" spans="3:10" x14ac:dyDescent="0.25">
      <c r="C5024" s="5">
        <v>42759.166666666664</v>
      </c>
      <c r="D5024" s="6">
        <v>11564.49</v>
      </c>
      <c r="E5024" s="6">
        <v>11564.49</v>
      </c>
      <c r="F5024" s="6">
        <v>11559.16</v>
      </c>
      <c r="G5024" s="6">
        <v>11559.16</v>
      </c>
      <c r="H5024" s="6"/>
      <c r="I5024" s="6"/>
      <c r="J5024" s="6"/>
    </row>
    <row r="5025" spans="3:10" x14ac:dyDescent="0.25">
      <c r="C5025" s="7">
        <v>42759.208333333336</v>
      </c>
      <c r="D5025" s="8">
        <v>11560.43</v>
      </c>
      <c r="E5025" s="8">
        <v>11564.35</v>
      </c>
      <c r="F5025" s="8">
        <v>11556.32</v>
      </c>
      <c r="G5025" s="8">
        <v>11556.32</v>
      </c>
      <c r="H5025" s="8"/>
      <c r="I5025" s="8"/>
      <c r="J5025" s="8"/>
    </row>
    <row r="5026" spans="3:10" x14ac:dyDescent="0.25">
      <c r="C5026" s="5">
        <v>42759.25</v>
      </c>
      <c r="D5026" s="6">
        <v>11557.6</v>
      </c>
      <c r="E5026" s="6">
        <v>11563.94</v>
      </c>
      <c r="F5026" s="6">
        <v>11557.04</v>
      </c>
      <c r="G5026" s="6">
        <v>11562.66</v>
      </c>
      <c r="H5026" s="6"/>
      <c r="I5026" s="6"/>
      <c r="J5026" s="6"/>
    </row>
    <row r="5027" spans="3:10" x14ac:dyDescent="0.25">
      <c r="C5027" s="7">
        <v>42759.291666666664</v>
      </c>
      <c r="D5027" s="8">
        <v>11561.38</v>
      </c>
      <c r="E5027" s="8">
        <v>11562.66</v>
      </c>
      <c r="F5027" s="8">
        <v>11556.26</v>
      </c>
      <c r="G5027" s="8">
        <v>11558.28</v>
      </c>
      <c r="H5027" s="8"/>
      <c r="I5027" s="8"/>
      <c r="J5027" s="8"/>
    </row>
    <row r="5028" spans="3:10" x14ac:dyDescent="0.25">
      <c r="C5028" s="5">
        <v>42759.333333333336</v>
      </c>
      <c r="D5028" s="6">
        <v>11557</v>
      </c>
      <c r="E5028" s="6">
        <v>11570.17</v>
      </c>
      <c r="F5028" s="6">
        <v>11556.78</v>
      </c>
      <c r="G5028" s="6">
        <v>11569.39</v>
      </c>
      <c r="H5028" s="6"/>
      <c r="I5028" s="6"/>
      <c r="J5028" s="6"/>
    </row>
    <row r="5029" spans="3:10" x14ac:dyDescent="0.25">
      <c r="C5029" s="7">
        <v>42759.375</v>
      </c>
      <c r="D5029" s="8">
        <v>11569.36</v>
      </c>
      <c r="E5029" s="8">
        <v>11573.36</v>
      </c>
      <c r="F5029" s="8">
        <v>11546.11</v>
      </c>
      <c r="G5029" s="8">
        <v>11553.11</v>
      </c>
      <c r="H5029" s="8"/>
      <c r="I5029" s="8"/>
      <c r="J5029" s="8"/>
    </row>
    <row r="5030" spans="3:10" x14ac:dyDescent="0.25">
      <c r="C5030" s="5">
        <v>42759.416666666664</v>
      </c>
      <c r="D5030" s="6">
        <v>11554.11</v>
      </c>
      <c r="E5030" s="6">
        <v>11571.61</v>
      </c>
      <c r="F5030" s="6">
        <v>11537.96</v>
      </c>
      <c r="G5030" s="6">
        <v>11541.89</v>
      </c>
      <c r="H5030" s="6"/>
      <c r="I5030" s="6"/>
      <c r="J5030" s="6"/>
    </row>
    <row r="5031" spans="3:10" x14ac:dyDescent="0.25">
      <c r="C5031" s="7">
        <v>42759.458333333336</v>
      </c>
      <c r="D5031" s="8">
        <v>11542.39</v>
      </c>
      <c r="E5031" s="8">
        <v>11584.99</v>
      </c>
      <c r="F5031" s="8">
        <v>11539.39</v>
      </c>
      <c r="G5031" s="8">
        <v>11574.35</v>
      </c>
      <c r="H5031" s="8"/>
      <c r="I5031" s="8"/>
      <c r="J5031" s="8"/>
    </row>
    <row r="5032" spans="3:10" x14ac:dyDescent="0.25">
      <c r="C5032" s="5">
        <v>42759.5</v>
      </c>
      <c r="D5032" s="6">
        <v>11573.6</v>
      </c>
      <c r="E5032" s="6">
        <v>11584.66</v>
      </c>
      <c r="F5032" s="6">
        <v>11569.13</v>
      </c>
      <c r="G5032" s="6">
        <v>11574.96</v>
      </c>
      <c r="H5032" s="6"/>
      <c r="I5032" s="6"/>
      <c r="J5032" s="6"/>
    </row>
    <row r="5033" spans="3:10" x14ac:dyDescent="0.25">
      <c r="C5033" s="7">
        <v>42759.541666666664</v>
      </c>
      <c r="D5033" s="8">
        <v>11575.21</v>
      </c>
      <c r="E5033" s="8">
        <v>11580.94</v>
      </c>
      <c r="F5033" s="8">
        <v>11561.75</v>
      </c>
      <c r="G5033" s="8">
        <v>11561.76</v>
      </c>
      <c r="H5033" s="8"/>
      <c r="I5033" s="8"/>
      <c r="J5033" s="8"/>
    </row>
    <row r="5034" spans="3:10" x14ac:dyDescent="0.25">
      <c r="C5034" s="5">
        <v>42759.583333333336</v>
      </c>
      <c r="D5034" s="6">
        <v>11562.76</v>
      </c>
      <c r="E5034" s="6">
        <v>11573.64</v>
      </c>
      <c r="F5034" s="6">
        <v>11562.17</v>
      </c>
      <c r="G5034" s="6">
        <v>11564.71</v>
      </c>
      <c r="H5034" s="6"/>
      <c r="I5034" s="6"/>
      <c r="J5034" s="6"/>
    </row>
    <row r="5035" spans="3:10" x14ac:dyDescent="0.25">
      <c r="C5035" s="7">
        <v>42759.625</v>
      </c>
      <c r="D5035" s="8">
        <v>11563.71</v>
      </c>
      <c r="E5035" s="8">
        <v>11575.29</v>
      </c>
      <c r="F5035" s="8">
        <v>11560.68</v>
      </c>
      <c r="G5035" s="8">
        <v>11573.52</v>
      </c>
      <c r="H5035" s="8"/>
      <c r="I5035" s="8"/>
      <c r="J5035" s="8"/>
    </row>
    <row r="5036" spans="3:10" x14ac:dyDescent="0.25">
      <c r="C5036" s="5">
        <v>42759.666666666664</v>
      </c>
      <c r="D5036" s="6">
        <v>11573.77</v>
      </c>
      <c r="E5036" s="6">
        <v>11578.69</v>
      </c>
      <c r="F5036" s="6">
        <v>11566.4</v>
      </c>
      <c r="G5036" s="6">
        <v>11570.63</v>
      </c>
      <c r="H5036" s="6"/>
      <c r="I5036" s="6"/>
      <c r="J5036" s="6"/>
    </row>
    <row r="5037" spans="3:10" x14ac:dyDescent="0.25">
      <c r="C5037" s="7">
        <v>42759.708333333336</v>
      </c>
      <c r="D5037" s="8">
        <v>11570.13</v>
      </c>
      <c r="E5037" s="8">
        <v>11584.79</v>
      </c>
      <c r="F5037" s="8">
        <v>11558.36</v>
      </c>
      <c r="G5037" s="8">
        <v>11576.49</v>
      </c>
      <c r="H5037" s="8"/>
      <c r="I5037" s="8"/>
      <c r="J5037" s="8"/>
    </row>
    <row r="5038" spans="3:10" x14ac:dyDescent="0.25">
      <c r="C5038" s="5">
        <v>42759.75</v>
      </c>
      <c r="D5038" s="6">
        <v>11575.99</v>
      </c>
      <c r="E5038" s="6">
        <v>11595.78</v>
      </c>
      <c r="F5038" s="6">
        <v>11573.25</v>
      </c>
      <c r="G5038" s="6">
        <v>11589.02</v>
      </c>
      <c r="H5038" s="6"/>
      <c r="I5038" s="6"/>
      <c r="J5038" s="6"/>
    </row>
    <row r="5039" spans="3:10" x14ac:dyDescent="0.25">
      <c r="C5039" s="7">
        <v>42759.791666666664</v>
      </c>
      <c r="D5039" s="8">
        <v>11589.27</v>
      </c>
      <c r="E5039" s="8">
        <v>11597.02</v>
      </c>
      <c r="F5039" s="8">
        <v>11586.77</v>
      </c>
      <c r="G5039" s="8">
        <v>11594.02</v>
      </c>
      <c r="H5039" s="8"/>
      <c r="I5039" s="8"/>
      <c r="J5039" s="8"/>
    </row>
    <row r="5040" spans="3:10" x14ac:dyDescent="0.25">
      <c r="C5040" s="5">
        <v>42759.833333333336</v>
      </c>
      <c r="D5040" s="6">
        <v>11594.27</v>
      </c>
      <c r="E5040" s="6">
        <v>11632.03</v>
      </c>
      <c r="F5040" s="6">
        <v>11594.02</v>
      </c>
      <c r="G5040" s="6">
        <v>11621.78</v>
      </c>
      <c r="H5040" s="6"/>
      <c r="I5040" s="6"/>
      <c r="J5040" s="6"/>
    </row>
    <row r="5041" spans="3:10" x14ac:dyDescent="0.25">
      <c r="C5041" s="7">
        <v>42759.875</v>
      </c>
      <c r="D5041" s="8">
        <v>11622.03</v>
      </c>
      <c r="E5041" s="8">
        <v>11636.28</v>
      </c>
      <c r="F5041" s="8">
        <v>11622.03</v>
      </c>
      <c r="G5041" s="8">
        <v>11634.78</v>
      </c>
      <c r="H5041" s="8"/>
      <c r="I5041" s="8"/>
      <c r="J5041" s="8"/>
    </row>
    <row r="5042" spans="3:10" x14ac:dyDescent="0.25">
      <c r="C5042" s="5">
        <v>42759.916666666664</v>
      </c>
      <c r="D5042" s="6">
        <v>11634.53</v>
      </c>
      <c r="E5042" s="6">
        <v>11644.78</v>
      </c>
      <c r="F5042" s="6">
        <v>11625.52</v>
      </c>
      <c r="G5042" s="6">
        <v>11629.27</v>
      </c>
      <c r="H5042" s="6"/>
      <c r="I5042" s="6"/>
      <c r="J5042" s="6"/>
    </row>
    <row r="5043" spans="3:10" x14ac:dyDescent="0.25">
      <c r="C5043" s="7">
        <v>42759.958333333336</v>
      </c>
      <c r="D5043" s="8">
        <v>11630.55</v>
      </c>
      <c r="E5043" s="8">
        <v>11632.61</v>
      </c>
      <c r="F5043" s="8">
        <v>11623.66</v>
      </c>
      <c r="G5043" s="8">
        <v>11630.05</v>
      </c>
      <c r="H5043" s="8"/>
      <c r="I5043" s="8"/>
      <c r="J5043" s="8"/>
    </row>
    <row r="5044" spans="3:10" x14ac:dyDescent="0.25">
      <c r="C5044" s="5">
        <v>42760</v>
      </c>
      <c r="D5044" s="6">
        <v>11630.05</v>
      </c>
      <c r="E5044" s="6">
        <v>11630.05</v>
      </c>
      <c r="F5044" s="6">
        <v>11630.05</v>
      </c>
      <c r="G5044" s="6">
        <v>11630.05</v>
      </c>
      <c r="H5044" s="6"/>
      <c r="I5044" s="6"/>
      <c r="J5044" s="6"/>
    </row>
    <row r="5045" spans="3:10" x14ac:dyDescent="0.25">
      <c r="C5045" s="7">
        <v>42760.041666666664</v>
      </c>
      <c r="D5045" s="8">
        <v>11631.33</v>
      </c>
      <c r="E5045" s="8">
        <v>11642.94</v>
      </c>
      <c r="F5045" s="8">
        <v>11630.05</v>
      </c>
      <c r="G5045" s="8">
        <v>11638.16</v>
      </c>
      <c r="H5045" s="8"/>
      <c r="I5045" s="8"/>
      <c r="J5045" s="8"/>
    </row>
    <row r="5046" spans="3:10" x14ac:dyDescent="0.25">
      <c r="C5046" s="5">
        <v>42760.083333333336</v>
      </c>
      <c r="D5046" s="6">
        <v>11639.44</v>
      </c>
      <c r="E5046" s="6">
        <v>11642</v>
      </c>
      <c r="F5046" s="6">
        <v>11630.33</v>
      </c>
      <c r="G5046" s="6">
        <v>11630.33</v>
      </c>
      <c r="H5046" s="6"/>
      <c r="I5046" s="6"/>
      <c r="J5046" s="6"/>
    </row>
    <row r="5047" spans="3:10" x14ac:dyDescent="0.25">
      <c r="C5047" s="7">
        <v>42760.125</v>
      </c>
      <c r="D5047" s="8">
        <v>11630.25</v>
      </c>
      <c r="E5047" s="8">
        <v>11633.01</v>
      </c>
      <c r="F5047" s="8">
        <v>11623.62</v>
      </c>
      <c r="G5047" s="8">
        <v>11633.01</v>
      </c>
      <c r="H5047" s="8"/>
      <c r="I5047" s="8"/>
      <c r="J5047" s="8"/>
    </row>
    <row r="5048" spans="3:10" x14ac:dyDescent="0.25">
      <c r="C5048" s="5">
        <v>42760.166666666664</v>
      </c>
      <c r="D5048" s="6">
        <v>11631.73</v>
      </c>
      <c r="E5048" s="6">
        <v>11635.56</v>
      </c>
      <c r="F5048" s="6">
        <v>11631.45</v>
      </c>
      <c r="G5048" s="6">
        <v>11632.73</v>
      </c>
      <c r="H5048" s="6"/>
      <c r="I5048" s="6"/>
      <c r="J5048" s="6"/>
    </row>
    <row r="5049" spans="3:10" x14ac:dyDescent="0.25">
      <c r="C5049" s="7">
        <v>42760.208333333336</v>
      </c>
      <c r="D5049" s="8">
        <v>11631.45</v>
      </c>
      <c r="E5049" s="8">
        <v>11638.06</v>
      </c>
      <c r="F5049" s="8">
        <v>11626.73</v>
      </c>
      <c r="G5049" s="8">
        <v>11635.78</v>
      </c>
      <c r="H5049" s="8"/>
      <c r="I5049" s="8"/>
      <c r="J5049" s="8"/>
    </row>
    <row r="5050" spans="3:10" x14ac:dyDescent="0.25">
      <c r="C5050" s="5">
        <v>42760.25</v>
      </c>
      <c r="D5050" s="6">
        <v>11634.51</v>
      </c>
      <c r="E5050" s="6">
        <v>11635.78</v>
      </c>
      <c r="F5050" s="6">
        <v>11626.45</v>
      </c>
      <c r="G5050" s="6">
        <v>11630.28</v>
      </c>
      <c r="H5050" s="6"/>
      <c r="I5050" s="6"/>
      <c r="J5050" s="6"/>
    </row>
    <row r="5051" spans="3:10" x14ac:dyDescent="0.25">
      <c r="C5051" s="7">
        <v>42760.291666666664</v>
      </c>
      <c r="D5051" s="8">
        <v>11629</v>
      </c>
      <c r="E5051" s="8">
        <v>11635.66</v>
      </c>
      <c r="F5051" s="8">
        <v>11626.23</v>
      </c>
      <c r="G5051" s="8">
        <v>11635.66</v>
      </c>
      <c r="H5051" s="8"/>
      <c r="I5051" s="8"/>
      <c r="J5051" s="8"/>
    </row>
    <row r="5052" spans="3:10" x14ac:dyDescent="0.25">
      <c r="C5052" s="5">
        <v>42760.333333333336</v>
      </c>
      <c r="D5052" s="6">
        <v>11636.94</v>
      </c>
      <c r="E5052" s="6">
        <v>11644.49</v>
      </c>
      <c r="F5052" s="6">
        <v>11632.99</v>
      </c>
      <c r="G5052" s="6">
        <v>11644.49</v>
      </c>
      <c r="H5052" s="6"/>
      <c r="I5052" s="6"/>
      <c r="J5052" s="6"/>
    </row>
    <row r="5053" spans="3:10" x14ac:dyDescent="0.25">
      <c r="C5053" s="7">
        <v>42760.375</v>
      </c>
      <c r="D5053" s="8">
        <v>11647.02</v>
      </c>
      <c r="E5053" s="8">
        <v>11694.02</v>
      </c>
      <c r="F5053" s="8">
        <v>11638.52</v>
      </c>
      <c r="G5053" s="8">
        <v>11681.52</v>
      </c>
      <c r="H5053" s="8"/>
      <c r="I5053" s="8"/>
      <c r="J5053" s="8"/>
    </row>
    <row r="5054" spans="3:10" x14ac:dyDescent="0.25">
      <c r="C5054" s="5">
        <v>42760.416666666664</v>
      </c>
      <c r="D5054" s="6">
        <v>11682.27</v>
      </c>
      <c r="E5054" s="6">
        <v>11756.97</v>
      </c>
      <c r="F5054" s="6">
        <v>11669.89</v>
      </c>
      <c r="G5054" s="6">
        <v>11747.92</v>
      </c>
      <c r="H5054" s="6"/>
      <c r="I5054" s="6"/>
      <c r="J5054" s="6"/>
    </row>
    <row r="5055" spans="3:10" x14ac:dyDescent="0.25">
      <c r="C5055" s="7">
        <v>42760.458333333336</v>
      </c>
      <c r="D5055" s="8">
        <v>11747.91</v>
      </c>
      <c r="E5055" s="8">
        <v>11749.23</v>
      </c>
      <c r="F5055" s="8">
        <v>11720.48</v>
      </c>
      <c r="G5055" s="8">
        <v>11724.09</v>
      </c>
      <c r="H5055" s="8"/>
      <c r="I5055" s="8"/>
      <c r="J5055" s="8"/>
    </row>
    <row r="5056" spans="3:10" x14ac:dyDescent="0.25">
      <c r="C5056" s="5">
        <v>42760.5</v>
      </c>
      <c r="D5056" s="6">
        <v>11723.59</v>
      </c>
      <c r="E5056" s="6">
        <v>11751.67</v>
      </c>
      <c r="F5056" s="6">
        <v>11721.74</v>
      </c>
      <c r="G5056" s="6">
        <v>11747.24</v>
      </c>
      <c r="H5056" s="6"/>
      <c r="I5056" s="6"/>
      <c r="J5056" s="6"/>
    </row>
    <row r="5057" spans="3:10" x14ac:dyDescent="0.25">
      <c r="C5057" s="7">
        <v>42760.541666666664</v>
      </c>
      <c r="D5057" s="8">
        <v>11746.99</v>
      </c>
      <c r="E5057" s="8">
        <v>11756.26</v>
      </c>
      <c r="F5057" s="8">
        <v>11737.93</v>
      </c>
      <c r="G5057" s="8">
        <v>11754.44</v>
      </c>
      <c r="H5057" s="8"/>
      <c r="I5057" s="8"/>
      <c r="J5057" s="8"/>
    </row>
    <row r="5058" spans="3:10" x14ac:dyDescent="0.25">
      <c r="C5058" s="5">
        <v>42760.583333333336</v>
      </c>
      <c r="D5058" s="6">
        <v>11754.94</v>
      </c>
      <c r="E5058" s="6">
        <v>11776.69</v>
      </c>
      <c r="F5058" s="6">
        <v>11751.99</v>
      </c>
      <c r="G5058" s="6">
        <v>11776.67</v>
      </c>
      <c r="H5058" s="6"/>
      <c r="I5058" s="6"/>
      <c r="J5058" s="6"/>
    </row>
    <row r="5059" spans="3:10" x14ac:dyDescent="0.25">
      <c r="C5059" s="7">
        <v>42760.625</v>
      </c>
      <c r="D5059" s="8">
        <v>11775.67</v>
      </c>
      <c r="E5059" s="8">
        <v>11789.71</v>
      </c>
      <c r="F5059" s="8">
        <v>11765.66</v>
      </c>
      <c r="G5059" s="8">
        <v>11786.68</v>
      </c>
      <c r="H5059" s="8"/>
      <c r="I5059" s="8"/>
      <c r="J5059" s="8"/>
    </row>
    <row r="5060" spans="3:10" x14ac:dyDescent="0.25">
      <c r="C5060" s="5">
        <v>42760.666666666664</v>
      </c>
      <c r="D5060" s="6">
        <v>11787.18</v>
      </c>
      <c r="E5060" s="6">
        <v>11809.43</v>
      </c>
      <c r="F5060" s="6">
        <v>11787.13</v>
      </c>
      <c r="G5060" s="6">
        <v>11808.93</v>
      </c>
      <c r="H5060" s="6"/>
      <c r="I5060" s="6"/>
      <c r="J5060" s="6"/>
    </row>
    <row r="5061" spans="3:10" x14ac:dyDescent="0.25">
      <c r="C5061" s="7">
        <v>42760.708333333336</v>
      </c>
      <c r="D5061" s="8">
        <v>11809.18</v>
      </c>
      <c r="E5061" s="8">
        <v>11819.62</v>
      </c>
      <c r="F5061" s="8">
        <v>11800.51</v>
      </c>
      <c r="G5061" s="8">
        <v>11813.5</v>
      </c>
      <c r="H5061" s="8"/>
      <c r="I5061" s="8"/>
      <c r="J5061" s="8"/>
    </row>
    <row r="5062" spans="3:10" x14ac:dyDescent="0.25">
      <c r="C5062" s="5">
        <v>42760.75</v>
      </c>
      <c r="D5062" s="6">
        <v>11813.25</v>
      </c>
      <c r="E5062" s="6">
        <v>11829.49</v>
      </c>
      <c r="F5062" s="6">
        <v>11795.91</v>
      </c>
      <c r="G5062" s="6">
        <v>11803.41</v>
      </c>
      <c r="H5062" s="6"/>
      <c r="I5062" s="6"/>
      <c r="J5062" s="6"/>
    </row>
    <row r="5063" spans="3:10" x14ac:dyDescent="0.25">
      <c r="C5063" s="7">
        <v>42760.791666666664</v>
      </c>
      <c r="D5063" s="8">
        <v>11803.16</v>
      </c>
      <c r="E5063" s="8">
        <v>11814.16</v>
      </c>
      <c r="F5063" s="8">
        <v>11800.41</v>
      </c>
      <c r="G5063" s="8">
        <v>11811.41</v>
      </c>
      <c r="H5063" s="8"/>
      <c r="I5063" s="8"/>
      <c r="J5063" s="8"/>
    </row>
    <row r="5064" spans="3:10" x14ac:dyDescent="0.25">
      <c r="C5064" s="5">
        <v>42760.833333333336</v>
      </c>
      <c r="D5064" s="6">
        <v>11811.16</v>
      </c>
      <c r="E5064" s="6">
        <v>11821.16</v>
      </c>
      <c r="F5064" s="6">
        <v>11811.16</v>
      </c>
      <c r="G5064" s="6">
        <v>11819.41</v>
      </c>
      <c r="H5064" s="6"/>
      <c r="I5064" s="6"/>
      <c r="J5064" s="6"/>
    </row>
    <row r="5065" spans="3:10" x14ac:dyDescent="0.25">
      <c r="C5065" s="7">
        <v>42760.875</v>
      </c>
      <c r="D5065" s="8">
        <v>11819.91</v>
      </c>
      <c r="E5065" s="8">
        <v>11821.91</v>
      </c>
      <c r="F5065" s="8">
        <v>11810.66</v>
      </c>
      <c r="G5065" s="8">
        <v>11811.41</v>
      </c>
      <c r="H5065" s="8"/>
      <c r="I5065" s="8"/>
      <c r="J5065" s="8"/>
    </row>
    <row r="5066" spans="3:10" x14ac:dyDescent="0.25">
      <c r="C5066" s="5">
        <v>42760.916666666664</v>
      </c>
      <c r="D5066" s="6">
        <v>11811.16</v>
      </c>
      <c r="E5066" s="6">
        <v>11827.66</v>
      </c>
      <c r="F5066" s="6">
        <v>11807.41</v>
      </c>
      <c r="G5066" s="6">
        <v>11813.91</v>
      </c>
      <c r="H5066" s="6"/>
      <c r="I5066" s="6"/>
      <c r="J5066" s="6"/>
    </row>
    <row r="5067" spans="3:10" x14ac:dyDescent="0.25">
      <c r="C5067" s="7">
        <v>42760.958333333336</v>
      </c>
      <c r="D5067" s="8">
        <v>11815.2</v>
      </c>
      <c r="E5067" s="8">
        <v>11816.62</v>
      </c>
      <c r="F5067" s="8">
        <v>11809.47</v>
      </c>
      <c r="G5067" s="8">
        <v>11816.34</v>
      </c>
      <c r="H5067" s="8"/>
      <c r="I5067" s="8"/>
      <c r="J5067" s="8"/>
    </row>
    <row r="5068" spans="3:10" x14ac:dyDescent="0.25">
      <c r="C5068" s="5">
        <v>42761</v>
      </c>
      <c r="D5068" s="6">
        <v>11818.84</v>
      </c>
      <c r="E5068" s="6">
        <v>11818.84</v>
      </c>
      <c r="F5068" s="6">
        <v>11818.84</v>
      </c>
      <c r="G5068" s="6">
        <v>11818.84</v>
      </c>
      <c r="H5068" s="6"/>
      <c r="I5068" s="6"/>
      <c r="J5068" s="6"/>
    </row>
    <row r="5069" spans="3:10" x14ac:dyDescent="0.25">
      <c r="C5069" s="7">
        <v>42761.041666666664</v>
      </c>
      <c r="D5069" s="8">
        <v>11817.55</v>
      </c>
      <c r="E5069" s="8">
        <v>11819.84</v>
      </c>
      <c r="F5069" s="8">
        <v>11815.98</v>
      </c>
      <c r="G5069" s="8">
        <v>11816.48</v>
      </c>
      <c r="H5069" s="8"/>
      <c r="I5069" s="8"/>
      <c r="J5069" s="8"/>
    </row>
    <row r="5070" spans="3:10" x14ac:dyDescent="0.25">
      <c r="C5070" s="5">
        <v>42761.083333333336</v>
      </c>
      <c r="D5070" s="6">
        <v>11815.19</v>
      </c>
      <c r="E5070" s="6">
        <v>11820.34</v>
      </c>
      <c r="F5070" s="6">
        <v>11808.54</v>
      </c>
      <c r="G5070" s="6">
        <v>11817.77</v>
      </c>
      <c r="H5070" s="6"/>
      <c r="I5070" s="6"/>
      <c r="J5070" s="6"/>
    </row>
    <row r="5071" spans="3:10" x14ac:dyDescent="0.25">
      <c r="C5071" s="7">
        <v>42761.125</v>
      </c>
      <c r="D5071" s="8">
        <v>11817.89</v>
      </c>
      <c r="E5071" s="8">
        <v>11821.53</v>
      </c>
      <c r="F5071" s="8">
        <v>11815.09</v>
      </c>
      <c r="G5071" s="8">
        <v>11816.67</v>
      </c>
      <c r="H5071" s="8"/>
      <c r="I5071" s="8"/>
      <c r="J5071" s="8"/>
    </row>
    <row r="5072" spans="3:10" x14ac:dyDescent="0.25">
      <c r="C5072" s="5">
        <v>42761.166666666664</v>
      </c>
      <c r="D5072" s="6">
        <v>11817.96</v>
      </c>
      <c r="E5072" s="6">
        <v>11868.27</v>
      </c>
      <c r="F5072" s="6">
        <v>11817.96</v>
      </c>
      <c r="G5072" s="6">
        <v>11861.2</v>
      </c>
      <c r="H5072" s="6"/>
      <c r="I5072" s="6"/>
      <c r="J5072" s="6"/>
    </row>
    <row r="5073" spans="3:10" x14ac:dyDescent="0.25">
      <c r="C5073" s="7">
        <v>42761.208333333336</v>
      </c>
      <c r="D5073" s="8">
        <v>11862.48</v>
      </c>
      <c r="E5073" s="8">
        <v>11870.35</v>
      </c>
      <c r="F5073" s="8">
        <v>11861.48</v>
      </c>
      <c r="G5073" s="8">
        <v>11869.06</v>
      </c>
      <c r="H5073" s="8"/>
      <c r="I5073" s="8"/>
      <c r="J5073" s="8"/>
    </row>
    <row r="5074" spans="3:10" x14ac:dyDescent="0.25">
      <c r="C5074" s="5">
        <v>42761.25</v>
      </c>
      <c r="D5074" s="6">
        <v>11870.06</v>
      </c>
      <c r="E5074" s="6">
        <v>11874.71</v>
      </c>
      <c r="F5074" s="6">
        <v>11864.27</v>
      </c>
      <c r="G5074" s="6">
        <v>11865.56</v>
      </c>
      <c r="H5074" s="6"/>
      <c r="I5074" s="6"/>
      <c r="J5074" s="6"/>
    </row>
    <row r="5075" spans="3:10" x14ac:dyDescent="0.25">
      <c r="C5075" s="7">
        <v>42761.291666666664</v>
      </c>
      <c r="D5075" s="8">
        <v>11864.27</v>
      </c>
      <c r="E5075" s="8">
        <v>11864.89</v>
      </c>
      <c r="F5075" s="8">
        <v>11855.17</v>
      </c>
      <c r="G5075" s="8">
        <v>11857.74</v>
      </c>
      <c r="H5075" s="8"/>
      <c r="I5075" s="8"/>
      <c r="J5075" s="8"/>
    </row>
    <row r="5076" spans="3:10" x14ac:dyDescent="0.25">
      <c r="C5076" s="5">
        <v>42761.333333333336</v>
      </c>
      <c r="D5076" s="6">
        <v>11859.03</v>
      </c>
      <c r="E5076" s="6">
        <v>11888.9</v>
      </c>
      <c r="F5076" s="6">
        <v>11849.22</v>
      </c>
      <c r="G5076" s="6">
        <v>11850.72</v>
      </c>
      <c r="H5076" s="6"/>
      <c r="I5076" s="6"/>
      <c r="J5076" s="6"/>
    </row>
    <row r="5077" spans="3:10" x14ac:dyDescent="0.25">
      <c r="C5077" s="7">
        <v>42761.375</v>
      </c>
      <c r="D5077" s="8">
        <v>11844.25</v>
      </c>
      <c r="E5077" s="8">
        <v>11871.17</v>
      </c>
      <c r="F5077" s="8">
        <v>11840.75</v>
      </c>
      <c r="G5077" s="8">
        <v>11861.33</v>
      </c>
      <c r="H5077" s="8"/>
      <c r="I5077" s="8"/>
      <c r="J5077" s="8"/>
    </row>
    <row r="5078" spans="3:10" x14ac:dyDescent="0.25">
      <c r="C5078" s="5">
        <v>42761.416666666664</v>
      </c>
      <c r="D5078" s="6">
        <v>11861.08</v>
      </c>
      <c r="E5078" s="6">
        <v>11892.48</v>
      </c>
      <c r="F5078" s="6">
        <v>11850.81</v>
      </c>
      <c r="G5078" s="6">
        <v>11859.93</v>
      </c>
      <c r="H5078" s="6"/>
      <c r="I5078" s="6"/>
      <c r="J5078" s="6"/>
    </row>
    <row r="5079" spans="3:10" x14ac:dyDescent="0.25">
      <c r="C5079" s="7">
        <v>42761.458333333336</v>
      </c>
      <c r="D5079" s="8">
        <v>11859.68</v>
      </c>
      <c r="E5079" s="8">
        <v>11878.19</v>
      </c>
      <c r="F5079" s="8">
        <v>11856.58</v>
      </c>
      <c r="G5079" s="8">
        <v>11877.16</v>
      </c>
      <c r="H5079" s="8"/>
      <c r="I5079" s="8"/>
      <c r="J5079" s="8"/>
    </row>
    <row r="5080" spans="3:10" x14ac:dyDescent="0.25">
      <c r="C5080" s="5">
        <v>42761.5</v>
      </c>
      <c r="D5080" s="6">
        <v>11876.91</v>
      </c>
      <c r="E5080" s="6">
        <v>11880.77</v>
      </c>
      <c r="F5080" s="6">
        <v>11856.71</v>
      </c>
      <c r="G5080" s="6">
        <v>11866.63</v>
      </c>
      <c r="H5080" s="6"/>
      <c r="I5080" s="6"/>
      <c r="J5080" s="6"/>
    </row>
    <row r="5081" spans="3:10" x14ac:dyDescent="0.25">
      <c r="C5081" s="7">
        <v>42761.541666666664</v>
      </c>
      <c r="D5081" s="8">
        <v>11866.88</v>
      </c>
      <c r="E5081" s="8">
        <v>11868.9</v>
      </c>
      <c r="F5081" s="8">
        <v>11853.83</v>
      </c>
      <c r="G5081" s="8">
        <v>11866.34</v>
      </c>
      <c r="H5081" s="8"/>
      <c r="I5081" s="8"/>
      <c r="J5081" s="8"/>
    </row>
    <row r="5082" spans="3:10" x14ac:dyDescent="0.25">
      <c r="C5082" s="5">
        <v>42761.583333333336</v>
      </c>
      <c r="D5082" s="6">
        <v>11866.33</v>
      </c>
      <c r="E5082" s="6">
        <v>11869.82</v>
      </c>
      <c r="F5082" s="6">
        <v>11847.07</v>
      </c>
      <c r="G5082" s="6">
        <v>11850.71</v>
      </c>
      <c r="H5082" s="6"/>
      <c r="I5082" s="6"/>
      <c r="J5082" s="6"/>
    </row>
    <row r="5083" spans="3:10" x14ac:dyDescent="0.25">
      <c r="C5083" s="7">
        <v>42761.625</v>
      </c>
      <c r="D5083" s="8">
        <v>11850.21</v>
      </c>
      <c r="E5083" s="8">
        <v>11857.7</v>
      </c>
      <c r="F5083" s="8">
        <v>11839.51</v>
      </c>
      <c r="G5083" s="8">
        <v>11850.95</v>
      </c>
      <c r="H5083" s="8"/>
      <c r="I5083" s="8"/>
      <c r="J5083" s="8"/>
    </row>
    <row r="5084" spans="3:10" x14ac:dyDescent="0.25">
      <c r="C5084" s="5">
        <v>42761.666666666664</v>
      </c>
      <c r="D5084" s="6">
        <v>11851.45</v>
      </c>
      <c r="E5084" s="6">
        <v>11855.62</v>
      </c>
      <c r="F5084" s="6">
        <v>11828.65</v>
      </c>
      <c r="G5084" s="6">
        <v>11845.66</v>
      </c>
      <c r="H5084" s="6"/>
      <c r="I5084" s="6"/>
      <c r="J5084" s="6"/>
    </row>
    <row r="5085" spans="3:10" x14ac:dyDescent="0.25">
      <c r="C5085" s="7">
        <v>42761.708333333336</v>
      </c>
      <c r="D5085" s="8">
        <v>11845.15</v>
      </c>
      <c r="E5085" s="8">
        <v>11852.94</v>
      </c>
      <c r="F5085" s="8">
        <v>11819.69</v>
      </c>
      <c r="G5085" s="8">
        <v>11827.37</v>
      </c>
      <c r="H5085" s="8"/>
      <c r="I5085" s="8"/>
      <c r="J5085" s="8"/>
    </row>
    <row r="5086" spans="3:10" x14ac:dyDescent="0.25">
      <c r="C5086" s="5">
        <v>42761.75</v>
      </c>
      <c r="D5086" s="6">
        <v>11828.37</v>
      </c>
      <c r="E5086" s="6">
        <v>11855.88</v>
      </c>
      <c r="F5086" s="6">
        <v>11822.88</v>
      </c>
      <c r="G5086" s="6">
        <v>11839.62</v>
      </c>
      <c r="H5086" s="6"/>
      <c r="I5086" s="6"/>
      <c r="J5086" s="6"/>
    </row>
    <row r="5087" spans="3:10" x14ac:dyDescent="0.25">
      <c r="C5087" s="7">
        <v>42761.791666666664</v>
      </c>
      <c r="D5087" s="8">
        <v>11840.12</v>
      </c>
      <c r="E5087" s="8">
        <v>11845.87</v>
      </c>
      <c r="F5087" s="8">
        <v>11827.87</v>
      </c>
      <c r="G5087" s="8">
        <v>11831.62</v>
      </c>
      <c r="H5087" s="8"/>
      <c r="I5087" s="8"/>
      <c r="J5087" s="8"/>
    </row>
    <row r="5088" spans="3:10" x14ac:dyDescent="0.25">
      <c r="C5088" s="5">
        <v>42761.833333333336</v>
      </c>
      <c r="D5088" s="6">
        <v>11831.87</v>
      </c>
      <c r="E5088" s="6">
        <v>11835.62</v>
      </c>
      <c r="F5088" s="6">
        <v>11822.62</v>
      </c>
      <c r="G5088" s="6">
        <v>11827.62</v>
      </c>
      <c r="H5088" s="6"/>
      <c r="I5088" s="6"/>
      <c r="J5088" s="6"/>
    </row>
    <row r="5089" spans="3:10" x14ac:dyDescent="0.25">
      <c r="C5089" s="7">
        <v>42761.875</v>
      </c>
      <c r="D5089" s="8">
        <v>11827.37</v>
      </c>
      <c r="E5089" s="8">
        <v>11838.62</v>
      </c>
      <c r="F5089" s="8">
        <v>11826.37</v>
      </c>
      <c r="G5089" s="8">
        <v>11832.87</v>
      </c>
      <c r="H5089" s="8"/>
      <c r="I5089" s="8"/>
      <c r="J5089" s="8"/>
    </row>
    <row r="5090" spans="3:10" x14ac:dyDescent="0.25">
      <c r="C5090" s="5">
        <v>42761.916666666664</v>
      </c>
      <c r="D5090" s="6">
        <v>11833.12</v>
      </c>
      <c r="E5090" s="6">
        <v>11840.87</v>
      </c>
      <c r="F5090" s="6">
        <v>11828.87</v>
      </c>
      <c r="G5090" s="6">
        <v>11833.12</v>
      </c>
      <c r="H5090" s="6"/>
      <c r="I5090" s="6"/>
      <c r="J5090" s="6"/>
    </row>
    <row r="5091" spans="3:10" x14ac:dyDescent="0.25">
      <c r="C5091" s="7">
        <v>42761.958333333336</v>
      </c>
      <c r="D5091" s="8">
        <v>11834.87</v>
      </c>
      <c r="E5091" s="8">
        <v>11844.73</v>
      </c>
      <c r="F5091" s="8">
        <v>11831.83</v>
      </c>
      <c r="G5091" s="8">
        <v>11840.15</v>
      </c>
      <c r="H5091" s="8"/>
      <c r="I5091" s="8"/>
      <c r="J5091" s="8"/>
    </row>
    <row r="5092" spans="3:10" x14ac:dyDescent="0.25">
      <c r="C5092" s="5">
        <v>42762</v>
      </c>
      <c r="D5092" s="6">
        <v>11837.36</v>
      </c>
      <c r="E5092" s="6">
        <v>11837.36</v>
      </c>
      <c r="F5092" s="6">
        <v>11837.36</v>
      </c>
      <c r="G5092" s="6">
        <v>11837.36</v>
      </c>
      <c r="H5092" s="6"/>
      <c r="I5092" s="6"/>
      <c r="J5092" s="6"/>
    </row>
    <row r="5093" spans="3:10" x14ac:dyDescent="0.25">
      <c r="C5093" s="7">
        <v>42762.041666666664</v>
      </c>
      <c r="D5093" s="8">
        <v>11836.07</v>
      </c>
      <c r="E5093" s="8">
        <v>11837.15</v>
      </c>
      <c r="F5093" s="8">
        <v>11827.12</v>
      </c>
      <c r="G5093" s="8">
        <v>11828.91</v>
      </c>
      <c r="H5093" s="8"/>
      <c r="I5093" s="8"/>
      <c r="J5093" s="8"/>
    </row>
    <row r="5094" spans="3:10" x14ac:dyDescent="0.25">
      <c r="C5094" s="5">
        <v>42762.083333333336</v>
      </c>
      <c r="D5094" s="6">
        <v>11827.62</v>
      </c>
      <c r="E5094" s="6">
        <v>11827.62</v>
      </c>
      <c r="F5094" s="6">
        <v>11818.46</v>
      </c>
      <c r="G5094" s="6">
        <v>11820.25</v>
      </c>
      <c r="H5094" s="6"/>
      <c r="I5094" s="6"/>
      <c r="J5094" s="6"/>
    </row>
    <row r="5095" spans="3:10" x14ac:dyDescent="0.25">
      <c r="C5095" s="7">
        <v>42762.125</v>
      </c>
      <c r="D5095" s="8">
        <v>11820.33</v>
      </c>
      <c r="E5095" s="8">
        <v>11838.86</v>
      </c>
      <c r="F5095" s="8">
        <v>11820.32</v>
      </c>
      <c r="G5095" s="8">
        <v>11837.57</v>
      </c>
      <c r="H5095" s="8"/>
      <c r="I5095" s="8"/>
      <c r="J5095" s="8"/>
    </row>
    <row r="5096" spans="3:10" x14ac:dyDescent="0.25">
      <c r="C5096" s="5">
        <v>42762.166666666664</v>
      </c>
      <c r="D5096" s="6">
        <v>11836.28</v>
      </c>
      <c r="E5096" s="6">
        <v>11838.36</v>
      </c>
      <c r="F5096" s="6">
        <v>11834.49</v>
      </c>
      <c r="G5096" s="6">
        <v>11834.49</v>
      </c>
      <c r="H5096" s="6"/>
      <c r="I5096" s="6"/>
      <c r="J5096" s="6"/>
    </row>
    <row r="5097" spans="3:10" x14ac:dyDescent="0.25">
      <c r="C5097" s="7">
        <v>42762.208333333336</v>
      </c>
      <c r="D5097" s="8">
        <v>11835.78</v>
      </c>
      <c r="E5097" s="8">
        <v>11835.78</v>
      </c>
      <c r="F5097" s="8">
        <v>11834.49</v>
      </c>
      <c r="G5097" s="8">
        <v>11834.49</v>
      </c>
      <c r="H5097" s="8"/>
      <c r="I5097" s="8"/>
      <c r="J5097" s="8"/>
    </row>
    <row r="5098" spans="3:10" x14ac:dyDescent="0.25">
      <c r="C5098" s="5">
        <v>42762.25</v>
      </c>
      <c r="D5098" s="6">
        <v>11833.84</v>
      </c>
      <c r="E5098" s="6">
        <v>11836.78</v>
      </c>
      <c r="F5098" s="6">
        <v>11833.19</v>
      </c>
      <c r="G5098" s="6">
        <v>11834.99</v>
      </c>
      <c r="H5098" s="6"/>
      <c r="I5098" s="6"/>
      <c r="J5098" s="6"/>
    </row>
    <row r="5099" spans="3:10" x14ac:dyDescent="0.25">
      <c r="C5099" s="7">
        <v>42762.291666666664</v>
      </c>
      <c r="D5099" s="8">
        <v>11836.28</v>
      </c>
      <c r="E5099" s="8">
        <v>11836.28</v>
      </c>
      <c r="F5099" s="8">
        <v>11830.11</v>
      </c>
      <c r="G5099" s="8">
        <v>11834.31</v>
      </c>
      <c r="H5099" s="8"/>
      <c r="I5099" s="8"/>
      <c r="J5099" s="8"/>
    </row>
    <row r="5100" spans="3:10" x14ac:dyDescent="0.25">
      <c r="C5100" s="5">
        <v>42762.333333333336</v>
      </c>
      <c r="D5100" s="6">
        <v>11835.6</v>
      </c>
      <c r="E5100" s="6">
        <v>11842.33</v>
      </c>
      <c r="F5100" s="6">
        <v>11835.6</v>
      </c>
      <c r="G5100" s="6">
        <v>11842.33</v>
      </c>
      <c r="H5100" s="6"/>
      <c r="I5100" s="6"/>
      <c r="J5100" s="6"/>
    </row>
    <row r="5101" spans="3:10" x14ac:dyDescent="0.25">
      <c r="C5101" s="7">
        <v>42762.375</v>
      </c>
      <c r="D5101" s="8">
        <v>11837.67</v>
      </c>
      <c r="E5101" s="8">
        <v>11853.91</v>
      </c>
      <c r="F5101" s="8">
        <v>11833.44</v>
      </c>
      <c r="G5101" s="8">
        <v>11848.01</v>
      </c>
      <c r="H5101" s="8"/>
      <c r="I5101" s="8"/>
      <c r="J5101" s="8"/>
    </row>
    <row r="5102" spans="3:10" x14ac:dyDescent="0.25">
      <c r="C5102" s="5">
        <v>42762.416666666664</v>
      </c>
      <c r="D5102" s="6">
        <v>11848.26</v>
      </c>
      <c r="E5102" s="6">
        <v>11848.26</v>
      </c>
      <c r="F5102" s="6">
        <v>11820.47</v>
      </c>
      <c r="G5102" s="6">
        <v>11828.31</v>
      </c>
      <c r="H5102" s="6"/>
      <c r="I5102" s="6"/>
      <c r="J5102" s="6"/>
    </row>
    <row r="5103" spans="3:10" x14ac:dyDescent="0.25">
      <c r="C5103" s="7">
        <v>42762.458333333336</v>
      </c>
      <c r="D5103" s="8">
        <v>11828.56</v>
      </c>
      <c r="E5103" s="8">
        <v>11829.81</v>
      </c>
      <c r="F5103" s="8">
        <v>11804.47</v>
      </c>
      <c r="G5103" s="8">
        <v>11810.79</v>
      </c>
      <c r="H5103" s="8"/>
      <c r="I5103" s="8"/>
      <c r="J5103" s="8"/>
    </row>
    <row r="5104" spans="3:10" x14ac:dyDescent="0.25">
      <c r="C5104" s="5">
        <v>42762.5</v>
      </c>
      <c r="D5104" s="6">
        <v>11810.29</v>
      </c>
      <c r="E5104" s="6">
        <v>11823.65</v>
      </c>
      <c r="F5104" s="6">
        <v>11805.8</v>
      </c>
      <c r="G5104" s="6">
        <v>11814.43</v>
      </c>
      <c r="H5104" s="6"/>
      <c r="I5104" s="6"/>
      <c r="J5104" s="6"/>
    </row>
    <row r="5105" spans="3:10" x14ac:dyDescent="0.25">
      <c r="C5105" s="7">
        <v>42762.541666666664</v>
      </c>
      <c r="D5105" s="8">
        <v>11814.68</v>
      </c>
      <c r="E5105" s="8">
        <v>11824.23</v>
      </c>
      <c r="F5105" s="8">
        <v>11813.72</v>
      </c>
      <c r="G5105" s="8">
        <v>11815.07</v>
      </c>
      <c r="H5105" s="8"/>
      <c r="I5105" s="8"/>
      <c r="J5105" s="8"/>
    </row>
    <row r="5106" spans="3:10" x14ac:dyDescent="0.25">
      <c r="C5106" s="5">
        <v>42762.583333333336</v>
      </c>
      <c r="D5106" s="6">
        <v>11815.32</v>
      </c>
      <c r="E5106" s="6">
        <v>11833.42</v>
      </c>
      <c r="F5106" s="6">
        <v>11815.07</v>
      </c>
      <c r="G5106" s="6">
        <v>11831.73</v>
      </c>
      <c r="H5106" s="6"/>
      <c r="I5106" s="6"/>
      <c r="J5106" s="6"/>
    </row>
    <row r="5107" spans="3:10" x14ac:dyDescent="0.25">
      <c r="C5107" s="7">
        <v>42762.625</v>
      </c>
      <c r="D5107" s="8">
        <v>11831.48</v>
      </c>
      <c r="E5107" s="8">
        <v>11832.04</v>
      </c>
      <c r="F5107" s="8">
        <v>11816.52</v>
      </c>
      <c r="G5107" s="8">
        <v>11822.62</v>
      </c>
      <c r="H5107" s="8"/>
      <c r="I5107" s="8"/>
      <c r="J5107" s="8"/>
    </row>
    <row r="5108" spans="3:10" x14ac:dyDescent="0.25">
      <c r="C5108" s="5">
        <v>42762.666666666664</v>
      </c>
      <c r="D5108" s="6">
        <v>11822.37</v>
      </c>
      <c r="E5108" s="6">
        <v>11823.11</v>
      </c>
      <c r="F5108" s="6">
        <v>11801.53</v>
      </c>
      <c r="G5108" s="6">
        <v>11804.43</v>
      </c>
      <c r="H5108" s="6"/>
      <c r="I5108" s="6"/>
      <c r="J5108" s="6"/>
    </row>
    <row r="5109" spans="3:10" x14ac:dyDescent="0.25">
      <c r="C5109" s="7">
        <v>42762.708333333336</v>
      </c>
      <c r="D5109" s="8">
        <v>11804.93</v>
      </c>
      <c r="E5109" s="8">
        <v>11816.24</v>
      </c>
      <c r="F5109" s="8">
        <v>11801.19</v>
      </c>
      <c r="G5109" s="8">
        <v>11803.43</v>
      </c>
      <c r="H5109" s="8"/>
      <c r="I5109" s="8"/>
      <c r="J5109" s="8"/>
    </row>
    <row r="5110" spans="3:10" x14ac:dyDescent="0.25">
      <c r="C5110" s="5">
        <v>42762.75</v>
      </c>
      <c r="D5110" s="6">
        <v>11803.68</v>
      </c>
      <c r="E5110" s="6">
        <v>11811.68</v>
      </c>
      <c r="F5110" s="6">
        <v>11797.47</v>
      </c>
      <c r="G5110" s="6">
        <v>11805.44</v>
      </c>
      <c r="H5110" s="6"/>
      <c r="I5110" s="6"/>
      <c r="J5110" s="6"/>
    </row>
    <row r="5111" spans="3:10" x14ac:dyDescent="0.25">
      <c r="C5111" s="7">
        <v>42762.791666666664</v>
      </c>
      <c r="D5111" s="8">
        <v>11804.94</v>
      </c>
      <c r="E5111" s="8">
        <v>11812.19</v>
      </c>
      <c r="F5111" s="8">
        <v>11804.19</v>
      </c>
      <c r="G5111" s="8">
        <v>11809.94</v>
      </c>
      <c r="H5111" s="8"/>
      <c r="I5111" s="8"/>
      <c r="J5111" s="8"/>
    </row>
    <row r="5112" spans="3:10" x14ac:dyDescent="0.25">
      <c r="C5112" s="5">
        <v>42762.833333333336</v>
      </c>
      <c r="D5112" s="6">
        <v>11809.69</v>
      </c>
      <c r="E5112" s="6">
        <v>11812.2</v>
      </c>
      <c r="F5112" s="6">
        <v>11806.2</v>
      </c>
      <c r="G5112" s="6">
        <v>11806.45</v>
      </c>
      <c r="H5112" s="6"/>
      <c r="I5112" s="6"/>
      <c r="J5112" s="6"/>
    </row>
    <row r="5113" spans="3:10" x14ac:dyDescent="0.25">
      <c r="C5113" s="7">
        <v>42762.875</v>
      </c>
      <c r="D5113" s="8">
        <v>11806.2</v>
      </c>
      <c r="E5113" s="8">
        <v>11808.95</v>
      </c>
      <c r="F5113" s="8">
        <v>11804.7</v>
      </c>
      <c r="G5113" s="8">
        <v>11805.45</v>
      </c>
      <c r="H5113" s="8"/>
      <c r="I5113" s="8"/>
      <c r="J5113" s="8"/>
    </row>
    <row r="5114" spans="3:10" x14ac:dyDescent="0.25">
      <c r="C5114" s="5">
        <v>42762.916666666664</v>
      </c>
      <c r="D5114" s="6">
        <v>11804.95</v>
      </c>
      <c r="E5114" s="6">
        <v>11814.2</v>
      </c>
      <c r="F5114" s="6">
        <v>11801.7</v>
      </c>
      <c r="G5114" s="6">
        <v>11808.2</v>
      </c>
      <c r="H5114" s="6"/>
      <c r="I5114" s="6"/>
      <c r="J5114" s="6"/>
    </row>
    <row r="5115" spans="3:10" x14ac:dyDescent="0.25">
      <c r="C5115" s="7">
        <v>42765</v>
      </c>
      <c r="D5115" s="8">
        <v>11808.2</v>
      </c>
      <c r="E5115" s="8">
        <v>11808.2</v>
      </c>
      <c r="F5115" s="8">
        <v>11806.45</v>
      </c>
      <c r="G5115" s="8">
        <v>11806.45</v>
      </c>
      <c r="H5115" s="8"/>
      <c r="I5115" s="8"/>
      <c r="J5115" s="8"/>
    </row>
    <row r="5116" spans="3:10" x14ac:dyDescent="0.25">
      <c r="C5116" s="5">
        <v>42765.041666666664</v>
      </c>
      <c r="D5116" s="6">
        <v>11770.49</v>
      </c>
      <c r="E5116" s="6">
        <v>11782.81</v>
      </c>
      <c r="F5116" s="6">
        <v>11760.12</v>
      </c>
      <c r="G5116" s="6">
        <v>11765.78</v>
      </c>
      <c r="H5116" s="6"/>
      <c r="I5116" s="6"/>
      <c r="J5116" s="6"/>
    </row>
    <row r="5117" spans="3:10" x14ac:dyDescent="0.25">
      <c r="C5117" s="7">
        <v>42765.083333333336</v>
      </c>
      <c r="D5117" s="8">
        <v>11764.49</v>
      </c>
      <c r="E5117" s="8">
        <v>11770.16</v>
      </c>
      <c r="F5117" s="8">
        <v>11757.84</v>
      </c>
      <c r="G5117" s="8">
        <v>11758.13</v>
      </c>
      <c r="H5117" s="8"/>
      <c r="I5117" s="8"/>
      <c r="J5117" s="8"/>
    </row>
    <row r="5118" spans="3:10" x14ac:dyDescent="0.25">
      <c r="C5118" s="5">
        <v>42765.125</v>
      </c>
      <c r="D5118" s="6">
        <v>11757.29</v>
      </c>
      <c r="E5118" s="6">
        <v>11761.37</v>
      </c>
      <c r="F5118" s="6">
        <v>11755.5</v>
      </c>
      <c r="G5118" s="6">
        <v>11758</v>
      </c>
      <c r="H5118" s="6"/>
      <c r="I5118" s="6"/>
      <c r="J5118" s="6"/>
    </row>
    <row r="5119" spans="3:10" x14ac:dyDescent="0.25">
      <c r="C5119" s="7">
        <v>42765.166666666664</v>
      </c>
      <c r="D5119" s="8">
        <v>11758.01</v>
      </c>
      <c r="E5119" s="8">
        <v>11760.3</v>
      </c>
      <c r="F5119" s="8">
        <v>11756.72</v>
      </c>
      <c r="G5119" s="8">
        <v>11760.3</v>
      </c>
      <c r="H5119" s="8"/>
      <c r="I5119" s="8"/>
      <c r="J5119" s="8"/>
    </row>
    <row r="5120" spans="3:10" x14ac:dyDescent="0.25">
      <c r="C5120" s="5">
        <v>42765.208333333336</v>
      </c>
      <c r="D5120" s="6">
        <v>11761.59</v>
      </c>
      <c r="E5120" s="6">
        <v>11766.46</v>
      </c>
      <c r="F5120" s="6">
        <v>11761.59</v>
      </c>
      <c r="G5120" s="6">
        <v>11766.46</v>
      </c>
      <c r="H5120" s="6"/>
      <c r="I5120" s="6"/>
      <c r="J5120" s="6"/>
    </row>
    <row r="5121" spans="3:10" x14ac:dyDescent="0.25">
      <c r="C5121" s="7">
        <v>42765.25</v>
      </c>
      <c r="D5121" s="8">
        <v>11767.75</v>
      </c>
      <c r="E5121" s="8">
        <v>11768.25</v>
      </c>
      <c r="F5121" s="8">
        <v>11766.46</v>
      </c>
      <c r="G5121" s="8">
        <v>11768.25</v>
      </c>
      <c r="H5121" s="8"/>
      <c r="I5121" s="8"/>
      <c r="J5121" s="8"/>
    </row>
    <row r="5122" spans="3:10" x14ac:dyDescent="0.25">
      <c r="C5122" s="5">
        <v>42765.291666666664</v>
      </c>
      <c r="D5122" s="6">
        <v>11769.54</v>
      </c>
      <c r="E5122" s="6">
        <v>11771.33</v>
      </c>
      <c r="F5122" s="6">
        <v>11765.96</v>
      </c>
      <c r="G5122" s="6">
        <v>11769.91</v>
      </c>
      <c r="H5122" s="6"/>
      <c r="I5122" s="6"/>
      <c r="J5122" s="6"/>
    </row>
    <row r="5123" spans="3:10" x14ac:dyDescent="0.25">
      <c r="C5123" s="7">
        <v>42765.333333333336</v>
      </c>
      <c r="D5123" s="8">
        <v>11771.2</v>
      </c>
      <c r="E5123" s="8">
        <v>11780.39</v>
      </c>
      <c r="F5123" s="8">
        <v>11761.59</v>
      </c>
      <c r="G5123" s="8">
        <v>11773.68</v>
      </c>
      <c r="H5123" s="8"/>
      <c r="I5123" s="8"/>
      <c r="J5123" s="8"/>
    </row>
    <row r="5124" spans="3:10" x14ac:dyDescent="0.25">
      <c r="C5124" s="5">
        <v>42765.375</v>
      </c>
      <c r="D5124" s="6">
        <v>11767.14</v>
      </c>
      <c r="E5124" s="6">
        <v>11779.2</v>
      </c>
      <c r="F5124" s="6">
        <v>11755.71</v>
      </c>
      <c r="G5124" s="6">
        <v>11768.07</v>
      </c>
      <c r="H5124" s="6"/>
      <c r="I5124" s="6"/>
      <c r="J5124" s="6"/>
    </row>
    <row r="5125" spans="3:10" x14ac:dyDescent="0.25">
      <c r="C5125" s="7">
        <v>42765.416666666664</v>
      </c>
      <c r="D5125" s="8">
        <v>11767.32</v>
      </c>
      <c r="E5125" s="8">
        <v>11792.94</v>
      </c>
      <c r="F5125" s="8">
        <v>11724.46</v>
      </c>
      <c r="G5125" s="8">
        <v>11729.89</v>
      </c>
      <c r="H5125" s="8"/>
      <c r="I5125" s="8"/>
      <c r="J5125" s="8"/>
    </row>
    <row r="5126" spans="3:10" x14ac:dyDescent="0.25">
      <c r="C5126" s="5">
        <v>42765.458333333336</v>
      </c>
      <c r="D5126" s="6">
        <v>11730.14</v>
      </c>
      <c r="E5126" s="6">
        <v>11751.1</v>
      </c>
      <c r="F5126" s="6">
        <v>11712.1</v>
      </c>
      <c r="G5126" s="6">
        <v>11721.72</v>
      </c>
      <c r="H5126" s="6"/>
      <c r="I5126" s="6"/>
      <c r="J5126" s="6"/>
    </row>
    <row r="5127" spans="3:10" x14ac:dyDescent="0.25">
      <c r="C5127" s="7">
        <v>42765.5</v>
      </c>
      <c r="D5127" s="8">
        <v>11721.47</v>
      </c>
      <c r="E5127" s="8">
        <v>11728.68</v>
      </c>
      <c r="F5127" s="8">
        <v>11715.9</v>
      </c>
      <c r="G5127" s="8">
        <v>11723.32</v>
      </c>
      <c r="H5127" s="8"/>
      <c r="I5127" s="8"/>
      <c r="J5127" s="8"/>
    </row>
    <row r="5128" spans="3:10" x14ac:dyDescent="0.25">
      <c r="C5128" s="5">
        <v>42765.541666666664</v>
      </c>
      <c r="D5128" s="6">
        <v>11723.57</v>
      </c>
      <c r="E5128" s="6">
        <v>11732.79</v>
      </c>
      <c r="F5128" s="6">
        <v>11716.59</v>
      </c>
      <c r="G5128" s="6">
        <v>11724.29</v>
      </c>
      <c r="H5128" s="6"/>
      <c r="I5128" s="6"/>
      <c r="J5128" s="6"/>
    </row>
    <row r="5129" spans="3:10" x14ac:dyDescent="0.25">
      <c r="C5129" s="7">
        <v>42765.583333333336</v>
      </c>
      <c r="D5129" s="8">
        <v>11724.54</v>
      </c>
      <c r="E5129" s="8">
        <v>11735.96</v>
      </c>
      <c r="F5129" s="8">
        <v>11721.1</v>
      </c>
      <c r="G5129" s="8">
        <v>11727.74</v>
      </c>
      <c r="H5129" s="8"/>
      <c r="I5129" s="8"/>
      <c r="J5129" s="8"/>
    </row>
    <row r="5130" spans="3:10" x14ac:dyDescent="0.25">
      <c r="C5130" s="5">
        <v>42765.625</v>
      </c>
      <c r="D5130" s="6">
        <v>11727.24</v>
      </c>
      <c r="E5130" s="6">
        <v>11738.65</v>
      </c>
      <c r="F5130" s="6">
        <v>11714.73</v>
      </c>
      <c r="G5130" s="6">
        <v>11730.07</v>
      </c>
      <c r="H5130" s="6"/>
      <c r="I5130" s="6"/>
      <c r="J5130" s="6"/>
    </row>
    <row r="5131" spans="3:10" x14ac:dyDescent="0.25">
      <c r="C5131" s="7">
        <v>42765.666666666664</v>
      </c>
      <c r="D5131" s="8">
        <v>11729.82</v>
      </c>
      <c r="E5131" s="8">
        <v>11733.03</v>
      </c>
      <c r="F5131" s="8">
        <v>11661.46</v>
      </c>
      <c r="G5131" s="8">
        <v>11688.79</v>
      </c>
      <c r="H5131" s="8"/>
      <c r="I5131" s="8"/>
      <c r="J5131" s="8"/>
    </row>
    <row r="5132" spans="3:10" x14ac:dyDescent="0.25">
      <c r="C5132" s="5">
        <v>42765.708333333336</v>
      </c>
      <c r="D5132" s="6">
        <v>11688.54</v>
      </c>
      <c r="E5132" s="6">
        <v>11696.51</v>
      </c>
      <c r="F5132" s="6">
        <v>11658.91</v>
      </c>
      <c r="G5132" s="6">
        <v>11674.02</v>
      </c>
      <c r="H5132" s="6"/>
      <c r="I5132" s="6"/>
      <c r="J5132" s="6"/>
    </row>
    <row r="5133" spans="3:10" x14ac:dyDescent="0.25">
      <c r="C5133" s="7">
        <v>42765.75</v>
      </c>
      <c r="D5133" s="8">
        <v>11673.77</v>
      </c>
      <c r="E5133" s="8">
        <v>11699.96</v>
      </c>
      <c r="F5133" s="8">
        <v>11667.72</v>
      </c>
      <c r="G5133" s="8">
        <v>11697.46</v>
      </c>
      <c r="H5133" s="8"/>
      <c r="I5133" s="8"/>
      <c r="J5133" s="8"/>
    </row>
    <row r="5134" spans="3:10" x14ac:dyDescent="0.25">
      <c r="C5134" s="5">
        <v>42765.791666666664</v>
      </c>
      <c r="D5134" s="6">
        <v>11697.96</v>
      </c>
      <c r="E5134" s="6">
        <v>11703.96</v>
      </c>
      <c r="F5134" s="6">
        <v>11681.22</v>
      </c>
      <c r="G5134" s="6">
        <v>11688.97</v>
      </c>
      <c r="H5134" s="6"/>
      <c r="I5134" s="6"/>
      <c r="J5134" s="6"/>
    </row>
    <row r="5135" spans="3:10" x14ac:dyDescent="0.25">
      <c r="C5135" s="7">
        <v>42765.833333333336</v>
      </c>
      <c r="D5135" s="8">
        <v>11688.47</v>
      </c>
      <c r="E5135" s="8">
        <v>11693.72</v>
      </c>
      <c r="F5135" s="8">
        <v>11678.97</v>
      </c>
      <c r="G5135" s="8">
        <v>11681.47</v>
      </c>
      <c r="H5135" s="8"/>
      <c r="I5135" s="8"/>
      <c r="J5135" s="8"/>
    </row>
    <row r="5136" spans="3:10" x14ac:dyDescent="0.25">
      <c r="C5136" s="5">
        <v>42765.875</v>
      </c>
      <c r="D5136" s="6">
        <v>11681.72</v>
      </c>
      <c r="E5136" s="6">
        <v>11696.47</v>
      </c>
      <c r="F5136" s="6">
        <v>11681.47</v>
      </c>
      <c r="G5136" s="6">
        <v>11693.22</v>
      </c>
      <c r="H5136" s="6"/>
      <c r="I5136" s="6"/>
      <c r="J5136" s="6"/>
    </row>
    <row r="5137" spans="3:10" x14ac:dyDescent="0.25">
      <c r="C5137" s="7">
        <v>42765.916666666664</v>
      </c>
      <c r="D5137" s="8">
        <v>11692.97</v>
      </c>
      <c r="E5137" s="8">
        <v>11714.47</v>
      </c>
      <c r="F5137" s="8">
        <v>11686.48</v>
      </c>
      <c r="G5137" s="8">
        <v>11710.47</v>
      </c>
      <c r="H5137" s="8"/>
      <c r="I5137" s="8"/>
      <c r="J5137" s="8"/>
    </row>
    <row r="5138" spans="3:10" x14ac:dyDescent="0.25">
      <c r="C5138" s="5">
        <v>42765.958333333336</v>
      </c>
      <c r="D5138" s="6">
        <v>11709.18</v>
      </c>
      <c r="E5138" s="6">
        <v>11711.76</v>
      </c>
      <c r="F5138" s="6">
        <v>11705.32</v>
      </c>
      <c r="G5138" s="6">
        <v>11709.05</v>
      </c>
      <c r="H5138" s="6"/>
      <c r="I5138" s="6"/>
      <c r="J5138" s="6"/>
    </row>
    <row r="5139" spans="3:10" x14ac:dyDescent="0.25">
      <c r="C5139" s="7">
        <v>42766</v>
      </c>
      <c r="D5139" s="8">
        <v>11709.05</v>
      </c>
      <c r="E5139" s="8">
        <v>11709.05</v>
      </c>
      <c r="F5139" s="8">
        <v>11707.76</v>
      </c>
      <c r="G5139" s="8">
        <v>11707.76</v>
      </c>
      <c r="H5139" s="8"/>
      <c r="I5139" s="8"/>
      <c r="J5139" s="8"/>
    </row>
    <row r="5140" spans="3:10" x14ac:dyDescent="0.25">
      <c r="C5140" s="5">
        <v>42766.041666666664</v>
      </c>
      <c r="D5140" s="6">
        <v>11709.05</v>
      </c>
      <c r="E5140" s="6">
        <v>11709.05</v>
      </c>
      <c r="F5140" s="6">
        <v>11697.62</v>
      </c>
      <c r="G5140" s="6">
        <v>11705.27</v>
      </c>
      <c r="H5140" s="6"/>
      <c r="I5140" s="6"/>
      <c r="J5140" s="6"/>
    </row>
    <row r="5141" spans="3:10" x14ac:dyDescent="0.25">
      <c r="C5141" s="7">
        <v>42766.083333333336</v>
      </c>
      <c r="D5141" s="8">
        <v>11706.55</v>
      </c>
      <c r="E5141" s="8">
        <v>11706.55</v>
      </c>
      <c r="F5141" s="8">
        <v>11701.41</v>
      </c>
      <c r="G5141" s="8">
        <v>11705.27</v>
      </c>
      <c r="H5141" s="8"/>
      <c r="I5141" s="8"/>
      <c r="J5141" s="8"/>
    </row>
    <row r="5142" spans="3:10" x14ac:dyDescent="0.25">
      <c r="C5142" s="5">
        <v>42766.125</v>
      </c>
      <c r="D5142" s="6">
        <v>11705.4</v>
      </c>
      <c r="E5142" s="6">
        <v>11709.05</v>
      </c>
      <c r="F5142" s="6">
        <v>11703.9</v>
      </c>
      <c r="G5142" s="6">
        <v>11705.19</v>
      </c>
      <c r="H5142" s="6"/>
      <c r="I5142" s="6"/>
      <c r="J5142" s="6"/>
    </row>
    <row r="5143" spans="3:10" x14ac:dyDescent="0.25">
      <c r="C5143" s="7">
        <v>42766.166666666664</v>
      </c>
      <c r="D5143" s="8">
        <v>11703.91</v>
      </c>
      <c r="E5143" s="8">
        <v>11703.91</v>
      </c>
      <c r="F5143" s="8">
        <v>11672.32</v>
      </c>
      <c r="G5143" s="8">
        <v>11672.32</v>
      </c>
      <c r="H5143" s="8"/>
      <c r="I5143" s="8"/>
      <c r="J5143" s="8"/>
    </row>
    <row r="5144" spans="3:10" x14ac:dyDescent="0.25">
      <c r="C5144" s="5">
        <v>42766.208333333336</v>
      </c>
      <c r="D5144" s="6">
        <v>11671.03</v>
      </c>
      <c r="E5144" s="6">
        <v>11671.03</v>
      </c>
      <c r="F5144" s="6">
        <v>11651.09</v>
      </c>
      <c r="G5144" s="6">
        <v>11663.39</v>
      </c>
      <c r="H5144" s="6"/>
      <c r="I5144" s="6"/>
      <c r="J5144" s="6"/>
    </row>
    <row r="5145" spans="3:10" x14ac:dyDescent="0.25">
      <c r="C5145" s="7">
        <v>42766.25</v>
      </c>
      <c r="D5145" s="8">
        <v>11662.1</v>
      </c>
      <c r="E5145" s="8">
        <v>11671.39</v>
      </c>
      <c r="F5145" s="8">
        <v>11658.24</v>
      </c>
      <c r="G5145" s="8">
        <v>11668.77</v>
      </c>
      <c r="H5145" s="8"/>
      <c r="I5145" s="8"/>
      <c r="J5145" s="8"/>
    </row>
    <row r="5146" spans="3:10" x14ac:dyDescent="0.25">
      <c r="C5146" s="5">
        <v>42766.291666666664</v>
      </c>
      <c r="D5146" s="6">
        <v>11667.48</v>
      </c>
      <c r="E5146" s="6">
        <v>11676.85</v>
      </c>
      <c r="F5146" s="6">
        <v>11664.26</v>
      </c>
      <c r="G5146" s="6">
        <v>11675.89</v>
      </c>
      <c r="H5146" s="6"/>
      <c r="I5146" s="6"/>
      <c r="J5146" s="6"/>
    </row>
    <row r="5147" spans="3:10" x14ac:dyDescent="0.25">
      <c r="C5147" s="7">
        <v>42766.333333333336</v>
      </c>
      <c r="D5147" s="8">
        <v>11675.9</v>
      </c>
      <c r="E5147" s="8">
        <v>11678.93</v>
      </c>
      <c r="F5147" s="8">
        <v>11661.14</v>
      </c>
      <c r="G5147" s="8">
        <v>11669.94</v>
      </c>
      <c r="H5147" s="8"/>
      <c r="I5147" s="8"/>
      <c r="J5147" s="8"/>
    </row>
    <row r="5148" spans="3:10" x14ac:dyDescent="0.25">
      <c r="C5148" s="5">
        <v>42766.375</v>
      </c>
      <c r="D5148" s="6">
        <v>11672.76</v>
      </c>
      <c r="E5148" s="6">
        <v>11686.77</v>
      </c>
      <c r="F5148" s="6">
        <v>11667.76</v>
      </c>
      <c r="G5148" s="6">
        <v>11685</v>
      </c>
      <c r="H5148" s="6"/>
      <c r="I5148" s="6"/>
      <c r="J5148" s="6"/>
    </row>
    <row r="5149" spans="3:10" x14ac:dyDescent="0.25">
      <c r="C5149" s="7">
        <v>42766.416666666664</v>
      </c>
      <c r="D5149" s="8">
        <v>11681.5</v>
      </c>
      <c r="E5149" s="8">
        <v>11714.76</v>
      </c>
      <c r="F5149" s="8">
        <v>11667.28</v>
      </c>
      <c r="G5149" s="8">
        <v>11712</v>
      </c>
      <c r="H5149" s="8"/>
      <c r="I5149" s="8"/>
      <c r="J5149" s="8"/>
    </row>
    <row r="5150" spans="3:10" x14ac:dyDescent="0.25">
      <c r="C5150" s="5">
        <v>42766.458333333336</v>
      </c>
      <c r="D5150" s="6">
        <v>11711.75</v>
      </c>
      <c r="E5150" s="6">
        <v>11733.73</v>
      </c>
      <c r="F5150" s="6">
        <v>11701.03</v>
      </c>
      <c r="G5150" s="6">
        <v>11721.35</v>
      </c>
      <c r="H5150" s="6"/>
      <c r="I5150" s="6"/>
      <c r="J5150" s="6"/>
    </row>
    <row r="5151" spans="3:10" x14ac:dyDescent="0.25">
      <c r="C5151" s="7">
        <v>42766.5</v>
      </c>
      <c r="D5151" s="8">
        <v>11720.35</v>
      </c>
      <c r="E5151" s="8">
        <v>11724.3</v>
      </c>
      <c r="F5151" s="8">
        <v>11680.61</v>
      </c>
      <c r="G5151" s="8">
        <v>11704.01</v>
      </c>
      <c r="H5151" s="8"/>
      <c r="I5151" s="8"/>
      <c r="J5151" s="8"/>
    </row>
    <row r="5152" spans="3:10" x14ac:dyDescent="0.25">
      <c r="C5152" s="5">
        <v>42766.541666666664</v>
      </c>
      <c r="D5152" s="6">
        <v>11703.76</v>
      </c>
      <c r="E5152" s="6">
        <v>11710.45</v>
      </c>
      <c r="F5152" s="6">
        <v>11685.24</v>
      </c>
      <c r="G5152" s="6">
        <v>11690.85</v>
      </c>
      <c r="H5152" s="6"/>
      <c r="I5152" s="6"/>
      <c r="J5152" s="6"/>
    </row>
    <row r="5153" spans="3:10" x14ac:dyDescent="0.25">
      <c r="C5153" s="7">
        <v>42766.583333333336</v>
      </c>
      <c r="D5153" s="8">
        <v>11691.6</v>
      </c>
      <c r="E5153" s="8">
        <v>11699.24</v>
      </c>
      <c r="F5153" s="8">
        <v>11673.98</v>
      </c>
      <c r="G5153" s="8">
        <v>11682.8</v>
      </c>
      <c r="H5153" s="8"/>
      <c r="I5153" s="8"/>
      <c r="J5153" s="8"/>
    </row>
    <row r="5154" spans="3:10" x14ac:dyDescent="0.25">
      <c r="C5154" s="5">
        <v>42766.625</v>
      </c>
      <c r="D5154" s="6">
        <v>11682.3</v>
      </c>
      <c r="E5154" s="6">
        <v>11703.47</v>
      </c>
      <c r="F5154" s="6">
        <v>11681.82</v>
      </c>
      <c r="G5154" s="6">
        <v>11695.49</v>
      </c>
      <c r="H5154" s="6"/>
      <c r="I5154" s="6"/>
      <c r="J5154" s="6"/>
    </row>
    <row r="5155" spans="3:10" x14ac:dyDescent="0.25">
      <c r="C5155" s="7">
        <v>42766.666666666664</v>
      </c>
      <c r="D5155" s="8">
        <v>11694.99</v>
      </c>
      <c r="E5155" s="8">
        <v>11698.22</v>
      </c>
      <c r="F5155" s="8">
        <v>11642.06</v>
      </c>
      <c r="G5155" s="8">
        <v>11649.85</v>
      </c>
      <c r="H5155" s="8"/>
      <c r="I5155" s="8"/>
      <c r="J5155" s="8"/>
    </row>
    <row r="5156" spans="3:10" x14ac:dyDescent="0.25">
      <c r="C5156" s="5">
        <v>42766.708333333336</v>
      </c>
      <c r="D5156" s="6">
        <v>11649.84</v>
      </c>
      <c r="E5156" s="6">
        <v>11650.09</v>
      </c>
      <c r="F5156" s="6">
        <v>11579.73</v>
      </c>
      <c r="G5156" s="6">
        <v>11580.48</v>
      </c>
      <c r="H5156" s="6"/>
      <c r="I5156" s="6"/>
      <c r="J5156" s="6"/>
    </row>
    <row r="5157" spans="3:10" x14ac:dyDescent="0.25">
      <c r="C5157" s="7">
        <v>42766.75</v>
      </c>
      <c r="D5157" s="8">
        <v>11580.23</v>
      </c>
      <c r="E5157" s="8">
        <v>11594.33</v>
      </c>
      <c r="F5157" s="8">
        <v>11533.1</v>
      </c>
      <c r="G5157" s="8">
        <v>11548.09</v>
      </c>
      <c r="H5157" s="8"/>
      <c r="I5157" s="8"/>
      <c r="J5157" s="8"/>
    </row>
    <row r="5158" spans="3:10" x14ac:dyDescent="0.25">
      <c r="C5158" s="5">
        <v>42766.791666666664</v>
      </c>
      <c r="D5158" s="6">
        <v>11547.34</v>
      </c>
      <c r="E5158" s="6">
        <v>11572.84</v>
      </c>
      <c r="F5158" s="6">
        <v>11547.09</v>
      </c>
      <c r="G5158" s="6">
        <v>11566.59</v>
      </c>
      <c r="H5158" s="6"/>
      <c r="I5158" s="6"/>
      <c r="J5158" s="6"/>
    </row>
    <row r="5159" spans="3:10" x14ac:dyDescent="0.25">
      <c r="C5159" s="7">
        <v>42766.833333333336</v>
      </c>
      <c r="D5159" s="8">
        <v>11566.84</v>
      </c>
      <c r="E5159" s="8">
        <v>11569.34</v>
      </c>
      <c r="F5159" s="8">
        <v>11548.84</v>
      </c>
      <c r="G5159" s="8">
        <v>11555.59</v>
      </c>
      <c r="H5159" s="8"/>
      <c r="I5159" s="8"/>
      <c r="J5159" s="8"/>
    </row>
    <row r="5160" spans="3:10" x14ac:dyDescent="0.25">
      <c r="C5160" s="5">
        <v>42766.875</v>
      </c>
      <c r="D5160" s="6">
        <v>11555.09</v>
      </c>
      <c r="E5160" s="6">
        <v>11586.09</v>
      </c>
      <c r="F5160" s="6">
        <v>11549.6</v>
      </c>
      <c r="G5160" s="6">
        <v>11584.34</v>
      </c>
      <c r="H5160" s="6"/>
      <c r="I5160" s="6"/>
      <c r="J5160" s="6"/>
    </row>
    <row r="5161" spans="3:10" x14ac:dyDescent="0.25">
      <c r="C5161" s="7">
        <v>42766.916666666664</v>
      </c>
      <c r="D5161" s="8">
        <v>11584.84</v>
      </c>
      <c r="E5161" s="8">
        <v>11600.09</v>
      </c>
      <c r="F5161" s="8">
        <v>11583.32</v>
      </c>
      <c r="G5161" s="8">
        <v>11583.32</v>
      </c>
      <c r="H5161" s="8"/>
      <c r="I5161" s="8"/>
      <c r="J5161" s="8"/>
    </row>
    <row r="5162" spans="3:10" x14ac:dyDescent="0.25">
      <c r="C5162" s="5">
        <v>42766.958333333336</v>
      </c>
      <c r="D5162" s="6">
        <v>11583.32</v>
      </c>
      <c r="E5162" s="6">
        <v>11598.87</v>
      </c>
      <c r="F5162" s="6">
        <v>11580.77</v>
      </c>
      <c r="G5162" s="6">
        <v>11596.33</v>
      </c>
      <c r="H5162" s="6"/>
      <c r="I5162" s="6"/>
      <c r="J5162" s="6"/>
    </row>
    <row r="5163" spans="3:10" x14ac:dyDescent="0.25">
      <c r="C5163" s="7">
        <v>42767</v>
      </c>
      <c r="D5163" s="8">
        <v>11594.78</v>
      </c>
      <c r="E5163" s="8">
        <v>11594.78</v>
      </c>
      <c r="F5163" s="8">
        <v>11594.78</v>
      </c>
      <c r="G5163" s="8">
        <v>11594.78</v>
      </c>
      <c r="H5163" s="8"/>
      <c r="I5163" s="8"/>
      <c r="J5163" s="8"/>
    </row>
    <row r="5164" spans="3:10" x14ac:dyDescent="0.25">
      <c r="C5164" s="5">
        <v>42767.041666666664</v>
      </c>
      <c r="D5164" s="6">
        <v>11596.78</v>
      </c>
      <c r="E5164" s="6">
        <v>11603.1</v>
      </c>
      <c r="F5164" s="6">
        <v>11586.64</v>
      </c>
      <c r="G5164" s="6">
        <v>11589.19</v>
      </c>
      <c r="H5164" s="6"/>
      <c r="I5164" s="6"/>
      <c r="J5164" s="6"/>
    </row>
    <row r="5165" spans="3:10" x14ac:dyDescent="0.25">
      <c r="C5165" s="7">
        <v>42767.083333333336</v>
      </c>
      <c r="D5165" s="8">
        <v>11587.92</v>
      </c>
      <c r="E5165" s="8">
        <v>11594.79</v>
      </c>
      <c r="F5165" s="8">
        <v>11586.01</v>
      </c>
      <c r="G5165" s="8">
        <v>11594.79</v>
      </c>
      <c r="H5165" s="8"/>
      <c r="I5165" s="8"/>
      <c r="J5165" s="8"/>
    </row>
    <row r="5166" spans="3:10" x14ac:dyDescent="0.25">
      <c r="C5166" s="5">
        <v>42767.125</v>
      </c>
      <c r="D5166" s="6">
        <v>11595.32</v>
      </c>
      <c r="E5166" s="6">
        <v>11597.86</v>
      </c>
      <c r="F5166" s="6">
        <v>11583.85</v>
      </c>
      <c r="G5166" s="6">
        <v>11587.68</v>
      </c>
      <c r="H5166" s="6"/>
      <c r="I5166" s="6"/>
      <c r="J5166" s="6"/>
    </row>
    <row r="5167" spans="3:10" x14ac:dyDescent="0.25">
      <c r="C5167" s="7">
        <v>42767.166666666664</v>
      </c>
      <c r="D5167" s="8">
        <v>11588.95</v>
      </c>
      <c r="E5167" s="8">
        <v>11590.22</v>
      </c>
      <c r="F5167" s="8">
        <v>11585.13</v>
      </c>
      <c r="G5167" s="8">
        <v>11588.95</v>
      </c>
      <c r="H5167" s="8"/>
      <c r="I5167" s="8"/>
      <c r="J5167" s="8"/>
    </row>
    <row r="5168" spans="3:10" x14ac:dyDescent="0.25">
      <c r="C5168" s="5">
        <v>42767.208333333336</v>
      </c>
      <c r="D5168" s="6">
        <v>11590.22</v>
      </c>
      <c r="E5168" s="6">
        <v>11591.5</v>
      </c>
      <c r="F5168" s="6">
        <v>11587.68</v>
      </c>
      <c r="G5168" s="6">
        <v>11590.22</v>
      </c>
      <c r="H5168" s="6"/>
      <c r="I5168" s="6"/>
      <c r="J5168" s="6"/>
    </row>
    <row r="5169" spans="3:10" x14ac:dyDescent="0.25">
      <c r="C5169" s="7">
        <v>42767.25</v>
      </c>
      <c r="D5169" s="8">
        <v>11591.5</v>
      </c>
      <c r="E5169" s="8">
        <v>11603.36</v>
      </c>
      <c r="F5169" s="8">
        <v>11590.22</v>
      </c>
      <c r="G5169" s="8">
        <v>11602.09</v>
      </c>
      <c r="H5169" s="8"/>
      <c r="I5169" s="8"/>
      <c r="J5169" s="8"/>
    </row>
    <row r="5170" spans="3:10" x14ac:dyDescent="0.25">
      <c r="C5170" s="5">
        <v>42767.291666666664</v>
      </c>
      <c r="D5170" s="6">
        <v>11601.09</v>
      </c>
      <c r="E5170" s="6">
        <v>11602.14</v>
      </c>
      <c r="F5170" s="6">
        <v>11599.59</v>
      </c>
      <c r="G5170" s="6">
        <v>11601.87</v>
      </c>
      <c r="H5170" s="6"/>
      <c r="I5170" s="6"/>
      <c r="J5170" s="6"/>
    </row>
    <row r="5171" spans="3:10" x14ac:dyDescent="0.25">
      <c r="C5171" s="7">
        <v>42767.333333333336</v>
      </c>
      <c r="D5171" s="8">
        <v>11600.59</v>
      </c>
      <c r="E5171" s="8">
        <v>11636.27</v>
      </c>
      <c r="F5171" s="8">
        <v>11600.59</v>
      </c>
      <c r="G5171" s="8">
        <v>11636.27</v>
      </c>
      <c r="H5171" s="8"/>
      <c r="I5171" s="8"/>
      <c r="J5171" s="8"/>
    </row>
    <row r="5172" spans="3:10" x14ac:dyDescent="0.25">
      <c r="C5172" s="5">
        <v>42767.375</v>
      </c>
      <c r="D5172" s="6">
        <v>11636.2</v>
      </c>
      <c r="E5172" s="6">
        <v>11645.7</v>
      </c>
      <c r="F5172" s="6">
        <v>11609.46</v>
      </c>
      <c r="G5172" s="6">
        <v>11638.45</v>
      </c>
      <c r="H5172" s="6"/>
      <c r="I5172" s="6"/>
      <c r="J5172" s="6"/>
    </row>
    <row r="5173" spans="3:10" x14ac:dyDescent="0.25">
      <c r="C5173" s="7">
        <v>42767.416666666664</v>
      </c>
      <c r="D5173" s="8">
        <v>11638.95</v>
      </c>
      <c r="E5173" s="8">
        <v>11657.7</v>
      </c>
      <c r="F5173" s="8">
        <v>11622.11</v>
      </c>
      <c r="G5173" s="8">
        <v>11633.15</v>
      </c>
      <c r="H5173" s="8"/>
      <c r="I5173" s="8"/>
      <c r="J5173" s="8"/>
    </row>
    <row r="5174" spans="3:10" x14ac:dyDescent="0.25">
      <c r="C5174" s="5">
        <v>42767.458333333336</v>
      </c>
      <c r="D5174" s="6">
        <v>11632.9</v>
      </c>
      <c r="E5174" s="6">
        <v>11649.08</v>
      </c>
      <c r="F5174" s="6">
        <v>11628.84</v>
      </c>
      <c r="G5174" s="6">
        <v>11647.83</v>
      </c>
      <c r="H5174" s="6"/>
      <c r="I5174" s="6"/>
      <c r="J5174" s="6"/>
    </row>
    <row r="5175" spans="3:10" x14ac:dyDescent="0.25">
      <c r="C5175" s="7">
        <v>42767.5</v>
      </c>
      <c r="D5175" s="8">
        <v>11648.09</v>
      </c>
      <c r="E5175" s="8">
        <v>11657.62</v>
      </c>
      <c r="F5175" s="8">
        <v>11642.77</v>
      </c>
      <c r="G5175" s="8">
        <v>11645.74</v>
      </c>
      <c r="H5175" s="8"/>
      <c r="I5175" s="8"/>
      <c r="J5175" s="8"/>
    </row>
    <row r="5176" spans="3:10" x14ac:dyDescent="0.25">
      <c r="C5176" s="5">
        <v>42767.541666666664</v>
      </c>
      <c r="D5176" s="6">
        <v>11646.24</v>
      </c>
      <c r="E5176" s="6">
        <v>11656.94</v>
      </c>
      <c r="F5176" s="6">
        <v>11640.76</v>
      </c>
      <c r="G5176" s="6">
        <v>11641.76</v>
      </c>
      <c r="H5176" s="6"/>
      <c r="I5176" s="6"/>
      <c r="J5176" s="6"/>
    </row>
    <row r="5177" spans="3:10" x14ac:dyDescent="0.25">
      <c r="C5177" s="7">
        <v>42767.583333333336</v>
      </c>
      <c r="D5177" s="8">
        <v>11642.76</v>
      </c>
      <c r="E5177" s="8">
        <v>11656.19</v>
      </c>
      <c r="F5177" s="8">
        <v>11642.38</v>
      </c>
      <c r="G5177" s="8">
        <v>11654.91</v>
      </c>
      <c r="H5177" s="8"/>
      <c r="I5177" s="8"/>
      <c r="J5177" s="8"/>
    </row>
    <row r="5178" spans="3:10" x14ac:dyDescent="0.25">
      <c r="C5178" s="5">
        <v>42767.625</v>
      </c>
      <c r="D5178" s="6">
        <v>11655.41</v>
      </c>
      <c r="E5178" s="6">
        <v>11692.89</v>
      </c>
      <c r="F5178" s="6">
        <v>11653.74</v>
      </c>
      <c r="G5178" s="6">
        <v>11686.01</v>
      </c>
      <c r="H5178" s="6"/>
      <c r="I5178" s="6"/>
      <c r="J5178" s="6"/>
    </row>
    <row r="5179" spans="3:10" x14ac:dyDescent="0.25">
      <c r="C5179" s="7">
        <v>42767.666666666664</v>
      </c>
      <c r="D5179" s="8">
        <v>11686.26</v>
      </c>
      <c r="E5179" s="8">
        <v>11723.35</v>
      </c>
      <c r="F5179" s="8">
        <v>11684.05</v>
      </c>
      <c r="G5179" s="8">
        <v>11705.36</v>
      </c>
      <c r="H5179" s="8"/>
      <c r="I5179" s="8"/>
      <c r="J5179" s="8"/>
    </row>
    <row r="5180" spans="3:10" x14ac:dyDescent="0.25">
      <c r="C5180" s="5">
        <v>42767.708333333336</v>
      </c>
      <c r="D5180" s="6">
        <v>11704.86</v>
      </c>
      <c r="E5180" s="6">
        <v>11712.72</v>
      </c>
      <c r="F5180" s="6">
        <v>11641.31</v>
      </c>
      <c r="G5180" s="6">
        <v>11650.05</v>
      </c>
      <c r="H5180" s="6"/>
      <c r="I5180" s="6"/>
      <c r="J5180" s="6"/>
    </row>
    <row r="5181" spans="3:10" x14ac:dyDescent="0.25">
      <c r="C5181" s="7">
        <v>42767.75</v>
      </c>
      <c r="D5181" s="8">
        <v>11650.06</v>
      </c>
      <c r="E5181" s="8">
        <v>11664.28</v>
      </c>
      <c r="F5181" s="8">
        <v>11639.96</v>
      </c>
      <c r="G5181" s="8">
        <v>11654.72</v>
      </c>
      <c r="H5181" s="8"/>
      <c r="I5181" s="8"/>
      <c r="J5181" s="8"/>
    </row>
    <row r="5182" spans="3:10" x14ac:dyDescent="0.25">
      <c r="C5182" s="5">
        <v>42767.791666666664</v>
      </c>
      <c r="D5182" s="6">
        <v>11654.97</v>
      </c>
      <c r="E5182" s="6">
        <v>11663.47</v>
      </c>
      <c r="F5182" s="6">
        <v>11646.22</v>
      </c>
      <c r="G5182" s="6">
        <v>11658.72</v>
      </c>
      <c r="H5182" s="6"/>
      <c r="I5182" s="6"/>
      <c r="J5182" s="6"/>
    </row>
    <row r="5183" spans="3:10" x14ac:dyDescent="0.25">
      <c r="C5183" s="7">
        <v>42767.833333333336</v>
      </c>
      <c r="D5183" s="8">
        <v>11658.22</v>
      </c>
      <c r="E5183" s="8">
        <v>11671.22</v>
      </c>
      <c r="F5183" s="8">
        <v>11657.22</v>
      </c>
      <c r="G5183" s="8">
        <v>11664.97</v>
      </c>
      <c r="H5183" s="8"/>
      <c r="I5183" s="8"/>
      <c r="J5183" s="8"/>
    </row>
    <row r="5184" spans="3:10" x14ac:dyDescent="0.25">
      <c r="C5184" s="5">
        <v>42767.875</v>
      </c>
      <c r="D5184" s="6">
        <v>11664.22</v>
      </c>
      <c r="E5184" s="6">
        <v>11694.21</v>
      </c>
      <c r="F5184" s="6">
        <v>11650.47</v>
      </c>
      <c r="G5184" s="6">
        <v>11662.22</v>
      </c>
      <c r="H5184" s="6"/>
      <c r="I5184" s="6"/>
      <c r="J5184" s="6"/>
    </row>
    <row r="5185" spans="3:10" x14ac:dyDescent="0.25">
      <c r="C5185" s="7">
        <v>42767.916666666664</v>
      </c>
      <c r="D5185" s="8">
        <v>11661.97</v>
      </c>
      <c r="E5185" s="8">
        <v>11685.47</v>
      </c>
      <c r="F5185" s="8">
        <v>11659.97</v>
      </c>
      <c r="G5185" s="8">
        <v>11663.5</v>
      </c>
      <c r="H5185" s="8"/>
      <c r="I5185" s="8"/>
      <c r="J5185" s="8"/>
    </row>
    <row r="5186" spans="3:10" x14ac:dyDescent="0.25">
      <c r="C5186" s="5">
        <v>42767.958333333336</v>
      </c>
      <c r="D5186" s="6">
        <v>11661.75</v>
      </c>
      <c r="E5186" s="6">
        <v>11666.59</v>
      </c>
      <c r="F5186" s="6">
        <v>11652.62</v>
      </c>
      <c r="G5186" s="6">
        <v>11656.47</v>
      </c>
      <c r="H5186" s="6"/>
      <c r="I5186" s="6"/>
      <c r="J5186" s="6"/>
    </row>
    <row r="5187" spans="3:10" x14ac:dyDescent="0.25">
      <c r="C5187" s="7">
        <v>42768</v>
      </c>
      <c r="D5187" s="8">
        <v>11656.47</v>
      </c>
      <c r="E5187" s="8">
        <v>11656.47</v>
      </c>
      <c r="F5187" s="8">
        <v>11656.47</v>
      </c>
      <c r="G5187" s="8">
        <v>11656.47</v>
      </c>
      <c r="H5187" s="8"/>
      <c r="I5187" s="8"/>
      <c r="J5187" s="8"/>
    </row>
    <row r="5188" spans="3:10" x14ac:dyDescent="0.25">
      <c r="C5188" s="5">
        <v>42768.041666666664</v>
      </c>
      <c r="D5188" s="6">
        <v>11659.11</v>
      </c>
      <c r="E5188" s="6">
        <v>11660.47</v>
      </c>
      <c r="F5188" s="6">
        <v>11638.31</v>
      </c>
      <c r="G5188" s="6">
        <v>11647.65</v>
      </c>
      <c r="H5188" s="6"/>
      <c r="I5188" s="6"/>
      <c r="J5188" s="6"/>
    </row>
    <row r="5189" spans="3:10" x14ac:dyDescent="0.25">
      <c r="C5189" s="7">
        <v>42768.083333333336</v>
      </c>
      <c r="D5189" s="8">
        <v>11648.93</v>
      </c>
      <c r="E5189" s="8">
        <v>11648.93</v>
      </c>
      <c r="F5189" s="8">
        <v>11631.69</v>
      </c>
      <c r="G5189" s="8">
        <v>11636.84</v>
      </c>
      <c r="H5189" s="8"/>
      <c r="I5189" s="8"/>
      <c r="J5189" s="8"/>
    </row>
    <row r="5190" spans="3:10" x14ac:dyDescent="0.25">
      <c r="C5190" s="5">
        <v>42768.125</v>
      </c>
      <c r="D5190" s="6">
        <v>11638.12</v>
      </c>
      <c r="E5190" s="6">
        <v>11649.37</v>
      </c>
      <c r="F5190" s="6">
        <v>11638.12</v>
      </c>
      <c r="G5190" s="6">
        <v>11641.04</v>
      </c>
      <c r="H5190" s="6"/>
      <c r="I5190" s="6"/>
      <c r="J5190" s="6"/>
    </row>
    <row r="5191" spans="3:10" x14ac:dyDescent="0.25">
      <c r="C5191" s="7">
        <v>42768.166666666664</v>
      </c>
      <c r="D5191" s="8">
        <v>11639.76</v>
      </c>
      <c r="E5191" s="8">
        <v>11644.88</v>
      </c>
      <c r="F5191" s="8">
        <v>11638.48</v>
      </c>
      <c r="G5191" s="8">
        <v>11639.76</v>
      </c>
      <c r="H5191" s="8"/>
      <c r="I5191" s="8"/>
      <c r="J5191" s="8"/>
    </row>
    <row r="5192" spans="3:10" x14ac:dyDescent="0.25">
      <c r="C5192" s="5">
        <v>42768.208333333336</v>
      </c>
      <c r="D5192" s="6">
        <v>11638.48</v>
      </c>
      <c r="E5192" s="6">
        <v>11639.76</v>
      </c>
      <c r="F5192" s="6">
        <v>11610.62</v>
      </c>
      <c r="G5192" s="6">
        <v>11613.19</v>
      </c>
      <c r="H5192" s="6"/>
      <c r="I5192" s="6"/>
      <c r="J5192" s="6"/>
    </row>
    <row r="5193" spans="3:10" x14ac:dyDescent="0.25">
      <c r="C5193" s="7">
        <v>42768.25</v>
      </c>
      <c r="D5193" s="8">
        <v>11613.83</v>
      </c>
      <c r="E5193" s="8">
        <v>11626.6</v>
      </c>
      <c r="F5193" s="8">
        <v>11613.19</v>
      </c>
      <c r="G5193" s="8">
        <v>11625.32</v>
      </c>
      <c r="H5193" s="8"/>
      <c r="I5193" s="8"/>
      <c r="J5193" s="8"/>
    </row>
    <row r="5194" spans="3:10" x14ac:dyDescent="0.25">
      <c r="C5194" s="5">
        <v>42768.291666666664</v>
      </c>
      <c r="D5194" s="6">
        <v>11626.6</v>
      </c>
      <c r="E5194" s="6">
        <v>11627.6</v>
      </c>
      <c r="F5194" s="6">
        <v>11612.28</v>
      </c>
      <c r="G5194" s="6">
        <v>11612.28</v>
      </c>
      <c r="H5194" s="6"/>
      <c r="I5194" s="6"/>
      <c r="J5194" s="6"/>
    </row>
    <row r="5195" spans="3:10" x14ac:dyDescent="0.25">
      <c r="C5195" s="7">
        <v>42768.333333333336</v>
      </c>
      <c r="D5195" s="8">
        <v>11613.56</v>
      </c>
      <c r="E5195" s="8">
        <v>11634.77</v>
      </c>
      <c r="F5195" s="8">
        <v>11611.78</v>
      </c>
      <c r="G5195" s="8">
        <v>11622.65</v>
      </c>
      <c r="H5195" s="8"/>
      <c r="I5195" s="8"/>
      <c r="J5195" s="8"/>
    </row>
    <row r="5196" spans="3:10" x14ac:dyDescent="0.25">
      <c r="C5196" s="5">
        <v>42768.375</v>
      </c>
      <c r="D5196" s="6">
        <v>11615.23</v>
      </c>
      <c r="E5196" s="6">
        <v>11621.7</v>
      </c>
      <c r="F5196" s="6">
        <v>11601.23</v>
      </c>
      <c r="G5196" s="6">
        <v>11617.3</v>
      </c>
      <c r="H5196" s="6"/>
      <c r="I5196" s="6"/>
      <c r="J5196" s="6"/>
    </row>
    <row r="5197" spans="3:10" x14ac:dyDescent="0.25">
      <c r="C5197" s="7">
        <v>42768.416666666664</v>
      </c>
      <c r="D5197" s="8">
        <v>11618.78</v>
      </c>
      <c r="E5197" s="8">
        <v>11649.47</v>
      </c>
      <c r="F5197" s="8">
        <v>11598.04</v>
      </c>
      <c r="G5197" s="8">
        <v>11616.29</v>
      </c>
      <c r="H5197" s="8"/>
      <c r="I5197" s="8"/>
      <c r="J5197" s="8"/>
    </row>
    <row r="5198" spans="3:10" x14ac:dyDescent="0.25">
      <c r="C5198" s="5">
        <v>42768.458333333336</v>
      </c>
      <c r="D5198" s="6">
        <v>11616.04</v>
      </c>
      <c r="E5198" s="6">
        <v>11628.75</v>
      </c>
      <c r="F5198" s="6">
        <v>11612.53</v>
      </c>
      <c r="G5198" s="6">
        <v>11621.67</v>
      </c>
      <c r="H5198" s="6"/>
      <c r="I5198" s="6"/>
      <c r="J5198" s="6"/>
    </row>
    <row r="5199" spans="3:10" x14ac:dyDescent="0.25">
      <c r="C5199" s="7">
        <v>42768.5</v>
      </c>
      <c r="D5199" s="8">
        <v>11621.92</v>
      </c>
      <c r="E5199" s="8">
        <v>11638.29</v>
      </c>
      <c r="F5199" s="8">
        <v>11608.49</v>
      </c>
      <c r="G5199" s="8">
        <v>11637.81</v>
      </c>
      <c r="H5199" s="8"/>
      <c r="I5199" s="8"/>
      <c r="J5199" s="8"/>
    </row>
    <row r="5200" spans="3:10" x14ac:dyDescent="0.25">
      <c r="C5200" s="5">
        <v>42768.541666666664</v>
      </c>
      <c r="D5200" s="6">
        <v>11637.56</v>
      </c>
      <c r="E5200" s="6">
        <v>11659.7</v>
      </c>
      <c r="F5200" s="6">
        <v>11632.81</v>
      </c>
      <c r="G5200" s="6">
        <v>11641.99</v>
      </c>
      <c r="H5200" s="6"/>
      <c r="I5200" s="6"/>
      <c r="J5200" s="6"/>
    </row>
    <row r="5201" spans="3:10" x14ac:dyDescent="0.25">
      <c r="C5201" s="7">
        <v>42768.583333333336</v>
      </c>
      <c r="D5201" s="8">
        <v>11641.34</v>
      </c>
      <c r="E5201" s="8">
        <v>11677.39</v>
      </c>
      <c r="F5201" s="8">
        <v>11638.18</v>
      </c>
      <c r="G5201" s="8">
        <v>11654.78</v>
      </c>
      <c r="H5201" s="8"/>
      <c r="I5201" s="8"/>
      <c r="J5201" s="8"/>
    </row>
    <row r="5202" spans="3:10" x14ac:dyDescent="0.25">
      <c r="C5202" s="5">
        <v>42768.625</v>
      </c>
      <c r="D5202" s="6">
        <v>11655.03</v>
      </c>
      <c r="E5202" s="6">
        <v>11658.38</v>
      </c>
      <c r="F5202" s="6">
        <v>11613.87</v>
      </c>
      <c r="G5202" s="6">
        <v>11620.94</v>
      </c>
      <c r="H5202" s="6"/>
      <c r="I5202" s="6"/>
      <c r="J5202" s="6"/>
    </row>
    <row r="5203" spans="3:10" x14ac:dyDescent="0.25">
      <c r="C5203" s="7">
        <v>42768.666666666664</v>
      </c>
      <c r="D5203" s="8">
        <v>11621.19</v>
      </c>
      <c r="E5203" s="8">
        <v>11634.5</v>
      </c>
      <c r="F5203" s="8">
        <v>11610.95</v>
      </c>
      <c r="G5203" s="8">
        <v>11631.47</v>
      </c>
      <c r="H5203" s="8"/>
      <c r="I5203" s="8"/>
      <c r="J5203" s="8"/>
    </row>
    <row r="5204" spans="3:10" x14ac:dyDescent="0.25">
      <c r="C5204" s="5">
        <v>42768.708333333336</v>
      </c>
      <c r="D5204" s="6">
        <v>11630.97</v>
      </c>
      <c r="E5204" s="6">
        <v>11651.39</v>
      </c>
      <c r="F5204" s="6">
        <v>11622.73</v>
      </c>
      <c r="G5204" s="6">
        <v>11648.79</v>
      </c>
      <c r="H5204" s="6"/>
      <c r="I5204" s="6"/>
      <c r="J5204" s="6"/>
    </row>
    <row r="5205" spans="3:10" x14ac:dyDescent="0.25">
      <c r="C5205" s="7">
        <v>42768.75</v>
      </c>
      <c r="D5205" s="8">
        <v>11648.29</v>
      </c>
      <c r="E5205" s="8">
        <v>11652.15</v>
      </c>
      <c r="F5205" s="8">
        <v>11608.81</v>
      </c>
      <c r="G5205" s="8">
        <v>11611.06</v>
      </c>
      <c r="H5205" s="8"/>
      <c r="I5205" s="8"/>
      <c r="J5205" s="8"/>
    </row>
    <row r="5206" spans="3:10" x14ac:dyDescent="0.25">
      <c r="C5206" s="5">
        <v>42768.791666666664</v>
      </c>
      <c r="D5206" s="6">
        <v>11610.81</v>
      </c>
      <c r="E5206" s="6">
        <v>11636.57</v>
      </c>
      <c r="F5206" s="6">
        <v>11610.56</v>
      </c>
      <c r="G5206" s="6">
        <v>11633.06</v>
      </c>
      <c r="H5206" s="6"/>
      <c r="I5206" s="6"/>
      <c r="J5206" s="6"/>
    </row>
    <row r="5207" spans="3:10" x14ac:dyDescent="0.25">
      <c r="C5207" s="7">
        <v>42768.833333333336</v>
      </c>
      <c r="D5207" s="8">
        <v>11633.31</v>
      </c>
      <c r="E5207" s="8">
        <v>11650.82</v>
      </c>
      <c r="F5207" s="8">
        <v>11630.31</v>
      </c>
      <c r="G5207" s="8">
        <v>11648.06</v>
      </c>
      <c r="H5207" s="8"/>
      <c r="I5207" s="8"/>
      <c r="J5207" s="8"/>
    </row>
    <row r="5208" spans="3:10" x14ac:dyDescent="0.25">
      <c r="C5208" s="5">
        <v>42768.875</v>
      </c>
      <c r="D5208" s="6">
        <v>11648.31</v>
      </c>
      <c r="E5208" s="6">
        <v>11648.57</v>
      </c>
      <c r="F5208" s="6">
        <v>11634.31</v>
      </c>
      <c r="G5208" s="6">
        <v>11641.56</v>
      </c>
      <c r="H5208" s="6"/>
      <c r="I5208" s="6"/>
      <c r="J5208" s="6"/>
    </row>
    <row r="5209" spans="3:10" x14ac:dyDescent="0.25">
      <c r="C5209" s="7">
        <v>42768.916666666664</v>
      </c>
      <c r="D5209" s="8">
        <v>11641.31</v>
      </c>
      <c r="E5209" s="8">
        <v>11657.06</v>
      </c>
      <c r="F5209" s="8">
        <v>11640.81</v>
      </c>
      <c r="G5209" s="8">
        <v>11653.06</v>
      </c>
      <c r="H5209" s="8"/>
      <c r="I5209" s="8"/>
      <c r="J5209" s="8"/>
    </row>
    <row r="5210" spans="3:10" x14ac:dyDescent="0.25">
      <c r="C5210" s="5">
        <v>42768.958333333336</v>
      </c>
      <c r="D5210" s="6">
        <v>11653.97</v>
      </c>
      <c r="E5210" s="6">
        <v>11657.97</v>
      </c>
      <c r="F5210" s="6">
        <v>11640.51</v>
      </c>
      <c r="G5210" s="6">
        <v>11646.29</v>
      </c>
      <c r="H5210" s="6"/>
      <c r="I5210" s="6"/>
      <c r="J5210" s="6"/>
    </row>
    <row r="5211" spans="3:10" x14ac:dyDescent="0.25">
      <c r="C5211" s="7">
        <v>42769</v>
      </c>
      <c r="D5211" s="8">
        <v>11645.01</v>
      </c>
      <c r="E5211" s="8">
        <v>11645.01</v>
      </c>
      <c r="F5211" s="8">
        <v>11643.72</v>
      </c>
      <c r="G5211" s="8">
        <v>11643.72</v>
      </c>
      <c r="H5211" s="8"/>
      <c r="I5211" s="8"/>
      <c r="J5211" s="8"/>
    </row>
    <row r="5212" spans="3:10" x14ac:dyDescent="0.25">
      <c r="C5212" s="5">
        <v>42769.041666666664</v>
      </c>
      <c r="D5212" s="6">
        <v>11642.44</v>
      </c>
      <c r="E5212" s="6">
        <v>11652.9</v>
      </c>
      <c r="F5212" s="6">
        <v>11641.72</v>
      </c>
      <c r="G5212" s="6">
        <v>11645</v>
      </c>
      <c r="H5212" s="6"/>
      <c r="I5212" s="6"/>
      <c r="J5212" s="6"/>
    </row>
    <row r="5213" spans="3:10" x14ac:dyDescent="0.25">
      <c r="C5213" s="7">
        <v>42769.083333333336</v>
      </c>
      <c r="D5213" s="8">
        <v>11644.35</v>
      </c>
      <c r="E5213" s="8">
        <v>11647.05</v>
      </c>
      <c r="F5213" s="8">
        <v>11640.65</v>
      </c>
      <c r="G5213" s="8">
        <v>11644.27</v>
      </c>
      <c r="H5213" s="8"/>
      <c r="I5213" s="8"/>
      <c r="J5213" s="8"/>
    </row>
    <row r="5214" spans="3:10" x14ac:dyDescent="0.25">
      <c r="C5214" s="5">
        <v>42769.125</v>
      </c>
      <c r="D5214" s="6">
        <v>11644.77</v>
      </c>
      <c r="E5214" s="6">
        <v>11644.77</v>
      </c>
      <c r="F5214" s="6">
        <v>11634.71</v>
      </c>
      <c r="G5214" s="6">
        <v>11641.61</v>
      </c>
      <c r="H5214" s="6"/>
      <c r="I5214" s="6"/>
      <c r="J5214" s="6"/>
    </row>
    <row r="5215" spans="3:10" x14ac:dyDescent="0.25">
      <c r="C5215" s="7">
        <v>42769.166666666664</v>
      </c>
      <c r="D5215" s="8">
        <v>11640.33</v>
      </c>
      <c r="E5215" s="8">
        <v>11640.33</v>
      </c>
      <c r="F5215" s="8">
        <v>11609.96</v>
      </c>
      <c r="G5215" s="8">
        <v>11610.96</v>
      </c>
      <c r="H5215" s="8"/>
      <c r="I5215" s="8"/>
      <c r="J5215" s="8"/>
    </row>
    <row r="5216" spans="3:10" x14ac:dyDescent="0.25">
      <c r="C5216" s="5">
        <v>42769.208333333336</v>
      </c>
      <c r="D5216" s="6">
        <v>11610.46</v>
      </c>
      <c r="E5216" s="6">
        <v>11633.36</v>
      </c>
      <c r="F5216" s="6">
        <v>11609.18</v>
      </c>
      <c r="G5216" s="6">
        <v>11629.8</v>
      </c>
      <c r="H5216" s="6"/>
      <c r="I5216" s="6"/>
      <c r="J5216" s="6"/>
    </row>
    <row r="5217" spans="3:10" x14ac:dyDescent="0.25">
      <c r="C5217" s="7">
        <v>42769.25</v>
      </c>
      <c r="D5217" s="8">
        <v>11631.08</v>
      </c>
      <c r="E5217" s="8">
        <v>11631.08</v>
      </c>
      <c r="F5217" s="8">
        <v>11626.51</v>
      </c>
      <c r="G5217" s="8">
        <v>11629.07</v>
      </c>
      <c r="H5217" s="8"/>
      <c r="I5217" s="8"/>
      <c r="J5217" s="8"/>
    </row>
    <row r="5218" spans="3:10" x14ac:dyDescent="0.25">
      <c r="C5218" s="5">
        <v>42769.291666666664</v>
      </c>
      <c r="D5218" s="6">
        <v>11628.57</v>
      </c>
      <c r="E5218" s="6">
        <v>11635.91</v>
      </c>
      <c r="F5218" s="6">
        <v>11624.23</v>
      </c>
      <c r="G5218" s="6">
        <v>11630.63</v>
      </c>
      <c r="H5218" s="6"/>
      <c r="I5218" s="6"/>
      <c r="J5218" s="6"/>
    </row>
    <row r="5219" spans="3:10" x14ac:dyDescent="0.25">
      <c r="C5219" s="7">
        <v>42769.333333333336</v>
      </c>
      <c r="D5219" s="8">
        <v>11631.91</v>
      </c>
      <c r="E5219" s="8">
        <v>11640.6</v>
      </c>
      <c r="F5219" s="8">
        <v>11618.69</v>
      </c>
      <c r="G5219" s="8">
        <v>11624.17</v>
      </c>
      <c r="H5219" s="8"/>
      <c r="I5219" s="8"/>
      <c r="J5219" s="8"/>
    </row>
    <row r="5220" spans="3:10" x14ac:dyDescent="0.25">
      <c r="C5220" s="5">
        <v>42769.375</v>
      </c>
      <c r="D5220" s="6">
        <v>11627.08</v>
      </c>
      <c r="E5220" s="6">
        <v>11646.48</v>
      </c>
      <c r="F5220" s="6">
        <v>11625.33</v>
      </c>
      <c r="G5220" s="6">
        <v>11644.73</v>
      </c>
      <c r="H5220" s="6"/>
      <c r="I5220" s="6"/>
      <c r="J5220" s="6"/>
    </row>
    <row r="5221" spans="3:10" x14ac:dyDescent="0.25">
      <c r="C5221" s="7">
        <v>42769.416666666664</v>
      </c>
      <c r="D5221" s="8">
        <v>11644.98</v>
      </c>
      <c r="E5221" s="8">
        <v>11674.98</v>
      </c>
      <c r="F5221" s="8">
        <v>11628.15</v>
      </c>
      <c r="G5221" s="8">
        <v>11663.74</v>
      </c>
      <c r="H5221" s="8"/>
      <c r="I5221" s="8"/>
      <c r="J5221" s="8"/>
    </row>
    <row r="5222" spans="3:10" x14ac:dyDescent="0.25">
      <c r="C5222" s="5">
        <v>42769.458333333336</v>
      </c>
      <c r="D5222" s="6">
        <v>11663.24</v>
      </c>
      <c r="E5222" s="6">
        <v>11664.49</v>
      </c>
      <c r="F5222" s="6">
        <v>11632.39</v>
      </c>
      <c r="G5222" s="6">
        <v>11641.28</v>
      </c>
      <c r="H5222" s="6"/>
      <c r="I5222" s="6"/>
      <c r="J5222" s="6"/>
    </row>
    <row r="5223" spans="3:10" x14ac:dyDescent="0.25">
      <c r="C5223" s="7">
        <v>42769.5</v>
      </c>
      <c r="D5223" s="8">
        <v>11641.03</v>
      </c>
      <c r="E5223" s="8">
        <v>11649.56</v>
      </c>
      <c r="F5223" s="8">
        <v>11640.12</v>
      </c>
      <c r="G5223" s="8">
        <v>11643.98</v>
      </c>
      <c r="H5223" s="8"/>
      <c r="I5223" s="8"/>
      <c r="J5223" s="8"/>
    </row>
    <row r="5224" spans="3:10" x14ac:dyDescent="0.25">
      <c r="C5224" s="5">
        <v>42769.541666666664</v>
      </c>
      <c r="D5224" s="6">
        <v>11643.73</v>
      </c>
      <c r="E5224" s="6">
        <v>11663.31</v>
      </c>
      <c r="F5224" s="6">
        <v>11641.36</v>
      </c>
      <c r="G5224" s="6">
        <v>11657.57</v>
      </c>
      <c r="H5224" s="6"/>
      <c r="I5224" s="6"/>
      <c r="J5224" s="6"/>
    </row>
    <row r="5225" spans="3:10" x14ac:dyDescent="0.25">
      <c r="C5225" s="7">
        <v>42769.583333333336</v>
      </c>
      <c r="D5225" s="8">
        <v>11658.07</v>
      </c>
      <c r="E5225" s="8">
        <v>11664.18</v>
      </c>
      <c r="F5225" s="8">
        <v>11642.48</v>
      </c>
      <c r="G5225" s="8">
        <v>11652.98</v>
      </c>
      <c r="H5225" s="8"/>
      <c r="I5225" s="8"/>
      <c r="J5225" s="8"/>
    </row>
    <row r="5226" spans="3:10" x14ac:dyDescent="0.25">
      <c r="C5226" s="5">
        <v>42769.625</v>
      </c>
      <c r="D5226" s="6">
        <v>11652.73</v>
      </c>
      <c r="E5226" s="6">
        <v>11694.29</v>
      </c>
      <c r="F5226" s="6">
        <v>11650.75</v>
      </c>
      <c r="G5226" s="6">
        <v>11678.64</v>
      </c>
      <c r="H5226" s="6"/>
      <c r="I5226" s="6"/>
      <c r="J5226" s="6"/>
    </row>
    <row r="5227" spans="3:10" x14ac:dyDescent="0.25">
      <c r="C5227" s="7">
        <v>42769.666666666664</v>
      </c>
      <c r="D5227" s="8">
        <v>11678.89</v>
      </c>
      <c r="E5227" s="8">
        <v>11679.14</v>
      </c>
      <c r="F5227" s="8">
        <v>11629.17</v>
      </c>
      <c r="G5227" s="8">
        <v>11638.49</v>
      </c>
      <c r="H5227" s="8"/>
      <c r="I5227" s="8"/>
      <c r="J5227" s="8"/>
    </row>
    <row r="5228" spans="3:10" x14ac:dyDescent="0.25">
      <c r="C5228" s="5">
        <v>42769.708333333336</v>
      </c>
      <c r="D5228" s="6">
        <v>11638.74</v>
      </c>
      <c r="E5228" s="6">
        <v>11651.23</v>
      </c>
      <c r="F5228" s="6">
        <v>11630.39</v>
      </c>
      <c r="G5228" s="6">
        <v>11647.05</v>
      </c>
      <c r="H5228" s="6"/>
      <c r="I5228" s="6"/>
      <c r="J5228" s="6"/>
    </row>
    <row r="5229" spans="3:10" x14ac:dyDescent="0.25">
      <c r="C5229" s="7">
        <v>42769.75</v>
      </c>
      <c r="D5229" s="8">
        <v>11646.8</v>
      </c>
      <c r="E5229" s="8">
        <v>11672.81</v>
      </c>
      <c r="F5229" s="8">
        <v>11638.99</v>
      </c>
      <c r="G5229" s="8">
        <v>11644.39</v>
      </c>
      <c r="H5229" s="8"/>
      <c r="I5229" s="8"/>
      <c r="J5229" s="8"/>
    </row>
    <row r="5230" spans="3:10" x14ac:dyDescent="0.25">
      <c r="C5230" s="5">
        <v>42769.791666666664</v>
      </c>
      <c r="D5230" s="6">
        <v>11644.14</v>
      </c>
      <c r="E5230" s="6">
        <v>11659.89</v>
      </c>
      <c r="F5230" s="6">
        <v>11644.14</v>
      </c>
      <c r="G5230" s="6">
        <v>11658.14</v>
      </c>
      <c r="H5230" s="6"/>
      <c r="I5230" s="6"/>
      <c r="J5230" s="6"/>
    </row>
    <row r="5231" spans="3:10" x14ac:dyDescent="0.25">
      <c r="C5231" s="7">
        <v>42769.833333333336</v>
      </c>
      <c r="D5231" s="8">
        <v>11658.39</v>
      </c>
      <c r="E5231" s="8">
        <v>11663.89</v>
      </c>
      <c r="F5231" s="8">
        <v>11654.64</v>
      </c>
      <c r="G5231" s="8">
        <v>11659.14</v>
      </c>
      <c r="H5231" s="8"/>
      <c r="I5231" s="8"/>
      <c r="J5231" s="8"/>
    </row>
    <row r="5232" spans="3:10" x14ac:dyDescent="0.25">
      <c r="C5232" s="5">
        <v>42769.875</v>
      </c>
      <c r="D5232" s="6">
        <v>11658.89</v>
      </c>
      <c r="E5232" s="6">
        <v>11664.38</v>
      </c>
      <c r="F5232" s="6">
        <v>11658.63</v>
      </c>
      <c r="G5232" s="6">
        <v>11663.88</v>
      </c>
      <c r="H5232" s="6"/>
      <c r="I5232" s="6"/>
      <c r="J5232" s="6"/>
    </row>
    <row r="5233" spans="3:10" x14ac:dyDescent="0.25">
      <c r="C5233" s="7">
        <v>42769.916666666664</v>
      </c>
      <c r="D5233" s="8">
        <v>11663.38</v>
      </c>
      <c r="E5233" s="8">
        <v>11665.13</v>
      </c>
      <c r="F5233" s="8">
        <v>11652.37</v>
      </c>
      <c r="G5233" s="8">
        <v>11660.38</v>
      </c>
      <c r="H5233" s="8"/>
      <c r="I5233" s="8"/>
      <c r="J5233" s="8"/>
    </row>
    <row r="5234" spans="3:10" x14ac:dyDescent="0.25">
      <c r="C5234" s="5">
        <v>42772</v>
      </c>
      <c r="D5234" s="6">
        <v>11660.38</v>
      </c>
      <c r="E5234" s="6">
        <v>11660.38</v>
      </c>
      <c r="F5234" s="6">
        <v>11660.38</v>
      </c>
      <c r="G5234" s="6">
        <v>11660.38</v>
      </c>
      <c r="H5234" s="6"/>
      <c r="I5234" s="6"/>
      <c r="J5234" s="6"/>
    </row>
    <row r="5235" spans="3:10" x14ac:dyDescent="0.25">
      <c r="C5235" s="7">
        <v>42772.041666666664</v>
      </c>
      <c r="D5235" s="8">
        <v>11662.2</v>
      </c>
      <c r="E5235" s="8">
        <v>11666.7</v>
      </c>
      <c r="F5235" s="8">
        <v>11646.67</v>
      </c>
      <c r="G5235" s="8">
        <v>11649.44</v>
      </c>
      <c r="H5235" s="8"/>
      <c r="I5235" s="8"/>
      <c r="J5235" s="8"/>
    </row>
    <row r="5236" spans="3:10" x14ac:dyDescent="0.25">
      <c r="C5236" s="5">
        <v>42772.083333333336</v>
      </c>
      <c r="D5236" s="6">
        <v>11648.16</v>
      </c>
      <c r="E5236" s="6">
        <v>11649.44</v>
      </c>
      <c r="F5236" s="6">
        <v>11641.8</v>
      </c>
      <c r="G5236" s="6">
        <v>11642.03</v>
      </c>
      <c r="H5236" s="6"/>
      <c r="I5236" s="6"/>
      <c r="J5236" s="6"/>
    </row>
    <row r="5237" spans="3:10" x14ac:dyDescent="0.25">
      <c r="C5237" s="7">
        <v>42772.125</v>
      </c>
      <c r="D5237" s="8">
        <v>11642.08</v>
      </c>
      <c r="E5237" s="8">
        <v>11645.9</v>
      </c>
      <c r="F5237" s="8">
        <v>11639.54</v>
      </c>
      <c r="G5237" s="8">
        <v>11645.89</v>
      </c>
      <c r="H5237" s="8"/>
      <c r="I5237" s="8"/>
      <c r="J5237" s="8"/>
    </row>
    <row r="5238" spans="3:10" x14ac:dyDescent="0.25">
      <c r="C5238" s="5">
        <v>42772.166666666664</v>
      </c>
      <c r="D5238" s="6">
        <v>11644.62</v>
      </c>
      <c r="E5238" s="6">
        <v>11659.84</v>
      </c>
      <c r="F5238" s="6">
        <v>11644.62</v>
      </c>
      <c r="G5238" s="6">
        <v>11658.06</v>
      </c>
      <c r="H5238" s="6"/>
      <c r="I5238" s="6"/>
      <c r="J5238" s="6"/>
    </row>
    <row r="5239" spans="3:10" x14ac:dyDescent="0.25">
      <c r="C5239" s="7">
        <v>42772.208333333336</v>
      </c>
      <c r="D5239" s="8">
        <v>11656.79</v>
      </c>
      <c r="E5239" s="8">
        <v>11656.79</v>
      </c>
      <c r="F5239" s="8">
        <v>11652.74</v>
      </c>
      <c r="G5239" s="8">
        <v>11654.01</v>
      </c>
      <c r="H5239" s="8"/>
      <c r="I5239" s="8"/>
      <c r="J5239" s="8"/>
    </row>
    <row r="5240" spans="3:10" x14ac:dyDescent="0.25">
      <c r="C5240" s="5">
        <v>42772.25</v>
      </c>
      <c r="D5240" s="6">
        <v>11652.74</v>
      </c>
      <c r="E5240" s="6">
        <v>11658.33</v>
      </c>
      <c r="F5240" s="6">
        <v>11652.74</v>
      </c>
      <c r="G5240" s="6">
        <v>11658.33</v>
      </c>
      <c r="H5240" s="6"/>
      <c r="I5240" s="6"/>
      <c r="J5240" s="6"/>
    </row>
    <row r="5241" spans="3:10" x14ac:dyDescent="0.25">
      <c r="C5241" s="7">
        <v>42772.291666666664</v>
      </c>
      <c r="D5241" s="8">
        <v>11659.6</v>
      </c>
      <c r="E5241" s="8">
        <v>11659.6</v>
      </c>
      <c r="F5241" s="8">
        <v>11657.32</v>
      </c>
      <c r="G5241" s="8">
        <v>11657.36</v>
      </c>
      <c r="H5241" s="8"/>
      <c r="I5241" s="8"/>
      <c r="J5241" s="8"/>
    </row>
    <row r="5242" spans="3:10" x14ac:dyDescent="0.25">
      <c r="C5242" s="5">
        <v>42772.333333333336</v>
      </c>
      <c r="D5242" s="6">
        <v>11656.09</v>
      </c>
      <c r="E5242" s="6">
        <v>11657.67</v>
      </c>
      <c r="F5242" s="6">
        <v>11653.37</v>
      </c>
      <c r="G5242" s="6">
        <v>11653.37</v>
      </c>
      <c r="H5242" s="6"/>
      <c r="I5242" s="6"/>
      <c r="J5242" s="6"/>
    </row>
    <row r="5243" spans="3:10" x14ac:dyDescent="0.25">
      <c r="C5243" s="7">
        <v>42772.375</v>
      </c>
      <c r="D5243" s="8">
        <v>11654.87</v>
      </c>
      <c r="E5243" s="8">
        <v>11663.87</v>
      </c>
      <c r="F5243" s="8">
        <v>11627.35</v>
      </c>
      <c r="G5243" s="8">
        <v>11635.59</v>
      </c>
      <c r="H5243" s="8"/>
      <c r="I5243" s="8"/>
      <c r="J5243" s="8"/>
    </row>
    <row r="5244" spans="3:10" x14ac:dyDescent="0.25">
      <c r="C5244" s="5">
        <v>42772.416666666664</v>
      </c>
      <c r="D5244" s="6">
        <v>11635.09</v>
      </c>
      <c r="E5244" s="6">
        <v>11635.09</v>
      </c>
      <c r="F5244" s="6">
        <v>11569.07</v>
      </c>
      <c r="G5244" s="6">
        <v>11587.26</v>
      </c>
      <c r="H5244" s="6"/>
      <c r="I5244" s="6"/>
      <c r="J5244" s="6"/>
    </row>
    <row r="5245" spans="3:10" x14ac:dyDescent="0.25">
      <c r="C5245" s="7">
        <v>42772.458333333336</v>
      </c>
      <c r="D5245" s="8">
        <v>11587.01</v>
      </c>
      <c r="E5245" s="8">
        <v>11680.69</v>
      </c>
      <c r="F5245" s="8">
        <v>11586.51</v>
      </c>
      <c r="G5245" s="8">
        <v>11651.24</v>
      </c>
      <c r="H5245" s="8"/>
      <c r="I5245" s="8"/>
      <c r="J5245" s="8"/>
    </row>
    <row r="5246" spans="3:10" x14ac:dyDescent="0.25">
      <c r="C5246" s="5">
        <v>42772.5</v>
      </c>
      <c r="D5246" s="6">
        <v>11651.22</v>
      </c>
      <c r="E5246" s="6">
        <v>11661.95</v>
      </c>
      <c r="F5246" s="6">
        <v>11646.1</v>
      </c>
      <c r="G5246" s="6">
        <v>11655.65</v>
      </c>
      <c r="H5246" s="6"/>
      <c r="I5246" s="6"/>
      <c r="J5246" s="6"/>
    </row>
    <row r="5247" spans="3:10" x14ac:dyDescent="0.25">
      <c r="C5247" s="7">
        <v>42772.541666666664</v>
      </c>
      <c r="D5247" s="8">
        <v>11655.45</v>
      </c>
      <c r="E5247" s="8">
        <v>11663.95</v>
      </c>
      <c r="F5247" s="8">
        <v>11593.45</v>
      </c>
      <c r="G5247" s="8">
        <v>11606.45</v>
      </c>
      <c r="H5247" s="8"/>
      <c r="I5247" s="8"/>
      <c r="J5247" s="8"/>
    </row>
    <row r="5248" spans="3:10" x14ac:dyDescent="0.25">
      <c r="C5248" s="5">
        <v>42772.583333333336</v>
      </c>
      <c r="D5248" s="6">
        <v>11606.45</v>
      </c>
      <c r="E5248" s="6">
        <v>11611.95</v>
      </c>
      <c r="F5248" s="6">
        <v>11556.63</v>
      </c>
      <c r="G5248" s="6">
        <v>11557.15</v>
      </c>
      <c r="H5248" s="6"/>
      <c r="I5248" s="6"/>
      <c r="J5248" s="6"/>
    </row>
    <row r="5249" spans="3:10" x14ac:dyDescent="0.25">
      <c r="C5249" s="7">
        <v>42772.625</v>
      </c>
      <c r="D5249" s="8">
        <v>11556.15</v>
      </c>
      <c r="E5249" s="8">
        <v>11569.41</v>
      </c>
      <c r="F5249" s="8">
        <v>11517.92</v>
      </c>
      <c r="G5249" s="8">
        <v>11538.86</v>
      </c>
      <c r="H5249" s="8"/>
      <c r="I5249" s="8"/>
      <c r="J5249" s="8"/>
    </row>
    <row r="5250" spans="3:10" x14ac:dyDescent="0.25">
      <c r="C5250" s="5">
        <v>42772.666666666664</v>
      </c>
      <c r="D5250" s="6">
        <v>11538.61</v>
      </c>
      <c r="E5250" s="6">
        <v>11564.92</v>
      </c>
      <c r="F5250" s="6">
        <v>11537.34</v>
      </c>
      <c r="G5250" s="6">
        <v>11558.57</v>
      </c>
      <c r="H5250" s="6"/>
      <c r="I5250" s="6"/>
      <c r="J5250" s="6"/>
    </row>
    <row r="5251" spans="3:10" x14ac:dyDescent="0.25">
      <c r="C5251" s="7">
        <v>42772.708333333336</v>
      </c>
      <c r="D5251" s="8">
        <v>11558.32</v>
      </c>
      <c r="E5251" s="8">
        <v>11562.7</v>
      </c>
      <c r="F5251" s="8">
        <v>11509.77</v>
      </c>
      <c r="G5251" s="8">
        <v>11509.77</v>
      </c>
      <c r="H5251" s="8"/>
      <c r="I5251" s="8"/>
      <c r="J5251" s="8"/>
    </row>
    <row r="5252" spans="3:10" x14ac:dyDescent="0.25">
      <c r="C5252" s="5">
        <v>42772.75</v>
      </c>
      <c r="D5252" s="6">
        <v>11509.52</v>
      </c>
      <c r="E5252" s="6">
        <v>11531.33</v>
      </c>
      <c r="F5252" s="6">
        <v>11504.05</v>
      </c>
      <c r="G5252" s="6">
        <v>11517.41</v>
      </c>
      <c r="H5252" s="6"/>
      <c r="I5252" s="6"/>
      <c r="J5252" s="6"/>
    </row>
    <row r="5253" spans="3:10" x14ac:dyDescent="0.25">
      <c r="C5253" s="7">
        <v>42772.791666666664</v>
      </c>
      <c r="D5253" s="8">
        <v>11516.16</v>
      </c>
      <c r="E5253" s="8">
        <v>11518.16</v>
      </c>
      <c r="F5253" s="8">
        <v>11492.9</v>
      </c>
      <c r="G5253" s="8">
        <v>11493.9</v>
      </c>
      <c r="H5253" s="8"/>
      <c r="I5253" s="8"/>
      <c r="J5253" s="8"/>
    </row>
    <row r="5254" spans="3:10" x14ac:dyDescent="0.25">
      <c r="C5254" s="5">
        <v>42772.833333333336</v>
      </c>
      <c r="D5254" s="6">
        <v>11493.65</v>
      </c>
      <c r="E5254" s="6">
        <v>11498.9</v>
      </c>
      <c r="F5254" s="6">
        <v>11479.15</v>
      </c>
      <c r="G5254" s="6">
        <v>11498.15</v>
      </c>
      <c r="H5254" s="6"/>
      <c r="I5254" s="6"/>
      <c r="J5254" s="6"/>
    </row>
    <row r="5255" spans="3:10" x14ac:dyDescent="0.25">
      <c r="C5255" s="7">
        <v>42772.875</v>
      </c>
      <c r="D5255" s="8">
        <v>11498.4</v>
      </c>
      <c r="E5255" s="8">
        <v>11498.65</v>
      </c>
      <c r="F5255" s="8">
        <v>11491.39</v>
      </c>
      <c r="G5255" s="8">
        <v>11494.39</v>
      </c>
      <c r="H5255" s="8"/>
      <c r="I5255" s="8"/>
      <c r="J5255" s="8"/>
    </row>
    <row r="5256" spans="3:10" x14ac:dyDescent="0.25">
      <c r="C5256" s="5">
        <v>42772.916666666664</v>
      </c>
      <c r="D5256" s="6">
        <v>11494.64</v>
      </c>
      <c r="E5256" s="6">
        <v>11510.65</v>
      </c>
      <c r="F5256" s="6">
        <v>11493.64</v>
      </c>
      <c r="G5256" s="6">
        <v>11508.9</v>
      </c>
      <c r="H5256" s="6"/>
      <c r="I5256" s="6"/>
      <c r="J5256" s="6"/>
    </row>
    <row r="5257" spans="3:10" x14ac:dyDescent="0.25">
      <c r="C5257" s="7">
        <v>42772.958333333336</v>
      </c>
      <c r="D5257" s="8">
        <v>11510.15</v>
      </c>
      <c r="E5257" s="8">
        <v>11510.15</v>
      </c>
      <c r="F5257" s="8">
        <v>11494.83</v>
      </c>
      <c r="G5257" s="8">
        <v>11498.6</v>
      </c>
      <c r="H5257" s="8"/>
      <c r="I5257" s="8"/>
      <c r="J5257" s="8"/>
    </row>
    <row r="5258" spans="3:10" x14ac:dyDescent="0.25">
      <c r="C5258" s="5">
        <v>42773</v>
      </c>
      <c r="D5258" s="6">
        <v>11498.6</v>
      </c>
      <c r="E5258" s="6">
        <v>11498.6</v>
      </c>
      <c r="F5258" s="6">
        <v>11498.6</v>
      </c>
      <c r="G5258" s="6">
        <v>11498.6</v>
      </c>
      <c r="H5258" s="6"/>
      <c r="I5258" s="6"/>
      <c r="J5258" s="6"/>
    </row>
    <row r="5259" spans="3:10" x14ac:dyDescent="0.25">
      <c r="C5259" s="7">
        <v>42773.041666666664</v>
      </c>
      <c r="D5259" s="8">
        <v>11496.08</v>
      </c>
      <c r="E5259" s="8">
        <v>11502.37</v>
      </c>
      <c r="F5259" s="8">
        <v>11494.83</v>
      </c>
      <c r="G5259" s="8">
        <v>11500.85</v>
      </c>
      <c r="H5259" s="8"/>
      <c r="I5259" s="8"/>
      <c r="J5259" s="8"/>
    </row>
    <row r="5260" spans="3:10" x14ac:dyDescent="0.25">
      <c r="C5260" s="5">
        <v>42773.083333333336</v>
      </c>
      <c r="D5260" s="6">
        <v>11499.6</v>
      </c>
      <c r="E5260" s="6">
        <v>11500.85</v>
      </c>
      <c r="F5260" s="6">
        <v>11484.77</v>
      </c>
      <c r="G5260" s="6">
        <v>11491.8</v>
      </c>
      <c r="H5260" s="6"/>
      <c r="I5260" s="6"/>
      <c r="J5260" s="6"/>
    </row>
    <row r="5261" spans="3:10" x14ac:dyDescent="0.25">
      <c r="C5261" s="7">
        <v>42773.125</v>
      </c>
      <c r="D5261" s="8">
        <v>11491.76</v>
      </c>
      <c r="E5261" s="8">
        <v>11496.6</v>
      </c>
      <c r="F5261" s="8">
        <v>11488.8</v>
      </c>
      <c r="G5261" s="8">
        <v>11496.34</v>
      </c>
      <c r="H5261" s="8"/>
      <c r="I5261" s="8"/>
      <c r="J5261" s="8"/>
    </row>
    <row r="5262" spans="3:10" x14ac:dyDescent="0.25">
      <c r="C5262" s="5">
        <v>42773.166666666664</v>
      </c>
      <c r="D5262" s="6">
        <v>11495.09</v>
      </c>
      <c r="E5262" s="6">
        <v>11496.34</v>
      </c>
      <c r="F5262" s="6">
        <v>11491.31</v>
      </c>
      <c r="G5262" s="6">
        <v>11493.33</v>
      </c>
      <c r="H5262" s="6"/>
      <c r="I5262" s="6"/>
      <c r="J5262" s="6"/>
    </row>
    <row r="5263" spans="3:10" x14ac:dyDescent="0.25">
      <c r="C5263" s="7">
        <v>42773.208333333336</v>
      </c>
      <c r="D5263" s="8">
        <v>11494.58</v>
      </c>
      <c r="E5263" s="8">
        <v>11496.58</v>
      </c>
      <c r="F5263" s="8">
        <v>11485.78</v>
      </c>
      <c r="G5263" s="8">
        <v>11496.58</v>
      </c>
      <c r="H5263" s="8"/>
      <c r="I5263" s="8"/>
      <c r="J5263" s="8"/>
    </row>
    <row r="5264" spans="3:10" x14ac:dyDescent="0.25">
      <c r="C5264" s="5">
        <v>42773.25</v>
      </c>
      <c r="D5264" s="6">
        <v>11495.95</v>
      </c>
      <c r="E5264" s="6">
        <v>11499.09</v>
      </c>
      <c r="F5264" s="6">
        <v>11495.32</v>
      </c>
      <c r="G5264" s="6">
        <v>11499.09</v>
      </c>
      <c r="H5264" s="6"/>
      <c r="I5264" s="6"/>
      <c r="J5264" s="6"/>
    </row>
    <row r="5265" spans="3:10" x14ac:dyDescent="0.25">
      <c r="C5265" s="7">
        <v>42773.291666666664</v>
      </c>
      <c r="D5265" s="8">
        <v>11500.35</v>
      </c>
      <c r="E5265" s="8">
        <v>11501.61</v>
      </c>
      <c r="F5265" s="8">
        <v>11497.83</v>
      </c>
      <c r="G5265" s="8">
        <v>11498.33</v>
      </c>
      <c r="H5265" s="8"/>
      <c r="I5265" s="8"/>
      <c r="J5265" s="8"/>
    </row>
    <row r="5266" spans="3:10" x14ac:dyDescent="0.25">
      <c r="C5266" s="5">
        <v>42773.333333333336</v>
      </c>
      <c r="D5266" s="6">
        <v>11499.59</v>
      </c>
      <c r="E5266" s="6">
        <v>11499.59</v>
      </c>
      <c r="F5266" s="6">
        <v>11470.33</v>
      </c>
      <c r="G5266" s="6">
        <v>11477.83</v>
      </c>
      <c r="H5266" s="6"/>
      <c r="I5266" s="6"/>
      <c r="J5266" s="6"/>
    </row>
    <row r="5267" spans="3:10" x14ac:dyDescent="0.25">
      <c r="C5267" s="7">
        <v>42773.375</v>
      </c>
      <c r="D5267" s="8">
        <v>11483.13</v>
      </c>
      <c r="E5267" s="8">
        <v>11498.8</v>
      </c>
      <c r="F5267" s="8">
        <v>11462.73</v>
      </c>
      <c r="G5267" s="8">
        <v>11486.93</v>
      </c>
      <c r="H5267" s="8"/>
      <c r="I5267" s="8"/>
      <c r="J5267" s="8"/>
    </row>
    <row r="5268" spans="3:10" x14ac:dyDescent="0.25">
      <c r="C5268" s="5">
        <v>42773.416666666664</v>
      </c>
      <c r="D5268" s="6">
        <v>11488.43</v>
      </c>
      <c r="E5268" s="6">
        <v>11538.76</v>
      </c>
      <c r="F5268" s="6">
        <v>11482.28</v>
      </c>
      <c r="G5268" s="6">
        <v>11535.4</v>
      </c>
      <c r="H5268" s="6"/>
      <c r="I5268" s="6"/>
      <c r="J5268" s="6"/>
    </row>
    <row r="5269" spans="3:10" x14ac:dyDescent="0.25">
      <c r="C5269" s="7">
        <v>42773.458333333336</v>
      </c>
      <c r="D5269" s="8">
        <v>11534.4</v>
      </c>
      <c r="E5269" s="8">
        <v>11558.56</v>
      </c>
      <c r="F5269" s="8">
        <v>11534.39</v>
      </c>
      <c r="G5269" s="8">
        <v>11555.52</v>
      </c>
      <c r="H5269" s="8"/>
      <c r="I5269" s="8"/>
      <c r="J5269" s="8"/>
    </row>
    <row r="5270" spans="3:10" x14ac:dyDescent="0.25">
      <c r="C5270" s="5">
        <v>42773.5</v>
      </c>
      <c r="D5270" s="6">
        <v>11555.02</v>
      </c>
      <c r="E5270" s="6">
        <v>11569.48</v>
      </c>
      <c r="F5270" s="6">
        <v>11542.69</v>
      </c>
      <c r="G5270" s="6">
        <v>11548.46</v>
      </c>
      <c r="H5270" s="6"/>
      <c r="I5270" s="6"/>
      <c r="J5270" s="6"/>
    </row>
    <row r="5271" spans="3:10" x14ac:dyDescent="0.25">
      <c r="C5271" s="7">
        <v>42773.541666666664</v>
      </c>
      <c r="D5271" s="8">
        <v>11547.96</v>
      </c>
      <c r="E5271" s="8">
        <v>11598.04</v>
      </c>
      <c r="F5271" s="8">
        <v>11547.71</v>
      </c>
      <c r="G5271" s="8">
        <v>11586.47</v>
      </c>
      <c r="H5271" s="8"/>
      <c r="I5271" s="8"/>
      <c r="J5271" s="8"/>
    </row>
    <row r="5272" spans="3:10" x14ac:dyDescent="0.25">
      <c r="C5272" s="5">
        <v>42773.583333333336</v>
      </c>
      <c r="D5272" s="6">
        <v>11586.73</v>
      </c>
      <c r="E5272" s="6">
        <v>11588.48</v>
      </c>
      <c r="F5272" s="6">
        <v>11565.02</v>
      </c>
      <c r="G5272" s="6">
        <v>11571.44</v>
      </c>
      <c r="H5272" s="6"/>
      <c r="I5272" s="6"/>
      <c r="J5272" s="6"/>
    </row>
    <row r="5273" spans="3:10" x14ac:dyDescent="0.25">
      <c r="C5273" s="7">
        <v>42773.625</v>
      </c>
      <c r="D5273" s="8">
        <v>11571.69</v>
      </c>
      <c r="E5273" s="8">
        <v>11581.37</v>
      </c>
      <c r="F5273" s="8">
        <v>11562.31</v>
      </c>
      <c r="G5273" s="8">
        <v>11572.8</v>
      </c>
      <c r="H5273" s="8"/>
      <c r="I5273" s="8"/>
      <c r="J5273" s="8"/>
    </row>
    <row r="5274" spans="3:10" x14ac:dyDescent="0.25">
      <c r="C5274" s="5">
        <v>42773.666666666664</v>
      </c>
      <c r="D5274" s="6">
        <v>11572.55</v>
      </c>
      <c r="E5274" s="6">
        <v>11603.15</v>
      </c>
      <c r="F5274" s="6">
        <v>11571.68</v>
      </c>
      <c r="G5274" s="6">
        <v>11596.1</v>
      </c>
      <c r="H5274" s="6"/>
      <c r="I5274" s="6"/>
      <c r="J5274" s="6"/>
    </row>
    <row r="5275" spans="3:10" x14ac:dyDescent="0.25">
      <c r="C5275" s="7">
        <v>42773.708333333336</v>
      </c>
      <c r="D5275" s="8">
        <v>11596.85</v>
      </c>
      <c r="E5275" s="8">
        <v>11605.18</v>
      </c>
      <c r="F5275" s="8">
        <v>11564.54</v>
      </c>
      <c r="G5275" s="8">
        <v>11567.71</v>
      </c>
      <c r="H5275" s="8"/>
      <c r="I5275" s="8"/>
      <c r="J5275" s="8"/>
    </row>
    <row r="5276" spans="3:10" x14ac:dyDescent="0.25">
      <c r="C5276" s="5">
        <v>42773.75</v>
      </c>
      <c r="D5276" s="6">
        <v>11566.71</v>
      </c>
      <c r="E5276" s="6">
        <v>11578.1</v>
      </c>
      <c r="F5276" s="6">
        <v>11528.87</v>
      </c>
      <c r="G5276" s="6">
        <v>11544.89</v>
      </c>
      <c r="H5276" s="6"/>
      <c r="I5276" s="6"/>
      <c r="J5276" s="6"/>
    </row>
    <row r="5277" spans="3:10" x14ac:dyDescent="0.25">
      <c r="C5277" s="7">
        <v>42773.791666666664</v>
      </c>
      <c r="D5277" s="8">
        <v>11544.39</v>
      </c>
      <c r="E5277" s="8">
        <v>11553.64</v>
      </c>
      <c r="F5277" s="8">
        <v>11523.13</v>
      </c>
      <c r="G5277" s="8">
        <v>11530.13</v>
      </c>
      <c r="H5277" s="8"/>
      <c r="I5277" s="8"/>
      <c r="J5277" s="8"/>
    </row>
    <row r="5278" spans="3:10" x14ac:dyDescent="0.25">
      <c r="C5278" s="5">
        <v>42773.833333333336</v>
      </c>
      <c r="D5278" s="6">
        <v>11529.88</v>
      </c>
      <c r="E5278" s="6">
        <v>11552.13</v>
      </c>
      <c r="F5278" s="6">
        <v>11527.88</v>
      </c>
      <c r="G5278" s="6">
        <v>11547.88</v>
      </c>
      <c r="H5278" s="6"/>
      <c r="I5278" s="6"/>
      <c r="J5278" s="6"/>
    </row>
    <row r="5279" spans="3:10" x14ac:dyDescent="0.25">
      <c r="C5279" s="7">
        <v>42773.875</v>
      </c>
      <c r="D5279" s="8">
        <v>11548.13</v>
      </c>
      <c r="E5279" s="8">
        <v>11552.13</v>
      </c>
      <c r="F5279" s="8">
        <v>11544.13</v>
      </c>
      <c r="G5279" s="8">
        <v>11549.38</v>
      </c>
      <c r="H5279" s="8"/>
      <c r="I5279" s="8"/>
      <c r="J5279" s="8"/>
    </row>
    <row r="5280" spans="3:10" x14ac:dyDescent="0.25">
      <c r="C5280" s="5">
        <v>42773.916666666664</v>
      </c>
      <c r="D5280" s="6">
        <v>11549.13</v>
      </c>
      <c r="E5280" s="6">
        <v>11559.13</v>
      </c>
      <c r="F5280" s="6">
        <v>11543.37</v>
      </c>
      <c r="G5280" s="6">
        <v>11557.38</v>
      </c>
      <c r="H5280" s="6"/>
      <c r="I5280" s="6"/>
      <c r="J5280" s="6"/>
    </row>
    <row r="5281" spans="3:10" x14ac:dyDescent="0.25">
      <c r="C5281" s="7">
        <v>42773.958333333336</v>
      </c>
      <c r="D5281" s="8">
        <v>11556.11</v>
      </c>
      <c r="E5281" s="8">
        <v>11561.17</v>
      </c>
      <c r="F5281" s="8">
        <v>11544.27</v>
      </c>
      <c r="G5281" s="8">
        <v>11545.53</v>
      </c>
      <c r="H5281" s="8"/>
      <c r="I5281" s="8"/>
      <c r="J5281" s="8"/>
    </row>
    <row r="5282" spans="3:10" x14ac:dyDescent="0.25">
      <c r="C5282" s="5">
        <v>42774</v>
      </c>
      <c r="D5282" s="6">
        <v>11544.27</v>
      </c>
      <c r="E5282" s="6">
        <v>11544.27</v>
      </c>
      <c r="F5282" s="6">
        <v>11544.26</v>
      </c>
      <c r="G5282" s="6">
        <v>11544.26</v>
      </c>
      <c r="H5282" s="6"/>
      <c r="I5282" s="6"/>
      <c r="J5282" s="6"/>
    </row>
    <row r="5283" spans="3:10" x14ac:dyDescent="0.25">
      <c r="C5283" s="7">
        <v>42774.041666666664</v>
      </c>
      <c r="D5283" s="8">
        <v>11544.9</v>
      </c>
      <c r="E5283" s="8">
        <v>11547.79</v>
      </c>
      <c r="F5283" s="8">
        <v>11535.42</v>
      </c>
      <c r="G5283" s="8">
        <v>11544</v>
      </c>
      <c r="H5283" s="8"/>
      <c r="I5283" s="8"/>
      <c r="J5283" s="8"/>
    </row>
    <row r="5284" spans="3:10" x14ac:dyDescent="0.25">
      <c r="C5284" s="5">
        <v>42774.083333333336</v>
      </c>
      <c r="D5284" s="6">
        <v>11545.26</v>
      </c>
      <c r="E5284" s="6">
        <v>11551.28</v>
      </c>
      <c r="F5284" s="6">
        <v>11544</v>
      </c>
      <c r="G5284" s="6">
        <v>11551.28</v>
      </c>
      <c r="H5284" s="6"/>
      <c r="I5284" s="6"/>
      <c r="J5284" s="6"/>
    </row>
    <row r="5285" spans="3:10" x14ac:dyDescent="0.25">
      <c r="C5285" s="7">
        <v>42774.125</v>
      </c>
      <c r="D5285" s="8">
        <v>11552.55</v>
      </c>
      <c r="E5285" s="8">
        <v>11558.65</v>
      </c>
      <c r="F5285" s="8">
        <v>11545.51</v>
      </c>
      <c r="G5285" s="8">
        <v>11545.51</v>
      </c>
      <c r="H5285" s="8"/>
      <c r="I5285" s="8"/>
      <c r="J5285" s="8"/>
    </row>
    <row r="5286" spans="3:10" x14ac:dyDescent="0.25">
      <c r="C5286" s="5">
        <v>42774.166666666664</v>
      </c>
      <c r="D5286" s="6">
        <v>11546.14</v>
      </c>
      <c r="E5286" s="6">
        <v>11551.83</v>
      </c>
      <c r="F5286" s="6">
        <v>11542.75</v>
      </c>
      <c r="G5286" s="6">
        <v>11546.54</v>
      </c>
      <c r="H5286" s="6"/>
      <c r="I5286" s="6"/>
      <c r="J5286" s="6"/>
    </row>
    <row r="5287" spans="3:10" x14ac:dyDescent="0.25">
      <c r="C5287" s="7">
        <v>42774.208333333336</v>
      </c>
      <c r="D5287" s="8">
        <v>11545.27</v>
      </c>
      <c r="E5287" s="8">
        <v>11552.32</v>
      </c>
      <c r="F5287" s="8">
        <v>11545.27</v>
      </c>
      <c r="G5287" s="8">
        <v>11551.06</v>
      </c>
      <c r="H5287" s="8"/>
      <c r="I5287" s="8"/>
      <c r="J5287" s="8"/>
    </row>
    <row r="5288" spans="3:10" x14ac:dyDescent="0.25">
      <c r="C5288" s="5">
        <v>42774.25</v>
      </c>
      <c r="D5288" s="6">
        <v>11552.32</v>
      </c>
      <c r="E5288" s="6">
        <v>11556.11</v>
      </c>
      <c r="F5288" s="6">
        <v>11552.32</v>
      </c>
      <c r="G5288" s="6">
        <v>11554.84</v>
      </c>
      <c r="H5288" s="6"/>
      <c r="I5288" s="6"/>
      <c r="J5288" s="6"/>
    </row>
    <row r="5289" spans="3:10" x14ac:dyDescent="0.25">
      <c r="C5289" s="7">
        <v>42774.291666666664</v>
      </c>
      <c r="D5289" s="8">
        <v>11555.07</v>
      </c>
      <c r="E5289" s="8">
        <v>11562.66</v>
      </c>
      <c r="F5289" s="8">
        <v>11555.07</v>
      </c>
      <c r="G5289" s="8">
        <v>11560.13</v>
      </c>
      <c r="H5289" s="8"/>
      <c r="I5289" s="8"/>
      <c r="J5289" s="8"/>
    </row>
    <row r="5290" spans="3:10" x14ac:dyDescent="0.25">
      <c r="C5290" s="5">
        <v>42774.333333333336</v>
      </c>
      <c r="D5290" s="6">
        <v>11561.4</v>
      </c>
      <c r="E5290" s="6">
        <v>11571.88</v>
      </c>
      <c r="F5290" s="6">
        <v>11557.19</v>
      </c>
      <c r="G5290" s="6">
        <v>11564.63</v>
      </c>
      <c r="H5290" s="6"/>
      <c r="I5290" s="6"/>
      <c r="J5290" s="6"/>
    </row>
    <row r="5291" spans="3:10" x14ac:dyDescent="0.25">
      <c r="C5291" s="7">
        <v>42774.375</v>
      </c>
      <c r="D5291" s="8">
        <v>11575.01</v>
      </c>
      <c r="E5291" s="8">
        <v>11581.6</v>
      </c>
      <c r="F5291" s="8">
        <v>11551.45</v>
      </c>
      <c r="G5291" s="8">
        <v>11556.75</v>
      </c>
      <c r="H5291" s="8"/>
      <c r="I5291" s="8"/>
      <c r="J5291" s="8"/>
    </row>
    <row r="5292" spans="3:10" x14ac:dyDescent="0.25">
      <c r="C5292" s="5">
        <v>42774.416666666664</v>
      </c>
      <c r="D5292" s="6">
        <v>11558.26</v>
      </c>
      <c r="E5292" s="6">
        <v>11574.67</v>
      </c>
      <c r="F5292" s="6">
        <v>11535.5</v>
      </c>
      <c r="G5292" s="6">
        <v>11544.02</v>
      </c>
      <c r="H5292" s="6"/>
      <c r="I5292" s="6"/>
      <c r="J5292" s="6"/>
    </row>
    <row r="5293" spans="3:10" x14ac:dyDescent="0.25">
      <c r="C5293" s="7">
        <v>42774.458333333336</v>
      </c>
      <c r="D5293" s="8">
        <v>11544.03</v>
      </c>
      <c r="E5293" s="8">
        <v>11592.44</v>
      </c>
      <c r="F5293" s="8">
        <v>11535.82</v>
      </c>
      <c r="G5293" s="8">
        <v>11586.97</v>
      </c>
      <c r="H5293" s="8"/>
      <c r="I5293" s="8"/>
      <c r="J5293" s="8"/>
    </row>
    <row r="5294" spans="3:10" x14ac:dyDescent="0.25">
      <c r="C5294" s="5">
        <v>42774.5</v>
      </c>
      <c r="D5294" s="6">
        <v>11587.22</v>
      </c>
      <c r="E5294" s="6">
        <v>11587.99</v>
      </c>
      <c r="F5294" s="6">
        <v>11556.88</v>
      </c>
      <c r="G5294" s="6">
        <v>11565.05</v>
      </c>
      <c r="H5294" s="6"/>
      <c r="I5294" s="6"/>
      <c r="J5294" s="6"/>
    </row>
    <row r="5295" spans="3:10" x14ac:dyDescent="0.25">
      <c r="C5295" s="7">
        <v>42774.541666666664</v>
      </c>
      <c r="D5295" s="8">
        <v>11565.56</v>
      </c>
      <c r="E5295" s="8">
        <v>11578.95</v>
      </c>
      <c r="F5295" s="8">
        <v>11547.96</v>
      </c>
      <c r="G5295" s="8">
        <v>11553.05</v>
      </c>
      <c r="H5295" s="8"/>
      <c r="I5295" s="8"/>
      <c r="J5295" s="8"/>
    </row>
    <row r="5296" spans="3:10" x14ac:dyDescent="0.25">
      <c r="C5296" s="5">
        <v>42774.583333333336</v>
      </c>
      <c r="D5296" s="6">
        <v>11552.8</v>
      </c>
      <c r="E5296" s="6">
        <v>11567</v>
      </c>
      <c r="F5296" s="6">
        <v>11536.56</v>
      </c>
      <c r="G5296" s="6">
        <v>11539.39</v>
      </c>
      <c r="H5296" s="6"/>
      <c r="I5296" s="6"/>
      <c r="J5296" s="6"/>
    </row>
    <row r="5297" spans="3:10" x14ac:dyDescent="0.25">
      <c r="C5297" s="7">
        <v>42774.625</v>
      </c>
      <c r="D5297" s="8">
        <v>11539.14</v>
      </c>
      <c r="E5297" s="8">
        <v>11544.02</v>
      </c>
      <c r="F5297" s="8">
        <v>11515.55</v>
      </c>
      <c r="G5297" s="8">
        <v>11518.48</v>
      </c>
      <c r="H5297" s="8"/>
      <c r="I5297" s="8"/>
      <c r="J5297" s="8"/>
    </row>
    <row r="5298" spans="3:10" x14ac:dyDescent="0.25">
      <c r="C5298" s="5">
        <v>42774.666666666664</v>
      </c>
      <c r="D5298" s="6">
        <v>11518.73</v>
      </c>
      <c r="E5298" s="6">
        <v>11518.73</v>
      </c>
      <c r="F5298" s="6">
        <v>11478.96</v>
      </c>
      <c r="G5298" s="6">
        <v>11492.8</v>
      </c>
      <c r="H5298" s="6"/>
      <c r="I5298" s="6"/>
      <c r="J5298" s="6"/>
    </row>
    <row r="5299" spans="3:10" x14ac:dyDescent="0.25">
      <c r="C5299" s="7">
        <v>42774.708333333336</v>
      </c>
      <c r="D5299" s="8">
        <v>11492.55</v>
      </c>
      <c r="E5299" s="8">
        <v>11532.21</v>
      </c>
      <c r="F5299" s="8">
        <v>11488.26</v>
      </c>
      <c r="G5299" s="8">
        <v>11526.46</v>
      </c>
      <c r="H5299" s="8"/>
      <c r="I5299" s="8"/>
      <c r="J5299" s="8"/>
    </row>
    <row r="5300" spans="3:10" x14ac:dyDescent="0.25">
      <c r="C5300" s="5">
        <v>42774.75</v>
      </c>
      <c r="D5300" s="6">
        <v>11526.71</v>
      </c>
      <c r="E5300" s="6">
        <v>11552.24</v>
      </c>
      <c r="F5300" s="6">
        <v>11525.45</v>
      </c>
      <c r="G5300" s="6">
        <v>11537.53</v>
      </c>
      <c r="H5300" s="6"/>
      <c r="I5300" s="6"/>
      <c r="J5300" s="6"/>
    </row>
    <row r="5301" spans="3:10" x14ac:dyDescent="0.25">
      <c r="C5301" s="7">
        <v>42774.791666666664</v>
      </c>
      <c r="D5301" s="8">
        <v>11537.78</v>
      </c>
      <c r="E5301" s="8">
        <v>11549.29</v>
      </c>
      <c r="F5301" s="8">
        <v>11536.53</v>
      </c>
      <c r="G5301" s="8">
        <v>11540.28</v>
      </c>
      <c r="H5301" s="8"/>
      <c r="I5301" s="8"/>
      <c r="J5301" s="8"/>
    </row>
    <row r="5302" spans="3:10" x14ac:dyDescent="0.25">
      <c r="C5302" s="5">
        <v>42774.833333333336</v>
      </c>
      <c r="D5302" s="6">
        <v>11540.03</v>
      </c>
      <c r="E5302" s="6">
        <v>11564.79</v>
      </c>
      <c r="F5302" s="6">
        <v>11540.03</v>
      </c>
      <c r="G5302" s="6">
        <v>11560.78</v>
      </c>
      <c r="H5302" s="6"/>
      <c r="I5302" s="6"/>
      <c r="J5302" s="6"/>
    </row>
    <row r="5303" spans="3:10" x14ac:dyDescent="0.25">
      <c r="C5303" s="7">
        <v>42774.875</v>
      </c>
      <c r="D5303" s="8">
        <v>11561.28</v>
      </c>
      <c r="E5303" s="8">
        <v>11562.03</v>
      </c>
      <c r="F5303" s="8">
        <v>11553.28</v>
      </c>
      <c r="G5303" s="8">
        <v>11554.28</v>
      </c>
      <c r="H5303" s="8"/>
      <c r="I5303" s="8"/>
      <c r="J5303" s="8"/>
    </row>
    <row r="5304" spans="3:10" x14ac:dyDescent="0.25">
      <c r="C5304" s="5">
        <v>42774.916666666664</v>
      </c>
      <c r="D5304" s="6">
        <v>11553.28</v>
      </c>
      <c r="E5304" s="6">
        <v>11560.77</v>
      </c>
      <c r="F5304" s="6">
        <v>11550.52</v>
      </c>
      <c r="G5304" s="6">
        <v>11554.27</v>
      </c>
      <c r="H5304" s="6"/>
      <c r="I5304" s="6"/>
      <c r="J5304" s="6"/>
    </row>
    <row r="5305" spans="3:10" x14ac:dyDescent="0.25">
      <c r="C5305" s="7">
        <v>42774.958333333336</v>
      </c>
      <c r="D5305" s="8">
        <v>11554.76</v>
      </c>
      <c r="E5305" s="8">
        <v>11555.79</v>
      </c>
      <c r="F5305" s="8">
        <v>11550.49</v>
      </c>
      <c r="G5305" s="8">
        <v>11553.01</v>
      </c>
      <c r="H5305" s="8"/>
      <c r="I5305" s="8"/>
      <c r="J5305" s="8"/>
    </row>
    <row r="5306" spans="3:10" x14ac:dyDescent="0.25">
      <c r="C5306" s="5">
        <v>42775</v>
      </c>
      <c r="D5306" s="6">
        <v>11553.01</v>
      </c>
      <c r="E5306" s="6">
        <v>11553.01</v>
      </c>
      <c r="F5306" s="6">
        <v>11553</v>
      </c>
      <c r="G5306" s="6">
        <v>11553</v>
      </c>
      <c r="H5306" s="6"/>
      <c r="I5306" s="6"/>
      <c r="J5306" s="6"/>
    </row>
    <row r="5307" spans="3:10" x14ac:dyDescent="0.25">
      <c r="C5307" s="7">
        <v>42775.041666666664</v>
      </c>
      <c r="D5307" s="8">
        <v>11554.26</v>
      </c>
      <c r="E5307" s="8">
        <v>11565.78</v>
      </c>
      <c r="F5307" s="8">
        <v>11551.74</v>
      </c>
      <c r="G5307" s="8">
        <v>11553</v>
      </c>
      <c r="H5307" s="8"/>
      <c r="I5307" s="8"/>
      <c r="J5307" s="8"/>
    </row>
    <row r="5308" spans="3:10" x14ac:dyDescent="0.25">
      <c r="C5308" s="5">
        <v>42775.083333333336</v>
      </c>
      <c r="D5308" s="6">
        <v>11552.36</v>
      </c>
      <c r="E5308" s="6">
        <v>11553</v>
      </c>
      <c r="F5308" s="6">
        <v>11544.16</v>
      </c>
      <c r="G5308" s="6">
        <v>11549.18</v>
      </c>
      <c r="H5308" s="6"/>
      <c r="I5308" s="6"/>
      <c r="J5308" s="6"/>
    </row>
    <row r="5309" spans="3:10" x14ac:dyDescent="0.25">
      <c r="C5309" s="7">
        <v>42775.125</v>
      </c>
      <c r="D5309" s="8">
        <v>11549.3</v>
      </c>
      <c r="E5309" s="8">
        <v>11550.56</v>
      </c>
      <c r="F5309" s="8">
        <v>11541.81</v>
      </c>
      <c r="G5309" s="8">
        <v>11546.86</v>
      </c>
      <c r="H5309" s="8"/>
      <c r="I5309" s="8"/>
      <c r="J5309" s="8"/>
    </row>
    <row r="5310" spans="3:10" x14ac:dyDescent="0.25">
      <c r="C5310" s="5">
        <v>42775.166666666664</v>
      </c>
      <c r="D5310" s="6">
        <v>11548.12</v>
      </c>
      <c r="E5310" s="6">
        <v>11550.64</v>
      </c>
      <c r="F5310" s="6">
        <v>11546.85</v>
      </c>
      <c r="G5310" s="6">
        <v>11546.85</v>
      </c>
      <c r="H5310" s="6"/>
      <c r="I5310" s="6"/>
      <c r="J5310" s="6"/>
    </row>
    <row r="5311" spans="3:10" x14ac:dyDescent="0.25">
      <c r="C5311" s="7">
        <v>42775.208333333336</v>
      </c>
      <c r="D5311" s="8">
        <v>11548.11</v>
      </c>
      <c r="E5311" s="8">
        <v>11549.37</v>
      </c>
      <c r="F5311" s="8">
        <v>11546.09</v>
      </c>
      <c r="G5311" s="8">
        <v>11547.35</v>
      </c>
      <c r="H5311" s="8"/>
      <c r="I5311" s="8"/>
      <c r="J5311" s="8"/>
    </row>
    <row r="5312" spans="3:10" x14ac:dyDescent="0.25">
      <c r="C5312" s="5">
        <v>42775.25</v>
      </c>
      <c r="D5312" s="6">
        <v>11548.61</v>
      </c>
      <c r="E5312" s="6">
        <v>11558.17</v>
      </c>
      <c r="F5312" s="6">
        <v>11548.61</v>
      </c>
      <c r="G5312" s="6">
        <v>11556.91</v>
      </c>
      <c r="H5312" s="6"/>
      <c r="I5312" s="6"/>
      <c r="J5312" s="6"/>
    </row>
    <row r="5313" spans="3:10" x14ac:dyDescent="0.25">
      <c r="C5313" s="7">
        <v>42775.291666666664</v>
      </c>
      <c r="D5313" s="8">
        <v>11558.17</v>
      </c>
      <c r="E5313" s="8">
        <v>11561.69</v>
      </c>
      <c r="F5313" s="8">
        <v>11553.09</v>
      </c>
      <c r="G5313" s="8">
        <v>11554.35</v>
      </c>
      <c r="H5313" s="8"/>
      <c r="I5313" s="8"/>
      <c r="J5313" s="8"/>
    </row>
    <row r="5314" spans="3:10" x14ac:dyDescent="0.25">
      <c r="C5314" s="5">
        <v>42775.333333333336</v>
      </c>
      <c r="D5314" s="6">
        <v>11555.61</v>
      </c>
      <c r="E5314" s="6">
        <v>11578.7</v>
      </c>
      <c r="F5314" s="6">
        <v>11551.67</v>
      </c>
      <c r="G5314" s="6">
        <v>11572.87</v>
      </c>
      <c r="H5314" s="6"/>
      <c r="I5314" s="6"/>
      <c r="J5314" s="6"/>
    </row>
    <row r="5315" spans="3:10" x14ac:dyDescent="0.25">
      <c r="C5315" s="7">
        <v>42775.375</v>
      </c>
      <c r="D5315" s="8">
        <v>11571.87</v>
      </c>
      <c r="E5315" s="8">
        <v>11580.84</v>
      </c>
      <c r="F5315" s="8">
        <v>11561.42</v>
      </c>
      <c r="G5315" s="8">
        <v>11579.73</v>
      </c>
      <c r="H5315" s="8"/>
      <c r="I5315" s="8"/>
      <c r="J5315" s="8"/>
    </row>
    <row r="5316" spans="3:10" x14ac:dyDescent="0.25">
      <c r="C5316" s="5">
        <v>42775.416666666664</v>
      </c>
      <c r="D5316" s="6">
        <v>11579.48</v>
      </c>
      <c r="E5316" s="6">
        <v>11625.58</v>
      </c>
      <c r="F5316" s="6">
        <v>11548.97</v>
      </c>
      <c r="G5316" s="6">
        <v>11570.62</v>
      </c>
      <c r="H5316" s="6"/>
      <c r="I5316" s="6"/>
      <c r="J5316" s="6"/>
    </row>
    <row r="5317" spans="3:10" x14ac:dyDescent="0.25">
      <c r="C5317" s="7">
        <v>42775.458333333336</v>
      </c>
      <c r="D5317" s="8">
        <v>11570.37</v>
      </c>
      <c r="E5317" s="8">
        <v>11583.16</v>
      </c>
      <c r="F5317" s="8">
        <v>11551.53</v>
      </c>
      <c r="G5317" s="8">
        <v>11557.97</v>
      </c>
      <c r="H5317" s="8"/>
      <c r="I5317" s="8"/>
      <c r="J5317" s="8"/>
    </row>
    <row r="5318" spans="3:10" x14ac:dyDescent="0.25">
      <c r="C5318" s="5">
        <v>42775.5</v>
      </c>
      <c r="D5318" s="6">
        <v>11557.22</v>
      </c>
      <c r="E5318" s="6">
        <v>11574.81</v>
      </c>
      <c r="F5318" s="6">
        <v>11545.41</v>
      </c>
      <c r="G5318" s="6">
        <v>11570.54</v>
      </c>
      <c r="H5318" s="6"/>
      <c r="I5318" s="6"/>
      <c r="J5318" s="6"/>
    </row>
    <row r="5319" spans="3:10" x14ac:dyDescent="0.25">
      <c r="C5319" s="7">
        <v>42775.541666666664</v>
      </c>
      <c r="D5319" s="8">
        <v>11571.54</v>
      </c>
      <c r="E5319" s="8">
        <v>11639.67</v>
      </c>
      <c r="F5319" s="8">
        <v>11571.54</v>
      </c>
      <c r="G5319" s="8">
        <v>11616.85</v>
      </c>
      <c r="H5319" s="8"/>
      <c r="I5319" s="8"/>
      <c r="J5319" s="8"/>
    </row>
    <row r="5320" spans="3:10" x14ac:dyDescent="0.25">
      <c r="C5320" s="5">
        <v>42775.583333333336</v>
      </c>
      <c r="D5320" s="6">
        <v>11615.85</v>
      </c>
      <c r="E5320" s="6">
        <v>11631.37</v>
      </c>
      <c r="F5320" s="6">
        <v>11596.3</v>
      </c>
      <c r="G5320" s="6">
        <v>11611.47</v>
      </c>
      <c r="H5320" s="6"/>
      <c r="I5320" s="6"/>
      <c r="J5320" s="6"/>
    </row>
    <row r="5321" spans="3:10" x14ac:dyDescent="0.25">
      <c r="C5321" s="7">
        <v>42775.625</v>
      </c>
      <c r="D5321" s="8">
        <v>11611.72</v>
      </c>
      <c r="E5321" s="8">
        <v>11613.9</v>
      </c>
      <c r="F5321" s="8">
        <v>11577.04</v>
      </c>
      <c r="G5321" s="8">
        <v>11586.93</v>
      </c>
      <c r="H5321" s="8"/>
      <c r="I5321" s="8"/>
      <c r="J5321" s="8"/>
    </row>
    <row r="5322" spans="3:10" x14ac:dyDescent="0.25">
      <c r="C5322" s="5">
        <v>42775.666666666664</v>
      </c>
      <c r="D5322" s="6">
        <v>11587.68</v>
      </c>
      <c r="E5322" s="6">
        <v>11621.95</v>
      </c>
      <c r="F5322" s="6">
        <v>11581.04</v>
      </c>
      <c r="G5322" s="6">
        <v>11620.17</v>
      </c>
      <c r="H5322" s="6"/>
      <c r="I5322" s="6"/>
      <c r="J5322" s="6"/>
    </row>
    <row r="5323" spans="3:10" x14ac:dyDescent="0.25">
      <c r="C5323" s="7">
        <v>42775.708333333336</v>
      </c>
      <c r="D5323" s="8">
        <v>11620.43</v>
      </c>
      <c r="E5323" s="8">
        <v>11647.75</v>
      </c>
      <c r="F5323" s="8">
        <v>11602.54</v>
      </c>
      <c r="G5323" s="8">
        <v>11641.92</v>
      </c>
      <c r="H5323" s="8"/>
      <c r="I5323" s="8"/>
      <c r="J5323" s="8"/>
    </row>
    <row r="5324" spans="3:10" x14ac:dyDescent="0.25">
      <c r="C5324" s="5">
        <v>42775.75</v>
      </c>
      <c r="D5324" s="6">
        <v>11640.92</v>
      </c>
      <c r="E5324" s="6">
        <v>11658.3</v>
      </c>
      <c r="F5324" s="6">
        <v>11629.27</v>
      </c>
      <c r="G5324" s="6">
        <v>11636.67</v>
      </c>
      <c r="H5324" s="6"/>
      <c r="I5324" s="6"/>
      <c r="J5324" s="6"/>
    </row>
    <row r="5325" spans="3:10" x14ac:dyDescent="0.25">
      <c r="C5325" s="7">
        <v>42775.791666666664</v>
      </c>
      <c r="D5325" s="8">
        <v>11636.42</v>
      </c>
      <c r="E5325" s="8">
        <v>11641.92</v>
      </c>
      <c r="F5325" s="8">
        <v>11633.42</v>
      </c>
      <c r="G5325" s="8">
        <v>11638.67</v>
      </c>
      <c r="H5325" s="8"/>
      <c r="I5325" s="8"/>
      <c r="J5325" s="8"/>
    </row>
    <row r="5326" spans="3:10" x14ac:dyDescent="0.25">
      <c r="C5326" s="5">
        <v>42775.833333333336</v>
      </c>
      <c r="D5326" s="6">
        <v>11638.42</v>
      </c>
      <c r="E5326" s="6">
        <v>11646.92</v>
      </c>
      <c r="F5326" s="6">
        <v>11636.17</v>
      </c>
      <c r="G5326" s="6">
        <v>11646.67</v>
      </c>
      <c r="H5326" s="6"/>
      <c r="I5326" s="6"/>
      <c r="J5326" s="6"/>
    </row>
    <row r="5327" spans="3:10" x14ac:dyDescent="0.25">
      <c r="C5327" s="7">
        <v>42775.875</v>
      </c>
      <c r="D5327" s="8">
        <v>11646.17</v>
      </c>
      <c r="E5327" s="8">
        <v>11660.42</v>
      </c>
      <c r="F5327" s="8">
        <v>11643.67</v>
      </c>
      <c r="G5327" s="8">
        <v>11654.92</v>
      </c>
      <c r="H5327" s="8"/>
      <c r="I5327" s="8"/>
      <c r="J5327" s="8"/>
    </row>
    <row r="5328" spans="3:10" x14ac:dyDescent="0.25">
      <c r="C5328" s="5">
        <v>42775.916666666664</v>
      </c>
      <c r="D5328" s="6">
        <v>11655.17</v>
      </c>
      <c r="E5328" s="6">
        <v>11658.17</v>
      </c>
      <c r="F5328" s="6">
        <v>11639.91</v>
      </c>
      <c r="G5328" s="6">
        <v>11641.41</v>
      </c>
      <c r="H5328" s="6"/>
      <c r="I5328" s="6"/>
      <c r="J5328" s="6"/>
    </row>
    <row r="5329" spans="3:10" x14ac:dyDescent="0.25">
      <c r="C5329" s="7">
        <v>42775.958333333336</v>
      </c>
      <c r="D5329" s="8">
        <v>11643.8</v>
      </c>
      <c r="E5329" s="8">
        <v>11646.32</v>
      </c>
      <c r="F5329" s="8">
        <v>11639.77</v>
      </c>
      <c r="G5329" s="8">
        <v>11644.56</v>
      </c>
      <c r="H5329" s="8"/>
      <c r="I5329" s="8"/>
      <c r="J5329" s="8"/>
    </row>
    <row r="5330" spans="3:10" x14ac:dyDescent="0.25">
      <c r="C5330" s="5">
        <v>42776</v>
      </c>
      <c r="D5330" s="6">
        <v>11644.56</v>
      </c>
      <c r="E5330" s="6">
        <v>11645.82</v>
      </c>
      <c r="F5330" s="6">
        <v>11644.56</v>
      </c>
      <c r="G5330" s="6">
        <v>11645.82</v>
      </c>
      <c r="H5330" s="6"/>
      <c r="I5330" s="6"/>
      <c r="J5330" s="6"/>
    </row>
    <row r="5331" spans="3:10" x14ac:dyDescent="0.25">
      <c r="C5331" s="7">
        <v>42776.041666666664</v>
      </c>
      <c r="D5331" s="8">
        <v>11645.18</v>
      </c>
      <c r="E5331" s="8">
        <v>11659.81</v>
      </c>
      <c r="F5331" s="8">
        <v>11643.26</v>
      </c>
      <c r="G5331" s="8">
        <v>11653.79</v>
      </c>
      <c r="H5331" s="8"/>
      <c r="I5331" s="8"/>
      <c r="J5331" s="8"/>
    </row>
    <row r="5332" spans="3:10" x14ac:dyDescent="0.25">
      <c r="C5332" s="5">
        <v>42776.083333333336</v>
      </c>
      <c r="D5332" s="6">
        <v>11655.05</v>
      </c>
      <c r="E5332" s="6">
        <v>11655.05</v>
      </c>
      <c r="F5332" s="6">
        <v>11648.99</v>
      </c>
      <c r="G5332" s="6">
        <v>11654.05</v>
      </c>
      <c r="H5332" s="6"/>
      <c r="I5332" s="6"/>
      <c r="J5332" s="6"/>
    </row>
    <row r="5333" spans="3:10" x14ac:dyDescent="0.25">
      <c r="C5333" s="7">
        <v>42776.125</v>
      </c>
      <c r="D5333" s="8">
        <v>11652.78</v>
      </c>
      <c r="E5333" s="8">
        <v>11673.62</v>
      </c>
      <c r="F5333" s="8">
        <v>11652.72</v>
      </c>
      <c r="G5333" s="8">
        <v>11666.33</v>
      </c>
      <c r="H5333" s="8"/>
      <c r="I5333" s="8"/>
      <c r="J5333" s="8"/>
    </row>
    <row r="5334" spans="3:10" x14ac:dyDescent="0.25">
      <c r="C5334" s="5">
        <v>42776.166666666664</v>
      </c>
      <c r="D5334" s="6">
        <v>11665.06</v>
      </c>
      <c r="E5334" s="6">
        <v>11674.88</v>
      </c>
      <c r="F5334" s="6">
        <v>11665.06</v>
      </c>
      <c r="G5334" s="6">
        <v>11674.88</v>
      </c>
      <c r="H5334" s="6"/>
      <c r="I5334" s="6"/>
      <c r="J5334" s="6"/>
    </row>
    <row r="5335" spans="3:10" x14ac:dyDescent="0.25">
      <c r="C5335" s="7">
        <v>42776.208333333336</v>
      </c>
      <c r="D5335" s="8">
        <v>11675.51</v>
      </c>
      <c r="E5335" s="8">
        <v>11678.67</v>
      </c>
      <c r="F5335" s="8">
        <v>11674.11</v>
      </c>
      <c r="G5335" s="8">
        <v>11675.38</v>
      </c>
      <c r="H5335" s="8"/>
      <c r="I5335" s="8"/>
      <c r="J5335" s="8"/>
    </row>
    <row r="5336" spans="3:10" x14ac:dyDescent="0.25">
      <c r="C5336" s="5">
        <v>42776.25</v>
      </c>
      <c r="D5336" s="6">
        <v>11674.11</v>
      </c>
      <c r="E5336" s="6">
        <v>11676.64</v>
      </c>
      <c r="F5336" s="6">
        <v>11672.85</v>
      </c>
      <c r="G5336" s="6">
        <v>11676.64</v>
      </c>
      <c r="H5336" s="6"/>
      <c r="I5336" s="6"/>
      <c r="J5336" s="6"/>
    </row>
    <row r="5337" spans="3:10" x14ac:dyDescent="0.25">
      <c r="C5337" s="7">
        <v>42776.291666666664</v>
      </c>
      <c r="D5337" s="8">
        <v>11675.37</v>
      </c>
      <c r="E5337" s="8">
        <v>11679.76</v>
      </c>
      <c r="F5337" s="8">
        <v>11671.58</v>
      </c>
      <c r="G5337" s="8">
        <v>11678.86</v>
      </c>
      <c r="H5337" s="8"/>
      <c r="I5337" s="8"/>
      <c r="J5337" s="8"/>
    </row>
    <row r="5338" spans="3:10" x14ac:dyDescent="0.25">
      <c r="C5338" s="5">
        <v>42776.333333333336</v>
      </c>
      <c r="D5338" s="6">
        <v>11680.12</v>
      </c>
      <c r="E5338" s="6">
        <v>11692.57</v>
      </c>
      <c r="F5338" s="6">
        <v>11671.79</v>
      </c>
      <c r="G5338" s="6">
        <v>11680.16</v>
      </c>
      <c r="H5338" s="6"/>
      <c r="I5338" s="6"/>
      <c r="J5338" s="6"/>
    </row>
    <row r="5339" spans="3:10" x14ac:dyDescent="0.25">
      <c r="C5339" s="7">
        <v>42776.375</v>
      </c>
      <c r="D5339" s="8">
        <v>11679.03</v>
      </c>
      <c r="E5339" s="8">
        <v>11716.89</v>
      </c>
      <c r="F5339" s="8">
        <v>11675.53</v>
      </c>
      <c r="G5339" s="8">
        <v>11714.94</v>
      </c>
      <c r="H5339" s="8"/>
      <c r="I5339" s="8"/>
      <c r="J5339" s="8"/>
    </row>
    <row r="5340" spans="3:10" x14ac:dyDescent="0.25">
      <c r="C5340" s="5">
        <v>42776.416666666664</v>
      </c>
      <c r="D5340" s="6">
        <v>11716.44</v>
      </c>
      <c r="E5340" s="6">
        <v>11719.8</v>
      </c>
      <c r="F5340" s="6">
        <v>11681.43</v>
      </c>
      <c r="G5340" s="6">
        <v>11685.28</v>
      </c>
      <c r="H5340" s="6"/>
      <c r="I5340" s="6"/>
      <c r="J5340" s="6"/>
    </row>
    <row r="5341" spans="3:10" x14ac:dyDescent="0.25">
      <c r="C5341" s="7">
        <v>42776.458333333336</v>
      </c>
      <c r="D5341" s="8">
        <v>11685.53</v>
      </c>
      <c r="E5341" s="8">
        <v>11707.18</v>
      </c>
      <c r="F5341" s="8">
        <v>11669.69</v>
      </c>
      <c r="G5341" s="8">
        <v>11694.39</v>
      </c>
      <c r="H5341" s="8"/>
      <c r="I5341" s="8"/>
      <c r="J5341" s="8"/>
    </row>
    <row r="5342" spans="3:10" x14ac:dyDescent="0.25">
      <c r="C5342" s="5">
        <v>42776.5</v>
      </c>
      <c r="D5342" s="6">
        <v>11694.16</v>
      </c>
      <c r="E5342" s="6">
        <v>11698.11</v>
      </c>
      <c r="F5342" s="6">
        <v>11655.42</v>
      </c>
      <c r="G5342" s="6">
        <v>11655.95</v>
      </c>
      <c r="H5342" s="6"/>
      <c r="I5342" s="6"/>
      <c r="J5342" s="6"/>
    </row>
    <row r="5343" spans="3:10" x14ac:dyDescent="0.25">
      <c r="C5343" s="7">
        <v>42776.541666666664</v>
      </c>
      <c r="D5343" s="8">
        <v>11656.11</v>
      </c>
      <c r="E5343" s="8">
        <v>11669.53</v>
      </c>
      <c r="F5343" s="8">
        <v>11648.21</v>
      </c>
      <c r="G5343" s="8">
        <v>11664.57</v>
      </c>
      <c r="H5343" s="8"/>
      <c r="I5343" s="8"/>
      <c r="J5343" s="8"/>
    </row>
    <row r="5344" spans="3:10" x14ac:dyDescent="0.25">
      <c r="C5344" s="5">
        <v>42776.583333333336</v>
      </c>
      <c r="D5344" s="6">
        <v>11664.32</v>
      </c>
      <c r="E5344" s="6">
        <v>11683.87</v>
      </c>
      <c r="F5344" s="6">
        <v>11662.71</v>
      </c>
      <c r="G5344" s="6">
        <v>11679.57</v>
      </c>
      <c r="H5344" s="6"/>
      <c r="I5344" s="6"/>
      <c r="J5344" s="6"/>
    </row>
    <row r="5345" spans="3:10" x14ac:dyDescent="0.25">
      <c r="C5345" s="7">
        <v>42776.625</v>
      </c>
      <c r="D5345" s="8">
        <v>11680.07</v>
      </c>
      <c r="E5345" s="8">
        <v>11682.08</v>
      </c>
      <c r="F5345" s="8">
        <v>11654.15</v>
      </c>
      <c r="G5345" s="8">
        <v>11656.22</v>
      </c>
      <c r="H5345" s="8"/>
      <c r="I5345" s="8"/>
      <c r="J5345" s="8"/>
    </row>
    <row r="5346" spans="3:10" x14ac:dyDescent="0.25">
      <c r="C5346" s="5">
        <v>42776.666666666664</v>
      </c>
      <c r="D5346" s="6">
        <v>11656.97</v>
      </c>
      <c r="E5346" s="6">
        <v>11672.37</v>
      </c>
      <c r="F5346" s="6">
        <v>11655.13</v>
      </c>
      <c r="G5346" s="6">
        <v>11661.51</v>
      </c>
      <c r="H5346" s="6"/>
      <c r="I5346" s="6"/>
      <c r="J5346" s="6"/>
    </row>
    <row r="5347" spans="3:10" x14ac:dyDescent="0.25">
      <c r="C5347" s="7">
        <v>42776.708333333336</v>
      </c>
      <c r="D5347" s="8">
        <v>11661.26</v>
      </c>
      <c r="E5347" s="8">
        <v>11670.44</v>
      </c>
      <c r="F5347" s="8">
        <v>11643.87</v>
      </c>
      <c r="G5347" s="8">
        <v>11667.74</v>
      </c>
      <c r="H5347" s="8"/>
      <c r="I5347" s="8"/>
      <c r="J5347" s="8"/>
    </row>
    <row r="5348" spans="3:10" x14ac:dyDescent="0.25">
      <c r="C5348" s="5">
        <v>42776.75</v>
      </c>
      <c r="D5348" s="6">
        <v>11668.25</v>
      </c>
      <c r="E5348" s="6">
        <v>11673.99</v>
      </c>
      <c r="F5348" s="6">
        <v>11658.16</v>
      </c>
      <c r="G5348" s="6">
        <v>11672.18</v>
      </c>
      <c r="H5348" s="6"/>
      <c r="I5348" s="6"/>
      <c r="J5348" s="6"/>
    </row>
    <row r="5349" spans="3:10" x14ac:dyDescent="0.25">
      <c r="C5349" s="7">
        <v>42776.791666666664</v>
      </c>
      <c r="D5349" s="8">
        <v>11672.68</v>
      </c>
      <c r="E5349" s="8">
        <v>11679.18</v>
      </c>
      <c r="F5349" s="8">
        <v>11666.43</v>
      </c>
      <c r="G5349" s="8">
        <v>11672.92</v>
      </c>
      <c r="H5349" s="8"/>
      <c r="I5349" s="8"/>
      <c r="J5349" s="8"/>
    </row>
    <row r="5350" spans="3:10" x14ac:dyDescent="0.25">
      <c r="C5350" s="5">
        <v>42776.833333333336</v>
      </c>
      <c r="D5350" s="6">
        <v>11672.67</v>
      </c>
      <c r="E5350" s="6">
        <v>11682.92</v>
      </c>
      <c r="F5350" s="6">
        <v>11666.92</v>
      </c>
      <c r="G5350" s="6">
        <v>11677.42</v>
      </c>
      <c r="H5350" s="6"/>
      <c r="I5350" s="6"/>
      <c r="J5350" s="6"/>
    </row>
    <row r="5351" spans="3:10" x14ac:dyDescent="0.25">
      <c r="C5351" s="7">
        <v>42776.875</v>
      </c>
      <c r="D5351" s="8">
        <v>11677.17</v>
      </c>
      <c r="E5351" s="8">
        <v>11684.92</v>
      </c>
      <c r="F5351" s="8">
        <v>11675.41</v>
      </c>
      <c r="G5351" s="8">
        <v>11675.91</v>
      </c>
      <c r="H5351" s="8"/>
      <c r="I5351" s="8"/>
      <c r="J5351" s="8"/>
    </row>
    <row r="5352" spans="3:10" x14ac:dyDescent="0.25">
      <c r="C5352" s="5">
        <v>42776.916666666664</v>
      </c>
      <c r="D5352" s="6">
        <v>11676.66</v>
      </c>
      <c r="E5352" s="6">
        <v>11680.91</v>
      </c>
      <c r="F5352" s="6">
        <v>11664.9</v>
      </c>
      <c r="G5352" s="6">
        <v>11666.9</v>
      </c>
      <c r="H5352" s="6"/>
      <c r="I5352" s="6"/>
      <c r="J5352" s="6"/>
    </row>
    <row r="5353" spans="3:10" x14ac:dyDescent="0.25">
      <c r="C5353" s="7">
        <v>42779</v>
      </c>
      <c r="D5353" s="8">
        <v>11666.9</v>
      </c>
      <c r="E5353" s="8">
        <v>11666.9</v>
      </c>
      <c r="F5353" s="8">
        <v>11666.9</v>
      </c>
      <c r="G5353" s="8">
        <v>11666.9</v>
      </c>
      <c r="H5353" s="8"/>
      <c r="I5353" s="8"/>
      <c r="J5353" s="8"/>
    </row>
    <row r="5354" spans="3:10" x14ac:dyDescent="0.25">
      <c r="C5354" s="5">
        <v>42779.041666666664</v>
      </c>
      <c r="D5354" s="6">
        <v>11672.42</v>
      </c>
      <c r="E5354" s="6">
        <v>11683.46</v>
      </c>
      <c r="F5354" s="6">
        <v>11668.63</v>
      </c>
      <c r="G5354" s="6">
        <v>11681.72</v>
      </c>
      <c r="H5354" s="6"/>
      <c r="I5354" s="6"/>
      <c r="J5354" s="6"/>
    </row>
    <row r="5355" spans="3:10" x14ac:dyDescent="0.25">
      <c r="C5355" s="7">
        <v>42779.083333333336</v>
      </c>
      <c r="D5355" s="8">
        <v>11680.45</v>
      </c>
      <c r="E5355" s="8">
        <v>11680.45</v>
      </c>
      <c r="F5355" s="8">
        <v>11671.38</v>
      </c>
      <c r="G5355" s="8">
        <v>11671.38</v>
      </c>
      <c r="H5355" s="8"/>
      <c r="I5355" s="8"/>
      <c r="J5355" s="8"/>
    </row>
    <row r="5356" spans="3:10" x14ac:dyDescent="0.25">
      <c r="C5356" s="5">
        <v>42779.125</v>
      </c>
      <c r="D5356" s="6">
        <v>11671.46</v>
      </c>
      <c r="E5356" s="6">
        <v>11677.52</v>
      </c>
      <c r="F5356" s="6">
        <v>11669.96</v>
      </c>
      <c r="G5356" s="6">
        <v>11676.26</v>
      </c>
      <c r="H5356" s="6"/>
      <c r="I5356" s="6"/>
      <c r="J5356" s="6"/>
    </row>
    <row r="5357" spans="3:10" x14ac:dyDescent="0.25">
      <c r="C5357" s="7">
        <v>42779.166666666664</v>
      </c>
      <c r="D5357" s="8">
        <v>11677.52</v>
      </c>
      <c r="E5357" s="8">
        <v>11702.39</v>
      </c>
      <c r="F5357" s="8">
        <v>11676.26</v>
      </c>
      <c r="G5357" s="8">
        <v>11702.39</v>
      </c>
      <c r="H5357" s="8"/>
      <c r="I5357" s="8"/>
      <c r="J5357" s="8"/>
    </row>
    <row r="5358" spans="3:10" x14ac:dyDescent="0.25">
      <c r="C5358" s="5">
        <v>42779.208333333336</v>
      </c>
      <c r="D5358" s="6">
        <v>11701.13</v>
      </c>
      <c r="E5358" s="6">
        <v>11701.89</v>
      </c>
      <c r="F5358" s="6">
        <v>11695.84</v>
      </c>
      <c r="G5358" s="6">
        <v>11695.84</v>
      </c>
      <c r="H5358" s="6"/>
      <c r="I5358" s="6"/>
      <c r="J5358" s="6"/>
    </row>
    <row r="5359" spans="3:10" x14ac:dyDescent="0.25">
      <c r="C5359" s="7">
        <v>42779.25</v>
      </c>
      <c r="D5359" s="8">
        <v>11697.1</v>
      </c>
      <c r="E5359" s="8">
        <v>11697.1</v>
      </c>
      <c r="F5359" s="8">
        <v>11692.31</v>
      </c>
      <c r="G5359" s="8">
        <v>11692.31</v>
      </c>
      <c r="H5359" s="8"/>
      <c r="I5359" s="8"/>
      <c r="J5359" s="8"/>
    </row>
    <row r="5360" spans="3:10" x14ac:dyDescent="0.25">
      <c r="C5360" s="5">
        <v>42779.291666666664</v>
      </c>
      <c r="D5360" s="6">
        <v>11691.81</v>
      </c>
      <c r="E5360" s="6">
        <v>11691.81</v>
      </c>
      <c r="F5360" s="6">
        <v>11684.74</v>
      </c>
      <c r="G5360" s="6">
        <v>11686</v>
      </c>
      <c r="H5360" s="6"/>
      <c r="I5360" s="6"/>
      <c r="J5360" s="6"/>
    </row>
    <row r="5361" spans="3:10" x14ac:dyDescent="0.25">
      <c r="C5361" s="7">
        <v>42779.333333333336</v>
      </c>
      <c r="D5361" s="8">
        <v>11687.26</v>
      </c>
      <c r="E5361" s="8">
        <v>11687.26</v>
      </c>
      <c r="F5361" s="8">
        <v>11670.96</v>
      </c>
      <c r="G5361" s="8">
        <v>11672.46</v>
      </c>
      <c r="H5361" s="8"/>
      <c r="I5361" s="8"/>
      <c r="J5361" s="8"/>
    </row>
    <row r="5362" spans="3:10" x14ac:dyDescent="0.25">
      <c r="C5362" s="5">
        <v>42779.375</v>
      </c>
      <c r="D5362" s="6">
        <v>11668.92</v>
      </c>
      <c r="E5362" s="6">
        <v>11696.77</v>
      </c>
      <c r="F5362" s="6">
        <v>11668.67</v>
      </c>
      <c r="G5362" s="6">
        <v>11693.17</v>
      </c>
      <c r="H5362" s="6"/>
      <c r="I5362" s="6"/>
      <c r="J5362" s="6"/>
    </row>
    <row r="5363" spans="3:10" x14ac:dyDescent="0.25">
      <c r="C5363" s="7">
        <v>42779.416666666664</v>
      </c>
      <c r="D5363" s="8">
        <v>11695.17</v>
      </c>
      <c r="E5363" s="8">
        <v>11720.23</v>
      </c>
      <c r="F5363" s="8">
        <v>11682.16</v>
      </c>
      <c r="G5363" s="8">
        <v>11711.49</v>
      </c>
      <c r="H5363" s="8"/>
      <c r="I5363" s="8"/>
      <c r="J5363" s="8"/>
    </row>
    <row r="5364" spans="3:10" x14ac:dyDescent="0.25">
      <c r="C5364" s="5">
        <v>42779.458333333336</v>
      </c>
      <c r="D5364" s="6">
        <v>11710.49</v>
      </c>
      <c r="E5364" s="6">
        <v>11745.13</v>
      </c>
      <c r="F5364" s="6">
        <v>11708.87</v>
      </c>
      <c r="G5364" s="6">
        <v>11734.99</v>
      </c>
      <c r="H5364" s="6"/>
      <c r="I5364" s="6"/>
      <c r="J5364" s="6"/>
    </row>
    <row r="5365" spans="3:10" x14ac:dyDescent="0.25">
      <c r="C5365" s="7">
        <v>42779.5</v>
      </c>
      <c r="D5365" s="8">
        <v>11734.73</v>
      </c>
      <c r="E5365" s="8">
        <v>11739.25</v>
      </c>
      <c r="F5365" s="8">
        <v>11719.75</v>
      </c>
      <c r="G5365" s="8">
        <v>11733.36</v>
      </c>
      <c r="H5365" s="8"/>
      <c r="I5365" s="8"/>
      <c r="J5365" s="8"/>
    </row>
    <row r="5366" spans="3:10" x14ac:dyDescent="0.25">
      <c r="C5366" s="5">
        <v>42779.541666666664</v>
      </c>
      <c r="D5366" s="6">
        <v>11733.35</v>
      </c>
      <c r="E5366" s="6">
        <v>11764.84</v>
      </c>
      <c r="F5366" s="6">
        <v>11732.04</v>
      </c>
      <c r="G5366" s="6">
        <v>11764.51</v>
      </c>
      <c r="H5366" s="6"/>
      <c r="I5366" s="6"/>
      <c r="J5366" s="6"/>
    </row>
    <row r="5367" spans="3:10" x14ac:dyDescent="0.25">
      <c r="C5367" s="7">
        <v>42779.583333333336</v>
      </c>
      <c r="D5367" s="8">
        <v>11765.01</v>
      </c>
      <c r="E5367" s="8">
        <v>11779.4</v>
      </c>
      <c r="F5367" s="8">
        <v>11760.8</v>
      </c>
      <c r="G5367" s="8">
        <v>11771.41</v>
      </c>
      <c r="H5367" s="8"/>
      <c r="I5367" s="8"/>
      <c r="J5367" s="8"/>
    </row>
    <row r="5368" spans="3:10" x14ac:dyDescent="0.25">
      <c r="C5368" s="5">
        <v>42779.625</v>
      </c>
      <c r="D5368" s="6">
        <v>11771.16</v>
      </c>
      <c r="E5368" s="6">
        <v>11798.13</v>
      </c>
      <c r="F5368" s="6">
        <v>11769.77</v>
      </c>
      <c r="G5368" s="6">
        <v>11792.35</v>
      </c>
      <c r="H5368" s="6"/>
      <c r="I5368" s="6"/>
      <c r="J5368" s="6"/>
    </row>
    <row r="5369" spans="3:10" x14ac:dyDescent="0.25">
      <c r="C5369" s="7">
        <v>42779.666666666664</v>
      </c>
      <c r="D5369" s="8">
        <v>11792.6</v>
      </c>
      <c r="E5369" s="8">
        <v>11812.62</v>
      </c>
      <c r="F5369" s="8">
        <v>11788.59</v>
      </c>
      <c r="G5369" s="8">
        <v>11794.49</v>
      </c>
      <c r="H5369" s="8"/>
      <c r="I5369" s="8"/>
      <c r="J5369" s="8"/>
    </row>
    <row r="5370" spans="3:10" x14ac:dyDescent="0.25">
      <c r="C5370" s="5">
        <v>42779.708333333336</v>
      </c>
      <c r="D5370" s="6">
        <v>11795.24</v>
      </c>
      <c r="E5370" s="6">
        <v>11807.63</v>
      </c>
      <c r="F5370" s="6">
        <v>11781.44</v>
      </c>
      <c r="G5370" s="6">
        <v>11794.74</v>
      </c>
      <c r="H5370" s="6"/>
      <c r="I5370" s="6"/>
      <c r="J5370" s="6"/>
    </row>
    <row r="5371" spans="3:10" x14ac:dyDescent="0.25">
      <c r="C5371" s="7">
        <v>42779.75</v>
      </c>
      <c r="D5371" s="8">
        <v>11794.49</v>
      </c>
      <c r="E5371" s="8">
        <v>11795.24</v>
      </c>
      <c r="F5371" s="8">
        <v>11771.71</v>
      </c>
      <c r="G5371" s="8">
        <v>11776.17</v>
      </c>
      <c r="H5371" s="8"/>
      <c r="I5371" s="8"/>
      <c r="J5371" s="8"/>
    </row>
    <row r="5372" spans="3:10" x14ac:dyDescent="0.25">
      <c r="C5372" s="5">
        <v>42779.791666666664</v>
      </c>
      <c r="D5372" s="6">
        <v>11775.92</v>
      </c>
      <c r="E5372" s="6">
        <v>11787.41</v>
      </c>
      <c r="F5372" s="6">
        <v>11775.67</v>
      </c>
      <c r="G5372" s="6">
        <v>11787.16</v>
      </c>
      <c r="H5372" s="6"/>
      <c r="I5372" s="6"/>
      <c r="J5372" s="6"/>
    </row>
    <row r="5373" spans="3:10" x14ac:dyDescent="0.25">
      <c r="C5373" s="7">
        <v>42779.833333333336</v>
      </c>
      <c r="D5373" s="8">
        <v>11787.41</v>
      </c>
      <c r="E5373" s="8">
        <v>11804.42</v>
      </c>
      <c r="F5373" s="8">
        <v>11786.41</v>
      </c>
      <c r="G5373" s="8">
        <v>11793.91</v>
      </c>
      <c r="H5373" s="8"/>
      <c r="I5373" s="8"/>
      <c r="J5373" s="8"/>
    </row>
    <row r="5374" spans="3:10" x14ac:dyDescent="0.25">
      <c r="C5374" s="5">
        <v>42779.875</v>
      </c>
      <c r="D5374" s="6">
        <v>11794.16</v>
      </c>
      <c r="E5374" s="6">
        <v>11797.41</v>
      </c>
      <c r="F5374" s="6">
        <v>11784.9</v>
      </c>
      <c r="G5374" s="6">
        <v>11784.9</v>
      </c>
      <c r="H5374" s="6"/>
      <c r="I5374" s="6"/>
      <c r="J5374" s="6"/>
    </row>
    <row r="5375" spans="3:10" x14ac:dyDescent="0.25">
      <c r="C5375" s="7">
        <v>42779.916666666664</v>
      </c>
      <c r="D5375" s="8">
        <v>11785.15</v>
      </c>
      <c r="E5375" s="8">
        <v>11788.9</v>
      </c>
      <c r="F5375" s="8">
        <v>11771.64</v>
      </c>
      <c r="G5375" s="8">
        <v>11771.64</v>
      </c>
      <c r="H5375" s="8"/>
      <c r="I5375" s="8"/>
      <c r="J5375" s="8"/>
    </row>
    <row r="5376" spans="3:10" x14ac:dyDescent="0.25">
      <c r="C5376" s="5">
        <v>42779.958333333336</v>
      </c>
      <c r="D5376" s="6">
        <v>11772.91</v>
      </c>
      <c r="E5376" s="6">
        <v>11779.23</v>
      </c>
      <c r="F5376" s="6">
        <v>11770.38</v>
      </c>
      <c r="G5376" s="6">
        <v>11779.23</v>
      </c>
      <c r="H5376" s="6"/>
      <c r="I5376" s="6"/>
      <c r="J5376" s="6"/>
    </row>
    <row r="5377" spans="3:10" x14ac:dyDescent="0.25">
      <c r="C5377" s="7">
        <v>42780</v>
      </c>
      <c r="D5377" s="8">
        <v>11777.97</v>
      </c>
      <c r="E5377" s="8">
        <v>11777.97</v>
      </c>
      <c r="F5377" s="8">
        <v>11777.97</v>
      </c>
      <c r="G5377" s="8">
        <v>11777.97</v>
      </c>
      <c r="H5377" s="8"/>
      <c r="I5377" s="8"/>
      <c r="J5377" s="8"/>
    </row>
    <row r="5378" spans="3:10" x14ac:dyDescent="0.25">
      <c r="C5378" s="5">
        <v>42780.041666666664</v>
      </c>
      <c r="D5378" s="6">
        <v>11776.69</v>
      </c>
      <c r="E5378" s="6">
        <v>11785.76</v>
      </c>
      <c r="F5378" s="6">
        <v>11776.69</v>
      </c>
      <c r="G5378" s="6">
        <v>11783.22</v>
      </c>
      <c r="H5378" s="6"/>
      <c r="I5378" s="6"/>
      <c r="J5378" s="6"/>
    </row>
    <row r="5379" spans="3:10" x14ac:dyDescent="0.25">
      <c r="C5379" s="7">
        <v>42780.083333333336</v>
      </c>
      <c r="D5379" s="8">
        <v>11781.95</v>
      </c>
      <c r="E5379" s="8">
        <v>11783.22</v>
      </c>
      <c r="F5379" s="8">
        <v>11776.65</v>
      </c>
      <c r="G5379" s="8">
        <v>11777.92</v>
      </c>
      <c r="H5379" s="8"/>
      <c r="I5379" s="8"/>
      <c r="J5379" s="8"/>
    </row>
    <row r="5380" spans="3:10" x14ac:dyDescent="0.25">
      <c r="C5380" s="5">
        <v>42780.125</v>
      </c>
      <c r="D5380" s="6">
        <v>11777.97</v>
      </c>
      <c r="E5380" s="6">
        <v>11779.08</v>
      </c>
      <c r="F5380" s="6">
        <v>11772.25</v>
      </c>
      <c r="G5380" s="6">
        <v>11775.28</v>
      </c>
      <c r="H5380" s="6"/>
      <c r="I5380" s="6"/>
      <c r="J5380" s="6"/>
    </row>
    <row r="5381" spans="3:10" x14ac:dyDescent="0.25">
      <c r="C5381" s="7">
        <v>42780.166666666664</v>
      </c>
      <c r="D5381" s="8">
        <v>11776.55</v>
      </c>
      <c r="E5381" s="8">
        <v>11781.61</v>
      </c>
      <c r="F5381" s="8">
        <v>11775.28</v>
      </c>
      <c r="G5381" s="8">
        <v>11777.81</v>
      </c>
      <c r="H5381" s="8"/>
      <c r="I5381" s="8"/>
      <c r="J5381" s="8"/>
    </row>
    <row r="5382" spans="3:10" x14ac:dyDescent="0.25">
      <c r="C5382" s="5">
        <v>42780.208333333336</v>
      </c>
      <c r="D5382" s="6">
        <v>11778.44</v>
      </c>
      <c r="E5382" s="6">
        <v>11779.07</v>
      </c>
      <c r="F5382" s="6">
        <v>11772.24</v>
      </c>
      <c r="G5382" s="6">
        <v>11772.24</v>
      </c>
      <c r="H5382" s="6"/>
      <c r="I5382" s="6"/>
      <c r="J5382" s="6"/>
    </row>
    <row r="5383" spans="3:10" x14ac:dyDescent="0.25">
      <c r="C5383" s="7">
        <v>42780.25</v>
      </c>
      <c r="D5383" s="8">
        <v>11772.87</v>
      </c>
      <c r="E5383" s="8">
        <v>11773.5</v>
      </c>
      <c r="F5383" s="8">
        <v>11769.7</v>
      </c>
      <c r="G5383" s="8">
        <v>11770.97</v>
      </c>
      <c r="H5383" s="8"/>
      <c r="I5383" s="8"/>
      <c r="J5383" s="8"/>
    </row>
    <row r="5384" spans="3:10" x14ac:dyDescent="0.25">
      <c r="C5384" s="5">
        <v>42780.291666666664</v>
      </c>
      <c r="D5384" s="6">
        <v>11769.7</v>
      </c>
      <c r="E5384" s="6">
        <v>11769.7</v>
      </c>
      <c r="F5384" s="6">
        <v>11756.84</v>
      </c>
      <c r="G5384" s="6">
        <v>11759.37</v>
      </c>
      <c r="H5384" s="6"/>
      <c r="I5384" s="6"/>
      <c r="J5384" s="6"/>
    </row>
    <row r="5385" spans="3:10" x14ac:dyDescent="0.25">
      <c r="C5385" s="7">
        <v>42780.333333333336</v>
      </c>
      <c r="D5385" s="8">
        <v>11758.1</v>
      </c>
      <c r="E5385" s="8">
        <v>11767.26</v>
      </c>
      <c r="F5385" s="8">
        <v>11753.87</v>
      </c>
      <c r="G5385" s="8">
        <v>11767.26</v>
      </c>
      <c r="H5385" s="8"/>
      <c r="I5385" s="8"/>
      <c r="J5385" s="8"/>
    </row>
    <row r="5386" spans="3:10" x14ac:dyDescent="0.25">
      <c r="C5386" s="5">
        <v>42780.375</v>
      </c>
      <c r="D5386" s="6">
        <v>11770.58</v>
      </c>
      <c r="E5386" s="6">
        <v>11782.79</v>
      </c>
      <c r="F5386" s="6">
        <v>11759.54</v>
      </c>
      <c r="G5386" s="6">
        <v>11776.07</v>
      </c>
      <c r="H5386" s="6"/>
      <c r="I5386" s="6"/>
      <c r="J5386" s="6"/>
    </row>
    <row r="5387" spans="3:10" x14ac:dyDescent="0.25">
      <c r="C5387" s="7">
        <v>42780.416666666664</v>
      </c>
      <c r="D5387" s="8">
        <v>11775.82</v>
      </c>
      <c r="E5387" s="8">
        <v>11781.07</v>
      </c>
      <c r="F5387" s="8">
        <v>11752.39</v>
      </c>
      <c r="G5387" s="8">
        <v>11772.52</v>
      </c>
      <c r="H5387" s="8"/>
      <c r="I5387" s="8"/>
      <c r="J5387" s="8"/>
    </row>
    <row r="5388" spans="3:10" x14ac:dyDescent="0.25">
      <c r="C5388" s="5">
        <v>42780.458333333336</v>
      </c>
      <c r="D5388" s="6">
        <v>11772.02</v>
      </c>
      <c r="E5388" s="6">
        <v>11778.28</v>
      </c>
      <c r="F5388" s="6">
        <v>11760.31</v>
      </c>
      <c r="G5388" s="6">
        <v>11774.74</v>
      </c>
      <c r="H5388" s="6"/>
      <c r="I5388" s="6"/>
      <c r="J5388" s="6"/>
    </row>
    <row r="5389" spans="3:10" x14ac:dyDescent="0.25">
      <c r="C5389" s="7">
        <v>42780.5</v>
      </c>
      <c r="D5389" s="8">
        <v>11774.99</v>
      </c>
      <c r="E5389" s="8">
        <v>11784.97</v>
      </c>
      <c r="F5389" s="8">
        <v>11762.05</v>
      </c>
      <c r="G5389" s="8">
        <v>11781.48</v>
      </c>
      <c r="H5389" s="8"/>
      <c r="I5389" s="8"/>
      <c r="J5389" s="8"/>
    </row>
    <row r="5390" spans="3:10" x14ac:dyDescent="0.25">
      <c r="C5390" s="5">
        <v>42780.541666666664</v>
      </c>
      <c r="D5390" s="6">
        <v>11782.23</v>
      </c>
      <c r="E5390" s="6">
        <v>11786.42</v>
      </c>
      <c r="F5390" s="6">
        <v>11764.35</v>
      </c>
      <c r="G5390" s="6">
        <v>11780.51</v>
      </c>
      <c r="H5390" s="6"/>
      <c r="I5390" s="6"/>
      <c r="J5390" s="6"/>
    </row>
    <row r="5391" spans="3:10" x14ac:dyDescent="0.25">
      <c r="C5391" s="7">
        <v>42780.583333333336</v>
      </c>
      <c r="D5391" s="8">
        <v>11780.01</v>
      </c>
      <c r="E5391" s="8">
        <v>11782.21</v>
      </c>
      <c r="F5391" s="8">
        <v>11764.6</v>
      </c>
      <c r="G5391" s="8">
        <v>11769.89</v>
      </c>
      <c r="H5391" s="8"/>
      <c r="I5391" s="8"/>
      <c r="J5391" s="8"/>
    </row>
    <row r="5392" spans="3:10" x14ac:dyDescent="0.25">
      <c r="C5392" s="5">
        <v>42780.625</v>
      </c>
      <c r="D5392" s="6">
        <v>11769.39</v>
      </c>
      <c r="E5392" s="6">
        <v>11778.69</v>
      </c>
      <c r="F5392" s="6">
        <v>11758.62</v>
      </c>
      <c r="G5392" s="6">
        <v>11766.19</v>
      </c>
      <c r="H5392" s="6"/>
      <c r="I5392" s="6"/>
      <c r="J5392" s="6"/>
    </row>
    <row r="5393" spans="3:10" x14ac:dyDescent="0.25">
      <c r="C5393" s="7">
        <v>42780.666666666664</v>
      </c>
      <c r="D5393" s="8">
        <v>11766.43</v>
      </c>
      <c r="E5393" s="8">
        <v>11769.44</v>
      </c>
      <c r="F5393" s="8">
        <v>11756.95</v>
      </c>
      <c r="G5393" s="8">
        <v>11768.94</v>
      </c>
      <c r="H5393" s="8"/>
      <c r="I5393" s="8"/>
      <c r="J5393" s="8"/>
    </row>
    <row r="5394" spans="3:10" x14ac:dyDescent="0.25">
      <c r="C5394" s="5">
        <v>42780.708333333336</v>
      </c>
      <c r="D5394" s="6">
        <v>11768.43</v>
      </c>
      <c r="E5394" s="6">
        <v>11779.91</v>
      </c>
      <c r="F5394" s="6">
        <v>11751.35</v>
      </c>
      <c r="G5394" s="6">
        <v>11774.56</v>
      </c>
      <c r="H5394" s="6"/>
      <c r="I5394" s="6"/>
      <c r="J5394" s="6"/>
    </row>
    <row r="5395" spans="3:10" x14ac:dyDescent="0.25">
      <c r="C5395" s="7">
        <v>42780.75</v>
      </c>
      <c r="D5395" s="8">
        <v>11773.31</v>
      </c>
      <c r="E5395" s="8">
        <v>11778.9</v>
      </c>
      <c r="F5395" s="8">
        <v>11759.36</v>
      </c>
      <c r="G5395" s="8">
        <v>11769.34</v>
      </c>
      <c r="H5395" s="8"/>
      <c r="I5395" s="8"/>
      <c r="J5395" s="8"/>
    </row>
    <row r="5396" spans="3:10" x14ac:dyDescent="0.25">
      <c r="C5396" s="5">
        <v>42780.791666666664</v>
      </c>
      <c r="D5396" s="6">
        <v>11769.84</v>
      </c>
      <c r="E5396" s="6">
        <v>11792.09</v>
      </c>
      <c r="F5396" s="6">
        <v>11767.34</v>
      </c>
      <c r="G5396" s="6">
        <v>11789.59</v>
      </c>
      <c r="H5396" s="6"/>
      <c r="I5396" s="6"/>
      <c r="J5396" s="6"/>
    </row>
    <row r="5397" spans="3:10" x14ac:dyDescent="0.25">
      <c r="C5397" s="7">
        <v>42780.833333333336</v>
      </c>
      <c r="D5397" s="8">
        <v>11789.34</v>
      </c>
      <c r="E5397" s="8">
        <v>11796.59</v>
      </c>
      <c r="F5397" s="8">
        <v>11787.09</v>
      </c>
      <c r="G5397" s="8">
        <v>11794.59</v>
      </c>
      <c r="H5397" s="8"/>
      <c r="I5397" s="8"/>
      <c r="J5397" s="8"/>
    </row>
    <row r="5398" spans="3:10" x14ac:dyDescent="0.25">
      <c r="C5398" s="5">
        <v>42780.875</v>
      </c>
      <c r="D5398" s="6">
        <v>11794.34</v>
      </c>
      <c r="E5398" s="6">
        <v>11800.84</v>
      </c>
      <c r="F5398" s="6">
        <v>11784.08</v>
      </c>
      <c r="G5398" s="6">
        <v>11786.33</v>
      </c>
      <c r="H5398" s="6"/>
      <c r="I5398" s="6"/>
      <c r="J5398" s="6"/>
    </row>
    <row r="5399" spans="3:10" x14ac:dyDescent="0.25">
      <c r="C5399" s="7">
        <v>42780.916666666664</v>
      </c>
      <c r="D5399" s="8">
        <v>11786.58</v>
      </c>
      <c r="E5399" s="8">
        <v>11804.33</v>
      </c>
      <c r="F5399" s="8">
        <v>11786.58</v>
      </c>
      <c r="G5399" s="8">
        <v>11795.32</v>
      </c>
      <c r="H5399" s="8"/>
      <c r="I5399" s="8"/>
      <c r="J5399" s="8"/>
    </row>
    <row r="5400" spans="3:10" x14ac:dyDescent="0.25">
      <c r="C5400" s="5">
        <v>42780.958333333336</v>
      </c>
      <c r="D5400" s="6">
        <v>11793.57</v>
      </c>
      <c r="E5400" s="6">
        <v>11809.94</v>
      </c>
      <c r="F5400" s="6">
        <v>11791.05</v>
      </c>
      <c r="G5400" s="6">
        <v>11797.33</v>
      </c>
      <c r="H5400" s="6"/>
      <c r="I5400" s="6"/>
      <c r="J5400" s="6"/>
    </row>
    <row r="5401" spans="3:10" x14ac:dyDescent="0.25">
      <c r="C5401" s="7">
        <v>42781</v>
      </c>
      <c r="D5401" s="8">
        <v>11798.59</v>
      </c>
      <c r="E5401" s="8">
        <v>11798.59</v>
      </c>
      <c r="F5401" s="8">
        <v>11798.59</v>
      </c>
      <c r="G5401" s="8">
        <v>11798.59</v>
      </c>
      <c r="H5401" s="8"/>
      <c r="I5401" s="8"/>
      <c r="J5401" s="8"/>
    </row>
    <row r="5402" spans="3:10" x14ac:dyDescent="0.25">
      <c r="C5402" s="5">
        <v>42781.041666666664</v>
      </c>
      <c r="D5402" s="6">
        <v>11796.06</v>
      </c>
      <c r="E5402" s="6">
        <v>11797.85</v>
      </c>
      <c r="F5402" s="6">
        <v>11788.27</v>
      </c>
      <c r="G5402" s="6">
        <v>11791.03</v>
      </c>
      <c r="H5402" s="6"/>
      <c r="I5402" s="6"/>
      <c r="J5402" s="6"/>
    </row>
    <row r="5403" spans="3:10" x14ac:dyDescent="0.25">
      <c r="C5403" s="7">
        <v>42781.083333333336</v>
      </c>
      <c r="D5403" s="8">
        <v>11789.77</v>
      </c>
      <c r="E5403" s="8">
        <v>11796.05</v>
      </c>
      <c r="F5403" s="8">
        <v>11789.77</v>
      </c>
      <c r="G5403" s="8">
        <v>11794.79</v>
      </c>
      <c r="H5403" s="8"/>
      <c r="I5403" s="8"/>
      <c r="J5403" s="8"/>
    </row>
    <row r="5404" spans="3:10" x14ac:dyDescent="0.25">
      <c r="C5404" s="5">
        <v>42781.125</v>
      </c>
      <c r="D5404" s="6">
        <v>11796.05</v>
      </c>
      <c r="E5404" s="6">
        <v>11808.45</v>
      </c>
      <c r="F5404" s="6">
        <v>11791.35</v>
      </c>
      <c r="G5404" s="6">
        <v>11807.19</v>
      </c>
      <c r="H5404" s="6"/>
      <c r="I5404" s="6"/>
      <c r="J5404" s="6"/>
    </row>
    <row r="5405" spans="3:10" x14ac:dyDescent="0.25">
      <c r="C5405" s="7">
        <v>42781.166666666664</v>
      </c>
      <c r="D5405" s="8">
        <v>11808.45</v>
      </c>
      <c r="E5405" s="8">
        <v>11808.45</v>
      </c>
      <c r="F5405" s="8">
        <v>11803.16</v>
      </c>
      <c r="G5405" s="8">
        <v>11804.42</v>
      </c>
      <c r="H5405" s="8"/>
      <c r="I5405" s="8"/>
      <c r="J5405" s="8"/>
    </row>
    <row r="5406" spans="3:10" x14ac:dyDescent="0.25">
      <c r="C5406" s="5">
        <v>42781.208333333336</v>
      </c>
      <c r="D5406" s="6">
        <v>11805.68</v>
      </c>
      <c r="E5406" s="6">
        <v>11807.44</v>
      </c>
      <c r="F5406" s="6">
        <v>11803.91</v>
      </c>
      <c r="G5406" s="6">
        <v>11803.91</v>
      </c>
      <c r="H5406" s="6"/>
      <c r="I5406" s="6"/>
      <c r="J5406" s="6"/>
    </row>
    <row r="5407" spans="3:10" x14ac:dyDescent="0.25">
      <c r="C5407" s="7">
        <v>42781.25</v>
      </c>
      <c r="D5407" s="8">
        <v>11803.28</v>
      </c>
      <c r="E5407" s="8">
        <v>11805.91</v>
      </c>
      <c r="F5407" s="8">
        <v>11798.62</v>
      </c>
      <c r="G5407" s="8">
        <v>11805.91</v>
      </c>
      <c r="H5407" s="8"/>
      <c r="I5407" s="8"/>
      <c r="J5407" s="8"/>
    </row>
    <row r="5408" spans="3:10" x14ac:dyDescent="0.25">
      <c r="C5408" s="5">
        <v>42781.291666666664</v>
      </c>
      <c r="D5408" s="6">
        <v>11804.64</v>
      </c>
      <c r="E5408" s="6">
        <v>11837.08</v>
      </c>
      <c r="F5408" s="6">
        <v>11804.64</v>
      </c>
      <c r="G5408" s="6">
        <v>11817.21</v>
      </c>
      <c r="H5408" s="6"/>
      <c r="I5408" s="6"/>
      <c r="J5408" s="6"/>
    </row>
    <row r="5409" spans="3:10" x14ac:dyDescent="0.25">
      <c r="C5409" s="7">
        <v>42781.333333333336</v>
      </c>
      <c r="D5409" s="8">
        <v>11815.95</v>
      </c>
      <c r="E5409" s="8">
        <v>11828.64</v>
      </c>
      <c r="F5409" s="8">
        <v>11811.05</v>
      </c>
      <c r="G5409" s="8">
        <v>11812.33</v>
      </c>
      <c r="H5409" s="8"/>
      <c r="I5409" s="8"/>
      <c r="J5409" s="8"/>
    </row>
    <row r="5410" spans="3:10" x14ac:dyDescent="0.25">
      <c r="C5410" s="5">
        <v>42781.375</v>
      </c>
      <c r="D5410" s="6">
        <v>11813.83</v>
      </c>
      <c r="E5410" s="6">
        <v>11836.23</v>
      </c>
      <c r="F5410" s="6">
        <v>11809.72</v>
      </c>
      <c r="G5410" s="6">
        <v>11835.68</v>
      </c>
      <c r="H5410" s="6"/>
      <c r="I5410" s="6"/>
      <c r="J5410" s="6"/>
    </row>
    <row r="5411" spans="3:10" x14ac:dyDescent="0.25">
      <c r="C5411" s="7">
        <v>42781.416666666664</v>
      </c>
      <c r="D5411" s="8">
        <v>11837.18</v>
      </c>
      <c r="E5411" s="8">
        <v>11847.81</v>
      </c>
      <c r="F5411" s="8">
        <v>11814.83</v>
      </c>
      <c r="G5411" s="8">
        <v>11840.69</v>
      </c>
      <c r="H5411" s="8"/>
      <c r="I5411" s="8"/>
      <c r="J5411" s="8"/>
    </row>
    <row r="5412" spans="3:10" x14ac:dyDescent="0.25">
      <c r="C5412" s="5">
        <v>42781.458333333336</v>
      </c>
      <c r="D5412" s="6">
        <v>11840.44</v>
      </c>
      <c r="E5412" s="6">
        <v>11841.85</v>
      </c>
      <c r="F5412" s="6">
        <v>11815.06</v>
      </c>
      <c r="G5412" s="6">
        <v>11817.82</v>
      </c>
      <c r="H5412" s="6"/>
      <c r="I5412" s="6"/>
      <c r="J5412" s="6"/>
    </row>
    <row r="5413" spans="3:10" x14ac:dyDescent="0.25">
      <c r="C5413" s="7">
        <v>42781.5</v>
      </c>
      <c r="D5413" s="8">
        <v>11818.07</v>
      </c>
      <c r="E5413" s="8">
        <v>11821.76</v>
      </c>
      <c r="F5413" s="8">
        <v>11789.22</v>
      </c>
      <c r="G5413" s="8">
        <v>11794.31</v>
      </c>
      <c r="H5413" s="8"/>
      <c r="I5413" s="8"/>
      <c r="J5413" s="8"/>
    </row>
    <row r="5414" spans="3:10" x14ac:dyDescent="0.25">
      <c r="C5414" s="5">
        <v>42781.541666666664</v>
      </c>
      <c r="D5414" s="6">
        <v>11794.56</v>
      </c>
      <c r="E5414" s="6">
        <v>11804.94</v>
      </c>
      <c r="F5414" s="6">
        <v>11791.34</v>
      </c>
      <c r="G5414" s="6">
        <v>11796.35</v>
      </c>
      <c r="H5414" s="6"/>
      <c r="I5414" s="6"/>
      <c r="J5414" s="6"/>
    </row>
    <row r="5415" spans="3:10" x14ac:dyDescent="0.25">
      <c r="C5415" s="7">
        <v>42781.583333333336</v>
      </c>
      <c r="D5415" s="8">
        <v>11796.1</v>
      </c>
      <c r="E5415" s="8">
        <v>11802.33</v>
      </c>
      <c r="F5415" s="8">
        <v>11778.7</v>
      </c>
      <c r="G5415" s="8">
        <v>11780.55</v>
      </c>
      <c r="H5415" s="8"/>
      <c r="I5415" s="8"/>
      <c r="J5415" s="8"/>
    </row>
    <row r="5416" spans="3:10" x14ac:dyDescent="0.25">
      <c r="C5416" s="5">
        <v>42781.625</v>
      </c>
      <c r="D5416" s="6">
        <v>11780.7</v>
      </c>
      <c r="E5416" s="6">
        <v>11791.73</v>
      </c>
      <c r="F5416" s="6">
        <v>11737.27</v>
      </c>
      <c r="G5416" s="6">
        <v>11744.08</v>
      </c>
      <c r="H5416" s="6"/>
      <c r="I5416" s="6"/>
      <c r="J5416" s="6"/>
    </row>
    <row r="5417" spans="3:10" x14ac:dyDescent="0.25">
      <c r="C5417" s="7">
        <v>42781.666666666664</v>
      </c>
      <c r="D5417" s="8">
        <v>11744.33</v>
      </c>
      <c r="E5417" s="8">
        <v>11778.48</v>
      </c>
      <c r="F5417" s="8">
        <v>11722.97</v>
      </c>
      <c r="G5417" s="8">
        <v>11770.61</v>
      </c>
      <c r="H5417" s="8"/>
      <c r="I5417" s="8"/>
      <c r="J5417" s="8"/>
    </row>
    <row r="5418" spans="3:10" x14ac:dyDescent="0.25">
      <c r="C5418" s="5">
        <v>42781.708333333336</v>
      </c>
      <c r="D5418" s="6">
        <v>11770.36</v>
      </c>
      <c r="E5418" s="6">
        <v>11807.12</v>
      </c>
      <c r="F5418" s="6">
        <v>11759.7</v>
      </c>
      <c r="G5418" s="6">
        <v>11800.38</v>
      </c>
      <c r="H5418" s="6"/>
      <c r="I5418" s="6"/>
      <c r="J5418" s="6"/>
    </row>
    <row r="5419" spans="3:10" x14ac:dyDescent="0.25">
      <c r="C5419" s="7">
        <v>42781.75</v>
      </c>
      <c r="D5419" s="8">
        <v>11799.63</v>
      </c>
      <c r="E5419" s="8">
        <v>11806.49</v>
      </c>
      <c r="F5419" s="8">
        <v>11771.01</v>
      </c>
      <c r="G5419" s="8">
        <v>11775.97</v>
      </c>
      <c r="H5419" s="8"/>
      <c r="I5419" s="8"/>
      <c r="J5419" s="8"/>
    </row>
    <row r="5420" spans="3:10" x14ac:dyDescent="0.25">
      <c r="C5420" s="5">
        <v>42781.791666666664</v>
      </c>
      <c r="D5420" s="6">
        <v>11775.72</v>
      </c>
      <c r="E5420" s="6">
        <v>11786.72</v>
      </c>
      <c r="F5420" s="6">
        <v>11766.21</v>
      </c>
      <c r="G5420" s="6">
        <v>11783.46</v>
      </c>
      <c r="H5420" s="6"/>
      <c r="I5420" s="6"/>
      <c r="J5420" s="6"/>
    </row>
    <row r="5421" spans="3:10" x14ac:dyDescent="0.25">
      <c r="C5421" s="7">
        <v>42781.833333333336</v>
      </c>
      <c r="D5421" s="8">
        <v>11783.21</v>
      </c>
      <c r="E5421" s="8">
        <v>11795.96</v>
      </c>
      <c r="F5421" s="8">
        <v>11777.21</v>
      </c>
      <c r="G5421" s="8">
        <v>11789.46</v>
      </c>
      <c r="H5421" s="8"/>
      <c r="I5421" s="8"/>
      <c r="J5421" s="8"/>
    </row>
    <row r="5422" spans="3:10" x14ac:dyDescent="0.25">
      <c r="C5422" s="5">
        <v>42781.875</v>
      </c>
      <c r="D5422" s="6">
        <v>11789.71</v>
      </c>
      <c r="E5422" s="6">
        <v>11795.71</v>
      </c>
      <c r="F5422" s="6">
        <v>11783.71</v>
      </c>
      <c r="G5422" s="6">
        <v>11787.71</v>
      </c>
      <c r="H5422" s="6"/>
      <c r="I5422" s="6"/>
      <c r="J5422" s="6"/>
    </row>
    <row r="5423" spans="3:10" x14ac:dyDescent="0.25">
      <c r="C5423" s="7">
        <v>42781.916666666664</v>
      </c>
      <c r="D5423" s="8">
        <v>11787.96</v>
      </c>
      <c r="E5423" s="8">
        <v>11796.46</v>
      </c>
      <c r="F5423" s="8">
        <v>11785.7</v>
      </c>
      <c r="G5423" s="8">
        <v>11791.45</v>
      </c>
      <c r="H5423" s="8"/>
      <c r="I5423" s="8"/>
      <c r="J5423" s="8"/>
    </row>
    <row r="5424" spans="3:10" x14ac:dyDescent="0.25">
      <c r="C5424" s="5">
        <v>42781.958333333336</v>
      </c>
      <c r="D5424" s="6">
        <v>11793.2</v>
      </c>
      <c r="E5424" s="6">
        <v>11814.06</v>
      </c>
      <c r="F5424" s="6">
        <v>11791.45</v>
      </c>
      <c r="G5424" s="6">
        <v>11806.54</v>
      </c>
      <c r="H5424" s="6"/>
      <c r="I5424" s="6"/>
      <c r="J5424" s="6"/>
    </row>
    <row r="5425" spans="3:10" x14ac:dyDescent="0.25">
      <c r="C5425" s="7">
        <v>42782</v>
      </c>
      <c r="D5425" s="8">
        <v>11807.79</v>
      </c>
      <c r="E5425" s="8">
        <v>11807.79</v>
      </c>
      <c r="F5425" s="8">
        <v>11807.79</v>
      </c>
      <c r="G5425" s="8">
        <v>11807.79</v>
      </c>
      <c r="H5425" s="8"/>
      <c r="I5425" s="8"/>
      <c r="J5425" s="8"/>
    </row>
    <row r="5426" spans="3:10" x14ac:dyDescent="0.25">
      <c r="C5426" s="5">
        <v>42782.041666666664</v>
      </c>
      <c r="D5426" s="6">
        <v>11806.53</v>
      </c>
      <c r="E5426" s="6">
        <v>11807.79</v>
      </c>
      <c r="F5426" s="6">
        <v>11797.74</v>
      </c>
      <c r="G5426" s="6">
        <v>11799</v>
      </c>
      <c r="H5426" s="6"/>
      <c r="I5426" s="6"/>
      <c r="J5426" s="6"/>
    </row>
    <row r="5427" spans="3:10" x14ac:dyDescent="0.25">
      <c r="C5427" s="7">
        <v>42782.083333333336</v>
      </c>
      <c r="D5427" s="8">
        <v>11800.26</v>
      </c>
      <c r="E5427" s="8">
        <v>11800.26</v>
      </c>
      <c r="F5427" s="8">
        <v>11790.2</v>
      </c>
      <c r="G5427" s="8">
        <v>11793.46</v>
      </c>
      <c r="H5427" s="8"/>
      <c r="I5427" s="8"/>
      <c r="J5427" s="8"/>
    </row>
    <row r="5428" spans="3:10" x14ac:dyDescent="0.25">
      <c r="C5428" s="5">
        <v>42782.125</v>
      </c>
      <c r="D5428" s="6">
        <v>11793.63</v>
      </c>
      <c r="E5428" s="6">
        <v>11795.97</v>
      </c>
      <c r="F5428" s="6">
        <v>11789.19</v>
      </c>
      <c r="G5428" s="6">
        <v>11790.44</v>
      </c>
      <c r="H5428" s="6"/>
      <c r="I5428" s="6"/>
      <c r="J5428" s="6"/>
    </row>
    <row r="5429" spans="3:10" x14ac:dyDescent="0.25">
      <c r="C5429" s="7">
        <v>42782.166666666664</v>
      </c>
      <c r="D5429" s="8">
        <v>11791.7</v>
      </c>
      <c r="E5429" s="8">
        <v>11795.46</v>
      </c>
      <c r="F5429" s="8">
        <v>11791.69</v>
      </c>
      <c r="G5429" s="8">
        <v>11795.46</v>
      </c>
      <c r="H5429" s="8"/>
      <c r="I5429" s="8"/>
      <c r="J5429" s="8"/>
    </row>
    <row r="5430" spans="3:10" x14ac:dyDescent="0.25">
      <c r="C5430" s="5">
        <v>42782.208333333336</v>
      </c>
      <c r="D5430" s="6">
        <v>11796.72</v>
      </c>
      <c r="E5430" s="6">
        <v>11797.97</v>
      </c>
      <c r="F5430" s="6">
        <v>11793.95</v>
      </c>
      <c r="G5430" s="6">
        <v>11795.2</v>
      </c>
      <c r="H5430" s="6"/>
      <c r="I5430" s="6"/>
      <c r="J5430" s="6"/>
    </row>
    <row r="5431" spans="3:10" x14ac:dyDescent="0.25">
      <c r="C5431" s="7">
        <v>42782.25</v>
      </c>
      <c r="D5431" s="8">
        <v>11796.46</v>
      </c>
      <c r="E5431" s="8">
        <v>11800.22</v>
      </c>
      <c r="F5431" s="8">
        <v>11795.2</v>
      </c>
      <c r="G5431" s="8">
        <v>11800.22</v>
      </c>
      <c r="H5431" s="8"/>
      <c r="I5431" s="8"/>
      <c r="J5431" s="8"/>
    </row>
    <row r="5432" spans="3:10" x14ac:dyDescent="0.25">
      <c r="C5432" s="5">
        <v>42782.291666666664</v>
      </c>
      <c r="D5432" s="6">
        <v>11801.72</v>
      </c>
      <c r="E5432" s="6">
        <v>11805.22</v>
      </c>
      <c r="F5432" s="6">
        <v>11800.64</v>
      </c>
      <c r="G5432" s="6">
        <v>11803.15</v>
      </c>
      <c r="H5432" s="6"/>
      <c r="I5432" s="6"/>
      <c r="J5432" s="6"/>
    </row>
    <row r="5433" spans="3:10" x14ac:dyDescent="0.25">
      <c r="C5433" s="7">
        <v>42782.333333333336</v>
      </c>
      <c r="D5433" s="8">
        <v>11804.41</v>
      </c>
      <c r="E5433" s="8">
        <v>11804.41</v>
      </c>
      <c r="F5433" s="8">
        <v>11787.02</v>
      </c>
      <c r="G5433" s="8">
        <v>11787.02</v>
      </c>
      <c r="H5433" s="8"/>
      <c r="I5433" s="8"/>
      <c r="J5433" s="8"/>
    </row>
    <row r="5434" spans="3:10" x14ac:dyDescent="0.25">
      <c r="C5434" s="5">
        <v>42782.375</v>
      </c>
      <c r="D5434" s="6">
        <v>11788.52</v>
      </c>
      <c r="E5434" s="6">
        <v>11792</v>
      </c>
      <c r="F5434" s="6">
        <v>11773.18</v>
      </c>
      <c r="G5434" s="6">
        <v>11775.03</v>
      </c>
      <c r="H5434" s="6"/>
      <c r="I5434" s="6"/>
      <c r="J5434" s="6"/>
    </row>
    <row r="5435" spans="3:10" x14ac:dyDescent="0.25">
      <c r="C5435" s="7">
        <v>42782.416666666664</v>
      </c>
      <c r="D5435" s="8">
        <v>11774.28</v>
      </c>
      <c r="E5435" s="8">
        <v>11814.62</v>
      </c>
      <c r="F5435" s="8">
        <v>11765.58</v>
      </c>
      <c r="G5435" s="8">
        <v>11767.78</v>
      </c>
      <c r="H5435" s="8"/>
      <c r="I5435" s="8"/>
      <c r="J5435" s="8"/>
    </row>
    <row r="5436" spans="3:10" x14ac:dyDescent="0.25">
      <c r="C5436" s="5">
        <v>42782.458333333336</v>
      </c>
      <c r="D5436" s="6">
        <v>11768.04</v>
      </c>
      <c r="E5436" s="6">
        <v>11778.92</v>
      </c>
      <c r="F5436" s="6">
        <v>11751.61</v>
      </c>
      <c r="G5436" s="6">
        <v>11778.14</v>
      </c>
      <c r="H5436" s="6"/>
      <c r="I5436" s="6"/>
      <c r="J5436" s="6"/>
    </row>
    <row r="5437" spans="3:10" x14ac:dyDescent="0.25">
      <c r="C5437" s="7">
        <v>42782.5</v>
      </c>
      <c r="D5437" s="8">
        <v>11777.64</v>
      </c>
      <c r="E5437" s="8">
        <v>11777.89</v>
      </c>
      <c r="F5437" s="8">
        <v>11756.94</v>
      </c>
      <c r="G5437" s="8">
        <v>11771.19</v>
      </c>
      <c r="H5437" s="8"/>
      <c r="I5437" s="8"/>
      <c r="J5437" s="8"/>
    </row>
    <row r="5438" spans="3:10" x14ac:dyDescent="0.25">
      <c r="C5438" s="5">
        <v>42782.541666666664</v>
      </c>
      <c r="D5438" s="6">
        <v>11771.18</v>
      </c>
      <c r="E5438" s="6">
        <v>11778.96</v>
      </c>
      <c r="F5438" s="6">
        <v>11748.11</v>
      </c>
      <c r="G5438" s="6">
        <v>11756.01</v>
      </c>
      <c r="H5438" s="6"/>
      <c r="I5438" s="6"/>
      <c r="J5438" s="6"/>
    </row>
    <row r="5439" spans="3:10" x14ac:dyDescent="0.25">
      <c r="C5439" s="7">
        <v>42782.583333333336</v>
      </c>
      <c r="D5439" s="8">
        <v>11755.26</v>
      </c>
      <c r="E5439" s="8">
        <v>11769.16</v>
      </c>
      <c r="F5439" s="8">
        <v>11752.26</v>
      </c>
      <c r="G5439" s="8">
        <v>11758.64</v>
      </c>
      <c r="H5439" s="8"/>
      <c r="I5439" s="8"/>
      <c r="J5439" s="8"/>
    </row>
    <row r="5440" spans="3:10" x14ac:dyDescent="0.25">
      <c r="C5440" s="5">
        <v>42782.625</v>
      </c>
      <c r="D5440" s="6">
        <v>11759.15</v>
      </c>
      <c r="E5440" s="6">
        <v>11771.29</v>
      </c>
      <c r="F5440" s="6">
        <v>11746.6</v>
      </c>
      <c r="G5440" s="6">
        <v>11768.24</v>
      </c>
      <c r="H5440" s="6"/>
      <c r="I5440" s="6"/>
      <c r="J5440" s="6"/>
    </row>
    <row r="5441" spans="3:10" x14ac:dyDescent="0.25">
      <c r="C5441" s="7">
        <v>42782.666666666664</v>
      </c>
      <c r="D5441" s="8">
        <v>11768.99</v>
      </c>
      <c r="E5441" s="8">
        <v>11771.24</v>
      </c>
      <c r="F5441" s="8">
        <v>11740.66</v>
      </c>
      <c r="G5441" s="8">
        <v>11747.96</v>
      </c>
      <c r="H5441" s="8"/>
      <c r="I5441" s="8"/>
      <c r="J5441" s="8"/>
    </row>
    <row r="5442" spans="3:10" x14ac:dyDescent="0.25">
      <c r="C5442" s="5">
        <v>42782.708333333336</v>
      </c>
      <c r="D5442" s="6">
        <v>11748.71</v>
      </c>
      <c r="E5442" s="6">
        <v>11770.15</v>
      </c>
      <c r="F5442" s="6">
        <v>11731.75</v>
      </c>
      <c r="G5442" s="6">
        <v>11746.14</v>
      </c>
      <c r="H5442" s="6"/>
      <c r="I5442" s="6"/>
      <c r="J5442" s="6"/>
    </row>
    <row r="5443" spans="3:10" x14ac:dyDescent="0.25">
      <c r="C5443" s="7">
        <v>42782.75</v>
      </c>
      <c r="D5443" s="8">
        <v>11746.14</v>
      </c>
      <c r="E5443" s="8">
        <v>11765.5</v>
      </c>
      <c r="F5443" s="8">
        <v>11727.73</v>
      </c>
      <c r="G5443" s="8">
        <v>11764.75</v>
      </c>
      <c r="H5443" s="8"/>
      <c r="I5443" s="8"/>
      <c r="J5443" s="8"/>
    </row>
    <row r="5444" spans="3:10" x14ac:dyDescent="0.25">
      <c r="C5444" s="5">
        <v>42782.791666666664</v>
      </c>
      <c r="D5444" s="6">
        <v>11765.5</v>
      </c>
      <c r="E5444" s="6">
        <v>11770.5</v>
      </c>
      <c r="F5444" s="6">
        <v>11753.5</v>
      </c>
      <c r="G5444" s="6">
        <v>11763.24</v>
      </c>
      <c r="H5444" s="6"/>
      <c r="I5444" s="6"/>
      <c r="J5444" s="6"/>
    </row>
    <row r="5445" spans="3:10" x14ac:dyDescent="0.25">
      <c r="C5445" s="7">
        <v>42782.833333333336</v>
      </c>
      <c r="D5445" s="8">
        <v>11762.74</v>
      </c>
      <c r="E5445" s="8">
        <v>11766.74</v>
      </c>
      <c r="F5445" s="8">
        <v>11757.24</v>
      </c>
      <c r="G5445" s="8">
        <v>11761.74</v>
      </c>
      <c r="H5445" s="8"/>
      <c r="I5445" s="8"/>
      <c r="J5445" s="8"/>
    </row>
    <row r="5446" spans="3:10" x14ac:dyDescent="0.25">
      <c r="C5446" s="5">
        <v>42782.875</v>
      </c>
      <c r="D5446" s="6">
        <v>11762.74</v>
      </c>
      <c r="E5446" s="6">
        <v>11764.99</v>
      </c>
      <c r="F5446" s="6">
        <v>11755.23</v>
      </c>
      <c r="G5446" s="6">
        <v>11762.73</v>
      </c>
      <c r="H5446" s="6"/>
      <c r="I5446" s="6"/>
      <c r="J5446" s="6"/>
    </row>
    <row r="5447" spans="3:10" x14ac:dyDescent="0.25">
      <c r="C5447" s="7">
        <v>42782.916666666664</v>
      </c>
      <c r="D5447" s="8">
        <v>11762.98</v>
      </c>
      <c r="E5447" s="8">
        <v>11776.98</v>
      </c>
      <c r="F5447" s="8">
        <v>11761.23</v>
      </c>
      <c r="G5447" s="8">
        <v>11771.98</v>
      </c>
      <c r="H5447" s="8"/>
      <c r="I5447" s="8"/>
      <c r="J5447" s="8"/>
    </row>
    <row r="5448" spans="3:10" x14ac:dyDescent="0.25">
      <c r="C5448" s="5">
        <v>42782.958333333336</v>
      </c>
      <c r="D5448" s="6">
        <v>11773.73</v>
      </c>
      <c r="E5448" s="6">
        <v>11782.51</v>
      </c>
      <c r="F5448" s="6">
        <v>11766.22</v>
      </c>
      <c r="G5448" s="6">
        <v>11767.47</v>
      </c>
      <c r="H5448" s="6"/>
      <c r="I5448" s="6"/>
      <c r="J5448" s="6"/>
    </row>
    <row r="5449" spans="3:10" x14ac:dyDescent="0.25">
      <c r="C5449" s="7">
        <v>42783</v>
      </c>
      <c r="D5449" s="8">
        <v>11768.73</v>
      </c>
      <c r="E5449" s="8">
        <v>11768.73</v>
      </c>
      <c r="F5449" s="8">
        <v>11768.73</v>
      </c>
      <c r="G5449" s="8">
        <v>11768.73</v>
      </c>
      <c r="H5449" s="8"/>
      <c r="I5449" s="8"/>
      <c r="J5449" s="8"/>
    </row>
    <row r="5450" spans="3:10" x14ac:dyDescent="0.25">
      <c r="C5450" s="5">
        <v>42783.041666666664</v>
      </c>
      <c r="D5450" s="6">
        <v>11766.46</v>
      </c>
      <c r="E5450" s="6">
        <v>11767.71</v>
      </c>
      <c r="F5450" s="6">
        <v>11761.68</v>
      </c>
      <c r="G5450" s="6">
        <v>11763.17</v>
      </c>
      <c r="H5450" s="6"/>
      <c r="I5450" s="6"/>
      <c r="J5450" s="6"/>
    </row>
    <row r="5451" spans="3:10" x14ac:dyDescent="0.25">
      <c r="C5451" s="7">
        <v>42783.083333333336</v>
      </c>
      <c r="D5451" s="8">
        <v>11761.92</v>
      </c>
      <c r="E5451" s="8">
        <v>11768.69</v>
      </c>
      <c r="F5451" s="8">
        <v>11759.41</v>
      </c>
      <c r="G5451" s="8">
        <v>11768.69</v>
      </c>
      <c r="H5451" s="8"/>
      <c r="I5451" s="8"/>
      <c r="J5451" s="8"/>
    </row>
    <row r="5452" spans="3:10" x14ac:dyDescent="0.25">
      <c r="C5452" s="5">
        <v>42783.125</v>
      </c>
      <c r="D5452" s="6">
        <v>11768.74</v>
      </c>
      <c r="E5452" s="6">
        <v>11777.54</v>
      </c>
      <c r="F5452" s="6">
        <v>11764.99</v>
      </c>
      <c r="G5452" s="6">
        <v>11775.27</v>
      </c>
      <c r="H5452" s="6"/>
      <c r="I5452" s="6"/>
      <c r="J5452" s="6"/>
    </row>
    <row r="5453" spans="3:10" x14ac:dyDescent="0.25">
      <c r="C5453" s="7">
        <v>42783.166666666664</v>
      </c>
      <c r="D5453" s="8">
        <v>11774.01</v>
      </c>
      <c r="E5453" s="8">
        <v>11782.8</v>
      </c>
      <c r="F5453" s="8">
        <v>11774.01</v>
      </c>
      <c r="G5453" s="8">
        <v>11776.52</v>
      </c>
      <c r="H5453" s="8"/>
      <c r="I5453" s="8"/>
      <c r="J5453" s="8"/>
    </row>
    <row r="5454" spans="3:10" x14ac:dyDescent="0.25">
      <c r="C5454" s="5">
        <v>42783.208333333336</v>
      </c>
      <c r="D5454" s="6">
        <v>11775.26</v>
      </c>
      <c r="E5454" s="6">
        <v>11775.26</v>
      </c>
      <c r="F5454" s="6">
        <v>11767.99</v>
      </c>
      <c r="G5454" s="6">
        <v>11767.99</v>
      </c>
      <c r="H5454" s="6"/>
      <c r="I5454" s="6"/>
      <c r="J5454" s="6"/>
    </row>
    <row r="5455" spans="3:10" x14ac:dyDescent="0.25">
      <c r="C5455" s="7">
        <v>42783.25</v>
      </c>
      <c r="D5455" s="8">
        <v>11766.99</v>
      </c>
      <c r="E5455" s="8">
        <v>11769</v>
      </c>
      <c r="F5455" s="8">
        <v>11761.72</v>
      </c>
      <c r="G5455" s="8">
        <v>11762.98</v>
      </c>
      <c r="H5455" s="8"/>
      <c r="I5455" s="8"/>
      <c r="J5455" s="8"/>
    </row>
    <row r="5456" spans="3:10" x14ac:dyDescent="0.25">
      <c r="C5456" s="5">
        <v>42783.291666666664</v>
      </c>
      <c r="D5456" s="6">
        <v>11762.97</v>
      </c>
      <c r="E5456" s="6">
        <v>11764.26</v>
      </c>
      <c r="F5456" s="6">
        <v>11762</v>
      </c>
      <c r="G5456" s="6">
        <v>11762</v>
      </c>
      <c r="H5456" s="6"/>
      <c r="I5456" s="6"/>
      <c r="J5456" s="6"/>
    </row>
    <row r="5457" spans="3:10" x14ac:dyDescent="0.25">
      <c r="C5457" s="7">
        <v>42783.333333333336</v>
      </c>
      <c r="D5457" s="8">
        <v>11763.26</v>
      </c>
      <c r="E5457" s="8">
        <v>11763.26</v>
      </c>
      <c r="F5457" s="8">
        <v>11740.37</v>
      </c>
      <c r="G5457" s="8">
        <v>11751.87</v>
      </c>
      <c r="H5457" s="8"/>
      <c r="I5457" s="8"/>
      <c r="J5457" s="8"/>
    </row>
    <row r="5458" spans="3:10" x14ac:dyDescent="0.25">
      <c r="C5458" s="5">
        <v>42783.375</v>
      </c>
      <c r="D5458" s="6">
        <v>11748.66</v>
      </c>
      <c r="E5458" s="6">
        <v>11761.17</v>
      </c>
      <c r="F5458" s="6">
        <v>11746.28</v>
      </c>
      <c r="G5458" s="6">
        <v>11756.12</v>
      </c>
      <c r="H5458" s="6"/>
      <c r="I5458" s="6"/>
      <c r="J5458" s="6"/>
    </row>
    <row r="5459" spans="3:10" x14ac:dyDescent="0.25">
      <c r="C5459" s="7">
        <v>42783.416666666664</v>
      </c>
      <c r="D5459" s="8">
        <v>11756.62</v>
      </c>
      <c r="E5459" s="8">
        <v>11774.49</v>
      </c>
      <c r="F5459" s="8">
        <v>11730.53</v>
      </c>
      <c r="G5459" s="8">
        <v>11738.35</v>
      </c>
      <c r="H5459" s="8"/>
      <c r="I5459" s="8"/>
      <c r="J5459" s="8"/>
    </row>
    <row r="5460" spans="3:10" x14ac:dyDescent="0.25">
      <c r="C5460" s="5">
        <v>42783.458333333336</v>
      </c>
      <c r="D5460" s="6">
        <v>11738.85</v>
      </c>
      <c r="E5460" s="6">
        <v>11740.94</v>
      </c>
      <c r="F5460" s="6">
        <v>11691.75</v>
      </c>
      <c r="G5460" s="6">
        <v>11715.66</v>
      </c>
      <c r="H5460" s="6"/>
      <c r="I5460" s="6"/>
      <c r="J5460" s="6"/>
    </row>
    <row r="5461" spans="3:10" x14ac:dyDescent="0.25">
      <c r="C5461" s="7">
        <v>42783.5</v>
      </c>
      <c r="D5461" s="8">
        <v>11716.16</v>
      </c>
      <c r="E5461" s="8">
        <v>11717.16</v>
      </c>
      <c r="F5461" s="8">
        <v>11692.6</v>
      </c>
      <c r="G5461" s="8">
        <v>11709.85</v>
      </c>
      <c r="H5461" s="8"/>
      <c r="I5461" s="8"/>
      <c r="J5461" s="8"/>
    </row>
    <row r="5462" spans="3:10" x14ac:dyDescent="0.25">
      <c r="C5462" s="5">
        <v>42783.541666666664</v>
      </c>
      <c r="D5462" s="6">
        <v>11710.1</v>
      </c>
      <c r="E5462" s="6">
        <v>11756.31</v>
      </c>
      <c r="F5462" s="6">
        <v>11699.44</v>
      </c>
      <c r="G5462" s="6">
        <v>11725.53</v>
      </c>
      <c r="H5462" s="6"/>
      <c r="I5462" s="6"/>
      <c r="J5462" s="6"/>
    </row>
    <row r="5463" spans="3:10" x14ac:dyDescent="0.25">
      <c r="C5463" s="7">
        <v>42783.583333333336</v>
      </c>
      <c r="D5463" s="8">
        <v>11727.03</v>
      </c>
      <c r="E5463" s="8">
        <v>11739.06</v>
      </c>
      <c r="F5463" s="8">
        <v>11701.49</v>
      </c>
      <c r="G5463" s="8">
        <v>11711.38</v>
      </c>
      <c r="H5463" s="8"/>
      <c r="I5463" s="8"/>
      <c r="J5463" s="8"/>
    </row>
    <row r="5464" spans="3:10" x14ac:dyDescent="0.25">
      <c r="C5464" s="5">
        <v>42783.625</v>
      </c>
      <c r="D5464" s="6">
        <v>11710.63</v>
      </c>
      <c r="E5464" s="6">
        <v>11713.42</v>
      </c>
      <c r="F5464" s="6">
        <v>11694.85</v>
      </c>
      <c r="G5464" s="6">
        <v>11704.69</v>
      </c>
      <c r="H5464" s="6"/>
      <c r="I5464" s="6"/>
      <c r="J5464" s="6"/>
    </row>
    <row r="5465" spans="3:10" x14ac:dyDescent="0.25">
      <c r="C5465" s="7">
        <v>42783.666666666664</v>
      </c>
      <c r="D5465" s="8">
        <v>11704.19</v>
      </c>
      <c r="E5465" s="8">
        <v>11737.44</v>
      </c>
      <c r="F5465" s="8">
        <v>11699.97</v>
      </c>
      <c r="G5465" s="8">
        <v>11733.85</v>
      </c>
      <c r="H5465" s="8"/>
      <c r="I5465" s="8"/>
      <c r="J5465" s="8"/>
    </row>
    <row r="5466" spans="3:10" x14ac:dyDescent="0.25">
      <c r="C5466" s="5">
        <v>42783.708333333336</v>
      </c>
      <c r="D5466" s="6">
        <v>11734.6</v>
      </c>
      <c r="E5466" s="6">
        <v>11750.07</v>
      </c>
      <c r="F5466" s="6">
        <v>11727.08</v>
      </c>
      <c r="G5466" s="6">
        <v>11740.4</v>
      </c>
      <c r="H5466" s="6"/>
      <c r="I5466" s="6"/>
      <c r="J5466" s="6"/>
    </row>
    <row r="5467" spans="3:10" x14ac:dyDescent="0.25">
      <c r="C5467" s="7">
        <v>42783.75</v>
      </c>
      <c r="D5467" s="8">
        <v>11740.14</v>
      </c>
      <c r="E5467" s="8">
        <v>11758.11</v>
      </c>
      <c r="F5467" s="8">
        <v>11728.97</v>
      </c>
      <c r="G5467" s="8">
        <v>11754.25</v>
      </c>
      <c r="H5467" s="8"/>
      <c r="I5467" s="8"/>
      <c r="J5467" s="8"/>
    </row>
    <row r="5468" spans="3:10" x14ac:dyDescent="0.25">
      <c r="C5468" s="5">
        <v>42783.791666666664</v>
      </c>
      <c r="D5468" s="6">
        <v>11754</v>
      </c>
      <c r="E5468" s="6">
        <v>11772</v>
      </c>
      <c r="F5468" s="6">
        <v>11751.5</v>
      </c>
      <c r="G5468" s="6">
        <v>11770.75</v>
      </c>
      <c r="H5468" s="6"/>
      <c r="I5468" s="6"/>
      <c r="J5468" s="6"/>
    </row>
    <row r="5469" spans="3:10" x14ac:dyDescent="0.25">
      <c r="C5469" s="7">
        <v>42783.833333333336</v>
      </c>
      <c r="D5469" s="8">
        <v>11771</v>
      </c>
      <c r="E5469" s="8">
        <v>11775.5</v>
      </c>
      <c r="F5469" s="8">
        <v>11764.5</v>
      </c>
      <c r="G5469" s="8">
        <v>11772.25</v>
      </c>
      <c r="H5469" s="8"/>
      <c r="I5469" s="8"/>
      <c r="J5469" s="8"/>
    </row>
    <row r="5470" spans="3:10" x14ac:dyDescent="0.25">
      <c r="C5470" s="5">
        <v>42783.875</v>
      </c>
      <c r="D5470" s="6">
        <v>11772.5</v>
      </c>
      <c r="E5470" s="6">
        <v>11794.75</v>
      </c>
      <c r="F5470" s="6">
        <v>11769.74</v>
      </c>
      <c r="G5470" s="6">
        <v>11787.74</v>
      </c>
      <c r="H5470" s="6"/>
      <c r="I5470" s="6"/>
      <c r="J5470" s="6"/>
    </row>
    <row r="5471" spans="3:10" x14ac:dyDescent="0.25">
      <c r="C5471" s="7">
        <v>42783.916666666664</v>
      </c>
      <c r="D5471" s="8">
        <v>11787.49</v>
      </c>
      <c r="E5471" s="8">
        <v>11798.74</v>
      </c>
      <c r="F5471" s="8">
        <v>11784.74</v>
      </c>
      <c r="G5471" s="8">
        <v>11788.74</v>
      </c>
      <c r="H5471" s="8"/>
      <c r="I5471" s="8"/>
      <c r="J5471" s="8"/>
    </row>
    <row r="5472" spans="3:10" x14ac:dyDescent="0.25">
      <c r="C5472" s="5">
        <v>42786</v>
      </c>
      <c r="D5472" s="6">
        <v>11788.74</v>
      </c>
      <c r="E5472" s="6">
        <v>11788.74</v>
      </c>
      <c r="F5472" s="6">
        <v>11788.74</v>
      </c>
      <c r="G5472" s="6">
        <v>11788.74</v>
      </c>
      <c r="H5472" s="6"/>
      <c r="I5472" s="6"/>
      <c r="J5472" s="6"/>
    </row>
    <row r="5473" spans="3:10" x14ac:dyDescent="0.25">
      <c r="C5473" s="7">
        <v>42786.041666666664</v>
      </c>
      <c r="D5473" s="8">
        <v>11777.89</v>
      </c>
      <c r="E5473" s="8">
        <v>11783.16</v>
      </c>
      <c r="F5473" s="8">
        <v>11770.13</v>
      </c>
      <c r="G5473" s="8">
        <v>11775.15</v>
      </c>
      <c r="H5473" s="8"/>
      <c r="I5473" s="8"/>
      <c r="J5473" s="8"/>
    </row>
    <row r="5474" spans="3:10" x14ac:dyDescent="0.25">
      <c r="C5474" s="5">
        <v>42786.083333333336</v>
      </c>
      <c r="D5474" s="6">
        <v>11773.9</v>
      </c>
      <c r="E5474" s="6">
        <v>11777.66</v>
      </c>
      <c r="F5474" s="6">
        <v>11769.37</v>
      </c>
      <c r="G5474" s="6">
        <v>11776.4</v>
      </c>
      <c r="H5474" s="6"/>
      <c r="I5474" s="6"/>
      <c r="J5474" s="6"/>
    </row>
    <row r="5475" spans="3:10" x14ac:dyDescent="0.25">
      <c r="C5475" s="7">
        <v>42786.125</v>
      </c>
      <c r="D5475" s="8">
        <v>11776.41</v>
      </c>
      <c r="E5475" s="8">
        <v>11780.17</v>
      </c>
      <c r="F5475" s="8">
        <v>11771.39</v>
      </c>
      <c r="G5475" s="8">
        <v>11776.41</v>
      </c>
      <c r="H5475" s="8"/>
      <c r="I5475" s="8"/>
      <c r="J5475" s="8"/>
    </row>
    <row r="5476" spans="3:10" x14ac:dyDescent="0.25">
      <c r="C5476" s="5">
        <v>42786.166666666664</v>
      </c>
      <c r="D5476" s="6">
        <v>11777.66</v>
      </c>
      <c r="E5476" s="6">
        <v>11785.92</v>
      </c>
      <c r="F5476" s="6">
        <v>11776.41</v>
      </c>
      <c r="G5476" s="6">
        <v>11783.41</v>
      </c>
      <c r="H5476" s="6"/>
      <c r="I5476" s="6"/>
      <c r="J5476" s="6"/>
    </row>
    <row r="5477" spans="3:10" x14ac:dyDescent="0.25">
      <c r="C5477" s="7">
        <v>42786.208333333336</v>
      </c>
      <c r="D5477" s="8">
        <v>11784.04</v>
      </c>
      <c r="E5477" s="8">
        <v>11787.41</v>
      </c>
      <c r="F5477" s="8">
        <v>11783.41</v>
      </c>
      <c r="G5477" s="8">
        <v>11786.67</v>
      </c>
      <c r="H5477" s="8"/>
      <c r="I5477" s="8"/>
      <c r="J5477" s="8"/>
    </row>
    <row r="5478" spans="3:10" x14ac:dyDescent="0.25">
      <c r="C5478" s="5">
        <v>42786.25</v>
      </c>
      <c r="D5478" s="6">
        <v>11787.92</v>
      </c>
      <c r="E5478" s="6">
        <v>11794.2</v>
      </c>
      <c r="F5478" s="6">
        <v>11787.92</v>
      </c>
      <c r="G5478" s="6">
        <v>11789.17</v>
      </c>
      <c r="H5478" s="6"/>
      <c r="I5478" s="6"/>
      <c r="J5478" s="6"/>
    </row>
    <row r="5479" spans="3:10" x14ac:dyDescent="0.25">
      <c r="C5479" s="7">
        <v>42786.291666666664</v>
      </c>
      <c r="D5479" s="8">
        <v>11790.43</v>
      </c>
      <c r="E5479" s="8">
        <v>11793.18</v>
      </c>
      <c r="F5479" s="8">
        <v>11787.41</v>
      </c>
      <c r="G5479" s="8">
        <v>11792.92</v>
      </c>
      <c r="H5479" s="8"/>
      <c r="I5479" s="8"/>
      <c r="J5479" s="8"/>
    </row>
    <row r="5480" spans="3:10" x14ac:dyDescent="0.25">
      <c r="C5480" s="5">
        <v>42786.333333333336</v>
      </c>
      <c r="D5480" s="6">
        <v>11794.18</v>
      </c>
      <c r="E5480" s="6">
        <v>11826.02</v>
      </c>
      <c r="F5480" s="6">
        <v>11792.92</v>
      </c>
      <c r="G5480" s="6">
        <v>11820.92</v>
      </c>
      <c r="H5480" s="6"/>
      <c r="I5480" s="6"/>
      <c r="J5480" s="6"/>
    </row>
    <row r="5481" spans="3:10" x14ac:dyDescent="0.25">
      <c r="C5481" s="7">
        <v>42786.375</v>
      </c>
      <c r="D5481" s="8">
        <v>11822.58</v>
      </c>
      <c r="E5481" s="8">
        <v>11860.59</v>
      </c>
      <c r="F5481" s="8">
        <v>11817.57</v>
      </c>
      <c r="G5481" s="8">
        <v>11830.12</v>
      </c>
      <c r="H5481" s="8"/>
      <c r="I5481" s="8"/>
      <c r="J5481" s="8"/>
    </row>
    <row r="5482" spans="3:10" x14ac:dyDescent="0.25">
      <c r="C5482" s="5">
        <v>42786.416666666664</v>
      </c>
      <c r="D5482" s="6">
        <v>11830.87</v>
      </c>
      <c r="E5482" s="6">
        <v>11844.45</v>
      </c>
      <c r="F5482" s="6">
        <v>11815.18</v>
      </c>
      <c r="G5482" s="6">
        <v>11830.46</v>
      </c>
      <c r="H5482" s="6"/>
      <c r="I5482" s="6"/>
      <c r="J5482" s="6"/>
    </row>
    <row r="5483" spans="3:10" x14ac:dyDescent="0.25">
      <c r="C5483" s="7">
        <v>42786.458333333336</v>
      </c>
      <c r="D5483" s="8">
        <v>11830.21</v>
      </c>
      <c r="E5483" s="8">
        <v>11840.77</v>
      </c>
      <c r="F5483" s="8">
        <v>11811.32</v>
      </c>
      <c r="G5483" s="8">
        <v>11823.64</v>
      </c>
      <c r="H5483" s="8"/>
      <c r="I5483" s="8"/>
      <c r="J5483" s="8"/>
    </row>
    <row r="5484" spans="3:10" x14ac:dyDescent="0.25">
      <c r="C5484" s="5">
        <v>42786.5</v>
      </c>
      <c r="D5484" s="6">
        <v>11823.39</v>
      </c>
      <c r="E5484" s="6">
        <v>11830.23</v>
      </c>
      <c r="F5484" s="6">
        <v>11820.99</v>
      </c>
      <c r="G5484" s="6">
        <v>11823.48</v>
      </c>
      <c r="H5484" s="6"/>
      <c r="I5484" s="6"/>
      <c r="J5484" s="6"/>
    </row>
    <row r="5485" spans="3:10" x14ac:dyDescent="0.25">
      <c r="C5485" s="7">
        <v>42786.541666666664</v>
      </c>
      <c r="D5485" s="8">
        <v>11823.23</v>
      </c>
      <c r="E5485" s="8">
        <v>11823.23</v>
      </c>
      <c r="F5485" s="8">
        <v>11813.94</v>
      </c>
      <c r="G5485" s="8">
        <v>11816.43</v>
      </c>
      <c r="H5485" s="8"/>
      <c r="I5485" s="8"/>
      <c r="J5485" s="8"/>
    </row>
    <row r="5486" spans="3:10" x14ac:dyDescent="0.25">
      <c r="C5486" s="5">
        <v>42786.583333333336</v>
      </c>
      <c r="D5486" s="6">
        <v>11816.94</v>
      </c>
      <c r="E5486" s="6">
        <v>11821.82</v>
      </c>
      <c r="F5486" s="6">
        <v>11803.53</v>
      </c>
      <c r="G5486" s="6">
        <v>11819.56</v>
      </c>
      <c r="H5486" s="6"/>
      <c r="I5486" s="6"/>
      <c r="J5486" s="6"/>
    </row>
    <row r="5487" spans="3:10" x14ac:dyDescent="0.25">
      <c r="C5487" s="7">
        <v>42786.625</v>
      </c>
      <c r="D5487" s="8">
        <v>11819.81</v>
      </c>
      <c r="E5487" s="8">
        <v>11825.37</v>
      </c>
      <c r="F5487" s="8">
        <v>11816.54</v>
      </c>
      <c r="G5487" s="8">
        <v>11824.29</v>
      </c>
      <c r="H5487" s="8"/>
      <c r="I5487" s="8"/>
      <c r="J5487" s="8"/>
    </row>
    <row r="5488" spans="3:10" x14ac:dyDescent="0.25">
      <c r="C5488" s="5">
        <v>42786.666666666664</v>
      </c>
      <c r="D5488" s="6">
        <v>11824.54</v>
      </c>
      <c r="E5488" s="6">
        <v>11831.09</v>
      </c>
      <c r="F5488" s="6">
        <v>11814.72</v>
      </c>
      <c r="G5488" s="6">
        <v>11819.8</v>
      </c>
      <c r="H5488" s="6"/>
      <c r="I5488" s="6"/>
      <c r="J5488" s="6"/>
    </row>
    <row r="5489" spans="3:10" x14ac:dyDescent="0.25">
      <c r="C5489" s="7">
        <v>42786.708333333336</v>
      </c>
      <c r="D5489" s="8">
        <v>11820.3</v>
      </c>
      <c r="E5489" s="8">
        <v>11832.49</v>
      </c>
      <c r="F5489" s="8">
        <v>11816.96</v>
      </c>
      <c r="G5489" s="8">
        <v>11828.37</v>
      </c>
      <c r="H5489" s="8"/>
      <c r="I5489" s="8"/>
      <c r="J5489" s="8"/>
    </row>
    <row r="5490" spans="3:10" x14ac:dyDescent="0.25">
      <c r="C5490" s="5">
        <v>42786.75</v>
      </c>
      <c r="D5490" s="6">
        <v>11828.12</v>
      </c>
      <c r="E5490" s="6">
        <v>11836.18</v>
      </c>
      <c r="F5490" s="6">
        <v>11824.29</v>
      </c>
      <c r="G5490" s="6">
        <v>11829.59</v>
      </c>
      <c r="H5490" s="6"/>
      <c r="I5490" s="6"/>
      <c r="J5490" s="6"/>
    </row>
    <row r="5491" spans="3:10" x14ac:dyDescent="0.25">
      <c r="C5491" s="7">
        <v>42786.791666666664</v>
      </c>
      <c r="D5491" s="8">
        <v>11829.34</v>
      </c>
      <c r="E5491" s="8">
        <v>11831.84</v>
      </c>
      <c r="F5491" s="8">
        <v>11823.84</v>
      </c>
      <c r="G5491" s="8">
        <v>11826.84</v>
      </c>
      <c r="H5491" s="8"/>
      <c r="I5491" s="8"/>
      <c r="J5491" s="8"/>
    </row>
    <row r="5492" spans="3:10" x14ac:dyDescent="0.25">
      <c r="C5492" s="5">
        <v>42786.833333333336</v>
      </c>
      <c r="D5492" s="6">
        <v>11827.09</v>
      </c>
      <c r="E5492" s="6">
        <v>11830.83</v>
      </c>
      <c r="F5492" s="6">
        <v>11826.09</v>
      </c>
      <c r="G5492" s="6">
        <v>11830.83</v>
      </c>
      <c r="H5492" s="6"/>
      <c r="I5492" s="6"/>
      <c r="J5492" s="6"/>
    </row>
    <row r="5493" spans="3:10" x14ac:dyDescent="0.25">
      <c r="C5493" s="7">
        <v>42786.875</v>
      </c>
      <c r="D5493" s="8">
        <v>11830.58</v>
      </c>
      <c r="E5493" s="8">
        <v>11830.83</v>
      </c>
      <c r="F5493" s="8">
        <v>11825.33</v>
      </c>
      <c r="G5493" s="8">
        <v>11825.83</v>
      </c>
      <c r="H5493" s="8"/>
      <c r="I5493" s="8"/>
      <c r="J5493" s="8"/>
    </row>
    <row r="5494" spans="3:10" x14ac:dyDescent="0.25">
      <c r="C5494" s="5">
        <v>42786.916666666664</v>
      </c>
      <c r="D5494" s="6">
        <v>11825.58</v>
      </c>
      <c r="E5494" s="6">
        <v>11830.83</v>
      </c>
      <c r="F5494" s="6">
        <v>11822.58</v>
      </c>
      <c r="G5494" s="6">
        <v>11823.58</v>
      </c>
      <c r="H5494" s="6"/>
      <c r="I5494" s="6"/>
      <c r="J5494" s="6"/>
    </row>
    <row r="5495" spans="3:10" x14ac:dyDescent="0.25">
      <c r="C5495" s="7">
        <v>42787</v>
      </c>
      <c r="D5495" s="8">
        <v>11823.58</v>
      </c>
      <c r="E5495" s="8">
        <v>11823.58</v>
      </c>
      <c r="F5495" s="8">
        <v>11823.58</v>
      </c>
      <c r="G5495" s="8">
        <v>11823.58</v>
      </c>
      <c r="H5495" s="8"/>
      <c r="I5495" s="8"/>
      <c r="J5495" s="8"/>
    </row>
    <row r="5496" spans="3:10" x14ac:dyDescent="0.25">
      <c r="C5496" s="5">
        <v>42787.041666666664</v>
      </c>
      <c r="D5496" s="6">
        <v>11825.32</v>
      </c>
      <c r="E5496" s="6">
        <v>11832.6</v>
      </c>
      <c r="F5496" s="6">
        <v>11824.06</v>
      </c>
      <c r="G5496" s="6">
        <v>11828.83</v>
      </c>
      <c r="H5496" s="6"/>
      <c r="I5496" s="6"/>
      <c r="J5496" s="6"/>
    </row>
    <row r="5497" spans="3:10" x14ac:dyDescent="0.25">
      <c r="C5497" s="7">
        <v>42787.083333333336</v>
      </c>
      <c r="D5497" s="8">
        <v>11830.09</v>
      </c>
      <c r="E5497" s="8">
        <v>11831.34</v>
      </c>
      <c r="F5497" s="8">
        <v>11825.05</v>
      </c>
      <c r="G5497" s="8">
        <v>11826.31</v>
      </c>
      <c r="H5497" s="8"/>
      <c r="I5497" s="8"/>
      <c r="J5497" s="8"/>
    </row>
    <row r="5498" spans="3:10" x14ac:dyDescent="0.25">
      <c r="C5498" s="5">
        <v>42787.125</v>
      </c>
      <c r="D5498" s="6">
        <v>11826.43</v>
      </c>
      <c r="E5498" s="6">
        <v>11833.84</v>
      </c>
      <c r="F5498" s="6">
        <v>11815.28</v>
      </c>
      <c r="G5498" s="6">
        <v>11818.28</v>
      </c>
      <c r="H5498" s="6"/>
      <c r="I5498" s="6"/>
      <c r="J5498" s="6"/>
    </row>
    <row r="5499" spans="3:10" x14ac:dyDescent="0.25">
      <c r="C5499" s="7">
        <v>42787.166666666664</v>
      </c>
      <c r="D5499" s="8">
        <v>11819.54</v>
      </c>
      <c r="E5499" s="8">
        <v>11822.05</v>
      </c>
      <c r="F5499" s="8">
        <v>11818.28</v>
      </c>
      <c r="G5499" s="8">
        <v>11818.28</v>
      </c>
      <c r="H5499" s="8"/>
      <c r="I5499" s="8"/>
      <c r="J5499" s="8"/>
    </row>
    <row r="5500" spans="3:10" x14ac:dyDescent="0.25">
      <c r="C5500" s="5">
        <v>42787.208333333336</v>
      </c>
      <c r="D5500" s="6">
        <v>11817.02</v>
      </c>
      <c r="E5500" s="6">
        <v>11823.05</v>
      </c>
      <c r="F5500" s="6">
        <v>11817.02</v>
      </c>
      <c r="G5500" s="6">
        <v>11823.05</v>
      </c>
      <c r="H5500" s="6"/>
      <c r="I5500" s="6"/>
      <c r="J5500" s="6"/>
    </row>
    <row r="5501" spans="3:10" x14ac:dyDescent="0.25">
      <c r="C5501" s="7">
        <v>42787.25</v>
      </c>
      <c r="D5501" s="8">
        <v>11823.04</v>
      </c>
      <c r="E5501" s="8">
        <v>11825.3</v>
      </c>
      <c r="F5501" s="8">
        <v>11821.79</v>
      </c>
      <c r="G5501" s="8">
        <v>11824.04</v>
      </c>
      <c r="H5501" s="8"/>
      <c r="I5501" s="8"/>
      <c r="J5501" s="8"/>
    </row>
    <row r="5502" spans="3:10" x14ac:dyDescent="0.25">
      <c r="C5502" s="5">
        <v>42787.291666666664</v>
      </c>
      <c r="D5502" s="6">
        <v>11822.78</v>
      </c>
      <c r="E5502" s="6">
        <v>11822.78</v>
      </c>
      <c r="F5502" s="6">
        <v>11811.14</v>
      </c>
      <c r="G5502" s="6">
        <v>11812.64</v>
      </c>
      <c r="H5502" s="6"/>
      <c r="I5502" s="6"/>
      <c r="J5502" s="6"/>
    </row>
    <row r="5503" spans="3:10" x14ac:dyDescent="0.25">
      <c r="C5503" s="7">
        <v>42787.333333333336</v>
      </c>
      <c r="D5503" s="8">
        <v>11813.9</v>
      </c>
      <c r="E5503" s="8">
        <v>11825.81</v>
      </c>
      <c r="F5503" s="8">
        <v>11812.64</v>
      </c>
      <c r="G5503" s="8">
        <v>11825.81</v>
      </c>
      <c r="H5503" s="8"/>
      <c r="I5503" s="8"/>
      <c r="J5503" s="8"/>
    </row>
    <row r="5504" spans="3:10" x14ac:dyDescent="0.25">
      <c r="C5504" s="5">
        <v>42787.375</v>
      </c>
      <c r="D5504" s="6">
        <v>11826.87</v>
      </c>
      <c r="E5504" s="6">
        <v>11829.76</v>
      </c>
      <c r="F5504" s="6">
        <v>11810.57</v>
      </c>
      <c r="G5504" s="6">
        <v>11811.82</v>
      </c>
      <c r="H5504" s="6"/>
      <c r="I5504" s="6"/>
      <c r="J5504" s="6"/>
    </row>
    <row r="5505" spans="3:10" x14ac:dyDescent="0.25">
      <c r="C5505" s="7">
        <v>42787.416666666664</v>
      </c>
      <c r="D5505" s="8">
        <v>11812.32</v>
      </c>
      <c r="E5505" s="8">
        <v>11869.16</v>
      </c>
      <c r="F5505" s="8">
        <v>11797.33</v>
      </c>
      <c r="G5505" s="8">
        <v>11847.41</v>
      </c>
      <c r="H5505" s="8"/>
      <c r="I5505" s="8"/>
      <c r="J5505" s="8"/>
    </row>
    <row r="5506" spans="3:10" x14ac:dyDescent="0.25">
      <c r="C5506" s="5">
        <v>42787.458333333336</v>
      </c>
      <c r="D5506" s="6">
        <v>11847.91</v>
      </c>
      <c r="E5506" s="6">
        <v>11889.93</v>
      </c>
      <c r="F5506" s="6">
        <v>11847.4</v>
      </c>
      <c r="G5506" s="6">
        <v>11878.03</v>
      </c>
      <c r="H5506" s="6"/>
      <c r="I5506" s="6"/>
      <c r="J5506" s="6"/>
    </row>
    <row r="5507" spans="3:10" x14ac:dyDescent="0.25">
      <c r="C5507" s="7">
        <v>42787.5</v>
      </c>
      <c r="D5507" s="8">
        <v>11878.53</v>
      </c>
      <c r="E5507" s="8">
        <v>11887.93</v>
      </c>
      <c r="F5507" s="8">
        <v>11867.44</v>
      </c>
      <c r="G5507" s="8">
        <v>11883.26</v>
      </c>
      <c r="H5507" s="8"/>
      <c r="I5507" s="8"/>
      <c r="J5507" s="8"/>
    </row>
    <row r="5508" spans="3:10" x14ac:dyDescent="0.25">
      <c r="C5508" s="5">
        <v>42787.541666666664</v>
      </c>
      <c r="D5508" s="6">
        <v>11883.01</v>
      </c>
      <c r="E5508" s="6">
        <v>11891.31</v>
      </c>
      <c r="F5508" s="6">
        <v>11880.11</v>
      </c>
      <c r="G5508" s="6">
        <v>11884.57</v>
      </c>
      <c r="H5508" s="6"/>
      <c r="I5508" s="6"/>
      <c r="J5508" s="6"/>
    </row>
    <row r="5509" spans="3:10" x14ac:dyDescent="0.25">
      <c r="C5509" s="7">
        <v>42787.583333333336</v>
      </c>
      <c r="D5509" s="8">
        <v>11884.82</v>
      </c>
      <c r="E5509" s="8">
        <v>11903.2</v>
      </c>
      <c r="F5509" s="8">
        <v>11883.09</v>
      </c>
      <c r="G5509" s="8">
        <v>11895.22</v>
      </c>
      <c r="H5509" s="8"/>
      <c r="I5509" s="8"/>
      <c r="J5509" s="8"/>
    </row>
    <row r="5510" spans="3:10" x14ac:dyDescent="0.25">
      <c r="C5510" s="5">
        <v>42787.625</v>
      </c>
      <c r="D5510" s="6">
        <v>11895.47</v>
      </c>
      <c r="E5510" s="6">
        <v>11895.91</v>
      </c>
      <c r="F5510" s="6">
        <v>11884.92</v>
      </c>
      <c r="G5510" s="6">
        <v>11894.72</v>
      </c>
      <c r="H5510" s="6"/>
      <c r="I5510" s="6"/>
      <c r="J5510" s="6"/>
    </row>
    <row r="5511" spans="3:10" x14ac:dyDescent="0.25">
      <c r="C5511" s="7">
        <v>42787.666666666664</v>
      </c>
      <c r="D5511" s="8">
        <v>11895.47</v>
      </c>
      <c r="E5511" s="8">
        <v>11954.06</v>
      </c>
      <c r="F5511" s="8">
        <v>11892.06</v>
      </c>
      <c r="G5511" s="8">
        <v>11945.94</v>
      </c>
      <c r="H5511" s="8"/>
      <c r="I5511" s="8"/>
      <c r="J5511" s="8"/>
    </row>
    <row r="5512" spans="3:10" x14ac:dyDescent="0.25">
      <c r="C5512" s="5">
        <v>42787.708333333336</v>
      </c>
      <c r="D5512" s="6">
        <v>11946.19</v>
      </c>
      <c r="E5512" s="6">
        <v>11987.28</v>
      </c>
      <c r="F5512" s="6">
        <v>11942.52</v>
      </c>
      <c r="G5512" s="6">
        <v>11981.44</v>
      </c>
      <c r="H5512" s="6"/>
      <c r="I5512" s="6"/>
      <c r="J5512" s="6"/>
    </row>
    <row r="5513" spans="3:10" x14ac:dyDescent="0.25">
      <c r="C5513" s="7">
        <v>42787.75</v>
      </c>
      <c r="D5513" s="8">
        <v>11981.69</v>
      </c>
      <c r="E5513" s="8">
        <v>11983.55</v>
      </c>
      <c r="F5513" s="8">
        <v>11958.43</v>
      </c>
      <c r="G5513" s="8">
        <v>11967.46</v>
      </c>
      <c r="H5513" s="8"/>
      <c r="I5513" s="8"/>
      <c r="J5513" s="8"/>
    </row>
    <row r="5514" spans="3:10" x14ac:dyDescent="0.25">
      <c r="C5514" s="5">
        <v>42787.791666666664</v>
      </c>
      <c r="D5514" s="6">
        <v>11967.21</v>
      </c>
      <c r="E5514" s="6">
        <v>11976.71</v>
      </c>
      <c r="F5514" s="6">
        <v>11967.21</v>
      </c>
      <c r="G5514" s="6">
        <v>11970.96</v>
      </c>
      <c r="H5514" s="6"/>
      <c r="I5514" s="6"/>
      <c r="J5514" s="6"/>
    </row>
    <row r="5515" spans="3:10" x14ac:dyDescent="0.25">
      <c r="C5515" s="7">
        <v>42787.833333333336</v>
      </c>
      <c r="D5515" s="8">
        <v>11971.21</v>
      </c>
      <c r="E5515" s="8">
        <v>11975.71</v>
      </c>
      <c r="F5515" s="8">
        <v>11964.71</v>
      </c>
      <c r="G5515" s="8">
        <v>11967.46</v>
      </c>
      <c r="H5515" s="8"/>
      <c r="I5515" s="8"/>
      <c r="J5515" s="8"/>
    </row>
    <row r="5516" spans="3:10" x14ac:dyDescent="0.25">
      <c r="C5516" s="5">
        <v>42787.875</v>
      </c>
      <c r="D5516" s="6">
        <v>11967.21</v>
      </c>
      <c r="E5516" s="6">
        <v>11977.46</v>
      </c>
      <c r="F5516" s="6">
        <v>11966.21</v>
      </c>
      <c r="G5516" s="6">
        <v>11974.96</v>
      </c>
      <c r="H5516" s="6"/>
      <c r="I5516" s="6"/>
      <c r="J5516" s="6"/>
    </row>
    <row r="5517" spans="3:10" x14ac:dyDescent="0.25">
      <c r="C5517" s="7">
        <v>42787.916666666664</v>
      </c>
      <c r="D5517" s="8">
        <v>11974.46</v>
      </c>
      <c r="E5517" s="8">
        <v>11995.71</v>
      </c>
      <c r="F5517" s="8">
        <v>11973.46</v>
      </c>
      <c r="G5517" s="8">
        <v>11989.46</v>
      </c>
      <c r="H5517" s="8"/>
      <c r="I5517" s="8"/>
      <c r="J5517" s="8"/>
    </row>
    <row r="5518" spans="3:10" x14ac:dyDescent="0.25">
      <c r="C5518" s="5">
        <v>42787.958333333336</v>
      </c>
      <c r="D5518" s="6">
        <v>11987.71</v>
      </c>
      <c r="E5518" s="6">
        <v>11991.98</v>
      </c>
      <c r="F5518" s="6">
        <v>11967.9</v>
      </c>
      <c r="G5518" s="6">
        <v>11978.78</v>
      </c>
      <c r="H5518" s="6"/>
      <c r="I5518" s="6"/>
      <c r="J5518" s="6"/>
    </row>
    <row r="5519" spans="3:10" x14ac:dyDescent="0.25">
      <c r="C5519" s="7">
        <v>42788</v>
      </c>
      <c r="D5519" s="8">
        <v>11978.78</v>
      </c>
      <c r="E5519" s="8">
        <v>11978.78</v>
      </c>
      <c r="F5519" s="8">
        <v>11978.78</v>
      </c>
      <c r="G5519" s="8">
        <v>11978.78</v>
      </c>
      <c r="H5519" s="8"/>
      <c r="I5519" s="8"/>
      <c r="J5519" s="8"/>
    </row>
    <row r="5520" spans="3:10" x14ac:dyDescent="0.25">
      <c r="C5520" s="5">
        <v>42788.041666666664</v>
      </c>
      <c r="D5520" s="6">
        <v>11977.51</v>
      </c>
      <c r="E5520" s="6">
        <v>11981.05</v>
      </c>
      <c r="F5520" s="6">
        <v>11975.21</v>
      </c>
      <c r="G5520" s="6">
        <v>11979.01</v>
      </c>
      <c r="H5520" s="6"/>
      <c r="I5520" s="6"/>
      <c r="J5520" s="6"/>
    </row>
    <row r="5521" spans="3:10" x14ac:dyDescent="0.25">
      <c r="C5521" s="7">
        <v>42788.083333333336</v>
      </c>
      <c r="D5521" s="8">
        <v>11977.74</v>
      </c>
      <c r="E5521" s="8">
        <v>11981.55</v>
      </c>
      <c r="F5521" s="8">
        <v>11973.94</v>
      </c>
      <c r="G5521" s="8">
        <v>11981.55</v>
      </c>
      <c r="H5521" s="8"/>
      <c r="I5521" s="8"/>
      <c r="J5521" s="8"/>
    </row>
    <row r="5522" spans="3:10" x14ac:dyDescent="0.25">
      <c r="C5522" s="5">
        <v>42788.125</v>
      </c>
      <c r="D5522" s="6">
        <v>11981.72</v>
      </c>
      <c r="E5522" s="6">
        <v>11982.61</v>
      </c>
      <c r="F5522" s="6">
        <v>11978.3</v>
      </c>
      <c r="G5522" s="6">
        <v>11979.57</v>
      </c>
      <c r="H5522" s="6"/>
      <c r="I5522" s="6"/>
      <c r="J5522" s="6"/>
    </row>
    <row r="5523" spans="3:10" x14ac:dyDescent="0.25">
      <c r="C5523" s="7">
        <v>42788.166666666664</v>
      </c>
      <c r="D5523" s="8">
        <v>11980.84</v>
      </c>
      <c r="E5523" s="8">
        <v>11983.38</v>
      </c>
      <c r="F5523" s="8">
        <v>11979.57</v>
      </c>
      <c r="G5523" s="8">
        <v>11980.84</v>
      </c>
      <c r="H5523" s="8"/>
      <c r="I5523" s="8"/>
      <c r="J5523" s="8"/>
    </row>
    <row r="5524" spans="3:10" x14ac:dyDescent="0.25">
      <c r="C5524" s="5">
        <v>42788.208333333336</v>
      </c>
      <c r="D5524" s="6">
        <v>11982.11</v>
      </c>
      <c r="E5524" s="6">
        <v>11986.11</v>
      </c>
      <c r="F5524" s="6">
        <v>11980.84</v>
      </c>
      <c r="G5524" s="6">
        <v>11984.84</v>
      </c>
      <c r="H5524" s="6"/>
      <c r="I5524" s="6"/>
      <c r="J5524" s="6"/>
    </row>
    <row r="5525" spans="3:10" x14ac:dyDescent="0.25">
      <c r="C5525" s="7">
        <v>42788.25</v>
      </c>
      <c r="D5525" s="8">
        <v>11985.84</v>
      </c>
      <c r="E5525" s="8">
        <v>11998.45</v>
      </c>
      <c r="F5525" s="8">
        <v>11984.57</v>
      </c>
      <c r="G5525" s="8">
        <v>11997.18</v>
      </c>
      <c r="H5525" s="8"/>
      <c r="I5525" s="8"/>
      <c r="J5525" s="8"/>
    </row>
    <row r="5526" spans="3:10" x14ac:dyDescent="0.25">
      <c r="C5526" s="5">
        <v>42788.291666666664</v>
      </c>
      <c r="D5526" s="6">
        <v>11998.45</v>
      </c>
      <c r="E5526" s="6">
        <v>12004.52</v>
      </c>
      <c r="F5526" s="6">
        <v>11994.33</v>
      </c>
      <c r="G5526" s="6">
        <v>11994.33</v>
      </c>
      <c r="H5526" s="6"/>
      <c r="I5526" s="6"/>
      <c r="J5526" s="6"/>
    </row>
    <row r="5527" spans="3:10" x14ac:dyDescent="0.25">
      <c r="C5527" s="7">
        <v>42788.333333333336</v>
      </c>
      <c r="D5527" s="8">
        <v>11993.06</v>
      </c>
      <c r="E5527" s="8">
        <v>11996.6</v>
      </c>
      <c r="F5527" s="8">
        <v>11984.25</v>
      </c>
      <c r="G5527" s="8">
        <v>11993.59</v>
      </c>
      <c r="H5527" s="8"/>
      <c r="I5527" s="8"/>
      <c r="J5527" s="8"/>
    </row>
    <row r="5528" spans="3:10" x14ac:dyDescent="0.25">
      <c r="C5528" s="5">
        <v>42788.375</v>
      </c>
      <c r="D5528" s="6">
        <v>11995.09</v>
      </c>
      <c r="E5528" s="6">
        <v>12014.44</v>
      </c>
      <c r="F5528" s="6">
        <v>11984.39</v>
      </c>
      <c r="G5528" s="6">
        <v>11998</v>
      </c>
      <c r="H5528" s="6"/>
      <c r="I5528" s="6"/>
      <c r="J5528" s="6"/>
    </row>
    <row r="5529" spans="3:10" x14ac:dyDescent="0.25">
      <c r="C5529" s="7">
        <v>42788.416666666664</v>
      </c>
      <c r="D5529" s="8">
        <v>11997.5</v>
      </c>
      <c r="E5529" s="8">
        <v>12030.69</v>
      </c>
      <c r="F5529" s="8">
        <v>11984.29</v>
      </c>
      <c r="G5529" s="8">
        <v>11997.98</v>
      </c>
      <c r="H5529" s="8"/>
      <c r="I5529" s="8"/>
      <c r="J5529" s="8"/>
    </row>
    <row r="5530" spans="3:10" x14ac:dyDescent="0.25">
      <c r="C5530" s="5">
        <v>42788.458333333336</v>
      </c>
      <c r="D5530" s="6">
        <v>11997.73</v>
      </c>
      <c r="E5530" s="6">
        <v>12011.09</v>
      </c>
      <c r="F5530" s="6">
        <v>11986.46</v>
      </c>
      <c r="G5530" s="6">
        <v>11994.02</v>
      </c>
      <c r="H5530" s="6"/>
      <c r="I5530" s="6"/>
      <c r="J5530" s="6"/>
    </row>
    <row r="5531" spans="3:10" x14ac:dyDescent="0.25">
      <c r="C5531" s="7">
        <v>42788.5</v>
      </c>
      <c r="D5531" s="8">
        <v>11993.52</v>
      </c>
      <c r="E5531" s="8">
        <v>11995.12</v>
      </c>
      <c r="F5531" s="8">
        <v>11968.03</v>
      </c>
      <c r="G5531" s="8">
        <v>11980.31</v>
      </c>
      <c r="H5531" s="8"/>
      <c r="I5531" s="8"/>
      <c r="J5531" s="8"/>
    </row>
    <row r="5532" spans="3:10" x14ac:dyDescent="0.25">
      <c r="C5532" s="5">
        <v>42788.541666666664</v>
      </c>
      <c r="D5532" s="6">
        <v>11980.06</v>
      </c>
      <c r="E5532" s="6">
        <v>11997.76</v>
      </c>
      <c r="F5532" s="6">
        <v>11966.18</v>
      </c>
      <c r="G5532" s="6">
        <v>11967.98</v>
      </c>
      <c r="H5532" s="6"/>
      <c r="I5532" s="6"/>
      <c r="J5532" s="6"/>
    </row>
    <row r="5533" spans="3:10" x14ac:dyDescent="0.25">
      <c r="C5533" s="7">
        <v>42788.583333333336</v>
      </c>
      <c r="D5533" s="8">
        <v>11967.73</v>
      </c>
      <c r="E5533" s="8">
        <v>11982.02</v>
      </c>
      <c r="F5533" s="8">
        <v>11967.73</v>
      </c>
      <c r="G5533" s="8">
        <v>11971.88</v>
      </c>
      <c r="H5533" s="8"/>
      <c r="I5533" s="8"/>
      <c r="J5533" s="8"/>
    </row>
    <row r="5534" spans="3:10" x14ac:dyDescent="0.25">
      <c r="C5534" s="5">
        <v>42788.625</v>
      </c>
      <c r="D5534" s="6">
        <v>11972.38</v>
      </c>
      <c r="E5534" s="6">
        <v>11983.47</v>
      </c>
      <c r="F5534" s="6">
        <v>11965.42</v>
      </c>
      <c r="G5534" s="6">
        <v>11974.73</v>
      </c>
      <c r="H5534" s="6"/>
      <c r="I5534" s="6"/>
      <c r="J5534" s="6"/>
    </row>
    <row r="5535" spans="3:10" x14ac:dyDescent="0.25">
      <c r="C5535" s="7">
        <v>42788.666666666664</v>
      </c>
      <c r="D5535" s="8">
        <v>11974.49</v>
      </c>
      <c r="E5535" s="8">
        <v>11993.92</v>
      </c>
      <c r="F5535" s="8">
        <v>11967.36</v>
      </c>
      <c r="G5535" s="8">
        <v>11986.12</v>
      </c>
      <c r="H5535" s="8"/>
      <c r="I5535" s="8"/>
      <c r="J5535" s="8"/>
    </row>
    <row r="5536" spans="3:10" x14ac:dyDescent="0.25">
      <c r="C5536" s="5">
        <v>42788.708333333336</v>
      </c>
      <c r="D5536" s="6">
        <v>11985.87</v>
      </c>
      <c r="E5536" s="6">
        <v>12017.02</v>
      </c>
      <c r="F5536" s="6">
        <v>11974.81</v>
      </c>
      <c r="G5536" s="6">
        <v>11995.56</v>
      </c>
      <c r="H5536" s="6"/>
      <c r="I5536" s="6"/>
      <c r="J5536" s="6"/>
    </row>
    <row r="5537" spans="3:10" x14ac:dyDescent="0.25">
      <c r="C5537" s="7">
        <v>42788.75</v>
      </c>
      <c r="D5537" s="8">
        <v>11995.31</v>
      </c>
      <c r="E5537" s="8">
        <v>12004.37</v>
      </c>
      <c r="F5537" s="8">
        <v>11984.57</v>
      </c>
      <c r="G5537" s="8">
        <v>11992.58</v>
      </c>
      <c r="H5537" s="8"/>
      <c r="I5537" s="8"/>
      <c r="J5537" s="8"/>
    </row>
    <row r="5538" spans="3:10" x14ac:dyDescent="0.25">
      <c r="C5538" s="5">
        <v>42788.791666666664</v>
      </c>
      <c r="D5538" s="6">
        <v>11991.83</v>
      </c>
      <c r="E5538" s="6">
        <v>11997.58</v>
      </c>
      <c r="F5538" s="6">
        <v>11990.33</v>
      </c>
      <c r="G5538" s="6">
        <v>11996.08</v>
      </c>
      <c r="H5538" s="6"/>
      <c r="I5538" s="6"/>
      <c r="J5538" s="6"/>
    </row>
    <row r="5539" spans="3:10" x14ac:dyDescent="0.25">
      <c r="C5539" s="7">
        <v>42788.833333333336</v>
      </c>
      <c r="D5539" s="8">
        <v>11996.33</v>
      </c>
      <c r="E5539" s="8">
        <v>12006.58</v>
      </c>
      <c r="F5539" s="8">
        <v>11995.58</v>
      </c>
      <c r="G5539" s="8">
        <v>12004.08</v>
      </c>
      <c r="H5539" s="8"/>
      <c r="I5539" s="8"/>
      <c r="J5539" s="8"/>
    </row>
    <row r="5540" spans="3:10" x14ac:dyDescent="0.25">
      <c r="C5540" s="5">
        <v>42788.875</v>
      </c>
      <c r="D5540" s="6">
        <v>12004.33</v>
      </c>
      <c r="E5540" s="6">
        <v>12009.33</v>
      </c>
      <c r="F5540" s="6">
        <v>11985.08</v>
      </c>
      <c r="G5540" s="6">
        <v>11999.07</v>
      </c>
      <c r="H5540" s="6"/>
      <c r="I5540" s="6"/>
      <c r="J5540" s="6"/>
    </row>
    <row r="5541" spans="3:10" x14ac:dyDescent="0.25">
      <c r="C5541" s="7">
        <v>42788.916666666664</v>
      </c>
      <c r="D5541" s="8">
        <v>11999.58</v>
      </c>
      <c r="E5541" s="8">
        <v>12005.57</v>
      </c>
      <c r="F5541" s="8">
        <v>11994.82</v>
      </c>
      <c r="G5541" s="8">
        <v>12002.07</v>
      </c>
      <c r="H5541" s="8"/>
      <c r="I5541" s="8"/>
      <c r="J5541" s="8"/>
    </row>
    <row r="5542" spans="3:10" x14ac:dyDescent="0.25">
      <c r="C5542" s="5">
        <v>42788.958333333336</v>
      </c>
      <c r="D5542" s="6">
        <v>12000.32</v>
      </c>
      <c r="E5542" s="6">
        <v>12013.58</v>
      </c>
      <c r="F5542" s="6">
        <v>12000.32</v>
      </c>
      <c r="G5542" s="6">
        <v>12013.58</v>
      </c>
      <c r="H5542" s="6"/>
      <c r="I5542" s="6"/>
      <c r="J5542" s="6"/>
    </row>
    <row r="5543" spans="3:10" x14ac:dyDescent="0.25">
      <c r="C5543" s="7">
        <v>42789</v>
      </c>
      <c r="D5543" s="8">
        <v>12013.58</v>
      </c>
      <c r="E5543" s="8">
        <v>12013.58</v>
      </c>
      <c r="F5543" s="8">
        <v>12012.31</v>
      </c>
      <c r="G5543" s="8">
        <v>12012.31</v>
      </c>
      <c r="H5543" s="8"/>
      <c r="I5543" s="8"/>
      <c r="J5543" s="8"/>
    </row>
    <row r="5544" spans="3:10" x14ac:dyDescent="0.25">
      <c r="C5544" s="5">
        <v>42789.041666666664</v>
      </c>
      <c r="D5544" s="6">
        <v>12011.03</v>
      </c>
      <c r="E5544" s="6">
        <v>12016.58</v>
      </c>
      <c r="F5544" s="6">
        <v>12001.4</v>
      </c>
      <c r="G5544" s="6">
        <v>12005.99</v>
      </c>
      <c r="H5544" s="6"/>
      <c r="I5544" s="6"/>
      <c r="J5544" s="6"/>
    </row>
    <row r="5545" spans="3:10" x14ac:dyDescent="0.25">
      <c r="C5545" s="7">
        <v>42789.083333333336</v>
      </c>
      <c r="D5545" s="8">
        <v>12004.72</v>
      </c>
      <c r="E5545" s="8">
        <v>12004.72</v>
      </c>
      <c r="F5545" s="8">
        <v>11997.08</v>
      </c>
      <c r="G5545" s="8">
        <v>11997.08</v>
      </c>
      <c r="H5545" s="8"/>
      <c r="I5545" s="8"/>
      <c r="J5545" s="8"/>
    </row>
    <row r="5546" spans="3:10" x14ac:dyDescent="0.25">
      <c r="C5546" s="5">
        <v>42789.125</v>
      </c>
      <c r="D5546" s="6">
        <v>11997.19</v>
      </c>
      <c r="E5546" s="6">
        <v>12004.66</v>
      </c>
      <c r="F5546" s="6">
        <v>11994.81</v>
      </c>
      <c r="G5546" s="6">
        <v>12002.12</v>
      </c>
      <c r="H5546" s="6"/>
      <c r="I5546" s="6"/>
      <c r="J5546" s="6"/>
    </row>
    <row r="5547" spans="3:10" x14ac:dyDescent="0.25">
      <c r="C5547" s="7">
        <v>42789.166666666664</v>
      </c>
      <c r="D5547" s="8">
        <v>12003.39</v>
      </c>
      <c r="E5547" s="8">
        <v>12005.75</v>
      </c>
      <c r="F5547" s="8">
        <v>12000.3</v>
      </c>
      <c r="G5547" s="8">
        <v>12005.12</v>
      </c>
      <c r="H5547" s="8"/>
      <c r="I5547" s="8"/>
      <c r="J5547" s="8"/>
    </row>
    <row r="5548" spans="3:10" x14ac:dyDescent="0.25">
      <c r="C5548" s="5">
        <v>42789.208333333336</v>
      </c>
      <c r="D5548" s="6">
        <v>12003.84</v>
      </c>
      <c r="E5548" s="6">
        <v>12006.89</v>
      </c>
      <c r="F5548" s="6">
        <v>12003.84</v>
      </c>
      <c r="G5548" s="6">
        <v>12005.61</v>
      </c>
      <c r="H5548" s="6"/>
      <c r="I5548" s="6"/>
      <c r="J5548" s="6"/>
    </row>
    <row r="5549" spans="3:10" x14ac:dyDescent="0.25">
      <c r="C5549" s="7">
        <v>42789.25</v>
      </c>
      <c r="D5549" s="8">
        <v>12005.11</v>
      </c>
      <c r="E5549" s="8">
        <v>12006.39</v>
      </c>
      <c r="F5549" s="8">
        <v>12002.07</v>
      </c>
      <c r="G5549" s="8">
        <v>12002.07</v>
      </c>
      <c r="H5549" s="8"/>
      <c r="I5549" s="8"/>
      <c r="J5549" s="8"/>
    </row>
    <row r="5550" spans="3:10" x14ac:dyDescent="0.25">
      <c r="C5550" s="5">
        <v>42789.291666666664</v>
      </c>
      <c r="D5550" s="6">
        <v>12000.8</v>
      </c>
      <c r="E5550" s="6">
        <v>12007.3</v>
      </c>
      <c r="F5550" s="6">
        <v>12000.8</v>
      </c>
      <c r="G5550" s="6">
        <v>12007.03</v>
      </c>
      <c r="H5550" s="6"/>
      <c r="I5550" s="6"/>
      <c r="J5550" s="6"/>
    </row>
    <row r="5551" spans="3:10" x14ac:dyDescent="0.25">
      <c r="C5551" s="7">
        <v>42789.333333333336</v>
      </c>
      <c r="D5551" s="8">
        <v>12005.76</v>
      </c>
      <c r="E5551" s="8">
        <v>12008.01</v>
      </c>
      <c r="F5551" s="8">
        <v>12000.89</v>
      </c>
      <c r="G5551" s="8">
        <v>12002.39</v>
      </c>
      <c r="H5551" s="8"/>
      <c r="I5551" s="8"/>
      <c r="J5551" s="8"/>
    </row>
    <row r="5552" spans="3:10" x14ac:dyDescent="0.25">
      <c r="C5552" s="5">
        <v>42789.375</v>
      </c>
      <c r="D5552" s="6">
        <v>12002.55</v>
      </c>
      <c r="E5552" s="6">
        <v>12005.27</v>
      </c>
      <c r="F5552" s="6">
        <v>11991.92</v>
      </c>
      <c r="G5552" s="6">
        <v>11994.97</v>
      </c>
      <c r="H5552" s="6"/>
      <c r="I5552" s="6"/>
      <c r="J5552" s="6"/>
    </row>
    <row r="5553" spans="3:10" x14ac:dyDescent="0.25">
      <c r="C5553" s="7">
        <v>42789.416666666664</v>
      </c>
      <c r="D5553" s="8">
        <v>11996.22</v>
      </c>
      <c r="E5553" s="8">
        <v>12013.22</v>
      </c>
      <c r="F5553" s="8">
        <v>11982.51</v>
      </c>
      <c r="G5553" s="8">
        <v>11995.67</v>
      </c>
      <c r="H5553" s="8"/>
      <c r="I5553" s="8"/>
      <c r="J5553" s="8"/>
    </row>
    <row r="5554" spans="3:10" x14ac:dyDescent="0.25">
      <c r="C5554" s="5">
        <v>42789.458333333336</v>
      </c>
      <c r="D5554" s="6">
        <v>11995.92</v>
      </c>
      <c r="E5554" s="6">
        <v>12015.19</v>
      </c>
      <c r="F5554" s="6">
        <v>11993.65</v>
      </c>
      <c r="G5554" s="6">
        <v>12008.56</v>
      </c>
      <c r="H5554" s="6"/>
      <c r="I5554" s="6"/>
      <c r="J5554" s="6"/>
    </row>
    <row r="5555" spans="3:10" x14ac:dyDescent="0.25">
      <c r="C5555" s="7">
        <v>42789.5</v>
      </c>
      <c r="D5555" s="8">
        <v>12009.31</v>
      </c>
      <c r="E5555" s="8">
        <v>12009.31</v>
      </c>
      <c r="F5555" s="8">
        <v>11988.25</v>
      </c>
      <c r="G5555" s="8">
        <v>11989.07</v>
      </c>
      <c r="H5555" s="8"/>
      <c r="I5555" s="8"/>
      <c r="J5555" s="8"/>
    </row>
    <row r="5556" spans="3:10" x14ac:dyDescent="0.25">
      <c r="C5556" s="5">
        <v>42789.541666666664</v>
      </c>
      <c r="D5556" s="6">
        <v>11988.82</v>
      </c>
      <c r="E5556" s="6">
        <v>11995.67</v>
      </c>
      <c r="F5556" s="6">
        <v>11982.67</v>
      </c>
      <c r="G5556" s="6">
        <v>11993.42</v>
      </c>
      <c r="H5556" s="6"/>
      <c r="I5556" s="6"/>
      <c r="J5556" s="6"/>
    </row>
    <row r="5557" spans="3:10" x14ac:dyDescent="0.25">
      <c r="C5557" s="7">
        <v>42789.583333333336</v>
      </c>
      <c r="D5557" s="8">
        <v>11992.67</v>
      </c>
      <c r="E5557" s="8">
        <v>11998.61</v>
      </c>
      <c r="F5557" s="8">
        <v>11972.09</v>
      </c>
      <c r="G5557" s="8">
        <v>11975.19</v>
      </c>
      <c r="H5557" s="8"/>
      <c r="I5557" s="8"/>
      <c r="J5557" s="8"/>
    </row>
    <row r="5558" spans="3:10" x14ac:dyDescent="0.25">
      <c r="C5558" s="5">
        <v>42789.625</v>
      </c>
      <c r="D5558" s="6">
        <v>11974.94</v>
      </c>
      <c r="E5558" s="6">
        <v>11986.39</v>
      </c>
      <c r="F5558" s="6">
        <v>11974.69</v>
      </c>
      <c r="G5558" s="6">
        <v>11982.9</v>
      </c>
      <c r="H5558" s="6"/>
      <c r="I5558" s="6"/>
      <c r="J5558" s="6"/>
    </row>
    <row r="5559" spans="3:10" x14ac:dyDescent="0.25">
      <c r="C5559" s="7">
        <v>42789.666666666664</v>
      </c>
      <c r="D5559" s="8">
        <v>11984.15</v>
      </c>
      <c r="E5559" s="8">
        <v>11996.95</v>
      </c>
      <c r="F5559" s="8">
        <v>11973.34</v>
      </c>
      <c r="G5559" s="8">
        <v>11980.81</v>
      </c>
      <c r="H5559" s="8"/>
      <c r="I5559" s="8"/>
      <c r="J5559" s="8"/>
    </row>
    <row r="5560" spans="3:10" x14ac:dyDescent="0.25">
      <c r="C5560" s="5">
        <v>42789.708333333336</v>
      </c>
      <c r="D5560" s="6">
        <v>11981.06</v>
      </c>
      <c r="E5560" s="6">
        <v>11984.59</v>
      </c>
      <c r="F5560" s="6">
        <v>11943.9</v>
      </c>
      <c r="G5560" s="6">
        <v>11947.4</v>
      </c>
      <c r="H5560" s="6"/>
      <c r="I5560" s="6"/>
      <c r="J5560" s="6"/>
    </row>
    <row r="5561" spans="3:10" x14ac:dyDescent="0.25">
      <c r="C5561" s="7">
        <v>42789.75</v>
      </c>
      <c r="D5561" s="8">
        <v>11947.43</v>
      </c>
      <c r="E5561" s="8">
        <v>11952.91</v>
      </c>
      <c r="F5561" s="8">
        <v>11924.62</v>
      </c>
      <c r="G5561" s="8">
        <v>11946.49</v>
      </c>
      <c r="H5561" s="8"/>
      <c r="I5561" s="8"/>
      <c r="J5561" s="8"/>
    </row>
    <row r="5562" spans="3:10" x14ac:dyDescent="0.25">
      <c r="C5562" s="5">
        <v>42789.791666666664</v>
      </c>
      <c r="D5562" s="6">
        <v>11947.49</v>
      </c>
      <c r="E5562" s="6">
        <v>11971.49</v>
      </c>
      <c r="F5562" s="6">
        <v>11945.49</v>
      </c>
      <c r="G5562" s="6">
        <v>11963.24</v>
      </c>
      <c r="H5562" s="6"/>
      <c r="I5562" s="6"/>
      <c r="J5562" s="6"/>
    </row>
    <row r="5563" spans="3:10" x14ac:dyDescent="0.25">
      <c r="C5563" s="7">
        <v>42789.833333333336</v>
      </c>
      <c r="D5563" s="8">
        <v>11962.99</v>
      </c>
      <c r="E5563" s="8">
        <v>11966.49</v>
      </c>
      <c r="F5563" s="8">
        <v>11959.24</v>
      </c>
      <c r="G5563" s="8">
        <v>11964.23</v>
      </c>
      <c r="H5563" s="8"/>
      <c r="I5563" s="8"/>
      <c r="J5563" s="8"/>
    </row>
    <row r="5564" spans="3:10" x14ac:dyDescent="0.25">
      <c r="C5564" s="5">
        <v>42789.875</v>
      </c>
      <c r="D5564" s="6">
        <v>11963.98</v>
      </c>
      <c r="E5564" s="6">
        <v>11969.98</v>
      </c>
      <c r="F5564" s="6">
        <v>11962.48</v>
      </c>
      <c r="G5564" s="6">
        <v>11968.48</v>
      </c>
      <c r="H5564" s="6"/>
      <c r="I5564" s="6"/>
      <c r="J5564" s="6"/>
    </row>
    <row r="5565" spans="3:10" x14ac:dyDescent="0.25">
      <c r="C5565" s="7">
        <v>42789.916666666664</v>
      </c>
      <c r="D5565" s="8">
        <v>11968.23</v>
      </c>
      <c r="E5565" s="8">
        <v>11969.23</v>
      </c>
      <c r="F5565" s="8">
        <v>11942.23</v>
      </c>
      <c r="G5565" s="8">
        <v>11952.48</v>
      </c>
      <c r="H5565" s="8"/>
      <c r="I5565" s="8"/>
      <c r="J5565" s="8"/>
    </row>
    <row r="5566" spans="3:10" x14ac:dyDescent="0.25">
      <c r="C5566" s="5">
        <v>42789.958333333336</v>
      </c>
      <c r="D5566" s="6">
        <v>11955.15</v>
      </c>
      <c r="E5566" s="6">
        <v>11963.01</v>
      </c>
      <c r="F5566" s="6">
        <v>11946.36</v>
      </c>
      <c r="G5566" s="6">
        <v>11953.42</v>
      </c>
      <c r="H5566" s="6"/>
      <c r="I5566" s="6"/>
      <c r="J5566" s="6"/>
    </row>
    <row r="5567" spans="3:10" x14ac:dyDescent="0.25">
      <c r="C5567" s="7">
        <v>42790.041666666664</v>
      </c>
      <c r="D5567" s="8">
        <v>11949.62</v>
      </c>
      <c r="E5567" s="8">
        <v>11949.62</v>
      </c>
      <c r="F5567" s="8">
        <v>11938.26</v>
      </c>
      <c r="G5567" s="8">
        <v>11939.03</v>
      </c>
      <c r="H5567" s="8"/>
      <c r="I5567" s="8"/>
      <c r="J5567" s="8"/>
    </row>
    <row r="5568" spans="3:10" x14ac:dyDescent="0.25">
      <c r="C5568" s="5">
        <v>42790.083333333336</v>
      </c>
      <c r="D5568" s="6">
        <v>11937.76</v>
      </c>
      <c r="E5568" s="6">
        <v>11946.62</v>
      </c>
      <c r="F5568" s="6">
        <v>11936.5</v>
      </c>
      <c r="G5568" s="6">
        <v>11944.59</v>
      </c>
      <c r="H5568" s="6"/>
      <c r="I5568" s="6"/>
      <c r="J5568" s="6"/>
    </row>
    <row r="5569" spans="3:10" x14ac:dyDescent="0.25">
      <c r="C5569" s="7">
        <v>42790.125</v>
      </c>
      <c r="D5569" s="8">
        <v>11944.57</v>
      </c>
      <c r="E5569" s="8">
        <v>11948.25</v>
      </c>
      <c r="F5569" s="8">
        <v>11940.65</v>
      </c>
      <c r="G5569" s="8">
        <v>11941.92</v>
      </c>
      <c r="H5569" s="8"/>
      <c r="I5569" s="8"/>
      <c r="J5569" s="8"/>
    </row>
    <row r="5570" spans="3:10" x14ac:dyDescent="0.25">
      <c r="C5570" s="5">
        <v>42790.166666666664</v>
      </c>
      <c r="D5570" s="6">
        <v>11943.18</v>
      </c>
      <c r="E5570" s="6">
        <v>11943.18</v>
      </c>
      <c r="F5570" s="6">
        <v>11939.39</v>
      </c>
      <c r="G5570" s="6">
        <v>11941.92</v>
      </c>
      <c r="H5570" s="6"/>
      <c r="I5570" s="6"/>
      <c r="J5570" s="6"/>
    </row>
    <row r="5571" spans="3:10" x14ac:dyDescent="0.25">
      <c r="C5571" s="7">
        <v>42790.208333333336</v>
      </c>
      <c r="D5571" s="8">
        <v>11943.18</v>
      </c>
      <c r="E5571" s="8">
        <v>11943.18</v>
      </c>
      <c r="F5571" s="8">
        <v>11939.39</v>
      </c>
      <c r="G5571" s="8">
        <v>11943.18</v>
      </c>
      <c r="H5571" s="8"/>
      <c r="I5571" s="8"/>
      <c r="J5571" s="8"/>
    </row>
    <row r="5572" spans="3:10" x14ac:dyDescent="0.25">
      <c r="C5572" s="5">
        <v>42790.25</v>
      </c>
      <c r="D5572" s="6">
        <v>11941.92</v>
      </c>
      <c r="E5572" s="6">
        <v>11944.45</v>
      </c>
      <c r="F5572" s="6">
        <v>11940.65</v>
      </c>
      <c r="G5572" s="6">
        <v>11942.68</v>
      </c>
      <c r="H5572" s="6"/>
      <c r="I5572" s="6"/>
      <c r="J5572" s="6"/>
    </row>
    <row r="5573" spans="3:10" x14ac:dyDescent="0.25">
      <c r="C5573" s="7">
        <v>42790.291666666664</v>
      </c>
      <c r="D5573" s="8">
        <v>11943.95</v>
      </c>
      <c r="E5573" s="8">
        <v>11944.59</v>
      </c>
      <c r="F5573" s="8">
        <v>11941.92</v>
      </c>
      <c r="G5573" s="8">
        <v>11943.32</v>
      </c>
      <c r="H5573" s="8"/>
      <c r="I5573" s="8"/>
      <c r="J5573" s="8"/>
    </row>
    <row r="5574" spans="3:10" x14ac:dyDescent="0.25">
      <c r="C5574" s="5">
        <v>42790.333333333336</v>
      </c>
      <c r="D5574" s="6">
        <v>11942.06</v>
      </c>
      <c r="E5574" s="6">
        <v>11943.32</v>
      </c>
      <c r="F5574" s="6">
        <v>11927.27</v>
      </c>
      <c r="G5574" s="6">
        <v>11931.36</v>
      </c>
      <c r="H5574" s="6"/>
      <c r="I5574" s="6"/>
      <c r="J5574" s="6"/>
    </row>
    <row r="5575" spans="3:10" x14ac:dyDescent="0.25">
      <c r="C5575" s="7">
        <v>42790.375</v>
      </c>
      <c r="D5575" s="8">
        <v>11931.59</v>
      </c>
      <c r="E5575" s="8">
        <v>11931.59</v>
      </c>
      <c r="F5575" s="8">
        <v>11896.31</v>
      </c>
      <c r="G5575" s="8">
        <v>11914.17</v>
      </c>
      <c r="H5575" s="8"/>
      <c r="I5575" s="8"/>
      <c r="J5575" s="8"/>
    </row>
    <row r="5576" spans="3:10" x14ac:dyDescent="0.25">
      <c r="C5576" s="5">
        <v>42790.416666666664</v>
      </c>
      <c r="D5576" s="6">
        <v>11914.67</v>
      </c>
      <c r="E5576" s="6">
        <v>11935.04</v>
      </c>
      <c r="F5576" s="6">
        <v>11907.93</v>
      </c>
      <c r="G5576" s="6">
        <v>11914.63</v>
      </c>
      <c r="H5576" s="6"/>
      <c r="I5576" s="6"/>
      <c r="J5576" s="6"/>
    </row>
    <row r="5577" spans="3:10" x14ac:dyDescent="0.25">
      <c r="C5577" s="7">
        <v>42790.458333333336</v>
      </c>
      <c r="D5577" s="8">
        <v>11914.38</v>
      </c>
      <c r="E5577" s="8">
        <v>11926.48</v>
      </c>
      <c r="F5577" s="8">
        <v>11898.8</v>
      </c>
      <c r="G5577" s="8">
        <v>11909.44</v>
      </c>
      <c r="H5577" s="8"/>
      <c r="I5577" s="8"/>
      <c r="J5577" s="8"/>
    </row>
    <row r="5578" spans="3:10" x14ac:dyDescent="0.25">
      <c r="C5578" s="5">
        <v>42790.5</v>
      </c>
      <c r="D5578" s="6">
        <v>11909.45</v>
      </c>
      <c r="E5578" s="6">
        <v>11911.95</v>
      </c>
      <c r="F5578" s="6">
        <v>11823.53</v>
      </c>
      <c r="G5578" s="6">
        <v>11839.68</v>
      </c>
      <c r="H5578" s="6"/>
      <c r="I5578" s="6"/>
      <c r="J5578" s="6"/>
    </row>
    <row r="5579" spans="3:10" x14ac:dyDescent="0.25">
      <c r="C5579" s="7">
        <v>42790.541666666664</v>
      </c>
      <c r="D5579" s="8">
        <v>11839.43</v>
      </c>
      <c r="E5579" s="8">
        <v>11839.95</v>
      </c>
      <c r="F5579" s="8">
        <v>11743.47</v>
      </c>
      <c r="G5579" s="8">
        <v>11754.76</v>
      </c>
      <c r="H5579" s="8"/>
      <c r="I5579" s="8"/>
      <c r="J5579" s="8"/>
    </row>
    <row r="5580" spans="3:10" x14ac:dyDescent="0.25">
      <c r="C5580" s="5">
        <v>42790.583333333336</v>
      </c>
      <c r="D5580" s="6">
        <v>11755.01</v>
      </c>
      <c r="E5580" s="6">
        <v>11785.41</v>
      </c>
      <c r="F5580" s="6">
        <v>11734.76</v>
      </c>
      <c r="G5580" s="6">
        <v>11738.63</v>
      </c>
      <c r="H5580" s="6"/>
      <c r="I5580" s="6"/>
      <c r="J5580" s="6"/>
    </row>
    <row r="5581" spans="3:10" x14ac:dyDescent="0.25">
      <c r="C5581" s="7">
        <v>42790.625</v>
      </c>
      <c r="D5581" s="8">
        <v>11738.38</v>
      </c>
      <c r="E5581" s="8">
        <v>11761.11</v>
      </c>
      <c r="F5581" s="8">
        <v>11727.55</v>
      </c>
      <c r="G5581" s="8">
        <v>11729.56</v>
      </c>
      <c r="H5581" s="8"/>
      <c r="I5581" s="8"/>
      <c r="J5581" s="8"/>
    </row>
    <row r="5582" spans="3:10" x14ac:dyDescent="0.25">
      <c r="C5582" s="5">
        <v>42790.666666666664</v>
      </c>
      <c r="D5582" s="6">
        <v>11728.82</v>
      </c>
      <c r="E5582" s="6">
        <v>11806.84</v>
      </c>
      <c r="F5582" s="6">
        <v>11721.28</v>
      </c>
      <c r="G5582" s="6">
        <v>11804.84</v>
      </c>
      <c r="H5582" s="6"/>
      <c r="I5582" s="6"/>
      <c r="J5582" s="6"/>
    </row>
    <row r="5583" spans="3:10" x14ac:dyDescent="0.25">
      <c r="C5583" s="7">
        <v>42790.708333333336</v>
      </c>
      <c r="D5583" s="8">
        <v>11805.34</v>
      </c>
      <c r="E5583" s="8">
        <v>11808.84</v>
      </c>
      <c r="F5583" s="8">
        <v>11761.19</v>
      </c>
      <c r="G5583" s="8">
        <v>11789.36</v>
      </c>
      <c r="H5583" s="8"/>
      <c r="I5583" s="8"/>
      <c r="J5583" s="8"/>
    </row>
    <row r="5584" spans="3:10" x14ac:dyDescent="0.25">
      <c r="C5584" s="5">
        <v>42790.75</v>
      </c>
      <c r="D5584" s="6">
        <v>11788.86</v>
      </c>
      <c r="E5584" s="6">
        <v>11816.88</v>
      </c>
      <c r="F5584" s="6">
        <v>11784.77</v>
      </c>
      <c r="G5584" s="6">
        <v>11794.62</v>
      </c>
      <c r="H5584" s="6"/>
      <c r="I5584" s="6"/>
      <c r="J5584" s="6"/>
    </row>
    <row r="5585" spans="3:10" x14ac:dyDescent="0.25">
      <c r="C5585" s="7">
        <v>42790.791666666664</v>
      </c>
      <c r="D5585" s="8">
        <v>11793.62</v>
      </c>
      <c r="E5585" s="8">
        <v>11813.87</v>
      </c>
      <c r="F5585" s="8">
        <v>11793.62</v>
      </c>
      <c r="G5585" s="8">
        <v>11810.62</v>
      </c>
      <c r="H5585" s="8"/>
      <c r="I5585" s="8"/>
      <c r="J5585" s="8"/>
    </row>
    <row r="5586" spans="3:10" x14ac:dyDescent="0.25">
      <c r="C5586" s="5">
        <v>42790.833333333336</v>
      </c>
      <c r="D5586" s="6">
        <v>11810.37</v>
      </c>
      <c r="E5586" s="6">
        <v>11812.37</v>
      </c>
      <c r="F5586" s="6">
        <v>11797.36</v>
      </c>
      <c r="G5586" s="6">
        <v>11808.11</v>
      </c>
      <c r="H5586" s="6"/>
      <c r="I5586" s="6"/>
      <c r="J5586" s="6"/>
    </row>
    <row r="5587" spans="3:10" x14ac:dyDescent="0.25">
      <c r="C5587" s="7">
        <v>42790.875</v>
      </c>
      <c r="D5587" s="8">
        <v>11808.36</v>
      </c>
      <c r="E5587" s="8">
        <v>11812.61</v>
      </c>
      <c r="F5587" s="8">
        <v>11801.85</v>
      </c>
      <c r="G5587" s="8">
        <v>11802.6</v>
      </c>
      <c r="H5587" s="8"/>
      <c r="I5587" s="8"/>
      <c r="J5587" s="8"/>
    </row>
    <row r="5588" spans="3:10" x14ac:dyDescent="0.25">
      <c r="C5588" s="5">
        <v>42790.916666666664</v>
      </c>
      <c r="D5588" s="6">
        <v>11802.85</v>
      </c>
      <c r="E5588" s="6">
        <v>11841.36</v>
      </c>
      <c r="F5588" s="6">
        <v>11800.1</v>
      </c>
      <c r="G5588" s="6">
        <v>11837.61</v>
      </c>
      <c r="H5588" s="6"/>
      <c r="I5588" s="6"/>
      <c r="J5588" s="6"/>
    </row>
    <row r="5589" spans="3:10" x14ac:dyDescent="0.25">
      <c r="C5589" s="7">
        <v>42793</v>
      </c>
      <c r="D5589" s="8">
        <v>11837.61</v>
      </c>
      <c r="E5589" s="8">
        <v>11837.61</v>
      </c>
      <c r="F5589" s="8">
        <v>11837.61</v>
      </c>
      <c r="G5589" s="8">
        <v>11837.61</v>
      </c>
      <c r="H5589" s="8"/>
      <c r="I5589" s="8"/>
      <c r="J5589" s="8"/>
    </row>
    <row r="5590" spans="3:10" x14ac:dyDescent="0.25">
      <c r="C5590" s="5">
        <v>42793.041666666664</v>
      </c>
      <c r="D5590" s="6">
        <v>11821.81</v>
      </c>
      <c r="E5590" s="6">
        <v>11863.34</v>
      </c>
      <c r="F5590" s="6">
        <v>11821.81</v>
      </c>
      <c r="G5590" s="6">
        <v>11849.83</v>
      </c>
      <c r="H5590" s="6"/>
      <c r="I5590" s="6"/>
      <c r="J5590" s="6"/>
    </row>
    <row r="5591" spans="3:10" x14ac:dyDescent="0.25">
      <c r="C5591" s="7">
        <v>42793.083333333336</v>
      </c>
      <c r="D5591" s="8">
        <v>11849.33</v>
      </c>
      <c r="E5591" s="8">
        <v>11850.33</v>
      </c>
      <c r="F5591" s="8">
        <v>11819.06</v>
      </c>
      <c r="G5591" s="8">
        <v>11819.06</v>
      </c>
      <c r="H5591" s="8"/>
      <c r="I5591" s="8"/>
      <c r="J5591" s="8"/>
    </row>
    <row r="5592" spans="3:10" x14ac:dyDescent="0.25">
      <c r="C5592" s="5">
        <v>42793.125</v>
      </c>
      <c r="D5592" s="6">
        <v>11819.12</v>
      </c>
      <c r="E5592" s="6">
        <v>11824.12</v>
      </c>
      <c r="F5592" s="6">
        <v>11813.12</v>
      </c>
      <c r="G5592" s="6">
        <v>11824.12</v>
      </c>
      <c r="H5592" s="6"/>
      <c r="I5592" s="6"/>
      <c r="J5592" s="6"/>
    </row>
    <row r="5593" spans="3:10" x14ac:dyDescent="0.25">
      <c r="C5593" s="7">
        <v>42793.166666666664</v>
      </c>
      <c r="D5593" s="8">
        <v>11822.87</v>
      </c>
      <c r="E5593" s="8">
        <v>11838.62</v>
      </c>
      <c r="F5593" s="8">
        <v>11822.87</v>
      </c>
      <c r="G5593" s="8">
        <v>11837.37</v>
      </c>
      <c r="H5593" s="8"/>
      <c r="I5593" s="8"/>
      <c r="J5593" s="8"/>
    </row>
    <row r="5594" spans="3:10" x14ac:dyDescent="0.25">
      <c r="C5594" s="5">
        <v>42793.208333333336</v>
      </c>
      <c r="D5594" s="6">
        <v>11839.37</v>
      </c>
      <c r="E5594" s="6">
        <v>11842.63</v>
      </c>
      <c r="F5594" s="6">
        <v>11836.37</v>
      </c>
      <c r="G5594" s="6">
        <v>11841.37</v>
      </c>
      <c r="H5594" s="6"/>
      <c r="I5594" s="6"/>
      <c r="J5594" s="6"/>
    </row>
    <row r="5595" spans="3:10" x14ac:dyDescent="0.25">
      <c r="C5595" s="7">
        <v>42793.25</v>
      </c>
      <c r="D5595" s="8">
        <v>11842.62</v>
      </c>
      <c r="E5595" s="8">
        <v>11853.14</v>
      </c>
      <c r="F5595" s="8">
        <v>11842.62</v>
      </c>
      <c r="G5595" s="8">
        <v>11849.38</v>
      </c>
      <c r="H5595" s="8"/>
      <c r="I5595" s="8"/>
      <c r="J5595" s="8"/>
    </row>
    <row r="5596" spans="3:10" x14ac:dyDescent="0.25">
      <c r="C5596" s="5">
        <v>42793.291666666664</v>
      </c>
      <c r="D5596" s="6">
        <v>11846.88</v>
      </c>
      <c r="E5596" s="6">
        <v>11849.38</v>
      </c>
      <c r="F5596" s="6">
        <v>11829.86</v>
      </c>
      <c r="G5596" s="6">
        <v>11833.62</v>
      </c>
      <c r="H5596" s="6"/>
      <c r="I5596" s="6"/>
      <c r="J5596" s="6"/>
    </row>
    <row r="5597" spans="3:10" x14ac:dyDescent="0.25">
      <c r="C5597" s="7">
        <v>42793.333333333336</v>
      </c>
      <c r="D5597" s="8">
        <v>11834.87</v>
      </c>
      <c r="E5597" s="8">
        <v>11842.49</v>
      </c>
      <c r="F5597" s="8">
        <v>11824.8</v>
      </c>
      <c r="G5597" s="8">
        <v>11835.08</v>
      </c>
      <c r="H5597" s="8"/>
      <c r="I5597" s="8"/>
      <c r="J5597" s="8"/>
    </row>
    <row r="5598" spans="3:10" x14ac:dyDescent="0.25">
      <c r="C5598" s="5">
        <v>42793.375</v>
      </c>
      <c r="D5598" s="6">
        <v>11836.82</v>
      </c>
      <c r="E5598" s="6">
        <v>11843.98</v>
      </c>
      <c r="F5598" s="6">
        <v>11817.2</v>
      </c>
      <c r="G5598" s="6">
        <v>11842.82</v>
      </c>
      <c r="H5598" s="6"/>
      <c r="I5598" s="6"/>
      <c r="J5598" s="6"/>
    </row>
    <row r="5599" spans="3:10" x14ac:dyDescent="0.25">
      <c r="C5599" s="7">
        <v>42793.416666666664</v>
      </c>
      <c r="D5599" s="8">
        <v>11843.32</v>
      </c>
      <c r="E5599" s="8">
        <v>11864.85</v>
      </c>
      <c r="F5599" s="8">
        <v>11805.32</v>
      </c>
      <c r="G5599" s="8">
        <v>11807.05</v>
      </c>
      <c r="H5599" s="8"/>
      <c r="I5599" s="8"/>
      <c r="J5599" s="8"/>
    </row>
    <row r="5600" spans="3:10" x14ac:dyDescent="0.25">
      <c r="C5600" s="5">
        <v>42793.458333333336</v>
      </c>
      <c r="D5600" s="6">
        <v>11807.3</v>
      </c>
      <c r="E5600" s="6">
        <v>11830.51</v>
      </c>
      <c r="F5600" s="6">
        <v>11802.95</v>
      </c>
      <c r="G5600" s="6">
        <v>11813.2</v>
      </c>
      <c r="H5600" s="6"/>
      <c r="I5600" s="6"/>
      <c r="J5600" s="6"/>
    </row>
    <row r="5601" spans="3:10" x14ac:dyDescent="0.25">
      <c r="C5601" s="7">
        <v>42793.5</v>
      </c>
      <c r="D5601" s="8">
        <v>11813.21</v>
      </c>
      <c r="E5601" s="8">
        <v>11823.48</v>
      </c>
      <c r="F5601" s="8">
        <v>11802.02</v>
      </c>
      <c r="G5601" s="8">
        <v>11807.17</v>
      </c>
      <c r="H5601" s="8"/>
      <c r="I5601" s="8"/>
      <c r="J5601" s="8"/>
    </row>
    <row r="5602" spans="3:10" x14ac:dyDescent="0.25">
      <c r="C5602" s="5">
        <v>42793.541666666664</v>
      </c>
      <c r="D5602" s="6">
        <v>11807.67</v>
      </c>
      <c r="E5602" s="6">
        <v>11826.79</v>
      </c>
      <c r="F5602" s="6">
        <v>11800.99</v>
      </c>
      <c r="G5602" s="6">
        <v>11825.31</v>
      </c>
      <c r="H5602" s="6"/>
      <c r="I5602" s="6"/>
      <c r="J5602" s="6"/>
    </row>
    <row r="5603" spans="3:10" x14ac:dyDescent="0.25">
      <c r="C5603" s="7">
        <v>42793.583333333336</v>
      </c>
      <c r="D5603" s="8">
        <v>11825.06</v>
      </c>
      <c r="E5603" s="8">
        <v>11825.06</v>
      </c>
      <c r="F5603" s="8">
        <v>11806.41</v>
      </c>
      <c r="G5603" s="8">
        <v>11813.61</v>
      </c>
      <c r="H5603" s="8"/>
      <c r="I5603" s="8"/>
      <c r="J5603" s="8"/>
    </row>
    <row r="5604" spans="3:10" x14ac:dyDescent="0.25">
      <c r="C5604" s="5">
        <v>42793.625</v>
      </c>
      <c r="D5604" s="6">
        <v>11813.86</v>
      </c>
      <c r="E5604" s="6">
        <v>11814.1</v>
      </c>
      <c r="F5604" s="6">
        <v>11791.37</v>
      </c>
      <c r="G5604" s="6">
        <v>11791.38</v>
      </c>
      <c r="H5604" s="6"/>
      <c r="I5604" s="6"/>
      <c r="J5604" s="6"/>
    </row>
    <row r="5605" spans="3:10" x14ac:dyDescent="0.25">
      <c r="C5605" s="7">
        <v>42793.666666666664</v>
      </c>
      <c r="D5605" s="8">
        <v>11791.63</v>
      </c>
      <c r="E5605" s="8">
        <v>11828.45</v>
      </c>
      <c r="F5605" s="8">
        <v>11791.63</v>
      </c>
      <c r="G5605" s="8">
        <v>11827.44</v>
      </c>
      <c r="H5605" s="8"/>
      <c r="I5605" s="8"/>
      <c r="J5605" s="8"/>
    </row>
    <row r="5606" spans="3:10" x14ac:dyDescent="0.25">
      <c r="C5606" s="5">
        <v>42793.708333333336</v>
      </c>
      <c r="D5606" s="6">
        <v>11826.94</v>
      </c>
      <c r="E5606" s="6">
        <v>11846.42</v>
      </c>
      <c r="F5606" s="6">
        <v>11809.87</v>
      </c>
      <c r="G5606" s="6">
        <v>11831.75</v>
      </c>
      <c r="H5606" s="6"/>
      <c r="I5606" s="6"/>
      <c r="J5606" s="6"/>
    </row>
    <row r="5607" spans="3:10" x14ac:dyDescent="0.25">
      <c r="C5607" s="7">
        <v>42793.75</v>
      </c>
      <c r="D5607" s="8">
        <v>11831.25</v>
      </c>
      <c r="E5607" s="8">
        <v>11839.54</v>
      </c>
      <c r="F5607" s="8">
        <v>11817.24</v>
      </c>
      <c r="G5607" s="8">
        <v>11819.74</v>
      </c>
      <c r="H5607" s="8"/>
      <c r="I5607" s="8"/>
      <c r="J5607" s="8"/>
    </row>
    <row r="5608" spans="3:10" x14ac:dyDescent="0.25">
      <c r="C5608" s="5">
        <v>42793.791666666664</v>
      </c>
      <c r="D5608" s="6">
        <v>11819.24</v>
      </c>
      <c r="E5608" s="6">
        <v>11833.99</v>
      </c>
      <c r="F5608" s="6">
        <v>11818.24</v>
      </c>
      <c r="G5608" s="6">
        <v>11829.24</v>
      </c>
      <c r="H5608" s="6"/>
      <c r="I5608" s="6"/>
      <c r="J5608" s="6"/>
    </row>
    <row r="5609" spans="3:10" x14ac:dyDescent="0.25">
      <c r="C5609" s="7">
        <v>42793.833333333336</v>
      </c>
      <c r="D5609" s="8">
        <v>11828.99</v>
      </c>
      <c r="E5609" s="8">
        <v>11847.74</v>
      </c>
      <c r="F5609" s="8">
        <v>11826.49</v>
      </c>
      <c r="G5609" s="8">
        <v>11846.24</v>
      </c>
      <c r="H5609" s="8"/>
      <c r="I5609" s="8"/>
      <c r="J5609" s="8"/>
    </row>
    <row r="5610" spans="3:10" x14ac:dyDescent="0.25">
      <c r="C5610" s="5">
        <v>42793.875</v>
      </c>
      <c r="D5610" s="6">
        <v>11846.49</v>
      </c>
      <c r="E5610" s="6">
        <v>11854.99</v>
      </c>
      <c r="F5610" s="6">
        <v>11841.99</v>
      </c>
      <c r="G5610" s="6">
        <v>11848.49</v>
      </c>
      <c r="H5610" s="6"/>
      <c r="I5610" s="6"/>
      <c r="J5610" s="6"/>
    </row>
    <row r="5611" spans="3:10" x14ac:dyDescent="0.25">
      <c r="C5611" s="7">
        <v>42793.916666666664</v>
      </c>
      <c r="D5611" s="8">
        <v>11848.74</v>
      </c>
      <c r="E5611" s="8">
        <v>11854.98</v>
      </c>
      <c r="F5611" s="8">
        <v>11840.23</v>
      </c>
      <c r="G5611" s="8">
        <v>11850.23</v>
      </c>
      <c r="H5611" s="8"/>
      <c r="I5611" s="8"/>
      <c r="J5611" s="8"/>
    </row>
    <row r="5612" spans="3:10" x14ac:dyDescent="0.25">
      <c r="C5612" s="5">
        <v>42793.958333333336</v>
      </c>
      <c r="D5612" s="6">
        <v>11848.48</v>
      </c>
      <c r="E5612" s="6">
        <v>11848.48</v>
      </c>
      <c r="F5612" s="6">
        <v>11828.47</v>
      </c>
      <c r="G5612" s="6">
        <v>11837.97</v>
      </c>
      <c r="H5612" s="6"/>
      <c r="I5612" s="6"/>
      <c r="J5612" s="6"/>
    </row>
    <row r="5613" spans="3:10" x14ac:dyDescent="0.25">
      <c r="C5613" s="7">
        <v>42794</v>
      </c>
      <c r="D5613" s="8">
        <v>11839.22</v>
      </c>
      <c r="E5613" s="8">
        <v>11839.22</v>
      </c>
      <c r="F5613" s="8">
        <v>11839.22</v>
      </c>
      <c r="G5613" s="8">
        <v>11839.22</v>
      </c>
      <c r="H5613" s="8"/>
      <c r="I5613" s="8"/>
      <c r="J5613" s="8"/>
    </row>
    <row r="5614" spans="3:10" x14ac:dyDescent="0.25">
      <c r="C5614" s="5">
        <v>42794.041666666664</v>
      </c>
      <c r="D5614" s="6">
        <v>11839.21</v>
      </c>
      <c r="E5614" s="6">
        <v>11847.97</v>
      </c>
      <c r="F5614" s="6">
        <v>11839.21</v>
      </c>
      <c r="G5614" s="6">
        <v>11841.96</v>
      </c>
      <c r="H5614" s="6"/>
      <c r="I5614" s="6"/>
      <c r="J5614" s="6"/>
    </row>
    <row r="5615" spans="3:10" x14ac:dyDescent="0.25">
      <c r="C5615" s="7">
        <v>42794.083333333336</v>
      </c>
      <c r="D5615" s="8">
        <v>11841.34</v>
      </c>
      <c r="E5615" s="8">
        <v>11847.46</v>
      </c>
      <c r="F5615" s="8">
        <v>11840.71</v>
      </c>
      <c r="G5615" s="8">
        <v>11843.71</v>
      </c>
      <c r="H5615" s="8"/>
      <c r="I5615" s="8"/>
      <c r="J5615" s="8"/>
    </row>
    <row r="5616" spans="3:10" x14ac:dyDescent="0.25">
      <c r="C5616" s="5">
        <v>42794.125</v>
      </c>
      <c r="D5616" s="6">
        <v>11843.76</v>
      </c>
      <c r="E5616" s="6">
        <v>11853.43</v>
      </c>
      <c r="F5616" s="6">
        <v>11843.68</v>
      </c>
      <c r="G5616" s="6">
        <v>11849.68</v>
      </c>
      <c r="H5616" s="6"/>
      <c r="I5616" s="6"/>
      <c r="J5616" s="6"/>
    </row>
    <row r="5617" spans="3:10" x14ac:dyDescent="0.25">
      <c r="C5617" s="7">
        <v>42794.166666666664</v>
      </c>
      <c r="D5617" s="8">
        <v>11850.18</v>
      </c>
      <c r="E5617" s="8">
        <v>11850.18</v>
      </c>
      <c r="F5617" s="8">
        <v>11848.93</v>
      </c>
      <c r="G5617" s="8">
        <v>11848.93</v>
      </c>
      <c r="H5617" s="8"/>
      <c r="I5617" s="8"/>
      <c r="J5617" s="8"/>
    </row>
    <row r="5618" spans="3:10" x14ac:dyDescent="0.25">
      <c r="C5618" s="5">
        <v>42794.208333333336</v>
      </c>
      <c r="D5618" s="6">
        <v>11850.18</v>
      </c>
      <c r="E5618" s="6">
        <v>11852.67</v>
      </c>
      <c r="F5618" s="6">
        <v>11848.92</v>
      </c>
      <c r="G5618" s="6">
        <v>11852.67</v>
      </c>
      <c r="H5618" s="6"/>
      <c r="I5618" s="6"/>
      <c r="J5618" s="6"/>
    </row>
    <row r="5619" spans="3:10" x14ac:dyDescent="0.25">
      <c r="C5619" s="7">
        <v>42794.25</v>
      </c>
      <c r="D5619" s="8">
        <v>11853.92</v>
      </c>
      <c r="E5619" s="8">
        <v>11864.92</v>
      </c>
      <c r="F5619" s="8">
        <v>11852.67</v>
      </c>
      <c r="G5619" s="8">
        <v>11861.17</v>
      </c>
      <c r="H5619" s="8"/>
      <c r="I5619" s="8"/>
      <c r="J5619" s="8"/>
    </row>
    <row r="5620" spans="3:10" x14ac:dyDescent="0.25">
      <c r="C5620" s="5">
        <v>42794.291666666664</v>
      </c>
      <c r="D5620" s="6">
        <v>11860.67</v>
      </c>
      <c r="E5620" s="6">
        <v>11860.67</v>
      </c>
      <c r="F5620" s="6">
        <v>11845.02</v>
      </c>
      <c r="G5620" s="6">
        <v>11846.28</v>
      </c>
      <c r="H5620" s="6"/>
      <c r="I5620" s="6"/>
      <c r="J5620" s="6"/>
    </row>
    <row r="5621" spans="3:10" x14ac:dyDescent="0.25">
      <c r="C5621" s="7">
        <v>42794.333333333336</v>
      </c>
      <c r="D5621" s="8">
        <v>11845.02</v>
      </c>
      <c r="E5621" s="8">
        <v>11849.69</v>
      </c>
      <c r="F5621" s="8">
        <v>11828.44</v>
      </c>
      <c r="G5621" s="8">
        <v>11849.69</v>
      </c>
      <c r="H5621" s="8"/>
      <c r="I5621" s="8"/>
      <c r="J5621" s="8"/>
    </row>
    <row r="5622" spans="3:10" x14ac:dyDescent="0.25">
      <c r="C5622" s="5">
        <v>42794.375</v>
      </c>
      <c r="D5622" s="6">
        <v>11847.2</v>
      </c>
      <c r="E5622" s="6">
        <v>11848.28</v>
      </c>
      <c r="F5622" s="6">
        <v>11827.27</v>
      </c>
      <c r="G5622" s="6">
        <v>11841.27</v>
      </c>
      <c r="H5622" s="6"/>
      <c r="I5622" s="6"/>
      <c r="J5622" s="6"/>
    </row>
    <row r="5623" spans="3:10" x14ac:dyDescent="0.25">
      <c r="C5623" s="7">
        <v>42794.416666666664</v>
      </c>
      <c r="D5623" s="8">
        <v>11841.52</v>
      </c>
      <c r="E5623" s="8">
        <v>11848.52</v>
      </c>
      <c r="F5623" s="8">
        <v>11818.85</v>
      </c>
      <c r="G5623" s="8">
        <v>11824.02</v>
      </c>
      <c r="H5623" s="8"/>
      <c r="I5623" s="8"/>
      <c r="J5623" s="8"/>
    </row>
    <row r="5624" spans="3:10" x14ac:dyDescent="0.25">
      <c r="C5624" s="5">
        <v>42794.458333333336</v>
      </c>
      <c r="D5624" s="6">
        <v>11824.27</v>
      </c>
      <c r="E5624" s="6">
        <v>11826.71</v>
      </c>
      <c r="F5624" s="6">
        <v>11793.57</v>
      </c>
      <c r="G5624" s="6">
        <v>11812.5</v>
      </c>
      <c r="H5624" s="6"/>
      <c r="I5624" s="6"/>
      <c r="J5624" s="6"/>
    </row>
    <row r="5625" spans="3:10" x14ac:dyDescent="0.25">
      <c r="C5625" s="7">
        <v>42794.5</v>
      </c>
      <c r="D5625" s="8">
        <v>11812.75</v>
      </c>
      <c r="E5625" s="8">
        <v>11821.54</v>
      </c>
      <c r="F5625" s="8">
        <v>11799.47</v>
      </c>
      <c r="G5625" s="8">
        <v>11804.04</v>
      </c>
      <c r="H5625" s="8"/>
      <c r="I5625" s="8"/>
      <c r="J5625" s="8"/>
    </row>
    <row r="5626" spans="3:10" x14ac:dyDescent="0.25">
      <c r="C5626" s="5">
        <v>42794.541666666664</v>
      </c>
      <c r="D5626" s="6">
        <v>11804.29</v>
      </c>
      <c r="E5626" s="6">
        <v>11814.39</v>
      </c>
      <c r="F5626" s="6">
        <v>11802.41</v>
      </c>
      <c r="G5626" s="6">
        <v>11805.28</v>
      </c>
      <c r="H5626" s="6"/>
      <c r="I5626" s="6"/>
      <c r="J5626" s="6"/>
    </row>
    <row r="5627" spans="3:10" x14ac:dyDescent="0.25">
      <c r="C5627" s="7">
        <v>42794.583333333336</v>
      </c>
      <c r="D5627" s="8">
        <v>11805.03</v>
      </c>
      <c r="E5627" s="8">
        <v>11806.78</v>
      </c>
      <c r="F5627" s="8">
        <v>11779.61</v>
      </c>
      <c r="G5627" s="8">
        <v>11793.33</v>
      </c>
      <c r="H5627" s="8"/>
      <c r="I5627" s="8"/>
      <c r="J5627" s="8"/>
    </row>
    <row r="5628" spans="3:10" x14ac:dyDescent="0.25">
      <c r="C5628" s="5">
        <v>42794.625</v>
      </c>
      <c r="D5628" s="6">
        <v>11793.08</v>
      </c>
      <c r="E5628" s="6">
        <v>11840.7</v>
      </c>
      <c r="F5628" s="6">
        <v>11789.08</v>
      </c>
      <c r="G5628" s="6">
        <v>11840.07</v>
      </c>
      <c r="H5628" s="6"/>
      <c r="I5628" s="6"/>
      <c r="J5628" s="6"/>
    </row>
    <row r="5629" spans="3:10" x14ac:dyDescent="0.25">
      <c r="C5629" s="7">
        <v>42794.666666666664</v>
      </c>
      <c r="D5629" s="8">
        <v>11840.57</v>
      </c>
      <c r="E5629" s="8">
        <v>11842.78</v>
      </c>
      <c r="F5629" s="8">
        <v>11823.86</v>
      </c>
      <c r="G5629" s="8">
        <v>11829.67</v>
      </c>
      <c r="H5629" s="8"/>
      <c r="I5629" s="8"/>
      <c r="J5629" s="8"/>
    </row>
    <row r="5630" spans="3:10" x14ac:dyDescent="0.25">
      <c r="C5630" s="5">
        <v>42794.708333333336</v>
      </c>
      <c r="D5630" s="6">
        <v>11829.92</v>
      </c>
      <c r="E5630" s="6">
        <v>11853.38</v>
      </c>
      <c r="F5630" s="6">
        <v>11816.01</v>
      </c>
      <c r="G5630" s="6">
        <v>11846.32</v>
      </c>
      <c r="H5630" s="6"/>
      <c r="I5630" s="6"/>
      <c r="J5630" s="6"/>
    </row>
    <row r="5631" spans="3:10" x14ac:dyDescent="0.25">
      <c r="C5631" s="7">
        <v>42794.75</v>
      </c>
      <c r="D5631" s="8">
        <v>11846.07</v>
      </c>
      <c r="E5631" s="8">
        <v>11851.95</v>
      </c>
      <c r="F5631" s="8">
        <v>11830.1</v>
      </c>
      <c r="G5631" s="8">
        <v>11842.35</v>
      </c>
      <c r="H5631" s="8"/>
      <c r="I5631" s="8"/>
      <c r="J5631" s="8"/>
    </row>
    <row r="5632" spans="3:10" x14ac:dyDescent="0.25">
      <c r="C5632" s="5">
        <v>42794.791666666664</v>
      </c>
      <c r="D5632" s="6">
        <v>11841.85</v>
      </c>
      <c r="E5632" s="6">
        <v>11843.85</v>
      </c>
      <c r="F5632" s="6">
        <v>11819.34</v>
      </c>
      <c r="G5632" s="6">
        <v>11831.59</v>
      </c>
      <c r="H5632" s="6"/>
      <c r="I5632" s="6"/>
      <c r="J5632" s="6"/>
    </row>
    <row r="5633" spans="3:10" x14ac:dyDescent="0.25">
      <c r="C5633" s="7">
        <v>42794.833333333336</v>
      </c>
      <c r="D5633" s="8">
        <v>11831.09</v>
      </c>
      <c r="E5633" s="8">
        <v>11838.09</v>
      </c>
      <c r="F5633" s="8">
        <v>11828.59</v>
      </c>
      <c r="G5633" s="8">
        <v>11835.59</v>
      </c>
      <c r="H5633" s="8"/>
      <c r="I5633" s="8"/>
      <c r="J5633" s="8"/>
    </row>
    <row r="5634" spans="3:10" x14ac:dyDescent="0.25">
      <c r="C5634" s="5">
        <v>42794.875</v>
      </c>
      <c r="D5634" s="6">
        <v>11836.34</v>
      </c>
      <c r="E5634" s="6">
        <v>11837.34</v>
      </c>
      <c r="F5634" s="6">
        <v>11820.34</v>
      </c>
      <c r="G5634" s="6">
        <v>11832.59</v>
      </c>
      <c r="H5634" s="6"/>
      <c r="I5634" s="6"/>
      <c r="J5634" s="6"/>
    </row>
    <row r="5635" spans="3:10" x14ac:dyDescent="0.25">
      <c r="C5635" s="7">
        <v>42794.916666666664</v>
      </c>
      <c r="D5635" s="8">
        <v>11832.09</v>
      </c>
      <c r="E5635" s="8">
        <v>11834.59</v>
      </c>
      <c r="F5635" s="8">
        <v>11820.59</v>
      </c>
      <c r="G5635" s="8">
        <v>11826.34</v>
      </c>
      <c r="H5635" s="8"/>
      <c r="I5635" s="8"/>
      <c r="J5635" s="8"/>
    </row>
    <row r="5636" spans="3:10" x14ac:dyDescent="0.25">
      <c r="C5636" s="5">
        <v>42794.958333333336</v>
      </c>
      <c r="D5636" s="6">
        <v>11825.09</v>
      </c>
      <c r="E5636" s="6">
        <v>11843.6</v>
      </c>
      <c r="F5636" s="6">
        <v>11818.58</v>
      </c>
      <c r="G5636" s="6">
        <v>11843.6</v>
      </c>
      <c r="H5636" s="6"/>
      <c r="I5636" s="6"/>
      <c r="J5636" s="6"/>
    </row>
    <row r="5637" spans="3:10" x14ac:dyDescent="0.25">
      <c r="C5637" s="7">
        <v>42795</v>
      </c>
      <c r="D5637" s="8">
        <v>11843.6</v>
      </c>
      <c r="E5637" s="8">
        <v>11843.6</v>
      </c>
      <c r="F5637" s="8">
        <v>11843.6</v>
      </c>
      <c r="G5637" s="8">
        <v>11843.6</v>
      </c>
      <c r="H5637" s="8"/>
      <c r="I5637" s="8"/>
      <c r="J5637" s="8"/>
    </row>
    <row r="5638" spans="3:10" x14ac:dyDescent="0.25">
      <c r="C5638" s="5">
        <v>42795.041666666664</v>
      </c>
      <c r="D5638" s="6">
        <v>11844.35</v>
      </c>
      <c r="E5638" s="6">
        <v>11847.85</v>
      </c>
      <c r="F5638" s="6">
        <v>11830.09</v>
      </c>
      <c r="G5638" s="6">
        <v>11837.6</v>
      </c>
      <c r="H5638" s="6"/>
      <c r="I5638" s="6"/>
      <c r="J5638" s="6"/>
    </row>
    <row r="5639" spans="3:10" x14ac:dyDescent="0.25">
      <c r="C5639" s="7">
        <v>42795.083333333336</v>
      </c>
      <c r="D5639" s="8">
        <v>11838.85</v>
      </c>
      <c r="E5639" s="8">
        <v>11857.86</v>
      </c>
      <c r="F5639" s="8">
        <v>11836.35</v>
      </c>
      <c r="G5639" s="8">
        <v>11854.61</v>
      </c>
      <c r="H5639" s="8"/>
      <c r="I5639" s="8"/>
      <c r="J5639" s="8"/>
    </row>
    <row r="5640" spans="3:10" x14ac:dyDescent="0.25">
      <c r="C5640" s="5">
        <v>42795.125</v>
      </c>
      <c r="D5640" s="6">
        <v>11854.66</v>
      </c>
      <c r="E5640" s="6">
        <v>11893.61</v>
      </c>
      <c r="F5640" s="6">
        <v>11840.33</v>
      </c>
      <c r="G5640" s="6">
        <v>11874.1</v>
      </c>
      <c r="H5640" s="6"/>
      <c r="I5640" s="6"/>
      <c r="J5640" s="6"/>
    </row>
    <row r="5641" spans="3:10" x14ac:dyDescent="0.25">
      <c r="C5641" s="7">
        <v>42795.166666666664</v>
      </c>
      <c r="D5641" s="8">
        <v>11875.35</v>
      </c>
      <c r="E5641" s="8">
        <v>11886.61</v>
      </c>
      <c r="F5641" s="8">
        <v>11843.82</v>
      </c>
      <c r="G5641" s="8">
        <v>11854.33</v>
      </c>
      <c r="H5641" s="8"/>
      <c r="I5641" s="8"/>
      <c r="J5641" s="8"/>
    </row>
    <row r="5642" spans="3:10" x14ac:dyDescent="0.25">
      <c r="C5642" s="5">
        <v>42795.208333333336</v>
      </c>
      <c r="D5642" s="6">
        <v>11853.08</v>
      </c>
      <c r="E5642" s="6">
        <v>11862.59</v>
      </c>
      <c r="F5642" s="6">
        <v>11845.07</v>
      </c>
      <c r="G5642" s="6">
        <v>11851.08</v>
      </c>
      <c r="H5642" s="6"/>
      <c r="I5642" s="6"/>
      <c r="J5642" s="6"/>
    </row>
    <row r="5643" spans="3:10" x14ac:dyDescent="0.25">
      <c r="C5643" s="7">
        <v>42795.25</v>
      </c>
      <c r="D5643" s="8">
        <v>11852.33</v>
      </c>
      <c r="E5643" s="8">
        <v>11871.59</v>
      </c>
      <c r="F5643" s="8">
        <v>11851.08</v>
      </c>
      <c r="G5643" s="8">
        <v>11863.58</v>
      </c>
      <c r="H5643" s="8"/>
      <c r="I5643" s="8"/>
      <c r="J5643" s="8"/>
    </row>
    <row r="5644" spans="3:10" x14ac:dyDescent="0.25">
      <c r="C5644" s="5">
        <v>42795.291666666664</v>
      </c>
      <c r="D5644" s="6">
        <v>11862.33</v>
      </c>
      <c r="E5644" s="6">
        <v>11869.94</v>
      </c>
      <c r="F5644" s="6">
        <v>11860.68</v>
      </c>
      <c r="G5644" s="6">
        <v>11863.18</v>
      </c>
      <c r="H5644" s="6"/>
      <c r="I5644" s="6"/>
      <c r="J5644" s="6"/>
    </row>
    <row r="5645" spans="3:10" x14ac:dyDescent="0.25">
      <c r="C5645" s="7">
        <v>42795.333333333336</v>
      </c>
      <c r="D5645" s="8">
        <v>11864.43</v>
      </c>
      <c r="E5645" s="8">
        <v>11866.94</v>
      </c>
      <c r="F5645" s="8">
        <v>11852.57</v>
      </c>
      <c r="G5645" s="8">
        <v>11863.09</v>
      </c>
      <c r="H5645" s="8"/>
      <c r="I5645" s="8"/>
      <c r="J5645" s="8"/>
    </row>
    <row r="5646" spans="3:10" x14ac:dyDescent="0.25">
      <c r="C5646" s="5">
        <v>42795.375</v>
      </c>
      <c r="D5646" s="6">
        <v>11866.07</v>
      </c>
      <c r="E5646" s="6">
        <v>11919.1</v>
      </c>
      <c r="F5646" s="6">
        <v>11857.4</v>
      </c>
      <c r="G5646" s="6">
        <v>11909.37</v>
      </c>
      <c r="H5646" s="6"/>
      <c r="I5646" s="6"/>
      <c r="J5646" s="6"/>
    </row>
    <row r="5647" spans="3:10" x14ac:dyDescent="0.25">
      <c r="C5647" s="7">
        <v>42795.416666666664</v>
      </c>
      <c r="D5647" s="8">
        <v>11909.87</v>
      </c>
      <c r="E5647" s="8">
        <v>11984.38</v>
      </c>
      <c r="F5647" s="8">
        <v>11906.9</v>
      </c>
      <c r="G5647" s="8">
        <v>11972.89</v>
      </c>
      <c r="H5647" s="8"/>
      <c r="I5647" s="8"/>
      <c r="J5647" s="8"/>
    </row>
    <row r="5648" spans="3:10" x14ac:dyDescent="0.25">
      <c r="C5648" s="5">
        <v>42795.458333333336</v>
      </c>
      <c r="D5648" s="6">
        <v>11973.39</v>
      </c>
      <c r="E5648" s="6">
        <v>11994.25</v>
      </c>
      <c r="F5648" s="6">
        <v>11970.41</v>
      </c>
      <c r="G5648" s="6">
        <v>11986.84</v>
      </c>
      <c r="H5648" s="6"/>
      <c r="I5648" s="6"/>
      <c r="J5648" s="6"/>
    </row>
    <row r="5649" spans="3:10" x14ac:dyDescent="0.25">
      <c r="C5649" s="7">
        <v>42795.5</v>
      </c>
      <c r="D5649" s="8">
        <v>11986.33</v>
      </c>
      <c r="E5649" s="8">
        <v>12014.31</v>
      </c>
      <c r="F5649" s="8">
        <v>11985.44</v>
      </c>
      <c r="G5649" s="8">
        <v>12004.8</v>
      </c>
      <c r="H5649" s="8"/>
      <c r="I5649" s="8"/>
      <c r="J5649" s="8"/>
    </row>
    <row r="5650" spans="3:10" x14ac:dyDescent="0.25">
      <c r="C5650" s="5">
        <v>42795.541666666664</v>
      </c>
      <c r="D5650" s="6">
        <v>12005.55</v>
      </c>
      <c r="E5650" s="6">
        <v>12007.33</v>
      </c>
      <c r="F5650" s="6">
        <v>11981.31</v>
      </c>
      <c r="G5650" s="6">
        <v>11995.03</v>
      </c>
      <c r="H5650" s="6"/>
      <c r="I5650" s="6"/>
      <c r="J5650" s="6"/>
    </row>
    <row r="5651" spans="3:10" x14ac:dyDescent="0.25">
      <c r="C5651" s="7">
        <v>42795.583333333336</v>
      </c>
      <c r="D5651" s="8">
        <v>11996.78</v>
      </c>
      <c r="E5651" s="8">
        <v>12004.41</v>
      </c>
      <c r="F5651" s="8">
        <v>11992.04</v>
      </c>
      <c r="G5651" s="8">
        <v>12000.48</v>
      </c>
      <c r="H5651" s="8"/>
      <c r="I5651" s="8"/>
      <c r="J5651" s="8"/>
    </row>
    <row r="5652" spans="3:10" x14ac:dyDescent="0.25">
      <c r="C5652" s="5">
        <v>42795.625</v>
      </c>
      <c r="D5652" s="6">
        <v>12000.73</v>
      </c>
      <c r="E5652" s="6">
        <v>12028.35</v>
      </c>
      <c r="F5652" s="6">
        <v>11995.86</v>
      </c>
      <c r="G5652" s="6">
        <v>12024.42</v>
      </c>
      <c r="H5652" s="6"/>
      <c r="I5652" s="6"/>
      <c r="J5652" s="6"/>
    </row>
    <row r="5653" spans="3:10" x14ac:dyDescent="0.25">
      <c r="C5653" s="7">
        <v>42795.666666666664</v>
      </c>
      <c r="D5653" s="8">
        <v>12024.67</v>
      </c>
      <c r="E5653" s="8">
        <v>12042.04</v>
      </c>
      <c r="F5653" s="8">
        <v>12013.62</v>
      </c>
      <c r="G5653" s="8">
        <v>12037.94</v>
      </c>
      <c r="H5653" s="8"/>
      <c r="I5653" s="8"/>
      <c r="J5653" s="8"/>
    </row>
    <row r="5654" spans="3:10" x14ac:dyDescent="0.25">
      <c r="C5654" s="5">
        <v>42795.708333333336</v>
      </c>
      <c r="D5654" s="6">
        <v>12039.44</v>
      </c>
      <c r="E5654" s="6">
        <v>12069.25</v>
      </c>
      <c r="F5654" s="6">
        <v>12032.88</v>
      </c>
      <c r="G5654" s="6">
        <v>12056.27</v>
      </c>
      <c r="H5654" s="6"/>
      <c r="I5654" s="6"/>
      <c r="J5654" s="6"/>
    </row>
    <row r="5655" spans="3:10" x14ac:dyDescent="0.25">
      <c r="C5655" s="7">
        <v>42795.75</v>
      </c>
      <c r="D5655" s="8">
        <v>12056.52</v>
      </c>
      <c r="E5655" s="8">
        <v>12074.04</v>
      </c>
      <c r="F5655" s="8">
        <v>12052.86</v>
      </c>
      <c r="G5655" s="8">
        <v>12060.89</v>
      </c>
      <c r="H5655" s="8"/>
      <c r="I5655" s="8"/>
      <c r="J5655" s="8"/>
    </row>
    <row r="5656" spans="3:10" x14ac:dyDescent="0.25">
      <c r="C5656" s="5">
        <v>42795.791666666664</v>
      </c>
      <c r="D5656" s="6">
        <v>12061.14</v>
      </c>
      <c r="E5656" s="6">
        <v>12079.14</v>
      </c>
      <c r="F5656" s="6">
        <v>12060.89</v>
      </c>
      <c r="G5656" s="6">
        <v>12068.14</v>
      </c>
      <c r="H5656" s="6"/>
      <c r="I5656" s="6"/>
      <c r="J5656" s="6"/>
    </row>
    <row r="5657" spans="3:10" x14ac:dyDescent="0.25">
      <c r="C5657" s="7">
        <v>42795.833333333336</v>
      </c>
      <c r="D5657" s="8">
        <v>12068.39</v>
      </c>
      <c r="E5657" s="8">
        <v>12074.64</v>
      </c>
      <c r="F5657" s="8">
        <v>12067.39</v>
      </c>
      <c r="G5657" s="8">
        <v>12073.89</v>
      </c>
      <c r="H5657" s="8"/>
      <c r="I5657" s="8"/>
      <c r="J5657" s="8"/>
    </row>
    <row r="5658" spans="3:10" x14ac:dyDescent="0.25">
      <c r="C5658" s="5">
        <v>42795.875</v>
      </c>
      <c r="D5658" s="6">
        <v>12073.64</v>
      </c>
      <c r="E5658" s="6">
        <v>12098.39</v>
      </c>
      <c r="F5658" s="6">
        <v>12072.14</v>
      </c>
      <c r="G5658" s="6">
        <v>12098.14</v>
      </c>
      <c r="H5658" s="6"/>
      <c r="I5658" s="6"/>
      <c r="J5658" s="6"/>
    </row>
    <row r="5659" spans="3:10" x14ac:dyDescent="0.25">
      <c r="C5659" s="7">
        <v>42795.916666666664</v>
      </c>
      <c r="D5659" s="8">
        <v>12097.89</v>
      </c>
      <c r="E5659" s="8">
        <v>12098.89</v>
      </c>
      <c r="F5659" s="8">
        <v>12069.39</v>
      </c>
      <c r="G5659" s="8">
        <v>12070.89</v>
      </c>
      <c r="H5659" s="8"/>
      <c r="I5659" s="8"/>
      <c r="J5659" s="8"/>
    </row>
    <row r="5660" spans="3:10" x14ac:dyDescent="0.25">
      <c r="C5660" s="5">
        <v>42795.958333333336</v>
      </c>
      <c r="D5660" s="6">
        <v>12069.14</v>
      </c>
      <c r="E5660" s="6">
        <v>12070.4</v>
      </c>
      <c r="F5660" s="6">
        <v>12055.54</v>
      </c>
      <c r="G5660" s="6">
        <v>12056.8</v>
      </c>
      <c r="H5660" s="6"/>
      <c r="I5660" s="6"/>
      <c r="J5660" s="6"/>
    </row>
    <row r="5661" spans="3:10" x14ac:dyDescent="0.25">
      <c r="C5661" s="7">
        <v>42796.041666666664</v>
      </c>
      <c r="D5661" s="8">
        <v>12059.28</v>
      </c>
      <c r="E5661" s="8">
        <v>12082.6</v>
      </c>
      <c r="F5661" s="8">
        <v>12059.28</v>
      </c>
      <c r="G5661" s="8">
        <v>12077.82</v>
      </c>
      <c r="H5661" s="8"/>
      <c r="I5661" s="8"/>
      <c r="J5661" s="8"/>
    </row>
    <row r="5662" spans="3:10" x14ac:dyDescent="0.25">
      <c r="C5662" s="5">
        <v>42796.083333333336</v>
      </c>
      <c r="D5662" s="6">
        <v>12079.08</v>
      </c>
      <c r="E5662" s="6">
        <v>12079.08</v>
      </c>
      <c r="F5662" s="6">
        <v>12063.3</v>
      </c>
      <c r="G5662" s="6">
        <v>12067.32</v>
      </c>
      <c r="H5662" s="6"/>
      <c r="I5662" s="6"/>
      <c r="J5662" s="6"/>
    </row>
    <row r="5663" spans="3:10" x14ac:dyDescent="0.25">
      <c r="C5663" s="7">
        <v>42796.125</v>
      </c>
      <c r="D5663" s="8">
        <v>12066.06</v>
      </c>
      <c r="E5663" s="8">
        <v>12067.06</v>
      </c>
      <c r="F5663" s="8">
        <v>12055.99</v>
      </c>
      <c r="G5663" s="8">
        <v>12057.25</v>
      </c>
      <c r="H5663" s="8"/>
      <c r="I5663" s="8"/>
      <c r="J5663" s="8"/>
    </row>
    <row r="5664" spans="3:10" x14ac:dyDescent="0.25">
      <c r="C5664" s="5">
        <v>42796.166666666664</v>
      </c>
      <c r="D5664" s="6">
        <v>12057.75</v>
      </c>
      <c r="E5664" s="6">
        <v>12061.54</v>
      </c>
      <c r="F5664" s="6">
        <v>12056.49</v>
      </c>
      <c r="G5664" s="6">
        <v>12056.49</v>
      </c>
      <c r="H5664" s="6"/>
      <c r="I5664" s="6"/>
      <c r="J5664" s="6"/>
    </row>
    <row r="5665" spans="3:10" x14ac:dyDescent="0.25">
      <c r="C5665" s="7">
        <v>42796.208333333336</v>
      </c>
      <c r="D5665" s="8">
        <v>12057.75</v>
      </c>
      <c r="E5665" s="8">
        <v>12057.75</v>
      </c>
      <c r="F5665" s="8">
        <v>12055.23</v>
      </c>
      <c r="G5665" s="8">
        <v>12056.49</v>
      </c>
      <c r="H5665" s="8"/>
      <c r="I5665" s="8"/>
      <c r="J5665" s="8"/>
    </row>
    <row r="5666" spans="3:10" x14ac:dyDescent="0.25">
      <c r="C5666" s="5">
        <v>42796.25</v>
      </c>
      <c r="D5666" s="6">
        <v>12057.75</v>
      </c>
      <c r="E5666" s="6">
        <v>12057.75</v>
      </c>
      <c r="F5666" s="6">
        <v>12051.71</v>
      </c>
      <c r="G5666" s="6">
        <v>12054.71</v>
      </c>
      <c r="H5666" s="6"/>
      <c r="I5666" s="6"/>
      <c r="J5666" s="6"/>
    </row>
    <row r="5667" spans="3:10" x14ac:dyDescent="0.25">
      <c r="C5667" s="7">
        <v>42796.291666666664</v>
      </c>
      <c r="D5667" s="8">
        <v>12055.97</v>
      </c>
      <c r="E5667" s="8">
        <v>12067.87</v>
      </c>
      <c r="F5667" s="8">
        <v>12055.97</v>
      </c>
      <c r="G5667" s="8">
        <v>12067.87</v>
      </c>
      <c r="H5667" s="8"/>
      <c r="I5667" s="8"/>
      <c r="J5667" s="8"/>
    </row>
    <row r="5668" spans="3:10" x14ac:dyDescent="0.25">
      <c r="C5668" s="5">
        <v>42796.333333333336</v>
      </c>
      <c r="D5668" s="6">
        <v>12066.61</v>
      </c>
      <c r="E5668" s="6">
        <v>12083.67</v>
      </c>
      <c r="F5668" s="6">
        <v>12066.61</v>
      </c>
      <c r="G5668" s="6">
        <v>12075.52</v>
      </c>
      <c r="H5668" s="6"/>
      <c r="I5668" s="6"/>
      <c r="J5668" s="6"/>
    </row>
    <row r="5669" spans="3:10" x14ac:dyDescent="0.25">
      <c r="C5669" s="7">
        <v>42796.375</v>
      </c>
      <c r="D5669" s="8">
        <v>12074.02</v>
      </c>
      <c r="E5669" s="8">
        <v>12087.86</v>
      </c>
      <c r="F5669" s="8">
        <v>12054.68</v>
      </c>
      <c r="G5669" s="8">
        <v>12063.68</v>
      </c>
      <c r="H5669" s="8"/>
      <c r="I5669" s="8"/>
      <c r="J5669" s="8"/>
    </row>
    <row r="5670" spans="3:10" x14ac:dyDescent="0.25">
      <c r="C5670" s="5">
        <v>42796.416666666664</v>
      </c>
      <c r="D5670" s="6">
        <v>12062.93</v>
      </c>
      <c r="E5670" s="6">
        <v>12074.2</v>
      </c>
      <c r="F5670" s="6">
        <v>12043.36</v>
      </c>
      <c r="G5670" s="6">
        <v>12053.83</v>
      </c>
      <c r="H5670" s="6"/>
      <c r="I5670" s="6"/>
      <c r="J5670" s="6"/>
    </row>
    <row r="5671" spans="3:10" x14ac:dyDescent="0.25">
      <c r="C5671" s="7">
        <v>42796.458333333336</v>
      </c>
      <c r="D5671" s="8">
        <v>12053.08</v>
      </c>
      <c r="E5671" s="8">
        <v>12059.9</v>
      </c>
      <c r="F5671" s="8">
        <v>12041.39</v>
      </c>
      <c r="G5671" s="8">
        <v>12052.72</v>
      </c>
      <c r="H5671" s="8"/>
      <c r="I5671" s="8"/>
      <c r="J5671" s="8"/>
    </row>
    <row r="5672" spans="3:10" x14ac:dyDescent="0.25">
      <c r="C5672" s="5">
        <v>42796.5</v>
      </c>
      <c r="D5672" s="6">
        <v>12053.22</v>
      </c>
      <c r="E5672" s="6">
        <v>12075.61</v>
      </c>
      <c r="F5672" s="6">
        <v>12045.39</v>
      </c>
      <c r="G5672" s="6">
        <v>12073.57</v>
      </c>
      <c r="H5672" s="6"/>
      <c r="I5672" s="6"/>
      <c r="J5672" s="6"/>
    </row>
    <row r="5673" spans="3:10" x14ac:dyDescent="0.25">
      <c r="C5673" s="7">
        <v>42796.541666666664</v>
      </c>
      <c r="D5673" s="8">
        <v>12073.32</v>
      </c>
      <c r="E5673" s="8">
        <v>12073.92</v>
      </c>
      <c r="F5673" s="8">
        <v>12058.61</v>
      </c>
      <c r="G5673" s="8">
        <v>12071.61</v>
      </c>
      <c r="H5673" s="8"/>
      <c r="I5673" s="8"/>
      <c r="J5673" s="8"/>
    </row>
    <row r="5674" spans="3:10" x14ac:dyDescent="0.25">
      <c r="C5674" s="5">
        <v>42796.583333333336</v>
      </c>
      <c r="D5674" s="6">
        <v>12071.86</v>
      </c>
      <c r="E5674" s="6">
        <v>12077.4</v>
      </c>
      <c r="F5674" s="6">
        <v>12064.63</v>
      </c>
      <c r="G5674" s="6">
        <v>12070.9</v>
      </c>
      <c r="H5674" s="6"/>
      <c r="I5674" s="6"/>
      <c r="J5674" s="6"/>
    </row>
    <row r="5675" spans="3:10" x14ac:dyDescent="0.25">
      <c r="C5675" s="7">
        <v>42796.625</v>
      </c>
      <c r="D5675" s="8">
        <v>12071.14</v>
      </c>
      <c r="E5675" s="8">
        <v>12082.08</v>
      </c>
      <c r="F5675" s="8">
        <v>12069.13</v>
      </c>
      <c r="G5675" s="8">
        <v>12075.07</v>
      </c>
      <c r="H5675" s="8"/>
      <c r="I5675" s="8"/>
      <c r="J5675" s="8"/>
    </row>
    <row r="5676" spans="3:10" x14ac:dyDescent="0.25">
      <c r="C5676" s="5">
        <v>42796.666666666664</v>
      </c>
      <c r="D5676" s="6">
        <v>12074.81</v>
      </c>
      <c r="E5676" s="6">
        <v>12078.51</v>
      </c>
      <c r="F5676" s="6">
        <v>12060.4</v>
      </c>
      <c r="G5676" s="6">
        <v>12071.86</v>
      </c>
      <c r="H5676" s="6"/>
      <c r="I5676" s="6"/>
      <c r="J5676" s="6"/>
    </row>
    <row r="5677" spans="3:10" x14ac:dyDescent="0.25">
      <c r="C5677" s="7">
        <v>42796.708333333336</v>
      </c>
      <c r="D5677" s="8">
        <v>12072.86</v>
      </c>
      <c r="E5677" s="8">
        <v>12073.36</v>
      </c>
      <c r="F5677" s="8">
        <v>12056.5</v>
      </c>
      <c r="G5677" s="8">
        <v>12056.89</v>
      </c>
      <c r="H5677" s="8"/>
      <c r="I5677" s="8"/>
      <c r="J5677" s="8"/>
    </row>
    <row r="5678" spans="3:10" x14ac:dyDescent="0.25">
      <c r="C5678" s="5">
        <v>42796.75</v>
      </c>
      <c r="D5678" s="6">
        <v>12056.39</v>
      </c>
      <c r="E5678" s="6">
        <v>12063.19</v>
      </c>
      <c r="F5678" s="6">
        <v>12043.38</v>
      </c>
      <c r="G5678" s="6">
        <v>12061.01</v>
      </c>
      <c r="H5678" s="6"/>
      <c r="I5678" s="6"/>
      <c r="J5678" s="6"/>
    </row>
    <row r="5679" spans="3:10" x14ac:dyDescent="0.25">
      <c r="C5679" s="7">
        <v>42796.791666666664</v>
      </c>
      <c r="D5679" s="8">
        <v>12061.76</v>
      </c>
      <c r="E5679" s="8">
        <v>12066.76</v>
      </c>
      <c r="F5679" s="8">
        <v>12051.51</v>
      </c>
      <c r="G5679" s="8">
        <v>12065.51</v>
      </c>
      <c r="H5679" s="8"/>
      <c r="I5679" s="8"/>
      <c r="J5679" s="8"/>
    </row>
    <row r="5680" spans="3:10" x14ac:dyDescent="0.25">
      <c r="C5680" s="5">
        <v>42796.833333333336</v>
      </c>
      <c r="D5680" s="6">
        <v>12065</v>
      </c>
      <c r="E5680" s="6">
        <v>12066.51</v>
      </c>
      <c r="F5680" s="6">
        <v>12056</v>
      </c>
      <c r="G5680" s="6">
        <v>12060.5</v>
      </c>
      <c r="H5680" s="6"/>
      <c r="I5680" s="6"/>
      <c r="J5680" s="6"/>
    </row>
    <row r="5681" spans="3:10" x14ac:dyDescent="0.25">
      <c r="C5681" s="7">
        <v>42796.875</v>
      </c>
      <c r="D5681" s="8">
        <v>12060.75</v>
      </c>
      <c r="E5681" s="8">
        <v>12069.25</v>
      </c>
      <c r="F5681" s="8">
        <v>12057.5</v>
      </c>
      <c r="G5681" s="8">
        <v>12066</v>
      </c>
      <c r="H5681" s="8"/>
      <c r="I5681" s="8"/>
      <c r="J5681" s="8"/>
    </row>
    <row r="5682" spans="3:10" x14ac:dyDescent="0.25">
      <c r="C5682" s="5">
        <v>42796.916666666664</v>
      </c>
      <c r="D5682" s="6">
        <v>12065.75</v>
      </c>
      <c r="E5682" s="6">
        <v>12065.75</v>
      </c>
      <c r="F5682" s="6">
        <v>12038.25</v>
      </c>
      <c r="G5682" s="6">
        <v>12044.25</v>
      </c>
      <c r="H5682" s="6"/>
      <c r="I5682" s="6"/>
      <c r="J5682" s="6"/>
    </row>
    <row r="5683" spans="3:10" x14ac:dyDescent="0.25">
      <c r="C5683" s="7">
        <v>42796.958333333336</v>
      </c>
      <c r="D5683" s="8">
        <v>12042.98</v>
      </c>
      <c r="E5683" s="8">
        <v>12053.37</v>
      </c>
      <c r="F5683" s="8">
        <v>12032.36</v>
      </c>
      <c r="G5683" s="8">
        <v>12044.04</v>
      </c>
      <c r="H5683" s="8"/>
      <c r="I5683" s="8"/>
      <c r="J5683" s="8"/>
    </row>
    <row r="5684" spans="3:10" x14ac:dyDescent="0.25">
      <c r="C5684" s="5">
        <v>42797</v>
      </c>
      <c r="D5684" s="6">
        <v>12040.51</v>
      </c>
      <c r="E5684" s="6">
        <v>12040.51</v>
      </c>
      <c r="F5684" s="6">
        <v>12040.51</v>
      </c>
      <c r="G5684" s="6">
        <v>12040.51</v>
      </c>
      <c r="H5684" s="6"/>
      <c r="I5684" s="6"/>
      <c r="J5684" s="6"/>
    </row>
    <row r="5685" spans="3:10" x14ac:dyDescent="0.25">
      <c r="C5685" s="7">
        <v>42797.041666666664</v>
      </c>
      <c r="D5685" s="8">
        <v>12035.95</v>
      </c>
      <c r="E5685" s="8">
        <v>12041.01</v>
      </c>
      <c r="F5685" s="8">
        <v>12027.39</v>
      </c>
      <c r="G5685" s="8">
        <v>12035.45</v>
      </c>
      <c r="H5685" s="8"/>
      <c r="I5685" s="8"/>
      <c r="J5685" s="8"/>
    </row>
    <row r="5686" spans="3:10" x14ac:dyDescent="0.25">
      <c r="C5686" s="5">
        <v>42797.083333333336</v>
      </c>
      <c r="D5686" s="6">
        <v>12036.71</v>
      </c>
      <c r="E5686" s="6">
        <v>12037.98</v>
      </c>
      <c r="F5686" s="6">
        <v>12028.25</v>
      </c>
      <c r="G5686" s="6">
        <v>12028.88</v>
      </c>
      <c r="H5686" s="6"/>
      <c r="I5686" s="6"/>
      <c r="J5686" s="6"/>
    </row>
    <row r="5687" spans="3:10" x14ac:dyDescent="0.25">
      <c r="C5687" s="7">
        <v>42797.125</v>
      </c>
      <c r="D5687" s="8">
        <v>12028.91</v>
      </c>
      <c r="E5687" s="8">
        <v>12035.16</v>
      </c>
      <c r="F5687" s="8">
        <v>12027.3</v>
      </c>
      <c r="G5687" s="8">
        <v>12027.3</v>
      </c>
      <c r="H5687" s="8"/>
      <c r="I5687" s="8"/>
      <c r="J5687" s="8"/>
    </row>
    <row r="5688" spans="3:10" x14ac:dyDescent="0.25">
      <c r="C5688" s="5">
        <v>42797.166666666664</v>
      </c>
      <c r="D5688" s="6">
        <v>12028.57</v>
      </c>
      <c r="E5688" s="6">
        <v>12032.1</v>
      </c>
      <c r="F5688" s="6">
        <v>12028.57</v>
      </c>
      <c r="G5688" s="6">
        <v>12029.57</v>
      </c>
      <c r="H5688" s="6"/>
      <c r="I5688" s="6"/>
      <c r="J5688" s="6"/>
    </row>
    <row r="5689" spans="3:10" x14ac:dyDescent="0.25">
      <c r="C5689" s="7">
        <v>42797.208333333336</v>
      </c>
      <c r="D5689" s="8">
        <v>12030.83</v>
      </c>
      <c r="E5689" s="8">
        <v>12032.1</v>
      </c>
      <c r="F5689" s="8">
        <v>12009.12</v>
      </c>
      <c r="G5689" s="8">
        <v>12013.41</v>
      </c>
      <c r="H5689" s="8"/>
      <c r="I5689" s="8"/>
      <c r="J5689" s="8"/>
    </row>
    <row r="5690" spans="3:10" x14ac:dyDescent="0.25">
      <c r="C5690" s="5">
        <v>42797.25</v>
      </c>
      <c r="D5690" s="6">
        <v>12014.68</v>
      </c>
      <c r="E5690" s="6">
        <v>12017.94</v>
      </c>
      <c r="F5690" s="6">
        <v>12003.59</v>
      </c>
      <c r="G5690" s="6">
        <v>12006.12</v>
      </c>
      <c r="H5690" s="6"/>
      <c r="I5690" s="6"/>
      <c r="J5690" s="6"/>
    </row>
    <row r="5691" spans="3:10" x14ac:dyDescent="0.25">
      <c r="C5691" s="7">
        <v>42797.291666666664</v>
      </c>
      <c r="D5691" s="8">
        <v>12005.12</v>
      </c>
      <c r="E5691" s="8">
        <v>12013.27</v>
      </c>
      <c r="F5691" s="8">
        <v>11996.56</v>
      </c>
      <c r="G5691" s="8">
        <v>12010.98</v>
      </c>
      <c r="H5691" s="8"/>
      <c r="I5691" s="8"/>
      <c r="J5691" s="8"/>
    </row>
    <row r="5692" spans="3:10" x14ac:dyDescent="0.25">
      <c r="C5692" s="5">
        <v>42797.333333333336</v>
      </c>
      <c r="D5692" s="6">
        <v>12012.24</v>
      </c>
      <c r="E5692" s="6">
        <v>12015.73</v>
      </c>
      <c r="F5692" s="6">
        <v>11990.41</v>
      </c>
      <c r="G5692" s="6">
        <v>12007.7</v>
      </c>
      <c r="H5692" s="6"/>
      <c r="I5692" s="6"/>
      <c r="J5692" s="6"/>
    </row>
    <row r="5693" spans="3:10" x14ac:dyDescent="0.25">
      <c r="C5693" s="7">
        <v>42797.375</v>
      </c>
      <c r="D5693" s="8">
        <v>12010.45</v>
      </c>
      <c r="E5693" s="8">
        <v>12019.26</v>
      </c>
      <c r="F5693" s="8">
        <v>11988.98</v>
      </c>
      <c r="G5693" s="8">
        <v>12003.48</v>
      </c>
      <c r="H5693" s="8"/>
      <c r="I5693" s="8"/>
      <c r="J5693" s="8"/>
    </row>
    <row r="5694" spans="3:10" x14ac:dyDescent="0.25">
      <c r="C5694" s="5">
        <v>42797.416666666664</v>
      </c>
      <c r="D5694" s="6">
        <v>12005.23</v>
      </c>
      <c r="E5694" s="6">
        <v>12024.66</v>
      </c>
      <c r="F5694" s="6">
        <v>11992.39</v>
      </c>
      <c r="G5694" s="6">
        <v>12007.18</v>
      </c>
      <c r="H5694" s="6"/>
      <c r="I5694" s="6"/>
      <c r="J5694" s="6"/>
    </row>
    <row r="5695" spans="3:10" x14ac:dyDescent="0.25">
      <c r="C5695" s="7">
        <v>42797.458333333336</v>
      </c>
      <c r="D5695" s="8">
        <v>12007.68</v>
      </c>
      <c r="E5695" s="8">
        <v>12014.89</v>
      </c>
      <c r="F5695" s="8">
        <v>11994.35</v>
      </c>
      <c r="G5695" s="8">
        <v>11995.1</v>
      </c>
      <c r="H5695" s="8"/>
      <c r="I5695" s="8"/>
      <c r="J5695" s="8"/>
    </row>
    <row r="5696" spans="3:10" x14ac:dyDescent="0.25">
      <c r="C5696" s="5">
        <v>42797.5</v>
      </c>
      <c r="D5696" s="6">
        <v>11995.35</v>
      </c>
      <c r="E5696" s="6">
        <v>12043.21</v>
      </c>
      <c r="F5696" s="6">
        <v>11994.36</v>
      </c>
      <c r="G5696" s="6">
        <v>12039.58</v>
      </c>
      <c r="H5696" s="6"/>
      <c r="I5696" s="6"/>
      <c r="J5696" s="6"/>
    </row>
    <row r="5697" spans="3:10" x14ac:dyDescent="0.25">
      <c r="C5697" s="7">
        <v>42797.541666666664</v>
      </c>
      <c r="D5697" s="8">
        <v>12039.83</v>
      </c>
      <c r="E5697" s="8">
        <v>12057.47</v>
      </c>
      <c r="F5697" s="8">
        <v>12027.25</v>
      </c>
      <c r="G5697" s="8">
        <v>12042.84</v>
      </c>
      <c r="H5697" s="8"/>
      <c r="I5697" s="8"/>
      <c r="J5697" s="8"/>
    </row>
    <row r="5698" spans="3:10" x14ac:dyDescent="0.25">
      <c r="C5698" s="5">
        <v>42797.583333333336</v>
      </c>
      <c r="D5698" s="6">
        <v>12042.59</v>
      </c>
      <c r="E5698" s="6">
        <v>12048.67</v>
      </c>
      <c r="F5698" s="6">
        <v>12025.22</v>
      </c>
      <c r="G5698" s="6">
        <v>12027.62</v>
      </c>
      <c r="H5698" s="6"/>
      <c r="I5698" s="6"/>
      <c r="J5698" s="6"/>
    </row>
    <row r="5699" spans="3:10" x14ac:dyDescent="0.25">
      <c r="C5699" s="7">
        <v>42797.625</v>
      </c>
      <c r="D5699" s="8">
        <v>12027.37</v>
      </c>
      <c r="E5699" s="8">
        <v>12040.22</v>
      </c>
      <c r="F5699" s="8">
        <v>12014.24</v>
      </c>
      <c r="G5699" s="8">
        <v>12028.17</v>
      </c>
      <c r="H5699" s="8"/>
      <c r="I5699" s="8"/>
      <c r="J5699" s="8"/>
    </row>
    <row r="5700" spans="3:10" x14ac:dyDescent="0.25">
      <c r="C5700" s="5">
        <v>42797.666666666664</v>
      </c>
      <c r="D5700" s="6">
        <v>12027.92</v>
      </c>
      <c r="E5700" s="6">
        <v>12038.07</v>
      </c>
      <c r="F5700" s="6">
        <v>12009.99</v>
      </c>
      <c r="G5700" s="6">
        <v>12009.99</v>
      </c>
      <c r="H5700" s="6"/>
      <c r="I5700" s="6"/>
      <c r="J5700" s="6"/>
    </row>
    <row r="5701" spans="3:10" x14ac:dyDescent="0.25">
      <c r="C5701" s="7">
        <v>42797.708333333336</v>
      </c>
      <c r="D5701" s="8">
        <v>12010.49</v>
      </c>
      <c r="E5701" s="8">
        <v>12018.93</v>
      </c>
      <c r="F5701" s="8">
        <v>11995.13</v>
      </c>
      <c r="G5701" s="8">
        <v>12013.39</v>
      </c>
      <c r="H5701" s="8"/>
      <c r="I5701" s="8"/>
      <c r="J5701" s="8"/>
    </row>
    <row r="5702" spans="3:10" x14ac:dyDescent="0.25">
      <c r="C5702" s="5">
        <v>42797.75</v>
      </c>
      <c r="D5702" s="6">
        <v>12012.64</v>
      </c>
      <c r="E5702" s="6">
        <v>12030.65</v>
      </c>
      <c r="F5702" s="6">
        <v>12009.7</v>
      </c>
      <c r="G5702" s="6">
        <v>12026.42</v>
      </c>
      <c r="H5702" s="6"/>
      <c r="I5702" s="6"/>
      <c r="J5702" s="6"/>
    </row>
    <row r="5703" spans="3:10" x14ac:dyDescent="0.25">
      <c r="C5703" s="7">
        <v>42797.791666666664</v>
      </c>
      <c r="D5703" s="8">
        <v>12026.17</v>
      </c>
      <c r="E5703" s="8">
        <v>12048.17</v>
      </c>
      <c r="F5703" s="8">
        <v>12023.42</v>
      </c>
      <c r="G5703" s="8">
        <v>12042.92</v>
      </c>
      <c r="H5703" s="8"/>
      <c r="I5703" s="8"/>
      <c r="J5703" s="8"/>
    </row>
    <row r="5704" spans="3:10" x14ac:dyDescent="0.25">
      <c r="C5704" s="5">
        <v>42797.833333333336</v>
      </c>
      <c r="D5704" s="6">
        <v>12042.42</v>
      </c>
      <c r="E5704" s="6">
        <v>12052.92</v>
      </c>
      <c r="F5704" s="6">
        <v>12031.66</v>
      </c>
      <c r="G5704" s="6">
        <v>12036.91</v>
      </c>
      <c r="H5704" s="6"/>
      <c r="I5704" s="6"/>
      <c r="J5704" s="6"/>
    </row>
    <row r="5705" spans="3:10" x14ac:dyDescent="0.25">
      <c r="C5705" s="7">
        <v>42797.875</v>
      </c>
      <c r="D5705" s="8">
        <v>12036.66</v>
      </c>
      <c r="E5705" s="8">
        <v>12038.91</v>
      </c>
      <c r="F5705" s="8">
        <v>12023.4</v>
      </c>
      <c r="G5705" s="8">
        <v>12029.9</v>
      </c>
      <c r="H5705" s="8"/>
      <c r="I5705" s="8"/>
      <c r="J5705" s="8"/>
    </row>
    <row r="5706" spans="3:10" x14ac:dyDescent="0.25">
      <c r="C5706" s="5">
        <v>42797.916666666664</v>
      </c>
      <c r="D5706" s="6">
        <v>12029.65</v>
      </c>
      <c r="E5706" s="6">
        <v>12032.89</v>
      </c>
      <c r="F5706" s="6">
        <v>12015.14</v>
      </c>
      <c r="G5706" s="6">
        <v>12017.39</v>
      </c>
      <c r="H5706" s="6"/>
      <c r="I5706" s="6"/>
      <c r="J5706" s="6"/>
    </row>
    <row r="5707" spans="3:10" x14ac:dyDescent="0.25">
      <c r="C5707" s="7">
        <v>42800</v>
      </c>
      <c r="D5707" s="8">
        <v>12017.64</v>
      </c>
      <c r="E5707" s="8">
        <v>12017.64</v>
      </c>
      <c r="F5707" s="8">
        <v>12017.64</v>
      </c>
      <c r="G5707" s="8">
        <v>12017.64</v>
      </c>
      <c r="H5707" s="8"/>
      <c r="I5707" s="8"/>
      <c r="J5707" s="8"/>
    </row>
    <row r="5708" spans="3:10" x14ac:dyDescent="0.25">
      <c r="C5708" s="5">
        <v>42800.041666666664</v>
      </c>
      <c r="D5708" s="6">
        <v>12006.67</v>
      </c>
      <c r="E5708" s="6">
        <v>12006.67</v>
      </c>
      <c r="F5708" s="6">
        <v>11953.49</v>
      </c>
      <c r="G5708" s="6">
        <v>11954.75</v>
      </c>
      <c r="H5708" s="6"/>
      <c r="I5708" s="6"/>
      <c r="J5708" s="6"/>
    </row>
    <row r="5709" spans="3:10" x14ac:dyDescent="0.25">
      <c r="C5709" s="7">
        <v>42800.083333333336</v>
      </c>
      <c r="D5709" s="8">
        <v>11953.49</v>
      </c>
      <c r="E5709" s="8">
        <v>11973.84</v>
      </c>
      <c r="F5709" s="8">
        <v>11952.23</v>
      </c>
      <c r="G5709" s="8">
        <v>11962.05</v>
      </c>
      <c r="H5709" s="8"/>
      <c r="I5709" s="8"/>
      <c r="J5709" s="8"/>
    </row>
    <row r="5710" spans="3:10" x14ac:dyDescent="0.25">
      <c r="C5710" s="5">
        <v>42800.125</v>
      </c>
      <c r="D5710" s="6">
        <v>11962.07</v>
      </c>
      <c r="E5710" s="6">
        <v>11975.63</v>
      </c>
      <c r="F5710" s="6">
        <v>11962.07</v>
      </c>
      <c r="G5710" s="6">
        <v>11970.58</v>
      </c>
      <c r="H5710" s="6"/>
      <c r="I5710" s="6"/>
      <c r="J5710" s="6"/>
    </row>
    <row r="5711" spans="3:10" x14ac:dyDescent="0.25">
      <c r="C5711" s="7">
        <v>42800.166666666664</v>
      </c>
      <c r="D5711" s="8">
        <v>11971.84</v>
      </c>
      <c r="E5711" s="8">
        <v>11971.84</v>
      </c>
      <c r="F5711" s="8">
        <v>11966.3</v>
      </c>
      <c r="G5711" s="8">
        <v>11968.58</v>
      </c>
      <c r="H5711" s="8"/>
      <c r="I5711" s="8"/>
      <c r="J5711" s="8"/>
    </row>
    <row r="5712" spans="3:10" x14ac:dyDescent="0.25">
      <c r="C5712" s="5">
        <v>42800.208333333336</v>
      </c>
      <c r="D5712" s="6">
        <v>11969.84</v>
      </c>
      <c r="E5712" s="6">
        <v>11972.86</v>
      </c>
      <c r="F5712" s="6">
        <v>11967.31</v>
      </c>
      <c r="G5712" s="6">
        <v>11971.33</v>
      </c>
      <c r="H5712" s="6"/>
      <c r="I5712" s="6"/>
      <c r="J5712" s="6"/>
    </row>
    <row r="5713" spans="3:10" x14ac:dyDescent="0.25">
      <c r="C5713" s="7">
        <v>42800.25</v>
      </c>
      <c r="D5713" s="8">
        <v>11972.59</v>
      </c>
      <c r="E5713" s="8">
        <v>11974.58</v>
      </c>
      <c r="F5713" s="8">
        <v>11969.33</v>
      </c>
      <c r="G5713" s="8">
        <v>11974.58</v>
      </c>
      <c r="H5713" s="8"/>
      <c r="I5713" s="8"/>
      <c r="J5713" s="8"/>
    </row>
    <row r="5714" spans="3:10" x14ac:dyDescent="0.25">
      <c r="C5714" s="5">
        <v>42800.291666666664</v>
      </c>
      <c r="D5714" s="6">
        <v>11973.32</v>
      </c>
      <c r="E5714" s="6">
        <v>11982.6</v>
      </c>
      <c r="F5714" s="6">
        <v>11973.32</v>
      </c>
      <c r="G5714" s="6">
        <v>11980.58</v>
      </c>
      <c r="H5714" s="6"/>
      <c r="I5714" s="6"/>
      <c r="J5714" s="6"/>
    </row>
    <row r="5715" spans="3:10" x14ac:dyDescent="0.25">
      <c r="C5715" s="7">
        <v>42800.333333333336</v>
      </c>
      <c r="D5715" s="8">
        <v>11982.34</v>
      </c>
      <c r="E5715" s="8">
        <v>12001.03</v>
      </c>
      <c r="F5715" s="8">
        <v>11976.01</v>
      </c>
      <c r="G5715" s="8">
        <v>11993.01</v>
      </c>
      <c r="H5715" s="8"/>
      <c r="I5715" s="8"/>
      <c r="J5715" s="8"/>
    </row>
    <row r="5716" spans="3:10" x14ac:dyDescent="0.25">
      <c r="C5716" s="5">
        <v>42800.375</v>
      </c>
      <c r="D5716" s="6">
        <v>11994.51</v>
      </c>
      <c r="E5716" s="6">
        <v>11997.43</v>
      </c>
      <c r="F5716" s="6">
        <v>11959.34</v>
      </c>
      <c r="G5716" s="6">
        <v>11964.14</v>
      </c>
      <c r="H5716" s="6"/>
      <c r="I5716" s="6"/>
      <c r="J5716" s="6"/>
    </row>
    <row r="5717" spans="3:10" x14ac:dyDescent="0.25">
      <c r="C5717" s="7">
        <v>42800.416666666664</v>
      </c>
      <c r="D5717" s="8">
        <v>11964.64</v>
      </c>
      <c r="E5717" s="8">
        <v>11964.75</v>
      </c>
      <c r="F5717" s="8">
        <v>11928.9</v>
      </c>
      <c r="G5717" s="8">
        <v>11938.82</v>
      </c>
      <c r="H5717" s="8"/>
      <c r="I5717" s="8"/>
      <c r="J5717" s="8"/>
    </row>
    <row r="5718" spans="3:10" x14ac:dyDescent="0.25">
      <c r="C5718" s="5">
        <v>42800.458333333336</v>
      </c>
      <c r="D5718" s="6">
        <v>11939.07</v>
      </c>
      <c r="E5718" s="6">
        <v>11997.4</v>
      </c>
      <c r="F5718" s="6">
        <v>11934.05</v>
      </c>
      <c r="G5718" s="6">
        <v>11995.74</v>
      </c>
      <c r="H5718" s="6"/>
      <c r="I5718" s="6"/>
      <c r="J5718" s="6"/>
    </row>
    <row r="5719" spans="3:10" x14ac:dyDescent="0.25">
      <c r="C5719" s="7">
        <v>42800.5</v>
      </c>
      <c r="D5719" s="8">
        <v>11996.74</v>
      </c>
      <c r="E5719" s="8">
        <v>12000.73</v>
      </c>
      <c r="F5719" s="8">
        <v>11957.15</v>
      </c>
      <c r="G5719" s="8">
        <v>11966.76</v>
      </c>
      <c r="H5719" s="8"/>
      <c r="I5719" s="8"/>
      <c r="J5719" s="8"/>
    </row>
    <row r="5720" spans="3:10" x14ac:dyDescent="0.25">
      <c r="C5720" s="5">
        <v>42800.541666666664</v>
      </c>
      <c r="D5720" s="6">
        <v>11967.01</v>
      </c>
      <c r="E5720" s="6">
        <v>11984.64</v>
      </c>
      <c r="F5720" s="6">
        <v>11965</v>
      </c>
      <c r="G5720" s="6">
        <v>11983</v>
      </c>
      <c r="H5720" s="6"/>
      <c r="I5720" s="6"/>
      <c r="J5720" s="6"/>
    </row>
    <row r="5721" spans="3:10" x14ac:dyDescent="0.25">
      <c r="C5721" s="7">
        <v>42800.583333333336</v>
      </c>
      <c r="D5721" s="8">
        <v>11982.25</v>
      </c>
      <c r="E5721" s="8">
        <v>11985.35</v>
      </c>
      <c r="F5721" s="8">
        <v>11969.86</v>
      </c>
      <c r="G5721" s="8">
        <v>11983.79</v>
      </c>
      <c r="H5721" s="8"/>
      <c r="I5721" s="8"/>
      <c r="J5721" s="8"/>
    </row>
    <row r="5722" spans="3:10" x14ac:dyDescent="0.25">
      <c r="C5722" s="5">
        <v>42800.625</v>
      </c>
      <c r="D5722" s="6">
        <v>11984.04</v>
      </c>
      <c r="E5722" s="6">
        <v>11989.63</v>
      </c>
      <c r="F5722" s="6">
        <v>11970.96</v>
      </c>
      <c r="G5722" s="6">
        <v>11973.16</v>
      </c>
      <c r="H5722" s="6"/>
      <c r="I5722" s="6"/>
      <c r="J5722" s="6"/>
    </row>
    <row r="5723" spans="3:10" x14ac:dyDescent="0.25">
      <c r="C5723" s="7">
        <v>42800.666666666664</v>
      </c>
      <c r="D5723" s="8">
        <v>11973.41</v>
      </c>
      <c r="E5723" s="8">
        <v>11979.16</v>
      </c>
      <c r="F5723" s="8">
        <v>11957.48</v>
      </c>
      <c r="G5723" s="8">
        <v>11965.1</v>
      </c>
      <c r="H5723" s="8"/>
      <c r="I5723" s="8"/>
      <c r="J5723" s="8"/>
    </row>
    <row r="5724" spans="3:10" x14ac:dyDescent="0.25">
      <c r="C5724" s="5">
        <v>42800.708333333336</v>
      </c>
      <c r="D5724" s="6">
        <v>11965.35</v>
      </c>
      <c r="E5724" s="6">
        <v>11965.35</v>
      </c>
      <c r="F5724" s="6">
        <v>11919.29</v>
      </c>
      <c r="G5724" s="6">
        <v>11934.62</v>
      </c>
      <c r="H5724" s="6"/>
      <c r="I5724" s="6"/>
      <c r="J5724" s="6"/>
    </row>
    <row r="5725" spans="3:10" x14ac:dyDescent="0.25">
      <c r="C5725" s="7">
        <v>42800.75</v>
      </c>
      <c r="D5725" s="8">
        <v>11935.62</v>
      </c>
      <c r="E5725" s="8">
        <v>11966.17</v>
      </c>
      <c r="F5725" s="8">
        <v>11931.34</v>
      </c>
      <c r="G5725" s="8">
        <v>11957.15</v>
      </c>
      <c r="H5725" s="8"/>
      <c r="I5725" s="8"/>
      <c r="J5725" s="8"/>
    </row>
    <row r="5726" spans="3:10" x14ac:dyDescent="0.25">
      <c r="C5726" s="5">
        <v>42800.791666666664</v>
      </c>
      <c r="D5726" s="6">
        <v>11956.65</v>
      </c>
      <c r="E5726" s="6">
        <v>11964.4</v>
      </c>
      <c r="F5726" s="6">
        <v>11953.4</v>
      </c>
      <c r="G5726" s="6">
        <v>11959.65</v>
      </c>
      <c r="H5726" s="6"/>
      <c r="I5726" s="6"/>
      <c r="J5726" s="6"/>
    </row>
    <row r="5727" spans="3:10" x14ac:dyDescent="0.25">
      <c r="C5727" s="7">
        <v>42800.833333333336</v>
      </c>
      <c r="D5727" s="8">
        <v>11960.15</v>
      </c>
      <c r="E5727" s="8">
        <v>11988.9</v>
      </c>
      <c r="F5727" s="8">
        <v>11959.65</v>
      </c>
      <c r="G5727" s="8">
        <v>11976.14</v>
      </c>
      <c r="H5727" s="8"/>
      <c r="I5727" s="8"/>
      <c r="J5727" s="8"/>
    </row>
    <row r="5728" spans="3:10" x14ac:dyDescent="0.25">
      <c r="C5728" s="5">
        <v>42800.875</v>
      </c>
      <c r="D5728" s="6">
        <v>11976.39</v>
      </c>
      <c r="E5728" s="6">
        <v>11979.89</v>
      </c>
      <c r="F5728" s="6">
        <v>11966.38</v>
      </c>
      <c r="G5728" s="6">
        <v>11970.38</v>
      </c>
      <c r="H5728" s="6"/>
      <c r="I5728" s="6"/>
      <c r="J5728" s="6"/>
    </row>
    <row r="5729" spans="3:10" x14ac:dyDescent="0.25">
      <c r="C5729" s="7">
        <v>42800.916666666664</v>
      </c>
      <c r="D5729" s="8">
        <v>11970.63</v>
      </c>
      <c r="E5729" s="8">
        <v>11990.63</v>
      </c>
      <c r="F5729" s="8">
        <v>11970.38</v>
      </c>
      <c r="G5729" s="8">
        <v>11981.13</v>
      </c>
      <c r="H5729" s="8"/>
      <c r="I5729" s="8"/>
      <c r="J5729" s="8"/>
    </row>
    <row r="5730" spans="3:10" x14ac:dyDescent="0.25">
      <c r="C5730" s="5">
        <v>42800.958333333336</v>
      </c>
      <c r="D5730" s="6">
        <v>11978.63</v>
      </c>
      <c r="E5730" s="6">
        <v>11984.17</v>
      </c>
      <c r="F5730" s="6">
        <v>11957.2</v>
      </c>
      <c r="G5730" s="6">
        <v>11957.2</v>
      </c>
      <c r="H5730" s="6"/>
      <c r="I5730" s="6"/>
      <c r="J5730" s="6"/>
    </row>
    <row r="5731" spans="3:10" x14ac:dyDescent="0.25">
      <c r="C5731" s="7">
        <v>42801</v>
      </c>
      <c r="D5731" s="8">
        <v>11956.2</v>
      </c>
      <c r="E5731" s="8">
        <v>11956.2</v>
      </c>
      <c r="F5731" s="8">
        <v>11956.2</v>
      </c>
      <c r="G5731" s="8">
        <v>11956.2</v>
      </c>
      <c r="H5731" s="8"/>
      <c r="I5731" s="8"/>
      <c r="J5731" s="8"/>
    </row>
    <row r="5732" spans="3:10" x14ac:dyDescent="0.25">
      <c r="C5732" s="5">
        <v>42801.041666666664</v>
      </c>
      <c r="D5732" s="6">
        <v>11958.72</v>
      </c>
      <c r="E5732" s="6">
        <v>11967.76</v>
      </c>
      <c r="F5732" s="6">
        <v>11955.93</v>
      </c>
      <c r="G5732" s="6">
        <v>11967.76</v>
      </c>
      <c r="H5732" s="6"/>
      <c r="I5732" s="6"/>
      <c r="J5732" s="6"/>
    </row>
    <row r="5733" spans="3:10" x14ac:dyDescent="0.25">
      <c r="C5733" s="7">
        <v>42801.083333333336</v>
      </c>
      <c r="D5733" s="8">
        <v>11965.23</v>
      </c>
      <c r="E5733" s="8">
        <v>11974.53</v>
      </c>
      <c r="F5733" s="8">
        <v>11965.23</v>
      </c>
      <c r="G5733" s="8">
        <v>11974.53</v>
      </c>
      <c r="H5733" s="8"/>
      <c r="I5733" s="8"/>
      <c r="J5733" s="8"/>
    </row>
    <row r="5734" spans="3:10" x14ac:dyDescent="0.25">
      <c r="C5734" s="5">
        <v>42801.125</v>
      </c>
      <c r="D5734" s="6">
        <v>11975.79</v>
      </c>
      <c r="E5734" s="6">
        <v>11975.83</v>
      </c>
      <c r="F5734" s="6">
        <v>11971.54</v>
      </c>
      <c r="G5734" s="6">
        <v>11973.06</v>
      </c>
      <c r="H5734" s="6"/>
      <c r="I5734" s="6"/>
      <c r="J5734" s="6"/>
    </row>
    <row r="5735" spans="3:10" x14ac:dyDescent="0.25">
      <c r="C5735" s="7">
        <v>42801.166666666664</v>
      </c>
      <c r="D5735" s="8">
        <v>11973.69</v>
      </c>
      <c r="E5735" s="8">
        <v>11977.08</v>
      </c>
      <c r="F5735" s="8">
        <v>11971.79</v>
      </c>
      <c r="G5735" s="8">
        <v>11971.79</v>
      </c>
      <c r="H5735" s="8"/>
      <c r="I5735" s="8"/>
      <c r="J5735" s="8"/>
    </row>
    <row r="5736" spans="3:10" x14ac:dyDescent="0.25">
      <c r="C5736" s="5">
        <v>42801.208333333336</v>
      </c>
      <c r="D5736" s="6">
        <v>11972.79</v>
      </c>
      <c r="E5736" s="6">
        <v>11974.05</v>
      </c>
      <c r="F5736" s="6">
        <v>11970.26</v>
      </c>
      <c r="G5736" s="6">
        <v>11972.78</v>
      </c>
      <c r="H5736" s="6"/>
      <c r="I5736" s="6"/>
      <c r="J5736" s="6"/>
    </row>
    <row r="5737" spans="3:10" x14ac:dyDescent="0.25">
      <c r="C5737" s="7">
        <v>42801.25</v>
      </c>
      <c r="D5737" s="8">
        <v>11974.04</v>
      </c>
      <c r="E5737" s="8">
        <v>11985.87</v>
      </c>
      <c r="F5737" s="8">
        <v>11974.04</v>
      </c>
      <c r="G5737" s="8">
        <v>11985.87</v>
      </c>
      <c r="H5737" s="8"/>
      <c r="I5737" s="8"/>
      <c r="J5737" s="8"/>
    </row>
    <row r="5738" spans="3:10" x14ac:dyDescent="0.25">
      <c r="C5738" s="5">
        <v>42801.291666666664</v>
      </c>
      <c r="D5738" s="6">
        <v>11985.86</v>
      </c>
      <c r="E5738" s="6">
        <v>11990.65</v>
      </c>
      <c r="F5738" s="6">
        <v>11985.36</v>
      </c>
      <c r="G5738" s="6">
        <v>11985.36</v>
      </c>
      <c r="H5738" s="6"/>
      <c r="I5738" s="6"/>
      <c r="J5738" s="6"/>
    </row>
    <row r="5739" spans="3:10" x14ac:dyDescent="0.25">
      <c r="C5739" s="7">
        <v>42801.333333333336</v>
      </c>
      <c r="D5739" s="8">
        <v>11987.12</v>
      </c>
      <c r="E5739" s="8">
        <v>12000.85</v>
      </c>
      <c r="F5739" s="8">
        <v>11986.29</v>
      </c>
      <c r="G5739" s="8">
        <v>11989.31</v>
      </c>
      <c r="H5739" s="8"/>
      <c r="I5739" s="8"/>
      <c r="J5739" s="8"/>
    </row>
    <row r="5740" spans="3:10" x14ac:dyDescent="0.25">
      <c r="C5740" s="5">
        <v>42801.375</v>
      </c>
      <c r="D5740" s="6">
        <v>11987.54</v>
      </c>
      <c r="E5740" s="6">
        <v>11988.79</v>
      </c>
      <c r="F5740" s="6">
        <v>11962.32</v>
      </c>
      <c r="G5740" s="6">
        <v>11965.32</v>
      </c>
      <c r="H5740" s="6"/>
      <c r="I5740" s="6"/>
      <c r="J5740" s="6"/>
    </row>
    <row r="5741" spans="3:10" x14ac:dyDescent="0.25">
      <c r="C5741" s="7">
        <v>42801.416666666664</v>
      </c>
      <c r="D5741" s="8">
        <v>11965.82</v>
      </c>
      <c r="E5741" s="8">
        <v>11979.98</v>
      </c>
      <c r="F5741" s="8">
        <v>11941.08</v>
      </c>
      <c r="G5741" s="8">
        <v>11975.42</v>
      </c>
      <c r="H5741" s="8"/>
      <c r="I5741" s="8"/>
      <c r="J5741" s="8"/>
    </row>
    <row r="5742" spans="3:10" x14ac:dyDescent="0.25">
      <c r="C5742" s="5">
        <v>42801.458333333336</v>
      </c>
      <c r="D5742" s="6">
        <v>11975.92</v>
      </c>
      <c r="E5742" s="6">
        <v>11987.05</v>
      </c>
      <c r="F5742" s="6">
        <v>11966.91</v>
      </c>
      <c r="G5742" s="6">
        <v>11971.27</v>
      </c>
      <c r="H5742" s="6"/>
      <c r="I5742" s="6"/>
      <c r="J5742" s="6"/>
    </row>
    <row r="5743" spans="3:10" x14ac:dyDescent="0.25">
      <c r="C5743" s="7">
        <v>42801.5</v>
      </c>
      <c r="D5743" s="8">
        <v>11971.52</v>
      </c>
      <c r="E5743" s="8">
        <v>11990.13</v>
      </c>
      <c r="F5743" s="8">
        <v>11966.85</v>
      </c>
      <c r="G5743" s="8">
        <v>11967.1</v>
      </c>
      <c r="H5743" s="8"/>
      <c r="I5743" s="8"/>
      <c r="J5743" s="8"/>
    </row>
    <row r="5744" spans="3:10" x14ac:dyDescent="0.25">
      <c r="C5744" s="5">
        <v>42801.541666666664</v>
      </c>
      <c r="D5744" s="6">
        <v>11966.85</v>
      </c>
      <c r="E5744" s="6">
        <v>11971.73</v>
      </c>
      <c r="F5744" s="6">
        <v>11955.47</v>
      </c>
      <c r="G5744" s="6">
        <v>11963.49</v>
      </c>
      <c r="H5744" s="6"/>
      <c r="I5744" s="6"/>
      <c r="J5744" s="6"/>
    </row>
    <row r="5745" spans="3:10" x14ac:dyDescent="0.25">
      <c r="C5745" s="7">
        <v>42801.583333333336</v>
      </c>
      <c r="D5745" s="8">
        <v>11962.99</v>
      </c>
      <c r="E5745" s="8">
        <v>11975.87</v>
      </c>
      <c r="F5745" s="8">
        <v>11958.09</v>
      </c>
      <c r="G5745" s="8">
        <v>11970.65</v>
      </c>
      <c r="H5745" s="8"/>
      <c r="I5745" s="8"/>
      <c r="J5745" s="8"/>
    </row>
    <row r="5746" spans="3:10" x14ac:dyDescent="0.25">
      <c r="C5746" s="5">
        <v>42801.625</v>
      </c>
      <c r="D5746" s="6">
        <v>11970.9</v>
      </c>
      <c r="E5746" s="6">
        <v>11974.33</v>
      </c>
      <c r="F5746" s="6">
        <v>11964.45</v>
      </c>
      <c r="G5746" s="6">
        <v>11969.59</v>
      </c>
      <c r="H5746" s="6"/>
      <c r="I5746" s="6"/>
      <c r="J5746" s="6"/>
    </row>
    <row r="5747" spans="3:10" x14ac:dyDescent="0.25">
      <c r="C5747" s="7">
        <v>42801.666666666664</v>
      </c>
      <c r="D5747" s="8">
        <v>11969.34</v>
      </c>
      <c r="E5747" s="8">
        <v>11969.74</v>
      </c>
      <c r="F5747" s="8">
        <v>11933.79</v>
      </c>
      <c r="G5747" s="8">
        <v>11943.56</v>
      </c>
      <c r="H5747" s="8"/>
      <c r="I5747" s="8"/>
      <c r="J5747" s="8"/>
    </row>
    <row r="5748" spans="3:10" x14ac:dyDescent="0.25">
      <c r="C5748" s="5">
        <v>42801.708333333336</v>
      </c>
      <c r="D5748" s="6">
        <v>11943.81</v>
      </c>
      <c r="E5748" s="6">
        <v>11978.27</v>
      </c>
      <c r="F5748" s="6">
        <v>11942.05</v>
      </c>
      <c r="G5748" s="6">
        <v>11955.03</v>
      </c>
      <c r="H5748" s="6"/>
      <c r="I5748" s="6"/>
      <c r="J5748" s="6"/>
    </row>
    <row r="5749" spans="3:10" x14ac:dyDescent="0.25">
      <c r="C5749" s="7">
        <v>42801.75</v>
      </c>
      <c r="D5749" s="8">
        <v>11955.28</v>
      </c>
      <c r="E5749" s="8">
        <v>11971.1</v>
      </c>
      <c r="F5749" s="8">
        <v>11950.57</v>
      </c>
      <c r="G5749" s="8">
        <v>11968.6</v>
      </c>
      <c r="H5749" s="8"/>
      <c r="I5749" s="8"/>
      <c r="J5749" s="8"/>
    </row>
    <row r="5750" spans="3:10" x14ac:dyDescent="0.25">
      <c r="C5750" s="5">
        <v>42801.791666666664</v>
      </c>
      <c r="D5750" s="6">
        <v>11968.1</v>
      </c>
      <c r="E5750" s="6">
        <v>11973.35</v>
      </c>
      <c r="F5750" s="6">
        <v>11963.85</v>
      </c>
      <c r="G5750" s="6">
        <v>11972.1</v>
      </c>
      <c r="H5750" s="6"/>
      <c r="I5750" s="6"/>
      <c r="J5750" s="6"/>
    </row>
    <row r="5751" spans="3:10" x14ac:dyDescent="0.25">
      <c r="C5751" s="7">
        <v>42801.833333333336</v>
      </c>
      <c r="D5751" s="8">
        <v>11972.35</v>
      </c>
      <c r="E5751" s="8">
        <v>11975.34</v>
      </c>
      <c r="F5751" s="8">
        <v>11966.09</v>
      </c>
      <c r="G5751" s="8">
        <v>11966.09</v>
      </c>
      <c r="H5751" s="8"/>
      <c r="I5751" s="8"/>
      <c r="J5751" s="8"/>
    </row>
    <row r="5752" spans="3:10" x14ac:dyDescent="0.25">
      <c r="C5752" s="5">
        <v>42801.875</v>
      </c>
      <c r="D5752" s="6">
        <v>11965.84</v>
      </c>
      <c r="E5752" s="6">
        <v>11973.59</v>
      </c>
      <c r="F5752" s="6">
        <v>11965.84</v>
      </c>
      <c r="G5752" s="6">
        <v>11973.08</v>
      </c>
      <c r="H5752" s="6"/>
      <c r="I5752" s="6"/>
      <c r="J5752" s="6"/>
    </row>
    <row r="5753" spans="3:10" x14ac:dyDescent="0.25">
      <c r="C5753" s="7">
        <v>42801.916666666664</v>
      </c>
      <c r="D5753" s="8">
        <v>11972.58</v>
      </c>
      <c r="E5753" s="8">
        <v>11972.58</v>
      </c>
      <c r="F5753" s="8">
        <v>11951.33</v>
      </c>
      <c r="G5753" s="8">
        <v>11955.58</v>
      </c>
      <c r="H5753" s="8"/>
      <c r="I5753" s="8"/>
      <c r="J5753" s="8"/>
    </row>
    <row r="5754" spans="3:10" x14ac:dyDescent="0.25">
      <c r="C5754" s="5">
        <v>42801.958333333336</v>
      </c>
      <c r="D5754" s="6">
        <v>11953.83</v>
      </c>
      <c r="E5754" s="6">
        <v>11959.65</v>
      </c>
      <c r="F5754" s="6">
        <v>11952.07</v>
      </c>
      <c r="G5754" s="6">
        <v>11956.6</v>
      </c>
      <c r="H5754" s="6"/>
      <c r="I5754" s="6"/>
      <c r="J5754" s="6"/>
    </row>
    <row r="5755" spans="3:10" x14ac:dyDescent="0.25">
      <c r="C5755" s="7">
        <v>42802</v>
      </c>
      <c r="D5755" s="8">
        <v>11951.07</v>
      </c>
      <c r="E5755" s="8">
        <v>11951.07</v>
      </c>
      <c r="F5755" s="8">
        <v>11951.07</v>
      </c>
      <c r="G5755" s="8">
        <v>11951.07</v>
      </c>
      <c r="H5755" s="8"/>
      <c r="I5755" s="8"/>
      <c r="J5755" s="8"/>
    </row>
    <row r="5756" spans="3:10" x14ac:dyDescent="0.25">
      <c r="C5756" s="5">
        <v>42802.041666666664</v>
      </c>
      <c r="D5756" s="6">
        <v>11947.54</v>
      </c>
      <c r="E5756" s="6">
        <v>11948.8</v>
      </c>
      <c r="F5756" s="6">
        <v>11934.17</v>
      </c>
      <c r="G5756" s="6">
        <v>11935.43</v>
      </c>
      <c r="H5756" s="6"/>
      <c r="I5756" s="6"/>
      <c r="J5756" s="6"/>
    </row>
    <row r="5757" spans="3:10" x14ac:dyDescent="0.25">
      <c r="C5757" s="7">
        <v>42802.083333333336</v>
      </c>
      <c r="D5757" s="8">
        <v>11936.69</v>
      </c>
      <c r="E5757" s="8">
        <v>11936.69</v>
      </c>
      <c r="F5757" s="8">
        <v>11915.06</v>
      </c>
      <c r="G5757" s="8">
        <v>11931.66</v>
      </c>
      <c r="H5757" s="8"/>
      <c r="I5757" s="8"/>
      <c r="J5757" s="8"/>
    </row>
    <row r="5758" spans="3:10" x14ac:dyDescent="0.25">
      <c r="C5758" s="5">
        <v>42802.125</v>
      </c>
      <c r="D5758" s="6">
        <v>11931.68</v>
      </c>
      <c r="E5758" s="6">
        <v>11935.16</v>
      </c>
      <c r="F5758" s="6">
        <v>11905.94</v>
      </c>
      <c r="G5758" s="6">
        <v>11924.78</v>
      </c>
      <c r="H5758" s="6"/>
      <c r="I5758" s="6"/>
      <c r="J5758" s="6"/>
    </row>
    <row r="5759" spans="3:10" x14ac:dyDescent="0.25">
      <c r="C5759" s="7">
        <v>42802.166666666664</v>
      </c>
      <c r="D5759" s="8">
        <v>11923.52</v>
      </c>
      <c r="E5759" s="8">
        <v>11932.07</v>
      </c>
      <c r="F5759" s="8">
        <v>11923.52</v>
      </c>
      <c r="G5759" s="8">
        <v>11932.07</v>
      </c>
      <c r="H5759" s="8"/>
      <c r="I5759" s="8"/>
      <c r="J5759" s="8"/>
    </row>
    <row r="5760" spans="3:10" x14ac:dyDescent="0.25">
      <c r="C5760" s="5">
        <v>42802.208333333336</v>
      </c>
      <c r="D5760" s="6">
        <v>11933.33</v>
      </c>
      <c r="E5760" s="6">
        <v>11941.12</v>
      </c>
      <c r="F5760" s="6">
        <v>11929.01</v>
      </c>
      <c r="G5760" s="6">
        <v>11929.01</v>
      </c>
      <c r="H5760" s="6"/>
      <c r="I5760" s="6"/>
      <c r="J5760" s="6"/>
    </row>
    <row r="5761" spans="3:10" x14ac:dyDescent="0.25">
      <c r="C5761" s="7">
        <v>42802.25</v>
      </c>
      <c r="D5761" s="8">
        <v>11928.01</v>
      </c>
      <c r="E5761" s="8">
        <v>11932.29</v>
      </c>
      <c r="F5761" s="8">
        <v>11920.45</v>
      </c>
      <c r="G5761" s="8">
        <v>11930.4</v>
      </c>
      <c r="H5761" s="8"/>
      <c r="I5761" s="8"/>
      <c r="J5761" s="8"/>
    </row>
    <row r="5762" spans="3:10" x14ac:dyDescent="0.25">
      <c r="C5762" s="5">
        <v>42802.291666666664</v>
      </c>
      <c r="D5762" s="6">
        <v>11929.77</v>
      </c>
      <c r="E5762" s="6">
        <v>11936.82</v>
      </c>
      <c r="F5762" s="6">
        <v>11928.32</v>
      </c>
      <c r="G5762" s="6">
        <v>11928.32</v>
      </c>
      <c r="H5762" s="6"/>
      <c r="I5762" s="6"/>
      <c r="J5762" s="6"/>
    </row>
    <row r="5763" spans="3:10" x14ac:dyDescent="0.25">
      <c r="C5763" s="7">
        <v>42802.333333333336</v>
      </c>
      <c r="D5763" s="8">
        <v>11929.59</v>
      </c>
      <c r="E5763" s="8">
        <v>11937.64</v>
      </c>
      <c r="F5763" s="8">
        <v>11924.78</v>
      </c>
      <c r="G5763" s="8">
        <v>11929.84</v>
      </c>
      <c r="H5763" s="8"/>
      <c r="I5763" s="8"/>
      <c r="J5763" s="8"/>
    </row>
    <row r="5764" spans="3:10" x14ac:dyDescent="0.25">
      <c r="C5764" s="5">
        <v>42802.375</v>
      </c>
      <c r="D5764" s="6">
        <v>11931.34</v>
      </c>
      <c r="E5764" s="6">
        <v>11943.27</v>
      </c>
      <c r="F5764" s="6">
        <v>11921.02</v>
      </c>
      <c r="G5764" s="6">
        <v>11927.77</v>
      </c>
      <c r="H5764" s="6"/>
      <c r="I5764" s="6"/>
      <c r="J5764" s="6"/>
    </row>
    <row r="5765" spans="3:10" x14ac:dyDescent="0.25">
      <c r="C5765" s="7">
        <v>42802.416666666664</v>
      </c>
      <c r="D5765" s="8">
        <v>11927.52</v>
      </c>
      <c r="E5765" s="8">
        <v>11980.16</v>
      </c>
      <c r="F5765" s="8">
        <v>11916.77</v>
      </c>
      <c r="G5765" s="8">
        <v>11973.71</v>
      </c>
      <c r="H5765" s="8"/>
      <c r="I5765" s="8"/>
      <c r="J5765" s="8"/>
    </row>
    <row r="5766" spans="3:10" x14ac:dyDescent="0.25">
      <c r="C5766" s="5">
        <v>42802.458333333336</v>
      </c>
      <c r="D5766" s="6">
        <v>11973.46</v>
      </c>
      <c r="E5766" s="6">
        <v>12018.39</v>
      </c>
      <c r="F5766" s="6">
        <v>11966.11</v>
      </c>
      <c r="G5766" s="6">
        <v>12007.64</v>
      </c>
      <c r="H5766" s="6"/>
      <c r="I5766" s="6"/>
      <c r="J5766" s="6"/>
    </row>
    <row r="5767" spans="3:10" x14ac:dyDescent="0.25">
      <c r="C5767" s="7">
        <v>42802.5</v>
      </c>
      <c r="D5767" s="8">
        <v>12007.39</v>
      </c>
      <c r="E5767" s="8">
        <v>12017.49</v>
      </c>
      <c r="F5767" s="8">
        <v>11994.03</v>
      </c>
      <c r="G5767" s="8">
        <v>11999.23</v>
      </c>
      <c r="H5767" s="8"/>
      <c r="I5767" s="8"/>
      <c r="J5767" s="8"/>
    </row>
    <row r="5768" spans="3:10" x14ac:dyDescent="0.25">
      <c r="C5768" s="5">
        <v>42802.541666666664</v>
      </c>
      <c r="D5768" s="6">
        <v>11998.98</v>
      </c>
      <c r="E5768" s="6">
        <v>12003.2</v>
      </c>
      <c r="F5768" s="6">
        <v>11927.73</v>
      </c>
      <c r="G5768" s="6">
        <v>11940.57</v>
      </c>
      <c r="H5768" s="6"/>
      <c r="I5768" s="6"/>
      <c r="J5768" s="6"/>
    </row>
    <row r="5769" spans="3:10" x14ac:dyDescent="0.25">
      <c r="C5769" s="7">
        <v>42802.583333333336</v>
      </c>
      <c r="D5769" s="8">
        <v>11941.07</v>
      </c>
      <c r="E5769" s="8">
        <v>11992.58</v>
      </c>
      <c r="F5769" s="8">
        <v>11933.32</v>
      </c>
      <c r="G5769" s="8">
        <v>11980.63</v>
      </c>
      <c r="H5769" s="8"/>
      <c r="I5769" s="8"/>
      <c r="J5769" s="8"/>
    </row>
    <row r="5770" spans="3:10" x14ac:dyDescent="0.25">
      <c r="C5770" s="5">
        <v>42802.625</v>
      </c>
      <c r="D5770" s="6">
        <v>11979.88</v>
      </c>
      <c r="E5770" s="6">
        <v>12004.6</v>
      </c>
      <c r="F5770" s="6">
        <v>11973.8</v>
      </c>
      <c r="G5770" s="6">
        <v>11994.86</v>
      </c>
      <c r="H5770" s="6"/>
      <c r="I5770" s="6"/>
      <c r="J5770" s="6"/>
    </row>
    <row r="5771" spans="3:10" x14ac:dyDescent="0.25">
      <c r="C5771" s="7">
        <v>42802.666666666664</v>
      </c>
      <c r="D5771" s="8">
        <v>11994.11</v>
      </c>
      <c r="E5771" s="8">
        <v>12011.62</v>
      </c>
      <c r="F5771" s="8">
        <v>11985.17</v>
      </c>
      <c r="G5771" s="8">
        <v>11988.31</v>
      </c>
      <c r="H5771" s="8"/>
      <c r="I5771" s="8"/>
      <c r="J5771" s="8"/>
    </row>
    <row r="5772" spans="3:10" x14ac:dyDescent="0.25">
      <c r="C5772" s="5">
        <v>42802.708333333336</v>
      </c>
      <c r="D5772" s="6">
        <v>11989.06</v>
      </c>
      <c r="E5772" s="6">
        <v>11991.54</v>
      </c>
      <c r="F5772" s="6">
        <v>11963.11</v>
      </c>
      <c r="G5772" s="6">
        <v>11979.13</v>
      </c>
      <c r="H5772" s="6"/>
      <c r="I5772" s="6"/>
      <c r="J5772" s="6"/>
    </row>
    <row r="5773" spans="3:10" x14ac:dyDescent="0.25">
      <c r="C5773" s="7">
        <v>42802.75</v>
      </c>
      <c r="D5773" s="8">
        <v>11978.88</v>
      </c>
      <c r="E5773" s="8">
        <v>11986.19</v>
      </c>
      <c r="F5773" s="8">
        <v>11960.53</v>
      </c>
      <c r="G5773" s="8">
        <v>11966.49</v>
      </c>
      <c r="H5773" s="8"/>
      <c r="I5773" s="8"/>
      <c r="J5773" s="8"/>
    </row>
    <row r="5774" spans="3:10" x14ac:dyDescent="0.25">
      <c r="C5774" s="5">
        <v>42802.791666666664</v>
      </c>
      <c r="D5774" s="6">
        <v>11966.24</v>
      </c>
      <c r="E5774" s="6">
        <v>11975.98</v>
      </c>
      <c r="F5774" s="6">
        <v>11964.49</v>
      </c>
      <c r="G5774" s="6">
        <v>11975.23</v>
      </c>
      <c r="H5774" s="6"/>
      <c r="I5774" s="6"/>
      <c r="J5774" s="6"/>
    </row>
    <row r="5775" spans="3:10" x14ac:dyDescent="0.25">
      <c r="C5775" s="7">
        <v>42802.833333333336</v>
      </c>
      <c r="D5775" s="8">
        <v>11974.98</v>
      </c>
      <c r="E5775" s="8">
        <v>11983.73</v>
      </c>
      <c r="F5775" s="8">
        <v>11971.48</v>
      </c>
      <c r="G5775" s="8">
        <v>11974.97</v>
      </c>
      <c r="H5775" s="8"/>
      <c r="I5775" s="8"/>
      <c r="J5775" s="8"/>
    </row>
    <row r="5776" spans="3:10" x14ac:dyDescent="0.25">
      <c r="C5776" s="5">
        <v>42802.875</v>
      </c>
      <c r="D5776" s="6">
        <v>11975.22</v>
      </c>
      <c r="E5776" s="6">
        <v>11976.97</v>
      </c>
      <c r="F5776" s="6">
        <v>11954.46</v>
      </c>
      <c r="G5776" s="6">
        <v>11965.71</v>
      </c>
      <c r="H5776" s="6"/>
      <c r="I5776" s="6"/>
      <c r="J5776" s="6"/>
    </row>
    <row r="5777" spans="3:10" x14ac:dyDescent="0.25">
      <c r="C5777" s="7">
        <v>42802.916666666664</v>
      </c>
      <c r="D5777" s="8">
        <v>11965.46</v>
      </c>
      <c r="E5777" s="8">
        <v>11968.21</v>
      </c>
      <c r="F5777" s="8">
        <v>11936.7</v>
      </c>
      <c r="G5777" s="8">
        <v>11943.69</v>
      </c>
      <c r="H5777" s="8"/>
      <c r="I5777" s="8"/>
      <c r="J5777" s="8"/>
    </row>
    <row r="5778" spans="3:10" x14ac:dyDescent="0.25">
      <c r="C5778" s="5">
        <v>42802.958333333336</v>
      </c>
      <c r="D5778" s="6">
        <v>11942.19</v>
      </c>
      <c r="E5778" s="6">
        <v>11948.27</v>
      </c>
      <c r="F5778" s="6">
        <v>11936.92</v>
      </c>
      <c r="G5778" s="6">
        <v>11942.47</v>
      </c>
      <c r="H5778" s="6"/>
      <c r="I5778" s="6"/>
      <c r="J5778" s="6"/>
    </row>
    <row r="5779" spans="3:10" x14ac:dyDescent="0.25">
      <c r="C5779" s="7">
        <v>42803</v>
      </c>
      <c r="D5779" s="8">
        <v>11939.95</v>
      </c>
      <c r="E5779" s="8">
        <v>11939.95</v>
      </c>
      <c r="F5779" s="8">
        <v>11939.95</v>
      </c>
      <c r="G5779" s="8">
        <v>11939.95</v>
      </c>
      <c r="H5779" s="8"/>
      <c r="I5779" s="8"/>
      <c r="J5779" s="8"/>
    </row>
    <row r="5780" spans="3:10" x14ac:dyDescent="0.25">
      <c r="C5780" s="5">
        <v>42803.041666666664</v>
      </c>
      <c r="D5780" s="6">
        <v>11943.96</v>
      </c>
      <c r="E5780" s="6">
        <v>11956.55</v>
      </c>
      <c r="F5780" s="6">
        <v>11940.17</v>
      </c>
      <c r="G5780" s="6">
        <v>11955.77</v>
      </c>
      <c r="H5780" s="6"/>
      <c r="I5780" s="6"/>
      <c r="J5780" s="6"/>
    </row>
    <row r="5781" spans="3:10" x14ac:dyDescent="0.25">
      <c r="C5781" s="7">
        <v>42803.083333333336</v>
      </c>
      <c r="D5781" s="8">
        <v>11956.51</v>
      </c>
      <c r="E5781" s="8">
        <v>11960.06</v>
      </c>
      <c r="F5781" s="8">
        <v>11950.21</v>
      </c>
      <c r="G5781" s="8">
        <v>11952.73</v>
      </c>
      <c r="H5781" s="8"/>
      <c r="I5781" s="8"/>
      <c r="J5781" s="8"/>
    </row>
    <row r="5782" spans="3:10" x14ac:dyDescent="0.25">
      <c r="C5782" s="5">
        <v>42803.125</v>
      </c>
      <c r="D5782" s="6">
        <v>11952.79</v>
      </c>
      <c r="E5782" s="6">
        <v>11958.56</v>
      </c>
      <c r="F5782" s="6">
        <v>11951.48</v>
      </c>
      <c r="G5782" s="6">
        <v>11953.5</v>
      </c>
      <c r="H5782" s="6"/>
      <c r="I5782" s="6"/>
      <c r="J5782" s="6"/>
    </row>
    <row r="5783" spans="3:10" x14ac:dyDescent="0.25">
      <c r="C5783" s="7">
        <v>42803.166666666664</v>
      </c>
      <c r="D5783" s="8">
        <v>11952.24</v>
      </c>
      <c r="E5783" s="8">
        <v>11953.5</v>
      </c>
      <c r="F5783" s="8">
        <v>11939.62</v>
      </c>
      <c r="G5783" s="8">
        <v>11943.41</v>
      </c>
      <c r="H5783" s="8"/>
      <c r="I5783" s="8"/>
      <c r="J5783" s="8"/>
    </row>
    <row r="5784" spans="3:10" x14ac:dyDescent="0.25">
      <c r="C5784" s="5">
        <v>42803.208333333336</v>
      </c>
      <c r="D5784" s="6">
        <v>11942.14</v>
      </c>
      <c r="E5784" s="6">
        <v>11949.72</v>
      </c>
      <c r="F5784" s="6">
        <v>11940.88</v>
      </c>
      <c r="G5784" s="6">
        <v>11945.92</v>
      </c>
      <c r="H5784" s="6"/>
      <c r="I5784" s="6"/>
      <c r="J5784" s="6"/>
    </row>
    <row r="5785" spans="3:10" x14ac:dyDescent="0.25">
      <c r="C5785" s="7">
        <v>42803.25</v>
      </c>
      <c r="D5785" s="8">
        <v>11944.66</v>
      </c>
      <c r="E5785" s="8">
        <v>11948.19</v>
      </c>
      <c r="F5785" s="8">
        <v>11941.87</v>
      </c>
      <c r="G5785" s="8">
        <v>11944.65</v>
      </c>
      <c r="H5785" s="8"/>
      <c r="I5785" s="8"/>
      <c r="J5785" s="8"/>
    </row>
    <row r="5786" spans="3:10" x14ac:dyDescent="0.25">
      <c r="C5786" s="5">
        <v>42803.291666666664</v>
      </c>
      <c r="D5786" s="6">
        <v>11943.39</v>
      </c>
      <c r="E5786" s="6">
        <v>11949.22</v>
      </c>
      <c r="F5786" s="6">
        <v>11943.38</v>
      </c>
      <c r="G5786" s="6">
        <v>11947.96</v>
      </c>
      <c r="H5786" s="6"/>
      <c r="I5786" s="6"/>
      <c r="J5786" s="6"/>
    </row>
    <row r="5787" spans="3:10" x14ac:dyDescent="0.25">
      <c r="C5787" s="7">
        <v>42803.333333333336</v>
      </c>
      <c r="D5787" s="8">
        <v>11949.22</v>
      </c>
      <c r="E5787" s="8">
        <v>11952.75</v>
      </c>
      <c r="F5787" s="8">
        <v>11945.39</v>
      </c>
      <c r="G5787" s="8">
        <v>11948.65</v>
      </c>
      <c r="H5787" s="8"/>
      <c r="I5787" s="8"/>
      <c r="J5787" s="8"/>
    </row>
    <row r="5788" spans="3:10" x14ac:dyDescent="0.25">
      <c r="C5788" s="5">
        <v>42803.375</v>
      </c>
      <c r="D5788" s="6">
        <v>11947.59</v>
      </c>
      <c r="E5788" s="6">
        <v>11958.63</v>
      </c>
      <c r="F5788" s="6">
        <v>11926.33</v>
      </c>
      <c r="G5788" s="6">
        <v>11928.86</v>
      </c>
      <c r="H5788" s="6"/>
      <c r="I5788" s="6"/>
      <c r="J5788" s="6"/>
    </row>
    <row r="5789" spans="3:10" x14ac:dyDescent="0.25">
      <c r="C5789" s="7">
        <v>42803.416666666664</v>
      </c>
      <c r="D5789" s="8">
        <v>11930.11</v>
      </c>
      <c r="E5789" s="8">
        <v>11963.63</v>
      </c>
      <c r="F5789" s="8">
        <v>11917.61</v>
      </c>
      <c r="G5789" s="8">
        <v>11958.66</v>
      </c>
      <c r="H5789" s="8"/>
      <c r="I5789" s="8"/>
      <c r="J5789" s="8"/>
    </row>
    <row r="5790" spans="3:10" x14ac:dyDescent="0.25">
      <c r="C5790" s="5">
        <v>42803.458333333336</v>
      </c>
      <c r="D5790" s="6">
        <v>11959.16</v>
      </c>
      <c r="E5790" s="6">
        <v>11962.72</v>
      </c>
      <c r="F5790" s="6">
        <v>11928.63</v>
      </c>
      <c r="G5790" s="6">
        <v>11935.12</v>
      </c>
      <c r="H5790" s="6"/>
      <c r="I5790" s="6"/>
      <c r="J5790" s="6"/>
    </row>
    <row r="5791" spans="3:10" x14ac:dyDescent="0.25">
      <c r="C5791" s="7">
        <v>42803.5</v>
      </c>
      <c r="D5791" s="8">
        <v>11934.87</v>
      </c>
      <c r="E5791" s="8">
        <v>11947.45</v>
      </c>
      <c r="F5791" s="8">
        <v>11925.67</v>
      </c>
      <c r="G5791" s="8">
        <v>11942.37</v>
      </c>
      <c r="H5791" s="8"/>
      <c r="I5791" s="8"/>
      <c r="J5791" s="8"/>
    </row>
    <row r="5792" spans="3:10" x14ac:dyDescent="0.25">
      <c r="C5792" s="5">
        <v>42803.541666666664</v>
      </c>
      <c r="D5792" s="6">
        <v>11942.16</v>
      </c>
      <c r="E5792" s="6">
        <v>11944.87</v>
      </c>
      <c r="F5792" s="6">
        <v>11928.36</v>
      </c>
      <c r="G5792" s="6">
        <v>11939.81</v>
      </c>
      <c r="H5792" s="6"/>
      <c r="I5792" s="6"/>
      <c r="J5792" s="6"/>
    </row>
    <row r="5793" spans="3:10" x14ac:dyDescent="0.25">
      <c r="C5793" s="7">
        <v>42803.583333333336</v>
      </c>
      <c r="D5793" s="8">
        <v>11940.07</v>
      </c>
      <c r="E5793" s="8">
        <v>11942.86</v>
      </c>
      <c r="F5793" s="8">
        <v>11926.45</v>
      </c>
      <c r="G5793" s="8">
        <v>11930.97</v>
      </c>
      <c r="H5793" s="8"/>
      <c r="I5793" s="8"/>
      <c r="J5793" s="8"/>
    </row>
    <row r="5794" spans="3:10" x14ac:dyDescent="0.25">
      <c r="C5794" s="5">
        <v>42803.625</v>
      </c>
      <c r="D5794" s="6">
        <v>11930.47</v>
      </c>
      <c r="E5794" s="6">
        <v>11979.3</v>
      </c>
      <c r="F5794" s="6">
        <v>11929.48</v>
      </c>
      <c r="G5794" s="6">
        <v>11971.87</v>
      </c>
      <c r="H5794" s="6"/>
      <c r="I5794" s="6"/>
      <c r="J5794" s="6"/>
    </row>
    <row r="5795" spans="3:10" x14ac:dyDescent="0.25">
      <c r="C5795" s="7">
        <v>42803.666666666664</v>
      </c>
      <c r="D5795" s="8">
        <v>11971.62</v>
      </c>
      <c r="E5795" s="8">
        <v>11993.62</v>
      </c>
      <c r="F5795" s="8">
        <v>11948.87</v>
      </c>
      <c r="G5795" s="8">
        <v>11983.94</v>
      </c>
      <c r="H5795" s="8"/>
      <c r="I5795" s="8"/>
      <c r="J5795" s="8"/>
    </row>
    <row r="5796" spans="3:10" x14ac:dyDescent="0.25">
      <c r="C5796" s="5">
        <v>42803.708333333336</v>
      </c>
      <c r="D5796" s="6">
        <v>11984.19</v>
      </c>
      <c r="E5796" s="6">
        <v>12026.12</v>
      </c>
      <c r="F5796" s="6">
        <v>11959.82</v>
      </c>
      <c r="G5796" s="6">
        <v>11972.17</v>
      </c>
      <c r="H5796" s="6"/>
      <c r="I5796" s="6"/>
      <c r="J5796" s="6"/>
    </row>
    <row r="5797" spans="3:10" x14ac:dyDescent="0.25">
      <c r="C5797" s="7">
        <v>42803.75</v>
      </c>
      <c r="D5797" s="8">
        <v>11972.67</v>
      </c>
      <c r="E5797" s="8">
        <v>11987.86</v>
      </c>
      <c r="F5797" s="8">
        <v>11970.92</v>
      </c>
      <c r="G5797" s="8">
        <v>11981.37</v>
      </c>
      <c r="H5797" s="8"/>
      <c r="I5797" s="8"/>
      <c r="J5797" s="8"/>
    </row>
    <row r="5798" spans="3:10" x14ac:dyDescent="0.25">
      <c r="C5798" s="5">
        <v>42803.791666666664</v>
      </c>
      <c r="D5798" s="6">
        <v>11981.62</v>
      </c>
      <c r="E5798" s="6">
        <v>11983.12</v>
      </c>
      <c r="F5798" s="6">
        <v>11971.12</v>
      </c>
      <c r="G5798" s="6">
        <v>11979.11</v>
      </c>
      <c r="H5798" s="6"/>
      <c r="I5798" s="6"/>
      <c r="J5798" s="6"/>
    </row>
    <row r="5799" spans="3:10" x14ac:dyDescent="0.25">
      <c r="C5799" s="7">
        <v>42803.833333333336</v>
      </c>
      <c r="D5799" s="8">
        <v>11978.86</v>
      </c>
      <c r="E5799" s="8">
        <v>11980.86</v>
      </c>
      <c r="F5799" s="8">
        <v>11966.6</v>
      </c>
      <c r="G5799" s="8">
        <v>11968.1</v>
      </c>
      <c r="H5799" s="8"/>
      <c r="I5799" s="8"/>
      <c r="J5799" s="8"/>
    </row>
    <row r="5800" spans="3:10" x14ac:dyDescent="0.25">
      <c r="C5800" s="5">
        <v>42803.875</v>
      </c>
      <c r="D5800" s="6">
        <v>11967.6</v>
      </c>
      <c r="E5800" s="6">
        <v>11968.35</v>
      </c>
      <c r="F5800" s="6">
        <v>11940.85</v>
      </c>
      <c r="G5800" s="6">
        <v>11958.34</v>
      </c>
      <c r="H5800" s="6"/>
      <c r="I5800" s="6"/>
      <c r="J5800" s="6"/>
    </row>
    <row r="5801" spans="3:10" x14ac:dyDescent="0.25">
      <c r="C5801" s="7">
        <v>42803.916666666664</v>
      </c>
      <c r="D5801" s="8">
        <v>11958.84</v>
      </c>
      <c r="E5801" s="8">
        <v>11987.59</v>
      </c>
      <c r="F5801" s="8">
        <v>11957.84</v>
      </c>
      <c r="G5801" s="8">
        <v>11986.09</v>
      </c>
      <c r="H5801" s="8"/>
      <c r="I5801" s="8"/>
      <c r="J5801" s="8"/>
    </row>
    <row r="5802" spans="3:10" x14ac:dyDescent="0.25">
      <c r="C5802" s="5">
        <v>42803.958333333336</v>
      </c>
      <c r="D5802" s="6">
        <v>11985.07</v>
      </c>
      <c r="E5802" s="6">
        <v>12002.27</v>
      </c>
      <c r="F5802" s="6">
        <v>11982.53</v>
      </c>
      <c r="G5802" s="6">
        <v>12002.27</v>
      </c>
      <c r="H5802" s="6"/>
      <c r="I5802" s="6"/>
      <c r="J5802" s="6"/>
    </row>
    <row r="5803" spans="3:10" x14ac:dyDescent="0.25">
      <c r="C5803" s="7">
        <v>42804</v>
      </c>
      <c r="D5803" s="8">
        <v>12001</v>
      </c>
      <c r="E5803" s="8">
        <v>12001</v>
      </c>
      <c r="F5803" s="8">
        <v>12001</v>
      </c>
      <c r="G5803" s="8">
        <v>12001</v>
      </c>
      <c r="H5803" s="8"/>
      <c r="I5803" s="8"/>
      <c r="J5803" s="8"/>
    </row>
    <row r="5804" spans="3:10" x14ac:dyDescent="0.25">
      <c r="C5804" s="5">
        <v>42804.041666666664</v>
      </c>
      <c r="D5804" s="6">
        <v>11994.99</v>
      </c>
      <c r="E5804" s="6">
        <v>12014.02</v>
      </c>
      <c r="F5804" s="6">
        <v>11986.65</v>
      </c>
      <c r="G5804" s="6">
        <v>12009.75</v>
      </c>
      <c r="H5804" s="6"/>
      <c r="I5804" s="6"/>
      <c r="J5804" s="6"/>
    </row>
    <row r="5805" spans="3:10" x14ac:dyDescent="0.25">
      <c r="C5805" s="7">
        <v>42804.083333333336</v>
      </c>
      <c r="D5805" s="8">
        <v>12009.12</v>
      </c>
      <c r="E5805" s="8">
        <v>12013.49</v>
      </c>
      <c r="F5805" s="8">
        <v>12002.35</v>
      </c>
      <c r="G5805" s="8">
        <v>12006.65</v>
      </c>
      <c r="H5805" s="8"/>
      <c r="I5805" s="8"/>
      <c r="J5805" s="8"/>
    </row>
    <row r="5806" spans="3:10" x14ac:dyDescent="0.25">
      <c r="C5806" s="5">
        <v>42804.125</v>
      </c>
      <c r="D5806" s="6">
        <v>12006.66</v>
      </c>
      <c r="E5806" s="6">
        <v>12021.75</v>
      </c>
      <c r="F5806" s="6">
        <v>12006.66</v>
      </c>
      <c r="G5806" s="6">
        <v>12018.22</v>
      </c>
      <c r="H5806" s="6"/>
      <c r="I5806" s="6"/>
      <c r="J5806" s="6"/>
    </row>
    <row r="5807" spans="3:10" x14ac:dyDescent="0.25">
      <c r="C5807" s="7">
        <v>42804.166666666664</v>
      </c>
      <c r="D5807" s="8">
        <v>12019.49</v>
      </c>
      <c r="E5807" s="8">
        <v>12028.82</v>
      </c>
      <c r="F5807" s="8">
        <v>12019.48</v>
      </c>
      <c r="G5807" s="8">
        <v>12022.74</v>
      </c>
      <c r="H5807" s="8"/>
      <c r="I5807" s="8"/>
      <c r="J5807" s="8"/>
    </row>
    <row r="5808" spans="3:10" x14ac:dyDescent="0.25">
      <c r="C5808" s="5">
        <v>42804.208333333336</v>
      </c>
      <c r="D5808" s="6">
        <v>12021.48</v>
      </c>
      <c r="E5808" s="6">
        <v>12022.81</v>
      </c>
      <c r="F5808" s="6">
        <v>12016.47</v>
      </c>
      <c r="G5808" s="6">
        <v>12018.5</v>
      </c>
      <c r="H5808" s="6"/>
      <c r="I5808" s="6"/>
      <c r="J5808" s="6"/>
    </row>
    <row r="5809" spans="3:10" x14ac:dyDescent="0.25">
      <c r="C5809" s="7">
        <v>42804.25</v>
      </c>
      <c r="D5809" s="8">
        <v>12019.77</v>
      </c>
      <c r="E5809" s="8">
        <v>12022.16</v>
      </c>
      <c r="F5809" s="8">
        <v>12015.73</v>
      </c>
      <c r="G5809" s="8">
        <v>12021.8</v>
      </c>
      <c r="H5809" s="8"/>
      <c r="I5809" s="8"/>
      <c r="J5809" s="8"/>
    </row>
    <row r="5810" spans="3:10" x14ac:dyDescent="0.25">
      <c r="C5810" s="5">
        <v>42804.291666666664</v>
      </c>
      <c r="D5810" s="6">
        <v>12020.53</v>
      </c>
      <c r="E5810" s="6">
        <v>12021.8</v>
      </c>
      <c r="F5810" s="6">
        <v>12015.73</v>
      </c>
      <c r="G5810" s="6">
        <v>12017.04</v>
      </c>
      <c r="H5810" s="6"/>
      <c r="I5810" s="6"/>
      <c r="J5810" s="6"/>
    </row>
    <row r="5811" spans="3:10" x14ac:dyDescent="0.25">
      <c r="C5811" s="7">
        <v>42804.333333333336</v>
      </c>
      <c r="D5811" s="8">
        <v>12017.67</v>
      </c>
      <c r="E5811" s="8">
        <v>12023.33</v>
      </c>
      <c r="F5811" s="8">
        <v>12005.89</v>
      </c>
      <c r="G5811" s="8">
        <v>12007.39</v>
      </c>
      <c r="H5811" s="8"/>
      <c r="I5811" s="8"/>
      <c r="J5811" s="8"/>
    </row>
    <row r="5812" spans="3:10" x14ac:dyDescent="0.25">
      <c r="C5812" s="5">
        <v>42804.375</v>
      </c>
      <c r="D5812" s="6">
        <v>12010</v>
      </c>
      <c r="E5812" s="6">
        <v>12036.01</v>
      </c>
      <c r="F5812" s="6">
        <v>12008.25</v>
      </c>
      <c r="G5812" s="6">
        <v>12023.52</v>
      </c>
      <c r="H5812" s="6"/>
      <c r="I5812" s="6"/>
      <c r="J5812" s="6"/>
    </row>
    <row r="5813" spans="3:10" x14ac:dyDescent="0.25">
      <c r="C5813" s="7">
        <v>42804.416666666664</v>
      </c>
      <c r="D5813" s="8">
        <v>12022.02</v>
      </c>
      <c r="E5813" s="8">
        <v>12047.02</v>
      </c>
      <c r="F5813" s="8">
        <v>12005.33</v>
      </c>
      <c r="G5813" s="8">
        <v>12041.09</v>
      </c>
      <c r="H5813" s="8"/>
      <c r="I5813" s="8"/>
      <c r="J5813" s="8"/>
    </row>
    <row r="5814" spans="3:10" x14ac:dyDescent="0.25">
      <c r="C5814" s="5">
        <v>42804.458333333336</v>
      </c>
      <c r="D5814" s="6">
        <v>12040.34</v>
      </c>
      <c r="E5814" s="6">
        <v>12051.82</v>
      </c>
      <c r="F5814" s="6">
        <v>12031.05</v>
      </c>
      <c r="G5814" s="6">
        <v>12042.62</v>
      </c>
      <c r="H5814" s="6"/>
      <c r="I5814" s="6"/>
      <c r="J5814" s="6"/>
    </row>
    <row r="5815" spans="3:10" x14ac:dyDescent="0.25">
      <c r="C5815" s="7">
        <v>42804.5</v>
      </c>
      <c r="D5815" s="8">
        <v>12042.87</v>
      </c>
      <c r="E5815" s="8">
        <v>12060.53</v>
      </c>
      <c r="F5815" s="8">
        <v>12039.02</v>
      </c>
      <c r="G5815" s="8">
        <v>12059.28</v>
      </c>
      <c r="H5815" s="8"/>
      <c r="I5815" s="8"/>
      <c r="J5815" s="8"/>
    </row>
    <row r="5816" spans="3:10" x14ac:dyDescent="0.25">
      <c r="C5816" s="5">
        <v>42804.541666666664</v>
      </c>
      <c r="D5816" s="6">
        <v>12059.53</v>
      </c>
      <c r="E5816" s="6">
        <v>12067.25</v>
      </c>
      <c r="F5816" s="6">
        <v>12053.22</v>
      </c>
      <c r="G5816" s="6">
        <v>12056.49</v>
      </c>
      <c r="H5816" s="6"/>
      <c r="I5816" s="6"/>
      <c r="J5816" s="6"/>
    </row>
    <row r="5817" spans="3:10" x14ac:dyDescent="0.25">
      <c r="C5817" s="7">
        <v>42804.583333333336</v>
      </c>
      <c r="D5817" s="8">
        <v>12056.74</v>
      </c>
      <c r="E5817" s="8">
        <v>12056.74</v>
      </c>
      <c r="F5817" s="8">
        <v>12038.52</v>
      </c>
      <c r="G5817" s="8">
        <v>12046.68</v>
      </c>
      <c r="H5817" s="8"/>
      <c r="I5817" s="8"/>
      <c r="J5817" s="8"/>
    </row>
    <row r="5818" spans="3:10" x14ac:dyDescent="0.25">
      <c r="C5818" s="5">
        <v>42804.625</v>
      </c>
      <c r="D5818" s="6">
        <v>12046.69</v>
      </c>
      <c r="E5818" s="6">
        <v>12057.91</v>
      </c>
      <c r="F5818" s="6">
        <v>12034.87</v>
      </c>
      <c r="G5818" s="6">
        <v>12048.3</v>
      </c>
      <c r="H5818" s="6"/>
      <c r="I5818" s="6"/>
      <c r="J5818" s="6"/>
    </row>
    <row r="5819" spans="3:10" x14ac:dyDescent="0.25">
      <c r="C5819" s="7">
        <v>42804.666666666664</v>
      </c>
      <c r="D5819" s="8">
        <v>12048.8</v>
      </c>
      <c r="E5819" s="8">
        <v>12049.06</v>
      </c>
      <c r="F5819" s="8">
        <v>11974.81</v>
      </c>
      <c r="G5819" s="8">
        <v>11999.73</v>
      </c>
      <c r="H5819" s="8"/>
      <c r="I5819" s="8"/>
      <c r="J5819" s="8"/>
    </row>
    <row r="5820" spans="3:10" x14ac:dyDescent="0.25">
      <c r="C5820" s="5">
        <v>42804.708333333336</v>
      </c>
      <c r="D5820" s="6">
        <v>11999.48</v>
      </c>
      <c r="E5820" s="6">
        <v>12007.19</v>
      </c>
      <c r="F5820" s="6">
        <v>11948.57</v>
      </c>
      <c r="G5820" s="6">
        <v>11955.28</v>
      </c>
      <c r="H5820" s="6"/>
      <c r="I5820" s="6"/>
      <c r="J5820" s="6"/>
    </row>
    <row r="5821" spans="3:10" x14ac:dyDescent="0.25">
      <c r="C5821" s="7">
        <v>42804.75</v>
      </c>
      <c r="D5821" s="8">
        <v>11955.03</v>
      </c>
      <c r="E5821" s="8">
        <v>11970.8</v>
      </c>
      <c r="F5821" s="8">
        <v>11934.06</v>
      </c>
      <c r="G5821" s="8">
        <v>11964.81</v>
      </c>
      <c r="H5821" s="8"/>
      <c r="I5821" s="8"/>
      <c r="J5821" s="8"/>
    </row>
    <row r="5822" spans="3:10" x14ac:dyDescent="0.25">
      <c r="C5822" s="5">
        <v>42804.791666666664</v>
      </c>
      <c r="D5822" s="6">
        <v>11965.06</v>
      </c>
      <c r="E5822" s="6">
        <v>11971.06</v>
      </c>
      <c r="F5822" s="6">
        <v>11939.29</v>
      </c>
      <c r="G5822" s="6">
        <v>11945.29</v>
      </c>
      <c r="H5822" s="6"/>
      <c r="I5822" s="6"/>
      <c r="J5822" s="6"/>
    </row>
    <row r="5823" spans="3:10" x14ac:dyDescent="0.25">
      <c r="C5823" s="7">
        <v>42804.833333333336</v>
      </c>
      <c r="D5823" s="8">
        <v>11945.54</v>
      </c>
      <c r="E5823" s="8">
        <v>11951.29</v>
      </c>
      <c r="F5823" s="8">
        <v>11932.54</v>
      </c>
      <c r="G5823" s="8">
        <v>11949.28</v>
      </c>
      <c r="H5823" s="8"/>
      <c r="I5823" s="8"/>
      <c r="J5823" s="8"/>
    </row>
    <row r="5824" spans="3:10" x14ac:dyDescent="0.25">
      <c r="C5824" s="5">
        <v>42804.875</v>
      </c>
      <c r="D5824" s="6">
        <v>11950.03</v>
      </c>
      <c r="E5824" s="6">
        <v>11961.03</v>
      </c>
      <c r="F5824" s="6">
        <v>11946.53</v>
      </c>
      <c r="G5824" s="6">
        <v>11955.77</v>
      </c>
      <c r="H5824" s="6"/>
      <c r="I5824" s="6"/>
      <c r="J5824" s="6"/>
    </row>
    <row r="5825" spans="3:10" x14ac:dyDescent="0.25">
      <c r="C5825" s="7">
        <v>42804.916666666664</v>
      </c>
      <c r="D5825" s="8">
        <v>11956.02</v>
      </c>
      <c r="E5825" s="8">
        <v>11967.76</v>
      </c>
      <c r="F5825" s="8">
        <v>11954.02</v>
      </c>
      <c r="G5825" s="8">
        <v>11961.26</v>
      </c>
      <c r="H5825" s="8"/>
      <c r="I5825" s="8"/>
      <c r="J5825" s="8"/>
    </row>
    <row r="5826" spans="3:10" x14ac:dyDescent="0.25">
      <c r="C5826" s="5">
        <v>42807</v>
      </c>
      <c r="D5826" s="6">
        <v>11961.26</v>
      </c>
      <c r="E5826" s="6">
        <v>11961.26</v>
      </c>
      <c r="F5826" s="6">
        <v>11961.26</v>
      </c>
      <c r="G5826" s="6">
        <v>11961.26</v>
      </c>
      <c r="H5826" s="6"/>
      <c r="I5826" s="6"/>
      <c r="J5826" s="6"/>
    </row>
    <row r="5827" spans="3:10" x14ac:dyDescent="0.25">
      <c r="C5827" s="7">
        <v>42807.166666666664</v>
      </c>
      <c r="D5827" s="8">
        <v>11952.84</v>
      </c>
      <c r="E5827" s="8">
        <v>11953.09</v>
      </c>
      <c r="F5827" s="8">
        <v>11949.05</v>
      </c>
      <c r="G5827" s="8">
        <v>11953.09</v>
      </c>
      <c r="H5827" s="8"/>
      <c r="I5827" s="8"/>
      <c r="J5827" s="8"/>
    </row>
    <row r="5828" spans="3:10" x14ac:dyDescent="0.25">
      <c r="C5828" s="5">
        <v>42807.208333333336</v>
      </c>
      <c r="D5828" s="6">
        <v>11954.09</v>
      </c>
      <c r="E5828" s="6">
        <v>11954.09</v>
      </c>
      <c r="F5828" s="6">
        <v>11950.29</v>
      </c>
      <c r="G5828" s="6">
        <v>11951.55</v>
      </c>
      <c r="H5828" s="6"/>
      <c r="I5828" s="6"/>
      <c r="J5828" s="6"/>
    </row>
    <row r="5829" spans="3:10" x14ac:dyDescent="0.25">
      <c r="C5829" s="7">
        <v>42807.25</v>
      </c>
      <c r="D5829" s="8">
        <v>11952.82</v>
      </c>
      <c r="E5829" s="8">
        <v>11952.82</v>
      </c>
      <c r="F5829" s="8">
        <v>11950.28</v>
      </c>
      <c r="G5829" s="8">
        <v>11951.54</v>
      </c>
      <c r="H5829" s="8"/>
      <c r="I5829" s="8"/>
      <c r="J5829" s="8"/>
    </row>
    <row r="5830" spans="3:10" x14ac:dyDescent="0.25">
      <c r="C5830" s="5">
        <v>42807.291666666664</v>
      </c>
      <c r="D5830" s="6">
        <v>11952.8</v>
      </c>
      <c r="E5830" s="6">
        <v>11954.06</v>
      </c>
      <c r="F5830" s="6">
        <v>11951.54</v>
      </c>
      <c r="G5830" s="6">
        <v>11952.79</v>
      </c>
      <c r="H5830" s="6"/>
      <c r="I5830" s="6"/>
      <c r="J5830" s="6"/>
    </row>
    <row r="5831" spans="3:10" x14ac:dyDescent="0.25">
      <c r="C5831" s="7">
        <v>42807.333333333336</v>
      </c>
      <c r="D5831" s="8">
        <v>11951.53</v>
      </c>
      <c r="E5831" s="8">
        <v>11961.1</v>
      </c>
      <c r="F5831" s="8">
        <v>11951.53</v>
      </c>
      <c r="G5831" s="8">
        <v>11956.6</v>
      </c>
      <c r="H5831" s="8"/>
      <c r="I5831" s="8"/>
      <c r="J5831" s="8"/>
    </row>
    <row r="5832" spans="3:10" x14ac:dyDescent="0.25">
      <c r="C5832" s="5">
        <v>42807.375</v>
      </c>
      <c r="D5832" s="6">
        <v>11959.31</v>
      </c>
      <c r="E5832" s="6">
        <v>11978.81</v>
      </c>
      <c r="F5832" s="6">
        <v>11955.8</v>
      </c>
      <c r="G5832" s="6">
        <v>11957.3</v>
      </c>
      <c r="H5832" s="6"/>
      <c r="I5832" s="6"/>
      <c r="J5832" s="6"/>
    </row>
    <row r="5833" spans="3:10" x14ac:dyDescent="0.25">
      <c r="C5833" s="7">
        <v>42807.416666666664</v>
      </c>
      <c r="D5833" s="8">
        <v>11956.8</v>
      </c>
      <c r="E5833" s="8">
        <v>11990.21</v>
      </c>
      <c r="F5833" s="8">
        <v>11946.55</v>
      </c>
      <c r="G5833" s="8">
        <v>11981.16</v>
      </c>
      <c r="H5833" s="8"/>
      <c r="I5833" s="8"/>
      <c r="J5833" s="8"/>
    </row>
    <row r="5834" spans="3:10" x14ac:dyDescent="0.25">
      <c r="C5834" s="5">
        <v>42807.458333333336</v>
      </c>
      <c r="D5834" s="6">
        <v>11981.66</v>
      </c>
      <c r="E5834" s="6">
        <v>11981.91</v>
      </c>
      <c r="F5834" s="6">
        <v>11957.2</v>
      </c>
      <c r="G5834" s="6">
        <v>11978.58</v>
      </c>
      <c r="H5834" s="6"/>
      <c r="I5834" s="6"/>
      <c r="J5834" s="6"/>
    </row>
    <row r="5835" spans="3:10" x14ac:dyDescent="0.25">
      <c r="C5835" s="7">
        <v>42807.5</v>
      </c>
      <c r="D5835" s="8">
        <v>11979.08</v>
      </c>
      <c r="E5835" s="8">
        <v>11984.77</v>
      </c>
      <c r="F5835" s="8">
        <v>11971.49</v>
      </c>
      <c r="G5835" s="8">
        <v>11975.13</v>
      </c>
      <c r="H5835" s="8"/>
      <c r="I5835" s="8"/>
      <c r="J5835" s="8"/>
    </row>
    <row r="5836" spans="3:10" x14ac:dyDescent="0.25">
      <c r="C5836" s="5">
        <v>42807.541666666664</v>
      </c>
      <c r="D5836" s="6">
        <v>11975.14</v>
      </c>
      <c r="E5836" s="6">
        <v>11981.37</v>
      </c>
      <c r="F5836" s="6">
        <v>11961.28</v>
      </c>
      <c r="G5836" s="6">
        <v>11970.66</v>
      </c>
      <c r="H5836" s="6"/>
      <c r="I5836" s="6"/>
      <c r="J5836" s="6"/>
    </row>
    <row r="5837" spans="3:10" x14ac:dyDescent="0.25">
      <c r="C5837" s="7">
        <v>42807.583333333336</v>
      </c>
      <c r="D5837" s="8">
        <v>11970.91</v>
      </c>
      <c r="E5837" s="8">
        <v>11987.31</v>
      </c>
      <c r="F5837" s="8">
        <v>11968.9</v>
      </c>
      <c r="G5837" s="8">
        <v>11985.75</v>
      </c>
      <c r="H5837" s="8"/>
      <c r="I5837" s="8"/>
      <c r="J5837" s="8"/>
    </row>
    <row r="5838" spans="3:10" x14ac:dyDescent="0.25">
      <c r="C5838" s="5">
        <v>42807.625</v>
      </c>
      <c r="D5838" s="6">
        <v>11986.5</v>
      </c>
      <c r="E5838" s="6">
        <v>12005.69</v>
      </c>
      <c r="F5838" s="6">
        <v>11981.45</v>
      </c>
      <c r="G5838" s="6">
        <v>11982.29</v>
      </c>
      <c r="H5838" s="6"/>
      <c r="I5838" s="6"/>
      <c r="J5838" s="6"/>
    </row>
    <row r="5839" spans="3:10" x14ac:dyDescent="0.25">
      <c r="C5839" s="7">
        <v>42807.666666666664</v>
      </c>
      <c r="D5839" s="8">
        <v>11982.04</v>
      </c>
      <c r="E5839" s="8">
        <v>12006.41</v>
      </c>
      <c r="F5839" s="8">
        <v>11982.04</v>
      </c>
      <c r="G5839" s="8">
        <v>11988.81</v>
      </c>
      <c r="H5839" s="8"/>
      <c r="I5839" s="8"/>
      <c r="J5839" s="8"/>
    </row>
    <row r="5840" spans="3:10" x14ac:dyDescent="0.25">
      <c r="C5840" s="5">
        <v>42807.708333333336</v>
      </c>
      <c r="D5840" s="6">
        <v>11989.06</v>
      </c>
      <c r="E5840" s="6">
        <v>11997.05</v>
      </c>
      <c r="F5840" s="6">
        <v>11982.92</v>
      </c>
      <c r="G5840" s="6">
        <v>11994.35</v>
      </c>
      <c r="H5840" s="6"/>
      <c r="I5840" s="6"/>
      <c r="J5840" s="6"/>
    </row>
    <row r="5841" spans="3:10" x14ac:dyDescent="0.25">
      <c r="C5841" s="7">
        <v>42807.75</v>
      </c>
      <c r="D5841" s="8">
        <v>11993.6</v>
      </c>
      <c r="E5841" s="8">
        <v>12000.9</v>
      </c>
      <c r="F5841" s="8">
        <v>11989.61</v>
      </c>
      <c r="G5841" s="8">
        <v>11990.6</v>
      </c>
      <c r="H5841" s="8"/>
      <c r="I5841" s="8"/>
      <c r="J5841" s="8"/>
    </row>
    <row r="5842" spans="3:10" x14ac:dyDescent="0.25">
      <c r="C5842" s="5">
        <v>42807.791666666664</v>
      </c>
      <c r="D5842" s="6">
        <v>11991.1</v>
      </c>
      <c r="E5842" s="6">
        <v>11995.6</v>
      </c>
      <c r="F5842" s="6">
        <v>11987.84</v>
      </c>
      <c r="G5842" s="6">
        <v>11994.83</v>
      </c>
      <c r="H5842" s="6"/>
      <c r="I5842" s="6"/>
      <c r="J5842" s="6"/>
    </row>
    <row r="5843" spans="3:10" x14ac:dyDescent="0.25">
      <c r="C5843" s="7">
        <v>42807.833333333336</v>
      </c>
      <c r="D5843" s="8">
        <v>11995.08</v>
      </c>
      <c r="E5843" s="8">
        <v>11997.33</v>
      </c>
      <c r="F5843" s="8">
        <v>11992.83</v>
      </c>
      <c r="G5843" s="8">
        <v>11995.57</v>
      </c>
      <c r="H5843" s="8"/>
      <c r="I5843" s="8"/>
      <c r="J5843" s="8"/>
    </row>
    <row r="5844" spans="3:10" x14ac:dyDescent="0.25">
      <c r="C5844" s="5">
        <v>42807.875</v>
      </c>
      <c r="D5844" s="6">
        <v>11995.82</v>
      </c>
      <c r="E5844" s="6">
        <v>12017.56</v>
      </c>
      <c r="F5844" s="6">
        <v>11995.57</v>
      </c>
      <c r="G5844" s="6">
        <v>12013.55</v>
      </c>
      <c r="H5844" s="6"/>
      <c r="I5844" s="6"/>
      <c r="J5844" s="6"/>
    </row>
    <row r="5845" spans="3:10" x14ac:dyDescent="0.25">
      <c r="C5845" s="7">
        <v>42807.916666666664</v>
      </c>
      <c r="D5845" s="8">
        <v>12013.8</v>
      </c>
      <c r="E5845" s="8">
        <v>12014.55</v>
      </c>
      <c r="F5845" s="8">
        <v>12004.54</v>
      </c>
      <c r="G5845" s="8">
        <v>12005.54</v>
      </c>
      <c r="H5845" s="8"/>
      <c r="I5845" s="8"/>
      <c r="J5845" s="8"/>
    </row>
    <row r="5846" spans="3:10" x14ac:dyDescent="0.25">
      <c r="C5846" s="5">
        <v>42808</v>
      </c>
      <c r="D5846" s="6">
        <v>12001.96</v>
      </c>
      <c r="E5846" s="6">
        <v>12007.25</v>
      </c>
      <c r="F5846" s="6">
        <v>12000.46</v>
      </c>
      <c r="G5846" s="6">
        <v>12005.48</v>
      </c>
      <c r="H5846" s="6"/>
      <c r="I5846" s="6"/>
      <c r="J5846" s="6"/>
    </row>
    <row r="5847" spans="3:10" x14ac:dyDescent="0.25">
      <c r="C5847" s="7">
        <v>42808.041666666664</v>
      </c>
      <c r="D5847" s="8">
        <v>12004.84</v>
      </c>
      <c r="E5847" s="8">
        <v>12005.48</v>
      </c>
      <c r="F5847" s="8">
        <v>12000.66</v>
      </c>
      <c r="G5847" s="8">
        <v>12001.93</v>
      </c>
      <c r="H5847" s="8"/>
      <c r="I5847" s="8"/>
      <c r="J5847" s="8"/>
    </row>
    <row r="5848" spans="3:10" x14ac:dyDescent="0.25">
      <c r="C5848" s="5">
        <v>42808.083333333336</v>
      </c>
      <c r="D5848" s="6">
        <v>12000.66</v>
      </c>
      <c r="E5848" s="6">
        <v>12000.66</v>
      </c>
      <c r="F5848" s="6">
        <v>11995.36</v>
      </c>
      <c r="G5848" s="6">
        <v>11999.11</v>
      </c>
      <c r="H5848" s="6"/>
      <c r="I5848" s="6"/>
      <c r="J5848" s="6"/>
    </row>
    <row r="5849" spans="3:10" x14ac:dyDescent="0.25">
      <c r="C5849" s="7">
        <v>42808.125</v>
      </c>
      <c r="D5849" s="8">
        <v>11999.12</v>
      </c>
      <c r="E5849" s="8">
        <v>12000.38</v>
      </c>
      <c r="F5849" s="8">
        <v>11993.27</v>
      </c>
      <c r="G5849" s="8">
        <v>11997.07</v>
      </c>
      <c r="H5849" s="8"/>
      <c r="I5849" s="8"/>
      <c r="J5849" s="8"/>
    </row>
    <row r="5850" spans="3:10" x14ac:dyDescent="0.25">
      <c r="C5850" s="5">
        <v>42808.166666666664</v>
      </c>
      <c r="D5850" s="6">
        <v>11998.33</v>
      </c>
      <c r="E5850" s="6">
        <v>11998.33</v>
      </c>
      <c r="F5850" s="6">
        <v>11997.06</v>
      </c>
      <c r="G5850" s="6">
        <v>11997.32</v>
      </c>
      <c r="H5850" s="6"/>
      <c r="I5850" s="6"/>
      <c r="J5850" s="6"/>
    </row>
    <row r="5851" spans="3:10" x14ac:dyDescent="0.25">
      <c r="C5851" s="7">
        <v>42808.208333333336</v>
      </c>
      <c r="D5851" s="8">
        <v>11998.58</v>
      </c>
      <c r="E5851" s="8">
        <v>12001.11</v>
      </c>
      <c r="F5851" s="8">
        <v>11998.08</v>
      </c>
      <c r="G5851" s="8">
        <v>11999.83</v>
      </c>
      <c r="H5851" s="8"/>
      <c r="I5851" s="8"/>
      <c r="J5851" s="8"/>
    </row>
    <row r="5852" spans="3:10" x14ac:dyDescent="0.25">
      <c r="C5852" s="5">
        <v>42808.25</v>
      </c>
      <c r="D5852" s="6">
        <v>12001.1</v>
      </c>
      <c r="E5852" s="6">
        <v>12001.1</v>
      </c>
      <c r="F5852" s="6">
        <v>11998.55</v>
      </c>
      <c r="G5852" s="6">
        <v>12001.08</v>
      </c>
      <c r="H5852" s="6"/>
      <c r="I5852" s="6"/>
      <c r="J5852" s="6"/>
    </row>
    <row r="5853" spans="3:10" x14ac:dyDescent="0.25">
      <c r="C5853" s="7">
        <v>42808.291666666664</v>
      </c>
      <c r="D5853" s="8">
        <v>11999.82</v>
      </c>
      <c r="E5853" s="8">
        <v>12003.61</v>
      </c>
      <c r="F5853" s="8">
        <v>11993.25</v>
      </c>
      <c r="G5853" s="8">
        <v>11999.81</v>
      </c>
      <c r="H5853" s="8"/>
      <c r="I5853" s="8"/>
      <c r="J5853" s="8"/>
    </row>
    <row r="5854" spans="3:10" x14ac:dyDescent="0.25">
      <c r="C5854" s="5">
        <v>42808.333333333336</v>
      </c>
      <c r="D5854" s="6">
        <v>11998.54</v>
      </c>
      <c r="E5854" s="6">
        <v>12017.54</v>
      </c>
      <c r="F5854" s="6">
        <v>11997.27</v>
      </c>
      <c r="G5854" s="6">
        <v>12012.54</v>
      </c>
      <c r="H5854" s="6"/>
      <c r="I5854" s="6"/>
      <c r="J5854" s="6"/>
    </row>
    <row r="5855" spans="3:10" x14ac:dyDescent="0.25">
      <c r="C5855" s="7">
        <v>42808.375</v>
      </c>
      <c r="D5855" s="8">
        <v>12007.37</v>
      </c>
      <c r="E5855" s="8">
        <v>12010.11</v>
      </c>
      <c r="F5855" s="8">
        <v>11988.84</v>
      </c>
      <c r="G5855" s="8">
        <v>11990.35</v>
      </c>
      <c r="H5855" s="8"/>
      <c r="I5855" s="8"/>
      <c r="J5855" s="8"/>
    </row>
    <row r="5856" spans="3:10" x14ac:dyDescent="0.25">
      <c r="C5856" s="5">
        <v>42808.416666666664</v>
      </c>
      <c r="D5856" s="6">
        <v>11990.85</v>
      </c>
      <c r="E5856" s="6">
        <v>11990.85</v>
      </c>
      <c r="F5856" s="6">
        <v>11964.42</v>
      </c>
      <c r="G5856" s="6">
        <v>11965.93</v>
      </c>
      <c r="H5856" s="6"/>
      <c r="I5856" s="6"/>
      <c r="J5856" s="6"/>
    </row>
    <row r="5857" spans="3:10" x14ac:dyDescent="0.25">
      <c r="C5857" s="7">
        <v>42808.458333333336</v>
      </c>
      <c r="D5857" s="8">
        <v>11965.68</v>
      </c>
      <c r="E5857" s="8">
        <v>11990.04</v>
      </c>
      <c r="F5857" s="8">
        <v>11964.93</v>
      </c>
      <c r="G5857" s="8">
        <v>11986.83</v>
      </c>
      <c r="H5857" s="8"/>
      <c r="I5857" s="8"/>
      <c r="J5857" s="8"/>
    </row>
    <row r="5858" spans="3:10" x14ac:dyDescent="0.25">
      <c r="C5858" s="5">
        <v>42808.5</v>
      </c>
      <c r="D5858" s="6">
        <v>11986.58</v>
      </c>
      <c r="E5858" s="6">
        <v>11998.03</v>
      </c>
      <c r="F5858" s="6">
        <v>11974.86</v>
      </c>
      <c r="G5858" s="6">
        <v>11998.03</v>
      </c>
      <c r="H5858" s="6"/>
      <c r="I5858" s="6"/>
      <c r="J5858" s="6"/>
    </row>
    <row r="5859" spans="3:10" x14ac:dyDescent="0.25">
      <c r="C5859" s="7">
        <v>42808.541666666664</v>
      </c>
      <c r="D5859" s="8">
        <v>11998.28</v>
      </c>
      <c r="E5859" s="8">
        <v>12000.77</v>
      </c>
      <c r="F5859" s="8">
        <v>11980.07</v>
      </c>
      <c r="G5859" s="8">
        <v>11980.88</v>
      </c>
      <c r="H5859" s="8"/>
      <c r="I5859" s="8"/>
      <c r="J5859" s="8"/>
    </row>
    <row r="5860" spans="3:10" x14ac:dyDescent="0.25">
      <c r="C5860" s="5">
        <v>42808.583333333336</v>
      </c>
      <c r="D5860" s="6">
        <v>11980.38</v>
      </c>
      <c r="E5860" s="6">
        <v>11983.15</v>
      </c>
      <c r="F5860" s="6">
        <v>11928.56</v>
      </c>
      <c r="G5860" s="6">
        <v>11970.56</v>
      </c>
      <c r="H5860" s="6"/>
      <c r="I5860" s="6"/>
      <c r="J5860" s="6"/>
    </row>
    <row r="5861" spans="3:10" x14ac:dyDescent="0.25">
      <c r="C5861" s="7">
        <v>42808.625</v>
      </c>
      <c r="D5861" s="8">
        <v>11970.81</v>
      </c>
      <c r="E5861" s="8">
        <v>12002.59</v>
      </c>
      <c r="F5861" s="8">
        <v>11970.31</v>
      </c>
      <c r="G5861" s="8">
        <v>11979.27</v>
      </c>
      <c r="H5861" s="8"/>
      <c r="I5861" s="8"/>
      <c r="J5861" s="8"/>
    </row>
    <row r="5862" spans="3:10" x14ac:dyDescent="0.25">
      <c r="C5862" s="5">
        <v>42808.666666666664</v>
      </c>
      <c r="D5862" s="6">
        <v>11979.52</v>
      </c>
      <c r="E5862" s="6">
        <v>11988.53</v>
      </c>
      <c r="F5862" s="6">
        <v>11955.19</v>
      </c>
      <c r="G5862" s="6">
        <v>11988.03</v>
      </c>
      <c r="H5862" s="6"/>
      <c r="I5862" s="6"/>
      <c r="J5862" s="6"/>
    </row>
    <row r="5863" spans="3:10" x14ac:dyDescent="0.25">
      <c r="C5863" s="7">
        <v>42808.708333333336</v>
      </c>
      <c r="D5863" s="8">
        <v>11987.78</v>
      </c>
      <c r="E5863" s="8">
        <v>11994.54</v>
      </c>
      <c r="F5863" s="8">
        <v>11975.49</v>
      </c>
      <c r="G5863" s="8">
        <v>11992.05</v>
      </c>
      <c r="H5863" s="8"/>
      <c r="I5863" s="8"/>
      <c r="J5863" s="8"/>
    </row>
    <row r="5864" spans="3:10" x14ac:dyDescent="0.25">
      <c r="C5864" s="5">
        <v>42808.75</v>
      </c>
      <c r="D5864" s="6">
        <v>11993.05</v>
      </c>
      <c r="E5864" s="6">
        <v>11993.55</v>
      </c>
      <c r="F5864" s="6">
        <v>11978.18</v>
      </c>
      <c r="G5864" s="6">
        <v>11986.2</v>
      </c>
      <c r="H5864" s="6"/>
      <c r="I5864" s="6"/>
      <c r="J5864" s="6"/>
    </row>
    <row r="5865" spans="3:10" x14ac:dyDescent="0.25">
      <c r="C5865" s="7">
        <v>42808.791666666664</v>
      </c>
      <c r="D5865" s="8">
        <v>11986.45</v>
      </c>
      <c r="E5865" s="8">
        <v>11990.7</v>
      </c>
      <c r="F5865" s="8">
        <v>11981.95</v>
      </c>
      <c r="G5865" s="8">
        <v>11988.19</v>
      </c>
      <c r="H5865" s="8"/>
      <c r="I5865" s="8"/>
      <c r="J5865" s="8"/>
    </row>
    <row r="5866" spans="3:10" x14ac:dyDescent="0.25">
      <c r="C5866" s="5">
        <v>42808.833333333336</v>
      </c>
      <c r="D5866" s="6">
        <v>11988.19</v>
      </c>
      <c r="E5866" s="6">
        <v>11994.44</v>
      </c>
      <c r="F5866" s="6">
        <v>11986.94</v>
      </c>
      <c r="G5866" s="6">
        <v>11991.69</v>
      </c>
      <c r="H5866" s="6"/>
      <c r="I5866" s="6"/>
      <c r="J5866" s="6"/>
    </row>
    <row r="5867" spans="3:10" x14ac:dyDescent="0.25">
      <c r="C5867" s="7">
        <v>42808.875</v>
      </c>
      <c r="D5867" s="8">
        <v>11992.19</v>
      </c>
      <c r="E5867" s="8">
        <v>11997.43</v>
      </c>
      <c r="F5867" s="8">
        <v>11991.19</v>
      </c>
      <c r="G5867" s="8">
        <v>11993.68</v>
      </c>
      <c r="H5867" s="8"/>
      <c r="I5867" s="8"/>
      <c r="J5867" s="8"/>
    </row>
    <row r="5868" spans="3:10" x14ac:dyDescent="0.25">
      <c r="C5868" s="5">
        <v>42808.916666666664</v>
      </c>
      <c r="D5868" s="6">
        <v>11994.18</v>
      </c>
      <c r="E5868" s="6">
        <v>11996.68</v>
      </c>
      <c r="F5868" s="6">
        <v>11989.43</v>
      </c>
      <c r="G5868" s="6">
        <v>11990.43</v>
      </c>
      <c r="H5868" s="6"/>
      <c r="I5868" s="6"/>
      <c r="J5868" s="6"/>
    </row>
    <row r="5869" spans="3:10" x14ac:dyDescent="0.25">
      <c r="C5869" s="7">
        <v>42809</v>
      </c>
      <c r="D5869" s="8">
        <v>11988.42</v>
      </c>
      <c r="E5869" s="8">
        <v>11994.49</v>
      </c>
      <c r="F5869" s="8">
        <v>11988.42</v>
      </c>
      <c r="G5869" s="8">
        <v>11991.95</v>
      </c>
      <c r="H5869" s="8"/>
      <c r="I5869" s="8"/>
      <c r="J5869" s="8"/>
    </row>
    <row r="5870" spans="3:10" x14ac:dyDescent="0.25">
      <c r="C5870" s="5">
        <v>42809.041666666664</v>
      </c>
      <c r="D5870" s="6">
        <v>11992.45</v>
      </c>
      <c r="E5870" s="6">
        <v>11992.45</v>
      </c>
      <c r="F5870" s="6">
        <v>11989.68</v>
      </c>
      <c r="G5870" s="6">
        <v>11990.95</v>
      </c>
      <c r="H5870" s="6"/>
      <c r="I5870" s="6"/>
      <c r="J5870" s="6"/>
    </row>
    <row r="5871" spans="3:10" x14ac:dyDescent="0.25">
      <c r="C5871" s="7">
        <v>42809.083333333336</v>
      </c>
      <c r="D5871" s="8">
        <v>11992.22</v>
      </c>
      <c r="E5871" s="8">
        <v>11993.48</v>
      </c>
      <c r="F5871" s="8">
        <v>11988.41</v>
      </c>
      <c r="G5871" s="8">
        <v>11989.68</v>
      </c>
      <c r="H5871" s="8"/>
      <c r="I5871" s="8"/>
      <c r="J5871" s="8"/>
    </row>
    <row r="5872" spans="3:10" x14ac:dyDescent="0.25">
      <c r="C5872" s="5">
        <v>42809.125</v>
      </c>
      <c r="D5872" s="6">
        <v>11989.69</v>
      </c>
      <c r="E5872" s="6">
        <v>11992.21</v>
      </c>
      <c r="F5872" s="6">
        <v>11985.87</v>
      </c>
      <c r="G5872" s="6">
        <v>11992.21</v>
      </c>
      <c r="H5872" s="6"/>
      <c r="I5872" s="6"/>
      <c r="J5872" s="6"/>
    </row>
    <row r="5873" spans="3:10" x14ac:dyDescent="0.25">
      <c r="C5873" s="7">
        <v>42809.166666666664</v>
      </c>
      <c r="D5873" s="8">
        <v>11990.94</v>
      </c>
      <c r="E5873" s="8">
        <v>12012.12</v>
      </c>
      <c r="F5873" s="8">
        <v>11988.4</v>
      </c>
      <c r="G5873" s="8">
        <v>12011.62</v>
      </c>
      <c r="H5873" s="8"/>
      <c r="I5873" s="8"/>
      <c r="J5873" s="8"/>
    </row>
    <row r="5874" spans="3:10" x14ac:dyDescent="0.25">
      <c r="C5874" s="5">
        <v>42809.208333333336</v>
      </c>
      <c r="D5874" s="6">
        <v>12010.35</v>
      </c>
      <c r="E5874" s="6">
        <v>12012.89</v>
      </c>
      <c r="F5874" s="6">
        <v>12008.58</v>
      </c>
      <c r="G5874" s="6">
        <v>12010.35</v>
      </c>
      <c r="H5874" s="6"/>
      <c r="I5874" s="6"/>
      <c r="J5874" s="6"/>
    </row>
    <row r="5875" spans="3:10" x14ac:dyDescent="0.25">
      <c r="C5875" s="7">
        <v>42809.25</v>
      </c>
      <c r="D5875" s="8">
        <v>12010.85</v>
      </c>
      <c r="E5875" s="8">
        <v>12017.18</v>
      </c>
      <c r="F5875" s="8">
        <v>12009.08</v>
      </c>
      <c r="G5875" s="8">
        <v>12014.15</v>
      </c>
      <c r="H5875" s="8"/>
      <c r="I5875" s="8"/>
      <c r="J5875" s="8"/>
    </row>
    <row r="5876" spans="3:10" x14ac:dyDescent="0.25">
      <c r="C5876" s="5">
        <v>42809.291666666664</v>
      </c>
      <c r="D5876" s="6">
        <v>12015.65</v>
      </c>
      <c r="E5876" s="6">
        <v>12019.43</v>
      </c>
      <c r="F5876" s="6">
        <v>12010.39</v>
      </c>
      <c r="G5876" s="6">
        <v>12011.66</v>
      </c>
      <c r="H5876" s="6"/>
      <c r="I5876" s="6"/>
      <c r="J5876" s="6"/>
    </row>
    <row r="5877" spans="3:10" x14ac:dyDescent="0.25">
      <c r="C5877" s="7">
        <v>42809.333333333336</v>
      </c>
      <c r="D5877" s="8">
        <v>12010.39</v>
      </c>
      <c r="E5877" s="8">
        <v>12013.65</v>
      </c>
      <c r="F5877" s="8">
        <v>11999.59</v>
      </c>
      <c r="G5877" s="8">
        <v>12006.37</v>
      </c>
      <c r="H5877" s="8"/>
      <c r="I5877" s="8"/>
      <c r="J5877" s="8"/>
    </row>
    <row r="5878" spans="3:10" x14ac:dyDescent="0.25">
      <c r="C5878" s="5">
        <v>42809.375</v>
      </c>
      <c r="D5878" s="6">
        <v>11999.63</v>
      </c>
      <c r="E5878" s="6">
        <v>12001.12</v>
      </c>
      <c r="F5878" s="6">
        <v>11986.13</v>
      </c>
      <c r="G5878" s="6">
        <v>11992.62</v>
      </c>
      <c r="H5878" s="6"/>
      <c r="I5878" s="6"/>
      <c r="J5878" s="6"/>
    </row>
    <row r="5879" spans="3:10" x14ac:dyDescent="0.25">
      <c r="C5879" s="7">
        <v>42809.416666666664</v>
      </c>
      <c r="D5879" s="8">
        <v>11992.87</v>
      </c>
      <c r="E5879" s="8">
        <v>12027.94</v>
      </c>
      <c r="F5879" s="8">
        <v>11984.62</v>
      </c>
      <c r="G5879" s="8">
        <v>12020.16</v>
      </c>
      <c r="H5879" s="8"/>
      <c r="I5879" s="8"/>
      <c r="J5879" s="8"/>
    </row>
    <row r="5880" spans="3:10" x14ac:dyDescent="0.25">
      <c r="C5880" s="5">
        <v>42809.458333333336</v>
      </c>
      <c r="D5880" s="6">
        <v>12020.41</v>
      </c>
      <c r="E5880" s="6">
        <v>12026.14</v>
      </c>
      <c r="F5880" s="6">
        <v>11986.92</v>
      </c>
      <c r="G5880" s="6">
        <v>11987.17</v>
      </c>
      <c r="H5880" s="6"/>
      <c r="I5880" s="6"/>
      <c r="J5880" s="6"/>
    </row>
    <row r="5881" spans="3:10" x14ac:dyDescent="0.25">
      <c r="C5881" s="7">
        <v>42809.5</v>
      </c>
      <c r="D5881" s="8">
        <v>11986.92</v>
      </c>
      <c r="E5881" s="8">
        <v>11998.21</v>
      </c>
      <c r="F5881" s="8">
        <v>11976.88</v>
      </c>
      <c r="G5881" s="8">
        <v>11987.61</v>
      </c>
      <c r="H5881" s="8"/>
      <c r="I5881" s="8"/>
      <c r="J5881" s="8"/>
    </row>
    <row r="5882" spans="3:10" x14ac:dyDescent="0.25">
      <c r="C5882" s="5">
        <v>42809.541666666664</v>
      </c>
      <c r="D5882" s="6">
        <v>11986.61</v>
      </c>
      <c r="E5882" s="6">
        <v>11994.67</v>
      </c>
      <c r="F5882" s="6">
        <v>11983.92</v>
      </c>
      <c r="G5882" s="6">
        <v>11986.21</v>
      </c>
      <c r="H5882" s="6"/>
      <c r="I5882" s="6"/>
      <c r="J5882" s="6"/>
    </row>
    <row r="5883" spans="3:10" x14ac:dyDescent="0.25">
      <c r="C5883" s="7">
        <v>42809.583333333336</v>
      </c>
      <c r="D5883" s="8">
        <v>11985.47</v>
      </c>
      <c r="E5883" s="8">
        <v>11992.22</v>
      </c>
      <c r="F5883" s="8">
        <v>11982.91</v>
      </c>
      <c r="G5883" s="8">
        <v>11989.99</v>
      </c>
      <c r="H5883" s="8"/>
      <c r="I5883" s="8"/>
      <c r="J5883" s="8"/>
    </row>
    <row r="5884" spans="3:10" x14ac:dyDescent="0.25">
      <c r="C5884" s="5">
        <v>42809.625</v>
      </c>
      <c r="D5884" s="6">
        <v>11989.74</v>
      </c>
      <c r="E5884" s="6">
        <v>12004.44</v>
      </c>
      <c r="F5884" s="6">
        <v>11984.11</v>
      </c>
      <c r="G5884" s="6">
        <v>11997.3</v>
      </c>
      <c r="H5884" s="6"/>
      <c r="I5884" s="6"/>
      <c r="J5884" s="6"/>
    </row>
    <row r="5885" spans="3:10" x14ac:dyDescent="0.25">
      <c r="C5885" s="7">
        <v>42809.666666666664</v>
      </c>
      <c r="D5885" s="8">
        <v>11997.8</v>
      </c>
      <c r="E5885" s="8">
        <v>12018.46</v>
      </c>
      <c r="F5885" s="8">
        <v>11997.79</v>
      </c>
      <c r="G5885" s="8">
        <v>12013.68</v>
      </c>
      <c r="H5885" s="8"/>
      <c r="I5885" s="8"/>
      <c r="J5885" s="8"/>
    </row>
    <row r="5886" spans="3:10" x14ac:dyDescent="0.25">
      <c r="C5886" s="5">
        <v>42809.708333333336</v>
      </c>
      <c r="D5886" s="6">
        <v>12013.93</v>
      </c>
      <c r="E5886" s="6">
        <v>12019.15</v>
      </c>
      <c r="F5886" s="6">
        <v>12006.71</v>
      </c>
      <c r="G5886" s="6">
        <v>12009.57</v>
      </c>
      <c r="H5886" s="6"/>
      <c r="I5886" s="6"/>
      <c r="J5886" s="6"/>
    </row>
    <row r="5887" spans="3:10" x14ac:dyDescent="0.25">
      <c r="C5887" s="7">
        <v>42809.75</v>
      </c>
      <c r="D5887" s="8">
        <v>12009.82</v>
      </c>
      <c r="E5887" s="8">
        <v>12020.7</v>
      </c>
      <c r="F5887" s="8">
        <v>12009.76</v>
      </c>
      <c r="G5887" s="8">
        <v>12014.04</v>
      </c>
      <c r="H5887" s="8"/>
      <c r="I5887" s="8"/>
      <c r="J5887" s="8"/>
    </row>
    <row r="5888" spans="3:10" x14ac:dyDescent="0.25">
      <c r="C5888" s="5">
        <v>42809.791666666664</v>
      </c>
      <c r="D5888" s="6">
        <v>12014.29</v>
      </c>
      <c r="E5888" s="6">
        <v>12016.04</v>
      </c>
      <c r="F5888" s="6">
        <v>12006.82</v>
      </c>
      <c r="G5888" s="6">
        <v>12010.32</v>
      </c>
      <c r="H5888" s="6"/>
      <c r="I5888" s="6"/>
      <c r="J5888" s="6"/>
    </row>
    <row r="5889" spans="3:10" x14ac:dyDescent="0.25">
      <c r="C5889" s="7">
        <v>42809.833333333336</v>
      </c>
      <c r="D5889" s="8">
        <v>12008.82</v>
      </c>
      <c r="E5889" s="8">
        <v>12042.23</v>
      </c>
      <c r="F5889" s="8">
        <v>12003.08</v>
      </c>
      <c r="G5889" s="8">
        <v>12031.77</v>
      </c>
      <c r="H5889" s="8"/>
      <c r="I5889" s="8"/>
      <c r="J5889" s="8"/>
    </row>
    <row r="5890" spans="3:10" x14ac:dyDescent="0.25">
      <c r="C5890" s="5">
        <v>42809.875</v>
      </c>
      <c r="D5890" s="6">
        <v>12032.27</v>
      </c>
      <c r="E5890" s="6">
        <v>12059.96</v>
      </c>
      <c r="F5890" s="6">
        <v>12025.79</v>
      </c>
      <c r="G5890" s="6">
        <v>12044.75</v>
      </c>
      <c r="H5890" s="6"/>
      <c r="I5890" s="6"/>
      <c r="J5890" s="6"/>
    </row>
    <row r="5891" spans="3:10" x14ac:dyDescent="0.25">
      <c r="C5891" s="7">
        <v>42809.916666666664</v>
      </c>
      <c r="D5891" s="8">
        <v>12045.75</v>
      </c>
      <c r="E5891" s="8">
        <v>12062.71</v>
      </c>
      <c r="F5891" s="8">
        <v>12038.77</v>
      </c>
      <c r="G5891" s="8">
        <v>12055.99</v>
      </c>
      <c r="H5891" s="8"/>
      <c r="I5891" s="8"/>
      <c r="J5891" s="8"/>
    </row>
    <row r="5892" spans="3:10" x14ac:dyDescent="0.25">
      <c r="C5892" s="5">
        <v>42810</v>
      </c>
      <c r="D5892" s="6">
        <v>12057.59</v>
      </c>
      <c r="E5892" s="6">
        <v>12065.2</v>
      </c>
      <c r="F5892" s="6">
        <v>12053.79</v>
      </c>
      <c r="G5892" s="6">
        <v>12063.21</v>
      </c>
      <c r="H5892" s="6"/>
      <c r="I5892" s="6"/>
      <c r="J5892" s="6"/>
    </row>
    <row r="5893" spans="3:10" x14ac:dyDescent="0.25">
      <c r="C5893" s="7">
        <v>42810.041666666664</v>
      </c>
      <c r="D5893" s="8">
        <v>12064.48</v>
      </c>
      <c r="E5893" s="8">
        <v>12079.56</v>
      </c>
      <c r="F5893" s="8">
        <v>12060.68</v>
      </c>
      <c r="G5893" s="8">
        <v>12076.83</v>
      </c>
      <c r="H5893" s="8"/>
      <c r="I5893" s="8"/>
      <c r="J5893" s="8"/>
    </row>
    <row r="5894" spans="3:10" x14ac:dyDescent="0.25">
      <c r="C5894" s="5">
        <v>42810.083333333336</v>
      </c>
      <c r="D5894" s="6">
        <v>12075.56</v>
      </c>
      <c r="E5894" s="6">
        <v>12077.1</v>
      </c>
      <c r="F5894" s="6">
        <v>12070.54</v>
      </c>
      <c r="G5894" s="6">
        <v>12075.61</v>
      </c>
      <c r="H5894" s="6"/>
      <c r="I5894" s="6"/>
      <c r="J5894" s="6"/>
    </row>
    <row r="5895" spans="3:10" x14ac:dyDescent="0.25">
      <c r="C5895" s="7">
        <v>42810.125</v>
      </c>
      <c r="D5895" s="8">
        <v>12075.88</v>
      </c>
      <c r="E5895" s="8">
        <v>12110.14</v>
      </c>
      <c r="F5895" s="8">
        <v>12074.2</v>
      </c>
      <c r="G5895" s="8">
        <v>12099.85</v>
      </c>
      <c r="H5895" s="8"/>
      <c r="I5895" s="8"/>
      <c r="J5895" s="8"/>
    </row>
    <row r="5896" spans="3:10" x14ac:dyDescent="0.25">
      <c r="C5896" s="5">
        <v>42810.166666666664</v>
      </c>
      <c r="D5896" s="6">
        <v>12100.48</v>
      </c>
      <c r="E5896" s="6">
        <v>12103.88</v>
      </c>
      <c r="F5896" s="6">
        <v>12094.86</v>
      </c>
      <c r="G5896" s="6">
        <v>12096.63</v>
      </c>
      <c r="H5896" s="6"/>
      <c r="I5896" s="6"/>
      <c r="J5896" s="6"/>
    </row>
    <row r="5897" spans="3:10" x14ac:dyDescent="0.25">
      <c r="C5897" s="7">
        <v>42810.208333333336</v>
      </c>
      <c r="D5897" s="8">
        <v>12097.9</v>
      </c>
      <c r="E5897" s="8">
        <v>12100.7</v>
      </c>
      <c r="F5897" s="8">
        <v>12094.86</v>
      </c>
      <c r="G5897" s="8">
        <v>12097.68</v>
      </c>
      <c r="H5897" s="8"/>
      <c r="I5897" s="8"/>
      <c r="J5897" s="8"/>
    </row>
    <row r="5898" spans="3:10" x14ac:dyDescent="0.25">
      <c r="C5898" s="5">
        <v>42810.25</v>
      </c>
      <c r="D5898" s="6">
        <v>12096.41</v>
      </c>
      <c r="E5898" s="6">
        <v>12097.68</v>
      </c>
      <c r="F5898" s="6">
        <v>12087.09</v>
      </c>
      <c r="G5898" s="6">
        <v>12088.36</v>
      </c>
      <c r="H5898" s="6"/>
      <c r="I5898" s="6"/>
      <c r="J5898" s="6"/>
    </row>
    <row r="5899" spans="3:10" x14ac:dyDescent="0.25">
      <c r="C5899" s="7">
        <v>42810.291666666664</v>
      </c>
      <c r="D5899" s="8">
        <v>12088.9</v>
      </c>
      <c r="E5899" s="8">
        <v>12095.48</v>
      </c>
      <c r="F5899" s="8">
        <v>12088.75</v>
      </c>
      <c r="G5899" s="8">
        <v>12091.79</v>
      </c>
      <c r="H5899" s="8"/>
      <c r="I5899" s="8"/>
      <c r="J5899" s="8"/>
    </row>
    <row r="5900" spans="3:10" x14ac:dyDescent="0.25">
      <c r="C5900" s="5">
        <v>42810.333333333336</v>
      </c>
      <c r="D5900" s="6">
        <v>12090.52</v>
      </c>
      <c r="E5900" s="6">
        <v>12107.9</v>
      </c>
      <c r="F5900" s="6">
        <v>12090.12</v>
      </c>
      <c r="G5900" s="6">
        <v>12097.13</v>
      </c>
      <c r="H5900" s="6"/>
      <c r="I5900" s="6"/>
      <c r="J5900" s="6"/>
    </row>
    <row r="5901" spans="3:10" x14ac:dyDescent="0.25">
      <c r="C5901" s="7">
        <v>42810.375</v>
      </c>
      <c r="D5901" s="8">
        <v>12098.63</v>
      </c>
      <c r="E5901" s="8">
        <v>12176.99</v>
      </c>
      <c r="F5901" s="8">
        <v>12088.53</v>
      </c>
      <c r="G5901" s="8">
        <v>12165.77</v>
      </c>
      <c r="H5901" s="8"/>
      <c r="I5901" s="8"/>
      <c r="J5901" s="8"/>
    </row>
    <row r="5902" spans="3:10" x14ac:dyDescent="0.25">
      <c r="C5902" s="5">
        <v>42810.416666666664</v>
      </c>
      <c r="D5902" s="6">
        <v>12166.27</v>
      </c>
      <c r="E5902" s="6">
        <v>12169.02</v>
      </c>
      <c r="F5902" s="6">
        <v>12101.75</v>
      </c>
      <c r="G5902" s="6">
        <v>12113.91</v>
      </c>
      <c r="H5902" s="6"/>
      <c r="I5902" s="6"/>
      <c r="J5902" s="6"/>
    </row>
    <row r="5903" spans="3:10" x14ac:dyDescent="0.25">
      <c r="C5903" s="7">
        <v>42810.458333333336</v>
      </c>
      <c r="D5903" s="8">
        <v>12113.41</v>
      </c>
      <c r="E5903" s="8">
        <v>12143.56</v>
      </c>
      <c r="F5903" s="8">
        <v>12112.91</v>
      </c>
      <c r="G5903" s="8">
        <v>12131.72</v>
      </c>
      <c r="H5903" s="8"/>
      <c r="I5903" s="8"/>
      <c r="J5903" s="8"/>
    </row>
    <row r="5904" spans="3:10" x14ac:dyDescent="0.25">
      <c r="C5904" s="5">
        <v>42810.5</v>
      </c>
      <c r="D5904" s="6">
        <v>12131.47</v>
      </c>
      <c r="E5904" s="6">
        <v>12138.31</v>
      </c>
      <c r="F5904" s="6">
        <v>12121.17</v>
      </c>
      <c r="G5904" s="6">
        <v>12138.2</v>
      </c>
      <c r="H5904" s="6"/>
      <c r="I5904" s="6"/>
      <c r="J5904" s="6"/>
    </row>
    <row r="5905" spans="3:10" x14ac:dyDescent="0.25">
      <c r="C5905" s="7">
        <v>42810.541666666664</v>
      </c>
      <c r="D5905" s="8">
        <v>12137.2</v>
      </c>
      <c r="E5905" s="8">
        <v>12139.05</v>
      </c>
      <c r="F5905" s="8">
        <v>12105.5</v>
      </c>
      <c r="G5905" s="8">
        <v>12111.91</v>
      </c>
      <c r="H5905" s="8"/>
      <c r="I5905" s="8"/>
      <c r="J5905" s="8"/>
    </row>
    <row r="5906" spans="3:10" x14ac:dyDescent="0.25">
      <c r="C5906" s="5">
        <v>42810.583333333336</v>
      </c>
      <c r="D5906" s="6">
        <v>12109.91</v>
      </c>
      <c r="E5906" s="6">
        <v>12116.75</v>
      </c>
      <c r="F5906" s="6">
        <v>12074.65</v>
      </c>
      <c r="G5906" s="6">
        <v>12091.34</v>
      </c>
      <c r="H5906" s="6"/>
      <c r="I5906" s="6"/>
      <c r="J5906" s="6"/>
    </row>
    <row r="5907" spans="3:10" x14ac:dyDescent="0.25">
      <c r="C5907" s="7">
        <v>42810.625</v>
      </c>
      <c r="D5907" s="8">
        <v>12091.58</v>
      </c>
      <c r="E5907" s="8">
        <v>12093.41</v>
      </c>
      <c r="F5907" s="8">
        <v>12063.65</v>
      </c>
      <c r="G5907" s="8">
        <v>12084.35</v>
      </c>
      <c r="H5907" s="8"/>
      <c r="I5907" s="8"/>
      <c r="J5907" s="8"/>
    </row>
    <row r="5908" spans="3:10" x14ac:dyDescent="0.25">
      <c r="C5908" s="5">
        <v>42810.666666666664</v>
      </c>
      <c r="D5908" s="6">
        <v>12084.6</v>
      </c>
      <c r="E5908" s="6">
        <v>12095.15</v>
      </c>
      <c r="F5908" s="6">
        <v>12059.52</v>
      </c>
      <c r="G5908" s="6">
        <v>12067.48</v>
      </c>
      <c r="H5908" s="6"/>
      <c r="I5908" s="6"/>
      <c r="J5908" s="6"/>
    </row>
    <row r="5909" spans="3:10" x14ac:dyDescent="0.25">
      <c r="C5909" s="7">
        <v>42810.708333333336</v>
      </c>
      <c r="D5909" s="8">
        <v>12067.72</v>
      </c>
      <c r="E5909" s="8">
        <v>12071.56</v>
      </c>
      <c r="F5909" s="8">
        <v>12043.94</v>
      </c>
      <c r="G5909" s="8">
        <v>12069.3</v>
      </c>
      <c r="H5909" s="8"/>
      <c r="I5909" s="8"/>
      <c r="J5909" s="8"/>
    </row>
    <row r="5910" spans="3:10" x14ac:dyDescent="0.25">
      <c r="C5910" s="5">
        <v>42810.75</v>
      </c>
      <c r="D5910" s="6">
        <v>12069.55</v>
      </c>
      <c r="E5910" s="6">
        <v>12087.76</v>
      </c>
      <c r="F5910" s="6">
        <v>12059.16</v>
      </c>
      <c r="G5910" s="6">
        <v>12081.17</v>
      </c>
      <c r="H5910" s="6"/>
      <c r="I5910" s="6"/>
      <c r="J5910" s="6"/>
    </row>
    <row r="5911" spans="3:10" x14ac:dyDescent="0.25">
      <c r="C5911" s="7">
        <v>42810.791666666664</v>
      </c>
      <c r="D5911" s="8">
        <v>12080.92</v>
      </c>
      <c r="E5911" s="8">
        <v>12091.16</v>
      </c>
      <c r="F5911" s="8">
        <v>12077.44</v>
      </c>
      <c r="G5911" s="8">
        <v>12085.17</v>
      </c>
      <c r="H5911" s="8"/>
      <c r="I5911" s="8"/>
      <c r="J5911" s="8"/>
    </row>
    <row r="5912" spans="3:10" x14ac:dyDescent="0.25">
      <c r="C5912" s="5">
        <v>42810.833333333336</v>
      </c>
      <c r="D5912" s="6">
        <v>12084.92</v>
      </c>
      <c r="E5912" s="6">
        <v>12088.92</v>
      </c>
      <c r="F5912" s="6">
        <v>12067.73</v>
      </c>
      <c r="G5912" s="6">
        <v>12067.98</v>
      </c>
      <c r="H5912" s="6"/>
      <c r="I5912" s="6"/>
      <c r="J5912" s="6"/>
    </row>
    <row r="5913" spans="3:10" x14ac:dyDescent="0.25">
      <c r="C5913" s="7">
        <v>42810.875</v>
      </c>
      <c r="D5913" s="8">
        <v>12066.99</v>
      </c>
      <c r="E5913" s="8">
        <v>12085.95</v>
      </c>
      <c r="F5913" s="8">
        <v>12060.75</v>
      </c>
      <c r="G5913" s="8">
        <v>12070.74</v>
      </c>
      <c r="H5913" s="8"/>
      <c r="I5913" s="8"/>
      <c r="J5913" s="8"/>
    </row>
    <row r="5914" spans="3:10" x14ac:dyDescent="0.25">
      <c r="C5914" s="5">
        <v>42810.916666666664</v>
      </c>
      <c r="D5914" s="6">
        <v>12070.49</v>
      </c>
      <c r="E5914" s="6">
        <v>12085.46</v>
      </c>
      <c r="F5914" s="6">
        <v>12066</v>
      </c>
      <c r="G5914" s="6">
        <v>12078.73</v>
      </c>
      <c r="H5914" s="6"/>
      <c r="I5914" s="6"/>
      <c r="J5914" s="6"/>
    </row>
    <row r="5915" spans="3:10" x14ac:dyDescent="0.25">
      <c r="C5915" s="7">
        <v>42811</v>
      </c>
      <c r="D5915" s="8">
        <v>12072.22</v>
      </c>
      <c r="E5915" s="8">
        <v>12074.76</v>
      </c>
      <c r="F5915" s="8">
        <v>12065.87</v>
      </c>
      <c r="G5915" s="8">
        <v>12071.23</v>
      </c>
      <c r="H5915" s="8"/>
      <c r="I5915" s="8"/>
      <c r="J5915" s="8"/>
    </row>
    <row r="5916" spans="3:10" x14ac:dyDescent="0.25">
      <c r="C5916" s="5">
        <v>42811.041666666664</v>
      </c>
      <c r="D5916" s="6">
        <v>12069.96</v>
      </c>
      <c r="E5916" s="6">
        <v>12071.71</v>
      </c>
      <c r="F5916" s="6">
        <v>12063.13</v>
      </c>
      <c r="G5916" s="6">
        <v>12071.71</v>
      </c>
      <c r="H5916" s="6"/>
      <c r="I5916" s="6"/>
      <c r="J5916" s="6"/>
    </row>
    <row r="5917" spans="3:10" x14ac:dyDescent="0.25">
      <c r="C5917" s="7">
        <v>42811.083333333336</v>
      </c>
      <c r="D5917" s="8">
        <v>12072.98</v>
      </c>
      <c r="E5917" s="8">
        <v>12080.57</v>
      </c>
      <c r="F5917" s="8">
        <v>12071.71</v>
      </c>
      <c r="G5917" s="8">
        <v>12080.57</v>
      </c>
      <c r="H5917" s="8"/>
      <c r="I5917" s="8"/>
      <c r="J5917" s="8"/>
    </row>
    <row r="5918" spans="3:10" x14ac:dyDescent="0.25">
      <c r="C5918" s="5">
        <v>42811.125</v>
      </c>
      <c r="D5918" s="6">
        <v>12080.98</v>
      </c>
      <c r="E5918" s="6">
        <v>12082.25</v>
      </c>
      <c r="F5918" s="6">
        <v>12074.96</v>
      </c>
      <c r="G5918" s="6">
        <v>12074.96</v>
      </c>
      <c r="H5918" s="6"/>
      <c r="I5918" s="6"/>
      <c r="J5918" s="6"/>
    </row>
    <row r="5919" spans="3:10" x14ac:dyDescent="0.25">
      <c r="C5919" s="7">
        <v>42811.166666666664</v>
      </c>
      <c r="D5919" s="8">
        <v>12073.69</v>
      </c>
      <c r="E5919" s="8">
        <v>12075.48</v>
      </c>
      <c r="F5919" s="8">
        <v>12071.16</v>
      </c>
      <c r="G5919" s="8">
        <v>12075.48</v>
      </c>
      <c r="H5919" s="8"/>
      <c r="I5919" s="8"/>
      <c r="J5919" s="8"/>
    </row>
    <row r="5920" spans="3:10" x14ac:dyDescent="0.25">
      <c r="C5920" s="5">
        <v>42811.208333333336</v>
      </c>
      <c r="D5920" s="6">
        <v>12074.21</v>
      </c>
      <c r="E5920" s="6">
        <v>12075.49</v>
      </c>
      <c r="F5920" s="6">
        <v>12074.21</v>
      </c>
      <c r="G5920" s="6">
        <v>12075.49</v>
      </c>
      <c r="H5920" s="6"/>
      <c r="I5920" s="6"/>
      <c r="J5920" s="6"/>
    </row>
    <row r="5921" spans="3:10" x14ac:dyDescent="0.25">
      <c r="C5921" s="7">
        <v>42811.25</v>
      </c>
      <c r="D5921" s="8">
        <v>12074.99</v>
      </c>
      <c r="E5921" s="8">
        <v>12075</v>
      </c>
      <c r="F5921" s="8">
        <v>12069.93</v>
      </c>
      <c r="G5921" s="8">
        <v>12071.2</v>
      </c>
      <c r="H5921" s="8"/>
      <c r="I5921" s="8"/>
      <c r="J5921" s="8"/>
    </row>
    <row r="5922" spans="3:10" x14ac:dyDescent="0.25">
      <c r="C5922" s="5">
        <v>42811.291666666664</v>
      </c>
      <c r="D5922" s="6">
        <v>12070.2</v>
      </c>
      <c r="E5922" s="6">
        <v>12072.24</v>
      </c>
      <c r="F5922" s="6">
        <v>12063.97</v>
      </c>
      <c r="G5922" s="6">
        <v>12065.25</v>
      </c>
      <c r="H5922" s="6"/>
      <c r="I5922" s="6"/>
      <c r="J5922" s="6"/>
    </row>
    <row r="5923" spans="3:10" x14ac:dyDescent="0.25">
      <c r="C5923" s="7">
        <v>42811.333333333336</v>
      </c>
      <c r="D5923" s="8">
        <v>12063.98</v>
      </c>
      <c r="E5923" s="8">
        <v>12065.25</v>
      </c>
      <c r="F5923" s="8">
        <v>12047.88</v>
      </c>
      <c r="G5923" s="8">
        <v>12049.38</v>
      </c>
      <c r="H5923" s="8"/>
      <c r="I5923" s="8"/>
      <c r="J5923" s="8"/>
    </row>
    <row r="5924" spans="3:10" x14ac:dyDescent="0.25">
      <c r="C5924" s="5">
        <v>42811.375</v>
      </c>
      <c r="D5924" s="6">
        <v>12048.98</v>
      </c>
      <c r="E5924" s="6">
        <v>12055.42</v>
      </c>
      <c r="F5924" s="6">
        <v>12025.46</v>
      </c>
      <c r="G5924" s="6">
        <v>12039.58</v>
      </c>
      <c r="H5924" s="6"/>
      <c r="I5924" s="6"/>
      <c r="J5924" s="6"/>
    </row>
    <row r="5925" spans="3:10" x14ac:dyDescent="0.25">
      <c r="C5925" s="7">
        <v>42811.416666666664</v>
      </c>
      <c r="D5925" s="8">
        <v>12040.08</v>
      </c>
      <c r="E5925" s="8">
        <v>12055.74</v>
      </c>
      <c r="F5925" s="8">
        <v>12017.16</v>
      </c>
      <c r="G5925" s="8">
        <v>12046.56</v>
      </c>
      <c r="H5925" s="8"/>
      <c r="I5925" s="8"/>
      <c r="J5925" s="8"/>
    </row>
    <row r="5926" spans="3:10" x14ac:dyDescent="0.25">
      <c r="C5926" s="5">
        <v>42811.458333333336</v>
      </c>
      <c r="D5926" s="6">
        <v>12046.81</v>
      </c>
      <c r="E5926" s="6">
        <v>12073.27</v>
      </c>
      <c r="F5926" s="6">
        <v>12046.81</v>
      </c>
      <c r="G5926" s="6">
        <v>12069.04</v>
      </c>
      <c r="H5926" s="6"/>
      <c r="I5926" s="6"/>
      <c r="J5926" s="6"/>
    </row>
    <row r="5927" spans="3:10" x14ac:dyDescent="0.25">
      <c r="C5927" s="7">
        <v>42811.5</v>
      </c>
      <c r="D5927" s="8">
        <v>12069.29</v>
      </c>
      <c r="E5927" s="8">
        <v>12117.39</v>
      </c>
      <c r="F5927" s="8">
        <v>12065.9</v>
      </c>
      <c r="G5927" s="8">
        <v>12104.03</v>
      </c>
      <c r="H5927" s="8"/>
      <c r="I5927" s="8"/>
      <c r="J5927" s="8"/>
    </row>
    <row r="5928" spans="3:10" x14ac:dyDescent="0.25">
      <c r="C5928" s="5">
        <v>42811.541666666664</v>
      </c>
      <c r="D5928" s="6">
        <v>12103.04</v>
      </c>
      <c r="E5928" s="6">
        <v>12108.72</v>
      </c>
      <c r="F5928" s="6">
        <v>12084.93</v>
      </c>
      <c r="G5928" s="6">
        <v>12090.65</v>
      </c>
      <c r="H5928" s="6"/>
      <c r="I5928" s="6"/>
      <c r="J5928" s="6"/>
    </row>
    <row r="5929" spans="3:10" x14ac:dyDescent="0.25">
      <c r="C5929" s="7">
        <v>42811.583333333336</v>
      </c>
      <c r="D5929" s="8">
        <v>12091.9</v>
      </c>
      <c r="E5929" s="8">
        <v>12108.76</v>
      </c>
      <c r="F5929" s="8">
        <v>12077.65</v>
      </c>
      <c r="G5929" s="8">
        <v>12106.18</v>
      </c>
      <c r="H5929" s="8"/>
      <c r="I5929" s="8"/>
      <c r="J5929" s="8"/>
    </row>
    <row r="5930" spans="3:10" x14ac:dyDescent="0.25">
      <c r="C5930" s="5">
        <v>42811.625</v>
      </c>
      <c r="D5930" s="6">
        <v>12105.68</v>
      </c>
      <c r="E5930" s="6">
        <v>12107.3</v>
      </c>
      <c r="F5930" s="6">
        <v>12083.9</v>
      </c>
      <c r="G5930" s="6">
        <v>12088.01</v>
      </c>
      <c r="H5930" s="6"/>
      <c r="I5930" s="6"/>
      <c r="J5930" s="6"/>
    </row>
    <row r="5931" spans="3:10" x14ac:dyDescent="0.25">
      <c r="C5931" s="7">
        <v>42811.666666666664</v>
      </c>
      <c r="D5931" s="8">
        <v>12088.26</v>
      </c>
      <c r="E5931" s="8">
        <v>12089.89</v>
      </c>
      <c r="F5931" s="8">
        <v>12067.49</v>
      </c>
      <c r="G5931" s="8">
        <v>12080.79</v>
      </c>
      <c r="H5931" s="8"/>
      <c r="I5931" s="8"/>
      <c r="J5931" s="8"/>
    </row>
    <row r="5932" spans="3:10" x14ac:dyDescent="0.25">
      <c r="C5932" s="5">
        <v>42811.708333333336</v>
      </c>
      <c r="D5932" s="6">
        <v>12081.04</v>
      </c>
      <c r="E5932" s="6">
        <v>12090.2</v>
      </c>
      <c r="F5932" s="6">
        <v>12073.56</v>
      </c>
      <c r="G5932" s="6">
        <v>12086.06</v>
      </c>
      <c r="H5932" s="6"/>
      <c r="I5932" s="6"/>
      <c r="J5932" s="6"/>
    </row>
    <row r="5933" spans="3:10" x14ac:dyDescent="0.25">
      <c r="C5933" s="7">
        <v>42811.75</v>
      </c>
      <c r="D5933" s="8">
        <v>12086.31</v>
      </c>
      <c r="E5933" s="8">
        <v>12098.86</v>
      </c>
      <c r="F5933" s="8">
        <v>12072.89</v>
      </c>
      <c r="G5933" s="8">
        <v>12095.77</v>
      </c>
      <c r="H5933" s="8"/>
      <c r="I5933" s="8"/>
      <c r="J5933" s="8"/>
    </row>
    <row r="5934" spans="3:10" x14ac:dyDescent="0.25">
      <c r="C5934" s="5">
        <v>42811.791666666664</v>
      </c>
      <c r="D5934" s="6">
        <v>12095.52</v>
      </c>
      <c r="E5934" s="6">
        <v>12101.76</v>
      </c>
      <c r="F5934" s="6">
        <v>12092.04</v>
      </c>
      <c r="G5934" s="6">
        <v>12097.53</v>
      </c>
      <c r="H5934" s="6"/>
      <c r="I5934" s="6"/>
      <c r="J5934" s="6"/>
    </row>
    <row r="5935" spans="3:10" x14ac:dyDescent="0.25">
      <c r="C5935" s="7">
        <v>42811.833333333336</v>
      </c>
      <c r="D5935" s="8">
        <v>12098.03</v>
      </c>
      <c r="E5935" s="8">
        <v>12103.02</v>
      </c>
      <c r="F5935" s="8">
        <v>12095.04</v>
      </c>
      <c r="G5935" s="8">
        <v>12097.54</v>
      </c>
      <c r="H5935" s="8"/>
      <c r="I5935" s="8"/>
      <c r="J5935" s="8"/>
    </row>
    <row r="5936" spans="3:10" x14ac:dyDescent="0.25">
      <c r="C5936" s="5">
        <v>42811.875</v>
      </c>
      <c r="D5936" s="6">
        <v>12097.29</v>
      </c>
      <c r="E5936" s="6">
        <v>12100.04</v>
      </c>
      <c r="F5936" s="6">
        <v>12071.37</v>
      </c>
      <c r="G5936" s="6">
        <v>12072.37</v>
      </c>
      <c r="H5936" s="6"/>
      <c r="I5936" s="6"/>
      <c r="J5936" s="6"/>
    </row>
    <row r="5937" spans="3:10" x14ac:dyDescent="0.25">
      <c r="C5937" s="7">
        <v>42811.916666666664</v>
      </c>
      <c r="D5937" s="8">
        <v>12071.62</v>
      </c>
      <c r="E5937" s="8">
        <v>12084.09</v>
      </c>
      <c r="F5937" s="8">
        <v>12070.12</v>
      </c>
      <c r="G5937" s="8">
        <v>12080.61</v>
      </c>
      <c r="H5937" s="8"/>
      <c r="I5937" s="8"/>
      <c r="J5937" s="8"/>
    </row>
    <row r="5938" spans="3:10" x14ac:dyDescent="0.25">
      <c r="C5938" s="5">
        <v>42814.041666666664</v>
      </c>
      <c r="D5938" s="6">
        <v>12059.79</v>
      </c>
      <c r="E5938" s="6">
        <v>12069.62</v>
      </c>
      <c r="F5938" s="6">
        <v>12059.79</v>
      </c>
      <c r="G5938" s="6">
        <v>12068.35</v>
      </c>
      <c r="H5938" s="6"/>
      <c r="I5938" s="6"/>
      <c r="J5938" s="6"/>
    </row>
    <row r="5939" spans="3:10" x14ac:dyDescent="0.25">
      <c r="C5939" s="7">
        <v>42814.083333333336</v>
      </c>
      <c r="D5939" s="8">
        <v>12067.07</v>
      </c>
      <c r="E5939" s="8">
        <v>12067.58</v>
      </c>
      <c r="F5939" s="8">
        <v>12045.5</v>
      </c>
      <c r="G5939" s="8">
        <v>12052.59</v>
      </c>
      <c r="H5939" s="8"/>
      <c r="I5939" s="8"/>
      <c r="J5939" s="8"/>
    </row>
    <row r="5940" spans="3:10" x14ac:dyDescent="0.25">
      <c r="C5940" s="5">
        <v>42814.125</v>
      </c>
      <c r="D5940" s="6">
        <v>12052.76</v>
      </c>
      <c r="E5940" s="6">
        <v>12060.85</v>
      </c>
      <c r="F5940" s="6">
        <v>12050.69</v>
      </c>
      <c r="G5940" s="6">
        <v>12053.23</v>
      </c>
      <c r="H5940" s="6"/>
      <c r="I5940" s="6"/>
      <c r="J5940" s="6"/>
    </row>
    <row r="5941" spans="3:10" x14ac:dyDescent="0.25">
      <c r="C5941" s="7">
        <v>42814.166666666664</v>
      </c>
      <c r="D5941" s="8">
        <v>12051.96</v>
      </c>
      <c r="E5941" s="8">
        <v>12059.06</v>
      </c>
      <c r="F5941" s="8">
        <v>12050.69</v>
      </c>
      <c r="G5941" s="8">
        <v>12059.06</v>
      </c>
      <c r="H5941" s="8"/>
      <c r="I5941" s="8"/>
      <c r="J5941" s="8"/>
    </row>
    <row r="5942" spans="3:10" x14ac:dyDescent="0.25">
      <c r="C5942" s="5">
        <v>42814.208333333336</v>
      </c>
      <c r="D5942" s="6">
        <v>12060.33</v>
      </c>
      <c r="E5942" s="6">
        <v>12060.33</v>
      </c>
      <c r="F5942" s="6">
        <v>12053.98</v>
      </c>
      <c r="G5942" s="6">
        <v>12055.26</v>
      </c>
      <c r="H5942" s="6"/>
      <c r="I5942" s="6"/>
      <c r="J5942" s="6"/>
    </row>
    <row r="5943" spans="3:10" x14ac:dyDescent="0.25">
      <c r="C5943" s="7">
        <v>42814.25</v>
      </c>
      <c r="D5943" s="8">
        <v>12057.8</v>
      </c>
      <c r="E5943" s="8">
        <v>12057.8</v>
      </c>
      <c r="F5943" s="8">
        <v>12053.99</v>
      </c>
      <c r="G5943" s="8">
        <v>12056.04</v>
      </c>
      <c r="H5943" s="8"/>
      <c r="I5943" s="8"/>
      <c r="J5943" s="8"/>
    </row>
    <row r="5944" spans="3:10" x14ac:dyDescent="0.25">
      <c r="C5944" s="5">
        <v>42814.291666666664</v>
      </c>
      <c r="D5944" s="6">
        <v>12057.04</v>
      </c>
      <c r="E5944" s="6">
        <v>12064.1</v>
      </c>
      <c r="F5944" s="6">
        <v>12055.78</v>
      </c>
      <c r="G5944" s="6">
        <v>12064.1</v>
      </c>
      <c r="H5944" s="6"/>
      <c r="I5944" s="6"/>
      <c r="J5944" s="6"/>
    </row>
    <row r="5945" spans="3:10" x14ac:dyDescent="0.25">
      <c r="C5945" s="7">
        <v>42814.333333333336</v>
      </c>
      <c r="D5945" s="8">
        <v>12062.83</v>
      </c>
      <c r="E5945" s="8">
        <v>12071.61</v>
      </c>
      <c r="F5945" s="8">
        <v>12041.16</v>
      </c>
      <c r="G5945" s="8">
        <v>12042.66</v>
      </c>
      <c r="H5945" s="8"/>
      <c r="I5945" s="8"/>
      <c r="J5945" s="8"/>
    </row>
    <row r="5946" spans="3:10" x14ac:dyDescent="0.25">
      <c r="C5946" s="5">
        <v>42814.375</v>
      </c>
      <c r="D5946" s="6">
        <v>12041.93</v>
      </c>
      <c r="E5946" s="6">
        <v>12065.51</v>
      </c>
      <c r="F5946" s="6">
        <v>12038.94</v>
      </c>
      <c r="G5946" s="6">
        <v>12048.59</v>
      </c>
      <c r="H5946" s="6"/>
      <c r="I5946" s="6"/>
      <c r="J5946" s="6"/>
    </row>
    <row r="5947" spans="3:10" x14ac:dyDescent="0.25">
      <c r="C5947" s="7">
        <v>42814.416666666664</v>
      </c>
      <c r="D5947" s="8">
        <v>12049.09</v>
      </c>
      <c r="E5947" s="8">
        <v>12074.74</v>
      </c>
      <c r="F5947" s="8">
        <v>12045.35</v>
      </c>
      <c r="G5947" s="8">
        <v>12057.64</v>
      </c>
      <c r="H5947" s="8"/>
      <c r="I5947" s="8"/>
      <c r="J5947" s="8"/>
    </row>
    <row r="5948" spans="3:10" x14ac:dyDescent="0.25">
      <c r="C5948" s="5">
        <v>42814.458333333336</v>
      </c>
      <c r="D5948" s="6">
        <v>12057.14</v>
      </c>
      <c r="E5948" s="6">
        <v>12069.02</v>
      </c>
      <c r="F5948" s="6">
        <v>12054.62</v>
      </c>
      <c r="G5948" s="6">
        <v>12059.04</v>
      </c>
      <c r="H5948" s="6"/>
      <c r="I5948" s="6"/>
      <c r="J5948" s="6"/>
    </row>
    <row r="5949" spans="3:10" x14ac:dyDescent="0.25">
      <c r="C5949" s="7">
        <v>42814.5</v>
      </c>
      <c r="D5949" s="8">
        <v>12059.29</v>
      </c>
      <c r="E5949" s="8">
        <v>12059.97</v>
      </c>
      <c r="F5949" s="8">
        <v>12029.53</v>
      </c>
      <c r="G5949" s="8">
        <v>12052.28</v>
      </c>
      <c r="H5949" s="8"/>
      <c r="I5949" s="8"/>
      <c r="J5949" s="8"/>
    </row>
    <row r="5950" spans="3:10" x14ac:dyDescent="0.25">
      <c r="C5950" s="5">
        <v>42814.541666666664</v>
      </c>
      <c r="D5950" s="6">
        <v>12052.29</v>
      </c>
      <c r="E5950" s="6">
        <v>12067.02</v>
      </c>
      <c r="F5950" s="6">
        <v>12050.53</v>
      </c>
      <c r="G5950" s="6">
        <v>12061.64</v>
      </c>
      <c r="H5950" s="6"/>
      <c r="I5950" s="6"/>
      <c r="J5950" s="6"/>
    </row>
    <row r="5951" spans="3:10" x14ac:dyDescent="0.25">
      <c r="C5951" s="7">
        <v>42814.583333333336</v>
      </c>
      <c r="D5951" s="8">
        <v>12062.14</v>
      </c>
      <c r="E5951" s="8">
        <v>12068.37</v>
      </c>
      <c r="F5951" s="8">
        <v>12048.05</v>
      </c>
      <c r="G5951" s="8">
        <v>12051.04</v>
      </c>
      <c r="H5951" s="8"/>
      <c r="I5951" s="8"/>
      <c r="J5951" s="8"/>
    </row>
    <row r="5952" spans="3:10" x14ac:dyDescent="0.25">
      <c r="C5952" s="5">
        <v>42814.625</v>
      </c>
      <c r="D5952" s="6">
        <v>12051.79</v>
      </c>
      <c r="E5952" s="6">
        <v>12076.09</v>
      </c>
      <c r="F5952" s="6">
        <v>12050.79</v>
      </c>
      <c r="G5952" s="6">
        <v>12062.9</v>
      </c>
      <c r="H5952" s="6"/>
      <c r="I5952" s="6"/>
      <c r="J5952" s="6"/>
    </row>
    <row r="5953" spans="3:10" x14ac:dyDescent="0.25">
      <c r="C5953" s="7">
        <v>42814.666666666664</v>
      </c>
      <c r="D5953" s="8">
        <v>12062.91</v>
      </c>
      <c r="E5953" s="8">
        <v>12082.36</v>
      </c>
      <c r="F5953" s="8">
        <v>12062.41</v>
      </c>
      <c r="G5953" s="8">
        <v>12076.91</v>
      </c>
      <c r="H5953" s="8"/>
      <c r="I5953" s="8"/>
      <c r="J5953" s="8"/>
    </row>
    <row r="5954" spans="3:10" x14ac:dyDescent="0.25">
      <c r="C5954" s="5">
        <v>42814.708333333336</v>
      </c>
      <c r="D5954" s="6">
        <v>12076.16</v>
      </c>
      <c r="E5954" s="6">
        <v>12079.09</v>
      </c>
      <c r="F5954" s="6">
        <v>12061.11</v>
      </c>
      <c r="G5954" s="6">
        <v>12069.46</v>
      </c>
      <c r="H5954" s="6"/>
      <c r="I5954" s="6"/>
      <c r="J5954" s="6"/>
    </row>
    <row r="5955" spans="3:10" x14ac:dyDescent="0.25">
      <c r="C5955" s="7">
        <v>42814.75</v>
      </c>
      <c r="D5955" s="8">
        <v>12069.45</v>
      </c>
      <c r="E5955" s="8">
        <v>12069.45</v>
      </c>
      <c r="F5955" s="8">
        <v>12045.18</v>
      </c>
      <c r="G5955" s="8">
        <v>12058.5</v>
      </c>
      <c r="H5955" s="8"/>
      <c r="I5955" s="8"/>
      <c r="J5955" s="8"/>
    </row>
    <row r="5956" spans="3:10" x14ac:dyDescent="0.25">
      <c r="C5956" s="5">
        <v>42814.791666666664</v>
      </c>
      <c r="D5956" s="6">
        <v>12058.74</v>
      </c>
      <c r="E5956" s="6">
        <v>12059.5</v>
      </c>
      <c r="F5956" s="6">
        <v>12043.54</v>
      </c>
      <c r="G5956" s="6">
        <v>12049.78</v>
      </c>
      <c r="H5956" s="6"/>
      <c r="I5956" s="6"/>
      <c r="J5956" s="6"/>
    </row>
    <row r="5957" spans="3:10" x14ac:dyDescent="0.25">
      <c r="C5957" s="7">
        <v>42814.833333333336</v>
      </c>
      <c r="D5957" s="8">
        <v>12050.03</v>
      </c>
      <c r="E5957" s="8">
        <v>12052.53</v>
      </c>
      <c r="F5957" s="8">
        <v>12043.55</v>
      </c>
      <c r="G5957" s="8">
        <v>12051.54</v>
      </c>
      <c r="H5957" s="8"/>
      <c r="I5957" s="8"/>
      <c r="J5957" s="8"/>
    </row>
    <row r="5958" spans="3:10" x14ac:dyDescent="0.25">
      <c r="C5958" s="5">
        <v>42814.875</v>
      </c>
      <c r="D5958" s="6">
        <v>12051.79</v>
      </c>
      <c r="E5958" s="6">
        <v>12056.79</v>
      </c>
      <c r="F5958" s="6">
        <v>12046.56</v>
      </c>
      <c r="G5958" s="6">
        <v>12053.8</v>
      </c>
      <c r="H5958" s="6"/>
      <c r="I5958" s="6"/>
      <c r="J5958" s="6"/>
    </row>
    <row r="5959" spans="3:10" x14ac:dyDescent="0.25">
      <c r="C5959" s="7">
        <v>42814.916666666664</v>
      </c>
      <c r="D5959" s="8">
        <v>12053.3</v>
      </c>
      <c r="E5959" s="8">
        <v>12058.54</v>
      </c>
      <c r="F5959" s="8">
        <v>12045.58</v>
      </c>
      <c r="G5959" s="8">
        <v>12048.07</v>
      </c>
      <c r="H5959" s="8"/>
      <c r="I5959" s="8"/>
      <c r="J5959" s="8"/>
    </row>
    <row r="5960" spans="3:10" x14ac:dyDescent="0.25">
      <c r="C5960" s="5">
        <v>42815</v>
      </c>
      <c r="D5960" s="6">
        <v>12043.3</v>
      </c>
      <c r="E5960" s="6">
        <v>12052.2</v>
      </c>
      <c r="F5960" s="6">
        <v>12043.3</v>
      </c>
      <c r="G5960" s="6">
        <v>12045.85</v>
      </c>
      <c r="H5960" s="6"/>
      <c r="I5960" s="6"/>
      <c r="J5960" s="6"/>
    </row>
    <row r="5961" spans="3:10" x14ac:dyDescent="0.25">
      <c r="C5961" s="7">
        <v>42815.041666666664</v>
      </c>
      <c r="D5961" s="8">
        <v>12043.31</v>
      </c>
      <c r="E5961" s="8">
        <v>12046.36</v>
      </c>
      <c r="F5961" s="8">
        <v>12039.5</v>
      </c>
      <c r="G5961" s="8">
        <v>12046.36</v>
      </c>
      <c r="H5961" s="8"/>
      <c r="I5961" s="8"/>
      <c r="J5961" s="8"/>
    </row>
    <row r="5962" spans="3:10" x14ac:dyDescent="0.25">
      <c r="C5962" s="5">
        <v>42815.083333333336</v>
      </c>
      <c r="D5962" s="6">
        <v>12045.09</v>
      </c>
      <c r="E5962" s="6">
        <v>12051.46</v>
      </c>
      <c r="F5962" s="6">
        <v>12042.55</v>
      </c>
      <c r="G5962" s="6">
        <v>12049.69</v>
      </c>
      <c r="H5962" s="6"/>
      <c r="I5962" s="6"/>
      <c r="J5962" s="6"/>
    </row>
    <row r="5963" spans="3:10" x14ac:dyDescent="0.25">
      <c r="C5963" s="7">
        <v>42815.125</v>
      </c>
      <c r="D5963" s="8">
        <v>12048.42</v>
      </c>
      <c r="E5963" s="8">
        <v>12075.85</v>
      </c>
      <c r="F5963" s="8">
        <v>12048.42</v>
      </c>
      <c r="G5963" s="8">
        <v>12073.36</v>
      </c>
      <c r="H5963" s="8"/>
      <c r="I5963" s="8"/>
      <c r="J5963" s="8"/>
    </row>
    <row r="5964" spans="3:10" x14ac:dyDescent="0.25">
      <c r="C5964" s="5">
        <v>42815.166666666664</v>
      </c>
      <c r="D5964" s="6">
        <v>12074.63</v>
      </c>
      <c r="E5964" s="6">
        <v>12078.94</v>
      </c>
      <c r="F5964" s="6">
        <v>12065.05</v>
      </c>
      <c r="G5964" s="6">
        <v>12070.14</v>
      </c>
      <c r="H5964" s="6"/>
      <c r="I5964" s="6"/>
      <c r="J5964" s="6"/>
    </row>
    <row r="5965" spans="3:10" x14ac:dyDescent="0.25">
      <c r="C5965" s="7">
        <v>42815.208333333336</v>
      </c>
      <c r="D5965" s="8">
        <v>12071.42</v>
      </c>
      <c r="E5965" s="8">
        <v>12071.42</v>
      </c>
      <c r="F5965" s="8">
        <v>12065.07</v>
      </c>
      <c r="G5965" s="8">
        <v>12066.34</v>
      </c>
      <c r="H5965" s="8"/>
      <c r="I5965" s="8"/>
      <c r="J5965" s="8"/>
    </row>
    <row r="5966" spans="3:10" x14ac:dyDescent="0.25">
      <c r="C5966" s="5">
        <v>42815.25</v>
      </c>
      <c r="D5966" s="6">
        <v>12067.62</v>
      </c>
      <c r="E5966" s="6">
        <v>12068.89</v>
      </c>
      <c r="F5966" s="6">
        <v>12065.07</v>
      </c>
      <c r="G5966" s="6">
        <v>12066.36</v>
      </c>
      <c r="H5966" s="6"/>
      <c r="I5966" s="6"/>
      <c r="J5966" s="6"/>
    </row>
    <row r="5967" spans="3:10" x14ac:dyDescent="0.25">
      <c r="C5967" s="7">
        <v>42815.291666666664</v>
      </c>
      <c r="D5967" s="8">
        <v>12067.63</v>
      </c>
      <c r="E5967" s="8">
        <v>12067.63</v>
      </c>
      <c r="F5967" s="8">
        <v>12065.09</v>
      </c>
      <c r="G5967" s="8">
        <v>12065.27</v>
      </c>
      <c r="H5967" s="8"/>
      <c r="I5967" s="8"/>
      <c r="J5967" s="8"/>
    </row>
    <row r="5968" spans="3:10" x14ac:dyDescent="0.25">
      <c r="C5968" s="5">
        <v>42815.333333333336</v>
      </c>
      <c r="D5968" s="6">
        <v>12064</v>
      </c>
      <c r="E5968" s="6">
        <v>12068.33</v>
      </c>
      <c r="F5968" s="6">
        <v>12061.73</v>
      </c>
      <c r="G5968" s="6">
        <v>12068.33</v>
      </c>
      <c r="H5968" s="6"/>
      <c r="I5968" s="6"/>
      <c r="J5968" s="6"/>
    </row>
    <row r="5969" spans="3:10" x14ac:dyDescent="0.25">
      <c r="C5969" s="7">
        <v>42815.375</v>
      </c>
      <c r="D5969" s="8">
        <v>12067.63</v>
      </c>
      <c r="E5969" s="8">
        <v>12101.76</v>
      </c>
      <c r="F5969" s="8">
        <v>12064.63</v>
      </c>
      <c r="G5969" s="8">
        <v>12084.79</v>
      </c>
      <c r="H5969" s="8"/>
      <c r="I5969" s="8"/>
      <c r="J5969" s="8"/>
    </row>
    <row r="5970" spans="3:10" x14ac:dyDescent="0.25">
      <c r="C5970" s="5">
        <v>42815.416666666664</v>
      </c>
      <c r="D5970" s="6">
        <v>12084.04</v>
      </c>
      <c r="E5970" s="6">
        <v>12088.03</v>
      </c>
      <c r="F5970" s="6">
        <v>12050.18</v>
      </c>
      <c r="G5970" s="6">
        <v>12054.59</v>
      </c>
      <c r="H5970" s="6"/>
      <c r="I5970" s="6"/>
      <c r="J5970" s="6"/>
    </row>
    <row r="5971" spans="3:10" x14ac:dyDescent="0.25">
      <c r="C5971" s="7">
        <v>42815.458333333336</v>
      </c>
      <c r="D5971" s="8">
        <v>12054.34</v>
      </c>
      <c r="E5971" s="8">
        <v>12066.93</v>
      </c>
      <c r="F5971" s="8">
        <v>12035.01</v>
      </c>
      <c r="G5971" s="8">
        <v>12064.49</v>
      </c>
      <c r="H5971" s="8"/>
      <c r="I5971" s="8"/>
      <c r="J5971" s="8"/>
    </row>
    <row r="5972" spans="3:10" x14ac:dyDescent="0.25">
      <c r="C5972" s="5">
        <v>42815.5</v>
      </c>
      <c r="D5972" s="6">
        <v>12064.24</v>
      </c>
      <c r="E5972" s="6">
        <v>12066.28</v>
      </c>
      <c r="F5972" s="6">
        <v>12052.64</v>
      </c>
      <c r="G5972" s="6">
        <v>12054.23</v>
      </c>
      <c r="H5972" s="6"/>
      <c r="I5972" s="6"/>
      <c r="J5972" s="6"/>
    </row>
    <row r="5973" spans="3:10" x14ac:dyDescent="0.25">
      <c r="C5973" s="7">
        <v>42815.541666666664</v>
      </c>
      <c r="D5973" s="8">
        <v>12054.48</v>
      </c>
      <c r="E5973" s="8">
        <v>12077.72</v>
      </c>
      <c r="F5973" s="8">
        <v>12051.9</v>
      </c>
      <c r="G5973" s="8">
        <v>12067.52</v>
      </c>
      <c r="H5973" s="8"/>
      <c r="I5973" s="8"/>
      <c r="J5973" s="8"/>
    </row>
    <row r="5974" spans="3:10" x14ac:dyDescent="0.25">
      <c r="C5974" s="5">
        <v>42815.583333333336</v>
      </c>
      <c r="D5974" s="6">
        <v>12067.51</v>
      </c>
      <c r="E5974" s="6">
        <v>12080.18</v>
      </c>
      <c r="F5974" s="6">
        <v>12060.07</v>
      </c>
      <c r="G5974" s="6">
        <v>12079.93</v>
      </c>
      <c r="H5974" s="6"/>
      <c r="I5974" s="6"/>
      <c r="J5974" s="6"/>
    </row>
    <row r="5975" spans="3:10" x14ac:dyDescent="0.25">
      <c r="C5975" s="7">
        <v>42815.625</v>
      </c>
      <c r="D5975" s="8">
        <v>12080.18</v>
      </c>
      <c r="E5975" s="8">
        <v>12112.65</v>
      </c>
      <c r="F5975" s="8">
        <v>12077.09</v>
      </c>
      <c r="G5975" s="8">
        <v>12092.03</v>
      </c>
      <c r="H5975" s="8"/>
      <c r="I5975" s="8"/>
      <c r="J5975" s="8"/>
    </row>
    <row r="5976" spans="3:10" x14ac:dyDescent="0.25">
      <c r="C5976" s="5">
        <v>42815.666666666664</v>
      </c>
      <c r="D5976" s="6">
        <v>12092.28</v>
      </c>
      <c r="E5976" s="6">
        <v>12093.72</v>
      </c>
      <c r="F5976" s="6">
        <v>12024.73</v>
      </c>
      <c r="G5976" s="6">
        <v>12036.6</v>
      </c>
      <c r="H5976" s="6"/>
      <c r="I5976" s="6"/>
      <c r="J5976" s="6"/>
    </row>
    <row r="5977" spans="3:10" x14ac:dyDescent="0.25">
      <c r="C5977" s="7">
        <v>42815.708333333336</v>
      </c>
      <c r="D5977" s="8">
        <v>12036.59</v>
      </c>
      <c r="E5977" s="8">
        <v>12038.82</v>
      </c>
      <c r="F5977" s="8">
        <v>11935.76</v>
      </c>
      <c r="G5977" s="8">
        <v>11970.73</v>
      </c>
      <c r="H5977" s="8"/>
      <c r="I5977" s="8"/>
      <c r="J5977" s="8"/>
    </row>
    <row r="5978" spans="3:10" x14ac:dyDescent="0.25">
      <c r="C5978" s="5">
        <v>42815.75</v>
      </c>
      <c r="D5978" s="6">
        <v>11969.48</v>
      </c>
      <c r="E5978" s="6">
        <v>11975.01</v>
      </c>
      <c r="F5978" s="6">
        <v>11947.28</v>
      </c>
      <c r="G5978" s="6">
        <v>11951.57</v>
      </c>
      <c r="H5978" s="6"/>
      <c r="I5978" s="6"/>
      <c r="J5978" s="6"/>
    </row>
    <row r="5979" spans="3:10" x14ac:dyDescent="0.25">
      <c r="C5979" s="7">
        <v>42815.791666666664</v>
      </c>
      <c r="D5979" s="8">
        <v>11951.82</v>
      </c>
      <c r="E5979" s="8">
        <v>11953.57</v>
      </c>
      <c r="F5979" s="8">
        <v>11894.97</v>
      </c>
      <c r="G5979" s="8">
        <v>11900.45</v>
      </c>
      <c r="H5979" s="8"/>
      <c r="I5979" s="8"/>
      <c r="J5979" s="8"/>
    </row>
    <row r="5980" spans="3:10" x14ac:dyDescent="0.25">
      <c r="C5980" s="5">
        <v>42815.833333333336</v>
      </c>
      <c r="D5980" s="6">
        <v>11900.2</v>
      </c>
      <c r="E5980" s="6">
        <v>11940.37</v>
      </c>
      <c r="F5980" s="6">
        <v>11897.21</v>
      </c>
      <c r="G5980" s="6">
        <v>11938.38</v>
      </c>
      <c r="H5980" s="6"/>
      <c r="I5980" s="6"/>
      <c r="J5980" s="6"/>
    </row>
    <row r="5981" spans="3:10" x14ac:dyDescent="0.25">
      <c r="C5981" s="7">
        <v>42815.875</v>
      </c>
      <c r="D5981" s="8">
        <v>11938.13</v>
      </c>
      <c r="E5981" s="8">
        <v>11943.37</v>
      </c>
      <c r="F5981" s="8">
        <v>11905.72</v>
      </c>
      <c r="G5981" s="8">
        <v>11908.96</v>
      </c>
      <c r="H5981" s="8"/>
      <c r="I5981" s="8"/>
      <c r="J5981" s="8"/>
    </row>
    <row r="5982" spans="3:10" x14ac:dyDescent="0.25">
      <c r="C5982" s="5">
        <v>42815.916666666664</v>
      </c>
      <c r="D5982" s="6">
        <v>11908.21</v>
      </c>
      <c r="E5982" s="6">
        <v>11918.44</v>
      </c>
      <c r="F5982" s="6">
        <v>11902.98</v>
      </c>
      <c r="G5982" s="6">
        <v>11912.47</v>
      </c>
      <c r="H5982" s="6"/>
      <c r="I5982" s="6"/>
      <c r="J5982" s="6"/>
    </row>
    <row r="5983" spans="3:10" x14ac:dyDescent="0.25">
      <c r="C5983" s="7">
        <v>42816</v>
      </c>
      <c r="D5983" s="8">
        <v>11907.97</v>
      </c>
      <c r="E5983" s="8">
        <v>11910.52</v>
      </c>
      <c r="F5983" s="8">
        <v>11877.36</v>
      </c>
      <c r="G5983" s="8">
        <v>11893.81</v>
      </c>
      <c r="H5983" s="8"/>
      <c r="I5983" s="8"/>
      <c r="J5983" s="8"/>
    </row>
    <row r="5984" spans="3:10" x14ac:dyDescent="0.25">
      <c r="C5984" s="5">
        <v>42816.041666666664</v>
      </c>
      <c r="D5984" s="6">
        <v>11895.08</v>
      </c>
      <c r="E5984" s="6">
        <v>11903.45</v>
      </c>
      <c r="F5984" s="6">
        <v>11888.72</v>
      </c>
      <c r="G5984" s="6">
        <v>11892.78</v>
      </c>
      <c r="H5984" s="6"/>
      <c r="I5984" s="6"/>
      <c r="J5984" s="6"/>
    </row>
    <row r="5985" spans="3:10" x14ac:dyDescent="0.25">
      <c r="C5985" s="7">
        <v>42816.083333333336</v>
      </c>
      <c r="D5985" s="8">
        <v>11894.05</v>
      </c>
      <c r="E5985" s="8">
        <v>11902.92</v>
      </c>
      <c r="F5985" s="8">
        <v>11890.24</v>
      </c>
      <c r="G5985" s="8">
        <v>11896.29</v>
      </c>
      <c r="H5985" s="8"/>
      <c r="I5985" s="8"/>
      <c r="J5985" s="8"/>
    </row>
    <row r="5986" spans="3:10" x14ac:dyDescent="0.25">
      <c r="C5986" s="5">
        <v>42816.125</v>
      </c>
      <c r="D5986" s="6">
        <v>11896.57</v>
      </c>
      <c r="E5986" s="6">
        <v>11896.57</v>
      </c>
      <c r="F5986" s="6">
        <v>11874.81</v>
      </c>
      <c r="G5986" s="6">
        <v>11883.94</v>
      </c>
      <c r="H5986" s="6"/>
      <c r="I5986" s="6"/>
      <c r="J5986" s="6"/>
    </row>
    <row r="5987" spans="3:10" x14ac:dyDescent="0.25">
      <c r="C5987" s="7">
        <v>42816.166666666664</v>
      </c>
      <c r="D5987" s="8">
        <v>11885.21</v>
      </c>
      <c r="E5987" s="8">
        <v>11887.49</v>
      </c>
      <c r="F5987" s="8">
        <v>11862.73</v>
      </c>
      <c r="G5987" s="8">
        <v>11872.28</v>
      </c>
      <c r="H5987" s="8"/>
      <c r="I5987" s="8"/>
      <c r="J5987" s="8"/>
    </row>
    <row r="5988" spans="3:10" x14ac:dyDescent="0.25">
      <c r="C5988" s="5">
        <v>42816.208333333336</v>
      </c>
      <c r="D5988" s="6">
        <v>11871.01</v>
      </c>
      <c r="E5988" s="6">
        <v>11896.14</v>
      </c>
      <c r="F5988" s="6">
        <v>11869.74</v>
      </c>
      <c r="G5988" s="6">
        <v>11888.79</v>
      </c>
      <c r="H5988" s="6"/>
      <c r="I5988" s="6"/>
      <c r="J5988" s="6"/>
    </row>
    <row r="5989" spans="3:10" x14ac:dyDescent="0.25">
      <c r="C5989" s="7">
        <v>42816.25</v>
      </c>
      <c r="D5989" s="8">
        <v>11890.06</v>
      </c>
      <c r="E5989" s="8">
        <v>11892.57</v>
      </c>
      <c r="F5989" s="8">
        <v>11885.98</v>
      </c>
      <c r="G5989" s="8">
        <v>11888.3</v>
      </c>
      <c r="H5989" s="8"/>
      <c r="I5989" s="8"/>
      <c r="J5989" s="8"/>
    </row>
    <row r="5990" spans="3:10" x14ac:dyDescent="0.25">
      <c r="C5990" s="5">
        <v>42816.291666666664</v>
      </c>
      <c r="D5990" s="6">
        <v>11889.57</v>
      </c>
      <c r="E5990" s="6">
        <v>11889.57</v>
      </c>
      <c r="F5990" s="6">
        <v>11871.68</v>
      </c>
      <c r="G5990" s="6">
        <v>11874.89</v>
      </c>
      <c r="H5990" s="6"/>
      <c r="I5990" s="6"/>
      <c r="J5990" s="6"/>
    </row>
    <row r="5991" spans="3:10" x14ac:dyDescent="0.25">
      <c r="C5991" s="7">
        <v>42816.333333333336</v>
      </c>
      <c r="D5991" s="8">
        <v>11876.16</v>
      </c>
      <c r="E5991" s="8">
        <v>11883.8</v>
      </c>
      <c r="F5991" s="8">
        <v>11864.58</v>
      </c>
      <c r="G5991" s="8">
        <v>11876.38</v>
      </c>
      <c r="H5991" s="8"/>
      <c r="I5991" s="8"/>
      <c r="J5991" s="8"/>
    </row>
    <row r="5992" spans="3:10" x14ac:dyDescent="0.25">
      <c r="C5992" s="5">
        <v>42816.375</v>
      </c>
      <c r="D5992" s="6">
        <v>11877.88</v>
      </c>
      <c r="E5992" s="6">
        <v>11896.28</v>
      </c>
      <c r="F5992" s="6">
        <v>11864.56</v>
      </c>
      <c r="G5992" s="6">
        <v>11876.06</v>
      </c>
      <c r="H5992" s="6"/>
      <c r="I5992" s="6"/>
      <c r="J5992" s="6"/>
    </row>
    <row r="5993" spans="3:10" x14ac:dyDescent="0.25">
      <c r="C5993" s="7">
        <v>42816.416666666664</v>
      </c>
      <c r="D5993" s="8">
        <v>11875.32</v>
      </c>
      <c r="E5993" s="8">
        <v>11893.47</v>
      </c>
      <c r="F5993" s="8">
        <v>11850.64</v>
      </c>
      <c r="G5993" s="8">
        <v>11864.35</v>
      </c>
      <c r="H5993" s="8"/>
      <c r="I5993" s="8"/>
      <c r="J5993" s="8"/>
    </row>
    <row r="5994" spans="3:10" x14ac:dyDescent="0.25">
      <c r="C5994" s="5">
        <v>42816.458333333336</v>
      </c>
      <c r="D5994" s="6">
        <v>11863.85</v>
      </c>
      <c r="E5994" s="6">
        <v>11889.09</v>
      </c>
      <c r="F5994" s="6">
        <v>11856.41</v>
      </c>
      <c r="G5994" s="6">
        <v>11884.54</v>
      </c>
      <c r="H5994" s="6"/>
      <c r="I5994" s="6"/>
      <c r="J5994" s="6"/>
    </row>
    <row r="5995" spans="3:10" x14ac:dyDescent="0.25">
      <c r="C5995" s="7">
        <v>42816.5</v>
      </c>
      <c r="D5995" s="8">
        <v>11884.29</v>
      </c>
      <c r="E5995" s="8">
        <v>11902.14</v>
      </c>
      <c r="F5995" s="8">
        <v>11878.2</v>
      </c>
      <c r="G5995" s="8">
        <v>11900.86</v>
      </c>
      <c r="H5995" s="8"/>
      <c r="I5995" s="8"/>
      <c r="J5995" s="8"/>
    </row>
    <row r="5996" spans="3:10" x14ac:dyDescent="0.25">
      <c r="C5996" s="5">
        <v>42816.541666666664</v>
      </c>
      <c r="D5996" s="6">
        <v>11900.36</v>
      </c>
      <c r="E5996" s="6">
        <v>11910.28</v>
      </c>
      <c r="F5996" s="6">
        <v>11891.16</v>
      </c>
      <c r="G5996" s="6">
        <v>11900.6</v>
      </c>
      <c r="H5996" s="6"/>
      <c r="I5996" s="6"/>
      <c r="J5996" s="6"/>
    </row>
    <row r="5997" spans="3:10" x14ac:dyDescent="0.25">
      <c r="C5997" s="7">
        <v>42816.583333333336</v>
      </c>
      <c r="D5997" s="8">
        <v>11900.35</v>
      </c>
      <c r="E5997" s="8">
        <v>11913.14</v>
      </c>
      <c r="F5997" s="8">
        <v>11894.23</v>
      </c>
      <c r="G5997" s="8">
        <v>11906.26</v>
      </c>
      <c r="H5997" s="8"/>
      <c r="I5997" s="8"/>
      <c r="J5997" s="8"/>
    </row>
    <row r="5998" spans="3:10" x14ac:dyDescent="0.25">
      <c r="C5998" s="5">
        <v>42816.625</v>
      </c>
      <c r="D5998" s="6">
        <v>11907.01</v>
      </c>
      <c r="E5998" s="6">
        <v>11923.96</v>
      </c>
      <c r="F5998" s="6">
        <v>11888.27</v>
      </c>
      <c r="G5998" s="6">
        <v>11896.89</v>
      </c>
      <c r="H5998" s="6"/>
      <c r="I5998" s="6"/>
      <c r="J5998" s="6"/>
    </row>
    <row r="5999" spans="3:10" x14ac:dyDescent="0.25">
      <c r="C5999" s="7">
        <v>42816.666666666664</v>
      </c>
      <c r="D5999" s="8">
        <v>11897.14</v>
      </c>
      <c r="E5999" s="8">
        <v>11919.58</v>
      </c>
      <c r="F5999" s="8">
        <v>11881.25</v>
      </c>
      <c r="G5999" s="8">
        <v>11917.61</v>
      </c>
      <c r="H5999" s="8"/>
      <c r="I5999" s="8"/>
      <c r="J5999" s="8"/>
    </row>
    <row r="6000" spans="3:10" x14ac:dyDescent="0.25">
      <c r="C6000" s="5">
        <v>42816.708333333336</v>
      </c>
      <c r="D6000" s="6">
        <v>11917.36</v>
      </c>
      <c r="E6000" s="6">
        <v>11933.6</v>
      </c>
      <c r="F6000" s="6">
        <v>11903.37</v>
      </c>
      <c r="G6000" s="6">
        <v>11919.53</v>
      </c>
      <c r="H6000" s="6"/>
      <c r="I6000" s="6"/>
      <c r="J6000" s="6"/>
    </row>
    <row r="6001" spans="3:10" x14ac:dyDescent="0.25">
      <c r="C6001" s="7">
        <v>42816.75</v>
      </c>
      <c r="D6001" s="8">
        <v>11919.28</v>
      </c>
      <c r="E6001" s="8">
        <v>11925.48</v>
      </c>
      <c r="F6001" s="8">
        <v>11897.5</v>
      </c>
      <c r="G6001" s="8">
        <v>11905.87</v>
      </c>
      <c r="H6001" s="8"/>
      <c r="I6001" s="8"/>
      <c r="J6001" s="8"/>
    </row>
    <row r="6002" spans="3:10" x14ac:dyDescent="0.25">
      <c r="C6002" s="5">
        <v>42816.791666666664</v>
      </c>
      <c r="D6002" s="6">
        <v>11906.12</v>
      </c>
      <c r="E6002" s="6">
        <v>11919.35</v>
      </c>
      <c r="F6002" s="6">
        <v>11886.67</v>
      </c>
      <c r="G6002" s="6">
        <v>11902.39</v>
      </c>
      <c r="H6002" s="6"/>
      <c r="I6002" s="6"/>
      <c r="J6002" s="6"/>
    </row>
    <row r="6003" spans="3:10" x14ac:dyDescent="0.25">
      <c r="C6003" s="7">
        <v>42816.833333333336</v>
      </c>
      <c r="D6003" s="8">
        <v>11901.64</v>
      </c>
      <c r="E6003" s="8">
        <v>11921.61</v>
      </c>
      <c r="F6003" s="8">
        <v>11901.39</v>
      </c>
      <c r="G6003" s="8">
        <v>11918.37</v>
      </c>
      <c r="H6003" s="8"/>
      <c r="I6003" s="8"/>
      <c r="J6003" s="8"/>
    </row>
    <row r="6004" spans="3:10" x14ac:dyDescent="0.25">
      <c r="C6004" s="5">
        <v>42816.875</v>
      </c>
      <c r="D6004" s="6">
        <v>11918.12</v>
      </c>
      <c r="E6004" s="6">
        <v>11949.06</v>
      </c>
      <c r="F6004" s="6">
        <v>11916.62</v>
      </c>
      <c r="G6004" s="6">
        <v>11934.35</v>
      </c>
      <c r="H6004" s="6"/>
      <c r="I6004" s="6"/>
      <c r="J6004" s="6"/>
    </row>
    <row r="6005" spans="3:10" x14ac:dyDescent="0.25">
      <c r="C6005" s="7">
        <v>42816.916666666664</v>
      </c>
      <c r="D6005" s="8">
        <v>11934.1</v>
      </c>
      <c r="E6005" s="8">
        <v>11942.58</v>
      </c>
      <c r="F6005" s="8">
        <v>11926.13</v>
      </c>
      <c r="G6005" s="8">
        <v>11932.61</v>
      </c>
      <c r="H6005" s="8"/>
      <c r="I6005" s="8"/>
      <c r="J6005" s="8"/>
    </row>
    <row r="6006" spans="3:10" x14ac:dyDescent="0.25">
      <c r="C6006" s="5">
        <v>42817</v>
      </c>
      <c r="D6006" s="6">
        <v>11933.65</v>
      </c>
      <c r="E6006" s="6">
        <v>11963.31</v>
      </c>
      <c r="F6006" s="6">
        <v>11932.37</v>
      </c>
      <c r="G6006" s="6">
        <v>11955.32</v>
      </c>
      <c r="H6006" s="6"/>
      <c r="I6006" s="6"/>
      <c r="J6006" s="6"/>
    </row>
    <row r="6007" spans="3:10" x14ac:dyDescent="0.25">
      <c r="C6007" s="7">
        <v>42817.041666666664</v>
      </c>
      <c r="D6007" s="8">
        <v>11957.86</v>
      </c>
      <c r="E6007" s="8">
        <v>11962.97</v>
      </c>
      <c r="F6007" s="8">
        <v>11954.05</v>
      </c>
      <c r="G6007" s="8">
        <v>11962.97</v>
      </c>
      <c r="H6007" s="8"/>
      <c r="I6007" s="8"/>
      <c r="J6007" s="8"/>
    </row>
    <row r="6008" spans="3:10" x14ac:dyDescent="0.25">
      <c r="C6008" s="5">
        <v>42817.083333333336</v>
      </c>
      <c r="D6008" s="6">
        <v>11961.7</v>
      </c>
      <c r="E6008" s="6">
        <v>11961.7</v>
      </c>
      <c r="F6008" s="6">
        <v>11950.79</v>
      </c>
      <c r="G6008" s="6">
        <v>11957.67</v>
      </c>
      <c r="H6008" s="6"/>
      <c r="I6008" s="6"/>
      <c r="J6008" s="6"/>
    </row>
    <row r="6009" spans="3:10" x14ac:dyDescent="0.25">
      <c r="C6009" s="7">
        <v>42817.125</v>
      </c>
      <c r="D6009" s="8">
        <v>11956.39</v>
      </c>
      <c r="E6009" s="8">
        <v>11969.33</v>
      </c>
      <c r="F6009" s="8">
        <v>11955.86</v>
      </c>
      <c r="G6009" s="8">
        <v>11965.01</v>
      </c>
      <c r="H6009" s="8"/>
      <c r="I6009" s="8"/>
      <c r="J6009" s="8"/>
    </row>
    <row r="6010" spans="3:10" x14ac:dyDescent="0.25">
      <c r="C6010" s="5">
        <v>42817.166666666664</v>
      </c>
      <c r="D6010" s="6">
        <v>11963.74</v>
      </c>
      <c r="E6010" s="6">
        <v>11968.34</v>
      </c>
      <c r="F6010" s="6">
        <v>11962.47</v>
      </c>
      <c r="G6010" s="6">
        <v>11964.03</v>
      </c>
      <c r="H6010" s="6"/>
      <c r="I6010" s="6"/>
      <c r="J6010" s="6"/>
    </row>
    <row r="6011" spans="3:10" x14ac:dyDescent="0.25">
      <c r="C6011" s="7">
        <v>42817.208333333336</v>
      </c>
      <c r="D6011" s="8">
        <v>11962.75</v>
      </c>
      <c r="E6011" s="8">
        <v>11965.3</v>
      </c>
      <c r="F6011" s="8">
        <v>11956.72</v>
      </c>
      <c r="G6011" s="8">
        <v>11957.99</v>
      </c>
      <c r="H6011" s="8"/>
      <c r="I6011" s="8"/>
      <c r="J6011" s="8"/>
    </row>
    <row r="6012" spans="3:10" x14ac:dyDescent="0.25">
      <c r="C6012" s="5">
        <v>42817.25</v>
      </c>
      <c r="D6012" s="6">
        <v>11956.72</v>
      </c>
      <c r="E6012" s="6">
        <v>11957.99</v>
      </c>
      <c r="F6012" s="6">
        <v>11953.68</v>
      </c>
      <c r="G6012" s="6">
        <v>11954.96</v>
      </c>
      <c r="H6012" s="6"/>
      <c r="I6012" s="6"/>
      <c r="J6012" s="6"/>
    </row>
    <row r="6013" spans="3:10" x14ac:dyDescent="0.25">
      <c r="C6013" s="7">
        <v>42817.291666666664</v>
      </c>
      <c r="D6013" s="8">
        <v>11953.69</v>
      </c>
      <c r="E6013" s="8">
        <v>11961.06</v>
      </c>
      <c r="F6013" s="8">
        <v>11953.69</v>
      </c>
      <c r="G6013" s="8">
        <v>11958.08</v>
      </c>
      <c r="H6013" s="8"/>
      <c r="I6013" s="8"/>
      <c r="J6013" s="8"/>
    </row>
    <row r="6014" spans="3:10" x14ac:dyDescent="0.25">
      <c r="C6014" s="5">
        <v>42817.333333333336</v>
      </c>
      <c r="D6014" s="6">
        <v>11957.45</v>
      </c>
      <c r="E6014" s="6">
        <v>11958.08</v>
      </c>
      <c r="F6014" s="6">
        <v>11942.72</v>
      </c>
      <c r="G6014" s="6">
        <v>11946.12</v>
      </c>
      <c r="H6014" s="6"/>
      <c r="I6014" s="6"/>
      <c r="J6014" s="6"/>
    </row>
    <row r="6015" spans="3:10" x14ac:dyDescent="0.25">
      <c r="C6015" s="7">
        <v>42817.375</v>
      </c>
      <c r="D6015" s="8">
        <v>11946.12</v>
      </c>
      <c r="E6015" s="8">
        <v>11948.49</v>
      </c>
      <c r="F6015" s="8">
        <v>11913.99</v>
      </c>
      <c r="G6015" s="8">
        <v>11921.54</v>
      </c>
      <c r="H6015" s="8"/>
      <c r="I6015" s="8"/>
      <c r="J6015" s="8"/>
    </row>
    <row r="6016" spans="3:10" x14ac:dyDescent="0.25">
      <c r="C6016" s="5">
        <v>42817.416666666664</v>
      </c>
      <c r="D6016" s="6">
        <v>11922.04</v>
      </c>
      <c r="E6016" s="6">
        <v>11923.54</v>
      </c>
      <c r="F6016" s="6">
        <v>11894.75</v>
      </c>
      <c r="G6016" s="6">
        <v>11901.09</v>
      </c>
      <c r="H6016" s="6"/>
      <c r="I6016" s="6"/>
      <c r="J6016" s="6"/>
    </row>
    <row r="6017" spans="3:10" x14ac:dyDescent="0.25">
      <c r="C6017" s="7">
        <v>42817.458333333336</v>
      </c>
      <c r="D6017" s="8">
        <v>11901.34</v>
      </c>
      <c r="E6017" s="8">
        <v>11928.77</v>
      </c>
      <c r="F6017" s="8">
        <v>11900.84</v>
      </c>
      <c r="G6017" s="8">
        <v>11920.74</v>
      </c>
      <c r="H6017" s="8"/>
      <c r="I6017" s="8"/>
      <c r="J6017" s="8"/>
    </row>
    <row r="6018" spans="3:10" x14ac:dyDescent="0.25">
      <c r="C6018" s="5">
        <v>42817.5</v>
      </c>
      <c r="D6018" s="6">
        <v>11920.49</v>
      </c>
      <c r="E6018" s="6">
        <v>11960.95</v>
      </c>
      <c r="F6018" s="6">
        <v>11914.71</v>
      </c>
      <c r="G6018" s="6">
        <v>11960.18</v>
      </c>
      <c r="H6018" s="6"/>
      <c r="I6018" s="6"/>
      <c r="J6018" s="6"/>
    </row>
    <row r="6019" spans="3:10" x14ac:dyDescent="0.25">
      <c r="C6019" s="7">
        <v>42817.541666666664</v>
      </c>
      <c r="D6019" s="8">
        <v>11960.17</v>
      </c>
      <c r="E6019" s="8">
        <v>11964.16</v>
      </c>
      <c r="F6019" s="8">
        <v>11942.79</v>
      </c>
      <c r="G6019" s="8">
        <v>11946.84</v>
      </c>
      <c r="H6019" s="8"/>
      <c r="I6019" s="8"/>
      <c r="J6019" s="8"/>
    </row>
    <row r="6020" spans="3:10" x14ac:dyDescent="0.25">
      <c r="C6020" s="5">
        <v>42817.583333333336</v>
      </c>
      <c r="D6020" s="6">
        <v>11947.34</v>
      </c>
      <c r="E6020" s="6">
        <v>11957.21</v>
      </c>
      <c r="F6020" s="6">
        <v>11930.23</v>
      </c>
      <c r="G6020" s="6">
        <v>11932.22</v>
      </c>
      <c r="H6020" s="6"/>
      <c r="I6020" s="6"/>
      <c r="J6020" s="6"/>
    </row>
    <row r="6021" spans="3:10" x14ac:dyDescent="0.25">
      <c r="C6021" s="7">
        <v>42817.625</v>
      </c>
      <c r="D6021" s="8">
        <v>11932.47</v>
      </c>
      <c r="E6021" s="8">
        <v>11951.79</v>
      </c>
      <c r="F6021" s="8">
        <v>11915.88</v>
      </c>
      <c r="G6021" s="8">
        <v>11945.52</v>
      </c>
      <c r="H6021" s="8"/>
      <c r="I6021" s="8"/>
      <c r="J6021" s="8"/>
    </row>
    <row r="6022" spans="3:10" x14ac:dyDescent="0.25">
      <c r="C6022" s="5">
        <v>42817.666666666664</v>
      </c>
      <c r="D6022" s="6">
        <v>11945.77</v>
      </c>
      <c r="E6022" s="6">
        <v>12000.3</v>
      </c>
      <c r="F6022" s="6">
        <v>11944.28</v>
      </c>
      <c r="G6022" s="6">
        <v>11990.24</v>
      </c>
      <c r="H6022" s="6"/>
      <c r="I6022" s="6"/>
      <c r="J6022" s="6"/>
    </row>
    <row r="6023" spans="3:10" x14ac:dyDescent="0.25">
      <c r="C6023" s="7">
        <v>42817.708333333336</v>
      </c>
      <c r="D6023" s="8">
        <v>11990.74</v>
      </c>
      <c r="E6023" s="8">
        <v>12035.09</v>
      </c>
      <c r="F6023" s="8">
        <v>11988.09</v>
      </c>
      <c r="G6023" s="8">
        <v>12020.06</v>
      </c>
      <c r="H6023" s="8"/>
      <c r="I6023" s="8"/>
      <c r="J6023" s="8"/>
    </row>
    <row r="6024" spans="3:10" x14ac:dyDescent="0.25">
      <c r="C6024" s="5">
        <v>42817.75</v>
      </c>
      <c r="D6024" s="6">
        <v>12020.31</v>
      </c>
      <c r="E6024" s="6">
        <v>12045.51</v>
      </c>
      <c r="F6024" s="6">
        <v>12017.83</v>
      </c>
      <c r="G6024" s="6">
        <v>12039.39</v>
      </c>
      <c r="H6024" s="6"/>
      <c r="I6024" s="6"/>
      <c r="J6024" s="6"/>
    </row>
    <row r="6025" spans="3:10" x14ac:dyDescent="0.25">
      <c r="C6025" s="7">
        <v>42817.791666666664</v>
      </c>
      <c r="D6025" s="8">
        <v>12039.64</v>
      </c>
      <c r="E6025" s="8">
        <v>12039.89</v>
      </c>
      <c r="F6025" s="8">
        <v>12009.97</v>
      </c>
      <c r="G6025" s="8">
        <v>12023.2</v>
      </c>
      <c r="H6025" s="8"/>
      <c r="I6025" s="8"/>
      <c r="J6025" s="8"/>
    </row>
    <row r="6026" spans="3:10" x14ac:dyDescent="0.25">
      <c r="C6026" s="5">
        <v>42817.833333333336</v>
      </c>
      <c r="D6026" s="6">
        <v>12022.95</v>
      </c>
      <c r="E6026" s="6">
        <v>12031.44</v>
      </c>
      <c r="F6026" s="6">
        <v>12019.97</v>
      </c>
      <c r="G6026" s="6">
        <v>12022.72</v>
      </c>
      <c r="H6026" s="6"/>
      <c r="I6026" s="6"/>
      <c r="J6026" s="6"/>
    </row>
    <row r="6027" spans="3:10" x14ac:dyDescent="0.25">
      <c r="C6027" s="7">
        <v>42817.875</v>
      </c>
      <c r="D6027" s="8">
        <v>12022.96</v>
      </c>
      <c r="E6027" s="8">
        <v>12024.46</v>
      </c>
      <c r="F6027" s="8">
        <v>11996.04</v>
      </c>
      <c r="G6027" s="8">
        <v>12013.25</v>
      </c>
      <c r="H6027" s="8"/>
      <c r="I6027" s="8"/>
      <c r="J6027" s="8"/>
    </row>
    <row r="6028" spans="3:10" x14ac:dyDescent="0.25">
      <c r="C6028" s="5">
        <v>42817.916666666664</v>
      </c>
      <c r="D6028" s="6">
        <v>12012.26</v>
      </c>
      <c r="E6028" s="6">
        <v>12018</v>
      </c>
      <c r="F6028" s="6">
        <v>12003.78</v>
      </c>
      <c r="G6028" s="6">
        <v>12010.77</v>
      </c>
      <c r="H6028" s="6"/>
      <c r="I6028" s="6"/>
      <c r="J6028" s="6"/>
    </row>
    <row r="6029" spans="3:10" x14ac:dyDescent="0.25">
      <c r="C6029" s="7">
        <v>42818</v>
      </c>
      <c r="D6029" s="8">
        <v>12012.78</v>
      </c>
      <c r="E6029" s="8">
        <v>12035.03</v>
      </c>
      <c r="F6029" s="8">
        <v>12012.78</v>
      </c>
      <c r="G6029" s="8">
        <v>12022.49</v>
      </c>
      <c r="H6029" s="8"/>
      <c r="I6029" s="8"/>
      <c r="J6029" s="8"/>
    </row>
    <row r="6030" spans="3:10" x14ac:dyDescent="0.25">
      <c r="C6030" s="5">
        <v>42818.041666666664</v>
      </c>
      <c r="D6030" s="6">
        <v>12023.77</v>
      </c>
      <c r="E6030" s="6">
        <v>12035.33</v>
      </c>
      <c r="F6030" s="6">
        <v>12023.77</v>
      </c>
      <c r="G6030" s="6">
        <v>12024.57</v>
      </c>
      <c r="H6030" s="6"/>
      <c r="I6030" s="6"/>
      <c r="J6030" s="6"/>
    </row>
    <row r="6031" spans="3:10" x14ac:dyDescent="0.25">
      <c r="C6031" s="7">
        <v>42818.083333333336</v>
      </c>
      <c r="D6031" s="8">
        <v>12025.86</v>
      </c>
      <c r="E6031" s="8">
        <v>12079.15</v>
      </c>
      <c r="F6031" s="8">
        <v>12025.86</v>
      </c>
      <c r="G6031" s="8">
        <v>12070.25</v>
      </c>
      <c r="H6031" s="8"/>
      <c r="I6031" s="8"/>
      <c r="J6031" s="8"/>
    </row>
    <row r="6032" spans="3:10" x14ac:dyDescent="0.25">
      <c r="C6032" s="5">
        <v>42818.125</v>
      </c>
      <c r="D6032" s="6">
        <v>12071.53</v>
      </c>
      <c r="E6032" s="6">
        <v>12073.43</v>
      </c>
      <c r="F6032" s="6">
        <v>12061.51</v>
      </c>
      <c r="G6032" s="6">
        <v>12061.51</v>
      </c>
      <c r="H6032" s="6"/>
      <c r="I6032" s="6"/>
      <c r="J6032" s="6"/>
    </row>
    <row r="6033" spans="3:10" x14ac:dyDescent="0.25">
      <c r="C6033" s="7">
        <v>42818.166666666664</v>
      </c>
      <c r="D6033" s="8">
        <v>12062.79</v>
      </c>
      <c r="E6033" s="8">
        <v>12068.02</v>
      </c>
      <c r="F6033" s="8">
        <v>12061.51</v>
      </c>
      <c r="G6033" s="8">
        <v>12063.39</v>
      </c>
      <c r="H6033" s="8"/>
      <c r="I6033" s="8"/>
      <c r="J6033" s="8"/>
    </row>
    <row r="6034" spans="3:10" x14ac:dyDescent="0.25">
      <c r="C6034" s="5">
        <v>42818.208333333336</v>
      </c>
      <c r="D6034" s="6">
        <v>12062.11</v>
      </c>
      <c r="E6034" s="6">
        <v>12063.67</v>
      </c>
      <c r="F6034" s="6">
        <v>12051.13</v>
      </c>
      <c r="G6034" s="6">
        <v>12059.49</v>
      </c>
      <c r="H6034" s="6"/>
      <c r="I6034" s="6"/>
      <c r="J6034" s="6"/>
    </row>
    <row r="6035" spans="3:10" x14ac:dyDescent="0.25">
      <c r="C6035" s="7">
        <v>42818.25</v>
      </c>
      <c r="D6035" s="8">
        <v>12060.77</v>
      </c>
      <c r="E6035" s="8">
        <v>12060.77</v>
      </c>
      <c r="F6035" s="8">
        <v>12054.21</v>
      </c>
      <c r="G6035" s="8">
        <v>12058.07</v>
      </c>
      <c r="H6035" s="8"/>
      <c r="I6035" s="8"/>
      <c r="J6035" s="8"/>
    </row>
    <row r="6036" spans="3:10" x14ac:dyDescent="0.25">
      <c r="C6036" s="5">
        <v>42818.291666666664</v>
      </c>
      <c r="D6036" s="6">
        <v>12056.79</v>
      </c>
      <c r="E6036" s="6">
        <v>12064.2</v>
      </c>
      <c r="F6036" s="6">
        <v>12055.5</v>
      </c>
      <c r="G6036" s="6">
        <v>12060.35</v>
      </c>
      <c r="H6036" s="6"/>
      <c r="I6036" s="6"/>
      <c r="J6036" s="6"/>
    </row>
    <row r="6037" spans="3:10" x14ac:dyDescent="0.25">
      <c r="C6037" s="7">
        <v>42818.333333333336</v>
      </c>
      <c r="D6037" s="8">
        <v>12061.63</v>
      </c>
      <c r="E6037" s="8">
        <v>12063.41</v>
      </c>
      <c r="F6037" s="8">
        <v>12036.73</v>
      </c>
      <c r="G6037" s="8">
        <v>12038.23</v>
      </c>
      <c r="H6037" s="8"/>
      <c r="I6037" s="8"/>
      <c r="J6037" s="8"/>
    </row>
    <row r="6038" spans="3:10" x14ac:dyDescent="0.25">
      <c r="C6038" s="5">
        <v>42818.375</v>
      </c>
      <c r="D6038" s="6">
        <v>12054.32</v>
      </c>
      <c r="E6038" s="6">
        <v>12058.31</v>
      </c>
      <c r="F6038" s="6">
        <v>12035</v>
      </c>
      <c r="G6038" s="6">
        <v>12037</v>
      </c>
      <c r="H6038" s="6"/>
      <c r="I6038" s="6"/>
      <c r="J6038" s="6"/>
    </row>
    <row r="6039" spans="3:10" x14ac:dyDescent="0.25">
      <c r="C6039" s="7">
        <v>42818.416666666664</v>
      </c>
      <c r="D6039" s="8">
        <v>12037.5</v>
      </c>
      <c r="E6039" s="8">
        <v>12053.04</v>
      </c>
      <c r="F6039" s="8">
        <v>12018.64</v>
      </c>
      <c r="G6039" s="8">
        <v>12029.39</v>
      </c>
      <c r="H6039" s="8"/>
      <c r="I6039" s="8"/>
      <c r="J6039" s="8"/>
    </row>
    <row r="6040" spans="3:10" x14ac:dyDescent="0.25">
      <c r="C6040" s="5">
        <v>42818.458333333336</v>
      </c>
      <c r="D6040" s="6">
        <v>12028.36</v>
      </c>
      <c r="E6040" s="6">
        <v>12040.85</v>
      </c>
      <c r="F6040" s="6">
        <v>12025.43</v>
      </c>
      <c r="G6040" s="6">
        <v>12033.89</v>
      </c>
      <c r="H6040" s="6"/>
      <c r="I6040" s="6"/>
      <c r="J6040" s="6"/>
    </row>
    <row r="6041" spans="3:10" x14ac:dyDescent="0.25">
      <c r="C6041" s="7">
        <v>42818.5</v>
      </c>
      <c r="D6041" s="8">
        <v>12033.64</v>
      </c>
      <c r="E6041" s="8">
        <v>12034.06</v>
      </c>
      <c r="F6041" s="8">
        <v>12009.18</v>
      </c>
      <c r="G6041" s="8">
        <v>12014.33</v>
      </c>
      <c r="H6041" s="8"/>
      <c r="I6041" s="8"/>
      <c r="J6041" s="8"/>
    </row>
    <row r="6042" spans="3:10" x14ac:dyDescent="0.25">
      <c r="C6042" s="5">
        <v>42818.541666666664</v>
      </c>
      <c r="D6042" s="6">
        <v>12014.07</v>
      </c>
      <c r="E6042" s="6">
        <v>12027.63</v>
      </c>
      <c r="F6042" s="6">
        <v>12008.97</v>
      </c>
      <c r="G6042" s="6">
        <v>12013.03</v>
      </c>
      <c r="H6042" s="6"/>
      <c r="I6042" s="6"/>
      <c r="J6042" s="6"/>
    </row>
    <row r="6043" spans="3:10" x14ac:dyDescent="0.25">
      <c r="C6043" s="7">
        <v>42818.583333333336</v>
      </c>
      <c r="D6043" s="8">
        <v>12012.28</v>
      </c>
      <c r="E6043" s="8">
        <v>12036.19</v>
      </c>
      <c r="F6043" s="8">
        <v>12011.78</v>
      </c>
      <c r="G6043" s="8">
        <v>12029.62</v>
      </c>
      <c r="H6043" s="8"/>
      <c r="I6043" s="8"/>
      <c r="J6043" s="8"/>
    </row>
    <row r="6044" spans="3:10" x14ac:dyDescent="0.25">
      <c r="C6044" s="5">
        <v>42818.625</v>
      </c>
      <c r="D6044" s="6">
        <v>12029.87</v>
      </c>
      <c r="E6044" s="6">
        <v>12049.25</v>
      </c>
      <c r="F6044" s="6">
        <v>12027.2</v>
      </c>
      <c r="G6044" s="6">
        <v>12043.73</v>
      </c>
      <c r="H6044" s="6"/>
      <c r="I6044" s="6"/>
      <c r="J6044" s="6"/>
    </row>
    <row r="6045" spans="3:10" x14ac:dyDescent="0.25">
      <c r="C6045" s="7">
        <v>42818.666666666664</v>
      </c>
      <c r="D6045" s="8">
        <v>12044.48</v>
      </c>
      <c r="E6045" s="8">
        <v>12084.53</v>
      </c>
      <c r="F6045" s="8">
        <v>12036.84</v>
      </c>
      <c r="G6045" s="8">
        <v>12077.58</v>
      </c>
      <c r="H6045" s="8"/>
      <c r="I6045" s="8"/>
      <c r="J6045" s="8"/>
    </row>
    <row r="6046" spans="3:10" x14ac:dyDescent="0.25">
      <c r="C6046" s="5">
        <v>42818.708333333336</v>
      </c>
      <c r="D6046" s="6">
        <v>12077.59</v>
      </c>
      <c r="E6046" s="6">
        <v>12080.27</v>
      </c>
      <c r="F6046" s="6">
        <v>12060.54</v>
      </c>
      <c r="G6046" s="6">
        <v>12078.21</v>
      </c>
      <c r="H6046" s="6"/>
      <c r="I6046" s="6"/>
      <c r="J6046" s="6"/>
    </row>
    <row r="6047" spans="3:10" x14ac:dyDescent="0.25">
      <c r="C6047" s="7">
        <v>42818.75</v>
      </c>
      <c r="D6047" s="8">
        <v>12077.96</v>
      </c>
      <c r="E6047" s="8">
        <v>12081.92</v>
      </c>
      <c r="F6047" s="8">
        <v>12044.61</v>
      </c>
      <c r="G6047" s="8">
        <v>12067.05</v>
      </c>
      <c r="H6047" s="8"/>
      <c r="I6047" s="8"/>
      <c r="J6047" s="8"/>
    </row>
    <row r="6048" spans="3:10" x14ac:dyDescent="0.25">
      <c r="C6048" s="5">
        <v>42818.791666666664</v>
      </c>
      <c r="D6048" s="6">
        <v>12067.55</v>
      </c>
      <c r="E6048" s="6">
        <v>12072.29</v>
      </c>
      <c r="F6048" s="6">
        <v>12056.58</v>
      </c>
      <c r="G6048" s="6">
        <v>12062.08</v>
      </c>
      <c r="H6048" s="6"/>
      <c r="I6048" s="6"/>
      <c r="J6048" s="6"/>
    </row>
    <row r="6049" spans="3:10" x14ac:dyDescent="0.25">
      <c r="C6049" s="7">
        <v>42818.833333333336</v>
      </c>
      <c r="D6049" s="8">
        <v>12062.32</v>
      </c>
      <c r="E6049" s="8">
        <v>12067.07</v>
      </c>
      <c r="F6049" s="8">
        <v>12048.12</v>
      </c>
      <c r="G6049" s="8">
        <v>12050.12</v>
      </c>
      <c r="H6049" s="8"/>
      <c r="I6049" s="8"/>
      <c r="J6049" s="8"/>
    </row>
    <row r="6050" spans="3:10" x14ac:dyDescent="0.25">
      <c r="C6050" s="5">
        <v>42818.875</v>
      </c>
      <c r="D6050" s="6">
        <v>12049.62</v>
      </c>
      <c r="E6050" s="6">
        <v>12097.52</v>
      </c>
      <c r="F6050" s="6">
        <v>12027.17</v>
      </c>
      <c r="G6050" s="6">
        <v>12073.58</v>
      </c>
      <c r="H6050" s="6"/>
      <c r="I6050" s="6"/>
      <c r="J6050" s="6"/>
    </row>
    <row r="6051" spans="3:10" x14ac:dyDescent="0.25">
      <c r="C6051" s="7">
        <v>42818.916666666664</v>
      </c>
      <c r="D6051" s="8">
        <v>12072.08</v>
      </c>
      <c r="E6051" s="8">
        <v>12078.07</v>
      </c>
      <c r="F6051" s="8">
        <v>12067.35</v>
      </c>
      <c r="G6051" s="8">
        <v>12075.59</v>
      </c>
      <c r="H6051" s="8"/>
      <c r="I6051" s="8"/>
      <c r="J6051" s="8"/>
    </row>
    <row r="6052" spans="3:10" x14ac:dyDescent="0.25">
      <c r="C6052" s="5">
        <v>42821.041666666664</v>
      </c>
      <c r="D6052" s="6">
        <v>12044.34</v>
      </c>
      <c r="E6052" s="6">
        <v>12046.92</v>
      </c>
      <c r="F6052" s="6">
        <v>12007.67</v>
      </c>
      <c r="G6052" s="6">
        <v>12018.56</v>
      </c>
      <c r="H6052" s="6"/>
      <c r="I6052" s="6"/>
      <c r="J6052" s="6"/>
    </row>
    <row r="6053" spans="3:10" x14ac:dyDescent="0.25">
      <c r="C6053" s="7">
        <v>42821.083333333336</v>
      </c>
      <c r="D6053" s="8">
        <v>12017.27</v>
      </c>
      <c r="E6053" s="8">
        <v>12032.6</v>
      </c>
      <c r="F6053" s="8">
        <v>12012.91</v>
      </c>
      <c r="G6053" s="8">
        <v>12028.73</v>
      </c>
      <c r="H6053" s="8"/>
      <c r="I6053" s="8"/>
      <c r="J6053" s="8"/>
    </row>
    <row r="6054" spans="3:10" x14ac:dyDescent="0.25">
      <c r="C6054" s="5">
        <v>42821.125</v>
      </c>
      <c r="D6054" s="6">
        <v>12027.44</v>
      </c>
      <c r="E6054" s="6">
        <v>12028.73</v>
      </c>
      <c r="F6054" s="6">
        <v>11994.05</v>
      </c>
      <c r="G6054" s="6">
        <v>11997.12</v>
      </c>
      <c r="H6054" s="6"/>
      <c r="I6054" s="6"/>
      <c r="J6054" s="6"/>
    </row>
    <row r="6055" spans="3:10" x14ac:dyDescent="0.25">
      <c r="C6055" s="7">
        <v>42821.166666666664</v>
      </c>
      <c r="D6055" s="8">
        <v>11995.83</v>
      </c>
      <c r="E6055" s="8">
        <v>12016.8</v>
      </c>
      <c r="F6055" s="8">
        <v>11985.74</v>
      </c>
      <c r="G6055" s="8">
        <v>12013.14</v>
      </c>
      <c r="H6055" s="8"/>
      <c r="I6055" s="8"/>
      <c r="J6055" s="8"/>
    </row>
    <row r="6056" spans="3:10" x14ac:dyDescent="0.25">
      <c r="C6056" s="5">
        <v>42821.208333333336</v>
      </c>
      <c r="D6056" s="6">
        <v>12011.85</v>
      </c>
      <c r="E6056" s="6">
        <v>12018.52</v>
      </c>
      <c r="F6056" s="6">
        <v>12004.71</v>
      </c>
      <c r="G6056" s="6">
        <v>12004.71</v>
      </c>
      <c r="H6056" s="6"/>
      <c r="I6056" s="6"/>
      <c r="J6056" s="6"/>
    </row>
    <row r="6057" spans="3:10" x14ac:dyDescent="0.25">
      <c r="C6057" s="7">
        <v>42821.25</v>
      </c>
      <c r="D6057" s="8">
        <v>12003.42</v>
      </c>
      <c r="E6057" s="8">
        <v>12012.59</v>
      </c>
      <c r="F6057" s="8">
        <v>12002.14</v>
      </c>
      <c r="G6057" s="8">
        <v>12012.59</v>
      </c>
      <c r="H6057" s="8"/>
      <c r="I6057" s="8"/>
      <c r="J6057" s="8"/>
    </row>
    <row r="6058" spans="3:10" x14ac:dyDescent="0.25">
      <c r="C6058" s="5">
        <v>42821.291666666664</v>
      </c>
      <c r="D6058" s="6">
        <v>12011.95</v>
      </c>
      <c r="E6058" s="6">
        <v>12016.68</v>
      </c>
      <c r="F6058" s="6">
        <v>12005.44</v>
      </c>
      <c r="G6058" s="6">
        <v>12015.4</v>
      </c>
      <c r="H6058" s="6"/>
      <c r="I6058" s="6"/>
      <c r="J6058" s="6"/>
    </row>
    <row r="6059" spans="3:10" x14ac:dyDescent="0.25">
      <c r="C6059" s="7">
        <v>42821.333333333336</v>
      </c>
      <c r="D6059" s="8">
        <v>12016.68</v>
      </c>
      <c r="E6059" s="8">
        <v>12017.21</v>
      </c>
      <c r="F6059" s="8">
        <v>11996.79</v>
      </c>
      <c r="G6059" s="8">
        <v>11999.58</v>
      </c>
      <c r="H6059" s="8"/>
      <c r="I6059" s="8"/>
      <c r="J6059" s="8"/>
    </row>
    <row r="6060" spans="3:10" x14ac:dyDescent="0.25">
      <c r="C6060" s="5">
        <v>42821.375</v>
      </c>
      <c r="D6060" s="6">
        <v>11999.58</v>
      </c>
      <c r="E6060" s="6">
        <v>12005.44</v>
      </c>
      <c r="F6060" s="6">
        <v>11939.81</v>
      </c>
      <c r="G6060" s="6">
        <v>11955.69</v>
      </c>
      <c r="H6060" s="6"/>
      <c r="I6060" s="6"/>
      <c r="J6060" s="6"/>
    </row>
    <row r="6061" spans="3:10" x14ac:dyDescent="0.25">
      <c r="C6061" s="7">
        <v>42821.416666666664</v>
      </c>
      <c r="D6061" s="8">
        <v>11956.19</v>
      </c>
      <c r="E6061" s="8">
        <v>11980.75</v>
      </c>
      <c r="F6061" s="8">
        <v>11931.95</v>
      </c>
      <c r="G6061" s="8">
        <v>11944.04</v>
      </c>
      <c r="H6061" s="8"/>
      <c r="I6061" s="8"/>
      <c r="J6061" s="8"/>
    </row>
    <row r="6062" spans="3:10" x14ac:dyDescent="0.25">
      <c r="C6062" s="5">
        <v>42821.458333333336</v>
      </c>
      <c r="D6062" s="6">
        <v>11943.79</v>
      </c>
      <c r="E6062" s="6">
        <v>11988.41</v>
      </c>
      <c r="F6062" s="6">
        <v>11940.58</v>
      </c>
      <c r="G6062" s="6">
        <v>11965.68</v>
      </c>
      <c r="H6062" s="6"/>
      <c r="I6062" s="6"/>
      <c r="J6062" s="6"/>
    </row>
    <row r="6063" spans="3:10" x14ac:dyDescent="0.25">
      <c r="C6063" s="7">
        <v>42821.5</v>
      </c>
      <c r="D6063" s="8">
        <v>11965.18</v>
      </c>
      <c r="E6063" s="8">
        <v>11980.44</v>
      </c>
      <c r="F6063" s="8">
        <v>11955.2</v>
      </c>
      <c r="G6063" s="8">
        <v>11963.31</v>
      </c>
      <c r="H6063" s="8"/>
      <c r="I6063" s="8"/>
      <c r="J6063" s="8"/>
    </row>
    <row r="6064" spans="3:10" x14ac:dyDescent="0.25">
      <c r="C6064" s="5">
        <v>42821.541666666664</v>
      </c>
      <c r="D6064" s="6">
        <v>11963.06</v>
      </c>
      <c r="E6064" s="6">
        <v>11987.07</v>
      </c>
      <c r="F6064" s="6">
        <v>11959.95</v>
      </c>
      <c r="G6064" s="6">
        <v>11981.57</v>
      </c>
      <c r="H6064" s="6"/>
      <c r="I6064" s="6"/>
      <c r="J6064" s="6"/>
    </row>
    <row r="6065" spans="3:10" x14ac:dyDescent="0.25">
      <c r="C6065" s="7">
        <v>42821.583333333336</v>
      </c>
      <c r="D6065" s="8">
        <v>11980.83</v>
      </c>
      <c r="E6065" s="8">
        <v>11984.06</v>
      </c>
      <c r="F6065" s="8">
        <v>11959.98</v>
      </c>
      <c r="G6065" s="8">
        <v>11960.24</v>
      </c>
      <c r="H6065" s="8"/>
      <c r="I6065" s="8"/>
      <c r="J6065" s="8"/>
    </row>
    <row r="6066" spans="3:10" x14ac:dyDescent="0.25">
      <c r="C6066" s="5">
        <v>42821.625</v>
      </c>
      <c r="D6066" s="6">
        <v>11960.74</v>
      </c>
      <c r="E6066" s="6">
        <v>11963.99</v>
      </c>
      <c r="F6066" s="6">
        <v>11942.87</v>
      </c>
      <c r="G6066" s="6">
        <v>11945.52</v>
      </c>
      <c r="H6066" s="6"/>
      <c r="I6066" s="6"/>
      <c r="J6066" s="6"/>
    </row>
    <row r="6067" spans="3:10" x14ac:dyDescent="0.25">
      <c r="C6067" s="7">
        <v>42821.666666666664</v>
      </c>
      <c r="D6067" s="8">
        <v>11945.79</v>
      </c>
      <c r="E6067" s="8">
        <v>11960.67</v>
      </c>
      <c r="F6067" s="8">
        <v>11915.06</v>
      </c>
      <c r="G6067" s="8">
        <v>11953.14</v>
      </c>
      <c r="H6067" s="8"/>
      <c r="I6067" s="8"/>
      <c r="J6067" s="8"/>
    </row>
    <row r="6068" spans="3:10" x14ac:dyDescent="0.25">
      <c r="C6068" s="5">
        <v>42821.708333333336</v>
      </c>
      <c r="D6068" s="6">
        <v>11953.64</v>
      </c>
      <c r="E6068" s="6">
        <v>11982.02</v>
      </c>
      <c r="F6068" s="6">
        <v>11940.74</v>
      </c>
      <c r="G6068" s="6">
        <v>11981.77</v>
      </c>
      <c r="H6068" s="6"/>
      <c r="I6068" s="6"/>
      <c r="J6068" s="6"/>
    </row>
    <row r="6069" spans="3:10" x14ac:dyDescent="0.25">
      <c r="C6069" s="7">
        <v>42821.75</v>
      </c>
      <c r="D6069" s="8">
        <v>11981.52</v>
      </c>
      <c r="E6069" s="8">
        <v>12009.84</v>
      </c>
      <c r="F6069" s="8">
        <v>11969.8</v>
      </c>
      <c r="G6069" s="8">
        <v>11999.12</v>
      </c>
      <c r="H6069" s="8"/>
      <c r="I6069" s="8"/>
      <c r="J6069" s="8"/>
    </row>
    <row r="6070" spans="3:10" x14ac:dyDescent="0.25">
      <c r="C6070" s="5">
        <v>42821.791666666664</v>
      </c>
      <c r="D6070" s="6">
        <v>11999.37</v>
      </c>
      <c r="E6070" s="6">
        <v>12007.11</v>
      </c>
      <c r="F6070" s="6">
        <v>11992.77</v>
      </c>
      <c r="G6070" s="6">
        <v>12003.26</v>
      </c>
      <c r="H6070" s="6"/>
      <c r="I6070" s="6"/>
      <c r="J6070" s="6"/>
    </row>
    <row r="6071" spans="3:10" x14ac:dyDescent="0.25">
      <c r="C6071" s="7">
        <v>42821.833333333336</v>
      </c>
      <c r="D6071" s="8">
        <v>12003.01</v>
      </c>
      <c r="E6071" s="8">
        <v>12013.74</v>
      </c>
      <c r="F6071" s="8">
        <v>11997.79</v>
      </c>
      <c r="G6071" s="8">
        <v>12002.28</v>
      </c>
      <c r="H6071" s="8"/>
      <c r="I6071" s="8"/>
      <c r="J6071" s="8"/>
    </row>
    <row r="6072" spans="3:10" x14ac:dyDescent="0.25">
      <c r="C6072" s="5">
        <v>42821.875</v>
      </c>
      <c r="D6072" s="6">
        <v>12002.53</v>
      </c>
      <c r="E6072" s="6">
        <v>12009.53</v>
      </c>
      <c r="F6072" s="6">
        <v>11995.05</v>
      </c>
      <c r="G6072" s="6">
        <v>12008.53</v>
      </c>
      <c r="H6072" s="6"/>
      <c r="I6072" s="6"/>
      <c r="J6072" s="6"/>
    </row>
    <row r="6073" spans="3:10" x14ac:dyDescent="0.25">
      <c r="C6073" s="7">
        <v>42821.916666666664</v>
      </c>
      <c r="D6073" s="8">
        <v>12008.28</v>
      </c>
      <c r="E6073" s="8">
        <v>12032.98</v>
      </c>
      <c r="F6073" s="8">
        <v>12006.53</v>
      </c>
      <c r="G6073" s="8">
        <v>12028.74</v>
      </c>
      <c r="H6073" s="8"/>
      <c r="I6073" s="8"/>
      <c r="J6073" s="8"/>
    </row>
    <row r="6074" spans="3:10" x14ac:dyDescent="0.25">
      <c r="C6074" s="5">
        <v>42821.958333333336</v>
      </c>
      <c r="D6074" s="6">
        <v>12030.49</v>
      </c>
      <c r="E6074" s="6">
        <v>12040.32</v>
      </c>
      <c r="F6074" s="6">
        <v>12024.88</v>
      </c>
      <c r="G6074" s="6">
        <v>12037.05</v>
      </c>
      <c r="H6074" s="6"/>
      <c r="I6074" s="6"/>
      <c r="J6074" s="6"/>
    </row>
    <row r="6075" spans="3:10" x14ac:dyDescent="0.25">
      <c r="C6075" s="7">
        <v>42822.041666666664</v>
      </c>
      <c r="D6075" s="8">
        <v>12039.64</v>
      </c>
      <c r="E6075" s="8">
        <v>12039.64</v>
      </c>
      <c r="F6075" s="8">
        <v>12031.5</v>
      </c>
      <c r="G6075" s="8">
        <v>12035.58</v>
      </c>
      <c r="H6075" s="8"/>
      <c r="I6075" s="8"/>
      <c r="J6075" s="8"/>
    </row>
    <row r="6076" spans="3:10" x14ac:dyDescent="0.25">
      <c r="C6076" s="5">
        <v>42822.083333333336</v>
      </c>
      <c r="D6076" s="6">
        <v>12036.86</v>
      </c>
      <c r="E6076" s="6">
        <v>12050.95</v>
      </c>
      <c r="F6076" s="6">
        <v>12035.58</v>
      </c>
      <c r="G6076" s="6">
        <v>12043.03</v>
      </c>
      <c r="H6076" s="6"/>
      <c r="I6076" s="6"/>
      <c r="J6076" s="6"/>
    </row>
    <row r="6077" spans="3:10" x14ac:dyDescent="0.25">
      <c r="C6077" s="7">
        <v>42822.125</v>
      </c>
      <c r="D6077" s="8">
        <v>12042.38</v>
      </c>
      <c r="E6077" s="8">
        <v>12044.83</v>
      </c>
      <c r="F6077" s="8">
        <v>12037.88</v>
      </c>
      <c r="G6077" s="8">
        <v>12040.97</v>
      </c>
      <c r="H6077" s="8"/>
      <c r="I6077" s="8"/>
      <c r="J6077" s="8"/>
    </row>
    <row r="6078" spans="3:10" x14ac:dyDescent="0.25">
      <c r="C6078" s="5">
        <v>42822.166666666664</v>
      </c>
      <c r="D6078" s="6">
        <v>12040.82</v>
      </c>
      <c r="E6078" s="6">
        <v>12042.1</v>
      </c>
      <c r="F6078" s="6">
        <v>12035.67</v>
      </c>
      <c r="G6078" s="6">
        <v>12038.54</v>
      </c>
      <c r="H6078" s="6"/>
      <c r="I6078" s="6"/>
      <c r="J6078" s="6"/>
    </row>
    <row r="6079" spans="3:10" x14ac:dyDescent="0.25">
      <c r="C6079" s="7">
        <v>42822.208333333336</v>
      </c>
      <c r="D6079" s="8">
        <v>12039.83</v>
      </c>
      <c r="E6079" s="8">
        <v>12050.85</v>
      </c>
      <c r="F6079" s="8">
        <v>12039.33</v>
      </c>
      <c r="G6079" s="8">
        <v>12050.85</v>
      </c>
      <c r="H6079" s="8"/>
      <c r="I6079" s="8"/>
      <c r="J6079" s="8"/>
    </row>
    <row r="6080" spans="3:10" x14ac:dyDescent="0.25">
      <c r="C6080" s="5">
        <v>42822.25</v>
      </c>
      <c r="D6080" s="6">
        <v>12049.57</v>
      </c>
      <c r="E6080" s="6">
        <v>12063.72</v>
      </c>
      <c r="F6080" s="6">
        <v>12049.57</v>
      </c>
      <c r="G6080" s="6">
        <v>12053.15</v>
      </c>
      <c r="H6080" s="6"/>
      <c r="I6080" s="6"/>
      <c r="J6080" s="6"/>
    </row>
    <row r="6081" spans="3:10" x14ac:dyDescent="0.25">
      <c r="C6081" s="7">
        <v>42822.291666666664</v>
      </c>
      <c r="D6081" s="8">
        <v>12054.44</v>
      </c>
      <c r="E6081" s="8">
        <v>12056.49</v>
      </c>
      <c r="F6081" s="8">
        <v>12051.87</v>
      </c>
      <c r="G6081" s="8">
        <v>12056.49</v>
      </c>
      <c r="H6081" s="8"/>
      <c r="I6081" s="8"/>
      <c r="J6081" s="8"/>
    </row>
    <row r="6082" spans="3:10" x14ac:dyDescent="0.25">
      <c r="C6082" s="5">
        <v>42822.333333333336</v>
      </c>
      <c r="D6082" s="6">
        <v>12055.2</v>
      </c>
      <c r="E6082" s="6">
        <v>12060.3</v>
      </c>
      <c r="F6082" s="6">
        <v>12048.64</v>
      </c>
      <c r="G6082" s="6">
        <v>12060.08</v>
      </c>
      <c r="H6082" s="6"/>
      <c r="I6082" s="6"/>
      <c r="J6082" s="6"/>
    </row>
    <row r="6083" spans="3:10" x14ac:dyDescent="0.25">
      <c r="C6083" s="7">
        <v>42822.375</v>
      </c>
      <c r="D6083" s="8">
        <v>12060.17</v>
      </c>
      <c r="E6083" s="8">
        <v>12088.35</v>
      </c>
      <c r="F6083" s="8">
        <v>12050.08</v>
      </c>
      <c r="G6083" s="8">
        <v>12057.22</v>
      </c>
      <c r="H6083" s="8"/>
      <c r="I6083" s="8"/>
      <c r="J6083" s="8"/>
    </row>
    <row r="6084" spans="3:10" x14ac:dyDescent="0.25">
      <c r="C6084" s="5">
        <v>42822.416666666664</v>
      </c>
      <c r="D6084" s="6">
        <v>12058.46</v>
      </c>
      <c r="E6084" s="6">
        <v>12073.96</v>
      </c>
      <c r="F6084" s="6">
        <v>12042.71</v>
      </c>
      <c r="G6084" s="6">
        <v>12065.95</v>
      </c>
      <c r="H6084" s="6"/>
      <c r="I6084" s="6"/>
      <c r="J6084" s="6"/>
    </row>
    <row r="6085" spans="3:10" x14ac:dyDescent="0.25">
      <c r="C6085" s="7">
        <v>42822.458333333336</v>
      </c>
      <c r="D6085" s="8">
        <v>12066.2</v>
      </c>
      <c r="E6085" s="8">
        <v>12077.64</v>
      </c>
      <c r="F6085" s="8">
        <v>12055.55</v>
      </c>
      <c r="G6085" s="8">
        <v>12069.79</v>
      </c>
      <c r="H6085" s="8"/>
      <c r="I6085" s="8"/>
      <c r="J6085" s="8"/>
    </row>
    <row r="6086" spans="3:10" x14ac:dyDescent="0.25">
      <c r="C6086" s="5">
        <v>42822.5</v>
      </c>
      <c r="D6086" s="6">
        <v>12069.54</v>
      </c>
      <c r="E6086" s="6">
        <v>12074</v>
      </c>
      <c r="F6086" s="6">
        <v>12059.07</v>
      </c>
      <c r="G6086" s="6">
        <v>12072.11</v>
      </c>
      <c r="H6086" s="6"/>
      <c r="I6086" s="6"/>
      <c r="J6086" s="6"/>
    </row>
    <row r="6087" spans="3:10" x14ac:dyDescent="0.25">
      <c r="C6087" s="7">
        <v>42822.541666666664</v>
      </c>
      <c r="D6087" s="8">
        <v>12071.86</v>
      </c>
      <c r="E6087" s="8">
        <v>12078.87</v>
      </c>
      <c r="F6087" s="8">
        <v>12063.2</v>
      </c>
      <c r="G6087" s="8">
        <v>12067.71</v>
      </c>
      <c r="H6087" s="8"/>
      <c r="I6087" s="8"/>
      <c r="J6087" s="8"/>
    </row>
    <row r="6088" spans="3:10" x14ac:dyDescent="0.25">
      <c r="C6088" s="5">
        <v>42822.583333333336</v>
      </c>
      <c r="D6088" s="6">
        <v>12067.95</v>
      </c>
      <c r="E6088" s="6">
        <v>12069.55</v>
      </c>
      <c r="F6088" s="6">
        <v>12047.28</v>
      </c>
      <c r="G6088" s="6">
        <v>12056.73</v>
      </c>
      <c r="H6088" s="6"/>
      <c r="I6088" s="6"/>
      <c r="J6088" s="6"/>
    </row>
    <row r="6089" spans="3:10" x14ac:dyDescent="0.25">
      <c r="C6089" s="7">
        <v>42822.625</v>
      </c>
      <c r="D6089" s="8">
        <v>12057.23</v>
      </c>
      <c r="E6089" s="8">
        <v>12059.25</v>
      </c>
      <c r="F6089" s="8">
        <v>12044.94</v>
      </c>
      <c r="G6089" s="8">
        <v>12057.55</v>
      </c>
      <c r="H6089" s="8"/>
      <c r="I6089" s="8"/>
      <c r="J6089" s="8"/>
    </row>
    <row r="6090" spans="3:10" x14ac:dyDescent="0.25">
      <c r="C6090" s="5">
        <v>42822.666666666664</v>
      </c>
      <c r="D6090" s="6">
        <v>12057.8</v>
      </c>
      <c r="E6090" s="6">
        <v>12081.02</v>
      </c>
      <c r="F6090" s="6">
        <v>12052.01</v>
      </c>
      <c r="G6090" s="6">
        <v>12062.88</v>
      </c>
      <c r="H6090" s="6"/>
      <c r="I6090" s="6"/>
      <c r="J6090" s="6"/>
    </row>
    <row r="6091" spans="3:10" x14ac:dyDescent="0.25">
      <c r="C6091" s="7">
        <v>42822.708333333336</v>
      </c>
      <c r="D6091" s="8">
        <v>12063.38</v>
      </c>
      <c r="E6091" s="8">
        <v>12122.35</v>
      </c>
      <c r="F6091" s="8">
        <v>12063.13</v>
      </c>
      <c r="G6091" s="8">
        <v>12120.35</v>
      </c>
      <c r="H6091" s="8"/>
      <c r="I6091" s="8"/>
      <c r="J6091" s="8"/>
    </row>
    <row r="6092" spans="3:10" x14ac:dyDescent="0.25">
      <c r="C6092" s="5">
        <v>42822.75</v>
      </c>
      <c r="D6092" s="6">
        <v>12120.34</v>
      </c>
      <c r="E6092" s="6">
        <v>12164.26</v>
      </c>
      <c r="F6092" s="6">
        <v>12116.59</v>
      </c>
      <c r="G6092" s="6">
        <v>12143.2</v>
      </c>
      <c r="H6092" s="6"/>
      <c r="I6092" s="6"/>
      <c r="J6092" s="6"/>
    </row>
    <row r="6093" spans="3:10" x14ac:dyDescent="0.25">
      <c r="C6093" s="7">
        <v>42822.791666666664</v>
      </c>
      <c r="D6093" s="8">
        <v>12143.45</v>
      </c>
      <c r="E6093" s="8">
        <v>12146.22</v>
      </c>
      <c r="F6093" s="8">
        <v>12133.26</v>
      </c>
      <c r="G6093" s="8">
        <v>12144.59</v>
      </c>
      <c r="H6093" s="8"/>
      <c r="I6093" s="8"/>
      <c r="J6093" s="8"/>
    </row>
    <row r="6094" spans="3:10" x14ac:dyDescent="0.25">
      <c r="C6094" s="5">
        <v>42822.833333333336</v>
      </c>
      <c r="D6094" s="6">
        <v>12145.09</v>
      </c>
      <c r="E6094" s="6">
        <v>12164.56</v>
      </c>
      <c r="F6094" s="6">
        <v>12144.84</v>
      </c>
      <c r="G6094" s="6">
        <v>12162.32</v>
      </c>
      <c r="H6094" s="6"/>
      <c r="I6094" s="6"/>
      <c r="J6094" s="6"/>
    </row>
    <row r="6095" spans="3:10" x14ac:dyDescent="0.25">
      <c r="C6095" s="7">
        <v>42822.875</v>
      </c>
      <c r="D6095" s="8">
        <v>12162.07</v>
      </c>
      <c r="E6095" s="8">
        <v>12181.78</v>
      </c>
      <c r="F6095" s="8">
        <v>12160.59</v>
      </c>
      <c r="G6095" s="8">
        <v>12160.84</v>
      </c>
      <c r="H6095" s="8"/>
      <c r="I6095" s="8"/>
      <c r="J6095" s="8"/>
    </row>
    <row r="6096" spans="3:10" x14ac:dyDescent="0.25">
      <c r="C6096" s="5">
        <v>42822.916666666664</v>
      </c>
      <c r="D6096" s="6">
        <v>12161.33</v>
      </c>
      <c r="E6096" s="6">
        <v>12183.54</v>
      </c>
      <c r="F6096" s="6">
        <v>12160.59</v>
      </c>
      <c r="G6096" s="6">
        <v>12176.81</v>
      </c>
      <c r="H6096" s="6"/>
      <c r="I6096" s="6"/>
      <c r="J6096" s="6"/>
    </row>
    <row r="6097" spans="3:10" x14ac:dyDescent="0.25">
      <c r="C6097" s="7">
        <v>42822.958333333336</v>
      </c>
      <c r="D6097" s="8">
        <v>12175.06</v>
      </c>
      <c r="E6097" s="8">
        <v>12175.06</v>
      </c>
      <c r="F6097" s="8">
        <v>12157.67</v>
      </c>
      <c r="G6097" s="8">
        <v>12166.86</v>
      </c>
      <c r="H6097" s="8"/>
      <c r="I6097" s="8"/>
      <c r="J6097" s="8"/>
    </row>
    <row r="6098" spans="3:10" x14ac:dyDescent="0.25">
      <c r="C6098" s="5">
        <v>42823.041666666664</v>
      </c>
      <c r="D6098" s="6">
        <v>12173.25</v>
      </c>
      <c r="E6098" s="6">
        <v>12175.75</v>
      </c>
      <c r="F6098" s="6">
        <v>12168.08</v>
      </c>
      <c r="G6098" s="6">
        <v>12173.27</v>
      </c>
      <c r="H6098" s="6"/>
      <c r="I6098" s="6"/>
      <c r="J6098" s="6"/>
    </row>
    <row r="6099" spans="3:10" x14ac:dyDescent="0.25">
      <c r="C6099" s="7">
        <v>42823.083333333336</v>
      </c>
      <c r="D6099" s="8">
        <v>12174.56</v>
      </c>
      <c r="E6099" s="8">
        <v>12178.95</v>
      </c>
      <c r="F6099" s="8">
        <v>12172.48</v>
      </c>
      <c r="G6099" s="8">
        <v>12177.66</v>
      </c>
      <c r="H6099" s="8"/>
      <c r="I6099" s="8"/>
      <c r="J6099" s="8"/>
    </row>
    <row r="6100" spans="3:10" x14ac:dyDescent="0.25">
      <c r="C6100" s="5">
        <v>42823.125</v>
      </c>
      <c r="D6100" s="6">
        <v>12176.37</v>
      </c>
      <c r="E6100" s="6">
        <v>12185.75</v>
      </c>
      <c r="F6100" s="6">
        <v>12171.42</v>
      </c>
      <c r="G6100" s="6">
        <v>12176.59</v>
      </c>
      <c r="H6100" s="6"/>
      <c r="I6100" s="6"/>
      <c r="J6100" s="6"/>
    </row>
    <row r="6101" spans="3:10" x14ac:dyDescent="0.25">
      <c r="C6101" s="7">
        <v>42823.166666666664</v>
      </c>
      <c r="D6101" s="8">
        <v>12176.72</v>
      </c>
      <c r="E6101" s="8">
        <v>12178.01</v>
      </c>
      <c r="F6101" s="8">
        <v>12169.26</v>
      </c>
      <c r="G6101" s="8">
        <v>12171.85</v>
      </c>
      <c r="H6101" s="8"/>
      <c r="I6101" s="8"/>
      <c r="J6101" s="8"/>
    </row>
    <row r="6102" spans="3:10" x14ac:dyDescent="0.25">
      <c r="C6102" s="5">
        <v>42823.208333333336</v>
      </c>
      <c r="D6102" s="6">
        <v>12173.15</v>
      </c>
      <c r="E6102" s="6">
        <v>12174.45</v>
      </c>
      <c r="F6102" s="6">
        <v>12168.78</v>
      </c>
      <c r="G6102" s="6">
        <v>12171.37</v>
      </c>
      <c r="H6102" s="6"/>
      <c r="I6102" s="6"/>
      <c r="J6102" s="6"/>
    </row>
    <row r="6103" spans="3:10" x14ac:dyDescent="0.25">
      <c r="C6103" s="7">
        <v>42823.25</v>
      </c>
      <c r="D6103" s="8">
        <v>12172.66</v>
      </c>
      <c r="E6103" s="8">
        <v>12182.43</v>
      </c>
      <c r="F6103" s="8">
        <v>12172.66</v>
      </c>
      <c r="G6103" s="8">
        <v>12179.85</v>
      </c>
      <c r="H6103" s="8"/>
      <c r="I6103" s="8"/>
      <c r="J6103" s="8"/>
    </row>
    <row r="6104" spans="3:10" x14ac:dyDescent="0.25">
      <c r="C6104" s="5">
        <v>42823.291666666664</v>
      </c>
      <c r="D6104" s="6">
        <v>12181.14</v>
      </c>
      <c r="E6104" s="6">
        <v>12181.15</v>
      </c>
      <c r="F6104" s="6">
        <v>12177.23</v>
      </c>
      <c r="G6104" s="6">
        <v>12180.11</v>
      </c>
      <c r="H6104" s="6"/>
      <c r="I6104" s="6"/>
      <c r="J6104" s="6"/>
    </row>
    <row r="6105" spans="3:10" x14ac:dyDescent="0.25">
      <c r="C6105" s="7">
        <v>42823.333333333336</v>
      </c>
      <c r="D6105" s="8">
        <v>12178.82</v>
      </c>
      <c r="E6105" s="8">
        <v>12184.12</v>
      </c>
      <c r="F6105" s="8">
        <v>12169.37</v>
      </c>
      <c r="G6105" s="8">
        <v>12169.37</v>
      </c>
      <c r="H6105" s="8"/>
      <c r="I6105" s="8"/>
      <c r="J6105" s="8"/>
    </row>
    <row r="6106" spans="3:10" x14ac:dyDescent="0.25">
      <c r="C6106" s="5">
        <v>42823.375</v>
      </c>
      <c r="D6106" s="6">
        <v>12170.87</v>
      </c>
      <c r="E6106" s="6">
        <v>12206.55</v>
      </c>
      <c r="F6106" s="6">
        <v>12161.54</v>
      </c>
      <c r="G6106" s="6">
        <v>12198.08</v>
      </c>
      <c r="H6106" s="6"/>
      <c r="I6106" s="6"/>
      <c r="J6106" s="6"/>
    </row>
    <row r="6107" spans="3:10" x14ac:dyDescent="0.25">
      <c r="C6107" s="7">
        <v>42823.416666666664</v>
      </c>
      <c r="D6107" s="8">
        <v>12196.58</v>
      </c>
      <c r="E6107" s="8">
        <v>12235.2</v>
      </c>
      <c r="F6107" s="8">
        <v>12187.24</v>
      </c>
      <c r="G6107" s="8">
        <v>12225.5</v>
      </c>
      <c r="H6107" s="8"/>
      <c r="I6107" s="8"/>
      <c r="J6107" s="8"/>
    </row>
    <row r="6108" spans="3:10" x14ac:dyDescent="0.25">
      <c r="C6108" s="5">
        <v>42823.458333333336</v>
      </c>
      <c r="D6108" s="6">
        <v>12225</v>
      </c>
      <c r="E6108" s="6">
        <v>12229.77</v>
      </c>
      <c r="F6108" s="6">
        <v>12203.21</v>
      </c>
      <c r="G6108" s="6">
        <v>12210.35</v>
      </c>
      <c r="H6108" s="6"/>
      <c r="I6108" s="6"/>
      <c r="J6108" s="6"/>
    </row>
    <row r="6109" spans="3:10" x14ac:dyDescent="0.25">
      <c r="C6109" s="7">
        <v>42823.5</v>
      </c>
      <c r="D6109" s="8">
        <v>12210.1</v>
      </c>
      <c r="E6109" s="8">
        <v>12220.28</v>
      </c>
      <c r="F6109" s="8">
        <v>12196.29</v>
      </c>
      <c r="G6109" s="8">
        <v>12203.75</v>
      </c>
      <c r="H6109" s="8"/>
      <c r="I6109" s="8"/>
      <c r="J6109" s="8"/>
    </row>
    <row r="6110" spans="3:10" x14ac:dyDescent="0.25">
      <c r="C6110" s="5">
        <v>42823.541666666664</v>
      </c>
      <c r="D6110" s="6">
        <v>12204</v>
      </c>
      <c r="E6110" s="6">
        <v>12204.52</v>
      </c>
      <c r="F6110" s="6">
        <v>12184.09</v>
      </c>
      <c r="G6110" s="6">
        <v>12193.77</v>
      </c>
      <c r="H6110" s="6"/>
      <c r="I6110" s="6"/>
      <c r="J6110" s="6"/>
    </row>
    <row r="6111" spans="3:10" x14ac:dyDescent="0.25">
      <c r="C6111" s="7">
        <v>42823.583333333336</v>
      </c>
      <c r="D6111" s="8">
        <v>12194.02</v>
      </c>
      <c r="E6111" s="8">
        <v>12206.8</v>
      </c>
      <c r="F6111" s="8">
        <v>12179.72</v>
      </c>
      <c r="G6111" s="8">
        <v>12200.68</v>
      </c>
      <c r="H6111" s="8"/>
      <c r="I6111" s="8"/>
      <c r="J6111" s="8"/>
    </row>
    <row r="6112" spans="3:10" x14ac:dyDescent="0.25">
      <c r="C6112" s="5">
        <v>42823.625</v>
      </c>
      <c r="D6112" s="6">
        <v>12201.18</v>
      </c>
      <c r="E6112" s="6">
        <v>12214.09</v>
      </c>
      <c r="F6112" s="6">
        <v>12195.54</v>
      </c>
      <c r="G6112" s="6">
        <v>12208.67</v>
      </c>
      <c r="H6112" s="6"/>
      <c r="I6112" s="6"/>
      <c r="J6112" s="6"/>
    </row>
    <row r="6113" spans="3:10" x14ac:dyDescent="0.25">
      <c r="C6113" s="7">
        <v>42823.666666666664</v>
      </c>
      <c r="D6113" s="8">
        <v>12208.17</v>
      </c>
      <c r="E6113" s="8">
        <v>12216.62</v>
      </c>
      <c r="F6113" s="8">
        <v>12185.73</v>
      </c>
      <c r="G6113" s="8">
        <v>12204.76</v>
      </c>
      <c r="H6113" s="8"/>
      <c r="I6113" s="8"/>
      <c r="J6113" s="8"/>
    </row>
    <row r="6114" spans="3:10" x14ac:dyDescent="0.25">
      <c r="C6114" s="5">
        <v>42823.708333333336</v>
      </c>
      <c r="D6114" s="6">
        <v>12205.01</v>
      </c>
      <c r="E6114" s="6">
        <v>12209.17</v>
      </c>
      <c r="F6114" s="6">
        <v>12191.39</v>
      </c>
      <c r="G6114" s="6">
        <v>12199.96</v>
      </c>
      <c r="H6114" s="6"/>
      <c r="I6114" s="6"/>
      <c r="J6114" s="6"/>
    </row>
    <row r="6115" spans="3:10" x14ac:dyDescent="0.25">
      <c r="C6115" s="7">
        <v>42823.75</v>
      </c>
      <c r="D6115" s="8">
        <v>12199.46</v>
      </c>
      <c r="E6115" s="8">
        <v>12208</v>
      </c>
      <c r="F6115" s="8">
        <v>12190.81</v>
      </c>
      <c r="G6115" s="8">
        <v>12194.79</v>
      </c>
      <c r="H6115" s="8"/>
      <c r="I6115" s="8"/>
      <c r="J6115" s="8"/>
    </row>
    <row r="6116" spans="3:10" x14ac:dyDescent="0.25">
      <c r="C6116" s="5">
        <v>42823.791666666664</v>
      </c>
      <c r="D6116" s="6">
        <v>12194.54</v>
      </c>
      <c r="E6116" s="6">
        <v>12199.06</v>
      </c>
      <c r="F6116" s="6">
        <v>12191.18</v>
      </c>
      <c r="G6116" s="6">
        <v>12194.21</v>
      </c>
      <c r="H6116" s="6"/>
      <c r="I6116" s="6"/>
      <c r="J6116" s="6"/>
    </row>
    <row r="6117" spans="3:10" x14ac:dyDescent="0.25">
      <c r="C6117" s="7">
        <v>42823.833333333336</v>
      </c>
      <c r="D6117" s="8">
        <v>12194.71</v>
      </c>
      <c r="E6117" s="8">
        <v>12209.44</v>
      </c>
      <c r="F6117" s="8">
        <v>12193.71</v>
      </c>
      <c r="G6117" s="8">
        <v>12208.44</v>
      </c>
      <c r="H6117" s="8"/>
      <c r="I6117" s="8"/>
      <c r="J6117" s="8"/>
    </row>
    <row r="6118" spans="3:10" x14ac:dyDescent="0.25">
      <c r="C6118" s="5">
        <v>42823.875</v>
      </c>
      <c r="D6118" s="6">
        <v>12208.19</v>
      </c>
      <c r="E6118" s="6">
        <v>12215.44</v>
      </c>
      <c r="F6118" s="6">
        <v>12204.2</v>
      </c>
      <c r="G6118" s="6">
        <v>12212.7</v>
      </c>
      <c r="H6118" s="6"/>
      <c r="I6118" s="6"/>
      <c r="J6118" s="6"/>
    </row>
    <row r="6119" spans="3:10" x14ac:dyDescent="0.25">
      <c r="C6119" s="7">
        <v>42823.916666666664</v>
      </c>
      <c r="D6119" s="8">
        <v>12212.94</v>
      </c>
      <c r="E6119" s="8">
        <v>12217.44</v>
      </c>
      <c r="F6119" s="8">
        <v>12195.25</v>
      </c>
      <c r="G6119" s="8">
        <v>12202.24</v>
      </c>
      <c r="H6119" s="8"/>
      <c r="I6119" s="8"/>
      <c r="J6119" s="8"/>
    </row>
    <row r="6120" spans="3:10" x14ac:dyDescent="0.25">
      <c r="C6120" s="5">
        <v>42823.958333333336</v>
      </c>
      <c r="D6120" s="6">
        <v>12200.49</v>
      </c>
      <c r="E6120" s="6">
        <v>12203.08</v>
      </c>
      <c r="F6120" s="6">
        <v>12195.31</v>
      </c>
      <c r="G6120" s="6">
        <v>12197.62</v>
      </c>
      <c r="H6120" s="6"/>
      <c r="I6120" s="6"/>
      <c r="J6120" s="6"/>
    </row>
    <row r="6121" spans="3:10" x14ac:dyDescent="0.25">
      <c r="C6121" s="7">
        <v>42824.041666666664</v>
      </c>
      <c r="D6121" s="8">
        <v>12197.64</v>
      </c>
      <c r="E6121" s="8">
        <v>12202.03</v>
      </c>
      <c r="F6121" s="8">
        <v>12195.05</v>
      </c>
      <c r="G6121" s="8">
        <v>12202.03</v>
      </c>
      <c r="H6121" s="8"/>
      <c r="I6121" s="8"/>
      <c r="J6121" s="8"/>
    </row>
    <row r="6122" spans="3:10" x14ac:dyDescent="0.25">
      <c r="C6122" s="5">
        <v>42824.083333333336</v>
      </c>
      <c r="D6122" s="6">
        <v>12203.33</v>
      </c>
      <c r="E6122" s="6">
        <v>12205.84</v>
      </c>
      <c r="F6122" s="6">
        <v>12202.03</v>
      </c>
      <c r="G6122" s="6">
        <v>12205.84</v>
      </c>
      <c r="H6122" s="6"/>
      <c r="I6122" s="6"/>
      <c r="J6122" s="6"/>
    </row>
    <row r="6123" spans="3:10" x14ac:dyDescent="0.25">
      <c r="C6123" s="7">
        <v>42824.125</v>
      </c>
      <c r="D6123" s="8">
        <v>12204.55</v>
      </c>
      <c r="E6123" s="8">
        <v>12241.14</v>
      </c>
      <c r="F6123" s="8">
        <v>12204.55</v>
      </c>
      <c r="G6123" s="8">
        <v>12235.09</v>
      </c>
      <c r="H6123" s="8"/>
      <c r="I6123" s="8"/>
      <c r="J6123" s="8"/>
    </row>
    <row r="6124" spans="3:10" x14ac:dyDescent="0.25">
      <c r="C6124" s="5">
        <v>42824.166666666664</v>
      </c>
      <c r="D6124" s="6">
        <v>12234.44</v>
      </c>
      <c r="E6124" s="6">
        <v>12241.33</v>
      </c>
      <c r="F6124" s="6">
        <v>12221.11</v>
      </c>
      <c r="G6124" s="6">
        <v>12224.7</v>
      </c>
      <c r="H6124" s="6"/>
      <c r="I6124" s="6"/>
      <c r="J6124" s="6"/>
    </row>
    <row r="6125" spans="3:10" x14ac:dyDescent="0.25">
      <c r="C6125" s="7">
        <v>42824.208333333336</v>
      </c>
      <c r="D6125" s="8">
        <v>12225.99</v>
      </c>
      <c r="E6125" s="8">
        <v>12225.99</v>
      </c>
      <c r="F6125" s="8">
        <v>12217.54</v>
      </c>
      <c r="G6125" s="8">
        <v>12217.54</v>
      </c>
      <c r="H6125" s="8"/>
      <c r="I6125" s="8"/>
      <c r="J6125" s="8"/>
    </row>
    <row r="6126" spans="3:10" x14ac:dyDescent="0.25">
      <c r="C6126" s="5">
        <v>42824.25</v>
      </c>
      <c r="D6126" s="6">
        <v>12218.83</v>
      </c>
      <c r="E6126" s="6">
        <v>12224.93</v>
      </c>
      <c r="F6126" s="6">
        <v>12217.54</v>
      </c>
      <c r="G6126" s="6">
        <v>12222.64</v>
      </c>
      <c r="H6126" s="6"/>
      <c r="I6126" s="6"/>
      <c r="J6126" s="6"/>
    </row>
    <row r="6127" spans="3:10" x14ac:dyDescent="0.25">
      <c r="C6127" s="7">
        <v>42824.291666666664</v>
      </c>
      <c r="D6127" s="8">
        <v>12222.62</v>
      </c>
      <c r="E6127" s="8">
        <v>12227.36</v>
      </c>
      <c r="F6127" s="8">
        <v>12220.33</v>
      </c>
      <c r="G6127" s="8">
        <v>12223.27</v>
      </c>
      <c r="H6127" s="8"/>
      <c r="I6127" s="8"/>
      <c r="J6127" s="8"/>
    </row>
    <row r="6128" spans="3:10" x14ac:dyDescent="0.25">
      <c r="C6128" s="5">
        <v>42824.333333333336</v>
      </c>
      <c r="D6128" s="6">
        <v>12224.57</v>
      </c>
      <c r="E6128" s="6">
        <v>12224.57</v>
      </c>
      <c r="F6128" s="6">
        <v>12203.95</v>
      </c>
      <c r="G6128" s="6">
        <v>12203.95</v>
      </c>
      <c r="H6128" s="6"/>
      <c r="I6128" s="6"/>
      <c r="J6128" s="6"/>
    </row>
    <row r="6129" spans="3:10" x14ac:dyDescent="0.25">
      <c r="C6129" s="7">
        <v>42824.375</v>
      </c>
      <c r="D6129" s="8">
        <v>12205.45</v>
      </c>
      <c r="E6129" s="8">
        <v>12214.73</v>
      </c>
      <c r="F6129" s="8">
        <v>12198.49</v>
      </c>
      <c r="G6129" s="8">
        <v>12214.73</v>
      </c>
      <c r="H6129" s="8"/>
      <c r="I6129" s="8"/>
      <c r="J6129" s="8"/>
    </row>
    <row r="6130" spans="3:10" x14ac:dyDescent="0.25">
      <c r="C6130" s="5">
        <v>42824.416666666664</v>
      </c>
      <c r="D6130" s="6">
        <v>12215.73</v>
      </c>
      <c r="E6130" s="6">
        <v>12232.25</v>
      </c>
      <c r="F6130" s="6">
        <v>12202.72</v>
      </c>
      <c r="G6130" s="6">
        <v>12229.56</v>
      </c>
      <c r="H6130" s="6"/>
      <c r="I6130" s="6"/>
      <c r="J6130" s="6"/>
    </row>
    <row r="6131" spans="3:10" x14ac:dyDescent="0.25">
      <c r="C6131" s="7">
        <v>42824.458333333336</v>
      </c>
      <c r="D6131" s="8">
        <v>12229.31</v>
      </c>
      <c r="E6131" s="8">
        <v>12238.16</v>
      </c>
      <c r="F6131" s="8">
        <v>12217.67</v>
      </c>
      <c r="G6131" s="8">
        <v>12223.32</v>
      </c>
      <c r="H6131" s="8"/>
      <c r="I6131" s="8"/>
      <c r="J6131" s="8"/>
    </row>
    <row r="6132" spans="3:10" x14ac:dyDescent="0.25">
      <c r="C6132" s="5">
        <v>42824.5</v>
      </c>
      <c r="D6132" s="6">
        <v>12222.82</v>
      </c>
      <c r="E6132" s="6">
        <v>12225.28</v>
      </c>
      <c r="F6132" s="6">
        <v>12208.63</v>
      </c>
      <c r="G6132" s="6">
        <v>12219.93</v>
      </c>
      <c r="H6132" s="6"/>
      <c r="I6132" s="6"/>
      <c r="J6132" s="6"/>
    </row>
    <row r="6133" spans="3:10" x14ac:dyDescent="0.25">
      <c r="C6133" s="7">
        <v>42824.541666666664</v>
      </c>
      <c r="D6133" s="8">
        <v>12219.92</v>
      </c>
      <c r="E6133" s="8">
        <v>12220.42</v>
      </c>
      <c r="F6133" s="8">
        <v>12208.78</v>
      </c>
      <c r="G6133" s="8">
        <v>12212.72</v>
      </c>
      <c r="H6133" s="8"/>
      <c r="I6133" s="8"/>
      <c r="J6133" s="8"/>
    </row>
    <row r="6134" spans="3:10" x14ac:dyDescent="0.25">
      <c r="C6134" s="5">
        <v>42824.583333333336</v>
      </c>
      <c r="D6134" s="6">
        <v>12212.22</v>
      </c>
      <c r="E6134" s="6">
        <v>12215.4</v>
      </c>
      <c r="F6134" s="6">
        <v>12199.23</v>
      </c>
      <c r="G6134" s="6">
        <v>12213.85</v>
      </c>
      <c r="H6134" s="6"/>
      <c r="I6134" s="6"/>
      <c r="J6134" s="6"/>
    </row>
    <row r="6135" spans="3:10" x14ac:dyDescent="0.25">
      <c r="C6135" s="7">
        <v>42824.625</v>
      </c>
      <c r="D6135" s="8">
        <v>12213.1</v>
      </c>
      <c r="E6135" s="8">
        <v>12215.63</v>
      </c>
      <c r="F6135" s="8">
        <v>12202.6</v>
      </c>
      <c r="G6135" s="8">
        <v>12210.12</v>
      </c>
      <c r="H6135" s="8"/>
      <c r="I6135" s="8"/>
      <c r="J6135" s="8"/>
    </row>
    <row r="6136" spans="3:10" x14ac:dyDescent="0.25">
      <c r="C6136" s="5">
        <v>42824.666666666664</v>
      </c>
      <c r="D6136" s="6">
        <v>12210.15</v>
      </c>
      <c r="E6136" s="6">
        <v>12229.76</v>
      </c>
      <c r="F6136" s="6">
        <v>12202.01</v>
      </c>
      <c r="G6136" s="6">
        <v>12226.8</v>
      </c>
      <c r="H6136" s="6"/>
      <c r="I6136" s="6"/>
      <c r="J6136" s="6"/>
    </row>
    <row r="6137" spans="3:10" x14ac:dyDescent="0.25">
      <c r="C6137" s="7">
        <v>42824.708333333336</v>
      </c>
      <c r="D6137" s="8">
        <v>12226.55</v>
      </c>
      <c r="E6137" s="8">
        <v>12246.64</v>
      </c>
      <c r="F6137" s="8">
        <v>12223.62</v>
      </c>
      <c r="G6137" s="8">
        <v>12245.63</v>
      </c>
      <c r="H6137" s="8"/>
      <c r="I6137" s="8"/>
      <c r="J6137" s="8"/>
    </row>
    <row r="6138" spans="3:10" x14ac:dyDescent="0.25">
      <c r="C6138" s="5">
        <v>42824.75</v>
      </c>
      <c r="D6138" s="6">
        <v>12246.13</v>
      </c>
      <c r="E6138" s="6">
        <v>12260.96</v>
      </c>
      <c r="F6138" s="6">
        <v>12241.46</v>
      </c>
      <c r="G6138" s="6">
        <v>12243.76</v>
      </c>
      <c r="H6138" s="6"/>
      <c r="I6138" s="6"/>
      <c r="J6138" s="6"/>
    </row>
    <row r="6139" spans="3:10" x14ac:dyDescent="0.25">
      <c r="C6139" s="7">
        <v>42824.791666666664</v>
      </c>
      <c r="D6139" s="8">
        <v>12244.01</v>
      </c>
      <c r="E6139" s="8">
        <v>12248.48</v>
      </c>
      <c r="F6139" s="8">
        <v>12233.39</v>
      </c>
      <c r="G6139" s="8">
        <v>12240.5</v>
      </c>
      <c r="H6139" s="8"/>
      <c r="I6139" s="8"/>
      <c r="J6139" s="8"/>
    </row>
    <row r="6140" spans="3:10" x14ac:dyDescent="0.25">
      <c r="C6140" s="5">
        <v>42824.833333333336</v>
      </c>
      <c r="D6140" s="6">
        <v>12240.5</v>
      </c>
      <c r="E6140" s="6">
        <v>12252.23</v>
      </c>
      <c r="F6140" s="6">
        <v>12240</v>
      </c>
      <c r="G6140" s="6">
        <v>12247.75</v>
      </c>
      <c r="H6140" s="6"/>
      <c r="I6140" s="6"/>
      <c r="J6140" s="6"/>
    </row>
    <row r="6141" spans="3:10" x14ac:dyDescent="0.25">
      <c r="C6141" s="7">
        <v>42824.875</v>
      </c>
      <c r="D6141" s="8">
        <v>12248.24</v>
      </c>
      <c r="E6141" s="8">
        <v>12253.99</v>
      </c>
      <c r="F6141" s="8">
        <v>12242.02</v>
      </c>
      <c r="G6141" s="8">
        <v>12245.51</v>
      </c>
      <c r="H6141" s="8"/>
      <c r="I6141" s="8"/>
      <c r="J6141" s="8"/>
    </row>
    <row r="6142" spans="3:10" x14ac:dyDescent="0.25">
      <c r="C6142" s="5">
        <v>42824.916666666664</v>
      </c>
      <c r="D6142" s="6">
        <v>12245.76</v>
      </c>
      <c r="E6142" s="6">
        <v>12259</v>
      </c>
      <c r="F6142" s="6">
        <v>12245.26</v>
      </c>
      <c r="G6142" s="6">
        <v>12256.25</v>
      </c>
      <c r="H6142" s="6"/>
      <c r="I6142" s="6"/>
      <c r="J6142" s="6"/>
    </row>
    <row r="6143" spans="3:10" x14ac:dyDescent="0.25">
      <c r="C6143" s="7">
        <v>42824.958333333336</v>
      </c>
      <c r="D6143" s="8">
        <v>12256.72</v>
      </c>
      <c r="E6143" s="8">
        <v>12271.42</v>
      </c>
      <c r="F6143" s="8">
        <v>12253.94</v>
      </c>
      <c r="G6143" s="8">
        <v>12271.42</v>
      </c>
      <c r="H6143" s="8"/>
      <c r="I6143" s="8"/>
      <c r="J6143" s="8"/>
    </row>
    <row r="6144" spans="3:10" x14ac:dyDescent="0.25">
      <c r="C6144" s="5">
        <v>42825.041666666664</v>
      </c>
      <c r="D6144" s="6">
        <v>12272.94</v>
      </c>
      <c r="E6144" s="6">
        <v>12280.23</v>
      </c>
      <c r="F6144" s="6">
        <v>12263.76</v>
      </c>
      <c r="G6144" s="6">
        <v>12265.06</v>
      </c>
      <c r="H6144" s="6"/>
      <c r="I6144" s="6"/>
      <c r="J6144" s="6"/>
    </row>
    <row r="6145" spans="3:10" x14ac:dyDescent="0.25">
      <c r="C6145" s="7">
        <v>42825.083333333336</v>
      </c>
      <c r="D6145" s="8">
        <v>12263.76</v>
      </c>
      <c r="E6145" s="8">
        <v>12265.36</v>
      </c>
      <c r="F6145" s="8">
        <v>12257.29</v>
      </c>
      <c r="G6145" s="8">
        <v>12258.59</v>
      </c>
      <c r="H6145" s="8"/>
      <c r="I6145" s="8"/>
      <c r="J6145" s="8"/>
    </row>
    <row r="6146" spans="3:10" x14ac:dyDescent="0.25">
      <c r="C6146" s="5">
        <v>42825.125</v>
      </c>
      <c r="D6146" s="6">
        <v>12257.29</v>
      </c>
      <c r="E6146" s="6">
        <v>12258.59</v>
      </c>
      <c r="F6146" s="6">
        <v>12246.43</v>
      </c>
      <c r="G6146" s="6">
        <v>12258.21</v>
      </c>
      <c r="H6146" s="6"/>
      <c r="I6146" s="6"/>
      <c r="J6146" s="6"/>
    </row>
    <row r="6147" spans="3:10" x14ac:dyDescent="0.25">
      <c r="C6147" s="7">
        <v>42825.166666666664</v>
      </c>
      <c r="D6147" s="8">
        <v>12258.09</v>
      </c>
      <c r="E6147" s="8">
        <v>12264.37</v>
      </c>
      <c r="F6147" s="8">
        <v>12250.41</v>
      </c>
      <c r="G6147" s="8">
        <v>12254.01</v>
      </c>
      <c r="H6147" s="8"/>
      <c r="I6147" s="8"/>
      <c r="J6147" s="8"/>
    </row>
    <row r="6148" spans="3:10" x14ac:dyDescent="0.25">
      <c r="C6148" s="5">
        <v>42825.208333333336</v>
      </c>
      <c r="D6148" s="6">
        <v>12252.71</v>
      </c>
      <c r="E6148" s="6">
        <v>12253.52</v>
      </c>
      <c r="F6148" s="6">
        <v>12246.53</v>
      </c>
      <c r="G6148" s="6">
        <v>12252.22</v>
      </c>
      <c r="H6148" s="6"/>
      <c r="I6148" s="6"/>
      <c r="J6148" s="6"/>
    </row>
    <row r="6149" spans="3:10" x14ac:dyDescent="0.25">
      <c r="C6149" s="7">
        <v>42825.25</v>
      </c>
      <c r="D6149" s="8">
        <v>12253.52</v>
      </c>
      <c r="E6149" s="8">
        <v>12256.82</v>
      </c>
      <c r="F6149" s="8">
        <v>12251.14</v>
      </c>
      <c r="G6149" s="8">
        <v>12253.74</v>
      </c>
      <c r="H6149" s="8"/>
      <c r="I6149" s="8"/>
      <c r="J6149" s="8"/>
    </row>
    <row r="6150" spans="3:10" x14ac:dyDescent="0.25">
      <c r="C6150" s="5">
        <v>42825.291666666664</v>
      </c>
      <c r="D6150" s="6">
        <v>12253.66</v>
      </c>
      <c r="E6150" s="6">
        <v>12255.46</v>
      </c>
      <c r="F6150" s="6">
        <v>12244.66</v>
      </c>
      <c r="G6150" s="6">
        <v>12245.96</v>
      </c>
      <c r="H6150" s="6"/>
      <c r="I6150" s="6"/>
      <c r="J6150" s="6"/>
    </row>
    <row r="6151" spans="3:10" x14ac:dyDescent="0.25">
      <c r="C6151" s="7">
        <v>42825.333333333336</v>
      </c>
      <c r="D6151" s="8">
        <v>12244.66</v>
      </c>
      <c r="E6151" s="8">
        <v>12245.96</v>
      </c>
      <c r="F6151" s="8">
        <v>12222.14</v>
      </c>
      <c r="G6151" s="8">
        <v>12230.19</v>
      </c>
      <c r="H6151" s="8"/>
      <c r="I6151" s="8"/>
      <c r="J6151" s="8"/>
    </row>
    <row r="6152" spans="3:10" x14ac:dyDescent="0.25">
      <c r="C6152" s="5">
        <v>42825.375</v>
      </c>
      <c r="D6152" s="6">
        <v>12231.69</v>
      </c>
      <c r="E6152" s="6">
        <v>12244.9</v>
      </c>
      <c r="F6152" s="6">
        <v>12216.74</v>
      </c>
      <c r="G6152" s="6">
        <v>12238.94</v>
      </c>
      <c r="H6152" s="6"/>
      <c r="I6152" s="6"/>
      <c r="J6152" s="6"/>
    </row>
    <row r="6153" spans="3:10" x14ac:dyDescent="0.25">
      <c r="C6153" s="7">
        <v>42825.416666666664</v>
      </c>
      <c r="D6153" s="8">
        <v>12238.19</v>
      </c>
      <c r="E6153" s="8">
        <v>12254.33</v>
      </c>
      <c r="F6153" s="8">
        <v>12228.99</v>
      </c>
      <c r="G6153" s="8">
        <v>12242.6</v>
      </c>
      <c r="H6153" s="8"/>
      <c r="I6153" s="8"/>
      <c r="J6153" s="8"/>
    </row>
    <row r="6154" spans="3:10" x14ac:dyDescent="0.25">
      <c r="C6154" s="5">
        <v>42825.458333333336</v>
      </c>
      <c r="D6154" s="6">
        <v>12243.1</v>
      </c>
      <c r="E6154" s="6">
        <v>12250.58</v>
      </c>
      <c r="F6154" s="6">
        <v>12231.73</v>
      </c>
      <c r="G6154" s="6">
        <v>12241.37</v>
      </c>
      <c r="H6154" s="6"/>
      <c r="I6154" s="6"/>
      <c r="J6154" s="6"/>
    </row>
    <row r="6155" spans="3:10" x14ac:dyDescent="0.25">
      <c r="C6155" s="7">
        <v>42825.5</v>
      </c>
      <c r="D6155" s="8">
        <v>12243.11</v>
      </c>
      <c r="E6155" s="8">
        <v>12259.35</v>
      </c>
      <c r="F6155" s="8">
        <v>12236.12</v>
      </c>
      <c r="G6155" s="8">
        <v>12251.03</v>
      </c>
      <c r="H6155" s="8"/>
      <c r="I6155" s="8"/>
      <c r="J6155" s="8"/>
    </row>
    <row r="6156" spans="3:10" x14ac:dyDescent="0.25">
      <c r="C6156" s="5">
        <v>42825.541666666664</v>
      </c>
      <c r="D6156" s="6">
        <v>12251.52</v>
      </c>
      <c r="E6156" s="6">
        <v>12255.68</v>
      </c>
      <c r="F6156" s="6">
        <v>12242.21</v>
      </c>
      <c r="G6156" s="6">
        <v>12245.22</v>
      </c>
      <c r="H6156" s="6"/>
      <c r="I6156" s="6"/>
      <c r="J6156" s="6"/>
    </row>
    <row r="6157" spans="3:10" x14ac:dyDescent="0.25">
      <c r="C6157" s="7">
        <v>42825.583333333336</v>
      </c>
      <c r="D6157" s="8">
        <v>12246.21</v>
      </c>
      <c r="E6157" s="8">
        <v>12258.28</v>
      </c>
      <c r="F6157" s="8">
        <v>12245.96</v>
      </c>
      <c r="G6157" s="8">
        <v>12252.59</v>
      </c>
      <c r="H6157" s="8"/>
      <c r="I6157" s="8"/>
      <c r="J6157" s="8"/>
    </row>
    <row r="6158" spans="3:10" x14ac:dyDescent="0.25">
      <c r="C6158" s="5">
        <v>42825.625</v>
      </c>
      <c r="D6158" s="6">
        <v>12252.6</v>
      </c>
      <c r="E6158" s="6">
        <v>12267.81</v>
      </c>
      <c r="F6158" s="6">
        <v>12252.6</v>
      </c>
      <c r="G6158" s="6">
        <v>12255.69</v>
      </c>
      <c r="H6158" s="6"/>
      <c r="I6158" s="6"/>
      <c r="J6158" s="6"/>
    </row>
    <row r="6159" spans="3:10" x14ac:dyDescent="0.25">
      <c r="C6159" s="7">
        <v>42825.666666666664</v>
      </c>
      <c r="D6159" s="8">
        <v>12255.94</v>
      </c>
      <c r="E6159" s="8">
        <v>12268.4</v>
      </c>
      <c r="F6159" s="8">
        <v>12241.97</v>
      </c>
      <c r="G6159" s="8">
        <v>12259.28</v>
      </c>
      <c r="H6159" s="8"/>
      <c r="I6159" s="8"/>
      <c r="J6159" s="8"/>
    </row>
    <row r="6160" spans="3:10" x14ac:dyDescent="0.25">
      <c r="C6160" s="5">
        <v>42825.708333333336</v>
      </c>
      <c r="D6160" s="6">
        <v>12259.04</v>
      </c>
      <c r="E6160" s="6">
        <v>12289.52</v>
      </c>
      <c r="F6160" s="6">
        <v>12258.15</v>
      </c>
      <c r="G6160" s="6">
        <v>12282.66</v>
      </c>
      <c r="H6160" s="6"/>
      <c r="I6160" s="6"/>
      <c r="J6160" s="6"/>
    </row>
    <row r="6161" spans="3:10" x14ac:dyDescent="0.25">
      <c r="C6161" s="7">
        <v>42825.75</v>
      </c>
      <c r="D6161" s="8">
        <v>12282.41</v>
      </c>
      <c r="E6161" s="8">
        <v>12314.73</v>
      </c>
      <c r="F6161" s="8">
        <v>12275.31</v>
      </c>
      <c r="G6161" s="8">
        <v>12309.1</v>
      </c>
      <c r="H6161" s="8"/>
      <c r="I6161" s="8"/>
      <c r="J6161" s="8"/>
    </row>
    <row r="6162" spans="3:10" x14ac:dyDescent="0.25">
      <c r="C6162" s="5">
        <v>42825.791666666664</v>
      </c>
      <c r="D6162" s="6">
        <v>12309.35</v>
      </c>
      <c r="E6162" s="6">
        <v>12322.68</v>
      </c>
      <c r="F6162" s="6">
        <v>12309.32</v>
      </c>
      <c r="G6162" s="6">
        <v>12317.24</v>
      </c>
      <c r="H6162" s="6"/>
      <c r="I6162" s="6"/>
      <c r="J6162" s="6"/>
    </row>
    <row r="6163" spans="3:10" x14ac:dyDescent="0.25">
      <c r="C6163" s="7">
        <v>42825.833333333336</v>
      </c>
      <c r="D6163" s="8">
        <v>12317.49</v>
      </c>
      <c r="E6163" s="8">
        <v>12341.46</v>
      </c>
      <c r="F6163" s="8">
        <v>12314.5</v>
      </c>
      <c r="G6163" s="8">
        <v>12325.99</v>
      </c>
      <c r="H6163" s="8"/>
      <c r="I6163" s="8"/>
      <c r="J6163" s="8"/>
    </row>
    <row r="6164" spans="3:10" x14ac:dyDescent="0.25">
      <c r="C6164" s="5">
        <v>42825.875</v>
      </c>
      <c r="D6164" s="6">
        <v>12326.49</v>
      </c>
      <c r="E6164" s="6">
        <v>12327.24</v>
      </c>
      <c r="F6164" s="6">
        <v>12313.52</v>
      </c>
      <c r="G6164" s="6">
        <v>12317.77</v>
      </c>
      <c r="H6164" s="6"/>
      <c r="I6164" s="6"/>
      <c r="J6164" s="6"/>
    </row>
    <row r="6165" spans="3:10" x14ac:dyDescent="0.25">
      <c r="C6165" s="7">
        <v>42825.916666666664</v>
      </c>
      <c r="D6165" s="8">
        <v>12317.52</v>
      </c>
      <c r="E6165" s="8">
        <v>12338.49</v>
      </c>
      <c r="F6165" s="8">
        <v>12316.78</v>
      </c>
      <c r="G6165" s="8">
        <v>12318.53</v>
      </c>
      <c r="H6165" s="8"/>
      <c r="I6165" s="8"/>
      <c r="J6165" s="8"/>
    </row>
    <row r="6166" spans="3:10" x14ac:dyDescent="0.25">
      <c r="C6166" s="5">
        <v>42828.041666666664</v>
      </c>
      <c r="D6166" s="6">
        <v>12308.21</v>
      </c>
      <c r="E6166" s="6">
        <v>12334.77</v>
      </c>
      <c r="F6166" s="6">
        <v>12306.91</v>
      </c>
      <c r="G6166" s="6">
        <v>12329.44</v>
      </c>
      <c r="H6166" s="6"/>
      <c r="I6166" s="6"/>
      <c r="J6166" s="6"/>
    </row>
    <row r="6167" spans="3:10" x14ac:dyDescent="0.25">
      <c r="C6167" s="7">
        <v>42828.083333333336</v>
      </c>
      <c r="D6167" s="8">
        <v>12330.09</v>
      </c>
      <c r="E6167" s="8">
        <v>12331.4</v>
      </c>
      <c r="F6167" s="8">
        <v>12322.88</v>
      </c>
      <c r="G6167" s="8">
        <v>12322.88</v>
      </c>
      <c r="H6167" s="8"/>
      <c r="I6167" s="8"/>
      <c r="J6167" s="8"/>
    </row>
    <row r="6168" spans="3:10" x14ac:dyDescent="0.25">
      <c r="C6168" s="5">
        <v>42828.125</v>
      </c>
      <c r="D6168" s="6">
        <v>12324.18</v>
      </c>
      <c r="E6168" s="6">
        <v>12336.62</v>
      </c>
      <c r="F6168" s="6">
        <v>12302.71</v>
      </c>
      <c r="G6168" s="6">
        <v>12333.5</v>
      </c>
      <c r="H6168" s="6"/>
      <c r="I6168" s="6"/>
      <c r="J6168" s="6"/>
    </row>
    <row r="6169" spans="3:10" x14ac:dyDescent="0.25">
      <c r="C6169" s="7">
        <v>42828.166666666664</v>
      </c>
      <c r="D6169" s="8">
        <v>12332.5</v>
      </c>
      <c r="E6169" s="8">
        <v>12336.95</v>
      </c>
      <c r="F6169" s="8">
        <v>12318.4</v>
      </c>
      <c r="G6169" s="8">
        <v>12326.24</v>
      </c>
      <c r="H6169" s="8"/>
      <c r="I6169" s="8"/>
      <c r="J6169" s="8"/>
    </row>
    <row r="6170" spans="3:10" x14ac:dyDescent="0.25">
      <c r="C6170" s="5">
        <v>42828.208333333336</v>
      </c>
      <c r="D6170" s="6">
        <v>12324.93</v>
      </c>
      <c r="E6170" s="6">
        <v>12328.86</v>
      </c>
      <c r="F6170" s="6">
        <v>12322.32</v>
      </c>
      <c r="G6170" s="6">
        <v>12324.95</v>
      </c>
      <c r="H6170" s="6"/>
      <c r="I6170" s="6"/>
      <c r="J6170" s="6"/>
    </row>
    <row r="6171" spans="3:10" x14ac:dyDescent="0.25">
      <c r="C6171" s="7">
        <v>42828.25</v>
      </c>
      <c r="D6171" s="8">
        <v>12323.64</v>
      </c>
      <c r="E6171" s="8">
        <v>12326.26</v>
      </c>
      <c r="F6171" s="8">
        <v>12320.54</v>
      </c>
      <c r="G6171" s="8">
        <v>12321.85</v>
      </c>
      <c r="H6171" s="8"/>
      <c r="I6171" s="8"/>
      <c r="J6171" s="8"/>
    </row>
    <row r="6172" spans="3:10" x14ac:dyDescent="0.25">
      <c r="C6172" s="5">
        <v>42828.291666666664</v>
      </c>
      <c r="D6172" s="6">
        <v>12321.2</v>
      </c>
      <c r="E6172" s="6">
        <v>12327.86</v>
      </c>
      <c r="F6172" s="6">
        <v>12317.44</v>
      </c>
      <c r="G6172" s="6">
        <v>12326.86</v>
      </c>
      <c r="H6172" s="6"/>
      <c r="I6172" s="6"/>
      <c r="J6172" s="6"/>
    </row>
    <row r="6173" spans="3:10" x14ac:dyDescent="0.25">
      <c r="C6173" s="7">
        <v>42828.333333333336</v>
      </c>
      <c r="D6173" s="8">
        <v>12328.17</v>
      </c>
      <c r="E6173" s="8">
        <v>12345.95</v>
      </c>
      <c r="F6173" s="8">
        <v>12324.95</v>
      </c>
      <c r="G6173" s="8">
        <v>12338.23</v>
      </c>
      <c r="H6173" s="8"/>
      <c r="I6173" s="8"/>
      <c r="J6173" s="8"/>
    </row>
    <row r="6174" spans="3:10" x14ac:dyDescent="0.25">
      <c r="C6174" s="5">
        <v>42828.375</v>
      </c>
      <c r="D6174" s="6">
        <v>12339.73</v>
      </c>
      <c r="E6174" s="6">
        <v>12387.15</v>
      </c>
      <c r="F6174" s="6">
        <v>12331.62</v>
      </c>
      <c r="G6174" s="6">
        <v>12374.04</v>
      </c>
      <c r="H6174" s="6"/>
      <c r="I6174" s="6"/>
      <c r="J6174" s="6"/>
    </row>
    <row r="6175" spans="3:10" x14ac:dyDescent="0.25">
      <c r="C6175" s="7">
        <v>42828.416666666664</v>
      </c>
      <c r="D6175" s="8">
        <v>12373.54</v>
      </c>
      <c r="E6175" s="8">
        <v>12378.06</v>
      </c>
      <c r="F6175" s="8">
        <v>12347.39</v>
      </c>
      <c r="G6175" s="8">
        <v>12359.53</v>
      </c>
      <c r="H6175" s="8"/>
      <c r="I6175" s="8"/>
      <c r="J6175" s="8"/>
    </row>
    <row r="6176" spans="3:10" x14ac:dyDescent="0.25">
      <c r="C6176" s="5">
        <v>42828.458333333336</v>
      </c>
      <c r="D6176" s="6">
        <v>12359.03</v>
      </c>
      <c r="E6176" s="6">
        <v>12360.03</v>
      </c>
      <c r="F6176" s="6">
        <v>12329.28</v>
      </c>
      <c r="G6176" s="6">
        <v>12340.64</v>
      </c>
      <c r="H6176" s="6"/>
      <c r="I6176" s="6"/>
      <c r="J6176" s="6"/>
    </row>
    <row r="6177" spans="3:10" x14ac:dyDescent="0.25">
      <c r="C6177" s="7">
        <v>42828.5</v>
      </c>
      <c r="D6177" s="8">
        <v>12340.14</v>
      </c>
      <c r="E6177" s="8">
        <v>12362.12</v>
      </c>
      <c r="F6177" s="8">
        <v>12328.47</v>
      </c>
      <c r="G6177" s="8">
        <v>12358.42</v>
      </c>
      <c r="H6177" s="8"/>
      <c r="I6177" s="8"/>
      <c r="J6177" s="8"/>
    </row>
    <row r="6178" spans="3:10" x14ac:dyDescent="0.25">
      <c r="C6178" s="5">
        <v>42828.541666666664</v>
      </c>
      <c r="D6178" s="6">
        <v>12358.67</v>
      </c>
      <c r="E6178" s="6">
        <v>12365.8</v>
      </c>
      <c r="F6178" s="6">
        <v>12343.81</v>
      </c>
      <c r="G6178" s="6">
        <v>12345.32</v>
      </c>
      <c r="H6178" s="6"/>
      <c r="I6178" s="6"/>
      <c r="J6178" s="6"/>
    </row>
    <row r="6179" spans="3:10" x14ac:dyDescent="0.25">
      <c r="C6179" s="7">
        <v>42828.583333333336</v>
      </c>
      <c r="D6179" s="8">
        <v>12344.82</v>
      </c>
      <c r="E6179" s="8">
        <v>12348.32</v>
      </c>
      <c r="F6179" s="8">
        <v>12327.37</v>
      </c>
      <c r="G6179" s="8">
        <v>12335.05</v>
      </c>
      <c r="H6179" s="8"/>
      <c r="I6179" s="8"/>
      <c r="J6179" s="8"/>
    </row>
    <row r="6180" spans="3:10" x14ac:dyDescent="0.25">
      <c r="C6180" s="5">
        <v>42828.625</v>
      </c>
      <c r="D6180" s="6">
        <v>12335.3</v>
      </c>
      <c r="E6180" s="6">
        <v>12342.33</v>
      </c>
      <c r="F6180" s="6">
        <v>12323.61</v>
      </c>
      <c r="G6180" s="6">
        <v>12336.91</v>
      </c>
      <c r="H6180" s="6"/>
      <c r="I6180" s="6"/>
      <c r="J6180" s="6"/>
    </row>
    <row r="6181" spans="3:10" x14ac:dyDescent="0.25">
      <c r="C6181" s="7">
        <v>42828.666666666664</v>
      </c>
      <c r="D6181" s="8">
        <v>12336.16</v>
      </c>
      <c r="E6181" s="8">
        <v>12340.32</v>
      </c>
      <c r="F6181" s="8">
        <v>12298.47</v>
      </c>
      <c r="G6181" s="8">
        <v>12301.85</v>
      </c>
      <c r="H6181" s="8"/>
      <c r="I6181" s="8"/>
      <c r="J6181" s="8"/>
    </row>
    <row r="6182" spans="3:10" x14ac:dyDescent="0.25">
      <c r="C6182" s="5">
        <v>42828.708333333336</v>
      </c>
      <c r="D6182" s="6">
        <v>12302.6</v>
      </c>
      <c r="E6182" s="6">
        <v>12312.9</v>
      </c>
      <c r="F6182" s="6">
        <v>12273.25</v>
      </c>
      <c r="G6182" s="6">
        <v>12274.79</v>
      </c>
      <c r="H6182" s="6"/>
      <c r="I6182" s="6"/>
      <c r="J6182" s="6"/>
    </row>
    <row r="6183" spans="3:10" x14ac:dyDescent="0.25">
      <c r="C6183" s="7">
        <v>42828.75</v>
      </c>
      <c r="D6183" s="8">
        <v>12274.29</v>
      </c>
      <c r="E6183" s="8">
        <v>12281.09</v>
      </c>
      <c r="F6183" s="8">
        <v>12232.92</v>
      </c>
      <c r="G6183" s="8">
        <v>12236.67</v>
      </c>
      <c r="H6183" s="8"/>
      <c r="I6183" s="8"/>
      <c r="J6183" s="8"/>
    </row>
    <row r="6184" spans="3:10" x14ac:dyDescent="0.25">
      <c r="C6184" s="5">
        <v>42828.791666666664</v>
      </c>
      <c r="D6184" s="6">
        <v>12235.92</v>
      </c>
      <c r="E6184" s="6">
        <v>12257.61</v>
      </c>
      <c r="F6184" s="6">
        <v>12205.99</v>
      </c>
      <c r="G6184" s="6">
        <v>12257.36</v>
      </c>
      <c r="H6184" s="6"/>
      <c r="I6184" s="6"/>
      <c r="J6184" s="6"/>
    </row>
    <row r="6185" spans="3:10" x14ac:dyDescent="0.25">
      <c r="C6185" s="7">
        <v>42828.833333333336</v>
      </c>
      <c r="D6185" s="8">
        <v>12257.61</v>
      </c>
      <c r="E6185" s="8">
        <v>12265.1</v>
      </c>
      <c r="F6185" s="8">
        <v>12248.14</v>
      </c>
      <c r="G6185" s="8">
        <v>12253.89</v>
      </c>
      <c r="H6185" s="8"/>
      <c r="I6185" s="8"/>
      <c r="J6185" s="8"/>
    </row>
    <row r="6186" spans="3:10" x14ac:dyDescent="0.25">
      <c r="C6186" s="5">
        <v>42828.875</v>
      </c>
      <c r="D6186" s="6">
        <v>12254.14</v>
      </c>
      <c r="E6186" s="6">
        <v>12280.09</v>
      </c>
      <c r="F6186" s="6">
        <v>12247.66</v>
      </c>
      <c r="G6186" s="6">
        <v>12272.86</v>
      </c>
      <c r="H6186" s="6"/>
      <c r="I6186" s="6"/>
      <c r="J6186" s="6"/>
    </row>
    <row r="6187" spans="3:10" x14ac:dyDescent="0.25">
      <c r="C6187" s="7">
        <v>42828.916666666664</v>
      </c>
      <c r="D6187" s="8">
        <v>12273.11</v>
      </c>
      <c r="E6187" s="8">
        <v>12285.1</v>
      </c>
      <c r="F6187" s="8">
        <v>12272.61</v>
      </c>
      <c r="G6187" s="8">
        <v>12280.85</v>
      </c>
      <c r="H6187" s="8"/>
      <c r="I6187" s="8"/>
      <c r="J6187" s="8"/>
    </row>
    <row r="6188" spans="3:10" x14ac:dyDescent="0.25">
      <c r="C6188" s="5">
        <v>42828.958333333336</v>
      </c>
      <c r="D6188" s="6">
        <v>12278.09</v>
      </c>
      <c r="E6188" s="6">
        <v>12291.13</v>
      </c>
      <c r="F6188" s="6">
        <v>12273.49</v>
      </c>
      <c r="G6188" s="6">
        <v>12274.8</v>
      </c>
      <c r="H6188" s="6"/>
      <c r="I6188" s="6"/>
      <c r="J6188" s="6"/>
    </row>
    <row r="6189" spans="3:10" x14ac:dyDescent="0.25">
      <c r="C6189" s="7">
        <v>42829.041666666664</v>
      </c>
      <c r="D6189" s="8">
        <v>12273.51</v>
      </c>
      <c r="E6189" s="8">
        <v>12279.22</v>
      </c>
      <c r="F6189" s="8">
        <v>12271.41</v>
      </c>
      <c r="G6189" s="8">
        <v>12273.83</v>
      </c>
      <c r="H6189" s="8"/>
      <c r="I6189" s="8"/>
      <c r="J6189" s="8"/>
    </row>
    <row r="6190" spans="3:10" x14ac:dyDescent="0.25">
      <c r="C6190" s="5">
        <v>42829.083333333336</v>
      </c>
      <c r="D6190" s="6">
        <v>12273.18</v>
      </c>
      <c r="E6190" s="6">
        <v>12276.44</v>
      </c>
      <c r="F6190" s="6">
        <v>12269.54</v>
      </c>
      <c r="G6190" s="6">
        <v>12269.54</v>
      </c>
      <c r="H6190" s="6"/>
      <c r="I6190" s="6"/>
      <c r="J6190" s="6"/>
    </row>
    <row r="6191" spans="3:10" x14ac:dyDescent="0.25">
      <c r="C6191" s="7">
        <v>42829.125</v>
      </c>
      <c r="D6191" s="8">
        <v>12268.24</v>
      </c>
      <c r="E6191" s="8">
        <v>12269.54</v>
      </c>
      <c r="F6191" s="8">
        <v>12250.6</v>
      </c>
      <c r="G6191" s="8">
        <v>12264.23</v>
      </c>
      <c r="H6191" s="8"/>
      <c r="I6191" s="8"/>
      <c r="J6191" s="8"/>
    </row>
    <row r="6192" spans="3:10" x14ac:dyDescent="0.25">
      <c r="C6192" s="5">
        <v>42829.166666666664</v>
      </c>
      <c r="D6192" s="6">
        <v>12263.76</v>
      </c>
      <c r="E6192" s="6">
        <v>12268.68</v>
      </c>
      <c r="F6192" s="6">
        <v>12258.54</v>
      </c>
      <c r="G6192" s="6">
        <v>12267.38</v>
      </c>
      <c r="H6192" s="6"/>
      <c r="I6192" s="6"/>
      <c r="J6192" s="6"/>
    </row>
    <row r="6193" spans="3:10" x14ac:dyDescent="0.25">
      <c r="C6193" s="7">
        <v>42829.208333333336</v>
      </c>
      <c r="D6193" s="8">
        <v>12268.68</v>
      </c>
      <c r="E6193" s="8">
        <v>12268.68</v>
      </c>
      <c r="F6193" s="8">
        <v>12263.48</v>
      </c>
      <c r="G6193" s="8">
        <v>12263.48</v>
      </c>
      <c r="H6193" s="8"/>
      <c r="I6193" s="8"/>
      <c r="J6193" s="8"/>
    </row>
    <row r="6194" spans="3:10" x14ac:dyDescent="0.25">
      <c r="C6194" s="5">
        <v>42829.25</v>
      </c>
      <c r="D6194" s="6">
        <v>12262.18</v>
      </c>
      <c r="E6194" s="6">
        <v>12264.79</v>
      </c>
      <c r="F6194" s="6">
        <v>12255.67</v>
      </c>
      <c r="G6194" s="6">
        <v>12262.19</v>
      </c>
      <c r="H6194" s="6"/>
      <c r="I6194" s="6"/>
      <c r="J6194" s="6"/>
    </row>
    <row r="6195" spans="3:10" x14ac:dyDescent="0.25">
      <c r="C6195" s="7">
        <v>42829.291666666664</v>
      </c>
      <c r="D6195" s="8">
        <v>12263.5</v>
      </c>
      <c r="E6195" s="8">
        <v>12264.79</v>
      </c>
      <c r="F6195" s="8">
        <v>12251.58</v>
      </c>
      <c r="G6195" s="8">
        <v>12258.1</v>
      </c>
      <c r="H6195" s="8"/>
      <c r="I6195" s="8"/>
      <c r="J6195" s="8"/>
    </row>
    <row r="6196" spans="3:10" x14ac:dyDescent="0.25">
      <c r="C6196" s="5">
        <v>42829.333333333336</v>
      </c>
      <c r="D6196" s="6">
        <v>12257.6</v>
      </c>
      <c r="E6196" s="6">
        <v>12263.02</v>
      </c>
      <c r="F6196" s="6">
        <v>12249.85</v>
      </c>
      <c r="G6196" s="6">
        <v>12256.59</v>
      </c>
      <c r="H6196" s="6"/>
      <c r="I6196" s="6"/>
      <c r="J6196" s="6"/>
    </row>
    <row r="6197" spans="3:10" x14ac:dyDescent="0.25">
      <c r="C6197" s="7">
        <v>42829.375</v>
      </c>
      <c r="D6197" s="8">
        <v>12255.09</v>
      </c>
      <c r="E6197" s="8">
        <v>12260.58</v>
      </c>
      <c r="F6197" s="8">
        <v>12233.14</v>
      </c>
      <c r="G6197" s="8">
        <v>12256.22</v>
      </c>
      <c r="H6197" s="8"/>
      <c r="I6197" s="8"/>
      <c r="J6197" s="8"/>
    </row>
    <row r="6198" spans="3:10" x14ac:dyDescent="0.25">
      <c r="C6198" s="5">
        <v>42829.416666666664</v>
      </c>
      <c r="D6198" s="6">
        <v>12256.97</v>
      </c>
      <c r="E6198" s="6">
        <v>12271.5</v>
      </c>
      <c r="F6198" s="6">
        <v>12237.92</v>
      </c>
      <c r="G6198" s="6">
        <v>12249.49</v>
      </c>
      <c r="H6198" s="6"/>
      <c r="I6198" s="6"/>
      <c r="J6198" s="6"/>
    </row>
    <row r="6199" spans="3:10" x14ac:dyDescent="0.25">
      <c r="C6199" s="7">
        <v>42829.458333333336</v>
      </c>
      <c r="D6199" s="8">
        <v>12249.24</v>
      </c>
      <c r="E6199" s="8">
        <v>12254.73</v>
      </c>
      <c r="F6199" s="8">
        <v>12224.4</v>
      </c>
      <c r="G6199" s="8">
        <v>12241.32</v>
      </c>
      <c r="H6199" s="8"/>
      <c r="I6199" s="8"/>
      <c r="J6199" s="8"/>
    </row>
    <row r="6200" spans="3:10" x14ac:dyDescent="0.25">
      <c r="C6200" s="5">
        <v>42829.5</v>
      </c>
      <c r="D6200" s="6">
        <v>12241.82</v>
      </c>
      <c r="E6200" s="6">
        <v>12248.54</v>
      </c>
      <c r="F6200" s="6">
        <v>12225.92</v>
      </c>
      <c r="G6200" s="6">
        <v>12238.74</v>
      </c>
      <c r="H6200" s="6"/>
      <c r="I6200" s="6"/>
      <c r="J6200" s="6"/>
    </row>
    <row r="6201" spans="3:10" x14ac:dyDescent="0.25">
      <c r="C6201" s="7">
        <v>42829.541666666664</v>
      </c>
      <c r="D6201" s="8">
        <v>12238.99</v>
      </c>
      <c r="E6201" s="8">
        <v>12256.46</v>
      </c>
      <c r="F6201" s="8">
        <v>12238.98</v>
      </c>
      <c r="G6201" s="8">
        <v>12252.46</v>
      </c>
      <c r="H6201" s="8"/>
      <c r="I6201" s="8"/>
      <c r="J6201" s="8"/>
    </row>
    <row r="6202" spans="3:10" x14ac:dyDescent="0.25">
      <c r="C6202" s="5">
        <v>42829.583333333336</v>
      </c>
      <c r="D6202" s="6">
        <v>12252.21</v>
      </c>
      <c r="E6202" s="6">
        <v>12253.95</v>
      </c>
      <c r="F6202" s="6">
        <v>12235.04</v>
      </c>
      <c r="G6202" s="6">
        <v>12238.37</v>
      </c>
      <c r="H6202" s="6"/>
      <c r="I6202" s="6"/>
      <c r="J6202" s="6"/>
    </row>
    <row r="6203" spans="3:10" x14ac:dyDescent="0.25">
      <c r="C6203" s="7">
        <v>42829.625</v>
      </c>
      <c r="D6203" s="8">
        <v>12238.62</v>
      </c>
      <c r="E6203" s="8">
        <v>12249.37</v>
      </c>
      <c r="F6203" s="8">
        <v>12231.24</v>
      </c>
      <c r="G6203" s="8">
        <v>12243.1</v>
      </c>
      <c r="H6203" s="8"/>
      <c r="I6203" s="8"/>
      <c r="J6203" s="8"/>
    </row>
    <row r="6204" spans="3:10" x14ac:dyDescent="0.25">
      <c r="C6204" s="5">
        <v>42829.666666666664</v>
      </c>
      <c r="D6204" s="6">
        <v>12243.6</v>
      </c>
      <c r="E6204" s="6">
        <v>12273.24</v>
      </c>
      <c r="F6204" s="6">
        <v>12241.75</v>
      </c>
      <c r="G6204" s="6">
        <v>12268.6</v>
      </c>
      <c r="H6204" s="6"/>
      <c r="I6204" s="6"/>
      <c r="J6204" s="6"/>
    </row>
    <row r="6205" spans="3:10" x14ac:dyDescent="0.25">
      <c r="C6205" s="7">
        <v>42829.708333333336</v>
      </c>
      <c r="D6205" s="8">
        <v>12268.84</v>
      </c>
      <c r="E6205" s="8">
        <v>12278.4</v>
      </c>
      <c r="F6205" s="8">
        <v>12254.03</v>
      </c>
      <c r="G6205" s="8">
        <v>12271.71</v>
      </c>
      <c r="H6205" s="8"/>
      <c r="I6205" s="8"/>
      <c r="J6205" s="8"/>
    </row>
    <row r="6206" spans="3:10" x14ac:dyDescent="0.25">
      <c r="C6206" s="5">
        <v>42829.75</v>
      </c>
      <c r="D6206" s="6">
        <v>12271.7</v>
      </c>
      <c r="E6206" s="6">
        <v>12298.68</v>
      </c>
      <c r="F6206" s="6">
        <v>12267.79</v>
      </c>
      <c r="G6206" s="6">
        <v>12291.07</v>
      </c>
      <c r="H6206" s="6"/>
      <c r="I6206" s="6"/>
      <c r="J6206" s="6"/>
    </row>
    <row r="6207" spans="3:10" x14ac:dyDescent="0.25">
      <c r="C6207" s="7">
        <v>42829.791666666664</v>
      </c>
      <c r="D6207" s="8">
        <v>12291.32</v>
      </c>
      <c r="E6207" s="8">
        <v>12292.71</v>
      </c>
      <c r="F6207" s="8">
        <v>12278.88</v>
      </c>
      <c r="G6207" s="8">
        <v>12280.62</v>
      </c>
      <c r="H6207" s="8"/>
      <c r="I6207" s="8"/>
      <c r="J6207" s="8"/>
    </row>
    <row r="6208" spans="3:10" x14ac:dyDescent="0.25">
      <c r="C6208" s="5">
        <v>42829.833333333336</v>
      </c>
      <c r="D6208" s="6">
        <v>12280.37</v>
      </c>
      <c r="E6208" s="6">
        <v>12292.6</v>
      </c>
      <c r="F6208" s="6">
        <v>12277.37</v>
      </c>
      <c r="G6208" s="6">
        <v>12292.11</v>
      </c>
      <c r="H6208" s="6"/>
      <c r="I6208" s="6"/>
      <c r="J6208" s="6"/>
    </row>
    <row r="6209" spans="3:10" x14ac:dyDescent="0.25">
      <c r="C6209" s="7">
        <v>42829.875</v>
      </c>
      <c r="D6209" s="8">
        <v>12292.36</v>
      </c>
      <c r="E6209" s="8">
        <v>12296.85</v>
      </c>
      <c r="F6209" s="8">
        <v>12285.39</v>
      </c>
      <c r="G6209" s="8">
        <v>12286.14</v>
      </c>
      <c r="H6209" s="8"/>
      <c r="I6209" s="8"/>
      <c r="J6209" s="8"/>
    </row>
    <row r="6210" spans="3:10" x14ac:dyDescent="0.25">
      <c r="C6210" s="5">
        <v>42829.916666666664</v>
      </c>
      <c r="D6210" s="6">
        <v>12285.64</v>
      </c>
      <c r="E6210" s="6">
        <v>12298.12</v>
      </c>
      <c r="F6210" s="6">
        <v>12283.15</v>
      </c>
      <c r="G6210" s="6">
        <v>12295.88</v>
      </c>
      <c r="H6210" s="6"/>
      <c r="I6210" s="6"/>
      <c r="J6210" s="6"/>
    </row>
    <row r="6211" spans="3:10" x14ac:dyDescent="0.25">
      <c r="C6211" s="7">
        <v>42829.958333333336</v>
      </c>
      <c r="D6211" s="8">
        <v>12293.88</v>
      </c>
      <c r="E6211" s="8">
        <v>12305.94</v>
      </c>
      <c r="F6211" s="8">
        <v>12293.88</v>
      </c>
      <c r="G6211" s="8">
        <v>12304.64</v>
      </c>
      <c r="H6211" s="8"/>
      <c r="I6211" s="8"/>
      <c r="J6211" s="8"/>
    </row>
    <row r="6212" spans="3:10" x14ac:dyDescent="0.25">
      <c r="C6212" s="5">
        <v>42830.041666666664</v>
      </c>
      <c r="D6212" s="6">
        <v>12307.26</v>
      </c>
      <c r="E6212" s="6">
        <v>12313.18</v>
      </c>
      <c r="F6212" s="6">
        <v>12305.96</v>
      </c>
      <c r="G6212" s="6">
        <v>12307.97</v>
      </c>
      <c r="H6212" s="6"/>
      <c r="I6212" s="6"/>
      <c r="J6212" s="6"/>
    </row>
    <row r="6213" spans="3:10" x14ac:dyDescent="0.25">
      <c r="C6213" s="7">
        <v>42830.083333333336</v>
      </c>
      <c r="D6213" s="8">
        <v>12309.28</v>
      </c>
      <c r="E6213" s="8">
        <v>12309.28</v>
      </c>
      <c r="F6213" s="8">
        <v>12306.98</v>
      </c>
      <c r="G6213" s="8">
        <v>12306.99</v>
      </c>
      <c r="H6213" s="8"/>
      <c r="I6213" s="8"/>
      <c r="J6213" s="8"/>
    </row>
    <row r="6214" spans="3:10" x14ac:dyDescent="0.25">
      <c r="C6214" s="5">
        <v>42830.125</v>
      </c>
      <c r="D6214" s="6">
        <v>12305.68</v>
      </c>
      <c r="E6214" s="6">
        <v>12307.99</v>
      </c>
      <c r="F6214" s="6">
        <v>12296.67</v>
      </c>
      <c r="G6214" s="6">
        <v>12298.48</v>
      </c>
      <c r="H6214" s="6"/>
      <c r="I6214" s="6"/>
      <c r="J6214" s="6"/>
    </row>
    <row r="6215" spans="3:10" x14ac:dyDescent="0.25">
      <c r="C6215" s="7">
        <v>42830.166666666664</v>
      </c>
      <c r="D6215" s="8">
        <v>12298.45</v>
      </c>
      <c r="E6215" s="8">
        <v>12305.17</v>
      </c>
      <c r="F6215" s="8">
        <v>12292.94</v>
      </c>
      <c r="G6215" s="8">
        <v>12295.86</v>
      </c>
      <c r="H6215" s="8"/>
      <c r="I6215" s="8"/>
      <c r="J6215" s="8"/>
    </row>
    <row r="6216" spans="3:10" x14ac:dyDescent="0.25">
      <c r="C6216" s="5">
        <v>42830.208333333336</v>
      </c>
      <c r="D6216" s="6">
        <v>12294.55</v>
      </c>
      <c r="E6216" s="6">
        <v>12296.36</v>
      </c>
      <c r="F6216" s="6">
        <v>12290.34</v>
      </c>
      <c r="G6216" s="6">
        <v>12290.35</v>
      </c>
      <c r="H6216" s="6"/>
      <c r="I6216" s="6"/>
      <c r="J6216" s="6"/>
    </row>
    <row r="6217" spans="3:10" x14ac:dyDescent="0.25">
      <c r="C6217" s="7">
        <v>42830.25</v>
      </c>
      <c r="D6217" s="8">
        <v>12289.05</v>
      </c>
      <c r="E6217" s="8">
        <v>12290.35</v>
      </c>
      <c r="F6217" s="8">
        <v>12274.51</v>
      </c>
      <c r="G6217" s="8">
        <v>12278.43</v>
      </c>
      <c r="H6217" s="8"/>
      <c r="I6217" s="8"/>
      <c r="J6217" s="8"/>
    </row>
    <row r="6218" spans="3:10" x14ac:dyDescent="0.25">
      <c r="C6218" s="5">
        <v>42830.291666666664</v>
      </c>
      <c r="D6218" s="6">
        <v>12277.12</v>
      </c>
      <c r="E6218" s="6">
        <v>12283.7</v>
      </c>
      <c r="F6218" s="6">
        <v>12274.49</v>
      </c>
      <c r="G6218" s="6">
        <v>12282.39</v>
      </c>
      <c r="H6218" s="6"/>
      <c r="I6218" s="6"/>
      <c r="J6218" s="6"/>
    </row>
    <row r="6219" spans="3:10" x14ac:dyDescent="0.25">
      <c r="C6219" s="7">
        <v>42830.333333333336</v>
      </c>
      <c r="D6219" s="8">
        <v>12282.4</v>
      </c>
      <c r="E6219" s="8">
        <v>12293.76</v>
      </c>
      <c r="F6219" s="8">
        <v>12277.98</v>
      </c>
      <c r="G6219" s="8">
        <v>12293.6</v>
      </c>
      <c r="H6219" s="8"/>
      <c r="I6219" s="8"/>
      <c r="J6219" s="8"/>
    </row>
    <row r="6220" spans="3:10" x14ac:dyDescent="0.25">
      <c r="C6220" s="5">
        <v>42830.375</v>
      </c>
      <c r="D6220" s="6">
        <v>12295.1</v>
      </c>
      <c r="E6220" s="6">
        <v>12297.62</v>
      </c>
      <c r="F6220" s="6">
        <v>12280.72</v>
      </c>
      <c r="G6220" s="6">
        <v>12283.93</v>
      </c>
      <c r="H6220" s="6"/>
      <c r="I6220" s="6"/>
      <c r="J6220" s="6"/>
    </row>
    <row r="6221" spans="3:10" x14ac:dyDescent="0.25">
      <c r="C6221" s="7">
        <v>42830.416666666664</v>
      </c>
      <c r="D6221" s="8">
        <v>12283.18</v>
      </c>
      <c r="E6221" s="8">
        <v>12293.13</v>
      </c>
      <c r="F6221" s="8">
        <v>12245.14</v>
      </c>
      <c r="G6221" s="8">
        <v>12252.43</v>
      </c>
      <c r="H6221" s="8"/>
      <c r="I6221" s="8"/>
      <c r="J6221" s="8"/>
    </row>
    <row r="6222" spans="3:10" x14ac:dyDescent="0.25">
      <c r="C6222" s="5">
        <v>42830.458333333336</v>
      </c>
      <c r="D6222" s="6">
        <v>12252.18</v>
      </c>
      <c r="E6222" s="6">
        <v>12265.59</v>
      </c>
      <c r="F6222" s="6">
        <v>12237.77</v>
      </c>
      <c r="G6222" s="6">
        <v>12245.06</v>
      </c>
      <c r="H6222" s="6"/>
      <c r="I6222" s="6"/>
      <c r="J6222" s="6"/>
    </row>
    <row r="6223" spans="3:10" x14ac:dyDescent="0.25">
      <c r="C6223" s="7">
        <v>42830.5</v>
      </c>
      <c r="D6223" s="8">
        <v>12245.31</v>
      </c>
      <c r="E6223" s="8">
        <v>12259</v>
      </c>
      <c r="F6223" s="8">
        <v>12244.04</v>
      </c>
      <c r="G6223" s="8">
        <v>12249.41</v>
      </c>
      <c r="H6223" s="8"/>
      <c r="I6223" s="8"/>
      <c r="J6223" s="8"/>
    </row>
    <row r="6224" spans="3:10" x14ac:dyDescent="0.25">
      <c r="C6224" s="5">
        <v>42830.541666666664</v>
      </c>
      <c r="D6224" s="6">
        <v>12249.66</v>
      </c>
      <c r="E6224" s="6">
        <v>12251.78</v>
      </c>
      <c r="F6224" s="6">
        <v>12239.72</v>
      </c>
      <c r="G6224" s="6">
        <v>12240.47</v>
      </c>
      <c r="H6224" s="6"/>
      <c r="I6224" s="6"/>
      <c r="J6224" s="6"/>
    </row>
    <row r="6225" spans="3:10" x14ac:dyDescent="0.25">
      <c r="C6225" s="7">
        <v>42830.583333333336</v>
      </c>
      <c r="D6225" s="8">
        <v>12240.48</v>
      </c>
      <c r="E6225" s="8">
        <v>12248.99</v>
      </c>
      <c r="F6225" s="8">
        <v>12215.39</v>
      </c>
      <c r="G6225" s="8">
        <v>12241.17</v>
      </c>
      <c r="H6225" s="8"/>
      <c r="I6225" s="8"/>
      <c r="J6225" s="8"/>
    </row>
    <row r="6226" spans="3:10" x14ac:dyDescent="0.25">
      <c r="C6226" s="5">
        <v>42830.625</v>
      </c>
      <c r="D6226" s="6">
        <v>12240.67</v>
      </c>
      <c r="E6226" s="6">
        <v>12268.5</v>
      </c>
      <c r="F6226" s="6">
        <v>12234.83</v>
      </c>
      <c r="G6226" s="6">
        <v>12242.03</v>
      </c>
      <c r="H6226" s="6"/>
      <c r="I6226" s="6"/>
      <c r="J6226" s="6"/>
    </row>
    <row r="6227" spans="3:10" x14ac:dyDescent="0.25">
      <c r="C6227" s="7">
        <v>42830.666666666664</v>
      </c>
      <c r="D6227" s="8">
        <v>12242.53</v>
      </c>
      <c r="E6227" s="8">
        <v>12278.24</v>
      </c>
      <c r="F6227" s="8">
        <v>12239.78</v>
      </c>
      <c r="G6227" s="8">
        <v>12272.26</v>
      </c>
      <c r="H6227" s="8"/>
      <c r="I6227" s="8"/>
      <c r="J6227" s="8"/>
    </row>
    <row r="6228" spans="3:10" x14ac:dyDescent="0.25">
      <c r="C6228" s="5">
        <v>42830.708333333336</v>
      </c>
      <c r="D6228" s="6">
        <v>12268.52</v>
      </c>
      <c r="E6228" s="6">
        <v>12289.68</v>
      </c>
      <c r="F6228" s="6">
        <v>12259.31</v>
      </c>
      <c r="G6228" s="6">
        <v>12263.4</v>
      </c>
      <c r="H6228" s="6"/>
      <c r="I6228" s="6"/>
      <c r="J6228" s="6"/>
    </row>
    <row r="6229" spans="3:10" x14ac:dyDescent="0.25">
      <c r="C6229" s="7">
        <v>42830.75</v>
      </c>
      <c r="D6229" s="8">
        <v>12263.65</v>
      </c>
      <c r="E6229" s="8">
        <v>12264.15</v>
      </c>
      <c r="F6229" s="8">
        <v>12203.48</v>
      </c>
      <c r="G6229" s="8">
        <v>12222.09</v>
      </c>
      <c r="H6229" s="8"/>
      <c r="I6229" s="8"/>
      <c r="J6229" s="8"/>
    </row>
    <row r="6230" spans="3:10" x14ac:dyDescent="0.25">
      <c r="C6230" s="5">
        <v>42830.791666666664</v>
      </c>
      <c r="D6230" s="6">
        <v>12222.59</v>
      </c>
      <c r="E6230" s="6">
        <v>12245.92</v>
      </c>
      <c r="F6230" s="6">
        <v>12218.05</v>
      </c>
      <c r="G6230" s="6">
        <v>12244.92</v>
      </c>
      <c r="H6230" s="6"/>
      <c r="I6230" s="6"/>
      <c r="J6230" s="6"/>
    </row>
    <row r="6231" spans="3:10" x14ac:dyDescent="0.25">
      <c r="C6231" s="7">
        <v>42830.833333333336</v>
      </c>
      <c r="D6231" s="8">
        <v>12244.43</v>
      </c>
      <c r="E6231" s="8">
        <v>12255.9</v>
      </c>
      <c r="F6231" s="8">
        <v>12237.45</v>
      </c>
      <c r="G6231" s="8">
        <v>12241.7</v>
      </c>
      <c r="H6231" s="8"/>
      <c r="I6231" s="8"/>
      <c r="J6231" s="8"/>
    </row>
    <row r="6232" spans="3:10" x14ac:dyDescent="0.25">
      <c r="C6232" s="5">
        <v>42830.875</v>
      </c>
      <c r="D6232" s="6">
        <v>12242.44</v>
      </c>
      <c r="E6232" s="6">
        <v>12243.94</v>
      </c>
      <c r="F6232" s="6">
        <v>12212.27</v>
      </c>
      <c r="G6232" s="6">
        <v>12216.51</v>
      </c>
      <c r="H6232" s="6"/>
      <c r="I6232" s="6"/>
      <c r="J6232" s="6"/>
    </row>
    <row r="6233" spans="3:10" x14ac:dyDescent="0.25">
      <c r="C6233" s="7">
        <v>42830.916666666664</v>
      </c>
      <c r="D6233" s="8">
        <v>12216.26</v>
      </c>
      <c r="E6233" s="8">
        <v>12222.5</v>
      </c>
      <c r="F6233" s="8">
        <v>12173.36</v>
      </c>
      <c r="G6233" s="8">
        <v>12177.1</v>
      </c>
      <c r="H6233" s="8"/>
      <c r="I6233" s="8"/>
      <c r="J6233" s="8"/>
    </row>
    <row r="6234" spans="3:10" x14ac:dyDescent="0.25">
      <c r="C6234" s="5">
        <v>42830.958333333336</v>
      </c>
      <c r="D6234" s="6">
        <v>12175.35</v>
      </c>
      <c r="E6234" s="6">
        <v>12180.54</v>
      </c>
      <c r="F6234" s="6">
        <v>12148.73</v>
      </c>
      <c r="G6234" s="6">
        <v>12155.92</v>
      </c>
      <c r="H6234" s="6"/>
      <c r="I6234" s="6"/>
      <c r="J6234" s="6"/>
    </row>
    <row r="6235" spans="3:10" x14ac:dyDescent="0.25">
      <c r="C6235" s="7">
        <v>42831.041666666664</v>
      </c>
      <c r="D6235" s="8">
        <v>12159.18</v>
      </c>
      <c r="E6235" s="8">
        <v>12173.41</v>
      </c>
      <c r="F6235" s="8">
        <v>12150.4</v>
      </c>
      <c r="G6235" s="8">
        <v>12170.82</v>
      </c>
      <c r="H6235" s="8"/>
      <c r="I6235" s="8"/>
      <c r="J6235" s="8"/>
    </row>
    <row r="6236" spans="3:10" x14ac:dyDescent="0.25">
      <c r="C6236" s="5">
        <v>42831.083333333336</v>
      </c>
      <c r="D6236" s="6">
        <v>12172.12</v>
      </c>
      <c r="E6236" s="6">
        <v>12174.72</v>
      </c>
      <c r="F6236" s="6">
        <v>12152.08</v>
      </c>
      <c r="G6236" s="6">
        <v>12152.08</v>
      </c>
      <c r="H6236" s="6"/>
      <c r="I6236" s="6"/>
      <c r="J6236" s="6"/>
    </row>
    <row r="6237" spans="3:10" x14ac:dyDescent="0.25">
      <c r="C6237" s="7">
        <v>42831.125</v>
      </c>
      <c r="D6237" s="8">
        <v>12150.78</v>
      </c>
      <c r="E6237" s="8">
        <v>12154.67</v>
      </c>
      <c r="F6237" s="8">
        <v>12124.74</v>
      </c>
      <c r="G6237" s="8">
        <v>12133.81</v>
      </c>
      <c r="H6237" s="8"/>
      <c r="I6237" s="8"/>
      <c r="J6237" s="8"/>
    </row>
    <row r="6238" spans="3:10" x14ac:dyDescent="0.25">
      <c r="C6238" s="5">
        <v>42831.166666666664</v>
      </c>
      <c r="D6238" s="6">
        <v>12132.52</v>
      </c>
      <c r="E6238" s="6">
        <v>12159.09</v>
      </c>
      <c r="F6238" s="6">
        <v>12125.83</v>
      </c>
      <c r="G6238" s="6">
        <v>12155.71</v>
      </c>
      <c r="H6238" s="6"/>
      <c r="I6238" s="6"/>
      <c r="J6238" s="6"/>
    </row>
    <row r="6239" spans="3:10" x14ac:dyDescent="0.25">
      <c r="C6239" s="7">
        <v>42831.208333333336</v>
      </c>
      <c r="D6239" s="8">
        <v>12154.41</v>
      </c>
      <c r="E6239" s="8">
        <v>12155.71</v>
      </c>
      <c r="F6239" s="8">
        <v>12120.38</v>
      </c>
      <c r="G6239" s="8">
        <v>12142.55</v>
      </c>
      <c r="H6239" s="8"/>
      <c r="I6239" s="8"/>
      <c r="J6239" s="8"/>
    </row>
    <row r="6240" spans="3:10" x14ac:dyDescent="0.25">
      <c r="C6240" s="5">
        <v>42831.25</v>
      </c>
      <c r="D6240" s="6">
        <v>12141.26</v>
      </c>
      <c r="E6240" s="6">
        <v>12158.23</v>
      </c>
      <c r="F6240" s="6">
        <v>12138.67</v>
      </c>
      <c r="G6240" s="6">
        <v>12156.94</v>
      </c>
      <c r="H6240" s="6"/>
      <c r="I6240" s="6"/>
      <c r="J6240" s="6"/>
    </row>
    <row r="6241" spans="3:10" x14ac:dyDescent="0.25">
      <c r="C6241" s="7">
        <v>42831.291666666664</v>
      </c>
      <c r="D6241" s="8">
        <v>12155.64</v>
      </c>
      <c r="E6241" s="8">
        <v>12156.29</v>
      </c>
      <c r="F6241" s="8">
        <v>12139.24</v>
      </c>
      <c r="G6241" s="8">
        <v>12143.13</v>
      </c>
      <c r="H6241" s="8"/>
      <c r="I6241" s="8"/>
      <c r="J6241" s="8"/>
    </row>
    <row r="6242" spans="3:10" x14ac:dyDescent="0.25">
      <c r="C6242" s="5">
        <v>42831.333333333336</v>
      </c>
      <c r="D6242" s="6">
        <v>12142.13</v>
      </c>
      <c r="E6242" s="6">
        <v>12149.22</v>
      </c>
      <c r="F6242" s="6">
        <v>12128.49</v>
      </c>
      <c r="G6242" s="6">
        <v>12140.81</v>
      </c>
      <c r="H6242" s="6"/>
      <c r="I6242" s="6"/>
      <c r="J6242" s="6"/>
    </row>
    <row r="6243" spans="3:10" x14ac:dyDescent="0.25">
      <c r="C6243" s="7">
        <v>42831.375</v>
      </c>
      <c r="D6243" s="8">
        <v>12138.53</v>
      </c>
      <c r="E6243" s="8">
        <v>12171.56</v>
      </c>
      <c r="F6243" s="8">
        <v>12129.05</v>
      </c>
      <c r="G6243" s="8">
        <v>12154.85</v>
      </c>
      <c r="H6243" s="8"/>
      <c r="I6243" s="8"/>
      <c r="J6243" s="8"/>
    </row>
    <row r="6244" spans="3:10" x14ac:dyDescent="0.25">
      <c r="C6244" s="5">
        <v>42831.416666666664</v>
      </c>
      <c r="D6244" s="6">
        <v>12155.35</v>
      </c>
      <c r="E6244" s="6">
        <v>12157.56</v>
      </c>
      <c r="F6244" s="6">
        <v>12117.96</v>
      </c>
      <c r="G6244" s="6">
        <v>12121.26</v>
      </c>
      <c r="H6244" s="6"/>
      <c r="I6244" s="6"/>
      <c r="J6244" s="6"/>
    </row>
    <row r="6245" spans="3:10" x14ac:dyDescent="0.25">
      <c r="C6245" s="7">
        <v>42831.458333333336</v>
      </c>
      <c r="D6245" s="8">
        <v>12121.01</v>
      </c>
      <c r="E6245" s="8">
        <v>12176.44</v>
      </c>
      <c r="F6245" s="8">
        <v>12116.6</v>
      </c>
      <c r="G6245" s="8">
        <v>12163.53</v>
      </c>
      <c r="H6245" s="8"/>
      <c r="I6245" s="8"/>
      <c r="J6245" s="8"/>
    </row>
    <row r="6246" spans="3:10" x14ac:dyDescent="0.25">
      <c r="C6246" s="5">
        <v>42831.5</v>
      </c>
      <c r="D6246" s="6">
        <v>12163.78</v>
      </c>
      <c r="E6246" s="6">
        <v>12171.9</v>
      </c>
      <c r="F6246" s="6">
        <v>12145.4</v>
      </c>
      <c r="G6246" s="6">
        <v>12161.47</v>
      </c>
      <c r="H6246" s="6"/>
      <c r="I6246" s="6"/>
      <c r="J6246" s="6"/>
    </row>
    <row r="6247" spans="3:10" x14ac:dyDescent="0.25">
      <c r="C6247" s="7">
        <v>42831.541666666664</v>
      </c>
      <c r="D6247" s="8">
        <v>12161.72</v>
      </c>
      <c r="E6247" s="8">
        <v>12203.21</v>
      </c>
      <c r="F6247" s="8">
        <v>12161.72</v>
      </c>
      <c r="G6247" s="8">
        <v>12189.65</v>
      </c>
      <c r="H6247" s="8"/>
      <c r="I6247" s="8"/>
      <c r="J6247" s="8"/>
    </row>
    <row r="6248" spans="3:10" x14ac:dyDescent="0.25">
      <c r="C6248" s="5">
        <v>42831.583333333336</v>
      </c>
      <c r="D6248" s="6">
        <v>12188.9</v>
      </c>
      <c r="E6248" s="6">
        <v>12219.82</v>
      </c>
      <c r="F6248" s="6">
        <v>12185.33</v>
      </c>
      <c r="G6248" s="6">
        <v>12200.56</v>
      </c>
      <c r="H6248" s="6"/>
      <c r="I6248" s="6"/>
      <c r="J6248" s="6"/>
    </row>
    <row r="6249" spans="3:10" x14ac:dyDescent="0.25">
      <c r="C6249" s="7">
        <v>42831.625</v>
      </c>
      <c r="D6249" s="8">
        <v>12200.81</v>
      </c>
      <c r="E6249" s="8">
        <v>12208.78</v>
      </c>
      <c r="F6249" s="8">
        <v>12193.84</v>
      </c>
      <c r="G6249" s="8">
        <v>12201.44</v>
      </c>
      <c r="H6249" s="8"/>
      <c r="I6249" s="8"/>
      <c r="J6249" s="8"/>
    </row>
    <row r="6250" spans="3:10" x14ac:dyDescent="0.25">
      <c r="C6250" s="5">
        <v>42831.666666666664</v>
      </c>
      <c r="D6250" s="6">
        <v>12201.73</v>
      </c>
      <c r="E6250" s="6">
        <v>12216.28</v>
      </c>
      <c r="F6250" s="6">
        <v>12186.81</v>
      </c>
      <c r="G6250" s="6">
        <v>12215.34</v>
      </c>
      <c r="H6250" s="6"/>
      <c r="I6250" s="6"/>
      <c r="J6250" s="6"/>
    </row>
    <row r="6251" spans="3:10" x14ac:dyDescent="0.25">
      <c r="C6251" s="7">
        <v>42831.708333333336</v>
      </c>
      <c r="D6251" s="8">
        <v>12215.83</v>
      </c>
      <c r="E6251" s="8">
        <v>12234.38</v>
      </c>
      <c r="F6251" s="8">
        <v>12199.5</v>
      </c>
      <c r="G6251" s="8">
        <v>12223.16</v>
      </c>
      <c r="H6251" s="8"/>
      <c r="I6251" s="8"/>
      <c r="J6251" s="8"/>
    </row>
    <row r="6252" spans="3:10" x14ac:dyDescent="0.25">
      <c r="C6252" s="5">
        <v>42831.75</v>
      </c>
      <c r="D6252" s="6">
        <v>12223.66</v>
      </c>
      <c r="E6252" s="6">
        <v>12244.38</v>
      </c>
      <c r="F6252" s="6">
        <v>12219.34</v>
      </c>
      <c r="G6252" s="6">
        <v>12220.87</v>
      </c>
      <c r="H6252" s="6"/>
      <c r="I6252" s="6"/>
      <c r="J6252" s="6"/>
    </row>
    <row r="6253" spans="3:10" x14ac:dyDescent="0.25">
      <c r="C6253" s="7">
        <v>42831.791666666664</v>
      </c>
      <c r="D6253" s="8">
        <v>12220.37</v>
      </c>
      <c r="E6253" s="8">
        <v>12224.24</v>
      </c>
      <c r="F6253" s="8">
        <v>12197.77</v>
      </c>
      <c r="G6253" s="8">
        <v>12209.41</v>
      </c>
      <c r="H6253" s="8"/>
      <c r="I6253" s="8"/>
      <c r="J6253" s="8"/>
    </row>
    <row r="6254" spans="3:10" x14ac:dyDescent="0.25">
      <c r="C6254" s="5">
        <v>42831.833333333336</v>
      </c>
      <c r="D6254" s="6">
        <v>12210.66</v>
      </c>
      <c r="E6254" s="6">
        <v>12231.79</v>
      </c>
      <c r="F6254" s="6">
        <v>12208.83</v>
      </c>
      <c r="G6254" s="6">
        <v>12218.33</v>
      </c>
      <c r="H6254" s="6"/>
      <c r="I6254" s="6"/>
      <c r="J6254" s="6"/>
    </row>
    <row r="6255" spans="3:10" x14ac:dyDescent="0.25">
      <c r="C6255" s="7">
        <v>42831.875</v>
      </c>
      <c r="D6255" s="8">
        <v>12218.08</v>
      </c>
      <c r="E6255" s="8">
        <v>12222.57</v>
      </c>
      <c r="F6255" s="8">
        <v>12195.14</v>
      </c>
      <c r="G6255" s="8">
        <v>12201.87</v>
      </c>
      <c r="H6255" s="8"/>
      <c r="I6255" s="8"/>
      <c r="J6255" s="8"/>
    </row>
    <row r="6256" spans="3:10" x14ac:dyDescent="0.25">
      <c r="C6256" s="5">
        <v>42831.916666666664</v>
      </c>
      <c r="D6256" s="6">
        <v>12201.62</v>
      </c>
      <c r="E6256" s="6">
        <v>12223.84</v>
      </c>
      <c r="F6256" s="6">
        <v>12200.13</v>
      </c>
      <c r="G6256" s="6">
        <v>12220.85</v>
      </c>
      <c r="H6256" s="6"/>
      <c r="I6256" s="6"/>
      <c r="J6256" s="6"/>
    </row>
    <row r="6257" spans="3:10" x14ac:dyDescent="0.25">
      <c r="C6257" s="7">
        <v>42831.958333333336</v>
      </c>
      <c r="D6257" s="8">
        <v>12223.12</v>
      </c>
      <c r="E6257" s="8">
        <v>12225.94</v>
      </c>
      <c r="F6257" s="8">
        <v>12211.44</v>
      </c>
      <c r="G6257" s="8">
        <v>12225.94</v>
      </c>
      <c r="H6257" s="8"/>
      <c r="I6257" s="8"/>
      <c r="J6257" s="8"/>
    </row>
    <row r="6258" spans="3:10" x14ac:dyDescent="0.25">
      <c r="C6258" s="5">
        <v>42832.041666666664</v>
      </c>
      <c r="D6258" s="6">
        <v>12227.25</v>
      </c>
      <c r="E6258" s="6">
        <v>12232.44</v>
      </c>
      <c r="F6258" s="6">
        <v>12224.65</v>
      </c>
      <c r="G6258" s="6">
        <v>12230.06</v>
      </c>
      <c r="H6258" s="6"/>
      <c r="I6258" s="6"/>
      <c r="J6258" s="6"/>
    </row>
    <row r="6259" spans="3:10" x14ac:dyDescent="0.25">
      <c r="C6259" s="7">
        <v>42832.083333333336</v>
      </c>
      <c r="D6259" s="8">
        <v>12231.36</v>
      </c>
      <c r="E6259" s="8">
        <v>12232.66</v>
      </c>
      <c r="F6259" s="8">
        <v>12223.08</v>
      </c>
      <c r="G6259" s="8">
        <v>12223.08</v>
      </c>
      <c r="H6259" s="8"/>
      <c r="I6259" s="8"/>
      <c r="J6259" s="8"/>
    </row>
    <row r="6260" spans="3:10" x14ac:dyDescent="0.25">
      <c r="C6260" s="5">
        <v>42832.125</v>
      </c>
      <c r="D6260" s="6">
        <v>12224.38</v>
      </c>
      <c r="E6260" s="6">
        <v>12234.78</v>
      </c>
      <c r="F6260" s="6">
        <v>12221.79</v>
      </c>
      <c r="G6260" s="6">
        <v>12226.49</v>
      </c>
      <c r="H6260" s="6"/>
      <c r="I6260" s="6"/>
      <c r="J6260" s="6"/>
    </row>
    <row r="6261" spans="3:10" x14ac:dyDescent="0.25">
      <c r="C6261" s="7">
        <v>42832.166666666664</v>
      </c>
      <c r="D6261" s="8">
        <v>12225.94</v>
      </c>
      <c r="E6261" s="8">
        <v>12231.14</v>
      </c>
      <c r="F6261" s="8">
        <v>12115.89</v>
      </c>
      <c r="G6261" s="8">
        <v>12150.16</v>
      </c>
      <c r="H6261" s="8"/>
      <c r="I6261" s="8"/>
      <c r="J6261" s="8"/>
    </row>
    <row r="6262" spans="3:10" x14ac:dyDescent="0.25">
      <c r="C6262" s="5">
        <v>42832.208333333336</v>
      </c>
      <c r="D6262" s="6">
        <v>12151.46</v>
      </c>
      <c r="E6262" s="6">
        <v>12178.04</v>
      </c>
      <c r="F6262" s="6">
        <v>12137.59</v>
      </c>
      <c r="G6262" s="6">
        <v>12173.66</v>
      </c>
      <c r="H6262" s="6"/>
      <c r="I6262" s="6"/>
      <c r="J6262" s="6"/>
    </row>
    <row r="6263" spans="3:10" x14ac:dyDescent="0.25">
      <c r="C6263" s="7">
        <v>42832.25</v>
      </c>
      <c r="D6263" s="8">
        <v>12174.96</v>
      </c>
      <c r="E6263" s="8">
        <v>12191.55</v>
      </c>
      <c r="F6263" s="8">
        <v>12174.96</v>
      </c>
      <c r="G6263" s="8">
        <v>12189.05</v>
      </c>
      <c r="H6263" s="8"/>
      <c r="I6263" s="8"/>
      <c r="J6263" s="8"/>
    </row>
    <row r="6264" spans="3:10" x14ac:dyDescent="0.25">
      <c r="C6264" s="5">
        <v>42832.291666666664</v>
      </c>
      <c r="D6264" s="6">
        <v>12190.34</v>
      </c>
      <c r="E6264" s="6">
        <v>12202.27</v>
      </c>
      <c r="F6264" s="6">
        <v>12182.8</v>
      </c>
      <c r="G6264" s="6">
        <v>12190.83</v>
      </c>
      <c r="H6264" s="6"/>
      <c r="I6264" s="6"/>
      <c r="J6264" s="6"/>
    </row>
    <row r="6265" spans="3:10" x14ac:dyDescent="0.25">
      <c r="C6265" s="7">
        <v>42832.333333333336</v>
      </c>
      <c r="D6265" s="8">
        <v>12192.13</v>
      </c>
      <c r="E6265" s="8">
        <v>12198.1</v>
      </c>
      <c r="F6265" s="8">
        <v>12176.73</v>
      </c>
      <c r="G6265" s="8">
        <v>12186.92</v>
      </c>
      <c r="H6265" s="8"/>
      <c r="I6265" s="8"/>
      <c r="J6265" s="8"/>
    </row>
    <row r="6266" spans="3:10" x14ac:dyDescent="0.25">
      <c r="C6266" s="5">
        <v>42832.375</v>
      </c>
      <c r="D6266" s="6">
        <v>12188.42</v>
      </c>
      <c r="E6266" s="6">
        <v>12200.21</v>
      </c>
      <c r="F6266" s="6">
        <v>12168.32</v>
      </c>
      <c r="G6266" s="6">
        <v>12171.54</v>
      </c>
      <c r="H6266" s="6"/>
      <c r="I6266" s="6"/>
      <c r="J6266" s="6"/>
    </row>
    <row r="6267" spans="3:10" x14ac:dyDescent="0.25">
      <c r="C6267" s="7">
        <v>42832.416666666664</v>
      </c>
      <c r="D6267" s="8">
        <v>12172.04</v>
      </c>
      <c r="E6267" s="8">
        <v>12192.67</v>
      </c>
      <c r="F6267" s="8">
        <v>12154.75</v>
      </c>
      <c r="G6267" s="8">
        <v>12167.38</v>
      </c>
      <c r="H6267" s="8"/>
      <c r="I6267" s="8"/>
      <c r="J6267" s="8"/>
    </row>
    <row r="6268" spans="3:10" x14ac:dyDescent="0.25">
      <c r="C6268" s="5">
        <v>42832.458333333336</v>
      </c>
      <c r="D6268" s="6">
        <v>12167.88</v>
      </c>
      <c r="E6268" s="6">
        <v>12175.54</v>
      </c>
      <c r="F6268" s="6">
        <v>12153.07</v>
      </c>
      <c r="G6268" s="6">
        <v>12157.77</v>
      </c>
      <c r="H6268" s="6"/>
      <c r="I6268" s="6"/>
      <c r="J6268" s="6"/>
    </row>
    <row r="6269" spans="3:10" x14ac:dyDescent="0.25">
      <c r="C6269" s="7">
        <v>42832.5</v>
      </c>
      <c r="D6269" s="8">
        <v>12158.27</v>
      </c>
      <c r="E6269" s="8">
        <v>12178.94</v>
      </c>
      <c r="F6269" s="8">
        <v>12154.86</v>
      </c>
      <c r="G6269" s="8">
        <v>12173.82</v>
      </c>
      <c r="H6269" s="8"/>
      <c r="I6269" s="8"/>
      <c r="J6269" s="8"/>
    </row>
    <row r="6270" spans="3:10" x14ac:dyDescent="0.25">
      <c r="C6270" s="5">
        <v>42832.541666666664</v>
      </c>
      <c r="D6270" s="6">
        <v>12173.57</v>
      </c>
      <c r="E6270" s="6">
        <v>12182.39</v>
      </c>
      <c r="F6270" s="6">
        <v>12162.09</v>
      </c>
      <c r="G6270" s="6">
        <v>12178.24</v>
      </c>
      <c r="H6270" s="6"/>
      <c r="I6270" s="6"/>
      <c r="J6270" s="6"/>
    </row>
    <row r="6271" spans="3:10" x14ac:dyDescent="0.25">
      <c r="C6271" s="7">
        <v>42832.583333333336</v>
      </c>
      <c r="D6271" s="8">
        <v>12178.67</v>
      </c>
      <c r="E6271" s="8">
        <v>12194.55</v>
      </c>
      <c r="F6271" s="8">
        <v>12177.07</v>
      </c>
      <c r="G6271" s="8">
        <v>12183.11</v>
      </c>
      <c r="H6271" s="8"/>
      <c r="I6271" s="8"/>
      <c r="J6271" s="8"/>
    </row>
    <row r="6272" spans="3:10" x14ac:dyDescent="0.25">
      <c r="C6272" s="5">
        <v>42832.625</v>
      </c>
      <c r="D6272" s="6">
        <v>12183.35</v>
      </c>
      <c r="E6272" s="6">
        <v>12185.34</v>
      </c>
      <c r="F6272" s="6">
        <v>12143.96</v>
      </c>
      <c r="G6272" s="6">
        <v>12173.02</v>
      </c>
      <c r="H6272" s="6"/>
      <c r="I6272" s="6"/>
      <c r="J6272" s="6"/>
    </row>
    <row r="6273" spans="3:10" x14ac:dyDescent="0.25">
      <c r="C6273" s="7">
        <v>42832.666666666664</v>
      </c>
      <c r="D6273" s="8">
        <v>12172.52</v>
      </c>
      <c r="E6273" s="8">
        <v>12208.09</v>
      </c>
      <c r="F6273" s="8">
        <v>12169.53</v>
      </c>
      <c r="G6273" s="8">
        <v>12179.32</v>
      </c>
      <c r="H6273" s="8"/>
      <c r="I6273" s="8"/>
      <c r="J6273" s="8"/>
    </row>
    <row r="6274" spans="3:10" x14ac:dyDescent="0.25">
      <c r="C6274" s="5">
        <v>42832.708333333336</v>
      </c>
      <c r="D6274" s="6">
        <v>12179.07</v>
      </c>
      <c r="E6274" s="6">
        <v>12210.51</v>
      </c>
      <c r="F6274" s="6">
        <v>12177.33</v>
      </c>
      <c r="G6274" s="6">
        <v>12199.4</v>
      </c>
      <c r="H6274" s="6"/>
      <c r="I6274" s="6"/>
      <c r="J6274" s="6"/>
    </row>
    <row r="6275" spans="3:10" x14ac:dyDescent="0.25">
      <c r="C6275" s="7">
        <v>42832.75</v>
      </c>
      <c r="D6275" s="8">
        <v>12200.4</v>
      </c>
      <c r="E6275" s="8">
        <v>12232.36</v>
      </c>
      <c r="F6275" s="8">
        <v>12198.64</v>
      </c>
      <c r="G6275" s="8">
        <v>12219.19</v>
      </c>
      <c r="H6275" s="8"/>
      <c r="I6275" s="8"/>
      <c r="J6275" s="8"/>
    </row>
    <row r="6276" spans="3:10" x14ac:dyDescent="0.25">
      <c r="C6276" s="5">
        <v>42832.791666666664</v>
      </c>
      <c r="D6276" s="6">
        <v>12218.94</v>
      </c>
      <c r="E6276" s="6">
        <v>12231.16</v>
      </c>
      <c r="F6276" s="6">
        <v>12217.69</v>
      </c>
      <c r="G6276" s="6">
        <v>12229.43</v>
      </c>
      <c r="H6276" s="6"/>
      <c r="I6276" s="6"/>
      <c r="J6276" s="6"/>
    </row>
    <row r="6277" spans="3:10" x14ac:dyDescent="0.25">
      <c r="C6277" s="7">
        <v>42832.833333333336</v>
      </c>
      <c r="D6277" s="8">
        <v>12228.93</v>
      </c>
      <c r="E6277" s="8">
        <v>12253.14</v>
      </c>
      <c r="F6277" s="8">
        <v>12223.44</v>
      </c>
      <c r="G6277" s="8">
        <v>12246.91</v>
      </c>
      <c r="H6277" s="8"/>
      <c r="I6277" s="8"/>
      <c r="J6277" s="8"/>
    </row>
    <row r="6278" spans="3:10" x14ac:dyDescent="0.25">
      <c r="C6278" s="5">
        <v>42832.875</v>
      </c>
      <c r="D6278" s="6">
        <v>12246.41</v>
      </c>
      <c r="E6278" s="6">
        <v>12254.64</v>
      </c>
      <c r="F6278" s="6">
        <v>12221.47</v>
      </c>
      <c r="G6278" s="6">
        <v>12221.72</v>
      </c>
      <c r="H6278" s="6"/>
      <c r="I6278" s="6"/>
      <c r="J6278" s="6"/>
    </row>
    <row r="6279" spans="3:10" x14ac:dyDescent="0.25">
      <c r="C6279" s="7">
        <v>42832.916666666664</v>
      </c>
      <c r="D6279" s="8">
        <v>12221.97</v>
      </c>
      <c r="E6279" s="8">
        <v>12233.71</v>
      </c>
      <c r="F6279" s="8">
        <v>12218.23</v>
      </c>
      <c r="G6279" s="8">
        <v>12229.22</v>
      </c>
      <c r="H6279" s="8"/>
      <c r="I6279" s="8"/>
      <c r="J6279" s="8"/>
    </row>
    <row r="6280" spans="3:10" x14ac:dyDescent="0.25">
      <c r="C6280" s="5">
        <v>42835.041666666664</v>
      </c>
      <c r="D6280" s="6">
        <v>12221.28</v>
      </c>
      <c r="E6280" s="6">
        <v>12228.19</v>
      </c>
      <c r="F6280" s="6">
        <v>12213.88</v>
      </c>
      <c r="G6280" s="6">
        <v>12226.89</v>
      </c>
      <c r="H6280" s="6"/>
      <c r="I6280" s="6"/>
      <c r="J6280" s="6"/>
    </row>
    <row r="6281" spans="3:10" x14ac:dyDescent="0.25">
      <c r="C6281" s="7">
        <v>42835.083333333336</v>
      </c>
      <c r="D6281" s="8">
        <v>12228.19</v>
      </c>
      <c r="E6281" s="8">
        <v>12229.49</v>
      </c>
      <c r="F6281" s="8">
        <v>12222.99</v>
      </c>
      <c r="G6281" s="8">
        <v>12224.3</v>
      </c>
      <c r="H6281" s="8"/>
      <c r="I6281" s="8"/>
      <c r="J6281" s="8"/>
    </row>
    <row r="6282" spans="3:10" x14ac:dyDescent="0.25">
      <c r="C6282" s="5">
        <v>42835.125</v>
      </c>
      <c r="D6282" s="6">
        <v>12223</v>
      </c>
      <c r="E6282" s="6">
        <v>12263.61</v>
      </c>
      <c r="F6282" s="6">
        <v>12223</v>
      </c>
      <c r="G6282" s="6">
        <v>12261.02</v>
      </c>
      <c r="H6282" s="6"/>
      <c r="I6282" s="6"/>
      <c r="J6282" s="6"/>
    </row>
    <row r="6283" spans="3:10" x14ac:dyDescent="0.25">
      <c r="C6283" s="7">
        <v>42835.166666666664</v>
      </c>
      <c r="D6283" s="8">
        <v>12259.72</v>
      </c>
      <c r="E6283" s="8">
        <v>12274.24</v>
      </c>
      <c r="F6283" s="8">
        <v>12252.25</v>
      </c>
      <c r="G6283" s="8">
        <v>12256.15</v>
      </c>
      <c r="H6283" s="8"/>
      <c r="I6283" s="8"/>
      <c r="J6283" s="8"/>
    </row>
    <row r="6284" spans="3:10" x14ac:dyDescent="0.25">
      <c r="C6284" s="5">
        <v>42835.208333333336</v>
      </c>
      <c r="D6284" s="6">
        <v>12254.85</v>
      </c>
      <c r="E6284" s="6">
        <v>12257.45</v>
      </c>
      <c r="F6284" s="6">
        <v>12250.96</v>
      </c>
      <c r="G6284" s="6">
        <v>12254.87</v>
      </c>
      <c r="H6284" s="6"/>
      <c r="I6284" s="6"/>
      <c r="J6284" s="6"/>
    </row>
    <row r="6285" spans="3:10" x14ac:dyDescent="0.25">
      <c r="C6285" s="7">
        <v>42835.25</v>
      </c>
      <c r="D6285" s="8">
        <v>12254.87</v>
      </c>
      <c r="E6285" s="8">
        <v>12258.78</v>
      </c>
      <c r="F6285" s="8">
        <v>12252.28</v>
      </c>
      <c r="G6285" s="8">
        <v>12257.28</v>
      </c>
      <c r="H6285" s="8"/>
      <c r="I6285" s="8"/>
      <c r="J6285" s="8"/>
    </row>
    <row r="6286" spans="3:10" x14ac:dyDescent="0.25">
      <c r="C6286" s="5">
        <v>42835.291666666664</v>
      </c>
      <c r="D6286" s="6">
        <v>12258.58</v>
      </c>
      <c r="E6286" s="6">
        <v>12263</v>
      </c>
      <c r="F6286" s="6">
        <v>12255.98</v>
      </c>
      <c r="G6286" s="6">
        <v>12260.4</v>
      </c>
      <c r="H6286" s="6"/>
      <c r="I6286" s="6"/>
      <c r="J6286" s="6"/>
    </row>
    <row r="6287" spans="3:10" x14ac:dyDescent="0.25">
      <c r="C6287" s="7">
        <v>42835.333333333336</v>
      </c>
      <c r="D6287" s="8">
        <v>12261.7</v>
      </c>
      <c r="E6287" s="8">
        <v>12261.81</v>
      </c>
      <c r="F6287" s="8">
        <v>12237.89</v>
      </c>
      <c r="G6287" s="8">
        <v>12237.89</v>
      </c>
      <c r="H6287" s="8"/>
      <c r="I6287" s="8"/>
      <c r="J6287" s="8"/>
    </row>
    <row r="6288" spans="3:10" x14ac:dyDescent="0.25">
      <c r="C6288" s="5">
        <v>42835.375</v>
      </c>
      <c r="D6288" s="6">
        <v>12239.39</v>
      </c>
      <c r="E6288" s="6">
        <v>12272.66</v>
      </c>
      <c r="F6288" s="6">
        <v>12231.85</v>
      </c>
      <c r="G6288" s="6">
        <v>12258.33</v>
      </c>
      <c r="H6288" s="6"/>
      <c r="I6288" s="6"/>
      <c r="J6288" s="6"/>
    </row>
    <row r="6289" spans="3:10" x14ac:dyDescent="0.25">
      <c r="C6289" s="7">
        <v>42835.416666666664</v>
      </c>
      <c r="D6289" s="8">
        <v>12258.58</v>
      </c>
      <c r="E6289" s="8">
        <v>12258.58</v>
      </c>
      <c r="F6289" s="8">
        <v>12210.67</v>
      </c>
      <c r="G6289" s="8">
        <v>12213.63</v>
      </c>
      <c r="H6289" s="8"/>
      <c r="I6289" s="8"/>
      <c r="J6289" s="8"/>
    </row>
    <row r="6290" spans="3:10" x14ac:dyDescent="0.25">
      <c r="C6290" s="5">
        <v>42835.458333333336</v>
      </c>
      <c r="D6290" s="6">
        <v>12212.88</v>
      </c>
      <c r="E6290" s="6">
        <v>12223.32</v>
      </c>
      <c r="F6290" s="6">
        <v>12201.74</v>
      </c>
      <c r="G6290" s="6">
        <v>12206.28</v>
      </c>
      <c r="H6290" s="6"/>
      <c r="I6290" s="6"/>
      <c r="J6290" s="6"/>
    </row>
    <row r="6291" spans="3:10" x14ac:dyDescent="0.25">
      <c r="C6291" s="7">
        <v>42835.5</v>
      </c>
      <c r="D6291" s="8">
        <v>12206.29</v>
      </c>
      <c r="E6291" s="8">
        <v>12214.57</v>
      </c>
      <c r="F6291" s="8">
        <v>12176.76</v>
      </c>
      <c r="G6291" s="8">
        <v>12178.37</v>
      </c>
      <c r="H6291" s="8"/>
      <c r="I6291" s="8"/>
      <c r="J6291" s="8"/>
    </row>
    <row r="6292" spans="3:10" x14ac:dyDescent="0.25">
      <c r="C6292" s="5">
        <v>42835.541666666664</v>
      </c>
      <c r="D6292" s="6">
        <v>12178.12</v>
      </c>
      <c r="E6292" s="6">
        <v>12199.97</v>
      </c>
      <c r="F6292" s="6">
        <v>12177.87</v>
      </c>
      <c r="G6292" s="6">
        <v>12195.2</v>
      </c>
      <c r="H6292" s="6"/>
      <c r="I6292" s="6"/>
      <c r="J6292" s="6"/>
    </row>
    <row r="6293" spans="3:10" x14ac:dyDescent="0.25">
      <c r="C6293" s="7">
        <v>42835.583333333336</v>
      </c>
      <c r="D6293" s="8">
        <v>12195.71</v>
      </c>
      <c r="E6293" s="8">
        <v>12213.1</v>
      </c>
      <c r="F6293" s="8">
        <v>12195.71</v>
      </c>
      <c r="G6293" s="8">
        <v>12209.5</v>
      </c>
      <c r="H6293" s="8"/>
      <c r="I6293" s="8"/>
      <c r="J6293" s="8"/>
    </row>
    <row r="6294" spans="3:10" x14ac:dyDescent="0.25">
      <c r="C6294" s="5">
        <v>42835.625</v>
      </c>
      <c r="D6294" s="6">
        <v>12209.75</v>
      </c>
      <c r="E6294" s="6">
        <v>12216.18</v>
      </c>
      <c r="F6294" s="6">
        <v>12200.37</v>
      </c>
      <c r="G6294" s="6">
        <v>12200.94</v>
      </c>
      <c r="H6294" s="6"/>
      <c r="I6294" s="6"/>
      <c r="J6294" s="6"/>
    </row>
    <row r="6295" spans="3:10" x14ac:dyDescent="0.25">
      <c r="C6295" s="7">
        <v>42835.666666666664</v>
      </c>
      <c r="D6295" s="8">
        <v>12200.69</v>
      </c>
      <c r="E6295" s="8">
        <v>12208.61</v>
      </c>
      <c r="F6295" s="8">
        <v>12187.62</v>
      </c>
      <c r="G6295" s="8">
        <v>12194.28</v>
      </c>
      <c r="H6295" s="8"/>
      <c r="I6295" s="8"/>
      <c r="J6295" s="8"/>
    </row>
    <row r="6296" spans="3:10" x14ac:dyDescent="0.25">
      <c r="C6296" s="5">
        <v>42835.708333333336</v>
      </c>
      <c r="D6296" s="6">
        <v>12194.53</v>
      </c>
      <c r="E6296" s="6">
        <v>12222.16</v>
      </c>
      <c r="F6296" s="6">
        <v>12181.93</v>
      </c>
      <c r="G6296" s="6">
        <v>12208.52</v>
      </c>
      <c r="H6296" s="6"/>
      <c r="I6296" s="6"/>
      <c r="J6296" s="6"/>
    </row>
    <row r="6297" spans="3:10" x14ac:dyDescent="0.25">
      <c r="C6297" s="7">
        <v>42835.75</v>
      </c>
      <c r="D6297" s="8">
        <v>12208.27</v>
      </c>
      <c r="E6297" s="8">
        <v>12227.71</v>
      </c>
      <c r="F6297" s="8">
        <v>12181.89</v>
      </c>
      <c r="G6297" s="8">
        <v>12186.08</v>
      </c>
      <c r="H6297" s="8"/>
      <c r="I6297" s="8"/>
      <c r="J6297" s="8"/>
    </row>
    <row r="6298" spans="3:10" x14ac:dyDescent="0.25">
      <c r="C6298" s="5">
        <v>42835.791666666664</v>
      </c>
      <c r="D6298" s="6">
        <v>12185.83</v>
      </c>
      <c r="E6298" s="6">
        <v>12199.18</v>
      </c>
      <c r="F6298" s="6">
        <v>12174.86</v>
      </c>
      <c r="G6298" s="6">
        <v>12197.45</v>
      </c>
      <c r="H6298" s="6"/>
      <c r="I6298" s="6"/>
      <c r="J6298" s="6"/>
    </row>
    <row r="6299" spans="3:10" x14ac:dyDescent="0.25">
      <c r="C6299" s="7">
        <v>42835.833333333336</v>
      </c>
      <c r="D6299" s="8">
        <v>12197.2</v>
      </c>
      <c r="E6299" s="8">
        <v>12206.44</v>
      </c>
      <c r="F6299" s="8">
        <v>12195.22</v>
      </c>
      <c r="G6299" s="8">
        <v>12197.22</v>
      </c>
      <c r="H6299" s="8"/>
      <c r="I6299" s="8"/>
      <c r="J6299" s="8"/>
    </row>
    <row r="6300" spans="3:10" x14ac:dyDescent="0.25">
      <c r="C6300" s="5">
        <v>42835.875</v>
      </c>
      <c r="D6300" s="6">
        <v>12197.47</v>
      </c>
      <c r="E6300" s="6">
        <v>12199.73</v>
      </c>
      <c r="F6300" s="6">
        <v>12183.26</v>
      </c>
      <c r="G6300" s="6">
        <v>12196.24</v>
      </c>
      <c r="H6300" s="6"/>
      <c r="I6300" s="6"/>
      <c r="J6300" s="6"/>
    </row>
    <row r="6301" spans="3:10" x14ac:dyDescent="0.25">
      <c r="C6301" s="7">
        <v>42835.916666666664</v>
      </c>
      <c r="D6301" s="8">
        <v>12196.48</v>
      </c>
      <c r="E6301" s="8">
        <v>12202.72</v>
      </c>
      <c r="F6301" s="8">
        <v>12184.52</v>
      </c>
      <c r="G6301" s="8">
        <v>12184.52</v>
      </c>
      <c r="H6301" s="8"/>
      <c r="I6301" s="8"/>
      <c r="J6301" s="8"/>
    </row>
    <row r="6302" spans="3:10" x14ac:dyDescent="0.25">
      <c r="C6302" s="5">
        <v>42835.958333333336</v>
      </c>
      <c r="D6302" s="6">
        <v>12183.23</v>
      </c>
      <c r="E6302" s="6">
        <v>12188.12</v>
      </c>
      <c r="F6302" s="6">
        <v>12170.28</v>
      </c>
      <c r="G6302" s="6">
        <v>12186.83</v>
      </c>
      <c r="H6302" s="6"/>
      <c r="I6302" s="6"/>
      <c r="J6302" s="6"/>
    </row>
    <row r="6303" spans="3:10" x14ac:dyDescent="0.25">
      <c r="C6303" s="7">
        <v>42836.041666666664</v>
      </c>
      <c r="D6303" s="8">
        <v>12188.14</v>
      </c>
      <c r="E6303" s="8">
        <v>12196.21</v>
      </c>
      <c r="F6303" s="8">
        <v>12185.55</v>
      </c>
      <c r="G6303" s="8">
        <v>12191.25</v>
      </c>
      <c r="H6303" s="8"/>
      <c r="I6303" s="8"/>
      <c r="J6303" s="8"/>
    </row>
    <row r="6304" spans="3:10" x14ac:dyDescent="0.25">
      <c r="C6304" s="5">
        <v>42836.083333333336</v>
      </c>
      <c r="D6304" s="6">
        <v>12189.95</v>
      </c>
      <c r="E6304" s="6">
        <v>12190.75</v>
      </c>
      <c r="F6304" s="6">
        <v>12181.7</v>
      </c>
      <c r="G6304" s="6">
        <v>12181.7</v>
      </c>
      <c r="H6304" s="6"/>
      <c r="I6304" s="6"/>
      <c r="J6304" s="6"/>
    </row>
    <row r="6305" spans="3:10" x14ac:dyDescent="0.25">
      <c r="C6305" s="7">
        <v>42836.125</v>
      </c>
      <c r="D6305" s="8">
        <v>12180.41</v>
      </c>
      <c r="E6305" s="8">
        <v>12187.89</v>
      </c>
      <c r="F6305" s="8">
        <v>12171.94</v>
      </c>
      <c r="G6305" s="8">
        <v>12181.72</v>
      </c>
      <c r="H6305" s="8"/>
      <c r="I6305" s="8"/>
      <c r="J6305" s="8"/>
    </row>
    <row r="6306" spans="3:10" x14ac:dyDescent="0.25">
      <c r="C6306" s="5">
        <v>42836.166666666664</v>
      </c>
      <c r="D6306" s="6">
        <v>12181.92</v>
      </c>
      <c r="E6306" s="6">
        <v>12187.09</v>
      </c>
      <c r="F6306" s="6">
        <v>12180.34</v>
      </c>
      <c r="G6306" s="6">
        <v>12181.64</v>
      </c>
      <c r="H6306" s="6"/>
      <c r="I6306" s="6"/>
      <c r="J6306" s="6"/>
    </row>
    <row r="6307" spans="3:10" x14ac:dyDescent="0.25">
      <c r="C6307" s="7">
        <v>42836.208333333336</v>
      </c>
      <c r="D6307" s="8">
        <v>12180.34</v>
      </c>
      <c r="E6307" s="8">
        <v>12181.64</v>
      </c>
      <c r="F6307" s="8">
        <v>12145.85</v>
      </c>
      <c r="G6307" s="8">
        <v>12162.73</v>
      </c>
      <c r="H6307" s="8"/>
      <c r="I6307" s="8"/>
      <c r="J6307" s="8"/>
    </row>
    <row r="6308" spans="3:10" x14ac:dyDescent="0.25">
      <c r="C6308" s="5">
        <v>42836.25</v>
      </c>
      <c r="D6308" s="6">
        <v>12161.44</v>
      </c>
      <c r="E6308" s="6">
        <v>12171.42</v>
      </c>
      <c r="F6308" s="6">
        <v>12157.35</v>
      </c>
      <c r="G6308" s="6">
        <v>12169.13</v>
      </c>
      <c r="H6308" s="6"/>
      <c r="I6308" s="6"/>
      <c r="J6308" s="6"/>
    </row>
    <row r="6309" spans="3:10" x14ac:dyDescent="0.25">
      <c r="C6309" s="7">
        <v>42836.291666666664</v>
      </c>
      <c r="D6309" s="8">
        <v>12169.63</v>
      </c>
      <c r="E6309" s="8">
        <v>12170.11</v>
      </c>
      <c r="F6309" s="8">
        <v>12162.93</v>
      </c>
      <c r="G6309" s="8">
        <v>12166.18</v>
      </c>
      <c r="H6309" s="8"/>
      <c r="I6309" s="8"/>
      <c r="J6309" s="8"/>
    </row>
    <row r="6310" spans="3:10" x14ac:dyDescent="0.25">
      <c r="C6310" s="5">
        <v>42836.333333333336</v>
      </c>
      <c r="D6310" s="6">
        <v>12165.68</v>
      </c>
      <c r="E6310" s="6">
        <v>12175.06</v>
      </c>
      <c r="F6310" s="6">
        <v>12162.98</v>
      </c>
      <c r="G6310" s="6">
        <v>12175.06</v>
      </c>
      <c r="H6310" s="6"/>
      <c r="I6310" s="6"/>
      <c r="J6310" s="6"/>
    </row>
    <row r="6311" spans="3:10" x14ac:dyDescent="0.25">
      <c r="C6311" s="7">
        <v>42836.375</v>
      </c>
      <c r="D6311" s="8">
        <v>12176.91</v>
      </c>
      <c r="E6311" s="8">
        <v>12180.57</v>
      </c>
      <c r="F6311" s="8">
        <v>12146.14</v>
      </c>
      <c r="G6311" s="8">
        <v>12159.16</v>
      </c>
      <c r="H6311" s="8"/>
      <c r="I6311" s="8"/>
      <c r="J6311" s="8"/>
    </row>
    <row r="6312" spans="3:10" x14ac:dyDescent="0.25">
      <c r="C6312" s="5">
        <v>42836.416666666664</v>
      </c>
      <c r="D6312" s="6">
        <v>12160.41</v>
      </c>
      <c r="E6312" s="6">
        <v>12190.1</v>
      </c>
      <c r="F6312" s="6">
        <v>12145.18</v>
      </c>
      <c r="G6312" s="6">
        <v>12186.15</v>
      </c>
      <c r="H6312" s="6"/>
      <c r="I6312" s="6"/>
      <c r="J6312" s="6"/>
    </row>
    <row r="6313" spans="3:10" x14ac:dyDescent="0.25">
      <c r="C6313" s="7">
        <v>42836.458333333336</v>
      </c>
      <c r="D6313" s="8">
        <v>12185.91</v>
      </c>
      <c r="E6313" s="8">
        <v>12200.45</v>
      </c>
      <c r="F6313" s="8">
        <v>12168.06</v>
      </c>
      <c r="G6313" s="8">
        <v>12179.58</v>
      </c>
      <c r="H6313" s="8"/>
      <c r="I6313" s="8"/>
      <c r="J6313" s="8"/>
    </row>
    <row r="6314" spans="3:10" x14ac:dyDescent="0.25">
      <c r="C6314" s="5">
        <v>42836.5</v>
      </c>
      <c r="D6314" s="6">
        <v>12179.08</v>
      </c>
      <c r="E6314" s="6">
        <v>12190.09</v>
      </c>
      <c r="F6314" s="6">
        <v>12171.62</v>
      </c>
      <c r="G6314" s="6">
        <v>12185.04</v>
      </c>
      <c r="H6314" s="6"/>
      <c r="I6314" s="6"/>
      <c r="J6314" s="6"/>
    </row>
    <row r="6315" spans="3:10" x14ac:dyDescent="0.25">
      <c r="C6315" s="7">
        <v>42836.541666666664</v>
      </c>
      <c r="D6315" s="8">
        <v>12185.29</v>
      </c>
      <c r="E6315" s="8">
        <v>12194.93</v>
      </c>
      <c r="F6315" s="8">
        <v>12181.73</v>
      </c>
      <c r="G6315" s="8">
        <v>12194.64</v>
      </c>
      <c r="H6315" s="8"/>
      <c r="I6315" s="8"/>
      <c r="J6315" s="8"/>
    </row>
    <row r="6316" spans="3:10" x14ac:dyDescent="0.25">
      <c r="C6316" s="5">
        <v>42836.583333333336</v>
      </c>
      <c r="D6316" s="6">
        <v>12194.14</v>
      </c>
      <c r="E6316" s="6">
        <v>12201.63</v>
      </c>
      <c r="F6316" s="6">
        <v>12183.39</v>
      </c>
      <c r="G6316" s="6">
        <v>12183.64</v>
      </c>
      <c r="H6316" s="6"/>
      <c r="I6316" s="6"/>
      <c r="J6316" s="6"/>
    </row>
    <row r="6317" spans="3:10" x14ac:dyDescent="0.25">
      <c r="C6317" s="7">
        <v>42836.625</v>
      </c>
      <c r="D6317" s="8">
        <v>12184.39</v>
      </c>
      <c r="E6317" s="8">
        <v>12199.64</v>
      </c>
      <c r="F6317" s="8">
        <v>12183.64</v>
      </c>
      <c r="G6317" s="8">
        <v>12195.91</v>
      </c>
      <c r="H6317" s="8"/>
      <c r="I6317" s="8"/>
      <c r="J6317" s="8"/>
    </row>
    <row r="6318" spans="3:10" x14ac:dyDescent="0.25">
      <c r="C6318" s="5">
        <v>42836.666666666664</v>
      </c>
      <c r="D6318" s="6">
        <v>12196.16</v>
      </c>
      <c r="E6318" s="6">
        <v>12222.4</v>
      </c>
      <c r="F6318" s="6">
        <v>12180.39</v>
      </c>
      <c r="G6318" s="6">
        <v>12194.88</v>
      </c>
      <c r="H6318" s="6"/>
      <c r="I6318" s="6"/>
      <c r="J6318" s="6"/>
    </row>
    <row r="6319" spans="3:10" x14ac:dyDescent="0.25">
      <c r="C6319" s="7">
        <v>42836.708333333336</v>
      </c>
      <c r="D6319" s="8">
        <v>12194.89</v>
      </c>
      <c r="E6319" s="8">
        <v>12200.62</v>
      </c>
      <c r="F6319" s="8">
        <v>12047.15</v>
      </c>
      <c r="G6319" s="8">
        <v>12075.98</v>
      </c>
      <c r="H6319" s="8"/>
      <c r="I6319" s="8"/>
      <c r="J6319" s="8"/>
    </row>
    <row r="6320" spans="3:10" x14ac:dyDescent="0.25">
      <c r="C6320" s="5">
        <v>42836.75</v>
      </c>
      <c r="D6320" s="6">
        <v>12075.48</v>
      </c>
      <c r="E6320" s="6">
        <v>12164.96</v>
      </c>
      <c r="F6320" s="6">
        <v>12069.17</v>
      </c>
      <c r="G6320" s="6">
        <v>12148.44</v>
      </c>
      <c r="H6320" s="6"/>
      <c r="I6320" s="6"/>
      <c r="J6320" s="6"/>
    </row>
    <row r="6321" spans="3:10" x14ac:dyDescent="0.25">
      <c r="C6321" s="7">
        <v>42836.791666666664</v>
      </c>
      <c r="D6321" s="8">
        <v>12148.19</v>
      </c>
      <c r="E6321" s="8">
        <v>12175.77</v>
      </c>
      <c r="F6321" s="8">
        <v>12144.53</v>
      </c>
      <c r="G6321" s="8">
        <v>12168.09</v>
      </c>
      <c r="H6321" s="8"/>
      <c r="I6321" s="8"/>
      <c r="J6321" s="8"/>
    </row>
    <row r="6322" spans="3:10" x14ac:dyDescent="0.25">
      <c r="C6322" s="5">
        <v>42836.833333333336</v>
      </c>
      <c r="D6322" s="6">
        <v>12168.34</v>
      </c>
      <c r="E6322" s="6">
        <v>12177.58</v>
      </c>
      <c r="F6322" s="6">
        <v>12155.38</v>
      </c>
      <c r="G6322" s="6">
        <v>12162.37</v>
      </c>
      <c r="H6322" s="6"/>
      <c r="I6322" s="6"/>
      <c r="J6322" s="6"/>
    </row>
    <row r="6323" spans="3:10" x14ac:dyDescent="0.25">
      <c r="C6323" s="7">
        <v>42836.875</v>
      </c>
      <c r="D6323" s="8">
        <v>12162.12</v>
      </c>
      <c r="E6323" s="8">
        <v>12166.62</v>
      </c>
      <c r="F6323" s="8">
        <v>12145.65</v>
      </c>
      <c r="G6323" s="8">
        <v>12158.14</v>
      </c>
      <c r="H6323" s="8"/>
      <c r="I6323" s="8"/>
      <c r="J6323" s="8"/>
    </row>
    <row r="6324" spans="3:10" x14ac:dyDescent="0.25">
      <c r="C6324" s="5">
        <v>42836.916666666664</v>
      </c>
      <c r="D6324" s="6">
        <v>12157.89</v>
      </c>
      <c r="E6324" s="6">
        <v>12185.6</v>
      </c>
      <c r="F6324" s="6">
        <v>12141.92</v>
      </c>
      <c r="G6324" s="6">
        <v>12183.85</v>
      </c>
      <c r="H6324" s="6"/>
      <c r="I6324" s="6"/>
      <c r="J6324" s="6"/>
    </row>
    <row r="6325" spans="3:10" x14ac:dyDescent="0.25">
      <c r="C6325" s="7">
        <v>42836.958333333336</v>
      </c>
      <c r="D6325" s="8">
        <v>12185.6</v>
      </c>
      <c r="E6325" s="8">
        <v>12189.05</v>
      </c>
      <c r="F6325" s="8">
        <v>12179.96</v>
      </c>
      <c r="G6325" s="8">
        <v>12185.14</v>
      </c>
      <c r="H6325" s="8"/>
      <c r="I6325" s="8"/>
      <c r="J6325" s="8"/>
    </row>
    <row r="6326" spans="3:10" x14ac:dyDescent="0.25">
      <c r="C6326" s="5">
        <v>42837.041666666664</v>
      </c>
      <c r="D6326" s="6">
        <v>12183.36</v>
      </c>
      <c r="E6326" s="6">
        <v>12185.46</v>
      </c>
      <c r="F6326" s="6">
        <v>12172.68</v>
      </c>
      <c r="G6326" s="6">
        <v>12180.69</v>
      </c>
      <c r="H6326" s="6"/>
      <c r="I6326" s="6"/>
      <c r="J6326" s="6"/>
    </row>
    <row r="6327" spans="3:10" x14ac:dyDescent="0.25">
      <c r="C6327" s="7">
        <v>42837.083333333336</v>
      </c>
      <c r="D6327" s="8">
        <v>12181.99</v>
      </c>
      <c r="E6327" s="8">
        <v>12182.5</v>
      </c>
      <c r="F6327" s="8">
        <v>12174.02</v>
      </c>
      <c r="G6327" s="8">
        <v>12174.02</v>
      </c>
      <c r="H6327" s="8"/>
      <c r="I6327" s="8"/>
      <c r="J6327" s="8"/>
    </row>
    <row r="6328" spans="3:10" x14ac:dyDescent="0.25">
      <c r="C6328" s="5">
        <v>42837.125</v>
      </c>
      <c r="D6328" s="6">
        <v>12172.72</v>
      </c>
      <c r="E6328" s="6">
        <v>12175.32</v>
      </c>
      <c r="F6328" s="6">
        <v>12157.06</v>
      </c>
      <c r="G6328" s="6">
        <v>12160.68</v>
      </c>
      <c r="H6328" s="6"/>
      <c r="I6328" s="6"/>
      <c r="J6328" s="6"/>
    </row>
    <row r="6329" spans="3:10" x14ac:dyDescent="0.25">
      <c r="C6329" s="7">
        <v>42837.166666666664</v>
      </c>
      <c r="D6329" s="8">
        <v>12159.39</v>
      </c>
      <c r="E6329" s="8">
        <v>12173.78</v>
      </c>
      <c r="F6329" s="8">
        <v>12156.34</v>
      </c>
      <c r="G6329" s="8">
        <v>12168.3</v>
      </c>
      <c r="H6329" s="8"/>
      <c r="I6329" s="8"/>
      <c r="J6329" s="8"/>
    </row>
    <row r="6330" spans="3:10" x14ac:dyDescent="0.25">
      <c r="C6330" s="5">
        <v>42837.208333333336</v>
      </c>
      <c r="D6330" s="6">
        <v>12167.65</v>
      </c>
      <c r="E6330" s="6">
        <v>12169.6</v>
      </c>
      <c r="F6330" s="6">
        <v>12155.94</v>
      </c>
      <c r="G6330" s="6">
        <v>12163.22</v>
      </c>
      <c r="H6330" s="6"/>
      <c r="I6330" s="6"/>
      <c r="J6330" s="6"/>
    </row>
    <row r="6331" spans="3:10" x14ac:dyDescent="0.25">
      <c r="C6331" s="7">
        <v>42837.25</v>
      </c>
      <c r="D6331" s="8">
        <v>12161.93</v>
      </c>
      <c r="E6331" s="8">
        <v>12168.42</v>
      </c>
      <c r="F6331" s="8">
        <v>12159.34</v>
      </c>
      <c r="G6331" s="8">
        <v>12164.53</v>
      </c>
      <c r="H6331" s="8"/>
      <c r="I6331" s="8"/>
      <c r="J6331" s="8"/>
    </row>
    <row r="6332" spans="3:10" x14ac:dyDescent="0.25">
      <c r="C6332" s="5">
        <v>42837.291666666664</v>
      </c>
      <c r="D6332" s="6">
        <v>12164.52</v>
      </c>
      <c r="E6332" s="6">
        <v>12171.52</v>
      </c>
      <c r="F6332" s="6">
        <v>12163.23</v>
      </c>
      <c r="G6332" s="6">
        <v>12168.93</v>
      </c>
      <c r="H6332" s="6"/>
      <c r="I6332" s="6"/>
      <c r="J6332" s="6"/>
    </row>
    <row r="6333" spans="3:10" x14ac:dyDescent="0.25">
      <c r="C6333" s="7">
        <v>42837.333333333336</v>
      </c>
      <c r="D6333" s="8">
        <v>12167.64</v>
      </c>
      <c r="E6333" s="8">
        <v>12174.34</v>
      </c>
      <c r="F6333" s="8">
        <v>12157.95</v>
      </c>
      <c r="G6333" s="8">
        <v>12174.34</v>
      </c>
      <c r="H6333" s="8"/>
      <c r="I6333" s="8"/>
      <c r="J6333" s="8"/>
    </row>
    <row r="6334" spans="3:10" x14ac:dyDescent="0.25">
      <c r="C6334" s="5">
        <v>42837.375</v>
      </c>
      <c r="D6334" s="6">
        <v>12176.2</v>
      </c>
      <c r="E6334" s="6">
        <v>12187.84</v>
      </c>
      <c r="F6334" s="6">
        <v>12165.48</v>
      </c>
      <c r="G6334" s="6">
        <v>12179.85</v>
      </c>
      <c r="H6334" s="6"/>
      <c r="I6334" s="6"/>
      <c r="J6334" s="6"/>
    </row>
    <row r="6335" spans="3:10" x14ac:dyDescent="0.25">
      <c r="C6335" s="7">
        <v>42837.416666666664</v>
      </c>
      <c r="D6335" s="8">
        <v>12181.35</v>
      </c>
      <c r="E6335" s="8">
        <v>12243.41</v>
      </c>
      <c r="F6335" s="8">
        <v>12171.69</v>
      </c>
      <c r="G6335" s="8">
        <v>12217.15</v>
      </c>
      <c r="H6335" s="8"/>
      <c r="I6335" s="8"/>
      <c r="J6335" s="8"/>
    </row>
    <row r="6336" spans="3:10" x14ac:dyDescent="0.25">
      <c r="C6336" s="5">
        <v>42837.458333333336</v>
      </c>
      <c r="D6336" s="6">
        <v>12217.65</v>
      </c>
      <c r="E6336" s="6">
        <v>12218.43</v>
      </c>
      <c r="F6336" s="6">
        <v>12171.66</v>
      </c>
      <c r="G6336" s="6">
        <v>12180.46</v>
      </c>
      <c r="H6336" s="6"/>
      <c r="I6336" s="6"/>
      <c r="J6336" s="6"/>
    </row>
    <row r="6337" spans="3:10" x14ac:dyDescent="0.25">
      <c r="C6337" s="7">
        <v>42837.5</v>
      </c>
      <c r="D6337" s="8">
        <v>12180.97</v>
      </c>
      <c r="E6337" s="8">
        <v>12198.34</v>
      </c>
      <c r="F6337" s="8">
        <v>12175.89</v>
      </c>
      <c r="G6337" s="8">
        <v>12177.53</v>
      </c>
      <c r="H6337" s="8"/>
      <c r="I6337" s="8"/>
      <c r="J6337" s="8"/>
    </row>
    <row r="6338" spans="3:10" x14ac:dyDescent="0.25">
      <c r="C6338" s="5">
        <v>42837.541666666664</v>
      </c>
      <c r="D6338" s="6">
        <v>12177.78</v>
      </c>
      <c r="E6338" s="6">
        <v>12186.1</v>
      </c>
      <c r="F6338" s="6">
        <v>12142.92</v>
      </c>
      <c r="G6338" s="6">
        <v>12160.81</v>
      </c>
      <c r="H6338" s="6"/>
      <c r="I6338" s="6"/>
      <c r="J6338" s="6"/>
    </row>
    <row r="6339" spans="3:10" x14ac:dyDescent="0.25">
      <c r="C6339" s="7">
        <v>42837.583333333336</v>
      </c>
      <c r="D6339" s="8">
        <v>12160.31</v>
      </c>
      <c r="E6339" s="8">
        <v>12162.82</v>
      </c>
      <c r="F6339" s="8">
        <v>12134.17</v>
      </c>
      <c r="G6339" s="8">
        <v>12148.08</v>
      </c>
      <c r="H6339" s="8"/>
      <c r="I6339" s="8"/>
      <c r="J6339" s="8"/>
    </row>
    <row r="6340" spans="3:10" x14ac:dyDescent="0.25">
      <c r="C6340" s="5">
        <v>42837.625</v>
      </c>
      <c r="D6340" s="6">
        <v>12148.33</v>
      </c>
      <c r="E6340" s="6">
        <v>12154.98</v>
      </c>
      <c r="F6340" s="6">
        <v>12136.6</v>
      </c>
      <c r="G6340" s="6">
        <v>12152.35</v>
      </c>
      <c r="H6340" s="6"/>
      <c r="I6340" s="6"/>
      <c r="J6340" s="6"/>
    </row>
    <row r="6341" spans="3:10" x14ac:dyDescent="0.25">
      <c r="C6341" s="7">
        <v>42837.666666666664</v>
      </c>
      <c r="D6341" s="8">
        <v>12152.1</v>
      </c>
      <c r="E6341" s="8">
        <v>12168.15</v>
      </c>
      <c r="F6341" s="8">
        <v>12142.48</v>
      </c>
      <c r="G6341" s="8">
        <v>12154.06</v>
      </c>
      <c r="H6341" s="8"/>
      <c r="I6341" s="8"/>
      <c r="J6341" s="8"/>
    </row>
    <row r="6342" spans="3:10" x14ac:dyDescent="0.25">
      <c r="C6342" s="5">
        <v>42837.708333333336</v>
      </c>
      <c r="D6342" s="6">
        <v>12154.56</v>
      </c>
      <c r="E6342" s="6">
        <v>12159.94</v>
      </c>
      <c r="F6342" s="6">
        <v>12121.13</v>
      </c>
      <c r="G6342" s="6">
        <v>12143.51</v>
      </c>
      <c r="H6342" s="6"/>
      <c r="I6342" s="6"/>
      <c r="J6342" s="6"/>
    </row>
    <row r="6343" spans="3:10" x14ac:dyDescent="0.25">
      <c r="C6343" s="7">
        <v>42837.75</v>
      </c>
      <c r="D6343" s="8">
        <v>12142.57</v>
      </c>
      <c r="E6343" s="8">
        <v>12168.2</v>
      </c>
      <c r="F6343" s="8">
        <v>12128.49</v>
      </c>
      <c r="G6343" s="8">
        <v>12144.5</v>
      </c>
      <c r="H6343" s="8"/>
      <c r="I6343" s="8"/>
      <c r="J6343" s="8"/>
    </row>
    <row r="6344" spans="3:10" x14ac:dyDescent="0.25">
      <c r="C6344" s="5">
        <v>42837.791666666664</v>
      </c>
      <c r="D6344" s="6">
        <v>12144.75</v>
      </c>
      <c r="E6344" s="6">
        <v>12154.69</v>
      </c>
      <c r="F6344" s="6">
        <v>12138.23</v>
      </c>
      <c r="G6344" s="6">
        <v>12144.84</v>
      </c>
      <c r="H6344" s="6"/>
      <c r="I6344" s="6"/>
      <c r="J6344" s="6"/>
    </row>
    <row r="6345" spans="3:10" x14ac:dyDescent="0.25">
      <c r="C6345" s="7">
        <v>42837.833333333336</v>
      </c>
      <c r="D6345" s="8">
        <v>12144.34</v>
      </c>
      <c r="E6345" s="8">
        <v>12163.57</v>
      </c>
      <c r="F6345" s="8">
        <v>12138.11</v>
      </c>
      <c r="G6345" s="8">
        <v>12161.33</v>
      </c>
      <c r="H6345" s="8"/>
      <c r="I6345" s="8"/>
      <c r="J6345" s="8"/>
    </row>
    <row r="6346" spans="3:10" x14ac:dyDescent="0.25">
      <c r="C6346" s="5">
        <v>42837.875</v>
      </c>
      <c r="D6346" s="6">
        <v>12162.07</v>
      </c>
      <c r="E6346" s="6">
        <v>12163.57</v>
      </c>
      <c r="F6346" s="6">
        <v>12142.12</v>
      </c>
      <c r="G6346" s="6">
        <v>12150.36</v>
      </c>
      <c r="H6346" s="6"/>
      <c r="I6346" s="6"/>
      <c r="J6346" s="6"/>
    </row>
    <row r="6347" spans="3:10" x14ac:dyDescent="0.25">
      <c r="C6347" s="7">
        <v>42837.916666666664</v>
      </c>
      <c r="D6347" s="8">
        <v>12150.11</v>
      </c>
      <c r="E6347" s="8">
        <v>12156.35</v>
      </c>
      <c r="F6347" s="8">
        <v>12124.18</v>
      </c>
      <c r="G6347" s="8">
        <v>12134.4</v>
      </c>
      <c r="H6347" s="8"/>
      <c r="I6347" s="8"/>
      <c r="J6347" s="8"/>
    </row>
    <row r="6348" spans="3:10" x14ac:dyDescent="0.25">
      <c r="C6348" s="5">
        <v>42837.958333333336</v>
      </c>
      <c r="D6348" s="6">
        <v>12133.11</v>
      </c>
      <c r="E6348" s="6">
        <v>12147.37</v>
      </c>
      <c r="F6348" s="6">
        <v>12122.34</v>
      </c>
      <c r="G6348" s="6">
        <v>12123.05</v>
      </c>
      <c r="H6348" s="6"/>
      <c r="I6348" s="6"/>
      <c r="J6348" s="6"/>
    </row>
    <row r="6349" spans="3:10" x14ac:dyDescent="0.25">
      <c r="C6349" s="7">
        <v>42838.041666666664</v>
      </c>
      <c r="D6349" s="8">
        <v>12121.77</v>
      </c>
      <c r="E6349" s="8">
        <v>12137.45</v>
      </c>
      <c r="F6349" s="8">
        <v>12121.77</v>
      </c>
      <c r="G6349" s="8">
        <v>12134.86</v>
      </c>
      <c r="H6349" s="8"/>
      <c r="I6349" s="8"/>
      <c r="J6349" s="8"/>
    </row>
    <row r="6350" spans="3:10" x14ac:dyDescent="0.25">
      <c r="C6350" s="5">
        <v>42838.083333333336</v>
      </c>
      <c r="D6350" s="6">
        <v>12135.36</v>
      </c>
      <c r="E6350" s="6">
        <v>12140.25</v>
      </c>
      <c r="F6350" s="6">
        <v>12130.19</v>
      </c>
      <c r="G6350" s="6">
        <v>12130.19</v>
      </c>
      <c r="H6350" s="6"/>
      <c r="I6350" s="6"/>
      <c r="J6350" s="6"/>
    </row>
    <row r="6351" spans="3:10" x14ac:dyDescent="0.25">
      <c r="C6351" s="7">
        <v>42838.125</v>
      </c>
      <c r="D6351" s="8">
        <v>12131.49</v>
      </c>
      <c r="E6351" s="8">
        <v>12133.38</v>
      </c>
      <c r="F6351" s="8">
        <v>12119.22</v>
      </c>
      <c r="G6351" s="8">
        <v>12120.52</v>
      </c>
      <c r="H6351" s="8"/>
      <c r="I6351" s="8"/>
      <c r="J6351" s="8"/>
    </row>
    <row r="6352" spans="3:10" x14ac:dyDescent="0.25">
      <c r="C6352" s="5">
        <v>42838.166666666664</v>
      </c>
      <c r="D6352" s="6">
        <v>12120.01</v>
      </c>
      <c r="E6352" s="6">
        <v>12127.8</v>
      </c>
      <c r="F6352" s="6">
        <v>12085.99</v>
      </c>
      <c r="G6352" s="6">
        <v>12112.94</v>
      </c>
      <c r="H6352" s="6"/>
      <c r="I6352" s="6"/>
      <c r="J6352" s="6"/>
    </row>
    <row r="6353" spans="3:10" x14ac:dyDescent="0.25">
      <c r="C6353" s="7">
        <v>42838.208333333336</v>
      </c>
      <c r="D6353" s="8">
        <v>12111.64</v>
      </c>
      <c r="E6353" s="8">
        <v>12123.51</v>
      </c>
      <c r="F6353" s="8">
        <v>12110.85</v>
      </c>
      <c r="G6353" s="8">
        <v>12116.04</v>
      </c>
      <c r="H6353" s="8"/>
      <c r="I6353" s="8"/>
      <c r="J6353" s="8"/>
    </row>
    <row r="6354" spans="3:10" x14ac:dyDescent="0.25">
      <c r="C6354" s="5">
        <v>42838.25</v>
      </c>
      <c r="D6354" s="6">
        <v>12117.34</v>
      </c>
      <c r="E6354" s="6">
        <v>12129.83</v>
      </c>
      <c r="F6354" s="6">
        <v>12116.04</v>
      </c>
      <c r="G6354" s="6">
        <v>12127.24</v>
      </c>
      <c r="H6354" s="6"/>
      <c r="I6354" s="6"/>
      <c r="J6354" s="6"/>
    </row>
    <row r="6355" spans="3:10" x14ac:dyDescent="0.25">
      <c r="C6355" s="7">
        <v>42838.291666666664</v>
      </c>
      <c r="D6355" s="8">
        <v>12128.54</v>
      </c>
      <c r="E6355" s="8">
        <v>12128.54</v>
      </c>
      <c r="F6355" s="8">
        <v>12120.86</v>
      </c>
      <c r="G6355" s="8">
        <v>12127.01</v>
      </c>
      <c r="H6355" s="8"/>
      <c r="I6355" s="8"/>
      <c r="J6355" s="8"/>
    </row>
    <row r="6356" spans="3:10" x14ac:dyDescent="0.25">
      <c r="C6356" s="5">
        <v>42838.333333333336</v>
      </c>
      <c r="D6356" s="6">
        <v>12128.31</v>
      </c>
      <c r="E6356" s="6">
        <v>12151.26</v>
      </c>
      <c r="F6356" s="6">
        <v>12127.01</v>
      </c>
      <c r="G6356" s="6">
        <v>12150.76</v>
      </c>
      <c r="H6356" s="6"/>
      <c r="I6356" s="6"/>
      <c r="J6356" s="6"/>
    </row>
    <row r="6357" spans="3:10" x14ac:dyDescent="0.25">
      <c r="C6357" s="7">
        <v>42838.375</v>
      </c>
      <c r="D6357" s="8">
        <v>12148.25</v>
      </c>
      <c r="E6357" s="8">
        <v>12155.07</v>
      </c>
      <c r="F6357" s="8">
        <v>12135.54</v>
      </c>
      <c r="G6357" s="8">
        <v>12144.53</v>
      </c>
      <c r="H6357" s="8"/>
      <c r="I6357" s="8"/>
      <c r="J6357" s="8"/>
    </row>
    <row r="6358" spans="3:10" x14ac:dyDescent="0.25">
      <c r="C6358" s="5">
        <v>42838.416666666664</v>
      </c>
      <c r="D6358" s="6">
        <v>12145.03</v>
      </c>
      <c r="E6358" s="6">
        <v>12153.76</v>
      </c>
      <c r="F6358" s="6">
        <v>12099.23</v>
      </c>
      <c r="G6358" s="6">
        <v>12126.13</v>
      </c>
      <c r="H6358" s="6"/>
      <c r="I6358" s="6"/>
      <c r="J6358" s="6"/>
    </row>
    <row r="6359" spans="3:10" x14ac:dyDescent="0.25">
      <c r="C6359" s="7">
        <v>42838.458333333336</v>
      </c>
      <c r="D6359" s="8">
        <v>12126.63</v>
      </c>
      <c r="E6359" s="8">
        <v>12129.01</v>
      </c>
      <c r="F6359" s="8">
        <v>12096.3</v>
      </c>
      <c r="G6359" s="8">
        <v>12114.44</v>
      </c>
      <c r="H6359" s="8"/>
      <c r="I6359" s="8"/>
      <c r="J6359" s="8"/>
    </row>
    <row r="6360" spans="3:10" x14ac:dyDescent="0.25">
      <c r="C6360" s="5">
        <v>42838.5</v>
      </c>
      <c r="D6360" s="6">
        <v>12114.69</v>
      </c>
      <c r="E6360" s="6">
        <v>12124.44</v>
      </c>
      <c r="F6360" s="6">
        <v>12099.26</v>
      </c>
      <c r="G6360" s="6">
        <v>12120.21</v>
      </c>
      <c r="H6360" s="6"/>
      <c r="I6360" s="6"/>
      <c r="J6360" s="6"/>
    </row>
    <row r="6361" spans="3:10" x14ac:dyDescent="0.25">
      <c r="C6361" s="7">
        <v>42838.541666666664</v>
      </c>
      <c r="D6361" s="8">
        <v>12120.71</v>
      </c>
      <c r="E6361" s="8">
        <v>12123.08</v>
      </c>
      <c r="F6361" s="8">
        <v>12105.73</v>
      </c>
      <c r="G6361" s="8">
        <v>12112.07</v>
      </c>
      <c r="H6361" s="8"/>
      <c r="I6361" s="8"/>
      <c r="J6361" s="8"/>
    </row>
    <row r="6362" spans="3:10" x14ac:dyDescent="0.25">
      <c r="C6362" s="5">
        <v>42838.583333333336</v>
      </c>
      <c r="D6362" s="6">
        <v>12111.82</v>
      </c>
      <c r="E6362" s="6">
        <v>12121.02</v>
      </c>
      <c r="F6362" s="6">
        <v>12104.32</v>
      </c>
      <c r="G6362" s="6">
        <v>12112.82</v>
      </c>
      <c r="H6362" s="6"/>
      <c r="I6362" s="6"/>
      <c r="J6362" s="6"/>
    </row>
    <row r="6363" spans="3:10" x14ac:dyDescent="0.25">
      <c r="C6363" s="7">
        <v>42838.625</v>
      </c>
      <c r="D6363" s="8">
        <v>12112.07</v>
      </c>
      <c r="E6363" s="8">
        <v>12120.18</v>
      </c>
      <c r="F6363" s="8">
        <v>12099.7</v>
      </c>
      <c r="G6363" s="8">
        <v>12111.69</v>
      </c>
      <c r="H6363" s="8"/>
      <c r="I6363" s="8"/>
      <c r="J6363" s="8"/>
    </row>
    <row r="6364" spans="3:10" x14ac:dyDescent="0.25">
      <c r="C6364" s="5">
        <v>42838.666666666664</v>
      </c>
      <c r="D6364" s="6">
        <v>12111.94</v>
      </c>
      <c r="E6364" s="6">
        <v>12126.53</v>
      </c>
      <c r="F6364" s="6">
        <v>12087.94</v>
      </c>
      <c r="G6364" s="6">
        <v>12120.04</v>
      </c>
      <c r="H6364" s="6"/>
      <c r="I6364" s="6"/>
      <c r="J6364" s="6"/>
    </row>
    <row r="6365" spans="3:10" x14ac:dyDescent="0.25">
      <c r="C6365" s="7">
        <v>42838.708333333336</v>
      </c>
      <c r="D6365" s="8">
        <v>12120.29</v>
      </c>
      <c r="E6365" s="8">
        <v>12135.79</v>
      </c>
      <c r="F6365" s="8">
        <v>12105.31</v>
      </c>
      <c r="G6365" s="8">
        <v>12112.53</v>
      </c>
      <c r="H6365" s="8"/>
      <c r="I6365" s="8"/>
      <c r="J6365" s="8"/>
    </row>
    <row r="6366" spans="3:10" x14ac:dyDescent="0.25">
      <c r="C6366" s="5">
        <v>42838.75</v>
      </c>
      <c r="D6366" s="6">
        <v>12112.28</v>
      </c>
      <c r="E6366" s="6">
        <v>12121.56</v>
      </c>
      <c r="F6366" s="6">
        <v>12094.22</v>
      </c>
      <c r="G6366" s="6">
        <v>12106.48</v>
      </c>
      <c r="H6366" s="6"/>
      <c r="I6366" s="6"/>
      <c r="J6366" s="6"/>
    </row>
    <row r="6367" spans="3:10" x14ac:dyDescent="0.25">
      <c r="C6367" s="7">
        <v>42838.791666666664</v>
      </c>
      <c r="D6367" s="8">
        <v>12106.73</v>
      </c>
      <c r="E6367" s="8">
        <v>12107.16</v>
      </c>
      <c r="F6367" s="8">
        <v>12081.86</v>
      </c>
      <c r="G6367" s="8">
        <v>12087.01</v>
      </c>
      <c r="H6367" s="8"/>
      <c r="I6367" s="8"/>
      <c r="J6367" s="8"/>
    </row>
    <row r="6368" spans="3:10" x14ac:dyDescent="0.25">
      <c r="C6368" s="5">
        <v>42838.833333333336</v>
      </c>
      <c r="D6368" s="6">
        <v>12087.25</v>
      </c>
      <c r="E6368" s="6">
        <v>12092.26</v>
      </c>
      <c r="F6368" s="6">
        <v>12066.3</v>
      </c>
      <c r="G6368" s="6">
        <v>12082.78</v>
      </c>
      <c r="H6368" s="6"/>
      <c r="I6368" s="6"/>
      <c r="J6368" s="6"/>
    </row>
    <row r="6369" spans="3:10" x14ac:dyDescent="0.25">
      <c r="C6369" s="7">
        <v>42838.875</v>
      </c>
      <c r="D6369" s="8">
        <v>12083.03</v>
      </c>
      <c r="E6369" s="8">
        <v>12098.25</v>
      </c>
      <c r="F6369" s="8">
        <v>12083.03</v>
      </c>
      <c r="G6369" s="8">
        <v>12093.02</v>
      </c>
      <c r="H6369" s="8"/>
      <c r="I6369" s="8"/>
      <c r="J6369" s="8"/>
    </row>
    <row r="6370" spans="3:10" x14ac:dyDescent="0.25">
      <c r="C6370" s="5">
        <v>42838.916666666664</v>
      </c>
      <c r="D6370" s="6">
        <v>12092.77</v>
      </c>
      <c r="E6370" s="6">
        <v>12095.27</v>
      </c>
      <c r="F6370" s="6">
        <v>12075.82</v>
      </c>
      <c r="G6370" s="6">
        <v>12088.3</v>
      </c>
      <c r="H6370" s="6"/>
      <c r="I6370" s="6"/>
      <c r="J6370" s="6"/>
    </row>
    <row r="6371" spans="3:10" x14ac:dyDescent="0.25">
      <c r="C6371" s="7">
        <v>42838.958333333336</v>
      </c>
      <c r="D6371" s="8">
        <v>12086.55</v>
      </c>
      <c r="E6371" s="8">
        <v>12095.95</v>
      </c>
      <c r="F6371" s="8">
        <v>12076.45</v>
      </c>
      <c r="G6371" s="8">
        <v>12091.96</v>
      </c>
      <c r="H6371" s="8"/>
      <c r="I6371" s="8"/>
      <c r="J6371" s="8"/>
    </row>
    <row r="6372" spans="3:10" x14ac:dyDescent="0.25">
      <c r="C6372" s="5">
        <v>42843.041666666664</v>
      </c>
      <c r="D6372" s="6">
        <v>12220.52</v>
      </c>
      <c r="E6372" s="6">
        <v>12220.52</v>
      </c>
      <c r="F6372" s="6">
        <v>12125.52</v>
      </c>
      <c r="G6372" s="6">
        <v>12144.13</v>
      </c>
      <c r="H6372" s="6"/>
      <c r="I6372" s="6"/>
      <c r="J6372" s="6"/>
    </row>
    <row r="6373" spans="3:10" x14ac:dyDescent="0.25">
      <c r="C6373" s="7">
        <v>42843.083333333336</v>
      </c>
      <c r="D6373" s="8">
        <v>12144.14</v>
      </c>
      <c r="E6373" s="8">
        <v>12144.14</v>
      </c>
      <c r="F6373" s="8">
        <v>12138.94</v>
      </c>
      <c r="G6373" s="8">
        <v>12141.55</v>
      </c>
      <c r="H6373" s="8"/>
      <c r="I6373" s="8"/>
      <c r="J6373" s="8"/>
    </row>
    <row r="6374" spans="3:10" x14ac:dyDescent="0.25">
      <c r="C6374" s="5">
        <v>42843.125</v>
      </c>
      <c r="D6374" s="6">
        <v>12142.85</v>
      </c>
      <c r="E6374" s="6">
        <v>12154.75</v>
      </c>
      <c r="F6374" s="6">
        <v>12120.17</v>
      </c>
      <c r="G6374" s="6">
        <v>12121.47</v>
      </c>
      <c r="H6374" s="6"/>
      <c r="I6374" s="6"/>
      <c r="J6374" s="6"/>
    </row>
    <row r="6375" spans="3:10" x14ac:dyDescent="0.25">
      <c r="C6375" s="7">
        <v>42843.166666666664</v>
      </c>
      <c r="D6375" s="8">
        <v>12121.38</v>
      </c>
      <c r="E6375" s="8">
        <v>12128.08</v>
      </c>
      <c r="F6375" s="8">
        <v>12117.59</v>
      </c>
      <c r="G6375" s="8">
        <v>12120.89</v>
      </c>
      <c r="H6375" s="8"/>
      <c r="I6375" s="8"/>
      <c r="J6375" s="8"/>
    </row>
    <row r="6376" spans="3:10" x14ac:dyDescent="0.25">
      <c r="C6376" s="5">
        <v>42843.208333333336</v>
      </c>
      <c r="D6376" s="6">
        <v>12122.19</v>
      </c>
      <c r="E6376" s="6">
        <v>12125.8</v>
      </c>
      <c r="F6376" s="6">
        <v>12117.09</v>
      </c>
      <c r="G6376" s="6">
        <v>12123.21</v>
      </c>
      <c r="H6376" s="6"/>
      <c r="I6376" s="6"/>
      <c r="J6376" s="6"/>
    </row>
    <row r="6377" spans="3:10" x14ac:dyDescent="0.25">
      <c r="C6377" s="7">
        <v>42843.25</v>
      </c>
      <c r="D6377" s="8">
        <v>12124.51</v>
      </c>
      <c r="E6377" s="8">
        <v>12124.51</v>
      </c>
      <c r="F6377" s="8">
        <v>12114.32</v>
      </c>
      <c r="G6377" s="8">
        <v>12117.12</v>
      </c>
      <c r="H6377" s="8"/>
      <c r="I6377" s="8"/>
      <c r="J6377" s="8"/>
    </row>
    <row r="6378" spans="3:10" x14ac:dyDescent="0.25">
      <c r="C6378" s="5">
        <v>42843.291666666664</v>
      </c>
      <c r="D6378" s="6">
        <v>12117.11</v>
      </c>
      <c r="E6378" s="6">
        <v>12127.32</v>
      </c>
      <c r="F6378" s="6">
        <v>12117.11</v>
      </c>
      <c r="G6378" s="6">
        <v>12127.32</v>
      </c>
      <c r="H6378" s="6"/>
      <c r="I6378" s="6"/>
      <c r="J6378" s="6"/>
    </row>
    <row r="6379" spans="3:10" x14ac:dyDescent="0.25">
      <c r="C6379" s="7">
        <v>42843.333333333336</v>
      </c>
      <c r="D6379" s="8">
        <v>12127.97</v>
      </c>
      <c r="E6379" s="8">
        <v>12158.94</v>
      </c>
      <c r="F6379" s="8">
        <v>12126.03</v>
      </c>
      <c r="G6379" s="8">
        <v>12154.84</v>
      </c>
      <c r="H6379" s="8"/>
      <c r="I6379" s="8"/>
      <c r="J6379" s="8"/>
    </row>
    <row r="6380" spans="3:10" x14ac:dyDescent="0.25">
      <c r="C6380" s="5">
        <v>42843.375</v>
      </c>
      <c r="D6380" s="6">
        <v>12163.18</v>
      </c>
      <c r="E6380" s="6">
        <v>12184.26</v>
      </c>
      <c r="F6380" s="6">
        <v>12134.15</v>
      </c>
      <c r="G6380" s="6">
        <v>12142.71</v>
      </c>
      <c r="H6380" s="6"/>
      <c r="I6380" s="6"/>
      <c r="J6380" s="6"/>
    </row>
    <row r="6381" spans="3:10" x14ac:dyDescent="0.25">
      <c r="C6381" s="7">
        <v>42843.416666666664</v>
      </c>
      <c r="D6381" s="8">
        <v>12144.7</v>
      </c>
      <c r="E6381" s="8">
        <v>12164.41</v>
      </c>
      <c r="F6381" s="8">
        <v>12050.65</v>
      </c>
      <c r="G6381" s="8">
        <v>12062.67</v>
      </c>
      <c r="H6381" s="8"/>
      <c r="I6381" s="8"/>
      <c r="J6381" s="8"/>
    </row>
    <row r="6382" spans="3:10" x14ac:dyDescent="0.25">
      <c r="C6382" s="5">
        <v>42843.458333333336</v>
      </c>
      <c r="D6382" s="6">
        <v>12062.66</v>
      </c>
      <c r="E6382" s="6">
        <v>12083.36</v>
      </c>
      <c r="F6382" s="6">
        <v>12060.62</v>
      </c>
      <c r="G6382" s="6">
        <v>12072.96</v>
      </c>
      <c r="H6382" s="6"/>
      <c r="I6382" s="6"/>
      <c r="J6382" s="6"/>
    </row>
    <row r="6383" spans="3:10" x14ac:dyDescent="0.25">
      <c r="C6383" s="7">
        <v>42843.5</v>
      </c>
      <c r="D6383" s="8">
        <v>12072.71</v>
      </c>
      <c r="E6383" s="8">
        <v>12075.04</v>
      </c>
      <c r="F6383" s="8">
        <v>12013.17</v>
      </c>
      <c r="G6383" s="8">
        <v>12034.61</v>
      </c>
      <c r="H6383" s="8"/>
      <c r="I6383" s="8"/>
      <c r="J6383" s="8"/>
    </row>
    <row r="6384" spans="3:10" x14ac:dyDescent="0.25">
      <c r="C6384" s="5">
        <v>42843.541666666664</v>
      </c>
      <c r="D6384" s="6">
        <v>12034.86</v>
      </c>
      <c r="E6384" s="6">
        <v>12039.22</v>
      </c>
      <c r="F6384" s="6">
        <v>12013.77</v>
      </c>
      <c r="G6384" s="6">
        <v>12034.59</v>
      </c>
      <c r="H6384" s="6"/>
      <c r="I6384" s="6"/>
      <c r="J6384" s="6"/>
    </row>
    <row r="6385" spans="3:10" x14ac:dyDescent="0.25">
      <c r="C6385" s="7">
        <v>42843.583333333336</v>
      </c>
      <c r="D6385" s="8">
        <v>12033.84</v>
      </c>
      <c r="E6385" s="8">
        <v>12047.24</v>
      </c>
      <c r="F6385" s="8">
        <v>12027.57</v>
      </c>
      <c r="G6385" s="8">
        <v>12036.12</v>
      </c>
      <c r="H6385" s="8"/>
      <c r="I6385" s="8"/>
      <c r="J6385" s="8"/>
    </row>
    <row r="6386" spans="3:10" x14ac:dyDescent="0.25">
      <c r="C6386" s="5">
        <v>42843.625</v>
      </c>
      <c r="D6386" s="6">
        <v>12036.62</v>
      </c>
      <c r="E6386" s="6">
        <v>12043.83</v>
      </c>
      <c r="F6386" s="6">
        <v>12025.13</v>
      </c>
      <c r="G6386" s="6">
        <v>12026.12</v>
      </c>
      <c r="H6386" s="6"/>
      <c r="I6386" s="6"/>
      <c r="J6386" s="6"/>
    </row>
    <row r="6387" spans="3:10" x14ac:dyDescent="0.25">
      <c r="C6387" s="7">
        <v>42843.666666666664</v>
      </c>
      <c r="D6387" s="8">
        <v>12025.87</v>
      </c>
      <c r="E6387" s="8">
        <v>12040.66</v>
      </c>
      <c r="F6387" s="8">
        <v>11994.62</v>
      </c>
      <c r="G6387" s="8">
        <v>12040.41</v>
      </c>
      <c r="H6387" s="8"/>
      <c r="I6387" s="8"/>
      <c r="J6387" s="8"/>
    </row>
    <row r="6388" spans="3:10" x14ac:dyDescent="0.25">
      <c r="C6388" s="5">
        <v>42843.708333333336</v>
      </c>
      <c r="D6388" s="6">
        <v>12040.65</v>
      </c>
      <c r="E6388" s="6">
        <v>12051.48</v>
      </c>
      <c r="F6388" s="6">
        <v>12010.77</v>
      </c>
      <c r="G6388" s="6">
        <v>12020.63</v>
      </c>
      <c r="H6388" s="6"/>
      <c r="I6388" s="6"/>
      <c r="J6388" s="6"/>
    </row>
    <row r="6389" spans="3:10" x14ac:dyDescent="0.25">
      <c r="C6389" s="7">
        <v>42843.75</v>
      </c>
      <c r="D6389" s="8">
        <v>12020.88</v>
      </c>
      <c r="E6389" s="8">
        <v>12038.82</v>
      </c>
      <c r="F6389" s="8">
        <v>11968.01</v>
      </c>
      <c r="G6389" s="8">
        <v>11969.01</v>
      </c>
      <c r="H6389" s="8"/>
      <c r="I6389" s="8"/>
      <c r="J6389" s="8"/>
    </row>
    <row r="6390" spans="3:10" x14ac:dyDescent="0.25">
      <c r="C6390" s="5">
        <v>42843.791666666664</v>
      </c>
      <c r="D6390" s="6">
        <v>11968.51</v>
      </c>
      <c r="E6390" s="6">
        <v>11974.1</v>
      </c>
      <c r="F6390" s="6">
        <v>11956.54</v>
      </c>
      <c r="G6390" s="6">
        <v>11965.94</v>
      </c>
      <c r="H6390" s="6"/>
      <c r="I6390" s="6"/>
      <c r="J6390" s="6"/>
    </row>
    <row r="6391" spans="3:10" x14ac:dyDescent="0.25">
      <c r="C6391" s="7">
        <v>42843.833333333336</v>
      </c>
      <c r="D6391" s="8">
        <v>11965.69</v>
      </c>
      <c r="E6391" s="8">
        <v>11988.41</v>
      </c>
      <c r="F6391" s="8">
        <v>11963.19</v>
      </c>
      <c r="G6391" s="8">
        <v>11986.16</v>
      </c>
      <c r="H6391" s="8"/>
      <c r="I6391" s="8"/>
      <c r="J6391" s="8"/>
    </row>
    <row r="6392" spans="3:10" x14ac:dyDescent="0.25">
      <c r="C6392" s="5">
        <v>42843.875</v>
      </c>
      <c r="D6392" s="6">
        <v>11985.91</v>
      </c>
      <c r="E6392" s="6">
        <v>11996.4</v>
      </c>
      <c r="F6392" s="6">
        <v>11979.19</v>
      </c>
      <c r="G6392" s="6">
        <v>11985.43</v>
      </c>
      <c r="H6392" s="6"/>
      <c r="I6392" s="6"/>
      <c r="J6392" s="6"/>
    </row>
    <row r="6393" spans="3:10" x14ac:dyDescent="0.25">
      <c r="C6393" s="7">
        <v>42843.916666666664</v>
      </c>
      <c r="D6393" s="8">
        <v>11985.18</v>
      </c>
      <c r="E6393" s="8">
        <v>11998.42</v>
      </c>
      <c r="F6393" s="8">
        <v>11977.7</v>
      </c>
      <c r="G6393" s="8">
        <v>11994.68</v>
      </c>
      <c r="H6393" s="8"/>
      <c r="I6393" s="8"/>
      <c r="J6393" s="8"/>
    </row>
    <row r="6394" spans="3:10" x14ac:dyDescent="0.25">
      <c r="C6394" s="5">
        <v>42843.958333333336</v>
      </c>
      <c r="D6394" s="6">
        <v>11996.43</v>
      </c>
      <c r="E6394" s="6">
        <v>11997.24</v>
      </c>
      <c r="F6394" s="6">
        <v>11983.84</v>
      </c>
      <c r="G6394" s="6">
        <v>11991.69</v>
      </c>
      <c r="H6394" s="6"/>
      <c r="I6394" s="6"/>
      <c r="J6394" s="6"/>
    </row>
    <row r="6395" spans="3:10" x14ac:dyDescent="0.25">
      <c r="C6395" s="7">
        <v>42844.041666666664</v>
      </c>
      <c r="D6395" s="8">
        <v>11989.14</v>
      </c>
      <c r="E6395" s="8">
        <v>11991.71</v>
      </c>
      <c r="F6395" s="8">
        <v>11977.73</v>
      </c>
      <c r="G6395" s="8">
        <v>11982.38</v>
      </c>
      <c r="H6395" s="8"/>
      <c r="I6395" s="8"/>
      <c r="J6395" s="8"/>
    </row>
    <row r="6396" spans="3:10" x14ac:dyDescent="0.25">
      <c r="C6396" s="5">
        <v>42844.083333333336</v>
      </c>
      <c r="D6396" s="6">
        <v>11983.66</v>
      </c>
      <c r="E6396" s="6">
        <v>11992.87</v>
      </c>
      <c r="F6396" s="6">
        <v>11983.66</v>
      </c>
      <c r="G6396" s="6">
        <v>11990.31</v>
      </c>
      <c r="H6396" s="6"/>
      <c r="I6396" s="6"/>
      <c r="J6396" s="6"/>
    </row>
    <row r="6397" spans="3:10" x14ac:dyDescent="0.25">
      <c r="C6397" s="7">
        <v>42844.125</v>
      </c>
      <c r="D6397" s="8">
        <v>11991.59</v>
      </c>
      <c r="E6397" s="8">
        <v>12004.87</v>
      </c>
      <c r="F6397" s="8">
        <v>11991.59</v>
      </c>
      <c r="G6397" s="8">
        <v>12002.02</v>
      </c>
      <c r="H6397" s="8"/>
      <c r="I6397" s="8"/>
      <c r="J6397" s="8"/>
    </row>
    <row r="6398" spans="3:10" x14ac:dyDescent="0.25">
      <c r="C6398" s="5">
        <v>42844.166666666664</v>
      </c>
      <c r="D6398" s="6">
        <v>12003.3</v>
      </c>
      <c r="E6398" s="6">
        <v>12005.87</v>
      </c>
      <c r="F6398" s="6">
        <v>11995.62</v>
      </c>
      <c r="G6398" s="6">
        <v>11999.47</v>
      </c>
      <c r="H6398" s="6"/>
      <c r="I6398" s="6"/>
      <c r="J6398" s="6"/>
    </row>
    <row r="6399" spans="3:10" x14ac:dyDescent="0.25">
      <c r="C6399" s="7">
        <v>42844.208333333336</v>
      </c>
      <c r="D6399" s="8">
        <v>12000.75</v>
      </c>
      <c r="E6399" s="8">
        <v>12002.04</v>
      </c>
      <c r="F6399" s="8">
        <v>11995.63</v>
      </c>
      <c r="G6399" s="8">
        <v>11998.2</v>
      </c>
      <c r="H6399" s="8"/>
      <c r="I6399" s="8"/>
      <c r="J6399" s="8"/>
    </row>
    <row r="6400" spans="3:10" x14ac:dyDescent="0.25">
      <c r="C6400" s="5">
        <v>42844.25</v>
      </c>
      <c r="D6400" s="6">
        <v>11996.92</v>
      </c>
      <c r="E6400" s="6">
        <v>12002.06</v>
      </c>
      <c r="F6400" s="6">
        <v>11996.72</v>
      </c>
      <c r="G6400" s="6">
        <v>11998</v>
      </c>
      <c r="H6400" s="6"/>
      <c r="I6400" s="6"/>
      <c r="J6400" s="6"/>
    </row>
    <row r="6401" spans="3:10" x14ac:dyDescent="0.25">
      <c r="C6401" s="7">
        <v>42844.291666666664</v>
      </c>
      <c r="D6401" s="8">
        <v>11997.99</v>
      </c>
      <c r="E6401" s="8">
        <v>12004.77</v>
      </c>
      <c r="F6401" s="8">
        <v>11996.85</v>
      </c>
      <c r="G6401" s="8">
        <v>12004.77</v>
      </c>
      <c r="H6401" s="8"/>
      <c r="I6401" s="8"/>
      <c r="J6401" s="8"/>
    </row>
    <row r="6402" spans="3:10" x14ac:dyDescent="0.25">
      <c r="C6402" s="5">
        <v>42844.333333333336</v>
      </c>
      <c r="D6402" s="6">
        <v>12003.48</v>
      </c>
      <c r="E6402" s="6">
        <v>12017.11</v>
      </c>
      <c r="F6402" s="6">
        <v>12000.52</v>
      </c>
      <c r="G6402" s="6">
        <v>12017.11</v>
      </c>
      <c r="H6402" s="6"/>
      <c r="I6402" s="6"/>
      <c r="J6402" s="6"/>
    </row>
    <row r="6403" spans="3:10" x14ac:dyDescent="0.25">
      <c r="C6403" s="7">
        <v>42844.375</v>
      </c>
      <c r="D6403" s="8">
        <v>12012.07</v>
      </c>
      <c r="E6403" s="8">
        <v>12027.44</v>
      </c>
      <c r="F6403" s="8">
        <v>12002.71</v>
      </c>
      <c r="G6403" s="8">
        <v>12015.44</v>
      </c>
      <c r="H6403" s="8"/>
      <c r="I6403" s="8"/>
      <c r="J6403" s="8"/>
    </row>
    <row r="6404" spans="3:10" x14ac:dyDescent="0.25">
      <c r="C6404" s="5">
        <v>42844.416666666664</v>
      </c>
      <c r="D6404" s="6">
        <v>12014.44</v>
      </c>
      <c r="E6404" s="6">
        <v>12026.75</v>
      </c>
      <c r="F6404" s="6">
        <v>12000.25</v>
      </c>
      <c r="G6404" s="6">
        <v>12019.65</v>
      </c>
      <c r="H6404" s="6"/>
      <c r="I6404" s="6"/>
      <c r="J6404" s="6"/>
    </row>
    <row r="6405" spans="3:10" x14ac:dyDescent="0.25">
      <c r="C6405" s="7">
        <v>42844.458333333336</v>
      </c>
      <c r="D6405" s="8">
        <v>12019.4</v>
      </c>
      <c r="E6405" s="8">
        <v>12038.16</v>
      </c>
      <c r="F6405" s="8">
        <v>12015.88</v>
      </c>
      <c r="G6405" s="8">
        <v>12024.56</v>
      </c>
      <c r="H6405" s="8"/>
      <c r="I6405" s="8"/>
      <c r="J6405" s="8"/>
    </row>
    <row r="6406" spans="3:10" x14ac:dyDescent="0.25">
      <c r="C6406" s="5">
        <v>42844.5</v>
      </c>
      <c r="D6406" s="6">
        <v>12024.31</v>
      </c>
      <c r="E6406" s="6">
        <v>12040.7</v>
      </c>
      <c r="F6406" s="6">
        <v>12018.09</v>
      </c>
      <c r="G6406" s="6">
        <v>12037.07</v>
      </c>
      <c r="H6406" s="6"/>
      <c r="I6406" s="6"/>
      <c r="J6406" s="6"/>
    </row>
    <row r="6407" spans="3:10" x14ac:dyDescent="0.25">
      <c r="C6407" s="7">
        <v>42844.541666666664</v>
      </c>
      <c r="D6407" s="8">
        <v>12037.32</v>
      </c>
      <c r="E6407" s="8">
        <v>12041.04</v>
      </c>
      <c r="F6407" s="8">
        <v>12022.78</v>
      </c>
      <c r="G6407" s="8">
        <v>12023.62</v>
      </c>
      <c r="H6407" s="8"/>
      <c r="I6407" s="8"/>
      <c r="J6407" s="8"/>
    </row>
    <row r="6408" spans="3:10" x14ac:dyDescent="0.25">
      <c r="C6408" s="5">
        <v>42844.583333333336</v>
      </c>
      <c r="D6408" s="6">
        <v>12023.12</v>
      </c>
      <c r="E6408" s="6">
        <v>12033.78</v>
      </c>
      <c r="F6408" s="6">
        <v>12019.16</v>
      </c>
      <c r="G6408" s="6">
        <v>12027.57</v>
      </c>
      <c r="H6408" s="6"/>
      <c r="I6408" s="6"/>
      <c r="J6408" s="6"/>
    </row>
    <row r="6409" spans="3:10" x14ac:dyDescent="0.25">
      <c r="C6409" s="7">
        <v>42844.625</v>
      </c>
      <c r="D6409" s="8">
        <v>12027.82</v>
      </c>
      <c r="E6409" s="8">
        <v>12028.95</v>
      </c>
      <c r="F6409" s="8">
        <v>12010.83</v>
      </c>
      <c r="G6409" s="8">
        <v>12019.99</v>
      </c>
      <c r="H6409" s="8"/>
      <c r="I6409" s="8"/>
      <c r="J6409" s="8"/>
    </row>
    <row r="6410" spans="3:10" x14ac:dyDescent="0.25">
      <c r="C6410" s="5">
        <v>42844.666666666664</v>
      </c>
      <c r="D6410" s="6">
        <v>12020.74</v>
      </c>
      <c r="E6410" s="6">
        <v>12036.38</v>
      </c>
      <c r="F6410" s="6">
        <v>12014.68</v>
      </c>
      <c r="G6410" s="6">
        <v>12032.4</v>
      </c>
      <c r="H6410" s="6"/>
      <c r="I6410" s="6"/>
      <c r="J6410" s="6"/>
    </row>
    <row r="6411" spans="3:10" x14ac:dyDescent="0.25">
      <c r="C6411" s="7">
        <v>42844.708333333336</v>
      </c>
      <c r="D6411" s="8">
        <v>12033.4</v>
      </c>
      <c r="E6411" s="8">
        <v>12035.14</v>
      </c>
      <c r="F6411" s="8">
        <v>12012.9</v>
      </c>
      <c r="G6411" s="8">
        <v>12017.74</v>
      </c>
      <c r="H6411" s="8"/>
      <c r="I6411" s="8"/>
      <c r="J6411" s="8"/>
    </row>
    <row r="6412" spans="3:10" x14ac:dyDescent="0.25">
      <c r="C6412" s="5">
        <v>42844.75</v>
      </c>
      <c r="D6412" s="6">
        <v>12017.49</v>
      </c>
      <c r="E6412" s="6">
        <v>12028.12</v>
      </c>
      <c r="F6412" s="6">
        <v>12013.72</v>
      </c>
      <c r="G6412" s="6">
        <v>12017.56</v>
      </c>
      <c r="H6412" s="6"/>
      <c r="I6412" s="6"/>
      <c r="J6412" s="6"/>
    </row>
    <row r="6413" spans="3:10" x14ac:dyDescent="0.25">
      <c r="C6413" s="7">
        <v>42844.791666666664</v>
      </c>
      <c r="D6413" s="8">
        <v>12017.31</v>
      </c>
      <c r="E6413" s="8">
        <v>12019.31</v>
      </c>
      <c r="F6413" s="8">
        <v>12004.73</v>
      </c>
      <c r="G6413" s="8">
        <v>12008.34</v>
      </c>
      <c r="H6413" s="8"/>
      <c r="I6413" s="8"/>
      <c r="J6413" s="8"/>
    </row>
    <row r="6414" spans="3:10" x14ac:dyDescent="0.25">
      <c r="C6414" s="5">
        <v>42844.833333333336</v>
      </c>
      <c r="D6414" s="6">
        <v>12007.84</v>
      </c>
      <c r="E6414" s="6">
        <v>12008.34</v>
      </c>
      <c r="F6414" s="6">
        <v>11996.61</v>
      </c>
      <c r="G6414" s="6">
        <v>12002.12</v>
      </c>
      <c r="H6414" s="6"/>
      <c r="I6414" s="6"/>
      <c r="J6414" s="6"/>
    </row>
    <row r="6415" spans="3:10" x14ac:dyDescent="0.25">
      <c r="C6415" s="7">
        <v>42844.875</v>
      </c>
      <c r="D6415" s="8">
        <v>12002.61</v>
      </c>
      <c r="E6415" s="8">
        <v>12004.11</v>
      </c>
      <c r="F6415" s="8">
        <v>11982.42</v>
      </c>
      <c r="G6415" s="8">
        <v>11986.16</v>
      </c>
      <c r="H6415" s="8"/>
      <c r="I6415" s="8"/>
      <c r="J6415" s="8"/>
    </row>
    <row r="6416" spans="3:10" x14ac:dyDescent="0.25">
      <c r="C6416" s="5">
        <v>42844.916666666664</v>
      </c>
      <c r="D6416" s="6">
        <v>11986.41</v>
      </c>
      <c r="E6416" s="6">
        <v>11993.65</v>
      </c>
      <c r="F6416" s="6">
        <v>11965.47</v>
      </c>
      <c r="G6416" s="6">
        <v>11973.95</v>
      </c>
      <c r="H6416" s="6"/>
      <c r="I6416" s="6"/>
      <c r="J6416" s="6"/>
    </row>
    <row r="6417" spans="3:10" x14ac:dyDescent="0.25">
      <c r="C6417" s="7">
        <v>42844.958333333336</v>
      </c>
      <c r="D6417" s="8">
        <v>11972.45</v>
      </c>
      <c r="E6417" s="8">
        <v>11977.58</v>
      </c>
      <c r="F6417" s="8">
        <v>11964.77</v>
      </c>
      <c r="G6417" s="8">
        <v>11965.71</v>
      </c>
      <c r="H6417" s="8"/>
      <c r="I6417" s="8"/>
      <c r="J6417" s="8"/>
    </row>
    <row r="6418" spans="3:10" x14ac:dyDescent="0.25">
      <c r="C6418" s="5">
        <v>42845.041666666664</v>
      </c>
      <c r="D6418" s="6">
        <v>11969.57</v>
      </c>
      <c r="E6418" s="6">
        <v>11985.48</v>
      </c>
      <c r="F6418" s="6">
        <v>11967.01</v>
      </c>
      <c r="G6418" s="6">
        <v>11984.2</v>
      </c>
      <c r="H6418" s="6"/>
      <c r="I6418" s="6"/>
      <c r="J6418" s="6"/>
    </row>
    <row r="6419" spans="3:10" x14ac:dyDescent="0.25">
      <c r="C6419" s="7">
        <v>42845.083333333336</v>
      </c>
      <c r="D6419" s="8">
        <v>11984.84</v>
      </c>
      <c r="E6419" s="8">
        <v>11985.48</v>
      </c>
      <c r="F6419" s="8">
        <v>11977.8</v>
      </c>
      <c r="G6419" s="8">
        <v>11980.58</v>
      </c>
      <c r="H6419" s="8"/>
      <c r="I6419" s="8"/>
      <c r="J6419" s="8"/>
    </row>
    <row r="6420" spans="3:10" x14ac:dyDescent="0.25">
      <c r="C6420" s="5">
        <v>42845.125</v>
      </c>
      <c r="D6420" s="6">
        <v>11979.3</v>
      </c>
      <c r="E6420" s="6">
        <v>11980.58</v>
      </c>
      <c r="F6420" s="6">
        <v>11969.18</v>
      </c>
      <c r="G6420" s="6">
        <v>11975.6</v>
      </c>
      <c r="H6420" s="6"/>
      <c r="I6420" s="6"/>
      <c r="J6420" s="6"/>
    </row>
    <row r="6421" spans="3:10" x14ac:dyDescent="0.25">
      <c r="C6421" s="7">
        <v>42845.166666666664</v>
      </c>
      <c r="D6421" s="8">
        <v>11975.42</v>
      </c>
      <c r="E6421" s="8">
        <v>11990.41</v>
      </c>
      <c r="F6421" s="8">
        <v>11971.58</v>
      </c>
      <c r="G6421" s="8">
        <v>11989.13</v>
      </c>
      <c r="H6421" s="8"/>
      <c r="I6421" s="8"/>
      <c r="J6421" s="8"/>
    </row>
    <row r="6422" spans="3:10" x14ac:dyDescent="0.25">
      <c r="C6422" s="5">
        <v>42845.208333333336</v>
      </c>
      <c r="D6422" s="6">
        <v>11987.85</v>
      </c>
      <c r="E6422" s="6">
        <v>11987.85</v>
      </c>
      <c r="F6422" s="6">
        <v>11978.88</v>
      </c>
      <c r="G6422" s="6">
        <v>11980.17</v>
      </c>
      <c r="H6422" s="6"/>
      <c r="I6422" s="6"/>
      <c r="J6422" s="6"/>
    </row>
    <row r="6423" spans="3:10" x14ac:dyDescent="0.25">
      <c r="C6423" s="7">
        <v>42845.25</v>
      </c>
      <c r="D6423" s="8">
        <v>11981.46</v>
      </c>
      <c r="E6423" s="8">
        <v>11986.9</v>
      </c>
      <c r="F6423" s="8">
        <v>11980.18</v>
      </c>
      <c r="G6423" s="8">
        <v>11986.26</v>
      </c>
      <c r="H6423" s="8"/>
      <c r="I6423" s="8"/>
      <c r="J6423" s="8"/>
    </row>
    <row r="6424" spans="3:10" x14ac:dyDescent="0.25">
      <c r="C6424" s="5">
        <v>42845.291666666664</v>
      </c>
      <c r="D6424" s="6">
        <v>11987.54</v>
      </c>
      <c r="E6424" s="6">
        <v>11987.93</v>
      </c>
      <c r="F6424" s="6">
        <v>11983.68</v>
      </c>
      <c r="G6424" s="6">
        <v>11984.09</v>
      </c>
      <c r="H6424" s="6"/>
      <c r="I6424" s="6"/>
      <c r="J6424" s="6"/>
    </row>
    <row r="6425" spans="3:10" x14ac:dyDescent="0.25">
      <c r="C6425" s="7">
        <v>42845.333333333336</v>
      </c>
      <c r="D6425" s="8">
        <v>11983.09</v>
      </c>
      <c r="E6425" s="8">
        <v>11993.7</v>
      </c>
      <c r="F6425" s="8">
        <v>11977.4</v>
      </c>
      <c r="G6425" s="8">
        <v>11992.69</v>
      </c>
      <c r="H6425" s="8"/>
      <c r="I6425" s="8"/>
      <c r="J6425" s="8"/>
    </row>
    <row r="6426" spans="3:10" x14ac:dyDescent="0.25">
      <c r="C6426" s="5">
        <v>42845.375</v>
      </c>
      <c r="D6426" s="6">
        <v>11992.84</v>
      </c>
      <c r="E6426" s="6">
        <v>11996.58</v>
      </c>
      <c r="F6426" s="6">
        <v>11976.04</v>
      </c>
      <c r="G6426" s="6">
        <v>11978.07</v>
      </c>
      <c r="H6426" s="6"/>
      <c r="I6426" s="6"/>
      <c r="J6426" s="6"/>
    </row>
    <row r="6427" spans="3:10" x14ac:dyDescent="0.25">
      <c r="C6427" s="7">
        <v>42845.416666666664</v>
      </c>
      <c r="D6427" s="8">
        <v>11978.57</v>
      </c>
      <c r="E6427" s="8">
        <v>12027.6</v>
      </c>
      <c r="F6427" s="8">
        <v>11941.28</v>
      </c>
      <c r="G6427" s="8">
        <v>12008.78</v>
      </c>
      <c r="H6427" s="8"/>
      <c r="I6427" s="8"/>
      <c r="J6427" s="8"/>
    </row>
    <row r="6428" spans="3:10" x14ac:dyDescent="0.25">
      <c r="C6428" s="5">
        <v>42845.458333333336</v>
      </c>
      <c r="D6428" s="6">
        <v>12009.03</v>
      </c>
      <c r="E6428" s="6">
        <v>12036.17</v>
      </c>
      <c r="F6428" s="6">
        <v>12004.64</v>
      </c>
      <c r="G6428" s="6">
        <v>12032.77</v>
      </c>
      <c r="H6428" s="6"/>
      <c r="I6428" s="6"/>
      <c r="J6428" s="6"/>
    </row>
    <row r="6429" spans="3:10" x14ac:dyDescent="0.25">
      <c r="C6429" s="7">
        <v>42845.5</v>
      </c>
      <c r="D6429" s="8">
        <v>12032.28</v>
      </c>
      <c r="E6429" s="8">
        <v>12052.37</v>
      </c>
      <c r="F6429" s="8">
        <v>12028.14</v>
      </c>
      <c r="G6429" s="8">
        <v>12037.86</v>
      </c>
      <c r="H6429" s="8"/>
      <c r="I6429" s="8"/>
      <c r="J6429" s="8"/>
    </row>
    <row r="6430" spans="3:10" x14ac:dyDescent="0.25">
      <c r="C6430" s="5">
        <v>42845.541666666664</v>
      </c>
      <c r="D6430" s="6">
        <v>12037.6</v>
      </c>
      <c r="E6430" s="6">
        <v>12044</v>
      </c>
      <c r="F6430" s="6">
        <v>12005.97</v>
      </c>
      <c r="G6430" s="6">
        <v>12014.89</v>
      </c>
      <c r="H6430" s="6"/>
      <c r="I6430" s="6"/>
      <c r="J6430" s="6"/>
    </row>
    <row r="6431" spans="3:10" x14ac:dyDescent="0.25">
      <c r="C6431" s="7">
        <v>42845.583333333336</v>
      </c>
      <c r="D6431" s="8">
        <v>12015.14</v>
      </c>
      <c r="E6431" s="8">
        <v>12020.16</v>
      </c>
      <c r="F6431" s="8">
        <v>12008.11</v>
      </c>
      <c r="G6431" s="8">
        <v>12012.59</v>
      </c>
      <c r="H6431" s="8"/>
      <c r="I6431" s="8"/>
      <c r="J6431" s="8"/>
    </row>
    <row r="6432" spans="3:10" x14ac:dyDescent="0.25">
      <c r="C6432" s="5">
        <v>42845.625</v>
      </c>
      <c r="D6432" s="6">
        <v>12012.84</v>
      </c>
      <c r="E6432" s="6">
        <v>12023.89</v>
      </c>
      <c r="F6432" s="6">
        <v>12007.83</v>
      </c>
      <c r="G6432" s="6">
        <v>12011.96</v>
      </c>
      <c r="H6432" s="6"/>
      <c r="I6432" s="6"/>
      <c r="J6432" s="6"/>
    </row>
    <row r="6433" spans="3:10" x14ac:dyDescent="0.25">
      <c r="C6433" s="7">
        <v>42845.666666666664</v>
      </c>
      <c r="D6433" s="8">
        <v>12012.21</v>
      </c>
      <c r="E6433" s="8">
        <v>12022.91</v>
      </c>
      <c r="F6433" s="8">
        <v>12005.44</v>
      </c>
      <c r="G6433" s="8">
        <v>12008.49</v>
      </c>
      <c r="H6433" s="8"/>
      <c r="I6433" s="8"/>
      <c r="J6433" s="8"/>
    </row>
    <row r="6434" spans="3:10" x14ac:dyDescent="0.25">
      <c r="C6434" s="5">
        <v>42845.708333333336</v>
      </c>
      <c r="D6434" s="6">
        <v>12008.24</v>
      </c>
      <c r="E6434" s="6">
        <v>12044.21</v>
      </c>
      <c r="F6434" s="6">
        <v>12007.99</v>
      </c>
      <c r="G6434" s="6">
        <v>12041.8</v>
      </c>
      <c r="H6434" s="6"/>
      <c r="I6434" s="6"/>
      <c r="J6434" s="6"/>
    </row>
    <row r="6435" spans="3:10" x14ac:dyDescent="0.25">
      <c r="C6435" s="7">
        <v>42845.75</v>
      </c>
      <c r="D6435" s="8">
        <v>12042.05</v>
      </c>
      <c r="E6435" s="8">
        <v>12045.79</v>
      </c>
      <c r="F6435" s="8">
        <v>12015.19</v>
      </c>
      <c r="G6435" s="8">
        <v>12025.95</v>
      </c>
      <c r="H6435" s="8"/>
      <c r="I6435" s="8"/>
      <c r="J6435" s="8"/>
    </row>
    <row r="6436" spans="3:10" x14ac:dyDescent="0.25">
      <c r="C6436" s="5">
        <v>42845.791666666664</v>
      </c>
      <c r="D6436" s="6">
        <v>12026.19</v>
      </c>
      <c r="E6436" s="6">
        <v>12036.18</v>
      </c>
      <c r="F6436" s="6">
        <v>12024.95</v>
      </c>
      <c r="G6436" s="6">
        <v>12030.13</v>
      </c>
      <c r="H6436" s="6"/>
      <c r="I6436" s="6"/>
      <c r="J6436" s="6"/>
    </row>
    <row r="6437" spans="3:10" x14ac:dyDescent="0.25">
      <c r="C6437" s="7">
        <v>42845.833333333336</v>
      </c>
      <c r="D6437" s="8">
        <v>12029.88</v>
      </c>
      <c r="E6437" s="8">
        <v>12062.34</v>
      </c>
      <c r="F6437" s="8">
        <v>12027.89</v>
      </c>
      <c r="G6437" s="8">
        <v>12057.35</v>
      </c>
      <c r="H6437" s="8"/>
      <c r="I6437" s="8"/>
      <c r="J6437" s="8"/>
    </row>
    <row r="6438" spans="3:10" x14ac:dyDescent="0.25">
      <c r="C6438" s="5">
        <v>42845.875</v>
      </c>
      <c r="D6438" s="6">
        <v>12057.85</v>
      </c>
      <c r="E6438" s="6">
        <v>12062.35</v>
      </c>
      <c r="F6438" s="6">
        <v>12050.61</v>
      </c>
      <c r="G6438" s="6">
        <v>12054.12</v>
      </c>
      <c r="H6438" s="6"/>
      <c r="I6438" s="6"/>
      <c r="J6438" s="6"/>
    </row>
    <row r="6439" spans="3:10" x14ac:dyDescent="0.25">
      <c r="C6439" s="7">
        <v>42845.916666666664</v>
      </c>
      <c r="D6439" s="8">
        <v>12053.87</v>
      </c>
      <c r="E6439" s="8">
        <v>12054.37</v>
      </c>
      <c r="F6439" s="8">
        <v>12035.17</v>
      </c>
      <c r="G6439" s="8">
        <v>12040.66</v>
      </c>
      <c r="H6439" s="8"/>
      <c r="I6439" s="8"/>
      <c r="J6439" s="8"/>
    </row>
    <row r="6440" spans="3:10" x14ac:dyDescent="0.25">
      <c r="C6440" s="5">
        <v>42845.958333333336</v>
      </c>
      <c r="D6440" s="6">
        <v>12038.91</v>
      </c>
      <c r="E6440" s="6">
        <v>12042.75</v>
      </c>
      <c r="F6440" s="6">
        <v>12032.52</v>
      </c>
      <c r="G6440" s="6">
        <v>12037.87</v>
      </c>
      <c r="H6440" s="6"/>
      <c r="I6440" s="6"/>
      <c r="J6440" s="6"/>
    </row>
    <row r="6441" spans="3:10" x14ac:dyDescent="0.25">
      <c r="C6441" s="7">
        <v>42846.041666666664</v>
      </c>
      <c r="D6441" s="8">
        <v>12040.44</v>
      </c>
      <c r="E6441" s="8">
        <v>12047.07</v>
      </c>
      <c r="F6441" s="8">
        <v>12036.61</v>
      </c>
      <c r="G6441" s="8">
        <v>12042.24</v>
      </c>
      <c r="H6441" s="8"/>
      <c r="I6441" s="8"/>
      <c r="J6441" s="8"/>
    </row>
    <row r="6442" spans="3:10" x14ac:dyDescent="0.25">
      <c r="C6442" s="5">
        <v>42846.083333333336</v>
      </c>
      <c r="D6442" s="6">
        <v>12040.96</v>
      </c>
      <c r="E6442" s="6">
        <v>12043.53</v>
      </c>
      <c r="F6442" s="6">
        <v>12039.69</v>
      </c>
      <c r="G6442" s="6">
        <v>12042.26</v>
      </c>
      <c r="H6442" s="6"/>
      <c r="I6442" s="6"/>
      <c r="J6442" s="6"/>
    </row>
    <row r="6443" spans="3:10" x14ac:dyDescent="0.25">
      <c r="C6443" s="7">
        <v>42846.125</v>
      </c>
      <c r="D6443" s="8">
        <v>12040.98</v>
      </c>
      <c r="E6443" s="8">
        <v>12044.82</v>
      </c>
      <c r="F6443" s="8">
        <v>12038.93</v>
      </c>
      <c r="G6443" s="8">
        <v>12038.93</v>
      </c>
      <c r="H6443" s="8"/>
      <c r="I6443" s="8"/>
      <c r="J6443" s="8"/>
    </row>
    <row r="6444" spans="3:10" x14ac:dyDescent="0.25">
      <c r="C6444" s="5">
        <v>42846.166666666664</v>
      </c>
      <c r="D6444" s="6">
        <v>12038.83</v>
      </c>
      <c r="E6444" s="6">
        <v>12043.96</v>
      </c>
      <c r="F6444" s="6">
        <v>12038.83</v>
      </c>
      <c r="G6444" s="6">
        <v>12040.12</v>
      </c>
      <c r="H6444" s="6"/>
      <c r="I6444" s="6"/>
      <c r="J6444" s="6"/>
    </row>
    <row r="6445" spans="3:10" x14ac:dyDescent="0.25">
      <c r="C6445" s="7">
        <v>42846.208333333336</v>
      </c>
      <c r="D6445" s="8">
        <v>12042.68</v>
      </c>
      <c r="E6445" s="8">
        <v>12046.53</v>
      </c>
      <c r="F6445" s="8">
        <v>12040.14</v>
      </c>
      <c r="G6445" s="8">
        <v>12041.42</v>
      </c>
      <c r="H6445" s="8"/>
      <c r="I6445" s="8"/>
      <c r="J6445" s="8"/>
    </row>
    <row r="6446" spans="3:10" x14ac:dyDescent="0.25">
      <c r="C6446" s="5">
        <v>42846.25</v>
      </c>
      <c r="D6446" s="6">
        <v>12040.14</v>
      </c>
      <c r="E6446" s="6">
        <v>12041.65</v>
      </c>
      <c r="F6446" s="6">
        <v>12036.31</v>
      </c>
      <c r="G6446" s="6">
        <v>12036.32</v>
      </c>
      <c r="H6446" s="6"/>
      <c r="I6446" s="6"/>
      <c r="J6446" s="6"/>
    </row>
    <row r="6447" spans="3:10" x14ac:dyDescent="0.25">
      <c r="C6447" s="7">
        <v>42846.291666666664</v>
      </c>
      <c r="D6447" s="8">
        <v>12035.04</v>
      </c>
      <c r="E6447" s="8">
        <v>12040.17</v>
      </c>
      <c r="F6447" s="8">
        <v>12035.04</v>
      </c>
      <c r="G6447" s="8">
        <v>12038.89</v>
      </c>
      <c r="H6447" s="8"/>
      <c r="I6447" s="8"/>
      <c r="J6447" s="8"/>
    </row>
    <row r="6448" spans="3:10" x14ac:dyDescent="0.25">
      <c r="C6448" s="5">
        <v>42846.333333333336</v>
      </c>
      <c r="D6448" s="6">
        <v>12037.61</v>
      </c>
      <c r="E6448" s="6">
        <v>12058.08</v>
      </c>
      <c r="F6448" s="6">
        <v>12037.61</v>
      </c>
      <c r="G6448" s="6">
        <v>12047.94</v>
      </c>
      <c r="H6448" s="6"/>
      <c r="I6448" s="6"/>
      <c r="J6448" s="6"/>
    </row>
    <row r="6449" spans="3:10" x14ac:dyDescent="0.25">
      <c r="C6449" s="7">
        <v>42846.375</v>
      </c>
      <c r="D6449" s="8">
        <v>12048.63</v>
      </c>
      <c r="E6449" s="8">
        <v>12055.04</v>
      </c>
      <c r="F6449" s="8">
        <v>12024.51</v>
      </c>
      <c r="G6449" s="8">
        <v>12032.44</v>
      </c>
      <c r="H6449" s="8"/>
      <c r="I6449" s="8"/>
      <c r="J6449" s="8"/>
    </row>
    <row r="6450" spans="3:10" x14ac:dyDescent="0.25">
      <c r="C6450" s="5">
        <v>42846.416666666664</v>
      </c>
      <c r="D6450" s="6">
        <v>12032.19</v>
      </c>
      <c r="E6450" s="6">
        <v>12053.73</v>
      </c>
      <c r="F6450" s="6">
        <v>12015.9</v>
      </c>
      <c r="G6450" s="6">
        <v>12037.89</v>
      </c>
      <c r="H6450" s="6"/>
      <c r="I6450" s="6"/>
      <c r="J6450" s="6"/>
    </row>
    <row r="6451" spans="3:10" x14ac:dyDescent="0.25">
      <c r="C6451" s="7">
        <v>42846.458333333336</v>
      </c>
      <c r="D6451" s="8">
        <v>12038.64</v>
      </c>
      <c r="E6451" s="8">
        <v>12043.99</v>
      </c>
      <c r="F6451" s="8">
        <v>12011.73</v>
      </c>
      <c r="G6451" s="8">
        <v>12023.15</v>
      </c>
      <c r="H6451" s="8"/>
      <c r="I6451" s="8"/>
      <c r="J6451" s="8"/>
    </row>
    <row r="6452" spans="3:10" x14ac:dyDescent="0.25">
      <c r="C6452" s="5">
        <v>42846.5</v>
      </c>
      <c r="D6452" s="6">
        <v>12023.65</v>
      </c>
      <c r="E6452" s="6">
        <v>12049.75</v>
      </c>
      <c r="F6452" s="6">
        <v>12008.01</v>
      </c>
      <c r="G6452" s="6">
        <v>12044.36</v>
      </c>
      <c r="H6452" s="6"/>
      <c r="I6452" s="6"/>
      <c r="J6452" s="6"/>
    </row>
    <row r="6453" spans="3:10" x14ac:dyDescent="0.25">
      <c r="C6453" s="7">
        <v>42846.541666666664</v>
      </c>
      <c r="D6453" s="8">
        <v>12044.61</v>
      </c>
      <c r="E6453" s="8">
        <v>12055.39</v>
      </c>
      <c r="F6453" s="8">
        <v>12034.07</v>
      </c>
      <c r="G6453" s="8">
        <v>12049.08</v>
      </c>
      <c r="H6453" s="8"/>
      <c r="I6453" s="8"/>
      <c r="J6453" s="8"/>
    </row>
    <row r="6454" spans="3:10" x14ac:dyDescent="0.25">
      <c r="C6454" s="5">
        <v>42846.583333333336</v>
      </c>
      <c r="D6454" s="6">
        <v>12049.33</v>
      </c>
      <c r="E6454" s="6">
        <v>12078.08</v>
      </c>
      <c r="F6454" s="6">
        <v>12042.77</v>
      </c>
      <c r="G6454" s="6">
        <v>12066.16</v>
      </c>
      <c r="H6454" s="6"/>
      <c r="I6454" s="6"/>
      <c r="J6454" s="6"/>
    </row>
    <row r="6455" spans="3:10" x14ac:dyDescent="0.25">
      <c r="C6455" s="7">
        <v>42846.625</v>
      </c>
      <c r="D6455" s="8">
        <v>12066.41</v>
      </c>
      <c r="E6455" s="8">
        <v>12091.92</v>
      </c>
      <c r="F6455" s="8">
        <v>12062.94</v>
      </c>
      <c r="G6455" s="8">
        <v>12077.21</v>
      </c>
      <c r="H6455" s="8"/>
      <c r="I6455" s="8"/>
      <c r="J6455" s="8"/>
    </row>
    <row r="6456" spans="3:10" x14ac:dyDescent="0.25">
      <c r="C6456" s="5">
        <v>42846.666666666664</v>
      </c>
      <c r="D6456" s="6">
        <v>12076.96</v>
      </c>
      <c r="E6456" s="6">
        <v>12082.07</v>
      </c>
      <c r="F6456" s="6">
        <v>12036.17</v>
      </c>
      <c r="G6456" s="6">
        <v>12048.02</v>
      </c>
      <c r="H6456" s="6"/>
      <c r="I6456" s="6"/>
      <c r="J6456" s="6"/>
    </row>
    <row r="6457" spans="3:10" x14ac:dyDescent="0.25">
      <c r="C6457" s="7">
        <v>42846.708333333336</v>
      </c>
      <c r="D6457" s="8">
        <v>12047.77</v>
      </c>
      <c r="E6457" s="8">
        <v>12070.73</v>
      </c>
      <c r="F6457" s="8">
        <v>12045</v>
      </c>
      <c r="G6457" s="8">
        <v>12066.62</v>
      </c>
      <c r="H6457" s="8"/>
      <c r="I6457" s="8"/>
      <c r="J6457" s="8"/>
    </row>
    <row r="6458" spans="3:10" x14ac:dyDescent="0.25">
      <c r="C6458" s="5">
        <v>42846.75</v>
      </c>
      <c r="D6458" s="6">
        <v>12066.87</v>
      </c>
      <c r="E6458" s="6">
        <v>12075.49</v>
      </c>
      <c r="F6458" s="6">
        <v>12047.86</v>
      </c>
      <c r="G6458" s="6">
        <v>12061.64</v>
      </c>
      <c r="H6458" s="6"/>
      <c r="I6458" s="6"/>
      <c r="J6458" s="6"/>
    </row>
    <row r="6459" spans="3:10" x14ac:dyDescent="0.25">
      <c r="C6459" s="7">
        <v>42846.791666666664</v>
      </c>
      <c r="D6459" s="8">
        <v>12062.39</v>
      </c>
      <c r="E6459" s="8">
        <v>12071.59</v>
      </c>
      <c r="F6459" s="8">
        <v>12057.86</v>
      </c>
      <c r="G6459" s="8">
        <v>12065.19</v>
      </c>
      <c r="H6459" s="8"/>
      <c r="I6459" s="8"/>
      <c r="J6459" s="8"/>
    </row>
    <row r="6460" spans="3:10" x14ac:dyDescent="0.25">
      <c r="C6460" s="5">
        <v>42846.833333333336</v>
      </c>
      <c r="D6460" s="6">
        <v>12065.44</v>
      </c>
      <c r="E6460" s="6">
        <v>12081.42</v>
      </c>
      <c r="F6460" s="6">
        <v>12058.7</v>
      </c>
      <c r="G6460" s="6">
        <v>12078.43</v>
      </c>
      <c r="H6460" s="6"/>
      <c r="I6460" s="6"/>
      <c r="J6460" s="6"/>
    </row>
    <row r="6461" spans="3:10" x14ac:dyDescent="0.25">
      <c r="C6461" s="7">
        <v>42846.875</v>
      </c>
      <c r="D6461" s="8">
        <v>12078.93</v>
      </c>
      <c r="E6461" s="8">
        <v>12082.92</v>
      </c>
      <c r="F6461" s="8">
        <v>12067.96</v>
      </c>
      <c r="G6461" s="8">
        <v>12069.21</v>
      </c>
      <c r="H6461" s="8"/>
      <c r="I6461" s="8"/>
      <c r="J6461" s="8"/>
    </row>
    <row r="6462" spans="3:10" x14ac:dyDescent="0.25">
      <c r="C6462" s="5">
        <v>42846.916666666664</v>
      </c>
      <c r="D6462" s="6">
        <v>12069.46</v>
      </c>
      <c r="E6462" s="6">
        <v>12077.71</v>
      </c>
      <c r="F6462" s="6">
        <v>12060.24</v>
      </c>
      <c r="G6462" s="6">
        <v>12075.97</v>
      </c>
      <c r="H6462" s="6"/>
      <c r="I6462" s="6"/>
      <c r="J6462" s="6"/>
    </row>
    <row r="6463" spans="3:10" x14ac:dyDescent="0.25">
      <c r="C6463" s="7">
        <v>42849.041666666664</v>
      </c>
      <c r="D6463" s="8">
        <v>12076.72</v>
      </c>
      <c r="E6463" s="8">
        <v>12297.9</v>
      </c>
      <c r="F6463" s="8">
        <v>12076.72</v>
      </c>
      <c r="G6463" s="8">
        <v>12267.1</v>
      </c>
      <c r="H6463" s="8"/>
      <c r="I6463" s="8"/>
      <c r="J6463" s="8"/>
    </row>
    <row r="6464" spans="3:10" x14ac:dyDescent="0.25">
      <c r="C6464" s="5">
        <v>42849.083333333336</v>
      </c>
      <c r="D6464" s="6">
        <v>12265.81</v>
      </c>
      <c r="E6464" s="6">
        <v>12271.25</v>
      </c>
      <c r="F6464" s="6">
        <v>12247.11</v>
      </c>
      <c r="G6464" s="6">
        <v>12247.39</v>
      </c>
      <c r="H6464" s="6"/>
      <c r="I6464" s="6"/>
      <c r="J6464" s="6"/>
    </row>
    <row r="6465" spans="3:10" x14ac:dyDescent="0.25">
      <c r="C6465" s="7">
        <v>42849.125</v>
      </c>
      <c r="D6465" s="8">
        <v>12246.11</v>
      </c>
      <c r="E6465" s="8">
        <v>12251.47</v>
      </c>
      <c r="F6465" s="8">
        <v>12234.04</v>
      </c>
      <c r="G6465" s="8">
        <v>12245.77</v>
      </c>
      <c r="H6465" s="8"/>
      <c r="I6465" s="8"/>
      <c r="J6465" s="8"/>
    </row>
    <row r="6466" spans="3:10" x14ac:dyDescent="0.25">
      <c r="C6466" s="5">
        <v>42849.166666666664</v>
      </c>
      <c r="D6466" s="6">
        <v>12246.1</v>
      </c>
      <c r="E6466" s="6">
        <v>12248.1</v>
      </c>
      <c r="F6466" s="6">
        <v>12212.95</v>
      </c>
      <c r="G6466" s="6">
        <v>12221.6</v>
      </c>
      <c r="H6466" s="6"/>
      <c r="I6466" s="6"/>
      <c r="J6466" s="6"/>
    </row>
    <row r="6467" spans="3:10" x14ac:dyDescent="0.25">
      <c r="C6467" s="7">
        <v>42849.208333333336</v>
      </c>
      <c r="D6467" s="8">
        <v>12222.6</v>
      </c>
      <c r="E6467" s="8">
        <v>12226.77</v>
      </c>
      <c r="F6467" s="8">
        <v>12213.47</v>
      </c>
      <c r="G6467" s="8">
        <v>12225.49</v>
      </c>
      <c r="H6467" s="8"/>
      <c r="I6467" s="8"/>
      <c r="J6467" s="8"/>
    </row>
    <row r="6468" spans="3:10" x14ac:dyDescent="0.25">
      <c r="C6468" s="5">
        <v>42849.25</v>
      </c>
      <c r="D6468" s="6">
        <v>12226.77</v>
      </c>
      <c r="E6468" s="6">
        <v>12231.08</v>
      </c>
      <c r="F6468" s="6">
        <v>12224.2</v>
      </c>
      <c r="G6468" s="6">
        <v>12231.08</v>
      </c>
      <c r="H6468" s="6"/>
      <c r="I6468" s="6"/>
      <c r="J6468" s="6"/>
    </row>
    <row r="6469" spans="3:10" x14ac:dyDescent="0.25">
      <c r="C6469" s="7">
        <v>42849.291666666664</v>
      </c>
      <c r="D6469" s="8">
        <v>12231.72</v>
      </c>
      <c r="E6469" s="8">
        <v>12238.1</v>
      </c>
      <c r="F6469" s="8">
        <v>12229.72</v>
      </c>
      <c r="G6469" s="8">
        <v>12236.81</v>
      </c>
      <c r="H6469" s="8"/>
      <c r="I6469" s="8"/>
      <c r="J6469" s="8"/>
    </row>
    <row r="6470" spans="3:10" x14ac:dyDescent="0.25">
      <c r="C6470" s="5">
        <v>42849.333333333336</v>
      </c>
      <c r="D6470" s="6">
        <v>12238.1</v>
      </c>
      <c r="E6470" s="6">
        <v>12265.32</v>
      </c>
      <c r="F6470" s="6">
        <v>12231.31</v>
      </c>
      <c r="G6470" s="6">
        <v>12264.67</v>
      </c>
      <c r="H6470" s="6"/>
      <c r="I6470" s="6"/>
      <c r="J6470" s="6"/>
    </row>
    <row r="6471" spans="3:10" x14ac:dyDescent="0.25">
      <c r="C6471" s="7">
        <v>42849.375</v>
      </c>
      <c r="D6471" s="8">
        <v>12266.17</v>
      </c>
      <c r="E6471" s="8">
        <v>12308.34</v>
      </c>
      <c r="F6471" s="8">
        <v>12236.17</v>
      </c>
      <c r="G6471" s="8">
        <v>12307.09</v>
      </c>
      <c r="H6471" s="8"/>
      <c r="I6471" s="8"/>
      <c r="J6471" s="8"/>
    </row>
    <row r="6472" spans="3:10" x14ac:dyDescent="0.25">
      <c r="C6472" s="5">
        <v>42849.416666666664</v>
      </c>
      <c r="D6472" s="6">
        <v>12307.59</v>
      </c>
      <c r="E6472" s="6">
        <v>12367.16</v>
      </c>
      <c r="F6472" s="6">
        <v>12287.12</v>
      </c>
      <c r="G6472" s="6">
        <v>12359.72</v>
      </c>
      <c r="H6472" s="6"/>
      <c r="I6472" s="6"/>
      <c r="J6472" s="6"/>
    </row>
    <row r="6473" spans="3:10" x14ac:dyDescent="0.25">
      <c r="C6473" s="7">
        <v>42849.458333333336</v>
      </c>
      <c r="D6473" s="8">
        <v>12359.97</v>
      </c>
      <c r="E6473" s="8">
        <v>12397.61</v>
      </c>
      <c r="F6473" s="8">
        <v>12347.18</v>
      </c>
      <c r="G6473" s="8">
        <v>12391.54</v>
      </c>
      <c r="H6473" s="8"/>
      <c r="I6473" s="8"/>
      <c r="J6473" s="8"/>
    </row>
    <row r="6474" spans="3:10" x14ac:dyDescent="0.25">
      <c r="C6474" s="5">
        <v>42849.5</v>
      </c>
      <c r="D6474" s="6">
        <v>12390.29</v>
      </c>
      <c r="E6474" s="6">
        <v>12399.69</v>
      </c>
      <c r="F6474" s="6">
        <v>12384.73</v>
      </c>
      <c r="G6474" s="6">
        <v>12391.71</v>
      </c>
      <c r="H6474" s="6"/>
      <c r="I6474" s="6"/>
      <c r="J6474" s="6"/>
    </row>
    <row r="6475" spans="3:10" x14ac:dyDescent="0.25">
      <c r="C6475" s="7">
        <v>42849.541666666664</v>
      </c>
      <c r="D6475" s="8">
        <v>12391.46</v>
      </c>
      <c r="E6475" s="8">
        <v>12416.25</v>
      </c>
      <c r="F6475" s="8">
        <v>12391.45</v>
      </c>
      <c r="G6475" s="8">
        <v>12409.71</v>
      </c>
      <c r="H6475" s="8"/>
      <c r="I6475" s="8"/>
      <c r="J6475" s="8"/>
    </row>
    <row r="6476" spans="3:10" x14ac:dyDescent="0.25">
      <c r="C6476" s="5">
        <v>42849.583333333336</v>
      </c>
      <c r="D6476" s="6">
        <v>12409.46</v>
      </c>
      <c r="E6476" s="6">
        <v>12429.69</v>
      </c>
      <c r="F6476" s="6">
        <v>12403.84</v>
      </c>
      <c r="G6476" s="6">
        <v>12429.69</v>
      </c>
      <c r="H6476" s="6"/>
      <c r="I6476" s="6"/>
      <c r="J6476" s="6"/>
    </row>
    <row r="6477" spans="3:10" x14ac:dyDescent="0.25">
      <c r="C6477" s="7">
        <v>42849.625</v>
      </c>
      <c r="D6477" s="8">
        <v>12429.19</v>
      </c>
      <c r="E6477" s="8">
        <v>12429.69</v>
      </c>
      <c r="F6477" s="8">
        <v>12407.3</v>
      </c>
      <c r="G6477" s="8">
        <v>12409.36</v>
      </c>
      <c r="H6477" s="8"/>
      <c r="I6477" s="8"/>
      <c r="J6477" s="8"/>
    </row>
    <row r="6478" spans="3:10" x14ac:dyDescent="0.25">
      <c r="C6478" s="5">
        <v>42849.666666666664</v>
      </c>
      <c r="D6478" s="6">
        <v>12409.61</v>
      </c>
      <c r="E6478" s="6">
        <v>12425.58</v>
      </c>
      <c r="F6478" s="6">
        <v>12402.53</v>
      </c>
      <c r="G6478" s="6">
        <v>12422.59</v>
      </c>
      <c r="H6478" s="6"/>
      <c r="I6478" s="6"/>
      <c r="J6478" s="6"/>
    </row>
    <row r="6479" spans="3:10" x14ac:dyDescent="0.25">
      <c r="C6479" s="7">
        <v>42849.708333333336</v>
      </c>
      <c r="D6479" s="8">
        <v>12422.84</v>
      </c>
      <c r="E6479" s="8">
        <v>12444.92</v>
      </c>
      <c r="F6479" s="8">
        <v>12418.07</v>
      </c>
      <c r="G6479" s="8">
        <v>12430.01</v>
      </c>
      <c r="H6479" s="8"/>
      <c r="I6479" s="8"/>
      <c r="J6479" s="8"/>
    </row>
    <row r="6480" spans="3:10" x14ac:dyDescent="0.25">
      <c r="C6480" s="5">
        <v>42849.75</v>
      </c>
      <c r="D6480" s="6">
        <v>12429.76</v>
      </c>
      <c r="E6480" s="6">
        <v>12457.2</v>
      </c>
      <c r="F6480" s="6">
        <v>12429.01</v>
      </c>
      <c r="G6480" s="6">
        <v>12446.23</v>
      </c>
      <c r="H6480" s="6"/>
      <c r="I6480" s="6"/>
      <c r="J6480" s="6"/>
    </row>
    <row r="6481" spans="3:10" x14ac:dyDescent="0.25">
      <c r="C6481" s="7">
        <v>42849.791666666664</v>
      </c>
      <c r="D6481" s="8">
        <v>12446.48</v>
      </c>
      <c r="E6481" s="8">
        <v>12450.72</v>
      </c>
      <c r="F6481" s="8">
        <v>12445.73</v>
      </c>
      <c r="G6481" s="8">
        <v>12450.24</v>
      </c>
      <c r="H6481" s="8"/>
      <c r="I6481" s="8"/>
      <c r="J6481" s="8"/>
    </row>
    <row r="6482" spans="3:10" x14ac:dyDescent="0.25">
      <c r="C6482" s="5">
        <v>42849.833333333336</v>
      </c>
      <c r="D6482" s="6">
        <v>12449.49</v>
      </c>
      <c r="E6482" s="6">
        <v>12473.71</v>
      </c>
      <c r="F6482" s="6">
        <v>12448.24</v>
      </c>
      <c r="G6482" s="6">
        <v>12473.46</v>
      </c>
      <c r="H6482" s="6"/>
      <c r="I6482" s="6"/>
      <c r="J6482" s="6"/>
    </row>
    <row r="6483" spans="3:10" x14ac:dyDescent="0.25">
      <c r="C6483" s="7">
        <v>42849.875</v>
      </c>
      <c r="D6483" s="8">
        <v>12473.21</v>
      </c>
      <c r="E6483" s="8">
        <v>12477.21</v>
      </c>
      <c r="F6483" s="8">
        <v>12459.51</v>
      </c>
      <c r="G6483" s="8">
        <v>12462</v>
      </c>
      <c r="H6483" s="8"/>
      <c r="I6483" s="8"/>
      <c r="J6483" s="8"/>
    </row>
    <row r="6484" spans="3:10" x14ac:dyDescent="0.25">
      <c r="C6484" s="5">
        <v>42849.916666666664</v>
      </c>
      <c r="D6484" s="6">
        <v>12462.5</v>
      </c>
      <c r="E6484" s="6">
        <v>12479.23</v>
      </c>
      <c r="F6484" s="6">
        <v>12460.5</v>
      </c>
      <c r="G6484" s="6">
        <v>12463.27</v>
      </c>
      <c r="H6484" s="6"/>
      <c r="I6484" s="6"/>
      <c r="J6484" s="6"/>
    </row>
    <row r="6485" spans="3:10" x14ac:dyDescent="0.25">
      <c r="C6485" s="7">
        <v>42849.958333333336</v>
      </c>
      <c r="D6485" s="8">
        <v>12461.52</v>
      </c>
      <c r="E6485" s="8">
        <v>12464.53</v>
      </c>
      <c r="F6485" s="8">
        <v>12445.69</v>
      </c>
      <c r="G6485" s="8">
        <v>12463.22</v>
      </c>
      <c r="H6485" s="8"/>
      <c r="I6485" s="8"/>
      <c r="J6485" s="8"/>
    </row>
    <row r="6486" spans="3:10" x14ac:dyDescent="0.25">
      <c r="C6486" s="5">
        <v>42850.041666666664</v>
      </c>
      <c r="D6486" s="6">
        <v>12461.42</v>
      </c>
      <c r="E6486" s="6">
        <v>12472.44</v>
      </c>
      <c r="F6486" s="6">
        <v>12452.54</v>
      </c>
      <c r="G6486" s="6">
        <v>12466.81</v>
      </c>
      <c r="H6486" s="6"/>
      <c r="I6486" s="6"/>
      <c r="J6486" s="6"/>
    </row>
    <row r="6487" spans="3:10" x14ac:dyDescent="0.25">
      <c r="C6487" s="7">
        <v>42850.083333333336</v>
      </c>
      <c r="D6487" s="8">
        <v>12465.5</v>
      </c>
      <c r="E6487" s="8">
        <v>12468.14</v>
      </c>
      <c r="F6487" s="8">
        <v>12458.94</v>
      </c>
      <c r="G6487" s="8">
        <v>12461.57</v>
      </c>
      <c r="H6487" s="8"/>
      <c r="I6487" s="8"/>
      <c r="J6487" s="8"/>
    </row>
    <row r="6488" spans="3:10" x14ac:dyDescent="0.25">
      <c r="C6488" s="5">
        <v>42850.125</v>
      </c>
      <c r="D6488" s="6">
        <v>12460.26</v>
      </c>
      <c r="E6488" s="6">
        <v>12466.84</v>
      </c>
      <c r="F6488" s="6">
        <v>12460.26</v>
      </c>
      <c r="G6488" s="6">
        <v>12465.85</v>
      </c>
      <c r="H6488" s="6"/>
      <c r="I6488" s="6"/>
      <c r="J6488" s="6"/>
    </row>
    <row r="6489" spans="3:10" x14ac:dyDescent="0.25">
      <c r="C6489" s="7">
        <v>42850.166666666664</v>
      </c>
      <c r="D6489" s="8">
        <v>12465.5</v>
      </c>
      <c r="E6489" s="8">
        <v>12483.4</v>
      </c>
      <c r="F6489" s="8">
        <v>12461.74</v>
      </c>
      <c r="G6489" s="8">
        <v>12478.77</v>
      </c>
      <c r="H6489" s="8"/>
      <c r="I6489" s="8"/>
      <c r="J6489" s="8"/>
    </row>
    <row r="6490" spans="3:10" x14ac:dyDescent="0.25">
      <c r="C6490" s="5">
        <v>42850.208333333336</v>
      </c>
      <c r="D6490" s="6">
        <v>12480.09</v>
      </c>
      <c r="E6490" s="6">
        <v>12490.16</v>
      </c>
      <c r="F6490" s="6">
        <v>12479.91</v>
      </c>
      <c r="G6490" s="6">
        <v>12485.68</v>
      </c>
      <c r="H6490" s="6"/>
      <c r="I6490" s="6"/>
      <c r="J6490" s="6"/>
    </row>
    <row r="6491" spans="3:10" x14ac:dyDescent="0.25">
      <c r="C6491" s="7">
        <v>42850.25</v>
      </c>
      <c r="D6491" s="8">
        <v>12484.37</v>
      </c>
      <c r="E6491" s="8">
        <v>12489.82</v>
      </c>
      <c r="F6491" s="8">
        <v>12484.37</v>
      </c>
      <c r="G6491" s="8">
        <v>12487.7</v>
      </c>
      <c r="H6491" s="8"/>
      <c r="I6491" s="8"/>
      <c r="J6491" s="8"/>
    </row>
    <row r="6492" spans="3:10" x14ac:dyDescent="0.25">
      <c r="C6492" s="5">
        <v>42850.291666666664</v>
      </c>
      <c r="D6492" s="6">
        <v>12486.38</v>
      </c>
      <c r="E6492" s="6">
        <v>12493.31</v>
      </c>
      <c r="F6492" s="6">
        <v>12486.38</v>
      </c>
      <c r="G6492" s="6">
        <v>12487.69</v>
      </c>
      <c r="H6492" s="6"/>
      <c r="I6492" s="6"/>
      <c r="J6492" s="6"/>
    </row>
    <row r="6493" spans="3:10" x14ac:dyDescent="0.25">
      <c r="C6493" s="7">
        <v>42850.333333333336</v>
      </c>
      <c r="D6493" s="8">
        <v>12489.01</v>
      </c>
      <c r="E6493" s="8">
        <v>12514.81</v>
      </c>
      <c r="F6493" s="8">
        <v>12467.47</v>
      </c>
      <c r="G6493" s="8">
        <v>12468.78</v>
      </c>
      <c r="H6493" s="8"/>
      <c r="I6493" s="8"/>
      <c r="J6493" s="8"/>
    </row>
    <row r="6494" spans="3:10" x14ac:dyDescent="0.25">
      <c r="C6494" s="5">
        <v>42850.375</v>
      </c>
      <c r="D6494" s="6">
        <v>12470.28</v>
      </c>
      <c r="E6494" s="6">
        <v>12495.39</v>
      </c>
      <c r="F6494" s="6">
        <v>12429.58</v>
      </c>
      <c r="G6494" s="6">
        <v>12472.18</v>
      </c>
      <c r="H6494" s="6"/>
      <c r="I6494" s="6"/>
      <c r="J6494" s="6"/>
    </row>
    <row r="6495" spans="3:10" x14ac:dyDescent="0.25">
      <c r="C6495" s="7">
        <v>42850.416666666664</v>
      </c>
      <c r="D6495" s="8">
        <v>12472.68</v>
      </c>
      <c r="E6495" s="8">
        <v>12482.28</v>
      </c>
      <c r="F6495" s="8">
        <v>12447.5</v>
      </c>
      <c r="G6495" s="8">
        <v>12448.72</v>
      </c>
      <c r="H6495" s="8"/>
      <c r="I6495" s="8"/>
      <c r="J6495" s="8"/>
    </row>
    <row r="6496" spans="3:10" x14ac:dyDescent="0.25">
      <c r="C6496" s="5">
        <v>42850.458333333336</v>
      </c>
      <c r="D6496" s="6">
        <v>12448.97</v>
      </c>
      <c r="E6496" s="6">
        <v>12464.04</v>
      </c>
      <c r="F6496" s="6">
        <v>12444.79</v>
      </c>
      <c r="G6496" s="6">
        <v>12460.69</v>
      </c>
      <c r="H6496" s="6"/>
      <c r="I6496" s="6"/>
      <c r="J6496" s="6"/>
    </row>
    <row r="6497" spans="3:10" x14ac:dyDescent="0.25">
      <c r="C6497" s="7">
        <v>42850.5</v>
      </c>
      <c r="D6497" s="8">
        <v>12460.44</v>
      </c>
      <c r="E6497" s="8">
        <v>12460.84</v>
      </c>
      <c r="F6497" s="8">
        <v>12438.92</v>
      </c>
      <c r="G6497" s="8">
        <v>12439.94</v>
      </c>
      <c r="H6497" s="8"/>
      <c r="I6497" s="8"/>
      <c r="J6497" s="8"/>
    </row>
    <row r="6498" spans="3:10" x14ac:dyDescent="0.25">
      <c r="C6498" s="5">
        <v>42850.541666666664</v>
      </c>
      <c r="D6498" s="6">
        <v>12439.44</v>
      </c>
      <c r="E6498" s="6">
        <v>12456.82</v>
      </c>
      <c r="F6498" s="6">
        <v>12439.44</v>
      </c>
      <c r="G6498" s="6">
        <v>12454.69</v>
      </c>
      <c r="H6498" s="6"/>
      <c r="I6498" s="6"/>
      <c r="J6498" s="6"/>
    </row>
    <row r="6499" spans="3:10" x14ac:dyDescent="0.25">
      <c r="C6499" s="7">
        <v>42850.583333333336</v>
      </c>
      <c r="D6499" s="8">
        <v>12454.94</v>
      </c>
      <c r="E6499" s="8">
        <v>12470.35</v>
      </c>
      <c r="F6499" s="8">
        <v>12451.88</v>
      </c>
      <c r="G6499" s="8">
        <v>12467.71</v>
      </c>
      <c r="H6499" s="8"/>
      <c r="I6499" s="8"/>
      <c r="J6499" s="8"/>
    </row>
    <row r="6500" spans="3:10" x14ac:dyDescent="0.25">
      <c r="C6500" s="5">
        <v>42850.625</v>
      </c>
      <c r="D6500" s="6">
        <v>12467.96</v>
      </c>
      <c r="E6500" s="6">
        <v>12477.85</v>
      </c>
      <c r="F6500" s="6">
        <v>12463.88</v>
      </c>
      <c r="G6500" s="6">
        <v>12476.35</v>
      </c>
      <c r="H6500" s="6"/>
      <c r="I6500" s="6"/>
      <c r="J6500" s="6"/>
    </row>
    <row r="6501" spans="3:10" x14ac:dyDescent="0.25">
      <c r="C6501" s="7">
        <v>42850.666666666664</v>
      </c>
      <c r="D6501" s="8">
        <v>12476.6</v>
      </c>
      <c r="E6501" s="8">
        <v>12479.32</v>
      </c>
      <c r="F6501" s="8">
        <v>12449.03</v>
      </c>
      <c r="G6501" s="8">
        <v>12461.69</v>
      </c>
      <c r="H6501" s="8"/>
      <c r="I6501" s="8"/>
      <c r="J6501" s="8"/>
    </row>
    <row r="6502" spans="3:10" x14ac:dyDescent="0.25">
      <c r="C6502" s="5">
        <v>42850.708333333336</v>
      </c>
      <c r="D6502" s="6">
        <v>12461.44</v>
      </c>
      <c r="E6502" s="6">
        <v>12475.5</v>
      </c>
      <c r="F6502" s="6">
        <v>12454.22</v>
      </c>
      <c r="G6502" s="6">
        <v>12473.25</v>
      </c>
      <c r="H6502" s="6"/>
      <c r="I6502" s="6"/>
      <c r="J6502" s="6"/>
    </row>
    <row r="6503" spans="3:10" x14ac:dyDescent="0.25">
      <c r="C6503" s="7">
        <v>42850.75</v>
      </c>
      <c r="D6503" s="8">
        <v>12473</v>
      </c>
      <c r="E6503" s="8">
        <v>12483.73</v>
      </c>
      <c r="F6503" s="8">
        <v>12465.38</v>
      </c>
      <c r="G6503" s="8">
        <v>12473.1</v>
      </c>
      <c r="H6503" s="8"/>
      <c r="I6503" s="8"/>
      <c r="J6503" s="8"/>
    </row>
    <row r="6504" spans="3:10" x14ac:dyDescent="0.25">
      <c r="C6504" s="5">
        <v>42850.791666666664</v>
      </c>
      <c r="D6504" s="6">
        <v>12473.35</v>
      </c>
      <c r="E6504" s="6">
        <v>12477.12</v>
      </c>
      <c r="F6504" s="6">
        <v>12468.38</v>
      </c>
      <c r="G6504" s="6">
        <v>12469.06</v>
      </c>
      <c r="H6504" s="6"/>
      <c r="I6504" s="6"/>
      <c r="J6504" s="6"/>
    </row>
    <row r="6505" spans="3:10" x14ac:dyDescent="0.25">
      <c r="C6505" s="7">
        <v>42850.833333333336</v>
      </c>
      <c r="D6505" s="8">
        <v>12469.31</v>
      </c>
      <c r="E6505" s="8">
        <v>12476.8</v>
      </c>
      <c r="F6505" s="8">
        <v>12468.56</v>
      </c>
      <c r="G6505" s="8">
        <v>12474.32</v>
      </c>
      <c r="H6505" s="8"/>
      <c r="I6505" s="8"/>
      <c r="J6505" s="8"/>
    </row>
    <row r="6506" spans="3:10" x14ac:dyDescent="0.25">
      <c r="C6506" s="5">
        <v>42850.875</v>
      </c>
      <c r="D6506" s="6">
        <v>12473.82</v>
      </c>
      <c r="E6506" s="6">
        <v>12477.33</v>
      </c>
      <c r="F6506" s="6">
        <v>12473.32</v>
      </c>
      <c r="G6506" s="6">
        <v>12476.83</v>
      </c>
      <c r="H6506" s="6"/>
      <c r="I6506" s="6"/>
      <c r="J6506" s="6"/>
    </row>
    <row r="6507" spans="3:10" x14ac:dyDescent="0.25">
      <c r="C6507" s="7">
        <v>42850.916666666664</v>
      </c>
      <c r="D6507" s="8">
        <v>12476.58</v>
      </c>
      <c r="E6507" s="8">
        <v>12485.83</v>
      </c>
      <c r="F6507" s="8">
        <v>12474.85</v>
      </c>
      <c r="G6507" s="8">
        <v>12475.35</v>
      </c>
      <c r="H6507" s="8"/>
      <c r="I6507" s="8"/>
      <c r="J6507" s="8"/>
    </row>
    <row r="6508" spans="3:10" x14ac:dyDescent="0.25">
      <c r="C6508" s="5">
        <v>42850.958333333336</v>
      </c>
      <c r="D6508" s="6">
        <v>12473.6</v>
      </c>
      <c r="E6508" s="6">
        <v>12474.08</v>
      </c>
      <c r="F6508" s="6">
        <v>12464.92</v>
      </c>
      <c r="G6508" s="6">
        <v>12465.75</v>
      </c>
      <c r="H6508" s="6"/>
      <c r="I6508" s="6"/>
      <c r="J6508" s="6"/>
    </row>
    <row r="6509" spans="3:10" x14ac:dyDescent="0.25">
      <c r="C6509" s="7">
        <v>42851.041666666664</v>
      </c>
      <c r="D6509" s="8">
        <v>12464.65</v>
      </c>
      <c r="E6509" s="8">
        <v>12471.97</v>
      </c>
      <c r="F6509" s="8">
        <v>12460.73</v>
      </c>
      <c r="G6509" s="8">
        <v>12469.17</v>
      </c>
      <c r="H6509" s="8"/>
      <c r="I6509" s="8"/>
      <c r="J6509" s="8"/>
    </row>
    <row r="6510" spans="3:10" x14ac:dyDescent="0.25">
      <c r="C6510" s="5">
        <v>42851.083333333336</v>
      </c>
      <c r="D6510" s="6">
        <v>12470.48</v>
      </c>
      <c r="E6510" s="6">
        <v>12471.79</v>
      </c>
      <c r="F6510" s="6">
        <v>12466.87</v>
      </c>
      <c r="G6510" s="6">
        <v>12469.18</v>
      </c>
      <c r="H6510" s="6"/>
      <c r="I6510" s="6"/>
      <c r="J6510" s="6"/>
    </row>
    <row r="6511" spans="3:10" x14ac:dyDescent="0.25">
      <c r="C6511" s="7">
        <v>42851.125</v>
      </c>
      <c r="D6511" s="8">
        <v>12470.49</v>
      </c>
      <c r="E6511" s="8">
        <v>12478.04</v>
      </c>
      <c r="F6511" s="8">
        <v>12469.18</v>
      </c>
      <c r="G6511" s="8">
        <v>12472.82</v>
      </c>
      <c r="H6511" s="8"/>
      <c r="I6511" s="8"/>
      <c r="J6511" s="8"/>
    </row>
    <row r="6512" spans="3:10" x14ac:dyDescent="0.25">
      <c r="C6512" s="5">
        <v>42851.166666666664</v>
      </c>
      <c r="D6512" s="6">
        <v>12472.73</v>
      </c>
      <c r="E6512" s="6">
        <v>12480.59</v>
      </c>
      <c r="F6512" s="6">
        <v>12471.42</v>
      </c>
      <c r="G6512" s="6">
        <v>12480.59</v>
      </c>
      <c r="H6512" s="6"/>
      <c r="I6512" s="6"/>
      <c r="J6512" s="6"/>
    </row>
    <row r="6513" spans="3:10" x14ac:dyDescent="0.25">
      <c r="C6513" s="7">
        <v>42851.208333333336</v>
      </c>
      <c r="D6513" s="8">
        <v>12479.28</v>
      </c>
      <c r="E6513" s="8">
        <v>12481.72</v>
      </c>
      <c r="F6513" s="8">
        <v>12476.48</v>
      </c>
      <c r="G6513" s="8">
        <v>12481.72</v>
      </c>
      <c r="H6513" s="8"/>
      <c r="I6513" s="8"/>
      <c r="J6513" s="8"/>
    </row>
    <row r="6514" spans="3:10" x14ac:dyDescent="0.25">
      <c r="C6514" s="5">
        <v>42851.25</v>
      </c>
      <c r="D6514" s="6">
        <v>12480.42</v>
      </c>
      <c r="E6514" s="6">
        <v>12481.74</v>
      </c>
      <c r="F6514" s="6">
        <v>12474.82</v>
      </c>
      <c r="G6514" s="6">
        <v>12476.13</v>
      </c>
      <c r="H6514" s="6"/>
      <c r="I6514" s="6"/>
      <c r="J6514" s="6"/>
    </row>
    <row r="6515" spans="3:10" x14ac:dyDescent="0.25">
      <c r="C6515" s="7">
        <v>42851.291666666664</v>
      </c>
      <c r="D6515" s="8">
        <v>12476.12</v>
      </c>
      <c r="E6515" s="8">
        <v>12480.61</v>
      </c>
      <c r="F6515" s="8">
        <v>12472.2</v>
      </c>
      <c r="G6515" s="8">
        <v>12480.61</v>
      </c>
      <c r="H6515" s="8"/>
      <c r="I6515" s="8"/>
      <c r="J6515" s="8"/>
    </row>
    <row r="6516" spans="3:10" x14ac:dyDescent="0.25">
      <c r="C6516" s="5">
        <v>42851.333333333336</v>
      </c>
      <c r="D6516" s="6">
        <v>12480.62</v>
      </c>
      <c r="E6516" s="6">
        <v>12486.28</v>
      </c>
      <c r="F6516" s="6">
        <v>12477.95</v>
      </c>
      <c r="G6516" s="6">
        <v>12477.95</v>
      </c>
      <c r="H6516" s="6"/>
      <c r="I6516" s="6"/>
      <c r="J6516" s="6"/>
    </row>
    <row r="6517" spans="3:10" x14ac:dyDescent="0.25">
      <c r="C6517" s="7">
        <v>42851.375</v>
      </c>
      <c r="D6517" s="8">
        <v>12479.45</v>
      </c>
      <c r="E6517" s="8">
        <v>12487.49</v>
      </c>
      <c r="F6517" s="8">
        <v>12464.06</v>
      </c>
      <c r="G6517" s="8">
        <v>12470.8</v>
      </c>
      <c r="H6517" s="8"/>
      <c r="I6517" s="8"/>
      <c r="J6517" s="8"/>
    </row>
    <row r="6518" spans="3:10" x14ac:dyDescent="0.25">
      <c r="C6518" s="5">
        <v>42851.416666666664</v>
      </c>
      <c r="D6518" s="6">
        <v>12471.3</v>
      </c>
      <c r="E6518" s="6">
        <v>12471.3</v>
      </c>
      <c r="F6518" s="6">
        <v>12453.96</v>
      </c>
      <c r="G6518" s="6">
        <v>12463.22</v>
      </c>
      <c r="H6518" s="6"/>
      <c r="I6518" s="6"/>
      <c r="J6518" s="6"/>
    </row>
    <row r="6519" spans="3:10" x14ac:dyDescent="0.25">
      <c r="C6519" s="7">
        <v>42851.458333333336</v>
      </c>
      <c r="D6519" s="8">
        <v>12462.72</v>
      </c>
      <c r="E6519" s="8">
        <v>12471.33</v>
      </c>
      <c r="F6519" s="8">
        <v>12459.11</v>
      </c>
      <c r="G6519" s="8">
        <v>12464.97</v>
      </c>
      <c r="H6519" s="8"/>
      <c r="I6519" s="8"/>
      <c r="J6519" s="8"/>
    </row>
    <row r="6520" spans="3:10" x14ac:dyDescent="0.25">
      <c r="C6520" s="5">
        <v>42851.5</v>
      </c>
      <c r="D6520" s="6">
        <v>12464.72</v>
      </c>
      <c r="E6520" s="6">
        <v>12468.61</v>
      </c>
      <c r="F6520" s="6">
        <v>12453.5</v>
      </c>
      <c r="G6520" s="6">
        <v>12461.25</v>
      </c>
      <c r="H6520" s="6"/>
      <c r="I6520" s="6"/>
      <c r="J6520" s="6"/>
    </row>
    <row r="6521" spans="3:10" x14ac:dyDescent="0.25">
      <c r="C6521" s="7">
        <v>42851.541666666664</v>
      </c>
      <c r="D6521" s="8">
        <v>12461</v>
      </c>
      <c r="E6521" s="8">
        <v>12464.94</v>
      </c>
      <c r="F6521" s="8">
        <v>12442.74</v>
      </c>
      <c r="G6521" s="8">
        <v>12447.41</v>
      </c>
      <c r="H6521" s="8"/>
      <c r="I6521" s="8"/>
      <c r="J6521" s="8"/>
    </row>
    <row r="6522" spans="3:10" x14ac:dyDescent="0.25">
      <c r="C6522" s="5">
        <v>42851.583333333336</v>
      </c>
      <c r="D6522" s="6">
        <v>12447.16</v>
      </c>
      <c r="E6522" s="6">
        <v>12455.7</v>
      </c>
      <c r="F6522" s="6">
        <v>12446.07</v>
      </c>
      <c r="G6522" s="6">
        <v>12452.61</v>
      </c>
      <c r="H6522" s="6"/>
      <c r="I6522" s="6"/>
      <c r="J6522" s="6"/>
    </row>
    <row r="6523" spans="3:10" x14ac:dyDescent="0.25">
      <c r="C6523" s="7">
        <v>42851.625</v>
      </c>
      <c r="D6523" s="8">
        <v>12452.36</v>
      </c>
      <c r="E6523" s="8">
        <v>12464.36</v>
      </c>
      <c r="F6523" s="8">
        <v>12443.98</v>
      </c>
      <c r="G6523" s="8">
        <v>12459.89</v>
      </c>
      <c r="H6523" s="8"/>
      <c r="I6523" s="8"/>
      <c r="J6523" s="8"/>
    </row>
    <row r="6524" spans="3:10" x14ac:dyDescent="0.25">
      <c r="C6524" s="5">
        <v>42851.666666666664</v>
      </c>
      <c r="D6524" s="6">
        <v>12460.14</v>
      </c>
      <c r="E6524" s="6">
        <v>12470.74</v>
      </c>
      <c r="F6524" s="6">
        <v>12454.65</v>
      </c>
      <c r="G6524" s="6">
        <v>12468.19</v>
      </c>
      <c r="H6524" s="6"/>
      <c r="I6524" s="6"/>
      <c r="J6524" s="6"/>
    </row>
    <row r="6525" spans="3:10" x14ac:dyDescent="0.25">
      <c r="C6525" s="7">
        <v>42851.708333333336</v>
      </c>
      <c r="D6525" s="8">
        <v>12467.94</v>
      </c>
      <c r="E6525" s="8">
        <v>12483.99</v>
      </c>
      <c r="F6525" s="8">
        <v>12465.85</v>
      </c>
      <c r="G6525" s="8">
        <v>12483.64</v>
      </c>
      <c r="H6525" s="8"/>
      <c r="I6525" s="8"/>
      <c r="J6525" s="8"/>
    </row>
    <row r="6526" spans="3:10" x14ac:dyDescent="0.25">
      <c r="C6526" s="5">
        <v>42851.75</v>
      </c>
      <c r="D6526" s="6">
        <v>12483.14</v>
      </c>
      <c r="E6526" s="6">
        <v>12485.3</v>
      </c>
      <c r="F6526" s="6">
        <v>12456.54</v>
      </c>
      <c r="G6526" s="6">
        <v>12462.7</v>
      </c>
      <c r="H6526" s="6"/>
      <c r="I6526" s="6"/>
      <c r="J6526" s="6"/>
    </row>
    <row r="6527" spans="3:10" x14ac:dyDescent="0.25">
      <c r="C6527" s="7">
        <v>42851.791666666664</v>
      </c>
      <c r="D6527" s="8">
        <v>12462.45</v>
      </c>
      <c r="E6527" s="8">
        <v>12467.7</v>
      </c>
      <c r="F6527" s="8">
        <v>12457.06</v>
      </c>
      <c r="G6527" s="8">
        <v>12464.29</v>
      </c>
      <c r="H6527" s="8"/>
      <c r="I6527" s="8"/>
      <c r="J6527" s="8"/>
    </row>
    <row r="6528" spans="3:10" x14ac:dyDescent="0.25">
      <c r="C6528" s="5">
        <v>42851.833333333336</v>
      </c>
      <c r="D6528" s="6">
        <v>12464.04</v>
      </c>
      <c r="E6528" s="6">
        <v>12471.04</v>
      </c>
      <c r="F6528" s="6">
        <v>12451.58</v>
      </c>
      <c r="G6528" s="6">
        <v>12453.83</v>
      </c>
      <c r="H6528" s="6"/>
      <c r="I6528" s="6"/>
      <c r="J6528" s="6"/>
    </row>
    <row r="6529" spans="3:10" x14ac:dyDescent="0.25">
      <c r="C6529" s="7">
        <v>42851.875</v>
      </c>
      <c r="D6529" s="8">
        <v>12454.07</v>
      </c>
      <c r="E6529" s="8">
        <v>12463.32</v>
      </c>
      <c r="F6529" s="8">
        <v>12450.58</v>
      </c>
      <c r="G6529" s="8">
        <v>12453.84</v>
      </c>
      <c r="H6529" s="8"/>
      <c r="I6529" s="8"/>
      <c r="J6529" s="8"/>
    </row>
    <row r="6530" spans="3:10" x14ac:dyDescent="0.25">
      <c r="C6530" s="5">
        <v>42851.916666666664</v>
      </c>
      <c r="D6530" s="6">
        <v>12453.59</v>
      </c>
      <c r="E6530" s="6">
        <v>12459.59</v>
      </c>
      <c r="F6530" s="6">
        <v>12429.15</v>
      </c>
      <c r="G6530" s="6">
        <v>12432.65</v>
      </c>
      <c r="H6530" s="6"/>
      <c r="I6530" s="6"/>
      <c r="J6530" s="6"/>
    </row>
    <row r="6531" spans="3:10" x14ac:dyDescent="0.25">
      <c r="C6531" s="7">
        <v>42851.958333333336</v>
      </c>
      <c r="D6531" s="8">
        <v>12430.9</v>
      </c>
      <c r="E6531" s="8">
        <v>12433.51</v>
      </c>
      <c r="F6531" s="8">
        <v>12415.98</v>
      </c>
      <c r="G6531" s="8">
        <v>12415.98</v>
      </c>
      <c r="H6531" s="8"/>
      <c r="I6531" s="8"/>
      <c r="J6531" s="8"/>
    </row>
    <row r="6532" spans="3:10" x14ac:dyDescent="0.25">
      <c r="C6532" s="5">
        <v>42852.041666666664</v>
      </c>
      <c r="D6532" s="6">
        <v>12417.5</v>
      </c>
      <c r="E6532" s="6">
        <v>12432.84</v>
      </c>
      <c r="F6532" s="6">
        <v>12416.2</v>
      </c>
      <c r="G6532" s="6">
        <v>12432.84</v>
      </c>
      <c r="H6532" s="6"/>
      <c r="I6532" s="6"/>
      <c r="J6532" s="6"/>
    </row>
    <row r="6533" spans="3:10" x14ac:dyDescent="0.25">
      <c r="C6533" s="7">
        <v>42852.083333333336</v>
      </c>
      <c r="D6533" s="8">
        <v>12432.85</v>
      </c>
      <c r="E6533" s="8">
        <v>12440.98</v>
      </c>
      <c r="F6533" s="8">
        <v>12428.54</v>
      </c>
      <c r="G6533" s="8">
        <v>12433.67</v>
      </c>
      <c r="H6533" s="8"/>
      <c r="I6533" s="8"/>
      <c r="J6533" s="8"/>
    </row>
    <row r="6534" spans="3:10" x14ac:dyDescent="0.25">
      <c r="C6534" s="5">
        <v>42852.125</v>
      </c>
      <c r="D6534" s="6">
        <v>12434.97</v>
      </c>
      <c r="E6534" s="6">
        <v>12441.01</v>
      </c>
      <c r="F6534" s="6">
        <v>12433.67</v>
      </c>
      <c r="G6534" s="6">
        <v>12438.4</v>
      </c>
      <c r="H6534" s="6"/>
      <c r="I6534" s="6"/>
      <c r="J6534" s="6"/>
    </row>
    <row r="6535" spans="3:10" x14ac:dyDescent="0.25">
      <c r="C6535" s="7">
        <v>42852.166666666664</v>
      </c>
      <c r="D6535" s="8">
        <v>12438.47</v>
      </c>
      <c r="E6535" s="8">
        <v>12441.08</v>
      </c>
      <c r="F6535" s="8">
        <v>12435.88</v>
      </c>
      <c r="G6535" s="8">
        <v>12435.88</v>
      </c>
      <c r="H6535" s="8"/>
      <c r="I6535" s="8"/>
      <c r="J6535" s="8"/>
    </row>
    <row r="6536" spans="3:10" x14ac:dyDescent="0.25">
      <c r="C6536" s="5">
        <v>42852.208333333336</v>
      </c>
      <c r="D6536" s="6">
        <v>12434.57</v>
      </c>
      <c r="E6536" s="6">
        <v>12442.81</v>
      </c>
      <c r="F6536" s="6">
        <v>12433.27</v>
      </c>
      <c r="G6536" s="6">
        <v>12442.81</v>
      </c>
      <c r="H6536" s="6"/>
      <c r="I6536" s="6"/>
      <c r="J6536" s="6"/>
    </row>
    <row r="6537" spans="3:10" x14ac:dyDescent="0.25">
      <c r="C6537" s="7">
        <v>42852.25</v>
      </c>
      <c r="D6537" s="8">
        <v>12441.5</v>
      </c>
      <c r="E6537" s="8">
        <v>12444.11</v>
      </c>
      <c r="F6537" s="8">
        <v>12438.6</v>
      </c>
      <c r="G6537" s="8">
        <v>12439.91</v>
      </c>
      <c r="H6537" s="8"/>
      <c r="I6537" s="8"/>
      <c r="J6537" s="8"/>
    </row>
    <row r="6538" spans="3:10" x14ac:dyDescent="0.25">
      <c r="C6538" s="5">
        <v>42852.291666666664</v>
      </c>
      <c r="D6538" s="6">
        <v>12441.22</v>
      </c>
      <c r="E6538" s="6">
        <v>12442.52</v>
      </c>
      <c r="F6538" s="6">
        <v>12438.74</v>
      </c>
      <c r="G6538" s="6">
        <v>12440.05</v>
      </c>
      <c r="H6538" s="6"/>
      <c r="I6538" s="6"/>
      <c r="J6538" s="6"/>
    </row>
    <row r="6539" spans="3:10" x14ac:dyDescent="0.25">
      <c r="C6539" s="7">
        <v>42852.333333333336</v>
      </c>
      <c r="D6539" s="8">
        <v>12439.55</v>
      </c>
      <c r="E6539" s="8">
        <v>12445.39</v>
      </c>
      <c r="F6539" s="8">
        <v>12430.58</v>
      </c>
      <c r="G6539" s="8">
        <v>12432.99</v>
      </c>
      <c r="H6539" s="8"/>
      <c r="I6539" s="8"/>
      <c r="J6539" s="8"/>
    </row>
    <row r="6540" spans="3:10" x14ac:dyDescent="0.25">
      <c r="C6540" s="5">
        <v>42852.375</v>
      </c>
      <c r="D6540" s="6">
        <v>12434.43</v>
      </c>
      <c r="E6540" s="6">
        <v>12451.24</v>
      </c>
      <c r="F6540" s="6">
        <v>12434.43</v>
      </c>
      <c r="G6540" s="6">
        <v>12441.77</v>
      </c>
      <c r="H6540" s="6"/>
      <c r="I6540" s="6"/>
      <c r="J6540" s="6"/>
    </row>
    <row r="6541" spans="3:10" x14ac:dyDescent="0.25">
      <c r="C6541" s="7">
        <v>42852.416666666664</v>
      </c>
      <c r="D6541" s="8">
        <v>12440.52</v>
      </c>
      <c r="E6541" s="8">
        <v>12449.27</v>
      </c>
      <c r="F6541" s="8">
        <v>12427.23</v>
      </c>
      <c r="G6541" s="8">
        <v>12437.31</v>
      </c>
      <c r="H6541" s="8"/>
      <c r="I6541" s="8"/>
      <c r="J6541" s="8"/>
    </row>
    <row r="6542" spans="3:10" x14ac:dyDescent="0.25">
      <c r="C6542" s="5">
        <v>42852.458333333336</v>
      </c>
      <c r="D6542" s="6">
        <v>12437.56</v>
      </c>
      <c r="E6542" s="6">
        <v>12445.48</v>
      </c>
      <c r="F6542" s="6">
        <v>12426.66</v>
      </c>
      <c r="G6542" s="6">
        <v>12429.85</v>
      </c>
      <c r="H6542" s="6"/>
      <c r="I6542" s="6"/>
      <c r="J6542" s="6"/>
    </row>
    <row r="6543" spans="3:10" x14ac:dyDescent="0.25">
      <c r="C6543" s="7">
        <v>42852.5</v>
      </c>
      <c r="D6543" s="8">
        <v>12429.97</v>
      </c>
      <c r="E6543" s="8">
        <v>12444.14</v>
      </c>
      <c r="F6543" s="8">
        <v>12428.22</v>
      </c>
      <c r="G6543" s="8">
        <v>12437.9</v>
      </c>
      <c r="H6543" s="8"/>
      <c r="I6543" s="8"/>
      <c r="J6543" s="8"/>
    </row>
    <row r="6544" spans="3:10" x14ac:dyDescent="0.25">
      <c r="C6544" s="5">
        <v>42852.541666666664</v>
      </c>
      <c r="D6544" s="6">
        <v>12438.15</v>
      </c>
      <c r="E6544" s="6">
        <v>12451.34</v>
      </c>
      <c r="F6544" s="6">
        <v>12434.64</v>
      </c>
      <c r="G6544" s="6">
        <v>12449.83</v>
      </c>
      <c r="H6544" s="6"/>
      <c r="I6544" s="6"/>
      <c r="J6544" s="6"/>
    </row>
    <row r="6545" spans="3:10" x14ac:dyDescent="0.25">
      <c r="C6545" s="7">
        <v>42852.583333333336</v>
      </c>
      <c r="D6545" s="8">
        <v>12449.33</v>
      </c>
      <c r="E6545" s="8">
        <v>12455.35</v>
      </c>
      <c r="F6545" s="8">
        <v>12446.49</v>
      </c>
      <c r="G6545" s="8">
        <v>12451.02</v>
      </c>
      <c r="H6545" s="8"/>
      <c r="I6545" s="8"/>
      <c r="J6545" s="8"/>
    </row>
    <row r="6546" spans="3:10" x14ac:dyDescent="0.25">
      <c r="C6546" s="5">
        <v>42852.625</v>
      </c>
      <c r="D6546" s="6">
        <v>12451.27</v>
      </c>
      <c r="E6546" s="6">
        <v>12469.91</v>
      </c>
      <c r="F6546" s="6">
        <v>12450.25</v>
      </c>
      <c r="G6546" s="6">
        <v>12451.89</v>
      </c>
      <c r="H6546" s="6"/>
      <c r="I6546" s="6"/>
      <c r="J6546" s="6"/>
    </row>
    <row r="6547" spans="3:10" x14ac:dyDescent="0.25">
      <c r="C6547" s="7">
        <v>42852.666666666664</v>
      </c>
      <c r="D6547" s="8">
        <v>12451.64</v>
      </c>
      <c r="E6547" s="8">
        <v>12473.8</v>
      </c>
      <c r="F6547" s="8">
        <v>12445.14</v>
      </c>
      <c r="G6547" s="8">
        <v>12470.71</v>
      </c>
      <c r="H6547" s="8"/>
      <c r="I6547" s="8"/>
      <c r="J6547" s="8"/>
    </row>
    <row r="6548" spans="3:10" x14ac:dyDescent="0.25">
      <c r="C6548" s="5">
        <v>42852.708333333336</v>
      </c>
      <c r="D6548" s="6">
        <v>12470.96</v>
      </c>
      <c r="E6548" s="6">
        <v>12477.4</v>
      </c>
      <c r="F6548" s="6">
        <v>12454.21</v>
      </c>
      <c r="G6548" s="6">
        <v>12462.18</v>
      </c>
      <c r="H6548" s="6"/>
      <c r="I6548" s="6"/>
      <c r="J6548" s="6"/>
    </row>
    <row r="6549" spans="3:10" x14ac:dyDescent="0.25">
      <c r="C6549" s="7">
        <v>42852.75</v>
      </c>
      <c r="D6549" s="8">
        <v>12461.93</v>
      </c>
      <c r="E6549" s="8">
        <v>12464.73</v>
      </c>
      <c r="F6549" s="8">
        <v>12433.67</v>
      </c>
      <c r="G6549" s="8">
        <v>12438.23</v>
      </c>
      <c r="H6549" s="8"/>
      <c r="I6549" s="8"/>
      <c r="J6549" s="8"/>
    </row>
    <row r="6550" spans="3:10" x14ac:dyDescent="0.25">
      <c r="C6550" s="5">
        <v>42852.791666666664</v>
      </c>
      <c r="D6550" s="6">
        <v>12438.48</v>
      </c>
      <c r="E6550" s="6">
        <v>12453.61</v>
      </c>
      <c r="F6550" s="6">
        <v>12435.35</v>
      </c>
      <c r="G6550" s="6">
        <v>12453.11</v>
      </c>
      <c r="H6550" s="6"/>
      <c r="I6550" s="6"/>
      <c r="J6550" s="6"/>
    </row>
    <row r="6551" spans="3:10" x14ac:dyDescent="0.25">
      <c r="C6551" s="7">
        <v>42852.833333333336</v>
      </c>
      <c r="D6551" s="8">
        <v>12453.36</v>
      </c>
      <c r="E6551" s="8">
        <v>12453.36</v>
      </c>
      <c r="F6551" s="8">
        <v>12444.89</v>
      </c>
      <c r="G6551" s="8">
        <v>12446.14</v>
      </c>
      <c r="H6551" s="8"/>
      <c r="I6551" s="8"/>
      <c r="J6551" s="8"/>
    </row>
    <row r="6552" spans="3:10" x14ac:dyDescent="0.25">
      <c r="C6552" s="5">
        <v>42852.875</v>
      </c>
      <c r="D6552" s="6">
        <v>12445.89</v>
      </c>
      <c r="E6552" s="6">
        <v>12449.89</v>
      </c>
      <c r="F6552" s="6">
        <v>12441.15</v>
      </c>
      <c r="G6552" s="6">
        <v>12446.9</v>
      </c>
      <c r="H6552" s="6"/>
      <c r="I6552" s="6"/>
      <c r="J6552" s="6"/>
    </row>
    <row r="6553" spans="3:10" x14ac:dyDescent="0.25">
      <c r="C6553" s="7">
        <v>42852.916666666664</v>
      </c>
      <c r="D6553" s="8">
        <v>12447.15</v>
      </c>
      <c r="E6553" s="8">
        <v>12453.15</v>
      </c>
      <c r="F6553" s="8">
        <v>12441.16</v>
      </c>
      <c r="G6553" s="8">
        <v>12445.42</v>
      </c>
      <c r="H6553" s="8"/>
      <c r="I6553" s="8"/>
      <c r="J6553" s="8"/>
    </row>
    <row r="6554" spans="3:10" x14ac:dyDescent="0.25">
      <c r="C6554" s="5">
        <v>42852.958333333336</v>
      </c>
      <c r="D6554" s="6">
        <v>12443.67</v>
      </c>
      <c r="E6554" s="6">
        <v>12458.03</v>
      </c>
      <c r="F6554" s="6">
        <v>12440.06</v>
      </c>
      <c r="G6554" s="6">
        <v>12454.42</v>
      </c>
      <c r="H6554" s="6"/>
      <c r="I6554" s="6"/>
      <c r="J6554" s="6"/>
    </row>
    <row r="6555" spans="3:10" x14ac:dyDescent="0.25">
      <c r="C6555" s="7">
        <v>42853.041666666664</v>
      </c>
      <c r="D6555" s="8">
        <v>12443.41</v>
      </c>
      <c r="E6555" s="8">
        <v>12444.72</v>
      </c>
      <c r="F6555" s="8">
        <v>12435.59</v>
      </c>
      <c r="G6555" s="8">
        <v>12442.82</v>
      </c>
      <c r="H6555" s="8"/>
      <c r="I6555" s="8"/>
      <c r="J6555" s="8"/>
    </row>
    <row r="6556" spans="3:10" x14ac:dyDescent="0.25">
      <c r="C6556" s="5">
        <v>42853.083333333336</v>
      </c>
      <c r="D6556" s="6">
        <v>12442.17</v>
      </c>
      <c r="E6556" s="6">
        <v>12444.13</v>
      </c>
      <c r="F6556" s="6">
        <v>12438.92</v>
      </c>
      <c r="G6556" s="6">
        <v>12440.23</v>
      </c>
      <c r="H6556" s="6"/>
      <c r="I6556" s="6"/>
      <c r="J6556" s="6"/>
    </row>
    <row r="6557" spans="3:10" x14ac:dyDescent="0.25">
      <c r="C6557" s="7">
        <v>42853.125</v>
      </c>
      <c r="D6557" s="8">
        <v>12441.53</v>
      </c>
      <c r="E6557" s="8">
        <v>12447.76</v>
      </c>
      <c r="F6557" s="8">
        <v>12438.92</v>
      </c>
      <c r="G6557" s="8">
        <v>12446.46</v>
      </c>
      <c r="H6557" s="8"/>
      <c r="I6557" s="8"/>
      <c r="J6557" s="8"/>
    </row>
    <row r="6558" spans="3:10" x14ac:dyDescent="0.25">
      <c r="C6558" s="5">
        <v>42853.166666666664</v>
      </c>
      <c r="D6558" s="6">
        <v>12446.17</v>
      </c>
      <c r="E6558" s="6">
        <v>12448.78</v>
      </c>
      <c r="F6558" s="6">
        <v>12440.97</v>
      </c>
      <c r="G6558" s="6">
        <v>12444.88</v>
      </c>
      <c r="H6558" s="6"/>
      <c r="I6558" s="6"/>
      <c r="J6558" s="6"/>
    </row>
    <row r="6559" spans="3:10" x14ac:dyDescent="0.25">
      <c r="C6559" s="7">
        <v>42853.208333333336</v>
      </c>
      <c r="D6559" s="8">
        <v>12444.89</v>
      </c>
      <c r="E6559" s="8">
        <v>12447.5</v>
      </c>
      <c r="F6559" s="8">
        <v>12440.48</v>
      </c>
      <c r="G6559" s="8">
        <v>12443.29</v>
      </c>
      <c r="H6559" s="8"/>
      <c r="I6559" s="8"/>
      <c r="J6559" s="8"/>
    </row>
    <row r="6560" spans="3:10" x14ac:dyDescent="0.25">
      <c r="C6560" s="5">
        <v>42853.25</v>
      </c>
      <c r="D6560" s="6">
        <v>12442.79</v>
      </c>
      <c r="E6560" s="6">
        <v>12442.79</v>
      </c>
      <c r="F6560" s="6">
        <v>12439.69</v>
      </c>
      <c r="G6560" s="6">
        <v>12441.2</v>
      </c>
      <c r="H6560" s="6"/>
      <c r="I6560" s="6"/>
      <c r="J6560" s="6"/>
    </row>
    <row r="6561" spans="3:10" x14ac:dyDescent="0.25">
      <c r="C6561" s="7">
        <v>42853.291666666664</v>
      </c>
      <c r="D6561" s="8">
        <v>12441.12</v>
      </c>
      <c r="E6561" s="8">
        <v>12444.12</v>
      </c>
      <c r="F6561" s="8">
        <v>12438.41</v>
      </c>
      <c r="G6561" s="8">
        <v>12441.83</v>
      </c>
      <c r="H6561" s="8"/>
      <c r="I6561" s="8"/>
      <c r="J6561" s="8"/>
    </row>
    <row r="6562" spans="3:10" x14ac:dyDescent="0.25">
      <c r="C6562" s="5">
        <v>42853.333333333336</v>
      </c>
      <c r="D6562" s="6">
        <v>12443.13</v>
      </c>
      <c r="E6562" s="6">
        <v>12443.14</v>
      </c>
      <c r="F6562" s="6">
        <v>12431.75</v>
      </c>
      <c r="G6562" s="6">
        <v>12433.24</v>
      </c>
      <c r="H6562" s="6"/>
      <c r="I6562" s="6"/>
      <c r="J6562" s="6"/>
    </row>
    <row r="6563" spans="3:10" x14ac:dyDescent="0.25">
      <c r="C6563" s="7">
        <v>42853.375</v>
      </c>
      <c r="D6563" s="8">
        <v>12434.74</v>
      </c>
      <c r="E6563" s="8">
        <v>12448.04</v>
      </c>
      <c r="F6563" s="8">
        <v>12415.13</v>
      </c>
      <c r="G6563" s="8">
        <v>12418.38</v>
      </c>
      <c r="H6563" s="8"/>
      <c r="I6563" s="8"/>
      <c r="J6563" s="8"/>
    </row>
    <row r="6564" spans="3:10" x14ac:dyDescent="0.25">
      <c r="C6564" s="5">
        <v>42853.416666666664</v>
      </c>
      <c r="D6564" s="6">
        <v>12416.38</v>
      </c>
      <c r="E6564" s="6">
        <v>12446.2</v>
      </c>
      <c r="F6564" s="6">
        <v>12408.39</v>
      </c>
      <c r="G6564" s="6">
        <v>12434.88</v>
      </c>
      <c r="H6564" s="6"/>
      <c r="I6564" s="6"/>
      <c r="J6564" s="6"/>
    </row>
    <row r="6565" spans="3:10" x14ac:dyDescent="0.25">
      <c r="C6565" s="7">
        <v>42853.458333333336</v>
      </c>
      <c r="D6565" s="8">
        <v>12435.13</v>
      </c>
      <c r="E6565" s="8">
        <v>12457.43</v>
      </c>
      <c r="F6565" s="8">
        <v>12431.84</v>
      </c>
      <c r="G6565" s="8">
        <v>12451.34</v>
      </c>
      <c r="H6565" s="8"/>
      <c r="I6565" s="8"/>
      <c r="J6565" s="8"/>
    </row>
    <row r="6566" spans="3:10" x14ac:dyDescent="0.25">
      <c r="C6566" s="5">
        <v>42853.5</v>
      </c>
      <c r="D6566" s="6">
        <v>12450.34</v>
      </c>
      <c r="E6566" s="6">
        <v>12461.79</v>
      </c>
      <c r="F6566" s="6">
        <v>12448.26</v>
      </c>
      <c r="G6566" s="6">
        <v>12458.97</v>
      </c>
      <c r="H6566" s="6"/>
      <c r="I6566" s="6"/>
      <c r="J6566" s="6"/>
    </row>
    <row r="6567" spans="3:10" x14ac:dyDescent="0.25">
      <c r="C6567" s="7">
        <v>42853.541666666664</v>
      </c>
      <c r="D6567" s="8">
        <v>12458.47</v>
      </c>
      <c r="E6567" s="8">
        <v>12460.82</v>
      </c>
      <c r="F6567" s="8">
        <v>12445.23</v>
      </c>
      <c r="G6567" s="8">
        <v>12454.36</v>
      </c>
      <c r="H6567" s="8"/>
      <c r="I6567" s="8"/>
      <c r="J6567" s="8"/>
    </row>
    <row r="6568" spans="3:10" x14ac:dyDescent="0.25">
      <c r="C6568" s="5">
        <v>42853.583333333336</v>
      </c>
      <c r="D6568" s="6">
        <v>12454.61</v>
      </c>
      <c r="E6568" s="6">
        <v>12455.86</v>
      </c>
      <c r="F6568" s="6">
        <v>12438.85</v>
      </c>
      <c r="G6568" s="6">
        <v>12442.29</v>
      </c>
      <c r="H6568" s="6"/>
      <c r="I6568" s="6"/>
      <c r="J6568" s="6"/>
    </row>
    <row r="6569" spans="3:10" x14ac:dyDescent="0.25">
      <c r="C6569" s="7">
        <v>42853.625</v>
      </c>
      <c r="D6569" s="8">
        <v>12442.04</v>
      </c>
      <c r="E6569" s="8">
        <v>12449.04</v>
      </c>
      <c r="F6569" s="8">
        <v>12436.92</v>
      </c>
      <c r="G6569" s="8">
        <v>12441.89</v>
      </c>
      <c r="H6569" s="8"/>
      <c r="I6569" s="8"/>
      <c r="J6569" s="8"/>
    </row>
    <row r="6570" spans="3:10" x14ac:dyDescent="0.25">
      <c r="C6570" s="5">
        <v>42853.666666666664</v>
      </c>
      <c r="D6570" s="6">
        <v>12441.65</v>
      </c>
      <c r="E6570" s="6">
        <v>12446.83</v>
      </c>
      <c r="F6570" s="6">
        <v>12426</v>
      </c>
      <c r="G6570" s="6">
        <v>12433.39</v>
      </c>
      <c r="H6570" s="6"/>
      <c r="I6570" s="6"/>
      <c r="J6570" s="6"/>
    </row>
    <row r="6571" spans="3:10" x14ac:dyDescent="0.25">
      <c r="C6571" s="7">
        <v>42853.708333333336</v>
      </c>
      <c r="D6571" s="8">
        <v>12433.89</v>
      </c>
      <c r="E6571" s="8">
        <v>12450.47</v>
      </c>
      <c r="F6571" s="8">
        <v>12429.78</v>
      </c>
      <c r="G6571" s="8">
        <v>12448.72</v>
      </c>
      <c r="H6571" s="8"/>
      <c r="I6571" s="8"/>
      <c r="J6571" s="8"/>
    </row>
    <row r="6572" spans="3:10" x14ac:dyDescent="0.25">
      <c r="C6572" s="5">
        <v>42853.75</v>
      </c>
      <c r="D6572" s="6">
        <v>12448.22</v>
      </c>
      <c r="E6572" s="6">
        <v>12458.53</v>
      </c>
      <c r="F6572" s="6">
        <v>12428.34</v>
      </c>
      <c r="G6572" s="6">
        <v>12434.1</v>
      </c>
      <c r="H6572" s="6"/>
      <c r="I6572" s="6"/>
      <c r="J6572" s="6"/>
    </row>
    <row r="6573" spans="3:10" x14ac:dyDescent="0.25">
      <c r="C6573" s="7">
        <v>42853.791666666664</v>
      </c>
      <c r="D6573" s="8">
        <v>12434.35</v>
      </c>
      <c r="E6573" s="8">
        <v>12443.84</v>
      </c>
      <c r="F6573" s="8">
        <v>12433.71</v>
      </c>
      <c r="G6573" s="8">
        <v>12436.09</v>
      </c>
      <c r="H6573" s="8"/>
      <c r="I6573" s="8"/>
      <c r="J6573" s="8"/>
    </row>
    <row r="6574" spans="3:10" x14ac:dyDescent="0.25">
      <c r="C6574" s="5">
        <v>42853.833333333336</v>
      </c>
      <c r="D6574" s="6">
        <v>12436.34</v>
      </c>
      <c r="E6574" s="6">
        <v>12440.6</v>
      </c>
      <c r="F6574" s="6">
        <v>12431.85</v>
      </c>
      <c r="G6574" s="6">
        <v>12436.11</v>
      </c>
      <c r="H6574" s="6"/>
      <c r="I6574" s="6"/>
      <c r="J6574" s="6"/>
    </row>
    <row r="6575" spans="3:10" x14ac:dyDescent="0.25">
      <c r="C6575" s="7">
        <v>42853.875</v>
      </c>
      <c r="D6575" s="8">
        <v>12435.86</v>
      </c>
      <c r="E6575" s="8">
        <v>12439.36</v>
      </c>
      <c r="F6575" s="8">
        <v>12431.86</v>
      </c>
      <c r="G6575" s="8">
        <v>12436.37</v>
      </c>
      <c r="H6575" s="8"/>
      <c r="I6575" s="8"/>
      <c r="J6575" s="8"/>
    </row>
    <row r="6576" spans="3:10" x14ac:dyDescent="0.25">
      <c r="C6576" s="5">
        <v>42853.916666666664</v>
      </c>
      <c r="D6576" s="6">
        <v>12436.12</v>
      </c>
      <c r="E6576" s="6">
        <v>12439.63</v>
      </c>
      <c r="F6576" s="6">
        <v>12428.64</v>
      </c>
      <c r="G6576" s="6">
        <v>12435.88</v>
      </c>
      <c r="H6576" s="6"/>
      <c r="I6576" s="6"/>
      <c r="J6576" s="6"/>
    </row>
    <row r="6577" spans="3:10" x14ac:dyDescent="0.25">
      <c r="C6577" s="7">
        <v>42857.041666666664</v>
      </c>
      <c r="D6577" s="8">
        <v>12465.17</v>
      </c>
      <c r="E6577" s="8">
        <v>12470.17</v>
      </c>
      <c r="F6577" s="8">
        <v>12460.06</v>
      </c>
      <c r="G6577" s="8">
        <v>12465.61</v>
      </c>
      <c r="H6577" s="8"/>
      <c r="I6577" s="8"/>
      <c r="J6577" s="8"/>
    </row>
    <row r="6578" spans="3:10" x14ac:dyDescent="0.25">
      <c r="C6578" s="5">
        <v>42857.083333333336</v>
      </c>
      <c r="D6578" s="6">
        <v>12464.3</v>
      </c>
      <c r="E6578" s="6">
        <v>12465.11</v>
      </c>
      <c r="F6578" s="6">
        <v>12460.01</v>
      </c>
      <c r="G6578" s="6">
        <v>12462.51</v>
      </c>
      <c r="H6578" s="6"/>
      <c r="I6578" s="6"/>
      <c r="J6578" s="6"/>
    </row>
    <row r="6579" spans="3:10" x14ac:dyDescent="0.25">
      <c r="C6579" s="7">
        <v>42857.125</v>
      </c>
      <c r="D6579" s="8">
        <v>12461.85</v>
      </c>
      <c r="E6579" s="8">
        <v>12471.17</v>
      </c>
      <c r="F6579" s="8">
        <v>12461.2</v>
      </c>
      <c r="G6579" s="8">
        <v>12471.17</v>
      </c>
      <c r="H6579" s="8"/>
      <c r="I6579" s="8"/>
      <c r="J6579" s="8"/>
    </row>
    <row r="6580" spans="3:10" x14ac:dyDescent="0.25">
      <c r="C6580" s="5">
        <v>42857.166666666664</v>
      </c>
      <c r="D6580" s="6">
        <v>12470.87</v>
      </c>
      <c r="E6580" s="6">
        <v>12470.87</v>
      </c>
      <c r="F6580" s="6">
        <v>12454.21</v>
      </c>
      <c r="G6580" s="6">
        <v>12455.52</v>
      </c>
      <c r="H6580" s="6"/>
      <c r="I6580" s="6"/>
      <c r="J6580" s="6"/>
    </row>
    <row r="6581" spans="3:10" x14ac:dyDescent="0.25">
      <c r="C6581" s="7">
        <v>42857.208333333336</v>
      </c>
      <c r="D6581" s="8">
        <v>12454.21</v>
      </c>
      <c r="E6581" s="8">
        <v>12463.06</v>
      </c>
      <c r="F6581" s="8">
        <v>12454.21</v>
      </c>
      <c r="G6581" s="8">
        <v>12460.45</v>
      </c>
      <c r="H6581" s="8"/>
      <c r="I6581" s="8"/>
      <c r="J6581" s="8"/>
    </row>
    <row r="6582" spans="3:10" x14ac:dyDescent="0.25">
      <c r="C6582" s="5">
        <v>42857.25</v>
      </c>
      <c r="D6582" s="6">
        <v>12459.14</v>
      </c>
      <c r="E6582" s="6">
        <v>12460.45</v>
      </c>
      <c r="F6582" s="6">
        <v>12456.03</v>
      </c>
      <c r="G6582" s="6">
        <v>12457.66</v>
      </c>
      <c r="H6582" s="6"/>
      <c r="I6582" s="6"/>
      <c r="J6582" s="6"/>
    </row>
    <row r="6583" spans="3:10" x14ac:dyDescent="0.25">
      <c r="C6583" s="7">
        <v>42857.291666666664</v>
      </c>
      <c r="D6583" s="8">
        <v>12458.96</v>
      </c>
      <c r="E6583" s="8">
        <v>12458.96</v>
      </c>
      <c r="F6583" s="8">
        <v>12455.05</v>
      </c>
      <c r="G6583" s="8">
        <v>12456.86</v>
      </c>
      <c r="H6583" s="8"/>
      <c r="I6583" s="8"/>
      <c r="J6583" s="8"/>
    </row>
    <row r="6584" spans="3:10" x14ac:dyDescent="0.25">
      <c r="C6584" s="5">
        <v>42857.333333333336</v>
      </c>
      <c r="D6584" s="6">
        <v>12458.17</v>
      </c>
      <c r="E6584" s="6">
        <v>12463.15</v>
      </c>
      <c r="F6584" s="6">
        <v>12450.34</v>
      </c>
      <c r="G6584" s="6">
        <v>12451.85</v>
      </c>
      <c r="H6584" s="6"/>
      <c r="I6584" s="6"/>
      <c r="J6584" s="6"/>
    </row>
    <row r="6585" spans="3:10" x14ac:dyDescent="0.25">
      <c r="C6585" s="7">
        <v>42857.375</v>
      </c>
      <c r="D6585" s="8">
        <v>12451.85</v>
      </c>
      <c r="E6585" s="8">
        <v>12481.38</v>
      </c>
      <c r="F6585" s="8">
        <v>12451.85</v>
      </c>
      <c r="G6585" s="8">
        <v>12481.38</v>
      </c>
      <c r="H6585" s="8"/>
      <c r="I6585" s="8"/>
      <c r="J6585" s="8"/>
    </row>
    <row r="6586" spans="3:10" x14ac:dyDescent="0.25">
      <c r="C6586" s="5">
        <v>42857.416666666664</v>
      </c>
      <c r="D6586" s="6">
        <v>12480.63</v>
      </c>
      <c r="E6586" s="6">
        <v>12484.63</v>
      </c>
      <c r="F6586" s="6">
        <v>12439.25</v>
      </c>
      <c r="G6586" s="6">
        <v>12456.09</v>
      </c>
      <c r="H6586" s="6"/>
      <c r="I6586" s="6"/>
      <c r="J6586" s="6"/>
    </row>
    <row r="6587" spans="3:10" x14ac:dyDescent="0.25">
      <c r="C6587" s="7">
        <v>42857.458333333336</v>
      </c>
      <c r="D6587" s="8">
        <v>12456.34</v>
      </c>
      <c r="E6587" s="8">
        <v>12456.34</v>
      </c>
      <c r="F6587" s="8">
        <v>12432.92</v>
      </c>
      <c r="G6587" s="8">
        <v>12446.09</v>
      </c>
      <c r="H6587" s="8"/>
      <c r="I6587" s="8"/>
      <c r="J6587" s="8"/>
    </row>
    <row r="6588" spans="3:10" x14ac:dyDescent="0.25">
      <c r="C6588" s="5">
        <v>42857.5</v>
      </c>
      <c r="D6588" s="6">
        <v>12445.84</v>
      </c>
      <c r="E6588" s="6">
        <v>12459.64</v>
      </c>
      <c r="F6588" s="6">
        <v>12444.59</v>
      </c>
      <c r="G6588" s="6">
        <v>12459.14</v>
      </c>
      <c r="H6588" s="6"/>
      <c r="I6588" s="6"/>
      <c r="J6588" s="6"/>
    </row>
    <row r="6589" spans="3:10" x14ac:dyDescent="0.25">
      <c r="C6589" s="7">
        <v>42857.541666666664</v>
      </c>
      <c r="D6589" s="8">
        <v>12459.64</v>
      </c>
      <c r="E6589" s="8">
        <v>12466.91</v>
      </c>
      <c r="F6589" s="8">
        <v>12455.02</v>
      </c>
      <c r="G6589" s="8">
        <v>12460.8</v>
      </c>
      <c r="H6589" s="8"/>
      <c r="I6589" s="8"/>
      <c r="J6589" s="8"/>
    </row>
    <row r="6590" spans="3:10" x14ac:dyDescent="0.25">
      <c r="C6590" s="5">
        <v>42857.583333333336</v>
      </c>
      <c r="D6590" s="6">
        <v>12460.55</v>
      </c>
      <c r="E6590" s="6">
        <v>12464.89</v>
      </c>
      <c r="F6590" s="6">
        <v>12453.18</v>
      </c>
      <c r="G6590" s="6">
        <v>12464.63</v>
      </c>
      <c r="H6590" s="6"/>
      <c r="I6590" s="6"/>
      <c r="J6590" s="6"/>
    </row>
    <row r="6591" spans="3:10" x14ac:dyDescent="0.25">
      <c r="C6591" s="7">
        <v>42857.625</v>
      </c>
      <c r="D6591" s="8">
        <v>12464.88</v>
      </c>
      <c r="E6591" s="8">
        <v>12473.98</v>
      </c>
      <c r="F6591" s="8">
        <v>12463.22</v>
      </c>
      <c r="G6591" s="8">
        <v>12473.48</v>
      </c>
      <c r="H6591" s="8"/>
      <c r="I6591" s="8"/>
      <c r="J6591" s="8"/>
    </row>
    <row r="6592" spans="3:10" x14ac:dyDescent="0.25">
      <c r="C6592" s="5">
        <v>42857.666666666664</v>
      </c>
      <c r="D6592" s="6">
        <v>12472.98</v>
      </c>
      <c r="E6592" s="6">
        <v>12486.51</v>
      </c>
      <c r="F6592" s="6">
        <v>12465.4</v>
      </c>
      <c r="G6592" s="6">
        <v>12467.87</v>
      </c>
      <c r="H6592" s="6"/>
      <c r="I6592" s="6"/>
      <c r="J6592" s="6"/>
    </row>
    <row r="6593" spans="3:10" x14ac:dyDescent="0.25">
      <c r="C6593" s="7">
        <v>42857.708333333336</v>
      </c>
      <c r="D6593" s="8">
        <v>12467.37</v>
      </c>
      <c r="E6593" s="8">
        <v>12492.92</v>
      </c>
      <c r="F6593" s="8">
        <v>12466.62</v>
      </c>
      <c r="G6593" s="8">
        <v>12489.42</v>
      </c>
      <c r="H6593" s="8"/>
      <c r="I6593" s="8"/>
      <c r="J6593" s="8"/>
    </row>
    <row r="6594" spans="3:10" x14ac:dyDescent="0.25">
      <c r="C6594" s="5">
        <v>42857.75</v>
      </c>
      <c r="D6594" s="6">
        <v>12489.17</v>
      </c>
      <c r="E6594" s="6">
        <v>12518.3</v>
      </c>
      <c r="F6594" s="6">
        <v>12481.7</v>
      </c>
      <c r="G6594" s="6">
        <v>12516.35</v>
      </c>
      <c r="H6594" s="6"/>
      <c r="I6594" s="6"/>
      <c r="J6594" s="6"/>
    </row>
    <row r="6595" spans="3:10" x14ac:dyDescent="0.25">
      <c r="C6595" s="7">
        <v>42857.791666666664</v>
      </c>
      <c r="D6595" s="8">
        <v>12516.84</v>
      </c>
      <c r="E6595" s="8">
        <v>12529.18</v>
      </c>
      <c r="F6595" s="8">
        <v>12513.92</v>
      </c>
      <c r="G6595" s="8">
        <v>12526.68</v>
      </c>
      <c r="H6595" s="8"/>
      <c r="I6595" s="8"/>
      <c r="J6595" s="8"/>
    </row>
    <row r="6596" spans="3:10" x14ac:dyDescent="0.25">
      <c r="C6596" s="5">
        <v>42857.833333333336</v>
      </c>
      <c r="D6596" s="6">
        <v>12526.43</v>
      </c>
      <c r="E6596" s="6">
        <v>12526.93</v>
      </c>
      <c r="F6596" s="6">
        <v>12517.94</v>
      </c>
      <c r="G6596" s="6">
        <v>12518.69</v>
      </c>
      <c r="H6596" s="6"/>
      <c r="I6596" s="6"/>
      <c r="J6596" s="6"/>
    </row>
    <row r="6597" spans="3:10" x14ac:dyDescent="0.25">
      <c r="C6597" s="7">
        <v>42857.875</v>
      </c>
      <c r="D6597" s="8">
        <v>12518.44</v>
      </c>
      <c r="E6597" s="8">
        <v>12522.94</v>
      </c>
      <c r="F6597" s="8">
        <v>12512.2</v>
      </c>
      <c r="G6597" s="8">
        <v>12514.7</v>
      </c>
      <c r="H6597" s="8"/>
      <c r="I6597" s="8"/>
      <c r="J6597" s="8"/>
    </row>
    <row r="6598" spans="3:10" x14ac:dyDescent="0.25">
      <c r="C6598" s="5">
        <v>42857.916666666664</v>
      </c>
      <c r="D6598" s="6">
        <v>12514.95</v>
      </c>
      <c r="E6598" s="6">
        <v>12530.7</v>
      </c>
      <c r="F6598" s="6">
        <v>12513.7</v>
      </c>
      <c r="G6598" s="6">
        <v>12522.96</v>
      </c>
      <c r="H6598" s="6"/>
      <c r="I6598" s="6"/>
      <c r="J6598" s="6"/>
    </row>
    <row r="6599" spans="3:10" x14ac:dyDescent="0.25">
      <c r="C6599" s="7">
        <v>42857.958333333336</v>
      </c>
      <c r="D6599" s="8">
        <v>12521.64</v>
      </c>
      <c r="E6599" s="8">
        <v>12523.83</v>
      </c>
      <c r="F6599" s="8">
        <v>12508.09</v>
      </c>
      <c r="G6599" s="8">
        <v>12510.72</v>
      </c>
      <c r="H6599" s="8"/>
      <c r="I6599" s="8"/>
      <c r="J6599" s="8"/>
    </row>
    <row r="6600" spans="3:10" x14ac:dyDescent="0.25">
      <c r="C6600" s="5">
        <v>42858.041666666664</v>
      </c>
      <c r="D6600" s="6">
        <v>12505.48</v>
      </c>
      <c r="E6600" s="6">
        <v>12518.55</v>
      </c>
      <c r="F6600" s="6">
        <v>12500.08</v>
      </c>
      <c r="G6600" s="6">
        <v>12518.24</v>
      </c>
      <c r="H6600" s="6"/>
      <c r="I6600" s="6"/>
      <c r="J6600" s="6"/>
    </row>
    <row r="6601" spans="3:10" x14ac:dyDescent="0.25">
      <c r="C6601" s="7">
        <v>42858.083333333336</v>
      </c>
      <c r="D6601" s="8">
        <v>12516.93</v>
      </c>
      <c r="E6601" s="8">
        <v>12520.87</v>
      </c>
      <c r="F6601" s="8">
        <v>12516.93</v>
      </c>
      <c r="G6601" s="8">
        <v>12517.75</v>
      </c>
      <c r="H6601" s="8"/>
      <c r="I6601" s="8"/>
      <c r="J6601" s="8"/>
    </row>
    <row r="6602" spans="3:10" x14ac:dyDescent="0.25">
      <c r="C6602" s="5">
        <v>42858.125</v>
      </c>
      <c r="D6602" s="6">
        <v>12516.44</v>
      </c>
      <c r="E6602" s="6">
        <v>12519.07</v>
      </c>
      <c r="F6602" s="6">
        <v>12516.44</v>
      </c>
      <c r="G6602" s="6">
        <v>12519.07</v>
      </c>
      <c r="H6602" s="6"/>
      <c r="I6602" s="6"/>
      <c r="J6602" s="6"/>
    </row>
    <row r="6603" spans="3:10" x14ac:dyDescent="0.25">
      <c r="C6603" s="7">
        <v>42858.166666666664</v>
      </c>
      <c r="D6603" s="8">
        <v>12518.91</v>
      </c>
      <c r="E6603" s="8">
        <v>12518.91</v>
      </c>
      <c r="F6603" s="8">
        <v>12514.98</v>
      </c>
      <c r="G6603" s="8">
        <v>12516.29</v>
      </c>
      <c r="H6603" s="8"/>
      <c r="I6603" s="8"/>
      <c r="J6603" s="8"/>
    </row>
    <row r="6604" spans="3:10" x14ac:dyDescent="0.25">
      <c r="C6604" s="5">
        <v>42858.208333333336</v>
      </c>
      <c r="D6604" s="6">
        <v>12514.98</v>
      </c>
      <c r="E6604" s="6">
        <v>12521.8</v>
      </c>
      <c r="F6604" s="6">
        <v>12510.74</v>
      </c>
      <c r="G6604" s="6">
        <v>12510.74</v>
      </c>
      <c r="H6604" s="6"/>
      <c r="I6604" s="6"/>
      <c r="J6604" s="6"/>
    </row>
    <row r="6605" spans="3:10" x14ac:dyDescent="0.25">
      <c r="C6605" s="7">
        <v>42858.25</v>
      </c>
      <c r="D6605" s="8">
        <v>12509.43</v>
      </c>
      <c r="E6605" s="8">
        <v>12512.44</v>
      </c>
      <c r="F6605" s="8">
        <v>12505.5</v>
      </c>
      <c r="G6605" s="8">
        <v>12511.63</v>
      </c>
      <c r="H6605" s="8"/>
      <c r="I6605" s="8"/>
      <c r="J6605" s="8"/>
    </row>
    <row r="6606" spans="3:10" x14ac:dyDescent="0.25">
      <c r="C6606" s="5">
        <v>42858.291666666664</v>
      </c>
      <c r="D6606" s="6">
        <v>12511.62</v>
      </c>
      <c r="E6606" s="6">
        <v>12513.26</v>
      </c>
      <c r="F6606" s="6">
        <v>12510.31</v>
      </c>
      <c r="G6606" s="6">
        <v>12513.26</v>
      </c>
      <c r="H6606" s="6"/>
      <c r="I6606" s="6"/>
      <c r="J6606" s="6"/>
    </row>
    <row r="6607" spans="3:10" x14ac:dyDescent="0.25">
      <c r="C6607" s="7">
        <v>42858.333333333336</v>
      </c>
      <c r="D6607" s="8">
        <v>12512.76</v>
      </c>
      <c r="E6607" s="8">
        <v>12514.14</v>
      </c>
      <c r="F6607" s="8">
        <v>12507.7</v>
      </c>
      <c r="G6607" s="8">
        <v>12510.9</v>
      </c>
      <c r="H6607" s="8"/>
      <c r="I6607" s="8"/>
      <c r="J6607" s="8"/>
    </row>
    <row r="6608" spans="3:10" x14ac:dyDescent="0.25">
      <c r="C6608" s="5">
        <v>42858.375</v>
      </c>
      <c r="D6608" s="6">
        <v>12510.9</v>
      </c>
      <c r="E6608" s="6">
        <v>12510.9</v>
      </c>
      <c r="F6608" s="6">
        <v>12496.82</v>
      </c>
      <c r="G6608" s="6">
        <v>12503.23</v>
      </c>
      <c r="H6608" s="6"/>
      <c r="I6608" s="6"/>
      <c r="J6608" s="6"/>
    </row>
    <row r="6609" spans="3:10" x14ac:dyDescent="0.25">
      <c r="C6609" s="7">
        <v>42858.416666666664</v>
      </c>
      <c r="D6609" s="8">
        <v>12503.48</v>
      </c>
      <c r="E6609" s="8">
        <v>12503.48</v>
      </c>
      <c r="F6609" s="8">
        <v>12489.07</v>
      </c>
      <c r="G6609" s="8">
        <v>12495.86</v>
      </c>
      <c r="H6609" s="8"/>
      <c r="I6609" s="8"/>
      <c r="J6609" s="8"/>
    </row>
    <row r="6610" spans="3:10" x14ac:dyDescent="0.25">
      <c r="C6610" s="5">
        <v>42858.458333333336</v>
      </c>
      <c r="D6610" s="6">
        <v>12495.61</v>
      </c>
      <c r="E6610" s="6">
        <v>12497.36</v>
      </c>
      <c r="F6610" s="6">
        <v>12476.37</v>
      </c>
      <c r="G6610" s="6">
        <v>12485.77</v>
      </c>
      <c r="H6610" s="6"/>
      <c r="I6610" s="6"/>
      <c r="J6610" s="6"/>
    </row>
    <row r="6611" spans="3:10" x14ac:dyDescent="0.25">
      <c r="C6611" s="7">
        <v>42858.5</v>
      </c>
      <c r="D6611" s="8">
        <v>12485.76</v>
      </c>
      <c r="E6611" s="8">
        <v>12494.38</v>
      </c>
      <c r="F6611" s="8">
        <v>12479.1</v>
      </c>
      <c r="G6611" s="8">
        <v>12485.63</v>
      </c>
      <c r="H6611" s="8"/>
      <c r="I6611" s="8"/>
      <c r="J6611" s="8"/>
    </row>
    <row r="6612" spans="3:10" x14ac:dyDescent="0.25">
      <c r="C6612" s="5">
        <v>42858.541666666664</v>
      </c>
      <c r="D6612" s="6">
        <v>12485.38</v>
      </c>
      <c r="E6612" s="6">
        <v>12496.56</v>
      </c>
      <c r="F6612" s="6">
        <v>12476.69</v>
      </c>
      <c r="G6612" s="6">
        <v>12496.07</v>
      </c>
      <c r="H6612" s="6"/>
      <c r="I6612" s="6"/>
      <c r="J6612" s="6"/>
    </row>
    <row r="6613" spans="3:10" x14ac:dyDescent="0.25">
      <c r="C6613" s="7">
        <v>42858.583333333336</v>
      </c>
      <c r="D6613" s="8">
        <v>12496.32</v>
      </c>
      <c r="E6613" s="8">
        <v>12496.99</v>
      </c>
      <c r="F6613" s="8">
        <v>12488.55</v>
      </c>
      <c r="G6613" s="8">
        <v>12489.96</v>
      </c>
      <c r="H6613" s="8"/>
      <c r="I6613" s="8"/>
      <c r="J6613" s="8"/>
    </row>
    <row r="6614" spans="3:10" x14ac:dyDescent="0.25">
      <c r="C6614" s="5">
        <v>42858.625</v>
      </c>
      <c r="D6614" s="6">
        <v>12489.71</v>
      </c>
      <c r="E6614" s="6">
        <v>12501.61</v>
      </c>
      <c r="F6614" s="6">
        <v>12486.29</v>
      </c>
      <c r="G6614" s="6">
        <v>12501.61</v>
      </c>
      <c r="H6614" s="6"/>
      <c r="I6614" s="6"/>
      <c r="J6614" s="6"/>
    </row>
    <row r="6615" spans="3:10" x14ac:dyDescent="0.25">
      <c r="C6615" s="7">
        <v>42858.666666666664</v>
      </c>
      <c r="D6615" s="8">
        <v>12501.37</v>
      </c>
      <c r="E6615" s="8">
        <v>12516.61</v>
      </c>
      <c r="F6615" s="8">
        <v>12497.81</v>
      </c>
      <c r="G6615" s="8">
        <v>12516.61</v>
      </c>
      <c r="H6615" s="8"/>
      <c r="I6615" s="8"/>
      <c r="J6615" s="8"/>
    </row>
    <row r="6616" spans="3:10" x14ac:dyDescent="0.25">
      <c r="C6616" s="5">
        <v>42858.708333333336</v>
      </c>
      <c r="D6616" s="6">
        <v>12515.61</v>
      </c>
      <c r="E6616" s="6">
        <v>12525.3</v>
      </c>
      <c r="F6616" s="6">
        <v>12505.57</v>
      </c>
      <c r="G6616" s="6">
        <v>12507.7</v>
      </c>
      <c r="H6616" s="6"/>
      <c r="I6616" s="6"/>
      <c r="J6616" s="6"/>
    </row>
    <row r="6617" spans="3:10" x14ac:dyDescent="0.25">
      <c r="C6617" s="7">
        <v>42858.75</v>
      </c>
      <c r="D6617" s="8">
        <v>12507.95</v>
      </c>
      <c r="E6617" s="8">
        <v>12529.37</v>
      </c>
      <c r="F6617" s="8">
        <v>12503.93</v>
      </c>
      <c r="G6617" s="8">
        <v>12523.23</v>
      </c>
      <c r="H6617" s="8"/>
      <c r="I6617" s="8"/>
      <c r="J6617" s="8"/>
    </row>
    <row r="6618" spans="3:10" x14ac:dyDescent="0.25">
      <c r="C6618" s="5">
        <v>42858.791666666664</v>
      </c>
      <c r="D6618" s="6">
        <v>12522.98</v>
      </c>
      <c r="E6618" s="6">
        <v>12530.84</v>
      </c>
      <c r="F6618" s="6">
        <v>12521.64</v>
      </c>
      <c r="G6618" s="6">
        <v>12529.45</v>
      </c>
      <c r="H6618" s="6"/>
      <c r="I6618" s="6"/>
      <c r="J6618" s="6"/>
    </row>
    <row r="6619" spans="3:10" x14ac:dyDescent="0.25">
      <c r="C6619" s="7">
        <v>42858.833333333336</v>
      </c>
      <c r="D6619" s="8">
        <v>12529.2</v>
      </c>
      <c r="E6619" s="8">
        <v>12531.7</v>
      </c>
      <c r="F6619" s="8">
        <v>12515.47</v>
      </c>
      <c r="G6619" s="8">
        <v>12518.46</v>
      </c>
      <c r="H6619" s="8"/>
      <c r="I6619" s="8"/>
      <c r="J6619" s="8"/>
    </row>
    <row r="6620" spans="3:10" x14ac:dyDescent="0.25">
      <c r="C6620" s="5">
        <v>42858.875</v>
      </c>
      <c r="D6620" s="6">
        <v>12518.71</v>
      </c>
      <c r="E6620" s="6">
        <v>12534.96</v>
      </c>
      <c r="F6620" s="6">
        <v>12509.23</v>
      </c>
      <c r="G6620" s="6">
        <v>12533.71</v>
      </c>
      <c r="H6620" s="6"/>
      <c r="I6620" s="6"/>
      <c r="J6620" s="6"/>
    </row>
    <row r="6621" spans="3:10" x14ac:dyDescent="0.25">
      <c r="C6621" s="7">
        <v>42858.916666666664</v>
      </c>
      <c r="D6621" s="8">
        <v>12533.46</v>
      </c>
      <c r="E6621" s="8">
        <v>12537.47</v>
      </c>
      <c r="F6621" s="8">
        <v>12527.22</v>
      </c>
      <c r="G6621" s="8">
        <v>12529.97</v>
      </c>
      <c r="H6621" s="8"/>
      <c r="I6621" s="8"/>
      <c r="J6621" s="8"/>
    </row>
    <row r="6622" spans="3:10" x14ac:dyDescent="0.25">
      <c r="C6622" s="5">
        <v>42858.958333333336</v>
      </c>
      <c r="D6622" s="6">
        <v>12531.29</v>
      </c>
      <c r="E6622" s="6">
        <v>12535.23</v>
      </c>
      <c r="F6622" s="6">
        <v>12520.78</v>
      </c>
      <c r="G6622" s="6">
        <v>12524.41</v>
      </c>
      <c r="H6622" s="6"/>
      <c r="I6622" s="6"/>
      <c r="J6622" s="6"/>
    </row>
    <row r="6623" spans="3:10" x14ac:dyDescent="0.25">
      <c r="C6623" s="7">
        <v>42859.041666666664</v>
      </c>
      <c r="D6623" s="8">
        <v>12521.79</v>
      </c>
      <c r="E6623" s="8">
        <v>12533.24</v>
      </c>
      <c r="F6623" s="8">
        <v>12519.16</v>
      </c>
      <c r="G6623" s="8">
        <v>12531.43</v>
      </c>
      <c r="H6623" s="8"/>
      <c r="I6623" s="8"/>
      <c r="J6623" s="8"/>
    </row>
    <row r="6624" spans="3:10" x14ac:dyDescent="0.25">
      <c r="C6624" s="5">
        <v>42859.083333333336</v>
      </c>
      <c r="D6624" s="6">
        <v>12530.93</v>
      </c>
      <c r="E6624" s="6">
        <v>12565.65</v>
      </c>
      <c r="F6624" s="6">
        <v>12529.43</v>
      </c>
      <c r="G6624" s="6">
        <v>12560.21</v>
      </c>
      <c r="H6624" s="6"/>
      <c r="I6624" s="6"/>
      <c r="J6624" s="6"/>
    </row>
    <row r="6625" spans="3:10" x14ac:dyDescent="0.25">
      <c r="C6625" s="7">
        <v>42859.125</v>
      </c>
      <c r="D6625" s="8">
        <v>12561.53</v>
      </c>
      <c r="E6625" s="8">
        <v>12564.97</v>
      </c>
      <c r="F6625" s="8">
        <v>12558.85</v>
      </c>
      <c r="G6625" s="8">
        <v>12558.85</v>
      </c>
      <c r="H6625" s="8"/>
      <c r="I6625" s="8"/>
      <c r="J6625" s="8"/>
    </row>
    <row r="6626" spans="3:10" x14ac:dyDescent="0.25">
      <c r="C6626" s="5">
        <v>42859.166666666664</v>
      </c>
      <c r="D6626" s="6">
        <v>12558.99</v>
      </c>
      <c r="E6626" s="6">
        <v>12563.44</v>
      </c>
      <c r="F6626" s="6">
        <v>12551.5</v>
      </c>
      <c r="G6626" s="6">
        <v>12551.5</v>
      </c>
      <c r="H6626" s="6"/>
      <c r="I6626" s="6"/>
      <c r="J6626" s="6"/>
    </row>
    <row r="6627" spans="3:10" x14ac:dyDescent="0.25">
      <c r="C6627" s="7">
        <v>42859.208333333336</v>
      </c>
      <c r="D6627" s="8">
        <v>12552.82</v>
      </c>
      <c r="E6627" s="8">
        <v>12555.82</v>
      </c>
      <c r="F6627" s="8">
        <v>12549.05</v>
      </c>
      <c r="G6627" s="8">
        <v>12555</v>
      </c>
      <c r="H6627" s="8"/>
      <c r="I6627" s="8"/>
      <c r="J6627" s="8"/>
    </row>
    <row r="6628" spans="3:10" x14ac:dyDescent="0.25">
      <c r="C6628" s="5">
        <v>42859.25</v>
      </c>
      <c r="D6628" s="6">
        <v>12556.32</v>
      </c>
      <c r="E6628" s="6">
        <v>12560.45</v>
      </c>
      <c r="F6628" s="6">
        <v>12555</v>
      </c>
      <c r="G6628" s="6">
        <v>12558.64</v>
      </c>
      <c r="H6628" s="6"/>
      <c r="I6628" s="6"/>
      <c r="J6628" s="6"/>
    </row>
    <row r="6629" spans="3:10" x14ac:dyDescent="0.25">
      <c r="C6629" s="7">
        <v>42859.291666666664</v>
      </c>
      <c r="D6629" s="8">
        <v>12558.62</v>
      </c>
      <c r="E6629" s="8">
        <v>12558.62</v>
      </c>
      <c r="F6629" s="8">
        <v>12555.99</v>
      </c>
      <c r="G6629" s="8">
        <v>12557.96</v>
      </c>
      <c r="H6629" s="8"/>
      <c r="I6629" s="8"/>
      <c r="J6629" s="8"/>
    </row>
    <row r="6630" spans="3:10" x14ac:dyDescent="0.25">
      <c r="C6630" s="5">
        <v>42859.333333333336</v>
      </c>
      <c r="D6630" s="6">
        <v>12558.62</v>
      </c>
      <c r="E6630" s="6">
        <v>12559.28</v>
      </c>
      <c r="F6630" s="6">
        <v>12539.59</v>
      </c>
      <c r="G6630" s="6">
        <v>12546.98</v>
      </c>
      <c r="H6630" s="6"/>
      <c r="I6630" s="6"/>
      <c r="J6630" s="6"/>
    </row>
    <row r="6631" spans="3:10" x14ac:dyDescent="0.25">
      <c r="C6631" s="7">
        <v>42859.375</v>
      </c>
      <c r="D6631" s="8">
        <v>12550.14</v>
      </c>
      <c r="E6631" s="8">
        <v>12563.51</v>
      </c>
      <c r="F6631" s="8">
        <v>12542.9</v>
      </c>
      <c r="G6631" s="8">
        <v>12552.41</v>
      </c>
      <c r="H6631" s="8"/>
      <c r="I6631" s="8"/>
      <c r="J6631" s="8"/>
    </row>
    <row r="6632" spans="3:10" x14ac:dyDescent="0.25">
      <c r="C6632" s="5">
        <v>42859.416666666664</v>
      </c>
      <c r="D6632" s="6">
        <v>12552.91</v>
      </c>
      <c r="E6632" s="6">
        <v>12603.23</v>
      </c>
      <c r="F6632" s="6">
        <v>12534.29</v>
      </c>
      <c r="G6632" s="6">
        <v>12600.22</v>
      </c>
      <c r="H6632" s="6"/>
      <c r="I6632" s="6"/>
      <c r="J6632" s="6"/>
    </row>
    <row r="6633" spans="3:10" x14ac:dyDescent="0.25">
      <c r="C6633" s="7">
        <v>42859.458333333336</v>
      </c>
      <c r="D6633" s="8">
        <v>12600.47</v>
      </c>
      <c r="E6633" s="8">
        <v>12621.13</v>
      </c>
      <c r="F6633" s="8">
        <v>12598.56</v>
      </c>
      <c r="G6633" s="8">
        <v>12611.26</v>
      </c>
      <c r="H6633" s="8"/>
      <c r="I6633" s="8"/>
      <c r="J6633" s="8"/>
    </row>
    <row r="6634" spans="3:10" x14ac:dyDescent="0.25">
      <c r="C6634" s="5">
        <v>42859.5</v>
      </c>
      <c r="D6634" s="6">
        <v>12611.01</v>
      </c>
      <c r="E6634" s="6">
        <v>12629.59</v>
      </c>
      <c r="F6634" s="6">
        <v>12609.83</v>
      </c>
      <c r="G6634" s="6">
        <v>12619.32</v>
      </c>
      <c r="H6634" s="6"/>
      <c r="I6634" s="6"/>
      <c r="J6634" s="6"/>
    </row>
    <row r="6635" spans="3:10" x14ac:dyDescent="0.25">
      <c r="C6635" s="7">
        <v>42859.541666666664</v>
      </c>
      <c r="D6635" s="8">
        <v>12619.07</v>
      </c>
      <c r="E6635" s="8">
        <v>12642.95</v>
      </c>
      <c r="F6635" s="8">
        <v>12618.58</v>
      </c>
      <c r="G6635" s="8">
        <v>12642.2</v>
      </c>
      <c r="H6635" s="8"/>
      <c r="I6635" s="8"/>
      <c r="J6635" s="8"/>
    </row>
    <row r="6636" spans="3:10" x14ac:dyDescent="0.25">
      <c r="C6636" s="5">
        <v>42859.583333333336</v>
      </c>
      <c r="D6636" s="6">
        <v>12641.95</v>
      </c>
      <c r="E6636" s="6">
        <v>12648.63</v>
      </c>
      <c r="F6636" s="6">
        <v>12629.17</v>
      </c>
      <c r="G6636" s="6">
        <v>12631.34</v>
      </c>
      <c r="H6636" s="6"/>
      <c r="I6636" s="6"/>
      <c r="J6636" s="6"/>
    </row>
    <row r="6637" spans="3:10" x14ac:dyDescent="0.25">
      <c r="C6637" s="7">
        <v>42859.625</v>
      </c>
      <c r="D6637" s="8">
        <v>12631.33</v>
      </c>
      <c r="E6637" s="8">
        <v>12634.02</v>
      </c>
      <c r="F6637" s="8">
        <v>12615.33</v>
      </c>
      <c r="G6637" s="8">
        <v>12616.19</v>
      </c>
      <c r="H6637" s="8"/>
      <c r="I6637" s="8"/>
      <c r="J6637" s="8"/>
    </row>
    <row r="6638" spans="3:10" x14ac:dyDescent="0.25">
      <c r="C6638" s="5">
        <v>42859.666666666664</v>
      </c>
      <c r="D6638" s="6">
        <v>12615.19</v>
      </c>
      <c r="E6638" s="6">
        <v>12631.32</v>
      </c>
      <c r="F6638" s="6">
        <v>12603.24</v>
      </c>
      <c r="G6638" s="6">
        <v>12616.63</v>
      </c>
      <c r="H6638" s="6"/>
      <c r="I6638" s="6"/>
      <c r="J6638" s="6"/>
    </row>
    <row r="6639" spans="3:10" x14ac:dyDescent="0.25">
      <c r="C6639" s="7">
        <v>42859.708333333336</v>
      </c>
      <c r="D6639" s="8">
        <v>12616.13</v>
      </c>
      <c r="E6639" s="8">
        <v>12625.6</v>
      </c>
      <c r="F6639" s="8">
        <v>12611.83</v>
      </c>
      <c r="G6639" s="8">
        <v>12615.73</v>
      </c>
      <c r="H6639" s="8"/>
      <c r="I6639" s="8"/>
      <c r="J6639" s="8"/>
    </row>
    <row r="6640" spans="3:10" x14ac:dyDescent="0.25">
      <c r="C6640" s="5">
        <v>42859.75</v>
      </c>
      <c r="D6640" s="6">
        <v>12616.23</v>
      </c>
      <c r="E6640" s="6">
        <v>12655.82</v>
      </c>
      <c r="F6640" s="6">
        <v>12610.3</v>
      </c>
      <c r="G6640" s="6">
        <v>12644.02</v>
      </c>
      <c r="H6640" s="6"/>
      <c r="I6640" s="6"/>
      <c r="J6640" s="6"/>
    </row>
    <row r="6641" spans="3:10" x14ac:dyDescent="0.25">
      <c r="C6641" s="7">
        <v>42859.791666666664</v>
      </c>
      <c r="D6641" s="8">
        <v>12643.52</v>
      </c>
      <c r="E6641" s="8">
        <v>12646.05</v>
      </c>
      <c r="F6641" s="8">
        <v>12627.88</v>
      </c>
      <c r="G6641" s="8">
        <v>12641.76</v>
      </c>
      <c r="H6641" s="8"/>
      <c r="I6641" s="8"/>
      <c r="J6641" s="8"/>
    </row>
    <row r="6642" spans="3:10" x14ac:dyDescent="0.25">
      <c r="C6642" s="5">
        <v>42859.833333333336</v>
      </c>
      <c r="D6642" s="6">
        <v>12641.51</v>
      </c>
      <c r="E6642" s="6">
        <v>12645.26</v>
      </c>
      <c r="F6642" s="6">
        <v>12635.52</v>
      </c>
      <c r="G6642" s="6">
        <v>12640.27</v>
      </c>
      <c r="H6642" s="6"/>
      <c r="I6642" s="6"/>
      <c r="J6642" s="6"/>
    </row>
    <row r="6643" spans="3:10" x14ac:dyDescent="0.25">
      <c r="C6643" s="7">
        <v>42859.875</v>
      </c>
      <c r="D6643" s="8">
        <v>12640.02</v>
      </c>
      <c r="E6643" s="8">
        <v>12645.27</v>
      </c>
      <c r="F6643" s="8">
        <v>12633.27</v>
      </c>
      <c r="G6643" s="8">
        <v>12639.27</v>
      </c>
      <c r="H6643" s="8"/>
      <c r="I6643" s="8"/>
      <c r="J6643" s="8"/>
    </row>
    <row r="6644" spans="3:10" x14ac:dyDescent="0.25">
      <c r="C6644" s="5">
        <v>42859.916666666664</v>
      </c>
      <c r="D6644" s="6">
        <v>12639.02</v>
      </c>
      <c r="E6644" s="6">
        <v>12652.02</v>
      </c>
      <c r="F6644" s="6">
        <v>12636.03</v>
      </c>
      <c r="G6644" s="6">
        <v>12641.78</v>
      </c>
      <c r="H6644" s="6"/>
      <c r="I6644" s="6"/>
      <c r="J6644" s="6"/>
    </row>
    <row r="6645" spans="3:10" x14ac:dyDescent="0.25">
      <c r="C6645" s="7">
        <v>42859.958333333336</v>
      </c>
      <c r="D6645" s="8">
        <v>12642.32</v>
      </c>
      <c r="E6645" s="8">
        <v>12650.63</v>
      </c>
      <c r="F6645" s="8">
        <v>12633.05</v>
      </c>
      <c r="G6645" s="8">
        <v>12649.3</v>
      </c>
      <c r="H6645" s="8"/>
      <c r="I6645" s="8"/>
      <c r="J6645" s="8"/>
    </row>
    <row r="6646" spans="3:10" x14ac:dyDescent="0.25">
      <c r="C6646" s="5">
        <v>42860.041666666664</v>
      </c>
      <c r="D6646" s="6">
        <v>12649.66</v>
      </c>
      <c r="E6646" s="6">
        <v>12652.51</v>
      </c>
      <c r="F6646" s="6">
        <v>12644.69</v>
      </c>
      <c r="G6646" s="6">
        <v>12646.37</v>
      </c>
      <c r="H6646" s="6"/>
      <c r="I6646" s="6"/>
      <c r="J6646" s="6"/>
    </row>
    <row r="6647" spans="3:10" x14ac:dyDescent="0.25">
      <c r="C6647" s="7">
        <v>42860.083333333336</v>
      </c>
      <c r="D6647" s="8">
        <v>12647.69</v>
      </c>
      <c r="E6647" s="8">
        <v>12656.99</v>
      </c>
      <c r="F6647" s="8">
        <v>12647.69</v>
      </c>
      <c r="G6647" s="8">
        <v>12653.52</v>
      </c>
      <c r="H6647" s="8"/>
      <c r="I6647" s="8"/>
      <c r="J6647" s="8"/>
    </row>
    <row r="6648" spans="3:10" x14ac:dyDescent="0.25">
      <c r="C6648" s="5">
        <v>42860.125</v>
      </c>
      <c r="D6648" s="6">
        <v>12652.2</v>
      </c>
      <c r="E6648" s="6">
        <v>12652.36</v>
      </c>
      <c r="F6648" s="6">
        <v>12645.4</v>
      </c>
      <c r="G6648" s="6">
        <v>12646.73</v>
      </c>
      <c r="H6648" s="6"/>
      <c r="I6648" s="6"/>
      <c r="J6648" s="6"/>
    </row>
    <row r="6649" spans="3:10" x14ac:dyDescent="0.25">
      <c r="C6649" s="7">
        <v>42860.166666666664</v>
      </c>
      <c r="D6649" s="8">
        <v>12646.6</v>
      </c>
      <c r="E6649" s="8">
        <v>12654.55</v>
      </c>
      <c r="F6649" s="8">
        <v>12646.6</v>
      </c>
      <c r="G6649" s="8">
        <v>12649.26</v>
      </c>
      <c r="H6649" s="8"/>
      <c r="I6649" s="8"/>
      <c r="J6649" s="8"/>
    </row>
    <row r="6650" spans="3:10" x14ac:dyDescent="0.25">
      <c r="C6650" s="5">
        <v>42860.208333333336</v>
      </c>
      <c r="D6650" s="6">
        <v>12647.93</v>
      </c>
      <c r="E6650" s="6">
        <v>12654.95</v>
      </c>
      <c r="F6650" s="6">
        <v>12646.93</v>
      </c>
      <c r="G6650" s="6">
        <v>12650.48</v>
      </c>
      <c r="H6650" s="6"/>
      <c r="I6650" s="6"/>
      <c r="J6650" s="6"/>
    </row>
    <row r="6651" spans="3:10" x14ac:dyDescent="0.25">
      <c r="C6651" s="7">
        <v>42860.25</v>
      </c>
      <c r="D6651" s="8">
        <v>12649.15</v>
      </c>
      <c r="E6651" s="8">
        <v>12650.48</v>
      </c>
      <c r="F6651" s="8">
        <v>12623.34</v>
      </c>
      <c r="G6651" s="8">
        <v>12626.49</v>
      </c>
      <c r="H6651" s="8"/>
      <c r="I6651" s="8"/>
      <c r="J6651" s="8"/>
    </row>
    <row r="6652" spans="3:10" x14ac:dyDescent="0.25">
      <c r="C6652" s="5">
        <v>42860.291666666664</v>
      </c>
      <c r="D6652" s="6">
        <v>12626.43</v>
      </c>
      <c r="E6652" s="6">
        <v>12631.35</v>
      </c>
      <c r="F6652" s="6">
        <v>12618.96</v>
      </c>
      <c r="G6652" s="6">
        <v>12631.35</v>
      </c>
      <c r="H6652" s="6"/>
      <c r="I6652" s="6"/>
      <c r="J6652" s="6"/>
    </row>
    <row r="6653" spans="3:10" x14ac:dyDescent="0.25">
      <c r="C6653" s="7">
        <v>42860.333333333336</v>
      </c>
      <c r="D6653" s="8">
        <v>12630.02</v>
      </c>
      <c r="E6653" s="8">
        <v>12632.41</v>
      </c>
      <c r="F6653" s="8">
        <v>12605.96</v>
      </c>
      <c r="G6653" s="8">
        <v>12614.31</v>
      </c>
      <c r="H6653" s="8"/>
      <c r="I6653" s="8"/>
      <c r="J6653" s="8"/>
    </row>
    <row r="6654" spans="3:10" x14ac:dyDescent="0.25">
      <c r="C6654" s="5">
        <v>42860.375</v>
      </c>
      <c r="D6654" s="6">
        <v>12612.81</v>
      </c>
      <c r="E6654" s="6">
        <v>12621.22</v>
      </c>
      <c r="F6654" s="6">
        <v>12594.71</v>
      </c>
      <c r="G6654" s="6">
        <v>12606.12</v>
      </c>
      <c r="H6654" s="6"/>
      <c r="I6654" s="6"/>
      <c r="J6654" s="6"/>
    </row>
    <row r="6655" spans="3:10" x14ac:dyDescent="0.25">
      <c r="C6655" s="7">
        <v>42860.416666666664</v>
      </c>
      <c r="D6655" s="8">
        <v>12605.37</v>
      </c>
      <c r="E6655" s="8">
        <v>12627.96</v>
      </c>
      <c r="F6655" s="8">
        <v>12599.01</v>
      </c>
      <c r="G6655" s="8">
        <v>12604.76</v>
      </c>
      <c r="H6655" s="8"/>
      <c r="I6655" s="8"/>
      <c r="J6655" s="8"/>
    </row>
    <row r="6656" spans="3:10" x14ac:dyDescent="0.25">
      <c r="C6656" s="5">
        <v>42860.458333333336</v>
      </c>
      <c r="D6656" s="6">
        <v>12605.76</v>
      </c>
      <c r="E6656" s="6">
        <v>12619.6</v>
      </c>
      <c r="F6656" s="6">
        <v>12599.69</v>
      </c>
      <c r="G6656" s="6">
        <v>12613.58</v>
      </c>
      <c r="H6656" s="6"/>
      <c r="I6656" s="6"/>
      <c r="J6656" s="6"/>
    </row>
    <row r="6657" spans="3:10" x14ac:dyDescent="0.25">
      <c r="C6657" s="7">
        <v>42860.5</v>
      </c>
      <c r="D6657" s="8">
        <v>12613.83</v>
      </c>
      <c r="E6657" s="8">
        <v>12616.56</v>
      </c>
      <c r="F6657" s="8">
        <v>12593.54</v>
      </c>
      <c r="G6657" s="8">
        <v>12603.42</v>
      </c>
      <c r="H6657" s="8"/>
      <c r="I6657" s="8"/>
      <c r="J6657" s="8"/>
    </row>
    <row r="6658" spans="3:10" x14ac:dyDescent="0.25">
      <c r="C6658" s="5">
        <v>42860.541666666664</v>
      </c>
      <c r="D6658" s="6">
        <v>12602.67</v>
      </c>
      <c r="E6658" s="6">
        <v>12609.51</v>
      </c>
      <c r="F6658" s="6">
        <v>12595.22</v>
      </c>
      <c r="G6658" s="6">
        <v>12608.42</v>
      </c>
      <c r="H6658" s="6"/>
      <c r="I6658" s="6"/>
      <c r="J6658" s="6"/>
    </row>
    <row r="6659" spans="3:10" x14ac:dyDescent="0.25">
      <c r="C6659" s="7">
        <v>42860.583333333336</v>
      </c>
      <c r="D6659" s="8">
        <v>12607.92</v>
      </c>
      <c r="E6659" s="8">
        <v>12619.93</v>
      </c>
      <c r="F6659" s="8">
        <v>12605.86</v>
      </c>
      <c r="G6659" s="8">
        <v>12613.49</v>
      </c>
      <c r="H6659" s="8"/>
      <c r="I6659" s="8"/>
      <c r="J6659" s="8"/>
    </row>
    <row r="6660" spans="3:10" x14ac:dyDescent="0.25">
      <c r="C6660" s="5">
        <v>42860.625</v>
      </c>
      <c r="D6660" s="6">
        <v>12613.74</v>
      </c>
      <c r="E6660" s="6">
        <v>12667.99</v>
      </c>
      <c r="F6660" s="6">
        <v>12609.8</v>
      </c>
      <c r="G6660" s="6">
        <v>12651.36</v>
      </c>
      <c r="H6660" s="6"/>
      <c r="I6660" s="6"/>
      <c r="J6660" s="6"/>
    </row>
    <row r="6661" spans="3:10" x14ac:dyDescent="0.25">
      <c r="C6661" s="7">
        <v>42860.666666666664</v>
      </c>
      <c r="D6661" s="8">
        <v>12651.11</v>
      </c>
      <c r="E6661" s="8">
        <v>12680.06</v>
      </c>
      <c r="F6661" s="8">
        <v>12646.96</v>
      </c>
      <c r="G6661" s="8">
        <v>12680.06</v>
      </c>
      <c r="H6661" s="8"/>
      <c r="I6661" s="8"/>
      <c r="J6661" s="8"/>
    </row>
    <row r="6662" spans="3:10" x14ac:dyDescent="0.25">
      <c r="C6662" s="5">
        <v>42860.708333333336</v>
      </c>
      <c r="D6662" s="6">
        <v>12679.55</v>
      </c>
      <c r="E6662" s="6">
        <v>12695.79</v>
      </c>
      <c r="F6662" s="6">
        <v>12668.2</v>
      </c>
      <c r="G6662" s="6">
        <v>12694.76</v>
      </c>
      <c r="H6662" s="6"/>
      <c r="I6662" s="6"/>
      <c r="J6662" s="6"/>
    </row>
    <row r="6663" spans="3:10" x14ac:dyDescent="0.25">
      <c r="C6663" s="7">
        <v>42860.75</v>
      </c>
      <c r="D6663" s="8">
        <v>12694.26</v>
      </c>
      <c r="E6663" s="8">
        <v>12739.12</v>
      </c>
      <c r="F6663" s="8">
        <v>12691.01</v>
      </c>
      <c r="G6663" s="8">
        <v>12736.83</v>
      </c>
      <c r="H6663" s="8"/>
      <c r="I6663" s="8"/>
      <c r="J6663" s="8"/>
    </row>
    <row r="6664" spans="3:10" x14ac:dyDescent="0.25">
      <c r="C6664" s="5">
        <v>42860.791666666664</v>
      </c>
      <c r="D6664" s="6">
        <v>12737.08</v>
      </c>
      <c r="E6664" s="6">
        <v>12789.03</v>
      </c>
      <c r="F6664" s="6">
        <v>12736.33</v>
      </c>
      <c r="G6664" s="6">
        <v>12781.01</v>
      </c>
      <c r="H6664" s="6"/>
      <c r="I6664" s="6"/>
      <c r="J6664" s="6"/>
    </row>
    <row r="6665" spans="3:10" x14ac:dyDescent="0.25">
      <c r="C6665" s="7">
        <v>42860.833333333336</v>
      </c>
      <c r="D6665" s="8">
        <v>12781.26</v>
      </c>
      <c r="E6665" s="8">
        <v>12786</v>
      </c>
      <c r="F6665" s="8">
        <v>12778.26</v>
      </c>
      <c r="G6665" s="8">
        <v>12784.51</v>
      </c>
      <c r="H6665" s="8"/>
      <c r="I6665" s="8"/>
      <c r="J6665" s="8"/>
    </row>
    <row r="6666" spans="3:10" x14ac:dyDescent="0.25">
      <c r="C6666" s="5">
        <v>42860.875</v>
      </c>
      <c r="D6666" s="6">
        <v>12784.76</v>
      </c>
      <c r="E6666" s="6">
        <v>12801.01</v>
      </c>
      <c r="F6666" s="6">
        <v>12783.01</v>
      </c>
      <c r="G6666" s="6">
        <v>12794.01</v>
      </c>
      <c r="H6666" s="6"/>
      <c r="I6666" s="6"/>
      <c r="J6666" s="6"/>
    </row>
    <row r="6667" spans="3:10" x14ac:dyDescent="0.25">
      <c r="C6667" s="7">
        <v>42860.916666666664</v>
      </c>
      <c r="D6667" s="8">
        <v>12794.26</v>
      </c>
      <c r="E6667" s="8">
        <v>12832.25</v>
      </c>
      <c r="F6667" s="8">
        <v>12793.76</v>
      </c>
      <c r="G6667" s="8">
        <v>12819.26</v>
      </c>
      <c r="H6667" s="8"/>
      <c r="I6667" s="8"/>
      <c r="J6667" s="8"/>
    </row>
    <row r="6668" spans="3:10" x14ac:dyDescent="0.25">
      <c r="C6668" s="5">
        <v>42863.041666666664</v>
      </c>
      <c r="D6668" s="6">
        <v>12864.8</v>
      </c>
      <c r="E6668" s="6">
        <v>12872.3</v>
      </c>
      <c r="F6668" s="6">
        <v>12766.55</v>
      </c>
      <c r="G6668" s="6">
        <v>12802.72</v>
      </c>
      <c r="H6668" s="6"/>
      <c r="I6668" s="6"/>
      <c r="J6668" s="6"/>
    </row>
    <row r="6669" spans="3:10" x14ac:dyDescent="0.25">
      <c r="C6669" s="7">
        <v>42863.083333333336</v>
      </c>
      <c r="D6669" s="8">
        <v>12804.06</v>
      </c>
      <c r="E6669" s="8">
        <v>12810.57</v>
      </c>
      <c r="F6669" s="8">
        <v>12794.53</v>
      </c>
      <c r="G6669" s="8">
        <v>12800.55</v>
      </c>
      <c r="H6669" s="8"/>
      <c r="I6669" s="8"/>
      <c r="J6669" s="8"/>
    </row>
    <row r="6670" spans="3:10" x14ac:dyDescent="0.25">
      <c r="C6670" s="5">
        <v>42863.125</v>
      </c>
      <c r="D6670" s="6">
        <v>12801.89</v>
      </c>
      <c r="E6670" s="6">
        <v>12809.73</v>
      </c>
      <c r="F6670" s="6">
        <v>12785.17</v>
      </c>
      <c r="G6670" s="6">
        <v>12805.72</v>
      </c>
      <c r="H6670" s="6"/>
      <c r="I6670" s="6"/>
      <c r="J6670" s="6"/>
    </row>
    <row r="6671" spans="3:10" x14ac:dyDescent="0.25">
      <c r="C6671" s="7">
        <v>42863.166666666664</v>
      </c>
      <c r="D6671" s="8">
        <v>12805.85</v>
      </c>
      <c r="E6671" s="8">
        <v>12808.52</v>
      </c>
      <c r="F6671" s="8">
        <v>12799.01</v>
      </c>
      <c r="G6671" s="8">
        <v>12800.34</v>
      </c>
      <c r="H6671" s="8"/>
      <c r="I6671" s="8"/>
      <c r="J6671" s="8"/>
    </row>
    <row r="6672" spans="3:10" x14ac:dyDescent="0.25">
      <c r="C6672" s="5">
        <v>42863.208333333336</v>
      </c>
      <c r="D6672" s="6">
        <v>12799.01</v>
      </c>
      <c r="E6672" s="6">
        <v>12804.2</v>
      </c>
      <c r="F6672" s="6">
        <v>12797.51</v>
      </c>
      <c r="G6672" s="6">
        <v>12802.86</v>
      </c>
      <c r="H6672" s="6"/>
      <c r="I6672" s="6"/>
      <c r="J6672" s="6"/>
    </row>
    <row r="6673" spans="3:10" x14ac:dyDescent="0.25">
      <c r="C6673" s="7">
        <v>42863.25</v>
      </c>
      <c r="D6673" s="8">
        <v>12801.53</v>
      </c>
      <c r="E6673" s="8">
        <v>12817.72</v>
      </c>
      <c r="F6673" s="8">
        <v>12798.85</v>
      </c>
      <c r="G6673" s="8">
        <v>12815.05</v>
      </c>
      <c r="H6673" s="8"/>
      <c r="I6673" s="8"/>
      <c r="J6673" s="8"/>
    </row>
    <row r="6674" spans="3:10" x14ac:dyDescent="0.25">
      <c r="C6674" s="5">
        <v>42863.291666666664</v>
      </c>
      <c r="D6674" s="6">
        <v>12815.03</v>
      </c>
      <c r="E6674" s="6">
        <v>12825.7</v>
      </c>
      <c r="F6674" s="6">
        <v>12813.69</v>
      </c>
      <c r="G6674" s="6">
        <v>12822.36</v>
      </c>
      <c r="H6674" s="6"/>
      <c r="I6674" s="6"/>
      <c r="J6674" s="6"/>
    </row>
    <row r="6675" spans="3:10" x14ac:dyDescent="0.25">
      <c r="C6675" s="7">
        <v>42863.333333333336</v>
      </c>
      <c r="D6675" s="8">
        <v>12821.02</v>
      </c>
      <c r="E6675" s="8">
        <v>12843.42</v>
      </c>
      <c r="F6675" s="8">
        <v>12800.61</v>
      </c>
      <c r="G6675" s="8">
        <v>12802.11</v>
      </c>
      <c r="H6675" s="8"/>
      <c r="I6675" s="8"/>
      <c r="J6675" s="8"/>
    </row>
    <row r="6676" spans="3:10" x14ac:dyDescent="0.25">
      <c r="C6676" s="5">
        <v>42863.375</v>
      </c>
      <c r="D6676" s="6">
        <v>12805.28</v>
      </c>
      <c r="E6676" s="6">
        <v>12812.15</v>
      </c>
      <c r="F6676" s="6">
        <v>12757.51</v>
      </c>
      <c r="G6676" s="6">
        <v>12770.17</v>
      </c>
      <c r="H6676" s="6"/>
      <c r="I6676" s="6"/>
      <c r="J6676" s="6"/>
    </row>
    <row r="6677" spans="3:10" x14ac:dyDescent="0.25">
      <c r="C6677" s="7">
        <v>42863.416666666664</v>
      </c>
      <c r="D6677" s="8">
        <v>12773.17</v>
      </c>
      <c r="E6677" s="8">
        <v>12773.92</v>
      </c>
      <c r="F6677" s="8">
        <v>12689.82</v>
      </c>
      <c r="G6677" s="8">
        <v>12699.74</v>
      </c>
      <c r="H6677" s="8"/>
      <c r="I6677" s="8"/>
      <c r="J6677" s="8"/>
    </row>
    <row r="6678" spans="3:10" x14ac:dyDescent="0.25">
      <c r="C6678" s="5">
        <v>42863.458333333336</v>
      </c>
      <c r="D6678" s="6">
        <v>12699.24</v>
      </c>
      <c r="E6678" s="6">
        <v>12720.66</v>
      </c>
      <c r="F6678" s="6">
        <v>12674.09</v>
      </c>
      <c r="G6678" s="6">
        <v>12680.36</v>
      </c>
      <c r="H6678" s="6"/>
      <c r="I6678" s="6"/>
      <c r="J6678" s="6"/>
    </row>
    <row r="6679" spans="3:10" x14ac:dyDescent="0.25">
      <c r="C6679" s="7">
        <v>42863.5</v>
      </c>
      <c r="D6679" s="8">
        <v>12680.11</v>
      </c>
      <c r="E6679" s="8">
        <v>12689.34</v>
      </c>
      <c r="F6679" s="8">
        <v>12658.77</v>
      </c>
      <c r="G6679" s="8">
        <v>12675</v>
      </c>
      <c r="H6679" s="8"/>
      <c r="I6679" s="8"/>
      <c r="J6679" s="8"/>
    </row>
    <row r="6680" spans="3:10" x14ac:dyDescent="0.25">
      <c r="C6680" s="5">
        <v>42863.541666666664</v>
      </c>
      <c r="D6680" s="6">
        <v>12675.25</v>
      </c>
      <c r="E6680" s="6">
        <v>12698.04</v>
      </c>
      <c r="F6680" s="6">
        <v>12674.75</v>
      </c>
      <c r="G6680" s="6">
        <v>12692.93</v>
      </c>
      <c r="H6680" s="6"/>
      <c r="I6680" s="6"/>
      <c r="J6680" s="6"/>
    </row>
    <row r="6681" spans="3:10" x14ac:dyDescent="0.25">
      <c r="C6681" s="7">
        <v>42863.583333333336</v>
      </c>
      <c r="D6681" s="8">
        <v>12692.18</v>
      </c>
      <c r="E6681" s="8">
        <v>12695.46</v>
      </c>
      <c r="F6681" s="8">
        <v>12677.81</v>
      </c>
      <c r="G6681" s="8">
        <v>12689.79</v>
      </c>
      <c r="H6681" s="8"/>
      <c r="I6681" s="8"/>
      <c r="J6681" s="8"/>
    </row>
    <row r="6682" spans="3:10" x14ac:dyDescent="0.25">
      <c r="C6682" s="5">
        <v>42863.625</v>
      </c>
      <c r="D6682" s="6">
        <v>12690.04</v>
      </c>
      <c r="E6682" s="6">
        <v>12691.51</v>
      </c>
      <c r="F6682" s="6">
        <v>12677.07</v>
      </c>
      <c r="G6682" s="6">
        <v>12690.63</v>
      </c>
      <c r="H6682" s="6"/>
      <c r="I6682" s="6"/>
      <c r="J6682" s="6"/>
    </row>
    <row r="6683" spans="3:10" x14ac:dyDescent="0.25">
      <c r="C6683" s="7">
        <v>42863.666666666664</v>
      </c>
      <c r="D6683" s="8">
        <v>12690.88</v>
      </c>
      <c r="E6683" s="8">
        <v>12710.53</v>
      </c>
      <c r="F6683" s="8">
        <v>12680.4</v>
      </c>
      <c r="G6683" s="8">
        <v>12691.34</v>
      </c>
      <c r="H6683" s="8"/>
      <c r="I6683" s="8"/>
      <c r="J6683" s="8"/>
    </row>
    <row r="6684" spans="3:10" x14ac:dyDescent="0.25">
      <c r="C6684" s="5">
        <v>42863.708333333336</v>
      </c>
      <c r="D6684" s="6">
        <v>12691.09</v>
      </c>
      <c r="E6684" s="6">
        <v>12719.2</v>
      </c>
      <c r="F6684" s="6">
        <v>12689.09</v>
      </c>
      <c r="G6684" s="6">
        <v>12716.4</v>
      </c>
      <c r="H6684" s="6"/>
      <c r="I6684" s="6"/>
      <c r="J6684" s="6"/>
    </row>
    <row r="6685" spans="3:10" x14ac:dyDescent="0.25">
      <c r="C6685" s="7">
        <v>42863.75</v>
      </c>
      <c r="D6685" s="8">
        <v>12716.65</v>
      </c>
      <c r="E6685" s="8">
        <v>12718.24</v>
      </c>
      <c r="F6685" s="8">
        <v>12695.16</v>
      </c>
      <c r="G6685" s="8">
        <v>12699.16</v>
      </c>
      <c r="H6685" s="8"/>
      <c r="I6685" s="8"/>
      <c r="J6685" s="8"/>
    </row>
    <row r="6686" spans="3:10" x14ac:dyDescent="0.25">
      <c r="C6686" s="5">
        <v>42863.791666666664</v>
      </c>
      <c r="D6686" s="6">
        <v>12699.41</v>
      </c>
      <c r="E6686" s="6">
        <v>12703.91</v>
      </c>
      <c r="F6686" s="6">
        <v>12696.74</v>
      </c>
      <c r="G6686" s="6">
        <v>12702.66</v>
      </c>
      <c r="H6686" s="6"/>
      <c r="I6686" s="6"/>
      <c r="J6686" s="6"/>
    </row>
    <row r="6687" spans="3:10" x14ac:dyDescent="0.25">
      <c r="C6687" s="7">
        <v>42863.833333333336</v>
      </c>
      <c r="D6687" s="8">
        <v>12702.91</v>
      </c>
      <c r="E6687" s="8">
        <v>12708.41</v>
      </c>
      <c r="F6687" s="8">
        <v>12701.91</v>
      </c>
      <c r="G6687" s="8">
        <v>12707.42</v>
      </c>
      <c r="H6687" s="8"/>
      <c r="I6687" s="8"/>
      <c r="J6687" s="8"/>
    </row>
    <row r="6688" spans="3:10" x14ac:dyDescent="0.25">
      <c r="C6688" s="5">
        <v>42863.875</v>
      </c>
      <c r="D6688" s="6">
        <v>12707.17</v>
      </c>
      <c r="E6688" s="6">
        <v>12707.92</v>
      </c>
      <c r="F6688" s="6">
        <v>12691.18</v>
      </c>
      <c r="G6688" s="6">
        <v>12697.68</v>
      </c>
      <c r="H6688" s="6"/>
      <c r="I6688" s="6"/>
      <c r="J6688" s="6"/>
    </row>
    <row r="6689" spans="3:10" x14ac:dyDescent="0.25">
      <c r="C6689" s="7">
        <v>42863.916666666664</v>
      </c>
      <c r="D6689" s="8">
        <v>12697.43</v>
      </c>
      <c r="E6689" s="8">
        <v>12709.68</v>
      </c>
      <c r="F6689" s="8">
        <v>12695.18</v>
      </c>
      <c r="G6689" s="8">
        <v>12702.43</v>
      </c>
      <c r="H6689" s="8"/>
      <c r="I6689" s="8"/>
      <c r="J6689" s="8"/>
    </row>
    <row r="6690" spans="3:10" x14ac:dyDescent="0.25">
      <c r="C6690" s="5">
        <v>42863.958333333336</v>
      </c>
      <c r="D6690" s="6">
        <v>12701.11</v>
      </c>
      <c r="E6690" s="6">
        <v>12705.09</v>
      </c>
      <c r="F6690" s="6">
        <v>12697.13</v>
      </c>
      <c r="G6690" s="6">
        <v>12702.44</v>
      </c>
      <c r="H6690" s="6"/>
      <c r="I6690" s="6"/>
      <c r="J6690" s="6"/>
    </row>
    <row r="6691" spans="3:10" x14ac:dyDescent="0.25">
      <c r="C6691" s="7">
        <v>42864.041666666664</v>
      </c>
      <c r="D6691" s="8">
        <v>12699.8</v>
      </c>
      <c r="E6691" s="8">
        <v>12706.43</v>
      </c>
      <c r="F6691" s="8">
        <v>12699.8</v>
      </c>
      <c r="G6691" s="8">
        <v>12705.11</v>
      </c>
      <c r="H6691" s="8"/>
      <c r="I6691" s="8"/>
      <c r="J6691" s="8"/>
    </row>
    <row r="6692" spans="3:10" x14ac:dyDescent="0.25">
      <c r="C6692" s="5">
        <v>42864.083333333336</v>
      </c>
      <c r="D6692" s="6">
        <v>12706.44</v>
      </c>
      <c r="E6692" s="6">
        <v>12706.44</v>
      </c>
      <c r="F6692" s="6">
        <v>12699.14</v>
      </c>
      <c r="G6692" s="6">
        <v>12699.14</v>
      </c>
      <c r="H6692" s="6"/>
      <c r="I6692" s="6"/>
      <c r="J6692" s="6"/>
    </row>
    <row r="6693" spans="3:10" x14ac:dyDescent="0.25">
      <c r="C6693" s="7">
        <v>42864.125</v>
      </c>
      <c r="D6693" s="8">
        <v>12697.81</v>
      </c>
      <c r="E6693" s="8">
        <v>12700.64</v>
      </c>
      <c r="F6693" s="8">
        <v>12690.68</v>
      </c>
      <c r="G6693" s="8">
        <v>12696.67</v>
      </c>
      <c r="H6693" s="8"/>
      <c r="I6693" s="8"/>
      <c r="J6693" s="8"/>
    </row>
    <row r="6694" spans="3:10" x14ac:dyDescent="0.25">
      <c r="C6694" s="5">
        <v>42864.166666666664</v>
      </c>
      <c r="D6694" s="6">
        <v>12696.53</v>
      </c>
      <c r="E6694" s="6">
        <v>12701.99</v>
      </c>
      <c r="F6694" s="6">
        <v>12696.53</v>
      </c>
      <c r="G6694" s="6">
        <v>12698.02</v>
      </c>
      <c r="H6694" s="6"/>
      <c r="I6694" s="6"/>
      <c r="J6694" s="6"/>
    </row>
    <row r="6695" spans="3:10" x14ac:dyDescent="0.25">
      <c r="C6695" s="7">
        <v>42864.208333333336</v>
      </c>
      <c r="D6695" s="8">
        <v>12696.69</v>
      </c>
      <c r="E6695" s="8">
        <v>12699.35</v>
      </c>
      <c r="F6695" s="8">
        <v>12694.04</v>
      </c>
      <c r="G6695" s="8">
        <v>12699.35</v>
      </c>
      <c r="H6695" s="8"/>
      <c r="I6695" s="8"/>
      <c r="J6695" s="8"/>
    </row>
    <row r="6696" spans="3:10" x14ac:dyDescent="0.25">
      <c r="C6696" s="5">
        <v>42864.25</v>
      </c>
      <c r="D6696" s="6">
        <v>12700.68</v>
      </c>
      <c r="E6696" s="6">
        <v>12700.68</v>
      </c>
      <c r="F6696" s="6">
        <v>12697.2</v>
      </c>
      <c r="G6696" s="6">
        <v>12698.53</v>
      </c>
      <c r="H6696" s="6"/>
      <c r="I6696" s="6"/>
      <c r="J6696" s="6"/>
    </row>
    <row r="6697" spans="3:10" x14ac:dyDescent="0.25">
      <c r="C6697" s="7">
        <v>42864.291666666664</v>
      </c>
      <c r="D6697" s="8">
        <v>12698.51</v>
      </c>
      <c r="E6697" s="8">
        <v>12701.17</v>
      </c>
      <c r="F6697" s="8">
        <v>12693.68</v>
      </c>
      <c r="G6697" s="8">
        <v>12696.66</v>
      </c>
      <c r="H6697" s="8"/>
      <c r="I6697" s="8"/>
      <c r="J6697" s="8"/>
    </row>
    <row r="6698" spans="3:10" x14ac:dyDescent="0.25">
      <c r="C6698" s="5">
        <v>42864.333333333336</v>
      </c>
      <c r="D6698" s="6">
        <v>12696.66</v>
      </c>
      <c r="E6698" s="6">
        <v>12708.63</v>
      </c>
      <c r="F6698" s="6">
        <v>12693.74</v>
      </c>
      <c r="G6698" s="6">
        <v>12708.63</v>
      </c>
      <c r="H6698" s="6"/>
      <c r="I6698" s="6"/>
      <c r="J6698" s="6"/>
    </row>
    <row r="6699" spans="3:10" x14ac:dyDescent="0.25">
      <c r="C6699" s="7">
        <v>42864.375</v>
      </c>
      <c r="D6699" s="8">
        <v>12707.69</v>
      </c>
      <c r="E6699" s="8">
        <v>12737.8</v>
      </c>
      <c r="F6699" s="8">
        <v>12705.51</v>
      </c>
      <c r="G6699" s="8">
        <v>12725.69</v>
      </c>
      <c r="H6699" s="8"/>
      <c r="I6699" s="8"/>
      <c r="J6699" s="8"/>
    </row>
    <row r="6700" spans="3:10" x14ac:dyDescent="0.25">
      <c r="C6700" s="5">
        <v>42864.416666666664</v>
      </c>
      <c r="D6700" s="6">
        <v>12726.19</v>
      </c>
      <c r="E6700" s="6">
        <v>12741</v>
      </c>
      <c r="F6700" s="6">
        <v>12704.59</v>
      </c>
      <c r="G6700" s="6">
        <v>12724.49</v>
      </c>
      <c r="H6700" s="6"/>
      <c r="I6700" s="6"/>
      <c r="J6700" s="6"/>
    </row>
    <row r="6701" spans="3:10" x14ac:dyDescent="0.25">
      <c r="C6701" s="7">
        <v>42864.458333333336</v>
      </c>
      <c r="D6701" s="8">
        <v>12725.24</v>
      </c>
      <c r="E6701" s="8">
        <v>12752.95</v>
      </c>
      <c r="F6701" s="8">
        <v>12719.69</v>
      </c>
      <c r="G6701" s="8">
        <v>12750.14</v>
      </c>
      <c r="H6701" s="8"/>
      <c r="I6701" s="8"/>
      <c r="J6701" s="8"/>
    </row>
    <row r="6702" spans="3:10" x14ac:dyDescent="0.25">
      <c r="C6702" s="5">
        <v>42864.5</v>
      </c>
      <c r="D6702" s="6">
        <v>12750.39</v>
      </c>
      <c r="E6702" s="6">
        <v>12765.19</v>
      </c>
      <c r="F6702" s="6">
        <v>12746.14</v>
      </c>
      <c r="G6702" s="6">
        <v>12765.01</v>
      </c>
      <c r="H6702" s="6"/>
      <c r="I6702" s="6"/>
      <c r="J6702" s="6"/>
    </row>
    <row r="6703" spans="3:10" x14ac:dyDescent="0.25">
      <c r="C6703" s="7">
        <v>42864.541666666664</v>
      </c>
      <c r="D6703" s="8">
        <v>12764.76</v>
      </c>
      <c r="E6703" s="8">
        <v>12781.39</v>
      </c>
      <c r="F6703" s="8">
        <v>12752.85</v>
      </c>
      <c r="G6703" s="8">
        <v>12777.16</v>
      </c>
      <c r="H6703" s="8"/>
      <c r="I6703" s="8"/>
      <c r="J6703" s="8"/>
    </row>
    <row r="6704" spans="3:10" x14ac:dyDescent="0.25">
      <c r="C6704" s="5">
        <v>42864.583333333336</v>
      </c>
      <c r="D6704" s="6">
        <v>12777.41</v>
      </c>
      <c r="E6704" s="6">
        <v>12784.55</v>
      </c>
      <c r="F6704" s="6">
        <v>12772.87</v>
      </c>
      <c r="G6704" s="6">
        <v>12777.82</v>
      </c>
      <c r="H6704" s="6"/>
      <c r="I6704" s="6"/>
      <c r="J6704" s="6"/>
    </row>
    <row r="6705" spans="3:10" x14ac:dyDescent="0.25">
      <c r="C6705" s="7">
        <v>42864.625</v>
      </c>
      <c r="D6705" s="8">
        <v>12777.9</v>
      </c>
      <c r="E6705" s="8">
        <v>12780.88</v>
      </c>
      <c r="F6705" s="8">
        <v>12767.02</v>
      </c>
      <c r="G6705" s="8">
        <v>12768.74</v>
      </c>
      <c r="H6705" s="8"/>
      <c r="I6705" s="8"/>
      <c r="J6705" s="8"/>
    </row>
    <row r="6706" spans="3:10" x14ac:dyDescent="0.25">
      <c r="C6706" s="5">
        <v>42864.666666666664</v>
      </c>
      <c r="D6706" s="6">
        <v>12768.49</v>
      </c>
      <c r="E6706" s="6">
        <v>12769.96</v>
      </c>
      <c r="F6706" s="6">
        <v>12751.36</v>
      </c>
      <c r="G6706" s="6">
        <v>12766.43</v>
      </c>
      <c r="H6706" s="6"/>
      <c r="I6706" s="6"/>
      <c r="J6706" s="6"/>
    </row>
    <row r="6707" spans="3:10" x14ac:dyDescent="0.25">
      <c r="C6707" s="7">
        <v>42864.708333333336</v>
      </c>
      <c r="D6707" s="8">
        <v>12766.18</v>
      </c>
      <c r="E6707" s="8">
        <v>12770.6</v>
      </c>
      <c r="F6707" s="8">
        <v>12753.84</v>
      </c>
      <c r="G6707" s="8">
        <v>12767.56</v>
      </c>
      <c r="H6707" s="8"/>
      <c r="I6707" s="8"/>
      <c r="J6707" s="8"/>
    </row>
    <row r="6708" spans="3:10" x14ac:dyDescent="0.25">
      <c r="C6708" s="5">
        <v>42864.75</v>
      </c>
      <c r="D6708" s="6">
        <v>12767.31</v>
      </c>
      <c r="E6708" s="6">
        <v>12771.07</v>
      </c>
      <c r="F6708" s="6">
        <v>12745.64</v>
      </c>
      <c r="G6708" s="6">
        <v>12755.39</v>
      </c>
      <c r="H6708" s="6"/>
      <c r="I6708" s="6"/>
      <c r="J6708" s="6"/>
    </row>
    <row r="6709" spans="3:10" x14ac:dyDescent="0.25">
      <c r="C6709" s="7">
        <v>42864.791666666664</v>
      </c>
      <c r="D6709" s="8">
        <v>12755.64</v>
      </c>
      <c r="E6709" s="8">
        <v>12756.14</v>
      </c>
      <c r="F6709" s="8">
        <v>12736.59</v>
      </c>
      <c r="G6709" s="8">
        <v>12737.09</v>
      </c>
      <c r="H6709" s="8"/>
      <c r="I6709" s="8"/>
      <c r="J6709" s="8"/>
    </row>
    <row r="6710" spans="3:10" x14ac:dyDescent="0.25">
      <c r="C6710" s="5">
        <v>42864.833333333336</v>
      </c>
      <c r="D6710" s="6">
        <v>12737.15</v>
      </c>
      <c r="E6710" s="6">
        <v>12740.16</v>
      </c>
      <c r="F6710" s="6">
        <v>12721.42</v>
      </c>
      <c r="G6710" s="6">
        <v>12735.41</v>
      </c>
      <c r="H6710" s="6"/>
      <c r="I6710" s="6"/>
      <c r="J6710" s="6"/>
    </row>
    <row r="6711" spans="3:10" x14ac:dyDescent="0.25">
      <c r="C6711" s="7">
        <v>42864.875</v>
      </c>
      <c r="D6711" s="8">
        <v>12735.91</v>
      </c>
      <c r="E6711" s="8">
        <v>12745.16</v>
      </c>
      <c r="F6711" s="8">
        <v>12732.91</v>
      </c>
      <c r="G6711" s="8">
        <v>12741.92</v>
      </c>
      <c r="H6711" s="8"/>
      <c r="I6711" s="8"/>
      <c r="J6711" s="8"/>
    </row>
    <row r="6712" spans="3:10" x14ac:dyDescent="0.25">
      <c r="C6712" s="5">
        <v>42864.916666666664</v>
      </c>
      <c r="D6712" s="6">
        <v>12741.67</v>
      </c>
      <c r="E6712" s="6">
        <v>12746.42</v>
      </c>
      <c r="F6712" s="6">
        <v>12718.94</v>
      </c>
      <c r="G6712" s="6">
        <v>12742.42</v>
      </c>
      <c r="H6712" s="6"/>
      <c r="I6712" s="6"/>
      <c r="J6712" s="6"/>
    </row>
    <row r="6713" spans="3:10" x14ac:dyDescent="0.25">
      <c r="C6713" s="7">
        <v>42864.958333333336</v>
      </c>
      <c r="D6713" s="8">
        <v>12741.09</v>
      </c>
      <c r="E6713" s="8">
        <v>12745.1</v>
      </c>
      <c r="F6713" s="8">
        <v>12736.1</v>
      </c>
      <c r="G6713" s="8">
        <v>12741.43</v>
      </c>
      <c r="H6713" s="8"/>
      <c r="I6713" s="8"/>
      <c r="J6713" s="8"/>
    </row>
    <row r="6714" spans="3:10" x14ac:dyDescent="0.25">
      <c r="C6714" s="5">
        <v>42865.041666666664</v>
      </c>
      <c r="D6714" s="6">
        <v>12734.79</v>
      </c>
      <c r="E6714" s="6">
        <v>12741.45</v>
      </c>
      <c r="F6714" s="6">
        <v>12720.31</v>
      </c>
      <c r="G6714" s="6">
        <v>12720.31</v>
      </c>
      <c r="H6714" s="6"/>
      <c r="I6714" s="6"/>
      <c r="J6714" s="6"/>
    </row>
    <row r="6715" spans="3:10" x14ac:dyDescent="0.25">
      <c r="C6715" s="7">
        <v>42865.083333333336</v>
      </c>
      <c r="D6715" s="8">
        <v>12720.98</v>
      </c>
      <c r="E6715" s="8">
        <v>12721.64</v>
      </c>
      <c r="F6715" s="8">
        <v>12710.99</v>
      </c>
      <c r="G6715" s="8">
        <v>12712.16</v>
      </c>
      <c r="H6715" s="8"/>
      <c r="I6715" s="8"/>
      <c r="J6715" s="8"/>
    </row>
    <row r="6716" spans="3:10" x14ac:dyDescent="0.25">
      <c r="C6716" s="5">
        <v>42865.125</v>
      </c>
      <c r="D6716" s="6">
        <v>12713.5</v>
      </c>
      <c r="E6716" s="6">
        <v>12715.66</v>
      </c>
      <c r="F6716" s="6">
        <v>12703.51</v>
      </c>
      <c r="G6716" s="6">
        <v>12710.34</v>
      </c>
      <c r="H6716" s="6"/>
      <c r="I6716" s="6"/>
      <c r="J6716" s="6"/>
    </row>
    <row r="6717" spans="3:10" x14ac:dyDescent="0.25">
      <c r="C6717" s="7">
        <v>42865.166666666664</v>
      </c>
      <c r="D6717" s="8">
        <v>12710.17</v>
      </c>
      <c r="E6717" s="8">
        <v>12723.13</v>
      </c>
      <c r="F6717" s="8">
        <v>12710.17</v>
      </c>
      <c r="G6717" s="8">
        <v>12716.8</v>
      </c>
      <c r="H6717" s="8"/>
      <c r="I6717" s="8"/>
      <c r="J6717" s="8"/>
    </row>
    <row r="6718" spans="3:10" x14ac:dyDescent="0.25">
      <c r="C6718" s="5">
        <v>42865.208333333336</v>
      </c>
      <c r="D6718" s="6">
        <v>12718.13</v>
      </c>
      <c r="E6718" s="6">
        <v>12719.47</v>
      </c>
      <c r="F6718" s="6">
        <v>12715.44</v>
      </c>
      <c r="G6718" s="6">
        <v>12716.77</v>
      </c>
      <c r="H6718" s="6"/>
      <c r="I6718" s="6"/>
      <c r="J6718" s="6"/>
    </row>
    <row r="6719" spans="3:10" x14ac:dyDescent="0.25">
      <c r="C6719" s="7">
        <v>42865.25</v>
      </c>
      <c r="D6719" s="8">
        <v>12715.44</v>
      </c>
      <c r="E6719" s="8">
        <v>12725.78</v>
      </c>
      <c r="F6719" s="8">
        <v>12715.44</v>
      </c>
      <c r="G6719" s="8">
        <v>12724.45</v>
      </c>
      <c r="H6719" s="8"/>
      <c r="I6719" s="8"/>
      <c r="J6719" s="8"/>
    </row>
    <row r="6720" spans="3:10" x14ac:dyDescent="0.25">
      <c r="C6720" s="5">
        <v>42865.291666666664</v>
      </c>
      <c r="D6720" s="6">
        <v>12723.12</v>
      </c>
      <c r="E6720" s="6">
        <v>12725.94</v>
      </c>
      <c r="F6720" s="6">
        <v>12723.12</v>
      </c>
      <c r="G6720" s="6">
        <v>12724.11</v>
      </c>
      <c r="H6720" s="6"/>
      <c r="I6720" s="6"/>
      <c r="J6720" s="6"/>
    </row>
    <row r="6721" spans="3:10" x14ac:dyDescent="0.25">
      <c r="C6721" s="7">
        <v>42865.333333333336</v>
      </c>
      <c r="D6721" s="8">
        <v>12725.44</v>
      </c>
      <c r="E6721" s="8">
        <v>12740.82</v>
      </c>
      <c r="F6721" s="8">
        <v>12724.11</v>
      </c>
      <c r="G6721" s="8">
        <v>12734.14</v>
      </c>
      <c r="H6721" s="8"/>
      <c r="I6721" s="8"/>
      <c r="J6721" s="8"/>
    </row>
    <row r="6722" spans="3:10" x14ac:dyDescent="0.25">
      <c r="C6722" s="5">
        <v>42865.375</v>
      </c>
      <c r="D6722" s="6">
        <v>12730.79</v>
      </c>
      <c r="E6722" s="6">
        <v>12730.79</v>
      </c>
      <c r="F6722" s="6">
        <v>12707.55</v>
      </c>
      <c r="G6722" s="6">
        <v>12710.06</v>
      </c>
      <c r="H6722" s="6"/>
      <c r="I6722" s="6"/>
      <c r="J6722" s="6"/>
    </row>
    <row r="6723" spans="3:10" x14ac:dyDescent="0.25">
      <c r="C6723" s="7">
        <v>42865.416666666664</v>
      </c>
      <c r="D6723" s="8">
        <v>12710.31</v>
      </c>
      <c r="E6723" s="8">
        <v>12743.74</v>
      </c>
      <c r="F6723" s="8">
        <v>12709.31</v>
      </c>
      <c r="G6723" s="8">
        <v>12734.54</v>
      </c>
      <c r="H6723" s="8"/>
      <c r="I6723" s="8"/>
      <c r="J6723" s="8"/>
    </row>
    <row r="6724" spans="3:10" x14ac:dyDescent="0.25">
      <c r="C6724" s="5">
        <v>42865.458333333336</v>
      </c>
      <c r="D6724" s="6">
        <v>12733.79</v>
      </c>
      <c r="E6724" s="6">
        <v>12752.65</v>
      </c>
      <c r="F6724" s="6">
        <v>12714.19</v>
      </c>
      <c r="G6724" s="6">
        <v>12741.81</v>
      </c>
      <c r="H6724" s="6"/>
      <c r="I6724" s="6"/>
      <c r="J6724" s="6"/>
    </row>
    <row r="6725" spans="3:10" x14ac:dyDescent="0.25">
      <c r="C6725" s="7">
        <v>42865.5</v>
      </c>
      <c r="D6725" s="8">
        <v>12742.06</v>
      </c>
      <c r="E6725" s="8">
        <v>12751.77</v>
      </c>
      <c r="F6725" s="8">
        <v>12737.11</v>
      </c>
      <c r="G6725" s="8">
        <v>12745.87</v>
      </c>
      <c r="H6725" s="8"/>
      <c r="I6725" s="8"/>
      <c r="J6725" s="8"/>
    </row>
    <row r="6726" spans="3:10" x14ac:dyDescent="0.25">
      <c r="C6726" s="5">
        <v>42865.541666666664</v>
      </c>
      <c r="D6726" s="6">
        <v>12745.88</v>
      </c>
      <c r="E6726" s="6">
        <v>12751.22</v>
      </c>
      <c r="F6726" s="6">
        <v>12731.98</v>
      </c>
      <c r="G6726" s="6">
        <v>12733.72</v>
      </c>
      <c r="H6726" s="6"/>
      <c r="I6726" s="6"/>
      <c r="J6726" s="6"/>
    </row>
    <row r="6727" spans="3:10" x14ac:dyDescent="0.25">
      <c r="C6727" s="7">
        <v>42865.583333333336</v>
      </c>
      <c r="D6727" s="8">
        <v>12733.97</v>
      </c>
      <c r="E6727" s="8">
        <v>12754.4</v>
      </c>
      <c r="F6727" s="8">
        <v>12733.47</v>
      </c>
      <c r="G6727" s="8">
        <v>12749.5</v>
      </c>
      <c r="H6727" s="8"/>
      <c r="I6727" s="8"/>
      <c r="J6727" s="8"/>
    </row>
    <row r="6728" spans="3:10" x14ac:dyDescent="0.25">
      <c r="C6728" s="5">
        <v>42865.625</v>
      </c>
      <c r="D6728" s="6">
        <v>12749.51</v>
      </c>
      <c r="E6728" s="6">
        <v>12775.13</v>
      </c>
      <c r="F6728" s="6">
        <v>12748.54</v>
      </c>
      <c r="G6728" s="6">
        <v>12771.35</v>
      </c>
      <c r="H6728" s="6"/>
      <c r="I6728" s="6"/>
      <c r="J6728" s="6"/>
    </row>
    <row r="6729" spans="3:10" x14ac:dyDescent="0.25">
      <c r="C6729" s="7">
        <v>42865.666666666664</v>
      </c>
      <c r="D6729" s="8">
        <v>12771.86</v>
      </c>
      <c r="E6729" s="8">
        <v>12777.41</v>
      </c>
      <c r="F6729" s="8">
        <v>12756.06</v>
      </c>
      <c r="G6729" s="8">
        <v>12764.14</v>
      </c>
      <c r="H6729" s="8"/>
      <c r="I6729" s="8"/>
      <c r="J6729" s="8"/>
    </row>
    <row r="6730" spans="3:10" x14ac:dyDescent="0.25">
      <c r="C6730" s="5">
        <v>42865.708333333336</v>
      </c>
      <c r="D6730" s="6">
        <v>12764.39</v>
      </c>
      <c r="E6730" s="6">
        <v>12773.9</v>
      </c>
      <c r="F6730" s="6">
        <v>12735.81</v>
      </c>
      <c r="G6730" s="6">
        <v>12737.1</v>
      </c>
      <c r="H6730" s="6"/>
      <c r="I6730" s="6"/>
      <c r="J6730" s="6"/>
    </row>
    <row r="6731" spans="3:10" x14ac:dyDescent="0.25">
      <c r="C6731" s="7">
        <v>42865.75</v>
      </c>
      <c r="D6731" s="8">
        <v>12736.35</v>
      </c>
      <c r="E6731" s="8">
        <v>12762.68</v>
      </c>
      <c r="F6731" s="8">
        <v>12736.35</v>
      </c>
      <c r="G6731" s="8">
        <v>12757.69</v>
      </c>
      <c r="H6731" s="8"/>
      <c r="I6731" s="8"/>
      <c r="J6731" s="8"/>
    </row>
    <row r="6732" spans="3:10" x14ac:dyDescent="0.25">
      <c r="C6732" s="5">
        <v>42865.791666666664</v>
      </c>
      <c r="D6732" s="6">
        <v>12757.44</v>
      </c>
      <c r="E6732" s="6">
        <v>12760.2</v>
      </c>
      <c r="F6732" s="6">
        <v>12752.7</v>
      </c>
      <c r="G6732" s="6">
        <v>12757.95</v>
      </c>
      <c r="H6732" s="6"/>
      <c r="I6732" s="6"/>
      <c r="J6732" s="6"/>
    </row>
    <row r="6733" spans="3:10" x14ac:dyDescent="0.25">
      <c r="C6733" s="7">
        <v>42865.833333333336</v>
      </c>
      <c r="D6733" s="8">
        <v>12758.2</v>
      </c>
      <c r="E6733" s="8">
        <v>12760.45</v>
      </c>
      <c r="F6733" s="8">
        <v>12753.71</v>
      </c>
      <c r="G6733" s="8">
        <v>12756.96</v>
      </c>
      <c r="H6733" s="8"/>
      <c r="I6733" s="8"/>
      <c r="J6733" s="8"/>
    </row>
    <row r="6734" spans="3:10" x14ac:dyDescent="0.25">
      <c r="C6734" s="5">
        <v>42865.875</v>
      </c>
      <c r="D6734" s="6">
        <v>12756.71</v>
      </c>
      <c r="E6734" s="6">
        <v>12759.47</v>
      </c>
      <c r="F6734" s="6">
        <v>12752.97</v>
      </c>
      <c r="G6734" s="6">
        <v>12756.47</v>
      </c>
      <c r="H6734" s="6"/>
      <c r="I6734" s="6"/>
      <c r="J6734" s="6"/>
    </row>
    <row r="6735" spans="3:10" x14ac:dyDescent="0.25">
      <c r="C6735" s="7">
        <v>42865.916666666664</v>
      </c>
      <c r="D6735" s="8">
        <v>12756.97</v>
      </c>
      <c r="E6735" s="8">
        <v>12766.72</v>
      </c>
      <c r="F6735" s="8">
        <v>12754.73</v>
      </c>
      <c r="G6735" s="8">
        <v>12762.98</v>
      </c>
      <c r="H6735" s="8"/>
      <c r="I6735" s="8"/>
      <c r="J6735" s="8"/>
    </row>
    <row r="6736" spans="3:10" x14ac:dyDescent="0.25">
      <c r="C6736" s="5">
        <v>42865.958333333336</v>
      </c>
      <c r="D6736" s="6">
        <v>12764.31</v>
      </c>
      <c r="E6736" s="6">
        <v>12765.64</v>
      </c>
      <c r="F6736" s="6">
        <v>12748.67</v>
      </c>
      <c r="G6736" s="6">
        <v>12749.5</v>
      </c>
      <c r="H6736" s="6"/>
      <c r="I6736" s="6"/>
      <c r="J6736" s="6"/>
    </row>
    <row r="6737" spans="3:10" x14ac:dyDescent="0.25">
      <c r="C6737" s="7">
        <v>42866.041666666664</v>
      </c>
      <c r="D6737" s="8">
        <v>12751.01</v>
      </c>
      <c r="E6737" s="8">
        <v>12755.35</v>
      </c>
      <c r="F6737" s="8">
        <v>12749.68</v>
      </c>
      <c r="G6737" s="8">
        <v>12753.02</v>
      </c>
      <c r="H6737" s="8"/>
      <c r="I6737" s="8"/>
      <c r="J6737" s="8"/>
    </row>
    <row r="6738" spans="3:10" x14ac:dyDescent="0.25">
      <c r="C6738" s="5">
        <v>42866.083333333336</v>
      </c>
      <c r="D6738" s="6">
        <v>12751.69</v>
      </c>
      <c r="E6738" s="6">
        <v>12754.87</v>
      </c>
      <c r="F6738" s="6">
        <v>12746.69</v>
      </c>
      <c r="G6738" s="6">
        <v>12754.87</v>
      </c>
      <c r="H6738" s="6"/>
      <c r="I6738" s="6"/>
      <c r="J6738" s="6"/>
    </row>
    <row r="6739" spans="3:10" x14ac:dyDescent="0.25">
      <c r="C6739" s="7">
        <v>42866.125</v>
      </c>
      <c r="D6739" s="8">
        <v>12753.53</v>
      </c>
      <c r="E6739" s="8">
        <v>12754.87</v>
      </c>
      <c r="F6739" s="8">
        <v>12748.21</v>
      </c>
      <c r="G6739" s="8">
        <v>12752.21</v>
      </c>
      <c r="H6739" s="8"/>
      <c r="I6739" s="8"/>
      <c r="J6739" s="8"/>
    </row>
    <row r="6740" spans="3:10" x14ac:dyDescent="0.25">
      <c r="C6740" s="5">
        <v>42866.166666666664</v>
      </c>
      <c r="D6740" s="6">
        <v>12752.59</v>
      </c>
      <c r="E6740" s="6">
        <v>12755.25</v>
      </c>
      <c r="F6740" s="6">
        <v>12749.93</v>
      </c>
      <c r="G6740" s="6">
        <v>12751.26</v>
      </c>
      <c r="H6740" s="6"/>
      <c r="I6740" s="6"/>
      <c r="J6740" s="6"/>
    </row>
    <row r="6741" spans="3:10" x14ac:dyDescent="0.25">
      <c r="C6741" s="7">
        <v>42866.208333333336</v>
      </c>
      <c r="D6741" s="8">
        <v>12752.6</v>
      </c>
      <c r="E6741" s="8">
        <v>12753.93</v>
      </c>
      <c r="F6741" s="8">
        <v>12749.93</v>
      </c>
      <c r="G6741" s="8">
        <v>12751.28</v>
      </c>
      <c r="H6741" s="8"/>
      <c r="I6741" s="8"/>
      <c r="J6741" s="8"/>
    </row>
    <row r="6742" spans="3:10" x14ac:dyDescent="0.25">
      <c r="C6742" s="5">
        <v>42866.25</v>
      </c>
      <c r="D6742" s="6">
        <v>12752.61</v>
      </c>
      <c r="E6742" s="6">
        <v>12752.79</v>
      </c>
      <c r="F6742" s="6">
        <v>12748.62</v>
      </c>
      <c r="G6742" s="6">
        <v>12750.12</v>
      </c>
      <c r="H6742" s="6"/>
      <c r="I6742" s="6"/>
      <c r="J6742" s="6"/>
    </row>
    <row r="6743" spans="3:10" x14ac:dyDescent="0.25">
      <c r="C6743" s="7">
        <v>42866.291666666664</v>
      </c>
      <c r="D6743" s="8">
        <v>12750.1</v>
      </c>
      <c r="E6743" s="8">
        <v>12752.77</v>
      </c>
      <c r="F6743" s="8">
        <v>12748.01</v>
      </c>
      <c r="G6743" s="8">
        <v>12748.01</v>
      </c>
      <c r="H6743" s="8"/>
      <c r="I6743" s="8"/>
      <c r="J6743" s="8"/>
    </row>
    <row r="6744" spans="3:10" x14ac:dyDescent="0.25">
      <c r="C6744" s="5">
        <v>42866.333333333336</v>
      </c>
      <c r="D6744" s="6">
        <v>12747.44</v>
      </c>
      <c r="E6744" s="6">
        <v>12760.36</v>
      </c>
      <c r="F6744" s="6">
        <v>12747.44</v>
      </c>
      <c r="G6744" s="6">
        <v>12756.36</v>
      </c>
      <c r="H6744" s="6"/>
      <c r="I6744" s="6"/>
      <c r="J6744" s="6"/>
    </row>
    <row r="6745" spans="3:10" x14ac:dyDescent="0.25">
      <c r="C6745" s="7">
        <v>42866.375</v>
      </c>
      <c r="D6745" s="8">
        <v>12757.6</v>
      </c>
      <c r="E6745" s="8">
        <v>12766.1</v>
      </c>
      <c r="F6745" s="8">
        <v>12748.61</v>
      </c>
      <c r="G6745" s="8">
        <v>12761.88</v>
      </c>
      <c r="H6745" s="8"/>
      <c r="I6745" s="8"/>
      <c r="J6745" s="8"/>
    </row>
    <row r="6746" spans="3:10" x14ac:dyDescent="0.25">
      <c r="C6746" s="5">
        <v>42866.416666666664</v>
      </c>
      <c r="D6746" s="6">
        <v>12762.38</v>
      </c>
      <c r="E6746" s="6">
        <v>12769.87</v>
      </c>
      <c r="F6746" s="6">
        <v>12740.38</v>
      </c>
      <c r="G6746" s="6">
        <v>12746.85</v>
      </c>
      <c r="H6746" s="6"/>
      <c r="I6746" s="6"/>
      <c r="J6746" s="6"/>
    </row>
    <row r="6747" spans="3:10" x14ac:dyDescent="0.25">
      <c r="C6747" s="7">
        <v>42866.458333333336</v>
      </c>
      <c r="D6747" s="8">
        <v>12747.1</v>
      </c>
      <c r="E6747" s="8">
        <v>12770.49</v>
      </c>
      <c r="F6747" s="8">
        <v>12746.6</v>
      </c>
      <c r="G6747" s="8">
        <v>12764.71</v>
      </c>
      <c r="H6747" s="8"/>
      <c r="I6747" s="8"/>
      <c r="J6747" s="8"/>
    </row>
    <row r="6748" spans="3:10" x14ac:dyDescent="0.25">
      <c r="C6748" s="5">
        <v>42866.5</v>
      </c>
      <c r="D6748" s="6">
        <v>12764.96</v>
      </c>
      <c r="E6748" s="6">
        <v>12772.87</v>
      </c>
      <c r="F6748" s="6">
        <v>12751.99</v>
      </c>
      <c r="G6748" s="6">
        <v>12754.09</v>
      </c>
      <c r="H6748" s="6"/>
      <c r="I6748" s="6"/>
      <c r="J6748" s="6"/>
    </row>
    <row r="6749" spans="3:10" x14ac:dyDescent="0.25">
      <c r="C6749" s="7">
        <v>42866.541666666664</v>
      </c>
      <c r="D6749" s="8">
        <v>12753.84</v>
      </c>
      <c r="E6749" s="8">
        <v>12764.58</v>
      </c>
      <c r="F6749" s="8">
        <v>12745.83</v>
      </c>
      <c r="G6749" s="8">
        <v>12760.04</v>
      </c>
      <c r="H6749" s="8"/>
      <c r="I6749" s="8"/>
      <c r="J6749" s="8"/>
    </row>
    <row r="6750" spans="3:10" x14ac:dyDescent="0.25">
      <c r="C6750" s="5">
        <v>42866.583333333336</v>
      </c>
      <c r="D6750" s="6">
        <v>12759.79</v>
      </c>
      <c r="E6750" s="6">
        <v>12769.5</v>
      </c>
      <c r="F6750" s="6">
        <v>12706.96</v>
      </c>
      <c r="G6750" s="6">
        <v>12721.82</v>
      </c>
      <c r="H6750" s="6"/>
      <c r="I6750" s="6"/>
      <c r="J6750" s="6"/>
    </row>
    <row r="6751" spans="3:10" x14ac:dyDescent="0.25">
      <c r="C6751" s="7">
        <v>42866.625</v>
      </c>
      <c r="D6751" s="8">
        <v>12720.57</v>
      </c>
      <c r="E6751" s="8">
        <v>12751.31</v>
      </c>
      <c r="F6751" s="8">
        <v>12696.94</v>
      </c>
      <c r="G6751" s="8">
        <v>12748.81</v>
      </c>
      <c r="H6751" s="8"/>
      <c r="I6751" s="8"/>
      <c r="J6751" s="8"/>
    </row>
    <row r="6752" spans="3:10" x14ac:dyDescent="0.25">
      <c r="C6752" s="5">
        <v>42866.666666666664</v>
      </c>
      <c r="D6752" s="6">
        <v>12749.06</v>
      </c>
      <c r="E6752" s="6">
        <v>12750.31</v>
      </c>
      <c r="F6752" s="6">
        <v>12671.06</v>
      </c>
      <c r="G6752" s="6">
        <v>12685.03</v>
      </c>
      <c r="H6752" s="6"/>
      <c r="I6752" s="6"/>
      <c r="J6752" s="6"/>
    </row>
    <row r="6753" spans="3:10" x14ac:dyDescent="0.25">
      <c r="C6753" s="7">
        <v>42866.708333333336</v>
      </c>
      <c r="D6753" s="8">
        <v>12684.53</v>
      </c>
      <c r="E6753" s="8">
        <v>12706.41</v>
      </c>
      <c r="F6753" s="8">
        <v>12661.32</v>
      </c>
      <c r="G6753" s="8">
        <v>12706.4</v>
      </c>
      <c r="H6753" s="8"/>
      <c r="I6753" s="8"/>
      <c r="J6753" s="8"/>
    </row>
    <row r="6754" spans="3:10" x14ac:dyDescent="0.25">
      <c r="C6754" s="5">
        <v>42866.75</v>
      </c>
      <c r="D6754" s="6">
        <v>12706.65</v>
      </c>
      <c r="E6754" s="6">
        <v>12713.13</v>
      </c>
      <c r="F6754" s="6">
        <v>12691.65</v>
      </c>
      <c r="G6754" s="6">
        <v>12709</v>
      </c>
      <c r="H6754" s="6"/>
      <c r="I6754" s="6"/>
      <c r="J6754" s="6"/>
    </row>
    <row r="6755" spans="3:10" x14ac:dyDescent="0.25">
      <c r="C6755" s="7">
        <v>42866.791666666664</v>
      </c>
      <c r="D6755" s="8">
        <v>12708.83</v>
      </c>
      <c r="E6755" s="8">
        <v>12730.28</v>
      </c>
      <c r="F6755" s="8">
        <v>12708.83</v>
      </c>
      <c r="G6755" s="8">
        <v>12713.21</v>
      </c>
      <c r="H6755" s="8"/>
      <c r="I6755" s="8"/>
      <c r="J6755" s="8"/>
    </row>
    <row r="6756" spans="3:10" x14ac:dyDescent="0.25">
      <c r="C6756" s="5">
        <v>42866.833333333336</v>
      </c>
      <c r="D6756" s="6">
        <v>12712.96</v>
      </c>
      <c r="E6756" s="6">
        <v>12721.71</v>
      </c>
      <c r="F6756" s="6">
        <v>12712.46</v>
      </c>
      <c r="G6756" s="6">
        <v>12719.72</v>
      </c>
      <c r="H6756" s="6"/>
      <c r="I6756" s="6"/>
      <c r="J6756" s="6"/>
    </row>
    <row r="6757" spans="3:10" x14ac:dyDescent="0.25">
      <c r="C6757" s="7">
        <v>42866.875</v>
      </c>
      <c r="D6757" s="8">
        <v>12719.72</v>
      </c>
      <c r="E6757" s="8">
        <v>12728.97</v>
      </c>
      <c r="F6757" s="8">
        <v>12708.47</v>
      </c>
      <c r="G6757" s="8">
        <v>12722.97</v>
      </c>
      <c r="H6757" s="8"/>
      <c r="I6757" s="8"/>
      <c r="J6757" s="8"/>
    </row>
    <row r="6758" spans="3:10" x14ac:dyDescent="0.25">
      <c r="C6758" s="5">
        <v>42866.916666666664</v>
      </c>
      <c r="D6758" s="6">
        <v>12723.47</v>
      </c>
      <c r="E6758" s="6">
        <v>12741.22</v>
      </c>
      <c r="F6758" s="6">
        <v>12721.97</v>
      </c>
      <c r="G6758" s="6">
        <v>12735.97</v>
      </c>
      <c r="H6758" s="6"/>
      <c r="I6758" s="6"/>
      <c r="J6758" s="6"/>
    </row>
    <row r="6759" spans="3:10" x14ac:dyDescent="0.25">
      <c r="C6759" s="7">
        <v>42866.958333333336</v>
      </c>
      <c r="D6759" s="8">
        <v>12735.97</v>
      </c>
      <c r="E6759" s="8">
        <v>12741.3</v>
      </c>
      <c r="F6759" s="8">
        <v>12727.99</v>
      </c>
      <c r="G6759" s="8">
        <v>12727.99</v>
      </c>
      <c r="H6759" s="8"/>
      <c r="I6759" s="8"/>
      <c r="J6759" s="8"/>
    </row>
    <row r="6760" spans="3:10" x14ac:dyDescent="0.25">
      <c r="C6760" s="5">
        <v>42867.041666666664</v>
      </c>
      <c r="D6760" s="6">
        <v>12728</v>
      </c>
      <c r="E6760" s="6">
        <v>12734.33</v>
      </c>
      <c r="F6760" s="6">
        <v>12727.67</v>
      </c>
      <c r="G6760" s="6">
        <v>12730.34</v>
      </c>
      <c r="H6760" s="6"/>
      <c r="I6760" s="6"/>
      <c r="J6760" s="6"/>
    </row>
    <row r="6761" spans="3:10" x14ac:dyDescent="0.25">
      <c r="C6761" s="7">
        <v>42867.083333333336</v>
      </c>
      <c r="D6761" s="8">
        <v>12729.01</v>
      </c>
      <c r="E6761" s="8">
        <v>12731.68</v>
      </c>
      <c r="F6761" s="8">
        <v>12726.35</v>
      </c>
      <c r="G6761" s="8">
        <v>12730.35</v>
      </c>
      <c r="H6761" s="8"/>
      <c r="I6761" s="8"/>
      <c r="J6761" s="8"/>
    </row>
    <row r="6762" spans="3:10" x14ac:dyDescent="0.25">
      <c r="C6762" s="5">
        <v>42867.125</v>
      </c>
      <c r="D6762" s="6">
        <v>12731.68</v>
      </c>
      <c r="E6762" s="6">
        <v>12731.68</v>
      </c>
      <c r="F6762" s="6">
        <v>12720.7</v>
      </c>
      <c r="G6762" s="6">
        <v>12723.37</v>
      </c>
      <c r="H6762" s="6"/>
      <c r="I6762" s="6"/>
      <c r="J6762" s="6"/>
    </row>
    <row r="6763" spans="3:10" x14ac:dyDescent="0.25">
      <c r="C6763" s="7">
        <v>42867.166666666664</v>
      </c>
      <c r="D6763" s="8">
        <v>12723.61</v>
      </c>
      <c r="E6763" s="8">
        <v>12723.61</v>
      </c>
      <c r="F6763" s="8">
        <v>12714.96</v>
      </c>
      <c r="G6763" s="8">
        <v>12714.96</v>
      </c>
      <c r="H6763" s="8"/>
      <c r="I6763" s="8"/>
      <c r="J6763" s="8"/>
    </row>
    <row r="6764" spans="3:10" x14ac:dyDescent="0.25">
      <c r="C6764" s="5">
        <v>42867.208333333336</v>
      </c>
      <c r="D6764" s="6">
        <v>12713.63</v>
      </c>
      <c r="E6764" s="6">
        <v>12716.29</v>
      </c>
      <c r="F6764" s="6">
        <v>12708.3</v>
      </c>
      <c r="G6764" s="6">
        <v>12710.31</v>
      </c>
      <c r="H6764" s="6"/>
      <c r="I6764" s="6"/>
      <c r="J6764" s="6"/>
    </row>
    <row r="6765" spans="3:10" x14ac:dyDescent="0.25">
      <c r="C6765" s="7">
        <v>42867.25</v>
      </c>
      <c r="D6765" s="8">
        <v>12711.64</v>
      </c>
      <c r="E6765" s="8">
        <v>12718.47</v>
      </c>
      <c r="F6765" s="8">
        <v>12711.64</v>
      </c>
      <c r="G6765" s="8">
        <v>12716.65</v>
      </c>
      <c r="H6765" s="8"/>
      <c r="I6765" s="8"/>
      <c r="J6765" s="8"/>
    </row>
    <row r="6766" spans="3:10" x14ac:dyDescent="0.25">
      <c r="C6766" s="5">
        <v>42867.291666666664</v>
      </c>
      <c r="D6766" s="6">
        <v>12717.31</v>
      </c>
      <c r="E6766" s="6">
        <v>12720.6</v>
      </c>
      <c r="F6766" s="6">
        <v>12717.31</v>
      </c>
      <c r="G6766" s="6">
        <v>12719.2</v>
      </c>
      <c r="H6766" s="6"/>
      <c r="I6766" s="6"/>
      <c r="J6766" s="6"/>
    </row>
    <row r="6767" spans="3:10" x14ac:dyDescent="0.25">
      <c r="C6767" s="7">
        <v>42867.333333333336</v>
      </c>
      <c r="D6767" s="8">
        <v>12718.69</v>
      </c>
      <c r="E6767" s="8">
        <v>12723.07</v>
      </c>
      <c r="F6767" s="8">
        <v>12709.36</v>
      </c>
      <c r="G6767" s="8">
        <v>12713.52</v>
      </c>
      <c r="H6767" s="8"/>
      <c r="I6767" s="8"/>
      <c r="J6767" s="8"/>
    </row>
    <row r="6768" spans="3:10" x14ac:dyDescent="0.25">
      <c r="C6768" s="5">
        <v>42867.375</v>
      </c>
      <c r="D6768" s="6">
        <v>12714.75</v>
      </c>
      <c r="E6768" s="6">
        <v>12735.79</v>
      </c>
      <c r="F6768" s="6">
        <v>12707.25</v>
      </c>
      <c r="G6768" s="6">
        <v>12726.96</v>
      </c>
      <c r="H6768" s="6"/>
      <c r="I6768" s="6"/>
      <c r="J6768" s="6"/>
    </row>
    <row r="6769" spans="3:10" x14ac:dyDescent="0.25">
      <c r="C6769" s="7">
        <v>42867.416666666664</v>
      </c>
      <c r="D6769" s="8">
        <v>12727.46</v>
      </c>
      <c r="E6769" s="8">
        <v>12738.55</v>
      </c>
      <c r="F6769" s="8">
        <v>12716.06</v>
      </c>
      <c r="G6769" s="8">
        <v>12717.93</v>
      </c>
      <c r="H6769" s="8"/>
      <c r="I6769" s="8"/>
      <c r="J6769" s="8"/>
    </row>
    <row r="6770" spans="3:10" x14ac:dyDescent="0.25">
      <c r="C6770" s="5">
        <v>42867.458333333336</v>
      </c>
      <c r="D6770" s="6">
        <v>12717.94</v>
      </c>
      <c r="E6770" s="6">
        <v>12738.24</v>
      </c>
      <c r="F6770" s="6">
        <v>12715.38</v>
      </c>
      <c r="G6770" s="6">
        <v>12726.1</v>
      </c>
      <c r="H6770" s="6"/>
      <c r="I6770" s="6"/>
      <c r="J6770" s="6"/>
    </row>
    <row r="6771" spans="3:10" x14ac:dyDescent="0.25">
      <c r="C6771" s="7">
        <v>42867.5</v>
      </c>
      <c r="D6771" s="8">
        <v>12725.85</v>
      </c>
      <c r="E6771" s="8">
        <v>12730.2</v>
      </c>
      <c r="F6771" s="8">
        <v>12712.74</v>
      </c>
      <c r="G6771" s="8">
        <v>12726.54</v>
      </c>
      <c r="H6771" s="8"/>
      <c r="I6771" s="8"/>
      <c r="J6771" s="8"/>
    </row>
    <row r="6772" spans="3:10" x14ac:dyDescent="0.25">
      <c r="C6772" s="5">
        <v>42867.541666666664</v>
      </c>
      <c r="D6772" s="6">
        <v>12726.79</v>
      </c>
      <c r="E6772" s="6">
        <v>12731.85</v>
      </c>
      <c r="F6772" s="6">
        <v>12717.84</v>
      </c>
      <c r="G6772" s="6">
        <v>12728.07</v>
      </c>
      <c r="H6772" s="6"/>
      <c r="I6772" s="6"/>
      <c r="J6772" s="6"/>
    </row>
    <row r="6773" spans="3:10" x14ac:dyDescent="0.25">
      <c r="C6773" s="7">
        <v>42867.583333333336</v>
      </c>
      <c r="D6773" s="8">
        <v>12729.07</v>
      </c>
      <c r="E6773" s="8">
        <v>12740.1</v>
      </c>
      <c r="F6773" s="8">
        <v>12726.96</v>
      </c>
      <c r="G6773" s="8">
        <v>12733.24</v>
      </c>
      <c r="H6773" s="8"/>
      <c r="I6773" s="8"/>
      <c r="J6773" s="8"/>
    </row>
    <row r="6774" spans="3:10" x14ac:dyDescent="0.25">
      <c r="C6774" s="5">
        <v>42867.625</v>
      </c>
      <c r="D6774" s="6">
        <v>12733.49</v>
      </c>
      <c r="E6774" s="6">
        <v>12738.56</v>
      </c>
      <c r="F6774" s="6">
        <v>12726.93</v>
      </c>
      <c r="G6774" s="6">
        <v>12735.83</v>
      </c>
      <c r="H6774" s="6"/>
      <c r="I6774" s="6"/>
      <c r="J6774" s="6"/>
    </row>
    <row r="6775" spans="3:10" x14ac:dyDescent="0.25">
      <c r="C6775" s="7">
        <v>42867.666666666664</v>
      </c>
      <c r="D6775" s="8">
        <v>12736.08</v>
      </c>
      <c r="E6775" s="8">
        <v>12744.32</v>
      </c>
      <c r="F6775" s="8">
        <v>12720.77</v>
      </c>
      <c r="G6775" s="8">
        <v>12738.97</v>
      </c>
      <c r="H6775" s="8"/>
      <c r="I6775" s="8"/>
      <c r="J6775" s="8"/>
    </row>
    <row r="6776" spans="3:10" x14ac:dyDescent="0.25">
      <c r="C6776" s="5">
        <v>42867.708333333336</v>
      </c>
      <c r="D6776" s="6">
        <v>12739.22</v>
      </c>
      <c r="E6776" s="6">
        <v>12742.35</v>
      </c>
      <c r="F6776" s="6">
        <v>12723.53</v>
      </c>
      <c r="G6776" s="6">
        <v>12738.11</v>
      </c>
      <c r="H6776" s="6"/>
      <c r="I6776" s="6"/>
      <c r="J6776" s="6"/>
    </row>
    <row r="6777" spans="3:10" x14ac:dyDescent="0.25">
      <c r="C6777" s="7">
        <v>42867.75</v>
      </c>
      <c r="D6777" s="8">
        <v>12738.11</v>
      </c>
      <c r="E6777" s="8">
        <v>12781.51</v>
      </c>
      <c r="F6777" s="8">
        <v>12735.54</v>
      </c>
      <c r="G6777" s="8">
        <v>12770.73</v>
      </c>
      <c r="H6777" s="8"/>
      <c r="I6777" s="8"/>
      <c r="J6777" s="8"/>
    </row>
    <row r="6778" spans="3:10" x14ac:dyDescent="0.25">
      <c r="C6778" s="5">
        <v>42867.791666666664</v>
      </c>
      <c r="D6778" s="6">
        <v>12770.98</v>
      </c>
      <c r="E6778" s="6">
        <v>12772.44</v>
      </c>
      <c r="F6778" s="6">
        <v>12763.97</v>
      </c>
      <c r="G6778" s="6">
        <v>12768.72</v>
      </c>
      <c r="H6778" s="6"/>
      <c r="I6778" s="6"/>
      <c r="J6778" s="6"/>
    </row>
    <row r="6779" spans="3:10" x14ac:dyDescent="0.25">
      <c r="C6779" s="7">
        <v>42867.833333333336</v>
      </c>
      <c r="D6779" s="8">
        <v>12768.97</v>
      </c>
      <c r="E6779" s="8">
        <v>12774.98</v>
      </c>
      <c r="F6779" s="8">
        <v>12765.73</v>
      </c>
      <c r="G6779" s="8">
        <v>12774.98</v>
      </c>
      <c r="H6779" s="8"/>
      <c r="I6779" s="8"/>
      <c r="J6779" s="8"/>
    </row>
    <row r="6780" spans="3:10" x14ac:dyDescent="0.25">
      <c r="C6780" s="5">
        <v>42867.875</v>
      </c>
      <c r="D6780" s="6">
        <v>12775.23</v>
      </c>
      <c r="E6780" s="6">
        <v>12784.73</v>
      </c>
      <c r="F6780" s="6">
        <v>12771.48</v>
      </c>
      <c r="G6780" s="6">
        <v>12783.73</v>
      </c>
      <c r="H6780" s="6"/>
      <c r="I6780" s="6"/>
      <c r="J6780" s="6"/>
    </row>
    <row r="6781" spans="3:10" x14ac:dyDescent="0.25">
      <c r="C6781" s="7">
        <v>42867.916666666664</v>
      </c>
      <c r="D6781" s="8">
        <v>12783.48</v>
      </c>
      <c r="E6781" s="8">
        <v>12786.48</v>
      </c>
      <c r="F6781" s="8">
        <v>12768.48</v>
      </c>
      <c r="G6781" s="8">
        <v>12782.73</v>
      </c>
      <c r="H6781" s="8"/>
      <c r="I6781" s="8"/>
      <c r="J6781" s="8"/>
    </row>
    <row r="6782" spans="3:10" x14ac:dyDescent="0.25">
      <c r="C6782" s="5">
        <v>42870.041666666664</v>
      </c>
      <c r="D6782" s="6">
        <v>12785.18</v>
      </c>
      <c r="E6782" s="6">
        <v>12801.05</v>
      </c>
      <c r="F6782" s="6">
        <v>12781.33</v>
      </c>
      <c r="G6782" s="6">
        <v>12794.36</v>
      </c>
      <c r="H6782" s="6"/>
      <c r="I6782" s="6"/>
      <c r="J6782" s="6"/>
    </row>
    <row r="6783" spans="3:10" x14ac:dyDescent="0.25">
      <c r="C6783" s="7">
        <v>42870.083333333336</v>
      </c>
      <c r="D6783" s="8">
        <v>12795.7</v>
      </c>
      <c r="E6783" s="8">
        <v>12797.54</v>
      </c>
      <c r="F6783" s="8">
        <v>12792.03</v>
      </c>
      <c r="G6783" s="8">
        <v>12792.03</v>
      </c>
      <c r="H6783" s="8"/>
      <c r="I6783" s="8"/>
      <c r="J6783" s="8"/>
    </row>
    <row r="6784" spans="3:10" x14ac:dyDescent="0.25">
      <c r="C6784" s="5">
        <v>42870.125</v>
      </c>
      <c r="D6784" s="6">
        <v>12792.53</v>
      </c>
      <c r="E6784" s="6">
        <v>12798.72</v>
      </c>
      <c r="F6784" s="6">
        <v>12788.52</v>
      </c>
      <c r="G6784" s="6">
        <v>12798.06</v>
      </c>
      <c r="H6784" s="6"/>
      <c r="I6784" s="6"/>
      <c r="J6784" s="6"/>
    </row>
    <row r="6785" spans="3:10" x14ac:dyDescent="0.25">
      <c r="C6785" s="7">
        <v>42870.166666666664</v>
      </c>
      <c r="D6785" s="8">
        <v>12797.34</v>
      </c>
      <c r="E6785" s="8">
        <v>12804.7</v>
      </c>
      <c r="F6785" s="8">
        <v>12796.01</v>
      </c>
      <c r="G6785" s="8">
        <v>12804.7</v>
      </c>
      <c r="H6785" s="8"/>
      <c r="I6785" s="8"/>
      <c r="J6785" s="8"/>
    </row>
    <row r="6786" spans="3:10" x14ac:dyDescent="0.25">
      <c r="C6786" s="5">
        <v>42870.208333333336</v>
      </c>
      <c r="D6786" s="6">
        <v>12803.36</v>
      </c>
      <c r="E6786" s="6">
        <v>12810.39</v>
      </c>
      <c r="F6786" s="6">
        <v>12800.19</v>
      </c>
      <c r="G6786" s="6">
        <v>12809.72</v>
      </c>
      <c r="H6786" s="6"/>
      <c r="I6786" s="6"/>
      <c r="J6786" s="6"/>
    </row>
    <row r="6787" spans="3:10" x14ac:dyDescent="0.25">
      <c r="C6787" s="7">
        <v>42870.25</v>
      </c>
      <c r="D6787" s="8">
        <v>12811.06</v>
      </c>
      <c r="E6787" s="8">
        <v>12816.07</v>
      </c>
      <c r="F6787" s="8">
        <v>12810.72</v>
      </c>
      <c r="G6787" s="8">
        <v>12810.72</v>
      </c>
      <c r="H6787" s="8"/>
      <c r="I6787" s="8"/>
      <c r="J6787" s="8"/>
    </row>
    <row r="6788" spans="3:10" x14ac:dyDescent="0.25">
      <c r="C6788" s="5">
        <v>42870.291666666664</v>
      </c>
      <c r="D6788" s="6">
        <v>12809.38</v>
      </c>
      <c r="E6788" s="6">
        <v>12812.06</v>
      </c>
      <c r="F6788" s="6">
        <v>12804.66</v>
      </c>
      <c r="G6788" s="6">
        <v>12804.66</v>
      </c>
      <c r="H6788" s="6"/>
      <c r="I6788" s="6"/>
      <c r="J6788" s="6"/>
    </row>
    <row r="6789" spans="3:10" x14ac:dyDescent="0.25">
      <c r="C6789" s="7">
        <v>42870.333333333336</v>
      </c>
      <c r="D6789" s="8">
        <v>12806</v>
      </c>
      <c r="E6789" s="8">
        <v>12810.03</v>
      </c>
      <c r="F6789" s="8">
        <v>12799.53</v>
      </c>
      <c r="G6789" s="8">
        <v>12810.03</v>
      </c>
      <c r="H6789" s="8"/>
      <c r="I6789" s="8"/>
      <c r="J6789" s="8"/>
    </row>
    <row r="6790" spans="3:10" x14ac:dyDescent="0.25">
      <c r="C6790" s="5">
        <v>42870.375</v>
      </c>
      <c r="D6790" s="6">
        <v>12813.05</v>
      </c>
      <c r="E6790" s="6">
        <v>12839.44</v>
      </c>
      <c r="F6790" s="6">
        <v>12801.54</v>
      </c>
      <c r="G6790" s="6">
        <v>12829.33</v>
      </c>
      <c r="H6790" s="6"/>
      <c r="I6790" s="6"/>
      <c r="J6790" s="6"/>
    </row>
    <row r="6791" spans="3:10" x14ac:dyDescent="0.25">
      <c r="C6791" s="7">
        <v>42870.416666666664</v>
      </c>
      <c r="D6791" s="8">
        <v>12829.83</v>
      </c>
      <c r="E6791" s="8">
        <v>12831.83</v>
      </c>
      <c r="F6791" s="8">
        <v>12791.64</v>
      </c>
      <c r="G6791" s="8">
        <v>12801.84</v>
      </c>
      <c r="H6791" s="8"/>
      <c r="I6791" s="8"/>
      <c r="J6791" s="8"/>
    </row>
    <row r="6792" spans="3:10" x14ac:dyDescent="0.25">
      <c r="C6792" s="5">
        <v>42870.458333333336</v>
      </c>
      <c r="D6792" s="6">
        <v>12801.83</v>
      </c>
      <c r="E6792" s="6">
        <v>12802.98</v>
      </c>
      <c r="F6792" s="6">
        <v>12759.34</v>
      </c>
      <c r="G6792" s="6">
        <v>12763.65</v>
      </c>
      <c r="H6792" s="6"/>
      <c r="I6792" s="6"/>
      <c r="J6792" s="6"/>
    </row>
    <row r="6793" spans="3:10" x14ac:dyDescent="0.25">
      <c r="C6793" s="7">
        <v>42870.5</v>
      </c>
      <c r="D6793" s="8">
        <v>12763.9</v>
      </c>
      <c r="E6793" s="8">
        <v>12771.36</v>
      </c>
      <c r="F6793" s="8">
        <v>12729.96</v>
      </c>
      <c r="G6793" s="8">
        <v>12742.27</v>
      </c>
      <c r="H6793" s="8"/>
      <c r="I6793" s="8"/>
      <c r="J6793" s="8"/>
    </row>
    <row r="6794" spans="3:10" x14ac:dyDescent="0.25">
      <c r="C6794" s="5">
        <v>42870.541666666664</v>
      </c>
      <c r="D6794" s="6">
        <v>12742.02</v>
      </c>
      <c r="E6794" s="6">
        <v>12762.75</v>
      </c>
      <c r="F6794" s="6">
        <v>12737.29</v>
      </c>
      <c r="G6794" s="6">
        <v>12759.43</v>
      </c>
      <c r="H6794" s="6"/>
      <c r="I6794" s="6"/>
      <c r="J6794" s="6"/>
    </row>
    <row r="6795" spans="3:10" x14ac:dyDescent="0.25">
      <c r="C6795" s="7">
        <v>42870.583333333336</v>
      </c>
      <c r="D6795" s="8">
        <v>12759.18</v>
      </c>
      <c r="E6795" s="8">
        <v>12762.9</v>
      </c>
      <c r="F6795" s="8">
        <v>12751.72</v>
      </c>
      <c r="G6795" s="8">
        <v>12758.61</v>
      </c>
      <c r="H6795" s="8"/>
      <c r="I6795" s="8"/>
      <c r="J6795" s="8"/>
    </row>
    <row r="6796" spans="3:10" x14ac:dyDescent="0.25">
      <c r="C6796" s="5">
        <v>42870.625</v>
      </c>
      <c r="D6796" s="6">
        <v>12758.36</v>
      </c>
      <c r="E6796" s="6">
        <v>12758.61</v>
      </c>
      <c r="F6796" s="6">
        <v>12727.57</v>
      </c>
      <c r="G6796" s="6">
        <v>12743.9</v>
      </c>
      <c r="H6796" s="6"/>
      <c r="I6796" s="6"/>
      <c r="J6796" s="6"/>
    </row>
    <row r="6797" spans="3:10" x14ac:dyDescent="0.25">
      <c r="C6797" s="7">
        <v>42870.666666666664</v>
      </c>
      <c r="D6797" s="8">
        <v>12744.4</v>
      </c>
      <c r="E6797" s="8">
        <v>12785.51</v>
      </c>
      <c r="F6797" s="8">
        <v>12734</v>
      </c>
      <c r="G6797" s="8">
        <v>12778.54</v>
      </c>
      <c r="H6797" s="8"/>
      <c r="I6797" s="8"/>
      <c r="J6797" s="8"/>
    </row>
    <row r="6798" spans="3:10" x14ac:dyDescent="0.25">
      <c r="C6798" s="5">
        <v>42870.708333333336</v>
      </c>
      <c r="D6798" s="6">
        <v>12778.29</v>
      </c>
      <c r="E6798" s="6">
        <v>12798.1</v>
      </c>
      <c r="F6798" s="6">
        <v>12770.69</v>
      </c>
      <c r="G6798" s="6">
        <v>12794.09</v>
      </c>
      <c r="H6798" s="6"/>
      <c r="I6798" s="6"/>
      <c r="J6798" s="6"/>
    </row>
    <row r="6799" spans="3:10" x14ac:dyDescent="0.25">
      <c r="C6799" s="7">
        <v>42870.75</v>
      </c>
      <c r="D6799" s="8">
        <v>12793.59</v>
      </c>
      <c r="E6799" s="8">
        <v>12807.85</v>
      </c>
      <c r="F6799" s="8">
        <v>12789.64</v>
      </c>
      <c r="G6799" s="8">
        <v>12804.79</v>
      </c>
      <c r="H6799" s="8"/>
      <c r="I6799" s="8"/>
      <c r="J6799" s="8"/>
    </row>
    <row r="6800" spans="3:10" x14ac:dyDescent="0.25">
      <c r="C6800" s="5">
        <v>42870.791666666664</v>
      </c>
      <c r="D6800" s="6">
        <v>12804.29</v>
      </c>
      <c r="E6800" s="6">
        <v>12810.06</v>
      </c>
      <c r="F6800" s="6">
        <v>12803.98</v>
      </c>
      <c r="G6800" s="6">
        <v>12807</v>
      </c>
      <c r="H6800" s="6"/>
      <c r="I6800" s="6"/>
      <c r="J6800" s="6"/>
    </row>
    <row r="6801" spans="3:10" x14ac:dyDescent="0.25">
      <c r="C6801" s="7">
        <v>42870.833333333336</v>
      </c>
      <c r="D6801" s="8">
        <v>12806.5</v>
      </c>
      <c r="E6801" s="8">
        <v>12815.24</v>
      </c>
      <c r="F6801" s="8">
        <v>12800.99</v>
      </c>
      <c r="G6801" s="8">
        <v>12812.49</v>
      </c>
      <c r="H6801" s="8"/>
      <c r="I6801" s="8"/>
      <c r="J6801" s="8"/>
    </row>
    <row r="6802" spans="3:10" x14ac:dyDescent="0.25">
      <c r="C6802" s="5">
        <v>42870.875</v>
      </c>
      <c r="D6802" s="6">
        <v>12812.24</v>
      </c>
      <c r="E6802" s="6">
        <v>12813.49</v>
      </c>
      <c r="F6802" s="6">
        <v>12801.49</v>
      </c>
      <c r="G6802" s="6">
        <v>12804.74</v>
      </c>
      <c r="H6802" s="6"/>
      <c r="I6802" s="6"/>
      <c r="J6802" s="6"/>
    </row>
    <row r="6803" spans="3:10" x14ac:dyDescent="0.25">
      <c r="C6803" s="7">
        <v>42870.916666666664</v>
      </c>
      <c r="D6803" s="8">
        <v>12804.99</v>
      </c>
      <c r="E6803" s="8">
        <v>12816.99</v>
      </c>
      <c r="F6803" s="8">
        <v>12803.99</v>
      </c>
      <c r="G6803" s="8">
        <v>12807.73</v>
      </c>
      <c r="H6803" s="8"/>
      <c r="I6803" s="8"/>
      <c r="J6803" s="8"/>
    </row>
    <row r="6804" spans="3:10" x14ac:dyDescent="0.25">
      <c r="C6804" s="5">
        <v>42870.958333333336</v>
      </c>
      <c r="D6804" s="6">
        <v>12809.48</v>
      </c>
      <c r="E6804" s="6">
        <v>12810.4</v>
      </c>
      <c r="F6804" s="6">
        <v>12795.72</v>
      </c>
      <c r="G6804" s="6">
        <v>12807.73</v>
      </c>
      <c r="H6804" s="6"/>
      <c r="I6804" s="6"/>
      <c r="J6804" s="6"/>
    </row>
    <row r="6805" spans="3:10" x14ac:dyDescent="0.25">
      <c r="C6805" s="7">
        <v>42871.041666666664</v>
      </c>
      <c r="D6805" s="8">
        <v>12806.39</v>
      </c>
      <c r="E6805" s="8">
        <v>12806.39</v>
      </c>
      <c r="F6805" s="8">
        <v>12787.55</v>
      </c>
      <c r="G6805" s="8">
        <v>12795.38</v>
      </c>
      <c r="H6805" s="8"/>
      <c r="I6805" s="8"/>
      <c r="J6805" s="8"/>
    </row>
    <row r="6806" spans="3:10" x14ac:dyDescent="0.25">
      <c r="C6806" s="5">
        <v>42871.083333333336</v>
      </c>
      <c r="D6806" s="6">
        <v>12794.05</v>
      </c>
      <c r="E6806" s="6">
        <v>12799.05</v>
      </c>
      <c r="F6806" s="6">
        <v>12793.71</v>
      </c>
      <c r="G6806" s="6">
        <v>12799.05</v>
      </c>
      <c r="H6806" s="6"/>
      <c r="I6806" s="6"/>
      <c r="J6806" s="6"/>
    </row>
    <row r="6807" spans="3:10" x14ac:dyDescent="0.25">
      <c r="C6807" s="7">
        <v>42871.125</v>
      </c>
      <c r="D6807" s="8">
        <v>12800.38</v>
      </c>
      <c r="E6807" s="8">
        <v>12806.05</v>
      </c>
      <c r="F6807" s="8">
        <v>12799.05</v>
      </c>
      <c r="G6807" s="8">
        <v>12799.71</v>
      </c>
      <c r="H6807" s="8"/>
      <c r="I6807" s="8"/>
      <c r="J6807" s="8"/>
    </row>
    <row r="6808" spans="3:10" x14ac:dyDescent="0.25">
      <c r="C6808" s="5">
        <v>42871.166666666664</v>
      </c>
      <c r="D6808" s="6">
        <v>12799.5</v>
      </c>
      <c r="E6808" s="6">
        <v>12800.84</v>
      </c>
      <c r="F6808" s="6">
        <v>12792.83</v>
      </c>
      <c r="G6808" s="6">
        <v>12792.83</v>
      </c>
      <c r="H6808" s="6"/>
      <c r="I6808" s="6"/>
      <c r="J6808" s="6"/>
    </row>
    <row r="6809" spans="3:10" x14ac:dyDescent="0.25">
      <c r="C6809" s="7">
        <v>42871.208333333336</v>
      </c>
      <c r="D6809" s="8">
        <v>12794.16</v>
      </c>
      <c r="E6809" s="8">
        <v>12795.67</v>
      </c>
      <c r="F6809" s="8">
        <v>12788.33</v>
      </c>
      <c r="G6809" s="8">
        <v>12790.33</v>
      </c>
      <c r="H6809" s="8"/>
      <c r="I6809" s="8"/>
      <c r="J6809" s="8"/>
    </row>
    <row r="6810" spans="3:10" x14ac:dyDescent="0.25">
      <c r="C6810" s="5">
        <v>42871.25</v>
      </c>
      <c r="D6810" s="6">
        <v>12791.67</v>
      </c>
      <c r="E6810" s="6">
        <v>12791.67</v>
      </c>
      <c r="F6810" s="6">
        <v>12787.5</v>
      </c>
      <c r="G6810" s="6">
        <v>12790.83</v>
      </c>
      <c r="H6810" s="6"/>
      <c r="I6810" s="6"/>
      <c r="J6810" s="6"/>
    </row>
    <row r="6811" spans="3:10" x14ac:dyDescent="0.25">
      <c r="C6811" s="7">
        <v>42871.291666666664</v>
      </c>
      <c r="D6811" s="8">
        <v>12792.16</v>
      </c>
      <c r="E6811" s="8">
        <v>12794.83</v>
      </c>
      <c r="F6811" s="8">
        <v>12792.16</v>
      </c>
      <c r="G6811" s="8">
        <v>12794.04</v>
      </c>
      <c r="H6811" s="8"/>
      <c r="I6811" s="8"/>
      <c r="J6811" s="8"/>
    </row>
    <row r="6812" spans="3:10" x14ac:dyDescent="0.25">
      <c r="C6812" s="5">
        <v>42871.333333333336</v>
      </c>
      <c r="D6812" s="6">
        <v>12792.71</v>
      </c>
      <c r="E6812" s="6">
        <v>12804.6</v>
      </c>
      <c r="F6812" s="6">
        <v>12791.1</v>
      </c>
      <c r="G6812" s="6">
        <v>12801.66</v>
      </c>
      <c r="H6812" s="6"/>
      <c r="I6812" s="6"/>
      <c r="J6812" s="6"/>
    </row>
    <row r="6813" spans="3:10" x14ac:dyDescent="0.25">
      <c r="C6813" s="7">
        <v>42871.375</v>
      </c>
      <c r="D6813" s="8">
        <v>12802.75</v>
      </c>
      <c r="E6813" s="8">
        <v>12802.75</v>
      </c>
      <c r="F6813" s="8">
        <v>12785.68</v>
      </c>
      <c r="G6813" s="8">
        <v>12793.29</v>
      </c>
      <c r="H6813" s="8"/>
      <c r="I6813" s="8"/>
      <c r="J6813" s="8"/>
    </row>
    <row r="6814" spans="3:10" x14ac:dyDescent="0.25">
      <c r="C6814" s="5">
        <v>42871.416666666664</v>
      </c>
      <c r="D6814" s="6">
        <v>12792.04</v>
      </c>
      <c r="E6814" s="6">
        <v>12836.06</v>
      </c>
      <c r="F6814" s="6">
        <v>12782.75</v>
      </c>
      <c r="G6814" s="6">
        <v>12820.22</v>
      </c>
      <c r="H6814" s="6"/>
      <c r="I6814" s="6"/>
      <c r="J6814" s="6"/>
    </row>
    <row r="6815" spans="3:10" x14ac:dyDescent="0.25">
      <c r="C6815" s="7">
        <v>42871.458333333336</v>
      </c>
      <c r="D6815" s="8">
        <v>12820.47</v>
      </c>
      <c r="E6815" s="8">
        <v>12826.42</v>
      </c>
      <c r="F6815" s="8">
        <v>12793.63</v>
      </c>
      <c r="G6815" s="8">
        <v>12800.37</v>
      </c>
      <c r="H6815" s="8"/>
      <c r="I6815" s="8"/>
      <c r="J6815" s="8"/>
    </row>
    <row r="6816" spans="3:10" x14ac:dyDescent="0.25">
      <c r="C6816" s="5">
        <v>42871.5</v>
      </c>
      <c r="D6816" s="6">
        <v>12800.12</v>
      </c>
      <c r="E6816" s="6">
        <v>12802.08</v>
      </c>
      <c r="F6816" s="6">
        <v>12784.24</v>
      </c>
      <c r="G6816" s="6">
        <v>12794.89</v>
      </c>
      <c r="H6816" s="6"/>
      <c r="I6816" s="6"/>
      <c r="J6816" s="6"/>
    </row>
    <row r="6817" spans="3:10" x14ac:dyDescent="0.25">
      <c r="C6817" s="7">
        <v>42871.541666666664</v>
      </c>
      <c r="D6817" s="8">
        <v>12794.63</v>
      </c>
      <c r="E6817" s="8">
        <v>12806.07</v>
      </c>
      <c r="F6817" s="8">
        <v>12787.67</v>
      </c>
      <c r="G6817" s="8">
        <v>12798.51</v>
      </c>
      <c r="H6817" s="8"/>
      <c r="I6817" s="8"/>
      <c r="J6817" s="8"/>
    </row>
    <row r="6818" spans="3:10" x14ac:dyDescent="0.25">
      <c r="C6818" s="5">
        <v>42871.583333333336</v>
      </c>
      <c r="D6818" s="6">
        <v>12798.76</v>
      </c>
      <c r="E6818" s="6">
        <v>12825.78</v>
      </c>
      <c r="F6818" s="6">
        <v>12796.26</v>
      </c>
      <c r="G6818" s="6">
        <v>12817.63</v>
      </c>
      <c r="H6818" s="6"/>
      <c r="I6818" s="6"/>
      <c r="J6818" s="6"/>
    </row>
    <row r="6819" spans="3:10" x14ac:dyDescent="0.25">
      <c r="C6819" s="7">
        <v>42871.625</v>
      </c>
      <c r="D6819" s="8">
        <v>12817.38</v>
      </c>
      <c r="E6819" s="8">
        <v>12824.3</v>
      </c>
      <c r="F6819" s="8">
        <v>12808.42</v>
      </c>
      <c r="G6819" s="8">
        <v>12812.52</v>
      </c>
      <c r="H6819" s="8"/>
      <c r="I6819" s="8"/>
      <c r="J6819" s="8"/>
    </row>
    <row r="6820" spans="3:10" x14ac:dyDescent="0.25">
      <c r="C6820" s="5">
        <v>42871.666666666664</v>
      </c>
      <c r="D6820" s="6">
        <v>12813.52</v>
      </c>
      <c r="E6820" s="6">
        <v>12843.07</v>
      </c>
      <c r="F6820" s="6">
        <v>12811.45</v>
      </c>
      <c r="G6820" s="6">
        <v>12837.59</v>
      </c>
      <c r="H6820" s="6"/>
      <c r="I6820" s="6"/>
      <c r="J6820" s="6"/>
    </row>
    <row r="6821" spans="3:10" x14ac:dyDescent="0.25">
      <c r="C6821" s="7">
        <v>42871.708333333336</v>
      </c>
      <c r="D6821" s="8">
        <v>12838.09</v>
      </c>
      <c r="E6821" s="8">
        <v>12840.24</v>
      </c>
      <c r="F6821" s="8">
        <v>12781</v>
      </c>
      <c r="G6821" s="8">
        <v>12786.44</v>
      </c>
      <c r="H6821" s="8"/>
      <c r="I6821" s="8"/>
      <c r="J6821" s="8"/>
    </row>
    <row r="6822" spans="3:10" x14ac:dyDescent="0.25">
      <c r="C6822" s="5">
        <v>42871.75</v>
      </c>
      <c r="D6822" s="6">
        <v>12787.19</v>
      </c>
      <c r="E6822" s="6">
        <v>12810.49</v>
      </c>
      <c r="F6822" s="6">
        <v>12774.9</v>
      </c>
      <c r="G6822" s="6">
        <v>12806.79</v>
      </c>
      <c r="H6822" s="6"/>
      <c r="I6822" s="6"/>
      <c r="J6822" s="6"/>
    </row>
    <row r="6823" spans="3:10" x14ac:dyDescent="0.25">
      <c r="C6823" s="7">
        <v>42871.791666666664</v>
      </c>
      <c r="D6823" s="8">
        <v>12807.29</v>
      </c>
      <c r="E6823" s="8">
        <v>12809.44</v>
      </c>
      <c r="F6823" s="8">
        <v>12801.49</v>
      </c>
      <c r="G6823" s="8">
        <v>12804.97</v>
      </c>
      <c r="H6823" s="8"/>
      <c r="I6823" s="8"/>
      <c r="J6823" s="8"/>
    </row>
    <row r="6824" spans="3:10" x14ac:dyDescent="0.25">
      <c r="C6824" s="5">
        <v>42871.833333333336</v>
      </c>
      <c r="D6824" s="6">
        <v>12805.22</v>
      </c>
      <c r="E6824" s="6">
        <v>12805.22</v>
      </c>
      <c r="F6824" s="6">
        <v>12790.22</v>
      </c>
      <c r="G6824" s="6">
        <v>12790.97</v>
      </c>
      <c r="H6824" s="6"/>
      <c r="I6824" s="6"/>
      <c r="J6824" s="6"/>
    </row>
    <row r="6825" spans="3:10" x14ac:dyDescent="0.25">
      <c r="C6825" s="7">
        <v>42871.875</v>
      </c>
      <c r="D6825" s="8">
        <v>12791.47</v>
      </c>
      <c r="E6825" s="8">
        <v>12797.47</v>
      </c>
      <c r="F6825" s="8">
        <v>12790.71</v>
      </c>
      <c r="G6825" s="8">
        <v>12791.46</v>
      </c>
      <c r="H6825" s="8"/>
      <c r="I6825" s="8"/>
      <c r="J6825" s="8"/>
    </row>
    <row r="6826" spans="3:10" x14ac:dyDescent="0.25">
      <c r="C6826" s="5">
        <v>42871.916666666664</v>
      </c>
      <c r="D6826" s="6">
        <v>12791.71</v>
      </c>
      <c r="E6826" s="6">
        <v>12813.22</v>
      </c>
      <c r="F6826" s="6">
        <v>12791.46</v>
      </c>
      <c r="G6826" s="6">
        <v>12802.46</v>
      </c>
      <c r="H6826" s="6"/>
      <c r="I6826" s="6"/>
      <c r="J6826" s="6"/>
    </row>
    <row r="6827" spans="3:10" x14ac:dyDescent="0.25">
      <c r="C6827" s="7">
        <v>42871.958333333336</v>
      </c>
      <c r="D6827" s="8">
        <v>12801.13</v>
      </c>
      <c r="E6827" s="8">
        <v>12802.46</v>
      </c>
      <c r="F6827" s="8">
        <v>12791.12</v>
      </c>
      <c r="G6827" s="8">
        <v>12792.45</v>
      </c>
      <c r="H6827" s="8"/>
      <c r="I6827" s="8"/>
      <c r="J6827" s="8"/>
    </row>
    <row r="6828" spans="3:10" x14ac:dyDescent="0.25">
      <c r="C6828" s="5">
        <v>42872.041666666664</v>
      </c>
      <c r="D6828" s="6">
        <v>12789.11</v>
      </c>
      <c r="E6828" s="6">
        <v>12789.11</v>
      </c>
      <c r="F6828" s="6">
        <v>12750.74</v>
      </c>
      <c r="G6828" s="6">
        <v>12750.74</v>
      </c>
      <c r="H6828" s="6"/>
      <c r="I6828" s="6"/>
      <c r="J6828" s="6"/>
    </row>
    <row r="6829" spans="3:10" x14ac:dyDescent="0.25">
      <c r="C6829" s="7">
        <v>42872.083333333336</v>
      </c>
      <c r="D6829" s="8">
        <v>12752.07</v>
      </c>
      <c r="E6829" s="8">
        <v>12761.24</v>
      </c>
      <c r="F6829" s="8">
        <v>12731.21</v>
      </c>
      <c r="G6829" s="8">
        <v>12736.38</v>
      </c>
      <c r="H6829" s="8"/>
      <c r="I6829" s="8"/>
      <c r="J6829" s="8"/>
    </row>
    <row r="6830" spans="3:10" x14ac:dyDescent="0.25">
      <c r="C6830" s="5">
        <v>42872.125</v>
      </c>
      <c r="D6830" s="6">
        <v>12737.72</v>
      </c>
      <c r="E6830" s="6">
        <v>12744.04</v>
      </c>
      <c r="F6830" s="6">
        <v>12710.68</v>
      </c>
      <c r="G6830" s="6">
        <v>12739.37</v>
      </c>
      <c r="H6830" s="6"/>
      <c r="I6830" s="6"/>
      <c r="J6830" s="6"/>
    </row>
    <row r="6831" spans="3:10" x14ac:dyDescent="0.25">
      <c r="C6831" s="7">
        <v>42872.166666666664</v>
      </c>
      <c r="D6831" s="8">
        <v>12739.33</v>
      </c>
      <c r="E6831" s="8">
        <v>12754.17</v>
      </c>
      <c r="F6831" s="8">
        <v>12737.66</v>
      </c>
      <c r="G6831" s="8">
        <v>12740.33</v>
      </c>
      <c r="H6831" s="8"/>
      <c r="I6831" s="8"/>
      <c r="J6831" s="8"/>
    </row>
    <row r="6832" spans="3:10" x14ac:dyDescent="0.25">
      <c r="C6832" s="5">
        <v>42872.208333333336</v>
      </c>
      <c r="D6832" s="6">
        <v>12738.99</v>
      </c>
      <c r="E6832" s="6">
        <v>12751.33</v>
      </c>
      <c r="F6832" s="6">
        <v>12735.65</v>
      </c>
      <c r="G6832" s="6">
        <v>12738.95</v>
      </c>
      <c r="H6832" s="6"/>
      <c r="I6832" s="6"/>
      <c r="J6832" s="6"/>
    </row>
    <row r="6833" spans="3:10" x14ac:dyDescent="0.25">
      <c r="C6833" s="7">
        <v>42872.25</v>
      </c>
      <c r="D6833" s="8">
        <v>12737.62</v>
      </c>
      <c r="E6833" s="8">
        <v>12743.46</v>
      </c>
      <c r="F6833" s="8">
        <v>12728.78</v>
      </c>
      <c r="G6833" s="8">
        <v>12738.12</v>
      </c>
      <c r="H6833" s="8"/>
      <c r="I6833" s="8"/>
      <c r="J6833" s="8"/>
    </row>
    <row r="6834" spans="3:10" x14ac:dyDescent="0.25">
      <c r="C6834" s="5">
        <v>42872.291666666664</v>
      </c>
      <c r="D6834" s="6">
        <v>12739.45</v>
      </c>
      <c r="E6834" s="6">
        <v>12751.67</v>
      </c>
      <c r="F6834" s="6">
        <v>12738.1</v>
      </c>
      <c r="G6834" s="6">
        <v>12745.33</v>
      </c>
      <c r="H6834" s="6"/>
      <c r="I6834" s="6"/>
      <c r="J6834" s="6"/>
    </row>
    <row r="6835" spans="3:10" x14ac:dyDescent="0.25">
      <c r="C6835" s="7">
        <v>42872.333333333336</v>
      </c>
      <c r="D6835" s="8">
        <v>12746.66</v>
      </c>
      <c r="E6835" s="8">
        <v>12752.97</v>
      </c>
      <c r="F6835" s="8">
        <v>12727.7</v>
      </c>
      <c r="G6835" s="8">
        <v>12749</v>
      </c>
      <c r="H6835" s="8"/>
      <c r="I6835" s="8"/>
      <c r="J6835" s="8"/>
    </row>
    <row r="6836" spans="3:10" x14ac:dyDescent="0.25">
      <c r="C6836" s="5">
        <v>42872.375</v>
      </c>
      <c r="D6836" s="6">
        <v>12749</v>
      </c>
      <c r="E6836" s="6">
        <v>12759.17</v>
      </c>
      <c r="F6836" s="6">
        <v>12714.16</v>
      </c>
      <c r="G6836" s="6">
        <v>12720.92</v>
      </c>
      <c r="H6836" s="6"/>
      <c r="I6836" s="6"/>
      <c r="J6836" s="6"/>
    </row>
    <row r="6837" spans="3:10" x14ac:dyDescent="0.25">
      <c r="C6837" s="7">
        <v>42872.416666666664</v>
      </c>
      <c r="D6837" s="8">
        <v>12721.42</v>
      </c>
      <c r="E6837" s="8">
        <v>12766.52</v>
      </c>
      <c r="F6837" s="8">
        <v>12695.87</v>
      </c>
      <c r="G6837" s="8">
        <v>12748.92</v>
      </c>
      <c r="H6837" s="8"/>
      <c r="I6837" s="8"/>
      <c r="J6837" s="8"/>
    </row>
    <row r="6838" spans="3:10" x14ac:dyDescent="0.25">
      <c r="C6838" s="5">
        <v>42872.458333333336</v>
      </c>
      <c r="D6838" s="6">
        <v>12749.17</v>
      </c>
      <c r="E6838" s="6">
        <v>12787.28</v>
      </c>
      <c r="F6838" s="6">
        <v>12746.94</v>
      </c>
      <c r="G6838" s="6">
        <v>12772.26</v>
      </c>
      <c r="H6838" s="6"/>
      <c r="I6838" s="6"/>
      <c r="J6838" s="6"/>
    </row>
    <row r="6839" spans="3:10" x14ac:dyDescent="0.25">
      <c r="C6839" s="7">
        <v>42872.5</v>
      </c>
      <c r="D6839" s="8">
        <v>12772.25</v>
      </c>
      <c r="E6839" s="8">
        <v>12773.14</v>
      </c>
      <c r="F6839" s="8">
        <v>12737.01</v>
      </c>
      <c r="G6839" s="8">
        <v>12750.78</v>
      </c>
      <c r="H6839" s="8"/>
      <c r="I6839" s="8"/>
      <c r="J6839" s="8"/>
    </row>
    <row r="6840" spans="3:10" x14ac:dyDescent="0.25">
      <c r="C6840" s="5">
        <v>42872.541666666664</v>
      </c>
      <c r="D6840" s="6">
        <v>12750.54</v>
      </c>
      <c r="E6840" s="6">
        <v>12765.47</v>
      </c>
      <c r="F6840" s="6">
        <v>12747.89</v>
      </c>
      <c r="G6840" s="6">
        <v>12764.97</v>
      </c>
      <c r="H6840" s="6"/>
      <c r="I6840" s="6"/>
      <c r="J6840" s="6"/>
    </row>
    <row r="6841" spans="3:10" x14ac:dyDescent="0.25">
      <c r="C6841" s="7">
        <v>42872.583333333336</v>
      </c>
      <c r="D6841" s="8">
        <v>12764.21</v>
      </c>
      <c r="E6841" s="8">
        <v>12771.47</v>
      </c>
      <c r="F6841" s="8">
        <v>12761.71</v>
      </c>
      <c r="G6841" s="8">
        <v>12763.32</v>
      </c>
      <c r="H6841" s="8"/>
      <c r="I6841" s="8"/>
      <c r="J6841" s="8"/>
    </row>
    <row r="6842" spans="3:10" x14ac:dyDescent="0.25">
      <c r="C6842" s="5">
        <v>42872.625</v>
      </c>
      <c r="D6842" s="6">
        <v>12763.07</v>
      </c>
      <c r="E6842" s="6">
        <v>12765.08</v>
      </c>
      <c r="F6842" s="6">
        <v>12727.05</v>
      </c>
      <c r="G6842" s="6">
        <v>12727.05</v>
      </c>
      <c r="H6842" s="6"/>
      <c r="I6842" s="6"/>
      <c r="J6842" s="6"/>
    </row>
    <row r="6843" spans="3:10" x14ac:dyDescent="0.25">
      <c r="C6843" s="7">
        <v>42872.666666666664</v>
      </c>
      <c r="D6843" s="8">
        <v>12726.81</v>
      </c>
      <c r="E6843" s="8">
        <v>12727.5</v>
      </c>
      <c r="F6843" s="8">
        <v>12662.17</v>
      </c>
      <c r="G6843" s="8">
        <v>12670.87</v>
      </c>
      <c r="H6843" s="8"/>
      <c r="I6843" s="8"/>
      <c r="J6843" s="8"/>
    </row>
    <row r="6844" spans="3:10" x14ac:dyDescent="0.25">
      <c r="C6844" s="5">
        <v>42872.708333333336</v>
      </c>
      <c r="D6844" s="6">
        <v>12670.37</v>
      </c>
      <c r="E6844" s="6">
        <v>12693.35</v>
      </c>
      <c r="F6844" s="6">
        <v>12586.04</v>
      </c>
      <c r="G6844" s="6">
        <v>12591.95</v>
      </c>
      <c r="H6844" s="6"/>
      <c r="I6844" s="6"/>
      <c r="J6844" s="6"/>
    </row>
    <row r="6845" spans="3:10" x14ac:dyDescent="0.25">
      <c r="C6845" s="7">
        <v>42872.75</v>
      </c>
      <c r="D6845" s="8">
        <v>12591.45</v>
      </c>
      <c r="E6845" s="8">
        <v>12652.32</v>
      </c>
      <c r="F6845" s="8">
        <v>12591.2</v>
      </c>
      <c r="G6845" s="8">
        <v>12643.77</v>
      </c>
      <c r="H6845" s="8"/>
      <c r="I6845" s="8"/>
      <c r="J6845" s="8"/>
    </row>
    <row r="6846" spans="3:10" x14ac:dyDescent="0.25">
      <c r="C6846" s="5">
        <v>42872.791666666664</v>
      </c>
      <c r="D6846" s="6">
        <v>12643.52</v>
      </c>
      <c r="E6846" s="6">
        <v>12644.02</v>
      </c>
      <c r="F6846" s="6">
        <v>12615.27</v>
      </c>
      <c r="G6846" s="6">
        <v>12629.27</v>
      </c>
      <c r="H6846" s="6"/>
      <c r="I6846" s="6"/>
      <c r="J6846" s="6"/>
    </row>
    <row r="6847" spans="3:10" x14ac:dyDescent="0.25">
      <c r="C6847" s="7">
        <v>42872.833333333336</v>
      </c>
      <c r="D6847" s="8">
        <v>12629.37</v>
      </c>
      <c r="E6847" s="8">
        <v>12631.12</v>
      </c>
      <c r="F6847" s="8">
        <v>12591.36</v>
      </c>
      <c r="G6847" s="8">
        <v>12594.36</v>
      </c>
      <c r="H6847" s="8"/>
      <c r="I6847" s="8"/>
      <c r="J6847" s="8"/>
    </row>
    <row r="6848" spans="3:10" x14ac:dyDescent="0.25">
      <c r="C6848" s="5">
        <v>42872.875</v>
      </c>
      <c r="D6848" s="6">
        <v>12593.86</v>
      </c>
      <c r="E6848" s="6">
        <v>12608.87</v>
      </c>
      <c r="F6848" s="6">
        <v>12553.61</v>
      </c>
      <c r="G6848" s="6">
        <v>12575.86</v>
      </c>
      <c r="H6848" s="6"/>
      <c r="I6848" s="6"/>
      <c r="J6848" s="6"/>
    </row>
    <row r="6849" spans="3:10" x14ac:dyDescent="0.25">
      <c r="C6849" s="7">
        <v>42872.916666666664</v>
      </c>
      <c r="D6849" s="8">
        <v>12576.61</v>
      </c>
      <c r="E6849" s="8">
        <v>12587.36</v>
      </c>
      <c r="F6849" s="8">
        <v>12544.86</v>
      </c>
      <c r="G6849" s="8">
        <v>12546.11</v>
      </c>
      <c r="H6849" s="8"/>
      <c r="I6849" s="8"/>
      <c r="J6849" s="8"/>
    </row>
    <row r="6850" spans="3:10" x14ac:dyDescent="0.25">
      <c r="C6850" s="5">
        <v>42872.958333333336</v>
      </c>
      <c r="D6850" s="6">
        <v>12546.86</v>
      </c>
      <c r="E6850" s="6">
        <v>12567.74</v>
      </c>
      <c r="F6850" s="6">
        <v>12533.78</v>
      </c>
      <c r="G6850" s="6">
        <v>12541.27</v>
      </c>
      <c r="H6850" s="6"/>
      <c r="I6850" s="6"/>
      <c r="J6850" s="6"/>
    </row>
    <row r="6851" spans="3:10" x14ac:dyDescent="0.25">
      <c r="C6851" s="7">
        <v>42873.041666666664</v>
      </c>
      <c r="D6851" s="8">
        <v>12537.77</v>
      </c>
      <c r="E6851" s="8">
        <v>12574.4</v>
      </c>
      <c r="F6851" s="8">
        <v>12533.78</v>
      </c>
      <c r="G6851" s="8">
        <v>12573.07</v>
      </c>
      <c r="H6851" s="8"/>
      <c r="I6851" s="8"/>
      <c r="J6851" s="8"/>
    </row>
    <row r="6852" spans="3:10" x14ac:dyDescent="0.25">
      <c r="C6852" s="5">
        <v>42873.083333333336</v>
      </c>
      <c r="D6852" s="6">
        <v>12573.07</v>
      </c>
      <c r="E6852" s="6">
        <v>12580.4</v>
      </c>
      <c r="F6852" s="6">
        <v>12567.74</v>
      </c>
      <c r="G6852" s="6">
        <v>12577.73</v>
      </c>
      <c r="H6852" s="6"/>
      <c r="I6852" s="6"/>
      <c r="J6852" s="6"/>
    </row>
    <row r="6853" spans="3:10" x14ac:dyDescent="0.25">
      <c r="C6853" s="7">
        <v>42873.125</v>
      </c>
      <c r="D6853" s="8">
        <v>12576.4</v>
      </c>
      <c r="E6853" s="8">
        <v>12591.55</v>
      </c>
      <c r="F6853" s="8">
        <v>12566.58</v>
      </c>
      <c r="G6853" s="8">
        <v>12570.57</v>
      </c>
      <c r="H6853" s="8"/>
      <c r="I6853" s="8"/>
      <c r="J6853" s="8"/>
    </row>
    <row r="6854" spans="3:10" x14ac:dyDescent="0.25">
      <c r="C6854" s="5">
        <v>42873.166666666664</v>
      </c>
      <c r="D6854" s="6">
        <v>12570.43</v>
      </c>
      <c r="E6854" s="6">
        <v>12586.74</v>
      </c>
      <c r="F6854" s="6">
        <v>12561.77</v>
      </c>
      <c r="G6854" s="6">
        <v>12586.74</v>
      </c>
      <c r="H6854" s="6"/>
      <c r="I6854" s="6"/>
      <c r="J6854" s="6"/>
    </row>
    <row r="6855" spans="3:10" x14ac:dyDescent="0.25">
      <c r="C6855" s="7">
        <v>42873.208333333336</v>
      </c>
      <c r="D6855" s="8">
        <v>12588.07</v>
      </c>
      <c r="E6855" s="8">
        <v>12597.06</v>
      </c>
      <c r="F6855" s="8">
        <v>12585.24</v>
      </c>
      <c r="G6855" s="8">
        <v>12586.57</v>
      </c>
      <c r="H6855" s="8"/>
      <c r="I6855" s="8"/>
      <c r="J6855" s="8"/>
    </row>
    <row r="6856" spans="3:10" x14ac:dyDescent="0.25">
      <c r="C6856" s="5">
        <v>42873.25</v>
      </c>
      <c r="D6856" s="6">
        <v>12585.24</v>
      </c>
      <c r="E6856" s="6">
        <v>12586.57</v>
      </c>
      <c r="F6856" s="6">
        <v>12576.42</v>
      </c>
      <c r="G6856" s="6">
        <v>12582.08</v>
      </c>
      <c r="H6856" s="6"/>
      <c r="I6856" s="6"/>
      <c r="J6856" s="6"/>
    </row>
    <row r="6857" spans="3:10" x14ac:dyDescent="0.25">
      <c r="C6857" s="7">
        <v>42873.291666666664</v>
      </c>
      <c r="D6857" s="8">
        <v>12582.08</v>
      </c>
      <c r="E6857" s="8">
        <v>12586.07</v>
      </c>
      <c r="F6857" s="8">
        <v>12580.75</v>
      </c>
      <c r="G6857" s="8">
        <v>12585.93</v>
      </c>
      <c r="H6857" s="8"/>
      <c r="I6857" s="8"/>
      <c r="J6857" s="8"/>
    </row>
    <row r="6858" spans="3:10" x14ac:dyDescent="0.25">
      <c r="C6858" s="5">
        <v>42873.333333333336</v>
      </c>
      <c r="D6858" s="6">
        <v>12585.27</v>
      </c>
      <c r="E6858" s="6">
        <v>12588.76</v>
      </c>
      <c r="F6858" s="6">
        <v>12563.44</v>
      </c>
      <c r="G6858" s="6">
        <v>12567.55</v>
      </c>
      <c r="H6858" s="6"/>
      <c r="I6858" s="6"/>
      <c r="J6858" s="6"/>
    </row>
    <row r="6859" spans="3:10" x14ac:dyDescent="0.25">
      <c r="C6859" s="7">
        <v>42873.375</v>
      </c>
      <c r="D6859" s="8">
        <v>12569.05</v>
      </c>
      <c r="E6859" s="8">
        <v>12634.39</v>
      </c>
      <c r="F6859" s="8">
        <v>12569.05</v>
      </c>
      <c r="G6859" s="8">
        <v>12628.64</v>
      </c>
      <c r="H6859" s="8"/>
      <c r="I6859" s="8"/>
      <c r="J6859" s="8"/>
    </row>
    <row r="6860" spans="3:10" x14ac:dyDescent="0.25">
      <c r="C6860" s="5">
        <v>42873.416666666664</v>
      </c>
      <c r="D6860" s="6">
        <v>12628.14</v>
      </c>
      <c r="E6860" s="6">
        <v>12641.64</v>
      </c>
      <c r="F6860" s="6">
        <v>12564.92</v>
      </c>
      <c r="G6860" s="6">
        <v>12588.33</v>
      </c>
      <c r="H6860" s="6"/>
      <c r="I6860" s="6"/>
      <c r="J6860" s="6"/>
    </row>
    <row r="6861" spans="3:10" x14ac:dyDescent="0.25">
      <c r="C6861" s="7">
        <v>42873.458333333336</v>
      </c>
      <c r="D6861" s="8">
        <v>12588.08</v>
      </c>
      <c r="E6861" s="8">
        <v>12600.05</v>
      </c>
      <c r="F6861" s="8">
        <v>12556.65</v>
      </c>
      <c r="G6861" s="8">
        <v>12587.95</v>
      </c>
      <c r="H6861" s="8"/>
      <c r="I6861" s="8"/>
      <c r="J6861" s="8"/>
    </row>
    <row r="6862" spans="3:10" x14ac:dyDescent="0.25">
      <c r="C6862" s="5">
        <v>42873.5</v>
      </c>
      <c r="D6862" s="6">
        <v>12587.45</v>
      </c>
      <c r="E6862" s="6">
        <v>12588.01</v>
      </c>
      <c r="F6862" s="6">
        <v>12490.31</v>
      </c>
      <c r="G6862" s="6">
        <v>12496.61</v>
      </c>
      <c r="H6862" s="6"/>
      <c r="I6862" s="6"/>
      <c r="J6862" s="6"/>
    </row>
    <row r="6863" spans="3:10" x14ac:dyDescent="0.25">
      <c r="C6863" s="7">
        <v>42873.541666666664</v>
      </c>
      <c r="D6863" s="8">
        <v>12497.86</v>
      </c>
      <c r="E6863" s="8">
        <v>12530.48</v>
      </c>
      <c r="F6863" s="8">
        <v>12496.15</v>
      </c>
      <c r="G6863" s="8">
        <v>12514.44</v>
      </c>
      <c r="H6863" s="8"/>
      <c r="I6863" s="8"/>
      <c r="J6863" s="8"/>
    </row>
    <row r="6864" spans="3:10" x14ac:dyDescent="0.25">
      <c r="C6864" s="5">
        <v>42873.583333333336</v>
      </c>
      <c r="D6864" s="6">
        <v>12513.94</v>
      </c>
      <c r="E6864" s="6">
        <v>12561.97</v>
      </c>
      <c r="F6864" s="6">
        <v>12508.43</v>
      </c>
      <c r="G6864" s="6">
        <v>12544.06</v>
      </c>
      <c r="H6864" s="6"/>
      <c r="I6864" s="6"/>
      <c r="J6864" s="6"/>
    </row>
    <row r="6865" spans="3:10" x14ac:dyDescent="0.25">
      <c r="C6865" s="7">
        <v>42873.625</v>
      </c>
      <c r="D6865" s="8">
        <v>12543.56</v>
      </c>
      <c r="E6865" s="8">
        <v>12550.92</v>
      </c>
      <c r="F6865" s="8">
        <v>12517.44</v>
      </c>
      <c r="G6865" s="8">
        <v>12534.22</v>
      </c>
      <c r="H6865" s="8"/>
      <c r="I6865" s="8"/>
      <c r="J6865" s="8"/>
    </row>
    <row r="6866" spans="3:10" x14ac:dyDescent="0.25">
      <c r="C6866" s="5">
        <v>42873.666666666664</v>
      </c>
      <c r="D6866" s="6">
        <v>12533.47</v>
      </c>
      <c r="E6866" s="6">
        <v>12584.39</v>
      </c>
      <c r="F6866" s="6">
        <v>12530.56</v>
      </c>
      <c r="G6866" s="6">
        <v>12557.77</v>
      </c>
      <c r="H6866" s="6"/>
      <c r="I6866" s="6"/>
      <c r="J6866" s="6"/>
    </row>
    <row r="6867" spans="3:10" x14ac:dyDescent="0.25">
      <c r="C6867" s="7">
        <v>42873.708333333336</v>
      </c>
      <c r="D6867" s="8">
        <v>12559.02</v>
      </c>
      <c r="E6867" s="8">
        <v>12616.46</v>
      </c>
      <c r="F6867" s="8">
        <v>12559.02</v>
      </c>
      <c r="G6867" s="8">
        <v>12586.04</v>
      </c>
      <c r="H6867" s="8"/>
      <c r="I6867" s="8"/>
      <c r="J6867" s="8"/>
    </row>
    <row r="6868" spans="3:10" x14ac:dyDescent="0.25">
      <c r="C6868" s="5">
        <v>42873.75</v>
      </c>
      <c r="D6868" s="6">
        <v>12586.54</v>
      </c>
      <c r="E6868" s="6">
        <v>12600.03</v>
      </c>
      <c r="F6868" s="6">
        <v>12567.07</v>
      </c>
      <c r="G6868" s="6">
        <v>12570.82</v>
      </c>
      <c r="H6868" s="6"/>
      <c r="I6868" s="6"/>
      <c r="J6868" s="6"/>
    </row>
    <row r="6869" spans="3:10" x14ac:dyDescent="0.25">
      <c r="C6869" s="7">
        <v>42873.791666666664</v>
      </c>
      <c r="D6869" s="8">
        <v>12571.32</v>
      </c>
      <c r="E6869" s="8">
        <v>12590.07</v>
      </c>
      <c r="F6869" s="8">
        <v>12557.32</v>
      </c>
      <c r="G6869" s="8">
        <v>12579.07</v>
      </c>
      <c r="H6869" s="8"/>
      <c r="I6869" s="8"/>
      <c r="J6869" s="8"/>
    </row>
    <row r="6870" spans="3:10" x14ac:dyDescent="0.25">
      <c r="C6870" s="5">
        <v>42873.833333333336</v>
      </c>
      <c r="D6870" s="6">
        <v>12578.82</v>
      </c>
      <c r="E6870" s="6">
        <v>12600.32</v>
      </c>
      <c r="F6870" s="6">
        <v>12565.82</v>
      </c>
      <c r="G6870" s="6">
        <v>12590.32</v>
      </c>
      <c r="H6870" s="6"/>
      <c r="I6870" s="6"/>
      <c r="J6870" s="6"/>
    </row>
    <row r="6871" spans="3:10" x14ac:dyDescent="0.25">
      <c r="C6871" s="7">
        <v>42873.875</v>
      </c>
      <c r="D6871" s="8">
        <v>12590.82</v>
      </c>
      <c r="E6871" s="8">
        <v>12632.32</v>
      </c>
      <c r="F6871" s="8">
        <v>12590.82</v>
      </c>
      <c r="G6871" s="8">
        <v>12614.82</v>
      </c>
      <c r="H6871" s="8"/>
      <c r="I6871" s="8"/>
      <c r="J6871" s="8"/>
    </row>
    <row r="6872" spans="3:10" x14ac:dyDescent="0.25">
      <c r="C6872" s="5">
        <v>42873.916666666664</v>
      </c>
      <c r="D6872" s="6">
        <v>12614.32</v>
      </c>
      <c r="E6872" s="6">
        <v>12625.82</v>
      </c>
      <c r="F6872" s="6">
        <v>12603.32</v>
      </c>
      <c r="G6872" s="6">
        <v>12611.57</v>
      </c>
      <c r="H6872" s="6"/>
      <c r="I6872" s="6"/>
      <c r="J6872" s="6"/>
    </row>
    <row r="6873" spans="3:10" x14ac:dyDescent="0.25">
      <c r="C6873" s="7">
        <v>42873.958333333336</v>
      </c>
      <c r="D6873" s="8">
        <v>12611.15</v>
      </c>
      <c r="E6873" s="8">
        <v>12613.82</v>
      </c>
      <c r="F6873" s="8">
        <v>12596.48</v>
      </c>
      <c r="G6873" s="8">
        <v>12603.48</v>
      </c>
      <c r="H6873" s="8"/>
      <c r="I6873" s="8"/>
      <c r="J6873" s="8"/>
    </row>
    <row r="6874" spans="3:10" x14ac:dyDescent="0.25">
      <c r="C6874" s="5">
        <v>42874.041666666664</v>
      </c>
      <c r="D6874" s="6">
        <v>12604.82</v>
      </c>
      <c r="E6874" s="6">
        <v>12613.15</v>
      </c>
      <c r="F6874" s="6">
        <v>12603.32</v>
      </c>
      <c r="G6874" s="6">
        <v>12611.82</v>
      </c>
      <c r="H6874" s="6"/>
      <c r="I6874" s="6"/>
      <c r="J6874" s="6"/>
    </row>
    <row r="6875" spans="3:10" x14ac:dyDescent="0.25">
      <c r="C6875" s="7">
        <v>42874.083333333336</v>
      </c>
      <c r="D6875" s="8">
        <v>12611.15</v>
      </c>
      <c r="E6875" s="8">
        <v>12613.15</v>
      </c>
      <c r="F6875" s="8">
        <v>12606.49</v>
      </c>
      <c r="G6875" s="8">
        <v>12609.15</v>
      </c>
      <c r="H6875" s="8"/>
      <c r="I6875" s="8"/>
      <c r="J6875" s="8"/>
    </row>
    <row r="6876" spans="3:10" x14ac:dyDescent="0.25">
      <c r="C6876" s="5">
        <v>42874.125</v>
      </c>
      <c r="D6876" s="6">
        <v>12609.82</v>
      </c>
      <c r="E6876" s="6">
        <v>12611.82</v>
      </c>
      <c r="F6876" s="6">
        <v>12601.82</v>
      </c>
      <c r="G6876" s="6">
        <v>12603.15</v>
      </c>
      <c r="H6876" s="6"/>
      <c r="I6876" s="6"/>
      <c r="J6876" s="6"/>
    </row>
    <row r="6877" spans="3:10" x14ac:dyDescent="0.25">
      <c r="C6877" s="7">
        <v>42874.166666666664</v>
      </c>
      <c r="D6877" s="8">
        <v>12603.24</v>
      </c>
      <c r="E6877" s="8">
        <v>12603.24</v>
      </c>
      <c r="F6877" s="8">
        <v>12589.74</v>
      </c>
      <c r="G6877" s="8">
        <v>12592.4</v>
      </c>
      <c r="H6877" s="8"/>
      <c r="I6877" s="8"/>
      <c r="J6877" s="8"/>
    </row>
    <row r="6878" spans="3:10" x14ac:dyDescent="0.25">
      <c r="C6878" s="5">
        <v>42874.208333333336</v>
      </c>
      <c r="D6878" s="6">
        <v>12591.07</v>
      </c>
      <c r="E6878" s="6">
        <v>12599.07</v>
      </c>
      <c r="F6878" s="6">
        <v>12591.07</v>
      </c>
      <c r="G6878" s="6">
        <v>12597.74</v>
      </c>
      <c r="H6878" s="6"/>
      <c r="I6878" s="6"/>
      <c r="J6878" s="6"/>
    </row>
    <row r="6879" spans="3:10" x14ac:dyDescent="0.25">
      <c r="C6879" s="7">
        <v>42874.25</v>
      </c>
      <c r="D6879" s="8">
        <v>12596.4</v>
      </c>
      <c r="E6879" s="8">
        <v>12607.07</v>
      </c>
      <c r="F6879" s="8">
        <v>12592.4</v>
      </c>
      <c r="G6879" s="8">
        <v>12605.74</v>
      </c>
      <c r="H6879" s="8"/>
      <c r="I6879" s="8"/>
      <c r="J6879" s="8"/>
    </row>
    <row r="6880" spans="3:10" x14ac:dyDescent="0.25">
      <c r="C6880" s="5">
        <v>42874.291666666664</v>
      </c>
      <c r="D6880" s="6">
        <v>12605.77</v>
      </c>
      <c r="E6880" s="6">
        <v>12608.1</v>
      </c>
      <c r="F6880" s="6">
        <v>12600.1</v>
      </c>
      <c r="G6880" s="6">
        <v>12604.11</v>
      </c>
      <c r="H6880" s="6"/>
      <c r="I6880" s="6"/>
      <c r="J6880" s="6"/>
    </row>
    <row r="6881" spans="3:10" x14ac:dyDescent="0.25">
      <c r="C6881" s="7">
        <v>42874.333333333336</v>
      </c>
      <c r="D6881" s="8">
        <v>12605.44</v>
      </c>
      <c r="E6881" s="8">
        <v>12624.56</v>
      </c>
      <c r="F6881" s="8">
        <v>12605.24</v>
      </c>
      <c r="G6881" s="8">
        <v>12624.56</v>
      </c>
      <c r="H6881" s="8"/>
      <c r="I6881" s="8"/>
      <c r="J6881" s="8"/>
    </row>
    <row r="6882" spans="3:10" x14ac:dyDescent="0.25">
      <c r="C6882" s="5">
        <v>42874.375</v>
      </c>
      <c r="D6882" s="6">
        <v>12623.06</v>
      </c>
      <c r="E6882" s="6">
        <v>12624.56</v>
      </c>
      <c r="F6882" s="6">
        <v>12600.68</v>
      </c>
      <c r="G6882" s="6">
        <v>12614.12</v>
      </c>
      <c r="H6882" s="6"/>
      <c r="I6882" s="6"/>
      <c r="J6882" s="6"/>
    </row>
    <row r="6883" spans="3:10" x14ac:dyDescent="0.25">
      <c r="C6883" s="7">
        <v>42874.416666666664</v>
      </c>
      <c r="D6883" s="8">
        <v>12614.62</v>
      </c>
      <c r="E6883" s="8">
        <v>12636.92</v>
      </c>
      <c r="F6883" s="8">
        <v>12593.12</v>
      </c>
      <c r="G6883" s="8">
        <v>12626.44</v>
      </c>
      <c r="H6883" s="8"/>
      <c r="I6883" s="8"/>
      <c r="J6883" s="8"/>
    </row>
    <row r="6884" spans="3:10" x14ac:dyDescent="0.25">
      <c r="C6884" s="5">
        <v>42874.458333333336</v>
      </c>
      <c r="D6884" s="6">
        <v>12626.55</v>
      </c>
      <c r="E6884" s="6">
        <v>12648.9</v>
      </c>
      <c r="F6884" s="6">
        <v>12617.03</v>
      </c>
      <c r="G6884" s="6">
        <v>12628.27</v>
      </c>
      <c r="H6884" s="6"/>
      <c r="I6884" s="6"/>
      <c r="J6884" s="6"/>
    </row>
    <row r="6885" spans="3:10" x14ac:dyDescent="0.25">
      <c r="C6885" s="7">
        <v>42874.5</v>
      </c>
      <c r="D6885" s="8">
        <v>12627.27</v>
      </c>
      <c r="E6885" s="8">
        <v>12651.16</v>
      </c>
      <c r="F6885" s="8">
        <v>12624.72</v>
      </c>
      <c r="G6885" s="8">
        <v>12634.53</v>
      </c>
      <c r="H6885" s="8"/>
      <c r="I6885" s="8"/>
      <c r="J6885" s="8"/>
    </row>
    <row r="6886" spans="3:10" x14ac:dyDescent="0.25">
      <c r="C6886" s="5">
        <v>42874.541666666664</v>
      </c>
      <c r="D6886" s="6">
        <v>12635.03</v>
      </c>
      <c r="E6886" s="6">
        <v>12635.03</v>
      </c>
      <c r="F6886" s="6">
        <v>12598.06</v>
      </c>
      <c r="G6886" s="6">
        <v>12606.53</v>
      </c>
      <c r="H6886" s="6"/>
      <c r="I6886" s="6"/>
      <c r="J6886" s="6"/>
    </row>
    <row r="6887" spans="3:10" x14ac:dyDescent="0.25">
      <c r="C6887" s="7">
        <v>42874.583333333336</v>
      </c>
      <c r="D6887" s="8">
        <v>12606.28</v>
      </c>
      <c r="E6887" s="8">
        <v>12619.15</v>
      </c>
      <c r="F6887" s="8">
        <v>12601.91</v>
      </c>
      <c r="G6887" s="8">
        <v>12613.78</v>
      </c>
      <c r="H6887" s="8"/>
      <c r="I6887" s="8"/>
      <c r="J6887" s="8"/>
    </row>
    <row r="6888" spans="3:10" x14ac:dyDescent="0.25">
      <c r="C6888" s="5">
        <v>42874.625</v>
      </c>
      <c r="D6888" s="6">
        <v>12613.53</v>
      </c>
      <c r="E6888" s="6">
        <v>12625.08</v>
      </c>
      <c r="F6888" s="6">
        <v>12605.91</v>
      </c>
      <c r="G6888" s="6">
        <v>12618.8</v>
      </c>
      <c r="H6888" s="6"/>
      <c r="I6888" s="6"/>
      <c r="J6888" s="6"/>
    </row>
    <row r="6889" spans="3:10" x14ac:dyDescent="0.25">
      <c r="C6889" s="7">
        <v>42874.666666666664</v>
      </c>
      <c r="D6889" s="8">
        <v>12619.3</v>
      </c>
      <c r="E6889" s="8">
        <v>12630.69</v>
      </c>
      <c r="F6889" s="8">
        <v>12604.82</v>
      </c>
      <c r="G6889" s="8">
        <v>12628.89</v>
      </c>
      <c r="H6889" s="8"/>
      <c r="I6889" s="8"/>
      <c r="J6889" s="8"/>
    </row>
    <row r="6890" spans="3:10" x14ac:dyDescent="0.25">
      <c r="C6890" s="5">
        <v>42874.708333333336</v>
      </c>
      <c r="D6890" s="6">
        <v>12629.14</v>
      </c>
      <c r="E6890" s="6">
        <v>12647.3</v>
      </c>
      <c r="F6890" s="6">
        <v>12624.27</v>
      </c>
      <c r="G6890" s="6">
        <v>12641.79</v>
      </c>
      <c r="H6890" s="6"/>
      <c r="I6890" s="6"/>
      <c r="J6890" s="6"/>
    </row>
    <row r="6891" spans="3:10" x14ac:dyDescent="0.25">
      <c r="C6891" s="7">
        <v>42874.75</v>
      </c>
      <c r="D6891" s="8">
        <v>12640.79</v>
      </c>
      <c r="E6891" s="8">
        <v>12659.77</v>
      </c>
      <c r="F6891" s="8">
        <v>12623.11</v>
      </c>
      <c r="G6891" s="8">
        <v>12635.79</v>
      </c>
      <c r="H6891" s="8"/>
      <c r="I6891" s="8"/>
      <c r="J6891" s="8"/>
    </row>
    <row r="6892" spans="3:10" x14ac:dyDescent="0.25">
      <c r="C6892" s="5">
        <v>42874.791666666664</v>
      </c>
      <c r="D6892" s="6">
        <v>12636.29</v>
      </c>
      <c r="E6892" s="6">
        <v>12644.04</v>
      </c>
      <c r="F6892" s="6">
        <v>12630.28</v>
      </c>
      <c r="G6892" s="6">
        <v>12640.53</v>
      </c>
      <c r="H6892" s="6"/>
      <c r="I6892" s="6"/>
      <c r="J6892" s="6"/>
    </row>
    <row r="6893" spans="3:10" x14ac:dyDescent="0.25">
      <c r="C6893" s="7">
        <v>42874.833333333336</v>
      </c>
      <c r="D6893" s="8">
        <v>12640.28</v>
      </c>
      <c r="E6893" s="8">
        <v>12643.53</v>
      </c>
      <c r="F6893" s="8">
        <v>12630.27</v>
      </c>
      <c r="G6893" s="8">
        <v>12630.27</v>
      </c>
      <c r="H6893" s="8"/>
      <c r="I6893" s="8"/>
      <c r="J6893" s="8"/>
    </row>
    <row r="6894" spans="3:10" x14ac:dyDescent="0.25">
      <c r="C6894" s="5">
        <v>42874.875</v>
      </c>
      <c r="D6894" s="6">
        <v>12630.52</v>
      </c>
      <c r="E6894" s="6">
        <v>12641.27</v>
      </c>
      <c r="F6894" s="6">
        <v>12628.27</v>
      </c>
      <c r="G6894" s="6">
        <v>12635.51</v>
      </c>
      <c r="H6894" s="6"/>
      <c r="I6894" s="6"/>
      <c r="J6894" s="6"/>
    </row>
    <row r="6895" spans="3:10" x14ac:dyDescent="0.25">
      <c r="C6895" s="7">
        <v>42874.916666666664</v>
      </c>
      <c r="D6895" s="8">
        <v>12635.76</v>
      </c>
      <c r="E6895" s="8">
        <v>12636.76</v>
      </c>
      <c r="F6895" s="8">
        <v>12613.25</v>
      </c>
      <c r="G6895" s="8">
        <v>12630.75</v>
      </c>
      <c r="H6895" s="8"/>
      <c r="I6895" s="8"/>
      <c r="J6895" s="8"/>
    </row>
    <row r="6896" spans="3:10" x14ac:dyDescent="0.25">
      <c r="C6896" s="5">
        <v>42877.041666666664</v>
      </c>
      <c r="D6896" s="6">
        <v>12639.89</v>
      </c>
      <c r="E6896" s="6">
        <v>12647.34</v>
      </c>
      <c r="F6896" s="6">
        <v>12636.25</v>
      </c>
      <c r="G6896" s="6">
        <v>12643.36</v>
      </c>
      <c r="H6896" s="6"/>
      <c r="I6896" s="6"/>
      <c r="J6896" s="6"/>
    </row>
    <row r="6897" spans="3:10" x14ac:dyDescent="0.25">
      <c r="C6897" s="7">
        <v>42877.083333333336</v>
      </c>
      <c r="D6897" s="8">
        <v>12642.03</v>
      </c>
      <c r="E6897" s="8">
        <v>12644.02</v>
      </c>
      <c r="F6897" s="8">
        <v>12634.07</v>
      </c>
      <c r="G6897" s="8">
        <v>12640.7</v>
      </c>
      <c r="H6897" s="8"/>
      <c r="I6897" s="8"/>
      <c r="J6897" s="8"/>
    </row>
    <row r="6898" spans="3:10" x14ac:dyDescent="0.25">
      <c r="C6898" s="5">
        <v>42877.125</v>
      </c>
      <c r="D6898" s="6">
        <v>12639.37</v>
      </c>
      <c r="E6898" s="6">
        <v>12647.83</v>
      </c>
      <c r="F6898" s="6">
        <v>12635.88</v>
      </c>
      <c r="G6898" s="6">
        <v>12635.88</v>
      </c>
      <c r="H6898" s="6"/>
      <c r="I6898" s="6"/>
      <c r="J6898" s="6"/>
    </row>
    <row r="6899" spans="3:10" x14ac:dyDescent="0.25">
      <c r="C6899" s="7">
        <v>42877.166666666664</v>
      </c>
      <c r="D6899" s="8">
        <v>12635.72</v>
      </c>
      <c r="E6899" s="8">
        <v>12644.17</v>
      </c>
      <c r="F6899" s="8">
        <v>12635.72</v>
      </c>
      <c r="G6899" s="8">
        <v>12640.19</v>
      </c>
      <c r="H6899" s="8"/>
      <c r="I6899" s="8"/>
      <c r="J6899" s="8"/>
    </row>
    <row r="6900" spans="3:10" x14ac:dyDescent="0.25">
      <c r="C6900" s="5">
        <v>42877.208333333336</v>
      </c>
      <c r="D6900" s="6">
        <v>12641.52</v>
      </c>
      <c r="E6900" s="6">
        <v>12648.15</v>
      </c>
      <c r="F6900" s="6">
        <v>12640.19</v>
      </c>
      <c r="G6900" s="6">
        <v>12642.84</v>
      </c>
      <c r="H6900" s="6"/>
      <c r="I6900" s="6"/>
      <c r="J6900" s="6"/>
    </row>
    <row r="6901" spans="3:10" x14ac:dyDescent="0.25">
      <c r="C6901" s="7">
        <v>42877.25</v>
      </c>
      <c r="D6901" s="8">
        <v>12644.16</v>
      </c>
      <c r="E6901" s="8">
        <v>12650.79</v>
      </c>
      <c r="F6901" s="8">
        <v>12642.83</v>
      </c>
      <c r="G6901" s="8">
        <v>12650.79</v>
      </c>
      <c r="H6901" s="8"/>
      <c r="I6901" s="8"/>
      <c r="J6901" s="8"/>
    </row>
    <row r="6902" spans="3:10" x14ac:dyDescent="0.25">
      <c r="C6902" s="5">
        <v>42877.291666666664</v>
      </c>
      <c r="D6902" s="6">
        <v>12649.46</v>
      </c>
      <c r="E6902" s="6">
        <v>12653.12</v>
      </c>
      <c r="F6902" s="6">
        <v>12646.48</v>
      </c>
      <c r="G6902" s="6">
        <v>12646.48</v>
      </c>
      <c r="H6902" s="6"/>
      <c r="I6902" s="6"/>
      <c r="J6902" s="6"/>
    </row>
    <row r="6903" spans="3:10" x14ac:dyDescent="0.25">
      <c r="C6903" s="7">
        <v>42877.333333333336</v>
      </c>
      <c r="D6903" s="8">
        <v>12647.8</v>
      </c>
      <c r="E6903" s="8">
        <v>12666.09</v>
      </c>
      <c r="F6903" s="8">
        <v>12644.8</v>
      </c>
      <c r="G6903" s="8">
        <v>12662.59</v>
      </c>
      <c r="H6903" s="8"/>
      <c r="I6903" s="8"/>
      <c r="J6903" s="8"/>
    </row>
    <row r="6904" spans="3:10" x14ac:dyDescent="0.25">
      <c r="C6904" s="5">
        <v>42877.375</v>
      </c>
      <c r="D6904" s="6">
        <v>12662.59</v>
      </c>
      <c r="E6904" s="6">
        <v>12689.31</v>
      </c>
      <c r="F6904" s="6">
        <v>12652.54</v>
      </c>
      <c r="G6904" s="6">
        <v>12659.04</v>
      </c>
      <c r="H6904" s="6"/>
      <c r="I6904" s="6"/>
      <c r="J6904" s="6"/>
    </row>
    <row r="6905" spans="3:10" x14ac:dyDescent="0.25">
      <c r="C6905" s="7">
        <v>42877.416666666664</v>
      </c>
      <c r="D6905" s="8">
        <v>12658.29</v>
      </c>
      <c r="E6905" s="8">
        <v>12668.79</v>
      </c>
      <c r="F6905" s="8">
        <v>12612.76</v>
      </c>
      <c r="G6905" s="8">
        <v>12630.77</v>
      </c>
      <c r="H6905" s="8"/>
      <c r="I6905" s="8"/>
      <c r="J6905" s="8"/>
    </row>
    <row r="6906" spans="3:10" x14ac:dyDescent="0.25">
      <c r="C6906" s="5">
        <v>42877.458333333336</v>
      </c>
      <c r="D6906" s="6">
        <v>12631.02</v>
      </c>
      <c r="E6906" s="6">
        <v>12666.09</v>
      </c>
      <c r="F6906" s="6">
        <v>12629.52</v>
      </c>
      <c r="G6906" s="6">
        <v>12655.65</v>
      </c>
      <c r="H6906" s="6"/>
      <c r="I6906" s="6"/>
      <c r="J6906" s="6"/>
    </row>
    <row r="6907" spans="3:10" x14ac:dyDescent="0.25">
      <c r="C6907" s="7">
        <v>42877.5</v>
      </c>
      <c r="D6907" s="8">
        <v>12655.39</v>
      </c>
      <c r="E6907" s="8">
        <v>12660.03</v>
      </c>
      <c r="F6907" s="8">
        <v>12587.64</v>
      </c>
      <c r="G6907" s="8">
        <v>12598.26</v>
      </c>
      <c r="H6907" s="8"/>
      <c r="I6907" s="8"/>
      <c r="J6907" s="8"/>
    </row>
    <row r="6908" spans="3:10" x14ac:dyDescent="0.25">
      <c r="C6908" s="5">
        <v>42877.541666666664</v>
      </c>
      <c r="D6908" s="6">
        <v>12598.01</v>
      </c>
      <c r="E6908" s="6">
        <v>12604.22</v>
      </c>
      <c r="F6908" s="6">
        <v>12568.78</v>
      </c>
      <c r="G6908" s="6">
        <v>12590.36</v>
      </c>
      <c r="H6908" s="6"/>
      <c r="I6908" s="6"/>
      <c r="J6908" s="6"/>
    </row>
    <row r="6909" spans="3:10" x14ac:dyDescent="0.25">
      <c r="C6909" s="7">
        <v>42877.583333333336</v>
      </c>
      <c r="D6909" s="8">
        <v>12590.11</v>
      </c>
      <c r="E6909" s="8">
        <v>12612.95</v>
      </c>
      <c r="F6909" s="8">
        <v>12588.28</v>
      </c>
      <c r="G6909" s="8">
        <v>12606.12</v>
      </c>
      <c r="H6909" s="8"/>
      <c r="I6909" s="8"/>
      <c r="J6909" s="8"/>
    </row>
    <row r="6910" spans="3:10" x14ac:dyDescent="0.25">
      <c r="C6910" s="5">
        <v>42877.625</v>
      </c>
      <c r="D6910" s="6">
        <v>12606.12</v>
      </c>
      <c r="E6910" s="6">
        <v>12609.41</v>
      </c>
      <c r="F6910" s="6">
        <v>12587.96</v>
      </c>
      <c r="G6910" s="6">
        <v>12599.87</v>
      </c>
      <c r="H6910" s="6"/>
      <c r="I6910" s="6"/>
      <c r="J6910" s="6"/>
    </row>
    <row r="6911" spans="3:10" x14ac:dyDescent="0.25">
      <c r="C6911" s="7">
        <v>42877.666666666664</v>
      </c>
      <c r="D6911" s="8">
        <v>12600.29</v>
      </c>
      <c r="E6911" s="8">
        <v>12644.09</v>
      </c>
      <c r="F6911" s="8">
        <v>12599.53</v>
      </c>
      <c r="G6911" s="8">
        <v>12627.14</v>
      </c>
      <c r="H6911" s="8"/>
      <c r="I6911" s="8"/>
      <c r="J6911" s="8"/>
    </row>
    <row r="6912" spans="3:10" x14ac:dyDescent="0.25">
      <c r="C6912" s="5">
        <v>42877.708333333336</v>
      </c>
      <c r="D6912" s="6">
        <v>12626.15</v>
      </c>
      <c r="E6912" s="6">
        <v>12636.37</v>
      </c>
      <c r="F6912" s="6">
        <v>12613.84</v>
      </c>
      <c r="G6912" s="6">
        <v>12625.31</v>
      </c>
      <c r="H6912" s="6"/>
      <c r="I6912" s="6"/>
      <c r="J6912" s="6"/>
    </row>
    <row r="6913" spans="3:10" x14ac:dyDescent="0.25">
      <c r="C6913" s="7">
        <v>42877.75</v>
      </c>
      <c r="D6913" s="8">
        <v>12624.81</v>
      </c>
      <c r="E6913" s="8">
        <v>12633.59</v>
      </c>
      <c r="F6913" s="8">
        <v>12609.98</v>
      </c>
      <c r="G6913" s="8">
        <v>12616.4</v>
      </c>
      <c r="H6913" s="8"/>
      <c r="I6913" s="8"/>
      <c r="J6913" s="8"/>
    </row>
    <row r="6914" spans="3:10" x14ac:dyDescent="0.25">
      <c r="C6914" s="5">
        <v>42877.791666666664</v>
      </c>
      <c r="D6914" s="6">
        <v>12616.9</v>
      </c>
      <c r="E6914" s="6">
        <v>12625.11</v>
      </c>
      <c r="F6914" s="6">
        <v>12613.6</v>
      </c>
      <c r="G6914" s="6">
        <v>12616.51</v>
      </c>
      <c r="H6914" s="6"/>
      <c r="I6914" s="6"/>
      <c r="J6914" s="6"/>
    </row>
    <row r="6915" spans="3:10" x14ac:dyDescent="0.25">
      <c r="C6915" s="7">
        <v>42877.833333333336</v>
      </c>
      <c r="D6915" s="8">
        <v>12616.26</v>
      </c>
      <c r="E6915" s="8">
        <v>12626.76</v>
      </c>
      <c r="F6915" s="8">
        <v>12615.51</v>
      </c>
      <c r="G6915" s="8">
        <v>12619.51</v>
      </c>
      <c r="H6915" s="8"/>
      <c r="I6915" s="8"/>
      <c r="J6915" s="8"/>
    </row>
    <row r="6916" spans="3:10" x14ac:dyDescent="0.25">
      <c r="C6916" s="5">
        <v>42877.875</v>
      </c>
      <c r="D6916" s="6">
        <v>12619.26</v>
      </c>
      <c r="E6916" s="6">
        <v>12639.01</v>
      </c>
      <c r="F6916" s="6">
        <v>12617.01</v>
      </c>
      <c r="G6916" s="6">
        <v>12634.75</v>
      </c>
      <c r="H6916" s="6"/>
      <c r="I6916" s="6"/>
      <c r="J6916" s="6"/>
    </row>
    <row r="6917" spans="3:10" x14ac:dyDescent="0.25">
      <c r="C6917" s="7">
        <v>42877.916666666664</v>
      </c>
      <c r="D6917" s="8">
        <v>12635.25</v>
      </c>
      <c r="E6917" s="8">
        <v>12638.25</v>
      </c>
      <c r="F6917" s="8">
        <v>12627.24</v>
      </c>
      <c r="G6917" s="8">
        <v>12627.25</v>
      </c>
      <c r="H6917" s="8"/>
      <c r="I6917" s="8"/>
      <c r="J6917" s="8"/>
    </row>
    <row r="6918" spans="3:10" x14ac:dyDescent="0.25">
      <c r="C6918" s="5">
        <v>42877.958333333336</v>
      </c>
      <c r="D6918" s="6">
        <v>12625.93</v>
      </c>
      <c r="E6918" s="6">
        <v>12635.16</v>
      </c>
      <c r="F6918" s="6">
        <v>12624.61</v>
      </c>
      <c r="G6918" s="6">
        <v>12635.16</v>
      </c>
      <c r="H6918" s="6"/>
      <c r="I6918" s="6"/>
      <c r="J6918" s="6"/>
    </row>
    <row r="6919" spans="3:10" x14ac:dyDescent="0.25">
      <c r="C6919" s="7">
        <v>42878.041666666664</v>
      </c>
      <c r="D6919" s="8">
        <v>12633.83</v>
      </c>
      <c r="E6919" s="8">
        <v>12643.61</v>
      </c>
      <c r="F6919" s="8">
        <v>12611.39</v>
      </c>
      <c r="G6919" s="8">
        <v>12612.71</v>
      </c>
      <c r="H6919" s="8"/>
      <c r="I6919" s="8"/>
      <c r="J6919" s="8"/>
    </row>
    <row r="6920" spans="3:10" x14ac:dyDescent="0.25">
      <c r="C6920" s="5">
        <v>42878.083333333336</v>
      </c>
      <c r="D6920" s="6">
        <v>12611.39</v>
      </c>
      <c r="E6920" s="6">
        <v>12614.53</v>
      </c>
      <c r="F6920" s="6">
        <v>12595.18</v>
      </c>
      <c r="G6920" s="6">
        <v>12599.82</v>
      </c>
      <c r="H6920" s="6"/>
      <c r="I6920" s="6"/>
      <c r="J6920" s="6"/>
    </row>
    <row r="6921" spans="3:10" x14ac:dyDescent="0.25">
      <c r="C6921" s="7">
        <v>42878.125</v>
      </c>
      <c r="D6921" s="8">
        <v>12601.14</v>
      </c>
      <c r="E6921" s="8">
        <v>12614.37</v>
      </c>
      <c r="F6921" s="8">
        <v>12599.82</v>
      </c>
      <c r="G6921" s="8">
        <v>12613.05</v>
      </c>
      <c r="H6921" s="8"/>
      <c r="I6921" s="8"/>
      <c r="J6921" s="8"/>
    </row>
    <row r="6922" spans="3:10" x14ac:dyDescent="0.25">
      <c r="C6922" s="5">
        <v>42878.166666666664</v>
      </c>
      <c r="D6922" s="6">
        <v>12613.09</v>
      </c>
      <c r="E6922" s="6">
        <v>12618.01</v>
      </c>
      <c r="F6922" s="6">
        <v>12611.41</v>
      </c>
      <c r="G6922" s="6">
        <v>12612.73</v>
      </c>
      <c r="H6922" s="6"/>
      <c r="I6922" s="6"/>
      <c r="J6922" s="6"/>
    </row>
    <row r="6923" spans="3:10" x14ac:dyDescent="0.25">
      <c r="C6923" s="7">
        <v>42878.208333333336</v>
      </c>
      <c r="D6923" s="8">
        <v>12611.41</v>
      </c>
      <c r="E6923" s="8">
        <v>12624.6</v>
      </c>
      <c r="F6923" s="8">
        <v>12611.41</v>
      </c>
      <c r="G6923" s="8">
        <v>12624.6</v>
      </c>
      <c r="H6923" s="8"/>
      <c r="I6923" s="8"/>
      <c r="J6923" s="8"/>
    </row>
    <row r="6924" spans="3:10" x14ac:dyDescent="0.25">
      <c r="C6924" s="5">
        <v>42878.25</v>
      </c>
      <c r="D6924" s="6">
        <v>12625.92</v>
      </c>
      <c r="E6924" s="6">
        <v>12625.92</v>
      </c>
      <c r="F6924" s="6">
        <v>12621.96</v>
      </c>
      <c r="G6924" s="6">
        <v>12624.28</v>
      </c>
      <c r="H6924" s="6"/>
      <c r="I6924" s="6"/>
      <c r="J6924" s="6"/>
    </row>
    <row r="6925" spans="3:10" x14ac:dyDescent="0.25">
      <c r="C6925" s="7">
        <v>42878.291666666664</v>
      </c>
      <c r="D6925" s="8">
        <v>12622.96</v>
      </c>
      <c r="E6925" s="8">
        <v>12624.85</v>
      </c>
      <c r="F6925" s="8">
        <v>12622.95</v>
      </c>
      <c r="G6925" s="8">
        <v>12624.85</v>
      </c>
      <c r="H6925" s="8"/>
      <c r="I6925" s="8"/>
      <c r="J6925" s="8"/>
    </row>
    <row r="6926" spans="3:10" x14ac:dyDescent="0.25">
      <c r="C6926" s="5">
        <v>42878.333333333336</v>
      </c>
      <c r="D6926" s="6">
        <v>12623.53</v>
      </c>
      <c r="E6926" s="6">
        <v>12623.53</v>
      </c>
      <c r="F6926" s="6">
        <v>12595.69</v>
      </c>
      <c r="G6926" s="6">
        <v>12605.62</v>
      </c>
      <c r="H6926" s="6"/>
      <c r="I6926" s="6"/>
      <c r="J6926" s="6"/>
    </row>
    <row r="6927" spans="3:10" x14ac:dyDescent="0.25">
      <c r="C6927" s="7">
        <v>42878.375</v>
      </c>
      <c r="D6927" s="8">
        <v>12605.62</v>
      </c>
      <c r="E6927" s="8">
        <v>12625.21</v>
      </c>
      <c r="F6927" s="8">
        <v>12586.86</v>
      </c>
      <c r="G6927" s="8">
        <v>12598.87</v>
      </c>
      <c r="H6927" s="8"/>
      <c r="I6927" s="8"/>
      <c r="J6927" s="8"/>
    </row>
    <row r="6928" spans="3:10" x14ac:dyDescent="0.25">
      <c r="C6928" s="5">
        <v>42878.416666666664</v>
      </c>
      <c r="D6928" s="6">
        <v>12599.12</v>
      </c>
      <c r="E6928" s="6">
        <v>12687.57</v>
      </c>
      <c r="F6928" s="6">
        <v>12589.25</v>
      </c>
      <c r="G6928" s="6">
        <v>12676.66</v>
      </c>
      <c r="H6928" s="6"/>
      <c r="I6928" s="6"/>
      <c r="J6928" s="6"/>
    </row>
    <row r="6929" spans="3:10" x14ac:dyDescent="0.25">
      <c r="C6929" s="7">
        <v>42878.458333333336</v>
      </c>
      <c r="D6929" s="8">
        <v>12677.41</v>
      </c>
      <c r="E6929" s="8">
        <v>12704.74</v>
      </c>
      <c r="F6929" s="8">
        <v>12649.19</v>
      </c>
      <c r="G6929" s="8">
        <v>12662.08</v>
      </c>
      <c r="H6929" s="8"/>
      <c r="I6929" s="8"/>
      <c r="J6929" s="8"/>
    </row>
    <row r="6930" spans="3:10" x14ac:dyDescent="0.25">
      <c r="C6930" s="5">
        <v>42878.5</v>
      </c>
      <c r="D6930" s="6">
        <v>12662.7</v>
      </c>
      <c r="E6930" s="6">
        <v>12669.06</v>
      </c>
      <c r="F6930" s="6">
        <v>12651.74</v>
      </c>
      <c r="G6930" s="6">
        <v>12660.97</v>
      </c>
      <c r="H6930" s="6"/>
      <c r="I6930" s="6"/>
      <c r="J6930" s="6"/>
    </row>
    <row r="6931" spans="3:10" x14ac:dyDescent="0.25">
      <c r="C6931" s="7">
        <v>42878.541666666664</v>
      </c>
      <c r="D6931" s="8">
        <v>12661.22</v>
      </c>
      <c r="E6931" s="8">
        <v>12689.41</v>
      </c>
      <c r="F6931" s="8">
        <v>12658.59</v>
      </c>
      <c r="G6931" s="8">
        <v>12689.41</v>
      </c>
      <c r="H6931" s="8"/>
      <c r="I6931" s="8"/>
      <c r="J6931" s="8"/>
    </row>
    <row r="6932" spans="3:10" x14ac:dyDescent="0.25">
      <c r="C6932" s="5">
        <v>42878.583333333336</v>
      </c>
      <c r="D6932" s="6">
        <v>12688.87</v>
      </c>
      <c r="E6932" s="6">
        <v>12703.72</v>
      </c>
      <c r="F6932" s="6">
        <v>12685.59</v>
      </c>
      <c r="G6932" s="6">
        <v>12688.53</v>
      </c>
      <c r="H6932" s="6"/>
      <c r="I6932" s="6"/>
      <c r="J6932" s="6"/>
    </row>
    <row r="6933" spans="3:10" x14ac:dyDescent="0.25">
      <c r="C6933" s="7">
        <v>42878.625</v>
      </c>
      <c r="D6933" s="8">
        <v>12688.03</v>
      </c>
      <c r="E6933" s="8">
        <v>12691.94</v>
      </c>
      <c r="F6933" s="8">
        <v>12657.72</v>
      </c>
      <c r="G6933" s="8">
        <v>12658.34</v>
      </c>
      <c r="H6933" s="8"/>
      <c r="I6933" s="8"/>
      <c r="J6933" s="8"/>
    </row>
    <row r="6934" spans="3:10" x14ac:dyDescent="0.25">
      <c r="C6934" s="5">
        <v>42878.666666666664</v>
      </c>
      <c r="D6934" s="6">
        <v>12659.34</v>
      </c>
      <c r="E6934" s="6">
        <v>12668.85</v>
      </c>
      <c r="F6934" s="6">
        <v>12622.33</v>
      </c>
      <c r="G6934" s="6">
        <v>12636.55</v>
      </c>
      <c r="H6934" s="6"/>
      <c r="I6934" s="6"/>
      <c r="J6934" s="6"/>
    </row>
    <row r="6935" spans="3:10" x14ac:dyDescent="0.25">
      <c r="C6935" s="7">
        <v>42878.708333333336</v>
      </c>
      <c r="D6935" s="8">
        <v>12636.8</v>
      </c>
      <c r="E6935" s="8">
        <v>12661.33</v>
      </c>
      <c r="F6935" s="8">
        <v>12626.11</v>
      </c>
      <c r="G6935" s="8">
        <v>12655.38</v>
      </c>
      <c r="H6935" s="8"/>
      <c r="I6935" s="8"/>
      <c r="J6935" s="8"/>
    </row>
    <row r="6936" spans="3:10" x14ac:dyDescent="0.25">
      <c r="C6936" s="5">
        <v>42878.75</v>
      </c>
      <c r="D6936" s="6">
        <v>12656.13</v>
      </c>
      <c r="E6936" s="6">
        <v>12674.89</v>
      </c>
      <c r="F6936" s="6">
        <v>12647.06</v>
      </c>
      <c r="G6936" s="6">
        <v>12668.09</v>
      </c>
      <c r="H6936" s="6"/>
      <c r="I6936" s="6"/>
      <c r="J6936" s="6"/>
    </row>
    <row r="6937" spans="3:10" x14ac:dyDescent="0.25">
      <c r="C6937" s="7">
        <v>42878.791666666664</v>
      </c>
      <c r="D6937" s="8">
        <v>12668.34</v>
      </c>
      <c r="E6937" s="8">
        <v>12672.87</v>
      </c>
      <c r="F6937" s="8">
        <v>12654.46</v>
      </c>
      <c r="G6937" s="8">
        <v>12655.79</v>
      </c>
      <c r="H6937" s="8"/>
      <c r="I6937" s="8"/>
      <c r="J6937" s="8"/>
    </row>
    <row r="6938" spans="3:10" x14ac:dyDescent="0.25">
      <c r="C6938" s="5">
        <v>42878.833333333336</v>
      </c>
      <c r="D6938" s="6">
        <v>12655.78</v>
      </c>
      <c r="E6938" s="6">
        <v>12660.78</v>
      </c>
      <c r="F6938" s="6">
        <v>12652.03</v>
      </c>
      <c r="G6938" s="6">
        <v>12660.03</v>
      </c>
      <c r="H6938" s="6"/>
      <c r="I6938" s="6"/>
      <c r="J6938" s="6"/>
    </row>
    <row r="6939" spans="3:10" x14ac:dyDescent="0.25">
      <c r="C6939" s="7">
        <v>42878.875</v>
      </c>
      <c r="D6939" s="8">
        <v>12659.78</v>
      </c>
      <c r="E6939" s="8">
        <v>12673.53</v>
      </c>
      <c r="F6939" s="8">
        <v>12656.78</v>
      </c>
      <c r="G6939" s="8">
        <v>12671.53</v>
      </c>
      <c r="H6939" s="8"/>
      <c r="I6939" s="8"/>
      <c r="J6939" s="8"/>
    </row>
    <row r="6940" spans="3:10" x14ac:dyDescent="0.25">
      <c r="C6940" s="5">
        <v>42878.916666666664</v>
      </c>
      <c r="D6940" s="6">
        <v>12671.78</v>
      </c>
      <c r="E6940" s="6">
        <v>12674.28</v>
      </c>
      <c r="F6940" s="6">
        <v>12659.52</v>
      </c>
      <c r="G6940" s="6">
        <v>12666.02</v>
      </c>
      <c r="H6940" s="6"/>
      <c r="I6940" s="6"/>
      <c r="J6940" s="6"/>
    </row>
    <row r="6941" spans="3:10" x14ac:dyDescent="0.25">
      <c r="C6941" s="7">
        <v>42878.958333333336</v>
      </c>
      <c r="D6941" s="8">
        <v>12667.77</v>
      </c>
      <c r="E6941" s="8">
        <v>12672.3</v>
      </c>
      <c r="F6941" s="8">
        <v>12663.37</v>
      </c>
      <c r="G6941" s="8">
        <v>12666.01</v>
      </c>
      <c r="H6941" s="8"/>
      <c r="I6941" s="8"/>
      <c r="J6941" s="8"/>
    </row>
    <row r="6942" spans="3:10" x14ac:dyDescent="0.25">
      <c r="C6942" s="5">
        <v>42879.041666666664</v>
      </c>
      <c r="D6942" s="6">
        <v>12663.36</v>
      </c>
      <c r="E6942" s="6">
        <v>12665.36</v>
      </c>
      <c r="F6942" s="6">
        <v>12660.22</v>
      </c>
      <c r="G6942" s="6">
        <v>12664.86</v>
      </c>
      <c r="H6942" s="6"/>
      <c r="I6942" s="6"/>
      <c r="J6942" s="6"/>
    </row>
    <row r="6943" spans="3:10" x14ac:dyDescent="0.25">
      <c r="C6943" s="7">
        <v>42879.083333333336</v>
      </c>
      <c r="D6943" s="8">
        <v>12663.53</v>
      </c>
      <c r="E6943" s="8">
        <v>12664.86</v>
      </c>
      <c r="F6943" s="8">
        <v>12662.21</v>
      </c>
      <c r="G6943" s="8">
        <v>12663.85</v>
      </c>
      <c r="H6943" s="8"/>
      <c r="I6943" s="8"/>
      <c r="J6943" s="8"/>
    </row>
    <row r="6944" spans="3:10" x14ac:dyDescent="0.25">
      <c r="C6944" s="5">
        <v>42879.125</v>
      </c>
      <c r="D6944" s="6">
        <v>12662.53</v>
      </c>
      <c r="E6944" s="6">
        <v>12665.17</v>
      </c>
      <c r="F6944" s="6">
        <v>12652.78</v>
      </c>
      <c r="G6944" s="6">
        <v>12659.88</v>
      </c>
      <c r="H6944" s="6"/>
      <c r="I6944" s="6"/>
      <c r="J6944" s="6"/>
    </row>
    <row r="6945" spans="3:10" x14ac:dyDescent="0.25">
      <c r="C6945" s="7">
        <v>42879.166666666664</v>
      </c>
      <c r="D6945" s="8">
        <v>12659.75</v>
      </c>
      <c r="E6945" s="8">
        <v>12661.07</v>
      </c>
      <c r="F6945" s="8">
        <v>12655.38</v>
      </c>
      <c r="G6945" s="8">
        <v>12659.34</v>
      </c>
      <c r="H6945" s="8"/>
      <c r="I6945" s="8"/>
      <c r="J6945" s="8"/>
    </row>
    <row r="6946" spans="3:10" x14ac:dyDescent="0.25">
      <c r="C6946" s="5">
        <v>42879.208333333336</v>
      </c>
      <c r="D6946" s="6">
        <v>12658.02</v>
      </c>
      <c r="E6946" s="6">
        <v>12660.66</v>
      </c>
      <c r="F6946" s="6">
        <v>12656.7</v>
      </c>
      <c r="G6946" s="6">
        <v>12659.34</v>
      </c>
      <c r="H6946" s="6"/>
      <c r="I6946" s="6"/>
      <c r="J6946" s="6"/>
    </row>
    <row r="6947" spans="3:10" x14ac:dyDescent="0.25">
      <c r="C6947" s="7">
        <v>42879.25</v>
      </c>
      <c r="D6947" s="8">
        <v>12660.66</v>
      </c>
      <c r="E6947" s="8">
        <v>12660.66</v>
      </c>
      <c r="F6947" s="8">
        <v>12656.19</v>
      </c>
      <c r="G6947" s="8">
        <v>12657.51</v>
      </c>
      <c r="H6947" s="8"/>
      <c r="I6947" s="8"/>
      <c r="J6947" s="8"/>
    </row>
    <row r="6948" spans="3:10" x14ac:dyDescent="0.25">
      <c r="C6948" s="5">
        <v>42879.291666666664</v>
      </c>
      <c r="D6948" s="6">
        <v>12657.5</v>
      </c>
      <c r="E6948" s="6">
        <v>12657.58</v>
      </c>
      <c r="F6948" s="6">
        <v>12654.85</v>
      </c>
      <c r="G6948" s="6">
        <v>12656.25</v>
      </c>
      <c r="H6948" s="6"/>
      <c r="I6948" s="6"/>
      <c r="J6948" s="6"/>
    </row>
    <row r="6949" spans="3:10" x14ac:dyDescent="0.25">
      <c r="C6949" s="7">
        <v>42879.333333333336</v>
      </c>
      <c r="D6949" s="8">
        <v>12657.57</v>
      </c>
      <c r="E6949" s="8">
        <v>12660.21</v>
      </c>
      <c r="F6949" s="8">
        <v>12646.09</v>
      </c>
      <c r="G6949" s="8">
        <v>12648.7</v>
      </c>
      <c r="H6949" s="8"/>
      <c r="I6949" s="8"/>
      <c r="J6949" s="8"/>
    </row>
    <row r="6950" spans="3:10" x14ac:dyDescent="0.25">
      <c r="C6950" s="5">
        <v>42879.375</v>
      </c>
      <c r="D6950" s="6">
        <v>12648.98</v>
      </c>
      <c r="E6950" s="6">
        <v>12661.03</v>
      </c>
      <c r="F6950" s="6">
        <v>12635.53</v>
      </c>
      <c r="G6950" s="6">
        <v>12640.4</v>
      </c>
      <c r="H6950" s="6"/>
      <c r="I6950" s="6"/>
      <c r="J6950" s="6"/>
    </row>
    <row r="6951" spans="3:10" x14ac:dyDescent="0.25">
      <c r="C6951" s="7">
        <v>42879.416666666664</v>
      </c>
      <c r="D6951" s="8">
        <v>12640.9</v>
      </c>
      <c r="E6951" s="8">
        <v>12662.93</v>
      </c>
      <c r="F6951" s="8">
        <v>12614.42</v>
      </c>
      <c r="G6951" s="8">
        <v>12654.45</v>
      </c>
      <c r="H6951" s="8"/>
      <c r="I6951" s="8"/>
      <c r="J6951" s="8"/>
    </row>
    <row r="6952" spans="3:10" x14ac:dyDescent="0.25">
      <c r="C6952" s="5">
        <v>42879.458333333336</v>
      </c>
      <c r="D6952" s="6">
        <v>12654.7</v>
      </c>
      <c r="E6952" s="6">
        <v>12657.44</v>
      </c>
      <c r="F6952" s="6">
        <v>12628</v>
      </c>
      <c r="G6952" s="6">
        <v>12641.01</v>
      </c>
      <c r="H6952" s="6"/>
      <c r="I6952" s="6"/>
      <c r="J6952" s="6"/>
    </row>
    <row r="6953" spans="3:10" x14ac:dyDescent="0.25">
      <c r="C6953" s="7">
        <v>42879.5</v>
      </c>
      <c r="D6953" s="8">
        <v>12641.51</v>
      </c>
      <c r="E6953" s="8">
        <v>12649.03</v>
      </c>
      <c r="F6953" s="8">
        <v>12633.03</v>
      </c>
      <c r="G6953" s="8">
        <v>12648.55</v>
      </c>
      <c r="H6953" s="8"/>
      <c r="I6953" s="8"/>
      <c r="J6953" s="8"/>
    </row>
    <row r="6954" spans="3:10" x14ac:dyDescent="0.25">
      <c r="C6954" s="5">
        <v>42879.541666666664</v>
      </c>
      <c r="D6954" s="6">
        <v>12648.8</v>
      </c>
      <c r="E6954" s="6">
        <v>12649.31</v>
      </c>
      <c r="F6954" s="6">
        <v>12625.6</v>
      </c>
      <c r="G6954" s="6">
        <v>12626.81</v>
      </c>
      <c r="H6954" s="6"/>
      <c r="I6954" s="6"/>
      <c r="J6954" s="6"/>
    </row>
    <row r="6955" spans="3:10" x14ac:dyDescent="0.25">
      <c r="C6955" s="7">
        <v>42879.583333333336</v>
      </c>
      <c r="D6955" s="8">
        <v>12626.31</v>
      </c>
      <c r="E6955" s="8">
        <v>12637.01</v>
      </c>
      <c r="F6955" s="8">
        <v>12622.38</v>
      </c>
      <c r="G6955" s="8">
        <v>12633.18</v>
      </c>
      <c r="H6955" s="8"/>
      <c r="I6955" s="8"/>
      <c r="J6955" s="8"/>
    </row>
    <row r="6956" spans="3:10" x14ac:dyDescent="0.25">
      <c r="C6956" s="5">
        <v>42879.625</v>
      </c>
      <c r="D6956" s="6">
        <v>12632.93</v>
      </c>
      <c r="E6956" s="6">
        <v>12650.32</v>
      </c>
      <c r="F6956" s="6">
        <v>12631.33</v>
      </c>
      <c r="G6956" s="6">
        <v>12649.46</v>
      </c>
      <c r="H6956" s="6"/>
      <c r="I6956" s="6"/>
      <c r="J6956" s="6"/>
    </row>
    <row r="6957" spans="3:10" x14ac:dyDescent="0.25">
      <c r="C6957" s="7">
        <v>42879.666666666664</v>
      </c>
      <c r="D6957" s="8">
        <v>12649.21</v>
      </c>
      <c r="E6957" s="8">
        <v>12650.12</v>
      </c>
      <c r="F6957" s="8">
        <v>12624.92</v>
      </c>
      <c r="G6957" s="8">
        <v>12643.08</v>
      </c>
      <c r="H6957" s="8"/>
      <c r="I6957" s="8"/>
      <c r="J6957" s="8"/>
    </row>
    <row r="6958" spans="3:10" x14ac:dyDescent="0.25">
      <c r="C6958" s="5">
        <v>42879.708333333336</v>
      </c>
      <c r="D6958" s="6">
        <v>12643.33</v>
      </c>
      <c r="E6958" s="6">
        <v>12648.16</v>
      </c>
      <c r="F6958" s="6">
        <v>12629.26</v>
      </c>
      <c r="G6958" s="6">
        <v>12629.77</v>
      </c>
      <c r="H6958" s="6"/>
      <c r="I6958" s="6"/>
      <c r="J6958" s="6"/>
    </row>
    <row r="6959" spans="3:10" x14ac:dyDescent="0.25">
      <c r="C6959" s="7">
        <v>42879.75</v>
      </c>
      <c r="D6959" s="8">
        <v>12629.02</v>
      </c>
      <c r="E6959" s="8">
        <v>12640.25</v>
      </c>
      <c r="F6959" s="8">
        <v>12620.77</v>
      </c>
      <c r="G6959" s="8">
        <v>12631.28</v>
      </c>
      <c r="H6959" s="8"/>
      <c r="I6959" s="8"/>
      <c r="J6959" s="8"/>
    </row>
    <row r="6960" spans="3:10" x14ac:dyDescent="0.25">
      <c r="C6960" s="5">
        <v>42879.791666666664</v>
      </c>
      <c r="D6960" s="6">
        <v>12631.24</v>
      </c>
      <c r="E6960" s="6">
        <v>12638.78</v>
      </c>
      <c r="F6960" s="6">
        <v>12629.28</v>
      </c>
      <c r="G6960" s="6">
        <v>12636.24</v>
      </c>
      <c r="H6960" s="6"/>
      <c r="I6960" s="6"/>
      <c r="J6960" s="6"/>
    </row>
    <row r="6961" spans="3:10" x14ac:dyDescent="0.25">
      <c r="C6961" s="7">
        <v>42879.833333333336</v>
      </c>
      <c r="D6961" s="8">
        <v>12636.49</v>
      </c>
      <c r="E6961" s="8">
        <v>12636.99</v>
      </c>
      <c r="F6961" s="8">
        <v>12630.73</v>
      </c>
      <c r="G6961" s="8">
        <v>12631.73</v>
      </c>
      <c r="H6961" s="8"/>
      <c r="I6961" s="8"/>
      <c r="J6961" s="8"/>
    </row>
    <row r="6962" spans="3:10" x14ac:dyDescent="0.25">
      <c r="C6962" s="5">
        <v>42879.875</v>
      </c>
      <c r="D6962" s="6">
        <v>12632.23</v>
      </c>
      <c r="E6962" s="6">
        <v>12642.23</v>
      </c>
      <c r="F6962" s="6">
        <v>12615.48</v>
      </c>
      <c r="G6962" s="6">
        <v>12636.98</v>
      </c>
      <c r="H6962" s="6"/>
      <c r="I6962" s="6"/>
      <c r="J6962" s="6"/>
    </row>
    <row r="6963" spans="3:10" x14ac:dyDescent="0.25">
      <c r="C6963" s="7">
        <v>42879.916666666664</v>
      </c>
      <c r="D6963" s="8">
        <v>12637.23</v>
      </c>
      <c r="E6963" s="8">
        <v>12647.22</v>
      </c>
      <c r="F6963" s="8">
        <v>12627.97</v>
      </c>
      <c r="G6963" s="8">
        <v>12644.47</v>
      </c>
      <c r="H6963" s="8"/>
      <c r="I6963" s="8"/>
      <c r="J6963" s="8"/>
    </row>
    <row r="6964" spans="3:10" x14ac:dyDescent="0.25">
      <c r="C6964" s="5">
        <v>42879.958333333336</v>
      </c>
      <c r="D6964" s="6">
        <v>12642.72</v>
      </c>
      <c r="E6964" s="6">
        <v>12649.98</v>
      </c>
      <c r="F6964" s="6">
        <v>12637.46</v>
      </c>
      <c r="G6964" s="6">
        <v>12647.66</v>
      </c>
      <c r="H6964" s="6"/>
      <c r="I6964" s="6"/>
      <c r="J6964" s="6"/>
    </row>
    <row r="6965" spans="3:10" x14ac:dyDescent="0.25">
      <c r="C6965" s="7">
        <v>42880.041666666664</v>
      </c>
      <c r="D6965" s="8">
        <v>12645.66</v>
      </c>
      <c r="E6965" s="8">
        <v>12648.94</v>
      </c>
      <c r="F6965" s="8">
        <v>12643.02</v>
      </c>
      <c r="G6965" s="8">
        <v>12646.97</v>
      </c>
      <c r="H6965" s="8"/>
      <c r="I6965" s="8"/>
      <c r="J6965" s="8"/>
    </row>
    <row r="6966" spans="3:10" x14ac:dyDescent="0.25">
      <c r="C6966" s="5">
        <v>42880.083333333336</v>
      </c>
      <c r="D6966" s="6">
        <v>12648.28</v>
      </c>
      <c r="E6966" s="6">
        <v>12651.41</v>
      </c>
      <c r="F6966" s="6">
        <v>12646.14</v>
      </c>
      <c r="G6966" s="6">
        <v>12646.14</v>
      </c>
      <c r="H6966" s="6"/>
      <c r="I6966" s="6"/>
      <c r="J6966" s="6"/>
    </row>
    <row r="6967" spans="3:10" x14ac:dyDescent="0.25">
      <c r="C6967" s="7">
        <v>42880.125</v>
      </c>
      <c r="D6967" s="8">
        <v>12647.46</v>
      </c>
      <c r="E6967" s="8">
        <v>12651.4</v>
      </c>
      <c r="F6967" s="8">
        <v>12644.83</v>
      </c>
      <c r="G6967" s="8">
        <v>12648.77</v>
      </c>
      <c r="H6967" s="8"/>
      <c r="I6967" s="8"/>
      <c r="J6967" s="8"/>
    </row>
    <row r="6968" spans="3:10" x14ac:dyDescent="0.25">
      <c r="C6968" s="5">
        <v>42880.166666666664</v>
      </c>
      <c r="D6968" s="6">
        <v>12647.45</v>
      </c>
      <c r="E6968" s="6">
        <v>12689.33</v>
      </c>
      <c r="F6968" s="6">
        <v>12646.2</v>
      </c>
      <c r="G6968" s="6">
        <v>12665.4</v>
      </c>
      <c r="H6968" s="6"/>
      <c r="I6968" s="6"/>
      <c r="J6968" s="6"/>
    </row>
    <row r="6969" spans="3:10" x14ac:dyDescent="0.25">
      <c r="C6969" s="7">
        <v>42880.208333333336</v>
      </c>
      <c r="D6969" s="8">
        <v>12664.09</v>
      </c>
      <c r="E6969" s="8">
        <v>12679.87</v>
      </c>
      <c r="F6969" s="8">
        <v>12664.09</v>
      </c>
      <c r="G6969" s="8">
        <v>12674.61</v>
      </c>
      <c r="H6969" s="8"/>
      <c r="I6969" s="8"/>
      <c r="J6969" s="8"/>
    </row>
    <row r="6970" spans="3:10" x14ac:dyDescent="0.25">
      <c r="C6970" s="5">
        <v>42880.25</v>
      </c>
      <c r="D6970" s="6">
        <v>12675.26</v>
      </c>
      <c r="E6970" s="6">
        <v>12677.23</v>
      </c>
      <c r="F6970" s="6">
        <v>12670.97</v>
      </c>
      <c r="G6970" s="6">
        <v>12672.28</v>
      </c>
      <c r="H6970" s="6"/>
      <c r="I6970" s="6"/>
      <c r="J6970" s="6"/>
    </row>
    <row r="6971" spans="3:10" x14ac:dyDescent="0.25">
      <c r="C6971" s="7">
        <v>42880.291666666664</v>
      </c>
      <c r="D6971" s="8">
        <v>12672.27</v>
      </c>
      <c r="E6971" s="8">
        <v>12674.31</v>
      </c>
      <c r="F6971" s="8">
        <v>12669.64</v>
      </c>
      <c r="G6971" s="8">
        <v>12673.49</v>
      </c>
      <c r="H6971" s="8"/>
      <c r="I6971" s="8"/>
      <c r="J6971" s="8"/>
    </row>
    <row r="6972" spans="3:10" x14ac:dyDescent="0.25">
      <c r="C6972" s="5">
        <v>42880.333333333336</v>
      </c>
      <c r="D6972" s="6">
        <v>12674.81</v>
      </c>
      <c r="E6972" s="6">
        <v>12695.7</v>
      </c>
      <c r="F6972" s="6">
        <v>12671.07</v>
      </c>
      <c r="G6972" s="6">
        <v>12672.57</v>
      </c>
      <c r="H6972" s="6"/>
      <c r="I6972" s="6"/>
      <c r="J6972" s="6"/>
    </row>
    <row r="6973" spans="3:10" x14ac:dyDescent="0.25">
      <c r="C6973" s="7">
        <v>42880.375</v>
      </c>
      <c r="D6973" s="8">
        <v>12672.57</v>
      </c>
      <c r="E6973" s="8">
        <v>12711.55</v>
      </c>
      <c r="F6973" s="8">
        <v>12672.57</v>
      </c>
      <c r="G6973" s="8">
        <v>12689.66</v>
      </c>
      <c r="H6973" s="8"/>
      <c r="I6973" s="8"/>
      <c r="J6973" s="8"/>
    </row>
    <row r="6974" spans="3:10" x14ac:dyDescent="0.25">
      <c r="C6974" s="5">
        <v>42880.416666666664</v>
      </c>
      <c r="D6974" s="6">
        <v>12689.91</v>
      </c>
      <c r="E6974" s="6">
        <v>12697.67</v>
      </c>
      <c r="F6974" s="6">
        <v>12581.42</v>
      </c>
      <c r="G6974" s="6">
        <v>12603.35</v>
      </c>
      <c r="H6974" s="6"/>
      <c r="I6974" s="6"/>
      <c r="J6974" s="6"/>
    </row>
    <row r="6975" spans="3:10" x14ac:dyDescent="0.25">
      <c r="C6975" s="7">
        <v>42880.458333333336</v>
      </c>
      <c r="D6975" s="8">
        <v>12603.34</v>
      </c>
      <c r="E6975" s="8">
        <v>12603.34</v>
      </c>
      <c r="F6975" s="8">
        <v>12541.49</v>
      </c>
      <c r="G6975" s="8">
        <v>12594.05</v>
      </c>
      <c r="H6975" s="8"/>
      <c r="I6975" s="8"/>
      <c r="J6975" s="8"/>
    </row>
    <row r="6976" spans="3:10" x14ac:dyDescent="0.25">
      <c r="C6976" s="5">
        <v>42880.5</v>
      </c>
      <c r="D6976" s="6">
        <v>12594.55</v>
      </c>
      <c r="E6976" s="6">
        <v>12668.63</v>
      </c>
      <c r="F6976" s="6">
        <v>12594.55</v>
      </c>
      <c r="G6976" s="6">
        <v>12654.94</v>
      </c>
      <c r="H6976" s="6"/>
      <c r="I6976" s="6"/>
      <c r="J6976" s="6"/>
    </row>
    <row r="6977" spans="3:10" x14ac:dyDescent="0.25">
      <c r="C6977" s="7">
        <v>42880.541666666664</v>
      </c>
      <c r="D6977" s="8">
        <v>12655.69</v>
      </c>
      <c r="E6977" s="8">
        <v>12666.93</v>
      </c>
      <c r="F6977" s="8">
        <v>12633.93</v>
      </c>
      <c r="G6977" s="8">
        <v>12636.08</v>
      </c>
      <c r="H6977" s="8"/>
      <c r="I6977" s="8"/>
      <c r="J6977" s="8"/>
    </row>
    <row r="6978" spans="3:10" x14ac:dyDescent="0.25">
      <c r="C6978" s="5">
        <v>42880.583333333336</v>
      </c>
      <c r="D6978" s="6">
        <v>12635.83</v>
      </c>
      <c r="E6978" s="6">
        <v>12638.62</v>
      </c>
      <c r="F6978" s="6">
        <v>12595.89</v>
      </c>
      <c r="G6978" s="6">
        <v>12612.61</v>
      </c>
      <c r="H6978" s="6"/>
      <c r="I6978" s="6"/>
      <c r="J6978" s="6"/>
    </row>
    <row r="6979" spans="3:10" x14ac:dyDescent="0.25">
      <c r="C6979" s="7">
        <v>42880.625</v>
      </c>
      <c r="D6979" s="8">
        <v>12612.11</v>
      </c>
      <c r="E6979" s="8">
        <v>12633.28</v>
      </c>
      <c r="F6979" s="8">
        <v>12606.11</v>
      </c>
      <c r="G6979" s="8">
        <v>12627.02</v>
      </c>
      <c r="H6979" s="8"/>
      <c r="I6979" s="8"/>
      <c r="J6979" s="8"/>
    </row>
    <row r="6980" spans="3:10" x14ac:dyDescent="0.25">
      <c r="C6980" s="5">
        <v>42880.666666666664</v>
      </c>
      <c r="D6980" s="6">
        <v>12627.27</v>
      </c>
      <c r="E6980" s="6">
        <v>12647.28</v>
      </c>
      <c r="F6980" s="6">
        <v>12613.2</v>
      </c>
      <c r="G6980" s="6">
        <v>12639.81</v>
      </c>
      <c r="H6980" s="6"/>
      <c r="I6980" s="6"/>
      <c r="J6980" s="6"/>
    </row>
    <row r="6981" spans="3:10" x14ac:dyDescent="0.25">
      <c r="C6981" s="7">
        <v>42880.708333333336</v>
      </c>
      <c r="D6981" s="8">
        <v>12640.3</v>
      </c>
      <c r="E6981" s="8">
        <v>12657.49</v>
      </c>
      <c r="F6981" s="8">
        <v>12625.64</v>
      </c>
      <c r="G6981" s="8">
        <v>12626.89</v>
      </c>
      <c r="H6981" s="8"/>
      <c r="I6981" s="8"/>
      <c r="J6981" s="8"/>
    </row>
    <row r="6982" spans="3:10" x14ac:dyDescent="0.25">
      <c r="C6982" s="5">
        <v>42880.75</v>
      </c>
      <c r="D6982" s="6">
        <v>12626.39</v>
      </c>
      <c r="E6982" s="6">
        <v>12629.27</v>
      </c>
      <c r="F6982" s="6">
        <v>12591.4</v>
      </c>
      <c r="G6982" s="6">
        <v>12599.41</v>
      </c>
      <c r="H6982" s="6"/>
      <c r="I6982" s="6"/>
      <c r="J6982" s="6"/>
    </row>
    <row r="6983" spans="3:10" x14ac:dyDescent="0.25">
      <c r="C6983" s="7">
        <v>42880.791666666664</v>
      </c>
      <c r="D6983" s="8">
        <v>12599.34</v>
      </c>
      <c r="E6983" s="8">
        <v>12627.16</v>
      </c>
      <c r="F6983" s="8">
        <v>12596.59</v>
      </c>
      <c r="G6983" s="8">
        <v>12620.44</v>
      </c>
      <c r="H6983" s="8"/>
      <c r="I6983" s="8"/>
      <c r="J6983" s="8"/>
    </row>
    <row r="6984" spans="3:10" x14ac:dyDescent="0.25">
      <c r="C6984" s="5">
        <v>42880.833333333336</v>
      </c>
      <c r="D6984" s="6">
        <v>12619.94</v>
      </c>
      <c r="E6984" s="6">
        <v>12624.18</v>
      </c>
      <c r="F6984" s="6">
        <v>12615.93</v>
      </c>
      <c r="G6984" s="6">
        <v>12623.43</v>
      </c>
      <c r="H6984" s="6"/>
      <c r="I6984" s="6"/>
      <c r="J6984" s="6"/>
    </row>
    <row r="6985" spans="3:10" x14ac:dyDescent="0.25">
      <c r="C6985" s="7">
        <v>42880.875</v>
      </c>
      <c r="D6985" s="8">
        <v>12623.18</v>
      </c>
      <c r="E6985" s="8">
        <v>12633.68</v>
      </c>
      <c r="F6985" s="8">
        <v>12620.43</v>
      </c>
      <c r="G6985" s="8">
        <v>12629.18</v>
      </c>
      <c r="H6985" s="8"/>
      <c r="I6985" s="8"/>
      <c r="J6985" s="8"/>
    </row>
    <row r="6986" spans="3:10" x14ac:dyDescent="0.25">
      <c r="C6986" s="5">
        <v>42880.916666666664</v>
      </c>
      <c r="D6986" s="6">
        <v>12628.68</v>
      </c>
      <c r="E6986" s="6">
        <v>12638.68</v>
      </c>
      <c r="F6986" s="6">
        <v>12617.92</v>
      </c>
      <c r="G6986" s="6">
        <v>12618.67</v>
      </c>
      <c r="H6986" s="6"/>
      <c r="I6986" s="6"/>
      <c r="J6986" s="6"/>
    </row>
    <row r="6987" spans="3:10" x14ac:dyDescent="0.25">
      <c r="C6987" s="7">
        <v>42880.958333333336</v>
      </c>
      <c r="D6987" s="8">
        <v>12620.42</v>
      </c>
      <c r="E6987" s="8">
        <v>12620.42</v>
      </c>
      <c r="F6987" s="8">
        <v>12609.51</v>
      </c>
      <c r="G6987" s="8">
        <v>12617.05</v>
      </c>
      <c r="H6987" s="8"/>
      <c r="I6987" s="8"/>
      <c r="J6987" s="8"/>
    </row>
    <row r="6988" spans="3:10" x14ac:dyDescent="0.25">
      <c r="C6988" s="5">
        <v>42881.041666666664</v>
      </c>
      <c r="D6988" s="6">
        <v>12615.73</v>
      </c>
      <c r="E6988" s="6">
        <v>12619.66</v>
      </c>
      <c r="F6988" s="6">
        <v>12606.89</v>
      </c>
      <c r="G6988" s="6">
        <v>12609.5</v>
      </c>
      <c r="H6988" s="6"/>
      <c r="I6988" s="6"/>
      <c r="J6988" s="6"/>
    </row>
    <row r="6989" spans="3:10" x14ac:dyDescent="0.25">
      <c r="C6989" s="7">
        <v>42881.083333333336</v>
      </c>
      <c r="D6989" s="8">
        <v>12608.19</v>
      </c>
      <c r="E6989" s="8">
        <v>12614.72</v>
      </c>
      <c r="F6989" s="8">
        <v>12608.19</v>
      </c>
      <c r="G6989" s="8">
        <v>12613.41</v>
      </c>
      <c r="H6989" s="8"/>
      <c r="I6989" s="8"/>
      <c r="J6989" s="8"/>
    </row>
    <row r="6990" spans="3:10" x14ac:dyDescent="0.25">
      <c r="C6990" s="5">
        <v>42881.125</v>
      </c>
      <c r="D6990" s="6">
        <v>12614.72</v>
      </c>
      <c r="E6990" s="6">
        <v>12614.72</v>
      </c>
      <c r="F6990" s="6">
        <v>12606.87</v>
      </c>
      <c r="G6990" s="6">
        <v>12609.49</v>
      </c>
      <c r="H6990" s="6"/>
      <c r="I6990" s="6"/>
      <c r="J6990" s="6"/>
    </row>
    <row r="6991" spans="3:10" x14ac:dyDescent="0.25">
      <c r="C6991" s="7">
        <v>42881.166666666664</v>
      </c>
      <c r="D6991" s="8">
        <v>12609.42</v>
      </c>
      <c r="E6991" s="8">
        <v>12617.25</v>
      </c>
      <c r="F6991" s="8">
        <v>12609.02</v>
      </c>
      <c r="G6991" s="8">
        <v>12609.02</v>
      </c>
      <c r="H6991" s="8"/>
      <c r="I6991" s="8"/>
      <c r="J6991" s="8"/>
    </row>
    <row r="6992" spans="3:10" x14ac:dyDescent="0.25">
      <c r="C6992" s="5">
        <v>42881.208333333336</v>
      </c>
      <c r="D6992" s="6">
        <v>12607.72</v>
      </c>
      <c r="E6992" s="6">
        <v>12609.02</v>
      </c>
      <c r="F6992" s="6">
        <v>12597.56</v>
      </c>
      <c r="G6992" s="6">
        <v>12605.79</v>
      </c>
      <c r="H6992" s="6"/>
      <c r="I6992" s="6"/>
      <c r="J6992" s="6"/>
    </row>
    <row r="6993" spans="3:10" x14ac:dyDescent="0.25">
      <c r="C6993" s="7">
        <v>42881.25</v>
      </c>
      <c r="D6993" s="8">
        <v>12607.1</v>
      </c>
      <c r="E6993" s="8">
        <v>12610.71</v>
      </c>
      <c r="F6993" s="8">
        <v>12605.79</v>
      </c>
      <c r="G6993" s="8">
        <v>12610.71</v>
      </c>
      <c r="H6993" s="8"/>
      <c r="I6993" s="8"/>
      <c r="J6993" s="8"/>
    </row>
    <row r="6994" spans="3:10" x14ac:dyDescent="0.25">
      <c r="C6994" s="5">
        <v>42881.291666666664</v>
      </c>
      <c r="D6994" s="6">
        <v>12610.68</v>
      </c>
      <c r="E6994" s="6">
        <v>12613.85</v>
      </c>
      <c r="F6994" s="6">
        <v>12609.37</v>
      </c>
      <c r="G6994" s="6">
        <v>12613.84</v>
      </c>
      <c r="H6994" s="6"/>
      <c r="I6994" s="6"/>
      <c r="J6994" s="6"/>
    </row>
    <row r="6995" spans="3:10" x14ac:dyDescent="0.25">
      <c r="C6995" s="7">
        <v>42881.333333333336</v>
      </c>
      <c r="D6995" s="8">
        <v>12612.54</v>
      </c>
      <c r="E6995" s="8">
        <v>12613.84</v>
      </c>
      <c r="F6995" s="8">
        <v>12594.89</v>
      </c>
      <c r="G6995" s="8">
        <v>12603.34</v>
      </c>
      <c r="H6995" s="8"/>
      <c r="I6995" s="8"/>
      <c r="J6995" s="8"/>
    </row>
    <row r="6996" spans="3:10" x14ac:dyDescent="0.25">
      <c r="C6996" s="5">
        <v>42881.375</v>
      </c>
      <c r="D6996" s="6">
        <v>12603.34</v>
      </c>
      <c r="E6996" s="6">
        <v>12603.56</v>
      </c>
      <c r="F6996" s="6">
        <v>12580.49</v>
      </c>
      <c r="G6996" s="6">
        <v>12601.74</v>
      </c>
      <c r="H6996" s="6"/>
      <c r="I6996" s="6"/>
      <c r="J6996" s="6"/>
    </row>
    <row r="6997" spans="3:10" x14ac:dyDescent="0.25">
      <c r="C6997" s="7">
        <v>42881.416666666664</v>
      </c>
      <c r="D6997" s="8">
        <v>12600.49</v>
      </c>
      <c r="E6997" s="8">
        <v>12612.5</v>
      </c>
      <c r="F6997" s="8">
        <v>12579.57</v>
      </c>
      <c r="G6997" s="8">
        <v>12596.48</v>
      </c>
      <c r="H6997" s="8"/>
      <c r="I6997" s="8"/>
      <c r="J6997" s="8"/>
    </row>
    <row r="6998" spans="3:10" x14ac:dyDescent="0.25">
      <c r="C6998" s="5">
        <v>42881.458333333336</v>
      </c>
      <c r="D6998" s="6">
        <v>12596.23</v>
      </c>
      <c r="E6998" s="6">
        <v>12604.39</v>
      </c>
      <c r="F6998" s="6">
        <v>12550.07</v>
      </c>
      <c r="G6998" s="6">
        <v>12570.86</v>
      </c>
      <c r="H6998" s="6"/>
      <c r="I6998" s="6"/>
      <c r="J6998" s="6"/>
    </row>
    <row r="6999" spans="3:10" x14ac:dyDescent="0.25">
      <c r="C6999" s="7">
        <v>42881.5</v>
      </c>
      <c r="D6999" s="8">
        <v>12571.36</v>
      </c>
      <c r="E6999" s="8">
        <v>12584.75</v>
      </c>
      <c r="F6999" s="8">
        <v>12557.85</v>
      </c>
      <c r="G6999" s="8">
        <v>12563.24</v>
      </c>
      <c r="H6999" s="8"/>
      <c r="I6999" s="8"/>
      <c r="J6999" s="8"/>
    </row>
    <row r="7000" spans="3:10" x14ac:dyDescent="0.25">
      <c r="C7000" s="5">
        <v>42881.541666666664</v>
      </c>
      <c r="D7000" s="6">
        <v>12563.49</v>
      </c>
      <c r="E7000" s="6">
        <v>12574.27</v>
      </c>
      <c r="F7000" s="6">
        <v>12556.62</v>
      </c>
      <c r="G7000" s="6">
        <v>12560.52</v>
      </c>
      <c r="H7000" s="6"/>
      <c r="I7000" s="6"/>
      <c r="J7000" s="6"/>
    </row>
    <row r="7001" spans="3:10" x14ac:dyDescent="0.25">
      <c r="C7001" s="7">
        <v>42881.583333333336</v>
      </c>
      <c r="D7001" s="8">
        <v>12560.02</v>
      </c>
      <c r="E7001" s="8">
        <v>12562.77</v>
      </c>
      <c r="F7001" s="8">
        <v>12528.76</v>
      </c>
      <c r="G7001" s="8">
        <v>12541.43</v>
      </c>
      <c r="H7001" s="8"/>
      <c r="I7001" s="8"/>
      <c r="J7001" s="8"/>
    </row>
    <row r="7002" spans="3:10" x14ac:dyDescent="0.25">
      <c r="C7002" s="5">
        <v>42881.625</v>
      </c>
      <c r="D7002" s="6">
        <v>12541.68</v>
      </c>
      <c r="E7002" s="6">
        <v>12581.97</v>
      </c>
      <c r="F7002" s="6">
        <v>12538.85</v>
      </c>
      <c r="G7002" s="6">
        <v>12575.69</v>
      </c>
      <c r="H7002" s="6"/>
      <c r="I7002" s="6"/>
      <c r="J7002" s="6"/>
    </row>
    <row r="7003" spans="3:10" x14ac:dyDescent="0.25">
      <c r="C7003" s="7">
        <v>42881.666666666664</v>
      </c>
      <c r="D7003" s="8">
        <v>12575.94</v>
      </c>
      <c r="E7003" s="8">
        <v>12594.29</v>
      </c>
      <c r="F7003" s="8">
        <v>12572.81</v>
      </c>
      <c r="G7003" s="8">
        <v>12587.1</v>
      </c>
      <c r="H7003" s="8"/>
      <c r="I7003" s="8"/>
      <c r="J7003" s="8"/>
    </row>
    <row r="7004" spans="3:10" x14ac:dyDescent="0.25">
      <c r="C7004" s="5">
        <v>42881.708333333336</v>
      </c>
      <c r="D7004" s="6">
        <v>12587.11</v>
      </c>
      <c r="E7004" s="6">
        <v>12605.66</v>
      </c>
      <c r="F7004" s="6">
        <v>12582.69</v>
      </c>
      <c r="G7004" s="6">
        <v>12583.44</v>
      </c>
      <c r="H7004" s="6"/>
      <c r="I7004" s="6"/>
      <c r="J7004" s="6"/>
    </row>
    <row r="7005" spans="3:10" x14ac:dyDescent="0.25">
      <c r="C7005" s="7">
        <v>42881.75</v>
      </c>
      <c r="D7005" s="8">
        <v>12583.94</v>
      </c>
      <c r="E7005" s="8">
        <v>12601.55</v>
      </c>
      <c r="F7005" s="8">
        <v>12583.94</v>
      </c>
      <c r="G7005" s="8">
        <v>12589.36</v>
      </c>
      <c r="H7005" s="8"/>
      <c r="I7005" s="8"/>
      <c r="J7005" s="8"/>
    </row>
    <row r="7006" spans="3:10" x14ac:dyDescent="0.25">
      <c r="C7006" s="5">
        <v>42881.791666666664</v>
      </c>
      <c r="D7006" s="6">
        <v>12589.61</v>
      </c>
      <c r="E7006" s="6">
        <v>12592.68</v>
      </c>
      <c r="F7006" s="6">
        <v>12581.23</v>
      </c>
      <c r="G7006" s="6">
        <v>12590.24</v>
      </c>
      <c r="H7006" s="6"/>
      <c r="I7006" s="6"/>
      <c r="J7006" s="6"/>
    </row>
    <row r="7007" spans="3:10" x14ac:dyDescent="0.25">
      <c r="C7007" s="7">
        <v>42881.833333333336</v>
      </c>
      <c r="D7007" s="8">
        <v>12590.24</v>
      </c>
      <c r="E7007" s="8">
        <v>12597.74</v>
      </c>
      <c r="F7007" s="8">
        <v>12585.98</v>
      </c>
      <c r="G7007" s="8">
        <v>12588.73</v>
      </c>
      <c r="H7007" s="8"/>
      <c r="I7007" s="8"/>
      <c r="J7007" s="8"/>
    </row>
    <row r="7008" spans="3:10" x14ac:dyDescent="0.25">
      <c r="C7008" s="5">
        <v>42881.875</v>
      </c>
      <c r="D7008" s="6">
        <v>12588.23</v>
      </c>
      <c r="E7008" s="6">
        <v>12595.97</v>
      </c>
      <c r="F7008" s="6">
        <v>12586.98</v>
      </c>
      <c r="G7008" s="6">
        <v>12591.22</v>
      </c>
      <c r="H7008" s="6"/>
      <c r="I7008" s="6"/>
      <c r="J7008" s="6"/>
    </row>
    <row r="7009" spans="3:10" x14ac:dyDescent="0.25">
      <c r="C7009" s="7">
        <v>42881.916666666664</v>
      </c>
      <c r="D7009" s="8">
        <v>12591.47</v>
      </c>
      <c r="E7009" s="8">
        <v>12603.47</v>
      </c>
      <c r="F7009" s="8">
        <v>12587.47</v>
      </c>
      <c r="G7009" s="8">
        <v>12601.22</v>
      </c>
      <c r="H7009" s="8"/>
      <c r="I7009" s="8"/>
      <c r="J7009" s="8"/>
    </row>
    <row r="7010" spans="3:10" x14ac:dyDescent="0.25">
      <c r="C7010" s="5">
        <v>42884.041666666664</v>
      </c>
      <c r="D7010" s="6">
        <v>12602.99</v>
      </c>
      <c r="E7010" s="6">
        <v>12616.23</v>
      </c>
      <c r="F7010" s="6">
        <v>12600.38</v>
      </c>
      <c r="G7010" s="6">
        <v>12614.92</v>
      </c>
      <c r="H7010" s="6"/>
      <c r="I7010" s="6"/>
      <c r="J7010" s="6"/>
    </row>
    <row r="7011" spans="3:10" x14ac:dyDescent="0.25">
      <c r="C7011" s="7">
        <v>42884.083333333336</v>
      </c>
      <c r="D7011" s="8">
        <v>12616.23</v>
      </c>
      <c r="E7011" s="8">
        <v>12616.23</v>
      </c>
      <c r="F7011" s="8">
        <v>12606.89</v>
      </c>
      <c r="G7011" s="8">
        <v>12608.19</v>
      </c>
      <c r="H7011" s="8"/>
      <c r="I7011" s="8"/>
      <c r="J7011" s="8"/>
    </row>
    <row r="7012" spans="3:10" x14ac:dyDescent="0.25">
      <c r="C7012" s="5">
        <v>42884.125</v>
      </c>
      <c r="D7012" s="6">
        <v>12606.89</v>
      </c>
      <c r="E7012" s="6">
        <v>12610.3</v>
      </c>
      <c r="F7012" s="6">
        <v>12597.06</v>
      </c>
      <c r="G7012" s="6">
        <v>12610.3</v>
      </c>
      <c r="H7012" s="6"/>
      <c r="I7012" s="6"/>
      <c r="J7012" s="6"/>
    </row>
    <row r="7013" spans="3:10" x14ac:dyDescent="0.25">
      <c r="C7013" s="7">
        <v>42884.166666666664</v>
      </c>
      <c r="D7013" s="8">
        <v>12610.09</v>
      </c>
      <c r="E7013" s="8">
        <v>12612.89</v>
      </c>
      <c r="F7013" s="8">
        <v>12605.17</v>
      </c>
      <c r="G7013" s="8">
        <v>12609.08</v>
      </c>
      <c r="H7013" s="8"/>
      <c r="I7013" s="8"/>
      <c r="J7013" s="8"/>
    </row>
    <row r="7014" spans="3:10" x14ac:dyDescent="0.25">
      <c r="C7014" s="5">
        <v>42884.208333333336</v>
      </c>
      <c r="D7014" s="6">
        <v>12607.78</v>
      </c>
      <c r="E7014" s="6">
        <v>12610.39</v>
      </c>
      <c r="F7014" s="6">
        <v>12606.47</v>
      </c>
      <c r="G7014" s="6">
        <v>12607.27</v>
      </c>
      <c r="H7014" s="6"/>
      <c r="I7014" s="6"/>
      <c r="J7014" s="6"/>
    </row>
    <row r="7015" spans="3:10" x14ac:dyDescent="0.25">
      <c r="C7015" s="7">
        <v>42884.25</v>
      </c>
      <c r="D7015" s="8">
        <v>12608.57</v>
      </c>
      <c r="E7015" s="8">
        <v>12611.18</v>
      </c>
      <c r="F7015" s="8">
        <v>12607.26</v>
      </c>
      <c r="G7015" s="8">
        <v>12608.57</v>
      </c>
      <c r="H7015" s="8"/>
      <c r="I7015" s="8"/>
      <c r="J7015" s="8"/>
    </row>
    <row r="7016" spans="3:10" x14ac:dyDescent="0.25">
      <c r="C7016" s="5">
        <v>42884.291666666664</v>
      </c>
      <c r="D7016" s="6">
        <v>12608.56</v>
      </c>
      <c r="E7016" s="6">
        <v>12609.86</v>
      </c>
      <c r="F7016" s="6">
        <v>12604.64</v>
      </c>
      <c r="G7016" s="6">
        <v>12605.94</v>
      </c>
      <c r="H7016" s="6"/>
      <c r="I7016" s="6"/>
      <c r="J7016" s="6"/>
    </row>
    <row r="7017" spans="3:10" x14ac:dyDescent="0.25">
      <c r="C7017" s="7">
        <v>42884.333333333336</v>
      </c>
      <c r="D7017" s="8">
        <v>12607.25</v>
      </c>
      <c r="E7017" s="8">
        <v>12612.54</v>
      </c>
      <c r="F7017" s="8">
        <v>12603.48</v>
      </c>
      <c r="G7017" s="8">
        <v>12611.23</v>
      </c>
      <c r="H7017" s="8"/>
      <c r="I7017" s="8"/>
      <c r="J7017" s="8"/>
    </row>
    <row r="7018" spans="3:10" x14ac:dyDescent="0.25">
      <c r="C7018" s="5">
        <v>42884.375</v>
      </c>
      <c r="D7018" s="6">
        <v>12618.4</v>
      </c>
      <c r="E7018" s="6">
        <v>12621.5</v>
      </c>
      <c r="F7018" s="6">
        <v>12586.14</v>
      </c>
      <c r="G7018" s="6">
        <v>12588.48</v>
      </c>
      <c r="H7018" s="6"/>
      <c r="I7018" s="6"/>
      <c r="J7018" s="6"/>
    </row>
    <row r="7019" spans="3:10" x14ac:dyDescent="0.25">
      <c r="C7019" s="7">
        <v>42884.416666666664</v>
      </c>
      <c r="D7019" s="8">
        <v>12588.98</v>
      </c>
      <c r="E7019" s="8">
        <v>12601.37</v>
      </c>
      <c r="F7019" s="8">
        <v>12576.95</v>
      </c>
      <c r="G7019" s="8">
        <v>12596.16</v>
      </c>
      <c r="H7019" s="8"/>
      <c r="I7019" s="8"/>
      <c r="J7019" s="8"/>
    </row>
    <row r="7020" spans="3:10" x14ac:dyDescent="0.25">
      <c r="C7020" s="5">
        <v>42884.458333333336</v>
      </c>
      <c r="D7020" s="6">
        <v>12596.17</v>
      </c>
      <c r="E7020" s="6">
        <v>12614.44</v>
      </c>
      <c r="F7020" s="6">
        <v>12583.64</v>
      </c>
      <c r="G7020" s="6">
        <v>12602.91</v>
      </c>
      <c r="H7020" s="6"/>
      <c r="I7020" s="6"/>
      <c r="J7020" s="6"/>
    </row>
    <row r="7021" spans="3:10" x14ac:dyDescent="0.25">
      <c r="C7021" s="7">
        <v>42884.5</v>
      </c>
      <c r="D7021" s="8">
        <v>12602.91</v>
      </c>
      <c r="E7021" s="8">
        <v>12613.5</v>
      </c>
      <c r="F7021" s="8">
        <v>12597.53</v>
      </c>
      <c r="G7021" s="8">
        <v>12608.13</v>
      </c>
      <c r="H7021" s="8"/>
      <c r="I7021" s="8"/>
      <c r="J7021" s="8"/>
    </row>
    <row r="7022" spans="3:10" x14ac:dyDescent="0.25">
      <c r="C7022" s="5">
        <v>42884.541666666664</v>
      </c>
      <c r="D7022" s="6">
        <v>12607.88</v>
      </c>
      <c r="E7022" s="6">
        <v>12612.99</v>
      </c>
      <c r="F7022" s="6">
        <v>12599</v>
      </c>
      <c r="G7022" s="6">
        <v>12609.18</v>
      </c>
      <c r="H7022" s="6"/>
      <c r="I7022" s="6"/>
      <c r="J7022" s="6"/>
    </row>
    <row r="7023" spans="3:10" x14ac:dyDescent="0.25">
      <c r="C7023" s="7">
        <v>42884.583333333336</v>
      </c>
      <c r="D7023" s="8">
        <v>12609.68</v>
      </c>
      <c r="E7023" s="8">
        <v>12611.46</v>
      </c>
      <c r="F7023" s="8">
        <v>12592.9</v>
      </c>
      <c r="G7023" s="8">
        <v>12609.3</v>
      </c>
      <c r="H7023" s="8"/>
      <c r="I7023" s="8"/>
      <c r="J7023" s="8"/>
    </row>
    <row r="7024" spans="3:10" x14ac:dyDescent="0.25">
      <c r="C7024" s="5">
        <v>42884.625</v>
      </c>
      <c r="D7024" s="6">
        <v>12609.55</v>
      </c>
      <c r="E7024" s="6">
        <v>12610.04</v>
      </c>
      <c r="F7024" s="6">
        <v>12597.09</v>
      </c>
      <c r="G7024" s="6">
        <v>12601.83</v>
      </c>
      <c r="H7024" s="6"/>
      <c r="I7024" s="6"/>
      <c r="J7024" s="6"/>
    </row>
    <row r="7025" spans="3:10" x14ac:dyDescent="0.25">
      <c r="C7025" s="7">
        <v>42884.666666666664</v>
      </c>
      <c r="D7025" s="8">
        <v>12601.33</v>
      </c>
      <c r="E7025" s="8">
        <v>12610.29</v>
      </c>
      <c r="F7025" s="8">
        <v>12600.89</v>
      </c>
      <c r="G7025" s="8">
        <v>12605.31</v>
      </c>
      <c r="H7025" s="8"/>
      <c r="I7025" s="8"/>
      <c r="J7025" s="8"/>
    </row>
    <row r="7026" spans="3:10" x14ac:dyDescent="0.25">
      <c r="C7026" s="5">
        <v>42884.708333333336</v>
      </c>
      <c r="D7026" s="6">
        <v>12605.06</v>
      </c>
      <c r="E7026" s="6">
        <v>12613.9</v>
      </c>
      <c r="F7026" s="6">
        <v>12604.43</v>
      </c>
      <c r="G7026" s="6">
        <v>12610.52</v>
      </c>
      <c r="H7026" s="6"/>
      <c r="I7026" s="6"/>
      <c r="J7026" s="6"/>
    </row>
    <row r="7027" spans="3:10" x14ac:dyDescent="0.25">
      <c r="C7027" s="7">
        <v>42884.75</v>
      </c>
      <c r="D7027" s="8">
        <v>12610.53</v>
      </c>
      <c r="E7027" s="8">
        <v>12646.84</v>
      </c>
      <c r="F7027" s="8">
        <v>12609.03</v>
      </c>
      <c r="G7027" s="8">
        <v>12638.05</v>
      </c>
      <c r="H7027" s="8"/>
      <c r="I7027" s="8"/>
      <c r="J7027" s="8"/>
    </row>
    <row r="7028" spans="3:10" x14ac:dyDescent="0.25">
      <c r="C7028" s="5">
        <v>42884.791666666664</v>
      </c>
      <c r="D7028" s="6">
        <v>12637.8</v>
      </c>
      <c r="E7028" s="6">
        <v>12639.3</v>
      </c>
      <c r="F7028" s="6">
        <v>12633.07</v>
      </c>
      <c r="G7028" s="6">
        <v>12634.02</v>
      </c>
      <c r="H7028" s="6"/>
      <c r="I7028" s="6"/>
      <c r="J7028" s="6"/>
    </row>
    <row r="7029" spans="3:10" x14ac:dyDescent="0.25">
      <c r="C7029" s="7">
        <v>42884.833333333336</v>
      </c>
      <c r="D7029" s="8">
        <v>12633.02</v>
      </c>
      <c r="E7029" s="8">
        <v>12633.52</v>
      </c>
      <c r="F7029" s="8">
        <v>12626.01</v>
      </c>
      <c r="G7029" s="8">
        <v>12630.01</v>
      </c>
      <c r="H7029" s="8"/>
      <c r="I7029" s="8"/>
      <c r="J7029" s="8"/>
    </row>
    <row r="7030" spans="3:10" x14ac:dyDescent="0.25">
      <c r="C7030" s="5">
        <v>42884.875</v>
      </c>
      <c r="D7030" s="6">
        <v>12629.51</v>
      </c>
      <c r="E7030" s="6">
        <v>12630.01</v>
      </c>
      <c r="F7030" s="6">
        <v>12627.76</v>
      </c>
      <c r="G7030" s="6">
        <v>12629.25</v>
      </c>
      <c r="H7030" s="6"/>
      <c r="I7030" s="6"/>
      <c r="J7030" s="6"/>
    </row>
    <row r="7031" spans="3:10" x14ac:dyDescent="0.25">
      <c r="C7031" s="7">
        <v>42884.916666666664</v>
      </c>
      <c r="D7031" s="8">
        <v>12629</v>
      </c>
      <c r="E7031" s="8">
        <v>12629.5</v>
      </c>
      <c r="F7031" s="8">
        <v>12620.75</v>
      </c>
      <c r="G7031" s="8">
        <v>12626.25</v>
      </c>
      <c r="H7031" s="8"/>
      <c r="I7031" s="8"/>
      <c r="J7031" s="8"/>
    </row>
    <row r="7032" spans="3:10" x14ac:dyDescent="0.25">
      <c r="C7032" s="5">
        <v>42885.041666666664</v>
      </c>
      <c r="D7032" s="6">
        <v>12632.23</v>
      </c>
      <c r="E7032" s="6">
        <v>12633.54</v>
      </c>
      <c r="F7032" s="6">
        <v>12625.42</v>
      </c>
      <c r="G7032" s="6">
        <v>12626.73</v>
      </c>
      <c r="H7032" s="6"/>
      <c r="I7032" s="6"/>
      <c r="J7032" s="6"/>
    </row>
    <row r="7033" spans="3:10" x14ac:dyDescent="0.25">
      <c r="C7033" s="7">
        <v>42885.083333333336</v>
      </c>
      <c r="D7033" s="8">
        <v>12626.07</v>
      </c>
      <c r="E7033" s="8">
        <v>12631.03</v>
      </c>
      <c r="F7033" s="8">
        <v>12624.61</v>
      </c>
      <c r="G7033" s="8">
        <v>12629.72</v>
      </c>
      <c r="H7033" s="8"/>
      <c r="I7033" s="8"/>
      <c r="J7033" s="8"/>
    </row>
    <row r="7034" spans="3:10" x14ac:dyDescent="0.25">
      <c r="C7034" s="5">
        <v>42885.125</v>
      </c>
      <c r="D7034" s="6">
        <v>12631.03</v>
      </c>
      <c r="E7034" s="6">
        <v>12631.03</v>
      </c>
      <c r="F7034" s="6">
        <v>12627.1</v>
      </c>
      <c r="G7034" s="6">
        <v>12627.1</v>
      </c>
      <c r="H7034" s="6"/>
      <c r="I7034" s="6"/>
      <c r="J7034" s="6"/>
    </row>
    <row r="7035" spans="3:10" x14ac:dyDescent="0.25">
      <c r="C7035" s="7">
        <v>42885.166666666664</v>
      </c>
      <c r="D7035" s="8">
        <v>12627.18</v>
      </c>
      <c r="E7035" s="8">
        <v>12628.48</v>
      </c>
      <c r="F7035" s="8">
        <v>12606.28</v>
      </c>
      <c r="G7035" s="8">
        <v>12608.47</v>
      </c>
      <c r="H7035" s="8"/>
      <c r="I7035" s="8"/>
      <c r="J7035" s="8"/>
    </row>
    <row r="7036" spans="3:10" x14ac:dyDescent="0.25">
      <c r="C7036" s="5">
        <v>42885.208333333336</v>
      </c>
      <c r="D7036" s="6">
        <v>12609.78</v>
      </c>
      <c r="E7036" s="6">
        <v>12612.58</v>
      </c>
      <c r="F7036" s="6">
        <v>12608.47</v>
      </c>
      <c r="G7036" s="6">
        <v>12612.58</v>
      </c>
      <c r="H7036" s="6"/>
      <c r="I7036" s="6"/>
      <c r="J7036" s="6"/>
    </row>
    <row r="7037" spans="3:10" x14ac:dyDescent="0.25">
      <c r="C7037" s="7">
        <v>42885.25</v>
      </c>
      <c r="D7037" s="8">
        <v>12613.89</v>
      </c>
      <c r="E7037" s="8">
        <v>12624.73</v>
      </c>
      <c r="F7037" s="8">
        <v>12612.58</v>
      </c>
      <c r="G7037" s="8">
        <v>12623.42</v>
      </c>
      <c r="H7037" s="8"/>
      <c r="I7037" s="8"/>
      <c r="J7037" s="8"/>
    </row>
    <row r="7038" spans="3:10" x14ac:dyDescent="0.25">
      <c r="C7038" s="5">
        <v>42885.291666666664</v>
      </c>
      <c r="D7038" s="6">
        <v>12624.73</v>
      </c>
      <c r="E7038" s="6">
        <v>12626.76</v>
      </c>
      <c r="F7038" s="6">
        <v>12623.42</v>
      </c>
      <c r="G7038" s="6">
        <v>12626.76</v>
      </c>
      <c r="H7038" s="6"/>
      <c r="I7038" s="6"/>
      <c r="J7038" s="6"/>
    </row>
    <row r="7039" spans="3:10" x14ac:dyDescent="0.25">
      <c r="C7039" s="7">
        <v>42885.333333333336</v>
      </c>
      <c r="D7039" s="8">
        <v>12625.45</v>
      </c>
      <c r="E7039" s="8">
        <v>12628.06</v>
      </c>
      <c r="F7039" s="8">
        <v>12612.9</v>
      </c>
      <c r="G7039" s="8">
        <v>12618.07</v>
      </c>
      <c r="H7039" s="8"/>
      <c r="I7039" s="8"/>
      <c r="J7039" s="8"/>
    </row>
    <row r="7040" spans="3:10" x14ac:dyDescent="0.25">
      <c r="C7040" s="5">
        <v>42885.375</v>
      </c>
      <c r="D7040" s="6">
        <v>12618.07</v>
      </c>
      <c r="E7040" s="6">
        <v>12621.95</v>
      </c>
      <c r="F7040" s="6">
        <v>12584.69</v>
      </c>
      <c r="G7040" s="6">
        <v>12593.47</v>
      </c>
      <c r="H7040" s="6"/>
      <c r="I7040" s="6"/>
      <c r="J7040" s="6"/>
    </row>
    <row r="7041" spans="3:10" x14ac:dyDescent="0.25">
      <c r="C7041" s="7">
        <v>42885.416666666664</v>
      </c>
      <c r="D7041" s="8">
        <v>12594.47</v>
      </c>
      <c r="E7041" s="8">
        <v>12648.1</v>
      </c>
      <c r="F7041" s="8">
        <v>12564.63</v>
      </c>
      <c r="G7041" s="8">
        <v>12638.21</v>
      </c>
      <c r="H7041" s="8"/>
      <c r="I7041" s="8"/>
      <c r="J7041" s="8"/>
    </row>
    <row r="7042" spans="3:10" x14ac:dyDescent="0.25">
      <c r="C7042" s="5">
        <v>42885.458333333336</v>
      </c>
      <c r="D7042" s="6">
        <v>12638.46</v>
      </c>
      <c r="E7042" s="6">
        <v>12643.07</v>
      </c>
      <c r="F7042" s="6">
        <v>12590.5</v>
      </c>
      <c r="G7042" s="6">
        <v>12629.72</v>
      </c>
      <c r="H7042" s="6"/>
      <c r="I7042" s="6"/>
      <c r="J7042" s="6"/>
    </row>
    <row r="7043" spans="3:10" x14ac:dyDescent="0.25">
      <c r="C7043" s="7">
        <v>42885.5</v>
      </c>
      <c r="D7043" s="8">
        <v>12629.47</v>
      </c>
      <c r="E7043" s="8">
        <v>12638.76</v>
      </c>
      <c r="F7043" s="8">
        <v>12614.33</v>
      </c>
      <c r="G7043" s="8">
        <v>12622.29</v>
      </c>
      <c r="H7043" s="8"/>
      <c r="I7043" s="8"/>
      <c r="J7043" s="8"/>
    </row>
    <row r="7044" spans="3:10" x14ac:dyDescent="0.25">
      <c r="C7044" s="5">
        <v>42885.541666666664</v>
      </c>
      <c r="D7044" s="6">
        <v>12622.04</v>
      </c>
      <c r="E7044" s="6">
        <v>12628</v>
      </c>
      <c r="F7044" s="6">
        <v>12608.93</v>
      </c>
      <c r="G7044" s="6">
        <v>12614.38</v>
      </c>
      <c r="H7044" s="6"/>
      <c r="I7044" s="6"/>
      <c r="J7044" s="6"/>
    </row>
    <row r="7045" spans="3:10" x14ac:dyDescent="0.25">
      <c r="C7045" s="7">
        <v>42885.583333333336</v>
      </c>
      <c r="D7045" s="8">
        <v>12615.13</v>
      </c>
      <c r="E7045" s="8">
        <v>12615.63</v>
      </c>
      <c r="F7045" s="8">
        <v>12597.59</v>
      </c>
      <c r="G7045" s="8">
        <v>12601.14</v>
      </c>
      <c r="H7045" s="8"/>
      <c r="I7045" s="8"/>
      <c r="J7045" s="8"/>
    </row>
    <row r="7046" spans="3:10" x14ac:dyDescent="0.25">
      <c r="C7046" s="5">
        <v>42885.625</v>
      </c>
      <c r="D7046" s="6">
        <v>12601.22</v>
      </c>
      <c r="E7046" s="6">
        <v>12623.49</v>
      </c>
      <c r="F7046" s="6">
        <v>12598.5</v>
      </c>
      <c r="G7046" s="6">
        <v>12614.51</v>
      </c>
      <c r="H7046" s="6"/>
      <c r="I7046" s="6"/>
      <c r="J7046" s="6"/>
    </row>
    <row r="7047" spans="3:10" x14ac:dyDescent="0.25">
      <c r="C7047" s="7">
        <v>42885.666666666664</v>
      </c>
      <c r="D7047" s="8">
        <v>12614.26</v>
      </c>
      <c r="E7047" s="8">
        <v>12632.22</v>
      </c>
      <c r="F7047" s="8">
        <v>12605.63</v>
      </c>
      <c r="G7047" s="8">
        <v>12624.21</v>
      </c>
      <c r="H7047" s="8"/>
      <c r="I7047" s="8"/>
      <c r="J7047" s="8"/>
    </row>
    <row r="7048" spans="3:10" x14ac:dyDescent="0.25">
      <c r="C7048" s="5">
        <v>42885.708333333336</v>
      </c>
      <c r="D7048" s="6">
        <v>12624.91</v>
      </c>
      <c r="E7048" s="6">
        <v>12625.44</v>
      </c>
      <c r="F7048" s="6">
        <v>12579.68</v>
      </c>
      <c r="G7048" s="6">
        <v>12599.38</v>
      </c>
      <c r="H7048" s="6"/>
      <c r="I7048" s="6"/>
      <c r="J7048" s="6"/>
    </row>
    <row r="7049" spans="3:10" x14ac:dyDescent="0.25">
      <c r="C7049" s="7">
        <v>42885.75</v>
      </c>
      <c r="D7049" s="8">
        <v>12599.39</v>
      </c>
      <c r="E7049" s="8">
        <v>12606.63</v>
      </c>
      <c r="F7049" s="8">
        <v>12586.03</v>
      </c>
      <c r="G7049" s="8">
        <v>12590.03</v>
      </c>
      <c r="H7049" s="8"/>
      <c r="I7049" s="8"/>
      <c r="J7049" s="8"/>
    </row>
    <row r="7050" spans="3:10" x14ac:dyDescent="0.25">
      <c r="C7050" s="5">
        <v>42885.791666666664</v>
      </c>
      <c r="D7050" s="6">
        <v>12590.53</v>
      </c>
      <c r="E7050" s="6">
        <v>12597.47</v>
      </c>
      <c r="F7050" s="6">
        <v>12586.03</v>
      </c>
      <c r="G7050" s="6">
        <v>12594.78</v>
      </c>
      <c r="H7050" s="6"/>
      <c r="I7050" s="6"/>
      <c r="J7050" s="6"/>
    </row>
    <row r="7051" spans="3:10" x14ac:dyDescent="0.25">
      <c r="C7051" s="7">
        <v>42885.833333333336</v>
      </c>
      <c r="D7051" s="8">
        <v>12595.03</v>
      </c>
      <c r="E7051" s="8">
        <v>12596.03</v>
      </c>
      <c r="F7051" s="8">
        <v>12586.02</v>
      </c>
      <c r="G7051" s="8">
        <v>12589.77</v>
      </c>
      <c r="H7051" s="8"/>
      <c r="I7051" s="8"/>
      <c r="J7051" s="8"/>
    </row>
    <row r="7052" spans="3:10" x14ac:dyDescent="0.25">
      <c r="C7052" s="5">
        <v>42885.875</v>
      </c>
      <c r="D7052" s="6">
        <v>12589.52</v>
      </c>
      <c r="E7052" s="6">
        <v>12594.52</v>
      </c>
      <c r="F7052" s="6">
        <v>12585.51</v>
      </c>
      <c r="G7052" s="6">
        <v>12590.26</v>
      </c>
      <c r="H7052" s="6"/>
      <c r="I7052" s="6"/>
      <c r="J7052" s="6"/>
    </row>
    <row r="7053" spans="3:10" x14ac:dyDescent="0.25">
      <c r="C7053" s="7">
        <v>42885.916666666664</v>
      </c>
      <c r="D7053" s="8">
        <v>12590.01</v>
      </c>
      <c r="E7053" s="8">
        <v>12594.26</v>
      </c>
      <c r="F7053" s="8">
        <v>12586.5</v>
      </c>
      <c r="G7053" s="8">
        <v>12587.25</v>
      </c>
      <c r="H7053" s="8"/>
      <c r="I7053" s="8"/>
      <c r="J7053" s="8"/>
    </row>
    <row r="7054" spans="3:10" x14ac:dyDescent="0.25">
      <c r="C7054" s="5">
        <v>42885.958333333336</v>
      </c>
      <c r="D7054" s="6">
        <v>12585.94</v>
      </c>
      <c r="E7054" s="6">
        <v>12589.86</v>
      </c>
      <c r="F7054" s="6">
        <v>12578.22</v>
      </c>
      <c r="G7054" s="6">
        <v>12584.74</v>
      </c>
      <c r="H7054" s="6"/>
      <c r="I7054" s="6"/>
      <c r="J7054" s="6"/>
    </row>
    <row r="7055" spans="3:10" x14ac:dyDescent="0.25">
      <c r="C7055" s="7">
        <v>42886.041666666664</v>
      </c>
      <c r="D7055" s="8">
        <v>12580.16</v>
      </c>
      <c r="E7055" s="8">
        <v>12589.03</v>
      </c>
      <c r="F7055" s="8">
        <v>12579.51</v>
      </c>
      <c r="G7055" s="8">
        <v>12588.22</v>
      </c>
      <c r="H7055" s="8"/>
      <c r="I7055" s="8"/>
      <c r="J7055" s="8"/>
    </row>
    <row r="7056" spans="3:10" x14ac:dyDescent="0.25">
      <c r="C7056" s="5">
        <v>42886.083333333336</v>
      </c>
      <c r="D7056" s="6">
        <v>12589.53</v>
      </c>
      <c r="E7056" s="6">
        <v>12589.53</v>
      </c>
      <c r="F7056" s="6">
        <v>12584.3</v>
      </c>
      <c r="G7056" s="6">
        <v>12585.6</v>
      </c>
      <c r="H7056" s="6"/>
      <c r="I7056" s="6"/>
      <c r="J7056" s="6"/>
    </row>
    <row r="7057" spans="3:10" x14ac:dyDescent="0.25">
      <c r="C7057" s="7">
        <v>42886.125</v>
      </c>
      <c r="D7057" s="8">
        <v>12586.91</v>
      </c>
      <c r="E7057" s="8">
        <v>12589.51</v>
      </c>
      <c r="F7057" s="8">
        <v>12580.38</v>
      </c>
      <c r="G7057" s="8">
        <v>12586.9</v>
      </c>
      <c r="H7057" s="8"/>
      <c r="I7057" s="8"/>
      <c r="J7057" s="8"/>
    </row>
    <row r="7058" spans="3:10" x14ac:dyDescent="0.25">
      <c r="C7058" s="5">
        <v>42886.166666666664</v>
      </c>
      <c r="D7058" s="6">
        <v>12586.87</v>
      </c>
      <c r="E7058" s="6">
        <v>12594.89</v>
      </c>
      <c r="F7058" s="6">
        <v>12586.87</v>
      </c>
      <c r="G7058" s="6">
        <v>12592.27</v>
      </c>
      <c r="H7058" s="6"/>
      <c r="I7058" s="6"/>
      <c r="J7058" s="6"/>
    </row>
    <row r="7059" spans="3:10" x14ac:dyDescent="0.25">
      <c r="C7059" s="7">
        <v>42886.208333333336</v>
      </c>
      <c r="D7059" s="8">
        <v>12593.58</v>
      </c>
      <c r="E7059" s="8">
        <v>12593.58</v>
      </c>
      <c r="F7059" s="8">
        <v>12587.35</v>
      </c>
      <c r="G7059" s="8">
        <v>12591.27</v>
      </c>
      <c r="H7059" s="8"/>
      <c r="I7059" s="8"/>
      <c r="J7059" s="8"/>
    </row>
    <row r="7060" spans="3:10" x14ac:dyDescent="0.25">
      <c r="C7060" s="5">
        <v>42886.25</v>
      </c>
      <c r="D7060" s="6">
        <v>12589.96</v>
      </c>
      <c r="E7060" s="6">
        <v>12591.27</v>
      </c>
      <c r="F7060" s="6">
        <v>12587.35</v>
      </c>
      <c r="G7060" s="6">
        <v>12588.65</v>
      </c>
      <c r="H7060" s="6"/>
      <c r="I7060" s="6"/>
      <c r="J7060" s="6"/>
    </row>
    <row r="7061" spans="3:10" x14ac:dyDescent="0.25">
      <c r="C7061" s="7">
        <v>42886.291666666664</v>
      </c>
      <c r="D7061" s="8">
        <v>12588.64</v>
      </c>
      <c r="E7061" s="8">
        <v>12590.06</v>
      </c>
      <c r="F7061" s="8">
        <v>12587.34</v>
      </c>
      <c r="G7061" s="8">
        <v>12588.75</v>
      </c>
      <c r="H7061" s="8"/>
      <c r="I7061" s="8"/>
      <c r="J7061" s="8"/>
    </row>
    <row r="7062" spans="3:10" x14ac:dyDescent="0.25">
      <c r="C7062" s="5">
        <v>42886.333333333336</v>
      </c>
      <c r="D7062" s="6">
        <v>12587.44</v>
      </c>
      <c r="E7062" s="6">
        <v>12590.05</v>
      </c>
      <c r="F7062" s="6">
        <v>12576.55</v>
      </c>
      <c r="G7062" s="6">
        <v>12579.05</v>
      </c>
      <c r="H7062" s="6"/>
      <c r="I7062" s="6"/>
      <c r="J7062" s="6"/>
    </row>
    <row r="7063" spans="3:10" x14ac:dyDescent="0.25">
      <c r="C7063" s="7">
        <v>42886.375</v>
      </c>
      <c r="D7063" s="8">
        <v>12579.05</v>
      </c>
      <c r="E7063" s="8">
        <v>12604.66</v>
      </c>
      <c r="F7063" s="8">
        <v>12578.1</v>
      </c>
      <c r="G7063" s="8">
        <v>12602.91</v>
      </c>
      <c r="H7063" s="8"/>
      <c r="I7063" s="8"/>
      <c r="J7063" s="8"/>
    </row>
    <row r="7064" spans="3:10" x14ac:dyDescent="0.25">
      <c r="C7064" s="5">
        <v>42886.416666666664</v>
      </c>
      <c r="D7064" s="6">
        <v>12603.41</v>
      </c>
      <c r="E7064" s="6">
        <v>12625.12</v>
      </c>
      <c r="F7064" s="6">
        <v>12580.51</v>
      </c>
      <c r="G7064" s="6">
        <v>12611.54</v>
      </c>
      <c r="H7064" s="6"/>
      <c r="I7064" s="6"/>
      <c r="J7064" s="6"/>
    </row>
    <row r="7065" spans="3:10" x14ac:dyDescent="0.25">
      <c r="C7065" s="7">
        <v>42886.458333333336</v>
      </c>
      <c r="D7065" s="8">
        <v>12611.79</v>
      </c>
      <c r="E7065" s="8">
        <v>12623.65</v>
      </c>
      <c r="F7065" s="8">
        <v>12592.12</v>
      </c>
      <c r="G7065" s="8">
        <v>12604.18</v>
      </c>
      <c r="H7065" s="8"/>
      <c r="I7065" s="8"/>
      <c r="J7065" s="8"/>
    </row>
    <row r="7066" spans="3:10" x14ac:dyDescent="0.25">
      <c r="C7066" s="5">
        <v>42886.5</v>
      </c>
      <c r="D7066" s="6">
        <v>12603.68</v>
      </c>
      <c r="E7066" s="6">
        <v>12614.43</v>
      </c>
      <c r="F7066" s="6">
        <v>12589.96</v>
      </c>
      <c r="G7066" s="6">
        <v>12609.65</v>
      </c>
      <c r="H7066" s="6"/>
      <c r="I7066" s="6"/>
      <c r="J7066" s="6"/>
    </row>
    <row r="7067" spans="3:10" x14ac:dyDescent="0.25">
      <c r="C7067" s="7">
        <v>42886.541666666664</v>
      </c>
      <c r="D7067" s="8">
        <v>12609.9</v>
      </c>
      <c r="E7067" s="8">
        <v>12678.2</v>
      </c>
      <c r="F7067" s="8">
        <v>12607.53</v>
      </c>
      <c r="G7067" s="8">
        <v>12651.82</v>
      </c>
      <c r="H7067" s="8"/>
      <c r="I7067" s="8"/>
      <c r="J7067" s="8"/>
    </row>
    <row r="7068" spans="3:10" x14ac:dyDescent="0.25">
      <c r="C7068" s="5">
        <v>42886.583333333336</v>
      </c>
      <c r="D7068" s="6">
        <v>12651.57</v>
      </c>
      <c r="E7068" s="6">
        <v>12697.05</v>
      </c>
      <c r="F7068" s="6">
        <v>12651.32</v>
      </c>
      <c r="G7068" s="6">
        <v>12682.17</v>
      </c>
      <c r="H7068" s="6"/>
      <c r="I7068" s="6"/>
      <c r="J7068" s="6"/>
    </row>
    <row r="7069" spans="3:10" x14ac:dyDescent="0.25">
      <c r="C7069" s="7">
        <v>42886.625</v>
      </c>
      <c r="D7069" s="8">
        <v>12682.42</v>
      </c>
      <c r="E7069" s="8">
        <v>12700.1</v>
      </c>
      <c r="F7069" s="8">
        <v>12677.62</v>
      </c>
      <c r="G7069" s="8">
        <v>12694.08</v>
      </c>
      <c r="H7069" s="8"/>
      <c r="I7069" s="8"/>
      <c r="J7069" s="8"/>
    </row>
    <row r="7070" spans="3:10" x14ac:dyDescent="0.25">
      <c r="C7070" s="5">
        <v>42886.666666666664</v>
      </c>
      <c r="D7070" s="6">
        <v>12694.33</v>
      </c>
      <c r="E7070" s="6">
        <v>12711.27</v>
      </c>
      <c r="F7070" s="6">
        <v>12655.5</v>
      </c>
      <c r="G7070" s="6">
        <v>12659.5</v>
      </c>
      <c r="H7070" s="6"/>
      <c r="I7070" s="6"/>
      <c r="J7070" s="6"/>
    </row>
    <row r="7071" spans="3:10" x14ac:dyDescent="0.25">
      <c r="C7071" s="7">
        <v>42886.708333333336</v>
      </c>
      <c r="D7071" s="8">
        <v>12658.5</v>
      </c>
      <c r="E7071" s="8">
        <v>12693.6</v>
      </c>
      <c r="F7071" s="8">
        <v>12607.75</v>
      </c>
      <c r="G7071" s="8">
        <v>12681.41</v>
      </c>
      <c r="H7071" s="8"/>
      <c r="I7071" s="8"/>
      <c r="J7071" s="8"/>
    </row>
    <row r="7072" spans="3:10" x14ac:dyDescent="0.25">
      <c r="C7072" s="5">
        <v>42886.75</v>
      </c>
      <c r="D7072" s="6">
        <v>12681.66</v>
      </c>
      <c r="E7072" s="6">
        <v>12686.99</v>
      </c>
      <c r="F7072" s="6">
        <v>12609.45</v>
      </c>
      <c r="G7072" s="6">
        <v>12630.95</v>
      </c>
      <c r="H7072" s="6"/>
      <c r="I7072" s="6"/>
      <c r="J7072" s="6"/>
    </row>
    <row r="7073" spans="3:10" x14ac:dyDescent="0.25">
      <c r="C7073" s="7">
        <v>42886.791666666664</v>
      </c>
      <c r="D7073" s="8">
        <v>12631.45</v>
      </c>
      <c r="E7073" s="8">
        <v>12641.7</v>
      </c>
      <c r="F7073" s="8">
        <v>12625.42</v>
      </c>
      <c r="G7073" s="8">
        <v>12625.42</v>
      </c>
      <c r="H7073" s="8"/>
      <c r="I7073" s="8"/>
      <c r="J7073" s="8"/>
    </row>
    <row r="7074" spans="3:10" x14ac:dyDescent="0.25">
      <c r="C7074" s="5">
        <v>42886.833333333336</v>
      </c>
      <c r="D7074" s="6">
        <v>12624.92</v>
      </c>
      <c r="E7074" s="6">
        <v>12637.17</v>
      </c>
      <c r="F7074" s="6">
        <v>12623.41</v>
      </c>
      <c r="G7074" s="6">
        <v>12630.16</v>
      </c>
      <c r="H7074" s="6"/>
      <c r="I7074" s="6"/>
      <c r="J7074" s="6"/>
    </row>
    <row r="7075" spans="3:10" x14ac:dyDescent="0.25">
      <c r="C7075" s="7">
        <v>42886.875</v>
      </c>
      <c r="D7075" s="8">
        <v>12630.91</v>
      </c>
      <c r="E7075" s="8">
        <v>12633.91</v>
      </c>
      <c r="F7075" s="8">
        <v>12620.16</v>
      </c>
      <c r="G7075" s="8">
        <v>12628.65</v>
      </c>
      <c r="H7075" s="8"/>
      <c r="I7075" s="8"/>
      <c r="J7075" s="8"/>
    </row>
    <row r="7076" spans="3:10" x14ac:dyDescent="0.25">
      <c r="C7076" s="5">
        <v>42886.916666666664</v>
      </c>
      <c r="D7076" s="6">
        <v>12628.9</v>
      </c>
      <c r="E7076" s="6">
        <v>12640.9</v>
      </c>
      <c r="F7076" s="6">
        <v>12626.15</v>
      </c>
      <c r="G7076" s="6">
        <v>12631.4</v>
      </c>
      <c r="H7076" s="6"/>
      <c r="I7076" s="6"/>
      <c r="J7076" s="6"/>
    </row>
    <row r="7077" spans="3:10" x14ac:dyDescent="0.25">
      <c r="C7077" s="7">
        <v>42886.958333333336</v>
      </c>
      <c r="D7077" s="8">
        <v>12629.65</v>
      </c>
      <c r="E7077" s="8">
        <v>12650.6</v>
      </c>
      <c r="F7077" s="8">
        <v>12627.03</v>
      </c>
      <c r="G7077" s="8">
        <v>12645.67</v>
      </c>
      <c r="H7077" s="8"/>
      <c r="I7077" s="8"/>
      <c r="J7077" s="8"/>
    </row>
    <row r="7078" spans="3:10" x14ac:dyDescent="0.25">
      <c r="C7078" s="5">
        <v>42887.041666666664</v>
      </c>
      <c r="D7078" s="6">
        <v>12640.54</v>
      </c>
      <c r="E7078" s="6">
        <v>12642.66</v>
      </c>
      <c r="F7078" s="6">
        <v>12632.99</v>
      </c>
      <c r="G7078" s="6">
        <v>12634.29</v>
      </c>
      <c r="H7078" s="6"/>
      <c r="I7078" s="6"/>
      <c r="J7078" s="6"/>
    </row>
    <row r="7079" spans="3:10" x14ac:dyDescent="0.25">
      <c r="C7079" s="7">
        <v>42887.083333333336</v>
      </c>
      <c r="D7079" s="8">
        <v>12634.95</v>
      </c>
      <c r="E7079" s="8">
        <v>12638.72</v>
      </c>
      <c r="F7079" s="8">
        <v>12632.67</v>
      </c>
      <c r="G7079" s="8">
        <v>12633.98</v>
      </c>
      <c r="H7079" s="8"/>
      <c r="I7079" s="8"/>
      <c r="J7079" s="8"/>
    </row>
    <row r="7080" spans="3:10" x14ac:dyDescent="0.25">
      <c r="C7080" s="5">
        <v>42887.125</v>
      </c>
      <c r="D7080" s="6">
        <v>12632.67</v>
      </c>
      <c r="E7080" s="6">
        <v>12641.83</v>
      </c>
      <c r="F7080" s="6">
        <v>12632.67</v>
      </c>
      <c r="G7080" s="6">
        <v>12640.52</v>
      </c>
      <c r="H7080" s="6"/>
      <c r="I7080" s="6"/>
      <c r="J7080" s="6"/>
    </row>
    <row r="7081" spans="3:10" x14ac:dyDescent="0.25">
      <c r="C7081" s="7">
        <v>42887.166666666664</v>
      </c>
      <c r="D7081" s="8">
        <v>12640.56</v>
      </c>
      <c r="E7081" s="8">
        <v>12644.49</v>
      </c>
      <c r="F7081" s="8">
        <v>12629.26</v>
      </c>
      <c r="G7081" s="8">
        <v>12629.26</v>
      </c>
      <c r="H7081" s="8"/>
      <c r="I7081" s="8"/>
      <c r="J7081" s="8"/>
    </row>
    <row r="7082" spans="3:10" x14ac:dyDescent="0.25">
      <c r="C7082" s="5">
        <v>42887.208333333336</v>
      </c>
      <c r="D7082" s="6">
        <v>12629.26</v>
      </c>
      <c r="E7082" s="6">
        <v>12639.43</v>
      </c>
      <c r="F7082" s="6">
        <v>12623.83</v>
      </c>
      <c r="G7082" s="6">
        <v>12638.15</v>
      </c>
      <c r="H7082" s="6"/>
      <c r="I7082" s="6"/>
      <c r="J7082" s="6"/>
    </row>
    <row r="7083" spans="3:10" x14ac:dyDescent="0.25">
      <c r="C7083" s="7">
        <v>42887.25</v>
      </c>
      <c r="D7083" s="8">
        <v>12639.46</v>
      </c>
      <c r="E7083" s="8">
        <v>12640.27</v>
      </c>
      <c r="F7083" s="8">
        <v>12636.34</v>
      </c>
      <c r="G7083" s="8">
        <v>12637.65</v>
      </c>
      <c r="H7083" s="8"/>
      <c r="I7083" s="8"/>
      <c r="J7083" s="8"/>
    </row>
    <row r="7084" spans="3:10" x14ac:dyDescent="0.25">
      <c r="C7084" s="5">
        <v>42887.291666666664</v>
      </c>
      <c r="D7084" s="6">
        <v>12637.64</v>
      </c>
      <c r="E7084" s="6">
        <v>12641.76</v>
      </c>
      <c r="F7084" s="6">
        <v>12633.71</v>
      </c>
      <c r="G7084" s="6">
        <v>12641.76</v>
      </c>
      <c r="H7084" s="6"/>
      <c r="I7084" s="6"/>
      <c r="J7084" s="6"/>
    </row>
    <row r="7085" spans="3:10" x14ac:dyDescent="0.25">
      <c r="C7085" s="7">
        <v>42887.333333333336</v>
      </c>
      <c r="D7085" s="8">
        <v>12640.45</v>
      </c>
      <c r="E7085" s="8">
        <v>12654.26</v>
      </c>
      <c r="F7085" s="8">
        <v>12637.36</v>
      </c>
      <c r="G7085" s="8">
        <v>12647.73</v>
      </c>
      <c r="H7085" s="8"/>
      <c r="I7085" s="8"/>
      <c r="J7085" s="8"/>
    </row>
    <row r="7086" spans="3:10" x14ac:dyDescent="0.25">
      <c r="C7086" s="5">
        <v>42887.375</v>
      </c>
      <c r="D7086" s="6">
        <v>12649.23</v>
      </c>
      <c r="E7086" s="6">
        <v>12656.42</v>
      </c>
      <c r="F7086" s="6">
        <v>12629.59</v>
      </c>
      <c r="G7086" s="6">
        <v>12630.59</v>
      </c>
      <c r="H7086" s="6"/>
      <c r="I7086" s="6"/>
      <c r="J7086" s="6"/>
    </row>
    <row r="7087" spans="3:10" x14ac:dyDescent="0.25">
      <c r="C7087" s="7">
        <v>42887.416666666664</v>
      </c>
      <c r="D7087" s="8">
        <v>12630.84</v>
      </c>
      <c r="E7087" s="8">
        <v>12671.51</v>
      </c>
      <c r="F7087" s="8">
        <v>12618.59</v>
      </c>
      <c r="G7087" s="8">
        <v>12655.61</v>
      </c>
      <c r="H7087" s="8"/>
      <c r="I7087" s="8"/>
      <c r="J7087" s="8"/>
    </row>
    <row r="7088" spans="3:10" x14ac:dyDescent="0.25">
      <c r="C7088" s="5">
        <v>42887.458333333336</v>
      </c>
      <c r="D7088" s="6">
        <v>12655.11</v>
      </c>
      <c r="E7088" s="6">
        <v>12678.92</v>
      </c>
      <c r="F7088" s="6">
        <v>12642.14</v>
      </c>
      <c r="G7088" s="6">
        <v>12671.32</v>
      </c>
      <c r="H7088" s="6"/>
      <c r="I7088" s="6"/>
      <c r="J7088" s="6"/>
    </row>
    <row r="7089" spans="3:10" x14ac:dyDescent="0.25">
      <c r="C7089" s="7">
        <v>42887.5</v>
      </c>
      <c r="D7089" s="8">
        <v>12670.82</v>
      </c>
      <c r="E7089" s="8">
        <v>12676.99</v>
      </c>
      <c r="F7089" s="8">
        <v>12653.23</v>
      </c>
      <c r="G7089" s="8">
        <v>12658.55</v>
      </c>
      <c r="H7089" s="8"/>
      <c r="I7089" s="8"/>
      <c r="J7089" s="8"/>
    </row>
    <row r="7090" spans="3:10" x14ac:dyDescent="0.25">
      <c r="C7090" s="5">
        <v>42887.541666666664</v>
      </c>
      <c r="D7090" s="6">
        <v>12658.3</v>
      </c>
      <c r="E7090" s="6">
        <v>12664.48</v>
      </c>
      <c r="F7090" s="6">
        <v>12654.67</v>
      </c>
      <c r="G7090" s="6">
        <v>12656.95</v>
      </c>
      <c r="H7090" s="6"/>
      <c r="I7090" s="6"/>
      <c r="J7090" s="6"/>
    </row>
    <row r="7091" spans="3:10" x14ac:dyDescent="0.25">
      <c r="C7091" s="7">
        <v>42887.583333333336</v>
      </c>
      <c r="D7091" s="8">
        <v>12656.9</v>
      </c>
      <c r="E7091" s="8">
        <v>12659.93</v>
      </c>
      <c r="F7091" s="8">
        <v>12622.24</v>
      </c>
      <c r="G7091" s="8">
        <v>12635.65</v>
      </c>
      <c r="H7091" s="8"/>
      <c r="I7091" s="8"/>
      <c r="J7091" s="8"/>
    </row>
    <row r="7092" spans="3:10" x14ac:dyDescent="0.25">
      <c r="C7092" s="5">
        <v>42887.625</v>
      </c>
      <c r="D7092" s="6">
        <v>12635.9</v>
      </c>
      <c r="E7092" s="6">
        <v>12660.7</v>
      </c>
      <c r="F7092" s="6">
        <v>12634.53</v>
      </c>
      <c r="G7092" s="6">
        <v>12655.71</v>
      </c>
      <c r="H7092" s="6"/>
      <c r="I7092" s="6"/>
      <c r="J7092" s="6"/>
    </row>
    <row r="7093" spans="3:10" x14ac:dyDescent="0.25">
      <c r="C7093" s="7">
        <v>42887.666666666664</v>
      </c>
      <c r="D7093" s="8">
        <v>12655.96</v>
      </c>
      <c r="E7093" s="8">
        <v>12673.34</v>
      </c>
      <c r="F7093" s="8">
        <v>12644.21</v>
      </c>
      <c r="G7093" s="8">
        <v>12661.32</v>
      </c>
      <c r="H7093" s="8"/>
      <c r="I7093" s="8"/>
      <c r="J7093" s="8"/>
    </row>
    <row r="7094" spans="3:10" x14ac:dyDescent="0.25">
      <c r="C7094" s="5">
        <v>42887.708333333336</v>
      </c>
      <c r="D7094" s="6">
        <v>12660.57</v>
      </c>
      <c r="E7094" s="6">
        <v>12667.86</v>
      </c>
      <c r="F7094" s="6">
        <v>12649.45</v>
      </c>
      <c r="G7094" s="6">
        <v>12658.99</v>
      </c>
      <c r="H7094" s="6"/>
      <c r="I7094" s="6"/>
      <c r="J7094" s="6"/>
    </row>
    <row r="7095" spans="3:10" x14ac:dyDescent="0.25">
      <c r="C7095" s="7">
        <v>42887.75</v>
      </c>
      <c r="D7095" s="8">
        <v>12658.74</v>
      </c>
      <c r="E7095" s="8">
        <v>12671.48</v>
      </c>
      <c r="F7095" s="8">
        <v>12657.48</v>
      </c>
      <c r="G7095" s="8">
        <v>12669.71</v>
      </c>
      <c r="H7095" s="8"/>
      <c r="I7095" s="8"/>
      <c r="J7095" s="8"/>
    </row>
    <row r="7096" spans="3:10" x14ac:dyDescent="0.25">
      <c r="C7096" s="5">
        <v>42887.791666666664</v>
      </c>
      <c r="D7096" s="6">
        <v>12669.21</v>
      </c>
      <c r="E7096" s="6">
        <v>12691.49</v>
      </c>
      <c r="F7096" s="6">
        <v>12667.66</v>
      </c>
      <c r="G7096" s="6">
        <v>12688.93</v>
      </c>
      <c r="H7096" s="6"/>
      <c r="I7096" s="6"/>
      <c r="J7096" s="6"/>
    </row>
    <row r="7097" spans="3:10" x14ac:dyDescent="0.25">
      <c r="C7097" s="7">
        <v>42887.833333333336</v>
      </c>
      <c r="D7097" s="8">
        <v>12688.68</v>
      </c>
      <c r="E7097" s="8">
        <v>12697.68</v>
      </c>
      <c r="F7097" s="8">
        <v>12687.92</v>
      </c>
      <c r="G7097" s="8">
        <v>12691.92</v>
      </c>
      <c r="H7097" s="8"/>
      <c r="I7097" s="8"/>
      <c r="J7097" s="8"/>
    </row>
    <row r="7098" spans="3:10" x14ac:dyDescent="0.25">
      <c r="C7098" s="5">
        <v>42887.875</v>
      </c>
      <c r="D7098" s="6">
        <v>12691.67</v>
      </c>
      <c r="E7098" s="6">
        <v>12698.42</v>
      </c>
      <c r="F7098" s="6">
        <v>12682.66</v>
      </c>
      <c r="G7098" s="6">
        <v>12683.91</v>
      </c>
      <c r="H7098" s="6"/>
      <c r="I7098" s="6"/>
      <c r="J7098" s="6"/>
    </row>
    <row r="7099" spans="3:10" x14ac:dyDescent="0.25">
      <c r="C7099" s="7">
        <v>42887.916666666664</v>
      </c>
      <c r="D7099" s="8">
        <v>12683.66</v>
      </c>
      <c r="E7099" s="8">
        <v>12697.91</v>
      </c>
      <c r="F7099" s="8">
        <v>12680.41</v>
      </c>
      <c r="G7099" s="8">
        <v>12696.4</v>
      </c>
      <c r="H7099" s="8"/>
      <c r="I7099" s="8"/>
      <c r="J7099" s="8"/>
    </row>
    <row r="7100" spans="3:10" x14ac:dyDescent="0.25">
      <c r="C7100" s="5">
        <v>42887.958333333336</v>
      </c>
      <c r="D7100" s="6">
        <v>12694.65</v>
      </c>
      <c r="E7100" s="6">
        <v>12698.57</v>
      </c>
      <c r="F7100" s="6">
        <v>12688.12</v>
      </c>
      <c r="G7100" s="6">
        <v>12694.65</v>
      </c>
      <c r="H7100" s="6"/>
      <c r="I7100" s="6"/>
      <c r="J7100" s="6"/>
    </row>
    <row r="7101" spans="3:10" x14ac:dyDescent="0.25">
      <c r="C7101" s="7">
        <v>42888.041666666664</v>
      </c>
      <c r="D7101" s="8">
        <v>12693.33</v>
      </c>
      <c r="E7101" s="8">
        <v>12719.28</v>
      </c>
      <c r="F7101" s="8">
        <v>12692.03</v>
      </c>
      <c r="G7101" s="8">
        <v>12709.44</v>
      </c>
      <c r="H7101" s="8"/>
      <c r="I7101" s="8"/>
      <c r="J7101" s="8"/>
    </row>
    <row r="7102" spans="3:10" x14ac:dyDescent="0.25">
      <c r="C7102" s="5">
        <v>42888.083333333336</v>
      </c>
      <c r="D7102" s="6">
        <v>12708.13</v>
      </c>
      <c r="E7102" s="6">
        <v>12708.63</v>
      </c>
      <c r="F7102" s="6">
        <v>12704.21</v>
      </c>
      <c r="G7102" s="6">
        <v>12706.01</v>
      </c>
      <c r="H7102" s="6"/>
      <c r="I7102" s="6"/>
      <c r="J7102" s="6"/>
    </row>
    <row r="7103" spans="3:10" x14ac:dyDescent="0.25">
      <c r="C7103" s="7">
        <v>42888.125</v>
      </c>
      <c r="D7103" s="8">
        <v>12706.01</v>
      </c>
      <c r="E7103" s="8">
        <v>12740.52</v>
      </c>
      <c r="F7103" s="8">
        <v>12706.01</v>
      </c>
      <c r="G7103" s="8">
        <v>12737.91</v>
      </c>
      <c r="H7103" s="8"/>
      <c r="I7103" s="8"/>
      <c r="J7103" s="8"/>
    </row>
    <row r="7104" spans="3:10" x14ac:dyDescent="0.25">
      <c r="C7104" s="5">
        <v>42888.166666666664</v>
      </c>
      <c r="D7104" s="6">
        <v>12737.95</v>
      </c>
      <c r="E7104" s="6">
        <v>12746.82</v>
      </c>
      <c r="F7104" s="6">
        <v>12734.87</v>
      </c>
      <c r="G7104" s="6">
        <v>12742.4</v>
      </c>
      <c r="H7104" s="6"/>
      <c r="I7104" s="6"/>
      <c r="J7104" s="6"/>
    </row>
    <row r="7105" spans="3:10" x14ac:dyDescent="0.25">
      <c r="C7105" s="7">
        <v>42888.208333333336</v>
      </c>
      <c r="D7105" s="8">
        <v>12743.71</v>
      </c>
      <c r="E7105" s="8">
        <v>12756.54</v>
      </c>
      <c r="F7105" s="8">
        <v>12740.7</v>
      </c>
      <c r="G7105" s="8">
        <v>12743.31</v>
      </c>
      <c r="H7105" s="8"/>
      <c r="I7105" s="8"/>
      <c r="J7105" s="8"/>
    </row>
    <row r="7106" spans="3:10" x14ac:dyDescent="0.25">
      <c r="C7106" s="5">
        <v>42888.25</v>
      </c>
      <c r="D7106" s="6">
        <v>12744.62</v>
      </c>
      <c r="E7106" s="6">
        <v>12746.53</v>
      </c>
      <c r="F7106" s="6">
        <v>12739</v>
      </c>
      <c r="G7106" s="6">
        <v>12739</v>
      </c>
      <c r="H7106" s="6"/>
      <c r="I7106" s="6"/>
      <c r="J7106" s="6"/>
    </row>
    <row r="7107" spans="3:10" x14ac:dyDescent="0.25">
      <c r="C7107" s="7">
        <v>42888.291666666664</v>
      </c>
      <c r="D7107" s="8">
        <v>12740.3</v>
      </c>
      <c r="E7107" s="8">
        <v>12744.71</v>
      </c>
      <c r="F7107" s="8">
        <v>12736.67</v>
      </c>
      <c r="G7107" s="8">
        <v>12739.79</v>
      </c>
      <c r="H7107" s="8"/>
      <c r="I7107" s="8"/>
      <c r="J7107" s="8"/>
    </row>
    <row r="7108" spans="3:10" x14ac:dyDescent="0.25">
      <c r="C7108" s="5">
        <v>42888.333333333336</v>
      </c>
      <c r="D7108" s="6">
        <v>12738.48</v>
      </c>
      <c r="E7108" s="6">
        <v>12744.94</v>
      </c>
      <c r="F7108" s="6">
        <v>12726.76</v>
      </c>
      <c r="G7108" s="6">
        <v>12733.47</v>
      </c>
      <c r="H7108" s="6"/>
      <c r="I7108" s="6"/>
      <c r="J7108" s="6"/>
    </row>
    <row r="7109" spans="3:10" x14ac:dyDescent="0.25">
      <c r="C7109" s="7">
        <v>42888.375</v>
      </c>
      <c r="D7109" s="8">
        <v>12731.97</v>
      </c>
      <c r="E7109" s="8">
        <v>12749.86</v>
      </c>
      <c r="F7109" s="8">
        <v>12729.58</v>
      </c>
      <c r="G7109" s="8">
        <v>12740.79</v>
      </c>
      <c r="H7109" s="8"/>
      <c r="I7109" s="8"/>
      <c r="J7109" s="8"/>
    </row>
    <row r="7110" spans="3:10" x14ac:dyDescent="0.25">
      <c r="C7110" s="5">
        <v>42888.416666666664</v>
      </c>
      <c r="D7110" s="6">
        <v>12742.29</v>
      </c>
      <c r="E7110" s="6">
        <v>12804.46</v>
      </c>
      <c r="F7110" s="6">
        <v>12730.29</v>
      </c>
      <c r="G7110" s="6">
        <v>12795.61</v>
      </c>
      <c r="H7110" s="6"/>
      <c r="I7110" s="6"/>
      <c r="J7110" s="6"/>
    </row>
    <row r="7111" spans="3:10" x14ac:dyDescent="0.25">
      <c r="C7111" s="7">
        <v>42888.458333333336</v>
      </c>
      <c r="D7111" s="8">
        <v>12795.86</v>
      </c>
      <c r="E7111" s="8">
        <v>12822.82</v>
      </c>
      <c r="F7111" s="8">
        <v>12773.23</v>
      </c>
      <c r="G7111" s="8">
        <v>12813.67</v>
      </c>
      <c r="H7111" s="8"/>
      <c r="I7111" s="8"/>
      <c r="J7111" s="8"/>
    </row>
    <row r="7112" spans="3:10" x14ac:dyDescent="0.25">
      <c r="C7112" s="5">
        <v>42888.5</v>
      </c>
      <c r="D7112" s="6">
        <v>12813.68</v>
      </c>
      <c r="E7112" s="6">
        <v>12850.98</v>
      </c>
      <c r="F7112" s="6">
        <v>12810.23</v>
      </c>
      <c r="G7112" s="6">
        <v>12846.99</v>
      </c>
      <c r="H7112" s="6"/>
      <c r="I7112" s="6"/>
      <c r="J7112" s="6"/>
    </row>
    <row r="7113" spans="3:10" x14ac:dyDescent="0.25">
      <c r="C7113" s="7">
        <v>42888.541666666664</v>
      </c>
      <c r="D7113" s="8">
        <v>12847.24</v>
      </c>
      <c r="E7113" s="8">
        <v>12875.63</v>
      </c>
      <c r="F7113" s="8">
        <v>12837.36</v>
      </c>
      <c r="G7113" s="8">
        <v>12875.38</v>
      </c>
      <c r="H7113" s="8"/>
      <c r="I7113" s="8"/>
      <c r="J7113" s="8"/>
    </row>
    <row r="7114" spans="3:10" x14ac:dyDescent="0.25">
      <c r="C7114" s="5">
        <v>42888.583333333336</v>
      </c>
      <c r="D7114" s="6">
        <v>12875.63</v>
      </c>
      <c r="E7114" s="6">
        <v>12881.34</v>
      </c>
      <c r="F7114" s="6">
        <v>12858.28</v>
      </c>
      <c r="G7114" s="6">
        <v>12868.02</v>
      </c>
      <c r="H7114" s="6"/>
      <c r="I7114" s="6"/>
      <c r="J7114" s="6"/>
    </row>
    <row r="7115" spans="3:10" x14ac:dyDescent="0.25">
      <c r="C7115" s="7">
        <v>42888.625</v>
      </c>
      <c r="D7115" s="8">
        <v>12868.27</v>
      </c>
      <c r="E7115" s="8">
        <v>12872.95</v>
      </c>
      <c r="F7115" s="8">
        <v>12800.74</v>
      </c>
      <c r="G7115" s="8">
        <v>12826.68</v>
      </c>
      <c r="H7115" s="8"/>
      <c r="I7115" s="8"/>
      <c r="J7115" s="8"/>
    </row>
    <row r="7116" spans="3:10" x14ac:dyDescent="0.25">
      <c r="C7116" s="5">
        <v>42888.666666666664</v>
      </c>
      <c r="D7116" s="6">
        <v>12826.43</v>
      </c>
      <c r="E7116" s="6">
        <v>12842.94</v>
      </c>
      <c r="F7116" s="6">
        <v>12788.29</v>
      </c>
      <c r="G7116" s="6">
        <v>12794.47</v>
      </c>
      <c r="H7116" s="6"/>
      <c r="I7116" s="6"/>
      <c r="J7116" s="6"/>
    </row>
    <row r="7117" spans="3:10" x14ac:dyDescent="0.25">
      <c r="C7117" s="7">
        <v>42888.708333333336</v>
      </c>
      <c r="D7117" s="8">
        <v>12794.72</v>
      </c>
      <c r="E7117" s="8">
        <v>12838.54</v>
      </c>
      <c r="F7117" s="8">
        <v>12791.21</v>
      </c>
      <c r="G7117" s="8">
        <v>12833.58</v>
      </c>
      <c r="H7117" s="8"/>
      <c r="I7117" s="8"/>
      <c r="J7117" s="8"/>
    </row>
    <row r="7118" spans="3:10" x14ac:dyDescent="0.25">
      <c r="C7118" s="5">
        <v>42888.75</v>
      </c>
      <c r="D7118" s="6">
        <v>12832.83</v>
      </c>
      <c r="E7118" s="6">
        <v>12837.61</v>
      </c>
      <c r="F7118" s="6">
        <v>12811.26</v>
      </c>
      <c r="G7118" s="6">
        <v>12831.43</v>
      </c>
      <c r="H7118" s="6"/>
      <c r="I7118" s="6"/>
      <c r="J7118" s="6"/>
    </row>
    <row r="7119" spans="3:10" x14ac:dyDescent="0.25">
      <c r="C7119" s="7">
        <v>42888.791666666664</v>
      </c>
      <c r="D7119" s="8">
        <v>12831.18</v>
      </c>
      <c r="E7119" s="8">
        <v>12846.23</v>
      </c>
      <c r="F7119" s="8">
        <v>12824.96</v>
      </c>
      <c r="G7119" s="8">
        <v>12842.51</v>
      </c>
      <c r="H7119" s="8"/>
      <c r="I7119" s="8"/>
      <c r="J7119" s="8"/>
    </row>
    <row r="7120" spans="3:10" x14ac:dyDescent="0.25">
      <c r="C7120" s="5">
        <v>42888.833333333336</v>
      </c>
      <c r="D7120" s="6">
        <v>12842.51</v>
      </c>
      <c r="E7120" s="6">
        <v>12845.75</v>
      </c>
      <c r="F7120" s="6">
        <v>12834.25</v>
      </c>
      <c r="G7120" s="6">
        <v>12839.5</v>
      </c>
      <c r="H7120" s="6"/>
      <c r="I7120" s="6"/>
      <c r="J7120" s="6"/>
    </row>
    <row r="7121" spans="3:10" x14ac:dyDescent="0.25">
      <c r="C7121" s="7">
        <v>42888.875</v>
      </c>
      <c r="D7121" s="8">
        <v>12839.25</v>
      </c>
      <c r="E7121" s="8">
        <v>12844.75</v>
      </c>
      <c r="F7121" s="8">
        <v>12835.75</v>
      </c>
      <c r="G7121" s="8">
        <v>12840.5</v>
      </c>
      <c r="H7121" s="8"/>
      <c r="I7121" s="8"/>
      <c r="J7121" s="8"/>
    </row>
    <row r="7122" spans="3:10" x14ac:dyDescent="0.25">
      <c r="C7122" s="5">
        <v>42888.916666666664</v>
      </c>
      <c r="D7122" s="6">
        <v>12840.75</v>
      </c>
      <c r="E7122" s="6">
        <v>12868.25</v>
      </c>
      <c r="F7122" s="6">
        <v>12838.99</v>
      </c>
      <c r="G7122" s="6">
        <v>12842.49</v>
      </c>
      <c r="H7122" s="6"/>
      <c r="I7122" s="6"/>
      <c r="J7122" s="6"/>
    </row>
    <row r="7123" spans="3:10" x14ac:dyDescent="0.25">
      <c r="C7123" s="7">
        <v>42892.375</v>
      </c>
      <c r="D7123" s="8">
        <v>12781.35</v>
      </c>
      <c r="E7123" s="8">
        <v>12791.7</v>
      </c>
      <c r="F7123" s="8">
        <v>12772.91</v>
      </c>
      <c r="G7123" s="8">
        <v>12775.92</v>
      </c>
      <c r="H7123" s="8"/>
      <c r="I7123" s="8"/>
      <c r="J7123" s="8"/>
    </row>
    <row r="7124" spans="3:10" x14ac:dyDescent="0.25">
      <c r="C7124" s="5">
        <v>42892.416666666664</v>
      </c>
      <c r="D7124" s="6">
        <v>12776.42</v>
      </c>
      <c r="E7124" s="6">
        <v>12786.95</v>
      </c>
      <c r="F7124" s="6">
        <v>12754.63</v>
      </c>
      <c r="G7124" s="6">
        <v>12773.4</v>
      </c>
      <c r="H7124" s="6"/>
      <c r="I7124" s="6"/>
      <c r="J7124" s="6"/>
    </row>
    <row r="7125" spans="3:10" x14ac:dyDescent="0.25">
      <c r="C7125" s="7">
        <v>42892.458333333336</v>
      </c>
      <c r="D7125" s="8">
        <v>12772.9</v>
      </c>
      <c r="E7125" s="8">
        <v>12788.32</v>
      </c>
      <c r="F7125" s="8">
        <v>12748.57</v>
      </c>
      <c r="G7125" s="8">
        <v>12770.28</v>
      </c>
      <c r="H7125" s="8"/>
      <c r="I7125" s="8"/>
      <c r="J7125" s="8"/>
    </row>
    <row r="7126" spans="3:10" x14ac:dyDescent="0.25">
      <c r="C7126" s="5">
        <v>42892.5</v>
      </c>
      <c r="D7126" s="6">
        <v>12770.78</v>
      </c>
      <c r="E7126" s="6">
        <v>12781.13</v>
      </c>
      <c r="F7126" s="6">
        <v>12750.75</v>
      </c>
      <c r="G7126" s="6">
        <v>12757.28</v>
      </c>
      <c r="H7126" s="6"/>
      <c r="I7126" s="6"/>
      <c r="J7126" s="6"/>
    </row>
    <row r="7127" spans="3:10" x14ac:dyDescent="0.25">
      <c r="C7127" s="7">
        <v>42892.541666666664</v>
      </c>
      <c r="D7127" s="8">
        <v>12757.54</v>
      </c>
      <c r="E7127" s="8">
        <v>12762.8</v>
      </c>
      <c r="F7127" s="8">
        <v>12723.87</v>
      </c>
      <c r="G7127" s="8">
        <v>12725.9</v>
      </c>
      <c r="H7127" s="8"/>
      <c r="I7127" s="8"/>
      <c r="J7127" s="8"/>
    </row>
    <row r="7128" spans="3:10" x14ac:dyDescent="0.25">
      <c r="C7128" s="5">
        <v>42892.583333333336</v>
      </c>
      <c r="D7128" s="6">
        <v>12726.15</v>
      </c>
      <c r="E7128" s="6">
        <v>12741.57</v>
      </c>
      <c r="F7128" s="6">
        <v>12687.9</v>
      </c>
      <c r="G7128" s="6">
        <v>12713.27</v>
      </c>
      <c r="H7128" s="6"/>
      <c r="I7128" s="6"/>
      <c r="J7128" s="6"/>
    </row>
    <row r="7129" spans="3:10" x14ac:dyDescent="0.25">
      <c r="C7129" s="7">
        <v>42892.625</v>
      </c>
      <c r="D7129" s="8">
        <v>12713.77</v>
      </c>
      <c r="E7129" s="8">
        <v>12715.77</v>
      </c>
      <c r="F7129" s="8">
        <v>12692.98</v>
      </c>
      <c r="G7129" s="8">
        <v>12695.96</v>
      </c>
      <c r="H7129" s="8"/>
      <c r="I7129" s="8"/>
      <c r="J7129" s="8"/>
    </row>
    <row r="7130" spans="3:10" x14ac:dyDescent="0.25">
      <c r="C7130" s="5">
        <v>42892.666666666664</v>
      </c>
      <c r="D7130" s="6">
        <v>12696.21</v>
      </c>
      <c r="E7130" s="6">
        <v>12713.18</v>
      </c>
      <c r="F7130" s="6">
        <v>12677.8</v>
      </c>
      <c r="G7130" s="6">
        <v>12708.02</v>
      </c>
      <c r="H7130" s="6"/>
      <c r="I7130" s="6"/>
      <c r="J7130" s="6"/>
    </row>
    <row r="7131" spans="3:10" x14ac:dyDescent="0.25">
      <c r="C7131" s="7">
        <v>42892.708333333336</v>
      </c>
      <c r="D7131" s="8">
        <v>12708.01</v>
      </c>
      <c r="E7131" s="8">
        <v>12721.2</v>
      </c>
      <c r="F7131" s="8">
        <v>12681.82</v>
      </c>
      <c r="G7131" s="8">
        <v>12686.56</v>
      </c>
      <c r="H7131" s="8"/>
      <c r="I7131" s="8"/>
      <c r="J7131" s="8"/>
    </row>
    <row r="7132" spans="3:10" x14ac:dyDescent="0.25">
      <c r="C7132" s="5">
        <v>42892.75</v>
      </c>
      <c r="D7132" s="6">
        <v>12687.06</v>
      </c>
      <c r="E7132" s="6">
        <v>12700.01</v>
      </c>
      <c r="F7132" s="6">
        <v>12680.58</v>
      </c>
      <c r="G7132" s="6">
        <v>12695.77</v>
      </c>
      <c r="H7132" s="6"/>
      <c r="I7132" s="6"/>
      <c r="J7132" s="6"/>
    </row>
    <row r="7133" spans="3:10" x14ac:dyDescent="0.25">
      <c r="C7133" s="7">
        <v>42892.791666666664</v>
      </c>
      <c r="D7133" s="8">
        <v>12695.52</v>
      </c>
      <c r="E7133" s="8">
        <v>12698.25</v>
      </c>
      <c r="F7133" s="8">
        <v>12690.75</v>
      </c>
      <c r="G7133" s="8">
        <v>12692.01</v>
      </c>
      <c r="H7133" s="8"/>
      <c r="I7133" s="8"/>
      <c r="J7133" s="8"/>
    </row>
    <row r="7134" spans="3:10" x14ac:dyDescent="0.25">
      <c r="C7134" s="5">
        <v>42892.833333333336</v>
      </c>
      <c r="D7134" s="6">
        <v>12692.01</v>
      </c>
      <c r="E7134" s="6">
        <v>12693.51</v>
      </c>
      <c r="F7134" s="6">
        <v>12655.5</v>
      </c>
      <c r="G7134" s="6">
        <v>12664.75</v>
      </c>
      <c r="H7134" s="6"/>
      <c r="I7134" s="6"/>
      <c r="J7134" s="6"/>
    </row>
    <row r="7135" spans="3:10" x14ac:dyDescent="0.25">
      <c r="C7135" s="7">
        <v>42892.875</v>
      </c>
      <c r="D7135" s="8">
        <v>12665.25</v>
      </c>
      <c r="E7135" s="8">
        <v>12690.49</v>
      </c>
      <c r="F7135" s="8">
        <v>12664.75</v>
      </c>
      <c r="G7135" s="8">
        <v>12684.49</v>
      </c>
      <c r="H7135" s="8"/>
      <c r="I7135" s="8"/>
      <c r="J7135" s="8"/>
    </row>
    <row r="7136" spans="3:10" x14ac:dyDescent="0.25">
      <c r="C7136" s="5">
        <v>42892.916666666664</v>
      </c>
      <c r="D7136" s="6">
        <v>12685.24</v>
      </c>
      <c r="E7136" s="6">
        <v>12687.24</v>
      </c>
      <c r="F7136" s="6">
        <v>12653.98</v>
      </c>
      <c r="G7136" s="6">
        <v>12666.23</v>
      </c>
      <c r="H7136" s="6"/>
      <c r="I7136" s="6"/>
      <c r="J7136" s="6"/>
    </row>
    <row r="7137" spans="3:10" x14ac:dyDescent="0.25">
      <c r="C7137" s="7">
        <v>42892.958333333336</v>
      </c>
      <c r="D7137" s="8">
        <v>12664.23</v>
      </c>
      <c r="E7137" s="8">
        <v>12675.26</v>
      </c>
      <c r="F7137" s="8">
        <v>12662.92</v>
      </c>
      <c r="G7137" s="8">
        <v>12667.74</v>
      </c>
      <c r="H7137" s="8"/>
      <c r="I7137" s="8"/>
      <c r="J7137" s="8"/>
    </row>
    <row r="7138" spans="3:10" x14ac:dyDescent="0.25">
      <c r="C7138" s="5">
        <v>42893.041666666664</v>
      </c>
      <c r="D7138" s="6">
        <v>12667.08</v>
      </c>
      <c r="E7138" s="6">
        <v>12672.94</v>
      </c>
      <c r="F7138" s="6">
        <v>12665.77</v>
      </c>
      <c r="G7138" s="6">
        <v>12672.93</v>
      </c>
      <c r="H7138" s="6"/>
      <c r="I7138" s="6"/>
      <c r="J7138" s="6"/>
    </row>
    <row r="7139" spans="3:10" x14ac:dyDescent="0.25">
      <c r="C7139" s="7">
        <v>42893.083333333336</v>
      </c>
      <c r="D7139" s="8">
        <v>12671.63</v>
      </c>
      <c r="E7139" s="8">
        <v>12673.93</v>
      </c>
      <c r="F7139" s="8">
        <v>12669.02</v>
      </c>
      <c r="G7139" s="8">
        <v>12672.62</v>
      </c>
      <c r="H7139" s="8"/>
      <c r="I7139" s="8"/>
      <c r="J7139" s="8"/>
    </row>
    <row r="7140" spans="3:10" x14ac:dyDescent="0.25">
      <c r="C7140" s="5">
        <v>42893.125</v>
      </c>
      <c r="D7140" s="6">
        <v>12673.27</v>
      </c>
      <c r="E7140" s="6">
        <v>12681.64</v>
      </c>
      <c r="F7140" s="6">
        <v>12673.27</v>
      </c>
      <c r="G7140" s="6">
        <v>12679.02</v>
      </c>
      <c r="H7140" s="6"/>
      <c r="I7140" s="6"/>
      <c r="J7140" s="6"/>
    </row>
    <row r="7141" spans="3:10" x14ac:dyDescent="0.25">
      <c r="C7141" s="7">
        <v>42893.166666666664</v>
      </c>
      <c r="D7141" s="8">
        <v>12679.06</v>
      </c>
      <c r="E7141" s="8">
        <v>12686.08</v>
      </c>
      <c r="F7141" s="8">
        <v>12679.06</v>
      </c>
      <c r="G7141" s="8">
        <v>12682.16</v>
      </c>
      <c r="H7141" s="8"/>
      <c r="I7141" s="8"/>
      <c r="J7141" s="8"/>
    </row>
    <row r="7142" spans="3:10" x14ac:dyDescent="0.25">
      <c r="C7142" s="5">
        <v>42893.208333333336</v>
      </c>
      <c r="D7142" s="6">
        <v>12683.46</v>
      </c>
      <c r="E7142" s="6">
        <v>12685.06</v>
      </c>
      <c r="F7142" s="6">
        <v>12682.15</v>
      </c>
      <c r="G7142" s="6">
        <v>12682.45</v>
      </c>
      <c r="H7142" s="6"/>
      <c r="I7142" s="6"/>
      <c r="J7142" s="6"/>
    </row>
    <row r="7143" spans="3:10" x14ac:dyDescent="0.25">
      <c r="C7143" s="7">
        <v>42893.25</v>
      </c>
      <c r="D7143" s="8">
        <v>12681.95</v>
      </c>
      <c r="E7143" s="8">
        <v>12683.25</v>
      </c>
      <c r="F7143" s="8">
        <v>12681.95</v>
      </c>
      <c r="G7143" s="8">
        <v>12683.25</v>
      </c>
      <c r="H7143" s="8"/>
      <c r="I7143" s="8"/>
      <c r="J7143" s="8"/>
    </row>
    <row r="7144" spans="3:10" x14ac:dyDescent="0.25">
      <c r="C7144" s="5">
        <v>42893.291666666664</v>
      </c>
      <c r="D7144" s="6">
        <v>12683.24</v>
      </c>
      <c r="E7144" s="6">
        <v>12688.15</v>
      </c>
      <c r="F7144" s="6">
        <v>12683.24</v>
      </c>
      <c r="G7144" s="6">
        <v>12686.34</v>
      </c>
      <c r="H7144" s="6"/>
      <c r="I7144" s="6"/>
      <c r="J7144" s="6"/>
    </row>
    <row r="7145" spans="3:10" x14ac:dyDescent="0.25">
      <c r="C7145" s="7">
        <v>42893.333333333336</v>
      </c>
      <c r="D7145" s="8">
        <v>12685.04</v>
      </c>
      <c r="E7145" s="8">
        <v>12685.04</v>
      </c>
      <c r="F7145" s="8">
        <v>12674.55</v>
      </c>
      <c r="G7145" s="8">
        <v>12680.15</v>
      </c>
      <c r="H7145" s="8"/>
      <c r="I7145" s="8"/>
      <c r="J7145" s="8"/>
    </row>
    <row r="7146" spans="3:10" x14ac:dyDescent="0.25">
      <c r="C7146" s="5">
        <v>42893.375</v>
      </c>
      <c r="D7146" s="6">
        <v>12678.65</v>
      </c>
      <c r="E7146" s="6">
        <v>12680.15</v>
      </c>
      <c r="F7146" s="6">
        <v>12655.83</v>
      </c>
      <c r="G7146" s="6">
        <v>12666.64</v>
      </c>
      <c r="H7146" s="6"/>
      <c r="I7146" s="6"/>
      <c r="J7146" s="6"/>
    </row>
    <row r="7147" spans="3:10" x14ac:dyDescent="0.25">
      <c r="C7147" s="7">
        <v>42893.416666666664</v>
      </c>
      <c r="D7147" s="8">
        <v>12666.89</v>
      </c>
      <c r="E7147" s="8">
        <v>12691.1</v>
      </c>
      <c r="F7147" s="8">
        <v>12637.65</v>
      </c>
      <c r="G7147" s="8">
        <v>12682.12</v>
      </c>
      <c r="H7147" s="8"/>
      <c r="I7147" s="8"/>
      <c r="J7147" s="8"/>
    </row>
    <row r="7148" spans="3:10" x14ac:dyDescent="0.25">
      <c r="C7148" s="5">
        <v>42893.458333333336</v>
      </c>
      <c r="D7148" s="6">
        <v>12681.37</v>
      </c>
      <c r="E7148" s="6">
        <v>12687.62</v>
      </c>
      <c r="F7148" s="6">
        <v>12662.34</v>
      </c>
      <c r="G7148" s="6">
        <v>12677.65</v>
      </c>
      <c r="H7148" s="6"/>
      <c r="I7148" s="6"/>
      <c r="J7148" s="6"/>
    </row>
    <row r="7149" spans="3:10" x14ac:dyDescent="0.25">
      <c r="C7149" s="7">
        <v>42893.5</v>
      </c>
      <c r="D7149" s="8">
        <v>12678.65</v>
      </c>
      <c r="E7149" s="8">
        <v>12690.86</v>
      </c>
      <c r="F7149" s="8">
        <v>12672.7</v>
      </c>
      <c r="G7149" s="8">
        <v>12688.35</v>
      </c>
      <c r="H7149" s="8"/>
      <c r="I7149" s="8"/>
      <c r="J7149" s="8"/>
    </row>
    <row r="7150" spans="3:10" x14ac:dyDescent="0.25">
      <c r="C7150" s="5">
        <v>42893.541666666664</v>
      </c>
      <c r="D7150" s="6">
        <v>12688.36</v>
      </c>
      <c r="E7150" s="6">
        <v>12747.69</v>
      </c>
      <c r="F7150" s="6">
        <v>12682.58</v>
      </c>
      <c r="G7150" s="6">
        <v>12719.63</v>
      </c>
      <c r="H7150" s="6"/>
      <c r="I7150" s="6"/>
      <c r="J7150" s="6"/>
    </row>
    <row r="7151" spans="3:10" x14ac:dyDescent="0.25">
      <c r="C7151" s="7">
        <v>42893.583333333336</v>
      </c>
      <c r="D7151" s="8">
        <v>12719.64</v>
      </c>
      <c r="E7151" s="8">
        <v>12730.28</v>
      </c>
      <c r="F7151" s="8">
        <v>12698.68</v>
      </c>
      <c r="G7151" s="8">
        <v>12716.26</v>
      </c>
      <c r="H7151" s="8"/>
      <c r="I7151" s="8"/>
      <c r="J7151" s="8"/>
    </row>
    <row r="7152" spans="3:10" x14ac:dyDescent="0.25">
      <c r="C7152" s="5">
        <v>42893.625</v>
      </c>
      <c r="D7152" s="6">
        <v>12716.25</v>
      </c>
      <c r="E7152" s="6">
        <v>12734.44</v>
      </c>
      <c r="F7152" s="6">
        <v>12712.64</v>
      </c>
      <c r="G7152" s="6">
        <v>12730.01</v>
      </c>
      <c r="H7152" s="6"/>
      <c r="I7152" s="6"/>
      <c r="J7152" s="6"/>
    </row>
    <row r="7153" spans="3:10" x14ac:dyDescent="0.25">
      <c r="C7153" s="7">
        <v>42893.666666666664</v>
      </c>
      <c r="D7153" s="8">
        <v>12729.51</v>
      </c>
      <c r="E7153" s="8">
        <v>12733.13</v>
      </c>
      <c r="F7153" s="8">
        <v>12699.27</v>
      </c>
      <c r="G7153" s="8">
        <v>12709.83</v>
      </c>
      <c r="H7153" s="8"/>
      <c r="I7153" s="8"/>
      <c r="J7153" s="8"/>
    </row>
    <row r="7154" spans="3:10" x14ac:dyDescent="0.25">
      <c r="C7154" s="5">
        <v>42893.708333333336</v>
      </c>
      <c r="D7154" s="6">
        <v>12710.08</v>
      </c>
      <c r="E7154" s="6">
        <v>12719</v>
      </c>
      <c r="F7154" s="6">
        <v>12664.33</v>
      </c>
      <c r="G7154" s="6">
        <v>12688.07</v>
      </c>
      <c r="H7154" s="6"/>
      <c r="I7154" s="6"/>
      <c r="J7154" s="6"/>
    </row>
    <row r="7155" spans="3:10" x14ac:dyDescent="0.25">
      <c r="C7155" s="7">
        <v>42893.75</v>
      </c>
      <c r="D7155" s="8">
        <v>12687.82</v>
      </c>
      <c r="E7155" s="8">
        <v>12702.16</v>
      </c>
      <c r="F7155" s="8">
        <v>12659.24</v>
      </c>
      <c r="G7155" s="8">
        <v>12673.75</v>
      </c>
      <c r="H7155" s="8"/>
      <c r="I7155" s="8"/>
      <c r="J7155" s="8"/>
    </row>
    <row r="7156" spans="3:10" x14ac:dyDescent="0.25">
      <c r="C7156" s="5">
        <v>42893.791666666664</v>
      </c>
      <c r="D7156" s="6">
        <v>12674</v>
      </c>
      <c r="E7156" s="6">
        <v>12674</v>
      </c>
      <c r="F7156" s="6">
        <v>12640.93</v>
      </c>
      <c r="G7156" s="6">
        <v>12658.94</v>
      </c>
      <c r="H7156" s="6"/>
      <c r="I7156" s="6"/>
      <c r="J7156" s="6"/>
    </row>
    <row r="7157" spans="3:10" x14ac:dyDescent="0.25">
      <c r="C7157" s="7">
        <v>42893.833333333336</v>
      </c>
      <c r="D7157" s="8">
        <v>12658.94</v>
      </c>
      <c r="E7157" s="8">
        <v>12671.5</v>
      </c>
      <c r="F7157" s="8">
        <v>12655.26</v>
      </c>
      <c r="G7157" s="8">
        <v>12667.25</v>
      </c>
      <c r="H7157" s="8"/>
      <c r="I7157" s="8"/>
      <c r="J7157" s="8"/>
    </row>
    <row r="7158" spans="3:10" x14ac:dyDescent="0.25">
      <c r="C7158" s="5">
        <v>42893.875</v>
      </c>
      <c r="D7158" s="6">
        <v>12667.75</v>
      </c>
      <c r="E7158" s="6">
        <v>12685.75</v>
      </c>
      <c r="F7158" s="6">
        <v>12665.75</v>
      </c>
      <c r="G7158" s="6">
        <v>12682.24</v>
      </c>
      <c r="H7158" s="6"/>
      <c r="I7158" s="6"/>
      <c r="J7158" s="6"/>
    </row>
    <row r="7159" spans="3:10" x14ac:dyDescent="0.25">
      <c r="C7159" s="7">
        <v>42893.916666666664</v>
      </c>
      <c r="D7159" s="8">
        <v>12681.99</v>
      </c>
      <c r="E7159" s="8">
        <v>12700.73</v>
      </c>
      <c r="F7159" s="8">
        <v>12677.74</v>
      </c>
      <c r="G7159" s="8">
        <v>12692.98</v>
      </c>
      <c r="H7159" s="8"/>
      <c r="I7159" s="8"/>
      <c r="J7159" s="8"/>
    </row>
    <row r="7160" spans="3:10" x14ac:dyDescent="0.25">
      <c r="C7160" s="5">
        <v>42893.958333333336</v>
      </c>
      <c r="D7160" s="6">
        <v>12693.63</v>
      </c>
      <c r="E7160" s="6">
        <v>12694.29</v>
      </c>
      <c r="F7160" s="6">
        <v>12683.65</v>
      </c>
      <c r="G7160" s="6">
        <v>12691.47</v>
      </c>
      <c r="H7160" s="6"/>
      <c r="I7160" s="6"/>
      <c r="J7160" s="6"/>
    </row>
    <row r="7161" spans="3:10" x14ac:dyDescent="0.25">
      <c r="C7161" s="7">
        <v>42894.041666666664</v>
      </c>
      <c r="D7161" s="8">
        <v>12688.84</v>
      </c>
      <c r="E7161" s="8">
        <v>12691.45</v>
      </c>
      <c r="F7161" s="8">
        <v>12686.23</v>
      </c>
      <c r="G7161" s="8">
        <v>12687.53</v>
      </c>
      <c r="H7161" s="8"/>
      <c r="I7161" s="8"/>
      <c r="J7161" s="8"/>
    </row>
    <row r="7162" spans="3:10" x14ac:dyDescent="0.25">
      <c r="C7162" s="5">
        <v>42894.083333333336</v>
      </c>
      <c r="D7162" s="6">
        <v>12687.52</v>
      </c>
      <c r="E7162" s="6">
        <v>12691.43</v>
      </c>
      <c r="F7162" s="6">
        <v>12682.1</v>
      </c>
      <c r="G7162" s="6">
        <v>12690.12</v>
      </c>
      <c r="H7162" s="6"/>
      <c r="I7162" s="6"/>
      <c r="J7162" s="6"/>
    </row>
    <row r="7163" spans="3:10" x14ac:dyDescent="0.25">
      <c r="C7163" s="7">
        <v>42894.125</v>
      </c>
      <c r="D7163" s="8">
        <v>12690.77</v>
      </c>
      <c r="E7163" s="8">
        <v>12691.93</v>
      </c>
      <c r="F7163" s="8">
        <v>12684.4</v>
      </c>
      <c r="G7163" s="8">
        <v>12687</v>
      </c>
      <c r="H7163" s="8"/>
      <c r="I7163" s="8"/>
      <c r="J7163" s="8"/>
    </row>
    <row r="7164" spans="3:10" x14ac:dyDescent="0.25">
      <c r="C7164" s="5">
        <v>42894.166666666664</v>
      </c>
      <c r="D7164" s="6">
        <v>12686.99</v>
      </c>
      <c r="E7164" s="6">
        <v>12690.29</v>
      </c>
      <c r="F7164" s="6">
        <v>12685.68</v>
      </c>
      <c r="G7164" s="6">
        <v>12690.28</v>
      </c>
      <c r="H7164" s="6"/>
      <c r="I7164" s="6"/>
      <c r="J7164" s="6"/>
    </row>
    <row r="7165" spans="3:10" x14ac:dyDescent="0.25">
      <c r="C7165" s="7">
        <v>42894.208333333336</v>
      </c>
      <c r="D7165" s="8">
        <v>12688.97</v>
      </c>
      <c r="E7165" s="8">
        <v>12695.99</v>
      </c>
      <c r="F7165" s="8">
        <v>12688.97</v>
      </c>
      <c r="G7165" s="8">
        <v>12694.68</v>
      </c>
      <c r="H7165" s="8"/>
      <c r="I7165" s="8"/>
      <c r="J7165" s="8"/>
    </row>
    <row r="7166" spans="3:10" x14ac:dyDescent="0.25">
      <c r="C7166" s="5">
        <v>42894.25</v>
      </c>
      <c r="D7166" s="6">
        <v>12695.33</v>
      </c>
      <c r="E7166" s="6">
        <v>12709.11</v>
      </c>
      <c r="F7166" s="6">
        <v>12694.68</v>
      </c>
      <c r="G7166" s="6">
        <v>12705.3</v>
      </c>
      <c r="H7166" s="6"/>
      <c r="I7166" s="6"/>
      <c r="J7166" s="6"/>
    </row>
    <row r="7167" spans="3:10" x14ac:dyDescent="0.25">
      <c r="C7167" s="7">
        <v>42894.291666666664</v>
      </c>
      <c r="D7167" s="8">
        <v>12705.29</v>
      </c>
      <c r="E7167" s="8">
        <v>12705.95</v>
      </c>
      <c r="F7167" s="8">
        <v>12699.07</v>
      </c>
      <c r="G7167" s="8">
        <v>12703.48</v>
      </c>
      <c r="H7167" s="8"/>
      <c r="I7167" s="8"/>
      <c r="J7167" s="8"/>
    </row>
    <row r="7168" spans="3:10" x14ac:dyDescent="0.25">
      <c r="C7168" s="5">
        <v>42894.333333333336</v>
      </c>
      <c r="D7168" s="6">
        <v>12702.17</v>
      </c>
      <c r="E7168" s="6">
        <v>12703.48</v>
      </c>
      <c r="F7168" s="6">
        <v>12692.76</v>
      </c>
      <c r="G7168" s="6">
        <v>12694.86</v>
      </c>
      <c r="H7168" s="6"/>
      <c r="I7168" s="6"/>
      <c r="J7168" s="6"/>
    </row>
    <row r="7169" spans="3:10" x14ac:dyDescent="0.25">
      <c r="C7169" s="7">
        <v>42894.375</v>
      </c>
      <c r="D7169" s="8">
        <v>12696.36</v>
      </c>
      <c r="E7169" s="8">
        <v>12697.25</v>
      </c>
      <c r="F7169" s="8">
        <v>12680.74</v>
      </c>
      <c r="G7169" s="8">
        <v>12683.03</v>
      </c>
      <c r="H7169" s="8"/>
      <c r="I7169" s="8"/>
      <c r="J7169" s="8"/>
    </row>
    <row r="7170" spans="3:10" x14ac:dyDescent="0.25">
      <c r="C7170" s="5">
        <v>42894.416666666664</v>
      </c>
      <c r="D7170" s="6">
        <v>12684.53</v>
      </c>
      <c r="E7170" s="6">
        <v>12725.9</v>
      </c>
      <c r="F7170" s="6">
        <v>12673.78</v>
      </c>
      <c r="G7170" s="6">
        <v>12703.85</v>
      </c>
      <c r="H7170" s="6"/>
      <c r="I7170" s="6"/>
      <c r="J7170" s="6"/>
    </row>
    <row r="7171" spans="3:10" x14ac:dyDescent="0.25">
      <c r="C7171" s="7">
        <v>42894.458333333336</v>
      </c>
      <c r="D7171" s="8">
        <v>12704.1</v>
      </c>
      <c r="E7171" s="8">
        <v>12725.8</v>
      </c>
      <c r="F7171" s="8">
        <v>12690.34</v>
      </c>
      <c r="G7171" s="8">
        <v>12713.12</v>
      </c>
      <c r="H7171" s="8"/>
      <c r="I7171" s="8"/>
      <c r="J7171" s="8"/>
    </row>
    <row r="7172" spans="3:10" x14ac:dyDescent="0.25">
      <c r="C7172" s="5">
        <v>42894.5</v>
      </c>
      <c r="D7172" s="6">
        <v>12712.12</v>
      </c>
      <c r="E7172" s="6">
        <v>12720.26</v>
      </c>
      <c r="F7172" s="6">
        <v>12705.18</v>
      </c>
      <c r="G7172" s="6">
        <v>12718.99</v>
      </c>
      <c r="H7172" s="6"/>
      <c r="I7172" s="6"/>
      <c r="J7172" s="6"/>
    </row>
    <row r="7173" spans="3:10" x14ac:dyDescent="0.25">
      <c r="C7173" s="7">
        <v>42894.541666666664</v>
      </c>
      <c r="D7173" s="8">
        <v>12719.24</v>
      </c>
      <c r="E7173" s="8">
        <v>12742.12</v>
      </c>
      <c r="F7173" s="8">
        <v>12716.6</v>
      </c>
      <c r="G7173" s="8">
        <v>12734.17</v>
      </c>
      <c r="H7173" s="8"/>
      <c r="I7173" s="8"/>
      <c r="J7173" s="8"/>
    </row>
    <row r="7174" spans="3:10" x14ac:dyDescent="0.25">
      <c r="C7174" s="5">
        <v>42894.583333333336</v>
      </c>
      <c r="D7174" s="6">
        <v>12733.92</v>
      </c>
      <c r="E7174" s="6">
        <v>12743.19</v>
      </c>
      <c r="F7174" s="6">
        <v>12706.08</v>
      </c>
      <c r="G7174" s="6">
        <v>12716.02</v>
      </c>
      <c r="H7174" s="6"/>
      <c r="I7174" s="6"/>
      <c r="J7174" s="6"/>
    </row>
    <row r="7175" spans="3:10" x14ac:dyDescent="0.25">
      <c r="C7175" s="7">
        <v>42894.625</v>
      </c>
      <c r="D7175" s="8">
        <v>12716.06</v>
      </c>
      <c r="E7175" s="8">
        <v>12726.63</v>
      </c>
      <c r="F7175" s="8">
        <v>12701.05</v>
      </c>
      <c r="G7175" s="8">
        <v>12711.62</v>
      </c>
      <c r="H7175" s="8"/>
      <c r="I7175" s="8"/>
      <c r="J7175" s="8"/>
    </row>
    <row r="7176" spans="3:10" x14ac:dyDescent="0.25">
      <c r="C7176" s="5">
        <v>42894.666666666664</v>
      </c>
      <c r="D7176" s="6">
        <v>12711.37</v>
      </c>
      <c r="E7176" s="6">
        <v>12721.93</v>
      </c>
      <c r="F7176" s="6">
        <v>12691.07</v>
      </c>
      <c r="G7176" s="6">
        <v>12705.88</v>
      </c>
      <c r="H7176" s="6"/>
      <c r="I7176" s="6"/>
      <c r="J7176" s="6"/>
    </row>
    <row r="7177" spans="3:10" x14ac:dyDescent="0.25">
      <c r="C7177" s="7">
        <v>42894.708333333336</v>
      </c>
      <c r="D7177" s="8">
        <v>12705.63</v>
      </c>
      <c r="E7177" s="8">
        <v>12735.15</v>
      </c>
      <c r="F7177" s="8">
        <v>12691.31</v>
      </c>
      <c r="G7177" s="8">
        <v>12699.54</v>
      </c>
      <c r="H7177" s="8"/>
      <c r="I7177" s="8"/>
      <c r="J7177" s="8"/>
    </row>
    <row r="7178" spans="3:10" x14ac:dyDescent="0.25">
      <c r="C7178" s="5">
        <v>42894.75</v>
      </c>
      <c r="D7178" s="6">
        <v>12699.04</v>
      </c>
      <c r="E7178" s="6">
        <v>12723.46</v>
      </c>
      <c r="F7178" s="6">
        <v>12697.3</v>
      </c>
      <c r="G7178" s="6">
        <v>12709.8</v>
      </c>
      <c r="H7178" s="6"/>
      <c r="I7178" s="6"/>
      <c r="J7178" s="6"/>
    </row>
    <row r="7179" spans="3:10" x14ac:dyDescent="0.25">
      <c r="C7179" s="7">
        <v>42894.791666666664</v>
      </c>
      <c r="D7179" s="8">
        <v>12710.05</v>
      </c>
      <c r="E7179" s="8">
        <v>12732.08</v>
      </c>
      <c r="F7179" s="8">
        <v>12707.01</v>
      </c>
      <c r="G7179" s="8">
        <v>12728.52</v>
      </c>
      <c r="H7179" s="8"/>
      <c r="I7179" s="8"/>
      <c r="J7179" s="8"/>
    </row>
    <row r="7180" spans="3:10" x14ac:dyDescent="0.25">
      <c r="C7180" s="5">
        <v>42894.833333333336</v>
      </c>
      <c r="D7180" s="6">
        <v>12728.52</v>
      </c>
      <c r="E7180" s="6">
        <v>12732.52</v>
      </c>
      <c r="F7180" s="6">
        <v>12717.01</v>
      </c>
      <c r="G7180" s="6">
        <v>12730.01</v>
      </c>
      <c r="H7180" s="6"/>
      <c r="I7180" s="6"/>
      <c r="J7180" s="6"/>
    </row>
    <row r="7181" spans="3:10" x14ac:dyDescent="0.25">
      <c r="C7181" s="7">
        <v>42894.875</v>
      </c>
      <c r="D7181" s="8">
        <v>12730.76</v>
      </c>
      <c r="E7181" s="8">
        <v>12730.76</v>
      </c>
      <c r="F7181" s="8">
        <v>12707</v>
      </c>
      <c r="G7181" s="8">
        <v>12712.25</v>
      </c>
      <c r="H7181" s="8"/>
      <c r="I7181" s="8"/>
      <c r="J7181" s="8"/>
    </row>
    <row r="7182" spans="3:10" x14ac:dyDescent="0.25">
      <c r="C7182" s="5">
        <v>42894.916666666664</v>
      </c>
      <c r="D7182" s="6">
        <v>12712.75</v>
      </c>
      <c r="E7182" s="6">
        <v>12729.99</v>
      </c>
      <c r="F7182" s="6">
        <v>12711.5</v>
      </c>
      <c r="G7182" s="6">
        <v>12727.24</v>
      </c>
      <c r="H7182" s="6"/>
      <c r="I7182" s="6"/>
      <c r="J7182" s="6"/>
    </row>
    <row r="7183" spans="3:10" x14ac:dyDescent="0.25">
      <c r="C7183" s="7">
        <v>42894.958333333336</v>
      </c>
      <c r="D7183" s="8">
        <v>12726.59</v>
      </c>
      <c r="E7183" s="8">
        <v>12737.43</v>
      </c>
      <c r="F7183" s="8">
        <v>12719.4</v>
      </c>
      <c r="G7183" s="8">
        <v>12736.77</v>
      </c>
      <c r="H7183" s="8"/>
      <c r="I7183" s="8"/>
      <c r="J7183" s="8"/>
    </row>
    <row r="7184" spans="3:10" x14ac:dyDescent="0.25">
      <c r="C7184" s="5">
        <v>42895.041666666664</v>
      </c>
      <c r="D7184" s="6">
        <v>12676.92</v>
      </c>
      <c r="E7184" s="6">
        <v>12714.42</v>
      </c>
      <c r="F7184" s="6">
        <v>12676.92</v>
      </c>
      <c r="G7184" s="6">
        <v>12711.6</v>
      </c>
      <c r="H7184" s="6"/>
      <c r="I7184" s="6"/>
      <c r="J7184" s="6"/>
    </row>
    <row r="7185" spans="3:10" x14ac:dyDescent="0.25">
      <c r="C7185" s="7">
        <v>42895.083333333336</v>
      </c>
      <c r="D7185" s="8">
        <v>12710.95</v>
      </c>
      <c r="E7185" s="8">
        <v>12711.6</v>
      </c>
      <c r="F7185" s="8">
        <v>12697.13</v>
      </c>
      <c r="G7185" s="8">
        <v>12698.44</v>
      </c>
      <c r="H7185" s="8"/>
      <c r="I7185" s="8"/>
      <c r="J7185" s="8"/>
    </row>
    <row r="7186" spans="3:10" x14ac:dyDescent="0.25">
      <c r="C7186" s="5">
        <v>42895.125</v>
      </c>
      <c r="D7186" s="6">
        <v>12697.79</v>
      </c>
      <c r="E7186" s="6">
        <v>12717.17</v>
      </c>
      <c r="F7186" s="6">
        <v>12695.83</v>
      </c>
      <c r="G7186" s="6">
        <v>12710.2</v>
      </c>
      <c r="H7186" s="6"/>
      <c r="I7186" s="6"/>
      <c r="J7186" s="6"/>
    </row>
    <row r="7187" spans="3:10" x14ac:dyDescent="0.25">
      <c r="C7187" s="7">
        <v>42895.166666666664</v>
      </c>
      <c r="D7187" s="8">
        <v>12710.22</v>
      </c>
      <c r="E7187" s="8">
        <v>12735.52</v>
      </c>
      <c r="F7187" s="8">
        <v>12710.22</v>
      </c>
      <c r="G7187" s="8">
        <v>12731.13</v>
      </c>
      <c r="H7187" s="8"/>
      <c r="I7187" s="8"/>
      <c r="J7187" s="8"/>
    </row>
    <row r="7188" spans="3:10" x14ac:dyDescent="0.25">
      <c r="C7188" s="5">
        <v>42895.208333333336</v>
      </c>
      <c r="D7188" s="6">
        <v>12731.13</v>
      </c>
      <c r="E7188" s="6">
        <v>12744.4</v>
      </c>
      <c r="F7188" s="6">
        <v>12729.82</v>
      </c>
      <c r="G7188" s="6">
        <v>12739.63</v>
      </c>
      <c r="H7188" s="6"/>
      <c r="I7188" s="6"/>
      <c r="J7188" s="6"/>
    </row>
    <row r="7189" spans="3:10" x14ac:dyDescent="0.25">
      <c r="C7189" s="7">
        <v>42895.25</v>
      </c>
      <c r="D7189" s="8">
        <v>12737.66</v>
      </c>
      <c r="E7189" s="8">
        <v>12740.28</v>
      </c>
      <c r="F7189" s="8">
        <v>12733.73</v>
      </c>
      <c r="G7189" s="8">
        <v>12735.04</v>
      </c>
      <c r="H7189" s="8"/>
      <c r="I7189" s="8"/>
      <c r="J7189" s="8"/>
    </row>
    <row r="7190" spans="3:10" x14ac:dyDescent="0.25">
      <c r="C7190" s="5">
        <v>42895.291666666664</v>
      </c>
      <c r="D7190" s="6">
        <v>12734.39</v>
      </c>
      <c r="E7190" s="6">
        <v>12738.28</v>
      </c>
      <c r="F7190" s="6">
        <v>12729.8</v>
      </c>
      <c r="G7190" s="6">
        <v>12736.97</v>
      </c>
      <c r="H7190" s="6"/>
      <c r="I7190" s="6"/>
      <c r="J7190" s="6"/>
    </row>
    <row r="7191" spans="3:10" x14ac:dyDescent="0.25">
      <c r="C7191" s="7">
        <v>42895.333333333336</v>
      </c>
      <c r="D7191" s="8">
        <v>12737.62</v>
      </c>
      <c r="E7191" s="8">
        <v>12737.62</v>
      </c>
      <c r="F7191" s="8">
        <v>12720.4</v>
      </c>
      <c r="G7191" s="8">
        <v>12721.9</v>
      </c>
      <c r="H7191" s="8"/>
      <c r="I7191" s="8"/>
      <c r="J7191" s="8"/>
    </row>
    <row r="7192" spans="3:10" x14ac:dyDescent="0.25">
      <c r="C7192" s="5">
        <v>42895.375</v>
      </c>
      <c r="D7192" s="6">
        <v>12721.9</v>
      </c>
      <c r="E7192" s="6">
        <v>12730.21</v>
      </c>
      <c r="F7192" s="6">
        <v>12699.47</v>
      </c>
      <c r="G7192" s="6">
        <v>12708.68</v>
      </c>
      <c r="H7192" s="6"/>
      <c r="I7192" s="6"/>
      <c r="J7192" s="6"/>
    </row>
    <row r="7193" spans="3:10" x14ac:dyDescent="0.25">
      <c r="C7193" s="7">
        <v>42895.416666666664</v>
      </c>
      <c r="D7193" s="8">
        <v>12709.18</v>
      </c>
      <c r="E7193" s="8">
        <v>12821.24</v>
      </c>
      <c r="F7193" s="8">
        <v>12705.68</v>
      </c>
      <c r="G7193" s="8">
        <v>12749.72</v>
      </c>
      <c r="H7193" s="8"/>
      <c r="I7193" s="8"/>
      <c r="J7193" s="8"/>
    </row>
    <row r="7194" spans="3:10" x14ac:dyDescent="0.25">
      <c r="C7194" s="5">
        <v>42895.458333333336</v>
      </c>
      <c r="D7194" s="6">
        <v>12748.97</v>
      </c>
      <c r="E7194" s="6">
        <v>12789.44</v>
      </c>
      <c r="F7194" s="6">
        <v>12727.73</v>
      </c>
      <c r="G7194" s="6">
        <v>12771.71</v>
      </c>
      <c r="H7194" s="6"/>
      <c r="I7194" s="6"/>
      <c r="J7194" s="6"/>
    </row>
    <row r="7195" spans="3:10" x14ac:dyDescent="0.25">
      <c r="C7195" s="7">
        <v>42895.5</v>
      </c>
      <c r="D7195" s="8">
        <v>12771.46</v>
      </c>
      <c r="E7195" s="8">
        <v>12785.9</v>
      </c>
      <c r="F7195" s="8">
        <v>12762.78</v>
      </c>
      <c r="G7195" s="8">
        <v>12769.97</v>
      </c>
      <c r="H7195" s="8"/>
      <c r="I7195" s="8"/>
      <c r="J7195" s="8"/>
    </row>
    <row r="7196" spans="3:10" x14ac:dyDescent="0.25">
      <c r="C7196" s="5">
        <v>42895.541666666664</v>
      </c>
      <c r="D7196" s="6">
        <v>12770.22</v>
      </c>
      <c r="E7196" s="6">
        <v>12780.84</v>
      </c>
      <c r="F7196" s="6">
        <v>12742.89</v>
      </c>
      <c r="G7196" s="6">
        <v>12750.84</v>
      </c>
      <c r="H7196" s="6"/>
      <c r="I7196" s="6"/>
      <c r="J7196" s="6"/>
    </row>
    <row r="7197" spans="3:10" x14ac:dyDescent="0.25">
      <c r="C7197" s="7">
        <v>42895.583333333336</v>
      </c>
      <c r="D7197" s="8">
        <v>12751.08</v>
      </c>
      <c r="E7197" s="8">
        <v>12764.7</v>
      </c>
      <c r="F7197" s="8">
        <v>12734.78</v>
      </c>
      <c r="G7197" s="8">
        <v>12762.91</v>
      </c>
      <c r="H7197" s="8"/>
      <c r="I7197" s="8"/>
      <c r="J7197" s="8"/>
    </row>
    <row r="7198" spans="3:10" x14ac:dyDescent="0.25">
      <c r="C7198" s="5">
        <v>42895.625</v>
      </c>
      <c r="D7198" s="6">
        <v>12762.9</v>
      </c>
      <c r="E7198" s="6">
        <v>12774.58</v>
      </c>
      <c r="F7198" s="6">
        <v>12754.44</v>
      </c>
      <c r="G7198" s="6">
        <v>12768.02</v>
      </c>
      <c r="H7198" s="6"/>
      <c r="I7198" s="6"/>
      <c r="J7198" s="6"/>
    </row>
    <row r="7199" spans="3:10" x14ac:dyDescent="0.25">
      <c r="C7199" s="7">
        <v>42895.666666666664</v>
      </c>
      <c r="D7199" s="8">
        <v>12767.77</v>
      </c>
      <c r="E7199" s="8">
        <v>12795.82</v>
      </c>
      <c r="F7199" s="8">
        <v>12762.5</v>
      </c>
      <c r="G7199" s="8">
        <v>12790.24</v>
      </c>
      <c r="H7199" s="8"/>
      <c r="I7199" s="8"/>
      <c r="J7199" s="8"/>
    </row>
    <row r="7200" spans="3:10" x14ac:dyDescent="0.25">
      <c r="C7200" s="5">
        <v>42895.708333333336</v>
      </c>
      <c r="D7200" s="6">
        <v>12790.74</v>
      </c>
      <c r="E7200" s="6">
        <v>12810.86</v>
      </c>
      <c r="F7200" s="6">
        <v>12786.71</v>
      </c>
      <c r="G7200" s="6">
        <v>12803.94</v>
      </c>
      <c r="H7200" s="6"/>
      <c r="I7200" s="6"/>
      <c r="J7200" s="6"/>
    </row>
    <row r="7201" spans="3:10" x14ac:dyDescent="0.25">
      <c r="C7201" s="7">
        <v>42895.75</v>
      </c>
      <c r="D7201" s="8">
        <v>12802.69</v>
      </c>
      <c r="E7201" s="8">
        <v>12820.36</v>
      </c>
      <c r="F7201" s="8">
        <v>12797.53</v>
      </c>
      <c r="G7201" s="8">
        <v>12810.38</v>
      </c>
      <c r="H7201" s="8"/>
      <c r="I7201" s="8"/>
      <c r="J7201" s="8"/>
    </row>
    <row r="7202" spans="3:10" x14ac:dyDescent="0.25">
      <c r="C7202" s="5">
        <v>42895.791666666664</v>
      </c>
      <c r="D7202" s="6">
        <v>12810.13</v>
      </c>
      <c r="E7202" s="6">
        <v>12810.88</v>
      </c>
      <c r="F7202" s="6">
        <v>12782.9</v>
      </c>
      <c r="G7202" s="6">
        <v>12794.35</v>
      </c>
      <c r="H7202" s="6"/>
      <c r="I7202" s="6"/>
      <c r="J7202" s="6"/>
    </row>
    <row r="7203" spans="3:10" x14ac:dyDescent="0.25">
      <c r="C7203" s="7">
        <v>42895.833333333336</v>
      </c>
      <c r="D7203" s="8">
        <v>12794.6</v>
      </c>
      <c r="E7203" s="8">
        <v>12797.6</v>
      </c>
      <c r="F7203" s="8">
        <v>12768.09</v>
      </c>
      <c r="G7203" s="8">
        <v>12768.59</v>
      </c>
      <c r="H7203" s="8"/>
      <c r="I7203" s="8"/>
      <c r="J7203" s="8"/>
    </row>
    <row r="7204" spans="3:10" x14ac:dyDescent="0.25">
      <c r="C7204" s="5">
        <v>42895.875</v>
      </c>
      <c r="D7204" s="6">
        <v>12768.34</v>
      </c>
      <c r="E7204" s="6">
        <v>12788.59</v>
      </c>
      <c r="F7204" s="6">
        <v>12735.58</v>
      </c>
      <c r="G7204" s="6">
        <v>12748.33</v>
      </c>
      <c r="H7204" s="6"/>
      <c r="I7204" s="6"/>
      <c r="J7204" s="6"/>
    </row>
    <row r="7205" spans="3:10" x14ac:dyDescent="0.25">
      <c r="C7205" s="7">
        <v>42895.916666666664</v>
      </c>
      <c r="D7205" s="8">
        <v>12748.58</v>
      </c>
      <c r="E7205" s="8">
        <v>12777.07</v>
      </c>
      <c r="F7205" s="8">
        <v>12745.33</v>
      </c>
      <c r="G7205" s="8">
        <v>12773.82</v>
      </c>
      <c r="H7205" s="8"/>
      <c r="I7205" s="8"/>
      <c r="J7205" s="8"/>
    </row>
    <row r="7206" spans="3:10" x14ac:dyDescent="0.25">
      <c r="C7206" s="5">
        <v>42898.041666666664</v>
      </c>
      <c r="D7206" s="6">
        <v>12766.27</v>
      </c>
      <c r="E7206" s="6">
        <v>12776.77</v>
      </c>
      <c r="F7206" s="6">
        <v>12762.98</v>
      </c>
      <c r="G7206" s="6">
        <v>12771.32</v>
      </c>
      <c r="H7206" s="6"/>
      <c r="I7206" s="6"/>
      <c r="J7206" s="6"/>
    </row>
    <row r="7207" spans="3:10" x14ac:dyDescent="0.25">
      <c r="C7207" s="7">
        <v>42898.083333333336</v>
      </c>
      <c r="D7207" s="8">
        <v>12771.98</v>
      </c>
      <c r="E7207" s="8">
        <v>12772.63</v>
      </c>
      <c r="F7207" s="8">
        <v>12760.14</v>
      </c>
      <c r="G7207" s="8">
        <v>12768.37</v>
      </c>
      <c r="H7207" s="8"/>
      <c r="I7207" s="8"/>
      <c r="J7207" s="8"/>
    </row>
    <row r="7208" spans="3:10" x14ac:dyDescent="0.25">
      <c r="C7208" s="5">
        <v>42898.125</v>
      </c>
      <c r="D7208" s="6">
        <v>12769.02</v>
      </c>
      <c r="E7208" s="6">
        <v>12780.53</v>
      </c>
      <c r="F7208" s="6">
        <v>12767.05</v>
      </c>
      <c r="G7208" s="6">
        <v>12772.64</v>
      </c>
      <c r="H7208" s="6"/>
      <c r="I7208" s="6"/>
      <c r="J7208" s="6"/>
    </row>
    <row r="7209" spans="3:10" x14ac:dyDescent="0.25">
      <c r="C7209" s="7">
        <v>42898.166666666664</v>
      </c>
      <c r="D7209" s="8">
        <v>12773.3</v>
      </c>
      <c r="E7209" s="8">
        <v>12778.52</v>
      </c>
      <c r="F7209" s="8">
        <v>12769.33</v>
      </c>
      <c r="G7209" s="8">
        <v>12778.52</v>
      </c>
      <c r="H7209" s="8"/>
      <c r="I7209" s="8"/>
      <c r="J7209" s="8"/>
    </row>
    <row r="7210" spans="3:10" x14ac:dyDescent="0.25">
      <c r="C7210" s="5">
        <v>42898.208333333336</v>
      </c>
      <c r="D7210" s="6">
        <v>12777.86</v>
      </c>
      <c r="E7210" s="6">
        <v>12781.15</v>
      </c>
      <c r="F7210" s="6">
        <v>12769.31</v>
      </c>
      <c r="G7210" s="6">
        <v>12769.31</v>
      </c>
      <c r="H7210" s="6"/>
      <c r="I7210" s="6"/>
      <c r="J7210" s="6"/>
    </row>
    <row r="7211" spans="3:10" x14ac:dyDescent="0.25">
      <c r="C7211" s="7">
        <v>42898.25</v>
      </c>
      <c r="D7211" s="8">
        <v>12768</v>
      </c>
      <c r="E7211" s="8">
        <v>12769.97</v>
      </c>
      <c r="F7211" s="8">
        <v>12760.74</v>
      </c>
      <c r="G7211" s="8">
        <v>12765.33</v>
      </c>
      <c r="H7211" s="8"/>
      <c r="I7211" s="8"/>
      <c r="J7211" s="8"/>
    </row>
    <row r="7212" spans="3:10" x14ac:dyDescent="0.25">
      <c r="C7212" s="5">
        <v>42898.291666666664</v>
      </c>
      <c r="D7212" s="6">
        <v>12764.67</v>
      </c>
      <c r="E7212" s="6">
        <v>12765.33</v>
      </c>
      <c r="F7212" s="6">
        <v>12762.04</v>
      </c>
      <c r="G7212" s="6">
        <v>12764.01</v>
      </c>
      <c r="H7212" s="6"/>
      <c r="I7212" s="6"/>
      <c r="J7212" s="6"/>
    </row>
    <row r="7213" spans="3:10" x14ac:dyDescent="0.25">
      <c r="C7213" s="7">
        <v>42898.333333333336</v>
      </c>
      <c r="D7213" s="8">
        <v>12763.35</v>
      </c>
      <c r="E7213" s="8">
        <v>12765.87</v>
      </c>
      <c r="F7213" s="8">
        <v>12760.72</v>
      </c>
      <c r="G7213" s="8">
        <v>12765.87</v>
      </c>
      <c r="H7213" s="8"/>
      <c r="I7213" s="8"/>
      <c r="J7213" s="8"/>
    </row>
    <row r="7214" spans="3:10" x14ac:dyDescent="0.25">
      <c r="C7214" s="5">
        <v>42898.375</v>
      </c>
      <c r="D7214" s="6">
        <v>12765.87</v>
      </c>
      <c r="E7214" s="6">
        <v>12771.68</v>
      </c>
      <c r="F7214" s="6">
        <v>12750.94</v>
      </c>
      <c r="G7214" s="6">
        <v>12761.66</v>
      </c>
      <c r="H7214" s="6"/>
      <c r="I7214" s="6"/>
      <c r="J7214" s="6"/>
    </row>
    <row r="7215" spans="3:10" x14ac:dyDescent="0.25">
      <c r="C7215" s="7">
        <v>42898.416666666664</v>
      </c>
      <c r="D7215" s="8">
        <v>12762.16</v>
      </c>
      <c r="E7215" s="8">
        <v>12785.19</v>
      </c>
      <c r="F7215" s="8">
        <v>12745.94</v>
      </c>
      <c r="G7215" s="8">
        <v>12766.69</v>
      </c>
      <c r="H7215" s="8"/>
      <c r="I7215" s="8"/>
      <c r="J7215" s="8"/>
    </row>
    <row r="7216" spans="3:10" x14ac:dyDescent="0.25">
      <c r="C7216" s="5">
        <v>42898.458333333336</v>
      </c>
      <c r="D7216" s="6">
        <v>12766.19</v>
      </c>
      <c r="E7216" s="6">
        <v>12774.32</v>
      </c>
      <c r="F7216" s="6">
        <v>12727.8</v>
      </c>
      <c r="G7216" s="6">
        <v>12736.21</v>
      </c>
      <c r="H7216" s="6"/>
      <c r="I7216" s="6"/>
      <c r="J7216" s="6"/>
    </row>
    <row r="7217" spans="3:10" x14ac:dyDescent="0.25">
      <c r="C7217" s="7">
        <v>42898.5</v>
      </c>
      <c r="D7217" s="8">
        <v>12735.46</v>
      </c>
      <c r="E7217" s="8">
        <v>12742.93</v>
      </c>
      <c r="F7217" s="8">
        <v>12664</v>
      </c>
      <c r="G7217" s="8">
        <v>12688.55</v>
      </c>
      <c r="H7217" s="8"/>
      <c r="I7217" s="8"/>
      <c r="J7217" s="8"/>
    </row>
    <row r="7218" spans="3:10" x14ac:dyDescent="0.25">
      <c r="C7218" s="5">
        <v>42898.541666666664</v>
      </c>
      <c r="D7218" s="6">
        <v>12687.8</v>
      </c>
      <c r="E7218" s="6">
        <v>12712.42</v>
      </c>
      <c r="F7218" s="6">
        <v>12678.37</v>
      </c>
      <c r="G7218" s="6">
        <v>12706.87</v>
      </c>
      <c r="H7218" s="6"/>
      <c r="I7218" s="6"/>
      <c r="J7218" s="6"/>
    </row>
    <row r="7219" spans="3:10" x14ac:dyDescent="0.25">
      <c r="C7219" s="7">
        <v>42898.583333333336</v>
      </c>
      <c r="D7219" s="8">
        <v>12706.62</v>
      </c>
      <c r="E7219" s="8">
        <v>12708.85</v>
      </c>
      <c r="F7219" s="8">
        <v>12685.56</v>
      </c>
      <c r="G7219" s="8">
        <v>12688.1</v>
      </c>
      <c r="H7219" s="8"/>
      <c r="I7219" s="8"/>
      <c r="J7219" s="8"/>
    </row>
    <row r="7220" spans="3:10" x14ac:dyDescent="0.25">
      <c r="C7220" s="5">
        <v>42898.625</v>
      </c>
      <c r="D7220" s="6">
        <v>12688.35</v>
      </c>
      <c r="E7220" s="6">
        <v>12713.82</v>
      </c>
      <c r="F7220" s="6">
        <v>12683.66</v>
      </c>
      <c r="G7220" s="6">
        <v>12703.88</v>
      </c>
      <c r="H7220" s="6"/>
      <c r="I7220" s="6"/>
      <c r="J7220" s="6"/>
    </row>
    <row r="7221" spans="3:10" x14ac:dyDescent="0.25">
      <c r="C7221" s="7">
        <v>42898.666666666664</v>
      </c>
      <c r="D7221" s="8">
        <v>12704.39</v>
      </c>
      <c r="E7221" s="8">
        <v>12719.69</v>
      </c>
      <c r="F7221" s="8">
        <v>12672.96</v>
      </c>
      <c r="G7221" s="8">
        <v>12681.77</v>
      </c>
      <c r="H7221" s="8"/>
      <c r="I7221" s="8"/>
      <c r="J7221" s="8"/>
    </row>
    <row r="7222" spans="3:10" x14ac:dyDescent="0.25">
      <c r="C7222" s="5">
        <v>42898.708333333336</v>
      </c>
      <c r="D7222" s="6">
        <v>12682.02</v>
      </c>
      <c r="E7222" s="6">
        <v>12709.98</v>
      </c>
      <c r="F7222" s="6">
        <v>12669.03</v>
      </c>
      <c r="G7222" s="6">
        <v>12707.98</v>
      </c>
      <c r="H7222" s="6"/>
      <c r="I7222" s="6"/>
      <c r="J7222" s="6"/>
    </row>
    <row r="7223" spans="3:10" x14ac:dyDescent="0.25">
      <c r="C7223" s="7">
        <v>42898.75</v>
      </c>
      <c r="D7223" s="8">
        <v>12708.23</v>
      </c>
      <c r="E7223" s="8">
        <v>12715.72</v>
      </c>
      <c r="F7223" s="8">
        <v>12682.74</v>
      </c>
      <c r="G7223" s="8">
        <v>12685.97</v>
      </c>
      <c r="H7223" s="8"/>
      <c r="I7223" s="8"/>
      <c r="J7223" s="8"/>
    </row>
    <row r="7224" spans="3:10" x14ac:dyDescent="0.25">
      <c r="C7224" s="5">
        <v>42898.791666666664</v>
      </c>
      <c r="D7224" s="6">
        <v>12685.72</v>
      </c>
      <c r="E7224" s="6">
        <v>12692.73</v>
      </c>
      <c r="F7224" s="6">
        <v>12668.47</v>
      </c>
      <c r="G7224" s="6">
        <v>12672.97</v>
      </c>
      <c r="H7224" s="6"/>
      <c r="I7224" s="6"/>
      <c r="J7224" s="6"/>
    </row>
    <row r="7225" spans="3:10" x14ac:dyDescent="0.25">
      <c r="C7225" s="7">
        <v>42898.833333333336</v>
      </c>
      <c r="D7225" s="8">
        <v>12673.22</v>
      </c>
      <c r="E7225" s="8">
        <v>12684.96</v>
      </c>
      <c r="F7225" s="8">
        <v>12670.21</v>
      </c>
      <c r="G7225" s="8">
        <v>12670.46</v>
      </c>
      <c r="H7225" s="8"/>
      <c r="I7225" s="8"/>
      <c r="J7225" s="8"/>
    </row>
    <row r="7226" spans="3:10" x14ac:dyDescent="0.25">
      <c r="C7226" s="5">
        <v>42898.875</v>
      </c>
      <c r="D7226" s="6">
        <v>12669.96</v>
      </c>
      <c r="E7226" s="6">
        <v>12690.2</v>
      </c>
      <c r="F7226" s="6">
        <v>12669.71</v>
      </c>
      <c r="G7226" s="6">
        <v>12685.45</v>
      </c>
      <c r="H7226" s="6"/>
      <c r="I7226" s="6"/>
      <c r="J7226" s="6"/>
    </row>
    <row r="7227" spans="3:10" x14ac:dyDescent="0.25">
      <c r="C7227" s="7">
        <v>42898.916666666664</v>
      </c>
      <c r="D7227" s="8">
        <v>12684.95</v>
      </c>
      <c r="E7227" s="8">
        <v>12702.93</v>
      </c>
      <c r="F7227" s="8">
        <v>12682.19</v>
      </c>
      <c r="G7227" s="8">
        <v>12700.93</v>
      </c>
      <c r="H7227" s="8"/>
      <c r="I7227" s="8"/>
      <c r="J7227" s="8"/>
    </row>
    <row r="7228" spans="3:10" x14ac:dyDescent="0.25">
      <c r="C7228" s="5">
        <v>42898.958333333336</v>
      </c>
      <c r="D7228" s="6">
        <v>12701.59</v>
      </c>
      <c r="E7228" s="6">
        <v>12704.86</v>
      </c>
      <c r="F7228" s="6">
        <v>12695.69</v>
      </c>
      <c r="G7228" s="6">
        <v>12702.85</v>
      </c>
      <c r="H7228" s="6"/>
      <c r="I7228" s="6"/>
      <c r="J7228" s="6"/>
    </row>
    <row r="7229" spans="3:10" x14ac:dyDescent="0.25">
      <c r="C7229" s="7">
        <v>42899.041666666664</v>
      </c>
      <c r="D7229" s="8">
        <v>12698.91</v>
      </c>
      <c r="E7229" s="8">
        <v>12698.91</v>
      </c>
      <c r="F7229" s="8">
        <v>12692.36</v>
      </c>
      <c r="G7229" s="8">
        <v>12696.59</v>
      </c>
      <c r="H7229" s="8"/>
      <c r="I7229" s="8"/>
      <c r="J7229" s="8"/>
    </row>
    <row r="7230" spans="3:10" x14ac:dyDescent="0.25">
      <c r="C7230" s="5">
        <v>42899.083333333336</v>
      </c>
      <c r="D7230" s="6">
        <v>12695.28</v>
      </c>
      <c r="E7230" s="6">
        <v>12700.5</v>
      </c>
      <c r="F7230" s="6">
        <v>12693.31</v>
      </c>
      <c r="G7230" s="6">
        <v>12699.85</v>
      </c>
      <c r="H7230" s="6"/>
      <c r="I7230" s="6"/>
      <c r="J7230" s="6"/>
    </row>
    <row r="7231" spans="3:10" x14ac:dyDescent="0.25">
      <c r="C7231" s="7">
        <v>42899.125</v>
      </c>
      <c r="D7231" s="8">
        <v>12699.85</v>
      </c>
      <c r="E7231" s="8">
        <v>12718.51</v>
      </c>
      <c r="F7231" s="8">
        <v>12699.85</v>
      </c>
      <c r="G7231" s="8">
        <v>12708.34</v>
      </c>
      <c r="H7231" s="8"/>
      <c r="I7231" s="8"/>
      <c r="J7231" s="8"/>
    </row>
    <row r="7232" spans="3:10" x14ac:dyDescent="0.25">
      <c r="C7232" s="5">
        <v>42899.166666666664</v>
      </c>
      <c r="D7232" s="6">
        <v>12709.65</v>
      </c>
      <c r="E7232" s="6">
        <v>12715.69</v>
      </c>
      <c r="F7232" s="6">
        <v>12707.33</v>
      </c>
      <c r="G7232" s="6">
        <v>12709.95</v>
      </c>
      <c r="H7232" s="6"/>
      <c r="I7232" s="6"/>
      <c r="J7232" s="6"/>
    </row>
    <row r="7233" spans="3:10" x14ac:dyDescent="0.25">
      <c r="C7233" s="7">
        <v>42899.208333333336</v>
      </c>
      <c r="D7233" s="8">
        <v>12709.29</v>
      </c>
      <c r="E7233" s="8">
        <v>12713.87</v>
      </c>
      <c r="F7233" s="8">
        <v>12706.13</v>
      </c>
      <c r="G7233" s="8">
        <v>12707.63</v>
      </c>
      <c r="H7233" s="8"/>
      <c r="I7233" s="8"/>
      <c r="J7233" s="8"/>
    </row>
    <row r="7234" spans="3:10" x14ac:dyDescent="0.25">
      <c r="C7234" s="5">
        <v>42899.25</v>
      </c>
      <c r="D7234" s="6">
        <v>12707.62</v>
      </c>
      <c r="E7234" s="6">
        <v>12715.81</v>
      </c>
      <c r="F7234" s="6">
        <v>12706.31</v>
      </c>
      <c r="G7234" s="6">
        <v>12712.54</v>
      </c>
      <c r="H7234" s="6"/>
      <c r="I7234" s="6"/>
      <c r="J7234" s="6"/>
    </row>
    <row r="7235" spans="3:10" x14ac:dyDescent="0.25">
      <c r="C7235" s="7">
        <v>42899.291666666664</v>
      </c>
      <c r="D7235" s="8">
        <v>12711.89</v>
      </c>
      <c r="E7235" s="8">
        <v>12717.47</v>
      </c>
      <c r="F7235" s="8">
        <v>12711.23</v>
      </c>
      <c r="G7235" s="8">
        <v>12713.53</v>
      </c>
      <c r="H7235" s="8"/>
      <c r="I7235" s="8"/>
      <c r="J7235" s="8"/>
    </row>
    <row r="7236" spans="3:10" x14ac:dyDescent="0.25">
      <c r="C7236" s="5">
        <v>42899.333333333336</v>
      </c>
      <c r="D7236" s="6">
        <v>12714.84</v>
      </c>
      <c r="E7236" s="6">
        <v>12715.83</v>
      </c>
      <c r="F7236" s="6">
        <v>12708.8</v>
      </c>
      <c r="G7236" s="6">
        <v>12714.8</v>
      </c>
      <c r="H7236" s="6"/>
      <c r="I7236" s="6"/>
      <c r="J7236" s="6"/>
    </row>
    <row r="7237" spans="3:10" x14ac:dyDescent="0.25">
      <c r="C7237" s="7">
        <v>42899.375</v>
      </c>
      <c r="D7237" s="8">
        <v>12713.3</v>
      </c>
      <c r="E7237" s="8">
        <v>12743.55</v>
      </c>
      <c r="F7237" s="8">
        <v>12693.78</v>
      </c>
      <c r="G7237" s="8">
        <v>12731.81</v>
      </c>
      <c r="H7237" s="8"/>
      <c r="I7237" s="8"/>
      <c r="J7237" s="8"/>
    </row>
    <row r="7238" spans="3:10" x14ac:dyDescent="0.25">
      <c r="C7238" s="5">
        <v>42899.416666666664</v>
      </c>
      <c r="D7238" s="6">
        <v>12733.81</v>
      </c>
      <c r="E7238" s="6">
        <v>12765.08</v>
      </c>
      <c r="F7238" s="6">
        <v>12725.03</v>
      </c>
      <c r="G7238" s="6">
        <v>12756.14</v>
      </c>
      <c r="H7238" s="6"/>
      <c r="I7238" s="6"/>
      <c r="J7238" s="6"/>
    </row>
    <row r="7239" spans="3:10" x14ac:dyDescent="0.25">
      <c r="C7239" s="7">
        <v>42899.458333333336</v>
      </c>
      <c r="D7239" s="8">
        <v>12756.39</v>
      </c>
      <c r="E7239" s="8">
        <v>12769.3</v>
      </c>
      <c r="F7239" s="8">
        <v>12742.35</v>
      </c>
      <c r="G7239" s="8">
        <v>12764.65</v>
      </c>
      <c r="H7239" s="8"/>
      <c r="I7239" s="8"/>
      <c r="J7239" s="8"/>
    </row>
    <row r="7240" spans="3:10" x14ac:dyDescent="0.25">
      <c r="C7240" s="5">
        <v>42899.5</v>
      </c>
      <c r="D7240" s="6">
        <v>12764.4</v>
      </c>
      <c r="E7240" s="6">
        <v>12765.65</v>
      </c>
      <c r="F7240" s="6">
        <v>12746.5</v>
      </c>
      <c r="G7240" s="6">
        <v>12764.75</v>
      </c>
      <c r="H7240" s="6"/>
      <c r="I7240" s="6"/>
      <c r="J7240" s="6"/>
    </row>
    <row r="7241" spans="3:10" x14ac:dyDescent="0.25">
      <c r="C7241" s="7">
        <v>42899.541666666664</v>
      </c>
      <c r="D7241" s="8">
        <v>12765</v>
      </c>
      <c r="E7241" s="8">
        <v>12769.67</v>
      </c>
      <c r="F7241" s="8">
        <v>12754.85</v>
      </c>
      <c r="G7241" s="8">
        <v>12760.98</v>
      </c>
      <c r="H7241" s="8"/>
      <c r="I7241" s="8"/>
      <c r="J7241" s="8"/>
    </row>
    <row r="7242" spans="3:10" x14ac:dyDescent="0.25">
      <c r="C7242" s="5">
        <v>42899.583333333336</v>
      </c>
      <c r="D7242" s="6">
        <v>12760.73</v>
      </c>
      <c r="E7242" s="6">
        <v>12760.73</v>
      </c>
      <c r="F7242" s="6">
        <v>12739.54</v>
      </c>
      <c r="G7242" s="6">
        <v>12746.84</v>
      </c>
      <c r="H7242" s="6"/>
      <c r="I7242" s="6"/>
      <c r="J7242" s="6"/>
    </row>
    <row r="7243" spans="3:10" x14ac:dyDescent="0.25">
      <c r="C7243" s="7">
        <v>42899.625</v>
      </c>
      <c r="D7243" s="8">
        <v>12746.59</v>
      </c>
      <c r="E7243" s="8">
        <v>12767.82</v>
      </c>
      <c r="F7243" s="8">
        <v>12745.84</v>
      </c>
      <c r="G7243" s="8">
        <v>12767.57</v>
      </c>
      <c r="H7243" s="8"/>
      <c r="I7243" s="8"/>
      <c r="J7243" s="8"/>
    </row>
    <row r="7244" spans="3:10" x14ac:dyDescent="0.25">
      <c r="C7244" s="5">
        <v>42899.666666666664</v>
      </c>
      <c r="D7244" s="6">
        <v>12767.82</v>
      </c>
      <c r="E7244" s="6">
        <v>12791.07</v>
      </c>
      <c r="F7244" s="6">
        <v>12763.62</v>
      </c>
      <c r="G7244" s="6">
        <v>12772.45</v>
      </c>
      <c r="H7244" s="6"/>
      <c r="I7244" s="6"/>
      <c r="J7244" s="6"/>
    </row>
    <row r="7245" spans="3:10" x14ac:dyDescent="0.25">
      <c r="C7245" s="7">
        <v>42899.708333333336</v>
      </c>
      <c r="D7245" s="8">
        <v>12772.44</v>
      </c>
      <c r="E7245" s="8">
        <v>12775.42</v>
      </c>
      <c r="F7245" s="8">
        <v>12751.45</v>
      </c>
      <c r="G7245" s="8">
        <v>12752.21</v>
      </c>
      <c r="H7245" s="8"/>
      <c r="I7245" s="8"/>
      <c r="J7245" s="8"/>
    </row>
    <row r="7246" spans="3:10" x14ac:dyDescent="0.25">
      <c r="C7246" s="5">
        <v>42899.75</v>
      </c>
      <c r="D7246" s="6">
        <v>12753.21</v>
      </c>
      <c r="E7246" s="6">
        <v>12773.23</v>
      </c>
      <c r="F7246" s="6">
        <v>12750.21</v>
      </c>
      <c r="G7246" s="6">
        <v>12771.22</v>
      </c>
      <c r="H7246" s="6"/>
      <c r="I7246" s="6"/>
      <c r="J7246" s="6"/>
    </row>
    <row r="7247" spans="3:10" x14ac:dyDescent="0.25">
      <c r="C7247" s="7">
        <v>42899.791666666664</v>
      </c>
      <c r="D7247" s="8">
        <v>12770.97</v>
      </c>
      <c r="E7247" s="8">
        <v>12772.98</v>
      </c>
      <c r="F7247" s="8">
        <v>12761.73</v>
      </c>
      <c r="G7247" s="8">
        <v>12769.48</v>
      </c>
      <c r="H7247" s="8"/>
      <c r="I7247" s="8"/>
      <c r="J7247" s="8"/>
    </row>
    <row r="7248" spans="3:10" x14ac:dyDescent="0.25">
      <c r="C7248" s="5">
        <v>42899.833333333336</v>
      </c>
      <c r="D7248" s="6">
        <v>12769.23</v>
      </c>
      <c r="E7248" s="6">
        <v>12779.98</v>
      </c>
      <c r="F7248" s="6">
        <v>12766.73</v>
      </c>
      <c r="G7248" s="6">
        <v>12778.98</v>
      </c>
      <c r="H7248" s="6"/>
      <c r="I7248" s="6"/>
      <c r="J7248" s="6"/>
    </row>
    <row r="7249" spans="3:10" x14ac:dyDescent="0.25">
      <c r="C7249" s="7">
        <v>42899.875</v>
      </c>
      <c r="D7249" s="8">
        <v>12778.48</v>
      </c>
      <c r="E7249" s="8">
        <v>12809.48</v>
      </c>
      <c r="F7249" s="8">
        <v>12778.48</v>
      </c>
      <c r="G7249" s="8">
        <v>12802.48</v>
      </c>
      <c r="H7249" s="8"/>
      <c r="I7249" s="8"/>
      <c r="J7249" s="8"/>
    </row>
    <row r="7250" spans="3:10" x14ac:dyDescent="0.25">
      <c r="C7250" s="5">
        <v>42899.916666666664</v>
      </c>
      <c r="D7250" s="6">
        <v>12802.23</v>
      </c>
      <c r="E7250" s="6">
        <v>12806.48</v>
      </c>
      <c r="F7250" s="6">
        <v>12791.98</v>
      </c>
      <c r="G7250" s="6">
        <v>12796.98</v>
      </c>
      <c r="H7250" s="6"/>
      <c r="I7250" s="6"/>
      <c r="J7250" s="6"/>
    </row>
    <row r="7251" spans="3:10" x14ac:dyDescent="0.25">
      <c r="C7251" s="7">
        <v>42899.958333333336</v>
      </c>
      <c r="D7251" s="8">
        <v>12795.23</v>
      </c>
      <c r="E7251" s="8">
        <v>12801.17</v>
      </c>
      <c r="F7251" s="8">
        <v>12791.98</v>
      </c>
      <c r="G7251" s="8">
        <v>12797.23</v>
      </c>
      <c r="H7251" s="8"/>
      <c r="I7251" s="8"/>
      <c r="J7251" s="8"/>
    </row>
    <row r="7252" spans="3:10" x14ac:dyDescent="0.25">
      <c r="C7252" s="5">
        <v>42900.041666666664</v>
      </c>
      <c r="D7252" s="6">
        <v>12797.89</v>
      </c>
      <c r="E7252" s="6">
        <v>12802.86</v>
      </c>
      <c r="F7252" s="6">
        <v>12797.24</v>
      </c>
      <c r="G7252" s="6">
        <v>12800.24</v>
      </c>
      <c r="H7252" s="6"/>
      <c r="I7252" s="6"/>
      <c r="J7252" s="6"/>
    </row>
    <row r="7253" spans="3:10" x14ac:dyDescent="0.25">
      <c r="C7253" s="7">
        <v>42900.083333333336</v>
      </c>
      <c r="D7253" s="8">
        <v>12798.93</v>
      </c>
      <c r="E7253" s="8">
        <v>12800.24</v>
      </c>
      <c r="F7253" s="8">
        <v>12797.61</v>
      </c>
      <c r="G7253" s="8">
        <v>12798.93</v>
      </c>
      <c r="H7253" s="8"/>
      <c r="I7253" s="8"/>
      <c r="J7253" s="8"/>
    </row>
    <row r="7254" spans="3:10" x14ac:dyDescent="0.25">
      <c r="C7254" s="5">
        <v>42900.125</v>
      </c>
      <c r="D7254" s="6">
        <v>12798.27</v>
      </c>
      <c r="E7254" s="6">
        <v>12800.24</v>
      </c>
      <c r="F7254" s="6">
        <v>12791.49</v>
      </c>
      <c r="G7254" s="6">
        <v>12792.81</v>
      </c>
      <c r="H7254" s="6"/>
      <c r="I7254" s="6"/>
      <c r="J7254" s="6"/>
    </row>
    <row r="7255" spans="3:10" x14ac:dyDescent="0.25">
      <c r="C7255" s="7">
        <v>42900.166666666664</v>
      </c>
      <c r="D7255" s="8">
        <v>12792.16</v>
      </c>
      <c r="E7255" s="8">
        <v>12793.31</v>
      </c>
      <c r="F7255" s="8">
        <v>12789.23</v>
      </c>
      <c r="G7255" s="8">
        <v>12790.38</v>
      </c>
      <c r="H7255" s="8"/>
      <c r="I7255" s="8"/>
      <c r="J7255" s="8"/>
    </row>
    <row r="7256" spans="3:10" x14ac:dyDescent="0.25">
      <c r="C7256" s="5">
        <v>42900.208333333336</v>
      </c>
      <c r="D7256" s="6">
        <v>12791.7</v>
      </c>
      <c r="E7256" s="6">
        <v>12793.01</v>
      </c>
      <c r="F7256" s="6">
        <v>12783.01</v>
      </c>
      <c r="G7256" s="6">
        <v>12786.95</v>
      </c>
      <c r="H7256" s="6"/>
      <c r="I7256" s="6"/>
      <c r="J7256" s="6"/>
    </row>
    <row r="7257" spans="3:10" x14ac:dyDescent="0.25">
      <c r="C7257" s="7">
        <v>42900.25</v>
      </c>
      <c r="D7257" s="8">
        <v>12785.64</v>
      </c>
      <c r="E7257" s="8">
        <v>12789.57</v>
      </c>
      <c r="F7257" s="8">
        <v>12784.83</v>
      </c>
      <c r="G7257" s="8">
        <v>12785.83</v>
      </c>
      <c r="H7257" s="8"/>
      <c r="I7257" s="8"/>
      <c r="J7257" s="8"/>
    </row>
    <row r="7258" spans="3:10" x14ac:dyDescent="0.25">
      <c r="C7258" s="5">
        <v>42900.291666666664</v>
      </c>
      <c r="D7258" s="6">
        <v>12784.51</v>
      </c>
      <c r="E7258" s="6">
        <v>12797.89</v>
      </c>
      <c r="F7258" s="6">
        <v>12783.86</v>
      </c>
      <c r="G7258" s="6">
        <v>12796.58</v>
      </c>
      <c r="H7258" s="6"/>
      <c r="I7258" s="6"/>
      <c r="J7258" s="6"/>
    </row>
    <row r="7259" spans="3:10" x14ac:dyDescent="0.25">
      <c r="C7259" s="7">
        <v>42900.333333333336</v>
      </c>
      <c r="D7259" s="8">
        <v>12797.23</v>
      </c>
      <c r="E7259" s="8">
        <v>12797.23</v>
      </c>
      <c r="F7259" s="8">
        <v>12777.63</v>
      </c>
      <c r="G7259" s="8">
        <v>12783.64</v>
      </c>
      <c r="H7259" s="8"/>
      <c r="I7259" s="8"/>
      <c r="J7259" s="8"/>
    </row>
    <row r="7260" spans="3:10" x14ac:dyDescent="0.25">
      <c r="C7260" s="5">
        <v>42900.375</v>
      </c>
      <c r="D7260" s="6">
        <v>12783.64</v>
      </c>
      <c r="E7260" s="6">
        <v>12793.01</v>
      </c>
      <c r="F7260" s="6">
        <v>12776.51</v>
      </c>
      <c r="G7260" s="6">
        <v>12793</v>
      </c>
      <c r="H7260" s="6"/>
      <c r="I7260" s="6"/>
      <c r="J7260" s="6"/>
    </row>
    <row r="7261" spans="3:10" x14ac:dyDescent="0.25">
      <c r="C7261" s="7">
        <v>42900.416666666664</v>
      </c>
      <c r="D7261" s="8">
        <v>12793.5</v>
      </c>
      <c r="E7261" s="8">
        <v>12828.15</v>
      </c>
      <c r="F7261" s="8">
        <v>12790.5</v>
      </c>
      <c r="G7261" s="8">
        <v>12822.68</v>
      </c>
      <c r="H7261" s="8"/>
      <c r="I7261" s="8"/>
      <c r="J7261" s="8"/>
    </row>
    <row r="7262" spans="3:10" x14ac:dyDescent="0.25">
      <c r="C7262" s="5">
        <v>42900.458333333336</v>
      </c>
      <c r="D7262" s="6">
        <v>12823.18</v>
      </c>
      <c r="E7262" s="6">
        <v>12835.22</v>
      </c>
      <c r="F7262" s="6">
        <v>12810.8</v>
      </c>
      <c r="G7262" s="6">
        <v>12819.7</v>
      </c>
      <c r="H7262" s="6"/>
      <c r="I7262" s="6"/>
      <c r="J7262" s="6"/>
    </row>
    <row r="7263" spans="3:10" x14ac:dyDescent="0.25">
      <c r="C7263" s="7">
        <v>42900.5</v>
      </c>
      <c r="D7263" s="8">
        <v>12819.96</v>
      </c>
      <c r="E7263" s="8">
        <v>12845.73</v>
      </c>
      <c r="F7263" s="8">
        <v>12816.1</v>
      </c>
      <c r="G7263" s="8">
        <v>12843.33</v>
      </c>
      <c r="H7263" s="8"/>
      <c r="I7263" s="8"/>
      <c r="J7263" s="8"/>
    </row>
    <row r="7264" spans="3:10" x14ac:dyDescent="0.25">
      <c r="C7264" s="5">
        <v>42900.541666666664</v>
      </c>
      <c r="D7264" s="6">
        <v>12843.08</v>
      </c>
      <c r="E7264" s="6">
        <v>12901.41</v>
      </c>
      <c r="F7264" s="6">
        <v>12836.96</v>
      </c>
      <c r="G7264" s="6">
        <v>12883.24</v>
      </c>
      <c r="H7264" s="6"/>
      <c r="I7264" s="6"/>
      <c r="J7264" s="6"/>
    </row>
    <row r="7265" spans="3:10" x14ac:dyDescent="0.25">
      <c r="C7265" s="7">
        <v>42900.583333333336</v>
      </c>
      <c r="D7265" s="8">
        <v>12883.49</v>
      </c>
      <c r="E7265" s="8">
        <v>12921</v>
      </c>
      <c r="F7265" s="8">
        <v>12882.49</v>
      </c>
      <c r="G7265" s="8">
        <v>12913.68</v>
      </c>
      <c r="H7265" s="8"/>
      <c r="I7265" s="8"/>
      <c r="J7265" s="8"/>
    </row>
    <row r="7266" spans="3:10" x14ac:dyDescent="0.25">
      <c r="C7266" s="5">
        <v>42900.625</v>
      </c>
      <c r="D7266" s="6">
        <v>12913.68</v>
      </c>
      <c r="E7266" s="6">
        <v>12916.79</v>
      </c>
      <c r="F7266" s="6">
        <v>12884.32</v>
      </c>
      <c r="G7266" s="6">
        <v>12893.5</v>
      </c>
      <c r="H7266" s="6"/>
      <c r="I7266" s="6"/>
      <c r="J7266" s="6"/>
    </row>
    <row r="7267" spans="3:10" x14ac:dyDescent="0.25">
      <c r="C7267" s="7">
        <v>42900.666666666664</v>
      </c>
      <c r="D7267" s="8">
        <v>12893.75</v>
      </c>
      <c r="E7267" s="8">
        <v>12896.21</v>
      </c>
      <c r="F7267" s="8">
        <v>12862.25</v>
      </c>
      <c r="G7267" s="8">
        <v>12867.96</v>
      </c>
      <c r="H7267" s="8"/>
      <c r="I7267" s="8"/>
      <c r="J7267" s="8"/>
    </row>
    <row r="7268" spans="3:10" x14ac:dyDescent="0.25">
      <c r="C7268" s="5">
        <v>42900.708333333336</v>
      </c>
      <c r="D7268" s="6">
        <v>12867.97</v>
      </c>
      <c r="E7268" s="6">
        <v>12871.46</v>
      </c>
      <c r="F7268" s="6">
        <v>12813.45</v>
      </c>
      <c r="G7268" s="6">
        <v>12823.35</v>
      </c>
      <c r="H7268" s="6"/>
      <c r="I7268" s="6"/>
      <c r="J7268" s="6"/>
    </row>
    <row r="7269" spans="3:10" x14ac:dyDescent="0.25">
      <c r="C7269" s="7">
        <v>42900.75</v>
      </c>
      <c r="D7269" s="8">
        <v>12824.1</v>
      </c>
      <c r="E7269" s="8">
        <v>12836.55</v>
      </c>
      <c r="F7269" s="8">
        <v>12794.64</v>
      </c>
      <c r="G7269" s="8">
        <v>12813.41</v>
      </c>
      <c r="H7269" s="8"/>
      <c r="I7269" s="8"/>
      <c r="J7269" s="8"/>
    </row>
    <row r="7270" spans="3:10" x14ac:dyDescent="0.25">
      <c r="C7270" s="5">
        <v>42900.791666666664</v>
      </c>
      <c r="D7270" s="6">
        <v>12813.16</v>
      </c>
      <c r="E7270" s="6">
        <v>12815.38</v>
      </c>
      <c r="F7270" s="6">
        <v>12807.42</v>
      </c>
      <c r="G7270" s="6">
        <v>12813.76</v>
      </c>
      <c r="H7270" s="6"/>
      <c r="I7270" s="6"/>
      <c r="J7270" s="6"/>
    </row>
    <row r="7271" spans="3:10" x14ac:dyDescent="0.25">
      <c r="C7271" s="7">
        <v>42900.833333333336</v>
      </c>
      <c r="D7271" s="8">
        <v>12813.51</v>
      </c>
      <c r="E7271" s="8">
        <v>12821.51</v>
      </c>
      <c r="F7271" s="8">
        <v>12811.51</v>
      </c>
      <c r="G7271" s="8">
        <v>12820.51</v>
      </c>
      <c r="H7271" s="8"/>
      <c r="I7271" s="8"/>
      <c r="J7271" s="8"/>
    </row>
    <row r="7272" spans="3:10" x14ac:dyDescent="0.25">
      <c r="C7272" s="5">
        <v>42900.875</v>
      </c>
      <c r="D7272" s="6">
        <v>12819.26</v>
      </c>
      <c r="E7272" s="6">
        <v>12851.53</v>
      </c>
      <c r="F7272" s="6">
        <v>12796.99</v>
      </c>
      <c r="G7272" s="6">
        <v>12812.5</v>
      </c>
      <c r="H7272" s="6"/>
      <c r="I7272" s="6"/>
      <c r="J7272" s="6"/>
    </row>
    <row r="7273" spans="3:10" x14ac:dyDescent="0.25">
      <c r="C7273" s="7">
        <v>42900.916666666664</v>
      </c>
      <c r="D7273" s="8">
        <v>12812.5</v>
      </c>
      <c r="E7273" s="8">
        <v>12841.52</v>
      </c>
      <c r="F7273" s="8">
        <v>12794.49</v>
      </c>
      <c r="G7273" s="8">
        <v>12831.01</v>
      </c>
      <c r="H7273" s="8"/>
      <c r="I7273" s="8"/>
      <c r="J7273" s="8"/>
    </row>
    <row r="7274" spans="3:10" x14ac:dyDescent="0.25">
      <c r="C7274" s="5">
        <v>42900.958333333336</v>
      </c>
      <c r="D7274" s="6">
        <v>12833.42</v>
      </c>
      <c r="E7274" s="6">
        <v>12836.28</v>
      </c>
      <c r="F7274" s="6">
        <v>12821.79</v>
      </c>
      <c r="G7274" s="6">
        <v>12825.42</v>
      </c>
      <c r="H7274" s="6"/>
      <c r="I7274" s="6"/>
      <c r="J7274" s="6"/>
    </row>
    <row r="7275" spans="3:10" x14ac:dyDescent="0.25">
      <c r="C7275" s="7">
        <v>42901.041666666664</v>
      </c>
      <c r="D7275" s="8">
        <v>12822.78</v>
      </c>
      <c r="E7275" s="8">
        <v>12825.42</v>
      </c>
      <c r="F7275" s="8">
        <v>12791.17</v>
      </c>
      <c r="G7275" s="8">
        <v>12798.07</v>
      </c>
      <c r="H7275" s="8"/>
      <c r="I7275" s="8"/>
      <c r="J7275" s="8"/>
    </row>
    <row r="7276" spans="3:10" x14ac:dyDescent="0.25">
      <c r="C7276" s="5">
        <v>42901.083333333336</v>
      </c>
      <c r="D7276" s="6">
        <v>12798.73</v>
      </c>
      <c r="E7276" s="6">
        <v>12803.33</v>
      </c>
      <c r="F7276" s="6">
        <v>12787.53</v>
      </c>
      <c r="G7276" s="6">
        <v>12800.7</v>
      </c>
      <c r="H7276" s="6"/>
      <c r="I7276" s="6"/>
      <c r="J7276" s="6"/>
    </row>
    <row r="7277" spans="3:10" x14ac:dyDescent="0.25">
      <c r="C7277" s="7">
        <v>42901.125</v>
      </c>
      <c r="D7277" s="8">
        <v>12801.36</v>
      </c>
      <c r="E7277" s="8">
        <v>12816.5</v>
      </c>
      <c r="F7277" s="8">
        <v>12796.75</v>
      </c>
      <c r="G7277" s="8">
        <v>12802.67</v>
      </c>
      <c r="H7277" s="8"/>
      <c r="I7277" s="8"/>
      <c r="J7277" s="8"/>
    </row>
    <row r="7278" spans="3:10" x14ac:dyDescent="0.25">
      <c r="C7278" s="5">
        <v>42901.166666666664</v>
      </c>
      <c r="D7278" s="6">
        <v>12802.59</v>
      </c>
      <c r="E7278" s="6">
        <v>12805.22</v>
      </c>
      <c r="F7278" s="6">
        <v>12789.41</v>
      </c>
      <c r="G7278" s="6">
        <v>12796</v>
      </c>
      <c r="H7278" s="6"/>
      <c r="I7278" s="6"/>
      <c r="J7278" s="6"/>
    </row>
    <row r="7279" spans="3:10" x14ac:dyDescent="0.25">
      <c r="C7279" s="7">
        <v>42901.208333333336</v>
      </c>
      <c r="D7279" s="8">
        <v>12794.68</v>
      </c>
      <c r="E7279" s="8">
        <v>12796</v>
      </c>
      <c r="F7279" s="8">
        <v>12786.12</v>
      </c>
      <c r="G7279" s="8">
        <v>12792.04</v>
      </c>
      <c r="H7279" s="8"/>
      <c r="I7279" s="8"/>
      <c r="J7279" s="8"/>
    </row>
    <row r="7280" spans="3:10" x14ac:dyDescent="0.25">
      <c r="C7280" s="5">
        <v>42901.25</v>
      </c>
      <c r="D7280" s="6">
        <v>12792.7</v>
      </c>
      <c r="E7280" s="6">
        <v>12798.63</v>
      </c>
      <c r="F7280" s="6">
        <v>12792.04</v>
      </c>
      <c r="G7280" s="6">
        <v>12794.68</v>
      </c>
      <c r="H7280" s="6"/>
      <c r="I7280" s="6"/>
      <c r="J7280" s="6"/>
    </row>
    <row r="7281" spans="3:10" x14ac:dyDescent="0.25">
      <c r="C7281" s="7">
        <v>42901.291666666664</v>
      </c>
      <c r="D7281" s="8">
        <v>12795.33</v>
      </c>
      <c r="E7281" s="8">
        <v>12802.58</v>
      </c>
      <c r="F7281" s="8">
        <v>12794.68</v>
      </c>
      <c r="G7281" s="8">
        <v>12800.59</v>
      </c>
      <c r="H7281" s="8"/>
      <c r="I7281" s="8"/>
      <c r="J7281" s="8"/>
    </row>
    <row r="7282" spans="3:10" x14ac:dyDescent="0.25">
      <c r="C7282" s="5">
        <v>42901.333333333336</v>
      </c>
      <c r="D7282" s="6">
        <v>12799.93</v>
      </c>
      <c r="E7282" s="6">
        <v>12813.24</v>
      </c>
      <c r="F7282" s="6">
        <v>12798.45</v>
      </c>
      <c r="G7282" s="6">
        <v>12807.53</v>
      </c>
      <c r="H7282" s="6"/>
      <c r="I7282" s="6"/>
      <c r="J7282" s="6"/>
    </row>
    <row r="7283" spans="3:10" x14ac:dyDescent="0.25">
      <c r="C7283" s="7">
        <v>42901.375</v>
      </c>
      <c r="D7283" s="8">
        <v>12809.03</v>
      </c>
      <c r="E7283" s="8">
        <v>12811.5</v>
      </c>
      <c r="F7283" s="8">
        <v>12790.71</v>
      </c>
      <c r="G7283" s="8">
        <v>12798.56</v>
      </c>
      <c r="H7283" s="8"/>
      <c r="I7283" s="8"/>
      <c r="J7283" s="8"/>
    </row>
    <row r="7284" spans="3:10" x14ac:dyDescent="0.25">
      <c r="C7284" s="5">
        <v>42901.416666666664</v>
      </c>
      <c r="D7284" s="6">
        <v>12798.81</v>
      </c>
      <c r="E7284" s="6">
        <v>12806.69</v>
      </c>
      <c r="F7284" s="6">
        <v>12721.66</v>
      </c>
      <c r="G7284" s="6">
        <v>12726.26</v>
      </c>
      <c r="H7284" s="6"/>
      <c r="I7284" s="6"/>
      <c r="J7284" s="6"/>
    </row>
    <row r="7285" spans="3:10" x14ac:dyDescent="0.25">
      <c r="C7285" s="7">
        <v>42901.458333333336</v>
      </c>
      <c r="D7285" s="8">
        <v>12726.51</v>
      </c>
      <c r="E7285" s="8">
        <v>12748.19</v>
      </c>
      <c r="F7285" s="8">
        <v>12710.77</v>
      </c>
      <c r="G7285" s="8">
        <v>12713.32</v>
      </c>
      <c r="H7285" s="8"/>
      <c r="I7285" s="8"/>
      <c r="J7285" s="8"/>
    </row>
    <row r="7286" spans="3:10" x14ac:dyDescent="0.25">
      <c r="C7286" s="5">
        <v>42901.5</v>
      </c>
      <c r="D7286" s="6">
        <v>12713.07</v>
      </c>
      <c r="E7286" s="6">
        <v>12732.47</v>
      </c>
      <c r="F7286" s="6">
        <v>12701.79</v>
      </c>
      <c r="G7286" s="6">
        <v>12703.04</v>
      </c>
      <c r="H7286" s="6"/>
      <c r="I7286" s="6"/>
      <c r="J7286" s="6"/>
    </row>
    <row r="7287" spans="3:10" x14ac:dyDescent="0.25">
      <c r="C7287" s="7">
        <v>42901.541666666664</v>
      </c>
      <c r="D7287" s="8">
        <v>12702.79</v>
      </c>
      <c r="E7287" s="8">
        <v>12711.49</v>
      </c>
      <c r="F7287" s="8">
        <v>12666.57</v>
      </c>
      <c r="G7287" s="8">
        <v>12686</v>
      </c>
      <c r="H7287" s="8"/>
      <c r="I7287" s="8"/>
      <c r="J7287" s="8"/>
    </row>
    <row r="7288" spans="3:10" x14ac:dyDescent="0.25">
      <c r="C7288" s="5">
        <v>42901.583333333336</v>
      </c>
      <c r="D7288" s="6">
        <v>12684.99</v>
      </c>
      <c r="E7288" s="6">
        <v>12697.74</v>
      </c>
      <c r="F7288" s="6">
        <v>12666.11</v>
      </c>
      <c r="G7288" s="6">
        <v>12669.71</v>
      </c>
      <c r="H7288" s="6"/>
      <c r="I7288" s="6"/>
      <c r="J7288" s="6"/>
    </row>
    <row r="7289" spans="3:10" x14ac:dyDescent="0.25">
      <c r="C7289" s="7">
        <v>42901.625</v>
      </c>
      <c r="D7289" s="8">
        <v>12669.72</v>
      </c>
      <c r="E7289" s="8">
        <v>12674.4</v>
      </c>
      <c r="F7289" s="8">
        <v>12629.33</v>
      </c>
      <c r="G7289" s="8">
        <v>12647</v>
      </c>
      <c r="H7289" s="8"/>
      <c r="I7289" s="8"/>
      <c r="J7289" s="8"/>
    </row>
    <row r="7290" spans="3:10" x14ac:dyDescent="0.25">
      <c r="C7290" s="5">
        <v>42901.666666666664</v>
      </c>
      <c r="D7290" s="6">
        <v>12646.5</v>
      </c>
      <c r="E7290" s="6">
        <v>12668.28</v>
      </c>
      <c r="F7290" s="6">
        <v>12617.37</v>
      </c>
      <c r="G7290" s="6">
        <v>12664.92</v>
      </c>
      <c r="H7290" s="6"/>
      <c r="I7290" s="6"/>
      <c r="J7290" s="6"/>
    </row>
    <row r="7291" spans="3:10" x14ac:dyDescent="0.25">
      <c r="C7291" s="7">
        <v>42901.708333333336</v>
      </c>
      <c r="D7291" s="8">
        <v>12664.17</v>
      </c>
      <c r="E7291" s="8">
        <v>12688.56</v>
      </c>
      <c r="F7291" s="8">
        <v>12642.98</v>
      </c>
      <c r="G7291" s="8">
        <v>12680.77</v>
      </c>
      <c r="H7291" s="8"/>
      <c r="I7291" s="8"/>
      <c r="J7291" s="8"/>
    </row>
    <row r="7292" spans="3:10" x14ac:dyDescent="0.25">
      <c r="C7292" s="5">
        <v>42901.75</v>
      </c>
      <c r="D7292" s="6">
        <v>12681.27</v>
      </c>
      <c r="E7292" s="6">
        <v>12698.44</v>
      </c>
      <c r="F7292" s="6">
        <v>12658.93</v>
      </c>
      <c r="G7292" s="6">
        <v>12667.52</v>
      </c>
      <c r="H7292" s="6"/>
      <c r="I7292" s="6"/>
      <c r="J7292" s="6"/>
    </row>
    <row r="7293" spans="3:10" x14ac:dyDescent="0.25">
      <c r="C7293" s="7">
        <v>42901.791666666664</v>
      </c>
      <c r="D7293" s="8">
        <v>12668.27</v>
      </c>
      <c r="E7293" s="8">
        <v>12691.39</v>
      </c>
      <c r="F7293" s="8">
        <v>12667.97</v>
      </c>
      <c r="G7293" s="8">
        <v>12688.55</v>
      </c>
      <c r="H7293" s="8"/>
      <c r="I7293" s="8"/>
      <c r="J7293" s="8"/>
    </row>
    <row r="7294" spans="3:10" x14ac:dyDescent="0.25">
      <c r="C7294" s="5">
        <v>42901.833333333336</v>
      </c>
      <c r="D7294" s="6">
        <v>12688.8</v>
      </c>
      <c r="E7294" s="6">
        <v>12691.8</v>
      </c>
      <c r="F7294" s="6">
        <v>12677.04</v>
      </c>
      <c r="G7294" s="6">
        <v>12679.79</v>
      </c>
      <c r="H7294" s="6"/>
      <c r="I7294" s="6"/>
      <c r="J7294" s="6"/>
    </row>
    <row r="7295" spans="3:10" x14ac:dyDescent="0.25">
      <c r="C7295" s="7">
        <v>42901.875</v>
      </c>
      <c r="D7295" s="8">
        <v>12679.54</v>
      </c>
      <c r="E7295" s="8">
        <v>12692.29</v>
      </c>
      <c r="F7295" s="8">
        <v>12677.04</v>
      </c>
      <c r="G7295" s="8">
        <v>12687.79</v>
      </c>
      <c r="H7295" s="8"/>
      <c r="I7295" s="8"/>
      <c r="J7295" s="8"/>
    </row>
    <row r="7296" spans="3:10" x14ac:dyDescent="0.25">
      <c r="C7296" s="5">
        <v>42901.916666666664</v>
      </c>
      <c r="D7296" s="6">
        <v>12687.79</v>
      </c>
      <c r="E7296" s="6">
        <v>12701.3</v>
      </c>
      <c r="F7296" s="6">
        <v>12685.79</v>
      </c>
      <c r="G7296" s="6">
        <v>12697.04</v>
      </c>
      <c r="H7296" s="6"/>
      <c r="I7296" s="6"/>
      <c r="J7296" s="6"/>
    </row>
    <row r="7297" spans="3:10" x14ac:dyDescent="0.25">
      <c r="C7297" s="7">
        <v>42901.958333333336</v>
      </c>
      <c r="D7297" s="8">
        <v>12698.79</v>
      </c>
      <c r="E7297" s="8">
        <v>12710.1</v>
      </c>
      <c r="F7297" s="8">
        <v>12696.39</v>
      </c>
      <c r="G7297" s="8">
        <v>12703.57</v>
      </c>
      <c r="H7297" s="8"/>
      <c r="I7297" s="8"/>
      <c r="J7297" s="8"/>
    </row>
    <row r="7298" spans="3:10" x14ac:dyDescent="0.25">
      <c r="C7298" s="5">
        <v>42902.041666666664</v>
      </c>
      <c r="D7298" s="6">
        <v>12700.61</v>
      </c>
      <c r="E7298" s="6">
        <v>12701.57</v>
      </c>
      <c r="F7298" s="6">
        <v>12690.61</v>
      </c>
      <c r="G7298" s="6">
        <v>12693.23</v>
      </c>
      <c r="H7298" s="6"/>
      <c r="I7298" s="6"/>
      <c r="J7298" s="6"/>
    </row>
    <row r="7299" spans="3:10" x14ac:dyDescent="0.25">
      <c r="C7299" s="7">
        <v>42902.083333333336</v>
      </c>
      <c r="D7299" s="8">
        <v>12692.23</v>
      </c>
      <c r="E7299" s="8">
        <v>12699.25</v>
      </c>
      <c r="F7299" s="8">
        <v>12690.27</v>
      </c>
      <c r="G7299" s="8">
        <v>12699.25</v>
      </c>
      <c r="H7299" s="8"/>
      <c r="I7299" s="8"/>
      <c r="J7299" s="8"/>
    </row>
    <row r="7300" spans="3:10" x14ac:dyDescent="0.25">
      <c r="C7300" s="5">
        <v>42902.125</v>
      </c>
      <c r="D7300" s="6">
        <v>12699.91</v>
      </c>
      <c r="E7300" s="6">
        <v>12719.93</v>
      </c>
      <c r="F7300" s="6">
        <v>12699.25</v>
      </c>
      <c r="G7300" s="6">
        <v>12713.7</v>
      </c>
      <c r="H7300" s="6"/>
      <c r="I7300" s="6"/>
      <c r="J7300" s="6"/>
    </row>
    <row r="7301" spans="3:10" x14ac:dyDescent="0.25">
      <c r="C7301" s="7">
        <v>42902.166666666664</v>
      </c>
      <c r="D7301" s="8">
        <v>12713.8</v>
      </c>
      <c r="E7301" s="8">
        <v>12721.94</v>
      </c>
      <c r="F7301" s="8">
        <v>12712.8</v>
      </c>
      <c r="G7301" s="8">
        <v>12719.33</v>
      </c>
      <c r="H7301" s="8"/>
      <c r="I7301" s="8"/>
      <c r="J7301" s="8"/>
    </row>
    <row r="7302" spans="3:10" x14ac:dyDescent="0.25">
      <c r="C7302" s="5">
        <v>42902.208333333336</v>
      </c>
      <c r="D7302" s="6">
        <v>12718.68</v>
      </c>
      <c r="E7302" s="6">
        <v>12720.63</v>
      </c>
      <c r="F7302" s="6">
        <v>12713.75</v>
      </c>
      <c r="G7302" s="6">
        <v>12717.02</v>
      </c>
      <c r="H7302" s="6"/>
      <c r="I7302" s="6"/>
      <c r="J7302" s="6"/>
    </row>
    <row r="7303" spans="3:10" x14ac:dyDescent="0.25">
      <c r="C7303" s="7">
        <v>42902.25</v>
      </c>
      <c r="D7303" s="8">
        <v>12716.37</v>
      </c>
      <c r="E7303" s="8">
        <v>12728.85</v>
      </c>
      <c r="F7303" s="8">
        <v>12716.37</v>
      </c>
      <c r="G7303" s="8">
        <v>12724.93</v>
      </c>
      <c r="H7303" s="8"/>
      <c r="I7303" s="8"/>
      <c r="J7303" s="8"/>
    </row>
    <row r="7304" spans="3:10" x14ac:dyDescent="0.25">
      <c r="C7304" s="5">
        <v>42902.291666666664</v>
      </c>
      <c r="D7304" s="6">
        <v>12726.24</v>
      </c>
      <c r="E7304" s="6">
        <v>12727.55</v>
      </c>
      <c r="F7304" s="6">
        <v>12722.48</v>
      </c>
      <c r="G7304" s="6">
        <v>12722.48</v>
      </c>
      <c r="H7304" s="6"/>
      <c r="I7304" s="6"/>
      <c r="J7304" s="6"/>
    </row>
    <row r="7305" spans="3:10" x14ac:dyDescent="0.25">
      <c r="C7305" s="7">
        <v>42902.333333333336</v>
      </c>
      <c r="D7305" s="8">
        <v>12721.48</v>
      </c>
      <c r="E7305" s="8">
        <v>12721.53</v>
      </c>
      <c r="F7305" s="8">
        <v>12709.86</v>
      </c>
      <c r="G7305" s="8">
        <v>12721.53</v>
      </c>
      <c r="H7305" s="8"/>
      <c r="I7305" s="8"/>
      <c r="J7305" s="8"/>
    </row>
    <row r="7306" spans="3:10" x14ac:dyDescent="0.25">
      <c r="C7306" s="5">
        <v>42902.375</v>
      </c>
      <c r="D7306" s="6">
        <v>12718.64</v>
      </c>
      <c r="E7306" s="6">
        <v>12740.24</v>
      </c>
      <c r="F7306" s="6">
        <v>12717.14</v>
      </c>
      <c r="G7306" s="6">
        <v>12735.22</v>
      </c>
      <c r="H7306" s="6"/>
      <c r="I7306" s="6"/>
      <c r="J7306" s="6"/>
    </row>
    <row r="7307" spans="3:10" x14ac:dyDescent="0.25">
      <c r="C7307" s="7">
        <v>42902.416666666664</v>
      </c>
      <c r="D7307" s="8">
        <v>12735.72</v>
      </c>
      <c r="E7307" s="8">
        <v>12764.35</v>
      </c>
      <c r="F7307" s="8">
        <v>12720.42</v>
      </c>
      <c r="G7307" s="8">
        <v>12741.06</v>
      </c>
      <c r="H7307" s="8"/>
      <c r="I7307" s="8"/>
      <c r="J7307" s="8"/>
    </row>
    <row r="7308" spans="3:10" x14ac:dyDescent="0.25">
      <c r="C7308" s="5">
        <v>42902.458333333336</v>
      </c>
      <c r="D7308" s="6">
        <v>12740.81</v>
      </c>
      <c r="E7308" s="6">
        <v>12759.65</v>
      </c>
      <c r="F7308" s="6">
        <v>12734.1</v>
      </c>
      <c r="G7308" s="6">
        <v>12745.11</v>
      </c>
      <c r="H7308" s="6"/>
      <c r="I7308" s="6"/>
      <c r="J7308" s="6"/>
    </row>
    <row r="7309" spans="3:10" x14ac:dyDescent="0.25">
      <c r="C7309" s="7">
        <v>42902.5</v>
      </c>
      <c r="D7309" s="8">
        <v>12744.61</v>
      </c>
      <c r="E7309" s="8">
        <v>12759.87</v>
      </c>
      <c r="F7309" s="8">
        <v>12720.89</v>
      </c>
      <c r="G7309" s="8">
        <v>12736.6</v>
      </c>
      <c r="H7309" s="8"/>
      <c r="I7309" s="8"/>
      <c r="J7309" s="8"/>
    </row>
    <row r="7310" spans="3:10" x14ac:dyDescent="0.25">
      <c r="C7310" s="5">
        <v>42902.541666666664</v>
      </c>
      <c r="D7310" s="6">
        <v>12736.35</v>
      </c>
      <c r="E7310" s="6">
        <v>12740.36</v>
      </c>
      <c r="F7310" s="6">
        <v>12717.29</v>
      </c>
      <c r="G7310" s="6">
        <v>12725.45</v>
      </c>
      <c r="H7310" s="6"/>
      <c r="I7310" s="6"/>
      <c r="J7310" s="6"/>
    </row>
    <row r="7311" spans="3:10" x14ac:dyDescent="0.25">
      <c r="C7311" s="7">
        <v>42902.583333333336</v>
      </c>
      <c r="D7311" s="8">
        <v>12724.45</v>
      </c>
      <c r="E7311" s="8">
        <v>12739.46</v>
      </c>
      <c r="F7311" s="8">
        <v>12718.66</v>
      </c>
      <c r="G7311" s="8">
        <v>12727.37</v>
      </c>
      <c r="H7311" s="8"/>
      <c r="I7311" s="8"/>
      <c r="J7311" s="8"/>
    </row>
    <row r="7312" spans="3:10" x14ac:dyDescent="0.25">
      <c r="C7312" s="5">
        <v>42902.625</v>
      </c>
      <c r="D7312" s="6">
        <v>12727.62</v>
      </c>
      <c r="E7312" s="6">
        <v>12729.59</v>
      </c>
      <c r="F7312" s="6">
        <v>12707.58</v>
      </c>
      <c r="G7312" s="6">
        <v>12712.84</v>
      </c>
      <c r="H7312" s="6"/>
      <c r="I7312" s="6"/>
      <c r="J7312" s="6"/>
    </row>
    <row r="7313" spans="3:10" x14ac:dyDescent="0.25">
      <c r="C7313" s="7">
        <v>42902.666666666664</v>
      </c>
      <c r="D7313" s="8">
        <v>12712.59</v>
      </c>
      <c r="E7313" s="8">
        <v>12733.12</v>
      </c>
      <c r="F7313" s="8">
        <v>12710.1</v>
      </c>
      <c r="G7313" s="8">
        <v>12731.92</v>
      </c>
      <c r="H7313" s="8"/>
      <c r="I7313" s="8"/>
      <c r="J7313" s="8"/>
    </row>
    <row r="7314" spans="3:10" x14ac:dyDescent="0.25">
      <c r="C7314" s="5">
        <v>42902.708333333336</v>
      </c>
      <c r="D7314" s="6">
        <v>12732.28</v>
      </c>
      <c r="E7314" s="6">
        <v>12739.12</v>
      </c>
      <c r="F7314" s="6">
        <v>12713.68</v>
      </c>
      <c r="G7314" s="6">
        <v>12726.36</v>
      </c>
      <c r="H7314" s="6"/>
      <c r="I7314" s="6"/>
      <c r="J7314" s="6"/>
    </row>
    <row r="7315" spans="3:10" x14ac:dyDescent="0.25">
      <c r="C7315" s="7">
        <v>42902.75</v>
      </c>
      <c r="D7315" s="8">
        <v>12726.35</v>
      </c>
      <c r="E7315" s="8">
        <v>12756.7</v>
      </c>
      <c r="F7315" s="8">
        <v>12724.93</v>
      </c>
      <c r="G7315" s="8">
        <v>12743.31</v>
      </c>
      <c r="H7315" s="8"/>
      <c r="I7315" s="8"/>
      <c r="J7315" s="8"/>
    </row>
    <row r="7316" spans="3:10" x14ac:dyDescent="0.25">
      <c r="C7316" s="5">
        <v>42902.791666666664</v>
      </c>
      <c r="D7316" s="6">
        <v>12744.06</v>
      </c>
      <c r="E7316" s="6">
        <v>12751.49</v>
      </c>
      <c r="F7316" s="6">
        <v>12742.81</v>
      </c>
      <c r="G7316" s="6">
        <v>12745.85</v>
      </c>
      <c r="H7316" s="6"/>
      <c r="I7316" s="6"/>
      <c r="J7316" s="6"/>
    </row>
    <row r="7317" spans="3:10" x14ac:dyDescent="0.25">
      <c r="C7317" s="7">
        <v>42902.833333333336</v>
      </c>
      <c r="D7317" s="8">
        <v>12746.35</v>
      </c>
      <c r="E7317" s="8">
        <v>12749.35</v>
      </c>
      <c r="F7317" s="8">
        <v>12739.85</v>
      </c>
      <c r="G7317" s="8">
        <v>12746.1</v>
      </c>
      <c r="H7317" s="8"/>
      <c r="I7317" s="8"/>
      <c r="J7317" s="8"/>
    </row>
    <row r="7318" spans="3:10" x14ac:dyDescent="0.25">
      <c r="C7318" s="5">
        <v>42902.875</v>
      </c>
      <c r="D7318" s="6">
        <v>12746.35</v>
      </c>
      <c r="E7318" s="6">
        <v>12759.85</v>
      </c>
      <c r="F7318" s="6">
        <v>12744.85</v>
      </c>
      <c r="G7318" s="6">
        <v>12755.85</v>
      </c>
      <c r="H7318" s="6"/>
      <c r="I7318" s="6"/>
      <c r="J7318" s="6"/>
    </row>
    <row r="7319" spans="3:10" x14ac:dyDescent="0.25">
      <c r="C7319" s="7">
        <v>42902.916666666664</v>
      </c>
      <c r="D7319" s="8">
        <v>12756.1</v>
      </c>
      <c r="E7319" s="8">
        <v>12759.1</v>
      </c>
      <c r="F7319" s="8">
        <v>12744.09</v>
      </c>
      <c r="G7319" s="8">
        <v>12755.85</v>
      </c>
      <c r="H7319" s="8"/>
      <c r="I7319" s="8"/>
      <c r="J7319" s="8"/>
    </row>
    <row r="7320" spans="3:10" x14ac:dyDescent="0.25">
      <c r="C7320" s="5">
        <v>42905.041666666664</v>
      </c>
      <c r="D7320" s="6">
        <v>12769.7</v>
      </c>
      <c r="E7320" s="6">
        <v>12777.64</v>
      </c>
      <c r="F7320" s="6">
        <v>12762.95</v>
      </c>
      <c r="G7320" s="6">
        <v>12768.39</v>
      </c>
      <c r="H7320" s="6"/>
      <c r="I7320" s="6"/>
      <c r="J7320" s="6"/>
    </row>
    <row r="7321" spans="3:10" x14ac:dyDescent="0.25">
      <c r="C7321" s="7">
        <v>42905.083333333336</v>
      </c>
      <c r="D7321" s="8">
        <v>12767.73</v>
      </c>
      <c r="E7321" s="8">
        <v>12771.2</v>
      </c>
      <c r="F7321" s="8">
        <v>12767.73</v>
      </c>
      <c r="G7321" s="8">
        <v>12769.88</v>
      </c>
      <c r="H7321" s="8"/>
      <c r="I7321" s="8"/>
      <c r="J7321" s="8"/>
    </row>
    <row r="7322" spans="3:10" x14ac:dyDescent="0.25">
      <c r="C7322" s="5">
        <v>42905.125</v>
      </c>
      <c r="D7322" s="6">
        <v>12769.23</v>
      </c>
      <c r="E7322" s="6">
        <v>12786.81</v>
      </c>
      <c r="F7322" s="6">
        <v>12768.57</v>
      </c>
      <c r="G7322" s="6">
        <v>12781.38</v>
      </c>
      <c r="H7322" s="6"/>
      <c r="I7322" s="6"/>
      <c r="J7322" s="6"/>
    </row>
    <row r="7323" spans="3:10" x14ac:dyDescent="0.25">
      <c r="C7323" s="7">
        <v>42905.166666666664</v>
      </c>
      <c r="D7323" s="8">
        <v>12782.03</v>
      </c>
      <c r="E7323" s="8">
        <v>12791.84</v>
      </c>
      <c r="F7323" s="8">
        <v>12782.03</v>
      </c>
      <c r="G7323" s="8">
        <v>12783.31</v>
      </c>
      <c r="H7323" s="8"/>
      <c r="I7323" s="8"/>
      <c r="J7323" s="8"/>
    </row>
    <row r="7324" spans="3:10" x14ac:dyDescent="0.25">
      <c r="C7324" s="5">
        <v>42905.208333333336</v>
      </c>
      <c r="D7324" s="6">
        <v>12784.62</v>
      </c>
      <c r="E7324" s="6">
        <v>12787.59</v>
      </c>
      <c r="F7324" s="6">
        <v>12783.31</v>
      </c>
      <c r="G7324" s="6">
        <v>12785.62</v>
      </c>
      <c r="H7324" s="6"/>
      <c r="I7324" s="6"/>
      <c r="J7324" s="6"/>
    </row>
    <row r="7325" spans="3:10" x14ac:dyDescent="0.25">
      <c r="C7325" s="7">
        <v>42905.25</v>
      </c>
      <c r="D7325" s="8">
        <v>12786.93</v>
      </c>
      <c r="E7325" s="8">
        <v>12786.96</v>
      </c>
      <c r="F7325" s="8">
        <v>12784.34</v>
      </c>
      <c r="G7325" s="8">
        <v>12784.34</v>
      </c>
      <c r="H7325" s="8"/>
      <c r="I7325" s="8"/>
      <c r="J7325" s="8"/>
    </row>
    <row r="7326" spans="3:10" x14ac:dyDescent="0.25">
      <c r="C7326" s="5">
        <v>42905.291666666664</v>
      </c>
      <c r="D7326" s="6">
        <v>12785.65</v>
      </c>
      <c r="E7326" s="6">
        <v>12785.65</v>
      </c>
      <c r="F7326" s="6">
        <v>12781.71</v>
      </c>
      <c r="G7326" s="6">
        <v>12784.34</v>
      </c>
      <c r="H7326" s="6"/>
      <c r="I7326" s="6"/>
      <c r="J7326" s="6"/>
    </row>
    <row r="7327" spans="3:10" x14ac:dyDescent="0.25">
      <c r="C7327" s="7">
        <v>42905.333333333336</v>
      </c>
      <c r="D7327" s="8">
        <v>12784.33</v>
      </c>
      <c r="E7327" s="8">
        <v>12788.13</v>
      </c>
      <c r="F7327" s="8">
        <v>12771.34</v>
      </c>
      <c r="G7327" s="8">
        <v>12774.34</v>
      </c>
      <c r="H7327" s="8"/>
      <c r="I7327" s="8"/>
      <c r="J7327" s="8"/>
    </row>
    <row r="7328" spans="3:10" x14ac:dyDescent="0.25">
      <c r="C7328" s="5">
        <v>42905.375</v>
      </c>
      <c r="D7328" s="6">
        <v>12774.34</v>
      </c>
      <c r="E7328" s="6">
        <v>12845.69</v>
      </c>
      <c r="F7328" s="6">
        <v>12774.34</v>
      </c>
      <c r="G7328" s="6">
        <v>12839.54</v>
      </c>
      <c r="H7328" s="6"/>
      <c r="I7328" s="6"/>
      <c r="J7328" s="6"/>
    </row>
    <row r="7329" spans="3:10" x14ac:dyDescent="0.25">
      <c r="C7329" s="7">
        <v>42905.416666666664</v>
      </c>
      <c r="D7329" s="8">
        <v>12839.29</v>
      </c>
      <c r="E7329" s="8">
        <v>12892.85</v>
      </c>
      <c r="F7329" s="8">
        <v>12838.34</v>
      </c>
      <c r="G7329" s="8">
        <v>12866.69</v>
      </c>
      <c r="H7329" s="8"/>
      <c r="I7329" s="8"/>
      <c r="J7329" s="8"/>
    </row>
    <row r="7330" spans="3:10" x14ac:dyDescent="0.25">
      <c r="C7330" s="5">
        <v>42905.458333333336</v>
      </c>
      <c r="D7330" s="6">
        <v>12867.69</v>
      </c>
      <c r="E7330" s="6">
        <v>12885.04</v>
      </c>
      <c r="F7330" s="6">
        <v>12867.48</v>
      </c>
      <c r="G7330" s="6">
        <v>12875.02</v>
      </c>
      <c r="H7330" s="6"/>
      <c r="I7330" s="6"/>
      <c r="J7330" s="6"/>
    </row>
    <row r="7331" spans="3:10" x14ac:dyDescent="0.25">
      <c r="C7331" s="7">
        <v>42905.5</v>
      </c>
      <c r="D7331" s="8">
        <v>12875.27</v>
      </c>
      <c r="E7331" s="8">
        <v>12876.04</v>
      </c>
      <c r="F7331" s="8">
        <v>12831.71</v>
      </c>
      <c r="G7331" s="8">
        <v>12839.07</v>
      </c>
      <c r="H7331" s="8"/>
      <c r="I7331" s="8"/>
      <c r="J7331" s="8"/>
    </row>
    <row r="7332" spans="3:10" x14ac:dyDescent="0.25">
      <c r="C7332" s="5">
        <v>42905.541666666664</v>
      </c>
      <c r="D7332" s="6">
        <v>12839.56</v>
      </c>
      <c r="E7332" s="6">
        <v>12863.29</v>
      </c>
      <c r="F7332" s="6">
        <v>12838.91</v>
      </c>
      <c r="G7332" s="6">
        <v>12862.26</v>
      </c>
      <c r="H7332" s="6"/>
      <c r="I7332" s="6"/>
      <c r="J7332" s="6"/>
    </row>
    <row r="7333" spans="3:10" x14ac:dyDescent="0.25">
      <c r="C7333" s="7">
        <v>42905.583333333336</v>
      </c>
      <c r="D7333" s="8">
        <v>12862.51</v>
      </c>
      <c r="E7333" s="8">
        <v>12863.94</v>
      </c>
      <c r="F7333" s="8">
        <v>12854.33</v>
      </c>
      <c r="G7333" s="8">
        <v>12859.85</v>
      </c>
      <c r="H7333" s="8"/>
      <c r="I7333" s="8"/>
      <c r="J7333" s="8"/>
    </row>
    <row r="7334" spans="3:10" x14ac:dyDescent="0.25">
      <c r="C7334" s="5">
        <v>42905.625</v>
      </c>
      <c r="D7334" s="6">
        <v>12859.6</v>
      </c>
      <c r="E7334" s="6">
        <v>12877.21</v>
      </c>
      <c r="F7334" s="6">
        <v>12857.48</v>
      </c>
      <c r="G7334" s="6">
        <v>12870.06</v>
      </c>
      <c r="H7334" s="6"/>
      <c r="I7334" s="6"/>
      <c r="J7334" s="6"/>
    </row>
    <row r="7335" spans="3:10" x14ac:dyDescent="0.25">
      <c r="C7335" s="7">
        <v>42905.666666666664</v>
      </c>
      <c r="D7335" s="8">
        <v>12870.31</v>
      </c>
      <c r="E7335" s="8">
        <v>12899.81</v>
      </c>
      <c r="F7335" s="8">
        <v>12870.06</v>
      </c>
      <c r="G7335" s="8">
        <v>12878.78</v>
      </c>
      <c r="H7335" s="8"/>
      <c r="I7335" s="8"/>
      <c r="J7335" s="8"/>
    </row>
    <row r="7336" spans="3:10" x14ac:dyDescent="0.25">
      <c r="C7336" s="5">
        <v>42905.708333333336</v>
      </c>
      <c r="D7336" s="6">
        <v>12878.28</v>
      </c>
      <c r="E7336" s="6">
        <v>12914.16</v>
      </c>
      <c r="F7336" s="6">
        <v>12878.03</v>
      </c>
      <c r="G7336" s="6">
        <v>12905.84</v>
      </c>
      <c r="H7336" s="6"/>
      <c r="I7336" s="6"/>
      <c r="J7336" s="6"/>
    </row>
    <row r="7337" spans="3:10" x14ac:dyDescent="0.25">
      <c r="C7337" s="7">
        <v>42905.75</v>
      </c>
      <c r="D7337" s="8">
        <v>12905.59</v>
      </c>
      <c r="E7337" s="8">
        <v>12911.3</v>
      </c>
      <c r="F7337" s="8">
        <v>12885.94</v>
      </c>
      <c r="G7337" s="8">
        <v>12891.19</v>
      </c>
      <c r="H7337" s="8"/>
      <c r="I7337" s="8"/>
      <c r="J7337" s="8"/>
    </row>
    <row r="7338" spans="3:10" x14ac:dyDescent="0.25">
      <c r="C7338" s="5">
        <v>42905.791666666664</v>
      </c>
      <c r="D7338" s="6">
        <v>12890.94</v>
      </c>
      <c r="E7338" s="6">
        <v>12903.03</v>
      </c>
      <c r="F7338" s="6">
        <v>12890.94</v>
      </c>
      <c r="G7338" s="6">
        <v>12897.39</v>
      </c>
      <c r="H7338" s="6"/>
      <c r="I7338" s="6"/>
      <c r="J7338" s="6"/>
    </row>
    <row r="7339" spans="3:10" x14ac:dyDescent="0.25">
      <c r="C7339" s="7">
        <v>42905.833333333336</v>
      </c>
      <c r="D7339" s="8">
        <v>12897.69</v>
      </c>
      <c r="E7339" s="8">
        <v>12904.69</v>
      </c>
      <c r="F7339" s="8">
        <v>12896.94</v>
      </c>
      <c r="G7339" s="8">
        <v>12900.19</v>
      </c>
      <c r="H7339" s="8"/>
      <c r="I7339" s="8"/>
      <c r="J7339" s="8"/>
    </row>
    <row r="7340" spans="3:10" x14ac:dyDescent="0.25">
      <c r="C7340" s="5">
        <v>42905.875</v>
      </c>
      <c r="D7340" s="6">
        <v>12899.94</v>
      </c>
      <c r="E7340" s="6">
        <v>12904.94</v>
      </c>
      <c r="F7340" s="6">
        <v>12893.19</v>
      </c>
      <c r="G7340" s="6">
        <v>12896.94</v>
      </c>
      <c r="H7340" s="6"/>
      <c r="I7340" s="6"/>
      <c r="J7340" s="6"/>
    </row>
    <row r="7341" spans="3:10" x14ac:dyDescent="0.25">
      <c r="C7341" s="7">
        <v>42905.916666666664</v>
      </c>
      <c r="D7341" s="8">
        <v>12896.69</v>
      </c>
      <c r="E7341" s="8">
        <v>12914.94</v>
      </c>
      <c r="F7341" s="8">
        <v>12894.43</v>
      </c>
      <c r="G7341" s="8">
        <v>12904.44</v>
      </c>
      <c r="H7341" s="8"/>
      <c r="I7341" s="8"/>
      <c r="J7341" s="8"/>
    </row>
    <row r="7342" spans="3:10" x14ac:dyDescent="0.25">
      <c r="C7342" s="5">
        <v>42905.958333333336</v>
      </c>
      <c r="D7342" s="6">
        <v>12905.1</v>
      </c>
      <c r="E7342" s="6">
        <v>12908.39</v>
      </c>
      <c r="F7342" s="6">
        <v>12888.63</v>
      </c>
      <c r="G7342" s="6">
        <v>12893.58</v>
      </c>
      <c r="H7342" s="6"/>
      <c r="I7342" s="6"/>
      <c r="J7342" s="6"/>
    </row>
    <row r="7343" spans="3:10" x14ac:dyDescent="0.25">
      <c r="C7343" s="7">
        <v>42906.041666666664</v>
      </c>
      <c r="D7343" s="8">
        <v>12892.26</v>
      </c>
      <c r="E7343" s="8">
        <v>12901.85</v>
      </c>
      <c r="F7343" s="8">
        <v>12892.26</v>
      </c>
      <c r="G7343" s="8">
        <v>12900.53</v>
      </c>
      <c r="H7343" s="8"/>
      <c r="I7343" s="8"/>
      <c r="J7343" s="8"/>
    </row>
    <row r="7344" spans="3:10" x14ac:dyDescent="0.25">
      <c r="C7344" s="5">
        <v>42906.083333333336</v>
      </c>
      <c r="D7344" s="6">
        <v>12899.87</v>
      </c>
      <c r="E7344" s="6">
        <v>12909.79</v>
      </c>
      <c r="F7344" s="6">
        <v>12896.58</v>
      </c>
      <c r="G7344" s="6">
        <v>12906.5</v>
      </c>
      <c r="H7344" s="6"/>
      <c r="I7344" s="6"/>
      <c r="J7344" s="6"/>
    </row>
    <row r="7345" spans="3:10" x14ac:dyDescent="0.25">
      <c r="C7345" s="7">
        <v>42906.125</v>
      </c>
      <c r="D7345" s="8">
        <v>12907.16</v>
      </c>
      <c r="E7345" s="8">
        <v>12922.74</v>
      </c>
      <c r="F7345" s="8">
        <v>12907.16</v>
      </c>
      <c r="G7345" s="8">
        <v>12913.97</v>
      </c>
      <c r="H7345" s="8"/>
      <c r="I7345" s="8"/>
      <c r="J7345" s="8"/>
    </row>
    <row r="7346" spans="3:10" x14ac:dyDescent="0.25">
      <c r="C7346" s="5">
        <v>42906.166666666664</v>
      </c>
      <c r="D7346" s="6">
        <v>12913.81</v>
      </c>
      <c r="E7346" s="6">
        <v>12921.71</v>
      </c>
      <c r="F7346" s="6">
        <v>12912.49</v>
      </c>
      <c r="G7346" s="6">
        <v>12914.81</v>
      </c>
      <c r="H7346" s="6"/>
      <c r="I7346" s="6"/>
      <c r="J7346" s="6"/>
    </row>
    <row r="7347" spans="3:10" x14ac:dyDescent="0.25">
      <c r="C7347" s="7">
        <v>42906.208333333336</v>
      </c>
      <c r="D7347" s="8">
        <v>12915.47</v>
      </c>
      <c r="E7347" s="8">
        <v>12917.94</v>
      </c>
      <c r="F7347" s="8">
        <v>12912.83</v>
      </c>
      <c r="G7347" s="8">
        <v>12915.31</v>
      </c>
      <c r="H7347" s="8"/>
      <c r="I7347" s="8"/>
      <c r="J7347" s="8"/>
    </row>
    <row r="7348" spans="3:10" x14ac:dyDescent="0.25">
      <c r="C7348" s="5">
        <v>42906.25</v>
      </c>
      <c r="D7348" s="6">
        <v>12916.62</v>
      </c>
      <c r="E7348" s="6">
        <v>12917.94</v>
      </c>
      <c r="F7348" s="6">
        <v>12915.96</v>
      </c>
      <c r="G7348" s="6">
        <v>12917.94</v>
      </c>
      <c r="H7348" s="6"/>
      <c r="I7348" s="6"/>
      <c r="J7348" s="6"/>
    </row>
    <row r="7349" spans="3:10" x14ac:dyDescent="0.25">
      <c r="C7349" s="7">
        <v>42906.291666666664</v>
      </c>
      <c r="D7349" s="8">
        <v>12918.59</v>
      </c>
      <c r="E7349" s="8">
        <v>12919.25</v>
      </c>
      <c r="F7349" s="8">
        <v>12915.83</v>
      </c>
      <c r="G7349" s="8">
        <v>12916.49</v>
      </c>
      <c r="H7349" s="8"/>
      <c r="I7349" s="8"/>
      <c r="J7349" s="8"/>
    </row>
    <row r="7350" spans="3:10" x14ac:dyDescent="0.25">
      <c r="C7350" s="5">
        <v>42906.333333333336</v>
      </c>
      <c r="D7350" s="6">
        <v>12917.14</v>
      </c>
      <c r="E7350" s="6">
        <v>12930.44</v>
      </c>
      <c r="F7350" s="6">
        <v>12912.31</v>
      </c>
      <c r="G7350" s="6">
        <v>12925.45</v>
      </c>
      <c r="H7350" s="6"/>
      <c r="I7350" s="6"/>
      <c r="J7350" s="6"/>
    </row>
    <row r="7351" spans="3:10" x14ac:dyDescent="0.25">
      <c r="C7351" s="7">
        <v>42906.375</v>
      </c>
      <c r="D7351" s="8">
        <v>12925.45</v>
      </c>
      <c r="E7351" s="8">
        <v>12953.58</v>
      </c>
      <c r="F7351" s="8">
        <v>12925.45</v>
      </c>
      <c r="G7351" s="8">
        <v>12944.06</v>
      </c>
      <c r="H7351" s="8"/>
      <c r="I7351" s="8"/>
      <c r="J7351" s="8"/>
    </row>
    <row r="7352" spans="3:10" x14ac:dyDescent="0.25">
      <c r="C7352" s="5">
        <v>42906.416666666664</v>
      </c>
      <c r="D7352" s="6">
        <v>12944.56</v>
      </c>
      <c r="E7352" s="6">
        <v>12951.72</v>
      </c>
      <c r="F7352" s="6">
        <v>12922.49</v>
      </c>
      <c r="G7352" s="6">
        <v>12931.49</v>
      </c>
      <c r="H7352" s="6"/>
      <c r="I7352" s="6"/>
      <c r="J7352" s="6"/>
    </row>
    <row r="7353" spans="3:10" x14ac:dyDescent="0.25">
      <c r="C7353" s="7">
        <v>42906.458333333336</v>
      </c>
      <c r="D7353" s="8">
        <v>12932.24</v>
      </c>
      <c r="E7353" s="8">
        <v>12949.38</v>
      </c>
      <c r="F7353" s="8">
        <v>12931.03</v>
      </c>
      <c r="G7353" s="8">
        <v>12936.11</v>
      </c>
      <c r="H7353" s="8"/>
      <c r="I7353" s="8"/>
      <c r="J7353" s="8"/>
    </row>
    <row r="7354" spans="3:10" x14ac:dyDescent="0.25">
      <c r="C7354" s="5">
        <v>42906.5</v>
      </c>
      <c r="D7354" s="6">
        <v>12936.1</v>
      </c>
      <c r="E7354" s="6">
        <v>12936.1</v>
      </c>
      <c r="F7354" s="6">
        <v>12924.48</v>
      </c>
      <c r="G7354" s="6">
        <v>12924.98</v>
      </c>
      <c r="H7354" s="6"/>
      <c r="I7354" s="6"/>
      <c r="J7354" s="6"/>
    </row>
    <row r="7355" spans="3:10" x14ac:dyDescent="0.25">
      <c r="C7355" s="7">
        <v>42906.541666666664</v>
      </c>
      <c r="D7355" s="8">
        <v>12925.23</v>
      </c>
      <c r="E7355" s="8">
        <v>12931.32</v>
      </c>
      <c r="F7355" s="8">
        <v>12913.16</v>
      </c>
      <c r="G7355" s="8">
        <v>12917.53</v>
      </c>
      <c r="H7355" s="8"/>
      <c r="I7355" s="8"/>
      <c r="J7355" s="8"/>
    </row>
    <row r="7356" spans="3:10" x14ac:dyDescent="0.25">
      <c r="C7356" s="5">
        <v>42906.583333333336</v>
      </c>
      <c r="D7356" s="6">
        <v>12917.03</v>
      </c>
      <c r="E7356" s="6">
        <v>12922.7</v>
      </c>
      <c r="F7356" s="6">
        <v>12906.5</v>
      </c>
      <c r="G7356" s="6">
        <v>12913.51</v>
      </c>
      <c r="H7356" s="6"/>
      <c r="I7356" s="6"/>
      <c r="J7356" s="6"/>
    </row>
    <row r="7357" spans="3:10" x14ac:dyDescent="0.25">
      <c r="C7357" s="7">
        <v>42906.625</v>
      </c>
      <c r="D7357" s="8">
        <v>12913.52</v>
      </c>
      <c r="E7357" s="8">
        <v>12914.58</v>
      </c>
      <c r="F7357" s="8">
        <v>12871.6</v>
      </c>
      <c r="G7357" s="8">
        <v>12875.46</v>
      </c>
      <c r="H7357" s="8"/>
      <c r="I7357" s="8"/>
      <c r="J7357" s="8"/>
    </row>
    <row r="7358" spans="3:10" x14ac:dyDescent="0.25">
      <c r="C7358" s="5">
        <v>42906.666666666664</v>
      </c>
      <c r="D7358" s="6">
        <v>12875.22</v>
      </c>
      <c r="E7358" s="6">
        <v>12896.51</v>
      </c>
      <c r="F7358" s="6">
        <v>12868.68</v>
      </c>
      <c r="G7358" s="6">
        <v>12871.25</v>
      </c>
      <c r="H7358" s="6"/>
      <c r="I7358" s="6"/>
      <c r="J7358" s="6"/>
    </row>
    <row r="7359" spans="3:10" x14ac:dyDescent="0.25">
      <c r="C7359" s="7">
        <v>42906.708333333336</v>
      </c>
      <c r="D7359" s="8">
        <v>12871.76</v>
      </c>
      <c r="E7359" s="8">
        <v>12875.66</v>
      </c>
      <c r="F7359" s="8">
        <v>12834.73</v>
      </c>
      <c r="G7359" s="8">
        <v>12851.22</v>
      </c>
      <c r="H7359" s="8"/>
      <c r="I7359" s="8"/>
      <c r="J7359" s="8"/>
    </row>
    <row r="7360" spans="3:10" x14ac:dyDescent="0.25">
      <c r="C7360" s="5">
        <v>42906.75</v>
      </c>
      <c r="D7360" s="6">
        <v>12851.21</v>
      </c>
      <c r="E7360" s="6">
        <v>12853.83</v>
      </c>
      <c r="F7360" s="6">
        <v>12802.58</v>
      </c>
      <c r="G7360" s="6">
        <v>12803.33</v>
      </c>
      <c r="H7360" s="6"/>
      <c r="I7360" s="6"/>
      <c r="J7360" s="6"/>
    </row>
    <row r="7361" spans="3:10" x14ac:dyDescent="0.25">
      <c r="C7361" s="7">
        <v>42906.791666666664</v>
      </c>
      <c r="D7361" s="8">
        <v>12803.58</v>
      </c>
      <c r="E7361" s="8">
        <v>12814.1</v>
      </c>
      <c r="F7361" s="8">
        <v>12780.86</v>
      </c>
      <c r="G7361" s="8">
        <v>12796.57</v>
      </c>
      <c r="H7361" s="8"/>
      <c r="I7361" s="8"/>
      <c r="J7361" s="8"/>
    </row>
    <row r="7362" spans="3:10" x14ac:dyDescent="0.25">
      <c r="C7362" s="5">
        <v>42906.833333333336</v>
      </c>
      <c r="D7362" s="6">
        <v>12796.32</v>
      </c>
      <c r="E7362" s="6">
        <v>12814.08</v>
      </c>
      <c r="F7362" s="6">
        <v>12796.32</v>
      </c>
      <c r="G7362" s="6">
        <v>12812.83</v>
      </c>
      <c r="H7362" s="6"/>
      <c r="I7362" s="6"/>
      <c r="J7362" s="6"/>
    </row>
    <row r="7363" spans="3:10" x14ac:dyDescent="0.25">
      <c r="C7363" s="7">
        <v>42906.875</v>
      </c>
      <c r="D7363" s="8">
        <v>12812.58</v>
      </c>
      <c r="E7363" s="8">
        <v>12820.83</v>
      </c>
      <c r="F7363" s="8">
        <v>12808.33</v>
      </c>
      <c r="G7363" s="8">
        <v>12816.58</v>
      </c>
      <c r="H7363" s="8"/>
      <c r="I7363" s="8"/>
      <c r="J7363" s="8"/>
    </row>
    <row r="7364" spans="3:10" x14ac:dyDescent="0.25">
      <c r="C7364" s="5">
        <v>42906.916666666664</v>
      </c>
      <c r="D7364" s="6">
        <v>12817.08</v>
      </c>
      <c r="E7364" s="6">
        <v>12823.83</v>
      </c>
      <c r="F7364" s="6">
        <v>12799.82</v>
      </c>
      <c r="G7364" s="6">
        <v>12809.57</v>
      </c>
      <c r="H7364" s="6"/>
      <c r="I7364" s="6"/>
      <c r="J7364" s="6"/>
    </row>
    <row r="7365" spans="3:10" x14ac:dyDescent="0.25">
      <c r="C7365" s="7">
        <v>42906.958333333336</v>
      </c>
      <c r="D7365" s="8">
        <v>12807.82</v>
      </c>
      <c r="E7365" s="8">
        <v>12823.6</v>
      </c>
      <c r="F7365" s="8">
        <v>12806.51</v>
      </c>
      <c r="G7365" s="8">
        <v>12816.73</v>
      </c>
      <c r="H7365" s="8"/>
      <c r="I7365" s="8"/>
      <c r="J7365" s="8"/>
    </row>
    <row r="7366" spans="3:10" x14ac:dyDescent="0.25">
      <c r="C7366" s="5">
        <v>42907.041666666664</v>
      </c>
      <c r="D7366" s="6">
        <v>12813.43</v>
      </c>
      <c r="E7366" s="6">
        <v>12816.04</v>
      </c>
      <c r="F7366" s="6">
        <v>12808.46</v>
      </c>
      <c r="G7366" s="6">
        <v>12810.59</v>
      </c>
      <c r="H7366" s="6"/>
      <c r="I7366" s="6"/>
      <c r="J7366" s="6"/>
    </row>
    <row r="7367" spans="3:10" x14ac:dyDescent="0.25">
      <c r="C7367" s="7">
        <v>42907.083333333336</v>
      </c>
      <c r="D7367" s="8">
        <v>12811.9</v>
      </c>
      <c r="E7367" s="8">
        <v>12814.53</v>
      </c>
      <c r="F7367" s="8">
        <v>12809.27</v>
      </c>
      <c r="G7367" s="8">
        <v>12811.9</v>
      </c>
      <c r="H7367" s="8"/>
      <c r="I7367" s="8"/>
      <c r="J7367" s="8"/>
    </row>
    <row r="7368" spans="3:10" x14ac:dyDescent="0.25">
      <c r="C7368" s="5">
        <v>42907.125</v>
      </c>
      <c r="D7368" s="6">
        <v>12812.56</v>
      </c>
      <c r="E7368" s="6">
        <v>12817.66</v>
      </c>
      <c r="F7368" s="6">
        <v>12788.98</v>
      </c>
      <c r="G7368" s="6">
        <v>12797.88</v>
      </c>
      <c r="H7368" s="6"/>
      <c r="I7368" s="6"/>
      <c r="J7368" s="6"/>
    </row>
    <row r="7369" spans="3:10" x14ac:dyDescent="0.25">
      <c r="C7369" s="7">
        <v>42907.166666666664</v>
      </c>
      <c r="D7369" s="8">
        <v>12797.72</v>
      </c>
      <c r="E7369" s="8">
        <v>12799.35</v>
      </c>
      <c r="F7369" s="8">
        <v>12789.64</v>
      </c>
      <c r="G7369" s="8">
        <v>12797.22</v>
      </c>
      <c r="H7369" s="8"/>
      <c r="I7369" s="8"/>
      <c r="J7369" s="8"/>
    </row>
    <row r="7370" spans="3:10" x14ac:dyDescent="0.25">
      <c r="C7370" s="5">
        <v>42907.208333333336</v>
      </c>
      <c r="D7370" s="6">
        <v>12798.53</v>
      </c>
      <c r="E7370" s="6">
        <v>12806.95</v>
      </c>
      <c r="F7370" s="6">
        <v>12794.45</v>
      </c>
      <c r="G7370" s="6">
        <v>12795.77</v>
      </c>
      <c r="H7370" s="6"/>
      <c r="I7370" s="6"/>
      <c r="J7370" s="6"/>
    </row>
    <row r="7371" spans="3:10" x14ac:dyDescent="0.25">
      <c r="C7371" s="7">
        <v>42907.25</v>
      </c>
      <c r="D7371" s="8">
        <v>12795.11</v>
      </c>
      <c r="E7371" s="8">
        <v>12797.77</v>
      </c>
      <c r="F7371" s="8">
        <v>12788.19</v>
      </c>
      <c r="G7371" s="8">
        <v>12794.95</v>
      </c>
      <c r="H7371" s="8"/>
      <c r="I7371" s="8"/>
      <c r="J7371" s="8"/>
    </row>
    <row r="7372" spans="3:10" x14ac:dyDescent="0.25">
      <c r="C7372" s="5">
        <v>42907.291666666664</v>
      </c>
      <c r="D7372" s="6">
        <v>12795.61</v>
      </c>
      <c r="E7372" s="6">
        <v>12799.82</v>
      </c>
      <c r="F7372" s="6">
        <v>12792.56</v>
      </c>
      <c r="G7372" s="6">
        <v>12796.5</v>
      </c>
      <c r="H7372" s="6"/>
      <c r="I7372" s="6"/>
      <c r="J7372" s="6"/>
    </row>
    <row r="7373" spans="3:10" x14ac:dyDescent="0.25">
      <c r="C7373" s="7">
        <v>42907.333333333336</v>
      </c>
      <c r="D7373" s="8">
        <v>12797.82</v>
      </c>
      <c r="E7373" s="8">
        <v>12804.42</v>
      </c>
      <c r="F7373" s="8">
        <v>12789.82</v>
      </c>
      <c r="G7373" s="8">
        <v>12791.32</v>
      </c>
      <c r="H7373" s="8"/>
      <c r="I7373" s="8"/>
      <c r="J7373" s="8"/>
    </row>
    <row r="7374" spans="3:10" x14ac:dyDescent="0.25">
      <c r="C7374" s="5">
        <v>42907.375</v>
      </c>
      <c r="D7374" s="6">
        <v>12789.82</v>
      </c>
      <c r="E7374" s="6">
        <v>12792.23</v>
      </c>
      <c r="F7374" s="6">
        <v>12770.42</v>
      </c>
      <c r="G7374" s="6">
        <v>12790.98</v>
      </c>
      <c r="H7374" s="6"/>
      <c r="I7374" s="6"/>
      <c r="J7374" s="6"/>
    </row>
    <row r="7375" spans="3:10" x14ac:dyDescent="0.25">
      <c r="C7375" s="7">
        <v>42907.416666666664</v>
      </c>
      <c r="D7375" s="8">
        <v>12791.48</v>
      </c>
      <c r="E7375" s="8">
        <v>12792.32</v>
      </c>
      <c r="F7375" s="8">
        <v>12718.16</v>
      </c>
      <c r="G7375" s="8">
        <v>12728.65</v>
      </c>
      <c r="H7375" s="8"/>
      <c r="I7375" s="8"/>
      <c r="J7375" s="8"/>
    </row>
    <row r="7376" spans="3:10" x14ac:dyDescent="0.25">
      <c r="C7376" s="5">
        <v>42907.458333333336</v>
      </c>
      <c r="D7376" s="6">
        <v>12728.9</v>
      </c>
      <c r="E7376" s="6">
        <v>12741.79</v>
      </c>
      <c r="F7376" s="6">
        <v>12708.68</v>
      </c>
      <c r="G7376" s="6">
        <v>12736.09</v>
      </c>
      <c r="H7376" s="6"/>
      <c r="I7376" s="6"/>
      <c r="J7376" s="6"/>
    </row>
    <row r="7377" spans="3:10" x14ac:dyDescent="0.25">
      <c r="C7377" s="7">
        <v>42907.5</v>
      </c>
      <c r="D7377" s="8">
        <v>12736.84</v>
      </c>
      <c r="E7377" s="8">
        <v>12739.94</v>
      </c>
      <c r="F7377" s="8">
        <v>12721.26</v>
      </c>
      <c r="G7377" s="8">
        <v>12737.21</v>
      </c>
      <c r="H7377" s="8"/>
      <c r="I7377" s="8"/>
      <c r="J7377" s="8"/>
    </row>
    <row r="7378" spans="3:10" x14ac:dyDescent="0.25">
      <c r="C7378" s="5">
        <v>42907.541666666664</v>
      </c>
      <c r="D7378" s="6">
        <v>12736.9</v>
      </c>
      <c r="E7378" s="6">
        <v>12751.71</v>
      </c>
      <c r="F7378" s="6">
        <v>12731.79</v>
      </c>
      <c r="G7378" s="6">
        <v>12750.54</v>
      </c>
      <c r="H7378" s="6"/>
      <c r="I7378" s="6"/>
      <c r="J7378" s="6"/>
    </row>
    <row r="7379" spans="3:10" x14ac:dyDescent="0.25">
      <c r="C7379" s="7">
        <v>42907.583333333336</v>
      </c>
      <c r="D7379" s="8">
        <v>12750.04</v>
      </c>
      <c r="E7379" s="8">
        <v>12754.27</v>
      </c>
      <c r="F7379" s="8">
        <v>12736.6</v>
      </c>
      <c r="G7379" s="8">
        <v>12750.08</v>
      </c>
      <c r="H7379" s="8"/>
      <c r="I7379" s="8"/>
      <c r="J7379" s="8"/>
    </row>
    <row r="7380" spans="3:10" x14ac:dyDescent="0.25">
      <c r="C7380" s="5">
        <v>42907.625</v>
      </c>
      <c r="D7380" s="6">
        <v>12749.83</v>
      </c>
      <c r="E7380" s="6">
        <v>12785.02</v>
      </c>
      <c r="F7380" s="6">
        <v>12746.46</v>
      </c>
      <c r="G7380" s="6">
        <v>12772.05</v>
      </c>
      <c r="H7380" s="6"/>
      <c r="I7380" s="6"/>
      <c r="J7380" s="6"/>
    </row>
    <row r="7381" spans="3:10" x14ac:dyDescent="0.25">
      <c r="C7381" s="7">
        <v>42907.666666666664</v>
      </c>
      <c r="D7381" s="8">
        <v>12771.62</v>
      </c>
      <c r="E7381" s="8">
        <v>12781.73</v>
      </c>
      <c r="F7381" s="8">
        <v>12745.71</v>
      </c>
      <c r="G7381" s="8">
        <v>12771.1</v>
      </c>
      <c r="H7381" s="8"/>
      <c r="I7381" s="8"/>
      <c r="J7381" s="8"/>
    </row>
    <row r="7382" spans="3:10" x14ac:dyDescent="0.25">
      <c r="C7382" s="5">
        <v>42907.708333333336</v>
      </c>
      <c r="D7382" s="6">
        <v>12771.35</v>
      </c>
      <c r="E7382" s="6">
        <v>12806.63</v>
      </c>
      <c r="F7382" s="6">
        <v>12764.3</v>
      </c>
      <c r="G7382" s="6">
        <v>12784.55</v>
      </c>
      <c r="H7382" s="6"/>
      <c r="I7382" s="6"/>
      <c r="J7382" s="6"/>
    </row>
    <row r="7383" spans="3:10" x14ac:dyDescent="0.25">
      <c r="C7383" s="7">
        <v>42907.75</v>
      </c>
      <c r="D7383" s="8">
        <v>12784.06</v>
      </c>
      <c r="E7383" s="8">
        <v>12784.06</v>
      </c>
      <c r="F7383" s="8">
        <v>12740.93</v>
      </c>
      <c r="G7383" s="8">
        <v>12771.56</v>
      </c>
      <c r="H7383" s="8"/>
      <c r="I7383" s="8"/>
      <c r="J7383" s="8"/>
    </row>
    <row r="7384" spans="3:10" x14ac:dyDescent="0.25">
      <c r="C7384" s="5">
        <v>42907.791666666664</v>
      </c>
      <c r="D7384" s="6">
        <v>12771.31</v>
      </c>
      <c r="E7384" s="6">
        <v>12773.33</v>
      </c>
      <c r="F7384" s="6">
        <v>12749.17</v>
      </c>
      <c r="G7384" s="6">
        <v>12750.17</v>
      </c>
      <c r="H7384" s="6"/>
      <c r="I7384" s="6"/>
      <c r="J7384" s="6"/>
    </row>
    <row r="7385" spans="3:10" x14ac:dyDescent="0.25">
      <c r="C7385" s="7">
        <v>42907.833333333336</v>
      </c>
      <c r="D7385" s="8">
        <v>12750.42</v>
      </c>
      <c r="E7385" s="8">
        <v>12761.42</v>
      </c>
      <c r="F7385" s="8">
        <v>12746.41</v>
      </c>
      <c r="G7385" s="8">
        <v>12754.42</v>
      </c>
      <c r="H7385" s="8"/>
      <c r="I7385" s="8"/>
      <c r="J7385" s="8"/>
    </row>
    <row r="7386" spans="3:10" x14ac:dyDescent="0.25">
      <c r="C7386" s="5">
        <v>42907.875</v>
      </c>
      <c r="D7386" s="6">
        <v>12754.17</v>
      </c>
      <c r="E7386" s="6">
        <v>12765.17</v>
      </c>
      <c r="F7386" s="6">
        <v>12744.41</v>
      </c>
      <c r="G7386" s="6">
        <v>12758.41</v>
      </c>
      <c r="H7386" s="6"/>
      <c r="I7386" s="6"/>
      <c r="J7386" s="6"/>
    </row>
    <row r="7387" spans="3:10" x14ac:dyDescent="0.25">
      <c r="C7387" s="7">
        <v>42907.916666666664</v>
      </c>
      <c r="D7387" s="8">
        <v>12758.91</v>
      </c>
      <c r="E7387" s="8">
        <v>12767.17</v>
      </c>
      <c r="F7387" s="8">
        <v>12750.16</v>
      </c>
      <c r="G7387" s="8">
        <v>12765.67</v>
      </c>
      <c r="H7387" s="8"/>
      <c r="I7387" s="8"/>
      <c r="J7387" s="8"/>
    </row>
    <row r="7388" spans="3:10" x14ac:dyDescent="0.25">
      <c r="C7388" s="5">
        <v>42907.958333333336</v>
      </c>
      <c r="D7388" s="6">
        <v>12765.01</v>
      </c>
      <c r="E7388" s="6">
        <v>12765.23</v>
      </c>
      <c r="F7388" s="6">
        <v>12751.81</v>
      </c>
      <c r="G7388" s="6">
        <v>12756.05</v>
      </c>
      <c r="H7388" s="6"/>
      <c r="I7388" s="6"/>
      <c r="J7388" s="6"/>
    </row>
    <row r="7389" spans="3:10" x14ac:dyDescent="0.25">
      <c r="C7389" s="7">
        <v>42908.041666666664</v>
      </c>
      <c r="D7389" s="8">
        <v>12754.08</v>
      </c>
      <c r="E7389" s="8">
        <v>12754.08</v>
      </c>
      <c r="F7389" s="8">
        <v>12737.81</v>
      </c>
      <c r="G7389" s="8">
        <v>12741.74</v>
      </c>
      <c r="H7389" s="8"/>
      <c r="I7389" s="8"/>
      <c r="J7389" s="8"/>
    </row>
    <row r="7390" spans="3:10" x14ac:dyDescent="0.25">
      <c r="C7390" s="5">
        <v>42908.083333333336</v>
      </c>
      <c r="D7390" s="6">
        <v>12740.43</v>
      </c>
      <c r="E7390" s="6">
        <v>12750.8</v>
      </c>
      <c r="F7390" s="6">
        <v>12740.43</v>
      </c>
      <c r="G7390" s="6">
        <v>12745.55</v>
      </c>
      <c r="H7390" s="6"/>
      <c r="I7390" s="6"/>
      <c r="J7390" s="6"/>
    </row>
    <row r="7391" spans="3:10" x14ac:dyDescent="0.25">
      <c r="C7391" s="7">
        <v>42908.125</v>
      </c>
      <c r="D7391" s="8">
        <v>12746.21</v>
      </c>
      <c r="E7391" s="8">
        <v>12749.48</v>
      </c>
      <c r="F7391" s="8">
        <v>12744.23</v>
      </c>
      <c r="G7391" s="8">
        <v>12745.55</v>
      </c>
      <c r="H7391" s="8"/>
      <c r="I7391" s="8"/>
      <c r="J7391" s="8"/>
    </row>
    <row r="7392" spans="3:10" x14ac:dyDescent="0.25">
      <c r="C7392" s="5">
        <v>42908.166666666664</v>
      </c>
      <c r="D7392" s="6">
        <v>12745.7</v>
      </c>
      <c r="E7392" s="6">
        <v>12750.94</v>
      </c>
      <c r="F7392" s="6">
        <v>12740.45</v>
      </c>
      <c r="G7392" s="6">
        <v>12749.63</v>
      </c>
      <c r="H7392" s="6"/>
      <c r="I7392" s="6"/>
      <c r="J7392" s="6"/>
    </row>
    <row r="7393" spans="3:10" x14ac:dyDescent="0.25">
      <c r="C7393" s="7">
        <v>42908.208333333336</v>
      </c>
      <c r="D7393" s="8">
        <v>12750.94</v>
      </c>
      <c r="E7393" s="8">
        <v>12752.23</v>
      </c>
      <c r="F7393" s="8">
        <v>12743.05</v>
      </c>
      <c r="G7393" s="8">
        <v>12745.67</v>
      </c>
      <c r="H7393" s="8"/>
      <c r="I7393" s="8"/>
      <c r="J7393" s="8"/>
    </row>
    <row r="7394" spans="3:10" x14ac:dyDescent="0.25">
      <c r="C7394" s="5">
        <v>42908.25</v>
      </c>
      <c r="D7394" s="6">
        <v>12745.02</v>
      </c>
      <c r="E7394" s="6">
        <v>12768.53</v>
      </c>
      <c r="F7394" s="6">
        <v>12744.36</v>
      </c>
      <c r="G7394" s="6">
        <v>12767.22</v>
      </c>
      <c r="H7394" s="6"/>
      <c r="I7394" s="6"/>
      <c r="J7394" s="6"/>
    </row>
    <row r="7395" spans="3:10" x14ac:dyDescent="0.25">
      <c r="C7395" s="7">
        <v>42908.291666666664</v>
      </c>
      <c r="D7395" s="8">
        <v>12768.53</v>
      </c>
      <c r="E7395" s="8">
        <v>12769.53</v>
      </c>
      <c r="F7395" s="8">
        <v>12761.27</v>
      </c>
      <c r="G7395" s="8">
        <v>12761.27</v>
      </c>
      <c r="H7395" s="8"/>
      <c r="I7395" s="8"/>
      <c r="J7395" s="8"/>
    </row>
    <row r="7396" spans="3:10" x14ac:dyDescent="0.25">
      <c r="C7396" s="5">
        <v>42908.333333333336</v>
      </c>
      <c r="D7396" s="6">
        <v>12762.59</v>
      </c>
      <c r="E7396" s="6">
        <v>12779.57</v>
      </c>
      <c r="F7396" s="6">
        <v>12761.27</v>
      </c>
      <c r="G7396" s="6">
        <v>12779.57</v>
      </c>
      <c r="H7396" s="6"/>
      <c r="I7396" s="6"/>
      <c r="J7396" s="6"/>
    </row>
    <row r="7397" spans="3:10" x14ac:dyDescent="0.25">
      <c r="C7397" s="7">
        <v>42908.375</v>
      </c>
      <c r="D7397" s="8">
        <v>12778.07</v>
      </c>
      <c r="E7397" s="8">
        <v>12800.75</v>
      </c>
      <c r="F7397" s="8">
        <v>12766.93</v>
      </c>
      <c r="G7397" s="8">
        <v>12770.15</v>
      </c>
      <c r="H7397" s="8"/>
      <c r="I7397" s="8"/>
      <c r="J7397" s="8"/>
    </row>
    <row r="7398" spans="3:10" x14ac:dyDescent="0.25">
      <c r="C7398" s="5">
        <v>42908.416666666664</v>
      </c>
      <c r="D7398" s="6">
        <v>12769.9</v>
      </c>
      <c r="E7398" s="6">
        <v>12769.9</v>
      </c>
      <c r="F7398" s="6">
        <v>12716.39</v>
      </c>
      <c r="G7398" s="6">
        <v>12730.46</v>
      </c>
      <c r="H7398" s="6"/>
      <c r="I7398" s="6"/>
      <c r="J7398" s="6"/>
    </row>
    <row r="7399" spans="3:10" x14ac:dyDescent="0.25">
      <c r="C7399" s="7">
        <v>42908.458333333336</v>
      </c>
      <c r="D7399" s="8">
        <v>12730.21</v>
      </c>
      <c r="E7399" s="8">
        <v>12741.21</v>
      </c>
      <c r="F7399" s="8">
        <v>12716.07</v>
      </c>
      <c r="G7399" s="8">
        <v>12725.09</v>
      </c>
      <c r="H7399" s="8"/>
      <c r="I7399" s="8"/>
      <c r="J7399" s="8"/>
    </row>
    <row r="7400" spans="3:10" x14ac:dyDescent="0.25">
      <c r="C7400" s="5">
        <v>42908.5</v>
      </c>
      <c r="D7400" s="6">
        <v>12724.09</v>
      </c>
      <c r="E7400" s="6">
        <v>12755.73</v>
      </c>
      <c r="F7400" s="6">
        <v>12719.7</v>
      </c>
      <c r="G7400" s="6">
        <v>12752.57</v>
      </c>
      <c r="H7400" s="6"/>
      <c r="I7400" s="6"/>
      <c r="J7400" s="6"/>
    </row>
    <row r="7401" spans="3:10" x14ac:dyDescent="0.25">
      <c r="C7401" s="7">
        <v>42908.541666666664</v>
      </c>
      <c r="D7401" s="8">
        <v>12752.56</v>
      </c>
      <c r="E7401" s="8">
        <v>12785.54</v>
      </c>
      <c r="F7401" s="8">
        <v>12748.35</v>
      </c>
      <c r="G7401" s="8">
        <v>12770.36</v>
      </c>
      <c r="H7401" s="8"/>
      <c r="I7401" s="8"/>
      <c r="J7401" s="8"/>
    </row>
    <row r="7402" spans="3:10" x14ac:dyDescent="0.25">
      <c r="C7402" s="5">
        <v>42908.583333333336</v>
      </c>
      <c r="D7402" s="6">
        <v>12770.11</v>
      </c>
      <c r="E7402" s="6">
        <v>12786.43</v>
      </c>
      <c r="F7402" s="6">
        <v>12766.59</v>
      </c>
      <c r="G7402" s="6">
        <v>12777.98</v>
      </c>
      <c r="H7402" s="6"/>
      <c r="I7402" s="6"/>
      <c r="J7402" s="6"/>
    </row>
    <row r="7403" spans="3:10" x14ac:dyDescent="0.25">
      <c r="C7403" s="7">
        <v>42908.625</v>
      </c>
      <c r="D7403" s="8">
        <v>12778.23</v>
      </c>
      <c r="E7403" s="8">
        <v>12778.83</v>
      </c>
      <c r="F7403" s="8">
        <v>12766.4</v>
      </c>
      <c r="G7403" s="8">
        <v>12770.95</v>
      </c>
      <c r="H7403" s="8"/>
      <c r="I7403" s="8"/>
      <c r="J7403" s="8"/>
    </row>
    <row r="7404" spans="3:10" x14ac:dyDescent="0.25">
      <c r="C7404" s="5">
        <v>42908.666666666664</v>
      </c>
      <c r="D7404" s="6">
        <v>12770.45</v>
      </c>
      <c r="E7404" s="6">
        <v>12790.57</v>
      </c>
      <c r="F7404" s="6">
        <v>12758.84</v>
      </c>
      <c r="G7404" s="6">
        <v>12763.55</v>
      </c>
      <c r="H7404" s="6"/>
      <c r="I7404" s="6"/>
      <c r="J7404" s="6"/>
    </row>
    <row r="7405" spans="3:10" x14ac:dyDescent="0.25">
      <c r="C7405" s="7">
        <v>42908.708333333336</v>
      </c>
      <c r="D7405" s="8">
        <v>12763.79</v>
      </c>
      <c r="E7405" s="8">
        <v>12782.96</v>
      </c>
      <c r="F7405" s="8">
        <v>12750.98</v>
      </c>
      <c r="G7405" s="8">
        <v>12775.53</v>
      </c>
      <c r="H7405" s="8"/>
      <c r="I7405" s="8"/>
      <c r="J7405" s="8"/>
    </row>
    <row r="7406" spans="3:10" x14ac:dyDescent="0.25">
      <c r="C7406" s="5">
        <v>42908.75</v>
      </c>
      <c r="D7406" s="6">
        <v>12776.28</v>
      </c>
      <c r="E7406" s="6">
        <v>12806.49</v>
      </c>
      <c r="F7406" s="6">
        <v>12773.24</v>
      </c>
      <c r="G7406" s="6">
        <v>12788.87</v>
      </c>
      <c r="H7406" s="6"/>
      <c r="I7406" s="6"/>
      <c r="J7406" s="6"/>
    </row>
    <row r="7407" spans="3:10" x14ac:dyDescent="0.25">
      <c r="C7407" s="7">
        <v>42908.791666666664</v>
      </c>
      <c r="D7407" s="8">
        <v>12788.62</v>
      </c>
      <c r="E7407" s="8">
        <v>12790.12</v>
      </c>
      <c r="F7407" s="8">
        <v>12777.54</v>
      </c>
      <c r="G7407" s="8">
        <v>12786.66</v>
      </c>
      <c r="H7407" s="8"/>
      <c r="I7407" s="8"/>
      <c r="J7407" s="8"/>
    </row>
    <row r="7408" spans="3:10" x14ac:dyDescent="0.25">
      <c r="C7408" s="5">
        <v>42908.833333333336</v>
      </c>
      <c r="D7408" s="6">
        <v>12787.16</v>
      </c>
      <c r="E7408" s="6">
        <v>12792.17</v>
      </c>
      <c r="F7408" s="6">
        <v>12779.91</v>
      </c>
      <c r="G7408" s="6">
        <v>12786.16</v>
      </c>
      <c r="H7408" s="6"/>
      <c r="I7408" s="6"/>
      <c r="J7408" s="6"/>
    </row>
    <row r="7409" spans="3:10" x14ac:dyDescent="0.25">
      <c r="C7409" s="7">
        <v>42908.875</v>
      </c>
      <c r="D7409" s="8">
        <v>12785.66</v>
      </c>
      <c r="E7409" s="8">
        <v>12789.66</v>
      </c>
      <c r="F7409" s="8">
        <v>12779.41</v>
      </c>
      <c r="G7409" s="8">
        <v>12787.16</v>
      </c>
      <c r="H7409" s="8"/>
      <c r="I7409" s="8"/>
      <c r="J7409" s="8"/>
    </row>
    <row r="7410" spans="3:10" x14ac:dyDescent="0.25">
      <c r="C7410" s="5">
        <v>42908.916666666664</v>
      </c>
      <c r="D7410" s="6">
        <v>12787.41</v>
      </c>
      <c r="E7410" s="6">
        <v>12787.91</v>
      </c>
      <c r="F7410" s="6">
        <v>12763.89</v>
      </c>
      <c r="G7410" s="6">
        <v>12771.15</v>
      </c>
      <c r="H7410" s="6"/>
      <c r="I7410" s="6"/>
      <c r="J7410" s="6"/>
    </row>
    <row r="7411" spans="3:10" x14ac:dyDescent="0.25">
      <c r="C7411" s="7">
        <v>42908.958333333336</v>
      </c>
      <c r="D7411" s="8">
        <v>12769.83</v>
      </c>
      <c r="E7411" s="8">
        <v>12771.15</v>
      </c>
      <c r="F7411" s="8">
        <v>12763.27</v>
      </c>
      <c r="G7411" s="8">
        <v>12768.22</v>
      </c>
      <c r="H7411" s="8"/>
      <c r="I7411" s="8"/>
      <c r="J7411" s="8"/>
    </row>
    <row r="7412" spans="3:10" x14ac:dyDescent="0.25">
      <c r="C7412" s="5">
        <v>42909.041666666664</v>
      </c>
      <c r="D7412" s="6">
        <v>12766.24</v>
      </c>
      <c r="E7412" s="6">
        <v>12773.15</v>
      </c>
      <c r="F7412" s="6">
        <v>12764.15</v>
      </c>
      <c r="G7412" s="6">
        <v>12771.46</v>
      </c>
      <c r="H7412" s="6"/>
      <c r="I7412" s="6"/>
      <c r="J7412" s="6"/>
    </row>
    <row r="7413" spans="3:10" x14ac:dyDescent="0.25">
      <c r="C7413" s="7">
        <v>42909.083333333336</v>
      </c>
      <c r="D7413" s="8">
        <v>12772.78</v>
      </c>
      <c r="E7413" s="8">
        <v>12775.4</v>
      </c>
      <c r="F7413" s="8">
        <v>12771.46</v>
      </c>
      <c r="G7413" s="8">
        <v>12774.09</v>
      </c>
      <c r="H7413" s="8"/>
      <c r="I7413" s="8"/>
      <c r="J7413" s="8"/>
    </row>
    <row r="7414" spans="3:10" x14ac:dyDescent="0.25">
      <c r="C7414" s="5">
        <v>42909.125</v>
      </c>
      <c r="D7414" s="6">
        <v>12772.77</v>
      </c>
      <c r="E7414" s="6">
        <v>12779.02</v>
      </c>
      <c r="F7414" s="6">
        <v>12768.83</v>
      </c>
      <c r="G7414" s="6">
        <v>12779.02</v>
      </c>
      <c r="H7414" s="6"/>
      <c r="I7414" s="6"/>
      <c r="J7414" s="6"/>
    </row>
    <row r="7415" spans="3:10" x14ac:dyDescent="0.25">
      <c r="C7415" s="7">
        <v>42909.166666666664</v>
      </c>
      <c r="D7415" s="8">
        <v>12780.33</v>
      </c>
      <c r="E7415" s="8">
        <v>12783.71</v>
      </c>
      <c r="F7415" s="8">
        <v>12771.7</v>
      </c>
      <c r="G7415" s="8">
        <v>12774.32</v>
      </c>
      <c r="H7415" s="8"/>
      <c r="I7415" s="8"/>
      <c r="J7415" s="8"/>
    </row>
    <row r="7416" spans="3:10" x14ac:dyDescent="0.25">
      <c r="C7416" s="5">
        <v>42909.208333333336</v>
      </c>
      <c r="D7416" s="6">
        <v>12773.01</v>
      </c>
      <c r="E7416" s="6">
        <v>12780.89</v>
      </c>
      <c r="F7416" s="6">
        <v>12773.01</v>
      </c>
      <c r="G7416" s="6">
        <v>12780.89</v>
      </c>
      <c r="H7416" s="6"/>
      <c r="I7416" s="6"/>
      <c r="J7416" s="6"/>
    </row>
    <row r="7417" spans="3:10" x14ac:dyDescent="0.25">
      <c r="C7417" s="7">
        <v>42909.25</v>
      </c>
      <c r="D7417" s="8">
        <v>12782.2</v>
      </c>
      <c r="E7417" s="8">
        <v>12782.2</v>
      </c>
      <c r="F7417" s="8">
        <v>12778.26</v>
      </c>
      <c r="G7417" s="8">
        <v>12779.57</v>
      </c>
      <c r="H7417" s="8"/>
      <c r="I7417" s="8"/>
      <c r="J7417" s="8"/>
    </row>
    <row r="7418" spans="3:10" x14ac:dyDescent="0.25">
      <c r="C7418" s="5">
        <v>42909.291666666664</v>
      </c>
      <c r="D7418" s="6">
        <v>12780.88</v>
      </c>
      <c r="E7418" s="6">
        <v>12784.1</v>
      </c>
      <c r="F7418" s="6">
        <v>12779.52</v>
      </c>
      <c r="G7418" s="6">
        <v>12782.79</v>
      </c>
      <c r="H7418" s="6"/>
      <c r="I7418" s="6"/>
      <c r="J7418" s="6"/>
    </row>
    <row r="7419" spans="3:10" x14ac:dyDescent="0.25">
      <c r="C7419" s="7">
        <v>42909.333333333336</v>
      </c>
      <c r="D7419" s="8">
        <v>12781.48</v>
      </c>
      <c r="E7419" s="8">
        <v>12789.92</v>
      </c>
      <c r="F7419" s="8">
        <v>12780.18</v>
      </c>
      <c r="G7419" s="8">
        <v>12782.42</v>
      </c>
      <c r="H7419" s="8"/>
      <c r="I7419" s="8"/>
      <c r="J7419" s="8"/>
    </row>
    <row r="7420" spans="3:10" x14ac:dyDescent="0.25">
      <c r="C7420" s="5">
        <v>42909.375</v>
      </c>
      <c r="D7420" s="6">
        <v>12780.92</v>
      </c>
      <c r="E7420" s="6">
        <v>12794.12</v>
      </c>
      <c r="F7420" s="6">
        <v>12754.18</v>
      </c>
      <c r="G7420" s="6">
        <v>12759.29</v>
      </c>
      <c r="H7420" s="6"/>
      <c r="I7420" s="6"/>
      <c r="J7420" s="6"/>
    </row>
    <row r="7421" spans="3:10" x14ac:dyDescent="0.25">
      <c r="C7421" s="7">
        <v>42909.416666666664</v>
      </c>
      <c r="D7421" s="8">
        <v>12759.79</v>
      </c>
      <c r="E7421" s="8">
        <v>12788.68</v>
      </c>
      <c r="F7421" s="8">
        <v>12752.91</v>
      </c>
      <c r="G7421" s="8">
        <v>12766.4</v>
      </c>
      <c r="H7421" s="8"/>
      <c r="I7421" s="8"/>
      <c r="J7421" s="8"/>
    </row>
    <row r="7422" spans="3:10" x14ac:dyDescent="0.25">
      <c r="C7422" s="5">
        <v>42909.458333333336</v>
      </c>
      <c r="D7422" s="6">
        <v>12766.65</v>
      </c>
      <c r="E7422" s="6">
        <v>12777.7</v>
      </c>
      <c r="F7422" s="6">
        <v>12749.47</v>
      </c>
      <c r="G7422" s="6">
        <v>12756.2</v>
      </c>
      <c r="H7422" s="6"/>
      <c r="I7422" s="6"/>
      <c r="J7422" s="6"/>
    </row>
    <row r="7423" spans="3:10" x14ac:dyDescent="0.25">
      <c r="C7423" s="7">
        <v>42909.5</v>
      </c>
      <c r="D7423" s="8">
        <v>12755.46</v>
      </c>
      <c r="E7423" s="8">
        <v>12766.88</v>
      </c>
      <c r="F7423" s="8">
        <v>12721.29</v>
      </c>
      <c r="G7423" s="8">
        <v>12729.24</v>
      </c>
      <c r="H7423" s="8"/>
      <c r="I7423" s="8"/>
      <c r="J7423" s="8"/>
    </row>
    <row r="7424" spans="3:10" x14ac:dyDescent="0.25">
      <c r="C7424" s="5">
        <v>42909.541666666664</v>
      </c>
      <c r="D7424" s="6">
        <v>12729.23</v>
      </c>
      <c r="E7424" s="6">
        <v>12736.53</v>
      </c>
      <c r="F7424" s="6">
        <v>12678.16</v>
      </c>
      <c r="G7424" s="6">
        <v>12706.56</v>
      </c>
      <c r="H7424" s="6"/>
      <c r="I7424" s="6"/>
      <c r="J7424" s="6"/>
    </row>
    <row r="7425" spans="3:10" x14ac:dyDescent="0.25">
      <c r="C7425" s="7">
        <v>42909.583333333336</v>
      </c>
      <c r="D7425" s="8">
        <v>12706.06</v>
      </c>
      <c r="E7425" s="8">
        <v>12719.8</v>
      </c>
      <c r="F7425" s="8">
        <v>12693.05</v>
      </c>
      <c r="G7425" s="8">
        <v>12704.87</v>
      </c>
      <c r="H7425" s="8"/>
      <c r="I7425" s="8"/>
      <c r="J7425" s="8"/>
    </row>
    <row r="7426" spans="3:10" x14ac:dyDescent="0.25">
      <c r="C7426" s="5">
        <v>42909.625</v>
      </c>
      <c r="D7426" s="6">
        <v>12705.12</v>
      </c>
      <c r="E7426" s="6">
        <v>12715.07</v>
      </c>
      <c r="F7426" s="6">
        <v>12699.05</v>
      </c>
      <c r="G7426" s="6">
        <v>12714.32</v>
      </c>
      <c r="H7426" s="6"/>
      <c r="I7426" s="6"/>
      <c r="J7426" s="6"/>
    </row>
    <row r="7427" spans="3:10" x14ac:dyDescent="0.25">
      <c r="C7427" s="7">
        <v>42909.666666666664</v>
      </c>
      <c r="D7427" s="8">
        <v>12714.07</v>
      </c>
      <c r="E7427" s="8">
        <v>12715.56</v>
      </c>
      <c r="F7427" s="8">
        <v>12675.24</v>
      </c>
      <c r="G7427" s="8">
        <v>12695.74</v>
      </c>
      <c r="H7427" s="8"/>
      <c r="I7427" s="8"/>
      <c r="J7427" s="8"/>
    </row>
    <row r="7428" spans="3:10" x14ac:dyDescent="0.25">
      <c r="C7428" s="5">
        <v>42909.708333333336</v>
      </c>
      <c r="D7428" s="6">
        <v>12696.24</v>
      </c>
      <c r="E7428" s="6">
        <v>12752.11</v>
      </c>
      <c r="F7428" s="6">
        <v>12690.33</v>
      </c>
      <c r="G7428" s="6">
        <v>12739.91</v>
      </c>
      <c r="H7428" s="6"/>
      <c r="I7428" s="6"/>
      <c r="J7428" s="6"/>
    </row>
    <row r="7429" spans="3:10" x14ac:dyDescent="0.25">
      <c r="C7429" s="7">
        <v>42909.75</v>
      </c>
      <c r="D7429" s="8">
        <v>12740.16</v>
      </c>
      <c r="E7429" s="8">
        <v>12749.81</v>
      </c>
      <c r="F7429" s="8">
        <v>12712.65</v>
      </c>
      <c r="G7429" s="8">
        <v>12722.68</v>
      </c>
      <c r="H7429" s="8"/>
      <c r="I7429" s="8"/>
      <c r="J7429" s="8"/>
    </row>
    <row r="7430" spans="3:10" x14ac:dyDescent="0.25">
      <c r="C7430" s="5">
        <v>42909.791666666664</v>
      </c>
      <c r="D7430" s="6">
        <v>12722.18</v>
      </c>
      <c r="E7430" s="6">
        <v>12731.92</v>
      </c>
      <c r="F7430" s="6">
        <v>12721.07</v>
      </c>
      <c r="G7430" s="6">
        <v>12724.92</v>
      </c>
      <c r="H7430" s="6"/>
      <c r="I7430" s="6"/>
      <c r="J7430" s="6"/>
    </row>
    <row r="7431" spans="3:10" x14ac:dyDescent="0.25">
      <c r="C7431" s="7">
        <v>42909.833333333336</v>
      </c>
      <c r="D7431" s="8">
        <v>12724.67</v>
      </c>
      <c r="E7431" s="8">
        <v>12728.67</v>
      </c>
      <c r="F7431" s="8">
        <v>12719.66</v>
      </c>
      <c r="G7431" s="8">
        <v>12726.66</v>
      </c>
      <c r="H7431" s="8"/>
      <c r="I7431" s="8"/>
      <c r="J7431" s="8"/>
    </row>
    <row r="7432" spans="3:10" x14ac:dyDescent="0.25">
      <c r="C7432" s="5">
        <v>42909.875</v>
      </c>
      <c r="D7432" s="6">
        <v>12726.91</v>
      </c>
      <c r="E7432" s="6">
        <v>12727.41</v>
      </c>
      <c r="F7432" s="6">
        <v>12720.16</v>
      </c>
      <c r="G7432" s="6">
        <v>12722.16</v>
      </c>
      <c r="H7432" s="6"/>
      <c r="I7432" s="6"/>
      <c r="J7432" s="6"/>
    </row>
    <row r="7433" spans="3:10" x14ac:dyDescent="0.25">
      <c r="C7433" s="7">
        <v>42909.916666666664</v>
      </c>
      <c r="D7433" s="8">
        <v>12722.16</v>
      </c>
      <c r="E7433" s="8">
        <v>12733.66</v>
      </c>
      <c r="F7433" s="8">
        <v>12707.15</v>
      </c>
      <c r="G7433" s="8">
        <v>12733.41</v>
      </c>
      <c r="H7433" s="8"/>
      <c r="I7433" s="8"/>
      <c r="J7433" s="8"/>
    </row>
    <row r="7434" spans="3:10" x14ac:dyDescent="0.25">
      <c r="C7434" s="5">
        <v>42912.041666666664</v>
      </c>
      <c r="D7434" s="6">
        <v>12715.51</v>
      </c>
      <c r="E7434" s="6">
        <v>12716.82</v>
      </c>
      <c r="F7434" s="6">
        <v>12703.55</v>
      </c>
      <c r="G7434" s="6">
        <v>12710.2</v>
      </c>
      <c r="H7434" s="6"/>
      <c r="I7434" s="6"/>
      <c r="J7434" s="6"/>
    </row>
    <row r="7435" spans="3:10" x14ac:dyDescent="0.25">
      <c r="C7435" s="7">
        <v>42912.083333333336</v>
      </c>
      <c r="D7435" s="8">
        <v>12708.89</v>
      </c>
      <c r="E7435" s="8">
        <v>12712.81</v>
      </c>
      <c r="F7435" s="8">
        <v>12708.89</v>
      </c>
      <c r="G7435" s="8">
        <v>12712.81</v>
      </c>
      <c r="H7435" s="8"/>
      <c r="I7435" s="8"/>
      <c r="J7435" s="8"/>
    </row>
    <row r="7436" spans="3:10" x14ac:dyDescent="0.25">
      <c r="C7436" s="5">
        <v>42912.125</v>
      </c>
      <c r="D7436" s="6">
        <v>12714.12</v>
      </c>
      <c r="E7436" s="6">
        <v>12724.65</v>
      </c>
      <c r="F7436" s="6">
        <v>12710.19</v>
      </c>
      <c r="G7436" s="6">
        <v>12721.04</v>
      </c>
      <c r="H7436" s="6"/>
      <c r="I7436" s="6"/>
      <c r="J7436" s="6"/>
    </row>
    <row r="7437" spans="3:10" x14ac:dyDescent="0.25">
      <c r="C7437" s="7">
        <v>42912.166666666664</v>
      </c>
      <c r="D7437" s="8">
        <v>12721.31</v>
      </c>
      <c r="E7437" s="8">
        <v>12736.99</v>
      </c>
      <c r="F7437" s="8">
        <v>12721.31</v>
      </c>
      <c r="G7437" s="8">
        <v>12732.76</v>
      </c>
      <c r="H7437" s="8"/>
      <c r="I7437" s="8"/>
      <c r="J7437" s="8"/>
    </row>
    <row r="7438" spans="3:10" x14ac:dyDescent="0.25">
      <c r="C7438" s="5">
        <v>42912.208333333336</v>
      </c>
      <c r="D7438" s="6">
        <v>12734.07</v>
      </c>
      <c r="E7438" s="6">
        <v>12742.99</v>
      </c>
      <c r="F7438" s="6">
        <v>12732.76</v>
      </c>
      <c r="G7438" s="6">
        <v>12741.18</v>
      </c>
      <c r="H7438" s="6"/>
      <c r="I7438" s="6"/>
      <c r="J7438" s="6"/>
    </row>
    <row r="7439" spans="3:10" x14ac:dyDescent="0.25">
      <c r="C7439" s="7">
        <v>42912.25</v>
      </c>
      <c r="D7439" s="8">
        <v>12742.49</v>
      </c>
      <c r="E7439" s="8">
        <v>12745.1</v>
      </c>
      <c r="F7439" s="8">
        <v>12733.57</v>
      </c>
      <c r="G7439" s="8">
        <v>12736.18</v>
      </c>
      <c r="H7439" s="8"/>
      <c r="I7439" s="8"/>
      <c r="J7439" s="8"/>
    </row>
    <row r="7440" spans="3:10" x14ac:dyDescent="0.25">
      <c r="C7440" s="5">
        <v>42912.291666666664</v>
      </c>
      <c r="D7440" s="6">
        <v>12736.83</v>
      </c>
      <c r="E7440" s="6">
        <v>12739.28</v>
      </c>
      <c r="F7440" s="6">
        <v>12735.04</v>
      </c>
      <c r="G7440" s="6">
        <v>12735.04</v>
      </c>
      <c r="H7440" s="6"/>
      <c r="I7440" s="6"/>
      <c r="J7440" s="6"/>
    </row>
    <row r="7441" spans="3:10" x14ac:dyDescent="0.25">
      <c r="C7441" s="7">
        <v>42912.333333333336</v>
      </c>
      <c r="D7441" s="8">
        <v>12736.35</v>
      </c>
      <c r="E7441" s="8">
        <v>12752.65</v>
      </c>
      <c r="F7441" s="8">
        <v>12731.71</v>
      </c>
      <c r="G7441" s="8">
        <v>12752.65</v>
      </c>
      <c r="H7441" s="8"/>
      <c r="I7441" s="8"/>
      <c r="J7441" s="8"/>
    </row>
    <row r="7442" spans="3:10" x14ac:dyDescent="0.25">
      <c r="C7442" s="5">
        <v>42912.375</v>
      </c>
      <c r="D7442" s="6">
        <v>12752.65</v>
      </c>
      <c r="E7442" s="6">
        <v>12775.42</v>
      </c>
      <c r="F7442" s="6">
        <v>12751.87</v>
      </c>
      <c r="G7442" s="6">
        <v>12770.67</v>
      </c>
      <c r="H7442" s="6"/>
      <c r="I7442" s="6"/>
      <c r="J7442" s="6"/>
    </row>
    <row r="7443" spans="3:10" x14ac:dyDescent="0.25">
      <c r="C7443" s="7">
        <v>42912.416666666664</v>
      </c>
      <c r="D7443" s="8">
        <v>12771.67</v>
      </c>
      <c r="E7443" s="8">
        <v>12814.85</v>
      </c>
      <c r="F7443" s="8">
        <v>12770.38</v>
      </c>
      <c r="G7443" s="8">
        <v>12801.57</v>
      </c>
      <c r="H7443" s="8"/>
      <c r="I7443" s="8"/>
      <c r="J7443" s="8"/>
    </row>
    <row r="7444" spans="3:10" x14ac:dyDescent="0.25">
      <c r="C7444" s="5">
        <v>42912.458333333336</v>
      </c>
      <c r="D7444" s="6">
        <v>12801.32</v>
      </c>
      <c r="E7444" s="6">
        <v>12826.17</v>
      </c>
      <c r="F7444" s="6">
        <v>12796.58</v>
      </c>
      <c r="G7444" s="6">
        <v>12819.3</v>
      </c>
      <c r="H7444" s="6"/>
      <c r="I7444" s="6"/>
      <c r="J7444" s="6"/>
    </row>
    <row r="7445" spans="3:10" x14ac:dyDescent="0.25">
      <c r="C7445" s="7">
        <v>42912.5</v>
      </c>
      <c r="D7445" s="8">
        <v>12819.05</v>
      </c>
      <c r="E7445" s="8">
        <v>12833.75</v>
      </c>
      <c r="F7445" s="8">
        <v>12818.26</v>
      </c>
      <c r="G7445" s="8">
        <v>12826.1</v>
      </c>
      <c r="H7445" s="8"/>
      <c r="I7445" s="8"/>
      <c r="J7445" s="8"/>
    </row>
    <row r="7446" spans="3:10" x14ac:dyDescent="0.25">
      <c r="C7446" s="5">
        <v>42912.541666666664</v>
      </c>
      <c r="D7446" s="6">
        <v>12826.6</v>
      </c>
      <c r="E7446" s="6">
        <v>12839.08</v>
      </c>
      <c r="F7446" s="6">
        <v>12826.35</v>
      </c>
      <c r="G7446" s="6">
        <v>12837.87</v>
      </c>
      <c r="H7446" s="6"/>
      <c r="I7446" s="6"/>
      <c r="J7446" s="6"/>
    </row>
    <row r="7447" spans="3:10" x14ac:dyDescent="0.25">
      <c r="C7447" s="7">
        <v>42912.583333333336</v>
      </c>
      <c r="D7447" s="8">
        <v>12837.37</v>
      </c>
      <c r="E7447" s="8">
        <v>12839.6</v>
      </c>
      <c r="F7447" s="8">
        <v>12829.43</v>
      </c>
      <c r="G7447" s="8">
        <v>12833.64</v>
      </c>
      <c r="H7447" s="8"/>
      <c r="I7447" s="8"/>
      <c r="J7447" s="8"/>
    </row>
    <row r="7448" spans="3:10" x14ac:dyDescent="0.25">
      <c r="C7448" s="5">
        <v>42912.625</v>
      </c>
      <c r="D7448" s="6">
        <v>12833.78</v>
      </c>
      <c r="E7448" s="6">
        <v>12841.53</v>
      </c>
      <c r="F7448" s="6">
        <v>12801.36</v>
      </c>
      <c r="G7448" s="6">
        <v>12810.28</v>
      </c>
      <c r="H7448" s="6"/>
      <c r="I7448" s="6"/>
      <c r="J7448" s="6"/>
    </row>
    <row r="7449" spans="3:10" x14ac:dyDescent="0.25">
      <c r="C7449" s="7">
        <v>42912.666666666664</v>
      </c>
      <c r="D7449" s="8">
        <v>12810.53</v>
      </c>
      <c r="E7449" s="8">
        <v>12828.69</v>
      </c>
      <c r="F7449" s="8">
        <v>12804.51</v>
      </c>
      <c r="G7449" s="8">
        <v>12827.68</v>
      </c>
      <c r="H7449" s="8"/>
      <c r="I7449" s="8"/>
      <c r="J7449" s="8"/>
    </row>
    <row r="7450" spans="3:10" x14ac:dyDescent="0.25">
      <c r="C7450" s="5">
        <v>42912.708333333336</v>
      </c>
      <c r="D7450" s="6">
        <v>12828.18</v>
      </c>
      <c r="E7450" s="6">
        <v>12829.43</v>
      </c>
      <c r="F7450" s="6">
        <v>12760.62</v>
      </c>
      <c r="G7450" s="6">
        <v>12776.07</v>
      </c>
      <c r="H7450" s="6"/>
      <c r="I7450" s="6"/>
      <c r="J7450" s="6"/>
    </row>
    <row r="7451" spans="3:10" x14ac:dyDescent="0.25">
      <c r="C7451" s="7">
        <v>42912.75</v>
      </c>
      <c r="D7451" s="8">
        <v>12775.57</v>
      </c>
      <c r="E7451" s="8">
        <v>12780.3</v>
      </c>
      <c r="F7451" s="8">
        <v>12750.19</v>
      </c>
      <c r="G7451" s="8">
        <v>12780.05</v>
      </c>
      <c r="H7451" s="8"/>
      <c r="I7451" s="8"/>
      <c r="J7451" s="8"/>
    </row>
    <row r="7452" spans="3:10" x14ac:dyDescent="0.25">
      <c r="C7452" s="5">
        <v>42912.791666666664</v>
      </c>
      <c r="D7452" s="6">
        <v>12780.3</v>
      </c>
      <c r="E7452" s="6">
        <v>12783.66</v>
      </c>
      <c r="F7452" s="6">
        <v>12771.29</v>
      </c>
      <c r="G7452" s="6">
        <v>12781.69</v>
      </c>
      <c r="H7452" s="6"/>
      <c r="I7452" s="6"/>
      <c r="J7452" s="6"/>
    </row>
    <row r="7453" spans="3:10" x14ac:dyDescent="0.25">
      <c r="C7453" s="7">
        <v>42912.833333333336</v>
      </c>
      <c r="D7453" s="8">
        <v>12781.94</v>
      </c>
      <c r="E7453" s="8">
        <v>12782.19</v>
      </c>
      <c r="F7453" s="8">
        <v>12775.68</v>
      </c>
      <c r="G7453" s="8">
        <v>12779.68</v>
      </c>
      <c r="H7453" s="8"/>
      <c r="I7453" s="8"/>
      <c r="J7453" s="8"/>
    </row>
    <row r="7454" spans="3:10" x14ac:dyDescent="0.25">
      <c r="C7454" s="5">
        <v>42912.875</v>
      </c>
      <c r="D7454" s="6">
        <v>12779.43</v>
      </c>
      <c r="E7454" s="6">
        <v>12783.93</v>
      </c>
      <c r="F7454" s="6">
        <v>12775.18</v>
      </c>
      <c r="G7454" s="6">
        <v>12782.68</v>
      </c>
      <c r="H7454" s="6"/>
      <c r="I7454" s="6"/>
      <c r="J7454" s="6"/>
    </row>
    <row r="7455" spans="3:10" x14ac:dyDescent="0.25">
      <c r="C7455" s="7">
        <v>42912.916666666664</v>
      </c>
      <c r="D7455" s="8">
        <v>12782.43</v>
      </c>
      <c r="E7455" s="8">
        <v>12784.68</v>
      </c>
      <c r="F7455" s="8">
        <v>12763.41</v>
      </c>
      <c r="G7455" s="8">
        <v>12769.92</v>
      </c>
      <c r="H7455" s="8"/>
      <c r="I7455" s="8"/>
      <c r="J7455" s="8"/>
    </row>
    <row r="7456" spans="3:10" x14ac:dyDescent="0.25">
      <c r="C7456" s="5">
        <v>42912.958333333336</v>
      </c>
      <c r="D7456" s="6">
        <v>12768.17</v>
      </c>
      <c r="E7456" s="6">
        <v>12769.98</v>
      </c>
      <c r="F7456" s="6">
        <v>12762.93</v>
      </c>
      <c r="G7456" s="6">
        <v>12765.74</v>
      </c>
      <c r="H7456" s="6"/>
      <c r="I7456" s="6"/>
      <c r="J7456" s="6"/>
    </row>
    <row r="7457" spans="3:10" x14ac:dyDescent="0.25">
      <c r="C7457" s="7">
        <v>42913.041666666664</v>
      </c>
      <c r="D7457" s="8">
        <v>12765.74</v>
      </c>
      <c r="E7457" s="8">
        <v>12773.29</v>
      </c>
      <c r="F7457" s="8">
        <v>12755.88</v>
      </c>
      <c r="G7457" s="8">
        <v>12770.67</v>
      </c>
      <c r="H7457" s="8"/>
      <c r="I7457" s="8"/>
      <c r="J7457" s="8"/>
    </row>
    <row r="7458" spans="3:10" x14ac:dyDescent="0.25">
      <c r="C7458" s="5">
        <v>42913.083333333336</v>
      </c>
      <c r="D7458" s="6">
        <v>12771.98</v>
      </c>
      <c r="E7458" s="6">
        <v>12779.29</v>
      </c>
      <c r="F7458" s="6">
        <v>12771.98</v>
      </c>
      <c r="G7458" s="6">
        <v>12773.66</v>
      </c>
      <c r="H7458" s="6"/>
      <c r="I7458" s="6"/>
      <c r="J7458" s="6"/>
    </row>
    <row r="7459" spans="3:10" x14ac:dyDescent="0.25">
      <c r="C7459" s="7">
        <v>42913.125</v>
      </c>
      <c r="D7459" s="8">
        <v>12774.97</v>
      </c>
      <c r="E7459" s="8">
        <v>12776.28</v>
      </c>
      <c r="F7459" s="8">
        <v>12766.61</v>
      </c>
      <c r="G7459" s="8">
        <v>12769.23</v>
      </c>
      <c r="H7459" s="8"/>
      <c r="I7459" s="8"/>
      <c r="J7459" s="8"/>
    </row>
    <row r="7460" spans="3:10" x14ac:dyDescent="0.25">
      <c r="C7460" s="5">
        <v>42913.166666666664</v>
      </c>
      <c r="D7460" s="6">
        <v>12768.91</v>
      </c>
      <c r="E7460" s="6">
        <v>12774.15</v>
      </c>
      <c r="F7460" s="6">
        <v>12767.6</v>
      </c>
      <c r="G7460" s="6">
        <v>12772.53</v>
      </c>
      <c r="H7460" s="6"/>
      <c r="I7460" s="6"/>
      <c r="J7460" s="6"/>
    </row>
    <row r="7461" spans="3:10" x14ac:dyDescent="0.25">
      <c r="C7461" s="7">
        <v>42913.208333333336</v>
      </c>
      <c r="D7461" s="8">
        <v>12773.84</v>
      </c>
      <c r="E7461" s="8">
        <v>12778.27</v>
      </c>
      <c r="F7461" s="8">
        <v>12772.53</v>
      </c>
      <c r="G7461" s="8">
        <v>12774.34</v>
      </c>
      <c r="H7461" s="8"/>
      <c r="I7461" s="8"/>
      <c r="J7461" s="8"/>
    </row>
    <row r="7462" spans="3:10" x14ac:dyDescent="0.25">
      <c r="C7462" s="5">
        <v>42913.25</v>
      </c>
      <c r="D7462" s="6">
        <v>12773.03</v>
      </c>
      <c r="E7462" s="6">
        <v>12775.65</v>
      </c>
      <c r="F7462" s="6">
        <v>12770.41</v>
      </c>
      <c r="G7462" s="6">
        <v>12775.64</v>
      </c>
      <c r="H7462" s="6"/>
      <c r="I7462" s="6"/>
      <c r="J7462" s="6"/>
    </row>
    <row r="7463" spans="3:10" x14ac:dyDescent="0.25">
      <c r="C7463" s="7">
        <v>42913.291666666664</v>
      </c>
      <c r="D7463" s="8">
        <v>12776.95</v>
      </c>
      <c r="E7463" s="8">
        <v>12776.95</v>
      </c>
      <c r="F7463" s="8">
        <v>12772.24</v>
      </c>
      <c r="G7463" s="8">
        <v>12773.36</v>
      </c>
      <c r="H7463" s="8"/>
      <c r="I7463" s="8"/>
      <c r="J7463" s="8"/>
    </row>
    <row r="7464" spans="3:10" x14ac:dyDescent="0.25">
      <c r="C7464" s="5">
        <v>42913.333333333336</v>
      </c>
      <c r="D7464" s="6">
        <v>12772.05</v>
      </c>
      <c r="E7464" s="6">
        <v>12773.36</v>
      </c>
      <c r="F7464" s="6">
        <v>12751.23</v>
      </c>
      <c r="G7464" s="6">
        <v>12755.73</v>
      </c>
      <c r="H7464" s="6"/>
      <c r="I7464" s="6"/>
      <c r="J7464" s="6"/>
    </row>
    <row r="7465" spans="3:10" x14ac:dyDescent="0.25">
      <c r="C7465" s="7">
        <v>42913.375</v>
      </c>
      <c r="D7465" s="8">
        <v>12754.09</v>
      </c>
      <c r="E7465" s="8">
        <v>12755.59</v>
      </c>
      <c r="F7465" s="8">
        <v>12731.42</v>
      </c>
      <c r="G7465" s="8">
        <v>12733.57</v>
      </c>
      <c r="H7465" s="8"/>
      <c r="I7465" s="8"/>
      <c r="J7465" s="8"/>
    </row>
    <row r="7466" spans="3:10" x14ac:dyDescent="0.25">
      <c r="C7466" s="5">
        <v>42913.416666666664</v>
      </c>
      <c r="D7466" s="6">
        <v>12734.07</v>
      </c>
      <c r="E7466" s="6">
        <v>12749.89</v>
      </c>
      <c r="F7466" s="6">
        <v>12700</v>
      </c>
      <c r="G7466" s="6">
        <v>12707.94</v>
      </c>
      <c r="H7466" s="6"/>
      <c r="I7466" s="6"/>
      <c r="J7466" s="6"/>
    </row>
    <row r="7467" spans="3:10" x14ac:dyDescent="0.25">
      <c r="C7467" s="7">
        <v>42913.458333333336</v>
      </c>
      <c r="D7467" s="8">
        <v>12708.44</v>
      </c>
      <c r="E7467" s="8">
        <v>12708.44</v>
      </c>
      <c r="F7467" s="8">
        <v>12641.23</v>
      </c>
      <c r="G7467" s="8">
        <v>12681.13</v>
      </c>
      <c r="H7467" s="8"/>
      <c r="I7467" s="8"/>
      <c r="J7467" s="8"/>
    </row>
    <row r="7468" spans="3:10" x14ac:dyDescent="0.25">
      <c r="C7468" s="5">
        <v>42913.5</v>
      </c>
      <c r="D7468" s="6">
        <v>12680.88</v>
      </c>
      <c r="E7468" s="6">
        <v>12755.54</v>
      </c>
      <c r="F7468" s="6">
        <v>12679.63</v>
      </c>
      <c r="G7468" s="6">
        <v>12720.11</v>
      </c>
      <c r="H7468" s="6"/>
      <c r="I7468" s="6"/>
      <c r="J7468" s="6"/>
    </row>
    <row r="7469" spans="3:10" x14ac:dyDescent="0.25">
      <c r="C7469" s="7">
        <v>42913.541666666664</v>
      </c>
      <c r="D7469" s="8">
        <v>12719.11</v>
      </c>
      <c r="E7469" s="8">
        <v>12732.02</v>
      </c>
      <c r="F7469" s="8">
        <v>12702.97</v>
      </c>
      <c r="G7469" s="8">
        <v>12721.01</v>
      </c>
      <c r="H7469" s="8"/>
      <c r="I7469" s="8"/>
      <c r="J7469" s="8"/>
    </row>
    <row r="7470" spans="3:10" x14ac:dyDescent="0.25">
      <c r="C7470" s="5">
        <v>42913.583333333336</v>
      </c>
      <c r="D7470" s="6">
        <v>12720.76</v>
      </c>
      <c r="E7470" s="6">
        <v>12721.01</v>
      </c>
      <c r="F7470" s="6">
        <v>12692.4</v>
      </c>
      <c r="G7470" s="6">
        <v>12704.69</v>
      </c>
      <c r="H7470" s="6"/>
      <c r="I7470" s="6"/>
      <c r="J7470" s="6"/>
    </row>
    <row r="7471" spans="3:10" x14ac:dyDescent="0.25">
      <c r="C7471" s="7">
        <v>42913.625</v>
      </c>
      <c r="D7471" s="8">
        <v>12704.44</v>
      </c>
      <c r="E7471" s="8">
        <v>12706.73</v>
      </c>
      <c r="F7471" s="8">
        <v>12681.56</v>
      </c>
      <c r="G7471" s="8">
        <v>12688.44</v>
      </c>
      <c r="H7471" s="8"/>
      <c r="I7471" s="8"/>
      <c r="J7471" s="8"/>
    </row>
    <row r="7472" spans="3:10" x14ac:dyDescent="0.25">
      <c r="C7472" s="5">
        <v>42913.666666666664</v>
      </c>
      <c r="D7472" s="6">
        <v>12688.19</v>
      </c>
      <c r="E7472" s="6">
        <v>12690.18</v>
      </c>
      <c r="F7472" s="6">
        <v>12660.09</v>
      </c>
      <c r="G7472" s="6">
        <v>12677.47</v>
      </c>
      <c r="H7472" s="6"/>
      <c r="I7472" s="6"/>
      <c r="J7472" s="6"/>
    </row>
    <row r="7473" spans="3:10" x14ac:dyDescent="0.25">
      <c r="C7473" s="7">
        <v>42913.708333333336</v>
      </c>
      <c r="D7473" s="8">
        <v>12676.47</v>
      </c>
      <c r="E7473" s="8">
        <v>12708.04</v>
      </c>
      <c r="F7473" s="8">
        <v>12676.47</v>
      </c>
      <c r="G7473" s="8">
        <v>12681.79</v>
      </c>
      <c r="H7473" s="8"/>
      <c r="I7473" s="8"/>
      <c r="J7473" s="8"/>
    </row>
    <row r="7474" spans="3:10" x14ac:dyDescent="0.25">
      <c r="C7474" s="5">
        <v>42913.75</v>
      </c>
      <c r="D7474" s="6">
        <v>12681.79</v>
      </c>
      <c r="E7474" s="6">
        <v>12694.12</v>
      </c>
      <c r="F7474" s="6">
        <v>12665.34</v>
      </c>
      <c r="G7474" s="6">
        <v>12676.24</v>
      </c>
      <c r="H7474" s="6"/>
      <c r="I7474" s="6"/>
      <c r="J7474" s="6"/>
    </row>
    <row r="7475" spans="3:10" x14ac:dyDescent="0.25">
      <c r="C7475" s="7">
        <v>42913.791666666664</v>
      </c>
      <c r="D7475" s="8">
        <v>12675.99</v>
      </c>
      <c r="E7475" s="8">
        <v>12679.85</v>
      </c>
      <c r="F7475" s="8">
        <v>12648.46</v>
      </c>
      <c r="G7475" s="8">
        <v>12655.7</v>
      </c>
      <c r="H7475" s="8"/>
      <c r="I7475" s="8"/>
      <c r="J7475" s="8"/>
    </row>
    <row r="7476" spans="3:10" x14ac:dyDescent="0.25">
      <c r="C7476" s="5">
        <v>42913.833333333336</v>
      </c>
      <c r="D7476" s="6">
        <v>12655.2</v>
      </c>
      <c r="E7476" s="6">
        <v>12655.95</v>
      </c>
      <c r="F7476" s="6">
        <v>12585.92</v>
      </c>
      <c r="G7476" s="6">
        <v>12606.43</v>
      </c>
      <c r="H7476" s="6"/>
      <c r="I7476" s="6"/>
      <c r="J7476" s="6"/>
    </row>
    <row r="7477" spans="3:10" x14ac:dyDescent="0.25">
      <c r="C7477" s="7">
        <v>42913.875</v>
      </c>
      <c r="D7477" s="8">
        <v>12606.68</v>
      </c>
      <c r="E7477" s="8">
        <v>12627.43</v>
      </c>
      <c r="F7477" s="8">
        <v>12592.67</v>
      </c>
      <c r="G7477" s="8">
        <v>12619.18</v>
      </c>
      <c r="H7477" s="8"/>
      <c r="I7477" s="8"/>
      <c r="J7477" s="8"/>
    </row>
    <row r="7478" spans="3:10" x14ac:dyDescent="0.25">
      <c r="C7478" s="5">
        <v>42913.916666666664</v>
      </c>
      <c r="D7478" s="6">
        <v>12618.18</v>
      </c>
      <c r="E7478" s="6">
        <v>12619.18</v>
      </c>
      <c r="F7478" s="6">
        <v>12595.17</v>
      </c>
      <c r="G7478" s="6">
        <v>12595.17</v>
      </c>
      <c r="H7478" s="6"/>
      <c r="I7478" s="6"/>
      <c r="J7478" s="6"/>
    </row>
    <row r="7479" spans="3:10" x14ac:dyDescent="0.25">
      <c r="C7479" s="7">
        <v>42913.958333333336</v>
      </c>
      <c r="D7479" s="8">
        <v>12596.47</v>
      </c>
      <c r="E7479" s="8">
        <v>12616.82</v>
      </c>
      <c r="F7479" s="8">
        <v>12594.67</v>
      </c>
      <c r="G7479" s="8">
        <v>12599.88</v>
      </c>
      <c r="H7479" s="8"/>
      <c r="I7479" s="8"/>
      <c r="J7479" s="8"/>
    </row>
    <row r="7480" spans="3:10" x14ac:dyDescent="0.25">
      <c r="C7480" s="5">
        <v>42914.041666666664</v>
      </c>
      <c r="D7480" s="6">
        <v>12594.66</v>
      </c>
      <c r="E7480" s="6">
        <v>12611.8</v>
      </c>
      <c r="F7480" s="6">
        <v>12594.66</v>
      </c>
      <c r="G7480" s="6">
        <v>12607.59</v>
      </c>
      <c r="H7480" s="6"/>
      <c r="I7480" s="6"/>
      <c r="J7480" s="6"/>
    </row>
    <row r="7481" spans="3:10" x14ac:dyDescent="0.25">
      <c r="C7481" s="7">
        <v>42914.083333333336</v>
      </c>
      <c r="D7481" s="8">
        <v>12606.28</v>
      </c>
      <c r="E7481" s="8">
        <v>12609.19</v>
      </c>
      <c r="F7481" s="8">
        <v>12600.07</v>
      </c>
      <c r="G7481" s="8">
        <v>12601.37</v>
      </c>
      <c r="H7481" s="8"/>
      <c r="I7481" s="8"/>
      <c r="J7481" s="8"/>
    </row>
    <row r="7482" spans="3:10" x14ac:dyDescent="0.25">
      <c r="C7482" s="5">
        <v>42914.125</v>
      </c>
      <c r="D7482" s="6">
        <v>12600.07</v>
      </c>
      <c r="E7482" s="6">
        <v>12610.99</v>
      </c>
      <c r="F7482" s="6">
        <v>12599.26</v>
      </c>
      <c r="G7482" s="6">
        <v>12609.69</v>
      </c>
      <c r="H7482" s="6"/>
      <c r="I7482" s="6"/>
      <c r="J7482" s="6"/>
    </row>
    <row r="7483" spans="3:10" x14ac:dyDescent="0.25">
      <c r="C7483" s="7">
        <v>42914.166666666664</v>
      </c>
      <c r="D7483" s="8">
        <v>12609.67</v>
      </c>
      <c r="E7483" s="8">
        <v>12616.19</v>
      </c>
      <c r="F7483" s="8">
        <v>12608.37</v>
      </c>
      <c r="G7483" s="8">
        <v>12609.67</v>
      </c>
      <c r="H7483" s="8"/>
      <c r="I7483" s="8"/>
      <c r="J7483" s="8"/>
    </row>
    <row r="7484" spans="3:10" x14ac:dyDescent="0.25">
      <c r="C7484" s="5">
        <v>42914.208333333336</v>
      </c>
      <c r="D7484" s="6">
        <v>12610.98</v>
      </c>
      <c r="E7484" s="6">
        <v>12613.58</v>
      </c>
      <c r="F7484" s="6">
        <v>12584.92</v>
      </c>
      <c r="G7484" s="6">
        <v>12586.42</v>
      </c>
      <c r="H7484" s="6"/>
      <c r="I7484" s="6"/>
      <c r="J7484" s="6"/>
    </row>
    <row r="7485" spans="3:10" x14ac:dyDescent="0.25">
      <c r="C7485" s="7">
        <v>42914.25</v>
      </c>
      <c r="D7485" s="8">
        <v>12587.73</v>
      </c>
      <c r="E7485" s="8">
        <v>12602.65</v>
      </c>
      <c r="F7485" s="8">
        <v>12587.73</v>
      </c>
      <c r="G7485" s="8">
        <v>12602.65</v>
      </c>
      <c r="H7485" s="8"/>
      <c r="I7485" s="8"/>
      <c r="J7485" s="8"/>
    </row>
    <row r="7486" spans="3:10" x14ac:dyDescent="0.25">
      <c r="C7486" s="5">
        <v>42914.291666666664</v>
      </c>
      <c r="D7486" s="6">
        <v>12602.63</v>
      </c>
      <c r="E7486" s="6">
        <v>12605.5</v>
      </c>
      <c r="F7486" s="6">
        <v>12600.29</v>
      </c>
      <c r="G7486" s="6">
        <v>12604.2</v>
      </c>
      <c r="H7486" s="6"/>
      <c r="I7486" s="6"/>
      <c r="J7486" s="6"/>
    </row>
    <row r="7487" spans="3:10" x14ac:dyDescent="0.25">
      <c r="C7487" s="7">
        <v>42914.333333333336</v>
      </c>
      <c r="D7487" s="8">
        <v>12605.5</v>
      </c>
      <c r="E7487" s="8">
        <v>12609.08</v>
      </c>
      <c r="F7487" s="8">
        <v>12582.71</v>
      </c>
      <c r="G7487" s="8">
        <v>12585.53</v>
      </c>
      <c r="H7487" s="8"/>
      <c r="I7487" s="8"/>
      <c r="J7487" s="8"/>
    </row>
    <row r="7488" spans="3:10" x14ac:dyDescent="0.25">
      <c r="C7488" s="5">
        <v>42914.375</v>
      </c>
      <c r="D7488" s="6">
        <v>12585.53</v>
      </c>
      <c r="E7488" s="6">
        <v>12612.67</v>
      </c>
      <c r="F7488" s="6">
        <v>12570.89</v>
      </c>
      <c r="G7488" s="6">
        <v>12595.79</v>
      </c>
      <c r="H7488" s="6"/>
      <c r="I7488" s="6"/>
      <c r="J7488" s="6"/>
    </row>
    <row r="7489" spans="3:10" x14ac:dyDescent="0.25">
      <c r="C7489" s="7">
        <v>42914.416666666664</v>
      </c>
      <c r="D7489" s="8">
        <v>12596.29</v>
      </c>
      <c r="E7489" s="8">
        <v>12598.29</v>
      </c>
      <c r="F7489" s="8">
        <v>12555.76</v>
      </c>
      <c r="G7489" s="8">
        <v>12567.76</v>
      </c>
      <c r="H7489" s="8"/>
      <c r="I7489" s="8"/>
      <c r="J7489" s="8"/>
    </row>
    <row r="7490" spans="3:10" x14ac:dyDescent="0.25">
      <c r="C7490" s="5">
        <v>42914.458333333336</v>
      </c>
      <c r="D7490" s="6">
        <v>12567.26</v>
      </c>
      <c r="E7490" s="6">
        <v>12583.06</v>
      </c>
      <c r="F7490" s="6">
        <v>12535.62</v>
      </c>
      <c r="G7490" s="6">
        <v>12569.66</v>
      </c>
      <c r="H7490" s="6"/>
      <c r="I7490" s="6"/>
      <c r="J7490" s="6"/>
    </row>
    <row r="7491" spans="3:10" x14ac:dyDescent="0.25">
      <c r="C7491" s="7">
        <v>42914.5</v>
      </c>
      <c r="D7491" s="8">
        <v>12570.16</v>
      </c>
      <c r="E7491" s="8">
        <v>12620.36</v>
      </c>
      <c r="F7491" s="8">
        <v>12568.77</v>
      </c>
      <c r="G7491" s="8">
        <v>12602.38</v>
      </c>
      <c r="H7491" s="8"/>
      <c r="I7491" s="8"/>
      <c r="J7491" s="8"/>
    </row>
    <row r="7492" spans="3:10" x14ac:dyDescent="0.25">
      <c r="C7492" s="5">
        <v>42914.541666666664</v>
      </c>
      <c r="D7492" s="6">
        <v>12601.87</v>
      </c>
      <c r="E7492" s="6">
        <v>12624.41</v>
      </c>
      <c r="F7492" s="6">
        <v>12594.67</v>
      </c>
      <c r="G7492" s="6">
        <v>12609.05</v>
      </c>
      <c r="H7492" s="6"/>
      <c r="I7492" s="6"/>
      <c r="J7492" s="6"/>
    </row>
    <row r="7493" spans="3:10" x14ac:dyDescent="0.25">
      <c r="C7493" s="7">
        <v>42914.583333333336</v>
      </c>
      <c r="D7493" s="8">
        <v>12609.3</v>
      </c>
      <c r="E7493" s="8">
        <v>12619.1</v>
      </c>
      <c r="F7493" s="8">
        <v>12601.35</v>
      </c>
      <c r="G7493" s="8">
        <v>12616.7</v>
      </c>
      <c r="H7493" s="8"/>
      <c r="I7493" s="8"/>
      <c r="J7493" s="8"/>
    </row>
    <row r="7494" spans="3:10" x14ac:dyDescent="0.25">
      <c r="C7494" s="5">
        <v>42914.625</v>
      </c>
      <c r="D7494" s="6">
        <v>12616.95</v>
      </c>
      <c r="E7494" s="6">
        <v>12672.74</v>
      </c>
      <c r="F7494" s="6">
        <v>12602.62</v>
      </c>
      <c r="G7494" s="6">
        <v>12651.93</v>
      </c>
      <c r="H7494" s="6"/>
      <c r="I7494" s="6"/>
      <c r="J7494" s="6"/>
    </row>
    <row r="7495" spans="3:10" x14ac:dyDescent="0.25">
      <c r="C7495" s="7">
        <v>42914.666666666664</v>
      </c>
      <c r="D7495" s="8">
        <v>12651.67</v>
      </c>
      <c r="E7495" s="8">
        <v>12670.73</v>
      </c>
      <c r="F7495" s="8">
        <v>12612.27</v>
      </c>
      <c r="G7495" s="8">
        <v>12619.99</v>
      </c>
      <c r="H7495" s="8"/>
      <c r="I7495" s="8"/>
      <c r="J7495" s="8"/>
    </row>
    <row r="7496" spans="3:10" x14ac:dyDescent="0.25">
      <c r="C7496" s="5">
        <v>42914.708333333336</v>
      </c>
      <c r="D7496" s="6">
        <v>12620.74</v>
      </c>
      <c r="E7496" s="6">
        <v>12655.34</v>
      </c>
      <c r="F7496" s="6">
        <v>12614.74</v>
      </c>
      <c r="G7496" s="6">
        <v>12651.97</v>
      </c>
      <c r="H7496" s="6"/>
      <c r="I7496" s="6"/>
      <c r="J7496" s="6"/>
    </row>
    <row r="7497" spans="3:10" x14ac:dyDescent="0.25">
      <c r="C7497" s="7">
        <v>42914.75</v>
      </c>
      <c r="D7497" s="8">
        <v>12650.72</v>
      </c>
      <c r="E7497" s="8">
        <v>12662.68</v>
      </c>
      <c r="F7497" s="8">
        <v>12639.43</v>
      </c>
      <c r="G7497" s="8">
        <v>12652.45</v>
      </c>
      <c r="H7497" s="8"/>
      <c r="I7497" s="8"/>
      <c r="J7497" s="8"/>
    </row>
    <row r="7498" spans="3:10" x14ac:dyDescent="0.25">
      <c r="C7498" s="5">
        <v>42914.791666666664</v>
      </c>
      <c r="D7498" s="6">
        <v>12652.95</v>
      </c>
      <c r="E7498" s="6">
        <v>12661.21</v>
      </c>
      <c r="F7498" s="6">
        <v>12646.42</v>
      </c>
      <c r="G7498" s="6">
        <v>12651.44</v>
      </c>
      <c r="H7498" s="6"/>
      <c r="I7498" s="6"/>
      <c r="J7498" s="6"/>
    </row>
    <row r="7499" spans="3:10" x14ac:dyDescent="0.25">
      <c r="C7499" s="7">
        <v>42914.833333333336</v>
      </c>
      <c r="D7499" s="8">
        <v>12651.69</v>
      </c>
      <c r="E7499" s="8">
        <v>12661.7</v>
      </c>
      <c r="F7499" s="8">
        <v>12647.44</v>
      </c>
      <c r="G7499" s="8">
        <v>12658.44</v>
      </c>
      <c r="H7499" s="8"/>
      <c r="I7499" s="8"/>
      <c r="J7499" s="8"/>
    </row>
    <row r="7500" spans="3:10" x14ac:dyDescent="0.25">
      <c r="C7500" s="5">
        <v>42914.875</v>
      </c>
      <c r="D7500" s="6">
        <v>12658.19</v>
      </c>
      <c r="E7500" s="6">
        <v>12664.95</v>
      </c>
      <c r="F7500" s="6">
        <v>12651.94</v>
      </c>
      <c r="G7500" s="6">
        <v>12658.44</v>
      </c>
      <c r="H7500" s="6"/>
      <c r="I7500" s="6"/>
      <c r="J7500" s="6"/>
    </row>
    <row r="7501" spans="3:10" x14ac:dyDescent="0.25">
      <c r="C7501" s="7">
        <v>42914.916666666664</v>
      </c>
      <c r="D7501" s="8">
        <v>12658.94</v>
      </c>
      <c r="E7501" s="8">
        <v>12687.7</v>
      </c>
      <c r="F7501" s="8">
        <v>12657.94</v>
      </c>
      <c r="G7501" s="8">
        <v>12670.69</v>
      </c>
      <c r="H7501" s="8"/>
      <c r="I7501" s="8"/>
      <c r="J7501" s="8"/>
    </row>
    <row r="7502" spans="3:10" x14ac:dyDescent="0.25">
      <c r="C7502" s="5">
        <v>42914.958333333336</v>
      </c>
      <c r="D7502" s="6">
        <v>12669.39</v>
      </c>
      <c r="E7502" s="6">
        <v>12704.48</v>
      </c>
      <c r="F7502" s="6">
        <v>12666.79</v>
      </c>
      <c r="G7502" s="6">
        <v>12700.68</v>
      </c>
      <c r="H7502" s="6"/>
      <c r="I7502" s="6"/>
      <c r="J7502" s="6"/>
    </row>
    <row r="7503" spans="3:10" x14ac:dyDescent="0.25">
      <c r="C7503" s="7">
        <v>42915.041666666664</v>
      </c>
      <c r="D7503" s="8">
        <v>12700.03</v>
      </c>
      <c r="E7503" s="8">
        <v>12712.18</v>
      </c>
      <c r="F7503" s="8">
        <v>12695.28</v>
      </c>
      <c r="G7503" s="8">
        <v>12705.88</v>
      </c>
      <c r="H7503" s="8"/>
      <c r="I7503" s="8"/>
      <c r="J7503" s="8"/>
    </row>
    <row r="7504" spans="3:10" x14ac:dyDescent="0.25">
      <c r="C7504" s="5">
        <v>42915.083333333336</v>
      </c>
      <c r="D7504" s="6">
        <v>12707.18</v>
      </c>
      <c r="E7504" s="6">
        <v>12708.48</v>
      </c>
      <c r="F7504" s="6">
        <v>12702.78</v>
      </c>
      <c r="G7504" s="6">
        <v>12706.67</v>
      </c>
      <c r="H7504" s="6"/>
      <c r="I7504" s="6"/>
      <c r="J7504" s="6"/>
    </row>
    <row r="7505" spans="3:10" x14ac:dyDescent="0.25">
      <c r="C7505" s="7">
        <v>42915.125</v>
      </c>
      <c r="D7505" s="8">
        <v>12707.97</v>
      </c>
      <c r="E7505" s="8">
        <v>12707.97</v>
      </c>
      <c r="F7505" s="8">
        <v>12702.77</v>
      </c>
      <c r="G7505" s="8">
        <v>12703.67</v>
      </c>
      <c r="H7505" s="8"/>
      <c r="I7505" s="8"/>
      <c r="J7505" s="8"/>
    </row>
    <row r="7506" spans="3:10" x14ac:dyDescent="0.25">
      <c r="C7506" s="5">
        <v>42915.166666666664</v>
      </c>
      <c r="D7506" s="6">
        <v>12703.67</v>
      </c>
      <c r="E7506" s="6">
        <v>12703.67</v>
      </c>
      <c r="F7506" s="6">
        <v>12696.75</v>
      </c>
      <c r="G7506" s="6">
        <v>12703.24</v>
      </c>
      <c r="H7506" s="6"/>
      <c r="I7506" s="6"/>
      <c r="J7506" s="6"/>
    </row>
    <row r="7507" spans="3:10" x14ac:dyDescent="0.25">
      <c r="C7507" s="7">
        <v>42915.208333333336</v>
      </c>
      <c r="D7507" s="8">
        <v>12701.94</v>
      </c>
      <c r="E7507" s="8">
        <v>12705.84</v>
      </c>
      <c r="F7507" s="8">
        <v>12700.64</v>
      </c>
      <c r="G7507" s="8">
        <v>12704.54</v>
      </c>
      <c r="H7507" s="8"/>
      <c r="I7507" s="8"/>
      <c r="J7507" s="8"/>
    </row>
    <row r="7508" spans="3:10" x14ac:dyDescent="0.25">
      <c r="C7508" s="5">
        <v>42915.25</v>
      </c>
      <c r="D7508" s="6">
        <v>12705.84</v>
      </c>
      <c r="E7508" s="6">
        <v>12707.64</v>
      </c>
      <c r="F7508" s="6">
        <v>12704.54</v>
      </c>
      <c r="G7508" s="6">
        <v>12705.34</v>
      </c>
      <c r="H7508" s="6"/>
      <c r="I7508" s="6"/>
      <c r="J7508" s="6"/>
    </row>
    <row r="7509" spans="3:10" x14ac:dyDescent="0.25">
      <c r="C7509" s="7">
        <v>42915.291666666664</v>
      </c>
      <c r="D7509" s="8">
        <v>12705.33</v>
      </c>
      <c r="E7509" s="8">
        <v>12709.55</v>
      </c>
      <c r="F7509" s="8">
        <v>12703.83</v>
      </c>
      <c r="G7509" s="8">
        <v>12708.25</v>
      </c>
      <c r="H7509" s="8"/>
      <c r="I7509" s="8"/>
      <c r="J7509" s="8"/>
    </row>
    <row r="7510" spans="3:10" x14ac:dyDescent="0.25">
      <c r="C7510" s="5">
        <v>42915.333333333336</v>
      </c>
      <c r="D7510" s="6">
        <v>12709.55</v>
      </c>
      <c r="E7510" s="6">
        <v>12716.81</v>
      </c>
      <c r="F7510" s="6">
        <v>12702.17</v>
      </c>
      <c r="G7510" s="6">
        <v>12709.59</v>
      </c>
      <c r="H7510" s="6"/>
      <c r="I7510" s="6"/>
      <c r="J7510" s="6"/>
    </row>
    <row r="7511" spans="3:10" x14ac:dyDescent="0.25">
      <c r="C7511" s="7">
        <v>42915.375</v>
      </c>
      <c r="D7511" s="8">
        <v>12732.58</v>
      </c>
      <c r="E7511" s="8">
        <v>12732.58</v>
      </c>
      <c r="F7511" s="8">
        <v>12697.8</v>
      </c>
      <c r="G7511" s="8">
        <v>12702.3</v>
      </c>
      <c r="H7511" s="8"/>
      <c r="I7511" s="8"/>
      <c r="J7511" s="8"/>
    </row>
    <row r="7512" spans="3:10" x14ac:dyDescent="0.25">
      <c r="C7512" s="5">
        <v>42915.416666666664</v>
      </c>
      <c r="D7512" s="6">
        <v>12699.3</v>
      </c>
      <c r="E7512" s="6">
        <v>12730.18</v>
      </c>
      <c r="F7512" s="6">
        <v>12661.32</v>
      </c>
      <c r="G7512" s="6">
        <v>12667.32</v>
      </c>
      <c r="H7512" s="6"/>
      <c r="I7512" s="6"/>
      <c r="J7512" s="6"/>
    </row>
    <row r="7513" spans="3:10" x14ac:dyDescent="0.25">
      <c r="C7513" s="7">
        <v>42915.458333333336</v>
      </c>
      <c r="D7513" s="8">
        <v>12668.07</v>
      </c>
      <c r="E7513" s="8">
        <v>12673.07</v>
      </c>
      <c r="F7513" s="8">
        <v>12641.2</v>
      </c>
      <c r="G7513" s="8">
        <v>12651.8</v>
      </c>
      <c r="H7513" s="8"/>
      <c r="I7513" s="8"/>
      <c r="J7513" s="8"/>
    </row>
    <row r="7514" spans="3:10" x14ac:dyDescent="0.25">
      <c r="C7514" s="5">
        <v>42915.5</v>
      </c>
      <c r="D7514" s="6">
        <v>12650.8</v>
      </c>
      <c r="E7514" s="6">
        <v>12658.02</v>
      </c>
      <c r="F7514" s="6">
        <v>12618.19</v>
      </c>
      <c r="G7514" s="6">
        <v>12626.01</v>
      </c>
      <c r="H7514" s="6"/>
      <c r="I7514" s="6"/>
      <c r="J7514" s="6"/>
    </row>
    <row r="7515" spans="3:10" x14ac:dyDescent="0.25">
      <c r="C7515" s="7">
        <v>42915.541666666664</v>
      </c>
      <c r="D7515" s="8">
        <v>12625.51</v>
      </c>
      <c r="E7515" s="8">
        <v>12626.52</v>
      </c>
      <c r="F7515" s="8">
        <v>12588.4</v>
      </c>
      <c r="G7515" s="8">
        <v>12609.37</v>
      </c>
      <c r="H7515" s="8"/>
      <c r="I7515" s="8"/>
      <c r="J7515" s="8"/>
    </row>
    <row r="7516" spans="3:10" x14ac:dyDescent="0.25">
      <c r="C7516" s="5">
        <v>42915.583333333336</v>
      </c>
      <c r="D7516" s="6">
        <v>12609.62</v>
      </c>
      <c r="E7516" s="6">
        <v>12637.32</v>
      </c>
      <c r="F7516" s="6">
        <v>12602.48</v>
      </c>
      <c r="G7516" s="6">
        <v>12621.56</v>
      </c>
      <c r="H7516" s="6"/>
      <c r="I7516" s="6"/>
      <c r="J7516" s="6"/>
    </row>
    <row r="7517" spans="3:10" x14ac:dyDescent="0.25">
      <c r="C7517" s="7">
        <v>42915.625</v>
      </c>
      <c r="D7517" s="8">
        <v>12621.57</v>
      </c>
      <c r="E7517" s="8">
        <v>12621.57</v>
      </c>
      <c r="F7517" s="8">
        <v>12559.92</v>
      </c>
      <c r="G7517" s="8">
        <v>12569.31</v>
      </c>
      <c r="H7517" s="8"/>
      <c r="I7517" s="8"/>
      <c r="J7517" s="8"/>
    </row>
    <row r="7518" spans="3:10" x14ac:dyDescent="0.25">
      <c r="C7518" s="5">
        <v>42915.666666666664</v>
      </c>
      <c r="D7518" s="6">
        <v>12569.82</v>
      </c>
      <c r="E7518" s="6">
        <v>12571.64</v>
      </c>
      <c r="F7518" s="6">
        <v>12434.74</v>
      </c>
      <c r="G7518" s="6">
        <v>12471.31</v>
      </c>
      <c r="H7518" s="6"/>
      <c r="I7518" s="6"/>
      <c r="J7518" s="6"/>
    </row>
    <row r="7519" spans="3:10" x14ac:dyDescent="0.25">
      <c r="C7519" s="7">
        <v>42915.708333333336</v>
      </c>
      <c r="D7519" s="8">
        <v>12472.81</v>
      </c>
      <c r="E7519" s="8">
        <v>12489.71</v>
      </c>
      <c r="F7519" s="8">
        <v>12407.71</v>
      </c>
      <c r="G7519" s="8">
        <v>12464.93</v>
      </c>
      <c r="H7519" s="8"/>
      <c r="I7519" s="8"/>
      <c r="J7519" s="8"/>
    </row>
    <row r="7520" spans="3:10" x14ac:dyDescent="0.25">
      <c r="C7520" s="5">
        <v>42915.75</v>
      </c>
      <c r="D7520" s="6">
        <v>12464.43</v>
      </c>
      <c r="E7520" s="6">
        <v>12465.79</v>
      </c>
      <c r="F7520" s="6">
        <v>12388.24</v>
      </c>
      <c r="G7520" s="6">
        <v>12425.29</v>
      </c>
      <c r="H7520" s="6"/>
      <c r="I7520" s="6"/>
      <c r="J7520" s="6"/>
    </row>
    <row r="7521" spans="3:10" x14ac:dyDescent="0.25">
      <c r="C7521" s="7">
        <v>42915.791666666664</v>
      </c>
      <c r="D7521" s="8">
        <v>12425.54</v>
      </c>
      <c r="E7521" s="8">
        <v>12438.08</v>
      </c>
      <c r="F7521" s="8">
        <v>12392.53</v>
      </c>
      <c r="G7521" s="8">
        <v>12395.54</v>
      </c>
      <c r="H7521" s="8"/>
      <c r="I7521" s="8"/>
      <c r="J7521" s="8"/>
    </row>
    <row r="7522" spans="3:10" x14ac:dyDescent="0.25">
      <c r="C7522" s="5">
        <v>42915.833333333336</v>
      </c>
      <c r="D7522" s="6">
        <v>12396.04</v>
      </c>
      <c r="E7522" s="6">
        <v>12401.29</v>
      </c>
      <c r="F7522" s="6">
        <v>12349.51</v>
      </c>
      <c r="G7522" s="6">
        <v>12384.78</v>
      </c>
      <c r="H7522" s="6"/>
      <c r="I7522" s="6"/>
      <c r="J7522" s="6"/>
    </row>
    <row r="7523" spans="3:10" x14ac:dyDescent="0.25">
      <c r="C7523" s="7">
        <v>42915.875</v>
      </c>
      <c r="D7523" s="8">
        <v>12385.03</v>
      </c>
      <c r="E7523" s="8">
        <v>12407.29</v>
      </c>
      <c r="F7523" s="8">
        <v>12378.27</v>
      </c>
      <c r="G7523" s="8">
        <v>12389.53</v>
      </c>
      <c r="H7523" s="8"/>
      <c r="I7523" s="8"/>
      <c r="J7523" s="8"/>
    </row>
    <row r="7524" spans="3:10" x14ac:dyDescent="0.25">
      <c r="C7524" s="5">
        <v>42915.916666666664</v>
      </c>
      <c r="D7524" s="6">
        <v>12389.78</v>
      </c>
      <c r="E7524" s="6">
        <v>12411.29</v>
      </c>
      <c r="F7524" s="6">
        <v>12385.78</v>
      </c>
      <c r="G7524" s="6">
        <v>12399.78</v>
      </c>
      <c r="H7524" s="6"/>
      <c r="I7524" s="6"/>
      <c r="J7524" s="6"/>
    </row>
    <row r="7525" spans="3:10" x14ac:dyDescent="0.25">
      <c r="C7525" s="7">
        <v>42915.958333333336</v>
      </c>
      <c r="D7525" s="8">
        <v>12398.5</v>
      </c>
      <c r="E7525" s="8">
        <v>12418.14</v>
      </c>
      <c r="F7525" s="8">
        <v>12398.5</v>
      </c>
      <c r="G7525" s="8">
        <v>12411.07</v>
      </c>
      <c r="H7525" s="8"/>
      <c r="I7525" s="8"/>
      <c r="J7525" s="8"/>
    </row>
    <row r="7526" spans="3:10" x14ac:dyDescent="0.25">
      <c r="C7526" s="5">
        <v>42916.041666666664</v>
      </c>
      <c r="D7526" s="6">
        <v>12409.78</v>
      </c>
      <c r="E7526" s="6">
        <v>12416.2</v>
      </c>
      <c r="F7526" s="6">
        <v>12392.6</v>
      </c>
      <c r="G7526" s="6">
        <v>12395.17</v>
      </c>
      <c r="H7526" s="6"/>
      <c r="I7526" s="6"/>
      <c r="J7526" s="6"/>
    </row>
    <row r="7527" spans="3:10" x14ac:dyDescent="0.25">
      <c r="C7527" s="7">
        <v>42916.083333333336</v>
      </c>
      <c r="D7527" s="8">
        <v>12396.45</v>
      </c>
      <c r="E7527" s="8">
        <v>12406.49</v>
      </c>
      <c r="F7527" s="8">
        <v>12393.23</v>
      </c>
      <c r="G7527" s="8">
        <v>12402.14</v>
      </c>
      <c r="H7527" s="8"/>
      <c r="I7527" s="8"/>
      <c r="J7527" s="8"/>
    </row>
    <row r="7528" spans="3:10" x14ac:dyDescent="0.25">
      <c r="C7528" s="5">
        <v>42916.125</v>
      </c>
      <c r="D7528" s="6">
        <v>12403.43</v>
      </c>
      <c r="E7528" s="6">
        <v>12410.49</v>
      </c>
      <c r="F7528" s="6">
        <v>12394.01</v>
      </c>
      <c r="G7528" s="6">
        <v>12399.14</v>
      </c>
      <c r="H7528" s="6"/>
      <c r="I7528" s="6"/>
      <c r="J7528" s="6"/>
    </row>
    <row r="7529" spans="3:10" x14ac:dyDescent="0.25">
      <c r="C7529" s="7">
        <v>42916.166666666664</v>
      </c>
      <c r="D7529" s="8">
        <v>12398.89</v>
      </c>
      <c r="E7529" s="8">
        <v>12405.08</v>
      </c>
      <c r="F7529" s="8">
        <v>12380.84</v>
      </c>
      <c r="G7529" s="8">
        <v>12405.08</v>
      </c>
      <c r="H7529" s="8"/>
      <c r="I7529" s="8"/>
      <c r="J7529" s="8"/>
    </row>
    <row r="7530" spans="3:10" x14ac:dyDescent="0.25">
      <c r="C7530" s="5">
        <v>42916.208333333336</v>
      </c>
      <c r="D7530" s="6">
        <v>12403.8</v>
      </c>
      <c r="E7530" s="6">
        <v>12403.8</v>
      </c>
      <c r="F7530" s="6">
        <v>12382.12</v>
      </c>
      <c r="G7530" s="6">
        <v>12385.96</v>
      </c>
      <c r="H7530" s="6"/>
      <c r="I7530" s="6"/>
      <c r="J7530" s="6"/>
    </row>
    <row r="7531" spans="3:10" x14ac:dyDescent="0.25">
      <c r="C7531" s="7">
        <v>42916.25</v>
      </c>
      <c r="D7531" s="8">
        <v>12387.25</v>
      </c>
      <c r="E7531" s="8">
        <v>12391.81</v>
      </c>
      <c r="F7531" s="8">
        <v>12386.68</v>
      </c>
      <c r="G7531" s="8">
        <v>12386.68</v>
      </c>
      <c r="H7531" s="8"/>
      <c r="I7531" s="8"/>
      <c r="J7531" s="8"/>
    </row>
    <row r="7532" spans="3:10" x14ac:dyDescent="0.25">
      <c r="C7532" s="5">
        <v>42916.291666666664</v>
      </c>
      <c r="D7532" s="6">
        <v>12387.96</v>
      </c>
      <c r="E7532" s="6">
        <v>12399.18</v>
      </c>
      <c r="F7532" s="6">
        <v>12386.68</v>
      </c>
      <c r="G7532" s="6">
        <v>12397.67</v>
      </c>
      <c r="H7532" s="6"/>
      <c r="I7532" s="6"/>
      <c r="J7532" s="6"/>
    </row>
    <row r="7533" spans="3:10" x14ac:dyDescent="0.25">
      <c r="C7533" s="7">
        <v>42916.333333333336</v>
      </c>
      <c r="D7533" s="8">
        <v>12396.39</v>
      </c>
      <c r="E7533" s="8">
        <v>12417.88</v>
      </c>
      <c r="F7533" s="8">
        <v>12389.78</v>
      </c>
      <c r="G7533" s="8">
        <v>12396.74</v>
      </c>
      <c r="H7533" s="8"/>
      <c r="I7533" s="8"/>
      <c r="J7533" s="8"/>
    </row>
    <row r="7534" spans="3:10" x14ac:dyDescent="0.25">
      <c r="C7534" s="5">
        <v>42916.375</v>
      </c>
      <c r="D7534" s="6">
        <v>12396.74</v>
      </c>
      <c r="E7534" s="6">
        <v>12444.55</v>
      </c>
      <c r="F7534" s="6">
        <v>12396.74</v>
      </c>
      <c r="G7534" s="6">
        <v>12421.72</v>
      </c>
      <c r="H7534" s="6"/>
      <c r="I7534" s="6"/>
      <c r="J7534" s="6"/>
    </row>
    <row r="7535" spans="3:10" x14ac:dyDescent="0.25">
      <c r="C7535" s="7">
        <v>42916.416666666664</v>
      </c>
      <c r="D7535" s="8">
        <v>12421.23</v>
      </c>
      <c r="E7535" s="8">
        <v>12431.48</v>
      </c>
      <c r="F7535" s="8">
        <v>12363.11</v>
      </c>
      <c r="G7535" s="8">
        <v>12413.29</v>
      </c>
      <c r="H7535" s="8"/>
      <c r="I7535" s="8"/>
      <c r="J7535" s="8"/>
    </row>
    <row r="7536" spans="3:10" x14ac:dyDescent="0.25">
      <c r="C7536" s="5">
        <v>42916.458333333336</v>
      </c>
      <c r="D7536" s="6">
        <v>12413.46</v>
      </c>
      <c r="E7536" s="6">
        <v>12440.35</v>
      </c>
      <c r="F7536" s="6">
        <v>12402.5</v>
      </c>
      <c r="G7536" s="6">
        <v>12437.94</v>
      </c>
      <c r="H7536" s="6"/>
      <c r="I7536" s="6"/>
      <c r="J7536" s="6"/>
    </row>
    <row r="7537" spans="3:10" x14ac:dyDescent="0.25">
      <c r="C7537" s="7">
        <v>42916.5</v>
      </c>
      <c r="D7537" s="8">
        <v>12438.44</v>
      </c>
      <c r="E7537" s="8">
        <v>12450.88</v>
      </c>
      <c r="F7537" s="8">
        <v>12419.47</v>
      </c>
      <c r="G7537" s="8">
        <v>12441.42</v>
      </c>
      <c r="H7537" s="8"/>
      <c r="I7537" s="8"/>
      <c r="J7537" s="8"/>
    </row>
    <row r="7538" spans="3:10" x14ac:dyDescent="0.25">
      <c r="C7538" s="5">
        <v>42916.541666666664</v>
      </c>
      <c r="D7538" s="6">
        <v>12441.53</v>
      </c>
      <c r="E7538" s="6">
        <v>12459.7</v>
      </c>
      <c r="F7538" s="6">
        <v>12438.01</v>
      </c>
      <c r="G7538" s="6">
        <v>12451.13</v>
      </c>
      <c r="H7538" s="6"/>
      <c r="I7538" s="6"/>
      <c r="J7538" s="6"/>
    </row>
    <row r="7539" spans="3:10" x14ac:dyDescent="0.25">
      <c r="C7539" s="7">
        <v>42916.583333333336</v>
      </c>
      <c r="D7539" s="8">
        <v>12451.38</v>
      </c>
      <c r="E7539" s="8">
        <v>12458.9</v>
      </c>
      <c r="F7539" s="8">
        <v>12438.66</v>
      </c>
      <c r="G7539" s="8">
        <v>12448.88</v>
      </c>
      <c r="H7539" s="8"/>
      <c r="I7539" s="8"/>
      <c r="J7539" s="8"/>
    </row>
    <row r="7540" spans="3:10" x14ac:dyDescent="0.25">
      <c r="C7540" s="5">
        <v>42916.625</v>
      </c>
      <c r="D7540" s="6">
        <v>12449.38</v>
      </c>
      <c r="E7540" s="6">
        <v>12450.13</v>
      </c>
      <c r="F7540" s="6">
        <v>12390.85</v>
      </c>
      <c r="G7540" s="6">
        <v>12397.41</v>
      </c>
      <c r="H7540" s="6"/>
      <c r="I7540" s="6"/>
      <c r="J7540" s="6"/>
    </row>
    <row r="7541" spans="3:10" x14ac:dyDescent="0.25">
      <c r="C7541" s="7">
        <v>42916.666666666664</v>
      </c>
      <c r="D7541" s="8">
        <v>12397.66</v>
      </c>
      <c r="E7541" s="8">
        <v>12417.3</v>
      </c>
      <c r="F7541" s="8">
        <v>12384.61</v>
      </c>
      <c r="G7541" s="8">
        <v>12390.24</v>
      </c>
      <c r="H7541" s="8"/>
      <c r="I7541" s="8"/>
      <c r="J7541" s="8"/>
    </row>
    <row r="7542" spans="3:10" x14ac:dyDescent="0.25">
      <c r="C7542" s="5">
        <v>42916.708333333336</v>
      </c>
      <c r="D7542" s="6">
        <v>12390.74</v>
      </c>
      <c r="E7542" s="6">
        <v>12390.99</v>
      </c>
      <c r="F7542" s="6">
        <v>12347.18</v>
      </c>
      <c r="G7542" s="6">
        <v>12363.67</v>
      </c>
      <c r="H7542" s="6"/>
      <c r="I7542" s="6"/>
      <c r="J7542" s="6"/>
    </row>
    <row r="7543" spans="3:10" x14ac:dyDescent="0.25">
      <c r="C7543" s="7">
        <v>42916.75</v>
      </c>
      <c r="D7543" s="8">
        <v>12363.17</v>
      </c>
      <c r="E7543" s="8">
        <v>12372.56</v>
      </c>
      <c r="F7543" s="8">
        <v>12310.08</v>
      </c>
      <c r="G7543" s="8">
        <v>12357.51</v>
      </c>
      <c r="H7543" s="8"/>
      <c r="I7543" s="8"/>
      <c r="J7543" s="8"/>
    </row>
    <row r="7544" spans="3:10" x14ac:dyDescent="0.25">
      <c r="C7544" s="5">
        <v>42916.791666666664</v>
      </c>
      <c r="D7544" s="6">
        <v>12357.26</v>
      </c>
      <c r="E7544" s="6">
        <v>12367.72</v>
      </c>
      <c r="F7544" s="6">
        <v>12352.59</v>
      </c>
      <c r="G7544" s="6">
        <v>12360.27</v>
      </c>
      <c r="H7544" s="6"/>
      <c r="I7544" s="6"/>
      <c r="J7544" s="6"/>
    </row>
    <row r="7545" spans="3:10" x14ac:dyDescent="0.25">
      <c r="C7545" s="7">
        <v>42916.833333333336</v>
      </c>
      <c r="D7545" s="8">
        <v>12360.77</v>
      </c>
      <c r="E7545" s="8">
        <v>12379.77</v>
      </c>
      <c r="F7545" s="8">
        <v>12359.26</v>
      </c>
      <c r="G7545" s="8">
        <v>12377.52</v>
      </c>
      <c r="H7545" s="8"/>
      <c r="I7545" s="8"/>
      <c r="J7545" s="8"/>
    </row>
    <row r="7546" spans="3:10" x14ac:dyDescent="0.25">
      <c r="C7546" s="5">
        <v>42916.875</v>
      </c>
      <c r="D7546" s="6">
        <v>12377.77</v>
      </c>
      <c r="E7546" s="6">
        <v>12384.02</v>
      </c>
      <c r="F7546" s="6">
        <v>12374.02</v>
      </c>
      <c r="G7546" s="6">
        <v>12381.77</v>
      </c>
      <c r="H7546" s="6"/>
      <c r="I7546" s="6"/>
      <c r="J7546" s="6"/>
    </row>
    <row r="7547" spans="3:10" x14ac:dyDescent="0.25">
      <c r="C7547" s="7">
        <v>42916.916666666664</v>
      </c>
      <c r="D7547" s="8">
        <v>12382.02</v>
      </c>
      <c r="E7547" s="8">
        <v>12392.77</v>
      </c>
      <c r="F7547" s="8">
        <v>12372.51</v>
      </c>
      <c r="G7547" s="8">
        <v>12375.26</v>
      </c>
      <c r="H7547" s="8"/>
      <c r="I7547" s="8"/>
      <c r="J7547" s="8"/>
    </row>
    <row r="7548" spans="3:10" x14ac:dyDescent="0.25">
      <c r="C7548" s="5">
        <v>42919.041666666664</v>
      </c>
      <c r="D7548" s="6">
        <v>12386.36</v>
      </c>
      <c r="E7548" s="6">
        <v>12395.75</v>
      </c>
      <c r="F7548" s="6">
        <v>12383.8</v>
      </c>
      <c r="G7548" s="6">
        <v>12395.31</v>
      </c>
      <c r="H7548" s="6"/>
      <c r="I7548" s="6"/>
      <c r="J7548" s="6"/>
    </row>
    <row r="7549" spans="3:10" x14ac:dyDescent="0.25">
      <c r="C7549" s="7">
        <v>42919.083333333336</v>
      </c>
      <c r="D7549" s="8">
        <v>12394.03</v>
      </c>
      <c r="E7549" s="8">
        <v>12409.09</v>
      </c>
      <c r="F7549" s="8">
        <v>12390.75</v>
      </c>
      <c r="G7549" s="8">
        <v>12392.02</v>
      </c>
      <c r="H7549" s="8"/>
      <c r="I7549" s="8"/>
      <c r="J7549" s="8"/>
    </row>
    <row r="7550" spans="3:10" x14ac:dyDescent="0.25">
      <c r="C7550" s="5">
        <v>42919.125</v>
      </c>
      <c r="D7550" s="6">
        <v>12393.3</v>
      </c>
      <c r="E7550" s="6">
        <v>12404.81</v>
      </c>
      <c r="F7550" s="6">
        <v>12386.69</v>
      </c>
      <c r="G7550" s="6">
        <v>12393.08</v>
      </c>
      <c r="H7550" s="6"/>
      <c r="I7550" s="6"/>
      <c r="J7550" s="6"/>
    </row>
    <row r="7551" spans="3:10" x14ac:dyDescent="0.25">
      <c r="C7551" s="7">
        <v>42919.166666666664</v>
      </c>
      <c r="D7551" s="8">
        <v>12393.52</v>
      </c>
      <c r="E7551" s="8">
        <v>12406.3</v>
      </c>
      <c r="F7551" s="8">
        <v>12389.68</v>
      </c>
      <c r="G7551" s="8">
        <v>12402.46</v>
      </c>
      <c r="H7551" s="8"/>
      <c r="I7551" s="8"/>
      <c r="J7551" s="8"/>
    </row>
    <row r="7552" spans="3:10" x14ac:dyDescent="0.25">
      <c r="C7552" s="5">
        <v>42919.208333333336</v>
      </c>
      <c r="D7552" s="6">
        <v>12403.74</v>
      </c>
      <c r="E7552" s="6">
        <v>12406.3</v>
      </c>
      <c r="F7552" s="6">
        <v>12399.91</v>
      </c>
      <c r="G7552" s="6">
        <v>12403.74</v>
      </c>
      <c r="H7552" s="6"/>
      <c r="I7552" s="6"/>
      <c r="J7552" s="6"/>
    </row>
    <row r="7553" spans="3:10" x14ac:dyDescent="0.25">
      <c r="C7553" s="7">
        <v>42919.25</v>
      </c>
      <c r="D7553" s="8">
        <v>12402.46</v>
      </c>
      <c r="E7553" s="8">
        <v>12403.74</v>
      </c>
      <c r="F7553" s="8">
        <v>12399.9</v>
      </c>
      <c r="G7553" s="8">
        <v>12403.73</v>
      </c>
      <c r="H7553" s="8"/>
      <c r="I7553" s="8"/>
      <c r="J7553" s="8"/>
    </row>
    <row r="7554" spans="3:10" x14ac:dyDescent="0.25">
      <c r="C7554" s="5">
        <v>42919.291666666664</v>
      </c>
      <c r="D7554" s="6">
        <v>12403.23</v>
      </c>
      <c r="E7554" s="6">
        <v>12404.51</v>
      </c>
      <c r="F7554" s="6">
        <v>12393.12</v>
      </c>
      <c r="G7554" s="6">
        <v>12395.67</v>
      </c>
      <c r="H7554" s="6"/>
      <c r="I7554" s="6"/>
      <c r="J7554" s="6"/>
    </row>
    <row r="7555" spans="3:10" x14ac:dyDescent="0.25">
      <c r="C7555" s="7">
        <v>42919.333333333336</v>
      </c>
      <c r="D7555" s="8">
        <v>12394.39</v>
      </c>
      <c r="E7555" s="8">
        <v>12403.55</v>
      </c>
      <c r="F7555" s="8">
        <v>12391.15</v>
      </c>
      <c r="G7555" s="8">
        <v>12403.55</v>
      </c>
      <c r="H7555" s="8"/>
      <c r="I7555" s="8"/>
      <c r="J7555" s="8"/>
    </row>
    <row r="7556" spans="3:10" x14ac:dyDescent="0.25">
      <c r="C7556" s="5">
        <v>42919.375</v>
      </c>
      <c r="D7556" s="6">
        <v>12403.55</v>
      </c>
      <c r="E7556" s="6">
        <v>12416.64</v>
      </c>
      <c r="F7556" s="6">
        <v>12388.01</v>
      </c>
      <c r="G7556" s="6">
        <v>12389.76</v>
      </c>
      <c r="H7556" s="6"/>
      <c r="I7556" s="6"/>
      <c r="J7556" s="6"/>
    </row>
    <row r="7557" spans="3:10" x14ac:dyDescent="0.25">
      <c r="C7557" s="7">
        <v>42919.416666666664</v>
      </c>
      <c r="D7557" s="8">
        <v>12388.5</v>
      </c>
      <c r="E7557" s="8">
        <v>12420.04</v>
      </c>
      <c r="F7557" s="8">
        <v>12384.25</v>
      </c>
      <c r="G7557" s="8">
        <v>12404.56</v>
      </c>
      <c r="H7557" s="8"/>
      <c r="I7557" s="8"/>
      <c r="J7557" s="8"/>
    </row>
    <row r="7558" spans="3:10" x14ac:dyDescent="0.25">
      <c r="C7558" s="5">
        <v>42919.458333333336</v>
      </c>
      <c r="D7558" s="6">
        <v>12404.31</v>
      </c>
      <c r="E7558" s="6">
        <v>12420.11</v>
      </c>
      <c r="F7558" s="6">
        <v>12392.06</v>
      </c>
      <c r="G7558" s="6">
        <v>12412.91</v>
      </c>
      <c r="H7558" s="6"/>
      <c r="I7558" s="6"/>
      <c r="J7558" s="6"/>
    </row>
    <row r="7559" spans="3:10" x14ac:dyDescent="0.25">
      <c r="C7559" s="7">
        <v>42919.5</v>
      </c>
      <c r="D7559" s="8">
        <v>12412.92</v>
      </c>
      <c r="E7559" s="8">
        <v>12415.52</v>
      </c>
      <c r="F7559" s="8">
        <v>12398.9</v>
      </c>
      <c r="G7559" s="8">
        <v>12412.35</v>
      </c>
      <c r="H7559" s="8"/>
      <c r="I7559" s="8"/>
      <c r="J7559" s="8"/>
    </row>
    <row r="7560" spans="3:10" x14ac:dyDescent="0.25">
      <c r="C7560" s="5">
        <v>42919.541666666664</v>
      </c>
      <c r="D7560" s="6">
        <v>12412.6</v>
      </c>
      <c r="E7560" s="6">
        <v>12417.72</v>
      </c>
      <c r="F7560" s="6">
        <v>12401.13</v>
      </c>
      <c r="G7560" s="6">
        <v>12404.52</v>
      </c>
      <c r="H7560" s="6"/>
      <c r="I7560" s="6"/>
      <c r="J7560" s="6"/>
    </row>
    <row r="7561" spans="3:10" x14ac:dyDescent="0.25">
      <c r="C7561" s="7">
        <v>42919.583333333336</v>
      </c>
      <c r="D7561" s="8">
        <v>12404.27</v>
      </c>
      <c r="E7561" s="8">
        <v>12408.47</v>
      </c>
      <c r="F7561" s="8">
        <v>12393.31</v>
      </c>
      <c r="G7561" s="8">
        <v>12396.6</v>
      </c>
      <c r="H7561" s="8"/>
      <c r="I7561" s="8"/>
      <c r="J7561" s="8"/>
    </row>
    <row r="7562" spans="3:10" x14ac:dyDescent="0.25">
      <c r="C7562" s="5">
        <v>42919.625</v>
      </c>
      <c r="D7562" s="6">
        <v>12396.85</v>
      </c>
      <c r="E7562" s="6">
        <v>12426.31</v>
      </c>
      <c r="F7562" s="6">
        <v>12393.19</v>
      </c>
      <c r="G7562" s="6">
        <v>12422.8</v>
      </c>
      <c r="H7562" s="6"/>
      <c r="I7562" s="6"/>
      <c r="J7562" s="6"/>
    </row>
    <row r="7563" spans="3:10" x14ac:dyDescent="0.25">
      <c r="C7563" s="7">
        <v>42919.666666666664</v>
      </c>
      <c r="D7563" s="8">
        <v>12422.81</v>
      </c>
      <c r="E7563" s="8">
        <v>12459.36</v>
      </c>
      <c r="F7563" s="8">
        <v>12422.81</v>
      </c>
      <c r="G7563" s="8">
        <v>12450.87</v>
      </c>
      <c r="H7563" s="8"/>
      <c r="I7563" s="8"/>
      <c r="J7563" s="8"/>
    </row>
    <row r="7564" spans="3:10" x14ac:dyDescent="0.25">
      <c r="C7564" s="5">
        <v>42919.708333333336</v>
      </c>
      <c r="D7564" s="6">
        <v>12454.63</v>
      </c>
      <c r="E7564" s="6">
        <v>12487.75</v>
      </c>
      <c r="F7564" s="6">
        <v>12448.79</v>
      </c>
      <c r="G7564" s="6">
        <v>12474.45</v>
      </c>
      <c r="H7564" s="6"/>
      <c r="I7564" s="6"/>
      <c r="J7564" s="6"/>
    </row>
    <row r="7565" spans="3:10" x14ac:dyDescent="0.25">
      <c r="C7565" s="7">
        <v>42919.75</v>
      </c>
      <c r="D7565" s="8">
        <v>12474.7</v>
      </c>
      <c r="E7565" s="8">
        <v>12484.54</v>
      </c>
      <c r="F7565" s="8">
        <v>12457.59</v>
      </c>
      <c r="G7565" s="8">
        <v>12468.17</v>
      </c>
      <c r="H7565" s="8"/>
      <c r="I7565" s="8"/>
      <c r="J7565" s="8"/>
    </row>
    <row r="7566" spans="3:10" x14ac:dyDescent="0.25">
      <c r="C7566" s="5">
        <v>42919.791666666664</v>
      </c>
      <c r="D7566" s="6">
        <v>12467.67</v>
      </c>
      <c r="E7566" s="6">
        <v>12467.67</v>
      </c>
      <c r="F7566" s="6">
        <v>12453.18</v>
      </c>
      <c r="G7566" s="6">
        <v>12457.8</v>
      </c>
      <c r="H7566" s="6"/>
      <c r="I7566" s="6"/>
      <c r="J7566" s="6"/>
    </row>
    <row r="7567" spans="3:10" x14ac:dyDescent="0.25">
      <c r="C7567" s="7">
        <v>42919.833333333336</v>
      </c>
      <c r="D7567" s="8">
        <v>12458.3</v>
      </c>
      <c r="E7567" s="8">
        <v>12460.05</v>
      </c>
      <c r="F7567" s="8">
        <v>12448.55</v>
      </c>
      <c r="G7567" s="8">
        <v>12457.3</v>
      </c>
      <c r="H7567" s="8"/>
      <c r="I7567" s="8"/>
      <c r="J7567" s="8"/>
    </row>
    <row r="7568" spans="3:10" x14ac:dyDescent="0.25">
      <c r="C7568" s="5">
        <v>42919.875</v>
      </c>
      <c r="D7568" s="6">
        <v>12457.3</v>
      </c>
      <c r="E7568" s="6">
        <v>12462.3</v>
      </c>
      <c r="F7568" s="6">
        <v>12453.04</v>
      </c>
      <c r="G7568" s="6">
        <v>12453.04</v>
      </c>
      <c r="H7568" s="6"/>
      <c r="I7568" s="6"/>
      <c r="J7568" s="6"/>
    </row>
    <row r="7569" spans="3:10" x14ac:dyDescent="0.25">
      <c r="C7569" s="7">
        <v>42919.916666666664</v>
      </c>
      <c r="D7569" s="8">
        <v>12452.29</v>
      </c>
      <c r="E7569" s="8">
        <v>12452.79</v>
      </c>
      <c r="F7569" s="8">
        <v>12434.78</v>
      </c>
      <c r="G7569" s="8">
        <v>12441.03</v>
      </c>
      <c r="H7569" s="8"/>
      <c r="I7569" s="8"/>
      <c r="J7569" s="8"/>
    </row>
    <row r="7570" spans="3:10" x14ac:dyDescent="0.25">
      <c r="C7570" s="5">
        <v>42920.041666666664</v>
      </c>
      <c r="D7570" s="6">
        <v>12440.98</v>
      </c>
      <c r="E7570" s="6">
        <v>12454.75</v>
      </c>
      <c r="F7570" s="6">
        <v>12436.06</v>
      </c>
      <c r="G7570" s="6">
        <v>12448.33</v>
      </c>
      <c r="H7570" s="6"/>
      <c r="I7570" s="6"/>
      <c r="J7570" s="6"/>
    </row>
    <row r="7571" spans="3:10" x14ac:dyDescent="0.25">
      <c r="C7571" s="7">
        <v>42920.083333333336</v>
      </c>
      <c r="D7571" s="8">
        <v>12447.05</v>
      </c>
      <c r="E7571" s="8">
        <v>12467.09</v>
      </c>
      <c r="F7571" s="8">
        <v>12445.76</v>
      </c>
      <c r="G7571" s="8">
        <v>12467.09</v>
      </c>
      <c r="H7571" s="8"/>
      <c r="I7571" s="8"/>
      <c r="J7571" s="8"/>
    </row>
    <row r="7572" spans="3:10" x14ac:dyDescent="0.25">
      <c r="C7572" s="5">
        <v>42920.125</v>
      </c>
      <c r="D7572" s="6">
        <v>12465.8</v>
      </c>
      <c r="E7572" s="6">
        <v>12467.09</v>
      </c>
      <c r="F7572" s="6">
        <v>12451.68</v>
      </c>
      <c r="G7572" s="6">
        <v>12452.96</v>
      </c>
      <c r="H7572" s="6"/>
      <c r="I7572" s="6"/>
      <c r="J7572" s="6"/>
    </row>
    <row r="7573" spans="3:10" x14ac:dyDescent="0.25">
      <c r="C7573" s="7">
        <v>42920.166666666664</v>
      </c>
      <c r="D7573" s="8">
        <v>12452.93</v>
      </c>
      <c r="E7573" s="8">
        <v>12461.92</v>
      </c>
      <c r="F7573" s="8">
        <v>12449.08</v>
      </c>
      <c r="G7573" s="8">
        <v>12458.99</v>
      </c>
      <c r="H7573" s="8"/>
      <c r="I7573" s="8"/>
      <c r="J7573" s="8"/>
    </row>
    <row r="7574" spans="3:10" x14ac:dyDescent="0.25">
      <c r="C7574" s="5">
        <v>42920.208333333336</v>
      </c>
      <c r="D7574" s="6">
        <v>12460.92</v>
      </c>
      <c r="E7574" s="6">
        <v>12464.49</v>
      </c>
      <c r="F7574" s="6">
        <v>12451.64</v>
      </c>
      <c r="G7574" s="6">
        <v>12451.64</v>
      </c>
      <c r="H7574" s="6"/>
      <c r="I7574" s="6"/>
      <c r="J7574" s="6"/>
    </row>
    <row r="7575" spans="3:10" x14ac:dyDescent="0.25">
      <c r="C7575" s="7">
        <v>42920.25</v>
      </c>
      <c r="D7575" s="8">
        <v>12452.93</v>
      </c>
      <c r="E7575" s="8">
        <v>12456.78</v>
      </c>
      <c r="F7575" s="8">
        <v>12448.07</v>
      </c>
      <c r="G7575" s="8">
        <v>12453.21</v>
      </c>
      <c r="H7575" s="8"/>
      <c r="I7575" s="8"/>
      <c r="J7575" s="8"/>
    </row>
    <row r="7576" spans="3:10" x14ac:dyDescent="0.25">
      <c r="C7576" s="5">
        <v>42920.291666666664</v>
      </c>
      <c r="D7576" s="6">
        <v>12451.92</v>
      </c>
      <c r="E7576" s="6">
        <v>12455.92</v>
      </c>
      <c r="F7576" s="6">
        <v>12445.71</v>
      </c>
      <c r="G7576" s="6">
        <v>12449.57</v>
      </c>
      <c r="H7576" s="6"/>
      <c r="I7576" s="6"/>
      <c r="J7576" s="6"/>
    </row>
    <row r="7577" spans="3:10" x14ac:dyDescent="0.25">
      <c r="C7577" s="7">
        <v>42920.333333333336</v>
      </c>
      <c r="D7577" s="8">
        <v>12450.85</v>
      </c>
      <c r="E7577" s="8">
        <v>12450.85</v>
      </c>
      <c r="F7577" s="8">
        <v>12426.73</v>
      </c>
      <c r="G7577" s="8">
        <v>12433.08</v>
      </c>
      <c r="H7577" s="8"/>
      <c r="I7577" s="8"/>
      <c r="J7577" s="8"/>
    </row>
    <row r="7578" spans="3:10" x14ac:dyDescent="0.25">
      <c r="C7578" s="5">
        <v>42920.375</v>
      </c>
      <c r="D7578" s="6">
        <v>12434.58</v>
      </c>
      <c r="E7578" s="6">
        <v>12435.25</v>
      </c>
      <c r="F7578" s="6">
        <v>12416.72</v>
      </c>
      <c r="G7578" s="6">
        <v>12426.47</v>
      </c>
      <c r="H7578" s="6"/>
      <c r="I7578" s="6"/>
      <c r="J7578" s="6"/>
    </row>
    <row r="7579" spans="3:10" x14ac:dyDescent="0.25">
      <c r="C7579" s="7">
        <v>42920.416666666664</v>
      </c>
      <c r="D7579" s="8">
        <v>12426.97</v>
      </c>
      <c r="E7579" s="8">
        <v>12483.18</v>
      </c>
      <c r="F7579" s="8">
        <v>12413.85</v>
      </c>
      <c r="G7579" s="8">
        <v>12459.01</v>
      </c>
      <c r="H7579" s="8"/>
      <c r="I7579" s="8"/>
      <c r="J7579" s="8"/>
    </row>
    <row r="7580" spans="3:10" x14ac:dyDescent="0.25">
      <c r="C7580" s="5">
        <v>42920.458333333336</v>
      </c>
      <c r="D7580" s="6">
        <v>12458.51</v>
      </c>
      <c r="E7580" s="6">
        <v>12470.08</v>
      </c>
      <c r="F7580" s="6">
        <v>12422.62</v>
      </c>
      <c r="G7580" s="6">
        <v>12429.85</v>
      </c>
      <c r="H7580" s="6"/>
      <c r="I7580" s="6"/>
      <c r="J7580" s="6"/>
    </row>
    <row r="7581" spans="3:10" x14ac:dyDescent="0.25">
      <c r="C7581" s="7">
        <v>42920.5</v>
      </c>
      <c r="D7581" s="8">
        <v>12429.1</v>
      </c>
      <c r="E7581" s="8">
        <v>12460.05</v>
      </c>
      <c r="F7581" s="8">
        <v>12427.49</v>
      </c>
      <c r="G7581" s="8">
        <v>12455.71</v>
      </c>
      <c r="H7581" s="8"/>
      <c r="I7581" s="8"/>
      <c r="J7581" s="8"/>
    </row>
    <row r="7582" spans="3:10" x14ac:dyDescent="0.25">
      <c r="C7582" s="5">
        <v>42920.541666666664</v>
      </c>
      <c r="D7582" s="6">
        <v>12455.46</v>
      </c>
      <c r="E7582" s="6">
        <v>12462.55</v>
      </c>
      <c r="F7582" s="6">
        <v>12430.85</v>
      </c>
      <c r="G7582" s="6">
        <v>12441.92</v>
      </c>
      <c r="H7582" s="6"/>
      <c r="I7582" s="6"/>
      <c r="J7582" s="6"/>
    </row>
    <row r="7583" spans="3:10" x14ac:dyDescent="0.25">
      <c r="C7583" s="7">
        <v>42920.583333333336</v>
      </c>
      <c r="D7583" s="8">
        <v>12441.66</v>
      </c>
      <c r="E7583" s="8">
        <v>12462.88</v>
      </c>
      <c r="F7583" s="8">
        <v>12437.05</v>
      </c>
      <c r="G7583" s="8">
        <v>12458.58</v>
      </c>
      <c r="H7583" s="8"/>
      <c r="I7583" s="8"/>
      <c r="J7583" s="8"/>
    </row>
    <row r="7584" spans="3:10" x14ac:dyDescent="0.25">
      <c r="C7584" s="5">
        <v>42920.625</v>
      </c>
      <c r="D7584" s="6">
        <v>12458.33</v>
      </c>
      <c r="E7584" s="6">
        <v>12466.49</v>
      </c>
      <c r="F7584" s="6">
        <v>12453.11</v>
      </c>
      <c r="G7584" s="6">
        <v>12456.61</v>
      </c>
      <c r="H7584" s="6"/>
      <c r="I7584" s="6"/>
      <c r="J7584" s="6"/>
    </row>
    <row r="7585" spans="3:10" x14ac:dyDescent="0.25">
      <c r="C7585" s="7">
        <v>42920.666666666664</v>
      </c>
      <c r="D7585" s="8">
        <v>12456.99</v>
      </c>
      <c r="E7585" s="8">
        <v>12480.27</v>
      </c>
      <c r="F7585" s="8">
        <v>12454.92</v>
      </c>
      <c r="G7585" s="8">
        <v>12472.52</v>
      </c>
      <c r="H7585" s="8"/>
      <c r="I7585" s="8"/>
      <c r="J7585" s="8"/>
    </row>
    <row r="7586" spans="3:10" x14ac:dyDescent="0.25">
      <c r="C7586" s="5">
        <v>42920.708333333336</v>
      </c>
      <c r="D7586" s="6">
        <v>12472.77</v>
      </c>
      <c r="E7586" s="6">
        <v>12478.11</v>
      </c>
      <c r="F7586" s="6">
        <v>12464.4</v>
      </c>
      <c r="G7586" s="6">
        <v>12474.89</v>
      </c>
      <c r="H7586" s="6"/>
      <c r="I7586" s="6"/>
      <c r="J7586" s="6"/>
    </row>
    <row r="7587" spans="3:10" x14ac:dyDescent="0.25">
      <c r="C7587" s="7">
        <v>42920.75</v>
      </c>
      <c r="D7587" s="8">
        <v>12474.39</v>
      </c>
      <c r="E7587" s="8">
        <v>12481.4</v>
      </c>
      <c r="F7587" s="8">
        <v>12437.23</v>
      </c>
      <c r="G7587" s="8">
        <v>12445.96</v>
      </c>
      <c r="H7587" s="8"/>
      <c r="I7587" s="8"/>
      <c r="J7587" s="8"/>
    </row>
    <row r="7588" spans="3:10" x14ac:dyDescent="0.25">
      <c r="C7588" s="5">
        <v>42920.791666666664</v>
      </c>
      <c r="D7588" s="6">
        <v>12446.21</v>
      </c>
      <c r="E7588" s="6">
        <v>12446.77</v>
      </c>
      <c r="F7588" s="6">
        <v>12423.48</v>
      </c>
      <c r="G7588" s="6">
        <v>12438.12</v>
      </c>
      <c r="H7588" s="6"/>
      <c r="I7588" s="6"/>
      <c r="J7588" s="6"/>
    </row>
    <row r="7589" spans="3:10" x14ac:dyDescent="0.25">
      <c r="C7589" s="7">
        <v>42920.833333333336</v>
      </c>
      <c r="D7589" s="8">
        <v>12437.12</v>
      </c>
      <c r="E7589" s="8">
        <v>12441.12</v>
      </c>
      <c r="F7589" s="8">
        <v>12433.36</v>
      </c>
      <c r="G7589" s="8">
        <v>12434.87</v>
      </c>
      <c r="H7589" s="8"/>
      <c r="I7589" s="8"/>
      <c r="J7589" s="8"/>
    </row>
    <row r="7590" spans="3:10" x14ac:dyDescent="0.25">
      <c r="C7590" s="5">
        <v>42920.875</v>
      </c>
      <c r="D7590" s="6">
        <v>12434.62</v>
      </c>
      <c r="E7590" s="6">
        <v>12448.87</v>
      </c>
      <c r="F7590" s="6">
        <v>12433.36</v>
      </c>
      <c r="G7590" s="6">
        <v>12447.87</v>
      </c>
      <c r="H7590" s="6"/>
      <c r="I7590" s="6"/>
      <c r="J7590" s="6"/>
    </row>
    <row r="7591" spans="3:10" x14ac:dyDescent="0.25">
      <c r="C7591" s="7">
        <v>42920.916666666664</v>
      </c>
      <c r="D7591" s="8">
        <v>12447.62</v>
      </c>
      <c r="E7591" s="8">
        <v>12449.37</v>
      </c>
      <c r="F7591" s="8">
        <v>12441.86</v>
      </c>
      <c r="G7591" s="8">
        <v>12445.36</v>
      </c>
      <c r="H7591" s="8"/>
      <c r="I7591" s="8"/>
      <c r="J7591" s="8"/>
    </row>
    <row r="7592" spans="3:10" x14ac:dyDescent="0.25">
      <c r="C7592" s="5">
        <v>42921.041666666664</v>
      </c>
      <c r="D7592" s="6">
        <v>12432.2</v>
      </c>
      <c r="E7592" s="6">
        <v>12444.9</v>
      </c>
      <c r="F7592" s="6">
        <v>12427.51</v>
      </c>
      <c r="G7592" s="6">
        <v>12436.2</v>
      </c>
      <c r="H7592" s="6"/>
      <c r="I7592" s="6"/>
      <c r="J7592" s="6"/>
    </row>
    <row r="7593" spans="3:10" x14ac:dyDescent="0.25">
      <c r="C7593" s="7">
        <v>42921.083333333336</v>
      </c>
      <c r="D7593" s="8">
        <v>12437.48</v>
      </c>
      <c r="E7593" s="8">
        <v>12438.76</v>
      </c>
      <c r="F7593" s="8">
        <v>12426.22</v>
      </c>
      <c r="G7593" s="8">
        <v>12434.35</v>
      </c>
      <c r="H7593" s="8"/>
      <c r="I7593" s="8"/>
      <c r="J7593" s="8"/>
    </row>
    <row r="7594" spans="3:10" x14ac:dyDescent="0.25">
      <c r="C7594" s="5">
        <v>42921.125</v>
      </c>
      <c r="D7594" s="6">
        <v>12433.07</v>
      </c>
      <c r="E7594" s="6">
        <v>12439.97</v>
      </c>
      <c r="F7594" s="6">
        <v>12429.5</v>
      </c>
      <c r="G7594" s="6">
        <v>12438.69</v>
      </c>
      <c r="H7594" s="6"/>
      <c r="I7594" s="6"/>
      <c r="J7594" s="6"/>
    </row>
    <row r="7595" spans="3:10" x14ac:dyDescent="0.25">
      <c r="C7595" s="7">
        <v>42921.166666666664</v>
      </c>
      <c r="D7595" s="8">
        <v>12438.91</v>
      </c>
      <c r="E7595" s="8">
        <v>12440.2</v>
      </c>
      <c r="F7595" s="8">
        <v>12427.37</v>
      </c>
      <c r="G7595" s="8">
        <v>12429.94</v>
      </c>
      <c r="H7595" s="8"/>
      <c r="I7595" s="8"/>
      <c r="J7595" s="8"/>
    </row>
    <row r="7596" spans="3:10" x14ac:dyDescent="0.25">
      <c r="C7596" s="5">
        <v>42921.208333333336</v>
      </c>
      <c r="D7596" s="6">
        <v>12431.22</v>
      </c>
      <c r="E7596" s="6">
        <v>12439.69</v>
      </c>
      <c r="F7596" s="6">
        <v>12429.93</v>
      </c>
      <c r="G7596" s="6">
        <v>12439.69</v>
      </c>
      <c r="H7596" s="6"/>
      <c r="I7596" s="6"/>
      <c r="J7596" s="6"/>
    </row>
    <row r="7597" spans="3:10" x14ac:dyDescent="0.25">
      <c r="C7597" s="7">
        <v>42921.25</v>
      </c>
      <c r="D7597" s="8">
        <v>12438.41</v>
      </c>
      <c r="E7597" s="8">
        <v>12446.31</v>
      </c>
      <c r="F7597" s="8">
        <v>12438.41</v>
      </c>
      <c r="G7597" s="8">
        <v>12442.47</v>
      </c>
      <c r="H7597" s="8"/>
      <c r="I7597" s="8"/>
      <c r="J7597" s="8"/>
    </row>
    <row r="7598" spans="3:10" x14ac:dyDescent="0.25">
      <c r="C7598" s="5">
        <v>42921.291666666664</v>
      </c>
      <c r="D7598" s="6">
        <v>12442.44</v>
      </c>
      <c r="E7598" s="6">
        <v>12445</v>
      </c>
      <c r="F7598" s="6">
        <v>12442.44</v>
      </c>
      <c r="G7598" s="6">
        <v>12443.88</v>
      </c>
      <c r="H7598" s="6"/>
      <c r="I7598" s="6"/>
      <c r="J7598" s="6"/>
    </row>
    <row r="7599" spans="3:10" x14ac:dyDescent="0.25">
      <c r="C7599" s="7">
        <v>42921.333333333336</v>
      </c>
      <c r="D7599" s="8">
        <v>12444.52</v>
      </c>
      <c r="E7599" s="8">
        <v>12455.83</v>
      </c>
      <c r="F7599" s="8">
        <v>12435.72</v>
      </c>
      <c r="G7599" s="8">
        <v>12436.09</v>
      </c>
      <c r="H7599" s="8"/>
      <c r="I7599" s="8"/>
      <c r="J7599" s="8"/>
    </row>
    <row r="7600" spans="3:10" x14ac:dyDescent="0.25">
      <c r="C7600" s="5">
        <v>42921.375</v>
      </c>
      <c r="D7600" s="6">
        <v>12437.59</v>
      </c>
      <c r="E7600" s="6">
        <v>12442.67</v>
      </c>
      <c r="F7600" s="6">
        <v>12426.93</v>
      </c>
      <c r="G7600" s="6">
        <v>12435.3</v>
      </c>
      <c r="H7600" s="6"/>
      <c r="I7600" s="6"/>
      <c r="J7600" s="6"/>
    </row>
    <row r="7601" spans="3:10" x14ac:dyDescent="0.25">
      <c r="C7601" s="7">
        <v>42921.416666666664</v>
      </c>
      <c r="D7601" s="8">
        <v>12435.8</v>
      </c>
      <c r="E7601" s="8">
        <v>12498.96</v>
      </c>
      <c r="F7601" s="8">
        <v>12403.64</v>
      </c>
      <c r="G7601" s="8">
        <v>12467.1</v>
      </c>
      <c r="H7601" s="8"/>
      <c r="I7601" s="8"/>
      <c r="J7601" s="8"/>
    </row>
    <row r="7602" spans="3:10" x14ac:dyDescent="0.25">
      <c r="C7602" s="5">
        <v>42921.458333333336</v>
      </c>
      <c r="D7602" s="6">
        <v>12466.6</v>
      </c>
      <c r="E7602" s="6">
        <v>12467.38</v>
      </c>
      <c r="F7602" s="6">
        <v>12406.44</v>
      </c>
      <c r="G7602" s="6">
        <v>12441.25</v>
      </c>
      <c r="H7602" s="6"/>
      <c r="I7602" s="6"/>
      <c r="J7602" s="6"/>
    </row>
    <row r="7603" spans="3:10" x14ac:dyDescent="0.25">
      <c r="C7603" s="7">
        <v>42921.5</v>
      </c>
      <c r="D7603" s="8">
        <v>12441</v>
      </c>
      <c r="E7603" s="8">
        <v>12466.25</v>
      </c>
      <c r="F7603" s="8">
        <v>12424.01</v>
      </c>
      <c r="G7603" s="8">
        <v>12443.73</v>
      </c>
      <c r="H7603" s="8"/>
      <c r="I7603" s="8"/>
      <c r="J7603" s="8"/>
    </row>
    <row r="7604" spans="3:10" x14ac:dyDescent="0.25">
      <c r="C7604" s="5">
        <v>42921.541666666664</v>
      </c>
      <c r="D7604" s="6">
        <v>12443.48</v>
      </c>
      <c r="E7604" s="6">
        <v>12463.41</v>
      </c>
      <c r="F7604" s="6">
        <v>12435.78</v>
      </c>
      <c r="G7604" s="6">
        <v>12459.09</v>
      </c>
      <c r="H7604" s="6"/>
      <c r="I7604" s="6"/>
      <c r="J7604" s="6"/>
    </row>
    <row r="7605" spans="3:10" x14ac:dyDescent="0.25">
      <c r="C7605" s="7">
        <v>42921.583333333336</v>
      </c>
      <c r="D7605" s="8">
        <v>12458.83</v>
      </c>
      <c r="E7605" s="8">
        <v>12460.84</v>
      </c>
      <c r="F7605" s="8">
        <v>12436.29</v>
      </c>
      <c r="G7605" s="8">
        <v>12457.81</v>
      </c>
      <c r="H7605" s="8"/>
      <c r="I7605" s="8"/>
      <c r="J7605" s="8"/>
    </row>
    <row r="7606" spans="3:10" x14ac:dyDescent="0.25">
      <c r="C7606" s="5">
        <v>42921.625</v>
      </c>
      <c r="D7606" s="6">
        <v>12457.56</v>
      </c>
      <c r="E7606" s="6">
        <v>12460.54</v>
      </c>
      <c r="F7606" s="6">
        <v>12446.67</v>
      </c>
      <c r="G7606" s="6">
        <v>12454.26</v>
      </c>
      <c r="H7606" s="6"/>
      <c r="I7606" s="6"/>
      <c r="J7606" s="6"/>
    </row>
    <row r="7607" spans="3:10" x14ac:dyDescent="0.25">
      <c r="C7607" s="7">
        <v>42921.666666666664</v>
      </c>
      <c r="D7607" s="8">
        <v>12453.27</v>
      </c>
      <c r="E7607" s="8">
        <v>12461.39</v>
      </c>
      <c r="F7607" s="8">
        <v>12427.06</v>
      </c>
      <c r="G7607" s="8">
        <v>12457.94</v>
      </c>
      <c r="H7607" s="8"/>
      <c r="I7607" s="8"/>
      <c r="J7607" s="8"/>
    </row>
    <row r="7608" spans="3:10" x14ac:dyDescent="0.25">
      <c r="C7608" s="5">
        <v>42921.708333333336</v>
      </c>
      <c r="D7608" s="6">
        <v>12457.69</v>
      </c>
      <c r="E7608" s="6">
        <v>12461</v>
      </c>
      <c r="F7608" s="6">
        <v>12428.91</v>
      </c>
      <c r="G7608" s="6">
        <v>12454.65</v>
      </c>
      <c r="H7608" s="6"/>
      <c r="I7608" s="6"/>
      <c r="J7608" s="6"/>
    </row>
    <row r="7609" spans="3:10" x14ac:dyDescent="0.25">
      <c r="C7609" s="7">
        <v>42921.75</v>
      </c>
      <c r="D7609" s="8">
        <v>12454.15</v>
      </c>
      <c r="E7609" s="8">
        <v>12477.35</v>
      </c>
      <c r="F7609" s="8">
        <v>12448.17</v>
      </c>
      <c r="G7609" s="8">
        <v>12456.58</v>
      </c>
      <c r="H7609" s="8"/>
      <c r="I7609" s="8"/>
      <c r="J7609" s="8"/>
    </row>
    <row r="7610" spans="3:10" x14ac:dyDescent="0.25">
      <c r="C7610" s="5">
        <v>42921.791666666664</v>
      </c>
      <c r="D7610" s="6">
        <v>12456.08</v>
      </c>
      <c r="E7610" s="6">
        <v>12466.85</v>
      </c>
      <c r="F7610" s="6">
        <v>12450.33</v>
      </c>
      <c r="G7610" s="6">
        <v>12464.7</v>
      </c>
      <c r="H7610" s="6"/>
      <c r="I7610" s="6"/>
      <c r="J7610" s="6"/>
    </row>
    <row r="7611" spans="3:10" x14ac:dyDescent="0.25">
      <c r="C7611" s="7">
        <v>42921.833333333336</v>
      </c>
      <c r="D7611" s="8">
        <v>12464.45</v>
      </c>
      <c r="E7611" s="8">
        <v>12474.2</v>
      </c>
      <c r="F7611" s="8">
        <v>12462.94</v>
      </c>
      <c r="G7611" s="8">
        <v>12464.44</v>
      </c>
      <c r="H7611" s="8"/>
      <c r="I7611" s="8"/>
      <c r="J7611" s="8"/>
    </row>
    <row r="7612" spans="3:10" x14ac:dyDescent="0.25">
      <c r="C7612" s="5">
        <v>42921.875</v>
      </c>
      <c r="D7612" s="6">
        <v>12464.69</v>
      </c>
      <c r="E7612" s="6">
        <v>12474.45</v>
      </c>
      <c r="F7612" s="6">
        <v>12458.69</v>
      </c>
      <c r="G7612" s="6">
        <v>12464.94</v>
      </c>
      <c r="H7612" s="6"/>
      <c r="I7612" s="6"/>
      <c r="J7612" s="6"/>
    </row>
    <row r="7613" spans="3:10" x14ac:dyDescent="0.25">
      <c r="C7613" s="7">
        <v>42921.916666666664</v>
      </c>
      <c r="D7613" s="8">
        <v>12465.19</v>
      </c>
      <c r="E7613" s="8">
        <v>12485.45</v>
      </c>
      <c r="F7613" s="8">
        <v>12460.43</v>
      </c>
      <c r="G7613" s="8">
        <v>12481.95</v>
      </c>
      <c r="H7613" s="8"/>
      <c r="I7613" s="8"/>
      <c r="J7613" s="8"/>
    </row>
    <row r="7614" spans="3:10" x14ac:dyDescent="0.25">
      <c r="C7614" s="5">
        <v>42921.958333333336</v>
      </c>
      <c r="D7614" s="6">
        <v>12483.23</v>
      </c>
      <c r="E7614" s="6">
        <v>12483.23</v>
      </c>
      <c r="F7614" s="6">
        <v>12470.38</v>
      </c>
      <c r="G7614" s="6">
        <v>12473.93</v>
      </c>
      <c r="H7614" s="6"/>
      <c r="I7614" s="6"/>
      <c r="J7614" s="6"/>
    </row>
    <row r="7615" spans="3:10" x14ac:dyDescent="0.25">
      <c r="C7615" s="7">
        <v>42922.041666666664</v>
      </c>
      <c r="D7615" s="8">
        <v>12473.14</v>
      </c>
      <c r="E7615" s="8">
        <v>12497.98</v>
      </c>
      <c r="F7615" s="8">
        <v>12471.86</v>
      </c>
      <c r="G7615" s="8">
        <v>12493.7</v>
      </c>
      <c r="H7615" s="8"/>
      <c r="I7615" s="8"/>
      <c r="J7615" s="8"/>
    </row>
    <row r="7616" spans="3:10" x14ac:dyDescent="0.25">
      <c r="C7616" s="5">
        <v>42922.083333333336</v>
      </c>
      <c r="D7616" s="6">
        <v>12493.2</v>
      </c>
      <c r="E7616" s="6">
        <v>12493.2</v>
      </c>
      <c r="F7616" s="6">
        <v>12487.63</v>
      </c>
      <c r="G7616" s="6">
        <v>12490.63</v>
      </c>
      <c r="H7616" s="6"/>
      <c r="I7616" s="6"/>
      <c r="J7616" s="6"/>
    </row>
    <row r="7617" spans="3:10" x14ac:dyDescent="0.25">
      <c r="C7617" s="7">
        <v>42922.125</v>
      </c>
      <c r="D7617" s="8">
        <v>12491.91</v>
      </c>
      <c r="E7617" s="8">
        <v>12491.91</v>
      </c>
      <c r="F7617" s="8">
        <v>12478.34</v>
      </c>
      <c r="G7617" s="8">
        <v>12478.34</v>
      </c>
      <c r="H7617" s="8"/>
      <c r="I7617" s="8"/>
      <c r="J7617" s="8"/>
    </row>
    <row r="7618" spans="3:10" x14ac:dyDescent="0.25">
      <c r="C7618" s="5">
        <v>42922.166666666664</v>
      </c>
      <c r="D7618" s="6">
        <v>12478.19</v>
      </c>
      <c r="E7618" s="6">
        <v>12479.75</v>
      </c>
      <c r="F7618" s="6">
        <v>12469.47</v>
      </c>
      <c r="G7618" s="6">
        <v>12474.26</v>
      </c>
      <c r="H7618" s="6"/>
      <c r="I7618" s="6"/>
      <c r="J7618" s="6"/>
    </row>
    <row r="7619" spans="3:10" x14ac:dyDescent="0.25">
      <c r="C7619" s="7">
        <v>42922.208333333336</v>
      </c>
      <c r="D7619" s="8">
        <v>12472.97</v>
      </c>
      <c r="E7619" s="8">
        <v>12481.96</v>
      </c>
      <c r="F7619" s="8">
        <v>12472.97</v>
      </c>
      <c r="G7619" s="8">
        <v>12480.68</v>
      </c>
      <c r="H7619" s="8"/>
      <c r="I7619" s="8"/>
      <c r="J7619" s="8"/>
    </row>
    <row r="7620" spans="3:10" x14ac:dyDescent="0.25">
      <c r="C7620" s="5">
        <v>42922.25</v>
      </c>
      <c r="D7620" s="6">
        <v>12481.96</v>
      </c>
      <c r="E7620" s="6">
        <v>12482.96</v>
      </c>
      <c r="F7620" s="6">
        <v>12475.53</v>
      </c>
      <c r="G7620" s="6">
        <v>12478.1</v>
      </c>
      <c r="H7620" s="6"/>
      <c r="I7620" s="6"/>
      <c r="J7620" s="6"/>
    </row>
    <row r="7621" spans="3:10" x14ac:dyDescent="0.25">
      <c r="C7621" s="7">
        <v>42922.291666666664</v>
      </c>
      <c r="D7621" s="8">
        <v>12476.82</v>
      </c>
      <c r="E7621" s="8">
        <v>12479.39</v>
      </c>
      <c r="F7621" s="8">
        <v>12475.26</v>
      </c>
      <c r="G7621" s="8">
        <v>12475.26</v>
      </c>
      <c r="H7621" s="8"/>
      <c r="I7621" s="8"/>
      <c r="J7621" s="8"/>
    </row>
    <row r="7622" spans="3:10" x14ac:dyDescent="0.25">
      <c r="C7622" s="5">
        <v>42922.333333333336</v>
      </c>
      <c r="D7622" s="6">
        <v>12476.55</v>
      </c>
      <c r="E7622" s="6">
        <v>12488.59</v>
      </c>
      <c r="F7622" s="6">
        <v>12470.35</v>
      </c>
      <c r="G7622" s="6">
        <v>12482.27</v>
      </c>
      <c r="H7622" s="6"/>
      <c r="I7622" s="6"/>
      <c r="J7622" s="6"/>
    </row>
    <row r="7623" spans="3:10" x14ac:dyDescent="0.25">
      <c r="C7623" s="7">
        <v>42922.375</v>
      </c>
      <c r="D7623" s="8">
        <v>12482.27</v>
      </c>
      <c r="E7623" s="8">
        <v>12482.27</v>
      </c>
      <c r="F7623" s="8">
        <v>12462.06</v>
      </c>
      <c r="G7623" s="8">
        <v>12471.15</v>
      </c>
      <c r="H7623" s="8"/>
      <c r="I7623" s="8"/>
      <c r="J7623" s="8"/>
    </row>
    <row r="7624" spans="3:10" x14ac:dyDescent="0.25">
      <c r="C7624" s="5">
        <v>42922.416666666664</v>
      </c>
      <c r="D7624" s="6">
        <v>12471.15</v>
      </c>
      <c r="E7624" s="6">
        <v>12491.75</v>
      </c>
      <c r="F7624" s="6">
        <v>12436.94</v>
      </c>
      <c r="G7624" s="6">
        <v>12449.12</v>
      </c>
      <c r="H7624" s="6"/>
      <c r="I7624" s="6"/>
      <c r="J7624" s="6"/>
    </row>
    <row r="7625" spans="3:10" x14ac:dyDescent="0.25">
      <c r="C7625" s="7">
        <v>42922.458333333336</v>
      </c>
      <c r="D7625" s="8">
        <v>12448.87</v>
      </c>
      <c r="E7625" s="8">
        <v>12470.23</v>
      </c>
      <c r="F7625" s="8">
        <v>12439.57</v>
      </c>
      <c r="G7625" s="8">
        <v>12443.95</v>
      </c>
      <c r="H7625" s="8"/>
      <c r="I7625" s="8"/>
      <c r="J7625" s="8"/>
    </row>
    <row r="7626" spans="3:10" x14ac:dyDescent="0.25">
      <c r="C7626" s="5">
        <v>42922.5</v>
      </c>
      <c r="D7626" s="6">
        <v>12444.45</v>
      </c>
      <c r="E7626" s="6">
        <v>12444.7</v>
      </c>
      <c r="F7626" s="6">
        <v>12363.57</v>
      </c>
      <c r="G7626" s="6">
        <v>12367.26</v>
      </c>
      <c r="H7626" s="6"/>
      <c r="I7626" s="6"/>
      <c r="J7626" s="6"/>
    </row>
    <row r="7627" spans="3:10" x14ac:dyDescent="0.25">
      <c r="C7627" s="7">
        <v>42922.541666666664</v>
      </c>
      <c r="D7627" s="8">
        <v>12367.01</v>
      </c>
      <c r="E7627" s="8">
        <v>12378.67</v>
      </c>
      <c r="F7627" s="8">
        <v>12328.85</v>
      </c>
      <c r="G7627" s="8">
        <v>12374.57</v>
      </c>
      <c r="H7627" s="8"/>
      <c r="I7627" s="8"/>
      <c r="J7627" s="8"/>
    </row>
    <row r="7628" spans="3:10" x14ac:dyDescent="0.25">
      <c r="C7628" s="5">
        <v>42922.583333333336</v>
      </c>
      <c r="D7628" s="6">
        <v>12373.82</v>
      </c>
      <c r="E7628" s="6">
        <v>12376.51</v>
      </c>
      <c r="F7628" s="6">
        <v>12315.22</v>
      </c>
      <c r="G7628" s="6">
        <v>12322.63</v>
      </c>
      <c r="H7628" s="6"/>
      <c r="I7628" s="6"/>
      <c r="J7628" s="6"/>
    </row>
    <row r="7629" spans="3:10" x14ac:dyDescent="0.25">
      <c r="C7629" s="7">
        <v>42922.625</v>
      </c>
      <c r="D7629" s="8">
        <v>12322.88</v>
      </c>
      <c r="E7629" s="8">
        <v>12364.26</v>
      </c>
      <c r="F7629" s="8">
        <v>12321.23</v>
      </c>
      <c r="G7629" s="8">
        <v>12349.59</v>
      </c>
      <c r="H7629" s="8"/>
      <c r="I7629" s="8"/>
      <c r="J7629" s="8"/>
    </row>
    <row r="7630" spans="3:10" x14ac:dyDescent="0.25">
      <c r="C7630" s="5">
        <v>42922.666666666664</v>
      </c>
      <c r="D7630" s="6">
        <v>12349.84</v>
      </c>
      <c r="E7630" s="6">
        <v>12366.74</v>
      </c>
      <c r="F7630" s="6">
        <v>12325.85</v>
      </c>
      <c r="G7630" s="6">
        <v>12332.65</v>
      </c>
      <c r="H7630" s="6"/>
      <c r="I7630" s="6"/>
      <c r="J7630" s="6"/>
    </row>
    <row r="7631" spans="3:10" x14ac:dyDescent="0.25">
      <c r="C7631" s="7">
        <v>42922.708333333336</v>
      </c>
      <c r="D7631" s="8">
        <v>12333.16</v>
      </c>
      <c r="E7631" s="8">
        <v>12387</v>
      </c>
      <c r="F7631" s="8">
        <v>12324.32</v>
      </c>
      <c r="G7631" s="8">
        <v>12370.82</v>
      </c>
      <c r="H7631" s="8"/>
      <c r="I7631" s="8"/>
      <c r="J7631" s="8"/>
    </row>
    <row r="7632" spans="3:10" x14ac:dyDescent="0.25">
      <c r="C7632" s="5">
        <v>42922.75</v>
      </c>
      <c r="D7632" s="6">
        <v>12370.32</v>
      </c>
      <c r="E7632" s="6">
        <v>12398.56</v>
      </c>
      <c r="F7632" s="6">
        <v>12367.53</v>
      </c>
      <c r="G7632" s="6">
        <v>12384.22</v>
      </c>
      <c r="H7632" s="6"/>
      <c r="I7632" s="6"/>
      <c r="J7632" s="6"/>
    </row>
    <row r="7633" spans="3:10" x14ac:dyDescent="0.25">
      <c r="C7633" s="7">
        <v>42922.791666666664</v>
      </c>
      <c r="D7633" s="8">
        <v>12384.72</v>
      </c>
      <c r="E7633" s="8">
        <v>12390.49</v>
      </c>
      <c r="F7633" s="8">
        <v>12372.36</v>
      </c>
      <c r="G7633" s="8">
        <v>12382.92</v>
      </c>
      <c r="H7633" s="8"/>
      <c r="I7633" s="8"/>
      <c r="J7633" s="8"/>
    </row>
    <row r="7634" spans="3:10" x14ac:dyDescent="0.25">
      <c r="C7634" s="5">
        <v>42922.833333333336</v>
      </c>
      <c r="D7634" s="6">
        <v>12382.67</v>
      </c>
      <c r="E7634" s="6">
        <v>12393.17</v>
      </c>
      <c r="F7634" s="6">
        <v>12375.16</v>
      </c>
      <c r="G7634" s="6">
        <v>12378.91</v>
      </c>
      <c r="H7634" s="6"/>
      <c r="I7634" s="6"/>
      <c r="J7634" s="6"/>
    </row>
    <row r="7635" spans="3:10" x14ac:dyDescent="0.25">
      <c r="C7635" s="7">
        <v>42922.875</v>
      </c>
      <c r="D7635" s="8">
        <v>12379.16</v>
      </c>
      <c r="E7635" s="8">
        <v>12379.41</v>
      </c>
      <c r="F7635" s="8">
        <v>12357.64</v>
      </c>
      <c r="G7635" s="8">
        <v>12362.39</v>
      </c>
      <c r="H7635" s="8"/>
      <c r="I7635" s="8"/>
      <c r="J7635" s="8"/>
    </row>
    <row r="7636" spans="3:10" x14ac:dyDescent="0.25">
      <c r="C7636" s="5">
        <v>42922.916666666664</v>
      </c>
      <c r="D7636" s="6">
        <v>12361.89</v>
      </c>
      <c r="E7636" s="6">
        <v>12362.89</v>
      </c>
      <c r="F7636" s="6">
        <v>12333.36</v>
      </c>
      <c r="G7636" s="6">
        <v>12349.87</v>
      </c>
      <c r="H7636" s="6"/>
      <c r="I7636" s="6"/>
      <c r="J7636" s="6"/>
    </row>
    <row r="7637" spans="3:10" x14ac:dyDescent="0.25">
      <c r="C7637" s="7">
        <v>42922.958333333336</v>
      </c>
      <c r="D7637" s="8">
        <v>12348.12</v>
      </c>
      <c r="E7637" s="8">
        <v>12357.1</v>
      </c>
      <c r="F7637" s="8">
        <v>12346.84</v>
      </c>
      <c r="G7637" s="8">
        <v>12350.38</v>
      </c>
      <c r="H7637" s="8"/>
      <c r="I7637" s="8"/>
      <c r="J7637" s="8"/>
    </row>
    <row r="7638" spans="3:10" x14ac:dyDescent="0.25">
      <c r="C7638" s="5">
        <v>42923.041666666664</v>
      </c>
      <c r="D7638" s="6">
        <v>12356.79</v>
      </c>
      <c r="E7638" s="6">
        <v>12362.91</v>
      </c>
      <c r="F7638" s="6">
        <v>12355.5</v>
      </c>
      <c r="G7638" s="6">
        <v>12359.35</v>
      </c>
      <c r="H7638" s="6"/>
      <c r="I7638" s="6"/>
      <c r="J7638" s="6"/>
    </row>
    <row r="7639" spans="3:10" x14ac:dyDescent="0.25">
      <c r="C7639" s="7">
        <v>42923.083333333336</v>
      </c>
      <c r="D7639" s="8">
        <v>12359.34</v>
      </c>
      <c r="E7639" s="8">
        <v>12360.63</v>
      </c>
      <c r="F7639" s="8">
        <v>12348.43</v>
      </c>
      <c r="G7639" s="8">
        <v>12352.27</v>
      </c>
      <c r="H7639" s="8"/>
      <c r="I7639" s="8"/>
      <c r="J7639" s="8"/>
    </row>
    <row r="7640" spans="3:10" x14ac:dyDescent="0.25">
      <c r="C7640" s="5">
        <v>42923.125</v>
      </c>
      <c r="D7640" s="6">
        <v>12350.99</v>
      </c>
      <c r="E7640" s="6">
        <v>12358.69</v>
      </c>
      <c r="F7640" s="6">
        <v>12349.71</v>
      </c>
      <c r="G7640" s="6">
        <v>12354.83</v>
      </c>
      <c r="H7640" s="6"/>
      <c r="I7640" s="6"/>
      <c r="J7640" s="6"/>
    </row>
    <row r="7641" spans="3:10" x14ac:dyDescent="0.25">
      <c r="C7641" s="7">
        <v>42923.166666666664</v>
      </c>
      <c r="D7641" s="8">
        <v>12353.92</v>
      </c>
      <c r="E7641" s="8">
        <v>12357.83</v>
      </c>
      <c r="F7641" s="8">
        <v>12348.86</v>
      </c>
      <c r="G7641" s="8">
        <v>12352.7</v>
      </c>
      <c r="H7641" s="8"/>
      <c r="I7641" s="8"/>
      <c r="J7641" s="8"/>
    </row>
    <row r="7642" spans="3:10" x14ac:dyDescent="0.25">
      <c r="C7642" s="5">
        <v>42923.208333333336</v>
      </c>
      <c r="D7642" s="6">
        <v>12353.98</v>
      </c>
      <c r="E7642" s="6">
        <v>12357.82</v>
      </c>
      <c r="F7642" s="6">
        <v>12352.69</v>
      </c>
      <c r="G7642" s="6">
        <v>12352.69</v>
      </c>
      <c r="H7642" s="6"/>
      <c r="I7642" s="6"/>
      <c r="J7642" s="6"/>
    </row>
    <row r="7643" spans="3:10" x14ac:dyDescent="0.25">
      <c r="C7643" s="7">
        <v>42923.25</v>
      </c>
      <c r="D7643" s="8">
        <v>12353.97</v>
      </c>
      <c r="E7643" s="8">
        <v>12353.97</v>
      </c>
      <c r="F7643" s="8">
        <v>12348.84</v>
      </c>
      <c r="G7643" s="8">
        <v>12350.12</v>
      </c>
      <c r="H7643" s="8"/>
      <c r="I7643" s="8"/>
      <c r="J7643" s="8"/>
    </row>
    <row r="7644" spans="3:10" x14ac:dyDescent="0.25">
      <c r="C7644" s="5">
        <v>42923.291666666664</v>
      </c>
      <c r="D7644" s="6">
        <v>12348.84</v>
      </c>
      <c r="E7644" s="6">
        <v>12348.84</v>
      </c>
      <c r="F7644" s="6">
        <v>12341.95</v>
      </c>
      <c r="G7644" s="6">
        <v>12343.47</v>
      </c>
      <c r="H7644" s="6"/>
      <c r="I7644" s="6"/>
      <c r="J7644" s="6"/>
    </row>
    <row r="7645" spans="3:10" x14ac:dyDescent="0.25">
      <c r="C7645" s="7">
        <v>42923.333333333336</v>
      </c>
      <c r="D7645" s="8">
        <v>12344.75</v>
      </c>
      <c r="E7645" s="8">
        <v>12355.21</v>
      </c>
      <c r="F7645" s="8">
        <v>12344.75</v>
      </c>
      <c r="G7645" s="8">
        <v>12351.54</v>
      </c>
      <c r="H7645" s="8"/>
      <c r="I7645" s="8"/>
      <c r="J7645" s="8"/>
    </row>
    <row r="7646" spans="3:10" x14ac:dyDescent="0.25">
      <c r="C7646" s="5">
        <v>42923.375</v>
      </c>
      <c r="D7646" s="6">
        <v>12351.54</v>
      </c>
      <c r="E7646" s="6">
        <v>12382.05</v>
      </c>
      <c r="F7646" s="6">
        <v>12348.6</v>
      </c>
      <c r="G7646" s="6">
        <v>12376.36</v>
      </c>
      <c r="H7646" s="6"/>
      <c r="I7646" s="6"/>
      <c r="J7646" s="6"/>
    </row>
    <row r="7647" spans="3:10" x14ac:dyDescent="0.25">
      <c r="C7647" s="7">
        <v>42923.416666666664</v>
      </c>
      <c r="D7647" s="8">
        <v>12377.86</v>
      </c>
      <c r="E7647" s="8">
        <v>12389.98</v>
      </c>
      <c r="F7647" s="8">
        <v>12338.06</v>
      </c>
      <c r="G7647" s="8">
        <v>12348.26</v>
      </c>
      <c r="H7647" s="8"/>
      <c r="I7647" s="8"/>
      <c r="J7647" s="8"/>
    </row>
    <row r="7648" spans="3:10" x14ac:dyDescent="0.25">
      <c r="C7648" s="5">
        <v>42923.458333333336</v>
      </c>
      <c r="D7648" s="6">
        <v>12347.51</v>
      </c>
      <c r="E7648" s="6">
        <v>12379.1</v>
      </c>
      <c r="F7648" s="6">
        <v>12342.92</v>
      </c>
      <c r="G7648" s="6">
        <v>12354.17</v>
      </c>
      <c r="H7648" s="6"/>
      <c r="I7648" s="6"/>
      <c r="J7648" s="6"/>
    </row>
    <row r="7649" spans="3:10" x14ac:dyDescent="0.25">
      <c r="C7649" s="7">
        <v>42923.5</v>
      </c>
      <c r="D7649" s="8">
        <v>12353.67</v>
      </c>
      <c r="E7649" s="8">
        <v>12370.26</v>
      </c>
      <c r="F7649" s="8">
        <v>12343.22</v>
      </c>
      <c r="G7649" s="8">
        <v>12349.41</v>
      </c>
      <c r="H7649" s="8"/>
      <c r="I7649" s="8"/>
      <c r="J7649" s="8"/>
    </row>
    <row r="7650" spans="3:10" x14ac:dyDescent="0.25">
      <c r="C7650" s="5">
        <v>42923.541666666664</v>
      </c>
      <c r="D7650" s="6">
        <v>12348.9</v>
      </c>
      <c r="E7650" s="6">
        <v>12360.94</v>
      </c>
      <c r="F7650" s="6">
        <v>12348.87</v>
      </c>
      <c r="G7650" s="6">
        <v>12355.7</v>
      </c>
      <c r="H7650" s="6"/>
      <c r="I7650" s="6"/>
      <c r="J7650" s="6"/>
    </row>
    <row r="7651" spans="3:10" x14ac:dyDescent="0.25">
      <c r="C7651" s="7">
        <v>42923.583333333336</v>
      </c>
      <c r="D7651" s="8">
        <v>12355.71</v>
      </c>
      <c r="E7651" s="8">
        <v>12358.1</v>
      </c>
      <c r="F7651" s="8">
        <v>12344.57</v>
      </c>
      <c r="G7651" s="8">
        <v>12347.17</v>
      </c>
      <c r="H7651" s="8"/>
      <c r="I7651" s="8"/>
      <c r="J7651" s="8"/>
    </row>
    <row r="7652" spans="3:10" x14ac:dyDescent="0.25">
      <c r="C7652" s="5">
        <v>42923.625</v>
      </c>
      <c r="D7652" s="6">
        <v>12345.67</v>
      </c>
      <c r="E7652" s="6">
        <v>12383.27</v>
      </c>
      <c r="F7652" s="6">
        <v>12344.14</v>
      </c>
      <c r="G7652" s="6">
        <v>12362.53</v>
      </c>
      <c r="H7652" s="6"/>
      <c r="I7652" s="6"/>
      <c r="J7652" s="6"/>
    </row>
    <row r="7653" spans="3:10" x14ac:dyDescent="0.25">
      <c r="C7653" s="7">
        <v>42923.666666666664</v>
      </c>
      <c r="D7653" s="8">
        <v>12362.78</v>
      </c>
      <c r="E7653" s="8">
        <v>12380.67</v>
      </c>
      <c r="F7653" s="8">
        <v>12341.76</v>
      </c>
      <c r="G7653" s="8">
        <v>12374</v>
      </c>
      <c r="H7653" s="8"/>
      <c r="I7653" s="8"/>
      <c r="J7653" s="8"/>
    </row>
    <row r="7654" spans="3:10" x14ac:dyDescent="0.25">
      <c r="C7654" s="5">
        <v>42923.708333333336</v>
      </c>
      <c r="D7654" s="6">
        <v>12373.5</v>
      </c>
      <c r="E7654" s="6">
        <v>12383.68</v>
      </c>
      <c r="F7654" s="6">
        <v>12353.37</v>
      </c>
      <c r="G7654" s="6">
        <v>12361.49</v>
      </c>
      <c r="H7654" s="6"/>
      <c r="I7654" s="6"/>
      <c r="J7654" s="6"/>
    </row>
    <row r="7655" spans="3:10" x14ac:dyDescent="0.25">
      <c r="C7655" s="7">
        <v>42923.75</v>
      </c>
      <c r="D7655" s="8">
        <v>12361.74</v>
      </c>
      <c r="E7655" s="8">
        <v>12394.43</v>
      </c>
      <c r="F7655" s="8">
        <v>12358.47</v>
      </c>
      <c r="G7655" s="8">
        <v>12392.19</v>
      </c>
      <c r="H7655" s="8"/>
      <c r="I7655" s="8"/>
      <c r="J7655" s="8"/>
    </row>
    <row r="7656" spans="3:10" x14ac:dyDescent="0.25">
      <c r="C7656" s="5">
        <v>42923.791666666664</v>
      </c>
      <c r="D7656" s="6">
        <v>12391.69</v>
      </c>
      <c r="E7656" s="6">
        <v>12409.74</v>
      </c>
      <c r="F7656" s="6">
        <v>12391.37</v>
      </c>
      <c r="G7656" s="6">
        <v>12402.41</v>
      </c>
      <c r="H7656" s="6"/>
      <c r="I7656" s="6"/>
      <c r="J7656" s="6"/>
    </row>
    <row r="7657" spans="3:10" x14ac:dyDescent="0.25">
      <c r="C7657" s="7">
        <v>42923.833333333336</v>
      </c>
      <c r="D7657" s="8">
        <v>12402.41</v>
      </c>
      <c r="E7657" s="8">
        <v>12411.17</v>
      </c>
      <c r="F7657" s="8">
        <v>12400.91</v>
      </c>
      <c r="G7657" s="8">
        <v>12408.66</v>
      </c>
      <c r="H7657" s="8"/>
      <c r="I7657" s="8"/>
      <c r="J7657" s="8"/>
    </row>
    <row r="7658" spans="3:10" x14ac:dyDescent="0.25">
      <c r="C7658" s="5">
        <v>42923.875</v>
      </c>
      <c r="D7658" s="6">
        <v>12408.91</v>
      </c>
      <c r="E7658" s="6">
        <v>12424.42</v>
      </c>
      <c r="F7658" s="6">
        <v>12406.91</v>
      </c>
      <c r="G7658" s="6">
        <v>12412.41</v>
      </c>
      <c r="H7658" s="6"/>
      <c r="I7658" s="6"/>
      <c r="J7658" s="6"/>
    </row>
    <row r="7659" spans="3:10" x14ac:dyDescent="0.25">
      <c r="C7659" s="7">
        <v>42923.916666666664</v>
      </c>
      <c r="D7659" s="8">
        <v>12412.91</v>
      </c>
      <c r="E7659" s="8">
        <v>12426.42</v>
      </c>
      <c r="F7659" s="8">
        <v>12408.65</v>
      </c>
      <c r="G7659" s="8">
        <v>12420.41</v>
      </c>
      <c r="H7659" s="8"/>
      <c r="I7659" s="8"/>
      <c r="J7659" s="8"/>
    </row>
    <row r="7660" spans="3:10" x14ac:dyDescent="0.25">
      <c r="C7660" s="5">
        <v>42926.041666666664</v>
      </c>
      <c r="D7660" s="6">
        <v>12421.9</v>
      </c>
      <c r="E7660" s="6">
        <v>12424.46</v>
      </c>
      <c r="F7660" s="6">
        <v>12419.97</v>
      </c>
      <c r="G7660" s="6">
        <v>12420.61</v>
      </c>
      <c r="H7660" s="6"/>
      <c r="I7660" s="6"/>
      <c r="J7660" s="6"/>
    </row>
    <row r="7661" spans="3:10" x14ac:dyDescent="0.25">
      <c r="C7661" s="7">
        <v>42926.083333333336</v>
      </c>
      <c r="D7661" s="8">
        <v>12419.33</v>
      </c>
      <c r="E7661" s="8">
        <v>12436.43</v>
      </c>
      <c r="F7661" s="8">
        <v>12418.05</v>
      </c>
      <c r="G7661" s="8">
        <v>12433.86</v>
      </c>
      <c r="H7661" s="8"/>
      <c r="I7661" s="8"/>
      <c r="J7661" s="8"/>
    </row>
    <row r="7662" spans="3:10" x14ac:dyDescent="0.25">
      <c r="C7662" s="5">
        <v>42926.125</v>
      </c>
      <c r="D7662" s="6">
        <v>12434.5</v>
      </c>
      <c r="E7662" s="6">
        <v>12439.49</v>
      </c>
      <c r="F7662" s="6">
        <v>12433.22</v>
      </c>
      <c r="G7662" s="6">
        <v>12439.48</v>
      </c>
      <c r="H7662" s="6"/>
      <c r="I7662" s="6"/>
      <c r="J7662" s="6"/>
    </row>
    <row r="7663" spans="3:10" x14ac:dyDescent="0.25">
      <c r="C7663" s="7">
        <v>42926.166666666664</v>
      </c>
      <c r="D7663" s="8">
        <v>12439.37</v>
      </c>
      <c r="E7663" s="8">
        <v>12444.7</v>
      </c>
      <c r="F7663" s="8">
        <v>12437.02</v>
      </c>
      <c r="G7663" s="8">
        <v>12443.42</v>
      </c>
      <c r="H7663" s="8"/>
      <c r="I7663" s="8"/>
      <c r="J7663" s="8"/>
    </row>
    <row r="7664" spans="3:10" x14ac:dyDescent="0.25">
      <c r="C7664" s="5">
        <v>42926.208333333336</v>
      </c>
      <c r="D7664" s="6">
        <v>12444.7</v>
      </c>
      <c r="E7664" s="6">
        <v>12455.67</v>
      </c>
      <c r="F7664" s="6">
        <v>12442.14</v>
      </c>
      <c r="G7664" s="6">
        <v>12448.04</v>
      </c>
      <c r="H7664" s="6"/>
      <c r="I7664" s="6"/>
      <c r="J7664" s="6"/>
    </row>
    <row r="7665" spans="3:10" x14ac:dyDescent="0.25">
      <c r="C7665" s="7">
        <v>42926.25</v>
      </c>
      <c r="D7665" s="8">
        <v>12448.68</v>
      </c>
      <c r="E7665" s="8">
        <v>12456.09</v>
      </c>
      <c r="F7665" s="8">
        <v>12448.04</v>
      </c>
      <c r="G7665" s="8">
        <v>12454.16</v>
      </c>
      <c r="H7665" s="8"/>
      <c r="I7665" s="8"/>
      <c r="J7665" s="8"/>
    </row>
    <row r="7666" spans="3:10" x14ac:dyDescent="0.25">
      <c r="C7666" s="5">
        <v>42926.291666666664</v>
      </c>
      <c r="D7666" s="6">
        <v>12454.15</v>
      </c>
      <c r="E7666" s="6">
        <v>12454.15</v>
      </c>
      <c r="F7666" s="6">
        <v>12441.74</v>
      </c>
      <c r="G7666" s="6">
        <v>12443.9</v>
      </c>
      <c r="H7666" s="6"/>
      <c r="I7666" s="6"/>
      <c r="J7666" s="6"/>
    </row>
    <row r="7667" spans="3:10" x14ac:dyDescent="0.25">
      <c r="C7667" s="7">
        <v>42926.333333333336</v>
      </c>
      <c r="D7667" s="8">
        <v>12442.62</v>
      </c>
      <c r="E7667" s="8">
        <v>12456.26</v>
      </c>
      <c r="F7667" s="8">
        <v>12436.85</v>
      </c>
      <c r="G7667" s="8">
        <v>12454.76</v>
      </c>
      <c r="H7667" s="8"/>
      <c r="I7667" s="8"/>
      <c r="J7667" s="8"/>
    </row>
    <row r="7668" spans="3:10" x14ac:dyDescent="0.25">
      <c r="C7668" s="5">
        <v>42926.375</v>
      </c>
      <c r="D7668" s="6">
        <v>12456.26</v>
      </c>
      <c r="E7668" s="6">
        <v>12464.75</v>
      </c>
      <c r="F7668" s="6">
        <v>12448.24</v>
      </c>
      <c r="G7668" s="6">
        <v>12460.47</v>
      </c>
      <c r="H7668" s="6"/>
      <c r="I7668" s="6"/>
      <c r="J7668" s="6"/>
    </row>
    <row r="7669" spans="3:10" x14ac:dyDescent="0.25">
      <c r="C7669" s="7">
        <v>42926.416666666664</v>
      </c>
      <c r="D7669" s="8">
        <v>12460.97</v>
      </c>
      <c r="E7669" s="8">
        <v>12471.37</v>
      </c>
      <c r="F7669" s="8">
        <v>12434.18</v>
      </c>
      <c r="G7669" s="8">
        <v>12453.14</v>
      </c>
      <c r="H7669" s="8"/>
      <c r="I7669" s="8"/>
      <c r="J7669" s="8"/>
    </row>
    <row r="7670" spans="3:10" x14ac:dyDescent="0.25">
      <c r="C7670" s="5">
        <v>42926.458333333336</v>
      </c>
      <c r="D7670" s="6">
        <v>12452.89</v>
      </c>
      <c r="E7670" s="6">
        <v>12483.82</v>
      </c>
      <c r="F7670" s="6">
        <v>12448.39</v>
      </c>
      <c r="G7670" s="6">
        <v>12469.83</v>
      </c>
      <c r="H7670" s="6"/>
      <c r="I7670" s="6"/>
      <c r="J7670" s="6"/>
    </row>
    <row r="7671" spans="3:10" x14ac:dyDescent="0.25">
      <c r="C7671" s="7">
        <v>42926.5</v>
      </c>
      <c r="D7671" s="8">
        <v>12469.33</v>
      </c>
      <c r="E7671" s="8">
        <v>12473.74</v>
      </c>
      <c r="F7671" s="8">
        <v>12422.6</v>
      </c>
      <c r="G7671" s="8">
        <v>12444.57</v>
      </c>
      <c r="H7671" s="8"/>
      <c r="I7671" s="8"/>
      <c r="J7671" s="8"/>
    </row>
    <row r="7672" spans="3:10" x14ac:dyDescent="0.25">
      <c r="C7672" s="5">
        <v>42926.541666666664</v>
      </c>
      <c r="D7672" s="6">
        <v>12444.82</v>
      </c>
      <c r="E7672" s="6">
        <v>12456.72</v>
      </c>
      <c r="F7672" s="6">
        <v>12441.48</v>
      </c>
      <c r="G7672" s="6">
        <v>12451.37</v>
      </c>
      <c r="H7672" s="6"/>
      <c r="I7672" s="6"/>
      <c r="J7672" s="6"/>
    </row>
    <row r="7673" spans="3:10" x14ac:dyDescent="0.25">
      <c r="C7673" s="7">
        <v>42926.583333333336</v>
      </c>
      <c r="D7673" s="8">
        <v>12450.87</v>
      </c>
      <c r="E7673" s="8">
        <v>12451.23</v>
      </c>
      <c r="F7673" s="8">
        <v>12423.88</v>
      </c>
      <c r="G7673" s="8">
        <v>12429.05</v>
      </c>
      <c r="H7673" s="8"/>
      <c r="I7673" s="8"/>
      <c r="J7673" s="8"/>
    </row>
    <row r="7674" spans="3:10" x14ac:dyDescent="0.25">
      <c r="C7674" s="5">
        <v>42926.625</v>
      </c>
      <c r="D7674" s="6">
        <v>12428.8</v>
      </c>
      <c r="E7674" s="6">
        <v>12443.81</v>
      </c>
      <c r="F7674" s="6">
        <v>12427.31</v>
      </c>
      <c r="G7674" s="6">
        <v>12428.79</v>
      </c>
      <c r="H7674" s="6"/>
      <c r="I7674" s="6"/>
      <c r="J7674" s="6"/>
    </row>
    <row r="7675" spans="3:10" x14ac:dyDescent="0.25">
      <c r="C7675" s="7">
        <v>42926.666666666664</v>
      </c>
      <c r="D7675" s="8">
        <v>12429.29</v>
      </c>
      <c r="E7675" s="8">
        <v>12441.39</v>
      </c>
      <c r="F7675" s="8">
        <v>12403.28</v>
      </c>
      <c r="G7675" s="8">
        <v>12433.31</v>
      </c>
      <c r="H7675" s="8"/>
      <c r="I7675" s="8"/>
      <c r="J7675" s="8"/>
    </row>
    <row r="7676" spans="3:10" x14ac:dyDescent="0.25">
      <c r="C7676" s="5">
        <v>42926.708333333336</v>
      </c>
      <c r="D7676" s="6">
        <v>12433.56</v>
      </c>
      <c r="E7676" s="6">
        <v>12470.45</v>
      </c>
      <c r="F7676" s="6">
        <v>12432.56</v>
      </c>
      <c r="G7676" s="6">
        <v>12462.84</v>
      </c>
      <c r="H7676" s="6"/>
      <c r="I7676" s="6"/>
      <c r="J7676" s="6"/>
    </row>
    <row r="7677" spans="3:10" x14ac:dyDescent="0.25">
      <c r="C7677" s="7">
        <v>42926.75</v>
      </c>
      <c r="D7677" s="8">
        <v>12462.34</v>
      </c>
      <c r="E7677" s="8">
        <v>12467.59</v>
      </c>
      <c r="F7677" s="8">
        <v>12439.01</v>
      </c>
      <c r="G7677" s="8">
        <v>12454.3</v>
      </c>
      <c r="H7677" s="8"/>
      <c r="I7677" s="8"/>
      <c r="J7677" s="8"/>
    </row>
    <row r="7678" spans="3:10" x14ac:dyDescent="0.25">
      <c r="C7678" s="5">
        <v>42926.791666666664</v>
      </c>
      <c r="D7678" s="6">
        <v>12454.05</v>
      </c>
      <c r="E7678" s="6">
        <v>12458.74</v>
      </c>
      <c r="F7678" s="6">
        <v>12452.65</v>
      </c>
      <c r="G7678" s="6">
        <v>12457.9</v>
      </c>
      <c r="H7678" s="6"/>
      <c r="I7678" s="6"/>
      <c r="J7678" s="6"/>
    </row>
    <row r="7679" spans="3:10" x14ac:dyDescent="0.25">
      <c r="C7679" s="7">
        <v>42926.833333333336</v>
      </c>
      <c r="D7679" s="8">
        <v>12457.4</v>
      </c>
      <c r="E7679" s="8">
        <v>12461.4</v>
      </c>
      <c r="F7679" s="8">
        <v>12454.15</v>
      </c>
      <c r="G7679" s="8">
        <v>12459.4</v>
      </c>
      <c r="H7679" s="8"/>
      <c r="I7679" s="8"/>
      <c r="J7679" s="8"/>
    </row>
    <row r="7680" spans="3:10" x14ac:dyDescent="0.25">
      <c r="C7680" s="5">
        <v>42926.875</v>
      </c>
      <c r="D7680" s="6">
        <v>12459.65</v>
      </c>
      <c r="E7680" s="6">
        <v>12461.65</v>
      </c>
      <c r="F7680" s="6">
        <v>12455.14</v>
      </c>
      <c r="G7680" s="6">
        <v>12455.89</v>
      </c>
      <c r="H7680" s="6"/>
      <c r="I7680" s="6"/>
      <c r="J7680" s="6"/>
    </row>
    <row r="7681" spans="3:10" x14ac:dyDescent="0.25">
      <c r="C7681" s="7">
        <v>42926.916666666664</v>
      </c>
      <c r="D7681" s="8">
        <v>12456.14</v>
      </c>
      <c r="E7681" s="8">
        <v>12463.89</v>
      </c>
      <c r="F7681" s="8">
        <v>12453.13</v>
      </c>
      <c r="G7681" s="8">
        <v>12455.38</v>
      </c>
      <c r="H7681" s="8"/>
      <c r="I7681" s="8"/>
      <c r="J7681" s="8"/>
    </row>
    <row r="7682" spans="3:10" x14ac:dyDescent="0.25">
      <c r="C7682" s="5">
        <v>42926.958333333336</v>
      </c>
      <c r="D7682" s="6">
        <v>12457.13</v>
      </c>
      <c r="E7682" s="6">
        <v>12457.95</v>
      </c>
      <c r="F7682" s="6">
        <v>12448.66</v>
      </c>
      <c r="G7682" s="6">
        <v>12449.65</v>
      </c>
      <c r="H7682" s="6"/>
      <c r="I7682" s="6"/>
      <c r="J7682" s="6"/>
    </row>
    <row r="7683" spans="3:10" x14ac:dyDescent="0.25">
      <c r="C7683" s="7">
        <v>42927.041666666664</v>
      </c>
      <c r="D7683" s="8">
        <v>12449.08</v>
      </c>
      <c r="E7683" s="8">
        <v>12450.86</v>
      </c>
      <c r="F7683" s="8">
        <v>12442.44</v>
      </c>
      <c r="G7683" s="8">
        <v>12450.86</v>
      </c>
      <c r="H7683" s="8"/>
      <c r="I7683" s="8"/>
      <c r="J7683" s="8"/>
    </row>
    <row r="7684" spans="3:10" x14ac:dyDescent="0.25">
      <c r="C7684" s="5">
        <v>42927.083333333336</v>
      </c>
      <c r="D7684" s="6">
        <v>12450.22</v>
      </c>
      <c r="E7684" s="6">
        <v>12454.42</v>
      </c>
      <c r="F7684" s="6">
        <v>12449.57</v>
      </c>
      <c r="G7684" s="6">
        <v>12454.42</v>
      </c>
      <c r="H7684" s="6"/>
      <c r="I7684" s="6"/>
      <c r="J7684" s="6"/>
    </row>
    <row r="7685" spans="3:10" x14ac:dyDescent="0.25">
      <c r="C7685" s="7">
        <v>42927.125</v>
      </c>
      <c r="D7685" s="8">
        <v>12453.13</v>
      </c>
      <c r="E7685" s="8">
        <v>12458.27</v>
      </c>
      <c r="F7685" s="8">
        <v>12453.13</v>
      </c>
      <c r="G7685" s="8">
        <v>12457.48</v>
      </c>
      <c r="H7685" s="8"/>
      <c r="I7685" s="8"/>
      <c r="J7685" s="8"/>
    </row>
    <row r="7686" spans="3:10" x14ac:dyDescent="0.25">
      <c r="C7686" s="5">
        <v>42927.166666666664</v>
      </c>
      <c r="D7686" s="6">
        <v>12457.34</v>
      </c>
      <c r="E7686" s="6">
        <v>12461.19</v>
      </c>
      <c r="F7686" s="6">
        <v>12454.77</v>
      </c>
      <c r="G7686" s="6">
        <v>12457.12</v>
      </c>
      <c r="H7686" s="6"/>
      <c r="I7686" s="6"/>
      <c r="J7686" s="6"/>
    </row>
    <row r="7687" spans="3:10" x14ac:dyDescent="0.25">
      <c r="C7687" s="7">
        <v>42927.208333333336</v>
      </c>
      <c r="D7687" s="8">
        <v>12458.4</v>
      </c>
      <c r="E7687" s="8">
        <v>12460.97</v>
      </c>
      <c r="F7687" s="8">
        <v>12457.12</v>
      </c>
      <c r="G7687" s="8">
        <v>12459.68</v>
      </c>
      <c r="H7687" s="8"/>
      <c r="I7687" s="8"/>
      <c r="J7687" s="8"/>
    </row>
    <row r="7688" spans="3:10" x14ac:dyDescent="0.25">
      <c r="C7688" s="5">
        <v>42927.25</v>
      </c>
      <c r="D7688" s="6">
        <v>12460.97</v>
      </c>
      <c r="E7688" s="6">
        <v>12470.31</v>
      </c>
      <c r="F7688" s="6">
        <v>12460.32</v>
      </c>
      <c r="G7688" s="6">
        <v>12467.1</v>
      </c>
      <c r="H7688" s="6"/>
      <c r="I7688" s="6"/>
      <c r="J7688" s="6"/>
    </row>
    <row r="7689" spans="3:10" x14ac:dyDescent="0.25">
      <c r="C7689" s="7">
        <v>42927.291666666664</v>
      </c>
      <c r="D7689" s="8">
        <v>12468.39</v>
      </c>
      <c r="E7689" s="8">
        <v>12470.66</v>
      </c>
      <c r="F7689" s="8">
        <v>12465.8</v>
      </c>
      <c r="G7689" s="8">
        <v>12470.66</v>
      </c>
      <c r="H7689" s="8"/>
      <c r="I7689" s="8"/>
      <c r="J7689" s="8"/>
    </row>
    <row r="7690" spans="3:10" x14ac:dyDescent="0.25">
      <c r="C7690" s="5">
        <v>42927.333333333336</v>
      </c>
      <c r="D7690" s="6">
        <v>12471.94</v>
      </c>
      <c r="E7690" s="6">
        <v>12480.22</v>
      </c>
      <c r="F7690" s="6">
        <v>12464.78</v>
      </c>
      <c r="G7690" s="6">
        <v>12473.55</v>
      </c>
      <c r="H7690" s="6"/>
      <c r="I7690" s="6"/>
      <c r="J7690" s="6"/>
    </row>
    <row r="7691" spans="3:10" x14ac:dyDescent="0.25">
      <c r="C7691" s="7">
        <v>42927.375</v>
      </c>
      <c r="D7691" s="8">
        <v>12475.05</v>
      </c>
      <c r="E7691" s="8">
        <v>12491.73</v>
      </c>
      <c r="F7691" s="8">
        <v>12473.97</v>
      </c>
      <c r="G7691" s="8">
        <v>12482.92</v>
      </c>
      <c r="H7691" s="8"/>
      <c r="I7691" s="8"/>
      <c r="J7691" s="8"/>
    </row>
    <row r="7692" spans="3:10" x14ac:dyDescent="0.25">
      <c r="C7692" s="5">
        <v>42927.416666666664</v>
      </c>
      <c r="D7692" s="6">
        <v>12483.17</v>
      </c>
      <c r="E7692" s="6">
        <v>12540.83</v>
      </c>
      <c r="F7692" s="6">
        <v>12468.92</v>
      </c>
      <c r="G7692" s="6">
        <v>12471.89</v>
      </c>
      <c r="H7692" s="6"/>
      <c r="I7692" s="6"/>
      <c r="J7692" s="6"/>
    </row>
    <row r="7693" spans="3:10" x14ac:dyDescent="0.25">
      <c r="C7693" s="7">
        <v>42927.458333333336</v>
      </c>
      <c r="D7693" s="8">
        <v>12472.9</v>
      </c>
      <c r="E7693" s="8">
        <v>12473.85</v>
      </c>
      <c r="F7693" s="8">
        <v>12444.61</v>
      </c>
      <c r="G7693" s="8">
        <v>12466.42</v>
      </c>
      <c r="H7693" s="8"/>
      <c r="I7693" s="8"/>
      <c r="J7693" s="8"/>
    </row>
    <row r="7694" spans="3:10" x14ac:dyDescent="0.25">
      <c r="C7694" s="5">
        <v>42927.5</v>
      </c>
      <c r="D7694" s="6">
        <v>12465.92</v>
      </c>
      <c r="E7694" s="6">
        <v>12492.35</v>
      </c>
      <c r="F7694" s="6">
        <v>12462.53</v>
      </c>
      <c r="G7694" s="6">
        <v>12478.83</v>
      </c>
      <c r="H7694" s="6"/>
      <c r="I7694" s="6"/>
      <c r="J7694" s="6"/>
    </row>
    <row r="7695" spans="3:10" x14ac:dyDescent="0.25">
      <c r="C7695" s="7">
        <v>42927.541666666664</v>
      </c>
      <c r="D7695" s="8">
        <v>12479.33</v>
      </c>
      <c r="E7695" s="8">
        <v>12481.32</v>
      </c>
      <c r="F7695" s="8">
        <v>12466.73</v>
      </c>
      <c r="G7695" s="8">
        <v>12471.25</v>
      </c>
      <c r="H7695" s="8"/>
      <c r="I7695" s="8"/>
      <c r="J7695" s="8"/>
    </row>
    <row r="7696" spans="3:10" x14ac:dyDescent="0.25">
      <c r="C7696" s="5">
        <v>42927.583333333336</v>
      </c>
      <c r="D7696" s="6">
        <v>12471.5</v>
      </c>
      <c r="E7696" s="6">
        <v>12471.75</v>
      </c>
      <c r="F7696" s="6">
        <v>12453.93</v>
      </c>
      <c r="G7696" s="6">
        <v>12459.98</v>
      </c>
      <c r="H7696" s="6"/>
      <c r="I7696" s="6"/>
      <c r="J7696" s="6"/>
    </row>
    <row r="7697" spans="3:10" x14ac:dyDescent="0.25">
      <c r="C7697" s="7">
        <v>42927.625</v>
      </c>
      <c r="D7697" s="8">
        <v>12459.97</v>
      </c>
      <c r="E7697" s="8">
        <v>12472.34</v>
      </c>
      <c r="F7697" s="8">
        <v>12458.16</v>
      </c>
      <c r="G7697" s="8">
        <v>12465.06</v>
      </c>
      <c r="H7697" s="8"/>
      <c r="I7697" s="8"/>
      <c r="J7697" s="8"/>
    </row>
    <row r="7698" spans="3:10" x14ac:dyDescent="0.25">
      <c r="C7698" s="5">
        <v>42927.666666666664</v>
      </c>
      <c r="D7698" s="6">
        <v>12465.56</v>
      </c>
      <c r="E7698" s="6">
        <v>12480.19</v>
      </c>
      <c r="F7698" s="6">
        <v>12458.27</v>
      </c>
      <c r="G7698" s="6">
        <v>12475.45</v>
      </c>
      <c r="H7698" s="6"/>
      <c r="I7698" s="6"/>
      <c r="J7698" s="6"/>
    </row>
    <row r="7699" spans="3:10" x14ac:dyDescent="0.25">
      <c r="C7699" s="7">
        <v>42927.708333333336</v>
      </c>
      <c r="D7699" s="8">
        <v>12475.7</v>
      </c>
      <c r="E7699" s="8">
        <v>12488.05</v>
      </c>
      <c r="F7699" s="8">
        <v>12470.88</v>
      </c>
      <c r="G7699" s="8">
        <v>12475.23</v>
      </c>
      <c r="H7699" s="8"/>
      <c r="I7699" s="8"/>
      <c r="J7699" s="8"/>
    </row>
    <row r="7700" spans="3:10" x14ac:dyDescent="0.25">
      <c r="C7700" s="5">
        <v>42927.75</v>
      </c>
      <c r="D7700" s="6">
        <v>12474.98</v>
      </c>
      <c r="E7700" s="6">
        <v>12477.94</v>
      </c>
      <c r="F7700" s="6">
        <v>12416.25</v>
      </c>
      <c r="G7700" s="6">
        <v>12453.02</v>
      </c>
      <c r="H7700" s="6"/>
      <c r="I7700" s="6"/>
      <c r="J7700" s="6"/>
    </row>
    <row r="7701" spans="3:10" x14ac:dyDescent="0.25">
      <c r="C7701" s="7">
        <v>42927.791666666664</v>
      </c>
      <c r="D7701" s="8">
        <v>12453.52</v>
      </c>
      <c r="E7701" s="8">
        <v>12462.48</v>
      </c>
      <c r="F7701" s="8">
        <v>12442.26</v>
      </c>
      <c r="G7701" s="8">
        <v>12456.85</v>
      </c>
      <c r="H7701" s="8"/>
      <c r="I7701" s="8"/>
      <c r="J7701" s="8"/>
    </row>
    <row r="7702" spans="3:10" x14ac:dyDescent="0.25">
      <c r="C7702" s="5">
        <v>42927.833333333336</v>
      </c>
      <c r="D7702" s="6">
        <v>12456.34</v>
      </c>
      <c r="E7702" s="6">
        <v>12474.6</v>
      </c>
      <c r="F7702" s="6">
        <v>12441.08</v>
      </c>
      <c r="G7702" s="6">
        <v>12474.6</v>
      </c>
      <c r="H7702" s="6"/>
      <c r="I7702" s="6"/>
      <c r="J7702" s="6"/>
    </row>
    <row r="7703" spans="3:10" x14ac:dyDescent="0.25">
      <c r="C7703" s="7">
        <v>42927.875</v>
      </c>
      <c r="D7703" s="8">
        <v>12475.6</v>
      </c>
      <c r="E7703" s="8">
        <v>12481.61</v>
      </c>
      <c r="F7703" s="8">
        <v>12468.59</v>
      </c>
      <c r="G7703" s="8">
        <v>12474.1</v>
      </c>
      <c r="H7703" s="8"/>
      <c r="I7703" s="8"/>
      <c r="J7703" s="8"/>
    </row>
    <row r="7704" spans="3:10" x14ac:dyDescent="0.25">
      <c r="C7704" s="5">
        <v>42927.916666666664</v>
      </c>
      <c r="D7704" s="6">
        <v>12473.85</v>
      </c>
      <c r="E7704" s="6">
        <v>12487.6</v>
      </c>
      <c r="F7704" s="6">
        <v>12469.59</v>
      </c>
      <c r="G7704" s="6">
        <v>12483.6</v>
      </c>
      <c r="H7704" s="6"/>
      <c r="I7704" s="6"/>
      <c r="J7704" s="6"/>
    </row>
    <row r="7705" spans="3:10" x14ac:dyDescent="0.25">
      <c r="C7705" s="7">
        <v>42927.958333333336</v>
      </c>
      <c r="D7705" s="8">
        <v>12484.24</v>
      </c>
      <c r="E7705" s="8">
        <v>12495.11</v>
      </c>
      <c r="F7705" s="8">
        <v>12483.6</v>
      </c>
      <c r="G7705" s="8">
        <v>12492.52</v>
      </c>
      <c r="H7705" s="8"/>
      <c r="I7705" s="8"/>
      <c r="J7705" s="8"/>
    </row>
    <row r="7706" spans="3:10" x14ac:dyDescent="0.25">
      <c r="C7706" s="5">
        <v>42928.041666666664</v>
      </c>
      <c r="D7706" s="6">
        <v>12490.73</v>
      </c>
      <c r="E7706" s="6">
        <v>12493.66</v>
      </c>
      <c r="F7706" s="6">
        <v>12485.23</v>
      </c>
      <c r="G7706" s="6">
        <v>12493.16</v>
      </c>
      <c r="H7706" s="6"/>
      <c r="I7706" s="6"/>
      <c r="J7706" s="6"/>
    </row>
    <row r="7707" spans="3:10" x14ac:dyDescent="0.25">
      <c r="C7707" s="7">
        <v>42928.083333333336</v>
      </c>
      <c r="D7707" s="8">
        <v>12493.81</v>
      </c>
      <c r="E7707" s="8">
        <v>12496.38</v>
      </c>
      <c r="F7707" s="8">
        <v>12487.5</v>
      </c>
      <c r="G7707" s="8">
        <v>12487.5</v>
      </c>
      <c r="H7707" s="8"/>
      <c r="I7707" s="8"/>
      <c r="J7707" s="8"/>
    </row>
    <row r="7708" spans="3:10" x14ac:dyDescent="0.25">
      <c r="C7708" s="5">
        <v>42928.125</v>
      </c>
      <c r="D7708" s="6">
        <v>12486.86</v>
      </c>
      <c r="E7708" s="6">
        <v>12488.72</v>
      </c>
      <c r="F7708" s="6">
        <v>12477.56</v>
      </c>
      <c r="G7708" s="6">
        <v>12477.56</v>
      </c>
      <c r="H7708" s="6"/>
      <c r="I7708" s="6"/>
      <c r="J7708" s="6"/>
    </row>
    <row r="7709" spans="3:10" x14ac:dyDescent="0.25">
      <c r="C7709" s="7">
        <v>42928.166666666664</v>
      </c>
      <c r="D7709" s="8">
        <v>12477.42</v>
      </c>
      <c r="E7709" s="8">
        <v>12481.28</v>
      </c>
      <c r="F7709" s="8">
        <v>12471.76</v>
      </c>
      <c r="G7709" s="8">
        <v>12478.7</v>
      </c>
      <c r="H7709" s="8"/>
      <c r="I7709" s="8"/>
      <c r="J7709" s="8"/>
    </row>
    <row r="7710" spans="3:10" x14ac:dyDescent="0.25">
      <c r="C7710" s="5">
        <v>42928.208333333336</v>
      </c>
      <c r="D7710" s="6">
        <v>12479.99</v>
      </c>
      <c r="E7710" s="6">
        <v>12480.63</v>
      </c>
      <c r="F7710" s="6">
        <v>12474.9</v>
      </c>
      <c r="G7710" s="6">
        <v>12475.4</v>
      </c>
      <c r="H7710" s="6"/>
      <c r="I7710" s="6"/>
      <c r="J7710" s="6"/>
    </row>
    <row r="7711" spans="3:10" x14ac:dyDescent="0.25">
      <c r="C7711" s="7">
        <v>42928.25</v>
      </c>
      <c r="D7711" s="8">
        <v>12476.05</v>
      </c>
      <c r="E7711" s="8">
        <v>12476.19</v>
      </c>
      <c r="F7711" s="8">
        <v>12468.75</v>
      </c>
      <c r="G7711" s="8">
        <v>12470.53</v>
      </c>
      <c r="H7711" s="8"/>
      <c r="I7711" s="8"/>
      <c r="J7711" s="8"/>
    </row>
    <row r="7712" spans="3:10" x14ac:dyDescent="0.25">
      <c r="C7712" s="5">
        <v>42928.291666666664</v>
      </c>
      <c r="D7712" s="6">
        <v>12470.52</v>
      </c>
      <c r="E7712" s="6">
        <v>12474.53</v>
      </c>
      <c r="F7712" s="6">
        <v>12470.52</v>
      </c>
      <c r="G7712" s="6">
        <v>12472.02</v>
      </c>
      <c r="H7712" s="6"/>
      <c r="I7712" s="6"/>
      <c r="J7712" s="6"/>
    </row>
    <row r="7713" spans="3:10" x14ac:dyDescent="0.25">
      <c r="C7713" s="7">
        <v>42928.333333333336</v>
      </c>
      <c r="D7713" s="8">
        <v>12473.31</v>
      </c>
      <c r="E7713" s="8">
        <v>12476.29</v>
      </c>
      <c r="F7713" s="8">
        <v>12462.18</v>
      </c>
      <c r="G7713" s="8">
        <v>12464.68</v>
      </c>
      <c r="H7713" s="8"/>
      <c r="I7713" s="8"/>
      <c r="J7713" s="8"/>
    </row>
    <row r="7714" spans="3:10" x14ac:dyDescent="0.25">
      <c r="C7714" s="5">
        <v>42928.375</v>
      </c>
      <c r="D7714" s="6">
        <v>12463.18</v>
      </c>
      <c r="E7714" s="6">
        <v>12476.73</v>
      </c>
      <c r="F7714" s="6">
        <v>12453.54</v>
      </c>
      <c r="G7714" s="6">
        <v>12472.9</v>
      </c>
      <c r="H7714" s="6"/>
      <c r="I7714" s="6"/>
      <c r="J7714" s="6"/>
    </row>
    <row r="7715" spans="3:10" x14ac:dyDescent="0.25">
      <c r="C7715" s="7">
        <v>42928.416666666664</v>
      </c>
      <c r="D7715" s="8">
        <v>12471.89</v>
      </c>
      <c r="E7715" s="8">
        <v>12505.19</v>
      </c>
      <c r="F7715" s="8">
        <v>12468.02</v>
      </c>
      <c r="G7715" s="8">
        <v>12494.5</v>
      </c>
      <c r="H7715" s="8"/>
      <c r="I7715" s="8"/>
      <c r="J7715" s="8"/>
    </row>
    <row r="7716" spans="3:10" x14ac:dyDescent="0.25">
      <c r="C7716" s="5">
        <v>42928.458333333336</v>
      </c>
      <c r="D7716" s="6">
        <v>12494.25</v>
      </c>
      <c r="E7716" s="6">
        <v>12498.56</v>
      </c>
      <c r="F7716" s="6">
        <v>12480.29</v>
      </c>
      <c r="G7716" s="6">
        <v>12495.89</v>
      </c>
      <c r="H7716" s="6"/>
      <c r="I7716" s="6"/>
      <c r="J7716" s="6"/>
    </row>
    <row r="7717" spans="3:10" x14ac:dyDescent="0.25">
      <c r="C7717" s="7">
        <v>42928.5</v>
      </c>
      <c r="D7717" s="8">
        <v>12495.05</v>
      </c>
      <c r="E7717" s="8">
        <v>12533.13</v>
      </c>
      <c r="F7717" s="8">
        <v>12483.41</v>
      </c>
      <c r="G7717" s="8">
        <v>12521.19</v>
      </c>
      <c r="H7717" s="8"/>
      <c r="I7717" s="8"/>
      <c r="J7717" s="8"/>
    </row>
    <row r="7718" spans="3:10" x14ac:dyDescent="0.25">
      <c r="C7718" s="5">
        <v>42928.541666666664</v>
      </c>
      <c r="D7718" s="6">
        <v>12521.69</v>
      </c>
      <c r="E7718" s="6">
        <v>12528.64</v>
      </c>
      <c r="F7718" s="6">
        <v>12512.68</v>
      </c>
      <c r="G7718" s="6">
        <v>12527.16</v>
      </c>
      <c r="H7718" s="6"/>
      <c r="I7718" s="6"/>
      <c r="J7718" s="6"/>
    </row>
    <row r="7719" spans="3:10" x14ac:dyDescent="0.25">
      <c r="C7719" s="7">
        <v>42928.583333333336</v>
      </c>
      <c r="D7719" s="8">
        <v>12526.91</v>
      </c>
      <c r="E7719" s="8">
        <v>12527.66</v>
      </c>
      <c r="F7719" s="8">
        <v>12509.14</v>
      </c>
      <c r="G7719" s="8">
        <v>12516.22</v>
      </c>
      <c r="H7719" s="8"/>
      <c r="I7719" s="8"/>
      <c r="J7719" s="8"/>
    </row>
    <row r="7720" spans="3:10" x14ac:dyDescent="0.25">
      <c r="C7720" s="5">
        <v>42928.625</v>
      </c>
      <c r="D7720" s="6">
        <v>12516.19</v>
      </c>
      <c r="E7720" s="6">
        <v>12581.17</v>
      </c>
      <c r="F7720" s="6">
        <v>12511.68</v>
      </c>
      <c r="G7720" s="6">
        <v>12572.34</v>
      </c>
      <c r="H7720" s="6"/>
      <c r="I7720" s="6"/>
      <c r="J7720" s="6"/>
    </row>
    <row r="7721" spans="3:10" x14ac:dyDescent="0.25">
      <c r="C7721" s="7">
        <v>42928.666666666664</v>
      </c>
      <c r="D7721" s="8">
        <v>12572.84</v>
      </c>
      <c r="E7721" s="8">
        <v>12632.76</v>
      </c>
      <c r="F7721" s="8">
        <v>12572.55</v>
      </c>
      <c r="G7721" s="8">
        <v>12619.5</v>
      </c>
      <c r="H7721" s="8"/>
      <c r="I7721" s="8"/>
      <c r="J7721" s="8"/>
    </row>
    <row r="7722" spans="3:10" x14ac:dyDescent="0.25">
      <c r="C7722" s="5">
        <v>42928.708333333336</v>
      </c>
      <c r="D7722" s="6">
        <v>12619.75</v>
      </c>
      <c r="E7722" s="6">
        <v>12648.52</v>
      </c>
      <c r="F7722" s="6">
        <v>12617.32</v>
      </c>
      <c r="G7722" s="6">
        <v>12630.98</v>
      </c>
      <c r="H7722" s="6"/>
      <c r="I7722" s="6"/>
      <c r="J7722" s="6"/>
    </row>
    <row r="7723" spans="3:10" x14ac:dyDescent="0.25">
      <c r="C7723" s="7">
        <v>42928.75</v>
      </c>
      <c r="D7723" s="8">
        <v>12630.23</v>
      </c>
      <c r="E7723" s="8">
        <v>12645.49</v>
      </c>
      <c r="F7723" s="8">
        <v>12622.47</v>
      </c>
      <c r="G7723" s="8">
        <v>12639.25</v>
      </c>
      <c r="H7723" s="8"/>
      <c r="I7723" s="8"/>
      <c r="J7723" s="8"/>
    </row>
    <row r="7724" spans="3:10" x14ac:dyDescent="0.25">
      <c r="C7724" s="5">
        <v>42928.791666666664</v>
      </c>
      <c r="D7724" s="6">
        <v>12638.75</v>
      </c>
      <c r="E7724" s="6">
        <v>12646.25</v>
      </c>
      <c r="F7724" s="6">
        <v>12631.61</v>
      </c>
      <c r="G7724" s="6">
        <v>12641.48</v>
      </c>
      <c r="H7724" s="6"/>
      <c r="I7724" s="6"/>
      <c r="J7724" s="6"/>
    </row>
    <row r="7725" spans="3:10" x14ac:dyDescent="0.25">
      <c r="C7725" s="7">
        <v>42928.833333333336</v>
      </c>
      <c r="D7725" s="8">
        <v>12641.23</v>
      </c>
      <c r="E7725" s="8">
        <v>12647.22</v>
      </c>
      <c r="F7725" s="8">
        <v>12639.72</v>
      </c>
      <c r="G7725" s="8">
        <v>12645.97</v>
      </c>
      <c r="H7725" s="8"/>
      <c r="I7725" s="8"/>
      <c r="J7725" s="8"/>
    </row>
    <row r="7726" spans="3:10" x14ac:dyDescent="0.25">
      <c r="C7726" s="5">
        <v>42928.875</v>
      </c>
      <c r="D7726" s="6">
        <v>12645.47</v>
      </c>
      <c r="E7726" s="6">
        <v>12655.48</v>
      </c>
      <c r="F7726" s="6">
        <v>12642.97</v>
      </c>
      <c r="G7726" s="6">
        <v>12649.47</v>
      </c>
      <c r="H7726" s="6"/>
      <c r="I7726" s="6"/>
      <c r="J7726" s="6"/>
    </row>
    <row r="7727" spans="3:10" x14ac:dyDescent="0.25">
      <c r="C7727" s="7">
        <v>42928.916666666664</v>
      </c>
      <c r="D7727" s="8">
        <v>12649.72</v>
      </c>
      <c r="E7727" s="8">
        <v>12654.22</v>
      </c>
      <c r="F7727" s="8">
        <v>12630.96</v>
      </c>
      <c r="G7727" s="8">
        <v>12630.96</v>
      </c>
      <c r="H7727" s="8"/>
      <c r="I7727" s="8"/>
      <c r="J7727" s="8"/>
    </row>
    <row r="7728" spans="3:10" x14ac:dyDescent="0.25">
      <c r="C7728" s="5">
        <v>42928.958333333336</v>
      </c>
      <c r="D7728" s="6">
        <v>12629.66</v>
      </c>
      <c r="E7728" s="6">
        <v>12636.65</v>
      </c>
      <c r="F7728" s="6">
        <v>12623.19</v>
      </c>
      <c r="G7728" s="6">
        <v>12636.65</v>
      </c>
      <c r="H7728" s="6"/>
      <c r="I7728" s="6"/>
      <c r="J7728" s="6"/>
    </row>
    <row r="7729" spans="3:10" x14ac:dyDescent="0.25">
      <c r="C7729" s="7">
        <v>42929.041666666664</v>
      </c>
      <c r="D7729" s="8">
        <v>12636.65</v>
      </c>
      <c r="E7729" s="8">
        <v>12641.94</v>
      </c>
      <c r="F7729" s="8">
        <v>12635.35</v>
      </c>
      <c r="G7729" s="8">
        <v>12641.94</v>
      </c>
      <c r="H7729" s="8"/>
      <c r="I7729" s="8"/>
      <c r="J7729" s="8"/>
    </row>
    <row r="7730" spans="3:10" x14ac:dyDescent="0.25">
      <c r="C7730" s="5">
        <v>42929.083333333336</v>
      </c>
      <c r="D7730" s="6">
        <v>12640.64</v>
      </c>
      <c r="E7730" s="6">
        <v>12642.93</v>
      </c>
      <c r="F7730" s="6">
        <v>12637.76</v>
      </c>
      <c r="G7730" s="6">
        <v>12642.93</v>
      </c>
      <c r="H7730" s="6"/>
      <c r="I7730" s="6"/>
      <c r="J7730" s="6"/>
    </row>
    <row r="7731" spans="3:10" x14ac:dyDescent="0.25">
      <c r="C7731" s="7">
        <v>42929.125</v>
      </c>
      <c r="D7731" s="8">
        <v>12641.64</v>
      </c>
      <c r="E7731" s="8">
        <v>12650.4</v>
      </c>
      <c r="F7731" s="8">
        <v>12641.64</v>
      </c>
      <c r="G7731" s="8">
        <v>12644.22</v>
      </c>
      <c r="H7731" s="8"/>
      <c r="I7731" s="8"/>
      <c r="J7731" s="8"/>
    </row>
    <row r="7732" spans="3:10" x14ac:dyDescent="0.25">
      <c r="C7732" s="5">
        <v>42929.166666666664</v>
      </c>
      <c r="D7732" s="6">
        <v>12643.79</v>
      </c>
      <c r="E7732" s="6">
        <v>12646.87</v>
      </c>
      <c r="F7732" s="6">
        <v>12640.99</v>
      </c>
      <c r="G7732" s="6">
        <v>12642.28</v>
      </c>
      <c r="H7732" s="6"/>
      <c r="I7732" s="6"/>
      <c r="J7732" s="6"/>
    </row>
    <row r="7733" spans="3:10" x14ac:dyDescent="0.25">
      <c r="C7733" s="7">
        <v>42929.208333333336</v>
      </c>
      <c r="D7733" s="8">
        <v>12643.58</v>
      </c>
      <c r="E7733" s="8">
        <v>12644.28</v>
      </c>
      <c r="F7733" s="8">
        <v>12642.78</v>
      </c>
      <c r="G7733" s="8">
        <v>12644.28</v>
      </c>
      <c r="H7733" s="8"/>
      <c r="I7733" s="8"/>
      <c r="J7733" s="8"/>
    </row>
    <row r="7734" spans="3:10" x14ac:dyDescent="0.25">
      <c r="C7734" s="5">
        <v>42929.25</v>
      </c>
      <c r="D7734" s="6">
        <v>12642.98</v>
      </c>
      <c r="E7734" s="6">
        <v>12645.28</v>
      </c>
      <c r="F7734" s="6">
        <v>12642.69</v>
      </c>
      <c r="G7734" s="6">
        <v>12644.19</v>
      </c>
      <c r="H7734" s="6"/>
      <c r="I7734" s="6"/>
      <c r="J7734" s="6"/>
    </row>
    <row r="7735" spans="3:10" x14ac:dyDescent="0.25">
      <c r="C7735" s="7">
        <v>42929.291666666664</v>
      </c>
      <c r="D7735" s="8">
        <v>12644.19</v>
      </c>
      <c r="E7735" s="8">
        <v>12659.5</v>
      </c>
      <c r="F7735" s="8">
        <v>12642.87</v>
      </c>
      <c r="G7735" s="8">
        <v>12659.5</v>
      </c>
      <c r="H7735" s="8"/>
      <c r="I7735" s="8"/>
      <c r="J7735" s="8"/>
    </row>
    <row r="7736" spans="3:10" x14ac:dyDescent="0.25">
      <c r="C7736" s="5">
        <v>42929.333333333336</v>
      </c>
      <c r="D7736" s="6">
        <v>12658.49</v>
      </c>
      <c r="E7736" s="6">
        <v>12664.78</v>
      </c>
      <c r="F7736" s="6">
        <v>12655.38</v>
      </c>
      <c r="G7736" s="6">
        <v>12660.3</v>
      </c>
      <c r="H7736" s="6"/>
      <c r="I7736" s="6"/>
      <c r="J7736" s="6"/>
    </row>
    <row r="7737" spans="3:10" x14ac:dyDescent="0.25">
      <c r="C7737" s="7">
        <v>42929.375</v>
      </c>
      <c r="D7737" s="8">
        <v>12654.68</v>
      </c>
      <c r="E7737" s="8">
        <v>12654.93</v>
      </c>
      <c r="F7737" s="8">
        <v>12623.15</v>
      </c>
      <c r="G7737" s="8">
        <v>12625.87</v>
      </c>
      <c r="H7737" s="8"/>
      <c r="I7737" s="8"/>
      <c r="J7737" s="8"/>
    </row>
    <row r="7738" spans="3:10" x14ac:dyDescent="0.25">
      <c r="C7738" s="5">
        <v>42929.416666666664</v>
      </c>
      <c r="D7738" s="6">
        <v>12626.37</v>
      </c>
      <c r="E7738" s="6">
        <v>12642.19</v>
      </c>
      <c r="F7738" s="6">
        <v>12611.89</v>
      </c>
      <c r="G7738" s="6">
        <v>12631.2</v>
      </c>
      <c r="H7738" s="6"/>
      <c r="I7738" s="6"/>
      <c r="J7738" s="6"/>
    </row>
    <row r="7739" spans="3:10" x14ac:dyDescent="0.25">
      <c r="C7739" s="7">
        <v>42929.458333333336</v>
      </c>
      <c r="D7739" s="8">
        <v>12630.95</v>
      </c>
      <c r="E7739" s="8">
        <v>12669.31</v>
      </c>
      <c r="F7739" s="8">
        <v>12628.04</v>
      </c>
      <c r="G7739" s="8">
        <v>12665.43</v>
      </c>
      <c r="H7739" s="8"/>
      <c r="I7739" s="8"/>
      <c r="J7739" s="8"/>
    </row>
    <row r="7740" spans="3:10" x14ac:dyDescent="0.25">
      <c r="C7740" s="5">
        <v>42929.5</v>
      </c>
      <c r="D7740" s="6">
        <v>12664.68</v>
      </c>
      <c r="E7740" s="6">
        <v>12678.14</v>
      </c>
      <c r="F7740" s="6">
        <v>12652.94</v>
      </c>
      <c r="G7740" s="6">
        <v>12655.59</v>
      </c>
      <c r="H7740" s="6"/>
      <c r="I7740" s="6"/>
      <c r="J7740" s="6"/>
    </row>
    <row r="7741" spans="3:10" x14ac:dyDescent="0.25">
      <c r="C7741" s="7">
        <v>42929.541666666664</v>
      </c>
      <c r="D7741" s="8">
        <v>12655.34</v>
      </c>
      <c r="E7741" s="8">
        <v>12660.25</v>
      </c>
      <c r="F7741" s="8">
        <v>12644.46</v>
      </c>
      <c r="G7741" s="8">
        <v>12653.41</v>
      </c>
      <c r="H7741" s="8"/>
      <c r="I7741" s="8"/>
      <c r="J7741" s="8"/>
    </row>
    <row r="7742" spans="3:10" x14ac:dyDescent="0.25">
      <c r="C7742" s="5">
        <v>42929.583333333336</v>
      </c>
      <c r="D7742" s="6">
        <v>12652.16</v>
      </c>
      <c r="E7742" s="6">
        <v>12653.63</v>
      </c>
      <c r="F7742" s="6">
        <v>12620.06</v>
      </c>
      <c r="G7742" s="6">
        <v>12631.04</v>
      </c>
      <c r="H7742" s="6"/>
      <c r="I7742" s="6"/>
      <c r="J7742" s="6"/>
    </row>
    <row r="7743" spans="3:10" x14ac:dyDescent="0.25">
      <c r="C7743" s="7">
        <v>42929.625</v>
      </c>
      <c r="D7743" s="8">
        <v>12631.54</v>
      </c>
      <c r="E7743" s="8">
        <v>12640.76</v>
      </c>
      <c r="F7743" s="8">
        <v>12625.34</v>
      </c>
      <c r="G7743" s="8">
        <v>12634.22</v>
      </c>
      <c r="H7743" s="8"/>
      <c r="I7743" s="8"/>
      <c r="J7743" s="8"/>
    </row>
    <row r="7744" spans="3:10" x14ac:dyDescent="0.25">
      <c r="C7744" s="5">
        <v>42929.666666666664</v>
      </c>
      <c r="D7744" s="6">
        <v>12634.72</v>
      </c>
      <c r="E7744" s="6">
        <v>12646.33</v>
      </c>
      <c r="F7744" s="6">
        <v>12623.11</v>
      </c>
      <c r="G7744" s="6">
        <v>12642.51</v>
      </c>
      <c r="H7744" s="6"/>
      <c r="I7744" s="6"/>
      <c r="J7744" s="6"/>
    </row>
    <row r="7745" spans="3:10" x14ac:dyDescent="0.25">
      <c r="C7745" s="7">
        <v>42929.708333333336</v>
      </c>
      <c r="D7745" s="8">
        <v>12643.01</v>
      </c>
      <c r="E7745" s="8">
        <v>12643.01</v>
      </c>
      <c r="F7745" s="8">
        <v>12613.59</v>
      </c>
      <c r="G7745" s="8">
        <v>12633.59</v>
      </c>
      <c r="H7745" s="8"/>
      <c r="I7745" s="8"/>
      <c r="J7745" s="8"/>
    </row>
    <row r="7746" spans="3:10" x14ac:dyDescent="0.25">
      <c r="C7746" s="5">
        <v>42929.75</v>
      </c>
      <c r="D7746" s="6">
        <v>12633.84</v>
      </c>
      <c r="E7746" s="6">
        <v>12640.71</v>
      </c>
      <c r="F7746" s="6">
        <v>12627.34</v>
      </c>
      <c r="G7746" s="6">
        <v>12639.47</v>
      </c>
      <c r="H7746" s="6"/>
      <c r="I7746" s="6"/>
      <c r="J7746" s="6"/>
    </row>
    <row r="7747" spans="3:10" x14ac:dyDescent="0.25">
      <c r="C7747" s="7">
        <v>42929.791666666664</v>
      </c>
      <c r="D7747" s="8">
        <v>12638.97</v>
      </c>
      <c r="E7747" s="8">
        <v>12655.6</v>
      </c>
      <c r="F7747" s="8">
        <v>12633.77</v>
      </c>
      <c r="G7747" s="8">
        <v>12653.11</v>
      </c>
      <c r="H7747" s="8"/>
      <c r="I7747" s="8"/>
      <c r="J7747" s="8"/>
    </row>
    <row r="7748" spans="3:10" x14ac:dyDescent="0.25">
      <c r="C7748" s="5">
        <v>42929.833333333336</v>
      </c>
      <c r="D7748" s="6">
        <v>12652.86</v>
      </c>
      <c r="E7748" s="6">
        <v>12653.11</v>
      </c>
      <c r="F7748" s="6">
        <v>12642.59</v>
      </c>
      <c r="G7748" s="6">
        <v>12646.85</v>
      </c>
      <c r="H7748" s="6"/>
      <c r="I7748" s="6"/>
      <c r="J7748" s="6"/>
    </row>
    <row r="7749" spans="3:10" x14ac:dyDescent="0.25">
      <c r="C7749" s="7">
        <v>42929.875</v>
      </c>
      <c r="D7749" s="8">
        <v>12647.1</v>
      </c>
      <c r="E7749" s="8">
        <v>12651.59</v>
      </c>
      <c r="F7749" s="8">
        <v>12640.84</v>
      </c>
      <c r="G7749" s="8">
        <v>12650.34</v>
      </c>
      <c r="H7749" s="8"/>
      <c r="I7749" s="8"/>
      <c r="J7749" s="8"/>
    </row>
    <row r="7750" spans="3:10" x14ac:dyDescent="0.25">
      <c r="C7750" s="5">
        <v>42929.916666666664</v>
      </c>
      <c r="D7750" s="6">
        <v>12650.09</v>
      </c>
      <c r="E7750" s="6">
        <v>12660.09</v>
      </c>
      <c r="F7750" s="6">
        <v>12646.34</v>
      </c>
      <c r="G7750" s="6">
        <v>12650.34</v>
      </c>
      <c r="H7750" s="6"/>
      <c r="I7750" s="6"/>
      <c r="J7750" s="6"/>
    </row>
    <row r="7751" spans="3:10" x14ac:dyDescent="0.25">
      <c r="C7751" s="7">
        <v>42929.958333333336</v>
      </c>
      <c r="D7751" s="8">
        <v>12649.05</v>
      </c>
      <c r="E7751" s="8">
        <v>12657.21</v>
      </c>
      <c r="F7751" s="8">
        <v>12645.16</v>
      </c>
      <c r="G7751" s="8">
        <v>12657.21</v>
      </c>
      <c r="H7751" s="8"/>
      <c r="I7751" s="8"/>
      <c r="J7751" s="8"/>
    </row>
    <row r="7752" spans="3:10" x14ac:dyDescent="0.25">
      <c r="C7752" s="5">
        <v>42930.041666666664</v>
      </c>
      <c r="D7752" s="6">
        <v>12655.2</v>
      </c>
      <c r="E7752" s="6">
        <v>12655.2</v>
      </c>
      <c r="F7752" s="6">
        <v>12646.94</v>
      </c>
      <c r="G7752" s="6">
        <v>12649.52</v>
      </c>
      <c r="H7752" s="6"/>
      <c r="I7752" s="6"/>
      <c r="J7752" s="6"/>
    </row>
    <row r="7753" spans="3:10" x14ac:dyDescent="0.25">
      <c r="C7753" s="7">
        <v>42930.083333333336</v>
      </c>
      <c r="D7753" s="8">
        <v>12650.82</v>
      </c>
      <c r="E7753" s="8">
        <v>12653.61</v>
      </c>
      <c r="F7753" s="8">
        <v>12649.52</v>
      </c>
      <c r="G7753" s="8">
        <v>12652.31</v>
      </c>
      <c r="H7753" s="8"/>
      <c r="I7753" s="8"/>
      <c r="J7753" s="8"/>
    </row>
    <row r="7754" spans="3:10" x14ac:dyDescent="0.25">
      <c r="C7754" s="5">
        <v>42930.125</v>
      </c>
      <c r="D7754" s="6">
        <v>12651.02</v>
      </c>
      <c r="E7754" s="6">
        <v>12653.6</v>
      </c>
      <c r="F7754" s="6">
        <v>12649.51</v>
      </c>
      <c r="G7754" s="6">
        <v>12653.39</v>
      </c>
      <c r="H7754" s="6"/>
      <c r="I7754" s="6"/>
      <c r="J7754" s="6"/>
    </row>
    <row r="7755" spans="3:10" x14ac:dyDescent="0.25">
      <c r="C7755" s="7">
        <v>42930.166666666664</v>
      </c>
      <c r="D7755" s="8">
        <v>12652.97</v>
      </c>
      <c r="E7755" s="8">
        <v>12658.15</v>
      </c>
      <c r="F7755" s="8">
        <v>12651.88</v>
      </c>
      <c r="G7755" s="8">
        <v>12651.88</v>
      </c>
      <c r="H7755" s="8"/>
      <c r="I7755" s="8"/>
      <c r="J7755" s="8"/>
    </row>
    <row r="7756" spans="3:10" x14ac:dyDescent="0.25">
      <c r="C7756" s="5">
        <v>42930.208333333336</v>
      </c>
      <c r="D7756" s="6">
        <v>12653.17</v>
      </c>
      <c r="E7756" s="6">
        <v>12653.17</v>
      </c>
      <c r="F7756" s="6">
        <v>12650.58</v>
      </c>
      <c r="G7756" s="6">
        <v>12650.58</v>
      </c>
      <c r="H7756" s="6"/>
      <c r="I7756" s="6"/>
      <c r="J7756" s="6"/>
    </row>
    <row r="7757" spans="3:10" x14ac:dyDescent="0.25">
      <c r="C7757" s="7">
        <v>42930.25</v>
      </c>
      <c r="D7757" s="8">
        <v>12649.29</v>
      </c>
      <c r="E7757" s="8">
        <v>12649.37</v>
      </c>
      <c r="F7757" s="8">
        <v>12646.78</v>
      </c>
      <c r="G7757" s="8">
        <v>12646.78</v>
      </c>
      <c r="H7757" s="8"/>
      <c r="I7757" s="8"/>
      <c r="J7757" s="8"/>
    </row>
    <row r="7758" spans="3:10" x14ac:dyDescent="0.25">
      <c r="C7758" s="5">
        <v>42930.291666666664</v>
      </c>
      <c r="D7758" s="6">
        <v>12648.08</v>
      </c>
      <c r="E7758" s="6">
        <v>12649.33</v>
      </c>
      <c r="F7758" s="6">
        <v>12647.22</v>
      </c>
      <c r="G7758" s="6">
        <v>12648.46</v>
      </c>
      <c r="H7758" s="6"/>
      <c r="I7758" s="6"/>
      <c r="J7758" s="6"/>
    </row>
    <row r="7759" spans="3:10" x14ac:dyDescent="0.25">
      <c r="C7759" s="7">
        <v>42930.333333333336</v>
      </c>
      <c r="D7759" s="8">
        <v>12649.75</v>
      </c>
      <c r="E7759" s="8">
        <v>12651.3</v>
      </c>
      <c r="F7759" s="8">
        <v>12643.83</v>
      </c>
      <c r="G7759" s="8">
        <v>12648.42</v>
      </c>
      <c r="H7759" s="8"/>
      <c r="I7759" s="8"/>
      <c r="J7759" s="8"/>
    </row>
    <row r="7760" spans="3:10" x14ac:dyDescent="0.25">
      <c r="C7760" s="5">
        <v>42930.375</v>
      </c>
      <c r="D7760" s="6">
        <v>12648.42</v>
      </c>
      <c r="E7760" s="6">
        <v>12655.15</v>
      </c>
      <c r="F7760" s="6">
        <v>12634.42</v>
      </c>
      <c r="G7760" s="6">
        <v>12645.74</v>
      </c>
      <c r="H7760" s="6"/>
      <c r="I7760" s="6"/>
      <c r="J7760" s="6"/>
    </row>
    <row r="7761" spans="3:10" x14ac:dyDescent="0.25">
      <c r="C7761" s="7">
        <v>42930.416666666664</v>
      </c>
      <c r="D7761" s="8">
        <v>12646.24</v>
      </c>
      <c r="E7761" s="8">
        <v>12655.4</v>
      </c>
      <c r="F7761" s="8">
        <v>12620.77</v>
      </c>
      <c r="G7761" s="8">
        <v>12642.09</v>
      </c>
      <c r="H7761" s="8"/>
      <c r="I7761" s="8"/>
      <c r="J7761" s="8"/>
    </row>
    <row r="7762" spans="3:10" x14ac:dyDescent="0.25">
      <c r="C7762" s="5">
        <v>42930.458333333336</v>
      </c>
      <c r="D7762" s="6">
        <v>12641.84</v>
      </c>
      <c r="E7762" s="6">
        <v>12646.72</v>
      </c>
      <c r="F7762" s="6">
        <v>12631.43</v>
      </c>
      <c r="G7762" s="6">
        <v>12638.08</v>
      </c>
      <c r="H7762" s="6"/>
      <c r="I7762" s="6"/>
      <c r="J7762" s="6"/>
    </row>
    <row r="7763" spans="3:10" x14ac:dyDescent="0.25">
      <c r="C7763" s="7">
        <v>42930.5</v>
      </c>
      <c r="D7763" s="8">
        <v>12637.83</v>
      </c>
      <c r="E7763" s="8">
        <v>12644.46</v>
      </c>
      <c r="F7763" s="8">
        <v>12618.77</v>
      </c>
      <c r="G7763" s="8">
        <v>12634.53</v>
      </c>
      <c r="H7763" s="8"/>
      <c r="I7763" s="8"/>
      <c r="J7763" s="8"/>
    </row>
    <row r="7764" spans="3:10" x14ac:dyDescent="0.25">
      <c r="C7764" s="5">
        <v>42930.541666666664</v>
      </c>
      <c r="D7764" s="6">
        <v>12635.03</v>
      </c>
      <c r="E7764" s="6">
        <v>12648.69</v>
      </c>
      <c r="F7764" s="6">
        <v>12632.09</v>
      </c>
      <c r="G7764" s="6">
        <v>12643.91</v>
      </c>
      <c r="H7764" s="6"/>
      <c r="I7764" s="6"/>
      <c r="J7764" s="6"/>
    </row>
    <row r="7765" spans="3:10" x14ac:dyDescent="0.25">
      <c r="C7765" s="7">
        <v>42930.583333333336</v>
      </c>
      <c r="D7765" s="8">
        <v>12644.16</v>
      </c>
      <c r="E7765" s="8">
        <v>12650.7</v>
      </c>
      <c r="F7765" s="8">
        <v>12636.77</v>
      </c>
      <c r="G7765" s="8">
        <v>12641.42</v>
      </c>
      <c r="H7765" s="8"/>
      <c r="I7765" s="8"/>
      <c r="J7765" s="8"/>
    </row>
    <row r="7766" spans="3:10" x14ac:dyDescent="0.25">
      <c r="C7766" s="5">
        <v>42930.625</v>
      </c>
      <c r="D7766" s="6">
        <v>12640.92</v>
      </c>
      <c r="E7766" s="6">
        <v>12662.83</v>
      </c>
      <c r="F7766" s="6">
        <v>12625.79</v>
      </c>
      <c r="G7766" s="6">
        <v>12633.11</v>
      </c>
      <c r="H7766" s="6"/>
      <c r="I7766" s="6"/>
      <c r="J7766" s="6"/>
    </row>
    <row r="7767" spans="3:10" x14ac:dyDescent="0.25">
      <c r="C7767" s="7">
        <v>42930.666666666664</v>
      </c>
      <c r="D7767" s="8">
        <v>12633.36</v>
      </c>
      <c r="E7767" s="8">
        <v>12636.91</v>
      </c>
      <c r="F7767" s="8">
        <v>12576.35</v>
      </c>
      <c r="G7767" s="8">
        <v>12611.31</v>
      </c>
      <c r="H7767" s="8"/>
      <c r="I7767" s="8"/>
      <c r="J7767" s="8"/>
    </row>
    <row r="7768" spans="3:10" x14ac:dyDescent="0.25">
      <c r="C7768" s="5">
        <v>42930.708333333336</v>
      </c>
      <c r="D7768" s="6">
        <v>12611.81</v>
      </c>
      <c r="E7768" s="6">
        <v>12628.97</v>
      </c>
      <c r="F7768" s="6">
        <v>12595.36</v>
      </c>
      <c r="G7768" s="6">
        <v>12614.85</v>
      </c>
      <c r="H7768" s="6"/>
      <c r="I7768" s="6"/>
      <c r="J7768" s="6"/>
    </row>
    <row r="7769" spans="3:10" x14ac:dyDescent="0.25">
      <c r="C7769" s="7">
        <v>42930.75</v>
      </c>
      <c r="D7769" s="8">
        <v>12614.35</v>
      </c>
      <c r="E7769" s="8">
        <v>12637.31</v>
      </c>
      <c r="F7769" s="8">
        <v>12599</v>
      </c>
      <c r="G7769" s="8">
        <v>12637.06</v>
      </c>
      <c r="H7769" s="8"/>
      <c r="I7769" s="8"/>
      <c r="J7769" s="8"/>
    </row>
    <row r="7770" spans="3:10" x14ac:dyDescent="0.25">
      <c r="C7770" s="5">
        <v>42930.791666666664</v>
      </c>
      <c r="D7770" s="6">
        <v>12637.31</v>
      </c>
      <c r="E7770" s="6">
        <v>12646.57</v>
      </c>
      <c r="F7770" s="6">
        <v>12630.01</v>
      </c>
      <c r="G7770" s="6">
        <v>12641.6</v>
      </c>
      <c r="H7770" s="6"/>
      <c r="I7770" s="6"/>
      <c r="J7770" s="6"/>
    </row>
    <row r="7771" spans="3:10" x14ac:dyDescent="0.25">
      <c r="C7771" s="7">
        <v>42930.833333333336</v>
      </c>
      <c r="D7771" s="8">
        <v>12642.1</v>
      </c>
      <c r="E7771" s="8">
        <v>12645.86</v>
      </c>
      <c r="F7771" s="8">
        <v>12637.85</v>
      </c>
      <c r="G7771" s="8">
        <v>12643.1</v>
      </c>
      <c r="H7771" s="8"/>
      <c r="I7771" s="8"/>
      <c r="J7771" s="8"/>
    </row>
    <row r="7772" spans="3:10" x14ac:dyDescent="0.25">
      <c r="C7772" s="5">
        <v>42930.875</v>
      </c>
      <c r="D7772" s="6">
        <v>12642.85</v>
      </c>
      <c r="E7772" s="6">
        <v>12655.86</v>
      </c>
      <c r="F7772" s="6">
        <v>12642.1</v>
      </c>
      <c r="G7772" s="6">
        <v>12647.6</v>
      </c>
      <c r="H7772" s="6"/>
      <c r="I7772" s="6"/>
      <c r="J7772" s="6"/>
    </row>
    <row r="7773" spans="3:10" x14ac:dyDescent="0.25">
      <c r="C7773" s="7">
        <v>42930.916666666664</v>
      </c>
      <c r="D7773" s="8">
        <v>12647.1</v>
      </c>
      <c r="E7773" s="8">
        <v>12665.1</v>
      </c>
      <c r="F7773" s="8">
        <v>12647.1</v>
      </c>
      <c r="G7773" s="8">
        <v>12649.09</v>
      </c>
      <c r="H7773" s="8"/>
      <c r="I7773" s="8"/>
      <c r="J7773" s="8"/>
    </row>
    <row r="7774" spans="3:10" x14ac:dyDescent="0.25">
      <c r="C7774" s="5">
        <v>42933.041666666664</v>
      </c>
      <c r="D7774" s="6">
        <v>12651.89</v>
      </c>
      <c r="E7774" s="6">
        <v>12667.62</v>
      </c>
      <c r="F7774" s="6">
        <v>12650.6</v>
      </c>
      <c r="G7774" s="6">
        <v>12657.75</v>
      </c>
      <c r="H7774" s="6"/>
      <c r="I7774" s="6"/>
      <c r="J7774" s="6"/>
    </row>
    <row r="7775" spans="3:10" x14ac:dyDescent="0.25">
      <c r="C7775" s="7">
        <v>42933.083333333336</v>
      </c>
      <c r="D7775" s="8">
        <v>12656.46</v>
      </c>
      <c r="E7775" s="8">
        <v>12659.03</v>
      </c>
      <c r="F7775" s="8">
        <v>12651.59</v>
      </c>
      <c r="G7775" s="8">
        <v>12654.17</v>
      </c>
      <c r="H7775" s="8"/>
      <c r="I7775" s="8"/>
      <c r="J7775" s="8"/>
    </row>
    <row r="7776" spans="3:10" x14ac:dyDescent="0.25">
      <c r="C7776" s="5">
        <v>42933.125</v>
      </c>
      <c r="D7776" s="6">
        <v>12652.88</v>
      </c>
      <c r="E7776" s="6">
        <v>12656.74</v>
      </c>
      <c r="F7776" s="6">
        <v>12651.59</v>
      </c>
      <c r="G7776" s="6">
        <v>12656.74</v>
      </c>
      <c r="H7776" s="6"/>
      <c r="I7776" s="6"/>
      <c r="J7776" s="6"/>
    </row>
    <row r="7777" spans="3:10" x14ac:dyDescent="0.25">
      <c r="C7777" s="7">
        <v>42933.166666666664</v>
      </c>
      <c r="D7777" s="8">
        <v>12656.81</v>
      </c>
      <c r="E7777" s="8">
        <v>12656.81</v>
      </c>
      <c r="F7777" s="8">
        <v>12647.79</v>
      </c>
      <c r="G7777" s="8">
        <v>12649.08</v>
      </c>
      <c r="H7777" s="8"/>
      <c r="I7777" s="8"/>
      <c r="J7777" s="8"/>
    </row>
    <row r="7778" spans="3:10" x14ac:dyDescent="0.25">
      <c r="C7778" s="5">
        <v>42933.208333333336</v>
      </c>
      <c r="D7778" s="6">
        <v>12650.37</v>
      </c>
      <c r="E7778" s="6">
        <v>12651.65</v>
      </c>
      <c r="F7778" s="6">
        <v>12647.79</v>
      </c>
      <c r="G7778" s="6">
        <v>12649.36</v>
      </c>
      <c r="H7778" s="6"/>
      <c r="I7778" s="6"/>
      <c r="J7778" s="6"/>
    </row>
    <row r="7779" spans="3:10" x14ac:dyDescent="0.25">
      <c r="C7779" s="7">
        <v>42933.25</v>
      </c>
      <c r="D7779" s="8">
        <v>12650.65</v>
      </c>
      <c r="E7779" s="8">
        <v>12650.65</v>
      </c>
      <c r="F7779" s="8">
        <v>12648.07</v>
      </c>
      <c r="G7779" s="8">
        <v>12649.36</v>
      </c>
      <c r="H7779" s="8"/>
      <c r="I7779" s="8"/>
      <c r="J7779" s="8"/>
    </row>
    <row r="7780" spans="3:10" x14ac:dyDescent="0.25">
      <c r="C7780" s="5">
        <v>42933.291666666664</v>
      </c>
      <c r="D7780" s="6">
        <v>12649.34</v>
      </c>
      <c r="E7780" s="6">
        <v>12651.34</v>
      </c>
      <c r="F7780" s="6">
        <v>12648.06</v>
      </c>
      <c r="G7780" s="6">
        <v>12651.34</v>
      </c>
      <c r="H7780" s="6"/>
      <c r="I7780" s="6"/>
      <c r="J7780" s="6"/>
    </row>
    <row r="7781" spans="3:10" x14ac:dyDescent="0.25">
      <c r="C7781" s="7">
        <v>42933.333333333336</v>
      </c>
      <c r="D7781" s="8">
        <v>12651.84</v>
      </c>
      <c r="E7781" s="8">
        <v>12654.96</v>
      </c>
      <c r="F7781" s="8">
        <v>12641.83</v>
      </c>
      <c r="G7781" s="8">
        <v>12651.55</v>
      </c>
      <c r="H7781" s="8"/>
      <c r="I7781" s="8"/>
      <c r="J7781" s="8"/>
    </row>
    <row r="7782" spans="3:10" x14ac:dyDescent="0.25">
      <c r="C7782" s="5">
        <v>42933.375</v>
      </c>
      <c r="D7782" s="6">
        <v>12651.55</v>
      </c>
      <c r="E7782" s="6">
        <v>12674.09</v>
      </c>
      <c r="F7782" s="6">
        <v>12651.55</v>
      </c>
      <c r="G7782" s="6">
        <v>12652.93</v>
      </c>
      <c r="H7782" s="6"/>
      <c r="I7782" s="6"/>
      <c r="J7782" s="6"/>
    </row>
    <row r="7783" spans="3:10" x14ac:dyDescent="0.25">
      <c r="C7783" s="7">
        <v>42933.416666666664</v>
      </c>
      <c r="D7783" s="8">
        <v>12653.43</v>
      </c>
      <c r="E7783" s="8">
        <v>12656.93</v>
      </c>
      <c r="F7783" s="8">
        <v>12618.94</v>
      </c>
      <c r="G7783" s="8">
        <v>12628.64</v>
      </c>
      <c r="H7783" s="8"/>
      <c r="I7783" s="8"/>
      <c r="J7783" s="8"/>
    </row>
    <row r="7784" spans="3:10" x14ac:dyDescent="0.25">
      <c r="C7784" s="5">
        <v>42933.458333333336</v>
      </c>
      <c r="D7784" s="6">
        <v>12628.65</v>
      </c>
      <c r="E7784" s="6">
        <v>12632.6</v>
      </c>
      <c r="F7784" s="6">
        <v>12586.25</v>
      </c>
      <c r="G7784" s="6">
        <v>12597.05</v>
      </c>
      <c r="H7784" s="6"/>
      <c r="I7784" s="6"/>
      <c r="J7784" s="6"/>
    </row>
    <row r="7785" spans="3:10" x14ac:dyDescent="0.25">
      <c r="C7785" s="7">
        <v>42933.5</v>
      </c>
      <c r="D7785" s="8">
        <v>12597.06</v>
      </c>
      <c r="E7785" s="8">
        <v>12597.56</v>
      </c>
      <c r="F7785" s="8">
        <v>12540.21</v>
      </c>
      <c r="G7785" s="8">
        <v>12582.04</v>
      </c>
      <c r="H7785" s="8"/>
      <c r="I7785" s="8"/>
      <c r="J7785" s="8"/>
    </row>
    <row r="7786" spans="3:10" x14ac:dyDescent="0.25">
      <c r="C7786" s="5">
        <v>42933.541666666664</v>
      </c>
      <c r="D7786" s="6">
        <v>12582.54</v>
      </c>
      <c r="E7786" s="6">
        <v>12622.74</v>
      </c>
      <c r="F7786" s="6">
        <v>12576.84</v>
      </c>
      <c r="G7786" s="6">
        <v>12614.35</v>
      </c>
      <c r="H7786" s="6"/>
      <c r="I7786" s="6"/>
      <c r="J7786" s="6"/>
    </row>
    <row r="7787" spans="3:10" x14ac:dyDescent="0.25">
      <c r="C7787" s="7">
        <v>42933.583333333336</v>
      </c>
      <c r="D7787" s="8">
        <v>12614.6</v>
      </c>
      <c r="E7787" s="8">
        <v>12628.71</v>
      </c>
      <c r="F7787" s="8">
        <v>12606.09</v>
      </c>
      <c r="G7787" s="8">
        <v>12607.78</v>
      </c>
      <c r="H7787" s="8"/>
      <c r="I7787" s="8"/>
      <c r="J7787" s="8"/>
    </row>
    <row r="7788" spans="3:10" x14ac:dyDescent="0.25">
      <c r="C7788" s="5">
        <v>42933.625</v>
      </c>
      <c r="D7788" s="6">
        <v>12607.28</v>
      </c>
      <c r="E7788" s="6">
        <v>12616.99</v>
      </c>
      <c r="F7788" s="6">
        <v>12579.13</v>
      </c>
      <c r="G7788" s="6">
        <v>12586.68</v>
      </c>
      <c r="H7788" s="6"/>
      <c r="I7788" s="6"/>
      <c r="J7788" s="6"/>
    </row>
    <row r="7789" spans="3:10" x14ac:dyDescent="0.25">
      <c r="C7789" s="7">
        <v>42933.666666666664</v>
      </c>
      <c r="D7789" s="8">
        <v>12586.18</v>
      </c>
      <c r="E7789" s="8">
        <v>12604.35</v>
      </c>
      <c r="F7789" s="8">
        <v>12570.92</v>
      </c>
      <c r="G7789" s="8">
        <v>12595.62</v>
      </c>
      <c r="H7789" s="8"/>
      <c r="I7789" s="8"/>
      <c r="J7789" s="8"/>
    </row>
    <row r="7790" spans="3:10" x14ac:dyDescent="0.25">
      <c r="C7790" s="5">
        <v>42933.708333333336</v>
      </c>
      <c r="D7790" s="6">
        <v>12595.12</v>
      </c>
      <c r="E7790" s="6">
        <v>12603.24</v>
      </c>
      <c r="F7790" s="6">
        <v>12567.16</v>
      </c>
      <c r="G7790" s="6">
        <v>12588.84</v>
      </c>
      <c r="H7790" s="6"/>
      <c r="I7790" s="6"/>
      <c r="J7790" s="6"/>
    </row>
    <row r="7791" spans="3:10" x14ac:dyDescent="0.25">
      <c r="C7791" s="7">
        <v>42933.75</v>
      </c>
      <c r="D7791" s="8">
        <v>12589.09</v>
      </c>
      <c r="E7791" s="8">
        <v>12598.58</v>
      </c>
      <c r="F7791" s="8">
        <v>12580.32</v>
      </c>
      <c r="G7791" s="8">
        <v>12587.29</v>
      </c>
      <c r="H7791" s="8"/>
      <c r="I7791" s="8"/>
      <c r="J7791" s="8"/>
    </row>
    <row r="7792" spans="3:10" x14ac:dyDescent="0.25">
      <c r="C7792" s="5">
        <v>42933.791666666664</v>
      </c>
      <c r="D7792" s="6">
        <v>12586.79</v>
      </c>
      <c r="E7792" s="6">
        <v>12596.77</v>
      </c>
      <c r="F7792" s="6">
        <v>12585.31</v>
      </c>
      <c r="G7792" s="6">
        <v>12594.64</v>
      </c>
      <c r="H7792" s="6"/>
      <c r="I7792" s="6"/>
      <c r="J7792" s="6"/>
    </row>
    <row r="7793" spans="3:10" x14ac:dyDescent="0.25">
      <c r="C7793" s="7">
        <v>42933.833333333336</v>
      </c>
      <c r="D7793" s="8">
        <v>12594.53</v>
      </c>
      <c r="E7793" s="8">
        <v>12596.78</v>
      </c>
      <c r="F7793" s="8">
        <v>12582.27</v>
      </c>
      <c r="G7793" s="8">
        <v>12583.52</v>
      </c>
      <c r="H7793" s="8"/>
      <c r="I7793" s="8"/>
      <c r="J7793" s="8"/>
    </row>
    <row r="7794" spans="3:10" x14ac:dyDescent="0.25">
      <c r="C7794" s="5">
        <v>42933.875</v>
      </c>
      <c r="D7794" s="6">
        <v>12583.77</v>
      </c>
      <c r="E7794" s="6">
        <v>12586.52</v>
      </c>
      <c r="F7794" s="6">
        <v>12578.01</v>
      </c>
      <c r="G7794" s="6">
        <v>12581.01</v>
      </c>
      <c r="H7794" s="6"/>
      <c r="I7794" s="6"/>
      <c r="J7794" s="6"/>
    </row>
    <row r="7795" spans="3:10" x14ac:dyDescent="0.25">
      <c r="C7795" s="7">
        <v>42933.916666666664</v>
      </c>
      <c r="D7795" s="8">
        <v>12581.26</v>
      </c>
      <c r="E7795" s="8">
        <v>12587.26</v>
      </c>
      <c r="F7795" s="8">
        <v>12577.5</v>
      </c>
      <c r="G7795" s="8">
        <v>12581</v>
      </c>
      <c r="H7795" s="8"/>
      <c r="I7795" s="8"/>
      <c r="J7795" s="8"/>
    </row>
    <row r="7796" spans="3:10" x14ac:dyDescent="0.25">
      <c r="C7796" s="5">
        <v>42933.958333333336</v>
      </c>
      <c r="D7796" s="6">
        <v>12581.64</v>
      </c>
      <c r="E7796" s="6">
        <v>12597.35</v>
      </c>
      <c r="F7796" s="6">
        <v>12581</v>
      </c>
      <c r="G7796" s="6">
        <v>12597.35</v>
      </c>
      <c r="H7796" s="6"/>
      <c r="I7796" s="6"/>
      <c r="J7796" s="6"/>
    </row>
    <row r="7797" spans="3:10" x14ac:dyDescent="0.25">
      <c r="C7797" s="7">
        <v>42934.041666666664</v>
      </c>
      <c r="D7797" s="8">
        <v>12596.06</v>
      </c>
      <c r="E7797" s="8">
        <v>12596.06</v>
      </c>
      <c r="F7797" s="8">
        <v>12590.93</v>
      </c>
      <c r="G7797" s="8">
        <v>12592.21</v>
      </c>
      <c r="H7797" s="8"/>
      <c r="I7797" s="8"/>
      <c r="J7797" s="8"/>
    </row>
    <row r="7798" spans="3:10" x14ac:dyDescent="0.25">
      <c r="C7798" s="5">
        <v>42934.083333333336</v>
      </c>
      <c r="D7798" s="6">
        <v>12592.85</v>
      </c>
      <c r="E7798" s="6">
        <v>12593.49</v>
      </c>
      <c r="F7798" s="6">
        <v>12592.2</v>
      </c>
      <c r="G7798" s="6">
        <v>12592.2</v>
      </c>
      <c r="H7798" s="6"/>
      <c r="I7798" s="6"/>
      <c r="J7798" s="6"/>
    </row>
    <row r="7799" spans="3:10" x14ac:dyDescent="0.25">
      <c r="C7799" s="7">
        <v>42934.125</v>
      </c>
      <c r="D7799" s="8">
        <v>12593.48</v>
      </c>
      <c r="E7799" s="8">
        <v>12594.12</v>
      </c>
      <c r="F7799" s="8">
        <v>12572.45</v>
      </c>
      <c r="G7799" s="8">
        <v>12573.73</v>
      </c>
      <c r="H7799" s="8"/>
      <c r="I7799" s="8"/>
      <c r="J7799" s="8"/>
    </row>
    <row r="7800" spans="3:10" x14ac:dyDescent="0.25">
      <c r="C7800" s="5">
        <v>42934.166666666664</v>
      </c>
      <c r="D7800" s="6">
        <v>12573.81</v>
      </c>
      <c r="E7800" s="6">
        <v>12573.95</v>
      </c>
      <c r="F7800" s="6">
        <v>12556.28</v>
      </c>
      <c r="G7800" s="6">
        <v>12562.9</v>
      </c>
      <c r="H7800" s="6"/>
      <c r="I7800" s="6"/>
      <c r="J7800" s="6"/>
    </row>
    <row r="7801" spans="3:10" x14ac:dyDescent="0.25">
      <c r="C7801" s="7">
        <v>42934.208333333336</v>
      </c>
      <c r="D7801" s="8">
        <v>12564.18</v>
      </c>
      <c r="E7801" s="8">
        <v>12566.1</v>
      </c>
      <c r="F7801" s="8">
        <v>12558.33</v>
      </c>
      <c r="G7801" s="8">
        <v>12558.97</v>
      </c>
      <c r="H7801" s="8"/>
      <c r="I7801" s="8"/>
      <c r="J7801" s="8"/>
    </row>
    <row r="7802" spans="3:10" x14ac:dyDescent="0.25">
      <c r="C7802" s="5">
        <v>42934.25</v>
      </c>
      <c r="D7802" s="6">
        <v>12558.33</v>
      </c>
      <c r="E7802" s="6">
        <v>12563.95</v>
      </c>
      <c r="F7802" s="6">
        <v>12558.33</v>
      </c>
      <c r="G7802" s="6">
        <v>12563.16</v>
      </c>
      <c r="H7802" s="6"/>
      <c r="I7802" s="6"/>
      <c r="J7802" s="6"/>
    </row>
    <row r="7803" spans="3:10" x14ac:dyDescent="0.25">
      <c r="C7803" s="7">
        <v>42934.291666666664</v>
      </c>
      <c r="D7803" s="8">
        <v>12564.44</v>
      </c>
      <c r="E7803" s="8">
        <v>12572.44</v>
      </c>
      <c r="F7803" s="8">
        <v>12564.44</v>
      </c>
      <c r="G7803" s="8">
        <v>12570.54</v>
      </c>
      <c r="H7803" s="8"/>
      <c r="I7803" s="8"/>
      <c r="J7803" s="8"/>
    </row>
    <row r="7804" spans="3:10" x14ac:dyDescent="0.25">
      <c r="C7804" s="5">
        <v>42934.333333333336</v>
      </c>
      <c r="D7804" s="6">
        <v>12571.18</v>
      </c>
      <c r="E7804" s="6">
        <v>12571.82</v>
      </c>
      <c r="F7804" s="6">
        <v>12555.89</v>
      </c>
      <c r="G7804" s="6">
        <v>12560.89</v>
      </c>
      <c r="H7804" s="6"/>
      <c r="I7804" s="6"/>
      <c r="J7804" s="6"/>
    </row>
    <row r="7805" spans="3:10" x14ac:dyDescent="0.25">
      <c r="C7805" s="7">
        <v>42934.375</v>
      </c>
      <c r="D7805" s="8">
        <v>12559.39</v>
      </c>
      <c r="E7805" s="8">
        <v>12563.37</v>
      </c>
      <c r="F7805" s="8">
        <v>12533.59</v>
      </c>
      <c r="G7805" s="8">
        <v>12537.19</v>
      </c>
      <c r="H7805" s="8"/>
      <c r="I7805" s="8"/>
      <c r="J7805" s="8"/>
    </row>
    <row r="7806" spans="3:10" x14ac:dyDescent="0.25">
      <c r="C7806" s="5">
        <v>42934.416666666664</v>
      </c>
      <c r="D7806" s="6">
        <v>12536.94</v>
      </c>
      <c r="E7806" s="6">
        <v>12551.87</v>
      </c>
      <c r="F7806" s="6">
        <v>12494.72</v>
      </c>
      <c r="G7806" s="6">
        <v>12514.03</v>
      </c>
      <c r="H7806" s="6"/>
      <c r="I7806" s="6"/>
      <c r="J7806" s="6"/>
    </row>
    <row r="7807" spans="3:10" x14ac:dyDescent="0.25">
      <c r="C7807" s="7">
        <v>42934.458333333336</v>
      </c>
      <c r="D7807" s="8">
        <v>12514.02</v>
      </c>
      <c r="E7807" s="8">
        <v>12576.29</v>
      </c>
      <c r="F7807" s="8">
        <v>12499.44</v>
      </c>
      <c r="G7807" s="8">
        <v>12541.39</v>
      </c>
      <c r="H7807" s="8"/>
      <c r="I7807" s="8"/>
      <c r="J7807" s="8"/>
    </row>
    <row r="7808" spans="3:10" x14ac:dyDescent="0.25">
      <c r="C7808" s="5">
        <v>42934.5</v>
      </c>
      <c r="D7808" s="6">
        <v>12541.14</v>
      </c>
      <c r="E7808" s="6">
        <v>12545.62</v>
      </c>
      <c r="F7808" s="6">
        <v>12511.19</v>
      </c>
      <c r="G7808" s="6">
        <v>12517.14</v>
      </c>
      <c r="H7808" s="6"/>
      <c r="I7808" s="6"/>
      <c r="J7808" s="6"/>
    </row>
    <row r="7809" spans="3:10" x14ac:dyDescent="0.25">
      <c r="C7809" s="7">
        <v>42934.541666666664</v>
      </c>
      <c r="D7809" s="8">
        <v>12516.89</v>
      </c>
      <c r="E7809" s="8">
        <v>12524.54</v>
      </c>
      <c r="F7809" s="8">
        <v>12462.04</v>
      </c>
      <c r="G7809" s="8">
        <v>12476.84</v>
      </c>
      <c r="H7809" s="8"/>
      <c r="I7809" s="8"/>
      <c r="J7809" s="8"/>
    </row>
    <row r="7810" spans="3:10" x14ac:dyDescent="0.25">
      <c r="C7810" s="5">
        <v>42934.583333333336</v>
      </c>
      <c r="D7810" s="6">
        <v>12476.83</v>
      </c>
      <c r="E7810" s="6">
        <v>12483.05</v>
      </c>
      <c r="F7810" s="6">
        <v>12427.28</v>
      </c>
      <c r="G7810" s="6">
        <v>12444.7</v>
      </c>
      <c r="H7810" s="6"/>
      <c r="I7810" s="6"/>
      <c r="J7810" s="6"/>
    </row>
    <row r="7811" spans="3:10" x14ac:dyDescent="0.25">
      <c r="C7811" s="7">
        <v>42934.625</v>
      </c>
      <c r="D7811" s="8">
        <v>12444.45</v>
      </c>
      <c r="E7811" s="8">
        <v>12449.67</v>
      </c>
      <c r="F7811" s="8">
        <v>12397.08</v>
      </c>
      <c r="G7811" s="8">
        <v>12403.15</v>
      </c>
      <c r="H7811" s="8"/>
      <c r="I7811" s="8"/>
      <c r="J7811" s="8"/>
    </row>
    <row r="7812" spans="3:10" x14ac:dyDescent="0.25">
      <c r="C7812" s="5">
        <v>42934.666666666664</v>
      </c>
      <c r="D7812" s="6">
        <v>12402.9</v>
      </c>
      <c r="E7812" s="6">
        <v>12429.92</v>
      </c>
      <c r="F7812" s="6">
        <v>12383.58</v>
      </c>
      <c r="G7812" s="6">
        <v>12421.62</v>
      </c>
      <c r="H7812" s="6"/>
      <c r="I7812" s="6"/>
      <c r="J7812" s="6"/>
    </row>
    <row r="7813" spans="3:10" x14ac:dyDescent="0.25">
      <c r="C7813" s="7">
        <v>42934.708333333336</v>
      </c>
      <c r="D7813" s="8">
        <v>12422.12</v>
      </c>
      <c r="E7813" s="8">
        <v>12430.53</v>
      </c>
      <c r="F7813" s="8">
        <v>12388.37</v>
      </c>
      <c r="G7813" s="8">
        <v>12410.68</v>
      </c>
      <c r="H7813" s="8"/>
      <c r="I7813" s="8"/>
      <c r="J7813" s="8"/>
    </row>
    <row r="7814" spans="3:10" x14ac:dyDescent="0.25">
      <c r="C7814" s="5">
        <v>42934.75</v>
      </c>
      <c r="D7814" s="6">
        <v>12410.93</v>
      </c>
      <c r="E7814" s="6">
        <v>12440.44</v>
      </c>
      <c r="F7814" s="6">
        <v>12406.96</v>
      </c>
      <c r="G7814" s="6">
        <v>12434.68</v>
      </c>
      <c r="H7814" s="6"/>
      <c r="I7814" s="6"/>
      <c r="J7814" s="6"/>
    </row>
    <row r="7815" spans="3:10" x14ac:dyDescent="0.25">
      <c r="C7815" s="7">
        <v>42934.791666666664</v>
      </c>
      <c r="D7815" s="8">
        <v>12434.43</v>
      </c>
      <c r="E7815" s="8">
        <v>12436.07</v>
      </c>
      <c r="F7815" s="8">
        <v>12420.17</v>
      </c>
      <c r="G7815" s="8">
        <v>12420.17</v>
      </c>
      <c r="H7815" s="8"/>
      <c r="I7815" s="8"/>
      <c r="J7815" s="8"/>
    </row>
    <row r="7816" spans="3:10" x14ac:dyDescent="0.25">
      <c r="C7816" s="5">
        <v>42934.833333333336</v>
      </c>
      <c r="D7816" s="6">
        <v>12420.42</v>
      </c>
      <c r="E7816" s="6">
        <v>12435.17</v>
      </c>
      <c r="F7816" s="6">
        <v>12416.91</v>
      </c>
      <c r="G7816" s="6">
        <v>12434.17</v>
      </c>
      <c r="H7816" s="6"/>
      <c r="I7816" s="6"/>
      <c r="J7816" s="6"/>
    </row>
    <row r="7817" spans="3:10" x14ac:dyDescent="0.25">
      <c r="C7817" s="7">
        <v>42934.875</v>
      </c>
      <c r="D7817" s="8">
        <v>12434.42</v>
      </c>
      <c r="E7817" s="8">
        <v>12435.42</v>
      </c>
      <c r="F7817" s="8">
        <v>12426.66</v>
      </c>
      <c r="G7817" s="8">
        <v>12433.16</v>
      </c>
      <c r="H7817" s="8"/>
      <c r="I7817" s="8"/>
      <c r="J7817" s="8"/>
    </row>
    <row r="7818" spans="3:10" x14ac:dyDescent="0.25">
      <c r="C7818" s="5">
        <v>42934.916666666664</v>
      </c>
      <c r="D7818" s="6">
        <v>12432.91</v>
      </c>
      <c r="E7818" s="6">
        <v>12442.16</v>
      </c>
      <c r="F7818" s="6">
        <v>12432.41</v>
      </c>
      <c r="G7818" s="6">
        <v>12440.41</v>
      </c>
      <c r="H7818" s="6"/>
      <c r="I7818" s="6"/>
      <c r="J7818" s="6"/>
    </row>
    <row r="7819" spans="3:10" x14ac:dyDescent="0.25">
      <c r="C7819" s="7">
        <v>42934.958333333336</v>
      </c>
      <c r="D7819" s="8">
        <v>12438.66</v>
      </c>
      <c r="E7819" s="8">
        <v>12449.74</v>
      </c>
      <c r="F7819" s="8">
        <v>12432.33</v>
      </c>
      <c r="G7819" s="8">
        <v>12447.01</v>
      </c>
      <c r="H7819" s="8"/>
      <c r="I7819" s="8"/>
      <c r="J7819" s="8"/>
    </row>
    <row r="7820" spans="3:10" x14ac:dyDescent="0.25">
      <c r="C7820" s="5">
        <v>42935.041666666664</v>
      </c>
      <c r="D7820" s="6">
        <v>12441.34</v>
      </c>
      <c r="E7820" s="6">
        <v>12441.97</v>
      </c>
      <c r="F7820" s="6">
        <v>12429.84</v>
      </c>
      <c r="G7820" s="6">
        <v>12432.37</v>
      </c>
      <c r="H7820" s="6"/>
      <c r="I7820" s="6"/>
      <c r="J7820" s="6"/>
    </row>
    <row r="7821" spans="3:10" x14ac:dyDescent="0.25">
      <c r="C7821" s="7">
        <v>42935.083333333336</v>
      </c>
      <c r="D7821" s="8">
        <v>12431.74</v>
      </c>
      <c r="E7821" s="8">
        <v>12434.9</v>
      </c>
      <c r="F7821" s="8">
        <v>12431.11</v>
      </c>
      <c r="G7821" s="8">
        <v>12431.86</v>
      </c>
      <c r="H7821" s="8"/>
      <c r="I7821" s="8"/>
      <c r="J7821" s="8"/>
    </row>
    <row r="7822" spans="3:10" x14ac:dyDescent="0.25">
      <c r="C7822" s="5">
        <v>42935.125</v>
      </c>
      <c r="D7822" s="6">
        <v>12433.13</v>
      </c>
      <c r="E7822" s="6">
        <v>12442.45</v>
      </c>
      <c r="F7822" s="6">
        <v>12431.23</v>
      </c>
      <c r="G7822" s="6">
        <v>12442.45</v>
      </c>
      <c r="H7822" s="6"/>
      <c r="I7822" s="6"/>
      <c r="J7822" s="6"/>
    </row>
    <row r="7823" spans="3:10" x14ac:dyDescent="0.25">
      <c r="C7823" s="7">
        <v>42935.166666666664</v>
      </c>
      <c r="D7823" s="8">
        <v>12442.15</v>
      </c>
      <c r="E7823" s="8">
        <v>12444.68</v>
      </c>
      <c r="F7823" s="8">
        <v>12439.62</v>
      </c>
      <c r="G7823" s="8">
        <v>12443.41</v>
      </c>
      <c r="H7823" s="8"/>
      <c r="I7823" s="8"/>
      <c r="J7823" s="8"/>
    </row>
    <row r="7824" spans="3:10" x14ac:dyDescent="0.25">
      <c r="C7824" s="5">
        <v>42935.208333333336</v>
      </c>
      <c r="D7824" s="6">
        <v>12444.67</v>
      </c>
      <c r="E7824" s="6">
        <v>12449.2</v>
      </c>
      <c r="F7824" s="6">
        <v>12442.14</v>
      </c>
      <c r="G7824" s="6">
        <v>12449.17</v>
      </c>
      <c r="H7824" s="6"/>
      <c r="I7824" s="6"/>
      <c r="J7824" s="6"/>
    </row>
    <row r="7825" spans="3:10" x14ac:dyDescent="0.25">
      <c r="C7825" s="7">
        <v>42935.25</v>
      </c>
      <c r="D7825" s="8">
        <v>12447.9</v>
      </c>
      <c r="E7825" s="8">
        <v>12449.17</v>
      </c>
      <c r="F7825" s="8">
        <v>12447.26</v>
      </c>
      <c r="G7825" s="8">
        <v>12447.26</v>
      </c>
      <c r="H7825" s="8"/>
      <c r="I7825" s="8"/>
      <c r="J7825" s="8"/>
    </row>
    <row r="7826" spans="3:10" x14ac:dyDescent="0.25">
      <c r="C7826" s="5">
        <v>42935.291666666664</v>
      </c>
      <c r="D7826" s="6">
        <v>12446.62</v>
      </c>
      <c r="E7826" s="6">
        <v>12452.56</v>
      </c>
      <c r="F7826" s="6">
        <v>12445.35</v>
      </c>
      <c r="G7826" s="6">
        <v>12452.29</v>
      </c>
      <c r="H7826" s="6"/>
      <c r="I7826" s="6"/>
      <c r="J7826" s="6"/>
    </row>
    <row r="7827" spans="3:10" x14ac:dyDescent="0.25">
      <c r="C7827" s="7">
        <v>42935.333333333336</v>
      </c>
      <c r="D7827" s="8">
        <v>12451.29</v>
      </c>
      <c r="E7827" s="8">
        <v>12455.59</v>
      </c>
      <c r="F7827" s="8">
        <v>12445.95</v>
      </c>
      <c r="G7827" s="8">
        <v>12452.31</v>
      </c>
      <c r="H7827" s="8"/>
      <c r="I7827" s="8"/>
      <c r="J7827" s="8"/>
    </row>
    <row r="7828" spans="3:10" x14ac:dyDescent="0.25">
      <c r="C7828" s="5">
        <v>42935.375</v>
      </c>
      <c r="D7828" s="6">
        <v>12452.31</v>
      </c>
      <c r="E7828" s="6">
        <v>12466.46</v>
      </c>
      <c r="F7828" s="6">
        <v>12446.76</v>
      </c>
      <c r="G7828" s="6">
        <v>12465.96</v>
      </c>
      <c r="H7828" s="6"/>
      <c r="I7828" s="6"/>
      <c r="J7828" s="6"/>
    </row>
    <row r="7829" spans="3:10" x14ac:dyDescent="0.25">
      <c r="C7829" s="7">
        <v>42935.416666666664</v>
      </c>
      <c r="D7829" s="8">
        <v>12466.46</v>
      </c>
      <c r="E7829" s="8">
        <v>12478.22</v>
      </c>
      <c r="F7829" s="8">
        <v>12436.05</v>
      </c>
      <c r="G7829" s="8">
        <v>12456.57</v>
      </c>
      <c r="H7829" s="8"/>
      <c r="I7829" s="8"/>
      <c r="J7829" s="8"/>
    </row>
    <row r="7830" spans="3:10" x14ac:dyDescent="0.25">
      <c r="C7830" s="5">
        <v>42935.458333333336</v>
      </c>
      <c r="D7830" s="6">
        <v>12457.07</v>
      </c>
      <c r="E7830" s="6">
        <v>12460.56</v>
      </c>
      <c r="F7830" s="6">
        <v>12417.62</v>
      </c>
      <c r="G7830" s="6">
        <v>12436.87</v>
      </c>
      <c r="H7830" s="6"/>
      <c r="I7830" s="6"/>
      <c r="J7830" s="6"/>
    </row>
    <row r="7831" spans="3:10" x14ac:dyDescent="0.25">
      <c r="C7831" s="7">
        <v>42935.5</v>
      </c>
      <c r="D7831" s="8">
        <v>12436.11</v>
      </c>
      <c r="E7831" s="8">
        <v>12445.22</v>
      </c>
      <c r="F7831" s="8">
        <v>12422.57</v>
      </c>
      <c r="G7831" s="8">
        <v>12439.45</v>
      </c>
      <c r="H7831" s="8"/>
      <c r="I7831" s="8"/>
      <c r="J7831" s="8"/>
    </row>
    <row r="7832" spans="3:10" x14ac:dyDescent="0.25">
      <c r="C7832" s="5">
        <v>42935.541666666664</v>
      </c>
      <c r="D7832" s="6">
        <v>12438.7</v>
      </c>
      <c r="E7832" s="6">
        <v>12441.64</v>
      </c>
      <c r="F7832" s="6">
        <v>12425.41</v>
      </c>
      <c r="G7832" s="6">
        <v>12429.92</v>
      </c>
      <c r="H7832" s="6"/>
      <c r="I7832" s="6"/>
      <c r="J7832" s="6"/>
    </row>
    <row r="7833" spans="3:10" x14ac:dyDescent="0.25">
      <c r="C7833" s="7">
        <v>42935.583333333336</v>
      </c>
      <c r="D7833" s="8">
        <v>12430.42</v>
      </c>
      <c r="E7833" s="8">
        <v>12448.74</v>
      </c>
      <c r="F7833" s="8">
        <v>12424.48</v>
      </c>
      <c r="G7833" s="8">
        <v>12433.71</v>
      </c>
      <c r="H7833" s="8"/>
      <c r="I7833" s="8"/>
      <c r="J7833" s="8"/>
    </row>
    <row r="7834" spans="3:10" x14ac:dyDescent="0.25">
      <c r="C7834" s="5">
        <v>42935.625</v>
      </c>
      <c r="D7834" s="6">
        <v>12434.21</v>
      </c>
      <c r="E7834" s="6">
        <v>12450.99</v>
      </c>
      <c r="F7834" s="6">
        <v>12421.79</v>
      </c>
      <c r="G7834" s="6">
        <v>12430.52</v>
      </c>
      <c r="H7834" s="6"/>
      <c r="I7834" s="6"/>
      <c r="J7834" s="6"/>
    </row>
    <row r="7835" spans="3:10" x14ac:dyDescent="0.25">
      <c r="C7835" s="7">
        <v>42935.666666666664</v>
      </c>
      <c r="D7835" s="8">
        <v>12430.27</v>
      </c>
      <c r="E7835" s="8">
        <v>12459.12</v>
      </c>
      <c r="F7835" s="8">
        <v>12428.36</v>
      </c>
      <c r="G7835" s="8">
        <v>12457.45</v>
      </c>
      <c r="H7835" s="8"/>
      <c r="I7835" s="8"/>
      <c r="J7835" s="8"/>
    </row>
    <row r="7836" spans="3:10" x14ac:dyDescent="0.25">
      <c r="C7836" s="5">
        <v>42935.708333333336</v>
      </c>
      <c r="D7836" s="6">
        <v>12457.2</v>
      </c>
      <c r="E7836" s="6">
        <v>12475.87</v>
      </c>
      <c r="F7836" s="6">
        <v>12441.25</v>
      </c>
      <c r="G7836" s="6">
        <v>12450.2</v>
      </c>
      <c r="H7836" s="6"/>
      <c r="I7836" s="6"/>
      <c r="J7836" s="6"/>
    </row>
    <row r="7837" spans="3:10" x14ac:dyDescent="0.25">
      <c r="C7837" s="7">
        <v>42935.75</v>
      </c>
      <c r="D7837" s="8">
        <v>12449.7</v>
      </c>
      <c r="E7837" s="8">
        <v>12461.14</v>
      </c>
      <c r="F7837" s="8">
        <v>12435.78</v>
      </c>
      <c r="G7837" s="8">
        <v>12456.54</v>
      </c>
      <c r="H7837" s="8"/>
      <c r="I7837" s="8"/>
      <c r="J7837" s="8"/>
    </row>
    <row r="7838" spans="3:10" x14ac:dyDescent="0.25">
      <c r="C7838" s="5">
        <v>42935.791666666664</v>
      </c>
      <c r="D7838" s="6">
        <v>12457.04</v>
      </c>
      <c r="E7838" s="6">
        <v>12464.55</v>
      </c>
      <c r="F7838" s="6">
        <v>12457.03</v>
      </c>
      <c r="G7838" s="6">
        <v>12460.13</v>
      </c>
      <c r="H7838" s="6"/>
      <c r="I7838" s="6"/>
      <c r="J7838" s="6"/>
    </row>
    <row r="7839" spans="3:10" x14ac:dyDescent="0.25">
      <c r="C7839" s="7">
        <v>42935.833333333336</v>
      </c>
      <c r="D7839" s="8">
        <v>12460.13</v>
      </c>
      <c r="E7839" s="8">
        <v>12486.15</v>
      </c>
      <c r="F7839" s="8">
        <v>12460.13</v>
      </c>
      <c r="G7839" s="8">
        <v>12478.89</v>
      </c>
      <c r="H7839" s="8"/>
      <c r="I7839" s="8"/>
      <c r="J7839" s="8"/>
    </row>
    <row r="7840" spans="3:10" x14ac:dyDescent="0.25">
      <c r="C7840" s="5">
        <v>42935.875</v>
      </c>
      <c r="D7840" s="6">
        <v>12479.14</v>
      </c>
      <c r="E7840" s="6">
        <v>12484.89</v>
      </c>
      <c r="F7840" s="6">
        <v>12476.64</v>
      </c>
      <c r="G7840" s="6">
        <v>12479.88</v>
      </c>
      <c r="H7840" s="6"/>
      <c r="I7840" s="6"/>
      <c r="J7840" s="6"/>
    </row>
    <row r="7841" spans="3:10" x14ac:dyDescent="0.25">
      <c r="C7841" s="7">
        <v>42935.916666666664</v>
      </c>
      <c r="D7841" s="8">
        <v>12480.38</v>
      </c>
      <c r="E7841" s="8">
        <v>12490.14</v>
      </c>
      <c r="F7841" s="8">
        <v>12478.12</v>
      </c>
      <c r="G7841" s="8">
        <v>12481.38</v>
      </c>
      <c r="H7841" s="8"/>
      <c r="I7841" s="8"/>
      <c r="J7841" s="8"/>
    </row>
    <row r="7842" spans="3:10" x14ac:dyDescent="0.25">
      <c r="C7842" s="5">
        <v>42935.958333333336</v>
      </c>
      <c r="D7842" s="6">
        <v>12480.11</v>
      </c>
      <c r="E7842" s="6">
        <v>12486.13</v>
      </c>
      <c r="F7842" s="6">
        <v>12478.85</v>
      </c>
      <c r="G7842" s="6">
        <v>12483.6</v>
      </c>
      <c r="H7842" s="6"/>
      <c r="I7842" s="6"/>
      <c r="J7842" s="6"/>
    </row>
    <row r="7843" spans="3:10" x14ac:dyDescent="0.25">
      <c r="C7843" s="7">
        <v>42936.041666666664</v>
      </c>
      <c r="D7843" s="8">
        <v>12481.06</v>
      </c>
      <c r="E7843" s="8">
        <v>12481.06</v>
      </c>
      <c r="F7843" s="8">
        <v>12472.5</v>
      </c>
      <c r="G7843" s="8">
        <v>12472.5</v>
      </c>
      <c r="H7843" s="8"/>
      <c r="I7843" s="8"/>
      <c r="J7843" s="8"/>
    </row>
    <row r="7844" spans="3:10" x14ac:dyDescent="0.25">
      <c r="C7844" s="5">
        <v>42936.083333333336</v>
      </c>
      <c r="D7844" s="6">
        <v>12473.77</v>
      </c>
      <c r="E7844" s="6">
        <v>12474.29</v>
      </c>
      <c r="F7844" s="6">
        <v>12468.71</v>
      </c>
      <c r="G7844" s="6">
        <v>12474.29</v>
      </c>
      <c r="H7844" s="6"/>
      <c r="I7844" s="6"/>
      <c r="J7844" s="6"/>
    </row>
    <row r="7845" spans="3:10" x14ac:dyDescent="0.25">
      <c r="C7845" s="7">
        <v>42936.125</v>
      </c>
      <c r="D7845" s="8">
        <v>12473.02</v>
      </c>
      <c r="E7845" s="8">
        <v>12474.29</v>
      </c>
      <c r="F7845" s="8">
        <v>12471.76</v>
      </c>
      <c r="G7845" s="8">
        <v>12473.02</v>
      </c>
      <c r="H7845" s="8"/>
      <c r="I7845" s="8"/>
      <c r="J7845" s="8"/>
    </row>
    <row r="7846" spans="3:10" x14ac:dyDescent="0.25">
      <c r="C7846" s="5">
        <v>42936.166666666664</v>
      </c>
      <c r="D7846" s="6">
        <v>12472.53</v>
      </c>
      <c r="E7846" s="6">
        <v>12473.79</v>
      </c>
      <c r="F7846" s="6">
        <v>12470</v>
      </c>
      <c r="G7846" s="6">
        <v>12472.52</v>
      </c>
      <c r="H7846" s="6"/>
      <c r="I7846" s="6"/>
      <c r="J7846" s="6"/>
    </row>
    <row r="7847" spans="3:10" x14ac:dyDescent="0.25">
      <c r="C7847" s="7">
        <v>42936.208333333336</v>
      </c>
      <c r="D7847" s="8">
        <v>12471.26</v>
      </c>
      <c r="E7847" s="8">
        <v>12472.52</v>
      </c>
      <c r="F7847" s="8">
        <v>12468.73</v>
      </c>
      <c r="G7847" s="8">
        <v>12469.99</v>
      </c>
      <c r="H7847" s="8"/>
      <c r="I7847" s="8"/>
      <c r="J7847" s="8"/>
    </row>
    <row r="7848" spans="3:10" x14ac:dyDescent="0.25">
      <c r="C7848" s="5">
        <v>42936.25</v>
      </c>
      <c r="D7848" s="6">
        <v>12468.72</v>
      </c>
      <c r="E7848" s="6">
        <v>12475.04</v>
      </c>
      <c r="F7848" s="6">
        <v>12468.72</v>
      </c>
      <c r="G7848" s="6">
        <v>12472.51</v>
      </c>
      <c r="H7848" s="6"/>
      <c r="I7848" s="6"/>
      <c r="J7848" s="6"/>
    </row>
    <row r="7849" spans="3:10" x14ac:dyDescent="0.25">
      <c r="C7849" s="7">
        <v>42936.291666666664</v>
      </c>
      <c r="D7849" s="8">
        <v>12472.5</v>
      </c>
      <c r="E7849" s="8">
        <v>12475.4</v>
      </c>
      <c r="F7849" s="8">
        <v>12471.23</v>
      </c>
      <c r="G7849" s="8">
        <v>12475.4</v>
      </c>
      <c r="H7849" s="8"/>
      <c r="I7849" s="8"/>
      <c r="J7849" s="8"/>
    </row>
    <row r="7850" spans="3:10" x14ac:dyDescent="0.25">
      <c r="C7850" s="5">
        <v>42936.333333333336</v>
      </c>
      <c r="D7850" s="6">
        <v>12475.9</v>
      </c>
      <c r="E7850" s="6">
        <v>12496.44</v>
      </c>
      <c r="F7850" s="6">
        <v>12475.9</v>
      </c>
      <c r="G7850" s="6">
        <v>12496.44</v>
      </c>
      <c r="H7850" s="6"/>
      <c r="I7850" s="6"/>
      <c r="J7850" s="6"/>
    </row>
    <row r="7851" spans="3:10" x14ac:dyDescent="0.25">
      <c r="C7851" s="7">
        <v>42936.375</v>
      </c>
      <c r="D7851" s="8">
        <v>12496.44</v>
      </c>
      <c r="E7851" s="8">
        <v>12513.98</v>
      </c>
      <c r="F7851" s="8">
        <v>12489.77</v>
      </c>
      <c r="G7851" s="8">
        <v>12502.96</v>
      </c>
      <c r="H7851" s="8"/>
      <c r="I7851" s="8"/>
      <c r="J7851" s="8"/>
    </row>
    <row r="7852" spans="3:10" x14ac:dyDescent="0.25">
      <c r="C7852" s="5">
        <v>42936.416666666664</v>
      </c>
      <c r="D7852" s="6">
        <v>12503.46</v>
      </c>
      <c r="E7852" s="6">
        <v>12548.56</v>
      </c>
      <c r="F7852" s="6">
        <v>12499.75</v>
      </c>
      <c r="G7852" s="6">
        <v>12545.06</v>
      </c>
      <c r="H7852" s="6"/>
      <c r="I7852" s="6"/>
      <c r="J7852" s="6"/>
    </row>
    <row r="7853" spans="3:10" x14ac:dyDescent="0.25">
      <c r="C7853" s="7">
        <v>42936.458333333336</v>
      </c>
      <c r="D7853" s="8">
        <v>12545.31</v>
      </c>
      <c r="E7853" s="8">
        <v>12547.81</v>
      </c>
      <c r="F7853" s="8">
        <v>12501.92</v>
      </c>
      <c r="G7853" s="8">
        <v>12504.56</v>
      </c>
      <c r="H7853" s="8"/>
      <c r="I7853" s="8"/>
      <c r="J7853" s="8"/>
    </row>
    <row r="7854" spans="3:10" x14ac:dyDescent="0.25">
      <c r="C7854" s="5">
        <v>42936.5</v>
      </c>
      <c r="D7854" s="6">
        <v>12504.31</v>
      </c>
      <c r="E7854" s="6">
        <v>12518.81</v>
      </c>
      <c r="F7854" s="6">
        <v>12487.78</v>
      </c>
      <c r="G7854" s="6">
        <v>12505.9</v>
      </c>
      <c r="H7854" s="6"/>
      <c r="I7854" s="6"/>
      <c r="J7854" s="6"/>
    </row>
    <row r="7855" spans="3:10" x14ac:dyDescent="0.25">
      <c r="C7855" s="7">
        <v>42936.541666666664</v>
      </c>
      <c r="D7855" s="8">
        <v>12505.15</v>
      </c>
      <c r="E7855" s="8">
        <v>12514.91</v>
      </c>
      <c r="F7855" s="8">
        <v>12494.75</v>
      </c>
      <c r="G7855" s="8">
        <v>12503.69</v>
      </c>
      <c r="H7855" s="8"/>
      <c r="I7855" s="8"/>
      <c r="J7855" s="8"/>
    </row>
    <row r="7856" spans="3:10" x14ac:dyDescent="0.25">
      <c r="C7856" s="5">
        <v>42936.583333333336</v>
      </c>
      <c r="D7856" s="6">
        <v>12503.19</v>
      </c>
      <c r="E7856" s="6">
        <v>12539.13</v>
      </c>
      <c r="F7856" s="6">
        <v>12496.89</v>
      </c>
      <c r="G7856" s="6">
        <v>12531.91</v>
      </c>
      <c r="H7856" s="6"/>
      <c r="I7856" s="6"/>
      <c r="J7856" s="6"/>
    </row>
    <row r="7857" spans="3:10" x14ac:dyDescent="0.25">
      <c r="C7857" s="7">
        <v>42936.625</v>
      </c>
      <c r="D7857" s="8">
        <v>12532.16</v>
      </c>
      <c r="E7857" s="8">
        <v>12575.9</v>
      </c>
      <c r="F7857" s="8">
        <v>12497.23</v>
      </c>
      <c r="G7857" s="8">
        <v>12511.16</v>
      </c>
      <c r="H7857" s="8"/>
      <c r="I7857" s="8"/>
      <c r="J7857" s="8"/>
    </row>
    <row r="7858" spans="3:10" x14ac:dyDescent="0.25">
      <c r="C7858" s="5">
        <v>42936.666666666664</v>
      </c>
      <c r="D7858" s="6">
        <v>12511.41</v>
      </c>
      <c r="E7858" s="6">
        <v>12549.61</v>
      </c>
      <c r="F7858" s="6">
        <v>12505.16</v>
      </c>
      <c r="G7858" s="6">
        <v>12518.09</v>
      </c>
      <c r="H7858" s="6"/>
      <c r="I7858" s="6"/>
      <c r="J7858" s="6"/>
    </row>
    <row r="7859" spans="3:10" x14ac:dyDescent="0.25">
      <c r="C7859" s="7">
        <v>42936.708333333336</v>
      </c>
      <c r="D7859" s="8">
        <v>12517.34</v>
      </c>
      <c r="E7859" s="8">
        <v>12530.24</v>
      </c>
      <c r="F7859" s="8">
        <v>12390.18</v>
      </c>
      <c r="G7859" s="8">
        <v>12422.56</v>
      </c>
      <c r="H7859" s="8"/>
      <c r="I7859" s="8"/>
      <c r="J7859" s="8"/>
    </row>
    <row r="7860" spans="3:10" x14ac:dyDescent="0.25">
      <c r="C7860" s="5">
        <v>42936.75</v>
      </c>
      <c r="D7860" s="6">
        <v>12422.31</v>
      </c>
      <c r="E7860" s="6">
        <v>12445.86</v>
      </c>
      <c r="F7860" s="6">
        <v>12413.13</v>
      </c>
      <c r="G7860" s="6">
        <v>12431.24</v>
      </c>
      <c r="H7860" s="6"/>
      <c r="I7860" s="6"/>
      <c r="J7860" s="6"/>
    </row>
    <row r="7861" spans="3:10" x14ac:dyDescent="0.25">
      <c r="C7861" s="7">
        <v>42936.791666666664</v>
      </c>
      <c r="D7861" s="8">
        <v>12430.99</v>
      </c>
      <c r="E7861" s="8">
        <v>12460.79</v>
      </c>
      <c r="F7861" s="8">
        <v>12429.69</v>
      </c>
      <c r="G7861" s="8">
        <v>12454.78</v>
      </c>
      <c r="H7861" s="8"/>
      <c r="I7861" s="8"/>
      <c r="J7861" s="8"/>
    </row>
    <row r="7862" spans="3:10" x14ac:dyDescent="0.25">
      <c r="C7862" s="5">
        <v>42936.833333333336</v>
      </c>
      <c r="D7862" s="6">
        <v>12453.53</v>
      </c>
      <c r="E7862" s="6">
        <v>12456.53</v>
      </c>
      <c r="F7862" s="6">
        <v>12448.27</v>
      </c>
      <c r="G7862" s="6">
        <v>12455.52</v>
      </c>
      <c r="H7862" s="6"/>
      <c r="I7862" s="6"/>
      <c r="J7862" s="6"/>
    </row>
    <row r="7863" spans="3:10" x14ac:dyDescent="0.25">
      <c r="C7863" s="7">
        <v>42936.875</v>
      </c>
      <c r="D7863" s="8">
        <v>12455.02</v>
      </c>
      <c r="E7863" s="8">
        <v>12456.02</v>
      </c>
      <c r="F7863" s="8">
        <v>12442.01</v>
      </c>
      <c r="G7863" s="8">
        <v>12453.26</v>
      </c>
      <c r="H7863" s="8"/>
      <c r="I7863" s="8"/>
      <c r="J7863" s="8"/>
    </row>
    <row r="7864" spans="3:10" x14ac:dyDescent="0.25">
      <c r="C7864" s="5">
        <v>42936.916666666664</v>
      </c>
      <c r="D7864" s="6">
        <v>12453.51</v>
      </c>
      <c r="E7864" s="6">
        <v>12456.26</v>
      </c>
      <c r="F7864" s="6">
        <v>12445.75</v>
      </c>
      <c r="G7864" s="6">
        <v>12447</v>
      </c>
      <c r="H7864" s="6"/>
      <c r="I7864" s="6"/>
      <c r="J7864" s="6"/>
    </row>
    <row r="7865" spans="3:10" x14ac:dyDescent="0.25">
      <c r="C7865" s="7">
        <v>42936.958333333336</v>
      </c>
      <c r="D7865" s="8">
        <v>12445.74</v>
      </c>
      <c r="E7865" s="8">
        <v>12454.25</v>
      </c>
      <c r="F7865" s="8">
        <v>12441.66</v>
      </c>
      <c r="G7865" s="8">
        <v>12453.73</v>
      </c>
      <c r="H7865" s="8"/>
      <c r="I7865" s="8"/>
      <c r="J7865" s="8"/>
    </row>
    <row r="7866" spans="3:10" x14ac:dyDescent="0.25">
      <c r="C7866" s="5">
        <v>42937.041666666664</v>
      </c>
      <c r="D7866" s="6">
        <v>12451.21</v>
      </c>
      <c r="E7866" s="6">
        <v>12453.73</v>
      </c>
      <c r="F7866" s="6">
        <v>12446.42</v>
      </c>
      <c r="G7866" s="6">
        <v>12447.68</v>
      </c>
      <c r="H7866" s="6"/>
      <c r="I7866" s="6"/>
      <c r="J7866" s="6"/>
    </row>
    <row r="7867" spans="3:10" x14ac:dyDescent="0.25">
      <c r="C7867" s="7">
        <v>42937.083333333336</v>
      </c>
      <c r="D7867" s="8">
        <v>12448.94</v>
      </c>
      <c r="E7867" s="8">
        <v>12448.94</v>
      </c>
      <c r="F7867" s="8">
        <v>12442.9</v>
      </c>
      <c r="G7867" s="8">
        <v>12445.92</v>
      </c>
      <c r="H7867" s="8"/>
      <c r="I7867" s="8"/>
      <c r="J7867" s="8"/>
    </row>
    <row r="7868" spans="3:10" x14ac:dyDescent="0.25">
      <c r="C7868" s="5">
        <v>42937.125</v>
      </c>
      <c r="D7868" s="6">
        <v>12447.17</v>
      </c>
      <c r="E7868" s="6">
        <v>12451.19</v>
      </c>
      <c r="F7868" s="6">
        <v>12447.17</v>
      </c>
      <c r="G7868" s="6">
        <v>12449.93</v>
      </c>
      <c r="H7868" s="6"/>
      <c r="I7868" s="6"/>
      <c r="J7868" s="6"/>
    </row>
    <row r="7869" spans="3:10" x14ac:dyDescent="0.25">
      <c r="C7869" s="7">
        <v>42937.166666666664</v>
      </c>
      <c r="D7869" s="8">
        <v>12449.56</v>
      </c>
      <c r="E7869" s="8">
        <v>12450.82</v>
      </c>
      <c r="F7869" s="8">
        <v>12447.04</v>
      </c>
      <c r="G7869" s="8">
        <v>12449.56</v>
      </c>
      <c r="H7869" s="8"/>
      <c r="I7869" s="8"/>
      <c r="J7869" s="8"/>
    </row>
    <row r="7870" spans="3:10" x14ac:dyDescent="0.25">
      <c r="C7870" s="5">
        <v>42937.208333333336</v>
      </c>
      <c r="D7870" s="6">
        <v>12448.3</v>
      </c>
      <c r="E7870" s="6">
        <v>12448.3</v>
      </c>
      <c r="F7870" s="6">
        <v>12441.77</v>
      </c>
      <c r="G7870" s="6">
        <v>12441.77</v>
      </c>
      <c r="H7870" s="6"/>
      <c r="I7870" s="6"/>
      <c r="J7870" s="6"/>
    </row>
    <row r="7871" spans="3:10" x14ac:dyDescent="0.25">
      <c r="C7871" s="7">
        <v>42937.25</v>
      </c>
      <c r="D7871" s="8">
        <v>12443.03</v>
      </c>
      <c r="E7871" s="8">
        <v>12443.86</v>
      </c>
      <c r="F7871" s="8">
        <v>12441.77</v>
      </c>
      <c r="G7871" s="8">
        <v>12442.6</v>
      </c>
      <c r="H7871" s="8"/>
      <c r="I7871" s="8"/>
      <c r="J7871" s="8"/>
    </row>
    <row r="7872" spans="3:10" x14ac:dyDescent="0.25">
      <c r="C7872" s="5">
        <v>42937.291666666664</v>
      </c>
      <c r="D7872" s="6">
        <v>12442.54</v>
      </c>
      <c r="E7872" s="6">
        <v>12444.8</v>
      </c>
      <c r="F7872" s="6">
        <v>12441.87</v>
      </c>
      <c r="G7872" s="6">
        <v>12441.87</v>
      </c>
      <c r="H7872" s="6"/>
      <c r="I7872" s="6"/>
      <c r="J7872" s="6"/>
    </row>
    <row r="7873" spans="3:10" x14ac:dyDescent="0.25">
      <c r="C7873" s="7">
        <v>42937.333333333336</v>
      </c>
      <c r="D7873" s="8">
        <v>12443.13</v>
      </c>
      <c r="E7873" s="8">
        <v>12446.67</v>
      </c>
      <c r="F7873" s="8">
        <v>12438.17</v>
      </c>
      <c r="G7873" s="8">
        <v>12446.67</v>
      </c>
      <c r="H7873" s="8"/>
      <c r="I7873" s="8"/>
      <c r="J7873" s="8"/>
    </row>
    <row r="7874" spans="3:10" x14ac:dyDescent="0.25">
      <c r="C7874" s="5">
        <v>42937.375</v>
      </c>
      <c r="D7874" s="6">
        <v>12446.67</v>
      </c>
      <c r="E7874" s="6">
        <v>12446.67</v>
      </c>
      <c r="F7874" s="6">
        <v>12411.8</v>
      </c>
      <c r="G7874" s="6">
        <v>12413.08</v>
      </c>
      <c r="H7874" s="6"/>
      <c r="I7874" s="6"/>
      <c r="J7874" s="6"/>
    </row>
    <row r="7875" spans="3:10" x14ac:dyDescent="0.25">
      <c r="C7875" s="7">
        <v>42937.416666666664</v>
      </c>
      <c r="D7875" s="8">
        <v>12412.33</v>
      </c>
      <c r="E7875" s="8">
        <v>12447.9</v>
      </c>
      <c r="F7875" s="8">
        <v>12404.26</v>
      </c>
      <c r="G7875" s="8">
        <v>12437.3</v>
      </c>
      <c r="H7875" s="8"/>
      <c r="I7875" s="8"/>
      <c r="J7875" s="8"/>
    </row>
    <row r="7876" spans="3:10" x14ac:dyDescent="0.25">
      <c r="C7876" s="5">
        <v>42937.458333333336</v>
      </c>
      <c r="D7876" s="6">
        <v>12438.05</v>
      </c>
      <c r="E7876" s="6">
        <v>12465.34</v>
      </c>
      <c r="F7876" s="6">
        <v>12436.08</v>
      </c>
      <c r="G7876" s="6">
        <v>12452.87</v>
      </c>
      <c r="H7876" s="6"/>
      <c r="I7876" s="6"/>
      <c r="J7876" s="6"/>
    </row>
    <row r="7877" spans="3:10" x14ac:dyDescent="0.25">
      <c r="C7877" s="7">
        <v>42937.5</v>
      </c>
      <c r="D7877" s="8">
        <v>12452.37</v>
      </c>
      <c r="E7877" s="8">
        <v>12461.68</v>
      </c>
      <c r="F7877" s="8">
        <v>12398.32</v>
      </c>
      <c r="G7877" s="8">
        <v>12414.97</v>
      </c>
      <c r="H7877" s="8"/>
      <c r="I7877" s="8"/>
      <c r="J7877" s="8"/>
    </row>
    <row r="7878" spans="3:10" x14ac:dyDescent="0.25">
      <c r="C7878" s="5">
        <v>42937.541666666664</v>
      </c>
      <c r="D7878" s="6">
        <v>12415.18</v>
      </c>
      <c r="E7878" s="6">
        <v>12420.04</v>
      </c>
      <c r="F7878" s="6">
        <v>12319.47</v>
      </c>
      <c r="G7878" s="6">
        <v>12349.63</v>
      </c>
      <c r="H7878" s="6"/>
      <c r="I7878" s="6"/>
      <c r="J7878" s="6"/>
    </row>
    <row r="7879" spans="3:10" x14ac:dyDescent="0.25">
      <c r="C7879" s="7">
        <v>42937.583333333336</v>
      </c>
      <c r="D7879" s="8">
        <v>12349.38</v>
      </c>
      <c r="E7879" s="8">
        <v>12362.1</v>
      </c>
      <c r="F7879" s="8">
        <v>12315.28</v>
      </c>
      <c r="G7879" s="8">
        <v>12323.19</v>
      </c>
      <c r="H7879" s="8"/>
      <c r="I7879" s="8"/>
      <c r="J7879" s="8"/>
    </row>
    <row r="7880" spans="3:10" x14ac:dyDescent="0.25">
      <c r="C7880" s="5">
        <v>42937.625</v>
      </c>
      <c r="D7880" s="6">
        <v>12323.44</v>
      </c>
      <c r="E7880" s="6">
        <v>12344.23</v>
      </c>
      <c r="F7880" s="6">
        <v>12241.45</v>
      </c>
      <c r="G7880" s="6">
        <v>12246.77</v>
      </c>
      <c r="H7880" s="6"/>
      <c r="I7880" s="6"/>
      <c r="J7880" s="6"/>
    </row>
    <row r="7881" spans="3:10" x14ac:dyDescent="0.25">
      <c r="C7881" s="7">
        <v>42937.666666666664</v>
      </c>
      <c r="D7881" s="8">
        <v>12247.02</v>
      </c>
      <c r="E7881" s="8">
        <v>12270.53</v>
      </c>
      <c r="F7881" s="8">
        <v>12212.79</v>
      </c>
      <c r="G7881" s="8">
        <v>12216.77</v>
      </c>
      <c r="H7881" s="8"/>
      <c r="I7881" s="8"/>
      <c r="J7881" s="8"/>
    </row>
    <row r="7882" spans="3:10" x14ac:dyDescent="0.25">
      <c r="C7882" s="5">
        <v>42937.708333333336</v>
      </c>
      <c r="D7882" s="6">
        <v>12216.78</v>
      </c>
      <c r="E7882" s="6">
        <v>12239.9</v>
      </c>
      <c r="F7882" s="6">
        <v>12190.17</v>
      </c>
      <c r="G7882" s="6">
        <v>12197.88</v>
      </c>
      <c r="H7882" s="6"/>
      <c r="I7882" s="6"/>
      <c r="J7882" s="6"/>
    </row>
    <row r="7883" spans="3:10" x14ac:dyDescent="0.25">
      <c r="C7883" s="7">
        <v>42937.75</v>
      </c>
      <c r="D7883" s="8">
        <v>12197.89</v>
      </c>
      <c r="E7883" s="8">
        <v>12250.52</v>
      </c>
      <c r="F7883" s="8">
        <v>12196.17</v>
      </c>
      <c r="G7883" s="8">
        <v>12239.6</v>
      </c>
      <c r="H7883" s="8"/>
      <c r="I7883" s="8"/>
      <c r="J7883" s="8"/>
    </row>
    <row r="7884" spans="3:10" x14ac:dyDescent="0.25">
      <c r="C7884" s="5">
        <v>42937.791666666664</v>
      </c>
      <c r="D7884" s="6">
        <v>12239.85</v>
      </c>
      <c r="E7884" s="6">
        <v>12244.93</v>
      </c>
      <c r="F7884" s="6">
        <v>12230.09</v>
      </c>
      <c r="G7884" s="6">
        <v>12236.35</v>
      </c>
      <c r="H7884" s="6"/>
      <c r="I7884" s="6"/>
      <c r="J7884" s="6"/>
    </row>
    <row r="7885" spans="3:10" x14ac:dyDescent="0.25">
      <c r="C7885" s="7">
        <v>42937.833333333336</v>
      </c>
      <c r="D7885" s="8">
        <v>12236.35</v>
      </c>
      <c r="E7885" s="8">
        <v>12247.11</v>
      </c>
      <c r="F7885" s="8">
        <v>12230.59</v>
      </c>
      <c r="G7885" s="8">
        <v>12235.59</v>
      </c>
      <c r="H7885" s="8"/>
      <c r="I7885" s="8"/>
      <c r="J7885" s="8"/>
    </row>
    <row r="7886" spans="3:10" x14ac:dyDescent="0.25">
      <c r="C7886" s="5">
        <v>42937.875</v>
      </c>
      <c r="D7886" s="6">
        <v>12236.09</v>
      </c>
      <c r="E7886" s="6">
        <v>12242.34</v>
      </c>
      <c r="F7886" s="6">
        <v>12229.83</v>
      </c>
      <c r="G7886" s="6">
        <v>12240.09</v>
      </c>
      <c r="H7886" s="6"/>
      <c r="I7886" s="6"/>
      <c r="J7886" s="6"/>
    </row>
    <row r="7887" spans="3:10" x14ac:dyDescent="0.25">
      <c r="C7887" s="7">
        <v>42937.916666666664</v>
      </c>
      <c r="D7887" s="8">
        <v>12240.34</v>
      </c>
      <c r="E7887" s="8">
        <v>12254.59</v>
      </c>
      <c r="F7887" s="8">
        <v>12239.08</v>
      </c>
      <c r="G7887" s="8">
        <v>12253.84</v>
      </c>
      <c r="H7887" s="8"/>
      <c r="I7887" s="8"/>
      <c r="J7887" s="8"/>
    </row>
    <row r="7888" spans="3:10" x14ac:dyDescent="0.25">
      <c r="C7888" s="5">
        <v>42940.083333333336</v>
      </c>
      <c r="D7888" s="6">
        <v>12246.96</v>
      </c>
      <c r="E7888" s="6">
        <v>12248.2</v>
      </c>
      <c r="F7888" s="6">
        <v>12246.96</v>
      </c>
      <c r="G7888" s="6">
        <v>12248.2</v>
      </c>
      <c r="H7888" s="6"/>
      <c r="I7888" s="6"/>
      <c r="J7888" s="6"/>
    </row>
    <row r="7889" spans="3:10" x14ac:dyDescent="0.25">
      <c r="C7889" s="7">
        <v>42940.125</v>
      </c>
      <c r="D7889" s="8">
        <v>12246.96</v>
      </c>
      <c r="E7889" s="8">
        <v>12246.96</v>
      </c>
      <c r="F7889" s="8">
        <v>12228.81</v>
      </c>
      <c r="G7889" s="8">
        <v>12239.27</v>
      </c>
      <c r="H7889" s="8"/>
      <c r="I7889" s="8"/>
      <c r="J7889" s="8"/>
    </row>
    <row r="7890" spans="3:10" x14ac:dyDescent="0.25">
      <c r="C7890" s="5">
        <v>42940.166666666664</v>
      </c>
      <c r="D7890" s="6">
        <v>12238.5</v>
      </c>
      <c r="E7890" s="6">
        <v>12238.5</v>
      </c>
      <c r="F7890" s="6">
        <v>12217.35</v>
      </c>
      <c r="G7890" s="6">
        <v>12226.53</v>
      </c>
      <c r="H7890" s="6"/>
      <c r="I7890" s="6"/>
      <c r="J7890" s="6"/>
    </row>
    <row r="7891" spans="3:10" x14ac:dyDescent="0.25">
      <c r="C7891" s="7">
        <v>42940.208333333336</v>
      </c>
      <c r="D7891" s="8">
        <v>12225.29</v>
      </c>
      <c r="E7891" s="8">
        <v>12228.5</v>
      </c>
      <c r="F7891" s="8">
        <v>12224.05</v>
      </c>
      <c r="G7891" s="8">
        <v>12228.5</v>
      </c>
      <c r="H7891" s="8"/>
      <c r="I7891" s="8"/>
      <c r="J7891" s="8"/>
    </row>
    <row r="7892" spans="3:10" x14ac:dyDescent="0.25">
      <c r="C7892" s="5">
        <v>42940.25</v>
      </c>
      <c r="D7892" s="6">
        <v>12229.5</v>
      </c>
      <c r="E7892" s="6">
        <v>12231.24</v>
      </c>
      <c r="F7892" s="6">
        <v>12224.04</v>
      </c>
      <c r="G7892" s="6">
        <v>12227.75</v>
      </c>
      <c r="H7892" s="6"/>
      <c r="I7892" s="6"/>
      <c r="J7892" s="6"/>
    </row>
    <row r="7893" spans="3:10" x14ac:dyDescent="0.25">
      <c r="C7893" s="7">
        <v>42940.291666666664</v>
      </c>
      <c r="D7893" s="8">
        <v>12227.74</v>
      </c>
      <c r="E7893" s="8">
        <v>12229.51</v>
      </c>
      <c r="F7893" s="8">
        <v>12226.5</v>
      </c>
      <c r="G7893" s="8">
        <v>12229.51</v>
      </c>
      <c r="H7893" s="8"/>
      <c r="I7893" s="8"/>
      <c r="J7893" s="8"/>
    </row>
    <row r="7894" spans="3:10" x14ac:dyDescent="0.25">
      <c r="C7894" s="5">
        <v>42940.333333333336</v>
      </c>
      <c r="D7894" s="6">
        <v>12230.75</v>
      </c>
      <c r="E7894" s="6">
        <v>12246.26</v>
      </c>
      <c r="F7894" s="6">
        <v>12230.74</v>
      </c>
      <c r="G7894" s="6">
        <v>12238.59</v>
      </c>
      <c r="H7894" s="6"/>
      <c r="I7894" s="6"/>
      <c r="J7894" s="6"/>
    </row>
    <row r="7895" spans="3:10" x14ac:dyDescent="0.25">
      <c r="C7895" s="7">
        <v>42940.375</v>
      </c>
      <c r="D7895" s="8">
        <v>12238.59</v>
      </c>
      <c r="E7895" s="8">
        <v>12239.98</v>
      </c>
      <c r="F7895" s="8">
        <v>12209.78</v>
      </c>
      <c r="G7895" s="8">
        <v>12222.11</v>
      </c>
      <c r="H7895" s="8"/>
      <c r="I7895" s="8"/>
      <c r="J7895" s="8"/>
    </row>
    <row r="7896" spans="3:10" x14ac:dyDescent="0.25">
      <c r="C7896" s="5">
        <v>42940.416666666664</v>
      </c>
      <c r="D7896" s="6">
        <v>12222.87</v>
      </c>
      <c r="E7896" s="6">
        <v>12238.39</v>
      </c>
      <c r="F7896" s="6">
        <v>12181.45</v>
      </c>
      <c r="G7896" s="6">
        <v>12195.73</v>
      </c>
      <c r="H7896" s="6"/>
      <c r="I7896" s="6"/>
      <c r="J7896" s="6"/>
    </row>
    <row r="7897" spans="3:10" x14ac:dyDescent="0.25">
      <c r="C7897" s="7">
        <v>42940.458333333336</v>
      </c>
      <c r="D7897" s="8">
        <v>12195.98</v>
      </c>
      <c r="E7897" s="8">
        <v>12225.03</v>
      </c>
      <c r="F7897" s="8">
        <v>12172.52</v>
      </c>
      <c r="G7897" s="8">
        <v>12178.31</v>
      </c>
      <c r="H7897" s="8"/>
      <c r="I7897" s="8"/>
      <c r="J7897" s="8"/>
    </row>
    <row r="7898" spans="3:10" x14ac:dyDescent="0.25">
      <c r="C7898" s="5">
        <v>42940.5</v>
      </c>
      <c r="D7898" s="6">
        <v>12178.06</v>
      </c>
      <c r="E7898" s="6">
        <v>12190.92</v>
      </c>
      <c r="F7898" s="6">
        <v>12140.27</v>
      </c>
      <c r="G7898" s="6">
        <v>12160.68</v>
      </c>
      <c r="H7898" s="6"/>
      <c r="I7898" s="6"/>
      <c r="J7898" s="6"/>
    </row>
    <row r="7899" spans="3:10" x14ac:dyDescent="0.25">
      <c r="C7899" s="7">
        <v>42940.541666666664</v>
      </c>
      <c r="D7899" s="8">
        <v>12160.94</v>
      </c>
      <c r="E7899" s="8">
        <v>12181.54</v>
      </c>
      <c r="F7899" s="8">
        <v>12153.97</v>
      </c>
      <c r="G7899" s="8">
        <v>12181.54</v>
      </c>
      <c r="H7899" s="8"/>
      <c r="I7899" s="8"/>
      <c r="J7899" s="8"/>
    </row>
    <row r="7900" spans="3:10" x14ac:dyDescent="0.25">
      <c r="C7900" s="5">
        <v>42940.583333333336</v>
      </c>
      <c r="D7900" s="6">
        <v>12182.04</v>
      </c>
      <c r="E7900" s="6">
        <v>12198.25</v>
      </c>
      <c r="F7900" s="6">
        <v>12175.06</v>
      </c>
      <c r="G7900" s="6">
        <v>12190.54</v>
      </c>
      <c r="H7900" s="6"/>
      <c r="I7900" s="6"/>
      <c r="J7900" s="6"/>
    </row>
    <row r="7901" spans="3:10" x14ac:dyDescent="0.25">
      <c r="C7901" s="7">
        <v>42940.625</v>
      </c>
      <c r="D7901" s="8">
        <v>12190.04</v>
      </c>
      <c r="E7901" s="8">
        <v>12214.17</v>
      </c>
      <c r="F7901" s="8">
        <v>12179.77</v>
      </c>
      <c r="G7901" s="8">
        <v>12180.52</v>
      </c>
      <c r="H7901" s="8"/>
      <c r="I7901" s="8"/>
      <c r="J7901" s="8"/>
    </row>
    <row r="7902" spans="3:10" x14ac:dyDescent="0.25">
      <c r="C7902" s="5">
        <v>42940.666666666664</v>
      </c>
      <c r="D7902" s="6">
        <v>12180.77</v>
      </c>
      <c r="E7902" s="6">
        <v>12233.86</v>
      </c>
      <c r="F7902" s="6">
        <v>12179.52</v>
      </c>
      <c r="G7902" s="6">
        <v>12218.5</v>
      </c>
      <c r="H7902" s="6"/>
      <c r="I7902" s="6"/>
      <c r="J7902" s="6"/>
    </row>
    <row r="7903" spans="3:10" x14ac:dyDescent="0.25">
      <c r="C7903" s="7">
        <v>42940.708333333336</v>
      </c>
      <c r="D7903" s="8">
        <v>12218.25</v>
      </c>
      <c r="E7903" s="8">
        <v>12236.62</v>
      </c>
      <c r="F7903" s="8">
        <v>12205.6</v>
      </c>
      <c r="G7903" s="8">
        <v>12222.38</v>
      </c>
      <c r="H7903" s="8"/>
      <c r="I7903" s="8"/>
      <c r="J7903" s="8"/>
    </row>
    <row r="7904" spans="3:10" x14ac:dyDescent="0.25">
      <c r="C7904" s="5">
        <v>42940.75</v>
      </c>
      <c r="D7904" s="6">
        <v>12221.13</v>
      </c>
      <c r="E7904" s="6">
        <v>12225.5</v>
      </c>
      <c r="F7904" s="6">
        <v>12193.99</v>
      </c>
      <c r="G7904" s="6">
        <v>12225</v>
      </c>
      <c r="H7904" s="6"/>
      <c r="I7904" s="6"/>
      <c r="J7904" s="6"/>
    </row>
    <row r="7905" spans="3:10" x14ac:dyDescent="0.25">
      <c r="C7905" s="7">
        <v>42940.791666666664</v>
      </c>
      <c r="D7905" s="8">
        <v>12225.25</v>
      </c>
      <c r="E7905" s="8">
        <v>12229.25</v>
      </c>
      <c r="F7905" s="8">
        <v>12222.24</v>
      </c>
      <c r="G7905" s="8">
        <v>12226.99</v>
      </c>
      <c r="H7905" s="8"/>
      <c r="I7905" s="8"/>
      <c r="J7905" s="8"/>
    </row>
    <row r="7906" spans="3:10" x14ac:dyDescent="0.25">
      <c r="C7906" s="5">
        <v>42940.833333333336</v>
      </c>
      <c r="D7906" s="6">
        <v>12227.24</v>
      </c>
      <c r="E7906" s="6">
        <v>12231.99</v>
      </c>
      <c r="F7906" s="6">
        <v>12223.74</v>
      </c>
      <c r="G7906" s="6">
        <v>12227.74</v>
      </c>
      <c r="H7906" s="6"/>
      <c r="I7906" s="6"/>
      <c r="J7906" s="6"/>
    </row>
    <row r="7907" spans="3:10" x14ac:dyDescent="0.25">
      <c r="C7907" s="7">
        <v>42940.875</v>
      </c>
      <c r="D7907" s="8">
        <v>12227.99</v>
      </c>
      <c r="E7907" s="8">
        <v>12246.49</v>
      </c>
      <c r="F7907" s="8">
        <v>12227.99</v>
      </c>
      <c r="G7907" s="8">
        <v>12243.24</v>
      </c>
      <c r="H7907" s="8"/>
      <c r="I7907" s="8"/>
      <c r="J7907" s="8"/>
    </row>
    <row r="7908" spans="3:10" x14ac:dyDescent="0.25">
      <c r="C7908" s="5">
        <v>42940.916666666664</v>
      </c>
      <c r="D7908" s="6">
        <v>12243.99</v>
      </c>
      <c r="E7908" s="6">
        <v>12254.49</v>
      </c>
      <c r="F7908" s="6">
        <v>12236.98</v>
      </c>
      <c r="G7908" s="6">
        <v>12245.99</v>
      </c>
      <c r="H7908" s="6"/>
      <c r="I7908" s="6"/>
      <c r="J7908" s="6"/>
    </row>
    <row r="7909" spans="3:10" x14ac:dyDescent="0.25">
      <c r="C7909" s="7">
        <v>42940.958333333336</v>
      </c>
      <c r="D7909" s="8">
        <v>12247.23</v>
      </c>
      <c r="E7909" s="8">
        <v>12247.23</v>
      </c>
      <c r="F7909" s="8">
        <v>12233.28</v>
      </c>
      <c r="G7909" s="8">
        <v>12236.5</v>
      </c>
      <c r="H7909" s="8"/>
      <c r="I7909" s="8"/>
      <c r="J7909" s="8"/>
    </row>
    <row r="7910" spans="3:10" x14ac:dyDescent="0.25">
      <c r="C7910" s="5">
        <v>42941.041666666664</v>
      </c>
      <c r="D7910" s="6">
        <v>12235.25</v>
      </c>
      <c r="E7910" s="6">
        <v>12241.47</v>
      </c>
      <c r="F7910" s="6">
        <v>12232.77</v>
      </c>
      <c r="G7910" s="6">
        <v>12240.97</v>
      </c>
      <c r="H7910" s="6"/>
      <c r="I7910" s="6"/>
      <c r="J7910" s="6"/>
    </row>
    <row r="7911" spans="3:10" x14ac:dyDescent="0.25">
      <c r="C7911" s="7">
        <v>42941.083333333336</v>
      </c>
      <c r="D7911" s="8">
        <v>12239.73</v>
      </c>
      <c r="E7911" s="8">
        <v>12240.96</v>
      </c>
      <c r="F7911" s="8">
        <v>12239.72</v>
      </c>
      <c r="G7911" s="8">
        <v>12239.96</v>
      </c>
      <c r="H7911" s="8"/>
      <c r="I7911" s="8"/>
      <c r="J7911" s="8"/>
    </row>
    <row r="7912" spans="3:10" x14ac:dyDescent="0.25">
      <c r="C7912" s="5">
        <v>42941.125</v>
      </c>
      <c r="D7912" s="6">
        <v>12240.46</v>
      </c>
      <c r="E7912" s="6">
        <v>12246.68</v>
      </c>
      <c r="F7912" s="6">
        <v>12240.46</v>
      </c>
      <c r="G7912" s="6">
        <v>12245.44</v>
      </c>
      <c r="H7912" s="6"/>
      <c r="I7912" s="6"/>
      <c r="J7912" s="6"/>
    </row>
    <row r="7913" spans="3:10" x14ac:dyDescent="0.25">
      <c r="C7913" s="7">
        <v>42941.166666666664</v>
      </c>
      <c r="D7913" s="8">
        <v>12245.37</v>
      </c>
      <c r="E7913" s="8">
        <v>12247.85</v>
      </c>
      <c r="F7913" s="8">
        <v>12244.12</v>
      </c>
      <c r="G7913" s="8">
        <v>12244.12</v>
      </c>
      <c r="H7913" s="8"/>
      <c r="I7913" s="8"/>
      <c r="J7913" s="8"/>
    </row>
    <row r="7914" spans="3:10" x14ac:dyDescent="0.25">
      <c r="C7914" s="5">
        <v>42941.208333333336</v>
      </c>
      <c r="D7914" s="6">
        <v>12245.36</v>
      </c>
      <c r="E7914" s="6">
        <v>12245.36</v>
      </c>
      <c r="F7914" s="6">
        <v>12241.38</v>
      </c>
      <c r="G7914" s="6">
        <v>12243.86</v>
      </c>
      <c r="H7914" s="6"/>
      <c r="I7914" s="6"/>
      <c r="J7914" s="6"/>
    </row>
    <row r="7915" spans="3:10" x14ac:dyDescent="0.25">
      <c r="C7915" s="7">
        <v>42941.25</v>
      </c>
      <c r="D7915" s="8">
        <v>12242.62</v>
      </c>
      <c r="E7915" s="8">
        <v>12242.62</v>
      </c>
      <c r="F7915" s="8">
        <v>12241.61</v>
      </c>
      <c r="G7915" s="8">
        <v>12241.61</v>
      </c>
      <c r="H7915" s="8"/>
      <c r="I7915" s="8"/>
      <c r="J7915" s="8"/>
    </row>
    <row r="7916" spans="3:10" x14ac:dyDescent="0.25">
      <c r="C7916" s="5">
        <v>42941.291666666664</v>
      </c>
      <c r="D7916" s="6">
        <v>12242.85</v>
      </c>
      <c r="E7916" s="6">
        <v>12244.42</v>
      </c>
      <c r="F7916" s="6">
        <v>12240.59</v>
      </c>
      <c r="G7916" s="6">
        <v>12242.18</v>
      </c>
      <c r="H7916" s="6"/>
      <c r="I7916" s="6"/>
      <c r="J7916" s="6"/>
    </row>
    <row r="7917" spans="3:10" x14ac:dyDescent="0.25">
      <c r="C7917" s="7">
        <v>42941.333333333336</v>
      </c>
      <c r="D7917" s="8">
        <v>12243.18</v>
      </c>
      <c r="E7917" s="8">
        <v>12247.64</v>
      </c>
      <c r="F7917" s="8">
        <v>12238.14</v>
      </c>
      <c r="G7917" s="8">
        <v>12244.42</v>
      </c>
      <c r="H7917" s="8"/>
      <c r="I7917" s="8"/>
      <c r="J7917" s="8"/>
    </row>
    <row r="7918" spans="3:10" x14ac:dyDescent="0.25">
      <c r="C7918" s="5">
        <v>42941.375</v>
      </c>
      <c r="D7918" s="6">
        <v>12247.14</v>
      </c>
      <c r="E7918" s="6">
        <v>12247.64</v>
      </c>
      <c r="F7918" s="6">
        <v>12213.34</v>
      </c>
      <c r="G7918" s="6">
        <v>12214.59</v>
      </c>
      <c r="H7918" s="6"/>
      <c r="I7918" s="6"/>
      <c r="J7918" s="6"/>
    </row>
    <row r="7919" spans="3:10" x14ac:dyDescent="0.25">
      <c r="C7919" s="7">
        <v>42941.416666666664</v>
      </c>
      <c r="D7919" s="8">
        <v>12214.09</v>
      </c>
      <c r="E7919" s="8">
        <v>12261.6</v>
      </c>
      <c r="F7919" s="8">
        <v>12210.72</v>
      </c>
      <c r="G7919" s="8">
        <v>12253.11</v>
      </c>
      <c r="H7919" s="8"/>
      <c r="I7919" s="8"/>
      <c r="J7919" s="8"/>
    </row>
    <row r="7920" spans="3:10" x14ac:dyDescent="0.25">
      <c r="C7920" s="5">
        <v>42941.458333333336</v>
      </c>
      <c r="D7920" s="6">
        <v>12253.86</v>
      </c>
      <c r="E7920" s="6">
        <v>12282.39</v>
      </c>
      <c r="F7920" s="6">
        <v>12241.94</v>
      </c>
      <c r="G7920" s="6">
        <v>12247.22</v>
      </c>
      <c r="H7920" s="6"/>
      <c r="I7920" s="6"/>
      <c r="J7920" s="6"/>
    </row>
    <row r="7921" spans="3:10" x14ac:dyDescent="0.25">
      <c r="C7921" s="7">
        <v>42941.5</v>
      </c>
      <c r="D7921" s="8">
        <v>12245.96</v>
      </c>
      <c r="E7921" s="8">
        <v>12287.69</v>
      </c>
      <c r="F7921" s="8">
        <v>12242.76</v>
      </c>
      <c r="G7921" s="8">
        <v>12264.56</v>
      </c>
      <c r="H7921" s="8"/>
      <c r="I7921" s="8"/>
      <c r="J7921" s="8"/>
    </row>
    <row r="7922" spans="3:10" x14ac:dyDescent="0.25">
      <c r="C7922" s="5">
        <v>42941.541666666664</v>
      </c>
      <c r="D7922" s="6">
        <v>12265.06</v>
      </c>
      <c r="E7922" s="6">
        <v>12288.21</v>
      </c>
      <c r="F7922" s="6">
        <v>12264.57</v>
      </c>
      <c r="G7922" s="6">
        <v>12269.32</v>
      </c>
      <c r="H7922" s="6"/>
      <c r="I7922" s="6"/>
      <c r="J7922" s="6"/>
    </row>
    <row r="7923" spans="3:10" x14ac:dyDescent="0.25">
      <c r="C7923" s="7">
        <v>42941.583333333336</v>
      </c>
      <c r="D7923" s="8">
        <v>12269.82</v>
      </c>
      <c r="E7923" s="8">
        <v>12302.6</v>
      </c>
      <c r="F7923" s="8">
        <v>12268.74</v>
      </c>
      <c r="G7923" s="8">
        <v>12292.9</v>
      </c>
      <c r="H7923" s="8"/>
      <c r="I7923" s="8"/>
      <c r="J7923" s="8"/>
    </row>
    <row r="7924" spans="3:10" x14ac:dyDescent="0.25">
      <c r="C7924" s="5">
        <v>42941.625</v>
      </c>
      <c r="D7924" s="6">
        <v>12292.65</v>
      </c>
      <c r="E7924" s="6">
        <v>12298.79</v>
      </c>
      <c r="F7924" s="6">
        <v>12279.24</v>
      </c>
      <c r="G7924" s="6">
        <v>12289.17</v>
      </c>
      <c r="H7924" s="6"/>
      <c r="I7924" s="6"/>
      <c r="J7924" s="6"/>
    </row>
    <row r="7925" spans="3:10" x14ac:dyDescent="0.25">
      <c r="C7925" s="7">
        <v>42941.666666666664</v>
      </c>
      <c r="D7925" s="8">
        <v>12289.42</v>
      </c>
      <c r="E7925" s="8">
        <v>12297.87</v>
      </c>
      <c r="F7925" s="8">
        <v>12254.8</v>
      </c>
      <c r="G7925" s="8">
        <v>12269.67</v>
      </c>
      <c r="H7925" s="8"/>
      <c r="I7925" s="8"/>
      <c r="J7925" s="8"/>
    </row>
    <row r="7926" spans="3:10" x14ac:dyDescent="0.25">
      <c r="C7926" s="5">
        <v>42941.708333333336</v>
      </c>
      <c r="D7926" s="6">
        <v>12269.68</v>
      </c>
      <c r="E7926" s="6">
        <v>12289.63</v>
      </c>
      <c r="F7926" s="6">
        <v>12260.3</v>
      </c>
      <c r="G7926" s="6">
        <v>12281.88</v>
      </c>
      <c r="H7926" s="6"/>
      <c r="I7926" s="6"/>
      <c r="J7926" s="6"/>
    </row>
    <row r="7927" spans="3:10" x14ac:dyDescent="0.25">
      <c r="C7927" s="7">
        <v>42941.75</v>
      </c>
      <c r="D7927" s="8">
        <v>12282.64</v>
      </c>
      <c r="E7927" s="8">
        <v>12285.64</v>
      </c>
      <c r="F7927" s="8">
        <v>12259.41</v>
      </c>
      <c r="G7927" s="8">
        <v>12265.16</v>
      </c>
      <c r="H7927" s="8"/>
      <c r="I7927" s="8"/>
      <c r="J7927" s="8"/>
    </row>
    <row r="7928" spans="3:10" x14ac:dyDescent="0.25">
      <c r="C7928" s="5">
        <v>42941.791666666664</v>
      </c>
      <c r="D7928" s="6">
        <v>12265.41</v>
      </c>
      <c r="E7928" s="6">
        <v>12265.66</v>
      </c>
      <c r="F7928" s="6">
        <v>12247.91</v>
      </c>
      <c r="G7928" s="6">
        <v>12260.65</v>
      </c>
      <c r="H7928" s="6"/>
      <c r="I7928" s="6"/>
      <c r="J7928" s="6"/>
    </row>
    <row r="7929" spans="3:10" x14ac:dyDescent="0.25">
      <c r="C7929" s="7">
        <v>42941.833333333336</v>
      </c>
      <c r="D7929" s="8">
        <v>12260.9</v>
      </c>
      <c r="E7929" s="8">
        <v>12268.65</v>
      </c>
      <c r="F7929" s="8">
        <v>12259.15</v>
      </c>
      <c r="G7929" s="8">
        <v>12268.15</v>
      </c>
      <c r="H7929" s="8"/>
      <c r="I7929" s="8"/>
      <c r="J7929" s="8"/>
    </row>
    <row r="7930" spans="3:10" x14ac:dyDescent="0.25">
      <c r="C7930" s="5">
        <v>42941.875</v>
      </c>
      <c r="D7930" s="6">
        <v>12267.4</v>
      </c>
      <c r="E7930" s="6">
        <v>12269.14</v>
      </c>
      <c r="F7930" s="6">
        <v>12261.89</v>
      </c>
      <c r="G7930" s="6">
        <v>12268.39</v>
      </c>
      <c r="H7930" s="6"/>
      <c r="I7930" s="6"/>
      <c r="J7930" s="6"/>
    </row>
    <row r="7931" spans="3:10" x14ac:dyDescent="0.25">
      <c r="C7931" s="7">
        <v>42941.916666666664</v>
      </c>
      <c r="D7931" s="8">
        <v>12267.89</v>
      </c>
      <c r="E7931" s="8">
        <v>12271.14</v>
      </c>
      <c r="F7931" s="8">
        <v>12259.13</v>
      </c>
      <c r="G7931" s="8">
        <v>12264.14</v>
      </c>
      <c r="H7931" s="8"/>
      <c r="I7931" s="8"/>
      <c r="J7931" s="8"/>
    </row>
    <row r="7932" spans="3:10" x14ac:dyDescent="0.25">
      <c r="C7932" s="5">
        <v>42941.958333333336</v>
      </c>
      <c r="D7932" s="6">
        <v>12262.9</v>
      </c>
      <c r="E7932" s="6">
        <v>12267.55</v>
      </c>
      <c r="F7932" s="6">
        <v>12257.94</v>
      </c>
      <c r="G7932" s="6">
        <v>12266.31</v>
      </c>
      <c r="H7932" s="6"/>
      <c r="I7932" s="6"/>
      <c r="J7932" s="6"/>
    </row>
    <row r="7933" spans="3:10" x14ac:dyDescent="0.25">
      <c r="C7933" s="7">
        <v>42942.041666666664</v>
      </c>
      <c r="D7933" s="8">
        <v>12263.58</v>
      </c>
      <c r="E7933" s="8">
        <v>12267.3</v>
      </c>
      <c r="F7933" s="8">
        <v>12260.84</v>
      </c>
      <c r="G7933" s="8">
        <v>12263.55</v>
      </c>
      <c r="H7933" s="8"/>
      <c r="I7933" s="8"/>
      <c r="J7933" s="8"/>
    </row>
    <row r="7934" spans="3:10" x14ac:dyDescent="0.25">
      <c r="C7934" s="5">
        <v>42942.083333333336</v>
      </c>
      <c r="D7934" s="6">
        <v>12262.31</v>
      </c>
      <c r="E7934" s="6">
        <v>12264.79</v>
      </c>
      <c r="F7934" s="6">
        <v>12261.07</v>
      </c>
      <c r="G7934" s="6">
        <v>12264.79</v>
      </c>
      <c r="H7934" s="6"/>
      <c r="I7934" s="6"/>
      <c r="J7934" s="6"/>
    </row>
    <row r="7935" spans="3:10" x14ac:dyDescent="0.25">
      <c r="C7935" s="7">
        <v>42942.125</v>
      </c>
      <c r="D7935" s="8">
        <v>12263.55</v>
      </c>
      <c r="E7935" s="8">
        <v>12267.26</v>
      </c>
      <c r="F7935" s="8">
        <v>12261.06</v>
      </c>
      <c r="G7935" s="8">
        <v>12261.06</v>
      </c>
      <c r="H7935" s="8"/>
      <c r="I7935" s="8"/>
      <c r="J7935" s="8"/>
    </row>
    <row r="7936" spans="3:10" x14ac:dyDescent="0.25">
      <c r="C7936" s="5">
        <v>42942.166666666664</v>
      </c>
      <c r="D7936" s="6">
        <v>12260.81</v>
      </c>
      <c r="E7936" s="6">
        <v>12264.53</v>
      </c>
      <c r="F7936" s="6">
        <v>12257.09</v>
      </c>
      <c r="G7936" s="6">
        <v>12257.59</v>
      </c>
      <c r="H7936" s="6"/>
      <c r="I7936" s="6"/>
      <c r="J7936" s="6"/>
    </row>
    <row r="7937" spans="3:10" x14ac:dyDescent="0.25">
      <c r="C7937" s="7">
        <v>42942.208333333336</v>
      </c>
      <c r="D7937" s="8">
        <v>12258.83</v>
      </c>
      <c r="E7937" s="8">
        <v>12260.07</v>
      </c>
      <c r="F7937" s="8">
        <v>12245.65</v>
      </c>
      <c r="G7937" s="8">
        <v>12248.36</v>
      </c>
      <c r="H7937" s="8"/>
      <c r="I7937" s="8"/>
      <c r="J7937" s="8"/>
    </row>
    <row r="7938" spans="3:10" x14ac:dyDescent="0.25">
      <c r="C7938" s="5">
        <v>42942.25</v>
      </c>
      <c r="D7938" s="6">
        <v>12249.6</v>
      </c>
      <c r="E7938" s="6">
        <v>12256.34</v>
      </c>
      <c r="F7938" s="6">
        <v>12248.36</v>
      </c>
      <c r="G7938" s="6">
        <v>12253.86</v>
      </c>
      <c r="H7938" s="6"/>
      <c r="I7938" s="6"/>
      <c r="J7938" s="6"/>
    </row>
    <row r="7939" spans="3:10" x14ac:dyDescent="0.25">
      <c r="C7939" s="7">
        <v>42942.291666666664</v>
      </c>
      <c r="D7939" s="8">
        <v>12253.83</v>
      </c>
      <c r="E7939" s="8">
        <v>12254.45</v>
      </c>
      <c r="F7939" s="8">
        <v>12252.59</v>
      </c>
      <c r="G7939" s="8">
        <v>12254.45</v>
      </c>
      <c r="H7939" s="8"/>
      <c r="I7939" s="8"/>
      <c r="J7939" s="8"/>
    </row>
    <row r="7940" spans="3:10" x14ac:dyDescent="0.25">
      <c r="C7940" s="5">
        <v>42942.333333333336</v>
      </c>
      <c r="D7940" s="6">
        <v>12255.69</v>
      </c>
      <c r="E7940" s="6">
        <v>12265.11</v>
      </c>
      <c r="F7940" s="6">
        <v>12254.45</v>
      </c>
      <c r="G7940" s="6">
        <v>12258.72</v>
      </c>
      <c r="H7940" s="6"/>
      <c r="I7940" s="6"/>
      <c r="J7940" s="6"/>
    </row>
    <row r="7941" spans="3:10" x14ac:dyDescent="0.25">
      <c r="C7941" s="7">
        <v>42942.375</v>
      </c>
      <c r="D7941" s="8">
        <v>12258.72</v>
      </c>
      <c r="E7941" s="8">
        <v>12263.91</v>
      </c>
      <c r="F7941" s="8">
        <v>12251.64</v>
      </c>
      <c r="G7941" s="8">
        <v>12263.3</v>
      </c>
      <c r="H7941" s="8"/>
      <c r="I7941" s="8"/>
      <c r="J7941" s="8"/>
    </row>
    <row r="7942" spans="3:10" x14ac:dyDescent="0.25">
      <c r="C7942" s="5">
        <v>42942.416666666664</v>
      </c>
      <c r="D7942" s="6">
        <v>12262.8</v>
      </c>
      <c r="E7942" s="6">
        <v>12323.61</v>
      </c>
      <c r="F7942" s="6">
        <v>12250.55</v>
      </c>
      <c r="G7942" s="6">
        <v>12315.2</v>
      </c>
      <c r="H7942" s="6"/>
      <c r="I7942" s="6"/>
      <c r="J7942" s="6"/>
    </row>
    <row r="7943" spans="3:10" x14ac:dyDescent="0.25">
      <c r="C7943" s="7">
        <v>42942.458333333336</v>
      </c>
      <c r="D7943" s="8">
        <v>12314.45</v>
      </c>
      <c r="E7943" s="8">
        <v>12321.94</v>
      </c>
      <c r="F7943" s="8">
        <v>12292.82</v>
      </c>
      <c r="G7943" s="8">
        <v>12313.68</v>
      </c>
      <c r="H7943" s="8"/>
      <c r="I7943" s="8"/>
      <c r="J7943" s="8"/>
    </row>
    <row r="7944" spans="3:10" x14ac:dyDescent="0.25">
      <c r="C7944" s="5">
        <v>42942.5</v>
      </c>
      <c r="D7944" s="6">
        <v>12313.67</v>
      </c>
      <c r="E7944" s="6">
        <v>12343.4</v>
      </c>
      <c r="F7944" s="6">
        <v>12302.66</v>
      </c>
      <c r="G7944" s="6">
        <v>12320.4</v>
      </c>
      <c r="H7944" s="6"/>
      <c r="I7944" s="6"/>
      <c r="J7944" s="6"/>
    </row>
    <row r="7945" spans="3:10" x14ac:dyDescent="0.25">
      <c r="C7945" s="7">
        <v>42942.541666666664</v>
      </c>
      <c r="D7945" s="8">
        <v>12320.65</v>
      </c>
      <c r="E7945" s="8">
        <v>12320.9</v>
      </c>
      <c r="F7945" s="8">
        <v>12290.68</v>
      </c>
      <c r="G7945" s="8">
        <v>12310.84</v>
      </c>
      <c r="H7945" s="8"/>
      <c r="I7945" s="8"/>
      <c r="J7945" s="8"/>
    </row>
    <row r="7946" spans="3:10" x14ac:dyDescent="0.25">
      <c r="C7946" s="5">
        <v>42942.583333333336</v>
      </c>
      <c r="D7946" s="6">
        <v>12310.34</v>
      </c>
      <c r="E7946" s="6">
        <v>12312.59</v>
      </c>
      <c r="F7946" s="6">
        <v>12277.28</v>
      </c>
      <c r="G7946" s="6">
        <v>12305.48</v>
      </c>
      <c r="H7946" s="6"/>
      <c r="I7946" s="6"/>
      <c r="J7946" s="6"/>
    </row>
    <row r="7947" spans="3:10" x14ac:dyDescent="0.25">
      <c r="C7947" s="7">
        <v>42942.625</v>
      </c>
      <c r="D7947" s="8">
        <v>12306.24</v>
      </c>
      <c r="E7947" s="8">
        <v>12310.92</v>
      </c>
      <c r="F7947" s="8">
        <v>12289.83</v>
      </c>
      <c r="G7947" s="8">
        <v>12305.78</v>
      </c>
      <c r="H7947" s="8"/>
      <c r="I7947" s="8"/>
      <c r="J7947" s="8"/>
    </row>
    <row r="7948" spans="3:10" x14ac:dyDescent="0.25">
      <c r="C7948" s="5">
        <v>42942.666666666664</v>
      </c>
      <c r="D7948" s="6">
        <v>12304.78</v>
      </c>
      <c r="E7948" s="6">
        <v>12313.38</v>
      </c>
      <c r="F7948" s="6">
        <v>12291.01</v>
      </c>
      <c r="G7948" s="6">
        <v>12306.94</v>
      </c>
      <c r="H7948" s="6"/>
      <c r="I7948" s="6"/>
      <c r="J7948" s="6"/>
    </row>
    <row r="7949" spans="3:10" x14ac:dyDescent="0.25">
      <c r="C7949" s="7">
        <v>42942.708333333336</v>
      </c>
      <c r="D7949" s="8">
        <v>12301.19</v>
      </c>
      <c r="E7949" s="8">
        <v>12320.06</v>
      </c>
      <c r="F7949" s="8">
        <v>12295.17</v>
      </c>
      <c r="G7949" s="8">
        <v>12302.92</v>
      </c>
      <c r="H7949" s="8"/>
      <c r="I7949" s="8"/>
      <c r="J7949" s="8"/>
    </row>
    <row r="7950" spans="3:10" x14ac:dyDescent="0.25">
      <c r="C7950" s="5">
        <v>42942.75</v>
      </c>
      <c r="D7950" s="6">
        <v>12303.17</v>
      </c>
      <c r="E7950" s="6">
        <v>12312.77</v>
      </c>
      <c r="F7950" s="6">
        <v>12299.22</v>
      </c>
      <c r="G7950" s="6">
        <v>12304.3</v>
      </c>
      <c r="H7950" s="6"/>
      <c r="I7950" s="6"/>
      <c r="J7950" s="6"/>
    </row>
    <row r="7951" spans="3:10" x14ac:dyDescent="0.25">
      <c r="C7951" s="7">
        <v>42942.791666666664</v>
      </c>
      <c r="D7951" s="8">
        <v>12304.55</v>
      </c>
      <c r="E7951" s="8">
        <v>12313.79</v>
      </c>
      <c r="F7951" s="8">
        <v>12304.04</v>
      </c>
      <c r="G7951" s="8">
        <v>12307.87</v>
      </c>
      <c r="H7951" s="8"/>
      <c r="I7951" s="8"/>
      <c r="J7951" s="8"/>
    </row>
    <row r="7952" spans="3:10" x14ac:dyDescent="0.25">
      <c r="C7952" s="5">
        <v>42942.833333333336</v>
      </c>
      <c r="D7952" s="6">
        <v>12308.13</v>
      </c>
      <c r="E7952" s="6">
        <v>12312.88</v>
      </c>
      <c r="F7952" s="6">
        <v>12302.12</v>
      </c>
      <c r="G7952" s="6">
        <v>12305.62</v>
      </c>
      <c r="H7952" s="6"/>
      <c r="I7952" s="6"/>
      <c r="J7952" s="6"/>
    </row>
    <row r="7953" spans="3:10" x14ac:dyDescent="0.25">
      <c r="C7953" s="7">
        <v>42942.875</v>
      </c>
      <c r="D7953" s="8">
        <v>12305.12</v>
      </c>
      <c r="E7953" s="8">
        <v>12313.63</v>
      </c>
      <c r="F7953" s="8">
        <v>12278.35</v>
      </c>
      <c r="G7953" s="8">
        <v>12278.6</v>
      </c>
      <c r="H7953" s="8"/>
      <c r="I7953" s="8"/>
      <c r="J7953" s="8"/>
    </row>
    <row r="7954" spans="3:10" x14ac:dyDescent="0.25">
      <c r="C7954" s="5">
        <v>42942.916666666664</v>
      </c>
      <c r="D7954" s="6">
        <v>12277.35</v>
      </c>
      <c r="E7954" s="6">
        <v>12280.6</v>
      </c>
      <c r="F7954" s="6">
        <v>12242.57</v>
      </c>
      <c r="G7954" s="6">
        <v>12258.58</v>
      </c>
      <c r="H7954" s="6"/>
      <c r="I7954" s="6"/>
      <c r="J7954" s="6"/>
    </row>
    <row r="7955" spans="3:10" x14ac:dyDescent="0.25">
      <c r="C7955" s="7">
        <v>42942.958333333336</v>
      </c>
      <c r="D7955" s="8">
        <v>12257.34</v>
      </c>
      <c r="E7955" s="8">
        <v>12262.29</v>
      </c>
      <c r="F7955" s="8">
        <v>12249.91</v>
      </c>
      <c r="G7955" s="8">
        <v>12256.79</v>
      </c>
      <c r="H7955" s="8"/>
      <c r="I7955" s="8"/>
      <c r="J7955" s="8"/>
    </row>
    <row r="7956" spans="3:10" x14ac:dyDescent="0.25">
      <c r="C7956" s="5">
        <v>42943.041666666664</v>
      </c>
      <c r="D7956" s="6">
        <v>12258.02</v>
      </c>
      <c r="E7956" s="6">
        <v>12276.67</v>
      </c>
      <c r="F7956" s="6">
        <v>12258.02</v>
      </c>
      <c r="G7956" s="6">
        <v>12275.43</v>
      </c>
      <c r="H7956" s="6"/>
      <c r="I7956" s="6"/>
      <c r="J7956" s="6"/>
    </row>
    <row r="7957" spans="3:10" x14ac:dyDescent="0.25">
      <c r="C7957" s="7">
        <v>42943.083333333336</v>
      </c>
      <c r="D7957" s="8">
        <v>12275.42</v>
      </c>
      <c r="E7957" s="8">
        <v>12281.88</v>
      </c>
      <c r="F7957" s="8">
        <v>12275.16</v>
      </c>
      <c r="G7957" s="8">
        <v>12275.16</v>
      </c>
      <c r="H7957" s="8"/>
      <c r="I7957" s="8"/>
      <c r="J7957" s="8"/>
    </row>
    <row r="7958" spans="3:10" x14ac:dyDescent="0.25">
      <c r="C7958" s="5">
        <v>42943.125</v>
      </c>
      <c r="D7958" s="6">
        <v>12274.54</v>
      </c>
      <c r="E7958" s="6">
        <v>12280.87</v>
      </c>
      <c r="F7958" s="6">
        <v>12270.96</v>
      </c>
      <c r="G7958" s="6">
        <v>12279.36</v>
      </c>
      <c r="H7958" s="6"/>
      <c r="I7958" s="6"/>
      <c r="J7958" s="6"/>
    </row>
    <row r="7959" spans="3:10" x14ac:dyDescent="0.25">
      <c r="C7959" s="7">
        <v>42943.166666666664</v>
      </c>
      <c r="D7959" s="8">
        <v>12278.13</v>
      </c>
      <c r="E7959" s="8">
        <v>12281.99</v>
      </c>
      <c r="F7959" s="8">
        <v>12276.53</v>
      </c>
      <c r="G7959" s="8">
        <v>12278.27</v>
      </c>
      <c r="H7959" s="8"/>
      <c r="I7959" s="8"/>
      <c r="J7959" s="8"/>
    </row>
    <row r="7960" spans="3:10" x14ac:dyDescent="0.25">
      <c r="C7960" s="5">
        <v>42943.208333333336</v>
      </c>
      <c r="D7960" s="6">
        <v>12277.03</v>
      </c>
      <c r="E7960" s="6">
        <v>12279.5</v>
      </c>
      <c r="F7960" s="6">
        <v>12277.02</v>
      </c>
      <c r="G7960" s="6">
        <v>12277.02</v>
      </c>
      <c r="H7960" s="6"/>
      <c r="I7960" s="6"/>
      <c r="J7960" s="6"/>
    </row>
    <row r="7961" spans="3:10" x14ac:dyDescent="0.25">
      <c r="C7961" s="7">
        <v>42943.25</v>
      </c>
      <c r="D7961" s="8">
        <v>12277.38</v>
      </c>
      <c r="E7961" s="8">
        <v>12280.35</v>
      </c>
      <c r="F7961" s="8">
        <v>12277.37</v>
      </c>
      <c r="G7961" s="8">
        <v>12280.35</v>
      </c>
      <c r="H7961" s="8"/>
      <c r="I7961" s="8"/>
      <c r="J7961" s="8"/>
    </row>
    <row r="7962" spans="3:10" x14ac:dyDescent="0.25">
      <c r="C7962" s="5">
        <v>42943.291666666664</v>
      </c>
      <c r="D7962" s="6">
        <v>12280.33</v>
      </c>
      <c r="E7962" s="6">
        <v>12288.79</v>
      </c>
      <c r="F7962" s="6">
        <v>12274.32</v>
      </c>
      <c r="G7962" s="6">
        <v>12286.31</v>
      </c>
      <c r="H7962" s="6"/>
      <c r="I7962" s="6"/>
      <c r="J7962" s="6"/>
    </row>
    <row r="7963" spans="3:10" x14ac:dyDescent="0.25">
      <c r="C7963" s="7">
        <v>42943.333333333336</v>
      </c>
      <c r="D7963" s="8">
        <v>12287.55</v>
      </c>
      <c r="E7963" s="8">
        <v>12288.05</v>
      </c>
      <c r="F7963" s="8">
        <v>12275.04</v>
      </c>
      <c r="G7963" s="8">
        <v>12280.1</v>
      </c>
      <c r="H7963" s="8"/>
      <c r="I7963" s="8"/>
      <c r="J7963" s="8"/>
    </row>
    <row r="7964" spans="3:10" x14ac:dyDescent="0.25">
      <c r="C7964" s="5">
        <v>42943.375</v>
      </c>
      <c r="D7964" s="6">
        <v>12281.1</v>
      </c>
      <c r="E7964" s="6">
        <v>12295.13</v>
      </c>
      <c r="F7964" s="6">
        <v>12245.71</v>
      </c>
      <c r="G7964" s="6">
        <v>12251.8</v>
      </c>
      <c r="H7964" s="6"/>
      <c r="I7964" s="6"/>
      <c r="J7964" s="6"/>
    </row>
    <row r="7965" spans="3:10" x14ac:dyDescent="0.25">
      <c r="C7965" s="7">
        <v>42943.416666666664</v>
      </c>
      <c r="D7965" s="8">
        <v>12252.34</v>
      </c>
      <c r="E7965" s="8">
        <v>12294.8</v>
      </c>
      <c r="F7965" s="8">
        <v>12226.22</v>
      </c>
      <c r="G7965" s="8">
        <v>12258.08</v>
      </c>
      <c r="H7965" s="8"/>
      <c r="I7965" s="8"/>
      <c r="J7965" s="8"/>
    </row>
    <row r="7966" spans="3:10" x14ac:dyDescent="0.25">
      <c r="C7966" s="5">
        <v>42943.458333333336</v>
      </c>
      <c r="D7966" s="6">
        <v>12257.58</v>
      </c>
      <c r="E7966" s="6">
        <v>12279.78</v>
      </c>
      <c r="F7966" s="6">
        <v>12235.86</v>
      </c>
      <c r="G7966" s="6">
        <v>12238.9</v>
      </c>
      <c r="H7966" s="6"/>
      <c r="I7966" s="6"/>
      <c r="J7966" s="6"/>
    </row>
    <row r="7967" spans="3:10" x14ac:dyDescent="0.25">
      <c r="C7967" s="7">
        <v>42943.5</v>
      </c>
      <c r="D7967" s="8">
        <v>12238.65</v>
      </c>
      <c r="E7967" s="8">
        <v>12249.66</v>
      </c>
      <c r="F7967" s="8">
        <v>12224.17</v>
      </c>
      <c r="G7967" s="8">
        <v>12242.46</v>
      </c>
      <c r="H7967" s="8"/>
      <c r="I7967" s="8"/>
      <c r="J7967" s="8"/>
    </row>
    <row r="7968" spans="3:10" x14ac:dyDescent="0.25">
      <c r="C7968" s="5">
        <v>42943.541666666664</v>
      </c>
      <c r="D7968" s="6">
        <v>12242.21</v>
      </c>
      <c r="E7968" s="6">
        <v>12263.35</v>
      </c>
      <c r="F7968" s="6">
        <v>12225.3</v>
      </c>
      <c r="G7968" s="6">
        <v>12251.63</v>
      </c>
      <c r="H7968" s="6"/>
      <c r="I7968" s="6"/>
      <c r="J7968" s="6"/>
    </row>
    <row r="7969" spans="3:10" x14ac:dyDescent="0.25">
      <c r="C7969" s="7">
        <v>42943.583333333336</v>
      </c>
      <c r="D7969" s="8">
        <v>12251.88</v>
      </c>
      <c r="E7969" s="8">
        <v>12257.59</v>
      </c>
      <c r="F7969" s="8">
        <v>12214.71</v>
      </c>
      <c r="G7969" s="8">
        <v>12223.16</v>
      </c>
      <c r="H7969" s="8"/>
      <c r="I7969" s="8"/>
      <c r="J7969" s="8"/>
    </row>
    <row r="7970" spans="3:10" x14ac:dyDescent="0.25">
      <c r="C7970" s="5">
        <v>42943.625</v>
      </c>
      <c r="D7970" s="6">
        <v>12222.91</v>
      </c>
      <c r="E7970" s="6">
        <v>12237.59</v>
      </c>
      <c r="F7970" s="6">
        <v>12222.23</v>
      </c>
      <c r="G7970" s="6">
        <v>12228.81</v>
      </c>
      <c r="H7970" s="6"/>
      <c r="I7970" s="6"/>
      <c r="J7970" s="6"/>
    </row>
    <row r="7971" spans="3:10" x14ac:dyDescent="0.25">
      <c r="C7971" s="7">
        <v>42943.666666666664</v>
      </c>
      <c r="D7971" s="8">
        <v>12228.24</v>
      </c>
      <c r="E7971" s="8">
        <v>12240.22</v>
      </c>
      <c r="F7971" s="8">
        <v>12176.8</v>
      </c>
      <c r="G7971" s="8">
        <v>12185.45</v>
      </c>
      <c r="H7971" s="8"/>
      <c r="I7971" s="8"/>
      <c r="J7971" s="8"/>
    </row>
    <row r="7972" spans="3:10" x14ac:dyDescent="0.25">
      <c r="C7972" s="5">
        <v>42943.708333333336</v>
      </c>
      <c r="D7972" s="6">
        <v>12184.2</v>
      </c>
      <c r="E7972" s="6">
        <v>12234.43</v>
      </c>
      <c r="F7972" s="6">
        <v>12173.37</v>
      </c>
      <c r="G7972" s="6">
        <v>12234.43</v>
      </c>
      <c r="H7972" s="6"/>
      <c r="I7972" s="6"/>
      <c r="J7972" s="6"/>
    </row>
    <row r="7973" spans="3:10" x14ac:dyDescent="0.25">
      <c r="C7973" s="7">
        <v>42943.75</v>
      </c>
      <c r="D7973" s="8">
        <v>12234.85</v>
      </c>
      <c r="E7973" s="8">
        <v>12235.1</v>
      </c>
      <c r="F7973" s="8">
        <v>12190.64</v>
      </c>
      <c r="G7973" s="8">
        <v>12208.29</v>
      </c>
      <c r="H7973" s="8"/>
      <c r="I7973" s="8"/>
      <c r="J7973" s="8"/>
    </row>
    <row r="7974" spans="3:10" x14ac:dyDescent="0.25">
      <c r="C7974" s="5">
        <v>42943.791666666664</v>
      </c>
      <c r="D7974" s="6">
        <v>12208.04</v>
      </c>
      <c r="E7974" s="6">
        <v>12218.31</v>
      </c>
      <c r="F7974" s="6">
        <v>12178.38</v>
      </c>
      <c r="G7974" s="6">
        <v>12184.35</v>
      </c>
      <c r="H7974" s="6"/>
      <c r="I7974" s="6"/>
      <c r="J7974" s="6"/>
    </row>
    <row r="7975" spans="3:10" x14ac:dyDescent="0.25">
      <c r="C7975" s="7">
        <v>42943.833333333336</v>
      </c>
      <c r="D7975" s="8">
        <v>12184.6</v>
      </c>
      <c r="E7975" s="8">
        <v>12195.61</v>
      </c>
      <c r="F7975" s="8">
        <v>12146.82</v>
      </c>
      <c r="G7975" s="8">
        <v>12169.33</v>
      </c>
      <c r="H7975" s="8"/>
      <c r="I7975" s="8"/>
      <c r="J7975" s="8"/>
    </row>
    <row r="7976" spans="3:10" x14ac:dyDescent="0.25">
      <c r="C7976" s="5">
        <v>42943.875</v>
      </c>
      <c r="D7976" s="6">
        <v>12169.84</v>
      </c>
      <c r="E7976" s="6">
        <v>12196.85</v>
      </c>
      <c r="F7976" s="6">
        <v>12165.33</v>
      </c>
      <c r="G7976" s="6">
        <v>12175.33</v>
      </c>
      <c r="H7976" s="6"/>
      <c r="I7976" s="6"/>
      <c r="J7976" s="6"/>
    </row>
    <row r="7977" spans="3:10" x14ac:dyDescent="0.25">
      <c r="C7977" s="7">
        <v>42943.916666666664</v>
      </c>
      <c r="D7977" s="8">
        <v>12175.83</v>
      </c>
      <c r="E7977" s="8">
        <v>12198.84</v>
      </c>
      <c r="F7977" s="8">
        <v>12169.33</v>
      </c>
      <c r="G7977" s="8">
        <v>12190.34</v>
      </c>
      <c r="H7977" s="8"/>
      <c r="I7977" s="8"/>
      <c r="J7977" s="8"/>
    </row>
    <row r="7978" spans="3:10" x14ac:dyDescent="0.25">
      <c r="C7978" s="5">
        <v>42943.958333333336</v>
      </c>
      <c r="D7978" s="6">
        <v>12188.59</v>
      </c>
      <c r="E7978" s="6">
        <v>12188.59</v>
      </c>
      <c r="F7978" s="6">
        <v>12167.63</v>
      </c>
      <c r="G7978" s="6">
        <v>12185.81</v>
      </c>
      <c r="H7978" s="6"/>
      <c r="I7978" s="6"/>
      <c r="J7978" s="6"/>
    </row>
    <row r="7979" spans="3:10" x14ac:dyDescent="0.25">
      <c r="C7979" s="7">
        <v>42944.041666666664</v>
      </c>
      <c r="D7979" s="8">
        <v>12183.96</v>
      </c>
      <c r="E7979" s="8">
        <v>12184.57</v>
      </c>
      <c r="F7979" s="8">
        <v>12173.48</v>
      </c>
      <c r="G7979" s="8">
        <v>12175.94</v>
      </c>
      <c r="H7979" s="8"/>
      <c r="I7979" s="8"/>
      <c r="J7979" s="8"/>
    </row>
    <row r="7980" spans="3:10" x14ac:dyDescent="0.25">
      <c r="C7980" s="5">
        <v>42944.083333333336</v>
      </c>
      <c r="D7980" s="6">
        <v>12177.17</v>
      </c>
      <c r="E7980" s="6">
        <v>12177.17</v>
      </c>
      <c r="F7980" s="6">
        <v>12165.3</v>
      </c>
      <c r="G7980" s="6">
        <v>12166.54</v>
      </c>
      <c r="H7980" s="6"/>
      <c r="I7980" s="6"/>
      <c r="J7980" s="6"/>
    </row>
    <row r="7981" spans="3:10" x14ac:dyDescent="0.25">
      <c r="C7981" s="7">
        <v>42944.125</v>
      </c>
      <c r="D7981" s="8">
        <v>12165.3</v>
      </c>
      <c r="E7981" s="8">
        <v>12168.77</v>
      </c>
      <c r="F7981" s="8">
        <v>12127.81</v>
      </c>
      <c r="G7981" s="8">
        <v>12134.27</v>
      </c>
      <c r="H7981" s="8"/>
      <c r="I7981" s="8"/>
      <c r="J7981" s="8"/>
    </row>
    <row r="7982" spans="3:10" x14ac:dyDescent="0.25">
      <c r="C7982" s="5">
        <v>42944.166666666664</v>
      </c>
      <c r="D7982" s="6">
        <v>12134.11</v>
      </c>
      <c r="E7982" s="6">
        <v>12136.34</v>
      </c>
      <c r="F7982" s="6">
        <v>12117.78</v>
      </c>
      <c r="G7982" s="6">
        <v>12133.4</v>
      </c>
      <c r="H7982" s="6"/>
      <c r="I7982" s="6"/>
      <c r="J7982" s="6"/>
    </row>
    <row r="7983" spans="3:10" x14ac:dyDescent="0.25">
      <c r="C7983" s="7">
        <v>42944.208333333336</v>
      </c>
      <c r="D7983" s="8">
        <v>12134.64</v>
      </c>
      <c r="E7983" s="8">
        <v>12138.83</v>
      </c>
      <c r="F7983" s="8">
        <v>12130.4</v>
      </c>
      <c r="G7983" s="8">
        <v>12133.86</v>
      </c>
      <c r="H7983" s="8"/>
      <c r="I7983" s="8"/>
      <c r="J7983" s="8"/>
    </row>
    <row r="7984" spans="3:10" x14ac:dyDescent="0.25">
      <c r="C7984" s="5">
        <v>42944.25</v>
      </c>
      <c r="D7984" s="6">
        <v>12132.63</v>
      </c>
      <c r="E7984" s="6">
        <v>12134.63</v>
      </c>
      <c r="F7984" s="6">
        <v>12125.23</v>
      </c>
      <c r="G7984" s="6">
        <v>12126.46</v>
      </c>
      <c r="H7984" s="6"/>
      <c r="I7984" s="6"/>
      <c r="J7984" s="6"/>
    </row>
    <row r="7985" spans="3:10" x14ac:dyDescent="0.25">
      <c r="C7985" s="7">
        <v>42944.291666666664</v>
      </c>
      <c r="D7985" s="8">
        <v>12126.7</v>
      </c>
      <c r="E7985" s="8">
        <v>12132.88</v>
      </c>
      <c r="F7985" s="8">
        <v>12124.23</v>
      </c>
      <c r="G7985" s="8">
        <v>12132.88</v>
      </c>
      <c r="H7985" s="8"/>
      <c r="I7985" s="8"/>
      <c r="J7985" s="8"/>
    </row>
    <row r="7986" spans="3:10" x14ac:dyDescent="0.25">
      <c r="C7986" s="5">
        <v>42944.333333333336</v>
      </c>
      <c r="D7986" s="6">
        <v>12134.11</v>
      </c>
      <c r="E7986" s="6">
        <v>12150.76</v>
      </c>
      <c r="F7986" s="6">
        <v>12130.34</v>
      </c>
      <c r="G7986" s="6">
        <v>12149.75</v>
      </c>
      <c r="H7986" s="6"/>
      <c r="I7986" s="6"/>
      <c r="J7986" s="6"/>
    </row>
    <row r="7987" spans="3:10" x14ac:dyDescent="0.25">
      <c r="C7987" s="7">
        <v>42944.375</v>
      </c>
      <c r="D7987" s="8">
        <v>12149.75</v>
      </c>
      <c r="E7987" s="8">
        <v>12162.29</v>
      </c>
      <c r="F7987" s="8">
        <v>12138.18</v>
      </c>
      <c r="G7987" s="8">
        <v>12157.8</v>
      </c>
      <c r="H7987" s="8"/>
      <c r="I7987" s="8"/>
      <c r="J7987" s="8"/>
    </row>
    <row r="7988" spans="3:10" x14ac:dyDescent="0.25">
      <c r="C7988" s="5">
        <v>42944.416666666664</v>
      </c>
      <c r="D7988" s="6">
        <v>12155.05</v>
      </c>
      <c r="E7988" s="6">
        <v>12156.55</v>
      </c>
      <c r="F7988" s="6">
        <v>12108.82</v>
      </c>
      <c r="G7988" s="6">
        <v>12145.11</v>
      </c>
      <c r="H7988" s="6"/>
      <c r="I7988" s="6"/>
      <c r="J7988" s="6"/>
    </row>
    <row r="7989" spans="3:10" x14ac:dyDescent="0.25">
      <c r="C7989" s="7">
        <v>42944.458333333336</v>
      </c>
      <c r="D7989" s="8">
        <v>12144.86</v>
      </c>
      <c r="E7989" s="8">
        <v>12147.35</v>
      </c>
      <c r="F7989" s="8">
        <v>12116.36</v>
      </c>
      <c r="G7989" s="8">
        <v>12126.44</v>
      </c>
      <c r="H7989" s="8"/>
      <c r="I7989" s="8"/>
      <c r="J7989" s="8"/>
    </row>
    <row r="7990" spans="3:10" x14ac:dyDescent="0.25">
      <c r="C7990" s="5">
        <v>42944.5</v>
      </c>
      <c r="D7990" s="6">
        <v>12127.19</v>
      </c>
      <c r="E7990" s="6">
        <v>12137.97</v>
      </c>
      <c r="F7990" s="6">
        <v>12095.17</v>
      </c>
      <c r="G7990" s="6">
        <v>12122.59</v>
      </c>
      <c r="H7990" s="6"/>
      <c r="I7990" s="6"/>
      <c r="J7990" s="6"/>
    </row>
    <row r="7991" spans="3:10" x14ac:dyDescent="0.25">
      <c r="C7991" s="7">
        <v>42944.541666666664</v>
      </c>
      <c r="D7991" s="8">
        <v>12123.09</v>
      </c>
      <c r="E7991" s="8">
        <v>12146.29</v>
      </c>
      <c r="F7991" s="8">
        <v>12110.5</v>
      </c>
      <c r="G7991" s="8">
        <v>12144.54</v>
      </c>
      <c r="H7991" s="8"/>
      <c r="I7991" s="8"/>
      <c r="J7991" s="8"/>
    </row>
    <row r="7992" spans="3:10" x14ac:dyDescent="0.25">
      <c r="C7992" s="5">
        <v>42944.583333333336</v>
      </c>
      <c r="D7992" s="6">
        <v>12145.54</v>
      </c>
      <c r="E7992" s="6">
        <v>12172.83</v>
      </c>
      <c r="F7992" s="6">
        <v>12141.23</v>
      </c>
      <c r="G7992" s="6">
        <v>12163.74</v>
      </c>
      <c r="H7992" s="6"/>
      <c r="I7992" s="6"/>
      <c r="J7992" s="6"/>
    </row>
    <row r="7993" spans="3:10" x14ac:dyDescent="0.25">
      <c r="C7993" s="7">
        <v>42944.625</v>
      </c>
      <c r="D7993" s="8">
        <v>12163.24</v>
      </c>
      <c r="E7993" s="8">
        <v>12166.29</v>
      </c>
      <c r="F7993" s="8">
        <v>12141.21</v>
      </c>
      <c r="G7993" s="8">
        <v>12151.25</v>
      </c>
      <c r="H7993" s="8"/>
      <c r="I7993" s="8"/>
      <c r="J7993" s="8"/>
    </row>
    <row r="7994" spans="3:10" x14ac:dyDescent="0.25">
      <c r="C7994" s="5">
        <v>42944.666666666664</v>
      </c>
      <c r="D7994" s="6">
        <v>12150.5</v>
      </c>
      <c r="E7994" s="6">
        <v>12184.04</v>
      </c>
      <c r="F7994" s="6">
        <v>12141.25</v>
      </c>
      <c r="G7994" s="6">
        <v>12164.96</v>
      </c>
      <c r="H7994" s="6"/>
      <c r="I7994" s="6"/>
      <c r="J7994" s="6"/>
    </row>
    <row r="7995" spans="3:10" x14ac:dyDescent="0.25">
      <c r="C7995" s="7">
        <v>42944.708333333336</v>
      </c>
      <c r="D7995" s="8">
        <v>12164.46</v>
      </c>
      <c r="E7995" s="8">
        <v>12177.52</v>
      </c>
      <c r="F7995" s="8">
        <v>12123.49</v>
      </c>
      <c r="G7995" s="8">
        <v>12144.27</v>
      </c>
      <c r="H7995" s="8"/>
      <c r="I7995" s="8"/>
      <c r="J7995" s="8"/>
    </row>
    <row r="7996" spans="3:10" x14ac:dyDescent="0.25">
      <c r="C7996" s="5">
        <v>42944.75</v>
      </c>
      <c r="D7996" s="6">
        <v>12145.27</v>
      </c>
      <c r="E7996" s="6">
        <v>12167.86</v>
      </c>
      <c r="F7996" s="6">
        <v>12140.52</v>
      </c>
      <c r="G7996" s="6">
        <v>12157.63</v>
      </c>
      <c r="H7996" s="6"/>
      <c r="I7996" s="6"/>
      <c r="J7996" s="6"/>
    </row>
    <row r="7997" spans="3:10" x14ac:dyDescent="0.25">
      <c r="C7997" s="7">
        <v>42944.791666666664</v>
      </c>
      <c r="D7997" s="8">
        <v>12158.13</v>
      </c>
      <c r="E7997" s="8">
        <v>12171.78</v>
      </c>
      <c r="F7997" s="8">
        <v>12157.28</v>
      </c>
      <c r="G7997" s="8">
        <v>12164.38</v>
      </c>
      <c r="H7997" s="8"/>
      <c r="I7997" s="8"/>
      <c r="J7997" s="8"/>
    </row>
    <row r="7998" spans="3:10" x14ac:dyDescent="0.25">
      <c r="C7998" s="5">
        <v>42944.833333333336</v>
      </c>
      <c r="D7998" s="6">
        <v>12164.13</v>
      </c>
      <c r="E7998" s="6">
        <v>12167.62</v>
      </c>
      <c r="F7998" s="6">
        <v>12156.37</v>
      </c>
      <c r="G7998" s="6">
        <v>12163.12</v>
      </c>
      <c r="H7998" s="6"/>
      <c r="I7998" s="6"/>
      <c r="J7998" s="6"/>
    </row>
    <row r="7999" spans="3:10" x14ac:dyDescent="0.25">
      <c r="C7999" s="7">
        <v>42944.875</v>
      </c>
      <c r="D7999" s="8">
        <v>12163.62</v>
      </c>
      <c r="E7999" s="8">
        <v>12169.37</v>
      </c>
      <c r="F7999" s="8">
        <v>12161.37</v>
      </c>
      <c r="G7999" s="8">
        <v>12167.36</v>
      </c>
      <c r="H7999" s="8"/>
      <c r="I7999" s="8"/>
      <c r="J7999" s="8"/>
    </row>
    <row r="8000" spans="3:10" x14ac:dyDescent="0.25">
      <c r="C8000" s="5">
        <v>42944.916666666664</v>
      </c>
      <c r="D8000" s="6">
        <v>12167.61</v>
      </c>
      <c r="E8000" s="6">
        <v>12175.36</v>
      </c>
      <c r="F8000" s="6">
        <v>12164.61</v>
      </c>
      <c r="G8000" s="6">
        <v>12174.11</v>
      </c>
      <c r="H8000" s="6"/>
      <c r="I8000" s="6"/>
      <c r="J8000" s="6"/>
    </row>
    <row r="8001" spans="3:10" x14ac:dyDescent="0.25">
      <c r="C8001" s="7">
        <v>42947.041666666664</v>
      </c>
      <c r="D8001" s="8">
        <v>12180.33</v>
      </c>
      <c r="E8001" s="8">
        <v>12181.83</v>
      </c>
      <c r="F8001" s="8">
        <v>12169.23</v>
      </c>
      <c r="G8001" s="8">
        <v>12174.46</v>
      </c>
      <c r="H8001" s="8"/>
      <c r="I8001" s="8"/>
      <c r="J8001" s="8"/>
    </row>
    <row r="8002" spans="3:10" x14ac:dyDescent="0.25">
      <c r="C8002" s="5">
        <v>42947.083333333336</v>
      </c>
      <c r="D8002" s="6">
        <v>12175.69</v>
      </c>
      <c r="E8002" s="6">
        <v>12178.15</v>
      </c>
      <c r="F8002" s="6">
        <v>12169.52</v>
      </c>
      <c r="G8002" s="6">
        <v>12170.75</v>
      </c>
      <c r="H8002" s="6"/>
      <c r="I8002" s="6"/>
      <c r="J8002" s="6"/>
    </row>
    <row r="8003" spans="3:10" x14ac:dyDescent="0.25">
      <c r="C8003" s="7">
        <v>42947.125</v>
      </c>
      <c r="D8003" s="8">
        <v>12169.52</v>
      </c>
      <c r="E8003" s="8">
        <v>12169.52</v>
      </c>
      <c r="F8003" s="8">
        <v>12162.12</v>
      </c>
      <c r="G8003" s="8">
        <v>12164.81</v>
      </c>
      <c r="H8003" s="8"/>
      <c r="I8003" s="8"/>
      <c r="J8003" s="8"/>
    </row>
    <row r="8004" spans="3:10" x14ac:dyDescent="0.25">
      <c r="C8004" s="5">
        <v>42947.166666666664</v>
      </c>
      <c r="D8004" s="6">
        <v>12164.14</v>
      </c>
      <c r="E8004" s="6">
        <v>12172.8</v>
      </c>
      <c r="F8004" s="6">
        <v>12162.91</v>
      </c>
      <c r="G8004" s="6">
        <v>12171.57</v>
      </c>
      <c r="H8004" s="6"/>
      <c r="I8004" s="6"/>
      <c r="J8004" s="6"/>
    </row>
    <row r="8005" spans="3:10" x14ac:dyDescent="0.25">
      <c r="C8005" s="7">
        <v>42947.208333333336</v>
      </c>
      <c r="D8005" s="8">
        <v>12172.8</v>
      </c>
      <c r="E8005" s="8">
        <v>12175.26</v>
      </c>
      <c r="F8005" s="8">
        <v>12170.33</v>
      </c>
      <c r="G8005" s="8">
        <v>12171.56</v>
      </c>
      <c r="H8005" s="8"/>
      <c r="I8005" s="8"/>
      <c r="J8005" s="8"/>
    </row>
    <row r="8006" spans="3:10" x14ac:dyDescent="0.25">
      <c r="C8006" s="5">
        <v>42947.25</v>
      </c>
      <c r="D8006" s="6">
        <v>12170.33</v>
      </c>
      <c r="E8006" s="6">
        <v>12170.33</v>
      </c>
      <c r="F8006" s="6">
        <v>12166.63</v>
      </c>
      <c r="G8006" s="6">
        <v>12169.09</v>
      </c>
      <c r="H8006" s="6"/>
      <c r="I8006" s="6"/>
      <c r="J8006" s="6"/>
    </row>
    <row r="8007" spans="3:10" x14ac:dyDescent="0.25">
      <c r="C8007" s="7">
        <v>42947.291666666664</v>
      </c>
      <c r="D8007" s="8">
        <v>12169.07</v>
      </c>
      <c r="E8007" s="8">
        <v>12174.03</v>
      </c>
      <c r="F8007" s="8">
        <v>12167.84</v>
      </c>
      <c r="G8007" s="8">
        <v>12174.03</v>
      </c>
      <c r="H8007" s="8"/>
      <c r="I8007" s="8"/>
      <c r="J8007" s="8"/>
    </row>
    <row r="8008" spans="3:10" x14ac:dyDescent="0.25">
      <c r="C8008" s="5">
        <v>42947.333333333336</v>
      </c>
      <c r="D8008" s="6">
        <v>12175.26</v>
      </c>
      <c r="E8008" s="6">
        <v>12179</v>
      </c>
      <c r="F8008" s="6">
        <v>12154.63</v>
      </c>
      <c r="G8008" s="6">
        <v>12156.13</v>
      </c>
      <c r="H8008" s="6"/>
      <c r="I8008" s="6"/>
      <c r="J8008" s="6"/>
    </row>
    <row r="8009" spans="3:10" x14ac:dyDescent="0.25">
      <c r="C8009" s="7">
        <v>42947.375</v>
      </c>
      <c r="D8009" s="8">
        <v>12156.13</v>
      </c>
      <c r="E8009" s="8">
        <v>12159.32</v>
      </c>
      <c r="F8009" s="8">
        <v>12128.15</v>
      </c>
      <c r="G8009" s="8">
        <v>12146.51</v>
      </c>
      <c r="H8009" s="8"/>
      <c r="I8009" s="8"/>
      <c r="J8009" s="8"/>
    </row>
    <row r="8010" spans="3:10" x14ac:dyDescent="0.25">
      <c r="C8010" s="5">
        <v>42947.416666666664</v>
      </c>
      <c r="D8010" s="6">
        <v>12146.01</v>
      </c>
      <c r="E8010" s="6">
        <v>12194.51</v>
      </c>
      <c r="F8010" s="6">
        <v>12139.5</v>
      </c>
      <c r="G8010" s="6">
        <v>12173.01</v>
      </c>
      <c r="H8010" s="6"/>
      <c r="I8010" s="6"/>
      <c r="J8010" s="6"/>
    </row>
    <row r="8011" spans="3:10" x14ac:dyDescent="0.25">
      <c r="C8011" s="7">
        <v>42947.458333333336</v>
      </c>
      <c r="D8011" s="8">
        <v>12173.02</v>
      </c>
      <c r="E8011" s="8">
        <v>12185.62</v>
      </c>
      <c r="F8011" s="8">
        <v>12170.58</v>
      </c>
      <c r="G8011" s="8">
        <v>12176.34</v>
      </c>
      <c r="H8011" s="8"/>
      <c r="I8011" s="8"/>
      <c r="J8011" s="8"/>
    </row>
    <row r="8012" spans="3:10" x14ac:dyDescent="0.25">
      <c r="C8012" s="5">
        <v>42947.5</v>
      </c>
      <c r="D8012" s="6">
        <v>12176.59</v>
      </c>
      <c r="E8012" s="6">
        <v>12189.48</v>
      </c>
      <c r="F8012" s="6">
        <v>12162.07</v>
      </c>
      <c r="G8012" s="6">
        <v>12176.98</v>
      </c>
      <c r="H8012" s="6"/>
      <c r="I8012" s="6"/>
      <c r="J8012" s="6"/>
    </row>
    <row r="8013" spans="3:10" x14ac:dyDescent="0.25">
      <c r="C8013" s="7">
        <v>42947.541666666664</v>
      </c>
      <c r="D8013" s="8">
        <v>12176.73</v>
      </c>
      <c r="E8013" s="8">
        <v>12194.05</v>
      </c>
      <c r="F8013" s="8">
        <v>12167.08</v>
      </c>
      <c r="G8013" s="8">
        <v>12193.43</v>
      </c>
      <c r="H8013" s="8"/>
      <c r="I8013" s="8"/>
      <c r="J8013" s="8"/>
    </row>
    <row r="8014" spans="3:10" x14ac:dyDescent="0.25">
      <c r="C8014" s="5">
        <v>42947.583333333336</v>
      </c>
      <c r="D8014" s="6">
        <v>12193.93</v>
      </c>
      <c r="E8014" s="6">
        <v>12211.59</v>
      </c>
      <c r="F8014" s="6">
        <v>12193.68</v>
      </c>
      <c r="G8014" s="6">
        <v>12200.85</v>
      </c>
      <c r="H8014" s="6"/>
      <c r="I8014" s="6"/>
      <c r="J8014" s="6"/>
    </row>
    <row r="8015" spans="3:10" x14ac:dyDescent="0.25">
      <c r="C8015" s="7">
        <v>42947.625</v>
      </c>
      <c r="D8015" s="8">
        <v>12201.35</v>
      </c>
      <c r="E8015" s="8">
        <v>12202.08</v>
      </c>
      <c r="F8015" s="8">
        <v>12172.65</v>
      </c>
      <c r="G8015" s="8">
        <v>12175.85</v>
      </c>
      <c r="H8015" s="8"/>
      <c r="I8015" s="8"/>
      <c r="J8015" s="8"/>
    </row>
    <row r="8016" spans="3:10" x14ac:dyDescent="0.25">
      <c r="C8016" s="5">
        <v>42947.666666666664</v>
      </c>
      <c r="D8016" s="6">
        <v>12175.1</v>
      </c>
      <c r="E8016" s="6">
        <v>12179.52</v>
      </c>
      <c r="F8016" s="6">
        <v>12134.54</v>
      </c>
      <c r="G8016" s="6">
        <v>12137.34</v>
      </c>
      <c r="H8016" s="6"/>
      <c r="I8016" s="6"/>
      <c r="J8016" s="6"/>
    </row>
    <row r="8017" spans="3:10" x14ac:dyDescent="0.25">
      <c r="C8017" s="7">
        <v>42947.708333333336</v>
      </c>
      <c r="D8017" s="8">
        <v>12137.09</v>
      </c>
      <c r="E8017" s="8">
        <v>12141.86</v>
      </c>
      <c r="F8017" s="8">
        <v>12095.11</v>
      </c>
      <c r="G8017" s="8">
        <v>12100.34</v>
      </c>
      <c r="H8017" s="8"/>
      <c r="I8017" s="8"/>
      <c r="J8017" s="8"/>
    </row>
    <row r="8018" spans="3:10" x14ac:dyDescent="0.25">
      <c r="C8018" s="5">
        <v>42947.75</v>
      </c>
      <c r="D8018" s="6">
        <v>12100.84</v>
      </c>
      <c r="E8018" s="6">
        <v>12127.69</v>
      </c>
      <c r="F8018" s="6">
        <v>12097.34</v>
      </c>
      <c r="G8018" s="6">
        <v>12112.69</v>
      </c>
      <c r="H8018" s="6"/>
      <c r="I8018" s="6"/>
      <c r="J8018" s="6"/>
    </row>
    <row r="8019" spans="3:10" x14ac:dyDescent="0.25">
      <c r="C8019" s="7">
        <v>42947.791666666664</v>
      </c>
      <c r="D8019" s="8">
        <v>12112.44</v>
      </c>
      <c r="E8019" s="8">
        <v>12112.44</v>
      </c>
      <c r="F8019" s="8">
        <v>12084.6</v>
      </c>
      <c r="G8019" s="8">
        <v>12102.96</v>
      </c>
      <c r="H8019" s="8"/>
      <c r="I8019" s="8"/>
      <c r="J8019" s="8"/>
    </row>
    <row r="8020" spans="3:10" x14ac:dyDescent="0.25">
      <c r="C8020" s="5">
        <v>42947.833333333336</v>
      </c>
      <c r="D8020" s="6">
        <v>12102.71</v>
      </c>
      <c r="E8020" s="6">
        <v>12108.22</v>
      </c>
      <c r="F8020" s="6">
        <v>12101.21</v>
      </c>
      <c r="G8020" s="6">
        <v>12107.96</v>
      </c>
      <c r="H8020" s="6"/>
      <c r="I8020" s="6"/>
      <c r="J8020" s="6"/>
    </row>
    <row r="8021" spans="3:10" x14ac:dyDescent="0.25">
      <c r="C8021" s="7">
        <v>42947.875</v>
      </c>
      <c r="D8021" s="8">
        <v>12107.71</v>
      </c>
      <c r="E8021" s="8">
        <v>12108.46</v>
      </c>
      <c r="F8021" s="8">
        <v>12099.7</v>
      </c>
      <c r="G8021" s="8">
        <v>12100.2</v>
      </c>
      <c r="H8021" s="8"/>
      <c r="I8021" s="8"/>
      <c r="J8021" s="8"/>
    </row>
    <row r="8022" spans="3:10" x14ac:dyDescent="0.25">
      <c r="C8022" s="5">
        <v>42947.916666666664</v>
      </c>
      <c r="D8022" s="6">
        <v>12099.95</v>
      </c>
      <c r="E8022" s="6">
        <v>12109.95</v>
      </c>
      <c r="F8022" s="6">
        <v>12096.94</v>
      </c>
      <c r="G8022" s="6">
        <v>12098.44</v>
      </c>
      <c r="H8022" s="6"/>
      <c r="I8022" s="6"/>
      <c r="J8022" s="6"/>
    </row>
    <row r="8023" spans="3:10" x14ac:dyDescent="0.25">
      <c r="C8023" s="7">
        <v>42947.958333333336</v>
      </c>
      <c r="D8023" s="8">
        <v>12097.21</v>
      </c>
      <c r="E8023" s="8">
        <v>12111.92</v>
      </c>
      <c r="F8023" s="8">
        <v>12097.21</v>
      </c>
      <c r="G8023" s="8">
        <v>12103.03</v>
      </c>
      <c r="H8023" s="8"/>
      <c r="I8023" s="8"/>
      <c r="J8023" s="8"/>
    </row>
    <row r="8024" spans="3:10" x14ac:dyDescent="0.25">
      <c r="C8024" s="5">
        <v>42948.041666666664</v>
      </c>
      <c r="D8024" s="6">
        <v>12100.57</v>
      </c>
      <c r="E8024" s="6">
        <v>12102.41</v>
      </c>
      <c r="F8024" s="6">
        <v>12086.99</v>
      </c>
      <c r="G8024" s="6">
        <v>12093.11</v>
      </c>
      <c r="H8024" s="6"/>
      <c r="I8024" s="6"/>
      <c r="J8024" s="6"/>
    </row>
    <row r="8025" spans="3:10" x14ac:dyDescent="0.25">
      <c r="C8025" s="7">
        <v>42948.083333333336</v>
      </c>
      <c r="D8025" s="8">
        <v>12094.34</v>
      </c>
      <c r="E8025" s="8">
        <v>12094.34</v>
      </c>
      <c r="F8025" s="8">
        <v>12093.11</v>
      </c>
      <c r="G8025" s="8">
        <v>12093.11</v>
      </c>
      <c r="H8025" s="8"/>
      <c r="I8025" s="8"/>
      <c r="J8025" s="8"/>
    </row>
    <row r="8026" spans="3:10" x14ac:dyDescent="0.25">
      <c r="C8026" s="5">
        <v>42948.125</v>
      </c>
      <c r="D8026" s="6">
        <v>12094.33</v>
      </c>
      <c r="E8026" s="6">
        <v>12108.14</v>
      </c>
      <c r="F8026" s="6">
        <v>12093.11</v>
      </c>
      <c r="G8026" s="6">
        <v>12105.68</v>
      </c>
      <c r="H8026" s="6"/>
      <c r="I8026" s="6"/>
      <c r="J8026" s="6"/>
    </row>
    <row r="8027" spans="3:10" x14ac:dyDescent="0.25">
      <c r="C8027" s="7">
        <v>42948.166666666664</v>
      </c>
      <c r="D8027" s="8">
        <v>12105.6</v>
      </c>
      <c r="E8027" s="8">
        <v>12135.24</v>
      </c>
      <c r="F8027" s="8">
        <v>12105.6</v>
      </c>
      <c r="G8027" s="8">
        <v>12131.56</v>
      </c>
      <c r="H8027" s="8"/>
      <c r="I8027" s="8"/>
      <c r="J8027" s="8"/>
    </row>
    <row r="8028" spans="3:10" x14ac:dyDescent="0.25">
      <c r="C8028" s="5">
        <v>42948.208333333336</v>
      </c>
      <c r="D8028" s="6">
        <v>12130.34</v>
      </c>
      <c r="E8028" s="6">
        <v>12131.56</v>
      </c>
      <c r="F8028" s="6">
        <v>12115.7</v>
      </c>
      <c r="G8028" s="6">
        <v>12116.92</v>
      </c>
      <c r="H8028" s="6"/>
      <c r="I8028" s="6"/>
      <c r="J8028" s="6"/>
    </row>
    <row r="8029" spans="3:10" x14ac:dyDescent="0.25">
      <c r="C8029" s="7">
        <v>42948.25</v>
      </c>
      <c r="D8029" s="8">
        <v>12118.15</v>
      </c>
      <c r="E8029" s="8">
        <v>12121.37</v>
      </c>
      <c r="F8029" s="8">
        <v>12115.74</v>
      </c>
      <c r="G8029" s="8">
        <v>12115.74</v>
      </c>
      <c r="H8029" s="8"/>
      <c r="I8029" s="8"/>
      <c r="J8029" s="8"/>
    </row>
    <row r="8030" spans="3:10" x14ac:dyDescent="0.25">
      <c r="C8030" s="5">
        <v>42948.291666666664</v>
      </c>
      <c r="D8030" s="6">
        <v>12115.73</v>
      </c>
      <c r="E8030" s="6">
        <v>12129.66</v>
      </c>
      <c r="F8030" s="6">
        <v>12114.5</v>
      </c>
      <c r="G8030" s="6">
        <v>12127.21</v>
      </c>
      <c r="H8030" s="6"/>
      <c r="I8030" s="6"/>
      <c r="J8030" s="6"/>
    </row>
    <row r="8031" spans="3:10" x14ac:dyDescent="0.25">
      <c r="C8031" s="7">
        <v>42948.333333333336</v>
      </c>
      <c r="D8031" s="8">
        <v>12128.43</v>
      </c>
      <c r="E8031" s="8">
        <v>12132.12</v>
      </c>
      <c r="F8031" s="8">
        <v>12120.15</v>
      </c>
      <c r="G8031" s="8">
        <v>12128.67</v>
      </c>
      <c r="H8031" s="8"/>
      <c r="I8031" s="8"/>
      <c r="J8031" s="8"/>
    </row>
    <row r="8032" spans="3:10" x14ac:dyDescent="0.25">
      <c r="C8032" s="5">
        <v>42948.375</v>
      </c>
      <c r="D8032" s="6">
        <v>12128.67</v>
      </c>
      <c r="E8032" s="6">
        <v>12155.03</v>
      </c>
      <c r="F8032" s="6">
        <v>12124.77</v>
      </c>
      <c r="G8032" s="6">
        <v>12155.03</v>
      </c>
      <c r="H8032" s="6"/>
      <c r="I8032" s="6"/>
      <c r="J8032" s="6"/>
    </row>
    <row r="8033" spans="3:10" x14ac:dyDescent="0.25">
      <c r="C8033" s="7">
        <v>42948.416666666664</v>
      </c>
      <c r="D8033" s="8">
        <v>12154.78</v>
      </c>
      <c r="E8033" s="8">
        <v>12155.03</v>
      </c>
      <c r="F8033" s="8">
        <v>12089.41</v>
      </c>
      <c r="G8033" s="8">
        <v>12144.49</v>
      </c>
      <c r="H8033" s="8"/>
      <c r="I8033" s="8"/>
      <c r="J8033" s="8"/>
    </row>
    <row r="8034" spans="3:10" x14ac:dyDescent="0.25">
      <c r="C8034" s="5">
        <v>42948.458333333336</v>
      </c>
      <c r="D8034" s="6">
        <v>12143.99</v>
      </c>
      <c r="E8034" s="6">
        <v>12174.59</v>
      </c>
      <c r="F8034" s="6">
        <v>12132.16</v>
      </c>
      <c r="G8034" s="6">
        <v>12170.75</v>
      </c>
      <c r="H8034" s="6"/>
      <c r="I8034" s="6"/>
      <c r="J8034" s="6"/>
    </row>
    <row r="8035" spans="3:10" x14ac:dyDescent="0.25">
      <c r="C8035" s="7">
        <v>42948.5</v>
      </c>
      <c r="D8035" s="8">
        <v>12170.5</v>
      </c>
      <c r="E8035" s="8">
        <v>12189.56</v>
      </c>
      <c r="F8035" s="8">
        <v>12154.73</v>
      </c>
      <c r="G8035" s="8">
        <v>12182.19</v>
      </c>
      <c r="H8035" s="8"/>
      <c r="I8035" s="8"/>
      <c r="J8035" s="8"/>
    </row>
    <row r="8036" spans="3:10" x14ac:dyDescent="0.25">
      <c r="C8036" s="5">
        <v>42948.541666666664</v>
      </c>
      <c r="D8036" s="6">
        <v>12182.44</v>
      </c>
      <c r="E8036" s="6">
        <v>12196.02</v>
      </c>
      <c r="F8036" s="6">
        <v>12162.26</v>
      </c>
      <c r="G8036" s="6">
        <v>12162.26</v>
      </c>
      <c r="H8036" s="6"/>
      <c r="I8036" s="6"/>
      <c r="J8036" s="6"/>
    </row>
    <row r="8037" spans="3:10" x14ac:dyDescent="0.25">
      <c r="C8037" s="7">
        <v>42948.583333333336</v>
      </c>
      <c r="D8037" s="8">
        <v>12162.51</v>
      </c>
      <c r="E8037" s="8">
        <v>12185.94</v>
      </c>
      <c r="F8037" s="8">
        <v>12149.14</v>
      </c>
      <c r="G8037" s="8">
        <v>12183.84</v>
      </c>
      <c r="H8037" s="8"/>
      <c r="I8037" s="8"/>
      <c r="J8037" s="8"/>
    </row>
    <row r="8038" spans="3:10" x14ac:dyDescent="0.25">
      <c r="C8038" s="5">
        <v>42948.625</v>
      </c>
      <c r="D8038" s="6">
        <v>12183.83</v>
      </c>
      <c r="E8038" s="6">
        <v>12224.38</v>
      </c>
      <c r="F8038" s="6">
        <v>12177.08</v>
      </c>
      <c r="G8038" s="6">
        <v>12218.95</v>
      </c>
      <c r="H8038" s="6"/>
      <c r="I8038" s="6"/>
      <c r="J8038" s="6"/>
    </row>
    <row r="8039" spans="3:10" x14ac:dyDescent="0.25">
      <c r="C8039" s="7">
        <v>42948.666666666664</v>
      </c>
      <c r="D8039" s="8">
        <v>12219.2</v>
      </c>
      <c r="E8039" s="8">
        <v>12257.71</v>
      </c>
      <c r="F8039" s="8">
        <v>12219.16</v>
      </c>
      <c r="G8039" s="8">
        <v>12239.52</v>
      </c>
      <c r="H8039" s="8"/>
      <c r="I8039" s="8"/>
      <c r="J8039" s="8"/>
    </row>
    <row r="8040" spans="3:10" x14ac:dyDescent="0.25">
      <c r="C8040" s="5">
        <v>42948.708333333336</v>
      </c>
      <c r="D8040" s="6">
        <v>12241.27</v>
      </c>
      <c r="E8040" s="6">
        <v>12302.47</v>
      </c>
      <c r="F8040" s="6">
        <v>12228.29</v>
      </c>
      <c r="G8040" s="6">
        <v>12290.61</v>
      </c>
      <c r="H8040" s="6"/>
      <c r="I8040" s="6"/>
      <c r="J8040" s="6"/>
    </row>
    <row r="8041" spans="3:10" x14ac:dyDescent="0.25">
      <c r="C8041" s="7">
        <v>42948.75</v>
      </c>
      <c r="D8041" s="8">
        <v>12290.36</v>
      </c>
      <c r="E8041" s="8">
        <v>12291.61</v>
      </c>
      <c r="F8041" s="8">
        <v>12243.19</v>
      </c>
      <c r="G8041" s="8">
        <v>12263.02</v>
      </c>
      <c r="H8041" s="8"/>
      <c r="I8041" s="8"/>
      <c r="J8041" s="8"/>
    </row>
    <row r="8042" spans="3:10" x14ac:dyDescent="0.25">
      <c r="C8042" s="5">
        <v>42948.791666666664</v>
      </c>
      <c r="D8042" s="6">
        <v>12262.52</v>
      </c>
      <c r="E8042" s="6">
        <v>12268.41</v>
      </c>
      <c r="F8042" s="6">
        <v>12259.01</v>
      </c>
      <c r="G8042" s="6">
        <v>12266.98</v>
      </c>
      <c r="H8042" s="6"/>
      <c r="I8042" s="6"/>
      <c r="J8042" s="6"/>
    </row>
    <row r="8043" spans="3:10" x14ac:dyDescent="0.25">
      <c r="C8043" s="7">
        <v>42948.833333333336</v>
      </c>
      <c r="D8043" s="8">
        <v>12267.19</v>
      </c>
      <c r="E8043" s="8">
        <v>12267.69</v>
      </c>
      <c r="F8043" s="8">
        <v>12250.43</v>
      </c>
      <c r="G8043" s="8">
        <v>12260.68</v>
      </c>
      <c r="H8043" s="8"/>
      <c r="I8043" s="8"/>
      <c r="J8043" s="8"/>
    </row>
    <row r="8044" spans="3:10" x14ac:dyDescent="0.25">
      <c r="C8044" s="5">
        <v>42948.875</v>
      </c>
      <c r="D8044" s="6">
        <v>12260.93</v>
      </c>
      <c r="E8044" s="6">
        <v>12263.93</v>
      </c>
      <c r="F8044" s="6">
        <v>12254.17</v>
      </c>
      <c r="G8044" s="6">
        <v>12258.68</v>
      </c>
      <c r="H8044" s="6"/>
      <c r="I8044" s="6"/>
      <c r="J8044" s="6"/>
    </row>
    <row r="8045" spans="3:10" x14ac:dyDescent="0.25">
      <c r="C8045" s="7">
        <v>42948.916666666664</v>
      </c>
      <c r="D8045" s="8">
        <v>12259.68</v>
      </c>
      <c r="E8045" s="8">
        <v>12264.68</v>
      </c>
      <c r="F8045" s="8">
        <v>12248.92</v>
      </c>
      <c r="G8045" s="8">
        <v>12248.92</v>
      </c>
      <c r="H8045" s="8"/>
      <c r="I8045" s="8"/>
      <c r="J8045" s="8"/>
    </row>
    <row r="8046" spans="3:10" x14ac:dyDescent="0.25">
      <c r="C8046" s="5">
        <v>42948.958333333336</v>
      </c>
      <c r="D8046" s="6">
        <v>12250.15</v>
      </c>
      <c r="E8046" s="6">
        <v>12263.52</v>
      </c>
      <c r="F8046" s="6">
        <v>12242.72</v>
      </c>
      <c r="G8046" s="6">
        <v>12262.52</v>
      </c>
      <c r="H8046" s="6"/>
      <c r="I8046" s="6"/>
      <c r="J8046" s="6"/>
    </row>
    <row r="8047" spans="3:10" x14ac:dyDescent="0.25">
      <c r="C8047" s="7">
        <v>42949.041666666664</v>
      </c>
      <c r="D8047" s="8">
        <v>12259.54</v>
      </c>
      <c r="E8047" s="8">
        <v>12276.73</v>
      </c>
      <c r="F8047" s="8">
        <v>12259.54</v>
      </c>
      <c r="G8047" s="8">
        <v>12268.03</v>
      </c>
      <c r="H8047" s="8"/>
      <c r="I8047" s="8"/>
      <c r="J8047" s="8"/>
    </row>
    <row r="8048" spans="3:10" x14ac:dyDescent="0.25">
      <c r="C8048" s="5">
        <v>42949.083333333336</v>
      </c>
      <c r="D8048" s="6">
        <v>12266.79</v>
      </c>
      <c r="E8048" s="6">
        <v>12274.22</v>
      </c>
      <c r="F8048" s="6">
        <v>12266.79</v>
      </c>
      <c r="G8048" s="6">
        <v>12272.98</v>
      </c>
      <c r="H8048" s="6"/>
      <c r="I8048" s="6"/>
      <c r="J8048" s="6"/>
    </row>
    <row r="8049" spans="3:10" x14ac:dyDescent="0.25">
      <c r="C8049" s="7">
        <v>42949.125</v>
      </c>
      <c r="D8049" s="8">
        <v>12271.74</v>
      </c>
      <c r="E8049" s="8">
        <v>12272.98</v>
      </c>
      <c r="F8049" s="8">
        <v>12265.78</v>
      </c>
      <c r="G8049" s="8">
        <v>12265.78</v>
      </c>
      <c r="H8049" s="8"/>
      <c r="I8049" s="8"/>
      <c r="J8049" s="8"/>
    </row>
    <row r="8050" spans="3:10" x14ac:dyDescent="0.25">
      <c r="C8050" s="5">
        <v>42949.166666666664</v>
      </c>
      <c r="D8050" s="6">
        <v>12267.02</v>
      </c>
      <c r="E8050" s="6">
        <v>12268.04</v>
      </c>
      <c r="F8050" s="6">
        <v>12261.58</v>
      </c>
      <c r="G8050" s="6">
        <v>12264.06</v>
      </c>
      <c r="H8050" s="6"/>
      <c r="I8050" s="6"/>
      <c r="J8050" s="6"/>
    </row>
    <row r="8051" spans="3:10" x14ac:dyDescent="0.25">
      <c r="C8051" s="7">
        <v>42949.208333333336</v>
      </c>
      <c r="D8051" s="8">
        <v>12264.05</v>
      </c>
      <c r="E8051" s="8">
        <v>12267.77</v>
      </c>
      <c r="F8051" s="8">
        <v>12264.05</v>
      </c>
      <c r="G8051" s="8">
        <v>12267.77</v>
      </c>
      <c r="H8051" s="8"/>
      <c r="I8051" s="8"/>
      <c r="J8051" s="8"/>
    </row>
    <row r="8052" spans="3:10" x14ac:dyDescent="0.25">
      <c r="C8052" s="5">
        <v>42949.25</v>
      </c>
      <c r="D8052" s="6">
        <v>12268.77</v>
      </c>
      <c r="E8052" s="6">
        <v>12270</v>
      </c>
      <c r="F8052" s="6">
        <v>12267.52</v>
      </c>
      <c r="G8052" s="6">
        <v>12270</v>
      </c>
      <c r="H8052" s="6"/>
      <c r="I8052" s="6"/>
      <c r="J8052" s="6"/>
    </row>
    <row r="8053" spans="3:10" x14ac:dyDescent="0.25">
      <c r="C8053" s="7">
        <v>42949.291666666664</v>
      </c>
      <c r="D8053" s="8">
        <v>12269.99</v>
      </c>
      <c r="E8053" s="8">
        <v>12276.29</v>
      </c>
      <c r="F8053" s="8">
        <v>12268.75</v>
      </c>
      <c r="G8053" s="8">
        <v>12275.05</v>
      </c>
      <c r="H8053" s="8"/>
      <c r="I8053" s="8"/>
      <c r="J8053" s="8"/>
    </row>
    <row r="8054" spans="3:10" x14ac:dyDescent="0.25">
      <c r="C8054" s="5">
        <v>42949.333333333336</v>
      </c>
      <c r="D8054" s="6">
        <v>12276.29</v>
      </c>
      <c r="E8054" s="6">
        <v>12277.77</v>
      </c>
      <c r="F8054" s="6">
        <v>12254.48</v>
      </c>
      <c r="G8054" s="6">
        <v>12263.34</v>
      </c>
      <c r="H8054" s="6"/>
      <c r="I8054" s="6"/>
      <c r="J8054" s="6"/>
    </row>
    <row r="8055" spans="3:10" x14ac:dyDescent="0.25">
      <c r="C8055" s="7">
        <v>42949.375</v>
      </c>
      <c r="D8055" s="8">
        <v>12263.34</v>
      </c>
      <c r="E8055" s="8">
        <v>12277.7</v>
      </c>
      <c r="F8055" s="8">
        <v>12261.19</v>
      </c>
      <c r="G8055" s="8">
        <v>12269.94</v>
      </c>
      <c r="H8055" s="8"/>
      <c r="I8055" s="8"/>
      <c r="J8055" s="8"/>
    </row>
    <row r="8056" spans="3:10" x14ac:dyDescent="0.25">
      <c r="C8056" s="5">
        <v>42949.416666666664</v>
      </c>
      <c r="D8056" s="6">
        <v>12267.69</v>
      </c>
      <c r="E8056" s="6">
        <v>12279.36</v>
      </c>
      <c r="F8056" s="6">
        <v>12243.75</v>
      </c>
      <c r="G8056" s="6">
        <v>12267.95</v>
      </c>
      <c r="H8056" s="6"/>
      <c r="I8056" s="6"/>
      <c r="J8056" s="6"/>
    </row>
    <row r="8057" spans="3:10" x14ac:dyDescent="0.25">
      <c r="C8057" s="7">
        <v>42949.458333333336</v>
      </c>
      <c r="D8057" s="8">
        <v>12268.7</v>
      </c>
      <c r="E8057" s="8">
        <v>12268.94</v>
      </c>
      <c r="F8057" s="8">
        <v>12232.22</v>
      </c>
      <c r="G8057" s="8">
        <v>12241.95</v>
      </c>
      <c r="H8057" s="8"/>
      <c r="I8057" s="8"/>
      <c r="J8057" s="8"/>
    </row>
    <row r="8058" spans="3:10" x14ac:dyDescent="0.25">
      <c r="C8058" s="5">
        <v>42949.5</v>
      </c>
      <c r="D8058" s="6">
        <v>12241.7</v>
      </c>
      <c r="E8058" s="6">
        <v>12244.43</v>
      </c>
      <c r="F8058" s="6">
        <v>12217.28</v>
      </c>
      <c r="G8058" s="6">
        <v>12227.86</v>
      </c>
      <c r="H8058" s="6"/>
      <c r="I8058" s="6"/>
      <c r="J8058" s="6"/>
    </row>
    <row r="8059" spans="3:10" x14ac:dyDescent="0.25">
      <c r="C8059" s="7">
        <v>42949.541666666664</v>
      </c>
      <c r="D8059" s="8">
        <v>12227.61</v>
      </c>
      <c r="E8059" s="8">
        <v>12250.24</v>
      </c>
      <c r="F8059" s="8">
        <v>12221.37</v>
      </c>
      <c r="G8059" s="8">
        <v>12227.08</v>
      </c>
      <c r="H8059" s="8"/>
      <c r="I8059" s="8"/>
      <c r="J8059" s="8"/>
    </row>
    <row r="8060" spans="3:10" x14ac:dyDescent="0.25">
      <c r="C8060" s="5">
        <v>42949.583333333336</v>
      </c>
      <c r="D8060" s="6">
        <v>12225.57</v>
      </c>
      <c r="E8060" s="6">
        <v>12228.09</v>
      </c>
      <c r="F8060" s="6">
        <v>12206.52</v>
      </c>
      <c r="G8060" s="6">
        <v>12225.72</v>
      </c>
      <c r="H8060" s="6"/>
      <c r="I8060" s="6"/>
      <c r="J8060" s="6"/>
    </row>
    <row r="8061" spans="3:10" x14ac:dyDescent="0.25">
      <c r="C8061" s="7">
        <v>42949.625</v>
      </c>
      <c r="D8061" s="8">
        <v>12225.47</v>
      </c>
      <c r="E8061" s="8">
        <v>12246.77</v>
      </c>
      <c r="F8061" s="8">
        <v>12220.22</v>
      </c>
      <c r="G8061" s="8">
        <v>12244.45</v>
      </c>
      <c r="H8061" s="8"/>
      <c r="I8061" s="8"/>
      <c r="J8061" s="8"/>
    </row>
    <row r="8062" spans="3:10" x14ac:dyDescent="0.25">
      <c r="C8062" s="5">
        <v>42949.666666666664</v>
      </c>
      <c r="D8062" s="6">
        <v>12244.44</v>
      </c>
      <c r="E8062" s="6">
        <v>12273.66</v>
      </c>
      <c r="F8062" s="6">
        <v>12225.94</v>
      </c>
      <c r="G8062" s="6">
        <v>12236.58</v>
      </c>
      <c r="H8062" s="6"/>
      <c r="I8062" s="6"/>
      <c r="J8062" s="6"/>
    </row>
    <row r="8063" spans="3:10" x14ac:dyDescent="0.25">
      <c r="C8063" s="7">
        <v>42949.708333333336</v>
      </c>
      <c r="D8063" s="8">
        <v>12237.08</v>
      </c>
      <c r="E8063" s="8">
        <v>12244.82</v>
      </c>
      <c r="F8063" s="8">
        <v>12150.63</v>
      </c>
      <c r="G8063" s="8">
        <v>12161.32</v>
      </c>
      <c r="H8063" s="8"/>
      <c r="I8063" s="8"/>
      <c r="J8063" s="8"/>
    </row>
    <row r="8064" spans="3:10" x14ac:dyDescent="0.25">
      <c r="C8064" s="5">
        <v>42949.75</v>
      </c>
      <c r="D8064" s="6">
        <v>12162.08</v>
      </c>
      <c r="E8064" s="6">
        <v>12193.11</v>
      </c>
      <c r="F8064" s="6">
        <v>12155.35</v>
      </c>
      <c r="G8064" s="6">
        <v>12181.93</v>
      </c>
      <c r="H8064" s="6"/>
      <c r="I8064" s="6"/>
      <c r="J8064" s="6"/>
    </row>
    <row r="8065" spans="3:10" x14ac:dyDescent="0.25">
      <c r="C8065" s="7">
        <v>42949.791666666664</v>
      </c>
      <c r="D8065" s="8">
        <v>12182.18</v>
      </c>
      <c r="E8065" s="8">
        <v>12182.89</v>
      </c>
      <c r="F8065" s="8">
        <v>12166.45</v>
      </c>
      <c r="G8065" s="8">
        <v>12169.09</v>
      </c>
      <c r="H8065" s="8"/>
      <c r="I8065" s="8"/>
      <c r="J8065" s="8"/>
    </row>
    <row r="8066" spans="3:10" x14ac:dyDescent="0.25">
      <c r="C8066" s="5">
        <v>42949.833333333336</v>
      </c>
      <c r="D8066" s="6">
        <v>12168.59</v>
      </c>
      <c r="E8066" s="6">
        <v>12183.34</v>
      </c>
      <c r="F8066" s="6">
        <v>12161.33</v>
      </c>
      <c r="G8066" s="6">
        <v>12178.84</v>
      </c>
      <c r="H8066" s="6"/>
      <c r="I8066" s="6"/>
      <c r="J8066" s="6"/>
    </row>
    <row r="8067" spans="3:10" x14ac:dyDescent="0.25">
      <c r="C8067" s="7">
        <v>42949.875</v>
      </c>
      <c r="D8067" s="8">
        <v>12178.59</v>
      </c>
      <c r="E8067" s="8">
        <v>12189.34</v>
      </c>
      <c r="F8067" s="8">
        <v>12174.33</v>
      </c>
      <c r="G8067" s="8">
        <v>12184.58</v>
      </c>
      <c r="H8067" s="8"/>
      <c r="I8067" s="8"/>
      <c r="J8067" s="8"/>
    </row>
    <row r="8068" spans="3:10" x14ac:dyDescent="0.25">
      <c r="C8068" s="5">
        <v>42949.916666666664</v>
      </c>
      <c r="D8068" s="6">
        <v>12184.58</v>
      </c>
      <c r="E8068" s="6">
        <v>12189.58</v>
      </c>
      <c r="F8068" s="6">
        <v>12180.57</v>
      </c>
      <c r="G8068" s="6">
        <v>12183.32</v>
      </c>
      <c r="H8068" s="6"/>
      <c r="I8068" s="6"/>
      <c r="J8068" s="6"/>
    </row>
    <row r="8069" spans="3:10" x14ac:dyDescent="0.25">
      <c r="C8069" s="7">
        <v>42949.958333333336</v>
      </c>
      <c r="D8069" s="8">
        <v>12182.09</v>
      </c>
      <c r="E8069" s="8">
        <v>12187.02</v>
      </c>
      <c r="F8069" s="8">
        <v>12178.4</v>
      </c>
      <c r="G8069" s="8">
        <v>12181.79</v>
      </c>
      <c r="H8069" s="8"/>
      <c r="I8069" s="8"/>
      <c r="J8069" s="8"/>
    </row>
    <row r="8070" spans="3:10" x14ac:dyDescent="0.25">
      <c r="C8070" s="5">
        <v>42950.041666666664</v>
      </c>
      <c r="D8070" s="6">
        <v>12179.31</v>
      </c>
      <c r="E8070" s="6">
        <v>12181.77</v>
      </c>
      <c r="F8070" s="6">
        <v>12178.08</v>
      </c>
      <c r="G8070" s="6">
        <v>12179.31</v>
      </c>
      <c r="H8070" s="6"/>
      <c r="I8070" s="6"/>
      <c r="J8070" s="6"/>
    </row>
    <row r="8071" spans="3:10" x14ac:dyDescent="0.25">
      <c r="C8071" s="7">
        <v>42950.083333333336</v>
      </c>
      <c r="D8071" s="8">
        <v>12179.3</v>
      </c>
      <c r="E8071" s="8">
        <v>12179.3</v>
      </c>
      <c r="F8071" s="8">
        <v>12171.64</v>
      </c>
      <c r="G8071" s="8">
        <v>12174.1</v>
      </c>
      <c r="H8071" s="8"/>
      <c r="I8071" s="8"/>
      <c r="J8071" s="8"/>
    </row>
    <row r="8072" spans="3:10" x14ac:dyDescent="0.25">
      <c r="C8072" s="5">
        <v>42950.125</v>
      </c>
      <c r="D8072" s="6">
        <v>12172.87</v>
      </c>
      <c r="E8072" s="6">
        <v>12174.1</v>
      </c>
      <c r="F8072" s="6">
        <v>12165.48</v>
      </c>
      <c r="G8072" s="6">
        <v>12170.4</v>
      </c>
      <c r="H8072" s="6"/>
      <c r="I8072" s="6"/>
      <c r="J8072" s="6"/>
    </row>
    <row r="8073" spans="3:10" x14ac:dyDescent="0.25">
      <c r="C8073" s="7">
        <v>42950.166666666664</v>
      </c>
      <c r="D8073" s="8">
        <v>12170.11</v>
      </c>
      <c r="E8073" s="8">
        <v>12171.35</v>
      </c>
      <c r="F8073" s="8">
        <v>12159.68</v>
      </c>
      <c r="G8073" s="8">
        <v>12161.91</v>
      </c>
      <c r="H8073" s="8"/>
      <c r="I8073" s="8"/>
      <c r="J8073" s="8"/>
    </row>
    <row r="8074" spans="3:10" x14ac:dyDescent="0.25">
      <c r="C8074" s="5">
        <v>42950.208333333336</v>
      </c>
      <c r="D8074" s="6">
        <v>12160.68</v>
      </c>
      <c r="E8074" s="6">
        <v>12167.83</v>
      </c>
      <c r="F8074" s="6">
        <v>12157.22</v>
      </c>
      <c r="G8074" s="6">
        <v>12166.6</v>
      </c>
      <c r="H8074" s="6"/>
      <c r="I8074" s="6"/>
      <c r="J8074" s="6"/>
    </row>
    <row r="8075" spans="3:10" x14ac:dyDescent="0.25">
      <c r="C8075" s="7">
        <v>42950.25</v>
      </c>
      <c r="D8075" s="8">
        <v>12165.37</v>
      </c>
      <c r="E8075" s="8">
        <v>12172.29</v>
      </c>
      <c r="F8075" s="8">
        <v>12165.37</v>
      </c>
      <c r="G8075" s="8">
        <v>12169.82</v>
      </c>
      <c r="H8075" s="8"/>
      <c r="I8075" s="8"/>
      <c r="J8075" s="8"/>
    </row>
    <row r="8076" spans="3:10" x14ac:dyDescent="0.25">
      <c r="C8076" s="5">
        <v>42950.291666666664</v>
      </c>
      <c r="D8076" s="6">
        <v>12169.81</v>
      </c>
      <c r="E8076" s="6">
        <v>12169.81</v>
      </c>
      <c r="F8076" s="6">
        <v>12165.18</v>
      </c>
      <c r="G8076" s="6">
        <v>12166.41</v>
      </c>
      <c r="H8076" s="6"/>
      <c r="I8076" s="6"/>
      <c r="J8076" s="6"/>
    </row>
    <row r="8077" spans="3:10" x14ac:dyDescent="0.25">
      <c r="C8077" s="7">
        <v>42950.333333333336</v>
      </c>
      <c r="D8077" s="8">
        <v>12166.4</v>
      </c>
      <c r="E8077" s="8">
        <v>12177.16</v>
      </c>
      <c r="F8077" s="8">
        <v>12160.96</v>
      </c>
      <c r="G8077" s="8">
        <v>12177.16</v>
      </c>
      <c r="H8077" s="8"/>
      <c r="I8077" s="8"/>
      <c r="J8077" s="8"/>
    </row>
    <row r="8078" spans="3:10" x14ac:dyDescent="0.25">
      <c r="C8078" s="5">
        <v>42950.375</v>
      </c>
      <c r="D8078" s="6">
        <v>12177.16</v>
      </c>
      <c r="E8078" s="6">
        <v>12179.18</v>
      </c>
      <c r="F8078" s="6">
        <v>12133.51</v>
      </c>
      <c r="G8078" s="6">
        <v>12146.38</v>
      </c>
      <c r="H8078" s="6"/>
      <c r="I8078" s="6"/>
      <c r="J8078" s="6"/>
    </row>
    <row r="8079" spans="3:10" x14ac:dyDescent="0.25">
      <c r="C8079" s="7">
        <v>42950.416666666664</v>
      </c>
      <c r="D8079" s="8">
        <v>12146.88</v>
      </c>
      <c r="E8079" s="8">
        <v>12159.15</v>
      </c>
      <c r="F8079" s="8">
        <v>12098.03</v>
      </c>
      <c r="G8079" s="8">
        <v>12105.75</v>
      </c>
      <c r="H8079" s="8"/>
      <c r="I8079" s="8"/>
      <c r="J8079" s="8"/>
    </row>
    <row r="8080" spans="3:10" x14ac:dyDescent="0.25">
      <c r="C8080" s="5">
        <v>42950.458333333336</v>
      </c>
      <c r="D8080" s="6">
        <v>12105.5</v>
      </c>
      <c r="E8080" s="6">
        <v>12153.29</v>
      </c>
      <c r="F8080" s="6">
        <v>12099.48</v>
      </c>
      <c r="G8080" s="6">
        <v>12131.47</v>
      </c>
      <c r="H8080" s="6"/>
      <c r="I8080" s="6"/>
      <c r="J8080" s="6"/>
    </row>
    <row r="8081" spans="3:10" x14ac:dyDescent="0.25">
      <c r="C8081" s="7">
        <v>42950.5</v>
      </c>
      <c r="D8081" s="8">
        <v>12130.97</v>
      </c>
      <c r="E8081" s="8">
        <v>12178.66</v>
      </c>
      <c r="F8081" s="8">
        <v>12128.35</v>
      </c>
      <c r="G8081" s="8">
        <v>12157.77</v>
      </c>
      <c r="H8081" s="8"/>
      <c r="I8081" s="8"/>
      <c r="J8081" s="8"/>
    </row>
    <row r="8082" spans="3:10" x14ac:dyDescent="0.25">
      <c r="C8082" s="5">
        <v>42950.541666666664</v>
      </c>
      <c r="D8082" s="6">
        <v>12158.02</v>
      </c>
      <c r="E8082" s="6">
        <v>12163.43</v>
      </c>
      <c r="F8082" s="6">
        <v>12122.05</v>
      </c>
      <c r="G8082" s="6">
        <v>12151.13</v>
      </c>
      <c r="H8082" s="6"/>
      <c r="I8082" s="6"/>
      <c r="J8082" s="6"/>
    </row>
    <row r="8083" spans="3:10" x14ac:dyDescent="0.25">
      <c r="C8083" s="7">
        <v>42950.583333333336</v>
      </c>
      <c r="D8083" s="8">
        <v>12153.13</v>
      </c>
      <c r="E8083" s="8">
        <v>12164.26</v>
      </c>
      <c r="F8083" s="8">
        <v>12133.06</v>
      </c>
      <c r="G8083" s="8">
        <v>12161.73</v>
      </c>
      <c r="H8083" s="8"/>
      <c r="I8083" s="8"/>
      <c r="J8083" s="8"/>
    </row>
    <row r="8084" spans="3:10" x14ac:dyDescent="0.25">
      <c r="C8084" s="5">
        <v>42950.625</v>
      </c>
      <c r="D8084" s="6">
        <v>12160.48</v>
      </c>
      <c r="E8084" s="6">
        <v>12176.78</v>
      </c>
      <c r="F8084" s="6">
        <v>12139.45</v>
      </c>
      <c r="G8084" s="6">
        <v>12167.08</v>
      </c>
      <c r="H8084" s="6"/>
      <c r="I8084" s="6"/>
      <c r="J8084" s="6"/>
    </row>
    <row r="8085" spans="3:10" x14ac:dyDescent="0.25">
      <c r="C8085" s="7">
        <v>42950.666666666664</v>
      </c>
      <c r="D8085" s="8">
        <v>12166.58</v>
      </c>
      <c r="E8085" s="8">
        <v>12184.93</v>
      </c>
      <c r="F8085" s="8">
        <v>12143.35</v>
      </c>
      <c r="G8085" s="8">
        <v>12146.14</v>
      </c>
      <c r="H8085" s="8"/>
      <c r="I8085" s="8"/>
      <c r="J8085" s="8"/>
    </row>
    <row r="8086" spans="3:10" x14ac:dyDescent="0.25">
      <c r="C8086" s="5">
        <v>42950.708333333336</v>
      </c>
      <c r="D8086" s="6">
        <v>12146.89</v>
      </c>
      <c r="E8086" s="6">
        <v>12170.37</v>
      </c>
      <c r="F8086" s="6">
        <v>12128.54</v>
      </c>
      <c r="G8086" s="6">
        <v>12161.3</v>
      </c>
      <c r="H8086" s="6"/>
      <c r="I8086" s="6"/>
      <c r="J8086" s="6"/>
    </row>
    <row r="8087" spans="3:10" x14ac:dyDescent="0.25">
      <c r="C8087" s="7">
        <v>42950.75</v>
      </c>
      <c r="D8087" s="8">
        <v>12161.31</v>
      </c>
      <c r="E8087" s="8">
        <v>12166.53</v>
      </c>
      <c r="F8087" s="8">
        <v>12149.22</v>
      </c>
      <c r="G8087" s="8">
        <v>12154.28</v>
      </c>
      <c r="H8087" s="8"/>
      <c r="I8087" s="8"/>
      <c r="J8087" s="8"/>
    </row>
    <row r="8088" spans="3:10" x14ac:dyDescent="0.25">
      <c r="C8088" s="5">
        <v>42950.791666666664</v>
      </c>
      <c r="D8088" s="6">
        <v>12153.78</v>
      </c>
      <c r="E8088" s="6">
        <v>12168.18</v>
      </c>
      <c r="F8088" s="6">
        <v>12152.41</v>
      </c>
      <c r="G8088" s="6">
        <v>12162.9</v>
      </c>
      <c r="H8088" s="6"/>
      <c r="I8088" s="6"/>
      <c r="J8088" s="6"/>
    </row>
    <row r="8089" spans="3:10" x14ac:dyDescent="0.25">
      <c r="C8089" s="7">
        <v>42950.833333333336</v>
      </c>
      <c r="D8089" s="8">
        <v>12163.4</v>
      </c>
      <c r="E8089" s="8">
        <v>12166.65</v>
      </c>
      <c r="F8089" s="8">
        <v>12155.14</v>
      </c>
      <c r="G8089" s="8">
        <v>12162.64</v>
      </c>
      <c r="H8089" s="8"/>
      <c r="I8089" s="8"/>
      <c r="J8089" s="8"/>
    </row>
    <row r="8090" spans="3:10" x14ac:dyDescent="0.25">
      <c r="C8090" s="5">
        <v>42950.875</v>
      </c>
      <c r="D8090" s="6">
        <v>12162.89</v>
      </c>
      <c r="E8090" s="6">
        <v>12163.89</v>
      </c>
      <c r="F8090" s="6">
        <v>12150.38</v>
      </c>
      <c r="G8090" s="6">
        <v>12152.38</v>
      </c>
      <c r="H8090" s="6"/>
      <c r="I8090" s="6"/>
      <c r="J8090" s="6"/>
    </row>
    <row r="8091" spans="3:10" x14ac:dyDescent="0.25">
      <c r="C8091" s="7">
        <v>42950.916666666664</v>
      </c>
      <c r="D8091" s="8">
        <v>12152.63</v>
      </c>
      <c r="E8091" s="8">
        <v>12153.88</v>
      </c>
      <c r="F8091" s="8">
        <v>12134.11</v>
      </c>
      <c r="G8091" s="8">
        <v>12139.11</v>
      </c>
      <c r="H8091" s="8"/>
      <c r="I8091" s="8"/>
      <c r="J8091" s="8"/>
    </row>
    <row r="8092" spans="3:10" x14ac:dyDescent="0.25">
      <c r="C8092" s="5">
        <v>42950.958333333336</v>
      </c>
      <c r="D8092" s="6">
        <v>12140.34</v>
      </c>
      <c r="E8092" s="6">
        <v>12156.32</v>
      </c>
      <c r="F8092" s="6">
        <v>12137.89</v>
      </c>
      <c r="G8092" s="6">
        <v>12142.49</v>
      </c>
      <c r="H8092" s="6"/>
      <c r="I8092" s="6"/>
      <c r="J8092" s="6"/>
    </row>
    <row r="8093" spans="3:10" x14ac:dyDescent="0.25">
      <c r="C8093" s="7">
        <v>42951.041666666664</v>
      </c>
      <c r="D8093" s="8">
        <v>12144.68</v>
      </c>
      <c r="E8093" s="8">
        <v>12146.9</v>
      </c>
      <c r="F8093" s="8">
        <v>12141.25</v>
      </c>
      <c r="G8093" s="8">
        <v>12143.71</v>
      </c>
      <c r="H8093" s="8"/>
      <c r="I8093" s="8"/>
      <c r="J8093" s="8"/>
    </row>
    <row r="8094" spans="3:10" x14ac:dyDescent="0.25">
      <c r="C8094" s="5">
        <v>42951.083333333336</v>
      </c>
      <c r="D8094" s="6">
        <v>12142.48</v>
      </c>
      <c r="E8094" s="6">
        <v>12142.48</v>
      </c>
      <c r="F8094" s="6">
        <v>12132.37</v>
      </c>
      <c r="G8094" s="6">
        <v>12134.83</v>
      </c>
      <c r="H8094" s="6"/>
      <c r="I8094" s="6"/>
      <c r="J8094" s="6"/>
    </row>
    <row r="8095" spans="3:10" x14ac:dyDescent="0.25">
      <c r="C8095" s="7">
        <v>42951.125</v>
      </c>
      <c r="D8095" s="8">
        <v>12133.6</v>
      </c>
      <c r="E8095" s="8">
        <v>12142.47</v>
      </c>
      <c r="F8095" s="8">
        <v>12128.68</v>
      </c>
      <c r="G8095" s="8">
        <v>12142.47</v>
      </c>
      <c r="H8095" s="8"/>
      <c r="I8095" s="8"/>
      <c r="J8095" s="8"/>
    </row>
    <row r="8096" spans="3:10" x14ac:dyDescent="0.25">
      <c r="C8096" s="5">
        <v>42951.166666666664</v>
      </c>
      <c r="D8096" s="6">
        <v>12142.34</v>
      </c>
      <c r="E8096" s="6">
        <v>12146.56</v>
      </c>
      <c r="F8096" s="6">
        <v>12140.15</v>
      </c>
      <c r="G8096" s="6">
        <v>12145.33</v>
      </c>
      <c r="H8096" s="6"/>
      <c r="I8096" s="6"/>
      <c r="J8096" s="6"/>
    </row>
    <row r="8097" spans="3:10" x14ac:dyDescent="0.25">
      <c r="C8097" s="7">
        <v>42951.208333333336</v>
      </c>
      <c r="D8097" s="8">
        <v>12144.1</v>
      </c>
      <c r="E8097" s="8">
        <v>12147.79</v>
      </c>
      <c r="F8097" s="8">
        <v>12144.1</v>
      </c>
      <c r="G8097" s="8">
        <v>12147.78</v>
      </c>
      <c r="H8097" s="8"/>
      <c r="I8097" s="8"/>
      <c r="J8097" s="8"/>
    </row>
    <row r="8098" spans="3:10" x14ac:dyDescent="0.25">
      <c r="C8098" s="5">
        <v>42951.25</v>
      </c>
      <c r="D8098" s="6">
        <v>12147.79</v>
      </c>
      <c r="E8098" s="6">
        <v>12147.79</v>
      </c>
      <c r="F8098" s="6">
        <v>12146.55</v>
      </c>
      <c r="G8098" s="6">
        <v>12146.55</v>
      </c>
      <c r="H8098" s="6"/>
      <c r="I8098" s="6"/>
      <c r="J8098" s="6"/>
    </row>
    <row r="8099" spans="3:10" x14ac:dyDescent="0.25">
      <c r="C8099" s="7">
        <v>42951.291666666664</v>
      </c>
      <c r="D8099" s="8">
        <v>12146.51</v>
      </c>
      <c r="E8099" s="8">
        <v>12152.23</v>
      </c>
      <c r="F8099" s="8">
        <v>12146.51</v>
      </c>
      <c r="G8099" s="8">
        <v>12151</v>
      </c>
      <c r="H8099" s="8"/>
      <c r="I8099" s="8"/>
      <c r="J8099" s="8"/>
    </row>
    <row r="8100" spans="3:10" x14ac:dyDescent="0.25">
      <c r="C8100" s="5">
        <v>42951.333333333336</v>
      </c>
      <c r="D8100" s="6">
        <v>12150</v>
      </c>
      <c r="E8100" s="6">
        <v>12155.22</v>
      </c>
      <c r="F8100" s="6">
        <v>12144.17</v>
      </c>
      <c r="G8100" s="6">
        <v>12145.79</v>
      </c>
      <c r="H8100" s="6"/>
      <c r="I8100" s="6"/>
      <c r="J8100" s="6"/>
    </row>
    <row r="8101" spans="3:10" x14ac:dyDescent="0.25">
      <c r="C8101" s="7">
        <v>42951.375</v>
      </c>
      <c r="D8101" s="8">
        <v>12145.79</v>
      </c>
      <c r="E8101" s="8">
        <v>12152.93</v>
      </c>
      <c r="F8101" s="8">
        <v>12134.34</v>
      </c>
      <c r="G8101" s="8">
        <v>12137.93</v>
      </c>
      <c r="H8101" s="8"/>
      <c r="I8101" s="8"/>
      <c r="J8101" s="8"/>
    </row>
    <row r="8102" spans="3:10" x14ac:dyDescent="0.25">
      <c r="C8102" s="5">
        <v>42951.416666666664</v>
      </c>
      <c r="D8102" s="6">
        <v>12138.18</v>
      </c>
      <c r="E8102" s="6">
        <v>12151.49</v>
      </c>
      <c r="F8102" s="6">
        <v>12124.51</v>
      </c>
      <c r="G8102" s="6">
        <v>12136.78</v>
      </c>
      <c r="H8102" s="6"/>
      <c r="I8102" s="6"/>
      <c r="J8102" s="6"/>
    </row>
    <row r="8103" spans="3:10" x14ac:dyDescent="0.25">
      <c r="C8103" s="7">
        <v>42951.458333333336</v>
      </c>
      <c r="D8103" s="8">
        <v>12137.03</v>
      </c>
      <c r="E8103" s="8">
        <v>12166.68</v>
      </c>
      <c r="F8103" s="8">
        <v>12133.89</v>
      </c>
      <c r="G8103" s="8">
        <v>12163.28</v>
      </c>
      <c r="H8103" s="8"/>
      <c r="I8103" s="8"/>
      <c r="J8103" s="8"/>
    </row>
    <row r="8104" spans="3:10" x14ac:dyDescent="0.25">
      <c r="C8104" s="5">
        <v>42951.5</v>
      </c>
      <c r="D8104" s="6">
        <v>12163.27</v>
      </c>
      <c r="E8104" s="6">
        <v>12198.25</v>
      </c>
      <c r="F8104" s="6">
        <v>12155.87</v>
      </c>
      <c r="G8104" s="6">
        <v>12165.81</v>
      </c>
      <c r="H8104" s="6"/>
      <c r="I8104" s="6"/>
      <c r="J8104" s="6"/>
    </row>
    <row r="8105" spans="3:10" x14ac:dyDescent="0.25">
      <c r="C8105" s="7">
        <v>42951.541666666664</v>
      </c>
      <c r="D8105" s="8">
        <v>12165.56</v>
      </c>
      <c r="E8105" s="8">
        <v>12186.43</v>
      </c>
      <c r="F8105" s="8">
        <v>12162.81</v>
      </c>
      <c r="G8105" s="8">
        <v>12172.1</v>
      </c>
      <c r="H8105" s="8"/>
      <c r="I8105" s="8"/>
      <c r="J8105" s="8"/>
    </row>
    <row r="8106" spans="3:10" x14ac:dyDescent="0.25">
      <c r="C8106" s="5">
        <v>42951.583333333336</v>
      </c>
      <c r="D8106" s="6">
        <v>12172.11</v>
      </c>
      <c r="E8106" s="6">
        <v>12182.92</v>
      </c>
      <c r="F8106" s="6">
        <v>12165.07</v>
      </c>
      <c r="G8106" s="6">
        <v>12177.9</v>
      </c>
      <c r="H8106" s="6"/>
      <c r="I8106" s="6"/>
      <c r="J8106" s="6"/>
    </row>
    <row r="8107" spans="3:10" x14ac:dyDescent="0.25">
      <c r="C8107" s="7">
        <v>42951.625</v>
      </c>
      <c r="D8107" s="8">
        <v>12178.15</v>
      </c>
      <c r="E8107" s="8">
        <v>12242.72</v>
      </c>
      <c r="F8107" s="8">
        <v>12174.89</v>
      </c>
      <c r="G8107" s="8">
        <v>12234.23</v>
      </c>
      <c r="H8107" s="8"/>
      <c r="I8107" s="8"/>
      <c r="J8107" s="8"/>
    </row>
    <row r="8108" spans="3:10" x14ac:dyDescent="0.25">
      <c r="C8108" s="5">
        <v>42951.666666666664</v>
      </c>
      <c r="D8108" s="6">
        <v>12235.23</v>
      </c>
      <c r="E8108" s="6">
        <v>12277.91</v>
      </c>
      <c r="F8108" s="6">
        <v>12230.72</v>
      </c>
      <c r="G8108" s="6">
        <v>12256.65</v>
      </c>
      <c r="H8108" s="6"/>
      <c r="I8108" s="6"/>
      <c r="J8108" s="6"/>
    </row>
    <row r="8109" spans="3:10" x14ac:dyDescent="0.25">
      <c r="C8109" s="7">
        <v>42951.708333333336</v>
      </c>
      <c r="D8109" s="8">
        <v>12256.9</v>
      </c>
      <c r="E8109" s="8">
        <v>12322.89</v>
      </c>
      <c r="F8109" s="8">
        <v>12255.59</v>
      </c>
      <c r="G8109" s="8">
        <v>12301.31</v>
      </c>
      <c r="H8109" s="8"/>
      <c r="I8109" s="8"/>
      <c r="J8109" s="8"/>
    </row>
    <row r="8110" spans="3:10" x14ac:dyDescent="0.25">
      <c r="C8110" s="5">
        <v>42951.75</v>
      </c>
      <c r="D8110" s="6">
        <v>12301.56</v>
      </c>
      <c r="E8110" s="6">
        <v>12310.34</v>
      </c>
      <c r="F8110" s="6">
        <v>12283.52</v>
      </c>
      <c r="G8110" s="6">
        <v>12304.31</v>
      </c>
      <c r="H8110" s="6"/>
      <c r="I8110" s="6"/>
      <c r="J8110" s="6"/>
    </row>
    <row r="8111" spans="3:10" x14ac:dyDescent="0.25">
      <c r="C8111" s="7">
        <v>42951.791666666664</v>
      </c>
      <c r="D8111" s="8">
        <v>12303.96</v>
      </c>
      <c r="E8111" s="8">
        <v>12315.65</v>
      </c>
      <c r="F8111" s="8">
        <v>12301.03</v>
      </c>
      <c r="G8111" s="8">
        <v>12304.14</v>
      </c>
      <c r="H8111" s="8"/>
      <c r="I8111" s="8"/>
      <c r="J8111" s="8"/>
    </row>
    <row r="8112" spans="3:10" x14ac:dyDescent="0.25">
      <c r="C8112" s="5">
        <v>42951.833333333336</v>
      </c>
      <c r="D8112" s="6">
        <v>12304.4</v>
      </c>
      <c r="E8112" s="6">
        <v>12307.4</v>
      </c>
      <c r="F8112" s="6">
        <v>12302.64</v>
      </c>
      <c r="G8112" s="6">
        <v>12306.14</v>
      </c>
      <c r="H8112" s="6"/>
      <c r="I8112" s="6"/>
      <c r="J8112" s="6"/>
    </row>
    <row r="8113" spans="3:10" x14ac:dyDescent="0.25">
      <c r="C8113" s="7">
        <v>42951.875</v>
      </c>
      <c r="D8113" s="8">
        <v>12305.89</v>
      </c>
      <c r="E8113" s="8">
        <v>12308.14</v>
      </c>
      <c r="F8113" s="8">
        <v>12298.38</v>
      </c>
      <c r="G8113" s="8">
        <v>12298.88</v>
      </c>
      <c r="H8113" s="8"/>
      <c r="I8113" s="8"/>
      <c r="J8113" s="8"/>
    </row>
    <row r="8114" spans="3:10" x14ac:dyDescent="0.25">
      <c r="C8114" s="5">
        <v>42951.916666666664</v>
      </c>
      <c r="D8114" s="6">
        <v>12298.63</v>
      </c>
      <c r="E8114" s="6">
        <v>12300.13</v>
      </c>
      <c r="F8114" s="6">
        <v>12272.62</v>
      </c>
      <c r="G8114" s="6">
        <v>12290.13</v>
      </c>
      <c r="H8114" s="6"/>
      <c r="I8114" s="6"/>
      <c r="J8114" s="6"/>
    </row>
    <row r="8115" spans="3:10" x14ac:dyDescent="0.25">
      <c r="C8115" s="7">
        <v>42954.041666666664</v>
      </c>
      <c r="D8115" s="8">
        <v>12289.83</v>
      </c>
      <c r="E8115" s="8">
        <v>12295.35</v>
      </c>
      <c r="F8115" s="8">
        <v>12282.4</v>
      </c>
      <c r="G8115" s="8">
        <v>12291.62</v>
      </c>
      <c r="H8115" s="8"/>
      <c r="I8115" s="8"/>
      <c r="J8115" s="8"/>
    </row>
    <row r="8116" spans="3:10" x14ac:dyDescent="0.25">
      <c r="C8116" s="5">
        <v>42954.083333333336</v>
      </c>
      <c r="D8116" s="6">
        <v>12292.86</v>
      </c>
      <c r="E8116" s="6">
        <v>12294.1</v>
      </c>
      <c r="F8116" s="6">
        <v>12291.62</v>
      </c>
      <c r="G8116" s="6">
        <v>12292.86</v>
      </c>
      <c r="H8116" s="6"/>
      <c r="I8116" s="6"/>
      <c r="J8116" s="6"/>
    </row>
    <row r="8117" spans="3:10" x14ac:dyDescent="0.25">
      <c r="C8117" s="7">
        <v>42954.125</v>
      </c>
      <c r="D8117" s="8">
        <v>12294.1</v>
      </c>
      <c r="E8117" s="8">
        <v>12316.48</v>
      </c>
      <c r="F8117" s="8">
        <v>12291.61</v>
      </c>
      <c r="G8117" s="8">
        <v>12315.24</v>
      </c>
      <c r="H8117" s="8"/>
      <c r="I8117" s="8"/>
      <c r="J8117" s="8"/>
    </row>
    <row r="8118" spans="3:10" x14ac:dyDescent="0.25">
      <c r="C8118" s="5">
        <v>42954.166666666664</v>
      </c>
      <c r="D8118" s="6">
        <v>12315.17</v>
      </c>
      <c r="E8118" s="6">
        <v>12318.89</v>
      </c>
      <c r="F8118" s="6">
        <v>12311.44</v>
      </c>
      <c r="G8118" s="6">
        <v>12312.68</v>
      </c>
      <c r="H8118" s="6"/>
      <c r="I8118" s="6"/>
      <c r="J8118" s="6"/>
    </row>
    <row r="8119" spans="3:10" x14ac:dyDescent="0.25">
      <c r="C8119" s="7">
        <v>42954.208333333336</v>
      </c>
      <c r="D8119" s="8">
        <v>12311.43</v>
      </c>
      <c r="E8119" s="8">
        <v>12315.66</v>
      </c>
      <c r="F8119" s="8">
        <v>12311.43</v>
      </c>
      <c r="G8119" s="8">
        <v>12315.66</v>
      </c>
      <c r="H8119" s="8"/>
      <c r="I8119" s="8"/>
      <c r="J8119" s="8"/>
    </row>
    <row r="8120" spans="3:10" x14ac:dyDescent="0.25">
      <c r="C8120" s="5">
        <v>42954.25</v>
      </c>
      <c r="D8120" s="6">
        <v>12314.41</v>
      </c>
      <c r="E8120" s="6">
        <v>12316.9</v>
      </c>
      <c r="F8120" s="6">
        <v>12314.41</v>
      </c>
      <c r="G8120" s="6">
        <v>12316.89</v>
      </c>
      <c r="H8120" s="6"/>
      <c r="I8120" s="6"/>
      <c r="J8120" s="6"/>
    </row>
    <row r="8121" spans="3:10" x14ac:dyDescent="0.25">
      <c r="C8121" s="7">
        <v>42954.291666666664</v>
      </c>
      <c r="D8121" s="8">
        <v>12316.39</v>
      </c>
      <c r="E8121" s="8">
        <v>12316.89</v>
      </c>
      <c r="F8121" s="8">
        <v>12315.15</v>
      </c>
      <c r="G8121" s="8">
        <v>12316.15</v>
      </c>
      <c r="H8121" s="8"/>
      <c r="I8121" s="8"/>
      <c r="J8121" s="8"/>
    </row>
    <row r="8122" spans="3:10" x14ac:dyDescent="0.25">
      <c r="C8122" s="5">
        <v>42954.333333333336</v>
      </c>
      <c r="D8122" s="6">
        <v>12317.39</v>
      </c>
      <c r="E8122" s="6">
        <v>12319.7</v>
      </c>
      <c r="F8122" s="6">
        <v>12303.09</v>
      </c>
      <c r="G8122" s="6">
        <v>12305.4</v>
      </c>
      <c r="H8122" s="6"/>
      <c r="I8122" s="6"/>
      <c r="J8122" s="6"/>
    </row>
    <row r="8123" spans="3:10" x14ac:dyDescent="0.25">
      <c r="C8123" s="7">
        <v>42954.375</v>
      </c>
      <c r="D8123" s="8">
        <v>12302.24</v>
      </c>
      <c r="E8123" s="8">
        <v>12312.55</v>
      </c>
      <c r="F8123" s="8">
        <v>12297.67</v>
      </c>
      <c r="G8123" s="8">
        <v>12306.8</v>
      </c>
      <c r="H8123" s="8"/>
      <c r="I8123" s="8"/>
      <c r="J8123" s="8"/>
    </row>
    <row r="8124" spans="3:10" x14ac:dyDescent="0.25">
      <c r="C8124" s="5">
        <v>42954.416666666664</v>
      </c>
      <c r="D8124" s="6">
        <v>12306.55</v>
      </c>
      <c r="E8124" s="6">
        <v>12334.57</v>
      </c>
      <c r="F8124" s="6">
        <v>12287.27</v>
      </c>
      <c r="G8124" s="6">
        <v>12293.29</v>
      </c>
      <c r="H8124" s="6"/>
      <c r="I8124" s="6"/>
      <c r="J8124" s="6"/>
    </row>
    <row r="8125" spans="3:10" x14ac:dyDescent="0.25">
      <c r="C8125" s="7">
        <v>42954.458333333336</v>
      </c>
      <c r="D8125" s="8">
        <v>12293.04</v>
      </c>
      <c r="E8125" s="8">
        <v>12298.21</v>
      </c>
      <c r="F8125" s="8">
        <v>12275.89</v>
      </c>
      <c r="G8125" s="8">
        <v>12288.25</v>
      </c>
      <c r="H8125" s="8"/>
      <c r="I8125" s="8"/>
      <c r="J8125" s="8"/>
    </row>
    <row r="8126" spans="3:10" x14ac:dyDescent="0.25">
      <c r="C8126" s="5">
        <v>42954.5</v>
      </c>
      <c r="D8126" s="6">
        <v>12287.5</v>
      </c>
      <c r="E8126" s="6">
        <v>12287.75</v>
      </c>
      <c r="F8126" s="6">
        <v>12239.83</v>
      </c>
      <c r="G8126" s="6">
        <v>12240.53</v>
      </c>
      <c r="H8126" s="6"/>
      <c r="I8126" s="6"/>
      <c r="J8126" s="6"/>
    </row>
    <row r="8127" spans="3:10" x14ac:dyDescent="0.25">
      <c r="C8127" s="7">
        <v>42954.541666666664</v>
      </c>
      <c r="D8127" s="8">
        <v>12241.03</v>
      </c>
      <c r="E8127" s="8">
        <v>12254.61</v>
      </c>
      <c r="F8127" s="8">
        <v>12224.17</v>
      </c>
      <c r="G8127" s="8">
        <v>12247.5</v>
      </c>
      <c r="H8127" s="8"/>
      <c r="I8127" s="8"/>
      <c r="J8127" s="8"/>
    </row>
    <row r="8128" spans="3:10" x14ac:dyDescent="0.25">
      <c r="C8128" s="5">
        <v>42954.583333333336</v>
      </c>
      <c r="D8128" s="6">
        <v>12247.75</v>
      </c>
      <c r="E8128" s="6">
        <v>12255.55</v>
      </c>
      <c r="F8128" s="6">
        <v>12225.39</v>
      </c>
      <c r="G8128" s="6">
        <v>12229.5</v>
      </c>
      <c r="H8128" s="6"/>
      <c r="I8128" s="6"/>
      <c r="J8128" s="6"/>
    </row>
    <row r="8129" spans="3:10" x14ac:dyDescent="0.25">
      <c r="C8129" s="7">
        <v>42954.625</v>
      </c>
      <c r="D8129" s="8">
        <v>12229.25</v>
      </c>
      <c r="E8129" s="8">
        <v>12252.36</v>
      </c>
      <c r="F8129" s="8">
        <v>12227.01</v>
      </c>
      <c r="G8129" s="8">
        <v>12248.8</v>
      </c>
      <c r="H8129" s="8"/>
      <c r="I8129" s="8"/>
      <c r="J8129" s="8"/>
    </row>
    <row r="8130" spans="3:10" x14ac:dyDescent="0.25">
      <c r="C8130" s="5">
        <v>42954.666666666664</v>
      </c>
      <c r="D8130" s="6">
        <v>12249.05</v>
      </c>
      <c r="E8130" s="6">
        <v>12254.31</v>
      </c>
      <c r="F8130" s="6">
        <v>12229.99</v>
      </c>
      <c r="G8130" s="6">
        <v>12232.76</v>
      </c>
      <c r="H8130" s="6"/>
      <c r="I8130" s="6"/>
      <c r="J8130" s="6"/>
    </row>
    <row r="8131" spans="3:10" x14ac:dyDescent="0.25">
      <c r="C8131" s="7">
        <v>42954.708333333336</v>
      </c>
      <c r="D8131" s="8">
        <v>12233.26</v>
      </c>
      <c r="E8131" s="8">
        <v>12250.25</v>
      </c>
      <c r="F8131" s="8">
        <v>12224.98</v>
      </c>
      <c r="G8131" s="8">
        <v>12242.73</v>
      </c>
      <c r="H8131" s="8"/>
      <c r="I8131" s="8"/>
      <c r="J8131" s="8"/>
    </row>
    <row r="8132" spans="3:10" x14ac:dyDescent="0.25">
      <c r="C8132" s="5">
        <v>42954.75</v>
      </c>
      <c r="D8132" s="6">
        <v>12242.23</v>
      </c>
      <c r="E8132" s="6">
        <v>12257.05</v>
      </c>
      <c r="F8132" s="6">
        <v>12239.39</v>
      </c>
      <c r="G8132" s="6">
        <v>12248.85</v>
      </c>
      <c r="H8132" s="6"/>
      <c r="I8132" s="6"/>
      <c r="J8132" s="6"/>
    </row>
    <row r="8133" spans="3:10" x14ac:dyDescent="0.25">
      <c r="C8133" s="7">
        <v>42954.791666666664</v>
      </c>
      <c r="D8133" s="8">
        <v>12248.6</v>
      </c>
      <c r="E8133" s="8">
        <v>12252.91</v>
      </c>
      <c r="F8133" s="8">
        <v>12243.71</v>
      </c>
      <c r="G8133" s="8">
        <v>12248.28</v>
      </c>
      <c r="H8133" s="8"/>
      <c r="I8133" s="8"/>
      <c r="J8133" s="8"/>
    </row>
    <row r="8134" spans="3:10" x14ac:dyDescent="0.25">
      <c r="C8134" s="5">
        <v>42954.833333333336</v>
      </c>
      <c r="D8134" s="6">
        <v>12248.78</v>
      </c>
      <c r="E8134" s="6">
        <v>12250.03</v>
      </c>
      <c r="F8134" s="6">
        <v>12241.02</v>
      </c>
      <c r="G8134" s="6">
        <v>12244.27</v>
      </c>
      <c r="H8134" s="6"/>
      <c r="I8134" s="6"/>
      <c r="J8134" s="6"/>
    </row>
    <row r="8135" spans="3:10" x14ac:dyDescent="0.25">
      <c r="C8135" s="7">
        <v>42954.875</v>
      </c>
      <c r="D8135" s="8">
        <v>12244.02</v>
      </c>
      <c r="E8135" s="8">
        <v>12244.52</v>
      </c>
      <c r="F8135" s="8">
        <v>12239.51</v>
      </c>
      <c r="G8135" s="8">
        <v>12240.01</v>
      </c>
      <c r="H8135" s="8"/>
      <c r="I8135" s="8"/>
      <c r="J8135" s="8"/>
    </row>
    <row r="8136" spans="3:10" x14ac:dyDescent="0.25">
      <c r="C8136" s="5">
        <v>42954.916666666664</v>
      </c>
      <c r="D8136" s="6">
        <v>12239.76</v>
      </c>
      <c r="E8136" s="6">
        <v>12252.26</v>
      </c>
      <c r="F8136" s="6">
        <v>12234.5</v>
      </c>
      <c r="G8136" s="6">
        <v>12248.76</v>
      </c>
      <c r="H8136" s="6"/>
      <c r="I8136" s="6"/>
      <c r="J8136" s="6"/>
    </row>
    <row r="8137" spans="3:10" x14ac:dyDescent="0.25">
      <c r="C8137" s="7">
        <v>42954.958333333336</v>
      </c>
      <c r="D8137" s="8">
        <v>12249.99</v>
      </c>
      <c r="E8137" s="8">
        <v>12249.99</v>
      </c>
      <c r="F8137" s="8">
        <v>12244.74</v>
      </c>
      <c r="G8137" s="8">
        <v>12249.45</v>
      </c>
      <c r="H8137" s="8"/>
      <c r="I8137" s="8"/>
      <c r="J8137" s="8"/>
    </row>
    <row r="8138" spans="3:10" x14ac:dyDescent="0.25">
      <c r="C8138" s="5">
        <v>42955.041666666664</v>
      </c>
      <c r="D8138" s="6">
        <v>12245.97</v>
      </c>
      <c r="E8138" s="6">
        <v>12249.45</v>
      </c>
      <c r="F8138" s="6">
        <v>12235.81</v>
      </c>
      <c r="G8138" s="6">
        <v>12239.78</v>
      </c>
      <c r="H8138" s="6"/>
      <c r="I8138" s="6"/>
      <c r="J8138" s="6"/>
    </row>
    <row r="8139" spans="3:10" x14ac:dyDescent="0.25">
      <c r="C8139" s="7">
        <v>42955.083333333336</v>
      </c>
      <c r="D8139" s="8">
        <v>12239.77</v>
      </c>
      <c r="E8139" s="8">
        <v>12242.25</v>
      </c>
      <c r="F8139" s="8">
        <v>12239.77</v>
      </c>
      <c r="G8139" s="8">
        <v>12242.24</v>
      </c>
      <c r="H8139" s="8"/>
      <c r="I8139" s="8"/>
      <c r="J8139" s="8"/>
    </row>
    <row r="8140" spans="3:10" x14ac:dyDescent="0.25">
      <c r="C8140" s="5">
        <v>42955.125</v>
      </c>
      <c r="D8140" s="6">
        <v>12243.48</v>
      </c>
      <c r="E8140" s="6">
        <v>12243.48</v>
      </c>
      <c r="F8140" s="6">
        <v>12236.29</v>
      </c>
      <c r="G8140" s="6">
        <v>12237.52</v>
      </c>
      <c r="H8140" s="6"/>
      <c r="I8140" s="6"/>
      <c r="J8140" s="6"/>
    </row>
    <row r="8141" spans="3:10" x14ac:dyDescent="0.25">
      <c r="C8141" s="7">
        <v>42955.166666666664</v>
      </c>
      <c r="D8141" s="8">
        <v>12237.39</v>
      </c>
      <c r="E8141" s="8">
        <v>12237.52</v>
      </c>
      <c r="F8141" s="8">
        <v>12227.49</v>
      </c>
      <c r="G8141" s="8">
        <v>12229.96</v>
      </c>
      <c r="H8141" s="8"/>
      <c r="I8141" s="8"/>
      <c r="J8141" s="8"/>
    </row>
    <row r="8142" spans="3:10" x14ac:dyDescent="0.25">
      <c r="C8142" s="5">
        <v>42955.208333333336</v>
      </c>
      <c r="D8142" s="6">
        <v>12228.73</v>
      </c>
      <c r="E8142" s="6">
        <v>12231.43</v>
      </c>
      <c r="F8142" s="6">
        <v>12225.25</v>
      </c>
      <c r="G8142" s="6">
        <v>12230.19</v>
      </c>
      <c r="H8142" s="6"/>
      <c r="I8142" s="6"/>
      <c r="J8142" s="6"/>
    </row>
    <row r="8143" spans="3:10" x14ac:dyDescent="0.25">
      <c r="C8143" s="7">
        <v>42955.25</v>
      </c>
      <c r="D8143" s="8">
        <v>12231.43</v>
      </c>
      <c r="E8143" s="8">
        <v>12231.43</v>
      </c>
      <c r="F8143" s="8">
        <v>12227.68</v>
      </c>
      <c r="G8143" s="8">
        <v>12227.68</v>
      </c>
      <c r="H8143" s="8"/>
      <c r="I8143" s="8"/>
      <c r="J8143" s="8"/>
    </row>
    <row r="8144" spans="3:10" x14ac:dyDescent="0.25">
      <c r="C8144" s="5">
        <v>42955.291666666664</v>
      </c>
      <c r="D8144" s="6">
        <v>12228.92</v>
      </c>
      <c r="E8144" s="6">
        <v>12230.15</v>
      </c>
      <c r="F8144" s="6">
        <v>12227.68</v>
      </c>
      <c r="G8144" s="6">
        <v>12229.16</v>
      </c>
      <c r="H8144" s="6"/>
      <c r="I8144" s="6"/>
      <c r="J8144" s="6"/>
    </row>
    <row r="8145" spans="3:10" x14ac:dyDescent="0.25">
      <c r="C8145" s="7">
        <v>42955.333333333336</v>
      </c>
      <c r="D8145" s="8">
        <v>12230.39</v>
      </c>
      <c r="E8145" s="8">
        <v>12240.61</v>
      </c>
      <c r="F8145" s="8">
        <v>12229.16</v>
      </c>
      <c r="G8145" s="8">
        <v>12240.43</v>
      </c>
      <c r="H8145" s="8"/>
      <c r="I8145" s="8"/>
      <c r="J8145" s="8"/>
    </row>
    <row r="8146" spans="3:10" x14ac:dyDescent="0.25">
      <c r="C8146" s="5">
        <v>42955.375</v>
      </c>
      <c r="D8146" s="6">
        <v>12241.93</v>
      </c>
      <c r="E8146" s="6">
        <v>12244.78</v>
      </c>
      <c r="F8146" s="6">
        <v>12230.01</v>
      </c>
      <c r="G8146" s="6">
        <v>12244.78</v>
      </c>
      <c r="H8146" s="6"/>
      <c r="I8146" s="6"/>
      <c r="J8146" s="6"/>
    </row>
    <row r="8147" spans="3:10" x14ac:dyDescent="0.25">
      <c r="C8147" s="7">
        <v>42955.416666666664</v>
      </c>
      <c r="D8147" s="8">
        <v>12243.02</v>
      </c>
      <c r="E8147" s="8">
        <v>12271.29</v>
      </c>
      <c r="F8147" s="8">
        <v>12230.32</v>
      </c>
      <c r="G8147" s="8">
        <v>12262.3</v>
      </c>
      <c r="H8147" s="8"/>
      <c r="I8147" s="8"/>
      <c r="J8147" s="8"/>
    </row>
    <row r="8148" spans="3:10" x14ac:dyDescent="0.25">
      <c r="C8148" s="5">
        <v>42955.458333333336</v>
      </c>
      <c r="D8148" s="6">
        <v>12262.8</v>
      </c>
      <c r="E8148" s="6">
        <v>12269.11</v>
      </c>
      <c r="F8148" s="6">
        <v>12247.17</v>
      </c>
      <c r="G8148" s="6">
        <v>12254.67</v>
      </c>
      <c r="H8148" s="6"/>
      <c r="I8148" s="6"/>
      <c r="J8148" s="6"/>
    </row>
    <row r="8149" spans="3:10" x14ac:dyDescent="0.25">
      <c r="C8149" s="7">
        <v>42955.5</v>
      </c>
      <c r="D8149" s="8">
        <v>12254.92</v>
      </c>
      <c r="E8149" s="8">
        <v>12262.77</v>
      </c>
      <c r="F8149" s="8">
        <v>12248.47</v>
      </c>
      <c r="G8149" s="8">
        <v>12258.78</v>
      </c>
      <c r="H8149" s="8"/>
      <c r="I8149" s="8"/>
      <c r="J8149" s="8"/>
    </row>
    <row r="8150" spans="3:10" x14ac:dyDescent="0.25">
      <c r="C8150" s="5">
        <v>42955.541666666664</v>
      </c>
      <c r="D8150" s="6">
        <v>12259.03</v>
      </c>
      <c r="E8150" s="6">
        <v>12275.18</v>
      </c>
      <c r="F8150" s="6">
        <v>12258.28</v>
      </c>
      <c r="G8150" s="6">
        <v>12269.71</v>
      </c>
      <c r="H8150" s="6"/>
      <c r="I8150" s="6"/>
      <c r="J8150" s="6"/>
    </row>
    <row r="8151" spans="3:10" x14ac:dyDescent="0.25">
      <c r="C8151" s="7">
        <v>42955.583333333336</v>
      </c>
      <c r="D8151" s="8">
        <v>12269.21</v>
      </c>
      <c r="E8151" s="8">
        <v>12269.96</v>
      </c>
      <c r="F8151" s="8">
        <v>12195.23</v>
      </c>
      <c r="G8151" s="8">
        <v>12208.35</v>
      </c>
      <c r="H8151" s="8"/>
      <c r="I8151" s="8"/>
      <c r="J8151" s="8"/>
    </row>
    <row r="8152" spans="3:10" x14ac:dyDescent="0.25">
      <c r="C8152" s="5">
        <v>42955.625</v>
      </c>
      <c r="D8152" s="6">
        <v>12208.36</v>
      </c>
      <c r="E8152" s="6">
        <v>12221.46</v>
      </c>
      <c r="F8152" s="6">
        <v>12199.37</v>
      </c>
      <c r="G8152" s="6">
        <v>12208.29</v>
      </c>
      <c r="H8152" s="6"/>
      <c r="I8152" s="6"/>
      <c r="J8152" s="6"/>
    </row>
    <row r="8153" spans="3:10" x14ac:dyDescent="0.25">
      <c r="C8153" s="7">
        <v>42955.666666666664</v>
      </c>
      <c r="D8153" s="8">
        <v>12208.04</v>
      </c>
      <c r="E8153" s="8">
        <v>12233.12</v>
      </c>
      <c r="F8153" s="8">
        <v>12182.04</v>
      </c>
      <c r="G8153" s="8">
        <v>12224.89</v>
      </c>
      <c r="H8153" s="8"/>
      <c r="I8153" s="8"/>
      <c r="J8153" s="8"/>
    </row>
    <row r="8154" spans="3:10" x14ac:dyDescent="0.25">
      <c r="C8154" s="5">
        <v>42955.708333333336</v>
      </c>
      <c r="D8154" s="6">
        <v>12225.39</v>
      </c>
      <c r="E8154" s="6">
        <v>12323.26</v>
      </c>
      <c r="F8154" s="6">
        <v>12222.75</v>
      </c>
      <c r="G8154" s="6">
        <v>12321.75</v>
      </c>
      <c r="H8154" s="6"/>
      <c r="I8154" s="6"/>
      <c r="J8154" s="6"/>
    </row>
    <row r="8155" spans="3:10" x14ac:dyDescent="0.25">
      <c r="C8155" s="7">
        <v>42955.75</v>
      </c>
      <c r="D8155" s="8">
        <v>12321.5</v>
      </c>
      <c r="E8155" s="8">
        <v>12330.85</v>
      </c>
      <c r="F8155" s="8">
        <v>12282.41</v>
      </c>
      <c r="G8155" s="8">
        <v>12302.17</v>
      </c>
      <c r="H8155" s="8"/>
      <c r="I8155" s="8"/>
      <c r="J8155" s="8"/>
    </row>
    <row r="8156" spans="3:10" x14ac:dyDescent="0.25">
      <c r="C8156" s="5">
        <v>42955.791666666664</v>
      </c>
      <c r="D8156" s="6">
        <v>12302.42</v>
      </c>
      <c r="E8156" s="6">
        <v>12304.67</v>
      </c>
      <c r="F8156" s="6">
        <v>12282.91</v>
      </c>
      <c r="G8156" s="6">
        <v>12283.16</v>
      </c>
      <c r="H8156" s="6"/>
      <c r="I8156" s="6"/>
      <c r="J8156" s="6"/>
    </row>
    <row r="8157" spans="3:10" x14ac:dyDescent="0.25">
      <c r="C8157" s="7">
        <v>42955.833333333336</v>
      </c>
      <c r="D8157" s="8">
        <v>12282.91</v>
      </c>
      <c r="E8157" s="8">
        <v>12283.66</v>
      </c>
      <c r="F8157" s="8">
        <v>12256.14</v>
      </c>
      <c r="G8157" s="8">
        <v>12262.89</v>
      </c>
      <c r="H8157" s="8"/>
      <c r="I8157" s="8"/>
      <c r="J8157" s="8"/>
    </row>
    <row r="8158" spans="3:10" x14ac:dyDescent="0.25">
      <c r="C8158" s="5">
        <v>42955.875</v>
      </c>
      <c r="D8158" s="6">
        <v>12263.39</v>
      </c>
      <c r="E8158" s="6">
        <v>12271.65</v>
      </c>
      <c r="F8158" s="6">
        <v>12257.14</v>
      </c>
      <c r="G8158" s="6">
        <v>12258.89</v>
      </c>
      <c r="H8158" s="6"/>
      <c r="I8158" s="6"/>
      <c r="J8158" s="6"/>
    </row>
    <row r="8159" spans="3:10" x14ac:dyDescent="0.25">
      <c r="C8159" s="7">
        <v>42955.916666666664</v>
      </c>
      <c r="D8159" s="8">
        <v>12259.14</v>
      </c>
      <c r="E8159" s="8">
        <v>12261.14</v>
      </c>
      <c r="F8159" s="8">
        <v>12226.87</v>
      </c>
      <c r="G8159" s="8">
        <v>12237.12</v>
      </c>
      <c r="H8159" s="8"/>
      <c r="I8159" s="8"/>
      <c r="J8159" s="8"/>
    </row>
    <row r="8160" spans="3:10" x14ac:dyDescent="0.25">
      <c r="C8160" s="5">
        <v>42955.958333333336</v>
      </c>
      <c r="D8160" s="6">
        <v>12235.88</v>
      </c>
      <c r="E8160" s="6">
        <v>12240.53</v>
      </c>
      <c r="F8160" s="6">
        <v>12231.87</v>
      </c>
      <c r="G8160" s="6">
        <v>12233.1</v>
      </c>
      <c r="H8160" s="6"/>
      <c r="I8160" s="6"/>
      <c r="J8160" s="6"/>
    </row>
    <row r="8161" spans="3:10" x14ac:dyDescent="0.25">
      <c r="C8161" s="7">
        <v>42956.041666666664</v>
      </c>
      <c r="D8161" s="8">
        <v>12224.43</v>
      </c>
      <c r="E8161" s="8">
        <v>12231.87</v>
      </c>
      <c r="F8161" s="8">
        <v>12215.53</v>
      </c>
      <c r="G8161" s="8">
        <v>12221.48</v>
      </c>
      <c r="H8161" s="8"/>
      <c r="I8161" s="8"/>
      <c r="J8161" s="8"/>
    </row>
    <row r="8162" spans="3:10" x14ac:dyDescent="0.25">
      <c r="C8162" s="5">
        <v>42956.083333333336</v>
      </c>
      <c r="D8162" s="6">
        <v>12220.24</v>
      </c>
      <c r="E8162" s="6">
        <v>12222.71</v>
      </c>
      <c r="F8162" s="6">
        <v>12209.6</v>
      </c>
      <c r="G8162" s="6">
        <v>12214.55</v>
      </c>
      <c r="H8162" s="6"/>
      <c r="I8162" s="6"/>
      <c r="J8162" s="6"/>
    </row>
    <row r="8163" spans="3:10" x14ac:dyDescent="0.25">
      <c r="C8163" s="7">
        <v>42956.125</v>
      </c>
      <c r="D8163" s="8">
        <v>12213.31</v>
      </c>
      <c r="E8163" s="8">
        <v>12215.78</v>
      </c>
      <c r="F8163" s="8">
        <v>12188.58</v>
      </c>
      <c r="G8163" s="8">
        <v>12197.24</v>
      </c>
      <c r="H8163" s="8"/>
      <c r="I8163" s="8"/>
      <c r="J8163" s="8"/>
    </row>
    <row r="8164" spans="3:10" x14ac:dyDescent="0.25">
      <c r="C8164" s="5">
        <v>42956.166666666664</v>
      </c>
      <c r="D8164" s="6">
        <v>12196</v>
      </c>
      <c r="E8164" s="6">
        <v>12206.93</v>
      </c>
      <c r="F8164" s="6">
        <v>12189.82</v>
      </c>
      <c r="G8164" s="6">
        <v>12206.92</v>
      </c>
      <c r="H8164" s="6"/>
      <c r="I8164" s="6"/>
      <c r="J8164" s="6"/>
    </row>
    <row r="8165" spans="3:10" x14ac:dyDescent="0.25">
      <c r="C8165" s="7">
        <v>42956.208333333336</v>
      </c>
      <c r="D8165" s="8">
        <v>12205.69</v>
      </c>
      <c r="E8165" s="8">
        <v>12214.61</v>
      </c>
      <c r="F8165" s="8">
        <v>12199.74</v>
      </c>
      <c r="G8165" s="8">
        <v>12209.66</v>
      </c>
      <c r="H8165" s="8"/>
      <c r="I8165" s="8"/>
      <c r="J8165" s="8"/>
    </row>
    <row r="8166" spans="3:10" x14ac:dyDescent="0.25">
      <c r="C8166" s="5">
        <v>42956.25</v>
      </c>
      <c r="D8166" s="6">
        <v>12210.89</v>
      </c>
      <c r="E8166" s="6">
        <v>12213.37</v>
      </c>
      <c r="F8166" s="6">
        <v>12203.44</v>
      </c>
      <c r="G8166" s="6">
        <v>12204.68</v>
      </c>
      <c r="H8166" s="6"/>
      <c r="I8166" s="6"/>
      <c r="J8166" s="6"/>
    </row>
    <row r="8167" spans="3:10" x14ac:dyDescent="0.25">
      <c r="C8167" s="7">
        <v>42956.291666666664</v>
      </c>
      <c r="D8167" s="8">
        <v>12205.29</v>
      </c>
      <c r="E8167" s="8">
        <v>12211.11</v>
      </c>
      <c r="F8167" s="8">
        <v>12204.68</v>
      </c>
      <c r="G8167" s="8">
        <v>12206.97</v>
      </c>
      <c r="H8167" s="8"/>
      <c r="I8167" s="8"/>
      <c r="J8167" s="8"/>
    </row>
    <row r="8168" spans="3:10" x14ac:dyDescent="0.25">
      <c r="C8168" s="5">
        <v>42956.333333333336</v>
      </c>
      <c r="D8168" s="6">
        <v>12206.97</v>
      </c>
      <c r="E8168" s="6">
        <v>12217.82</v>
      </c>
      <c r="F8168" s="6">
        <v>12199.34</v>
      </c>
      <c r="G8168" s="6">
        <v>12205.25</v>
      </c>
      <c r="H8168" s="6"/>
      <c r="I8168" s="6"/>
      <c r="J8168" s="6"/>
    </row>
    <row r="8169" spans="3:10" x14ac:dyDescent="0.25">
      <c r="C8169" s="7">
        <v>42956.375</v>
      </c>
      <c r="D8169" s="8">
        <v>12206.75</v>
      </c>
      <c r="E8169" s="8">
        <v>12211.48</v>
      </c>
      <c r="F8169" s="8">
        <v>12184.43</v>
      </c>
      <c r="G8169" s="8">
        <v>12202.03</v>
      </c>
      <c r="H8169" s="8"/>
      <c r="I8169" s="8"/>
      <c r="J8169" s="8"/>
    </row>
    <row r="8170" spans="3:10" x14ac:dyDescent="0.25">
      <c r="C8170" s="5">
        <v>42956.416666666664</v>
      </c>
      <c r="D8170" s="6">
        <v>12202.28</v>
      </c>
      <c r="E8170" s="6">
        <v>12227.95</v>
      </c>
      <c r="F8170" s="6">
        <v>12185.03</v>
      </c>
      <c r="G8170" s="6">
        <v>12189.38</v>
      </c>
      <c r="H8170" s="6"/>
      <c r="I8170" s="6"/>
      <c r="J8170" s="6"/>
    </row>
    <row r="8171" spans="3:10" x14ac:dyDescent="0.25">
      <c r="C8171" s="7">
        <v>42956.458333333336</v>
      </c>
      <c r="D8171" s="8">
        <v>12188.63</v>
      </c>
      <c r="E8171" s="8">
        <v>12196.19</v>
      </c>
      <c r="F8171" s="8">
        <v>12134.73</v>
      </c>
      <c r="G8171" s="8">
        <v>12171.26</v>
      </c>
      <c r="H8171" s="8"/>
      <c r="I8171" s="8"/>
      <c r="J8171" s="8"/>
    </row>
    <row r="8172" spans="3:10" x14ac:dyDescent="0.25">
      <c r="C8172" s="5">
        <v>42956.5</v>
      </c>
      <c r="D8172" s="6">
        <v>12171.51</v>
      </c>
      <c r="E8172" s="6">
        <v>12173.01</v>
      </c>
      <c r="F8172" s="6">
        <v>12123.74</v>
      </c>
      <c r="G8172" s="6">
        <v>12139.77</v>
      </c>
      <c r="H8172" s="6"/>
      <c r="I8172" s="6"/>
      <c r="J8172" s="6"/>
    </row>
    <row r="8173" spans="3:10" x14ac:dyDescent="0.25">
      <c r="C8173" s="7">
        <v>42956.541666666664</v>
      </c>
      <c r="D8173" s="8">
        <v>12138.77</v>
      </c>
      <c r="E8173" s="8">
        <v>12153.04</v>
      </c>
      <c r="F8173" s="8">
        <v>12131.15</v>
      </c>
      <c r="G8173" s="8">
        <v>12151.54</v>
      </c>
      <c r="H8173" s="8"/>
      <c r="I8173" s="8"/>
      <c r="J8173" s="8"/>
    </row>
    <row r="8174" spans="3:10" x14ac:dyDescent="0.25">
      <c r="C8174" s="5">
        <v>42956.583333333336</v>
      </c>
      <c r="D8174" s="6">
        <v>12151.04</v>
      </c>
      <c r="E8174" s="6">
        <v>12159.04</v>
      </c>
      <c r="F8174" s="6">
        <v>12109.45</v>
      </c>
      <c r="G8174" s="6">
        <v>12116.29</v>
      </c>
      <c r="H8174" s="6"/>
      <c r="I8174" s="6"/>
      <c r="J8174" s="6"/>
    </row>
    <row r="8175" spans="3:10" x14ac:dyDescent="0.25">
      <c r="C8175" s="7">
        <v>42956.625</v>
      </c>
      <c r="D8175" s="8">
        <v>12116.3</v>
      </c>
      <c r="E8175" s="8">
        <v>12130.34</v>
      </c>
      <c r="F8175" s="8">
        <v>12097.52</v>
      </c>
      <c r="G8175" s="8">
        <v>12103.49</v>
      </c>
      <c r="H8175" s="8"/>
      <c r="I8175" s="8"/>
      <c r="J8175" s="8"/>
    </row>
    <row r="8176" spans="3:10" x14ac:dyDescent="0.25">
      <c r="C8176" s="5">
        <v>42956.666666666664</v>
      </c>
      <c r="D8176" s="6">
        <v>12103.24</v>
      </c>
      <c r="E8176" s="6">
        <v>12172.94</v>
      </c>
      <c r="F8176" s="6">
        <v>12101.24</v>
      </c>
      <c r="G8176" s="6">
        <v>12163.43</v>
      </c>
      <c r="H8176" s="6"/>
      <c r="I8176" s="6"/>
      <c r="J8176" s="6"/>
    </row>
    <row r="8177" spans="3:10" x14ac:dyDescent="0.25">
      <c r="C8177" s="7">
        <v>42956.708333333336</v>
      </c>
      <c r="D8177" s="8">
        <v>12163.18</v>
      </c>
      <c r="E8177" s="8">
        <v>12175.46</v>
      </c>
      <c r="F8177" s="8">
        <v>12145.04</v>
      </c>
      <c r="G8177" s="8">
        <v>12161.76</v>
      </c>
      <c r="H8177" s="8"/>
      <c r="I8177" s="8"/>
      <c r="J8177" s="8"/>
    </row>
    <row r="8178" spans="3:10" x14ac:dyDescent="0.25">
      <c r="C8178" s="5">
        <v>42956.75</v>
      </c>
      <c r="D8178" s="6">
        <v>12162.01</v>
      </c>
      <c r="E8178" s="6">
        <v>12175.67</v>
      </c>
      <c r="F8178" s="6">
        <v>12140.3</v>
      </c>
      <c r="G8178" s="6">
        <v>12161.85</v>
      </c>
      <c r="H8178" s="6"/>
      <c r="I8178" s="6"/>
      <c r="J8178" s="6"/>
    </row>
    <row r="8179" spans="3:10" x14ac:dyDescent="0.25">
      <c r="C8179" s="7">
        <v>42956.791666666664</v>
      </c>
      <c r="D8179" s="8">
        <v>12162.1</v>
      </c>
      <c r="E8179" s="8">
        <v>12167.89</v>
      </c>
      <c r="F8179" s="8">
        <v>12154.26</v>
      </c>
      <c r="G8179" s="8">
        <v>12156</v>
      </c>
      <c r="H8179" s="8"/>
      <c r="I8179" s="8"/>
      <c r="J8179" s="8"/>
    </row>
    <row r="8180" spans="3:10" x14ac:dyDescent="0.25">
      <c r="C8180" s="5">
        <v>42956.833333333336</v>
      </c>
      <c r="D8180" s="6">
        <v>12154.75</v>
      </c>
      <c r="E8180" s="6">
        <v>12161.5</v>
      </c>
      <c r="F8180" s="6">
        <v>12150.49</v>
      </c>
      <c r="G8180" s="6">
        <v>12152.49</v>
      </c>
      <c r="H8180" s="6"/>
      <c r="I8180" s="6"/>
      <c r="J8180" s="6"/>
    </row>
    <row r="8181" spans="3:10" x14ac:dyDescent="0.25">
      <c r="C8181" s="7">
        <v>42956.875</v>
      </c>
      <c r="D8181" s="8">
        <v>12152.99</v>
      </c>
      <c r="E8181" s="8">
        <v>12153.24</v>
      </c>
      <c r="F8181" s="8">
        <v>12136.97</v>
      </c>
      <c r="G8181" s="8">
        <v>12151.48</v>
      </c>
      <c r="H8181" s="8"/>
      <c r="I8181" s="8"/>
      <c r="J8181" s="8"/>
    </row>
    <row r="8182" spans="3:10" x14ac:dyDescent="0.25">
      <c r="C8182" s="5">
        <v>42956.916666666664</v>
      </c>
      <c r="D8182" s="6">
        <v>12151.73</v>
      </c>
      <c r="E8182" s="6">
        <v>12178.74</v>
      </c>
      <c r="F8182" s="6">
        <v>12146.48</v>
      </c>
      <c r="G8182" s="6">
        <v>12175.49</v>
      </c>
      <c r="H8182" s="6"/>
      <c r="I8182" s="6"/>
      <c r="J8182" s="6"/>
    </row>
    <row r="8183" spans="3:10" x14ac:dyDescent="0.25">
      <c r="C8183" s="7">
        <v>42956.958333333336</v>
      </c>
      <c r="D8183" s="8">
        <v>12174.25</v>
      </c>
      <c r="E8183" s="8">
        <v>12189.04</v>
      </c>
      <c r="F8183" s="8">
        <v>12171.79</v>
      </c>
      <c r="G8183" s="8">
        <v>12185.73</v>
      </c>
      <c r="H8183" s="8"/>
      <c r="I8183" s="8"/>
      <c r="J8183" s="8"/>
    </row>
    <row r="8184" spans="3:10" x14ac:dyDescent="0.25">
      <c r="C8184" s="5">
        <v>42957.041666666664</v>
      </c>
      <c r="D8184" s="6">
        <v>12184.95</v>
      </c>
      <c r="E8184" s="6">
        <v>12186.96</v>
      </c>
      <c r="F8184" s="6">
        <v>12171.63</v>
      </c>
      <c r="G8184" s="6">
        <v>12172.86</v>
      </c>
      <c r="H8184" s="6"/>
      <c r="I8184" s="6"/>
      <c r="J8184" s="6"/>
    </row>
    <row r="8185" spans="3:10" x14ac:dyDescent="0.25">
      <c r="C8185" s="7">
        <v>42957.083333333336</v>
      </c>
      <c r="D8185" s="8">
        <v>12174.09</v>
      </c>
      <c r="E8185" s="8">
        <v>12175.32</v>
      </c>
      <c r="F8185" s="8">
        <v>12167.93</v>
      </c>
      <c r="G8185" s="8">
        <v>12172.12</v>
      </c>
      <c r="H8185" s="8"/>
      <c r="I8185" s="8"/>
      <c r="J8185" s="8"/>
    </row>
    <row r="8186" spans="3:10" x14ac:dyDescent="0.25">
      <c r="C8186" s="5">
        <v>42957.125</v>
      </c>
      <c r="D8186" s="6">
        <v>12170.89</v>
      </c>
      <c r="E8186" s="6">
        <v>12175.81</v>
      </c>
      <c r="F8186" s="6">
        <v>12170.89</v>
      </c>
      <c r="G8186" s="6">
        <v>12174.34</v>
      </c>
      <c r="H8186" s="6"/>
      <c r="I8186" s="6"/>
      <c r="J8186" s="6"/>
    </row>
    <row r="8187" spans="3:10" x14ac:dyDescent="0.25">
      <c r="C8187" s="7">
        <v>42957.166666666664</v>
      </c>
      <c r="D8187" s="8">
        <v>12173.73</v>
      </c>
      <c r="E8187" s="8">
        <v>12175.51</v>
      </c>
      <c r="F8187" s="8">
        <v>12167.15</v>
      </c>
      <c r="G8187" s="8">
        <v>12170.61</v>
      </c>
      <c r="H8187" s="8"/>
      <c r="I8187" s="8"/>
      <c r="J8187" s="8"/>
    </row>
    <row r="8188" spans="3:10" x14ac:dyDescent="0.25">
      <c r="C8188" s="5">
        <v>42957.208333333336</v>
      </c>
      <c r="D8188" s="6">
        <v>12169.38</v>
      </c>
      <c r="E8188" s="6">
        <v>12170.61</v>
      </c>
      <c r="F8188" s="6">
        <v>12152.32</v>
      </c>
      <c r="G8188" s="6">
        <v>12153.05</v>
      </c>
      <c r="H8188" s="6"/>
      <c r="I8188" s="6"/>
      <c r="J8188" s="6"/>
    </row>
    <row r="8189" spans="3:10" x14ac:dyDescent="0.25">
      <c r="C8189" s="7">
        <v>42957.25</v>
      </c>
      <c r="D8189" s="8">
        <v>12153.67</v>
      </c>
      <c r="E8189" s="8">
        <v>12156.75</v>
      </c>
      <c r="F8189" s="8">
        <v>12142.42</v>
      </c>
      <c r="G8189" s="8">
        <v>12147.12</v>
      </c>
      <c r="H8189" s="8"/>
      <c r="I8189" s="8"/>
      <c r="J8189" s="8"/>
    </row>
    <row r="8190" spans="3:10" x14ac:dyDescent="0.25">
      <c r="C8190" s="5">
        <v>42957.291666666664</v>
      </c>
      <c r="D8190" s="6">
        <v>12147.11</v>
      </c>
      <c r="E8190" s="6">
        <v>12148.91</v>
      </c>
      <c r="F8190" s="6">
        <v>12142.41</v>
      </c>
      <c r="G8190" s="6">
        <v>12147.68</v>
      </c>
      <c r="H8190" s="6"/>
      <c r="I8190" s="6"/>
      <c r="J8190" s="6"/>
    </row>
    <row r="8191" spans="3:10" x14ac:dyDescent="0.25">
      <c r="C8191" s="7">
        <v>42957.333333333336</v>
      </c>
      <c r="D8191" s="8">
        <v>12148.91</v>
      </c>
      <c r="E8191" s="8">
        <v>12155.07</v>
      </c>
      <c r="F8191" s="8">
        <v>12140.83</v>
      </c>
      <c r="G8191" s="8">
        <v>12145.93</v>
      </c>
      <c r="H8191" s="8"/>
      <c r="I8191" s="8"/>
      <c r="J8191" s="8"/>
    </row>
    <row r="8192" spans="3:10" x14ac:dyDescent="0.25">
      <c r="C8192" s="5">
        <v>42957.375</v>
      </c>
      <c r="D8192" s="6">
        <v>12144.43</v>
      </c>
      <c r="E8192" s="6">
        <v>12162.6</v>
      </c>
      <c r="F8192" s="6">
        <v>12142.39</v>
      </c>
      <c r="G8192" s="6">
        <v>12161.33</v>
      </c>
      <c r="H8192" s="6"/>
      <c r="I8192" s="6"/>
      <c r="J8192" s="6"/>
    </row>
    <row r="8193" spans="3:10" x14ac:dyDescent="0.25">
      <c r="C8193" s="7">
        <v>42957.416666666664</v>
      </c>
      <c r="D8193" s="8">
        <v>12162.09</v>
      </c>
      <c r="E8193" s="8">
        <v>12163.34</v>
      </c>
      <c r="F8193" s="8">
        <v>12121.11</v>
      </c>
      <c r="G8193" s="8">
        <v>12132.46</v>
      </c>
      <c r="H8193" s="8"/>
      <c r="I8193" s="8"/>
      <c r="J8193" s="8"/>
    </row>
    <row r="8194" spans="3:10" x14ac:dyDescent="0.25">
      <c r="C8194" s="5">
        <v>42957.458333333336</v>
      </c>
      <c r="D8194" s="6">
        <v>12132.21</v>
      </c>
      <c r="E8194" s="6">
        <v>12137.91</v>
      </c>
      <c r="F8194" s="6">
        <v>12085.9</v>
      </c>
      <c r="G8194" s="6">
        <v>12085.9</v>
      </c>
      <c r="H8194" s="6"/>
      <c r="I8194" s="6"/>
      <c r="J8194" s="6"/>
    </row>
    <row r="8195" spans="3:10" x14ac:dyDescent="0.25">
      <c r="C8195" s="7">
        <v>42957.5</v>
      </c>
      <c r="D8195" s="8">
        <v>12085.65</v>
      </c>
      <c r="E8195" s="8">
        <v>12085.65</v>
      </c>
      <c r="F8195" s="8">
        <v>12047.91</v>
      </c>
      <c r="G8195" s="8">
        <v>12064.67</v>
      </c>
      <c r="H8195" s="8"/>
      <c r="I8195" s="8"/>
      <c r="J8195" s="8"/>
    </row>
    <row r="8196" spans="3:10" x14ac:dyDescent="0.25">
      <c r="C8196" s="5">
        <v>42957.541666666664</v>
      </c>
      <c r="D8196" s="6">
        <v>12064.42</v>
      </c>
      <c r="E8196" s="6">
        <v>12072.99</v>
      </c>
      <c r="F8196" s="6">
        <v>12054.37</v>
      </c>
      <c r="G8196" s="6">
        <v>12070.44</v>
      </c>
      <c r="H8196" s="6"/>
      <c r="I8196" s="6"/>
      <c r="J8196" s="6"/>
    </row>
    <row r="8197" spans="3:10" x14ac:dyDescent="0.25">
      <c r="C8197" s="7">
        <v>42957.583333333336</v>
      </c>
      <c r="D8197" s="8">
        <v>12069.44</v>
      </c>
      <c r="E8197" s="8">
        <v>12096.07</v>
      </c>
      <c r="F8197" s="8">
        <v>12061.69</v>
      </c>
      <c r="G8197" s="8">
        <v>12070.04</v>
      </c>
      <c r="H8197" s="8"/>
      <c r="I8197" s="8"/>
      <c r="J8197" s="8"/>
    </row>
    <row r="8198" spans="3:10" x14ac:dyDescent="0.25">
      <c r="C8198" s="5">
        <v>42957.625</v>
      </c>
      <c r="D8198" s="6">
        <v>12069.04</v>
      </c>
      <c r="E8198" s="6">
        <v>12070.25</v>
      </c>
      <c r="F8198" s="6">
        <v>12040.66</v>
      </c>
      <c r="G8198" s="6">
        <v>12045.21</v>
      </c>
      <c r="H8198" s="6"/>
      <c r="I8198" s="6"/>
      <c r="J8198" s="6"/>
    </row>
    <row r="8199" spans="3:10" x14ac:dyDescent="0.25">
      <c r="C8199" s="7">
        <v>42957.666666666664</v>
      </c>
      <c r="D8199" s="8">
        <v>12045.46</v>
      </c>
      <c r="E8199" s="8">
        <v>12059.51</v>
      </c>
      <c r="F8199" s="8">
        <v>12029.34</v>
      </c>
      <c r="G8199" s="8">
        <v>12049.61</v>
      </c>
      <c r="H8199" s="8"/>
      <c r="I8199" s="8"/>
      <c r="J8199" s="8"/>
    </row>
    <row r="8200" spans="3:10" x14ac:dyDescent="0.25">
      <c r="C8200" s="5">
        <v>42957.708333333336</v>
      </c>
      <c r="D8200" s="6">
        <v>12050.1</v>
      </c>
      <c r="E8200" s="6">
        <v>12053.1</v>
      </c>
      <c r="F8200" s="6">
        <v>11998.98</v>
      </c>
      <c r="G8200" s="6">
        <v>12011.25</v>
      </c>
      <c r="H8200" s="6"/>
      <c r="I8200" s="6"/>
      <c r="J8200" s="6"/>
    </row>
    <row r="8201" spans="3:10" x14ac:dyDescent="0.25">
      <c r="C8201" s="7">
        <v>42957.75</v>
      </c>
      <c r="D8201" s="8">
        <v>12011.5</v>
      </c>
      <c r="E8201" s="8">
        <v>12036.61</v>
      </c>
      <c r="F8201" s="8">
        <v>11993.78</v>
      </c>
      <c r="G8201" s="8">
        <v>12002</v>
      </c>
      <c r="H8201" s="8"/>
      <c r="I8201" s="8"/>
      <c r="J8201" s="8"/>
    </row>
    <row r="8202" spans="3:10" x14ac:dyDescent="0.25">
      <c r="C8202" s="5">
        <v>42957.791666666664</v>
      </c>
      <c r="D8202" s="6">
        <v>12002.5</v>
      </c>
      <c r="E8202" s="6">
        <v>12007.29</v>
      </c>
      <c r="F8202" s="6">
        <v>11969.46</v>
      </c>
      <c r="G8202" s="6">
        <v>11987.37</v>
      </c>
      <c r="H8202" s="6"/>
      <c r="I8202" s="6"/>
      <c r="J8202" s="6"/>
    </row>
    <row r="8203" spans="3:10" x14ac:dyDescent="0.25">
      <c r="C8203" s="7">
        <v>42957.833333333336</v>
      </c>
      <c r="D8203" s="8">
        <v>11987.87</v>
      </c>
      <c r="E8203" s="8">
        <v>11998.87</v>
      </c>
      <c r="F8203" s="8">
        <v>11979.11</v>
      </c>
      <c r="G8203" s="8">
        <v>11988.36</v>
      </c>
      <c r="H8203" s="8"/>
      <c r="I8203" s="8"/>
      <c r="J8203" s="8"/>
    </row>
    <row r="8204" spans="3:10" x14ac:dyDescent="0.25">
      <c r="C8204" s="5">
        <v>42957.875</v>
      </c>
      <c r="D8204" s="6">
        <v>11988.61</v>
      </c>
      <c r="E8204" s="6">
        <v>12011.62</v>
      </c>
      <c r="F8204" s="6">
        <v>11982.36</v>
      </c>
      <c r="G8204" s="6">
        <v>11993.86</v>
      </c>
      <c r="H8204" s="6"/>
      <c r="I8204" s="6"/>
      <c r="J8204" s="6"/>
    </row>
    <row r="8205" spans="3:10" x14ac:dyDescent="0.25">
      <c r="C8205" s="7">
        <v>42957.916666666664</v>
      </c>
      <c r="D8205" s="8">
        <v>11993.61</v>
      </c>
      <c r="E8205" s="8">
        <v>11997.61</v>
      </c>
      <c r="F8205" s="8">
        <v>11948.32</v>
      </c>
      <c r="G8205" s="8">
        <v>11957.08</v>
      </c>
      <c r="H8205" s="8"/>
      <c r="I8205" s="8"/>
      <c r="J8205" s="8"/>
    </row>
    <row r="8206" spans="3:10" x14ac:dyDescent="0.25">
      <c r="C8206" s="5">
        <v>42957.958333333336</v>
      </c>
      <c r="D8206" s="6">
        <v>11955.33</v>
      </c>
      <c r="E8206" s="6">
        <v>11972.96</v>
      </c>
      <c r="F8206" s="6">
        <v>11936.34</v>
      </c>
      <c r="G8206" s="6">
        <v>11943.93</v>
      </c>
      <c r="H8206" s="6"/>
      <c r="I8206" s="6"/>
      <c r="J8206" s="6"/>
    </row>
    <row r="8207" spans="3:10" x14ac:dyDescent="0.25">
      <c r="C8207" s="7">
        <v>42958.041666666664</v>
      </c>
      <c r="D8207" s="8">
        <v>11939.69</v>
      </c>
      <c r="E8207" s="8">
        <v>11954</v>
      </c>
      <c r="F8207" s="8">
        <v>11932.33</v>
      </c>
      <c r="G8207" s="8">
        <v>11952.78</v>
      </c>
      <c r="H8207" s="8"/>
      <c r="I8207" s="8"/>
      <c r="J8207" s="8"/>
    </row>
    <row r="8208" spans="3:10" x14ac:dyDescent="0.25">
      <c r="C8208" s="5">
        <v>42958.083333333336</v>
      </c>
      <c r="D8208" s="6">
        <v>11952.77</v>
      </c>
      <c r="E8208" s="6">
        <v>11957.18</v>
      </c>
      <c r="F8208" s="6">
        <v>11949.49</v>
      </c>
      <c r="G8208" s="6">
        <v>11950.22</v>
      </c>
      <c r="H8208" s="6"/>
      <c r="I8208" s="6"/>
      <c r="J8208" s="6"/>
    </row>
    <row r="8209" spans="3:10" x14ac:dyDescent="0.25">
      <c r="C8209" s="7">
        <v>42958.125</v>
      </c>
      <c r="D8209" s="8">
        <v>11948.99</v>
      </c>
      <c r="E8209" s="8">
        <v>11951.45</v>
      </c>
      <c r="F8209" s="8">
        <v>11933.44</v>
      </c>
      <c r="G8209" s="8">
        <v>11934.28</v>
      </c>
      <c r="H8209" s="8"/>
      <c r="I8209" s="8"/>
      <c r="J8209" s="8"/>
    </row>
    <row r="8210" spans="3:10" x14ac:dyDescent="0.25">
      <c r="C8210" s="5">
        <v>42958.166666666664</v>
      </c>
      <c r="D8210" s="6">
        <v>11934.73</v>
      </c>
      <c r="E8210" s="6">
        <v>11948.22</v>
      </c>
      <c r="F8210" s="6">
        <v>11934.73</v>
      </c>
      <c r="G8210" s="6">
        <v>11939.13</v>
      </c>
      <c r="H8210" s="6"/>
      <c r="I8210" s="6"/>
      <c r="J8210" s="6"/>
    </row>
    <row r="8211" spans="3:10" x14ac:dyDescent="0.25">
      <c r="C8211" s="7">
        <v>42958.208333333336</v>
      </c>
      <c r="D8211" s="8">
        <v>11937.9</v>
      </c>
      <c r="E8211" s="8">
        <v>11939.13</v>
      </c>
      <c r="F8211" s="8">
        <v>11928.76</v>
      </c>
      <c r="G8211" s="8">
        <v>11929.99</v>
      </c>
      <c r="H8211" s="8"/>
      <c r="I8211" s="8"/>
      <c r="J8211" s="8"/>
    </row>
    <row r="8212" spans="3:10" x14ac:dyDescent="0.25">
      <c r="C8212" s="5">
        <v>42958.25</v>
      </c>
      <c r="D8212" s="6">
        <v>11928.76</v>
      </c>
      <c r="E8212" s="6">
        <v>11934.66</v>
      </c>
      <c r="F8212" s="6">
        <v>11926.3</v>
      </c>
      <c r="G8212" s="6">
        <v>11934.66</v>
      </c>
      <c r="H8212" s="6"/>
      <c r="I8212" s="6"/>
      <c r="J8212" s="6"/>
    </row>
    <row r="8213" spans="3:10" x14ac:dyDescent="0.25">
      <c r="C8213" s="7">
        <v>42958.291666666664</v>
      </c>
      <c r="D8213" s="8">
        <v>11934.64</v>
      </c>
      <c r="E8213" s="8">
        <v>11937.7</v>
      </c>
      <c r="F8213" s="8">
        <v>11928.43</v>
      </c>
      <c r="G8213" s="8">
        <v>11929.65</v>
      </c>
      <c r="H8213" s="8"/>
      <c r="I8213" s="8"/>
      <c r="J8213" s="8"/>
    </row>
    <row r="8214" spans="3:10" x14ac:dyDescent="0.25">
      <c r="C8214" s="5">
        <v>42958.333333333336</v>
      </c>
      <c r="D8214" s="6">
        <v>11930.88</v>
      </c>
      <c r="E8214" s="6">
        <v>11936.11</v>
      </c>
      <c r="F8214" s="6">
        <v>11918.21</v>
      </c>
      <c r="G8214" s="6">
        <v>11936.11</v>
      </c>
      <c r="H8214" s="6"/>
      <c r="I8214" s="6"/>
      <c r="J8214" s="6"/>
    </row>
    <row r="8215" spans="3:10" x14ac:dyDescent="0.25">
      <c r="C8215" s="7">
        <v>42958.375</v>
      </c>
      <c r="D8215" s="8">
        <v>11934.61</v>
      </c>
      <c r="E8215" s="8">
        <v>11981.95</v>
      </c>
      <c r="F8215" s="8">
        <v>11934.61</v>
      </c>
      <c r="G8215" s="8">
        <v>11972</v>
      </c>
      <c r="H8215" s="8"/>
      <c r="I8215" s="8"/>
      <c r="J8215" s="8"/>
    </row>
    <row r="8216" spans="3:10" x14ac:dyDescent="0.25">
      <c r="C8216" s="5">
        <v>42958.416666666664</v>
      </c>
      <c r="D8216" s="6">
        <v>11970.25</v>
      </c>
      <c r="E8216" s="6">
        <v>11999.85</v>
      </c>
      <c r="F8216" s="6">
        <v>11947.59</v>
      </c>
      <c r="G8216" s="6">
        <v>11982.16</v>
      </c>
      <c r="H8216" s="6"/>
      <c r="I8216" s="6"/>
      <c r="J8216" s="6"/>
    </row>
    <row r="8217" spans="3:10" x14ac:dyDescent="0.25">
      <c r="C8217" s="7">
        <v>42958.458333333336</v>
      </c>
      <c r="D8217" s="8">
        <v>11982.66</v>
      </c>
      <c r="E8217" s="8">
        <v>11985.16</v>
      </c>
      <c r="F8217" s="8">
        <v>11933.18</v>
      </c>
      <c r="G8217" s="8">
        <v>11950.47</v>
      </c>
      <c r="H8217" s="8"/>
      <c r="I8217" s="8"/>
      <c r="J8217" s="8"/>
    </row>
    <row r="8218" spans="3:10" x14ac:dyDescent="0.25">
      <c r="C8218" s="5">
        <v>42958.5</v>
      </c>
      <c r="D8218" s="6">
        <v>11950.22</v>
      </c>
      <c r="E8218" s="6">
        <v>11982.85</v>
      </c>
      <c r="F8218" s="6">
        <v>11935.25</v>
      </c>
      <c r="G8218" s="6">
        <v>11964.75</v>
      </c>
      <c r="H8218" s="6"/>
      <c r="I8218" s="6"/>
      <c r="J8218" s="6"/>
    </row>
    <row r="8219" spans="3:10" x14ac:dyDescent="0.25">
      <c r="C8219" s="7">
        <v>42958.541666666664</v>
      </c>
      <c r="D8219" s="8">
        <v>11964.99</v>
      </c>
      <c r="E8219" s="8">
        <v>11987.74</v>
      </c>
      <c r="F8219" s="8">
        <v>11964.74</v>
      </c>
      <c r="G8219" s="8">
        <v>11982.85</v>
      </c>
      <c r="H8219" s="8"/>
      <c r="I8219" s="8"/>
      <c r="J8219" s="8"/>
    </row>
    <row r="8220" spans="3:10" x14ac:dyDescent="0.25">
      <c r="C8220" s="5">
        <v>42958.583333333336</v>
      </c>
      <c r="D8220" s="6">
        <v>11982.6</v>
      </c>
      <c r="E8220" s="6">
        <v>12001.78</v>
      </c>
      <c r="F8220" s="6">
        <v>11970.69</v>
      </c>
      <c r="G8220" s="6">
        <v>11994.23</v>
      </c>
      <c r="H8220" s="6"/>
      <c r="I8220" s="6"/>
      <c r="J8220" s="6"/>
    </row>
    <row r="8221" spans="3:10" x14ac:dyDescent="0.25">
      <c r="C8221" s="7">
        <v>42958.625</v>
      </c>
      <c r="D8221" s="8">
        <v>11993.73</v>
      </c>
      <c r="E8221" s="8">
        <v>12017.2</v>
      </c>
      <c r="F8221" s="8">
        <v>11971.8</v>
      </c>
      <c r="G8221" s="8">
        <v>12001.02</v>
      </c>
      <c r="H8221" s="8"/>
      <c r="I8221" s="8"/>
      <c r="J8221" s="8"/>
    </row>
    <row r="8222" spans="3:10" x14ac:dyDescent="0.25">
      <c r="C8222" s="5">
        <v>42958.666666666664</v>
      </c>
      <c r="D8222" s="6">
        <v>12000.52</v>
      </c>
      <c r="E8222" s="6">
        <v>12048.63</v>
      </c>
      <c r="F8222" s="6">
        <v>11989.06</v>
      </c>
      <c r="G8222" s="6">
        <v>12005.67</v>
      </c>
      <c r="H8222" s="6"/>
      <c r="I8222" s="6"/>
      <c r="J8222" s="6"/>
    </row>
    <row r="8223" spans="3:10" x14ac:dyDescent="0.25">
      <c r="C8223" s="7">
        <v>42958.708333333336</v>
      </c>
      <c r="D8223" s="8">
        <v>12005.42</v>
      </c>
      <c r="E8223" s="8">
        <v>12036.76</v>
      </c>
      <c r="F8223" s="8">
        <v>12002.17</v>
      </c>
      <c r="G8223" s="8">
        <v>12019.53</v>
      </c>
      <c r="H8223" s="8"/>
      <c r="I8223" s="8"/>
      <c r="J8223" s="8"/>
    </row>
    <row r="8224" spans="3:10" x14ac:dyDescent="0.25">
      <c r="C8224" s="5">
        <v>42958.75</v>
      </c>
      <c r="D8224" s="6">
        <v>12020.03</v>
      </c>
      <c r="E8224" s="6">
        <v>12031.47</v>
      </c>
      <c r="F8224" s="6">
        <v>11994.9</v>
      </c>
      <c r="G8224" s="6">
        <v>12019.11</v>
      </c>
      <c r="H8224" s="6"/>
      <c r="I8224" s="6"/>
      <c r="J8224" s="6"/>
    </row>
    <row r="8225" spans="3:10" x14ac:dyDescent="0.25">
      <c r="C8225" s="7">
        <v>42958.791666666664</v>
      </c>
      <c r="D8225" s="8">
        <v>12018.86</v>
      </c>
      <c r="E8225" s="8">
        <v>12027.32</v>
      </c>
      <c r="F8225" s="8">
        <v>11993.58</v>
      </c>
      <c r="G8225" s="8">
        <v>12000.58</v>
      </c>
      <c r="H8225" s="8"/>
      <c r="I8225" s="8"/>
      <c r="J8225" s="8"/>
    </row>
    <row r="8226" spans="3:10" x14ac:dyDescent="0.25">
      <c r="C8226" s="5">
        <v>42958.833333333336</v>
      </c>
      <c r="D8226" s="6">
        <v>12000.08</v>
      </c>
      <c r="E8226" s="6">
        <v>12005.83</v>
      </c>
      <c r="F8226" s="6">
        <v>11994.57</v>
      </c>
      <c r="G8226" s="6">
        <v>12002.83</v>
      </c>
      <c r="H8226" s="6"/>
      <c r="I8226" s="6"/>
      <c r="J8226" s="6"/>
    </row>
    <row r="8227" spans="3:10" x14ac:dyDescent="0.25">
      <c r="C8227" s="7">
        <v>42958.875</v>
      </c>
      <c r="D8227" s="8">
        <v>12001.58</v>
      </c>
      <c r="E8227" s="8">
        <v>12013.33</v>
      </c>
      <c r="F8227" s="8">
        <v>11987.57</v>
      </c>
      <c r="G8227" s="8">
        <v>11989.82</v>
      </c>
      <c r="H8227" s="8"/>
      <c r="I8227" s="8"/>
      <c r="J8227" s="8"/>
    </row>
    <row r="8228" spans="3:10" x14ac:dyDescent="0.25">
      <c r="C8228" s="5">
        <v>42958.916666666664</v>
      </c>
      <c r="D8228" s="6">
        <v>11990.07</v>
      </c>
      <c r="E8228" s="6">
        <v>12005.32</v>
      </c>
      <c r="F8228" s="6">
        <v>11985.56</v>
      </c>
      <c r="G8228" s="6">
        <v>11995.81</v>
      </c>
      <c r="H8228" s="6"/>
      <c r="I8228" s="6"/>
      <c r="J8228" s="6"/>
    </row>
    <row r="8229" spans="3:10" x14ac:dyDescent="0.25">
      <c r="C8229" s="7">
        <v>42961.041666666664</v>
      </c>
      <c r="D8229" s="8">
        <v>11995.51</v>
      </c>
      <c r="E8229" s="8">
        <v>12021.75</v>
      </c>
      <c r="F8229" s="8">
        <v>11995.51</v>
      </c>
      <c r="G8229" s="8">
        <v>12019.29</v>
      </c>
      <c r="H8229" s="8"/>
      <c r="I8229" s="8"/>
      <c r="J8229" s="8"/>
    </row>
    <row r="8230" spans="3:10" x14ac:dyDescent="0.25">
      <c r="C8230" s="5">
        <v>42961.083333333336</v>
      </c>
      <c r="D8230" s="6">
        <v>12020.52</v>
      </c>
      <c r="E8230" s="6">
        <v>12033.58</v>
      </c>
      <c r="F8230" s="6">
        <v>12019.29</v>
      </c>
      <c r="G8230" s="6">
        <v>12032.35</v>
      </c>
      <c r="H8230" s="6"/>
      <c r="I8230" s="6"/>
      <c r="J8230" s="6"/>
    </row>
    <row r="8231" spans="3:10" x14ac:dyDescent="0.25">
      <c r="C8231" s="7">
        <v>42961.125</v>
      </c>
      <c r="D8231" s="8">
        <v>12033.58</v>
      </c>
      <c r="E8231" s="8">
        <v>12049.14</v>
      </c>
      <c r="F8231" s="8">
        <v>12030.62</v>
      </c>
      <c r="G8231" s="8">
        <v>12045.41</v>
      </c>
      <c r="H8231" s="8"/>
      <c r="I8231" s="8"/>
      <c r="J8231" s="8"/>
    </row>
    <row r="8232" spans="3:10" x14ac:dyDescent="0.25">
      <c r="C8232" s="5">
        <v>42961.166666666664</v>
      </c>
      <c r="D8232" s="6">
        <v>12045.31</v>
      </c>
      <c r="E8232" s="6">
        <v>12047.27</v>
      </c>
      <c r="F8232" s="6">
        <v>12036.2</v>
      </c>
      <c r="G8232" s="6">
        <v>12038.66</v>
      </c>
      <c r="H8232" s="6"/>
      <c r="I8232" s="6"/>
      <c r="J8232" s="6"/>
    </row>
    <row r="8233" spans="3:10" x14ac:dyDescent="0.25">
      <c r="C8233" s="7">
        <v>42961.208333333336</v>
      </c>
      <c r="D8233" s="8">
        <v>12037.43</v>
      </c>
      <c r="E8233" s="8">
        <v>12043.34</v>
      </c>
      <c r="F8233" s="8">
        <v>12036.2</v>
      </c>
      <c r="G8233" s="8">
        <v>12043.34</v>
      </c>
      <c r="H8233" s="8"/>
      <c r="I8233" s="8"/>
      <c r="J8233" s="8"/>
    </row>
    <row r="8234" spans="3:10" x14ac:dyDescent="0.25">
      <c r="C8234" s="5">
        <v>42961.25</v>
      </c>
      <c r="D8234" s="6">
        <v>12044.57</v>
      </c>
      <c r="E8234" s="6">
        <v>12048.76</v>
      </c>
      <c r="F8234" s="6">
        <v>12043.34</v>
      </c>
      <c r="G8234" s="6">
        <v>12046.3</v>
      </c>
      <c r="H8234" s="6"/>
      <c r="I8234" s="6"/>
      <c r="J8234" s="6"/>
    </row>
    <row r="8235" spans="3:10" x14ac:dyDescent="0.25">
      <c r="C8235" s="7">
        <v>42961.291666666664</v>
      </c>
      <c r="D8235" s="8">
        <v>12047.53</v>
      </c>
      <c r="E8235" s="8">
        <v>12050.52</v>
      </c>
      <c r="F8235" s="8">
        <v>12043.6</v>
      </c>
      <c r="G8235" s="8">
        <v>12043.6</v>
      </c>
      <c r="H8235" s="8"/>
      <c r="I8235" s="8"/>
      <c r="J8235" s="8"/>
    </row>
    <row r="8236" spans="3:10" x14ac:dyDescent="0.25">
      <c r="C8236" s="5">
        <v>42961.333333333336</v>
      </c>
      <c r="D8236" s="6">
        <v>12042.37</v>
      </c>
      <c r="E8236" s="6">
        <v>12050.19</v>
      </c>
      <c r="F8236" s="6">
        <v>12040.96</v>
      </c>
      <c r="G8236" s="6">
        <v>12050.19</v>
      </c>
      <c r="H8236" s="6"/>
      <c r="I8236" s="6"/>
      <c r="J8236" s="6"/>
    </row>
    <row r="8237" spans="3:10" x14ac:dyDescent="0.25">
      <c r="C8237" s="7">
        <v>42961.375</v>
      </c>
      <c r="D8237" s="8">
        <v>12065.49</v>
      </c>
      <c r="E8237" s="8">
        <v>12125.24</v>
      </c>
      <c r="F8237" s="8">
        <v>12060.75</v>
      </c>
      <c r="G8237" s="8">
        <v>12103.22</v>
      </c>
      <c r="H8237" s="8"/>
      <c r="I8237" s="8"/>
      <c r="J8237" s="8"/>
    </row>
    <row r="8238" spans="3:10" x14ac:dyDescent="0.25">
      <c r="C8238" s="5">
        <v>42961.416666666664</v>
      </c>
      <c r="D8238" s="6">
        <v>12103.72</v>
      </c>
      <c r="E8238" s="6">
        <v>12164.68</v>
      </c>
      <c r="F8238" s="6">
        <v>12093.52</v>
      </c>
      <c r="G8238" s="6">
        <v>12149.47</v>
      </c>
      <c r="H8238" s="6"/>
      <c r="I8238" s="6"/>
      <c r="J8238" s="6"/>
    </row>
    <row r="8239" spans="3:10" x14ac:dyDescent="0.25">
      <c r="C8239" s="7">
        <v>42961.458333333336</v>
      </c>
      <c r="D8239" s="8">
        <v>12149.97</v>
      </c>
      <c r="E8239" s="8">
        <v>12152.22</v>
      </c>
      <c r="F8239" s="8">
        <v>12127.84</v>
      </c>
      <c r="G8239" s="8">
        <v>12134.96</v>
      </c>
      <c r="H8239" s="8"/>
      <c r="I8239" s="8"/>
      <c r="J8239" s="8"/>
    </row>
    <row r="8240" spans="3:10" x14ac:dyDescent="0.25">
      <c r="C8240" s="5">
        <v>42961.5</v>
      </c>
      <c r="D8240" s="6">
        <v>12134.21</v>
      </c>
      <c r="E8240" s="6">
        <v>12154.68</v>
      </c>
      <c r="F8240" s="6">
        <v>12133.46</v>
      </c>
      <c r="G8240" s="6">
        <v>12139.78</v>
      </c>
      <c r="H8240" s="6"/>
      <c r="I8240" s="6"/>
      <c r="J8240" s="6"/>
    </row>
    <row r="8241" spans="3:10" x14ac:dyDescent="0.25">
      <c r="C8241" s="7">
        <v>42961.541666666664</v>
      </c>
      <c r="D8241" s="8">
        <v>12140.79</v>
      </c>
      <c r="E8241" s="8">
        <v>12159.36</v>
      </c>
      <c r="F8241" s="8">
        <v>12131.49</v>
      </c>
      <c r="G8241" s="8">
        <v>12153</v>
      </c>
      <c r="H8241" s="8"/>
      <c r="I8241" s="8"/>
      <c r="J8241" s="8"/>
    </row>
    <row r="8242" spans="3:10" x14ac:dyDescent="0.25">
      <c r="C8242" s="5">
        <v>42961.583333333336</v>
      </c>
      <c r="D8242" s="6">
        <v>12152.75</v>
      </c>
      <c r="E8242" s="6">
        <v>12152.97</v>
      </c>
      <c r="F8242" s="6">
        <v>12131.33</v>
      </c>
      <c r="G8242" s="6">
        <v>12137.82</v>
      </c>
      <c r="H8242" s="6"/>
      <c r="I8242" s="6"/>
      <c r="J8242" s="6"/>
    </row>
    <row r="8243" spans="3:10" x14ac:dyDescent="0.25">
      <c r="C8243" s="7">
        <v>42961.625</v>
      </c>
      <c r="D8243" s="8">
        <v>12138.32</v>
      </c>
      <c r="E8243" s="8">
        <v>12162.68</v>
      </c>
      <c r="F8243" s="8">
        <v>12134.79</v>
      </c>
      <c r="G8243" s="8">
        <v>12160.36</v>
      </c>
      <c r="H8243" s="8"/>
      <c r="I8243" s="8"/>
      <c r="J8243" s="8"/>
    </row>
    <row r="8244" spans="3:10" x14ac:dyDescent="0.25">
      <c r="C8244" s="5">
        <v>42961.666666666664</v>
      </c>
      <c r="D8244" s="6">
        <v>12160.61</v>
      </c>
      <c r="E8244" s="6">
        <v>12175.45</v>
      </c>
      <c r="F8244" s="6">
        <v>12150.3</v>
      </c>
      <c r="G8244" s="6">
        <v>12155.92</v>
      </c>
      <c r="H8244" s="6"/>
      <c r="I8244" s="6"/>
      <c r="J8244" s="6"/>
    </row>
    <row r="8245" spans="3:10" x14ac:dyDescent="0.25">
      <c r="C8245" s="7">
        <v>42961.708333333336</v>
      </c>
      <c r="D8245" s="8">
        <v>12156.67</v>
      </c>
      <c r="E8245" s="8">
        <v>12196.26</v>
      </c>
      <c r="F8245" s="8">
        <v>12155.42</v>
      </c>
      <c r="G8245" s="8">
        <v>12182.59</v>
      </c>
      <c r="H8245" s="8"/>
      <c r="I8245" s="8"/>
      <c r="J8245" s="8"/>
    </row>
    <row r="8246" spans="3:10" x14ac:dyDescent="0.25">
      <c r="C8246" s="5">
        <v>42961.75</v>
      </c>
      <c r="D8246" s="6">
        <v>12182.34</v>
      </c>
      <c r="E8246" s="6">
        <v>12186.5</v>
      </c>
      <c r="F8246" s="6">
        <v>12163.84</v>
      </c>
      <c r="G8246" s="6">
        <v>12178.34</v>
      </c>
      <c r="H8246" s="6"/>
      <c r="I8246" s="6"/>
      <c r="J8246" s="6"/>
    </row>
    <row r="8247" spans="3:10" x14ac:dyDescent="0.25">
      <c r="C8247" s="7">
        <v>42961.791666666664</v>
      </c>
      <c r="D8247" s="8">
        <v>12178.09</v>
      </c>
      <c r="E8247" s="8">
        <v>12184.25</v>
      </c>
      <c r="F8247" s="8">
        <v>12169.09</v>
      </c>
      <c r="G8247" s="8">
        <v>12171.74</v>
      </c>
      <c r="H8247" s="8"/>
      <c r="I8247" s="8"/>
      <c r="J8247" s="8"/>
    </row>
    <row r="8248" spans="3:10" x14ac:dyDescent="0.25">
      <c r="C8248" s="5">
        <v>42961.833333333336</v>
      </c>
      <c r="D8248" s="6">
        <v>12172.49</v>
      </c>
      <c r="E8248" s="6">
        <v>12187.74</v>
      </c>
      <c r="F8248" s="6">
        <v>12171.49</v>
      </c>
      <c r="G8248" s="6">
        <v>12187.74</v>
      </c>
      <c r="H8248" s="6"/>
      <c r="I8248" s="6"/>
      <c r="J8248" s="6"/>
    </row>
    <row r="8249" spans="3:10" x14ac:dyDescent="0.25">
      <c r="C8249" s="7">
        <v>42961.875</v>
      </c>
      <c r="D8249" s="8">
        <v>12187.24</v>
      </c>
      <c r="E8249" s="8">
        <v>12188.99</v>
      </c>
      <c r="F8249" s="8">
        <v>12172.23</v>
      </c>
      <c r="G8249" s="8">
        <v>12174.98</v>
      </c>
      <c r="H8249" s="8"/>
      <c r="I8249" s="8"/>
      <c r="J8249" s="8"/>
    </row>
    <row r="8250" spans="3:10" x14ac:dyDescent="0.25">
      <c r="C8250" s="5">
        <v>42961.916666666664</v>
      </c>
      <c r="D8250" s="6">
        <v>12175.48</v>
      </c>
      <c r="E8250" s="6">
        <v>12177.98</v>
      </c>
      <c r="F8250" s="6">
        <v>12156.97</v>
      </c>
      <c r="G8250" s="6">
        <v>12162.22</v>
      </c>
      <c r="H8250" s="6"/>
      <c r="I8250" s="6"/>
      <c r="J8250" s="6"/>
    </row>
    <row r="8251" spans="3:10" x14ac:dyDescent="0.25">
      <c r="C8251" s="7">
        <v>42961.958333333336</v>
      </c>
      <c r="D8251" s="8">
        <v>12160.47</v>
      </c>
      <c r="E8251" s="8">
        <v>12172.04</v>
      </c>
      <c r="F8251" s="8">
        <v>12155.53</v>
      </c>
      <c r="G8251" s="8">
        <v>12172.04</v>
      </c>
      <c r="H8251" s="8"/>
      <c r="I8251" s="8"/>
      <c r="J8251" s="8"/>
    </row>
    <row r="8252" spans="3:10" x14ac:dyDescent="0.25">
      <c r="C8252" s="5">
        <v>42962.041666666664</v>
      </c>
      <c r="D8252" s="6">
        <v>12168.33</v>
      </c>
      <c r="E8252" s="6">
        <v>12176.73</v>
      </c>
      <c r="F8252" s="6">
        <v>12159.68</v>
      </c>
      <c r="G8252" s="6">
        <v>12174.26</v>
      </c>
      <c r="H8252" s="6"/>
      <c r="I8252" s="6"/>
      <c r="J8252" s="6"/>
    </row>
    <row r="8253" spans="3:10" x14ac:dyDescent="0.25">
      <c r="C8253" s="7">
        <v>42962.083333333336</v>
      </c>
      <c r="D8253" s="8">
        <v>12173.64</v>
      </c>
      <c r="E8253" s="8">
        <v>12191.33</v>
      </c>
      <c r="F8253" s="8">
        <v>12171.17</v>
      </c>
      <c r="G8253" s="8">
        <v>12188.86</v>
      </c>
      <c r="H8253" s="8"/>
      <c r="I8253" s="8"/>
      <c r="J8253" s="8"/>
    </row>
    <row r="8254" spans="3:10" x14ac:dyDescent="0.25">
      <c r="C8254" s="5">
        <v>42962.125</v>
      </c>
      <c r="D8254" s="6">
        <v>12188.25</v>
      </c>
      <c r="E8254" s="6">
        <v>12229.41</v>
      </c>
      <c r="F8254" s="6">
        <v>12187.63</v>
      </c>
      <c r="G8254" s="6">
        <v>12225.14</v>
      </c>
      <c r="H8254" s="6"/>
      <c r="I8254" s="6"/>
      <c r="J8254" s="6"/>
    </row>
    <row r="8255" spans="3:10" x14ac:dyDescent="0.25">
      <c r="C8255" s="7">
        <v>42962.166666666664</v>
      </c>
      <c r="D8255" s="8">
        <v>12225.08</v>
      </c>
      <c r="E8255" s="8">
        <v>12240.22</v>
      </c>
      <c r="F8255" s="8">
        <v>12224.58</v>
      </c>
      <c r="G8255" s="8">
        <v>12225.81</v>
      </c>
      <c r="H8255" s="8"/>
      <c r="I8255" s="8"/>
      <c r="J8255" s="8"/>
    </row>
    <row r="8256" spans="3:10" x14ac:dyDescent="0.25">
      <c r="C8256" s="5">
        <v>42962.208333333336</v>
      </c>
      <c r="D8256" s="6">
        <v>12227.04</v>
      </c>
      <c r="E8256" s="6">
        <v>12231.28</v>
      </c>
      <c r="F8256" s="6">
        <v>12224.58</v>
      </c>
      <c r="G8256" s="6">
        <v>12225.34</v>
      </c>
      <c r="H8256" s="6"/>
      <c r="I8256" s="6"/>
      <c r="J8256" s="6"/>
    </row>
    <row r="8257" spans="3:10" x14ac:dyDescent="0.25">
      <c r="C8257" s="7">
        <v>42962.25</v>
      </c>
      <c r="D8257" s="8">
        <v>12224.1</v>
      </c>
      <c r="E8257" s="8">
        <v>12225.34</v>
      </c>
      <c r="F8257" s="8">
        <v>12216.37</v>
      </c>
      <c r="G8257" s="8">
        <v>12219.84</v>
      </c>
      <c r="H8257" s="8"/>
      <c r="I8257" s="8"/>
      <c r="J8257" s="8"/>
    </row>
    <row r="8258" spans="3:10" x14ac:dyDescent="0.25">
      <c r="C8258" s="5">
        <v>42962.291666666664</v>
      </c>
      <c r="D8258" s="6">
        <v>12217.84</v>
      </c>
      <c r="E8258" s="6">
        <v>12219.84</v>
      </c>
      <c r="F8258" s="6">
        <v>12205.51</v>
      </c>
      <c r="G8258" s="6">
        <v>12207.74</v>
      </c>
      <c r="H8258" s="6"/>
      <c r="I8258" s="6"/>
      <c r="J8258" s="6"/>
    </row>
    <row r="8259" spans="3:10" x14ac:dyDescent="0.25">
      <c r="C8259" s="7">
        <v>42962.333333333336</v>
      </c>
      <c r="D8259" s="8">
        <v>12208.98</v>
      </c>
      <c r="E8259" s="8">
        <v>12217.74</v>
      </c>
      <c r="F8259" s="8">
        <v>12195.77</v>
      </c>
      <c r="G8259" s="8">
        <v>12201.35</v>
      </c>
      <c r="H8259" s="8"/>
      <c r="I8259" s="8"/>
      <c r="J8259" s="8"/>
    </row>
    <row r="8260" spans="3:10" x14ac:dyDescent="0.25">
      <c r="C8260" s="5">
        <v>42962.375</v>
      </c>
      <c r="D8260" s="6">
        <v>12202.85</v>
      </c>
      <c r="E8260" s="6">
        <v>12228.93</v>
      </c>
      <c r="F8260" s="6">
        <v>12183.06</v>
      </c>
      <c r="G8260" s="6">
        <v>12209.67</v>
      </c>
      <c r="H8260" s="6"/>
      <c r="I8260" s="6"/>
      <c r="J8260" s="6"/>
    </row>
    <row r="8261" spans="3:10" x14ac:dyDescent="0.25">
      <c r="C8261" s="7">
        <v>42962.416666666664</v>
      </c>
      <c r="D8261" s="8">
        <v>12211.17</v>
      </c>
      <c r="E8261" s="8">
        <v>12235.04</v>
      </c>
      <c r="F8261" s="8">
        <v>12188.72</v>
      </c>
      <c r="G8261" s="8">
        <v>12198.71</v>
      </c>
      <c r="H8261" s="8"/>
      <c r="I8261" s="8"/>
      <c r="J8261" s="8"/>
    </row>
    <row r="8262" spans="3:10" x14ac:dyDescent="0.25">
      <c r="C8262" s="5">
        <v>42962.458333333336</v>
      </c>
      <c r="D8262" s="6">
        <v>12199.21</v>
      </c>
      <c r="E8262" s="6">
        <v>12204.28</v>
      </c>
      <c r="F8262" s="6">
        <v>12179.84</v>
      </c>
      <c r="G8262" s="6">
        <v>12187.41</v>
      </c>
      <c r="H8262" s="6"/>
      <c r="I8262" s="6"/>
      <c r="J8262" s="6"/>
    </row>
    <row r="8263" spans="3:10" x14ac:dyDescent="0.25">
      <c r="C8263" s="7">
        <v>42962.5</v>
      </c>
      <c r="D8263" s="8">
        <v>12187.66</v>
      </c>
      <c r="E8263" s="8">
        <v>12207.98</v>
      </c>
      <c r="F8263" s="8">
        <v>12181.34</v>
      </c>
      <c r="G8263" s="8">
        <v>12201.48</v>
      </c>
      <c r="H8263" s="8"/>
      <c r="I8263" s="8"/>
      <c r="J8263" s="8"/>
    </row>
    <row r="8264" spans="3:10" x14ac:dyDescent="0.25">
      <c r="C8264" s="5">
        <v>42962.541666666664</v>
      </c>
      <c r="D8264" s="6">
        <v>12201.73</v>
      </c>
      <c r="E8264" s="6">
        <v>12207.58</v>
      </c>
      <c r="F8264" s="6">
        <v>12196.58</v>
      </c>
      <c r="G8264" s="6">
        <v>12200.04</v>
      </c>
      <c r="H8264" s="6"/>
      <c r="I8264" s="6"/>
      <c r="J8264" s="6"/>
    </row>
    <row r="8265" spans="3:10" x14ac:dyDescent="0.25">
      <c r="C8265" s="7">
        <v>42962.583333333336</v>
      </c>
      <c r="D8265" s="8">
        <v>12199.79</v>
      </c>
      <c r="E8265" s="8">
        <v>12207.8</v>
      </c>
      <c r="F8265" s="8">
        <v>12196.3</v>
      </c>
      <c r="G8265" s="8">
        <v>12203.69</v>
      </c>
      <c r="H8265" s="8"/>
      <c r="I8265" s="8"/>
      <c r="J8265" s="8"/>
    </row>
    <row r="8266" spans="3:10" x14ac:dyDescent="0.25">
      <c r="C8266" s="5">
        <v>42962.625</v>
      </c>
      <c r="D8266" s="6">
        <v>12203.18</v>
      </c>
      <c r="E8266" s="6">
        <v>12230.47</v>
      </c>
      <c r="F8266" s="6">
        <v>12190.88</v>
      </c>
      <c r="G8266" s="6">
        <v>12226.64</v>
      </c>
      <c r="H8266" s="6"/>
      <c r="I8266" s="6"/>
      <c r="J8266" s="6"/>
    </row>
    <row r="8267" spans="3:10" x14ac:dyDescent="0.25">
      <c r="C8267" s="7">
        <v>42962.666666666664</v>
      </c>
      <c r="D8267" s="8">
        <v>12226.14</v>
      </c>
      <c r="E8267" s="8">
        <v>12231.38</v>
      </c>
      <c r="F8267" s="8">
        <v>12190.77</v>
      </c>
      <c r="G8267" s="8">
        <v>12199.11</v>
      </c>
      <c r="H8267" s="8"/>
      <c r="I8267" s="8"/>
      <c r="J8267" s="8"/>
    </row>
    <row r="8268" spans="3:10" x14ac:dyDescent="0.25">
      <c r="C8268" s="5">
        <v>42962.708333333336</v>
      </c>
      <c r="D8268" s="6">
        <v>12199.36</v>
      </c>
      <c r="E8268" s="6">
        <v>12206.93</v>
      </c>
      <c r="F8268" s="6">
        <v>12155.62</v>
      </c>
      <c r="G8268" s="6">
        <v>12176.09</v>
      </c>
      <c r="H8268" s="6"/>
      <c r="I8268" s="6"/>
      <c r="J8268" s="6"/>
    </row>
    <row r="8269" spans="3:10" x14ac:dyDescent="0.25">
      <c r="C8269" s="7">
        <v>42962.75</v>
      </c>
      <c r="D8269" s="8">
        <v>12175.59</v>
      </c>
      <c r="E8269" s="8">
        <v>12189.57</v>
      </c>
      <c r="F8269" s="8">
        <v>12171.02</v>
      </c>
      <c r="G8269" s="8">
        <v>12171.02</v>
      </c>
      <c r="H8269" s="8"/>
      <c r="I8269" s="8"/>
      <c r="J8269" s="8"/>
    </row>
    <row r="8270" spans="3:10" x14ac:dyDescent="0.25">
      <c r="C8270" s="5">
        <v>42962.791666666664</v>
      </c>
      <c r="D8270" s="6">
        <v>12171.52</v>
      </c>
      <c r="E8270" s="6">
        <v>12183.32</v>
      </c>
      <c r="F8270" s="6">
        <v>12170.97</v>
      </c>
      <c r="G8270" s="6">
        <v>12175.72</v>
      </c>
      <c r="H8270" s="6"/>
      <c r="I8270" s="6"/>
      <c r="J8270" s="6"/>
    </row>
    <row r="8271" spans="3:10" x14ac:dyDescent="0.25">
      <c r="C8271" s="7">
        <v>42962.833333333336</v>
      </c>
      <c r="D8271" s="8">
        <v>12175.47</v>
      </c>
      <c r="E8271" s="8">
        <v>12178.72</v>
      </c>
      <c r="F8271" s="8">
        <v>12167.21</v>
      </c>
      <c r="G8271" s="8">
        <v>12176.24</v>
      </c>
      <c r="H8271" s="8"/>
      <c r="I8271" s="8"/>
      <c r="J8271" s="8"/>
    </row>
    <row r="8272" spans="3:10" x14ac:dyDescent="0.25">
      <c r="C8272" s="5">
        <v>42962.875</v>
      </c>
      <c r="D8272" s="6">
        <v>12176.99</v>
      </c>
      <c r="E8272" s="6">
        <v>12183.99</v>
      </c>
      <c r="F8272" s="6">
        <v>12176.24</v>
      </c>
      <c r="G8272" s="6">
        <v>12182.73</v>
      </c>
      <c r="H8272" s="6"/>
      <c r="I8272" s="6"/>
      <c r="J8272" s="6"/>
    </row>
    <row r="8273" spans="3:10" x14ac:dyDescent="0.25">
      <c r="C8273" s="7">
        <v>42962.916666666664</v>
      </c>
      <c r="D8273" s="8">
        <v>12182.23</v>
      </c>
      <c r="E8273" s="8">
        <v>12217</v>
      </c>
      <c r="F8273" s="8">
        <v>12182.23</v>
      </c>
      <c r="G8273" s="8">
        <v>12199.98</v>
      </c>
      <c r="H8273" s="8"/>
      <c r="I8273" s="8"/>
      <c r="J8273" s="8"/>
    </row>
    <row r="8274" spans="3:10" x14ac:dyDescent="0.25">
      <c r="C8274" s="5">
        <v>42962.958333333336</v>
      </c>
      <c r="D8274" s="6">
        <v>12198.23</v>
      </c>
      <c r="E8274" s="6">
        <v>12205.36</v>
      </c>
      <c r="F8274" s="6">
        <v>12196.99</v>
      </c>
      <c r="G8274" s="6">
        <v>12202.88</v>
      </c>
      <c r="H8274" s="6"/>
      <c r="I8274" s="6"/>
      <c r="J8274" s="6"/>
    </row>
    <row r="8275" spans="3:10" x14ac:dyDescent="0.25">
      <c r="C8275" s="7">
        <v>42963.041666666664</v>
      </c>
      <c r="D8275" s="8">
        <v>12204.11</v>
      </c>
      <c r="E8275" s="8">
        <v>12207.82</v>
      </c>
      <c r="F8275" s="8">
        <v>12184.25</v>
      </c>
      <c r="G8275" s="8">
        <v>12194.67</v>
      </c>
      <c r="H8275" s="8"/>
      <c r="I8275" s="8"/>
      <c r="J8275" s="8"/>
    </row>
    <row r="8276" spans="3:10" x14ac:dyDescent="0.25">
      <c r="C8276" s="5">
        <v>42963.083333333336</v>
      </c>
      <c r="D8276" s="6">
        <v>12193.43</v>
      </c>
      <c r="E8276" s="6">
        <v>12194.67</v>
      </c>
      <c r="F8276" s="6">
        <v>12186.24</v>
      </c>
      <c r="G8276" s="6">
        <v>12190.18</v>
      </c>
      <c r="H8276" s="6"/>
      <c r="I8276" s="6"/>
      <c r="J8276" s="6"/>
    </row>
    <row r="8277" spans="3:10" x14ac:dyDescent="0.25">
      <c r="C8277" s="7">
        <v>42963.125</v>
      </c>
      <c r="D8277" s="8">
        <v>12191.42</v>
      </c>
      <c r="E8277" s="8">
        <v>12198.85</v>
      </c>
      <c r="F8277" s="8">
        <v>12186.46</v>
      </c>
      <c r="G8277" s="8">
        <v>12186.46</v>
      </c>
      <c r="H8277" s="8"/>
      <c r="I8277" s="8"/>
      <c r="J8277" s="8"/>
    </row>
    <row r="8278" spans="3:10" x14ac:dyDescent="0.25">
      <c r="C8278" s="5">
        <v>42963.166666666664</v>
      </c>
      <c r="D8278" s="6">
        <v>12186.31</v>
      </c>
      <c r="E8278" s="6">
        <v>12192.5</v>
      </c>
      <c r="F8278" s="6">
        <v>12186.31</v>
      </c>
      <c r="G8278" s="6">
        <v>12191.26</v>
      </c>
      <c r="H8278" s="6"/>
      <c r="I8278" s="6"/>
      <c r="J8278" s="6"/>
    </row>
    <row r="8279" spans="3:10" x14ac:dyDescent="0.25">
      <c r="C8279" s="7">
        <v>42963.208333333336</v>
      </c>
      <c r="D8279" s="8">
        <v>12190.02</v>
      </c>
      <c r="E8279" s="8">
        <v>12192.49</v>
      </c>
      <c r="F8279" s="8">
        <v>12186.54</v>
      </c>
      <c r="G8279" s="8">
        <v>12187.77</v>
      </c>
      <c r="H8279" s="8"/>
      <c r="I8279" s="8"/>
      <c r="J8279" s="8"/>
    </row>
    <row r="8280" spans="3:10" x14ac:dyDescent="0.25">
      <c r="C8280" s="5">
        <v>42963.25</v>
      </c>
      <c r="D8280" s="6">
        <v>12189.01</v>
      </c>
      <c r="E8280" s="6">
        <v>12190.25</v>
      </c>
      <c r="F8280" s="6">
        <v>12187.77</v>
      </c>
      <c r="G8280" s="6">
        <v>12190.24</v>
      </c>
      <c r="H8280" s="6"/>
      <c r="I8280" s="6"/>
      <c r="J8280" s="6"/>
    </row>
    <row r="8281" spans="3:10" x14ac:dyDescent="0.25">
      <c r="C8281" s="7">
        <v>42963.291666666664</v>
      </c>
      <c r="D8281" s="8">
        <v>12190.23</v>
      </c>
      <c r="E8281" s="8">
        <v>12192.91</v>
      </c>
      <c r="F8281" s="8">
        <v>12188.99</v>
      </c>
      <c r="G8281" s="8">
        <v>12191.67</v>
      </c>
      <c r="H8281" s="8"/>
      <c r="I8281" s="8"/>
      <c r="J8281" s="8"/>
    </row>
    <row r="8282" spans="3:10" x14ac:dyDescent="0.25">
      <c r="C8282" s="5">
        <v>42963.333333333336</v>
      </c>
      <c r="D8282" s="6">
        <v>12192.91</v>
      </c>
      <c r="E8282" s="6">
        <v>12201.68</v>
      </c>
      <c r="F8282" s="6">
        <v>12190.03</v>
      </c>
      <c r="G8282" s="6">
        <v>12195.17</v>
      </c>
      <c r="H8282" s="6"/>
      <c r="I8282" s="6"/>
      <c r="J8282" s="6"/>
    </row>
    <row r="8283" spans="3:10" x14ac:dyDescent="0.25">
      <c r="C8283" s="7">
        <v>42963.375</v>
      </c>
      <c r="D8283" s="8">
        <v>12196.67</v>
      </c>
      <c r="E8283" s="8">
        <v>12250.42</v>
      </c>
      <c r="F8283" s="8">
        <v>12194.7</v>
      </c>
      <c r="G8283" s="8">
        <v>12249.46</v>
      </c>
      <c r="H8283" s="8"/>
      <c r="I8283" s="8"/>
      <c r="J8283" s="8"/>
    </row>
    <row r="8284" spans="3:10" x14ac:dyDescent="0.25">
      <c r="C8284" s="5">
        <v>42963.416666666664</v>
      </c>
      <c r="D8284" s="6">
        <v>12250.96</v>
      </c>
      <c r="E8284" s="6">
        <v>12283.56</v>
      </c>
      <c r="F8284" s="6">
        <v>12241.41</v>
      </c>
      <c r="G8284" s="6">
        <v>12278.79</v>
      </c>
      <c r="H8284" s="6"/>
      <c r="I8284" s="6"/>
      <c r="J8284" s="6"/>
    </row>
    <row r="8285" spans="3:10" x14ac:dyDescent="0.25">
      <c r="C8285" s="7">
        <v>42963.458333333336</v>
      </c>
      <c r="D8285" s="8">
        <v>12278.54</v>
      </c>
      <c r="E8285" s="8">
        <v>12289.94</v>
      </c>
      <c r="F8285" s="8">
        <v>12267.93</v>
      </c>
      <c r="G8285" s="8">
        <v>12284.38</v>
      </c>
      <c r="H8285" s="8"/>
      <c r="I8285" s="8"/>
      <c r="J8285" s="8"/>
    </row>
    <row r="8286" spans="3:10" x14ac:dyDescent="0.25">
      <c r="C8286" s="5">
        <v>42963.5</v>
      </c>
      <c r="D8286" s="6">
        <v>12283.88</v>
      </c>
      <c r="E8286" s="6">
        <v>12286.79</v>
      </c>
      <c r="F8286" s="6">
        <v>12269.9</v>
      </c>
      <c r="G8286" s="6">
        <v>12285.07</v>
      </c>
      <c r="H8286" s="6"/>
      <c r="I8286" s="6"/>
      <c r="J8286" s="6"/>
    </row>
    <row r="8287" spans="3:10" x14ac:dyDescent="0.25">
      <c r="C8287" s="7">
        <v>42963.541666666664</v>
      </c>
      <c r="D8287" s="8">
        <v>12285.06</v>
      </c>
      <c r="E8287" s="8">
        <v>12292.29</v>
      </c>
      <c r="F8287" s="8">
        <v>12274.13</v>
      </c>
      <c r="G8287" s="8">
        <v>12276.67</v>
      </c>
      <c r="H8287" s="8"/>
      <c r="I8287" s="8"/>
      <c r="J8287" s="8"/>
    </row>
    <row r="8288" spans="3:10" x14ac:dyDescent="0.25">
      <c r="C8288" s="5">
        <v>42963.583333333336</v>
      </c>
      <c r="D8288" s="6">
        <v>12276.92</v>
      </c>
      <c r="E8288" s="6">
        <v>12288.02</v>
      </c>
      <c r="F8288" s="6">
        <v>12271.87</v>
      </c>
      <c r="G8288" s="6">
        <v>12281.97</v>
      </c>
      <c r="H8288" s="6"/>
      <c r="I8288" s="6"/>
      <c r="J8288" s="6"/>
    </row>
    <row r="8289" spans="3:10" x14ac:dyDescent="0.25">
      <c r="C8289" s="7">
        <v>42963.625</v>
      </c>
      <c r="D8289" s="8">
        <v>12281.72</v>
      </c>
      <c r="E8289" s="8">
        <v>12286.64</v>
      </c>
      <c r="F8289" s="8">
        <v>12273.23</v>
      </c>
      <c r="G8289" s="8">
        <v>12277.81</v>
      </c>
      <c r="H8289" s="8"/>
      <c r="I8289" s="8"/>
      <c r="J8289" s="8"/>
    </row>
    <row r="8290" spans="3:10" x14ac:dyDescent="0.25">
      <c r="C8290" s="5">
        <v>42963.666666666664</v>
      </c>
      <c r="D8290" s="6">
        <v>12277.31</v>
      </c>
      <c r="E8290" s="6">
        <v>12298.91</v>
      </c>
      <c r="F8290" s="6">
        <v>12277.06</v>
      </c>
      <c r="G8290" s="6">
        <v>12297.1</v>
      </c>
      <c r="H8290" s="6"/>
      <c r="I8290" s="6"/>
      <c r="J8290" s="6"/>
    </row>
    <row r="8291" spans="3:10" x14ac:dyDescent="0.25">
      <c r="C8291" s="7">
        <v>42963.708333333336</v>
      </c>
      <c r="D8291" s="8">
        <v>12297.61</v>
      </c>
      <c r="E8291" s="8">
        <v>12300.99</v>
      </c>
      <c r="F8291" s="8">
        <v>12287.84</v>
      </c>
      <c r="G8291" s="8">
        <v>12296.26</v>
      </c>
      <c r="H8291" s="8"/>
      <c r="I8291" s="8"/>
      <c r="J8291" s="8"/>
    </row>
    <row r="8292" spans="3:10" x14ac:dyDescent="0.25">
      <c r="C8292" s="5">
        <v>42963.75</v>
      </c>
      <c r="D8292" s="6">
        <v>12296.51</v>
      </c>
      <c r="E8292" s="6">
        <v>12299.33</v>
      </c>
      <c r="F8292" s="6">
        <v>12249.11</v>
      </c>
      <c r="G8292" s="6">
        <v>12275.68</v>
      </c>
      <c r="H8292" s="6"/>
      <c r="I8292" s="6"/>
      <c r="J8292" s="6"/>
    </row>
    <row r="8293" spans="3:10" x14ac:dyDescent="0.25">
      <c r="C8293" s="7">
        <v>42963.791666666664</v>
      </c>
      <c r="D8293" s="8">
        <v>12275.93</v>
      </c>
      <c r="E8293" s="8">
        <v>12287.98</v>
      </c>
      <c r="F8293" s="8">
        <v>12266.51</v>
      </c>
      <c r="G8293" s="8">
        <v>12267.61</v>
      </c>
      <c r="H8293" s="8"/>
      <c r="I8293" s="8"/>
      <c r="J8293" s="8"/>
    </row>
    <row r="8294" spans="3:10" x14ac:dyDescent="0.25">
      <c r="C8294" s="5">
        <v>42963.833333333336</v>
      </c>
      <c r="D8294" s="6">
        <v>12268.11</v>
      </c>
      <c r="E8294" s="6">
        <v>12270.61</v>
      </c>
      <c r="F8294" s="6">
        <v>12243.09</v>
      </c>
      <c r="G8294" s="6">
        <v>12262.1</v>
      </c>
      <c r="H8294" s="6"/>
      <c r="I8294" s="6"/>
      <c r="J8294" s="6"/>
    </row>
    <row r="8295" spans="3:10" x14ac:dyDescent="0.25">
      <c r="C8295" s="7">
        <v>42963.875</v>
      </c>
      <c r="D8295" s="8">
        <v>12261.85</v>
      </c>
      <c r="E8295" s="8">
        <v>12263.1</v>
      </c>
      <c r="F8295" s="8">
        <v>12225.57</v>
      </c>
      <c r="G8295" s="8">
        <v>12239.83</v>
      </c>
      <c r="H8295" s="8"/>
      <c r="I8295" s="8"/>
      <c r="J8295" s="8"/>
    </row>
    <row r="8296" spans="3:10" x14ac:dyDescent="0.25">
      <c r="C8296" s="5">
        <v>42963.916666666664</v>
      </c>
      <c r="D8296" s="6">
        <v>12240.08</v>
      </c>
      <c r="E8296" s="6">
        <v>12240.58</v>
      </c>
      <c r="F8296" s="6">
        <v>12216.56</v>
      </c>
      <c r="G8296" s="6">
        <v>12233.82</v>
      </c>
      <c r="H8296" s="6"/>
      <c r="I8296" s="6"/>
      <c r="J8296" s="6"/>
    </row>
    <row r="8297" spans="3:10" x14ac:dyDescent="0.25">
      <c r="C8297" s="7">
        <v>42963.958333333336</v>
      </c>
      <c r="D8297" s="8">
        <v>12232.07</v>
      </c>
      <c r="E8297" s="8">
        <v>12236.72</v>
      </c>
      <c r="F8297" s="8">
        <v>12228.34</v>
      </c>
      <c r="G8297" s="8">
        <v>12229.28</v>
      </c>
      <c r="H8297" s="8"/>
      <c r="I8297" s="8"/>
      <c r="J8297" s="8"/>
    </row>
    <row r="8298" spans="3:10" x14ac:dyDescent="0.25">
      <c r="C8298" s="5">
        <v>42964.041666666664</v>
      </c>
      <c r="D8298" s="6">
        <v>12229.89</v>
      </c>
      <c r="E8298" s="6">
        <v>12230.52</v>
      </c>
      <c r="F8298" s="6">
        <v>12214.38</v>
      </c>
      <c r="G8298" s="6">
        <v>12216.86</v>
      </c>
      <c r="H8298" s="6"/>
      <c r="I8298" s="6"/>
      <c r="J8298" s="6"/>
    </row>
    <row r="8299" spans="3:10" x14ac:dyDescent="0.25">
      <c r="C8299" s="7">
        <v>42964.083333333336</v>
      </c>
      <c r="D8299" s="8">
        <v>12218.1</v>
      </c>
      <c r="E8299" s="8">
        <v>12220.58</v>
      </c>
      <c r="F8299" s="8">
        <v>12206.16</v>
      </c>
      <c r="G8299" s="8">
        <v>12214.35</v>
      </c>
      <c r="H8299" s="8"/>
      <c r="I8299" s="8"/>
      <c r="J8299" s="8"/>
    </row>
    <row r="8300" spans="3:10" x14ac:dyDescent="0.25">
      <c r="C8300" s="5">
        <v>42964.125</v>
      </c>
      <c r="D8300" s="6">
        <v>12213.11</v>
      </c>
      <c r="E8300" s="6">
        <v>12222.31</v>
      </c>
      <c r="F8300" s="6">
        <v>12210.63</v>
      </c>
      <c r="G8300" s="6">
        <v>12219.32</v>
      </c>
      <c r="H8300" s="6"/>
      <c r="I8300" s="6"/>
      <c r="J8300" s="6"/>
    </row>
    <row r="8301" spans="3:10" x14ac:dyDescent="0.25">
      <c r="C8301" s="7">
        <v>42964.166666666664</v>
      </c>
      <c r="D8301" s="8">
        <v>12219.23</v>
      </c>
      <c r="E8301" s="8">
        <v>12223.21</v>
      </c>
      <c r="F8301" s="8">
        <v>12214.52</v>
      </c>
      <c r="G8301" s="8">
        <v>12215.76</v>
      </c>
      <c r="H8301" s="8"/>
      <c r="I8301" s="8"/>
      <c r="J8301" s="8"/>
    </row>
    <row r="8302" spans="3:10" x14ac:dyDescent="0.25">
      <c r="C8302" s="5">
        <v>42964.208333333336</v>
      </c>
      <c r="D8302" s="6">
        <v>12214.52</v>
      </c>
      <c r="E8302" s="6">
        <v>12217.74</v>
      </c>
      <c r="F8302" s="6">
        <v>12214.52</v>
      </c>
      <c r="G8302" s="6">
        <v>12217.73</v>
      </c>
      <c r="H8302" s="6"/>
      <c r="I8302" s="6"/>
      <c r="J8302" s="6"/>
    </row>
    <row r="8303" spans="3:10" x14ac:dyDescent="0.25">
      <c r="C8303" s="7">
        <v>42964.25</v>
      </c>
      <c r="D8303" s="8">
        <v>12217.73</v>
      </c>
      <c r="E8303" s="8">
        <v>12225.17</v>
      </c>
      <c r="F8303" s="8">
        <v>12216.49</v>
      </c>
      <c r="G8303" s="8">
        <v>12223.92</v>
      </c>
      <c r="H8303" s="8"/>
      <c r="I8303" s="8"/>
      <c r="J8303" s="8"/>
    </row>
    <row r="8304" spans="3:10" x14ac:dyDescent="0.25">
      <c r="C8304" s="5">
        <v>42964.291666666664</v>
      </c>
      <c r="D8304" s="6">
        <v>12224.1</v>
      </c>
      <c r="E8304" s="6">
        <v>12227.85</v>
      </c>
      <c r="F8304" s="6">
        <v>12223.92</v>
      </c>
      <c r="G8304" s="6">
        <v>12227.85</v>
      </c>
      <c r="H8304" s="6"/>
      <c r="I8304" s="6"/>
      <c r="J8304" s="6"/>
    </row>
    <row r="8305" spans="3:10" x14ac:dyDescent="0.25">
      <c r="C8305" s="7">
        <v>42964.333333333336</v>
      </c>
      <c r="D8305" s="8">
        <v>12227.84</v>
      </c>
      <c r="E8305" s="8">
        <v>12235.92</v>
      </c>
      <c r="F8305" s="8">
        <v>12223.24</v>
      </c>
      <c r="G8305" s="8">
        <v>12230.66</v>
      </c>
      <c r="H8305" s="8"/>
      <c r="I8305" s="8"/>
      <c r="J8305" s="8"/>
    </row>
    <row r="8306" spans="3:10" x14ac:dyDescent="0.25">
      <c r="C8306" s="5">
        <v>42964.375</v>
      </c>
      <c r="D8306" s="6">
        <v>12232.16</v>
      </c>
      <c r="E8306" s="6">
        <v>12248.57</v>
      </c>
      <c r="F8306" s="6">
        <v>12228.17</v>
      </c>
      <c r="G8306" s="6">
        <v>12239.29</v>
      </c>
      <c r="H8306" s="6"/>
      <c r="I8306" s="6"/>
      <c r="J8306" s="6"/>
    </row>
    <row r="8307" spans="3:10" x14ac:dyDescent="0.25">
      <c r="C8307" s="7">
        <v>42964.416666666664</v>
      </c>
      <c r="D8307" s="8">
        <v>12240.79</v>
      </c>
      <c r="E8307" s="8">
        <v>12267.1</v>
      </c>
      <c r="F8307" s="8">
        <v>12219.88</v>
      </c>
      <c r="G8307" s="8">
        <v>12258.98</v>
      </c>
      <c r="H8307" s="8"/>
      <c r="I8307" s="8"/>
      <c r="J8307" s="8"/>
    </row>
    <row r="8308" spans="3:10" x14ac:dyDescent="0.25">
      <c r="C8308" s="5">
        <v>42964.458333333336</v>
      </c>
      <c r="D8308" s="6">
        <v>12258.48</v>
      </c>
      <c r="E8308" s="6">
        <v>12263.12</v>
      </c>
      <c r="F8308" s="6">
        <v>12210.11</v>
      </c>
      <c r="G8308" s="6">
        <v>12217.96</v>
      </c>
      <c r="H8308" s="6"/>
      <c r="I8308" s="6"/>
      <c r="J8308" s="6"/>
    </row>
    <row r="8309" spans="3:10" x14ac:dyDescent="0.25">
      <c r="C8309" s="7">
        <v>42964.5</v>
      </c>
      <c r="D8309" s="8">
        <v>12218.46</v>
      </c>
      <c r="E8309" s="8">
        <v>12249.79</v>
      </c>
      <c r="F8309" s="8">
        <v>12215.8</v>
      </c>
      <c r="G8309" s="8">
        <v>12246.59</v>
      </c>
      <c r="H8309" s="8"/>
      <c r="I8309" s="8"/>
      <c r="J8309" s="8"/>
    </row>
    <row r="8310" spans="3:10" x14ac:dyDescent="0.25">
      <c r="C8310" s="5">
        <v>42964.541666666664</v>
      </c>
      <c r="D8310" s="6">
        <v>12245.84</v>
      </c>
      <c r="E8310" s="6">
        <v>12260.79</v>
      </c>
      <c r="F8310" s="6">
        <v>12236.02</v>
      </c>
      <c r="G8310" s="6">
        <v>12239.03</v>
      </c>
      <c r="H8310" s="6"/>
      <c r="I8310" s="6"/>
      <c r="J8310" s="6"/>
    </row>
    <row r="8311" spans="3:10" x14ac:dyDescent="0.25">
      <c r="C8311" s="7">
        <v>42964.583333333336</v>
      </c>
      <c r="D8311" s="8">
        <v>12239.53</v>
      </c>
      <c r="E8311" s="8">
        <v>12291.99</v>
      </c>
      <c r="F8311" s="8">
        <v>12233.31</v>
      </c>
      <c r="G8311" s="8">
        <v>12254.45</v>
      </c>
      <c r="H8311" s="8"/>
      <c r="I8311" s="8"/>
      <c r="J8311" s="8"/>
    </row>
    <row r="8312" spans="3:10" x14ac:dyDescent="0.25">
      <c r="C8312" s="5">
        <v>42964.625</v>
      </c>
      <c r="D8312" s="6">
        <v>12255.2</v>
      </c>
      <c r="E8312" s="6">
        <v>12258.45</v>
      </c>
      <c r="F8312" s="6">
        <v>12227.26</v>
      </c>
      <c r="G8312" s="6">
        <v>12244.77</v>
      </c>
      <c r="H8312" s="6"/>
      <c r="I8312" s="6"/>
      <c r="J8312" s="6"/>
    </row>
    <row r="8313" spans="3:10" x14ac:dyDescent="0.25">
      <c r="C8313" s="7">
        <v>42964.666666666664</v>
      </c>
      <c r="D8313" s="8">
        <v>12245.27</v>
      </c>
      <c r="E8313" s="8">
        <v>12245.7</v>
      </c>
      <c r="F8313" s="8">
        <v>12223.01</v>
      </c>
      <c r="G8313" s="8">
        <v>12226.18</v>
      </c>
      <c r="H8313" s="8"/>
      <c r="I8313" s="8"/>
      <c r="J8313" s="8"/>
    </row>
    <row r="8314" spans="3:10" x14ac:dyDescent="0.25">
      <c r="C8314" s="5">
        <v>42964.708333333336</v>
      </c>
      <c r="D8314" s="6">
        <v>12224.68</v>
      </c>
      <c r="E8314" s="6">
        <v>12234.13</v>
      </c>
      <c r="F8314" s="6">
        <v>12183.15</v>
      </c>
      <c r="G8314" s="6">
        <v>12200.11</v>
      </c>
      <c r="H8314" s="6"/>
      <c r="I8314" s="6"/>
      <c r="J8314" s="6"/>
    </row>
    <row r="8315" spans="3:10" x14ac:dyDescent="0.25">
      <c r="C8315" s="7">
        <v>42964.75</v>
      </c>
      <c r="D8315" s="8">
        <v>12200.61</v>
      </c>
      <c r="E8315" s="8">
        <v>12227.43</v>
      </c>
      <c r="F8315" s="8">
        <v>12192.24</v>
      </c>
      <c r="G8315" s="8">
        <v>12200.57</v>
      </c>
      <c r="H8315" s="8"/>
      <c r="I8315" s="8"/>
      <c r="J8315" s="8"/>
    </row>
    <row r="8316" spans="3:10" x14ac:dyDescent="0.25">
      <c r="C8316" s="5">
        <v>42964.791666666664</v>
      </c>
      <c r="D8316" s="6">
        <v>12200.32</v>
      </c>
      <c r="E8316" s="6">
        <v>12208.49</v>
      </c>
      <c r="F8316" s="6">
        <v>12172.71</v>
      </c>
      <c r="G8316" s="6">
        <v>12180.97</v>
      </c>
      <c r="H8316" s="6"/>
      <c r="I8316" s="6"/>
      <c r="J8316" s="6"/>
    </row>
    <row r="8317" spans="3:10" x14ac:dyDescent="0.25">
      <c r="C8317" s="7">
        <v>42964.833333333336</v>
      </c>
      <c r="D8317" s="8">
        <v>12180.47</v>
      </c>
      <c r="E8317" s="8">
        <v>12181.97</v>
      </c>
      <c r="F8317" s="8">
        <v>12155.71</v>
      </c>
      <c r="G8317" s="8">
        <v>12166.2</v>
      </c>
      <c r="H8317" s="8"/>
      <c r="I8317" s="8"/>
      <c r="J8317" s="8"/>
    </row>
    <row r="8318" spans="3:10" x14ac:dyDescent="0.25">
      <c r="C8318" s="5">
        <v>42964.875</v>
      </c>
      <c r="D8318" s="6">
        <v>12166.45</v>
      </c>
      <c r="E8318" s="6">
        <v>12167.71</v>
      </c>
      <c r="F8318" s="6">
        <v>12146.69</v>
      </c>
      <c r="G8318" s="6">
        <v>12156.44</v>
      </c>
      <c r="H8318" s="6"/>
      <c r="I8318" s="6"/>
      <c r="J8318" s="6"/>
    </row>
    <row r="8319" spans="3:10" x14ac:dyDescent="0.25">
      <c r="C8319" s="7">
        <v>42964.916666666664</v>
      </c>
      <c r="D8319" s="8">
        <v>12156.19</v>
      </c>
      <c r="E8319" s="8">
        <v>12156.69</v>
      </c>
      <c r="F8319" s="8">
        <v>12121.16</v>
      </c>
      <c r="G8319" s="8">
        <v>12123.66</v>
      </c>
      <c r="H8319" s="8"/>
      <c r="I8319" s="8"/>
      <c r="J8319" s="8"/>
    </row>
    <row r="8320" spans="3:10" x14ac:dyDescent="0.25">
      <c r="C8320" s="5">
        <v>42964.958333333336</v>
      </c>
      <c r="D8320" s="6">
        <v>12122.16</v>
      </c>
      <c r="E8320" s="6">
        <v>12127.15</v>
      </c>
      <c r="F8320" s="6">
        <v>12091.94</v>
      </c>
      <c r="G8320" s="6">
        <v>12111.92</v>
      </c>
      <c r="H8320" s="6"/>
      <c r="I8320" s="6"/>
      <c r="J8320" s="6"/>
    </row>
    <row r="8321" spans="3:10" x14ac:dyDescent="0.25">
      <c r="C8321" s="7">
        <v>42965.041666666664</v>
      </c>
      <c r="D8321" s="8">
        <v>12113.15</v>
      </c>
      <c r="E8321" s="8">
        <v>12125.63</v>
      </c>
      <c r="F8321" s="8">
        <v>12109.41</v>
      </c>
      <c r="G8321" s="8">
        <v>12122.13</v>
      </c>
      <c r="H8321" s="8"/>
      <c r="I8321" s="8"/>
      <c r="J8321" s="8"/>
    </row>
    <row r="8322" spans="3:10" x14ac:dyDescent="0.25">
      <c r="C8322" s="5">
        <v>42965.083333333336</v>
      </c>
      <c r="D8322" s="6">
        <v>12123.38</v>
      </c>
      <c r="E8322" s="6">
        <v>12130.12</v>
      </c>
      <c r="F8322" s="6">
        <v>12108.14</v>
      </c>
      <c r="G8322" s="6">
        <v>12111.88</v>
      </c>
      <c r="H8322" s="6"/>
      <c r="I8322" s="6"/>
      <c r="J8322" s="6"/>
    </row>
    <row r="8323" spans="3:10" x14ac:dyDescent="0.25">
      <c r="C8323" s="7">
        <v>42965.125</v>
      </c>
      <c r="D8323" s="8">
        <v>12113.13</v>
      </c>
      <c r="E8323" s="8">
        <v>12143.32</v>
      </c>
      <c r="F8323" s="8">
        <v>12099.4</v>
      </c>
      <c r="G8323" s="8">
        <v>12140.82</v>
      </c>
      <c r="H8323" s="8"/>
      <c r="I8323" s="8"/>
      <c r="J8323" s="8"/>
    </row>
    <row r="8324" spans="3:10" x14ac:dyDescent="0.25">
      <c r="C8324" s="5">
        <v>42965.166666666664</v>
      </c>
      <c r="D8324" s="6">
        <v>12140.76</v>
      </c>
      <c r="E8324" s="6">
        <v>12147.49</v>
      </c>
      <c r="F8324" s="6">
        <v>12134.01</v>
      </c>
      <c r="G8324" s="6">
        <v>12139.99</v>
      </c>
      <c r="H8324" s="6"/>
      <c r="I8324" s="6"/>
      <c r="J8324" s="6"/>
    </row>
    <row r="8325" spans="3:10" x14ac:dyDescent="0.25">
      <c r="C8325" s="7">
        <v>42965.208333333336</v>
      </c>
      <c r="D8325" s="8">
        <v>12138.74</v>
      </c>
      <c r="E8325" s="8">
        <v>12139.99</v>
      </c>
      <c r="F8325" s="8">
        <v>12123.89</v>
      </c>
      <c r="G8325" s="8">
        <v>12132.99</v>
      </c>
      <c r="H8325" s="8"/>
      <c r="I8325" s="8"/>
      <c r="J8325" s="8"/>
    </row>
    <row r="8326" spans="3:10" x14ac:dyDescent="0.25">
      <c r="C8326" s="5">
        <v>42965.25</v>
      </c>
      <c r="D8326" s="6">
        <v>12134.24</v>
      </c>
      <c r="E8326" s="6">
        <v>12135.49</v>
      </c>
      <c r="F8326" s="6">
        <v>12125.5</v>
      </c>
      <c r="G8326" s="6">
        <v>12126.75</v>
      </c>
      <c r="H8326" s="6"/>
      <c r="I8326" s="6"/>
      <c r="J8326" s="6"/>
    </row>
    <row r="8327" spans="3:10" x14ac:dyDescent="0.25">
      <c r="C8327" s="7">
        <v>42965.291666666664</v>
      </c>
      <c r="D8327" s="8">
        <v>12126.73</v>
      </c>
      <c r="E8327" s="8">
        <v>12127.97</v>
      </c>
      <c r="F8327" s="8">
        <v>12115.31</v>
      </c>
      <c r="G8327" s="8">
        <v>12118.54</v>
      </c>
      <c r="H8327" s="8"/>
      <c r="I8327" s="8"/>
      <c r="J8327" s="8"/>
    </row>
    <row r="8328" spans="3:10" x14ac:dyDescent="0.25">
      <c r="C8328" s="5">
        <v>42965.333333333336</v>
      </c>
      <c r="D8328" s="6">
        <v>12119.78</v>
      </c>
      <c r="E8328" s="6">
        <v>12142.82</v>
      </c>
      <c r="F8328" s="6">
        <v>12118.53</v>
      </c>
      <c r="G8328" s="6">
        <v>12140.68</v>
      </c>
      <c r="H8328" s="6"/>
      <c r="I8328" s="6"/>
      <c r="J8328" s="6"/>
    </row>
    <row r="8329" spans="3:10" x14ac:dyDescent="0.25">
      <c r="C8329" s="7">
        <v>42965.375</v>
      </c>
      <c r="D8329" s="8">
        <v>12138.37</v>
      </c>
      <c r="E8329" s="8">
        <v>12146.86</v>
      </c>
      <c r="F8329" s="8">
        <v>12112.34</v>
      </c>
      <c r="G8329" s="8">
        <v>12120.43</v>
      </c>
      <c r="H8329" s="8"/>
      <c r="I8329" s="8"/>
      <c r="J8329" s="8"/>
    </row>
    <row r="8330" spans="3:10" x14ac:dyDescent="0.25">
      <c r="C8330" s="5">
        <v>42965.416666666664</v>
      </c>
      <c r="D8330" s="6">
        <v>12120.68</v>
      </c>
      <c r="E8330" s="6">
        <v>12133.74</v>
      </c>
      <c r="F8330" s="6">
        <v>12081.08</v>
      </c>
      <c r="G8330" s="6">
        <v>12111.53</v>
      </c>
      <c r="H8330" s="6"/>
      <c r="I8330" s="6"/>
      <c r="J8330" s="6"/>
    </row>
    <row r="8331" spans="3:10" x14ac:dyDescent="0.25">
      <c r="C8331" s="7">
        <v>42965.458333333336</v>
      </c>
      <c r="D8331" s="8">
        <v>12111.28</v>
      </c>
      <c r="E8331" s="8">
        <v>12113.91</v>
      </c>
      <c r="F8331" s="8">
        <v>12089.14</v>
      </c>
      <c r="G8331" s="8">
        <v>12097.55</v>
      </c>
      <c r="H8331" s="8"/>
      <c r="I8331" s="8"/>
      <c r="J8331" s="8"/>
    </row>
    <row r="8332" spans="3:10" x14ac:dyDescent="0.25">
      <c r="C8332" s="5">
        <v>42965.5</v>
      </c>
      <c r="D8332" s="6">
        <v>12097.3</v>
      </c>
      <c r="E8332" s="6">
        <v>12136.21</v>
      </c>
      <c r="F8332" s="6">
        <v>12092.06</v>
      </c>
      <c r="G8332" s="6">
        <v>12123.07</v>
      </c>
      <c r="H8332" s="6"/>
      <c r="I8332" s="6"/>
      <c r="J8332" s="6"/>
    </row>
    <row r="8333" spans="3:10" x14ac:dyDescent="0.25">
      <c r="C8333" s="7">
        <v>42965.541666666664</v>
      </c>
      <c r="D8333" s="8">
        <v>12123.06</v>
      </c>
      <c r="E8333" s="8">
        <v>12164.27</v>
      </c>
      <c r="F8333" s="8">
        <v>12116.95</v>
      </c>
      <c r="G8333" s="8">
        <v>12146.33</v>
      </c>
      <c r="H8333" s="8"/>
      <c r="I8333" s="8"/>
      <c r="J8333" s="8"/>
    </row>
    <row r="8334" spans="3:10" x14ac:dyDescent="0.25">
      <c r="C8334" s="5">
        <v>42965.583333333336</v>
      </c>
      <c r="D8334" s="6">
        <v>12145.58</v>
      </c>
      <c r="E8334" s="6">
        <v>12174.79</v>
      </c>
      <c r="F8334" s="6">
        <v>12133.84</v>
      </c>
      <c r="G8334" s="6">
        <v>12163.14</v>
      </c>
      <c r="H8334" s="6"/>
      <c r="I8334" s="6"/>
      <c r="J8334" s="6"/>
    </row>
    <row r="8335" spans="3:10" x14ac:dyDescent="0.25">
      <c r="C8335" s="7">
        <v>42965.625</v>
      </c>
      <c r="D8335" s="8">
        <v>12162.89</v>
      </c>
      <c r="E8335" s="8">
        <v>12171.56</v>
      </c>
      <c r="F8335" s="8">
        <v>12156</v>
      </c>
      <c r="G8335" s="8">
        <v>12156.05</v>
      </c>
      <c r="H8335" s="8"/>
      <c r="I8335" s="8"/>
      <c r="J8335" s="8"/>
    </row>
    <row r="8336" spans="3:10" x14ac:dyDescent="0.25">
      <c r="C8336" s="5">
        <v>42965.666666666664</v>
      </c>
      <c r="D8336" s="6">
        <v>12156.06</v>
      </c>
      <c r="E8336" s="6">
        <v>12159.06</v>
      </c>
      <c r="F8336" s="6">
        <v>12122.17</v>
      </c>
      <c r="G8336" s="6">
        <v>12124.16</v>
      </c>
      <c r="H8336" s="6"/>
      <c r="I8336" s="6"/>
      <c r="J8336" s="6"/>
    </row>
    <row r="8337" spans="3:10" x14ac:dyDescent="0.25">
      <c r="C8337" s="7">
        <v>42965.708333333336</v>
      </c>
      <c r="D8337" s="8">
        <v>12124.17</v>
      </c>
      <c r="E8337" s="8">
        <v>12163.91</v>
      </c>
      <c r="F8337" s="8">
        <v>12124.17</v>
      </c>
      <c r="G8337" s="8">
        <v>12141.11</v>
      </c>
      <c r="H8337" s="8"/>
      <c r="I8337" s="8"/>
      <c r="J8337" s="8"/>
    </row>
    <row r="8338" spans="3:10" x14ac:dyDescent="0.25">
      <c r="C8338" s="5">
        <v>42965.75</v>
      </c>
      <c r="D8338" s="6">
        <v>12140.86</v>
      </c>
      <c r="E8338" s="6">
        <v>12177.54</v>
      </c>
      <c r="F8338" s="6">
        <v>12129.57</v>
      </c>
      <c r="G8338" s="6">
        <v>12168.11</v>
      </c>
      <c r="H8338" s="6"/>
      <c r="I8338" s="6"/>
      <c r="J8338" s="6"/>
    </row>
    <row r="8339" spans="3:10" x14ac:dyDescent="0.25">
      <c r="C8339" s="7">
        <v>42965.791666666664</v>
      </c>
      <c r="D8339" s="8">
        <v>12168.36</v>
      </c>
      <c r="E8339" s="8">
        <v>12197.44</v>
      </c>
      <c r="F8339" s="8">
        <v>12154.36</v>
      </c>
      <c r="G8339" s="8">
        <v>12189.12</v>
      </c>
      <c r="H8339" s="8"/>
      <c r="I8339" s="8"/>
      <c r="J8339" s="8"/>
    </row>
    <row r="8340" spans="3:10" x14ac:dyDescent="0.25">
      <c r="C8340" s="5">
        <v>42965.833333333336</v>
      </c>
      <c r="D8340" s="6">
        <v>12189.37</v>
      </c>
      <c r="E8340" s="6">
        <v>12194.13</v>
      </c>
      <c r="F8340" s="6">
        <v>12157.11</v>
      </c>
      <c r="G8340" s="6">
        <v>12157.86</v>
      </c>
      <c r="H8340" s="6"/>
      <c r="I8340" s="6"/>
      <c r="J8340" s="6"/>
    </row>
    <row r="8341" spans="3:10" x14ac:dyDescent="0.25">
      <c r="C8341" s="7">
        <v>42965.875</v>
      </c>
      <c r="D8341" s="8">
        <v>12157.61</v>
      </c>
      <c r="E8341" s="8">
        <v>12176.86</v>
      </c>
      <c r="F8341" s="8">
        <v>12156.86</v>
      </c>
      <c r="G8341" s="8">
        <v>12166.85</v>
      </c>
      <c r="H8341" s="8"/>
      <c r="I8341" s="8"/>
      <c r="J8341" s="8"/>
    </row>
    <row r="8342" spans="3:10" x14ac:dyDescent="0.25">
      <c r="C8342" s="5">
        <v>42965.916666666664</v>
      </c>
      <c r="D8342" s="6">
        <v>12166.35</v>
      </c>
      <c r="E8342" s="6">
        <v>12174.35</v>
      </c>
      <c r="F8342" s="6">
        <v>12158.59</v>
      </c>
      <c r="G8342" s="6">
        <v>12160.09</v>
      </c>
      <c r="H8342" s="6"/>
      <c r="I8342" s="6"/>
      <c r="J8342" s="6"/>
    </row>
    <row r="8343" spans="3:10" x14ac:dyDescent="0.25">
      <c r="C8343" s="7">
        <v>42968.041666666664</v>
      </c>
      <c r="D8343" s="8">
        <v>12159.82</v>
      </c>
      <c r="E8343" s="8">
        <v>12201.59</v>
      </c>
      <c r="F8343" s="8">
        <v>12159.82</v>
      </c>
      <c r="G8343" s="8">
        <v>12187.83</v>
      </c>
      <c r="H8343" s="8"/>
      <c r="I8343" s="8"/>
      <c r="J8343" s="8"/>
    </row>
    <row r="8344" spans="3:10" x14ac:dyDescent="0.25">
      <c r="C8344" s="5">
        <v>42968.083333333336</v>
      </c>
      <c r="D8344" s="6">
        <v>12188.33</v>
      </c>
      <c r="E8344" s="6">
        <v>12191.34</v>
      </c>
      <c r="F8344" s="6">
        <v>12173.28</v>
      </c>
      <c r="G8344" s="6">
        <v>12178.55</v>
      </c>
      <c r="H8344" s="6"/>
      <c r="I8344" s="6"/>
      <c r="J8344" s="6"/>
    </row>
    <row r="8345" spans="3:10" x14ac:dyDescent="0.25">
      <c r="C8345" s="7">
        <v>42968.125</v>
      </c>
      <c r="D8345" s="8">
        <v>12177.29</v>
      </c>
      <c r="E8345" s="8">
        <v>12178.55</v>
      </c>
      <c r="F8345" s="8">
        <v>12153.97</v>
      </c>
      <c r="G8345" s="8">
        <v>12158.36</v>
      </c>
      <c r="H8345" s="8"/>
      <c r="I8345" s="8"/>
      <c r="J8345" s="8"/>
    </row>
    <row r="8346" spans="3:10" x14ac:dyDescent="0.25">
      <c r="C8346" s="5">
        <v>42968.166666666664</v>
      </c>
      <c r="D8346" s="6">
        <v>12157.64</v>
      </c>
      <c r="E8346" s="6">
        <v>12163.65</v>
      </c>
      <c r="F8346" s="6">
        <v>12142.1</v>
      </c>
      <c r="G8346" s="6">
        <v>12156.38</v>
      </c>
      <c r="H8346" s="6"/>
      <c r="I8346" s="6"/>
      <c r="J8346" s="6"/>
    </row>
    <row r="8347" spans="3:10" x14ac:dyDescent="0.25">
      <c r="C8347" s="7">
        <v>42968.208333333336</v>
      </c>
      <c r="D8347" s="8">
        <v>12157.01</v>
      </c>
      <c r="E8347" s="8">
        <v>12157.63</v>
      </c>
      <c r="F8347" s="8">
        <v>12148.85</v>
      </c>
      <c r="G8347" s="8">
        <v>12148.85</v>
      </c>
      <c r="H8347" s="8"/>
      <c r="I8347" s="8"/>
      <c r="J8347" s="8"/>
    </row>
    <row r="8348" spans="3:10" x14ac:dyDescent="0.25">
      <c r="C8348" s="5">
        <v>42968.25</v>
      </c>
      <c r="D8348" s="6">
        <v>12147.59</v>
      </c>
      <c r="E8348" s="6">
        <v>12155.11</v>
      </c>
      <c r="F8348" s="6">
        <v>12145.85</v>
      </c>
      <c r="G8348" s="6">
        <v>12152.36</v>
      </c>
      <c r="H8348" s="6"/>
      <c r="I8348" s="6"/>
      <c r="J8348" s="6"/>
    </row>
    <row r="8349" spans="3:10" x14ac:dyDescent="0.25">
      <c r="C8349" s="7">
        <v>42968.291666666664</v>
      </c>
      <c r="D8349" s="8">
        <v>12151.1</v>
      </c>
      <c r="E8349" s="8">
        <v>12154.61</v>
      </c>
      <c r="F8349" s="8">
        <v>12149.35</v>
      </c>
      <c r="G8349" s="8">
        <v>12153.35</v>
      </c>
      <c r="H8349" s="8"/>
      <c r="I8349" s="8"/>
      <c r="J8349" s="8"/>
    </row>
    <row r="8350" spans="3:10" x14ac:dyDescent="0.25">
      <c r="C8350" s="5">
        <v>42968.333333333336</v>
      </c>
      <c r="D8350" s="6">
        <v>12154.61</v>
      </c>
      <c r="E8350" s="6">
        <v>12169.73</v>
      </c>
      <c r="F8350" s="6">
        <v>12150.54</v>
      </c>
      <c r="G8350" s="6">
        <v>12158.31</v>
      </c>
      <c r="H8350" s="6"/>
      <c r="I8350" s="6"/>
      <c r="J8350" s="6"/>
    </row>
    <row r="8351" spans="3:10" x14ac:dyDescent="0.25">
      <c r="C8351" s="7">
        <v>42968.375</v>
      </c>
      <c r="D8351" s="8">
        <v>12159.81</v>
      </c>
      <c r="E8351" s="8">
        <v>12161.22</v>
      </c>
      <c r="F8351" s="8">
        <v>12108.12</v>
      </c>
      <c r="G8351" s="8">
        <v>12111.99</v>
      </c>
      <c r="H8351" s="8"/>
      <c r="I8351" s="8"/>
      <c r="J8351" s="8"/>
    </row>
    <row r="8352" spans="3:10" x14ac:dyDescent="0.25">
      <c r="C8352" s="5">
        <v>42968.416666666664</v>
      </c>
      <c r="D8352" s="6">
        <v>12112.74</v>
      </c>
      <c r="E8352" s="6">
        <v>12134.99</v>
      </c>
      <c r="F8352" s="6">
        <v>12095.76</v>
      </c>
      <c r="G8352" s="6">
        <v>12105.53</v>
      </c>
      <c r="H8352" s="6"/>
      <c r="I8352" s="6"/>
      <c r="J8352" s="6"/>
    </row>
    <row r="8353" spans="3:10" x14ac:dyDescent="0.25">
      <c r="C8353" s="7">
        <v>42968.458333333336</v>
      </c>
      <c r="D8353" s="8">
        <v>12105.28</v>
      </c>
      <c r="E8353" s="8">
        <v>12119.38</v>
      </c>
      <c r="F8353" s="8">
        <v>12090.97</v>
      </c>
      <c r="G8353" s="8">
        <v>12106.86</v>
      </c>
      <c r="H8353" s="8"/>
      <c r="I8353" s="8"/>
      <c r="J8353" s="8"/>
    </row>
    <row r="8354" spans="3:10" x14ac:dyDescent="0.25">
      <c r="C8354" s="5">
        <v>42968.5</v>
      </c>
      <c r="D8354" s="6">
        <v>12107.11</v>
      </c>
      <c r="E8354" s="6">
        <v>12129.29</v>
      </c>
      <c r="F8354" s="6">
        <v>12106.11</v>
      </c>
      <c r="G8354" s="6">
        <v>12110.81</v>
      </c>
      <c r="H8354" s="6"/>
      <c r="I8354" s="6"/>
      <c r="J8354" s="6"/>
    </row>
    <row r="8355" spans="3:10" x14ac:dyDescent="0.25">
      <c r="C8355" s="7">
        <v>42968.541666666664</v>
      </c>
      <c r="D8355" s="8">
        <v>12111.31</v>
      </c>
      <c r="E8355" s="8">
        <v>12151.33</v>
      </c>
      <c r="F8355" s="8">
        <v>12108.82</v>
      </c>
      <c r="G8355" s="8">
        <v>12135.38</v>
      </c>
      <c r="H8355" s="8"/>
      <c r="I8355" s="8"/>
      <c r="J8355" s="8"/>
    </row>
    <row r="8356" spans="3:10" x14ac:dyDescent="0.25">
      <c r="C8356" s="5">
        <v>42968.583333333336</v>
      </c>
      <c r="D8356" s="6">
        <v>12136.13</v>
      </c>
      <c r="E8356" s="6">
        <v>12139.79</v>
      </c>
      <c r="F8356" s="6">
        <v>12125.5</v>
      </c>
      <c r="G8356" s="6">
        <v>12129.1</v>
      </c>
      <c r="H8356" s="6"/>
      <c r="I8356" s="6"/>
      <c r="J8356" s="6"/>
    </row>
    <row r="8357" spans="3:10" x14ac:dyDescent="0.25">
      <c r="C8357" s="7">
        <v>42968.625</v>
      </c>
      <c r="D8357" s="8">
        <v>12128.85</v>
      </c>
      <c r="E8357" s="8">
        <v>12128.87</v>
      </c>
      <c r="F8357" s="8">
        <v>12102.29</v>
      </c>
      <c r="G8357" s="8">
        <v>12108.96</v>
      </c>
      <c r="H8357" s="8"/>
      <c r="I8357" s="8"/>
      <c r="J8357" s="8"/>
    </row>
    <row r="8358" spans="3:10" x14ac:dyDescent="0.25">
      <c r="C8358" s="5">
        <v>42968.666666666664</v>
      </c>
      <c r="D8358" s="6">
        <v>12108.71</v>
      </c>
      <c r="E8358" s="6">
        <v>12111.09</v>
      </c>
      <c r="F8358" s="6">
        <v>12032.55</v>
      </c>
      <c r="G8358" s="6">
        <v>12035.25</v>
      </c>
      <c r="H8358" s="6"/>
      <c r="I8358" s="6"/>
      <c r="J8358" s="6"/>
    </row>
    <row r="8359" spans="3:10" x14ac:dyDescent="0.25">
      <c r="C8359" s="7">
        <v>42968.708333333336</v>
      </c>
      <c r="D8359" s="8">
        <v>12035.51</v>
      </c>
      <c r="E8359" s="8">
        <v>12063.63</v>
      </c>
      <c r="F8359" s="8">
        <v>12019.75</v>
      </c>
      <c r="G8359" s="8">
        <v>12055.43</v>
      </c>
      <c r="H8359" s="8"/>
      <c r="I8359" s="8"/>
      <c r="J8359" s="8"/>
    </row>
    <row r="8360" spans="3:10" x14ac:dyDescent="0.25">
      <c r="C8360" s="5">
        <v>42968.75</v>
      </c>
      <c r="D8360" s="6">
        <v>12055.17</v>
      </c>
      <c r="E8360" s="6">
        <v>12076.08</v>
      </c>
      <c r="F8360" s="6">
        <v>12040.57</v>
      </c>
      <c r="G8360" s="6">
        <v>12064.27</v>
      </c>
      <c r="H8360" s="6"/>
      <c r="I8360" s="6"/>
      <c r="J8360" s="6"/>
    </row>
    <row r="8361" spans="3:10" x14ac:dyDescent="0.25">
      <c r="C8361" s="7">
        <v>42968.791666666664</v>
      </c>
      <c r="D8361" s="8">
        <v>12064.52</v>
      </c>
      <c r="E8361" s="8">
        <v>12079.15</v>
      </c>
      <c r="F8361" s="8">
        <v>12061.19</v>
      </c>
      <c r="G8361" s="8">
        <v>12065.97</v>
      </c>
      <c r="H8361" s="8"/>
      <c r="I8361" s="8"/>
      <c r="J8361" s="8"/>
    </row>
    <row r="8362" spans="3:10" x14ac:dyDescent="0.25">
      <c r="C8362" s="5">
        <v>42968.833333333336</v>
      </c>
      <c r="D8362" s="6">
        <v>12066.47</v>
      </c>
      <c r="E8362" s="6">
        <v>12066.97</v>
      </c>
      <c r="F8362" s="6">
        <v>12056.71</v>
      </c>
      <c r="G8362" s="6">
        <v>12059.45</v>
      </c>
      <c r="H8362" s="6"/>
      <c r="I8362" s="6"/>
      <c r="J8362" s="6"/>
    </row>
    <row r="8363" spans="3:10" x14ac:dyDescent="0.25">
      <c r="C8363" s="7">
        <v>42968.875</v>
      </c>
      <c r="D8363" s="8">
        <v>12059.2</v>
      </c>
      <c r="E8363" s="8">
        <v>12062.2</v>
      </c>
      <c r="F8363" s="8">
        <v>12043.44</v>
      </c>
      <c r="G8363" s="8">
        <v>12051.19</v>
      </c>
      <c r="H8363" s="8"/>
      <c r="I8363" s="8"/>
      <c r="J8363" s="8"/>
    </row>
    <row r="8364" spans="3:10" x14ac:dyDescent="0.25">
      <c r="C8364" s="5">
        <v>42968.916666666664</v>
      </c>
      <c r="D8364" s="6">
        <v>12050.44</v>
      </c>
      <c r="E8364" s="6">
        <v>12073.44</v>
      </c>
      <c r="F8364" s="6">
        <v>12043.93</v>
      </c>
      <c r="G8364" s="6">
        <v>12073.19</v>
      </c>
      <c r="H8364" s="6"/>
      <c r="I8364" s="6"/>
      <c r="J8364" s="6"/>
    </row>
    <row r="8365" spans="3:10" x14ac:dyDescent="0.25">
      <c r="C8365" s="7">
        <v>42968.958333333336</v>
      </c>
      <c r="D8365" s="8">
        <v>12071.44</v>
      </c>
      <c r="E8365" s="8">
        <v>12081.11</v>
      </c>
      <c r="F8365" s="8">
        <v>12071.44</v>
      </c>
      <c r="G8365" s="8">
        <v>12080.11</v>
      </c>
      <c r="H8365" s="8"/>
      <c r="I8365" s="8"/>
      <c r="J8365" s="8"/>
    </row>
    <row r="8366" spans="3:10" x14ac:dyDescent="0.25">
      <c r="C8366" s="5">
        <v>42969.041666666664</v>
      </c>
      <c r="D8366" s="6">
        <v>12075.61</v>
      </c>
      <c r="E8366" s="6">
        <v>12081.83</v>
      </c>
      <c r="F8366" s="6">
        <v>12073.12</v>
      </c>
      <c r="G8366" s="6">
        <v>12075.34</v>
      </c>
      <c r="H8366" s="6"/>
      <c r="I8366" s="6"/>
      <c r="J8366" s="6"/>
    </row>
    <row r="8367" spans="3:10" x14ac:dyDescent="0.25">
      <c r="C8367" s="7">
        <v>42969.083333333336</v>
      </c>
      <c r="D8367" s="8">
        <v>12074.1</v>
      </c>
      <c r="E8367" s="8">
        <v>12080.31</v>
      </c>
      <c r="F8367" s="8">
        <v>12074.1</v>
      </c>
      <c r="G8367" s="8">
        <v>12080.31</v>
      </c>
      <c r="H8367" s="8"/>
      <c r="I8367" s="8"/>
      <c r="J8367" s="8"/>
    </row>
    <row r="8368" spans="3:10" x14ac:dyDescent="0.25">
      <c r="C8368" s="5">
        <v>42969.125</v>
      </c>
      <c r="D8368" s="6">
        <v>12081.55</v>
      </c>
      <c r="E8368" s="6">
        <v>12100.7</v>
      </c>
      <c r="F8368" s="6">
        <v>12080.31</v>
      </c>
      <c r="G8368" s="6">
        <v>12098.45</v>
      </c>
      <c r="H8368" s="6"/>
      <c r="I8368" s="6"/>
      <c r="J8368" s="6"/>
    </row>
    <row r="8369" spans="3:10" x14ac:dyDescent="0.25">
      <c r="C8369" s="7">
        <v>42969.166666666664</v>
      </c>
      <c r="D8369" s="8">
        <v>12098.34</v>
      </c>
      <c r="E8369" s="8">
        <v>12103.31</v>
      </c>
      <c r="F8369" s="8">
        <v>12091.85</v>
      </c>
      <c r="G8369" s="8">
        <v>12095.58</v>
      </c>
      <c r="H8369" s="8"/>
      <c r="I8369" s="8"/>
      <c r="J8369" s="8"/>
    </row>
    <row r="8370" spans="3:10" x14ac:dyDescent="0.25">
      <c r="C8370" s="5">
        <v>42969.208333333336</v>
      </c>
      <c r="D8370" s="6">
        <v>12094.34</v>
      </c>
      <c r="E8370" s="6">
        <v>12101.79</v>
      </c>
      <c r="F8370" s="6">
        <v>12093.09</v>
      </c>
      <c r="G8370" s="6">
        <v>12101.79</v>
      </c>
      <c r="H8370" s="6"/>
      <c r="I8370" s="6"/>
      <c r="J8370" s="6"/>
    </row>
    <row r="8371" spans="3:10" x14ac:dyDescent="0.25">
      <c r="C8371" s="7">
        <v>42969.25</v>
      </c>
      <c r="D8371" s="8">
        <v>12103.03</v>
      </c>
      <c r="E8371" s="8">
        <v>12104.29</v>
      </c>
      <c r="F8371" s="8">
        <v>12097.05</v>
      </c>
      <c r="G8371" s="8">
        <v>12097.05</v>
      </c>
      <c r="H8371" s="8"/>
      <c r="I8371" s="8"/>
      <c r="J8371" s="8"/>
    </row>
    <row r="8372" spans="3:10" x14ac:dyDescent="0.25">
      <c r="C8372" s="5">
        <v>42969.291666666664</v>
      </c>
      <c r="D8372" s="6">
        <v>12098.29</v>
      </c>
      <c r="E8372" s="6">
        <v>12100.45</v>
      </c>
      <c r="F8372" s="6">
        <v>12094.05</v>
      </c>
      <c r="G8372" s="6">
        <v>12100.45</v>
      </c>
      <c r="H8372" s="6"/>
      <c r="I8372" s="6"/>
      <c r="J8372" s="6"/>
    </row>
    <row r="8373" spans="3:10" x14ac:dyDescent="0.25">
      <c r="C8373" s="7">
        <v>42969.333333333336</v>
      </c>
      <c r="D8373" s="8">
        <v>12099.2</v>
      </c>
      <c r="E8373" s="8">
        <v>12115.31</v>
      </c>
      <c r="F8373" s="8">
        <v>12096.71</v>
      </c>
      <c r="G8373" s="8">
        <v>12115.31</v>
      </c>
      <c r="H8373" s="8"/>
      <c r="I8373" s="8"/>
      <c r="J8373" s="8"/>
    </row>
    <row r="8374" spans="3:10" x14ac:dyDescent="0.25">
      <c r="C8374" s="5">
        <v>42969.375</v>
      </c>
      <c r="D8374" s="6">
        <v>12116.81</v>
      </c>
      <c r="E8374" s="6">
        <v>12139.93</v>
      </c>
      <c r="F8374" s="6">
        <v>12110.13</v>
      </c>
      <c r="G8374" s="6">
        <v>12139.93</v>
      </c>
      <c r="H8374" s="6"/>
      <c r="I8374" s="6"/>
      <c r="J8374" s="6"/>
    </row>
    <row r="8375" spans="3:10" x14ac:dyDescent="0.25">
      <c r="C8375" s="7">
        <v>42969.416666666664</v>
      </c>
      <c r="D8375" s="8">
        <v>12138.18</v>
      </c>
      <c r="E8375" s="8">
        <v>12163.53</v>
      </c>
      <c r="F8375" s="8">
        <v>12130.9</v>
      </c>
      <c r="G8375" s="8">
        <v>12151.58</v>
      </c>
      <c r="H8375" s="8"/>
      <c r="I8375" s="8"/>
      <c r="J8375" s="8"/>
    </row>
    <row r="8376" spans="3:10" x14ac:dyDescent="0.25">
      <c r="C8376" s="5">
        <v>42969.458333333336</v>
      </c>
      <c r="D8376" s="6">
        <v>12151.83</v>
      </c>
      <c r="E8376" s="6">
        <v>12155.03</v>
      </c>
      <c r="F8376" s="6">
        <v>12132.13</v>
      </c>
      <c r="G8376" s="6">
        <v>12144.4</v>
      </c>
      <c r="H8376" s="6"/>
      <c r="I8376" s="6"/>
      <c r="J8376" s="6"/>
    </row>
    <row r="8377" spans="3:10" x14ac:dyDescent="0.25">
      <c r="C8377" s="7">
        <v>42969.5</v>
      </c>
      <c r="D8377" s="8">
        <v>12143.65</v>
      </c>
      <c r="E8377" s="8">
        <v>12148.28</v>
      </c>
      <c r="F8377" s="8">
        <v>12122.26</v>
      </c>
      <c r="G8377" s="8">
        <v>12147.04</v>
      </c>
      <c r="H8377" s="8"/>
      <c r="I8377" s="8"/>
      <c r="J8377" s="8"/>
    </row>
    <row r="8378" spans="3:10" x14ac:dyDescent="0.25">
      <c r="C8378" s="5">
        <v>42969.541666666664</v>
      </c>
      <c r="D8378" s="6">
        <v>12146.79</v>
      </c>
      <c r="E8378" s="6">
        <v>12155.79</v>
      </c>
      <c r="F8378" s="6">
        <v>12138.28</v>
      </c>
      <c r="G8378" s="6">
        <v>12140.45</v>
      </c>
      <c r="H8378" s="6"/>
      <c r="I8378" s="6"/>
      <c r="J8378" s="6"/>
    </row>
    <row r="8379" spans="3:10" x14ac:dyDescent="0.25">
      <c r="C8379" s="7">
        <v>42969.583333333336</v>
      </c>
      <c r="D8379" s="8">
        <v>12140.2</v>
      </c>
      <c r="E8379" s="8">
        <v>12167.36</v>
      </c>
      <c r="F8379" s="8">
        <v>12140.2</v>
      </c>
      <c r="G8379" s="8">
        <v>12152.4</v>
      </c>
      <c r="H8379" s="8"/>
      <c r="I8379" s="8"/>
      <c r="J8379" s="8"/>
    </row>
    <row r="8380" spans="3:10" x14ac:dyDescent="0.25">
      <c r="C8380" s="5">
        <v>42969.625</v>
      </c>
      <c r="D8380" s="6">
        <v>12152.9</v>
      </c>
      <c r="E8380" s="6">
        <v>12206.02</v>
      </c>
      <c r="F8380" s="6">
        <v>12152.9</v>
      </c>
      <c r="G8380" s="6">
        <v>12204</v>
      </c>
      <c r="H8380" s="6"/>
      <c r="I8380" s="6"/>
      <c r="J8380" s="6"/>
    </row>
    <row r="8381" spans="3:10" x14ac:dyDescent="0.25">
      <c r="C8381" s="7">
        <v>42969.666666666664</v>
      </c>
      <c r="D8381" s="8">
        <v>12203.5</v>
      </c>
      <c r="E8381" s="8">
        <v>12227.23</v>
      </c>
      <c r="F8381" s="8">
        <v>12192.41</v>
      </c>
      <c r="G8381" s="8">
        <v>12212.75</v>
      </c>
      <c r="H8381" s="8"/>
      <c r="I8381" s="8"/>
      <c r="J8381" s="8"/>
    </row>
    <row r="8382" spans="3:10" x14ac:dyDescent="0.25">
      <c r="C8382" s="5">
        <v>42969.708333333336</v>
      </c>
      <c r="D8382" s="6">
        <v>12212.5</v>
      </c>
      <c r="E8382" s="6">
        <v>12235.88</v>
      </c>
      <c r="F8382" s="6">
        <v>12212.5</v>
      </c>
      <c r="G8382" s="6">
        <v>12227.25</v>
      </c>
      <c r="H8382" s="6"/>
      <c r="I8382" s="6"/>
      <c r="J8382" s="6"/>
    </row>
    <row r="8383" spans="3:10" x14ac:dyDescent="0.25">
      <c r="C8383" s="7">
        <v>42969.75</v>
      </c>
      <c r="D8383" s="8">
        <v>12227.5</v>
      </c>
      <c r="E8383" s="8">
        <v>12231.8</v>
      </c>
      <c r="F8383" s="8">
        <v>12213.19</v>
      </c>
      <c r="G8383" s="8">
        <v>12225.01</v>
      </c>
      <c r="H8383" s="8"/>
      <c r="I8383" s="8"/>
      <c r="J8383" s="8"/>
    </row>
    <row r="8384" spans="3:10" x14ac:dyDescent="0.25">
      <c r="C8384" s="5">
        <v>42969.791666666664</v>
      </c>
      <c r="D8384" s="6">
        <v>12224.76</v>
      </c>
      <c r="E8384" s="6">
        <v>12229.34</v>
      </c>
      <c r="F8384" s="6">
        <v>12220.95</v>
      </c>
      <c r="G8384" s="6">
        <v>12225.08</v>
      </c>
      <c r="H8384" s="6"/>
      <c r="I8384" s="6"/>
      <c r="J8384" s="6"/>
    </row>
    <row r="8385" spans="3:10" x14ac:dyDescent="0.25">
      <c r="C8385" s="7">
        <v>42969.833333333336</v>
      </c>
      <c r="D8385" s="8">
        <v>12225.33</v>
      </c>
      <c r="E8385" s="8">
        <v>12230.08</v>
      </c>
      <c r="F8385" s="8">
        <v>12223.33</v>
      </c>
      <c r="G8385" s="8">
        <v>12229.83</v>
      </c>
      <c r="H8385" s="8"/>
      <c r="I8385" s="8"/>
      <c r="J8385" s="8"/>
    </row>
    <row r="8386" spans="3:10" x14ac:dyDescent="0.25">
      <c r="C8386" s="5">
        <v>42969.875</v>
      </c>
      <c r="D8386" s="6">
        <v>12229.58</v>
      </c>
      <c r="E8386" s="6">
        <v>12244.08</v>
      </c>
      <c r="F8386" s="6">
        <v>12227.08</v>
      </c>
      <c r="G8386" s="6">
        <v>12239.07</v>
      </c>
      <c r="H8386" s="6"/>
      <c r="I8386" s="6"/>
      <c r="J8386" s="6"/>
    </row>
    <row r="8387" spans="3:10" x14ac:dyDescent="0.25">
      <c r="C8387" s="7">
        <v>42969.916666666664</v>
      </c>
      <c r="D8387" s="8">
        <v>12238.82</v>
      </c>
      <c r="E8387" s="8">
        <v>12252.07</v>
      </c>
      <c r="F8387" s="8">
        <v>12233.57</v>
      </c>
      <c r="G8387" s="8">
        <v>12250.57</v>
      </c>
      <c r="H8387" s="8"/>
      <c r="I8387" s="8"/>
      <c r="J8387" s="8"/>
    </row>
    <row r="8388" spans="3:10" x14ac:dyDescent="0.25">
      <c r="C8388" s="5">
        <v>42969.958333333336</v>
      </c>
      <c r="D8388" s="6">
        <v>12248.82</v>
      </c>
      <c r="E8388" s="6">
        <v>12262.29</v>
      </c>
      <c r="F8388" s="6">
        <v>12242.57</v>
      </c>
      <c r="G8388" s="6">
        <v>12258.54</v>
      </c>
      <c r="H8388" s="6"/>
      <c r="I8388" s="6"/>
      <c r="J8388" s="6"/>
    </row>
    <row r="8389" spans="3:10" x14ac:dyDescent="0.25">
      <c r="C8389" s="7">
        <v>42970.041666666664</v>
      </c>
      <c r="D8389" s="8">
        <v>12257.91</v>
      </c>
      <c r="E8389" s="8">
        <v>12259.79</v>
      </c>
      <c r="F8389" s="8">
        <v>12249.54</v>
      </c>
      <c r="G8389" s="8">
        <v>12257.53</v>
      </c>
      <c r="H8389" s="8"/>
      <c r="I8389" s="8"/>
      <c r="J8389" s="8"/>
    </row>
    <row r="8390" spans="3:10" x14ac:dyDescent="0.25">
      <c r="C8390" s="5">
        <v>42970.083333333336</v>
      </c>
      <c r="D8390" s="6">
        <v>12258.78</v>
      </c>
      <c r="E8390" s="6">
        <v>12266.78</v>
      </c>
      <c r="F8390" s="6">
        <v>12253.78</v>
      </c>
      <c r="G8390" s="6">
        <v>12256.03</v>
      </c>
      <c r="H8390" s="6"/>
      <c r="I8390" s="6"/>
      <c r="J8390" s="6"/>
    </row>
    <row r="8391" spans="3:10" x14ac:dyDescent="0.25">
      <c r="C8391" s="7">
        <v>42970.125</v>
      </c>
      <c r="D8391" s="8">
        <v>12254.78</v>
      </c>
      <c r="E8391" s="8">
        <v>12257.27</v>
      </c>
      <c r="F8391" s="8">
        <v>12240.28</v>
      </c>
      <c r="G8391" s="8">
        <v>12243.52</v>
      </c>
      <c r="H8391" s="8"/>
      <c r="I8391" s="8"/>
      <c r="J8391" s="8"/>
    </row>
    <row r="8392" spans="3:10" x14ac:dyDescent="0.25">
      <c r="C8392" s="5">
        <v>42970.166666666664</v>
      </c>
      <c r="D8392" s="6">
        <v>12243.37</v>
      </c>
      <c r="E8392" s="6">
        <v>12247.12</v>
      </c>
      <c r="F8392" s="6">
        <v>12239.37</v>
      </c>
      <c r="G8392" s="6">
        <v>12239.37</v>
      </c>
      <c r="H8392" s="6"/>
      <c r="I8392" s="6"/>
      <c r="J8392" s="6"/>
    </row>
    <row r="8393" spans="3:10" x14ac:dyDescent="0.25">
      <c r="C8393" s="7">
        <v>42970.208333333336</v>
      </c>
      <c r="D8393" s="8">
        <v>12240.62</v>
      </c>
      <c r="E8393" s="8">
        <v>12242.87</v>
      </c>
      <c r="F8393" s="8">
        <v>12228.12</v>
      </c>
      <c r="G8393" s="8">
        <v>12229.12</v>
      </c>
      <c r="H8393" s="8"/>
      <c r="I8393" s="8"/>
      <c r="J8393" s="8"/>
    </row>
    <row r="8394" spans="3:10" x14ac:dyDescent="0.25">
      <c r="C8394" s="5">
        <v>42970.25</v>
      </c>
      <c r="D8394" s="6">
        <v>12230.37</v>
      </c>
      <c r="E8394" s="6">
        <v>12231.37</v>
      </c>
      <c r="F8394" s="6">
        <v>12218.12</v>
      </c>
      <c r="G8394" s="6">
        <v>12224.37</v>
      </c>
      <c r="H8394" s="6"/>
      <c r="I8394" s="6"/>
      <c r="J8394" s="6"/>
    </row>
    <row r="8395" spans="3:10" x14ac:dyDescent="0.25">
      <c r="C8395" s="7">
        <v>42970.291666666664</v>
      </c>
      <c r="D8395" s="8">
        <v>12225.62</v>
      </c>
      <c r="E8395" s="8">
        <v>12232.01</v>
      </c>
      <c r="F8395" s="8">
        <v>12224.37</v>
      </c>
      <c r="G8395" s="8">
        <v>12229.51</v>
      </c>
      <c r="H8395" s="8"/>
      <c r="I8395" s="8"/>
      <c r="J8395" s="8"/>
    </row>
    <row r="8396" spans="3:10" x14ac:dyDescent="0.25">
      <c r="C8396" s="5">
        <v>42970.333333333336</v>
      </c>
      <c r="D8396" s="6">
        <v>12230.76</v>
      </c>
      <c r="E8396" s="6">
        <v>12242.41</v>
      </c>
      <c r="F8396" s="6">
        <v>12229.01</v>
      </c>
      <c r="G8396" s="6">
        <v>12239.23</v>
      </c>
      <c r="H8396" s="6"/>
      <c r="I8396" s="6"/>
      <c r="J8396" s="6"/>
    </row>
    <row r="8397" spans="3:10" x14ac:dyDescent="0.25">
      <c r="C8397" s="7">
        <v>42970.375</v>
      </c>
      <c r="D8397" s="8">
        <v>12237.73</v>
      </c>
      <c r="E8397" s="8">
        <v>12246.08</v>
      </c>
      <c r="F8397" s="8">
        <v>12228.29</v>
      </c>
      <c r="G8397" s="8">
        <v>12231.29</v>
      </c>
      <c r="H8397" s="8"/>
      <c r="I8397" s="8"/>
      <c r="J8397" s="8"/>
    </row>
    <row r="8398" spans="3:10" x14ac:dyDescent="0.25">
      <c r="C8398" s="5">
        <v>42970.416666666664</v>
      </c>
      <c r="D8398" s="6">
        <v>12233.79</v>
      </c>
      <c r="E8398" s="6">
        <v>12269.52</v>
      </c>
      <c r="F8398" s="6">
        <v>12216.47</v>
      </c>
      <c r="G8398" s="6">
        <v>12240.67</v>
      </c>
      <c r="H8398" s="6"/>
      <c r="I8398" s="6"/>
      <c r="J8398" s="6"/>
    </row>
    <row r="8399" spans="3:10" x14ac:dyDescent="0.25">
      <c r="C8399" s="7">
        <v>42970.458333333336</v>
      </c>
      <c r="D8399" s="8">
        <v>12240.92</v>
      </c>
      <c r="E8399" s="8">
        <v>12241.17</v>
      </c>
      <c r="F8399" s="8">
        <v>12209.23</v>
      </c>
      <c r="G8399" s="8">
        <v>12216.06</v>
      </c>
      <c r="H8399" s="8"/>
      <c r="I8399" s="8"/>
      <c r="J8399" s="8"/>
    </row>
    <row r="8400" spans="3:10" x14ac:dyDescent="0.25">
      <c r="C8400" s="5">
        <v>42970.5</v>
      </c>
      <c r="D8400" s="6">
        <v>12215.81</v>
      </c>
      <c r="E8400" s="6">
        <v>12231.74</v>
      </c>
      <c r="F8400" s="6">
        <v>12210.56</v>
      </c>
      <c r="G8400" s="6">
        <v>12221.41</v>
      </c>
      <c r="H8400" s="6"/>
      <c r="I8400" s="6"/>
      <c r="J8400" s="6"/>
    </row>
    <row r="8401" spans="3:10" x14ac:dyDescent="0.25">
      <c r="C8401" s="7">
        <v>42970.541666666664</v>
      </c>
      <c r="D8401" s="8">
        <v>12221.16</v>
      </c>
      <c r="E8401" s="8">
        <v>12228.83</v>
      </c>
      <c r="F8401" s="8">
        <v>12213.53</v>
      </c>
      <c r="G8401" s="8">
        <v>12226.92</v>
      </c>
      <c r="H8401" s="8"/>
      <c r="I8401" s="8"/>
      <c r="J8401" s="8"/>
    </row>
    <row r="8402" spans="3:10" x14ac:dyDescent="0.25">
      <c r="C8402" s="5">
        <v>42970.583333333336</v>
      </c>
      <c r="D8402" s="6">
        <v>12226.17</v>
      </c>
      <c r="E8402" s="6">
        <v>12230.31</v>
      </c>
      <c r="F8402" s="6">
        <v>12187.68</v>
      </c>
      <c r="G8402" s="6">
        <v>12198.23</v>
      </c>
      <c r="H8402" s="6"/>
      <c r="I8402" s="6"/>
      <c r="J8402" s="6"/>
    </row>
    <row r="8403" spans="3:10" x14ac:dyDescent="0.25">
      <c r="C8403" s="7">
        <v>42970.625</v>
      </c>
      <c r="D8403" s="8">
        <v>12197.98</v>
      </c>
      <c r="E8403" s="8">
        <v>12200.3</v>
      </c>
      <c r="F8403" s="8">
        <v>12180.2</v>
      </c>
      <c r="G8403" s="8">
        <v>12189.23</v>
      </c>
      <c r="H8403" s="8"/>
      <c r="I8403" s="8"/>
      <c r="J8403" s="8"/>
    </row>
    <row r="8404" spans="3:10" x14ac:dyDescent="0.25">
      <c r="C8404" s="5">
        <v>42970.666666666664</v>
      </c>
      <c r="D8404" s="6">
        <v>12189.48</v>
      </c>
      <c r="E8404" s="6">
        <v>12211.76</v>
      </c>
      <c r="F8404" s="6">
        <v>12173.74</v>
      </c>
      <c r="G8404" s="6">
        <v>12206.6</v>
      </c>
      <c r="H8404" s="6"/>
      <c r="I8404" s="6"/>
      <c r="J8404" s="6"/>
    </row>
    <row r="8405" spans="3:10" x14ac:dyDescent="0.25">
      <c r="C8405" s="7">
        <v>42970.708333333336</v>
      </c>
      <c r="D8405" s="8">
        <v>12206.1</v>
      </c>
      <c r="E8405" s="8">
        <v>12209.6</v>
      </c>
      <c r="F8405" s="8">
        <v>12153.4</v>
      </c>
      <c r="G8405" s="8">
        <v>12172.83</v>
      </c>
      <c r="H8405" s="8"/>
      <c r="I8405" s="8"/>
      <c r="J8405" s="8"/>
    </row>
    <row r="8406" spans="3:10" x14ac:dyDescent="0.25">
      <c r="C8406" s="5">
        <v>42970.75</v>
      </c>
      <c r="D8406" s="6">
        <v>12172.58</v>
      </c>
      <c r="E8406" s="6">
        <v>12197.4</v>
      </c>
      <c r="F8406" s="6">
        <v>12171.84</v>
      </c>
      <c r="G8406" s="6">
        <v>12191.39</v>
      </c>
      <c r="H8406" s="6"/>
      <c r="I8406" s="6"/>
      <c r="J8406" s="6"/>
    </row>
    <row r="8407" spans="3:10" x14ac:dyDescent="0.25">
      <c r="C8407" s="7">
        <v>42970.791666666664</v>
      </c>
      <c r="D8407" s="8">
        <v>12191.14</v>
      </c>
      <c r="E8407" s="8">
        <v>12194.42</v>
      </c>
      <c r="F8407" s="8">
        <v>12177.91</v>
      </c>
      <c r="G8407" s="8">
        <v>12182.66</v>
      </c>
      <c r="H8407" s="8"/>
      <c r="I8407" s="8"/>
      <c r="J8407" s="8"/>
    </row>
    <row r="8408" spans="3:10" x14ac:dyDescent="0.25">
      <c r="C8408" s="5">
        <v>42970.833333333336</v>
      </c>
      <c r="D8408" s="6">
        <v>12182.91</v>
      </c>
      <c r="E8408" s="6">
        <v>12184.16</v>
      </c>
      <c r="F8408" s="6">
        <v>12171.4</v>
      </c>
      <c r="G8408" s="6">
        <v>12176.4</v>
      </c>
      <c r="H8408" s="6"/>
      <c r="I8408" s="6"/>
      <c r="J8408" s="6"/>
    </row>
    <row r="8409" spans="3:10" x14ac:dyDescent="0.25">
      <c r="C8409" s="7">
        <v>42970.875</v>
      </c>
      <c r="D8409" s="8">
        <v>12176.65</v>
      </c>
      <c r="E8409" s="8">
        <v>12190.4</v>
      </c>
      <c r="F8409" s="8">
        <v>12173.89</v>
      </c>
      <c r="G8409" s="8">
        <v>12184.14</v>
      </c>
      <c r="H8409" s="8"/>
      <c r="I8409" s="8"/>
      <c r="J8409" s="8"/>
    </row>
    <row r="8410" spans="3:10" x14ac:dyDescent="0.25">
      <c r="C8410" s="5">
        <v>42970.916666666664</v>
      </c>
      <c r="D8410" s="6">
        <v>12184.64</v>
      </c>
      <c r="E8410" s="6">
        <v>12192.39</v>
      </c>
      <c r="F8410" s="6">
        <v>12181.14</v>
      </c>
      <c r="G8410" s="6">
        <v>12185.39</v>
      </c>
      <c r="H8410" s="6"/>
      <c r="I8410" s="6"/>
      <c r="J8410" s="6"/>
    </row>
    <row r="8411" spans="3:10" x14ac:dyDescent="0.25">
      <c r="C8411" s="7">
        <v>42970.958333333336</v>
      </c>
      <c r="D8411" s="8">
        <v>12184.14</v>
      </c>
      <c r="E8411" s="8">
        <v>12186.13</v>
      </c>
      <c r="F8411" s="8">
        <v>12158.12</v>
      </c>
      <c r="G8411" s="8">
        <v>12159.62</v>
      </c>
      <c r="H8411" s="8"/>
      <c r="I8411" s="8"/>
      <c r="J8411" s="8"/>
    </row>
    <row r="8412" spans="3:10" x14ac:dyDescent="0.25">
      <c r="C8412" s="5">
        <v>42971.041666666664</v>
      </c>
      <c r="D8412" s="6">
        <v>12159.86</v>
      </c>
      <c r="E8412" s="6">
        <v>12169.6</v>
      </c>
      <c r="F8412" s="6">
        <v>12136.39</v>
      </c>
      <c r="G8412" s="6">
        <v>12156.12</v>
      </c>
      <c r="H8412" s="6"/>
      <c r="I8412" s="6"/>
      <c r="J8412" s="6"/>
    </row>
    <row r="8413" spans="3:10" x14ac:dyDescent="0.25">
      <c r="C8413" s="7">
        <v>42971.083333333336</v>
      </c>
      <c r="D8413" s="8">
        <v>12154.88</v>
      </c>
      <c r="E8413" s="8">
        <v>12156.37</v>
      </c>
      <c r="F8413" s="8">
        <v>12145.63</v>
      </c>
      <c r="G8413" s="8">
        <v>12146.88</v>
      </c>
      <c r="H8413" s="8"/>
      <c r="I8413" s="8"/>
      <c r="J8413" s="8"/>
    </row>
    <row r="8414" spans="3:10" x14ac:dyDescent="0.25">
      <c r="C8414" s="5">
        <v>42971.125</v>
      </c>
      <c r="D8414" s="6">
        <v>12147.5</v>
      </c>
      <c r="E8414" s="6">
        <v>12168.34</v>
      </c>
      <c r="F8414" s="6">
        <v>12145.63</v>
      </c>
      <c r="G8414" s="6">
        <v>12167.34</v>
      </c>
      <c r="H8414" s="6"/>
      <c r="I8414" s="6"/>
      <c r="J8414" s="6"/>
    </row>
    <row r="8415" spans="3:10" x14ac:dyDescent="0.25">
      <c r="C8415" s="7">
        <v>42971.166666666664</v>
      </c>
      <c r="D8415" s="8">
        <v>12167.31</v>
      </c>
      <c r="E8415" s="8">
        <v>12177.79</v>
      </c>
      <c r="F8415" s="8">
        <v>12166.06</v>
      </c>
      <c r="G8415" s="8">
        <v>12172.54</v>
      </c>
      <c r="H8415" s="8"/>
      <c r="I8415" s="8"/>
      <c r="J8415" s="8"/>
    </row>
    <row r="8416" spans="3:10" x14ac:dyDescent="0.25">
      <c r="C8416" s="5">
        <v>42971.208333333336</v>
      </c>
      <c r="D8416" s="6">
        <v>12171.92</v>
      </c>
      <c r="E8416" s="6">
        <v>12183.52</v>
      </c>
      <c r="F8416" s="6">
        <v>12166.3</v>
      </c>
      <c r="G8416" s="6">
        <v>12181.03</v>
      </c>
      <c r="H8416" s="6"/>
      <c r="I8416" s="6"/>
      <c r="J8416" s="6"/>
    </row>
    <row r="8417" spans="3:10" x14ac:dyDescent="0.25">
      <c r="C8417" s="7">
        <v>42971.25</v>
      </c>
      <c r="D8417" s="8">
        <v>12182.27</v>
      </c>
      <c r="E8417" s="8">
        <v>12186.76</v>
      </c>
      <c r="F8417" s="8">
        <v>12180.27</v>
      </c>
      <c r="G8417" s="8">
        <v>12184.51</v>
      </c>
      <c r="H8417" s="8"/>
      <c r="I8417" s="8"/>
      <c r="J8417" s="8"/>
    </row>
    <row r="8418" spans="3:10" x14ac:dyDescent="0.25">
      <c r="C8418" s="5">
        <v>42971.291666666664</v>
      </c>
      <c r="D8418" s="6">
        <v>12184.5</v>
      </c>
      <c r="E8418" s="6">
        <v>12184.51</v>
      </c>
      <c r="F8418" s="6">
        <v>12178.26</v>
      </c>
      <c r="G8418" s="6">
        <v>12179.55</v>
      </c>
      <c r="H8418" s="6"/>
      <c r="I8418" s="6"/>
      <c r="J8418" s="6"/>
    </row>
    <row r="8419" spans="3:10" x14ac:dyDescent="0.25">
      <c r="C8419" s="7">
        <v>42971.333333333336</v>
      </c>
      <c r="D8419" s="8">
        <v>12179.55</v>
      </c>
      <c r="E8419" s="8">
        <v>12183.29</v>
      </c>
      <c r="F8419" s="8">
        <v>12168.06</v>
      </c>
      <c r="G8419" s="8">
        <v>12174.09</v>
      </c>
      <c r="H8419" s="8"/>
      <c r="I8419" s="8"/>
      <c r="J8419" s="8"/>
    </row>
    <row r="8420" spans="3:10" x14ac:dyDescent="0.25">
      <c r="C8420" s="5">
        <v>42971.375</v>
      </c>
      <c r="D8420" s="6">
        <v>12175.59</v>
      </c>
      <c r="E8420" s="6">
        <v>12195.28</v>
      </c>
      <c r="F8420" s="6">
        <v>12173.21</v>
      </c>
      <c r="G8420" s="6">
        <v>12195.28</v>
      </c>
      <c r="H8420" s="6"/>
      <c r="I8420" s="6"/>
      <c r="J8420" s="6"/>
    </row>
    <row r="8421" spans="3:10" x14ac:dyDescent="0.25">
      <c r="C8421" s="7">
        <v>42971.416666666664</v>
      </c>
      <c r="D8421" s="8">
        <v>12194.28</v>
      </c>
      <c r="E8421" s="8">
        <v>12203.99</v>
      </c>
      <c r="F8421" s="8">
        <v>12166.93</v>
      </c>
      <c r="G8421" s="8">
        <v>12172.69</v>
      </c>
      <c r="H8421" s="8"/>
      <c r="I8421" s="8"/>
      <c r="J8421" s="8"/>
    </row>
    <row r="8422" spans="3:10" x14ac:dyDescent="0.25">
      <c r="C8422" s="5">
        <v>42971.458333333336</v>
      </c>
      <c r="D8422" s="6">
        <v>12172.19</v>
      </c>
      <c r="E8422" s="6">
        <v>12226.82</v>
      </c>
      <c r="F8422" s="6">
        <v>12169.2</v>
      </c>
      <c r="G8422" s="6">
        <v>12210.42</v>
      </c>
      <c r="H8422" s="6"/>
      <c r="I8422" s="6"/>
      <c r="J8422" s="6"/>
    </row>
    <row r="8423" spans="3:10" x14ac:dyDescent="0.25">
      <c r="C8423" s="7">
        <v>42971.5</v>
      </c>
      <c r="D8423" s="8">
        <v>12209.92</v>
      </c>
      <c r="E8423" s="8">
        <v>12223.88</v>
      </c>
      <c r="F8423" s="8">
        <v>12205.34</v>
      </c>
      <c r="G8423" s="8">
        <v>12217.2</v>
      </c>
      <c r="H8423" s="8"/>
      <c r="I8423" s="8"/>
      <c r="J8423" s="8"/>
    </row>
    <row r="8424" spans="3:10" x14ac:dyDescent="0.25">
      <c r="C8424" s="5">
        <v>42971.541666666664</v>
      </c>
      <c r="D8424" s="6">
        <v>12217.7</v>
      </c>
      <c r="E8424" s="6">
        <v>12226.13</v>
      </c>
      <c r="F8424" s="6">
        <v>12215.69</v>
      </c>
      <c r="G8424" s="6">
        <v>12216.8</v>
      </c>
      <c r="H8424" s="6"/>
      <c r="I8424" s="6"/>
      <c r="J8424" s="6"/>
    </row>
    <row r="8425" spans="3:10" x14ac:dyDescent="0.25">
      <c r="C8425" s="7">
        <v>42971.583333333336</v>
      </c>
      <c r="D8425" s="8">
        <v>12216.3</v>
      </c>
      <c r="E8425" s="8">
        <v>12226.39</v>
      </c>
      <c r="F8425" s="8">
        <v>12209.46</v>
      </c>
      <c r="G8425" s="8">
        <v>12215.78</v>
      </c>
      <c r="H8425" s="8"/>
      <c r="I8425" s="8"/>
      <c r="J8425" s="8"/>
    </row>
    <row r="8426" spans="3:10" x14ac:dyDescent="0.25">
      <c r="C8426" s="5">
        <v>42971.625</v>
      </c>
      <c r="D8426" s="6">
        <v>12215.28</v>
      </c>
      <c r="E8426" s="6">
        <v>12247.37</v>
      </c>
      <c r="F8426" s="6">
        <v>12212.42</v>
      </c>
      <c r="G8426" s="6">
        <v>12239.63</v>
      </c>
      <c r="H8426" s="6"/>
      <c r="I8426" s="6"/>
      <c r="J8426" s="6"/>
    </row>
    <row r="8427" spans="3:10" x14ac:dyDescent="0.25">
      <c r="C8427" s="7">
        <v>42971.666666666664</v>
      </c>
      <c r="D8427" s="8">
        <v>12239.88</v>
      </c>
      <c r="E8427" s="8">
        <v>12256.46</v>
      </c>
      <c r="F8427" s="8">
        <v>12197.8</v>
      </c>
      <c r="G8427" s="8">
        <v>12202.97</v>
      </c>
      <c r="H8427" s="8"/>
      <c r="I8427" s="8"/>
      <c r="J8427" s="8"/>
    </row>
    <row r="8428" spans="3:10" x14ac:dyDescent="0.25">
      <c r="C8428" s="5">
        <v>42971.708333333336</v>
      </c>
      <c r="D8428" s="6">
        <v>12203.22</v>
      </c>
      <c r="E8428" s="6">
        <v>12226.05</v>
      </c>
      <c r="F8428" s="6">
        <v>12188.23</v>
      </c>
      <c r="G8428" s="6">
        <v>12196.94</v>
      </c>
      <c r="H8428" s="6"/>
      <c r="I8428" s="6"/>
      <c r="J8428" s="6"/>
    </row>
    <row r="8429" spans="3:10" x14ac:dyDescent="0.25">
      <c r="C8429" s="7">
        <v>42971.75</v>
      </c>
      <c r="D8429" s="8">
        <v>12196.45</v>
      </c>
      <c r="E8429" s="8">
        <v>12211.33</v>
      </c>
      <c r="F8429" s="8">
        <v>12173.52</v>
      </c>
      <c r="G8429" s="8">
        <v>12182.81</v>
      </c>
      <c r="H8429" s="8"/>
      <c r="I8429" s="8"/>
      <c r="J8429" s="8"/>
    </row>
    <row r="8430" spans="3:10" x14ac:dyDescent="0.25">
      <c r="C8430" s="5">
        <v>42971.791666666664</v>
      </c>
      <c r="D8430" s="6">
        <v>12182.8</v>
      </c>
      <c r="E8430" s="6">
        <v>12188.87</v>
      </c>
      <c r="F8430" s="6">
        <v>12175.27</v>
      </c>
      <c r="G8430" s="6">
        <v>12185.09</v>
      </c>
      <c r="H8430" s="6"/>
      <c r="I8430" s="6"/>
      <c r="J8430" s="6"/>
    </row>
    <row r="8431" spans="3:10" x14ac:dyDescent="0.25">
      <c r="C8431" s="7">
        <v>42971.833333333336</v>
      </c>
      <c r="D8431" s="8">
        <v>12184.59</v>
      </c>
      <c r="E8431" s="8">
        <v>12195.09</v>
      </c>
      <c r="F8431" s="8">
        <v>12178.34</v>
      </c>
      <c r="G8431" s="8">
        <v>12188.08</v>
      </c>
      <c r="H8431" s="8"/>
      <c r="I8431" s="8"/>
      <c r="J8431" s="8"/>
    </row>
    <row r="8432" spans="3:10" x14ac:dyDescent="0.25">
      <c r="C8432" s="5">
        <v>42971.875</v>
      </c>
      <c r="D8432" s="6">
        <v>12187.83</v>
      </c>
      <c r="E8432" s="6">
        <v>12191.83</v>
      </c>
      <c r="F8432" s="6">
        <v>12180.33</v>
      </c>
      <c r="G8432" s="6">
        <v>12188.82</v>
      </c>
      <c r="H8432" s="6"/>
      <c r="I8432" s="6"/>
      <c r="J8432" s="6"/>
    </row>
    <row r="8433" spans="3:10" x14ac:dyDescent="0.25">
      <c r="C8433" s="7">
        <v>42971.916666666664</v>
      </c>
      <c r="D8433" s="8">
        <v>12188.57</v>
      </c>
      <c r="E8433" s="8">
        <v>12188.82</v>
      </c>
      <c r="F8433" s="8">
        <v>12177.31</v>
      </c>
      <c r="G8433" s="8">
        <v>12177.31</v>
      </c>
      <c r="H8433" s="8"/>
      <c r="I8433" s="8"/>
      <c r="J8433" s="8"/>
    </row>
    <row r="8434" spans="3:10" x14ac:dyDescent="0.25">
      <c r="C8434" s="5">
        <v>42971.958333333336</v>
      </c>
      <c r="D8434" s="6">
        <v>12176.06</v>
      </c>
      <c r="E8434" s="6">
        <v>12200.74</v>
      </c>
      <c r="F8434" s="6">
        <v>12174.81</v>
      </c>
      <c r="G8434" s="6">
        <v>12199.98</v>
      </c>
      <c r="H8434" s="6"/>
      <c r="I8434" s="6"/>
      <c r="J8434" s="6"/>
    </row>
    <row r="8435" spans="3:10" x14ac:dyDescent="0.25">
      <c r="C8435" s="7">
        <v>42972.041666666664</v>
      </c>
      <c r="D8435" s="8">
        <v>12198.72</v>
      </c>
      <c r="E8435" s="8">
        <v>12209.21</v>
      </c>
      <c r="F8435" s="8">
        <v>12196.22</v>
      </c>
      <c r="G8435" s="8">
        <v>12198.96</v>
      </c>
      <c r="H8435" s="8"/>
      <c r="I8435" s="8"/>
      <c r="J8435" s="8"/>
    </row>
    <row r="8436" spans="3:10" x14ac:dyDescent="0.25">
      <c r="C8436" s="5">
        <v>42972.083333333336</v>
      </c>
      <c r="D8436" s="6">
        <v>12197.71</v>
      </c>
      <c r="E8436" s="6">
        <v>12198.96</v>
      </c>
      <c r="F8436" s="6">
        <v>12192.08</v>
      </c>
      <c r="G8436" s="6">
        <v>12193.96</v>
      </c>
      <c r="H8436" s="6"/>
      <c r="I8436" s="6"/>
      <c r="J8436" s="6"/>
    </row>
    <row r="8437" spans="3:10" x14ac:dyDescent="0.25">
      <c r="C8437" s="7">
        <v>42972.125</v>
      </c>
      <c r="D8437" s="8">
        <v>12192.71</v>
      </c>
      <c r="E8437" s="8">
        <v>12193.96</v>
      </c>
      <c r="F8437" s="8">
        <v>12186.46</v>
      </c>
      <c r="G8437" s="8">
        <v>12187.95</v>
      </c>
      <c r="H8437" s="8"/>
      <c r="I8437" s="8"/>
      <c r="J8437" s="8"/>
    </row>
    <row r="8438" spans="3:10" x14ac:dyDescent="0.25">
      <c r="C8438" s="5">
        <v>42972.166666666664</v>
      </c>
      <c r="D8438" s="6">
        <v>12187.8</v>
      </c>
      <c r="E8438" s="6">
        <v>12189.05</v>
      </c>
      <c r="F8438" s="6">
        <v>12175.81</v>
      </c>
      <c r="G8438" s="6">
        <v>12185.8</v>
      </c>
      <c r="H8438" s="6"/>
      <c r="I8438" s="6"/>
      <c r="J8438" s="6"/>
    </row>
    <row r="8439" spans="3:10" x14ac:dyDescent="0.25">
      <c r="C8439" s="7">
        <v>42972.208333333336</v>
      </c>
      <c r="D8439" s="8">
        <v>12184.55</v>
      </c>
      <c r="E8439" s="8">
        <v>12200.53</v>
      </c>
      <c r="F8439" s="8">
        <v>12182.05</v>
      </c>
      <c r="G8439" s="8">
        <v>12196.78</v>
      </c>
      <c r="H8439" s="8"/>
      <c r="I8439" s="8"/>
      <c r="J8439" s="8"/>
    </row>
    <row r="8440" spans="3:10" x14ac:dyDescent="0.25">
      <c r="C8440" s="5">
        <v>42972.25</v>
      </c>
      <c r="D8440" s="6">
        <v>12195.53</v>
      </c>
      <c r="E8440" s="6">
        <v>12200.27</v>
      </c>
      <c r="F8440" s="6">
        <v>12191.52</v>
      </c>
      <c r="G8440" s="6">
        <v>12192.77</v>
      </c>
      <c r="H8440" s="6"/>
      <c r="I8440" s="6"/>
      <c r="J8440" s="6"/>
    </row>
    <row r="8441" spans="3:10" x14ac:dyDescent="0.25">
      <c r="C8441" s="7">
        <v>42972.291666666664</v>
      </c>
      <c r="D8441" s="8">
        <v>12194.02</v>
      </c>
      <c r="E8441" s="8">
        <v>12194.02</v>
      </c>
      <c r="F8441" s="8">
        <v>12189.16</v>
      </c>
      <c r="G8441" s="8">
        <v>12189.91</v>
      </c>
      <c r="H8441" s="8"/>
      <c r="I8441" s="8"/>
      <c r="J8441" s="8"/>
    </row>
    <row r="8442" spans="3:10" x14ac:dyDescent="0.25">
      <c r="C8442" s="5">
        <v>42972.333333333336</v>
      </c>
      <c r="D8442" s="6">
        <v>12191.16</v>
      </c>
      <c r="E8442" s="6">
        <v>12205.18</v>
      </c>
      <c r="F8442" s="6">
        <v>12189.91</v>
      </c>
      <c r="G8442" s="6">
        <v>12204.35</v>
      </c>
      <c r="H8442" s="6"/>
      <c r="I8442" s="6"/>
      <c r="J8442" s="6"/>
    </row>
    <row r="8443" spans="3:10" x14ac:dyDescent="0.25">
      <c r="C8443" s="7">
        <v>42972.375</v>
      </c>
      <c r="D8443" s="8">
        <v>12204.68</v>
      </c>
      <c r="E8443" s="8">
        <v>12214.25</v>
      </c>
      <c r="F8443" s="8">
        <v>12189.7</v>
      </c>
      <c r="G8443" s="8">
        <v>12199.23</v>
      </c>
      <c r="H8443" s="8"/>
      <c r="I8443" s="8"/>
      <c r="J8443" s="8"/>
    </row>
    <row r="8444" spans="3:10" x14ac:dyDescent="0.25">
      <c r="C8444" s="5">
        <v>42972.416666666664</v>
      </c>
      <c r="D8444" s="6">
        <v>12198.7</v>
      </c>
      <c r="E8444" s="6">
        <v>12222.08</v>
      </c>
      <c r="F8444" s="6">
        <v>12130.34</v>
      </c>
      <c r="G8444" s="6">
        <v>12219.07</v>
      </c>
      <c r="H8444" s="6"/>
      <c r="I8444" s="6"/>
      <c r="J8444" s="6"/>
    </row>
    <row r="8445" spans="3:10" x14ac:dyDescent="0.25">
      <c r="C8445" s="7">
        <v>42972.458333333336</v>
      </c>
      <c r="D8445" s="8">
        <v>12220.07</v>
      </c>
      <c r="E8445" s="8">
        <v>12226.78</v>
      </c>
      <c r="F8445" s="8">
        <v>12206.97</v>
      </c>
      <c r="G8445" s="8">
        <v>12212.15</v>
      </c>
      <c r="H8445" s="8"/>
      <c r="I8445" s="8"/>
      <c r="J8445" s="8"/>
    </row>
    <row r="8446" spans="3:10" x14ac:dyDescent="0.25">
      <c r="C8446" s="5">
        <v>42972.5</v>
      </c>
      <c r="D8446" s="6">
        <v>12212.14</v>
      </c>
      <c r="E8446" s="6">
        <v>12228.67</v>
      </c>
      <c r="F8446" s="6">
        <v>12193.4</v>
      </c>
      <c r="G8446" s="6">
        <v>12227.84</v>
      </c>
      <c r="H8446" s="6"/>
      <c r="I8446" s="6"/>
      <c r="J8446" s="6"/>
    </row>
    <row r="8447" spans="3:10" x14ac:dyDescent="0.25">
      <c r="C8447" s="7">
        <v>42972.541666666664</v>
      </c>
      <c r="D8447" s="8">
        <v>12228.34</v>
      </c>
      <c r="E8447" s="8">
        <v>12242.37</v>
      </c>
      <c r="F8447" s="8">
        <v>12217.1</v>
      </c>
      <c r="G8447" s="8">
        <v>12225.29</v>
      </c>
      <c r="H8447" s="8"/>
      <c r="I8447" s="8"/>
      <c r="J8447" s="8"/>
    </row>
    <row r="8448" spans="3:10" x14ac:dyDescent="0.25">
      <c r="C8448" s="5">
        <v>42972.583333333336</v>
      </c>
      <c r="D8448" s="6">
        <v>12225.54</v>
      </c>
      <c r="E8448" s="6">
        <v>12228.7</v>
      </c>
      <c r="F8448" s="6">
        <v>12211.46</v>
      </c>
      <c r="G8448" s="6">
        <v>12217.41</v>
      </c>
      <c r="H8448" s="6"/>
      <c r="I8448" s="6"/>
      <c r="J8448" s="6"/>
    </row>
    <row r="8449" spans="3:10" x14ac:dyDescent="0.25">
      <c r="C8449" s="7">
        <v>42972.625</v>
      </c>
      <c r="D8449" s="8">
        <v>12217.16</v>
      </c>
      <c r="E8449" s="8">
        <v>12224.2</v>
      </c>
      <c r="F8449" s="8">
        <v>12202.16</v>
      </c>
      <c r="G8449" s="8">
        <v>12211.55</v>
      </c>
      <c r="H8449" s="8"/>
      <c r="I8449" s="8"/>
      <c r="J8449" s="8"/>
    </row>
    <row r="8450" spans="3:10" x14ac:dyDescent="0.25">
      <c r="C8450" s="5">
        <v>42972.666666666664</v>
      </c>
      <c r="D8450" s="6">
        <v>12211.8</v>
      </c>
      <c r="E8450" s="6">
        <v>12250.52</v>
      </c>
      <c r="F8450" s="6">
        <v>12205.44</v>
      </c>
      <c r="G8450" s="6">
        <v>12235.01</v>
      </c>
      <c r="H8450" s="6"/>
      <c r="I8450" s="6"/>
      <c r="J8450" s="6"/>
    </row>
    <row r="8451" spans="3:10" x14ac:dyDescent="0.25">
      <c r="C8451" s="7">
        <v>42972.708333333336</v>
      </c>
      <c r="D8451" s="8">
        <v>12235.26</v>
      </c>
      <c r="E8451" s="8">
        <v>12240.05</v>
      </c>
      <c r="F8451" s="8">
        <v>12178.54</v>
      </c>
      <c r="G8451" s="8">
        <v>12183.68</v>
      </c>
      <c r="H8451" s="8"/>
      <c r="I8451" s="8"/>
      <c r="J8451" s="8"/>
    </row>
    <row r="8452" spans="3:10" x14ac:dyDescent="0.25">
      <c r="C8452" s="5">
        <v>42972.75</v>
      </c>
      <c r="D8452" s="6">
        <v>12184.18</v>
      </c>
      <c r="E8452" s="6">
        <v>12188.22</v>
      </c>
      <c r="F8452" s="6">
        <v>12164.22</v>
      </c>
      <c r="G8452" s="6">
        <v>12174.62</v>
      </c>
      <c r="H8452" s="6"/>
      <c r="I8452" s="6"/>
      <c r="J8452" s="6"/>
    </row>
    <row r="8453" spans="3:10" x14ac:dyDescent="0.25">
      <c r="C8453" s="7">
        <v>42972.791666666664</v>
      </c>
      <c r="D8453" s="8">
        <v>12175.12</v>
      </c>
      <c r="E8453" s="8">
        <v>12181.66</v>
      </c>
      <c r="F8453" s="8">
        <v>12172.37</v>
      </c>
      <c r="G8453" s="8">
        <v>12177.15</v>
      </c>
      <c r="H8453" s="8"/>
      <c r="I8453" s="8"/>
      <c r="J8453" s="8"/>
    </row>
    <row r="8454" spans="3:10" x14ac:dyDescent="0.25">
      <c r="C8454" s="5">
        <v>42972.833333333336</v>
      </c>
      <c r="D8454" s="6">
        <v>12177.4</v>
      </c>
      <c r="E8454" s="6">
        <v>12184.4</v>
      </c>
      <c r="F8454" s="6">
        <v>12172.89</v>
      </c>
      <c r="G8454" s="6">
        <v>12176.64</v>
      </c>
      <c r="H8454" s="6"/>
      <c r="I8454" s="6"/>
      <c r="J8454" s="6"/>
    </row>
    <row r="8455" spans="3:10" x14ac:dyDescent="0.25">
      <c r="C8455" s="7">
        <v>42972.875</v>
      </c>
      <c r="D8455" s="8">
        <v>12177.14</v>
      </c>
      <c r="E8455" s="8">
        <v>12209.9</v>
      </c>
      <c r="F8455" s="8">
        <v>12175.39</v>
      </c>
      <c r="G8455" s="8">
        <v>12200.89</v>
      </c>
      <c r="H8455" s="8"/>
      <c r="I8455" s="8"/>
      <c r="J8455" s="8"/>
    </row>
    <row r="8456" spans="3:10" x14ac:dyDescent="0.25">
      <c r="C8456" s="5">
        <v>42972.916666666664</v>
      </c>
      <c r="D8456" s="6">
        <v>12201.14</v>
      </c>
      <c r="E8456" s="6">
        <v>12202.64</v>
      </c>
      <c r="F8456" s="6">
        <v>12166.12</v>
      </c>
      <c r="G8456" s="6">
        <v>12172.37</v>
      </c>
      <c r="H8456" s="6"/>
      <c r="I8456" s="6"/>
      <c r="J8456" s="6"/>
    </row>
    <row r="8457" spans="3:10" x14ac:dyDescent="0.25">
      <c r="C8457" s="7">
        <v>42975.041666666664</v>
      </c>
      <c r="D8457" s="8">
        <v>12161.12</v>
      </c>
      <c r="E8457" s="8">
        <v>12178.57</v>
      </c>
      <c r="F8457" s="8">
        <v>12144.9</v>
      </c>
      <c r="G8457" s="8">
        <v>12171.58</v>
      </c>
      <c r="H8457" s="8"/>
      <c r="I8457" s="8"/>
      <c r="J8457" s="8"/>
    </row>
    <row r="8458" spans="3:10" x14ac:dyDescent="0.25">
      <c r="C8458" s="5">
        <v>42975.083333333336</v>
      </c>
      <c r="D8458" s="6">
        <v>12170.34</v>
      </c>
      <c r="E8458" s="6">
        <v>12170.83</v>
      </c>
      <c r="F8458" s="6">
        <v>12163.59</v>
      </c>
      <c r="G8458" s="6">
        <v>12166.08</v>
      </c>
      <c r="H8458" s="6"/>
      <c r="I8458" s="6"/>
      <c r="J8458" s="6"/>
    </row>
    <row r="8459" spans="3:10" x14ac:dyDescent="0.25">
      <c r="C8459" s="7">
        <v>42975.125</v>
      </c>
      <c r="D8459" s="8">
        <v>12164.84</v>
      </c>
      <c r="E8459" s="8">
        <v>12179.79</v>
      </c>
      <c r="F8459" s="8">
        <v>12142.4</v>
      </c>
      <c r="G8459" s="8">
        <v>12149.37</v>
      </c>
      <c r="H8459" s="8"/>
      <c r="I8459" s="8"/>
      <c r="J8459" s="8"/>
    </row>
    <row r="8460" spans="3:10" x14ac:dyDescent="0.25">
      <c r="C8460" s="5">
        <v>42975.166666666664</v>
      </c>
      <c r="D8460" s="6">
        <v>12149.31</v>
      </c>
      <c r="E8460" s="6">
        <v>12154.29</v>
      </c>
      <c r="F8460" s="6">
        <v>12143.08</v>
      </c>
      <c r="G8460" s="6">
        <v>12146.81</v>
      </c>
      <c r="H8460" s="6"/>
      <c r="I8460" s="6"/>
      <c r="J8460" s="6"/>
    </row>
    <row r="8461" spans="3:10" x14ac:dyDescent="0.25">
      <c r="C8461" s="7">
        <v>42975.208333333336</v>
      </c>
      <c r="D8461" s="8">
        <v>12148.05</v>
      </c>
      <c r="E8461" s="8">
        <v>12155.03</v>
      </c>
      <c r="F8461" s="8">
        <v>12146.8</v>
      </c>
      <c r="G8461" s="8">
        <v>12153.78</v>
      </c>
      <c r="H8461" s="8"/>
      <c r="I8461" s="8"/>
      <c r="J8461" s="8"/>
    </row>
    <row r="8462" spans="3:10" x14ac:dyDescent="0.25">
      <c r="C8462" s="5">
        <v>42975.25</v>
      </c>
      <c r="D8462" s="6">
        <v>12154.78</v>
      </c>
      <c r="E8462" s="6">
        <v>12154.78</v>
      </c>
      <c r="F8462" s="6">
        <v>12150.03</v>
      </c>
      <c r="G8462" s="6">
        <v>12150.52</v>
      </c>
      <c r="H8462" s="6"/>
      <c r="I8462" s="6"/>
      <c r="J8462" s="6"/>
    </row>
    <row r="8463" spans="3:10" x14ac:dyDescent="0.25">
      <c r="C8463" s="7">
        <v>42975.291666666664</v>
      </c>
      <c r="D8463" s="8">
        <v>12149.02</v>
      </c>
      <c r="E8463" s="8">
        <v>12150.52</v>
      </c>
      <c r="F8463" s="8">
        <v>12141.29</v>
      </c>
      <c r="G8463" s="8">
        <v>12147.02</v>
      </c>
      <c r="H8463" s="8"/>
      <c r="I8463" s="8"/>
      <c r="J8463" s="8"/>
    </row>
    <row r="8464" spans="3:10" x14ac:dyDescent="0.25">
      <c r="C8464" s="5">
        <v>42975.333333333336</v>
      </c>
      <c r="D8464" s="6">
        <v>12148.26</v>
      </c>
      <c r="E8464" s="6">
        <v>12151.48</v>
      </c>
      <c r="F8464" s="6">
        <v>12136.73</v>
      </c>
      <c r="G8464" s="6">
        <v>12139.32</v>
      </c>
      <c r="H8464" s="6"/>
      <c r="I8464" s="6"/>
      <c r="J8464" s="6"/>
    </row>
    <row r="8465" spans="3:10" x14ac:dyDescent="0.25">
      <c r="C8465" s="7">
        <v>42975.375</v>
      </c>
      <c r="D8465" s="8">
        <v>12140.82</v>
      </c>
      <c r="E8465" s="8">
        <v>12142.05</v>
      </c>
      <c r="F8465" s="8">
        <v>12096.81</v>
      </c>
      <c r="G8465" s="8">
        <v>12102.62</v>
      </c>
      <c r="H8465" s="8"/>
      <c r="I8465" s="8"/>
      <c r="J8465" s="8"/>
    </row>
    <row r="8466" spans="3:10" x14ac:dyDescent="0.25">
      <c r="C8466" s="5">
        <v>42975.416666666664</v>
      </c>
      <c r="D8466" s="6">
        <v>12102.87</v>
      </c>
      <c r="E8466" s="6">
        <v>12110.26</v>
      </c>
      <c r="F8466" s="6">
        <v>12063.56</v>
      </c>
      <c r="G8466" s="6">
        <v>12074.03</v>
      </c>
      <c r="H8466" s="6"/>
      <c r="I8466" s="6"/>
      <c r="J8466" s="6"/>
    </row>
    <row r="8467" spans="3:10" x14ac:dyDescent="0.25">
      <c r="C8467" s="7">
        <v>42975.458333333336</v>
      </c>
      <c r="D8467" s="8">
        <v>12073.78</v>
      </c>
      <c r="E8467" s="8">
        <v>12124.03</v>
      </c>
      <c r="F8467" s="8">
        <v>12071.78</v>
      </c>
      <c r="G8467" s="8">
        <v>12100.14</v>
      </c>
      <c r="H8467" s="8"/>
      <c r="I8467" s="8"/>
      <c r="J8467" s="8"/>
    </row>
    <row r="8468" spans="3:10" x14ac:dyDescent="0.25">
      <c r="C8468" s="5">
        <v>42975.5</v>
      </c>
      <c r="D8468" s="6">
        <v>12100.89</v>
      </c>
      <c r="E8468" s="6">
        <v>12105.09</v>
      </c>
      <c r="F8468" s="6">
        <v>12081.26</v>
      </c>
      <c r="G8468" s="6">
        <v>12100.43</v>
      </c>
      <c r="H8468" s="6"/>
      <c r="I8468" s="6"/>
      <c r="J8468" s="6"/>
    </row>
    <row r="8469" spans="3:10" x14ac:dyDescent="0.25">
      <c r="C8469" s="7">
        <v>42975.541666666664</v>
      </c>
      <c r="D8469" s="8">
        <v>12100.18</v>
      </c>
      <c r="E8469" s="8">
        <v>12109.24</v>
      </c>
      <c r="F8469" s="8">
        <v>12093.56</v>
      </c>
      <c r="G8469" s="8">
        <v>12105.29</v>
      </c>
      <c r="H8469" s="8"/>
      <c r="I8469" s="8"/>
      <c r="J8469" s="8"/>
    </row>
    <row r="8470" spans="3:10" x14ac:dyDescent="0.25">
      <c r="C8470" s="5">
        <v>42975.583333333336</v>
      </c>
      <c r="D8470" s="6">
        <v>12105.04</v>
      </c>
      <c r="E8470" s="6">
        <v>12154.38</v>
      </c>
      <c r="F8470" s="6">
        <v>12102.04</v>
      </c>
      <c r="G8470" s="6">
        <v>12146.65</v>
      </c>
      <c r="H8470" s="6"/>
      <c r="I8470" s="6"/>
      <c r="J8470" s="6"/>
    </row>
    <row r="8471" spans="3:10" x14ac:dyDescent="0.25">
      <c r="C8471" s="7">
        <v>42975.625</v>
      </c>
      <c r="D8471" s="8">
        <v>12147.15</v>
      </c>
      <c r="E8471" s="8">
        <v>12163.98</v>
      </c>
      <c r="F8471" s="8">
        <v>12147.13</v>
      </c>
      <c r="G8471" s="8">
        <v>12156.5</v>
      </c>
      <c r="H8471" s="8"/>
      <c r="I8471" s="8"/>
      <c r="J8471" s="8"/>
    </row>
    <row r="8472" spans="3:10" x14ac:dyDescent="0.25">
      <c r="C8472" s="5">
        <v>42975.666666666664</v>
      </c>
      <c r="D8472" s="6">
        <v>12156.75</v>
      </c>
      <c r="E8472" s="6">
        <v>12175.01</v>
      </c>
      <c r="F8472" s="6">
        <v>12140.32</v>
      </c>
      <c r="G8472" s="6">
        <v>12144.49</v>
      </c>
      <c r="H8472" s="6"/>
      <c r="I8472" s="6"/>
      <c r="J8472" s="6"/>
    </row>
    <row r="8473" spans="3:10" x14ac:dyDescent="0.25">
      <c r="C8473" s="7">
        <v>42975.708333333336</v>
      </c>
      <c r="D8473" s="8">
        <v>12144.75</v>
      </c>
      <c r="E8473" s="8">
        <v>12166.31</v>
      </c>
      <c r="F8473" s="8">
        <v>12137.99</v>
      </c>
      <c r="G8473" s="8">
        <v>12144.81</v>
      </c>
      <c r="H8473" s="8"/>
      <c r="I8473" s="8"/>
      <c r="J8473" s="8"/>
    </row>
    <row r="8474" spans="3:10" x14ac:dyDescent="0.25">
      <c r="C8474" s="5">
        <v>42975.75</v>
      </c>
      <c r="D8474" s="6">
        <v>12145.06</v>
      </c>
      <c r="E8474" s="6">
        <v>12151.43</v>
      </c>
      <c r="F8474" s="6">
        <v>12117.73</v>
      </c>
      <c r="G8474" s="6">
        <v>12128.64</v>
      </c>
      <c r="H8474" s="6"/>
      <c r="I8474" s="6"/>
      <c r="J8474" s="6"/>
    </row>
    <row r="8475" spans="3:10" x14ac:dyDescent="0.25">
      <c r="C8475" s="7">
        <v>42975.791666666664</v>
      </c>
      <c r="D8475" s="8">
        <v>12128.39</v>
      </c>
      <c r="E8475" s="8">
        <v>12130.97</v>
      </c>
      <c r="F8475" s="8">
        <v>12115.22</v>
      </c>
      <c r="G8475" s="8">
        <v>12123.44</v>
      </c>
      <c r="H8475" s="8"/>
      <c r="I8475" s="8"/>
      <c r="J8475" s="8"/>
    </row>
    <row r="8476" spans="3:10" x14ac:dyDescent="0.25">
      <c r="C8476" s="5">
        <v>42975.833333333336</v>
      </c>
      <c r="D8476" s="6">
        <v>12122.94</v>
      </c>
      <c r="E8476" s="6">
        <v>12132.68</v>
      </c>
      <c r="F8476" s="6">
        <v>12121.94</v>
      </c>
      <c r="G8476" s="6">
        <v>12132.18</v>
      </c>
      <c r="H8476" s="6"/>
      <c r="I8476" s="6"/>
      <c r="J8476" s="6"/>
    </row>
    <row r="8477" spans="3:10" x14ac:dyDescent="0.25">
      <c r="C8477" s="7">
        <v>42975.875</v>
      </c>
      <c r="D8477" s="8">
        <v>12131.68</v>
      </c>
      <c r="E8477" s="8">
        <v>12133.18</v>
      </c>
      <c r="F8477" s="8">
        <v>12123.68</v>
      </c>
      <c r="G8477" s="8">
        <v>12126.68</v>
      </c>
      <c r="H8477" s="8"/>
      <c r="I8477" s="8"/>
      <c r="J8477" s="8"/>
    </row>
    <row r="8478" spans="3:10" x14ac:dyDescent="0.25">
      <c r="C8478" s="5">
        <v>42975.916666666664</v>
      </c>
      <c r="D8478" s="6">
        <v>12126.93</v>
      </c>
      <c r="E8478" s="6">
        <v>12129.18</v>
      </c>
      <c r="F8478" s="6">
        <v>12120.42</v>
      </c>
      <c r="G8478" s="6">
        <v>12126.17</v>
      </c>
      <c r="H8478" s="6"/>
      <c r="I8478" s="6"/>
      <c r="J8478" s="6"/>
    </row>
    <row r="8479" spans="3:10" x14ac:dyDescent="0.25">
      <c r="C8479" s="7">
        <v>42975.958333333336</v>
      </c>
      <c r="D8479" s="8">
        <v>12127.92</v>
      </c>
      <c r="E8479" s="8">
        <v>12135.31</v>
      </c>
      <c r="F8479" s="8">
        <v>12126.17</v>
      </c>
      <c r="G8479" s="8">
        <v>12134.07</v>
      </c>
      <c r="H8479" s="8"/>
      <c r="I8479" s="8"/>
      <c r="J8479" s="8"/>
    </row>
    <row r="8480" spans="3:10" x14ac:dyDescent="0.25">
      <c r="C8480" s="5">
        <v>42976.041666666664</v>
      </c>
      <c r="D8480" s="6">
        <v>12132.83</v>
      </c>
      <c r="E8480" s="6">
        <v>12132.83</v>
      </c>
      <c r="F8480" s="6">
        <v>12003.07</v>
      </c>
      <c r="G8480" s="6">
        <v>12069.52</v>
      </c>
      <c r="H8480" s="6"/>
      <c r="I8480" s="6"/>
      <c r="J8480" s="6"/>
    </row>
    <row r="8481" spans="3:10" x14ac:dyDescent="0.25">
      <c r="C8481" s="7">
        <v>42976.083333333336</v>
      </c>
      <c r="D8481" s="8">
        <v>12068.28</v>
      </c>
      <c r="E8481" s="8">
        <v>12074.48</v>
      </c>
      <c r="F8481" s="8">
        <v>12044.38</v>
      </c>
      <c r="G8481" s="8">
        <v>12064.27</v>
      </c>
      <c r="H8481" s="8"/>
      <c r="I8481" s="8"/>
      <c r="J8481" s="8"/>
    </row>
    <row r="8482" spans="3:10" x14ac:dyDescent="0.25">
      <c r="C8482" s="5">
        <v>42976.125</v>
      </c>
      <c r="D8482" s="6">
        <v>12063.03</v>
      </c>
      <c r="E8482" s="6">
        <v>12071.72</v>
      </c>
      <c r="F8482" s="6">
        <v>12051.24</v>
      </c>
      <c r="G8482" s="6">
        <v>12070.47</v>
      </c>
      <c r="H8482" s="6"/>
      <c r="I8482" s="6"/>
      <c r="J8482" s="6"/>
    </row>
    <row r="8483" spans="3:10" x14ac:dyDescent="0.25">
      <c r="C8483" s="7">
        <v>42976.166666666664</v>
      </c>
      <c r="D8483" s="8">
        <v>12069.23</v>
      </c>
      <c r="E8483" s="8">
        <v>12072.95</v>
      </c>
      <c r="F8483" s="8">
        <v>12036.94</v>
      </c>
      <c r="G8483" s="8">
        <v>12044.38</v>
      </c>
      <c r="H8483" s="8"/>
      <c r="I8483" s="8"/>
      <c r="J8483" s="8"/>
    </row>
    <row r="8484" spans="3:10" x14ac:dyDescent="0.25">
      <c r="C8484" s="5">
        <v>42976.208333333336</v>
      </c>
      <c r="D8484" s="6">
        <v>12043.14</v>
      </c>
      <c r="E8484" s="6">
        <v>12061.03</v>
      </c>
      <c r="F8484" s="6">
        <v>12041.9</v>
      </c>
      <c r="G8484" s="6">
        <v>12058.55</v>
      </c>
      <c r="H8484" s="6"/>
      <c r="I8484" s="6"/>
      <c r="J8484" s="6"/>
    </row>
    <row r="8485" spans="3:10" x14ac:dyDescent="0.25">
      <c r="C8485" s="7">
        <v>42976.25</v>
      </c>
      <c r="D8485" s="8">
        <v>12057.3</v>
      </c>
      <c r="E8485" s="8">
        <v>12063.51</v>
      </c>
      <c r="F8485" s="8">
        <v>12054.32</v>
      </c>
      <c r="G8485" s="8">
        <v>12060.52</v>
      </c>
      <c r="H8485" s="8"/>
      <c r="I8485" s="8"/>
      <c r="J8485" s="8"/>
    </row>
    <row r="8486" spans="3:10" x14ac:dyDescent="0.25">
      <c r="C8486" s="5">
        <v>42976.291666666664</v>
      </c>
      <c r="D8486" s="6">
        <v>12061.52</v>
      </c>
      <c r="E8486" s="6">
        <v>12065.3</v>
      </c>
      <c r="F8486" s="6">
        <v>12059.29</v>
      </c>
      <c r="G8486" s="6">
        <v>12061.56</v>
      </c>
      <c r="H8486" s="6"/>
      <c r="I8486" s="6"/>
      <c r="J8486" s="6"/>
    </row>
    <row r="8487" spans="3:10" x14ac:dyDescent="0.25">
      <c r="C8487" s="7">
        <v>42976.333333333336</v>
      </c>
      <c r="D8487" s="8">
        <v>12062.8</v>
      </c>
      <c r="E8487" s="8">
        <v>12067.76</v>
      </c>
      <c r="F8487" s="8">
        <v>12039.27</v>
      </c>
      <c r="G8487" s="8">
        <v>12048.25</v>
      </c>
      <c r="H8487" s="8"/>
      <c r="I8487" s="8"/>
      <c r="J8487" s="8"/>
    </row>
    <row r="8488" spans="3:10" x14ac:dyDescent="0.25">
      <c r="C8488" s="5">
        <v>42976.375</v>
      </c>
      <c r="D8488" s="6">
        <v>12046.75</v>
      </c>
      <c r="E8488" s="6">
        <v>12075.37</v>
      </c>
      <c r="F8488" s="6">
        <v>12039.88</v>
      </c>
      <c r="G8488" s="6">
        <v>12040.38</v>
      </c>
      <c r="H8488" s="6"/>
      <c r="I8488" s="6"/>
      <c r="J8488" s="6"/>
    </row>
    <row r="8489" spans="3:10" x14ac:dyDescent="0.25">
      <c r="C8489" s="7">
        <v>42976.416666666664</v>
      </c>
      <c r="D8489" s="8">
        <v>12040.13</v>
      </c>
      <c r="E8489" s="8">
        <v>12040.38</v>
      </c>
      <c r="F8489" s="8">
        <v>11940.83</v>
      </c>
      <c r="G8489" s="8">
        <v>11944.09</v>
      </c>
      <c r="H8489" s="8"/>
      <c r="I8489" s="8"/>
      <c r="J8489" s="8"/>
    </row>
    <row r="8490" spans="3:10" x14ac:dyDescent="0.25">
      <c r="C8490" s="5">
        <v>42976.458333333336</v>
      </c>
      <c r="D8490" s="6">
        <v>11944.35</v>
      </c>
      <c r="E8490" s="6">
        <v>11960.03</v>
      </c>
      <c r="F8490" s="6">
        <v>11896.16</v>
      </c>
      <c r="G8490" s="6">
        <v>11897.66</v>
      </c>
      <c r="H8490" s="6"/>
      <c r="I8490" s="6"/>
      <c r="J8490" s="6"/>
    </row>
    <row r="8491" spans="3:10" x14ac:dyDescent="0.25">
      <c r="C8491" s="7">
        <v>42976.5</v>
      </c>
      <c r="D8491" s="8">
        <v>11897.41</v>
      </c>
      <c r="E8491" s="8">
        <v>11929.04</v>
      </c>
      <c r="F8491" s="8">
        <v>11866.6</v>
      </c>
      <c r="G8491" s="8">
        <v>11919</v>
      </c>
      <c r="H8491" s="8"/>
      <c r="I8491" s="8"/>
      <c r="J8491" s="8"/>
    </row>
    <row r="8492" spans="3:10" x14ac:dyDescent="0.25">
      <c r="C8492" s="5">
        <v>42976.541666666664</v>
      </c>
      <c r="D8492" s="6">
        <v>11919.25</v>
      </c>
      <c r="E8492" s="6">
        <v>11921.73</v>
      </c>
      <c r="F8492" s="6">
        <v>11894.79</v>
      </c>
      <c r="G8492" s="6">
        <v>11915.91</v>
      </c>
      <c r="H8492" s="6"/>
      <c r="I8492" s="6"/>
      <c r="J8492" s="6"/>
    </row>
    <row r="8493" spans="3:10" x14ac:dyDescent="0.25">
      <c r="C8493" s="7">
        <v>42976.583333333336</v>
      </c>
      <c r="D8493" s="8">
        <v>11916.16</v>
      </c>
      <c r="E8493" s="8">
        <v>11929.37</v>
      </c>
      <c r="F8493" s="8">
        <v>11905.64</v>
      </c>
      <c r="G8493" s="8">
        <v>11914.13</v>
      </c>
      <c r="H8493" s="8"/>
      <c r="I8493" s="8"/>
      <c r="J8493" s="8"/>
    </row>
    <row r="8494" spans="3:10" x14ac:dyDescent="0.25">
      <c r="C8494" s="5">
        <v>42976.625</v>
      </c>
      <c r="D8494" s="6">
        <v>11913.88</v>
      </c>
      <c r="E8494" s="6">
        <v>11917.47</v>
      </c>
      <c r="F8494" s="6">
        <v>11890.13</v>
      </c>
      <c r="G8494" s="6">
        <v>11898.09</v>
      </c>
      <c r="H8494" s="6"/>
      <c r="I8494" s="6"/>
      <c r="J8494" s="6"/>
    </row>
    <row r="8495" spans="3:10" x14ac:dyDescent="0.25">
      <c r="C8495" s="7">
        <v>42976.666666666664</v>
      </c>
      <c r="D8495" s="8">
        <v>11897.84</v>
      </c>
      <c r="E8495" s="8">
        <v>11926.81</v>
      </c>
      <c r="F8495" s="8">
        <v>11880.82</v>
      </c>
      <c r="G8495" s="8">
        <v>11921.15</v>
      </c>
      <c r="H8495" s="8"/>
      <c r="I8495" s="8"/>
      <c r="J8495" s="8"/>
    </row>
    <row r="8496" spans="3:10" x14ac:dyDescent="0.25">
      <c r="C8496" s="5">
        <v>42976.708333333336</v>
      </c>
      <c r="D8496" s="6">
        <v>11921.9</v>
      </c>
      <c r="E8496" s="6">
        <v>11962.09</v>
      </c>
      <c r="F8496" s="6">
        <v>11912.91</v>
      </c>
      <c r="G8496" s="6">
        <v>11946.67</v>
      </c>
      <c r="H8496" s="6"/>
      <c r="I8496" s="6"/>
      <c r="J8496" s="6"/>
    </row>
    <row r="8497" spans="3:10" x14ac:dyDescent="0.25">
      <c r="C8497" s="7">
        <v>42976.75</v>
      </c>
      <c r="D8497" s="8">
        <v>11945.92</v>
      </c>
      <c r="E8497" s="8">
        <v>11964.68</v>
      </c>
      <c r="F8497" s="8">
        <v>11936.47</v>
      </c>
      <c r="G8497" s="8">
        <v>11953.67</v>
      </c>
      <c r="H8497" s="8"/>
      <c r="I8497" s="8"/>
      <c r="J8497" s="8"/>
    </row>
    <row r="8498" spans="3:10" x14ac:dyDescent="0.25">
      <c r="C8498" s="5">
        <v>42976.791666666664</v>
      </c>
      <c r="D8498" s="6">
        <v>11952.92</v>
      </c>
      <c r="E8498" s="6">
        <v>11963.42</v>
      </c>
      <c r="F8498" s="6">
        <v>11947.37</v>
      </c>
      <c r="G8498" s="6">
        <v>11957.94</v>
      </c>
      <c r="H8498" s="6"/>
      <c r="I8498" s="6"/>
      <c r="J8498" s="6"/>
    </row>
    <row r="8499" spans="3:10" x14ac:dyDescent="0.25">
      <c r="C8499" s="7">
        <v>42976.833333333336</v>
      </c>
      <c r="D8499" s="8">
        <v>11958.19</v>
      </c>
      <c r="E8499" s="8">
        <v>11968.94</v>
      </c>
      <c r="F8499" s="8">
        <v>11951.44</v>
      </c>
      <c r="G8499" s="8">
        <v>11966.43</v>
      </c>
      <c r="H8499" s="8"/>
      <c r="I8499" s="8"/>
      <c r="J8499" s="8"/>
    </row>
    <row r="8500" spans="3:10" x14ac:dyDescent="0.25">
      <c r="C8500" s="5">
        <v>42976.875</v>
      </c>
      <c r="D8500" s="6">
        <v>11966.18</v>
      </c>
      <c r="E8500" s="6">
        <v>11988.43</v>
      </c>
      <c r="F8500" s="6">
        <v>11966.18</v>
      </c>
      <c r="G8500" s="6">
        <v>11986.93</v>
      </c>
      <c r="H8500" s="6"/>
      <c r="I8500" s="6"/>
      <c r="J8500" s="6"/>
    </row>
    <row r="8501" spans="3:10" x14ac:dyDescent="0.25">
      <c r="C8501" s="7">
        <v>42976.916666666664</v>
      </c>
      <c r="D8501" s="8">
        <v>11986.68</v>
      </c>
      <c r="E8501" s="8">
        <v>11995.68</v>
      </c>
      <c r="F8501" s="8">
        <v>11978.93</v>
      </c>
      <c r="G8501" s="8">
        <v>11985.42</v>
      </c>
      <c r="H8501" s="8"/>
      <c r="I8501" s="8"/>
      <c r="J8501" s="8"/>
    </row>
    <row r="8502" spans="3:10" x14ac:dyDescent="0.25">
      <c r="C8502" s="5">
        <v>42976.958333333336</v>
      </c>
      <c r="D8502" s="6">
        <v>11984.2</v>
      </c>
      <c r="E8502" s="6">
        <v>11994</v>
      </c>
      <c r="F8502" s="6">
        <v>11981.74</v>
      </c>
      <c r="G8502" s="6">
        <v>11991.24</v>
      </c>
      <c r="H8502" s="6"/>
      <c r="I8502" s="6"/>
      <c r="J8502" s="6"/>
    </row>
    <row r="8503" spans="3:10" x14ac:dyDescent="0.25">
      <c r="C8503" s="7">
        <v>42977.041666666664</v>
      </c>
      <c r="D8503" s="8">
        <v>11990.01</v>
      </c>
      <c r="E8503" s="8">
        <v>11991.23</v>
      </c>
      <c r="F8503" s="8">
        <v>11976.92</v>
      </c>
      <c r="G8503" s="8">
        <v>11980.81</v>
      </c>
      <c r="H8503" s="8"/>
      <c r="I8503" s="8"/>
      <c r="J8503" s="8"/>
    </row>
    <row r="8504" spans="3:10" x14ac:dyDescent="0.25">
      <c r="C8504" s="5">
        <v>42977.083333333336</v>
      </c>
      <c r="D8504" s="6">
        <v>11982.04</v>
      </c>
      <c r="E8504" s="6">
        <v>12002.01</v>
      </c>
      <c r="F8504" s="6">
        <v>11980.81</v>
      </c>
      <c r="G8504" s="6">
        <v>11997.78</v>
      </c>
      <c r="H8504" s="6"/>
      <c r="I8504" s="6"/>
      <c r="J8504" s="6"/>
    </row>
    <row r="8505" spans="3:10" x14ac:dyDescent="0.25">
      <c r="C8505" s="7">
        <v>42977.125</v>
      </c>
      <c r="D8505" s="8">
        <v>11996.56</v>
      </c>
      <c r="E8505" s="8">
        <v>11997.78</v>
      </c>
      <c r="F8505" s="8">
        <v>11990.87</v>
      </c>
      <c r="G8505" s="8">
        <v>11992.09</v>
      </c>
      <c r="H8505" s="8"/>
      <c r="I8505" s="8"/>
      <c r="J8505" s="8"/>
    </row>
    <row r="8506" spans="3:10" x14ac:dyDescent="0.25">
      <c r="C8506" s="5">
        <v>42977.166666666664</v>
      </c>
      <c r="D8506" s="6">
        <v>11991.96</v>
      </c>
      <c r="E8506" s="6">
        <v>11993.19</v>
      </c>
      <c r="F8506" s="6">
        <v>11983.78</v>
      </c>
      <c r="G8506" s="6">
        <v>11990.18</v>
      </c>
      <c r="H8506" s="6"/>
      <c r="I8506" s="6"/>
      <c r="J8506" s="6"/>
    </row>
    <row r="8507" spans="3:10" x14ac:dyDescent="0.25">
      <c r="C8507" s="7">
        <v>42977.208333333336</v>
      </c>
      <c r="D8507" s="8">
        <v>11991.41</v>
      </c>
      <c r="E8507" s="8">
        <v>11991.41</v>
      </c>
      <c r="F8507" s="8">
        <v>11982.55</v>
      </c>
      <c r="G8507" s="8">
        <v>11989.9</v>
      </c>
      <c r="H8507" s="8"/>
      <c r="I8507" s="8"/>
      <c r="J8507" s="8"/>
    </row>
    <row r="8508" spans="3:10" x14ac:dyDescent="0.25">
      <c r="C8508" s="5">
        <v>42977.25</v>
      </c>
      <c r="D8508" s="6">
        <v>11991.4</v>
      </c>
      <c r="E8508" s="6">
        <v>11996.11</v>
      </c>
      <c r="F8508" s="6">
        <v>11989.9</v>
      </c>
      <c r="G8508" s="6">
        <v>11996.11</v>
      </c>
      <c r="H8508" s="6"/>
      <c r="I8508" s="6"/>
      <c r="J8508" s="6"/>
    </row>
    <row r="8509" spans="3:10" x14ac:dyDescent="0.25">
      <c r="C8509" s="7">
        <v>42977.291666666664</v>
      </c>
      <c r="D8509" s="8">
        <v>11994.88</v>
      </c>
      <c r="E8509" s="8">
        <v>12001.71</v>
      </c>
      <c r="F8509" s="8">
        <v>11993.65</v>
      </c>
      <c r="G8509" s="8">
        <v>12000.48</v>
      </c>
      <c r="H8509" s="8"/>
      <c r="I8509" s="8"/>
      <c r="J8509" s="8"/>
    </row>
    <row r="8510" spans="3:10" x14ac:dyDescent="0.25">
      <c r="C8510" s="5">
        <v>42977.333333333336</v>
      </c>
      <c r="D8510" s="6">
        <v>12001.7</v>
      </c>
      <c r="E8510" s="6">
        <v>12012.19</v>
      </c>
      <c r="F8510" s="6">
        <v>11993.42</v>
      </c>
      <c r="G8510" s="6">
        <v>12009.57</v>
      </c>
      <c r="H8510" s="6"/>
      <c r="I8510" s="6"/>
      <c r="J8510" s="6"/>
    </row>
    <row r="8511" spans="3:10" x14ac:dyDescent="0.25">
      <c r="C8511" s="7">
        <v>42977.375</v>
      </c>
      <c r="D8511" s="8">
        <v>12009.92</v>
      </c>
      <c r="E8511" s="8">
        <v>12038.14</v>
      </c>
      <c r="F8511" s="8">
        <v>12005</v>
      </c>
      <c r="G8511" s="8">
        <v>12026.77</v>
      </c>
      <c r="H8511" s="8"/>
      <c r="I8511" s="8"/>
      <c r="J8511" s="8"/>
    </row>
    <row r="8512" spans="3:10" x14ac:dyDescent="0.25">
      <c r="C8512" s="5">
        <v>42977.416666666664</v>
      </c>
      <c r="D8512" s="6">
        <v>12026.77</v>
      </c>
      <c r="E8512" s="6">
        <v>12041.23</v>
      </c>
      <c r="F8512" s="6">
        <v>11999.78</v>
      </c>
      <c r="G8512" s="6">
        <v>12017.33</v>
      </c>
      <c r="H8512" s="6"/>
      <c r="I8512" s="6"/>
      <c r="J8512" s="6"/>
    </row>
    <row r="8513" spans="3:10" x14ac:dyDescent="0.25">
      <c r="C8513" s="7">
        <v>42977.458333333336</v>
      </c>
      <c r="D8513" s="8">
        <v>12017.08</v>
      </c>
      <c r="E8513" s="8">
        <v>12018.26</v>
      </c>
      <c r="F8513" s="8">
        <v>12002.69</v>
      </c>
      <c r="G8513" s="8">
        <v>12008.19</v>
      </c>
      <c r="H8513" s="8"/>
      <c r="I8513" s="8"/>
      <c r="J8513" s="8"/>
    </row>
    <row r="8514" spans="3:10" x14ac:dyDescent="0.25">
      <c r="C8514" s="5">
        <v>42977.5</v>
      </c>
      <c r="D8514" s="6">
        <v>12007.69</v>
      </c>
      <c r="E8514" s="6">
        <v>12010.18</v>
      </c>
      <c r="F8514" s="6">
        <v>11988.63</v>
      </c>
      <c r="G8514" s="6">
        <v>11993.03</v>
      </c>
      <c r="H8514" s="6"/>
      <c r="I8514" s="6"/>
      <c r="J8514" s="6"/>
    </row>
    <row r="8515" spans="3:10" x14ac:dyDescent="0.25">
      <c r="C8515" s="7">
        <v>42977.541666666664</v>
      </c>
      <c r="D8515" s="8">
        <v>11993.53</v>
      </c>
      <c r="E8515" s="8">
        <v>12010.35</v>
      </c>
      <c r="F8515" s="8">
        <v>11993.03</v>
      </c>
      <c r="G8515" s="8">
        <v>12005.63</v>
      </c>
      <c r="H8515" s="8"/>
      <c r="I8515" s="8"/>
      <c r="J8515" s="8"/>
    </row>
    <row r="8516" spans="3:10" x14ac:dyDescent="0.25">
      <c r="C8516" s="5">
        <v>42977.583333333336</v>
      </c>
      <c r="D8516" s="6">
        <v>12006.13</v>
      </c>
      <c r="E8516" s="6">
        <v>12013.26</v>
      </c>
      <c r="F8516" s="6">
        <v>11993.42</v>
      </c>
      <c r="G8516" s="6">
        <v>12011.67</v>
      </c>
      <c r="H8516" s="6"/>
      <c r="I8516" s="6"/>
      <c r="J8516" s="6"/>
    </row>
    <row r="8517" spans="3:10" x14ac:dyDescent="0.25">
      <c r="C8517" s="7">
        <v>42977.625</v>
      </c>
      <c r="D8517" s="8">
        <v>12011.42</v>
      </c>
      <c r="E8517" s="8">
        <v>12041.21</v>
      </c>
      <c r="F8517" s="8">
        <v>12001.71</v>
      </c>
      <c r="G8517" s="8">
        <v>12009.56</v>
      </c>
      <c r="H8517" s="8"/>
      <c r="I8517" s="8"/>
      <c r="J8517" s="8"/>
    </row>
    <row r="8518" spans="3:10" x14ac:dyDescent="0.25">
      <c r="C8518" s="5">
        <v>42977.666666666664</v>
      </c>
      <c r="D8518" s="6">
        <v>12010.06</v>
      </c>
      <c r="E8518" s="6">
        <v>12026.66</v>
      </c>
      <c r="F8518" s="6">
        <v>11998.32</v>
      </c>
      <c r="G8518" s="6">
        <v>12021.14</v>
      </c>
      <c r="H8518" s="6"/>
      <c r="I8518" s="6"/>
      <c r="J8518" s="6"/>
    </row>
    <row r="8519" spans="3:10" x14ac:dyDescent="0.25">
      <c r="C8519" s="7">
        <v>42977.708333333336</v>
      </c>
      <c r="D8519" s="8">
        <v>12020.89</v>
      </c>
      <c r="E8519" s="8">
        <v>12030.25</v>
      </c>
      <c r="F8519" s="8">
        <v>12009.33</v>
      </c>
      <c r="G8519" s="8">
        <v>12023.77</v>
      </c>
      <c r="H8519" s="8"/>
      <c r="I8519" s="8"/>
      <c r="J8519" s="8"/>
    </row>
    <row r="8520" spans="3:10" x14ac:dyDescent="0.25">
      <c r="C8520" s="5">
        <v>42977.75</v>
      </c>
      <c r="D8520" s="6">
        <v>12023.51</v>
      </c>
      <c r="E8520" s="6">
        <v>12028</v>
      </c>
      <c r="F8520" s="6">
        <v>11996.23</v>
      </c>
      <c r="G8520" s="6">
        <v>12002.32</v>
      </c>
      <c r="H8520" s="6"/>
      <c r="I8520" s="6"/>
      <c r="J8520" s="6"/>
    </row>
    <row r="8521" spans="3:10" x14ac:dyDescent="0.25">
      <c r="C8521" s="7">
        <v>42977.791666666664</v>
      </c>
      <c r="D8521" s="8">
        <v>12001.82</v>
      </c>
      <c r="E8521" s="8">
        <v>12016.04</v>
      </c>
      <c r="F8521" s="8">
        <v>11997.78</v>
      </c>
      <c r="G8521" s="8">
        <v>12014.79</v>
      </c>
      <c r="H8521" s="8"/>
      <c r="I8521" s="8"/>
      <c r="J8521" s="8"/>
    </row>
    <row r="8522" spans="3:10" x14ac:dyDescent="0.25">
      <c r="C8522" s="5">
        <v>42977.833333333336</v>
      </c>
      <c r="D8522" s="6">
        <v>12015.04</v>
      </c>
      <c r="E8522" s="6">
        <v>12034.29</v>
      </c>
      <c r="F8522" s="6">
        <v>12014.29</v>
      </c>
      <c r="G8522" s="6">
        <v>12031.54</v>
      </c>
      <c r="H8522" s="6"/>
      <c r="I8522" s="6"/>
      <c r="J8522" s="6"/>
    </row>
    <row r="8523" spans="3:10" x14ac:dyDescent="0.25">
      <c r="C8523" s="7">
        <v>42977.875</v>
      </c>
      <c r="D8523" s="8">
        <v>12031.29</v>
      </c>
      <c r="E8523" s="8">
        <v>12034.04</v>
      </c>
      <c r="F8523" s="8">
        <v>12022.78</v>
      </c>
      <c r="G8523" s="8">
        <v>12028.03</v>
      </c>
      <c r="H8523" s="8"/>
      <c r="I8523" s="8"/>
      <c r="J8523" s="8"/>
    </row>
    <row r="8524" spans="3:10" x14ac:dyDescent="0.25">
      <c r="C8524" s="5">
        <v>42977.916666666664</v>
      </c>
      <c r="D8524" s="6">
        <v>12028.53</v>
      </c>
      <c r="E8524" s="6">
        <v>12031.78</v>
      </c>
      <c r="F8524" s="6">
        <v>12019.77</v>
      </c>
      <c r="G8524" s="6">
        <v>12023.27</v>
      </c>
      <c r="H8524" s="6"/>
      <c r="I8524" s="6"/>
      <c r="J8524" s="6"/>
    </row>
    <row r="8525" spans="3:10" x14ac:dyDescent="0.25">
      <c r="C8525" s="7">
        <v>42977.958333333336</v>
      </c>
      <c r="D8525" s="8">
        <v>12021.52</v>
      </c>
      <c r="E8525" s="8">
        <v>12025.19</v>
      </c>
      <c r="F8525" s="8">
        <v>12016.31</v>
      </c>
      <c r="G8525" s="8">
        <v>12016.31</v>
      </c>
      <c r="H8525" s="8"/>
      <c r="I8525" s="8"/>
      <c r="J8525" s="8"/>
    </row>
    <row r="8526" spans="3:10" x14ac:dyDescent="0.25">
      <c r="C8526" s="5">
        <v>42978.041666666664</v>
      </c>
      <c r="D8526" s="6">
        <v>12014.47</v>
      </c>
      <c r="E8526" s="6">
        <v>12023.69</v>
      </c>
      <c r="F8526" s="6">
        <v>12013.86</v>
      </c>
      <c r="G8526" s="6">
        <v>12020.52</v>
      </c>
      <c r="H8526" s="6"/>
      <c r="I8526" s="6"/>
      <c r="J8526" s="6"/>
    </row>
    <row r="8527" spans="3:10" x14ac:dyDescent="0.25">
      <c r="C8527" s="7">
        <v>42978.083333333336</v>
      </c>
      <c r="D8527" s="8">
        <v>12021.74</v>
      </c>
      <c r="E8527" s="8">
        <v>12032.07</v>
      </c>
      <c r="F8527" s="8">
        <v>12020.52</v>
      </c>
      <c r="G8527" s="8">
        <v>12030.85</v>
      </c>
      <c r="H8527" s="8"/>
      <c r="I8527" s="8"/>
      <c r="J8527" s="8"/>
    </row>
    <row r="8528" spans="3:10" x14ac:dyDescent="0.25">
      <c r="C8528" s="5">
        <v>42978.125</v>
      </c>
      <c r="D8528" s="6">
        <v>12032.07</v>
      </c>
      <c r="E8528" s="6">
        <v>12044.19</v>
      </c>
      <c r="F8528" s="6">
        <v>12030.85</v>
      </c>
      <c r="G8528" s="6">
        <v>12036.01</v>
      </c>
      <c r="H8528" s="6"/>
      <c r="I8528" s="6"/>
      <c r="J8528" s="6"/>
    </row>
    <row r="8529" spans="3:10" x14ac:dyDescent="0.25">
      <c r="C8529" s="7">
        <v>42978.166666666664</v>
      </c>
      <c r="D8529" s="8">
        <v>12037.23</v>
      </c>
      <c r="E8529" s="8">
        <v>12040.95</v>
      </c>
      <c r="F8529" s="8">
        <v>12031.61</v>
      </c>
      <c r="G8529" s="8">
        <v>12031.83</v>
      </c>
      <c r="H8529" s="8"/>
      <c r="I8529" s="8"/>
      <c r="J8529" s="8"/>
    </row>
    <row r="8530" spans="3:10" x14ac:dyDescent="0.25">
      <c r="C8530" s="5">
        <v>42978.208333333336</v>
      </c>
      <c r="D8530" s="6">
        <v>12033.05</v>
      </c>
      <c r="E8530" s="6">
        <v>12036.72</v>
      </c>
      <c r="F8530" s="6">
        <v>12028.87</v>
      </c>
      <c r="G8530" s="6">
        <v>12029.6</v>
      </c>
      <c r="H8530" s="6"/>
      <c r="I8530" s="6"/>
      <c r="J8530" s="6"/>
    </row>
    <row r="8531" spans="3:10" x14ac:dyDescent="0.25">
      <c r="C8531" s="7">
        <v>42978.25</v>
      </c>
      <c r="D8531" s="8">
        <v>12028.37</v>
      </c>
      <c r="E8531" s="8">
        <v>12032.04</v>
      </c>
      <c r="F8531" s="8">
        <v>12028.37</v>
      </c>
      <c r="G8531" s="8">
        <v>12032.03</v>
      </c>
      <c r="H8531" s="8"/>
      <c r="I8531" s="8"/>
      <c r="J8531" s="8"/>
    </row>
    <row r="8532" spans="3:10" x14ac:dyDescent="0.25">
      <c r="C8532" s="5">
        <v>42978.291666666664</v>
      </c>
      <c r="D8532" s="6">
        <v>12033.26</v>
      </c>
      <c r="E8532" s="6">
        <v>12037.03</v>
      </c>
      <c r="F8532" s="6">
        <v>12030.81</v>
      </c>
      <c r="G8532" s="6">
        <v>12037.03</v>
      </c>
      <c r="H8532" s="6"/>
      <c r="I8532" s="6"/>
      <c r="J8532" s="6"/>
    </row>
    <row r="8533" spans="3:10" x14ac:dyDescent="0.25">
      <c r="C8533" s="7">
        <v>42978.333333333336</v>
      </c>
      <c r="D8533" s="8">
        <v>12035.8</v>
      </c>
      <c r="E8533" s="8">
        <v>12050.76</v>
      </c>
      <c r="F8533" s="8">
        <v>12035.55</v>
      </c>
      <c r="G8533" s="8">
        <v>12044.74</v>
      </c>
      <c r="H8533" s="8"/>
      <c r="I8533" s="8"/>
      <c r="J8533" s="8"/>
    </row>
    <row r="8534" spans="3:10" x14ac:dyDescent="0.25">
      <c r="C8534" s="5">
        <v>42978.375</v>
      </c>
      <c r="D8534" s="6">
        <v>12046.24</v>
      </c>
      <c r="E8534" s="6">
        <v>12073.46</v>
      </c>
      <c r="F8534" s="6">
        <v>12046.24</v>
      </c>
      <c r="G8534" s="6">
        <v>12065.43</v>
      </c>
      <c r="H8534" s="6"/>
      <c r="I8534" s="6"/>
      <c r="J8534" s="6"/>
    </row>
    <row r="8535" spans="3:10" x14ac:dyDescent="0.25">
      <c r="C8535" s="7">
        <v>42978.416666666664</v>
      </c>
      <c r="D8535" s="8">
        <v>12065.93</v>
      </c>
      <c r="E8535" s="8">
        <v>12103.1</v>
      </c>
      <c r="F8535" s="8">
        <v>12044.07</v>
      </c>
      <c r="G8535" s="8">
        <v>12054.12</v>
      </c>
      <c r="H8535" s="8"/>
      <c r="I8535" s="8"/>
      <c r="J8535" s="8"/>
    </row>
    <row r="8536" spans="3:10" x14ac:dyDescent="0.25">
      <c r="C8536" s="5">
        <v>42978.458333333336</v>
      </c>
      <c r="D8536" s="6">
        <v>12054.37</v>
      </c>
      <c r="E8536" s="6">
        <v>12081.2</v>
      </c>
      <c r="F8536" s="6">
        <v>12054.37</v>
      </c>
      <c r="G8536" s="6">
        <v>12068.96</v>
      </c>
      <c r="H8536" s="6"/>
      <c r="I8536" s="6"/>
      <c r="J8536" s="6"/>
    </row>
    <row r="8537" spans="3:10" x14ac:dyDescent="0.25">
      <c r="C8537" s="7">
        <v>42978.5</v>
      </c>
      <c r="D8537" s="8">
        <v>12068.46</v>
      </c>
      <c r="E8537" s="8">
        <v>12078.93</v>
      </c>
      <c r="F8537" s="8">
        <v>12058.06</v>
      </c>
      <c r="G8537" s="8">
        <v>12075.37</v>
      </c>
      <c r="H8537" s="8"/>
      <c r="I8537" s="8"/>
      <c r="J8537" s="8"/>
    </row>
    <row r="8538" spans="3:10" x14ac:dyDescent="0.25">
      <c r="C8538" s="5">
        <v>42978.541666666664</v>
      </c>
      <c r="D8538" s="6">
        <v>12075.62</v>
      </c>
      <c r="E8538" s="6">
        <v>12090.94</v>
      </c>
      <c r="F8538" s="6">
        <v>12061.95</v>
      </c>
      <c r="G8538" s="6">
        <v>12068.41</v>
      </c>
      <c r="H8538" s="6"/>
      <c r="I8538" s="6"/>
      <c r="J8538" s="6"/>
    </row>
    <row r="8539" spans="3:10" x14ac:dyDescent="0.25">
      <c r="C8539" s="7">
        <v>42978.583333333336</v>
      </c>
      <c r="D8539" s="8">
        <v>12067.65</v>
      </c>
      <c r="E8539" s="8">
        <v>12083.57</v>
      </c>
      <c r="F8539" s="8">
        <v>12067.65</v>
      </c>
      <c r="G8539" s="8">
        <v>12073.21</v>
      </c>
      <c r="H8539" s="8"/>
      <c r="I8539" s="8"/>
      <c r="J8539" s="8"/>
    </row>
    <row r="8540" spans="3:10" x14ac:dyDescent="0.25">
      <c r="C8540" s="5">
        <v>42978.625</v>
      </c>
      <c r="D8540" s="6">
        <v>12072.46</v>
      </c>
      <c r="E8540" s="6">
        <v>12086.55</v>
      </c>
      <c r="F8540" s="6">
        <v>12071.71</v>
      </c>
      <c r="G8540" s="6">
        <v>12082.93</v>
      </c>
      <c r="H8540" s="6"/>
      <c r="I8540" s="6"/>
      <c r="J8540" s="6"/>
    </row>
    <row r="8541" spans="3:10" x14ac:dyDescent="0.25">
      <c r="C8541" s="7">
        <v>42978.666666666664</v>
      </c>
      <c r="D8541" s="8">
        <v>12081.68</v>
      </c>
      <c r="E8541" s="8">
        <v>12116.21</v>
      </c>
      <c r="F8541" s="8">
        <v>12081.68</v>
      </c>
      <c r="G8541" s="8">
        <v>12090.17</v>
      </c>
      <c r="H8541" s="8"/>
      <c r="I8541" s="8"/>
      <c r="J8541" s="8"/>
    </row>
    <row r="8542" spans="3:10" x14ac:dyDescent="0.25">
      <c r="C8542" s="5">
        <v>42978.708333333336</v>
      </c>
      <c r="D8542" s="6">
        <v>12089.92</v>
      </c>
      <c r="E8542" s="6">
        <v>12104.82</v>
      </c>
      <c r="F8542" s="6">
        <v>12031.7</v>
      </c>
      <c r="G8542" s="6">
        <v>12052.89</v>
      </c>
      <c r="H8542" s="6"/>
      <c r="I8542" s="6"/>
      <c r="J8542" s="6"/>
    </row>
    <row r="8543" spans="3:10" x14ac:dyDescent="0.25">
      <c r="C8543" s="7">
        <v>42978.75</v>
      </c>
      <c r="D8543" s="8">
        <v>12053.64</v>
      </c>
      <c r="E8543" s="8">
        <v>12079.76</v>
      </c>
      <c r="F8543" s="8">
        <v>12046.65</v>
      </c>
      <c r="G8543" s="8">
        <v>12054.76</v>
      </c>
      <c r="H8543" s="8"/>
      <c r="I8543" s="8"/>
      <c r="J8543" s="8"/>
    </row>
    <row r="8544" spans="3:10" x14ac:dyDescent="0.25">
      <c r="C8544" s="5">
        <v>42978.791666666664</v>
      </c>
      <c r="D8544" s="6">
        <v>12054.51</v>
      </c>
      <c r="E8544" s="6">
        <v>12073.31</v>
      </c>
      <c r="F8544" s="6">
        <v>12050.01</v>
      </c>
      <c r="G8544" s="6">
        <v>12069.03</v>
      </c>
      <c r="H8544" s="6"/>
      <c r="I8544" s="6"/>
      <c r="J8544" s="6"/>
    </row>
    <row r="8545" spans="3:10" x14ac:dyDescent="0.25">
      <c r="C8545" s="7">
        <v>42978.833333333336</v>
      </c>
      <c r="D8545" s="8">
        <v>12068.78</v>
      </c>
      <c r="E8545" s="8">
        <v>12075.77</v>
      </c>
      <c r="F8545" s="8">
        <v>12063.77</v>
      </c>
      <c r="G8545" s="8">
        <v>12075.02</v>
      </c>
      <c r="H8545" s="8"/>
      <c r="I8545" s="8"/>
      <c r="J8545" s="8"/>
    </row>
    <row r="8546" spans="3:10" x14ac:dyDescent="0.25">
      <c r="C8546" s="5">
        <v>42978.875</v>
      </c>
      <c r="D8546" s="6">
        <v>12074.27</v>
      </c>
      <c r="E8546" s="6">
        <v>12075.52</v>
      </c>
      <c r="F8546" s="6">
        <v>12065.76</v>
      </c>
      <c r="G8546" s="6">
        <v>12072.51</v>
      </c>
      <c r="H8546" s="6"/>
      <c r="I8546" s="6"/>
      <c r="J8546" s="6"/>
    </row>
    <row r="8547" spans="3:10" x14ac:dyDescent="0.25">
      <c r="C8547" s="7">
        <v>42978.916666666664</v>
      </c>
      <c r="D8547" s="8">
        <v>12072.01</v>
      </c>
      <c r="E8547" s="8">
        <v>12076</v>
      </c>
      <c r="F8547" s="8">
        <v>12061.75</v>
      </c>
      <c r="G8547" s="8">
        <v>12063</v>
      </c>
      <c r="H8547" s="8"/>
      <c r="I8547" s="8"/>
      <c r="J8547" s="8"/>
    </row>
    <row r="8548" spans="3:10" x14ac:dyDescent="0.25">
      <c r="C8548" s="5">
        <v>42978.958333333336</v>
      </c>
      <c r="D8548" s="6">
        <v>12064.75</v>
      </c>
      <c r="E8548" s="6">
        <v>12067.63</v>
      </c>
      <c r="F8548" s="6">
        <v>12054.45</v>
      </c>
      <c r="G8548" s="6">
        <v>12067.63</v>
      </c>
      <c r="H8548" s="6"/>
      <c r="I8548" s="6"/>
      <c r="J8548" s="6"/>
    </row>
    <row r="8549" spans="3:10" x14ac:dyDescent="0.25">
      <c r="C8549" s="7">
        <v>42979.041666666664</v>
      </c>
      <c r="D8549" s="8">
        <v>12066.4</v>
      </c>
      <c r="E8549" s="8">
        <v>12078.94</v>
      </c>
      <c r="F8549" s="8">
        <v>12065.18</v>
      </c>
      <c r="G8549" s="8">
        <v>12075.05</v>
      </c>
      <c r="H8549" s="8"/>
      <c r="I8549" s="8"/>
      <c r="J8549" s="8"/>
    </row>
    <row r="8550" spans="3:10" x14ac:dyDescent="0.25">
      <c r="C8550" s="5">
        <v>42979.083333333336</v>
      </c>
      <c r="D8550" s="6">
        <v>12073.83</v>
      </c>
      <c r="E8550" s="6">
        <v>12085.87</v>
      </c>
      <c r="F8550" s="6">
        <v>12073.82</v>
      </c>
      <c r="G8550" s="6">
        <v>12084.65</v>
      </c>
      <c r="H8550" s="6"/>
      <c r="I8550" s="6"/>
      <c r="J8550" s="6"/>
    </row>
    <row r="8551" spans="3:10" x14ac:dyDescent="0.25">
      <c r="C8551" s="7">
        <v>42979.125</v>
      </c>
      <c r="D8551" s="8">
        <v>12083.42</v>
      </c>
      <c r="E8551" s="8">
        <v>12086.37</v>
      </c>
      <c r="F8551" s="8">
        <v>12075.25</v>
      </c>
      <c r="G8551" s="8">
        <v>12075.25</v>
      </c>
      <c r="H8551" s="8"/>
      <c r="I8551" s="8"/>
      <c r="J8551" s="8"/>
    </row>
    <row r="8552" spans="3:10" x14ac:dyDescent="0.25">
      <c r="C8552" s="5">
        <v>42979.166666666664</v>
      </c>
      <c r="D8552" s="6">
        <v>12075.2</v>
      </c>
      <c r="E8552" s="6">
        <v>12077.14</v>
      </c>
      <c r="F8552" s="6">
        <v>12070.03</v>
      </c>
      <c r="G8552" s="6">
        <v>12075.91</v>
      </c>
      <c r="H8552" s="6"/>
      <c r="I8552" s="6"/>
      <c r="J8552" s="6"/>
    </row>
    <row r="8553" spans="3:10" x14ac:dyDescent="0.25">
      <c r="C8553" s="7">
        <v>42979.208333333336</v>
      </c>
      <c r="D8553" s="8">
        <v>12075.3</v>
      </c>
      <c r="E8553" s="8">
        <v>12075.91</v>
      </c>
      <c r="F8553" s="8">
        <v>12073.46</v>
      </c>
      <c r="G8553" s="8">
        <v>12074.46</v>
      </c>
      <c r="H8553" s="8"/>
      <c r="I8553" s="8"/>
      <c r="J8553" s="8"/>
    </row>
    <row r="8554" spans="3:10" x14ac:dyDescent="0.25">
      <c r="C8554" s="5">
        <v>42979.25</v>
      </c>
      <c r="D8554" s="6">
        <v>12073.23</v>
      </c>
      <c r="E8554" s="6">
        <v>12076.9</v>
      </c>
      <c r="F8554" s="6">
        <v>12072</v>
      </c>
      <c r="G8554" s="6">
        <v>12073.72</v>
      </c>
      <c r="H8554" s="6"/>
      <c r="I8554" s="6"/>
      <c r="J8554" s="6"/>
    </row>
    <row r="8555" spans="3:10" x14ac:dyDescent="0.25">
      <c r="C8555" s="7">
        <v>42979.291666666664</v>
      </c>
      <c r="D8555" s="8">
        <v>12074.94</v>
      </c>
      <c r="E8555" s="8">
        <v>12079.19</v>
      </c>
      <c r="F8555" s="8">
        <v>12072.5</v>
      </c>
      <c r="G8555" s="8">
        <v>12079.19</v>
      </c>
      <c r="H8555" s="8"/>
      <c r="I8555" s="8"/>
      <c r="J8555" s="8"/>
    </row>
    <row r="8556" spans="3:10" x14ac:dyDescent="0.25">
      <c r="C8556" s="5">
        <v>42979.333333333336</v>
      </c>
      <c r="D8556" s="6">
        <v>12077.97</v>
      </c>
      <c r="E8556" s="6">
        <v>12081.24</v>
      </c>
      <c r="F8556" s="6">
        <v>12061.94</v>
      </c>
      <c r="G8556" s="6">
        <v>12063.44</v>
      </c>
      <c r="H8556" s="6"/>
      <c r="I8556" s="6"/>
      <c r="J8556" s="6"/>
    </row>
    <row r="8557" spans="3:10" x14ac:dyDescent="0.25">
      <c r="C8557" s="7">
        <v>42979.375</v>
      </c>
      <c r="D8557" s="8">
        <v>12061.94</v>
      </c>
      <c r="E8557" s="8">
        <v>12098.17</v>
      </c>
      <c r="F8557" s="8">
        <v>12061.94</v>
      </c>
      <c r="G8557" s="8">
        <v>12096.65</v>
      </c>
      <c r="H8557" s="8"/>
      <c r="I8557" s="8"/>
      <c r="J8557" s="8"/>
    </row>
    <row r="8558" spans="3:10" x14ac:dyDescent="0.25">
      <c r="C8558" s="5">
        <v>42979.416666666664</v>
      </c>
      <c r="D8558" s="6">
        <v>12097.15</v>
      </c>
      <c r="E8558" s="6">
        <v>12124.19</v>
      </c>
      <c r="F8558" s="6">
        <v>12082.6</v>
      </c>
      <c r="G8558" s="6">
        <v>12120.92</v>
      </c>
      <c r="H8558" s="6"/>
      <c r="I8558" s="6"/>
      <c r="J8558" s="6"/>
    </row>
    <row r="8559" spans="3:10" x14ac:dyDescent="0.25">
      <c r="C8559" s="7">
        <v>42979.458333333336</v>
      </c>
      <c r="D8559" s="8">
        <v>12121.17</v>
      </c>
      <c r="E8559" s="8">
        <v>12129.16</v>
      </c>
      <c r="F8559" s="8">
        <v>12102.43</v>
      </c>
      <c r="G8559" s="8">
        <v>12116.8</v>
      </c>
      <c r="H8559" s="8"/>
      <c r="I8559" s="8"/>
      <c r="J8559" s="8"/>
    </row>
    <row r="8560" spans="3:10" x14ac:dyDescent="0.25">
      <c r="C8560" s="5">
        <v>42979.5</v>
      </c>
      <c r="D8560" s="6">
        <v>12116.3</v>
      </c>
      <c r="E8560" s="6">
        <v>12145.28</v>
      </c>
      <c r="F8560" s="6">
        <v>12106.33</v>
      </c>
      <c r="G8560" s="6">
        <v>12131.77</v>
      </c>
      <c r="H8560" s="6"/>
      <c r="I8560" s="6"/>
      <c r="J8560" s="6"/>
    </row>
    <row r="8561" spans="3:10" x14ac:dyDescent="0.25">
      <c r="C8561" s="7">
        <v>42979.541666666664</v>
      </c>
      <c r="D8561" s="8">
        <v>12131.76</v>
      </c>
      <c r="E8561" s="8">
        <v>12150.09</v>
      </c>
      <c r="F8561" s="8">
        <v>12123.51</v>
      </c>
      <c r="G8561" s="8">
        <v>12144.73</v>
      </c>
      <c r="H8561" s="8"/>
      <c r="I8561" s="8"/>
      <c r="J8561" s="8"/>
    </row>
    <row r="8562" spans="3:10" x14ac:dyDescent="0.25">
      <c r="C8562" s="5">
        <v>42979.583333333336</v>
      </c>
      <c r="D8562" s="6">
        <v>12144.48</v>
      </c>
      <c r="E8562" s="6">
        <v>12177.05</v>
      </c>
      <c r="F8562" s="6">
        <v>12140.96</v>
      </c>
      <c r="G8562" s="6">
        <v>12167.59</v>
      </c>
      <c r="H8562" s="6"/>
      <c r="I8562" s="6"/>
      <c r="J8562" s="6"/>
    </row>
    <row r="8563" spans="3:10" x14ac:dyDescent="0.25">
      <c r="C8563" s="7">
        <v>42979.625</v>
      </c>
      <c r="D8563" s="8">
        <v>12167.09</v>
      </c>
      <c r="E8563" s="8">
        <v>12172.28</v>
      </c>
      <c r="F8563" s="8">
        <v>12118.09</v>
      </c>
      <c r="G8563" s="8">
        <v>12153.2</v>
      </c>
      <c r="H8563" s="8"/>
      <c r="I8563" s="8"/>
      <c r="J8563" s="8"/>
    </row>
    <row r="8564" spans="3:10" x14ac:dyDescent="0.25">
      <c r="C8564" s="5">
        <v>42979.666666666664</v>
      </c>
      <c r="D8564" s="6">
        <v>12153.7</v>
      </c>
      <c r="E8564" s="6">
        <v>12191.56</v>
      </c>
      <c r="F8564" s="6">
        <v>12148.32</v>
      </c>
      <c r="G8564" s="6">
        <v>12176.6</v>
      </c>
      <c r="H8564" s="6"/>
      <c r="I8564" s="6"/>
      <c r="J8564" s="6"/>
    </row>
    <row r="8565" spans="3:10" x14ac:dyDescent="0.25">
      <c r="C8565" s="7">
        <v>42979.708333333336</v>
      </c>
      <c r="D8565" s="8">
        <v>12178.86</v>
      </c>
      <c r="E8565" s="8">
        <v>12187.09</v>
      </c>
      <c r="F8565" s="8">
        <v>12155.17</v>
      </c>
      <c r="G8565" s="8">
        <v>12176.59</v>
      </c>
      <c r="H8565" s="8"/>
      <c r="I8565" s="8"/>
      <c r="J8565" s="8"/>
    </row>
    <row r="8566" spans="3:10" x14ac:dyDescent="0.25">
      <c r="C8566" s="5">
        <v>42979.75</v>
      </c>
      <c r="D8566" s="6">
        <v>12176.09</v>
      </c>
      <c r="E8566" s="6">
        <v>12180.09</v>
      </c>
      <c r="F8566" s="6">
        <v>12129.37</v>
      </c>
      <c r="G8566" s="6">
        <v>12144.38</v>
      </c>
      <c r="H8566" s="6"/>
      <c r="I8566" s="6"/>
      <c r="J8566" s="6"/>
    </row>
    <row r="8567" spans="3:10" x14ac:dyDescent="0.25">
      <c r="C8567" s="7">
        <v>42979.791666666664</v>
      </c>
      <c r="D8567" s="8">
        <v>12144.63</v>
      </c>
      <c r="E8567" s="8">
        <v>12156.64</v>
      </c>
      <c r="F8567" s="8">
        <v>12142.4</v>
      </c>
      <c r="G8567" s="8">
        <v>12155.41</v>
      </c>
      <c r="H8567" s="8"/>
      <c r="I8567" s="8"/>
      <c r="J8567" s="8"/>
    </row>
    <row r="8568" spans="3:10" x14ac:dyDescent="0.25">
      <c r="C8568" s="5">
        <v>42979.833333333336</v>
      </c>
      <c r="D8568" s="6">
        <v>12154.91</v>
      </c>
      <c r="E8568" s="6">
        <v>12165.4</v>
      </c>
      <c r="F8568" s="6">
        <v>12153.66</v>
      </c>
      <c r="G8568" s="6">
        <v>12160.65</v>
      </c>
      <c r="H8568" s="6"/>
      <c r="I8568" s="6"/>
      <c r="J8568" s="6"/>
    </row>
    <row r="8569" spans="3:10" x14ac:dyDescent="0.25">
      <c r="C8569" s="7">
        <v>42979.875</v>
      </c>
      <c r="D8569" s="8">
        <v>12160.9</v>
      </c>
      <c r="E8569" s="8">
        <v>12163.9</v>
      </c>
      <c r="F8569" s="8">
        <v>12153.64</v>
      </c>
      <c r="G8569" s="8">
        <v>12154.64</v>
      </c>
      <c r="H8569" s="8"/>
      <c r="I8569" s="8"/>
      <c r="J8569" s="8"/>
    </row>
    <row r="8570" spans="3:10" x14ac:dyDescent="0.25">
      <c r="C8570" s="5">
        <v>42979.916666666664</v>
      </c>
      <c r="D8570" s="6">
        <v>12154.14</v>
      </c>
      <c r="E8570" s="6">
        <v>12160.39</v>
      </c>
      <c r="F8570" s="6">
        <v>12148.13</v>
      </c>
      <c r="G8570" s="6">
        <v>12150.38</v>
      </c>
      <c r="H8570" s="6"/>
      <c r="I8570" s="6"/>
      <c r="J8570" s="6"/>
    </row>
    <row r="8571" spans="3:10" x14ac:dyDescent="0.25">
      <c r="C8571" s="7">
        <v>42982.041666666664</v>
      </c>
      <c r="D8571" s="8">
        <v>12149.33</v>
      </c>
      <c r="E8571" s="8">
        <v>12149.33</v>
      </c>
      <c r="F8571" s="8">
        <v>12050.83</v>
      </c>
      <c r="G8571" s="8">
        <v>12089</v>
      </c>
      <c r="H8571" s="8"/>
      <c r="I8571" s="8"/>
      <c r="J8571" s="8"/>
    </row>
    <row r="8572" spans="3:10" x14ac:dyDescent="0.25">
      <c r="C8572" s="5">
        <v>42982.083333333336</v>
      </c>
      <c r="D8572" s="6">
        <v>12090.23</v>
      </c>
      <c r="E8572" s="6">
        <v>12092.13</v>
      </c>
      <c r="F8572" s="6">
        <v>12081.82</v>
      </c>
      <c r="G8572" s="6">
        <v>12084.77</v>
      </c>
      <c r="H8572" s="6"/>
      <c r="I8572" s="6"/>
      <c r="J8572" s="6"/>
    </row>
    <row r="8573" spans="3:10" x14ac:dyDescent="0.25">
      <c r="C8573" s="7">
        <v>42982.125</v>
      </c>
      <c r="D8573" s="8">
        <v>12085.99</v>
      </c>
      <c r="E8573" s="8">
        <v>12085.99</v>
      </c>
      <c r="F8573" s="8">
        <v>12066.39</v>
      </c>
      <c r="G8573" s="8">
        <v>12066.39</v>
      </c>
      <c r="H8573" s="8"/>
      <c r="I8573" s="8"/>
      <c r="J8573" s="8"/>
    </row>
    <row r="8574" spans="3:10" x14ac:dyDescent="0.25">
      <c r="C8574" s="5">
        <v>42982.166666666664</v>
      </c>
      <c r="D8574" s="6">
        <v>12066.38</v>
      </c>
      <c r="E8574" s="6">
        <v>12091.33</v>
      </c>
      <c r="F8574" s="6">
        <v>12061.88</v>
      </c>
      <c r="G8574" s="6">
        <v>12090.1</v>
      </c>
      <c r="H8574" s="6"/>
      <c r="I8574" s="6"/>
      <c r="J8574" s="6"/>
    </row>
    <row r="8575" spans="3:10" x14ac:dyDescent="0.25">
      <c r="C8575" s="7">
        <v>42982.208333333336</v>
      </c>
      <c r="D8575" s="8">
        <v>12091.33</v>
      </c>
      <c r="E8575" s="8">
        <v>12091.6</v>
      </c>
      <c r="F8575" s="8">
        <v>12084.68</v>
      </c>
      <c r="G8575" s="8">
        <v>12088.36</v>
      </c>
      <c r="H8575" s="8"/>
      <c r="I8575" s="8"/>
      <c r="J8575" s="8"/>
    </row>
    <row r="8576" spans="3:10" x14ac:dyDescent="0.25">
      <c r="C8576" s="5">
        <v>42982.25</v>
      </c>
      <c r="D8576" s="6">
        <v>12087.13</v>
      </c>
      <c r="E8576" s="6">
        <v>12089.31</v>
      </c>
      <c r="F8576" s="6">
        <v>12083.17</v>
      </c>
      <c r="G8576" s="6">
        <v>12083.17</v>
      </c>
      <c r="H8576" s="6"/>
      <c r="I8576" s="6"/>
      <c r="J8576" s="6"/>
    </row>
    <row r="8577" spans="3:10" x14ac:dyDescent="0.25">
      <c r="C8577" s="7">
        <v>42982.291666666664</v>
      </c>
      <c r="D8577" s="8">
        <v>12084.39</v>
      </c>
      <c r="E8577" s="8">
        <v>12087.84</v>
      </c>
      <c r="F8577" s="8">
        <v>12083.16</v>
      </c>
      <c r="G8577" s="8">
        <v>12084.34</v>
      </c>
      <c r="H8577" s="8"/>
      <c r="I8577" s="8"/>
      <c r="J8577" s="8"/>
    </row>
    <row r="8578" spans="3:10" x14ac:dyDescent="0.25">
      <c r="C8578" s="5">
        <v>42982.333333333336</v>
      </c>
      <c r="D8578" s="6">
        <v>12084.34</v>
      </c>
      <c r="E8578" s="6">
        <v>12085.56</v>
      </c>
      <c r="F8578" s="6">
        <v>12071.16</v>
      </c>
      <c r="G8578" s="6">
        <v>12078.68</v>
      </c>
      <c r="H8578" s="6"/>
      <c r="I8578" s="6"/>
      <c r="J8578" s="6"/>
    </row>
    <row r="8579" spans="3:10" x14ac:dyDescent="0.25">
      <c r="C8579" s="7">
        <v>42982.375</v>
      </c>
      <c r="D8579" s="8">
        <v>12077.18</v>
      </c>
      <c r="E8579" s="8">
        <v>12080.28</v>
      </c>
      <c r="F8579" s="8">
        <v>12032.53</v>
      </c>
      <c r="G8579" s="8">
        <v>12040.28</v>
      </c>
      <c r="H8579" s="8"/>
      <c r="I8579" s="8"/>
      <c r="J8579" s="8"/>
    </row>
    <row r="8580" spans="3:10" x14ac:dyDescent="0.25">
      <c r="C8580" s="5">
        <v>42982.416666666664</v>
      </c>
      <c r="D8580" s="6">
        <v>12040.28</v>
      </c>
      <c r="E8580" s="6">
        <v>12097.67</v>
      </c>
      <c r="F8580" s="6">
        <v>12038.28</v>
      </c>
      <c r="G8580" s="6">
        <v>12083.86</v>
      </c>
      <c r="H8580" s="6"/>
      <c r="I8580" s="6"/>
      <c r="J8580" s="6"/>
    </row>
    <row r="8581" spans="3:10" x14ac:dyDescent="0.25">
      <c r="C8581" s="7">
        <v>42982.458333333336</v>
      </c>
      <c r="D8581" s="8">
        <v>12084.36</v>
      </c>
      <c r="E8581" s="8">
        <v>12087.73</v>
      </c>
      <c r="F8581" s="8">
        <v>12070.19</v>
      </c>
      <c r="G8581" s="8">
        <v>12077.63</v>
      </c>
      <c r="H8581" s="8"/>
      <c r="I8581" s="8"/>
      <c r="J8581" s="8"/>
    </row>
    <row r="8582" spans="3:10" x14ac:dyDescent="0.25">
      <c r="C8582" s="5">
        <v>42982.5</v>
      </c>
      <c r="D8582" s="6">
        <v>12077.64</v>
      </c>
      <c r="E8582" s="6">
        <v>12095.36</v>
      </c>
      <c r="F8582" s="6">
        <v>12074.2</v>
      </c>
      <c r="G8582" s="6">
        <v>12079.52</v>
      </c>
      <c r="H8582" s="6"/>
      <c r="I8582" s="6"/>
      <c r="J8582" s="6"/>
    </row>
    <row r="8583" spans="3:10" x14ac:dyDescent="0.25">
      <c r="C8583" s="7">
        <v>42982.541666666664</v>
      </c>
      <c r="D8583" s="8">
        <v>12079.27</v>
      </c>
      <c r="E8583" s="8">
        <v>12110.36</v>
      </c>
      <c r="F8583" s="8">
        <v>12077.29</v>
      </c>
      <c r="G8583" s="8">
        <v>12102.18</v>
      </c>
      <c r="H8583" s="8"/>
      <c r="I8583" s="8"/>
      <c r="J8583" s="8"/>
    </row>
    <row r="8584" spans="3:10" x14ac:dyDescent="0.25">
      <c r="C8584" s="5">
        <v>42982.583333333336</v>
      </c>
      <c r="D8584" s="6">
        <v>12101.93</v>
      </c>
      <c r="E8584" s="6">
        <v>12128.52</v>
      </c>
      <c r="F8584" s="6">
        <v>12093.68</v>
      </c>
      <c r="G8584" s="6">
        <v>12123.04</v>
      </c>
      <c r="H8584" s="6"/>
      <c r="I8584" s="6"/>
      <c r="J8584" s="6"/>
    </row>
    <row r="8585" spans="3:10" x14ac:dyDescent="0.25">
      <c r="C8585" s="7">
        <v>42982.625</v>
      </c>
      <c r="D8585" s="8">
        <v>12123.29</v>
      </c>
      <c r="E8585" s="8">
        <v>12139.47</v>
      </c>
      <c r="F8585" s="8">
        <v>12116.85</v>
      </c>
      <c r="G8585" s="8">
        <v>12118.32</v>
      </c>
      <c r="H8585" s="8"/>
      <c r="I8585" s="8"/>
      <c r="J8585" s="8"/>
    </row>
    <row r="8586" spans="3:10" x14ac:dyDescent="0.25">
      <c r="C8586" s="5">
        <v>42982.666666666664</v>
      </c>
      <c r="D8586" s="6">
        <v>12118.07</v>
      </c>
      <c r="E8586" s="6">
        <v>12123.62</v>
      </c>
      <c r="F8586" s="6">
        <v>12105.03</v>
      </c>
      <c r="G8586" s="6">
        <v>12116.37</v>
      </c>
      <c r="H8586" s="6"/>
      <c r="I8586" s="6"/>
      <c r="J8586" s="6"/>
    </row>
    <row r="8587" spans="3:10" x14ac:dyDescent="0.25">
      <c r="C8587" s="7">
        <v>42982.708333333336</v>
      </c>
      <c r="D8587" s="8">
        <v>12115.87</v>
      </c>
      <c r="E8587" s="8">
        <v>12131.19</v>
      </c>
      <c r="F8587" s="8">
        <v>12114.62</v>
      </c>
      <c r="G8587" s="8">
        <v>12120.81</v>
      </c>
      <c r="H8587" s="8"/>
      <c r="I8587" s="8"/>
      <c r="J8587" s="8"/>
    </row>
    <row r="8588" spans="3:10" x14ac:dyDescent="0.25">
      <c r="C8588" s="5">
        <v>42982.75</v>
      </c>
      <c r="D8588" s="6">
        <v>12120.06</v>
      </c>
      <c r="E8588" s="6">
        <v>12121.11</v>
      </c>
      <c r="F8588" s="6">
        <v>12097.48</v>
      </c>
      <c r="G8588" s="6">
        <v>12107.47</v>
      </c>
      <c r="H8588" s="6"/>
      <c r="I8588" s="6"/>
      <c r="J8588" s="6"/>
    </row>
    <row r="8589" spans="3:10" x14ac:dyDescent="0.25">
      <c r="C8589" s="7">
        <v>42982.791666666664</v>
      </c>
      <c r="D8589" s="8">
        <v>12107.46</v>
      </c>
      <c r="E8589" s="8">
        <v>12123.97</v>
      </c>
      <c r="F8589" s="8">
        <v>12107.42</v>
      </c>
      <c r="G8589" s="8">
        <v>12119.66</v>
      </c>
      <c r="H8589" s="8"/>
      <c r="I8589" s="8"/>
      <c r="J8589" s="8"/>
    </row>
    <row r="8590" spans="3:10" x14ac:dyDescent="0.25">
      <c r="C8590" s="5">
        <v>42982.833333333336</v>
      </c>
      <c r="D8590" s="6">
        <v>12119.16</v>
      </c>
      <c r="E8590" s="6">
        <v>12119.91</v>
      </c>
      <c r="F8590" s="6">
        <v>12115.4</v>
      </c>
      <c r="G8590" s="6">
        <v>12119.15</v>
      </c>
      <c r="H8590" s="6"/>
      <c r="I8590" s="6"/>
      <c r="J8590" s="6"/>
    </row>
    <row r="8591" spans="3:10" x14ac:dyDescent="0.25">
      <c r="C8591" s="7">
        <v>42982.875</v>
      </c>
      <c r="D8591" s="8">
        <v>12118.9</v>
      </c>
      <c r="E8591" s="8">
        <v>12120.15</v>
      </c>
      <c r="F8591" s="8">
        <v>12115.89</v>
      </c>
      <c r="G8591" s="8">
        <v>12116.89</v>
      </c>
      <c r="H8591" s="8"/>
      <c r="I8591" s="8"/>
      <c r="J8591" s="8"/>
    </row>
    <row r="8592" spans="3:10" x14ac:dyDescent="0.25">
      <c r="C8592" s="5">
        <v>42982.916666666664</v>
      </c>
      <c r="D8592" s="6">
        <v>12117.14</v>
      </c>
      <c r="E8592" s="6">
        <v>12124.63</v>
      </c>
      <c r="F8592" s="6">
        <v>12116.63</v>
      </c>
      <c r="G8592" s="6">
        <v>12122.88</v>
      </c>
      <c r="H8592" s="6"/>
      <c r="I8592" s="6"/>
      <c r="J8592" s="6"/>
    </row>
    <row r="8593" spans="3:10" x14ac:dyDescent="0.25">
      <c r="C8593" s="7">
        <v>42982.958333333336</v>
      </c>
      <c r="D8593" s="8">
        <v>12122.88</v>
      </c>
      <c r="E8593" s="8">
        <v>12122.88</v>
      </c>
      <c r="F8593" s="8">
        <v>12122.88</v>
      </c>
      <c r="G8593" s="8">
        <v>12122.88</v>
      </c>
      <c r="H8593" s="8"/>
      <c r="I8593" s="8"/>
      <c r="J8593" s="8"/>
    </row>
    <row r="8594" spans="3:10" x14ac:dyDescent="0.25">
      <c r="C8594" s="5">
        <v>42983.041666666664</v>
      </c>
      <c r="D8594" s="6">
        <v>12122.88</v>
      </c>
      <c r="E8594" s="6">
        <v>12126.05</v>
      </c>
      <c r="F8594" s="6">
        <v>12113.46</v>
      </c>
      <c r="G8594" s="6">
        <v>12126.05</v>
      </c>
      <c r="H8594" s="6"/>
      <c r="I8594" s="6"/>
      <c r="J8594" s="6"/>
    </row>
    <row r="8595" spans="3:10" x14ac:dyDescent="0.25">
      <c r="C8595" s="7">
        <v>42983.083333333336</v>
      </c>
      <c r="D8595" s="8">
        <v>12127.05</v>
      </c>
      <c r="E8595" s="8">
        <v>12149.04</v>
      </c>
      <c r="F8595" s="8">
        <v>12126.05</v>
      </c>
      <c r="G8595" s="8">
        <v>12141.13</v>
      </c>
      <c r="H8595" s="8"/>
      <c r="I8595" s="8"/>
      <c r="J8595" s="8"/>
    </row>
    <row r="8596" spans="3:10" x14ac:dyDescent="0.25">
      <c r="C8596" s="5">
        <v>42983.125</v>
      </c>
      <c r="D8596" s="6">
        <v>12142.36</v>
      </c>
      <c r="E8596" s="6">
        <v>12142.36</v>
      </c>
      <c r="F8596" s="6">
        <v>12119.08</v>
      </c>
      <c r="G8596" s="6">
        <v>12123.3</v>
      </c>
      <c r="H8596" s="6"/>
      <c r="I8596" s="6"/>
      <c r="J8596" s="6"/>
    </row>
    <row r="8597" spans="3:10" x14ac:dyDescent="0.25">
      <c r="C8597" s="7">
        <v>42983.166666666664</v>
      </c>
      <c r="D8597" s="8">
        <v>12122.07</v>
      </c>
      <c r="E8597" s="8">
        <v>12130.24</v>
      </c>
      <c r="F8597" s="8">
        <v>12122.07</v>
      </c>
      <c r="G8597" s="8">
        <v>12125.55</v>
      </c>
      <c r="H8597" s="8"/>
      <c r="I8597" s="8"/>
      <c r="J8597" s="8"/>
    </row>
    <row r="8598" spans="3:10" x14ac:dyDescent="0.25">
      <c r="C8598" s="5">
        <v>42983.208333333336</v>
      </c>
      <c r="D8598" s="6">
        <v>12124.32</v>
      </c>
      <c r="E8598" s="6">
        <v>12125.55</v>
      </c>
      <c r="F8598" s="6">
        <v>12109.49</v>
      </c>
      <c r="G8598" s="6">
        <v>12114.17</v>
      </c>
      <c r="H8598" s="6"/>
      <c r="I8598" s="6"/>
      <c r="J8598" s="6"/>
    </row>
    <row r="8599" spans="3:10" x14ac:dyDescent="0.25">
      <c r="C8599" s="7">
        <v>42983.25</v>
      </c>
      <c r="D8599" s="8">
        <v>12115.4</v>
      </c>
      <c r="E8599" s="8">
        <v>12120.62</v>
      </c>
      <c r="F8599" s="8">
        <v>12111.98</v>
      </c>
      <c r="G8599" s="8">
        <v>12120.62</v>
      </c>
      <c r="H8599" s="8"/>
      <c r="I8599" s="8"/>
      <c r="J8599" s="8"/>
    </row>
    <row r="8600" spans="3:10" x14ac:dyDescent="0.25">
      <c r="C8600" s="5">
        <v>42983.291666666664</v>
      </c>
      <c r="D8600" s="6">
        <v>12120.61</v>
      </c>
      <c r="E8600" s="6">
        <v>12135.21</v>
      </c>
      <c r="F8600" s="6">
        <v>12120.61</v>
      </c>
      <c r="G8600" s="6">
        <v>12133.99</v>
      </c>
      <c r="H8600" s="6"/>
      <c r="I8600" s="6"/>
      <c r="J8600" s="6"/>
    </row>
    <row r="8601" spans="3:10" x14ac:dyDescent="0.25">
      <c r="C8601" s="7">
        <v>42983.333333333336</v>
      </c>
      <c r="D8601" s="8">
        <v>12135.21</v>
      </c>
      <c r="E8601" s="8">
        <v>12143.13</v>
      </c>
      <c r="F8601" s="8">
        <v>12115.48</v>
      </c>
      <c r="G8601" s="8">
        <v>12118.52</v>
      </c>
      <c r="H8601" s="8"/>
      <c r="I8601" s="8"/>
      <c r="J8601" s="8"/>
    </row>
    <row r="8602" spans="3:10" x14ac:dyDescent="0.25">
      <c r="C8602" s="5">
        <v>42983.375</v>
      </c>
      <c r="D8602" s="6">
        <v>12114.35</v>
      </c>
      <c r="E8602" s="6">
        <v>12136.35</v>
      </c>
      <c r="F8602" s="6">
        <v>12105.83</v>
      </c>
      <c r="G8602" s="6">
        <v>12122.84</v>
      </c>
      <c r="H8602" s="6"/>
      <c r="I8602" s="6"/>
      <c r="J8602" s="6"/>
    </row>
    <row r="8603" spans="3:10" x14ac:dyDescent="0.25">
      <c r="C8603" s="7">
        <v>42983.416666666664</v>
      </c>
      <c r="D8603" s="8">
        <v>12123.59</v>
      </c>
      <c r="E8603" s="8">
        <v>12189.01</v>
      </c>
      <c r="F8603" s="8">
        <v>12118.56</v>
      </c>
      <c r="G8603" s="8">
        <v>12172.98</v>
      </c>
      <c r="H8603" s="8"/>
      <c r="I8603" s="8"/>
      <c r="J8603" s="8"/>
    </row>
    <row r="8604" spans="3:10" x14ac:dyDescent="0.25">
      <c r="C8604" s="5">
        <v>42983.458333333336</v>
      </c>
      <c r="D8604" s="6">
        <v>12172.48</v>
      </c>
      <c r="E8604" s="6">
        <v>12210.8</v>
      </c>
      <c r="F8604" s="6">
        <v>12164.91</v>
      </c>
      <c r="G8604" s="6">
        <v>12204.62</v>
      </c>
      <c r="H8604" s="6"/>
      <c r="I8604" s="6"/>
      <c r="J8604" s="6"/>
    </row>
    <row r="8605" spans="3:10" x14ac:dyDescent="0.25">
      <c r="C8605" s="7">
        <v>42983.5</v>
      </c>
      <c r="D8605" s="8">
        <v>12204.36</v>
      </c>
      <c r="E8605" s="8">
        <v>12209.26</v>
      </c>
      <c r="F8605" s="8">
        <v>12191.83</v>
      </c>
      <c r="G8605" s="8">
        <v>12198.17</v>
      </c>
      <c r="H8605" s="8"/>
      <c r="I8605" s="8"/>
      <c r="J8605" s="8"/>
    </row>
    <row r="8606" spans="3:10" x14ac:dyDescent="0.25">
      <c r="C8606" s="5">
        <v>42983.541666666664</v>
      </c>
      <c r="D8606" s="6">
        <v>12197.92</v>
      </c>
      <c r="E8606" s="6">
        <v>12200.67</v>
      </c>
      <c r="F8606" s="6">
        <v>12141.78</v>
      </c>
      <c r="G8606" s="6">
        <v>12154.65</v>
      </c>
      <c r="H8606" s="6"/>
      <c r="I8606" s="6"/>
      <c r="J8606" s="6"/>
    </row>
    <row r="8607" spans="3:10" x14ac:dyDescent="0.25">
      <c r="C8607" s="7">
        <v>42983.583333333336</v>
      </c>
      <c r="D8607" s="8">
        <v>12154.9</v>
      </c>
      <c r="E8607" s="8">
        <v>12177.48</v>
      </c>
      <c r="F8607" s="8">
        <v>12149.93</v>
      </c>
      <c r="G8607" s="8">
        <v>12169.15</v>
      </c>
      <c r="H8607" s="8"/>
      <c r="I8607" s="8"/>
      <c r="J8607" s="8"/>
    </row>
    <row r="8608" spans="3:10" x14ac:dyDescent="0.25">
      <c r="C8608" s="5">
        <v>42983.625</v>
      </c>
      <c r="D8608" s="6">
        <v>12168.91</v>
      </c>
      <c r="E8608" s="6">
        <v>12176.04</v>
      </c>
      <c r="F8608" s="6">
        <v>12155.1</v>
      </c>
      <c r="G8608" s="6">
        <v>12162.58</v>
      </c>
      <c r="H8608" s="6"/>
      <c r="I8608" s="6"/>
      <c r="J8608" s="6"/>
    </row>
    <row r="8609" spans="3:10" x14ac:dyDescent="0.25">
      <c r="C8609" s="7">
        <v>42983.666666666664</v>
      </c>
      <c r="D8609" s="8">
        <v>12161.83</v>
      </c>
      <c r="E8609" s="8">
        <v>12188.27</v>
      </c>
      <c r="F8609" s="8">
        <v>12152.36</v>
      </c>
      <c r="G8609" s="8">
        <v>12185.52</v>
      </c>
      <c r="H8609" s="8"/>
      <c r="I8609" s="8"/>
      <c r="J8609" s="8"/>
    </row>
    <row r="8610" spans="3:10" x14ac:dyDescent="0.25">
      <c r="C8610" s="5">
        <v>42983.708333333336</v>
      </c>
      <c r="D8610" s="6">
        <v>12184.02</v>
      </c>
      <c r="E8610" s="6">
        <v>12186.78</v>
      </c>
      <c r="F8610" s="6">
        <v>12097.77</v>
      </c>
      <c r="G8610" s="6">
        <v>12130.03</v>
      </c>
      <c r="H8610" s="6"/>
      <c r="I8610" s="6"/>
      <c r="J8610" s="6"/>
    </row>
    <row r="8611" spans="3:10" x14ac:dyDescent="0.25">
      <c r="C8611" s="7">
        <v>42983.75</v>
      </c>
      <c r="D8611" s="8">
        <v>12130.53</v>
      </c>
      <c r="E8611" s="8">
        <v>12135.44</v>
      </c>
      <c r="F8611" s="8">
        <v>12108.52</v>
      </c>
      <c r="G8611" s="8">
        <v>12129.5</v>
      </c>
      <c r="H8611" s="8"/>
      <c r="I8611" s="8"/>
      <c r="J8611" s="8"/>
    </row>
    <row r="8612" spans="3:10" x14ac:dyDescent="0.25">
      <c r="C8612" s="5">
        <v>42983.791666666664</v>
      </c>
      <c r="D8612" s="6">
        <v>12129.75</v>
      </c>
      <c r="E8612" s="6">
        <v>12129.75</v>
      </c>
      <c r="F8612" s="6">
        <v>12051.73</v>
      </c>
      <c r="G8612" s="6">
        <v>12067.22</v>
      </c>
      <c r="H8612" s="6"/>
      <c r="I8612" s="6"/>
      <c r="J8612" s="6"/>
    </row>
    <row r="8613" spans="3:10" x14ac:dyDescent="0.25">
      <c r="C8613" s="7">
        <v>42983.833333333336</v>
      </c>
      <c r="D8613" s="8">
        <v>12066.72</v>
      </c>
      <c r="E8613" s="8">
        <v>12079.72</v>
      </c>
      <c r="F8613" s="8">
        <v>12039.97</v>
      </c>
      <c r="G8613" s="8">
        <v>12072.72</v>
      </c>
      <c r="H8613" s="8"/>
      <c r="I8613" s="8"/>
      <c r="J8613" s="8"/>
    </row>
    <row r="8614" spans="3:10" x14ac:dyDescent="0.25">
      <c r="C8614" s="5">
        <v>42983.875</v>
      </c>
      <c r="D8614" s="6">
        <v>12072.47</v>
      </c>
      <c r="E8614" s="6">
        <v>12084.96</v>
      </c>
      <c r="F8614" s="6">
        <v>12067.45</v>
      </c>
      <c r="G8614" s="6">
        <v>12070.21</v>
      </c>
      <c r="H8614" s="6"/>
      <c r="I8614" s="6"/>
      <c r="J8614" s="6"/>
    </row>
    <row r="8615" spans="3:10" x14ac:dyDescent="0.25">
      <c r="C8615" s="7">
        <v>42983.916666666664</v>
      </c>
      <c r="D8615" s="8">
        <v>12069.96</v>
      </c>
      <c r="E8615" s="8">
        <v>12077.95</v>
      </c>
      <c r="F8615" s="8">
        <v>12058.2</v>
      </c>
      <c r="G8615" s="8">
        <v>12070.45</v>
      </c>
      <c r="H8615" s="8"/>
      <c r="I8615" s="8"/>
      <c r="J8615" s="8"/>
    </row>
    <row r="8616" spans="3:10" x14ac:dyDescent="0.25">
      <c r="C8616" s="5">
        <v>42983.958333333336</v>
      </c>
      <c r="D8616" s="6">
        <v>12068.7</v>
      </c>
      <c r="E8616" s="6">
        <v>12086.12</v>
      </c>
      <c r="F8616" s="6">
        <v>12066.24</v>
      </c>
      <c r="G8616" s="6">
        <v>12083.66</v>
      </c>
      <c r="H8616" s="6"/>
      <c r="I8616" s="6"/>
      <c r="J8616" s="6"/>
    </row>
    <row r="8617" spans="3:10" x14ac:dyDescent="0.25">
      <c r="C8617" s="7">
        <v>42984.041666666664</v>
      </c>
      <c r="D8617" s="8">
        <v>12083.65</v>
      </c>
      <c r="E8617" s="8">
        <v>12083.66</v>
      </c>
      <c r="F8617" s="8">
        <v>12065.14</v>
      </c>
      <c r="G8617" s="8">
        <v>12068.32</v>
      </c>
      <c r="H8617" s="8"/>
      <c r="I8617" s="8"/>
      <c r="J8617" s="8"/>
    </row>
    <row r="8618" spans="3:10" x14ac:dyDescent="0.25">
      <c r="C8618" s="5">
        <v>42984.083333333336</v>
      </c>
      <c r="D8618" s="6">
        <v>12069.55</v>
      </c>
      <c r="E8618" s="6">
        <v>12074.27</v>
      </c>
      <c r="F8618" s="6">
        <v>12068.32</v>
      </c>
      <c r="G8618" s="6">
        <v>12069.81</v>
      </c>
      <c r="H8618" s="6"/>
      <c r="I8618" s="6"/>
      <c r="J8618" s="6"/>
    </row>
    <row r="8619" spans="3:10" x14ac:dyDescent="0.25">
      <c r="C8619" s="7">
        <v>42984.125</v>
      </c>
      <c r="D8619" s="8">
        <v>12068.58</v>
      </c>
      <c r="E8619" s="8">
        <v>12073.53</v>
      </c>
      <c r="F8619" s="8">
        <v>12062.17</v>
      </c>
      <c r="G8619" s="8">
        <v>12072.53</v>
      </c>
      <c r="H8619" s="8"/>
      <c r="I8619" s="8"/>
      <c r="J8619" s="8"/>
    </row>
    <row r="8620" spans="3:10" x14ac:dyDescent="0.25">
      <c r="C8620" s="5">
        <v>42984.166666666664</v>
      </c>
      <c r="D8620" s="6">
        <v>12073.76</v>
      </c>
      <c r="E8620" s="6">
        <v>12089.06</v>
      </c>
      <c r="F8620" s="6">
        <v>12072.51</v>
      </c>
      <c r="G8620" s="6">
        <v>12084.15</v>
      </c>
      <c r="H8620" s="6"/>
      <c r="I8620" s="6"/>
      <c r="J8620" s="6"/>
    </row>
    <row r="8621" spans="3:10" x14ac:dyDescent="0.25">
      <c r="C8621" s="7">
        <v>42984.208333333336</v>
      </c>
      <c r="D8621" s="8">
        <v>12084.14</v>
      </c>
      <c r="E8621" s="8">
        <v>12086.6</v>
      </c>
      <c r="F8621" s="8">
        <v>12076.5</v>
      </c>
      <c r="G8621" s="8">
        <v>12077.72</v>
      </c>
      <c r="H8621" s="8"/>
      <c r="I8621" s="8"/>
      <c r="J8621" s="8"/>
    </row>
    <row r="8622" spans="3:10" x14ac:dyDescent="0.25">
      <c r="C8622" s="5">
        <v>42984.25</v>
      </c>
      <c r="D8622" s="6">
        <v>12077.11</v>
      </c>
      <c r="E8622" s="6">
        <v>12085.08</v>
      </c>
      <c r="F8622" s="6">
        <v>12074.04</v>
      </c>
      <c r="G8622" s="6">
        <v>12085.08</v>
      </c>
      <c r="H8622" s="6"/>
      <c r="I8622" s="6"/>
      <c r="J8622" s="6"/>
    </row>
    <row r="8623" spans="3:10" x14ac:dyDescent="0.25">
      <c r="C8623" s="7">
        <v>42984.291666666664</v>
      </c>
      <c r="D8623" s="8">
        <v>12083.85</v>
      </c>
      <c r="E8623" s="8">
        <v>12085.08</v>
      </c>
      <c r="F8623" s="8">
        <v>12074.48</v>
      </c>
      <c r="G8623" s="8">
        <v>12074.49</v>
      </c>
      <c r="H8623" s="8"/>
      <c r="I8623" s="8"/>
      <c r="J8623" s="8"/>
    </row>
    <row r="8624" spans="3:10" x14ac:dyDescent="0.25">
      <c r="C8624" s="5">
        <v>42984.333333333336</v>
      </c>
      <c r="D8624" s="6">
        <v>12075.72</v>
      </c>
      <c r="E8624" s="6">
        <v>12081.86</v>
      </c>
      <c r="F8624" s="6">
        <v>12062.6</v>
      </c>
      <c r="G8624" s="6">
        <v>12064.1</v>
      </c>
      <c r="H8624" s="6"/>
      <c r="I8624" s="6"/>
      <c r="J8624" s="6"/>
    </row>
    <row r="8625" spans="3:10" x14ac:dyDescent="0.25">
      <c r="C8625" s="7">
        <v>42984.375</v>
      </c>
      <c r="D8625" s="8">
        <v>12068.03</v>
      </c>
      <c r="E8625" s="8">
        <v>12083.87</v>
      </c>
      <c r="F8625" s="8">
        <v>12062.63</v>
      </c>
      <c r="G8625" s="8">
        <v>12068.85</v>
      </c>
      <c r="H8625" s="8"/>
      <c r="I8625" s="8"/>
      <c r="J8625" s="8"/>
    </row>
    <row r="8626" spans="3:10" x14ac:dyDescent="0.25">
      <c r="C8626" s="5">
        <v>42984.416666666664</v>
      </c>
      <c r="D8626" s="6">
        <v>12069.1</v>
      </c>
      <c r="E8626" s="6">
        <v>12113.55</v>
      </c>
      <c r="F8626" s="6">
        <v>12052.02</v>
      </c>
      <c r="G8626" s="6">
        <v>12107.15</v>
      </c>
      <c r="H8626" s="6"/>
      <c r="I8626" s="6"/>
      <c r="J8626" s="6"/>
    </row>
    <row r="8627" spans="3:10" x14ac:dyDescent="0.25">
      <c r="C8627" s="7">
        <v>42984.458333333336</v>
      </c>
      <c r="D8627" s="8">
        <v>12107.39</v>
      </c>
      <c r="E8627" s="8">
        <v>12118.72</v>
      </c>
      <c r="F8627" s="8">
        <v>12081.49</v>
      </c>
      <c r="G8627" s="8">
        <v>12105.44</v>
      </c>
      <c r="H8627" s="8"/>
      <c r="I8627" s="8"/>
      <c r="J8627" s="8"/>
    </row>
    <row r="8628" spans="3:10" x14ac:dyDescent="0.25">
      <c r="C8628" s="5">
        <v>42984.5</v>
      </c>
      <c r="D8628" s="6">
        <v>12105.94</v>
      </c>
      <c r="E8628" s="6">
        <v>12125.98</v>
      </c>
      <c r="F8628" s="6">
        <v>12086.14</v>
      </c>
      <c r="G8628" s="6">
        <v>12120.99</v>
      </c>
      <c r="H8628" s="6"/>
      <c r="I8628" s="6"/>
      <c r="J8628" s="6"/>
    </row>
    <row r="8629" spans="3:10" x14ac:dyDescent="0.25">
      <c r="C8629" s="7">
        <v>42984.541666666664</v>
      </c>
      <c r="D8629" s="8">
        <v>12121.74</v>
      </c>
      <c r="E8629" s="8">
        <v>12122.5</v>
      </c>
      <c r="F8629" s="8">
        <v>12104.17</v>
      </c>
      <c r="G8629" s="8">
        <v>12117.11</v>
      </c>
      <c r="H8629" s="8"/>
      <c r="I8629" s="8"/>
      <c r="J8629" s="8"/>
    </row>
    <row r="8630" spans="3:10" x14ac:dyDescent="0.25">
      <c r="C8630" s="5">
        <v>42984.583333333336</v>
      </c>
      <c r="D8630" s="6">
        <v>12116.86</v>
      </c>
      <c r="E8630" s="6">
        <v>12190.73</v>
      </c>
      <c r="F8630" s="6">
        <v>12113.9</v>
      </c>
      <c r="G8630" s="6">
        <v>12185.88</v>
      </c>
      <c r="H8630" s="6"/>
      <c r="I8630" s="6"/>
      <c r="J8630" s="6"/>
    </row>
    <row r="8631" spans="3:10" x14ac:dyDescent="0.25">
      <c r="C8631" s="7">
        <v>42984.625</v>
      </c>
      <c r="D8631" s="8">
        <v>12187.13</v>
      </c>
      <c r="E8631" s="8">
        <v>12257.36</v>
      </c>
      <c r="F8631" s="8">
        <v>12179.66</v>
      </c>
      <c r="G8631" s="8">
        <v>12253.1</v>
      </c>
      <c r="H8631" s="8"/>
      <c r="I8631" s="8"/>
      <c r="J8631" s="8"/>
    </row>
    <row r="8632" spans="3:10" x14ac:dyDescent="0.25">
      <c r="C8632" s="5">
        <v>42984.666666666664</v>
      </c>
      <c r="D8632" s="6">
        <v>12253.35</v>
      </c>
      <c r="E8632" s="6">
        <v>12261.3</v>
      </c>
      <c r="F8632" s="6">
        <v>12227.84</v>
      </c>
      <c r="G8632" s="6">
        <v>12232.53</v>
      </c>
      <c r="H8632" s="6"/>
      <c r="I8632" s="6"/>
      <c r="J8632" s="6"/>
    </row>
    <row r="8633" spans="3:10" x14ac:dyDescent="0.25">
      <c r="C8633" s="7">
        <v>42984.708333333336</v>
      </c>
      <c r="D8633" s="8">
        <v>12233.03</v>
      </c>
      <c r="E8633" s="8">
        <v>12250.43</v>
      </c>
      <c r="F8633" s="8">
        <v>12220.26</v>
      </c>
      <c r="G8633" s="8">
        <v>12231.69</v>
      </c>
      <c r="H8633" s="8"/>
      <c r="I8633" s="8"/>
      <c r="J8633" s="8"/>
    </row>
    <row r="8634" spans="3:10" x14ac:dyDescent="0.25">
      <c r="C8634" s="5">
        <v>42984.75</v>
      </c>
      <c r="D8634" s="6">
        <v>12231.44</v>
      </c>
      <c r="E8634" s="6">
        <v>12238.87</v>
      </c>
      <c r="F8634" s="6">
        <v>12207.31</v>
      </c>
      <c r="G8634" s="6">
        <v>12231.81</v>
      </c>
      <c r="H8634" s="6"/>
      <c r="I8634" s="6"/>
      <c r="J8634" s="6"/>
    </row>
    <row r="8635" spans="3:10" x14ac:dyDescent="0.25">
      <c r="C8635" s="7">
        <v>42984.791666666664</v>
      </c>
      <c r="D8635" s="8">
        <v>12231.56</v>
      </c>
      <c r="E8635" s="8">
        <v>12258.28</v>
      </c>
      <c r="F8635" s="8">
        <v>12227.77</v>
      </c>
      <c r="G8635" s="8">
        <v>12257.28</v>
      </c>
      <c r="H8635" s="8"/>
      <c r="I8635" s="8"/>
      <c r="J8635" s="8"/>
    </row>
    <row r="8636" spans="3:10" x14ac:dyDescent="0.25">
      <c r="C8636" s="5">
        <v>42984.833333333336</v>
      </c>
      <c r="D8636" s="6">
        <v>12257.03</v>
      </c>
      <c r="E8636" s="6">
        <v>12292.28</v>
      </c>
      <c r="F8636" s="6">
        <v>12256.03</v>
      </c>
      <c r="G8636" s="6">
        <v>12283.03</v>
      </c>
      <c r="H8636" s="6"/>
      <c r="I8636" s="6"/>
      <c r="J8636" s="6"/>
    </row>
    <row r="8637" spans="3:10" x14ac:dyDescent="0.25">
      <c r="C8637" s="7">
        <v>42984.875</v>
      </c>
      <c r="D8637" s="8">
        <v>12282.78</v>
      </c>
      <c r="E8637" s="8">
        <v>12301.03</v>
      </c>
      <c r="F8637" s="8">
        <v>12281.53</v>
      </c>
      <c r="G8637" s="8">
        <v>12286.27</v>
      </c>
      <c r="H8637" s="8"/>
      <c r="I8637" s="8"/>
      <c r="J8637" s="8"/>
    </row>
    <row r="8638" spans="3:10" x14ac:dyDescent="0.25">
      <c r="C8638" s="5">
        <v>42984.916666666664</v>
      </c>
      <c r="D8638" s="6">
        <v>12286.52</v>
      </c>
      <c r="E8638" s="6">
        <v>12294.52</v>
      </c>
      <c r="F8638" s="6">
        <v>12280.02</v>
      </c>
      <c r="G8638" s="6">
        <v>12281.52</v>
      </c>
      <c r="H8638" s="6"/>
      <c r="I8638" s="6"/>
      <c r="J8638" s="6"/>
    </row>
    <row r="8639" spans="3:10" x14ac:dyDescent="0.25">
      <c r="C8639" s="7">
        <v>42984.958333333336</v>
      </c>
      <c r="D8639" s="8">
        <v>12279.77</v>
      </c>
      <c r="E8639" s="8">
        <v>12286</v>
      </c>
      <c r="F8639" s="8">
        <v>12276.97</v>
      </c>
      <c r="G8639" s="8">
        <v>12276.97</v>
      </c>
      <c r="H8639" s="8"/>
      <c r="I8639" s="8"/>
      <c r="J8639" s="8"/>
    </row>
    <row r="8640" spans="3:10" x14ac:dyDescent="0.25">
      <c r="C8640" s="5">
        <v>42985.041666666664</v>
      </c>
      <c r="D8640" s="6">
        <v>12271.98</v>
      </c>
      <c r="E8640" s="6">
        <v>12274.47</v>
      </c>
      <c r="F8640" s="6">
        <v>12242.05</v>
      </c>
      <c r="G8640" s="6">
        <v>12261.78</v>
      </c>
      <c r="H8640" s="6"/>
      <c r="I8640" s="6"/>
      <c r="J8640" s="6"/>
    </row>
    <row r="8641" spans="3:10" x14ac:dyDescent="0.25">
      <c r="C8641" s="7">
        <v>42985.083333333336</v>
      </c>
      <c r="D8641" s="8">
        <v>12262.78</v>
      </c>
      <c r="E8641" s="8">
        <v>12273.25</v>
      </c>
      <c r="F8641" s="8">
        <v>12261.78</v>
      </c>
      <c r="G8641" s="8">
        <v>12268.75</v>
      </c>
      <c r="H8641" s="8"/>
      <c r="I8641" s="8"/>
      <c r="J8641" s="8"/>
    </row>
    <row r="8642" spans="3:10" x14ac:dyDescent="0.25">
      <c r="C8642" s="5">
        <v>42985.125</v>
      </c>
      <c r="D8642" s="6">
        <v>12267.51</v>
      </c>
      <c r="E8642" s="6">
        <v>12286.96</v>
      </c>
      <c r="F8642" s="6">
        <v>12266.02</v>
      </c>
      <c r="G8642" s="6">
        <v>12285.72</v>
      </c>
      <c r="H8642" s="6"/>
      <c r="I8642" s="6"/>
      <c r="J8642" s="6"/>
    </row>
    <row r="8643" spans="3:10" x14ac:dyDescent="0.25">
      <c r="C8643" s="7">
        <v>42985.166666666664</v>
      </c>
      <c r="D8643" s="8">
        <v>12285.67</v>
      </c>
      <c r="E8643" s="8">
        <v>12291.16</v>
      </c>
      <c r="F8643" s="8">
        <v>12277.19</v>
      </c>
      <c r="G8643" s="8">
        <v>12281.92</v>
      </c>
      <c r="H8643" s="8"/>
      <c r="I8643" s="8"/>
      <c r="J8643" s="8"/>
    </row>
    <row r="8644" spans="3:10" x14ac:dyDescent="0.25">
      <c r="C8644" s="5">
        <v>42985.208333333336</v>
      </c>
      <c r="D8644" s="6">
        <v>12280.68</v>
      </c>
      <c r="E8644" s="6">
        <v>12284.41</v>
      </c>
      <c r="F8644" s="6">
        <v>12276.94</v>
      </c>
      <c r="G8644" s="6">
        <v>12279.43</v>
      </c>
      <c r="H8644" s="6"/>
      <c r="I8644" s="6"/>
      <c r="J8644" s="6"/>
    </row>
    <row r="8645" spans="3:10" x14ac:dyDescent="0.25">
      <c r="C8645" s="7">
        <v>42985.25</v>
      </c>
      <c r="D8645" s="8">
        <v>12280.67</v>
      </c>
      <c r="E8645" s="8">
        <v>12283.16</v>
      </c>
      <c r="F8645" s="8">
        <v>12278.18</v>
      </c>
      <c r="G8645" s="8">
        <v>12279.42</v>
      </c>
      <c r="H8645" s="8"/>
      <c r="I8645" s="8"/>
      <c r="J8645" s="8"/>
    </row>
    <row r="8646" spans="3:10" x14ac:dyDescent="0.25">
      <c r="C8646" s="5">
        <v>42985.291666666664</v>
      </c>
      <c r="D8646" s="6">
        <v>12278.18</v>
      </c>
      <c r="E8646" s="6">
        <v>12280.67</v>
      </c>
      <c r="F8646" s="6">
        <v>12276.47</v>
      </c>
      <c r="G8646" s="6">
        <v>12278.46</v>
      </c>
      <c r="H8646" s="6"/>
      <c r="I8646" s="6"/>
      <c r="J8646" s="6"/>
    </row>
    <row r="8647" spans="3:10" x14ac:dyDescent="0.25">
      <c r="C8647" s="7">
        <v>42985.333333333336</v>
      </c>
      <c r="D8647" s="8">
        <v>12277.84</v>
      </c>
      <c r="E8647" s="8">
        <v>12278.47</v>
      </c>
      <c r="F8647" s="8">
        <v>12255.25</v>
      </c>
      <c r="G8647" s="8">
        <v>12264.72</v>
      </c>
      <c r="H8647" s="8"/>
      <c r="I8647" s="8"/>
      <c r="J8647" s="8"/>
    </row>
    <row r="8648" spans="3:10" x14ac:dyDescent="0.25">
      <c r="C8648" s="5">
        <v>42985.375</v>
      </c>
      <c r="D8648" s="6">
        <v>12263.49</v>
      </c>
      <c r="E8648" s="6">
        <v>12297.26</v>
      </c>
      <c r="F8648" s="6">
        <v>12259.49</v>
      </c>
      <c r="G8648" s="6">
        <v>12290</v>
      </c>
      <c r="H8648" s="6"/>
      <c r="I8648" s="6"/>
      <c r="J8648" s="6"/>
    </row>
    <row r="8649" spans="3:10" x14ac:dyDescent="0.25">
      <c r="C8649" s="7">
        <v>42985.416666666664</v>
      </c>
      <c r="D8649" s="8">
        <v>12291.75</v>
      </c>
      <c r="E8649" s="8">
        <v>12296.72</v>
      </c>
      <c r="F8649" s="8">
        <v>12263.91</v>
      </c>
      <c r="G8649" s="8">
        <v>12286.12</v>
      </c>
      <c r="H8649" s="8"/>
      <c r="I8649" s="8"/>
      <c r="J8649" s="8"/>
    </row>
    <row r="8650" spans="3:10" x14ac:dyDescent="0.25">
      <c r="C8650" s="5">
        <v>42985.458333333336</v>
      </c>
      <c r="D8650" s="6">
        <v>12286.62</v>
      </c>
      <c r="E8650" s="6">
        <v>12295.15</v>
      </c>
      <c r="F8650" s="6">
        <v>12274.82</v>
      </c>
      <c r="G8650" s="6">
        <v>12283.35</v>
      </c>
      <c r="H8650" s="6"/>
      <c r="I8650" s="6"/>
      <c r="J8650" s="6"/>
    </row>
    <row r="8651" spans="3:10" x14ac:dyDescent="0.25">
      <c r="C8651" s="7">
        <v>42985.5</v>
      </c>
      <c r="D8651" s="8">
        <v>12284.35</v>
      </c>
      <c r="E8651" s="8">
        <v>12340.74</v>
      </c>
      <c r="F8651" s="8">
        <v>12283.35</v>
      </c>
      <c r="G8651" s="8">
        <v>12329.73</v>
      </c>
      <c r="H8651" s="8"/>
      <c r="I8651" s="8"/>
      <c r="J8651" s="8"/>
    </row>
    <row r="8652" spans="3:10" x14ac:dyDescent="0.25">
      <c r="C8652" s="5">
        <v>42985.541666666664</v>
      </c>
      <c r="D8652" s="6">
        <v>12329.48</v>
      </c>
      <c r="E8652" s="6">
        <v>12365.38</v>
      </c>
      <c r="F8652" s="6">
        <v>12328.73</v>
      </c>
      <c r="G8652" s="6">
        <v>12344.85</v>
      </c>
      <c r="H8652" s="6"/>
      <c r="I8652" s="6"/>
      <c r="J8652" s="6"/>
    </row>
    <row r="8653" spans="3:10" x14ac:dyDescent="0.25">
      <c r="C8653" s="7">
        <v>42985.583333333336</v>
      </c>
      <c r="D8653" s="8">
        <v>12344.35</v>
      </c>
      <c r="E8653" s="8">
        <v>12345.61</v>
      </c>
      <c r="F8653" s="8">
        <v>12307.77</v>
      </c>
      <c r="G8653" s="8">
        <v>12333.56</v>
      </c>
      <c r="H8653" s="8"/>
      <c r="I8653" s="8"/>
      <c r="J8653" s="8"/>
    </row>
    <row r="8654" spans="3:10" x14ac:dyDescent="0.25">
      <c r="C8654" s="5">
        <v>42985.625</v>
      </c>
      <c r="D8654" s="6">
        <v>12333.31</v>
      </c>
      <c r="E8654" s="6">
        <v>12347.26</v>
      </c>
      <c r="F8654" s="6">
        <v>12288.27</v>
      </c>
      <c r="G8654" s="6">
        <v>12299.48</v>
      </c>
      <c r="H8654" s="6"/>
      <c r="I8654" s="6"/>
      <c r="J8654" s="6"/>
    </row>
    <row r="8655" spans="3:10" x14ac:dyDescent="0.25">
      <c r="C8655" s="7">
        <v>42985.666666666664</v>
      </c>
      <c r="D8655" s="8">
        <v>12299.49</v>
      </c>
      <c r="E8655" s="8">
        <v>12348.3</v>
      </c>
      <c r="F8655" s="8">
        <v>12291.81</v>
      </c>
      <c r="G8655" s="8">
        <v>12332.43</v>
      </c>
      <c r="H8655" s="8"/>
      <c r="I8655" s="8"/>
      <c r="J8655" s="8"/>
    </row>
    <row r="8656" spans="3:10" x14ac:dyDescent="0.25">
      <c r="C8656" s="5">
        <v>42985.708333333336</v>
      </c>
      <c r="D8656" s="6">
        <v>12332.68</v>
      </c>
      <c r="E8656" s="6">
        <v>12334.96</v>
      </c>
      <c r="F8656" s="6">
        <v>12277.7</v>
      </c>
      <c r="G8656" s="6">
        <v>12313.23</v>
      </c>
      <c r="H8656" s="6"/>
      <c r="I8656" s="6"/>
      <c r="J8656" s="6"/>
    </row>
    <row r="8657" spans="3:10" x14ac:dyDescent="0.25">
      <c r="C8657" s="7">
        <v>42985.75</v>
      </c>
      <c r="D8657" s="8">
        <v>12312.73</v>
      </c>
      <c r="E8657" s="8">
        <v>12322.07</v>
      </c>
      <c r="F8657" s="8">
        <v>12284.4</v>
      </c>
      <c r="G8657" s="8">
        <v>12291.49</v>
      </c>
      <c r="H8657" s="8"/>
      <c r="I8657" s="8"/>
      <c r="J8657" s="8"/>
    </row>
    <row r="8658" spans="3:10" x14ac:dyDescent="0.25">
      <c r="C8658" s="5">
        <v>42985.791666666664</v>
      </c>
      <c r="D8658" s="6">
        <v>12291.24</v>
      </c>
      <c r="E8658" s="6">
        <v>12309.24</v>
      </c>
      <c r="F8658" s="6">
        <v>12288.74</v>
      </c>
      <c r="G8658" s="6">
        <v>12307.98</v>
      </c>
      <c r="H8658" s="6"/>
      <c r="I8658" s="6"/>
      <c r="J8658" s="6"/>
    </row>
    <row r="8659" spans="3:10" x14ac:dyDescent="0.25">
      <c r="C8659" s="7">
        <v>42985.833333333336</v>
      </c>
      <c r="D8659" s="8">
        <v>12307.23</v>
      </c>
      <c r="E8659" s="8">
        <v>12320.23</v>
      </c>
      <c r="F8659" s="8">
        <v>12305.73</v>
      </c>
      <c r="G8659" s="8">
        <v>12310.48</v>
      </c>
      <c r="H8659" s="8"/>
      <c r="I8659" s="8"/>
      <c r="J8659" s="8"/>
    </row>
    <row r="8660" spans="3:10" x14ac:dyDescent="0.25">
      <c r="C8660" s="5">
        <v>42985.875</v>
      </c>
      <c r="D8660" s="6">
        <v>12309.98</v>
      </c>
      <c r="E8660" s="6">
        <v>12314.23</v>
      </c>
      <c r="F8660" s="6">
        <v>12307.73</v>
      </c>
      <c r="G8660" s="6">
        <v>12313.48</v>
      </c>
      <c r="H8660" s="6"/>
      <c r="I8660" s="6"/>
      <c r="J8660" s="6"/>
    </row>
    <row r="8661" spans="3:10" x14ac:dyDescent="0.25">
      <c r="C8661" s="7">
        <v>42985.916666666664</v>
      </c>
      <c r="D8661" s="8">
        <v>12313.73</v>
      </c>
      <c r="E8661" s="8">
        <v>12320.23</v>
      </c>
      <c r="F8661" s="8">
        <v>12296.23</v>
      </c>
      <c r="G8661" s="8">
        <v>12313.98</v>
      </c>
      <c r="H8661" s="8"/>
      <c r="I8661" s="8"/>
      <c r="J8661" s="8"/>
    </row>
    <row r="8662" spans="3:10" x14ac:dyDescent="0.25">
      <c r="C8662" s="5">
        <v>42985.958333333336</v>
      </c>
      <c r="D8662" s="6">
        <v>12315.73</v>
      </c>
      <c r="E8662" s="6">
        <v>12323.67</v>
      </c>
      <c r="F8662" s="6">
        <v>12313.98</v>
      </c>
      <c r="G8662" s="6">
        <v>12322.42</v>
      </c>
      <c r="H8662" s="6"/>
      <c r="I8662" s="6"/>
      <c r="J8662" s="6"/>
    </row>
    <row r="8663" spans="3:10" x14ac:dyDescent="0.25">
      <c r="C8663" s="7">
        <v>42986.041666666664</v>
      </c>
      <c r="D8663" s="8">
        <v>12321.8</v>
      </c>
      <c r="E8663" s="8">
        <v>12321.8</v>
      </c>
      <c r="F8663" s="8">
        <v>12307.93</v>
      </c>
      <c r="G8663" s="8">
        <v>12321.42</v>
      </c>
      <c r="H8663" s="8"/>
      <c r="I8663" s="8"/>
      <c r="J8663" s="8"/>
    </row>
    <row r="8664" spans="3:10" x14ac:dyDescent="0.25">
      <c r="C8664" s="5">
        <v>42986.083333333336</v>
      </c>
      <c r="D8664" s="6">
        <v>12320.17</v>
      </c>
      <c r="E8664" s="6">
        <v>12320.17</v>
      </c>
      <c r="F8664" s="6">
        <v>12302.68</v>
      </c>
      <c r="G8664" s="6">
        <v>12302.68</v>
      </c>
      <c r="H8664" s="6"/>
      <c r="I8664" s="6"/>
      <c r="J8664" s="6"/>
    </row>
    <row r="8665" spans="3:10" x14ac:dyDescent="0.25">
      <c r="C8665" s="7">
        <v>42986.125</v>
      </c>
      <c r="D8665" s="8">
        <v>12301.43</v>
      </c>
      <c r="E8665" s="8">
        <v>12303.93</v>
      </c>
      <c r="F8665" s="8">
        <v>12286.69</v>
      </c>
      <c r="G8665" s="8">
        <v>12294.18</v>
      </c>
      <c r="H8665" s="8"/>
      <c r="I8665" s="8"/>
      <c r="J8665" s="8"/>
    </row>
    <row r="8666" spans="3:10" x14ac:dyDescent="0.25">
      <c r="C8666" s="5">
        <v>42986.166666666664</v>
      </c>
      <c r="D8666" s="6">
        <v>12294.81</v>
      </c>
      <c r="E8666" s="6">
        <v>12300.4</v>
      </c>
      <c r="F8666" s="6">
        <v>12294.15</v>
      </c>
      <c r="G8666" s="6">
        <v>12297.9</v>
      </c>
      <c r="H8666" s="6"/>
      <c r="I8666" s="6"/>
      <c r="J8666" s="6"/>
    </row>
    <row r="8667" spans="3:10" x14ac:dyDescent="0.25">
      <c r="C8667" s="7">
        <v>42986.208333333336</v>
      </c>
      <c r="D8667" s="8">
        <v>12296.65</v>
      </c>
      <c r="E8667" s="8">
        <v>12297.9</v>
      </c>
      <c r="F8667" s="8">
        <v>12286.65</v>
      </c>
      <c r="G8667" s="8">
        <v>12289.15</v>
      </c>
      <c r="H8667" s="8"/>
      <c r="I8667" s="8"/>
      <c r="J8667" s="8"/>
    </row>
    <row r="8668" spans="3:10" x14ac:dyDescent="0.25">
      <c r="C8668" s="5">
        <v>42986.25</v>
      </c>
      <c r="D8668" s="6">
        <v>12287.9</v>
      </c>
      <c r="E8668" s="6">
        <v>12295.4</v>
      </c>
      <c r="F8668" s="6">
        <v>12287.9</v>
      </c>
      <c r="G8668" s="6">
        <v>12295.4</v>
      </c>
      <c r="H8668" s="6"/>
      <c r="I8668" s="6"/>
      <c r="J8668" s="6"/>
    </row>
    <row r="8669" spans="3:10" x14ac:dyDescent="0.25">
      <c r="C8669" s="7">
        <v>42986.291666666664</v>
      </c>
      <c r="D8669" s="8">
        <v>12294.15</v>
      </c>
      <c r="E8669" s="8">
        <v>12304.18</v>
      </c>
      <c r="F8669" s="8">
        <v>12294.14</v>
      </c>
      <c r="G8669" s="8">
        <v>12300.43</v>
      </c>
      <c r="H8669" s="8"/>
      <c r="I8669" s="8"/>
      <c r="J8669" s="8"/>
    </row>
    <row r="8670" spans="3:10" x14ac:dyDescent="0.25">
      <c r="C8670" s="5">
        <v>42986.333333333336</v>
      </c>
      <c r="D8670" s="6">
        <v>12299.18</v>
      </c>
      <c r="E8670" s="6">
        <v>12300.43</v>
      </c>
      <c r="F8670" s="6">
        <v>12265.19</v>
      </c>
      <c r="G8670" s="6">
        <v>12266.69</v>
      </c>
      <c r="H8670" s="6"/>
      <c r="I8670" s="6"/>
      <c r="J8670" s="6"/>
    </row>
    <row r="8671" spans="3:10" x14ac:dyDescent="0.25">
      <c r="C8671" s="7">
        <v>42986.375</v>
      </c>
      <c r="D8671" s="8">
        <v>12264.51</v>
      </c>
      <c r="E8671" s="8">
        <v>12277.53</v>
      </c>
      <c r="F8671" s="8">
        <v>12251.49</v>
      </c>
      <c r="G8671" s="8">
        <v>12256.74</v>
      </c>
      <c r="H8671" s="8"/>
      <c r="I8671" s="8"/>
      <c r="J8671" s="8"/>
    </row>
    <row r="8672" spans="3:10" x14ac:dyDescent="0.25">
      <c r="C8672" s="5">
        <v>42986.416666666664</v>
      </c>
      <c r="D8672" s="6">
        <v>12258.24</v>
      </c>
      <c r="E8672" s="6">
        <v>12294.12</v>
      </c>
      <c r="F8672" s="6">
        <v>12242.97</v>
      </c>
      <c r="G8672" s="6">
        <v>12289.9</v>
      </c>
      <c r="H8672" s="6"/>
      <c r="I8672" s="6"/>
      <c r="J8672" s="6"/>
    </row>
    <row r="8673" spans="3:10" x14ac:dyDescent="0.25">
      <c r="C8673" s="7">
        <v>42986.458333333336</v>
      </c>
      <c r="D8673" s="8">
        <v>12289.65</v>
      </c>
      <c r="E8673" s="8">
        <v>12291.08</v>
      </c>
      <c r="F8673" s="8">
        <v>12260.9</v>
      </c>
      <c r="G8673" s="8">
        <v>12271.56</v>
      </c>
      <c r="H8673" s="8"/>
      <c r="I8673" s="8"/>
      <c r="J8673" s="8"/>
    </row>
    <row r="8674" spans="3:10" x14ac:dyDescent="0.25">
      <c r="C8674" s="5">
        <v>42986.5</v>
      </c>
      <c r="D8674" s="6">
        <v>12272.81</v>
      </c>
      <c r="E8674" s="6">
        <v>12323</v>
      </c>
      <c r="F8674" s="6">
        <v>12271.05</v>
      </c>
      <c r="G8674" s="6">
        <v>12290.53</v>
      </c>
      <c r="H8674" s="6"/>
      <c r="I8674" s="6"/>
      <c r="J8674" s="6"/>
    </row>
    <row r="8675" spans="3:10" x14ac:dyDescent="0.25">
      <c r="C8675" s="7">
        <v>42986.541666666664</v>
      </c>
      <c r="D8675" s="8">
        <v>12291.03</v>
      </c>
      <c r="E8675" s="8">
        <v>12303.04</v>
      </c>
      <c r="F8675" s="8">
        <v>12277.63</v>
      </c>
      <c r="G8675" s="8">
        <v>12301.04</v>
      </c>
      <c r="H8675" s="8"/>
      <c r="I8675" s="8"/>
      <c r="J8675" s="8"/>
    </row>
    <row r="8676" spans="3:10" x14ac:dyDescent="0.25">
      <c r="C8676" s="5">
        <v>42986.583333333336</v>
      </c>
      <c r="D8676" s="6">
        <v>12301.29</v>
      </c>
      <c r="E8676" s="6">
        <v>12307.68</v>
      </c>
      <c r="F8676" s="6">
        <v>12292.84</v>
      </c>
      <c r="G8676" s="6">
        <v>12304.32</v>
      </c>
      <c r="H8676" s="6"/>
      <c r="I8676" s="6"/>
      <c r="J8676" s="6"/>
    </row>
    <row r="8677" spans="3:10" x14ac:dyDescent="0.25">
      <c r="C8677" s="7">
        <v>42986.625</v>
      </c>
      <c r="D8677" s="8">
        <v>12304.07</v>
      </c>
      <c r="E8677" s="8">
        <v>12310.23</v>
      </c>
      <c r="F8677" s="8">
        <v>12297.83</v>
      </c>
      <c r="G8677" s="8">
        <v>12302.45</v>
      </c>
      <c r="H8677" s="8"/>
      <c r="I8677" s="8"/>
      <c r="J8677" s="8"/>
    </row>
    <row r="8678" spans="3:10" x14ac:dyDescent="0.25">
      <c r="C8678" s="5">
        <v>42986.666666666664</v>
      </c>
      <c r="D8678" s="6">
        <v>12302.7</v>
      </c>
      <c r="E8678" s="6">
        <v>12306.73</v>
      </c>
      <c r="F8678" s="6">
        <v>12289.52</v>
      </c>
      <c r="G8678" s="6">
        <v>12305.97</v>
      </c>
      <c r="H8678" s="6"/>
      <c r="I8678" s="6"/>
      <c r="J8678" s="6"/>
    </row>
    <row r="8679" spans="3:10" x14ac:dyDescent="0.25">
      <c r="C8679" s="7">
        <v>42986.708333333336</v>
      </c>
      <c r="D8679" s="8">
        <v>12306.47</v>
      </c>
      <c r="E8679" s="8">
        <v>12317.65</v>
      </c>
      <c r="F8679" s="8">
        <v>12297.8</v>
      </c>
      <c r="G8679" s="8">
        <v>12307.99</v>
      </c>
      <c r="H8679" s="8"/>
      <c r="I8679" s="8"/>
      <c r="J8679" s="8"/>
    </row>
    <row r="8680" spans="3:10" x14ac:dyDescent="0.25">
      <c r="C8680" s="5">
        <v>42986.75</v>
      </c>
      <c r="D8680" s="6">
        <v>12308.24</v>
      </c>
      <c r="E8680" s="6">
        <v>12313.2</v>
      </c>
      <c r="F8680" s="6">
        <v>12293.6</v>
      </c>
      <c r="G8680" s="6">
        <v>12300.55</v>
      </c>
      <c r="H8680" s="6"/>
      <c r="I8680" s="6"/>
      <c r="J8680" s="6"/>
    </row>
    <row r="8681" spans="3:10" x14ac:dyDescent="0.25">
      <c r="C8681" s="7">
        <v>42986.791666666664</v>
      </c>
      <c r="D8681" s="8">
        <v>12300.8</v>
      </c>
      <c r="E8681" s="8">
        <v>12305.05</v>
      </c>
      <c r="F8681" s="8">
        <v>12294.8</v>
      </c>
      <c r="G8681" s="8">
        <v>12298.3</v>
      </c>
      <c r="H8681" s="8"/>
      <c r="I8681" s="8"/>
      <c r="J8681" s="8"/>
    </row>
    <row r="8682" spans="3:10" x14ac:dyDescent="0.25">
      <c r="C8682" s="5">
        <v>42986.833333333336</v>
      </c>
      <c r="D8682" s="6">
        <v>12298.55</v>
      </c>
      <c r="E8682" s="6">
        <v>12300.05</v>
      </c>
      <c r="F8682" s="6">
        <v>12292.55</v>
      </c>
      <c r="G8682" s="6">
        <v>12295.3</v>
      </c>
      <c r="H8682" s="6"/>
      <c r="I8682" s="6"/>
      <c r="J8682" s="6"/>
    </row>
    <row r="8683" spans="3:10" x14ac:dyDescent="0.25">
      <c r="C8683" s="7">
        <v>42986.875</v>
      </c>
      <c r="D8683" s="8">
        <v>12295.05</v>
      </c>
      <c r="E8683" s="8">
        <v>12301.79</v>
      </c>
      <c r="F8683" s="8">
        <v>12289.54</v>
      </c>
      <c r="G8683" s="8">
        <v>12295.29</v>
      </c>
      <c r="H8683" s="8"/>
      <c r="I8683" s="8"/>
      <c r="J8683" s="8"/>
    </row>
    <row r="8684" spans="3:10" x14ac:dyDescent="0.25">
      <c r="C8684" s="5">
        <v>42986.916666666664</v>
      </c>
      <c r="D8684" s="6">
        <v>12295.04</v>
      </c>
      <c r="E8684" s="6">
        <v>12295.04</v>
      </c>
      <c r="F8684" s="6">
        <v>12277.29</v>
      </c>
      <c r="G8684" s="6">
        <v>12289.54</v>
      </c>
      <c r="H8684" s="6"/>
      <c r="I8684" s="6"/>
      <c r="J8684" s="6"/>
    </row>
    <row r="8685" spans="3:10" x14ac:dyDescent="0.25">
      <c r="C8685" s="7">
        <v>42989.041666666664</v>
      </c>
      <c r="D8685" s="8">
        <v>12339.79</v>
      </c>
      <c r="E8685" s="8">
        <v>12347.28</v>
      </c>
      <c r="F8685" s="8">
        <v>12330.79</v>
      </c>
      <c r="G8685" s="8">
        <v>12340.79</v>
      </c>
      <c r="H8685" s="8"/>
      <c r="I8685" s="8"/>
      <c r="J8685" s="8"/>
    </row>
    <row r="8686" spans="3:10" x14ac:dyDescent="0.25">
      <c r="C8686" s="5">
        <v>42989.083333333336</v>
      </c>
      <c r="D8686" s="6">
        <v>12342.03</v>
      </c>
      <c r="E8686" s="6">
        <v>12343.28</v>
      </c>
      <c r="F8686" s="6">
        <v>12332.54</v>
      </c>
      <c r="G8686" s="6">
        <v>12335.04</v>
      </c>
      <c r="H8686" s="6"/>
      <c r="I8686" s="6"/>
      <c r="J8686" s="6"/>
    </row>
    <row r="8687" spans="3:10" x14ac:dyDescent="0.25">
      <c r="C8687" s="7">
        <v>42989.125</v>
      </c>
      <c r="D8687" s="8">
        <v>12336.29</v>
      </c>
      <c r="E8687" s="8">
        <v>12347.28</v>
      </c>
      <c r="F8687" s="8">
        <v>12335.04</v>
      </c>
      <c r="G8687" s="8">
        <v>12346.03</v>
      </c>
      <c r="H8687" s="8"/>
      <c r="I8687" s="8"/>
      <c r="J8687" s="8"/>
    </row>
    <row r="8688" spans="3:10" x14ac:dyDescent="0.25">
      <c r="C8688" s="5">
        <v>42989.166666666664</v>
      </c>
      <c r="D8688" s="6">
        <v>12345.99</v>
      </c>
      <c r="E8688" s="6">
        <v>12374.97</v>
      </c>
      <c r="F8688" s="6">
        <v>12345.99</v>
      </c>
      <c r="G8688" s="6">
        <v>12368.73</v>
      </c>
      <c r="H8688" s="6"/>
      <c r="I8688" s="6"/>
      <c r="J8688" s="6"/>
    </row>
    <row r="8689" spans="3:10" x14ac:dyDescent="0.25">
      <c r="C8689" s="7">
        <v>42989.208333333336</v>
      </c>
      <c r="D8689" s="8">
        <v>12368.73</v>
      </c>
      <c r="E8689" s="8">
        <v>12372.72</v>
      </c>
      <c r="F8689" s="8">
        <v>12367.73</v>
      </c>
      <c r="G8689" s="8">
        <v>12372.09</v>
      </c>
      <c r="H8689" s="8"/>
      <c r="I8689" s="8"/>
      <c r="J8689" s="8"/>
    </row>
    <row r="8690" spans="3:10" x14ac:dyDescent="0.25">
      <c r="C8690" s="5">
        <v>42989.25</v>
      </c>
      <c r="D8690" s="6">
        <v>12371.47</v>
      </c>
      <c r="E8690" s="6">
        <v>12375.97</v>
      </c>
      <c r="F8690" s="6">
        <v>12369.97</v>
      </c>
      <c r="G8690" s="6">
        <v>12373.96</v>
      </c>
      <c r="H8690" s="6"/>
      <c r="I8690" s="6"/>
      <c r="J8690" s="6"/>
    </row>
    <row r="8691" spans="3:10" x14ac:dyDescent="0.25">
      <c r="C8691" s="7">
        <v>42989.291666666664</v>
      </c>
      <c r="D8691" s="8">
        <v>12375.21</v>
      </c>
      <c r="E8691" s="8">
        <v>12377.71</v>
      </c>
      <c r="F8691" s="8">
        <v>12366.7</v>
      </c>
      <c r="G8691" s="8">
        <v>12366.7</v>
      </c>
      <c r="H8691" s="8"/>
      <c r="I8691" s="8"/>
      <c r="J8691" s="8"/>
    </row>
    <row r="8692" spans="3:10" x14ac:dyDescent="0.25">
      <c r="C8692" s="5">
        <v>42989.333333333336</v>
      </c>
      <c r="D8692" s="6">
        <v>12367.95</v>
      </c>
      <c r="E8692" s="6">
        <v>12375.77</v>
      </c>
      <c r="F8692" s="6">
        <v>12360.49</v>
      </c>
      <c r="G8692" s="6">
        <v>12373.26</v>
      </c>
      <c r="H8692" s="6"/>
      <c r="I8692" s="6"/>
      <c r="J8692" s="6"/>
    </row>
    <row r="8693" spans="3:10" x14ac:dyDescent="0.25">
      <c r="C8693" s="7">
        <v>42989.375</v>
      </c>
      <c r="D8693" s="8">
        <v>12373.59</v>
      </c>
      <c r="E8693" s="8">
        <v>12397.2</v>
      </c>
      <c r="F8693" s="8">
        <v>12372.42</v>
      </c>
      <c r="G8693" s="8">
        <v>12381.66</v>
      </c>
      <c r="H8693" s="8"/>
      <c r="I8693" s="8"/>
      <c r="J8693" s="8"/>
    </row>
    <row r="8694" spans="3:10" x14ac:dyDescent="0.25">
      <c r="C8694" s="5">
        <v>42989.416666666664</v>
      </c>
      <c r="D8694" s="6">
        <v>12381.41</v>
      </c>
      <c r="E8694" s="6">
        <v>12414.37</v>
      </c>
      <c r="F8694" s="6">
        <v>12373.64</v>
      </c>
      <c r="G8694" s="6">
        <v>12405.13</v>
      </c>
      <c r="H8694" s="6"/>
      <c r="I8694" s="6"/>
      <c r="J8694" s="6"/>
    </row>
    <row r="8695" spans="3:10" x14ac:dyDescent="0.25">
      <c r="C8695" s="7">
        <v>42989.458333333336</v>
      </c>
      <c r="D8695" s="8">
        <v>12405.38</v>
      </c>
      <c r="E8695" s="8">
        <v>12458.23</v>
      </c>
      <c r="F8695" s="8">
        <v>12403.06</v>
      </c>
      <c r="G8695" s="8">
        <v>12437.61</v>
      </c>
      <c r="H8695" s="8"/>
      <c r="I8695" s="8"/>
      <c r="J8695" s="8"/>
    </row>
    <row r="8696" spans="3:10" x14ac:dyDescent="0.25">
      <c r="C8696" s="5">
        <v>42989.5</v>
      </c>
      <c r="D8696" s="6">
        <v>12437.36</v>
      </c>
      <c r="E8696" s="6">
        <v>12451.14</v>
      </c>
      <c r="F8696" s="6">
        <v>12430.08</v>
      </c>
      <c r="G8696" s="6">
        <v>12441.68</v>
      </c>
      <c r="H8696" s="6"/>
      <c r="I8696" s="6"/>
      <c r="J8696" s="6"/>
    </row>
    <row r="8697" spans="3:10" x14ac:dyDescent="0.25">
      <c r="C8697" s="7">
        <v>42989.541666666664</v>
      </c>
      <c r="D8697" s="8">
        <v>12442.18</v>
      </c>
      <c r="E8697" s="8">
        <v>12445.87</v>
      </c>
      <c r="F8697" s="8">
        <v>12435.17</v>
      </c>
      <c r="G8697" s="8">
        <v>12440.26</v>
      </c>
      <c r="H8697" s="8"/>
      <c r="I8697" s="8"/>
      <c r="J8697" s="8"/>
    </row>
    <row r="8698" spans="3:10" x14ac:dyDescent="0.25">
      <c r="C8698" s="5">
        <v>42989.583333333336</v>
      </c>
      <c r="D8698" s="6">
        <v>12440.01</v>
      </c>
      <c r="E8698" s="6">
        <v>12441.78</v>
      </c>
      <c r="F8698" s="6">
        <v>12425.08</v>
      </c>
      <c r="G8698" s="6">
        <v>12430.06</v>
      </c>
      <c r="H8698" s="6"/>
      <c r="I8698" s="6"/>
      <c r="J8698" s="6"/>
    </row>
    <row r="8699" spans="3:10" x14ac:dyDescent="0.25">
      <c r="C8699" s="7">
        <v>42989.625</v>
      </c>
      <c r="D8699" s="8">
        <v>12429.81</v>
      </c>
      <c r="E8699" s="8">
        <v>12444.66</v>
      </c>
      <c r="F8699" s="8">
        <v>12424.52</v>
      </c>
      <c r="G8699" s="8">
        <v>12438.11</v>
      </c>
      <c r="H8699" s="8"/>
      <c r="I8699" s="8"/>
      <c r="J8699" s="8"/>
    </row>
    <row r="8700" spans="3:10" x14ac:dyDescent="0.25">
      <c r="C8700" s="5">
        <v>42989.666666666664</v>
      </c>
      <c r="D8700" s="6">
        <v>12438.36</v>
      </c>
      <c r="E8700" s="6">
        <v>12467.93</v>
      </c>
      <c r="F8700" s="6">
        <v>12437.11</v>
      </c>
      <c r="G8700" s="6">
        <v>12461.97</v>
      </c>
      <c r="H8700" s="6"/>
      <c r="I8700" s="6"/>
      <c r="J8700" s="6"/>
    </row>
    <row r="8701" spans="3:10" x14ac:dyDescent="0.25">
      <c r="C8701" s="7">
        <v>42989.708333333336</v>
      </c>
      <c r="D8701" s="8">
        <v>12462.47</v>
      </c>
      <c r="E8701" s="8">
        <v>12483.24</v>
      </c>
      <c r="F8701" s="8">
        <v>12461.79</v>
      </c>
      <c r="G8701" s="8">
        <v>12469.71</v>
      </c>
      <c r="H8701" s="8"/>
      <c r="I8701" s="8"/>
      <c r="J8701" s="8"/>
    </row>
    <row r="8702" spans="3:10" x14ac:dyDescent="0.25">
      <c r="C8702" s="5">
        <v>42989.75</v>
      </c>
      <c r="D8702" s="6">
        <v>12469.96</v>
      </c>
      <c r="E8702" s="6">
        <v>12488.42</v>
      </c>
      <c r="F8702" s="6">
        <v>12461.75</v>
      </c>
      <c r="G8702" s="6">
        <v>12488.17</v>
      </c>
      <c r="H8702" s="6"/>
      <c r="I8702" s="6"/>
      <c r="J8702" s="6"/>
    </row>
    <row r="8703" spans="3:10" x14ac:dyDescent="0.25">
      <c r="C8703" s="7">
        <v>42989.791666666664</v>
      </c>
      <c r="D8703" s="8">
        <v>12487.92</v>
      </c>
      <c r="E8703" s="8">
        <v>12507.66</v>
      </c>
      <c r="F8703" s="8">
        <v>12484.92</v>
      </c>
      <c r="G8703" s="8">
        <v>12502.67</v>
      </c>
      <c r="H8703" s="8"/>
      <c r="I8703" s="8"/>
      <c r="J8703" s="8"/>
    </row>
    <row r="8704" spans="3:10" x14ac:dyDescent="0.25">
      <c r="C8704" s="5">
        <v>42989.833333333336</v>
      </c>
      <c r="D8704" s="6">
        <v>12502.17</v>
      </c>
      <c r="E8704" s="6">
        <v>12505.42</v>
      </c>
      <c r="F8704" s="6">
        <v>12496.43</v>
      </c>
      <c r="G8704" s="6">
        <v>12500.43</v>
      </c>
      <c r="H8704" s="6"/>
      <c r="I8704" s="6"/>
      <c r="J8704" s="6"/>
    </row>
    <row r="8705" spans="3:10" x14ac:dyDescent="0.25">
      <c r="C8705" s="7">
        <v>42989.875</v>
      </c>
      <c r="D8705" s="8">
        <v>12500.68</v>
      </c>
      <c r="E8705" s="8">
        <v>12501.43</v>
      </c>
      <c r="F8705" s="8">
        <v>12493.93</v>
      </c>
      <c r="G8705" s="8">
        <v>12493.93</v>
      </c>
      <c r="H8705" s="8"/>
      <c r="I8705" s="8"/>
      <c r="J8705" s="8"/>
    </row>
    <row r="8706" spans="3:10" x14ac:dyDescent="0.25">
      <c r="C8706" s="5">
        <v>42989.916666666664</v>
      </c>
      <c r="D8706" s="6">
        <v>12493.68</v>
      </c>
      <c r="E8706" s="6">
        <v>12499.43</v>
      </c>
      <c r="F8706" s="6">
        <v>12489.93</v>
      </c>
      <c r="G8706" s="6">
        <v>12492.18</v>
      </c>
      <c r="H8706" s="6"/>
      <c r="I8706" s="6"/>
      <c r="J8706" s="6"/>
    </row>
    <row r="8707" spans="3:10" x14ac:dyDescent="0.25">
      <c r="C8707" s="7">
        <v>42989.958333333336</v>
      </c>
      <c r="D8707" s="8">
        <v>12493.93</v>
      </c>
      <c r="E8707" s="8">
        <v>12500.68</v>
      </c>
      <c r="F8707" s="8">
        <v>12487.15</v>
      </c>
      <c r="G8707" s="8">
        <v>12497.17</v>
      </c>
      <c r="H8707" s="8"/>
      <c r="I8707" s="8"/>
      <c r="J8707" s="8"/>
    </row>
    <row r="8708" spans="3:10" x14ac:dyDescent="0.25">
      <c r="C8708" s="5">
        <v>42990.041666666664</v>
      </c>
      <c r="D8708" s="6">
        <v>12495.91</v>
      </c>
      <c r="E8708" s="6">
        <v>12499.42</v>
      </c>
      <c r="F8708" s="6">
        <v>12483.9</v>
      </c>
      <c r="G8708" s="6">
        <v>12484.66</v>
      </c>
      <c r="H8708" s="6"/>
      <c r="I8708" s="6"/>
      <c r="J8708" s="6"/>
    </row>
    <row r="8709" spans="3:10" x14ac:dyDescent="0.25">
      <c r="C8709" s="7">
        <v>42990.083333333336</v>
      </c>
      <c r="D8709" s="8">
        <v>12485.66</v>
      </c>
      <c r="E8709" s="8">
        <v>12493.43</v>
      </c>
      <c r="F8709" s="8">
        <v>12482.64</v>
      </c>
      <c r="G8709" s="8">
        <v>12493.43</v>
      </c>
      <c r="H8709" s="8"/>
      <c r="I8709" s="8"/>
      <c r="J8709" s="8"/>
    </row>
    <row r="8710" spans="3:10" x14ac:dyDescent="0.25">
      <c r="C8710" s="5">
        <v>42990.125</v>
      </c>
      <c r="D8710" s="6">
        <v>12492.17</v>
      </c>
      <c r="E8710" s="6">
        <v>12505.73</v>
      </c>
      <c r="F8710" s="6">
        <v>12489.66</v>
      </c>
      <c r="G8710" s="6">
        <v>12500.7</v>
      </c>
      <c r="H8710" s="6"/>
      <c r="I8710" s="6"/>
      <c r="J8710" s="6"/>
    </row>
    <row r="8711" spans="3:10" x14ac:dyDescent="0.25">
      <c r="C8711" s="7">
        <v>42990.166666666664</v>
      </c>
      <c r="D8711" s="8">
        <v>12500.69</v>
      </c>
      <c r="E8711" s="8">
        <v>12500.69</v>
      </c>
      <c r="F8711" s="8">
        <v>12488.9</v>
      </c>
      <c r="G8711" s="8">
        <v>12492.66</v>
      </c>
      <c r="H8711" s="8"/>
      <c r="I8711" s="8"/>
      <c r="J8711" s="8"/>
    </row>
    <row r="8712" spans="3:10" x14ac:dyDescent="0.25">
      <c r="C8712" s="5">
        <v>42990.208333333336</v>
      </c>
      <c r="D8712" s="6">
        <v>12492.16</v>
      </c>
      <c r="E8712" s="6">
        <v>12493.41</v>
      </c>
      <c r="F8712" s="6">
        <v>12488.39</v>
      </c>
      <c r="G8712" s="6">
        <v>12492.16</v>
      </c>
      <c r="H8712" s="6"/>
      <c r="I8712" s="6"/>
      <c r="J8712" s="6"/>
    </row>
    <row r="8713" spans="3:10" x14ac:dyDescent="0.25">
      <c r="C8713" s="7">
        <v>42990.25</v>
      </c>
      <c r="D8713" s="8">
        <v>12492.66</v>
      </c>
      <c r="E8713" s="8">
        <v>12493.16</v>
      </c>
      <c r="F8713" s="8">
        <v>12489.39</v>
      </c>
      <c r="G8713" s="8">
        <v>12490.65</v>
      </c>
      <c r="H8713" s="8"/>
      <c r="I8713" s="8"/>
      <c r="J8713" s="8"/>
    </row>
    <row r="8714" spans="3:10" x14ac:dyDescent="0.25">
      <c r="C8714" s="5">
        <v>42990.291666666664</v>
      </c>
      <c r="D8714" s="6">
        <v>12491.9</v>
      </c>
      <c r="E8714" s="6">
        <v>12494.42</v>
      </c>
      <c r="F8714" s="6">
        <v>12490.65</v>
      </c>
      <c r="G8714" s="6">
        <v>12491.91</v>
      </c>
      <c r="H8714" s="6"/>
      <c r="I8714" s="6"/>
      <c r="J8714" s="6"/>
    </row>
    <row r="8715" spans="3:10" x14ac:dyDescent="0.25">
      <c r="C8715" s="7">
        <v>42990.333333333336</v>
      </c>
      <c r="D8715" s="8">
        <v>12493.17</v>
      </c>
      <c r="E8715" s="8">
        <v>12502.42</v>
      </c>
      <c r="F8715" s="8">
        <v>12487.42</v>
      </c>
      <c r="G8715" s="8">
        <v>12488.92</v>
      </c>
      <c r="H8715" s="8"/>
      <c r="I8715" s="8"/>
      <c r="J8715" s="8"/>
    </row>
    <row r="8716" spans="3:10" x14ac:dyDescent="0.25">
      <c r="C8716" s="5">
        <v>42990.375</v>
      </c>
      <c r="D8716" s="6">
        <v>12493.14</v>
      </c>
      <c r="E8716" s="6">
        <v>12532.48</v>
      </c>
      <c r="F8716" s="6">
        <v>12492.22</v>
      </c>
      <c r="G8716" s="6">
        <v>12524.98</v>
      </c>
      <c r="H8716" s="6"/>
      <c r="I8716" s="6"/>
      <c r="J8716" s="6"/>
    </row>
    <row r="8717" spans="3:10" x14ac:dyDescent="0.25">
      <c r="C8717" s="7">
        <v>42990.416666666664</v>
      </c>
      <c r="D8717" s="8">
        <v>12524.72</v>
      </c>
      <c r="E8717" s="8">
        <v>12537.95</v>
      </c>
      <c r="F8717" s="8">
        <v>12511.25</v>
      </c>
      <c r="G8717" s="8">
        <v>12516.93</v>
      </c>
      <c r="H8717" s="8"/>
      <c r="I8717" s="8"/>
      <c r="J8717" s="8"/>
    </row>
    <row r="8718" spans="3:10" x14ac:dyDescent="0.25">
      <c r="C8718" s="5">
        <v>42990.458333333336</v>
      </c>
      <c r="D8718" s="6">
        <v>12516.18</v>
      </c>
      <c r="E8718" s="6">
        <v>12543.52</v>
      </c>
      <c r="F8718" s="6">
        <v>12511.95</v>
      </c>
      <c r="G8718" s="6">
        <v>12540.43</v>
      </c>
      <c r="H8718" s="6"/>
      <c r="I8718" s="6"/>
      <c r="J8718" s="6"/>
    </row>
    <row r="8719" spans="3:10" x14ac:dyDescent="0.25">
      <c r="C8719" s="7">
        <v>42990.5</v>
      </c>
      <c r="D8719" s="8">
        <v>12540.93</v>
      </c>
      <c r="E8719" s="8">
        <v>12548.56</v>
      </c>
      <c r="F8719" s="8">
        <v>12535.62</v>
      </c>
      <c r="G8719" s="8">
        <v>12540.1</v>
      </c>
      <c r="H8719" s="8"/>
      <c r="I8719" s="8"/>
      <c r="J8719" s="8"/>
    </row>
    <row r="8720" spans="3:10" x14ac:dyDescent="0.25">
      <c r="C8720" s="5">
        <v>42990.541666666664</v>
      </c>
      <c r="D8720" s="6">
        <v>12539.85</v>
      </c>
      <c r="E8720" s="6">
        <v>12552.18</v>
      </c>
      <c r="F8720" s="6">
        <v>12537.13</v>
      </c>
      <c r="G8720" s="6">
        <v>12545.47</v>
      </c>
      <c r="H8720" s="6"/>
      <c r="I8720" s="6"/>
      <c r="J8720" s="6"/>
    </row>
    <row r="8721" spans="3:10" x14ac:dyDescent="0.25">
      <c r="C8721" s="7">
        <v>42990.583333333336</v>
      </c>
      <c r="D8721" s="8">
        <v>12545.22</v>
      </c>
      <c r="E8721" s="8">
        <v>12557.14</v>
      </c>
      <c r="F8721" s="8">
        <v>12540.35</v>
      </c>
      <c r="G8721" s="8">
        <v>12555.66</v>
      </c>
      <c r="H8721" s="8"/>
      <c r="I8721" s="8"/>
      <c r="J8721" s="8"/>
    </row>
    <row r="8722" spans="3:10" x14ac:dyDescent="0.25">
      <c r="C8722" s="5">
        <v>42990.625</v>
      </c>
      <c r="D8722" s="6">
        <v>12554.91</v>
      </c>
      <c r="E8722" s="6">
        <v>12555.41</v>
      </c>
      <c r="F8722" s="6">
        <v>12538.95</v>
      </c>
      <c r="G8722" s="6">
        <v>12543.28</v>
      </c>
      <c r="H8722" s="6"/>
      <c r="I8722" s="6"/>
      <c r="J8722" s="6"/>
    </row>
    <row r="8723" spans="3:10" x14ac:dyDescent="0.25">
      <c r="C8723" s="7">
        <v>42990.666666666664</v>
      </c>
      <c r="D8723" s="8">
        <v>12543.78</v>
      </c>
      <c r="E8723" s="8">
        <v>12558.94</v>
      </c>
      <c r="F8723" s="8">
        <v>12532.17</v>
      </c>
      <c r="G8723" s="8">
        <v>12540.23</v>
      </c>
      <c r="H8723" s="8"/>
      <c r="I8723" s="8"/>
      <c r="J8723" s="8"/>
    </row>
    <row r="8724" spans="3:10" x14ac:dyDescent="0.25">
      <c r="C8724" s="5">
        <v>42990.708333333336</v>
      </c>
      <c r="D8724" s="6">
        <v>12539.98</v>
      </c>
      <c r="E8724" s="6">
        <v>12543.3</v>
      </c>
      <c r="F8724" s="6">
        <v>12517.93</v>
      </c>
      <c r="G8724" s="6">
        <v>12527.74</v>
      </c>
      <c r="H8724" s="6"/>
      <c r="I8724" s="6"/>
      <c r="J8724" s="6"/>
    </row>
    <row r="8725" spans="3:10" x14ac:dyDescent="0.25">
      <c r="C8725" s="7">
        <v>42990.75</v>
      </c>
      <c r="D8725" s="8">
        <v>12527.99</v>
      </c>
      <c r="E8725" s="8">
        <v>12528.78</v>
      </c>
      <c r="F8725" s="8">
        <v>12512.42</v>
      </c>
      <c r="G8725" s="8">
        <v>12521.27</v>
      </c>
      <c r="H8725" s="8"/>
      <c r="I8725" s="8"/>
      <c r="J8725" s="8"/>
    </row>
    <row r="8726" spans="3:10" x14ac:dyDescent="0.25">
      <c r="C8726" s="5">
        <v>42990.791666666664</v>
      </c>
      <c r="D8726" s="6">
        <v>12521.52</v>
      </c>
      <c r="E8726" s="6">
        <v>12526.26</v>
      </c>
      <c r="F8726" s="6">
        <v>12519.5</v>
      </c>
      <c r="G8726" s="6">
        <v>12525.49</v>
      </c>
      <c r="H8726" s="6"/>
      <c r="I8726" s="6"/>
      <c r="J8726" s="6"/>
    </row>
    <row r="8727" spans="3:10" x14ac:dyDescent="0.25">
      <c r="C8727" s="7">
        <v>42990.833333333336</v>
      </c>
      <c r="D8727" s="8">
        <v>12525.99</v>
      </c>
      <c r="E8727" s="8">
        <v>12529.48</v>
      </c>
      <c r="F8727" s="8">
        <v>12508.47</v>
      </c>
      <c r="G8727" s="8">
        <v>12510.72</v>
      </c>
      <c r="H8727" s="8"/>
      <c r="I8727" s="8"/>
      <c r="J8727" s="8"/>
    </row>
    <row r="8728" spans="3:10" x14ac:dyDescent="0.25">
      <c r="C8728" s="5">
        <v>42990.875</v>
      </c>
      <c r="D8728" s="6">
        <v>12510.97</v>
      </c>
      <c r="E8728" s="6">
        <v>12514.22</v>
      </c>
      <c r="F8728" s="6">
        <v>12502.96</v>
      </c>
      <c r="G8728" s="6">
        <v>12506.95</v>
      </c>
      <c r="H8728" s="6"/>
      <c r="I8728" s="6"/>
      <c r="J8728" s="6"/>
    </row>
    <row r="8729" spans="3:10" x14ac:dyDescent="0.25">
      <c r="C8729" s="7">
        <v>42990.916666666664</v>
      </c>
      <c r="D8729" s="8">
        <v>12507.45</v>
      </c>
      <c r="E8729" s="8">
        <v>12519.44</v>
      </c>
      <c r="F8729" s="8">
        <v>12501.45</v>
      </c>
      <c r="G8729" s="8">
        <v>12514.93</v>
      </c>
      <c r="H8729" s="8"/>
      <c r="I8729" s="8"/>
      <c r="J8729" s="8"/>
    </row>
    <row r="8730" spans="3:10" x14ac:dyDescent="0.25">
      <c r="C8730" s="5">
        <v>42990.958333333336</v>
      </c>
      <c r="D8730" s="6">
        <v>12516.19</v>
      </c>
      <c r="E8730" s="6">
        <v>12520.89</v>
      </c>
      <c r="F8730" s="6">
        <v>12511.17</v>
      </c>
      <c r="G8730" s="6">
        <v>12519.64</v>
      </c>
      <c r="H8730" s="6"/>
      <c r="I8730" s="6"/>
      <c r="J8730" s="6"/>
    </row>
    <row r="8731" spans="3:10" x14ac:dyDescent="0.25">
      <c r="C8731" s="7">
        <v>42991.041666666664</v>
      </c>
      <c r="D8731" s="8">
        <v>12520.87</v>
      </c>
      <c r="E8731" s="8">
        <v>12524.87</v>
      </c>
      <c r="F8731" s="8">
        <v>12517.11</v>
      </c>
      <c r="G8731" s="8">
        <v>12524.86</v>
      </c>
      <c r="H8731" s="8"/>
      <c r="I8731" s="8"/>
      <c r="J8731" s="8"/>
    </row>
    <row r="8732" spans="3:10" x14ac:dyDescent="0.25">
      <c r="C8732" s="5">
        <v>42991.083333333336</v>
      </c>
      <c r="D8732" s="6">
        <v>12523.6</v>
      </c>
      <c r="E8732" s="6">
        <v>12524.86</v>
      </c>
      <c r="F8732" s="6">
        <v>12521.07</v>
      </c>
      <c r="G8732" s="6">
        <v>12521.07</v>
      </c>
      <c r="H8732" s="6"/>
      <c r="I8732" s="6"/>
      <c r="J8732" s="6"/>
    </row>
    <row r="8733" spans="3:10" x14ac:dyDescent="0.25">
      <c r="C8733" s="7">
        <v>42991.125</v>
      </c>
      <c r="D8733" s="8">
        <v>12522.33</v>
      </c>
      <c r="E8733" s="8">
        <v>12523.58</v>
      </c>
      <c r="F8733" s="8">
        <v>12510.53</v>
      </c>
      <c r="G8733" s="8">
        <v>12513.04</v>
      </c>
      <c r="H8733" s="8"/>
      <c r="I8733" s="8"/>
      <c r="J8733" s="8"/>
    </row>
    <row r="8734" spans="3:10" x14ac:dyDescent="0.25">
      <c r="C8734" s="5">
        <v>42991.166666666664</v>
      </c>
      <c r="D8734" s="6">
        <v>12514.29</v>
      </c>
      <c r="E8734" s="6">
        <v>12516.8</v>
      </c>
      <c r="F8734" s="6">
        <v>12510.51</v>
      </c>
      <c r="G8734" s="6">
        <v>12510.51</v>
      </c>
      <c r="H8734" s="6"/>
      <c r="I8734" s="6"/>
      <c r="J8734" s="6"/>
    </row>
    <row r="8735" spans="3:10" x14ac:dyDescent="0.25">
      <c r="C8735" s="7">
        <v>42991.208333333336</v>
      </c>
      <c r="D8735" s="8">
        <v>12511.77</v>
      </c>
      <c r="E8735" s="8">
        <v>12511.77</v>
      </c>
      <c r="F8735" s="8">
        <v>12503.73</v>
      </c>
      <c r="G8735" s="8">
        <v>12504.99</v>
      </c>
      <c r="H8735" s="8"/>
      <c r="I8735" s="8"/>
      <c r="J8735" s="8"/>
    </row>
    <row r="8736" spans="3:10" x14ac:dyDescent="0.25">
      <c r="C8736" s="5">
        <v>42991.25</v>
      </c>
      <c r="D8736" s="6">
        <v>12504.98</v>
      </c>
      <c r="E8736" s="6">
        <v>12507.49</v>
      </c>
      <c r="F8736" s="6">
        <v>12504.98</v>
      </c>
      <c r="G8736" s="6">
        <v>12506.22</v>
      </c>
      <c r="H8736" s="6"/>
      <c r="I8736" s="6"/>
      <c r="J8736" s="6"/>
    </row>
    <row r="8737" spans="3:10" x14ac:dyDescent="0.25">
      <c r="C8737" s="7">
        <v>42991.291666666664</v>
      </c>
      <c r="D8737" s="8">
        <v>12507.48</v>
      </c>
      <c r="E8737" s="8">
        <v>12507.48</v>
      </c>
      <c r="F8737" s="8">
        <v>12504.71</v>
      </c>
      <c r="G8737" s="8">
        <v>12504.71</v>
      </c>
      <c r="H8737" s="8"/>
      <c r="I8737" s="8"/>
      <c r="J8737" s="8"/>
    </row>
    <row r="8738" spans="3:10" x14ac:dyDescent="0.25">
      <c r="C8738" s="5">
        <v>42991.333333333336</v>
      </c>
      <c r="D8738" s="6">
        <v>12505.96</v>
      </c>
      <c r="E8738" s="6">
        <v>12511.68</v>
      </c>
      <c r="F8738" s="6">
        <v>12504.44</v>
      </c>
      <c r="G8738" s="6">
        <v>12511.68</v>
      </c>
      <c r="H8738" s="6"/>
      <c r="I8738" s="6"/>
      <c r="J8738" s="6"/>
    </row>
    <row r="8739" spans="3:10" x14ac:dyDescent="0.25">
      <c r="C8739" s="7">
        <v>42991.375</v>
      </c>
      <c r="D8739" s="8">
        <v>12509.8</v>
      </c>
      <c r="E8739" s="8">
        <v>12515.8</v>
      </c>
      <c r="F8739" s="8">
        <v>12474.78</v>
      </c>
      <c r="G8739" s="8">
        <v>12491.03</v>
      </c>
      <c r="H8739" s="8"/>
      <c r="I8739" s="8"/>
      <c r="J8739" s="8"/>
    </row>
    <row r="8740" spans="3:10" x14ac:dyDescent="0.25">
      <c r="C8740" s="5">
        <v>42991.416666666664</v>
      </c>
      <c r="D8740" s="6">
        <v>12491.28</v>
      </c>
      <c r="E8740" s="6">
        <v>12516.77</v>
      </c>
      <c r="F8740" s="6">
        <v>12491.28</v>
      </c>
      <c r="G8740" s="6">
        <v>12512.56</v>
      </c>
      <c r="H8740" s="6"/>
      <c r="I8740" s="6"/>
      <c r="J8740" s="6"/>
    </row>
    <row r="8741" spans="3:10" x14ac:dyDescent="0.25">
      <c r="C8741" s="7">
        <v>42991.458333333336</v>
      </c>
      <c r="D8741" s="8">
        <v>12512.81</v>
      </c>
      <c r="E8741" s="8">
        <v>12537.77</v>
      </c>
      <c r="F8741" s="8">
        <v>12507.52</v>
      </c>
      <c r="G8741" s="8">
        <v>12524.64</v>
      </c>
      <c r="H8741" s="8"/>
      <c r="I8741" s="8"/>
      <c r="J8741" s="8"/>
    </row>
    <row r="8742" spans="3:10" x14ac:dyDescent="0.25">
      <c r="C8742" s="5">
        <v>42991.5</v>
      </c>
      <c r="D8742" s="6">
        <v>12524.39</v>
      </c>
      <c r="E8742" s="6">
        <v>12541.31</v>
      </c>
      <c r="F8742" s="6">
        <v>12517.88</v>
      </c>
      <c r="G8742" s="6">
        <v>12536.81</v>
      </c>
      <c r="H8742" s="6"/>
      <c r="I8742" s="6"/>
      <c r="J8742" s="6"/>
    </row>
    <row r="8743" spans="3:10" x14ac:dyDescent="0.25">
      <c r="C8743" s="7">
        <v>42991.541666666664</v>
      </c>
      <c r="D8743" s="8">
        <v>12537.31</v>
      </c>
      <c r="E8743" s="8">
        <v>12537.56</v>
      </c>
      <c r="F8743" s="8">
        <v>12522.94</v>
      </c>
      <c r="G8743" s="8">
        <v>12523.45</v>
      </c>
      <c r="H8743" s="8"/>
      <c r="I8743" s="8"/>
      <c r="J8743" s="8"/>
    </row>
    <row r="8744" spans="3:10" x14ac:dyDescent="0.25">
      <c r="C8744" s="5">
        <v>42991.583333333336</v>
      </c>
      <c r="D8744" s="6">
        <v>12523.2</v>
      </c>
      <c r="E8744" s="6">
        <v>12550.84</v>
      </c>
      <c r="F8744" s="6">
        <v>12523.2</v>
      </c>
      <c r="G8744" s="6">
        <v>12543.91</v>
      </c>
      <c r="H8744" s="6"/>
      <c r="I8744" s="6"/>
      <c r="J8744" s="6"/>
    </row>
    <row r="8745" spans="3:10" x14ac:dyDescent="0.25">
      <c r="C8745" s="7">
        <v>42991.625</v>
      </c>
      <c r="D8745" s="8">
        <v>12543.94</v>
      </c>
      <c r="E8745" s="8">
        <v>12544.62</v>
      </c>
      <c r="F8745" s="8">
        <v>12528.37</v>
      </c>
      <c r="G8745" s="8">
        <v>12535.73</v>
      </c>
      <c r="H8745" s="8"/>
      <c r="I8745" s="8"/>
      <c r="J8745" s="8"/>
    </row>
    <row r="8746" spans="3:10" x14ac:dyDescent="0.25">
      <c r="C8746" s="5">
        <v>42991.666666666664</v>
      </c>
      <c r="D8746" s="6">
        <v>12535.48</v>
      </c>
      <c r="E8746" s="6">
        <v>12544.8</v>
      </c>
      <c r="F8746" s="6">
        <v>12526.76</v>
      </c>
      <c r="G8746" s="6">
        <v>12544.8</v>
      </c>
      <c r="H8746" s="6"/>
      <c r="I8746" s="6"/>
      <c r="J8746" s="6"/>
    </row>
    <row r="8747" spans="3:10" x14ac:dyDescent="0.25">
      <c r="C8747" s="7">
        <v>42991.708333333336</v>
      </c>
      <c r="D8747" s="8">
        <v>12545.05</v>
      </c>
      <c r="E8747" s="8">
        <v>12562.11</v>
      </c>
      <c r="F8747" s="8">
        <v>12540</v>
      </c>
      <c r="G8747" s="8">
        <v>12547.72</v>
      </c>
      <c r="H8747" s="8"/>
      <c r="I8747" s="8"/>
      <c r="J8747" s="8"/>
    </row>
    <row r="8748" spans="3:10" x14ac:dyDescent="0.25">
      <c r="C8748" s="5">
        <v>42991.75</v>
      </c>
      <c r="D8748" s="6">
        <v>12547.97</v>
      </c>
      <c r="E8748" s="6">
        <v>12567.47</v>
      </c>
      <c r="F8748" s="6">
        <v>12542.34</v>
      </c>
      <c r="G8748" s="6">
        <v>12553.13</v>
      </c>
      <c r="H8748" s="6"/>
      <c r="I8748" s="6"/>
      <c r="J8748" s="6"/>
    </row>
    <row r="8749" spans="3:10" x14ac:dyDescent="0.25">
      <c r="C8749" s="7">
        <v>42991.791666666664</v>
      </c>
      <c r="D8749" s="8">
        <v>12553.39</v>
      </c>
      <c r="E8749" s="8">
        <v>12559.54</v>
      </c>
      <c r="F8749" s="8">
        <v>12552.64</v>
      </c>
      <c r="G8749" s="8">
        <v>12555.79</v>
      </c>
      <c r="H8749" s="8"/>
      <c r="I8749" s="8"/>
      <c r="J8749" s="8"/>
    </row>
    <row r="8750" spans="3:10" x14ac:dyDescent="0.25">
      <c r="C8750" s="5">
        <v>42991.833333333336</v>
      </c>
      <c r="D8750" s="6">
        <v>12555.54</v>
      </c>
      <c r="E8750" s="6">
        <v>12555.79</v>
      </c>
      <c r="F8750" s="6">
        <v>12545.03</v>
      </c>
      <c r="G8750" s="6">
        <v>12549.53</v>
      </c>
      <c r="H8750" s="6"/>
      <c r="I8750" s="6"/>
      <c r="J8750" s="6"/>
    </row>
    <row r="8751" spans="3:10" x14ac:dyDescent="0.25">
      <c r="C8751" s="7">
        <v>42991.875</v>
      </c>
      <c r="D8751" s="8">
        <v>12550.28</v>
      </c>
      <c r="E8751" s="8">
        <v>12555.03</v>
      </c>
      <c r="F8751" s="8">
        <v>12549.77</v>
      </c>
      <c r="G8751" s="8">
        <v>12551.02</v>
      </c>
      <c r="H8751" s="8"/>
      <c r="I8751" s="8"/>
      <c r="J8751" s="8"/>
    </row>
    <row r="8752" spans="3:10" x14ac:dyDescent="0.25">
      <c r="C8752" s="5">
        <v>42991.916666666664</v>
      </c>
      <c r="D8752" s="6">
        <v>12550.77</v>
      </c>
      <c r="E8752" s="6">
        <v>12552.52</v>
      </c>
      <c r="F8752" s="6">
        <v>12542.26</v>
      </c>
      <c r="G8752" s="6">
        <v>12549.02</v>
      </c>
      <c r="H8752" s="6"/>
      <c r="I8752" s="6"/>
      <c r="J8752" s="6"/>
    </row>
    <row r="8753" spans="3:10" x14ac:dyDescent="0.25">
      <c r="C8753" s="7">
        <v>42991.958333333336</v>
      </c>
      <c r="D8753" s="8">
        <v>12550.27</v>
      </c>
      <c r="E8753" s="8">
        <v>12550.27</v>
      </c>
      <c r="F8753" s="8">
        <v>12540.21</v>
      </c>
      <c r="G8753" s="8">
        <v>12547.2</v>
      </c>
      <c r="H8753" s="8"/>
      <c r="I8753" s="8"/>
      <c r="J8753" s="8"/>
    </row>
    <row r="8754" spans="3:10" x14ac:dyDescent="0.25">
      <c r="C8754" s="5">
        <v>42992.041666666664</v>
      </c>
      <c r="D8754" s="6">
        <v>12544.93</v>
      </c>
      <c r="E8754" s="6">
        <v>12546.19</v>
      </c>
      <c r="F8754" s="6">
        <v>12526.86</v>
      </c>
      <c r="G8754" s="6">
        <v>12530.63</v>
      </c>
      <c r="H8754" s="6"/>
      <c r="I8754" s="6"/>
      <c r="J8754" s="6"/>
    </row>
    <row r="8755" spans="3:10" x14ac:dyDescent="0.25">
      <c r="C8755" s="7">
        <v>42992.083333333336</v>
      </c>
      <c r="D8755" s="8">
        <v>12529.37</v>
      </c>
      <c r="E8755" s="8">
        <v>12535.38</v>
      </c>
      <c r="F8755" s="8">
        <v>12528.11</v>
      </c>
      <c r="G8755" s="8">
        <v>12532.36</v>
      </c>
      <c r="H8755" s="8"/>
      <c r="I8755" s="8"/>
      <c r="J8755" s="8"/>
    </row>
    <row r="8756" spans="3:10" x14ac:dyDescent="0.25">
      <c r="C8756" s="5">
        <v>42992.125</v>
      </c>
      <c r="D8756" s="6">
        <v>12533.62</v>
      </c>
      <c r="E8756" s="6">
        <v>12540.15</v>
      </c>
      <c r="F8756" s="6">
        <v>12532.36</v>
      </c>
      <c r="G8756" s="6">
        <v>12540.15</v>
      </c>
      <c r="H8756" s="6"/>
      <c r="I8756" s="6"/>
      <c r="J8756" s="6"/>
    </row>
    <row r="8757" spans="3:10" x14ac:dyDescent="0.25">
      <c r="C8757" s="7">
        <v>42992.166666666664</v>
      </c>
      <c r="D8757" s="8">
        <v>12538.89</v>
      </c>
      <c r="E8757" s="8">
        <v>12543.91</v>
      </c>
      <c r="F8757" s="8">
        <v>12537.38</v>
      </c>
      <c r="G8757" s="8">
        <v>12542.02</v>
      </c>
      <c r="H8757" s="8"/>
      <c r="I8757" s="8"/>
      <c r="J8757" s="8"/>
    </row>
    <row r="8758" spans="3:10" x14ac:dyDescent="0.25">
      <c r="C8758" s="5">
        <v>42992.208333333336</v>
      </c>
      <c r="D8758" s="6">
        <v>12540.13</v>
      </c>
      <c r="E8758" s="6">
        <v>12542.02</v>
      </c>
      <c r="F8758" s="6">
        <v>12532.6</v>
      </c>
      <c r="G8758" s="6">
        <v>12532.6</v>
      </c>
      <c r="H8758" s="6"/>
      <c r="I8758" s="6"/>
      <c r="J8758" s="6"/>
    </row>
    <row r="8759" spans="3:10" x14ac:dyDescent="0.25">
      <c r="C8759" s="7">
        <v>42992.25</v>
      </c>
      <c r="D8759" s="8">
        <v>12532.1</v>
      </c>
      <c r="E8759" s="8">
        <v>12533.36</v>
      </c>
      <c r="F8759" s="8">
        <v>12529.08</v>
      </c>
      <c r="G8759" s="8">
        <v>12532.12</v>
      </c>
      <c r="H8759" s="8"/>
      <c r="I8759" s="8"/>
      <c r="J8759" s="8"/>
    </row>
    <row r="8760" spans="3:10" x14ac:dyDescent="0.25">
      <c r="C8760" s="5">
        <v>42992.291666666664</v>
      </c>
      <c r="D8760" s="6">
        <v>12532.07</v>
      </c>
      <c r="E8760" s="6">
        <v>12532.59</v>
      </c>
      <c r="F8760" s="6">
        <v>12527.83</v>
      </c>
      <c r="G8760" s="6">
        <v>12528.09</v>
      </c>
      <c r="H8760" s="6"/>
      <c r="I8760" s="6"/>
      <c r="J8760" s="6"/>
    </row>
    <row r="8761" spans="3:10" x14ac:dyDescent="0.25">
      <c r="C8761" s="7">
        <v>42992.333333333336</v>
      </c>
      <c r="D8761" s="8">
        <v>12528.17</v>
      </c>
      <c r="E8761" s="8">
        <v>12543.74</v>
      </c>
      <c r="F8761" s="8">
        <v>12524.12</v>
      </c>
      <c r="G8761" s="8">
        <v>12538</v>
      </c>
      <c r="H8761" s="8"/>
      <c r="I8761" s="8"/>
      <c r="J8761" s="8"/>
    </row>
    <row r="8762" spans="3:10" x14ac:dyDescent="0.25">
      <c r="C8762" s="5">
        <v>42992.375</v>
      </c>
      <c r="D8762" s="6">
        <v>12536.9</v>
      </c>
      <c r="E8762" s="6">
        <v>12539.65</v>
      </c>
      <c r="F8762" s="6">
        <v>12517.65</v>
      </c>
      <c r="G8762" s="6">
        <v>12519.4</v>
      </c>
      <c r="H8762" s="6"/>
      <c r="I8762" s="6"/>
      <c r="J8762" s="6"/>
    </row>
    <row r="8763" spans="3:10" x14ac:dyDescent="0.25">
      <c r="C8763" s="7">
        <v>42992.416666666664</v>
      </c>
      <c r="D8763" s="8">
        <v>12520.65</v>
      </c>
      <c r="E8763" s="8">
        <v>12536.3</v>
      </c>
      <c r="F8763" s="8">
        <v>12511.58</v>
      </c>
      <c r="G8763" s="8">
        <v>12526.4</v>
      </c>
      <c r="H8763" s="8"/>
      <c r="I8763" s="8"/>
      <c r="J8763" s="8"/>
    </row>
    <row r="8764" spans="3:10" x14ac:dyDescent="0.25">
      <c r="C8764" s="5">
        <v>42992.458333333336</v>
      </c>
      <c r="D8764" s="6">
        <v>12526.65</v>
      </c>
      <c r="E8764" s="6">
        <v>12528.98</v>
      </c>
      <c r="F8764" s="6">
        <v>12512.95</v>
      </c>
      <c r="G8764" s="6">
        <v>12527.28</v>
      </c>
      <c r="H8764" s="6"/>
      <c r="I8764" s="6"/>
      <c r="J8764" s="6"/>
    </row>
    <row r="8765" spans="3:10" x14ac:dyDescent="0.25">
      <c r="C8765" s="7">
        <v>42992.5</v>
      </c>
      <c r="D8765" s="8">
        <v>12526.78</v>
      </c>
      <c r="E8765" s="8">
        <v>12530.37</v>
      </c>
      <c r="F8765" s="8">
        <v>12507.97</v>
      </c>
      <c r="G8765" s="8">
        <v>12528.06</v>
      </c>
      <c r="H8765" s="8"/>
      <c r="I8765" s="8"/>
      <c r="J8765" s="8"/>
    </row>
    <row r="8766" spans="3:10" x14ac:dyDescent="0.25">
      <c r="C8766" s="5">
        <v>42992.541666666664</v>
      </c>
      <c r="D8766" s="6">
        <v>12528.07</v>
      </c>
      <c r="E8766" s="6">
        <v>12530.41</v>
      </c>
      <c r="F8766" s="6">
        <v>12517.29</v>
      </c>
      <c r="G8766" s="6">
        <v>12522.87</v>
      </c>
      <c r="H8766" s="6"/>
      <c r="I8766" s="6"/>
      <c r="J8766" s="6"/>
    </row>
    <row r="8767" spans="3:10" x14ac:dyDescent="0.25">
      <c r="C8767" s="7">
        <v>42992.583333333336</v>
      </c>
      <c r="D8767" s="8">
        <v>12523.12</v>
      </c>
      <c r="E8767" s="8">
        <v>12530.92</v>
      </c>
      <c r="F8767" s="8">
        <v>12514.14</v>
      </c>
      <c r="G8767" s="8">
        <v>12525.95</v>
      </c>
      <c r="H8767" s="8"/>
      <c r="I8767" s="8"/>
      <c r="J8767" s="8"/>
    </row>
    <row r="8768" spans="3:10" x14ac:dyDescent="0.25">
      <c r="C8768" s="5">
        <v>42992.625</v>
      </c>
      <c r="D8768" s="6">
        <v>12527.95</v>
      </c>
      <c r="E8768" s="6">
        <v>12539.21</v>
      </c>
      <c r="F8768" s="6">
        <v>12497.75</v>
      </c>
      <c r="G8768" s="6">
        <v>12519.35</v>
      </c>
      <c r="H8768" s="6"/>
      <c r="I8768" s="6"/>
      <c r="J8768" s="6"/>
    </row>
    <row r="8769" spans="3:10" x14ac:dyDescent="0.25">
      <c r="C8769" s="7">
        <v>42992.666666666664</v>
      </c>
      <c r="D8769" s="8">
        <v>12518.84</v>
      </c>
      <c r="E8769" s="8">
        <v>12530.61</v>
      </c>
      <c r="F8769" s="8">
        <v>12513.58</v>
      </c>
      <c r="G8769" s="8">
        <v>12530.15</v>
      </c>
      <c r="H8769" s="8"/>
      <c r="I8769" s="8"/>
      <c r="J8769" s="8"/>
    </row>
    <row r="8770" spans="3:10" x14ac:dyDescent="0.25">
      <c r="C8770" s="5">
        <v>42992.708333333336</v>
      </c>
      <c r="D8770" s="6">
        <v>12530.14</v>
      </c>
      <c r="E8770" s="6">
        <v>12545.05</v>
      </c>
      <c r="F8770" s="6">
        <v>12521.09</v>
      </c>
      <c r="G8770" s="6">
        <v>12544.03</v>
      </c>
      <c r="H8770" s="6"/>
      <c r="I8770" s="6"/>
      <c r="J8770" s="6"/>
    </row>
    <row r="8771" spans="3:10" x14ac:dyDescent="0.25">
      <c r="C8771" s="7">
        <v>42992.75</v>
      </c>
      <c r="D8771" s="8">
        <v>12544.28</v>
      </c>
      <c r="E8771" s="8">
        <v>12555.9</v>
      </c>
      <c r="F8771" s="8">
        <v>12532.22</v>
      </c>
      <c r="G8771" s="8">
        <v>12539.48</v>
      </c>
      <c r="H8771" s="8"/>
      <c r="I8771" s="8"/>
      <c r="J8771" s="8"/>
    </row>
    <row r="8772" spans="3:10" x14ac:dyDescent="0.25">
      <c r="C8772" s="5">
        <v>42992.791666666664</v>
      </c>
      <c r="D8772" s="6">
        <v>12539.98</v>
      </c>
      <c r="E8772" s="6">
        <v>12544.12</v>
      </c>
      <c r="F8772" s="6">
        <v>12535.35</v>
      </c>
      <c r="G8772" s="6">
        <v>12541.52</v>
      </c>
      <c r="H8772" s="6"/>
      <c r="I8772" s="6"/>
      <c r="J8772" s="6"/>
    </row>
    <row r="8773" spans="3:10" x14ac:dyDescent="0.25">
      <c r="C8773" s="7">
        <v>42992.833333333336</v>
      </c>
      <c r="D8773" s="8">
        <v>12541.52</v>
      </c>
      <c r="E8773" s="8">
        <v>12542.02</v>
      </c>
      <c r="F8773" s="8">
        <v>12533.01</v>
      </c>
      <c r="G8773" s="8">
        <v>12533.51</v>
      </c>
      <c r="H8773" s="8"/>
      <c r="I8773" s="8"/>
      <c r="J8773" s="8"/>
    </row>
    <row r="8774" spans="3:10" x14ac:dyDescent="0.25">
      <c r="C8774" s="5">
        <v>42992.875</v>
      </c>
      <c r="D8774" s="6">
        <v>12534.26</v>
      </c>
      <c r="E8774" s="6">
        <v>12540.01</v>
      </c>
      <c r="F8774" s="6">
        <v>12533.51</v>
      </c>
      <c r="G8774" s="6">
        <v>12536.51</v>
      </c>
      <c r="H8774" s="6"/>
      <c r="I8774" s="6"/>
      <c r="J8774" s="6"/>
    </row>
    <row r="8775" spans="3:10" x14ac:dyDescent="0.25">
      <c r="C8775" s="7">
        <v>42992.916666666664</v>
      </c>
      <c r="D8775" s="8">
        <v>12536.51</v>
      </c>
      <c r="E8775" s="8">
        <v>12547.01</v>
      </c>
      <c r="F8775" s="8">
        <v>12535.75</v>
      </c>
      <c r="G8775" s="8">
        <v>12544.51</v>
      </c>
      <c r="H8775" s="8"/>
      <c r="I8775" s="8"/>
      <c r="J8775" s="8"/>
    </row>
    <row r="8776" spans="3:10" x14ac:dyDescent="0.25">
      <c r="C8776" s="5">
        <v>42992.958333333336</v>
      </c>
      <c r="D8776" s="6">
        <v>12545.77</v>
      </c>
      <c r="E8776" s="6">
        <v>12547.02</v>
      </c>
      <c r="F8776" s="6">
        <v>12540.43</v>
      </c>
      <c r="G8776" s="6">
        <v>12544.21</v>
      </c>
      <c r="H8776" s="6"/>
      <c r="I8776" s="6"/>
      <c r="J8776" s="6"/>
    </row>
    <row r="8777" spans="3:10" x14ac:dyDescent="0.25">
      <c r="C8777" s="7">
        <v>42993.041666666664</v>
      </c>
      <c r="D8777" s="8">
        <v>12544.21</v>
      </c>
      <c r="E8777" s="8">
        <v>12544.21</v>
      </c>
      <c r="F8777" s="8">
        <v>12499.26</v>
      </c>
      <c r="G8777" s="8">
        <v>12504.5</v>
      </c>
      <c r="H8777" s="8"/>
      <c r="I8777" s="8"/>
      <c r="J8777" s="8"/>
    </row>
    <row r="8778" spans="3:10" x14ac:dyDescent="0.25">
      <c r="C8778" s="5">
        <v>42993.083333333336</v>
      </c>
      <c r="D8778" s="6">
        <v>12503.24</v>
      </c>
      <c r="E8778" s="6">
        <v>12512.78</v>
      </c>
      <c r="F8778" s="6">
        <v>12503.24</v>
      </c>
      <c r="G8778" s="6">
        <v>12511.75</v>
      </c>
      <c r="H8778" s="6"/>
      <c r="I8778" s="6"/>
      <c r="J8778" s="6"/>
    </row>
    <row r="8779" spans="3:10" x14ac:dyDescent="0.25">
      <c r="C8779" s="7">
        <v>42993.125</v>
      </c>
      <c r="D8779" s="8">
        <v>12510.49</v>
      </c>
      <c r="E8779" s="8">
        <v>12526.81</v>
      </c>
      <c r="F8779" s="8">
        <v>12510.49</v>
      </c>
      <c r="G8779" s="8">
        <v>12526.81</v>
      </c>
      <c r="H8779" s="8"/>
      <c r="I8779" s="8"/>
      <c r="J8779" s="8"/>
    </row>
    <row r="8780" spans="3:10" x14ac:dyDescent="0.25">
      <c r="C8780" s="5">
        <v>42993.166666666664</v>
      </c>
      <c r="D8780" s="6">
        <v>12525.55</v>
      </c>
      <c r="E8780" s="6">
        <v>12531.43</v>
      </c>
      <c r="F8780" s="6">
        <v>12522.38</v>
      </c>
      <c r="G8780" s="6">
        <v>12525.65</v>
      </c>
      <c r="H8780" s="6"/>
      <c r="I8780" s="6"/>
      <c r="J8780" s="6"/>
    </row>
    <row r="8781" spans="3:10" x14ac:dyDescent="0.25">
      <c r="C8781" s="7">
        <v>42993.208333333336</v>
      </c>
      <c r="D8781" s="8">
        <v>12526.91</v>
      </c>
      <c r="E8781" s="8">
        <v>12526.91</v>
      </c>
      <c r="F8781" s="8">
        <v>12517.86</v>
      </c>
      <c r="G8781" s="8">
        <v>12522.26</v>
      </c>
      <c r="H8781" s="8"/>
      <c r="I8781" s="8"/>
      <c r="J8781" s="8"/>
    </row>
    <row r="8782" spans="3:10" x14ac:dyDescent="0.25">
      <c r="C8782" s="5">
        <v>42993.25</v>
      </c>
      <c r="D8782" s="6">
        <v>12524.15</v>
      </c>
      <c r="E8782" s="6">
        <v>12540.46</v>
      </c>
      <c r="F8782" s="6">
        <v>12522.26</v>
      </c>
      <c r="G8782" s="6">
        <v>12538.7</v>
      </c>
      <c r="H8782" s="6"/>
      <c r="I8782" s="6"/>
      <c r="J8782" s="6"/>
    </row>
    <row r="8783" spans="3:10" x14ac:dyDescent="0.25">
      <c r="C8783" s="7">
        <v>42993.291666666664</v>
      </c>
      <c r="D8783" s="8">
        <v>12539.96</v>
      </c>
      <c r="E8783" s="8">
        <v>12542.73</v>
      </c>
      <c r="F8783" s="8">
        <v>12536.1</v>
      </c>
      <c r="G8783" s="8">
        <v>12539.34</v>
      </c>
      <c r="H8783" s="8"/>
      <c r="I8783" s="8"/>
      <c r="J8783" s="8"/>
    </row>
    <row r="8784" spans="3:10" x14ac:dyDescent="0.25">
      <c r="C8784" s="5">
        <v>42993.333333333336</v>
      </c>
      <c r="D8784" s="6">
        <v>12539.37</v>
      </c>
      <c r="E8784" s="6">
        <v>12546.8</v>
      </c>
      <c r="F8784" s="6">
        <v>12534.04</v>
      </c>
      <c r="G8784" s="6">
        <v>12542.03</v>
      </c>
      <c r="H8784" s="6"/>
      <c r="I8784" s="6"/>
      <c r="J8784" s="6"/>
    </row>
    <row r="8785" spans="3:10" x14ac:dyDescent="0.25">
      <c r="C8785" s="7">
        <v>42993.375</v>
      </c>
      <c r="D8785" s="8">
        <v>12542.36</v>
      </c>
      <c r="E8785" s="8">
        <v>12542.43</v>
      </c>
      <c r="F8785" s="8">
        <v>12521.15</v>
      </c>
      <c r="G8785" s="8">
        <v>12528.67</v>
      </c>
      <c r="H8785" s="8"/>
      <c r="I8785" s="8"/>
      <c r="J8785" s="8"/>
    </row>
    <row r="8786" spans="3:10" x14ac:dyDescent="0.25">
      <c r="C8786" s="5">
        <v>42993.416666666664</v>
      </c>
      <c r="D8786" s="6">
        <v>12527.92</v>
      </c>
      <c r="E8786" s="6">
        <v>12543.09</v>
      </c>
      <c r="F8786" s="6">
        <v>12521.42</v>
      </c>
      <c r="G8786" s="6">
        <v>12529.7</v>
      </c>
      <c r="H8786" s="6"/>
      <c r="I8786" s="6"/>
      <c r="J8786" s="6"/>
    </row>
    <row r="8787" spans="3:10" x14ac:dyDescent="0.25">
      <c r="C8787" s="7">
        <v>42993.458333333336</v>
      </c>
      <c r="D8787" s="8">
        <v>12529.2</v>
      </c>
      <c r="E8787" s="8">
        <v>12542.78</v>
      </c>
      <c r="F8787" s="8">
        <v>12527.96</v>
      </c>
      <c r="G8787" s="8">
        <v>12537.41</v>
      </c>
      <c r="H8787" s="8"/>
      <c r="I8787" s="8"/>
      <c r="J8787" s="8"/>
    </row>
    <row r="8788" spans="3:10" x14ac:dyDescent="0.25">
      <c r="C8788" s="5">
        <v>42993.5</v>
      </c>
      <c r="D8788" s="6">
        <v>12536.91</v>
      </c>
      <c r="E8788" s="6">
        <v>12562.35</v>
      </c>
      <c r="F8788" s="6">
        <v>12525.7</v>
      </c>
      <c r="G8788" s="6">
        <v>12537.25</v>
      </c>
      <c r="H8788" s="6"/>
      <c r="I8788" s="6"/>
      <c r="J8788" s="6"/>
    </row>
    <row r="8789" spans="3:10" x14ac:dyDescent="0.25">
      <c r="C8789" s="7">
        <v>42993.541666666664</v>
      </c>
      <c r="D8789" s="8">
        <v>12535.74</v>
      </c>
      <c r="E8789" s="8">
        <v>12537.25</v>
      </c>
      <c r="F8789" s="8">
        <v>12513.47</v>
      </c>
      <c r="G8789" s="8">
        <v>12531.94</v>
      </c>
      <c r="H8789" s="8"/>
      <c r="I8789" s="8"/>
      <c r="J8789" s="8"/>
    </row>
    <row r="8790" spans="3:10" x14ac:dyDescent="0.25">
      <c r="C8790" s="5">
        <v>42993.583333333336</v>
      </c>
      <c r="D8790" s="6">
        <v>12531.44</v>
      </c>
      <c r="E8790" s="6">
        <v>12550.84</v>
      </c>
      <c r="F8790" s="6">
        <v>12525.13</v>
      </c>
      <c r="G8790" s="6">
        <v>12543.21</v>
      </c>
      <c r="H8790" s="6"/>
      <c r="I8790" s="6"/>
      <c r="J8790" s="6"/>
    </row>
    <row r="8791" spans="3:10" x14ac:dyDescent="0.25">
      <c r="C8791" s="7">
        <v>42993.625</v>
      </c>
      <c r="D8791" s="8">
        <v>12543.22</v>
      </c>
      <c r="E8791" s="8">
        <v>12547.63</v>
      </c>
      <c r="F8791" s="8">
        <v>12513.01</v>
      </c>
      <c r="G8791" s="8">
        <v>12517.26</v>
      </c>
      <c r="H8791" s="8"/>
      <c r="I8791" s="8"/>
      <c r="J8791" s="8"/>
    </row>
    <row r="8792" spans="3:10" x14ac:dyDescent="0.25">
      <c r="C8792" s="5">
        <v>42993.666666666664</v>
      </c>
      <c r="D8792" s="6">
        <v>12517.01</v>
      </c>
      <c r="E8792" s="6">
        <v>12527.98</v>
      </c>
      <c r="F8792" s="6">
        <v>12508.23</v>
      </c>
      <c r="G8792" s="6">
        <v>12516.07</v>
      </c>
      <c r="H8792" s="6"/>
      <c r="I8792" s="6"/>
      <c r="J8792" s="6"/>
    </row>
    <row r="8793" spans="3:10" x14ac:dyDescent="0.25">
      <c r="C8793" s="7">
        <v>42993.708333333336</v>
      </c>
      <c r="D8793" s="8">
        <v>12516.32</v>
      </c>
      <c r="E8793" s="8">
        <v>12527.74</v>
      </c>
      <c r="F8793" s="8">
        <v>12505.42</v>
      </c>
      <c r="G8793" s="8">
        <v>12517.86</v>
      </c>
      <c r="H8793" s="8"/>
      <c r="I8793" s="8"/>
      <c r="J8793" s="8"/>
    </row>
    <row r="8794" spans="3:10" x14ac:dyDescent="0.25">
      <c r="C8794" s="5">
        <v>42993.75</v>
      </c>
      <c r="D8794" s="6">
        <v>12517.36</v>
      </c>
      <c r="E8794" s="6">
        <v>12526.32</v>
      </c>
      <c r="F8794" s="6">
        <v>12512.17</v>
      </c>
      <c r="G8794" s="6">
        <v>12517.21</v>
      </c>
      <c r="H8794" s="6"/>
      <c r="I8794" s="6"/>
      <c r="J8794" s="6"/>
    </row>
    <row r="8795" spans="3:10" x14ac:dyDescent="0.25">
      <c r="C8795" s="7">
        <v>42993.791666666664</v>
      </c>
      <c r="D8795" s="8">
        <v>12516.46</v>
      </c>
      <c r="E8795" s="8">
        <v>12520.1</v>
      </c>
      <c r="F8795" s="8">
        <v>12508.35</v>
      </c>
      <c r="G8795" s="8">
        <v>12513.69</v>
      </c>
      <c r="H8795" s="8"/>
      <c r="I8795" s="8"/>
      <c r="J8795" s="8"/>
    </row>
    <row r="8796" spans="3:10" x14ac:dyDescent="0.25">
      <c r="C8796" s="5">
        <v>42993.833333333336</v>
      </c>
      <c r="D8796" s="6">
        <v>12513.94</v>
      </c>
      <c r="E8796" s="6">
        <v>12520.69</v>
      </c>
      <c r="F8796" s="6">
        <v>12512.18</v>
      </c>
      <c r="G8796" s="6">
        <v>12515.93</v>
      </c>
      <c r="H8796" s="6"/>
      <c r="I8796" s="6"/>
      <c r="J8796" s="6"/>
    </row>
    <row r="8797" spans="3:10" x14ac:dyDescent="0.25">
      <c r="C8797" s="7">
        <v>42993.875</v>
      </c>
      <c r="D8797" s="8">
        <v>12515.68</v>
      </c>
      <c r="E8797" s="8">
        <v>12527.44</v>
      </c>
      <c r="F8797" s="8">
        <v>12515.43</v>
      </c>
      <c r="G8797" s="8">
        <v>12526.94</v>
      </c>
      <c r="H8797" s="8"/>
      <c r="I8797" s="8"/>
      <c r="J8797" s="8"/>
    </row>
    <row r="8798" spans="3:10" x14ac:dyDescent="0.25">
      <c r="C8798" s="5">
        <v>42993.916666666664</v>
      </c>
      <c r="D8798" s="6">
        <v>12527.19</v>
      </c>
      <c r="E8798" s="6">
        <v>12535.69</v>
      </c>
      <c r="F8798" s="6">
        <v>12524.93</v>
      </c>
      <c r="G8798" s="6">
        <v>12534.69</v>
      </c>
      <c r="H8798" s="6"/>
      <c r="I8798" s="6"/>
      <c r="J8798" s="6"/>
    </row>
    <row r="8799" spans="3:10" x14ac:dyDescent="0.25">
      <c r="C8799" s="7">
        <v>42996.041666666664</v>
      </c>
      <c r="D8799" s="8">
        <v>12534.39</v>
      </c>
      <c r="E8799" s="8">
        <v>12549.93</v>
      </c>
      <c r="F8799" s="8">
        <v>12534.39</v>
      </c>
      <c r="G8799" s="8">
        <v>12546.16</v>
      </c>
      <c r="H8799" s="8"/>
      <c r="I8799" s="8"/>
      <c r="J8799" s="8"/>
    </row>
    <row r="8800" spans="3:10" x14ac:dyDescent="0.25">
      <c r="C8800" s="5">
        <v>42996.083333333336</v>
      </c>
      <c r="D8800" s="6">
        <v>12547.41</v>
      </c>
      <c r="E8800" s="6">
        <v>12554.94</v>
      </c>
      <c r="F8800" s="6">
        <v>12546.16</v>
      </c>
      <c r="G8800" s="6">
        <v>12553.68</v>
      </c>
      <c r="H8800" s="6"/>
      <c r="I8800" s="6"/>
      <c r="J8800" s="6"/>
    </row>
    <row r="8801" spans="3:10" x14ac:dyDescent="0.25">
      <c r="C8801" s="7">
        <v>42996.125</v>
      </c>
      <c r="D8801" s="8">
        <v>12552.43</v>
      </c>
      <c r="E8801" s="8">
        <v>12557.95</v>
      </c>
      <c r="F8801" s="8">
        <v>12551.17</v>
      </c>
      <c r="G8801" s="8">
        <v>12551.68</v>
      </c>
      <c r="H8801" s="8"/>
      <c r="I8801" s="8"/>
      <c r="J8801" s="8"/>
    </row>
    <row r="8802" spans="3:10" x14ac:dyDescent="0.25">
      <c r="C8802" s="5">
        <v>42996.166666666664</v>
      </c>
      <c r="D8802" s="6">
        <v>12551.41</v>
      </c>
      <c r="E8802" s="6">
        <v>12572.95</v>
      </c>
      <c r="F8802" s="6">
        <v>12551.41</v>
      </c>
      <c r="G8802" s="6">
        <v>12569.19</v>
      </c>
      <c r="H8802" s="6"/>
      <c r="I8802" s="6"/>
      <c r="J8802" s="6"/>
    </row>
    <row r="8803" spans="3:10" x14ac:dyDescent="0.25">
      <c r="C8803" s="7">
        <v>42996.208333333336</v>
      </c>
      <c r="D8803" s="8">
        <v>12567.94</v>
      </c>
      <c r="E8803" s="8">
        <v>12578.95</v>
      </c>
      <c r="F8803" s="8">
        <v>12566.68</v>
      </c>
      <c r="G8803" s="8">
        <v>12578.95</v>
      </c>
      <c r="H8803" s="8"/>
      <c r="I8803" s="8"/>
      <c r="J8803" s="8"/>
    </row>
    <row r="8804" spans="3:10" x14ac:dyDescent="0.25">
      <c r="C8804" s="5">
        <v>42996.25</v>
      </c>
      <c r="D8804" s="6">
        <v>12579.58</v>
      </c>
      <c r="E8804" s="6">
        <v>12588.45</v>
      </c>
      <c r="F8804" s="6">
        <v>12578.45</v>
      </c>
      <c r="G8804" s="6">
        <v>12585.7</v>
      </c>
      <c r="H8804" s="6"/>
      <c r="I8804" s="6"/>
      <c r="J8804" s="6"/>
    </row>
    <row r="8805" spans="3:10" x14ac:dyDescent="0.25">
      <c r="C8805" s="7">
        <v>42996.291666666664</v>
      </c>
      <c r="D8805" s="8">
        <v>12585.68</v>
      </c>
      <c r="E8805" s="8">
        <v>12588.69</v>
      </c>
      <c r="F8805" s="8">
        <v>12584.42</v>
      </c>
      <c r="G8805" s="8">
        <v>12585.67</v>
      </c>
      <c r="H8805" s="8"/>
      <c r="I8805" s="8"/>
      <c r="J8805" s="8"/>
    </row>
    <row r="8806" spans="3:10" x14ac:dyDescent="0.25">
      <c r="C8806" s="5">
        <v>42996.333333333336</v>
      </c>
      <c r="D8806" s="6">
        <v>12585.05</v>
      </c>
      <c r="E8806" s="6">
        <v>12591.23</v>
      </c>
      <c r="F8806" s="6">
        <v>12574.93</v>
      </c>
      <c r="G8806" s="6">
        <v>12577.84</v>
      </c>
      <c r="H8806" s="6"/>
      <c r="I8806" s="6"/>
      <c r="J8806" s="6"/>
    </row>
    <row r="8807" spans="3:10" x14ac:dyDescent="0.25">
      <c r="C8807" s="7">
        <v>42996.375</v>
      </c>
      <c r="D8807" s="8">
        <v>12575.8</v>
      </c>
      <c r="E8807" s="8">
        <v>12609.85</v>
      </c>
      <c r="F8807" s="8">
        <v>12575.05</v>
      </c>
      <c r="G8807" s="8">
        <v>12603.28</v>
      </c>
      <c r="H8807" s="8"/>
      <c r="I8807" s="8"/>
      <c r="J8807" s="8"/>
    </row>
    <row r="8808" spans="3:10" x14ac:dyDescent="0.25">
      <c r="C8808" s="5">
        <v>42996.416666666664</v>
      </c>
      <c r="D8808" s="6">
        <v>12602.77</v>
      </c>
      <c r="E8808" s="6">
        <v>12614.51</v>
      </c>
      <c r="F8808" s="6">
        <v>12580.69</v>
      </c>
      <c r="G8808" s="6">
        <v>12592.38</v>
      </c>
      <c r="H8808" s="6"/>
      <c r="I8808" s="6"/>
      <c r="J8808" s="6"/>
    </row>
    <row r="8809" spans="3:10" x14ac:dyDescent="0.25">
      <c r="C8809" s="7">
        <v>42996.458333333336</v>
      </c>
      <c r="D8809" s="8">
        <v>12592.13</v>
      </c>
      <c r="E8809" s="8">
        <v>12599.61</v>
      </c>
      <c r="F8809" s="8">
        <v>12582.28</v>
      </c>
      <c r="G8809" s="8">
        <v>12592.82</v>
      </c>
      <c r="H8809" s="8"/>
      <c r="I8809" s="8"/>
      <c r="J8809" s="8"/>
    </row>
    <row r="8810" spans="3:10" x14ac:dyDescent="0.25">
      <c r="C8810" s="5">
        <v>42996.5</v>
      </c>
      <c r="D8810" s="6">
        <v>12592.83</v>
      </c>
      <c r="E8810" s="6">
        <v>12596.69</v>
      </c>
      <c r="F8810" s="6">
        <v>12584.73</v>
      </c>
      <c r="G8810" s="6">
        <v>12587.77</v>
      </c>
      <c r="H8810" s="6"/>
      <c r="I8810" s="6"/>
      <c r="J8810" s="6"/>
    </row>
    <row r="8811" spans="3:10" x14ac:dyDescent="0.25">
      <c r="C8811" s="7">
        <v>42996.541666666664</v>
      </c>
      <c r="D8811" s="8">
        <v>12588.03</v>
      </c>
      <c r="E8811" s="8">
        <v>12590.08</v>
      </c>
      <c r="F8811" s="8">
        <v>12547.21</v>
      </c>
      <c r="G8811" s="8">
        <v>12561.61</v>
      </c>
      <c r="H8811" s="8"/>
      <c r="I8811" s="8"/>
      <c r="J8811" s="8"/>
    </row>
    <row r="8812" spans="3:10" x14ac:dyDescent="0.25">
      <c r="C8812" s="5">
        <v>42996.583333333336</v>
      </c>
      <c r="D8812" s="6">
        <v>12562.36</v>
      </c>
      <c r="E8812" s="6">
        <v>12564.34</v>
      </c>
      <c r="F8812" s="6">
        <v>12535.34</v>
      </c>
      <c r="G8812" s="6">
        <v>12556.17</v>
      </c>
      <c r="H8812" s="6"/>
      <c r="I8812" s="6"/>
      <c r="J8812" s="6"/>
    </row>
    <row r="8813" spans="3:10" x14ac:dyDescent="0.25">
      <c r="C8813" s="7">
        <v>42996.625</v>
      </c>
      <c r="D8813" s="8">
        <v>12556.16</v>
      </c>
      <c r="E8813" s="8">
        <v>12557.42</v>
      </c>
      <c r="F8813" s="8">
        <v>12545.83</v>
      </c>
      <c r="G8813" s="8">
        <v>12550.13</v>
      </c>
      <c r="H8813" s="8"/>
      <c r="I8813" s="8"/>
      <c r="J8813" s="8"/>
    </row>
    <row r="8814" spans="3:10" x14ac:dyDescent="0.25">
      <c r="C8814" s="5">
        <v>42996.666666666664</v>
      </c>
      <c r="D8814" s="6">
        <v>12550.37</v>
      </c>
      <c r="E8814" s="6">
        <v>12571.41</v>
      </c>
      <c r="F8814" s="6">
        <v>12548.62</v>
      </c>
      <c r="G8814" s="6">
        <v>12565.56</v>
      </c>
      <c r="H8814" s="6"/>
      <c r="I8814" s="6"/>
      <c r="J8814" s="6"/>
    </row>
    <row r="8815" spans="3:10" x14ac:dyDescent="0.25">
      <c r="C8815" s="7">
        <v>42996.708333333336</v>
      </c>
      <c r="D8815" s="8">
        <v>12565.81</v>
      </c>
      <c r="E8815" s="8">
        <v>12568.08</v>
      </c>
      <c r="F8815" s="8">
        <v>12550.88</v>
      </c>
      <c r="G8815" s="8">
        <v>12561.6</v>
      </c>
      <c r="H8815" s="8"/>
      <c r="I8815" s="8"/>
      <c r="J8815" s="8"/>
    </row>
    <row r="8816" spans="3:10" x14ac:dyDescent="0.25">
      <c r="C8816" s="5">
        <v>42996.75</v>
      </c>
      <c r="D8816" s="6">
        <v>12561.35</v>
      </c>
      <c r="E8816" s="6">
        <v>12567.41</v>
      </c>
      <c r="F8816" s="6">
        <v>12551.61</v>
      </c>
      <c r="G8816" s="6">
        <v>12562.55</v>
      </c>
      <c r="H8816" s="6"/>
      <c r="I8816" s="6"/>
      <c r="J8816" s="6"/>
    </row>
    <row r="8817" spans="3:10" x14ac:dyDescent="0.25">
      <c r="C8817" s="7">
        <v>42996.791666666664</v>
      </c>
      <c r="D8817" s="8">
        <v>12562.3</v>
      </c>
      <c r="E8817" s="8">
        <v>12567.16</v>
      </c>
      <c r="F8817" s="8">
        <v>12557.88</v>
      </c>
      <c r="G8817" s="8">
        <v>12559.97</v>
      </c>
      <c r="H8817" s="8"/>
      <c r="I8817" s="8"/>
      <c r="J8817" s="8"/>
    </row>
    <row r="8818" spans="3:10" x14ac:dyDescent="0.25">
      <c r="C8818" s="5">
        <v>42996.833333333336</v>
      </c>
      <c r="D8818" s="6">
        <v>12560.22</v>
      </c>
      <c r="E8818" s="6">
        <v>12563.22</v>
      </c>
      <c r="F8818" s="6">
        <v>12556.47</v>
      </c>
      <c r="G8818" s="6">
        <v>12562.72</v>
      </c>
      <c r="H8818" s="6"/>
      <c r="I8818" s="6"/>
      <c r="J8818" s="6"/>
    </row>
    <row r="8819" spans="3:10" x14ac:dyDescent="0.25">
      <c r="C8819" s="7">
        <v>42996.875</v>
      </c>
      <c r="D8819" s="8">
        <v>12563.22</v>
      </c>
      <c r="E8819" s="8">
        <v>12563.22</v>
      </c>
      <c r="F8819" s="8">
        <v>12544.2</v>
      </c>
      <c r="G8819" s="8">
        <v>12548.95</v>
      </c>
      <c r="H8819" s="8"/>
      <c r="I8819" s="8"/>
      <c r="J8819" s="8"/>
    </row>
    <row r="8820" spans="3:10" x14ac:dyDescent="0.25">
      <c r="C8820" s="5">
        <v>42996.916666666664</v>
      </c>
      <c r="D8820" s="6">
        <v>12548.45</v>
      </c>
      <c r="E8820" s="6">
        <v>12563.21</v>
      </c>
      <c r="F8820" s="6">
        <v>12548.45</v>
      </c>
      <c r="G8820" s="6">
        <v>12558.71</v>
      </c>
      <c r="H8820" s="6"/>
      <c r="I8820" s="6"/>
      <c r="J8820" s="6"/>
    </row>
    <row r="8821" spans="3:10" x14ac:dyDescent="0.25">
      <c r="C8821" s="7">
        <v>42996.958333333336</v>
      </c>
      <c r="D8821" s="8">
        <v>12559.96</v>
      </c>
      <c r="E8821" s="8">
        <v>12564.68</v>
      </c>
      <c r="F8821" s="8">
        <v>12553.94</v>
      </c>
      <c r="G8821" s="8">
        <v>12561.42</v>
      </c>
      <c r="H8821" s="8"/>
      <c r="I8821" s="8"/>
      <c r="J8821" s="8"/>
    </row>
    <row r="8822" spans="3:10" x14ac:dyDescent="0.25">
      <c r="C8822" s="5">
        <v>42997.041666666664</v>
      </c>
      <c r="D8822" s="6">
        <v>12562.67</v>
      </c>
      <c r="E8822" s="6">
        <v>12564.67</v>
      </c>
      <c r="F8822" s="6">
        <v>12558.91</v>
      </c>
      <c r="G8822" s="6">
        <v>12564.41</v>
      </c>
      <c r="H8822" s="6"/>
      <c r="I8822" s="6"/>
      <c r="J8822" s="6"/>
    </row>
    <row r="8823" spans="3:10" x14ac:dyDescent="0.25">
      <c r="C8823" s="7">
        <v>42997.083333333336</v>
      </c>
      <c r="D8823" s="8">
        <v>12563.16</v>
      </c>
      <c r="E8823" s="8">
        <v>12564.66</v>
      </c>
      <c r="F8823" s="8">
        <v>12560.9</v>
      </c>
      <c r="G8823" s="8">
        <v>12563.41</v>
      </c>
      <c r="H8823" s="8"/>
      <c r="I8823" s="8"/>
      <c r="J8823" s="8"/>
    </row>
    <row r="8824" spans="3:10" x14ac:dyDescent="0.25">
      <c r="C8824" s="5">
        <v>42997.125</v>
      </c>
      <c r="D8824" s="6">
        <v>12562.78</v>
      </c>
      <c r="E8824" s="6">
        <v>12572.42</v>
      </c>
      <c r="F8824" s="6">
        <v>12560.65</v>
      </c>
      <c r="G8824" s="6">
        <v>12569.17</v>
      </c>
      <c r="H8824" s="6"/>
      <c r="I8824" s="6"/>
      <c r="J8824" s="6"/>
    </row>
    <row r="8825" spans="3:10" x14ac:dyDescent="0.25">
      <c r="C8825" s="7">
        <v>42997.166666666664</v>
      </c>
      <c r="D8825" s="8">
        <v>12569.18</v>
      </c>
      <c r="E8825" s="8">
        <v>12569.18</v>
      </c>
      <c r="F8825" s="8">
        <v>12558.39</v>
      </c>
      <c r="G8825" s="8">
        <v>12563.65</v>
      </c>
      <c r="H8825" s="8"/>
      <c r="I8825" s="8"/>
      <c r="J8825" s="8"/>
    </row>
    <row r="8826" spans="3:10" x14ac:dyDescent="0.25">
      <c r="C8826" s="5">
        <v>42997.208333333336</v>
      </c>
      <c r="D8826" s="6">
        <v>12564.91</v>
      </c>
      <c r="E8826" s="6">
        <v>12564.91</v>
      </c>
      <c r="F8826" s="6">
        <v>12557.64</v>
      </c>
      <c r="G8826" s="6">
        <v>12557.64</v>
      </c>
      <c r="H8826" s="6"/>
      <c r="I8826" s="6"/>
      <c r="J8826" s="6"/>
    </row>
    <row r="8827" spans="3:10" x14ac:dyDescent="0.25">
      <c r="C8827" s="7">
        <v>42997.25</v>
      </c>
      <c r="D8827" s="8">
        <v>12558.89</v>
      </c>
      <c r="E8827" s="8">
        <v>12560.4</v>
      </c>
      <c r="F8827" s="8">
        <v>12557.64</v>
      </c>
      <c r="G8827" s="8">
        <v>12559.15</v>
      </c>
      <c r="H8827" s="8"/>
      <c r="I8827" s="8"/>
      <c r="J8827" s="8"/>
    </row>
    <row r="8828" spans="3:10" x14ac:dyDescent="0.25">
      <c r="C8828" s="5">
        <v>42997.291666666664</v>
      </c>
      <c r="D8828" s="6">
        <v>12559.12</v>
      </c>
      <c r="E8828" s="6">
        <v>12561.71</v>
      </c>
      <c r="F8828" s="6">
        <v>12558.62</v>
      </c>
      <c r="G8828" s="6">
        <v>12561.45</v>
      </c>
      <c r="H8828" s="6"/>
      <c r="I8828" s="6"/>
      <c r="J8828" s="6"/>
    </row>
    <row r="8829" spans="3:10" x14ac:dyDescent="0.25">
      <c r="C8829" s="7">
        <v>42997.333333333336</v>
      </c>
      <c r="D8829" s="8">
        <v>12561.48</v>
      </c>
      <c r="E8829" s="8">
        <v>12572.54</v>
      </c>
      <c r="F8829" s="8">
        <v>12557.51</v>
      </c>
      <c r="G8829" s="8">
        <v>12570.92</v>
      </c>
      <c r="H8829" s="8"/>
      <c r="I8829" s="8"/>
      <c r="J8829" s="8"/>
    </row>
    <row r="8830" spans="3:10" x14ac:dyDescent="0.25">
      <c r="C8830" s="5">
        <v>42997.375</v>
      </c>
      <c r="D8830" s="6">
        <v>12568.47</v>
      </c>
      <c r="E8830" s="6">
        <v>12575.22</v>
      </c>
      <c r="F8830" s="6">
        <v>12551.09</v>
      </c>
      <c r="G8830" s="6">
        <v>12552.86</v>
      </c>
      <c r="H8830" s="6"/>
      <c r="I8830" s="6"/>
      <c r="J8830" s="6"/>
    </row>
    <row r="8831" spans="3:10" x14ac:dyDescent="0.25">
      <c r="C8831" s="7">
        <v>42997.416666666664</v>
      </c>
      <c r="D8831" s="8">
        <v>12553.11</v>
      </c>
      <c r="E8831" s="8">
        <v>12560.51</v>
      </c>
      <c r="F8831" s="8">
        <v>12525.41</v>
      </c>
      <c r="G8831" s="8">
        <v>12534.42</v>
      </c>
      <c r="H8831" s="8"/>
      <c r="I8831" s="8"/>
      <c r="J8831" s="8"/>
    </row>
    <row r="8832" spans="3:10" x14ac:dyDescent="0.25">
      <c r="C8832" s="5">
        <v>42997.458333333336</v>
      </c>
      <c r="D8832" s="6">
        <v>12534.67</v>
      </c>
      <c r="E8832" s="6">
        <v>12550.62</v>
      </c>
      <c r="F8832" s="6">
        <v>12534.12</v>
      </c>
      <c r="G8832" s="6">
        <v>12535.06</v>
      </c>
      <c r="H8832" s="6"/>
      <c r="I8832" s="6"/>
      <c r="J8832" s="6"/>
    </row>
    <row r="8833" spans="3:10" x14ac:dyDescent="0.25">
      <c r="C8833" s="7">
        <v>42997.5</v>
      </c>
      <c r="D8833" s="8">
        <v>12535.81</v>
      </c>
      <c r="E8833" s="8">
        <v>12558.33</v>
      </c>
      <c r="F8833" s="8">
        <v>12530.06</v>
      </c>
      <c r="G8833" s="8">
        <v>12553.67</v>
      </c>
      <c r="H8833" s="8"/>
      <c r="I8833" s="8"/>
      <c r="J8833" s="8"/>
    </row>
    <row r="8834" spans="3:10" x14ac:dyDescent="0.25">
      <c r="C8834" s="5">
        <v>42997.541666666664</v>
      </c>
      <c r="D8834" s="6">
        <v>12553.92</v>
      </c>
      <c r="E8834" s="6">
        <v>12557.73</v>
      </c>
      <c r="F8834" s="6">
        <v>12534.98</v>
      </c>
      <c r="G8834" s="6">
        <v>12540.74</v>
      </c>
      <c r="H8834" s="6"/>
      <c r="I8834" s="6"/>
      <c r="J8834" s="6"/>
    </row>
    <row r="8835" spans="3:10" x14ac:dyDescent="0.25">
      <c r="C8835" s="7">
        <v>42997.583333333336</v>
      </c>
      <c r="D8835" s="8">
        <v>12541.24</v>
      </c>
      <c r="E8835" s="8">
        <v>12555.13</v>
      </c>
      <c r="F8835" s="8">
        <v>12533.19</v>
      </c>
      <c r="G8835" s="8">
        <v>12544.21</v>
      </c>
      <c r="H8835" s="8"/>
      <c r="I8835" s="8"/>
      <c r="J8835" s="8"/>
    </row>
    <row r="8836" spans="3:10" x14ac:dyDescent="0.25">
      <c r="C8836" s="5">
        <v>42997.625</v>
      </c>
      <c r="D8836" s="6">
        <v>12543.71</v>
      </c>
      <c r="E8836" s="6">
        <v>12548.64</v>
      </c>
      <c r="F8836" s="6">
        <v>12536.94</v>
      </c>
      <c r="G8836" s="6">
        <v>12542.68</v>
      </c>
      <c r="H8836" s="6"/>
      <c r="I8836" s="6"/>
      <c r="J8836" s="6"/>
    </row>
    <row r="8837" spans="3:10" x14ac:dyDescent="0.25">
      <c r="C8837" s="7">
        <v>42997.666666666664</v>
      </c>
      <c r="D8837" s="8">
        <v>12542.43</v>
      </c>
      <c r="E8837" s="8">
        <v>12551.28</v>
      </c>
      <c r="F8837" s="8">
        <v>12533.17</v>
      </c>
      <c r="G8837" s="8">
        <v>12547.34</v>
      </c>
      <c r="H8837" s="8"/>
      <c r="I8837" s="8"/>
      <c r="J8837" s="8"/>
    </row>
    <row r="8838" spans="3:10" x14ac:dyDescent="0.25">
      <c r="C8838" s="5">
        <v>42997.708333333336</v>
      </c>
      <c r="D8838" s="6">
        <v>12547.09</v>
      </c>
      <c r="E8838" s="6">
        <v>12559.36</v>
      </c>
      <c r="F8838" s="6">
        <v>12545.9</v>
      </c>
      <c r="G8838" s="6">
        <v>12558.19</v>
      </c>
      <c r="H8838" s="6"/>
      <c r="I8838" s="6"/>
      <c r="J8838" s="6"/>
    </row>
    <row r="8839" spans="3:10" x14ac:dyDescent="0.25">
      <c r="C8839" s="7">
        <v>42997.75</v>
      </c>
      <c r="D8839" s="8">
        <v>12557.94</v>
      </c>
      <c r="E8839" s="8">
        <v>12565.34</v>
      </c>
      <c r="F8839" s="8">
        <v>12547.88</v>
      </c>
      <c r="G8839" s="8">
        <v>12556.77</v>
      </c>
      <c r="H8839" s="8"/>
      <c r="I8839" s="8"/>
      <c r="J8839" s="8"/>
    </row>
    <row r="8840" spans="3:10" x14ac:dyDescent="0.25">
      <c r="C8840" s="5">
        <v>42997.791666666664</v>
      </c>
      <c r="D8840" s="6">
        <v>12557.02</v>
      </c>
      <c r="E8840" s="6">
        <v>12564.18</v>
      </c>
      <c r="F8840" s="6">
        <v>12555.01</v>
      </c>
      <c r="G8840" s="6">
        <v>12561.28</v>
      </c>
      <c r="H8840" s="6"/>
      <c r="I8840" s="6"/>
      <c r="J8840" s="6"/>
    </row>
    <row r="8841" spans="3:10" x14ac:dyDescent="0.25">
      <c r="C8841" s="7">
        <v>42997.833333333336</v>
      </c>
      <c r="D8841" s="8">
        <v>12561.03</v>
      </c>
      <c r="E8841" s="8">
        <v>12562.03</v>
      </c>
      <c r="F8841" s="8">
        <v>12554.27</v>
      </c>
      <c r="G8841" s="8">
        <v>12556.77</v>
      </c>
      <c r="H8841" s="8"/>
      <c r="I8841" s="8"/>
      <c r="J8841" s="8"/>
    </row>
    <row r="8842" spans="3:10" x14ac:dyDescent="0.25">
      <c r="C8842" s="5">
        <v>42997.875</v>
      </c>
      <c r="D8842" s="6">
        <v>12557.27</v>
      </c>
      <c r="E8842" s="6">
        <v>12560.27</v>
      </c>
      <c r="F8842" s="6">
        <v>12553.51</v>
      </c>
      <c r="G8842" s="6">
        <v>12557.51</v>
      </c>
      <c r="H8842" s="6"/>
      <c r="I8842" s="6"/>
      <c r="J8842" s="6"/>
    </row>
    <row r="8843" spans="3:10" x14ac:dyDescent="0.25">
      <c r="C8843" s="7">
        <v>42997.916666666664</v>
      </c>
      <c r="D8843" s="8">
        <v>12557.76</v>
      </c>
      <c r="E8843" s="8">
        <v>12559.52</v>
      </c>
      <c r="F8843" s="8">
        <v>12552</v>
      </c>
      <c r="G8843" s="8">
        <v>12555.26</v>
      </c>
      <c r="H8843" s="8"/>
      <c r="I8843" s="8"/>
      <c r="J8843" s="8"/>
    </row>
    <row r="8844" spans="3:10" x14ac:dyDescent="0.25">
      <c r="C8844" s="5">
        <v>42997.958333333336</v>
      </c>
      <c r="D8844" s="6">
        <v>12557.01</v>
      </c>
      <c r="E8844" s="6">
        <v>12557.76</v>
      </c>
      <c r="F8844" s="6">
        <v>12548.18</v>
      </c>
      <c r="G8844" s="6">
        <v>12548.18</v>
      </c>
      <c r="H8844" s="6"/>
      <c r="I8844" s="6"/>
      <c r="J8844" s="6"/>
    </row>
    <row r="8845" spans="3:10" x14ac:dyDescent="0.25">
      <c r="C8845" s="7">
        <v>42998.041666666664</v>
      </c>
      <c r="D8845" s="8">
        <v>12549.93</v>
      </c>
      <c r="E8845" s="8">
        <v>12549.94</v>
      </c>
      <c r="F8845" s="8">
        <v>12540.66</v>
      </c>
      <c r="G8845" s="8">
        <v>12541.91</v>
      </c>
      <c r="H8845" s="8"/>
      <c r="I8845" s="8"/>
      <c r="J8845" s="8"/>
    </row>
    <row r="8846" spans="3:10" x14ac:dyDescent="0.25">
      <c r="C8846" s="5">
        <v>42998.083333333336</v>
      </c>
      <c r="D8846" s="6">
        <v>12540.66</v>
      </c>
      <c r="E8846" s="6">
        <v>12543.92</v>
      </c>
      <c r="F8846" s="6">
        <v>12539.16</v>
      </c>
      <c r="G8846" s="6">
        <v>12540.16</v>
      </c>
      <c r="H8846" s="6"/>
      <c r="I8846" s="6"/>
      <c r="J8846" s="6"/>
    </row>
    <row r="8847" spans="3:10" x14ac:dyDescent="0.25">
      <c r="C8847" s="7">
        <v>42998.125</v>
      </c>
      <c r="D8847" s="8">
        <v>12540.16</v>
      </c>
      <c r="E8847" s="8">
        <v>12542.67</v>
      </c>
      <c r="F8847" s="8">
        <v>12537.15</v>
      </c>
      <c r="G8847" s="8">
        <v>12537.15</v>
      </c>
      <c r="H8847" s="8"/>
      <c r="I8847" s="8"/>
      <c r="J8847" s="8"/>
    </row>
    <row r="8848" spans="3:10" x14ac:dyDescent="0.25">
      <c r="C8848" s="5">
        <v>42998.166666666664</v>
      </c>
      <c r="D8848" s="6">
        <v>12536.42</v>
      </c>
      <c r="E8848" s="6">
        <v>12541.98</v>
      </c>
      <c r="F8848" s="6">
        <v>12536.42</v>
      </c>
      <c r="G8848" s="6">
        <v>12541.98</v>
      </c>
      <c r="H8848" s="6"/>
      <c r="I8848" s="6"/>
      <c r="J8848" s="6"/>
    </row>
    <row r="8849" spans="3:10" x14ac:dyDescent="0.25">
      <c r="C8849" s="7">
        <v>42998.208333333336</v>
      </c>
      <c r="D8849" s="8">
        <v>12540.72</v>
      </c>
      <c r="E8849" s="8">
        <v>12541.98</v>
      </c>
      <c r="F8849" s="8">
        <v>12539.47</v>
      </c>
      <c r="G8849" s="8">
        <v>12541.97</v>
      </c>
      <c r="H8849" s="8"/>
      <c r="I8849" s="8"/>
      <c r="J8849" s="8"/>
    </row>
    <row r="8850" spans="3:10" x14ac:dyDescent="0.25">
      <c r="C8850" s="5">
        <v>42998.25</v>
      </c>
      <c r="D8850" s="6">
        <v>12543.22</v>
      </c>
      <c r="E8850" s="6">
        <v>12554.24</v>
      </c>
      <c r="F8850" s="6">
        <v>12541.97</v>
      </c>
      <c r="G8850" s="6">
        <v>12549.49</v>
      </c>
      <c r="H8850" s="6"/>
      <c r="I8850" s="6"/>
      <c r="J8850" s="6"/>
    </row>
    <row r="8851" spans="3:10" x14ac:dyDescent="0.25">
      <c r="C8851" s="7">
        <v>42998.291666666664</v>
      </c>
      <c r="D8851" s="8">
        <v>12548.23</v>
      </c>
      <c r="E8851" s="8">
        <v>12551.46</v>
      </c>
      <c r="F8851" s="8">
        <v>12547.27</v>
      </c>
      <c r="G8851" s="8">
        <v>12548.52</v>
      </c>
      <c r="H8851" s="8"/>
      <c r="I8851" s="8"/>
      <c r="J8851" s="8"/>
    </row>
    <row r="8852" spans="3:10" x14ac:dyDescent="0.25">
      <c r="C8852" s="5">
        <v>42998.333333333336</v>
      </c>
      <c r="D8852" s="6">
        <v>12548.55</v>
      </c>
      <c r="E8852" s="6">
        <v>12556.86</v>
      </c>
      <c r="F8852" s="6">
        <v>12544.46</v>
      </c>
      <c r="G8852" s="6">
        <v>12556.86</v>
      </c>
      <c r="H8852" s="6"/>
      <c r="I8852" s="6"/>
      <c r="J8852" s="6"/>
    </row>
    <row r="8853" spans="3:10" x14ac:dyDescent="0.25">
      <c r="C8853" s="7">
        <v>42998.375</v>
      </c>
      <c r="D8853" s="8">
        <v>12555.36</v>
      </c>
      <c r="E8853" s="8">
        <v>12566.23</v>
      </c>
      <c r="F8853" s="8">
        <v>12541.84</v>
      </c>
      <c r="G8853" s="8">
        <v>12543.59</v>
      </c>
      <c r="H8853" s="8"/>
      <c r="I8853" s="8"/>
      <c r="J8853" s="8"/>
    </row>
    <row r="8854" spans="3:10" x14ac:dyDescent="0.25">
      <c r="C8854" s="5">
        <v>42998.416666666664</v>
      </c>
      <c r="D8854" s="6">
        <v>12544.09</v>
      </c>
      <c r="E8854" s="6">
        <v>12572.82</v>
      </c>
      <c r="F8854" s="6">
        <v>12541.31</v>
      </c>
      <c r="G8854" s="6">
        <v>12567.04</v>
      </c>
      <c r="H8854" s="6"/>
      <c r="I8854" s="6"/>
      <c r="J8854" s="6"/>
    </row>
    <row r="8855" spans="3:10" x14ac:dyDescent="0.25">
      <c r="C8855" s="7">
        <v>42998.458333333336</v>
      </c>
      <c r="D8855" s="8">
        <v>12566.79</v>
      </c>
      <c r="E8855" s="8">
        <v>12595.29</v>
      </c>
      <c r="F8855" s="8">
        <v>12559.75</v>
      </c>
      <c r="G8855" s="8">
        <v>12585.1</v>
      </c>
      <c r="H8855" s="8"/>
      <c r="I8855" s="8"/>
      <c r="J8855" s="8"/>
    </row>
    <row r="8856" spans="3:10" x14ac:dyDescent="0.25">
      <c r="C8856" s="5">
        <v>42998.5</v>
      </c>
      <c r="D8856" s="6">
        <v>12585.35</v>
      </c>
      <c r="E8856" s="6">
        <v>12585.35</v>
      </c>
      <c r="F8856" s="6">
        <v>12516.41</v>
      </c>
      <c r="G8856" s="6">
        <v>12555.12</v>
      </c>
      <c r="H8856" s="6"/>
      <c r="I8856" s="6"/>
      <c r="J8856" s="6"/>
    </row>
    <row r="8857" spans="3:10" x14ac:dyDescent="0.25">
      <c r="C8857" s="7">
        <v>42998.541666666664</v>
      </c>
      <c r="D8857" s="8">
        <v>12555.37</v>
      </c>
      <c r="E8857" s="8">
        <v>12558.37</v>
      </c>
      <c r="F8857" s="8">
        <v>12544.51</v>
      </c>
      <c r="G8857" s="8">
        <v>12552.98</v>
      </c>
      <c r="H8857" s="8"/>
      <c r="I8857" s="8"/>
      <c r="J8857" s="8"/>
    </row>
    <row r="8858" spans="3:10" x14ac:dyDescent="0.25">
      <c r="C8858" s="5">
        <v>42998.583333333336</v>
      </c>
      <c r="D8858" s="6">
        <v>12553.73</v>
      </c>
      <c r="E8858" s="6">
        <v>12554.61</v>
      </c>
      <c r="F8858" s="6">
        <v>12541.4</v>
      </c>
      <c r="G8858" s="6">
        <v>12541.66</v>
      </c>
      <c r="H8858" s="6"/>
      <c r="I8858" s="6"/>
      <c r="J8858" s="6"/>
    </row>
    <row r="8859" spans="3:10" x14ac:dyDescent="0.25">
      <c r="C8859" s="7">
        <v>42998.625</v>
      </c>
      <c r="D8859" s="8">
        <v>12541.16</v>
      </c>
      <c r="E8859" s="8">
        <v>12557.05</v>
      </c>
      <c r="F8859" s="8">
        <v>12540.04</v>
      </c>
      <c r="G8859" s="8">
        <v>12551.74</v>
      </c>
      <c r="H8859" s="8"/>
      <c r="I8859" s="8"/>
      <c r="J8859" s="8"/>
    </row>
    <row r="8860" spans="3:10" x14ac:dyDescent="0.25">
      <c r="C8860" s="5">
        <v>42998.666666666664</v>
      </c>
      <c r="D8860" s="6">
        <v>12552.24</v>
      </c>
      <c r="E8860" s="6">
        <v>12557.97</v>
      </c>
      <c r="F8860" s="6">
        <v>12543.89</v>
      </c>
      <c r="G8860" s="6">
        <v>12549.67</v>
      </c>
      <c r="H8860" s="6"/>
      <c r="I8860" s="6"/>
      <c r="J8860" s="6"/>
    </row>
    <row r="8861" spans="3:10" x14ac:dyDescent="0.25">
      <c r="C8861" s="7">
        <v>42998.708333333336</v>
      </c>
      <c r="D8861" s="8">
        <v>12549.17</v>
      </c>
      <c r="E8861" s="8">
        <v>12569.31</v>
      </c>
      <c r="F8861" s="8">
        <v>12545.28</v>
      </c>
      <c r="G8861" s="8">
        <v>12564.34</v>
      </c>
      <c r="H8861" s="8"/>
      <c r="I8861" s="8"/>
      <c r="J8861" s="8"/>
    </row>
    <row r="8862" spans="3:10" x14ac:dyDescent="0.25">
      <c r="C8862" s="5">
        <v>42998.75</v>
      </c>
      <c r="D8862" s="6">
        <v>12564.84</v>
      </c>
      <c r="E8862" s="6">
        <v>12575.18</v>
      </c>
      <c r="F8862" s="6">
        <v>12560.01</v>
      </c>
      <c r="G8862" s="6">
        <v>12568.15</v>
      </c>
      <c r="H8862" s="6"/>
      <c r="I8862" s="6"/>
      <c r="J8862" s="6"/>
    </row>
    <row r="8863" spans="3:10" x14ac:dyDescent="0.25">
      <c r="C8863" s="7">
        <v>42998.791666666664</v>
      </c>
      <c r="D8863" s="8">
        <v>12568.14</v>
      </c>
      <c r="E8863" s="8">
        <v>12578.07</v>
      </c>
      <c r="F8863" s="8">
        <v>12564.89</v>
      </c>
      <c r="G8863" s="8">
        <v>12575.29</v>
      </c>
      <c r="H8863" s="8"/>
      <c r="I8863" s="8"/>
      <c r="J8863" s="8"/>
    </row>
    <row r="8864" spans="3:10" x14ac:dyDescent="0.25">
      <c r="C8864" s="5">
        <v>42998.833333333336</v>
      </c>
      <c r="D8864" s="6">
        <v>12575.54</v>
      </c>
      <c r="E8864" s="6">
        <v>12576.28</v>
      </c>
      <c r="F8864" s="6">
        <v>12569.53</v>
      </c>
      <c r="G8864" s="6">
        <v>12573.78</v>
      </c>
      <c r="H8864" s="6"/>
      <c r="I8864" s="6"/>
      <c r="J8864" s="6"/>
    </row>
    <row r="8865" spans="3:10" x14ac:dyDescent="0.25">
      <c r="C8865" s="7">
        <v>42998.875</v>
      </c>
      <c r="D8865" s="8">
        <v>12574.03</v>
      </c>
      <c r="E8865" s="8">
        <v>12610.06</v>
      </c>
      <c r="F8865" s="8">
        <v>12564.27</v>
      </c>
      <c r="G8865" s="8">
        <v>12603.8</v>
      </c>
      <c r="H8865" s="8"/>
      <c r="I8865" s="8"/>
      <c r="J8865" s="8"/>
    </row>
    <row r="8866" spans="3:10" x14ac:dyDescent="0.25">
      <c r="C8866" s="5">
        <v>42998.916666666664</v>
      </c>
      <c r="D8866" s="6">
        <v>12603.3</v>
      </c>
      <c r="E8866" s="6">
        <v>12640.58</v>
      </c>
      <c r="F8866" s="6">
        <v>12602.05</v>
      </c>
      <c r="G8866" s="6">
        <v>12638.33</v>
      </c>
      <c r="H8866" s="6"/>
      <c r="I8866" s="6"/>
      <c r="J8866" s="6"/>
    </row>
    <row r="8867" spans="3:10" x14ac:dyDescent="0.25">
      <c r="C8867" s="7">
        <v>42998.958333333336</v>
      </c>
      <c r="D8867" s="8">
        <v>12636.58</v>
      </c>
      <c r="E8867" s="8">
        <v>12637.84</v>
      </c>
      <c r="F8867" s="8">
        <v>12629.97</v>
      </c>
      <c r="G8867" s="8">
        <v>12631.23</v>
      </c>
      <c r="H8867" s="8"/>
      <c r="I8867" s="8"/>
      <c r="J8867" s="8"/>
    </row>
    <row r="8868" spans="3:10" x14ac:dyDescent="0.25">
      <c r="C8868" s="5">
        <v>42999.041666666664</v>
      </c>
      <c r="D8868" s="6">
        <v>12628.7</v>
      </c>
      <c r="E8868" s="6">
        <v>12631.23</v>
      </c>
      <c r="F8868" s="6">
        <v>12625.44</v>
      </c>
      <c r="G8868" s="6">
        <v>12627.2</v>
      </c>
      <c r="H8868" s="6"/>
      <c r="I8868" s="6"/>
      <c r="J8868" s="6"/>
    </row>
    <row r="8869" spans="3:10" x14ac:dyDescent="0.25">
      <c r="C8869" s="7">
        <v>42999.083333333336</v>
      </c>
      <c r="D8869" s="8">
        <v>12628.46</v>
      </c>
      <c r="E8869" s="8">
        <v>12642.52</v>
      </c>
      <c r="F8869" s="8">
        <v>12627.2</v>
      </c>
      <c r="G8869" s="8">
        <v>12637.74</v>
      </c>
      <c r="H8869" s="8"/>
      <c r="I8869" s="8"/>
      <c r="J8869" s="8"/>
    </row>
    <row r="8870" spans="3:10" x14ac:dyDescent="0.25">
      <c r="C8870" s="5">
        <v>42999.125</v>
      </c>
      <c r="D8870" s="6">
        <v>12639</v>
      </c>
      <c r="E8870" s="6">
        <v>12640.26</v>
      </c>
      <c r="F8870" s="6">
        <v>12624.64</v>
      </c>
      <c r="G8870" s="6">
        <v>12625.9</v>
      </c>
      <c r="H8870" s="6"/>
      <c r="I8870" s="6"/>
      <c r="J8870" s="6"/>
    </row>
    <row r="8871" spans="3:10" x14ac:dyDescent="0.25">
      <c r="C8871" s="7">
        <v>42999.166666666664</v>
      </c>
      <c r="D8871" s="8">
        <v>12625.46</v>
      </c>
      <c r="E8871" s="8">
        <v>12632.77</v>
      </c>
      <c r="F8871" s="8">
        <v>12624.2</v>
      </c>
      <c r="G8871" s="8">
        <v>12630.24</v>
      </c>
      <c r="H8871" s="8"/>
      <c r="I8871" s="8"/>
      <c r="J8871" s="8"/>
    </row>
    <row r="8872" spans="3:10" x14ac:dyDescent="0.25">
      <c r="C8872" s="5">
        <v>42999.208333333336</v>
      </c>
      <c r="D8872" s="6">
        <v>12628.98</v>
      </c>
      <c r="E8872" s="6">
        <v>12634.02</v>
      </c>
      <c r="F8872" s="6">
        <v>12628.98</v>
      </c>
      <c r="G8872" s="6">
        <v>12632.76</v>
      </c>
      <c r="H8872" s="6"/>
      <c r="I8872" s="6"/>
      <c r="J8872" s="6"/>
    </row>
    <row r="8873" spans="3:10" x14ac:dyDescent="0.25">
      <c r="C8873" s="7">
        <v>42999.25</v>
      </c>
      <c r="D8873" s="8">
        <v>12632.13</v>
      </c>
      <c r="E8873" s="8">
        <v>12634.25</v>
      </c>
      <c r="F8873" s="8">
        <v>12627.97</v>
      </c>
      <c r="G8873" s="8">
        <v>12630.49</v>
      </c>
      <c r="H8873" s="8"/>
      <c r="I8873" s="8"/>
      <c r="J8873" s="8"/>
    </row>
    <row r="8874" spans="3:10" x14ac:dyDescent="0.25">
      <c r="C8874" s="5">
        <v>42999.291666666664</v>
      </c>
      <c r="D8874" s="6">
        <v>12630.45</v>
      </c>
      <c r="E8874" s="6">
        <v>12630.49</v>
      </c>
      <c r="F8874" s="6">
        <v>12627.92</v>
      </c>
      <c r="G8874" s="6">
        <v>12628.4</v>
      </c>
      <c r="H8874" s="6"/>
      <c r="I8874" s="6"/>
      <c r="J8874" s="6"/>
    </row>
    <row r="8875" spans="3:10" x14ac:dyDescent="0.25">
      <c r="C8875" s="7">
        <v>42999.333333333336</v>
      </c>
      <c r="D8875" s="8">
        <v>12628.4</v>
      </c>
      <c r="E8875" s="8">
        <v>12630.74</v>
      </c>
      <c r="F8875" s="8">
        <v>12616.22</v>
      </c>
      <c r="G8875" s="8">
        <v>12617.72</v>
      </c>
      <c r="H8875" s="8"/>
      <c r="I8875" s="8"/>
      <c r="J8875" s="8"/>
    </row>
    <row r="8876" spans="3:10" x14ac:dyDescent="0.25">
      <c r="C8876" s="5">
        <v>42999.375</v>
      </c>
      <c r="D8876" s="6">
        <v>12618.05</v>
      </c>
      <c r="E8876" s="6">
        <v>12620.35</v>
      </c>
      <c r="F8876" s="6">
        <v>12600.7</v>
      </c>
      <c r="G8876" s="6">
        <v>12602.48</v>
      </c>
      <c r="H8876" s="6"/>
      <c r="I8876" s="6"/>
      <c r="J8876" s="6"/>
    </row>
    <row r="8877" spans="3:10" x14ac:dyDescent="0.25">
      <c r="C8877" s="7">
        <v>42999.416666666664</v>
      </c>
      <c r="D8877" s="8">
        <v>12602.73</v>
      </c>
      <c r="E8877" s="8">
        <v>12620.76</v>
      </c>
      <c r="F8877" s="8">
        <v>12582.15</v>
      </c>
      <c r="G8877" s="8">
        <v>12584.17</v>
      </c>
      <c r="H8877" s="8"/>
      <c r="I8877" s="8"/>
      <c r="J8877" s="8"/>
    </row>
    <row r="8878" spans="3:10" x14ac:dyDescent="0.25">
      <c r="C8878" s="5">
        <v>42999.458333333336</v>
      </c>
      <c r="D8878" s="6">
        <v>12583.92</v>
      </c>
      <c r="E8878" s="6">
        <v>12616.23</v>
      </c>
      <c r="F8878" s="6">
        <v>12582.43</v>
      </c>
      <c r="G8878" s="6">
        <v>12609.43</v>
      </c>
      <c r="H8878" s="6"/>
      <c r="I8878" s="6"/>
      <c r="J8878" s="6"/>
    </row>
    <row r="8879" spans="3:10" x14ac:dyDescent="0.25">
      <c r="C8879" s="7">
        <v>42999.5</v>
      </c>
      <c r="D8879" s="8">
        <v>12609.68</v>
      </c>
      <c r="E8879" s="8">
        <v>12613.61</v>
      </c>
      <c r="F8879" s="8">
        <v>12596.34</v>
      </c>
      <c r="G8879" s="8">
        <v>12609.36</v>
      </c>
      <c r="H8879" s="8"/>
      <c r="I8879" s="8"/>
      <c r="J8879" s="8"/>
    </row>
    <row r="8880" spans="3:10" x14ac:dyDescent="0.25">
      <c r="C8880" s="5">
        <v>42999.541666666664</v>
      </c>
      <c r="D8880" s="6">
        <v>12609.61</v>
      </c>
      <c r="E8880" s="6">
        <v>12623.44</v>
      </c>
      <c r="F8880" s="6">
        <v>12601</v>
      </c>
      <c r="G8880" s="6">
        <v>12617.01</v>
      </c>
      <c r="H8880" s="6"/>
      <c r="I8880" s="6"/>
      <c r="J8880" s="6"/>
    </row>
    <row r="8881" spans="3:10" x14ac:dyDescent="0.25">
      <c r="C8881" s="7">
        <v>42999.583333333336</v>
      </c>
      <c r="D8881" s="8">
        <v>12617.51</v>
      </c>
      <c r="E8881" s="8">
        <v>12617.51</v>
      </c>
      <c r="F8881" s="8">
        <v>12604.41</v>
      </c>
      <c r="G8881" s="8">
        <v>12607.26</v>
      </c>
      <c r="H8881" s="8"/>
      <c r="I8881" s="8"/>
      <c r="J8881" s="8"/>
    </row>
    <row r="8882" spans="3:10" x14ac:dyDescent="0.25">
      <c r="C8882" s="5">
        <v>42999.625</v>
      </c>
      <c r="D8882" s="6">
        <v>12607.51</v>
      </c>
      <c r="E8882" s="6">
        <v>12613</v>
      </c>
      <c r="F8882" s="6">
        <v>12597.46</v>
      </c>
      <c r="G8882" s="6">
        <v>12611.98</v>
      </c>
      <c r="H8882" s="6"/>
      <c r="I8882" s="6"/>
      <c r="J8882" s="6"/>
    </row>
    <row r="8883" spans="3:10" x14ac:dyDescent="0.25">
      <c r="C8883" s="7">
        <v>42999.666666666664</v>
      </c>
      <c r="D8883" s="8">
        <v>12611.73</v>
      </c>
      <c r="E8883" s="8">
        <v>12620.65</v>
      </c>
      <c r="F8883" s="8">
        <v>12587.56</v>
      </c>
      <c r="G8883" s="8">
        <v>12600.92</v>
      </c>
      <c r="H8883" s="8"/>
      <c r="I8883" s="8"/>
      <c r="J8883" s="8"/>
    </row>
    <row r="8884" spans="3:10" x14ac:dyDescent="0.25">
      <c r="C8884" s="5">
        <v>42999.708333333336</v>
      </c>
      <c r="D8884" s="6">
        <v>12600.91</v>
      </c>
      <c r="E8884" s="6">
        <v>12618.65</v>
      </c>
      <c r="F8884" s="6">
        <v>12600.37</v>
      </c>
      <c r="G8884" s="6">
        <v>12609.1</v>
      </c>
      <c r="H8884" s="6"/>
      <c r="I8884" s="6"/>
      <c r="J8884" s="6"/>
    </row>
    <row r="8885" spans="3:10" x14ac:dyDescent="0.25">
      <c r="C8885" s="7">
        <v>42999.75</v>
      </c>
      <c r="D8885" s="8">
        <v>12608.85</v>
      </c>
      <c r="E8885" s="8">
        <v>12612.63</v>
      </c>
      <c r="F8885" s="8">
        <v>12592.5</v>
      </c>
      <c r="G8885" s="8">
        <v>12594.47</v>
      </c>
      <c r="H8885" s="8"/>
      <c r="I8885" s="8"/>
      <c r="J8885" s="8"/>
    </row>
    <row r="8886" spans="3:10" x14ac:dyDescent="0.25">
      <c r="C8886" s="5">
        <v>42999.791666666664</v>
      </c>
      <c r="D8886" s="6">
        <v>12594.72</v>
      </c>
      <c r="E8886" s="6">
        <v>12606.62</v>
      </c>
      <c r="F8886" s="6">
        <v>12593.26</v>
      </c>
      <c r="G8886" s="6">
        <v>12603.35</v>
      </c>
      <c r="H8886" s="6"/>
      <c r="I8886" s="6"/>
      <c r="J8886" s="6"/>
    </row>
    <row r="8887" spans="3:10" x14ac:dyDescent="0.25">
      <c r="C8887" s="7">
        <v>42999.833333333336</v>
      </c>
      <c r="D8887" s="8">
        <v>12602.85</v>
      </c>
      <c r="E8887" s="8">
        <v>12610.11</v>
      </c>
      <c r="F8887" s="8">
        <v>12602.35</v>
      </c>
      <c r="G8887" s="8">
        <v>12606.85</v>
      </c>
      <c r="H8887" s="8"/>
      <c r="I8887" s="8"/>
      <c r="J8887" s="8"/>
    </row>
    <row r="8888" spans="3:10" x14ac:dyDescent="0.25">
      <c r="C8888" s="5">
        <v>42999.875</v>
      </c>
      <c r="D8888" s="6">
        <v>12607.1</v>
      </c>
      <c r="E8888" s="6">
        <v>12609.35</v>
      </c>
      <c r="F8888" s="6">
        <v>12599.09</v>
      </c>
      <c r="G8888" s="6">
        <v>12604.59</v>
      </c>
      <c r="H8888" s="6"/>
      <c r="I8888" s="6"/>
      <c r="J8888" s="6"/>
    </row>
    <row r="8889" spans="3:10" x14ac:dyDescent="0.25">
      <c r="C8889" s="7">
        <v>42999.916666666664</v>
      </c>
      <c r="D8889" s="8">
        <v>12604.84</v>
      </c>
      <c r="E8889" s="8">
        <v>12607.59</v>
      </c>
      <c r="F8889" s="8">
        <v>12593.33</v>
      </c>
      <c r="G8889" s="8">
        <v>12593.83</v>
      </c>
      <c r="H8889" s="8"/>
      <c r="I8889" s="8"/>
      <c r="J8889" s="8"/>
    </row>
    <row r="8890" spans="3:10" x14ac:dyDescent="0.25">
      <c r="C8890" s="5">
        <v>42999.958333333336</v>
      </c>
      <c r="D8890" s="6">
        <v>12595.09</v>
      </c>
      <c r="E8890" s="6">
        <v>12608.95</v>
      </c>
      <c r="F8890" s="6">
        <v>12593.83</v>
      </c>
      <c r="G8890" s="6">
        <v>12600.61</v>
      </c>
      <c r="H8890" s="6"/>
      <c r="I8890" s="6"/>
      <c r="J8890" s="6"/>
    </row>
    <row r="8891" spans="3:10" x14ac:dyDescent="0.25">
      <c r="C8891" s="7">
        <v>43000.041666666664</v>
      </c>
      <c r="D8891" s="8">
        <v>12600.61</v>
      </c>
      <c r="E8891" s="8">
        <v>12601.1</v>
      </c>
      <c r="F8891" s="8">
        <v>12597.32</v>
      </c>
      <c r="G8891" s="8">
        <v>12598.58</v>
      </c>
      <c r="H8891" s="8"/>
      <c r="I8891" s="8"/>
      <c r="J8891" s="8"/>
    </row>
    <row r="8892" spans="3:10" x14ac:dyDescent="0.25">
      <c r="C8892" s="5">
        <v>43000.083333333336</v>
      </c>
      <c r="D8892" s="6">
        <v>12599.84</v>
      </c>
      <c r="E8892" s="6">
        <v>12602.59</v>
      </c>
      <c r="F8892" s="6">
        <v>12592.27</v>
      </c>
      <c r="G8892" s="6">
        <v>12595.29</v>
      </c>
      <c r="H8892" s="6"/>
      <c r="I8892" s="6"/>
      <c r="J8892" s="6"/>
    </row>
    <row r="8893" spans="3:10" x14ac:dyDescent="0.25">
      <c r="C8893" s="7">
        <v>43000.125</v>
      </c>
      <c r="D8893" s="8">
        <v>12596.55</v>
      </c>
      <c r="E8893" s="8">
        <v>12599.07</v>
      </c>
      <c r="F8893" s="8">
        <v>12564.6</v>
      </c>
      <c r="G8893" s="8">
        <v>12568.86</v>
      </c>
      <c r="H8893" s="8"/>
      <c r="I8893" s="8"/>
      <c r="J8893" s="8"/>
    </row>
    <row r="8894" spans="3:10" x14ac:dyDescent="0.25">
      <c r="C8894" s="5">
        <v>43000.166666666664</v>
      </c>
      <c r="D8894" s="6">
        <v>12569.49</v>
      </c>
      <c r="E8894" s="6">
        <v>12572.64</v>
      </c>
      <c r="F8894" s="6">
        <v>12548.99</v>
      </c>
      <c r="G8894" s="6">
        <v>12564.05</v>
      </c>
      <c r="H8894" s="6"/>
      <c r="I8894" s="6"/>
      <c r="J8894" s="6"/>
    </row>
    <row r="8895" spans="3:10" x14ac:dyDescent="0.25">
      <c r="C8895" s="7">
        <v>43000.208333333336</v>
      </c>
      <c r="D8895" s="8">
        <v>12562.79</v>
      </c>
      <c r="E8895" s="8">
        <v>12565.31</v>
      </c>
      <c r="F8895" s="8">
        <v>12552.73</v>
      </c>
      <c r="G8895" s="8">
        <v>12556.25</v>
      </c>
      <c r="H8895" s="8"/>
      <c r="I8895" s="8"/>
      <c r="J8895" s="8"/>
    </row>
    <row r="8896" spans="3:10" x14ac:dyDescent="0.25">
      <c r="C8896" s="5">
        <v>43000.25</v>
      </c>
      <c r="D8896" s="6">
        <v>12557.51</v>
      </c>
      <c r="E8896" s="6">
        <v>12567.81</v>
      </c>
      <c r="F8896" s="6">
        <v>12556.25</v>
      </c>
      <c r="G8896" s="6">
        <v>12565.8</v>
      </c>
      <c r="H8896" s="6"/>
      <c r="I8896" s="6"/>
      <c r="J8896" s="6"/>
    </row>
    <row r="8897" spans="3:10" x14ac:dyDescent="0.25">
      <c r="C8897" s="7">
        <v>43000.291666666664</v>
      </c>
      <c r="D8897" s="8">
        <v>12567.06</v>
      </c>
      <c r="E8897" s="8">
        <v>12570.23</v>
      </c>
      <c r="F8897" s="8">
        <v>12564.28</v>
      </c>
      <c r="G8897" s="8">
        <v>12570.23</v>
      </c>
      <c r="H8897" s="8"/>
      <c r="I8897" s="8"/>
      <c r="J8897" s="8"/>
    </row>
    <row r="8898" spans="3:10" x14ac:dyDescent="0.25">
      <c r="C8898" s="5">
        <v>43000.333333333336</v>
      </c>
      <c r="D8898" s="6">
        <v>12571.49</v>
      </c>
      <c r="E8898" s="6">
        <v>12576.01</v>
      </c>
      <c r="F8898" s="6">
        <v>12555.56</v>
      </c>
      <c r="G8898" s="6">
        <v>12558.32</v>
      </c>
      <c r="H8898" s="6"/>
      <c r="I8898" s="6"/>
      <c r="J8898" s="6"/>
    </row>
    <row r="8899" spans="3:10" x14ac:dyDescent="0.25">
      <c r="C8899" s="7">
        <v>43000.375</v>
      </c>
      <c r="D8899" s="8">
        <v>12558.65</v>
      </c>
      <c r="E8899" s="8">
        <v>12571.67</v>
      </c>
      <c r="F8899" s="8">
        <v>12556.26</v>
      </c>
      <c r="G8899" s="8">
        <v>12566.42</v>
      </c>
      <c r="H8899" s="8"/>
      <c r="I8899" s="8"/>
      <c r="J8899" s="8"/>
    </row>
    <row r="8900" spans="3:10" x14ac:dyDescent="0.25">
      <c r="C8900" s="5">
        <v>43000.416666666664</v>
      </c>
      <c r="D8900" s="6">
        <v>12565.42</v>
      </c>
      <c r="E8900" s="6">
        <v>12601.89</v>
      </c>
      <c r="F8900" s="6">
        <v>12563.99</v>
      </c>
      <c r="G8900" s="6">
        <v>12594.07</v>
      </c>
      <c r="H8900" s="6"/>
      <c r="I8900" s="6"/>
      <c r="J8900" s="6"/>
    </row>
    <row r="8901" spans="3:10" x14ac:dyDescent="0.25">
      <c r="C8901" s="7">
        <v>43000.458333333336</v>
      </c>
      <c r="D8901" s="8">
        <v>12593.82</v>
      </c>
      <c r="E8901" s="8">
        <v>12612.97</v>
      </c>
      <c r="F8901" s="8">
        <v>12584.21</v>
      </c>
      <c r="G8901" s="8">
        <v>12610.4</v>
      </c>
      <c r="H8901" s="8"/>
      <c r="I8901" s="8"/>
      <c r="J8901" s="8"/>
    </row>
    <row r="8902" spans="3:10" x14ac:dyDescent="0.25">
      <c r="C8902" s="5">
        <v>43000.5</v>
      </c>
      <c r="D8902" s="6">
        <v>12610.65</v>
      </c>
      <c r="E8902" s="6">
        <v>12633.16</v>
      </c>
      <c r="F8902" s="6">
        <v>12606.21</v>
      </c>
      <c r="G8902" s="6">
        <v>12630.4</v>
      </c>
      <c r="H8902" s="6"/>
      <c r="I8902" s="6"/>
      <c r="J8902" s="6"/>
    </row>
    <row r="8903" spans="3:10" x14ac:dyDescent="0.25">
      <c r="C8903" s="7">
        <v>43000.541666666664</v>
      </c>
      <c r="D8903" s="8">
        <v>12630.15</v>
      </c>
      <c r="E8903" s="8">
        <v>12648.34</v>
      </c>
      <c r="F8903" s="8">
        <v>12625.04</v>
      </c>
      <c r="G8903" s="8">
        <v>12646.15</v>
      </c>
      <c r="H8903" s="8"/>
      <c r="I8903" s="8"/>
      <c r="J8903" s="8"/>
    </row>
    <row r="8904" spans="3:10" x14ac:dyDescent="0.25">
      <c r="C8904" s="5">
        <v>43000.583333333336</v>
      </c>
      <c r="D8904" s="6">
        <v>12646.4</v>
      </c>
      <c r="E8904" s="6">
        <v>12646.4</v>
      </c>
      <c r="F8904" s="6">
        <v>12614.76</v>
      </c>
      <c r="G8904" s="6">
        <v>12616.53</v>
      </c>
      <c r="H8904" s="6"/>
      <c r="I8904" s="6"/>
      <c r="J8904" s="6"/>
    </row>
    <row r="8905" spans="3:10" x14ac:dyDescent="0.25">
      <c r="C8905" s="7">
        <v>43000.625</v>
      </c>
      <c r="D8905" s="8">
        <v>12616.28</v>
      </c>
      <c r="E8905" s="8">
        <v>12616.8</v>
      </c>
      <c r="F8905" s="8">
        <v>12585.53</v>
      </c>
      <c r="G8905" s="8">
        <v>12592.64</v>
      </c>
      <c r="H8905" s="8"/>
      <c r="I8905" s="8"/>
      <c r="J8905" s="8"/>
    </row>
    <row r="8906" spans="3:10" x14ac:dyDescent="0.25">
      <c r="C8906" s="5">
        <v>43000.666666666664</v>
      </c>
      <c r="D8906" s="6">
        <v>12592.63</v>
      </c>
      <c r="E8906" s="6">
        <v>12603.28</v>
      </c>
      <c r="F8906" s="6">
        <v>12581.75</v>
      </c>
      <c r="G8906" s="6">
        <v>12585.38</v>
      </c>
      <c r="H8906" s="6"/>
      <c r="I8906" s="6"/>
      <c r="J8906" s="6"/>
    </row>
    <row r="8907" spans="3:10" x14ac:dyDescent="0.25">
      <c r="C8907" s="7">
        <v>43000.708333333336</v>
      </c>
      <c r="D8907" s="8">
        <v>12585.88</v>
      </c>
      <c r="E8907" s="8">
        <v>12604.3</v>
      </c>
      <c r="F8907" s="8">
        <v>12584.11</v>
      </c>
      <c r="G8907" s="8">
        <v>12594.23</v>
      </c>
      <c r="H8907" s="8"/>
      <c r="I8907" s="8"/>
      <c r="J8907" s="8"/>
    </row>
    <row r="8908" spans="3:10" x14ac:dyDescent="0.25">
      <c r="C8908" s="5">
        <v>43000.75</v>
      </c>
      <c r="D8908" s="6">
        <v>12594.48</v>
      </c>
      <c r="E8908" s="6">
        <v>12605.52</v>
      </c>
      <c r="F8908" s="6">
        <v>12587.37</v>
      </c>
      <c r="G8908" s="6">
        <v>12600.36</v>
      </c>
      <c r="H8908" s="6"/>
      <c r="I8908" s="6"/>
      <c r="J8908" s="6"/>
    </row>
    <row r="8909" spans="3:10" x14ac:dyDescent="0.25">
      <c r="C8909" s="7">
        <v>43000.791666666664</v>
      </c>
      <c r="D8909" s="8">
        <v>12600.61</v>
      </c>
      <c r="E8909" s="8">
        <v>12607.76</v>
      </c>
      <c r="F8909" s="8">
        <v>12599.86</v>
      </c>
      <c r="G8909" s="8">
        <v>12601.49</v>
      </c>
      <c r="H8909" s="8"/>
      <c r="I8909" s="8"/>
      <c r="J8909" s="8"/>
    </row>
    <row r="8910" spans="3:10" x14ac:dyDescent="0.25">
      <c r="C8910" s="5">
        <v>43000.833333333336</v>
      </c>
      <c r="D8910" s="6">
        <v>12601.74</v>
      </c>
      <c r="E8910" s="6">
        <v>12606.24</v>
      </c>
      <c r="F8910" s="6">
        <v>12601.23</v>
      </c>
      <c r="G8910" s="6">
        <v>12605.74</v>
      </c>
      <c r="H8910" s="6"/>
      <c r="I8910" s="6"/>
      <c r="J8910" s="6"/>
    </row>
    <row r="8911" spans="3:10" x14ac:dyDescent="0.25">
      <c r="C8911" s="7">
        <v>43000.875</v>
      </c>
      <c r="D8911" s="8">
        <v>12606.24</v>
      </c>
      <c r="E8911" s="8">
        <v>12609.48</v>
      </c>
      <c r="F8911" s="8">
        <v>12604.48</v>
      </c>
      <c r="G8911" s="8">
        <v>12608.98</v>
      </c>
      <c r="H8911" s="8"/>
      <c r="I8911" s="8"/>
      <c r="J8911" s="8"/>
    </row>
    <row r="8912" spans="3:10" x14ac:dyDescent="0.25">
      <c r="C8912" s="5">
        <v>43000.916666666664</v>
      </c>
      <c r="D8912" s="6">
        <v>12608.73</v>
      </c>
      <c r="E8912" s="6">
        <v>12617.49</v>
      </c>
      <c r="F8912" s="6">
        <v>12604.73</v>
      </c>
      <c r="G8912" s="6">
        <v>12614.23</v>
      </c>
      <c r="H8912" s="6"/>
      <c r="I8912" s="6"/>
      <c r="J8912" s="6"/>
    </row>
    <row r="8913" spans="3:10" x14ac:dyDescent="0.25">
      <c r="C8913" s="7">
        <v>43003.041666666664</v>
      </c>
      <c r="D8913" s="8">
        <v>12613.93</v>
      </c>
      <c r="E8913" s="8">
        <v>12613.93</v>
      </c>
      <c r="F8913" s="8">
        <v>12589.1</v>
      </c>
      <c r="G8913" s="8">
        <v>12606.73</v>
      </c>
      <c r="H8913" s="8"/>
      <c r="I8913" s="8"/>
      <c r="J8913" s="8"/>
    </row>
    <row r="8914" spans="3:10" x14ac:dyDescent="0.25">
      <c r="C8914" s="5">
        <v>43003.083333333336</v>
      </c>
      <c r="D8914" s="6">
        <v>12605.47</v>
      </c>
      <c r="E8914" s="6">
        <v>12624.37</v>
      </c>
      <c r="F8914" s="6">
        <v>12599.44</v>
      </c>
      <c r="G8914" s="6">
        <v>12618.58</v>
      </c>
      <c r="H8914" s="6"/>
      <c r="I8914" s="6"/>
      <c r="J8914" s="6"/>
    </row>
    <row r="8915" spans="3:10" x14ac:dyDescent="0.25">
      <c r="C8915" s="7">
        <v>43003.125</v>
      </c>
      <c r="D8915" s="8">
        <v>12619.84</v>
      </c>
      <c r="E8915" s="8">
        <v>12623.1</v>
      </c>
      <c r="F8915" s="8">
        <v>12613.27</v>
      </c>
      <c r="G8915" s="8">
        <v>12616.79</v>
      </c>
      <c r="H8915" s="8"/>
      <c r="I8915" s="8"/>
      <c r="J8915" s="8"/>
    </row>
    <row r="8916" spans="3:10" x14ac:dyDescent="0.25">
      <c r="C8916" s="5">
        <v>43003.166666666664</v>
      </c>
      <c r="D8916" s="6">
        <v>12616.96</v>
      </c>
      <c r="E8916" s="6">
        <v>12618.22</v>
      </c>
      <c r="F8916" s="6">
        <v>12599.33</v>
      </c>
      <c r="G8916" s="6">
        <v>12601.86</v>
      </c>
      <c r="H8916" s="6"/>
      <c r="I8916" s="6"/>
      <c r="J8916" s="6"/>
    </row>
    <row r="8917" spans="3:10" x14ac:dyDescent="0.25">
      <c r="C8917" s="7">
        <v>43003.208333333336</v>
      </c>
      <c r="D8917" s="8">
        <v>12600.59</v>
      </c>
      <c r="E8917" s="8">
        <v>12606.09</v>
      </c>
      <c r="F8917" s="8">
        <v>12596.07</v>
      </c>
      <c r="G8917" s="8">
        <v>12604.83</v>
      </c>
      <c r="H8917" s="8"/>
      <c r="I8917" s="8"/>
      <c r="J8917" s="8"/>
    </row>
    <row r="8918" spans="3:10" x14ac:dyDescent="0.25">
      <c r="C8918" s="5">
        <v>43003.25</v>
      </c>
      <c r="D8918" s="6">
        <v>12603.57</v>
      </c>
      <c r="E8918" s="6">
        <v>12604.83</v>
      </c>
      <c r="F8918" s="6">
        <v>12582.42</v>
      </c>
      <c r="G8918" s="6">
        <v>12589.97</v>
      </c>
      <c r="H8918" s="6"/>
      <c r="I8918" s="6"/>
      <c r="J8918" s="6"/>
    </row>
    <row r="8919" spans="3:10" x14ac:dyDescent="0.25">
      <c r="C8919" s="7">
        <v>43003.291666666664</v>
      </c>
      <c r="D8919" s="8">
        <v>12591.23</v>
      </c>
      <c r="E8919" s="8">
        <v>12591.23</v>
      </c>
      <c r="F8919" s="8">
        <v>12583.68</v>
      </c>
      <c r="G8919" s="8">
        <v>12586.96</v>
      </c>
      <c r="H8919" s="8"/>
      <c r="I8919" s="8"/>
      <c r="J8919" s="8"/>
    </row>
    <row r="8920" spans="3:10" x14ac:dyDescent="0.25">
      <c r="C8920" s="5">
        <v>43003.333333333336</v>
      </c>
      <c r="D8920" s="6">
        <v>12588.23</v>
      </c>
      <c r="E8920" s="6">
        <v>12589.96</v>
      </c>
      <c r="F8920" s="6">
        <v>12561.16</v>
      </c>
      <c r="G8920" s="6">
        <v>12563.67</v>
      </c>
      <c r="H8920" s="6"/>
      <c r="I8920" s="6"/>
      <c r="J8920" s="6"/>
    </row>
    <row r="8921" spans="3:10" x14ac:dyDescent="0.25">
      <c r="C8921" s="7">
        <v>43003.375</v>
      </c>
      <c r="D8921" s="8">
        <v>12564</v>
      </c>
      <c r="E8921" s="8">
        <v>12576.02</v>
      </c>
      <c r="F8921" s="8">
        <v>12550.74</v>
      </c>
      <c r="G8921" s="8">
        <v>12568.17</v>
      </c>
      <c r="H8921" s="8"/>
      <c r="I8921" s="8"/>
      <c r="J8921" s="8"/>
    </row>
    <row r="8922" spans="3:10" x14ac:dyDescent="0.25">
      <c r="C8922" s="5">
        <v>43003.416666666664</v>
      </c>
      <c r="D8922" s="6">
        <v>12567.67</v>
      </c>
      <c r="E8922" s="6">
        <v>12617.45</v>
      </c>
      <c r="F8922" s="6">
        <v>12564.71</v>
      </c>
      <c r="G8922" s="6">
        <v>12612.38</v>
      </c>
      <c r="H8922" s="6"/>
      <c r="I8922" s="6"/>
      <c r="J8922" s="6"/>
    </row>
    <row r="8923" spans="3:10" x14ac:dyDescent="0.25">
      <c r="C8923" s="7">
        <v>43003.458333333336</v>
      </c>
      <c r="D8923" s="8">
        <v>12612.63</v>
      </c>
      <c r="E8923" s="8">
        <v>12634.54</v>
      </c>
      <c r="F8923" s="8">
        <v>12598.65</v>
      </c>
      <c r="G8923" s="8">
        <v>12623.44</v>
      </c>
      <c r="H8923" s="8"/>
      <c r="I8923" s="8"/>
      <c r="J8923" s="8"/>
    </row>
    <row r="8924" spans="3:10" x14ac:dyDescent="0.25">
      <c r="C8924" s="5">
        <v>43003.5</v>
      </c>
      <c r="D8924" s="6">
        <v>12623.94</v>
      </c>
      <c r="E8924" s="6">
        <v>12632.11</v>
      </c>
      <c r="F8924" s="6">
        <v>12586.78</v>
      </c>
      <c r="G8924" s="6">
        <v>12606.44</v>
      </c>
      <c r="H8924" s="6"/>
      <c r="I8924" s="6"/>
      <c r="J8924" s="6"/>
    </row>
    <row r="8925" spans="3:10" x14ac:dyDescent="0.25">
      <c r="C8925" s="7">
        <v>43003.541666666664</v>
      </c>
      <c r="D8925" s="8">
        <v>12606.69</v>
      </c>
      <c r="E8925" s="8">
        <v>12625.56</v>
      </c>
      <c r="F8925" s="8">
        <v>12604.07</v>
      </c>
      <c r="G8925" s="8">
        <v>12622.3</v>
      </c>
      <c r="H8925" s="8"/>
      <c r="I8925" s="8"/>
      <c r="J8925" s="8"/>
    </row>
    <row r="8926" spans="3:10" x14ac:dyDescent="0.25">
      <c r="C8926" s="5">
        <v>43003.583333333336</v>
      </c>
      <c r="D8926" s="6">
        <v>12622.05</v>
      </c>
      <c r="E8926" s="6">
        <v>12623.81</v>
      </c>
      <c r="F8926" s="6">
        <v>12607.88</v>
      </c>
      <c r="G8926" s="6">
        <v>12615.14</v>
      </c>
      <c r="H8926" s="6"/>
      <c r="I8926" s="6"/>
      <c r="J8926" s="6"/>
    </row>
    <row r="8927" spans="3:10" x14ac:dyDescent="0.25">
      <c r="C8927" s="7">
        <v>43003.625</v>
      </c>
      <c r="D8927" s="8">
        <v>12614.89</v>
      </c>
      <c r="E8927" s="8">
        <v>12625.22</v>
      </c>
      <c r="F8927" s="8">
        <v>12605.64</v>
      </c>
      <c r="G8927" s="8">
        <v>12607.82</v>
      </c>
      <c r="H8927" s="8"/>
      <c r="I8927" s="8"/>
      <c r="J8927" s="8"/>
    </row>
    <row r="8928" spans="3:10" x14ac:dyDescent="0.25">
      <c r="C8928" s="5">
        <v>43003.666666666664</v>
      </c>
      <c r="D8928" s="6">
        <v>12608.07</v>
      </c>
      <c r="E8928" s="6">
        <v>12618.5</v>
      </c>
      <c r="F8928" s="6">
        <v>12604.12</v>
      </c>
      <c r="G8928" s="6">
        <v>12613.06</v>
      </c>
      <c r="H8928" s="6"/>
      <c r="I8928" s="6"/>
      <c r="J8928" s="6"/>
    </row>
    <row r="8929" spans="3:10" x14ac:dyDescent="0.25">
      <c r="C8929" s="7">
        <v>43003.708333333336</v>
      </c>
      <c r="D8929" s="8">
        <v>12613.31</v>
      </c>
      <c r="E8929" s="8">
        <v>12622.8</v>
      </c>
      <c r="F8929" s="8">
        <v>12593.71</v>
      </c>
      <c r="G8929" s="8">
        <v>12596.96</v>
      </c>
      <c r="H8929" s="8"/>
      <c r="I8929" s="8"/>
      <c r="J8929" s="8"/>
    </row>
    <row r="8930" spans="3:10" x14ac:dyDescent="0.25">
      <c r="C8930" s="5">
        <v>43003.75</v>
      </c>
      <c r="D8930" s="6">
        <v>12597.71</v>
      </c>
      <c r="E8930" s="6">
        <v>12598.72</v>
      </c>
      <c r="F8930" s="6">
        <v>12573.62</v>
      </c>
      <c r="G8930" s="6">
        <v>12583.41</v>
      </c>
      <c r="H8930" s="6"/>
      <c r="I8930" s="6"/>
      <c r="J8930" s="6"/>
    </row>
    <row r="8931" spans="3:10" x14ac:dyDescent="0.25">
      <c r="C8931" s="7">
        <v>43003.791666666664</v>
      </c>
      <c r="D8931" s="8">
        <v>12583.91</v>
      </c>
      <c r="E8931" s="8">
        <v>12585.91</v>
      </c>
      <c r="F8931" s="8">
        <v>12558.98</v>
      </c>
      <c r="G8931" s="8">
        <v>12582.25</v>
      </c>
      <c r="H8931" s="8"/>
      <c r="I8931" s="8"/>
      <c r="J8931" s="8"/>
    </row>
    <row r="8932" spans="3:10" x14ac:dyDescent="0.25">
      <c r="C8932" s="5">
        <v>43003.833333333336</v>
      </c>
      <c r="D8932" s="6">
        <v>12582.5</v>
      </c>
      <c r="E8932" s="6">
        <v>12585.75</v>
      </c>
      <c r="F8932" s="6">
        <v>12575.74</v>
      </c>
      <c r="G8932" s="6">
        <v>12577.24</v>
      </c>
      <c r="H8932" s="6"/>
      <c r="I8932" s="6"/>
      <c r="J8932" s="6"/>
    </row>
    <row r="8933" spans="3:10" x14ac:dyDescent="0.25">
      <c r="C8933" s="7">
        <v>43003.875</v>
      </c>
      <c r="D8933" s="8">
        <v>12577.49</v>
      </c>
      <c r="E8933" s="8">
        <v>12581.49</v>
      </c>
      <c r="F8933" s="8">
        <v>12558.22</v>
      </c>
      <c r="G8933" s="8">
        <v>12565.47</v>
      </c>
      <c r="H8933" s="8"/>
      <c r="I8933" s="8"/>
      <c r="J8933" s="8"/>
    </row>
    <row r="8934" spans="3:10" x14ac:dyDescent="0.25">
      <c r="C8934" s="5">
        <v>43003.916666666664</v>
      </c>
      <c r="D8934" s="6">
        <v>12565.72</v>
      </c>
      <c r="E8934" s="6">
        <v>12577.48</v>
      </c>
      <c r="F8934" s="6">
        <v>12562.22</v>
      </c>
      <c r="G8934" s="6">
        <v>12572.73</v>
      </c>
      <c r="H8934" s="6"/>
      <c r="I8934" s="6"/>
      <c r="J8934" s="6"/>
    </row>
    <row r="8935" spans="3:10" x14ac:dyDescent="0.25">
      <c r="C8935" s="7">
        <v>43003.958333333336</v>
      </c>
      <c r="D8935" s="8">
        <v>12570.98</v>
      </c>
      <c r="E8935" s="8">
        <v>12589.57</v>
      </c>
      <c r="F8935" s="8">
        <v>12568.45</v>
      </c>
      <c r="G8935" s="8">
        <v>12589.31</v>
      </c>
      <c r="H8935" s="8"/>
      <c r="I8935" s="8"/>
      <c r="J8935" s="8"/>
    </row>
    <row r="8936" spans="3:10" x14ac:dyDescent="0.25">
      <c r="C8936" s="5">
        <v>43004.041666666664</v>
      </c>
      <c r="D8936" s="6">
        <v>12589.31</v>
      </c>
      <c r="E8936" s="6">
        <v>12590.57</v>
      </c>
      <c r="F8936" s="6">
        <v>12581.52</v>
      </c>
      <c r="G8936" s="6">
        <v>12582.78</v>
      </c>
      <c r="H8936" s="6"/>
      <c r="I8936" s="6"/>
      <c r="J8936" s="6"/>
    </row>
    <row r="8937" spans="3:10" x14ac:dyDescent="0.25">
      <c r="C8937" s="7">
        <v>43004.083333333336</v>
      </c>
      <c r="D8937" s="8">
        <v>12584.04</v>
      </c>
      <c r="E8937" s="8">
        <v>12584.04</v>
      </c>
      <c r="F8937" s="8">
        <v>12572.22</v>
      </c>
      <c r="G8937" s="8">
        <v>12577.99</v>
      </c>
      <c r="H8937" s="8"/>
      <c r="I8937" s="8"/>
      <c r="J8937" s="8"/>
    </row>
    <row r="8938" spans="3:10" x14ac:dyDescent="0.25">
      <c r="C8938" s="5">
        <v>43004.125</v>
      </c>
      <c r="D8938" s="6">
        <v>12579.25</v>
      </c>
      <c r="E8938" s="6">
        <v>12579.25</v>
      </c>
      <c r="F8938" s="6">
        <v>12549.09</v>
      </c>
      <c r="G8938" s="6">
        <v>12565.41</v>
      </c>
      <c r="H8938" s="6"/>
      <c r="I8938" s="6"/>
      <c r="J8938" s="6"/>
    </row>
    <row r="8939" spans="3:10" x14ac:dyDescent="0.25">
      <c r="C8939" s="7">
        <v>43004.166666666664</v>
      </c>
      <c r="D8939" s="8">
        <v>12565.66</v>
      </c>
      <c r="E8939" s="8">
        <v>12569.44</v>
      </c>
      <c r="F8939" s="8">
        <v>12564.4</v>
      </c>
      <c r="G8939" s="8">
        <v>12568.17</v>
      </c>
      <c r="H8939" s="8"/>
      <c r="I8939" s="8"/>
      <c r="J8939" s="8"/>
    </row>
    <row r="8940" spans="3:10" x14ac:dyDescent="0.25">
      <c r="C8940" s="5">
        <v>43004.208333333336</v>
      </c>
      <c r="D8940" s="6">
        <v>12566.91</v>
      </c>
      <c r="E8940" s="6">
        <v>12583.51</v>
      </c>
      <c r="F8940" s="6">
        <v>12566.91</v>
      </c>
      <c r="G8940" s="6">
        <v>12570.69</v>
      </c>
      <c r="H8940" s="6"/>
      <c r="I8940" s="6"/>
      <c r="J8940" s="6"/>
    </row>
    <row r="8941" spans="3:10" x14ac:dyDescent="0.25">
      <c r="C8941" s="7">
        <v>43004.25</v>
      </c>
      <c r="D8941" s="8">
        <v>12571.95</v>
      </c>
      <c r="E8941" s="8">
        <v>12573.21</v>
      </c>
      <c r="F8941" s="8">
        <v>12567.16</v>
      </c>
      <c r="G8941" s="8">
        <v>12567.16</v>
      </c>
      <c r="H8941" s="8"/>
      <c r="I8941" s="8"/>
      <c r="J8941" s="8"/>
    </row>
    <row r="8942" spans="3:10" x14ac:dyDescent="0.25">
      <c r="C8942" s="5">
        <v>43004.291666666664</v>
      </c>
      <c r="D8942" s="6">
        <v>12565.9</v>
      </c>
      <c r="E8942" s="6">
        <v>12567.16</v>
      </c>
      <c r="F8942" s="6">
        <v>12556.22</v>
      </c>
      <c r="G8942" s="6">
        <v>12562.24</v>
      </c>
      <c r="H8942" s="6"/>
      <c r="I8942" s="6"/>
      <c r="J8942" s="6"/>
    </row>
    <row r="8943" spans="3:10" x14ac:dyDescent="0.25">
      <c r="C8943" s="7">
        <v>43004.333333333336</v>
      </c>
      <c r="D8943" s="8">
        <v>12561</v>
      </c>
      <c r="E8943" s="8">
        <v>12563.52</v>
      </c>
      <c r="F8943" s="8">
        <v>12553.2</v>
      </c>
      <c r="G8943" s="8">
        <v>12558.5</v>
      </c>
      <c r="H8943" s="8"/>
      <c r="I8943" s="8"/>
      <c r="J8943" s="8"/>
    </row>
    <row r="8944" spans="3:10" x14ac:dyDescent="0.25">
      <c r="C8944" s="5">
        <v>43004.375</v>
      </c>
      <c r="D8944" s="6">
        <v>12563.32</v>
      </c>
      <c r="E8944" s="6">
        <v>12574.83</v>
      </c>
      <c r="F8944" s="6">
        <v>12554.53</v>
      </c>
      <c r="G8944" s="6">
        <v>12559.94</v>
      </c>
      <c r="H8944" s="6"/>
      <c r="I8944" s="6"/>
      <c r="J8944" s="6"/>
    </row>
    <row r="8945" spans="3:10" x14ac:dyDescent="0.25">
      <c r="C8945" s="7">
        <v>43004.416666666664</v>
      </c>
      <c r="D8945" s="8">
        <v>12557.44</v>
      </c>
      <c r="E8945" s="8">
        <v>12592.1</v>
      </c>
      <c r="F8945" s="8">
        <v>12552.02</v>
      </c>
      <c r="G8945" s="8">
        <v>12589.61</v>
      </c>
      <c r="H8945" s="8"/>
      <c r="I8945" s="8"/>
      <c r="J8945" s="8"/>
    </row>
    <row r="8946" spans="3:10" x14ac:dyDescent="0.25">
      <c r="C8946" s="5">
        <v>43004.458333333336</v>
      </c>
      <c r="D8946" s="6">
        <v>12589.86</v>
      </c>
      <c r="E8946" s="6">
        <v>12615.35</v>
      </c>
      <c r="F8946" s="6">
        <v>12577.44</v>
      </c>
      <c r="G8946" s="6">
        <v>12607.2</v>
      </c>
      <c r="H8946" s="6"/>
      <c r="I8946" s="6"/>
      <c r="J8946" s="6"/>
    </row>
    <row r="8947" spans="3:10" x14ac:dyDescent="0.25">
      <c r="C8947" s="7">
        <v>43004.5</v>
      </c>
      <c r="D8947" s="8">
        <v>12606.95</v>
      </c>
      <c r="E8947" s="8">
        <v>12631.66</v>
      </c>
      <c r="F8947" s="8">
        <v>12601.31</v>
      </c>
      <c r="G8947" s="8">
        <v>12621.87</v>
      </c>
      <c r="H8947" s="8"/>
      <c r="I8947" s="8"/>
      <c r="J8947" s="8"/>
    </row>
    <row r="8948" spans="3:10" x14ac:dyDescent="0.25">
      <c r="C8948" s="5">
        <v>43004.541666666664</v>
      </c>
      <c r="D8948" s="6">
        <v>12621.62</v>
      </c>
      <c r="E8948" s="6">
        <v>12627.38</v>
      </c>
      <c r="F8948" s="6">
        <v>12612.65</v>
      </c>
      <c r="G8948" s="6">
        <v>12613.41</v>
      </c>
      <c r="H8948" s="6"/>
      <c r="I8948" s="6"/>
      <c r="J8948" s="6"/>
    </row>
    <row r="8949" spans="3:10" x14ac:dyDescent="0.25">
      <c r="C8949" s="7">
        <v>43004.583333333336</v>
      </c>
      <c r="D8949" s="8">
        <v>12612.9</v>
      </c>
      <c r="E8949" s="8">
        <v>12615.16</v>
      </c>
      <c r="F8949" s="8">
        <v>12581.9</v>
      </c>
      <c r="G8949" s="8">
        <v>12609.56</v>
      </c>
      <c r="H8949" s="8"/>
      <c r="I8949" s="8"/>
      <c r="J8949" s="8"/>
    </row>
    <row r="8950" spans="3:10" x14ac:dyDescent="0.25">
      <c r="C8950" s="5">
        <v>43004.625</v>
      </c>
      <c r="D8950" s="6">
        <v>12609.06</v>
      </c>
      <c r="E8950" s="6">
        <v>12612.99</v>
      </c>
      <c r="F8950" s="6">
        <v>12604.64</v>
      </c>
      <c r="G8950" s="6">
        <v>12610.35</v>
      </c>
      <c r="H8950" s="6"/>
      <c r="I8950" s="6"/>
      <c r="J8950" s="6"/>
    </row>
    <row r="8951" spans="3:10" x14ac:dyDescent="0.25">
      <c r="C8951" s="7">
        <v>43004.666666666664</v>
      </c>
      <c r="D8951" s="8">
        <v>12610.1</v>
      </c>
      <c r="E8951" s="8">
        <v>12628.01</v>
      </c>
      <c r="F8951" s="8">
        <v>12608.75</v>
      </c>
      <c r="G8951" s="8">
        <v>12624.04</v>
      </c>
      <c r="H8951" s="8"/>
      <c r="I8951" s="8"/>
      <c r="J8951" s="8"/>
    </row>
    <row r="8952" spans="3:10" x14ac:dyDescent="0.25">
      <c r="C8952" s="5">
        <v>43004.708333333336</v>
      </c>
      <c r="D8952" s="6">
        <v>12624.03</v>
      </c>
      <c r="E8952" s="6">
        <v>12625.27</v>
      </c>
      <c r="F8952" s="6">
        <v>12602.82</v>
      </c>
      <c r="G8952" s="6">
        <v>12605.17</v>
      </c>
      <c r="H8952" s="6"/>
      <c r="I8952" s="6"/>
      <c r="J8952" s="6"/>
    </row>
    <row r="8953" spans="3:10" x14ac:dyDescent="0.25">
      <c r="C8953" s="7">
        <v>43004.75</v>
      </c>
      <c r="D8953" s="8">
        <v>12604.67</v>
      </c>
      <c r="E8953" s="8">
        <v>12608.27</v>
      </c>
      <c r="F8953" s="8">
        <v>12587.23</v>
      </c>
      <c r="G8953" s="8">
        <v>12602.13</v>
      </c>
      <c r="H8953" s="8"/>
      <c r="I8953" s="8"/>
      <c r="J8953" s="8"/>
    </row>
    <row r="8954" spans="3:10" x14ac:dyDescent="0.25">
      <c r="C8954" s="5">
        <v>43004.791666666664</v>
      </c>
      <c r="D8954" s="6">
        <v>12602.38</v>
      </c>
      <c r="E8954" s="6">
        <v>12609.12</v>
      </c>
      <c r="F8954" s="6">
        <v>12594.62</v>
      </c>
      <c r="G8954" s="6">
        <v>12602.61</v>
      </c>
      <c r="H8954" s="6"/>
      <c r="I8954" s="6"/>
      <c r="J8954" s="6"/>
    </row>
    <row r="8955" spans="3:10" x14ac:dyDescent="0.25">
      <c r="C8955" s="7">
        <v>43004.833333333336</v>
      </c>
      <c r="D8955" s="8">
        <v>12602.86</v>
      </c>
      <c r="E8955" s="8">
        <v>12610.11</v>
      </c>
      <c r="F8955" s="8">
        <v>12599.85</v>
      </c>
      <c r="G8955" s="8">
        <v>12608.61</v>
      </c>
      <c r="H8955" s="8"/>
      <c r="I8955" s="8"/>
      <c r="J8955" s="8"/>
    </row>
    <row r="8956" spans="3:10" x14ac:dyDescent="0.25">
      <c r="C8956" s="5">
        <v>43004.875</v>
      </c>
      <c r="D8956" s="6">
        <v>12608.1</v>
      </c>
      <c r="E8956" s="6">
        <v>12609.36</v>
      </c>
      <c r="F8956" s="6">
        <v>12602.35</v>
      </c>
      <c r="G8956" s="6">
        <v>12605.1</v>
      </c>
      <c r="H8956" s="6"/>
      <c r="I8956" s="6"/>
      <c r="J8956" s="6"/>
    </row>
    <row r="8957" spans="3:10" x14ac:dyDescent="0.25">
      <c r="C8957" s="7">
        <v>43004.916666666664</v>
      </c>
      <c r="D8957" s="8">
        <v>12605.6</v>
      </c>
      <c r="E8957" s="8">
        <v>12611.85</v>
      </c>
      <c r="F8957" s="8">
        <v>12596.08</v>
      </c>
      <c r="G8957" s="8">
        <v>12598.59</v>
      </c>
      <c r="H8957" s="8"/>
      <c r="I8957" s="8"/>
      <c r="J8957" s="8"/>
    </row>
    <row r="8958" spans="3:10" x14ac:dyDescent="0.25">
      <c r="C8958" s="5">
        <v>43004.958333333336</v>
      </c>
      <c r="D8958" s="6">
        <v>12597.33</v>
      </c>
      <c r="E8958" s="6">
        <v>12602.07</v>
      </c>
      <c r="F8958" s="6">
        <v>12594.5</v>
      </c>
      <c r="G8958" s="6">
        <v>12597.02</v>
      </c>
      <c r="H8958" s="6"/>
      <c r="I8958" s="6"/>
      <c r="J8958" s="6"/>
    </row>
    <row r="8959" spans="3:10" x14ac:dyDescent="0.25">
      <c r="C8959" s="7">
        <v>43005.041666666664</v>
      </c>
      <c r="D8959" s="8">
        <v>12597.01</v>
      </c>
      <c r="E8959" s="8">
        <v>12600.8</v>
      </c>
      <c r="F8959" s="8">
        <v>12594.49</v>
      </c>
      <c r="G8959" s="8">
        <v>12599.01</v>
      </c>
      <c r="H8959" s="8"/>
      <c r="I8959" s="8"/>
      <c r="J8959" s="8"/>
    </row>
    <row r="8960" spans="3:10" x14ac:dyDescent="0.25">
      <c r="C8960" s="5">
        <v>43005.083333333336</v>
      </c>
      <c r="D8960" s="6">
        <v>12600.27</v>
      </c>
      <c r="E8960" s="6">
        <v>12603.29</v>
      </c>
      <c r="F8960" s="6">
        <v>12597.75</v>
      </c>
      <c r="G8960" s="6">
        <v>12603.29</v>
      </c>
      <c r="H8960" s="6"/>
      <c r="I8960" s="6"/>
      <c r="J8960" s="6"/>
    </row>
    <row r="8961" spans="3:10" x14ac:dyDescent="0.25">
      <c r="C8961" s="7">
        <v>43005.125</v>
      </c>
      <c r="D8961" s="8">
        <v>12604.55</v>
      </c>
      <c r="E8961" s="8">
        <v>12607.82</v>
      </c>
      <c r="F8961" s="8">
        <v>12596.72</v>
      </c>
      <c r="G8961" s="8">
        <v>12599.5</v>
      </c>
      <c r="H8961" s="8"/>
      <c r="I8961" s="8"/>
      <c r="J8961" s="8"/>
    </row>
    <row r="8962" spans="3:10" x14ac:dyDescent="0.25">
      <c r="C8962" s="5">
        <v>43005.166666666664</v>
      </c>
      <c r="D8962" s="6">
        <v>12599</v>
      </c>
      <c r="E8962" s="6">
        <v>12600.26</v>
      </c>
      <c r="F8962" s="6">
        <v>12592.74</v>
      </c>
      <c r="G8962" s="6">
        <v>12599.05</v>
      </c>
      <c r="H8962" s="6"/>
      <c r="I8962" s="6"/>
      <c r="J8962" s="6"/>
    </row>
    <row r="8963" spans="3:10" x14ac:dyDescent="0.25">
      <c r="C8963" s="7">
        <v>43005.208333333336</v>
      </c>
      <c r="D8963" s="8">
        <v>12600.31</v>
      </c>
      <c r="E8963" s="8">
        <v>12607.86</v>
      </c>
      <c r="F8963" s="8">
        <v>12599.05</v>
      </c>
      <c r="G8963" s="8">
        <v>12607.22</v>
      </c>
      <c r="H8963" s="8"/>
      <c r="I8963" s="8"/>
      <c r="J8963" s="8"/>
    </row>
    <row r="8964" spans="3:10" x14ac:dyDescent="0.25">
      <c r="C8964" s="5">
        <v>43005.25</v>
      </c>
      <c r="D8964" s="6">
        <v>12605.33</v>
      </c>
      <c r="E8964" s="6">
        <v>12609.12</v>
      </c>
      <c r="F8964" s="6">
        <v>12605.33</v>
      </c>
      <c r="G8964" s="6">
        <v>12606.85</v>
      </c>
      <c r="H8964" s="6"/>
      <c r="I8964" s="6"/>
      <c r="J8964" s="6"/>
    </row>
    <row r="8965" spans="3:10" x14ac:dyDescent="0.25">
      <c r="C8965" s="7">
        <v>43005.291666666664</v>
      </c>
      <c r="D8965" s="8">
        <v>12606.84</v>
      </c>
      <c r="E8965" s="8">
        <v>12608.1</v>
      </c>
      <c r="F8965" s="8">
        <v>12599.53</v>
      </c>
      <c r="G8965" s="8">
        <v>12603.83</v>
      </c>
      <c r="H8965" s="8"/>
      <c r="I8965" s="8"/>
      <c r="J8965" s="8"/>
    </row>
    <row r="8966" spans="3:10" x14ac:dyDescent="0.25">
      <c r="C8966" s="5">
        <v>43005.333333333336</v>
      </c>
      <c r="D8966" s="6">
        <v>12603.86</v>
      </c>
      <c r="E8966" s="6">
        <v>12635.47</v>
      </c>
      <c r="F8966" s="6">
        <v>12602.57</v>
      </c>
      <c r="G8966" s="6">
        <v>12635.47</v>
      </c>
      <c r="H8966" s="6"/>
      <c r="I8966" s="6"/>
      <c r="J8966" s="6"/>
    </row>
    <row r="8967" spans="3:10" x14ac:dyDescent="0.25">
      <c r="C8967" s="7">
        <v>43005.375</v>
      </c>
      <c r="D8967" s="8">
        <v>12635.8</v>
      </c>
      <c r="E8967" s="8">
        <v>12637.22</v>
      </c>
      <c r="F8967" s="8">
        <v>12622.66</v>
      </c>
      <c r="G8967" s="8">
        <v>12627.61</v>
      </c>
      <c r="H8967" s="8"/>
      <c r="I8967" s="8"/>
      <c r="J8967" s="8"/>
    </row>
    <row r="8968" spans="3:10" x14ac:dyDescent="0.25">
      <c r="C8968" s="5">
        <v>43005.416666666664</v>
      </c>
      <c r="D8968" s="6">
        <v>12628.11</v>
      </c>
      <c r="E8968" s="6">
        <v>12682.69</v>
      </c>
      <c r="F8968" s="6">
        <v>12622.69</v>
      </c>
      <c r="G8968" s="6">
        <v>12667.37</v>
      </c>
      <c r="H8968" s="6"/>
      <c r="I8968" s="6"/>
      <c r="J8968" s="6"/>
    </row>
    <row r="8969" spans="3:10" x14ac:dyDescent="0.25">
      <c r="C8969" s="7">
        <v>43005.458333333336</v>
      </c>
      <c r="D8969" s="8">
        <v>12667.12</v>
      </c>
      <c r="E8969" s="8">
        <v>12673.87</v>
      </c>
      <c r="F8969" s="8">
        <v>12658.03</v>
      </c>
      <c r="G8969" s="8">
        <v>12665.17</v>
      </c>
      <c r="H8969" s="8"/>
      <c r="I8969" s="8"/>
      <c r="J8969" s="8"/>
    </row>
    <row r="8970" spans="3:10" x14ac:dyDescent="0.25">
      <c r="C8970" s="5">
        <v>43005.5</v>
      </c>
      <c r="D8970" s="6">
        <v>12665.42</v>
      </c>
      <c r="E8970" s="6">
        <v>12679.73</v>
      </c>
      <c r="F8970" s="6">
        <v>12663.41</v>
      </c>
      <c r="G8970" s="6">
        <v>12667.37</v>
      </c>
      <c r="H8970" s="6"/>
      <c r="I8970" s="6"/>
      <c r="J8970" s="6"/>
    </row>
    <row r="8971" spans="3:10" x14ac:dyDescent="0.25">
      <c r="C8971" s="7">
        <v>43005.541666666664</v>
      </c>
      <c r="D8971" s="8">
        <v>12667.87</v>
      </c>
      <c r="E8971" s="8">
        <v>12673.66</v>
      </c>
      <c r="F8971" s="8">
        <v>12657.75</v>
      </c>
      <c r="G8971" s="8">
        <v>12668.21</v>
      </c>
      <c r="H8971" s="8"/>
      <c r="I8971" s="8"/>
      <c r="J8971" s="8"/>
    </row>
    <row r="8972" spans="3:10" x14ac:dyDescent="0.25">
      <c r="C8972" s="5">
        <v>43005.583333333336</v>
      </c>
      <c r="D8972" s="6">
        <v>12667.71</v>
      </c>
      <c r="E8972" s="6">
        <v>12672.29</v>
      </c>
      <c r="F8972" s="6">
        <v>12664.47</v>
      </c>
      <c r="G8972" s="6">
        <v>12668.55</v>
      </c>
      <c r="H8972" s="6"/>
      <c r="I8972" s="6"/>
      <c r="J8972" s="6"/>
    </row>
    <row r="8973" spans="3:10" x14ac:dyDescent="0.25">
      <c r="C8973" s="7">
        <v>43005.625</v>
      </c>
      <c r="D8973" s="8">
        <v>12668.81</v>
      </c>
      <c r="E8973" s="8">
        <v>12676.91</v>
      </c>
      <c r="F8973" s="8">
        <v>12659.84</v>
      </c>
      <c r="G8973" s="8">
        <v>12673.12</v>
      </c>
      <c r="H8973" s="8"/>
      <c r="I8973" s="8"/>
      <c r="J8973" s="8"/>
    </row>
    <row r="8974" spans="3:10" x14ac:dyDescent="0.25">
      <c r="C8974" s="5">
        <v>43005.666666666664</v>
      </c>
      <c r="D8974" s="6">
        <v>12673.37</v>
      </c>
      <c r="E8974" s="6">
        <v>12686.4</v>
      </c>
      <c r="F8974" s="6">
        <v>12668.6</v>
      </c>
      <c r="G8974" s="6">
        <v>12679.4</v>
      </c>
      <c r="H8974" s="6"/>
      <c r="I8974" s="6"/>
      <c r="J8974" s="6"/>
    </row>
    <row r="8975" spans="3:10" x14ac:dyDescent="0.25">
      <c r="C8975" s="7">
        <v>43005.708333333336</v>
      </c>
      <c r="D8975" s="8">
        <v>12679.65</v>
      </c>
      <c r="E8975" s="8">
        <v>12685.08</v>
      </c>
      <c r="F8975" s="8">
        <v>12654.28</v>
      </c>
      <c r="G8975" s="8">
        <v>12659.36</v>
      </c>
      <c r="H8975" s="8"/>
      <c r="I8975" s="8"/>
      <c r="J8975" s="8"/>
    </row>
    <row r="8976" spans="3:10" x14ac:dyDescent="0.25">
      <c r="C8976" s="5">
        <v>43005.75</v>
      </c>
      <c r="D8976" s="6">
        <v>12659.11</v>
      </c>
      <c r="E8976" s="6">
        <v>12668.75</v>
      </c>
      <c r="F8976" s="6">
        <v>12653.06</v>
      </c>
      <c r="G8976" s="6">
        <v>12657.35</v>
      </c>
      <c r="H8976" s="6"/>
      <c r="I8976" s="6"/>
      <c r="J8976" s="6"/>
    </row>
    <row r="8977" spans="3:10" x14ac:dyDescent="0.25">
      <c r="C8977" s="7">
        <v>43005.791666666664</v>
      </c>
      <c r="D8977" s="8">
        <v>12657.57</v>
      </c>
      <c r="E8977" s="8">
        <v>12665.46</v>
      </c>
      <c r="F8977" s="8">
        <v>12647.3</v>
      </c>
      <c r="G8977" s="8">
        <v>12664.71</v>
      </c>
      <c r="H8977" s="8"/>
      <c r="I8977" s="8"/>
      <c r="J8977" s="8"/>
    </row>
    <row r="8978" spans="3:10" x14ac:dyDescent="0.25">
      <c r="C8978" s="5">
        <v>43005.833333333336</v>
      </c>
      <c r="D8978" s="6">
        <v>12664.96</v>
      </c>
      <c r="E8978" s="6">
        <v>12674.96</v>
      </c>
      <c r="F8978" s="6">
        <v>12661.7</v>
      </c>
      <c r="G8978" s="6">
        <v>12674.71</v>
      </c>
      <c r="H8978" s="6"/>
      <c r="I8978" s="6"/>
      <c r="J8978" s="6"/>
    </row>
    <row r="8979" spans="3:10" x14ac:dyDescent="0.25">
      <c r="C8979" s="7">
        <v>43005.875</v>
      </c>
      <c r="D8979" s="8">
        <v>12674.96</v>
      </c>
      <c r="E8979" s="8">
        <v>12687.47</v>
      </c>
      <c r="F8979" s="8">
        <v>12674.71</v>
      </c>
      <c r="G8979" s="8">
        <v>12684.46</v>
      </c>
      <c r="H8979" s="8"/>
      <c r="I8979" s="8"/>
      <c r="J8979" s="8"/>
    </row>
    <row r="8980" spans="3:10" x14ac:dyDescent="0.25">
      <c r="C8980" s="5">
        <v>43005.916666666664</v>
      </c>
      <c r="D8980" s="6">
        <v>12684.96</v>
      </c>
      <c r="E8980" s="6">
        <v>12704.73</v>
      </c>
      <c r="F8980" s="6">
        <v>12678.45</v>
      </c>
      <c r="G8980" s="6">
        <v>12678.45</v>
      </c>
      <c r="H8980" s="6"/>
      <c r="I8980" s="6"/>
      <c r="J8980" s="6"/>
    </row>
    <row r="8981" spans="3:10" x14ac:dyDescent="0.25">
      <c r="C8981" s="7">
        <v>43005.958333333336</v>
      </c>
      <c r="D8981" s="8">
        <v>12680.2</v>
      </c>
      <c r="E8981" s="8">
        <v>12682.45</v>
      </c>
      <c r="F8981" s="8">
        <v>12672.12</v>
      </c>
      <c r="G8981" s="8">
        <v>12675.82</v>
      </c>
      <c r="H8981" s="8"/>
      <c r="I8981" s="8"/>
      <c r="J8981" s="8"/>
    </row>
    <row r="8982" spans="3:10" x14ac:dyDescent="0.25">
      <c r="C8982" s="5">
        <v>43006.041666666664</v>
      </c>
      <c r="D8982" s="6">
        <v>12673.28</v>
      </c>
      <c r="E8982" s="6">
        <v>12675.82</v>
      </c>
      <c r="F8982" s="6">
        <v>12663.69</v>
      </c>
      <c r="G8982" s="6">
        <v>12667.74</v>
      </c>
      <c r="H8982" s="6"/>
      <c r="I8982" s="6"/>
      <c r="J8982" s="6"/>
    </row>
    <row r="8983" spans="3:10" x14ac:dyDescent="0.25">
      <c r="C8983" s="7">
        <v>43006.083333333336</v>
      </c>
      <c r="D8983" s="8">
        <v>12666.48</v>
      </c>
      <c r="E8983" s="8">
        <v>12671.27</v>
      </c>
      <c r="F8983" s="8">
        <v>12666.48</v>
      </c>
      <c r="G8983" s="8">
        <v>12671.27</v>
      </c>
      <c r="H8983" s="8"/>
      <c r="I8983" s="8"/>
      <c r="J8983" s="8"/>
    </row>
    <row r="8984" spans="3:10" x14ac:dyDescent="0.25">
      <c r="C8984" s="5">
        <v>43006.125</v>
      </c>
      <c r="D8984" s="6">
        <v>12670.64</v>
      </c>
      <c r="E8984" s="6">
        <v>12672.53</v>
      </c>
      <c r="F8984" s="6">
        <v>12666.2</v>
      </c>
      <c r="G8984" s="6">
        <v>12670</v>
      </c>
      <c r="H8984" s="6"/>
      <c r="I8984" s="6"/>
      <c r="J8984" s="6"/>
    </row>
    <row r="8985" spans="3:10" x14ac:dyDescent="0.25">
      <c r="C8985" s="7">
        <v>43006.166666666664</v>
      </c>
      <c r="D8985" s="8">
        <v>12669.69</v>
      </c>
      <c r="E8985" s="8">
        <v>12672.22</v>
      </c>
      <c r="F8985" s="8">
        <v>12667.15</v>
      </c>
      <c r="G8985" s="8">
        <v>12668.42</v>
      </c>
      <c r="H8985" s="8"/>
      <c r="I8985" s="8"/>
      <c r="J8985" s="8"/>
    </row>
    <row r="8986" spans="3:10" x14ac:dyDescent="0.25">
      <c r="C8986" s="5">
        <v>43006.208333333336</v>
      </c>
      <c r="D8986" s="6">
        <v>12667.15</v>
      </c>
      <c r="E8986" s="6">
        <v>12674.47</v>
      </c>
      <c r="F8986" s="6">
        <v>12667.15</v>
      </c>
      <c r="G8986" s="6">
        <v>12674.47</v>
      </c>
      <c r="H8986" s="6"/>
      <c r="I8986" s="6"/>
      <c r="J8986" s="6"/>
    </row>
    <row r="8987" spans="3:10" x14ac:dyDescent="0.25">
      <c r="C8987" s="7">
        <v>43006.25</v>
      </c>
      <c r="D8987" s="8">
        <v>12675.74</v>
      </c>
      <c r="E8987" s="8">
        <v>12681.26</v>
      </c>
      <c r="F8987" s="8">
        <v>12674.2</v>
      </c>
      <c r="G8987" s="8">
        <v>12680</v>
      </c>
      <c r="H8987" s="8"/>
      <c r="I8987" s="8"/>
      <c r="J8987" s="8"/>
    </row>
    <row r="8988" spans="3:10" x14ac:dyDescent="0.25">
      <c r="C8988" s="5">
        <v>43006.291666666664</v>
      </c>
      <c r="D8988" s="6">
        <v>12680.63</v>
      </c>
      <c r="E8988" s="6">
        <v>12685.86</v>
      </c>
      <c r="F8988" s="6">
        <v>12679.98</v>
      </c>
      <c r="G8988" s="6">
        <v>12685.86</v>
      </c>
      <c r="H8988" s="6"/>
      <c r="I8988" s="6"/>
      <c r="J8988" s="6"/>
    </row>
    <row r="8989" spans="3:10" x14ac:dyDescent="0.25">
      <c r="C8989" s="7">
        <v>43006.333333333336</v>
      </c>
      <c r="D8989" s="8">
        <v>12685.23</v>
      </c>
      <c r="E8989" s="8">
        <v>12695.25</v>
      </c>
      <c r="F8989" s="8">
        <v>12683.97</v>
      </c>
      <c r="G8989" s="8">
        <v>12691.31</v>
      </c>
      <c r="H8989" s="8"/>
      <c r="I8989" s="8"/>
      <c r="J8989" s="8"/>
    </row>
    <row r="8990" spans="3:10" x14ac:dyDescent="0.25">
      <c r="C8990" s="5">
        <v>43006.375</v>
      </c>
      <c r="D8990" s="6">
        <v>12690.31</v>
      </c>
      <c r="E8990" s="6">
        <v>12700.29</v>
      </c>
      <c r="F8990" s="6">
        <v>12682.14</v>
      </c>
      <c r="G8990" s="6">
        <v>12685.29</v>
      </c>
      <c r="H8990" s="6"/>
      <c r="I8990" s="6"/>
      <c r="J8990" s="6"/>
    </row>
    <row r="8991" spans="3:10" x14ac:dyDescent="0.25">
      <c r="C8991" s="7">
        <v>43006.416666666664</v>
      </c>
      <c r="D8991" s="8">
        <v>12684.28</v>
      </c>
      <c r="E8991" s="8">
        <v>12687.65</v>
      </c>
      <c r="F8991" s="8">
        <v>12664.39</v>
      </c>
      <c r="G8991" s="8">
        <v>12681</v>
      </c>
      <c r="H8991" s="8"/>
      <c r="I8991" s="8"/>
      <c r="J8991" s="8"/>
    </row>
    <row r="8992" spans="3:10" x14ac:dyDescent="0.25">
      <c r="C8992" s="5">
        <v>43006.458333333336</v>
      </c>
      <c r="D8992" s="6">
        <v>12682.26</v>
      </c>
      <c r="E8992" s="6">
        <v>12704.73</v>
      </c>
      <c r="F8992" s="6">
        <v>12677.62</v>
      </c>
      <c r="G8992" s="6">
        <v>12701.15</v>
      </c>
      <c r="H8992" s="6"/>
      <c r="I8992" s="6"/>
      <c r="J8992" s="6"/>
    </row>
    <row r="8993" spans="3:10" x14ac:dyDescent="0.25">
      <c r="C8993" s="7">
        <v>43006.5</v>
      </c>
      <c r="D8993" s="8">
        <v>12701.4</v>
      </c>
      <c r="E8993" s="8">
        <v>12707.96</v>
      </c>
      <c r="F8993" s="8">
        <v>12689.98</v>
      </c>
      <c r="G8993" s="8">
        <v>12698.94</v>
      </c>
      <c r="H8993" s="8"/>
      <c r="I8993" s="8"/>
      <c r="J8993" s="8"/>
    </row>
    <row r="8994" spans="3:10" x14ac:dyDescent="0.25">
      <c r="C8994" s="5">
        <v>43006.541666666664</v>
      </c>
      <c r="D8994" s="6">
        <v>12698.93</v>
      </c>
      <c r="E8994" s="6">
        <v>12704.76</v>
      </c>
      <c r="F8994" s="6">
        <v>12691.2</v>
      </c>
      <c r="G8994" s="6">
        <v>12701.18</v>
      </c>
      <c r="H8994" s="6"/>
      <c r="I8994" s="6"/>
      <c r="J8994" s="6"/>
    </row>
    <row r="8995" spans="3:10" x14ac:dyDescent="0.25">
      <c r="C8995" s="7">
        <v>43006.583333333336</v>
      </c>
      <c r="D8995" s="8">
        <v>12700.93</v>
      </c>
      <c r="E8995" s="8">
        <v>12702.25</v>
      </c>
      <c r="F8995" s="8">
        <v>12686.53</v>
      </c>
      <c r="G8995" s="8">
        <v>12693.03</v>
      </c>
      <c r="H8995" s="8"/>
      <c r="I8995" s="8"/>
      <c r="J8995" s="8"/>
    </row>
    <row r="8996" spans="3:10" x14ac:dyDescent="0.25">
      <c r="C8996" s="5">
        <v>43006.625</v>
      </c>
      <c r="D8996" s="6">
        <v>12692.78</v>
      </c>
      <c r="E8996" s="6">
        <v>12697.58</v>
      </c>
      <c r="F8996" s="6">
        <v>12683.18</v>
      </c>
      <c r="G8996" s="6">
        <v>12695.23</v>
      </c>
      <c r="H8996" s="6"/>
      <c r="I8996" s="6"/>
      <c r="J8996" s="6"/>
    </row>
    <row r="8997" spans="3:10" x14ac:dyDescent="0.25">
      <c r="C8997" s="7">
        <v>43006.666666666664</v>
      </c>
      <c r="D8997" s="8">
        <v>12694.98</v>
      </c>
      <c r="E8997" s="8">
        <v>12708.56</v>
      </c>
      <c r="F8997" s="8">
        <v>12691.55</v>
      </c>
      <c r="G8997" s="8">
        <v>12698.37</v>
      </c>
      <c r="H8997" s="8"/>
      <c r="I8997" s="8"/>
      <c r="J8997" s="8"/>
    </row>
    <row r="8998" spans="3:10" x14ac:dyDescent="0.25">
      <c r="C8998" s="5">
        <v>43006.708333333336</v>
      </c>
      <c r="D8998" s="6">
        <v>12698.12</v>
      </c>
      <c r="E8998" s="6">
        <v>12706.98</v>
      </c>
      <c r="F8998" s="6">
        <v>12692.5</v>
      </c>
      <c r="G8998" s="6">
        <v>12699.23</v>
      </c>
      <c r="H8998" s="6"/>
      <c r="I8998" s="6"/>
      <c r="J8998" s="6"/>
    </row>
    <row r="8999" spans="3:10" x14ac:dyDescent="0.25">
      <c r="C8999" s="7">
        <v>43006.75</v>
      </c>
      <c r="D8999" s="8">
        <v>12698.98</v>
      </c>
      <c r="E8999" s="8">
        <v>12711.61</v>
      </c>
      <c r="F8999" s="8">
        <v>12696.35</v>
      </c>
      <c r="G8999" s="8">
        <v>12707.74</v>
      </c>
      <c r="H8999" s="8"/>
      <c r="I8999" s="8"/>
      <c r="J8999" s="8"/>
    </row>
    <row r="9000" spans="3:10" x14ac:dyDescent="0.25">
      <c r="C9000" s="5">
        <v>43006.791666666664</v>
      </c>
      <c r="D9000" s="6">
        <v>12707.99</v>
      </c>
      <c r="E9000" s="6">
        <v>12719.88</v>
      </c>
      <c r="F9000" s="6">
        <v>12705.9</v>
      </c>
      <c r="G9000" s="6">
        <v>12717.25</v>
      </c>
      <c r="H9000" s="6"/>
      <c r="I9000" s="6"/>
      <c r="J9000" s="6"/>
    </row>
    <row r="9001" spans="3:10" x14ac:dyDescent="0.25">
      <c r="C9001" s="7">
        <v>43006.833333333336</v>
      </c>
      <c r="D9001" s="8">
        <v>12717.5</v>
      </c>
      <c r="E9001" s="8">
        <v>12721.75</v>
      </c>
      <c r="F9001" s="8">
        <v>12712.5</v>
      </c>
      <c r="G9001" s="8">
        <v>12720.75</v>
      </c>
      <c r="H9001" s="8"/>
      <c r="I9001" s="8"/>
      <c r="J9001" s="8"/>
    </row>
    <row r="9002" spans="3:10" x14ac:dyDescent="0.25">
      <c r="C9002" s="5">
        <v>43006.875</v>
      </c>
      <c r="D9002" s="6">
        <v>12721</v>
      </c>
      <c r="E9002" s="6">
        <v>12724.75</v>
      </c>
      <c r="F9002" s="6">
        <v>12717.74</v>
      </c>
      <c r="G9002" s="6">
        <v>12720.5</v>
      </c>
      <c r="H9002" s="6"/>
      <c r="I9002" s="6"/>
      <c r="J9002" s="6"/>
    </row>
    <row r="9003" spans="3:10" x14ac:dyDescent="0.25">
      <c r="C9003" s="7">
        <v>43006.916666666664</v>
      </c>
      <c r="D9003" s="8">
        <v>12720.75</v>
      </c>
      <c r="E9003" s="8">
        <v>12723.5</v>
      </c>
      <c r="F9003" s="8">
        <v>12714.49</v>
      </c>
      <c r="G9003" s="8">
        <v>12716.49</v>
      </c>
      <c r="H9003" s="8"/>
      <c r="I9003" s="8"/>
      <c r="J9003" s="8"/>
    </row>
    <row r="9004" spans="3:10" x14ac:dyDescent="0.25">
      <c r="C9004" s="5">
        <v>43006.958333333336</v>
      </c>
      <c r="D9004" s="6">
        <v>12714.74</v>
      </c>
      <c r="E9004" s="6">
        <v>12721.51</v>
      </c>
      <c r="F9004" s="6">
        <v>12713.47</v>
      </c>
      <c r="G9004" s="6">
        <v>12718.5</v>
      </c>
      <c r="H9004" s="6"/>
      <c r="I9004" s="6"/>
      <c r="J9004" s="6"/>
    </row>
    <row r="9005" spans="3:10" x14ac:dyDescent="0.25">
      <c r="C9005" s="7">
        <v>43007.041666666664</v>
      </c>
      <c r="D9005" s="8">
        <v>12715.73</v>
      </c>
      <c r="E9005" s="8">
        <v>12715.74</v>
      </c>
      <c r="F9005" s="8">
        <v>12703.35</v>
      </c>
      <c r="G9005" s="8">
        <v>12704.62</v>
      </c>
      <c r="H9005" s="8"/>
      <c r="I9005" s="8"/>
      <c r="J9005" s="8"/>
    </row>
    <row r="9006" spans="3:10" x14ac:dyDescent="0.25">
      <c r="C9006" s="5">
        <v>43007.083333333336</v>
      </c>
      <c r="D9006" s="6">
        <v>12703.35</v>
      </c>
      <c r="E9006" s="6">
        <v>12706.88</v>
      </c>
      <c r="F9006" s="6">
        <v>12703.07</v>
      </c>
      <c r="G9006" s="6">
        <v>12703.07</v>
      </c>
      <c r="H9006" s="6"/>
      <c r="I9006" s="6"/>
      <c r="J9006" s="6"/>
    </row>
    <row r="9007" spans="3:10" x14ac:dyDescent="0.25">
      <c r="C9007" s="7">
        <v>43007.125</v>
      </c>
      <c r="D9007" s="8">
        <v>12704.34</v>
      </c>
      <c r="E9007" s="8">
        <v>12710.14</v>
      </c>
      <c r="F9007" s="8">
        <v>12703.07</v>
      </c>
      <c r="G9007" s="8">
        <v>12708.87</v>
      </c>
      <c r="H9007" s="8"/>
      <c r="I9007" s="8"/>
      <c r="J9007" s="8"/>
    </row>
    <row r="9008" spans="3:10" x14ac:dyDescent="0.25">
      <c r="C9008" s="5">
        <v>43007.166666666664</v>
      </c>
      <c r="D9008" s="6">
        <v>12709.18</v>
      </c>
      <c r="E9008" s="6">
        <v>12712.45</v>
      </c>
      <c r="F9008" s="6">
        <v>12705.91</v>
      </c>
      <c r="G9008" s="6">
        <v>12711.18</v>
      </c>
      <c r="H9008" s="6"/>
      <c r="I9008" s="6"/>
      <c r="J9008" s="6"/>
    </row>
    <row r="9009" spans="3:10" x14ac:dyDescent="0.25">
      <c r="C9009" s="7">
        <v>43007.208333333336</v>
      </c>
      <c r="D9009" s="8">
        <v>12712.45</v>
      </c>
      <c r="E9009" s="8">
        <v>12715.72</v>
      </c>
      <c r="F9009" s="8">
        <v>12711.18</v>
      </c>
      <c r="G9009" s="8">
        <v>12711.94</v>
      </c>
      <c r="H9009" s="8"/>
      <c r="I9009" s="8"/>
      <c r="J9009" s="8"/>
    </row>
    <row r="9010" spans="3:10" x14ac:dyDescent="0.25">
      <c r="C9010" s="5">
        <v>43007.25</v>
      </c>
      <c r="D9010" s="6">
        <v>12713.21</v>
      </c>
      <c r="E9010" s="6">
        <v>12714.47</v>
      </c>
      <c r="F9010" s="6">
        <v>12710.67</v>
      </c>
      <c r="G9010" s="6">
        <v>12714.47</v>
      </c>
      <c r="H9010" s="6"/>
      <c r="I9010" s="6"/>
      <c r="J9010" s="6"/>
    </row>
    <row r="9011" spans="3:10" x14ac:dyDescent="0.25">
      <c r="C9011" s="7">
        <v>43007.291666666664</v>
      </c>
      <c r="D9011" s="8">
        <v>12713.16</v>
      </c>
      <c r="E9011" s="8">
        <v>12722.69</v>
      </c>
      <c r="F9011" s="8">
        <v>12713.16</v>
      </c>
      <c r="G9011" s="8">
        <v>12715.34</v>
      </c>
      <c r="H9011" s="8"/>
      <c r="I9011" s="8"/>
      <c r="J9011" s="8"/>
    </row>
    <row r="9012" spans="3:10" x14ac:dyDescent="0.25">
      <c r="C9012" s="5">
        <v>43007.333333333336</v>
      </c>
      <c r="D9012" s="6">
        <v>12716.61</v>
      </c>
      <c r="E9012" s="6">
        <v>12720.1</v>
      </c>
      <c r="F9012" s="6">
        <v>12710.72</v>
      </c>
      <c r="G9012" s="6">
        <v>12720.1</v>
      </c>
      <c r="H9012" s="6"/>
      <c r="I9012" s="6"/>
      <c r="J9012" s="6"/>
    </row>
    <row r="9013" spans="3:10" x14ac:dyDescent="0.25">
      <c r="C9013" s="7">
        <v>43007.375</v>
      </c>
      <c r="D9013" s="8">
        <v>12721.6</v>
      </c>
      <c r="E9013" s="8">
        <v>12732.56</v>
      </c>
      <c r="F9013" s="8">
        <v>12720.5</v>
      </c>
      <c r="G9013" s="8">
        <v>12722.92</v>
      </c>
      <c r="H9013" s="8"/>
      <c r="I9013" s="8"/>
      <c r="J9013" s="8"/>
    </row>
    <row r="9014" spans="3:10" x14ac:dyDescent="0.25">
      <c r="C9014" s="5">
        <v>43007.416666666664</v>
      </c>
      <c r="D9014" s="6">
        <v>12722.92</v>
      </c>
      <c r="E9014" s="6">
        <v>12753.47</v>
      </c>
      <c r="F9014" s="6">
        <v>12721.03</v>
      </c>
      <c r="G9014" s="6">
        <v>12728.44</v>
      </c>
      <c r="H9014" s="6"/>
      <c r="I9014" s="6"/>
      <c r="J9014" s="6"/>
    </row>
    <row r="9015" spans="3:10" x14ac:dyDescent="0.25">
      <c r="C9015" s="7">
        <v>43007.458333333336</v>
      </c>
      <c r="D9015" s="8">
        <v>12728.94</v>
      </c>
      <c r="E9015" s="8">
        <v>12741.85</v>
      </c>
      <c r="F9015" s="8">
        <v>12723.9</v>
      </c>
      <c r="G9015" s="8">
        <v>12730.06</v>
      </c>
      <c r="H9015" s="8"/>
      <c r="I9015" s="8"/>
      <c r="J9015" s="8"/>
    </row>
    <row r="9016" spans="3:10" x14ac:dyDescent="0.25">
      <c r="C9016" s="5">
        <v>43007.5</v>
      </c>
      <c r="D9016" s="6">
        <v>12729.81</v>
      </c>
      <c r="E9016" s="6">
        <v>12745.28</v>
      </c>
      <c r="F9016" s="6">
        <v>12728.56</v>
      </c>
      <c r="G9016" s="6">
        <v>12742.14</v>
      </c>
      <c r="H9016" s="6"/>
      <c r="I9016" s="6"/>
      <c r="J9016" s="6"/>
    </row>
    <row r="9017" spans="3:10" x14ac:dyDescent="0.25">
      <c r="C9017" s="7">
        <v>43007.541666666664</v>
      </c>
      <c r="D9017" s="8">
        <v>12742.64</v>
      </c>
      <c r="E9017" s="8">
        <v>12756.84</v>
      </c>
      <c r="F9017" s="8">
        <v>12738.95</v>
      </c>
      <c r="G9017" s="8">
        <v>12751.71</v>
      </c>
      <c r="H9017" s="8"/>
      <c r="I9017" s="8"/>
      <c r="J9017" s="8"/>
    </row>
    <row r="9018" spans="3:10" x14ac:dyDescent="0.25">
      <c r="C9018" s="5">
        <v>43007.583333333336</v>
      </c>
      <c r="D9018" s="6">
        <v>12751.96</v>
      </c>
      <c r="E9018" s="6">
        <v>12752.21</v>
      </c>
      <c r="F9018" s="6">
        <v>12741.95</v>
      </c>
      <c r="G9018" s="6">
        <v>12747.86</v>
      </c>
      <c r="H9018" s="6"/>
      <c r="I9018" s="6"/>
      <c r="J9018" s="6"/>
    </row>
    <row r="9019" spans="3:10" x14ac:dyDescent="0.25">
      <c r="C9019" s="7">
        <v>43007.625</v>
      </c>
      <c r="D9019" s="8">
        <v>12747.87</v>
      </c>
      <c r="E9019" s="8">
        <v>12758.9</v>
      </c>
      <c r="F9019" s="8">
        <v>12746.39</v>
      </c>
      <c r="G9019" s="8">
        <v>12758.9</v>
      </c>
      <c r="H9019" s="8"/>
      <c r="I9019" s="8"/>
      <c r="J9019" s="8"/>
    </row>
    <row r="9020" spans="3:10" x14ac:dyDescent="0.25">
      <c r="C9020" s="5">
        <v>43007.666666666664</v>
      </c>
      <c r="D9020" s="6">
        <v>12758.4</v>
      </c>
      <c r="E9020" s="6">
        <v>12783.25</v>
      </c>
      <c r="F9020" s="6">
        <v>12757.65</v>
      </c>
      <c r="G9020" s="6">
        <v>12780.79</v>
      </c>
      <c r="H9020" s="6"/>
      <c r="I9020" s="6"/>
      <c r="J9020" s="6"/>
    </row>
    <row r="9021" spans="3:10" x14ac:dyDescent="0.25">
      <c r="C9021" s="7">
        <v>43007.708333333336</v>
      </c>
      <c r="D9021" s="8">
        <v>12780.54</v>
      </c>
      <c r="E9021" s="8">
        <v>12793.95</v>
      </c>
      <c r="F9021" s="8">
        <v>12774.36</v>
      </c>
      <c r="G9021" s="8">
        <v>12789.77</v>
      </c>
      <c r="H9021" s="8"/>
      <c r="I9021" s="8"/>
      <c r="J9021" s="8"/>
    </row>
    <row r="9022" spans="3:10" x14ac:dyDescent="0.25">
      <c r="C9022" s="5">
        <v>43007.75</v>
      </c>
      <c r="D9022" s="6">
        <v>12790.02</v>
      </c>
      <c r="E9022" s="6">
        <v>12838.36</v>
      </c>
      <c r="F9022" s="6">
        <v>12782.79</v>
      </c>
      <c r="G9022" s="6">
        <v>12838.11</v>
      </c>
      <c r="H9022" s="6"/>
      <c r="I9022" s="6"/>
      <c r="J9022" s="6"/>
    </row>
    <row r="9023" spans="3:10" x14ac:dyDescent="0.25">
      <c r="C9023" s="7">
        <v>43007.791666666664</v>
      </c>
      <c r="D9023" s="8">
        <v>12837.86</v>
      </c>
      <c r="E9023" s="8">
        <v>12847.41</v>
      </c>
      <c r="F9023" s="8">
        <v>12831.73</v>
      </c>
      <c r="G9023" s="8">
        <v>12841.67</v>
      </c>
      <c r="H9023" s="8"/>
      <c r="I9023" s="8"/>
      <c r="J9023" s="8"/>
    </row>
    <row r="9024" spans="3:10" x14ac:dyDescent="0.25">
      <c r="C9024" s="5">
        <v>43007.833333333336</v>
      </c>
      <c r="D9024" s="6">
        <v>12840.91</v>
      </c>
      <c r="E9024" s="6">
        <v>12841.67</v>
      </c>
      <c r="F9024" s="6">
        <v>12833.41</v>
      </c>
      <c r="G9024" s="6">
        <v>12834.9</v>
      </c>
      <c r="H9024" s="6"/>
      <c r="I9024" s="6"/>
      <c r="J9024" s="6"/>
    </row>
    <row r="9025" spans="3:10" x14ac:dyDescent="0.25">
      <c r="C9025" s="7">
        <v>43007.875</v>
      </c>
      <c r="D9025" s="8">
        <v>12834.65</v>
      </c>
      <c r="E9025" s="8">
        <v>12837.15</v>
      </c>
      <c r="F9025" s="8">
        <v>12830.65</v>
      </c>
      <c r="G9025" s="8">
        <v>12836.4</v>
      </c>
      <c r="H9025" s="8"/>
      <c r="I9025" s="8"/>
      <c r="J9025" s="8"/>
    </row>
    <row r="9026" spans="3:10" x14ac:dyDescent="0.25">
      <c r="C9026" s="5">
        <v>43007.916666666664</v>
      </c>
      <c r="D9026" s="6">
        <v>12836.65</v>
      </c>
      <c r="E9026" s="6">
        <v>12843.4</v>
      </c>
      <c r="F9026" s="6">
        <v>12834.39</v>
      </c>
      <c r="G9026" s="6">
        <v>12843.4</v>
      </c>
      <c r="H9026" s="6"/>
      <c r="I9026" s="6"/>
      <c r="J9026" s="6"/>
    </row>
    <row r="9027" spans="3:10" x14ac:dyDescent="0.25">
      <c r="C9027" s="7">
        <v>43010.041666666664</v>
      </c>
      <c r="D9027" s="8">
        <v>12843.1</v>
      </c>
      <c r="E9027" s="8">
        <v>12911.43</v>
      </c>
      <c r="F9027" s="8">
        <v>12843.1</v>
      </c>
      <c r="G9027" s="8">
        <v>12888.55</v>
      </c>
      <c r="H9027" s="8"/>
      <c r="I9027" s="8"/>
      <c r="J9027" s="8"/>
    </row>
    <row r="9028" spans="3:10" x14ac:dyDescent="0.25">
      <c r="C9028" s="5">
        <v>43010.083333333336</v>
      </c>
      <c r="D9028" s="6">
        <v>12887.27</v>
      </c>
      <c r="E9028" s="6">
        <v>12893.6</v>
      </c>
      <c r="F9028" s="6">
        <v>12881.94</v>
      </c>
      <c r="G9028" s="6">
        <v>12888.77</v>
      </c>
      <c r="H9028" s="6"/>
      <c r="I9028" s="6"/>
      <c r="J9028" s="6"/>
    </row>
    <row r="9029" spans="3:10" x14ac:dyDescent="0.25">
      <c r="C9029" s="7">
        <v>43010.125</v>
      </c>
      <c r="D9029" s="8">
        <v>12887.49</v>
      </c>
      <c r="E9029" s="8">
        <v>12890.04</v>
      </c>
      <c r="F9029" s="8">
        <v>12880.16</v>
      </c>
      <c r="G9029" s="8">
        <v>12884.66</v>
      </c>
      <c r="H9029" s="8"/>
      <c r="I9029" s="8"/>
      <c r="J9029" s="8"/>
    </row>
    <row r="9030" spans="3:10" x14ac:dyDescent="0.25">
      <c r="C9030" s="5">
        <v>43010.166666666664</v>
      </c>
      <c r="D9030" s="6">
        <v>12884.15</v>
      </c>
      <c r="E9030" s="6">
        <v>12891.06</v>
      </c>
      <c r="F9030" s="6">
        <v>12881.6</v>
      </c>
      <c r="G9030" s="6">
        <v>12889.15</v>
      </c>
      <c r="H9030" s="6"/>
      <c r="I9030" s="6"/>
      <c r="J9030" s="6"/>
    </row>
    <row r="9031" spans="3:10" x14ac:dyDescent="0.25">
      <c r="C9031" s="7">
        <v>43010.208333333336</v>
      </c>
      <c r="D9031" s="8">
        <v>12887.87</v>
      </c>
      <c r="E9031" s="8">
        <v>12889.15</v>
      </c>
      <c r="F9031" s="8">
        <v>12882.04</v>
      </c>
      <c r="G9031" s="8">
        <v>12885.09</v>
      </c>
      <c r="H9031" s="8"/>
      <c r="I9031" s="8"/>
      <c r="J9031" s="8"/>
    </row>
    <row r="9032" spans="3:10" x14ac:dyDescent="0.25">
      <c r="C9032" s="5">
        <v>43010.25</v>
      </c>
      <c r="D9032" s="6">
        <v>12886.37</v>
      </c>
      <c r="E9032" s="6">
        <v>12888.64</v>
      </c>
      <c r="F9032" s="6">
        <v>12885.09</v>
      </c>
      <c r="G9032" s="6">
        <v>12886.09</v>
      </c>
      <c r="H9032" s="6"/>
      <c r="I9032" s="6"/>
      <c r="J9032" s="6"/>
    </row>
    <row r="9033" spans="3:10" x14ac:dyDescent="0.25">
      <c r="C9033" s="7">
        <v>43010.291666666664</v>
      </c>
      <c r="D9033" s="8">
        <v>12885.45</v>
      </c>
      <c r="E9033" s="8">
        <v>12889.91</v>
      </c>
      <c r="F9033" s="8">
        <v>12883.81</v>
      </c>
      <c r="G9033" s="8">
        <v>12883.81</v>
      </c>
      <c r="H9033" s="8"/>
      <c r="I9033" s="8"/>
      <c r="J9033" s="8"/>
    </row>
    <row r="9034" spans="3:10" x14ac:dyDescent="0.25">
      <c r="C9034" s="5">
        <v>43010.333333333336</v>
      </c>
      <c r="D9034" s="6">
        <v>12882.53</v>
      </c>
      <c r="E9034" s="6">
        <v>12897.41</v>
      </c>
      <c r="F9034" s="6">
        <v>12879.22</v>
      </c>
      <c r="G9034" s="6">
        <v>12879.22</v>
      </c>
      <c r="H9034" s="6"/>
      <c r="I9034" s="6"/>
      <c r="J9034" s="6"/>
    </row>
    <row r="9035" spans="3:10" x14ac:dyDescent="0.25">
      <c r="C9035" s="7">
        <v>43010.375</v>
      </c>
      <c r="D9035" s="8">
        <v>12880.72</v>
      </c>
      <c r="E9035" s="8">
        <v>12893.49</v>
      </c>
      <c r="F9035" s="8">
        <v>12870.97</v>
      </c>
      <c r="G9035" s="8">
        <v>12873.19</v>
      </c>
      <c r="H9035" s="8"/>
      <c r="I9035" s="8"/>
      <c r="J9035" s="8"/>
    </row>
    <row r="9036" spans="3:10" x14ac:dyDescent="0.25">
      <c r="C9036" s="5">
        <v>43010.416666666664</v>
      </c>
      <c r="D9036" s="6">
        <v>12872.44</v>
      </c>
      <c r="E9036" s="6">
        <v>12902.4</v>
      </c>
      <c r="F9036" s="6">
        <v>12863.18</v>
      </c>
      <c r="G9036" s="6">
        <v>12884.24</v>
      </c>
      <c r="H9036" s="6"/>
      <c r="I9036" s="6"/>
      <c r="J9036" s="6"/>
    </row>
    <row r="9037" spans="3:10" x14ac:dyDescent="0.25">
      <c r="C9037" s="7">
        <v>43010.458333333336</v>
      </c>
      <c r="D9037" s="8">
        <v>12884</v>
      </c>
      <c r="E9037" s="8">
        <v>12887.58</v>
      </c>
      <c r="F9037" s="8">
        <v>12858.7</v>
      </c>
      <c r="G9037" s="8">
        <v>12861.15</v>
      </c>
      <c r="H9037" s="8"/>
      <c r="I9037" s="8"/>
      <c r="J9037" s="8"/>
    </row>
    <row r="9038" spans="3:10" x14ac:dyDescent="0.25">
      <c r="C9038" s="5">
        <v>43010.5</v>
      </c>
      <c r="D9038" s="6">
        <v>12861.9</v>
      </c>
      <c r="E9038" s="6">
        <v>12876.98</v>
      </c>
      <c r="F9038" s="6">
        <v>12858.46</v>
      </c>
      <c r="G9038" s="6">
        <v>12866.94</v>
      </c>
      <c r="H9038" s="6"/>
      <c r="I9038" s="6"/>
      <c r="J9038" s="6"/>
    </row>
    <row r="9039" spans="3:10" x14ac:dyDescent="0.25">
      <c r="C9039" s="7">
        <v>43010.541666666664</v>
      </c>
      <c r="D9039" s="8">
        <v>12866.69</v>
      </c>
      <c r="E9039" s="8">
        <v>12873.59</v>
      </c>
      <c r="F9039" s="8">
        <v>12859.99</v>
      </c>
      <c r="G9039" s="8">
        <v>12869.73</v>
      </c>
      <c r="H9039" s="8"/>
      <c r="I9039" s="8"/>
      <c r="J9039" s="8"/>
    </row>
    <row r="9040" spans="3:10" x14ac:dyDescent="0.25">
      <c r="C9040" s="5">
        <v>43010.583333333336</v>
      </c>
      <c r="D9040" s="6">
        <v>12869.23</v>
      </c>
      <c r="E9040" s="6">
        <v>12869.99</v>
      </c>
      <c r="F9040" s="6">
        <v>12852.93</v>
      </c>
      <c r="G9040" s="6">
        <v>12861.78</v>
      </c>
      <c r="H9040" s="6"/>
      <c r="I9040" s="6"/>
      <c r="J9040" s="6"/>
    </row>
    <row r="9041" spans="3:10" x14ac:dyDescent="0.25">
      <c r="C9041" s="7">
        <v>43010.625</v>
      </c>
      <c r="D9041" s="8">
        <v>12861.53</v>
      </c>
      <c r="E9041" s="8">
        <v>12865.72</v>
      </c>
      <c r="F9041" s="8">
        <v>12854.23</v>
      </c>
      <c r="G9041" s="8">
        <v>12856.18</v>
      </c>
      <c r="H9041" s="8"/>
      <c r="I9041" s="8"/>
      <c r="J9041" s="8"/>
    </row>
    <row r="9042" spans="3:10" x14ac:dyDescent="0.25">
      <c r="C9042" s="5">
        <v>43010.666666666664</v>
      </c>
      <c r="D9042" s="6">
        <v>12856.17</v>
      </c>
      <c r="E9042" s="6">
        <v>12872.19</v>
      </c>
      <c r="F9042" s="6">
        <v>12848.85</v>
      </c>
      <c r="G9042" s="6">
        <v>12871.69</v>
      </c>
      <c r="H9042" s="6"/>
      <c r="I9042" s="6"/>
      <c r="J9042" s="6"/>
    </row>
    <row r="9043" spans="3:10" x14ac:dyDescent="0.25">
      <c r="C9043" s="7">
        <v>43010.708333333336</v>
      </c>
      <c r="D9043" s="8">
        <v>12873.44</v>
      </c>
      <c r="E9043" s="8">
        <v>12883.1</v>
      </c>
      <c r="F9043" s="8">
        <v>12865.01</v>
      </c>
      <c r="G9043" s="8">
        <v>12883.1</v>
      </c>
      <c r="H9043" s="8"/>
      <c r="I9043" s="8"/>
      <c r="J9043" s="8"/>
    </row>
    <row r="9044" spans="3:10" x14ac:dyDescent="0.25">
      <c r="C9044" s="5">
        <v>43010.75</v>
      </c>
      <c r="D9044" s="6">
        <v>12882.85</v>
      </c>
      <c r="E9044" s="6">
        <v>12902.58</v>
      </c>
      <c r="F9044" s="6">
        <v>12882.85</v>
      </c>
      <c r="G9044" s="6">
        <v>12894.44</v>
      </c>
      <c r="H9044" s="6"/>
      <c r="I9044" s="6"/>
      <c r="J9044" s="6"/>
    </row>
    <row r="9045" spans="3:10" x14ac:dyDescent="0.25">
      <c r="C9045" s="7">
        <v>43010.791666666664</v>
      </c>
      <c r="D9045" s="8">
        <v>12894.19</v>
      </c>
      <c r="E9045" s="8">
        <v>12900.07</v>
      </c>
      <c r="F9045" s="8">
        <v>12892.2</v>
      </c>
      <c r="G9045" s="8">
        <v>12899.82</v>
      </c>
      <c r="H9045" s="8"/>
      <c r="I9045" s="8"/>
      <c r="J9045" s="8"/>
    </row>
    <row r="9046" spans="3:10" x14ac:dyDescent="0.25">
      <c r="C9046" s="5">
        <v>43010.833333333336</v>
      </c>
      <c r="D9046" s="6">
        <v>12899.57</v>
      </c>
      <c r="E9046" s="6">
        <v>12906.07</v>
      </c>
      <c r="F9046" s="6">
        <v>12898.32</v>
      </c>
      <c r="G9046" s="6">
        <v>12900.82</v>
      </c>
      <c r="H9046" s="6"/>
      <c r="I9046" s="6"/>
      <c r="J9046" s="6"/>
    </row>
    <row r="9047" spans="3:10" x14ac:dyDescent="0.25">
      <c r="C9047" s="7">
        <v>43010.875</v>
      </c>
      <c r="D9047" s="8">
        <v>12900.57</v>
      </c>
      <c r="E9047" s="8">
        <v>12906.82</v>
      </c>
      <c r="F9047" s="8">
        <v>12898.07</v>
      </c>
      <c r="G9047" s="8">
        <v>12904.82</v>
      </c>
      <c r="H9047" s="8"/>
      <c r="I9047" s="8"/>
      <c r="J9047" s="8"/>
    </row>
    <row r="9048" spans="3:10" x14ac:dyDescent="0.25">
      <c r="C9048" s="5">
        <v>43010.916666666664</v>
      </c>
      <c r="D9048" s="6">
        <v>12905.07</v>
      </c>
      <c r="E9048" s="6">
        <v>12915.57</v>
      </c>
      <c r="F9048" s="6">
        <v>12900.31</v>
      </c>
      <c r="G9048" s="6">
        <v>12910.31</v>
      </c>
      <c r="H9048" s="6"/>
      <c r="I9048" s="6"/>
      <c r="J9048" s="6"/>
    </row>
    <row r="9049" spans="3:10" x14ac:dyDescent="0.25">
      <c r="C9049" s="7">
        <v>43012.375</v>
      </c>
      <c r="D9049" s="8">
        <v>12910.01</v>
      </c>
      <c r="E9049" s="8">
        <v>12970.69</v>
      </c>
      <c r="F9049" s="8">
        <v>12910.01</v>
      </c>
      <c r="G9049" s="8">
        <v>12966.19</v>
      </c>
      <c r="H9049" s="8"/>
      <c r="I9049" s="8"/>
      <c r="J9049" s="8"/>
    </row>
    <row r="9050" spans="3:10" x14ac:dyDescent="0.25">
      <c r="C9050" s="5">
        <v>43012.416666666664</v>
      </c>
      <c r="D9050" s="6">
        <v>12966.19</v>
      </c>
      <c r="E9050" s="6">
        <v>12974.36</v>
      </c>
      <c r="F9050" s="6">
        <v>12923.16</v>
      </c>
      <c r="G9050" s="6">
        <v>12927.99</v>
      </c>
      <c r="H9050" s="6"/>
      <c r="I9050" s="6"/>
      <c r="J9050" s="6"/>
    </row>
    <row r="9051" spans="3:10" x14ac:dyDescent="0.25">
      <c r="C9051" s="7">
        <v>43012.458333333336</v>
      </c>
      <c r="D9051" s="8">
        <v>12928.24</v>
      </c>
      <c r="E9051" s="8">
        <v>12931.49</v>
      </c>
      <c r="F9051" s="8">
        <v>12912.98</v>
      </c>
      <c r="G9051" s="8">
        <v>12914.94</v>
      </c>
      <c r="H9051" s="8"/>
      <c r="I9051" s="8"/>
      <c r="J9051" s="8"/>
    </row>
    <row r="9052" spans="3:10" x14ac:dyDescent="0.25">
      <c r="C9052" s="5">
        <v>43012.5</v>
      </c>
      <c r="D9052" s="6">
        <v>12915.19</v>
      </c>
      <c r="E9052" s="6">
        <v>12922.96</v>
      </c>
      <c r="F9052" s="6">
        <v>12906.63</v>
      </c>
      <c r="G9052" s="6">
        <v>12914.17</v>
      </c>
      <c r="H9052" s="6"/>
      <c r="I9052" s="6"/>
      <c r="J9052" s="6"/>
    </row>
    <row r="9053" spans="3:10" x14ac:dyDescent="0.25">
      <c r="C9053" s="7">
        <v>43012.541666666664</v>
      </c>
      <c r="D9053" s="8">
        <v>12914.18</v>
      </c>
      <c r="E9053" s="8">
        <v>12917.88</v>
      </c>
      <c r="F9053" s="8">
        <v>12893.2</v>
      </c>
      <c r="G9053" s="8">
        <v>12897.37</v>
      </c>
      <c r="H9053" s="8"/>
      <c r="I9053" s="8"/>
      <c r="J9053" s="8"/>
    </row>
    <row r="9054" spans="3:10" x14ac:dyDescent="0.25">
      <c r="C9054" s="5">
        <v>43012.583333333336</v>
      </c>
      <c r="D9054" s="6">
        <v>12897.12</v>
      </c>
      <c r="E9054" s="6">
        <v>12915.09</v>
      </c>
      <c r="F9054" s="6">
        <v>12894.63</v>
      </c>
      <c r="G9054" s="6">
        <v>12913.1</v>
      </c>
      <c r="H9054" s="6"/>
      <c r="I9054" s="6"/>
      <c r="J9054" s="6"/>
    </row>
    <row r="9055" spans="3:10" x14ac:dyDescent="0.25">
      <c r="C9055" s="7">
        <v>43012.625</v>
      </c>
      <c r="D9055" s="8">
        <v>12913.6</v>
      </c>
      <c r="E9055" s="8">
        <v>12938.86</v>
      </c>
      <c r="F9055" s="8">
        <v>12912.86</v>
      </c>
      <c r="G9055" s="8">
        <v>12936.32</v>
      </c>
      <c r="H9055" s="8"/>
      <c r="I9055" s="8"/>
      <c r="J9055" s="8"/>
    </row>
    <row r="9056" spans="3:10" x14ac:dyDescent="0.25">
      <c r="C9056" s="5">
        <v>43012.666666666664</v>
      </c>
      <c r="D9056" s="6">
        <v>12936.66</v>
      </c>
      <c r="E9056" s="6">
        <v>12948.16</v>
      </c>
      <c r="F9056" s="6">
        <v>12930.68</v>
      </c>
      <c r="G9056" s="6">
        <v>12940.73</v>
      </c>
      <c r="H9056" s="6"/>
      <c r="I9056" s="6"/>
      <c r="J9056" s="6"/>
    </row>
    <row r="9057" spans="3:10" x14ac:dyDescent="0.25">
      <c r="C9057" s="7">
        <v>43012.708333333336</v>
      </c>
      <c r="D9057" s="8">
        <v>12939.48</v>
      </c>
      <c r="E9057" s="8">
        <v>12967.83</v>
      </c>
      <c r="F9057" s="8">
        <v>12939.48</v>
      </c>
      <c r="G9057" s="8">
        <v>12956.13</v>
      </c>
      <c r="H9057" s="8"/>
      <c r="I9057" s="8"/>
      <c r="J9057" s="8"/>
    </row>
    <row r="9058" spans="3:10" x14ac:dyDescent="0.25">
      <c r="C9058" s="5">
        <v>43012.75</v>
      </c>
      <c r="D9058" s="6">
        <v>12956.63</v>
      </c>
      <c r="E9058" s="6">
        <v>12982.99</v>
      </c>
      <c r="F9058" s="6">
        <v>12955.97</v>
      </c>
      <c r="G9058" s="6">
        <v>12977.2</v>
      </c>
      <c r="H9058" s="6"/>
      <c r="I9058" s="6"/>
      <c r="J9058" s="6"/>
    </row>
    <row r="9059" spans="3:10" x14ac:dyDescent="0.25">
      <c r="C9059" s="7">
        <v>43012.791666666664</v>
      </c>
      <c r="D9059" s="8">
        <v>12977.45</v>
      </c>
      <c r="E9059" s="8">
        <v>12979.95</v>
      </c>
      <c r="F9059" s="8">
        <v>12963.69</v>
      </c>
      <c r="G9059" s="8">
        <v>12965.57</v>
      </c>
      <c r="H9059" s="8"/>
      <c r="I9059" s="8"/>
      <c r="J9059" s="8"/>
    </row>
    <row r="9060" spans="3:10" x14ac:dyDescent="0.25">
      <c r="C9060" s="5">
        <v>43012.833333333336</v>
      </c>
      <c r="D9060" s="6">
        <v>12965.82</v>
      </c>
      <c r="E9060" s="6">
        <v>12966.32</v>
      </c>
      <c r="F9060" s="6">
        <v>12935.54</v>
      </c>
      <c r="G9060" s="6">
        <v>12944.05</v>
      </c>
      <c r="H9060" s="6"/>
      <c r="I9060" s="6"/>
      <c r="J9060" s="6"/>
    </row>
    <row r="9061" spans="3:10" x14ac:dyDescent="0.25">
      <c r="C9061" s="7">
        <v>43012.875</v>
      </c>
      <c r="D9061" s="8">
        <v>12943.8</v>
      </c>
      <c r="E9061" s="8">
        <v>12946.55</v>
      </c>
      <c r="F9061" s="8">
        <v>12941.54</v>
      </c>
      <c r="G9061" s="8">
        <v>12945.54</v>
      </c>
      <c r="H9061" s="8"/>
      <c r="I9061" s="8"/>
      <c r="J9061" s="8"/>
    </row>
    <row r="9062" spans="3:10" x14ac:dyDescent="0.25">
      <c r="C9062" s="5">
        <v>43012.916666666664</v>
      </c>
      <c r="D9062" s="6">
        <v>12945.79</v>
      </c>
      <c r="E9062" s="6">
        <v>12952.04</v>
      </c>
      <c r="F9062" s="6">
        <v>12939.03</v>
      </c>
      <c r="G9062" s="6">
        <v>12941.53</v>
      </c>
      <c r="H9062" s="6"/>
      <c r="I9062" s="6"/>
      <c r="J9062" s="6"/>
    </row>
    <row r="9063" spans="3:10" x14ac:dyDescent="0.25">
      <c r="C9063" s="7">
        <v>43012.958333333336</v>
      </c>
      <c r="D9063" s="8">
        <v>12942.01</v>
      </c>
      <c r="E9063" s="8">
        <v>12948.64</v>
      </c>
      <c r="F9063" s="8">
        <v>12938.98</v>
      </c>
      <c r="G9063" s="8">
        <v>12943.78</v>
      </c>
      <c r="H9063" s="8"/>
      <c r="I9063" s="8"/>
      <c r="J9063" s="8"/>
    </row>
    <row r="9064" spans="3:10" x14ac:dyDescent="0.25">
      <c r="C9064" s="5">
        <v>43013.041666666664</v>
      </c>
      <c r="D9064" s="6">
        <v>12939.72</v>
      </c>
      <c r="E9064" s="6">
        <v>12942.77</v>
      </c>
      <c r="F9064" s="6">
        <v>12937.16</v>
      </c>
      <c r="G9064" s="6">
        <v>12941.49</v>
      </c>
      <c r="H9064" s="6"/>
      <c r="I9064" s="6"/>
      <c r="J9064" s="6"/>
    </row>
    <row r="9065" spans="3:10" x14ac:dyDescent="0.25">
      <c r="C9065" s="7">
        <v>43013.083333333336</v>
      </c>
      <c r="D9065" s="8">
        <v>12940.21</v>
      </c>
      <c r="E9065" s="8">
        <v>12941.49</v>
      </c>
      <c r="F9065" s="8">
        <v>12937.66</v>
      </c>
      <c r="G9065" s="8">
        <v>12940.21</v>
      </c>
      <c r="H9065" s="8"/>
      <c r="I9065" s="8"/>
      <c r="J9065" s="8"/>
    </row>
    <row r="9066" spans="3:10" x14ac:dyDescent="0.25">
      <c r="C9066" s="5">
        <v>43013.125</v>
      </c>
      <c r="D9066" s="6">
        <v>12941.48</v>
      </c>
      <c r="E9066" s="6">
        <v>12941.48</v>
      </c>
      <c r="F9066" s="6">
        <v>12936.37</v>
      </c>
      <c r="G9066" s="6">
        <v>12938.65</v>
      </c>
      <c r="H9066" s="6"/>
      <c r="I9066" s="6"/>
      <c r="J9066" s="6"/>
    </row>
    <row r="9067" spans="3:10" x14ac:dyDescent="0.25">
      <c r="C9067" s="7">
        <v>43013.166666666664</v>
      </c>
      <c r="D9067" s="8">
        <v>12937.37</v>
      </c>
      <c r="E9067" s="8">
        <v>12943.51</v>
      </c>
      <c r="F9067" s="8">
        <v>12937.37</v>
      </c>
      <c r="G9067" s="8">
        <v>12943.51</v>
      </c>
      <c r="H9067" s="8"/>
      <c r="I9067" s="8"/>
      <c r="J9067" s="8"/>
    </row>
    <row r="9068" spans="3:10" x14ac:dyDescent="0.25">
      <c r="C9068" s="5">
        <v>43013.208333333336</v>
      </c>
      <c r="D9068" s="6">
        <v>12943.55</v>
      </c>
      <c r="E9068" s="6">
        <v>12948.33</v>
      </c>
      <c r="F9068" s="6">
        <v>12943.51</v>
      </c>
      <c r="G9068" s="6">
        <v>12947.05</v>
      </c>
      <c r="H9068" s="6"/>
      <c r="I9068" s="6"/>
      <c r="J9068" s="6"/>
    </row>
    <row r="9069" spans="3:10" x14ac:dyDescent="0.25">
      <c r="C9069" s="7">
        <v>43013.25</v>
      </c>
      <c r="D9069" s="8">
        <v>12947.1</v>
      </c>
      <c r="E9069" s="8">
        <v>12948.37</v>
      </c>
      <c r="F9069" s="8">
        <v>12947.05</v>
      </c>
      <c r="G9069" s="8">
        <v>12947.05</v>
      </c>
      <c r="H9069" s="8"/>
      <c r="I9069" s="8"/>
      <c r="J9069" s="8"/>
    </row>
    <row r="9070" spans="3:10" x14ac:dyDescent="0.25">
      <c r="C9070" s="5">
        <v>43013.291666666664</v>
      </c>
      <c r="D9070" s="6">
        <v>12947.06</v>
      </c>
      <c r="E9070" s="6">
        <v>12950.32</v>
      </c>
      <c r="F9070" s="6">
        <v>12947.05</v>
      </c>
      <c r="G9070" s="6">
        <v>12949.04</v>
      </c>
      <c r="H9070" s="6"/>
      <c r="I9070" s="6"/>
      <c r="J9070" s="6"/>
    </row>
    <row r="9071" spans="3:10" x14ac:dyDescent="0.25">
      <c r="C9071" s="7">
        <v>43013.333333333336</v>
      </c>
      <c r="D9071" s="8">
        <v>12949.09</v>
      </c>
      <c r="E9071" s="8">
        <v>12950.36</v>
      </c>
      <c r="F9071" s="8">
        <v>12938.66</v>
      </c>
      <c r="G9071" s="8">
        <v>12947.9</v>
      </c>
      <c r="H9071" s="8"/>
      <c r="I9071" s="8"/>
      <c r="J9071" s="8"/>
    </row>
    <row r="9072" spans="3:10" x14ac:dyDescent="0.25">
      <c r="C9072" s="5">
        <v>43013.375</v>
      </c>
      <c r="D9072" s="6">
        <v>12948.23</v>
      </c>
      <c r="E9072" s="6">
        <v>12954.52</v>
      </c>
      <c r="F9072" s="6">
        <v>12934.37</v>
      </c>
      <c r="G9072" s="6">
        <v>12941.84</v>
      </c>
      <c r="H9072" s="6"/>
      <c r="I9072" s="6"/>
      <c r="J9072" s="6"/>
    </row>
    <row r="9073" spans="3:10" x14ac:dyDescent="0.25">
      <c r="C9073" s="7">
        <v>43013.416666666664</v>
      </c>
      <c r="D9073" s="8">
        <v>12942.09</v>
      </c>
      <c r="E9073" s="8">
        <v>12962.81</v>
      </c>
      <c r="F9073" s="8">
        <v>12936.05</v>
      </c>
      <c r="G9073" s="8">
        <v>12957.75</v>
      </c>
      <c r="H9073" s="8"/>
      <c r="I9073" s="8"/>
      <c r="J9073" s="8"/>
    </row>
    <row r="9074" spans="3:10" x14ac:dyDescent="0.25">
      <c r="C9074" s="5">
        <v>43013.458333333336</v>
      </c>
      <c r="D9074" s="6">
        <v>12957.5</v>
      </c>
      <c r="E9074" s="6">
        <v>12960.94</v>
      </c>
      <c r="F9074" s="6">
        <v>12942.14</v>
      </c>
      <c r="G9074" s="6">
        <v>12947.03</v>
      </c>
      <c r="H9074" s="6"/>
      <c r="I9074" s="6"/>
      <c r="J9074" s="6"/>
    </row>
    <row r="9075" spans="3:10" x14ac:dyDescent="0.25">
      <c r="C9075" s="7">
        <v>43013.5</v>
      </c>
      <c r="D9075" s="8">
        <v>12947.28</v>
      </c>
      <c r="E9075" s="8">
        <v>12947.28</v>
      </c>
      <c r="F9075" s="8">
        <v>12933.16</v>
      </c>
      <c r="G9075" s="8">
        <v>12935.93</v>
      </c>
      <c r="H9075" s="8"/>
      <c r="I9075" s="8"/>
      <c r="J9075" s="8"/>
    </row>
    <row r="9076" spans="3:10" x14ac:dyDescent="0.25">
      <c r="C9076" s="5">
        <v>43013.541666666664</v>
      </c>
      <c r="D9076" s="6">
        <v>12935.68</v>
      </c>
      <c r="E9076" s="6">
        <v>12944.71</v>
      </c>
      <c r="F9076" s="6">
        <v>12935.18</v>
      </c>
      <c r="G9076" s="6">
        <v>12940.06</v>
      </c>
      <c r="H9076" s="6"/>
      <c r="I9076" s="6"/>
      <c r="J9076" s="6"/>
    </row>
    <row r="9077" spans="3:10" x14ac:dyDescent="0.25">
      <c r="C9077" s="7">
        <v>43013.583333333336</v>
      </c>
      <c r="D9077" s="8">
        <v>12940.31</v>
      </c>
      <c r="E9077" s="8">
        <v>12951.35</v>
      </c>
      <c r="F9077" s="8">
        <v>12936.35</v>
      </c>
      <c r="G9077" s="8">
        <v>12950.79</v>
      </c>
      <c r="H9077" s="8"/>
      <c r="I9077" s="8"/>
      <c r="J9077" s="8"/>
    </row>
    <row r="9078" spans="3:10" x14ac:dyDescent="0.25">
      <c r="C9078" s="5">
        <v>43013.625</v>
      </c>
      <c r="D9078" s="6">
        <v>12951.04</v>
      </c>
      <c r="E9078" s="6">
        <v>12956.79</v>
      </c>
      <c r="F9078" s="6">
        <v>12941.49</v>
      </c>
      <c r="G9078" s="6">
        <v>12942.55</v>
      </c>
      <c r="H9078" s="6"/>
      <c r="I9078" s="6"/>
      <c r="J9078" s="6"/>
    </row>
    <row r="9079" spans="3:10" x14ac:dyDescent="0.25">
      <c r="C9079" s="7">
        <v>43013.666666666664</v>
      </c>
      <c r="D9079" s="8">
        <v>12943.05</v>
      </c>
      <c r="E9079" s="8">
        <v>12967.88</v>
      </c>
      <c r="F9079" s="8">
        <v>12942.8</v>
      </c>
      <c r="G9079" s="8">
        <v>12960.61</v>
      </c>
      <c r="H9079" s="8"/>
      <c r="I9079" s="8"/>
      <c r="J9079" s="8"/>
    </row>
    <row r="9080" spans="3:10" x14ac:dyDescent="0.25">
      <c r="C9080" s="5">
        <v>43013.708333333336</v>
      </c>
      <c r="D9080" s="6">
        <v>12960.36</v>
      </c>
      <c r="E9080" s="6">
        <v>12965.29</v>
      </c>
      <c r="F9080" s="6">
        <v>12944.8</v>
      </c>
      <c r="G9080" s="6">
        <v>12946.99</v>
      </c>
      <c r="H9080" s="6"/>
      <c r="I9080" s="6"/>
      <c r="J9080" s="6"/>
    </row>
    <row r="9081" spans="3:10" x14ac:dyDescent="0.25">
      <c r="C9081" s="7">
        <v>43013.75</v>
      </c>
      <c r="D9081" s="8">
        <v>12947.24</v>
      </c>
      <c r="E9081" s="8">
        <v>12970.4</v>
      </c>
      <c r="F9081" s="8">
        <v>12945.35</v>
      </c>
      <c r="G9081" s="8">
        <v>12967.53</v>
      </c>
      <c r="H9081" s="8"/>
      <c r="I9081" s="8"/>
      <c r="J9081" s="8"/>
    </row>
    <row r="9082" spans="3:10" x14ac:dyDescent="0.25">
      <c r="C9082" s="5">
        <v>43013.791666666664</v>
      </c>
      <c r="D9082" s="6">
        <v>12967.78</v>
      </c>
      <c r="E9082" s="6">
        <v>12977.87</v>
      </c>
      <c r="F9082" s="6">
        <v>12967.53</v>
      </c>
      <c r="G9082" s="6">
        <v>12973.63</v>
      </c>
      <c r="H9082" s="6"/>
      <c r="I9082" s="6"/>
      <c r="J9082" s="6"/>
    </row>
    <row r="9083" spans="3:10" x14ac:dyDescent="0.25">
      <c r="C9083" s="7">
        <v>43013.833333333336</v>
      </c>
      <c r="D9083" s="8">
        <v>12973.88</v>
      </c>
      <c r="E9083" s="8">
        <v>12987.64</v>
      </c>
      <c r="F9083" s="8">
        <v>12971.88</v>
      </c>
      <c r="G9083" s="8">
        <v>12982.89</v>
      </c>
      <c r="H9083" s="8"/>
      <c r="I9083" s="8"/>
      <c r="J9083" s="8"/>
    </row>
    <row r="9084" spans="3:10" x14ac:dyDescent="0.25">
      <c r="C9084" s="5">
        <v>43013.875</v>
      </c>
      <c r="D9084" s="6">
        <v>12982.63</v>
      </c>
      <c r="E9084" s="6">
        <v>12983.88</v>
      </c>
      <c r="F9084" s="6">
        <v>12976.63</v>
      </c>
      <c r="G9084" s="6">
        <v>12979.63</v>
      </c>
      <c r="H9084" s="6"/>
      <c r="I9084" s="6"/>
      <c r="J9084" s="6"/>
    </row>
    <row r="9085" spans="3:10" x14ac:dyDescent="0.25">
      <c r="C9085" s="7">
        <v>43013.916666666664</v>
      </c>
      <c r="D9085" s="8">
        <v>12979.88</v>
      </c>
      <c r="E9085" s="8">
        <v>12984.38</v>
      </c>
      <c r="F9085" s="8">
        <v>12973.62</v>
      </c>
      <c r="G9085" s="8">
        <v>12982.12</v>
      </c>
      <c r="H9085" s="8"/>
      <c r="I9085" s="8"/>
      <c r="J9085" s="8"/>
    </row>
    <row r="9086" spans="3:10" x14ac:dyDescent="0.25">
      <c r="C9086" s="5">
        <v>43013.958333333336</v>
      </c>
      <c r="D9086" s="6">
        <v>12980.37</v>
      </c>
      <c r="E9086" s="6">
        <v>12985.47</v>
      </c>
      <c r="F9086" s="6">
        <v>12976.25</v>
      </c>
      <c r="G9086" s="6">
        <v>12976.25</v>
      </c>
      <c r="H9086" s="6"/>
      <c r="I9086" s="6"/>
      <c r="J9086" s="6"/>
    </row>
    <row r="9087" spans="3:10" x14ac:dyDescent="0.25">
      <c r="C9087" s="7">
        <v>43014.041666666664</v>
      </c>
      <c r="D9087" s="8">
        <v>12977.24</v>
      </c>
      <c r="E9087" s="8">
        <v>12978.52</v>
      </c>
      <c r="F9087" s="8">
        <v>12973.7</v>
      </c>
      <c r="G9087" s="8">
        <v>12976.87</v>
      </c>
      <c r="H9087" s="8"/>
      <c r="I9087" s="8"/>
      <c r="J9087" s="8"/>
    </row>
    <row r="9088" spans="3:10" x14ac:dyDescent="0.25">
      <c r="C9088" s="5">
        <v>43014.083333333336</v>
      </c>
      <c r="D9088" s="6">
        <v>12976.24</v>
      </c>
      <c r="E9088" s="6">
        <v>12977.51</v>
      </c>
      <c r="F9088" s="6">
        <v>12974.96</v>
      </c>
      <c r="G9088" s="6">
        <v>12976.23</v>
      </c>
      <c r="H9088" s="6"/>
      <c r="I9088" s="6"/>
      <c r="J9088" s="6"/>
    </row>
    <row r="9089" spans="3:10" x14ac:dyDescent="0.25">
      <c r="C9089" s="7">
        <v>43014.125</v>
      </c>
      <c r="D9089" s="8">
        <v>12974.96</v>
      </c>
      <c r="E9089" s="8">
        <v>12980.77</v>
      </c>
      <c r="F9089" s="8">
        <v>12974.96</v>
      </c>
      <c r="G9089" s="8">
        <v>12980.77</v>
      </c>
      <c r="H9089" s="8"/>
      <c r="I9089" s="8"/>
      <c r="J9089" s="8"/>
    </row>
    <row r="9090" spans="3:10" x14ac:dyDescent="0.25">
      <c r="C9090" s="5">
        <v>43014.166666666664</v>
      </c>
      <c r="D9090" s="6">
        <v>12980.33</v>
      </c>
      <c r="E9090" s="6">
        <v>12981.33</v>
      </c>
      <c r="F9090" s="6">
        <v>12979.05</v>
      </c>
      <c r="G9090" s="6">
        <v>12980.05</v>
      </c>
      <c r="H9090" s="6"/>
      <c r="I9090" s="6"/>
      <c r="J9090" s="6"/>
    </row>
    <row r="9091" spans="3:10" x14ac:dyDescent="0.25">
      <c r="C9091" s="7">
        <v>43014.208333333336</v>
      </c>
      <c r="D9091" s="8">
        <v>12981.32</v>
      </c>
      <c r="E9091" s="8">
        <v>12984.87</v>
      </c>
      <c r="F9091" s="8">
        <v>12980.05</v>
      </c>
      <c r="G9091" s="8">
        <v>12983.32</v>
      </c>
      <c r="H9091" s="8"/>
      <c r="I9091" s="8"/>
      <c r="J9091" s="8"/>
    </row>
    <row r="9092" spans="3:10" x14ac:dyDescent="0.25">
      <c r="C9092" s="5">
        <v>43014.25</v>
      </c>
      <c r="D9092" s="6">
        <v>12982.32</v>
      </c>
      <c r="E9092" s="6">
        <v>12983.32</v>
      </c>
      <c r="F9092" s="6">
        <v>12980.04</v>
      </c>
      <c r="G9092" s="6">
        <v>12980.54</v>
      </c>
      <c r="H9092" s="6"/>
      <c r="I9092" s="6"/>
      <c r="J9092" s="6"/>
    </row>
    <row r="9093" spans="3:10" x14ac:dyDescent="0.25">
      <c r="C9093" s="7">
        <v>43014.291666666664</v>
      </c>
      <c r="D9093" s="8">
        <v>12980.5</v>
      </c>
      <c r="E9093" s="8">
        <v>12989.08</v>
      </c>
      <c r="F9093" s="8">
        <v>12980.5</v>
      </c>
      <c r="G9093" s="8">
        <v>12989.02</v>
      </c>
      <c r="H9093" s="8"/>
      <c r="I9093" s="8"/>
      <c r="J9093" s="8"/>
    </row>
    <row r="9094" spans="3:10" x14ac:dyDescent="0.25">
      <c r="C9094" s="5">
        <v>43014.333333333336</v>
      </c>
      <c r="D9094" s="6">
        <v>12989.04</v>
      </c>
      <c r="E9094" s="6">
        <v>12995.15</v>
      </c>
      <c r="F9094" s="6">
        <v>12978.38</v>
      </c>
      <c r="G9094" s="6">
        <v>12983.64</v>
      </c>
      <c r="H9094" s="6"/>
      <c r="I9094" s="6"/>
      <c r="J9094" s="6"/>
    </row>
    <row r="9095" spans="3:10" x14ac:dyDescent="0.25">
      <c r="C9095" s="7">
        <v>43014.375</v>
      </c>
      <c r="D9095" s="8">
        <v>12985.14</v>
      </c>
      <c r="E9095" s="8">
        <v>12989.57</v>
      </c>
      <c r="F9095" s="8">
        <v>12980.98</v>
      </c>
      <c r="G9095" s="8">
        <v>12982.46</v>
      </c>
      <c r="H9095" s="8"/>
      <c r="I9095" s="8"/>
      <c r="J9095" s="8"/>
    </row>
    <row r="9096" spans="3:10" x14ac:dyDescent="0.25">
      <c r="C9096" s="5">
        <v>43014.416666666664</v>
      </c>
      <c r="D9096" s="6">
        <v>12980.71</v>
      </c>
      <c r="E9096" s="6">
        <v>12992.25</v>
      </c>
      <c r="F9096" s="6">
        <v>12967.79</v>
      </c>
      <c r="G9096" s="6">
        <v>12977</v>
      </c>
      <c r="H9096" s="6"/>
      <c r="I9096" s="6"/>
      <c r="J9096" s="6"/>
    </row>
    <row r="9097" spans="3:10" x14ac:dyDescent="0.25">
      <c r="C9097" s="7">
        <v>43014.458333333336</v>
      </c>
      <c r="D9097" s="8">
        <v>12976.75</v>
      </c>
      <c r="E9097" s="8">
        <v>12982.8</v>
      </c>
      <c r="F9097" s="8">
        <v>12969.76</v>
      </c>
      <c r="G9097" s="8">
        <v>12975.61</v>
      </c>
      <c r="H9097" s="8"/>
      <c r="I9097" s="8"/>
      <c r="J9097" s="8"/>
    </row>
    <row r="9098" spans="3:10" x14ac:dyDescent="0.25">
      <c r="C9098" s="5">
        <v>43014.5</v>
      </c>
      <c r="D9098" s="6">
        <v>12975.36</v>
      </c>
      <c r="E9098" s="6">
        <v>12985.63</v>
      </c>
      <c r="F9098" s="6">
        <v>12972.6</v>
      </c>
      <c r="G9098" s="6">
        <v>12985.12</v>
      </c>
      <c r="H9098" s="6"/>
      <c r="I9098" s="6"/>
      <c r="J9098" s="6"/>
    </row>
    <row r="9099" spans="3:10" x14ac:dyDescent="0.25">
      <c r="C9099" s="7">
        <v>43014.541666666664</v>
      </c>
      <c r="D9099" s="8">
        <v>12984.87</v>
      </c>
      <c r="E9099" s="8">
        <v>12986.89</v>
      </c>
      <c r="F9099" s="8">
        <v>12976.48</v>
      </c>
      <c r="G9099" s="8">
        <v>12979.91</v>
      </c>
      <c r="H9099" s="8"/>
      <c r="I9099" s="8"/>
      <c r="J9099" s="8"/>
    </row>
    <row r="9100" spans="3:10" x14ac:dyDescent="0.25">
      <c r="C9100" s="5">
        <v>43014.583333333336</v>
      </c>
      <c r="D9100" s="6">
        <v>12980.41</v>
      </c>
      <c r="E9100" s="6">
        <v>12992.89</v>
      </c>
      <c r="F9100" s="6">
        <v>12979.83</v>
      </c>
      <c r="G9100" s="6">
        <v>12984.79</v>
      </c>
      <c r="H9100" s="6"/>
      <c r="I9100" s="6"/>
      <c r="J9100" s="6"/>
    </row>
    <row r="9101" spans="3:10" x14ac:dyDescent="0.25">
      <c r="C9101" s="7">
        <v>43014.625</v>
      </c>
      <c r="D9101" s="8">
        <v>12984.54</v>
      </c>
      <c r="E9101" s="8">
        <v>12989</v>
      </c>
      <c r="F9101" s="8">
        <v>12953.26</v>
      </c>
      <c r="G9101" s="8">
        <v>12953.76</v>
      </c>
      <c r="H9101" s="8"/>
      <c r="I9101" s="8"/>
      <c r="J9101" s="8"/>
    </row>
    <row r="9102" spans="3:10" x14ac:dyDescent="0.25">
      <c r="C9102" s="5">
        <v>43014.666666666664</v>
      </c>
      <c r="D9102" s="6">
        <v>12954.01</v>
      </c>
      <c r="E9102" s="6">
        <v>12974.35</v>
      </c>
      <c r="F9102" s="6">
        <v>12953.33</v>
      </c>
      <c r="G9102" s="6">
        <v>12968.99</v>
      </c>
      <c r="H9102" s="6"/>
      <c r="I9102" s="6"/>
      <c r="J9102" s="6"/>
    </row>
    <row r="9103" spans="3:10" x14ac:dyDescent="0.25">
      <c r="C9103" s="7">
        <v>43014.708333333336</v>
      </c>
      <c r="D9103" s="8">
        <v>12969.74</v>
      </c>
      <c r="E9103" s="8">
        <v>12979.3</v>
      </c>
      <c r="F9103" s="8">
        <v>12940.27</v>
      </c>
      <c r="G9103" s="8">
        <v>12945.83</v>
      </c>
      <c r="H9103" s="8"/>
      <c r="I9103" s="8"/>
      <c r="J9103" s="8"/>
    </row>
    <row r="9104" spans="3:10" x14ac:dyDescent="0.25">
      <c r="C9104" s="5">
        <v>43014.75</v>
      </c>
      <c r="D9104" s="6">
        <v>12946.08</v>
      </c>
      <c r="E9104" s="6">
        <v>12957.83</v>
      </c>
      <c r="F9104" s="6">
        <v>12942.12</v>
      </c>
      <c r="G9104" s="6">
        <v>12944.68</v>
      </c>
      <c r="H9104" s="6"/>
      <c r="I9104" s="6"/>
      <c r="J9104" s="6"/>
    </row>
    <row r="9105" spans="3:10" x14ac:dyDescent="0.25">
      <c r="C9105" s="7">
        <v>43014.791666666664</v>
      </c>
      <c r="D9105" s="8">
        <v>12944.93</v>
      </c>
      <c r="E9105" s="8">
        <v>12957.54</v>
      </c>
      <c r="F9105" s="8">
        <v>12942.41</v>
      </c>
      <c r="G9105" s="8">
        <v>12953.82</v>
      </c>
      <c r="H9105" s="8"/>
      <c r="I9105" s="8"/>
      <c r="J9105" s="8"/>
    </row>
    <row r="9106" spans="3:10" x14ac:dyDescent="0.25">
      <c r="C9106" s="5">
        <v>43014.833333333336</v>
      </c>
      <c r="D9106" s="6">
        <v>12954.07</v>
      </c>
      <c r="E9106" s="6">
        <v>12955.32</v>
      </c>
      <c r="F9106" s="6">
        <v>12946.56</v>
      </c>
      <c r="G9106" s="6">
        <v>12949.31</v>
      </c>
      <c r="H9106" s="6"/>
      <c r="I9106" s="6"/>
      <c r="J9106" s="6"/>
    </row>
    <row r="9107" spans="3:10" x14ac:dyDescent="0.25">
      <c r="C9107" s="7">
        <v>43014.875</v>
      </c>
      <c r="D9107" s="8">
        <v>12949.06</v>
      </c>
      <c r="E9107" s="8">
        <v>12957.31</v>
      </c>
      <c r="F9107" s="8">
        <v>12949.06</v>
      </c>
      <c r="G9107" s="8">
        <v>12956.56</v>
      </c>
      <c r="H9107" s="8"/>
      <c r="I9107" s="8"/>
      <c r="J9107" s="8"/>
    </row>
    <row r="9108" spans="3:10" x14ac:dyDescent="0.25">
      <c r="C9108" s="5">
        <v>43014.916666666664</v>
      </c>
      <c r="D9108" s="6">
        <v>12956.31</v>
      </c>
      <c r="E9108" s="6">
        <v>12971.07</v>
      </c>
      <c r="F9108" s="6">
        <v>12953.31</v>
      </c>
      <c r="G9108" s="6">
        <v>12967.81</v>
      </c>
      <c r="H9108" s="6"/>
      <c r="I9108" s="6"/>
      <c r="J9108" s="6"/>
    </row>
    <row r="9109" spans="3:10" x14ac:dyDescent="0.25">
      <c r="C9109" s="7">
        <v>43017.041666666664</v>
      </c>
      <c r="D9109" s="8">
        <v>12967.51</v>
      </c>
      <c r="E9109" s="8">
        <v>12967.51</v>
      </c>
      <c r="F9109" s="8">
        <v>12953.81</v>
      </c>
      <c r="G9109" s="8">
        <v>12959.9</v>
      </c>
      <c r="H9109" s="8"/>
      <c r="I9109" s="8"/>
      <c r="J9109" s="8"/>
    </row>
    <row r="9110" spans="3:10" x14ac:dyDescent="0.25">
      <c r="C9110" s="5">
        <v>43017.083333333336</v>
      </c>
      <c r="D9110" s="6">
        <v>12961.17</v>
      </c>
      <c r="E9110" s="6">
        <v>12962.94</v>
      </c>
      <c r="F9110" s="6">
        <v>12958.62</v>
      </c>
      <c r="G9110" s="6">
        <v>12962.94</v>
      </c>
      <c r="H9110" s="6"/>
      <c r="I9110" s="6"/>
      <c r="J9110" s="6"/>
    </row>
    <row r="9111" spans="3:10" x14ac:dyDescent="0.25">
      <c r="C9111" s="7">
        <v>43017.125</v>
      </c>
      <c r="D9111" s="8">
        <v>12964.21</v>
      </c>
      <c r="E9111" s="8">
        <v>12973.57</v>
      </c>
      <c r="F9111" s="8">
        <v>12962.94</v>
      </c>
      <c r="G9111" s="8">
        <v>12973.57</v>
      </c>
      <c r="H9111" s="8"/>
      <c r="I9111" s="8"/>
      <c r="J9111" s="8"/>
    </row>
    <row r="9112" spans="3:10" x14ac:dyDescent="0.25">
      <c r="C9112" s="5">
        <v>43017.166666666664</v>
      </c>
      <c r="D9112" s="6">
        <v>12973.46</v>
      </c>
      <c r="E9112" s="6">
        <v>12977.64</v>
      </c>
      <c r="F9112" s="6">
        <v>12973.46</v>
      </c>
      <c r="G9112" s="6">
        <v>12977.64</v>
      </c>
      <c r="H9112" s="6"/>
      <c r="I9112" s="6"/>
      <c r="J9112" s="6"/>
    </row>
    <row r="9113" spans="3:10" x14ac:dyDescent="0.25">
      <c r="C9113" s="7">
        <v>43017.208333333336</v>
      </c>
      <c r="D9113" s="8">
        <v>12977.01</v>
      </c>
      <c r="E9113" s="8">
        <v>12983.32</v>
      </c>
      <c r="F9113" s="8">
        <v>12974.46</v>
      </c>
      <c r="G9113" s="8">
        <v>12976.36</v>
      </c>
      <c r="H9113" s="8"/>
      <c r="I9113" s="8"/>
      <c r="J9113" s="8"/>
    </row>
    <row r="9114" spans="3:10" x14ac:dyDescent="0.25">
      <c r="C9114" s="5">
        <v>43017.25</v>
      </c>
      <c r="D9114" s="6">
        <v>12974.45</v>
      </c>
      <c r="E9114" s="6">
        <v>12977</v>
      </c>
      <c r="F9114" s="6">
        <v>12974.45</v>
      </c>
      <c r="G9114" s="6">
        <v>12974.45</v>
      </c>
      <c r="H9114" s="6"/>
      <c r="I9114" s="6"/>
      <c r="J9114" s="6"/>
    </row>
    <row r="9115" spans="3:10" x14ac:dyDescent="0.25">
      <c r="C9115" s="7">
        <v>43017.291666666664</v>
      </c>
      <c r="D9115" s="8">
        <v>12975.72</v>
      </c>
      <c r="E9115" s="8">
        <v>12975.95</v>
      </c>
      <c r="F9115" s="8">
        <v>12973.71</v>
      </c>
      <c r="G9115" s="8">
        <v>12973.71</v>
      </c>
      <c r="H9115" s="8"/>
      <c r="I9115" s="8"/>
      <c r="J9115" s="8"/>
    </row>
    <row r="9116" spans="3:10" x14ac:dyDescent="0.25">
      <c r="C9116" s="5">
        <v>43017.333333333336</v>
      </c>
      <c r="D9116" s="6">
        <v>12973.76</v>
      </c>
      <c r="E9116" s="6">
        <v>12984.87</v>
      </c>
      <c r="F9116" s="6">
        <v>12972.24</v>
      </c>
      <c r="G9116" s="6">
        <v>12984.39</v>
      </c>
      <c r="H9116" s="6"/>
      <c r="I9116" s="6"/>
      <c r="J9116" s="6"/>
    </row>
    <row r="9117" spans="3:10" x14ac:dyDescent="0.25">
      <c r="C9117" s="7">
        <v>43017.375</v>
      </c>
      <c r="D9117" s="8">
        <v>12982.89</v>
      </c>
      <c r="E9117" s="8">
        <v>12991.29</v>
      </c>
      <c r="F9117" s="8">
        <v>12970.6</v>
      </c>
      <c r="G9117" s="8">
        <v>12974.78</v>
      </c>
      <c r="H9117" s="8"/>
      <c r="I9117" s="8"/>
      <c r="J9117" s="8"/>
    </row>
    <row r="9118" spans="3:10" x14ac:dyDescent="0.25">
      <c r="C9118" s="5">
        <v>43017.416666666664</v>
      </c>
      <c r="D9118" s="6">
        <v>12974.28</v>
      </c>
      <c r="E9118" s="6">
        <v>12996.4</v>
      </c>
      <c r="F9118" s="6">
        <v>12972.01</v>
      </c>
      <c r="G9118" s="6">
        <v>12985.03</v>
      </c>
      <c r="H9118" s="6"/>
      <c r="I9118" s="6"/>
      <c r="J9118" s="6"/>
    </row>
    <row r="9119" spans="3:10" x14ac:dyDescent="0.25">
      <c r="C9119" s="7">
        <v>43017.458333333336</v>
      </c>
      <c r="D9119" s="8">
        <v>12985.28</v>
      </c>
      <c r="E9119" s="8">
        <v>12987.18</v>
      </c>
      <c r="F9119" s="8">
        <v>12962.64</v>
      </c>
      <c r="G9119" s="8">
        <v>12963.41</v>
      </c>
      <c r="H9119" s="8"/>
      <c r="I9119" s="8"/>
      <c r="J9119" s="8"/>
    </row>
    <row r="9120" spans="3:10" x14ac:dyDescent="0.25">
      <c r="C9120" s="5">
        <v>43017.5</v>
      </c>
      <c r="D9120" s="6">
        <v>12963.17</v>
      </c>
      <c r="E9120" s="6">
        <v>12968.76</v>
      </c>
      <c r="F9120" s="6">
        <v>12942.02</v>
      </c>
      <c r="G9120" s="6">
        <v>12951.84</v>
      </c>
      <c r="H9120" s="6"/>
      <c r="I9120" s="6"/>
      <c r="J9120" s="6"/>
    </row>
    <row r="9121" spans="3:10" x14ac:dyDescent="0.25">
      <c r="C9121" s="7">
        <v>43017.541666666664</v>
      </c>
      <c r="D9121" s="8">
        <v>12952.09</v>
      </c>
      <c r="E9121" s="8">
        <v>12968.38</v>
      </c>
      <c r="F9121" s="8">
        <v>12951.22</v>
      </c>
      <c r="G9121" s="8">
        <v>12952.98</v>
      </c>
      <c r="H9121" s="8"/>
      <c r="I9121" s="8"/>
      <c r="J9121" s="8"/>
    </row>
    <row r="9122" spans="3:10" x14ac:dyDescent="0.25">
      <c r="C9122" s="5">
        <v>43017.583333333336</v>
      </c>
      <c r="D9122" s="6">
        <v>12953.23</v>
      </c>
      <c r="E9122" s="6">
        <v>12967.23</v>
      </c>
      <c r="F9122" s="6">
        <v>12950.49</v>
      </c>
      <c r="G9122" s="6">
        <v>12964.01</v>
      </c>
      <c r="H9122" s="6"/>
      <c r="I9122" s="6"/>
      <c r="J9122" s="6"/>
    </row>
    <row r="9123" spans="3:10" x14ac:dyDescent="0.25">
      <c r="C9123" s="7">
        <v>43017.625</v>
      </c>
      <c r="D9123" s="8">
        <v>12964.26</v>
      </c>
      <c r="E9123" s="8">
        <v>12966.83</v>
      </c>
      <c r="F9123" s="8">
        <v>12953.76</v>
      </c>
      <c r="G9123" s="8">
        <v>12962.75</v>
      </c>
      <c r="H9123" s="8"/>
      <c r="I9123" s="8"/>
      <c r="J9123" s="8"/>
    </row>
    <row r="9124" spans="3:10" x14ac:dyDescent="0.25">
      <c r="C9124" s="5">
        <v>43017.666666666664</v>
      </c>
      <c r="D9124" s="6">
        <v>12962.76</v>
      </c>
      <c r="E9124" s="6">
        <v>12973.87</v>
      </c>
      <c r="F9124" s="6">
        <v>12961.27</v>
      </c>
      <c r="G9124" s="6">
        <v>12966.4</v>
      </c>
      <c r="H9124" s="6"/>
      <c r="I9124" s="6"/>
      <c r="J9124" s="6"/>
    </row>
    <row r="9125" spans="3:10" x14ac:dyDescent="0.25">
      <c r="C9125" s="7">
        <v>43017.708333333336</v>
      </c>
      <c r="D9125" s="8">
        <v>12966.15</v>
      </c>
      <c r="E9125" s="8">
        <v>12970.51</v>
      </c>
      <c r="F9125" s="8">
        <v>12956.39</v>
      </c>
      <c r="G9125" s="8">
        <v>12960.6</v>
      </c>
      <c r="H9125" s="8"/>
      <c r="I9125" s="8"/>
      <c r="J9125" s="8"/>
    </row>
    <row r="9126" spans="3:10" x14ac:dyDescent="0.25">
      <c r="C9126" s="5">
        <v>43017.75</v>
      </c>
      <c r="D9126" s="6">
        <v>12960.1</v>
      </c>
      <c r="E9126" s="6">
        <v>12980.83</v>
      </c>
      <c r="F9126" s="6">
        <v>12960.1</v>
      </c>
      <c r="G9126" s="6">
        <v>12969.63</v>
      </c>
      <c r="H9126" s="6"/>
      <c r="I9126" s="6"/>
      <c r="J9126" s="6"/>
    </row>
    <row r="9127" spans="3:10" x14ac:dyDescent="0.25">
      <c r="C9127" s="7">
        <v>43017.791666666664</v>
      </c>
      <c r="D9127" s="8">
        <v>12968.63</v>
      </c>
      <c r="E9127" s="8">
        <v>12971.85</v>
      </c>
      <c r="F9127" s="8">
        <v>12958.45</v>
      </c>
      <c r="G9127" s="8">
        <v>12958.46</v>
      </c>
      <c r="H9127" s="8"/>
      <c r="I9127" s="8"/>
      <c r="J9127" s="8"/>
    </row>
    <row r="9128" spans="3:10" x14ac:dyDescent="0.25">
      <c r="C9128" s="5">
        <v>43017.833333333336</v>
      </c>
      <c r="D9128" s="6">
        <v>12957.71</v>
      </c>
      <c r="E9128" s="6">
        <v>12960.71</v>
      </c>
      <c r="F9128" s="6">
        <v>12956.7</v>
      </c>
      <c r="G9128" s="6">
        <v>12958.2</v>
      </c>
      <c r="H9128" s="6"/>
      <c r="I9128" s="6"/>
      <c r="J9128" s="6"/>
    </row>
    <row r="9129" spans="3:10" x14ac:dyDescent="0.25">
      <c r="C9129" s="7">
        <v>43017.875</v>
      </c>
      <c r="D9129" s="8">
        <v>12958.45</v>
      </c>
      <c r="E9129" s="8">
        <v>12958.45</v>
      </c>
      <c r="F9129" s="8">
        <v>12949.94</v>
      </c>
      <c r="G9129" s="8">
        <v>12949.94</v>
      </c>
      <c r="H9129" s="8"/>
      <c r="I9129" s="8"/>
      <c r="J9129" s="8"/>
    </row>
    <row r="9130" spans="3:10" x14ac:dyDescent="0.25">
      <c r="C9130" s="5">
        <v>43017.916666666664</v>
      </c>
      <c r="D9130" s="6">
        <v>12949.44</v>
      </c>
      <c r="E9130" s="6">
        <v>12950.69</v>
      </c>
      <c r="F9130" s="6">
        <v>12934.92</v>
      </c>
      <c r="G9130" s="6">
        <v>12939.93</v>
      </c>
      <c r="H9130" s="6"/>
      <c r="I9130" s="6"/>
      <c r="J9130" s="6"/>
    </row>
    <row r="9131" spans="3:10" x14ac:dyDescent="0.25">
      <c r="C9131" s="7">
        <v>43017.958333333336</v>
      </c>
      <c r="D9131" s="8">
        <v>12941.2</v>
      </c>
      <c r="E9131" s="8">
        <v>12948.84</v>
      </c>
      <c r="F9131" s="8">
        <v>12941.2</v>
      </c>
      <c r="G9131" s="8">
        <v>12944.71</v>
      </c>
      <c r="H9131" s="8"/>
      <c r="I9131" s="8"/>
      <c r="J9131" s="8"/>
    </row>
    <row r="9132" spans="3:10" x14ac:dyDescent="0.25">
      <c r="C9132" s="5">
        <v>43018.041666666664</v>
      </c>
      <c r="D9132" s="6">
        <v>12943.44</v>
      </c>
      <c r="E9132" s="6">
        <v>12947.25</v>
      </c>
      <c r="F9132" s="6">
        <v>12942.16</v>
      </c>
      <c r="G9132" s="6">
        <v>12945.98</v>
      </c>
      <c r="H9132" s="6"/>
      <c r="I9132" s="6"/>
      <c r="J9132" s="6"/>
    </row>
    <row r="9133" spans="3:10" x14ac:dyDescent="0.25">
      <c r="C9133" s="7">
        <v>43018.083333333336</v>
      </c>
      <c r="D9133" s="8">
        <v>12944.7</v>
      </c>
      <c r="E9133" s="8">
        <v>12948.25</v>
      </c>
      <c r="F9133" s="8">
        <v>12944.7</v>
      </c>
      <c r="G9133" s="8">
        <v>12948.24</v>
      </c>
      <c r="H9133" s="8"/>
      <c r="I9133" s="8"/>
      <c r="J9133" s="8"/>
    </row>
    <row r="9134" spans="3:10" x14ac:dyDescent="0.25">
      <c r="C9134" s="5">
        <v>43018.125</v>
      </c>
      <c r="D9134" s="6">
        <v>12946.97</v>
      </c>
      <c r="E9134" s="6">
        <v>12961.69</v>
      </c>
      <c r="F9134" s="6">
        <v>12944.42</v>
      </c>
      <c r="G9134" s="6">
        <v>12959.15</v>
      </c>
      <c r="H9134" s="6"/>
      <c r="I9134" s="6"/>
      <c r="J9134" s="6"/>
    </row>
    <row r="9135" spans="3:10" x14ac:dyDescent="0.25">
      <c r="C9135" s="7">
        <v>43018.166666666664</v>
      </c>
      <c r="D9135" s="8">
        <v>12957.87</v>
      </c>
      <c r="E9135" s="8">
        <v>12962.64</v>
      </c>
      <c r="F9135" s="8">
        <v>12954</v>
      </c>
      <c r="G9135" s="8">
        <v>12954</v>
      </c>
      <c r="H9135" s="8"/>
      <c r="I9135" s="8"/>
      <c r="J9135" s="8"/>
    </row>
    <row r="9136" spans="3:10" x14ac:dyDescent="0.25">
      <c r="C9136" s="5">
        <v>43018.208333333336</v>
      </c>
      <c r="D9136" s="6">
        <v>12954.63</v>
      </c>
      <c r="E9136" s="6">
        <v>12955.27</v>
      </c>
      <c r="F9136" s="6">
        <v>12950.45</v>
      </c>
      <c r="G9136" s="6">
        <v>12951.72</v>
      </c>
      <c r="H9136" s="6"/>
      <c r="I9136" s="6"/>
      <c r="J9136" s="6"/>
    </row>
    <row r="9137" spans="3:10" x14ac:dyDescent="0.25">
      <c r="C9137" s="7">
        <v>43018.25</v>
      </c>
      <c r="D9137" s="8">
        <v>12952.99</v>
      </c>
      <c r="E9137" s="8">
        <v>12955.54</v>
      </c>
      <c r="F9137" s="8">
        <v>12951.71</v>
      </c>
      <c r="G9137" s="8">
        <v>12951.71</v>
      </c>
      <c r="H9137" s="8"/>
      <c r="I9137" s="8"/>
      <c r="J9137" s="8"/>
    </row>
    <row r="9138" spans="3:10" x14ac:dyDescent="0.25">
      <c r="C9138" s="5">
        <v>43018.291666666664</v>
      </c>
      <c r="D9138" s="6">
        <v>12952.99</v>
      </c>
      <c r="E9138" s="6">
        <v>12953.44</v>
      </c>
      <c r="F9138" s="6">
        <v>12950.89</v>
      </c>
      <c r="G9138" s="6">
        <v>12953.44</v>
      </c>
      <c r="H9138" s="6"/>
      <c r="I9138" s="6"/>
      <c r="J9138" s="6"/>
    </row>
    <row r="9139" spans="3:10" x14ac:dyDescent="0.25">
      <c r="C9139" s="7">
        <v>43018.333333333336</v>
      </c>
      <c r="D9139" s="8">
        <v>12954.71</v>
      </c>
      <c r="E9139" s="8">
        <v>12964.82</v>
      </c>
      <c r="F9139" s="8">
        <v>12953.44</v>
      </c>
      <c r="G9139" s="8">
        <v>12960.24</v>
      </c>
      <c r="H9139" s="8"/>
      <c r="I9139" s="8"/>
      <c r="J9139" s="8"/>
    </row>
    <row r="9140" spans="3:10" x14ac:dyDescent="0.25">
      <c r="C9140" s="5">
        <v>43018.375</v>
      </c>
      <c r="D9140" s="6">
        <v>12961.74</v>
      </c>
      <c r="E9140" s="6">
        <v>12967.39</v>
      </c>
      <c r="F9140" s="6">
        <v>12950.74</v>
      </c>
      <c r="G9140" s="6">
        <v>12962.34</v>
      </c>
      <c r="H9140" s="6"/>
      <c r="I9140" s="6"/>
      <c r="J9140" s="6"/>
    </row>
    <row r="9141" spans="3:10" x14ac:dyDescent="0.25">
      <c r="C9141" s="7">
        <v>43018.416666666664</v>
      </c>
      <c r="D9141" s="8">
        <v>12962.84</v>
      </c>
      <c r="E9141" s="8">
        <v>12980.85</v>
      </c>
      <c r="F9141" s="8">
        <v>12950.59</v>
      </c>
      <c r="G9141" s="8">
        <v>12974.83</v>
      </c>
      <c r="H9141" s="8"/>
      <c r="I9141" s="8"/>
      <c r="J9141" s="8"/>
    </row>
    <row r="9142" spans="3:10" x14ac:dyDescent="0.25">
      <c r="C9142" s="5">
        <v>43018.458333333336</v>
      </c>
      <c r="D9142" s="6">
        <v>12975.08</v>
      </c>
      <c r="E9142" s="6">
        <v>12979.55</v>
      </c>
      <c r="F9142" s="6">
        <v>12926.63</v>
      </c>
      <c r="G9142" s="6">
        <v>12952.58</v>
      </c>
      <c r="H9142" s="6"/>
      <c r="I9142" s="6"/>
      <c r="J9142" s="6"/>
    </row>
    <row r="9143" spans="3:10" x14ac:dyDescent="0.25">
      <c r="C9143" s="7">
        <v>43018.5</v>
      </c>
      <c r="D9143" s="8">
        <v>12953.33</v>
      </c>
      <c r="E9143" s="8">
        <v>12961.96</v>
      </c>
      <c r="F9143" s="8">
        <v>12946.9</v>
      </c>
      <c r="G9143" s="8">
        <v>12956.92</v>
      </c>
      <c r="H9143" s="8"/>
      <c r="I9143" s="8"/>
      <c r="J9143" s="8"/>
    </row>
    <row r="9144" spans="3:10" x14ac:dyDescent="0.25">
      <c r="C9144" s="5">
        <v>43018.541666666664</v>
      </c>
      <c r="D9144" s="6">
        <v>12956.17</v>
      </c>
      <c r="E9144" s="6">
        <v>12972.98</v>
      </c>
      <c r="F9144" s="6">
        <v>12951.92</v>
      </c>
      <c r="G9144" s="6">
        <v>12966.81</v>
      </c>
      <c r="H9144" s="6"/>
      <c r="I9144" s="6"/>
      <c r="J9144" s="6"/>
    </row>
    <row r="9145" spans="3:10" x14ac:dyDescent="0.25">
      <c r="C9145" s="7">
        <v>43018.583333333336</v>
      </c>
      <c r="D9145" s="8">
        <v>12967.06</v>
      </c>
      <c r="E9145" s="8">
        <v>12968.86</v>
      </c>
      <c r="F9145" s="8">
        <v>12951.04</v>
      </c>
      <c r="G9145" s="8">
        <v>12958.25</v>
      </c>
      <c r="H9145" s="8"/>
      <c r="I9145" s="8"/>
      <c r="J9145" s="8"/>
    </row>
    <row r="9146" spans="3:10" x14ac:dyDescent="0.25">
      <c r="C9146" s="5">
        <v>43018.625</v>
      </c>
      <c r="D9146" s="6">
        <v>12958.75</v>
      </c>
      <c r="E9146" s="6">
        <v>12959.89</v>
      </c>
      <c r="F9146" s="6">
        <v>12952.52</v>
      </c>
      <c r="G9146" s="6">
        <v>12957.92</v>
      </c>
      <c r="H9146" s="6"/>
      <c r="I9146" s="6"/>
      <c r="J9146" s="6"/>
    </row>
    <row r="9147" spans="3:10" x14ac:dyDescent="0.25">
      <c r="C9147" s="7">
        <v>43018.666666666664</v>
      </c>
      <c r="D9147" s="8">
        <v>12957.67</v>
      </c>
      <c r="E9147" s="8">
        <v>12966.21</v>
      </c>
      <c r="F9147" s="8">
        <v>12930.7</v>
      </c>
      <c r="G9147" s="8">
        <v>12940.67</v>
      </c>
      <c r="H9147" s="8"/>
      <c r="I9147" s="8"/>
      <c r="J9147" s="8"/>
    </row>
    <row r="9148" spans="3:10" x14ac:dyDescent="0.25">
      <c r="C9148" s="5">
        <v>43018.708333333336</v>
      </c>
      <c r="D9148" s="6">
        <v>12940.92</v>
      </c>
      <c r="E9148" s="6">
        <v>12943.63</v>
      </c>
      <c r="F9148" s="6">
        <v>12907.7</v>
      </c>
      <c r="G9148" s="6">
        <v>12934.14</v>
      </c>
      <c r="H9148" s="6"/>
      <c r="I9148" s="6"/>
      <c r="J9148" s="6"/>
    </row>
    <row r="9149" spans="3:10" x14ac:dyDescent="0.25">
      <c r="C9149" s="7">
        <v>43018.75</v>
      </c>
      <c r="D9149" s="8">
        <v>12934.39</v>
      </c>
      <c r="E9149" s="8">
        <v>12957.4</v>
      </c>
      <c r="F9149" s="8">
        <v>12933.01</v>
      </c>
      <c r="G9149" s="8">
        <v>12938</v>
      </c>
      <c r="H9149" s="8"/>
      <c r="I9149" s="8"/>
      <c r="J9149" s="8"/>
    </row>
    <row r="9150" spans="3:10" x14ac:dyDescent="0.25">
      <c r="C9150" s="5">
        <v>43018.791666666664</v>
      </c>
      <c r="D9150" s="6">
        <v>12938.25</v>
      </c>
      <c r="E9150" s="6">
        <v>12951.15</v>
      </c>
      <c r="F9150" s="6">
        <v>12929.12</v>
      </c>
      <c r="G9150" s="6">
        <v>12946.64</v>
      </c>
      <c r="H9150" s="6"/>
      <c r="I9150" s="6"/>
      <c r="J9150" s="6"/>
    </row>
    <row r="9151" spans="3:10" x14ac:dyDescent="0.25">
      <c r="C9151" s="7">
        <v>43018.833333333336</v>
      </c>
      <c r="D9151" s="8">
        <v>12946.89</v>
      </c>
      <c r="E9151" s="8">
        <v>12976.9</v>
      </c>
      <c r="F9151" s="8">
        <v>12925.37</v>
      </c>
      <c r="G9151" s="8">
        <v>12961.64</v>
      </c>
      <c r="H9151" s="8"/>
      <c r="I9151" s="8"/>
      <c r="J9151" s="8"/>
    </row>
    <row r="9152" spans="3:10" x14ac:dyDescent="0.25">
      <c r="C9152" s="5">
        <v>43018.875</v>
      </c>
      <c r="D9152" s="6">
        <v>12961.14</v>
      </c>
      <c r="E9152" s="6">
        <v>12966.14</v>
      </c>
      <c r="F9152" s="6">
        <v>12959.14</v>
      </c>
      <c r="G9152" s="6">
        <v>12963.89</v>
      </c>
      <c r="H9152" s="6"/>
      <c r="I9152" s="6"/>
      <c r="J9152" s="6"/>
    </row>
    <row r="9153" spans="3:10" x14ac:dyDescent="0.25">
      <c r="C9153" s="7">
        <v>43018.916666666664</v>
      </c>
      <c r="D9153" s="8">
        <v>12963.64</v>
      </c>
      <c r="E9153" s="8">
        <v>12968.14</v>
      </c>
      <c r="F9153" s="8">
        <v>12951.87</v>
      </c>
      <c r="G9153" s="8">
        <v>12957.88</v>
      </c>
      <c r="H9153" s="8"/>
      <c r="I9153" s="8"/>
      <c r="J9153" s="8"/>
    </row>
    <row r="9154" spans="3:10" x14ac:dyDescent="0.25">
      <c r="C9154" s="5">
        <v>43018.958333333336</v>
      </c>
      <c r="D9154" s="6">
        <v>12958.38</v>
      </c>
      <c r="E9154" s="6">
        <v>12958.38</v>
      </c>
      <c r="F9154" s="6">
        <v>12952.81</v>
      </c>
      <c r="G9154" s="6">
        <v>12956.32</v>
      </c>
      <c r="H9154" s="6"/>
      <c r="I9154" s="6"/>
      <c r="J9154" s="6"/>
    </row>
    <row r="9155" spans="3:10" x14ac:dyDescent="0.25">
      <c r="C9155" s="7">
        <v>43019.041666666664</v>
      </c>
      <c r="D9155" s="8">
        <v>12953.77</v>
      </c>
      <c r="E9155" s="8">
        <v>12956.32</v>
      </c>
      <c r="F9155" s="8">
        <v>12950.23</v>
      </c>
      <c r="G9155" s="8">
        <v>12951.5</v>
      </c>
      <c r="H9155" s="8"/>
      <c r="I9155" s="8"/>
      <c r="J9155" s="8"/>
    </row>
    <row r="9156" spans="3:10" x14ac:dyDescent="0.25">
      <c r="C9156" s="5">
        <v>43019.083333333336</v>
      </c>
      <c r="D9156" s="6">
        <v>12950.23</v>
      </c>
      <c r="E9156" s="6">
        <v>12957.31</v>
      </c>
      <c r="F9156" s="6">
        <v>12950.23</v>
      </c>
      <c r="G9156" s="6">
        <v>12955.76</v>
      </c>
      <c r="H9156" s="6"/>
      <c r="I9156" s="6"/>
      <c r="J9156" s="6"/>
    </row>
    <row r="9157" spans="3:10" x14ac:dyDescent="0.25">
      <c r="C9157" s="7">
        <v>43019.125</v>
      </c>
      <c r="D9157" s="8">
        <v>12957.04</v>
      </c>
      <c r="E9157" s="8">
        <v>12957.04</v>
      </c>
      <c r="F9157" s="8">
        <v>12951.95</v>
      </c>
      <c r="G9157" s="8">
        <v>12955.76</v>
      </c>
      <c r="H9157" s="8"/>
      <c r="I9157" s="8"/>
      <c r="J9157" s="8"/>
    </row>
    <row r="9158" spans="3:10" x14ac:dyDescent="0.25">
      <c r="C9158" s="5">
        <v>43019.166666666664</v>
      </c>
      <c r="D9158" s="6">
        <v>12954.49</v>
      </c>
      <c r="E9158" s="6">
        <v>12960.27</v>
      </c>
      <c r="F9158" s="6">
        <v>12954.49</v>
      </c>
      <c r="G9158" s="6">
        <v>12959.5</v>
      </c>
      <c r="H9158" s="6"/>
      <c r="I9158" s="6"/>
      <c r="J9158" s="6"/>
    </row>
    <row r="9159" spans="3:10" x14ac:dyDescent="0.25">
      <c r="C9159" s="7">
        <v>43019.208333333336</v>
      </c>
      <c r="D9159" s="8">
        <v>12960.77</v>
      </c>
      <c r="E9159" s="8">
        <v>12964.31</v>
      </c>
      <c r="F9159" s="8">
        <v>12957.95</v>
      </c>
      <c r="G9159" s="8">
        <v>12959.22</v>
      </c>
      <c r="H9159" s="8"/>
      <c r="I9159" s="8"/>
      <c r="J9159" s="8"/>
    </row>
    <row r="9160" spans="3:10" x14ac:dyDescent="0.25">
      <c r="C9160" s="5">
        <v>43019.25</v>
      </c>
      <c r="D9160" s="6">
        <v>12957.95</v>
      </c>
      <c r="E9160" s="6">
        <v>12961.49</v>
      </c>
      <c r="F9160" s="6">
        <v>12957.95</v>
      </c>
      <c r="G9160" s="6">
        <v>12960.22</v>
      </c>
      <c r="H9160" s="6"/>
      <c r="I9160" s="6"/>
      <c r="J9160" s="6"/>
    </row>
    <row r="9161" spans="3:10" x14ac:dyDescent="0.25">
      <c r="C9161" s="7">
        <v>43019.291666666664</v>
      </c>
      <c r="D9161" s="8">
        <v>12961.49</v>
      </c>
      <c r="E9161" s="8">
        <v>12964.68</v>
      </c>
      <c r="F9161" s="8">
        <v>12960.21</v>
      </c>
      <c r="G9161" s="8">
        <v>12962.14</v>
      </c>
      <c r="H9161" s="8"/>
      <c r="I9161" s="8"/>
      <c r="J9161" s="8"/>
    </row>
    <row r="9162" spans="3:10" x14ac:dyDescent="0.25">
      <c r="C9162" s="5">
        <v>43019.333333333336</v>
      </c>
      <c r="D9162" s="6">
        <v>12962.15</v>
      </c>
      <c r="E9162" s="6">
        <v>12975.04</v>
      </c>
      <c r="F9162" s="6">
        <v>12959.17</v>
      </c>
      <c r="G9162" s="6">
        <v>12975.04</v>
      </c>
      <c r="H9162" s="6"/>
      <c r="I9162" s="6"/>
      <c r="J9162" s="6"/>
    </row>
    <row r="9163" spans="3:10" x14ac:dyDescent="0.25">
      <c r="C9163" s="7">
        <v>43019.375</v>
      </c>
      <c r="D9163" s="8">
        <v>12976.54</v>
      </c>
      <c r="E9163" s="8">
        <v>12976.54</v>
      </c>
      <c r="F9163" s="8">
        <v>12961.15</v>
      </c>
      <c r="G9163" s="8">
        <v>12966.73</v>
      </c>
      <c r="H9163" s="8"/>
      <c r="I9163" s="8"/>
      <c r="J9163" s="8"/>
    </row>
    <row r="9164" spans="3:10" x14ac:dyDescent="0.25">
      <c r="C9164" s="5">
        <v>43019.416666666664</v>
      </c>
      <c r="D9164" s="6">
        <v>12967.23</v>
      </c>
      <c r="E9164" s="6">
        <v>12971.37</v>
      </c>
      <c r="F9164" s="6">
        <v>12947.54</v>
      </c>
      <c r="G9164" s="6">
        <v>12952.15</v>
      </c>
      <c r="H9164" s="6"/>
      <c r="I9164" s="6"/>
      <c r="J9164" s="6"/>
    </row>
    <row r="9165" spans="3:10" x14ac:dyDescent="0.25">
      <c r="C9165" s="7">
        <v>43019.458333333336</v>
      </c>
      <c r="D9165" s="8">
        <v>12952.4</v>
      </c>
      <c r="E9165" s="8">
        <v>12962</v>
      </c>
      <c r="F9165" s="8">
        <v>12948.7</v>
      </c>
      <c r="G9165" s="8">
        <v>12959.8</v>
      </c>
      <c r="H9165" s="8"/>
      <c r="I9165" s="8"/>
      <c r="J9165" s="8"/>
    </row>
    <row r="9166" spans="3:10" x14ac:dyDescent="0.25">
      <c r="C9166" s="5">
        <v>43019.5</v>
      </c>
      <c r="D9166" s="6">
        <v>12960.05</v>
      </c>
      <c r="E9166" s="6">
        <v>12960.78</v>
      </c>
      <c r="F9166" s="6">
        <v>12948.04</v>
      </c>
      <c r="G9166" s="6">
        <v>12953.38</v>
      </c>
      <c r="H9166" s="6"/>
      <c r="I9166" s="6"/>
      <c r="J9166" s="6"/>
    </row>
    <row r="9167" spans="3:10" x14ac:dyDescent="0.25">
      <c r="C9167" s="7">
        <v>43019.541666666664</v>
      </c>
      <c r="D9167" s="8">
        <v>12953.39</v>
      </c>
      <c r="E9167" s="8">
        <v>12964.25</v>
      </c>
      <c r="F9167" s="8">
        <v>12952.36</v>
      </c>
      <c r="G9167" s="8">
        <v>12959.38</v>
      </c>
      <c r="H9167" s="8"/>
      <c r="I9167" s="8"/>
      <c r="J9167" s="8"/>
    </row>
    <row r="9168" spans="3:10" x14ac:dyDescent="0.25">
      <c r="C9168" s="5">
        <v>43019.583333333336</v>
      </c>
      <c r="D9168" s="6">
        <v>12959.13</v>
      </c>
      <c r="E9168" s="6">
        <v>12960.53</v>
      </c>
      <c r="F9168" s="6">
        <v>12928.72</v>
      </c>
      <c r="G9168" s="6">
        <v>12933.95</v>
      </c>
      <c r="H9168" s="6"/>
      <c r="I9168" s="6"/>
      <c r="J9168" s="6"/>
    </row>
    <row r="9169" spans="3:10" x14ac:dyDescent="0.25">
      <c r="C9169" s="7">
        <v>43019.625</v>
      </c>
      <c r="D9169" s="8">
        <v>12933.7</v>
      </c>
      <c r="E9169" s="8">
        <v>12953.95</v>
      </c>
      <c r="F9169" s="8">
        <v>12923.83</v>
      </c>
      <c r="G9169" s="8">
        <v>12952.12</v>
      </c>
      <c r="H9169" s="8"/>
      <c r="I9169" s="8"/>
      <c r="J9169" s="8"/>
    </row>
    <row r="9170" spans="3:10" x14ac:dyDescent="0.25">
      <c r="C9170" s="5">
        <v>43019.666666666664</v>
      </c>
      <c r="D9170" s="6">
        <v>12952.68</v>
      </c>
      <c r="E9170" s="6">
        <v>12964.75</v>
      </c>
      <c r="F9170" s="6">
        <v>12951.44</v>
      </c>
      <c r="G9170" s="6">
        <v>12962.58</v>
      </c>
      <c r="H9170" s="6"/>
      <c r="I9170" s="6"/>
      <c r="J9170" s="6"/>
    </row>
    <row r="9171" spans="3:10" x14ac:dyDescent="0.25">
      <c r="C9171" s="7">
        <v>43019.708333333336</v>
      </c>
      <c r="D9171" s="8">
        <v>12962.35</v>
      </c>
      <c r="E9171" s="8">
        <v>12972.94</v>
      </c>
      <c r="F9171" s="8">
        <v>12956.16</v>
      </c>
      <c r="G9171" s="8">
        <v>12964.53</v>
      </c>
      <c r="H9171" s="8"/>
      <c r="I9171" s="8"/>
      <c r="J9171" s="8"/>
    </row>
    <row r="9172" spans="3:10" x14ac:dyDescent="0.25">
      <c r="C9172" s="5">
        <v>43019.75</v>
      </c>
      <c r="D9172" s="6">
        <v>12964.28</v>
      </c>
      <c r="E9172" s="6">
        <v>12984.52</v>
      </c>
      <c r="F9172" s="6">
        <v>12960.22</v>
      </c>
      <c r="G9172" s="6">
        <v>12961.96</v>
      </c>
      <c r="H9172" s="6"/>
      <c r="I9172" s="6"/>
      <c r="J9172" s="6"/>
    </row>
    <row r="9173" spans="3:10" x14ac:dyDescent="0.25">
      <c r="C9173" s="7">
        <v>43019.791666666664</v>
      </c>
      <c r="D9173" s="8">
        <v>12961.71</v>
      </c>
      <c r="E9173" s="8">
        <v>12972.4</v>
      </c>
      <c r="F9173" s="8">
        <v>12961.71</v>
      </c>
      <c r="G9173" s="8">
        <v>12967.86</v>
      </c>
      <c r="H9173" s="8"/>
      <c r="I9173" s="8"/>
      <c r="J9173" s="8"/>
    </row>
    <row r="9174" spans="3:10" x14ac:dyDescent="0.25">
      <c r="C9174" s="5">
        <v>43019.833333333336</v>
      </c>
      <c r="D9174" s="6">
        <v>12967.61</v>
      </c>
      <c r="E9174" s="6">
        <v>12971.35</v>
      </c>
      <c r="F9174" s="6">
        <v>12964.35</v>
      </c>
      <c r="G9174" s="6">
        <v>12967.1</v>
      </c>
      <c r="H9174" s="6"/>
      <c r="I9174" s="6"/>
      <c r="J9174" s="6"/>
    </row>
    <row r="9175" spans="3:10" x14ac:dyDescent="0.25">
      <c r="C9175" s="7">
        <v>43019.875</v>
      </c>
      <c r="D9175" s="8">
        <v>12966.85</v>
      </c>
      <c r="E9175" s="8">
        <v>12975.1</v>
      </c>
      <c r="F9175" s="8">
        <v>12962.59</v>
      </c>
      <c r="G9175" s="8">
        <v>12968.85</v>
      </c>
      <c r="H9175" s="8"/>
      <c r="I9175" s="8"/>
      <c r="J9175" s="8"/>
    </row>
    <row r="9176" spans="3:10" x14ac:dyDescent="0.25">
      <c r="C9176" s="5">
        <v>43019.916666666664</v>
      </c>
      <c r="D9176" s="6">
        <v>12968.6</v>
      </c>
      <c r="E9176" s="6">
        <v>12975.1</v>
      </c>
      <c r="F9176" s="6">
        <v>12968.6</v>
      </c>
      <c r="G9176" s="6">
        <v>12972.84</v>
      </c>
      <c r="H9176" s="6"/>
      <c r="I9176" s="6"/>
      <c r="J9176" s="6"/>
    </row>
    <row r="9177" spans="3:10" x14ac:dyDescent="0.25">
      <c r="C9177" s="7">
        <v>43019.958333333336</v>
      </c>
      <c r="D9177" s="8">
        <v>12971.09</v>
      </c>
      <c r="E9177" s="8">
        <v>12972.36</v>
      </c>
      <c r="F9177" s="8">
        <v>12966.98</v>
      </c>
      <c r="G9177" s="8">
        <v>12966.98</v>
      </c>
      <c r="H9177" s="8"/>
      <c r="I9177" s="8"/>
      <c r="J9177" s="8"/>
    </row>
    <row r="9178" spans="3:10" x14ac:dyDescent="0.25">
      <c r="C9178" s="5">
        <v>43020.041666666664</v>
      </c>
      <c r="D9178" s="6">
        <v>12965.7</v>
      </c>
      <c r="E9178" s="6">
        <v>12968.24</v>
      </c>
      <c r="F9178" s="6">
        <v>12964.16</v>
      </c>
      <c r="G9178" s="6">
        <v>12965.43</v>
      </c>
      <c r="H9178" s="6"/>
      <c r="I9178" s="6"/>
      <c r="J9178" s="6"/>
    </row>
    <row r="9179" spans="3:10" x14ac:dyDescent="0.25">
      <c r="C9179" s="7">
        <v>43020.083333333336</v>
      </c>
      <c r="D9179" s="8">
        <v>12965.42</v>
      </c>
      <c r="E9179" s="8">
        <v>12966.92</v>
      </c>
      <c r="F9179" s="8">
        <v>12965.42</v>
      </c>
      <c r="G9179" s="8">
        <v>12965.65</v>
      </c>
      <c r="H9179" s="8"/>
      <c r="I9179" s="8"/>
      <c r="J9179" s="8"/>
    </row>
    <row r="9180" spans="3:10" x14ac:dyDescent="0.25">
      <c r="C9180" s="5">
        <v>43020.125</v>
      </c>
      <c r="D9180" s="6">
        <v>12964.38</v>
      </c>
      <c r="E9180" s="6">
        <v>12965.65</v>
      </c>
      <c r="F9180" s="6">
        <v>12959.06</v>
      </c>
      <c r="G9180" s="6">
        <v>12959.06</v>
      </c>
      <c r="H9180" s="6"/>
      <c r="I9180" s="6"/>
      <c r="J9180" s="6"/>
    </row>
    <row r="9181" spans="3:10" x14ac:dyDescent="0.25">
      <c r="C9181" s="7">
        <v>43020.166666666664</v>
      </c>
      <c r="D9181" s="8">
        <v>12958.81</v>
      </c>
      <c r="E9181" s="8">
        <v>12960.08</v>
      </c>
      <c r="F9181" s="8">
        <v>12957.54</v>
      </c>
      <c r="G9181" s="8">
        <v>12958.81</v>
      </c>
      <c r="H9181" s="8"/>
      <c r="I9181" s="8"/>
      <c r="J9181" s="8"/>
    </row>
    <row r="9182" spans="3:10" x14ac:dyDescent="0.25">
      <c r="C9182" s="5">
        <v>43020.208333333336</v>
      </c>
      <c r="D9182" s="6">
        <v>12960.08</v>
      </c>
      <c r="E9182" s="6">
        <v>12966.39</v>
      </c>
      <c r="F9182" s="6">
        <v>12958.81</v>
      </c>
      <c r="G9182" s="6">
        <v>12965.11</v>
      </c>
      <c r="H9182" s="6"/>
      <c r="I9182" s="6"/>
      <c r="J9182" s="6"/>
    </row>
    <row r="9183" spans="3:10" x14ac:dyDescent="0.25">
      <c r="C9183" s="7">
        <v>43020.25</v>
      </c>
      <c r="D9183" s="8">
        <v>12966.38</v>
      </c>
      <c r="E9183" s="8">
        <v>12969.67</v>
      </c>
      <c r="F9183" s="8">
        <v>12965.11</v>
      </c>
      <c r="G9183" s="8">
        <v>12967.63</v>
      </c>
      <c r="H9183" s="8"/>
      <c r="I9183" s="8"/>
      <c r="J9183" s="8"/>
    </row>
    <row r="9184" spans="3:10" x14ac:dyDescent="0.25">
      <c r="C9184" s="5">
        <v>43020.291666666664</v>
      </c>
      <c r="D9184" s="6">
        <v>12968.9</v>
      </c>
      <c r="E9184" s="6">
        <v>12974.54</v>
      </c>
      <c r="F9184" s="6">
        <v>12967.59</v>
      </c>
      <c r="G9184" s="6">
        <v>12970.72</v>
      </c>
      <c r="H9184" s="6"/>
      <c r="I9184" s="6"/>
      <c r="J9184" s="6"/>
    </row>
    <row r="9185" spans="3:10" x14ac:dyDescent="0.25">
      <c r="C9185" s="7">
        <v>43020.333333333336</v>
      </c>
      <c r="D9185" s="8">
        <v>12970.76</v>
      </c>
      <c r="E9185" s="8">
        <v>12972.03</v>
      </c>
      <c r="F9185" s="8">
        <v>12965.04</v>
      </c>
      <c r="G9185" s="8">
        <v>12969.14</v>
      </c>
      <c r="H9185" s="8"/>
      <c r="I9185" s="8"/>
      <c r="J9185" s="8"/>
    </row>
    <row r="9186" spans="3:10" x14ac:dyDescent="0.25">
      <c r="C9186" s="5">
        <v>43020.375</v>
      </c>
      <c r="D9186" s="6">
        <v>12972.2</v>
      </c>
      <c r="E9186" s="6">
        <v>12988.4</v>
      </c>
      <c r="F9186" s="6">
        <v>12969.39</v>
      </c>
      <c r="G9186" s="6">
        <v>12979.12</v>
      </c>
      <c r="H9186" s="6"/>
      <c r="I9186" s="6"/>
      <c r="J9186" s="6"/>
    </row>
    <row r="9187" spans="3:10" x14ac:dyDescent="0.25">
      <c r="C9187" s="7">
        <v>43020.416666666664</v>
      </c>
      <c r="D9187" s="8">
        <v>12979.62</v>
      </c>
      <c r="E9187" s="8">
        <v>12985.91</v>
      </c>
      <c r="F9187" s="8">
        <v>12953.38</v>
      </c>
      <c r="G9187" s="8">
        <v>12957.64</v>
      </c>
      <c r="H9187" s="8"/>
      <c r="I9187" s="8"/>
      <c r="J9187" s="8"/>
    </row>
    <row r="9188" spans="3:10" x14ac:dyDescent="0.25">
      <c r="C9188" s="5">
        <v>43020.458333333336</v>
      </c>
      <c r="D9188" s="6">
        <v>12957.89</v>
      </c>
      <c r="E9188" s="6">
        <v>12965.08</v>
      </c>
      <c r="F9188" s="6">
        <v>12943.5</v>
      </c>
      <c r="G9188" s="6">
        <v>12949.5</v>
      </c>
      <c r="H9188" s="6"/>
      <c r="I9188" s="6"/>
      <c r="J9188" s="6"/>
    </row>
    <row r="9189" spans="3:10" x14ac:dyDescent="0.25">
      <c r="C9189" s="7">
        <v>43020.5</v>
      </c>
      <c r="D9189" s="8">
        <v>12949</v>
      </c>
      <c r="E9189" s="8">
        <v>12979.82</v>
      </c>
      <c r="F9189" s="8">
        <v>12945.28</v>
      </c>
      <c r="G9189" s="8">
        <v>12973.86</v>
      </c>
      <c r="H9189" s="8"/>
      <c r="I9189" s="8"/>
      <c r="J9189" s="8"/>
    </row>
    <row r="9190" spans="3:10" x14ac:dyDescent="0.25">
      <c r="C9190" s="5">
        <v>43020.541666666664</v>
      </c>
      <c r="D9190" s="6">
        <v>12973.61</v>
      </c>
      <c r="E9190" s="6">
        <v>12981.62</v>
      </c>
      <c r="F9190" s="6">
        <v>12961.68</v>
      </c>
      <c r="G9190" s="6">
        <v>12963.48</v>
      </c>
      <c r="H9190" s="6"/>
      <c r="I9190" s="6"/>
      <c r="J9190" s="6"/>
    </row>
    <row r="9191" spans="3:10" x14ac:dyDescent="0.25">
      <c r="C9191" s="7">
        <v>43020.583333333336</v>
      </c>
      <c r="D9191" s="8">
        <v>12963.6</v>
      </c>
      <c r="E9191" s="8">
        <v>12964.67</v>
      </c>
      <c r="F9191" s="8">
        <v>12948.6</v>
      </c>
      <c r="G9191" s="8">
        <v>12960.17</v>
      </c>
      <c r="H9191" s="8"/>
      <c r="I9191" s="8"/>
      <c r="J9191" s="8"/>
    </row>
    <row r="9192" spans="3:10" x14ac:dyDescent="0.25">
      <c r="C9192" s="5">
        <v>43020.625</v>
      </c>
      <c r="D9192" s="6">
        <v>12959.92</v>
      </c>
      <c r="E9192" s="6">
        <v>12971.18</v>
      </c>
      <c r="F9192" s="6">
        <v>12958.39</v>
      </c>
      <c r="G9192" s="6">
        <v>12965.37</v>
      </c>
      <c r="H9192" s="6"/>
      <c r="I9192" s="6"/>
      <c r="J9192" s="6"/>
    </row>
    <row r="9193" spans="3:10" x14ac:dyDescent="0.25">
      <c r="C9193" s="7">
        <v>43020.666666666664</v>
      </c>
      <c r="D9193" s="8">
        <v>12965.47</v>
      </c>
      <c r="E9193" s="8">
        <v>12990.92</v>
      </c>
      <c r="F9193" s="8">
        <v>12964.97</v>
      </c>
      <c r="G9193" s="8">
        <v>12986.2</v>
      </c>
      <c r="H9193" s="8"/>
      <c r="I9193" s="8"/>
      <c r="J9193" s="8"/>
    </row>
    <row r="9194" spans="3:10" x14ac:dyDescent="0.25">
      <c r="C9194" s="5">
        <v>43020.708333333336</v>
      </c>
      <c r="D9194" s="6">
        <v>12986.7</v>
      </c>
      <c r="E9194" s="6">
        <v>13003.53</v>
      </c>
      <c r="F9194" s="6">
        <v>12980.31</v>
      </c>
      <c r="G9194" s="6">
        <v>12983.72</v>
      </c>
      <c r="H9194" s="6"/>
      <c r="I9194" s="6"/>
      <c r="J9194" s="6"/>
    </row>
    <row r="9195" spans="3:10" x14ac:dyDescent="0.25">
      <c r="C9195" s="7">
        <v>43020.75</v>
      </c>
      <c r="D9195" s="8">
        <v>12984.22</v>
      </c>
      <c r="E9195" s="8">
        <v>12991.62</v>
      </c>
      <c r="F9195" s="8">
        <v>12979.33</v>
      </c>
      <c r="G9195" s="8">
        <v>12986.02</v>
      </c>
      <c r="H9195" s="8"/>
      <c r="I9195" s="8"/>
      <c r="J9195" s="8"/>
    </row>
    <row r="9196" spans="3:10" x14ac:dyDescent="0.25">
      <c r="C9196" s="5">
        <v>43020.791666666664</v>
      </c>
      <c r="D9196" s="6">
        <v>12986.52</v>
      </c>
      <c r="E9196" s="6">
        <v>12989.5</v>
      </c>
      <c r="F9196" s="6">
        <v>12979.02</v>
      </c>
      <c r="G9196" s="6">
        <v>12982.81</v>
      </c>
      <c r="H9196" s="6"/>
      <c r="I9196" s="6"/>
      <c r="J9196" s="6"/>
    </row>
    <row r="9197" spans="3:10" x14ac:dyDescent="0.25">
      <c r="C9197" s="7">
        <v>43020.833333333336</v>
      </c>
      <c r="D9197" s="8">
        <v>12982.56</v>
      </c>
      <c r="E9197" s="8">
        <v>12989.06</v>
      </c>
      <c r="F9197" s="8">
        <v>12982.31</v>
      </c>
      <c r="G9197" s="8">
        <v>12985.31</v>
      </c>
      <c r="H9197" s="8"/>
      <c r="I9197" s="8"/>
      <c r="J9197" s="8"/>
    </row>
    <row r="9198" spans="3:10" x14ac:dyDescent="0.25">
      <c r="C9198" s="5">
        <v>43020.875</v>
      </c>
      <c r="D9198" s="6">
        <v>12985.06</v>
      </c>
      <c r="E9198" s="6">
        <v>12987.56</v>
      </c>
      <c r="F9198" s="6">
        <v>12977.05</v>
      </c>
      <c r="G9198" s="6">
        <v>12980.55</v>
      </c>
      <c r="H9198" s="6"/>
      <c r="I9198" s="6"/>
      <c r="J9198" s="6"/>
    </row>
    <row r="9199" spans="3:10" x14ac:dyDescent="0.25">
      <c r="C9199" s="7">
        <v>43020.916666666664</v>
      </c>
      <c r="D9199" s="8">
        <v>12980.3</v>
      </c>
      <c r="E9199" s="8">
        <v>12982.55</v>
      </c>
      <c r="F9199" s="8">
        <v>12972.79</v>
      </c>
      <c r="G9199" s="8">
        <v>12974.29</v>
      </c>
      <c r="H9199" s="8"/>
      <c r="I9199" s="8"/>
      <c r="J9199" s="8"/>
    </row>
    <row r="9200" spans="3:10" x14ac:dyDescent="0.25">
      <c r="C9200" s="5">
        <v>43020.958333333336</v>
      </c>
      <c r="D9200" s="6">
        <v>12975.56</v>
      </c>
      <c r="E9200" s="6">
        <v>12976.83</v>
      </c>
      <c r="F9200" s="6">
        <v>12971.71</v>
      </c>
      <c r="G9200" s="6">
        <v>12971.71</v>
      </c>
      <c r="H9200" s="6"/>
      <c r="I9200" s="6"/>
      <c r="J9200" s="6"/>
    </row>
    <row r="9201" spans="3:10" x14ac:dyDescent="0.25">
      <c r="C9201" s="7">
        <v>43021.041666666664</v>
      </c>
      <c r="D9201" s="8">
        <v>12967.89</v>
      </c>
      <c r="E9201" s="8">
        <v>12971.93</v>
      </c>
      <c r="F9201" s="8">
        <v>12966.11</v>
      </c>
      <c r="G9201" s="8">
        <v>12971.93</v>
      </c>
      <c r="H9201" s="8"/>
      <c r="I9201" s="8"/>
      <c r="J9201" s="8"/>
    </row>
    <row r="9202" spans="3:10" x14ac:dyDescent="0.25">
      <c r="C9202" s="5">
        <v>43021.083333333336</v>
      </c>
      <c r="D9202" s="6">
        <v>12973.2</v>
      </c>
      <c r="E9202" s="6">
        <v>12973.2</v>
      </c>
      <c r="F9202" s="6">
        <v>12966.33</v>
      </c>
      <c r="G9202" s="6">
        <v>12966.33</v>
      </c>
      <c r="H9202" s="6"/>
      <c r="I9202" s="6"/>
      <c r="J9202" s="6"/>
    </row>
    <row r="9203" spans="3:10" x14ac:dyDescent="0.25">
      <c r="C9203" s="7">
        <v>43021.125</v>
      </c>
      <c r="D9203" s="8">
        <v>12966.97</v>
      </c>
      <c r="E9203" s="8">
        <v>12971.14</v>
      </c>
      <c r="F9203" s="8">
        <v>12966.06</v>
      </c>
      <c r="G9203" s="8">
        <v>12971.14</v>
      </c>
      <c r="H9203" s="8"/>
      <c r="I9203" s="8"/>
      <c r="J9203" s="8"/>
    </row>
    <row r="9204" spans="3:10" x14ac:dyDescent="0.25">
      <c r="C9204" s="5">
        <v>43021.166666666664</v>
      </c>
      <c r="D9204" s="6">
        <v>12971.07</v>
      </c>
      <c r="E9204" s="6">
        <v>12981.15</v>
      </c>
      <c r="F9204" s="6">
        <v>12969.79</v>
      </c>
      <c r="G9204" s="6">
        <v>12978.88</v>
      </c>
      <c r="H9204" s="6"/>
      <c r="I9204" s="6"/>
      <c r="J9204" s="6"/>
    </row>
    <row r="9205" spans="3:10" x14ac:dyDescent="0.25">
      <c r="C9205" s="7">
        <v>43021.208333333336</v>
      </c>
      <c r="D9205" s="8">
        <v>12978.38</v>
      </c>
      <c r="E9205" s="8">
        <v>12980.42</v>
      </c>
      <c r="F9205" s="8">
        <v>12975.33</v>
      </c>
      <c r="G9205" s="8">
        <v>12979.15</v>
      </c>
      <c r="H9205" s="8"/>
      <c r="I9205" s="8"/>
      <c r="J9205" s="8"/>
    </row>
    <row r="9206" spans="3:10" x14ac:dyDescent="0.25">
      <c r="C9206" s="5">
        <v>43021.25</v>
      </c>
      <c r="D9206" s="6">
        <v>12980.42</v>
      </c>
      <c r="E9206" s="6">
        <v>12984.46</v>
      </c>
      <c r="F9206" s="6">
        <v>12979.14</v>
      </c>
      <c r="G9206" s="6">
        <v>12984.46</v>
      </c>
      <c r="H9206" s="6"/>
      <c r="I9206" s="6"/>
      <c r="J9206" s="6"/>
    </row>
    <row r="9207" spans="3:10" x14ac:dyDescent="0.25">
      <c r="C9207" s="7">
        <v>43021.291666666664</v>
      </c>
      <c r="D9207" s="8">
        <v>12984.39</v>
      </c>
      <c r="E9207" s="8">
        <v>12988.42</v>
      </c>
      <c r="F9207" s="8">
        <v>12984.39</v>
      </c>
      <c r="G9207" s="8">
        <v>12988.42</v>
      </c>
      <c r="H9207" s="8"/>
      <c r="I9207" s="8"/>
      <c r="J9207" s="8"/>
    </row>
    <row r="9208" spans="3:10" x14ac:dyDescent="0.25">
      <c r="C9208" s="5">
        <v>43021.333333333336</v>
      </c>
      <c r="D9208" s="6">
        <v>12988.43</v>
      </c>
      <c r="E9208" s="6">
        <v>12997.7</v>
      </c>
      <c r="F9208" s="6">
        <v>12983.34</v>
      </c>
      <c r="G9208" s="6">
        <v>12997.7</v>
      </c>
      <c r="H9208" s="6"/>
      <c r="I9208" s="6"/>
      <c r="J9208" s="6"/>
    </row>
    <row r="9209" spans="3:10" x14ac:dyDescent="0.25">
      <c r="C9209" s="7">
        <v>43021.375</v>
      </c>
      <c r="D9209" s="8">
        <v>12996.2</v>
      </c>
      <c r="E9209" s="8">
        <v>13007.98</v>
      </c>
      <c r="F9209" s="8">
        <v>12989.17</v>
      </c>
      <c r="G9209" s="8">
        <v>12995.83</v>
      </c>
      <c r="H9209" s="8"/>
      <c r="I9209" s="8"/>
      <c r="J9209" s="8"/>
    </row>
    <row r="9210" spans="3:10" x14ac:dyDescent="0.25">
      <c r="C9210" s="5">
        <v>43021.416666666664</v>
      </c>
      <c r="D9210" s="6">
        <v>12996.33</v>
      </c>
      <c r="E9210" s="6">
        <v>13003.31</v>
      </c>
      <c r="F9210" s="6">
        <v>12977.69</v>
      </c>
      <c r="G9210" s="6">
        <v>12990.8</v>
      </c>
      <c r="H9210" s="6"/>
      <c r="I9210" s="6"/>
      <c r="J9210" s="6"/>
    </row>
    <row r="9211" spans="3:10" x14ac:dyDescent="0.25">
      <c r="C9211" s="7">
        <v>43021.458333333336</v>
      </c>
      <c r="D9211" s="8">
        <v>12990.05</v>
      </c>
      <c r="E9211" s="8">
        <v>12994.56</v>
      </c>
      <c r="F9211" s="8">
        <v>12982.08</v>
      </c>
      <c r="G9211" s="8">
        <v>12987.96</v>
      </c>
      <c r="H9211" s="8"/>
      <c r="I9211" s="8"/>
      <c r="J9211" s="8"/>
    </row>
    <row r="9212" spans="3:10" x14ac:dyDescent="0.25">
      <c r="C9212" s="5">
        <v>43021.5</v>
      </c>
      <c r="D9212" s="6">
        <v>12987.71</v>
      </c>
      <c r="E9212" s="6">
        <v>12997.76</v>
      </c>
      <c r="F9212" s="6">
        <v>12985.05</v>
      </c>
      <c r="G9212" s="6">
        <v>12994.36</v>
      </c>
      <c r="H9212" s="6"/>
      <c r="I9212" s="6"/>
      <c r="J9212" s="6"/>
    </row>
    <row r="9213" spans="3:10" x14ac:dyDescent="0.25">
      <c r="C9213" s="7">
        <v>43021.541666666664</v>
      </c>
      <c r="D9213" s="8">
        <v>12993.87</v>
      </c>
      <c r="E9213" s="8">
        <v>12999.01</v>
      </c>
      <c r="F9213" s="8">
        <v>12986.59</v>
      </c>
      <c r="G9213" s="8">
        <v>12997.66</v>
      </c>
      <c r="H9213" s="8"/>
      <c r="I9213" s="8"/>
      <c r="J9213" s="8"/>
    </row>
    <row r="9214" spans="3:10" x14ac:dyDescent="0.25">
      <c r="C9214" s="5">
        <v>43021.583333333336</v>
      </c>
      <c r="D9214" s="6">
        <v>12997.16</v>
      </c>
      <c r="E9214" s="6">
        <v>13035.16</v>
      </c>
      <c r="F9214" s="6">
        <v>12994.32</v>
      </c>
      <c r="G9214" s="6">
        <v>13031.77</v>
      </c>
      <c r="H9214" s="6"/>
      <c r="I9214" s="6"/>
      <c r="J9214" s="6"/>
    </row>
    <row r="9215" spans="3:10" x14ac:dyDescent="0.25">
      <c r="C9215" s="7">
        <v>43021.625</v>
      </c>
      <c r="D9215" s="8">
        <v>13031.64</v>
      </c>
      <c r="E9215" s="8">
        <v>13038.09</v>
      </c>
      <c r="F9215" s="8">
        <v>12977.03</v>
      </c>
      <c r="G9215" s="8">
        <v>12985.81</v>
      </c>
      <c r="H9215" s="8"/>
      <c r="I9215" s="8"/>
      <c r="J9215" s="8"/>
    </row>
    <row r="9216" spans="3:10" x14ac:dyDescent="0.25">
      <c r="C9216" s="5">
        <v>43021.666666666664</v>
      </c>
      <c r="D9216" s="6">
        <v>12986.31</v>
      </c>
      <c r="E9216" s="6">
        <v>12989.26</v>
      </c>
      <c r="F9216" s="6">
        <v>12962.54</v>
      </c>
      <c r="G9216" s="6">
        <v>12980.18</v>
      </c>
      <c r="H9216" s="6"/>
      <c r="I9216" s="6"/>
      <c r="J9216" s="6"/>
    </row>
    <row r="9217" spans="3:10" x14ac:dyDescent="0.25">
      <c r="C9217" s="7">
        <v>43021.708333333336</v>
      </c>
      <c r="D9217" s="8">
        <v>12980.68</v>
      </c>
      <c r="E9217" s="8">
        <v>13019.63</v>
      </c>
      <c r="F9217" s="8">
        <v>12979.93</v>
      </c>
      <c r="G9217" s="8">
        <v>13007.99</v>
      </c>
      <c r="H9217" s="8"/>
      <c r="I9217" s="8"/>
      <c r="J9217" s="8"/>
    </row>
    <row r="9218" spans="3:10" x14ac:dyDescent="0.25">
      <c r="C9218" s="5">
        <v>43021.75</v>
      </c>
      <c r="D9218" s="6">
        <v>13008.49</v>
      </c>
      <c r="E9218" s="6">
        <v>13014.7</v>
      </c>
      <c r="F9218" s="6">
        <v>12990.43</v>
      </c>
      <c r="G9218" s="6">
        <v>13002.76</v>
      </c>
      <c r="H9218" s="6"/>
      <c r="I9218" s="6"/>
      <c r="J9218" s="6"/>
    </row>
    <row r="9219" spans="3:10" x14ac:dyDescent="0.25">
      <c r="C9219" s="7">
        <v>43021.791666666664</v>
      </c>
      <c r="D9219" s="8">
        <v>13003.27</v>
      </c>
      <c r="E9219" s="8">
        <v>13010.28</v>
      </c>
      <c r="F9219" s="8">
        <v>13000.52</v>
      </c>
      <c r="G9219" s="8">
        <v>13007.78</v>
      </c>
      <c r="H9219" s="8"/>
      <c r="I9219" s="8"/>
      <c r="J9219" s="8"/>
    </row>
    <row r="9220" spans="3:10" x14ac:dyDescent="0.25">
      <c r="C9220" s="5">
        <v>43021.833333333336</v>
      </c>
      <c r="D9220" s="6">
        <v>13008.03</v>
      </c>
      <c r="E9220" s="6">
        <v>13012.28</v>
      </c>
      <c r="F9220" s="6">
        <v>12999.01</v>
      </c>
      <c r="G9220" s="6">
        <v>12999.51</v>
      </c>
      <c r="H9220" s="6"/>
      <c r="I9220" s="6"/>
      <c r="J9220" s="6"/>
    </row>
    <row r="9221" spans="3:10" x14ac:dyDescent="0.25">
      <c r="C9221" s="7">
        <v>43021.875</v>
      </c>
      <c r="D9221" s="8">
        <v>12999.26</v>
      </c>
      <c r="E9221" s="8">
        <v>13003.01</v>
      </c>
      <c r="F9221" s="8">
        <v>12995.01</v>
      </c>
      <c r="G9221" s="8">
        <v>12999.01</v>
      </c>
      <c r="H9221" s="8"/>
      <c r="I9221" s="8"/>
      <c r="J9221" s="8"/>
    </row>
    <row r="9222" spans="3:10" x14ac:dyDescent="0.25">
      <c r="C9222" s="5">
        <v>43021.916666666664</v>
      </c>
      <c r="D9222" s="6">
        <v>12998.76</v>
      </c>
      <c r="E9222" s="6">
        <v>12999.75</v>
      </c>
      <c r="F9222" s="6">
        <v>12991.75</v>
      </c>
      <c r="G9222" s="6">
        <v>12997.25</v>
      </c>
      <c r="H9222" s="6"/>
      <c r="I9222" s="6"/>
      <c r="J9222" s="6"/>
    </row>
    <row r="9223" spans="3:10" x14ac:dyDescent="0.25">
      <c r="C9223" s="7">
        <v>43024.041666666664</v>
      </c>
      <c r="D9223" s="8">
        <v>12996.95</v>
      </c>
      <c r="E9223" s="8">
        <v>13014.46</v>
      </c>
      <c r="F9223" s="8">
        <v>12996.95</v>
      </c>
      <c r="G9223" s="8">
        <v>13012.68</v>
      </c>
      <c r="H9223" s="8"/>
      <c r="I9223" s="8"/>
      <c r="J9223" s="8"/>
    </row>
    <row r="9224" spans="3:10" x14ac:dyDescent="0.25">
      <c r="C9224" s="5">
        <v>43024.083333333336</v>
      </c>
      <c r="D9224" s="6">
        <v>13011.4</v>
      </c>
      <c r="E9224" s="6">
        <v>13012.68</v>
      </c>
      <c r="F9224" s="6">
        <v>13008.85</v>
      </c>
      <c r="G9224" s="6">
        <v>13008.85</v>
      </c>
      <c r="H9224" s="6"/>
      <c r="I9224" s="6"/>
      <c r="J9224" s="6"/>
    </row>
    <row r="9225" spans="3:10" x14ac:dyDescent="0.25">
      <c r="C9225" s="7">
        <v>43024.125</v>
      </c>
      <c r="D9225" s="8">
        <v>13010.13</v>
      </c>
      <c r="E9225" s="8">
        <v>13015.71</v>
      </c>
      <c r="F9225" s="8">
        <v>13007.58</v>
      </c>
      <c r="G9225" s="8">
        <v>13014.44</v>
      </c>
      <c r="H9225" s="8"/>
      <c r="I9225" s="8"/>
      <c r="J9225" s="8"/>
    </row>
    <row r="9226" spans="3:10" x14ac:dyDescent="0.25">
      <c r="C9226" s="5">
        <v>43024.166666666664</v>
      </c>
      <c r="D9226" s="6">
        <v>13014.05</v>
      </c>
      <c r="E9226" s="6">
        <v>13014.44</v>
      </c>
      <c r="F9226" s="6">
        <v>13010.23</v>
      </c>
      <c r="G9226" s="6">
        <v>13012.78</v>
      </c>
      <c r="H9226" s="6"/>
      <c r="I9226" s="6"/>
      <c r="J9226" s="6"/>
    </row>
    <row r="9227" spans="3:10" x14ac:dyDescent="0.25">
      <c r="C9227" s="7">
        <v>43024.208333333336</v>
      </c>
      <c r="D9227" s="8">
        <v>13014.05</v>
      </c>
      <c r="E9227" s="8">
        <v>13015.86</v>
      </c>
      <c r="F9227" s="8">
        <v>13012.77</v>
      </c>
      <c r="G9227" s="8">
        <v>13014.86</v>
      </c>
      <c r="H9227" s="8"/>
      <c r="I9227" s="8"/>
      <c r="J9227" s="8"/>
    </row>
    <row r="9228" spans="3:10" x14ac:dyDescent="0.25">
      <c r="C9228" s="5">
        <v>43024.25</v>
      </c>
      <c r="D9228" s="6">
        <v>13015.86</v>
      </c>
      <c r="E9228" s="6">
        <v>13017.36</v>
      </c>
      <c r="F9228" s="6">
        <v>13012.54</v>
      </c>
      <c r="G9228" s="6">
        <v>13013.81</v>
      </c>
      <c r="H9228" s="6"/>
      <c r="I9228" s="6"/>
      <c r="J9228" s="6"/>
    </row>
    <row r="9229" spans="3:10" x14ac:dyDescent="0.25">
      <c r="C9229" s="7">
        <v>43024.291666666664</v>
      </c>
      <c r="D9229" s="8">
        <v>13014.31</v>
      </c>
      <c r="E9229" s="8">
        <v>13014.31</v>
      </c>
      <c r="F9229" s="8">
        <v>13008.99</v>
      </c>
      <c r="G9229" s="8">
        <v>13010.76</v>
      </c>
      <c r="H9229" s="8"/>
      <c r="I9229" s="8"/>
      <c r="J9229" s="8"/>
    </row>
    <row r="9230" spans="3:10" x14ac:dyDescent="0.25">
      <c r="C9230" s="5">
        <v>43024.333333333336</v>
      </c>
      <c r="D9230" s="6">
        <v>13009.48</v>
      </c>
      <c r="E9230" s="6">
        <v>13021.57</v>
      </c>
      <c r="F9230" s="6">
        <v>13008.45</v>
      </c>
      <c r="G9230" s="6">
        <v>13019.2</v>
      </c>
      <c r="H9230" s="6"/>
      <c r="I9230" s="6"/>
      <c r="J9230" s="6"/>
    </row>
    <row r="9231" spans="3:10" x14ac:dyDescent="0.25">
      <c r="C9231" s="7">
        <v>43024.375</v>
      </c>
      <c r="D9231" s="8">
        <v>13017.7</v>
      </c>
      <c r="E9231" s="8">
        <v>13022.11</v>
      </c>
      <c r="F9231" s="8">
        <v>13005.42</v>
      </c>
      <c r="G9231" s="8">
        <v>13015.41</v>
      </c>
      <c r="H9231" s="8"/>
      <c r="I9231" s="8"/>
      <c r="J9231" s="8"/>
    </row>
    <row r="9232" spans="3:10" x14ac:dyDescent="0.25">
      <c r="C9232" s="5">
        <v>43024.416666666664</v>
      </c>
      <c r="D9232" s="6">
        <v>13014.41</v>
      </c>
      <c r="E9232" s="6">
        <v>13026.73</v>
      </c>
      <c r="F9232" s="6">
        <v>12999.5</v>
      </c>
      <c r="G9232" s="6">
        <v>13017.67</v>
      </c>
      <c r="H9232" s="6"/>
      <c r="I9232" s="6"/>
      <c r="J9232" s="6"/>
    </row>
    <row r="9233" spans="3:10" x14ac:dyDescent="0.25">
      <c r="C9233" s="7">
        <v>43024.458333333336</v>
      </c>
      <c r="D9233" s="8">
        <v>13017.92</v>
      </c>
      <c r="E9233" s="8">
        <v>13023.09</v>
      </c>
      <c r="F9233" s="8">
        <v>13008.96</v>
      </c>
      <c r="G9233" s="8">
        <v>13010.71</v>
      </c>
      <c r="H9233" s="8"/>
      <c r="I9233" s="8"/>
      <c r="J9233" s="8"/>
    </row>
    <row r="9234" spans="3:10" x14ac:dyDescent="0.25">
      <c r="C9234" s="5">
        <v>43024.5</v>
      </c>
      <c r="D9234" s="6">
        <v>13010.96</v>
      </c>
      <c r="E9234" s="6">
        <v>13019.52</v>
      </c>
      <c r="F9234" s="6">
        <v>13009.09</v>
      </c>
      <c r="G9234" s="6">
        <v>13015.06</v>
      </c>
      <c r="H9234" s="6"/>
      <c r="I9234" s="6"/>
      <c r="J9234" s="6"/>
    </row>
    <row r="9235" spans="3:10" x14ac:dyDescent="0.25">
      <c r="C9235" s="7">
        <v>43024.541666666664</v>
      </c>
      <c r="D9235" s="8">
        <v>13015.07</v>
      </c>
      <c r="E9235" s="8">
        <v>13016.64</v>
      </c>
      <c r="F9235" s="8">
        <v>13008.47</v>
      </c>
      <c r="G9235" s="8">
        <v>13012.91</v>
      </c>
      <c r="H9235" s="8"/>
      <c r="I9235" s="8"/>
      <c r="J9235" s="8"/>
    </row>
    <row r="9236" spans="3:10" x14ac:dyDescent="0.25">
      <c r="C9236" s="5">
        <v>43024.583333333336</v>
      </c>
      <c r="D9236" s="6">
        <v>13012.66</v>
      </c>
      <c r="E9236" s="6">
        <v>13013.56</v>
      </c>
      <c r="F9236" s="6">
        <v>13002.26</v>
      </c>
      <c r="G9236" s="6">
        <v>13013.56</v>
      </c>
      <c r="H9236" s="6"/>
      <c r="I9236" s="6"/>
      <c r="J9236" s="6"/>
    </row>
    <row r="9237" spans="3:10" x14ac:dyDescent="0.25">
      <c r="C9237" s="7">
        <v>43024.625</v>
      </c>
      <c r="D9237" s="8">
        <v>13013.57</v>
      </c>
      <c r="E9237" s="8">
        <v>13019.55</v>
      </c>
      <c r="F9237" s="8">
        <v>13011.74</v>
      </c>
      <c r="G9237" s="8">
        <v>13013.76</v>
      </c>
      <c r="H9237" s="8"/>
      <c r="I9237" s="8"/>
      <c r="J9237" s="8"/>
    </row>
    <row r="9238" spans="3:10" x14ac:dyDescent="0.25">
      <c r="C9238" s="5">
        <v>43024.666666666664</v>
      </c>
      <c r="D9238" s="6">
        <v>13013.51</v>
      </c>
      <c r="E9238" s="6">
        <v>13025.84</v>
      </c>
      <c r="F9238" s="6">
        <v>13011.54</v>
      </c>
      <c r="G9238" s="6">
        <v>13017.42</v>
      </c>
      <c r="H9238" s="6"/>
      <c r="I9238" s="6"/>
      <c r="J9238" s="6"/>
    </row>
    <row r="9239" spans="3:10" x14ac:dyDescent="0.25">
      <c r="C9239" s="7">
        <v>43024.708333333336</v>
      </c>
      <c r="D9239" s="8">
        <v>13017.17</v>
      </c>
      <c r="E9239" s="8">
        <v>13020.07</v>
      </c>
      <c r="F9239" s="8">
        <v>13006.51</v>
      </c>
      <c r="G9239" s="8">
        <v>13010.96</v>
      </c>
      <c r="H9239" s="8"/>
      <c r="I9239" s="8"/>
      <c r="J9239" s="8"/>
    </row>
    <row r="9240" spans="3:10" x14ac:dyDescent="0.25">
      <c r="C9240" s="5">
        <v>43024.75</v>
      </c>
      <c r="D9240" s="6">
        <v>13011.21</v>
      </c>
      <c r="E9240" s="6">
        <v>13014.19</v>
      </c>
      <c r="F9240" s="6">
        <v>12986.3</v>
      </c>
      <c r="G9240" s="6">
        <v>12989.1</v>
      </c>
      <c r="H9240" s="6"/>
      <c r="I9240" s="6"/>
      <c r="J9240" s="6"/>
    </row>
    <row r="9241" spans="3:10" x14ac:dyDescent="0.25">
      <c r="C9241" s="7">
        <v>43024.791666666664</v>
      </c>
      <c r="D9241" s="8">
        <v>12989.11</v>
      </c>
      <c r="E9241" s="8">
        <v>12992.6</v>
      </c>
      <c r="F9241" s="8">
        <v>12977.49</v>
      </c>
      <c r="G9241" s="8">
        <v>12984.34</v>
      </c>
      <c r="H9241" s="8"/>
      <c r="I9241" s="8"/>
      <c r="J9241" s="8"/>
    </row>
    <row r="9242" spans="3:10" x14ac:dyDescent="0.25">
      <c r="C9242" s="5">
        <v>43024.833333333336</v>
      </c>
      <c r="D9242" s="6">
        <v>12984.59</v>
      </c>
      <c r="E9242" s="6">
        <v>12994.6</v>
      </c>
      <c r="F9242" s="6">
        <v>12984.09</v>
      </c>
      <c r="G9242" s="6">
        <v>12985.84</v>
      </c>
      <c r="H9242" s="6"/>
      <c r="I9242" s="6"/>
      <c r="J9242" s="6"/>
    </row>
    <row r="9243" spans="3:10" x14ac:dyDescent="0.25">
      <c r="C9243" s="7">
        <v>43024.875</v>
      </c>
      <c r="D9243" s="8">
        <v>12986.09</v>
      </c>
      <c r="E9243" s="8">
        <v>12997.1</v>
      </c>
      <c r="F9243" s="8">
        <v>12985.09</v>
      </c>
      <c r="G9243" s="8">
        <v>12992.09</v>
      </c>
      <c r="H9243" s="8"/>
      <c r="I9243" s="8"/>
      <c r="J9243" s="8"/>
    </row>
    <row r="9244" spans="3:10" x14ac:dyDescent="0.25">
      <c r="C9244" s="5">
        <v>43024.916666666664</v>
      </c>
      <c r="D9244" s="6">
        <v>12992.34</v>
      </c>
      <c r="E9244" s="6">
        <v>13002.34</v>
      </c>
      <c r="F9244" s="6">
        <v>12992.09</v>
      </c>
      <c r="G9244" s="6">
        <v>12998.59</v>
      </c>
      <c r="H9244" s="6"/>
      <c r="I9244" s="6"/>
      <c r="J9244" s="6"/>
    </row>
    <row r="9245" spans="3:10" x14ac:dyDescent="0.25">
      <c r="C9245" s="7">
        <v>43024.958333333336</v>
      </c>
      <c r="D9245" s="8">
        <v>12996.84</v>
      </c>
      <c r="E9245" s="8">
        <v>13001.92</v>
      </c>
      <c r="F9245" s="8">
        <v>12996.53</v>
      </c>
      <c r="G9245" s="8">
        <v>12997.8</v>
      </c>
      <c r="H9245" s="8"/>
      <c r="I9245" s="8"/>
      <c r="J9245" s="8"/>
    </row>
    <row r="9246" spans="3:10" x14ac:dyDescent="0.25">
      <c r="C9246" s="5">
        <v>43025.041666666664</v>
      </c>
      <c r="D9246" s="6">
        <v>12997.8</v>
      </c>
      <c r="E9246" s="6">
        <v>12997.8</v>
      </c>
      <c r="F9246" s="6">
        <v>12993.98</v>
      </c>
      <c r="G9246" s="6">
        <v>12995.52</v>
      </c>
      <c r="H9246" s="6"/>
      <c r="I9246" s="6"/>
      <c r="J9246" s="6"/>
    </row>
    <row r="9247" spans="3:10" x14ac:dyDescent="0.25">
      <c r="C9247" s="7">
        <v>43025.083333333336</v>
      </c>
      <c r="D9247" s="8">
        <v>12996.79</v>
      </c>
      <c r="E9247" s="8">
        <v>12998.06</v>
      </c>
      <c r="F9247" s="8">
        <v>12995.52</v>
      </c>
      <c r="G9247" s="8">
        <v>12996.79</v>
      </c>
      <c r="H9247" s="8"/>
      <c r="I9247" s="8"/>
      <c r="J9247" s="8"/>
    </row>
    <row r="9248" spans="3:10" x14ac:dyDescent="0.25">
      <c r="C9248" s="5">
        <v>43025.125</v>
      </c>
      <c r="D9248" s="6">
        <v>12998.06</v>
      </c>
      <c r="E9248" s="6">
        <v>13005.14</v>
      </c>
      <c r="F9248" s="6">
        <v>12996.79</v>
      </c>
      <c r="G9248" s="6">
        <v>13000.33</v>
      </c>
      <c r="H9248" s="6"/>
      <c r="I9248" s="6"/>
      <c r="J9248" s="6"/>
    </row>
    <row r="9249" spans="3:10" x14ac:dyDescent="0.25">
      <c r="C9249" s="7">
        <v>43025.166666666664</v>
      </c>
      <c r="D9249" s="8">
        <v>12999.93</v>
      </c>
      <c r="E9249" s="8">
        <v>13001.2</v>
      </c>
      <c r="F9249" s="8">
        <v>12991.02</v>
      </c>
      <c r="G9249" s="8">
        <v>12992.3</v>
      </c>
      <c r="H9249" s="8"/>
      <c r="I9249" s="8"/>
      <c r="J9249" s="8"/>
    </row>
    <row r="9250" spans="3:10" x14ac:dyDescent="0.25">
      <c r="C9250" s="5">
        <v>43025.208333333336</v>
      </c>
      <c r="D9250" s="6">
        <v>12993.57</v>
      </c>
      <c r="E9250" s="6">
        <v>13001.38</v>
      </c>
      <c r="F9250" s="6">
        <v>12992.3</v>
      </c>
      <c r="G9250" s="6">
        <v>13001.38</v>
      </c>
      <c r="H9250" s="6"/>
      <c r="I9250" s="6"/>
      <c r="J9250" s="6"/>
    </row>
    <row r="9251" spans="3:10" x14ac:dyDescent="0.25">
      <c r="C9251" s="7">
        <v>43025.25</v>
      </c>
      <c r="D9251" s="8">
        <v>13002.65</v>
      </c>
      <c r="E9251" s="8">
        <v>13003.92</v>
      </c>
      <c r="F9251" s="8">
        <v>13001.14</v>
      </c>
      <c r="G9251" s="8">
        <v>13001.14</v>
      </c>
      <c r="H9251" s="8"/>
      <c r="I9251" s="8"/>
      <c r="J9251" s="8"/>
    </row>
    <row r="9252" spans="3:10" x14ac:dyDescent="0.25">
      <c r="C9252" s="5">
        <v>43025.291666666664</v>
      </c>
      <c r="D9252" s="6">
        <v>12998.64</v>
      </c>
      <c r="E9252" s="6">
        <v>13001.59</v>
      </c>
      <c r="F9252" s="6">
        <v>12998.64</v>
      </c>
      <c r="G9252" s="6">
        <v>13000.12</v>
      </c>
      <c r="H9252" s="6"/>
      <c r="I9252" s="6"/>
      <c r="J9252" s="6"/>
    </row>
    <row r="9253" spans="3:10" x14ac:dyDescent="0.25">
      <c r="C9253" s="7">
        <v>43025.333333333336</v>
      </c>
      <c r="D9253" s="8">
        <v>13000.13</v>
      </c>
      <c r="E9253" s="8">
        <v>13006.58</v>
      </c>
      <c r="F9253" s="8">
        <v>12993.89</v>
      </c>
      <c r="G9253" s="8">
        <v>12998.9</v>
      </c>
      <c r="H9253" s="8"/>
      <c r="I9253" s="8"/>
      <c r="J9253" s="8"/>
    </row>
    <row r="9254" spans="3:10" x14ac:dyDescent="0.25">
      <c r="C9254" s="5">
        <v>43025.375</v>
      </c>
      <c r="D9254" s="6">
        <v>13000.91</v>
      </c>
      <c r="E9254" s="6">
        <v>13006.85</v>
      </c>
      <c r="F9254" s="6">
        <v>12989.68</v>
      </c>
      <c r="G9254" s="6">
        <v>12993.09</v>
      </c>
      <c r="H9254" s="6"/>
      <c r="I9254" s="6"/>
      <c r="J9254" s="6"/>
    </row>
    <row r="9255" spans="3:10" x14ac:dyDescent="0.25">
      <c r="C9255" s="7">
        <v>43025.416666666664</v>
      </c>
      <c r="D9255" s="8">
        <v>12993.84</v>
      </c>
      <c r="E9255" s="8">
        <v>13006.53</v>
      </c>
      <c r="F9255" s="8">
        <v>12974.91</v>
      </c>
      <c r="G9255" s="8">
        <v>12977.77</v>
      </c>
      <c r="H9255" s="8"/>
      <c r="I9255" s="8"/>
      <c r="J9255" s="8"/>
    </row>
    <row r="9256" spans="3:10" x14ac:dyDescent="0.25">
      <c r="C9256" s="5">
        <v>43025.458333333336</v>
      </c>
      <c r="D9256" s="6">
        <v>12977.52</v>
      </c>
      <c r="E9256" s="6">
        <v>13002.64</v>
      </c>
      <c r="F9256" s="6">
        <v>12966.45</v>
      </c>
      <c r="G9256" s="6">
        <v>12996.84</v>
      </c>
      <c r="H9256" s="6"/>
      <c r="I9256" s="6"/>
      <c r="J9256" s="6"/>
    </row>
    <row r="9257" spans="3:10" x14ac:dyDescent="0.25">
      <c r="C9257" s="7">
        <v>43025.5</v>
      </c>
      <c r="D9257" s="8">
        <v>12996.34</v>
      </c>
      <c r="E9257" s="8">
        <v>13016.37</v>
      </c>
      <c r="F9257" s="8">
        <v>12989.65</v>
      </c>
      <c r="G9257" s="8">
        <v>13007.95</v>
      </c>
      <c r="H9257" s="8"/>
      <c r="I9257" s="8"/>
      <c r="J9257" s="8"/>
    </row>
    <row r="9258" spans="3:10" x14ac:dyDescent="0.25">
      <c r="C9258" s="5">
        <v>43025.541666666664</v>
      </c>
      <c r="D9258" s="6">
        <v>13007.96</v>
      </c>
      <c r="E9258" s="6">
        <v>13010.06</v>
      </c>
      <c r="F9258" s="6">
        <v>13001.94</v>
      </c>
      <c r="G9258" s="6">
        <v>13007.84</v>
      </c>
      <c r="H9258" s="6"/>
      <c r="I9258" s="6"/>
      <c r="J9258" s="6"/>
    </row>
    <row r="9259" spans="3:10" x14ac:dyDescent="0.25">
      <c r="C9259" s="7">
        <v>43025.583333333336</v>
      </c>
      <c r="D9259" s="8">
        <v>13008.09</v>
      </c>
      <c r="E9259" s="8">
        <v>13015.46</v>
      </c>
      <c r="F9259" s="8">
        <v>13006.47</v>
      </c>
      <c r="G9259" s="8">
        <v>13009.81</v>
      </c>
      <c r="H9259" s="8"/>
      <c r="I9259" s="8"/>
      <c r="J9259" s="8"/>
    </row>
    <row r="9260" spans="3:10" x14ac:dyDescent="0.25">
      <c r="C9260" s="5">
        <v>43025.625</v>
      </c>
      <c r="D9260" s="6">
        <v>13010.06</v>
      </c>
      <c r="E9260" s="6">
        <v>13022.63</v>
      </c>
      <c r="F9260" s="6">
        <v>13008.81</v>
      </c>
      <c r="G9260" s="6">
        <v>13019.29</v>
      </c>
      <c r="H9260" s="6"/>
      <c r="I9260" s="6"/>
      <c r="J9260" s="6"/>
    </row>
    <row r="9261" spans="3:10" x14ac:dyDescent="0.25">
      <c r="C9261" s="7">
        <v>43025.666666666664</v>
      </c>
      <c r="D9261" s="8">
        <v>13019.54</v>
      </c>
      <c r="E9261" s="8">
        <v>13032.31</v>
      </c>
      <c r="F9261" s="8">
        <v>13014.08</v>
      </c>
      <c r="G9261" s="8">
        <v>13023.05</v>
      </c>
      <c r="H9261" s="8"/>
      <c r="I9261" s="8"/>
      <c r="J9261" s="8"/>
    </row>
    <row r="9262" spans="3:10" x14ac:dyDescent="0.25">
      <c r="C9262" s="5">
        <v>43025.708333333336</v>
      </c>
      <c r="D9262" s="6">
        <v>13024.3</v>
      </c>
      <c r="E9262" s="6">
        <v>13033.62</v>
      </c>
      <c r="F9262" s="6">
        <v>13005.68</v>
      </c>
      <c r="G9262" s="6">
        <v>13008.71</v>
      </c>
      <c r="H9262" s="6"/>
      <c r="I9262" s="6"/>
      <c r="J9262" s="6"/>
    </row>
    <row r="9263" spans="3:10" x14ac:dyDescent="0.25">
      <c r="C9263" s="7">
        <v>43025.75</v>
      </c>
      <c r="D9263" s="8">
        <v>13008.21</v>
      </c>
      <c r="E9263" s="8">
        <v>13022.27</v>
      </c>
      <c r="F9263" s="8">
        <v>12994.35</v>
      </c>
      <c r="G9263" s="8">
        <v>13005.02</v>
      </c>
      <c r="H9263" s="8"/>
      <c r="I9263" s="8"/>
      <c r="J9263" s="8"/>
    </row>
    <row r="9264" spans="3:10" x14ac:dyDescent="0.25">
      <c r="C9264" s="5">
        <v>43025.791666666664</v>
      </c>
      <c r="D9264" s="6">
        <v>13004.77</v>
      </c>
      <c r="E9264" s="6">
        <v>13012.01</v>
      </c>
      <c r="F9264" s="6">
        <v>13001.86</v>
      </c>
      <c r="G9264" s="6">
        <v>13010.86</v>
      </c>
      <c r="H9264" s="6"/>
      <c r="I9264" s="6"/>
      <c r="J9264" s="6"/>
    </row>
    <row r="9265" spans="3:10" x14ac:dyDescent="0.25">
      <c r="C9265" s="7">
        <v>43025.833333333336</v>
      </c>
      <c r="D9265" s="8">
        <v>13010.36</v>
      </c>
      <c r="E9265" s="8">
        <v>13011.86</v>
      </c>
      <c r="F9265" s="8">
        <v>12999.35</v>
      </c>
      <c r="G9265" s="8">
        <v>13000.85</v>
      </c>
      <c r="H9265" s="8"/>
      <c r="I9265" s="8"/>
      <c r="J9265" s="8"/>
    </row>
    <row r="9266" spans="3:10" x14ac:dyDescent="0.25">
      <c r="C9266" s="5">
        <v>43025.875</v>
      </c>
      <c r="D9266" s="6">
        <v>13000.6</v>
      </c>
      <c r="E9266" s="6">
        <v>13010.6</v>
      </c>
      <c r="F9266" s="6">
        <v>13000.35</v>
      </c>
      <c r="G9266" s="6">
        <v>13009.35</v>
      </c>
      <c r="H9266" s="6"/>
      <c r="I9266" s="6"/>
      <c r="J9266" s="6"/>
    </row>
    <row r="9267" spans="3:10" x14ac:dyDescent="0.25">
      <c r="C9267" s="7">
        <v>43025.916666666664</v>
      </c>
      <c r="D9267" s="8">
        <v>13009.6</v>
      </c>
      <c r="E9267" s="8">
        <v>13012.6</v>
      </c>
      <c r="F9267" s="8">
        <v>13002.34</v>
      </c>
      <c r="G9267" s="8">
        <v>13005.59</v>
      </c>
      <c r="H9267" s="8"/>
      <c r="I9267" s="8"/>
      <c r="J9267" s="8"/>
    </row>
    <row r="9268" spans="3:10" x14ac:dyDescent="0.25">
      <c r="C9268" s="5">
        <v>43025.958333333336</v>
      </c>
      <c r="D9268" s="6">
        <v>13007.34</v>
      </c>
      <c r="E9268" s="6">
        <v>13007.34</v>
      </c>
      <c r="F9268" s="6">
        <v>13001.77</v>
      </c>
      <c r="G9268" s="6">
        <v>13005.74</v>
      </c>
      <c r="H9268" s="6"/>
      <c r="I9268" s="6"/>
      <c r="J9268" s="6"/>
    </row>
    <row r="9269" spans="3:10" x14ac:dyDescent="0.25">
      <c r="C9269" s="7">
        <v>43026.041666666664</v>
      </c>
      <c r="D9269" s="8">
        <v>13005.73</v>
      </c>
      <c r="E9269" s="8">
        <v>13007.01</v>
      </c>
      <c r="F9269" s="8">
        <v>13004.46</v>
      </c>
      <c r="G9269" s="8">
        <v>13005.73</v>
      </c>
      <c r="H9269" s="8"/>
      <c r="I9269" s="8"/>
      <c r="J9269" s="8"/>
    </row>
    <row r="9270" spans="3:10" x14ac:dyDescent="0.25">
      <c r="C9270" s="5">
        <v>43026.083333333336</v>
      </c>
      <c r="D9270" s="6">
        <v>13004.46</v>
      </c>
      <c r="E9270" s="6">
        <v>13018.12</v>
      </c>
      <c r="F9270" s="6">
        <v>13004.46</v>
      </c>
      <c r="G9270" s="6">
        <v>13016.85</v>
      </c>
      <c r="H9270" s="6"/>
      <c r="I9270" s="6"/>
      <c r="J9270" s="6"/>
    </row>
    <row r="9271" spans="3:10" x14ac:dyDescent="0.25">
      <c r="C9271" s="7">
        <v>43026.125</v>
      </c>
      <c r="D9271" s="8">
        <v>13015.58</v>
      </c>
      <c r="E9271" s="8">
        <v>13018.12</v>
      </c>
      <c r="F9271" s="8">
        <v>13010.49</v>
      </c>
      <c r="G9271" s="8">
        <v>13012.53</v>
      </c>
      <c r="H9271" s="8"/>
      <c r="I9271" s="8"/>
      <c r="J9271" s="8"/>
    </row>
    <row r="9272" spans="3:10" x14ac:dyDescent="0.25">
      <c r="C9272" s="5">
        <v>43026.166666666664</v>
      </c>
      <c r="D9272" s="6">
        <v>13012.53</v>
      </c>
      <c r="E9272" s="6">
        <v>13017.58</v>
      </c>
      <c r="F9272" s="6">
        <v>13010.77</v>
      </c>
      <c r="G9272" s="6">
        <v>13017.58</v>
      </c>
      <c r="H9272" s="6"/>
      <c r="I9272" s="6"/>
      <c r="J9272" s="6"/>
    </row>
    <row r="9273" spans="3:10" x14ac:dyDescent="0.25">
      <c r="C9273" s="7">
        <v>43026.208333333336</v>
      </c>
      <c r="D9273" s="8">
        <v>13018.08</v>
      </c>
      <c r="E9273" s="8">
        <v>13019.35</v>
      </c>
      <c r="F9273" s="8">
        <v>13016.81</v>
      </c>
      <c r="G9273" s="8">
        <v>13018.08</v>
      </c>
      <c r="H9273" s="8"/>
      <c r="I9273" s="8"/>
      <c r="J9273" s="8"/>
    </row>
    <row r="9274" spans="3:10" x14ac:dyDescent="0.25">
      <c r="C9274" s="5">
        <v>43026.25</v>
      </c>
      <c r="D9274" s="6">
        <v>13017.08</v>
      </c>
      <c r="E9274" s="6">
        <v>13018.08</v>
      </c>
      <c r="F9274" s="6">
        <v>13015.8</v>
      </c>
      <c r="G9274" s="6">
        <v>13015.8</v>
      </c>
      <c r="H9274" s="6"/>
      <c r="I9274" s="6"/>
      <c r="J9274" s="6"/>
    </row>
    <row r="9275" spans="3:10" x14ac:dyDescent="0.25">
      <c r="C9275" s="7">
        <v>43026.291666666664</v>
      </c>
      <c r="D9275" s="8">
        <v>13017.07</v>
      </c>
      <c r="E9275" s="8">
        <v>13017.17</v>
      </c>
      <c r="F9275" s="8">
        <v>13013.43</v>
      </c>
      <c r="G9275" s="8">
        <v>13015.2</v>
      </c>
      <c r="H9275" s="8"/>
      <c r="I9275" s="8"/>
      <c r="J9275" s="8"/>
    </row>
    <row r="9276" spans="3:10" x14ac:dyDescent="0.25">
      <c r="C9276" s="5">
        <v>43026.333333333336</v>
      </c>
      <c r="D9276" s="6">
        <v>13015.21</v>
      </c>
      <c r="E9276" s="6">
        <v>13018.85</v>
      </c>
      <c r="F9276" s="6">
        <v>13012.07</v>
      </c>
      <c r="G9276" s="6">
        <v>13016.08</v>
      </c>
      <c r="H9276" s="6"/>
      <c r="I9276" s="6"/>
      <c r="J9276" s="6"/>
    </row>
    <row r="9277" spans="3:10" x14ac:dyDescent="0.25">
      <c r="C9277" s="7">
        <v>43026.375</v>
      </c>
      <c r="D9277" s="8">
        <v>13014.58</v>
      </c>
      <c r="E9277" s="8">
        <v>13022.08</v>
      </c>
      <c r="F9277" s="8">
        <v>13010.57</v>
      </c>
      <c r="G9277" s="8">
        <v>13018.88</v>
      </c>
      <c r="H9277" s="8"/>
      <c r="I9277" s="8"/>
      <c r="J9277" s="8"/>
    </row>
    <row r="9278" spans="3:10" x14ac:dyDescent="0.25">
      <c r="C9278" s="5">
        <v>43026.416666666664</v>
      </c>
      <c r="D9278" s="6">
        <v>13019.63</v>
      </c>
      <c r="E9278" s="6">
        <v>13020.7</v>
      </c>
      <c r="F9278" s="6">
        <v>13003.09</v>
      </c>
      <c r="G9278" s="6">
        <v>13011.97</v>
      </c>
      <c r="H9278" s="6"/>
      <c r="I9278" s="6"/>
      <c r="J9278" s="6"/>
    </row>
    <row r="9279" spans="3:10" x14ac:dyDescent="0.25">
      <c r="C9279" s="7">
        <v>43026.458333333336</v>
      </c>
      <c r="D9279" s="8">
        <v>13011.72</v>
      </c>
      <c r="E9279" s="8">
        <v>13031.64</v>
      </c>
      <c r="F9279" s="8">
        <v>13011.47</v>
      </c>
      <c r="G9279" s="8">
        <v>13029.99</v>
      </c>
      <c r="H9279" s="8"/>
      <c r="I9279" s="8"/>
      <c r="J9279" s="8"/>
    </row>
    <row r="9280" spans="3:10" x14ac:dyDescent="0.25">
      <c r="C9280" s="5">
        <v>43026.5</v>
      </c>
      <c r="D9280" s="6">
        <v>13028.99</v>
      </c>
      <c r="E9280" s="6">
        <v>13095.56</v>
      </c>
      <c r="F9280" s="6">
        <v>13028.74</v>
      </c>
      <c r="G9280" s="6">
        <v>13088.82</v>
      </c>
      <c r="H9280" s="6"/>
      <c r="I9280" s="6"/>
      <c r="J9280" s="6"/>
    </row>
    <row r="9281" spans="3:10" x14ac:dyDescent="0.25">
      <c r="C9281" s="7">
        <v>43026.541666666664</v>
      </c>
      <c r="D9281" s="8">
        <v>13088.32</v>
      </c>
      <c r="E9281" s="8">
        <v>13089.07</v>
      </c>
      <c r="F9281" s="8">
        <v>13055.6</v>
      </c>
      <c r="G9281" s="8">
        <v>13067.36</v>
      </c>
      <c r="H9281" s="8"/>
      <c r="I9281" s="8"/>
      <c r="J9281" s="8"/>
    </row>
    <row r="9282" spans="3:10" x14ac:dyDescent="0.25">
      <c r="C9282" s="5">
        <v>43026.583333333336</v>
      </c>
      <c r="D9282" s="6">
        <v>13067.11</v>
      </c>
      <c r="E9282" s="6">
        <v>13070.13</v>
      </c>
      <c r="F9282" s="6">
        <v>13054.29</v>
      </c>
      <c r="G9282" s="6">
        <v>13057.62</v>
      </c>
      <c r="H9282" s="6"/>
      <c r="I9282" s="6"/>
      <c r="J9282" s="6"/>
    </row>
    <row r="9283" spans="3:10" x14ac:dyDescent="0.25">
      <c r="C9283" s="7">
        <v>43026.625</v>
      </c>
      <c r="D9283" s="8">
        <v>13057.37</v>
      </c>
      <c r="E9283" s="8">
        <v>13068.28</v>
      </c>
      <c r="F9283" s="8">
        <v>13053.5</v>
      </c>
      <c r="G9283" s="8">
        <v>13062.29</v>
      </c>
      <c r="H9283" s="8"/>
      <c r="I9283" s="8"/>
      <c r="J9283" s="8"/>
    </row>
    <row r="9284" spans="3:10" x14ac:dyDescent="0.25">
      <c r="C9284" s="5">
        <v>43026.666666666664</v>
      </c>
      <c r="D9284" s="6">
        <v>13062.05</v>
      </c>
      <c r="E9284" s="6">
        <v>13072.12</v>
      </c>
      <c r="F9284" s="6">
        <v>13053.97</v>
      </c>
      <c r="G9284" s="6">
        <v>13056.19</v>
      </c>
      <c r="H9284" s="6"/>
      <c r="I9284" s="6"/>
      <c r="J9284" s="6"/>
    </row>
    <row r="9285" spans="3:10" x14ac:dyDescent="0.25">
      <c r="C9285" s="7">
        <v>43026.708333333336</v>
      </c>
      <c r="D9285" s="8">
        <v>13056.44</v>
      </c>
      <c r="E9285" s="8">
        <v>13057.53</v>
      </c>
      <c r="F9285" s="8">
        <v>13036.32</v>
      </c>
      <c r="G9285" s="8">
        <v>13047.4</v>
      </c>
      <c r="H9285" s="8"/>
      <c r="I9285" s="8"/>
      <c r="J9285" s="8"/>
    </row>
    <row r="9286" spans="3:10" x14ac:dyDescent="0.25">
      <c r="C9286" s="5">
        <v>43026.75</v>
      </c>
      <c r="D9286" s="6">
        <v>13046.9</v>
      </c>
      <c r="E9286" s="6">
        <v>13049.08</v>
      </c>
      <c r="F9286" s="6">
        <v>13029.45</v>
      </c>
      <c r="G9286" s="6">
        <v>13041.44</v>
      </c>
      <c r="H9286" s="6"/>
      <c r="I9286" s="6"/>
      <c r="J9286" s="6"/>
    </row>
    <row r="9287" spans="3:10" x14ac:dyDescent="0.25">
      <c r="C9287" s="7">
        <v>43026.791666666664</v>
      </c>
      <c r="D9287" s="8">
        <v>13040.94</v>
      </c>
      <c r="E9287" s="8">
        <v>13051.95</v>
      </c>
      <c r="F9287" s="8">
        <v>13040.44</v>
      </c>
      <c r="G9287" s="8">
        <v>13047.44</v>
      </c>
      <c r="H9287" s="8"/>
      <c r="I9287" s="8"/>
      <c r="J9287" s="8"/>
    </row>
    <row r="9288" spans="3:10" x14ac:dyDescent="0.25">
      <c r="C9288" s="5">
        <v>43026.833333333336</v>
      </c>
      <c r="D9288" s="6">
        <v>13047.69</v>
      </c>
      <c r="E9288" s="6">
        <v>13053.69</v>
      </c>
      <c r="F9288" s="6">
        <v>13047.69</v>
      </c>
      <c r="G9288" s="6">
        <v>13050.43</v>
      </c>
      <c r="H9288" s="6"/>
      <c r="I9288" s="6"/>
      <c r="J9288" s="6"/>
    </row>
    <row r="9289" spans="3:10" x14ac:dyDescent="0.25">
      <c r="C9289" s="7">
        <v>43026.875</v>
      </c>
      <c r="D9289" s="8">
        <v>13050.93</v>
      </c>
      <c r="E9289" s="8">
        <v>13051.43</v>
      </c>
      <c r="F9289" s="8">
        <v>13044.18</v>
      </c>
      <c r="G9289" s="8">
        <v>13047.68</v>
      </c>
      <c r="H9289" s="8"/>
      <c r="I9289" s="8"/>
      <c r="J9289" s="8"/>
    </row>
    <row r="9290" spans="3:10" x14ac:dyDescent="0.25">
      <c r="C9290" s="5">
        <v>43026.916666666664</v>
      </c>
      <c r="D9290" s="6">
        <v>13047.43</v>
      </c>
      <c r="E9290" s="6">
        <v>13057.93</v>
      </c>
      <c r="F9290" s="6">
        <v>13046.17</v>
      </c>
      <c r="G9290" s="6">
        <v>13052.17</v>
      </c>
      <c r="H9290" s="6"/>
      <c r="I9290" s="6"/>
      <c r="J9290" s="6"/>
    </row>
    <row r="9291" spans="3:10" x14ac:dyDescent="0.25">
      <c r="C9291" s="7">
        <v>43026.958333333336</v>
      </c>
      <c r="D9291" s="8">
        <v>13050.9</v>
      </c>
      <c r="E9291" s="8">
        <v>13058.75</v>
      </c>
      <c r="F9291" s="8">
        <v>13050.9</v>
      </c>
      <c r="G9291" s="8">
        <v>13057.24</v>
      </c>
      <c r="H9291" s="8"/>
      <c r="I9291" s="8"/>
      <c r="J9291" s="8"/>
    </row>
    <row r="9292" spans="3:10" x14ac:dyDescent="0.25">
      <c r="C9292" s="5">
        <v>43027.041666666664</v>
      </c>
      <c r="D9292" s="6">
        <v>13053.19</v>
      </c>
      <c r="E9292" s="6">
        <v>13053.19</v>
      </c>
      <c r="F9292" s="6">
        <v>13048.09</v>
      </c>
      <c r="G9292" s="6">
        <v>13051.91</v>
      </c>
      <c r="H9292" s="6"/>
      <c r="I9292" s="6"/>
      <c r="J9292" s="6"/>
    </row>
    <row r="9293" spans="3:10" x14ac:dyDescent="0.25">
      <c r="C9293" s="7">
        <v>43027.083333333336</v>
      </c>
      <c r="D9293" s="8">
        <v>13053.18</v>
      </c>
      <c r="E9293" s="8">
        <v>13053.18</v>
      </c>
      <c r="F9293" s="8">
        <v>13049.13</v>
      </c>
      <c r="G9293" s="8">
        <v>13050.4</v>
      </c>
      <c r="H9293" s="8"/>
      <c r="I9293" s="8"/>
      <c r="J9293" s="8"/>
    </row>
    <row r="9294" spans="3:10" x14ac:dyDescent="0.25">
      <c r="C9294" s="5">
        <v>43027.125</v>
      </c>
      <c r="D9294" s="6">
        <v>13051.68</v>
      </c>
      <c r="E9294" s="6">
        <v>13052.95</v>
      </c>
      <c r="F9294" s="6">
        <v>13049.13</v>
      </c>
      <c r="G9294" s="6">
        <v>13050.4</v>
      </c>
      <c r="H9294" s="6"/>
      <c r="I9294" s="6"/>
      <c r="J9294" s="6"/>
    </row>
    <row r="9295" spans="3:10" x14ac:dyDescent="0.25">
      <c r="C9295" s="7">
        <v>43027.166666666664</v>
      </c>
      <c r="D9295" s="8">
        <v>13050.17</v>
      </c>
      <c r="E9295" s="8">
        <v>13050.4</v>
      </c>
      <c r="F9295" s="8">
        <v>13048.89</v>
      </c>
      <c r="G9295" s="8">
        <v>13050.16</v>
      </c>
      <c r="H9295" s="8"/>
      <c r="I9295" s="8"/>
      <c r="J9295" s="8"/>
    </row>
    <row r="9296" spans="3:10" x14ac:dyDescent="0.25">
      <c r="C9296" s="5">
        <v>43027.208333333336</v>
      </c>
      <c r="D9296" s="6">
        <v>13050.8</v>
      </c>
      <c r="E9296" s="6">
        <v>13053.99</v>
      </c>
      <c r="F9296" s="6">
        <v>13050.16</v>
      </c>
      <c r="G9296" s="6">
        <v>13051.43</v>
      </c>
      <c r="H9296" s="6"/>
      <c r="I9296" s="6"/>
      <c r="J9296" s="6"/>
    </row>
    <row r="9297" spans="3:10" x14ac:dyDescent="0.25">
      <c r="C9297" s="7">
        <v>43027.25</v>
      </c>
      <c r="D9297" s="8">
        <v>13052.43</v>
      </c>
      <c r="E9297" s="8">
        <v>13052.43</v>
      </c>
      <c r="F9297" s="8">
        <v>13041.74</v>
      </c>
      <c r="G9297" s="8">
        <v>13041.74</v>
      </c>
      <c r="H9297" s="8"/>
      <c r="I9297" s="8"/>
      <c r="J9297" s="8"/>
    </row>
    <row r="9298" spans="3:10" x14ac:dyDescent="0.25">
      <c r="C9298" s="5">
        <v>43027.291666666664</v>
      </c>
      <c r="D9298" s="6">
        <v>13041.72</v>
      </c>
      <c r="E9298" s="6">
        <v>13046.13</v>
      </c>
      <c r="F9298" s="6">
        <v>13038.17</v>
      </c>
      <c r="G9298" s="6">
        <v>13044.85</v>
      </c>
      <c r="H9298" s="6"/>
      <c r="I9298" s="6"/>
      <c r="J9298" s="6"/>
    </row>
    <row r="9299" spans="3:10" x14ac:dyDescent="0.25">
      <c r="C9299" s="7">
        <v>43027.333333333336</v>
      </c>
      <c r="D9299" s="8">
        <v>13044.89</v>
      </c>
      <c r="E9299" s="8">
        <v>13047.11</v>
      </c>
      <c r="F9299" s="8">
        <v>13036.41</v>
      </c>
      <c r="G9299" s="8">
        <v>13046.9</v>
      </c>
      <c r="H9299" s="8"/>
      <c r="I9299" s="8"/>
      <c r="J9299" s="8"/>
    </row>
    <row r="9300" spans="3:10" x14ac:dyDescent="0.25">
      <c r="C9300" s="5">
        <v>43027.375</v>
      </c>
      <c r="D9300" s="6">
        <v>13045.4</v>
      </c>
      <c r="E9300" s="6">
        <v>13049.83</v>
      </c>
      <c r="F9300" s="6">
        <v>13028.18</v>
      </c>
      <c r="G9300" s="6">
        <v>13035.96</v>
      </c>
      <c r="H9300" s="6"/>
      <c r="I9300" s="6"/>
      <c r="J9300" s="6"/>
    </row>
    <row r="9301" spans="3:10" x14ac:dyDescent="0.25">
      <c r="C9301" s="7">
        <v>43027.416666666664</v>
      </c>
      <c r="D9301" s="8">
        <v>13036.71</v>
      </c>
      <c r="E9301" s="8">
        <v>13043.34</v>
      </c>
      <c r="F9301" s="8">
        <v>12944.61</v>
      </c>
      <c r="G9301" s="8">
        <v>12952.43</v>
      </c>
      <c r="H9301" s="8"/>
      <c r="I9301" s="8"/>
      <c r="J9301" s="8"/>
    </row>
    <row r="9302" spans="3:10" x14ac:dyDescent="0.25">
      <c r="C9302" s="5">
        <v>43027.458333333336</v>
      </c>
      <c r="D9302" s="6">
        <v>12952.68</v>
      </c>
      <c r="E9302" s="6">
        <v>12989.16</v>
      </c>
      <c r="F9302" s="6">
        <v>12909.43</v>
      </c>
      <c r="G9302" s="6">
        <v>12980.49</v>
      </c>
      <c r="H9302" s="6"/>
      <c r="I9302" s="6"/>
      <c r="J9302" s="6"/>
    </row>
    <row r="9303" spans="3:10" x14ac:dyDescent="0.25">
      <c r="C9303" s="7">
        <v>43027.5</v>
      </c>
      <c r="D9303" s="8">
        <v>12980.24</v>
      </c>
      <c r="E9303" s="8">
        <v>12993.7</v>
      </c>
      <c r="F9303" s="8">
        <v>12959.38</v>
      </c>
      <c r="G9303" s="8">
        <v>12970.56</v>
      </c>
      <c r="H9303" s="8"/>
      <c r="I9303" s="8"/>
      <c r="J9303" s="8"/>
    </row>
    <row r="9304" spans="3:10" x14ac:dyDescent="0.25">
      <c r="C9304" s="5">
        <v>43027.541666666664</v>
      </c>
      <c r="D9304" s="6">
        <v>12970.06</v>
      </c>
      <c r="E9304" s="6">
        <v>12979.72</v>
      </c>
      <c r="F9304" s="6">
        <v>12938.15</v>
      </c>
      <c r="G9304" s="6">
        <v>12950.72</v>
      </c>
      <c r="H9304" s="6"/>
      <c r="I9304" s="6"/>
      <c r="J9304" s="6"/>
    </row>
    <row r="9305" spans="3:10" x14ac:dyDescent="0.25">
      <c r="C9305" s="7">
        <v>43027.583333333336</v>
      </c>
      <c r="D9305" s="8">
        <v>12950.97</v>
      </c>
      <c r="E9305" s="8">
        <v>12951.97</v>
      </c>
      <c r="F9305" s="8">
        <v>12922.19</v>
      </c>
      <c r="G9305" s="8">
        <v>12937.87</v>
      </c>
      <c r="H9305" s="8"/>
      <c r="I9305" s="8"/>
      <c r="J9305" s="8"/>
    </row>
    <row r="9306" spans="3:10" x14ac:dyDescent="0.25">
      <c r="C9306" s="5">
        <v>43027.625</v>
      </c>
      <c r="D9306" s="6">
        <v>12937.86</v>
      </c>
      <c r="E9306" s="6">
        <v>12950.04</v>
      </c>
      <c r="F9306" s="6">
        <v>12922.26</v>
      </c>
      <c r="G9306" s="6">
        <v>12945.1</v>
      </c>
      <c r="H9306" s="6"/>
      <c r="I9306" s="6"/>
      <c r="J9306" s="6"/>
    </row>
    <row r="9307" spans="3:10" x14ac:dyDescent="0.25">
      <c r="C9307" s="7">
        <v>43027.666666666664</v>
      </c>
      <c r="D9307" s="8">
        <v>12944.35</v>
      </c>
      <c r="E9307" s="8">
        <v>12979.59</v>
      </c>
      <c r="F9307" s="8">
        <v>12940.36</v>
      </c>
      <c r="G9307" s="8">
        <v>12949.17</v>
      </c>
      <c r="H9307" s="8"/>
      <c r="I9307" s="8"/>
      <c r="J9307" s="8"/>
    </row>
    <row r="9308" spans="3:10" x14ac:dyDescent="0.25">
      <c r="C9308" s="5">
        <v>43027.708333333336</v>
      </c>
      <c r="D9308" s="6">
        <v>12948.67</v>
      </c>
      <c r="E9308" s="6">
        <v>12983.63</v>
      </c>
      <c r="F9308" s="6">
        <v>12939.7</v>
      </c>
      <c r="G9308" s="6">
        <v>12977.93</v>
      </c>
      <c r="H9308" s="6"/>
      <c r="I9308" s="6"/>
      <c r="J9308" s="6"/>
    </row>
    <row r="9309" spans="3:10" x14ac:dyDescent="0.25">
      <c r="C9309" s="7">
        <v>43027.75</v>
      </c>
      <c r="D9309" s="8">
        <v>12978.43</v>
      </c>
      <c r="E9309" s="8">
        <v>12993.62</v>
      </c>
      <c r="F9309" s="8">
        <v>12978.18</v>
      </c>
      <c r="G9309" s="8">
        <v>12980.14</v>
      </c>
      <c r="H9309" s="8"/>
      <c r="I9309" s="8"/>
      <c r="J9309" s="8"/>
    </row>
    <row r="9310" spans="3:10" x14ac:dyDescent="0.25">
      <c r="C9310" s="5">
        <v>43027.791666666664</v>
      </c>
      <c r="D9310" s="6">
        <v>12979.89</v>
      </c>
      <c r="E9310" s="6">
        <v>12987.83</v>
      </c>
      <c r="F9310" s="6">
        <v>12976.46</v>
      </c>
      <c r="G9310" s="6">
        <v>12984.95</v>
      </c>
      <c r="H9310" s="6"/>
      <c r="I9310" s="6"/>
      <c r="J9310" s="6"/>
    </row>
    <row r="9311" spans="3:10" x14ac:dyDescent="0.25">
      <c r="C9311" s="7">
        <v>43027.833333333336</v>
      </c>
      <c r="D9311" s="8">
        <v>12984.7</v>
      </c>
      <c r="E9311" s="8">
        <v>12993.2</v>
      </c>
      <c r="F9311" s="8">
        <v>12982.95</v>
      </c>
      <c r="G9311" s="8">
        <v>12989.95</v>
      </c>
      <c r="H9311" s="8"/>
      <c r="I9311" s="8"/>
      <c r="J9311" s="8"/>
    </row>
    <row r="9312" spans="3:10" x14ac:dyDescent="0.25">
      <c r="C9312" s="5">
        <v>43027.875</v>
      </c>
      <c r="D9312" s="6">
        <v>12989.7</v>
      </c>
      <c r="E9312" s="6">
        <v>12999.2</v>
      </c>
      <c r="F9312" s="6">
        <v>12987.95</v>
      </c>
      <c r="G9312" s="6">
        <v>12994.2</v>
      </c>
      <c r="H9312" s="6"/>
      <c r="I9312" s="6"/>
      <c r="J9312" s="6"/>
    </row>
    <row r="9313" spans="3:10" x14ac:dyDescent="0.25">
      <c r="C9313" s="7">
        <v>43027.916666666664</v>
      </c>
      <c r="D9313" s="8">
        <v>12994.45</v>
      </c>
      <c r="E9313" s="8">
        <v>13001.95</v>
      </c>
      <c r="F9313" s="8">
        <v>12994.2</v>
      </c>
      <c r="G9313" s="8">
        <v>12994.69</v>
      </c>
      <c r="H9313" s="8"/>
      <c r="I9313" s="8"/>
      <c r="J9313" s="8"/>
    </row>
    <row r="9314" spans="3:10" x14ac:dyDescent="0.25">
      <c r="C9314" s="5">
        <v>43027.958333333336</v>
      </c>
      <c r="D9314" s="6">
        <v>12993.43</v>
      </c>
      <c r="E9314" s="6">
        <v>12999.77</v>
      </c>
      <c r="F9314" s="6">
        <v>12993.43</v>
      </c>
      <c r="G9314" s="6">
        <v>12997.43</v>
      </c>
      <c r="H9314" s="6"/>
      <c r="I9314" s="6"/>
      <c r="J9314" s="6"/>
    </row>
    <row r="9315" spans="3:10" x14ac:dyDescent="0.25">
      <c r="C9315" s="7">
        <v>43028.041666666664</v>
      </c>
      <c r="D9315" s="8">
        <v>12997.42</v>
      </c>
      <c r="E9315" s="8">
        <v>12998.7</v>
      </c>
      <c r="F9315" s="8">
        <v>12990.61</v>
      </c>
      <c r="G9315" s="8">
        <v>12990.61</v>
      </c>
      <c r="H9315" s="8"/>
      <c r="I9315" s="8"/>
      <c r="J9315" s="8"/>
    </row>
    <row r="9316" spans="3:10" x14ac:dyDescent="0.25">
      <c r="C9316" s="5">
        <v>43028.083333333336</v>
      </c>
      <c r="D9316" s="6">
        <v>12991.88</v>
      </c>
      <c r="E9316" s="6">
        <v>12992.64</v>
      </c>
      <c r="F9316" s="6">
        <v>12987.57</v>
      </c>
      <c r="G9316" s="6">
        <v>12991.37</v>
      </c>
      <c r="H9316" s="6"/>
      <c r="I9316" s="6"/>
      <c r="J9316" s="6"/>
    </row>
    <row r="9317" spans="3:10" x14ac:dyDescent="0.25">
      <c r="C9317" s="7">
        <v>43028.125</v>
      </c>
      <c r="D9317" s="8">
        <v>12992.64</v>
      </c>
      <c r="E9317" s="8">
        <v>12992.64</v>
      </c>
      <c r="F9317" s="8">
        <v>12990.1</v>
      </c>
      <c r="G9317" s="8">
        <v>12991.37</v>
      </c>
      <c r="H9317" s="8"/>
      <c r="I9317" s="8"/>
      <c r="J9317" s="8"/>
    </row>
    <row r="9318" spans="3:10" x14ac:dyDescent="0.25">
      <c r="C9318" s="5">
        <v>43028.166666666664</v>
      </c>
      <c r="D9318" s="6">
        <v>12991.05</v>
      </c>
      <c r="E9318" s="6">
        <v>13064.77</v>
      </c>
      <c r="F9318" s="6">
        <v>12987.24</v>
      </c>
      <c r="G9318" s="6">
        <v>13059</v>
      </c>
      <c r="H9318" s="6"/>
      <c r="I9318" s="6"/>
      <c r="J9318" s="6"/>
    </row>
    <row r="9319" spans="3:10" x14ac:dyDescent="0.25">
      <c r="C9319" s="7">
        <v>43028.208333333336</v>
      </c>
      <c r="D9319" s="8">
        <v>13057.73</v>
      </c>
      <c r="E9319" s="8">
        <v>13069.15</v>
      </c>
      <c r="F9319" s="8">
        <v>13036.88</v>
      </c>
      <c r="G9319" s="8">
        <v>13050.99</v>
      </c>
      <c r="H9319" s="8"/>
      <c r="I9319" s="8"/>
      <c r="J9319" s="8"/>
    </row>
    <row r="9320" spans="3:10" x14ac:dyDescent="0.25">
      <c r="C9320" s="5">
        <v>43028.25</v>
      </c>
      <c r="D9320" s="6">
        <v>13049.09</v>
      </c>
      <c r="E9320" s="6">
        <v>13051.49</v>
      </c>
      <c r="F9320" s="6">
        <v>13036.61</v>
      </c>
      <c r="G9320" s="6">
        <v>13042.64</v>
      </c>
      <c r="H9320" s="6"/>
      <c r="I9320" s="6"/>
      <c r="J9320" s="6"/>
    </row>
    <row r="9321" spans="3:10" x14ac:dyDescent="0.25">
      <c r="C9321" s="7">
        <v>43028.291666666664</v>
      </c>
      <c r="D9321" s="8">
        <v>13042.58</v>
      </c>
      <c r="E9321" s="8">
        <v>13043.58</v>
      </c>
      <c r="F9321" s="8">
        <v>13034.99</v>
      </c>
      <c r="G9321" s="8">
        <v>13036.76</v>
      </c>
      <c r="H9321" s="8"/>
      <c r="I9321" s="8"/>
      <c r="J9321" s="8"/>
    </row>
    <row r="9322" spans="3:10" x14ac:dyDescent="0.25">
      <c r="C9322" s="5">
        <v>43028.333333333336</v>
      </c>
      <c r="D9322" s="6">
        <v>13036.77</v>
      </c>
      <c r="E9322" s="6">
        <v>13040.38</v>
      </c>
      <c r="F9322" s="6">
        <v>13024.22</v>
      </c>
      <c r="G9322" s="6">
        <v>13026.67</v>
      </c>
      <c r="H9322" s="6"/>
      <c r="I9322" s="6"/>
      <c r="J9322" s="6"/>
    </row>
    <row r="9323" spans="3:10" x14ac:dyDescent="0.25">
      <c r="C9323" s="7">
        <v>43028.375</v>
      </c>
      <c r="D9323" s="8">
        <v>13028.17</v>
      </c>
      <c r="E9323" s="8">
        <v>13059.43</v>
      </c>
      <c r="F9323" s="8">
        <v>13027.03</v>
      </c>
      <c r="G9323" s="8">
        <v>13050.3</v>
      </c>
      <c r="H9323" s="8"/>
      <c r="I9323" s="8"/>
      <c r="J9323" s="8"/>
    </row>
    <row r="9324" spans="3:10" x14ac:dyDescent="0.25">
      <c r="C9324" s="5">
        <v>43028.416666666664</v>
      </c>
      <c r="D9324" s="6">
        <v>13051.05</v>
      </c>
      <c r="E9324" s="6">
        <v>13063.82</v>
      </c>
      <c r="F9324" s="6">
        <v>13033.82</v>
      </c>
      <c r="G9324" s="6">
        <v>13039.24</v>
      </c>
      <c r="H9324" s="6"/>
      <c r="I9324" s="6"/>
      <c r="J9324" s="6"/>
    </row>
    <row r="9325" spans="3:10" x14ac:dyDescent="0.25">
      <c r="C9325" s="7">
        <v>43028.458333333336</v>
      </c>
      <c r="D9325" s="8">
        <v>13038.99</v>
      </c>
      <c r="E9325" s="8">
        <v>13049.18</v>
      </c>
      <c r="F9325" s="8">
        <v>13007.81</v>
      </c>
      <c r="G9325" s="8">
        <v>13013.82</v>
      </c>
      <c r="H9325" s="8"/>
      <c r="I9325" s="8"/>
      <c r="J9325" s="8"/>
    </row>
    <row r="9326" spans="3:10" x14ac:dyDescent="0.25">
      <c r="C9326" s="5">
        <v>43028.5</v>
      </c>
      <c r="D9326" s="6">
        <v>13013.57</v>
      </c>
      <c r="E9326" s="6">
        <v>13041.57</v>
      </c>
      <c r="F9326" s="6">
        <v>13010.78</v>
      </c>
      <c r="G9326" s="6">
        <v>13028.45</v>
      </c>
      <c r="H9326" s="6"/>
      <c r="I9326" s="6"/>
      <c r="J9326" s="6"/>
    </row>
    <row r="9327" spans="3:10" x14ac:dyDescent="0.25">
      <c r="C9327" s="7">
        <v>43028.541666666664</v>
      </c>
      <c r="D9327" s="8">
        <v>13028.7</v>
      </c>
      <c r="E9327" s="8">
        <v>13036.45</v>
      </c>
      <c r="F9327" s="8">
        <v>13016.18</v>
      </c>
      <c r="G9327" s="8">
        <v>13026.71</v>
      </c>
      <c r="H9327" s="8"/>
      <c r="I9327" s="8"/>
      <c r="J9327" s="8"/>
    </row>
    <row r="9328" spans="3:10" x14ac:dyDescent="0.25">
      <c r="C9328" s="5">
        <v>43028.583333333336</v>
      </c>
      <c r="D9328" s="6">
        <v>13025.96</v>
      </c>
      <c r="E9328" s="6">
        <v>13037.57</v>
      </c>
      <c r="F9328" s="6">
        <v>13020.24</v>
      </c>
      <c r="G9328" s="6">
        <v>13021.66</v>
      </c>
      <c r="H9328" s="6"/>
      <c r="I9328" s="6"/>
      <c r="J9328" s="6"/>
    </row>
    <row r="9329" spans="3:10" x14ac:dyDescent="0.25">
      <c r="C9329" s="7">
        <v>43028.625</v>
      </c>
      <c r="D9329" s="8">
        <v>13021.41</v>
      </c>
      <c r="E9329" s="8">
        <v>13024.46</v>
      </c>
      <c r="F9329" s="8">
        <v>12997.52</v>
      </c>
      <c r="G9329" s="8">
        <v>12999.76</v>
      </c>
      <c r="H9329" s="8"/>
      <c r="I9329" s="8"/>
      <c r="J9329" s="8"/>
    </row>
    <row r="9330" spans="3:10" x14ac:dyDescent="0.25">
      <c r="C9330" s="5">
        <v>43028.666666666664</v>
      </c>
      <c r="D9330" s="6">
        <v>12999.51</v>
      </c>
      <c r="E9330" s="6">
        <v>13010.4</v>
      </c>
      <c r="F9330" s="6">
        <v>12983.47</v>
      </c>
      <c r="G9330" s="6">
        <v>12989.92</v>
      </c>
      <c r="H9330" s="6"/>
      <c r="I9330" s="6"/>
      <c r="J9330" s="6"/>
    </row>
    <row r="9331" spans="3:10" x14ac:dyDescent="0.25">
      <c r="C9331" s="7">
        <v>43028.708333333336</v>
      </c>
      <c r="D9331" s="8">
        <v>12989.67</v>
      </c>
      <c r="E9331" s="8">
        <v>13003.86</v>
      </c>
      <c r="F9331" s="8">
        <v>12954.07</v>
      </c>
      <c r="G9331" s="8">
        <v>12966.8</v>
      </c>
      <c r="H9331" s="8"/>
      <c r="I9331" s="8"/>
      <c r="J9331" s="8"/>
    </row>
    <row r="9332" spans="3:10" x14ac:dyDescent="0.25">
      <c r="C9332" s="5">
        <v>43028.75</v>
      </c>
      <c r="D9332" s="6">
        <v>12967.05</v>
      </c>
      <c r="E9332" s="6">
        <v>12995.85</v>
      </c>
      <c r="F9332" s="6">
        <v>12966.8</v>
      </c>
      <c r="G9332" s="6">
        <v>12993.19</v>
      </c>
      <c r="H9332" s="6"/>
      <c r="I9332" s="6"/>
      <c r="J9332" s="6"/>
    </row>
    <row r="9333" spans="3:10" x14ac:dyDescent="0.25">
      <c r="C9333" s="7">
        <v>43028.791666666664</v>
      </c>
      <c r="D9333" s="8">
        <v>12992.94</v>
      </c>
      <c r="E9333" s="8">
        <v>12998.36</v>
      </c>
      <c r="F9333" s="8">
        <v>12985.34</v>
      </c>
      <c r="G9333" s="8">
        <v>12995.51</v>
      </c>
      <c r="H9333" s="8"/>
      <c r="I9333" s="8"/>
      <c r="J9333" s="8"/>
    </row>
    <row r="9334" spans="3:10" x14ac:dyDescent="0.25">
      <c r="C9334" s="5">
        <v>43028.833333333336</v>
      </c>
      <c r="D9334" s="6">
        <v>12995.76</v>
      </c>
      <c r="E9334" s="6">
        <v>12998.26</v>
      </c>
      <c r="F9334" s="6">
        <v>12988.75</v>
      </c>
      <c r="G9334" s="6">
        <v>12989.5</v>
      </c>
      <c r="H9334" s="6"/>
      <c r="I9334" s="6"/>
      <c r="J9334" s="6"/>
    </row>
    <row r="9335" spans="3:10" x14ac:dyDescent="0.25">
      <c r="C9335" s="7">
        <v>43028.875</v>
      </c>
      <c r="D9335" s="8">
        <v>12989.75</v>
      </c>
      <c r="E9335" s="8">
        <v>12996.5</v>
      </c>
      <c r="F9335" s="8">
        <v>12989.5</v>
      </c>
      <c r="G9335" s="8">
        <v>12991.75</v>
      </c>
      <c r="H9335" s="8"/>
      <c r="I9335" s="8"/>
      <c r="J9335" s="8"/>
    </row>
    <row r="9336" spans="3:10" x14ac:dyDescent="0.25">
      <c r="C9336" s="5">
        <v>43028.916666666664</v>
      </c>
      <c r="D9336" s="6">
        <v>12992</v>
      </c>
      <c r="E9336" s="6">
        <v>12993.99</v>
      </c>
      <c r="F9336" s="6">
        <v>12986.49</v>
      </c>
      <c r="G9336" s="6">
        <v>12987.49</v>
      </c>
      <c r="H9336" s="6"/>
      <c r="I9336" s="6"/>
      <c r="J9336" s="6"/>
    </row>
    <row r="9337" spans="3:10" x14ac:dyDescent="0.25">
      <c r="C9337" s="7">
        <v>43031.041666666664</v>
      </c>
      <c r="D9337" s="8">
        <v>12987.19</v>
      </c>
      <c r="E9337" s="8">
        <v>13013.61</v>
      </c>
      <c r="F9337" s="8">
        <v>12987.19</v>
      </c>
      <c r="G9337" s="8">
        <v>13006.82</v>
      </c>
      <c r="H9337" s="8"/>
      <c r="I9337" s="8"/>
      <c r="J9337" s="8"/>
    </row>
    <row r="9338" spans="3:10" x14ac:dyDescent="0.25">
      <c r="C9338" s="5">
        <v>43031.083333333336</v>
      </c>
      <c r="D9338" s="6">
        <v>13006.18</v>
      </c>
      <c r="E9338" s="6">
        <v>13022.65</v>
      </c>
      <c r="F9338" s="6">
        <v>13005.55</v>
      </c>
      <c r="G9338" s="6">
        <v>13009.1</v>
      </c>
      <c r="H9338" s="6"/>
      <c r="I9338" s="6"/>
      <c r="J9338" s="6"/>
    </row>
    <row r="9339" spans="3:10" x14ac:dyDescent="0.25">
      <c r="C9339" s="7">
        <v>43031.125</v>
      </c>
      <c r="D9339" s="8">
        <v>13007.84</v>
      </c>
      <c r="E9339" s="8">
        <v>13009.86</v>
      </c>
      <c r="F9339" s="8">
        <v>13001.29</v>
      </c>
      <c r="G9339" s="8">
        <v>13006.07</v>
      </c>
      <c r="H9339" s="8"/>
      <c r="I9339" s="8"/>
      <c r="J9339" s="8"/>
    </row>
    <row r="9340" spans="3:10" x14ac:dyDescent="0.25">
      <c r="C9340" s="5">
        <v>43031.166666666664</v>
      </c>
      <c r="D9340" s="6">
        <v>13005.99</v>
      </c>
      <c r="E9340" s="6">
        <v>13010.01</v>
      </c>
      <c r="F9340" s="6">
        <v>13002.44</v>
      </c>
      <c r="G9340" s="6">
        <v>13002.44</v>
      </c>
      <c r="H9340" s="6"/>
      <c r="I9340" s="6"/>
      <c r="J9340" s="6"/>
    </row>
    <row r="9341" spans="3:10" x14ac:dyDescent="0.25">
      <c r="C9341" s="7">
        <v>43031.208333333336</v>
      </c>
      <c r="D9341" s="8">
        <v>13003.7</v>
      </c>
      <c r="E9341" s="8">
        <v>13006.86</v>
      </c>
      <c r="F9341" s="8">
        <v>12990.65</v>
      </c>
      <c r="G9341" s="8">
        <v>12993.41</v>
      </c>
      <c r="H9341" s="8"/>
      <c r="I9341" s="8"/>
      <c r="J9341" s="8"/>
    </row>
    <row r="9342" spans="3:10" x14ac:dyDescent="0.25">
      <c r="C9342" s="5">
        <v>43031.25</v>
      </c>
      <c r="D9342" s="6">
        <v>12994.67</v>
      </c>
      <c r="E9342" s="6">
        <v>12998.44</v>
      </c>
      <c r="F9342" s="6">
        <v>12994.67</v>
      </c>
      <c r="G9342" s="6">
        <v>12996.67</v>
      </c>
      <c r="H9342" s="6"/>
      <c r="I9342" s="6"/>
      <c r="J9342" s="6"/>
    </row>
    <row r="9343" spans="3:10" x14ac:dyDescent="0.25">
      <c r="C9343" s="7">
        <v>43031.291666666664</v>
      </c>
      <c r="D9343" s="8">
        <v>12999.2</v>
      </c>
      <c r="E9343" s="8">
        <v>13000.2</v>
      </c>
      <c r="F9343" s="8">
        <v>12986.1</v>
      </c>
      <c r="G9343" s="8">
        <v>12990.12</v>
      </c>
      <c r="H9343" s="8"/>
      <c r="I9343" s="8"/>
      <c r="J9343" s="8"/>
    </row>
    <row r="9344" spans="3:10" x14ac:dyDescent="0.25">
      <c r="C9344" s="5">
        <v>43031.333333333336</v>
      </c>
      <c r="D9344" s="6">
        <v>12988.86</v>
      </c>
      <c r="E9344" s="6">
        <v>12994.54</v>
      </c>
      <c r="F9344" s="6">
        <v>12986.68</v>
      </c>
      <c r="G9344" s="6">
        <v>12994.54</v>
      </c>
      <c r="H9344" s="6"/>
      <c r="I9344" s="6"/>
      <c r="J9344" s="6"/>
    </row>
    <row r="9345" spans="3:10" x14ac:dyDescent="0.25">
      <c r="C9345" s="7">
        <v>43031.375</v>
      </c>
      <c r="D9345" s="8">
        <v>12996.04</v>
      </c>
      <c r="E9345" s="8">
        <v>13013.06</v>
      </c>
      <c r="F9345" s="8">
        <v>12988.99</v>
      </c>
      <c r="G9345" s="8">
        <v>13011.84</v>
      </c>
      <c r="H9345" s="8"/>
      <c r="I9345" s="8"/>
      <c r="J9345" s="8"/>
    </row>
    <row r="9346" spans="3:10" x14ac:dyDescent="0.25">
      <c r="C9346" s="5">
        <v>43031.416666666664</v>
      </c>
      <c r="D9346" s="6">
        <v>13013.34</v>
      </c>
      <c r="E9346" s="6">
        <v>13017.48</v>
      </c>
      <c r="F9346" s="6">
        <v>12973.22</v>
      </c>
      <c r="G9346" s="6">
        <v>12989.68</v>
      </c>
      <c r="H9346" s="6"/>
      <c r="I9346" s="6"/>
      <c r="J9346" s="6"/>
    </row>
    <row r="9347" spans="3:10" x14ac:dyDescent="0.25">
      <c r="C9347" s="7">
        <v>43031.458333333336</v>
      </c>
      <c r="D9347" s="8">
        <v>12990.17</v>
      </c>
      <c r="E9347" s="8">
        <v>13047.49</v>
      </c>
      <c r="F9347" s="8">
        <v>12980.5</v>
      </c>
      <c r="G9347" s="8">
        <v>13030.43</v>
      </c>
      <c r="H9347" s="8"/>
      <c r="I9347" s="8"/>
      <c r="J9347" s="8"/>
    </row>
    <row r="9348" spans="3:10" x14ac:dyDescent="0.25">
      <c r="C9348" s="5">
        <v>43031.5</v>
      </c>
      <c r="D9348" s="6">
        <v>13030.68</v>
      </c>
      <c r="E9348" s="6">
        <v>13070.93</v>
      </c>
      <c r="F9348" s="6">
        <v>13021.6</v>
      </c>
      <c r="G9348" s="6">
        <v>13061.7</v>
      </c>
      <c r="H9348" s="6"/>
      <c r="I9348" s="6"/>
      <c r="J9348" s="6"/>
    </row>
    <row r="9349" spans="3:10" x14ac:dyDescent="0.25">
      <c r="C9349" s="7">
        <v>43031.541666666664</v>
      </c>
      <c r="D9349" s="8">
        <v>13061.45</v>
      </c>
      <c r="E9349" s="8">
        <v>13068.4</v>
      </c>
      <c r="F9349" s="8">
        <v>13044.35</v>
      </c>
      <c r="G9349" s="8">
        <v>13051.32</v>
      </c>
      <c r="H9349" s="8"/>
      <c r="I9349" s="8"/>
      <c r="J9349" s="8"/>
    </row>
    <row r="9350" spans="3:10" x14ac:dyDescent="0.25">
      <c r="C9350" s="5">
        <v>43031.583333333336</v>
      </c>
      <c r="D9350" s="6">
        <v>13051.07</v>
      </c>
      <c r="E9350" s="6">
        <v>13060.56</v>
      </c>
      <c r="F9350" s="6">
        <v>12996.16</v>
      </c>
      <c r="G9350" s="6">
        <v>13003.25</v>
      </c>
      <c r="H9350" s="6"/>
      <c r="I9350" s="6"/>
      <c r="J9350" s="6"/>
    </row>
    <row r="9351" spans="3:10" x14ac:dyDescent="0.25">
      <c r="C9351" s="7">
        <v>43031.625</v>
      </c>
      <c r="D9351" s="8">
        <v>13002.5</v>
      </c>
      <c r="E9351" s="8">
        <v>13017.15</v>
      </c>
      <c r="F9351" s="8">
        <v>12994.14</v>
      </c>
      <c r="G9351" s="8">
        <v>13015.69</v>
      </c>
      <c r="H9351" s="8"/>
      <c r="I9351" s="8"/>
      <c r="J9351" s="8"/>
    </row>
    <row r="9352" spans="3:10" x14ac:dyDescent="0.25">
      <c r="C9352" s="5">
        <v>43031.666666666664</v>
      </c>
      <c r="D9352" s="6">
        <v>13015.94</v>
      </c>
      <c r="E9352" s="6">
        <v>13026.01</v>
      </c>
      <c r="F9352" s="6">
        <v>13005.19</v>
      </c>
      <c r="G9352" s="6">
        <v>13005.89</v>
      </c>
      <c r="H9352" s="6"/>
      <c r="I9352" s="6"/>
      <c r="J9352" s="6"/>
    </row>
    <row r="9353" spans="3:10" x14ac:dyDescent="0.25">
      <c r="C9353" s="7">
        <v>43031.708333333336</v>
      </c>
      <c r="D9353" s="8">
        <v>13004.14</v>
      </c>
      <c r="E9353" s="8">
        <v>13014.5</v>
      </c>
      <c r="F9353" s="8">
        <v>12996.18</v>
      </c>
      <c r="G9353" s="8">
        <v>13000.54</v>
      </c>
      <c r="H9353" s="8"/>
      <c r="I9353" s="8"/>
      <c r="J9353" s="8"/>
    </row>
    <row r="9354" spans="3:10" x14ac:dyDescent="0.25">
      <c r="C9354" s="5">
        <v>43031.75</v>
      </c>
      <c r="D9354" s="6">
        <v>13000.3</v>
      </c>
      <c r="E9354" s="6">
        <v>13010.68</v>
      </c>
      <c r="F9354" s="6">
        <v>12998.58</v>
      </c>
      <c r="G9354" s="6">
        <v>13001.4</v>
      </c>
      <c r="H9354" s="6"/>
      <c r="I9354" s="6"/>
      <c r="J9354" s="6"/>
    </row>
    <row r="9355" spans="3:10" x14ac:dyDescent="0.25">
      <c r="C9355" s="7">
        <v>43031.791666666664</v>
      </c>
      <c r="D9355" s="8">
        <v>13001.65</v>
      </c>
      <c r="E9355" s="8">
        <v>13011.48</v>
      </c>
      <c r="F9355" s="8">
        <v>12997.23</v>
      </c>
      <c r="G9355" s="8">
        <v>13007.58</v>
      </c>
      <c r="H9355" s="8"/>
      <c r="I9355" s="8"/>
      <c r="J9355" s="8"/>
    </row>
    <row r="9356" spans="3:10" x14ac:dyDescent="0.25">
      <c r="C9356" s="5">
        <v>43031.833333333336</v>
      </c>
      <c r="D9356" s="6">
        <v>13007.83</v>
      </c>
      <c r="E9356" s="6">
        <v>13011.08</v>
      </c>
      <c r="F9356" s="6">
        <v>12999.07</v>
      </c>
      <c r="G9356" s="6">
        <v>13001.06</v>
      </c>
      <c r="H9356" s="6"/>
      <c r="I9356" s="6"/>
      <c r="J9356" s="6"/>
    </row>
    <row r="9357" spans="3:10" x14ac:dyDescent="0.25">
      <c r="C9357" s="7">
        <v>43031.875</v>
      </c>
      <c r="D9357" s="8">
        <v>13000.81</v>
      </c>
      <c r="E9357" s="8">
        <v>13003.56</v>
      </c>
      <c r="F9357" s="8">
        <v>12992.55</v>
      </c>
      <c r="G9357" s="8">
        <v>12998.56</v>
      </c>
      <c r="H9357" s="8"/>
      <c r="I9357" s="8"/>
      <c r="J9357" s="8"/>
    </row>
    <row r="9358" spans="3:10" x14ac:dyDescent="0.25">
      <c r="C9358" s="5">
        <v>43031.916666666664</v>
      </c>
      <c r="D9358" s="6">
        <v>12998.31</v>
      </c>
      <c r="E9358" s="6">
        <v>12999.31</v>
      </c>
      <c r="F9358" s="6">
        <v>12973.78</v>
      </c>
      <c r="G9358" s="6">
        <v>12984.79</v>
      </c>
      <c r="H9358" s="6"/>
      <c r="I9358" s="6"/>
      <c r="J9358" s="6"/>
    </row>
    <row r="9359" spans="3:10" x14ac:dyDescent="0.25">
      <c r="C9359" s="7">
        <v>43031.958333333336</v>
      </c>
      <c r="D9359" s="8">
        <v>12983.04</v>
      </c>
      <c r="E9359" s="8">
        <v>12989.37</v>
      </c>
      <c r="F9359" s="8">
        <v>12972.6</v>
      </c>
      <c r="G9359" s="8">
        <v>12978.94</v>
      </c>
      <c r="H9359" s="8"/>
      <c r="I9359" s="8"/>
      <c r="J9359" s="8"/>
    </row>
    <row r="9360" spans="3:10" x14ac:dyDescent="0.25">
      <c r="C9360" s="5">
        <v>43032.041666666664</v>
      </c>
      <c r="D9360" s="6">
        <v>12977.66</v>
      </c>
      <c r="E9360" s="6">
        <v>12987.52</v>
      </c>
      <c r="F9360" s="6">
        <v>12976.4</v>
      </c>
      <c r="G9360" s="6">
        <v>12986.25</v>
      </c>
      <c r="H9360" s="6"/>
      <c r="I9360" s="6"/>
      <c r="J9360" s="6"/>
    </row>
    <row r="9361" spans="3:10" x14ac:dyDescent="0.25">
      <c r="C9361" s="7">
        <v>43032.083333333336</v>
      </c>
      <c r="D9361" s="8">
        <v>12987.52</v>
      </c>
      <c r="E9361" s="8">
        <v>12990.05</v>
      </c>
      <c r="F9361" s="8">
        <v>12984.99</v>
      </c>
      <c r="G9361" s="8">
        <v>12986.51</v>
      </c>
      <c r="H9361" s="8"/>
      <c r="I9361" s="8"/>
      <c r="J9361" s="8"/>
    </row>
    <row r="9362" spans="3:10" x14ac:dyDescent="0.25">
      <c r="C9362" s="5">
        <v>43032.125</v>
      </c>
      <c r="D9362" s="6">
        <v>12985.25</v>
      </c>
      <c r="E9362" s="6">
        <v>12991.57</v>
      </c>
      <c r="F9362" s="6">
        <v>12983.98</v>
      </c>
      <c r="G9362" s="6">
        <v>12987.77</v>
      </c>
      <c r="H9362" s="6"/>
      <c r="I9362" s="6"/>
      <c r="J9362" s="6"/>
    </row>
    <row r="9363" spans="3:10" x14ac:dyDescent="0.25">
      <c r="C9363" s="7">
        <v>43032.166666666664</v>
      </c>
      <c r="D9363" s="8">
        <v>12987.78</v>
      </c>
      <c r="E9363" s="8">
        <v>12994.84</v>
      </c>
      <c r="F9363" s="8">
        <v>12985.25</v>
      </c>
      <c r="G9363" s="8">
        <v>12994.84</v>
      </c>
      <c r="H9363" s="8"/>
      <c r="I9363" s="8"/>
      <c r="J9363" s="8"/>
    </row>
    <row r="9364" spans="3:10" x14ac:dyDescent="0.25">
      <c r="C9364" s="5">
        <v>43032.208333333336</v>
      </c>
      <c r="D9364" s="6">
        <v>12993.57</v>
      </c>
      <c r="E9364" s="6">
        <v>12998.5</v>
      </c>
      <c r="F9364" s="6">
        <v>12993.34</v>
      </c>
      <c r="G9364" s="6">
        <v>12996.6</v>
      </c>
      <c r="H9364" s="6"/>
      <c r="I9364" s="6"/>
      <c r="J9364" s="6"/>
    </row>
    <row r="9365" spans="3:10" x14ac:dyDescent="0.25">
      <c r="C9365" s="7">
        <v>43032.25</v>
      </c>
      <c r="D9365" s="8">
        <v>12997.86</v>
      </c>
      <c r="E9365" s="8">
        <v>12999.13</v>
      </c>
      <c r="F9365" s="8">
        <v>12994.06</v>
      </c>
      <c r="G9365" s="8">
        <v>12994.06</v>
      </c>
      <c r="H9365" s="8"/>
      <c r="I9365" s="8"/>
      <c r="J9365" s="8"/>
    </row>
    <row r="9366" spans="3:10" x14ac:dyDescent="0.25">
      <c r="C9366" s="5">
        <v>43032.291666666664</v>
      </c>
      <c r="D9366" s="6">
        <v>12994.05</v>
      </c>
      <c r="E9366" s="6">
        <v>12995.31</v>
      </c>
      <c r="F9366" s="6">
        <v>12986.35</v>
      </c>
      <c r="G9366" s="6">
        <v>12986.61</v>
      </c>
      <c r="H9366" s="6"/>
      <c r="I9366" s="6"/>
      <c r="J9366" s="6"/>
    </row>
    <row r="9367" spans="3:10" x14ac:dyDescent="0.25">
      <c r="C9367" s="7">
        <v>43032.333333333336</v>
      </c>
      <c r="D9367" s="8">
        <v>12986.63</v>
      </c>
      <c r="E9367" s="8">
        <v>13004.14</v>
      </c>
      <c r="F9367" s="8">
        <v>12982.81</v>
      </c>
      <c r="G9367" s="8">
        <v>12988.9</v>
      </c>
      <c r="H9367" s="8"/>
      <c r="I9367" s="8"/>
      <c r="J9367" s="8"/>
    </row>
    <row r="9368" spans="3:10" x14ac:dyDescent="0.25">
      <c r="C9368" s="5">
        <v>43032.375</v>
      </c>
      <c r="D9368" s="6">
        <v>12990.4</v>
      </c>
      <c r="E9368" s="6">
        <v>13004.31</v>
      </c>
      <c r="F9368" s="6">
        <v>12988.9</v>
      </c>
      <c r="G9368" s="6">
        <v>12993.93</v>
      </c>
      <c r="H9368" s="6"/>
      <c r="I9368" s="6"/>
      <c r="J9368" s="6"/>
    </row>
    <row r="9369" spans="3:10" x14ac:dyDescent="0.25">
      <c r="C9369" s="7">
        <v>43032.416666666664</v>
      </c>
      <c r="D9369" s="8">
        <v>12994.93</v>
      </c>
      <c r="E9369" s="8">
        <v>13025.31</v>
      </c>
      <c r="F9369" s="8">
        <v>12987.1</v>
      </c>
      <c r="G9369" s="8">
        <v>12997.59</v>
      </c>
      <c r="H9369" s="8"/>
      <c r="I9369" s="8"/>
      <c r="J9369" s="8"/>
    </row>
    <row r="9370" spans="3:10" x14ac:dyDescent="0.25">
      <c r="C9370" s="5">
        <v>43032.458333333336</v>
      </c>
      <c r="D9370" s="6">
        <v>12996.84</v>
      </c>
      <c r="E9370" s="6">
        <v>13028.56</v>
      </c>
      <c r="F9370" s="6">
        <v>12980.85</v>
      </c>
      <c r="G9370" s="6">
        <v>13026.74</v>
      </c>
      <c r="H9370" s="6"/>
      <c r="I9370" s="6"/>
      <c r="J9370" s="6"/>
    </row>
    <row r="9371" spans="3:10" x14ac:dyDescent="0.25">
      <c r="C9371" s="7">
        <v>43032.5</v>
      </c>
      <c r="D9371" s="8">
        <v>13027.24</v>
      </c>
      <c r="E9371" s="8">
        <v>13034.9</v>
      </c>
      <c r="F9371" s="8">
        <v>13012.3</v>
      </c>
      <c r="G9371" s="8">
        <v>13024.41</v>
      </c>
      <c r="H9371" s="8"/>
      <c r="I9371" s="8"/>
      <c r="J9371" s="8"/>
    </row>
    <row r="9372" spans="3:10" x14ac:dyDescent="0.25">
      <c r="C9372" s="5">
        <v>43032.541666666664</v>
      </c>
      <c r="D9372" s="6">
        <v>13024.66</v>
      </c>
      <c r="E9372" s="6">
        <v>13033.57</v>
      </c>
      <c r="F9372" s="6">
        <v>13017.69</v>
      </c>
      <c r="G9372" s="6">
        <v>13020.25</v>
      </c>
      <c r="H9372" s="6"/>
      <c r="I9372" s="6"/>
      <c r="J9372" s="6"/>
    </row>
    <row r="9373" spans="3:10" x14ac:dyDescent="0.25">
      <c r="C9373" s="7">
        <v>43032.583333333336</v>
      </c>
      <c r="D9373" s="8">
        <v>13019.25</v>
      </c>
      <c r="E9373" s="8">
        <v>13056.43</v>
      </c>
      <c r="F9373" s="8">
        <v>13019</v>
      </c>
      <c r="G9373" s="8">
        <v>13044.3</v>
      </c>
      <c r="H9373" s="8"/>
      <c r="I9373" s="8"/>
      <c r="J9373" s="8"/>
    </row>
    <row r="9374" spans="3:10" x14ac:dyDescent="0.25">
      <c r="C9374" s="5">
        <v>43032.625</v>
      </c>
      <c r="D9374" s="6">
        <v>13044.31</v>
      </c>
      <c r="E9374" s="6">
        <v>13048.23</v>
      </c>
      <c r="F9374" s="6">
        <v>13008.52</v>
      </c>
      <c r="G9374" s="6">
        <v>13013.72</v>
      </c>
      <c r="H9374" s="6"/>
      <c r="I9374" s="6"/>
      <c r="J9374" s="6"/>
    </row>
    <row r="9375" spans="3:10" x14ac:dyDescent="0.25">
      <c r="C9375" s="7">
        <v>43032.666666666664</v>
      </c>
      <c r="D9375" s="8">
        <v>13013.47</v>
      </c>
      <c r="E9375" s="8">
        <v>13021.91</v>
      </c>
      <c r="F9375" s="8">
        <v>12997.37</v>
      </c>
      <c r="G9375" s="8">
        <v>13002.76</v>
      </c>
      <c r="H9375" s="8"/>
      <c r="I9375" s="8"/>
      <c r="J9375" s="8"/>
    </row>
    <row r="9376" spans="3:10" x14ac:dyDescent="0.25">
      <c r="C9376" s="5">
        <v>43032.708333333336</v>
      </c>
      <c r="D9376" s="6">
        <v>13002.51</v>
      </c>
      <c r="E9376" s="6">
        <v>13028.03</v>
      </c>
      <c r="F9376" s="6">
        <v>13000.52</v>
      </c>
      <c r="G9376" s="6">
        <v>13024.21</v>
      </c>
      <c r="H9376" s="6"/>
      <c r="I9376" s="6"/>
      <c r="J9376" s="6"/>
    </row>
    <row r="9377" spans="3:10" x14ac:dyDescent="0.25">
      <c r="C9377" s="7">
        <v>43032.75</v>
      </c>
      <c r="D9377" s="8">
        <v>13023.46</v>
      </c>
      <c r="E9377" s="8">
        <v>13026.7</v>
      </c>
      <c r="F9377" s="8">
        <v>13011.61</v>
      </c>
      <c r="G9377" s="8">
        <v>13017.69</v>
      </c>
      <c r="H9377" s="8"/>
      <c r="I9377" s="8"/>
      <c r="J9377" s="8"/>
    </row>
    <row r="9378" spans="3:10" x14ac:dyDescent="0.25">
      <c r="C9378" s="5">
        <v>43032.791666666664</v>
      </c>
      <c r="D9378" s="6">
        <v>13017.44</v>
      </c>
      <c r="E9378" s="6">
        <v>13020.44</v>
      </c>
      <c r="F9378" s="6">
        <v>13014.59</v>
      </c>
      <c r="G9378" s="6">
        <v>13018.04</v>
      </c>
      <c r="H9378" s="6"/>
      <c r="I9378" s="6"/>
      <c r="J9378" s="6"/>
    </row>
    <row r="9379" spans="3:10" x14ac:dyDescent="0.25">
      <c r="C9379" s="7">
        <v>43032.833333333336</v>
      </c>
      <c r="D9379" s="8">
        <v>13018.29</v>
      </c>
      <c r="E9379" s="8">
        <v>13023.79</v>
      </c>
      <c r="F9379" s="8">
        <v>13015.53</v>
      </c>
      <c r="G9379" s="8">
        <v>13020.53</v>
      </c>
      <c r="H9379" s="8"/>
      <c r="I9379" s="8"/>
      <c r="J9379" s="8"/>
    </row>
    <row r="9380" spans="3:10" x14ac:dyDescent="0.25">
      <c r="C9380" s="5">
        <v>43032.875</v>
      </c>
      <c r="D9380" s="6">
        <v>13020.78</v>
      </c>
      <c r="E9380" s="6">
        <v>13023.03</v>
      </c>
      <c r="F9380" s="6">
        <v>13013.02</v>
      </c>
      <c r="G9380" s="6">
        <v>13014.52</v>
      </c>
      <c r="H9380" s="6"/>
      <c r="I9380" s="6"/>
      <c r="J9380" s="6"/>
    </row>
    <row r="9381" spans="3:10" x14ac:dyDescent="0.25">
      <c r="C9381" s="7">
        <v>43032.916666666664</v>
      </c>
      <c r="D9381" s="8">
        <v>13015.02</v>
      </c>
      <c r="E9381" s="8">
        <v>13020.02</v>
      </c>
      <c r="F9381" s="8">
        <v>13009.02</v>
      </c>
      <c r="G9381" s="8">
        <v>13015.27</v>
      </c>
      <c r="H9381" s="8"/>
      <c r="I9381" s="8"/>
      <c r="J9381" s="8"/>
    </row>
    <row r="9382" spans="3:10" x14ac:dyDescent="0.25">
      <c r="C9382" s="5">
        <v>43032.958333333336</v>
      </c>
      <c r="D9382" s="6">
        <v>13016.54</v>
      </c>
      <c r="E9382" s="6">
        <v>13017.8</v>
      </c>
      <c r="F9382" s="6">
        <v>13001.29</v>
      </c>
      <c r="G9382" s="6">
        <v>13001.29</v>
      </c>
      <c r="H9382" s="6"/>
      <c r="I9382" s="6"/>
      <c r="J9382" s="6"/>
    </row>
    <row r="9383" spans="3:10" x14ac:dyDescent="0.25">
      <c r="C9383" s="7">
        <v>43033.041666666664</v>
      </c>
      <c r="D9383" s="8">
        <v>13002.55</v>
      </c>
      <c r="E9383" s="8">
        <v>13004.01</v>
      </c>
      <c r="F9383" s="8">
        <v>12999.21</v>
      </c>
      <c r="G9383" s="8">
        <v>13001.24</v>
      </c>
      <c r="H9383" s="8"/>
      <c r="I9383" s="8"/>
      <c r="J9383" s="8"/>
    </row>
    <row r="9384" spans="3:10" x14ac:dyDescent="0.25">
      <c r="C9384" s="5">
        <v>43033.083333333336</v>
      </c>
      <c r="D9384" s="6">
        <v>12999.97</v>
      </c>
      <c r="E9384" s="6">
        <v>13007.27</v>
      </c>
      <c r="F9384" s="6">
        <v>12996.17</v>
      </c>
      <c r="G9384" s="6">
        <v>13007.27</v>
      </c>
      <c r="H9384" s="6"/>
      <c r="I9384" s="6"/>
      <c r="J9384" s="6"/>
    </row>
    <row r="9385" spans="3:10" x14ac:dyDescent="0.25">
      <c r="C9385" s="7">
        <v>43033.125</v>
      </c>
      <c r="D9385" s="8">
        <v>13006</v>
      </c>
      <c r="E9385" s="8">
        <v>13009.8</v>
      </c>
      <c r="F9385" s="8">
        <v>12998.12</v>
      </c>
      <c r="G9385" s="8">
        <v>12999.39</v>
      </c>
      <c r="H9385" s="8"/>
      <c r="I9385" s="8"/>
      <c r="J9385" s="8"/>
    </row>
    <row r="9386" spans="3:10" x14ac:dyDescent="0.25">
      <c r="C9386" s="5">
        <v>43033.166666666664</v>
      </c>
      <c r="D9386" s="6">
        <v>12998.97</v>
      </c>
      <c r="E9386" s="6">
        <v>13005.07</v>
      </c>
      <c r="F9386" s="6">
        <v>12996.97</v>
      </c>
      <c r="G9386" s="6">
        <v>13001.27</v>
      </c>
      <c r="H9386" s="6"/>
      <c r="I9386" s="6"/>
      <c r="J9386" s="6"/>
    </row>
    <row r="9387" spans="3:10" x14ac:dyDescent="0.25">
      <c r="C9387" s="7">
        <v>43033.208333333336</v>
      </c>
      <c r="D9387" s="8">
        <v>13000</v>
      </c>
      <c r="E9387" s="8">
        <v>13007.33</v>
      </c>
      <c r="F9387" s="8">
        <v>13000</v>
      </c>
      <c r="G9387" s="8">
        <v>13006.06</v>
      </c>
      <c r="H9387" s="8"/>
      <c r="I9387" s="8"/>
      <c r="J9387" s="8"/>
    </row>
    <row r="9388" spans="3:10" x14ac:dyDescent="0.25">
      <c r="C9388" s="5">
        <v>43033.25</v>
      </c>
      <c r="D9388" s="6">
        <v>13007.33</v>
      </c>
      <c r="E9388" s="6">
        <v>13012.63</v>
      </c>
      <c r="F9388" s="6">
        <v>13006.06</v>
      </c>
      <c r="G9388" s="6">
        <v>13008.83</v>
      </c>
      <c r="H9388" s="6"/>
      <c r="I9388" s="6"/>
      <c r="J9388" s="6"/>
    </row>
    <row r="9389" spans="3:10" x14ac:dyDescent="0.25">
      <c r="C9389" s="7">
        <v>43033.291666666664</v>
      </c>
      <c r="D9389" s="8">
        <v>13008.83</v>
      </c>
      <c r="E9389" s="8">
        <v>13011.93</v>
      </c>
      <c r="F9389" s="8">
        <v>13001.82</v>
      </c>
      <c r="G9389" s="8">
        <v>13003.08</v>
      </c>
      <c r="H9389" s="8"/>
      <c r="I9389" s="8"/>
      <c r="J9389" s="8"/>
    </row>
    <row r="9390" spans="3:10" x14ac:dyDescent="0.25">
      <c r="C9390" s="5">
        <v>43033.333333333336</v>
      </c>
      <c r="D9390" s="6">
        <v>13002.08</v>
      </c>
      <c r="E9390" s="6">
        <v>13003.08</v>
      </c>
      <c r="F9390" s="6">
        <v>12982.03</v>
      </c>
      <c r="G9390" s="6">
        <v>13002.16</v>
      </c>
      <c r="H9390" s="6"/>
      <c r="I9390" s="6"/>
      <c r="J9390" s="6"/>
    </row>
    <row r="9391" spans="3:10" x14ac:dyDescent="0.25">
      <c r="C9391" s="7">
        <v>43033.375</v>
      </c>
      <c r="D9391" s="8">
        <v>13003.66</v>
      </c>
      <c r="E9391" s="8">
        <v>13007.87</v>
      </c>
      <c r="F9391" s="8">
        <v>12992.84</v>
      </c>
      <c r="G9391" s="8">
        <v>13000.1</v>
      </c>
      <c r="H9391" s="8"/>
      <c r="I9391" s="8"/>
      <c r="J9391" s="8"/>
    </row>
    <row r="9392" spans="3:10" x14ac:dyDescent="0.25">
      <c r="C9392" s="5">
        <v>43033.416666666664</v>
      </c>
      <c r="D9392" s="6">
        <v>13001.35</v>
      </c>
      <c r="E9392" s="6">
        <v>13049.14</v>
      </c>
      <c r="F9392" s="6">
        <v>12994.84</v>
      </c>
      <c r="G9392" s="6">
        <v>13031.07</v>
      </c>
      <c r="H9392" s="6"/>
      <c r="I9392" s="6"/>
      <c r="J9392" s="6"/>
    </row>
    <row r="9393" spans="3:10" x14ac:dyDescent="0.25">
      <c r="C9393" s="7">
        <v>43033.458333333336</v>
      </c>
      <c r="D9393" s="8">
        <v>13031.32</v>
      </c>
      <c r="E9393" s="8">
        <v>13037.3</v>
      </c>
      <c r="F9393" s="8">
        <v>12984.42</v>
      </c>
      <c r="G9393" s="8">
        <v>13006.24</v>
      </c>
      <c r="H9393" s="8"/>
      <c r="I9393" s="8"/>
      <c r="J9393" s="8"/>
    </row>
    <row r="9394" spans="3:10" x14ac:dyDescent="0.25">
      <c r="C9394" s="5">
        <v>43033.5</v>
      </c>
      <c r="D9394" s="6">
        <v>13005.49</v>
      </c>
      <c r="E9394" s="6">
        <v>13025.68</v>
      </c>
      <c r="F9394" s="6">
        <v>12996.68</v>
      </c>
      <c r="G9394" s="6">
        <v>13016.45</v>
      </c>
      <c r="H9394" s="6"/>
      <c r="I9394" s="6"/>
      <c r="J9394" s="6"/>
    </row>
    <row r="9395" spans="3:10" x14ac:dyDescent="0.25">
      <c r="C9395" s="7">
        <v>43033.541666666664</v>
      </c>
      <c r="D9395" s="8">
        <v>13015.95</v>
      </c>
      <c r="E9395" s="8">
        <v>13031.53</v>
      </c>
      <c r="F9395" s="8">
        <v>13011.62</v>
      </c>
      <c r="G9395" s="8">
        <v>13021.67</v>
      </c>
      <c r="H9395" s="8"/>
      <c r="I9395" s="8"/>
      <c r="J9395" s="8"/>
    </row>
    <row r="9396" spans="3:10" x14ac:dyDescent="0.25">
      <c r="C9396" s="5">
        <v>43033.583333333336</v>
      </c>
      <c r="D9396" s="6">
        <v>13021.42</v>
      </c>
      <c r="E9396" s="6">
        <v>13029.25</v>
      </c>
      <c r="F9396" s="6">
        <v>13001.15</v>
      </c>
      <c r="G9396" s="6">
        <v>13003.75</v>
      </c>
      <c r="H9396" s="6"/>
      <c r="I9396" s="6"/>
      <c r="J9396" s="6"/>
    </row>
    <row r="9397" spans="3:10" x14ac:dyDescent="0.25">
      <c r="C9397" s="7">
        <v>43033.625</v>
      </c>
      <c r="D9397" s="8">
        <v>13003.25</v>
      </c>
      <c r="E9397" s="8">
        <v>13021.06</v>
      </c>
      <c r="F9397" s="8">
        <v>13000.92</v>
      </c>
      <c r="G9397" s="8">
        <v>13018.27</v>
      </c>
      <c r="H9397" s="8"/>
      <c r="I9397" s="8"/>
      <c r="J9397" s="8"/>
    </row>
    <row r="9398" spans="3:10" x14ac:dyDescent="0.25">
      <c r="C9398" s="5">
        <v>43033.666666666664</v>
      </c>
      <c r="D9398" s="6">
        <v>13018.54</v>
      </c>
      <c r="E9398" s="6">
        <v>13018.64</v>
      </c>
      <c r="F9398" s="6">
        <v>12990.38</v>
      </c>
      <c r="G9398" s="6">
        <v>13000.45</v>
      </c>
      <c r="H9398" s="6"/>
      <c r="I9398" s="6"/>
      <c r="J9398" s="6"/>
    </row>
    <row r="9399" spans="3:10" x14ac:dyDescent="0.25">
      <c r="C9399" s="7">
        <v>43033.708333333336</v>
      </c>
      <c r="D9399" s="8">
        <v>13000.7</v>
      </c>
      <c r="E9399" s="8">
        <v>13011.06</v>
      </c>
      <c r="F9399" s="8">
        <v>12945.95</v>
      </c>
      <c r="G9399" s="8">
        <v>12961.15</v>
      </c>
      <c r="H9399" s="8"/>
      <c r="I9399" s="8"/>
      <c r="J9399" s="8"/>
    </row>
    <row r="9400" spans="3:10" x14ac:dyDescent="0.25">
      <c r="C9400" s="5">
        <v>43033.75</v>
      </c>
      <c r="D9400" s="6">
        <v>12961.4</v>
      </c>
      <c r="E9400" s="6">
        <v>12961.41</v>
      </c>
      <c r="F9400" s="6">
        <v>12928.72</v>
      </c>
      <c r="G9400" s="6">
        <v>12941.65</v>
      </c>
      <c r="H9400" s="6"/>
      <c r="I9400" s="6"/>
      <c r="J9400" s="6"/>
    </row>
    <row r="9401" spans="3:10" x14ac:dyDescent="0.25">
      <c r="C9401" s="7">
        <v>43033.791666666664</v>
      </c>
      <c r="D9401" s="8">
        <v>12941.4</v>
      </c>
      <c r="E9401" s="8">
        <v>12943.56</v>
      </c>
      <c r="F9401" s="8">
        <v>12913.55</v>
      </c>
      <c r="G9401" s="8">
        <v>12935.83</v>
      </c>
      <c r="H9401" s="8"/>
      <c r="I9401" s="8"/>
      <c r="J9401" s="8"/>
    </row>
    <row r="9402" spans="3:10" x14ac:dyDescent="0.25">
      <c r="C9402" s="5">
        <v>43033.833333333336</v>
      </c>
      <c r="D9402" s="6">
        <v>12936.08</v>
      </c>
      <c r="E9402" s="6">
        <v>12963.34</v>
      </c>
      <c r="F9402" s="6">
        <v>12935.08</v>
      </c>
      <c r="G9402" s="6">
        <v>12961.84</v>
      </c>
      <c r="H9402" s="6"/>
      <c r="I9402" s="6"/>
      <c r="J9402" s="6"/>
    </row>
    <row r="9403" spans="3:10" x14ac:dyDescent="0.25">
      <c r="C9403" s="7">
        <v>43033.875</v>
      </c>
      <c r="D9403" s="8">
        <v>12962.09</v>
      </c>
      <c r="E9403" s="8">
        <v>12974.84</v>
      </c>
      <c r="F9403" s="8">
        <v>12953.33</v>
      </c>
      <c r="G9403" s="8">
        <v>12962.58</v>
      </c>
      <c r="H9403" s="8"/>
      <c r="I9403" s="8"/>
      <c r="J9403" s="8"/>
    </row>
    <row r="9404" spans="3:10" x14ac:dyDescent="0.25">
      <c r="C9404" s="5">
        <v>43033.916666666664</v>
      </c>
      <c r="D9404" s="6">
        <v>12962.83</v>
      </c>
      <c r="E9404" s="6">
        <v>12978.34</v>
      </c>
      <c r="F9404" s="6">
        <v>12959.83</v>
      </c>
      <c r="G9404" s="6">
        <v>12967.83</v>
      </c>
      <c r="H9404" s="6"/>
      <c r="I9404" s="6"/>
      <c r="J9404" s="6"/>
    </row>
    <row r="9405" spans="3:10" x14ac:dyDescent="0.25">
      <c r="C9405" s="7">
        <v>43033.958333333336</v>
      </c>
      <c r="D9405" s="8">
        <v>12966.56</v>
      </c>
      <c r="E9405" s="8">
        <v>12989.87</v>
      </c>
      <c r="F9405" s="8">
        <v>12966.56</v>
      </c>
      <c r="G9405" s="8">
        <v>12988.1</v>
      </c>
      <c r="H9405" s="8"/>
      <c r="I9405" s="8"/>
      <c r="J9405" s="8"/>
    </row>
    <row r="9406" spans="3:10" x14ac:dyDescent="0.25">
      <c r="C9406" s="5">
        <v>43034.041666666664</v>
      </c>
      <c r="D9406" s="6">
        <v>12989.36</v>
      </c>
      <c r="E9406" s="6">
        <v>12989.37</v>
      </c>
      <c r="F9406" s="6">
        <v>12976.74</v>
      </c>
      <c r="G9406" s="6">
        <v>12978.01</v>
      </c>
      <c r="H9406" s="6"/>
      <c r="I9406" s="6"/>
      <c r="J9406" s="6"/>
    </row>
    <row r="9407" spans="3:10" x14ac:dyDescent="0.25">
      <c r="C9407" s="7">
        <v>43034.083333333336</v>
      </c>
      <c r="D9407" s="8">
        <v>12976.74</v>
      </c>
      <c r="E9407" s="8">
        <v>12978.01</v>
      </c>
      <c r="F9407" s="8">
        <v>12970.93</v>
      </c>
      <c r="G9407" s="8">
        <v>12973.47</v>
      </c>
      <c r="H9407" s="8"/>
      <c r="I9407" s="8"/>
      <c r="J9407" s="8"/>
    </row>
    <row r="9408" spans="3:10" x14ac:dyDescent="0.25">
      <c r="C9408" s="5">
        <v>43034.125</v>
      </c>
      <c r="D9408" s="6">
        <v>12972.2</v>
      </c>
      <c r="E9408" s="6">
        <v>12986.12</v>
      </c>
      <c r="F9408" s="6">
        <v>12972.2</v>
      </c>
      <c r="G9408" s="6">
        <v>12979.77</v>
      </c>
      <c r="H9408" s="6"/>
      <c r="I9408" s="6"/>
      <c r="J9408" s="6"/>
    </row>
    <row r="9409" spans="3:10" x14ac:dyDescent="0.25">
      <c r="C9409" s="7">
        <v>43034.166666666664</v>
      </c>
      <c r="D9409" s="8">
        <v>12979.3</v>
      </c>
      <c r="E9409" s="8">
        <v>12981.84</v>
      </c>
      <c r="F9409" s="8">
        <v>12970.22</v>
      </c>
      <c r="G9409" s="8">
        <v>12973.03</v>
      </c>
      <c r="H9409" s="8"/>
      <c r="I9409" s="8"/>
      <c r="J9409" s="8"/>
    </row>
    <row r="9410" spans="3:10" x14ac:dyDescent="0.25">
      <c r="C9410" s="5">
        <v>43034.208333333336</v>
      </c>
      <c r="D9410" s="6">
        <v>12971.76</v>
      </c>
      <c r="E9410" s="6">
        <v>12982.1</v>
      </c>
      <c r="F9410" s="6">
        <v>12971.76</v>
      </c>
      <c r="G9410" s="6">
        <v>12980.83</v>
      </c>
      <c r="H9410" s="6"/>
      <c r="I9410" s="6"/>
      <c r="J9410" s="6"/>
    </row>
    <row r="9411" spans="3:10" x14ac:dyDescent="0.25">
      <c r="C9411" s="7">
        <v>43034.25</v>
      </c>
      <c r="D9411" s="8">
        <v>12982.1</v>
      </c>
      <c r="E9411" s="8">
        <v>12982.1</v>
      </c>
      <c r="F9411" s="8">
        <v>12977.02</v>
      </c>
      <c r="G9411" s="8">
        <v>12979.56</v>
      </c>
      <c r="H9411" s="8"/>
      <c r="I9411" s="8"/>
      <c r="J9411" s="8"/>
    </row>
    <row r="9412" spans="3:10" x14ac:dyDescent="0.25">
      <c r="C9412" s="5">
        <v>43034.291666666664</v>
      </c>
      <c r="D9412" s="6">
        <v>12979.54</v>
      </c>
      <c r="E9412" s="6">
        <v>12980.81</v>
      </c>
      <c r="F9412" s="6">
        <v>12969.93</v>
      </c>
      <c r="G9412" s="6">
        <v>12974.82</v>
      </c>
      <c r="H9412" s="6"/>
      <c r="I9412" s="6"/>
      <c r="J9412" s="6"/>
    </row>
    <row r="9413" spans="3:10" x14ac:dyDescent="0.25">
      <c r="C9413" s="7">
        <v>43034.333333333336</v>
      </c>
      <c r="D9413" s="8">
        <v>12974.85</v>
      </c>
      <c r="E9413" s="8">
        <v>12980.7</v>
      </c>
      <c r="F9413" s="8">
        <v>12964.67</v>
      </c>
      <c r="G9413" s="8">
        <v>12979.92</v>
      </c>
      <c r="H9413" s="8"/>
      <c r="I9413" s="8"/>
      <c r="J9413" s="8"/>
    </row>
    <row r="9414" spans="3:10" x14ac:dyDescent="0.25">
      <c r="C9414" s="5">
        <v>43034.375</v>
      </c>
      <c r="D9414" s="6">
        <v>12978.42</v>
      </c>
      <c r="E9414" s="6">
        <v>12980.94</v>
      </c>
      <c r="F9414" s="6">
        <v>12953.47</v>
      </c>
      <c r="G9414" s="6">
        <v>12954.61</v>
      </c>
      <c r="H9414" s="6"/>
      <c r="I9414" s="6"/>
      <c r="J9414" s="6"/>
    </row>
    <row r="9415" spans="3:10" x14ac:dyDescent="0.25">
      <c r="C9415" s="7">
        <v>43034.416666666664</v>
      </c>
      <c r="D9415" s="8">
        <v>12954.86</v>
      </c>
      <c r="E9415" s="8">
        <v>12974.31</v>
      </c>
      <c r="F9415" s="8">
        <v>12940.54</v>
      </c>
      <c r="G9415" s="8">
        <v>12971.55</v>
      </c>
      <c r="H9415" s="8"/>
      <c r="I9415" s="8"/>
      <c r="J9415" s="8"/>
    </row>
    <row r="9416" spans="3:10" x14ac:dyDescent="0.25">
      <c r="C9416" s="5">
        <v>43034.458333333336</v>
      </c>
      <c r="D9416" s="6">
        <v>12972.05</v>
      </c>
      <c r="E9416" s="6">
        <v>12981.71</v>
      </c>
      <c r="F9416" s="6">
        <v>12965.05</v>
      </c>
      <c r="G9416" s="6">
        <v>12975.17</v>
      </c>
      <c r="H9416" s="6"/>
      <c r="I9416" s="6"/>
      <c r="J9416" s="6"/>
    </row>
    <row r="9417" spans="3:10" x14ac:dyDescent="0.25">
      <c r="C9417" s="7">
        <v>43034.5</v>
      </c>
      <c r="D9417" s="8">
        <v>12974.67</v>
      </c>
      <c r="E9417" s="8">
        <v>12994.37</v>
      </c>
      <c r="F9417" s="8">
        <v>12971.6</v>
      </c>
      <c r="G9417" s="8">
        <v>12989.91</v>
      </c>
      <c r="H9417" s="8"/>
      <c r="I9417" s="8"/>
      <c r="J9417" s="8"/>
    </row>
    <row r="9418" spans="3:10" x14ac:dyDescent="0.25">
      <c r="C9418" s="5">
        <v>43034.541666666664</v>
      </c>
      <c r="D9418" s="6">
        <v>12989.66</v>
      </c>
      <c r="E9418" s="6">
        <v>13003.89</v>
      </c>
      <c r="F9418" s="6">
        <v>12983.02</v>
      </c>
      <c r="G9418" s="6">
        <v>12995.48</v>
      </c>
      <c r="H9418" s="6"/>
      <c r="I9418" s="6"/>
      <c r="J9418" s="6"/>
    </row>
    <row r="9419" spans="3:10" x14ac:dyDescent="0.25">
      <c r="C9419" s="7">
        <v>43034.583333333336</v>
      </c>
      <c r="D9419" s="8">
        <v>12995.23</v>
      </c>
      <c r="E9419" s="8">
        <v>13032.89</v>
      </c>
      <c r="F9419" s="8">
        <v>12991.88</v>
      </c>
      <c r="G9419" s="8">
        <v>13016.08</v>
      </c>
      <c r="H9419" s="8"/>
      <c r="I9419" s="8"/>
      <c r="J9419" s="8"/>
    </row>
    <row r="9420" spans="3:10" x14ac:dyDescent="0.25">
      <c r="C9420" s="5">
        <v>43034.625</v>
      </c>
      <c r="D9420" s="6">
        <v>13016.33</v>
      </c>
      <c r="E9420" s="6">
        <v>13040.87</v>
      </c>
      <c r="F9420" s="6">
        <v>13015.46</v>
      </c>
      <c r="G9420" s="6">
        <v>13020.43</v>
      </c>
      <c r="H9420" s="6"/>
      <c r="I9420" s="6"/>
      <c r="J9420" s="6"/>
    </row>
    <row r="9421" spans="3:10" x14ac:dyDescent="0.25">
      <c r="C9421" s="7">
        <v>43034.666666666664</v>
      </c>
      <c r="D9421" s="8">
        <v>13020.18</v>
      </c>
      <c r="E9421" s="8">
        <v>13068.71</v>
      </c>
      <c r="F9421" s="8">
        <v>13014.95</v>
      </c>
      <c r="G9421" s="8">
        <v>13064.86</v>
      </c>
      <c r="H9421" s="8"/>
      <c r="I9421" s="8"/>
      <c r="J9421" s="8"/>
    </row>
    <row r="9422" spans="3:10" x14ac:dyDescent="0.25">
      <c r="C9422" s="5">
        <v>43034.708333333336</v>
      </c>
      <c r="D9422" s="6">
        <v>13064.61</v>
      </c>
      <c r="E9422" s="6">
        <v>13133.33</v>
      </c>
      <c r="F9422" s="6">
        <v>13029.14</v>
      </c>
      <c r="G9422" s="6">
        <v>13101.58</v>
      </c>
      <c r="H9422" s="6"/>
      <c r="I9422" s="6"/>
      <c r="J9422" s="6"/>
    </row>
    <row r="9423" spans="3:10" x14ac:dyDescent="0.25">
      <c r="C9423" s="7">
        <v>43034.75</v>
      </c>
      <c r="D9423" s="8">
        <v>13101.83</v>
      </c>
      <c r="E9423" s="8">
        <v>13147</v>
      </c>
      <c r="F9423" s="8">
        <v>13098.86</v>
      </c>
      <c r="G9423" s="8">
        <v>13134.48</v>
      </c>
      <c r="H9423" s="8"/>
      <c r="I9423" s="8"/>
      <c r="J9423" s="8"/>
    </row>
    <row r="9424" spans="3:10" x14ac:dyDescent="0.25">
      <c r="C9424" s="5">
        <v>43034.791666666664</v>
      </c>
      <c r="D9424" s="6">
        <v>13134.73</v>
      </c>
      <c r="E9424" s="6">
        <v>13161.31</v>
      </c>
      <c r="F9424" s="6">
        <v>13131.08</v>
      </c>
      <c r="G9424" s="6">
        <v>13154.4</v>
      </c>
      <c r="H9424" s="6"/>
      <c r="I9424" s="6"/>
      <c r="J9424" s="6"/>
    </row>
    <row r="9425" spans="3:10" x14ac:dyDescent="0.25">
      <c r="C9425" s="7">
        <v>43034.833333333336</v>
      </c>
      <c r="D9425" s="8">
        <v>13154.74</v>
      </c>
      <c r="E9425" s="8">
        <v>13166.99</v>
      </c>
      <c r="F9425" s="8">
        <v>13147.73</v>
      </c>
      <c r="G9425" s="8">
        <v>13157.48</v>
      </c>
      <c r="H9425" s="8"/>
      <c r="I9425" s="8"/>
      <c r="J9425" s="8"/>
    </row>
    <row r="9426" spans="3:10" x14ac:dyDescent="0.25">
      <c r="C9426" s="5">
        <v>43034.875</v>
      </c>
      <c r="D9426" s="6">
        <v>13157.73</v>
      </c>
      <c r="E9426" s="6">
        <v>13161.23</v>
      </c>
      <c r="F9426" s="6">
        <v>13151.73</v>
      </c>
      <c r="G9426" s="6">
        <v>13152.73</v>
      </c>
      <c r="H9426" s="6"/>
      <c r="I9426" s="6"/>
      <c r="J9426" s="6"/>
    </row>
    <row r="9427" spans="3:10" x14ac:dyDescent="0.25">
      <c r="C9427" s="7">
        <v>43034.916666666664</v>
      </c>
      <c r="D9427" s="8">
        <v>13152.98</v>
      </c>
      <c r="E9427" s="8">
        <v>13165.23</v>
      </c>
      <c r="F9427" s="8">
        <v>13149.98</v>
      </c>
      <c r="G9427" s="8">
        <v>13154.72</v>
      </c>
      <c r="H9427" s="8"/>
      <c r="I9427" s="8"/>
      <c r="J9427" s="8"/>
    </row>
    <row r="9428" spans="3:10" x14ac:dyDescent="0.25">
      <c r="C9428" s="5">
        <v>43034.958333333336</v>
      </c>
      <c r="D9428" s="6">
        <v>13155.37</v>
      </c>
      <c r="E9428" s="6">
        <v>13180.35</v>
      </c>
      <c r="F9428" s="6">
        <v>13141.58</v>
      </c>
      <c r="G9428" s="6">
        <v>13169.42</v>
      </c>
      <c r="H9428" s="6"/>
      <c r="I9428" s="6"/>
      <c r="J9428" s="6"/>
    </row>
    <row r="9429" spans="3:10" x14ac:dyDescent="0.25">
      <c r="C9429" s="7">
        <v>43035.041666666664</v>
      </c>
      <c r="D9429" s="8">
        <v>13169.42</v>
      </c>
      <c r="E9429" s="8">
        <v>13175.63</v>
      </c>
      <c r="F9429" s="8">
        <v>13168.13</v>
      </c>
      <c r="G9429" s="8">
        <v>13174.13</v>
      </c>
      <c r="H9429" s="8"/>
      <c r="I9429" s="8"/>
      <c r="J9429" s="8"/>
    </row>
    <row r="9430" spans="3:10" x14ac:dyDescent="0.25">
      <c r="C9430" s="5">
        <v>43035.083333333336</v>
      </c>
      <c r="D9430" s="6">
        <v>13172.84</v>
      </c>
      <c r="E9430" s="6">
        <v>13175.62</v>
      </c>
      <c r="F9430" s="6">
        <v>13170.27</v>
      </c>
      <c r="G9430" s="6">
        <v>13175.62</v>
      </c>
      <c r="H9430" s="6"/>
      <c r="I9430" s="6"/>
      <c r="J9430" s="6"/>
    </row>
    <row r="9431" spans="3:10" x14ac:dyDescent="0.25">
      <c r="C9431" s="7">
        <v>43035.125</v>
      </c>
      <c r="D9431" s="8">
        <v>13174.34</v>
      </c>
      <c r="E9431" s="8">
        <v>13174.34</v>
      </c>
      <c r="F9431" s="8">
        <v>13150.76</v>
      </c>
      <c r="G9431" s="8">
        <v>13164.05</v>
      </c>
      <c r="H9431" s="8"/>
      <c r="I9431" s="8"/>
      <c r="J9431" s="8"/>
    </row>
    <row r="9432" spans="3:10" x14ac:dyDescent="0.25">
      <c r="C9432" s="5">
        <v>43035.166666666664</v>
      </c>
      <c r="D9432" s="6">
        <v>13163.71</v>
      </c>
      <c r="E9432" s="6">
        <v>13182.13</v>
      </c>
      <c r="F9432" s="6">
        <v>13163.71</v>
      </c>
      <c r="G9432" s="6">
        <v>13178.92</v>
      </c>
      <c r="H9432" s="6"/>
      <c r="I9432" s="6"/>
      <c r="J9432" s="6"/>
    </row>
    <row r="9433" spans="3:10" x14ac:dyDescent="0.25">
      <c r="C9433" s="7">
        <v>43035.208333333336</v>
      </c>
      <c r="D9433" s="8">
        <v>13179.56</v>
      </c>
      <c r="E9433" s="8">
        <v>13217.91</v>
      </c>
      <c r="F9433" s="8">
        <v>13179.56</v>
      </c>
      <c r="G9433" s="8">
        <v>13207.34</v>
      </c>
      <c r="H9433" s="8"/>
      <c r="I9433" s="8"/>
      <c r="J9433" s="8"/>
    </row>
    <row r="9434" spans="3:10" x14ac:dyDescent="0.25">
      <c r="C9434" s="5">
        <v>43035.25</v>
      </c>
      <c r="D9434" s="6">
        <v>13208.34</v>
      </c>
      <c r="E9434" s="6">
        <v>13208.34</v>
      </c>
      <c r="F9434" s="6">
        <v>13199.41</v>
      </c>
      <c r="G9434" s="6">
        <v>13200.76</v>
      </c>
      <c r="H9434" s="6"/>
      <c r="I9434" s="6"/>
      <c r="J9434" s="6"/>
    </row>
    <row r="9435" spans="3:10" x14ac:dyDescent="0.25">
      <c r="C9435" s="7">
        <v>43035.291666666664</v>
      </c>
      <c r="D9435" s="8">
        <v>13200.53</v>
      </c>
      <c r="E9435" s="8">
        <v>13205.12</v>
      </c>
      <c r="F9435" s="8">
        <v>13199.21</v>
      </c>
      <c r="G9435" s="8">
        <v>13203.83</v>
      </c>
      <c r="H9435" s="8"/>
      <c r="I9435" s="8"/>
      <c r="J9435" s="8"/>
    </row>
    <row r="9436" spans="3:10" x14ac:dyDescent="0.25">
      <c r="C9436" s="5">
        <v>43035.333333333336</v>
      </c>
      <c r="D9436" s="6">
        <v>13203.33</v>
      </c>
      <c r="E9436" s="6">
        <v>13205.91</v>
      </c>
      <c r="F9436" s="6">
        <v>13174</v>
      </c>
      <c r="G9436" s="6">
        <v>13176.78</v>
      </c>
      <c r="H9436" s="6"/>
      <c r="I9436" s="6"/>
      <c r="J9436" s="6"/>
    </row>
    <row r="9437" spans="3:10" x14ac:dyDescent="0.25">
      <c r="C9437" s="7">
        <v>43035.375</v>
      </c>
      <c r="D9437" s="8">
        <v>13175.28</v>
      </c>
      <c r="E9437" s="8">
        <v>13199.65</v>
      </c>
      <c r="F9437" s="8">
        <v>13170.96</v>
      </c>
      <c r="G9437" s="8">
        <v>13195.45</v>
      </c>
      <c r="H9437" s="8"/>
      <c r="I9437" s="8"/>
      <c r="J9437" s="8"/>
    </row>
    <row r="9438" spans="3:10" x14ac:dyDescent="0.25">
      <c r="C9438" s="5">
        <v>43035.416666666664</v>
      </c>
      <c r="D9438" s="6">
        <v>13194.7</v>
      </c>
      <c r="E9438" s="6">
        <v>13245.24</v>
      </c>
      <c r="F9438" s="6">
        <v>13181.66</v>
      </c>
      <c r="G9438" s="6">
        <v>13228.03</v>
      </c>
      <c r="H9438" s="6"/>
      <c r="I9438" s="6"/>
      <c r="J9438" s="6"/>
    </row>
    <row r="9439" spans="3:10" x14ac:dyDescent="0.25">
      <c r="C9439" s="7">
        <v>43035.458333333336</v>
      </c>
      <c r="D9439" s="8">
        <v>13228.28</v>
      </c>
      <c r="E9439" s="8">
        <v>13238.29</v>
      </c>
      <c r="F9439" s="8">
        <v>13211</v>
      </c>
      <c r="G9439" s="8">
        <v>13236.53</v>
      </c>
      <c r="H9439" s="8"/>
      <c r="I9439" s="8"/>
      <c r="J9439" s="8"/>
    </row>
    <row r="9440" spans="3:10" x14ac:dyDescent="0.25">
      <c r="C9440" s="5">
        <v>43035.5</v>
      </c>
      <c r="D9440" s="6">
        <v>13236.78</v>
      </c>
      <c r="E9440" s="6">
        <v>13251.8</v>
      </c>
      <c r="F9440" s="6">
        <v>13223.49</v>
      </c>
      <c r="G9440" s="6">
        <v>13237.6</v>
      </c>
      <c r="H9440" s="6"/>
      <c r="I9440" s="6"/>
      <c r="J9440" s="6"/>
    </row>
    <row r="9441" spans="3:10" x14ac:dyDescent="0.25">
      <c r="C9441" s="7">
        <v>43035.541666666664</v>
      </c>
      <c r="D9441" s="8">
        <v>13237.67</v>
      </c>
      <c r="E9441" s="8">
        <v>13241.74</v>
      </c>
      <c r="F9441" s="8">
        <v>13217.09</v>
      </c>
      <c r="G9441" s="8">
        <v>13228.42</v>
      </c>
      <c r="H9441" s="8"/>
      <c r="I9441" s="8"/>
      <c r="J9441" s="8"/>
    </row>
    <row r="9442" spans="3:10" x14ac:dyDescent="0.25">
      <c r="C9442" s="5">
        <v>43035.583333333336</v>
      </c>
      <c r="D9442" s="6">
        <v>13228.92</v>
      </c>
      <c r="E9442" s="6">
        <v>13231.73</v>
      </c>
      <c r="F9442" s="6">
        <v>13219.61</v>
      </c>
      <c r="G9442" s="6">
        <v>13227.82</v>
      </c>
      <c r="H9442" s="6"/>
      <c r="I9442" s="6"/>
      <c r="J9442" s="6"/>
    </row>
    <row r="9443" spans="3:10" x14ac:dyDescent="0.25">
      <c r="C9443" s="7">
        <v>43035.625</v>
      </c>
      <c r="D9443" s="8">
        <v>13227.32</v>
      </c>
      <c r="E9443" s="8">
        <v>13246.94</v>
      </c>
      <c r="F9443" s="8">
        <v>13221.75</v>
      </c>
      <c r="G9443" s="8">
        <v>13230.33</v>
      </c>
      <c r="H9443" s="8"/>
      <c r="I9443" s="8"/>
      <c r="J9443" s="8"/>
    </row>
    <row r="9444" spans="3:10" x14ac:dyDescent="0.25">
      <c r="C9444" s="5">
        <v>43035.666666666664</v>
      </c>
      <c r="D9444" s="6">
        <v>13230.08</v>
      </c>
      <c r="E9444" s="6">
        <v>13242.14</v>
      </c>
      <c r="F9444" s="6">
        <v>13194.45</v>
      </c>
      <c r="G9444" s="6">
        <v>13222.74</v>
      </c>
      <c r="H9444" s="6"/>
      <c r="I9444" s="6"/>
      <c r="J9444" s="6"/>
    </row>
    <row r="9445" spans="3:10" x14ac:dyDescent="0.25">
      <c r="C9445" s="7">
        <v>43035.708333333336</v>
      </c>
      <c r="D9445" s="8">
        <v>13221.74</v>
      </c>
      <c r="E9445" s="8">
        <v>13228.04</v>
      </c>
      <c r="F9445" s="8">
        <v>13202.78</v>
      </c>
      <c r="G9445" s="8">
        <v>13210.7</v>
      </c>
      <c r="H9445" s="8"/>
      <c r="I9445" s="8"/>
      <c r="J9445" s="8"/>
    </row>
    <row r="9446" spans="3:10" x14ac:dyDescent="0.25">
      <c r="C9446" s="5">
        <v>43035.75</v>
      </c>
      <c r="D9446" s="6">
        <v>13210.95</v>
      </c>
      <c r="E9446" s="6">
        <v>13227.99</v>
      </c>
      <c r="F9446" s="6">
        <v>13207.31</v>
      </c>
      <c r="G9446" s="6">
        <v>13215.88</v>
      </c>
      <c r="H9446" s="6"/>
      <c r="I9446" s="6"/>
      <c r="J9446" s="6"/>
    </row>
    <row r="9447" spans="3:10" x14ac:dyDescent="0.25">
      <c r="C9447" s="7">
        <v>43035.791666666664</v>
      </c>
      <c r="D9447" s="8">
        <v>13215.63</v>
      </c>
      <c r="E9447" s="8">
        <v>13223.62</v>
      </c>
      <c r="F9447" s="8">
        <v>13213.12</v>
      </c>
      <c r="G9447" s="8">
        <v>13218.77</v>
      </c>
      <c r="H9447" s="8"/>
      <c r="I9447" s="8"/>
      <c r="J9447" s="8"/>
    </row>
    <row r="9448" spans="3:10" x14ac:dyDescent="0.25">
      <c r="C9448" s="5">
        <v>43035.833333333336</v>
      </c>
      <c r="D9448" s="6">
        <v>13219.02</v>
      </c>
      <c r="E9448" s="6">
        <v>13220.26</v>
      </c>
      <c r="F9448" s="6">
        <v>13214.01</v>
      </c>
      <c r="G9448" s="6">
        <v>13215.51</v>
      </c>
      <c r="H9448" s="6"/>
      <c r="I9448" s="6"/>
      <c r="J9448" s="6"/>
    </row>
    <row r="9449" spans="3:10" x14ac:dyDescent="0.25">
      <c r="C9449" s="7">
        <v>43035.875</v>
      </c>
      <c r="D9449" s="8">
        <v>13215.01</v>
      </c>
      <c r="E9449" s="8">
        <v>13222.26</v>
      </c>
      <c r="F9449" s="8">
        <v>13215.01</v>
      </c>
      <c r="G9449" s="8">
        <v>13220.26</v>
      </c>
      <c r="H9449" s="8"/>
      <c r="I9449" s="8"/>
      <c r="J9449" s="8"/>
    </row>
    <row r="9450" spans="3:10" x14ac:dyDescent="0.25">
      <c r="C9450" s="5">
        <v>43035.916666666664</v>
      </c>
      <c r="D9450" s="6">
        <v>13220.01</v>
      </c>
      <c r="E9450" s="6">
        <v>13231.76</v>
      </c>
      <c r="F9450" s="6">
        <v>13217.75</v>
      </c>
      <c r="G9450" s="6">
        <v>13218.5</v>
      </c>
      <c r="H9450" s="6"/>
      <c r="I9450" s="6"/>
      <c r="J9450" s="6"/>
    </row>
    <row r="9451" spans="3:10" x14ac:dyDescent="0.25">
      <c r="C9451" s="7">
        <v>43038.041666666664</v>
      </c>
      <c r="D9451" s="8">
        <v>13212.08</v>
      </c>
      <c r="E9451" s="8">
        <v>13213.37</v>
      </c>
      <c r="F9451" s="8">
        <v>13205.17</v>
      </c>
      <c r="G9451" s="8">
        <v>13207.17</v>
      </c>
      <c r="H9451" s="8"/>
      <c r="I9451" s="8"/>
      <c r="J9451" s="8"/>
    </row>
    <row r="9452" spans="3:10" x14ac:dyDescent="0.25">
      <c r="C9452" s="5">
        <v>43038.083333333336</v>
      </c>
      <c r="D9452" s="6">
        <v>13205.89</v>
      </c>
      <c r="E9452" s="6">
        <v>13223.92</v>
      </c>
      <c r="F9452" s="6">
        <v>13199.48</v>
      </c>
      <c r="G9452" s="6">
        <v>13221.36</v>
      </c>
      <c r="H9452" s="6"/>
      <c r="I9452" s="6"/>
      <c r="J9452" s="6"/>
    </row>
    <row r="9453" spans="3:10" x14ac:dyDescent="0.25">
      <c r="C9453" s="7">
        <v>43038.125</v>
      </c>
      <c r="D9453" s="8">
        <v>13221.3</v>
      </c>
      <c r="E9453" s="8">
        <v>13223.86</v>
      </c>
      <c r="F9453" s="8">
        <v>13206.26</v>
      </c>
      <c r="G9453" s="8">
        <v>13207.76</v>
      </c>
      <c r="H9453" s="8"/>
      <c r="I9453" s="8"/>
      <c r="J9453" s="8"/>
    </row>
    <row r="9454" spans="3:10" x14ac:dyDescent="0.25">
      <c r="C9454" s="5">
        <v>43038.166666666664</v>
      </c>
      <c r="D9454" s="6">
        <v>13206.47</v>
      </c>
      <c r="E9454" s="6">
        <v>13212.88</v>
      </c>
      <c r="F9454" s="6">
        <v>13201.35</v>
      </c>
      <c r="G9454" s="6">
        <v>13209.53</v>
      </c>
      <c r="H9454" s="6"/>
      <c r="I9454" s="6"/>
      <c r="J9454" s="6"/>
    </row>
    <row r="9455" spans="3:10" x14ac:dyDescent="0.25">
      <c r="C9455" s="7">
        <v>43038.208333333336</v>
      </c>
      <c r="D9455" s="8">
        <v>13208.25</v>
      </c>
      <c r="E9455" s="8">
        <v>13209.53</v>
      </c>
      <c r="F9455" s="8">
        <v>13201.83</v>
      </c>
      <c r="G9455" s="8">
        <v>13204.89</v>
      </c>
      <c r="H9455" s="8"/>
      <c r="I9455" s="8"/>
      <c r="J9455" s="8"/>
    </row>
    <row r="9456" spans="3:10" x14ac:dyDescent="0.25">
      <c r="C9456" s="5">
        <v>43038.25</v>
      </c>
      <c r="D9456" s="6">
        <v>13206.17</v>
      </c>
      <c r="E9456" s="6">
        <v>13208.17</v>
      </c>
      <c r="F9456" s="6">
        <v>13202.89</v>
      </c>
      <c r="G9456" s="6">
        <v>13202.89</v>
      </c>
      <c r="H9456" s="6"/>
      <c r="I9456" s="6"/>
      <c r="J9456" s="6"/>
    </row>
    <row r="9457" spans="3:10" x14ac:dyDescent="0.25">
      <c r="C9457" s="7">
        <v>43038.291666666664</v>
      </c>
      <c r="D9457" s="8">
        <v>13202.87</v>
      </c>
      <c r="E9457" s="8">
        <v>13206.43</v>
      </c>
      <c r="F9457" s="8">
        <v>13200.3</v>
      </c>
      <c r="G9457" s="8">
        <v>13201.59</v>
      </c>
      <c r="H9457" s="8"/>
      <c r="I9457" s="8"/>
      <c r="J9457" s="8"/>
    </row>
    <row r="9458" spans="3:10" x14ac:dyDescent="0.25">
      <c r="C9458" s="5">
        <v>43038.333333333336</v>
      </c>
      <c r="D9458" s="6">
        <v>13202.87</v>
      </c>
      <c r="E9458" s="6">
        <v>13213.37</v>
      </c>
      <c r="F9458" s="6">
        <v>13201.59</v>
      </c>
      <c r="G9458" s="6">
        <v>13205.93</v>
      </c>
      <c r="H9458" s="6"/>
      <c r="I9458" s="6"/>
      <c r="J9458" s="6"/>
    </row>
    <row r="9459" spans="3:10" x14ac:dyDescent="0.25">
      <c r="C9459" s="7">
        <v>43038.375</v>
      </c>
      <c r="D9459" s="8">
        <v>13207.43</v>
      </c>
      <c r="E9459" s="8">
        <v>13223.04</v>
      </c>
      <c r="F9459" s="8">
        <v>13207.43</v>
      </c>
      <c r="G9459" s="8">
        <v>13221.06</v>
      </c>
      <c r="H9459" s="8"/>
      <c r="I9459" s="8"/>
      <c r="J9459" s="8"/>
    </row>
    <row r="9460" spans="3:10" x14ac:dyDescent="0.25">
      <c r="C9460" s="5">
        <v>43038.416666666664</v>
      </c>
      <c r="D9460" s="6">
        <v>13221.56</v>
      </c>
      <c r="E9460" s="6">
        <v>13233.16</v>
      </c>
      <c r="F9460" s="6">
        <v>13213.03</v>
      </c>
      <c r="G9460" s="6">
        <v>13225.94</v>
      </c>
      <c r="H9460" s="6"/>
      <c r="I9460" s="6"/>
      <c r="J9460" s="6"/>
    </row>
    <row r="9461" spans="3:10" x14ac:dyDescent="0.25">
      <c r="C9461" s="7">
        <v>43038.458333333336</v>
      </c>
      <c r="D9461" s="8">
        <v>13227.44</v>
      </c>
      <c r="E9461" s="8">
        <v>13240.88</v>
      </c>
      <c r="F9461" s="8">
        <v>13223.61</v>
      </c>
      <c r="G9461" s="8">
        <v>13228.81</v>
      </c>
      <c r="H9461" s="8"/>
      <c r="I9461" s="8"/>
      <c r="J9461" s="8"/>
    </row>
    <row r="9462" spans="3:10" x14ac:dyDescent="0.25">
      <c r="C9462" s="5">
        <v>43038.5</v>
      </c>
      <c r="D9462" s="6">
        <v>13229.06</v>
      </c>
      <c r="E9462" s="6">
        <v>13233.37</v>
      </c>
      <c r="F9462" s="6">
        <v>13215.27</v>
      </c>
      <c r="G9462" s="6">
        <v>13221.6</v>
      </c>
      <c r="H9462" s="6"/>
      <c r="I9462" s="6"/>
      <c r="J9462" s="6"/>
    </row>
    <row r="9463" spans="3:10" x14ac:dyDescent="0.25">
      <c r="C9463" s="7">
        <v>43038.541666666664</v>
      </c>
      <c r="D9463" s="8">
        <v>13221.85</v>
      </c>
      <c r="E9463" s="8">
        <v>13239.94</v>
      </c>
      <c r="F9463" s="8">
        <v>13221.85</v>
      </c>
      <c r="G9463" s="8">
        <v>13234.68</v>
      </c>
      <c r="H9463" s="8"/>
      <c r="I9463" s="8"/>
      <c r="J9463" s="8"/>
    </row>
    <row r="9464" spans="3:10" x14ac:dyDescent="0.25">
      <c r="C9464" s="5">
        <v>43038.583333333336</v>
      </c>
      <c r="D9464" s="6">
        <v>13234.43</v>
      </c>
      <c r="E9464" s="6">
        <v>13246.29</v>
      </c>
      <c r="F9464" s="6">
        <v>13232.25</v>
      </c>
      <c r="G9464" s="6">
        <v>13240.59</v>
      </c>
      <c r="H9464" s="6"/>
      <c r="I9464" s="6"/>
      <c r="J9464" s="6"/>
    </row>
    <row r="9465" spans="3:10" x14ac:dyDescent="0.25">
      <c r="C9465" s="7">
        <v>43038.625</v>
      </c>
      <c r="D9465" s="8">
        <v>13240.58</v>
      </c>
      <c r="E9465" s="8">
        <v>13244.34</v>
      </c>
      <c r="F9465" s="8">
        <v>13224.95</v>
      </c>
      <c r="G9465" s="8">
        <v>13229.9</v>
      </c>
      <c r="H9465" s="8"/>
      <c r="I9465" s="8"/>
      <c r="J9465" s="8"/>
    </row>
    <row r="9466" spans="3:10" x14ac:dyDescent="0.25">
      <c r="C9466" s="5">
        <v>43038.666666666664</v>
      </c>
      <c r="D9466" s="6">
        <v>13229.65</v>
      </c>
      <c r="E9466" s="6">
        <v>13241.76</v>
      </c>
      <c r="F9466" s="6">
        <v>13227.16</v>
      </c>
      <c r="G9466" s="6">
        <v>13235.5</v>
      </c>
      <c r="H9466" s="6"/>
      <c r="I9466" s="6"/>
      <c r="J9466" s="6"/>
    </row>
    <row r="9467" spans="3:10" x14ac:dyDescent="0.25">
      <c r="C9467" s="7">
        <v>43038.708333333336</v>
      </c>
      <c r="D9467" s="8">
        <v>13235.75</v>
      </c>
      <c r="E9467" s="8">
        <v>13256.29</v>
      </c>
      <c r="F9467" s="8">
        <v>13220.38</v>
      </c>
      <c r="G9467" s="8">
        <v>13233.05</v>
      </c>
      <c r="H9467" s="8"/>
      <c r="I9467" s="8"/>
      <c r="J9467" s="8"/>
    </row>
    <row r="9468" spans="3:10" x14ac:dyDescent="0.25">
      <c r="C9468" s="5">
        <v>43038.75</v>
      </c>
      <c r="D9468" s="6">
        <v>13232.3</v>
      </c>
      <c r="E9468" s="6">
        <v>13235.12</v>
      </c>
      <c r="F9468" s="6">
        <v>13216.69</v>
      </c>
      <c r="G9468" s="6">
        <v>13222.46</v>
      </c>
      <c r="H9468" s="6"/>
      <c r="I9468" s="6"/>
      <c r="J9468" s="6"/>
    </row>
    <row r="9469" spans="3:10" x14ac:dyDescent="0.25">
      <c r="C9469" s="7">
        <v>43038.791666666664</v>
      </c>
      <c r="D9469" s="8">
        <v>13222.21</v>
      </c>
      <c r="E9469" s="8">
        <v>13228.96</v>
      </c>
      <c r="F9469" s="8">
        <v>13221.46</v>
      </c>
      <c r="G9469" s="8">
        <v>13226.96</v>
      </c>
      <c r="H9469" s="8"/>
      <c r="I9469" s="8"/>
      <c r="J9469" s="8"/>
    </row>
    <row r="9470" spans="3:10" x14ac:dyDescent="0.25">
      <c r="C9470" s="5">
        <v>43038.833333333336</v>
      </c>
      <c r="D9470" s="6">
        <v>13227.21</v>
      </c>
      <c r="E9470" s="6">
        <v>13232.95</v>
      </c>
      <c r="F9470" s="6">
        <v>13224.95</v>
      </c>
      <c r="G9470" s="6">
        <v>13227.2</v>
      </c>
      <c r="H9470" s="6"/>
      <c r="I9470" s="6"/>
      <c r="J9470" s="6"/>
    </row>
    <row r="9471" spans="3:10" x14ac:dyDescent="0.25">
      <c r="C9471" s="7">
        <v>43038.875</v>
      </c>
      <c r="D9471" s="8">
        <v>13227.7</v>
      </c>
      <c r="E9471" s="8">
        <v>13227.95</v>
      </c>
      <c r="F9471" s="8">
        <v>13218.95</v>
      </c>
      <c r="G9471" s="8">
        <v>13220.19</v>
      </c>
      <c r="H9471" s="8"/>
      <c r="I9471" s="8"/>
      <c r="J9471" s="8"/>
    </row>
    <row r="9472" spans="3:10" x14ac:dyDescent="0.25">
      <c r="C9472" s="5">
        <v>43038.916666666664</v>
      </c>
      <c r="D9472" s="6">
        <v>13220.44</v>
      </c>
      <c r="E9472" s="6">
        <v>13231.69</v>
      </c>
      <c r="F9472" s="6">
        <v>13220.44</v>
      </c>
      <c r="G9472" s="6">
        <v>13229.44</v>
      </c>
      <c r="H9472" s="6"/>
      <c r="I9472" s="6"/>
      <c r="J9472" s="6"/>
    </row>
    <row r="9473" spans="3:10" x14ac:dyDescent="0.25">
      <c r="C9473" s="7">
        <v>43038.958333333336</v>
      </c>
      <c r="D9473" s="8">
        <v>13229.19</v>
      </c>
      <c r="E9473" s="8">
        <v>13229.44</v>
      </c>
      <c r="F9473" s="8">
        <v>13229.19</v>
      </c>
      <c r="G9473" s="8">
        <v>13229.19</v>
      </c>
      <c r="H9473" s="8"/>
      <c r="I9473" s="8"/>
      <c r="J9473" s="8"/>
    </row>
    <row r="9474" spans="3:10" x14ac:dyDescent="0.25">
      <c r="C9474" s="5">
        <v>43040.375</v>
      </c>
      <c r="D9474" s="6">
        <v>13229.19</v>
      </c>
      <c r="E9474" s="6">
        <v>13369.64</v>
      </c>
      <c r="F9474" s="6">
        <v>13229.19</v>
      </c>
      <c r="G9474" s="6">
        <v>13356.13</v>
      </c>
      <c r="H9474" s="6"/>
      <c r="I9474" s="6"/>
      <c r="J9474" s="6"/>
    </row>
    <row r="9475" spans="3:10" x14ac:dyDescent="0.25">
      <c r="C9475" s="7">
        <v>43040.416666666664</v>
      </c>
      <c r="D9475" s="8">
        <v>13355.88</v>
      </c>
      <c r="E9475" s="8">
        <v>13396.29</v>
      </c>
      <c r="F9475" s="8">
        <v>13341.55</v>
      </c>
      <c r="G9475" s="8">
        <v>13391.54</v>
      </c>
      <c r="H9475" s="8"/>
      <c r="I9475" s="8"/>
      <c r="J9475" s="8"/>
    </row>
    <row r="9476" spans="3:10" x14ac:dyDescent="0.25">
      <c r="C9476" s="5">
        <v>43040.458333333336</v>
      </c>
      <c r="D9476" s="6">
        <v>13391.29</v>
      </c>
      <c r="E9476" s="6">
        <v>13449.73</v>
      </c>
      <c r="F9476" s="6">
        <v>13386.64</v>
      </c>
      <c r="G9476" s="6">
        <v>13449.48</v>
      </c>
      <c r="H9476" s="6"/>
      <c r="I9476" s="6"/>
      <c r="J9476" s="6"/>
    </row>
    <row r="9477" spans="3:10" x14ac:dyDescent="0.25">
      <c r="C9477" s="7">
        <v>43040.5</v>
      </c>
      <c r="D9477" s="8">
        <v>13449.23</v>
      </c>
      <c r="E9477" s="8">
        <v>13455.25</v>
      </c>
      <c r="F9477" s="8">
        <v>13432.87</v>
      </c>
      <c r="G9477" s="8">
        <v>13444.49</v>
      </c>
      <c r="H9477" s="8"/>
      <c r="I9477" s="8"/>
      <c r="J9477" s="8"/>
    </row>
    <row r="9478" spans="3:10" x14ac:dyDescent="0.25">
      <c r="C9478" s="5">
        <v>43040.541666666664</v>
      </c>
      <c r="D9478" s="6">
        <v>13444.74</v>
      </c>
      <c r="E9478" s="6">
        <v>13472.64</v>
      </c>
      <c r="F9478" s="6">
        <v>13438.78</v>
      </c>
      <c r="G9478" s="6">
        <v>13457.97</v>
      </c>
      <c r="H9478" s="6"/>
      <c r="I9478" s="6"/>
      <c r="J9478" s="6"/>
    </row>
    <row r="9479" spans="3:10" x14ac:dyDescent="0.25">
      <c r="C9479" s="7">
        <v>43040.583333333336</v>
      </c>
      <c r="D9479" s="8">
        <v>13457.72</v>
      </c>
      <c r="E9479" s="8">
        <v>13480.91</v>
      </c>
      <c r="F9479" s="8">
        <v>13455.13</v>
      </c>
      <c r="G9479" s="8">
        <v>13470.5</v>
      </c>
      <c r="H9479" s="8"/>
      <c r="I9479" s="8"/>
      <c r="J9479" s="8"/>
    </row>
    <row r="9480" spans="3:10" x14ac:dyDescent="0.25">
      <c r="C9480" s="5">
        <v>43040.625</v>
      </c>
      <c r="D9480" s="6">
        <v>13470.25</v>
      </c>
      <c r="E9480" s="6">
        <v>13488.67</v>
      </c>
      <c r="F9480" s="6">
        <v>13467.79</v>
      </c>
      <c r="G9480" s="6">
        <v>13479.06</v>
      </c>
      <c r="H9480" s="6"/>
      <c r="I9480" s="6"/>
      <c r="J9480" s="6"/>
    </row>
    <row r="9481" spans="3:10" x14ac:dyDescent="0.25">
      <c r="C9481" s="7">
        <v>43040.666666666664</v>
      </c>
      <c r="D9481" s="8">
        <v>13478.81</v>
      </c>
      <c r="E9481" s="8">
        <v>13479.31</v>
      </c>
      <c r="F9481" s="8">
        <v>13450.76</v>
      </c>
      <c r="G9481" s="8">
        <v>13463.65</v>
      </c>
      <c r="H9481" s="8"/>
      <c r="I9481" s="8"/>
      <c r="J9481" s="8"/>
    </row>
    <row r="9482" spans="3:10" x14ac:dyDescent="0.25">
      <c r="C9482" s="5">
        <v>43040.708333333336</v>
      </c>
      <c r="D9482" s="6">
        <v>13463.9</v>
      </c>
      <c r="E9482" s="6">
        <v>13473.68</v>
      </c>
      <c r="F9482" s="6">
        <v>13456.26</v>
      </c>
      <c r="G9482" s="6">
        <v>13470.87</v>
      </c>
      <c r="H9482" s="6"/>
      <c r="I9482" s="6"/>
      <c r="J9482" s="6"/>
    </row>
    <row r="9483" spans="3:10" x14ac:dyDescent="0.25">
      <c r="C9483" s="7">
        <v>43040.75</v>
      </c>
      <c r="D9483" s="8">
        <v>13470.62</v>
      </c>
      <c r="E9483" s="8">
        <v>13483.39</v>
      </c>
      <c r="F9483" s="8">
        <v>13460.98</v>
      </c>
      <c r="G9483" s="8">
        <v>13464.1</v>
      </c>
      <c r="H9483" s="8"/>
      <c r="I9483" s="8"/>
      <c r="J9483" s="8"/>
    </row>
    <row r="9484" spans="3:10" x14ac:dyDescent="0.25">
      <c r="C9484" s="5">
        <v>43040.791666666664</v>
      </c>
      <c r="D9484" s="6">
        <v>13463.85</v>
      </c>
      <c r="E9484" s="6">
        <v>13464.6</v>
      </c>
      <c r="F9484" s="6">
        <v>13448.1</v>
      </c>
      <c r="G9484" s="6">
        <v>13457.1</v>
      </c>
      <c r="H9484" s="6"/>
      <c r="I9484" s="6"/>
      <c r="J9484" s="6"/>
    </row>
    <row r="9485" spans="3:10" x14ac:dyDescent="0.25">
      <c r="C9485" s="7">
        <v>43040.833333333336</v>
      </c>
      <c r="D9485" s="8">
        <v>13457.85</v>
      </c>
      <c r="E9485" s="8">
        <v>13471.35</v>
      </c>
      <c r="F9485" s="8">
        <v>13454.35</v>
      </c>
      <c r="G9485" s="8">
        <v>13469.6</v>
      </c>
      <c r="H9485" s="8"/>
      <c r="I9485" s="8"/>
      <c r="J9485" s="8"/>
    </row>
    <row r="9486" spans="3:10" x14ac:dyDescent="0.25">
      <c r="C9486" s="5">
        <v>43040.875</v>
      </c>
      <c r="D9486" s="6">
        <v>13469.85</v>
      </c>
      <c r="E9486" s="6">
        <v>13471.6</v>
      </c>
      <c r="F9486" s="6">
        <v>13462.09</v>
      </c>
      <c r="G9486" s="6">
        <v>13462.84</v>
      </c>
      <c r="H9486" s="6"/>
      <c r="I9486" s="6"/>
      <c r="J9486" s="6"/>
    </row>
    <row r="9487" spans="3:10" x14ac:dyDescent="0.25">
      <c r="C9487" s="7">
        <v>43040.916666666664</v>
      </c>
      <c r="D9487" s="8">
        <v>13462.34</v>
      </c>
      <c r="E9487" s="8">
        <v>13470.59</v>
      </c>
      <c r="F9487" s="8">
        <v>13460.34</v>
      </c>
      <c r="G9487" s="8">
        <v>13466.09</v>
      </c>
      <c r="H9487" s="8"/>
      <c r="I9487" s="8"/>
      <c r="J9487" s="8"/>
    </row>
    <row r="9488" spans="3:10" x14ac:dyDescent="0.25">
      <c r="C9488" s="5">
        <v>43041</v>
      </c>
      <c r="D9488" s="6">
        <v>13460.42</v>
      </c>
      <c r="E9488" s="6">
        <v>13465.66</v>
      </c>
      <c r="F9488" s="6">
        <v>13456.61</v>
      </c>
      <c r="G9488" s="6">
        <v>13462.34</v>
      </c>
      <c r="H9488" s="6"/>
      <c r="I9488" s="6"/>
      <c r="J9488" s="6"/>
    </row>
    <row r="9489" spans="3:10" x14ac:dyDescent="0.25">
      <c r="C9489" s="7">
        <v>43041.041666666664</v>
      </c>
      <c r="D9489" s="8">
        <v>13461.04</v>
      </c>
      <c r="E9489" s="8">
        <v>13469.08</v>
      </c>
      <c r="F9489" s="8">
        <v>13459.73</v>
      </c>
      <c r="G9489" s="8">
        <v>13466.46</v>
      </c>
      <c r="H9489" s="8"/>
      <c r="I9489" s="8"/>
      <c r="J9489" s="8"/>
    </row>
    <row r="9490" spans="3:10" x14ac:dyDescent="0.25">
      <c r="C9490" s="5">
        <v>43041.083333333336</v>
      </c>
      <c r="D9490" s="6">
        <v>13467.77</v>
      </c>
      <c r="E9490" s="6">
        <v>13467.77</v>
      </c>
      <c r="F9490" s="6">
        <v>13410.42</v>
      </c>
      <c r="G9490" s="6">
        <v>13436.47</v>
      </c>
      <c r="H9490" s="6"/>
      <c r="I9490" s="6"/>
      <c r="J9490" s="6"/>
    </row>
    <row r="9491" spans="3:10" x14ac:dyDescent="0.25">
      <c r="C9491" s="7">
        <v>43041.125</v>
      </c>
      <c r="D9491" s="8">
        <v>13435.17</v>
      </c>
      <c r="E9491" s="8">
        <v>13440.49</v>
      </c>
      <c r="F9491" s="8">
        <v>13426.14</v>
      </c>
      <c r="G9491" s="8">
        <v>13432.87</v>
      </c>
      <c r="H9491" s="8"/>
      <c r="I9491" s="8"/>
      <c r="J9491" s="8"/>
    </row>
    <row r="9492" spans="3:10" x14ac:dyDescent="0.25">
      <c r="C9492" s="5">
        <v>43041.166666666664</v>
      </c>
      <c r="D9492" s="6">
        <v>13433.53</v>
      </c>
      <c r="E9492" s="6">
        <v>13451.38</v>
      </c>
      <c r="F9492" s="6">
        <v>13432.87</v>
      </c>
      <c r="G9492" s="6">
        <v>13445.15</v>
      </c>
      <c r="H9492" s="6"/>
      <c r="I9492" s="6"/>
      <c r="J9492" s="6"/>
    </row>
    <row r="9493" spans="3:10" x14ac:dyDescent="0.25">
      <c r="C9493" s="7">
        <v>43041.208333333336</v>
      </c>
      <c r="D9493" s="8">
        <v>13446.46</v>
      </c>
      <c r="E9493" s="8">
        <v>13449.07</v>
      </c>
      <c r="F9493" s="8">
        <v>13438.84</v>
      </c>
      <c r="G9493" s="8">
        <v>13445.38</v>
      </c>
      <c r="H9493" s="8"/>
      <c r="I9493" s="8"/>
      <c r="J9493" s="8"/>
    </row>
    <row r="9494" spans="3:10" x14ac:dyDescent="0.25">
      <c r="C9494" s="5">
        <v>43041.25</v>
      </c>
      <c r="D9494" s="6">
        <v>13446.69</v>
      </c>
      <c r="E9494" s="6">
        <v>13449.5</v>
      </c>
      <c r="F9494" s="6">
        <v>13442.95</v>
      </c>
      <c r="G9494" s="6">
        <v>13445.57</v>
      </c>
      <c r="H9494" s="6"/>
      <c r="I9494" s="6"/>
      <c r="J9494" s="6"/>
    </row>
    <row r="9495" spans="3:10" x14ac:dyDescent="0.25">
      <c r="C9495" s="7">
        <v>43041.291666666664</v>
      </c>
      <c r="D9495" s="8">
        <v>13445.56</v>
      </c>
      <c r="E9495" s="8">
        <v>13450.19</v>
      </c>
      <c r="F9495" s="8">
        <v>13444.25</v>
      </c>
      <c r="G9495" s="8">
        <v>13448.88</v>
      </c>
      <c r="H9495" s="8"/>
      <c r="I9495" s="8"/>
      <c r="J9495" s="8"/>
    </row>
    <row r="9496" spans="3:10" x14ac:dyDescent="0.25">
      <c r="C9496" s="5">
        <v>43041.333333333336</v>
      </c>
      <c r="D9496" s="6">
        <v>13449.54</v>
      </c>
      <c r="E9496" s="6">
        <v>13450.55</v>
      </c>
      <c r="F9496" s="6">
        <v>13434.19</v>
      </c>
      <c r="G9496" s="6">
        <v>13435.66</v>
      </c>
      <c r="H9496" s="6"/>
      <c r="I9496" s="6"/>
      <c r="J9496" s="6"/>
    </row>
    <row r="9497" spans="3:10" x14ac:dyDescent="0.25">
      <c r="C9497" s="7">
        <v>43041.375</v>
      </c>
      <c r="D9497" s="8">
        <v>13437.16</v>
      </c>
      <c r="E9497" s="8">
        <v>13448.97</v>
      </c>
      <c r="F9497" s="8">
        <v>13431.13</v>
      </c>
      <c r="G9497" s="8">
        <v>13446.75</v>
      </c>
      <c r="H9497" s="8"/>
      <c r="I9497" s="8"/>
      <c r="J9497" s="8"/>
    </row>
    <row r="9498" spans="3:10" x14ac:dyDescent="0.25">
      <c r="C9498" s="5">
        <v>43041.416666666664</v>
      </c>
      <c r="D9498" s="6">
        <v>13445.25</v>
      </c>
      <c r="E9498" s="6">
        <v>13461.2</v>
      </c>
      <c r="F9498" s="6">
        <v>13437.48</v>
      </c>
      <c r="G9498" s="6">
        <v>13443.14</v>
      </c>
      <c r="H9498" s="6"/>
      <c r="I9498" s="6"/>
      <c r="J9498" s="6"/>
    </row>
    <row r="9499" spans="3:10" x14ac:dyDescent="0.25">
      <c r="C9499" s="7">
        <v>43041.458333333336</v>
      </c>
      <c r="D9499" s="8">
        <v>13442.64</v>
      </c>
      <c r="E9499" s="8">
        <v>13450.21</v>
      </c>
      <c r="F9499" s="8">
        <v>13434.46</v>
      </c>
      <c r="G9499" s="8">
        <v>13443.76</v>
      </c>
      <c r="H9499" s="8"/>
      <c r="I9499" s="8"/>
      <c r="J9499" s="8"/>
    </row>
    <row r="9500" spans="3:10" x14ac:dyDescent="0.25">
      <c r="C9500" s="5">
        <v>43041.5</v>
      </c>
      <c r="D9500" s="6">
        <v>13444.26</v>
      </c>
      <c r="E9500" s="6">
        <v>13450.17</v>
      </c>
      <c r="F9500" s="6">
        <v>13436.42</v>
      </c>
      <c r="G9500" s="6">
        <v>13438.82</v>
      </c>
      <c r="H9500" s="6"/>
      <c r="I9500" s="6"/>
      <c r="J9500" s="6"/>
    </row>
    <row r="9501" spans="3:10" x14ac:dyDescent="0.25">
      <c r="C9501" s="7">
        <v>43041.541666666664</v>
      </c>
      <c r="D9501" s="8">
        <v>13438.81</v>
      </c>
      <c r="E9501" s="8">
        <v>13445.86</v>
      </c>
      <c r="F9501" s="8">
        <v>13425.52</v>
      </c>
      <c r="G9501" s="8">
        <v>13440.71</v>
      </c>
      <c r="H9501" s="8"/>
      <c r="I9501" s="8"/>
      <c r="J9501" s="8"/>
    </row>
    <row r="9502" spans="3:10" x14ac:dyDescent="0.25">
      <c r="C9502" s="5">
        <v>43041.583333333336</v>
      </c>
      <c r="D9502" s="6">
        <v>13440.7</v>
      </c>
      <c r="E9502" s="6">
        <v>13455.54</v>
      </c>
      <c r="F9502" s="6">
        <v>13437.65</v>
      </c>
      <c r="G9502" s="6">
        <v>13449.12</v>
      </c>
      <c r="H9502" s="6"/>
      <c r="I9502" s="6"/>
      <c r="J9502" s="6"/>
    </row>
    <row r="9503" spans="3:10" x14ac:dyDescent="0.25">
      <c r="C9503" s="7">
        <v>43041.625</v>
      </c>
      <c r="D9503" s="8">
        <v>13449.37</v>
      </c>
      <c r="E9503" s="8">
        <v>13457.64</v>
      </c>
      <c r="F9503" s="8">
        <v>13435.29</v>
      </c>
      <c r="G9503" s="8">
        <v>13437.08</v>
      </c>
      <c r="H9503" s="8"/>
      <c r="I9503" s="8"/>
      <c r="J9503" s="8"/>
    </row>
    <row r="9504" spans="3:10" x14ac:dyDescent="0.25">
      <c r="C9504" s="5">
        <v>43041.666666666664</v>
      </c>
      <c r="D9504" s="6">
        <v>13437.58</v>
      </c>
      <c r="E9504" s="6">
        <v>13440.91</v>
      </c>
      <c r="F9504" s="6">
        <v>13404.79</v>
      </c>
      <c r="G9504" s="6">
        <v>13434.62</v>
      </c>
      <c r="H9504" s="6"/>
      <c r="I9504" s="6"/>
      <c r="J9504" s="6"/>
    </row>
    <row r="9505" spans="3:10" x14ac:dyDescent="0.25">
      <c r="C9505" s="7">
        <v>43041.708333333336</v>
      </c>
      <c r="D9505" s="8">
        <v>13434.87</v>
      </c>
      <c r="E9505" s="8">
        <v>13446.06</v>
      </c>
      <c r="F9505" s="8">
        <v>13404.51</v>
      </c>
      <c r="G9505" s="8">
        <v>13424.05</v>
      </c>
      <c r="H9505" s="8"/>
      <c r="I9505" s="8"/>
      <c r="J9505" s="8"/>
    </row>
    <row r="9506" spans="3:10" x14ac:dyDescent="0.25">
      <c r="C9506" s="5">
        <v>43041.75</v>
      </c>
      <c r="D9506" s="6">
        <v>13423.8</v>
      </c>
      <c r="E9506" s="6">
        <v>13444.38</v>
      </c>
      <c r="F9506" s="6">
        <v>13421.29</v>
      </c>
      <c r="G9506" s="6">
        <v>13440.96</v>
      </c>
      <c r="H9506" s="6"/>
      <c r="I9506" s="6"/>
      <c r="J9506" s="6"/>
    </row>
    <row r="9507" spans="3:10" x14ac:dyDescent="0.25">
      <c r="C9507" s="7">
        <v>43041.791666666664</v>
      </c>
      <c r="D9507" s="8">
        <v>13441.46</v>
      </c>
      <c r="E9507" s="8">
        <v>13443.71</v>
      </c>
      <c r="F9507" s="8">
        <v>13435.71</v>
      </c>
      <c r="G9507" s="8">
        <v>13438.96</v>
      </c>
      <c r="H9507" s="8"/>
      <c r="I9507" s="8"/>
      <c r="J9507" s="8"/>
    </row>
    <row r="9508" spans="3:10" x14ac:dyDescent="0.25">
      <c r="C9508" s="5">
        <v>43041.833333333336</v>
      </c>
      <c r="D9508" s="6">
        <v>13438.71</v>
      </c>
      <c r="E9508" s="6">
        <v>13447.21</v>
      </c>
      <c r="F9508" s="6">
        <v>13437.46</v>
      </c>
      <c r="G9508" s="6">
        <v>13441.45</v>
      </c>
      <c r="H9508" s="6"/>
      <c r="I9508" s="6"/>
      <c r="J9508" s="6"/>
    </row>
    <row r="9509" spans="3:10" x14ac:dyDescent="0.25">
      <c r="C9509" s="7">
        <v>43041.875</v>
      </c>
      <c r="D9509" s="8">
        <v>13441.2</v>
      </c>
      <c r="E9509" s="8">
        <v>13462.21</v>
      </c>
      <c r="F9509" s="8">
        <v>13440.7</v>
      </c>
      <c r="G9509" s="8">
        <v>13458.7</v>
      </c>
      <c r="H9509" s="8"/>
      <c r="I9509" s="8"/>
      <c r="J9509" s="8"/>
    </row>
    <row r="9510" spans="3:10" x14ac:dyDescent="0.25">
      <c r="C9510" s="5">
        <v>43041.916666666664</v>
      </c>
      <c r="D9510" s="6">
        <v>13458.95</v>
      </c>
      <c r="E9510" s="6">
        <v>13470.7</v>
      </c>
      <c r="F9510" s="6">
        <v>13455.2</v>
      </c>
      <c r="G9510" s="6">
        <v>13468.45</v>
      </c>
      <c r="H9510" s="6"/>
      <c r="I9510" s="6"/>
      <c r="J9510" s="6"/>
    </row>
    <row r="9511" spans="3:10" x14ac:dyDescent="0.25">
      <c r="C9511" s="7">
        <v>43042</v>
      </c>
      <c r="D9511" s="8">
        <v>13468.15</v>
      </c>
      <c r="E9511" s="8">
        <v>13472.01</v>
      </c>
      <c r="F9511" s="8">
        <v>13460.17</v>
      </c>
      <c r="G9511" s="8">
        <v>13470.7</v>
      </c>
      <c r="H9511" s="8"/>
      <c r="I9511" s="8"/>
      <c r="J9511" s="8"/>
    </row>
    <row r="9512" spans="3:10" x14ac:dyDescent="0.25">
      <c r="C9512" s="5">
        <v>43042.041666666664</v>
      </c>
      <c r="D9512" s="6">
        <v>13469.4</v>
      </c>
      <c r="E9512" s="6">
        <v>13478.12</v>
      </c>
      <c r="F9512" s="6">
        <v>13469.4</v>
      </c>
      <c r="G9512" s="6">
        <v>13478.12</v>
      </c>
      <c r="H9512" s="6"/>
      <c r="I9512" s="6"/>
      <c r="J9512" s="6"/>
    </row>
    <row r="9513" spans="3:10" x14ac:dyDescent="0.25">
      <c r="C9513" s="7">
        <v>43042.083333333336</v>
      </c>
      <c r="D9513" s="8">
        <v>13479.42</v>
      </c>
      <c r="E9513" s="8">
        <v>13481.23</v>
      </c>
      <c r="F9513" s="8">
        <v>13476</v>
      </c>
      <c r="G9513" s="8">
        <v>13477.31</v>
      </c>
      <c r="H9513" s="8"/>
      <c r="I9513" s="8"/>
      <c r="J9513" s="8"/>
    </row>
    <row r="9514" spans="3:10" x14ac:dyDescent="0.25">
      <c r="C9514" s="5">
        <v>43042.125</v>
      </c>
      <c r="D9514" s="6">
        <v>13477.29</v>
      </c>
      <c r="E9514" s="6">
        <v>13477.31</v>
      </c>
      <c r="F9514" s="6">
        <v>13470.76</v>
      </c>
      <c r="G9514" s="6">
        <v>13474.68</v>
      </c>
      <c r="H9514" s="6"/>
      <c r="I9514" s="6"/>
      <c r="J9514" s="6"/>
    </row>
    <row r="9515" spans="3:10" x14ac:dyDescent="0.25">
      <c r="C9515" s="7">
        <v>43042.166666666664</v>
      </c>
      <c r="D9515" s="8">
        <v>13475.98</v>
      </c>
      <c r="E9515" s="8">
        <v>13477.29</v>
      </c>
      <c r="F9515" s="8">
        <v>13472.06</v>
      </c>
      <c r="G9515" s="8">
        <v>13475.98</v>
      </c>
      <c r="H9515" s="8"/>
      <c r="I9515" s="8"/>
      <c r="J9515" s="8"/>
    </row>
    <row r="9516" spans="3:10" x14ac:dyDescent="0.25">
      <c r="C9516" s="5">
        <v>43042.208333333336</v>
      </c>
      <c r="D9516" s="6">
        <v>13475.33</v>
      </c>
      <c r="E9516" s="6">
        <v>13477.28</v>
      </c>
      <c r="F9516" s="6">
        <v>13474.67</v>
      </c>
      <c r="G9516" s="6">
        <v>13474.67</v>
      </c>
      <c r="H9516" s="6"/>
      <c r="I9516" s="6"/>
      <c r="J9516" s="6"/>
    </row>
    <row r="9517" spans="3:10" x14ac:dyDescent="0.25">
      <c r="C9517" s="7">
        <v>43042.25</v>
      </c>
      <c r="D9517" s="8">
        <v>13473.36</v>
      </c>
      <c r="E9517" s="8">
        <v>13474.67</v>
      </c>
      <c r="F9517" s="8">
        <v>13471.86</v>
      </c>
      <c r="G9517" s="8">
        <v>13473.17</v>
      </c>
      <c r="H9517" s="8"/>
      <c r="I9517" s="8"/>
      <c r="J9517" s="8"/>
    </row>
    <row r="9518" spans="3:10" x14ac:dyDescent="0.25">
      <c r="C9518" s="5">
        <v>43042.291666666664</v>
      </c>
      <c r="D9518" s="6">
        <v>13473.14</v>
      </c>
      <c r="E9518" s="6">
        <v>13474.88</v>
      </c>
      <c r="F9518" s="6">
        <v>13470.83</v>
      </c>
      <c r="G9518" s="6">
        <v>13473.57</v>
      </c>
      <c r="H9518" s="6"/>
      <c r="I9518" s="6"/>
      <c r="J9518" s="6"/>
    </row>
    <row r="9519" spans="3:10" x14ac:dyDescent="0.25">
      <c r="C9519" s="7">
        <v>43042.333333333336</v>
      </c>
      <c r="D9519" s="8">
        <v>13473.91</v>
      </c>
      <c r="E9519" s="8">
        <v>13478.77</v>
      </c>
      <c r="F9519" s="8">
        <v>13471.53</v>
      </c>
      <c r="G9519" s="8">
        <v>13478.77</v>
      </c>
      <c r="H9519" s="8"/>
      <c r="I9519" s="8"/>
      <c r="J9519" s="8"/>
    </row>
    <row r="9520" spans="3:10" x14ac:dyDescent="0.25">
      <c r="C9520" s="5">
        <v>43042.375</v>
      </c>
      <c r="D9520" s="6">
        <v>13479.96</v>
      </c>
      <c r="E9520" s="6">
        <v>13486.73</v>
      </c>
      <c r="F9520" s="6">
        <v>13470.41</v>
      </c>
      <c r="G9520" s="6">
        <v>13477.84</v>
      </c>
      <c r="H9520" s="6"/>
      <c r="I9520" s="6"/>
      <c r="J9520" s="6"/>
    </row>
    <row r="9521" spans="3:10" x14ac:dyDescent="0.25">
      <c r="C9521" s="7">
        <v>43042.416666666664</v>
      </c>
      <c r="D9521" s="8">
        <v>13478.59</v>
      </c>
      <c r="E9521" s="8">
        <v>13506.24</v>
      </c>
      <c r="F9521" s="8">
        <v>13466.73</v>
      </c>
      <c r="G9521" s="8">
        <v>13493.72</v>
      </c>
      <c r="H9521" s="8"/>
      <c r="I9521" s="8"/>
      <c r="J9521" s="8"/>
    </row>
    <row r="9522" spans="3:10" x14ac:dyDescent="0.25">
      <c r="C9522" s="5">
        <v>43042.458333333336</v>
      </c>
      <c r="D9522" s="6">
        <v>13493.97</v>
      </c>
      <c r="E9522" s="6">
        <v>13502.24</v>
      </c>
      <c r="F9522" s="6">
        <v>13482.12</v>
      </c>
      <c r="G9522" s="6">
        <v>13483.09</v>
      </c>
      <c r="H9522" s="6"/>
      <c r="I9522" s="6"/>
      <c r="J9522" s="6"/>
    </row>
    <row r="9523" spans="3:10" x14ac:dyDescent="0.25">
      <c r="C9523" s="7">
        <v>43042.5</v>
      </c>
      <c r="D9523" s="8">
        <v>13483.34</v>
      </c>
      <c r="E9523" s="8">
        <v>13492.41</v>
      </c>
      <c r="F9523" s="8">
        <v>13470.04</v>
      </c>
      <c r="G9523" s="8">
        <v>13486.34</v>
      </c>
      <c r="H9523" s="8"/>
      <c r="I9523" s="8"/>
      <c r="J9523" s="8"/>
    </row>
    <row r="9524" spans="3:10" x14ac:dyDescent="0.25">
      <c r="C9524" s="5">
        <v>43042.541666666664</v>
      </c>
      <c r="D9524" s="6">
        <v>13485.84</v>
      </c>
      <c r="E9524" s="6">
        <v>13487.66</v>
      </c>
      <c r="F9524" s="6">
        <v>13474.54</v>
      </c>
      <c r="G9524" s="6">
        <v>13477.97</v>
      </c>
      <c r="H9524" s="6"/>
      <c r="I9524" s="6"/>
      <c r="J9524" s="6"/>
    </row>
    <row r="9525" spans="3:10" x14ac:dyDescent="0.25">
      <c r="C9525" s="7">
        <v>43042.583333333336</v>
      </c>
      <c r="D9525" s="8">
        <v>13478.22</v>
      </c>
      <c r="E9525" s="8">
        <v>13480.2</v>
      </c>
      <c r="F9525" s="8">
        <v>13450.91</v>
      </c>
      <c r="G9525" s="8">
        <v>13473.42</v>
      </c>
      <c r="H9525" s="8"/>
      <c r="I9525" s="8"/>
      <c r="J9525" s="8"/>
    </row>
    <row r="9526" spans="3:10" x14ac:dyDescent="0.25">
      <c r="C9526" s="5">
        <v>43042.625</v>
      </c>
      <c r="D9526" s="6">
        <v>13473.43</v>
      </c>
      <c r="E9526" s="6">
        <v>13473.68</v>
      </c>
      <c r="F9526" s="6">
        <v>13438.81</v>
      </c>
      <c r="G9526" s="6">
        <v>13442.89</v>
      </c>
      <c r="H9526" s="6"/>
      <c r="I9526" s="6"/>
      <c r="J9526" s="6"/>
    </row>
    <row r="9527" spans="3:10" x14ac:dyDescent="0.25">
      <c r="C9527" s="7">
        <v>43042.666666666664</v>
      </c>
      <c r="D9527" s="8">
        <v>13446.89</v>
      </c>
      <c r="E9527" s="8">
        <v>13467.03</v>
      </c>
      <c r="F9527" s="8">
        <v>13428.19</v>
      </c>
      <c r="G9527" s="8">
        <v>13466.78</v>
      </c>
      <c r="H9527" s="8"/>
      <c r="I9527" s="8"/>
      <c r="J9527" s="8"/>
    </row>
    <row r="9528" spans="3:10" x14ac:dyDescent="0.25">
      <c r="C9528" s="5">
        <v>43042.708333333336</v>
      </c>
      <c r="D9528" s="6">
        <v>13466.03</v>
      </c>
      <c r="E9528" s="6">
        <v>13482.32</v>
      </c>
      <c r="F9528" s="6">
        <v>13459.14</v>
      </c>
      <c r="G9528" s="6">
        <v>13477.99</v>
      </c>
      <c r="H9528" s="6"/>
      <c r="I9528" s="6"/>
      <c r="J9528" s="6"/>
    </row>
    <row r="9529" spans="3:10" x14ac:dyDescent="0.25">
      <c r="C9529" s="7">
        <v>43042.75</v>
      </c>
      <c r="D9529" s="8">
        <v>13478.24</v>
      </c>
      <c r="E9529" s="8">
        <v>13485.39</v>
      </c>
      <c r="F9529" s="8">
        <v>13473.34</v>
      </c>
      <c r="G9529" s="8">
        <v>13480.94</v>
      </c>
      <c r="H9529" s="8"/>
      <c r="I9529" s="8"/>
      <c r="J9529" s="8"/>
    </row>
    <row r="9530" spans="3:10" x14ac:dyDescent="0.25">
      <c r="C9530" s="5">
        <v>43042.791666666664</v>
      </c>
      <c r="D9530" s="6">
        <v>13480.69</v>
      </c>
      <c r="E9530" s="6">
        <v>13488.19</v>
      </c>
      <c r="F9530" s="6">
        <v>13480.69</v>
      </c>
      <c r="G9530" s="6">
        <v>13482.18</v>
      </c>
      <c r="H9530" s="6"/>
      <c r="I9530" s="6"/>
      <c r="J9530" s="6"/>
    </row>
    <row r="9531" spans="3:10" x14ac:dyDescent="0.25">
      <c r="C9531" s="7">
        <v>43042.833333333336</v>
      </c>
      <c r="D9531" s="8">
        <v>13481.93</v>
      </c>
      <c r="E9531" s="8">
        <v>13485.68</v>
      </c>
      <c r="F9531" s="8">
        <v>13475.68</v>
      </c>
      <c r="G9531" s="8">
        <v>13476.68</v>
      </c>
      <c r="H9531" s="8"/>
      <c r="I9531" s="8"/>
      <c r="J9531" s="8"/>
    </row>
    <row r="9532" spans="3:10" x14ac:dyDescent="0.25">
      <c r="C9532" s="5">
        <v>43042.875</v>
      </c>
      <c r="D9532" s="6">
        <v>13476.43</v>
      </c>
      <c r="E9532" s="6">
        <v>13482.68</v>
      </c>
      <c r="F9532" s="6">
        <v>13472.93</v>
      </c>
      <c r="G9532" s="6">
        <v>13482.68</v>
      </c>
      <c r="H9532" s="6"/>
      <c r="I9532" s="6"/>
      <c r="J9532" s="6"/>
    </row>
    <row r="9533" spans="3:10" x14ac:dyDescent="0.25">
      <c r="C9533" s="7">
        <v>43042.916666666664</v>
      </c>
      <c r="D9533" s="8">
        <v>13482.93</v>
      </c>
      <c r="E9533" s="8">
        <v>13483.18</v>
      </c>
      <c r="F9533" s="8">
        <v>13472.67</v>
      </c>
      <c r="G9533" s="8">
        <v>13472.92</v>
      </c>
      <c r="H9533" s="8"/>
      <c r="I9533" s="8"/>
      <c r="J9533" s="8"/>
    </row>
    <row r="9534" spans="3:10" x14ac:dyDescent="0.25">
      <c r="C9534" s="5">
        <v>43045.041666666664</v>
      </c>
      <c r="D9534" s="6">
        <v>13469.37</v>
      </c>
      <c r="E9534" s="6">
        <v>13493.94</v>
      </c>
      <c r="F9534" s="6">
        <v>13464.87</v>
      </c>
      <c r="G9534" s="6">
        <v>13486.92</v>
      </c>
      <c r="H9534" s="6"/>
      <c r="I9534" s="6"/>
      <c r="J9534" s="6"/>
    </row>
    <row r="9535" spans="3:10" x14ac:dyDescent="0.25">
      <c r="C9535" s="7">
        <v>43045.083333333336</v>
      </c>
      <c r="D9535" s="8">
        <v>13485.61</v>
      </c>
      <c r="E9535" s="8">
        <v>13490.52</v>
      </c>
      <c r="F9535" s="8">
        <v>13484.31</v>
      </c>
      <c r="G9535" s="8">
        <v>13488.72</v>
      </c>
      <c r="H9535" s="8"/>
      <c r="I9535" s="8"/>
      <c r="J9535" s="8"/>
    </row>
    <row r="9536" spans="3:10" x14ac:dyDescent="0.25">
      <c r="C9536" s="5">
        <v>43045.125</v>
      </c>
      <c r="D9536" s="6">
        <v>13488.46</v>
      </c>
      <c r="E9536" s="6">
        <v>13495.97</v>
      </c>
      <c r="F9536" s="6">
        <v>13475.6</v>
      </c>
      <c r="G9536" s="6">
        <v>13475.6</v>
      </c>
      <c r="H9536" s="6"/>
      <c r="I9536" s="6"/>
      <c r="J9536" s="6"/>
    </row>
    <row r="9537" spans="3:10" x14ac:dyDescent="0.25">
      <c r="C9537" s="7">
        <v>43045.166666666664</v>
      </c>
      <c r="D9537" s="8">
        <v>13474.29</v>
      </c>
      <c r="E9537" s="8">
        <v>13475.6</v>
      </c>
      <c r="F9537" s="8">
        <v>13443.41</v>
      </c>
      <c r="G9537" s="8">
        <v>13449.02</v>
      </c>
      <c r="H9537" s="8"/>
      <c r="I9537" s="8"/>
      <c r="J9537" s="8"/>
    </row>
    <row r="9538" spans="3:10" x14ac:dyDescent="0.25">
      <c r="C9538" s="5">
        <v>43045.208333333336</v>
      </c>
      <c r="D9538" s="6">
        <v>13449.68</v>
      </c>
      <c r="E9538" s="6">
        <v>13459.15</v>
      </c>
      <c r="F9538" s="6">
        <v>13441.5</v>
      </c>
      <c r="G9538" s="6">
        <v>13457.04</v>
      </c>
      <c r="H9538" s="6"/>
      <c r="I9538" s="6"/>
      <c r="J9538" s="6"/>
    </row>
    <row r="9539" spans="3:10" x14ac:dyDescent="0.25">
      <c r="C9539" s="7">
        <v>43045.25</v>
      </c>
      <c r="D9539" s="8">
        <v>13455.74</v>
      </c>
      <c r="E9539" s="8">
        <v>13458.72</v>
      </c>
      <c r="F9539" s="8">
        <v>13449.21</v>
      </c>
      <c r="G9539" s="8">
        <v>13457.41</v>
      </c>
      <c r="H9539" s="8"/>
      <c r="I9539" s="8"/>
      <c r="J9539" s="8"/>
    </row>
    <row r="9540" spans="3:10" x14ac:dyDescent="0.25">
      <c r="C9540" s="5">
        <v>43045.291666666664</v>
      </c>
      <c r="D9540" s="6">
        <v>13458.72</v>
      </c>
      <c r="E9540" s="6">
        <v>13463.48</v>
      </c>
      <c r="F9540" s="6">
        <v>13455.65</v>
      </c>
      <c r="G9540" s="6">
        <v>13456.95</v>
      </c>
      <c r="H9540" s="6"/>
      <c r="I9540" s="6"/>
      <c r="J9540" s="6"/>
    </row>
    <row r="9541" spans="3:10" x14ac:dyDescent="0.25">
      <c r="C9541" s="7">
        <v>43045.333333333336</v>
      </c>
      <c r="D9541" s="8">
        <v>13458.59</v>
      </c>
      <c r="E9541" s="8">
        <v>13477.87</v>
      </c>
      <c r="F9541" s="8">
        <v>13456.95</v>
      </c>
      <c r="G9541" s="8">
        <v>13474.58</v>
      </c>
      <c r="H9541" s="8"/>
      <c r="I9541" s="8"/>
      <c r="J9541" s="8"/>
    </row>
    <row r="9542" spans="3:10" x14ac:dyDescent="0.25">
      <c r="C9542" s="5">
        <v>43045.375</v>
      </c>
      <c r="D9542" s="6">
        <v>13476.08</v>
      </c>
      <c r="E9542" s="6">
        <v>13482.83</v>
      </c>
      <c r="F9542" s="6">
        <v>13461.01</v>
      </c>
      <c r="G9542" s="6">
        <v>13461.04</v>
      </c>
      <c r="H9542" s="6"/>
      <c r="I9542" s="6"/>
      <c r="J9542" s="6"/>
    </row>
    <row r="9543" spans="3:10" x14ac:dyDescent="0.25">
      <c r="C9543" s="7">
        <v>43045.416666666664</v>
      </c>
      <c r="D9543" s="8">
        <v>13461.54</v>
      </c>
      <c r="E9543" s="8">
        <v>13471.44</v>
      </c>
      <c r="F9543" s="8">
        <v>13447.59</v>
      </c>
      <c r="G9543" s="8">
        <v>13458.48</v>
      </c>
      <c r="H9543" s="8"/>
      <c r="I9543" s="8"/>
      <c r="J9543" s="8"/>
    </row>
    <row r="9544" spans="3:10" x14ac:dyDescent="0.25">
      <c r="C9544" s="5">
        <v>43045.458333333336</v>
      </c>
      <c r="D9544" s="6">
        <v>13458.23</v>
      </c>
      <c r="E9544" s="6">
        <v>13470.12</v>
      </c>
      <c r="F9544" s="6">
        <v>13444.26</v>
      </c>
      <c r="G9544" s="6">
        <v>13464.09</v>
      </c>
      <c r="H9544" s="6"/>
      <c r="I9544" s="6"/>
      <c r="J9544" s="6"/>
    </row>
    <row r="9545" spans="3:10" x14ac:dyDescent="0.25">
      <c r="C9545" s="7">
        <v>43045.5</v>
      </c>
      <c r="D9545" s="8">
        <v>13463.59</v>
      </c>
      <c r="E9545" s="8">
        <v>13463.59</v>
      </c>
      <c r="F9545" s="8">
        <v>13439.92</v>
      </c>
      <c r="G9545" s="8">
        <v>13447.38</v>
      </c>
      <c r="H9545" s="8"/>
      <c r="I9545" s="8"/>
      <c r="J9545" s="8"/>
    </row>
    <row r="9546" spans="3:10" x14ac:dyDescent="0.25">
      <c r="C9546" s="5">
        <v>43045.541666666664</v>
      </c>
      <c r="D9546" s="6">
        <v>13447.63</v>
      </c>
      <c r="E9546" s="6">
        <v>13456.95</v>
      </c>
      <c r="F9546" s="6">
        <v>13444.36</v>
      </c>
      <c r="G9546" s="6">
        <v>13446.97</v>
      </c>
      <c r="H9546" s="6"/>
      <c r="I9546" s="6"/>
      <c r="J9546" s="6"/>
    </row>
    <row r="9547" spans="3:10" x14ac:dyDescent="0.25">
      <c r="C9547" s="7">
        <v>43045.583333333336</v>
      </c>
      <c r="D9547" s="8">
        <v>13446.72</v>
      </c>
      <c r="E9547" s="8">
        <v>13459.59</v>
      </c>
      <c r="F9547" s="8">
        <v>13446.19</v>
      </c>
      <c r="G9547" s="8">
        <v>13455.89</v>
      </c>
      <c r="H9547" s="8"/>
      <c r="I9547" s="8"/>
      <c r="J9547" s="8"/>
    </row>
    <row r="9548" spans="3:10" x14ac:dyDescent="0.25">
      <c r="C9548" s="5">
        <v>43045.625</v>
      </c>
      <c r="D9548" s="6">
        <v>13456.14</v>
      </c>
      <c r="E9548" s="6">
        <v>13464.88</v>
      </c>
      <c r="F9548" s="6">
        <v>13450.94</v>
      </c>
      <c r="G9548" s="6">
        <v>13464.83</v>
      </c>
      <c r="H9548" s="6"/>
      <c r="I9548" s="6"/>
      <c r="J9548" s="6"/>
    </row>
    <row r="9549" spans="3:10" x14ac:dyDescent="0.25">
      <c r="C9549" s="7">
        <v>43045.666666666664</v>
      </c>
      <c r="D9549" s="8">
        <v>13464.58</v>
      </c>
      <c r="E9549" s="8">
        <v>13474.16</v>
      </c>
      <c r="F9549" s="8">
        <v>13459.88</v>
      </c>
      <c r="G9549" s="8">
        <v>13472.78</v>
      </c>
      <c r="H9549" s="8"/>
      <c r="I9549" s="8"/>
      <c r="J9549" s="8"/>
    </row>
    <row r="9550" spans="3:10" x14ac:dyDescent="0.25">
      <c r="C9550" s="5">
        <v>43045.708333333336</v>
      </c>
      <c r="D9550" s="6">
        <v>13473.03</v>
      </c>
      <c r="E9550" s="6">
        <v>13480.89</v>
      </c>
      <c r="F9550" s="6">
        <v>13458.98</v>
      </c>
      <c r="G9550" s="6">
        <v>13469.95</v>
      </c>
      <c r="H9550" s="6"/>
      <c r="I9550" s="6"/>
      <c r="J9550" s="6"/>
    </row>
    <row r="9551" spans="3:10" x14ac:dyDescent="0.25">
      <c r="C9551" s="7">
        <v>43045.75</v>
      </c>
      <c r="D9551" s="8">
        <v>13470.2</v>
      </c>
      <c r="E9551" s="8">
        <v>13477.3</v>
      </c>
      <c r="F9551" s="8">
        <v>13458.19</v>
      </c>
      <c r="G9551" s="8">
        <v>13460.89</v>
      </c>
      <c r="H9551" s="8"/>
      <c r="I9551" s="8"/>
      <c r="J9551" s="8"/>
    </row>
    <row r="9552" spans="3:10" x14ac:dyDescent="0.25">
      <c r="C9552" s="5">
        <v>43045.791666666664</v>
      </c>
      <c r="D9552" s="6">
        <v>13461.39</v>
      </c>
      <c r="E9552" s="6">
        <v>13463.14</v>
      </c>
      <c r="F9552" s="6">
        <v>13453.39</v>
      </c>
      <c r="G9552" s="6">
        <v>13459.88</v>
      </c>
      <c r="H9552" s="6"/>
      <c r="I9552" s="6"/>
      <c r="J9552" s="6"/>
    </row>
    <row r="9553" spans="3:10" x14ac:dyDescent="0.25">
      <c r="C9553" s="7">
        <v>43045.833333333336</v>
      </c>
      <c r="D9553" s="8">
        <v>13460.38</v>
      </c>
      <c r="E9553" s="8">
        <v>13463.13</v>
      </c>
      <c r="F9553" s="8">
        <v>13456.88</v>
      </c>
      <c r="G9553" s="8">
        <v>13460.38</v>
      </c>
      <c r="H9553" s="8"/>
      <c r="I9553" s="8"/>
      <c r="J9553" s="8"/>
    </row>
    <row r="9554" spans="3:10" x14ac:dyDescent="0.25">
      <c r="C9554" s="5">
        <v>43045.875</v>
      </c>
      <c r="D9554" s="6">
        <v>13459.88</v>
      </c>
      <c r="E9554" s="6">
        <v>13466.88</v>
      </c>
      <c r="F9554" s="6">
        <v>13457.88</v>
      </c>
      <c r="G9554" s="6">
        <v>13466.13</v>
      </c>
      <c r="H9554" s="6"/>
      <c r="I9554" s="6"/>
      <c r="J9554" s="6"/>
    </row>
    <row r="9555" spans="3:10" x14ac:dyDescent="0.25">
      <c r="C9555" s="7">
        <v>43045.916666666664</v>
      </c>
      <c r="D9555" s="8">
        <v>13465.88</v>
      </c>
      <c r="E9555" s="8">
        <v>13471.88</v>
      </c>
      <c r="F9555" s="8">
        <v>13465.88</v>
      </c>
      <c r="G9555" s="8">
        <v>13468.88</v>
      </c>
      <c r="H9555" s="8"/>
      <c r="I9555" s="8"/>
      <c r="J9555" s="8"/>
    </row>
    <row r="9556" spans="3:10" x14ac:dyDescent="0.25">
      <c r="C9556" s="5">
        <v>43045.958333333336</v>
      </c>
      <c r="D9556" s="6">
        <v>13468.23</v>
      </c>
      <c r="E9556" s="6">
        <v>13472.78</v>
      </c>
      <c r="F9556" s="6">
        <v>13462.37</v>
      </c>
      <c r="G9556" s="6">
        <v>13469.18</v>
      </c>
      <c r="H9556" s="6"/>
      <c r="I9556" s="6"/>
      <c r="J9556" s="6"/>
    </row>
    <row r="9557" spans="3:10" x14ac:dyDescent="0.25">
      <c r="C9557" s="7">
        <v>43046.041666666664</v>
      </c>
      <c r="D9557" s="8">
        <v>13465.12</v>
      </c>
      <c r="E9557" s="8">
        <v>13474.17</v>
      </c>
      <c r="F9557" s="8">
        <v>13464.97</v>
      </c>
      <c r="G9557" s="8">
        <v>13472.57</v>
      </c>
      <c r="H9557" s="8"/>
      <c r="I9557" s="8"/>
      <c r="J9557" s="8"/>
    </row>
    <row r="9558" spans="3:10" x14ac:dyDescent="0.25">
      <c r="C9558" s="5">
        <v>43046.083333333336</v>
      </c>
      <c r="D9558" s="6">
        <v>13471.27</v>
      </c>
      <c r="E9558" s="6">
        <v>13476.47</v>
      </c>
      <c r="F9558" s="6">
        <v>13471.26</v>
      </c>
      <c r="G9558" s="6">
        <v>13476.47</v>
      </c>
      <c r="H9558" s="6"/>
      <c r="I9558" s="6"/>
      <c r="J9558" s="6"/>
    </row>
    <row r="9559" spans="3:10" x14ac:dyDescent="0.25">
      <c r="C9559" s="7">
        <v>43046.125</v>
      </c>
      <c r="D9559" s="8">
        <v>13476.26</v>
      </c>
      <c r="E9559" s="8">
        <v>13484.38</v>
      </c>
      <c r="F9559" s="8">
        <v>13474.96</v>
      </c>
      <c r="G9559" s="8">
        <v>13480.78</v>
      </c>
      <c r="H9559" s="8"/>
      <c r="I9559" s="8"/>
      <c r="J9559" s="8"/>
    </row>
    <row r="9560" spans="3:10" x14ac:dyDescent="0.25">
      <c r="C9560" s="5">
        <v>43046.166666666664</v>
      </c>
      <c r="D9560" s="6">
        <v>13479.48</v>
      </c>
      <c r="E9560" s="6">
        <v>13482.08</v>
      </c>
      <c r="F9560" s="6">
        <v>13474.27</v>
      </c>
      <c r="G9560" s="6">
        <v>13474.27</v>
      </c>
      <c r="H9560" s="6"/>
      <c r="I9560" s="6"/>
      <c r="J9560" s="6"/>
    </row>
    <row r="9561" spans="3:10" x14ac:dyDescent="0.25">
      <c r="C9561" s="7">
        <v>43046.208333333336</v>
      </c>
      <c r="D9561" s="8">
        <v>13475.57</v>
      </c>
      <c r="E9561" s="8">
        <v>13491.18</v>
      </c>
      <c r="F9561" s="8">
        <v>13474.27</v>
      </c>
      <c r="G9561" s="8">
        <v>13489.88</v>
      </c>
      <c r="H9561" s="8"/>
      <c r="I9561" s="8"/>
      <c r="J9561" s="8"/>
    </row>
    <row r="9562" spans="3:10" x14ac:dyDescent="0.25">
      <c r="C9562" s="5">
        <v>43046.25</v>
      </c>
      <c r="D9562" s="6">
        <v>13491.18</v>
      </c>
      <c r="E9562" s="6">
        <v>13499.88</v>
      </c>
      <c r="F9562" s="6">
        <v>13488.57</v>
      </c>
      <c r="G9562" s="6">
        <v>13497.95</v>
      </c>
      <c r="H9562" s="6"/>
      <c r="I9562" s="6"/>
      <c r="J9562" s="6"/>
    </row>
    <row r="9563" spans="3:10" x14ac:dyDescent="0.25">
      <c r="C9563" s="7">
        <v>43046.291666666664</v>
      </c>
      <c r="D9563" s="8">
        <v>13497.94</v>
      </c>
      <c r="E9563" s="8">
        <v>13504.84</v>
      </c>
      <c r="F9563" s="8">
        <v>13491.94</v>
      </c>
      <c r="G9563" s="8">
        <v>13502.45</v>
      </c>
      <c r="H9563" s="8"/>
      <c r="I9563" s="8"/>
      <c r="J9563" s="8"/>
    </row>
    <row r="9564" spans="3:10" x14ac:dyDescent="0.25">
      <c r="C9564" s="5">
        <v>43046.333333333336</v>
      </c>
      <c r="D9564" s="6">
        <v>13501.48</v>
      </c>
      <c r="E9564" s="6">
        <v>13512.03</v>
      </c>
      <c r="F9564" s="6">
        <v>13501.48</v>
      </c>
      <c r="G9564" s="6">
        <v>13508.1</v>
      </c>
      <c r="H9564" s="6"/>
      <c r="I9564" s="6"/>
      <c r="J9564" s="6"/>
    </row>
    <row r="9565" spans="3:10" x14ac:dyDescent="0.25">
      <c r="C9565" s="7">
        <v>43046.375</v>
      </c>
      <c r="D9565" s="8">
        <v>13517.18</v>
      </c>
      <c r="E9565" s="8">
        <v>13533.68</v>
      </c>
      <c r="F9565" s="8">
        <v>13507.36</v>
      </c>
      <c r="G9565" s="8">
        <v>13525.45</v>
      </c>
      <c r="H9565" s="8"/>
      <c r="I9565" s="8"/>
      <c r="J9565" s="8"/>
    </row>
    <row r="9566" spans="3:10" x14ac:dyDescent="0.25">
      <c r="C9566" s="5">
        <v>43046.416666666664</v>
      </c>
      <c r="D9566" s="6">
        <v>13525.2</v>
      </c>
      <c r="E9566" s="6">
        <v>13527.78</v>
      </c>
      <c r="F9566" s="6">
        <v>13488.79</v>
      </c>
      <c r="G9566" s="6">
        <v>13497.1</v>
      </c>
      <c r="H9566" s="6"/>
      <c r="I9566" s="6"/>
      <c r="J9566" s="6"/>
    </row>
    <row r="9567" spans="3:10" x14ac:dyDescent="0.25">
      <c r="C9567" s="7">
        <v>43046.458333333336</v>
      </c>
      <c r="D9567" s="8">
        <v>13497.35</v>
      </c>
      <c r="E9567" s="8">
        <v>13509.76</v>
      </c>
      <c r="F9567" s="8">
        <v>13473.53</v>
      </c>
      <c r="G9567" s="8">
        <v>13494.51</v>
      </c>
      <c r="H9567" s="8"/>
      <c r="I9567" s="8"/>
      <c r="J9567" s="8"/>
    </row>
    <row r="9568" spans="3:10" x14ac:dyDescent="0.25">
      <c r="C9568" s="5">
        <v>43046.5</v>
      </c>
      <c r="D9568" s="6">
        <v>13494.26</v>
      </c>
      <c r="E9568" s="6">
        <v>13496.26</v>
      </c>
      <c r="F9568" s="6">
        <v>13459.69</v>
      </c>
      <c r="G9568" s="6">
        <v>13483.68</v>
      </c>
      <c r="H9568" s="6"/>
      <c r="I9568" s="6"/>
      <c r="J9568" s="6"/>
    </row>
    <row r="9569" spans="3:10" x14ac:dyDescent="0.25">
      <c r="C9569" s="7">
        <v>43046.541666666664</v>
      </c>
      <c r="D9569" s="8">
        <v>13483.43</v>
      </c>
      <c r="E9569" s="8">
        <v>13486.31</v>
      </c>
      <c r="F9569" s="8">
        <v>13456.42</v>
      </c>
      <c r="G9569" s="8">
        <v>13465.83</v>
      </c>
      <c r="H9569" s="8"/>
      <c r="I9569" s="8"/>
      <c r="J9569" s="8"/>
    </row>
    <row r="9570" spans="3:10" x14ac:dyDescent="0.25">
      <c r="C9570" s="5">
        <v>43046.583333333336</v>
      </c>
      <c r="D9570" s="6">
        <v>13467.08</v>
      </c>
      <c r="E9570" s="6">
        <v>13468.96</v>
      </c>
      <c r="F9570" s="6">
        <v>13448.62</v>
      </c>
      <c r="G9570" s="6">
        <v>13461.13</v>
      </c>
      <c r="H9570" s="6"/>
      <c r="I9570" s="6"/>
      <c r="J9570" s="6"/>
    </row>
    <row r="9571" spans="3:10" x14ac:dyDescent="0.25">
      <c r="C9571" s="7">
        <v>43046.625</v>
      </c>
      <c r="D9571" s="8">
        <v>13461.63</v>
      </c>
      <c r="E9571" s="8">
        <v>13467.88</v>
      </c>
      <c r="F9571" s="8">
        <v>13452.33</v>
      </c>
      <c r="G9571" s="8">
        <v>13456.45</v>
      </c>
      <c r="H9571" s="8"/>
      <c r="I9571" s="8"/>
      <c r="J9571" s="8"/>
    </row>
    <row r="9572" spans="3:10" x14ac:dyDescent="0.25">
      <c r="C9572" s="5">
        <v>43046.666666666664</v>
      </c>
      <c r="D9572" s="6">
        <v>13456.2</v>
      </c>
      <c r="E9572" s="6">
        <v>13476.58</v>
      </c>
      <c r="F9572" s="6">
        <v>13446.1</v>
      </c>
      <c r="G9572" s="6">
        <v>13463.62</v>
      </c>
      <c r="H9572" s="6"/>
      <c r="I9572" s="6"/>
      <c r="J9572" s="6"/>
    </row>
    <row r="9573" spans="3:10" x14ac:dyDescent="0.25">
      <c r="C9573" s="7">
        <v>43046.708333333336</v>
      </c>
      <c r="D9573" s="8">
        <v>13463.87</v>
      </c>
      <c r="E9573" s="8">
        <v>13466.71</v>
      </c>
      <c r="F9573" s="8">
        <v>13367.79</v>
      </c>
      <c r="G9573" s="8">
        <v>13392.39</v>
      </c>
      <c r="H9573" s="8"/>
      <c r="I9573" s="8"/>
      <c r="J9573" s="8"/>
    </row>
    <row r="9574" spans="3:10" x14ac:dyDescent="0.25">
      <c r="C9574" s="5">
        <v>43046.75</v>
      </c>
      <c r="D9574" s="6">
        <v>13392.14</v>
      </c>
      <c r="E9574" s="6">
        <v>13414.87</v>
      </c>
      <c r="F9574" s="6">
        <v>13338.17</v>
      </c>
      <c r="G9574" s="6">
        <v>13346.04</v>
      </c>
      <c r="H9574" s="6"/>
      <c r="I9574" s="6"/>
      <c r="J9574" s="6"/>
    </row>
    <row r="9575" spans="3:10" x14ac:dyDescent="0.25">
      <c r="C9575" s="7">
        <v>43046.791666666664</v>
      </c>
      <c r="D9575" s="8">
        <v>13346.29</v>
      </c>
      <c r="E9575" s="8">
        <v>13378.79</v>
      </c>
      <c r="F9575" s="8">
        <v>13342.54</v>
      </c>
      <c r="G9575" s="8">
        <v>13375.04</v>
      </c>
      <c r="H9575" s="8"/>
      <c r="I9575" s="8"/>
      <c r="J9575" s="8"/>
    </row>
    <row r="9576" spans="3:10" x14ac:dyDescent="0.25">
      <c r="C9576" s="5">
        <v>43046.833333333336</v>
      </c>
      <c r="D9576" s="6">
        <v>13374.79</v>
      </c>
      <c r="E9576" s="6">
        <v>13386.79</v>
      </c>
      <c r="F9576" s="6">
        <v>13374.29</v>
      </c>
      <c r="G9576" s="6">
        <v>13379.29</v>
      </c>
      <c r="H9576" s="6"/>
      <c r="I9576" s="6"/>
      <c r="J9576" s="6"/>
    </row>
    <row r="9577" spans="3:10" x14ac:dyDescent="0.25">
      <c r="C9577" s="7">
        <v>43046.875</v>
      </c>
      <c r="D9577" s="8">
        <v>13379.79</v>
      </c>
      <c r="E9577" s="8">
        <v>13382.29</v>
      </c>
      <c r="F9577" s="8">
        <v>13371.28</v>
      </c>
      <c r="G9577" s="8">
        <v>13375.28</v>
      </c>
      <c r="H9577" s="8"/>
      <c r="I9577" s="8"/>
      <c r="J9577" s="8"/>
    </row>
    <row r="9578" spans="3:10" x14ac:dyDescent="0.25">
      <c r="C9578" s="5">
        <v>43046.916666666664</v>
      </c>
      <c r="D9578" s="6">
        <v>13374.78</v>
      </c>
      <c r="E9578" s="6">
        <v>13377.78</v>
      </c>
      <c r="F9578" s="6">
        <v>13354.78</v>
      </c>
      <c r="G9578" s="6">
        <v>13369.03</v>
      </c>
      <c r="H9578" s="6"/>
      <c r="I9578" s="6"/>
      <c r="J9578" s="6"/>
    </row>
    <row r="9579" spans="3:10" x14ac:dyDescent="0.25">
      <c r="C9579" s="7">
        <v>43046.958333333336</v>
      </c>
      <c r="D9579" s="8">
        <v>13370.78</v>
      </c>
      <c r="E9579" s="8">
        <v>13372.32</v>
      </c>
      <c r="F9579" s="8">
        <v>13361.28</v>
      </c>
      <c r="G9579" s="8">
        <v>13361.97</v>
      </c>
      <c r="H9579" s="8"/>
      <c r="I9579" s="8"/>
      <c r="J9579" s="8"/>
    </row>
    <row r="9580" spans="3:10" x14ac:dyDescent="0.25">
      <c r="C9580" s="5">
        <v>43047.041666666664</v>
      </c>
      <c r="D9580" s="6">
        <v>13354.22</v>
      </c>
      <c r="E9580" s="6">
        <v>13363.27</v>
      </c>
      <c r="F9580" s="6">
        <v>13325.25</v>
      </c>
      <c r="G9580" s="6">
        <v>13329.12</v>
      </c>
      <c r="H9580" s="6"/>
      <c r="I9580" s="6"/>
      <c r="J9580" s="6"/>
    </row>
    <row r="9581" spans="3:10" x14ac:dyDescent="0.25">
      <c r="C9581" s="7">
        <v>43047.083333333336</v>
      </c>
      <c r="D9581" s="8">
        <v>13330.42</v>
      </c>
      <c r="E9581" s="8">
        <v>13343.04</v>
      </c>
      <c r="F9581" s="8">
        <v>13327.54</v>
      </c>
      <c r="G9581" s="8">
        <v>13335.29</v>
      </c>
      <c r="H9581" s="8"/>
      <c r="I9581" s="8"/>
      <c r="J9581" s="8"/>
    </row>
    <row r="9582" spans="3:10" x14ac:dyDescent="0.25">
      <c r="C9582" s="5">
        <v>43047.125</v>
      </c>
      <c r="D9582" s="6">
        <v>13334</v>
      </c>
      <c r="E9582" s="6">
        <v>13349.17</v>
      </c>
      <c r="F9582" s="6">
        <v>13333.96</v>
      </c>
      <c r="G9582" s="6">
        <v>13346.59</v>
      </c>
      <c r="H9582" s="6"/>
      <c r="I9582" s="6"/>
      <c r="J9582" s="6"/>
    </row>
    <row r="9583" spans="3:10" x14ac:dyDescent="0.25">
      <c r="C9583" s="7">
        <v>43047.166666666664</v>
      </c>
      <c r="D9583" s="8">
        <v>13344</v>
      </c>
      <c r="E9583" s="8">
        <v>13346.79</v>
      </c>
      <c r="F9583" s="8">
        <v>13341.42</v>
      </c>
      <c r="G9583" s="8">
        <v>13345.5</v>
      </c>
      <c r="H9583" s="8"/>
      <c r="I9583" s="8"/>
      <c r="J9583" s="8"/>
    </row>
    <row r="9584" spans="3:10" x14ac:dyDescent="0.25">
      <c r="C9584" s="5">
        <v>43047.208333333336</v>
      </c>
      <c r="D9584" s="6">
        <v>13344.21</v>
      </c>
      <c r="E9584" s="6">
        <v>13349.37</v>
      </c>
      <c r="F9584" s="6">
        <v>13342.91</v>
      </c>
      <c r="G9584" s="6">
        <v>13345.08</v>
      </c>
      <c r="H9584" s="6"/>
      <c r="I9584" s="6"/>
      <c r="J9584" s="6"/>
    </row>
    <row r="9585" spans="3:10" x14ac:dyDescent="0.25">
      <c r="C9585" s="7">
        <v>43047.25</v>
      </c>
      <c r="D9585" s="8">
        <v>13346.08</v>
      </c>
      <c r="E9585" s="8">
        <v>13351.85</v>
      </c>
      <c r="F9585" s="8">
        <v>13343.99</v>
      </c>
      <c r="G9585" s="8">
        <v>13351.85</v>
      </c>
      <c r="H9585" s="8"/>
      <c r="I9585" s="8"/>
      <c r="J9585" s="8"/>
    </row>
    <row r="9586" spans="3:10" x14ac:dyDescent="0.25">
      <c r="C9586" s="5">
        <v>43047.291666666664</v>
      </c>
      <c r="D9586" s="6">
        <v>13350.55</v>
      </c>
      <c r="E9586" s="6">
        <v>13355.14</v>
      </c>
      <c r="F9586" s="6">
        <v>13349.26</v>
      </c>
      <c r="G9586" s="6">
        <v>13352.13</v>
      </c>
      <c r="H9586" s="6"/>
      <c r="I9586" s="6"/>
      <c r="J9586" s="6"/>
    </row>
    <row r="9587" spans="3:10" x14ac:dyDescent="0.25">
      <c r="C9587" s="7">
        <v>43047.333333333336</v>
      </c>
      <c r="D9587" s="8">
        <v>13353.75</v>
      </c>
      <c r="E9587" s="8">
        <v>13360.94</v>
      </c>
      <c r="F9587" s="8">
        <v>13349.67</v>
      </c>
      <c r="G9587" s="8">
        <v>13360.94</v>
      </c>
      <c r="H9587" s="8"/>
      <c r="I9587" s="8"/>
      <c r="J9587" s="8"/>
    </row>
    <row r="9588" spans="3:10" x14ac:dyDescent="0.25">
      <c r="C9588" s="5">
        <v>43047.375</v>
      </c>
      <c r="D9588" s="6">
        <v>13359.44</v>
      </c>
      <c r="E9588" s="6">
        <v>13401.25</v>
      </c>
      <c r="F9588" s="6">
        <v>13359.44</v>
      </c>
      <c r="G9588" s="6">
        <v>13397.03</v>
      </c>
      <c r="H9588" s="6"/>
      <c r="I9588" s="6"/>
      <c r="J9588" s="6"/>
    </row>
    <row r="9589" spans="3:10" x14ac:dyDescent="0.25">
      <c r="C9589" s="7">
        <v>43047.416666666664</v>
      </c>
      <c r="D9589" s="8">
        <v>13395.78</v>
      </c>
      <c r="E9589" s="8">
        <v>13420.22</v>
      </c>
      <c r="F9589" s="8">
        <v>13372.98</v>
      </c>
      <c r="G9589" s="8">
        <v>13383.45</v>
      </c>
      <c r="H9589" s="8"/>
      <c r="I9589" s="8"/>
      <c r="J9589" s="8"/>
    </row>
    <row r="9590" spans="3:10" x14ac:dyDescent="0.25">
      <c r="C9590" s="5">
        <v>43047.458333333336</v>
      </c>
      <c r="D9590" s="6">
        <v>13383.96</v>
      </c>
      <c r="E9590" s="6">
        <v>13401.69</v>
      </c>
      <c r="F9590" s="6">
        <v>13371.5</v>
      </c>
      <c r="G9590" s="6">
        <v>13379.31</v>
      </c>
      <c r="H9590" s="6"/>
      <c r="I9590" s="6"/>
      <c r="J9590" s="6"/>
    </row>
    <row r="9591" spans="3:10" x14ac:dyDescent="0.25">
      <c r="C9591" s="7">
        <v>43047.5</v>
      </c>
      <c r="D9591" s="8">
        <v>13378.81</v>
      </c>
      <c r="E9591" s="8">
        <v>13384.17</v>
      </c>
      <c r="F9591" s="8">
        <v>13357.89</v>
      </c>
      <c r="G9591" s="8">
        <v>13362.55</v>
      </c>
      <c r="H9591" s="8"/>
      <c r="I9591" s="8"/>
      <c r="J9591" s="8"/>
    </row>
    <row r="9592" spans="3:10" x14ac:dyDescent="0.25">
      <c r="C9592" s="5">
        <v>43047.541666666664</v>
      </c>
      <c r="D9592" s="6">
        <v>13362.8</v>
      </c>
      <c r="E9592" s="6">
        <v>13369.11</v>
      </c>
      <c r="F9592" s="6">
        <v>13347.44</v>
      </c>
      <c r="G9592" s="6">
        <v>13360.11</v>
      </c>
      <c r="H9592" s="6"/>
      <c r="I9592" s="6"/>
      <c r="J9592" s="6"/>
    </row>
    <row r="9593" spans="3:10" x14ac:dyDescent="0.25">
      <c r="C9593" s="7">
        <v>43047.583333333336</v>
      </c>
      <c r="D9593" s="8">
        <v>13359.86</v>
      </c>
      <c r="E9593" s="8">
        <v>13379.11</v>
      </c>
      <c r="F9593" s="8">
        <v>13359.17</v>
      </c>
      <c r="G9593" s="8">
        <v>13372.21</v>
      </c>
      <c r="H9593" s="8"/>
      <c r="I9593" s="8"/>
      <c r="J9593" s="8"/>
    </row>
    <row r="9594" spans="3:10" x14ac:dyDescent="0.25">
      <c r="C9594" s="5">
        <v>43047.625</v>
      </c>
      <c r="D9594" s="6">
        <v>13371.96</v>
      </c>
      <c r="E9594" s="6">
        <v>13393.37</v>
      </c>
      <c r="F9594" s="6">
        <v>13367.64</v>
      </c>
      <c r="G9594" s="6">
        <v>13387.34</v>
      </c>
      <c r="H9594" s="6"/>
      <c r="I9594" s="6"/>
      <c r="J9594" s="6"/>
    </row>
    <row r="9595" spans="3:10" x14ac:dyDescent="0.25">
      <c r="C9595" s="7">
        <v>43047.666666666664</v>
      </c>
      <c r="D9595" s="8">
        <v>13386.83</v>
      </c>
      <c r="E9595" s="8">
        <v>13389.16</v>
      </c>
      <c r="F9595" s="8">
        <v>13343.71</v>
      </c>
      <c r="G9595" s="8">
        <v>13353.46</v>
      </c>
      <c r="H9595" s="8"/>
      <c r="I9595" s="8"/>
      <c r="J9595" s="8"/>
    </row>
    <row r="9596" spans="3:10" x14ac:dyDescent="0.25">
      <c r="C9596" s="5">
        <v>43047.708333333336</v>
      </c>
      <c r="D9596" s="6">
        <v>13353.21</v>
      </c>
      <c r="E9596" s="6">
        <v>13383.68</v>
      </c>
      <c r="F9596" s="6">
        <v>13353.21</v>
      </c>
      <c r="G9596" s="6">
        <v>13380.88</v>
      </c>
      <c r="H9596" s="6"/>
      <c r="I9596" s="6"/>
      <c r="J9596" s="6"/>
    </row>
    <row r="9597" spans="3:10" x14ac:dyDescent="0.25">
      <c r="C9597" s="7">
        <v>43047.75</v>
      </c>
      <c r="D9597" s="8">
        <v>13380.63</v>
      </c>
      <c r="E9597" s="8">
        <v>13396.79</v>
      </c>
      <c r="F9597" s="8">
        <v>13371.72</v>
      </c>
      <c r="G9597" s="8">
        <v>13383.77</v>
      </c>
      <c r="H9597" s="8"/>
      <c r="I9597" s="8"/>
      <c r="J9597" s="8"/>
    </row>
    <row r="9598" spans="3:10" x14ac:dyDescent="0.25">
      <c r="C9598" s="5">
        <v>43047.791666666664</v>
      </c>
      <c r="D9598" s="6">
        <v>13384.52</v>
      </c>
      <c r="E9598" s="6">
        <v>13392.77</v>
      </c>
      <c r="F9598" s="6">
        <v>13381.77</v>
      </c>
      <c r="G9598" s="6">
        <v>13389.77</v>
      </c>
      <c r="H9598" s="6"/>
      <c r="I9598" s="6"/>
      <c r="J9598" s="6"/>
    </row>
    <row r="9599" spans="3:10" x14ac:dyDescent="0.25">
      <c r="C9599" s="7">
        <v>43047.833333333336</v>
      </c>
      <c r="D9599" s="8">
        <v>13390.27</v>
      </c>
      <c r="E9599" s="8">
        <v>13401.27</v>
      </c>
      <c r="F9599" s="8">
        <v>13389.27</v>
      </c>
      <c r="G9599" s="8">
        <v>13400.52</v>
      </c>
      <c r="H9599" s="8"/>
      <c r="I9599" s="8"/>
      <c r="J9599" s="8"/>
    </row>
    <row r="9600" spans="3:10" x14ac:dyDescent="0.25">
      <c r="C9600" s="5">
        <v>43047.875</v>
      </c>
      <c r="D9600" s="6">
        <v>13400.27</v>
      </c>
      <c r="E9600" s="6">
        <v>13405.02</v>
      </c>
      <c r="F9600" s="6">
        <v>13397.77</v>
      </c>
      <c r="G9600" s="6">
        <v>13403.52</v>
      </c>
      <c r="H9600" s="6"/>
      <c r="I9600" s="6"/>
      <c r="J9600" s="6"/>
    </row>
    <row r="9601" spans="3:10" x14ac:dyDescent="0.25">
      <c r="C9601" s="7">
        <v>43047.916666666664</v>
      </c>
      <c r="D9601" s="8">
        <v>13403.27</v>
      </c>
      <c r="E9601" s="8">
        <v>13409.02</v>
      </c>
      <c r="F9601" s="8">
        <v>13391.76</v>
      </c>
      <c r="G9601" s="8">
        <v>13393.76</v>
      </c>
      <c r="H9601" s="8"/>
      <c r="I9601" s="8"/>
      <c r="J9601" s="8"/>
    </row>
    <row r="9602" spans="3:10" x14ac:dyDescent="0.25">
      <c r="C9602" s="5">
        <v>43047.958333333336</v>
      </c>
      <c r="D9602" s="6">
        <v>13392.01</v>
      </c>
      <c r="E9602" s="6">
        <v>13393.76</v>
      </c>
      <c r="F9602" s="6">
        <v>13382.97</v>
      </c>
      <c r="G9602" s="6">
        <v>13387.54</v>
      </c>
      <c r="H9602" s="6"/>
      <c r="I9602" s="6"/>
      <c r="J9602" s="6"/>
    </row>
    <row r="9603" spans="3:10" x14ac:dyDescent="0.25">
      <c r="C9603" s="7">
        <v>43048.041666666664</v>
      </c>
      <c r="D9603" s="8">
        <v>13390.12</v>
      </c>
      <c r="E9603" s="8">
        <v>13392.9</v>
      </c>
      <c r="F9603" s="8">
        <v>13387.54</v>
      </c>
      <c r="G9603" s="8">
        <v>13390.32</v>
      </c>
      <c r="H9603" s="8"/>
      <c r="I9603" s="8"/>
      <c r="J9603" s="8"/>
    </row>
    <row r="9604" spans="3:10" x14ac:dyDescent="0.25">
      <c r="C9604" s="5">
        <v>43048.083333333336</v>
      </c>
      <c r="D9604" s="6">
        <v>13389.03</v>
      </c>
      <c r="E9604" s="6">
        <v>13416.82</v>
      </c>
      <c r="F9604" s="6">
        <v>13387.73</v>
      </c>
      <c r="G9604" s="6">
        <v>13407.86</v>
      </c>
      <c r="H9604" s="6"/>
      <c r="I9604" s="6"/>
      <c r="J9604" s="6"/>
    </row>
    <row r="9605" spans="3:10" x14ac:dyDescent="0.25">
      <c r="C9605" s="7">
        <v>43048.125</v>
      </c>
      <c r="D9605" s="8">
        <v>13407.77</v>
      </c>
      <c r="E9605" s="8">
        <v>13414.84</v>
      </c>
      <c r="F9605" s="8">
        <v>13400.13</v>
      </c>
      <c r="G9605" s="8">
        <v>13408.88</v>
      </c>
      <c r="H9605" s="8"/>
      <c r="I9605" s="8"/>
      <c r="J9605" s="8"/>
    </row>
    <row r="9606" spans="3:10" x14ac:dyDescent="0.25">
      <c r="C9606" s="5">
        <v>43048.166666666664</v>
      </c>
      <c r="D9606" s="6">
        <v>13410.17</v>
      </c>
      <c r="E9606" s="6">
        <v>13418.05</v>
      </c>
      <c r="F9606" s="6">
        <v>13408.88</v>
      </c>
      <c r="G9606" s="6">
        <v>13413.96</v>
      </c>
      <c r="H9606" s="6"/>
      <c r="I9606" s="6"/>
      <c r="J9606" s="6"/>
    </row>
    <row r="9607" spans="3:10" x14ac:dyDescent="0.25">
      <c r="C9607" s="7">
        <v>43048.208333333336</v>
      </c>
      <c r="D9607" s="8">
        <v>13415.25</v>
      </c>
      <c r="E9607" s="8">
        <v>13415.25</v>
      </c>
      <c r="F9607" s="8">
        <v>13403.62</v>
      </c>
      <c r="G9607" s="8">
        <v>13408.79</v>
      </c>
      <c r="H9607" s="8"/>
      <c r="I9607" s="8"/>
      <c r="J9607" s="8"/>
    </row>
    <row r="9608" spans="3:10" x14ac:dyDescent="0.25">
      <c r="C9608" s="5">
        <v>43048.25</v>
      </c>
      <c r="D9608" s="6">
        <v>13407.5</v>
      </c>
      <c r="E9608" s="6">
        <v>13410.79</v>
      </c>
      <c r="F9608" s="6">
        <v>13394.6</v>
      </c>
      <c r="G9608" s="6">
        <v>13398.98</v>
      </c>
      <c r="H9608" s="6"/>
      <c r="I9608" s="6"/>
      <c r="J9608" s="6"/>
    </row>
    <row r="9609" spans="3:10" x14ac:dyDescent="0.25">
      <c r="C9609" s="7">
        <v>43048.291666666664</v>
      </c>
      <c r="D9609" s="8">
        <v>13397.69</v>
      </c>
      <c r="E9609" s="8">
        <v>13398.98</v>
      </c>
      <c r="F9609" s="8">
        <v>13359.45</v>
      </c>
      <c r="G9609" s="8">
        <v>13378.46</v>
      </c>
      <c r="H9609" s="8"/>
      <c r="I9609" s="8"/>
      <c r="J9609" s="8"/>
    </row>
    <row r="9610" spans="3:10" x14ac:dyDescent="0.25">
      <c r="C9610" s="5">
        <v>43048.333333333336</v>
      </c>
      <c r="D9610" s="6">
        <v>13377.17</v>
      </c>
      <c r="E9610" s="6">
        <v>13390.23</v>
      </c>
      <c r="F9610" s="6">
        <v>13377.03</v>
      </c>
      <c r="G9610" s="6">
        <v>13387.94</v>
      </c>
      <c r="H9610" s="6"/>
      <c r="I9610" s="6"/>
      <c r="J9610" s="6"/>
    </row>
    <row r="9611" spans="3:10" x14ac:dyDescent="0.25">
      <c r="C9611" s="7">
        <v>43048.375</v>
      </c>
      <c r="D9611" s="8">
        <v>13389.21</v>
      </c>
      <c r="E9611" s="8">
        <v>13398.92</v>
      </c>
      <c r="F9611" s="8">
        <v>13369.65</v>
      </c>
      <c r="G9611" s="8">
        <v>13375.37</v>
      </c>
      <c r="H9611" s="8"/>
      <c r="I9611" s="8"/>
      <c r="J9611" s="8"/>
    </row>
    <row r="9612" spans="3:10" x14ac:dyDescent="0.25">
      <c r="C9612" s="5">
        <v>43048.416666666664</v>
      </c>
      <c r="D9612" s="6">
        <v>13377.12</v>
      </c>
      <c r="E9612" s="6">
        <v>13387.85</v>
      </c>
      <c r="F9612" s="6">
        <v>13332.77</v>
      </c>
      <c r="G9612" s="6">
        <v>13380.29</v>
      </c>
      <c r="H9612" s="6"/>
      <c r="I9612" s="6"/>
      <c r="J9612" s="6"/>
    </row>
    <row r="9613" spans="3:10" x14ac:dyDescent="0.25">
      <c r="C9613" s="7">
        <v>43048.458333333336</v>
      </c>
      <c r="D9613" s="8">
        <v>13380.54</v>
      </c>
      <c r="E9613" s="8">
        <v>13403.79</v>
      </c>
      <c r="F9613" s="8">
        <v>13364.82</v>
      </c>
      <c r="G9613" s="8">
        <v>13385.38</v>
      </c>
      <c r="H9613" s="8"/>
      <c r="I9613" s="8"/>
      <c r="J9613" s="8"/>
    </row>
    <row r="9614" spans="3:10" x14ac:dyDescent="0.25">
      <c r="C9614" s="5">
        <v>43048.5</v>
      </c>
      <c r="D9614" s="6">
        <v>13385.63</v>
      </c>
      <c r="E9614" s="6">
        <v>13386.65</v>
      </c>
      <c r="F9614" s="6">
        <v>13348.74</v>
      </c>
      <c r="G9614" s="6">
        <v>13355.75</v>
      </c>
      <c r="H9614" s="6"/>
      <c r="I9614" s="6"/>
      <c r="J9614" s="6"/>
    </row>
    <row r="9615" spans="3:10" x14ac:dyDescent="0.25">
      <c r="C9615" s="7">
        <v>43048.541666666664</v>
      </c>
      <c r="D9615" s="8">
        <v>13355.5</v>
      </c>
      <c r="E9615" s="8">
        <v>13355.5</v>
      </c>
      <c r="F9615" s="8">
        <v>13261.47</v>
      </c>
      <c r="G9615" s="8">
        <v>13274.92</v>
      </c>
      <c r="H9615" s="8"/>
      <c r="I9615" s="8"/>
      <c r="J9615" s="8"/>
    </row>
    <row r="9616" spans="3:10" x14ac:dyDescent="0.25">
      <c r="C9616" s="5">
        <v>43048.583333333336</v>
      </c>
      <c r="D9616" s="6">
        <v>13274.67</v>
      </c>
      <c r="E9616" s="6">
        <v>13278.61</v>
      </c>
      <c r="F9616" s="6">
        <v>13239.8</v>
      </c>
      <c r="G9616" s="6">
        <v>13252.43</v>
      </c>
      <c r="H9616" s="6"/>
      <c r="I9616" s="6"/>
      <c r="J9616" s="6"/>
    </row>
    <row r="9617" spans="3:10" x14ac:dyDescent="0.25">
      <c r="C9617" s="7">
        <v>43048.625</v>
      </c>
      <c r="D9617" s="8">
        <v>13251.93</v>
      </c>
      <c r="E9617" s="8">
        <v>13261.6</v>
      </c>
      <c r="F9617" s="8">
        <v>13228.7</v>
      </c>
      <c r="G9617" s="8">
        <v>13243.26</v>
      </c>
      <c r="H9617" s="8"/>
      <c r="I9617" s="8"/>
      <c r="J9617" s="8"/>
    </row>
    <row r="9618" spans="3:10" x14ac:dyDescent="0.25">
      <c r="C9618" s="5">
        <v>43048.666666666664</v>
      </c>
      <c r="D9618" s="6">
        <v>13243.51</v>
      </c>
      <c r="E9618" s="6">
        <v>13245.79</v>
      </c>
      <c r="F9618" s="6">
        <v>13174.1</v>
      </c>
      <c r="G9618" s="6">
        <v>13188.47</v>
      </c>
      <c r="H9618" s="6"/>
      <c r="I9618" s="6"/>
      <c r="J9618" s="6"/>
    </row>
    <row r="9619" spans="3:10" x14ac:dyDescent="0.25">
      <c r="C9619" s="7">
        <v>43048.708333333336</v>
      </c>
      <c r="D9619" s="8">
        <v>13187.47</v>
      </c>
      <c r="E9619" s="8">
        <v>13235.71</v>
      </c>
      <c r="F9619" s="8">
        <v>13186.47</v>
      </c>
      <c r="G9619" s="8">
        <v>13212.51</v>
      </c>
      <c r="H9619" s="8"/>
      <c r="I9619" s="8"/>
      <c r="J9619" s="8"/>
    </row>
    <row r="9620" spans="3:10" x14ac:dyDescent="0.25">
      <c r="C9620" s="5">
        <v>43048.75</v>
      </c>
      <c r="D9620" s="6">
        <v>13212.26</v>
      </c>
      <c r="E9620" s="6">
        <v>13213.01</v>
      </c>
      <c r="F9620" s="6">
        <v>13147.7</v>
      </c>
      <c r="G9620" s="6">
        <v>13164.44</v>
      </c>
      <c r="H9620" s="6"/>
      <c r="I9620" s="6"/>
      <c r="J9620" s="6"/>
    </row>
    <row r="9621" spans="3:10" x14ac:dyDescent="0.25">
      <c r="C9621" s="7">
        <v>43048.791666666664</v>
      </c>
      <c r="D9621" s="8">
        <v>13164.69</v>
      </c>
      <c r="E9621" s="8">
        <v>13164.69</v>
      </c>
      <c r="F9621" s="8">
        <v>13106.68</v>
      </c>
      <c r="G9621" s="8">
        <v>13126.68</v>
      </c>
      <c r="H9621" s="8"/>
      <c r="I9621" s="8"/>
      <c r="J9621" s="8"/>
    </row>
    <row r="9622" spans="3:10" x14ac:dyDescent="0.25">
      <c r="C9622" s="5">
        <v>43048.833333333336</v>
      </c>
      <c r="D9622" s="6">
        <v>13126.93</v>
      </c>
      <c r="E9622" s="6">
        <v>13152.44</v>
      </c>
      <c r="F9622" s="6">
        <v>13119.18</v>
      </c>
      <c r="G9622" s="6">
        <v>13142.93</v>
      </c>
      <c r="H9622" s="6"/>
      <c r="I9622" s="6"/>
      <c r="J9622" s="6"/>
    </row>
    <row r="9623" spans="3:10" x14ac:dyDescent="0.25">
      <c r="C9623" s="7">
        <v>43048.875</v>
      </c>
      <c r="D9623" s="8">
        <v>13143.18</v>
      </c>
      <c r="E9623" s="8">
        <v>13158.94</v>
      </c>
      <c r="F9623" s="8">
        <v>13142.43</v>
      </c>
      <c r="G9623" s="8">
        <v>13150.93</v>
      </c>
      <c r="H9623" s="8"/>
      <c r="I9623" s="8"/>
      <c r="J9623" s="8"/>
    </row>
    <row r="9624" spans="3:10" x14ac:dyDescent="0.25">
      <c r="C9624" s="5">
        <v>43048.916666666664</v>
      </c>
      <c r="D9624" s="6">
        <v>13150.68</v>
      </c>
      <c r="E9624" s="6">
        <v>13189.19</v>
      </c>
      <c r="F9624" s="6">
        <v>13148.68</v>
      </c>
      <c r="G9624" s="6">
        <v>13183.69</v>
      </c>
      <c r="H9624" s="6"/>
      <c r="I9624" s="6"/>
      <c r="J9624" s="6"/>
    </row>
    <row r="9625" spans="3:10" x14ac:dyDescent="0.25">
      <c r="C9625" s="7">
        <v>43048.958333333336</v>
      </c>
      <c r="D9625" s="8">
        <v>13185.44</v>
      </c>
      <c r="E9625" s="8">
        <v>13193.95</v>
      </c>
      <c r="F9625" s="8">
        <v>13178.64</v>
      </c>
      <c r="G9625" s="8">
        <v>13184.97</v>
      </c>
      <c r="H9625" s="8"/>
      <c r="I9625" s="8"/>
      <c r="J9625" s="8"/>
    </row>
    <row r="9626" spans="3:10" x14ac:dyDescent="0.25">
      <c r="C9626" s="5">
        <v>43049.041666666664</v>
      </c>
      <c r="D9626" s="6">
        <v>13179.86</v>
      </c>
      <c r="E9626" s="6">
        <v>13186.24</v>
      </c>
      <c r="F9626" s="6">
        <v>13164.42</v>
      </c>
      <c r="G9626" s="6">
        <v>13170.8</v>
      </c>
      <c r="H9626" s="6"/>
      <c r="I9626" s="6"/>
      <c r="J9626" s="6"/>
    </row>
    <row r="9627" spans="3:10" x14ac:dyDescent="0.25">
      <c r="C9627" s="7">
        <v>43049.083333333336</v>
      </c>
      <c r="D9627" s="8">
        <v>13169.52</v>
      </c>
      <c r="E9627" s="8">
        <v>13181.01</v>
      </c>
      <c r="F9627" s="8">
        <v>13169.52</v>
      </c>
      <c r="G9627" s="8">
        <v>13176.35</v>
      </c>
      <c r="H9627" s="8"/>
      <c r="I9627" s="8"/>
      <c r="J9627" s="8"/>
    </row>
    <row r="9628" spans="3:10" x14ac:dyDescent="0.25">
      <c r="C9628" s="5">
        <v>43049.125</v>
      </c>
      <c r="D9628" s="6">
        <v>13177.63</v>
      </c>
      <c r="E9628" s="6">
        <v>13190.17</v>
      </c>
      <c r="F9628" s="6">
        <v>13174.9</v>
      </c>
      <c r="G9628" s="6">
        <v>13181.5</v>
      </c>
      <c r="H9628" s="6"/>
      <c r="I9628" s="6"/>
      <c r="J9628" s="6"/>
    </row>
    <row r="9629" spans="3:10" x14ac:dyDescent="0.25">
      <c r="C9629" s="7">
        <v>43049.166666666664</v>
      </c>
      <c r="D9629" s="8">
        <v>13182.78</v>
      </c>
      <c r="E9629" s="8">
        <v>13186.33</v>
      </c>
      <c r="F9629" s="8">
        <v>13172.57</v>
      </c>
      <c r="G9629" s="8">
        <v>13185.55</v>
      </c>
      <c r="H9629" s="8"/>
      <c r="I9629" s="8"/>
      <c r="J9629" s="8"/>
    </row>
    <row r="9630" spans="3:10" x14ac:dyDescent="0.25">
      <c r="C9630" s="5">
        <v>43049.208333333336</v>
      </c>
      <c r="D9630" s="6">
        <v>13186.83</v>
      </c>
      <c r="E9630" s="6">
        <v>13190.66</v>
      </c>
      <c r="F9630" s="6">
        <v>13185.55</v>
      </c>
      <c r="G9630" s="6">
        <v>13186.55</v>
      </c>
      <c r="H9630" s="6"/>
      <c r="I9630" s="6"/>
      <c r="J9630" s="6"/>
    </row>
    <row r="9631" spans="3:10" x14ac:dyDescent="0.25">
      <c r="C9631" s="7">
        <v>43049.25</v>
      </c>
      <c r="D9631" s="8">
        <v>13187.19</v>
      </c>
      <c r="E9631" s="8">
        <v>13194.21</v>
      </c>
      <c r="F9631" s="8">
        <v>13186.55</v>
      </c>
      <c r="G9631" s="8">
        <v>13193.93</v>
      </c>
      <c r="H9631" s="8"/>
      <c r="I9631" s="8"/>
      <c r="J9631" s="8"/>
    </row>
    <row r="9632" spans="3:10" x14ac:dyDescent="0.25">
      <c r="C9632" s="5">
        <v>43049.291666666664</v>
      </c>
      <c r="D9632" s="6">
        <v>13195.21</v>
      </c>
      <c r="E9632" s="6">
        <v>13210.84</v>
      </c>
      <c r="F9632" s="6">
        <v>13192.63</v>
      </c>
      <c r="G9632" s="6">
        <v>13207.57</v>
      </c>
      <c r="H9632" s="6"/>
      <c r="I9632" s="6"/>
      <c r="J9632" s="6"/>
    </row>
    <row r="9633" spans="3:10" x14ac:dyDescent="0.25">
      <c r="C9633" s="7">
        <v>43049.333333333336</v>
      </c>
      <c r="D9633" s="8">
        <v>13206.92</v>
      </c>
      <c r="E9633" s="8">
        <v>13206.93</v>
      </c>
      <c r="F9633" s="8">
        <v>13181.42</v>
      </c>
      <c r="G9633" s="8">
        <v>13193.91</v>
      </c>
      <c r="H9633" s="8"/>
      <c r="I9633" s="8"/>
      <c r="J9633" s="8"/>
    </row>
    <row r="9634" spans="3:10" x14ac:dyDescent="0.25">
      <c r="C9634" s="5">
        <v>43049.375</v>
      </c>
      <c r="D9634" s="6">
        <v>13192.41</v>
      </c>
      <c r="E9634" s="6">
        <v>13210.48</v>
      </c>
      <c r="F9634" s="6">
        <v>13178.54</v>
      </c>
      <c r="G9634" s="6">
        <v>13194.84</v>
      </c>
      <c r="H9634" s="6"/>
      <c r="I9634" s="6"/>
      <c r="J9634" s="6"/>
    </row>
    <row r="9635" spans="3:10" x14ac:dyDescent="0.25">
      <c r="C9635" s="7">
        <v>43049.416666666664</v>
      </c>
      <c r="D9635" s="8">
        <v>13197.34</v>
      </c>
      <c r="E9635" s="8">
        <v>13217.48</v>
      </c>
      <c r="F9635" s="8">
        <v>13165.37</v>
      </c>
      <c r="G9635" s="8">
        <v>13171.9</v>
      </c>
      <c r="H9635" s="8"/>
      <c r="I9635" s="8"/>
      <c r="J9635" s="8"/>
    </row>
    <row r="9636" spans="3:10" x14ac:dyDescent="0.25">
      <c r="C9636" s="5">
        <v>43049.458333333336</v>
      </c>
      <c r="D9636" s="6">
        <v>13172.4</v>
      </c>
      <c r="E9636" s="6">
        <v>13185.13</v>
      </c>
      <c r="F9636" s="6">
        <v>13130.92</v>
      </c>
      <c r="G9636" s="6">
        <v>13135.83</v>
      </c>
      <c r="H9636" s="6"/>
      <c r="I9636" s="6"/>
      <c r="J9636" s="6"/>
    </row>
    <row r="9637" spans="3:10" x14ac:dyDescent="0.25">
      <c r="C9637" s="7">
        <v>43049.5</v>
      </c>
      <c r="D9637" s="8">
        <v>13135.57</v>
      </c>
      <c r="E9637" s="8">
        <v>13171.65</v>
      </c>
      <c r="F9637" s="8">
        <v>13133.76</v>
      </c>
      <c r="G9637" s="8">
        <v>13165.23</v>
      </c>
      <c r="H9637" s="8"/>
      <c r="I9637" s="8"/>
      <c r="J9637" s="8"/>
    </row>
    <row r="9638" spans="3:10" x14ac:dyDescent="0.25">
      <c r="C9638" s="5">
        <v>43049.541666666664</v>
      </c>
      <c r="D9638" s="6">
        <v>13165.24</v>
      </c>
      <c r="E9638" s="6">
        <v>13193.39</v>
      </c>
      <c r="F9638" s="6">
        <v>13165.23</v>
      </c>
      <c r="G9638" s="6">
        <v>13181.3</v>
      </c>
      <c r="H9638" s="6"/>
      <c r="I9638" s="6"/>
      <c r="J9638" s="6"/>
    </row>
    <row r="9639" spans="3:10" x14ac:dyDescent="0.25">
      <c r="C9639" s="7">
        <v>43049.583333333336</v>
      </c>
      <c r="D9639" s="8">
        <v>13182.05</v>
      </c>
      <c r="E9639" s="8">
        <v>13189.42</v>
      </c>
      <c r="F9639" s="8">
        <v>13155.95</v>
      </c>
      <c r="G9639" s="8">
        <v>13182.78</v>
      </c>
      <c r="H9639" s="8"/>
      <c r="I9639" s="8"/>
      <c r="J9639" s="8"/>
    </row>
    <row r="9640" spans="3:10" x14ac:dyDescent="0.25">
      <c r="C9640" s="5">
        <v>43049.625</v>
      </c>
      <c r="D9640" s="6">
        <v>13183.03</v>
      </c>
      <c r="E9640" s="6">
        <v>13190.93</v>
      </c>
      <c r="F9640" s="6">
        <v>13170.68</v>
      </c>
      <c r="G9640" s="6">
        <v>13177.9</v>
      </c>
      <c r="H9640" s="6"/>
      <c r="I9640" s="6"/>
      <c r="J9640" s="6"/>
    </row>
    <row r="9641" spans="3:10" x14ac:dyDescent="0.25">
      <c r="C9641" s="7">
        <v>43049.666666666664</v>
      </c>
      <c r="D9641" s="8">
        <v>13177.14</v>
      </c>
      <c r="E9641" s="8">
        <v>13182.71</v>
      </c>
      <c r="F9641" s="8">
        <v>13147.72</v>
      </c>
      <c r="G9641" s="8">
        <v>13154.55</v>
      </c>
      <c r="H9641" s="8"/>
      <c r="I9641" s="8"/>
      <c r="J9641" s="8"/>
    </row>
    <row r="9642" spans="3:10" x14ac:dyDescent="0.25">
      <c r="C9642" s="5">
        <v>43049.708333333336</v>
      </c>
      <c r="D9642" s="6">
        <v>13153.8</v>
      </c>
      <c r="E9642" s="6">
        <v>13163.49</v>
      </c>
      <c r="F9642" s="6">
        <v>13108.94</v>
      </c>
      <c r="G9642" s="6">
        <v>13129.2</v>
      </c>
      <c r="H9642" s="6"/>
      <c r="I9642" s="6"/>
      <c r="J9642" s="6"/>
    </row>
    <row r="9643" spans="3:10" x14ac:dyDescent="0.25">
      <c r="C9643" s="7">
        <v>43049.75</v>
      </c>
      <c r="D9643" s="8">
        <v>13129.45</v>
      </c>
      <c r="E9643" s="8">
        <v>13136.57</v>
      </c>
      <c r="F9643" s="8">
        <v>13115.77</v>
      </c>
      <c r="G9643" s="8">
        <v>13132.05</v>
      </c>
      <c r="H9643" s="8"/>
      <c r="I9643" s="8"/>
      <c r="J9643" s="8"/>
    </row>
    <row r="9644" spans="3:10" x14ac:dyDescent="0.25">
      <c r="C9644" s="5">
        <v>43049.791666666664</v>
      </c>
      <c r="D9644" s="6">
        <v>13132.3</v>
      </c>
      <c r="E9644" s="6">
        <v>13138.3</v>
      </c>
      <c r="F9644" s="6">
        <v>13121.8</v>
      </c>
      <c r="G9644" s="6">
        <v>13123.3</v>
      </c>
      <c r="H9644" s="6"/>
      <c r="I9644" s="6"/>
      <c r="J9644" s="6"/>
    </row>
    <row r="9645" spans="3:10" x14ac:dyDescent="0.25">
      <c r="C9645" s="7">
        <v>43049.833333333336</v>
      </c>
      <c r="D9645" s="8">
        <v>13123.05</v>
      </c>
      <c r="E9645" s="8">
        <v>13128.05</v>
      </c>
      <c r="F9645" s="8">
        <v>13114.54</v>
      </c>
      <c r="G9645" s="8">
        <v>13122.04</v>
      </c>
      <c r="H9645" s="8"/>
      <c r="I9645" s="8"/>
      <c r="J9645" s="8"/>
    </row>
    <row r="9646" spans="3:10" x14ac:dyDescent="0.25">
      <c r="C9646" s="5">
        <v>43049.875</v>
      </c>
      <c r="D9646" s="6">
        <v>13122.79</v>
      </c>
      <c r="E9646" s="6">
        <v>13137.04</v>
      </c>
      <c r="F9646" s="6">
        <v>13122.04</v>
      </c>
      <c r="G9646" s="6">
        <v>13135.79</v>
      </c>
      <c r="H9646" s="6"/>
      <c r="I9646" s="6"/>
      <c r="J9646" s="6"/>
    </row>
    <row r="9647" spans="3:10" x14ac:dyDescent="0.25">
      <c r="C9647" s="7">
        <v>43049.916666666664</v>
      </c>
      <c r="D9647" s="8">
        <v>13136.04</v>
      </c>
      <c r="E9647" s="8">
        <v>13140.79</v>
      </c>
      <c r="F9647" s="8">
        <v>13122.54</v>
      </c>
      <c r="G9647" s="8">
        <v>13125.79</v>
      </c>
      <c r="H9647" s="8"/>
      <c r="I9647" s="8"/>
      <c r="J9647" s="8"/>
    </row>
    <row r="9648" spans="3:10" x14ac:dyDescent="0.25">
      <c r="C9648" s="5">
        <v>43052.041666666664</v>
      </c>
      <c r="D9648" s="6">
        <v>13121.99</v>
      </c>
      <c r="E9648" s="6">
        <v>13145.06</v>
      </c>
      <c r="F9648" s="6">
        <v>13119.49</v>
      </c>
      <c r="G9648" s="6">
        <v>13143.79</v>
      </c>
      <c r="H9648" s="6"/>
      <c r="I9648" s="6"/>
      <c r="J9648" s="6"/>
    </row>
    <row r="9649" spans="3:10" x14ac:dyDescent="0.25">
      <c r="C9649" s="7">
        <v>43052.083333333336</v>
      </c>
      <c r="D9649" s="8">
        <v>13143.79</v>
      </c>
      <c r="E9649" s="8">
        <v>13148.1</v>
      </c>
      <c r="F9649" s="8">
        <v>13133.07</v>
      </c>
      <c r="G9649" s="8">
        <v>13135.88</v>
      </c>
      <c r="H9649" s="8"/>
      <c r="I9649" s="8"/>
      <c r="J9649" s="8"/>
    </row>
    <row r="9650" spans="3:10" x14ac:dyDescent="0.25">
      <c r="C9650" s="5">
        <v>43052.125</v>
      </c>
      <c r="D9650" s="6">
        <v>13135.83</v>
      </c>
      <c r="E9650" s="6">
        <v>13146.23</v>
      </c>
      <c r="F9650" s="6">
        <v>13130.74</v>
      </c>
      <c r="G9650" s="6">
        <v>13143.19</v>
      </c>
      <c r="H9650" s="6"/>
      <c r="I9650" s="6"/>
      <c r="J9650" s="6"/>
    </row>
    <row r="9651" spans="3:10" x14ac:dyDescent="0.25">
      <c r="C9651" s="7">
        <v>43052.166666666664</v>
      </c>
      <c r="D9651" s="8">
        <v>13143.19</v>
      </c>
      <c r="E9651" s="8">
        <v>13143.19</v>
      </c>
      <c r="F9651" s="8">
        <v>13135.55</v>
      </c>
      <c r="G9651" s="8">
        <v>13139.87</v>
      </c>
      <c r="H9651" s="8"/>
      <c r="I9651" s="8"/>
      <c r="J9651" s="8"/>
    </row>
    <row r="9652" spans="3:10" x14ac:dyDescent="0.25">
      <c r="C9652" s="5">
        <v>43052.208333333336</v>
      </c>
      <c r="D9652" s="6">
        <v>13138.6</v>
      </c>
      <c r="E9652" s="6">
        <v>13142.41</v>
      </c>
      <c r="F9652" s="6">
        <v>13137.32</v>
      </c>
      <c r="G9652" s="6">
        <v>13142.41</v>
      </c>
      <c r="H9652" s="6"/>
      <c r="I9652" s="6"/>
      <c r="J9652" s="6"/>
    </row>
    <row r="9653" spans="3:10" x14ac:dyDescent="0.25">
      <c r="C9653" s="7">
        <v>43052.25</v>
      </c>
      <c r="D9653" s="8">
        <v>13142.41</v>
      </c>
      <c r="E9653" s="8">
        <v>13150.1</v>
      </c>
      <c r="F9653" s="8">
        <v>13141.13</v>
      </c>
      <c r="G9653" s="8">
        <v>13150.1</v>
      </c>
      <c r="H9653" s="8"/>
      <c r="I9653" s="8"/>
      <c r="J9653" s="8"/>
    </row>
    <row r="9654" spans="3:10" x14ac:dyDescent="0.25">
      <c r="C9654" s="5">
        <v>43052.291666666664</v>
      </c>
      <c r="D9654" s="6">
        <v>13150.1</v>
      </c>
      <c r="E9654" s="6">
        <v>13150.1</v>
      </c>
      <c r="F9654" s="6">
        <v>13126.97</v>
      </c>
      <c r="G9654" s="6">
        <v>13126.97</v>
      </c>
      <c r="H9654" s="6"/>
      <c r="I9654" s="6"/>
      <c r="J9654" s="6"/>
    </row>
    <row r="9655" spans="3:10" x14ac:dyDescent="0.25">
      <c r="C9655" s="7">
        <v>43052.333333333336</v>
      </c>
      <c r="D9655" s="8">
        <v>13126.97</v>
      </c>
      <c r="E9655" s="8">
        <v>13128.88</v>
      </c>
      <c r="F9655" s="8">
        <v>13116.64</v>
      </c>
      <c r="G9655" s="8">
        <v>13118.14</v>
      </c>
      <c r="H9655" s="8"/>
      <c r="I9655" s="8"/>
      <c r="J9655" s="8"/>
    </row>
    <row r="9656" spans="3:10" x14ac:dyDescent="0.25">
      <c r="C9656" s="5">
        <v>43052.375</v>
      </c>
      <c r="D9656" s="6">
        <v>13132.16</v>
      </c>
      <c r="E9656" s="6">
        <v>13154.83</v>
      </c>
      <c r="F9656" s="6">
        <v>13132.16</v>
      </c>
      <c r="G9656" s="6">
        <v>13145.02</v>
      </c>
      <c r="H9656" s="6"/>
      <c r="I9656" s="6"/>
      <c r="J9656" s="6"/>
    </row>
    <row r="9657" spans="3:10" x14ac:dyDescent="0.25">
      <c r="C9657" s="7">
        <v>43052.416666666664</v>
      </c>
      <c r="D9657" s="8">
        <v>13146.02</v>
      </c>
      <c r="E9657" s="8">
        <v>13164.28</v>
      </c>
      <c r="F9657" s="8">
        <v>13122.54</v>
      </c>
      <c r="G9657" s="8">
        <v>13132.65</v>
      </c>
      <c r="H9657" s="8"/>
      <c r="I9657" s="8"/>
      <c r="J9657" s="8"/>
    </row>
    <row r="9658" spans="3:10" x14ac:dyDescent="0.25">
      <c r="C9658" s="5">
        <v>43052.458333333336</v>
      </c>
      <c r="D9658" s="6">
        <v>13133.15</v>
      </c>
      <c r="E9658" s="6">
        <v>13140.36</v>
      </c>
      <c r="F9658" s="6">
        <v>13099.31</v>
      </c>
      <c r="G9658" s="6">
        <v>13118.75</v>
      </c>
      <c r="H9658" s="6"/>
      <c r="I9658" s="6"/>
      <c r="J9658" s="6"/>
    </row>
    <row r="9659" spans="3:10" x14ac:dyDescent="0.25">
      <c r="C9659" s="7">
        <v>43052.5</v>
      </c>
      <c r="D9659" s="8">
        <v>13119</v>
      </c>
      <c r="E9659" s="8">
        <v>13121.16</v>
      </c>
      <c r="F9659" s="8">
        <v>13088.42</v>
      </c>
      <c r="G9659" s="8">
        <v>13093.16</v>
      </c>
      <c r="H9659" s="8"/>
      <c r="I9659" s="8"/>
      <c r="J9659" s="8"/>
    </row>
    <row r="9660" spans="3:10" x14ac:dyDescent="0.25">
      <c r="C9660" s="5">
        <v>43052.541666666664</v>
      </c>
      <c r="D9660" s="6">
        <v>13092.91</v>
      </c>
      <c r="E9660" s="6">
        <v>13094.89</v>
      </c>
      <c r="F9660" s="6">
        <v>13035.2</v>
      </c>
      <c r="G9660" s="6">
        <v>13052.54</v>
      </c>
      <c r="H9660" s="6"/>
      <c r="I9660" s="6"/>
      <c r="J9660" s="6"/>
    </row>
    <row r="9661" spans="3:10" x14ac:dyDescent="0.25">
      <c r="C9661" s="7">
        <v>43052.583333333336</v>
      </c>
      <c r="D9661" s="8">
        <v>13052.79</v>
      </c>
      <c r="E9661" s="8">
        <v>13055.78</v>
      </c>
      <c r="F9661" s="8">
        <v>12978.35</v>
      </c>
      <c r="G9661" s="8">
        <v>13021.34</v>
      </c>
      <c r="H9661" s="8"/>
      <c r="I9661" s="8"/>
      <c r="J9661" s="8"/>
    </row>
    <row r="9662" spans="3:10" x14ac:dyDescent="0.25">
      <c r="C9662" s="5">
        <v>43052.625</v>
      </c>
      <c r="D9662" s="6">
        <v>13021.09</v>
      </c>
      <c r="E9662" s="6">
        <v>13025.33</v>
      </c>
      <c r="F9662" s="6">
        <v>12983.59</v>
      </c>
      <c r="G9662" s="6">
        <v>12988.89</v>
      </c>
      <c r="H9662" s="6"/>
      <c r="I9662" s="6"/>
      <c r="J9662" s="6"/>
    </row>
    <row r="9663" spans="3:10" x14ac:dyDescent="0.25">
      <c r="C9663" s="7">
        <v>43052.666666666664</v>
      </c>
      <c r="D9663" s="8">
        <v>12989.14</v>
      </c>
      <c r="E9663" s="8">
        <v>13041.59</v>
      </c>
      <c r="F9663" s="8">
        <v>12959.65</v>
      </c>
      <c r="G9663" s="8">
        <v>13037.1</v>
      </c>
      <c r="H9663" s="8"/>
      <c r="I9663" s="8"/>
      <c r="J9663" s="8"/>
    </row>
    <row r="9664" spans="3:10" x14ac:dyDescent="0.25">
      <c r="C9664" s="5">
        <v>43052.708333333336</v>
      </c>
      <c r="D9664" s="6">
        <v>13036.35</v>
      </c>
      <c r="E9664" s="6">
        <v>13089.2</v>
      </c>
      <c r="F9664" s="6">
        <v>13036.35</v>
      </c>
      <c r="G9664" s="6">
        <v>13062.35</v>
      </c>
      <c r="H9664" s="6"/>
      <c r="I9664" s="6"/>
      <c r="J9664" s="6"/>
    </row>
    <row r="9665" spans="3:10" x14ac:dyDescent="0.25">
      <c r="C9665" s="7">
        <v>43052.75</v>
      </c>
      <c r="D9665" s="8">
        <v>13062.57</v>
      </c>
      <c r="E9665" s="8">
        <v>13101.59</v>
      </c>
      <c r="F9665" s="8">
        <v>13054.48</v>
      </c>
      <c r="G9665" s="8">
        <v>13084.94</v>
      </c>
      <c r="H9665" s="8"/>
      <c r="I9665" s="8"/>
      <c r="J9665" s="8"/>
    </row>
    <row r="9666" spans="3:10" x14ac:dyDescent="0.25">
      <c r="C9666" s="5">
        <v>43052.791666666664</v>
      </c>
      <c r="D9666" s="6">
        <v>13085.44</v>
      </c>
      <c r="E9666" s="6">
        <v>13095.44</v>
      </c>
      <c r="F9666" s="6">
        <v>13082.68</v>
      </c>
      <c r="G9666" s="6">
        <v>13086.18</v>
      </c>
      <c r="H9666" s="6"/>
      <c r="I9666" s="6"/>
      <c r="J9666" s="6"/>
    </row>
    <row r="9667" spans="3:10" x14ac:dyDescent="0.25">
      <c r="C9667" s="7">
        <v>43052.833333333336</v>
      </c>
      <c r="D9667" s="8">
        <v>13086.43</v>
      </c>
      <c r="E9667" s="8">
        <v>13091.43</v>
      </c>
      <c r="F9667" s="8">
        <v>13078.68</v>
      </c>
      <c r="G9667" s="8">
        <v>13089.18</v>
      </c>
      <c r="H9667" s="8"/>
      <c r="I9667" s="8"/>
      <c r="J9667" s="8"/>
    </row>
    <row r="9668" spans="3:10" x14ac:dyDescent="0.25">
      <c r="C9668" s="5">
        <v>43052.875</v>
      </c>
      <c r="D9668" s="6">
        <v>13089.43</v>
      </c>
      <c r="E9668" s="6">
        <v>13098.18</v>
      </c>
      <c r="F9668" s="6">
        <v>13087.68</v>
      </c>
      <c r="G9668" s="6">
        <v>13096.43</v>
      </c>
      <c r="H9668" s="6"/>
      <c r="I9668" s="6"/>
      <c r="J9668" s="6"/>
    </row>
    <row r="9669" spans="3:10" x14ac:dyDescent="0.25">
      <c r="C9669" s="7">
        <v>43052.916666666664</v>
      </c>
      <c r="D9669" s="8">
        <v>13096.18</v>
      </c>
      <c r="E9669" s="8">
        <v>13110.93</v>
      </c>
      <c r="F9669" s="8">
        <v>13089.68</v>
      </c>
      <c r="G9669" s="8">
        <v>13107.18</v>
      </c>
      <c r="H9669" s="8"/>
      <c r="I9669" s="8"/>
      <c r="J9669" s="8"/>
    </row>
    <row r="9670" spans="3:10" x14ac:dyDescent="0.25">
      <c r="C9670" s="5">
        <v>43052.958333333336</v>
      </c>
      <c r="D9670" s="6">
        <v>13105.43</v>
      </c>
      <c r="E9670" s="6">
        <v>13105.43</v>
      </c>
      <c r="F9670" s="6">
        <v>13090.14</v>
      </c>
      <c r="G9670" s="6">
        <v>13090.14</v>
      </c>
      <c r="H9670" s="6"/>
      <c r="I9670" s="6"/>
      <c r="J9670" s="6"/>
    </row>
    <row r="9671" spans="3:10" x14ac:dyDescent="0.25">
      <c r="C9671" s="7">
        <v>43053.041666666664</v>
      </c>
      <c r="D9671" s="8">
        <v>13087.6</v>
      </c>
      <c r="E9671" s="8">
        <v>13098.17</v>
      </c>
      <c r="F9671" s="8">
        <v>13087.37</v>
      </c>
      <c r="G9671" s="8">
        <v>13088.79</v>
      </c>
      <c r="H9671" s="8"/>
      <c r="I9671" s="8"/>
      <c r="J9671" s="8"/>
    </row>
    <row r="9672" spans="3:10" x14ac:dyDescent="0.25">
      <c r="C9672" s="5">
        <v>43053.083333333336</v>
      </c>
      <c r="D9672" s="6">
        <v>13089.43</v>
      </c>
      <c r="E9672" s="6">
        <v>13100.21</v>
      </c>
      <c r="F9672" s="6">
        <v>13084.99</v>
      </c>
      <c r="G9672" s="6">
        <v>13098.94</v>
      </c>
      <c r="H9672" s="6"/>
      <c r="I9672" s="6"/>
      <c r="J9672" s="6"/>
    </row>
    <row r="9673" spans="3:10" x14ac:dyDescent="0.25">
      <c r="C9673" s="7">
        <v>43053.125</v>
      </c>
      <c r="D9673" s="8">
        <v>13100.21</v>
      </c>
      <c r="E9673" s="8">
        <v>13103.53</v>
      </c>
      <c r="F9673" s="8">
        <v>13097.46</v>
      </c>
      <c r="G9673" s="8">
        <v>13101</v>
      </c>
      <c r="H9673" s="8"/>
      <c r="I9673" s="8"/>
      <c r="J9673" s="8"/>
    </row>
    <row r="9674" spans="3:10" x14ac:dyDescent="0.25">
      <c r="C9674" s="5">
        <v>43053.166666666664</v>
      </c>
      <c r="D9674" s="6">
        <v>13100.36</v>
      </c>
      <c r="E9674" s="6">
        <v>13101</v>
      </c>
      <c r="F9674" s="6">
        <v>13088.27</v>
      </c>
      <c r="G9674" s="6">
        <v>13094.61</v>
      </c>
      <c r="H9674" s="6"/>
      <c r="I9674" s="6"/>
      <c r="J9674" s="6"/>
    </row>
    <row r="9675" spans="3:10" x14ac:dyDescent="0.25">
      <c r="C9675" s="7">
        <v>43053.208333333336</v>
      </c>
      <c r="D9675" s="8">
        <v>13094.61</v>
      </c>
      <c r="E9675" s="8">
        <v>13094.61</v>
      </c>
      <c r="F9675" s="8">
        <v>13092.07</v>
      </c>
      <c r="G9675" s="8">
        <v>13093.34</v>
      </c>
      <c r="H9675" s="8"/>
      <c r="I9675" s="8"/>
      <c r="J9675" s="8"/>
    </row>
    <row r="9676" spans="3:10" x14ac:dyDescent="0.25">
      <c r="C9676" s="5">
        <v>43053.25</v>
      </c>
      <c r="D9676" s="6">
        <v>13094.61</v>
      </c>
      <c r="E9676" s="6">
        <v>13094.61</v>
      </c>
      <c r="F9676" s="6">
        <v>13088.53</v>
      </c>
      <c r="G9676" s="6">
        <v>13089.8</v>
      </c>
      <c r="H9676" s="6"/>
      <c r="I9676" s="6"/>
      <c r="J9676" s="6"/>
    </row>
    <row r="9677" spans="3:10" x14ac:dyDescent="0.25">
      <c r="C9677" s="7">
        <v>43053.291666666664</v>
      </c>
      <c r="D9677" s="8">
        <v>13089.8</v>
      </c>
      <c r="E9677" s="8">
        <v>13092.1</v>
      </c>
      <c r="F9677" s="8">
        <v>13076.64</v>
      </c>
      <c r="G9677" s="8">
        <v>13079.17</v>
      </c>
      <c r="H9677" s="8"/>
      <c r="I9677" s="8"/>
      <c r="J9677" s="8"/>
    </row>
    <row r="9678" spans="3:10" x14ac:dyDescent="0.25">
      <c r="C9678" s="5">
        <v>43053.333333333336</v>
      </c>
      <c r="D9678" s="6">
        <v>13079.17</v>
      </c>
      <c r="E9678" s="6">
        <v>13086.65</v>
      </c>
      <c r="F9678" s="6">
        <v>13078.53</v>
      </c>
      <c r="G9678" s="6">
        <v>13079.05</v>
      </c>
      <c r="H9678" s="6"/>
      <c r="I9678" s="6"/>
      <c r="J9678" s="6"/>
    </row>
    <row r="9679" spans="3:10" x14ac:dyDescent="0.25">
      <c r="C9679" s="7">
        <v>43053.375</v>
      </c>
      <c r="D9679" s="8">
        <v>13080.55</v>
      </c>
      <c r="E9679" s="8">
        <v>13116.31</v>
      </c>
      <c r="F9679" s="8">
        <v>13075.13</v>
      </c>
      <c r="G9679" s="8">
        <v>13107.69</v>
      </c>
      <c r="H9679" s="8"/>
      <c r="I9679" s="8"/>
      <c r="J9679" s="8"/>
    </row>
    <row r="9680" spans="3:10" x14ac:dyDescent="0.25">
      <c r="C9680" s="5">
        <v>43053.416666666664</v>
      </c>
      <c r="D9680" s="6">
        <v>13107.19</v>
      </c>
      <c r="E9680" s="6">
        <v>13138.15</v>
      </c>
      <c r="F9680" s="6">
        <v>13098.69</v>
      </c>
      <c r="G9680" s="6">
        <v>13121.12</v>
      </c>
      <c r="H9680" s="6"/>
      <c r="I9680" s="6"/>
      <c r="J9680" s="6"/>
    </row>
    <row r="9681" spans="3:10" x14ac:dyDescent="0.25">
      <c r="C9681" s="7">
        <v>43053.458333333336</v>
      </c>
      <c r="D9681" s="8">
        <v>13121.62</v>
      </c>
      <c r="E9681" s="8">
        <v>13121.87</v>
      </c>
      <c r="F9681" s="8">
        <v>13060.96</v>
      </c>
      <c r="G9681" s="8">
        <v>13081.68</v>
      </c>
      <c r="H9681" s="8"/>
      <c r="I9681" s="8"/>
      <c r="J9681" s="8"/>
    </row>
    <row r="9682" spans="3:10" x14ac:dyDescent="0.25">
      <c r="C9682" s="5">
        <v>43053.5</v>
      </c>
      <c r="D9682" s="6">
        <v>13080.68</v>
      </c>
      <c r="E9682" s="6">
        <v>13088.35</v>
      </c>
      <c r="F9682" s="6">
        <v>13060.31</v>
      </c>
      <c r="G9682" s="6">
        <v>13080.56</v>
      </c>
      <c r="H9682" s="6"/>
      <c r="I9682" s="6"/>
      <c r="J9682" s="6"/>
    </row>
    <row r="9683" spans="3:10" x14ac:dyDescent="0.25">
      <c r="C9683" s="7">
        <v>43053.541666666664</v>
      </c>
      <c r="D9683" s="8">
        <v>13080.31</v>
      </c>
      <c r="E9683" s="8">
        <v>13094.16</v>
      </c>
      <c r="F9683" s="8">
        <v>13065.35</v>
      </c>
      <c r="G9683" s="8">
        <v>13074.77</v>
      </c>
      <c r="H9683" s="8"/>
      <c r="I9683" s="8"/>
      <c r="J9683" s="8"/>
    </row>
    <row r="9684" spans="3:10" x14ac:dyDescent="0.25">
      <c r="C9684" s="5">
        <v>43053.583333333336</v>
      </c>
      <c r="D9684" s="6">
        <v>13075.52</v>
      </c>
      <c r="E9684" s="6">
        <v>13076.27</v>
      </c>
      <c r="F9684" s="6">
        <v>13032.46</v>
      </c>
      <c r="G9684" s="6">
        <v>13054.62</v>
      </c>
      <c r="H9684" s="6"/>
      <c r="I9684" s="6"/>
      <c r="J9684" s="6"/>
    </row>
    <row r="9685" spans="3:10" x14ac:dyDescent="0.25">
      <c r="C9685" s="7">
        <v>43053.625</v>
      </c>
      <c r="D9685" s="8">
        <v>13054.37</v>
      </c>
      <c r="E9685" s="8">
        <v>13057.28</v>
      </c>
      <c r="F9685" s="8">
        <v>13031.14</v>
      </c>
      <c r="G9685" s="8">
        <v>13038.04</v>
      </c>
      <c r="H9685" s="8"/>
      <c r="I9685" s="8"/>
      <c r="J9685" s="8"/>
    </row>
    <row r="9686" spans="3:10" x14ac:dyDescent="0.25">
      <c r="C9686" s="5">
        <v>43053.666666666664</v>
      </c>
      <c r="D9686" s="6">
        <v>13038.29</v>
      </c>
      <c r="E9686" s="6">
        <v>13056.98</v>
      </c>
      <c r="F9686" s="6">
        <v>13026.06</v>
      </c>
      <c r="G9686" s="6">
        <v>13045.78</v>
      </c>
      <c r="H9686" s="6"/>
      <c r="I9686" s="6"/>
      <c r="J9686" s="6"/>
    </row>
    <row r="9687" spans="3:10" x14ac:dyDescent="0.25">
      <c r="C9687" s="7">
        <v>43053.708333333336</v>
      </c>
      <c r="D9687" s="8">
        <v>13045.03</v>
      </c>
      <c r="E9687" s="8">
        <v>13061.78</v>
      </c>
      <c r="F9687" s="8">
        <v>12998.9</v>
      </c>
      <c r="G9687" s="8">
        <v>13052.96</v>
      </c>
      <c r="H9687" s="8"/>
      <c r="I9687" s="8"/>
      <c r="J9687" s="8"/>
    </row>
    <row r="9688" spans="3:10" x14ac:dyDescent="0.25">
      <c r="C9688" s="5">
        <v>43053.75</v>
      </c>
      <c r="D9688" s="6">
        <v>13052.71</v>
      </c>
      <c r="E9688" s="6">
        <v>13058.73</v>
      </c>
      <c r="F9688" s="6">
        <v>13018.68</v>
      </c>
      <c r="G9688" s="6">
        <v>13038.08</v>
      </c>
      <c r="H9688" s="6"/>
      <c r="I9688" s="6"/>
      <c r="J9688" s="6"/>
    </row>
    <row r="9689" spans="3:10" x14ac:dyDescent="0.25">
      <c r="C9689" s="7">
        <v>43053.791666666664</v>
      </c>
      <c r="D9689" s="8">
        <v>13037.58</v>
      </c>
      <c r="E9689" s="8">
        <v>13049.83</v>
      </c>
      <c r="F9689" s="8">
        <v>13013.57</v>
      </c>
      <c r="G9689" s="8">
        <v>13018.07</v>
      </c>
      <c r="H9689" s="8"/>
      <c r="I9689" s="8"/>
      <c r="J9689" s="8"/>
    </row>
    <row r="9690" spans="3:10" x14ac:dyDescent="0.25">
      <c r="C9690" s="5">
        <v>43053.833333333336</v>
      </c>
      <c r="D9690" s="6">
        <v>13016.82</v>
      </c>
      <c r="E9690" s="6">
        <v>13035.82</v>
      </c>
      <c r="F9690" s="6">
        <v>13007.57</v>
      </c>
      <c r="G9690" s="6">
        <v>13028.82</v>
      </c>
      <c r="H9690" s="6"/>
      <c r="I9690" s="6"/>
      <c r="J9690" s="6"/>
    </row>
    <row r="9691" spans="3:10" x14ac:dyDescent="0.25">
      <c r="C9691" s="7">
        <v>43053.875</v>
      </c>
      <c r="D9691" s="8">
        <v>13028.57</v>
      </c>
      <c r="E9691" s="8">
        <v>13041.82</v>
      </c>
      <c r="F9691" s="8">
        <v>13027.82</v>
      </c>
      <c r="G9691" s="8">
        <v>13037.32</v>
      </c>
      <c r="H9691" s="8"/>
      <c r="I9691" s="8"/>
      <c r="J9691" s="8"/>
    </row>
    <row r="9692" spans="3:10" x14ac:dyDescent="0.25">
      <c r="C9692" s="5">
        <v>43053.916666666664</v>
      </c>
      <c r="D9692" s="6">
        <v>13037.57</v>
      </c>
      <c r="E9692" s="6">
        <v>13046.07</v>
      </c>
      <c r="F9692" s="6">
        <v>13027.81</v>
      </c>
      <c r="G9692" s="6">
        <v>13038.82</v>
      </c>
      <c r="H9692" s="6"/>
      <c r="I9692" s="6"/>
      <c r="J9692" s="6"/>
    </row>
    <row r="9693" spans="3:10" x14ac:dyDescent="0.25">
      <c r="C9693" s="7">
        <v>43053.958333333336</v>
      </c>
      <c r="D9693" s="8">
        <v>13037.07</v>
      </c>
      <c r="E9693" s="8">
        <v>13043.39</v>
      </c>
      <c r="F9693" s="8">
        <v>13036.46</v>
      </c>
      <c r="G9693" s="8">
        <v>13040.26</v>
      </c>
      <c r="H9693" s="8"/>
      <c r="I9693" s="8"/>
      <c r="J9693" s="8"/>
    </row>
    <row r="9694" spans="3:10" x14ac:dyDescent="0.25">
      <c r="C9694" s="5">
        <v>43054.041666666664</v>
      </c>
      <c r="D9694" s="6">
        <v>13040.26</v>
      </c>
      <c r="E9694" s="6">
        <v>13040.26</v>
      </c>
      <c r="F9694" s="6">
        <v>13021.54</v>
      </c>
      <c r="G9694" s="6">
        <v>13025.33</v>
      </c>
      <c r="H9694" s="6"/>
      <c r="I9694" s="6"/>
      <c r="J9694" s="6"/>
    </row>
    <row r="9695" spans="3:10" x14ac:dyDescent="0.25">
      <c r="C9695" s="7">
        <v>43054.083333333336</v>
      </c>
      <c r="D9695" s="8">
        <v>13025.33</v>
      </c>
      <c r="E9695" s="8">
        <v>13027.86</v>
      </c>
      <c r="F9695" s="8">
        <v>12985.24</v>
      </c>
      <c r="G9695" s="8">
        <v>13001.89</v>
      </c>
      <c r="H9695" s="8"/>
      <c r="I9695" s="8"/>
      <c r="J9695" s="8"/>
    </row>
    <row r="9696" spans="3:10" x14ac:dyDescent="0.25">
      <c r="C9696" s="5">
        <v>43054.125</v>
      </c>
      <c r="D9696" s="6">
        <v>13003.15</v>
      </c>
      <c r="E9696" s="6">
        <v>13005.64</v>
      </c>
      <c r="F9696" s="6">
        <v>12981.96</v>
      </c>
      <c r="G9696" s="6">
        <v>12999.64</v>
      </c>
      <c r="H9696" s="6"/>
      <c r="I9696" s="6"/>
      <c r="J9696" s="6"/>
    </row>
    <row r="9697" spans="3:10" x14ac:dyDescent="0.25">
      <c r="C9697" s="7">
        <v>43054.166666666664</v>
      </c>
      <c r="D9697" s="8">
        <v>12998.37</v>
      </c>
      <c r="E9697" s="8">
        <v>13001.41</v>
      </c>
      <c r="F9697" s="8">
        <v>12988.27</v>
      </c>
      <c r="G9697" s="8">
        <v>13000.15</v>
      </c>
      <c r="H9697" s="8"/>
      <c r="I9697" s="8"/>
      <c r="J9697" s="8"/>
    </row>
    <row r="9698" spans="3:10" x14ac:dyDescent="0.25">
      <c r="C9698" s="5">
        <v>43054.208333333336</v>
      </c>
      <c r="D9698" s="6">
        <v>13000.15</v>
      </c>
      <c r="E9698" s="6">
        <v>13002.68</v>
      </c>
      <c r="F9698" s="6">
        <v>12986</v>
      </c>
      <c r="G9698" s="6">
        <v>12994.85</v>
      </c>
      <c r="H9698" s="6"/>
      <c r="I9698" s="6"/>
      <c r="J9698" s="6"/>
    </row>
    <row r="9699" spans="3:10" x14ac:dyDescent="0.25">
      <c r="C9699" s="7">
        <v>43054.25</v>
      </c>
      <c r="D9699" s="8">
        <v>12994.85</v>
      </c>
      <c r="E9699" s="8">
        <v>13009.23</v>
      </c>
      <c r="F9699" s="8">
        <v>12994.85</v>
      </c>
      <c r="G9699" s="8">
        <v>12997.03</v>
      </c>
      <c r="H9699" s="8"/>
      <c r="I9699" s="8"/>
      <c r="J9699" s="8"/>
    </row>
    <row r="9700" spans="3:10" x14ac:dyDescent="0.25">
      <c r="C9700" s="5">
        <v>43054.291666666664</v>
      </c>
      <c r="D9700" s="6">
        <v>12997.02</v>
      </c>
      <c r="E9700" s="6">
        <v>13003.67</v>
      </c>
      <c r="F9700" s="6">
        <v>12991.23</v>
      </c>
      <c r="G9700" s="6">
        <v>12994.82</v>
      </c>
      <c r="H9700" s="6"/>
      <c r="I9700" s="6"/>
      <c r="J9700" s="6"/>
    </row>
    <row r="9701" spans="3:10" x14ac:dyDescent="0.25">
      <c r="C9701" s="7">
        <v>43054.333333333336</v>
      </c>
      <c r="D9701" s="8">
        <v>12996.08</v>
      </c>
      <c r="E9701" s="8">
        <v>13003.01</v>
      </c>
      <c r="F9701" s="8">
        <v>12982.02</v>
      </c>
      <c r="G9701" s="8">
        <v>12989.56</v>
      </c>
      <c r="H9701" s="8"/>
      <c r="I9701" s="8"/>
      <c r="J9701" s="8"/>
    </row>
    <row r="9702" spans="3:10" x14ac:dyDescent="0.25">
      <c r="C9702" s="5">
        <v>43054.375</v>
      </c>
      <c r="D9702" s="6">
        <v>12988.06</v>
      </c>
      <c r="E9702" s="6">
        <v>12994.52</v>
      </c>
      <c r="F9702" s="6">
        <v>12937.76</v>
      </c>
      <c r="G9702" s="6">
        <v>12964.99</v>
      </c>
      <c r="H9702" s="6"/>
      <c r="I9702" s="6"/>
      <c r="J9702" s="6"/>
    </row>
    <row r="9703" spans="3:10" x14ac:dyDescent="0.25">
      <c r="C9703" s="7">
        <v>43054.416666666664</v>
      </c>
      <c r="D9703" s="8">
        <v>12963.99</v>
      </c>
      <c r="E9703" s="8">
        <v>12969.51</v>
      </c>
      <c r="F9703" s="8">
        <v>12921.15</v>
      </c>
      <c r="G9703" s="8">
        <v>12927.95</v>
      </c>
      <c r="H9703" s="8"/>
      <c r="I9703" s="8"/>
      <c r="J9703" s="8"/>
    </row>
    <row r="9704" spans="3:10" x14ac:dyDescent="0.25">
      <c r="C9704" s="5">
        <v>43054.458333333336</v>
      </c>
      <c r="D9704" s="6">
        <v>12928.2</v>
      </c>
      <c r="E9704" s="6">
        <v>12963.14</v>
      </c>
      <c r="F9704" s="6">
        <v>12887.5</v>
      </c>
      <c r="G9704" s="6">
        <v>12909.2</v>
      </c>
      <c r="H9704" s="6"/>
      <c r="I9704" s="6"/>
      <c r="J9704" s="6"/>
    </row>
    <row r="9705" spans="3:10" x14ac:dyDescent="0.25">
      <c r="C9705" s="7">
        <v>43054.5</v>
      </c>
      <c r="D9705" s="8">
        <v>12909.45</v>
      </c>
      <c r="E9705" s="8">
        <v>12918.85</v>
      </c>
      <c r="F9705" s="8">
        <v>12844.84</v>
      </c>
      <c r="G9705" s="8">
        <v>12861.16</v>
      </c>
      <c r="H9705" s="8"/>
      <c r="I9705" s="8"/>
      <c r="J9705" s="8"/>
    </row>
    <row r="9706" spans="3:10" x14ac:dyDescent="0.25">
      <c r="C9706" s="5">
        <v>43054.541666666664</v>
      </c>
      <c r="D9706" s="6">
        <v>12861.65</v>
      </c>
      <c r="E9706" s="6">
        <v>12888.49</v>
      </c>
      <c r="F9706" s="6">
        <v>12851.19</v>
      </c>
      <c r="G9706" s="6">
        <v>12875.91</v>
      </c>
      <c r="H9706" s="6"/>
      <c r="I9706" s="6"/>
      <c r="J9706" s="6"/>
    </row>
    <row r="9707" spans="3:10" x14ac:dyDescent="0.25">
      <c r="C9707" s="7">
        <v>43054.583333333336</v>
      </c>
      <c r="D9707" s="8">
        <v>12875.66</v>
      </c>
      <c r="E9707" s="8">
        <v>12914.43</v>
      </c>
      <c r="F9707" s="8">
        <v>12875.16</v>
      </c>
      <c r="G9707" s="8">
        <v>12908.02</v>
      </c>
      <c r="H9707" s="8"/>
      <c r="I9707" s="8"/>
      <c r="J9707" s="8"/>
    </row>
    <row r="9708" spans="3:10" x14ac:dyDescent="0.25">
      <c r="C9708" s="5">
        <v>43054.625</v>
      </c>
      <c r="D9708" s="6">
        <v>12907.27</v>
      </c>
      <c r="E9708" s="6">
        <v>12917.87</v>
      </c>
      <c r="F9708" s="6">
        <v>12873.56</v>
      </c>
      <c r="G9708" s="6">
        <v>12879.22</v>
      </c>
      <c r="H9708" s="6"/>
      <c r="I9708" s="6"/>
      <c r="J9708" s="6"/>
    </row>
    <row r="9709" spans="3:10" x14ac:dyDescent="0.25">
      <c r="C9709" s="7">
        <v>43054.666666666664</v>
      </c>
      <c r="D9709" s="8">
        <v>12879.11</v>
      </c>
      <c r="E9709" s="8">
        <v>12898.07</v>
      </c>
      <c r="F9709" s="8">
        <v>12855.1</v>
      </c>
      <c r="G9709" s="8">
        <v>12885.93</v>
      </c>
      <c r="H9709" s="8"/>
      <c r="I9709" s="8"/>
      <c r="J9709" s="8"/>
    </row>
    <row r="9710" spans="3:10" x14ac:dyDescent="0.25">
      <c r="C9710" s="5">
        <v>43054.708333333336</v>
      </c>
      <c r="D9710" s="6">
        <v>12885.68</v>
      </c>
      <c r="E9710" s="6">
        <v>12971.34</v>
      </c>
      <c r="F9710" s="6">
        <v>12885.43</v>
      </c>
      <c r="G9710" s="6">
        <v>12969.84</v>
      </c>
      <c r="H9710" s="6"/>
      <c r="I9710" s="6"/>
      <c r="J9710" s="6"/>
    </row>
    <row r="9711" spans="3:10" x14ac:dyDescent="0.25">
      <c r="C9711" s="7">
        <v>43054.75</v>
      </c>
      <c r="D9711" s="8">
        <v>12969.34</v>
      </c>
      <c r="E9711" s="8">
        <v>12997.47</v>
      </c>
      <c r="F9711" s="8">
        <v>12957.58</v>
      </c>
      <c r="G9711" s="8">
        <v>12979.44</v>
      </c>
      <c r="H9711" s="8"/>
      <c r="I9711" s="8"/>
      <c r="J9711" s="8"/>
    </row>
    <row r="9712" spans="3:10" x14ac:dyDescent="0.25">
      <c r="C9712" s="5">
        <v>43054.791666666664</v>
      </c>
      <c r="D9712" s="6">
        <v>12980.19</v>
      </c>
      <c r="E9712" s="6">
        <v>12989.69</v>
      </c>
      <c r="F9712" s="6">
        <v>12962.43</v>
      </c>
      <c r="G9712" s="6">
        <v>12988.44</v>
      </c>
      <c r="H9712" s="6"/>
      <c r="I9712" s="6"/>
      <c r="J9712" s="6"/>
    </row>
    <row r="9713" spans="3:10" x14ac:dyDescent="0.25">
      <c r="C9713" s="7">
        <v>43054.833333333336</v>
      </c>
      <c r="D9713" s="8">
        <v>12988.19</v>
      </c>
      <c r="E9713" s="8">
        <v>12991.19</v>
      </c>
      <c r="F9713" s="8">
        <v>12963.43</v>
      </c>
      <c r="G9713" s="8">
        <v>12966.43</v>
      </c>
      <c r="H9713" s="8"/>
      <c r="I9713" s="8"/>
      <c r="J9713" s="8"/>
    </row>
    <row r="9714" spans="3:10" x14ac:dyDescent="0.25">
      <c r="C9714" s="5">
        <v>43054.875</v>
      </c>
      <c r="D9714" s="6">
        <v>12966.68</v>
      </c>
      <c r="E9714" s="6">
        <v>12980.93</v>
      </c>
      <c r="F9714" s="6">
        <v>12960.68</v>
      </c>
      <c r="G9714" s="6">
        <v>12978.93</v>
      </c>
      <c r="H9714" s="6"/>
      <c r="I9714" s="6"/>
      <c r="J9714" s="6"/>
    </row>
    <row r="9715" spans="3:10" x14ac:dyDescent="0.25">
      <c r="C9715" s="7">
        <v>43054.916666666664</v>
      </c>
      <c r="D9715" s="8">
        <v>12978.43</v>
      </c>
      <c r="E9715" s="8">
        <v>12988.68</v>
      </c>
      <c r="F9715" s="8">
        <v>12950.67</v>
      </c>
      <c r="G9715" s="8">
        <v>12953.92</v>
      </c>
      <c r="H9715" s="8"/>
      <c r="I9715" s="8"/>
      <c r="J9715" s="8"/>
    </row>
    <row r="9716" spans="3:10" x14ac:dyDescent="0.25">
      <c r="C9716" s="5">
        <v>43054.958333333336</v>
      </c>
      <c r="D9716" s="6">
        <v>12952.66</v>
      </c>
      <c r="E9716" s="6">
        <v>12964.03</v>
      </c>
      <c r="F9716" s="6">
        <v>12950.58</v>
      </c>
      <c r="G9716" s="6">
        <v>12951.84</v>
      </c>
      <c r="H9716" s="6"/>
      <c r="I9716" s="6"/>
      <c r="J9716" s="6"/>
    </row>
    <row r="9717" spans="3:10" x14ac:dyDescent="0.25">
      <c r="C9717" s="7">
        <v>43055.041666666664</v>
      </c>
      <c r="D9717" s="8">
        <v>12951.84</v>
      </c>
      <c r="E9717" s="8">
        <v>12957.89</v>
      </c>
      <c r="F9717" s="8">
        <v>12944</v>
      </c>
      <c r="G9717" s="8">
        <v>12951.57</v>
      </c>
      <c r="H9717" s="8"/>
      <c r="I9717" s="8"/>
      <c r="J9717" s="8"/>
    </row>
    <row r="9718" spans="3:10" x14ac:dyDescent="0.25">
      <c r="C9718" s="5">
        <v>43055.083333333336</v>
      </c>
      <c r="D9718" s="6">
        <v>12950.31</v>
      </c>
      <c r="E9718" s="6">
        <v>12979.32</v>
      </c>
      <c r="F9718" s="6">
        <v>12949.05</v>
      </c>
      <c r="G9718" s="6">
        <v>12973</v>
      </c>
      <c r="H9718" s="6"/>
      <c r="I9718" s="6"/>
      <c r="J9718" s="6"/>
    </row>
    <row r="9719" spans="3:10" x14ac:dyDescent="0.25">
      <c r="C9719" s="7">
        <v>43055.125</v>
      </c>
      <c r="D9719" s="8">
        <v>12973.02</v>
      </c>
      <c r="E9719" s="8">
        <v>12980.6</v>
      </c>
      <c r="F9719" s="8">
        <v>12970.49</v>
      </c>
      <c r="G9719" s="8">
        <v>12978.57</v>
      </c>
      <c r="H9719" s="8"/>
      <c r="I9719" s="8"/>
      <c r="J9719" s="8"/>
    </row>
    <row r="9720" spans="3:10" x14ac:dyDescent="0.25">
      <c r="C9720" s="5">
        <v>43055.166666666664</v>
      </c>
      <c r="D9720" s="6">
        <v>12978.57</v>
      </c>
      <c r="E9720" s="6">
        <v>12988.92</v>
      </c>
      <c r="F9720" s="6">
        <v>12977.31</v>
      </c>
      <c r="G9720" s="6">
        <v>12985.12</v>
      </c>
      <c r="H9720" s="6"/>
      <c r="I9720" s="6"/>
      <c r="J9720" s="6"/>
    </row>
    <row r="9721" spans="3:10" x14ac:dyDescent="0.25">
      <c r="C9721" s="7">
        <v>43055.208333333336</v>
      </c>
      <c r="D9721" s="8">
        <v>12985.12</v>
      </c>
      <c r="E9721" s="8">
        <v>12990.18</v>
      </c>
      <c r="F9721" s="8">
        <v>12979.8</v>
      </c>
      <c r="G9721" s="8">
        <v>12987.12</v>
      </c>
      <c r="H9721" s="8"/>
      <c r="I9721" s="8"/>
      <c r="J9721" s="8"/>
    </row>
    <row r="9722" spans="3:10" x14ac:dyDescent="0.25">
      <c r="C9722" s="5">
        <v>43055.25</v>
      </c>
      <c r="D9722" s="6">
        <v>12985.86</v>
      </c>
      <c r="E9722" s="6">
        <v>12993.17</v>
      </c>
      <c r="F9722" s="6">
        <v>12985.85</v>
      </c>
      <c r="G9722" s="6">
        <v>12991.91</v>
      </c>
      <c r="H9722" s="6"/>
      <c r="I9722" s="6"/>
      <c r="J9722" s="6"/>
    </row>
    <row r="9723" spans="3:10" x14ac:dyDescent="0.25">
      <c r="C9723" s="7">
        <v>43055.291666666664</v>
      </c>
      <c r="D9723" s="8">
        <v>12991.91</v>
      </c>
      <c r="E9723" s="8">
        <v>13010.48</v>
      </c>
      <c r="F9723" s="8">
        <v>12991.91</v>
      </c>
      <c r="G9723" s="8">
        <v>13006.49</v>
      </c>
      <c r="H9723" s="8"/>
      <c r="I9723" s="8"/>
      <c r="J9723" s="8"/>
    </row>
    <row r="9724" spans="3:10" x14ac:dyDescent="0.25">
      <c r="C9724" s="5">
        <v>43055.333333333336</v>
      </c>
      <c r="D9724" s="6">
        <v>13005.86</v>
      </c>
      <c r="E9724" s="6">
        <v>13021.99</v>
      </c>
      <c r="F9724" s="6">
        <v>13005.86</v>
      </c>
      <c r="G9724" s="6">
        <v>13013.37</v>
      </c>
      <c r="H9724" s="6"/>
      <c r="I9724" s="6"/>
      <c r="J9724" s="6"/>
    </row>
    <row r="9725" spans="3:10" x14ac:dyDescent="0.25">
      <c r="C9725" s="7">
        <v>43055.375</v>
      </c>
      <c r="D9725" s="8">
        <v>13011.87</v>
      </c>
      <c r="E9725" s="8">
        <v>13068.56</v>
      </c>
      <c r="F9725" s="8">
        <v>13011.87</v>
      </c>
      <c r="G9725" s="8">
        <v>13045.13</v>
      </c>
      <c r="H9725" s="8"/>
      <c r="I9725" s="8"/>
      <c r="J9725" s="8"/>
    </row>
    <row r="9726" spans="3:10" x14ac:dyDescent="0.25">
      <c r="C9726" s="5">
        <v>43055.416666666664</v>
      </c>
      <c r="D9726" s="6">
        <v>13045.63</v>
      </c>
      <c r="E9726" s="6">
        <v>13047.67</v>
      </c>
      <c r="F9726" s="6">
        <v>13005.2</v>
      </c>
      <c r="G9726" s="6">
        <v>13039.23</v>
      </c>
      <c r="H9726" s="6"/>
      <c r="I9726" s="6"/>
      <c r="J9726" s="6"/>
    </row>
    <row r="9727" spans="3:10" x14ac:dyDescent="0.25">
      <c r="C9727" s="7">
        <v>43055.458333333336</v>
      </c>
      <c r="D9727" s="8">
        <v>13039.48</v>
      </c>
      <c r="E9727" s="8">
        <v>13072.5</v>
      </c>
      <c r="F9727" s="8">
        <v>13036.46</v>
      </c>
      <c r="G9727" s="8">
        <v>13053.08</v>
      </c>
      <c r="H9727" s="8"/>
      <c r="I9727" s="8"/>
      <c r="J9727" s="8"/>
    </row>
    <row r="9728" spans="3:10" x14ac:dyDescent="0.25">
      <c r="C9728" s="5">
        <v>43055.5</v>
      </c>
      <c r="D9728" s="6">
        <v>13052.83</v>
      </c>
      <c r="E9728" s="6">
        <v>13070.23</v>
      </c>
      <c r="F9728" s="6">
        <v>13042.02</v>
      </c>
      <c r="G9728" s="6">
        <v>13050.81</v>
      </c>
      <c r="H9728" s="6"/>
      <c r="I9728" s="6"/>
      <c r="J9728" s="6"/>
    </row>
    <row r="9729" spans="3:10" x14ac:dyDescent="0.25">
      <c r="C9729" s="7">
        <v>43055.541666666664</v>
      </c>
      <c r="D9729" s="8">
        <v>13050.06</v>
      </c>
      <c r="E9729" s="8">
        <v>13053.35</v>
      </c>
      <c r="F9729" s="8">
        <v>13030.02</v>
      </c>
      <c r="G9729" s="8">
        <v>13033.78</v>
      </c>
      <c r="H9729" s="8"/>
      <c r="I9729" s="8"/>
      <c r="J9729" s="8"/>
    </row>
    <row r="9730" spans="3:10" x14ac:dyDescent="0.25">
      <c r="C9730" s="5">
        <v>43055.583333333336</v>
      </c>
      <c r="D9730" s="6">
        <v>13034.03</v>
      </c>
      <c r="E9730" s="6">
        <v>13047.19</v>
      </c>
      <c r="F9730" s="6">
        <v>13030.5</v>
      </c>
      <c r="G9730" s="6">
        <v>13045.97</v>
      </c>
      <c r="H9730" s="6"/>
      <c r="I9730" s="6"/>
      <c r="J9730" s="6"/>
    </row>
    <row r="9731" spans="3:10" x14ac:dyDescent="0.25">
      <c r="C9731" s="7">
        <v>43055.625</v>
      </c>
      <c r="D9731" s="8">
        <v>13046.22</v>
      </c>
      <c r="E9731" s="8">
        <v>13056.45</v>
      </c>
      <c r="F9731" s="8">
        <v>13035.73</v>
      </c>
      <c r="G9731" s="8">
        <v>13047.56</v>
      </c>
      <c r="H9731" s="8"/>
      <c r="I9731" s="8"/>
      <c r="J9731" s="8"/>
    </row>
    <row r="9732" spans="3:10" x14ac:dyDescent="0.25">
      <c r="C9732" s="5">
        <v>43055.666666666664</v>
      </c>
      <c r="D9732" s="6">
        <v>13047.31</v>
      </c>
      <c r="E9732" s="6">
        <v>13064.28</v>
      </c>
      <c r="F9732" s="6">
        <v>13028.79</v>
      </c>
      <c r="G9732" s="6">
        <v>13033.8</v>
      </c>
      <c r="H9732" s="6"/>
      <c r="I9732" s="6"/>
      <c r="J9732" s="6"/>
    </row>
    <row r="9733" spans="3:10" x14ac:dyDescent="0.25">
      <c r="C9733" s="7">
        <v>43055.708333333336</v>
      </c>
      <c r="D9733" s="8">
        <v>13034.3</v>
      </c>
      <c r="E9733" s="8">
        <v>13057.1</v>
      </c>
      <c r="F9733" s="8">
        <v>13031.98</v>
      </c>
      <c r="G9733" s="8">
        <v>13047.81</v>
      </c>
      <c r="H9733" s="8"/>
      <c r="I9733" s="8"/>
      <c r="J9733" s="8"/>
    </row>
    <row r="9734" spans="3:10" x14ac:dyDescent="0.25">
      <c r="C9734" s="5">
        <v>43055.75</v>
      </c>
      <c r="D9734" s="6">
        <v>13047.31</v>
      </c>
      <c r="E9734" s="6">
        <v>13056.19</v>
      </c>
      <c r="F9734" s="6">
        <v>13038.24</v>
      </c>
      <c r="G9734" s="6">
        <v>13051.38</v>
      </c>
      <c r="H9734" s="6"/>
      <c r="I9734" s="6"/>
      <c r="J9734" s="6"/>
    </row>
    <row r="9735" spans="3:10" x14ac:dyDescent="0.25">
      <c r="C9735" s="7">
        <v>43055.791666666664</v>
      </c>
      <c r="D9735" s="8">
        <v>13051.13</v>
      </c>
      <c r="E9735" s="8">
        <v>13057.63</v>
      </c>
      <c r="F9735" s="8">
        <v>13048.12</v>
      </c>
      <c r="G9735" s="8">
        <v>13054.62</v>
      </c>
      <c r="H9735" s="8"/>
      <c r="I9735" s="8"/>
      <c r="J9735" s="8"/>
    </row>
    <row r="9736" spans="3:10" x14ac:dyDescent="0.25">
      <c r="C9736" s="5">
        <v>43055.833333333336</v>
      </c>
      <c r="D9736" s="6">
        <v>13054.37</v>
      </c>
      <c r="E9736" s="6">
        <v>13078.87</v>
      </c>
      <c r="F9736" s="6">
        <v>13054.12</v>
      </c>
      <c r="G9736" s="6">
        <v>13075.87</v>
      </c>
      <c r="H9736" s="6"/>
      <c r="I9736" s="6"/>
      <c r="J9736" s="6"/>
    </row>
    <row r="9737" spans="3:10" x14ac:dyDescent="0.25">
      <c r="C9737" s="7">
        <v>43055.875</v>
      </c>
      <c r="D9737" s="8">
        <v>13075.62</v>
      </c>
      <c r="E9737" s="8">
        <v>13098.13</v>
      </c>
      <c r="F9737" s="8">
        <v>13075.62</v>
      </c>
      <c r="G9737" s="8">
        <v>13091.87</v>
      </c>
      <c r="H9737" s="8"/>
      <c r="I9737" s="8"/>
      <c r="J9737" s="8"/>
    </row>
    <row r="9738" spans="3:10" x14ac:dyDescent="0.25">
      <c r="C9738" s="5">
        <v>43055.916666666664</v>
      </c>
      <c r="D9738" s="6">
        <v>13091.37</v>
      </c>
      <c r="E9738" s="6">
        <v>13094.87</v>
      </c>
      <c r="F9738" s="6">
        <v>13079.61</v>
      </c>
      <c r="G9738" s="6">
        <v>13084.61</v>
      </c>
      <c r="H9738" s="6"/>
      <c r="I9738" s="6"/>
      <c r="J9738" s="6"/>
    </row>
    <row r="9739" spans="3:10" x14ac:dyDescent="0.25">
      <c r="C9739" s="7">
        <v>43055.958333333336</v>
      </c>
      <c r="D9739" s="8">
        <v>13082.08</v>
      </c>
      <c r="E9739" s="8">
        <v>13087.88</v>
      </c>
      <c r="F9739" s="8">
        <v>13075.75</v>
      </c>
      <c r="G9739" s="8">
        <v>13086.77</v>
      </c>
      <c r="H9739" s="8"/>
      <c r="I9739" s="8"/>
      <c r="J9739" s="8"/>
    </row>
    <row r="9740" spans="3:10" x14ac:dyDescent="0.25">
      <c r="C9740" s="5">
        <v>43056.041666666664</v>
      </c>
      <c r="D9740" s="6">
        <v>13080.44</v>
      </c>
      <c r="E9740" s="6">
        <v>13089.29</v>
      </c>
      <c r="F9740" s="6">
        <v>13076.64</v>
      </c>
      <c r="G9740" s="6">
        <v>13086.76</v>
      </c>
      <c r="H9740" s="6"/>
      <c r="I9740" s="6"/>
      <c r="J9740" s="6"/>
    </row>
    <row r="9741" spans="3:10" x14ac:dyDescent="0.25">
      <c r="C9741" s="7">
        <v>43056.083333333336</v>
      </c>
      <c r="D9741" s="8">
        <v>13086.76</v>
      </c>
      <c r="E9741" s="8">
        <v>13088.02</v>
      </c>
      <c r="F9741" s="8">
        <v>13074.1</v>
      </c>
      <c r="G9741" s="8">
        <v>13088.02</v>
      </c>
      <c r="H9741" s="8"/>
      <c r="I9741" s="8"/>
      <c r="J9741" s="8"/>
    </row>
    <row r="9742" spans="3:10" x14ac:dyDescent="0.25">
      <c r="C9742" s="5">
        <v>43056.125</v>
      </c>
      <c r="D9742" s="6">
        <v>13086.75</v>
      </c>
      <c r="E9742" s="6">
        <v>13088.95</v>
      </c>
      <c r="F9742" s="6">
        <v>13074.03</v>
      </c>
      <c r="G9742" s="6">
        <v>13076.06</v>
      </c>
      <c r="H9742" s="6"/>
      <c r="I9742" s="6"/>
      <c r="J9742" s="6"/>
    </row>
    <row r="9743" spans="3:10" x14ac:dyDescent="0.25">
      <c r="C9743" s="7">
        <v>43056.166666666664</v>
      </c>
      <c r="D9743" s="8">
        <v>13076.06</v>
      </c>
      <c r="E9743" s="8">
        <v>13077.32</v>
      </c>
      <c r="F9743" s="8">
        <v>13056.87</v>
      </c>
      <c r="G9743" s="8">
        <v>13063.19</v>
      </c>
      <c r="H9743" s="8"/>
      <c r="I9743" s="8"/>
      <c r="J9743" s="8"/>
    </row>
    <row r="9744" spans="3:10" x14ac:dyDescent="0.25">
      <c r="C9744" s="5">
        <v>43056.208333333336</v>
      </c>
      <c r="D9744" s="6">
        <v>13063.19</v>
      </c>
      <c r="E9744" s="6">
        <v>13072.05</v>
      </c>
      <c r="F9744" s="6">
        <v>13061.92</v>
      </c>
      <c r="G9744" s="6">
        <v>13061.92</v>
      </c>
      <c r="H9744" s="6"/>
      <c r="I9744" s="6"/>
      <c r="J9744" s="6"/>
    </row>
    <row r="9745" spans="3:10" x14ac:dyDescent="0.25">
      <c r="C9745" s="7">
        <v>43056.25</v>
      </c>
      <c r="D9745" s="8">
        <v>13063.19</v>
      </c>
      <c r="E9745" s="8">
        <v>13069.51</v>
      </c>
      <c r="F9745" s="8">
        <v>13059.39</v>
      </c>
      <c r="G9745" s="8">
        <v>13069.51</v>
      </c>
      <c r="H9745" s="8"/>
      <c r="I9745" s="8"/>
      <c r="J9745" s="8"/>
    </row>
    <row r="9746" spans="3:10" x14ac:dyDescent="0.25">
      <c r="C9746" s="5">
        <v>43056.291666666664</v>
      </c>
      <c r="D9746" s="6">
        <v>13069.51</v>
      </c>
      <c r="E9746" s="6">
        <v>13069.51</v>
      </c>
      <c r="F9746" s="6">
        <v>13057.04</v>
      </c>
      <c r="G9746" s="6">
        <v>13061.64</v>
      </c>
      <c r="H9746" s="6"/>
      <c r="I9746" s="6"/>
      <c r="J9746" s="6"/>
    </row>
    <row r="9747" spans="3:10" x14ac:dyDescent="0.25">
      <c r="C9747" s="7">
        <v>43056.333333333336</v>
      </c>
      <c r="D9747" s="8">
        <v>13062.9</v>
      </c>
      <c r="E9747" s="8">
        <v>13068.06</v>
      </c>
      <c r="F9747" s="8">
        <v>13049.48</v>
      </c>
      <c r="G9747" s="8">
        <v>13058.5</v>
      </c>
      <c r="H9747" s="8"/>
      <c r="I9747" s="8"/>
      <c r="J9747" s="8"/>
    </row>
    <row r="9748" spans="3:10" x14ac:dyDescent="0.25">
      <c r="C9748" s="5">
        <v>43056.375</v>
      </c>
      <c r="D9748" s="6">
        <v>13060</v>
      </c>
      <c r="E9748" s="6">
        <v>13066.44</v>
      </c>
      <c r="F9748" s="6">
        <v>13043.25</v>
      </c>
      <c r="G9748" s="6">
        <v>13061.92</v>
      </c>
      <c r="H9748" s="6"/>
      <c r="I9748" s="6"/>
      <c r="J9748" s="6"/>
    </row>
    <row r="9749" spans="3:10" x14ac:dyDescent="0.25">
      <c r="C9749" s="7">
        <v>43056.416666666664</v>
      </c>
      <c r="D9749" s="8">
        <v>13060.67</v>
      </c>
      <c r="E9749" s="8">
        <v>13083.54</v>
      </c>
      <c r="F9749" s="8">
        <v>13027.15</v>
      </c>
      <c r="G9749" s="8">
        <v>13027.4</v>
      </c>
      <c r="H9749" s="8"/>
      <c r="I9749" s="8"/>
      <c r="J9749" s="8"/>
    </row>
    <row r="9750" spans="3:10" x14ac:dyDescent="0.25">
      <c r="C9750" s="5">
        <v>43056.458333333336</v>
      </c>
      <c r="D9750" s="6">
        <v>13027.9</v>
      </c>
      <c r="E9750" s="6">
        <v>13051.68</v>
      </c>
      <c r="F9750" s="6">
        <v>13014.56</v>
      </c>
      <c r="G9750" s="6">
        <v>13032.19</v>
      </c>
      <c r="H9750" s="6"/>
      <c r="I9750" s="6"/>
      <c r="J9750" s="6"/>
    </row>
    <row r="9751" spans="3:10" x14ac:dyDescent="0.25">
      <c r="C9751" s="7">
        <v>43056.5</v>
      </c>
      <c r="D9751" s="8">
        <v>13031.94</v>
      </c>
      <c r="E9751" s="8">
        <v>13059.8</v>
      </c>
      <c r="F9751" s="8">
        <v>13017.55</v>
      </c>
      <c r="G9751" s="8">
        <v>13055.03</v>
      </c>
      <c r="H9751" s="8"/>
      <c r="I9751" s="8"/>
      <c r="J9751" s="8"/>
    </row>
    <row r="9752" spans="3:10" x14ac:dyDescent="0.25">
      <c r="C9752" s="5">
        <v>43056.541666666664</v>
      </c>
      <c r="D9752" s="6">
        <v>13054.77</v>
      </c>
      <c r="E9752" s="6">
        <v>13068.07</v>
      </c>
      <c r="F9752" s="6">
        <v>13041.45</v>
      </c>
      <c r="G9752" s="6">
        <v>13062.74</v>
      </c>
      <c r="H9752" s="6"/>
      <c r="I9752" s="6"/>
      <c r="J9752" s="6"/>
    </row>
    <row r="9753" spans="3:10" x14ac:dyDescent="0.25">
      <c r="C9753" s="7">
        <v>43056.583333333336</v>
      </c>
      <c r="D9753" s="8">
        <v>13062.24</v>
      </c>
      <c r="E9753" s="8">
        <v>13090.39</v>
      </c>
      <c r="F9753" s="8">
        <v>13061.49</v>
      </c>
      <c r="G9753" s="8">
        <v>13077.7</v>
      </c>
      <c r="H9753" s="8"/>
      <c r="I9753" s="8"/>
      <c r="J9753" s="8"/>
    </row>
    <row r="9754" spans="3:10" x14ac:dyDescent="0.25">
      <c r="C9754" s="5">
        <v>43056.625</v>
      </c>
      <c r="D9754" s="6">
        <v>13076.95</v>
      </c>
      <c r="E9754" s="6">
        <v>13077.27</v>
      </c>
      <c r="F9754" s="6">
        <v>13045.82</v>
      </c>
      <c r="G9754" s="6">
        <v>13050.14</v>
      </c>
      <c r="H9754" s="6"/>
      <c r="I9754" s="6"/>
      <c r="J9754" s="6"/>
    </row>
    <row r="9755" spans="3:10" x14ac:dyDescent="0.25">
      <c r="C9755" s="7">
        <v>43056.666666666664</v>
      </c>
      <c r="D9755" s="8">
        <v>13051.14</v>
      </c>
      <c r="E9755" s="8">
        <v>13052.18</v>
      </c>
      <c r="F9755" s="8">
        <v>12983.41</v>
      </c>
      <c r="G9755" s="8">
        <v>13024.97</v>
      </c>
      <c r="H9755" s="8"/>
      <c r="I9755" s="8"/>
      <c r="J9755" s="8"/>
    </row>
    <row r="9756" spans="3:10" x14ac:dyDescent="0.25">
      <c r="C9756" s="5">
        <v>43056.708333333336</v>
      </c>
      <c r="D9756" s="6">
        <v>13025.22</v>
      </c>
      <c r="E9756" s="6">
        <v>13043.38</v>
      </c>
      <c r="F9756" s="6">
        <v>13012.3</v>
      </c>
      <c r="G9756" s="6">
        <v>13032.84</v>
      </c>
      <c r="H9756" s="6"/>
      <c r="I9756" s="6"/>
      <c r="J9756" s="6"/>
    </row>
    <row r="9757" spans="3:10" x14ac:dyDescent="0.25">
      <c r="C9757" s="7">
        <v>43056.75</v>
      </c>
      <c r="D9757" s="8">
        <v>13032.09</v>
      </c>
      <c r="E9757" s="8">
        <v>13033.34</v>
      </c>
      <c r="F9757" s="8">
        <v>12967.79</v>
      </c>
      <c r="G9757" s="8">
        <v>12974.76</v>
      </c>
      <c r="H9757" s="8"/>
      <c r="I9757" s="8"/>
      <c r="J9757" s="8"/>
    </row>
    <row r="9758" spans="3:10" x14ac:dyDescent="0.25">
      <c r="C9758" s="5">
        <v>43056.791666666664</v>
      </c>
      <c r="D9758" s="6">
        <v>12975.01</v>
      </c>
      <c r="E9758" s="6">
        <v>12997.27</v>
      </c>
      <c r="F9758" s="6">
        <v>12970.76</v>
      </c>
      <c r="G9758" s="6">
        <v>12986.51</v>
      </c>
      <c r="H9758" s="6"/>
      <c r="I9758" s="6"/>
      <c r="J9758" s="6"/>
    </row>
    <row r="9759" spans="3:10" x14ac:dyDescent="0.25">
      <c r="C9759" s="7">
        <v>43056.833333333336</v>
      </c>
      <c r="D9759" s="8">
        <v>12986.76</v>
      </c>
      <c r="E9759" s="8">
        <v>12994.76</v>
      </c>
      <c r="F9759" s="8">
        <v>12977.76</v>
      </c>
      <c r="G9759" s="8">
        <v>12993.76</v>
      </c>
      <c r="H9759" s="8"/>
      <c r="I9759" s="8"/>
      <c r="J9759" s="8"/>
    </row>
    <row r="9760" spans="3:10" x14ac:dyDescent="0.25">
      <c r="C9760" s="5">
        <v>43056.875</v>
      </c>
      <c r="D9760" s="6">
        <v>12993.51</v>
      </c>
      <c r="E9760" s="6">
        <v>12996.51</v>
      </c>
      <c r="F9760" s="6">
        <v>12986.75</v>
      </c>
      <c r="G9760" s="6">
        <v>12994.25</v>
      </c>
      <c r="H9760" s="6"/>
      <c r="I9760" s="6"/>
      <c r="J9760" s="6"/>
    </row>
    <row r="9761" spans="3:10" x14ac:dyDescent="0.25">
      <c r="C9761" s="7">
        <v>43056.916666666664</v>
      </c>
      <c r="D9761" s="8">
        <v>12993.75</v>
      </c>
      <c r="E9761" s="8">
        <v>13000.75</v>
      </c>
      <c r="F9761" s="8">
        <v>12971.99</v>
      </c>
      <c r="G9761" s="8">
        <v>12979.74</v>
      </c>
      <c r="H9761" s="8"/>
      <c r="I9761" s="8"/>
      <c r="J9761" s="8"/>
    </row>
    <row r="9762" spans="3:10" x14ac:dyDescent="0.25">
      <c r="C9762" s="5">
        <v>43059.041666666664</v>
      </c>
      <c r="D9762" s="6">
        <v>12975.78</v>
      </c>
      <c r="E9762" s="6">
        <v>12977.04</v>
      </c>
      <c r="F9762" s="6">
        <v>12933.95</v>
      </c>
      <c r="G9762" s="6">
        <v>12949.74</v>
      </c>
      <c r="H9762" s="6"/>
      <c r="I9762" s="6"/>
      <c r="J9762" s="6"/>
    </row>
    <row r="9763" spans="3:10" x14ac:dyDescent="0.25">
      <c r="C9763" s="7">
        <v>43059.083333333336</v>
      </c>
      <c r="D9763" s="8">
        <v>12948.48</v>
      </c>
      <c r="E9763" s="8">
        <v>12952.25</v>
      </c>
      <c r="F9763" s="8">
        <v>12939.42</v>
      </c>
      <c r="G9763" s="8">
        <v>12940.69</v>
      </c>
      <c r="H9763" s="8"/>
      <c r="I9763" s="8"/>
      <c r="J9763" s="8"/>
    </row>
    <row r="9764" spans="3:10" x14ac:dyDescent="0.25">
      <c r="C9764" s="5">
        <v>43059.125</v>
      </c>
      <c r="D9764" s="6">
        <v>12940.47</v>
      </c>
      <c r="E9764" s="6">
        <v>12948.02</v>
      </c>
      <c r="F9764" s="6">
        <v>12896.99</v>
      </c>
      <c r="G9764" s="6">
        <v>12905.04</v>
      </c>
      <c r="H9764" s="6"/>
      <c r="I9764" s="6"/>
      <c r="J9764" s="6"/>
    </row>
    <row r="9765" spans="3:10" x14ac:dyDescent="0.25">
      <c r="C9765" s="7">
        <v>43059.166666666664</v>
      </c>
      <c r="D9765" s="8">
        <v>12906.3</v>
      </c>
      <c r="E9765" s="8">
        <v>12910.32</v>
      </c>
      <c r="F9765" s="8">
        <v>12891.98</v>
      </c>
      <c r="G9765" s="8">
        <v>12899.39</v>
      </c>
      <c r="H9765" s="8"/>
      <c r="I9765" s="8"/>
      <c r="J9765" s="8"/>
    </row>
    <row r="9766" spans="3:10" x14ac:dyDescent="0.25">
      <c r="C9766" s="5">
        <v>43059.208333333336</v>
      </c>
      <c r="D9766" s="6">
        <v>12897.5</v>
      </c>
      <c r="E9766" s="6">
        <v>12905.27</v>
      </c>
      <c r="F9766" s="6">
        <v>12888.18</v>
      </c>
      <c r="G9766" s="6">
        <v>12902.75</v>
      </c>
      <c r="H9766" s="6"/>
      <c r="I9766" s="6"/>
      <c r="J9766" s="6"/>
    </row>
    <row r="9767" spans="3:10" x14ac:dyDescent="0.25">
      <c r="C9767" s="7">
        <v>43059.25</v>
      </c>
      <c r="D9767" s="8">
        <v>12901.49</v>
      </c>
      <c r="E9767" s="8">
        <v>12908.52</v>
      </c>
      <c r="F9767" s="8">
        <v>12898.97</v>
      </c>
      <c r="G9767" s="8">
        <v>12908.52</v>
      </c>
      <c r="H9767" s="8"/>
      <c r="I9767" s="8"/>
      <c r="J9767" s="8"/>
    </row>
    <row r="9768" spans="3:10" x14ac:dyDescent="0.25">
      <c r="C9768" s="5">
        <v>43059.291666666664</v>
      </c>
      <c r="D9768" s="6">
        <v>12909.78</v>
      </c>
      <c r="E9768" s="6">
        <v>12919.8</v>
      </c>
      <c r="F9768" s="6">
        <v>12908.52</v>
      </c>
      <c r="G9768" s="6">
        <v>12917.28</v>
      </c>
      <c r="H9768" s="6"/>
      <c r="I9768" s="6"/>
      <c r="J9768" s="6"/>
    </row>
    <row r="9769" spans="3:10" x14ac:dyDescent="0.25">
      <c r="C9769" s="7">
        <v>43059.333333333336</v>
      </c>
      <c r="D9769" s="8">
        <v>12917.91</v>
      </c>
      <c r="E9769" s="8">
        <v>12924.21</v>
      </c>
      <c r="F9769" s="8">
        <v>12878.09</v>
      </c>
      <c r="G9769" s="8">
        <v>12878.09</v>
      </c>
      <c r="H9769" s="8"/>
      <c r="I9769" s="8"/>
      <c r="J9769" s="8"/>
    </row>
    <row r="9770" spans="3:10" x14ac:dyDescent="0.25">
      <c r="C9770" s="5">
        <v>43059.375</v>
      </c>
      <c r="D9770" s="6">
        <v>12897.59</v>
      </c>
      <c r="E9770" s="6">
        <v>12921.34</v>
      </c>
      <c r="F9770" s="6">
        <v>12857.03</v>
      </c>
      <c r="G9770" s="6">
        <v>12910.4</v>
      </c>
      <c r="H9770" s="6"/>
      <c r="I9770" s="6"/>
      <c r="J9770" s="6"/>
    </row>
    <row r="9771" spans="3:10" x14ac:dyDescent="0.25">
      <c r="C9771" s="7">
        <v>43059.416666666664</v>
      </c>
      <c r="D9771" s="8">
        <v>12912.4</v>
      </c>
      <c r="E9771" s="8">
        <v>12984.05</v>
      </c>
      <c r="F9771" s="8">
        <v>12909.4</v>
      </c>
      <c r="G9771" s="8">
        <v>12967.43</v>
      </c>
      <c r="H9771" s="8"/>
      <c r="I9771" s="8"/>
      <c r="J9771" s="8"/>
    </row>
    <row r="9772" spans="3:10" x14ac:dyDescent="0.25">
      <c r="C9772" s="5">
        <v>43059.458333333336</v>
      </c>
      <c r="D9772" s="6">
        <v>12967.68</v>
      </c>
      <c r="E9772" s="6">
        <v>13002.9</v>
      </c>
      <c r="F9772" s="6">
        <v>12945.1</v>
      </c>
      <c r="G9772" s="6">
        <v>12965.74</v>
      </c>
      <c r="H9772" s="6"/>
      <c r="I9772" s="6"/>
      <c r="J9772" s="6"/>
    </row>
    <row r="9773" spans="3:10" x14ac:dyDescent="0.25">
      <c r="C9773" s="7">
        <v>43059.5</v>
      </c>
      <c r="D9773" s="8">
        <v>12965.49</v>
      </c>
      <c r="E9773" s="8">
        <v>13035.23</v>
      </c>
      <c r="F9773" s="8">
        <v>12965.49</v>
      </c>
      <c r="G9773" s="8">
        <v>13019.2</v>
      </c>
      <c r="H9773" s="8"/>
      <c r="I9773" s="8"/>
      <c r="J9773" s="8"/>
    </row>
    <row r="9774" spans="3:10" x14ac:dyDescent="0.25">
      <c r="C9774" s="5">
        <v>43059.541666666664</v>
      </c>
      <c r="D9774" s="6">
        <v>13019.45</v>
      </c>
      <c r="E9774" s="6">
        <v>13042.22</v>
      </c>
      <c r="F9774" s="6">
        <v>13006.47</v>
      </c>
      <c r="G9774" s="6">
        <v>13028.01</v>
      </c>
      <c r="H9774" s="6"/>
      <c r="I9774" s="6"/>
      <c r="J9774" s="6"/>
    </row>
    <row r="9775" spans="3:10" x14ac:dyDescent="0.25">
      <c r="C9775" s="7">
        <v>43059.583333333336</v>
      </c>
      <c r="D9775" s="8">
        <v>13029.01</v>
      </c>
      <c r="E9775" s="8">
        <v>13033.47</v>
      </c>
      <c r="F9775" s="8">
        <v>12990.97</v>
      </c>
      <c r="G9775" s="8">
        <v>12999.69</v>
      </c>
      <c r="H9775" s="8"/>
      <c r="I9775" s="8"/>
      <c r="J9775" s="8"/>
    </row>
    <row r="9776" spans="3:10" x14ac:dyDescent="0.25">
      <c r="C9776" s="5">
        <v>43059.625</v>
      </c>
      <c r="D9776" s="6">
        <v>12999.44</v>
      </c>
      <c r="E9776" s="6">
        <v>13037.35</v>
      </c>
      <c r="F9776" s="6">
        <v>12997.71</v>
      </c>
      <c r="G9776" s="6">
        <v>13036.76</v>
      </c>
      <c r="H9776" s="6"/>
      <c r="I9776" s="6"/>
      <c r="J9776" s="6"/>
    </row>
    <row r="9777" spans="3:10" x14ac:dyDescent="0.25">
      <c r="C9777" s="7">
        <v>43059.666666666664</v>
      </c>
      <c r="D9777" s="8">
        <v>13036.51</v>
      </c>
      <c r="E9777" s="8">
        <v>13086.38</v>
      </c>
      <c r="F9777" s="8">
        <v>13031.37</v>
      </c>
      <c r="G9777" s="8">
        <v>13080.62</v>
      </c>
      <c r="H9777" s="8"/>
      <c r="I9777" s="8"/>
      <c r="J9777" s="8"/>
    </row>
    <row r="9778" spans="3:10" x14ac:dyDescent="0.25">
      <c r="C9778" s="5">
        <v>43059.708333333336</v>
      </c>
      <c r="D9778" s="6">
        <v>13080.12</v>
      </c>
      <c r="E9778" s="6">
        <v>13086.76</v>
      </c>
      <c r="F9778" s="6">
        <v>13056.53</v>
      </c>
      <c r="G9778" s="6">
        <v>13077.93</v>
      </c>
      <c r="H9778" s="6"/>
      <c r="I9778" s="6"/>
      <c r="J9778" s="6"/>
    </row>
    <row r="9779" spans="3:10" x14ac:dyDescent="0.25">
      <c r="C9779" s="7">
        <v>43059.75</v>
      </c>
      <c r="D9779" s="8">
        <v>13077.43</v>
      </c>
      <c r="E9779" s="8">
        <v>13080.88</v>
      </c>
      <c r="F9779" s="8">
        <v>13049.35</v>
      </c>
      <c r="G9779" s="8">
        <v>13058.22</v>
      </c>
      <c r="H9779" s="8"/>
      <c r="I9779" s="8"/>
      <c r="J9779" s="8"/>
    </row>
    <row r="9780" spans="3:10" x14ac:dyDescent="0.25">
      <c r="C9780" s="5">
        <v>43059.791666666664</v>
      </c>
      <c r="D9780" s="6">
        <v>13057.97</v>
      </c>
      <c r="E9780" s="6">
        <v>13060.97</v>
      </c>
      <c r="F9780" s="6">
        <v>13045.21</v>
      </c>
      <c r="G9780" s="6">
        <v>13050.21</v>
      </c>
      <c r="H9780" s="6"/>
      <c r="I9780" s="6"/>
      <c r="J9780" s="6"/>
    </row>
    <row r="9781" spans="3:10" x14ac:dyDescent="0.25">
      <c r="C9781" s="7">
        <v>43059.833333333336</v>
      </c>
      <c r="D9781" s="8">
        <v>13049.46</v>
      </c>
      <c r="E9781" s="8">
        <v>13057.7</v>
      </c>
      <c r="F9781" s="8">
        <v>13047.95</v>
      </c>
      <c r="G9781" s="8">
        <v>13056.95</v>
      </c>
      <c r="H9781" s="8"/>
      <c r="I9781" s="8"/>
      <c r="J9781" s="8"/>
    </row>
    <row r="9782" spans="3:10" x14ac:dyDescent="0.25">
      <c r="C9782" s="5">
        <v>43059.875</v>
      </c>
      <c r="D9782" s="6">
        <v>13057.45</v>
      </c>
      <c r="E9782" s="6">
        <v>13057.45</v>
      </c>
      <c r="F9782" s="6">
        <v>13049.7</v>
      </c>
      <c r="G9782" s="6">
        <v>13051.19</v>
      </c>
      <c r="H9782" s="6"/>
      <c r="I9782" s="6"/>
      <c r="J9782" s="6"/>
    </row>
    <row r="9783" spans="3:10" x14ac:dyDescent="0.25">
      <c r="C9783" s="7">
        <v>43059.916666666664</v>
      </c>
      <c r="D9783" s="8">
        <v>13051.44</v>
      </c>
      <c r="E9783" s="8">
        <v>13059.94</v>
      </c>
      <c r="F9783" s="8">
        <v>13050.69</v>
      </c>
      <c r="G9783" s="8">
        <v>13053.44</v>
      </c>
      <c r="H9783" s="8"/>
      <c r="I9783" s="8"/>
      <c r="J9783" s="8"/>
    </row>
    <row r="9784" spans="3:10" x14ac:dyDescent="0.25">
      <c r="C9784" s="5">
        <v>43059.958333333336</v>
      </c>
      <c r="D9784" s="6">
        <v>13051.69</v>
      </c>
      <c r="E9784" s="6">
        <v>13058.67</v>
      </c>
      <c r="F9784" s="6">
        <v>13044.1</v>
      </c>
      <c r="G9784" s="6">
        <v>13057.4</v>
      </c>
      <c r="H9784" s="6"/>
      <c r="I9784" s="6"/>
      <c r="J9784" s="6"/>
    </row>
    <row r="9785" spans="3:10" x14ac:dyDescent="0.25">
      <c r="C9785" s="7">
        <v>43060.041666666664</v>
      </c>
      <c r="D9785" s="8">
        <v>13056.14</v>
      </c>
      <c r="E9785" s="8">
        <v>13056.14</v>
      </c>
      <c r="F9785" s="8">
        <v>13043.75</v>
      </c>
      <c r="G9785" s="8">
        <v>13046.28</v>
      </c>
      <c r="H9785" s="8"/>
      <c r="I9785" s="8"/>
      <c r="J9785" s="8"/>
    </row>
    <row r="9786" spans="3:10" x14ac:dyDescent="0.25">
      <c r="C9786" s="5">
        <v>43060.083333333336</v>
      </c>
      <c r="D9786" s="6">
        <v>13046.28</v>
      </c>
      <c r="E9786" s="6">
        <v>13052.59</v>
      </c>
      <c r="F9786" s="6">
        <v>13041.22</v>
      </c>
      <c r="G9786" s="6">
        <v>13045.01</v>
      </c>
      <c r="H9786" s="6"/>
      <c r="I9786" s="6"/>
      <c r="J9786" s="6"/>
    </row>
    <row r="9787" spans="3:10" x14ac:dyDescent="0.25">
      <c r="C9787" s="7">
        <v>43060.125</v>
      </c>
      <c r="D9787" s="8">
        <v>13044.94</v>
      </c>
      <c r="E9787" s="8">
        <v>13045.6</v>
      </c>
      <c r="F9787" s="8">
        <v>13034.49</v>
      </c>
      <c r="G9787" s="8">
        <v>13043.07</v>
      </c>
      <c r="H9787" s="8"/>
      <c r="I9787" s="8"/>
      <c r="J9787" s="8"/>
    </row>
    <row r="9788" spans="3:10" x14ac:dyDescent="0.25">
      <c r="C9788" s="5">
        <v>43060.166666666664</v>
      </c>
      <c r="D9788" s="6">
        <v>13043.07</v>
      </c>
      <c r="E9788" s="6">
        <v>13053.92</v>
      </c>
      <c r="F9788" s="6">
        <v>13043.07</v>
      </c>
      <c r="G9788" s="6">
        <v>13049.62</v>
      </c>
      <c r="H9788" s="6"/>
      <c r="I9788" s="6"/>
      <c r="J9788" s="6"/>
    </row>
    <row r="9789" spans="3:10" x14ac:dyDescent="0.25">
      <c r="C9789" s="7">
        <v>43060.208333333336</v>
      </c>
      <c r="D9789" s="8">
        <v>13049.62</v>
      </c>
      <c r="E9789" s="8">
        <v>13052.11</v>
      </c>
      <c r="F9789" s="8">
        <v>13047.09</v>
      </c>
      <c r="G9789" s="8">
        <v>13050.85</v>
      </c>
      <c r="H9789" s="8"/>
      <c r="I9789" s="8"/>
      <c r="J9789" s="8"/>
    </row>
    <row r="9790" spans="3:10" x14ac:dyDescent="0.25">
      <c r="C9790" s="5">
        <v>43060.25</v>
      </c>
      <c r="D9790" s="6">
        <v>13050.85</v>
      </c>
      <c r="E9790" s="6">
        <v>13055.4</v>
      </c>
      <c r="F9790" s="6">
        <v>13050.85</v>
      </c>
      <c r="G9790" s="6">
        <v>13054.13</v>
      </c>
      <c r="H9790" s="6"/>
      <c r="I9790" s="6"/>
      <c r="J9790" s="6"/>
    </row>
    <row r="9791" spans="3:10" x14ac:dyDescent="0.25">
      <c r="C9791" s="7">
        <v>43060.291666666664</v>
      </c>
      <c r="D9791" s="8">
        <v>13055.4</v>
      </c>
      <c r="E9791" s="8">
        <v>13060.16</v>
      </c>
      <c r="F9791" s="8">
        <v>13049.74</v>
      </c>
      <c r="G9791" s="8">
        <v>13049.74</v>
      </c>
      <c r="H9791" s="8"/>
      <c r="I9791" s="8"/>
      <c r="J9791" s="8"/>
    </row>
    <row r="9792" spans="3:10" x14ac:dyDescent="0.25">
      <c r="C9792" s="5">
        <v>43060.333333333336</v>
      </c>
      <c r="D9792" s="6">
        <v>13049.74</v>
      </c>
      <c r="E9792" s="6">
        <v>13053.33</v>
      </c>
      <c r="F9792" s="6">
        <v>13041.88</v>
      </c>
      <c r="G9792" s="6">
        <v>13051.79</v>
      </c>
      <c r="H9792" s="6"/>
      <c r="I9792" s="6"/>
      <c r="J9792" s="6"/>
    </row>
    <row r="9793" spans="3:10" x14ac:dyDescent="0.25">
      <c r="C9793" s="7">
        <v>43060.375</v>
      </c>
      <c r="D9793" s="8">
        <v>13057.08</v>
      </c>
      <c r="E9793" s="8">
        <v>13073.64</v>
      </c>
      <c r="F9793" s="8">
        <v>13040.83</v>
      </c>
      <c r="G9793" s="8">
        <v>13046.86</v>
      </c>
      <c r="H9793" s="8"/>
      <c r="I9793" s="8"/>
      <c r="J9793" s="8"/>
    </row>
    <row r="9794" spans="3:10" x14ac:dyDescent="0.25">
      <c r="C9794" s="5">
        <v>43060.416666666664</v>
      </c>
      <c r="D9794" s="6">
        <v>13046.86</v>
      </c>
      <c r="E9794" s="6">
        <v>13065.16</v>
      </c>
      <c r="F9794" s="6">
        <v>13024.11</v>
      </c>
      <c r="G9794" s="6">
        <v>13041.05</v>
      </c>
      <c r="H9794" s="6"/>
      <c r="I9794" s="6"/>
      <c r="J9794" s="6"/>
    </row>
    <row r="9795" spans="3:10" x14ac:dyDescent="0.25">
      <c r="C9795" s="7">
        <v>43060.458333333336</v>
      </c>
      <c r="D9795" s="8">
        <v>13041.3</v>
      </c>
      <c r="E9795" s="8">
        <v>13086.49</v>
      </c>
      <c r="F9795" s="8">
        <v>13035.42</v>
      </c>
      <c r="G9795" s="8">
        <v>13079.13</v>
      </c>
      <c r="H9795" s="8"/>
      <c r="I9795" s="8"/>
      <c r="J9795" s="8"/>
    </row>
    <row r="9796" spans="3:10" x14ac:dyDescent="0.25">
      <c r="C9796" s="5">
        <v>43060.5</v>
      </c>
      <c r="D9796" s="6">
        <v>13079.38</v>
      </c>
      <c r="E9796" s="6">
        <v>13138.52</v>
      </c>
      <c r="F9796" s="6">
        <v>13076.63</v>
      </c>
      <c r="G9796" s="6">
        <v>13119.74</v>
      </c>
      <c r="H9796" s="6"/>
      <c r="I9796" s="6"/>
      <c r="J9796" s="6"/>
    </row>
    <row r="9797" spans="3:10" x14ac:dyDescent="0.25">
      <c r="C9797" s="7">
        <v>43060.541666666664</v>
      </c>
      <c r="D9797" s="8">
        <v>13118.99</v>
      </c>
      <c r="E9797" s="8">
        <v>13145.19</v>
      </c>
      <c r="F9797" s="8">
        <v>13113.39</v>
      </c>
      <c r="G9797" s="8">
        <v>13143.93</v>
      </c>
      <c r="H9797" s="8"/>
      <c r="I9797" s="8"/>
      <c r="J9797" s="8"/>
    </row>
    <row r="9798" spans="3:10" x14ac:dyDescent="0.25">
      <c r="C9798" s="5">
        <v>43060.583333333336</v>
      </c>
      <c r="D9798" s="6">
        <v>13143.43</v>
      </c>
      <c r="E9798" s="6">
        <v>13182.62</v>
      </c>
      <c r="F9798" s="6">
        <v>13132.18</v>
      </c>
      <c r="G9798" s="6">
        <v>13166.98</v>
      </c>
      <c r="H9798" s="6"/>
      <c r="I9798" s="6"/>
      <c r="J9798" s="6"/>
    </row>
    <row r="9799" spans="3:10" x14ac:dyDescent="0.25">
      <c r="C9799" s="7">
        <v>43060.625</v>
      </c>
      <c r="D9799" s="8">
        <v>13167.23</v>
      </c>
      <c r="E9799" s="8">
        <v>13193.3</v>
      </c>
      <c r="F9799" s="8">
        <v>13166.73</v>
      </c>
      <c r="G9799" s="8">
        <v>13185.91</v>
      </c>
      <c r="H9799" s="8"/>
      <c r="I9799" s="8"/>
      <c r="J9799" s="8"/>
    </row>
    <row r="9800" spans="3:10" x14ac:dyDescent="0.25">
      <c r="C9800" s="5">
        <v>43060.666666666664</v>
      </c>
      <c r="D9800" s="6">
        <v>13186.32</v>
      </c>
      <c r="E9800" s="6">
        <v>13211.5</v>
      </c>
      <c r="F9800" s="6">
        <v>13179.5</v>
      </c>
      <c r="G9800" s="6">
        <v>13197.38</v>
      </c>
      <c r="H9800" s="6"/>
      <c r="I9800" s="6"/>
      <c r="J9800" s="6"/>
    </row>
    <row r="9801" spans="3:10" x14ac:dyDescent="0.25">
      <c r="C9801" s="7">
        <v>43060.708333333336</v>
      </c>
      <c r="D9801" s="8">
        <v>13197.13</v>
      </c>
      <c r="E9801" s="8">
        <v>13199.04</v>
      </c>
      <c r="F9801" s="8">
        <v>13173.36</v>
      </c>
      <c r="G9801" s="8">
        <v>13195.02</v>
      </c>
      <c r="H9801" s="8"/>
      <c r="I9801" s="8"/>
      <c r="J9801" s="8"/>
    </row>
    <row r="9802" spans="3:10" x14ac:dyDescent="0.25">
      <c r="C9802" s="5">
        <v>43060.75</v>
      </c>
      <c r="D9802" s="6">
        <v>13195.77</v>
      </c>
      <c r="E9802" s="6">
        <v>13197.56</v>
      </c>
      <c r="F9802" s="6">
        <v>13161.54</v>
      </c>
      <c r="G9802" s="6">
        <v>13170.77</v>
      </c>
      <c r="H9802" s="6"/>
      <c r="I9802" s="6"/>
      <c r="J9802" s="6"/>
    </row>
    <row r="9803" spans="3:10" x14ac:dyDescent="0.25">
      <c r="C9803" s="7">
        <v>43060.791666666664</v>
      </c>
      <c r="D9803" s="8">
        <v>13171.77</v>
      </c>
      <c r="E9803" s="8">
        <v>13177.02</v>
      </c>
      <c r="F9803" s="8">
        <v>13168.01</v>
      </c>
      <c r="G9803" s="8">
        <v>13170.76</v>
      </c>
      <c r="H9803" s="8"/>
      <c r="I9803" s="8"/>
      <c r="J9803" s="8"/>
    </row>
    <row r="9804" spans="3:10" x14ac:dyDescent="0.25">
      <c r="C9804" s="5">
        <v>43060.833333333336</v>
      </c>
      <c r="D9804" s="6">
        <v>13170.26</v>
      </c>
      <c r="E9804" s="6">
        <v>13180.26</v>
      </c>
      <c r="F9804" s="6">
        <v>13168.51</v>
      </c>
      <c r="G9804" s="6">
        <v>13171.51</v>
      </c>
      <c r="H9804" s="6"/>
      <c r="I9804" s="6"/>
      <c r="J9804" s="6"/>
    </row>
    <row r="9805" spans="3:10" x14ac:dyDescent="0.25">
      <c r="C9805" s="7">
        <v>43060.875</v>
      </c>
      <c r="D9805" s="8">
        <v>13171.76</v>
      </c>
      <c r="E9805" s="8">
        <v>13179</v>
      </c>
      <c r="F9805" s="8">
        <v>13169.51</v>
      </c>
      <c r="G9805" s="8">
        <v>13178.25</v>
      </c>
      <c r="H9805" s="8"/>
      <c r="I9805" s="8"/>
      <c r="J9805" s="8"/>
    </row>
    <row r="9806" spans="3:10" x14ac:dyDescent="0.25">
      <c r="C9806" s="5">
        <v>43060.916666666664</v>
      </c>
      <c r="D9806" s="6">
        <v>13177.75</v>
      </c>
      <c r="E9806" s="6">
        <v>13181.25</v>
      </c>
      <c r="F9806" s="6">
        <v>13171.75</v>
      </c>
      <c r="G9806" s="6">
        <v>13174</v>
      </c>
      <c r="H9806" s="6"/>
      <c r="I9806" s="6"/>
      <c r="J9806" s="6"/>
    </row>
    <row r="9807" spans="3:10" x14ac:dyDescent="0.25">
      <c r="C9807" s="7">
        <v>43060.958333333336</v>
      </c>
      <c r="D9807" s="8">
        <v>13172.25</v>
      </c>
      <c r="E9807" s="8">
        <v>13172.25</v>
      </c>
      <c r="F9807" s="8">
        <v>13157.97</v>
      </c>
      <c r="G9807" s="8">
        <v>13164</v>
      </c>
      <c r="H9807" s="8"/>
      <c r="I9807" s="8"/>
      <c r="J9807" s="8"/>
    </row>
    <row r="9808" spans="3:10" x14ac:dyDescent="0.25">
      <c r="C9808" s="5">
        <v>43061.041666666664</v>
      </c>
      <c r="D9808" s="6">
        <v>13164</v>
      </c>
      <c r="E9808" s="6">
        <v>13168.02</v>
      </c>
      <c r="F9808" s="6">
        <v>13160.19</v>
      </c>
      <c r="G9808" s="6">
        <v>13166.76</v>
      </c>
      <c r="H9808" s="6"/>
      <c r="I9808" s="6"/>
      <c r="J9808" s="6"/>
    </row>
    <row r="9809" spans="3:10" x14ac:dyDescent="0.25">
      <c r="C9809" s="7">
        <v>43061.083333333336</v>
      </c>
      <c r="D9809" s="8">
        <v>13166.76</v>
      </c>
      <c r="E9809" s="8">
        <v>13166.76</v>
      </c>
      <c r="F9809" s="8">
        <v>13152.88</v>
      </c>
      <c r="G9809" s="8">
        <v>13155.68</v>
      </c>
      <c r="H9809" s="8"/>
      <c r="I9809" s="8"/>
      <c r="J9809" s="8"/>
    </row>
    <row r="9810" spans="3:10" x14ac:dyDescent="0.25">
      <c r="C9810" s="5">
        <v>43061.125</v>
      </c>
      <c r="D9810" s="6">
        <v>13155.61</v>
      </c>
      <c r="E9810" s="6">
        <v>13162.59</v>
      </c>
      <c r="F9810" s="6">
        <v>13150.72</v>
      </c>
      <c r="G9810" s="6">
        <v>13157.52</v>
      </c>
      <c r="H9810" s="6"/>
      <c r="I9810" s="6"/>
      <c r="J9810" s="6"/>
    </row>
    <row r="9811" spans="3:10" x14ac:dyDescent="0.25">
      <c r="C9811" s="7">
        <v>43061.166666666664</v>
      </c>
      <c r="D9811" s="8">
        <v>13157.52</v>
      </c>
      <c r="E9811" s="8">
        <v>13183.53</v>
      </c>
      <c r="F9811" s="8">
        <v>13157.52</v>
      </c>
      <c r="G9811" s="8">
        <v>13178.46</v>
      </c>
      <c r="H9811" s="8"/>
      <c r="I9811" s="8"/>
      <c r="J9811" s="8"/>
    </row>
    <row r="9812" spans="3:10" x14ac:dyDescent="0.25">
      <c r="C9812" s="5">
        <v>43061.208333333336</v>
      </c>
      <c r="D9812" s="6">
        <v>13178.46</v>
      </c>
      <c r="E9812" s="6">
        <v>13179.73</v>
      </c>
      <c r="F9812" s="6">
        <v>13173.39</v>
      </c>
      <c r="G9812" s="6">
        <v>13174.65</v>
      </c>
      <c r="H9812" s="6"/>
      <c r="I9812" s="6"/>
      <c r="J9812" s="6"/>
    </row>
    <row r="9813" spans="3:10" x14ac:dyDescent="0.25">
      <c r="C9813" s="7">
        <v>43061.25</v>
      </c>
      <c r="D9813" s="8">
        <v>13174.65</v>
      </c>
      <c r="E9813" s="8">
        <v>13178.69</v>
      </c>
      <c r="F9813" s="8">
        <v>13168.2</v>
      </c>
      <c r="G9813" s="8">
        <v>13177</v>
      </c>
      <c r="H9813" s="8"/>
      <c r="I9813" s="8"/>
      <c r="J9813" s="8"/>
    </row>
    <row r="9814" spans="3:10" x14ac:dyDescent="0.25">
      <c r="C9814" s="5">
        <v>43061.291666666664</v>
      </c>
      <c r="D9814" s="6">
        <v>13177</v>
      </c>
      <c r="E9814" s="6">
        <v>13179.76</v>
      </c>
      <c r="F9814" s="6">
        <v>13173.99</v>
      </c>
      <c r="G9814" s="6">
        <v>13174</v>
      </c>
      <c r="H9814" s="6"/>
      <c r="I9814" s="6"/>
      <c r="J9814" s="6"/>
    </row>
    <row r="9815" spans="3:10" x14ac:dyDescent="0.25">
      <c r="C9815" s="7">
        <v>43061.333333333336</v>
      </c>
      <c r="D9815" s="8">
        <v>13174</v>
      </c>
      <c r="E9815" s="8">
        <v>13183.01</v>
      </c>
      <c r="F9815" s="8">
        <v>13173.63</v>
      </c>
      <c r="G9815" s="8">
        <v>13177.61</v>
      </c>
      <c r="H9815" s="8"/>
      <c r="I9815" s="8"/>
      <c r="J9815" s="8"/>
    </row>
    <row r="9816" spans="3:10" x14ac:dyDescent="0.25">
      <c r="C9816" s="5">
        <v>43061.375</v>
      </c>
      <c r="D9816" s="6">
        <v>13179.11</v>
      </c>
      <c r="E9816" s="6">
        <v>13191.36</v>
      </c>
      <c r="F9816" s="6">
        <v>13161.32</v>
      </c>
      <c r="G9816" s="6">
        <v>13173.14</v>
      </c>
      <c r="H9816" s="6"/>
      <c r="I9816" s="6"/>
      <c r="J9816" s="6"/>
    </row>
    <row r="9817" spans="3:10" x14ac:dyDescent="0.25">
      <c r="C9817" s="7">
        <v>43061.416666666664</v>
      </c>
      <c r="D9817" s="8">
        <v>13172.89</v>
      </c>
      <c r="E9817" s="8">
        <v>13190.99</v>
      </c>
      <c r="F9817" s="8">
        <v>13147.47</v>
      </c>
      <c r="G9817" s="8">
        <v>13149.88</v>
      </c>
      <c r="H9817" s="8"/>
      <c r="I9817" s="8"/>
      <c r="J9817" s="8"/>
    </row>
    <row r="9818" spans="3:10" x14ac:dyDescent="0.25">
      <c r="C9818" s="5">
        <v>43061.458333333336</v>
      </c>
      <c r="D9818" s="6">
        <v>13150.13</v>
      </c>
      <c r="E9818" s="6">
        <v>13156.42</v>
      </c>
      <c r="F9818" s="6">
        <v>13117.34</v>
      </c>
      <c r="G9818" s="6">
        <v>13135.08</v>
      </c>
      <c r="H9818" s="6"/>
      <c r="I9818" s="6"/>
      <c r="J9818" s="6"/>
    </row>
    <row r="9819" spans="3:10" x14ac:dyDescent="0.25">
      <c r="C9819" s="7">
        <v>43061.5</v>
      </c>
      <c r="D9819" s="8">
        <v>13135.83</v>
      </c>
      <c r="E9819" s="8">
        <v>13139.99</v>
      </c>
      <c r="F9819" s="8">
        <v>13110</v>
      </c>
      <c r="G9819" s="8">
        <v>13120.11</v>
      </c>
      <c r="H9819" s="8"/>
      <c r="I9819" s="8"/>
      <c r="J9819" s="8"/>
    </row>
    <row r="9820" spans="3:10" x14ac:dyDescent="0.25">
      <c r="C9820" s="5">
        <v>43061.541666666664</v>
      </c>
      <c r="D9820" s="6">
        <v>13120.36</v>
      </c>
      <c r="E9820" s="6">
        <v>13134.05</v>
      </c>
      <c r="F9820" s="6">
        <v>13110.68</v>
      </c>
      <c r="G9820" s="6">
        <v>13128.64</v>
      </c>
      <c r="H9820" s="6"/>
      <c r="I9820" s="6"/>
      <c r="J9820" s="6"/>
    </row>
    <row r="9821" spans="3:10" x14ac:dyDescent="0.25">
      <c r="C9821" s="7">
        <v>43061.583333333336</v>
      </c>
      <c r="D9821" s="8">
        <v>13128.39</v>
      </c>
      <c r="E9821" s="8">
        <v>13171.94</v>
      </c>
      <c r="F9821" s="8">
        <v>13127.73</v>
      </c>
      <c r="G9821" s="8">
        <v>13170.31</v>
      </c>
      <c r="H9821" s="8"/>
      <c r="I9821" s="8"/>
      <c r="J9821" s="8"/>
    </row>
    <row r="9822" spans="3:10" x14ac:dyDescent="0.25">
      <c r="C9822" s="5">
        <v>43061.625</v>
      </c>
      <c r="D9822" s="6">
        <v>13169.81</v>
      </c>
      <c r="E9822" s="6">
        <v>13170.31</v>
      </c>
      <c r="F9822" s="6">
        <v>13139.56</v>
      </c>
      <c r="G9822" s="6">
        <v>13142.13</v>
      </c>
      <c r="H9822" s="6"/>
      <c r="I9822" s="6"/>
      <c r="J9822" s="6"/>
    </row>
    <row r="9823" spans="3:10" x14ac:dyDescent="0.25">
      <c r="C9823" s="7">
        <v>43061.666666666664</v>
      </c>
      <c r="D9823" s="8">
        <v>13141.88</v>
      </c>
      <c r="E9823" s="8">
        <v>13153.05</v>
      </c>
      <c r="F9823" s="8">
        <v>13121.12</v>
      </c>
      <c r="G9823" s="8">
        <v>13121.13</v>
      </c>
      <c r="H9823" s="8"/>
      <c r="I9823" s="8"/>
      <c r="J9823" s="8"/>
    </row>
    <row r="9824" spans="3:10" x14ac:dyDescent="0.25">
      <c r="C9824" s="5">
        <v>43061.708333333336</v>
      </c>
      <c r="D9824" s="6">
        <v>13122.38</v>
      </c>
      <c r="E9824" s="6">
        <v>13129.54</v>
      </c>
      <c r="F9824" s="6">
        <v>13045.2</v>
      </c>
      <c r="G9824" s="6">
        <v>13066.52</v>
      </c>
      <c r="H9824" s="6"/>
      <c r="I9824" s="6"/>
      <c r="J9824" s="6"/>
    </row>
    <row r="9825" spans="3:10" x14ac:dyDescent="0.25">
      <c r="C9825" s="7">
        <v>43061.75</v>
      </c>
      <c r="D9825" s="8">
        <v>13066.77</v>
      </c>
      <c r="E9825" s="8">
        <v>13068.27</v>
      </c>
      <c r="F9825" s="8">
        <v>12994.83</v>
      </c>
      <c r="G9825" s="8">
        <v>12994.83</v>
      </c>
      <c r="H9825" s="8"/>
      <c r="I9825" s="8"/>
      <c r="J9825" s="8"/>
    </row>
    <row r="9826" spans="3:10" x14ac:dyDescent="0.25">
      <c r="C9826" s="5">
        <v>43061.791666666664</v>
      </c>
      <c r="D9826" s="6">
        <v>12995.08</v>
      </c>
      <c r="E9826" s="6">
        <v>12998.83</v>
      </c>
      <c r="F9826" s="6">
        <v>12966.07</v>
      </c>
      <c r="G9826" s="6">
        <v>12979.82</v>
      </c>
      <c r="H9826" s="6"/>
      <c r="I9826" s="6"/>
      <c r="J9826" s="6"/>
    </row>
    <row r="9827" spans="3:10" x14ac:dyDescent="0.25">
      <c r="C9827" s="7">
        <v>43061.833333333336</v>
      </c>
      <c r="D9827" s="8">
        <v>12979.32</v>
      </c>
      <c r="E9827" s="8">
        <v>12983.56</v>
      </c>
      <c r="F9827" s="8">
        <v>12968.06</v>
      </c>
      <c r="G9827" s="8">
        <v>12976.81</v>
      </c>
      <c r="H9827" s="8"/>
      <c r="I9827" s="8"/>
      <c r="J9827" s="8"/>
    </row>
    <row r="9828" spans="3:10" x14ac:dyDescent="0.25">
      <c r="C9828" s="5">
        <v>43061.875</v>
      </c>
      <c r="D9828" s="6">
        <v>12976.31</v>
      </c>
      <c r="E9828" s="6">
        <v>12995.56</v>
      </c>
      <c r="F9828" s="6">
        <v>12971.8</v>
      </c>
      <c r="G9828" s="6">
        <v>12991.8</v>
      </c>
      <c r="H9828" s="6"/>
      <c r="I9828" s="6"/>
      <c r="J9828" s="6"/>
    </row>
    <row r="9829" spans="3:10" x14ac:dyDescent="0.25">
      <c r="C9829" s="7">
        <v>43061.916666666664</v>
      </c>
      <c r="D9829" s="8">
        <v>12991.05</v>
      </c>
      <c r="E9829" s="8">
        <v>13002.05</v>
      </c>
      <c r="F9829" s="8">
        <v>12977.29</v>
      </c>
      <c r="G9829" s="8">
        <v>12977.29</v>
      </c>
      <c r="H9829" s="8"/>
      <c r="I9829" s="8"/>
      <c r="J9829" s="8"/>
    </row>
    <row r="9830" spans="3:10" x14ac:dyDescent="0.25">
      <c r="C9830" s="5">
        <v>43061.958333333336</v>
      </c>
      <c r="D9830" s="6">
        <v>12979.79</v>
      </c>
      <c r="E9830" s="6">
        <v>12979.79</v>
      </c>
      <c r="F9830" s="6">
        <v>12959.68</v>
      </c>
      <c r="G9830" s="6">
        <v>12962.93</v>
      </c>
      <c r="H9830" s="6"/>
      <c r="I9830" s="6"/>
      <c r="J9830" s="6"/>
    </row>
    <row r="9831" spans="3:10" x14ac:dyDescent="0.25">
      <c r="C9831" s="7">
        <v>43062.041666666664</v>
      </c>
      <c r="D9831" s="8">
        <v>12962.93</v>
      </c>
      <c r="E9831" s="8">
        <v>12973.17</v>
      </c>
      <c r="F9831" s="8">
        <v>12960.42</v>
      </c>
      <c r="G9831" s="8">
        <v>12971.92</v>
      </c>
      <c r="H9831" s="8"/>
      <c r="I9831" s="8"/>
      <c r="J9831" s="8"/>
    </row>
    <row r="9832" spans="3:10" x14ac:dyDescent="0.25">
      <c r="C9832" s="5">
        <v>43062.083333333336</v>
      </c>
      <c r="D9832" s="6">
        <v>12971.92</v>
      </c>
      <c r="E9832" s="6">
        <v>12974.66</v>
      </c>
      <c r="F9832" s="6">
        <v>12970.66</v>
      </c>
      <c r="G9832" s="6">
        <v>12974.66</v>
      </c>
      <c r="H9832" s="6"/>
      <c r="I9832" s="6"/>
      <c r="J9832" s="6"/>
    </row>
    <row r="9833" spans="3:10" x14ac:dyDescent="0.25">
      <c r="C9833" s="7">
        <v>43062.125</v>
      </c>
      <c r="D9833" s="8">
        <v>12974.66</v>
      </c>
      <c r="E9833" s="8">
        <v>12974.72</v>
      </c>
      <c r="F9833" s="8">
        <v>12968.35</v>
      </c>
      <c r="G9833" s="8">
        <v>12972.1</v>
      </c>
      <c r="H9833" s="8"/>
      <c r="I9833" s="8"/>
      <c r="J9833" s="8"/>
    </row>
    <row r="9834" spans="3:10" x14ac:dyDescent="0.25">
      <c r="C9834" s="5">
        <v>43062.166666666664</v>
      </c>
      <c r="D9834" s="6">
        <v>12972.1</v>
      </c>
      <c r="E9834" s="6">
        <v>12973.35</v>
      </c>
      <c r="F9834" s="6">
        <v>12969.59</v>
      </c>
      <c r="G9834" s="6">
        <v>12972.84</v>
      </c>
      <c r="H9834" s="6"/>
      <c r="I9834" s="6"/>
      <c r="J9834" s="6"/>
    </row>
    <row r="9835" spans="3:10" x14ac:dyDescent="0.25">
      <c r="C9835" s="7">
        <v>43062.208333333336</v>
      </c>
      <c r="D9835" s="8">
        <v>12972.84</v>
      </c>
      <c r="E9835" s="8">
        <v>12977.09</v>
      </c>
      <c r="F9835" s="8">
        <v>12971.59</v>
      </c>
      <c r="G9835" s="8">
        <v>12974.08</v>
      </c>
      <c r="H9835" s="8"/>
      <c r="I9835" s="8"/>
      <c r="J9835" s="8"/>
    </row>
    <row r="9836" spans="3:10" x14ac:dyDescent="0.25">
      <c r="C9836" s="5">
        <v>43062.25</v>
      </c>
      <c r="D9836" s="6">
        <v>12974.08</v>
      </c>
      <c r="E9836" s="6">
        <v>12980.33</v>
      </c>
      <c r="F9836" s="6">
        <v>12974.08</v>
      </c>
      <c r="G9836" s="6">
        <v>12980.33</v>
      </c>
      <c r="H9836" s="6"/>
      <c r="I9836" s="6"/>
      <c r="J9836" s="6"/>
    </row>
    <row r="9837" spans="3:10" x14ac:dyDescent="0.25">
      <c r="C9837" s="7">
        <v>43062.291666666664</v>
      </c>
      <c r="D9837" s="8">
        <v>12980.32</v>
      </c>
      <c r="E9837" s="8">
        <v>12982.7</v>
      </c>
      <c r="F9837" s="8">
        <v>12978.71</v>
      </c>
      <c r="G9837" s="8">
        <v>12981.45</v>
      </c>
      <c r="H9837" s="8"/>
      <c r="I9837" s="8"/>
      <c r="J9837" s="8"/>
    </row>
    <row r="9838" spans="3:10" x14ac:dyDescent="0.25">
      <c r="C9838" s="5">
        <v>43062.333333333336</v>
      </c>
      <c r="D9838" s="6">
        <v>12981.45</v>
      </c>
      <c r="E9838" s="6">
        <v>12982.35</v>
      </c>
      <c r="F9838" s="6">
        <v>12969.02</v>
      </c>
      <c r="G9838" s="6">
        <v>12972.3</v>
      </c>
      <c r="H9838" s="6"/>
      <c r="I9838" s="6"/>
      <c r="J9838" s="6"/>
    </row>
    <row r="9839" spans="3:10" x14ac:dyDescent="0.25">
      <c r="C9839" s="7">
        <v>43062.375</v>
      </c>
      <c r="D9839" s="8">
        <v>12973.8</v>
      </c>
      <c r="E9839" s="8">
        <v>12984.93</v>
      </c>
      <c r="F9839" s="8">
        <v>12904.98</v>
      </c>
      <c r="G9839" s="8">
        <v>12944.9</v>
      </c>
      <c r="H9839" s="8"/>
      <c r="I9839" s="8"/>
      <c r="J9839" s="8"/>
    </row>
    <row r="9840" spans="3:10" x14ac:dyDescent="0.25">
      <c r="C9840" s="5">
        <v>43062.416666666664</v>
      </c>
      <c r="D9840" s="6">
        <v>12944.65</v>
      </c>
      <c r="E9840" s="6">
        <v>13001.99</v>
      </c>
      <c r="F9840" s="6">
        <v>12917.97</v>
      </c>
      <c r="G9840" s="6">
        <v>12980.39</v>
      </c>
      <c r="H9840" s="6"/>
      <c r="I9840" s="6"/>
      <c r="J9840" s="6"/>
    </row>
    <row r="9841" spans="3:10" x14ac:dyDescent="0.25">
      <c r="C9841" s="7">
        <v>43062.458333333336</v>
      </c>
      <c r="D9841" s="8">
        <v>12980.4</v>
      </c>
      <c r="E9841" s="8">
        <v>13012.24</v>
      </c>
      <c r="F9841" s="8">
        <v>12967.08</v>
      </c>
      <c r="G9841" s="8">
        <v>12993.13</v>
      </c>
      <c r="H9841" s="8"/>
      <c r="I9841" s="8"/>
      <c r="J9841" s="8"/>
    </row>
    <row r="9842" spans="3:10" x14ac:dyDescent="0.25">
      <c r="C9842" s="5">
        <v>43062.5</v>
      </c>
      <c r="D9842" s="6">
        <v>12992.63</v>
      </c>
      <c r="E9842" s="6">
        <v>13051.94</v>
      </c>
      <c r="F9842" s="6">
        <v>12977.28</v>
      </c>
      <c r="G9842" s="6">
        <v>13048.17</v>
      </c>
      <c r="H9842" s="6"/>
      <c r="I9842" s="6"/>
      <c r="J9842" s="6"/>
    </row>
    <row r="9843" spans="3:10" x14ac:dyDescent="0.25">
      <c r="C9843" s="7">
        <v>43062.541666666664</v>
      </c>
      <c r="D9843" s="8">
        <v>13047.92</v>
      </c>
      <c r="E9843" s="8">
        <v>13049.42</v>
      </c>
      <c r="F9843" s="8">
        <v>12988.83</v>
      </c>
      <c r="G9843" s="8">
        <v>13010.05</v>
      </c>
      <c r="H9843" s="8"/>
      <c r="I9843" s="8"/>
      <c r="J9843" s="8"/>
    </row>
    <row r="9844" spans="3:10" x14ac:dyDescent="0.25">
      <c r="C9844" s="5">
        <v>43062.583333333336</v>
      </c>
      <c r="D9844" s="6">
        <v>13010.55</v>
      </c>
      <c r="E9844" s="6">
        <v>13011.05</v>
      </c>
      <c r="F9844" s="6">
        <v>12987.01</v>
      </c>
      <c r="G9844" s="6">
        <v>12989.77</v>
      </c>
      <c r="H9844" s="6"/>
      <c r="I9844" s="6"/>
      <c r="J9844" s="6"/>
    </row>
    <row r="9845" spans="3:10" x14ac:dyDescent="0.25">
      <c r="C9845" s="7">
        <v>43062.625</v>
      </c>
      <c r="D9845" s="8">
        <v>12989.78</v>
      </c>
      <c r="E9845" s="8">
        <v>13020.4</v>
      </c>
      <c r="F9845" s="8">
        <v>12957.61</v>
      </c>
      <c r="G9845" s="8">
        <v>13014.54</v>
      </c>
      <c r="H9845" s="8"/>
      <c r="I9845" s="8"/>
      <c r="J9845" s="8"/>
    </row>
    <row r="9846" spans="3:10" x14ac:dyDescent="0.25">
      <c r="C9846" s="5">
        <v>43062.666666666664</v>
      </c>
      <c r="D9846" s="6">
        <v>13014.55</v>
      </c>
      <c r="E9846" s="6">
        <v>13017.28</v>
      </c>
      <c r="F9846" s="6">
        <v>12993.79</v>
      </c>
      <c r="G9846" s="6">
        <v>13011.22</v>
      </c>
      <c r="H9846" s="6"/>
      <c r="I9846" s="6"/>
      <c r="J9846" s="6"/>
    </row>
    <row r="9847" spans="3:10" x14ac:dyDescent="0.25">
      <c r="C9847" s="7">
        <v>43062.708333333336</v>
      </c>
      <c r="D9847" s="8">
        <v>13010.97</v>
      </c>
      <c r="E9847" s="8">
        <v>13032.61</v>
      </c>
      <c r="F9847" s="8">
        <v>12998.34</v>
      </c>
      <c r="G9847" s="8">
        <v>13008.08</v>
      </c>
      <c r="H9847" s="8"/>
      <c r="I9847" s="8"/>
      <c r="J9847" s="8"/>
    </row>
    <row r="9848" spans="3:10" x14ac:dyDescent="0.25">
      <c r="C9848" s="5">
        <v>43062.75</v>
      </c>
      <c r="D9848" s="6">
        <v>13008.33</v>
      </c>
      <c r="E9848" s="6">
        <v>13020.09</v>
      </c>
      <c r="F9848" s="6">
        <v>12996.25</v>
      </c>
      <c r="G9848" s="6">
        <v>13007.54</v>
      </c>
      <c r="H9848" s="6"/>
      <c r="I9848" s="6"/>
      <c r="J9848" s="6"/>
    </row>
    <row r="9849" spans="3:10" x14ac:dyDescent="0.25">
      <c r="C9849" s="7">
        <v>43062.791666666664</v>
      </c>
      <c r="D9849" s="8">
        <v>13007.79</v>
      </c>
      <c r="E9849" s="8">
        <v>13012.79</v>
      </c>
      <c r="F9849" s="8">
        <v>13007.54</v>
      </c>
      <c r="G9849" s="8">
        <v>13010.03</v>
      </c>
      <c r="H9849" s="8"/>
      <c r="I9849" s="8"/>
      <c r="J9849" s="8"/>
    </row>
    <row r="9850" spans="3:10" x14ac:dyDescent="0.25">
      <c r="C9850" s="5">
        <v>43062.833333333336</v>
      </c>
      <c r="D9850" s="6">
        <v>13009.78</v>
      </c>
      <c r="E9850" s="6">
        <v>13016.03</v>
      </c>
      <c r="F9850" s="6">
        <v>13009.03</v>
      </c>
      <c r="G9850" s="6">
        <v>13015.28</v>
      </c>
      <c r="H9850" s="6"/>
      <c r="I9850" s="6"/>
      <c r="J9850" s="6"/>
    </row>
    <row r="9851" spans="3:10" x14ac:dyDescent="0.25">
      <c r="C9851" s="7">
        <v>43062.875</v>
      </c>
      <c r="D9851" s="8">
        <v>13015.28</v>
      </c>
      <c r="E9851" s="8">
        <v>13023.03</v>
      </c>
      <c r="F9851" s="8">
        <v>13015.02</v>
      </c>
      <c r="G9851" s="8">
        <v>13020.02</v>
      </c>
      <c r="H9851" s="8"/>
      <c r="I9851" s="8"/>
      <c r="J9851" s="8"/>
    </row>
    <row r="9852" spans="3:10" x14ac:dyDescent="0.25">
      <c r="C9852" s="5">
        <v>43062.916666666664</v>
      </c>
      <c r="D9852" s="6">
        <v>13020.02</v>
      </c>
      <c r="E9852" s="6">
        <v>13020.52</v>
      </c>
      <c r="F9852" s="6">
        <v>13000.26</v>
      </c>
      <c r="G9852" s="6">
        <v>13007.76</v>
      </c>
      <c r="H9852" s="6"/>
      <c r="I9852" s="6"/>
      <c r="J9852" s="6"/>
    </row>
    <row r="9853" spans="3:10" x14ac:dyDescent="0.25">
      <c r="C9853" s="7">
        <v>43063.041666666664</v>
      </c>
      <c r="D9853" s="8">
        <v>13006.01</v>
      </c>
      <c r="E9853" s="8">
        <v>13006.01</v>
      </c>
      <c r="F9853" s="8">
        <v>12990.37</v>
      </c>
      <c r="G9853" s="8">
        <v>12997.12</v>
      </c>
      <c r="H9853" s="8"/>
      <c r="I9853" s="8"/>
      <c r="J9853" s="8"/>
    </row>
    <row r="9854" spans="3:10" x14ac:dyDescent="0.25">
      <c r="C9854" s="5">
        <v>43063.083333333336</v>
      </c>
      <c r="D9854" s="6">
        <v>12995.87</v>
      </c>
      <c r="E9854" s="6">
        <v>13001.62</v>
      </c>
      <c r="F9854" s="6">
        <v>12994.61</v>
      </c>
      <c r="G9854" s="6">
        <v>12997.86</v>
      </c>
      <c r="H9854" s="6"/>
      <c r="I9854" s="6"/>
      <c r="J9854" s="6"/>
    </row>
    <row r="9855" spans="3:10" x14ac:dyDescent="0.25">
      <c r="C9855" s="7">
        <v>43063.125</v>
      </c>
      <c r="D9855" s="8">
        <v>12999.12</v>
      </c>
      <c r="E9855" s="8">
        <v>13003.51</v>
      </c>
      <c r="F9855" s="8">
        <v>12995.75</v>
      </c>
      <c r="G9855" s="8">
        <v>13002.26</v>
      </c>
      <c r="H9855" s="8"/>
      <c r="I9855" s="8"/>
      <c r="J9855" s="8"/>
    </row>
    <row r="9856" spans="3:10" x14ac:dyDescent="0.25">
      <c r="C9856" s="5">
        <v>43063.166666666664</v>
      </c>
      <c r="D9856" s="6">
        <v>13002.26</v>
      </c>
      <c r="E9856" s="6">
        <v>13004.25</v>
      </c>
      <c r="F9856" s="6">
        <v>13000.49</v>
      </c>
      <c r="G9856" s="6">
        <v>13004.25</v>
      </c>
      <c r="H9856" s="6"/>
      <c r="I9856" s="6"/>
      <c r="J9856" s="6"/>
    </row>
    <row r="9857" spans="3:10" x14ac:dyDescent="0.25">
      <c r="C9857" s="7">
        <v>43063.208333333336</v>
      </c>
      <c r="D9857" s="8">
        <v>13004.25</v>
      </c>
      <c r="E9857" s="8">
        <v>13018.01</v>
      </c>
      <c r="F9857" s="8">
        <v>13004.25</v>
      </c>
      <c r="G9857" s="8">
        <v>13014.75</v>
      </c>
      <c r="H9857" s="8"/>
      <c r="I9857" s="8"/>
      <c r="J9857" s="8"/>
    </row>
    <row r="9858" spans="3:10" x14ac:dyDescent="0.25">
      <c r="C9858" s="5">
        <v>43063.25</v>
      </c>
      <c r="D9858" s="6">
        <v>13016.01</v>
      </c>
      <c r="E9858" s="6">
        <v>13017.26</v>
      </c>
      <c r="F9858" s="6">
        <v>13011.25</v>
      </c>
      <c r="G9858" s="6">
        <v>13015.6</v>
      </c>
      <c r="H9858" s="6"/>
      <c r="I9858" s="6"/>
      <c r="J9858" s="6"/>
    </row>
    <row r="9859" spans="3:10" x14ac:dyDescent="0.25">
      <c r="C9859" s="7">
        <v>43063.291666666664</v>
      </c>
      <c r="D9859" s="8">
        <v>13015.6</v>
      </c>
      <c r="E9859" s="8">
        <v>13015.6</v>
      </c>
      <c r="F9859" s="8">
        <v>13010.13</v>
      </c>
      <c r="G9859" s="8">
        <v>13013.63</v>
      </c>
      <c r="H9859" s="8"/>
      <c r="I9859" s="8"/>
      <c r="J9859" s="8"/>
    </row>
    <row r="9860" spans="3:10" x14ac:dyDescent="0.25">
      <c r="C9860" s="5">
        <v>43063.333333333336</v>
      </c>
      <c r="D9860" s="6">
        <v>13013.63</v>
      </c>
      <c r="E9860" s="6">
        <v>13016.02</v>
      </c>
      <c r="F9860" s="6">
        <v>12998.45</v>
      </c>
      <c r="G9860" s="6">
        <v>13000.96</v>
      </c>
      <c r="H9860" s="6"/>
      <c r="I9860" s="6"/>
      <c r="J9860" s="6"/>
    </row>
    <row r="9861" spans="3:10" x14ac:dyDescent="0.25">
      <c r="C9861" s="7">
        <v>43063.375</v>
      </c>
      <c r="D9861" s="8">
        <v>12999.46</v>
      </c>
      <c r="E9861" s="8">
        <v>13044.87</v>
      </c>
      <c r="F9861" s="8">
        <v>12999.46</v>
      </c>
      <c r="G9861" s="8">
        <v>13020.21</v>
      </c>
      <c r="H9861" s="8"/>
      <c r="I9861" s="8"/>
      <c r="J9861" s="8"/>
    </row>
    <row r="9862" spans="3:10" x14ac:dyDescent="0.25">
      <c r="C9862" s="5">
        <v>43063.416666666664</v>
      </c>
      <c r="D9862" s="6">
        <v>13020.21</v>
      </c>
      <c r="E9862" s="6">
        <v>13030.93</v>
      </c>
      <c r="F9862" s="6">
        <v>12978.99</v>
      </c>
      <c r="G9862" s="6">
        <v>13000.69</v>
      </c>
      <c r="H9862" s="6"/>
      <c r="I9862" s="6"/>
      <c r="J9862" s="6"/>
    </row>
    <row r="9863" spans="3:10" x14ac:dyDescent="0.25">
      <c r="C9863" s="7">
        <v>43063.458333333336</v>
      </c>
      <c r="D9863" s="8">
        <v>13000.19</v>
      </c>
      <c r="E9863" s="8">
        <v>13035.27</v>
      </c>
      <c r="F9863" s="8">
        <v>13000.19</v>
      </c>
      <c r="G9863" s="8">
        <v>13029.06</v>
      </c>
      <c r="H9863" s="8"/>
      <c r="I9863" s="8"/>
      <c r="J9863" s="8"/>
    </row>
    <row r="9864" spans="3:10" x14ac:dyDescent="0.25">
      <c r="C9864" s="5">
        <v>43063.5</v>
      </c>
      <c r="D9864" s="6">
        <v>13028.81</v>
      </c>
      <c r="E9864" s="6">
        <v>13059.74</v>
      </c>
      <c r="F9864" s="6">
        <v>13010.62</v>
      </c>
      <c r="G9864" s="6">
        <v>13042.72</v>
      </c>
      <c r="H9864" s="6"/>
      <c r="I9864" s="6"/>
      <c r="J9864" s="6"/>
    </row>
    <row r="9865" spans="3:10" x14ac:dyDescent="0.25">
      <c r="C9865" s="7">
        <v>43063.541666666664</v>
      </c>
      <c r="D9865" s="8">
        <v>13043.22</v>
      </c>
      <c r="E9865" s="8">
        <v>13126.75</v>
      </c>
      <c r="F9865" s="8">
        <v>13037</v>
      </c>
      <c r="G9865" s="8">
        <v>13117.9</v>
      </c>
      <c r="H9865" s="8"/>
      <c r="I9865" s="8"/>
      <c r="J9865" s="8"/>
    </row>
    <row r="9866" spans="3:10" x14ac:dyDescent="0.25">
      <c r="C9866" s="5">
        <v>43063.583333333336</v>
      </c>
      <c r="D9866" s="6">
        <v>13117.65</v>
      </c>
      <c r="E9866" s="6">
        <v>13162.51</v>
      </c>
      <c r="F9866" s="6">
        <v>13114.14</v>
      </c>
      <c r="G9866" s="6">
        <v>13132.48</v>
      </c>
      <c r="H9866" s="6"/>
      <c r="I9866" s="6"/>
      <c r="J9866" s="6"/>
    </row>
    <row r="9867" spans="3:10" x14ac:dyDescent="0.25">
      <c r="C9867" s="7">
        <v>43063.625</v>
      </c>
      <c r="D9867" s="8">
        <v>13132.98</v>
      </c>
      <c r="E9867" s="8">
        <v>13141.86</v>
      </c>
      <c r="F9867" s="8">
        <v>13067.77</v>
      </c>
      <c r="G9867" s="8">
        <v>13073.41</v>
      </c>
      <c r="H9867" s="8"/>
      <c r="I9867" s="8"/>
      <c r="J9867" s="8"/>
    </row>
    <row r="9868" spans="3:10" x14ac:dyDescent="0.25">
      <c r="C9868" s="5">
        <v>43063.666666666664</v>
      </c>
      <c r="D9868" s="6">
        <v>13073.16</v>
      </c>
      <c r="E9868" s="6">
        <v>13104.83</v>
      </c>
      <c r="F9868" s="6">
        <v>13072.16</v>
      </c>
      <c r="G9868" s="6">
        <v>13078.93</v>
      </c>
      <c r="H9868" s="6"/>
      <c r="I9868" s="6"/>
      <c r="J9868" s="6"/>
    </row>
    <row r="9869" spans="3:10" x14ac:dyDescent="0.25">
      <c r="C9869" s="7">
        <v>43063.708333333336</v>
      </c>
      <c r="D9869" s="8">
        <v>13078.68</v>
      </c>
      <c r="E9869" s="8">
        <v>13079.88</v>
      </c>
      <c r="F9869" s="8">
        <v>13042.24</v>
      </c>
      <c r="G9869" s="8">
        <v>13051.5</v>
      </c>
      <c r="H9869" s="8"/>
      <c r="I9869" s="8"/>
      <c r="J9869" s="8"/>
    </row>
    <row r="9870" spans="3:10" x14ac:dyDescent="0.25">
      <c r="C9870" s="5">
        <v>43063.75</v>
      </c>
      <c r="D9870" s="6">
        <v>13051.25</v>
      </c>
      <c r="E9870" s="6">
        <v>13092.37</v>
      </c>
      <c r="F9870" s="6">
        <v>13051</v>
      </c>
      <c r="G9870" s="6">
        <v>13068.87</v>
      </c>
      <c r="H9870" s="6"/>
      <c r="I9870" s="6"/>
      <c r="J9870" s="6"/>
    </row>
    <row r="9871" spans="3:10" x14ac:dyDescent="0.25">
      <c r="C9871" s="7">
        <v>43063.791666666664</v>
      </c>
      <c r="D9871" s="8">
        <v>13069.12</v>
      </c>
      <c r="E9871" s="8">
        <v>13073.87</v>
      </c>
      <c r="F9871" s="8">
        <v>13064.87</v>
      </c>
      <c r="G9871" s="8">
        <v>13067.86</v>
      </c>
      <c r="H9871" s="8"/>
      <c r="I9871" s="8"/>
      <c r="J9871" s="8"/>
    </row>
    <row r="9872" spans="3:10" x14ac:dyDescent="0.25">
      <c r="C9872" s="5">
        <v>43063.833333333336</v>
      </c>
      <c r="D9872" s="6">
        <v>13067.11</v>
      </c>
      <c r="E9872" s="6">
        <v>13070.36</v>
      </c>
      <c r="F9872" s="6">
        <v>13061.86</v>
      </c>
      <c r="G9872" s="6">
        <v>13068.36</v>
      </c>
      <c r="H9872" s="6"/>
      <c r="I9872" s="6"/>
      <c r="J9872" s="6"/>
    </row>
    <row r="9873" spans="3:10" x14ac:dyDescent="0.25">
      <c r="C9873" s="7">
        <v>43063.875</v>
      </c>
      <c r="D9873" s="8">
        <v>13068.36</v>
      </c>
      <c r="E9873" s="8">
        <v>13069.86</v>
      </c>
      <c r="F9873" s="8">
        <v>13065.86</v>
      </c>
      <c r="G9873" s="8">
        <v>13069.1</v>
      </c>
      <c r="H9873" s="8"/>
      <c r="I9873" s="8"/>
      <c r="J9873" s="8"/>
    </row>
    <row r="9874" spans="3:10" x14ac:dyDescent="0.25">
      <c r="C9874" s="5">
        <v>43063.916666666664</v>
      </c>
      <c r="D9874" s="6">
        <v>13068.1</v>
      </c>
      <c r="E9874" s="6">
        <v>13068.6</v>
      </c>
      <c r="F9874" s="6">
        <v>13059.85</v>
      </c>
      <c r="G9874" s="6">
        <v>13066.1</v>
      </c>
      <c r="H9874" s="6"/>
      <c r="I9874" s="6"/>
      <c r="J9874" s="6"/>
    </row>
    <row r="9875" spans="3:10" x14ac:dyDescent="0.25">
      <c r="C9875" s="7">
        <v>43066.041666666664</v>
      </c>
      <c r="D9875" s="8">
        <v>13065.5</v>
      </c>
      <c r="E9875" s="8">
        <v>13081.87</v>
      </c>
      <c r="F9875" s="8">
        <v>13065.5</v>
      </c>
      <c r="G9875" s="8">
        <v>13070.71</v>
      </c>
      <c r="H9875" s="8"/>
      <c r="I9875" s="8"/>
      <c r="J9875" s="8"/>
    </row>
    <row r="9876" spans="3:10" x14ac:dyDescent="0.25">
      <c r="C9876" s="5">
        <v>43066.083333333336</v>
      </c>
      <c r="D9876" s="6">
        <v>13070.08</v>
      </c>
      <c r="E9876" s="6">
        <v>13071.34</v>
      </c>
      <c r="F9876" s="6">
        <v>13062.54</v>
      </c>
      <c r="G9876" s="6">
        <v>13065.05</v>
      </c>
      <c r="H9876" s="6"/>
      <c r="I9876" s="6"/>
      <c r="J9876" s="6"/>
    </row>
    <row r="9877" spans="3:10" x14ac:dyDescent="0.25">
      <c r="C9877" s="7">
        <v>43066.125</v>
      </c>
      <c r="D9877" s="8">
        <v>13065.06</v>
      </c>
      <c r="E9877" s="8">
        <v>13066.31</v>
      </c>
      <c r="F9877" s="8">
        <v>13044.72</v>
      </c>
      <c r="G9877" s="8">
        <v>13046.73</v>
      </c>
      <c r="H9877" s="8"/>
      <c r="I9877" s="8"/>
      <c r="J9877" s="8"/>
    </row>
    <row r="9878" spans="3:10" x14ac:dyDescent="0.25">
      <c r="C9878" s="5">
        <v>43066.166666666664</v>
      </c>
      <c r="D9878" s="6">
        <v>13046.73</v>
      </c>
      <c r="E9878" s="6">
        <v>13046.73</v>
      </c>
      <c r="F9878" s="6">
        <v>13035.44</v>
      </c>
      <c r="G9878" s="6">
        <v>13038.2</v>
      </c>
      <c r="H9878" s="6"/>
      <c r="I9878" s="6"/>
      <c r="J9878" s="6"/>
    </row>
    <row r="9879" spans="3:10" x14ac:dyDescent="0.25">
      <c r="C9879" s="7">
        <v>43066.208333333336</v>
      </c>
      <c r="D9879" s="8">
        <v>13038.2</v>
      </c>
      <c r="E9879" s="8">
        <v>13047.98</v>
      </c>
      <c r="F9879" s="8">
        <v>13038.2</v>
      </c>
      <c r="G9879" s="8">
        <v>13046.72</v>
      </c>
      <c r="H9879" s="8"/>
      <c r="I9879" s="8"/>
      <c r="J9879" s="8"/>
    </row>
    <row r="9880" spans="3:10" x14ac:dyDescent="0.25">
      <c r="C9880" s="5">
        <v>43066.25</v>
      </c>
      <c r="D9880" s="6">
        <v>13046.72</v>
      </c>
      <c r="E9880" s="6">
        <v>13052.74</v>
      </c>
      <c r="F9880" s="6">
        <v>13042.45</v>
      </c>
      <c r="G9880" s="6">
        <v>13043.7</v>
      </c>
      <c r="H9880" s="6"/>
      <c r="I9880" s="6"/>
      <c r="J9880" s="6"/>
    </row>
    <row r="9881" spans="3:10" x14ac:dyDescent="0.25">
      <c r="C9881" s="7">
        <v>43066.291666666664</v>
      </c>
      <c r="D9881" s="8">
        <v>13042.45</v>
      </c>
      <c r="E9881" s="8">
        <v>13048.96</v>
      </c>
      <c r="F9881" s="8">
        <v>13042.45</v>
      </c>
      <c r="G9881" s="8">
        <v>13046.46</v>
      </c>
      <c r="H9881" s="8"/>
      <c r="I9881" s="8"/>
      <c r="J9881" s="8"/>
    </row>
    <row r="9882" spans="3:10" x14ac:dyDescent="0.25">
      <c r="C9882" s="5">
        <v>43066.333333333336</v>
      </c>
      <c r="D9882" s="6">
        <v>13046.46</v>
      </c>
      <c r="E9882" s="6">
        <v>13048.35</v>
      </c>
      <c r="F9882" s="6">
        <v>13037.64</v>
      </c>
      <c r="G9882" s="6">
        <v>13039.94</v>
      </c>
      <c r="H9882" s="6"/>
      <c r="I9882" s="6"/>
      <c r="J9882" s="6"/>
    </row>
    <row r="9883" spans="3:10" x14ac:dyDescent="0.25">
      <c r="C9883" s="7">
        <v>43066.375</v>
      </c>
      <c r="D9883" s="8">
        <v>13041.44</v>
      </c>
      <c r="E9883" s="8">
        <v>13044.93</v>
      </c>
      <c r="F9883" s="8">
        <v>13014.25</v>
      </c>
      <c r="G9883" s="8">
        <v>13031.01</v>
      </c>
      <c r="H9883" s="8"/>
      <c r="I9883" s="8"/>
      <c r="J9883" s="8"/>
    </row>
    <row r="9884" spans="3:10" x14ac:dyDescent="0.25">
      <c r="C9884" s="5">
        <v>43066.416666666664</v>
      </c>
      <c r="D9884" s="6">
        <v>13032.38</v>
      </c>
      <c r="E9884" s="6">
        <v>13091.58</v>
      </c>
      <c r="F9884" s="6">
        <v>13000.1</v>
      </c>
      <c r="G9884" s="6">
        <v>13091.08</v>
      </c>
      <c r="H9884" s="6"/>
      <c r="I9884" s="6"/>
      <c r="J9884" s="6"/>
    </row>
    <row r="9885" spans="3:10" x14ac:dyDescent="0.25">
      <c r="C9885" s="7">
        <v>43066.458333333336</v>
      </c>
      <c r="D9885" s="8">
        <v>13092.08</v>
      </c>
      <c r="E9885" s="8">
        <v>13118.38</v>
      </c>
      <c r="F9885" s="8">
        <v>13063.65</v>
      </c>
      <c r="G9885" s="8">
        <v>13064.9</v>
      </c>
      <c r="H9885" s="8"/>
      <c r="I9885" s="8"/>
      <c r="J9885" s="8"/>
    </row>
    <row r="9886" spans="3:10" x14ac:dyDescent="0.25">
      <c r="C9886" s="5">
        <v>43066.5</v>
      </c>
      <c r="D9886" s="6">
        <v>13064.66</v>
      </c>
      <c r="E9886" s="6">
        <v>13085.77</v>
      </c>
      <c r="F9886" s="6">
        <v>13039.54</v>
      </c>
      <c r="G9886" s="6">
        <v>13082.67</v>
      </c>
      <c r="H9886" s="6"/>
      <c r="I9886" s="6"/>
      <c r="J9886" s="6"/>
    </row>
    <row r="9887" spans="3:10" x14ac:dyDescent="0.25">
      <c r="C9887" s="7">
        <v>43066.541666666664</v>
      </c>
      <c r="D9887" s="8">
        <v>13082.66</v>
      </c>
      <c r="E9887" s="8">
        <v>13109.49</v>
      </c>
      <c r="F9887" s="8">
        <v>13076.14</v>
      </c>
      <c r="G9887" s="8">
        <v>13077.65</v>
      </c>
      <c r="H9887" s="8"/>
      <c r="I9887" s="8"/>
      <c r="J9887" s="8"/>
    </row>
    <row r="9888" spans="3:10" x14ac:dyDescent="0.25">
      <c r="C9888" s="5">
        <v>43066.583333333336</v>
      </c>
      <c r="D9888" s="6">
        <v>13078.15</v>
      </c>
      <c r="E9888" s="6">
        <v>13080.62</v>
      </c>
      <c r="F9888" s="6">
        <v>13015.84</v>
      </c>
      <c r="G9888" s="6">
        <v>13038.69</v>
      </c>
      <c r="H9888" s="6"/>
      <c r="I9888" s="6"/>
      <c r="J9888" s="6"/>
    </row>
    <row r="9889" spans="3:10" x14ac:dyDescent="0.25">
      <c r="C9889" s="7">
        <v>43066.625</v>
      </c>
      <c r="D9889" s="8">
        <v>13038.66</v>
      </c>
      <c r="E9889" s="8">
        <v>13063.71</v>
      </c>
      <c r="F9889" s="8">
        <v>13022.05</v>
      </c>
      <c r="G9889" s="8">
        <v>13026.85</v>
      </c>
      <c r="H9889" s="8"/>
      <c r="I9889" s="8"/>
      <c r="J9889" s="8"/>
    </row>
    <row r="9890" spans="3:10" x14ac:dyDescent="0.25">
      <c r="C9890" s="5">
        <v>43066.666666666664</v>
      </c>
      <c r="D9890" s="6">
        <v>13026.2</v>
      </c>
      <c r="E9890" s="6">
        <v>13054.04</v>
      </c>
      <c r="F9890" s="6">
        <v>12989.4</v>
      </c>
      <c r="G9890" s="6">
        <v>13044.35</v>
      </c>
      <c r="H9890" s="6"/>
      <c r="I9890" s="6"/>
      <c r="J9890" s="6"/>
    </row>
    <row r="9891" spans="3:10" x14ac:dyDescent="0.25">
      <c r="C9891" s="7">
        <v>43066.708333333336</v>
      </c>
      <c r="D9891" s="8">
        <v>13045.1</v>
      </c>
      <c r="E9891" s="8">
        <v>13059.35</v>
      </c>
      <c r="F9891" s="8">
        <v>13022.29</v>
      </c>
      <c r="G9891" s="8">
        <v>13052.67</v>
      </c>
      <c r="H9891" s="8"/>
      <c r="I9891" s="8"/>
      <c r="J9891" s="8"/>
    </row>
    <row r="9892" spans="3:10" x14ac:dyDescent="0.25">
      <c r="C9892" s="5">
        <v>43066.75</v>
      </c>
      <c r="D9892" s="6">
        <v>13053.17</v>
      </c>
      <c r="E9892" s="6">
        <v>13057.39</v>
      </c>
      <c r="F9892" s="6">
        <v>12992.1</v>
      </c>
      <c r="G9892" s="6">
        <v>13008.35</v>
      </c>
      <c r="H9892" s="6"/>
      <c r="I9892" s="6"/>
      <c r="J9892" s="6"/>
    </row>
    <row r="9893" spans="3:10" x14ac:dyDescent="0.25">
      <c r="C9893" s="7">
        <v>43066.791666666664</v>
      </c>
      <c r="D9893" s="8">
        <v>13008.6</v>
      </c>
      <c r="E9893" s="8">
        <v>13025.35</v>
      </c>
      <c r="F9893" s="8">
        <v>13000.35</v>
      </c>
      <c r="G9893" s="8">
        <v>13025.1</v>
      </c>
      <c r="H9893" s="8"/>
      <c r="I9893" s="8"/>
      <c r="J9893" s="8"/>
    </row>
    <row r="9894" spans="3:10" x14ac:dyDescent="0.25">
      <c r="C9894" s="5">
        <v>43066.833333333336</v>
      </c>
      <c r="D9894" s="6">
        <v>13024.85</v>
      </c>
      <c r="E9894" s="6">
        <v>13030.6</v>
      </c>
      <c r="F9894" s="6">
        <v>13020.34</v>
      </c>
      <c r="G9894" s="6">
        <v>13024.09</v>
      </c>
      <c r="H9894" s="6"/>
      <c r="I9894" s="6"/>
      <c r="J9894" s="6"/>
    </row>
    <row r="9895" spans="3:10" x14ac:dyDescent="0.25">
      <c r="C9895" s="7">
        <v>43066.875</v>
      </c>
      <c r="D9895" s="8">
        <v>13024.59</v>
      </c>
      <c r="E9895" s="8">
        <v>13024.59</v>
      </c>
      <c r="F9895" s="8">
        <v>13017.58</v>
      </c>
      <c r="G9895" s="8">
        <v>13020.58</v>
      </c>
      <c r="H9895" s="8"/>
      <c r="I9895" s="8"/>
      <c r="J9895" s="8"/>
    </row>
    <row r="9896" spans="3:10" x14ac:dyDescent="0.25">
      <c r="C9896" s="5">
        <v>43066.916666666664</v>
      </c>
      <c r="D9896" s="6">
        <v>13020.83</v>
      </c>
      <c r="E9896" s="6">
        <v>13026.83</v>
      </c>
      <c r="F9896" s="6">
        <v>13012.57</v>
      </c>
      <c r="G9896" s="6">
        <v>13012.82</v>
      </c>
      <c r="H9896" s="6"/>
      <c r="I9896" s="6"/>
      <c r="J9896" s="6"/>
    </row>
    <row r="9897" spans="3:10" x14ac:dyDescent="0.25">
      <c r="C9897" s="7">
        <v>43066.958333333336</v>
      </c>
      <c r="D9897" s="8">
        <v>13011.07</v>
      </c>
      <c r="E9897" s="8">
        <v>13025.97</v>
      </c>
      <c r="F9897" s="8">
        <v>13011.07</v>
      </c>
      <c r="G9897" s="8">
        <v>13024.72</v>
      </c>
      <c r="H9897" s="8"/>
      <c r="I9897" s="8"/>
      <c r="J9897" s="8"/>
    </row>
    <row r="9898" spans="3:10" x14ac:dyDescent="0.25">
      <c r="C9898" s="5">
        <v>43067.041666666664</v>
      </c>
      <c r="D9898" s="6">
        <v>13024.72</v>
      </c>
      <c r="E9898" s="6">
        <v>13024.72</v>
      </c>
      <c r="F9898" s="6">
        <v>13006.19</v>
      </c>
      <c r="G9898" s="6">
        <v>13008.69</v>
      </c>
      <c r="H9898" s="6"/>
      <c r="I9898" s="6"/>
      <c r="J9898" s="6"/>
    </row>
    <row r="9899" spans="3:10" x14ac:dyDescent="0.25">
      <c r="C9899" s="7">
        <v>43067.083333333336</v>
      </c>
      <c r="D9899" s="8">
        <v>13009.94</v>
      </c>
      <c r="E9899" s="8">
        <v>13012.44</v>
      </c>
      <c r="F9899" s="8">
        <v>12996.68</v>
      </c>
      <c r="G9899" s="8">
        <v>12998.17</v>
      </c>
      <c r="H9899" s="8"/>
      <c r="I9899" s="8"/>
      <c r="J9899" s="8"/>
    </row>
    <row r="9900" spans="3:10" x14ac:dyDescent="0.25">
      <c r="C9900" s="5">
        <v>43067.125</v>
      </c>
      <c r="D9900" s="6">
        <v>12998.17</v>
      </c>
      <c r="E9900" s="6">
        <v>13014.56</v>
      </c>
      <c r="F9900" s="6">
        <v>12997.06</v>
      </c>
      <c r="G9900" s="6">
        <v>13014.56</v>
      </c>
      <c r="H9900" s="6"/>
      <c r="I9900" s="6"/>
      <c r="J9900" s="6"/>
    </row>
    <row r="9901" spans="3:10" x14ac:dyDescent="0.25">
      <c r="C9901" s="7">
        <v>43067.166666666664</v>
      </c>
      <c r="D9901" s="8">
        <v>13014.56</v>
      </c>
      <c r="E9901" s="8">
        <v>13014.56</v>
      </c>
      <c r="F9901" s="8">
        <v>13003.05</v>
      </c>
      <c r="G9901" s="8">
        <v>13007.8</v>
      </c>
      <c r="H9901" s="8"/>
      <c r="I9901" s="8"/>
      <c r="J9901" s="8"/>
    </row>
    <row r="9902" spans="3:10" x14ac:dyDescent="0.25">
      <c r="C9902" s="5">
        <v>43067.208333333336</v>
      </c>
      <c r="D9902" s="6">
        <v>13007.8</v>
      </c>
      <c r="E9902" s="6">
        <v>13007.8</v>
      </c>
      <c r="F9902" s="6">
        <v>12998.53</v>
      </c>
      <c r="G9902" s="6">
        <v>12999.78</v>
      </c>
      <c r="H9902" s="6"/>
      <c r="I9902" s="6"/>
      <c r="J9902" s="6"/>
    </row>
    <row r="9903" spans="3:10" x14ac:dyDescent="0.25">
      <c r="C9903" s="7">
        <v>43067.25</v>
      </c>
      <c r="D9903" s="8">
        <v>13001.04</v>
      </c>
      <c r="E9903" s="8">
        <v>13006.03</v>
      </c>
      <c r="F9903" s="8">
        <v>12999.78</v>
      </c>
      <c r="G9903" s="8">
        <v>13004.78</v>
      </c>
      <c r="H9903" s="8"/>
      <c r="I9903" s="8"/>
      <c r="J9903" s="8"/>
    </row>
    <row r="9904" spans="3:10" x14ac:dyDescent="0.25">
      <c r="C9904" s="5">
        <v>43067.291666666664</v>
      </c>
      <c r="D9904" s="6">
        <v>13004.78</v>
      </c>
      <c r="E9904" s="6">
        <v>13007.89</v>
      </c>
      <c r="F9904" s="6">
        <v>13002.77</v>
      </c>
      <c r="G9904" s="6">
        <v>13006.64</v>
      </c>
      <c r="H9904" s="6"/>
      <c r="I9904" s="6"/>
      <c r="J9904" s="6"/>
    </row>
    <row r="9905" spans="3:10" x14ac:dyDescent="0.25">
      <c r="C9905" s="7">
        <v>43067.333333333336</v>
      </c>
      <c r="D9905" s="8">
        <v>13006.64</v>
      </c>
      <c r="E9905" s="8">
        <v>13012.03</v>
      </c>
      <c r="F9905" s="8">
        <v>13000.8</v>
      </c>
      <c r="G9905" s="8">
        <v>13002.93</v>
      </c>
      <c r="H9905" s="8"/>
      <c r="I9905" s="8"/>
      <c r="J9905" s="8"/>
    </row>
    <row r="9906" spans="3:10" x14ac:dyDescent="0.25">
      <c r="C9906" s="5">
        <v>43067.375</v>
      </c>
      <c r="D9906" s="6">
        <v>13001.18</v>
      </c>
      <c r="E9906" s="6">
        <v>13024.15</v>
      </c>
      <c r="F9906" s="6">
        <v>12995.64</v>
      </c>
      <c r="G9906" s="6">
        <v>13010.23</v>
      </c>
      <c r="H9906" s="6"/>
      <c r="I9906" s="6"/>
      <c r="J9906" s="6"/>
    </row>
    <row r="9907" spans="3:10" x14ac:dyDescent="0.25">
      <c r="C9907" s="7">
        <v>43067.416666666664</v>
      </c>
      <c r="D9907" s="8">
        <v>13010.73</v>
      </c>
      <c r="E9907" s="8">
        <v>13056.49</v>
      </c>
      <c r="F9907" s="8">
        <v>12963.71</v>
      </c>
      <c r="G9907" s="8">
        <v>13021.53</v>
      </c>
      <c r="H9907" s="8"/>
      <c r="I9907" s="8"/>
      <c r="J9907" s="8"/>
    </row>
    <row r="9908" spans="3:10" x14ac:dyDescent="0.25">
      <c r="C9908" s="5">
        <v>43067.458333333336</v>
      </c>
      <c r="D9908" s="6">
        <v>13022.28</v>
      </c>
      <c r="E9908" s="6">
        <v>13043.94</v>
      </c>
      <c r="F9908" s="6">
        <v>13002.31</v>
      </c>
      <c r="G9908" s="6">
        <v>13040.57</v>
      </c>
      <c r="H9908" s="6"/>
      <c r="I9908" s="6"/>
      <c r="J9908" s="6"/>
    </row>
    <row r="9909" spans="3:10" x14ac:dyDescent="0.25">
      <c r="C9909" s="7">
        <v>43067.5</v>
      </c>
      <c r="D9909" s="8">
        <v>13041.07</v>
      </c>
      <c r="E9909" s="8">
        <v>13072.59</v>
      </c>
      <c r="F9909" s="8">
        <v>13003.29</v>
      </c>
      <c r="G9909" s="8">
        <v>13042.63</v>
      </c>
      <c r="H9909" s="8"/>
      <c r="I9909" s="8"/>
      <c r="J9909" s="8"/>
    </row>
    <row r="9910" spans="3:10" x14ac:dyDescent="0.25">
      <c r="C9910" s="5">
        <v>43067.541666666664</v>
      </c>
      <c r="D9910" s="6">
        <v>13042.38</v>
      </c>
      <c r="E9910" s="6">
        <v>13050.24</v>
      </c>
      <c r="F9910" s="6">
        <v>13026.05</v>
      </c>
      <c r="G9910" s="6">
        <v>13044.45</v>
      </c>
      <c r="H9910" s="6"/>
      <c r="I9910" s="6"/>
      <c r="J9910" s="6"/>
    </row>
    <row r="9911" spans="3:10" x14ac:dyDescent="0.25">
      <c r="C9911" s="7">
        <v>43067.583333333336</v>
      </c>
      <c r="D9911" s="8">
        <v>13044.36</v>
      </c>
      <c r="E9911" s="8">
        <v>13055.67</v>
      </c>
      <c r="F9911" s="8">
        <v>13021.26</v>
      </c>
      <c r="G9911" s="8">
        <v>13030.48</v>
      </c>
      <c r="H9911" s="8"/>
      <c r="I9911" s="8"/>
      <c r="J9911" s="8"/>
    </row>
    <row r="9912" spans="3:10" x14ac:dyDescent="0.25">
      <c r="C9912" s="5">
        <v>43067.625</v>
      </c>
      <c r="D9912" s="6">
        <v>13030.49</v>
      </c>
      <c r="E9912" s="6">
        <v>13049.24</v>
      </c>
      <c r="F9912" s="6">
        <v>13025.38</v>
      </c>
      <c r="G9912" s="6">
        <v>13048.23</v>
      </c>
      <c r="H9912" s="6"/>
      <c r="I9912" s="6"/>
      <c r="J9912" s="6"/>
    </row>
    <row r="9913" spans="3:10" x14ac:dyDescent="0.25">
      <c r="C9913" s="7">
        <v>43067.666666666664</v>
      </c>
      <c r="D9913" s="8">
        <v>13048.73</v>
      </c>
      <c r="E9913" s="8">
        <v>13059.3</v>
      </c>
      <c r="F9913" s="8">
        <v>13017.96</v>
      </c>
      <c r="G9913" s="8">
        <v>13037.04</v>
      </c>
      <c r="H9913" s="8"/>
      <c r="I9913" s="8"/>
      <c r="J9913" s="8"/>
    </row>
    <row r="9914" spans="3:10" x14ac:dyDescent="0.25">
      <c r="C9914" s="5">
        <v>43067.708333333336</v>
      </c>
      <c r="D9914" s="6">
        <v>13036.29</v>
      </c>
      <c r="E9914" s="6">
        <v>13068.7</v>
      </c>
      <c r="F9914" s="6">
        <v>13035.72</v>
      </c>
      <c r="G9914" s="6">
        <v>13052.15</v>
      </c>
      <c r="H9914" s="6"/>
      <c r="I9914" s="6"/>
      <c r="J9914" s="6"/>
    </row>
    <row r="9915" spans="3:10" x14ac:dyDescent="0.25">
      <c r="C9915" s="7">
        <v>43067.75</v>
      </c>
      <c r="D9915" s="8">
        <v>13051.65</v>
      </c>
      <c r="E9915" s="8">
        <v>13079.25</v>
      </c>
      <c r="F9915" s="8">
        <v>13045.12</v>
      </c>
      <c r="G9915" s="8">
        <v>13076.25</v>
      </c>
      <c r="H9915" s="8"/>
      <c r="I9915" s="8"/>
      <c r="J9915" s="8"/>
    </row>
    <row r="9916" spans="3:10" x14ac:dyDescent="0.25">
      <c r="C9916" s="5">
        <v>43067.791666666664</v>
      </c>
      <c r="D9916" s="6">
        <v>13076</v>
      </c>
      <c r="E9916" s="6">
        <v>13109</v>
      </c>
      <c r="F9916" s="6">
        <v>13074.5</v>
      </c>
      <c r="G9916" s="6">
        <v>13100.74</v>
      </c>
      <c r="H9916" s="6"/>
      <c r="I9916" s="6"/>
      <c r="J9916" s="6"/>
    </row>
    <row r="9917" spans="3:10" x14ac:dyDescent="0.25">
      <c r="C9917" s="7">
        <v>43067.833333333336</v>
      </c>
      <c r="D9917" s="8">
        <v>13101.74</v>
      </c>
      <c r="E9917" s="8">
        <v>13130.25</v>
      </c>
      <c r="F9917" s="8">
        <v>13086.74</v>
      </c>
      <c r="G9917" s="8">
        <v>13089.24</v>
      </c>
      <c r="H9917" s="8"/>
      <c r="I9917" s="8"/>
      <c r="J9917" s="8"/>
    </row>
    <row r="9918" spans="3:10" x14ac:dyDescent="0.25">
      <c r="C9918" s="5">
        <v>43067.875</v>
      </c>
      <c r="D9918" s="6">
        <v>13089.49</v>
      </c>
      <c r="E9918" s="6">
        <v>13129.74</v>
      </c>
      <c r="F9918" s="6">
        <v>13079.23</v>
      </c>
      <c r="G9918" s="6">
        <v>13121.74</v>
      </c>
      <c r="H9918" s="6"/>
      <c r="I9918" s="6"/>
      <c r="J9918" s="6"/>
    </row>
    <row r="9919" spans="3:10" x14ac:dyDescent="0.25">
      <c r="C9919" s="7">
        <v>43067.916666666664</v>
      </c>
      <c r="D9919" s="8">
        <v>13121.49</v>
      </c>
      <c r="E9919" s="8">
        <v>13128.49</v>
      </c>
      <c r="F9919" s="8">
        <v>13110.73</v>
      </c>
      <c r="G9919" s="8">
        <v>13117.48</v>
      </c>
      <c r="H9919" s="8"/>
      <c r="I9919" s="8"/>
      <c r="J9919" s="8"/>
    </row>
    <row r="9920" spans="3:10" x14ac:dyDescent="0.25">
      <c r="C9920" s="5">
        <v>43067.958333333336</v>
      </c>
      <c r="D9920" s="6">
        <v>13116.48</v>
      </c>
      <c r="E9920" s="6">
        <v>13116.98</v>
      </c>
      <c r="F9920" s="6">
        <v>13108.14</v>
      </c>
      <c r="G9920" s="6">
        <v>13113.38</v>
      </c>
      <c r="H9920" s="6"/>
      <c r="I9920" s="6"/>
      <c r="J9920" s="6"/>
    </row>
    <row r="9921" spans="3:10" x14ac:dyDescent="0.25">
      <c r="C9921" s="7">
        <v>43068.041666666664</v>
      </c>
      <c r="D9921" s="8">
        <v>13112.13</v>
      </c>
      <c r="E9921" s="8">
        <v>13112.37</v>
      </c>
      <c r="F9921" s="8">
        <v>13104.63</v>
      </c>
      <c r="G9921" s="8">
        <v>13108.62</v>
      </c>
      <c r="H9921" s="8"/>
      <c r="I9921" s="8"/>
      <c r="J9921" s="8"/>
    </row>
    <row r="9922" spans="3:10" x14ac:dyDescent="0.25">
      <c r="C9922" s="5">
        <v>43068.083333333336</v>
      </c>
      <c r="D9922" s="6">
        <v>13109.87</v>
      </c>
      <c r="E9922" s="6">
        <v>13115.86</v>
      </c>
      <c r="F9922" s="6">
        <v>13104.37</v>
      </c>
      <c r="G9922" s="6">
        <v>13108.37</v>
      </c>
      <c r="H9922" s="6"/>
      <c r="I9922" s="6"/>
      <c r="J9922" s="6"/>
    </row>
    <row r="9923" spans="3:10" x14ac:dyDescent="0.25">
      <c r="C9923" s="7">
        <v>43068.125</v>
      </c>
      <c r="D9923" s="8">
        <v>13107.12</v>
      </c>
      <c r="E9923" s="8">
        <v>13115.11</v>
      </c>
      <c r="F9923" s="8">
        <v>13107.12</v>
      </c>
      <c r="G9923" s="8">
        <v>13109.62</v>
      </c>
      <c r="H9923" s="8"/>
      <c r="I9923" s="8"/>
      <c r="J9923" s="8"/>
    </row>
    <row r="9924" spans="3:10" x14ac:dyDescent="0.25">
      <c r="C9924" s="5">
        <v>43068.166666666664</v>
      </c>
      <c r="D9924" s="6">
        <v>13109.62</v>
      </c>
      <c r="E9924" s="6">
        <v>13112.11</v>
      </c>
      <c r="F9924" s="6">
        <v>13100.87</v>
      </c>
      <c r="G9924" s="6">
        <v>13100.87</v>
      </c>
      <c r="H9924" s="6"/>
      <c r="I9924" s="6"/>
      <c r="J9924" s="6"/>
    </row>
    <row r="9925" spans="3:10" x14ac:dyDescent="0.25">
      <c r="C9925" s="7">
        <v>43068.208333333336</v>
      </c>
      <c r="D9925" s="8">
        <v>13100.87</v>
      </c>
      <c r="E9925" s="8">
        <v>13109.35</v>
      </c>
      <c r="F9925" s="8">
        <v>13100.87</v>
      </c>
      <c r="G9925" s="8">
        <v>13104.86</v>
      </c>
      <c r="H9925" s="8"/>
      <c r="I9925" s="8"/>
      <c r="J9925" s="8"/>
    </row>
    <row r="9926" spans="3:10" x14ac:dyDescent="0.25">
      <c r="C9926" s="5">
        <v>43068.25</v>
      </c>
      <c r="D9926" s="6">
        <v>13104.86</v>
      </c>
      <c r="E9926" s="6">
        <v>13108.1</v>
      </c>
      <c r="F9926" s="6">
        <v>13104.86</v>
      </c>
      <c r="G9926" s="6">
        <v>13108.1</v>
      </c>
      <c r="H9926" s="6"/>
      <c r="I9926" s="6"/>
      <c r="J9926" s="6"/>
    </row>
    <row r="9927" spans="3:10" x14ac:dyDescent="0.25">
      <c r="C9927" s="7">
        <v>43068.291666666664</v>
      </c>
      <c r="D9927" s="8">
        <v>13108.1</v>
      </c>
      <c r="E9927" s="8">
        <v>13115.87</v>
      </c>
      <c r="F9927" s="8">
        <v>13106.09</v>
      </c>
      <c r="G9927" s="8">
        <v>13115.87</v>
      </c>
      <c r="H9927" s="8"/>
      <c r="I9927" s="8"/>
      <c r="J9927" s="8"/>
    </row>
    <row r="9928" spans="3:10" x14ac:dyDescent="0.25">
      <c r="C9928" s="5">
        <v>43068.333333333336</v>
      </c>
      <c r="D9928" s="6">
        <v>13115.87</v>
      </c>
      <c r="E9928" s="6">
        <v>13127.96</v>
      </c>
      <c r="F9928" s="6">
        <v>13114</v>
      </c>
      <c r="G9928" s="6">
        <v>13125.7</v>
      </c>
      <c r="H9928" s="6"/>
      <c r="I9928" s="6"/>
      <c r="J9928" s="6"/>
    </row>
    <row r="9929" spans="3:10" x14ac:dyDescent="0.25">
      <c r="C9929" s="7">
        <v>43068.375</v>
      </c>
      <c r="D9929" s="8">
        <v>13127.28</v>
      </c>
      <c r="E9929" s="8">
        <v>13167.4</v>
      </c>
      <c r="F9929" s="8">
        <v>13127.28</v>
      </c>
      <c r="G9929" s="8">
        <v>13160.95</v>
      </c>
      <c r="H9929" s="8"/>
      <c r="I9929" s="8"/>
      <c r="J9929" s="8"/>
    </row>
    <row r="9930" spans="3:10" x14ac:dyDescent="0.25">
      <c r="C9930" s="5">
        <v>43068.416666666664</v>
      </c>
      <c r="D9930" s="6">
        <v>13160.2</v>
      </c>
      <c r="E9930" s="6">
        <v>13196.15</v>
      </c>
      <c r="F9930" s="6">
        <v>13141.06</v>
      </c>
      <c r="G9930" s="6">
        <v>13151.92</v>
      </c>
      <c r="H9930" s="6"/>
      <c r="I9930" s="6"/>
      <c r="J9930" s="6"/>
    </row>
    <row r="9931" spans="3:10" x14ac:dyDescent="0.25">
      <c r="C9931" s="7">
        <v>43068.458333333336</v>
      </c>
      <c r="D9931" s="8">
        <v>13151.42</v>
      </c>
      <c r="E9931" s="8">
        <v>13164.53</v>
      </c>
      <c r="F9931" s="8">
        <v>13128.36</v>
      </c>
      <c r="G9931" s="8">
        <v>13149.84</v>
      </c>
      <c r="H9931" s="8"/>
      <c r="I9931" s="8"/>
      <c r="J9931" s="8"/>
    </row>
    <row r="9932" spans="3:10" x14ac:dyDescent="0.25">
      <c r="C9932" s="5">
        <v>43068.5</v>
      </c>
      <c r="D9932" s="6">
        <v>13149.59</v>
      </c>
      <c r="E9932" s="6">
        <v>13176.16</v>
      </c>
      <c r="F9932" s="6">
        <v>13142.21</v>
      </c>
      <c r="G9932" s="6">
        <v>13176.16</v>
      </c>
      <c r="H9932" s="6"/>
      <c r="I9932" s="6"/>
      <c r="J9932" s="6"/>
    </row>
    <row r="9933" spans="3:10" x14ac:dyDescent="0.25">
      <c r="C9933" s="7">
        <v>43068.541666666664</v>
      </c>
      <c r="D9933" s="8">
        <v>13174.91</v>
      </c>
      <c r="E9933" s="8">
        <v>13196.21</v>
      </c>
      <c r="F9933" s="8">
        <v>13170.42</v>
      </c>
      <c r="G9933" s="8">
        <v>13175.29</v>
      </c>
      <c r="H9933" s="8"/>
      <c r="I9933" s="8"/>
      <c r="J9933" s="8"/>
    </row>
    <row r="9934" spans="3:10" x14ac:dyDescent="0.25">
      <c r="C9934" s="5">
        <v>43068.583333333336</v>
      </c>
      <c r="D9934" s="6">
        <v>13176.04</v>
      </c>
      <c r="E9934" s="6">
        <v>13185.79</v>
      </c>
      <c r="F9934" s="6">
        <v>13157.21</v>
      </c>
      <c r="G9934" s="6">
        <v>13162.27</v>
      </c>
      <c r="H9934" s="6"/>
      <c r="I9934" s="6"/>
      <c r="J9934" s="6"/>
    </row>
    <row r="9935" spans="3:10" x14ac:dyDescent="0.25">
      <c r="C9935" s="7">
        <v>43068.625</v>
      </c>
      <c r="D9935" s="8">
        <v>13163.27</v>
      </c>
      <c r="E9935" s="8">
        <v>13186.12</v>
      </c>
      <c r="F9935" s="8">
        <v>13151.73</v>
      </c>
      <c r="G9935" s="8">
        <v>13177.1</v>
      </c>
      <c r="H9935" s="8"/>
      <c r="I9935" s="8"/>
      <c r="J9935" s="8"/>
    </row>
    <row r="9936" spans="3:10" x14ac:dyDescent="0.25">
      <c r="C9936" s="5">
        <v>43068.666666666664</v>
      </c>
      <c r="D9936" s="6">
        <v>13177.43</v>
      </c>
      <c r="E9936" s="6">
        <v>13184.97</v>
      </c>
      <c r="F9936" s="6">
        <v>13165.53</v>
      </c>
      <c r="G9936" s="6">
        <v>13181.94</v>
      </c>
      <c r="H9936" s="6"/>
      <c r="I9936" s="6"/>
      <c r="J9936" s="6"/>
    </row>
    <row r="9937" spans="3:10" x14ac:dyDescent="0.25">
      <c r="C9937" s="7">
        <v>43068.708333333336</v>
      </c>
      <c r="D9937" s="8">
        <v>13181.69</v>
      </c>
      <c r="E9937" s="8">
        <v>13192.46</v>
      </c>
      <c r="F9937" s="8">
        <v>13100.61</v>
      </c>
      <c r="G9937" s="8">
        <v>13108.61</v>
      </c>
      <c r="H9937" s="8"/>
      <c r="I9937" s="8"/>
      <c r="J9937" s="8"/>
    </row>
    <row r="9938" spans="3:10" x14ac:dyDescent="0.25">
      <c r="C9938" s="5">
        <v>43068.75</v>
      </c>
      <c r="D9938" s="6">
        <v>13108.36</v>
      </c>
      <c r="E9938" s="6">
        <v>13120.74</v>
      </c>
      <c r="F9938" s="6">
        <v>13034.53</v>
      </c>
      <c r="G9938" s="6">
        <v>13041.75</v>
      </c>
      <c r="H9938" s="6"/>
      <c r="I9938" s="6"/>
      <c r="J9938" s="6"/>
    </row>
    <row r="9939" spans="3:10" x14ac:dyDescent="0.25">
      <c r="C9939" s="7">
        <v>43068.791666666664</v>
      </c>
      <c r="D9939" s="8">
        <v>13041.8</v>
      </c>
      <c r="E9939" s="8">
        <v>13067.55</v>
      </c>
      <c r="F9939" s="8">
        <v>13031.3</v>
      </c>
      <c r="G9939" s="8">
        <v>13064.55</v>
      </c>
      <c r="H9939" s="8"/>
      <c r="I9939" s="8"/>
      <c r="J9939" s="8"/>
    </row>
    <row r="9940" spans="3:10" x14ac:dyDescent="0.25">
      <c r="C9940" s="5">
        <v>43068.833333333336</v>
      </c>
      <c r="D9940" s="6">
        <v>13065.05</v>
      </c>
      <c r="E9940" s="6">
        <v>13065.8</v>
      </c>
      <c r="F9940" s="6">
        <v>13049.54</v>
      </c>
      <c r="G9940" s="6">
        <v>13056.79</v>
      </c>
      <c r="H9940" s="6"/>
      <c r="I9940" s="6"/>
      <c r="J9940" s="6"/>
    </row>
    <row r="9941" spans="3:10" x14ac:dyDescent="0.25">
      <c r="C9941" s="7">
        <v>43068.875</v>
      </c>
      <c r="D9941" s="8">
        <v>13057.54</v>
      </c>
      <c r="E9941" s="8">
        <v>13069.29</v>
      </c>
      <c r="F9941" s="8">
        <v>13056.04</v>
      </c>
      <c r="G9941" s="8">
        <v>13060.28</v>
      </c>
      <c r="H9941" s="8"/>
      <c r="I9941" s="8"/>
      <c r="J9941" s="8"/>
    </row>
    <row r="9942" spans="3:10" x14ac:dyDescent="0.25">
      <c r="C9942" s="5">
        <v>43068.916666666664</v>
      </c>
      <c r="D9942" s="6">
        <v>13060.78</v>
      </c>
      <c r="E9942" s="6">
        <v>13065.53</v>
      </c>
      <c r="F9942" s="6">
        <v>13055.53</v>
      </c>
      <c r="G9942" s="6">
        <v>13060.28</v>
      </c>
      <c r="H9942" s="6"/>
      <c r="I9942" s="6"/>
      <c r="J9942" s="6"/>
    </row>
    <row r="9943" spans="3:10" x14ac:dyDescent="0.25">
      <c r="C9943" s="7">
        <v>43068.958333333336</v>
      </c>
      <c r="D9943" s="8">
        <v>13058.53</v>
      </c>
      <c r="E9943" s="8">
        <v>13060.28</v>
      </c>
      <c r="F9943" s="8">
        <v>13051.69</v>
      </c>
      <c r="G9943" s="8">
        <v>13054.92</v>
      </c>
      <c r="H9943" s="8"/>
      <c r="I9943" s="8"/>
      <c r="J9943" s="8"/>
    </row>
    <row r="9944" spans="3:10" x14ac:dyDescent="0.25">
      <c r="C9944" s="5">
        <v>43069.041666666664</v>
      </c>
      <c r="D9944" s="6">
        <v>13054.92</v>
      </c>
      <c r="E9944" s="6">
        <v>13059.89</v>
      </c>
      <c r="F9944" s="6">
        <v>13051.69</v>
      </c>
      <c r="G9944" s="6">
        <v>13051.69</v>
      </c>
      <c r="H9944" s="6"/>
      <c r="I9944" s="6"/>
      <c r="J9944" s="6"/>
    </row>
    <row r="9945" spans="3:10" x14ac:dyDescent="0.25">
      <c r="C9945" s="7">
        <v>43069.083333333336</v>
      </c>
      <c r="D9945" s="8">
        <v>13052.31</v>
      </c>
      <c r="E9945" s="8">
        <v>13053.92</v>
      </c>
      <c r="F9945" s="8">
        <v>13042.71</v>
      </c>
      <c r="G9945" s="8">
        <v>13044.45</v>
      </c>
      <c r="H9945" s="8"/>
      <c r="I9945" s="8"/>
      <c r="J9945" s="8"/>
    </row>
    <row r="9946" spans="3:10" x14ac:dyDescent="0.25">
      <c r="C9946" s="5">
        <v>43069.125</v>
      </c>
      <c r="D9946" s="6">
        <v>13045.69</v>
      </c>
      <c r="E9946" s="6">
        <v>13055.87</v>
      </c>
      <c r="F9946" s="6">
        <v>13031.96</v>
      </c>
      <c r="G9946" s="6">
        <v>13045.16</v>
      </c>
      <c r="H9946" s="6"/>
      <c r="I9946" s="6"/>
      <c r="J9946" s="6"/>
    </row>
    <row r="9947" spans="3:10" x14ac:dyDescent="0.25">
      <c r="C9947" s="7">
        <v>43069.166666666664</v>
      </c>
      <c r="D9947" s="8">
        <v>13043.92</v>
      </c>
      <c r="E9947" s="8">
        <v>13047.64</v>
      </c>
      <c r="F9947" s="8">
        <v>13040.18</v>
      </c>
      <c r="G9947" s="8">
        <v>13047.64</v>
      </c>
      <c r="H9947" s="8"/>
      <c r="I9947" s="8"/>
      <c r="J9947" s="8"/>
    </row>
    <row r="9948" spans="3:10" x14ac:dyDescent="0.25">
      <c r="C9948" s="5">
        <v>43069.208333333336</v>
      </c>
      <c r="D9948" s="6">
        <v>13046.4</v>
      </c>
      <c r="E9948" s="6">
        <v>13047.64</v>
      </c>
      <c r="F9948" s="6">
        <v>13038.93</v>
      </c>
      <c r="G9948" s="6">
        <v>13043.9</v>
      </c>
      <c r="H9948" s="6"/>
      <c r="I9948" s="6"/>
      <c r="J9948" s="6"/>
    </row>
    <row r="9949" spans="3:10" x14ac:dyDescent="0.25">
      <c r="C9949" s="7">
        <v>43069.25</v>
      </c>
      <c r="D9949" s="8">
        <v>13043.9</v>
      </c>
      <c r="E9949" s="8">
        <v>13054.85</v>
      </c>
      <c r="F9949" s="8">
        <v>13043.9</v>
      </c>
      <c r="G9949" s="8">
        <v>13054.6</v>
      </c>
      <c r="H9949" s="8"/>
      <c r="I9949" s="8"/>
      <c r="J9949" s="8"/>
    </row>
    <row r="9950" spans="3:10" x14ac:dyDescent="0.25">
      <c r="C9950" s="5">
        <v>43069.291666666664</v>
      </c>
      <c r="D9950" s="6">
        <v>13054.6</v>
      </c>
      <c r="E9950" s="6">
        <v>13061.57</v>
      </c>
      <c r="F9950" s="6">
        <v>13051.62</v>
      </c>
      <c r="G9950" s="6">
        <v>13054.12</v>
      </c>
      <c r="H9950" s="6"/>
      <c r="I9950" s="6"/>
      <c r="J9950" s="6"/>
    </row>
    <row r="9951" spans="3:10" x14ac:dyDescent="0.25">
      <c r="C9951" s="7">
        <v>43069.333333333336</v>
      </c>
      <c r="D9951" s="8">
        <v>13055.99</v>
      </c>
      <c r="E9951" s="8">
        <v>13063.02</v>
      </c>
      <c r="F9951" s="8">
        <v>13052.25</v>
      </c>
      <c r="G9951" s="8">
        <v>13054.74</v>
      </c>
      <c r="H9951" s="8"/>
      <c r="I9951" s="8"/>
      <c r="J9951" s="8"/>
    </row>
    <row r="9952" spans="3:10" x14ac:dyDescent="0.25">
      <c r="C9952" s="5">
        <v>43069.375</v>
      </c>
      <c r="D9952" s="6">
        <v>13053.24</v>
      </c>
      <c r="E9952" s="6">
        <v>13078.45</v>
      </c>
      <c r="F9952" s="6">
        <v>13048.45</v>
      </c>
      <c r="G9952" s="6">
        <v>13057.73</v>
      </c>
      <c r="H9952" s="6"/>
      <c r="I9952" s="6"/>
      <c r="J9952" s="6"/>
    </row>
    <row r="9953" spans="3:10" x14ac:dyDescent="0.25">
      <c r="C9953" s="7">
        <v>43069.416666666664</v>
      </c>
      <c r="D9953" s="8">
        <v>13056.98</v>
      </c>
      <c r="E9953" s="8">
        <v>13116.56</v>
      </c>
      <c r="F9953" s="8">
        <v>13038.95</v>
      </c>
      <c r="G9953" s="8">
        <v>13100.97</v>
      </c>
      <c r="H9953" s="8"/>
      <c r="I9953" s="8"/>
      <c r="J9953" s="8"/>
    </row>
    <row r="9954" spans="3:10" x14ac:dyDescent="0.25">
      <c r="C9954" s="5">
        <v>43069.458333333336</v>
      </c>
      <c r="D9954" s="6">
        <v>13101.47</v>
      </c>
      <c r="E9954" s="6">
        <v>13165.41</v>
      </c>
      <c r="F9954" s="6">
        <v>13101.47</v>
      </c>
      <c r="G9954" s="6">
        <v>13135.41</v>
      </c>
      <c r="H9954" s="6"/>
      <c r="I9954" s="6"/>
      <c r="J9954" s="6"/>
    </row>
    <row r="9955" spans="3:10" x14ac:dyDescent="0.25">
      <c r="C9955" s="7">
        <v>43069.5</v>
      </c>
      <c r="D9955" s="8">
        <v>13138.16</v>
      </c>
      <c r="E9955" s="8">
        <v>13173.79</v>
      </c>
      <c r="F9955" s="8">
        <v>13134.63</v>
      </c>
      <c r="G9955" s="8">
        <v>13160.48</v>
      </c>
      <c r="H9955" s="8"/>
      <c r="I9955" s="8"/>
      <c r="J9955" s="8"/>
    </row>
    <row r="9956" spans="3:10" x14ac:dyDescent="0.25">
      <c r="C9956" s="5">
        <v>43069.541666666664</v>
      </c>
      <c r="D9956" s="6">
        <v>13160.73</v>
      </c>
      <c r="E9956" s="6">
        <v>13179.11</v>
      </c>
      <c r="F9956" s="6">
        <v>13157.25</v>
      </c>
      <c r="G9956" s="6">
        <v>13160.53</v>
      </c>
      <c r="H9956" s="6"/>
      <c r="I9956" s="6"/>
      <c r="J9956" s="6"/>
    </row>
    <row r="9957" spans="3:10" x14ac:dyDescent="0.25">
      <c r="C9957" s="7">
        <v>43069.583333333336</v>
      </c>
      <c r="D9957" s="8">
        <v>13159.53</v>
      </c>
      <c r="E9957" s="8">
        <v>13160.29</v>
      </c>
      <c r="F9957" s="8">
        <v>13093.78</v>
      </c>
      <c r="G9957" s="8">
        <v>13132.68</v>
      </c>
      <c r="H9957" s="8"/>
      <c r="I9957" s="8"/>
      <c r="J9957" s="8"/>
    </row>
    <row r="9958" spans="3:10" x14ac:dyDescent="0.25">
      <c r="C9958" s="5">
        <v>43069.625</v>
      </c>
      <c r="D9958" s="6">
        <v>13132.67</v>
      </c>
      <c r="E9958" s="6">
        <v>13143.7</v>
      </c>
      <c r="F9958" s="6">
        <v>13113.68</v>
      </c>
      <c r="G9958" s="6">
        <v>13122.12</v>
      </c>
      <c r="H9958" s="6"/>
      <c r="I9958" s="6"/>
      <c r="J9958" s="6"/>
    </row>
    <row r="9959" spans="3:10" x14ac:dyDescent="0.25">
      <c r="C9959" s="7">
        <v>43069.666666666664</v>
      </c>
      <c r="D9959" s="8">
        <v>13122.37</v>
      </c>
      <c r="E9959" s="8">
        <v>13129.59</v>
      </c>
      <c r="F9959" s="8">
        <v>13068.77</v>
      </c>
      <c r="G9959" s="8">
        <v>13082.58</v>
      </c>
      <c r="H9959" s="8"/>
      <c r="I9959" s="8"/>
      <c r="J9959" s="8"/>
    </row>
    <row r="9960" spans="3:10" x14ac:dyDescent="0.25">
      <c r="C9960" s="5">
        <v>43069.708333333336</v>
      </c>
      <c r="D9960" s="6">
        <v>13082.33</v>
      </c>
      <c r="E9960" s="6">
        <v>13090.19</v>
      </c>
      <c r="F9960" s="6">
        <v>13045.62</v>
      </c>
      <c r="G9960" s="6">
        <v>13071.04</v>
      </c>
      <c r="H9960" s="6"/>
      <c r="I9960" s="6"/>
      <c r="J9960" s="6"/>
    </row>
    <row r="9961" spans="3:10" x14ac:dyDescent="0.25">
      <c r="C9961" s="7">
        <v>43069.75</v>
      </c>
      <c r="D9961" s="8">
        <v>13071.05</v>
      </c>
      <c r="E9961" s="8">
        <v>13093.63</v>
      </c>
      <c r="F9961" s="8">
        <v>13022.65</v>
      </c>
      <c r="G9961" s="8">
        <v>13041.66</v>
      </c>
      <c r="H9961" s="8"/>
      <c r="I9961" s="8"/>
      <c r="J9961" s="8"/>
    </row>
    <row r="9962" spans="3:10" x14ac:dyDescent="0.25">
      <c r="C9962" s="5">
        <v>43069.791666666664</v>
      </c>
      <c r="D9962" s="6">
        <v>13041.91</v>
      </c>
      <c r="E9962" s="6">
        <v>13081.41</v>
      </c>
      <c r="F9962" s="6">
        <v>13041.91</v>
      </c>
      <c r="G9962" s="6">
        <v>13072.4</v>
      </c>
      <c r="H9962" s="6"/>
      <c r="I9962" s="6"/>
      <c r="J9962" s="6"/>
    </row>
    <row r="9963" spans="3:10" x14ac:dyDescent="0.25">
      <c r="C9963" s="7">
        <v>43069.833333333336</v>
      </c>
      <c r="D9963" s="8">
        <v>13073.66</v>
      </c>
      <c r="E9963" s="8">
        <v>13081.41</v>
      </c>
      <c r="F9963" s="8">
        <v>13044.39</v>
      </c>
      <c r="G9963" s="8">
        <v>13053.15</v>
      </c>
      <c r="H9963" s="8"/>
      <c r="I9963" s="8"/>
      <c r="J9963" s="8"/>
    </row>
    <row r="9964" spans="3:10" x14ac:dyDescent="0.25">
      <c r="C9964" s="5">
        <v>43069.875</v>
      </c>
      <c r="D9964" s="6">
        <v>13053.4</v>
      </c>
      <c r="E9964" s="6">
        <v>13069.14</v>
      </c>
      <c r="F9964" s="6">
        <v>13048.14</v>
      </c>
      <c r="G9964" s="6">
        <v>13053.14</v>
      </c>
      <c r="H9964" s="6"/>
      <c r="I9964" s="6"/>
      <c r="J9964" s="6"/>
    </row>
    <row r="9965" spans="3:10" x14ac:dyDescent="0.25">
      <c r="C9965" s="7">
        <v>43069.916666666664</v>
      </c>
      <c r="D9965" s="8">
        <v>13053.39</v>
      </c>
      <c r="E9965" s="8">
        <v>13061.13</v>
      </c>
      <c r="F9965" s="8">
        <v>13039.38</v>
      </c>
      <c r="G9965" s="8">
        <v>13047.13</v>
      </c>
      <c r="H9965" s="8"/>
      <c r="I9965" s="8"/>
      <c r="J9965" s="8"/>
    </row>
    <row r="9966" spans="3:10" x14ac:dyDescent="0.25">
      <c r="C9966" s="5">
        <v>43069.958333333336</v>
      </c>
      <c r="D9966" s="6">
        <v>13047.63</v>
      </c>
      <c r="E9966" s="6">
        <v>13048.38</v>
      </c>
      <c r="F9966" s="6">
        <v>13013.84</v>
      </c>
      <c r="G9966" s="6">
        <v>13024.13</v>
      </c>
      <c r="H9966" s="6"/>
      <c r="I9966" s="6"/>
      <c r="J9966" s="6"/>
    </row>
    <row r="9967" spans="3:10" x14ac:dyDescent="0.25">
      <c r="C9967" s="7">
        <v>43070.041666666664</v>
      </c>
      <c r="D9967" s="8">
        <v>13026.59</v>
      </c>
      <c r="E9967" s="8">
        <v>13030.55</v>
      </c>
      <c r="F9967" s="8">
        <v>13010.06</v>
      </c>
      <c r="G9967" s="8">
        <v>13025.61</v>
      </c>
      <c r="H9967" s="8"/>
      <c r="I9967" s="8"/>
      <c r="J9967" s="8"/>
    </row>
    <row r="9968" spans="3:10" x14ac:dyDescent="0.25">
      <c r="C9968" s="5">
        <v>43070.083333333336</v>
      </c>
      <c r="D9968" s="6">
        <v>13026.85</v>
      </c>
      <c r="E9968" s="6">
        <v>13032.04</v>
      </c>
      <c r="F9968" s="6">
        <v>13004.59</v>
      </c>
      <c r="G9968" s="6">
        <v>13010.51</v>
      </c>
      <c r="H9968" s="6"/>
      <c r="I9968" s="6"/>
      <c r="J9968" s="6"/>
    </row>
    <row r="9969" spans="3:10" x14ac:dyDescent="0.25">
      <c r="C9969" s="7">
        <v>43070.125</v>
      </c>
      <c r="D9969" s="8">
        <v>13010.49</v>
      </c>
      <c r="E9969" s="8">
        <v>13015.8</v>
      </c>
      <c r="F9969" s="8">
        <v>12998.39</v>
      </c>
      <c r="G9969" s="8">
        <v>13002.82</v>
      </c>
      <c r="H9969" s="8"/>
      <c r="I9969" s="8"/>
      <c r="J9969" s="8"/>
    </row>
    <row r="9970" spans="3:10" x14ac:dyDescent="0.25">
      <c r="C9970" s="5">
        <v>43070.166666666664</v>
      </c>
      <c r="D9970" s="6">
        <v>13001.59</v>
      </c>
      <c r="E9970" s="6">
        <v>13024.14</v>
      </c>
      <c r="F9970" s="6">
        <v>12997.89</v>
      </c>
      <c r="G9970" s="6">
        <v>13022.44</v>
      </c>
      <c r="H9970" s="6"/>
      <c r="I9970" s="6"/>
      <c r="J9970" s="6"/>
    </row>
    <row r="9971" spans="3:10" x14ac:dyDescent="0.25">
      <c r="C9971" s="7">
        <v>43070.208333333336</v>
      </c>
      <c r="D9971" s="8">
        <v>13022.44</v>
      </c>
      <c r="E9971" s="8">
        <v>13031.06</v>
      </c>
      <c r="F9971" s="8">
        <v>13019.93</v>
      </c>
      <c r="G9971" s="8">
        <v>13021.16</v>
      </c>
      <c r="H9971" s="8"/>
      <c r="I9971" s="8"/>
      <c r="J9971" s="8"/>
    </row>
    <row r="9972" spans="3:10" x14ac:dyDescent="0.25">
      <c r="C9972" s="5">
        <v>43070.25</v>
      </c>
      <c r="D9972" s="6">
        <v>13022.4</v>
      </c>
      <c r="E9972" s="6">
        <v>13033.23</v>
      </c>
      <c r="F9972" s="6">
        <v>13018.7</v>
      </c>
      <c r="G9972" s="6">
        <v>13028.3</v>
      </c>
      <c r="H9972" s="6"/>
      <c r="I9972" s="6"/>
      <c r="J9972" s="6"/>
    </row>
    <row r="9973" spans="3:10" x14ac:dyDescent="0.25">
      <c r="C9973" s="7">
        <v>43070.291666666664</v>
      </c>
      <c r="D9973" s="8">
        <v>13029.53</v>
      </c>
      <c r="E9973" s="8">
        <v>13030.75</v>
      </c>
      <c r="F9973" s="8">
        <v>13023.82</v>
      </c>
      <c r="G9973" s="8">
        <v>13026.35</v>
      </c>
      <c r="H9973" s="8"/>
      <c r="I9973" s="8"/>
      <c r="J9973" s="8"/>
    </row>
    <row r="9974" spans="3:10" x14ac:dyDescent="0.25">
      <c r="C9974" s="5">
        <v>43070.333333333336</v>
      </c>
      <c r="D9974" s="6">
        <v>13025.74</v>
      </c>
      <c r="E9974" s="6">
        <v>13053.53</v>
      </c>
      <c r="F9974" s="6">
        <v>13009.42</v>
      </c>
      <c r="G9974" s="6">
        <v>13053.53</v>
      </c>
      <c r="H9974" s="6"/>
      <c r="I9974" s="6"/>
      <c r="J9974" s="6"/>
    </row>
    <row r="9975" spans="3:10" x14ac:dyDescent="0.25">
      <c r="C9975" s="7">
        <v>43070.375</v>
      </c>
      <c r="D9975" s="8">
        <v>13054.77</v>
      </c>
      <c r="E9975" s="8">
        <v>13074.06</v>
      </c>
      <c r="F9975" s="8">
        <v>13043.26</v>
      </c>
      <c r="G9975" s="8">
        <v>13057.04</v>
      </c>
      <c r="H9975" s="8"/>
      <c r="I9975" s="8"/>
      <c r="J9975" s="8"/>
    </row>
    <row r="9976" spans="3:10" x14ac:dyDescent="0.25">
      <c r="C9976" s="5">
        <v>43070.416666666664</v>
      </c>
      <c r="D9976" s="6">
        <v>13057.79</v>
      </c>
      <c r="E9976" s="6">
        <v>13064.93</v>
      </c>
      <c r="F9976" s="6">
        <v>12895.76</v>
      </c>
      <c r="G9976" s="6">
        <v>12921.04</v>
      </c>
      <c r="H9976" s="6"/>
      <c r="I9976" s="6"/>
      <c r="J9976" s="6"/>
    </row>
    <row r="9977" spans="3:10" x14ac:dyDescent="0.25">
      <c r="C9977" s="7">
        <v>43070.458333333336</v>
      </c>
      <c r="D9977" s="8">
        <v>12920.29</v>
      </c>
      <c r="E9977" s="8">
        <v>12924.38</v>
      </c>
      <c r="F9977" s="8">
        <v>12859.91</v>
      </c>
      <c r="G9977" s="8">
        <v>12916.14</v>
      </c>
      <c r="H9977" s="8"/>
      <c r="I9977" s="8"/>
      <c r="J9977" s="8"/>
    </row>
    <row r="9978" spans="3:10" x14ac:dyDescent="0.25">
      <c r="C9978" s="5">
        <v>43070.5</v>
      </c>
      <c r="D9978" s="6">
        <v>12916.39</v>
      </c>
      <c r="E9978" s="6">
        <v>12917.85</v>
      </c>
      <c r="F9978" s="6">
        <v>12809.84</v>
      </c>
      <c r="G9978" s="6">
        <v>12839.19</v>
      </c>
      <c r="H9978" s="6"/>
      <c r="I9978" s="6"/>
      <c r="J9978" s="6"/>
    </row>
    <row r="9979" spans="3:10" x14ac:dyDescent="0.25">
      <c r="C9979" s="7">
        <v>43070.541666666664</v>
      </c>
      <c r="D9979" s="8">
        <v>12836.69</v>
      </c>
      <c r="E9979" s="8">
        <v>12897.88</v>
      </c>
      <c r="F9979" s="8">
        <v>12830.23</v>
      </c>
      <c r="G9979" s="8">
        <v>12886.11</v>
      </c>
      <c r="H9979" s="8"/>
      <c r="I9979" s="8"/>
      <c r="J9979" s="8"/>
    </row>
    <row r="9980" spans="3:10" x14ac:dyDescent="0.25">
      <c r="C9980" s="5">
        <v>43070.583333333336</v>
      </c>
      <c r="D9980" s="6">
        <v>12886.36</v>
      </c>
      <c r="E9980" s="6">
        <v>12933.34</v>
      </c>
      <c r="F9980" s="6">
        <v>12883.57</v>
      </c>
      <c r="G9980" s="6">
        <v>12932.04</v>
      </c>
      <c r="H9980" s="6"/>
      <c r="I9980" s="6"/>
      <c r="J9980" s="6"/>
    </row>
    <row r="9981" spans="3:10" x14ac:dyDescent="0.25">
      <c r="C9981" s="7">
        <v>43070.625</v>
      </c>
      <c r="D9981" s="8">
        <v>12931.79</v>
      </c>
      <c r="E9981" s="8">
        <v>12972.12</v>
      </c>
      <c r="F9981" s="8">
        <v>12926.21</v>
      </c>
      <c r="G9981" s="8">
        <v>12951.95</v>
      </c>
      <c r="H9981" s="8"/>
      <c r="I9981" s="8"/>
      <c r="J9981" s="8"/>
    </row>
    <row r="9982" spans="3:10" x14ac:dyDescent="0.25">
      <c r="C9982" s="5">
        <v>43070.666666666664</v>
      </c>
      <c r="D9982" s="6">
        <v>12952.2</v>
      </c>
      <c r="E9982" s="6">
        <v>12982.93</v>
      </c>
      <c r="F9982" s="6">
        <v>12933.67</v>
      </c>
      <c r="G9982" s="6">
        <v>12960.34</v>
      </c>
      <c r="H9982" s="6"/>
      <c r="I9982" s="6"/>
      <c r="J9982" s="6"/>
    </row>
    <row r="9983" spans="3:10" x14ac:dyDescent="0.25">
      <c r="C9983" s="7">
        <v>43070.708333333336</v>
      </c>
      <c r="D9983" s="8">
        <v>12960.59</v>
      </c>
      <c r="E9983" s="8">
        <v>13026.03</v>
      </c>
      <c r="F9983" s="8">
        <v>12948.87</v>
      </c>
      <c r="G9983" s="8">
        <v>13000.83</v>
      </c>
      <c r="H9983" s="8"/>
      <c r="I9983" s="8"/>
      <c r="J9983" s="8"/>
    </row>
    <row r="9984" spans="3:10" x14ac:dyDescent="0.25">
      <c r="C9984" s="5">
        <v>43070.75</v>
      </c>
      <c r="D9984" s="6">
        <v>13001.08</v>
      </c>
      <c r="E9984" s="6">
        <v>13013.32</v>
      </c>
      <c r="F9984" s="6">
        <v>12813.94</v>
      </c>
      <c r="G9984" s="6">
        <v>12918.56</v>
      </c>
      <c r="H9984" s="6"/>
      <c r="I9984" s="6"/>
      <c r="J9984" s="6"/>
    </row>
    <row r="9985" spans="3:10" x14ac:dyDescent="0.25">
      <c r="C9985" s="7">
        <v>43070.791666666664</v>
      </c>
      <c r="D9985" s="8">
        <v>12918.81</v>
      </c>
      <c r="E9985" s="8">
        <v>12965.56</v>
      </c>
      <c r="F9985" s="8">
        <v>12898.55</v>
      </c>
      <c r="G9985" s="8">
        <v>12939.3</v>
      </c>
      <c r="H9985" s="8"/>
      <c r="I9985" s="8"/>
      <c r="J9985" s="8"/>
    </row>
    <row r="9986" spans="3:10" x14ac:dyDescent="0.25">
      <c r="C9986" s="5">
        <v>43070.833333333336</v>
      </c>
      <c r="D9986" s="6">
        <v>12938.55</v>
      </c>
      <c r="E9986" s="6">
        <v>12965.8</v>
      </c>
      <c r="F9986" s="6">
        <v>12933.3</v>
      </c>
      <c r="G9986" s="6">
        <v>12939.8</v>
      </c>
      <c r="H9986" s="6"/>
      <c r="I9986" s="6"/>
      <c r="J9986" s="6"/>
    </row>
    <row r="9987" spans="3:10" x14ac:dyDescent="0.25">
      <c r="C9987" s="7">
        <v>43070.875</v>
      </c>
      <c r="D9987" s="8">
        <v>12940.05</v>
      </c>
      <c r="E9987" s="8">
        <v>12953.55</v>
      </c>
      <c r="F9987" s="8">
        <v>12926.29</v>
      </c>
      <c r="G9987" s="8">
        <v>12939.54</v>
      </c>
      <c r="H9987" s="8"/>
      <c r="I9987" s="8"/>
      <c r="J9987" s="8"/>
    </row>
    <row r="9988" spans="3:10" x14ac:dyDescent="0.25">
      <c r="C9988" s="5">
        <v>43070.916666666664</v>
      </c>
      <c r="D9988" s="6">
        <v>12939.79</v>
      </c>
      <c r="E9988" s="6">
        <v>12963.04</v>
      </c>
      <c r="F9988" s="6">
        <v>12933.04</v>
      </c>
      <c r="G9988" s="6">
        <v>12945.28</v>
      </c>
      <c r="H9988" s="6"/>
      <c r="I9988" s="6"/>
      <c r="J9988" s="6"/>
    </row>
    <row r="9989" spans="3:10" x14ac:dyDescent="0.25">
      <c r="C9989" s="7">
        <v>43073.041666666664</v>
      </c>
      <c r="D9989" s="8">
        <v>12944.43</v>
      </c>
      <c r="E9989" s="8">
        <v>13043.97</v>
      </c>
      <c r="F9989" s="8">
        <v>12944.43</v>
      </c>
      <c r="G9989" s="8">
        <v>13032.89</v>
      </c>
      <c r="H9989" s="8"/>
      <c r="I9989" s="8"/>
      <c r="J9989" s="8"/>
    </row>
    <row r="9990" spans="3:10" x14ac:dyDescent="0.25">
      <c r="C9990" s="5">
        <v>43073.083333333336</v>
      </c>
      <c r="D9990" s="6">
        <v>13032.89</v>
      </c>
      <c r="E9990" s="6">
        <v>13045.69</v>
      </c>
      <c r="F9990" s="6">
        <v>13030.94</v>
      </c>
      <c r="G9990" s="6">
        <v>13045.69</v>
      </c>
      <c r="H9990" s="6"/>
      <c r="I9990" s="6"/>
      <c r="J9990" s="6"/>
    </row>
    <row r="9991" spans="3:10" x14ac:dyDescent="0.25">
      <c r="C9991" s="7">
        <v>43073.125</v>
      </c>
      <c r="D9991" s="8">
        <v>13044.46</v>
      </c>
      <c r="E9991" s="8">
        <v>13046.91</v>
      </c>
      <c r="F9991" s="8">
        <v>13033.88</v>
      </c>
      <c r="G9991" s="8">
        <v>13038.78</v>
      </c>
      <c r="H9991" s="8"/>
      <c r="I9991" s="8"/>
      <c r="J9991" s="8"/>
    </row>
    <row r="9992" spans="3:10" x14ac:dyDescent="0.25">
      <c r="C9992" s="5">
        <v>43073.166666666664</v>
      </c>
      <c r="D9992" s="6">
        <v>13038.78</v>
      </c>
      <c r="E9992" s="6">
        <v>13042.45</v>
      </c>
      <c r="F9992" s="6">
        <v>13036.55</v>
      </c>
      <c r="G9992" s="6">
        <v>13039</v>
      </c>
      <c r="H9992" s="6"/>
      <c r="I9992" s="6"/>
      <c r="J9992" s="6"/>
    </row>
    <row r="9993" spans="3:10" x14ac:dyDescent="0.25">
      <c r="C9993" s="7">
        <v>43073.208333333336</v>
      </c>
      <c r="D9993" s="8">
        <v>13039</v>
      </c>
      <c r="E9993" s="8">
        <v>13046.12</v>
      </c>
      <c r="F9993" s="8">
        <v>13036.55</v>
      </c>
      <c r="G9993" s="8">
        <v>13046.12</v>
      </c>
      <c r="H9993" s="8"/>
      <c r="I9993" s="8"/>
      <c r="J9993" s="8"/>
    </row>
    <row r="9994" spans="3:10" x14ac:dyDescent="0.25">
      <c r="C9994" s="5">
        <v>43073.25</v>
      </c>
      <c r="D9994" s="6">
        <v>13046.12</v>
      </c>
      <c r="E9994" s="6">
        <v>13049.79</v>
      </c>
      <c r="F9994" s="6">
        <v>13042.21</v>
      </c>
      <c r="G9994" s="6">
        <v>13043.43</v>
      </c>
      <c r="H9994" s="6"/>
      <c r="I9994" s="6"/>
      <c r="J9994" s="6"/>
    </row>
    <row r="9995" spans="3:10" x14ac:dyDescent="0.25">
      <c r="C9995" s="7">
        <v>43073.291666666664</v>
      </c>
      <c r="D9995" s="8">
        <v>13043.43</v>
      </c>
      <c r="E9995" s="8">
        <v>13045.88</v>
      </c>
      <c r="F9995" s="8">
        <v>13030.18</v>
      </c>
      <c r="G9995" s="8">
        <v>13035.08</v>
      </c>
      <c r="H9995" s="8"/>
      <c r="I9995" s="8"/>
      <c r="J9995" s="8"/>
    </row>
    <row r="9996" spans="3:10" x14ac:dyDescent="0.25">
      <c r="C9996" s="5">
        <v>43073.333333333336</v>
      </c>
      <c r="D9996" s="6">
        <v>13033.85</v>
      </c>
      <c r="E9996" s="6">
        <v>13039.65</v>
      </c>
      <c r="F9996" s="6">
        <v>13014.03</v>
      </c>
      <c r="G9996" s="6">
        <v>13021.2</v>
      </c>
      <c r="H9996" s="6"/>
      <c r="I9996" s="6"/>
      <c r="J9996" s="6"/>
    </row>
    <row r="9997" spans="3:10" x14ac:dyDescent="0.25">
      <c r="C9997" s="7">
        <v>43073.375</v>
      </c>
      <c r="D9997" s="8">
        <v>13022.7</v>
      </c>
      <c r="E9997" s="8">
        <v>13087.91</v>
      </c>
      <c r="F9997" s="8">
        <v>13011.44</v>
      </c>
      <c r="G9997" s="8">
        <v>13046.93</v>
      </c>
      <c r="H9997" s="8"/>
      <c r="I9997" s="8"/>
      <c r="J9997" s="8"/>
    </row>
    <row r="9998" spans="3:10" x14ac:dyDescent="0.25">
      <c r="C9998" s="5">
        <v>43073.416666666664</v>
      </c>
      <c r="D9998" s="6">
        <v>13049.43</v>
      </c>
      <c r="E9998" s="6">
        <v>13055.16</v>
      </c>
      <c r="F9998" s="6">
        <v>12972.06</v>
      </c>
      <c r="G9998" s="6">
        <v>13013.47</v>
      </c>
      <c r="H9998" s="6"/>
      <c r="I9998" s="6"/>
      <c r="J9998" s="6"/>
    </row>
    <row r="9999" spans="3:10" x14ac:dyDescent="0.25">
      <c r="C9999" s="7">
        <v>43073.458333333336</v>
      </c>
      <c r="D9999" s="8">
        <v>13012.97</v>
      </c>
      <c r="E9999" s="8">
        <v>13035.09</v>
      </c>
      <c r="F9999" s="8">
        <v>12992.88</v>
      </c>
      <c r="G9999" s="8">
        <v>12999.65</v>
      </c>
      <c r="H9999" s="8"/>
      <c r="I9999" s="8"/>
      <c r="J9999" s="8"/>
    </row>
    <row r="10000" spans="3:10" x14ac:dyDescent="0.25">
      <c r="C10000" s="5">
        <v>43073.5</v>
      </c>
      <c r="D10000" s="6">
        <v>13000.4</v>
      </c>
      <c r="E10000" s="6">
        <v>13030.77</v>
      </c>
      <c r="F10000" s="6">
        <v>12998.67</v>
      </c>
      <c r="G10000" s="6">
        <v>13015.32</v>
      </c>
      <c r="H10000" s="6"/>
      <c r="I10000" s="6"/>
      <c r="J10000" s="6"/>
    </row>
    <row r="10001" spans="3:10" x14ac:dyDescent="0.25">
      <c r="C10001" s="7">
        <v>43073.541666666664</v>
      </c>
      <c r="D10001" s="8">
        <v>13015.82</v>
      </c>
      <c r="E10001" s="8">
        <v>13038.84</v>
      </c>
      <c r="F10001" s="8">
        <v>13013.6</v>
      </c>
      <c r="G10001" s="8">
        <v>13028.21</v>
      </c>
      <c r="H10001" s="8"/>
      <c r="I10001" s="8"/>
      <c r="J10001" s="8"/>
    </row>
    <row r="10002" spans="3:10" x14ac:dyDescent="0.25">
      <c r="C10002" s="5">
        <v>43073.583333333336</v>
      </c>
      <c r="D10002" s="6">
        <v>13027.96</v>
      </c>
      <c r="E10002" s="6">
        <v>13056.2</v>
      </c>
      <c r="F10002" s="6">
        <v>13018.71</v>
      </c>
      <c r="G10002" s="6">
        <v>13046.6</v>
      </c>
      <c r="H10002" s="6"/>
      <c r="I10002" s="6"/>
      <c r="J10002" s="6"/>
    </row>
    <row r="10003" spans="3:10" x14ac:dyDescent="0.25">
      <c r="C10003" s="7">
        <v>43073.625</v>
      </c>
      <c r="D10003" s="8">
        <v>13046.85</v>
      </c>
      <c r="E10003" s="8">
        <v>13082.89</v>
      </c>
      <c r="F10003" s="8">
        <v>13040.92</v>
      </c>
      <c r="G10003" s="8">
        <v>13080.53</v>
      </c>
      <c r="H10003" s="8"/>
      <c r="I10003" s="8"/>
      <c r="J10003" s="8"/>
    </row>
    <row r="10004" spans="3:10" x14ac:dyDescent="0.25">
      <c r="C10004" s="5">
        <v>43073.666666666664</v>
      </c>
      <c r="D10004" s="6">
        <v>13080.28</v>
      </c>
      <c r="E10004" s="6">
        <v>13118.84</v>
      </c>
      <c r="F10004" s="6">
        <v>13075.65</v>
      </c>
      <c r="G10004" s="6">
        <v>13080.16</v>
      </c>
      <c r="H10004" s="6"/>
      <c r="I10004" s="6"/>
      <c r="J10004" s="6"/>
    </row>
    <row r="10005" spans="3:10" x14ac:dyDescent="0.25">
      <c r="C10005" s="7">
        <v>43073.708333333336</v>
      </c>
      <c r="D10005" s="8">
        <v>13081.16</v>
      </c>
      <c r="E10005" s="8">
        <v>13092.27</v>
      </c>
      <c r="F10005" s="8">
        <v>13006.76</v>
      </c>
      <c r="G10005" s="8">
        <v>13024.52</v>
      </c>
      <c r="H10005" s="8"/>
      <c r="I10005" s="8"/>
      <c r="J10005" s="8"/>
    </row>
    <row r="10006" spans="3:10" x14ac:dyDescent="0.25">
      <c r="C10006" s="5">
        <v>43073.75</v>
      </c>
      <c r="D10006" s="6">
        <v>13024.27</v>
      </c>
      <c r="E10006" s="6">
        <v>13077.33</v>
      </c>
      <c r="F10006" s="6">
        <v>13015.64</v>
      </c>
      <c r="G10006" s="6">
        <v>13068.33</v>
      </c>
      <c r="H10006" s="6"/>
      <c r="I10006" s="6"/>
      <c r="J10006" s="6"/>
    </row>
    <row r="10007" spans="3:10" x14ac:dyDescent="0.25">
      <c r="C10007" s="7">
        <v>43073.791666666664</v>
      </c>
      <c r="D10007" s="8">
        <v>13067.83</v>
      </c>
      <c r="E10007" s="8">
        <v>13084.58</v>
      </c>
      <c r="F10007" s="8">
        <v>13061.08</v>
      </c>
      <c r="G10007" s="8">
        <v>13081.58</v>
      </c>
      <c r="H10007" s="8"/>
      <c r="I10007" s="8"/>
      <c r="J10007" s="8"/>
    </row>
    <row r="10008" spans="3:10" x14ac:dyDescent="0.25">
      <c r="C10008" s="5">
        <v>43073.833333333336</v>
      </c>
      <c r="D10008" s="6">
        <v>13080.83</v>
      </c>
      <c r="E10008" s="6">
        <v>13098.58</v>
      </c>
      <c r="F10008" s="6">
        <v>13079.33</v>
      </c>
      <c r="G10008" s="6">
        <v>13087.83</v>
      </c>
      <c r="H10008" s="6"/>
      <c r="I10008" s="6"/>
      <c r="J10008" s="6"/>
    </row>
    <row r="10009" spans="3:10" x14ac:dyDescent="0.25">
      <c r="C10009" s="7">
        <v>43073.875</v>
      </c>
      <c r="D10009" s="8">
        <v>13087.33</v>
      </c>
      <c r="E10009" s="8">
        <v>13087.83</v>
      </c>
      <c r="F10009" s="8">
        <v>13051.33</v>
      </c>
      <c r="G10009" s="8">
        <v>13055.58</v>
      </c>
      <c r="H10009" s="8"/>
      <c r="I10009" s="8"/>
      <c r="J10009" s="8"/>
    </row>
    <row r="10010" spans="3:10" x14ac:dyDescent="0.25">
      <c r="C10010" s="5">
        <v>43073.916666666664</v>
      </c>
      <c r="D10010" s="6">
        <v>13055.33</v>
      </c>
      <c r="E10010" s="6">
        <v>13057.83</v>
      </c>
      <c r="F10010" s="6">
        <v>13027.07</v>
      </c>
      <c r="G10010" s="6">
        <v>13027.82</v>
      </c>
      <c r="H10010" s="6"/>
      <c r="I10010" s="6"/>
      <c r="J10010" s="6"/>
    </row>
    <row r="10011" spans="3:10" x14ac:dyDescent="0.25">
      <c r="C10011" s="7">
        <v>43073.958333333336</v>
      </c>
      <c r="D10011" s="8">
        <v>13026.07</v>
      </c>
      <c r="E10011" s="8">
        <v>13031.01</v>
      </c>
      <c r="F10011" s="8">
        <v>13002.25</v>
      </c>
      <c r="G10011" s="8">
        <v>13023.83</v>
      </c>
      <c r="H10011" s="8"/>
      <c r="I10011" s="8"/>
      <c r="J10011" s="8"/>
    </row>
    <row r="10012" spans="3:10" x14ac:dyDescent="0.25">
      <c r="C10012" s="5">
        <v>43074.041666666664</v>
      </c>
      <c r="D10012" s="6">
        <v>13023.83</v>
      </c>
      <c r="E10012" s="6">
        <v>13032.44</v>
      </c>
      <c r="F10012" s="6">
        <v>13018.86</v>
      </c>
      <c r="G10012" s="6">
        <v>13028.73</v>
      </c>
      <c r="H10012" s="6"/>
      <c r="I10012" s="6"/>
      <c r="J10012" s="6"/>
    </row>
    <row r="10013" spans="3:10" x14ac:dyDescent="0.25">
      <c r="C10013" s="7">
        <v>43074.083333333336</v>
      </c>
      <c r="D10013" s="8">
        <v>13028.73</v>
      </c>
      <c r="E10013" s="8">
        <v>13036.87</v>
      </c>
      <c r="F10013" s="8">
        <v>13022.06</v>
      </c>
      <c r="G10013" s="8">
        <v>13029.47</v>
      </c>
      <c r="H10013" s="8"/>
      <c r="I10013" s="8"/>
      <c r="J10013" s="8"/>
    </row>
    <row r="10014" spans="3:10" x14ac:dyDescent="0.25">
      <c r="C10014" s="5">
        <v>43074.125</v>
      </c>
      <c r="D10014" s="6">
        <v>13029.47</v>
      </c>
      <c r="E10014" s="6">
        <v>13044.28</v>
      </c>
      <c r="F10014" s="6">
        <v>13028.23</v>
      </c>
      <c r="G10014" s="6">
        <v>13041.81</v>
      </c>
      <c r="H10014" s="6"/>
      <c r="I10014" s="6"/>
      <c r="J10014" s="6"/>
    </row>
    <row r="10015" spans="3:10" x14ac:dyDescent="0.25">
      <c r="C10015" s="7">
        <v>43074.166666666664</v>
      </c>
      <c r="D10015" s="8">
        <v>13041.81</v>
      </c>
      <c r="E10015" s="8">
        <v>13049.21</v>
      </c>
      <c r="F10015" s="8">
        <v>13040.57</v>
      </c>
      <c r="G10015" s="8">
        <v>13044.28</v>
      </c>
      <c r="H10015" s="8"/>
      <c r="I10015" s="8"/>
      <c r="J10015" s="8"/>
    </row>
    <row r="10016" spans="3:10" x14ac:dyDescent="0.25">
      <c r="C10016" s="5">
        <v>43074.208333333336</v>
      </c>
      <c r="D10016" s="6">
        <v>13044.28</v>
      </c>
      <c r="E10016" s="6">
        <v>13054.15</v>
      </c>
      <c r="F10016" s="6">
        <v>13043.04</v>
      </c>
      <c r="G10016" s="6">
        <v>13050.45</v>
      </c>
      <c r="H10016" s="6"/>
      <c r="I10016" s="6"/>
      <c r="J10016" s="6"/>
    </row>
    <row r="10017" spans="3:10" x14ac:dyDescent="0.25">
      <c r="C10017" s="7">
        <v>43074.25</v>
      </c>
      <c r="D10017" s="8">
        <v>13050.45</v>
      </c>
      <c r="E10017" s="8">
        <v>13061.82</v>
      </c>
      <c r="F10017" s="8">
        <v>13049.21</v>
      </c>
      <c r="G10017" s="8">
        <v>13060.59</v>
      </c>
      <c r="H10017" s="8"/>
      <c r="I10017" s="8"/>
      <c r="J10017" s="8"/>
    </row>
    <row r="10018" spans="3:10" x14ac:dyDescent="0.25">
      <c r="C10018" s="5">
        <v>43074.291666666664</v>
      </c>
      <c r="D10018" s="6">
        <v>13059.35</v>
      </c>
      <c r="E10018" s="6">
        <v>13060.59</v>
      </c>
      <c r="F10018" s="6">
        <v>13047.94</v>
      </c>
      <c r="G10018" s="6">
        <v>13049.18</v>
      </c>
      <c r="H10018" s="6"/>
      <c r="I10018" s="6"/>
      <c r="J10018" s="6"/>
    </row>
    <row r="10019" spans="3:10" x14ac:dyDescent="0.25">
      <c r="C10019" s="7">
        <v>43074.333333333336</v>
      </c>
      <c r="D10019" s="8">
        <v>13049.18</v>
      </c>
      <c r="E10019" s="8">
        <v>13059.27</v>
      </c>
      <c r="F10019" s="8">
        <v>13046.1</v>
      </c>
      <c r="G10019" s="8">
        <v>13059.27</v>
      </c>
      <c r="H10019" s="8"/>
      <c r="I10019" s="8"/>
      <c r="J10019" s="8"/>
    </row>
    <row r="10020" spans="3:10" x14ac:dyDescent="0.25">
      <c r="C10020" s="5">
        <v>43074.375</v>
      </c>
      <c r="D10020" s="6">
        <v>13057.77</v>
      </c>
      <c r="E10020" s="6">
        <v>13088.81</v>
      </c>
      <c r="F10020" s="6">
        <v>13044.08</v>
      </c>
      <c r="G10020" s="6">
        <v>13044.58</v>
      </c>
      <c r="H10020" s="6"/>
      <c r="I10020" s="6"/>
      <c r="J10020" s="6"/>
    </row>
    <row r="10021" spans="3:10" x14ac:dyDescent="0.25">
      <c r="C10021" s="7">
        <v>43074.416666666664</v>
      </c>
      <c r="D10021" s="8">
        <v>13045.33</v>
      </c>
      <c r="E10021" s="8">
        <v>13094.7</v>
      </c>
      <c r="F10021" s="8">
        <v>13045.08</v>
      </c>
      <c r="G10021" s="8">
        <v>13066.55</v>
      </c>
      <c r="H10021" s="8"/>
      <c r="I10021" s="8"/>
      <c r="J10021" s="8"/>
    </row>
    <row r="10022" spans="3:10" x14ac:dyDescent="0.25">
      <c r="C10022" s="5">
        <v>43074.458333333336</v>
      </c>
      <c r="D10022" s="6">
        <v>13066.8</v>
      </c>
      <c r="E10022" s="6">
        <v>13073.23</v>
      </c>
      <c r="F10022" s="6">
        <v>13023.28</v>
      </c>
      <c r="G10022" s="6">
        <v>13047.54</v>
      </c>
      <c r="H10022" s="6"/>
      <c r="I10022" s="6"/>
      <c r="J10022" s="6"/>
    </row>
    <row r="10023" spans="3:10" x14ac:dyDescent="0.25">
      <c r="C10023" s="7">
        <v>43074.5</v>
      </c>
      <c r="D10023" s="8">
        <v>13047.29</v>
      </c>
      <c r="E10023" s="8">
        <v>13055.7</v>
      </c>
      <c r="F10023" s="8">
        <v>12958.79</v>
      </c>
      <c r="G10023" s="8">
        <v>12981.97</v>
      </c>
      <c r="H10023" s="8"/>
      <c r="I10023" s="8"/>
      <c r="J10023" s="8"/>
    </row>
    <row r="10024" spans="3:10" x14ac:dyDescent="0.25">
      <c r="C10024" s="5">
        <v>43074.541666666664</v>
      </c>
      <c r="D10024" s="6">
        <v>12982.72</v>
      </c>
      <c r="E10024" s="6">
        <v>13020.29</v>
      </c>
      <c r="F10024" s="6">
        <v>12964.63</v>
      </c>
      <c r="G10024" s="6">
        <v>13014.49</v>
      </c>
      <c r="H10024" s="6"/>
      <c r="I10024" s="6"/>
      <c r="J10024" s="6"/>
    </row>
    <row r="10025" spans="3:10" x14ac:dyDescent="0.25">
      <c r="C10025" s="7">
        <v>43074.583333333336</v>
      </c>
      <c r="D10025" s="8">
        <v>13014.74</v>
      </c>
      <c r="E10025" s="8">
        <v>13038.77</v>
      </c>
      <c r="F10025" s="8">
        <v>12992.11</v>
      </c>
      <c r="G10025" s="8">
        <v>13030.19</v>
      </c>
      <c r="H10025" s="8"/>
      <c r="I10025" s="8"/>
      <c r="J10025" s="8"/>
    </row>
    <row r="10026" spans="3:10" x14ac:dyDescent="0.25">
      <c r="C10026" s="5">
        <v>43074.625</v>
      </c>
      <c r="D10026" s="6">
        <v>13030.44</v>
      </c>
      <c r="E10026" s="6">
        <v>13046.3</v>
      </c>
      <c r="F10026" s="6">
        <v>12993.24</v>
      </c>
      <c r="G10026" s="6">
        <v>12995.99</v>
      </c>
      <c r="H10026" s="6"/>
      <c r="I10026" s="6"/>
      <c r="J10026" s="6"/>
    </row>
    <row r="10027" spans="3:10" x14ac:dyDescent="0.25">
      <c r="C10027" s="7">
        <v>43074.666666666664</v>
      </c>
      <c r="D10027" s="8">
        <v>12995.74</v>
      </c>
      <c r="E10027" s="8">
        <v>13033.03</v>
      </c>
      <c r="F10027" s="8">
        <v>12995.74</v>
      </c>
      <c r="G10027" s="8">
        <v>13012.84</v>
      </c>
      <c r="H10027" s="8"/>
      <c r="I10027" s="8"/>
      <c r="J10027" s="8"/>
    </row>
    <row r="10028" spans="3:10" x14ac:dyDescent="0.25">
      <c r="C10028" s="5">
        <v>43074.708333333336</v>
      </c>
      <c r="D10028" s="6">
        <v>13012.09</v>
      </c>
      <c r="E10028" s="6">
        <v>13069.49</v>
      </c>
      <c r="F10028" s="6">
        <v>12989.12</v>
      </c>
      <c r="G10028" s="6">
        <v>13068.73</v>
      </c>
      <c r="H10028" s="6"/>
      <c r="I10028" s="6"/>
      <c r="J10028" s="6"/>
    </row>
    <row r="10029" spans="3:10" x14ac:dyDescent="0.25">
      <c r="C10029" s="7">
        <v>43074.75</v>
      </c>
      <c r="D10029" s="8">
        <v>13068.72</v>
      </c>
      <c r="E10029" s="8">
        <v>13079.56</v>
      </c>
      <c r="F10029" s="8">
        <v>13020.4</v>
      </c>
      <c r="G10029" s="8">
        <v>13023.9</v>
      </c>
      <c r="H10029" s="8"/>
      <c r="I10029" s="8"/>
      <c r="J10029" s="8"/>
    </row>
    <row r="10030" spans="3:10" x14ac:dyDescent="0.25">
      <c r="C10030" s="5">
        <v>43074.791666666664</v>
      </c>
      <c r="D10030" s="6">
        <v>13023.4</v>
      </c>
      <c r="E10030" s="6">
        <v>13036.65</v>
      </c>
      <c r="F10030" s="6">
        <v>13012.65</v>
      </c>
      <c r="G10030" s="6">
        <v>13017.9</v>
      </c>
      <c r="H10030" s="6"/>
      <c r="I10030" s="6"/>
      <c r="J10030" s="6"/>
    </row>
    <row r="10031" spans="3:10" x14ac:dyDescent="0.25">
      <c r="C10031" s="7">
        <v>43074.833333333336</v>
      </c>
      <c r="D10031" s="8">
        <v>13017.4</v>
      </c>
      <c r="E10031" s="8">
        <v>13030.4</v>
      </c>
      <c r="F10031" s="8">
        <v>13012.65</v>
      </c>
      <c r="G10031" s="8">
        <v>13022.9</v>
      </c>
      <c r="H10031" s="8"/>
      <c r="I10031" s="8"/>
      <c r="J10031" s="8"/>
    </row>
    <row r="10032" spans="3:10" x14ac:dyDescent="0.25">
      <c r="C10032" s="5">
        <v>43074.875</v>
      </c>
      <c r="D10032" s="6">
        <v>13023.4</v>
      </c>
      <c r="E10032" s="6">
        <v>13029.15</v>
      </c>
      <c r="F10032" s="6">
        <v>12995.65</v>
      </c>
      <c r="G10032" s="6">
        <v>13010.9</v>
      </c>
      <c r="H10032" s="6"/>
      <c r="I10032" s="6"/>
      <c r="J10032" s="6"/>
    </row>
    <row r="10033" spans="3:10" x14ac:dyDescent="0.25">
      <c r="C10033" s="7">
        <v>43074.916666666664</v>
      </c>
      <c r="D10033" s="8">
        <v>13011.4</v>
      </c>
      <c r="E10033" s="8">
        <v>13020.9</v>
      </c>
      <c r="F10033" s="8">
        <v>12996.9</v>
      </c>
      <c r="G10033" s="8">
        <v>13004.65</v>
      </c>
      <c r="H10033" s="8"/>
      <c r="I10033" s="8"/>
      <c r="J10033" s="8"/>
    </row>
    <row r="10034" spans="3:10" x14ac:dyDescent="0.25">
      <c r="C10034" s="5">
        <v>43074.958333333336</v>
      </c>
      <c r="D10034" s="6">
        <v>13004.9</v>
      </c>
      <c r="E10034" s="6">
        <v>13008.33</v>
      </c>
      <c r="F10034" s="6">
        <v>12995.89</v>
      </c>
      <c r="G10034" s="6">
        <v>12998.39</v>
      </c>
      <c r="H10034" s="6"/>
      <c r="I10034" s="6"/>
      <c r="J10034" s="6"/>
    </row>
    <row r="10035" spans="3:10" x14ac:dyDescent="0.25">
      <c r="C10035" s="7">
        <v>43075.041666666664</v>
      </c>
      <c r="D10035" s="8">
        <v>12998.39</v>
      </c>
      <c r="E10035" s="8">
        <v>13008.75</v>
      </c>
      <c r="F10035" s="8">
        <v>12998.39</v>
      </c>
      <c r="G10035" s="8">
        <v>13007.51</v>
      </c>
      <c r="H10035" s="8"/>
      <c r="I10035" s="8"/>
      <c r="J10035" s="8"/>
    </row>
    <row r="10036" spans="3:10" x14ac:dyDescent="0.25">
      <c r="C10036" s="5">
        <v>43075.083333333336</v>
      </c>
      <c r="D10036" s="6">
        <v>13007.51</v>
      </c>
      <c r="E10036" s="6">
        <v>13015.17</v>
      </c>
      <c r="F10036" s="6">
        <v>13003.8</v>
      </c>
      <c r="G10036" s="6">
        <v>13010.7</v>
      </c>
      <c r="H10036" s="6"/>
      <c r="I10036" s="6"/>
      <c r="J10036" s="6"/>
    </row>
    <row r="10037" spans="3:10" x14ac:dyDescent="0.25">
      <c r="C10037" s="7">
        <v>43075.125</v>
      </c>
      <c r="D10037" s="8">
        <v>13010.7</v>
      </c>
      <c r="E10037" s="8">
        <v>13011.93</v>
      </c>
      <c r="F10037" s="8">
        <v>13004.51</v>
      </c>
      <c r="G10037" s="8">
        <v>13008.22</v>
      </c>
      <c r="H10037" s="8"/>
      <c r="I10037" s="8"/>
      <c r="J10037" s="8"/>
    </row>
    <row r="10038" spans="3:10" x14ac:dyDescent="0.25">
      <c r="C10038" s="5">
        <v>43075.166666666664</v>
      </c>
      <c r="D10038" s="6">
        <v>13008.22</v>
      </c>
      <c r="E10038" s="6">
        <v>13008.22</v>
      </c>
      <c r="F10038" s="6">
        <v>12974.28</v>
      </c>
      <c r="G10038" s="6">
        <v>12977.99</v>
      </c>
      <c r="H10038" s="6"/>
      <c r="I10038" s="6"/>
      <c r="J10038" s="6"/>
    </row>
    <row r="10039" spans="3:10" x14ac:dyDescent="0.25">
      <c r="C10039" s="7">
        <v>43075.208333333336</v>
      </c>
      <c r="D10039" s="8">
        <v>12979.23</v>
      </c>
      <c r="E10039" s="8">
        <v>12994.85</v>
      </c>
      <c r="F10039" s="8">
        <v>12975.25</v>
      </c>
      <c r="G10039" s="8">
        <v>12977.72</v>
      </c>
      <c r="H10039" s="8"/>
      <c r="I10039" s="8"/>
      <c r="J10039" s="8"/>
    </row>
    <row r="10040" spans="3:10" x14ac:dyDescent="0.25">
      <c r="C10040" s="5">
        <v>43075.25</v>
      </c>
      <c r="D10040" s="6">
        <v>12978.22</v>
      </c>
      <c r="E10040" s="6">
        <v>12980.46</v>
      </c>
      <c r="F10040" s="6">
        <v>12963.36</v>
      </c>
      <c r="G10040" s="6">
        <v>12967.07</v>
      </c>
      <c r="H10040" s="6"/>
      <c r="I10040" s="6"/>
      <c r="J10040" s="6"/>
    </row>
    <row r="10041" spans="3:10" x14ac:dyDescent="0.25">
      <c r="C10041" s="7">
        <v>43075.291666666664</v>
      </c>
      <c r="D10041" s="8">
        <v>12968.57</v>
      </c>
      <c r="E10041" s="8">
        <v>12972.54</v>
      </c>
      <c r="F10041" s="8">
        <v>12956.91</v>
      </c>
      <c r="G10041" s="8">
        <v>12970.57</v>
      </c>
      <c r="H10041" s="8"/>
      <c r="I10041" s="8"/>
      <c r="J10041" s="8"/>
    </row>
    <row r="10042" spans="3:10" x14ac:dyDescent="0.25">
      <c r="C10042" s="5">
        <v>43075.333333333336</v>
      </c>
      <c r="D10042" s="6">
        <v>12971.8</v>
      </c>
      <c r="E10042" s="6">
        <v>12981.59</v>
      </c>
      <c r="F10042" s="6">
        <v>12967.49</v>
      </c>
      <c r="G10042" s="6">
        <v>12972.38</v>
      </c>
      <c r="H10042" s="6"/>
      <c r="I10042" s="6"/>
      <c r="J10042" s="6"/>
    </row>
    <row r="10043" spans="3:10" x14ac:dyDescent="0.25">
      <c r="C10043" s="7">
        <v>43075.375</v>
      </c>
      <c r="D10043" s="8">
        <v>12973.88</v>
      </c>
      <c r="E10043" s="8">
        <v>12973.88</v>
      </c>
      <c r="F10043" s="8">
        <v>12901.63</v>
      </c>
      <c r="G10043" s="8">
        <v>12908.41</v>
      </c>
      <c r="H10043" s="8"/>
      <c r="I10043" s="8"/>
      <c r="J10043" s="8"/>
    </row>
    <row r="10044" spans="3:10" x14ac:dyDescent="0.25">
      <c r="C10044" s="5">
        <v>43075.416666666664</v>
      </c>
      <c r="D10044" s="6">
        <v>12908.91</v>
      </c>
      <c r="E10044" s="6">
        <v>12937.64</v>
      </c>
      <c r="F10044" s="6">
        <v>12861.43</v>
      </c>
      <c r="G10044" s="6">
        <v>12935.13</v>
      </c>
      <c r="H10044" s="6"/>
      <c r="I10044" s="6"/>
      <c r="J10044" s="6"/>
    </row>
    <row r="10045" spans="3:10" x14ac:dyDescent="0.25">
      <c r="C10045" s="7">
        <v>43075.458333333336</v>
      </c>
      <c r="D10045" s="8">
        <v>12934.63</v>
      </c>
      <c r="E10045" s="8">
        <v>12962.58</v>
      </c>
      <c r="F10045" s="8">
        <v>12906.21</v>
      </c>
      <c r="G10045" s="8">
        <v>12908.98</v>
      </c>
      <c r="H10045" s="8"/>
      <c r="I10045" s="8"/>
      <c r="J10045" s="8"/>
    </row>
    <row r="10046" spans="3:10" x14ac:dyDescent="0.25">
      <c r="C10046" s="5">
        <v>43075.5</v>
      </c>
      <c r="D10046" s="6">
        <v>12908.72</v>
      </c>
      <c r="E10046" s="6">
        <v>12927.47</v>
      </c>
      <c r="F10046" s="6">
        <v>12896.81</v>
      </c>
      <c r="G10046" s="6">
        <v>12914.79</v>
      </c>
      <c r="H10046" s="6"/>
      <c r="I10046" s="6"/>
      <c r="J10046" s="6"/>
    </row>
    <row r="10047" spans="3:10" x14ac:dyDescent="0.25">
      <c r="C10047" s="7">
        <v>43075.541666666664</v>
      </c>
      <c r="D10047" s="8">
        <v>12915.54</v>
      </c>
      <c r="E10047" s="8">
        <v>12945.81</v>
      </c>
      <c r="F10047" s="8">
        <v>12910.58</v>
      </c>
      <c r="G10047" s="8">
        <v>12928.05</v>
      </c>
      <c r="H10047" s="8"/>
      <c r="I10047" s="8"/>
      <c r="J10047" s="8"/>
    </row>
    <row r="10048" spans="3:10" x14ac:dyDescent="0.25">
      <c r="C10048" s="5">
        <v>43075.583333333336</v>
      </c>
      <c r="D10048" s="6">
        <v>12928.3</v>
      </c>
      <c r="E10048" s="6">
        <v>12942.96</v>
      </c>
      <c r="F10048" s="6">
        <v>12912.74</v>
      </c>
      <c r="G10048" s="6">
        <v>12933.39</v>
      </c>
      <c r="H10048" s="6"/>
      <c r="I10048" s="6"/>
      <c r="J10048" s="6"/>
    </row>
    <row r="10049" spans="3:10" x14ac:dyDescent="0.25">
      <c r="C10049" s="7">
        <v>43075.625</v>
      </c>
      <c r="D10049" s="8">
        <v>12933.64</v>
      </c>
      <c r="E10049" s="8">
        <v>12936.82</v>
      </c>
      <c r="F10049" s="8">
        <v>12903.79</v>
      </c>
      <c r="G10049" s="8">
        <v>12931.43</v>
      </c>
      <c r="H10049" s="8"/>
      <c r="I10049" s="8"/>
      <c r="J10049" s="8"/>
    </row>
    <row r="10050" spans="3:10" x14ac:dyDescent="0.25">
      <c r="C10050" s="5">
        <v>43075.666666666664</v>
      </c>
      <c r="D10050" s="6">
        <v>12930.93</v>
      </c>
      <c r="E10050" s="6">
        <v>12969.21</v>
      </c>
      <c r="F10050" s="6">
        <v>12916.53</v>
      </c>
      <c r="G10050" s="6">
        <v>12964.43</v>
      </c>
      <c r="H10050" s="6"/>
      <c r="I10050" s="6"/>
      <c r="J10050" s="6"/>
    </row>
    <row r="10051" spans="3:10" x14ac:dyDescent="0.25">
      <c r="C10051" s="7">
        <v>43075.708333333336</v>
      </c>
      <c r="D10051" s="8">
        <v>12965.43</v>
      </c>
      <c r="E10051" s="8">
        <v>13002.02</v>
      </c>
      <c r="F10051" s="8">
        <v>12949.73</v>
      </c>
      <c r="G10051" s="8">
        <v>13001.51</v>
      </c>
      <c r="H10051" s="8"/>
      <c r="I10051" s="8"/>
      <c r="J10051" s="8"/>
    </row>
    <row r="10052" spans="3:10" x14ac:dyDescent="0.25">
      <c r="C10052" s="5">
        <v>43075.75</v>
      </c>
      <c r="D10052" s="6">
        <v>13001.76</v>
      </c>
      <c r="E10052" s="6">
        <v>13035.67</v>
      </c>
      <c r="F10052" s="6">
        <v>12984.82</v>
      </c>
      <c r="G10052" s="6">
        <v>12993.81</v>
      </c>
      <c r="H10052" s="6"/>
      <c r="I10052" s="6"/>
      <c r="J10052" s="6"/>
    </row>
    <row r="10053" spans="3:10" x14ac:dyDescent="0.25">
      <c r="C10053" s="7">
        <v>43075.791666666664</v>
      </c>
      <c r="D10053" s="8">
        <v>12992.81</v>
      </c>
      <c r="E10053" s="8">
        <v>13003.31</v>
      </c>
      <c r="F10053" s="8">
        <v>12976.56</v>
      </c>
      <c r="G10053" s="8">
        <v>12999.55</v>
      </c>
      <c r="H10053" s="8"/>
      <c r="I10053" s="8"/>
      <c r="J10053" s="8"/>
    </row>
    <row r="10054" spans="3:10" x14ac:dyDescent="0.25">
      <c r="C10054" s="5">
        <v>43075.833333333336</v>
      </c>
      <c r="D10054" s="6">
        <v>12999.3</v>
      </c>
      <c r="E10054" s="6">
        <v>13017.3</v>
      </c>
      <c r="F10054" s="6">
        <v>12988.3</v>
      </c>
      <c r="G10054" s="6">
        <v>13012.8</v>
      </c>
      <c r="H10054" s="6"/>
      <c r="I10054" s="6"/>
      <c r="J10054" s="6"/>
    </row>
    <row r="10055" spans="3:10" x14ac:dyDescent="0.25">
      <c r="C10055" s="7">
        <v>43075.875</v>
      </c>
      <c r="D10055" s="8">
        <v>13012.55</v>
      </c>
      <c r="E10055" s="8">
        <v>13030.8</v>
      </c>
      <c r="F10055" s="8">
        <v>13005.3</v>
      </c>
      <c r="G10055" s="8">
        <v>13019.3</v>
      </c>
      <c r="H10055" s="8"/>
      <c r="I10055" s="8"/>
      <c r="J10055" s="8"/>
    </row>
    <row r="10056" spans="3:10" x14ac:dyDescent="0.25">
      <c r="C10056" s="5">
        <v>43075.916666666664</v>
      </c>
      <c r="D10056" s="6">
        <v>13019.05</v>
      </c>
      <c r="E10056" s="6">
        <v>13025.8</v>
      </c>
      <c r="F10056" s="6">
        <v>12997.05</v>
      </c>
      <c r="G10056" s="6">
        <v>13000.79</v>
      </c>
      <c r="H10056" s="6"/>
      <c r="I10056" s="6"/>
      <c r="J10056" s="6"/>
    </row>
    <row r="10057" spans="3:10" x14ac:dyDescent="0.25">
      <c r="C10057" s="7">
        <v>43075.958333333336</v>
      </c>
      <c r="D10057" s="8">
        <v>12999.04</v>
      </c>
      <c r="E10057" s="8">
        <v>13011.8</v>
      </c>
      <c r="F10057" s="8">
        <v>12995.34</v>
      </c>
      <c r="G10057" s="8">
        <v>13006.83</v>
      </c>
      <c r="H10057" s="8"/>
      <c r="I10057" s="8"/>
      <c r="J10057" s="8"/>
    </row>
    <row r="10058" spans="3:10" x14ac:dyDescent="0.25">
      <c r="C10058" s="5">
        <v>43076.041666666664</v>
      </c>
      <c r="D10058" s="6">
        <v>13003.86</v>
      </c>
      <c r="E10058" s="6">
        <v>13013.74</v>
      </c>
      <c r="F10058" s="6">
        <v>12998.38</v>
      </c>
      <c r="G10058" s="6">
        <v>13010.03</v>
      </c>
      <c r="H10058" s="6"/>
      <c r="I10058" s="6"/>
      <c r="J10058" s="6"/>
    </row>
    <row r="10059" spans="3:10" x14ac:dyDescent="0.25">
      <c r="C10059" s="7">
        <v>43076.083333333336</v>
      </c>
      <c r="D10059" s="8">
        <v>13011.27</v>
      </c>
      <c r="E10059" s="8">
        <v>13031.81</v>
      </c>
      <c r="F10059" s="8">
        <v>13010.03</v>
      </c>
      <c r="G10059" s="8">
        <v>13028.1</v>
      </c>
      <c r="H10059" s="8"/>
      <c r="I10059" s="8"/>
      <c r="J10059" s="8"/>
    </row>
    <row r="10060" spans="3:10" x14ac:dyDescent="0.25">
      <c r="C10060" s="5">
        <v>43076.125</v>
      </c>
      <c r="D10060" s="6">
        <v>13028.1</v>
      </c>
      <c r="E10060" s="6">
        <v>13039.75</v>
      </c>
      <c r="F10060" s="6">
        <v>13025.63</v>
      </c>
      <c r="G10060" s="6">
        <v>13036.04</v>
      </c>
      <c r="H10060" s="6"/>
      <c r="I10060" s="6"/>
      <c r="J10060" s="6"/>
    </row>
    <row r="10061" spans="3:10" x14ac:dyDescent="0.25">
      <c r="C10061" s="7">
        <v>43076.166666666664</v>
      </c>
      <c r="D10061" s="8">
        <v>13034.81</v>
      </c>
      <c r="E10061" s="8">
        <v>13037.28</v>
      </c>
      <c r="F10061" s="8">
        <v>13026.62</v>
      </c>
      <c r="G10061" s="8">
        <v>13027.86</v>
      </c>
      <c r="H10061" s="8"/>
      <c r="I10061" s="8"/>
      <c r="J10061" s="8"/>
    </row>
    <row r="10062" spans="3:10" x14ac:dyDescent="0.25">
      <c r="C10062" s="5">
        <v>43076.208333333336</v>
      </c>
      <c r="D10062" s="6">
        <v>13027.86</v>
      </c>
      <c r="E10062" s="6">
        <v>13031.57</v>
      </c>
      <c r="F10062" s="6">
        <v>13024.15</v>
      </c>
      <c r="G10062" s="6">
        <v>13027.86</v>
      </c>
      <c r="H10062" s="6"/>
      <c r="I10062" s="6"/>
      <c r="J10062" s="6"/>
    </row>
    <row r="10063" spans="3:10" x14ac:dyDescent="0.25">
      <c r="C10063" s="7">
        <v>43076.25</v>
      </c>
      <c r="D10063" s="8">
        <v>13027.86</v>
      </c>
      <c r="E10063" s="8">
        <v>13031.56</v>
      </c>
      <c r="F10063" s="8">
        <v>13023.88</v>
      </c>
      <c r="G10063" s="8">
        <v>13026.35</v>
      </c>
      <c r="H10063" s="8"/>
      <c r="I10063" s="8"/>
      <c r="J10063" s="8"/>
    </row>
    <row r="10064" spans="3:10" x14ac:dyDescent="0.25">
      <c r="C10064" s="5">
        <v>43076.291666666664</v>
      </c>
      <c r="D10064" s="6">
        <v>13026.35</v>
      </c>
      <c r="E10064" s="6">
        <v>13033.32</v>
      </c>
      <c r="F10064" s="6">
        <v>13022.64</v>
      </c>
      <c r="G10064" s="6">
        <v>13032.09</v>
      </c>
      <c r="H10064" s="6"/>
      <c r="I10064" s="6"/>
      <c r="J10064" s="6"/>
    </row>
    <row r="10065" spans="3:10" x14ac:dyDescent="0.25">
      <c r="C10065" s="7">
        <v>43076.333333333336</v>
      </c>
      <c r="D10065" s="8">
        <v>13030.85</v>
      </c>
      <c r="E10065" s="8">
        <v>13041.92</v>
      </c>
      <c r="F10065" s="8">
        <v>13024.8</v>
      </c>
      <c r="G10065" s="8">
        <v>13038.29</v>
      </c>
      <c r="H10065" s="8"/>
      <c r="I10065" s="8"/>
      <c r="J10065" s="8"/>
    </row>
    <row r="10066" spans="3:10" x14ac:dyDescent="0.25">
      <c r="C10066" s="5">
        <v>43076.375</v>
      </c>
      <c r="D10066" s="6">
        <v>13036.79</v>
      </c>
      <c r="E10066" s="6">
        <v>13054.51</v>
      </c>
      <c r="F10066" s="6">
        <v>13033.76</v>
      </c>
      <c r="G10066" s="6">
        <v>13037.54</v>
      </c>
      <c r="H10066" s="6"/>
      <c r="I10066" s="6"/>
      <c r="J10066" s="6"/>
    </row>
    <row r="10067" spans="3:10" x14ac:dyDescent="0.25">
      <c r="C10067" s="7">
        <v>43076.416666666664</v>
      </c>
      <c r="D10067" s="8">
        <v>13038.29</v>
      </c>
      <c r="E10067" s="8">
        <v>13047.81</v>
      </c>
      <c r="F10067" s="8">
        <v>13012.77</v>
      </c>
      <c r="G10067" s="8">
        <v>13034.1</v>
      </c>
      <c r="H10067" s="8"/>
      <c r="I10067" s="8"/>
      <c r="J10067" s="8"/>
    </row>
    <row r="10068" spans="3:10" x14ac:dyDescent="0.25">
      <c r="C10068" s="5">
        <v>43076.458333333336</v>
      </c>
      <c r="D10068" s="6">
        <v>13034.35</v>
      </c>
      <c r="E10068" s="6">
        <v>13067.41</v>
      </c>
      <c r="F10068" s="6">
        <v>13027.83</v>
      </c>
      <c r="G10068" s="6">
        <v>13057.75</v>
      </c>
      <c r="H10068" s="6"/>
      <c r="I10068" s="6"/>
      <c r="J10068" s="6"/>
    </row>
    <row r="10069" spans="3:10" x14ac:dyDescent="0.25">
      <c r="C10069" s="7">
        <v>43076.5</v>
      </c>
      <c r="D10069" s="8">
        <v>13057.99</v>
      </c>
      <c r="E10069" s="8">
        <v>13084.02</v>
      </c>
      <c r="F10069" s="8">
        <v>13043.08</v>
      </c>
      <c r="G10069" s="8">
        <v>13045.31</v>
      </c>
      <c r="H10069" s="8"/>
      <c r="I10069" s="8"/>
      <c r="J10069" s="8"/>
    </row>
    <row r="10070" spans="3:10" x14ac:dyDescent="0.25">
      <c r="C10070" s="5">
        <v>43076.541666666664</v>
      </c>
      <c r="D10070" s="6">
        <v>13045.56</v>
      </c>
      <c r="E10070" s="6">
        <v>13057.57</v>
      </c>
      <c r="F10070" s="6">
        <v>13011.85</v>
      </c>
      <c r="G10070" s="6">
        <v>13025.43</v>
      </c>
      <c r="H10070" s="6"/>
      <c r="I10070" s="6"/>
      <c r="J10070" s="6"/>
    </row>
    <row r="10071" spans="3:10" x14ac:dyDescent="0.25">
      <c r="C10071" s="7">
        <v>43076.583333333336</v>
      </c>
      <c r="D10071" s="8">
        <v>13025.68</v>
      </c>
      <c r="E10071" s="8">
        <v>13031.79</v>
      </c>
      <c r="F10071" s="8">
        <v>12992.25</v>
      </c>
      <c r="G10071" s="8">
        <v>12995</v>
      </c>
      <c r="H10071" s="8"/>
      <c r="I10071" s="8"/>
      <c r="J10071" s="8"/>
    </row>
    <row r="10072" spans="3:10" x14ac:dyDescent="0.25">
      <c r="C10072" s="5">
        <v>43076.625</v>
      </c>
      <c r="D10072" s="6">
        <v>12995.25</v>
      </c>
      <c r="E10072" s="6">
        <v>13010.17</v>
      </c>
      <c r="F10072" s="6">
        <v>12986.69</v>
      </c>
      <c r="G10072" s="6">
        <v>12999.91</v>
      </c>
      <c r="H10072" s="6"/>
      <c r="I10072" s="6"/>
      <c r="J10072" s="6"/>
    </row>
    <row r="10073" spans="3:10" x14ac:dyDescent="0.25">
      <c r="C10073" s="7">
        <v>43076.666666666664</v>
      </c>
      <c r="D10073" s="8">
        <v>12999.66</v>
      </c>
      <c r="E10073" s="8">
        <v>13028.68</v>
      </c>
      <c r="F10073" s="8">
        <v>12992.98</v>
      </c>
      <c r="G10073" s="8">
        <v>13027.2</v>
      </c>
      <c r="H10073" s="8"/>
      <c r="I10073" s="8"/>
      <c r="J10073" s="8"/>
    </row>
    <row r="10074" spans="3:10" x14ac:dyDescent="0.25">
      <c r="C10074" s="5">
        <v>43076.708333333336</v>
      </c>
      <c r="D10074" s="6">
        <v>13027.45</v>
      </c>
      <c r="E10074" s="6">
        <v>13045.33</v>
      </c>
      <c r="F10074" s="6">
        <v>13008.08</v>
      </c>
      <c r="G10074" s="6">
        <v>13044.33</v>
      </c>
      <c r="H10074" s="6"/>
      <c r="I10074" s="6"/>
      <c r="J10074" s="6"/>
    </row>
    <row r="10075" spans="3:10" x14ac:dyDescent="0.25">
      <c r="C10075" s="7">
        <v>43076.75</v>
      </c>
      <c r="D10075" s="8">
        <v>13044.83</v>
      </c>
      <c r="E10075" s="8">
        <v>13074.2</v>
      </c>
      <c r="F10075" s="8">
        <v>13025.43</v>
      </c>
      <c r="G10075" s="8">
        <v>13067.95</v>
      </c>
      <c r="H10075" s="8"/>
      <c r="I10075" s="8"/>
      <c r="J10075" s="8"/>
    </row>
    <row r="10076" spans="3:10" x14ac:dyDescent="0.25">
      <c r="C10076" s="5">
        <v>43076.791666666664</v>
      </c>
      <c r="D10076" s="6">
        <v>13068.2</v>
      </c>
      <c r="E10076" s="6">
        <v>13088.7</v>
      </c>
      <c r="F10076" s="6">
        <v>13056.45</v>
      </c>
      <c r="G10076" s="6">
        <v>13085.7</v>
      </c>
      <c r="H10076" s="6"/>
      <c r="I10076" s="6"/>
      <c r="J10076" s="6"/>
    </row>
    <row r="10077" spans="3:10" x14ac:dyDescent="0.25">
      <c r="C10077" s="7">
        <v>43076.833333333336</v>
      </c>
      <c r="D10077" s="8">
        <v>13085.95</v>
      </c>
      <c r="E10077" s="8">
        <v>13105.44</v>
      </c>
      <c r="F10077" s="8">
        <v>13081.94</v>
      </c>
      <c r="G10077" s="8">
        <v>13093.69</v>
      </c>
      <c r="H10077" s="8"/>
      <c r="I10077" s="8"/>
      <c r="J10077" s="8"/>
    </row>
    <row r="10078" spans="3:10" x14ac:dyDescent="0.25">
      <c r="C10078" s="5">
        <v>43076.875</v>
      </c>
      <c r="D10078" s="6">
        <v>13092.94</v>
      </c>
      <c r="E10078" s="6">
        <v>13097.44</v>
      </c>
      <c r="F10078" s="6">
        <v>13078.94</v>
      </c>
      <c r="G10078" s="6">
        <v>13090.94</v>
      </c>
      <c r="H10078" s="6"/>
      <c r="I10078" s="6"/>
      <c r="J10078" s="6"/>
    </row>
    <row r="10079" spans="3:10" x14ac:dyDescent="0.25">
      <c r="C10079" s="7">
        <v>43076.916666666664</v>
      </c>
      <c r="D10079" s="8">
        <v>13091.19</v>
      </c>
      <c r="E10079" s="8">
        <v>13095.69</v>
      </c>
      <c r="F10079" s="8">
        <v>13082.44</v>
      </c>
      <c r="G10079" s="8">
        <v>13095.69</v>
      </c>
      <c r="H10079" s="8"/>
      <c r="I10079" s="8"/>
      <c r="J10079" s="8"/>
    </row>
    <row r="10080" spans="3:10" x14ac:dyDescent="0.25">
      <c r="C10080" s="5">
        <v>43076.958333333336</v>
      </c>
      <c r="D10080" s="6">
        <v>13096.19</v>
      </c>
      <c r="E10080" s="6">
        <v>13110.76</v>
      </c>
      <c r="F10080" s="6">
        <v>13091.71</v>
      </c>
      <c r="G10080" s="6">
        <v>13110.76</v>
      </c>
      <c r="H10080" s="6"/>
      <c r="I10080" s="6"/>
      <c r="J10080" s="6"/>
    </row>
    <row r="10081" spans="3:10" x14ac:dyDescent="0.25">
      <c r="C10081" s="7">
        <v>43077.041666666664</v>
      </c>
      <c r="D10081" s="8">
        <v>13109.52</v>
      </c>
      <c r="E10081" s="8">
        <v>13118.7</v>
      </c>
      <c r="F10081" s="8">
        <v>13109.52</v>
      </c>
      <c r="G10081" s="8">
        <v>13117.96</v>
      </c>
      <c r="H10081" s="8"/>
      <c r="I10081" s="8"/>
      <c r="J10081" s="8"/>
    </row>
    <row r="10082" spans="3:10" x14ac:dyDescent="0.25">
      <c r="C10082" s="5">
        <v>43077.083333333336</v>
      </c>
      <c r="D10082" s="6">
        <v>13116.72</v>
      </c>
      <c r="E10082" s="6">
        <v>13117.96</v>
      </c>
      <c r="F10082" s="6">
        <v>13097.58</v>
      </c>
      <c r="G10082" s="6">
        <v>13112.25</v>
      </c>
      <c r="H10082" s="6"/>
      <c r="I10082" s="6"/>
      <c r="J10082" s="6"/>
    </row>
    <row r="10083" spans="3:10" x14ac:dyDescent="0.25">
      <c r="C10083" s="7">
        <v>43077.125</v>
      </c>
      <c r="D10083" s="8">
        <v>13111.01</v>
      </c>
      <c r="E10083" s="8">
        <v>13117.24</v>
      </c>
      <c r="F10083" s="8">
        <v>13108.55</v>
      </c>
      <c r="G10083" s="8">
        <v>13114.75</v>
      </c>
      <c r="H10083" s="8"/>
      <c r="I10083" s="8"/>
      <c r="J10083" s="8"/>
    </row>
    <row r="10084" spans="3:10" x14ac:dyDescent="0.25">
      <c r="C10084" s="5">
        <v>43077.166666666664</v>
      </c>
      <c r="D10084" s="6">
        <v>13115.99</v>
      </c>
      <c r="E10084" s="6">
        <v>13117.24</v>
      </c>
      <c r="F10084" s="6">
        <v>13108.29</v>
      </c>
      <c r="G10084" s="6">
        <v>13108.29</v>
      </c>
      <c r="H10084" s="6"/>
      <c r="I10084" s="6"/>
      <c r="J10084" s="6"/>
    </row>
    <row r="10085" spans="3:10" x14ac:dyDescent="0.25">
      <c r="C10085" s="7">
        <v>43077.208333333336</v>
      </c>
      <c r="D10085" s="8">
        <v>13108.29</v>
      </c>
      <c r="E10085" s="8">
        <v>13111.51</v>
      </c>
      <c r="F10085" s="8">
        <v>13105.3</v>
      </c>
      <c r="G10085" s="8">
        <v>13110.27</v>
      </c>
      <c r="H10085" s="8"/>
      <c r="I10085" s="8"/>
      <c r="J10085" s="8"/>
    </row>
    <row r="10086" spans="3:10" x14ac:dyDescent="0.25">
      <c r="C10086" s="5">
        <v>43077.25</v>
      </c>
      <c r="D10086" s="6">
        <v>13109.02</v>
      </c>
      <c r="E10086" s="6">
        <v>13119.95</v>
      </c>
      <c r="F10086" s="6">
        <v>13109.02</v>
      </c>
      <c r="G10086" s="6">
        <v>13118.71</v>
      </c>
      <c r="H10086" s="6"/>
      <c r="I10086" s="6"/>
      <c r="J10086" s="6"/>
    </row>
    <row r="10087" spans="3:10" x14ac:dyDescent="0.25">
      <c r="C10087" s="7">
        <v>43077.291666666664</v>
      </c>
      <c r="D10087" s="8">
        <v>13118.71</v>
      </c>
      <c r="E10087" s="8">
        <v>13126.88</v>
      </c>
      <c r="F10087" s="8">
        <v>13113.71</v>
      </c>
      <c r="G10087" s="8">
        <v>13122.66</v>
      </c>
      <c r="H10087" s="8"/>
      <c r="I10087" s="8"/>
      <c r="J10087" s="8"/>
    </row>
    <row r="10088" spans="3:10" x14ac:dyDescent="0.25">
      <c r="C10088" s="5">
        <v>43077.333333333336</v>
      </c>
      <c r="D10088" s="6">
        <v>13122.66</v>
      </c>
      <c r="E10088" s="6">
        <v>13129.27</v>
      </c>
      <c r="F10088" s="6">
        <v>13120.55</v>
      </c>
      <c r="G10088" s="6">
        <v>13129.27</v>
      </c>
      <c r="H10088" s="6"/>
      <c r="I10088" s="6"/>
      <c r="J10088" s="6"/>
    </row>
    <row r="10089" spans="3:10" x14ac:dyDescent="0.25">
      <c r="C10089" s="7">
        <v>43077.375</v>
      </c>
      <c r="D10089" s="8">
        <v>13130.77</v>
      </c>
      <c r="E10089" s="8">
        <v>13172.42</v>
      </c>
      <c r="F10089" s="8">
        <v>13130.77</v>
      </c>
      <c r="G10089" s="8">
        <v>13157.2</v>
      </c>
      <c r="H10089" s="8"/>
      <c r="I10089" s="8"/>
      <c r="J10089" s="8"/>
    </row>
    <row r="10090" spans="3:10" x14ac:dyDescent="0.25">
      <c r="C10090" s="5">
        <v>43077.416666666664</v>
      </c>
      <c r="D10090" s="6">
        <v>13157.7</v>
      </c>
      <c r="E10090" s="6">
        <v>13207.02</v>
      </c>
      <c r="F10090" s="6">
        <v>13136.12</v>
      </c>
      <c r="G10090" s="6">
        <v>13191.62</v>
      </c>
      <c r="H10090" s="6"/>
      <c r="I10090" s="6"/>
      <c r="J10090" s="6"/>
    </row>
    <row r="10091" spans="3:10" x14ac:dyDescent="0.25">
      <c r="C10091" s="7">
        <v>43077.458333333336</v>
      </c>
      <c r="D10091" s="8">
        <v>13191.61</v>
      </c>
      <c r="E10091" s="8">
        <v>13216.51</v>
      </c>
      <c r="F10091" s="8">
        <v>13175.12</v>
      </c>
      <c r="G10091" s="8">
        <v>13209.08</v>
      </c>
      <c r="H10091" s="8"/>
      <c r="I10091" s="8"/>
      <c r="J10091" s="8"/>
    </row>
    <row r="10092" spans="3:10" x14ac:dyDescent="0.25">
      <c r="C10092" s="5">
        <v>43077.5</v>
      </c>
      <c r="D10092" s="6">
        <v>13208.83</v>
      </c>
      <c r="E10092" s="6">
        <v>13241.52</v>
      </c>
      <c r="F10092" s="6">
        <v>13203.88</v>
      </c>
      <c r="G10092" s="6">
        <v>13216.86</v>
      </c>
      <c r="H10092" s="6"/>
      <c r="I10092" s="6"/>
      <c r="J10092" s="6"/>
    </row>
    <row r="10093" spans="3:10" x14ac:dyDescent="0.25">
      <c r="C10093" s="7">
        <v>43077.541666666664</v>
      </c>
      <c r="D10093" s="8">
        <v>13218.36</v>
      </c>
      <c r="E10093" s="8">
        <v>13223.6</v>
      </c>
      <c r="F10093" s="8">
        <v>13187.46</v>
      </c>
      <c r="G10093" s="8">
        <v>13199.98</v>
      </c>
      <c r="H10093" s="8"/>
      <c r="I10093" s="8"/>
      <c r="J10093" s="8"/>
    </row>
    <row r="10094" spans="3:10" x14ac:dyDescent="0.25">
      <c r="C10094" s="5">
        <v>43077.583333333336</v>
      </c>
      <c r="D10094" s="6">
        <v>13199.73</v>
      </c>
      <c r="E10094" s="6">
        <v>13217.98</v>
      </c>
      <c r="F10094" s="6">
        <v>13176.27</v>
      </c>
      <c r="G10094" s="6">
        <v>13189.05</v>
      </c>
      <c r="H10094" s="6"/>
      <c r="I10094" s="6"/>
      <c r="J10094" s="6"/>
    </row>
    <row r="10095" spans="3:10" x14ac:dyDescent="0.25">
      <c r="C10095" s="7">
        <v>43077.625</v>
      </c>
      <c r="D10095" s="8">
        <v>13189.3</v>
      </c>
      <c r="E10095" s="8">
        <v>13210.22</v>
      </c>
      <c r="F10095" s="8">
        <v>13165.86</v>
      </c>
      <c r="G10095" s="8">
        <v>13188.25</v>
      </c>
      <c r="H10095" s="8"/>
      <c r="I10095" s="8"/>
      <c r="J10095" s="8"/>
    </row>
    <row r="10096" spans="3:10" x14ac:dyDescent="0.25">
      <c r="C10096" s="5">
        <v>43077.666666666664</v>
      </c>
      <c r="D10096" s="6">
        <v>13188</v>
      </c>
      <c r="E10096" s="6">
        <v>13188.49</v>
      </c>
      <c r="F10096" s="6">
        <v>13156.61</v>
      </c>
      <c r="G10096" s="6">
        <v>13162.86</v>
      </c>
      <c r="H10096" s="6"/>
      <c r="I10096" s="6"/>
      <c r="J10096" s="6"/>
    </row>
    <row r="10097" spans="3:10" x14ac:dyDescent="0.25">
      <c r="C10097" s="7">
        <v>43077.708333333336</v>
      </c>
      <c r="D10097" s="8">
        <v>13162.61</v>
      </c>
      <c r="E10097" s="8">
        <v>13177.4</v>
      </c>
      <c r="F10097" s="8">
        <v>13142.29</v>
      </c>
      <c r="G10097" s="8">
        <v>13174.39</v>
      </c>
      <c r="H10097" s="8"/>
      <c r="I10097" s="8"/>
      <c r="J10097" s="8"/>
    </row>
    <row r="10098" spans="3:10" x14ac:dyDescent="0.25">
      <c r="C10098" s="5">
        <v>43077.75</v>
      </c>
      <c r="D10098" s="6">
        <v>13174.89</v>
      </c>
      <c r="E10098" s="6">
        <v>13177.62</v>
      </c>
      <c r="F10098" s="6">
        <v>13150.5</v>
      </c>
      <c r="G10098" s="6">
        <v>13163.25</v>
      </c>
      <c r="H10098" s="6"/>
      <c r="I10098" s="6"/>
      <c r="J10098" s="6"/>
    </row>
    <row r="10099" spans="3:10" x14ac:dyDescent="0.25">
      <c r="C10099" s="7">
        <v>43077.791666666664</v>
      </c>
      <c r="D10099" s="8">
        <v>13163.75</v>
      </c>
      <c r="E10099" s="8">
        <v>13192.5</v>
      </c>
      <c r="F10099" s="8">
        <v>13162</v>
      </c>
      <c r="G10099" s="8">
        <v>13177.5</v>
      </c>
      <c r="H10099" s="8"/>
      <c r="I10099" s="8"/>
      <c r="J10099" s="8"/>
    </row>
    <row r="10100" spans="3:10" x14ac:dyDescent="0.25">
      <c r="C10100" s="5">
        <v>43077.833333333336</v>
      </c>
      <c r="D10100" s="6">
        <v>13178</v>
      </c>
      <c r="E10100" s="6">
        <v>13185.5</v>
      </c>
      <c r="F10100" s="6">
        <v>13172.26</v>
      </c>
      <c r="G10100" s="6">
        <v>13175.51</v>
      </c>
      <c r="H10100" s="6"/>
      <c r="I10100" s="6"/>
      <c r="J10100" s="6"/>
    </row>
    <row r="10101" spans="3:10" x14ac:dyDescent="0.25">
      <c r="C10101" s="7">
        <v>43077.875</v>
      </c>
      <c r="D10101" s="8">
        <v>13176.01</v>
      </c>
      <c r="E10101" s="8">
        <v>13181.76</v>
      </c>
      <c r="F10101" s="8">
        <v>13160.76</v>
      </c>
      <c r="G10101" s="8">
        <v>13163.76</v>
      </c>
      <c r="H10101" s="8"/>
      <c r="I10101" s="8"/>
      <c r="J10101" s="8"/>
    </row>
    <row r="10102" spans="3:10" x14ac:dyDescent="0.25">
      <c r="C10102" s="5">
        <v>43077.916666666664</v>
      </c>
      <c r="D10102" s="6">
        <v>13163.51</v>
      </c>
      <c r="E10102" s="6">
        <v>13168.26</v>
      </c>
      <c r="F10102" s="6">
        <v>13157.51</v>
      </c>
      <c r="G10102" s="6">
        <v>13161.76</v>
      </c>
      <c r="H10102" s="6"/>
      <c r="I10102" s="6"/>
      <c r="J10102" s="6"/>
    </row>
    <row r="10103" spans="3:10" x14ac:dyDescent="0.25">
      <c r="C10103" s="7">
        <v>43080.041666666664</v>
      </c>
      <c r="D10103" s="8">
        <v>13161.16</v>
      </c>
      <c r="E10103" s="8">
        <v>13184.27</v>
      </c>
      <c r="F10103" s="8">
        <v>13161.16</v>
      </c>
      <c r="G10103" s="8">
        <v>13172.55</v>
      </c>
      <c r="H10103" s="8"/>
      <c r="I10103" s="8"/>
      <c r="J10103" s="8"/>
    </row>
    <row r="10104" spans="3:10" x14ac:dyDescent="0.25">
      <c r="C10104" s="5">
        <v>43080.083333333336</v>
      </c>
      <c r="D10104" s="6">
        <v>13172.55</v>
      </c>
      <c r="E10104" s="6">
        <v>13172.55</v>
      </c>
      <c r="F10104" s="6">
        <v>13160.86</v>
      </c>
      <c r="G10104" s="6">
        <v>13167.33</v>
      </c>
      <c r="H10104" s="6"/>
      <c r="I10104" s="6"/>
      <c r="J10104" s="6"/>
    </row>
    <row r="10105" spans="3:10" x14ac:dyDescent="0.25">
      <c r="C10105" s="7">
        <v>43080.125</v>
      </c>
      <c r="D10105" s="8">
        <v>13167.33</v>
      </c>
      <c r="E10105" s="8">
        <v>13169.81</v>
      </c>
      <c r="F10105" s="8">
        <v>13162.37</v>
      </c>
      <c r="G10105" s="8">
        <v>13167.57</v>
      </c>
      <c r="H10105" s="8"/>
      <c r="I10105" s="8"/>
      <c r="J10105" s="8"/>
    </row>
    <row r="10106" spans="3:10" x14ac:dyDescent="0.25">
      <c r="C10106" s="5">
        <v>43080.166666666664</v>
      </c>
      <c r="D10106" s="6">
        <v>13167.57</v>
      </c>
      <c r="E10106" s="6">
        <v>13169.31</v>
      </c>
      <c r="F10106" s="6">
        <v>13163.11</v>
      </c>
      <c r="G10106" s="6">
        <v>13166.84</v>
      </c>
      <c r="H10106" s="6"/>
      <c r="I10106" s="6"/>
      <c r="J10106" s="6"/>
    </row>
    <row r="10107" spans="3:10" x14ac:dyDescent="0.25">
      <c r="C10107" s="7">
        <v>43080.208333333336</v>
      </c>
      <c r="D10107" s="8">
        <v>13167.46</v>
      </c>
      <c r="E10107" s="8">
        <v>13180.78</v>
      </c>
      <c r="F10107" s="8">
        <v>13167.46</v>
      </c>
      <c r="G10107" s="8">
        <v>13179.54</v>
      </c>
      <c r="H10107" s="8"/>
      <c r="I10107" s="8"/>
      <c r="J10107" s="8"/>
    </row>
    <row r="10108" spans="3:10" x14ac:dyDescent="0.25">
      <c r="C10108" s="5">
        <v>43080.25</v>
      </c>
      <c r="D10108" s="6">
        <v>13179.54</v>
      </c>
      <c r="E10108" s="6">
        <v>13185.01</v>
      </c>
      <c r="F10108" s="6">
        <v>13179.54</v>
      </c>
      <c r="G10108" s="6">
        <v>13181.53</v>
      </c>
      <c r="H10108" s="6"/>
      <c r="I10108" s="6"/>
      <c r="J10108" s="6"/>
    </row>
    <row r="10109" spans="3:10" x14ac:dyDescent="0.25">
      <c r="C10109" s="7">
        <v>43080.291666666664</v>
      </c>
      <c r="D10109" s="8">
        <v>13181.53</v>
      </c>
      <c r="E10109" s="8">
        <v>13184.03</v>
      </c>
      <c r="F10109" s="8">
        <v>13170.84</v>
      </c>
      <c r="G10109" s="8">
        <v>13182.79</v>
      </c>
      <c r="H10109" s="8"/>
      <c r="I10109" s="8"/>
      <c r="J10109" s="8"/>
    </row>
    <row r="10110" spans="3:10" x14ac:dyDescent="0.25">
      <c r="C10110" s="5">
        <v>43080.333333333336</v>
      </c>
      <c r="D10110" s="6">
        <v>13182.79</v>
      </c>
      <c r="E10110" s="6">
        <v>13186.96</v>
      </c>
      <c r="F10110" s="6">
        <v>13173.48</v>
      </c>
      <c r="G10110" s="6">
        <v>13186.96</v>
      </c>
      <c r="H10110" s="6"/>
      <c r="I10110" s="6"/>
      <c r="J10110" s="6"/>
    </row>
    <row r="10111" spans="3:10" x14ac:dyDescent="0.25">
      <c r="C10111" s="7">
        <v>43080.375</v>
      </c>
      <c r="D10111" s="8">
        <v>13189.26</v>
      </c>
      <c r="E10111" s="8">
        <v>13202.98</v>
      </c>
      <c r="F10111" s="8">
        <v>13170.98</v>
      </c>
      <c r="G10111" s="8">
        <v>13175.76</v>
      </c>
      <c r="H10111" s="8"/>
      <c r="I10111" s="8"/>
      <c r="J10111" s="8"/>
    </row>
    <row r="10112" spans="3:10" x14ac:dyDescent="0.25">
      <c r="C10112" s="5">
        <v>43080.416666666664</v>
      </c>
      <c r="D10112" s="6">
        <v>13176.01</v>
      </c>
      <c r="E10112" s="6">
        <v>13191.98</v>
      </c>
      <c r="F10112" s="6">
        <v>13163.43</v>
      </c>
      <c r="G10112" s="6">
        <v>13166.9</v>
      </c>
      <c r="H10112" s="6"/>
      <c r="I10112" s="6"/>
      <c r="J10112" s="6"/>
    </row>
    <row r="10113" spans="3:10" x14ac:dyDescent="0.25">
      <c r="C10113" s="7">
        <v>43080.458333333336</v>
      </c>
      <c r="D10113" s="8">
        <v>13166.4</v>
      </c>
      <c r="E10113" s="8">
        <v>13171.78</v>
      </c>
      <c r="F10113" s="8">
        <v>13153.08</v>
      </c>
      <c r="G10113" s="8">
        <v>13160.71</v>
      </c>
      <c r="H10113" s="8"/>
      <c r="I10113" s="8"/>
      <c r="J10113" s="8"/>
    </row>
    <row r="10114" spans="3:10" x14ac:dyDescent="0.25">
      <c r="C10114" s="5">
        <v>43080.5</v>
      </c>
      <c r="D10114" s="6">
        <v>13161.21</v>
      </c>
      <c r="E10114" s="6">
        <v>13184.81</v>
      </c>
      <c r="F10114" s="6">
        <v>13159.76</v>
      </c>
      <c r="G10114" s="6">
        <v>13170.29</v>
      </c>
      <c r="H10114" s="6"/>
      <c r="I10114" s="6"/>
      <c r="J10114" s="6"/>
    </row>
    <row r="10115" spans="3:10" x14ac:dyDescent="0.25">
      <c r="C10115" s="7">
        <v>43080.541666666664</v>
      </c>
      <c r="D10115" s="8">
        <v>13170.04</v>
      </c>
      <c r="E10115" s="8">
        <v>13176.93</v>
      </c>
      <c r="F10115" s="8">
        <v>13137.17</v>
      </c>
      <c r="G10115" s="8">
        <v>13150.83</v>
      </c>
      <c r="H10115" s="8"/>
      <c r="I10115" s="8"/>
      <c r="J10115" s="8"/>
    </row>
    <row r="10116" spans="3:10" x14ac:dyDescent="0.25">
      <c r="C10116" s="5">
        <v>43080.583333333336</v>
      </c>
      <c r="D10116" s="6">
        <v>13150.58</v>
      </c>
      <c r="E10116" s="6">
        <v>13169.64</v>
      </c>
      <c r="F10116" s="6">
        <v>13144.33</v>
      </c>
      <c r="G10116" s="6">
        <v>13149.94</v>
      </c>
      <c r="H10116" s="6"/>
      <c r="I10116" s="6"/>
      <c r="J10116" s="6"/>
    </row>
    <row r="10117" spans="3:10" x14ac:dyDescent="0.25">
      <c r="C10117" s="7">
        <v>43080.625</v>
      </c>
      <c r="D10117" s="8">
        <v>13149.44</v>
      </c>
      <c r="E10117" s="8">
        <v>13156.61</v>
      </c>
      <c r="F10117" s="8">
        <v>13131.22</v>
      </c>
      <c r="G10117" s="8">
        <v>13154.4</v>
      </c>
      <c r="H10117" s="8"/>
      <c r="I10117" s="8"/>
      <c r="J10117" s="8"/>
    </row>
    <row r="10118" spans="3:10" x14ac:dyDescent="0.25">
      <c r="C10118" s="5">
        <v>43080.666666666664</v>
      </c>
      <c r="D10118" s="6">
        <v>13154.15</v>
      </c>
      <c r="E10118" s="6">
        <v>13154.15</v>
      </c>
      <c r="F10118" s="6">
        <v>13120.8</v>
      </c>
      <c r="G10118" s="6">
        <v>13150.82</v>
      </c>
      <c r="H10118" s="6"/>
      <c r="I10118" s="6"/>
      <c r="J10118" s="6"/>
    </row>
    <row r="10119" spans="3:10" x14ac:dyDescent="0.25">
      <c r="C10119" s="7">
        <v>43080.708333333336</v>
      </c>
      <c r="D10119" s="8">
        <v>13152.07</v>
      </c>
      <c r="E10119" s="8">
        <v>13159.07</v>
      </c>
      <c r="F10119" s="8">
        <v>13112.18</v>
      </c>
      <c r="G10119" s="8">
        <v>13115.56</v>
      </c>
      <c r="H10119" s="8"/>
      <c r="I10119" s="8"/>
      <c r="J10119" s="8"/>
    </row>
    <row r="10120" spans="3:10" x14ac:dyDescent="0.25">
      <c r="C10120" s="5">
        <v>43080.75</v>
      </c>
      <c r="D10120" s="6">
        <v>13115.8</v>
      </c>
      <c r="E10120" s="6">
        <v>13129.34</v>
      </c>
      <c r="F10120" s="6">
        <v>13111.4</v>
      </c>
      <c r="G10120" s="6">
        <v>13119.73</v>
      </c>
      <c r="H10120" s="6"/>
      <c r="I10120" s="6"/>
      <c r="J10120" s="6"/>
    </row>
    <row r="10121" spans="3:10" x14ac:dyDescent="0.25">
      <c r="C10121" s="7">
        <v>43080.791666666664</v>
      </c>
      <c r="D10121" s="8">
        <v>13120.23</v>
      </c>
      <c r="E10121" s="8">
        <v>13148.23</v>
      </c>
      <c r="F10121" s="8">
        <v>13120.23</v>
      </c>
      <c r="G10121" s="8">
        <v>13142.22</v>
      </c>
      <c r="H10121" s="8"/>
      <c r="I10121" s="8"/>
      <c r="J10121" s="8"/>
    </row>
    <row r="10122" spans="3:10" x14ac:dyDescent="0.25">
      <c r="C10122" s="5">
        <v>43080.833333333336</v>
      </c>
      <c r="D10122" s="6">
        <v>13142.72</v>
      </c>
      <c r="E10122" s="6">
        <v>13148.72</v>
      </c>
      <c r="F10122" s="6">
        <v>13136.97</v>
      </c>
      <c r="G10122" s="6">
        <v>13141.97</v>
      </c>
      <c r="H10122" s="6"/>
      <c r="I10122" s="6"/>
      <c r="J10122" s="6"/>
    </row>
    <row r="10123" spans="3:10" x14ac:dyDescent="0.25">
      <c r="C10123" s="7">
        <v>43080.875</v>
      </c>
      <c r="D10123" s="8">
        <v>13141.72</v>
      </c>
      <c r="E10123" s="8">
        <v>13143.97</v>
      </c>
      <c r="F10123" s="8">
        <v>13138.71</v>
      </c>
      <c r="G10123" s="8">
        <v>13140.21</v>
      </c>
      <c r="H10123" s="8"/>
      <c r="I10123" s="8"/>
      <c r="J10123" s="8"/>
    </row>
    <row r="10124" spans="3:10" x14ac:dyDescent="0.25">
      <c r="C10124" s="5">
        <v>43080.916666666664</v>
      </c>
      <c r="D10124" s="6">
        <v>13140.71</v>
      </c>
      <c r="E10124" s="6">
        <v>13153.2</v>
      </c>
      <c r="F10124" s="6">
        <v>13135.96</v>
      </c>
      <c r="G10124" s="6">
        <v>13151.45</v>
      </c>
      <c r="H10124" s="6"/>
      <c r="I10124" s="6"/>
      <c r="J10124" s="6"/>
    </row>
    <row r="10125" spans="3:10" x14ac:dyDescent="0.25">
      <c r="C10125" s="7">
        <v>43080.958333333336</v>
      </c>
      <c r="D10125" s="8">
        <v>13150.22</v>
      </c>
      <c r="E10125" s="8">
        <v>13177.34</v>
      </c>
      <c r="F10125" s="8">
        <v>13148.98</v>
      </c>
      <c r="G10125" s="8">
        <v>13170.16</v>
      </c>
      <c r="H10125" s="8"/>
      <c r="I10125" s="8"/>
      <c r="J10125" s="8"/>
    </row>
    <row r="10126" spans="3:10" x14ac:dyDescent="0.25">
      <c r="C10126" s="5">
        <v>43081.041666666664</v>
      </c>
      <c r="D10126" s="6">
        <v>13170.16</v>
      </c>
      <c r="E10126" s="6">
        <v>13170.16</v>
      </c>
      <c r="F10126" s="6">
        <v>13157.81</v>
      </c>
      <c r="G10126" s="6">
        <v>13165.71</v>
      </c>
      <c r="H10126" s="6"/>
      <c r="I10126" s="6"/>
      <c r="J10126" s="6"/>
    </row>
    <row r="10127" spans="3:10" x14ac:dyDescent="0.25">
      <c r="C10127" s="7">
        <v>43081.083333333336</v>
      </c>
      <c r="D10127" s="8">
        <v>13165.71</v>
      </c>
      <c r="E10127" s="8">
        <v>13174.35</v>
      </c>
      <c r="F10127" s="8">
        <v>13163.24</v>
      </c>
      <c r="G10127" s="8">
        <v>13164.47</v>
      </c>
      <c r="H10127" s="8"/>
      <c r="I10127" s="8"/>
      <c r="J10127" s="8"/>
    </row>
    <row r="10128" spans="3:10" x14ac:dyDescent="0.25">
      <c r="C10128" s="5">
        <v>43081.125</v>
      </c>
      <c r="D10128" s="6">
        <v>13164.47</v>
      </c>
      <c r="E10128" s="6">
        <v>13171.87</v>
      </c>
      <c r="F10128" s="6">
        <v>13162</v>
      </c>
      <c r="G10128" s="6">
        <v>13169.4</v>
      </c>
      <c r="H10128" s="6"/>
      <c r="I10128" s="6"/>
      <c r="J10128" s="6"/>
    </row>
    <row r="10129" spans="3:10" x14ac:dyDescent="0.25">
      <c r="C10129" s="7">
        <v>43081.166666666664</v>
      </c>
      <c r="D10129" s="8">
        <v>13169.4</v>
      </c>
      <c r="E10129" s="8">
        <v>13175.31</v>
      </c>
      <c r="F10129" s="8">
        <v>13166.17</v>
      </c>
      <c r="G10129" s="8">
        <v>13170.13</v>
      </c>
      <c r="H10129" s="8"/>
      <c r="I10129" s="8"/>
      <c r="J10129" s="8"/>
    </row>
    <row r="10130" spans="3:10" x14ac:dyDescent="0.25">
      <c r="C10130" s="5">
        <v>43081.208333333336</v>
      </c>
      <c r="D10130" s="6">
        <v>13170.13</v>
      </c>
      <c r="E10130" s="6">
        <v>13172.6</v>
      </c>
      <c r="F10130" s="6">
        <v>13164.65</v>
      </c>
      <c r="G10130" s="6">
        <v>13167.12</v>
      </c>
      <c r="H10130" s="6"/>
      <c r="I10130" s="6"/>
      <c r="J10130" s="6"/>
    </row>
    <row r="10131" spans="3:10" x14ac:dyDescent="0.25">
      <c r="C10131" s="7">
        <v>43081.25</v>
      </c>
      <c r="D10131" s="8">
        <v>13167.12</v>
      </c>
      <c r="E10131" s="8">
        <v>13168.36</v>
      </c>
      <c r="F10131" s="8">
        <v>13161.91</v>
      </c>
      <c r="G10131" s="8">
        <v>13161.91</v>
      </c>
      <c r="H10131" s="8"/>
      <c r="I10131" s="8"/>
      <c r="J10131" s="8"/>
    </row>
    <row r="10132" spans="3:10" x14ac:dyDescent="0.25">
      <c r="C10132" s="5">
        <v>43081.291666666664</v>
      </c>
      <c r="D10132" s="6">
        <v>13161.91</v>
      </c>
      <c r="E10132" s="6">
        <v>13164.38</v>
      </c>
      <c r="F10132" s="6">
        <v>13156.17</v>
      </c>
      <c r="G10132" s="6">
        <v>13158.64</v>
      </c>
      <c r="H10132" s="6"/>
      <c r="I10132" s="6"/>
      <c r="J10132" s="6"/>
    </row>
    <row r="10133" spans="3:10" x14ac:dyDescent="0.25">
      <c r="C10133" s="7">
        <v>43081.333333333336</v>
      </c>
      <c r="D10133" s="8">
        <v>13158.64</v>
      </c>
      <c r="E10133" s="8">
        <v>13163.06</v>
      </c>
      <c r="F10133" s="8">
        <v>13155.06</v>
      </c>
      <c r="G10133" s="8">
        <v>13163.06</v>
      </c>
      <c r="H10133" s="8"/>
      <c r="I10133" s="8"/>
      <c r="J10133" s="8"/>
    </row>
    <row r="10134" spans="3:10" x14ac:dyDescent="0.25">
      <c r="C10134" s="5">
        <v>43081.375</v>
      </c>
      <c r="D10134" s="6">
        <v>13163.16</v>
      </c>
      <c r="E10134" s="6">
        <v>13163.41</v>
      </c>
      <c r="F10134" s="6">
        <v>13124.63</v>
      </c>
      <c r="G10134" s="6">
        <v>13128.38</v>
      </c>
      <c r="H10134" s="6"/>
      <c r="I10134" s="6"/>
      <c r="J10134" s="6"/>
    </row>
    <row r="10135" spans="3:10" x14ac:dyDescent="0.25">
      <c r="C10135" s="7">
        <v>43081.416666666664</v>
      </c>
      <c r="D10135" s="8">
        <v>13129.63</v>
      </c>
      <c r="E10135" s="8">
        <v>13138.88</v>
      </c>
      <c r="F10135" s="8">
        <v>13079.08</v>
      </c>
      <c r="G10135" s="8">
        <v>13089.27</v>
      </c>
      <c r="H10135" s="8"/>
      <c r="I10135" s="8"/>
      <c r="J10135" s="8"/>
    </row>
    <row r="10136" spans="3:10" x14ac:dyDescent="0.25">
      <c r="C10136" s="5">
        <v>43081.458333333336</v>
      </c>
      <c r="D10136" s="6">
        <v>13089.77</v>
      </c>
      <c r="E10136" s="6">
        <v>13154.39</v>
      </c>
      <c r="F10136" s="6">
        <v>13089.77</v>
      </c>
      <c r="G10136" s="6">
        <v>13142.93</v>
      </c>
      <c r="H10136" s="6"/>
      <c r="I10136" s="6"/>
      <c r="J10136" s="6"/>
    </row>
    <row r="10137" spans="3:10" x14ac:dyDescent="0.25">
      <c r="C10137" s="7">
        <v>43081.5</v>
      </c>
      <c r="D10137" s="8">
        <v>13142.67</v>
      </c>
      <c r="E10137" s="8">
        <v>13146.4</v>
      </c>
      <c r="F10137" s="8">
        <v>13111.79</v>
      </c>
      <c r="G10137" s="8">
        <v>13124.21</v>
      </c>
      <c r="H10137" s="8"/>
      <c r="I10137" s="8"/>
      <c r="J10137" s="8"/>
    </row>
    <row r="10138" spans="3:10" x14ac:dyDescent="0.25">
      <c r="C10138" s="5">
        <v>43081.541666666664</v>
      </c>
      <c r="D10138" s="6">
        <v>13123.46</v>
      </c>
      <c r="E10138" s="6">
        <v>13145</v>
      </c>
      <c r="F10138" s="6">
        <v>13122.61</v>
      </c>
      <c r="G10138" s="6">
        <v>13135.15</v>
      </c>
      <c r="H10138" s="6"/>
      <c r="I10138" s="6"/>
      <c r="J10138" s="6"/>
    </row>
    <row r="10139" spans="3:10" x14ac:dyDescent="0.25">
      <c r="C10139" s="7">
        <v>43081.583333333336</v>
      </c>
      <c r="D10139" s="8">
        <v>13135.4</v>
      </c>
      <c r="E10139" s="8">
        <v>13155.08</v>
      </c>
      <c r="F10139" s="8">
        <v>13133.65</v>
      </c>
      <c r="G10139" s="8">
        <v>13139.92</v>
      </c>
      <c r="H10139" s="8"/>
      <c r="I10139" s="8"/>
      <c r="J10139" s="8"/>
    </row>
    <row r="10140" spans="3:10" x14ac:dyDescent="0.25">
      <c r="C10140" s="5">
        <v>43081.625</v>
      </c>
      <c r="D10140" s="6">
        <v>13140.67</v>
      </c>
      <c r="E10140" s="6">
        <v>13155.61</v>
      </c>
      <c r="F10140" s="6">
        <v>13131.54</v>
      </c>
      <c r="G10140" s="6">
        <v>13136.61</v>
      </c>
      <c r="H10140" s="6"/>
      <c r="I10140" s="6"/>
      <c r="J10140" s="6"/>
    </row>
    <row r="10141" spans="3:10" x14ac:dyDescent="0.25">
      <c r="C10141" s="7">
        <v>43081.666666666664</v>
      </c>
      <c r="D10141" s="8">
        <v>13137.11</v>
      </c>
      <c r="E10141" s="8">
        <v>13145.29</v>
      </c>
      <c r="F10141" s="8">
        <v>13122.85</v>
      </c>
      <c r="G10141" s="8">
        <v>13145.04</v>
      </c>
      <c r="H10141" s="8"/>
      <c r="I10141" s="8"/>
      <c r="J10141" s="8"/>
    </row>
    <row r="10142" spans="3:10" x14ac:dyDescent="0.25">
      <c r="C10142" s="5">
        <v>43081.708333333336</v>
      </c>
      <c r="D10142" s="6">
        <v>13144.29</v>
      </c>
      <c r="E10142" s="6">
        <v>13167.22</v>
      </c>
      <c r="F10142" s="6">
        <v>13129.53</v>
      </c>
      <c r="G10142" s="6">
        <v>13146.49</v>
      </c>
      <c r="H10142" s="6"/>
      <c r="I10142" s="6"/>
      <c r="J10142" s="6"/>
    </row>
    <row r="10143" spans="3:10" x14ac:dyDescent="0.25">
      <c r="C10143" s="7">
        <v>43081.75</v>
      </c>
      <c r="D10143" s="8">
        <v>13146.99</v>
      </c>
      <c r="E10143" s="8">
        <v>13180.13</v>
      </c>
      <c r="F10143" s="8">
        <v>13146.13</v>
      </c>
      <c r="G10143" s="8">
        <v>13164.38</v>
      </c>
      <c r="H10143" s="8"/>
      <c r="I10143" s="8"/>
      <c r="J10143" s="8"/>
    </row>
    <row r="10144" spans="3:10" x14ac:dyDescent="0.25">
      <c r="C10144" s="5">
        <v>43081.791666666664</v>
      </c>
      <c r="D10144" s="6">
        <v>13164.63</v>
      </c>
      <c r="E10144" s="6">
        <v>13184.39</v>
      </c>
      <c r="F10144" s="6">
        <v>13161.39</v>
      </c>
      <c r="G10144" s="6">
        <v>13178.39</v>
      </c>
      <c r="H10144" s="6"/>
      <c r="I10144" s="6"/>
      <c r="J10144" s="6"/>
    </row>
    <row r="10145" spans="3:10" x14ac:dyDescent="0.25">
      <c r="C10145" s="7">
        <v>43081.833333333336</v>
      </c>
      <c r="D10145" s="8">
        <v>13177.89</v>
      </c>
      <c r="E10145" s="8">
        <v>13179.14</v>
      </c>
      <c r="F10145" s="8">
        <v>13163.65</v>
      </c>
      <c r="G10145" s="8">
        <v>13166.66</v>
      </c>
      <c r="H10145" s="8"/>
      <c r="I10145" s="8"/>
      <c r="J10145" s="8"/>
    </row>
    <row r="10146" spans="3:10" x14ac:dyDescent="0.25">
      <c r="C10146" s="5">
        <v>43081.875</v>
      </c>
      <c r="D10146" s="6">
        <v>13166.41</v>
      </c>
      <c r="E10146" s="6">
        <v>13182.41</v>
      </c>
      <c r="F10146" s="6">
        <v>13163.66</v>
      </c>
      <c r="G10146" s="6">
        <v>13177.42</v>
      </c>
      <c r="H10146" s="6"/>
      <c r="I10146" s="6"/>
      <c r="J10146" s="6"/>
    </row>
    <row r="10147" spans="3:10" x14ac:dyDescent="0.25">
      <c r="C10147" s="7">
        <v>43081.916666666664</v>
      </c>
      <c r="D10147" s="8">
        <v>13177.17</v>
      </c>
      <c r="E10147" s="8">
        <v>13178.67</v>
      </c>
      <c r="F10147" s="8">
        <v>13166.43</v>
      </c>
      <c r="G10147" s="8">
        <v>13168.43</v>
      </c>
      <c r="H10147" s="8"/>
      <c r="I10147" s="8"/>
      <c r="J10147" s="8"/>
    </row>
    <row r="10148" spans="3:10" x14ac:dyDescent="0.25">
      <c r="C10148" s="5">
        <v>43081.958333333336</v>
      </c>
      <c r="D10148" s="6">
        <v>13168.68</v>
      </c>
      <c r="E10148" s="6">
        <v>13173.52</v>
      </c>
      <c r="F10148" s="6">
        <v>13165.94</v>
      </c>
      <c r="G10148" s="6">
        <v>13171.52</v>
      </c>
      <c r="H10148" s="6"/>
      <c r="I10148" s="6"/>
      <c r="J10148" s="6"/>
    </row>
    <row r="10149" spans="3:10" x14ac:dyDescent="0.25">
      <c r="C10149" s="7">
        <v>43082.041666666664</v>
      </c>
      <c r="D10149" s="8">
        <v>13171.52</v>
      </c>
      <c r="E10149" s="8">
        <v>13171.52</v>
      </c>
      <c r="F10149" s="8">
        <v>13151.03</v>
      </c>
      <c r="G10149" s="8">
        <v>13151.03</v>
      </c>
      <c r="H10149" s="8"/>
      <c r="I10149" s="8"/>
      <c r="J10149" s="8"/>
    </row>
    <row r="10150" spans="3:10" x14ac:dyDescent="0.25">
      <c r="C10150" s="5">
        <v>43082.083333333336</v>
      </c>
      <c r="D10150" s="6">
        <v>13151.65</v>
      </c>
      <c r="E10150" s="6">
        <v>13157.98</v>
      </c>
      <c r="F10150" s="6">
        <v>13146.83</v>
      </c>
      <c r="G10150" s="6">
        <v>13155.51</v>
      </c>
      <c r="H10150" s="6"/>
      <c r="I10150" s="6"/>
      <c r="J10150" s="6"/>
    </row>
    <row r="10151" spans="3:10" x14ac:dyDescent="0.25">
      <c r="C10151" s="7">
        <v>43082.125</v>
      </c>
      <c r="D10151" s="8">
        <v>13154.28</v>
      </c>
      <c r="E10151" s="8">
        <v>13157.99</v>
      </c>
      <c r="F10151" s="8">
        <v>13146.88</v>
      </c>
      <c r="G10151" s="8">
        <v>13156.76</v>
      </c>
      <c r="H10151" s="8"/>
      <c r="I10151" s="8"/>
      <c r="J10151" s="8"/>
    </row>
    <row r="10152" spans="3:10" x14ac:dyDescent="0.25">
      <c r="C10152" s="5">
        <v>43082.166666666664</v>
      </c>
      <c r="D10152" s="6">
        <v>13157.99</v>
      </c>
      <c r="E10152" s="6">
        <v>13159.84</v>
      </c>
      <c r="F10152" s="6">
        <v>13149.36</v>
      </c>
      <c r="G10152" s="6">
        <v>13154.3</v>
      </c>
      <c r="H10152" s="6"/>
      <c r="I10152" s="6"/>
      <c r="J10152" s="6"/>
    </row>
    <row r="10153" spans="3:10" x14ac:dyDescent="0.25">
      <c r="C10153" s="7">
        <v>43082.208333333336</v>
      </c>
      <c r="D10153" s="8">
        <v>13154.3</v>
      </c>
      <c r="E10153" s="8">
        <v>13154.3</v>
      </c>
      <c r="F10153" s="8">
        <v>13122.92</v>
      </c>
      <c r="G10153" s="8">
        <v>13136.53</v>
      </c>
      <c r="H10153" s="8"/>
      <c r="I10153" s="8"/>
      <c r="J10153" s="8"/>
    </row>
    <row r="10154" spans="3:10" x14ac:dyDescent="0.25">
      <c r="C10154" s="5">
        <v>43082.25</v>
      </c>
      <c r="D10154" s="6">
        <v>13136.53</v>
      </c>
      <c r="E10154" s="6">
        <v>13146.91</v>
      </c>
      <c r="F10154" s="6">
        <v>13134.06</v>
      </c>
      <c r="G10154" s="6">
        <v>13145.68</v>
      </c>
      <c r="H10154" s="6"/>
      <c r="I10154" s="6"/>
      <c r="J10154" s="6"/>
    </row>
    <row r="10155" spans="3:10" x14ac:dyDescent="0.25">
      <c r="C10155" s="7">
        <v>43082.291666666664</v>
      </c>
      <c r="D10155" s="8">
        <v>13145.68</v>
      </c>
      <c r="E10155" s="8">
        <v>13159.3</v>
      </c>
      <c r="F10155" s="8">
        <v>13143.21</v>
      </c>
      <c r="G10155" s="8">
        <v>13153.63</v>
      </c>
      <c r="H10155" s="8"/>
      <c r="I10155" s="8"/>
      <c r="J10155" s="8"/>
    </row>
    <row r="10156" spans="3:10" x14ac:dyDescent="0.25">
      <c r="C10156" s="5">
        <v>43082.333333333336</v>
      </c>
      <c r="D10156" s="6">
        <v>13153.63</v>
      </c>
      <c r="E10156" s="6">
        <v>13177.5</v>
      </c>
      <c r="F10156" s="6">
        <v>13151.79</v>
      </c>
      <c r="G10156" s="6">
        <v>13177.5</v>
      </c>
      <c r="H10156" s="6"/>
      <c r="I10156" s="6"/>
      <c r="J10156" s="6"/>
    </row>
    <row r="10157" spans="3:10" x14ac:dyDescent="0.25">
      <c r="C10157" s="7">
        <v>43082.375</v>
      </c>
      <c r="D10157" s="8">
        <v>13177.5</v>
      </c>
      <c r="E10157" s="8">
        <v>13177.97</v>
      </c>
      <c r="F10157" s="8">
        <v>13147.79</v>
      </c>
      <c r="G10157" s="8">
        <v>13155.57</v>
      </c>
      <c r="H10157" s="8"/>
      <c r="I10157" s="8"/>
      <c r="J10157" s="8"/>
    </row>
    <row r="10158" spans="3:10" x14ac:dyDescent="0.25">
      <c r="C10158" s="5">
        <v>43082.416666666664</v>
      </c>
      <c r="D10158" s="6">
        <v>13157.07</v>
      </c>
      <c r="E10158" s="6">
        <v>13189.76</v>
      </c>
      <c r="F10158" s="6">
        <v>13147.05</v>
      </c>
      <c r="G10158" s="6">
        <v>13160.92</v>
      </c>
      <c r="H10158" s="6"/>
      <c r="I10158" s="6"/>
      <c r="J10158" s="6"/>
    </row>
    <row r="10159" spans="3:10" x14ac:dyDescent="0.25">
      <c r="C10159" s="7">
        <v>43082.458333333336</v>
      </c>
      <c r="D10159" s="8">
        <v>13161.67</v>
      </c>
      <c r="E10159" s="8">
        <v>13178.53</v>
      </c>
      <c r="F10159" s="8">
        <v>13154.69</v>
      </c>
      <c r="G10159" s="8">
        <v>13155.82</v>
      </c>
      <c r="H10159" s="8"/>
      <c r="I10159" s="8"/>
      <c r="J10159" s="8"/>
    </row>
    <row r="10160" spans="3:10" x14ac:dyDescent="0.25">
      <c r="C10160" s="5">
        <v>43082.5</v>
      </c>
      <c r="D10160" s="6">
        <v>13155.07</v>
      </c>
      <c r="E10160" s="6">
        <v>13174.08</v>
      </c>
      <c r="F10160" s="6">
        <v>13150.37</v>
      </c>
      <c r="G10160" s="6">
        <v>13160.7</v>
      </c>
      <c r="H10160" s="6"/>
      <c r="I10160" s="6"/>
      <c r="J10160" s="6"/>
    </row>
    <row r="10161" spans="3:10" x14ac:dyDescent="0.25">
      <c r="C10161" s="7">
        <v>43082.541666666664</v>
      </c>
      <c r="D10161" s="8">
        <v>13160.2</v>
      </c>
      <c r="E10161" s="8">
        <v>13167.42</v>
      </c>
      <c r="F10161" s="8">
        <v>13153.06</v>
      </c>
      <c r="G10161" s="8">
        <v>13153.5</v>
      </c>
      <c r="H10161" s="8"/>
      <c r="I10161" s="8"/>
      <c r="J10161" s="8"/>
    </row>
    <row r="10162" spans="3:10" x14ac:dyDescent="0.25">
      <c r="C10162" s="5">
        <v>43082.583333333336</v>
      </c>
      <c r="D10162" s="6">
        <v>13153.75</v>
      </c>
      <c r="E10162" s="6">
        <v>13176.45</v>
      </c>
      <c r="F10162" s="6">
        <v>13148.75</v>
      </c>
      <c r="G10162" s="6">
        <v>13168.05</v>
      </c>
      <c r="H10162" s="6"/>
      <c r="I10162" s="6"/>
      <c r="J10162" s="6"/>
    </row>
    <row r="10163" spans="3:10" x14ac:dyDescent="0.25">
      <c r="C10163" s="7">
        <v>43082.625</v>
      </c>
      <c r="D10163" s="8">
        <v>13168.3</v>
      </c>
      <c r="E10163" s="8">
        <v>13179.38</v>
      </c>
      <c r="F10163" s="8">
        <v>13153.01</v>
      </c>
      <c r="G10163" s="8">
        <v>13154.24</v>
      </c>
      <c r="H10163" s="8"/>
      <c r="I10163" s="8"/>
      <c r="J10163" s="8"/>
    </row>
    <row r="10164" spans="3:10" x14ac:dyDescent="0.25">
      <c r="C10164" s="5">
        <v>43082.666666666664</v>
      </c>
      <c r="D10164" s="6">
        <v>13154.23</v>
      </c>
      <c r="E10164" s="6">
        <v>13172.29</v>
      </c>
      <c r="F10164" s="6">
        <v>13147.01</v>
      </c>
      <c r="G10164" s="6">
        <v>13168.63</v>
      </c>
      <c r="H10164" s="6"/>
      <c r="I10164" s="6"/>
      <c r="J10164" s="6"/>
    </row>
    <row r="10165" spans="3:10" x14ac:dyDescent="0.25">
      <c r="C10165" s="7">
        <v>43082.708333333336</v>
      </c>
      <c r="D10165" s="8">
        <v>13169.13</v>
      </c>
      <c r="E10165" s="8">
        <v>13170.38</v>
      </c>
      <c r="F10165" s="8">
        <v>13119.09</v>
      </c>
      <c r="G10165" s="8">
        <v>13134.66</v>
      </c>
      <c r="H10165" s="8"/>
      <c r="I10165" s="8"/>
      <c r="J10165" s="8"/>
    </row>
    <row r="10166" spans="3:10" x14ac:dyDescent="0.25">
      <c r="C10166" s="5">
        <v>43082.75</v>
      </c>
      <c r="D10166" s="6">
        <v>13134.16</v>
      </c>
      <c r="E10166" s="6">
        <v>13148.19</v>
      </c>
      <c r="F10166" s="6">
        <v>13122.69</v>
      </c>
      <c r="G10166" s="6">
        <v>13127.44</v>
      </c>
      <c r="H10166" s="6"/>
      <c r="I10166" s="6"/>
      <c r="J10166" s="6"/>
    </row>
    <row r="10167" spans="3:10" x14ac:dyDescent="0.25">
      <c r="C10167" s="7">
        <v>43082.791666666664</v>
      </c>
      <c r="D10167" s="8">
        <v>13126.69</v>
      </c>
      <c r="E10167" s="8">
        <v>13126.69</v>
      </c>
      <c r="F10167" s="8">
        <v>13085.93</v>
      </c>
      <c r="G10167" s="8">
        <v>13098.43</v>
      </c>
      <c r="H10167" s="8"/>
      <c r="I10167" s="8"/>
      <c r="J10167" s="8"/>
    </row>
    <row r="10168" spans="3:10" x14ac:dyDescent="0.25">
      <c r="C10168" s="5">
        <v>43082.833333333336</v>
      </c>
      <c r="D10168" s="6">
        <v>13098.18</v>
      </c>
      <c r="E10168" s="6">
        <v>13119.68</v>
      </c>
      <c r="F10168" s="6">
        <v>13095.43</v>
      </c>
      <c r="G10168" s="6">
        <v>13115.18</v>
      </c>
      <c r="H10168" s="6"/>
      <c r="I10168" s="6"/>
      <c r="J10168" s="6"/>
    </row>
    <row r="10169" spans="3:10" x14ac:dyDescent="0.25">
      <c r="C10169" s="7">
        <v>43082.875</v>
      </c>
      <c r="D10169" s="8">
        <v>13112.43</v>
      </c>
      <c r="E10169" s="8">
        <v>13133.69</v>
      </c>
      <c r="F10169" s="8">
        <v>13101.68</v>
      </c>
      <c r="G10169" s="8">
        <v>13106.68</v>
      </c>
      <c r="H10169" s="8"/>
      <c r="I10169" s="8"/>
      <c r="J10169" s="8"/>
    </row>
    <row r="10170" spans="3:10" x14ac:dyDescent="0.25">
      <c r="C10170" s="5">
        <v>43082.916666666664</v>
      </c>
      <c r="D10170" s="6">
        <v>13106.18</v>
      </c>
      <c r="E10170" s="6">
        <v>13107.43</v>
      </c>
      <c r="F10170" s="6">
        <v>13069.16</v>
      </c>
      <c r="G10170" s="6">
        <v>13073.66</v>
      </c>
      <c r="H10170" s="6"/>
      <c r="I10170" s="6"/>
      <c r="J10170" s="6"/>
    </row>
    <row r="10171" spans="3:10" x14ac:dyDescent="0.25">
      <c r="C10171" s="7">
        <v>43082.958333333336</v>
      </c>
      <c r="D10171" s="8">
        <v>13071.91</v>
      </c>
      <c r="E10171" s="8">
        <v>13086.07</v>
      </c>
      <c r="F10171" s="8">
        <v>13070.69</v>
      </c>
      <c r="G10171" s="8">
        <v>13083.62</v>
      </c>
      <c r="H10171" s="8"/>
      <c r="I10171" s="8"/>
      <c r="J10171" s="8"/>
    </row>
    <row r="10172" spans="3:10" x14ac:dyDescent="0.25">
      <c r="C10172" s="5">
        <v>43083.041666666664</v>
      </c>
      <c r="D10172" s="6">
        <v>13081.16</v>
      </c>
      <c r="E10172" s="6">
        <v>13089.06</v>
      </c>
      <c r="F10172" s="6">
        <v>13078.21</v>
      </c>
      <c r="G10172" s="6">
        <v>13084.34</v>
      </c>
      <c r="H10172" s="6"/>
      <c r="I10172" s="6"/>
      <c r="J10172" s="6"/>
    </row>
    <row r="10173" spans="3:10" x14ac:dyDescent="0.25">
      <c r="C10173" s="7">
        <v>43083.083333333336</v>
      </c>
      <c r="D10173" s="8">
        <v>13083.11</v>
      </c>
      <c r="E10173" s="8">
        <v>13098.59</v>
      </c>
      <c r="F10173" s="8">
        <v>13083.11</v>
      </c>
      <c r="G10173" s="8">
        <v>13096.86</v>
      </c>
      <c r="H10173" s="8"/>
      <c r="I10173" s="8"/>
      <c r="J10173" s="8"/>
    </row>
    <row r="10174" spans="3:10" x14ac:dyDescent="0.25">
      <c r="C10174" s="5">
        <v>43083.125</v>
      </c>
      <c r="D10174" s="6">
        <v>13098.09</v>
      </c>
      <c r="E10174" s="6">
        <v>13099.54</v>
      </c>
      <c r="F10174" s="6">
        <v>13087.23</v>
      </c>
      <c r="G10174" s="6">
        <v>13088.46</v>
      </c>
      <c r="H10174" s="6"/>
      <c r="I10174" s="6"/>
      <c r="J10174" s="6"/>
    </row>
    <row r="10175" spans="3:10" x14ac:dyDescent="0.25">
      <c r="C10175" s="7">
        <v>43083.166666666664</v>
      </c>
      <c r="D10175" s="8">
        <v>13088.46</v>
      </c>
      <c r="E10175" s="8">
        <v>13093.36</v>
      </c>
      <c r="F10175" s="8">
        <v>13088.46</v>
      </c>
      <c r="G10175" s="8">
        <v>13089.68</v>
      </c>
      <c r="H10175" s="8"/>
      <c r="I10175" s="8"/>
      <c r="J10175" s="8"/>
    </row>
    <row r="10176" spans="3:10" x14ac:dyDescent="0.25">
      <c r="C10176" s="5">
        <v>43083.208333333336</v>
      </c>
      <c r="D10176" s="6">
        <v>13089.68</v>
      </c>
      <c r="E10176" s="6">
        <v>13094.13</v>
      </c>
      <c r="F10176" s="6">
        <v>13087.23</v>
      </c>
      <c r="G10176" s="6">
        <v>13089.23</v>
      </c>
      <c r="H10176" s="6"/>
      <c r="I10176" s="6"/>
      <c r="J10176" s="6"/>
    </row>
    <row r="10177" spans="3:10" x14ac:dyDescent="0.25">
      <c r="C10177" s="7">
        <v>43083.25</v>
      </c>
      <c r="D10177" s="8">
        <v>13089.23</v>
      </c>
      <c r="E10177" s="8">
        <v>13091.68</v>
      </c>
      <c r="F10177" s="8">
        <v>13077.42</v>
      </c>
      <c r="G10177" s="8">
        <v>13083.55</v>
      </c>
      <c r="H10177" s="8"/>
      <c r="I10177" s="8"/>
      <c r="J10177" s="8"/>
    </row>
    <row r="10178" spans="3:10" x14ac:dyDescent="0.25">
      <c r="C10178" s="5">
        <v>43083.291666666664</v>
      </c>
      <c r="D10178" s="6">
        <v>13082.33</v>
      </c>
      <c r="E10178" s="6">
        <v>13083.78</v>
      </c>
      <c r="F10178" s="6">
        <v>13077.87</v>
      </c>
      <c r="G10178" s="6">
        <v>13082.32</v>
      </c>
      <c r="H10178" s="6"/>
      <c r="I10178" s="6"/>
      <c r="J10178" s="6"/>
    </row>
    <row r="10179" spans="3:10" x14ac:dyDescent="0.25">
      <c r="C10179" s="7">
        <v>43083.333333333336</v>
      </c>
      <c r="D10179" s="8">
        <v>13081.1</v>
      </c>
      <c r="E10179" s="8">
        <v>13088.35</v>
      </c>
      <c r="F10179" s="8">
        <v>13071.63</v>
      </c>
      <c r="G10179" s="8">
        <v>13073.13</v>
      </c>
      <c r="H10179" s="8"/>
      <c r="I10179" s="8"/>
      <c r="J10179" s="8"/>
    </row>
    <row r="10180" spans="3:10" x14ac:dyDescent="0.25">
      <c r="C10180" s="5">
        <v>43083.375</v>
      </c>
      <c r="D10180" s="6">
        <v>13074.67</v>
      </c>
      <c r="E10180" s="6">
        <v>13099.65</v>
      </c>
      <c r="F10180" s="6">
        <v>13072.42</v>
      </c>
      <c r="G10180" s="6">
        <v>13095.93</v>
      </c>
      <c r="H10180" s="6"/>
      <c r="I10180" s="6"/>
      <c r="J10180" s="6"/>
    </row>
    <row r="10181" spans="3:10" x14ac:dyDescent="0.25">
      <c r="C10181" s="7">
        <v>43083.416666666664</v>
      </c>
      <c r="D10181" s="8">
        <v>13096.18</v>
      </c>
      <c r="E10181" s="8">
        <v>13122.02</v>
      </c>
      <c r="F10181" s="8">
        <v>13087.94</v>
      </c>
      <c r="G10181" s="8">
        <v>13105.78</v>
      </c>
      <c r="H10181" s="8"/>
      <c r="I10181" s="8"/>
      <c r="J10181" s="8"/>
    </row>
    <row r="10182" spans="3:10" x14ac:dyDescent="0.25">
      <c r="C10182" s="5">
        <v>43083.458333333336</v>
      </c>
      <c r="D10182" s="6">
        <v>13106.03</v>
      </c>
      <c r="E10182" s="6">
        <v>13112.71</v>
      </c>
      <c r="F10182" s="6">
        <v>13082.99</v>
      </c>
      <c r="G10182" s="6">
        <v>13089.95</v>
      </c>
      <c r="H10182" s="6"/>
      <c r="I10182" s="6"/>
      <c r="J10182" s="6"/>
    </row>
    <row r="10183" spans="3:10" x14ac:dyDescent="0.25">
      <c r="C10183" s="7">
        <v>43083.5</v>
      </c>
      <c r="D10183" s="8">
        <v>13087.7</v>
      </c>
      <c r="E10183" s="8">
        <v>13091.69</v>
      </c>
      <c r="F10183" s="8">
        <v>13036.87</v>
      </c>
      <c r="G10183" s="8">
        <v>13051.84</v>
      </c>
      <c r="H10183" s="8"/>
      <c r="I10183" s="8"/>
      <c r="J10183" s="8"/>
    </row>
    <row r="10184" spans="3:10" x14ac:dyDescent="0.25">
      <c r="C10184" s="5">
        <v>43083.541666666664</v>
      </c>
      <c r="D10184" s="6">
        <v>13051.59</v>
      </c>
      <c r="E10184" s="6">
        <v>13060.19</v>
      </c>
      <c r="F10184" s="6">
        <v>13037.11</v>
      </c>
      <c r="G10184" s="6">
        <v>13042.89</v>
      </c>
      <c r="H10184" s="6"/>
      <c r="I10184" s="6"/>
      <c r="J10184" s="6"/>
    </row>
    <row r="10185" spans="3:10" x14ac:dyDescent="0.25">
      <c r="C10185" s="7">
        <v>43083.583333333336</v>
      </c>
      <c r="D10185" s="8">
        <v>13042.39</v>
      </c>
      <c r="E10185" s="8">
        <v>13063.89</v>
      </c>
      <c r="F10185" s="8">
        <v>13018.59</v>
      </c>
      <c r="G10185" s="8">
        <v>13027.4</v>
      </c>
      <c r="H10185" s="8"/>
      <c r="I10185" s="8"/>
      <c r="J10185" s="8"/>
    </row>
    <row r="10186" spans="3:10" x14ac:dyDescent="0.25">
      <c r="C10186" s="5">
        <v>43083.625</v>
      </c>
      <c r="D10186" s="6">
        <v>13027.41</v>
      </c>
      <c r="E10186" s="6">
        <v>13081.14</v>
      </c>
      <c r="F10186" s="6">
        <v>13009.55</v>
      </c>
      <c r="G10186" s="6">
        <v>13077.69</v>
      </c>
      <c r="H10186" s="6"/>
      <c r="I10186" s="6"/>
      <c r="J10186" s="6"/>
    </row>
    <row r="10187" spans="3:10" x14ac:dyDescent="0.25">
      <c r="C10187" s="7">
        <v>43083.666666666664</v>
      </c>
      <c r="D10187" s="8">
        <v>13078.19</v>
      </c>
      <c r="E10187" s="8">
        <v>13130.06</v>
      </c>
      <c r="F10187" s="8">
        <v>13073.1</v>
      </c>
      <c r="G10187" s="8">
        <v>13119.52</v>
      </c>
      <c r="H10187" s="8"/>
      <c r="I10187" s="8"/>
      <c r="J10187" s="8"/>
    </row>
    <row r="10188" spans="3:10" x14ac:dyDescent="0.25">
      <c r="C10188" s="5">
        <v>43083.708333333336</v>
      </c>
      <c r="D10188" s="6">
        <v>13120.02</v>
      </c>
      <c r="E10188" s="6">
        <v>13161.51</v>
      </c>
      <c r="F10188" s="6">
        <v>13101.59</v>
      </c>
      <c r="G10188" s="6">
        <v>13123.78</v>
      </c>
      <c r="H10188" s="6"/>
      <c r="I10188" s="6"/>
      <c r="J10188" s="6"/>
    </row>
    <row r="10189" spans="3:10" x14ac:dyDescent="0.25">
      <c r="C10189" s="7">
        <v>43083.75</v>
      </c>
      <c r="D10189" s="8">
        <v>13124.28</v>
      </c>
      <c r="E10189" s="8">
        <v>13132</v>
      </c>
      <c r="F10189" s="8">
        <v>13056.48</v>
      </c>
      <c r="G10189" s="8">
        <v>13065.48</v>
      </c>
      <c r="H10189" s="8"/>
      <c r="I10189" s="8"/>
      <c r="J10189" s="8"/>
    </row>
    <row r="10190" spans="3:10" x14ac:dyDescent="0.25">
      <c r="C10190" s="5">
        <v>43083.791666666664</v>
      </c>
      <c r="D10190" s="6">
        <v>13066.23</v>
      </c>
      <c r="E10190" s="6">
        <v>13070.23</v>
      </c>
      <c r="F10190" s="6">
        <v>13046.72</v>
      </c>
      <c r="G10190" s="6">
        <v>13050.47</v>
      </c>
      <c r="H10190" s="6"/>
      <c r="I10190" s="6"/>
      <c r="J10190" s="6"/>
    </row>
    <row r="10191" spans="3:10" x14ac:dyDescent="0.25">
      <c r="C10191" s="7">
        <v>43083.833333333336</v>
      </c>
      <c r="D10191" s="8">
        <v>13050.72</v>
      </c>
      <c r="E10191" s="8">
        <v>13052.97</v>
      </c>
      <c r="F10191" s="8">
        <v>13026.96</v>
      </c>
      <c r="G10191" s="8">
        <v>13028.96</v>
      </c>
      <c r="H10191" s="8"/>
      <c r="I10191" s="8"/>
      <c r="J10191" s="8"/>
    </row>
    <row r="10192" spans="3:10" x14ac:dyDescent="0.25">
      <c r="C10192" s="5">
        <v>43083.875</v>
      </c>
      <c r="D10192" s="6">
        <v>13028.46</v>
      </c>
      <c r="E10192" s="6">
        <v>13036.96</v>
      </c>
      <c r="F10192" s="6">
        <v>13019.2</v>
      </c>
      <c r="G10192" s="6">
        <v>13035.21</v>
      </c>
      <c r="H10192" s="6"/>
      <c r="I10192" s="6"/>
      <c r="J10192" s="6"/>
    </row>
    <row r="10193" spans="3:10" x14ac:dyDescent="0.25">
      <c r="C10193" s="7">
        <v>43083.916666666664</v>
      </c>
      <c r="D10193" s="8">
        <v>13034.96</v>
      </c>
      <c r="E10193" s="8">
        <v>13044.21</v>
      </c>
      <c r="F10193" s="8">
        <v>13024.95</v>
      </c>
      <c r="G10193" s="8">
        <v>13030.21</v>
      </c>
      <c r="H10193" s="8"/>
      <c r="I10193" s="8"/>
      <c r="J10193" s="8"/>
    </row>
    <row r="10194" spans="3:10" x14ac:dyDescent="0.25">
      <c r="C10194" s="5">
        <v>43083.958333333336</v>
      </c>
      <c r="D10194" s="6">
        <v>13029.68</v>
      </c>
      <c r="E10194" s="6">
        <v>13041.95</v>
      </c>
      <c r="F10194" s="6">
        <v>13008.68</v>
      </c>
      <c r="G10194" s="6">
        <v>13009.9</v>
      </c>
      <c r="H10194" s="6"/>
      <c r="I10194" s="6"/>
      <c r="J10194" s="6"/>
    </row>
    <row r="10195" spans="3:10" x14ac:dyDescent="0.25">
      <c r="C10195" s="7">
        <v>43084.041666666664</v>
      </c>
      <c r="D10195" s="8">
        <v>13014.81</v>
      </c>
      <c r="E10195" s="8">
        <v>13020.67</v>
      </c>
      <c r="F10195" s="8">
        <v>13010.35</v>
      </c>
      <c r="G10195" s="8">
        <v>13019.44</v>
      </c>
      <c r="H10195" s="8"/>
      <c r="I10195" s="8"/>
      <c r="J10195" s="8"/>
    </row>
    <row r="10196" spans="3:10" x14ac:dyDescent="0.25">
      <c r="C10196" s="5">
        <v>43084.083333333336</v>
      </c>
      <c r="D10196" s="6">
        <v>13019.44</v>
      </c>
      <c r="E10196" s="6">
        <v>13025.35</v>
      </c>
      <c r="F10196" s="6">
        <v>13013.31</v>
      </c>
      <c r="G10196" s="6">
        <v>13024.12</v>
      </c>
      <c r="H10196" s="6"/>
      <c r="I10196" s="6"/>
      <c r="J10196" s="6"/>
    </row>
    <row r="10197" spans="3:10" x14ac:dyDescent="0.25">
      <c r="C10197" s="7">
        <v>43084.125</v>
      </c>
      <c r="D10197" s="8">
        <v>13024.12</v>
      </c>
      <c r="E10197" s="8">
        <v>13028.57</v>
      </c>
      <c r="F10197" s="8">
        <v>13020.94</v>
      </c>
      <c r="G10197" s="8">
        <v>13027.34</v>
      </c>
      <c r="H10197" s="8"/>
      <c r="I10197" s="8"/>
      <c r="J10197" s="8"/>
    </row>
    <row r="10198" spans="3:10" x14ac:dyDescent="0.25">
      <c r="C10198" s="5">
        <v>43084.166666666664</v>
      </c>
      <c r="D10198" s="6">
        <v>13026.12</v>
      </c>
      <c r="E10198" s="6">
        <v>13031.02</v>
      </c>
      <c r="F10198" s="6">
        <v>13019.98</v>
      </c>
      <c r="G10198" s="6">
        <v>13029.8</v>
      </c>
      <c r="H10198" s="6"/>
      <c r="I10198" s="6"/>
      <c r="J10198" s="6"/>
    </row>
    <row r="10199" spans="3:10" x14ac:dyDescent="0.25">
      <c r="C10199" s="7">
        <v>43084.208333333336</v>
      </c>
      <c r="D10199" s="8">
        <v>13029.8</v>
      </c>
      <c r="E10199" s="8">
        <v>13032.25</v>
      </c>
      <c r="F10199" s="8">
        <v>13028.07</v>
      </c>
      <c r="G10199" s="8">
        <v>13030.52</v>
      </c>
      <c r="H10199" s="8"/>
      <c r="I10199" s="8"/>
      <c r="J10199" s="8"/>
    </row>
    <row r="10200" spans="3:10" x14ac:dyDescent="0.25">
      <c r="C10200" s="5">
        <v>43084.25</v>
      </c>
      <c r="D10200" s="6">
        <v>13030.52</v>
      </c>
      <c r="E10200" s="6">
        <v>13051.19</v>
      </c>
      <c r="F10200" s="6">
        <v>13029.29</v>
      </c>
      <c r="G10200" s="6">
        <v>13044.24</v>
      </c>
      <c r="H10200" s="6"/>
      <c r="I10200" s="6"/>
      <c r="J10200" s="6"/>
    </row>
    <row r="10201" spans="3:10" x14ac:dyDescent="0.25">
      <c r="C10201" s="7">
        <v>43084.291666666664</v>
      </c>
      <c r="D10201" s="8">
        <v>13044.24</v>
      </c>
      <c r="E10201" s="8">
        <v>13047.92</v>
      </c>
      <c r="F10201" s="8">
        <v>13042.28</v>
      </c>
      <c r="G10201" s="8">
        <v>13043.51</v>
      </c>
      <c r="H10201" s="8"/>
      <c r="I10201" s="8"/>
      <c r="J10201" s="8"/>
    </row>
    <row r="10202" spans="3:10" x14ac:dyDescent="0.25">
      <c r="C10202" s="5">
        <v>43084.333333333336</v>
      </c>
      <c r="D10202" s="6">
        <v>13042.91</v>
      </c>
      <c r="E10202" s="6">
        <v>13047.32</v>
      </c>
      <c r="F10202" s="6">
        <v>13035.82</v>
      </c>
      <c r="G10202" s="6">
        <v>13039.55</v>
      </c>
      <c r="H10202" s="6"/>
      <c r="I10202" s="6"/>
      <c r="J10202" s="6"/>
    </row>
    <row r="10203" spans="3:10" x14ac:dyDescent="0.25">
      <c r="C10203" s="7">
        <v>43084.375</v>
      </c>
      <c r="D10203" s="8">
        <v>13040.97</v>
      </c>
      <c r="E10203" s="8">
        <v>13057.69</v>
      </c>
      <c r="F10203" s="8">
        <v>13016.18</v>
      </c>
      <c r="G10203" s="8">
        <v>13037.18</v>
      </c>
      <c r="H10203" s="8"/>
      <c r="I10203" s="8"/>
      <c r="J10203" s="8"/>
    </row>
    <row r="10204" spans="3:10" x14ac:dyDescent="0.25">
      <c r="C10204" s="5">
        <v>43084.416666666664</v>
      </c>
      <c r="D10204" s="6">
        <v>13035.68</v>
      </c>
      <c r="E10204" s="6">
        <v>13049.99</v>
      </c>
      <c r="F10204" s="6">
        <v>13005.18</v>
      </c>
      <c r="G10204" s="6">
        <v>13035.61</v>
      </c>
      <c r="H10204" s="6"/>
      <c r="I10204" s="6"/>
      <c r="J10204" s="6"/>
    </row>
    <row r="10205" spans="3:10" x14ac:dyDescent="0.25">
      <c r="C10205" s="7">
        <v>43084.458333333336</v>
      </c>
      <c r="D10205" s="8">
        <v>13035.36</v>
      </c>
      <c r="E10205" s="8">
        <v>13051.58</v>
      </c>
      <c r="F10205" s="8">
        <v>13008.85</v>
      </c>
      <c r="G10205" s="8">
        <v>13016.9</v>
      </c>
      <c r="H10205" s="8"/>
      <c r="I10205" s="8"/>
      <c r="J10205" s="8"/>
    </row>
    <row r="10206" spans="3:10" x14ac:dyDescent="0.25">
      <c r="C10206" s="5">
        <v>43084.5</v>
      </c>
      <c r="D10206" s="6">
        <v>13017.4</v>
      </c>
      <c r="E10206" s="6">
        <v>13039.93</v>
      </c>
      <c r="F10206" s="6">
        <v>13012.26</v>
      </c>
      <c r="G10206" s="6">
        <v>13031.51</v>
      </c>
      <c r="H10206" s="6"/>
      <c r="I10206" s="6"/>
      <c r="J10206" s="6"/>
    </row>
    <row r="10207" spans="3:10" x14ac:dyDescent="0.25">
      <c r="C10207" s="7">
        <v>43084.541666666664</v>
      </c>
      <c r="D10207" s="8">
        <v>13031.76</v>
      </c>
      <c r="E10207" s="8">
        <v>13039.05</v>
      </c>
      <c r="F10207" s="8">
        <v>13017.93</v>
      </c>
      <c r="G10207" s="8">
        <v>13029.52</v>
      </c>
      <c r="H10207" s="8"/>
      <c r="I10207" s="8"/>
      <c r="J10207" s="8"/>
    </row>
    <row r="10208" spans="3:10" x14ac:dyDescent="0.25">
      <c r="C10208" s="5">
        <v>43084.583333333336</v>
      </c>
      <c r="D10208" s="6">
        <v>13029.27</v>
      </c>
      <c r="E10208" s="6">
        <v>13049.74</v>
      </c>
      <c r="F10208" s="6">
        <v>13021.02</v>
      </c>
      <c r="G10208" s="6">
        <v>13045.97</v>
      </c>
      <c r="H10208" s="6"/>
      <c r="I10208" s="6"/>
      <c r="J10208" s="6"/>
    </row>
    <row r="10209" spans="3:10" x14ac:dyDescent="0.25">
      <c r="C10209" s="7">
        <v>43084.625</v>
      </c>
      <c r="D10209" s="8">
        <v>13045.72</v>
      </c>
      <c r="E10209" s="8">
        <v>13089.29</v>
      </c>
      <c r="F10209" s="8">
        <v>13040.27</v>
      </c>
      <c r="G10209" s="8">
        <v>13077.09</v>
      </c>
      <c r="H10209" s="8"/>
      <c r="I10209" s="8"/>
      <c r="J10209" s="8"/>
    </row>
    <row r="10210" spans="3:10" x14ac:dyDescent="0.25">
      <c r="C10210" s="5">
        <v>43084.666666666664</v>
      </c>
      <c r="D10210" s="6">
        <v>13077.84</v>
      </c>
      <c r="E10210" s="6">
        <v>13088.52</v>
      </c>
      <c r="F10210" s="6">
        <v>13052.02</v>
      </c>
      <c r="G10210" s="6">
        <v>13058.93</v>
      </c>
      <c r="H10210" s="6"/>
      <c r="I10210" s="6"/>
      <c r="J10210" s="6"/>
    </row>
    <row r="10211" spans="3:10" x14ac:dyDescent="0.25">
      <c r="C10211" s="7">
        <v>43084.708333333336</v>
      </c>
      <c r="D10211" s="8">
        <v>13058.68</v>
      </c>
      <c r="E10211" s="8">
        <v>13079.9</v>
      </c>
      <c r="F10211" s="8">
        <v>13053.33</v>
      </c>
      <c r="G10211" s="8">
        <v>13062.56</v>
      </c>
      <c r="H10211" s="8"/>
      <c r="I10211" s="8"/>
      <c r="J10211" s="8"/>
    </row>
    <row r="10212" spans="3:10" x14ac:dyDescent="0.25">
      <c r="C10212" s="5">
        <v>43084.75</v>
      </c>
      <c r="D10212" s="6">
        <v>13062.31</v>
      </c>
      <c r="E10212" s="6">
        <v>13125.97</v>
      </c>
      <c r="F10212" s="6">
        <v>13062.31</v>
      </c>
      <c r="G10212" s="6">
        <v>13103.71</v>
      </c>
      <c r="H10212" s="6"/>
      <c r="I10212" s="6"/>
      <c r="J10212" s="6"/>
    </row>
    <row r="10213" spans="3:10" x14ac:dyDescent="0.25">
      <c r="C10213" s="7">
        <v>43084.791666666664</v>
      </c>
      <c r="D10213" s="8">
        <v>13103.21</v>
      </c>
      <c r="E10213" s="8">
        <v>13112.22</v>
      </c>
      <c r="F10213" s="8">
        <v>13097.71</v>
      </c>
      <c r="G10213" s="8">
        <v>13104.21</v>
      </c>
      <c r="H10213" s="8"/>
      <c r="I10213" s="8"/>
      <c r="J10213" s="8"/>
    </row>
    <row r="10214" spans="3:10" x14ac:dyDescent="0.25">
      <c r="C10214" s="5">
        <v>43084.833333333336</v>
      </c>
      <c r="D10214" s="6">
        <v>13104.46</v>
      </c>
      <c r="E10214" s="6">
        <v>13114.71</v>
      </c>
      <c r="F10214" s="6">
        <v>13098.46</v>
      </c>
      <c r="G10214" s="6">
        <v>13114.71</v>
      </c>
      <c r="H10214" s="6"/>
      <c r="I10214" s="6"/>
      <c r="J10214" s="6"/>
    </row>
    <row r="10215" spans="3:10" x14ac:dyDescent="0.25">
      <c r="C10215" s="7">
        <v>43084.875</v>
      </c>
      <c r="D10215" s="8">
        <v>13114.46</v>
      </c>
      <c r="E10215" s="8">
        <v>13139.22</v>
      </c>
      <c r="F10215" s="8">
        <v>13113.21</v>
      </c>
      <c r="G10215" s="8">
        <v>13135.97</v>
      </c>
      <c r="H10215" s="8"/>
      <c r="I10215" s="8"/>
      <c r="J10215" s="8"/>
    </row>
    <row r="10216" spans="3:10" x14ac:dyDescent="0.25">
      <c r="C10216" s="5">
        <v>43084.916666666664</v>
      </c>
      <c r="D10216" s="6">
        <v>13136.47</v>
      </c>
      <c r="E10216" s="6">
        <v>13138.97</v>
      </c>
      <c r="F10216" s="6">
        <v>13107.71</v>
      </c>
      <c r="G10216" s="6">
        <v>13124.21</v>
      </c>
      <c r="H10216" s="6"/>
      <c r="I10216" s="6"/>
      <c r="J10216" s="6"/>
    </row>
    <row r="10217" spans="3:10" x14ac:dyDescent="0.25">
      <c r="C10217" s="7">
        <v>43087.041666666664</v>
      </c>
      <c r="D10217" s="8">
        <v>13123.61</v>
      </c>
      <c r="E10217" s="8">
        <v>13174.58</v>
      </c>
      <c r="F10217" s="8">
        <v>13123.61</v>
      </c>
      <c r="G10217" s="8">
        <v>13172.74</v>
      </c>
      <c r="H10217" s="8"/>
      <c r="I10217" s="8"/>
      <c r="J10217" s="8"/>
    </row>
    <row r="10218" spans="3:10" x14ac:dyDescent="0.25">
      <c r="C10218" s="5">
        <v>43087.083333333336</v>
      </c>
      <c r="D10218" s="6">
        <v>13173.35</v>
      </c>
      <c r="E10218" s="6">
        <v>13177.03</v>
      </c>
      <c r="F10218" s="6">
        <v>13167.67</v>
      </c>
      <c r="G10218" s="6">
        <v>13170.12</v>
      </c>
      <c r="H10218" s="6"/>
      <c r="I10218" s="6"/>
      <c r="J10218" s="6"/>
    </row>
    <row r="10219" spans="3:10" x14ac:dyDescent="0.25">
      <c r="C10219" s="7">
        <v>43087.125</v>
      </c>
      <c r="D10219" s="8">
        <v>13170.73</v>
      </c>
      <c r="E10219" s="8">
        <v>13171.35</v>
      </c>
      <c r="F10219" s="8">
        <v>13162.77</v>
      </c>
      <c r="G10219" s="8">
        <v>13170.12</v>
      </c>
      <c r="H10219" s="8"/>
      <c r="I10219" s="8"/>
      <c r="J10219" s="8"/>
    </row>
    <row r="10220" spans="3:10" x14ac:dyDescent="0.25">
      <c r="C10220" s="5">
        <v>43087.166666666664</v>
      </c>
      <c r="D10220" s="6">
        <v>13171.34</v>
      </c>
      <c r="E10220" s="6">
        <v>13174.8</v>
      </c>
      <c r="F10220" s="6">
        <v>13165.67</v>
      </c>
      <c r="G10220" s="6">
        <v>13170.57</v>
      </c>
      <c r="H10220" s="6"/>
      <c r="I10220" s="6"/>
      <c r="J10220" s="6"/>
    </row>
    <row r="10221" spans="3:10" x14ac:dyDescent="0.25">
      <c r="C10221" s="7">
        <v>43087.208333333336</v>
      </c>
      <c r="D10221" s="8">
        <v>13170.57</v>
      </c>
      <c r="E10221" s="8">
        <v>13176.92</v>
      </c>
      <c r="F10221" s="8">
        <v>13169.34</v>
      </c>
      <c r="G10221" s="8">
        <v>13175.69</v>
      </c>
      <c r="H10221" s="8"/>
      <c r="I10221" s="8"/>
      <c r="J10221" s="8"/>
    </row>
    <row r="10222" spans="3:10" x14ac:dyDescent="0.25">
      <c r="C10222" s="5">
        <v>43087.25</v>
      </c>
      <c r="D10222" s="6">
        <v>13177.19</v>
      </c>
      <c r="E10222" s="6">
        <v>13182.87</v>
      </c>
      <c r="F10222" s="6">
        <v>13177.19</v>
      </c>
      <c r="G10222" s="6">
        <v>13180.69</v>
      </c>
      <c r="H10222" s="6"/>
      <c r="I10222" s="6"/>
      <c r="J10222" s="6"/>
    </row>
    <row r="10223" spans="3:10" x14ac:dyDescent="0.25">
      <c r="C10223" s="7">
        <v>43087.291666666664</v>
      </c>
      <c r="D10223" s="8">
        <v>13180.69</v>
      </c>
      <c r="E10223" s="8">
        <v>13185.91</v>
      </c>
      <c r="F10223" s="8">
        <v>13180.69</v>
      </c>
      <c r="G10223" s="8">
        <v>13184.69</v>
      </c>
      <c r="H10223" s="8"/>
      <c r="I10223" s="8"/>
      <c r="J10223" s="8"/>
    </row>
    <row r="10224" spans="3:10" x14ac:dyDescent="0.25">
      <c r="C10224" s="5">
        <v>43087.333333333336</v>
      </c>
      <c r="D10224" s="6">
        <v>13184.69</v>
      </c>
      <c r="E10224" s="6">
        <v>13191.04</v>
      </c>
      <c r="F10224" s="6">
        <v>13179.54</v>
      </c>
      <c r="G10224" s="6">
        <v>13187.04</v>
      </c>
      <c r="H10224" s="6"/>
      <c r="I10224" s="6"/>
      <c r="J10224" s="6"/>
    </row>
    <row r="10225" spans="3:10" x14ac:dyDescent="0.25">
      <c r="C10225" s="7">
        <v>43087.375</v>
      </c>
      <c r="D10225" s="8">
        <v>13188.54</v>
      </c>
      <c r="E10225" s="8">
        <v>13224.35</v>
      </c>
      <c r="F10225" s="8">
        <v>13188.54</v>
      </c>
      <c r="G10225" s="8">
        <v>13194.87</v>
      </c>
      <c r="H10225" s="8"/>
      <c r="I10225" s="8"/>
      <c r="J10225" s="8"/>
    </row>
    <row r="10226" spans="3:10" x14ac:dyDescent="0.25">
      <c r="C10226" s="5">
        <v>43087.416666666664</v>
      </c>
      <c r="D10226" s="6">
        <v>13195.62</v>
      </c>
      <c r="E10226" s="6">
        <v>13259.59</v>
      </c>
      <c r="F10226" s="6">
        <v>13195.12</v>
      </c>
      <c r="G10226" s="6">
        <v>13256.76</v>
      </c>
      <c r="H10226" s="6"/>
      <c r="I10226" s="6"/>
      <c r="J10226" s="6"/>
    </row>
    <row r="10227" spans="3:10" x14ac:dyDescent="0.25">
      <c r="C10227" s="7">
        <v>43087.458333333336</v>
      </c>
      <c r="D10227" s="8">
        <v>13256.01</v>
      </c>
      <c r="E10227" s="8">
        <v>13271.84</v>
      </c>
      <c r="F10227" s="8">
        <v>13251.84</v>
      </c>
      <c r="G10227" s="8">
        <v>13266.6</v>
      </c>
      <c r="H10227" s="8"/>
      <c r="I10227" s="8"/>
      <c r="J10227" s="8"/>
    </row>
    <row r="10228" spans="3:10" x14ac:dyDescent="0.25">
      <c r="C10228" s="5">
        <v>43087.5</v>
      </c>
      <c r="D10228" s="6">
        <v>13265.85</v>
      </c>
      <c r="E10228" s="6">
        <v>13296.66</v>
      </c>
      <c r="F10228" s="6">
        <v>13258.95</v>
      </c>
      <c r="G10228" s="6">
        <v>13288.77</v>
      </c>
      <c r="H10228" s="6"/>
      <c r="I10228" s="6"/>
      <c r="J10228" s="6"/>
    </row>
    <row r="10229" spans="3:10" x14ac:dyDescent="0.25">
      <c r="C10229" s="7">
        <v>43087.541666666664</v>
      </c>
      <c r="D10229" s="8">
        <v>13289.02</v>
      </c>
      <c r="E10229" s="8">
        <v>13324.79</v>
      </c>
      <c r="F10229" s="8">
        <v>13287.53</v>
      </c>
      <c r="G10229" s="8">
        <v>13314.12</v>
      </c>
      <c r="H10229" s="8"/>
      <c r="I10229" s="8"/>
      <c r="J10229" s="8"/>
    </row>
    <row r="10230" spans="3:10" x14ac:dyDescent="0.25">
      <c r="C10230" s="5">
        <v>43087.583333333336</v>
      </c>
      <c r="D10230" s="6">
        <v>13313.87</v>
      </c>
      <c r="E10230" s="6">
        <v>13322.04</v>
      </c>
      <c r="F10230" s="6">
        <v>13274.87</v>
      </c>
      <c r="G10230" s="6">
        <v>13298.27</v>
      </c>
      <c r="H10230" s="6"/>
      <c r="I10230" s="6"/>
      <c r="J10230" s="6"/>
    </row>
    <row r="10231" spans="3:10" x14ac:dyDescent="0.25">
      <c r="C10231" s="7">
        <v>43087.625</v>
      </c>
      <c r="D10231" s="8">
        <v>13298.26</v>
      </c>
      <c r="E10231" s="8">
        <v>13319.25</v>
      </c>
      <c r="F10231" s="8">
        <v>13296.15</v>
      </c>
      <c r="G10231" s="8">
        <v>13316.81</v>
      </c>
      <c r="H10231" s="8"/>
      <c r="I10231" s="8"/>
      <c r="J10231" s="8"/>
    </row>
    <row r="10232" spans="3:10" x14ac:dyDescent="0.25">
      <c r="C10232" s="5">
        <v>43087.666666666664</v>
      </c>
      <c r="D10232" s="6">
        <v>13316.8</v>
      </c>
      <c r="E10232" s="6">
        <v>13321.99</v>
      </c>
      <c r="F10232" s="6">
        <v>13296.77</v>
      </c>
      <c r="G10232" s="6">
        <v>13306.45</v>
      </c>
      <c r="H10232" s="6"/>
      <c r="I10232" s="6"/>
      <c r="J10232" s="6"/>
    </row>
    <row r="10233" spans="3:10" x14ac:dyDescent="0.25">
      <c r="C10233" s="7">
        <v>43087.708333333336</v>
      </c>
      <c r="D10233" s="8">
        <v>13304.95</v>
      </c>
      <c r="E10233" s="8">
        <v>13332.84</v>
      </c>
      <c r="F10233" s="8">
        <v>13304.95</v>
      </c>
      <c r="G10233" s="8">
        <v>13320.76</v>
      </c>
      <c r="H10233" s="8"/>
      <c r="I10233" s="8"/>
      <c r="J10233" s="8"/>
    </row>
    <row r="10234" spans="3:10" x14ac:dyDescent="0.25">
      <c r="C10234" s="5">
        <v>43087.75</v>
      </c>
      <c r="D10234" s="6">
        <v>13320.51</v>
      </c>
      <c r="E10234" s="6">
        <v>13329.16</v>
      </c>
      <c r="F10234" s="6">
        <v>13304.5</v>
      </c>
      <c r="G10234" s="6">
        <v>13314.66</v>
      </c>
      <c r="H10234" s="6"/>
      <c r="I10234" s="6"/>
      <c r="J10234" s="6"/>
    </row>
    <row r="10235" spans="3:10" x14ac:dyDescent="0.25">
      <c r="C10235" s="7">
        <v>43087.791666666664</v>
      </c>
      <c r="D10235" s="8">
        <v>13314.91</v>
      </c>
      <c r="E10235" s="8">
        <v>13324.66</v>
      </c>
      <c r="F10235" s="8">
        <v>13314.91</v>
      </c>
      <c r="G10235" s="8">
        <v>13320.66</v>
      </c>
      <c r="H10235" s="8"/>
      <c r="I10235" s="8"/>
      <c r="J10235" s="8"/>
    </row>
    <row r="10236" spans="3:10" x14ac:dyDescent="0.25">
      <c r="C10236" s="5">
        <v>43087.833333333336</v>
      </c>
      <c r="D10236" s="6">
        <v>13320.91</v>
      </c>
      <c r="E10236" s="6">
        <v>13324.16</v>
      </c>
      <c r="F10236" s="6">
        <v>13308.91</v>
      </c>
      <c r="G10236" s="6">
        <v>13309.66</v>
      </c>
      <c r="H10236" s="6"/>
      <c r="I10236" s="6"/>
      <c r="J10236" s="6"/>
    </row>
    <row r="10237" spans="3:10" x14ac:dyDescent="0.25">
      <c r="C10237" s="7">
        <v>43087.875</v>
      </c>
      <c r="D10237" s="8">
        <v>13309.91</v>
      </c>
      <c r="E10237" s="8">
        <v>13318.91</v>
      </c>
      <c r="F10237" s="8">
        <v>13302.16</v>
      </c>
      <c r="G10237" s="8">
        <v>13314.16</v>
      </c>
      <c r="H10237" s="8"/>
      <c r="I10237" s="8"/>
      <c r="J10237" s="8"/>
    </row>
    <row r="10238" spans="3:10" x14ac:dyDescent="0.25">
      <c r="C10238" s="5">
        <v>43087.916666666664</v>
      </c>
      <c r="D10238" s="6">
        <v>13313.66</v>
      </c>
      <c r="E10238" s="6">
        <v>13314.66</v>
      </c>
      <c r="F10238" s="6">
        <v>13296.66</v>
      </c>
      <c r="G10238" s="6">
        <v>13311.38</v>
      </c>
      <c r="H10238" s="6"/>
      <c r="I10238" s="6"/>
      <c r="J10238" s="6"/>
    </row>
    <row r="10239" spans="3:10" x14ac:dyDescent="0.25">
      <c r="C10239" s="7">
        <v>43087.958333333336</v>
      </c>
      <c r="D10239" s="8">
        <v>13313.85</v>
      </c>
      <c r="E10239" s="8">
        <v>13315.08</v>
      </c>
      <c r="F10239" s="8">
        <v>13302.73</v>
      </c>
      <c r="G10239" s="8">
        <v>13310.01</v>
      </c>
      <c r="H10239" s="8"/>
      <c r="I10239" s="8"/>
      <c r="J10239" s="8"/>
    </row>
    <row r="10240" spans="3:10" x14ac:dyDescent="0.25">
      <c r="C10240" s="5">
        <v>43088.041666666664</v>
      </c>
      <c r="D10240" s="6">
        <v>13312.48</v>
      </c>
      <c r="E10240" s="6">
        <v>13319.22</v>
      </c>
      <c r="F10240" s="6">
        <v>13307.54</v>
      </c>
      <c r="G10240" s="6">
        <v>13316.75</v>
      </c>
      <c r="H10240" s="6"/>
      <c r="I10240" s="6"/>
      <c r="J10240" s="6"/>
    </row>
    <row r="10241" spans="3:10" x14ac:dyDescent="0.25">
      <c r="C10241" s="7">
        <v>43088.083333333336</v>
      </c>
      <c r="D10241" s="8">
        <v>13316.75</v>
      </c>
      <c r="E10241" s="8">
        <v>13317.98</v>
      </c>
      <c r="F10241" s="8">
        <v>13313.04</v>
      </c>
      <c r="G10241" s="8">
        <v>13313.54</v>
      </c>
      <c r="H10241" s="8"/>
      <c r="I10241" s="8"/>
      <c r="J10241" s="8"/>
    </row>
    <row r="10242" spans="3:10" x14ac:dyDescent="0.25">
      <c r="C10242" s="5">
        <v>43088.125</v>
      </c>
      <c r="D10242" s="6">
        <v>13313.54</v>
      </c>
      <c r="E10242" s="6">
        <v>13317.24</v>
      </c>
      <c r="F10242" s="6">
        <v>13312.3</v>
      </c>
      <c r="G10242" s="6">
        <v>13316.51</v>
      </c>
      <c r="H10242" s="6"/>
      <c r="I10242" s="6"/>
      <c r="J10242" s="6"/>
    </row>
    <row r="10243" spans="3:10" x14ac:dyDescent="0.25">
      <c r="C10243" s="7">
        <v>43088.166666666664</v>
      </c>
      <c r="D10243" s="8">
        <v>13317.74</v>
      </c>
      <c r="E10243" s="8">
        <v>13317.74</v>
      </c>
      <c r="F10243" s="8">
        <v>13313.3</v>
      </c>
      <c r="G10243" s="8">
        <v>13317.01</v>
      </c>
      <c r="H10243" s="8"/>
      <c r="I10243" s="8"/>
      <c r="J10243" s="8"/>
    </row>
    <row r="10244" spans="3:10" x14ac:dyDescent="0.25">
      <c r="C10244" s="5">
        <v>43088.208333333336</v>
      </c>
      <c r="D10244" s="6">
        <v>13317.01</v>
      </c>
      <c r="E10244" s="6">
        <v>13319.48</v>
      </c>
      <c r="F10244" s="6">
        <v>13317.01</v>
      </c>
      <c r="G10244" s="6">
        <v>13318.24</v>
      </c>
      <c r="H10244" s="6"/>
      <c r="I10244" s="6"/>
      <c r="J10244" s="6"/>
    </row>
    <row r="10245" spans="3:10" x14ac:dyDescent="0.25">
      <c r="C10245" s="7">
        <v>43088.25</v>
      </c>
      <c r="D10245" s="8">
        <v>13318.24</v>
      </c>
      <c r="E10245" s="8">
        <v>13323.71</v>
      </c>
      <c r="F10245" s="8">
        <v>13317.01</v>
      </c>
      <c r="G10245" s="8">
        <v>13323.71</v>
      </c>
      <c r="H10245" s="8"/>
      <c r="I10245" s="8"/>
      <c r="J10245" s="8"/>
    </row>
    <row r="10246" spans="3:10" x14ac:dyDescent="0.25">
      <c r="C10246" s="5">
        <v>43088.291666666664</v>
      </c>
      <c r="D10246" s="6">
        <v>13323.71</v>
      </c>
      <c r="E10246" s="6">
        <v>13345.68</v>
      </c>
      <c r="F10246" s="6">
        <v>13322.48</v>
      </c>
      <c r="G10246" s="6">
        <v>13336.95</v>
      </c>
      <c r="H10246" s="6"/>
      <c r="I10246" s="6"/>
      <c r="J10246" s="6"/>
    </row>
    <row r="10247" spans="3:10" x14ac:dyDescent="0.25">
      <c r="C10247" s="7">
        <v>43088.333333333336</v>
      </c>
      <c r="D10247" s="8">
        <v>13335.71</v>
      </c>
      <c r="E10247" s="8">
        <v>13336.34</v>
      </c>
      <c r="F10247" s="8">
        <v>13307.64</v>
      </c>
      <c r="G10247" s="8">
        <v>13309.64</v>
      </c>
      <c r="H10247" s="8"/>
      <c r="I10247" s="8"/>
      <c r="J10247" s="8"/>
    </row>
    <row r="10248" spans="3:10" x14ac:dyDescent="0.25">
      <c r="C10248" s="5">
        <v>43088.375</v>
      </c>
      <c r="D10248" s="6">
        <v>13311.14</v>
      </c>
      <c r="E10248" s="6">
        <v>13328.9</v>
      </c>
      <c r="F10248" s="6">
        <v>13305.65</v>
      </c>
      <c r="G10248" s="6">
        <v>13310.68</v>
      </c>
      <c r="H10248" s="6"/>
      <c r="I10248" s="6"/>
      <c r="J10248" s="6"/>
    </row>
    <row r="10249" spans="3:10" x14ac:dyDescent="0.25">
      <c r="C10249" s="7">
        <v>43088.416666666664</v>
      </c>
      <c r="D10249" s="8">
        <v>13308.68</v>
      </c>
      <c r="E10249" s="8">
        <v>13337.68</v>
      </c>
      <c r="F10249" s="8">
        <v>13307.32</v>
      </c>
      <c r="G10249" s="8">
        <v>13314.68</v>
      </c>
      <c r="H10249" s="8"/>
      <c r="I10249" s="8"/>
      <c r="J10249" s="8"/>
    </row>
    <row r="10250" spans="3:10" x14ac:dyDescent="0.25">
      <c r="C10250" s="5">
        <v>43088.458333333336</v>
      </c>
      <c r="D10250" s="6">
        <v>13313.68</v>
      </c>
      <c r="E10250" s="6">
        <v>13324.78</v>
      </c>
      <c r="F10250" s="6">
        <v>13307.7</v>
      </c>
      <c r="G10250" s="6">
        <v>13314.78</v>
      </c>
      <c r="H10250" s="6"/>
      <c r="I10250" s="6"/>
      <c r="J10250" s="6"/>
    </row>
    <row r="10251" spans="3:10" x14ac:dyDescent="0.25">
      <c r="C10251" s="7">
        <v>43088.5</v>
      </c>
      <c r="D10251" s="8">
        <v>13314.53</v>
      </c>
      <c r="E10251" s="8">
        <v>13317.04</v>
      </c>
      <c r="F10251" s="8">
        <v>13291.6</v>
      </c>
      <c r="G10251" s="8">
        <v>13302.3</v>
      </c>
      <c r="H10251" s="8"/>
      <c r="I10251" s="8"/>
      <c r="J10251" s="8"/>
    </row>
    <row r="10252" spans="3:10" x14ac:dyDescent="0.25">
      <c r="C10252" s="5">
        <v>43088.541666666664</v>
      </c>
      <c r="D10252" s="6">
        <v>13302.55</v>
      </c>
      <c r="E10252" s="6">
        <v>13305.77</v>
      </c>
      <c r="F10252" s="6">
        <v>13293.49</v>
      </c>
      <c r="G10252" s="6">
        <v>13301.13</v>
      </c>
      <c r="H10252" s="6"/>
      <c r="I10252" s="6"/>
      <c r="J10252" s="6"/>
    </row>
    <row r="10253" spans="3:10" x14ac:dyDescent="0.25">
      <c r="C10253" s="7">
        <v>43088.583333333336</v>
      </c>
      <c r="D10253" s="8">
        <v>13301.63</v>
      </c>
      <c r="E10253" s="8">
        <v>13308.89</v>
      </c>
      <c r="F10253" s="8">
        <v>13297.98</v>
      </c>
      <c r="G10253" s="8">
        <v>13306.04</v>
      </c>
      <c r="H10253" s="8"/>
      <c r="I10253" s="8"/>
      <c r="J10253" s="8"/>
    </row>
    <row r="10254" spans="3:10" x14ac:dyDescent="0.25">
      <c r="C10254" s="5">
        <v>43088.625</v>
      </c>
      <c r="D10254" s="6">
        <v>13306.29</v>
      </c>
      <c r="E10254" s="6">
        <v>13310.06</v>
      </c>
      <c r="F10254" s="6">
        <v>13280.26</v>
      </c>
      <c r="G10254" s="6">
        <v>13284.54</v>
      </c>
      <c r="H10254" s="6"/>
      <c r="I10254" s="6"/>
      <c r="J10254" s="6"/>
    </row>
    <row r="10255" spans="3:10" x14ac:dyDescent="0.25">
      <c r="C10255" s="7">
        <v>43088.666666666664</v>
      </c>
      <c r="D10255" s="8">
        <v>13284.79</v>
      </c>
      <c r="E10255" s="8">
        <v>13297.32</v>
      </c>
      <c r="F10255" s="8">
        <v>13279.63</v>
      </c>
      <c r="G10255" s="8">
        <v>13289.43</v>
      </c>
      <c r="H10255" s="8"/>
      <c r="I10255" s="8"/>
      <c r="J10255" s="8"/>
    </row>
    <row r="10256" spans="3:10" x14ac:dyDescent="0.25">
      <c r="C10256" s="5">
        <v>43088.708333333336</v>
      </c>
      <c r="D10256" s="6">
        <v>13289.68</v>
      </c>
      <c r="E10256" s="6">
        <v>13292.72</v>
      </c>
      <c r="F10256" s="6">
        <v>13231.2</v>
      </c>
      <c r="G10256" s="6">
        <v>13234.95</v>
      </c>
      <c r="H10256" s="6"/>
      <c r="I10256" s="6"/>
      <c r="J10256" s="6"/>
    </row>
    <row r="10257" spans="3:10" x14ac:dyDescent="0.25">
      <c r="C10257" s="7">
        <v>43088.75</v>
      </c>
      <c r="D10257" s="8">
        <v>13235.2</v>
      </c>
      <c r="E10257" s="8">
        <v>13249.46</v>
      </c>
      <c r="F10257" s="8">
        <v>13203.81</v>
      </c>
      <c r="G10257" s="8">
        <v>13226.57</v>
      </c>
      <c r="H10257" s="8"/>
      <c r="I10257" s="8"/>
      <c r="J10257" s="8"/>
    </row>
    <row r="10258" spans="3:10" x14ac:dyDescent="0.25">
      <c r="C10258" s="5">
        <v>43088.791666666664</v>
      </c>
      <c r="D10258" s="6">
        <v>13226.82</v>
      </c>
      <c r="E10258" s="6">
        <v>13229.07</v>
      </c>
      <c r="F10258" s="6">
        <v>13210.56</v>
      </c>
      <c r="G10258" s="6">
        <v>13224.06</v>
      </c>
      <c r="H10258" s="6"/>
      <c r="I10258" s="6"/>
      <c r="J10258" s="6"/>
    </row>
    <row r="10259" spans="3:10" x14ac:dyDescent="0.25">
      <c r="C10259" s="7">
        <v>43088.833333333336</v>
      </c>
      <c r="D10259" s="8">
        <v>13225.06</v>
      </c>
      <c r="E10259" s="8">
        <v>13242.57</v>
      </c>
      <c r="F10259" s="8">
        <v>13220.31</v>
      </c>
      <c r="G10259" s="8">
        <v>13234.57</v>
      </c>
      <c r="H10259" s="8"/>
      <c r="I10259" s="8"/>
      <c r="J10259" s="8"/>
    </row>
    <row r="10260" spans="3:10" x14ac:dyDescent="0.25">
      <c r="C10260" s="5">
        <v>43088.875</v>
      </c>
      <c r="D10260" s="6">
        <v>13234.82</v>
      </c>
      <c r="E10260" s="6">
        <v>13239.57</v>
      </c>
      <c r="F10260" s="6">
        <v>13226.56</v>
      </c>
      <c r="G10260" s="6">
        <v>13230.81</v>
      </c>
      <c r="H10260" s="6"/>
      <c r="I10260" s="6"/>
      <c r="J10260" s="6"/>
    </row>
    <row r="10261" spans="3:10" x14ac:dyDescent="0.25">
      <c r="C10261" s="7">
        <v>43088.916666666664</v>
      </c>
      <c r="D10261" s="8">
        <v>13230.56</v>
      </c>
      <c r="E10261" s="8">
        <v>13240.81</v>
      </c>
      <c r="F10261" s="8">
        <v>13224.56</v>
      </c>
      <c r="G10261" s="8">
        <v>13228.31</v>
      </c>
      <c r="H10261" s="8"/>
      <c r="I10261" s="8"/>
      <c r="J10261" s="8"/>
    </row>
    <row r="10262" spans="3:10" x14ac:dyDescent="0.25">
      <c r="C10262" s="5">
        <v>43088.958333333336</v>
      </c>
      <c r="D10262" s="6">
        <v>13228.93</v>
      </c>
      <c r="E10262" s="6">
        <v>13240.63</v>
      </c>
      <c r="F10262" s="6">
        <v>13220.32</v>
      </c>
      <c r="G10262" s="6">
        <v>13231.41</v>
      </c>
      <c r="H10262" s="6"/>
      <c r="I10262" s="6"/>
      <c r="J10262" s="6"/>
    </row>
    <row r="10263" spans="3:10" x14ac:dyDescent="0.25">
      <c r="C10263" s="7">
        <v>43089.041666666664</v>
      </c>
      <c r="D10263" s="8">
        <v>13230.17</v>
      </c>
      <c r="E10263" s="8">
        <v>13247.69</v>
      </c>
      <c r="F10263" s="8">
        <v>13228.94</v>
      </c>
      <c r="G10263" s="8">
        <v>13246.46</v>
      </c>
      <c r="H10263" s="8"/>
      <c r="I10263" s="8"/>
      <c r="J10263" s="8"/>
    </row>
    <row r="10264" spans="3:10" x14ac:dyDescent="0.25">
      <c r="C10264" s="5">
        <v>43089.083333333336</v>
      </c>
      <c r="D10264" s="6">
        <v>13248.92</v>
      </c>
      <c r="E10264" s="6">
        <v>13256.62</v>
      </c>
      <c r="F10264" s="6">
        <v>13245.22</v>
      </c>
      <c r="G10264" s="6">
        <v>13254.15</v>
      </c>
      <c r="H10264" s="6"/>
      <c r="I10264" s="6"/>
      <c r="J10264" s="6"/>
    </row>
    <row r="10265" spans="3:10" x14ac:dyDescent="0.25">
      <c r="C10265" s="7">
        <v>43089.125</v>
      </c>
      <c r="D10265" s="8">
        <v>13255.38</v>
      </c>
      <c r="E10265" s="8">
        <v>13267.74</v>
      </c>
      <c r="F10265" s="8">
        <v>13254.15</v>
      </c>
      <c r="G10265" s="8">
        <v>13264.04</v>
      </c>
      <c r="H10265" s="8"/>
      <c r="I10265" s="8"/>
      <c r="J10265" s="8"/>
    </row>
    <row r="10266" spans="3:10" x14ac:dyDescent="0.25">
      <c r="C10266" s="5">
        <v>43089.166666666664</v>
      </c>
      <c r="D10266" s="6">
        <v>13264.04</v>
      </c>
      <c r="E10266" s="6">
        <v>13269.28</v>
      </c>
      <c r="F10266" s="6">
        <v>13260.35</v>
      </c>
      <c r="G10266" s="6">
        <v>13262.81</v>
      </c>
      <c r="H10266" s="6"/>
      <c r="I10266" s="6"/>
      <c r="J10266" s="6"/>
    </row>
    <row r="10267" spans="3:10" x14ac:dyDescent="0.25">
      <c r="C10267" s="7">
        <v>43089.208333333336</v>
      </c>
      <c r="D10267" s="8">
        <v>13262.81</v>
      </c>
      <c r="E10267" s="8">
        <v>13265.74</v>
      </c>
      <c r="F10267" s="8">
        <v>13260.58</v>
      </c>
      <c r="G10267" s="8">
        <v>13265.74</v>
      </c>
      <c r="H10267" s="8"/>
      <c r="I10267" s="8"/>
      <c r="J10267" s="8"/>
    </row>
    <row r="10268" spans="3:10" x14ac:dyDescent="0.25">
      <c r="C10268" s="5">
        <v>43089.25</v>
      </c>
      <c r="D10268" s="6">
        <v>13265.12</v>
      </c>
      <c r="E10268" s="6">
        <v>13268.2</v>
      </c>
      <c r="F10268" s="6">
        <v>13260.81</v>
      </c>
      <c r="G10268" s="6">
        <v>13262.04</v>
      </c>
      <c r="H10268" s="6"/>
      <c r="I10268" s="6"/>
      <c r="J10268" s="6"/>
    </row>
    <row r="10269" spans="3:10" x14ac:dyDescent="0.25">
      <c r="C10269" s="7">
        <v>43089.291666666664</v>
      </c>
      <c r="D10269" s="8">
        <v>13263.27</v>
      </c>
      <c r="E10269" s="8">
        <v>13266.23</v>
      </c>
      <c r="F10269" s="8">
        <v>13259.8</v>
      </c>
      <c r="G10269" s="8">
        <v>13264.5</v>
      </c>
      <c r="H10269" s="8"/>
      <c r="I10269" s="8"/>
      <c r="J10269" s="8"/>
    </row>
    <row r="10270" spans="3:10" x14ac:dyDescent="0.25">
      <c r="C10270" s="5">
        <v>43089.333333333336</v>
      </c>
      <c r="D10270" s="6">
        <v>13263.27</v>
      </c>
      <c r="E10270" s="6">
        <v>13266.13</v>
      </c>
      <c r="F10270" s="6">
        <v>13243.93</v>
      </c>
      <c r="G10270" s="6">
        <v>13245.43</v>
      </c>
      <c r="H10270" s="6"/>
      <c r="I10270" s="6"/>
      <c r="J10270" s="6"/>
    </row>
    <row r="10271" spans="3:10" x14ac:dyDescent="0.25">
      <c r="C10271" s="7">
        <v>43089.375</v>
      </c>
      <c r="D10271" s="8">
        <v>13243.93</v>
      </c>
      <c r="E10271" s="8">
        <v>13256.08</v>
      </c>
      <c r="F10271" s="8">
        <v>13228.79</v>
      </c>
      <c r="G10271" s="8">
        <v>13247.07</v>
      </c>
      <c r="H10271" s="8"/>
      <c r="I10271" s="8"/>
      <c r="J10271" s="8"/>
    </row>
    <row r="10272" spans="3:10" x14ac:dyDescent="0.25">
      <c r="C10272" s="5">
        <v>43089.416666666664</v>
      </c>
      <c r="D10272" s="6">
        <v>13247.58</v>
      </c>
      <c r="E10272" s="6">
        <v>13253.46</v>
      </c>
      <c r="F10272" s="6">
        <v>13144.12</v>
      </c>
      <c r="G10272" s="6">
        <v>13232.39</v>
      </c>
      <c r="H10272" s="6"/>
      <c r="I10272" s="6"/>
      <c r="J10272" s="6"/>
    </row>
    <row r="10273" spans="3:10" x14ac:dyDescent="0.25">
      <c r="C10273" s="7">
        <v>43089.458333333336</v>
      </c>
      <c r="D10273" s="8">
        <v>13231.64</v>
      </c>
      <c r="E10273" s="8">
        <v>13236.86</v>
      </c>
      <c r="F10273" s="8">
        <v>13200.67</v>
      </c>
      <c r="G10273" s="8">
        <v>13208.48</v>
      </c>
      <c r="H10273" s="8"/>
      <c r="I10273" s="8"/>
      <c r="J10273" s="8"/>
    </row>
    <row r="10274" spans="3:10" x14ac:dyDescent="0.25">
      <c r="C10274" s="5">
        <v>43089.5</v>
      </c>
      <c r="D10274" s="6">
        <v>13208.72</v>
      </c>
      <c r="E10274" s="6">
        <v>13217.05</v>
      </c>
      <c r="F10274" s="6">
        <v>13188.81</v>
      </c>
      <c r="G10274" s="6">
        <v>13198.69</v>
      </c>
      <c r="H10274" s="6"/>
      <c r="I10274" s="6"/>
      <c r="J10274" s="6"/>
    </row>
    <row r="10275" spans="3:10" x14ac:dyDescent="0.25">
      <c r="C10275" s="7">
        <v>43089.541666666664</v>
      </c>
      <c r="D10275" s="8">
        <v>13198.44</v>
      </c>
      <c r="E10275" s="8">
        <v>13201.43</v>
      </c>
      <c r="F10275" s="8">
        <v>13150.95</v>
      </c>
      <c r="G10275" s="8">
        <v>13179.75</v>
      </c>
      <c r="H10275" s="8"/>
      <c r="I10275" s="8"/>
      <c r="J10275" s="8"/>
    </row>
    <row r="10276" spans="3:10" x14ac:dyDescent="0.25">
      <c r="C10276" s="5">
        <v>43089.583333333336</v>
      </c>
      <c r="D10276" s="6">
        <v>13180.5</v>
      </c>
      <c r="E10276" s="6">
        <v>13211.42</v>
      </c>
      <c r="F10276" s="6">
        <v>13175.75</v>
      </c>
      <c r="G10276" s="6">
        <v>13184.87</v>
      </c>
      <c r="H10276" s="6"/>
      <c r="I10276" s="6"/>
      <c r="J10276" s="6"/>
    </row>
    <row r="10277" spans="3:10" x14ac:dyDescent="0.25">
      <c r="C10277" s="7">
        <v>43089.625</v>
      </c>
      <c r="D10277" s="8">
        <v>13185.12</v>
      </c>
      <c r="E10277" s="8">
        <v>13185.37</v>
      </c>
      <c r="F10277" s="8">
        <v>13160.25</v>
      </c>
      <c r="G10277" s="8">
        <v>13172.41</v>
      </c>
      <c r="H10277" s="8"/>
      <c r="I10277" s="8"/>
      <c r="J10277" s="8"/>
    </row>
    <row r="10278" spans="3:10" x14ac:dyDescent="0.25">
      <c r="C10278" s="5">
        <v>43089.666666666664</v>
      </c>
      <c r="D10278" s="6">
        <v>13171.91</v>
      </c>
      <c r="E10278" s="6">
        <v>13180.83</v>
      </c>
      <c r="F10278" s="6">
        <v>13116.88</v>
      </c>
      <c r="G10278" s="6">
        <v>13140.67</v>
      </c>
      <c r="H10278" s="6"/>
      <c r="I10278" s="6"/>
      <c r="J10278" s="6"/>
    </row>
    <row r="10279" spans="3:10" x14ac:dyDescent="0.25">
      <c r="C10279" s="7">
        <v>43089.708333333336</v>
      </c>
      <c r="D10279" s="8">
        <v>13139.42</v>
      </c>
      <c r="E10279" s="8">
        <v>13140.67</v>
      </c>
      <c r="F10279" s="8">
        <v>13023.41</v>
      </c>
      <c r="G10279" s="8">
        <v>13042.97</v>
      </c>
      <c r="H10279" s="8"/>
      <c r="I10279" s="8"/>
      <c r="J10279" s="8"/>
    </row>
    <row r="10280" spans="3:10" x14ac:dyDescent="0.25">
      <c r="C10280" s="5">
        <v>43089.75</v>
      </c>
      <c r="D10280" s="6">
        <v>13042.47</v>
      </c>
      <c r="E10280" s="6">
        <v>13078.25</v>
      </c>
      <c r="F10280" s="6">
        <v>13042.47</v>
      </c>
      <c r="G10280" s="6">
        <v>13076.5</v>
      </c>
      <c r="H10280" s="6"/>
      <c r="I10280" s="6"/>
      <c r="J10280" s="6"/>
    </row>
    <row r="10281" spans="3:10" x14ac:dyDescent="0.25">
      <c r="C10281" s="7">
        <v>43089.791666666664</v>
      </c>
      <c r="D10281" s="8">
        <v>13077</v>
      </c>
      <c r="E10281" s="8">
        <v>13099.51</v>
      </c>
      <c r="F10281" s="8">
        <v>13058.24</v>
      </c>
      <c r="G10281" s="8">
        <v>13083.5</v>
      </c>
      <c r="H10281" s="8"/>
      <c r="I10281" s="8"/>
      <c r="J10281" s="8"/>
    </row>
    <row r="10282" spans="3:10" x14ac:dyDescent="0.25">
      <c r="C10282" s="5">
        <v>43089.833333333336</v>
      </c>
      <c r="D10282" s="6">
        <v>13084.5</v>
      </c>
      <c r="E10282" s="6">
        <v>13093.76</v>
      </c>
      <c r="F10282" s="6">
        <v>13079.75</v>
      </c>
      <c r="G10282" s="6">
        <v>13088.5</v>
      </c>
      <c r="H10282" s="6"/>
      <c r="I10282" s="6"/>
      <c r="J10282" s="6"/>
    </row>
    <row r="10283" spans="3:10" x14ac:dyDescent="0.25">
      <c r="C10283" s="7">
        <v>43089.875</v>
      </c>
      <c r="D10283" s="8">
        <v>13088.75</v>
      </c>
      <c r="E10283" s="8">
        <v>13091.75</v>
      </c>
      <c r="F10283" s="8">
        <v>13066.49</v>
      </c>
      <c r="G10283" s="8">
        <v>13071.24</v>
      </c>
      <c r="H10283" s="8"/>
      <c r="I10283" s="8"/>
      <c r="J10283" s="8"/>
    </row>
    <row r="10284" spans="3:10" x14ac:dyDescent="0.25">
      <c r="C10284" s="5">
        <v>43089.916666666664</v>
      </c>
      <c r="D10284" s="6">
        <v>13071.49</v>
      </c>
      <c r="E10284" s="6">
        <v>13091.25</v>
      </c>
      <c r="F10284" s="6">
        <v>13069.49</v>
      </c>
      <c r="G10284" s="6">
        <v>13071.24</v>
      </c>
      <c r="H10284" s="6"/>
      <c r="I10284" s="6"/>
      <c r="J10284" s="6"/>
    </row>
    <row r="10285" spans="3:10" x14ac:dyDescent="0.25">
      <c r="C10285" s="7">
        <v>43089.958333333336</v>
      </c>
      <c r="D10285" s="8">
        <v>13072.46</v>
      </c>
      <c r="E10285" s="8">
        <v>13077.86</v>
      </c>
      <c r="F10285" s="8">
        <v>13063.93</v>
      </c>
      <c r="G10285" s="8">
        <v>13065.76</v>
      </c>
      <c r="H10285" s="8"/>
      <c r="I10285" s="8"/>
      <c r="J10285" s="8"/>
    </row>
    <row r="10286" spans="3:10" x14ac:dyDescent="0.25">
      <c r="C10286" s="5">
        <v>43090.041666666664</v>
      </c>
      <c r="D10286" s="6">
        <v>13065.76</v>
      </c>
      <c r="E10286" s="6">
        <v>13073.57</v>
      </c>
      <c r="F10286" s="6">
        <v>13065.76</v>
      </c>
      <c r="G10286" s="6">
        <v>13072.35</v>
      </c>
      <c r="H10286" s="6"/>
      <c r="I10286" s="6"/>
      <c r="J10286" s="6"/>
    </row>
    <row r="10287" spans="3:10" x14ac:dyDescent="0.25">
      <c r="C10287" s="7">
        <v>43090.083333333336</v>
      </c>
      <c r="D10287" s="8">
        <v>13072.35</v>
      </c>
      <c r="E10287" s="8">
        <v>13079.94</v>
      </c>
      <c r="F10287" s="8">
        <v>13066.98</v>
      </c>
      <c r="G10287" s="8">
        <v>13068.41</v>
      </c>
      <c r="H10287" s="8"/>
      <c r="I10287" s="8"/>
      <c r="J10287" s="8"/>
    </row>
    <row r="10288" spans="3:10" x14ac:dyDescent="0.25">
      <c r="C10288" s="5">
        <v>43090.125</v>
      </c>
      <c r="D10288" s="6">
        <v>13068.41</v>
      </c>
      <c r="E10288" s="6">
        <v>13077.94</v>
      </c>
      <c r="F10288" s="6">
        <v>13067.19</v>
      </c>
      <c r="G10288" s="6">
        <v>13075.5</v>
      </c>
      <c r="H10288" s="6"/>
      <c r="I10288" s="6"/>
      <c r="J10288" s="6"/>
    </row>
    <row r="10289" spans="3:10" x14ac:dyDescent="0.25">
      <c r="C10289" s="7">
        <v>43090.166666666664</v>
      </c>
      <c r="D10289" s="8">
        <v>13075.5</v>
      </c>
      <c r="E10289" s="8">
        <v>13077.94</v>
      </c>
      <c r="F10289" s="8">
        <v>13070.63</v>
      </c>
      <c r="G10289" s="8">
        <v>13073.06</v>
      </c>
      <c r="H10289" s="8"/>
      <c r="I10289" s="8"/>
      <c r="J10289" s="8"/>
    </row>
    <row r="10290" spans="3:10" x14ac:dyDescent="0.25">
      <c r="C10290" s="5">
        <v>43090.208333333336</v>
      </c>
      <c r="D10290" s="6">
        <v>13073.06</v>
      </c>
      <c r="E10290" s="6">
        <v>13075.5</v>
      </c>
      <c r="F10290" s="6">
        <v>13070.62</v>
      </c>
      <c r="G10290" s="6">
        <v>13071.84</v>
      </c>
      <c r="H10290" s="6"/>
      <c r="I10290" s="6"/>
      <c r="J10290" s="6"/>
    </row>
    <row r="10291" spans="3:10" x14ac:dyDescent="0.25">
      <c r="C10291" s="7">
        <v>43090.25</v>
      </c>
      <c r="D10291" s="8">
        <v>13071.84</v>
      </c>
      <c r="E10291" s="8">
        <v>13073.06</v>
      </c>
      <c r="F10291" s="8">
        <v>13068.18</v>
      </c>
      <c r="G10291" s="8">
        <v>13071.84</v>
      </c>
      <c r="H10291" s="8"/>
      <c r="I10291" s="8"/>
      <c r="J10291" s="8"/>
    </row>
    <row r="10292" spans="3:10" x14ac:dyDescent="0.25">
      <c r="C10292" s="5">
        <v>43090.291666666664</v>
      </c>
      <c r="D10292" s="6">
        <v>13071.84</v>
      </c>
      <c r="E10292" s="6">
        <v>13072.84</v>
      </c>
      <c r="F10292" s="6">
        <v>13067.96</v>
      </c>
      <c r="G10292" s="6">
        <v>13069.4</v>
      </c>
      <c r="H10292" s="6"/>
      <c r="I10292" s="6"/>
      <c r="J10292" s="6"/>
    </row>
    <row r="10293" spans="3:10" x14ac:dyDescent="0.25">
      <c r="C10293" s="7">
        <v>43090.333333333336</v>
      </c>
      <c r="D10293" s="8">
        <v>13069.4</v>
      </c>
      <c r="E10293" s="8">
        <v>13076.03</v>
      </c>
      <c r="F10293" s="8">
        <v>13054.81</v>
      </c>
      <c r="G10293" s="8">
        <v>13056.31</v>
      </c>
      <c r="H10293" s="8"/>
      <c r="I10293" s="8"/>
      <c r="J10293" s="8"/>
    </row>
    <row r="10294" spans="3:10" x14ac:dyDescent="0.25">
      <c r="C10294" s="5">
        <v>43090.375</v>
      </c>
      <c r="D10294" s="6">
        <v>13050.99</v>
      </c>
      <c r="E10294" s="6">
        <v>13086.72</v>
      </c>
      <c r="F10294" s="6">
        <v>13047.73</v>
      </c>
      <c r="G10294" s="6">
        <v>13068.74</v>
      </c>
      <c r="H10294" s="6"/>
      <c r="I10294" s="6"/>
      <c r="J10294" s="6"/>
    </row>
    <row r="10295" spans="3:10" x14ac:dyDescent="0.25">
      <c r="C10295" s="7">
        <v>43090.416666666664</v>
      </c>
      <c r="D10295" s="8">
        <v>13067.74</v>
      </c>
      <c r="E10295" s="8">
        <v>13070.71</v>
      </c>
      <c r="F10295" s="8">
        <v>13012.88</v>
      </c>
      <c r="G10295" s="8">
        <v>13038.1</v>
      </c>
      <c r="H10295" s="8"/>
      <c r="I10295" s="8"/>
      <c r="J10295" s="8"/>
    </row>
    <row r="10296" spans="3:10" x14ac:dyDescent="0.25">
      <c r="C10296" s="5">
        <v>43090.458333333336</v>
      </c>
      <c r="D10296" s="6">
        <v>13037.6</v>
      </c>
      <c r="E10296" s="6">
        <v>13047.86</v>
      </c>
      <c r="F10296" s="6">
        <v>13016.78</v>
      </c>
      <c r="G10296" s="6">
        <v>13044.96</v>
      </c>
      <c r="H10296" s="6"/>
      <c r="I10296" s="6"/>
      <c r="J10296" s="6"/>
    </row>
    <row r="10297" spans="3:10" x14ac:dyDescent="0.25">
      <c r="C10297" s="7">
        <v>43090.5</v>
      </c>
      <c r="D10297" s="8">
        <v>13045.21</v>
      </c>
      <c r="E10297" s="8">
        <v>13069.49</v>
      </c>
      <c r="F10297" s="8">
        <v>13042.06</v>
      </c>
      <c r="G10297" s="8">
        <v>13063.51</v>
      </c>
      <c r="H10297" s="8"/>
      <c r="I10297" s="8"/>
      <c r="J10297" s="8"/>
    </row>
    <row r="10298" spans="3:10" x14ac:dyDescent="0.25">
      <c r="C10298" s="5">
        <v>43090.541666666664</v>
      </c>
      <c r="D10298" s="6">
        <v>13063.76</v>
      </c>
      <c r="E10298" s="6">
        <v>13088.05</v>
      </c>
      <c r="F10298" s="6">
        <v>13063.76</v>
      </c>
      <c r="G10298" s="6">
        <v>13071.31</v>
      </c>
      <c r="H10298" s="6"/>
      <c r="I10298" s="6"/>
      <c r="J10298" s="6"/>
    </row>
    <row r="10299" spans="3:10" x14ac:dyDescent="0.25">
      <c r="C10299" s="7">
        <v>43090.583333333336</v>
      </c>
      <c r="D10299" s="8">
        <v>13070.81</v>
      </c>
      <c r="E10299" s="8">
        <v>13074.56</v>
      </c>
      <c r="F10299" s="8">
        <v>13049.6</v>
      </c>
      <c r="G10299" s="8">
        <v>13054.57</v>
      </c>
      <c r="H10299" s="8"/>
      <c r="I10299" s="8"/>
      <c r="J10299" s="8"/>
    </row>
    <row r="10300" spans="3:10" x14ac:dyDescent="0.25">
      <c r="C10300" s="5">
        <v>43090.625</v>
      </c>
      <c r="D10300" s="6">
        <v>13054.82</v>
      </c>
      <c r="E10300" s="6">
        <v>13082.75</v>
      </c>
      <c r="F10300" s="6">
        <v>13054.82</v>
      </c>
      <c r="G10300" s="6">
        <v>13074.02</v>
      </c>
      <c r="H10300" s="6"/>
      <c r="I10300" s="6"/>
      <c r="J10300" s="6"/>
    </row>
    <row r="10301" spans="3:10" x14ac:dyDescent="0.25">
      <c r="C10301" s="7">
        <v>43090.666666666664</v>
      </c>
      <c r="D10301" s="8">
        <v>13073.52</v>
      </c>
      <c r="E10301" s="8">
        <v>13096.05</v>
      </c>
      <c r="F10301" s="8">
        <v>13063.89</v>
      </c>
      <c r="G10301" s="8">
        <v>13080.74</v>
      </c>
      <c r="H10301" s="8"/>
      <c r="I10301" s="8"/>
      <c r="J10301" s="8"/>
    </row>
    <row r="10302" spans="3:10" x14ac:dyDescent="0.25">
      <c r="C10302" s="5">
        <v>43090.708333333336</v>
      </c>
      <c r="D10302" s="6">
        <v>13081.24</v>
      </c>
      <c r="E10302" s="6">
        <v>13139.67</v>
      </c>
      <c r="F10302" s="6">
        <v>13080.49</v>
      </c>
      <c r="G10302" s="6">
        <v>13111.88</v>
      </c>
      <c r="H10302" s="6"/>
      <c r="I10302" s="6"/>
      <c r="J10302" s="6"/>
    </row>
    <row r="10303" spans="3:10" x14ac:dyDescent="0.25">
      <c r="C10303" s="7">
        <v>43090.75</v>
      </c>
      <c r="D10303" s="8">
        <v>13111.38</v>
      </c>
      <c r="E10303" s="8">
        <v>13129.53</v>
      </c>
      <c r="F10303" s="8">
        <v>13094.92</v>
      </c>
      <c r="G10303" s="8">
        <v>13098.16</v>
      </c>
      <c r="H10303" s="8"/>
      <c r="I10303" s="8"/>
      <c r="J10303" s="8"/>
    </row>
    <row r="10304" spans="3:10" x14ac:dyDescent="0.25">
      <c r="C10304" s="5">
        <v>43090.791666666664</v>
      </c>
      <c r="D10304" s="6">
        <v>13097.91</v>
      </c>
      <c r="E10304" s="6">
        <v>13105.41</v>
      </c>
      <c r="F10304" s="6">
        <v>13087.41</v>
      </c>
      <c r="G10304" s="6">
        <v>13104.66</v>
      </c>
      <c r="H10304" s="6"/>
      <c r="I10304" s="6"/>
      <c r="J10304" s="6"/>
    </row>
    <row r="10305" spans="3:10" x14ac:dyDescent="0.25">
      <c r="C10305" s="7">
        <v>43090.833333333336</v>
      </c>
      <c r="D10305" s="8">
        <v>13104.91</v>
      </c>
      <c r="E10305" s="8">
        <v>13115.41</v>
      </c>
      <c r="F10305" s="8">
        <v>13101.66</v>
      </c>
      <c r="G10305" s="8">
        <v>13109.91</v>
      </c>
      <c r="H10305" s="8"/>
      <c r="I10305" s="8"/>
      <c r="J10305" s="8"/>
    </row>
    <row r="10306" spans="3:10" x14ac:dyDescent="0.25">
      <c r="C10306" s="5">
        <v>43090.875</v>
      </c>
      <c r="D10306" s="6">
        <v>13110.16</v>
      </c>
      <c r="E10306" s="6">
        <v>13110.41</v>
      </c>
      <c r="F10306" s="6">
        <v>13087.4</v>
      </c>
      <c r="G10306" s="6">
        <v>13094.65</v>
      </c>
      <c r="H10306" s="6"/>
      <c r="I10306" s="6"/>
      <c r="J10306" s="6"/>
    </row>
    <row r="10307" spans="3:10" x14ac:dyDescent="0.25">
      <c r="C10307" s="7">
        <v>43090.916666666664</v>
      </c>
      <c r="D10307" s="8">
        <v>13093.9</v>
      </c>
      <c r="E10307" s="8">
        <v>13096.4</v>
      </c>
      <c r="F10307" s="8">
        <v>13064.13</v>
      </c>
      <c r="G10307" s="8">
        <v>13071.14</v>
      </c>
      <c r="H10307" s="8"/>
      <c r="I10307" s="8"/>
      <c r="J10307" s="8"/>
    </row>
    <row r="10308" spans="3:10" x14ac:dyDescent="0.25">
      <c r="C10308" s="5">
        <v>43090.958333333336</v>
      </c>
      <c r="D10308" s="6">
        <v>13068.71</v>
      </c>
      <c r="E10308" s="6">
        <v>13077.22</v>
      </c>
      <c r="F10308" s="6">
        <v>13062.02</v>
      </c>
      <c r="G10308" s="6">
        <v>13064.46</v>
      </c>
      <c r="H10308" s="6"/>
      <c r="I10308" s="6"/>
      <c r="J10308" s="6"/>
    </row>
    <row r="10309" spans="3:10" x14ac:dyDescent="0.25">
      <c r="C10309" s="7">
        <v>43091.041666666664</v>
      </c>
      <c r="D10309" s="8">
        <v>13063.24</v>
      </c>
      <c r="E10309" s="8">
        <v>13079.04</v>
      </c>
      <c r="F10309" s="8">
        <v>13061.24</v>
      </c>
      <c r="G10309" s="8">
        <v>13073.18</v>
      </c>
      <c r="H10309" s="8"/>
      <c r="I10309" s="8"/>
      <c r="J10309" s="8"/>
    </row>
    <row r="10310" spans="3:10" x14ac:dyDescent="0.25">
      <c r="C10310" s="5">
        <v>43091.083333333336</v>
      </c>
      <c r="D10310" s="6">
        <v>13073.18</v>
      </c>
      <c r="E10310" s="6">
        <v>13075.61</v>
      </c>
      <c r="F10310" s="6">
        <v>13067.1</v>
      </c>
      <c r="G10310" s="6">
        <v>13075.6</v>
      </c>
      <c r="H10310" s="6"/>
      <c r="I10310" s="6"/>
      <c r="J10310" s="6"/>
    </row>
    <row r="10311" spans="3:10" x14ac:dyDescent="0.25">
      <c r="C10311" s="7">
        <v>43091.125</v>
      </c>
      <c r="D10311" s="8">
        <v>13076.6</v>
      </c>
      <c r="E10311" s="8">
        <v>13081.25</v>
      </c>
      <c r="F10311" s="8">
        <v>13074.17</v>
      </c>
      <c r="G10311" s="8">
        <v>13077.6</v>
      </c>
      <c r="H10311" s="8"/>
      <c r="I10311" s="8"/>
      <c r="J10311" s="8"/>
    </row>
    <row r="10312" spans="3:10" x14ac:dyDescent="0.25">
      <c r="C10312" s="5">
        <v>43091.166666666664</v>
      </c>
      <c r="D10312" s="6">
        <v>13077.6</v>
      </c>
      <c r="E10312" s="6">
        <v>13079.32</v>
      </c>
      <c r="F10312" s="6">
        <v>13075.17</v>
      </c>
      <c r="G10312" s="6">
        <v>13078.1</v>
      </c>
      <c r="H10312" s="6"/>
      <c r="I10312" s="6"/>
      <c r="J10312" s="6"/>
    </row>
    <row r="10313" spans="3:10" x14ac:dyDescent="0.25">
      <c r="C10313" s="7">
        <v>43091.208333333336</v>
      </c>
      <c r="D10313" s="8">
        <v>13078.1</v>
      </c>
      <c r="E10313" s="8">
        <v>13080.81</v>
      </c>
      <c r="F10313" s="8">
        <v>13075.67</v>
      </c>
      <c r="G10313" s="8">
        <v>13080.81</v>
      </c>
      <c r="H10313" s="8"/>
      <c r="I10313" s="8"/>
      <c r="J10313" s="8"/>
    </row>
    <row r="10314" spans="3:10" x14ac:dyDescent="0.25">
      <c r="C10314" s="5">
        <v>43091.25</v>
      </c>
      <c r="D10314" s="6">
        <v>13080.81</v>
      </c>
      <c r="E10314" s="6">
        <v>13088.89</v>
      </c>
      <c r="F10314" s="6">
        <v>13078.38</v>
      </c>
      <c r="G10314" s="6">
        <v>13087.67</v>
      </c>
      <c r="H10314" s="6"/>
      <c r="I10314" s="6"/>
      <c r="J10314" s="6"/>
    </row>
    <row r="10315" spans="3:10" x14ac:dyDescent="0.25">
      <c r="C10315" s="7">
        <v>43091.291666666664</v>
      </c>
      <c r="D10315" s="8">
        <v>13088.89</v>
      </c>
      <c r="E10315" s="8">
        <v>13088.89</v>
      </c>
      <c r="F10315" s="8">
        <v>13085.24</v>
      </c>
      <c r="G10315" s="8">
        <v>13085.24</v>
      </c>
      <c r="H10315" s="8"/>
      <c r="I10315" s="8"/>
      <c r="J10315" s="8"/>
    </row>
    <row r="10316" spans="3:10" x14ac:dyDescent="0.25">
      <c r="C10316" s="5">
        <v>43091.333333333336</v>
      </c>
      <c r="D10316" s="6">
        <v>13085.24</v>
      </c>
      <c r="E10316" s="6">
        <v>13086.58</v>
      </c>
      <c r="F10316" s="6">
        <v>13071.93</v>
      </c>
      <c r="G10316" s="6">
        <v>13073.43</v>
      </c>
      <c r="H10316" s="6"/>
      <c r="I10316" s="6"/>
      <c r="J10316" s="6"/>
    </row>
    <row r="10317" spans="3:10" x14ac:dyDescent="0.25">
      <c r="C10317" s="7">
        <v>43091.375</v>
      </c>
      <c r="D10317" s="8">
        <v>13067.64</v>
      </c>
      <c r="E10317" s="8">
        <v>13081.61</v>
      </c>
      <c r="F10317" s="8">
        <v>13050.85</v>
      </c>
      <c r="G10317" s="8">
        <v>13066.38</v>
      </c>
      <c r="H10317" s="8"/>
      <c r="I10317" s="8"/>
      <c r="J10317" s="8"/>
    </row>
    <row r="10318" spans="3:10" x14ac:dyDescent="0.25">
      <c r="C10318" s="5">
        <v>43091.416666666664</v>
      </c>
      <c r="D10318" s="6">
        <v>13065.38</v>
      </c>
      <c r="E10318" s="6">
        <v>13108.54</v>
      </c>
      <c r="F10318" s="6">
        <v>13058.43</v>
      </c>
      <c r="G10318" s="6">
        <v>13069.29</v>
      </c>
      <c r="H10318" s="6"/>
      <c r="I10318" s="6"/>
      <c r="J10318" s="6"/>
    </row>
    <row r="10319" spans="3:10" x14ac:dyDescent="0.25">
      <c r="C10319" s="7">
        <v>43091.458333333336</v>
      </c>
      <c r="D10319" s="8">
        <v>13069.3</v>
      </c>
      <c r="E10319" s="8">
        <v>13091.29</v>
      </c>
      <c r="F10319" s="8">
        <v>13069.3</v>
      </c>
      <c r="G10319" s="8">
        <v>13083.77</v>
      </c>
      <c r="H10319" s="8"/>
      <c r="I10319" s="8"/>
      <c r="J10319" s="8"/>
    </row>
    <row r="10320" spans="3:10" x14ac:dyDescent="0.25">
      <c r="C10320" s="5">
        <v>43091.5</v>
      </c>
      <c r="D10320" s="6">
        <v>13083.27</v>
      </c>
      <c r="E10320" s="6">
        <v>13100.18</v>
      </c>
      <c r="F10320" s="6">
        <v>13071.01</v>
      </c>
      <c r="G10320" s="6">
        <v>13076.17</v>
      </c>
      <c r="H10320" s="6"/>
      <c r="I10320" s="6"/>
      <c r="J10320" s="6"/>
    </row>
    <row r="10321" spans="3:10" x14ac:dyDescent="0.25">
      <c r="C10321" s="7">
        <v>43091.541666666664</v>
      </c>
      <c r="D10321" s="8">
        <v>13075.67</v>
      </c>
      <c r="E10321" s="8">
        <v>13087.84</v>
      </c>
      <c r="F10321" s="8">
        <v>13068.88</v>
      </c>
      <c r="G10321" s="8">
        <v>13086.16</v>
      </c>
      <c r="H10321" s="8"/>
      <c r="I10321" s="8"/>
      <c r="J10321" s="8"/>
    </row>
    <row r="10322" spans="3:10" x14ac:dyDescent="0.25">
      <c r="C10322" s="5">
        <v>43091.583333333336</v>
      </c>
      <c r="D10322" s="6">
        <v>13085.66</v>
      </c>
      <c r="E10322" s="6">
        <v>13095.67</v>
      </c>
      <c r="F10322" s="6">
        <v>13060.48</v>
      </c>
      <c r="G10322" s="6">
        <v>13068.51</v>
      </c>
      <c r="H10322" s="6"/>
      <c r="I10322" s="6"/>
      <c r="J10322" s="6"/>
    </row>
    <row r="10323" spans="3:10" x14ac:dyDescent="0.25">
      <c r="C10323" s="7">
        <v>43091.625</v>
      </c>
      <c r="D10323" s="8">
        <v>13068.76</v>
      </c>
      <c r="E10323" s="8">
        <v>13085.72</v>
      </c>
      <c r="F10323" s="8">
        <v>13063.34</v>
      </c>
      <c r="G10323" s="8">
        <v>13068.06</v>
      </c>
      <c r="H10323" s="8"/>
      <c r="I10323" s="8"/>
      <c r="J10323" s="8"/>
    </row>
    <row r="10324" spans="3:10" x14ac:dyDescent="0.25">
      <c r="C10324" s="5">
        <v>43091.666666666664</v>
      </c>
      <c r="D10324" s="6">
        <v>13067.81</v>
      </c>
      <c r="E10324" s="6">
        <v>13080.61</v>
      </c>
      <c r="F10324" s="6">
        <v>13064.59</v>
      </c>
      <c r="G10324" s="6">
        <v>13078.85</v>
      </c>
      <c r="H10324" s="6"/>
      <c r="I10324" s="6"/>
      <c r="J10324" s="6"/>
    </row>
    <row r="10325" spans="3:10" x14ac:dyDescent="0.25">
      <c r="C10325" s="7">
        <v>43091.708333333336</v>
      </c>
      <c r="D10325" s="8">
        <v>13078.6</v>
      </c>
      <c r="E10325" s="8">
        <v>13088.84</v>
      </c>
      <c r="F10325" s="8">
        <v>13070.06</v>
      </c>
      <c r="G10325" s="8">
        <v>13079.17</v>
      </c>
      <c r="H10325" s="8"/>
      <c r="I10325" s="8"/>
      <c r="J10325" s="8"/>
    </row>
    <row r="10326" spans="3:10" x14ac:dyDescent="0.25">
      <c r="C10326" s="5">
        <v>43091.75</v>
      </c>
      <c r="D10326" s="6">
        <v>13079.67</v>
      </c>
      <c r="E10326" s="6">
        <v>13082.16</v>
      </c>
      <c r="F10326" s="6">
        <v>13065.32</v>
      </c>
      <c r="G10326" s="6">
        <v>13070.82</v>
      </c>
      <c r="H10326" s="6"/>
      <c r="I10326" s="6"/>
      <c r="J10326" s="6"/>
    </row>
    <row r="10327" spans="3:10" x14ac:dyDescent="0.25">
      <c r="C10327" s="7">
        <v>43091.791666666664</v>
      </c>
      <c r="D10327" s="8">
        <v>13070.07</v>
      </c>
      <c r="E10327" s="8">
        <v>13077.57</v>
      </c>
      <c r="F10327" s="8">
        <v>13066.07</v>
      </c>
      <c r="G10327" s="8">
        <v>13071.07</v>
      </c>
      <c r="H10327" s="8"/>
      <c r="I10327" s="8"/>
      <c r="J10327" s="8"/>
    </row>
    <row r="10328" spans="3:10" x14ac:dyDescent="0.25">
      <c r="C10328" s="5">
        <v>43091.833333333336</v>
      </c>
      <c r="D10328" s="6">
        <v>13070.07</v>
      </c>
      <c r="E10328" s="6">
        <v>13074.82</v>
      </c>
      <c r="F10328" s="6">
        <v>13067.57</v>
      </c>
      <c r="G10328" s="6">
        <v>13073.07</v>
      </c>
      <c r="H10328" s="6"/>
      <c r="I10328" s="6"/>
      <c r="J10328" s="6"/>
    </row>
    <row r="10329" spans="3:10" x14ac:dyDescent="0.25">
      <c r="C10329" s="7">
        <v>43091.875</v>
      </c>
      <c r="D10329" s="8">
        <v>13072.82</v>
      </c>
      <c r="E10329" s="8">
        <v>13075.32</v>
      </c>
      <c r="F10329" s="8">
        <v>13068.81</v>
      </c>
      <c r="G10329" s="8">
        <v>13071.56</v>
      </c>
      <c r="H10329" s="8"/>
      <c r="I10329" s="8"/>
      <c r="J10329" s="8"/>
    </row>
    <row r="10330" spans="3:10" x14ac:dyDescent="0.25">
      <c r="C10330" s="5">
        <v>43091.916666666664</v>
      </c>
      <c r="D10330" s="6">
        <v>13071.06</v>
      </c>
      <c r="E10330" s="6">
        <v>13079.56</v>
      </c>
      <c r="F10330" s="6">
        <v>13068.31</v>
      </c>
      <c r="G10330" s="6">
        <v>13076.06</v>
      </c>
      <c r="H10330" s="6"/>
      <c r="I10330" s="6"/>
      <c r="J10330" s="6"/>
    </row>
    <row r="10331" spans="3:10" x14ac:dyDescent="0.25">
      <c r="C10331" s="7">
        <v>43096.041666666664</v>
      </c>
      <c r="D10331" s="8">
        <v>13075.46</v>
      </c>
      <c r="E10331" s="8">
        <v>13075.46</v>
      </c>
      <c r="F10331" s="8">
        <v>13075.46</v>
      </c>
      <c r="G10331" s="8">
        <v>13075.46</v>
      </c>
      <c r="H10331" s="8"/>
      <c r="I10331" s="8"/>
      <c r="J10331" s="8"/>
    </row>
    <row r="10332" spans="3:10" x14ac:dyDescent="0.25">
      <c r="C10332" s="5">
        <v>43096.375</v>
      </c>
      <c r="D10332" s="6">
        <v>13075.46</v>
      </c>
      <c r="E10332" s="6">
        <v>13075.46</v>
      </c>
      <c r="F10332" s="6">
        <v>13039.12</v>
      </c>
      <c r="G10332" s="6">
        <v>13060.65</v>
      </c>
      <c r="H10332" s="6"/>
      <c r="I10332" s="6"/>
      <c r="J10332" s="6"/>
    </row>
    <row r="10333" spans="3:10" x14ac:dyDescent="0.25">
      <c r="C10333" s="7">
        <v>43096.416666666664</v>
      </c>
      <c r="D10333" s="8">
        <v>13063.15</v>
      </c>
      <c r="E10333" s="8">
        <v>13130.87</v>
      </c>
      <c r="F10333" s="8">
        <v>13057.4</v>
      </c>
      <c r="G10333" s="8">
        <v>13106.11</v>
      </c>
      <c r="H10333" s="8"/>
      <c r="I10333" s="8"/>
      <c r="J10333" s="8"/>
    </row>
    <row r="10334" spans="3:10" x14ac:dyDescent="0.25">
      <c r="C10334" s="5">
        <v>43096.458333333336</v>
      </c>
      <c r="D10334" s="6">
        <v>13105.86</v>
      </c>
      <c r="E10334" s="6">
        <v>13107.11</v>
      </c>
      <c r="F10334" s="6">
        <v>13059.49</v>
      </c>
      <c r="G10334" s="6">
        <v>13065.47</v>
      </c>
      <c r="H10334" s="6"/>
      <c r="I10334" s="6"/>
      <c r="J10334" s="6"/>
    </row>
    <row r="10335" spans="3:10" x14ac:dyDescent="0.25">
      <c r="C10335" s="7">
        <v>43096.5</v>
      </c>
      <c r="D10335" s="8">
        <v>13065.72</v>
      </c>
      <c r="E10335" s="8">
        <v>13091.55</v>
      </c>
      <c r="F10335" s="8">
        <v>13062.98</v>
      </c>
      <c r="G10335" s="8">
        <v>13085.2</v>
      </c>
      <c r="H10335" s="8"/>
      <c r="I10335" s="8"/>
      <c r="J10335" s="8"/>
    </row>
    <row r="10336" spans="3:10" x14ac:dyDescent="0.25">
      <c r="C10336" s="5">
        <v>43096.541666666664</v>
      </c>
      <c r="D10336" s="6">
        <v>13084.95</v>
      </c>
      <c r="E10336" s="6">
        <v>13089.2</v>
      </c>
      <c r="F10336" s="6">
        <v>13024.39</v>
      </c>
      <c r="G10336" s="6">
        <v>13030.23</v>
      </c>
      <c r="H10336" s="6"/>
      <c r="I10336" s="6"/>
      <c r="J10336" s="6"/>
    </row>
    <row r="10337" spans="3:10" x14ac:dyDescent="0.25">
      <c r="C10337" s="7">
        <v>43096.583333333336</v>
      </c>
      <c r="D10337" s="8">
        <v>13029.98</v>
      </c>
      <c r="E10337" s="8">
        <v>13051.21</v>
      </c>
      <c r="F10337" s="8">
        <v>13017.22</v>
      </c>
      <c r="G10337" s="8">
        <v>13040.53</v>
      </c>
      <c r="H10337" s="8"/>
      <c r="I10337" s="8"/>
      <c r="J10337" s="8"/>
    </row>
    <row r="10338" spans="3:10" x14ac:dyDescent="0.25">
      <c r="C10338" s="5">
        <v>43096.625</v>
      </c>
      <c r="D10338" s="6">
        <v>13039.53</v>
      </c>
      <c r="E10338" s="6">
        <v>13075.74</v>
      </c>
      <c r="F10338" s="6">
        <v>13038.04</v>
      </c>
      <c r="G10338" s="6">
        <v>13067.77</v>
      </c>
      <c r="H10338" s="6"/>
      <c r="I10338" s="6"/>
      <c r="J10338" s="6"/>
    </row>
    <row r="10339" spans="3:10" x14ac:dyDescent="0.25">
      <c r="C10339" s="7">
        <v>43096.666666666664</v>
      </c>
      <c r="D10339" s="8">
        <v>13067.52</v>
      </c>
      <c r="E10339" s="8">
        <v>13068.27</v>
      </c>
      <c r="F10339" s="8">
        <v>13041.08</v>
      </c>
      <c r="G10339" s="8">
        <v>13059.92</v>
      </c>
      <c r="H10339" s="8"/>
      <c r="I10339" s="8"/>
      <c r="J10339" s="8"/>
    </row>
    <row r="10340" spans="3:10" x14ac:dyDescent="0.25">
      <c r="C10340" s="5">
        <v>43096.708333333336</v>
      </c>
      <c r="D10340" s="6">
        <v>13059.67</v>
      </c>
      <c r="E10340" s="6">
        <v>13091.22</v>
      </c>
      <c r="F10340" s="6">
        <v>13055.78</v>
      </c>
      <c r="G10340" s="6">
        <v>13081.95</v>
      </c>
      <c r="H10340" s="6"/>
      <c r="I10340" s="6"/>
      <c r="J10340" s="6"/>
    </row>
    <row r="10341" spans="3:10" x14ac:dyDescent="0.25">
      <c r="C10341" s="7">
        <v>43096.75</v>
      </c>
      <c r="D10341" s="8">
        <v>13082.45</v>
      </c>
      <c r="E10341" s="8">
        <v>13093.39</v>
      </c>
      <c r="F10341" s="8">
        <v>13058.95</v>
      </c>
      <c r="G10341" s="8">
        <v>13060.96</v>
      </c>
      <c r="H10341" s="8"/>
      <c r="I10341" s="8"/>
      <c r="J10341" s="8"/>
    </row>
    <row r="10342" spans="3:10" x14ac:dyDescent="0.25">
      <c r="C10342" s="5">
        <v>43096.791666666664</v>
      </c>
      <c r="D10342" s="6">
        <v>13060.45</v>
      </c>
      <c r="E10342" s="6">
        <v>13061.96</v>
      </c>
      <c r="F10342" s="6">
        <v>13043.2</v>
      </c>
      <c r="G10342" s="6">
        <v>13054.95</v>
      </c>
      <c r="H10342" s="6"/>
      <c r="I10342" s="6"/>
      <c r="J10342" s="6"/>
    </row>
    <row r="10343" spans="3:10" x14ac:dyDescent="0.25">
      <c r="C10343" s="7">
        <v>43096.833333333336</v>
      </c>
      <c r="D10343" s="8">
        <v>13055.45</v>
      </c>
      <c r="E10343" s="8">
        <v>13058.2</v>
      </c>
      <c r="F10343" s="8">
        <v>13047.45</v>
      </c>
      <c r="G10343" s="8">
        <v>13058.2</v>
      </c>
      <c r="H10343" s="8"/>
      <c r="I10343" s="8"/>
      <c r="J10343" s="8"/>
    </row>
    <row r="10344" spans="3:10" x14ac:dyDescent="0.25">
      <c r="C10344" s="5">
        <v>43096.875</v>
      </c>
      <c r="D10344" s="6">
        <v>13056.95</v>
      </c>
      <c r="E10344" s="6">
        <v>13061.45</v>
      </c>
      <c r="F10344" s="6">
        <v>13047.94</v>
      </c>
      <c r="G10344" s="6">
        <v>13054.45</v>
      </c>
      <c r="H10344" s="6"/>
      <c r="I10344" s="6"/>
      <c r="J10344" s="6"/>
    </row>
    <row r="10345" spans="3:10" x14ac:dyDescent="0.25">
      <c r="C10345" s="7">
        <v>43096.916666666664</v>
      </c>
      <c r="D10345" s="8">
        <v>13054.7</v>
      </c>
      <c r="E10345" s="8">
        <v>13062.45</v>
      </c>
      <c r="F10345" s="8">
        <v>13051.44</v>
      </c>
      <c r="G10345" s="8">
        <v>13058.2</v>
      </c>
      <c r="H10345" s="8"/>
      <c r="I10345" s="8"/>
      <c r="J10345" s="8"/>
    </row>
    <row r="10346" spans="3:10" x14ac:dyDescent="0.25">
      <c r="C10346" s="5">
        <v>43096.958333333336</v>
      </c>
      <c r="D10346" s="6">
        <v>13056.98</v>
      </c>
      <c r="E10346" s="6">
        <v>13064.28</v>
      </c>
      <c r="F10346" s="6">
        <v>13055.59</v>
      </c>
      <c r="G10346" s="6">
        <v>13058.81</v>
      </c>
      <c r="H10346" s="6"/>
      <c r="I10346" s="6"/>
      <c r="J10346" s="6"/>
    </row>
    <row r="10347" spans="3:10" x14ac:dyDescent="0.25">
      <c r="C10347" s="7">
        <v>43097.041666666664</v>
      </c>
      <c r="D10347" s="8">
        <v>13058.81</v>
      </c>
      <c r="E10347" s="8">
        <v>13062.74</v>
      </c>
      <c r="F10347" s="8">
        <v>13053.94</v>
      </c>
      <c r="G10347" s="8">
        <v>13060.74</v>
      </c>
      <c r="H10347" s="8"/>
      <c r="I10347" s="8"/>
      <c r="J10347" s="8"/>
    </row>
    <row r="10348" spans="3:10" x14ac:dyDescent="0.25">
      <c r="C10348" s="5">
        <v>43097.083333333336</v>
      </c>
      <c r="D10348" s="6">
        <v>13060.74</v>
      </c>
      <c r="E10348" s="6">
        <v>13063.17</v>
      </c>
      <c r="F10348" s="6">
        <v>13060.74</v>
      </c>
      <c r="G10348" s="6">
        <v>13063.17</v>
      </c>
      <c r="H10348" s="6"/>
      <c r="I10348" s="6"/>
      <c r="J10348" s="6"/>
    </row>
    <row r="10349" spans="3:10" x14ac:dyDescent="0.25">
      <c r="C10349" s="7">
        <v>43097.125</v>
      </c>
      <c r="D10349" s="8">
        <v>13063.17</v>
      </c>
      <c r="E10349" s="8">
        <v>13064.38</v>
      </c>
      <c r="F10349" s="8">
        <v>13060.95</v>
      </c>
      <c r="G10349" s="8">
        <v>13062.16</v>
      </c>
      <c r="H10349" s="8"/>
      <c r="I10349" s="8"/>
      <c r="J10349" s="8"/>
    </row>
    <row r="10350" spans="3:10" x14ac:dyDescent="0.25">
      <c r="C10350" s="5">
        <v>43097.166666666664</v>
      </c>
      <c r="D10350" s="6">
        <v>13062.16</v>
      </c>
      <c r="E10350" s="6">
        <v>13067.03</v>
      </c>
      <c r="F10350" s="6">
        <v>13062.16</v>
      </c>
      <c r="G10350" s="6">
        <v>13067.03</v>
      </c>
      <c r="H10350" s="6"/>
      <c r="I10350" s="6"/>
      <c r="J10350" s="6"/>
    </row>
    <row r="10351" spans="3:10" x14ac:dyDescent="0.25">
      <c r="C10351" s="7">
        <v>43097.208333333336</v>
      </c>
      <c r="D10351" s="8">
        <v>13067.03</v>
      </c>
      <c r="E10351" s="8">
        <v>13069.74</v>
      </c>
      <c r="F10351" s="8">
        <v>13065.81</v>
      </c>
      <c r="G10351" s="8">
        <v>13069.74</v>
      </c>
      <c r="H10351" s="8"/>
      <c r="I10351" s="8"/>
      <c r="J10351" s="8"/>
    </row>
    <row r="10352" spans="3:10" x14ac:dyDescent="0.25">
      <c r="C10352" s="5">
        <v>43097.25</v>
      </c>
      <c r="D10352" s="6">
        <v>13068.52</v>
      </c>
      <c r="E10352" s="6">
        <v>13068.52</v>
      </c>
      <c r="F10352" s="6">
        <v>13061.16</v>
      </c>
      <c r="G10352" s="6">
        <v>13062.37</v>
      </c>
      <c r="H10352" s="6"/>
      <c r="I10352" s="6"/>
      <c r="J10352" s="6"/>
    </row>
    <row r="10353" spans="3:10" x14ac:dyDescent="0.25">
      <c r="C10353" s="7">
        <v>43097.291666666664</v>
      </c>
      <c r="D10353" s="8">
        <v>13062.37</v>
      </c>
      <c r="E10353" s="8">
        <v>13069.24</v>
      </c>
      <c r="F10353" s="8">
        <v>13060.16</v>
      </c>
      <c r="G10353" s="8">
        <v>13061.37</v>
      </c>
      <c r="H10353" s="8"/>
      <c r="I10353" s="8"/>
      <c r="J10353" s="8"/>
    </row>
    <row r="10354" spans="3:10" x14ac:dyDescent="0.25">
      <c r="C10354" s="5">
        <v>43097.333333333336</v>
      </c>
      <c r="D10354" s="6">
        <v>13062.59</v>
      </c>
      <c r="E10354" s="6">
        <v>13064.43</v>
      </c>
      <c r="F10354" s="6">
        <v>13052.93</v>
      </c>
      <c r="G10354" s="6">
        <v>13054.43</v>
      </c>
      <c r="H10354" s="6"/>
      <c r="I10354" s="6"/>
      <c r="J10354" s="6"/>
    </row>
    <row r="10355" spans="3:10" x14ac:dyDescent="0.25">
      <c r="C10355" s="7">
        <v>43097.375</v>
      </c>
      <c r="D10355" s="8">
        <v>13052.93</v>
      </c>
      <c r="E10355" s="8">
        <v>13064.95</v>
      </c>
      <c r="F10355" s="8">
        <v>13039.66</v>
      </c>
      <c r="G10355" s="8">
        <v>13064.95</v>
      </c>
      <c r="H10355" s="8"/>
      <c r="I10355" s="8"/>
      <c r="J10355" s="8"/>
    </row>
    <row r="10356" spans="3:10" x14ac:dyDescent="0.25">
      <c r="C10356" s="5">
        <v>43097.416666666664</v>
      </c>
      <c r="D10356" s="6">
        <v>13062.45</v>
      </c>
      <c r="E10356" s="6">
        <v>13070.42</v>
      </c>
      <c r="F10356" s="6">
        <v>13030.85</v>
      </c>
      <c r="G10356" s="6">
        <v>13044.96</v>
      </c>
      <c r="H10356" s="6"/>
      <c r="I10356" s="6"/>
      <c r="J10356" s="6"/>
    </row>
    <row r="10357" spans="3:10" x14ac:dyDescent="0.25">
      <c r="C10357" s="7">
        <v>43097.458333333336</v>
      </c>
      <c r="D10357" s="8">
        <v>13045.71</v>
      </c>
      <c r="E10357" s="8">
        <v>13062.79</v>
      </c>
      <c r="F10357" s="8">
        <v>13042.69</v>
      </c>
      <c r="G10357" s="8">
        <v>13049.46</v>
      </c>
      <c r="H10357" s="8"/>
      <c r="I10357" s="8"/>
      <c r="J10357" s="8"/>
    </row>
    <row r="10358" spans="3:10" x14ac:dyDescent="0.25">
      <c r="C10358" s="5">
        <v>43097.5</v>
      </c>
      <c r="D10358" s="6">
        <v>13049.96</v>
      </c>
      <c r="E10358" s="6">
        <v>13061.76</v>
      </c>
      <c r="F10358" s="6">
        <v>13041.16</v>
      </c>
      <c r="G10358" s="6">
        <v>13043.64</v>
      </c>
      <c r="H10358" s="6"/>
      <c r="I10358" s="6"/>
      <c r="J10358" s="6"/>
    </row>
    <row r="10359" spans="3:10" x14ac:dyDescent="0.25">
      <c r="C10359" s="7">
        <v>43097.541666666664</v>
      </c>
      <c r="D10359" s="8">
        <v>13043.39</v>
      </c>
      <c r="E10359" s="8">
        <v>13057.17</v>
      </c>
      <c r="F10359" s="8">
        <v>13038.88</v>
      </c>
      <c r="G10359" s="8">
        <v>13054.04</v>
      </c>
      <c r="H10359" s="8"/>
      <c r="I10359" s="8"/>
      <c r="J10359" s="8"/>
    </row>
    <row r="10360" spans="3:10" x14ac:dyDescent="0.25">
      <c r="C10360" s="5">
        <v>43097.583333333336</v>
      </c>
      <c r="D10360" s="6">
        <v>13053.79</v>
      </c>
      <c r="E10360" s="6">
        <v>13057.34</v>
      </c>
      <c r="F10360" s="6">
        <v>13044.65</v>
      </c>
      <c r="G10360" s="6">
        <v>13046.46</v>
      </c>
      <c r="H10360" s="6"/>
      <c r="I10360" s="6"/>
      <c r="J10360" s="6"/>
    </row>
    <row r="10361" spans="3:10" x14ac:dyDescent="0.25">
      <c r="C10361" s="7">
        <v>43097.625</v>
      </c>
      <c r="D10361" s="8">
        <v>13045.96</v>
      </c>
      <c r="E10361" s="8">
        <v>13055.35</v>
      </c>
      <c r="F10361" s="8">
        <v>13041.32</v>
      </c>
      <c r="G10361" s="8">
        <v>13044.82</v>
      </c>
      <c r="H10361" s="8"/>
      <c r="I10361" s="8"/>
      <c r="J10361" s="8"/>
    </row>
    <row r="10362" spans="3:10" x14ac:dyDescent="0.25">
      <c r="C10362" s="5">
        <v>43097.666666666664</v>
      </c>
      <c r="D10362" s="6">
        <v>13045.07</v>
      </c>
      <c r="E10362" s="6">
        <v>13051.76</v>
      </c>
      <c r="F10362" s="6">
        <v>13026.91</v>
      </c>
      <c r="G10362" s="6">
        <v>13049.72</v>
      </c>
      <c r="H10362" s="6"/>
      <c r="I10362" s="6"/>
      <c r="J10362" s="6"/>
    </row>
    <row r="10363" spans="3:10" x14ac:dyDescent="0.25">
      <c r="C10363" s="7">
        <v>43097.708333333336</v>
      </c>
      <c r="D10363" s="8">
        <v>13050.47</v>
      </c>
      <c r="E10363" s="8">
        <v>13053.72</v>
      </c>
      <c r="F10363" s="8">
        <v>13030.79</v>
      </c>
      <c r="G10363" s="8">
        <v>13035.71</v>
      </c>
      <c r="H10363" s="8"/>
      <c r="I10363" s="8"/>
      <c r="J10363" s="8"/>
    </row>
    <row r="10364" spans="3:10" x14ac:dyDescent="0.25">
      <c r="C10364" s="5">
        <v>43097.75</v>
      </c>
      <c r="D10364" s="6">
        <v>13035.46</v>
      </c>
      <c r="E10364" s="6">
        <v>13036.96</v>
      </c>
      <c r="F10364" s="6">
        <v>12964.36</v>
      </c>
      <c r="G10364" s="6">
        <v>12986.88</v>
      </c>
      <c r="H10364" s="6"/>
      <c r="I10364" s="6"/>
      <c r="J10364" s="6"/>
    </row>
    <row r="10365" spans="3:10" x14ac:dyDescent="0.25">
      <c r="C10365" s="7">
        <v>43097.791666666664</v>
      </c>
      <c r="D10365" s="8">
        <v>12986.63</v>
      </c>
      <c r="E10365" s="8">
        <v>12990.88</v>
      </c>
      <c r="F10365" s="8">
        <v>12972.12</v>
      </c>
      <c r="G10365" s="8">
        <v>12979.37</v>
      </c>
      <c r="H10365" s="8"/>
      <c r="I10365" s="8"/>
      <c r="J10365" s="8"/>
    </row>
    <row r="10366" spans="3:10" x14ac:dyDescent="0.25">
      <c r="C10366" s="5">
        <v>43097.833333333336</v>
      </c>
      <c r="D10366" s="6">
        <v>12979.62</v>
      </c>
      <c r="E10366" s="6">
        <v>12987.12</v>
      </c>
      <c r="F10366" s="6">
        <v>12976.12</v>
      </c>
      <c r="G10366" s="6">
        <v>12986.87</v>
      </c>
      <c r="H10366" s="6"/>
      <c r="I10366" s="6"/>
      <c r="J10366" s="6"/>
    </row>
    <row r="10367" spans="3:10" x14ac:dyDescent="0.25">
      <c r="C10367" s="7">
        <v>43097.875</v>
      </c>
      <c r="D10367" s="8">
        <v>12986.12</v>
      </c>
      <c r="E10367" s="8">
        <v>12997.37</v>
      </c>
      <c r="F10367" s="8">
        <v>12982.12</v>
      </c>
      <c r="G10367" s="8">
        <v>12995.37</v>
      </c>
      <c r="H10367" s="8"/>
      <c r="I10367" s="8"/>
      <c r="J10367" s="8"/>
    </row>
    <row r="10368" spans="3:10" x14ac:dyDescent="0.25">
      <c r="C10368" s="5">
        <v>43097.916666666664</v>
      </c>
      <c r="D10368" s="6">
        <v>12995.87</v>
      </c>
      <c r="E10368" s="6">
        <v>13001.87</v>
      </c>
      <c r="F10368" s="6">
        <v>12986.11</v>
      </c>
      <c r="G10368" s="6">
        <v>12988.11</v>
      </c>
      <c r="H10368" s="6"/>
      <c r="I10368" s="6"/>
      <c r="J10368" s="6"/>
    </row>
    <row r="10369" spans="3:10" x14ac:dyDescent="0.25">
      <c r="C10369" s="7">
        <v>43097.958333333336</v>
      </c>
      <c r="D10369" s="8">
        <v>12988.17</v>
      </c>
      <c r="E10369" s="8">
        <v>12988.17</v>
      </c>
      <c r="F10369" s="8">
        <v>12979.11</v>
      </c>
      <c r="G10369" s="8">
        <v>12981.52</v>
      </c>
      <c r="H10369" s="8"/>
      <c r="I10369" s="8"/>
      <c r="J10369" s="8"/>
    </row>
    <row r="10370" spans="3:10" x14ac:dyDescent="0.25">
      <c r="C10370" s="5">
        <v>43098.041666666664</v>
      </c>
      <c r="D10370" s="6">
        <v>12980.32</v>
      </c>
      <c r="E10370" s="6">
        <v>12991.48</v>
      </c>
      <c r="F10370" s="6">
        <v>12979.39</v>
      </c>
      <c r="G10370" s="6">
        <v>12986.64</v>
      </c>
      <c r="H10370" s="6"/>
      <c r="I10370" s="6"/>
      <c r="J10370" s="6"/>
    </row>
    <row r="10371" spans="3:10" x14ac:dyDescent="0.25">
      <c r="C10371" s="7">
        <v>43098.083333333336</v>
      </c>
      <c r="D10371" s="8">
        <v>12986.64</v>
      </c>
      <c r="E10371" s="8">
        <v>12992.69</v>
      </c>
      <c r="F10371" s="8">
        <v>12986.64</v>
      </c>
      <c r="G10371" s="8">
        <v>12991.47</v>
      </c>
      <c r="H10371" s="8"/>
      <c r="I10371" s="8"/>
      <c r="J10371" s="8"/>
    </row>
    <row r="10372" spans="3:10" x14ac:dyDescent="0.25">
      <c r="C10372" s="5">
        <v>43098.125</v>
      </c>
      <c r="D10372" s="6">
        <v>12991.47</v>
      </c>
      <c r="E10372" s="6">
        <v>12995.1</v>
      </c>
      <c r="F10372" s="6">
        <v>12989.06</v>
      </c>
      <c r="G10372" s="6">
        <v>12992.68</v>
      </c>
      <c r="H10372" s="6"/>
      <c r="I10372" s="6"/>
      <c r="J10372" s="6"/>
    </row>
    <row r="10373" spans="3:10" x14ac:dyDescent="0.25">
      <c r="C10373" s="7">
        <v>43098.166666666664</v>
      </c>
      <c r="D10373" s="8">
        <v>12992.68</v>
      </c>
      <c r="E10373" s="8">
        <v>12992.68</v>
      </c>
      <c r="F10373" s="8">
        <v>12987.84</v>
      </c>
      <c r="G10373" s="8">
        <v>12992.68</v>
      </c>
      <c r="H10373" s="8"/>
      <c r="I10373" s="8"/>
      <c r="J10373" s="8"/>
    </row>
    <row r="10374" spans="3:10" x14ac:dyDescent="0.25">
      <c r="C10374" s="5">
        <v>43098.208333333336</v>
      </c>
      <c r="D10374" s="6">
        <v>12992.68</v>
      </c>
      <c r="E10374" s="6">
        <v>12993.88</v>
      </c>
      <c r="F10374" s="6">
        <v>12990.26</v>
      </c>
      <c r="G10374" s="6">
        <v>12993.88</v>
      </c>
      <c r="H10374" s="6"/>
      <c r="I10374" s="6"/>
      <c r="J10374" s="6"/>
    </row>
    <row r="10375" spans="3:10" x14ac:dyDescent="0.25">
      <c r="C10375" s="7">
        <v>43098.25</v>
      </c>
      <c r="D10375" s="8">
        <v>12993.88</v>
      </c>
      <c r="E10375" s="8">
        <v>12993.88</v>
      </c>
      <c r="F10375" s="8">
        <v>12992.67</v>
      </c>
      <c r="G10375" s="8">
        <v>12992.67</v>
      </c>
      <c r="H10375" s="8"/>
      <c r="I10375" s="8"/>
      <c r="J10375" s="8"/>
    </row>
    <row r="10376" spans="3:10" x14ac:dyDescent="0.25">
      <c r="C10376" s="5">
        <v>43098.291666666664</v>
      </c>
      <c r="D10376" s="6">
        <v>12992.67</v>
      </c>
      <c r="E10376" s="6">
        <v>12993.88</v>
      </c>
      <c r="F10376" s="6">
        <v>12992.67</v>
      </c>
      <c r="G10376" s="6">
        <v>12992.88</v>
      </c>
      <c r="H10376" s="6"/>
      <c r="I10376" s="6"/>
      <c r="J10376" s="6"/>
    </row>
    <row r="10377" spans="3:10" x14ac:dyDescent="0.25">
      <c r="C10377" s="7">
        <v>43098.333333333336</v>
      </c>
      <c r="D10377" s="8">
        <v>12992.88</v>
      </c>
      <c r="E10377" s="8">
        <v>12998.21</v>
      </c>
      <c r="F10377" s="8">
        <v>12990.3</v>
      </c>
      <c r="G10377" s="8">
        <v>12998.21</v>
      </c>
      <c r="H10377" s="8"/>
      <c r="I10377" s="8"/>
      <c r="J10377" s="8"/>
    </row>
    <row r="10378" spans="3:10" x14ac:dyDescent="0.25">
      <c r="C10378" s="5">
        <v>43098.375</v>
      </c>
      <c r="D10378" s="6">
        <v>12996.71</v>
      </c>
      <c r="E10378" s="6">
        <v>13002.84</v>
      </c>
      <c r="F10378" s="6">
        <v>12980.57</v>
      </c>
      <c r="G10378" s="6">
        <v>12982.35</v>
      </c>
      <c r="H10378" s="6"/>
      <c r="I10378" s="6"/>
      <c r="J10378" s="6"/>
    </row>
    <row r="10379" spans="3:10" x14ac:dyDescent="0.25">
      <c r="C10379" s="7">
        <v>43098.416666666664</v>
      </c>
      <c r="D10379" s="8">
        <v>12982.85</v>
      </c>
      <c r="E10379" s="8">
        <v>12982.85</v>
      </c>
      <c r="F10379" s="8">
        <v>12950.79</v>
      </c>
      <c r="G10379" s="8">
        <v>12974.14</v>
      </c>
      <c r="H10379" s="8"/>
      <c r="I10379" s="8"/>
      <c r="J10379" s="8"/>
    </row>
    <row r="10380" spans="3:10" x14ac:dyDescent="0.25">
      <c r="C10380" s="5">
        <v>43098.458333333336</v>
      </c>
      <c r="D10380" s="6">
        <v>12973.39</v>
      </c>
      <c r="E10380" s="6">
        <v>12974.39</v>
      </c>
      <c r="F10380" s="6">
        <v>12938.48</v>
      </c>
      <c r="G10380" s="6">
        <v>12953.91</v>
      </c>
      <c r="H10380" s="6"/>
      <c r="I10380" s="6"/>
      <c r="J10380" s="6"/>
    </row>
    <row r="10381" spans="3:10" x14ac:dyDescent="0.25">
      <c r="C10381" s="7">
        <v>43098.5</v>
      </c>
      <c r="D10381" s="8">
        <v>12954.16</v>
      </c>
      <c r="E10381" s="8">
        <v>12956.17</v>
      </c>
      <c r="F10381" s="8">
        <v>12927.83</v>
      </c>
      <c r="G10381" s="8">
        <v>12928.58</v>
      </c>
      <c r="H10381" s="8"/>
      <c r="I10381" s="8"/>
      <c r="J10381" s="8"/>
    </row>
    <row r="10382" spans="3:10" x14ac:dyDescent="0.25">
      <c r="C10382" s="5">
        <v>43098.541666666664</v>
      </c>
      <c r="D10382" s="6">
        <v>12928.33</v>
      </c>
      <c r="E10382" s="6">
        <v>12943.92</v>
      </c>
      <c r="F10382" s="6">
        <v>12917.88</v>
      </c>
      <c r="G10382" s="6">
        <v>12920.4</v>
      </c>
      <c r="H10382" s="6"/>
      <c r="I10382" s="6"/>
      <c r="J10382" s="6"/>
    </row>
    <row r="10383" spans="3:10" x14ac:dyDescent="0.25">
      <c r="C10383" s="7">
        <v>43098.583333333336</v>
      </c>
      <c r="D10383" s="8">
        <v>12920.9</v>
      </c>
      <c r="E10383" s="8">
        <v>12942.91</v>
      </c>
      <c r="F10383" s="8">
        <v>12910.14</v>
      </c>
      <c r="G10383" s="8">
        <v>12914.77</v>
      </c>
      <c r="H10383" s="8"/>
      <c r="I10383" s="8"/>
      <c r="J10383" s="8"/>
    </row>
    <row r="10384" spans="3:10" x14ac:dyDescent="0.25">
      <c r="C10384" s="5">
        <v>43098.625</v>
      </c>
      <c r="D10384" s="6">
        <v>12914.77</v>
      </c>
      <c r="E10384" s="6">
        <v>12927.8</v>
      </c>
      <c r="F10384" s="6">
        <v>12914.77</v>
      </c>
      <c r="G10384" s="6">
        <v>12922.9</v>
      </c>
      <c r="H10384" s="6"/>
      <c r="I10384" s="6"/>
      <c r="J10384" s="6"/>
    </row>
    <row r="10385" spans="3:10" x14ac:dyDescent="0.25">
      <c r="C10385" s="7">
        <v>43098.666666666664</v>
      </c>
      <c r="D10385" s="8">
        <v>12923.1</v>
      </c>
      <c r="E10385" s="8">
        <v>12934.35</v>
      </c>
      <c r="F10385" s="8">
        <v>12921.6</v>
      </c>
      <c r="G10385" s="8">
        <v>12924.6</v>
      </c>
      <c r="H10385" s="8"/>
      <c r="I10385" s="8"/>
      <c r="J10385" s="8"/>
    </row>
    <row r="10386" spans="3:10" x14ac:dyDescent="0.25">
      <c r="C10386" s="5">
        <v>43098.708333333336</v>
      </c>
      <c r="D10386" s="6">
        <v>12923.6</v>
      </c>
      <c r="E10386" s="6">
        <v>12924.6</v>
      </c>
      <c r="F10386" s="6">
        <v>12838.1</v>
      </c>
      <c r="G10386" s="6">
        <v>12847.1</v>
      </c>
      <c r="H10386" s="6"/>
      <c r="I10386" s="6"/>
      <c r="J10386" s="6"/>
    </row>
    <row r="10387" spans="3:10" x14ac:dyDescent="0.25">
      <c r="C10387" s="7">
        <v>43098.75</v>
      </c>
      <c r="D10387" s="8">
        <v>12848.1</v>
      </c>
      <c r="E10387" s="8">
        <v>12886.6</v>
      </c>
      <c r="F10387" s="8">
        <v>12832.6</v>
      </c>
      <c r="G10387" s="8">
        <v>12886.1</v>
      </c>
      <c r="H10387" s="8"/>
      <c r="I10387" s="8"/>
      <c r="J10387" s="8"/>
    </row>
    <row r="10388" spans="3:10" x14ac:dyDescent="0.25">
      <c r="C10388" s="5">
        <v>43098.791666666664</v>
      </c>
      <c r="D10388" s="6">
        <v>12885.85</v>
      </c>
      <c r="E10388" s="6">
        <v>12904.35</v>
      </c>
      <c r="F10388" s="6">
        <v>12881.1</v>
      </c>
      <c r="G10388" s="6">
        <v>12891.1</v>
      </c>
      <c r="H10388" s="6"/>
      <c r="I10388" s="6"/>
      <c r="J10388" s="6"/>
    </row>
    <row r="10389" spans="3:10" x14ac:dyDescent="0.25">
      <c r="C10389" s="7">
        <v>43098.833333333336</v>
      </c>
      <c r="D10389" s="8">
        <v>12890.6</v>
      </c>
      <c r="E10389" s="8">
        <v>12899.1</v>
      </c>
      <c r="F10389" s="8">
        <v>12888.1</v>
      </c>
      <c r="G10389" s="8">
        <v>12894.85</v>
      </c>
      <c r="H10389" s="8"/>
      <c r="I10389" s="8"/>
      <c r="J10389" s="8"/>
    </row>
    <row r="10390" spans="3:10" x14ac:dyDescent="0.25">
      <c r="C10390" s="5">
        <v>43098.875</v>
      </c>
      <c r="D10390" s="6">
        <v>12895.1</v>
      </c>
      <c r="E10390" s="6">
        <v>12896.6</v>
      </c>
      <c r="F10390" s="6">
        <v>12881.85</v>
      </c>
      <c r="G10390" s="6">
        <v>12884.85</v>
      </c>
      <c r="H10390" s="6"/>
      <c r="I10390" s="6"/>
      <c r="J10390" s="6"/>
    </row>
    <row r="10391" spans="3:10" x14ac:dyDescent="0.25">
      <c r="C10391" s="7">
        <v>43098.916666666664</v>
      </c>
      <c r="D10391" s="8">
        <v>12884.6</v>
      </c>
      <c r="E10391" s="8">
        <v>12888.6</v>
      </c>
      <c r="F10391" s="8">
        <v>12857.35</v>
      </c>
      <c r="G10391" s="8">
        <v>12863.35</v>
      </c>
      <c r="H10391" s="8"/>
      <c r="I10391" s="8"/>
      <c r="J10391" s="8"/>
    </row>
    <row r="10392" spans="3:10" x14ac:dyDescent="0.25">
      <c r="C10392" s="5">
        <v>43102.125</v>
      </c>
      <c r="D10392" s="6">
        <v>12862.5</v>
      </c>
      <c r="E10392" s="6">
        <v>12862.5</v>
      </c>
      <c r="F10392" s="6">
        <v>12862.5</v>
      </c>
      <c r="G10392" s="6">
        <v>12862.5</v>
      </c>
      <c r="H10392" s="6"/>
      <c r="I10392" s="6"/>
      <c r="J10392" s="6"/>
    </row>
    <row r="10393" spans="3:10" x14ac:dyDescent="0.25">
      <c r="C10393" s="7">
        <v>43102.375</v>
      </c>
      <c r="D10393" s="8">
        <v>12862.5</v>
      </c>
      <c r="E10393" s="8">
        <v>12944.26</v>
      </c>
      <c r="F10393" s="8">
        <v>12862.5</v>
      </c>
      <c r="G10393" s="8">
        <v>12915.03</v>
      </c>
      <c r="H10393" s="8"/>
      <c r="I10393" s="8"/>
      <c r="J10393" s="8"/>
    </row>
    <row r="10394" spans="3:10" x14ac:dyDescent="0.25">
      <c r="C10394" s="5">
        <v>43102.416666666664</v>
      </c>
      <c r="D10394" s="6">
        <v>12914.53</v>
      </c>
      <c r="E10394" s="6">
        <v>12916.28</v>
      </c>
      <c r="F10394" s="6">
        <v>12787.2</v>
      </c>
      <c r="G10394" s="6">
        <v>12818.08</v>
      </c>
      <c r="H10394" s="6"/>
      <c r="I10394" s="6"/>
      <c r="J10394" s="6"/>
    </row>
    <row r="10395" spans="3:10" x14ac:dyDescent="0.25">
      <c r="C10395" s="7">
        <v>43102.458333333336</v>
      </c>
      <c r="D10395" s="8">
        <v>12818.33</v>
      </c>
      <c r="E10395" s="8">
        <v>12844.81</v>
      </c>
      <c r="F10395" s="8">
        <v>12740.93</v>
      </c>
      <c r="G10395" s="8">
        <v>12767.94</v>
      </c>
      <c r="H10395" s="8"/>
      <c r="I10395" s="8"/>
      <c r="J10395" s="8"/>
    </row>
    <row r="10396" spans="3:10" x14ac:dyDescent="0.25">
      <c r="C10396" s="5">
        <v>43102.5</v>
      </c>
      <c r="D10396" s="6">
        <v>12767.19</v>
      </c>
      <c r="E10396" s="6">
        <v>12830.45</v>
      </c>
      <c r="F10396" s="6">
        <v>12766.43</v>
      </c>
      <c r="G10396" s="6">
        <v>12817.05</v>
      </c>
      <c r="H10396" s="6"/>
      <c r="I10396" s="6"/>
      <c r="J10396" s="6"/>
    </row>
    <row r="10397" spans="3:10" x14ac:dyDescent="0.25">
      <c r="C10397" s="7">
        <v>43102.541666666664</v>
      </c>
      <c r="D10397" s="8">
        <v>12817.04</v>
      </c>
      <c r="E10397" s="8">
        <v>12840.15</v>
      </c>
      <c r="F10397" s="8">
        <v>12803.87</v>
      </c>
      <c r="G10397" s="8">
        <v>12822.07</v>
      </c>
      <c r="H10397" s="8"/>
      <c r="I10397" s="8"/>
      <c r="J10397" s="8"/>
    </row>
    <row r="10398" spans="3:10" x14ac:dyDescent="0.25">
      <c r="C10398" s="5">
        <v>43102.583333333336</v>
      </c>
      <c r="D10398" s="6">
        <v>12822.06</v>
      </c>
      <c r="E10398" s="6">
        <v>12831.86</v>
      </c>
      <c r="F10398" s="6">
        <v>12811.06</v>
      </c>
      <c r="G10398" s="6">
        <v>12818.51</v>
      </c>
      <c r="H10398" s="6"/>
      <c r="I10398" s="6"/>
      <c r="J10398" s="6"/>
    </row>
    <row r="10399" spans="3:10" x14ac:dyDescent="0.25">
      <c r="C10399" s="7">
        <v>43102.625</v>
      </c>
      <c r="D10399" s="8">
        <v>12818.76</v>
      </c>
      <c r="E10399" s="8">
        <v>12828.12</v>
      </c>
      <c r="F10399" s="8">
        <v>12801.69</v>
      </c>
      <c r="G10399" s="8">
        <v>12802.19</v>
      </c>
      <c r="H10399" s="8"/>
      <c r="I10399" s="8"/>
      <c r="J10399" s="8"/>
    </row>
    <row r="10400" spans="3:10" x14ac:dyDescent="0.25">
      <c r="C10400" s="5">
        <v>43102.666666666664</v>
      </c>
      <c r="D10400" s="6">
        <v>12801.69</v>
      </c>
      <c r="E10400" s="6">
        <v>12868.73</v>
      </c>
      <c r="F10400" s="6">
        <v>12795.17</v>
      </c>
      <c r="G10400" s="6">
        <v>12863.67</v>
      </c>
      <c r="H10400" s="6"/>
      <c r="I10400" s="6"/>
      <c r="J10400" s="6"/>
    </row>
    <row r="10401" spans="3:10" x14ac:dyDescent="0.25">
      <c r="C10401" s="7">
        <v>43102.708333333336</v>
      </c>
      <c r="D10401" s="8">
        <v>12865.92</v>
      </c>
      <c r="E10401" s="8">
        <v>12925.66</v>
      </c>
      <c r="F10401" s="8">
        <v>12865.15</v>
      </c>
      <c r="G10401" s="8">
        <v>12884.15</v>
      </c>
      <c r="H10401" s="8"/>
      <c r="I10401" s="8"/>
      <c r="J10401" s="8"/>
    </row>
    <row r="10402" spans="3:10" x14ac:dyDescent="0.25">
      <c r="C10402" s="5">
        <v>43102.75</v>
      </c>
      <c r="D10402" s="6">
        <v>12884.65</v>
      </c>
      <c r="E10402" s="6">
        <v>12890.24</v>
      </c>
      <c r="F10402" s="6">
        <v>12847.11</v>
      </c>
      <c r="G10402" s="6">
        <v>12870.35</v>
      </c>
      <c r="H10402" s="6"/>
      <c r="I10402" s="6"/>
      <c r="J10402" s="6"/>
    </row>
    <row r="10403" spans="3:10" x14ac:dyDescent="0.25">
      <c r="C10403" s="7">
        <v>43102.791666666664</v>
      </c>
      <c r="D10403" s="8">
        <v>12870.85</v>
      </c>
      <c r="E10403" s="8">
        <v>12891.11</v>
      </c>
      <c r="F10403" s="8">
        <v>12866.84</v>
      </c>
      <c r="G10403" s="8">
        <v>12875.85</v>
      </c>
      <c r="H10403" s="8"/>
      <c r="I10403" s="8"/>
      <c r="J10403" s="8"/>
    </row>
    <row r="10404" spans="3:10" x14ac:dyDescent="0.25">
      <c r="C10404" s="5">
        <v>43102.833333333336</v>
      </c>
      <c r="D10404" s="6">
        <v>12876.35</v>
      </c>
      <c r="E10404" s="6">
        <v>12887.85</v>
      </c>
      <c r="F10404" s="6">
        <v>12869.34</v>
      </c>
      <c r="G10404" s="6">
        <v>12884.85</v>
      </c>
      <c r="H10404" s="6"/>
      <c r="I10404" s="6"/>
      <c r="J10404" s="6"/>
    </row>
    <row r="10405" spans="3:10" x14ac:dyDescent="0.25">
      <c r="C10405" s="7">
        <v>43102.875</v>
      </c>
      <c r="D10405" s="8">
        <v>12885.35</v>
      </c>
      <c r="E10405" s="8">
        <v>12889.35</v>
      </c>
      <c r="F10405" s="8">
        <v>12878.84</v>
      </c>
      <c r="G10405" s="8">
        <v>12879.84</v>
      </c>
      <c r="H10405" s="8"/>
      <c r="I10405" s="8"/>
      <c r="J10405" s="8"/>
    </row>
    <row r="10406" spans="3:10" x14ac:dyDescent="0.25">
      <c r="C10406" s="5">
        <v>43102.916666666664</v>
      </c>
      <c r="D10406" s="6">
        <v>12879.59</v>
      </c>
      <c r="E10406" s="6">
        <v>12893.6</v>
      </c>
      <c r="F10406" s="6">
        <v>12877.84</v>
      </c>
      <c r="G10406" s="6">
        <v>12888.9</v>
      </c>
      <c r="H10406" s="6"/>
      <c r="I10406" s="6"/>
      <c r="J10406" s="6"/>
    </row>
    <row r="10407" spans="3:10" x14ac:dyDescent="0.25">
      <c r="C10407" s="7">
        <v>43102.958333333336</v>
      </c>
      <c r="D10407" s="8">
        <v>12887.7</v>
      </c>
      <c r="E10407" s="8">
        <v>12887.7</v>
      </c>
      <c r="F10407" s="8">
        <v>12875.75</v>
      </c>
      <c r="G10407" s="8">
        <v>12883.93</v>
      </c>
      <c r="H10407" s="8"/>
      <c r="I10407" s="8"/>
      <c r="J10407" s="8"/>
    </row>
    <row r="10408" spans="3:10" x14ac:dyDescent="0.25">
      <c r="C10408" s="5">
        <v>43103.041666666664</v>
      </c>
      <c r="D10408" s="6">
        <v>12882.72</v>
      </c>
      <c r="E10408" s="6">
        <v>12885.12</v>
      </c>
      <c r="F10408" s="6">
        <v>12874.25</v>
      </c>
      <c r="G10408" s="6">
        <v>12880.32</v>
      </c>
      <c r="H10408" s="6"/>
      <c r="I10408" s="6"/>
      <c r="J10408" s="6"/>
    </row>
    <row r="10409" spans="3:10" x14ac:dyDescent="0.25">
      <c r="C10409" s="7">
        <v>43103.083333333336</v>
      </c>
      <c r="D10409" s="8">
        <v>12879.72</v>
      </c>
      <c r="E10409" s="8">
        <v>12892.19</v>
      </c>
      <c r="F10409" s="8">
        <v>12879.72</v>
      </c>
      <c r="G10409" s="8">
        <v>12892</v>
      </c>
      <c r="H10409" s="8"/>
      <c r="I10409" s="8"/>
      <c r="J10409" s="8"/>
    </row>
    <row r="10410" spans="3:10" x14ac:dyDescent="0.25">
      <c r="C10410" s="5">
        <v>43103.125</v>
      </c>
      <c r="D10410" s="6">
        <v>12890.8</v>
      </c>
      <c r="E10410" s="6">
        <v>12897.58</v>
      </c>
      <c r="F10410" s="6">
        <v>12890.8</v>
      </c>
      <c r="G10410" s="6">
        <v>12897.58</v>
      </c>
      <c r="H10410" s="6"/>
      <c r="I10410" s="6"/>
      <c r="J10410" s="6"/>
    </row>
    <row r="10411" spans="3:10" x14ac:dyDescent="0.25">
      <c r="C10411" s="7">
        <v>43103.166666666664</v>
      </c>
      <c r="D10411" s="8">
        <v>12897.58</v>
      </c>
      <c r="E10411" s="8">
        <v>12903.56</v>
      </c>
      <c r="F10411" s="8">
        <v>12897.58</v>
      </c>
      <c r="G10411" s="8">
        <v>12900.47</v>
      </c>
      <c r="H10411" s="8"/>
      <c r="I10411" s="8"/>
      <c r="J10411" s="8"/>
    </row>
    <row r="10412" spans="3:10" x14ac:dyDescent="0.25">
      <c r="C10412" s="5">
        <v>43103.208333333336</v>
      </c>
      <c r="D10412" s="6">
        <v>12899.27</v>
      </c>
      <c r="E10412" s="6">
        <v>12904.05</v>
      </c>
      <c r="F10412" s="6">
        <v>12899.27</v>
      </c>
      <c r="G10412" s="6">
        <v>12901.66</v>
      </c>
      <c r="H10412" s="6"/>
      <c r="I10412" s="6"/>
      <c r="J10412" s="6"/>
    </row>
    <row r="10413" spans="3:10" x14ac:dyDescent="0.25">
      <c r="C10413" s="7">
        <v>43103.25</v>
      </c>
      <c r="D10413" s="8">
        <v>12901.66</v>
      </c>
      <c r="E10413" s="8">
        <v>12903.35</v>
      </c>
      <c r="F10413" s="8">
        <v>12899.26</v>
      </c>
      <c r="G10413" s="8">
        <v>12902.15</v>
      </c>
      <c r="H10413" s="8"/>
      <c r="I10413" s="8"/>
      <c r="J10413" s="8"/>
    </row>
    <row r="10414" spans="3:10" x14ac:dyDescent="0.25">
      <c r="C10414" s="5">
        <v>43103.291666666664</v>
      </c>
      <c r="D10414" s="6">
        <v>12902.15</v>
      </c>
      <c r="E10414" s="6">
        <v>12907.54</v>
      </c>
      <c r="F10414" s="6">
        <v>12902.15</v>
      </c>
      <c r="G10414" s="6">
        <v>12906.34</v>
      </c>
      <c r="H10414" s="6"/>
      <c r="I10414" s="6"/>
      <c r="J10414" s="6"/>
    </row>
    <row r="10415" spans="3:10" x14ac:dyDescent="0.25">
      <c r="C10415" s="7">
        <v>43103.333333333336</v>
      </c>
      <c r="D10415" s="8">
        <v>12906.34</v>
      </c>
      <c r="E10415" s="8">
        <v>12911.77</v>
      </c>
      <c r="F10415" s="8">
        <v>12903.77</v>
      </c>
      <c r="G10415" s="8">
        <v>12905.58</v>
      </c>
      <c r="H10415" s="8"/>
      <c r="I10415" s="8"/>
      <c r="J10415" s="8"/>
    </row>
    <row r="10416" spans="3:10" x14ac:dyDescent="0.25">
      <c r="C10416" s="5">
        <v>43103.375</v>
      </c>
      <c r="D10416" s="6">
        <v>12904.84</v>
      </c>
      <c r="E10416" s="6">
        <v>12935.82</v>
      </c>
      <c r="F10416" s="6">
        <v>12901.83</v>
      </c>
      <c r="G10416" s="6">
        <v>12918.59</v>
      </c>
      <c r="H10416" s="6"/>
      <c r="I10416" s="6"/>
      <c r="J10416" s="6"/>
    </row>
    <row r="10417" spans="3:10" x14ac:dyDescent="0.25">
      <c r="C10417" s="7">
        <v>43103.416666666664</v>
      </c>
      <c r="D10417" s="8">
        <v>12916.84</v>
      </c>
      <c r="E10417" s="8">
        <v>12951.18</v>
      </c>
      <c r="F10417" s="8">
        <v>12910.8</v>
      </c>
      <c r="G10417" s="8">
        <v>12932.22</v>
      </c>
      <c r="H10417" s="8"/>
      <c r="I10417" s="8"/>
      <c r="J10417" s="8"/>
    </row>
    <row r="10418" spans="3:10" x14ac:dyDescent="0.25">
      <c r="C10418" s="5">
        <v>43103.458333333336</v>
      </c>
      <c r="D10418" s="6">
        <v>12932.72</v>
      </c>
      <c r="E10418" s="6">
        <v>12950.66</v>
      </c>
      <c r="F10418" s="6">
        <v>12892.37</v>
      </c>
      <c r="G10418" s="6">
        <v>12907.67</v>
      </c>
      <c r="H10418" s="6"/>
      <c r="I10418" s="6"/>
      <c r="J10418" s="6"/>
    </row>
    <row r="10419" spans="3:10" x14ac:dyDescent="0.25">
      <c r="C10419" s="7">
        <v>43103.5</v>
      </c>
      <c r="D10419" s="8">
        <v>12909.17</v>
      </c>
      <c r="E10419" s="8">
        <v>12922.46</v>
      </c>
      <c r="F10419" s="8">
        <v>12890.53</v>
      </c>
      <c r="G10419" s="8">
        <v>12917.81</v>
      </c>
      <c r="H10419" s="8"/>
      <c r="I10419" s="8"/>
      <c r="J10419" s="8"/>
    </row>
    <row r="10420" spans="3:10" x14ac:dyDescent="0.25">
      <c r="C10420" s="5">
        <v>43103.541666666664</v>
      </c>
      <c r="D10420" s="6">
        <v>12918.06</v>
      </c>
      <c r="E10420" s="6">
        <v>12943.59</v>
      </c>
      <c r="F10420" s="6">
        <v>12909.28</v>
      </c>
      <c r="G10420" s="6">
        <v>12926.94</v>
      </c>
      <c r="H10420" s="6"/>
      <c r="I10420" s="6"/>
      <c r="J10420" s="6"/>
    </row>
    <row r="10421" spans="3:10" x14ac:dyDescent="0.25">
      <c r="C10421" s="7">
        <v>43103.583333333336</v>
      </c>
      <c r="D10421" s="8">
        <v>12925.94</v>
      </c>
      <c r="E10421" s="8">
        <v>12940.64</v>
      </c>
      <c r="F10421" s="8">
        <v>12916.43</v>
      </c>
      <c r="G10421" s="8">
        <v>12938.38</v>
      </c>
      <c r="H10421" s="8"/>
      <c r="I10421" s="8"/>
      <c r="J10421" s="8"/>
    </row>
    <row r="10422" spans="3:10" x14ac:dyDescent="0.25">
      <c r="C10422" s="5">
        <v>43103.625</v>
      </c>
      <c r="D10422" s="6">
        <v>12938.39</v>
      </c>
      <c r="E10422" s="6">
        <v>12946.9</v>
      </c>
      <c r="F10422" s="6">
        <v>12919.88</v>
      </c>
      <c r="G10422" s="6">
        <v>12921.61</v>
      </c>
      <c r="H10422" s="6"/>
      <c r="I10422" s="6"/>
      <c r="J10422" s="6"/>
    </row>
    <row r="10423" spans="3:10" x14ac:dyDescent="0.25">
      <c r="C10423" s="7">
        <v>43103.666666666664</v>
      </c>
      <c r="D10423" s="8">
        <v>12921.36</v>
      </c>
      <c r="E10423" s="8">
        <v>12984.96</v>
      </c>
      <c r="F10423" s="8">
        <v>12921.36</v>
      </c>
      <c r="G10423" s="8">
        <v>12978.22</v>
      </c>
      <c r="H10423" s="8"/>
      <c r="I10423" s="8"/>
      <c r="J10423" s="8"/>
    </row>
    <row r="10424" spans="3:10" x14ac:dyDescent="0.25">
      <c r="C10424" s="5">
        <v>43103.708333333336</v>
      </c>
      <c r="D10424" s="6">
        <v>12978.97</v>
      </c>
      <c r="E10424" s="6">
        <v>13024.2</v>
      </c>
      <c r="F10424" s="6">
        <v>12978.72</v>
      </c>
      <c r="G10424" s="6">
        <v>12989.37</v>
      </c>
      <c r="H10424" s="6"/>
      <c r="I10424" s="6"/>
      <c r="J10424" s="6"/>
    </row>
    <row r="10425" spans="3:10" x14ac:dyDescent="0.25">
      <c r="C10425" s="7">
        <v>43103.75</v>
      </c>
      <c r="D10425" s="8">
        <v>12989.87</v>
      </c>
      <c r="E10425" s="8">
        <v>13004.94</v>
      </c>
      <c r="F10425" s="8">
        <v>12965.28</v>
      </c>
      <c r="G10425" s="8">
        <v>12975.53</v>
      </c>
      <c r="H10425" s="8"/>
      <c r="I10425" s="8"/>
      <c r="J10425" s="8"/>
    </row>
    <row r="10426" spans="3:10" x14ac:dyDescent="0.25">
      <c r="C10426" s="5">
        <v>43103.791666666664</v>
      </c>
      <c r="D10426" s="6">
        <v>12975.28</v>
      </c>
      <c r="E10426" s="6">
        <v>13007.55</v>
      </c>
      <c r="F10426" s="6">
        <v>12973.28</v>
      </c>
      <c r="G10426" s="6">
        <v>13004.04</v>
      </c>
      <c r="H10426" s="6"/>
      <c r="I10426" s="6"/>
      <c r="J10426" s="6"/>
    </row>
    <row r="10427" spans="3:10" x14ac:dyDescent="0.25">
      <c r="C10427" s="7">
        <v>43103.833333333336</v>
      </c>
      <c r="D10427" s="8">
        <v>13002.29</v>
      </c>
      <c r="E10427" s="8">
        <v>13006.54</v>
      </c>
      <c r="F10427" s="8">
        <v>12993.54</v>
      </c>
      <c r="G10427" s="8">
        <v>12997.79</v>
      </c>
      <c r="H10427" s="8"/>
      <c r="I10427" s="8"/>
      <c r="J10427" s="8"/>
    </row>
    <row r="10428" spans="3:10" x14ac:dyDescent="0.25">
      <c r="C10428" s="5">
        <v>43103.875</v>
      </c>
      <c r="D10428" s="6">
        <v>12995.79</v>
      </c>
      <c r="E10428" s="6">
        <v>13014.79</v>
      </c>
      <c r="F10428" s="6">
        <v>12992.78</v>
      </c>
      <c r="G10428" s="6">
        <v>13006.29</v>
      </c>
      <c r="H10428" s="6"/>
      <c r="I10428" s="6"/>
      <c r="J10428" s="6"/>
    </row>
    <row r="10429" spans="3:10" x14ac:dyDescent="0.25">
      <c r="C10429" s="7">
        <v>43103.916666666664</v>
      </c>
      <c r="D10429" s="8">
        <v>13006.04</v>
      </c>
      <c r="E10429" s="8">
        <v>13014.79</v>
      </c>
      <c r="F10429" s="8">
        <v>12999.53</v>
      </c>
      <c r="G10429" s="8">
        <v>13010.29</v>
      </c>
      <c r="H10429" s="8"/>
      <c r="I10429" s="8"/>
      <c r="J10429" s="8"/>
    </row>
    <row r="10430" spans="3:10" x14ac:dyDescent="0.25">
      <c r="C10430" s="5">
        <v>43103.958333333336</v>
      </c>
      <c r="D10430" s="6">
        <v>13009.09</v>
      </c>
      <c r="E10430" s="6">
        <v>13011.49</v>
      </c>
      <c r="F10430" s="6">
        <v>12990.49</v>
      </c>
      <c r="G10430" s="6">
        <v>12994.09</v>
      </c>
      <c r="H10430" s="6"/>
      <c r="I10430" s="6"/>
      <c r="J10430" s="6"/>
    </row>
    <row r="10431" spans="3:10" x14ac:dyDescent="0.25">
      <c r="C10431" s="7">
        <v>43104.041666666664</v>
      </c>
      <c r="D10431" s="8">
        <v>12996.29</v>
      </c>
      <c r="E10431" s="8">
        <v>13003.28</v>
      </c>
      <c r="F10431" s="8">
        <v>12996.09</v>
      </c>
      <c r="G10431" s="8">
        <v>13002.58</v>
      </c>
      <c r="H10431" s="8"/>
      <c r="I10431" s="8"/>
      <c r="J10431" s="8"/>
    </row>
    <row r="10432" spans="3:10" x14ac:dyDescent="0.25">
      <c r="C10432" s="5">
        <v>43104.083333333336</v>
      </c>
      <c r="D10432" s="6">
        <v>13002.58</v>
      </c>
      <c r="E10432" s="6">
        <v>13010.98</v>
      </c>
      <c r="F10432" s="6">
        <v>12998.98</v>
      </c>
      <c r="G10432" s="6">
        <v>13001.38</v>
      </c>
      <c r="H10432" s="6"/>
      <c r="I10432" s="6"/>
      <c r="J10432" s="6"/>
    </row>
    <row r="10433" spans="3:10" x14ac:dyDescent="0.25">
      <c r="C10433" s="7">
        <v>43104.125</v>
      </c>
      <c r="D10433" s="8">
        <v>13000.18</v>
      </c>
      <c r="E10433" s="8">
        <v>13002.08</v>
      </c>
      <c r="F10433" s="8">
        <v>12994.18</v>
      </c>
      <c r="G10433" s="8">
        <v>12997.28</v>
      </c>
      <c r="H10433" s="8"/>
      <c r="I10433" s="8"/>
      <c r="J10433" s="8"/>
    </row>
    <row r="10434" spans="3:10" x14ac:dyDescent="0.25">
      <c r="C10434" s="5">
        <v>43104.166666666664</v>
      </c>
      <c r="D10434" s="6">
        <v>12997.28</v>
      </c>
      <c r="E10434" s="6">
        <v>13006.27</v>
      </c>
      <c r="F10434" s="6">
        <v>12994.88</v>
      </c>
      <c r="G10434" s="6">
        <v>13006.27</v>
      </c>
      <c r="H10434" s="6"/>
      <c r="I10434" s="6"/>
      <c r="J10434" s="6"/>
    </row>
    <row r="10435" spans="3:10" x14ac:dyDescent="0.25">
      <c r="C10435" s="7">
        <v>43104.208333333336</v>
      </c>
      <c r="D10435" s="8">
        <v>13006.27</v>
      </c>
      <c r="E10435" s="8">
        <v>13033.86</v>
      </c>
      <c r="F10435" s="8">
        <v>13006.27</v>
      </c>
      <c r="G10435" s="8">
        <v>13031.46</v>
      </c>
      <c r="H10435" s="8"/>
      <c r="I10435" s="8"/>
      <c r="J10435" s="8"/>
    </row>
    <row r="10436" spans="3:10" x14ac:dyDescent="0.25">
      <c r="C10436" s="5">
        <v>43104.25</v>
      </c>
      <c r="D10436" s="6">
        <v>13031.46</v>
      </c>
      <c r="E10436" s="6">
        <v>13038.06</v>
      </c>
      <c r="F10436" s="6">
        <v>13030.76</v>
      </c>
      <c r="G10436" s="6">
        <v>13035.66</v>
      </c>
      <c r="H10436" s="6"/>
      <c r="I10436" s="6"/>
      <c r="J10436" s="6"/>
    </row>
    <row r="10437" spans="3:10" x14ac:dyDescent="0.25">
      <c r="C10437" s="7">
        <v>43104.291666666664</v>
      </c>
      <c r="D10437" s="8">
        <v>13035.66</v>
      </c>
      <c r="E10437" s="8">
        <v>13046.05</v>
      </c>
      <c r="F10437" s="8">
        <v>13035.66</v>
      </c>
      <c r="G10437" s="8">
        <v>13043.85</v>
      </c>
      <c r="H10437" s="8"/>
      <c r="I10437" s="8"/>
      <c r="J10437" s="8"/>
    </row>
    <row r="10438" spans="3:10" x14ac:dyDescent="0.25">
      <c r="C10438" s="5">
        <v>43104.333333333336</v>
      </c>
      <c r="D10438" s="6">
        <v>13043.85</v>
      </c>
      <c r="E10438" s="6">
        <v>13043.85</v>
      </c>
      <c r="F10438" s="6">
        <v>13025.48</v>
      </c>
      <c r="G10438" s="6">
        <v>13027.48</v>
      </c>
      <c r="H10438" s="6"/>
      <c r="I10438" s="6"/>
      <c r="J10438" s="6"/>
    </row>
    <row r="10439" spans="3:10" x14ac:dyDescent="0.25">
      <c r="C10439" s="7">
        <v>43104.375</v>
      </c>
      <c r="D10439" s="8">
        <v>13024.04</v>
      </c>
      <c r="E10439" s="8">
        <v>13064.77</v>
      </c>
      <c r="F10439" s="8">
        <v>13021.54</v>
      </c>
      <c r="G10439" s="8">
        <v>13058.3</v>
      </c>
      <c r="H10439" s="8"/>
      <c r="I10439" s="8"/>
      <c r="J10439" s="8"/>
    </row>
    <row r="10440" spans="3:10" x14ac:dyDescent="0.25">
      <c r="C10440" s="5">
        <v>43104.416666666664</v>
      </c>
      <c r="D10440" s="6">
        <v>13059.55</v>
      </c>
      <c r="E10440" s="6">
        <v>13115.87</v>
      </c>
      <c r="F10440" s="6">
        <v>13058.02</v>
      </c>
      <c r="G10440" s="6">
        <v>13090.85</v>
      </c>
      <c r="H10440" s="6"/>
      <c r="I10440" s="6"/>
      <c r="J10440" s="6"/>
    </row>
    <row r="10441" spans="3:10" x14ac:dyDescent="0.25">
      <c r="C10441" s="7">
        <v>43104.458333333336</v>
      </c>
      <c r="D10441" s="8">
        <v>13091.35</v>
      </c>
      <c r="E10441" s="8">
        <v>13121.25</v>
      </c>
      <c r="F10441" s="8">
        <v>13075.5</v>
      </c>
      <c r="G10441" s="8">
        <v>13109.41</v>
      </c>
      <c r="H10441" s="8"/>
      <c r="I10441" s="8"/>
      <c r="J10441" s="8"/>
    </row>
    <row r="10442" spans="3:10" x14ac:dyDescent="0.25">
      <c r="C10442" s="5">
        <v>43104.5</v>
      </c>
      <c r="D10442" s="6">
        <v>13108.91</v>
      </c>
      <c r="E10442" s="6">
        <v>13116.22</v>
      </c>
      <c r="F10442" s="6">
        <v>13091.05</v>
      </c>
      <c r="G10442" s="6">
        <v>13101.37</v>
      </c>
      <c r="H10442" s="6"/>
      <c r="I10442" s="6"/>
      <c r="J10442" s="6"/>
    </row>
    <row r="10443" spans="3:10" x14ac:dyDescent="0.25">
      <c r="C10443" s="7">
        <v>43104.541666666664</v>
      </c>
      <c r="D10443" s="8">
        <v>13101.62</v>
      </c>
      <c r="E10443" s="8">
        <v>13113.24</v>
      </c>
      <c r="F10443" s="8">
        <v>13094.72</v>
      </c>
      <c r="G10443" s="8">
        <v>13102.48</v>
      </c>
      <c r="H10443" s="8"/>
      <c r="I10443" s="8"/>
      <c r="J10443" s="8"/>
    </row>
    <row r="10444" spans="3:10" x14ac:dyDescent="0.25">
      <c r="C10444" s="5">
        <v>43104.583333333336</v>
      </c>
      <c r="D10444" s="6">
        <v>13102.73</v>
      </c>
      <c r="E10444" s="6">
        <v>13130.58</v>
      </c>
      <c r="F10444" s="6">
        <v>13099.23</v>
      </c>
      <c r="G10444" s="6">
        <v>13125.84</v>
      </c>
      <c r="H10444" s="6"/>
      <c r="I10444" s="6"/>
      <c r="J10444" s="6"/>
    </row>
    <row r="10445" spans="3:10" x14ac:dyDescent="0.25">
      <c r="C10445" s="7">
        <v>43104.625</v>
      </c>
      <c r="D10445" s="8">
        <v>13126.09</v>
      </c>
      <c r="E10445" s="8">
        <v>13165.22</v>
      </c>
      <c r="F10445" s="8">
        <v>13119.8</v>
      </c>
      <c r="G10445" s="8">
        <v>13165.22</v>
      </c>
      <c r="H10445" s="8"/>
      <c r="I10445" s="8"/>
      <c r="J10445" s="8"/>
    </row>
    <row r="10446" spans="3:10" x14ac:dyDescent="0.25">
      <c r="C10446" s="5">
        <v>43104.666666666664</v>
      </c>
      <c r="D10446" s="6">
        <v>13165.47</v>
      </c>
      <c r="E10446" s="6">
        <v>13185.53</v>
      </c>
      <c r="F10446" s="6">
        <v>13148.18</v>
      </c>
      <c r="G10446" s="6">
        <v>13164.82</v>
      </c>
      <c r="H10446" s="6"/>
      <c r="I10446" s="6"/>
      <c r="J10446" s="6"/>
    </row>
    <row r="10447" spans="3:10" x14ac:dyDescent="0.25">
      <c r="C10447" s="7">
        <v>43104.708333333336</v>
      </c>
      <c r="D10447" s="8">
        <v>13165.07</v>
      </c>
      <c r="E10447" s="8">
        <v>13208.57</v>
      </c>
      <c r="F10447" s="8">
        <v>13149.67</v>
      </c>
      <c r="G10447" s="8">
        <v>13187.15</v>
      </c>
      <c r="H10447" s="8"/>
      <c r="I10447" s="8"/>
      <c r="J10447" s="8"/>
    </row>
    <row r="10448" spans="3:10" x14ac:dyDescent="0.25">
      <c r="C10448" s="5">
        <v>43104.75</v>
      </c>
      <c r="D10448" s="6">
        <v>13186.9</v>
      </c>
      <c r="E10448" s="6">
        <v>13190.59</v>
      </c>
      <c r="F10448" s="6">
        <v>13155.84</v>
      </c>
      <c r="G10448" s="6">
        <v>13176.68</v>
      </c>
      <c r="H10448" s="6"/>
      <c r="I10448" s="6"/>
      <c r="J10448" s="6"/>
    </row>
    <row r="10449" spans="3:10" x14ac:dyDescent="0.25">
      <c r="C10449" s="7">
        <v>43104.791666666664</v>
      </c>
      <c r="D10449" s="8">
        <v>13175.93</v>
      </c>
      <c r="E10449" s="8">
        <v>13191.68</v>
      </c>
      <c r="F10449" s="8">
        <v>13175.93</v>
      </c>
      <c r="G10449" s="8">
        <v>13185.43</v>
      </c>
      <c r="H10449" s="8"/>
      <c r="I10449" s="8"/>
      <c r="J10449" s="8"/>
    </row>
    <row r="10450" spans="3:10" x14ac:dyDescent="0.25">
      <c r="C10450" s="5">
        <v>43104.833333333336</v>
      </c>
      <c r="D10450" s="6">
        <v>13185.18</v>
      </c>
      <c r="E10450" s="6">
        <v>13185.18</v>
      </c>
      <c r="F10450" s="6">
        <v>13173.42</v>
      </c>
      <c r="G10450" s="6">
        <v>13182.42</v>
      </c>
      <c r="H10450" s="6"/>
      <c r="I10450" s="6"/>
      <c r="J10450" s="6"/>
    </row>
    <row r="10451" spans="3:10" x14ac:dyDescent="0.25">
      <c r="C10451" s="7">
        <v>43104.875</v>
      </c>
      <c r="D10451" s="8">
        <v>13183.17</v>
      </c>
      <c r="E10451" s="8">
        <v>13183.42</v>
      </c>
      <c r="F10451" s="8">
        <v>13168.42</v>
      </c>
      <c r="G10451" s="8">
        <v>13172.42</v>
      </c>
      <c r="H10451" s="8"/>
      <c r="I10451" s="8"/>
      <c r="J10451" s="8"/>
    </row>
    <row r="10452" spans="3:10" x14ac:dyDescent="0.25">
      <c r="C10452" s="5">
        <v>43104.916666666664</v>
      </c>
      <c r="D10452" s="6">
        <v>13172.67</v>
      </c>
      <c r="E10452" s="6">
        <v>13173.42</v>
      </c>
      <c r="F10452" s="6">
        <v>13153.91</v>
      </c>
      <c r="G10452" s="6">
        <v>13166.41</v>
      </c>
      <c r="H10452" s="6"/>
      <c r="I10452" s="6"/>
      <c r="J10452" s="6"/>
    </row>
    <row r="10453" spans="3:10" x14ac:dyDescent="0.25">
      <c r="C10453" s="7">
        <v>43104.958333333336</v>
      </c>
      <c r="D10453" s="8">
        <v>13165.2</v>
      </c>
      <c r="E10453" s="8">
        <v>13175.27</v>
      </c>
      <c r="F10453" s="8">
        <v>13159.16</v>
      </c>
      <c r="G10453" s="8">
        <v>13170.93</v>
      </c>
      <c r="H10453" s="8"/>
      <c r="I10453" s="8"/>
      <c r="J10453" s="8"/>
    </row>
    <row r="10454" spans="3:10" x14ac:dyDescent="0.25">
      <c r="C10454" s="5">
        <v>43105.041666666664</v>
      </c>
      <c r="D10454" s="6">
        <v>13172.14</v>
      </c>
      <c r="E10454" s="6">
        <v>13181.89</v>
      </c>
      <c r="F10454" s="6">
        <v>13172.14</v>
      </c>
      <c r="G10454" s="6">
        <v>13177.26</v>
      </c>
      <c r="H10454" s="6"/>
      <c r="I10454" s="6"/>
      <c r="J10454" s="6"/>
    </row>
    <row r="10455" spans="3:10" x14ac:dyDescent="0.25">
      <c r="C10455" s="7">
        <v>43105.083333333336</v>
      </c>
      <c r="D10455" s="8">
        <v>13177.26</v>
      </c>
      <c r="E10455" s="8">
        <v>13180.47</v>
      </c>
      <c r="F10455" s="8">
        <v>13173.63</v>
      </c>
      <c r="G10455" s="8">
        <v>13178.05</v>
      </c>
      <c r="H10455" s="8"/>
      <c r="I10455" s="8"/>
      <c r="J10455" s="8"/>
    </row>
    <row r="10456" spans="3:10" x14ac:dyDescent="0.25">
      <c r="C10456" s="5">
        <v>43105.125</v>
      </c>
      <c r="D10456" s="6">
        <v>13178.05</v>
      </c>
      <c r="E10456" s="6">
        <v>13180.47</v>
      </c>
      <c r="F10456" s="6">
        <v>13172.71</v>
      </c>
      <c r="G10456" s="6">
        <v>13175.13</v>
      </c>
      <c r="H10456" s="6"/>
      <c r="I10456" s="6"/>
      <c r="J10456" s="6"/>
    </row>
    <row r="10457" spans="3:10" x14ac:dyDescent="0.25">
      <c r="C10457" s="7">
        <v>43105.166666666664</v>
      </c>
      <c r="D10457" s="8">
        <v>13175.13</v>
      </c>
      <c r="E10457" s="8">
        <v>13176.34</v>
      </c>
      <c r="F10457" s="8">
        <v>13168.79</v>
      </c>
      <c r="G10457" s="8">
        <v>13174.84</v>
      </c>
      <c r="H10457" s="8"/>
      <c r="I10457" s="8"/>
      <c r="J10457" s="8"/>
    </row>
    <row r="10458" spans="3:10" x14ac:dyDescent="0.25">
      <c r="C10458" s="5">
        <v>43105.208333333336</v>
      </c>
      <c r="D10458" s="6">
        <v>13174.84</v>
      </c>
      <c r="E10458" s="6">
        <v>13177.25</v>
      </c>
      <c r="F10458" s="6">
        <v>13173.63</v>
      </c>
      <c r="G10458" s="6">
        <v>13176.04</v>
      </c>
      <c r="H10458" s="6"/>
      <c r="I10458" s="6"/>
      <c r="J10458" s="6"/>
    </row>
    <row r="10459" spans="3:10" x14ac:dyDescent="0.25">
      <c r="C10459" s="7">
        <v>43105.25</v>
      </c>
      <c r="D10459" s="8">
        <v>13176.04</v>
      </c>
      <c r="E10459" s="8">
        <v>13184.87</v>
      </c>
      <c r="F10459" s="8">
        <v>13176.04</v>
      </c>
      <c r="G10459" s="8">
        <v>13184.87</v>
      </c>
      <c r="H10459" s="8"/>
      <c r="I10459" s="8"/>
      <c r="J10459" s="8"/>
    </row>
    <row r="10460" spans="3:10" x14ac:dyDescent="0.25">
      <c r="C10460" s="5">
        <v>43105.291666666664</v>
      </c>
      <c r="D10460" s="6">
        <v>13184.87</v>
      </c>
      <c r="E10460" s="6">
        <v>13188.87</v>
      </c>
      <c r="F10460" s="6">
        <v>13183.66</v>
      </c>
      <c r="G10460" s="6">
        <v>13188.87</v>
      </c>
      <c r="H10460" s="6"/>
      <c r="I10460" s="6"/>
      <c r="J10460" s="6"/>
    </row>
    <row r="10461" spans="3:10" x14ac:dyDescent="0.25">
      <c r="C10461" s="7">
        <v>43105.333333333336</v>
      </c>
      <c r="D10461" s="8">
        <v>13188.26</v>
      </c>
      <c r="E10461" s="8">
        <v>13192.21</v>
      </c>
      <c r="F10461" s="8">
        <v>13177.58</v>
      </c>
      <c r="G10461" s="8">
        <v>13180.58</v>
      </c>
      <c r="H10461" s="8"/>
      <c r="I10461" s="8"/>
      <c r="J10461" s="8"/>
    </row>
    <row r="10462" spans="3:10" x14ac:dyDescent="0.25">
      <c r="C10462" s="5">
        <v>43105.375</v>
      </c>
      <c r="D10462" s="6">
        <v>13179.08</v>
      </c>
      <c r="E10462" s="6">
        <v>13204.92</v>
      </c>
      <c r="F10462" s="6">
        <v>13169.91</v>
      </c>
      <c r="G10462" s="6">
        <v>13203.92</v>
      </c>
      <c r="H10462" s="6"/>
      <c r="I10462" s="6"/>
      <c r="J10462" s="6"/>
    </row>
    <row r="10463" spans="3:10" x14ac:dyDescent="0.25">
      <c r="C10463" s="7">
        <v>43105.416666666664</v>
      </c>
      <c r="D10463" s="8">
        <v>13205.92</v>
      </c>
      <c r="E10463" s="8">
        <v>13267.24</v>
      </c>
      <c r="F10463" s="8">
        <v>13197.89</v>
      </c>
      <c r="G10463" s="8">
        <v>13254.17</v>
      </c>
      <c r="H10463" s="8"/>
      <c r="I10463" s="8"/>
      <c r="J10463" s="8"/>
    </row>
    <row r="10464" spans="3:10" x14ac:dyDescent="0.25">
      <c r="C10464" s="5">
        <v>43105.458333333336</v>
      </c>
      <c r="D10464" s="6">
        <v>13253.41</v>
      </c>
      <c r="E10464" s="6">
        <v>13312.8</v>
      </c>
      <c r="F10464" s="6">
        <v>13249.21</v>
      </c>
      <c r="G10464" s="6">
        <v>13297.88</v>
      </c>
      <c r="H10464" s="6"/>
      <c r="I10464" s="6"/>
      <c r="J10464" s="6"/>
    </row>
    <row r="10465" spans="3:10" x14ac:dyDescent="0.25">
      <c r="C10465" s="7">
        <v>43105.5</v>
      </c>
      <c r="D10465" s="8">
        <v>13298.63</v>
      </c>
      <c r="E10465" s="8">
        <v>13331.81</v>
      </c>
      <c r="F10465" s="8">
        <v>13295.66</v>
      </c>
      <c r="G10465" s="8">
        <v>13319.56</v>
      </c>
      <c r="H10465" s="8"/>
      <c r="I10465" s="8"/>
      <c r="J10465" s="8"/>
    </row>
    <row r="10466" spans="3:10" x14ac:dyDescent="0.25">
      <c r="C10466" s="5">
        <v>43105.541666666664</v>
      </c>
      <c r="D10466" s="6">
        <v>13319.31</v>
      </c>
      <c r="E10466" s="6">
        <v>13322.34</v>
      </c>
      <c r="F10466" s="6">
        <v>13302.79</v>
      </c>
      <c r="G10466" s="6">
        <v>13309.33</v>
      </c>
      <c r="H10466" s="6"/>
      <c r="I10466" s="6"/>
      <c r="J10466" s="6"/>
    </row>
    <row r="10467" spans="3:10" x14ac:dyDescent="0.25">
      <c r="C10467" s="7">
        <v>43105.583333333336</v>
      </c>
      <c r="D10467" s="8">
        <v>13309.08</v>
      </c>
      <c r="E10467" s="8">
        <v>13314.14</v>
      </c>
      <c r="F10467" s="8">
        <v>13289.82</v>
      </c>
      <c r="G10467" s="8">
        <v>13309.61</v>
      </c>
      <c r="H10467" s="8"/>
      <c r="I10467" s="8"/>
      <c r="J10467" s="8"/>
    </row>
    <row r="10468" spans="3:10" x14ac:dyDescent="0.25">
      <c r="C10468" s="5">
        <v>43105.625</v>
      </c>
      <c r="D10468" s="6">
        <v>13309.36</v>
      </c>
      <c r="E10468" s="6">
        <v>13317.1</v>
      </c>
      <c r="F10468" s="6">
        <v>13278.51</v>
      </c>
      <c r="G10468" s="6">
        <v>13303.13</v>
      </c>
      <c r="H10468" s="6"/>
      <c r="I10468" s="6"/>
      <c r="J10468" s="6"/>
    </row>
    <row r="10469" spans="3:10" x14ac:dyDescent="0.25">
      <c r="C10469" s="7">
        <v>43105.666666666664</v>
      </c>
      <c r="D10469" s="8">
        <v>13300.88</v>
      </c>
      <c r="E10469" s="8">
        <v>13332.25</v>
      </c>
      <c r="F10469" s="8">
        <v>13277.97</v>
      </c>
      <c r="G10469" s="8">
        <v>13310.39</v>
      </c>
      <c r="H10469" s="8"/>
      <c r="I10469" s="8"/>
      <c r="J10469" s="8"/>
    </row>
    <row r="10470" spans="3:10" x14ac:dyDescent="0.25">
      <c r="C10470" s="5">
        <v>43105.708333333336</v>
      </c>
      <c r="D10470" s="6">
        <v>13310.14</v>
      </c>
      <c r="E10470" s="6">
        <v>13314.57</v>
      </c>
      <c r="F10470" s="6">
        <v>13278.37</v>
      </c>
      <c r="G10470" s="6">
        <v>13296.9</v>
      </c>
      <c r="H10470" s="6"/>
      <c r="I10470" s="6"/>
      <c r="J10470" s="6"/>
    </row>
    <row r="10471" spans="3:10" x14ac:dyDescent="0.25">
      <c r="C10471" s="7">
        <v>43105.75</v>
      </c>
      <c r="D10471" s="8">
        <v>13297.4</v>
      </c>
      <c r="E10471" s="8">
        <v>13319.21</v>
      </c>
      <c r="F10471" s="8">
        <v>13287.2</v>
      </c>
      <c r="G10471" s="8">
        <v>13311.21</v>
      </c>
      <c r="H10471" s="8"/>
      <c r="I10471" s="8"/>
      <c r="J10471" s="8"/>
    </row>
    <row r="10472" spans="3:10" x14ac:dyDescent="0.25">
      <c r="C10472" s="5">
        <v>43105.791666666664</v>
      </c>
      <c r="D10472" s="6">
        <v>13310.46</v>
      </c>
      <c r="E10472" s="6">
        <v>13318.71</v>
      </c>
      <c r="F10472" s="6">
        <v>13306.7</v>
      </c>
      <c r="G10472" s="6">
        <v>13312.71</v>
      </c>
      <c r="H10472" s="6"/>
      <c r="I10472" s="6"/>
      <c r="J10472" s="6"/>
    </row>
    <row r="10473" spans="3:10" x14ac:dyDescent="0.25">
      <c r="C10473" s="7">
        <v>43105.833333333336</v>
      </c>
      <c r="D10473" s="8">
        <v>13312.96</v>
      </c>
      <c r="E10473" s="8">
        <v>13320.96</v>
      </c>
      <c r="F10473" s="8">
        <v>13307.95</v>
      </c>
      <c r="G10473" s="8">
        <v>13311.95</v>
      </c>
      <c r="H10473" s="8"/>
      <c r="I10473" s="8"/>
      <c r="J10473" s="8"/>
    </row>
    <row r="10474" spans="3:10" x14ac:dyDescent="0.25">
      <c r="C10474" s="5">
        <v>43105.875</v>
      </c>
      <c r="D10474" s="6">
        <v>13312.45</v>
      </c>
      <c r="E10474" s="6">
        <v>13327.21</v>
      </c>
      <c r="F10474" s="6">
        <v>13311.2</v>
      </c>
      <c r="G10474" s="6">
        <v>13320.95</v>
      </c>
      <c r="H10474" s="6"/>
      <c r="I10474" s="6"/>
      <c r="J10474" s="6"/>
    </row>
    <row r="10475" spans="3:10" x14ac:dyDescent="0.25">
      <c r="C10475" s="7">
        <v>43105.916666666664</v>
      </c>
      <c r="D10475" s="8">
        <v>13320.7</v>
      </c>
      <c r="E10475" s="8">
        <v>13344.71</v>
      </c>
      <c r="F10475" s="8">
        <v>13314.45</v>
      </c>
      <c r="G10475" s="8">
        <v>13335.45</v>
      </c>
      <c r="H10475" s="8"/>
      <c r="I10475" s="8"/>
      <c r="J10475" s="8"/>
    </row>
    <row r="10476" spans="3:10" x14ac:dyDescent="0.25">
      <c r="C10476" s="5">
        <v>43108.041666666664</v>
      </c>
      <c r="D10476" s="6">
        <v>13335.36</v>
      </c>
      <c r="E10476" s="6">
        <v>13381.13</v>
      </c>
      <c r="F10476" s="6">
        <v>13335.36</v>
      </c>
      <c r="G10476" s="6">
        <v>13372.83</v>
      </c>
      <c r="H10476" s="6"/>
      <c r="I10476" s="6"/>
      <c r="J10476" s="6"/>
    </row>
    <row r="10477" spans="3:10" x14ac:dyDescent="0.25">
      <c r="C10477" s="7">
        <v>43108.083333333336</v>
      </c>
      <c r="D10477" s="8">
        <v>13372.83</v>
      </c>
      <c r="E10477" s="8">
        <v>13372.83</v>
      </c>
      <c r="F10477" s="8">
        <v>13366.68</v>
      </c>
      <c r="G10477" s="8">
        <v>13372.83</v>
      </c>
      <c r="H10477" s="8"/>
      <c r="I10477" s="8"/>
      <c r="J10477" s="8"/>
    </row>
    <row r="10478" spans="3:10" x14ac:dyDescent="0.25">
      <c r="C10478" s="5">
        <v>43108.125</v>
      </c>
      <c r="D10478" s="6">
        <v>13371.61</v>
      </c>
      <c r="E10478" s="6">
        <v>13379.54</v>
      </c>
      <c r="F10478" s="6">
        <v>13371.4</v>
      </c>
      <c r="G10478" s="6">
        <v>13378.33</v>
      </c>
      <c r="H10478" s="6"/>
      <c r="I10478" s="6"/>
      <c r="J10478" s="6"/>
    </row>
    <row r="10479" spans="3:10" x14ac:dyDescent="0.25">
      <c r="C10479" s="7">
        <v>43108.166666666664</v>
      </c>
      <c r="D10479" s="8">
        <v>13378.33</v>
      </c>
      <c r="E10479" s="8">
        <v>13378.33</v>
      </c>
      <c r="F10479" s="8">
        <v>13373.46</v>
      </c>
      <c r="G10479" s="8">
        <v>13375.89</v>
      </c>
      <c r="H10479" s="8"/>
      <c r="I10479" s="8"/>
      <c r="J10479" s="8"/>
    </row>
    <row r="10480" spans="3:10" x14ac:dyDescent="0.25">
      <c r="C10480" s="5">
        <v>43108.208333333336</v>
      </c>
      <c r="D10480" s="6">
        <v>13375.89</v>
      </c>
      <c r="E10480" s="6">
        <v>13383.04</v>
      </c>
      <c r="F10480" s="6">
        <v>13375.89</v>
      </c>
      <c r="G10480" s="6">
        <v>13379.67</v>
      </c>
      <c r="H10480" s="6"/>
      <c r="I10480" s="6"/>
      <c r="J10480" s="6"/>
    </row>
    <row r="10481" spans="3:10" x14ac:dyDescent="0.25">
      <c r="C10481" s="7">
        <v>43108.25</v>
      </c>
      <c r="D10481" s="8">
        <v>13379.67</v>
      </c>
      <c r="E10481" s="8">
        <v>13379.67</v>
      </c>
      <c r="F10481" s="8">
        <v>13376.24</v>
      </c>
      <c r="G10481" s="8">
        <v>13376.74</v>
      </c>
      <c r="H10481" s="8"/>
      <c r="I10481" s="8"/>
      <c r="J10481" s="8"/>
    </row>
    <row r="10482" spans="3:10" x14ac:dyDescent="0.25">
      <c r="C10482" s="5">
        <v>43108.291666666664</v>
      </c>
      <c r="D10482" s="6">
        <v>13376.74</v>
      </c>
      <c r="E10482" s="6">
        <v>13380.45</v>
      </c>
      <c r="F10482" s="6">
        <v>13376.74</v>
      </c>
      <c r="G10482" s="6">
        <v>13379.95</v>
      </c>
      <c r="H10482" s="6"/>
      <c r="I10482" s="6"/>
      <c r="J10482" s="6"/>
    </row>
    <row r="10483" spans="3:10" x14ac:dyDescent="0.25">
      <c r="C10483" s="7">
        <v>43108.333333333336</v>
      </c>
      <c r="D10483" s="8">
        <v>13379.95</v>
      </c>
      <c r="E10483" s="8">
        <v>13381.16</v>
      </c>
      <c r="F10483" s="8">
        <v>13354.36</v>
      </c>
      <c r="G10483" s="8">
        <v>13369.86</v>
      </c>
      <c r="H10483" s="8"/>
      <c r="I10483" s="8"/>
      <c r="J10483" s="8"/>
    </row>
    <row r="10484" spans="3:10" x14ac:dyDescent="0.25">
      <c r="C10484" s="5">
        <v>43108.375</v>
      </c>
      <c r="D10484" s="6">
        <v>13373.06</v>
      </c>
      <c r="E10484" s="6">
        <v>13413.55</v>
      </c>
      <c r="F10484" s="6">
        <v>13366.06</v>
      </c>
      <c r="G10484" s="6">
        <v>13400.32</v>
      </c>
      <c r="H10484" s="6"/>
      <c r="I10484" s="6"/>
      <c r="J10484" s="6"/>
    </row>
    <row r="10485" spans="3:10" x14ac:dyDescent="0.25">
      <c r="C10485" s="7">
        <v>43108.416666666664</v>
      </c>
      <c r="D10485" s="8">
        <v>13402.82</v>
      </c>
      <c r="E10485" s="8">
        <v>13410.8</v>
      </c>
      <c r="F10485" s="8">
        <v>13343.01</v>
      </c>
      <c r="G10485" s="8">
        <v>13361.94</v>
      </c>
      <c r="H10485" s="8"/>
      <c r="I10485" s="8"/>
      <c r="J10485" s="8"/>
    </row>
    <row r="10486" spans="3:10" x14ac:dyDescent="0.25">
      <c r="C10486" s="5">
        <v>43108.458333333336</v>
      </c>
      <c r="D10486" s="6">
        <v>13362.44</v>
      </c>
      <c r="E10486" s="6">
        <v>13387.59</v>
      </c>
      <c r="F10486" s="6">
        <v>13356.56</v>
      </c>
      <c r="G10486" s="6">
        <v>13366.4</v>
      </c>
      <c r="H10486" s="6"/>
      <c r="I10486" s="6"/>
      <c r="J10486" s="6"/>
    </row>
    <row r="10487" spans="3:10" x14ac:dyDescent="0.25">
      <c r="C10487" s="7">
        <v>43108.5</v>
      </c>
      <c r="D10487" s="8">
        <v>13366.41</v>
      </c>
      <c r="E10487" s="8">
        <v>13379.12</v>
      </c>
      <c r="F10487" s="8">
        <v>13357.06</v>
      </c>
      <c r="G10487" s="8">
        <v>13369.37</v>
      </c>
      <c r="H10487" s="8"/>
      <c r="I10487" s="8"/>
      <c r="J10487" s="8"/>
    </row>
    <row r="10488" spans="3:10" x14ac:dyDescent="0.25">
      <c r="C10488" s="5">
        <v>43108.541666666664</v>
      </c>
      <c r="D10488" s="6">
        <v>13369.12</v>
      </c>
      <c r="E10488" s="6">
        <v>13381.65</v>
      </c>
      <c r="F10488" s="6">
        <v>13357.88</v>
      </c>
      <c r="G10488" s="6">
        <v>13362.11</v>
      </c>
      <c r="H10488" s="6"/>
      <c r="I10488" s="6"/>
      <c r="J10488" s="6"/>
    </row>
    <row r="10489" spans="3:10" x14ac:dyDescent="0.25">
      <c r="C10489" s="7">
        <v>43108.583333333336</v>
      </c>
      <c r="D10489" s="8">
        <v>13362.61</v>
      </c>
      <c r="E10489" s="8">
        <v>13364.61</v>
      </c>
      <c r="F10489" s="8">
        <v>13332.59</v>
      </c>
      <c r="G10489" s="8">
        <v>13354.5</v>
      </c>
      <c r="H10489" s="8"/>
      <c r="I10489" s="8"/>
      <c r="J10489" s="8"/>
    </row>
    <row r="10490" spans="3:10" x14ac:dyDescent="0.25">
      <c r="C10490" s="5">
        <v>43108.625</v>
      </c>
      <c r="D10490" s="6">
        <v>13354.25</v>
      </c>
      <c r="E10490" s="6">
        <v>13368.21</v>
      </c>
      <c r="F10490" s="6">
        <v>13332.74</v>
      </c>
      <c r="G10490" s="6">
        <v>13354.56</v>
      </c>
      <c r="H10490" s="6"/>
      <c r="I10490" s="6"/>
      <c r="J10490" s="6"/>
    </row>
    <row r="10491" spans="3:10" x14ac:dyDescent="0.25">
      <c r="C10491" s="7">
        <v>43108.666666666664</v>
      </c>
      <c r="D10491" s="8">
        <v>13354.81</v>
      </c>
      <c r="E10491" s="8">
        <v>13384.19</v>
      </c>
      <c r="F10491" s="8">
        <v>13353.31</v>
      </c>
      <c r="G10491" s="8">
        <v>13379.93</v>
      </c>
      <c r="H10491" s="8"/>
      <c r="I10491" s="8"/>
      <c r="J10491" s="8"/>
    </row>
    <row r="10492" spans="3:10" x14ac:dyDescent="0.25">
      <c r="C10492" s="5">
        <v>43108.708333333336</v>
      </c>
      <c r="D10492" s="6">
        <v>13380.18</v>
      </c>
      <c r="E10492" s="6">
        <v>13385.19</v>
      </c>
      <c r="F10492" s="6">
        <v>13362.86</v>
      </c>
      <c r="G10492" s="6">
        <v>13371.15</v>
      </c>
      <c r="H10492" s="6"/>
      <c r="I10492" s="6"/>
      <c r="J10492" s="6"/>
    </row>
    <row r="10493" spans="3:10" x14ac:dyDescent="0.25">
      <c r="C10493" s="7">
        <v>43108.75</v>
      </c>
      <c r="D10493" s="8">
        <v>13370.15</v>
      </c>
      <c r="E10493" s="8">
        <v>13375.57</v>
      </c>
      <c r="F10493" s="8">
        <v>13347.66</v>
      </c>
      <c r="G10493" s="8">
        <v>13349.91</v>
      </c>
      <c r="H10493" s="8"/>
      <c r="I10493" s="8"/>
      <c r="J10493" s="8"/>
    </row>
    <row r="10494" spans="3:10" x14ac:dyDescent="0.25">
      <c r="C10494" s="5">
        <v>43108.791666666664</v>
      </c>
      <c r="D10494" s="6">
        <v>13350.16</v>
      </c>
      <c r="E10494" s="6">
        <v>13362.67</v>
      </c>
      <c r="F10494" s="6">
        <v>13345.41</v>
      </c>
      <c r="G10494" s="6">
        <v>13354.66</v>
      </c>
      <c r="H10494" s="6"/>
      <c r="I10494" s="6"/>
      <c r="J10494" s="6"/>
    </row>
    <row r="10495" spans="3:10" x14ac:dyDescent="0.25">
      <c r="C10495" s="7">
        <v>43108.833333333336</v>
      </c>
      <c r="D10495" s="8">
        <v>13354.91</v>
      </c>
      <c r="E10495" s="8">
        <v>13370.42</v>
      </c>
      <c r="F10495" s="8">
        <v>13353.16</v>
      </c>
      <c r="G10495" s="8">
        <v>13370.42</v>
      </c>
      <c r="H10495" s="8"/>
      <c r="I10495" s="8"/>
      <c r="J10495" s="8"/>
    </row>
    <row r="10496" spans="3:10" x14ac:dyDescent="0.25">
      <c r="C10496" s="5">
        <v>43108.875</v>
      </c>
      <c r="D10496" s="6">
        <v>13370.67</v>
      </c>
      <c r="E10496" s="6">
        <v>13375.42</v>
      </c>
      <c r="F10496" s="6">
        <v>13362.66</v>
      </c>
      <c r="G10496" s="6">
        <v>13366.16</v>
      </c>
      <c r="H10496" s="6"/>
      <c r="I10496" s="6"/>
      <c r="J10496" s="6"/>
    </row>
    <row r="10497" spans="3:10" x14ac:dyDescent="0.25">
      <c r="C10497" s="7">
        <v>43108.916666666664</v>
      </c>
      <c r="D10497" s="8">
        <v>13365.91</v>
      </c>
      <c r="E10497" s="8">
        <v>13384.67</v>
      </c>
      <c r="F10497" s="8">
        <v>13363.41</v>
      </c>
      <c r="G10497" s="8">
        <v>13370.16</v>
      </c>
      <c r="H10497" s="8"/>
      <c r="I10497" s="8"/>
      <c r="J10497" s="8"/>
    </row>
    <row r="10498" spans="3:10" x14ac:dyDescent="0.25">
      <c r="C10498" s="5">
        <v>43108.958333333336</v>
      </c>
      <c r="D10498" s="6">
        <v>13370.69</v>
      </c>
      <c r="E10498" s="6">
        <v>13375.64</v>
      </c>
      <c r="F10498" s="6">
        <v>13366.51</v>
      </c>
      <c r="G10498" s="6">
        <v>13371.99</v>
      </c>
      <c r="H10498" s="6"/>
      <c r="I10498" s="6"/>
      <c r="J10498" s="6"/>
    </row>
    <row r="10499" spans="3:10" x14ac:dyDescent="0.25">
      <c r="C10499" s="7">
        <v>43109.041666666664</v>
      </c>
      <c r="D10499" s="8">
        <v>13371.99</v>
      </c>
      <c r="E10499" s="8">
        <v>13376.86</v>
      </c>
      <c r="F10499" s="8">
        <v>13368.34</v>
      </c>
      <c r="G10499" s="8">
        <v>13374.64</v>
      </c>
      <c r="H10499" s="8"/>
      <c r="I10499" s="8"/>
      <c r="J10499" s="8"/>
    </row>
    <row r="10500" spans="3:10" x14ac:dyDescent="0.25">
      <c r="C10500" s="5">
        <v>43109.083333333336</v>
      </c>
      <c r="D10500" s="6">
        <v>13374.64</v>
      </c>
      <c r="E10500" s="6">
        <v>13374.64</v>
      </c>
      <c r="F10500" s="6">
        <v>13367.05</v>
      </c>
      <c r="G10500" s="6">
        <v>13370.7</v>
      </c>
      <c r="H10500" s="6"/>
      <c r="I10500" s="6"/>
      <c r="J10500" s="6"/>
    </row>
    <row r="10501" spans="3:10" x14ac:dyDescent="0.25">
      <c r="C10501" s="7">
        <v>43109.125</v>
      </c>
      <c r="D10501" s="8">
        <v>13369.48</v>
      </c>
      <c r="E10501" s="8">
        <v>13370.7</v>
      </c>
      <c r="F10501" s="8">
        <v>13352.58</v>
      </c>
      <c r="G10501" s="8">
        <v>13353.8</v>
      </c>
      <c r="H10501" s="8"/>
      <c r="I10501" s="8"/>
      <c r="J10501" s="8"/>
    </row>
    <row r="10502" spans="3:10" x14ac:dyDescent="0.25">
      <c r="C10502" s="5">
        <v>43109.166666666664</v>
      </c>
      <c r="D10502" s="6">
        <v>13353.8</v>
      </c>
      <c r="E10502" s="6">
        <v>13354.51</v>
      </c>
      <c r="F10502" s="6">
        <v>13344.71</v>
      </c>
      <c r="G10502" s="6">
        <v>13351.57</v>
      </c>
      <c r="H10502" s="6"/>
      <c r="I10502" s="6"/>
      <c r="J10502" s="6"/>
    </row>
    <row r="10503" spans="3:10" x14ac:dyDescent="0.25">
      <c r="C10503" s="7">
        <v>43109.208333333336</v>
      </c>
      <c r="D10503" s="8">
        <v>13351.57</v>
      </c>
      <c r="E10503" s="8">
        <v>13357.94</v>
      </c>
      <c r="F10503" s="8">
        <v>13349.64</v>
      </c>
      <c r="G10503" s="8">
        <v>13356.72</v>
      </c>
      <c r="H10503" s="8"/>
      <c r="I10503" s="8"/>
      <c r="J10503" s="8"/>
    </row>
    <row r="10504" spans="3:10" x14ac:dyDescent="0.25">
      <c r="C10504" s="5">
        <v>43109.25</v>
      </c>
      <c r="D10504" s="6">
        <v>13356.72</v>
      </c>
      <c r="E10504" s="6">
        <v>13358.94</v>
      </c>
      <c r="F10504" s="6">
        <v>13352.79</v>
      </c>
      <c r="G10504" s="6">
        <v>13352.79</v>
      </c>
      <c r="H10504" s="6"/>
      <c r="I10504" s="6"/>
      <c r="J10504" s="6"/>
    </row>
    <row r="10505" spans="3:10" x14ac:dyDescent="0.25">
      <c r="C10505" s="7">
        <v>43109.291666666664</v>
      </c>
      <c r="D10505" s="8">
        <v>13352.79</v>
      </c>
      <c r="E10505" s="8">
        <v>13355.22</v>
      </c>
      <c r="F10505" s="8">
        <v>13348.89</v>
      </c>
      <c r="G10505" s="8">
        <v>13351.33</v>
      </c>
      <c r="H10505" s="8"/>
      <c r="I10505" s="8"/>
      <c r="J10505" s="8"/>
    </row>
    <row r="10506" spans="3:10" x14ac:dyDescent="0.25">
      <c r="C10506" s="5">
        <v>43109.333333333336</v>
      </c>
      <c r="D10506" s="6">
        <v>13351.33</v>
      </c>
      <c r="E10506" s="6">
        <v>13367.32</v>
      </c>
      <c r="F10506" s="6">
        <v>13349.75</v>
      </c>
      <c r="G10506" s="6">
        <v>13363.77</v>
      </c>
      <c r="H10506" s="6"/>
      <c r="I10506" s="6"/>
      <c r="J10506" s="6"/>
    </row>
    <row r="10507" spans="3:10" x14ac:dyDescent="0.25">
      <c r="C10507" s="7">
        <v>43109.375</v>
      </c>
      <c r="D10507" s="8">
        <v>13365.27</v>
      </c>
      <c r="E10507" s="8">
        <v>13382.29</v>
      </c>
      <c r="F10507" s="8">
        <v>13365.13</v>
      </c>
      <c r="G10507" s="8">
        <v>13379.45</v>
      </c>
      <c r="H10507" s="8"/>
      <c r="I10507" s="8"/>
      <c r="J10507" s="8"/>
    </row>
    <row r="10508" spans="3:10" x14ac:dyDescent="0.25">
      <c r="C10508" s="5">
        <v>43109.416666666664</v>
      </c>
      <c r="D10508" s="6">
        <v>13377.45</v>
      </c>
      <c r="E10508" s="6">
        <v>13402.63</v>
      </c>
      <c r="F10508" s="6">
        <v>13371.61</v>
      </c>
      <c r="G10508" s="6">
        <v>13398.97</v>
      </c>
      <c r="H10508" s="6"/>
      <c r="I10508" s="6"/>
      <c r="J10508" s="6"/>
    </row>
    <row r="10509" spans="3:10" x14ac:dyDescent="0.25">
      <c r="C10509" s="7">
        <v>43109.458333333336</v>
      </c>
      <c r="D10509" s="8">
        <v>13398.96</v>
      </c>
      <c r="E10509" s="8">
        <v>13415.1</v>
      </c>
      <c r="F10509" s="8">
        <v>13379.84</v>
      </c>
      <c r="G10509" s="8">
        <v>13393.6</v>
      </c>
      <c r="H10509" s="8"/>
      <c r="I10509" s="8"/>
      <c r="J10509" s="8"/>
    </row>
    <row r="10510" spans="3:10" x14ac:dyDescent="0.25">
      <c r="C10510" s="5">
        <v>43109.5</v>
      </c>
      <c r="D10510" s="6">
        <v>13393.85</v>
      </c>
      <c r="E10510" s="6">
        <v>13402.14</v>
      </c>
      <c r="F10510" s="6">
        <v>13382.52</v>
      </c>
      <c r="G10510" s="6">
        <v>13392.31</v>
      </c>
      <c r="H10510" s="6"/>
      <c r="I10510" s="6"/>
      <c r="J10510" s="6"/>
    </row>
    <row r="10511" spans="3:10" x14ac:dyDescent="0.25">
      <c r="C10511" s="7">
        <v>43109.541666666664</v>
      </c>
      <c r="D10511" s="8">
        <v>13392.57</v>
      </c>
      <c r="E10511" s="8">
        <v>13394.52</v>
      </c>
      <c r="F10511" s="8">
        <v>13372.74</v>
      </c>
      <c r="G10511" s="8">
        <v>13387.62</v>
      </c>
      <c r="H10511" s="8"/>
      <c r="I10511" s="8"/>
      <c r="J10511" s="8"/>
    </row>
    <row r="10512" spans="3:10" x14ac:dyDescent="0.25">
      <c r="C10512" s="5">
        <v>43109.583333333336</v>
      </c>
      <c r="D10512" s="6">
        <v>13387.63</v>
      </c>
      <c r="E10512" s="6">
        <v>13412.72</v>
      </c>
      <c r="F10512" s="6">
        <v>13384.68</v>
      </c>
      <c r="G10512" s="6">
        <v>13407.8</v>
      </c>
      <c r="H10512" s="6"/>
      <c r="I10512" s="6"/>
      <c r="J10512" s="6"/>
    </row>
    <row r="10513" spans="3:10" x14ac:dyDescent="0.25">
      <c r="C10513" s="7">
        <v>43109.625</v>
      </c>
      <c r="D10513" s="8">
        <v>13408.3</v>
      </c>
      <c r="E10513" s="8">
        <v>13427.46</v>
      </c>
      <c r="F10513" s="8">
        <v>13399.86</v>
      </c>
      <c r="G10513" s="8">
        <v>13412.7</v>
      </c>
      <c r="H10513" s="8"/>
      <c r="I10513" s="8"/>
      <c r="J10513" s="8"/>
    </row>
    <row r="10514" spans="3:10" x14ac:dyDescent="0.25">
      <c r="C10514" s="5">
        <v>43109.666666666664</v>
      </c>
      <c r="D10514" s="6">
        <v>13412.95</v>
      </c>
      <c r="E10514" s="6">
        <v>13415.64</v>
      </c>
      <c r="F10514" s="6">
        <v>13360.3</v>
      </c>
      <c r="G10514" s="6">
        <v>13368.65</v>
      </c>
      <c r="H10514" s="6"/>
      <c r="I10514" s="6"/>
      <c r="J10514" s="6"/>
    </row>
    <row r="10515" spans="3:10" x14ac:dyDescent="0.25">
      <c r="C10515" s="7">
        <v>43109.708333333336</v>
      </c>
      <c r="D10515" s="8">
        <v>13369.15</v>
      </c>
      <c r="E10515" s="8">
        <v>13392.31</v>
      </c>
      <c r="F10515" s="8">
        <v>13359.19</v>
      </c>
      <c r="G10515" s="8">
        <v>13381.41</v>
      </c>
      <c r="H10515" s="8"/>
      <c r="I10515" s="8"/>
      <c r="J10515" s="8"/>
    </row>
    <row r="10516" spans="3:10" x14ac:dyDescent="0.25">
      <c r="C10516" s="5">
        <v>43109.75</v>
      </c>
      <c r="D10516" s="6">
        <v>13380.91</v>
      </c>
      <c r="E10516" s="6">
        <v>13397.41</v>
      </c>
      <c r="F10516" s="6">
        <v>13373.04</v>
      </c>
      <c r="G10516" s="6">
        <v>13373.04</v>
      </c>
      <c r="H10516" s="6"/>
      <c r="I10516" s="6"/>
      <c r="J10516" s="6"/>
    </row>
    <row r="10517" spans="3:10" x14ac:dyDescent="0.25">
      <c r="C10517" s="7">
        <v>43109.791666666664</v>
      </c>
      <c r="D10517" s="8">
        <v>13372.79</v>
      </c>
      <c r="E10517" s="8">
        <v>13395.55</v>
      </c>
      <c r="F10517" s="8">
        <v>13365.29</v>
      </c>
      <c r="G10517" s="8">
        <v>13387.8</v>
      </c>
      <c r="H10517" s="8"/>
      <c r="I10517" s="8"/>
      <c r="J10517" s="8"/>
    </row>
    <row r="10518" spans="3:10" x14ac:dyDescent="0.25">
      <c r="C10518" s="5">
        <v>43109.833333333336</v>
      </c>
      <c r="D10518" s="6">
        <v>13388.55</v>
      </c>
      <c r="E10518" s="6">
        <v>13401.3</v>
      </c>
      <c r="F10518" s="6">
        <v>13388.05</v>
      </c>
      <c r="G10518" s="6">
        <v>13399.05</v>
      </c>
      <c r="H10518" s="6"/>
      <c r="I10518" s="6"/>
      <c r="J10518" s="6"/>
    </row>
    <row r="10519" spans="3:10" x14ac:dyDescent="0.25">
      <c r="C10519" s="7">
        <v>43109.875</v>
      </c>
      <c r="D10519" s="8">
        <v>13398.55</v>
      </c>
      <c r="E10519" s="8">
        <v>13404.55</v>
      </c>
      <c r="F10519" s="8">
        <v>13390.29</v>
      </c>
      <c r="G10519" s="8">
        <v>13396.04</v>
      </c>
      <c r="H10519" s="8"/>
      <c r="I10519" s="8"/>
      <c r="J10519" s="8"/>
    </row>
    <row r="10520" spans="3:10" x14ac:dyDescent="0.25">
      <c r="C10520" s="5">
        <v>43109.916666666664</v>
      </c>
      <c r="D10520" s="6">
        <v>13395.79</v>
      </c>
      <c r="E10520" s="6">
        <v>13402.29</v>
      </c>
      <c r="F10520" s="6">
        <v>13387.54</v>
      </c>
      <c r="G10520" s="6">
        <v>13396.79</v>
      </c>
      <c r="H10520" s="6"/>
      <c r="I10520" s="6"/>
      <c r="J10520" s="6"/>
    </row>
    <row r="10521" spans="3:10" x14ac:dyDescent="0.25">
      <c r="C10521" s="7">
        <v>43109.958333333336</v>
      </c>
      <c r="D10521" s="8">
        <v>13395.57</v>
      </c>
      <c r="E10521" s="8">
        <v>13398.01</v>
      </c>
      <c r="F10521" s="8">
        <v>13381.58</v>
      </c>
      <c r="G10521" s="8">
        <v>13382.8</v>
      </c>
      <c r="H10521" s="8"/>
      <c r="I10521" s="8"/>
      <c r="J10521" s="8"/>
    </row>
    <row r="10522" spans="3:10" x14ac:dyDescent="0.25">
      <c r="C10522" s="5">
        <v>43110.041666666664</v>
      </c>
      <c r="D10522" s="6">
        <v>13379.75</v>
      </c>
      <c r="E10522" s="6">
        <v>13391.31</v>
      </c>
      <c r="F10522" s="6">
        <v>13376.36</v>
      </c>
      <c r="G10522" s="6">
        <v>13388.88</v>
      </c>
      <c r="H10522" s="6"/>
      <c r="I10522" s="6"/>
      <c r="J10522" s="6"/>
    </row>
    <row r="10523" spans="3:10" x14ac:dyDescent="0.25">
      <c r="C10523" s="7">
        <v>43110.083333333336</v>
      </c>
      <c r="D10523" s="8">
        <v>13388.88</v>
      </c>
      <c r="E10523" s="8">
        <v>13391.31</v>
      </c>
      <c r="F10523" s="8">
        <v>13382.79</v>
      </c>
      <c r="G10523" s="8">
        <v>13382.79</v>
      </c>
      <c r="H10523" s="8"/>
      <c r="I10523" s="8"/>
      <c r="J10523" s="8"/>
    </row>
    <row r="10524" spans="3:10" x14ac:dyDescent="0.25">
      <c r="C10524" s="5">
        <v>43110.125</v>
      </c>
      <c r="D10524" s="6">
        <v>13382.79</v>
      </c>
      <c r="E10524" s="6">
        <v>13385.22</v>
      </c>
      <c r="F10524" s="6">
        <v>13369.12</v>
      </c>
      <c r="G10524" s="6">
        <v>13369.83</v>
      </c>
      <c r="H10524" s="6"/>
      <c r="I10524" s="6"/>
      <c r="J10524" s="6"/>
    </row>
    <row r="10525" spans="3:10" x14ac:dyDescent="0.25">
      <c r="C10525" s="7">
        <v>43110.166666666664</v>
      </c>
      <c r="D10525" s="8">
        <v>13369.83</v>
      </c>
      <c r="E10525" s="8">
        <v>13379.57</v>
      </c>
      <c r="F10525" s="8">
        <v>13368.62</v>
      </c>
      <c r="G10525" s="8">
        <v>13374.7</v>
      </c>
      <c r="H10525" s="8"/>
      <c r="I10525" s="8"/>
      <c r="J10525" s="8"/>
    </row>
    <row r="10526" spans="3:10" x14ac:dyDescent="0.25">
      <c r="C10526" s="5">
        <v>43110.208333333336</v>
      </c>
      <c r="D10526" s="6">
        <v>13374.7</v>
      </c>
      <c r="E10526" s="6">
        <v>13384.71</v>
      </c>
      <c r="F10526" s="6">
        <v>13373.48</v>
      </c>
      <c r="G10526" s="6">
        <v>13383.49</v>
      </c>
      <c r="H10526" s="6"/>
      <c r="I10526" s="6"/>
      <c r="J10526" s="6"/>
    </row>
    <row r="10527" spans="3:10" x14ac:dyDescent="0.25">
      <c r="C10527" s="7">
        <v>43110.25</v>
      </c>
      <c r="D10527" s="8">
        <v>13383.49</v>
      </c>
      <c r="E10527" s="8">
        <v>13384.71</v>
      </c>
      <c r="F10527" s="8">
        <v>13376.34</v>
      </c>
      <c r="G10527" s="8">
        <v>13377.56</v>
      </c>
      <c r="H10527" s="8"/>
      <c r="I10527" s="8"/>
      <c r="J10527" s="8"/>
    </row>
    <row r="10528" spans="3:10" x14ac:dyDescent="0.25">
      <c r="C10528" s="5">
        <v>43110.291666666664</v>
      </c>
      <c r="D10528" s="6">
        <v>13377.56</v>
      </c>
      <c r="E10528" s="6">
        <v>13377.56</v>
      </c>
      <c r="F10528" s="6">
        <v>13369.07</v>
      </c>
      <c r="G10528" s="6">
        <v>13373.22</v>
      </c>
      <c r="H10528" s="6"/>
      <c r="I10528" s="6"/>
      <c r="J10528" s="6"/>
    </row>
    <row r="10529" spans="3:10" x14ac:dyDescent="0.25">
      <c r="C10529" s="7">
        <v>43110.333333333336</v>
      </c>
      <c r="D10529" s="8">
        <v>13373.22</v>
      </c>
      <c r="E10529" s="8">
        <v>13378.07</v>
      </c>
      <c r="F10529" s="8">
        <v>13370.83</v>
      </c>
      <c r="G10529" s="8">
        <v>13375.05</v>
      </c>
      <c r="H10529" s="8"/>
      <c r="I10529" s="8"/>
      <c r="J10529" s="8"/>
    </row>
    <row r="10530" spans="3:10" x14ac:dyDescent="0.25">
      <c r="C10530" s="5">
        <v>43110.375</v>
      </c>
      <c r="D10530" s="6">
        <v>13373.74</v>
      </c>
      <c r="E10530" s="6">
        <v>13373.74</v>
      </c>
      <c r="F10530" s="6">
        <v>13349.56</v>
      </c>
      <c r="G10530" s="6">
        <v>13360.83</v>
      </c>
      <c r="H10530" s="6"/>
      <c r="I10530" s="6"/>
      <c r="J10530" s="6"/>
    </row>
    <row r="10531" spans="3:10" x14ac:dyDescent="0.25">
      <c r="C10531" s="7">
        <v>43110.416666666664</v>
      </c>
      <c r="D10531" s="8">
        <v>13360.58</v>
      </c>
      <c r="E10531" s="8">
        <v>13380.51</v>
      </c>
      <c r="F10531" s="8">
        <v>13333.65</v>
      </c>
      <c r="G10531" s="8">
        <v>13341.66</v>
      </c>
      <c r="H10531" s="8"/>
      <c r="I10531" s="8"/>
      <c r="J10531" s="8"/>
    </row>
    <row r="10532" spans="3:10" x14ac:dyDescent="0.25">
      <c r="C10532" s="5">
        <v>43110.458333333336</v>
      </c>
      <c r="D10532" s="6">
        <v>13341.16</v>
      </c>
      <c r="E10532" s="6">
        <v>13360.57</v>
      </c>
      <c r="F10532" s="6">
        <v>13323.84</v>
      </c>
      <c r="G10532" s="6">
        <v>13329.77</v>
      </c>
      <c r="H10532" s="6"/>
      <c r="I10532" s="6"/>
      <c r="J10532" s="6"/>
    </row>
    <row r="10533" spans="3:10" x14ac:dyDescent="0.25">
      <c r="C10533" s="7">
        <v>43110.5</v>
      </c>
      <c r="D10533" s="8">
        <v>13329.52</v>
      </c>
      <c r="E10533" s="8">
        <v>13335.74</v>
      </c>
      <c r="F10533" s="8">
        <v>13243.28</v>
      </c>
      <c r="G10533" s="8">
        <v>13262.84</v>
      </c>
      <c r="H10533" s="8"/>
      <c r="I10533" s="8"/>
      <c r="J10533" s="8"/>
    </row>
    <row r="10534" spans="3:10" x14ac:dyDescent="0.25">
      <c r="C10534" s="5">
        <v>43110.541666666664</v>
      </c>
      <c r="D10534" s="6">
        <v>13263.34</v>
      </c>
      <c r="E10534" s="6">
        <v>13294.06</v>
      </c>
      <c r="F10534" s="6">
        <v>13260.32</v>
      </c>
      <c r="G10534" s="6">
        <v>13262.09</v>
      </c>
      <c r="H10534" s="6"/>
      <c r="I10534" s="6"/>
      <c r="J10534" s="6"/>
    </row>
    <row r="10535" spans="3:10" x14ac:dyDescent="0.25">
      <c r="C10535" s="7">
        <v>43110.583333333336</v>
      </c>
      <c r="D10535" s="8">
        <v>13261.09</v>
      </c>
      <c r="E10535" s="8">
        <v>13282.86</v>
      </c>
      <c r="F10535" s="8">
        <v>13248.1</v>
      </c>
      <c r="G10535" s="8">
        <v>13262.98</v>
      </c>
      <c r="H10535" s="8"/>
      <c r="I10535" s="8"/>
      <c r="J10535" s="8"/>
    </row>
    <row r="10536" spans="3:10" x14ac:dyDescent="0.25">
      <c r="C10536" s="5">
        <v>43110.625</v>
      </c>
      <c r="D10536" s="6">
        <v>13262.73</v>
      </c>
      <c r="E10536" s="6">
        <v>13273.93</v>
      </c>
      <c r="F10536" s="6">
        <v>13249.2</v>
      </c>
      <c r="G10536" s="6">
        <v>13267.48</v>
      </c>
      <c r="H10536" s="6"/>
      <c r="I10536" s="6"/>
      <c r="J10536" s="6"/>
    </row>
    <row r="10537" spans="3:10" x14ac:dyDescent="0.25">
      <c r="C10537" s="7">
        <v>43110.666666666664</v>
      </c>
      <c r="D10537" s="8">
        <v>13267.73</v>
      </c>
      <c r="E10537" s="8">
        <v>13274.61</v>
      </c>
      <c r="F10537" s="8">
        <v>13224.02</v>
      </c>
      <c r="G10537" s="8">
        <v>13238.55</v>
      </c>
      <c r="H10537" s="8"/>
      <c r="I10537" s="8"/>
      <c r="J10537" s="8"/>
    </row>
    <row r="10538" spans="3:10" x14ac:dyDescent="0.25">
      <c r="C10538" s="5">
        <v>43110.708333333336</v>
      </c>
      <c r="D10538" s="6">
        <v>13237.55</v>
      </c>
      <c r="E10538" s="6">
        <v>13286.27</v>
      </c>
      <c r="F10538" s="6">
        <v>13234.82</v>
      </c>
      <c r="G10538" s="6">
        <v>13271.6</v>
      </c>
      <c r="H10538" s="6"/>
      <c r="I10538" s="6"/>
      <c r="J10538" s="6"/>
    </row>
    <row r="10539" spans="3:10" x14ac:dyDescent="0.25">
      <c r="C10539" s="7">
        <v>43110.75</v>
      </c>
      <c r="D10539" s="8">
        <v>13271.1</v>
      </c>
      <c r="E10539" s="8">
        <v>13288.29</v>
      </c>
      <c r="F10539" s="8">
        <v>13269.63</v>
      </c>
      <c r="G10539" s="8">
        <v>13276.38</v>
      </c>
      <c r="H10539" s="8"/>
      <c r="I10539" s="8"/>
      <c r="J10539" s="8"/>
    </row>
    <row r="10540" spans="3:10" x14ac:dyDescent="0.25">
      <c r="C10540" s="5">
        <v>43110.791666666664</v>
      </c>
      <c r="D10540" s="6">
        <v>13276.63</v>
      </c>
      <c r="E10540" s="6">
        <v>13282.13</v>
      </c>
      <c r="F10540" s="6">
        <v>13270.62</v>
      </c>
      <c r="G10540" s="6">
        <v>13273.87</v>
      </c>
      <c r="H10540" s="6"/>
      <c r="I10540" s="6"/>
      <c r="J10540" s="6"/>
    </row>
    <row r="10541" spans="3:10" x14ac:dyDescent="0.25">
      <c r="C10541" s="7">
        <v>43110.833333333336</v>
      </c>
      <c r="D10541" s="8">
        <v>13274.12</v>
      </c>
      <c r="E10541" s="8">
        <v>13276.87</v>
      </c>
      <c r="F10541" s="8">
        <v>13251.11</v>
      </c>
      <c r="G10541" s="8">
        <v>13260.61</v>
      </c>
      <c r="H10541" s="8"/>
      <c r="I10541" s="8"/>
      <c r="J10541" s="8"/>
    </row>
    <row r="10542" spans="3:10" x14ac:dyDescent="0.25">
      <c r="C10542" s="5">
        <v>43110.875</v>
      </c>
      <c r="D10542" s="6">
        <v>13259.86</v>
      </c>
      <c r="E10542" s="6">
        <v>13261.11</v>
      </c>
      <c r="F10542" s="6">
        <v>13240.6</v>
      </c>
      <c r="G10542" s="6">
        <v>13244.35</v>
      </c>
      <c r="H10542" s="6"/>
      <c r="I10542" s="6"/>
      <c r="J10542" s="6"/>
    </row>
    <row r="10543" spans="3:10" x14ac:dyDescent="0.25">
      <c r="C10543" s="7">
        <v>43110.916666666664</v>
      </c>
      <c r="D10543" s="8">
        <v>13244.6</v>
      </c>
      <c r="E10543" s="8">
        <v>13269.11</v>
      </c>
      <c r="F10543" s="8">
        <v>13239.85</v>
      </c>
      <c r="G10543" s="8">
        <v>13262.36</v>
      </c>
      <c r="H10543" s="8"/>
      <c r="I10543" s="8"/>
      <c r="J10543" s="8"/>
    </row>
    <row r="10544" spans="3:10" x14ac:dyDescent="0.25">
      <c r="C10544" s="5">
        <v>43110.958333333336</v>
      </c>
      <c r="D10544" s="6">
        <v>13261.15</v>
      </c>
      <c r="E10544" s="6">
        <v>13273.21</v>
      </c>
      <c r="F10544" s="6">
        <v>13259.94</v>
      </c>
      <c r="G10544" s="6">
        <v>13269.61</v>
      </c>
      <c r="H10544" s="6"/>
      <c r="I10544" s="6"/>
      <c r="J10544" s="6"/>
    </row>
    <row r="10545" spans="3:10" x14ac:dyDescent="0.25">
      <c r="C10545" s="7">
        <v>43111.041666666664</v>
      </c>
      <c r="D10545" s="8">
        <v>13265.78</v>
      </c>
      <c r="E10545" s="8">
        <v>13269.9</v>
      </c>
      <c r="F10545" s="8">
        <v>13261.66</v>
      </c>
      <c r="G10545" s="8">
        <v>13268.9</v>
      </c>
      <c r="H10545" s="8"/>
      <c r="I10545" s="8"/>
      <c r="J10545" s="8"/>
    </row>
    <row r="10546" spans="3:10" x14ac:dyDescent="0.25">
      <c r="C10546" s="5">
        <v>43111.083333333336</v>
      </c>
      <c r="D10546" s="6">
        <v>13268.9</v>
      </c>
      <c r="E10546" s="6">
        <v>13300.99</v>
      </c>
      <c r="F10546" s="6">
        <v>13262.86</v>
      </c>
      <c r="G10546" s="6">
        <v>13291.25</v>
      </c>
      <c r="H10546" s="6"/>
      <c r="I10546" s="6"/>
      <c r="J10546" s="6"/>
    </row>
    <row r="10547" spans="3:10" x14ac:dyDescent="0.25">
      <c r="C10547" s="7">
        <v>43111.125</v>
      </c>
      <c r="D10547" s="8">
        <v>13291.25</v>
      </c>
      <c r="E10547" s="8">
        <v>13294.95</v>
      </c>
      <c r="F10547" s="8">
        <v>13280.47</v>
      </c>
      <c r="G10547" s="8">
        <v>13288.91</v>
      </c>
      <c r="H10547" s="8"/>
      <c r="I10547" s="8"/>
      <c r="J10547" s="8"/>
    </row>
    <row r="10548" spans="3:10" x14ac:dyDescent="0.25">
      <c r="C10548" s="5">
        <v>43111.166666666664</v>
      </c>
      <c r="D10548" s="6">
        <v>13288.91</v>
      </c>
      <c r="E10548" s="6">
        <v>13288.91</v>
      </c>
      <c r="F10548" s="6">
        <v>13261.19</v>
      </c>
      <c r="G10548" s="6">
        <v>13262.4</v>
      </c>
      <c r="H10548" s="6"/>
      <c r="I10548" s="6"/>
      <c r="J10548" s="6"/>
    </row>
    <row r="10549" spans="3:10" x14ac:dyDescent="0.25">
      <c r="C10549" s="7">
        <v>43111.208333333336</v>
      </c>
      <c r="D10549" s="8">
        <v>13261.79</v>
      </c>
      <c r="E10549" s="8">
        <v>13287.11</v>
      </c>
      <c r="F10549" s="8">
        <v>13261.19</v>
      </c>
      <c r="G10549" s="8">
        <v>13287.11</v>
      </c>
      <c r="H10549" s="8"/>
      <c r="I10549" s="8"/>
      <c r="J10549" s="8"/>
    </row>
    <row r="10550" spans="3:10" x14ac:dyDescent="0.25">
      <c r="C10550" s="5">
        <v>43111.25</v>
      </c>
      <c r="D10550" s="6">
        <v>13287.11</v>
      </c>
      <c r="E10550" s="6">
        <v>13293.13</v>
      </c>
      <c r="F10550" s="6">
        <v>13287.1</v>
      </c>
      <c r="G10550" s="6">
        <v>13288.51</v>
      </c>
      <c r="H10550" s="6"/>
      <c r="I10550" s="6"/>
      <c r="J10550" s="6"/>
    </row>
    <row r="10551" spans="3:10" x14ac:dyDescent="0.25">
      <c r="C10551" s="7">
        <v>43111.291666666664</v>
      </c>
      <c r="D10551" s="8">
        <v>13288.51</v>
      </c>
      <c r="E10551" s="8">
        <v>13297.21</v>
      </c>
      <c r="F10551" s="8">
        <v>13287.29</v>
      </c>
      <c r="G10551" s="8">
        <v>13294.5</v>
      </c>
      <c r="H10551" s="8"/>
      <c r="I10551" s="8"/>
      <c r="J10551" s="8"/>
    </row>
    <row r="10552" spans="3:10" x14ac:dyDescent="0.25">
      <c r="C10552" s="5">
        <v>43111.333333333336</v>
      </c>
      <c r="D10552" s="6">
        <v>13294.5</v>
      </c>
      <c r="E10552" s="6">
        <v>13296.38</v>
      </c>
      <c r="F10552" s="6">
        <v>13275.27</v>
      </c>
      <c r="G10552" s="6">
        <v>13287.96</v>
      </c>
      <c r="H10552" s="6"/>
      <c r="I10552" s="6"/>
      <c r="J10552" s="6"/>
    </row>
    <row r="10553" spans="3:10" x14ac:dyDescent="0.25">
      <c r="C10553" s="7">
        <v>43111.375</v>
      </c>
      <c r="D10553" s="8">
        <v>13289.62</v>
      </c>
      <c r="E10553" s="8">
        <v>13302.72</v>
      </c>
      <c r="F10553" s="8">
        <v>13282.33</v>
      </c>
      <c r="G10553" s="8">
        <v>13295.69</v>
      </c>
      <c r="H10553" s="8"/>
      <c r="I10553" s="8"/>
      <c r="J10553" s="8"/>
    </row>
    <row r="10554" spans="3:10" x14ac:dyDescent="0.25">
      <c r="C10554" s="5">
        <v>43111.416666666664</v>
      </c>
      <c r="D10554" s="6">
        <v>13296.94</v>
      </c>
      <c r="E10554" s="6">
        <v>13300.41</v>
      </c>
      <c r="F10554" s="6">
        <v>13261.8</v>
      </c>
      <c r="G10554" s="6">
        <v>13270.26</v>
      </c>
      <c r="H10554" s="6"/>
      <c r="I10554" s="6"/>
      <c r="J10554" s="6"/>
    </row>
    <row r="10555" spans="3:10" x14ac:dyDescent="0.25">
      <c r="C10555" s="7">
        <v>43111.458333333336</v>
      </c>
      <c r="D10555" s="8">
        <v>13270.76</v>
      </c>
      <c r="E10555" s="8">
        <v>13275.9</v>
      </c>
      <c r="F10555" s="8">
        <v>13252.66</v>
      </c>
      <c r="G10555" s="8">
        <v>13271.78</v>
      </c>
      <c r="H10555" s="8"/>
      <c r="I10555" s="8"/>
      <c r="J10555" s="8"/>
    </row>
    <row r="10556" spans="3:10" x14ac:dyDescent="0.25">
      <c r="C10556" s="5">
        <v>43111.5</v>
      </c>
      <c r="D10556" s="6">
        <v>13272.03</v>
      </c>
      <c r="E10556" s="6">
        <v>13272.68</v>
      </c>
      <c r="F10556" s="6">
        <v>13244.49</v>
      </c>
      <c r="G10556" s="6">
        <v>13254.05</v>
      </c>
      <c r="H10556" s="6"/>
      <c r="I10556" s="6"/>
      <c r="J10556" s="6"/>
    </row>
    <row r="10557" spans="3:10" x14ac:dyDescent="0.25">
      <c r="C10557" s="7">
        <v>43111.541666666664</v>
      </c>
      <c r="D10557" s="8">
        <v>13253.8</v>
      </c>
      <c r="E10557" s="8">
        <v>13269.01</v>
      </c>
      <c r="F10557" s="8">
        <v>13252.83</v>
      </c>
      <c r="G10557" s="8">
        <v>13264.79</v>
      </c>
      <c r="H10557" s="8"/>
      <c r="I10557" s="8"/>
      <c r="J10557" s="8"/>
    </row>
    <row r="10558" spans="3:10" x14ac:dyDescent="0.25">
      <c r="C10558" s="5">
        <v>43111.583333333336</v>
      </c>
      <c r="D10558" s="6">
        <v>13264.04</v>
      </c>
      <c r="E10558" s="6">
        <v>13299.53</v>
      </c>
      <c r="F10558" s="6">
        <v>13262.52</v>
      </c>
      <c r="G10558" s="6">
        <v>13264.18</v>
      </c>
      <c r="H10558" s="6"/>
      <c r="I10558" s="6"/>
      <c r="J10558" s="6"/>
    </row>
    <row r="10559" spans="3:10" x14ac:dyDescent="0.25">
      <c r="C10559" s="7">
        <v>43111.625</v>
      </c>
      <c r="D10559" s="8">
        <v>13264.68</v>
      </c>
      <c r="E10559" s="8">
        <v>13265.52</v>
      </c>
      <c r="F10559" s="8">
        <v>13194.43</v>
      </c>
      <c r="G10559" s="8">
        <v>13194.43</v>
      </c>
      <c r="H10559" s="8"/>
      <c r="I10559" s="8"/>
      <c r="J10559" s="8"/>
    </row>
    <row r="10560" spans="3:10" x14ac:dyDescent="0.25">
      <c r="C10560" s="5">
        <v>43111.666666666664</v>
      </c>
      <c r="D10560" s="6">
        <v>13195.93</v>
      </c>
      <c r="E10560" s="6">
        <v>13216.38</v>
      </c>
      <c r="F10560" s="6">
        <v>13174.96</v>
      </c>
      <c r="G10560" s="6">
        <v>13199.61</v>
      </c>
      <c r="H10560" s="6"/>
      <c r="I10560" s="6"/>
      <c r="J10560" s="6"/>
    </row>
    <row r="10561" spans="3:10" x14ac:dyDescent="0.25">
      <c r="C10561" s="7">
        <v>43111.708333333336</v>
      </c>
      <c r="D10561" s="8">
        <v>13200.11</v>
      </c>
      <c r="E10561" s="8">
        <v>13203.84</v>
      </c>
      <c r="F10561" s="8">
        <v>13150.01</v>
      </c>
      <c r="G10561" s="8">
        <v>13188.07</v>
      </c>
      <c r="H10561" s="8"/>
      <c r="I10561" s="8"/>
      <c r="J10561" s="8"/>
    </row>
    <row r="10562" spans="3:10" x14ac:dyDescent="0.25">
      <c r="C10562" s="5">
        <v>43111.75</v>
      </c>
      <c r="D10562" s="6">
        <v>13189.33</v>
      </c>
      <c r="E10562" s="6">
        <v>13230.89</v>
      </c>
      <c r="F10562" s="6">
        <v>13183.67</v>
      </c>
      <c r="G10562" s="6">
        <v>13221.02</v>
      </c>
      <c r="H10562" s="6"/>
      <c r="I10562" s="6"/>
      <c r="J10562" s="6"/>
    </row>
    <row r="10563" spans="3:10" x14ac:dyDescent="0.25">
      <c r="C10563" s="7">
        <v>43111.791666666664</v>
      </c>
      <c r="D10563" s="8">
        <v>13221.27</v>
      </c>
      <c r="E10563" s="8">
        <v>13238.53</v>
      </c>
      <c r="F10563" s="8">
        <v>13218.27</v>
      </c>
      <c r="G10563" s="8">
        <v>13235.02</v>
      </c>
      <c r="H10563" s="8"/>
      <c r="I10563" s="8"/>
      <c r="J10563" s="8"/>
    </row>
    <row r="10564" spans="3:10" x14ac:dyDescent="0.25">
      <c r="C10564" s="5">
        <v>43111.833333333336</v>
      </c>
      <c r="D10564" s="6">
        <v>13235.27</v>
      </c>
      <c r="E10564" s="6">
        <v>13238.03</v>
      </c>
      <c r="F10564" s="6">
        <v>13216.51</v>
      </c>
      <c r="G10564" s="6">
        <v>13220.51</v>
      </c>
      <c r="H10564" s="6"/>
      <c r="I10564" s="6"/>
      <c r="J10564" s="6"/>
    </row>
    <row r="10565" spans="3:10" x14ac:dyDescent="0.25">
      <c r="C10565" s="7">
        <v>43111.875</v>
      </c>
      <c r="D10565" s="8">
        <v>13219.26</v>
      </c>
      <c r="E10565" s="8">
        <v>13232.51</v>
      </c>
      <c r="F10565" s="8">
        <v>13207.75</v>
      </c>
      <c r="G10565" s="8">
        <v>13229.51</v>
      </c>
      <c r="H10565" s="8"/>
      <c r="I10565" s="8"/>
      <c r="J10565" s="8"/>
    </row>
    <row r="10566" spans="3:10" x14ac:dyDescent="0.25">
      <c r="C10566" s="5">
        <v>43111.916666666664</v>
      </c>
      <c r="D10566" s="6">
        <v>13229.01</v>
      </c>
      <c r="E10566" s="6">
        <v>13246.52</v>
      </c>
      <c r="F10566" s="6">
        <v>13225.76</v>
      </c>
      <c r="G10566" s="6">
        <v>13244.27</v>
      </c>
      <c r="H10566" s="6"/>
      <c r="I10566" s="6"/>
      <c r="J10566" s="6"/>
    </row>
    <row r="10567" spans="3:10" x14ac:dyDescent="0.25">
      <c r="C10567" s="7">
        <v>43111.958333333336</v>
      </c>
      <c r="D10567" s="8">
        <v>13241.87</v>
      </c>
      <c r="E10567" s="8">
        <v>13254.43</v>
      </c>
      <c r="F10567" s="8">
        <v>13240.68</v>
      </c>
      <c r="G10567" s="8">
        <v>13247.64</v>
      </c>
      <c r="H10567" s="8"/>
      <c r="I10567" s="8"/>
      <c r="J10567" s="8"/>
    </row>
    <row r="10568" spans="3:10" x14ac:dyDescent="0.25">
      <c r="C10568" s="5">
        <v>43112.041666666664</v>
      </c>
      <c r="D10568" s="6">
        <v>13247.64</v>
      </c>
      <c r="E10568" s="6">
        <v>13247.64</v>
      </c>
      <c r="F10568" s="6">
        <v>13241.85</v>
      </c>
      <c r="G10568" s="6">
        <v>13243.04</v>
      </c>
      <c r="H10568" s="6"/>
      <c r="I10568" s="6"/>
      <c r="J10568" s="6"/>
    </row>
    <row r="10569" spans="3:10" x14ac:dyDescent="0.25">
      <c r="C10569" s="7">
        <v>43112.083333333336</v>
      </c>
      <c r="D10569" s="8">
        <v>13243.04</v>
      </c>
      <c r="E10569" s="8">
        <v>13243.04</v>
      </c>
      <c r="F10569" s="8">
        <v>13231.67</v>
      </c>
      <c r="G10569" s="8">
        <v>13238.84</v>
      </c>
      <c r="H10569" s="8"/>
      <c r="I10569" s="8"/>
      <c r="J10569" s="8"/>
    </row>
    <row r="10570" spans="3:10" x14ac:dyDescent="0.25">
      <c r="C10570" s="5">
        <v>43112.125</v>
      </c>
      <c r="D10570" s="6">
        <v>13238.84</v>
      </c>
      <c r="E10570" s="6">
        <v>13245.67</v>
      </c>
      <c r="F10570" s="6">
        <v>13233.99</v>
      </c>
      <c r="G10570" s="6">
        <v>13245.67</v>
      </c>
      <c r="H10570" s="6"/>
      <c r="I10570" s="6"/>
      <c r="J10570" s="6"/>
    </row>
    <row r="10571" spans="3:10" x14ac:dyDescent="0.25">
      <c r="C10571" s="7">
        <v>43112.166666666664</v>
      </c>
      <c r="D10571" s="8">
        <v>13245.67</v>
      </c>
      <c r="E10571" s="8">
        <v>13250.45</v>
      </c>
      <c r="F10571" s="8">
        <v>13244.47</v>
      </c>
      <c r="G10571" s="8">
        <v>13248.06</v>
      </c>
      <c r="H10571" s="8"/>
      <c r="I10571" s="8"/>
      <c r="J10571" s="8"/>
    </row>
    <row r="10572" spans="3:10" x14ac:dyDescent="0.25">
      <c r="C10572" s="5">
        <v>43112.208333333336</v>
      </c>
      <c r="D10572" s="6">
        <v>13248.06</v>
      </c>
      <c r="E10572" s="6">
        <v>13250.45</v>
      </c>
      <c r="F10572" s="6">
        <v>13245.66</v>
      </c>
      <c r="G10572" s="6">
        <v>13248.05</v>
      </c>
      <c r="H10572" s="6"/>
      <c r="I10572" s="6"/>
      <c r="J10572" s="6"/>
    </row>
    <row r="10573" spans="3:10" x14ac:dyDescent="0.25">
      <c r="C10573" s="7">
        <v>43112.25</v>
      </c>
      <c r="D10573" s="8">
        <v>13248.05</v>
      </c>
      <c r="E10573" s="8">
        <v>13250.55</v>
      </c>
      <c r="F10573" s="8">
        <v>13244.76</v>
      </c>
      <c r="G10573" s="8">
        <v>13246.96</v>
      </c>
      <c r="H10573" s="8"/>
      <c r="I10573" s="8"/>
      <c r="J10573" s="8"/>
    </row>
    <row r="10574" spans="3:10" x14ac:dyDescent="0.25">
      <c r="C10574" s="5">
        <v>43112.291666666664</v>
      </c>
      <c r="D10574" s="6">
        <v>13248.15</v>
      </c>
      <c r="E10574" s="6">
        <v>13249.45</v>
      </c>
      <c r="F10574" s="6">
        <v>13244.88</v>
      </c>
      <c r="G10574" s="6">
        <v>13248.25</v>
      </c>
      <c r="H10574" s="6"/>
      <c r="I10574" s="6"/>
      <c r="J10574" s="6"/>
    </row>
    <row r="10575" spans="3:10" x14ac:dyDescent="0.25">
      <c r="C10575" s="7">
        <v>43112.333333333336</v>
      </c>
      <c r="D10575" s="8">
        <v>13247.05</v>
      </c>
      <c r="E10575" s="8">
        <v>13257.31</v>
      </c>
      <c r="F10575" s="8">
        <v>13246.82</v>
      </c>
      <c r="G10575" s="8">
        <v>13251.79</v>
      </c>
      <c r="H10575" s="8"/>
      <c r="I10575" s="8"/>
      <c r="J10575" s="8"/>
    </row>
    <row r="10576" spans="3:10" x14ac:dyDescent="0.25">
      <c r="C10576" s="5">
        <v>43112.375</v>
      </c>
      <c r="D10576" s="6">
        <v>13249.98</v>
      </c>
      <c r="E10576" s="6">
        <v>13255.64</v>
      </c>
      <c r="F10576" s="6">
        <v>13231.22</v>
      </c>
      <c r="G10576" s="6">
        <v>13240.41</v>
      </c>
      <c r="H10576" s="6"/>
      <c r="I10576" s="6"/>
      <c r="J10576" s="6"/>
    </row>
    <row r="10577" spans="3:10" x14ac:dyDescent="0.25">
      <c r="C10577" s="7">
        <v>43112.416666666664</v>
      </c>
      <c r="D10577" s="8">
        <v>13239.91</v>
      </c>
      <c r="E10577" s="8">
        <v>13251.66</v>
      </c>
      <c r="F10577" s="8">
        <v>13209.44</v>
      </c>
      <c r="G10577" s="8">
        <v>13226.93</v>
      </c>
      <c r="H10577" s="8"/>
      <c r="I10577" s="8"/>
      <c r="J10577" s="8"/>
    </row>
    <row r="10578" spans="3:10" x14ac:dyDescent="0.25">
      <c r="C10578" s="5">
        <v>43112.458333333336</v>
      </c>
      <c r="D10578" s="6">
        <v>13227.68</v>
      </c>
      <c r="E10578" s="6">
        <v>13235.97</v>
      </c>
      <c r="F10578" s="6">
        <v>13204.08</v>
      </c>
      <c r="G10578" s="6">
        <v>13215.73</v>
      </c>
      <c r="H10578" s="6"/>
      <c r="I10578" s="6"/>
      <c r="J10578" s="6"/>
    </row>
    <row r="10579" spans="3:10" x14ac:dyDescent="0.25">
      <c r="C10579" s="7">
        <v>43112.5</v>
      </c>
      <c r="D10579" s="8">
        <v>13215.23</v>
      </c>
      <c r="E10579" s="8">
        <v>13238.51</v>
      </c>
      <c r="F10579" s="8">
        <v>13213.02</v>
      </c>
      <c r="G10579" s="8">
        <v>13230.94</v>
      </c>
      <c r="H10579" s="8"/>
      <c r="I10579" s="8"/>
      <c r="J10579" s="8"/>
    </row>
    <row r="10580" spans="3:10" x14ac:dyDescent="0.25">
      <c r="C10580" s="5">
        <v>43112.541666666664</v>
      </c>
      <c r="D10580" s="6">
        <v>13231.69</v>
      </c>
      <c r="E10580" s="6">
        <v>13240.27</v>
      </c>
      <c r="F10580" s="6">
        <v>13222.43</v>
      </c>
      <c r="G10580" s="6">
        <v>13232.24</v>
      </c>
      <c r="H10580" s="6"/>
      <c r="I10580" s="6"/>
      <c r="J10580" s="6"/>
    </row>
    <row r="10581" spans="3:10" x14ac:dyDescent="0.25">
      <c r="C10581" s="7">
        <v>43112.583333333336</v>
      </c>
      <c r="D10581" s="8">
        <v>13231.74</v>
      </c>
      <c r="E10581" s="8">
        <v>13243.1</v>
      </c>
      <c r="F10581" s="8">
        <v>13184.4</v>
      </c>
      <c r="G10581" s="8">
        <v>13197.17</v>
      </c>
      <c r="H10581" s="8"/>
      <c r="I10581" s="8"/>
      <c r="J10581" s="8"/>
    </row>
    <row r="10582" spans="3:10" x14ac:dyDescent="0.25">
      <c r="C10582" s="5">
        <v>43112.625</v>
      </c>
      <c r="D10582" s="6">
        <v>13196.67</v>
      </c>
      <c r="E10582" s="6">
        <v>13211.79</v>
      </c>
      <c r="F10582" s="6">
        <v>13165.89</v>
      </c>
      <c r="G10582" s="6">
        <v>13188.51</v>
      </c>
      <c r="H10582" s="6"/>
      <c r="I10582" s="6"/>
      <c r="J10582" s="6"/>
    </row>
    <row r="10583" spans="3:10" x14ac:dyDescent="0.25">
      <c r="C10583" s="7">
        <v>43112.666666666664</v>
      </c>
      <c r="D10583" s="8">
        <v>13188.01</v>
      </c>
      <c r="E10583" s="8">
        <v>13218.67</v>
      </c>
      <c r="F10583" s="8">
        <v>13188.01</v>
      </c>
      <c r="G10583" s="8">
        <v>13217.68</v>
      </c>
      <c r="H10583" s="8"/>
      <c r="I10583" s="8"/>
      <c r="J10583" s="8"/>
    </row>
    <row r="10584" spans="3:10" x14ac:dyDescent="0.25">
      <c r="C10584" s="5">
        <v>43112.708333333336</v>
      </c>
      <c r="D10584" s="6">
        <v>13217.92</v>
      </c>
      <c r="E10584" s="6">
        <v>13266</v>
      </c>
      <c r="F10584" s="6">
        <v>13207.58</v>
      </c>
      <c r="G10584" s="6">
        <v>13255.75</v>
      </c>
      <c r="H10584" s="6"/>
      <c r="I10584" s="6"/>
      <c r="J10584" s="6"/>
    </row>
    <row r="10585" spans="3:10" x14ac:dyDescent="0.25">
      <c r="C10585" s="7">
        <v>43112.75</v>
      </c>
      <c r="D10585" s="8">
        <v>13257</v>
      </c>
      <c r="E10585" s="8">
        <v>13257.55</v>
      </c>
      <c r="F10585" s="8">
        <v>13212.03</v>
      </c>
      <c r="G10585" s="8">
        <v>13243.71</v>
      </c>
      <c r="H10585" s="8"/>
      <c r="I10585" s="8"/>
      <c r="J10585" s="8"/>
    </row>
    <row r="10586" spans="3:10" x14ac:dyDescent="0.25">
      <c r="C10586" s="5">
        <v>43112.791666666664</v>
      </c>
      <c r="D10586" s="6">
        <v>13243.96</v>
      </c>
      <c r="E10586" s="6">
        <v>13248.21</v>
      </c>
      <c r="F10586" s="6">
        <v>13237.46</v>
      </c>
      <c r="G10586" s="6">
        <v>13245.96</v>
      </c>
      <c r="H10586" s="6"/>
      <c r="I10586" s="6"/>
      <c r="J10586" s="6"/>
    </row>
    <row r="10587" spans="3:10" x14ac:dyDescent="0.25">
      <c r="C10587" s="7">
        <v>43112.833333333336</v>
      </c>
      <c r="D10587" s="8">
        <v>13245.46</v>
      </c>
      <c r="E10587" s="8">
        <v>13249.71</v>
      </c>
      <c r="F10587" s="8">
        <v>13232.45</v>
      </c>
      <c r="G10587" s="8">
        <v>13248.71</v>
      </c>
      <c r="H10587" s="8"/>
      <c r="I10587" s="8"/>
      <c r="J10587" s="8"/>
    </row>
    <row r="10588" spans="3:10" x14ac:dyDescent="0.25">
      <c r="C10588" s="5">
        <v>43112.875</v>
      </c>
      <c r="D10588" s="6">
        <v>13248.96</v>
      </c>
      <c r="E10588" s="6">
        <v>13249.46</v>
      </c>
      <c r="F10588" s="6">
        <v>13235.45</v>
      </c>
      <c r="G10588" s="6">
        <v>13243.45</v>
      </c>
      <c r="H10588" s="6"/>
      <c r="I10588" s="6"/>
      <c r="J10588" s="6"/>
    </row>
    <row r="10589" spans="3:10" x14ac:dyDescent="0.25">
      <c r="C10589" s="7">
        <v>43112.916666666664</v>
      </c>
      <c r="D10589" s="8">
        <v>13243.2</v>
      </c>
      <c r="E10589" s="8">
        <v>13246.45</v>
      </c>
      <c r="F10589" s="8">
        <v>13226.18</v>
      </c>
      <c r="G10589" s="8">
        <v>13239.94</v>
      </c>
      <c r="H10589" s="8"/>
      <c r="I10589" s="8"/>
      <c r="J10589" s="8"/>
    </row>
    <row r="10590" spans="3:10" x14ac:dyDescent="0.25">
      <c r="C10590" s="5">
        <v>43115.041666666664</v>
      </c>
      <c r="D10590" s="6">
        <v>13239.34</v>
      </c>
      <c r="E10590" s="6">
        <v>13281.73</v>
      </c>
      <c r="F10590" s="6">
        <v>13239.34</v>
      </c>
      <c r="G10590" s="6">
        <v>13281.73</v>
      </c>
      <c r="H10590" s="6"/>
      <c r="I10590" s="6"/>
      <c r="J10590" s="6"/>
    </row>
    <row r="10591" spans="3:10" x14ac:dyDescent="0.25">
      <c r="C10591" s="7">
        <v>43115.083333333336</v>
      </c>
      <c r="D10591" s="8">
        <v>13282.91</v>
      </c>
      <c r="E10591" s="8">
        <v>13290.04</v>
      </c>
      <c r="F10591" s="8">
        <v>13273.78</v>
      </c>
      <c r="G10591" s="8">
        <v>13276.16</v>
      </c>
      <c r="H10591" s="8"/>
      <c r="I10591" s="8"/>
      <c r="J10591" s="8"/>
    </row>
    <row r="10592" spans="3:10" x14ac:dyDescent="0.25">
      <c r="C10592" s="5">
        <v>43115.125</v>
      </c>
      <c r="D10592" s="6">
        <v>13276.16</v>
      </c>
      <c r="E10592" s="6">
        <v>13278.55</v>
      </c>
      <c r="F10592" s="6">
        <v>13272.61</v>
      </c>
      <c r="G10592" s="6">
        <v>13272.61</v>
      </c>
      <c r="H10592" s="6"/>
      <c r="I10592" s="6"/>
      <c r="J10592" s="6"/>
    </row>
    <row r="10593" spans="3:10" x14ac:dyDescent="0.25">
      <c r="C10593" s="7">
        <v>43115.166666666664</v>
      </c>
      <c r="D10593" s="8">
        <v>13272.01</v>
      </c>
      <c r="E10593" s="8">
        <v>13275.67</v>
      </c>
      <c r="F10593" s="8">
        <v>13270.92</v>
      </c>
      <c r="G10593" s="8">
        <v>13272.29</v>
      </c>
      <c r="H10593" s="8"/>
      <c r="I10593" s="8"/>
      <c r="J10593" s="8"/>
    </row>
    <row r="10594" spans="3:10" x14ac:dyDescent="0.25">
      <c r="C10594" s="5">
        <v>43115.208333333336</v>
      </c>
      <c r="D10594" s="6">
        <v>13271.1</v>
      </c>
      <c r="E10594" s="6">
        <v>13277.04</v>
      </c>
      <c r="F10594" s="6">
        <v>13271.1</v>
      </c>
      <c r="G10594" s="6">
        <v>13277.04</v>
      </c>
      <c r="H10594" s="6"/>
      <c r="I10594" s="6"/>
      <c r="J10594" s="6"/>
    </row>
    <row r="10595" spans="3:10" x14ac:dyDescent="0.25">
      <c r="C10595" s="7">
        <v>43115.25</v>
      </c>
      <c r="D10595" s="8">
        <v>13277.04</v>
      </c>
      <c r="E10595" s="8">
        <v>13279.22</v>
      </c>
      <c r="F10595" s="8">
        <v>13275.85</v>
      </c>
      <c r="G10595" s="8">
        <v>13279.22</v>
      </c>
      <c r="H10595" s="8"/>
      <c r="I10595" s="8"/>
      <c r="J10595" s="8"/>
    </row>
    <row r="10596" spans="3:10" x14ac:dyDescent="0.25">
      <c r="C10596" s="5">
        <v>43115.291666666664</v>
      </c>
      <c r="D10596" s="6">
        <v>13279.22</v>
      </c>
      <c r="E10596" s="6">
        <v>13283.78</v>
      </c>
      <c r="F10596" s="6">
        <v>13278.03</v>
      </c>
      <c r="G10596" s="6">
        <v>13281.4</v>
      </c>
      <c r="H10596" s="6"/>
      <c r="I10596" s="6"/>
      <c r="J10596" s="6"/>
    </row>
    <row r="10597" spans="3:10" x14ac:dyDescent="0.25">
      <c r="C10597" s="7">
        <v>43115.333333333336</v>
      </c>
      <c r="D10597" s="8">
        <v>13283.22</v>
      </c>
      <c r="E10597" s="8">
        <v>13283.22</v>
      </c>
      <c r="F10597" s="8">
        <v>13259.37</v>
      </c>
      <c r="G10597" s="8">
        <v>13262.45</v>
      </c>
      <c r="H10597" s="8"/>
      <c r="I10597" s="8"/>
      <c r="J10597" s="8"/>
    </row>
    <row r="10598" spans="3:10" x14ac:dyDescent="0.25">
      <c r="C10598" s="5">
        <v>43115.375</v>
      </c>
      <c r="D10598" s="6">
        <v>13265.96</v>
      </c>
      <c r="E10598" s="6">
        <v>13268.8</v>
      </c>
      <c r="F10598" s="6">
        <v>13233.44</v>
      </c>
      <c r="G10598" s="6">
        <v>13246.24</v>
      </c>
      <c r="H10598" s="6"/>
      <c r="I10598" s="6"/>
      <c r="J10598" s="6"/>
    </row>
    <row r="10599" spans="3:10" x14ac:dyDescent="0.25">
      <c r="C10599" s="7">
        <v>43115.416666666664</v>
      </c>
      <c r="D10599" s="8">
        <v>13245.99</v>
      </c>
      <c r="E10599" s="8">
        <v>13246.99</v>
      </c>
      <c r="F10599" s="8">
        <v>13189.11</v>
      </c>
      <c r="G10599" s="8">
        <v>13221.13</v>
      </c>
      <c r="H10599" s="8"/>
      <c r="I10599" s="8"/>
      <c r="J10599" s="8"/>
    </row>
    <row r="10600" spans="3:10" x14ac:dyDescent="0.25">
      <c r="C10600" s="5">
        <v>43115.458333333336</v>
      </c>
      <c r="D10600" s="6">
        <v>13220.13</v>
      </c>
      <c r="E10600" s="6">
        <v>13227.74</v>
      </c>
      <c r="F10600" s="6">
        <v>13199.02</v>
      </c>
      <c r="G10600" s="6">
        <v>13214.6</v>
      </c>
      <c r="H10600" s="6"/>
      <c r="I10600" s="6"/>
      <c r="J10600" s="6"/>
    </row>
    <row r="10601" spans="3:10" x14ac:dyDescent="0.25">
      <c r="C10601" s="7">
        <v>43115.5</v>
      </c>
      <c r="D10601" s="8">
        <v>13215.6</v>
      </c>
      <c r="E10601" s="8">
        <v>13220.32</v>
      </c>
      <c r="F10601" s="8">
        <v>13171.74</v>
      </c>
      <c r="G10601" s="8">
        <v>13187.45</v>
      </c>
      <c r="H10601" s="8"/>
      <c r="I10601" s="8"/>
      <c r="J10601" s="8"/>
    </row>
    <row r="10602" spans="3:10" x14ac:dyDescent="0.25">
      <c r="C10602" s="5">
        <v>43115.541666666664</v>
      </c>
      <c r="D10602" s="6">
        <v>13186.7</v>
      </c>
      <c r="E10602" s="6">
        <v>13218.89</v>
      </c>
      <c r="F10602" s="6">
        <v>13179.21</v>
      </c>
      <c r="G10602" s="6">
        <v>13211.89</v>
      </c>
      <c r="H10602" s="6"/>
      <c r="I10602" s="6"/>
      <c r="J10602" s="6"/>
    </row>
    <row r="10603" spans="3:10" x14ac:dyDescent="0.25">
      <c r="C10603" s="7">
        <v>43115.583333333336</v>
      </c>
      <c r="D10603" s="8">
        <v>13211.39</v>
      </c>
      <c r="E10603" s="8">
        <v>13216.16</v>
      </c>
      <c r="F10603" s="8">
        <v>13195.31</v>
      </c>
      <c r="G10603" s="8">
        <v>13211.1</v>
      </c>
      <c r="H10603" s="8"/>
      <c r="I10603" s="8"/>
      <c r="J10603" s="8"/>
    </row>
    <row r="10604" spans="3:10" x14ac:dyDescent="0.25">
      <c r="C10604" s="5">
        <v>43115.625</v>
      </c>
      <c r="D10604" s="6">
        <v>13211.6</v>
      </c>
      <c r="E10604" s="6">
        <v>13213.34</v>
      </c>
      <c r="F10604" s="6">
        <v>13194.73</v>
      </c>
      <c r="G10604" s="6">
        <v>13201.02</v>
      </c>
      <c r="H10604" s="6"/>
      <c r="I10604" s="6"/>
      <c r="J10604" s="6"/>
    </row>
    <row r="10605" spans="3:10" x14ac:dyDescent="0.25">
      <c r="C10605" s="7">
        <v>43115.666666666664</v>
      </c>
      <c r="D10605" s="8">
        <v>13201.27</v>
      </c>
      <c r="E10605" s="8">
        <v>13213.68</v>
      </c>
      <c r="F10605" s="8">
        <v>13198.4</v>
      </c>
      <c r="G10605" s="8">
        <v>13210.31</v>
      </c>
      <c r="H10605" s="8"/>
      <c r="I10605" s="8"/>
      <c r="J10605" s="8"/>
    </row>
    <row r="10606" spans="3:10" x14ac:dyDescent="0.25">
      <c r="C10606" s="5">
        <v>43115.708333333336</v>
      </c>
      <c r="D10606" s="6">
        <v>13210.32</v>
      </c>
      <c r="E10606" s="6">
        <v>13231.63</v>
      </c>
      <c r="F10606" s="6">
        <v>13209.54</v>
      </c>
      <c r="G10606" s="6">
        <v>13220</v>
      </c>
      <c r="H10606" s="6"/>
      <c r="I10606" s="6"/>
      <c r="J10606" s="6"/>
    </row>
    <row r="10607" spans="3:10" x14ac:dyDescent="0.25">
      <c r="C10607" s="7">
        <v>43115.75</v>
      </c>
      <c r="D10607" s="8">
        <v>13219.99</v>
      </c>
      <c r="E10607" s="8">
        <v>13220.24</v>
      </c>
      <c r="F10607" s="8">
        <v>13192.64</v>
      </c>
      <c r="G10607" s="8">
        <v>13202.64</v>
      </c>
      <c r="H10607" s="8"/>
      <c r="I10607" s="8"/>
      <c r="J10607" s="8"/>
    </row>
    <row r="10608" spans="3:10" x14ac:dyDescent="0.25">
      <c r="C10608" s="5">
        <v>43115.791666666664</v>
      </c>
      <c r="D10608" s="6">
        <v>13202.39</v>
      </c>
      <c r="E10608" s="6">
        <v>13203.63</v>
      </c>
      <c r="F10608" s="6">
        <v>13190.88</v>
      </c>
      <c r="G10608" s="6">
        <v>13202.38</v>
      </c>
      <c r="H10608" s="6"/>
      <c r="I10608" s="6"/>
      <c r="J10608" s="6"/>
    </row>
    <row r="10609" spans="3:10" x14ac:dyDescent="0.25">
      <c r="C10609" s="7">
        <v>43115.833333333336</v>
      </c>
      <c r="D10609" s="8">
        <v>13202.88</v>
      </c>
      <c r="E10609" s="8">
        <v>13203.13</v>
      </c>
      <c r="F10609" s="8">
        <v>13193.63</v>
      </c>
      <c r="G10609" s="8">
        <v>13195.62</v>
      </c>
      <c r="H10609" s="8"/>
      <c r="I10609" s="8"/>
      <c r="J10609" s="8"/>
    </row>
    <row r="10610" spans="3:10" x14ac:dyDescent="0.25">
      <c r="C10610" s="5">
        <v>43115.875</v>
      </c>
      <c r="D10610" s="6">
        <v>13195.87</v>
      </c>
      <c r="E10610" s="6">
        <v>13198.12</v>
      </c>
      <c r="F10610" s="6">
        <v>13194.37</v>
      </c>
      <c r="G10610" s="6">
        <v>13197.62</v>
      </c>
      <c r="H10610" s="6"/>
      <c r="I10610" s="6"/>
      <c r="J10610" s="6"/>
    </row>
    <row r="10611" spans="3:10" x14ac:dyDescent="0.25">
      <c r="C10611" s="7">
        <v>43115.916666666664</v>
      </c>
      <c r="D10611" s="8">
        <v>13197.87</v>
      </c>
      <c r="E10611" s="8">
        <v>13199.87</v>
      </c>
      <c r="F10611" s="8">
        <v>13187.61</v>
      </c>
      <c r="G10611" s="8">
        <v>13196.61</v>
      </c>
      <c r="H10611" s="8"/>
      <c r="I10611" s="8"/>
      <c r="J10611" s="8"/>
    </row>
    <row r="10612" spans="3:10" x14ac:dyDescent="0.25">
      <c r="C10612" s="5">
        <v>43116.041666666664</v>
      </c>
      <c r="D10612" s="6">
        <v>13196.01</v>
      </c>
      <c r="E10612" s="6">
        <v>13205.98</v>
      </c>
      <c r="F10612" s="6">
        <v>13196.01</v>
      </c>
      <c r="G10612" s="6">
        <v>13197.53</v>
      </c>
      <c r="H10612" s="6"/>
      <c r="I10612" s="6"/>
      <c r="J10612" s="6"/>
    </row>
    <row r="10613" spans="3:10" x14ac:dyDescent="0.25">
      <c r="C10613" s="7">
        <v>43116.083333333336</v>
      </c>
      <c r="D10613" s="8">
        <v>13197.53</v>
      </c>
      <c r="E10613" s="8">
        <v>13199.89</v>
      </c>
      <c r="F10613" s="8">
        <v>13187.94</v>
      </c>
      <c r="G10613" s="8">
        <v>13192.66</v>
      </c>
      <c r="H10613" s="8"/>
      <c r="I10613" s="8"/>
      <c r="J10613" s="8"/>
    </row>
    <row r="10614" spans="3:10" x14ac:dyDescent="0.25">
      <c r="C10614" s="5">
        <v>43116.125</v>
      </c>
      <c r="D10614" s="6">
        <v>13191.48</v>
      </c>
      <c r="E10614" s="6">
        <v>13199.79</v>
      </c>
      <c r="F10614" s="6">
        <v>13190.53</v>
      </c>
      <c r="G10614" s="6">
        <v>13198.61</v>
      </c>
      <c r="H10614" s="6"/>
      <c r="I10614" s="6"/>
      <c r="J10614" s="6"/>
    </row>
    <row r="10615" spans="3:10" x14ac:dyDescent="0.25">
      <c r="C10615" s="7">
        <v>43116.166666666664</v>
      </c>
      <c r="D10615" s="8">
        <v>13198.61</v>
      </c>
      <c r="E10615" s="8">
        <v>13206.01</v>
      </c>
      <c r="F10615" s="8">
        <v>13198.61</v>
      </c>
      <c r="G10615" s="8">
        <v>13206.01</v>
      </c>
      <c r="H10615" s="8"/>
      <c r="I10615" s="8"/>
      <c r="J10615" s="8"/>
    </row>
    <row r="10616" spans="3:10" x14ac:dyDescent="0.25">
      <c r="C10616" s="5">
        <v>43116.208333333336</v>
      </c>
      <c r="D10616" s="6">
        <v>13206.01</v>
      </c>
      <c r="E10616" s="6">
        <v>13208.37</v>
      </c>
      <c r="F10616" s="6">
        <v>13203.64</v>
      </c>
      <c r="G10616" s="6">
        <v>13208.18</v>
      </c>
      <c r="H10616" s="6"/>
      <c r="I10616" s="6"/>
      <c r="J10616" s="6"/>
    </row>
    <row r="10617" spans="3:10" x14ac:dyDescent="0.25">
      <c r="C10617" s="7">
        <v>43116.25</v>
      </c>
      <c r="D10617" s="8">
        <v>13208.18</v>
      </c>
      <c r="E10617" s="8">
        <v>13213.23</v>
      </c>
      <c r="F10617" s="8">
        <v>13208.18</v>
      </c>
      <c r="G10617" s="8">
        <v>13213.23</v>
      </c>
      <c r="H10617" s="8"/>
      <c r="I10617" s="8"/>
      <c r="J10617" s="8"/>
    </row>
    <row r="10618" spans="3:10" x14ac:dyDescent="0.25">
      <c r="C10618" s="5">
        <v>43116.291666666664</v>
      </c>
      <c r="D10618" s="6">
        <v>13213.23</v>
      </c>
      <c r="E10618" s="6">
        <v>13217.85</v>
      </c>
      <c r="F10618" s="6">
        <v>13212.51</v>
      </c>
      <c r="G10618" s="6">
        <v>13217.85</v>
      </c>
      <c r="H10618" s="6"/>
      <c r="I10618" s="6"/>
      <c r="J10618" s="6"/>
    </row>
    <row r="10619" spans="3:10" x14ac:dyDescent="0.25">
      <c r="C10619" s="7">
        <v>43116.333333333336</v>
      </c>
      <c r="D10619" s="8">
        <v>13218.49</v>
      </c>
      <c r="E10619" s="8">
        <v>13230.29</v>
      </c>
      <c r="F10619" s="8">
        <v>13216.71</v>
      </c>
      <c r="G10619" s="8">
        <v>13221.81</v>
      </c>
      <c r="H10619" s="8"/>
      <c r="I10619" s="8"/>
      <c r="J10619" s="8"/>
    </row>
    <row r="10620" spans="3:10" x14ac:dyDescent="0.25">
      <c r="C10620" s="5">
        <v>43116.375</v>
      </c>
      <c r="D10620" s="6">
        <v>13224.4</v>
      </c>
      <c r="E10620" s="6">
        <v>13245.41</v>
      </c>
      <c r="F10620" s="6">
        <v>13219.08</v>
      </c>
      <c r="G10620" s="6">
        <v>13228.05</v>
      </c>
      <c r="H10620" s="6"/>
      <c r="I10620" s="6"/>
      <c r="J10620" s="6"/>
    </row>
    <row r="10621" spans="3:10" x14ac:dyDescent="0.25">
      <c r="C10621" s="7">
        <v>43116.416666666664</v>
      </c>
      <c r="D10621" s="8">
        <v>13227.8</v>
      </c>
      <c r="E10621" s="8">
        <v>13296.15</v>
      </c>
      <c r="F10621" s="8">
        <v>13202.4</v>
      </c>
      <c r="G10621" s="8">
        <v>13231.24</v>
      </c>
      <c r="H10621" s="8"/>
      <c r="I10621" s="8"/>
      <c r="J10621" s="8"/>
    </row>
    <row r="10622" spans="3:10" x14ac:dyDescent="0.25">
      <c r="C10622" s="5">
        <v>43116.458333333336</v>
      </c>
      <c r="D10622" s="6">
        <v>13230.49</v>
      </c>
      <c r="E10622" s="6">
        <v>13302.04</v>
      </c>
      <c r="F10622" s="6">
        <v>13221.69</v>
      </c>
      <c r="G10622" s="6">
        <v>13291.25</v>
      </c>
      <c r="H10622" s="6"/>
      <c r="I10622" s="6"/>
      <c r="J10622" s="6"/>
    </row>
    <row r="10623" spans="3:10" x14ac:dyDescent="0.25">
      <c r="C10623" s="7">
        <v>43116.5</v>
      </c>
      <c r="D10623" s="8">
        <v>13291</v>
      </c>
      <c r="E10623" s="8">
        <v>13345.97</v>
      </c>
      <c r="F10623" s="8">
        <v>13286.89</v>
      </c>
      <c r="G10623" s="8">
        <v>13341.9</v>
      </c>
      <c r="H10623" s="8"/>
      <c r="I10623" s="8"/>
      <c r="J10623" s="8"/>
    </row>
    <row r="10624" spans="3:10" x14ac:dyDescent="0.25">
      <c r="C10624" s="5">
        <v>43116.541666666664</v>
      </c>
      <c r="D10624" s="6">
        <v>13342.9</v>
      </c>
      <c r="E10624" s="6">
        <v>13352.94</v>
      </c>
      <c r="F10624" s="6">
        <v>13321.03</v>
      </c>
      <c r="G10624" s="6">
        <v>13324.53</v>
      </c>
      <c r="H10624" s="6"/>
      <c r="I10624" s="6"/>
      <c r="J10624" s="6"/>
    </row>
    <row r="10625" spans="3:10" x14ac:dyDescent="0.25">
      <c r="C10625" s="7">
        <v>43116.583333333336</v>
      </c>
      <c r="D10625" s="8">
        <v>13325.03</v>
      </c>
      <c r="E10625" s="8">
        <v>13341.52</v>
      </c>
      <c r="F10625" s="8">
        <v>13307.34</v>
      </c>
      <c r="G10625" s="8">
        <v>13333.15</v>
      </c>
      <c r="H10625" s="8"/>
      <c r="I10625" s="8"/>
      <c r="J10625" s="8"/>
    </row>
    <row r="10626" spans="3:10" x14ac:dyDescent="0.25">
      <c r="C10626" s="5">
        <v>43116.625</v>
      </c>
      <c r="D10626" s="6">
        <v>13332.9</v>
      </c>
      <c r="E10626" s="6">
        <v>13334.68</v>
      </c>
      <c r="F10626" s="6">
        <v>13299.64</v>
      </c>
      <c r="G10626" s="6">
        <v>13309.45</v>
      </c>
      <c r="H10626" s="6"/>
      <c r="I10626" s="6"/>
      <c r="J10626" s="6"/>
    </row>
    <row r="10627" spans="3:10" x14ac:dyDescent="0.25">
      <c r="C10627" s="7">
        <v>43116.666666666664</v>
      </c>
      <c r="D10627" s="8">
        <v>13308.95</v>
      </c>
      <c r="E10627" s="8">
        <v>13326.16</v>
      </c>
      <c r="F10627" s="8">
        <v>13296.81</v>
      </c>
      <c r="G10627" s="8">
        <v>13311.23</v>
      </c>
      <c r="H10627" s="8"/>
      <c r="I10627" s="8"/>
      <c r="J10627" s="8"/>
    </row>
    <row r="10628" spans="3:10" x14ac:dyDescent="0.25">
      <c r="C10628" s="5">
        <v>43116.708333333336</v>
      </c>
      <c r="D10628" s="6">
        <v>13312.23</v>
      </c>
      <c r="E10628" s="6">
        <v>13312.23</v>
      </c>
      <c r="F10628" s="6">
        <v>13241.58</v>
      </c>
      <c r="G10628" s="6">
        <v>13254.79</v>
      </c>
      <c r="H10628" s="6"/>
      <c r="I10628" s="6"/>
      <c r="J10628" s="6"/>
    </row>
    <row r="10629" spans="3:10" x14ac:dyDescent="0.25">
      <c r="C10629" s="7">
        <v>43116.75</v>
      </c>
      <c r="D10629" s="8">
        <v>13254.53</v>
      </c>
      <c r="E10629" s="8">
        <v>13257.26</v>
      </c>
      <c r="F10629" s="8">
        <v>13194.89</v>
      </c>
      <c r="G10629" s="8">
        <v>13216.71</v>
      </c>
      <c r="H10629" s="8"/>
      <c r="I10629" s="8"/>
      <c r="J10629" s="8"/>
    </row>
    <row r="10630" spans="3:10" x14ac:dyDescent="0.25">
      <c r="C10630" s="5">
        <v>43116.791666666664</v>
      </c>
      <c r="D10630" s="6">
        <v>13216.96</v>
      </c>
      <c r="E10630" s="6">
        <v>13232.97</v>
      </c>
      <c r="F10630" s="6">
        <v>13209.95</v>
      </c>
      <c r="G10630" s="6">
        <v>13210.7</v>
      </c>
      <c r="H10630" s="6"/>
      <c r="I10630" s="6"/>
      <c r="J10630" s="6"/>
    </row>
    <row r="10631" spans="3:10" x14ac:dyDescent="0.25">
      <c r="C10631" s="7">
        <v>43116.833333333336</v>
      </c>
      <c r="D10631" s="8">
        <v>13211.2</v>
      </c>
      <c r="E10631" s="8">
        <v>13219.2</v>
      </c>
      <c r="F10631" s="8">
        <v>13167.42</v>
      </c>
      <c r="G10631" s="8">
        <v>13170.17</v>
      </c>
      <c r="H10631" s="8"/>
      <c r="I10631" s="8"/>
      <c r="J10631" s="8"/>
    </row>
    <row r="10632" spans="3:10" x14ac:dyDescent="0.25">
      <c r="C10632" s="5">
        <v>43116.875</v>
      </c>
      <c r="D10632" s="6">
        <v>13170.42</v>
      </c>
      <c r="E10632" s="6">
        <v>13176.67</v>
      </c>
      <c r="F10632" s="6">
        <v>13133.89</v>
      </c>
      <c r="G10632" s="6">
        <v>13149.65</v>
      </c>
      <c r="H10632" s="6"/>
      <c r="I10632" s="6"/>
      <c r="J10632" s="6"/>
    </row>
    <row r="10633" spans="3:10" x14ac:dyDescent="0.25">
      <c r="C10633" s="7">
        <v>43116.916666666664</v>
      </c>
      <c r="D10633" s="8">
        <v>13150.15</v>
      </c>
      <c r="E10633" s="8">
        <v>13177.67</v>
      </c>
      <c r="F10633" s="8">
        <v>13148.14</v>
      </c>
      <c r="G10633" s="8">
        <v>13148.14</v>
      </c>
      <c r="H10633" s="8"/>
      <c r="I10633" s="8"/>
      <c r="J10633" s="8"/>
    </row>
    <row r="10634" spans="3:10" x14ac:dyDescent="0.25">
      <c r="C10634" s="5">
        <v>43116.958333333336</v>
      </c>
      <c r="D10634" s="6">
        <v>13146.96</v>
      </c>
      <c r="E10634" s="6">
        <v>13178</v>
      </c>
      <c r="F10634" s="6">
        <v>13146.96</v>
      </c>
      <c r="G10634" s="6">
        <v>13166.08</v>
      </c>
      <c r="H10634" s="6"/>
      <c r="I10634" s="6"/>
      <c r="J10634" s="6"/>
    </row>
    <row r="10635" spans="3:10" x14ac:dyDescent="0.25">
      <c r="C10635" s="7">
        <v>43117.041666666664</v>
      </c>
      <c r="D10635" s="8">
        <v>13163.7</v>
      </c>
      <c r="E10635" s="8">
        <v>13164.26</v>
      </c>
      <c r="F10635" s="8">
        <v>13140.63</v>
      </c>
      <c r="G10635" s="8">
        <v>13153.1</v>
      </c>
      <c r="H10635" s="8"/>
      <c r="I10635" s="8"/>
      <c r="J10635" s="8"/>
    </row>
    <row r="10636" spans="3:10" x14ac:dyDescent="0.25">
      <c r="C10636" s="5">
        <v>43117.083333333336</v>
      </c>
      <c r="D10636" s="6">
        <v>13154.28</v>
      </c>
      <c r="E10636" s="6">
        <v>13172.8</v>
      </c>
      <c r="F10636" s="6">
        <v>13151.23</v>
      </c>
      <c r="G10636" s="6">
        <v>13164.19</v>
      </c>
      <c r="H10636" s="6"/>
      <c r="I10636" s="6"/>
      <c r="J10636" s="6"/>
    </row>
    <row r="10637" spans="3:10" x14ac:dyDescent="0.25">
      <c r="C10637" s="7">
        <v>43117.125</v>
      </c>
      <c r="D10637" s="8">
        <v>13164.19</v>
      </c>
      <c r="E10637" s="8">
        <v>13177.89</v>
      </c>
      <c r="F10637" s="8">
        <v>13162.5</v>
      </c>
      <c r="G10637" s="8">
        <v>13163.68</v>
      </c>
      <c r="H10637" s="8"/>
      <c r="I10637" s="8"/>
      <c r="J10637" s="8"/>
    </row>
    <row r="10638" spans="3:10" x14ac:dyDescent="0.25">
      <c r="C10638" s="5">
        <v>43117.166666666664</v>
      </c>
      <c r="D10638" s="6">
        <v>13164.86</v>
      </c>
      <c r="E10638" s="6">
        <v>13182.43</v>
      </c>
      <c r="F10638" s="6">
        <v>13158.95</v>
      </c>
      <c r="G10638" s="6">
        <v>13176.51</v>
      </c>
      <c r="H10638" s="6"/>
      <c r="I10638" s="6"/>
      <c r="J10638" s="6"/>
    </row>
    <row r="10639" spans="3:10" x14ac:dyDescent="0.25">
      <c r="C10639" s="7">
        <v>43117.208333333336</v>
      </c>
      <c r="D10639" s="8">
        <v>13176.51</v>
      </c>
      <c r="E10639" s="8">
        <v>13176.51</v>
      </c>
      <c r="F10639" s="8">
        <v>13169.4</v>
      </c>
      <c r="G10639" s="8">
        <v>13170.59</v>
      </c>
      <c r="H10639" s="8"/>
      <c r="I10639" s="8"/>
      <c r="J10639" s="8"/>
    </row>
    <row r="10640" spans="3:10" x14ac:dyDescent="0.25">
      <c r="C10640" s="5">
        <v>43117.25</v>
      </c>
      <c r="D10640" s="6">
        <v>13170.59</v>
      </c>
      <c r="E10640" s="6">
        <v>13170.59</v>
      </c>
      <c r="F10640" s="6">
        <v>13158.75</v>
      </c>
      <c r="G10640" s="6">
        <v>13166.23</v>
      </c>
      <c r="H10640" s="6"/>
      <c r="I10640" s="6"/>
      <c r="J10640" s="6"/>
    </row>
    <row r="10641" spans="3:10" x14ac:dyDescent="0.25">
      <c r="C10641" s="7">
        <v>43117.291666666664</v>
      </c>
      <c r="D10641" s="8">
        <v>13165.05</v>
      </c>
      <c r="E10641" s="8">
        <v>13183.55</v>
      </c>
      <c r="F10641" s="8">
        <v>13163.84</v>
      </c>
      <c r="G10641" s="8">
        <v>13183.55</v>
      </c>
      <c r="H10641" s="8"/>
      <c r="I10641" s="8"/>
      <c r="J10641" s="8"/>
    </row>
    <row r="10642" spans="3:10" x14ac:dyDescent="0.25">
      <c r="C10642" s="5">
        <v>43117.333333333336</v>
      </c>
      <c r="D10642" s="6">
        <v>13184.73</v>
      </c>
      <c r="E10642" s="6">
        <v>13185.19</v>
      </c>
      <c r="F10642" s="6">
        <v>13170.36</v>
      </c>
      <c r="G10642" s="6">
        <v>13179.49</v>
      </c>
      <c r="H10642" s="6"/>
      <c r="I10642" s="6"/>
      <c r="J10642" s="6"/>
    </row>
    <row r="10643" spans="3:10" x14ac:dyDescent="0.25">
      <c r="C10643" s="7">
        <v>43117.375</v>
      </c>
      <c r="D10643" s="8">
        <v>13183.67</v>
      </c>
      <c r="E10643" s="8">
        <v>13195.46</v>
      </c>
      <c r="F10643" s="8">
        <v>13175.07</v>
      </c>
      <c r="G10643" s="8">
        <v>13190.72</v>
      </c>
      <c r="H10643" s="8"/>
      <c r="I10643" s="8"/>
      <c r="J10643" s="8"/>
    </row>
    <row r="10644" spans="3:10" x14ac:dyDescent="0.25">
      <c r="C10644" s="5">
        <v>43117.416666666664</v>
      </c>
      <c r="D10644" s="6">
        <v>13192.22</v>
      </c>
      <c r="E10644" s="6">
        <v>13232.23</v>
      </c>
      <c r="F10644" s="6">
        <v>13190.19</v>
      </c>
      <c r="G10644" s="6">
        <v>13222.52</v>
      </c>
      <c r="H10644" s="6"/>
      <c r="I10644" s="6"/>
      <c r="J10644" s="6"/>
    </row>
    <row r="10645" spans="3:10" x14ac:dyDescent="0.25">
      <c r="C10645" s="7">
        <v>43117.458333333336</v>
      </c>
      <c r="D10645" s="8">
        <v>13222.53</v>
      </c>
      <c r="E10645" s="8">
        <v>13234.96</v>
      </c>
      <c r="F10645" s="8">
        <v>13207.59</v>
      </c>
      <c r="G10645" s="8">
        <v>13220.82</v>
      </c>
      <c r="H10645" s="8"/>
      <c r="I10645" s="8"/>
      <c r="J10645" s="8"/>
    </row>
    <row r="10646" spans="3:10" x14ac:dyDescent="0.25">
      <c r="C10646" s="5">
        <v>43117.5</v>
      </c>
      <c r="D10646" s="6">
        <v>13221.82</v>
      </c>
      <c r="E10646" s="6">
        <v>13228.72</v>
      </c>
      <c r="F10646" s="6">
        <v>13188.18</v>
      </c>
      <c r="G10646" s="6">
        <v>13215.34</v>
      </c>
      <c r="H10646" s="6"/>
      <c r="I10646" s="6"/>
      <c r="J10646" s="6"/>
    </row>
    <row r="10647" spans="3:10" x14ac:dyDescent="0.25">
      <c r="C10647" s="7">
        <v>43117.541666666664</v>
      </c>
      <c r="D10647" s="8">
        <v>13216.59</v>
      </c>
      <c r="E10647" s="8">
        <v>13228.75</v>
      </c>
      <c r="F10647" s="8">
        <v>13210.52</v>
      </c>
      <c r="G10647" s="8">
        <v>13218.54</v>
      </c>
      <c r="H10647" s="8"/>
      <c r="I10647" s="8"/>
      <c r="J10647" s="8"/>
    </row>
    <row r="10648" spans="3:10" x14ac:dyDescent="0.25">
      <c r="C10648" s="5">
        <v>43117.583333333336</v>
      </c>
      <c r="D10648" s="6">
        <v>13218.79</v>
      </c>
      <c r="E10648" s="6">
        <v>13254.41</v>
      </c>
      <c r="F10648" s="6">
        <v>13218.79</v>
      </c>
      <c r="G10648" s="6">
        <v>13224.69</v>
      </c>
      <c r="H10648" s="6"/>
      <c r="I10648" s="6"/>
      <c r="J10648" s="6"/>
    </row>
    <row r="10649" spans="3:10" x14ac:dyDescent="0.25">
      <c r="C10649" s="7">
        <v>43117.625</v>
      </c>
      <c r="D10649" s="8">
        <v>13224.19</v>
      </c>
      <c r="E10649" s="8">
        <v>13239.72</v>
      </c>
      <c r="F10649" s="8">
        <v>13200.85</v>
      </c>
      <c r="G10649" s="8">
        <v>13216.31</v>
      </c>
      <c r="H10649" s="8"/>
      <c r="I10649" s="8"/>
      <c r="J10649" s="8"/>
    </row>
    <row r="10650" spans="3:10" x14ac:dyDescent="0.25">
      <c r="C10650" s="5">
        <v>43117.666666666664</v>
      </c>
      <c r="D10650" s="6">
        <v>13216.56</v>
      </c>
      <c r="E10650" s="6">
        <v>13220.58</v>
      </c>
      <c r="F10650" s="6">
        <v>13136.03</v>
      </c>
      <c r="G10650" s="6">
        <v>13144.64</v>
      </c>
      <c r="H10650" s="6"/>
      <c r="I10650" s="6"/>
      <c r="J10650" s="6"/>
    </row>
    <row r="10651" spans="3:10" x14ac:dyDescent="0.25">
      <c r="C10651" s="7">
        <v>43117.708333333336</v>
      </c>
      <c r="D10651" s="8">
        <v>13143.89</v>
      </c>
      <c r="E10651" s="8">
        <v>13180.89</v>
      </c>
      <c r="F10651" s="8">
        <v>13142.64</v>
      </c>
      <c r="G10651" s="8">
        <v>13168.27</v>
      </c>
      <c r="H10651" s="8"/>
      <c r="I10651" s="8"/>
      <c r="J10651" s="8"/>
    </row>
    <row r="10652" spans="3:10" x14ac:dyDescent="0.25">
      <c r="C10652" s="5">
        <v>43117.75</v>
      </c>
      <c r="D10652" s="6">
        <v>13167.76</v>
      </c>
      <c r="E10652" s="6">
        <v>13195.65</v>
      </c>
      <c r="F10652" s="6">
        <v>13143.54</v>
      </c>
      <c r="G10652" s="6">
        <v>13193.64</v>
      </c>
      <c r="H10652" s="6"/>
      <c r="I10652" s="6"/>
      <c r="J10652" s="6"/>
    </row>
    <row r="10653" spans="3:10" x14ac:dyDescent="0.25">
      <c r="C10653" s="7">
        <v>43117.791666666664</v>
      </c>
      <c r="D10653" s="8">
        <v>13193.14</v>
      </c>
      <c r="E10653" s="8">
        <v>13208.9</v>
      </c>
      <c r="F10653" s="8">
        <v>13190.89</v>
      </c>
      <c r="G10653" s="8">
        <v>13207.14</v>
      </c>
      <c r="H10653" s="8"/>
      <c r="I10653" s="8"/>
      <c r="J10653" s="8"/>
    </row>
    <row r="10654" spans="3:10" x14ac:dyDescent="0.25">
      <c r="C10654" s="5">
        <v>43117.833333333336</v>
      </c>
      <c r="D10654" s="6">
        <v>13206.64</v>
      </c>
      <c r="E10654" s="6">
        <v>13211.14</v>
      </c>
      <c r="F10654" s="6">
        <v>13196.13</v>
      </c>
      <c r="G10654" s="6">
        <v>13206.64</v>
      </c>
      <c r="H10654" s="6"/>
      <c r="I10654" s="6"/>
      <c r="J10654" s="6"/>
    </row>
    <row r="10655" spans="3:10" x14ac:dyDescent="0.25">
      <c r="C10655" s="7">
        <v>43117.875</v>
      </c>
      <c r="D10655" s="8">
        <v>13206.89</v>
      </c>
      <c r="E10655" s="8">
        <v>13243.65</v>
      </c>
      <c r="F10655" s="8">
        <v>13206.89</v>
      </c>
      <c r="G10655" s="8">
        <v>13241.65</v>
      </c>
      <c r="H10655" s="8"/>
      <c r="I10655" s="8"/>
      <c r="J10655" s="8"/>
    </row>
    <row r="10656" spans="3:10" x14ac:dyDescent="0.25">
      <c r="C10656" s="5">
        <v>43117.916666666664</v>
      </c>
      <c r="D10656" s="6">
        <v>13242.15</v>
      </c>
      <c r="E10656" s="6">
        <v>13259.16</v>
      </c>
      <c r="F10656" s="6">
        <v>13233.64</v>
      </c>
      <c r="G10656" s="6">
        <v>13238.9</v>
      </c>
      <c r="H10656" s="6"/>
      <c r="I10656" s="6"/>
      <c r="J10656" s="6"/>
    </row>
    <row r="10657" spans="3:10" x14ac:dyDescent="0.25">
      <c r="C10657" s="7">
        <v>43117.958333333336</v>
      </c>
      <c r="D10657" s="8">
        <v>13240.08</v>
      </c>
      <c r="E10657" s="8">
        <v>13243.01</v>
      </c>
      <c r="F10657" s="8">
        <v>13227.09</v>
      </c>
      <c r="G10657" s="8">
        <v>13233.57</v>
      </c>
      <c r="H10657" s="8"/>
      <c r="I10657" s="8"/>
      <c r="J10657" s="8"/>
    </row>
    <row r="10658" spans="3:10" x14ac:dyDescent="0.25">
      <c r="C10658" s="5">
        <v>43118.041666666664</v>
      </c>
      <c r="D10658" s="6">
        <v>13231.2</v>
      </c>
      <c r="E10658" s="6">
        <v>13255.4</v>
      </c>
      <c r="F10658" s="6">
        <v>13230.02</v>
      </c>
      <c r="G10658" s="6">
        <v>13251.86</v>
      </c>
      <c r="H10658" s="6"/>
      <c r="I10658" s="6"/>
      <c r="J10658" s="6"/>
    </row>
    <row r="10659" spans="3:10" x14ac:dyDescent="0.25">
      <c r="C10659" s="7">
        <v>43118.083333333336</v>
      </c>
      <c r="D10659" s="8">
        <v>13250.68</v>
      </c>
      <c r="E10659" s="8">
        <v>13254.22</v>
      </c>
      <c r="F10659" s="8">
        <v>13243.32</v>
      </c>
      <c r="G10659" s="8">
        <v>13251.85</v>
      </c>
      <c r="H10659" s="8"/>
      <c r="I10659" s="8"/>
      <c r="J10659" s="8"/>
    </row>
    <row r="10660" spans="3:10" x14ac:dyDescent="0.25">
      <c r="C10660" s="5">
        <v>43118.125</v>
      </c>
      <c r="D10660" s="6">
        <v>13251.85</v>
      </c>
      <c r="E10660" s="6">
        <v>13258.89</v>
      </c>
      <c r="F10660" s="6">
        <v>13241.86</v>
      </c>
      <c r="G10660" s="6">
        <v>13245.4</v>
      </c>
      <c r="H10660" s="6"/>
      <c r="I10660" s="6"/>
      <c r="J10660" s="6"/>
    </row>
    <row r="10661" spans="3:10" x14ac:dyDescent="0.25">
      <c r="C10661" s="7">
        <v>43118.166666666664</v>
      </c>
      <c r="D10661" s="8">
        <v>13245.99</v>
      </c>
      <c r="E10661" s="8">
        <v>13255.16</v>
      </c>
      <c r="F10661" s="8">
        <v>13244.22</v>
      </c>
      <c r="G10661" s="8">
        <v>13252.8</v>
      </c>
      <c r="H10661" s="8"/>
      <c r="I10661" s="8"/>
      <c r="J10661" s="8"/>
    </row>
    <row r="10662" spans="3:10" x14ac:dyDescent="0.25">
      <c r="C10662" s="5">
        <v>43118.208333333336</v>
      </c>
      <c r="D10662" s="6">
        <v>13252.8</v>
      </c>
      <c r="E10662" s="6">
        <v>13260.38</v>
      </c>
      <c r="F10662" s="6">
        <v>13251.62</v>
      </c>
      <c r="G10662" s="6">
        <v>13259.2</v>
      </c>
      <c r="H10662" s="6"/>
      <c r="I10662" s="6"/>
      <c r="J10662" s="6"/>
    </row>
    <row r="10663" spans="3:10" x14ac:dyDescent="0.25">
      <c r="C10663" s="7">
        <v>43118.25</v>
      </c>
      <c r="D10663" s="8">
        <v>13259.2</v>
      </c>
      <c r="E10663" s="8">
        <v>13262.58</v>
      </c>
      <c r="F10663" s="8">
        <v>13250.81</v>
      </c>
      <c r="G10663" s="8">
        <v>13250.99</v>
      </c>
      <c r="H10663" s="8"/>
      <c r="I10663" s="8"/>
      <c r="J10663" s="8"/>
    </row>
    <row r="10664" spans="3:10" x14ac:dyDescent="0.25">
      <c r="C10664" s="5">
        <v>43118.291666666664</v>
      </c>
      <c r="D10664" s="6">
        <v>13250.96</v>
      </c>
      <c r="E10664" s="6">
        <v>13252.14</v>
      </c>
      <c r="F10664" s="6">
        <v>13212.57</v>
      </c>
      <c r="G10664" s="6">
        <v>13218.11</v>
      </c>
      <c r="H10664" s="6"/>
      <c r="I10664" s="6"/>
      <c r="J10664" s="6"/>
    </row>
    <row r="10665" spans="3:10" x14ac:dyDescent="0.25">
      <c r="C10665" s="7">
        <v>43118.333333333336</v>
      </c>
      <c r="D10665" s="8">
        <v>13219.29</v>
      </c>
      <c r="E10665" s="8">
        <v>13247.09</v>
      </c>
      <c r="F10665" s="8">
        <v>13217.6</v>
      </c>
      <c r="G10665" s="8">
        <v>13236.57</v>
      </c>
      <c r="H10665" s="8"/>
      <c r="I10665" s="8"/>
      <c r="J10665" s="8"/>
    </row>
    <row r="10666" spans="3:10" x14ac:dyDescent="0.25">
      <c r="C10666" s="5">
        <v>43118.375</v>
      </c>
      <c r="D10666" s="6">
        <v>13236.4</v>
      </c>
      <c r="E10666" s="6">
        <v>13240.98</v>
      </c>
      <c r="F10666" s="6">
        <v>13213.8</v>
      </c>
      <c r="G10666" s="6">
        <v>13240.98</v>
      </c>
      <c r="H10666" s="6"/>
      <c r="I10666" s="6"/>
      <c r="J10666" s="6"/>
    </row>
    <row r="10667" spans="3:10" x14ac:dyDescent="0.25">
      <c r="C10667" s="7">
        <v>43118.416666666664</v>
      </c>
      <c r="D10667" s="8">
        <v>13239.23</v>
      </c>
      <c r="E10667" s="8">
        <v>13255.68</v>
      </c>
      <c r="F10667" s="8">
        <v>13199.55</v>
      </c>
      <c r="G10667" s="8">
        <v>13212.04</v>
      </c>
      <c r="H10667" s="8"/>
      <c r="I10667" s="8"/>
      <c r="J10667" s="8"/>
    </row>
    <row r="10668" spans="3:10" x14ac:dyDescent="0.25">
      <c r="C10668" s="5">
        <v>43118.458333333336</v>
      </c>
      <c r="D10668" s="6">
        <v>13213.04</v>
      </c>
      <c r="E10668" s="6">
        <v>13242.94</v>
      </c>
      <c r="F10668" s="6">
        <v>13209.71</v>
      </c>
      <c r="G10668" s="6">
        <v>13239.26</v>
      </c>
      <c r="H10668" s="6"/>
      <c r="I10668" s="6"/>
      <c r="J10668" s="6"/>
    </row>
    <row r="10669" spans="3:10" x14ac:dyDescent="0.25">
      <c r="C10669" s="7">
        <v>43118.5</v>
      </c>
      <c r="D10669" s="8">
        <v>13238.76</v>
      </c>
      <c r="E10669" s="8">
        <v>13249.78</v>
      </c>
      <c r="F10669" s="8">
        <v>13230.64</v>
      </c>
      <c r="G10669" s="8">
        <v>13232.76</v>
      </c>
      <c r="H10669" s="8"/>
      <c r="I10669" s="8"/>
      <c r="J10669" s="8"/>
    </row>
    <row r="10670" spans="3:10" x14ac:dyDescent="0.25">
      <c r="C10670" s="5">
        <v>43118.541666666664</v>
      </c>
      <c r="D10670" s="6">
        <v>13233.26</v>
      </c>
      <c r="E10670" s="6">
        <v>13240.66</v>
      </c>
      <c r="F10670" s="6">
        <v>13219.23</v>
      </c>
      <c r="G10670" s="6">
        <v>13228.42</v>
      </c>
      <c r="H10670" s="6"/>
      <c r="I10670" s="6"/>
      <c r="J10670" s="6"/>
    </row>
    <row r="10671" spans="3:10" x14ac:dyDescent="0.25">
      <c r="C10671" s="7">
        <v>43118.583333333336</v>
      </c>
      <c r="D10671" s="8">
        <v>13227.92</v>
      </c>
      <c r="E10671" s="8">
        <v>13246.61</v>
      </c>
      <c r="F10671" s="8">
        <v>13221.28</v>
      </c>
      <c r="G10671" s="8">
        <v>13229.21</v>
      </c>
      <c r="H10671" s="8"/>
      <c r="I10671" s="8"/>
      <c r="J10671" s="8"/>
    </row>
    <row r="10672" spans="3:10" x14ac:dyDescent="0.25">
      <c r="C10672" s="5">
        <v>43118.625</v>
      </c>
      <c r="D10672" s="6">
        <v>13229.96</v>
      </c>
      <c r="E10672" s="6">
        <v>13249.74</v>
      </c>
      <c r="F10672" s="6">
        <v>13224.31</v>
      </c>
      <c r="G10672" s="6">
        <v>13233.81</v>
      </c>
      <c r="H10672" s="6"/>
      <c r="I10672" s="6"/>
      <c r="J10672" s="6"/>
    </row>
    <row r="10673" spans="3:10" x14ac:dyDescent="0.25">
      <c r="C10673" s="7">
        <v>43118.666666666664</v>
      </c>
      <c r="D10673" s="8">
        <v>13234.06</v>
      </c>
      <c r="E10673" s="8">
        <v>13295.71</v>
      </c>
      <c r="F10673" s="8">
        <v>13233.81</v>
      </c>
      <c r="G10673" s="8">
        <v>13246.19</v>
      </c>
      <c r="H10673" s="8"/>
      <c r="I10673" s="8"/>
      <c r="J10673" s="8"/>
    </row>
    <row r="10674" spans="3:10" x14ac:dyDescent="0.25">
      <c r="C10674" s="5">
        <v>43118.708333333336</v>
      </c>
      <c r="D10674" s="6">
        <v>13246.7</v>
      </c>
      <c r="E10674" s="6">
        <v>13268.32</v>
      </c>
      <c r="F10674" s="6">
        <v>13202.82</v>
      </c>
      <c r="G10674" s="6">
        <v>13255.39</v>
      </c>
      <c r="H10674" s="6"/>
      <c r="I10674" s="6"/>
      <c r="J10674" s="6"/>
    </row>
    <row r="10675" spans="3:10" x14ac:dyDescent="0.25">
      <c r="C10675" s="7">
        <v>43118.75</v>
      </c>
      <c r="D10675" s="8">
        <v>13255.14</v>
      </c>
      <c r="E10675" s="8">
        <v>13281.81</v>
      </c>
      <c r="F10675" s="8">
        <v>13244.64</v>
      </c>
      <c r="G10675" s="8">
        <v>13265.82</v>
      </c>
      <c r="H10675" s="8"/>
      <c r="I10675" s="8"/>
      <c r="J10675" s="8"/>
    </row>
    <row r="10676" spans="3:10" x14ac:dyDescent="0.25">
      <c r="C10676" s="5">
        <v>43118.791666666664</v>
      </c>
      <c r="D10676" s="6">
        <v>13266.32</v>
      </c>
      <c r="E10676" s="6">
        <v>13300.58</v>
      </c>
      <c r="F10676" s="6">
        <v>13258.32</v>
      </c>
      <c r="G10676" s="6">
        <v>13291.33</v>
      </c>
      <c r="H10676" s="6"/>
      <c r="I10676" s="6"/>
      <c r="J10676" s="6"/>
    </row>
    <row r="10677" spans="3:10" x14ac:dyDescent="0.25">
      <c r="C10677" s="7">
        <v>43118.833333333336</v>
      </c>
      <c r="D10677" s="8">
        <v>13292.08</v>
      </c>
      <c r="E10677" s="8">
        <v>13296.83</v>
      </c>
      <c r="F10677" s="8">
        <v>13278.07</v>
      </c>
      <c r="G10677" s="8">
        <v>13292.57</v>
      </c>
      <c r="H10677" s="8"/>
      <c r="I10677" s="8"/>
      <c r="J10677" s="8"/>
    </row>
    <row r="10678" spans="3:10" x14ac:dyDescent="0.25">
      <c r="C10678" s="5">
        <v>43118.875</v>
      </c>
      <c r="D10678" s="6">
        <v>13292.82</v>
      </c>
      <c r="E10678" s="6">
        <v>13305.83</v>
      </c>
      <c r="F10678" s="6">
        <v>13287.32</v>
      </c>
      <c r="G10678" s="6">
        <v>13288.82</v>
      </c>
      <c r="H10678" s="6"/>
      <c r="I10678" s="6"/>
      <c r="J10678" s="6"/>
    </row>
    <row r="10679" spans="3:10" x14ac:dyDescent="0.25">
      <c r="C10679" s="7">
        <v>43118.916666666664</v>
      </c>
      <c r="D10679" s="8">
        <v>13288.57</v>
      </c>
      <c r="E10679" s="8">
        <v>13299.32</v>
      </c>
      <c r="F10679" s="8">
        <v>13273.31</v>
      </c>
      <c r="G10679" s="8">
        <v>13282.31</v>
      </c>
      <c r="H10679" s="8"/>
      <c r="I10679" s="8"/>
      <c r="J10679" s="8"/>
    </row>
    <row r="10680" spans="3:10" x14ac:dyDescent="0.25">
      <c r="C10680" s="5">
        <v>43118.958333333336</v>
      </c>
      <c r="D10680" s="6">
        <v>13283.5</v>
      </c>
      <c r="E10680" s="6">
        <v>13289.43</v>
      </c>
      <c r="F10680" s="6">
        <v>13255.61</v>
      </c>
      <c r="G10680" s="6">
        <v>13268.47</v>
      </c>
      <c r="H10680" s="6"/>
      <c r="I10680" s="6"/>
      <c r="J10680" s="6"/>
    </row>
    <row r="10681" spans="3:10" x14ac:dyDescent="0.25">
      <c r="C10681" s="7">
        <v>43119.041666666664</v>
      </c>
      <c r="D10681" s="8">
        <v>13269.38</v>
      </c>
      <c r="E10681" s="8">
        <v>13286.26</v>
      </c>
      <c r="F10681" s="8">
        <v>13268.78</v>
      </c>
      <c r="G10681" s="8">
        <v>13276.77</v>
      </c>
      <c r="H10681" s="8"/>
      <c r="I10681" s="8"/>
      <c r="J10681" s="8"/>
    </row>
    <row r="10682" spans="3:10" x14ac:dyDescent="0.25">
      <c r="C10682" s="5">
        <v>43119.083333333336</v>
      </c>
      <c r="D10682" s="6">
        <v>13275.58</v>
      </c>
      <c r="E10682" s="6">
        <v>13279.14</v>
      </c>
      <c r="F10682" s="6">
        <v>13269.65</v>
      </c>
      <c r="G10682" s="6">
        <v>13272.02</v>
      </c>
      <c r="H10682" s="6"/>
      <c r="I10682" s="6"/>
      <c r="J10682" s="6"/>
    </row>
    <row r="10683" spans="3:10" x14ac:dyDescent="0.25">
      <c r="C10683" s="7">
        <v>43119.125</v>
      </c>
      <c r="D10683" s="8">
        <v>13272.02</v>
      </c>
      <c r="E10683" s="8">
        <v>13281.65</v>
      </c>
      <c r="F10683" s="8">
        <v>13268.46</v>
      </c>
      <c r="G10683" s="8">
        <v>13274.53</v>
      </c>
      <c r="H10683" s="8"/>
      <c r="I10683" s="8"/>
      <c r="J10683" s="8"/>
    </row>
    <row r="10684" spans="3:10" x14ac:dyDescent="0.25">
      <c r="C10684" s="5">
        <v>43119.166666666664</v>
      </c>
      <c r="D10684" s="6">
        <v>13274.53</v>
      </c>
      <c r="E10684" s="6">
        <v>13276.9</v>
      </c>
      <c r="F10684" s="6">
        <v>13254.05</v>
      </c>
      <c r="G10684" s="6">
        <v>13259.98</v>
      </c>
      <c r="H10684" s="6"/>
      <c r="I10684" s="6"/>
      <c r="J10684" s="6"/>
    </row>
    <row r="10685" spans="3:10" x14ac:dyDescent="0.25">
      <c r="C10685" s="7">
        <v>43119.208333333336</v>
      </c>
      <c r="D10685" s="8">
        <v>13258.79</v>
      </c>
      <c r="E10685" s="8">
        <v>13259.98</v>
      </c>
      <c r="F10685" s="8">
        <v>13242.68</v>
      </c>
      <c r="G10685" s="8">
        <v>13248.61</v>
      </c>
      <c r="H10685" s="8"/>
      <c r="I10685" s="8"/>
      <c r="J10685" s="8"/>
    </row>
    <row r="10686" spans="3:10" x14ac:dyDescent="0.25">
      <c r="C10686" s="5">
        <v>43119.25</v>
      </c>
      <c r="D10686" s="6">
        <v>13248.61</v>
      </c>
      <c r="E10686" s="6">
        <v>13260.41</v>
      </c>
      <c r="F10686" s="6">
        <v>13246.24</v>
      </c>
      <c r="G10686" s="6">
        <v>13255.66</v>
      </c>
      <c r="H10686" s="6"/>
      <c r="I10686" s="6"/>
      <c r="J10686" s="6"/>
    </row>
    <row r="10687" spans="3:10" x14ac:dyDescent="0.25">
      <c r="C10687" s="7">
        <v>43119.291666666664</v>
      </c>
      <c r="D10687" s="8">
        <v>13254.48</v>
      </c>
      <c r="E10687" s="8">
        <v>13260.07</v>
      </c>
      <c r="F10687" s="8">
        <v>13253.26</v>
      </c>
      <c r="G10687" s="8">
        <v>13257.16</v>
      </c>
      <c r="H10687" s="8"/>
      <c r="I10687" s="8"/>
      <c r="J10687" s="8"/>
    </row>
    <row r="10688" spans="3:10" x14ac:dyDescent="0.25">
      <c r="C10688" s="5">
        <v>43119.333333333336</v>
      </c>
      <c r="D10688" s="6">
        <v>13258.35</v>
      </c>
      <c r="E10688" s="6">
        <v>13262.55</v>
      </c>
      <c r="F10688" s="6">
        <v>13253.41</v>
      </c>
      <c r="G10688" s="6">
        <v>13256.77</v>
      </c>
      <c r="H10688" s="6"/>
      <c r="I10688" s="6"/>
      <c r="J10688" s="6"/>
    </row>
    <row r="10689" spans="3:10" x14ac:dyDescent="0.25">
      <c r="C10689" s="7">
        <v>43119.375</v>
      </c>
      <c r="D10689" s="8">
        <v>13266.04</v>
      </c>
      <c r="E10689" s="8">
        <v>13283.76</v>
      </c>
      <c r="F10689" s="8">
        <v>13257.98</v>
      </c>
      <c r="G10689" s="8">
        <v>13279.52</v>
      </c>
      <c r="H10689" s="8"/>
      <c r="I10689" s="8"/>
      <c r="J10689" s="8"/>
    </row>
    <row r="10690" spans="3:10" x14ac:dyDescent="0.25">
      <c r="C10690" s="5">
        <v>43119.416666666664</v>
      </c>
      <c r="D10690" s="6">
        <v>13279.52</v>
      </c>
      <c r="E10690" s="6">
        <v>13359.66</v>
      </c>
      <c r="F10690" s="6">
        <v>13278.41</v>
      </c>
      <c r="G10690" s="6">
        <v>13348.7</v>
      </c>
      <c r="H10690" s="6"/>
      <c r="I10690" s="6"/>
      <c r="J10690" s="6"/>
    </row>
    <row r="10691" spans="3:10" x14ac:dyDescent="0.25">
      <c r="C10691" s="7">
        <v>43119.458333333336</v>
      </c>
      <c r="D10691" s="8">
        <v>13347.7</v>
      </c>
      <c r="E10691" s="8">
        <v>13414.54</v>
      </c>
      <c r="F10691" s="8">
        <v>13343.53</v>
      </c>
      <c r="G10691" s="8">
        <v>13402.47</v>
      </c>
      <c r="H10691" s="8"/>
      <c r="I10691" s="8"/>
      <c r="J10691" s="8"/>
    </row>
    <row r="10692" spans="3:10" x14ac:dyDescent="0.25">
      <c r="C10692" s="5">
        <v>43119.5</v>
      </c>
      <c r="D10692" s="6">
        <v>13402.22</v>
      </c>
      <c r="E10692" s="6">
        <v>13422.24</v>
      </c>
      <c r="F10692" s="6">
        <v>13389.75</v>
      </c>
      <c r="G10692" s="6">
        <v>13406.73</v>
      </c>
      <c r="H10692" s="6"/>
      <c r="I10692" s="6"/>
      <c r="J10692" s="6"/>
    </row>
    <row r="10693" spans="3:10" x14ac:dyDescent="0.25">
      <c r="C10693" s="7">
        <v>43119.541666666664</v>
      </c>
      <c r="D10693" s="8">
        <v>13406.48</v>
      </c>
      <c r="E10693" s="8">
        <v>13420.5</v>
      </c>
      <c r="F10693" s="8">
        <v>13391.79</v>
      </c>
      <c r="G10693" s="8">
        <v>13395.88</v>
      </c>
      <c r="H10693" s="8"/>
      <c r="I10693" s="8"/>
      <c r="J10693" s="8"/>
    </row>
    <row r="10694" spans="3:10" x14ac:dyDescent="0.25">
      <c r="C10694" s="5">
        <v>43119.583333333336</v>
      </c>
      <c r="D10694" s="6">
        <v>13394.63</v>
      </c>
      <c r="E10694" s="6">
        <v>13433.82</v>
      </c>
      <c r="F10694" s="6">
        <v>13390.62</v>
      </c>
      <c r="G10694" s="6">
        <v>13429.27</v>
      </c>
      <c r="H10694" s="6"/>
      <c r="I10694" s="6"/>
      <c r="J10694" s="6"/>
    </row>
    <row r="10695" spans="3:10" x14ac:dyDescent="0.25">
      <c r="C10695" s="7">
        <v>43119.625</v>
      </c>
      <c r="D10695" s="8">
        <v>13428.77</v>
      </c>
      <c r="E10695" s="8">
        <v>13428.77</v>
      </c>
      <c r="F10695" s="8">
        <v>13398.43</v>
      </c>
      <c r="G10695" s="8">
        <v>13418.96</v>
      </c>
      <c r="H10695" s="8"/>
      <c r="I10695" s="8"/>
      <c r="J10695" s="8"/>
    </row>
    <row r="10696" spans="3:10" x14ac:dyDescent="0.25">
      <c r="C10696" s="5">
        <v>43119.666666666664</v>
      </c>
      <c r="D10696" s="6">
        <v>13419.46</v>
      </c>
      <c r="E10696" s="6">
        <v>13446.1</v>
      </c>
      <c r="F10696" s="6">
        <v>13416.11</v>
      </c>
      <c r="G10696" s="6">
        <v>13422.94</v>
      </c>
      <c r="H10696" s="6"/>
      <c r="I10696" s="6"/>
      <c r="J10696" s="6"/>
    </row>
    <row r="10697" spans="3:10" x14ac:dyDescent="0.25">
      <c r="C10697" s="7">
        <v>43119.708333333336</v>
      </c>
      <c r="D10697" s="8">
        <v>13424.69</v>
      </c>
      <c r="E10697" s="8">
        <v>13432.49</v>
      </c>
      <c r="F10697" s="8">
        <v>13402.19</v>
      </c>
      <c r="G10697" s="8">
        <v>13417.86</v>
      </c>
      <c r="H10697" s="8"/>
      <c r="I10697" s="8"/>
      <c r="J10697" s="8"/>
    </row>
    <row r="10698" spans="3:10" x14ac:dyDescent="0.25">
      <c r="C10698" s="5">
        <v>43119.75</v>
      </c>
      <c r="D10698" s="6">
        <v>13418.11</v>
      </c>
      <c r="E10698" s="6">
        <v>13437.9</v>
      </c>
      <c r="F10698" s="6">
        <v>13398.34</v>
      </c>
      <c r="G10698" s="6">
        <v>13419.61</v>
      </c>
      <c r="H10698" s="6"/>
      <c r="I10698" s="6"/>
      <c r="J10698" s="6"/>
    </row>
    <row r="10699" spans="3:10" x14ac:dyDescent="0.25">
      <c r="C10699" s="7">
        <v>43119.791666666664</v>
      </c>
      <c r="D10699" s="8">
        <v>13419.36</v>
      </c>
      <c r="E10699" s="8">
        <v>13438.62</v>
      </c>
      <c r="F10699" s="8">
        <v>13417.61</v>
      </c>
      <c r="G10699" s="8">
        <v>13435.86</v>
      </c>
      <c r="H10699" s="8"/>
      <c r="I10699" s="8"/>
      <c r="J10699" s="8"/>
    </row>
    <row r="10700" spans="3:10" x14ac:dyDescent="0.25">
      <c r="C10700" s="5">
        <v>43119.833333333336</v>
      </c>
      <c r="D10700" s="6">
        <v>13436.37</v>
      </c>
      <c r="E10700" s="6">
        <v>13436.87</v>
      </c>
      <c r="F10700" s="6">
        <v>13423.36</v>
      </c>
      <c r="G10700" s="6">
        <v>13430.36</v>
      </c>
      <c r="H10700" s="6"/>
      <c r="I10700" s="6"/>
      <c r="J10700" s="6"/>
    </row>
    <row r="10701" spans="3:10" x14ac:dyDescent="0.25">
      <c r="C10701" s="7">
        <v>43119.875</v>
      </c>
      <c r="D10701" s="8">
        <v>13430.11</v>
      </c>
      <c r="E10701" s="8">
        <v>13465.62</v>
      </c>
      <c r="F10701" s="8">
        <v>13430.11</v>
      </c>
      <c r="G10701" s="8">
        <v>13451.86</v>
      </c>
      <c r="H10701" s="8"/>
      <c r="I10701" s="8"/>
      <c r="J10701" s="8"/>
    </row>
    <row r="10702" spans="3:10" x14ac:dyDescent="0.25">
      <c r="C10702" s="5">
        <v>43119.916666666664</v>
      </c>
      <c r="D10702" s="6">
        <v>13451.36</v>
      </c>
      <c r="E10702" s="6">
        <v>13473.62</v>
      </c>
      <c r="F10702" s="6">
        <v>13449.61</v>
      </c>
      <c r="G10702" s="6">
        <v>13463.86</v>
      </c>
      <c r="H10702" s="6"/>
      <c r="I10702" s="6"/>
      <c r="J10702" s="6"/>
    </row>
    <row r="10703" spans="3:10" x14ac:dyDescent="0.25">
      <c r="C10703" s="7">
        <v>43122.041666666664</v>
      </c>
      <c r="D10703" s="8">
        <v>13463.01</v>
      </c>
      <c r="E10703" s="8">
        <v>13475.56</v>
      </c>
      <c r="F10703" s="8">
        <v>13427.81</v>
      </c>
      <c r="G10703" s="8">
        <v>13467.38</v>
      </c>
      <c r="H10703" s="8"/>
      <c r="I10703" s="8"/>
      <c r="J10703" s="8"/>
    </row>
    <row r="10704" spans="3:10" x14ac:dyDescent="0.25">
      <c r="C10704" s="5">
        <v>43122.083333333336</v>
      </c>
      <c r="D10704" s="6">
        <v>13466.78</v>
      </c>
      <c r="E10704" s="6">
        <v>13469.77</v>
      </c>
      <c r="F10704" s="6">
        <v>13460.2</v>
      </c>
      <c r="G10704" s="6">
        <v>13467.37</v>
      </c>
      <c r="H10704" s="6"/>
      <c r="I10704" s="6"/>
      <c r="J10704" s="6"/>
    </row>
    <row r="10705" spans="3:10" x14ac:dyDescent="0.25">
      <c r="C10705" s="7">
        <v>43122.125</v>
      </c>
      <c r="D10705" s="8">
        <v>13466.74</v>
      </c>
      <c r="E10705" s="8">
        <v>13472.72</v>
      </c>
      <c r="F10705" s="8">
        <v>13460.76</v>
      </c>
      <c r="G10705" s="8">
        <v>13472.72</v>
      </c>
      <c r="H10705" s="8"/>
      <c r="I10705" s="8"/>
      <c r="J10705" s="8"/>
    </row>
    <row r="10706" spans="3:10" x14ac:dyDescent="0.25">
      <c r="C10706" s="5">
        <v>43122.166666666664</v>
      </c>
      <c r="D10706" s="6">
        <v>13472.12</v>
      </c>
      <c r="E10706" s="6">
        <v>13479.9</v>
      </c>
      <c r="F10706" s="6">
        <v>13467.93</v>
      </c>
      <c r="G10706" s="6">
        <v>13469.13</v>
      </c>
      <c r="H10706" s="6"/>
      <c r="I10706" s="6"/>
      <c r="J10706" s="6"/>
    </row>
    <row r="10707" spans="3:10" x14ac:dyDescent="0.25">
      <c r="C10707" s="7">
        <v>43122.208333333336</v>
      </c>
      <c r="D10707" s="8">
        <v>13469.13</v>
      </c>
      <c r="E10707" s="8">
        <v>13470.33</v>
      </c>
      <c r="F10707" s="8">
        <v>13466.74</v>
      </c>
      <c r="G10707" s="8">
        <v>13467.93</v>
      </c>
      <c r="H10707" s="8"/>
      <c r="I10707" s="8"/>
      <c r="J10707" s="8"/>
    </row>
    <row r="10708" spans="3:10" x14ac:dyDescent="0.25">
      <c r="C10708" s="5">
        <v>43122.25</v>
      </c>
      <c r="D10708" s="6">
        <v>13467.93</v>
      </c>
      <c r="E10708" s="6">
        <v>13468.43</v>
      </c>
      <c r="F10708" s="6">
        <v>13463.64</v>
      </c>
      <c r="G10708" s="6">
        <v>13466.03</v>
      </c>
      <c r="H10708" s="6"/>
      <c r="I10708" s="6"/>
      <c r="J10708" s="6"/>
    </row>
    <row r="10709" spans="3:10" x14ac:dyDescent="0.25">
      <c r="C10709" s="7">
        <v>43122.291666666664</v>
      </c>
      <c r="D10709" s="8">
        <v>13467.23</v>
      </c>
      <c r="E10709" s="8">
        <v>13468.43</v>
      </c>
      <c r="F10709" s="8">
        <v>13461.32</v>
      </c>
      <c r="G10709" s="8">
        <v>13463.21</v>
      </c>
      <c r="H10709" s="8"/>
      <c r="I10709" s="8"/>
      <c r="J10709" s="8"/>
    </row>
    <row r="10710" spans="3:10" x14ac:dyDescent="0.25">
      <c r="C10710" s="5">
        <v>43122.333333333336</v>
      </c>
      <c r="D10710" s="6">
        <v>13463.21</v>
      </c>
      <c r="E10710" s="6">
        <v>13466.25</v>
      </c>
      <c r="F10710" s="6">
        <v>13453.18</v>
      </c>
      <c r="G10710" s="6">
        <v>13460.38</v>
      </c>
      <c r="H10710" s="6"/>
      <c r="I10710" s="6"/>
      <c r="J10710" s="6"/>
    </row>
    <row r="10711" spans="3:10" x14ac:dyDescent="0.25">
      <c r="C10711" s="7">
        <v>43122.375</v>
      </c>
      <c r="D10711" s="8">
        <v>13457.76</v>
      </c>
      <c r="E10711" s="8">
        <v>13464.71</v>
      </c>
      <c r="F10711" s="8">
        <v>13436.47</v>
      </c>
      <c r="G10711" s="8">
        <v>13438.22</v>
      </c>
      <c r="H10711" s="8"/>
      <c r="I10711" s="8"/>
      <c r="J10711" s="8"/>
    </row>
    <row r="10712" spans="3:10" x14ac:dyDescent="0.25">
      <c r="C10712" s="5">
        <v>43122.416666666664</v>
      </c>
      <c r="D10712" s="6">
        <v>13436.47</v>
      </c>
      <c r="E10712" s="6">
        <v>13455.72</v>
      </c>
      <c r="F10712" s="6">
        <v>13419.22</v>
      </c>
      <c r="G10712" s="6">
        <v>13428.35</v>
      </c>
      <c r="H10712" s="6"/>
      <c r="I10712" s="6"/>
      <c r="J10712" s="6"/>
    </row>
    <row r="10713" spans="3:10" x14ac:dyDescent="0.25">
      <c r="C10713" s="7">
        <v>43122.458333333336</v>
      </c>
      <c r="D10713" s="8">
        <v>13427.85</v>
      </c>
      <c r="E10713" s="8">
        <v>13433.59</v>
      </c>
      <c r="F10713" s="8">
        <v>13409.97</v>
      </c>
      <c r="G10713" s="8">
        <v>13422.96</v>
      </c>
      <c r="H10713" s="8"/>
      <c r="I10713" s="8"/>
      <c r="J10713" s="8"/>
    </row>
    <row r="10714" spans="3:10" x14ac:dyDescent="0.25">
      <c r="C10714" s="5">
        <v>43122.5</v>
      </c>
      <c r="D10714" s="6">
        <v>13422.46</v>
      </c>
      <c r="E10714" s="6">
        <v>13440.82</v>
      </c>
      <c r="F10714" s="6">
        <v>13414.79</v>
      </c>
      <c r="G10714" s="6">
        <v>13433.82</v>
      </c>
      <c r="H10714" s="6"/>
      <c r="I10714" s="6"/>
      <c r="J10714" s="6"/>
    </row>
    <row r="10715" spans="3:10" x14ac:dyDescent="0.25">
      <c r="C10715" s="7">
        <v>43122.541666666664</v>
      </c>
      <c r="D10715" s="8">
        <v>13434.07</v>
      </c>
      <c r="E10715" s="8">
        <v>13448.86</v>
      </c>
      <c r="F10715" s="8">
        <v>13432.32</v>
      </c>
      <c r="G10715" s="8">
        <v>13441.1</v>
      </c>
      <c r="H10715" s="8"/>
      <c r="I10715" s="8"/>
      <c r="J10715" s="8"/>
    </row>
    <row r="10716" spans="3:10" x14ac:dyDescent="0.25">
      <c r="C10716" s="5">
        <v>43122.583333333336</v>
      </c>
      <c r="D10716" s="6">
        <v>13441.35</v>
      </c>
      <c r="E10716" s="6">
        <v>13451.51</v>
      </c>
      <c r="F10716" s="6">
        <v>13430.28</v>
      </c>
      <c r="G10716" s="6">
        <v>13448.76</v>
      </c>
      <c r="H10716" s="6"/>
      <c r="I10716" s="6"/>
      <c r="J10716" s="6"/>
    </row>
    <row r="10717" spans="3:10" x14ac:dyDescent="0.25">
      <c r="C10717" s="7">
        <v>43122.625</v>
      </c>
      <c r="D10717" s="8">
        <v>13447.76</v>
      </c>
      <c r="E10717" s="8">
        <v>13463.4</v>
      </c>
      <c r="F10717" s="8">
        <v>13445.68</v>
      </c>
      <c r="G10717" s="8">
        <v>13448.31</v>
      </c>
      <c r="H10717" s="8"/>
      <c r="I10717" s="8"/>
      <c r="J10717" s="8"/>
    </row>
    <row r="10718" spans="3:10" x14ac:dyDescent="0.25">
      <c r="C10718" s="5">
        <v>43122.666666666664</v>
      </c>
      <c r="D10718" s="6">
        <v>13448.06</v>
      </c>
      <c r="E10718" s="6">
        <v>13460.55</v>
      </c>
      <c r="F10718" s="6">
        <v>13440.8</v>
      </c>
      <c r="G10718" s="6">
        <v>13456.79</v>
      </c>
      <c r="H10718" s="6"/>
      <c r="I10718" s="6"/>
      <c r="J10718" s="6"/>
    </row>
    <row r="10719" spans="3:10" x14ac:dyDescent="0.25">
      <c r="C10719" s="7">
        <v>43122.708333333336</v>
      </c>
      <c r="D10719" s="8">
        <v>13456.03</v>
      </c>
      <c r="E10719" s="8">
        <v>13471.5</v>
      </c>
      <c r="F10719" s="8">
        <v>13421.65</v>
      </c>
      <c r="G10719" s="8">
        <v>13425.14</v>
      </c>
      <c r="H10719" s="8"/>
      <c r="I10719" s="8"/>
      <c r="J10719" s="8"/>
    </row>
    <row r="10720" spans="3:10" x14ac:dyDescent="0.25">
      <c r="C10720" s="5">
        <v>43122.75</v>
      </c>
      <c r="D10720" s="6">
        <v>13424.39</v>
      </c>
      <c r="E10720" s="6">
        <v>13467.64</v>
      </c>
      <c r="F10720" s="6">
        <v>13418.65</v>
      </c>
      <c r="G10720" s="6">
        <v>13465.89</v>
      </c>
      <c r="H10720" s="6"/>
      <c r="I10720" s="6"/>
      <c r="J10720" s="6"/>
    </row>
    <row r="10721" spans="3:10" x14ac:dyDescent="0.25">
      <c r="C10721" s="7">
        <v>43122.791666666664</v>
      </c>
      <c r="D10721" s="8">
        <v>13466.39</v>
      </c>
      <c r="E10721" s="8">
        <v>13502.4</v>
      </c>
      <c r="F10721" s="8">
        <v>13460.63</v>
      </c>
      <c r="G10721" s="8">
        <v>13493.39</v>
      </c>
      <c r="H10721" s="8"/>
      <c r="I10721" s="8"/>
      <c r="J10721" s="8"/>
    </row>
    <row r="10722" spans="3:10" x14ac:dyDescent="0.25">
      <c r="C10722" s="5">
        <v>43122.833333333336</v>
      </c>
      <c r="D10722" s="6">
        <v>13493.64</v>
      </c>
      <c r="E10722" s="6">
        <v>13501.14</v>
      </c>
      <c r="F10722" s="6">
        <v>13487.64</v>
      </c>
      <c r="G10722" s="6">
        <v>13496.89</v>
      </c>
      <c r="H10722" s="6"/>
      <c r="I10722" s="6"/>
      <c r="J10722" s="6"/>
    </row>
    <row r="10723" spans="3:10" x14ac:dyDescent="0.25">
      <c r="C10723" s="7">
        <v>43122.875</v>
      </c>
      <c r="D10723" s="8">
        <v>13496.64</v>
      </c>
      <c r="E10723" s="8">
        <v>13498.39</v>
      </c>
      <c r="F10723" s="8">
        <v>13487.13</v>
      </c>
      <c r="G10723" s="8">
        <v>13490.88</v>
      </c>
      <c r="H10723" s="8"/>
      <c r="I10723" s="8"/>
      <c r="J10723" s="8"/>
    </row>
    <row r="10724" spans="3:10" x14ac:dyDescent="0.25">
      <c r="C10724" s="5">
        <v>43122.916666666664</v>
      </c>
      <c r="D10724" s="6">
        <v>13490.63</v>
      </c>
      <c r="E10724" s="6">
        <v>13519.14</v>
      </c>
      <c r="F10724" s="6">
        <v>13489.88</v>
      </c>
      <c r="G10724" s="6">
        <v>13504.63</v>
      </c>
      <c r="H10724" s="6"/>
      <c r="I10724" s="6"/>
      <c r="J10724" s="6"/>
    </row>
    <row r="10725" spans="3:10" x14ac:dyDescent="0.25">
      <c r="C10725" s="7">
        <v>43122.958333333336</v>
      </c>
      <c r="D10725" s="8">
        <v>13507.02</v>
      </c>
      <c r="E10725" s="8">
        <v>13516.82</v>
      </c>
      <c r="F10725" s="8">
        <v>13502.25</v>
      </c>
      <c r="G10725" s="8">
        <v>13504.91</v>
      </c>
      <c r="H10725" s="8"/>
      <c r="I10725" s="8"/>
      <c r="J10725" s="8"/>
    </row>
    <row r="10726" spans="3:10" x14ac:dyDescent="0.25">
      <c r="C10726" s="5">
        <v>43123.041666666664</v>
      </c>
      <c r="D10726" s="6">
        <v>13504.91</v>
      </c>
      <c r="E10726" s="6">
        <v>13508.6</v>
      </c>
      <c r="F10726" s="6">
        <v>13501.45</v>
      </c>
      <c r="G10726" s="6">
        <v>13503.83</v>
      </c>
      <c r="H10726" s="6"/>
      <c r="I10726" s="6"/>
      <c r="J10726" s="6"/>
    </row>
    <row r="10727" spans="3:10" x14ac:dyDescent="0.25">
      <c r="C10727" s="7">
        <v>43123.083333333336</v>
      </c>
      <c r="D10727" s="8">
        <v>13503.83</v>
      </c>
      <c r="E10727" s="8">
        <v>13508.59</v>
      </c>
      <c r="F10727" s="8">
        <v>13500.25</v>
      </c>
      <c r="G10727" s="8">
        <v>13507.4</v>
      </c>
      <c r="H10727" s="8"/>
      <c r="I10727" s="8"/>
      <c r="J10727" s="8"/>
    </row>
    <row r="10728" spans="3:10" x14ac:dyDescent="0.25">
      <c r="C10728" s="5">
        <v>43123.125</v>
      </c>
      <c r="D10728" s="6">
        <v>13507.5</v>
      </c>
      <c r="E10728" s="6">
        <v>13519.84</v>
      </c>
      <c r="F10728" s="6">
        <v>13501.55</v>
      </c>
      <c r="G10728" s="6">
        <v>13518.64</v>
      </c>
      <c r="H10728" s="6"/>
      <c r="I10728" s="6"/>
      <c r="J10728" s="6"/>
    </row>
    <row r="10729" spans="3:10" x14ac:dyDescent="0.25">
      <c r="C10729" s="7">
        <v>43123.166666666664</v>
      </c>
      <c r="D10729" s="8">
        <v>13518.64</v>
      </c>
      <c r="E10729" s="8">
        <v>13521.03</v>
      </c>
      <c r="F10729" s="8">
        <v>13511.49</v>
      </c>
      <c r="G10729" s="8">
        <v>13513.88</v>
      </c>
      <c r="H10729" s="8"/>
      <c r="I10729" s="8"/>
      <c r="J10729" s="8"/>
    </row>
    <row r="10730" spans="3:10" x14ac:dyDescent="0.25">
      <c r="C10730" s="5">
        <v>43123.208333333336</v>
      </c>
      <c r="D10730" s="6">
        <v>13513.88</v>
      </c>
      <c r="E10730" s="6">
        <v>13518.94</v>
      </c>
      <c r="F10730" s="6">
        <v>13510.3</v>
      </c>
      <c r="G10730" s="6">
        <v>13518.94</v>
      </c>
      <c r="H10730" s="6"/>
      <c r="I10730" s="6"/>
      <c r="J10730" s="6"/>
    </row>
    <row r="10731" spans="3:10" x14ac:dyDescent="0.25">
      <c r="C10731" s="7">
        <v>43123.25</v>
      </c>
      <c r="D10731" s="8">
        <v>13518.94</v>
      </c>
      <c r="E10731" s="8">
        <v>13528.28</v>
      </c>
      <c r="F10731" s="8">
        <v>13516.25</v>
      </c>
      <c r="G10731" s="8">
        <v>13525.89</v>
      </c>
      <c r="H10731" s="8"/>
      <c r="I10731" s="8"/>
      <c r="J10731" s="8"/>
    </row>
    <row r="10732" spans="3:10" x14ac:dyDescent="0.25">
      <c r="C10732" s="5">
        <v>43123.291666666664</v>
      </c>
      <c r="D10732" s="6">
        <v>13524.7</v>
      </c>
      <c r="E10732" s="6">
        <v>13533.44</v>
      </c>
      <c r="F10732" s="6">
        <v>13524.7</v>
      </c>
      <c r="G10732" s="6">
        <v>13532.25</v>
      </c>
      <c r="H10732" s="6"/>
      <c r="I10732" s="6"/>
      <c r="J10732" s="6"/>
    </row>
    <row r="10733" spans="3:10" x14ac:dyDescent="0.25">
      <c r="C10733" s="7">
        <v>43123.333333333336</v>
      </c>
      <c r="D10733" s="8">
        <v>13531.68</v>
      </c>
      <c r="E10733" s="8">
        <v>13558.06</v>
      </c>
      <c r="F10733" s="8">
        <v>13531.68</v>
      </c>
      <c r="G10733" s="8">
        <v>13554.06</v>
      </c>
      <c r="H10733" s="8"/>
      <c r="I10733" s="8"/>
      <c r="J10733" s="8"/>
    </row>
    <row r="10734" spans="3:10" x14ac:dyDescent="0.25">
      <c r="C10734" s="5">
        <v>43123.375</v>
      </c>
      <c r="D10734" s="6">
        <v>13555.56</v>
      </c>
      <c r="E10734" s="6">
        <v>13600.99</v>
      </c>
      <c r="F10734" s="6">
        <v>13551.83</v>
      </c>
      <c r="G10734" s="6">
        <v>13585.91</v>
      </c>
      <c r="H10734" s="6"/>
      <c r="I10734" s="6"/>
      <c r="J10734" s="6"/>
    </row>
    <row r="10735" spans="3:10" x14ac:dyDescent="0.25">
      <c r="C10735" s="7">
        <v>43123.416666666664</v>
      </c>
      <c r="D10735" s="8">
        <v>13582.91</v>
      </c>
      <c r="E10735" s="8">
        <v>13598.83</v>
      </c>
      <c r="F10735" s="8">
        <v>13562.17</v>
      </c>
      <c r="G10735" s="8">
        <v>13577.24</v>
      </c>
      <c r="H10735" s="8"/>
      <c r="I10735" s="8"/>
      <c r="J10735" s="8"/>
    </row>
    <row r="10736" spans="3:10" x14ac:dyDescent="0.25">
      <c r="C10736" s="5">
        <v>43123.458333333336</v>
      </c>
      <c r="D10736" s="6">
        <v>13576.99</v>
      </c>
      <c r="E10736" s="6">
        <v>13592.11</v>
      </c>
      <c r="F10736" s="6">
        <v>13570.32</v>
      </c>
      <c r="G10736" s="6">
        <v>13581.14</v>
      </c>
      <c r="H10736" s="6"/>
      <c r="I10736" s="6"/>
      <c r="J10736" s="6"/>
    </row>
    <row r="10737" spans="3:10" x14ac:dyDescent="0.25">
      <c r="C10737" s="7">
        <v>43123.5</v>
      </c>
      <c r="D10737" s="8">
        <v>13580.95</v>
      </c>
      <c r="E10737" s="8">
        <v>13587.7</v>
      </c>
      <c r="F10737" s="8">
        <v>13563.67</v>
      </c>
      <c r="G10737" s="8">
        <v>13567.42</v>
      </c>
      <c r="H10737" s="8"/>
      <c r="I10737" s="8"/>
      <c r="J10737" s="8"/>
    </row>
    <row r="10738" spans="3:10" x14ac:dyDescent="0.25">
      <c r="C10738" s="5">
        <v>43123.541666666664</v>
      </c>
      <c r="D10738" s="6">
        <v>13567.43</v>
      </c>
      <c r="E10738" s="6">
        <v>13568.97</v>
      </c>
      <c r="F10738" s="6">
        <v>13516.24</v>
      </c>
      <c r="G10738" s="6">
        <v>13542.64</v>
      </c>
      <c r="H10738" s="6"/>
      <c r="I10738" s="6"/>
      <c r="J10738" s="6"/>
    </row>
    <row r="10739" spans="3:10" x14ac:dyDescent="0.25">
      <c r="C10739" s="7">
        <v>43123.583333333336</v>
      </c>
      <c r="D10739" s="8">
        <v>13542.89</v>
      </c>
      <c r="E10739" s="8">
        <v>13555.7</v>
      </c>
      <c r="F10739" s="8">
        <v>13531.11</v>
      </c>
      <c r="G10739" s="8">
        <v>13551.78</v>
      </c>
      <c r="H10739" s="8"/>
      <c r="I10739" s="8"/>
      <c r="J10739" s="8"/>
    </row>
    <row r="10740" spans="3:10" x14ac:dyDescent="0.25">
      <c r="C10740" s="5">
        <v>43123.625</v>
      </c>
      <c r="D10740" s="6">
        <v>13552.53</v>
      </c>
      <c r="E10740" s="6">
        <v>13567.75</v>
      </c>
      <c r="F10740" s="6">
        <v>13547.75</v>
      </c>
      <c r="G10740" s="6">
        <v>13553.85</v>
      </c>
      <c r="H10740" s="6"/>
      <c r="I10740" s="6"/>
      <c r="J10740" s="6"/>
    </row>
    <row r="10741" spans="3:10" x14ac:dyDescent="0.25">
      <c r="C10741" s="7">
        <v>43123.666666666664</v>
      </c>
      <c r="D10741" s="8">
        <v>13553.68</v>
      </c>
      <c r="E10741" s="8">
        <v>13576.15</v>
      </c>
      <c r="F10741" s="8">
        <v>13527.87</v>
      </c>
      <c r="G10741" s="8">
        <v>13536.44</v>
      </c>
      <c r="H10741" s="8"/>
      <c r="I10741" s="8"/>
      <c r="J10741" s="8"/>
    </row>
    <row r="10742" spans="3:10" x14ac:dyDescent="0.25">
      <c r="C10742" s="5">
        <v>43123.708333333336</v>
      </c>
      <c r="D10742" s="6">
        <v>13535.69</v>
      </c>
      <c r="E10742" s="6">
        <v>13564.86</v>
      </c>
      <c r="F10742" s="6">
        <v>13523.71</v>
      </c>
      <c r="G10742" s="6">
        <v>13559.53</v>
      </c>
      <c r="H10742" s="6"/>
      <c r="I10742" s="6"/>
      <c r="J10742" s="6"/>
    </row>
    <row r="10743" spans="3:10" x14ac:dyDescent="0.25">
      <c r="C10743" s="7">
        <v>43123.75</v>
      </c>
      <c r="D10743" s="8">
        <v>13560.03</v>
      </c>
      <c r="E10743" s="8">
        <v>13565.9</v>
      </c>
      <c r="F10743" s="8">
        <v>13546.63</v>
      </c>
      <c r="G10743" s="8">
        <v>13553.31</v>
      </c>
      <c r="H10743" s="8"/>
      <c r="I10743" s="8"/>
      <c r="J10743" s="8"/>
    </row>
    <row r="10744" spans="3:10" x14ac:dyDescent="0.25">
      <c r="C10744" s="5">
        <v>43123.791666666664</v>
      </c>
      <c r="D10744" s="6">
        <v>13552.74</v>
      </c>
      <c r="E10744" s="6">
        <v>13559.49</v>
      </c>
      <c r="F10744" s="6">
        <v>13545.24</v>
      </c>
      <c r="G10744" s="6">
        <v>13558.74</v>
      </c>
      <c r="H10744" s="6"/>
      <c r="I10744" s="6"/>
      <c r="J10744" s="6"/>
    </row>
    <row r="10745" spans="3:10" x14ac:dyDescent="0.25">
      <c r="C10745" s="7">
        <v>43123.833333333336</v>
      </c>
      <c r="D10745" s="8">
        <v>13558.99</v>
      </c>
      <c r="E10745" s="8">
        <v>13578.24</v>
      </c>
      <c r="F10745" s="8">
        <v>13556.24</v>
      </c>
      <c r="G10745" s="8">
        <v>13576.49</v>
      </c>
      <c r="H10745" s="8"/>
      <c r="I10745" s="8"/>
      <c r="J10745" s="8"/>
    </row>
    <row r="10746" spans="3:10" x14ac:dyDescent="0.25">
      <c r="C10746" s="5">
        <v>43123.875</v>
      </c>
      <c r="D10746" s="6">
        <v>13576.74</v>
      </c>
      <c r="E10746" s="6">
        <v>13577.24</v>
      </c>
      <c r="F10746" s="6">
        <v>13548.23</v>
      </c>
      <c r="G10746" s="6">
        <v>13563.99</v>
      </c>
      <c r="H10746" s="6"/>
      <c r="I10746" s="6"/>
      <c r="J10746" s="6"/>
    </row>
    <row r="10747" spans="3:10" x14ac:dyDescent="0.25">
      <c r="C10747" s="7">
        <v>43123.916666666664</v>
      </c>
      <c r="D10747" s="8">
        <v>13564.24</v>
      </c>
      <c r="E10747" s="8">
        <v>13574.74</v>
      </c>
      <c r="F10747" s="8">
        <v>13553.73</v>
      </c>
      <c r="G10747" s="8">
        <v>13571.98</v>
      </c>
      <c r="H10747" s="8"/>
      <c r="I10747" s="8"/>
      <c r="J10747" s="8"/>
    </row>
    <row r="10748" spans="3:10" x14ac:dyDescent="0.25">
      <c r="C10748" s="5">
        <v>43123.958333333336</v>
      </c>
      <c r="D10748" s="6">
        <v>13569.64</v>
      </c>
      <c r="E10748" s="6">
        <v>13571.43</v>
      </c>
      <c r="F10748" s="6">
        <v>13550.1</v>
      </c>
      <c r="G10748" s="6">
        <v>13555.38</v>
      </c>
      <c r="H10748" s="6"/>
      <c r="I10748" s="6"/>
      <c r="J10748" s="6"/>
    </row>
    <row r="10749" spans="3:10" x14ac:dyDescent="0.25">
      <c r="C10749" s="7">
        <v>43124.041666666664</v>
      </c>
      <c r="D10749" s="8">
        <v>13550</v>
      </c>
      <c r="E10749" s="8">
        <v>13561.76</v>
      </c>
      <c r="F10749" s="8">
        <v>13546.71</v>
      </c>
      <c r="G10749" s="8">
        <v>13560.57</v>
      </c>
      <c r="H10749" s="8"/>
      <c r="I10749" s="8"/>
      <c r="J10749" s="8"/>
    </row>
    <row r="10750" spans="3:10" x14ac:dyDescent="0.25">
      <c r="C10750" s="5">
        <v>43124.083333333336</v>
      </c>
      <c r="D10750" s="6">
        <v>13561.76</v>
      </c>
      <c r="E10750" s="6">
        <v>13573.01</v>
      </c>
      <c r="F10750" s="6">
        <v>13559.37</v>
      </c>
      <c r="G10750" s="6">
        <v>13568.23</v>
      </c>
      <c r="H10750" s="6"/>
      <c r="I10750" s="6"/>
      <c r="J10750" s="6"/>
    </row>
    <row r="10751" spans="3:10" x14ac:dyDescent="0.25">
      <c r="C10751" s="7">
        <v>43124.125</v>
      </c>
      <c r="D10751" s="8">
        <v>13568.24</v>
      </c>
      <c r="E10751" s="8">
        <v>13574.22</v>
      </c>
      <c r="F10751" s="8">
        <v>13564.66</v>
      </c>
      <c r="G10751" s="8">
        <v>13565.85</v>
      </c>
      <c r="H10751" s="8"/>
      <c r="I10751" s="8"/>
      <c r="J10751" s="8"/>
    </row>
    <row r="10752" spans="3:10" x14ac:dyDescent="0.25">
      <c r="C10752" s="5">
        <v>43124.166666666664</v>
      </c>
      <c r="D10752" s="6">
        <v>13564.66</v>
      </c>
      <c r="E10752" s="6">
        <v>13567.05</v>
      </c>
      <c r="F10752" s="6">
        <v>13555.29</v>
      </c>
      <c r="G10752" s="6">
        <v>13557.68</v>
      </c>
      <c r="H10752" s="6"/>
      <c r="I10752" s="6"/>
      <c r="J10752" s="6"/>
    </row>
    <row r="10753" spans="3:10" x14ac:dyDescent="0.25">
      <c r="C10753" s="7">
        <v>43124.208333333336</v>
      </c>
      <c r="D10753" s="8">
        <v>13557.68</v>
      </c>
      <c r="E10753" s="8">
        <v>13561.96</v>
      </c>
      <c r="F10753" s="8">
        <v>13555.29</v>
      </c>
      <c r="G10753" s="8">
        <v>13560.76</v>
      </c>
      <c r="H10753" s="8"/>
      <c r="I10753" s="8"/>
      <c r="J10753" s="8"/>
    </row>
    <row r="10754" spans="3:10" x14ac:dyDescent="0.25">
      <c r="C10754" s="5">
        <v>43124.25</v>
      </c>
      <c r="D10754" s="6">
        <v>13560.76</v>
      </c>
      <c r="E10754" s="6">
        <v>13565.85</v>
      </c>
      <c r="F10754" s="6">
        <v>13560.07</v>
      </c>
      <c r="G10754" s="6">
        <v>13563.46</v>
      </c>
      <c r="H10754" s="6"/>
      <c r="I10754" s="6"/>
      <c r="J10754" s="6"/>
    </row>
    <row r="10755" spans="3:10" x14ac:dyDescent="0.25">
      <c r="C10755" s="7">
        <v>43124.291666666664</v>
      </c>
      <c r="D10755" s="8">
        <v>13563.43</v>
      </c>
      <c r="E10755" s="8">
        <v>13568.82</v>
      </c>
      <c r="F10755" s="8">
        <v>13562.23</v>
      </c>
      <c r="G10755" s="8">
        <v>13563.23</v>
      </c>
      <c r="H10755" s="8"/>
      <c r="I10755" s="8"/>
      <c r="J10755" s="8"/>
    </row>
    <row r="10756" spans="3:10" x14ac:dyDescent="0.25">
      <c r="C10756" s="5">
        <v>43124.333333333336</v>
      </c>
      <c r="D10756" s="6">
        <v>13563.23</v>
      </c>
      <c r="E10756" s="6">
        <v>13575.77</v>
      </c>
      <c r="F10756" s="6">
        <v>13560.09</v>
      </c>
      <c r="G10756" s="6">
        <v>13572.5</v>
      </c>
      <c r="H10756" s="6"/>
      <c r="I10756" s="6"/>
      <c r="J10756" s="6"/>
    </row>
    <row r="10757" spans="3:10" x14ac:dyDescent="0.25">
      <c r="C10757" s="7">
        <v>43124.375</v>
      </c>
      <c r="D10757" s="8">
        <v>13571</v>
      </c>
      <c r="E10757" s="8">
        <v>13572.78</v>
      </c>
      <c r="F10757" s="8">
        <v>13556.69</v>
      </c>
      <c r="G10757" s="8">
        <v>13565.81</v>
      </c>
      <c r="H10757" s="8"/>
      <c r="I10757" s="8"/>
      <c r="J10757" s="8"/>
    </row>
    <row r="10758" spans="3:10" x14ac:dyDescent="0.25">
      <c r="C10758" s="5">
        <v>43124.416666666664</v>
      </c>
      <c r="D10758" s="6">
        <v>13566.31</v>
      </c>
      <c r="E10758" s="6">
        <v>13575.76</v>
      </c>
      <c r="F10758" s="6">
        <v>13544.06</v>
      </c>
      <c r="G10758" s="6">
        <v>13545.3</v>
      </c>
      <c r="H10758" s="6"/>
      <c r="I10758" s="6"/>
      <c r="J10758" s="6"/>
    </row>
    <row r="10759" spans="3:10" x14ac:dyDescent="0.25">
      <c r="C10759" s="7">
        <v>43124.458333333336</v>
      </c>
      <c r="D10759" s="8">
        <v>13545.8</v>
      </c>
      <c r="E10759" s="8">
        <v>13556.38</v>
      </c>
      <c r="F10759" s="8">
        <v>13530.73</v>
      </c>
      <c r="G10759" s="8">
        <v>13546.1</v>
      </c>
      <c r="H10759" s="8"/>
      <c r="I10759" s="8"/>
      <c r="J10759" s="8"/>
    </row>
    <row r="10760" spans="3:10" x14ac:dyDescent="0.25">
      <c r="C10760" s="5">
        <v>43124.5</v>
      </c>
      <c r="D10760" s="6">
        <v>13546.35</v>
      </c>
      <c r="E10760" s="6">
        <v>13574.76</v>
      </c>
      <c r="F10760" s="6">
        <v>13542.33</v>
      </c>
      <c r="G10760" s="6">
        <v>13562.99</v>
      </c>
      <c r="H10760" s="6"/>
      <c r="I10760" s="6"/>
      <c r="J10760" s="6"/>
    </row>
    <row r="10761" spans="3:10" x14ac:dyDescent="0.25">
      <c r="C10761" s="7">
        <v>43124.541666666664</v>
      </c>
      <c r="D10761" s="8">
        <v>13562.74</v>
      </c>
      <c r="E10761" s="8">
        <v>13569.71</v>
      </c>
      <c r="F10761" s="8">
        <v>13546.41</v>
      </c>
      <c r="G10761" s="8">
        <v>13555.21</v>
      </c>
      <c r="H10761" s="8"/>
      <c r="I10761" s="8"/>
      <c r="J10761" s="8"/>
    </row>
    <row r="10762" spans="3:10" x14ac:dyDescent="0.25">
      <c r="C10762" s="5">
        <v>43124.583333333336</v>
      </c>
      <c r="D10762" s="6">
        <v>13554.46</v>
      </c>
      <c r="E10762" s="6">
        <v>13560.92</v>
      </c>
      <c r="F10762" s="6">
        <v>13545.03</v>
      </c>
      <c r="G10762" s="6">
        <v>13552.59</v>
      </c>
      <c r="H10762" s="6"/>
      <c r="I10762" s="6"/>
      <c r="J10762" s="6"/>
    </row>
    <row r="10763" spans="3:10" x14ac:dyDescent="0.25">
      <c r="C10763" s="7">
        <v>43124.625</v>
      </c>
      <c r="D10763" s="8">
        <v>13552.09</v>
      </c>
      <c r="E10763" s="8">
        <v>13561.57</v>
      </c>
      <c r="F10763" s="8">
        <v>13536.62</v>
      </c>
      <c r="G10763" s="8">
        <v>13551.13</v>
      </c>
      <c r="H10763" s="8"/>
      <c r="I10763" s="8"/>
      <c r="J10763" s="8"/>
    </row>
    <row r="10764" spans="3:10" x14ac:dyDescent="0.25">
      <c r="C10764" s="5">
        <v>43124.666666666664</v>
      </c>
      <c r="D10764" s="6">
        <v>13551.38</v>
      </c>
      <c r="E10764" s="6">
        <v>13551.88</v>
      </c>
      <c r="F10764" s="6">
        <v>13527.56</v>
      </c>
      <c r="G10764" s="6">
        <v>13543.17</v>
      </c>
      <c r="H10764" s="6"/>
      <c r="I10764" s="6"/>
      <c r="J10764" s="6"/>
    </row>
    <row r="10765" spans="3:10" x14ac:dyDescent="0.25">
      <c r="C10765" s="7">
        <v>43124.708333333336</v>
      </c>
      <c r="D10765" s="8">
        <v>13543.42</v>
      </c>
      <c r="E10765" s="8">
        <v>13550.21</v>
      </c>
      <c r="F10765" s="8">
        <v>13496.56</v>
      </c>
      <c r="G10765" s="8">
        <v>13501.57</v>
      </c>
      <c r="H10765" s="8"/>
      <c r="I10765" s="8"/>
      <c r="J10765" s="8"/>
    </row>
    <row r="10766" spans="3:10" x14ac:dyDescent="0.25">
      <c r="C10766" s="5">
        <v>43124.75</v>
      </c>
      <c r="D10766" s="6">
        <v>13501.32</v>
      </c>
      <c r="E10766" s="6">
        <v>13507.42</v>
      </c>
      <c r="F10766" s="6">
        <v>13398</v>
      </c>
      <c r="G10766" s="6">
        <v>13427.74</v>
      </c>
      <c r="H10766" s="6"/>
      <c r="I10766" s="6"/>
      <c r="J10766" s="6"/>
    </row>
    <row r="10767" spans="3:10" x14ac:dyDescent="0.25">
      <c r="C10767" s="7">
        <v>43124.791666666664</v>
      </c>
      <c r="D10767" s="8">
        <v>13428.49</v>
      </c>
      <c r="E10767" s="8">
        <v>13436.25</v>
      </c>
      <c r="F10767" s="8">
        <v>13379.73</v>
      </c>
      <c r="G10767" s="8">
        <v>13403.73</v>
      </c>
      <c r="H10767" s="8"/>
      <c r="I10767" s="8"/>
      <c r="J10767" s="8"/>
    </row>
    <row r="10768" spans="3:10" x14ac:dyDescent="0.25">
      <c r="C10768" s="5">
        <v>43124.833333333336</v>
      </c>
      <c r="D10768" s="6">
        <v>13402.73</v>
      </c>
      <c r="E10768" s="6">
        <v>13428.74</v>
      </c>
      <c r="F10768" s="6">
        <v>13371.72</v>
      </c>
      <c r="G10768" s="6">
        <v>13414.73</v>
      </c>
      <c r="H10768" s="6"/>
      <c r="I10768" s="6"/>
      <c r="J10768" s="6"/>
    </row>
    <row r="10769" spans="3:10" x14ac:dyDescent="0.25">
      <c r="C10769" s="7">
        <v>43124.875</v>
      </c>
      <c r="D10769" s="8">
        <v>13415.23</v>
      </c>
      <c r="E10769" s="8">
        <v>13445.74</v>
      </c>
      <c r="F10769" s="8">
        <v>13405.98</v>
      </c>
      <c r="G10769" s="8">
        <v>13442.24</v>
      </c>
      <c r="H10769" s="8"/>
      <c r="I10769" s="8"/>
      <c r="J10769" s="8"/>
    </row>
    <row r="10770" spans="3:10" x14ac:dyDescent="0.25">
      <c r="C10770" s="5">
        <v>43124.916666666664</v>
      </c>
      <c r="D10770" s="6">
        <v>13442.74</v>
      </c>
      <c r="E10770" s="6">
        <v>13446.24</v>
      </c>
      <c r="F10770" s="6">
        <v>13420.18</v>
      </c>
      <c r="G10770" s="6">
        <v>13420.18</v>
      </c>
      <c r="H10770" s="6"/>
      <c r="I10770" s="6"/>
      <c r="J10770" s="6"/>
    </row>
    <row r="10771" spans="3:10" x14ac:dyDescent="0.25">
      <c r="C10771" s="7">
        <v>43124.958333333336</v>
      </c>
      <c r="D10771" s="8">
        <v>13421.93</v>
      </c>
      <c r="E10771" s="8">
        <v>13434.37</v>
      </c>
      <c r="F10771" s="8">
        <v>13417.82</v>
      </c>
      <c r="G10771" s="8">
        <v>13426.22</v>
      </c>
      <c r="H10771" s="8"/>
      <c r="I10771" s="8"/>
      <c r="J10771" s="8"/>
    </row>
    <row r="10772" spans="3:10" x14ac:dyDescent="0.25">
      <c r="C10772" s="5">
        <v>43125.041666666664</v>
      </c>
      <c r="D10772" s="6">
        <v>13421.49</v>
      </c>
      <c r="E10772" s="6">
        <v>13421.49</v>
      </c>
      <c r="F10772" s="6">
        <v>13398.21</v>
      </c>
      <c r="G10772" s="6">
        <v>13407.66</v>
      </c>
      <c r="H10772" s="6"/>
      <c r="I10772" s="6"/>
      <c r="J10772" s="6"/>
    </row>
    <row r="10773" spans="3:10" x14ac:dyDescent="0.25">
      <c r="C10773" s="7">
        <v>43125.083333333336</v>
      </c>
      <c r="D10773" s="8">
        <v>13406.48</v>
      </c>
      <c r="E10773" s="8">
        <v>13425.85</v>
      </c>
      <c r="F10773" s="8">
        <v>13399.39</v>
      </c>
      <c r="G10773" s="8">
        <v>13423.48</v>
      </c>
      <c r="H10773" s="8"/>
      <c r="I10773" s="8"/>
      <c r="J10773" s="8"/>
    </row>
    <row r="10774" spans="3:10" x14ac:dyDescent="0.25">
      <c r="C10774" s="5">
        <v>43125.125</v>
      </c>
      <c r="D10774" s="6">
        <v>13423.56</v>
      </c>
      <c r="E10774" s="6">
        <v>13440.92</v>
      </c>
      <c r="F10774" s="6">
        <v>13421.87</v>
      </c>
      <c r="G10774" s="6">
        <v>13427.73</v>
      </c>
      <c r="H10774" s="6"/>
      <c r="I10774" s="6"/>
      <c r="J10774" s="6"/>
    </row>
    <row r="10775" spans="3:10" x14ac:dyDescent="0.25">
      <c r="C10775" s="7">
        <v>43125.166666666664</v>
      </c>
      <c r="D10775" s="8">
        <v>13428.92</v>
      </c>
      <c r="E10775" s="8">
        <v>13430.1</v>
      </c>
      <c r="F10775" s="8">
        <v>13412.91</v>
      </c>
      <c r="G10775" s="8">
        <v>13418.68</v>
      </c>
      <c r="H10775" s="8"/>
      <c r="I10775" s="8"/>
      <c r="J10775" s="8"/>
    </row>
    <row r="10776" spans="3:10" x14ac:dyDescent="0.25">
      <c r="C10776" s="5">
        <v>43125.208333333336</v>
      </c>
      <c r="D10776" s="6">
        <v>13419.87</v>
      </c>
      <c r="E10776" s="6">
        <v>13426.78</v>
      </c>
      <c r="F10776" s="6">
        <v>13417.18</v>
      </c>
      <c r="G10776" s="6">
        <v>13418.36</v>
      </c>
      <c r="H10776" s="6"/>
      <c r="I10776" s="6"/>
      <c r="J10776" s="6"/>
    </row>
    <row r="10777" spans="3:10" x14ac:dyDescent="0.25">
      <c r="C10777" s="7">
        <v>43125.25</v>
      </c>
      <c r="D10777" s="8">
        <v>13418.36</v>
      </c>
      <c r="E10777" s="8">
        <v>13424.77</v>
      </c>
      <c r="F10777" s="8">
        <v>13413.45</v>
      </c>
      <c r="G10777" s="8">
        <v>13414.63</v>
      </c>
      <c r="H10777" s="8"/>
      <c r="I10777" s="8"/>
      <c r="J10777" s="8"/>
    </row>
    <row r="10778" spans="3:10" x14ac:dyDescent="0.25">
      <c r="C10778" s="5">
        <v>43125.291666666664</v>
      </c>
      <c r="D10778" s="6">
        <v>13414.63</v>
      </c>
      <c r="E10778" s="6">
        <v>13420.01</v>
      </c>
      <c r="F10778" s="6">
        <v>13411.24</v>
      </c>
      <c r="G10778" s="6">
        <v>13420.01</v>
      </c>
      <c r="H10778" s="6"/>
      <c r="I10778" s="6"/>
      <c r="J10778" s="6"/>
    </row>
    <row r="10779" spans="3:10" x14ac:dyDescent="0.25">
      <c r="C10779" s="7">
        <v>43125.333333333336</v>
      </c>
      <c r="D10779" s="8">
        <v>13420.01</v>
      </c>
      <c r="E10779" s="8">
        <v>13420.64</v>
      </c>
      <c r="F10779" s="8">
        <v>13383.89</v>
      </c>
      <c r="G10779" s="8">
        <v>13394.24</v>
      </c>
      <c r="H10779" s="8"/>
      <c r="I10779" s="8"/>
      <c r="J10779" s="8"/>
    </row>
    <row r="10780" spans="3:10" x14ac:dyDescent="0.25">
      <c r="C10780" s="5">
        <v>43125.375</v>
      </c>
      <c r="D10780" s="6">
        <v>13399.48</v>
      </c>
      <c r="E10780" s="6">
        <v>13408.97</v>
      </c>
      <c r="F10780" s="6">
        <v>13358.43</v>
      </c>
      <c r="G10780" s="6">
        <v>13369.96</v>
      </c>
      <c r="H10780" s="6"/>
      <c r="I10780" s="6"/>
      <c r="J10780" s="6"/>
    </row>
    <row r="10781" spans="3:10" x14ac:dyDescent="0.25">
      <c r="C10781" s="7">
        <v>43125.416666666664</v>
      </c>
      <c r="D10781" s="8">
        <v>13368.71</v>
      </c>
      <c r="E10781" s="8">
        <v>13402.37</v>
      </c>
      <c r="F10781" s="8">
        <v>13348.85</v>
      </c>
      <c r="G10781" s="8">
        <v>13392.95</v>
      </c>
      <c r="H10781" s="8"/>
      <c r="I10781" s="8"/>
      <c r="J10781" s="8"/>
    </row>
    <row r="10782" spans="3:10" x14ac:dyDescent="0.25">
      <c r="C10782" s="5">
        <v>43125.458333333336</v>
      </c>
      <c r="D10782" s="6">
        <v>13392.96</v>
      </c>
      <c r="E10782" s="6">
        <v>13404.62</v>
      </c>
      <c r="F10782" s="6">
        <v>13376.74</v>
      </c>
      <c r="G10782" s="6">
        <v>13394.43</v>
      </c>
      <c r="H10782" s="6"/>
      <c r="I10782" s="6"/>
      <c r="J10782" s="6"/>
    </row>
    <row r="10783" spans="3:10" x14ac:dyDescent="0.25">
      <c r="C10783" s="7">
        <v>43125.5</v>
      </c>
      <c r="D10783" s="8">
        <v>13393.18</v>
      </c>
      <c r="E10783" s="8">
        <v>13405.99</v>
      </c>
      <c r="F10783" s="8">
        <v>13385.84</v>
      </c>
      <c r="G10783" s="8">
        <v>13398.38</v>
      </c>
      <c r="H10783" s="8"/>
      <c r="I10783" s="8"/>
      <c r="J10783" s="8"/>
    </row>
    <row r="10784" spans="3:10" x14ac:dyDescent="0.25">
      <c r="C10784" s="5">
        <v>43125.541666666664</v>
      </c>
      <c r="D10784" s="6">
        <v>13398.88</v>
      </c>
      <c r="E10784" s="6">
        <v>13426.67</v>
      </c>
      <c r="F10784" s="6">
        <v>13396.88</v>
      </c>
      <c r="G10784" s="6">
        <v>13414.68</v>
      </c>
      <c r="H10784" s="6"/>
      <c r="I10784" s="6"/>
      <c r="J10784" s="6"/>
    </row>
    <row r="10785" spans="3:10" x14ac:dyDescent="0.25">
      <c r="C10785" s="7">
        <v>43125.583333333336</v>
      </c>
      <c r="D10785" s="8">
        <v>13414.93</v>
      </c>
      <c r="E10785" s="8">
        <v>13443.3</v>
      </c>
      <c r="F10785" s="8">
        <v>13412.87</v>
      </c>
      <c r="G10785" s="8">
        <v>13425.28</v>
      </c>
      <c r="H10785" s="8"/>
      <c r="I10785" s="8"/>
      <c r="J10785" s="8"/>
    </row>
    <row r="10786" spans="3:10" x14ac:dyDescent="0.25">
      <c r="C10786" s="5">
        <v>43125.625</v>
      </c>
      <c r="D10786" s="6">
        <v>13425.78</v>
      </c>
      <c r="E10786" s="6">
        <v>13444.24</v>
      </c>
      <c r="F10786" s="6">
        <v>13361.28</v>
      </c>
      <c r="G10786" s="6">
        <v>13394.47</v>
      </c>
      <c r="H10786" s="6"/>
      <c r="I10786" s="6"/>
      <c r="J10786" s="6"/>
    </row>
    <row r="10787" spans="3:10" x14ac:dyDescent="0.25">
      <c r="C10787" s="7">
        <v>43125.666666666664</v>
      </c>
      <c r="D10787" s="8">
        <v>13393.72</v>
      </c>
      <c r="E10787" s="8">
        <v>13400.04</v>
      </c>
      <c r="F10787" s="8">
        <v>13268.56</v>
      </c>
      <c r="G10787" s="8">
        <v>13282.79</v>
      </c>
      <c r="H10787" s="8"/>
      <c r="I10787" s="8"/>
      <c r="J10787" s="8"/>
    </row>
    <row r="10788" spans="3:10" x14ac:dyDescent="0.25">
      <c r="C10788" s="5">
        <v>43125.708333333336</v>
      </c>
      <c r="D10788" s="6">
        <v>13283.29</v>
      </c>
      <c r="E10788" s="6">
        <v>13291.92</v>
      </c>
      <c r="F10788" s="6">
        <v>13220.98</v>
      </c>
      <c r="G10788" s="6">
        <v>13276.87</v>
      </c>
      <c r="H10788" s="6"/>
      <c r="I10788" s="6"/>
      <c r="J10788" s="6"/>
    </row>
    <row r="10789" spans="3:10" x14ac:dyDescent="0.25">
      <c r="C10789" s="7">
        <v>43125.75</v>
      </c>
      <c r="D10789" s="8">
        <v>13275.62</v>
      </c>
      <c r="E10789" s="8">
        <v>13318.99</v>
      </c>
      <c r="F10789" s="8">
        <v>13266.46</v>
      </c>
      <c r="G10789" s="8">
        <v>13306.14</v>
      </c>
      <c r="H10789" s="8"/>
      <c r="I10789" s="8"/>
      <c r="J10789" s="8"/>
    </row>
    <row r="10790" spans="3:10" x14ac:dyDescent="0.25">
      <c r="C10790" s="5">
        <v>43125.791666666664</v>
      </c>
      <c r="D10790" s="6">
        <v>13306.64</v>
      </c>
      <c r="E10790" s="6">
        <v>13324.9</v>
      </c>
      <c r="F10790" s="6">
        <v>13300.63</v>
      </c>
      <c r="G10790" s="6">
        <v>13307.13</v>
      </c>
      <c r="H10790" s="6"/>
      <c r="I10790" s="6"/>
      <c r="J10790" s="6"/>
    </row>
    <row r="10791" spans="3:10" x14ac:dyDescent="0.25">
      <c r="C10791" s="7">
        <v>43125.833333333336</v>
      </c>
      <c r="D10791" s="8">
        <v>13306.88</v>
      </c>
      <c r="E10791" s="8">
        <v>13307.13</v>
      </c>
      <c r="F10791" s="8">
        <v>13284.62</v>
      </c>
      <c r="G10791" s="8">
        <v>13301.88</v>
      </c>
      <c r="H10791" s="8"/>
      <c r="I10791" s="8"/>
      <c r="J10791" s="8"/>
    </row>
    <row r="10792" spans="3:10" x14ac:dyDescent="0.25">
      <c r="C10792" s="5">
        <v>43125.875</v>
      </c>
      <c r="D10792" s="6">
        <v>13302.13</v>
      </c>
      <c r="E10792" s="6">
        <v>13356.65</v>
      </c>
      <c r="F10792" s="6">
        <v>13297.88</v>
      </c>
      <c r="G10792" s="6">
        <v>13325.38</v>
      </c>
      <c r="H10792" s="6"/>
      <c r="I10792" s="6"/>
      <c r="J10792" s="6"/>
    </row>
    <row r="10793" spans="3:10" x14ac:dyDescent="0.25">
      <c r="C10793" s="7">
        <v>43125.916666666664</v>
      </c>
      <c r="D10793" s="8">
        <v>13324.88</v>
      </c>
      <c r="E10793" s="8">
        <v>13327.88</v>
      </c>
      <c r="F10793" s="8">
        <v>13305.62</v>
      </c>
      <c r="G10793" s="8">
        <v>13317.63</v>
      </c>
      <c r="H10793" s="8"/>
      <c r="I10793" s="8"/>
      <c r="J10793" s="8"/>
    </row>
    <row r="10794" spans="3:10" x14ac:dyDescent="0.25">
      <c r="C10794" s="5">
        <v>43125.958333333336</v>
      </c>
      <c r="D10794" s="6">
        <v>13317.04</v>
      </c>
      <c r="E10794" s="6">
        <v>13331.25</v>
      </c>
      <c r="F10794" s="6">
        <v>13315.28</v>
      </c>
      <c r="G10794" s="6">
        <v>13331.25</v>
      </c>
      <c r="H10794" s="6"/>
      <c r="I10794" s="6"/>
      <c r="J10794" s="6"/>
    </row>
    <row r="10795" spans="3:10" x14ac:dyDescent="0.25">
      <c r="C10795" s="7">
        <v>43126.041666666664</v>
      </c>
      <c r="D10795" s="8">
        <v>13331.25</v>
      </c>
      <c r="E10795" s="8">
        <v>13338.28</v>
      </c>
      <c r="F10795" s="8">
        <v>13325.05</v>
      </c>
      <c r="G10795" s="8">
        <v>13336.43</v>
      </c>
      <c r="H10795" s="8"/>
      <c r="I10795" s="8"/>
      <c r="J10795" s="8"/>
    </row>
    <row r="10796" spans="3:10" x14ac:dyDescent="0.25">
      <c r="C10796" s="5">
        <v>43126.083333333336</v>
      </c>
      <c r="D10796" s="6">
        <v>13336.43</v>
      </c>
      <c r="E10796" s="6">
        <v>13343.46</v>
      </c>
      <c r="F10796" s="6">
        <v>13333.25</v>
      </c>
      <c r="G10796" s="6">
        <v>13333.25</v>
      </c>
      <c r="H10796" s="6"/>
      <c r="I10796" s="6"/>
      <c r="J10796" s="6"/>
    </row>
    <row r="10797" spans="3:10" x14ac:dyDescent="0.25">
      <c r="C10797" s="7">
        <v>43126.125</v>
      </c>
      <c r="D10797" s="8">
        <v>13332.86</v>
      </c>
      <c r="E10797" s="8">
        <v>13345.76</v>
      </c>
      <c r="F10797" s="8">
        <v>13329.34</v>
      </c>
      <c r="G10797" s="8">
        <v>13343.41</v>
      </c>
      <c r="H10797" s="8"/>
      <c r="I10797" s="8"/>
      <c r="J10797" s="8"/>
    </row>
    <row r="10798" spans="3:10" x14ac:dyDescent="0.25">
      <c r="C10798" s="5">
        <v>43126.166666666664</v>
      </c>
      <c r="D10798" s="6">
        <v>13344.58</v>
      </c>
      <c r="E10798" s="6">
        <v>13351.94</v>
      </c>
      <c r="F10798" s="6">
        <v>13339.39</v>
      </c>
      <c r="G10798" s="6">
        <v>13342.56</v>
      </c>
      <c r="H10798" s="6"/>
      <c r="I10798" s="6"/>
      <c r="J10798" s="6"/>
    </row>
    <row r="10799" spans="3:10" x14ac:dyDescent="0.25">
      <c r="C10799" s="7">
        <v>43126.208333333336</v>
      </c>
      <c r="D10799" s="8">
        <v>13343.15</v>
      </c>
      <c r="E10799" s="8">
        <v>13350.77</v>
      </c>
      <c r="F10799" s="8">
        <v>13341.39</v>
      </c>
      <c r="G10799" s="8">
        <v>13346.08</v>
      </c>
      <c r="H10799" s="8"/>
      <c r="I10799" s="8"/>
      <c r="J10799" s="8"/>
    </row>
    <row r="10800" spans="3:10" x14ac:dyDescent="0.25">
      <c r="C10800" s="5">
        <v>43126.25</v>
      </c>
      <c r="D10800" s="6">
        <v>13346.08</v>
      </c>
      <c r="E10800" s="6">
        <v>13348.42</v>
      </c>
      <c r="F10800" s="6">
        <v>13343.23</v>
      </c>
      <c r="G10800" s="6">
        <v>13347.92</v>
      </c>
      <c r="H10800" s="6"/>
      <c r="I10800" s="6"/>
      <c r="J10800" s="6"/>
    </row>
    <row r="10801" spans="3:10" x14ac:dyDescent="0.25">
      <c r="C10801" s="7">
        <v>43126.291666666664</v>
      </c>
      <c r="D10801" s="8">
        <v>13347.33</v>
      </c>
      <c r="E10801" s="8">
        <v>13350.06</v>
      </c>
      <c r="F10801" s="8">
        <v>13341.31</v>
      </c>
      <c r="G10801" s="8">
        <v>13342.49</v>
      </c>
      <c r="H10801" s="8"/>
      <c r="I10801" s="8"/>
      <c r="J10801" s="8"/>
    </row>
    <row r="10802" spans="3:10" x14ac:dyDescent="0.25">
      <c r="C10802" s="5">
        <v>43126.333333333336</v>
      </c>
      <c r="D10802" s="6">
        <v>13343.66</v>
      </c>
      <c r="E10802" s="6">
        <v>13346.63</v>
      </c>
      <c r="F10802" s="6">
        <v>13318.72</v>
      </c>
      <c r="G10802" s="6">
        <v>13324.81</v>
      </c>
      <c r="H10802" s="6"/>
      <c r="I10802" s="6"/>
      <c r="J10802" s="6"/>
    </row>
    <row r="10803" spans="3:10" x14ac:dyDescent="0.25">
      <c r="C10803" s="7">
        <v>43126.375</v>
      </c>
      <c r="D10803" s="8">
        <v>13323.31</v>
      </c>
      <c r="E10803" s="8">
        <v>13324.81</v>
      </c>
      <c r="F10803" s="8">
        <v>13283.76</v>
      </c>
      <c r="G10803" s="8">
        <v>13289.12</v>
      </c>
      <c r="H10803" s="8"/>
      <c r="I10803" s="8"/>
      <c r="J10803" s="8"/>
    </row>
    <row r="10804" spans="3:10" x14ac:dyDescent="0.25">
      <c r="C10804" s="5">
        <v>43126.416666666664</v>
      </c>
      <c r="D10804" s="6">
        <v>13291.37</v>
      </c>
      <c r="E10804" s="6">
        <v>13338.1</v>
      </c>
      <c r="F10804" s="6">
        <v>13265.13</v>
      </c>
      <c r="G10804" s="6">
        <v>13322.69</v>
      </c>
      <c r="H10804" s="6"/>
      <c r="I10804" s="6"/>
      <c r="J10804" s="6"/>
    </row>
    <row r="10805" spans="3:10" x14ac:dyDescent="0.25">
      <c r="C10805" s="7">
        <v>43126.458333333336</v>
      </c>
      <c r="D10805" s="8">
        <v>13321.94</v>
      </c>
      <c r="E10805" s="8">
        <v>13325.08</v>
      </c>
      <c r="F10805" s="8">
        <v>13300.26</v>
      </c>
      <c r="G10805" s="8">
        <v>13304.99</v>
      </c>
      <c r="H10805" s="8"/>
      <c r="I10805" s="8"/>
      <c r="J10805" s="8"/>
    </row>
    <row r="10806" spans="3:10" x14ac:dyDescent="0.25">
      <c r="C10806" s="5">
        <v>43126.5</v>
      </c>
      <c r="D10806" s="6">
        <v>13304.49</v>
      </c>
      <c r="E10806" s="6">
        <v>13322.03</v>
      </c>
      <c r="F10806" s="6">
        <v>13295.12</v>
      </c>
      <c r="G10806" s="6">
        <v>13309.46</v>
      </c>
      <c r="H10806" s="6"/>
      <c r="I10806" s="6"/>
      <c r="J10806" s="6"/>
    </row>
    <row r="10807" spans="3:10" x14ac:dyDescent="0.25">
      <c r="C10807" s="7">
        <v>43126.541666666664</v>
      </c>
      <c r="D10807" s="8">
        <v>13308.96</v>
      </c>
      <c r="E10807" s="8">
        <v>13320.7</v>
      </c>
      <c r="F10807" s="8">
        <v>13271.89</v>
      </c>
      <c r="G10807" s="8">
        <v>13320.44</v>
      </c>
      <c r="H10807" s="8"/>
      <c r="I10807" s="8"/>
      <c r="J10807" s="8"/>
    </row>
    <row r="10808" spans="3:10" x14ac:dyDescent="0.25">
      <c r="C10808" s="5">
        <v>43126.583333333336</v>
      </c>
      <c r="D10808" s="6">
        <v>13320.19</v>
      </c>
      <c r="E10808" s="6">
        <v>13326.27</v>
      </c>
      <c r="F10808" s="6">
        <v>13300.5</v>
      </c>
      <c r="G10808" s="6">
        <v>13319.11</v>
      </c>
      <c r="H10808" s="6"/>
      <c r="I10808" s="6"/>
      <c r="J10808" s="6"/>
    </row>
    <row r="10809" spans="3:10" x14ac:dyDescent="0.25">
      <c r="C10809" s="7">
        <v>43126.625</v>
      </c>
      <c r="D10809" s="8">
        <v>13319.86</v>
      </c>
      <c r="E10809" s="8">
        <v>13342.41</v>
      </c>
      <c r="F10809" s="8">
        <v>13310.8</v>
      </c>
      <c r="G10809" s="8">
        <v>13335.64</v>
      </c>
      <c r="H10809" s="8"/>
      <c r="I10809" s="8"/>
      <c r="J10809" s="8"/>
    </row>
    <row r="10810" spans="3:10" x14ac:dyDescent="0.25">
      <c r="C10810" s="5">
        <v>43126.666666666664</v>
      </c>
      <c r="D10810" s="6">
        <v>13335.89</v>
      </c>
      <c r="E10810" s="6">
        <v>13341.15</v>
      </c>
      <c r="F10810" s="6">
        <v>13319.56</v>
      </c>
      <c r="G10810" s="6">
        <v>13332.56</v>
      </c>
      <c r="H10810" s="6"/>
      <c r="I10810" s="6"/>
      <c r="J10810" s="6"/>
    </row>
    <row r="10811" spans="3:10" x14ac:dyDescent="0.25">
      <c r="C10811" s="7">
        <v>43126.708333333336</v>
      </c>
      <c r="D10811" s="8">
        <v>13332.57</v>
      </c>
      <c r="E10811" s="8">
        <v>13350.08</v>
      </c>
      <c r="F10811" s="8">
        <v>13320.21</v>
      </c>
      <c r="G10811" s="8">
        <v>13324.91</v>
      </c>
      <c r="H10811" s="8"/>
      <c r="I10811" s="8"/>
      <c r="J10811" s="8"/>
    </row>
    <row r="10812" spans="3:10" x14ac:dyDescent="0.25">
      <c r="C10812" s="5">
        <v>43126.75</v>
      </c>
      <c r="D10812" s="6">
        <v>13325.16</v>
      </c>
      <c r="E10812" s="6">
        <v>13340.34</v>
      </c>
      <c r="F10812" s="6">
        <v>13314.16</v>
      </c>
      <c r="G10812" s="6">
        <v>13335.94</v>
      </c>
      <c r="H10812" s="6"/>
      <c r="I10812" s="6"/>
      <c r="J10812" s="6"/>
    </row>
    <row r="10813" spans="3:10" x14ac:dyDescent="0.25">
      <c r="C10813" s="7">
        <v>43126.791666666664</v>
      </c>
      <c r="D10813" s="8">
        <v>13336.19</v>
      </c>
      <c r="E10813" s="8">
        <v>13347.94</v>
      </c>
      <c r="F10813" s="8">
        <v>13328.43</v>
      </c>
      <c r="G10813" s="8">
        <v>13342.93</v>
      </c>
      <c r="H10813" s="8"/>
      <c r="I10813" s="8"/>
      <c r="J10813" s="8"/>
    </row>
    <row r="10814" spans="3:10" x14ac:dyDescent="0.25">
      <c r="C10814" s="5">
        <v>43126.833333333336</v>
      </c>
      <c r="D10814" s="6">
        <v>13342.68</v>
      </c>
      <c r="E10814" s="6">
        <v>13361.44</v>
      </c>
      <c r="F10814" s="6">
        <v>13340.43</v>
      </c>
      <c r="G10814" s="6">
        <v>13354.94</v>
      </c>
      <c r="H10814" s="6"/>
      <c r="I10814" s="6"/>
      <c r="J10814" s="6"/>
    </row>
    <row r="10815" spans="3:10" x14ac:dyDescent="0.25">
      <c r="C10815" s="7">
        <v>43126.875</v>
      </c>
      <c r="D10815" s="8">
        <v>13356.69</v>
      </c>
      <c r="E10815" s="8">
        <v>13359.43</v>
      </c>
      <c r="F10815" s="8">
        <v>13346.18</v>
      </c>
      <c r="G10815" s="8">
        <v>13359.18</v>
      </c>
      <c r="H10815" s="8"/>
      <c r="I10815" s="8"/>
      <c r="J10815" s="8"/>
    </row>
    <row r="10816" spans="3:10" x14ac:dyDescent="0.25">
      <c r="C10816" s="5">
        <v>43126.916666666664</v>
      </c>
      <c r="D10816" s="6">
        <v>13359.43</v>
      </c>
      <c r="E10816" s="6">
        <v>13388.69</v>
      </c>
      <c r="F10816" s="6">
        <v>13357.43</v>
      </c>
      <c r="G10816" s="6">
        <v>13387.69</v>
      </c>
      <c r="H10816" s="6"/>
      <c r="I10816" s="6"/>
      <c r="J10816" s="6"/>
    </row>
    <row r="10817" spans="3:10" x14ac:dyDescent="0.25">
      <c r="C10817" s="7">
        <v>43129.041666666664</v>
      </c>
      <c r="D10817" s="8">
        <v>13387.09</v>
      </c>
      <c r="E10817" s="8">
        <v>13404.79</v>
      </c>
      <c r="F10817" s="8">
        <v>13387.09</v>
      </c>
      <c r="G10817" s="8">
        <v>13403.62</v>
      </c>
      <c r="H10817" s="8"/>
      <c r="I10817" s="8"/>
      <c r="J10817" s="8"/>
    </row>
    <row r="10818" spans="3:10" x14ac:dyDescent="0.25">
      <c r="C10818" s="5">
        <v>43129.083333333336</v>
      </c>
      <c r="D10818" s="6">
        <v>13402.46</v>
      </c>
      <c r="E10818" s="6">
        <v>13408.94</v>
      </c>
      <c r="F10818" s="6">
        <v>13398.46</v>
      </c>
      <c r="G10818" s="6">
        <v>13407.2</v>
      </c>
      <c r="H10818" s="6"/>
      <c r="I10818" s="6"/>
      <c r="J10818" s="6"/>
    </row>
    <row r="10819" spans="3:10" x14ac:dyDescent="0.25">
      <c r="C10819" s="7">
        <v>43129.125</v>
      </c>
      <c r="D10819" s="8">
        <v>13407.2</v>
      </c>
      <c r="E10819" s="8">
        <v>13410.2</v>
      </c>
      <c r="F10819" s="8">
        <v>13405.54</v>
      </c>
      <c r="G10819" s="8">
        <v>13407.87</v>
      </c>
      <c r="H10819" s="8"/>
      <c r="I10819" s="8"/>
      <c r="J10819" s="8"/>
    </row>
    <row r="10820" spans="3:10" x14ac:dyDescent="0.25">
      <c r="C10820" s="5">
        <v>43129.166666666664</v>
      </c>
      <c r="D10820" s="6">
        <v>13407.87</v>
      </c>
      <c r="E10820" s="6">
        <v>13409.03</v>
      </c>
      <c r="F10820" s="6">
        <v>13402.21</v>
      </c>
      <c r="G10820" s="6">
        <v>13402.21</v>
      </c>
      <c r="H10820" s="6"/>
      <c r="I10820" s="6"/>
      <c r="J10820" s="6"/>
    </row>
    <row r="10821" spans="3:10" x14ac:dyDescent="0.25">
      <c r="C10821" s="7">
        <v>43129.208333333336</v>
      </c>
      <c r="D10821" s="8">
        <v>13402.21</v>
      </c>
      <c r="E10821" s="8">
        <v>13402.21</v>
      </c>
      <c r="F10821" s="8">
        <v>13373.73</v>
      </c>
      <c r="G10821" s="8">
        <v>13379.56</v>
      </c>
      <c r="H10821" s="8"/>
      <c r="I10821" s="8"/>
      <c r="J10821" s="8"/>
    </row>
    <row r="10822" spans="3:10" x14ac:dyDescent="0.25">
      <c r="C10822" s="5">
        <v>43129.25</v>
      </c>
      <c r="D10822" s="6">
        <v>13379.56</v>
      </c>
      <c r="E10822" s="6">
        <v>13385.38</v>
      </c>
      <c r="F10822" s="6">
        <v>13377.23</v>
      </c>
      <c r="G10822" s="6">
        <v>13380.73</v>
      </c>
      <c r="H10822" s="6"/>
      <c r="I10822" s="6"/>
      <c r="J10822" s="6"/>
    </row>
    <row r="10823" spans="3:10" x14ac:dyDescent="0.25">
      <c r="C10823" s="7">
        <v>43129.291666666664</v>
      </c>
      <c r="D10823" s="8">
        <v>13380.73</v>
      </c>
      <c r="E10823" s="8">
        <v>13383.06</v>
      </c>
      <c r="F10823" s="8">
        <v>13369.9</v>
      </c>
      <c r="G10823" s="8">
        <v>13374.23</v>
      </c>
      <c r="H10823" s="8"/>
      <c r="I10823" s="8"/>
      <c r="J10823" s="8"/>
    </row>
    <row r="10824" spans="3:10" x14ac:dyDescent="0.25">
      <c r="C10824" s="5">
        <v>43129.333333333336</v>
      </c>
      <c r="D10824" s="6">
        <v>13375.4</v>
      </c>
      <c r="E10824" s="6">
        <v>13388.25</v>
      </c>
      <c r="F10824" s="6">
        <v>13369.7</v>
      </c>
      <c r="G10824" s="6">
        <v>13375.73</v>
      </c>
      <c r="H10824" s="6"/>
      <c r="I10824" s="6"/>
      <c r="J10824" s="6"/>
    </row>
    <row r="10825" spans="3:10" x14ac:dyDescent="0.25">
      <c r="C10825" s="7">
        <v>43129.375</v>
      </c>
      <c r="D10825" s="8">
        <v>13370.65</v>
      </c>
      <c r="E10825" s="8">
        <v>13373.15</v>
      </c>
      <c r="F10825" s="8">
        <v>13349.78</v>
      </c>
      <c r="G10825" s="8">
        <v>13357.82</v>
      </c>
      <c r="H10825" s="8"/>
      <c r="I10825" s="8"/>
      <c r="J10825" s="8"/>
    </row>
    <row r="10826" spans="3:10" x14ac:dyDescent="0.25">
      <c r="C10826" s="5">
        <v>43129.416666666664</v>
      </c>
      <c r="D10826" s="6">
        <v>13357.82</v>
      </c>
      <c r="E10826" s="6">
        <v>13360.69</v>
      </c>
      <c r="F10826" s="6">
        <v>13334.52</v>
      </c>
      <c r="G10826" s="6">
        <v>13334.52</v>
      </c>
      <c r="H10826" s="6"/>
      <c r="I10826" s="6"/>
      <c r="J10826" s="6"/>
    </row>
    <row r="10827" spans="3:10" x14ac:dyDescent="0.25">
      <c r="C10827" s="7">
        <v>43129.458333333336</v>
      </c>
      <c r="D10827" s="8">
        <v>13335.02</v>
      </c>
      <c r="E10827" s="8">
        <v>13371.1</v>
      </c>
      <c r="F10827" s="8">
        <v>13272.4</v>
      </c>
      <c r="G10827" s="8">
        <v>13294.44</v>
      </c>
      <c r="H10827" s="8"/>
      <c r="I10827" s="8"/>
      <c r="J10827" s="8"/>
    </row>
    <row r="10828" spans="3:10" x14ac:dyDescent="0.25">
      <c r="C10828" s="5">
        <v>43129.5</v>
      </c>
      <c r="D10828" s="6">
        <v>13293.69</v>
      </c>
      <c r="E10828" s="6">
        <v>13320.68</v>
      </c>
      <c r="F10828" s="6">
        <v>13284.14</v>
      </c>
      <c r="G10828" s="6">
        <v>13319.77</v>
      </c>
      <c r="H10828" s="6"/>
      <c r="I10828" s="6"/>
      <c r="J10828" s="6"/>
    </row>
    <row r="10829" spans="3:10" x14ac:dyDescent="0.25">
      <c r="C10829" s="7">
        <v>43129.541666666664</v>
      </c>
      <c r="D10829" s="8">
        <v>13318.77</v>
      </c>
      <c r="E10829" s="8">
        <v>13351.16</v>
      </c>
      <c r="F10829" s="8">
        <v>13306.54</v>
      </c>
      <c r="G10829" s="8">
        <v>13343.3</v>
      </c>
      <c r="H10829" s="8"/>
      <c r="I10829" s="8"/>
      <c r="J10829" s="8"/>
    </row>
    <row r="10830" spans="3:10" x14ac:dyDescent="0.25">
      <c r="C10830" s="5">
        <v>43129.583333333336</v>
      </c>
      <c r="D10830" s="6">
        <v>13344.05</v>
      </c>
      <c r="E10830" s="6">
        <v>13344.55</v>
      </c>
      <c r="F10830" s="6">
        <v>13312.66</v>
      </c>
      <c r="G10830" s="6">
        <v>13316.92</v>
      </c>
      <c r="H10830" s="6"/>
      <c r="I10830" s="6"/>
      <c r="J10830" s="6"/>
    </row>
    <row r="10831" spans="3:10" x14ac:dyDescent="0.25">
      <c r="C10831" s="7">
        <v>43129.625</v>
      </c>
      <c r="D10831" s="8">
        <v>13317.17</v>
      </c>
      <c r="E10831" s="8">
        <v>13332.65</v>
      </c>
      <c r="F10831" s="8">
        <v>13312.33</v>
      </c>
      <c r="G10831" s="8">
        <v>13322.47</v>
      </c>
      <c r="H10831" s="8"/>
      <c r="I10831" s="8"/>
      <c r="J10831" s="8"/>
    </row>
    <row r="10832" spans="3:10" x14ac:dyDescent="0.25">
      <c r="C10832" s="5">
        <v>43129.666666666664</v>
      </c>
      <c r="D10832" s="6">
        <v>13322.46</v>
      </c>
      <c r="E10832" s="6">
        <v>13356.67</v>
      </c>
      <c r="F10832" s="6">
        <v>13318.55</v>
      </c>
      <c r="G10832" s="6">
        <v>13348.8</v>
      </c>
      <c r="H10832" s="6"/>
      <c r="I10832" s="6"/>
      <c r="J10832" s="6"/>
    </row>
    <row r="10833" spans="3:10" x14ac:dyDescent="0.25">
      <c r="C10833" s="7">
        <v>43129.708333333336</v>
      </c>
      <c r="D10833" s="8">
        <v>13349.04</v>
      </c>
      <c r="E10833" s="8">
        <v>13354.54</v>
      </c>
      <c r="F10833" s="8">
        <v>13294.52</v>
      </c>
      <c r="G10833" s="8">
        <v>13323</v>
      </c>
      <c r="H10833" s="8"/>
      <c r="I10833" s="8"/>
      <c r="J10833" s="8"/>
    </row>
    <row r="10834" spans="3:10" x14ac:dyDescent="0.25">
      <c r="C10834" s="5">
        <v>43129.75</v>
      </c>
      <c r="D10834" s="6">
        <v>13323.25</v>
      </c>
      <c r="E10834" s="6">
        <v>13336.98</v>
      </c>
      <c r="F10834" s="6">
        <v>13308.91</v>
      </c>
      <c r="G10834" s="6">
        <v>13322.44</v>
      </c>
      <c r="H10834" s="6"/>
      <c r="I10834" s="6"/>
      <c r="J10834" s="6"/>
    </row>
    <row r="10835" spans="3:10" x14ac:dyDescent="0.25">
      <c r="C10835" s="7">
        <v>43129.791666666664</v>
      </c>
      <c r="D10835" s="8">
        <v>13321.94</v>
      </c>
      <c r="E10835" s="8">
        <v>13329.19</v>
      </c>
      <c r="F10835" s="8">
        <v>13313.43</v>
      </c>
      <c r="G10835" s="8">
        <v>13326.43</v>
      </c>
      <c r="H10835" s="8"/>
      <c r="I10835" s="8"/>
      <c r="J10835" s="8"/>
    </row>
    <row r="10836" spans="3:10" x14ac:dyDescent="0.25">
      <c r="C10836" s="5">
        <v>43129.833333333336</v>
      </c>
      <c r="D10836" s="6">
        <v>13326.93</v>
      </c>
      <c r="E10836" s="6">
        <v>13333.18</v>
      </c>
      <c r="F10836" s="6">
        <v>13321.18</v>
      </c>
      <c r="G10836" s="6">
        <v>13325.68</v>
      </c>
      <c r="H10836" s="6"/>
      <c r="I10836" s="6"/>
      <c r="J10836" s="6"/>
    </row>
    <row r="10837" spans="3:10" x14ac:dyDescent="0.25">
      <c r="C10837" s="7">
        <v>43129.875</v>
      </c>
      <c r="D10837" s="8">
        <v>13325.93</v>
      </c>
      <c r="E10837" s="8">
        <v>13331.68</v>
      </c>
      <c r="F10837" s="8">
        <v>13309.92</v>
      </c>
      <c r="G10837" s="8">
        <v>13319.42</v>
      </c>
      <c r="H10837" s="8"/>
      <c r="I10837" s="8"/>
      <c r="J10837" s="8"/>
    </row>
    <row r="10838" spans="3:10" x14ac:dyDescent="0.25">
      <c r="C10838" s="5">
        <v>43129.916666666664</v>
      </c>
      <c r="D10838" s="6">
        <v>13319.92</v>
      </c>
      <c r="E10838" s="6">
        <v>13329.17</v>
      </c>
      <c r="F10838" s="6">
        <v>13294.41</v>
      </c>
      <c r="G10838" s="6">
        <v>13307.66</v>
      </c>
      <c r="H10838" s="6"/>
      <c r="I10838" s="6"/>
      <c r="J10838" s="6"/>
    </row>
    <row r="10839" spans="3:10" x14ac:dyDescent="0.25">
      <c r="C10839" s="7">
        <v>43129.958333333336</v>
      </c>
      <c r="D10839" s="8">
        <v>13306.5</v>
      </c>
      <c r="E10839" s="8">
        <v>13320.49</v>
      </c>
      <c r="F10839" s="8">
        <v>13297.23</v>
      </c>
      <c r="G10839" s="8">
        <v>13303.73</v>
      </c>
      <c r="H10839" s="8"/>
      <c r="I10839" s="8"/>
      <c r="J10839" s="8"/>
    </row>
    <row r="10840" spans="3:10" x14ac:dyDescent="0.25">
      <c r="C10840" s="5">
        <v>43130.041666666664</v>
      </c>
      <c r="D10840" s="6">
        <v>13304.89</v>
      </c>
      <c r="E10840" s="6">
        <v>13329.71</v>
      </c>
      <c r="F10840" s="6">
        <v>13304.89</v>
      </c>
      <c r="G10840" s="6">
        <v>13324.88</v>
      </c>
      <c r="H10840" s="6"/>
      <c r="I10840" s="6"/>
      <c r="J10840" s="6"/>
    </row>
    <row r="10841" spans="3:10" x14ac:dyDescent="0.25">
      <c r="C10841" s="7">
        <v>43130.083333333336</v>
      </c>
      <c r="D10841" s="8">
        <v>13324.88</v>
      </c>
      <c r="E10841" s="8">
        <v>13329.54</v>
      </c>
      <c r="F10841" s="8">
        <v>13309.38</v>
      </c>
      <c r="G10841" s="8">
        <v>13310.54</v>
      </c>
      <c r="H10841" s="8"/>
      <c r="I10841" s="8"/>
      <c r="J10841" s="8"/>
    </row>
    <row r="10842" spans="3:10" x14ac:dyDescent="0.25">
      <c r="C10842" s="5">
        <v>43130.125</v>
      </c>
      <c r="D10842" s="6">
        <v>13310.54</v>
      </c>
      <c r="E10842" s="6">
        <v>13310.57</v>
      </c>
      <c r="F10842" s="6">
        <v>13288.57</v>
      </c>
      <c r="G10842" s="6">
        <v>13300.73</v>
      </c>
      <c r="H10842" s="6"/>
      <c r="I10842" s="6"/>
      <c r="J10842" s="6"/>
    </row>
    <row r="10843" spans="3:10" x14ac:dyDescent="0.25">
      <c r="C10843" s="7">
        <v>43130.166666666664</v>
      </c>
      <c r="D10843" s="8">
        <v>13301.9</v>
      </c>
      <c r="E10843" s="8">
        <v>13312.56</v>
      </c>
      <c r="F10843" s="8">
        <v>13301.73</v>
      </c>
      <c r="G10843" s="8">
        <v>13310.22</v>
      </c>
      <c r="H10843" s="8"/>
      <c r="I10843" s="8"/>
      <c r="J10843" s="8"/>
    </row>
    <row r="10844" spans="3:10" x14ac:dyDescent="0.25">
      <c r="C10844" s="5">
        <v>43130.208333333336</v>
      </c>
      <c r="D10844" s="6">
        <v>13310.22</v>
      </c>
      <c r="E10844" s="6">
        <v>13311.39</v>
      </c>
      <c r="F10844" s="6">
        <v>13212.09</v>
      </c>
      <c r="G10844" s="6">
        <v>13239.25</v>
      </c>
      <c r="H10844" s="6"/>
      <c r="I10844" s="6"/>
      <c r="J10844" s="6"/>
    </row>
    <row r="10845" spans="3:10" x14ac:dyDescent="0.25">
      <c r="C10845" s="7">
        <v>43130.25</v>
      </c>
      <c r="D10845" s="8">
        <v>13240.41</v>
      </c>
      <c r="E10845" s="8">
        <v>13250.91</v>
      </c>
      <c r="F10845" s="8">
        <v>13165.77</v>
      </c>
      <c r="G10845" s="8">
        <v>13230.08</v>
      </c>
      <c r="H10845" s="8"/>
      <c r="I10845" s="8"/>
      <c r="J10845" s="8"/>
    </row>
    <row r="10846" spans="3:10" x14ac:dyDescent="0.25">
      <c r="C10846" s="5">
        <v>43130.291666666664</v>
      </c>
      <c r="D10846" s="6">
        <v>13231.25</v>
      </c>
      <c r="E10846" s="6">
        <v>13231.56</v>
      </c>
      <c r="F10846" s="6">
        <v>13204.33</v>
      </c>
      <c r="G10846" s="6">
        <v>13209.66</v>
      </c>
      <c r="H10846" s="6"/>
      <c r="I10846" s="6"/>
      <c r="J10846" s="6"/>
    </row>
    <row r="10847" spans="3:10" x14ac:dyDescent="0.25">
      <c r="C10847" s="7">
        <v>43130.333333333336</v>
      </c>
      <c r="D10847" s="8">
        <v>13211.46</v>
      </c>
      <c r="E10847" s="8">
        <v>13256.42</v>
      </c>
      <c r="F10847" s="8">
        <v>13211.46</v>
      </c>
      <c r="G10847" s="8">
        <v>13227.42</v>
      </c>
      <c r="H10847" s="8"/>
      <c r="I10847" s="8"/>
      <c r="J10847" s="8"/>
    </row>
    <row r="10848" spans="3:10" x14ac:dyDescent="0.25">
      <c r="C10848" s="5">
        <v>43130.375</v>
      </c>
      <c r="D10848" s="6">
        <v>13228.92</v>
      </c>
      <c r="E10848" s="6">
        <v>13244.22</v>
      </c>
      <c r="F10848" s="6">
        <v>13209.52</v>
      </c>
      <c r="G10848" s="6">
        <v>13223.97</v>
      </c>
      <c r="H10848" s="6"/>
      <c r="I10848" s="6"/>
      <c r="J10848" s="6"/>
    </row>
    <row r="10849" spans="3:10" x14ac:dyDescent="0.25">
      <c r="C10849" s="7">
        <v>43130.416666666664</v>
      </c>
      <c r="D10849" s="8">
        <v>13223.47</v>
      </c>
      <c r="E10849" s="8">
        <v>13294.19</v>
      </c>
      <c r="F10849" s="8">
        <v>13219.85</v>
      </c>
      <c r="G10849" s="8">
        <v>13269.29</v>
      </c>
      <c r="H10849" s="8"/>
      <c r="I10849" s="8"/>
      <c r="J10849" s="8"/>
    </row>
    <row r="10850" spans="3:10" x14ac:dyDescent="0.25">
      <c r="C10850" s="5">
        <v>43130.458333333336</v>
      </c>
      <c r="D10850" s="6">
        <v>13269.04</v>
      </c>
      <c r="E10850" s="6">
        <v>13312</v>
      </c>
      <c r="F10850" s="6">
        <v>13259.21</v>
      </c>
      <c r="G10850" s="6">
        <v>13302.08</v>
      </c>
      <c r="H10850" s="6"/>
      <c r="I10850" s="6"/>
      <c r="J10850" s="6"/>
    </row>
    <row r="10851" spans="3:10" x14ac:dyDescent="0.25">
      <c r="C10851" s="7">
        <v>43130.5</v>
      </c>
      <c r="D10851" s="8">
        <v>13301.58</v>
      </c>
      <c r="E10851" s="8">
        <v>13301.58</v>
      </c>
      <c r="F10851" s="8">
        <v>13253.2</v>
      </c>
      <c r="G10851" s="8">
        <v>13258.25</v>
      </c>
      <c r="H10851" s="8"/>
      <c r="I10851" s="8"/>
      <c r="J10851" s="8"/>
    </row>
    <row r="10852" spans="3:10" x14ac:dyDescent="0.25">
      <c r="C10852" s="5">
        <v>43130.541666666664</v>
      </c>
      <c r="D10852" s="6">
        <v>13257.5</v>
      </c>
      <c r="E10852" s="6">
        <v>13272.76</v>
      </c>
      <c r="F10852" s="6">
        <v>13223.05</v>
      </c>
      <c r="G10852" s="6">
        <v>13224.55</v>
      </c>
      <c r="H10852" s="6"/>
      <c r="I10852" s="6"/>
      <c r="J10852" s="6"/>
    </row>
    <row r="10853" spans="3:10" x14ac:dyDescent="0.25">
      <c r="C10853" s="7">
        <v>43130.583333333336</v>
      </c>
      <c r="D10853" s="8">
        <v>13225.55</v>
      </c>
      <c r="E10853" s="8">
        <v>13257.68</v>
      </c>
      <c r="F10853" s="8">
        <v>13224.56</v>
      </c>
      <c r="G10853" s="8">
        <v>13254.54</v>
      </c>
      <c r="H10853" s="8"/>
      <c r="I10853" s="8"/>
      <c r="J10853" s="8"/>
    </row>
    <row r="10854" spans="3:10" x14ac:dyDescent="0.25">
      <c r="C10854" s="5">
        <v>43130.625</v>
      </c>
      <c r="D10854" s="6">
        <v>13254.29</v>
      </c>
      <c r="E10854" s="6">
        <v>13270.11</v>
      </c>
      <c r="F10854" s="6">
        <v>13225.44</v>
      </c>
      <c r="G10854" s="6">
        <v>13225.65</v>
      </c>
      <c r="H10854" s="6"/>
      <c r="I10854" s="6"/>
      <c r="J10854" s="6"/>
    </row>
    <row r="10855" spans="3:10" x14ac:dyDescent="0.25">
      <c r="C10855" s="7">
        <v>43130.666666666664</v>
      </c>
      <c r="D10855" s="8">
        <v>13226.15</v>
      </c>
      <c r="E10855" s="8">
        <v>13230.47</v>
      </c>
      <c r="F10855" s="8">
        <v>13179.31</v>
      </c>
      <c r="G10855" s="8">
        <v>13194.24</v>
      </c>
      <c r="H10855" s="8"/>
      <c r="I10855" s="8"/>
      <c r="J10855" s="8"/>
    </row>
    <row r="10856" spans="3:10" x14ac:dyDescent="0.25">
      <c r="C10856" s="5">
        <v>43130.708333333336</v>
      </c>
      <c r="D10856" s="6">
        <v>13194.74</v>
      </c>
      <c r="E10856" s="6">
        <v>13230.37</v>
      </c>
      <c r="F10856" s="6">
        <v>13170.91</v>
      </c>
      <c r="G10856" s="6">
        <v>13221.56</v>
      </c>
      <c r="H10856" s="6"/>
      <c r="I10856" s="6"/>
      <c r="J10856" s="6"/>
    </row>
    <row r="10857" spans="3:10" x14ac:dyDescent="0.25">
      <c r="C10857" s="7">
        <v>43130.75</v>
      </c>
      <c r="D10857" s="8">
        <v>13221.81</v>
      </c>
      <c r="E10857" s="8">
        <v>13231.48</v>
      </c>
      <c r="F10857" s="8">
        <v>13189.94</v>
      </c>
      <c r="G10857" s="8">
        <v>13200.2</v>
      </c>
      <c r="H10857" s="8"/>
      <c r="I10857" s="8"/>
      <c r="J10857" s="8"/>
    </row>
    <row r="10858" spans="3:10" x14ac:dyDescent="0.25">
      <c r="C10858" s="5">
        <v>43130.791666666664</v>
      </c>
      <c r="D10858" s="6">
        <v>13200.7</v>
      </c>
      <c r="E10858" s="6">
        <v>13204.45</v>
      </c>
      <c r="F10858" s="6">
        <v>13185.94</v>
      </c>
      <c r="G10858" s="6">
        <v>13198.94</v>
      </c>
      <c r="H10858" s="6"/>
      <c r="I10858" s="6"/>
      <c r="J10858" s="6"/>
    </row>
    <row r="10859" spans="3:10" x14ac:dyDescent="0.25">
      <c r="C10859" s="7">
        <v>43130.833333333336</v>
      </c>
      <c r="D10859" s="8">
        <v>13198.69</v>
      </c>
      <c r="E10859" s="8">
        <v>13214.2</v>
      </c>
      <c r="F10859" s="8">
        <v>13189.94</v>
      </c>
      <c r="G10859" s="8">
        <v>13206.69</v>
      </c>
      <c r="H10859" s="8"/>
      <c r="I10859" s="8"/>
      <c r="J10859" s="8"/>
    </row>
    <row r="10860" spans="3:10" x14ac:dyDescent="0.25">
      <c r="C10860" s="5">
        <v>43130.875</v>
      </c>
      <c r="D10860" s="6">
        <v>13207.69</v>
      </c>
      <c r="E10860" s="6">
        <v>13215.44</v>
      </c>
      <c r="F10860" s="6">
        <v>13187.93</v>
      </c>
      <c r="G10860" s="6">
        <v>13193.43</v>
      </c>
      <c r="H10860" s="6"/>
      <c r="I10860" s="6"/>
      <c r="J10860" s="6"/>
    </row>
    <row r="10861" spans="3:10" x14ac:dyDescent="0.25">
      <c r="C10861" s="7">
        <v>43130.916666666664</v>
      </c>
      <c r="D10861" s="8">
        <v>13192.68</v>
      </c>
      <c r="E10861" s="8">
        <v>13210.44</v>
      </c>
      <c r="F10861" s="8">
        <v>13189.43</v>
      </c>
      <c r="G10861" s="8">
        <v>13196.93</v>
      </c>
      <c r="H10861" s="8"/>
      <c r="I10861" s="8"/>
      <c r="J10861" s="8"/>
    </row>
    <row r="10862" spans="3:10" x14ac:dyDescent="0.25">
      <c r="C10862" s="5">
        <v>43130.958333333336</v>
      </c>
      <c r="D10862" s="6">
        <v>13195.18</v>
      </c>
      <c r="E10862" s="6">
        <v>13213.88</v>
      </c>
      <c r="F10862" s="6">
        <v>13179.23</v>
      </c>
      <c r="G10862" s="6">
        <v>13190.24</v>
      </c>
      <c r="H10862" s="6"/>
      <c r="I10862" s="6"/>
      <c r="J10862" s="6"/>
    </row>
    <row r="10863" spans="3:10" x14ac:dyDescent="0.25">
      <c r="C10863" s="7">
        <v>43131.041666666664</v>
      </c>
      <c r="D10863" s="8">
        <v>13190.24</v>
      </c>
      <c r="E10863" s="8">
        <v>13214.09</v>
      </c>
      <c r="F10863" s="8">
        <v>13189.65</v>
      </c>
      <c r="G10863" s="8">
        <v>13201.91</v>
      </c>
      <c r="H10863" s="8"/>
      <c r="I10863" s="8"/>
      <c r="J10863" s="8"/>
    </row>
    <row r="10864" spans="3:10" x14ac:dyDescent="0.25">
      <c r="C10864" s="5">
        <v>43131.083333333336</v>
      </c>
      <c r="D10864" s="6">
        <v>13201.91</v>
      </c>
      <c r="E10864" s="6">
        <v>13224.93</v>
      </c>
      <c r="F10864" s="6">
        <v>13201.91</v>
      </c>
      <c r="G10864" s="6">
        <v>13204.24</v>
      </c>
      <c r="H10864" s="6"/>
      <c r="I10864" s="6"/>
      <c r="J10864" s="6"/>
    </row>
    <row r="10865" spans="3:10" x14ac:dyDescent="0.25">
      <c r="C10865" s="7">
        <v>43131.125</v>
      </c>
      <c r="D10865" s="8">
        <v>13204.24</v>
      </c>
      <c r="E10865" s="8">
        <v>13232.69</v>
      </c>
      <c r="F10865" s="8">
        <v>13204.15</v>
      </c>
      <c r="G10865" s="8">
        <v>13229.02</v>
      </c>
      <c r="H10865" s="8"/>
      <c r="I10865" s="8"/>
      <c r="J10865" s="8"/>
    </row>
    <row r="10866" spans="3:10" x14ac:dyDescent="0.25">
      <c r="C10866" s="5">
        <v>43131.166666666664</v>
      </c>
      <c r="D10866" s="6">
        <v>13227.85</v>
      </c>
      <c r="E10866" s="6">
        <v>13230.86</v>
      </c>
      <c r="F10866" s="6">
        <v>13208.99</v>
      </c>
      <c r="G10866" s="6">
        <v>13227.18</v>
      </c>
      <c r="H10866" s="6"/>
      <c r="I10866" s="6"/>
      <c r="J10866" s="6"/>
    </row>
    <row r="10867" spans="3:10" x14ac:dyDescent="0.25">
      <c r="C10867" s="7">
        <v>43131.208333333336</v>
      </c>
      <c r="D10867" s="8">
        <v>13228.35</v>
      </c>
      <c r="E10867" s="8">
        <v>13263.39</v>
      </c>
      <c r="F10867" s="8">
        <v>13226.01</v>
      </c>
      <c r="G10867" s="8">
        <v>13257.55</v>
      </c>
      <c r="H10867" s="8"/>
      <c r="I10867" s="8"/>
      <c r="J10867" s="8"/>
    </row>
    <row r="10868" spans="3:10" x14ac:dyDescent="0.25">
      <c r="C10868" s="5">
        <v>43131.25</v>
      </c>
      <c r="D10868" s="6">
        <v>13258.72</v>
      </c>
      <c r="E10868" s="6">
        <v>13258.72</v>
      </c>
      <c r="F10868" s="6">
        <v>13245.03</v>
      </c>
      <c r="G10868" s="6">
        <v>13253.2</v>
      </c>
      <c r="H10868" s="6"/>
      <c r="I10868" s="6"/>
      <c r="J10868" s="6"/>
    </row>
    <row r="10869" spans="3:10" x14ac:dyDescent="0.25">
      <c r="C10869" s="7">
        <v>43131.291666666664</v>
      </c>
      <c r="D10869" s="8">
        <v>13252.62</v>
      </c>
      <c r="E10869" s="8">
        <v>13255.54</v>
      </c>
      <c r="F10869" s="8">
        <v>13215.41</v>
      </c>
      <c r="G10869" s="8">
        <v>13217.92</v>
      </c>
      <c r="H10869" s="8"/>
      <c r="I10869" s="8"/>
      <c r="J10869" s="8"/>
    </row>
    <row r="10870" spans="3:10" x14ac:dyDescent="0.25">
      <c r="C10870" s="5">
        <v>43131.333333333336</v>
      </c>
      <c r="D10870" s="6">
        <v>13216.75</v>
      </c>
      <c r="E10870" s="6">
        <v>13229.96</v>
      </c>
      <c r="F10870" s="6">
        <v>13207.52</v>
      </c>
      <c r="G10870" s="6">
        <v>13211.39</v>
      </c>
      <c r="H10870" s="6"/>
      <c r="I10870" s="6"/>
      <c r="J10870" s="6"/>
    </row>
    <row r="10871" spans="3:10" x14ac:dyDescent="0.25">
      <c r="C10871" s="7">
        <v>43131.375</v>
      </c>
      <c r="D10871" s="8">
        <v>13212.89</v>
      </c>
      <c r="E10871" s="8">
        <v>13226.14</v>
      </c>
      <c r="F10871" s="8">
        <v>13206.28</v>
      </c>
      <c r="G10871" s="8">
        <v>13218.1</v>
      </c>
      <c r="H10871" s="8"/>
      <c r="I10871" s="8"/>
      <c r="J10871" s="8"/>
    </row>
    <row r="10872" spans="3:10" x14ac:dyDescent="0.25">
      <c r="C10872" s="5">
        <v>43131.416666666664</v>
      </c>
      <c r="D10872" s="6">
        <v>13216.35</v>
      </c>
      <c r="E10872" s="6">
        <v>13268.45</v>
      </c>
      <c r="F10872" s="6">
        <v>13208.16</v>
      </c>
      <c r="G10872" s="6">
        <v>13251</v>
      </c>
      <c r="H10872" s="6"/>
      <c r="I10872" s="6"/>
      <c r="J10872" s="6"/>
    </row>
    <row r="10873" spans="3:10" x14ac:dyDescent="0.25">
      <c r="C10873" s="7">
        <v>43131.458333333336</v>
      </c>
      <c r="D10873" s="8">
        <v>13250.5</v>
      </c>
      <c r="E10873" s="8">
        <v>13257.96</v>
      </c>
      <c r="F10873" s="8">
        <v>13228.61</v>
      </c>
      <c r="G10873" s="8">
        <v>13237.03</v>
      </c>
      <c r="H10873" s="8"/>
      <c r="I10873" s="8"/>
      <c r="J10873" s="8"/>
    </row>
    <row r="10874" spans="3:10" x14ac:dyDescent="0.25">
      <c r="C10874" s="5">
        <v>43131.5</v>
      </c>
      <c r="D10874" s="6">
        <v>13236.28</v>
      </c>
      <c r="E10874" s="6">
        <v>13238.39</v>
      </c>
      <c r="F10874" s="6">
        <v>13210.97</v>
      </c>
      <c r="G10874" s="6">
        <v>13224.03</v>
      </c>
      <c r="H10874" s="6"/>
      <c r="I10874" s="6"/>
      <c r="J10874" s="6"/>
    </row>
    <row r="10875" spans="3:10" x14ac:dyDescent="0.25">
      <c r="C10875" s="7">
        <v>43131.541666666664</v>
      </c>
      <c r="D10875" s="8">
        <v>13223.78</v>
      </c>
      <c r="E10875" s="8">
        <v>13235.91</v>
      </c>
      <c r="F10875" s="8">
        <v>13198.25</v>
      </c>
      <c r="G10875" s="8">
        <v>13211.42</v>
      </c>
      <c r="H10875" s="8"/>
      <c r="I10875" s="8"/>
      <c r="J10875" s="8"/>
    </row>
    <row r="10876" spans="3:10" x14ac:dyDescent="0.25">
      <c r="C10876" s="5">
        <v>43131.583333333336</v>
      </c>
      <c r="D10876" s="6">
        <v>13210.92</v>
      </c>
      <c r="E10876" s="6">
        <v>13233.85</v>
      </c>
      <c r="F10876" s="6">
        <v>13206.49</v>
      </c>
      <c r="G10876" s="6">
        <v>13230.98</v>
      </c>
      <c r="H10876" s="6"/>
      <c r="I10876" s="6"/>
      <c r="J10876" s="6"/>
    </row>
    <row r="10877" spans="3:10" x14ac:dyDescent="0.25">
      <c r="C10877" s="7">
        <v>43131.625</v>
      </c>
      <c r="D10877" s="8">
        <v>13231.23</v>
      </c>
      <c r="E10877" s="8">
        <v>13233.69</v>
      </c>
      <c r="F10877" s="8">
        <v>13207.54</v>
      </c>
      <c r="G10877" s="8">
        <v>13207.8</v>
      </c>
      <c r="H10877" s="8"/>
      <c r="I10877" s="8"/>
      <c r="J10877" s="8"/>
    </row>
    <row r="10878" spans="3:10" x14ac:dyDescent="0.25">
      <c r="C10878" s="5">
        <v>43131.666666666664</v>
      </c>
      <c r="D10878" s="6">
        <v>13207.81</v>
      </c>
      <c r="E10878" s="6">
        <v>13222.46</v>
      </c>
      <c r="F10878" s="6">
        <v>13180.73</v>
      </c>
      <c r="G10878" s="6">
        <v>13197.92</v>
      </c>
      <c r="H10878" s="6"/>
      <c r="I10878" s="6"/>
      <c r="J10878" s="6"/>
    </row>
    <row r="10879" spans="3:10" x14ac:dyDescent="0.25">
      <c r="C10879" s="7">
        <v>43131.708333333336</v>
      </c>
      <c r="D10879" s="8">
        <v>13197.93</v>
      </c>
      <c r="E10879" s="8">
        <v>13209.9</v>
      </c>
      <c r="F10879" s="8">
        <v>13157.85</v>
      </c>
      <c r="G10879" s="8">
        <v>13164.81</v>
      </c>
      <c r="H10879" s="8"/>
      <c r="I10879" s="8"/>
      <c r="J10879" s="8"/>
    </row>
    <row r="10880" spans="3:10" x14ac:dyDescent="0.25">
      <c r="C10880" s="5">
        <v>43131.75</v>
      </c>
      <c r="D10880" s="6">
        <v>13165.81</v>
      </c>
      <c r="E10880" s="6">
        <v>13193.77</v>
      </c>
      <c r="F10880" s="6">
        <v>13158.33</v>
      </c>
      <c r="G10880" s="6">
        <v>13186.67</v>
      </c>
      <c r="H10880" s="6"/>
      <c r="I10880" s="6"/>
      <c r="J10880" s="6"/>
    </row>
    <row r="10881" spans="3:10" x14ac:dyDescent="0.25">
      <c r="C10881" s="7">
        <v>43131.791666666664</v>
      </c>
      <c r="D10881" s="8">
        <v>13186.92</v>
      </c>
      <c r="E10881" s="8">
        <v>13200.42</v>
      </c>
      <c r="F10881" s="8">
        <v>13184.92</v>
      </c>
      <c r="G10881" s="8">
        <v>13192.17</v>
      </c>
      <c r="H10881" s="8"/>
      <c r="I10881" s="8"/>
      <c r="J10881" s="8"/>
    </row>
    <row r="10882" spans="3:10" x14ac:dyDescent="0.25">
      <c r="C10882" s="5">
        <v>43131.833333333336</v>
      </c>
      <c r="D10882" s="6">
        <v>13192.67</v>
      </c>
      <c r="E10882" s="6">
        <v>13216.17</v>
      </c>
      <c r="F10882" s="6">
        <v>13191.17</v>
      </c>
      <c r="G10882" s="6">
        <v>13209.17</v>
      </c>
      <c r="H10882" s="6"/>
      <c r="I10882" s="6"/>
      <c r="J10882" s="6"/>
    </row>
    <row r="10883" spans="3:10" x14ac:dyDescent="0.25">
      <c r="C10883" s="7">
        <v>43131.875</v>
      </c>
      <c r="D10883" s="8">
        <v>13209.42</v>
      </c>
      <c r="E10883" s="8">
        <v>13219.92</v>
      </c>
      <c r="F10883" s="8">
        <v>13171.16</v>
      </c>
      <c r="G10883" s="8">
        <v>13187.16</v>
      </c>
      <c r="H10883" s="8"/>
      <c r="I10883" s="8"/>
      <c r="J10883" s="8"/>
    </row>
    <row r="10884" spans="3:10" x14ac:dyDescent="0.25">
      <c r="C10884" s="5">
        <v>43131.916666666664</v>
      </c>
      <c r="D10884" s="6">
        <v>13186.41</v>
      </c>
      <c r="E10884" s="6">
        <v>13213.41</v>
      </c>
      <c r="F10884" s="6">
        <v>13166.15</v>
      </c>
      <c r="G10884" s="6">
        <v>13197.16</v>
      </c>
      <c r="H10884" s="6"/>
      <c r="I10884" s="6"/>
      <c r="J10884" s="6"/>
    </row>
    <row r="10885" spans="3:10" x14ac:dyDescent="0.25">
      <c r="C10885" s="7">
        <v>43131.958333333336</v>
      </c>
      <c r="D10885" s="8">
        <v>13195.41</v>
      </c>
      <c r="E10885" s="8">
        <v>13210.92</v>
      </c>
      <c r="F10885" s="8">
        <v>13194.14</v>
      </c>
      <c r="G10885" s="8">
        <v>13194.14</v>
      </c>
      <c r="H10885" s="8"/>
      <c r="I10885" s="8"/>
      <c r="J10885" s="8"/>
    </row>
    <row r="10886" spans="3:10" x14ac:dyDescent="0.25">
      <c r="C10886" s="5">
        <v>43132.041666666664</v>
      </c>
      <c r="D10886" s="6">
        <v>13194.14</v>
      </c>
      <c r="E10886" s="6">
        <v>13232.17</v>
      </c>
      <c r="F10886" s="6">
        <v>13194.14</v>
      </c>
      <c r="G10886" s="6">
        <v>13220.49</v>
      </c>
      <c r="H10886" s="6"/>
      <c r="I10886" s="6"/>
      <c r="J10886" s="6"/>
    </row>
    <row r="10887" spans="3:10" x14ac:dyDescent="0.25">
      <c r="C10887" s="7">
        <v>43132.083333333336</v>
      </c>
      <c r="D10887" s="8">
        <v>13220.49</v>
      </c>
      <c r="E10887" s="8">
        <v>13231.33</v>
      </c>
      <c r="F10887" s="8">
        <v>13217.32</v>
      </c>
      <c r="G10887" s="8">
        <v>13221.99</v>
      </c>
      <c r="H10887" s="8"/>
      <c r="I10887" s="8"/>
      <c r="J10887" s="8"/>
    </row>
    <row r="10888" spans="3:10" x14ac:dyDescent="0.25">
      <c r="C10888" s="5">
        <v>43132.125</v>
      </c>
      <c r="D10888" s="6">
        <v>13221.61</v>
      </c>
      <c r="E10888" s="6">
        <v>13239.79</v>
      </c>
      <c r="F10888" s="6">
        <v>13221.61</v>
      </c>
      <c r="G10888" s="6">
        <v>13231.95</v>
      </c>
      <c r="H10888" s="6"/>
      <c r="I10888" s="6"/>
      <c r="J10888" s="6"/>
    </row>
    <row r="10889" spans="3:10" x14ac:dyDescent="0.25">
      <c r="C10889" s="7">
        <v>43132.166666666664</v>
      </c>
      <c r="D10889" s="8">
        <v>13233.12</v>
      </c>
      <c r="E10889" s="8">
        <v>13236.29</v>
      </c>
      <c r="F10889" s="8">
        <v>13225.45</v>
      </c>
      <c r="G10889" s="8">
        <v>13226.61</v>
      </c>
      <c r="H10889" s="8"/>
      <c r="I10889" s="8"/>
      <c r="J10889" s="8"/>
    </row>
    <row r="10890" spans="3:10" x14ac:dyDescent="0.25">
      <c r="C10890" s="5">
        <v>43132.208333333336</v>
      </c>
      <c r="D10890" s="6">
        <v>13225.45</v>
      </c>
      <c r="E10890" s="6">
        <v>13239.12</v>
      </c>
      <c r="F10890" s="6">
        <v>13224.28</v>
      </c>
      <c r="G10890" s="6">
        <v>13232.18</v>
      </c>
      <c r="H10890" s="6"/>
      <c r="I10890" s="6"/>
      <c r="J10890" s="6"/>
    </row>
    <row r="10891" spans="3:10" x14ac:dyDescent="0.25">
      <c r="C10891" s="7">
        <v>43132.25</v>
      </c>
      <c r="D10891" s="8">
        <v>13232.77</v>
      </c>
      <c r="E10891" s="8">
        <v>13235.68</v>
      </c>
      <c r="F10891" s="8">
        <v>13224.18</v>
      </c>
      <c r="G10891" s="8">
        <v>13233.35</v>
      </c>
      <c r="H10891" s="8"/>
      <c r="I10891" s="8"/>
      <c r="J10891" s="8"/>
    </row>
    <row r="10892" spans="3:10" x14ac:dyDescent="0.25">
      <c r="C10892" s="5">
        <v>43132.291666666664</v>
      </c>
      <c r="D10892" s="6">
        <v>13233.35</v>
      </c>
      <c r="E10892" s="6">
        <v>13234.5</v>
      </c>
      <c r="F10892" s="6">
        <v>13226.43</v>
      </c>
      <c r="G10892" s="6">
        <v>13228.77</v>
      </c>
      <c r="H10892" s="6"/>
      <c r="I10892" s="6"/>
      <c r="J10892" s="6"/>
    </row>
    <row r="10893" spans="3:10" x14ac:dyDescent="0.25">
      <c r="C10893" s="7">
        <v>43132.333333333336</v>
      </c>
      <c r="D10893" s="8">
        <v>13228.77</v>
      </c>
      <c r="E10893" s="8">
        <v>13235.54</v>
      </c>
      <c r="F10893" s="8">
        <v>13215.36</v>
      </c>
      <c r="G10893" s="8">
        <v>13235.54</v>
      </c>
      <c r="H10893" s="8"/>
      <c r="I10893" s="8"/>
      <c r="J10893" s="8"/>
    </row>
    <row r="10894" spans="3:10" x14ac:dyDescent="0.25">
      <c r="C10894" s="5">
        <v>43132.375</v>
      </c>
      <c r="D10894" s="6">
        <v>13249.36</v>
      </c>
      <c r="E10894" s="6">
        <v>13259.07</v>
      </c>
      <c r="F10894" s="6">
        <v>13241.66</v>
      </c>
      <c r="G10894" s="6">
        <v>13250.85</v>
      </c>
      <c r="H10894" s="6"/>
      <c r="I10894" s="6"/>
      <c r="J10894" s="6"/>
    </row>
    <row r="10895" spans="3:10" x14ac:dyDescent="0.25">
      <c r="C10895" s="7">
        <v>43132.416666666664</v>
      </c>
      <c r="D10895" s="8">
        <v>13251.35</v>
      </c>
      <c r="E10895" s="8">
        <v>13301.16</v>
      </c>
      <c r="F10895" s="8">
        <v>13217.93</v>
      </c>
      <c r="G10895" s="8">
        <v>13237.36</v>
      </c>
      <c r="H10895" s="8"/>
      <c r="I10895" s="8"/>
      <c r="J10895" s="8"/>
    </row>
    <row r="10896" spans="3:10" x14ac:dyDescent="0.25">
      <c r="C10896" s="5">
        <v>43132.458333333336</v>
      </c>
      <c r="D10896" s="6">
        <v>13236.86</v>
      </c>
      <c r="E10896" s="6">
        <v>13257.33</v>
      </c>
      <c r="F10896" s="6">
        <v>13204.81</v>
      </c>
      <c r="G10896" s="6">
        <v>13207.83</v>
      </c>
      <c r="H10896" s="6"/>
      <c r="I10896" s="6"/>
      <c r="J10896" s="6"/>
    </row>
    <row r="10897" spans="3:10" x14ac:dyDescent="0.25">
      <c r="C10897" s="7">
        <v>43132.5</v>
      </c>
      <c r="D10897" s="8">
        <v>13208.33</v>
      </c>
      <c r="E10897" s="8">
        <v>13251.81</v>
      </c>
      <c r="F10897" s="8">
        <v>13208.33</v>
      </c>
      <c r="G10897" s="8">
        <v>13233.87</v>
      </c>
      <c r="H10897" s="8"/>
      <c r="I10897" s="8"/>
      <c r="J10897" s="8"/>
    </row>
    <row r="10898" spans="3:10" x14ac:dyDescent="0.25">
      <c r="C10898" s="5">
        <v>43132.541666666664</v>
      </c>
      <c r="D10898" s="6">
        <v>13232.87</v>
      </c>
      <c r="E10898" s="6">
        <v>13238.9</v>
      </c>
      <c r="F10898" s="6">
        <v>13189.99</v>
      </c>
      <c r="G10898" s="6">
        <v>13202.77</v>
      </c>
      <c r="H10898" s="6"/>
      <c r="I10898" s="6"/>
      <c r="J10898" s="6"/>
    </row>
    <row r="10899" spans="3:10" x14ac:dyDescent="0.25">
      <c r="C10899" s="7">
        <v>43132.583333333336</v>
      </c>
      <c r="D10899" s="8">
        <v>13203.02</v>
      </c>
      <c r="E10899" s="8">
        <v>13206.63</v>
      </c>
      <c r="F10899" s="8">
        <v>13151.81</v>
      </c>
      <c r="G10899" s="8">
        <v>13174.38</v>
      </c>
      <c r="H10899" s="8"/>
      <c r="I10899" s="8"/>
      <c r="J10899" s="8"/>
    </row>
    <row r="10900" spans="3:10" x14ac:dyDescent="0.25">
      <c r="C10900" s="5">
        <v>43132.625</v>
      </c>
      <c r="D10900" s="6">
        <v>13175.38</v>
      </c>
      <c r="E10900" s="6">
        <v>13175.38</v>
      </c>
      <c r="F10900" s="6">
        <v>13001.18</v>
      </c>
      <c r="G10900" s="6">
        <v>13013.33</v>
      </c>
      <c r="H10900" s="6"/>
      <c r="I10900" s="6"/>
      <c r="J10900" s="6"/>
    </row>
    <row r="10901" spans="3:10" x14ac:dyDescent="0.25">
      <c r="C10901" s="7">
        <v>43132.666666666664</v>
      </c>
      <c r="D10901" s="8">
        <v>13013.83</v>
      </c>
      <c r="E10901" s="8">
        <v>13047.24</v>
      </c>
      <c r="F10901" s="8">
        <v>12972.01</v>
      </c>
      <c r="G10901" s="8">
        <v>13037.59</v>
      </c>
      <c r="H10901" s="8"/>
      <c r="I10901" s="8"/>
      <c r="J10901" s="8"/>
    </row>
    <row r="10902" spans="3:10" x14ac:dyDescent="0.25">
      <c r="C10902" s="5">
        <v>43132.708333333336</v>
      </c>
      <c r="D10902" s="6">
        <v>13035.58</v>
      </c>
      <c r="E10902" s="6">
        <v>13049.2</v>
      </c>
      <c r="F10902" s="6">
        <v>12975.79</v>
      </c>
      <c r="G10902" s="6">
        <v>13000.42</v>
      </c>
      <c r="H10902" s="6"/>
      <c r="I10902" s="6"/>
      <c r="J10902" s="6"/>
    </row>
    <row r="10903" spans="3:10" x14ac:dyDescent="0.25">
      <c r="C10903" s="7">
        <v>43132.75</v>
      </c>
      <c r="D10903" s="8">
        <v>13000.41</v>
      </c>
      <c r="E10903" s="8">
        <v>13037.05</v>
      </c>
      <c r="F10903" s="8">
        <v>12969.77</v>
      </c>
      <c r="G10903" s="8">
        <v>13034.29</v>
      </c>
      <c r="H10903" s="8"/>
      <c r="I10903" s="8"/>
      <c r="J10903" s="8"/>
    </row>
    <row r="10904" spans="3:10" x14ac:dyDescent="0.25">
      <c r="C10904" s="5">
        <v>43132.791666666664</v>
      </c>
      <c r="D10904" s="6">
        <v>13033.79</v>
      </c>
      <c r="E10904" s="6">
        <v>13034.79</v>
      </c>
      <c r="F10904" s="6">
        <v>13010.02</v>
      </c>
      <c r="G10904" s="6">
        <v>13018.27</v>
      </c>
      <c r="H10904" s="6"/>
      <c r="I10904" s="6"/>
      <c r="J10904" s="6"/>
    </row>
    <row r="10905" spans="3:10" x14ac:dyDescent="0.25">
      <c r="C10905" s="7">
        <v>43132.833333333336</v>
      </c>
      <c r="D10905" s="8">
        <v>13018.02</v>
      </c>
      <c r="E10905" s="8">
        <v>13030.28</v>
      </c>
      <c r="F10905" s="8">
        <v>12991.5</v>
      </c>
      <c r="G10905" s="8">
        <v>12995</v>
      </c>
      <c r="H10905" s="8"/>
      <c r="I10905" s="8"/>
      <c r="J10905" s="8"/>
    </row>
    <row r="10906" spans="3:10" x14ac:dyDescent="0.25">
      <c r="C10906" s="5">
        <v>43132.875</v>
      </c>
      <c r="D10906" s="6">
        <v>12994.75</v>
      </c>
      <c r="E10906" s="6">
        <v>13000.5</v>
      </c>
      <c r="F10906" s="6">
        <v>12952.46</v>
      </c>
      <c r="G10906" s="6">
        <v>12983.73</v>
      </c>
      <c r="H10906" s="6"/>
      <c r="I10906" s="6"/>
      <c r="J10906" s="6"/>
    </row>
    <row r="10907" spans="3:10" x14ac:dyDescent="0.25">
      <c r="C10907" s="7">
        <v>43132.916666666664</v>
      </c>
      <c r="D10907" s="8">
        <v>12983.23</v>
      </c>
      <c r="E10907" s="8">
        <v>12984.48</v>
      </c>
      <c r="F10907" s="8">
        <v>12937.69</v>
      </c>
      <c r="G10907" s="8">
        <v>12968.21</v>
      </c>
      <c r="H10907" s="8"/>
      <c r="I10907" s="8"/>
      <c r="J10907" s="8"/>
    </row>
    <row r="10908" spans="3:10" x14ac:dyDescent="0.25">
      <c r="C10908" s="5">
        <v>43132.958333333336</v>
      </c>
      <c r="D10908" s="6">
        <v>12966.46</v>
      </c>
      <c r="E10908" s="6">
        <v>12983.7</v>
      </c>
      <c r="F10908" s="6">
        <v>12946.07</v>
      </c>
      <c r="G10908" s="6">
        <v>12979.04</v>
      </c>
      <c r="H10908" s="6"/>
      <c r="I10908" s="6"/>
      <c r="J10908" s="6"/>
    </row>
    <row r="10909" spans="3:10" x14ac:dyDescent="0.25">
      <c r="C10909" s="7">
        <v>43133.041666666664</v>
      </c>
      <c r="D10909" s="8">
        <v>12977.89</v>
      </c>
      <c r="E10909" s="8">
        <v>13007.7</v>
      </c>
      <c r="F10909" s="8">
        <v>12977.89</v>
      </c>
      <c r="G10909" s="8">
        <v>12993.61</v>
      </c>
      <c r="H10909" s="8"/>
      <c r="I10909" s="8"/>
      <c r="J10909" s="8"/>
    </row>
    <row r="10910" spans="3:10" x14ac:dyDescent="0.25">
      <c r="C10910" s="5">
        <v>43133.083333333336</v>
      </c>
      <c r="D10910" s="6">
        <v>12994.76</v>
      </c>
      <c r="E10910" s="6">
        <v>12999.36</v>
      </c>
      <c r="F10910" s="6">
        <v>12971.72</v>
      </c>
      <c r="G10910" s="6">
        <v>12974.02</v>
      </c>
      <c r="H10910" s="6"/>
      <c r="I10910" s="6"/>
      <c r="J10910" s="6"/>
    </row>
    <row r="10911" spans="3:10" x14ac:dyDescent="0.25">
      <c r="C10911" s="7">
        <v>43133.125</v>
      </c>
      <c r="D10911" s="8">
        <v>12974.59</v>
      </c>
      <c r="E10911" s="8">
        <v>12974.59</v>
      </c>
      <c r="F10911" s="8">
        <v>12896.8</v>
      </c>
      <c r="G10911" s="8">
        <v>12927.07</v>
      </c>
      <c r="H10911" s="8"/>
      <c r="I10911" s="8"/>
      <c r="J10911" s="8"/>
    </row>
    <row r="10912" spans="3:10" x14ac:dyDescent="0.25">
      <c r="C10912" s="5">
        <v>43133.166666666664</v>
      </c>
      <c r="D10912" s="6">
        <v>12925.92</v>
      </c>
      <c r="E10912" s="6">
        <v>12930.52</v>
      </c>
      <c r="F10912" s="6">
        <v>12906.53</v>
      </c>
      <c r="G10912" s="6">
        <v>12926.26</v>
      </c>
      <c r="H10912" s="6"/>
      <c r="I10912" s="6"/>
      <c r="J10912" s="6"/>
    </row>
    <row r="10913" spans="3:10" x14ac:dyDescent="0.25">
      <c r="C10913" s="7">
        <v>43133.208333333336</v>
      </c>
      <c r="D10913" s="8">
        <v>12926.84</v>
      </c>
      <c r="E10913" s="8">
        <v>12948.05</v>
      </c>
      <c r="F10913" s="8">
        <v>12926.26</v>
      </c>
      <c r="G10913" s="8">
        <v>12935.98</v>
      </c>
      <c r="H10913" s="8"/>
      <c r="I10913" s="8"/>
      <c r="J10913" s="8"/>
    </row>
    <row r="10914" spans="3:10" x14ac:dyDescent="0.25">
      <c r="C10914" s="5">
        <v>43133.25</v>
      </c>
      <c r="D10914" s="6">
        <v>12936.55</v>
      </c>
      <c r="E10914" s="6">
        <v>12950.63</v>
      </c>
      <c r="F10914" s="6">
        <v>12926.51</v>
      </c>
      <c r="G10914" s="6">
        <v>12944.89</v>
      </c>
      <c r="H10914" s="6"/>
      <c r="I10914" s="6"/>
      <c r="J10914" s="6"/>
    </row>
    <row r="10915" spans="3:10" x14ac:dyDescent="0.25">
      <c r="C10915" s="7">
        <v>43133.291666666664</v>
      </c>
      <c r="D10915" s="8">
        <v>12946.03</v>
      </c>
      <c r="E10915" s="8">
        <v>12950.63</v>
      </c>
      <c r="F10915" s="8">
        <v>12928.85</v>
      </c>
      <c r="G10915" s="8">
        <v>12932.29</v>
      </c>
      <c r="H10915" s="8"/>
      <c r="I10915" s="8"/>
      <c r="J10915" s="8"/>
    </row>
    <row r="10916" spans="3:10" x14ac:dyDescent="0.25">
      <c r="C10916" s="5">
        <v>43133.333333333336</v>
      </c>
      <c r="D10916" s="6">
        <v>12934.07</v>
      </c>
      <c r="E10916" s="6">
        <v>12986.33</v>
      </c>
      <c r="F10916" s="6">
        <v>12923.74</v>
      </c>
      <c r="G10916" s="6">
        <v>12985.93</v>
      </c>
      <c r="H10916" s="6"/>
      <c r="I10916" s="6"/>
      <c r="J10916" s="6"/>
    </row>
    <row r="10917" spans="3:10" x14ac:dyDescent="0.25">
      <c r="C10917" s="7">
        <v>43133.375</v>
      </c>
      <c r="D10917" s="8">
        <v>12987.43</v>
      </c>
      <c r="E10917" s="8">
        <v>12992.11</v>
      </c>
      <c r="F10917" s="8">
        <v>12929.78</v>
      </c>
      <c r="G10917" s="8">
        <v>12960.89</v>
      </c>
      <c r="H10917" s="8"/>
      <c r="I10917" s="8"/>
      <c r="J10917" s="8"/>
    </row>
    <row r="10918" spans="3:10" x14ac:dyDescent="0.25">
      <c r="C10918" s="5">
        <v>43133.416666666664</v>
      </c>
      <c r="D10918" s="6">
        <v>12958.14</v>
      </c>
      <c r="E10918" s="6">
        <v>12960.11</v>
      </c>
      <c r="F10918" s="6">
        <v>12862.2</v>
      </c>
      <c r="G10918" s="6">
        <v>12865.41</v>
      </c>
      <c r="H10918" s="6"/>
      <c r="I10918" s="6"/>
      <c r="J10918" s="6"/>
    </row>
    <row r="10919" spans="3:10" x14ac:dyDescent="0.25">
      <c r="C10919" s="7">
        <v>43133.458333333336</v>
      </c>
      <c r="D10919" s="8">
        <v>12865.66</v>
      </c>
      <c r="E10919" s="8">
        <v>12876.57</v>
      </c>
      <c r="F10919" s="8">
        <v>12822.39</v>
      </c>
      <c r="G10919" s="8">
        <v>12832.22</v>
      </c>
      <c r="H10919" s="8"/>
      <c r="I10919" s="8"/>
      <c r="J10919" s="8"/>
    </row>
    <row r="10920" spans="3:10" x14ac:dyDescent="0.25">
      <c r="C10920" s="5">
        <v>43133.5</v>
      </c>
      <c r="D10920" s="6">
        <v>12832.14</v>
      </c>
      <c r="E10920" s="6">
        <v>12869.31</v>
      </c>
      <c r="F10920" s="6">
        <v>12788.75</v>
      </c>
      <c r="G10920" s="6">
        <v>12841.29</v>
      </c>
      <c r="H10920" s="6"/>
      <c r="I10920" s="6"/>
      <c r="J10920" s="6"/>
    </row>
    <row r="10921" spans="3:10" x14ac:dyDescent="0.25">
      <c r="C10921" s="7">
        <v>43133.541666666664</v>
      </c>
      <c r="D10921" s="8">
        <v>12840.79</v>
      </c>
      <c r="E10921" s="8">
        <v>12867.96</v>
      </c>
      <c r="F10921" s="8">
        <v>12825.87</v>
      </c>
      <c r="G10921" s="8">
        <v>12838.97</v>
      </c>
      <c r="H10921" s="8"/>
      <c r="I10921" s="8"/>
      <c r="J10921" s="8"/>
    </row>
    <row r="10922" spans="3:10" x14ac:dyDescent="0.25">
      <c r="C10922" s="5">
        <v>43133.583333333336</v>
      </c>
      <c r="D10922" s="6">
        <v>12837.97</v>
      </c>
      <c r="E10922" s="6">
        <v>12855.12</v>
      </c>
      <c r="F10922" s="6">
        <v>12813.33</v>
      </c>
      <c r="G10922" s="6">
        <v>12831.32</v>
      </c>
      <c r="H10922" s="6"/>
      <c r="I10922" s="6"/>
      <c r="J10922" s="6"/>
    </row>
    <row r="10923" spans="3:10" x14ac:dyDescent="0.25">
      <c r="C10923" s="7">
        <v>43133.625</v>
      </c>
      <c r="D10923" s="8">
        <v>12831.07</v>
      </c>
      <c r="E10923" s="8">
        <v>12873.89</v>
      </c>
      <c r="F10923" s="8">
        <v>12816.19</v>
      </c>
      <c r="G10923" s="8">
        <v>12851.16</v>
      </c>
      <c r="H10923" s="8"/>
      <c r="I10923" s="8"/>
      <c r="J10923" s="8"/>
    </row>
    <row r="10924" spans="3:10" x14ac:dyDescent="0.25">
      <c r="C10924" s="5">
        <v>43133.666666666664</v>
      </c>
      <c r="D10924" s="6">
        <v>12851.66</v>
      </c>
      <c r="E10924" s="6">
        <v>12884.64</v>
      </c>
      <c r="F10924" s="6">
        <v>12837.25</v>
      </c>
      <c r="G10924" s="6">
        <v>12854.35</v>
      </c>
      <c r="H10924" s="6"/>
      <c r="I10924" s="6"/>
      <c r="J10924" s="6"/>
    </row>
    <row r="10925" spans="3:10" x14ac:dyDescent="0.25">
      <c r="C10925" s="7">
        <v>43133.708333333336</v>
      </c>
      <c r="D10925" s="8">
        <v>12854.1</v>
      </c>
      <c r="E10925" s="8">
        <v>12854.35</v>
      </c>
      <c r="F10925" s="8">
        <v>12792.03</v>
      </c>
      <c r="G10925" s="8">
        <v>12814.87</v>
      </c>
      <c r="H10925" s="8"/>
      <c r="I10925" s="8"/>
      <c r="J10925" s="8"/>
    </row>
    <row r="10926" spans="3:10" x14ac:dyDescent="0.25">
      <c r="C10926" s="5">
        <v>43133.75</v>
      </c>
      <c r="D10926" s="6">
        <v>12813.87</v>
      </c>
      <c r="E10926" s="6">
        <v>12820.78</v>
      </c>
      <c r="F10926" s="6">
        <v>12761.82</v>
      </c>
      <c r="G10926" s="6">
        <v>12766.07</v>
      </c>
      <c r="H10926" s="6"/>
      <c r="I10926" s="6"/>
      <c r="J10926" s="6"/>
    </row>
    <row r="10927" spans="3:10" x14ac:dyDescent="0.25">
      <c r="C10927" s="7">
        <v>43133.791666666664</v>
      </c>
      <c r="D10927" s="8">
        <v>12766.57</v>
      </c>
      <c r="E10927" s="8">
        <v>12794.08</v>
      </c>
      <c r="F10927" s="8">
        <v>12763.07</v>
      </c>
      <c r="G10927" s="8">
        <v>12770.56</v>
      </c>
      <c r="H10927" s="8"/>
      <c r="I10927" s="8"/>
      <c r="J10927" s="8"/>
    </row>
    <row r="10928" spans="3:10" x14ac:dyDescent="0.25">
      <c r="C10928" s="5">
        <v>43133.833333333336</v>
      </c>
      <c r="D10928" s="6">
        <v>12769.81</v>
      </c>
      <c r="E10928" s="6">
        <v>12777.07</v>
      </c>
      <c r="F10928" s="6">
        <v>12756.05</v>
      </c>
      <c r="G10928" s="6">
        <v>12765.8</v>
      </c>
      <c r="H10928" s="6"/>
      <c r="I10928" s="6"/>
      <c r="J10928" s="6"/>
    </row>
    <row r="10929" spans="3:10" x14ac:dyDescent="0.25">
      <c r="C10929" s="7">
        <v>43133.875</v>
      </c>
      <c r="D10929" s="8">
        <v>12766.05</v>
      </c>
      <c r="E10929" s="8">
        <v>12778.05</v>
      </c>
      <c r="F10929" s="8">
        <v>12747.28</v>
      </c>
      <c r="G10929" s="8">
        <v>12757.54</v>
      </c>
      <c r="H10929" s="8"/>
      <c r="I10929" s="8"/>
      <c r="J10929" s="8"/>
    </row>
    <row r="10930" spans="3:10" x14ac:dyDescent="0.25">
      <c r="C10930" s="5">
        <v>43133.916666666664</v>
      </c>
      <c r="D10930" s="6">
        <v>12757.79</v>
      </c>
      <c r="E10930" s="6">
        <v>12776.05</v>
      </c>
      <c r="F10930" s="6">
        <v>12697.99</v>
      </c>
      <c r="G10930" s="6">
        <v>12712</v>
      </c>
      <c r="H10930" s="6"/>
      <c r="I10930" s="6"/>
      <c r="J10930" s="6"/>
    </row>
    <row r="10931" spans="3:10" x14ac:dyDescent="0.25">
      <c r="C10931" s="7">
        <v>43136.041666666664</v>
      </c>
      <c r="D10931" s="8">
        <v>12630.07</v>
      </c>
      <c r="E10931" s="8">
        <v>12630.64</v>
      </c>
      <c r="F10931" s="8">
        <v>12526.99</v>
      </c>
      <c r="G10931" s="8">
        <v>12583.68</v>
      </c>
      <c r="H10931" s="8"/>
      <c r="I10931" s="8"/>
      <c r="J10931" s="8"/>
    </row>
    <row r="10932" spans="3:10" x14ac:dyDescent="0.25">
      <c r="C10932" s="5">
        <v>43136.083333333336</v>
      </c>
      <c r="D10932" s="6">
        <v>12582.53</v>
      </c>
      <c r="E10932" s="6">
        <v>12610.96</v>
      </c>
      <c r="F10932" s="6">
        <v>12565.56</v>
      </c>
      <c r="G10932" s="6">
        <v>12584.58</v>
      </c>
      <c r="H10932" s="6"/>
      <c r="I10932" s="6"/>
      <c r="J10932" s="6"/>
    </row>
    <row r="10933" spans="3:10" x14ac:dyDescent="0.25">
      <c r="C10933" s="7">
        <v>43136.125</v>
      </c>
      <c r="D10933" s="8">
        <v>12585.15</v>
      </c>
      <c r="E10933" s="8">
        <v>12618.01</v>
      </c>
      <c r="F10933" s="8">
        <v>12564.61</v>
      </c>
      <c r="G10933" s="8">
        <v>12600.99</v>
      </c>
      <c r="H10933" s="8"/>
      <c r="I10933" s="8"/>
      <c r="J10933" s="8"/>
    </row>
    <row r="10934" spans="3:10" x14ac:dyDescent="0.25">
      <c r="C10934" s="5">
        <v>43136.166666666664</v>
      </c>
      <c r="D10934" s="6">
        <v>12600.42</v>
      </c>
      <c r="E10934" s="6">
        <v>12600.42</v>
      </c>
      <c r="F10934" s="6">
        <v>12580.41</v>
      </c>
      <c r="G10934" s="6">
        <v>12586.17</v>
      </c>
      <c r="H10934" s="6"/>
      <c r="I10934" s="6"/>
      <c r="J10934" s="6"/>
    </row>
    <row r="10935" spans="3:10" x14ac:dyDescent="0.25">
      <c r="C10935" s="7">
        <v>43136.208333333336</v>
      </c>
      <c r="D10935" s="8">
        <v>12588.47</v>
      </c>
      <c r="E10935" s="8">
        <v>12608.04</v>
      </c>
      <c r="F10935" s="8">
        <v>12587.89</v>
      </c>
      <c r="G10935" s="8">
        <v>12604.6</v>
      </c>
      <c r="H10935" s="8"/>
      <c r="I10935" s="8"/>
      <c r="J10935" s="8"/>
    </row>
    <row r="10936" spans="3:10" x14ac:dyDescent="0.25">
      <c r="C10936" s="5">
        <v>43136.25</v>
      </c>
      <c r="D10936" s="6">
        <v>12605.75</v>
      </c>
      <c r="E10936" s="6">
        <v>12631.67</v>
      </c>
      <c r="F10936" s="6">
        <v>12603.45</v>
      </c>
      <c r="G10936" s="6">
        <v>12625.41</v>
      </c>
      <c r="H10936" s="6"/>
      <c r="I10936" s="6"/>
      <c r="J10936" s="6"/>
    </row>
    <row r="10937" spans="3:10" x14ac:dyDescent="0.25">
      <c r="C10937" s="7">
        <v>43136.291666666664</v>
      </c>
      <c r="D10937" s="8">
        <v>12625.98</v>
      </c>
      <c r="E10937" s="8">
        <v>12634.16</v>
      </c>
      <c r="F10937" s="8">
        <v>12625.4</v>
      </c>
      <c r="G10937" s="8">
        <v>12631.85</v>
      </c>
      <c r="H10937" s="8"/>
      <c r="I10937" s="8"/>
      <c r="J10937" s="8"/>
    </row>
    <row r="10938" spans="3:10" x14ac:dyDescent="0.25">
      <c r="C10938" s="5">
        <v>43136.333333333336</v>
      </c>
      <c r="D10938" s="6">
        <v>12631.85</v>
      </c>
      <c r="E10938" s="6">
        <v>12636.78</v>
      </c>
      <c r="F10938" s="6">
        <v>12604.66</v>
      </c>
      <c r="G10938" s="6">
        <v>12625.93</v>
      </c>
      <c r="H10938" s="6"/>
      <c r="I10938" s="6"/>
      <c r="J10938" s="6"/>
    </row>
    <row r="10939" spans="3:10" x14ac:dyDescent="0.25">
      <c r="C10939" s="7">
        <v>43136.375</v>
      </c>
      <c r="D10939" s="8">
        <v>12621.28</v>
      </c>
      <c r="E10939" s="8">
        <v>12738.89</v>
      </c>
      <c r="F10939" s="8">
        <v>12621.28</v>
      </c>
      <c r="G10939" s="8">
        <v>12707.95</v>
      </c>
      <c r="H10939" s="8"/>
      <c r="I10939" s="8"/>
      <c r="J10939" s="8"/>
    </row>
    <row r="10940" spans="3:10" x14ac:dyDescent="0.25">
      <c r="C10940" s="5">
        <v>43136.416666666664</v>
      </c>
      <c r="D10940" s="6">
        <v>12706.45</v>
      </c>
      <c r="E10940" s="6">
        <v>12734.25</v>
      </c>
      <c r="F10940" s="6">
        <v>12619.64</v>
      </c>
      <c r="G10940" s="6">
        <v>12706.37</v>
      </c>
      <c r="H10940" s="6"/>
      <c r="I10940" s="6"/>
      <c r="J10940" s="6"/>
    </row>
    <row r="10941" spans="3:10" x14ac:dyDescent="0.25">
      <c r="C10941" s="7">
        <v>43136.458333333336</v>
      </c>
      <c r="D10941" s="8">
        <v>12706.38</v>
      </c>
      <c r="E10941" s="8">
        <v>12753.43</v>
      </c>
      <c r="F10941" s="8">
        <v>12700.15</v>
      </c>
      <c r="G10941" s="8">
        <v>12714.41</v>
      </c>
      <c r="H10941" s="8"/>
      <c r="I10941" s="8"/>
      <c r="J10941" s="8"/>
    </row>
    <row r="10942" spans="3:10" x14ac:dyDescent="0.25">
      <c r="C10942" s="5">
        <v>43136.5</v>
      </c>
      <c r="D10942" s="6">
        <v>12714.42</v>
      </c>
      <c r="E10942" s="6">
        <v>12732.37</v>
      </c>
      <c r="F10942" s="6">
        <v>12673.71</v>
      </c>
      <c r="G10942" s="6">
        <v>12691.9</v>
      </c>
      <c r="H10942" s="6"/>
      <c r="I10942" s="6"/>
      <c r="J10942" s="6"/>
    </row>
    <row r="10943" spans="3:10" x14ac:dyDescent="0.25">
      <c r="C10943" s="7">
        <v>43136.541666666664</v>
      </c>
      <c r="D10943" s="8">
        <v>12692.65</v>
      </c>
      <c r="E10943" s="8">
        <v>12695.52</v>
      </c>
      <c r="F10943" s="8">
        <v>12651.59</v>
      </c>
      <c r="G10943" s="8">
        <v>12684.34</v>
      </c>
      <c r="H10943" s="8"/>
      <c r="I10943" s="8"/>
      <c r="J10943" s="8"/>
    </row>
    <row r="10944" spans="3:10" x14ac:dyDescent="0.25">
      <c r="C10944" s="5">
        <v>43136.583333333336</v>
      </c>
      <c r="D10944" s="6">
        <v>12683.59</v>
      </c>
      <c r="E10944" s="6">
        <v>12684.59</v>
      </c>
      <c r="F10944" s="6">
        <v>12644.11</v>
      </c>
      <c r="G10944" s="6">
        <v>12668.45</v>
      </c>
      <c r="H10944" s="6"/>
      <c r="I10944" s="6"/>
      <c r="J10944" s="6"/>
    </row>
    <row r="10945" spans="3:10" x14ac:dyDescent="0.25">
      <c r="C10945" s="7">
        <v>43136.625</v>
      </c>
      <c r="D10945" s="8">
        <v>12666.45</v>
      </c>
      <c r="E10945" s="8">
        <v>12702.98</v>
      </c>
      <c r="F10945" s="8">
        <v>12651.59</v>
      </c>
      <c r="G10945" s="8">
        <v>12698.63</v>
      </c>
      <c r="H10945" s="8"/>
      <c r="I10945" s="8"/>
      <c r="J10945" s="8"/>
    </row>
    <row r="10946" spans="3:10" x14ac:dyDescent="0.25">
      <c r="C10946" s="5">
        <v>43136.666666666664</v>
      </c>
      <c r="D10946" s="6">
        <v>12699.13</v>
      </c>
      <c r="E10946" s="6">
        <v>12710.32</v>
      </c>
      <c r="F10946" s="6">
        <v>12673.81</v>
      </c>
      <c r="G10946" s="6">
        <v>12681.73</v>
      </c>
      <c r="H10946" s="6"/>
      <c r="I10946" s="6"/>
      <c r="J10946" s="6"/>
    </row>
    <row r="10947" spans="3:10" x14ac:dyDescent="0.25">
      <c r="C10947" s="7">
        <v>43136.708333333336</v>
      </c>
      <c r="D10947" s="8">
        <v>12681.48</v>
      </c>
      <c r="E10947" s="8">
        <v>12748.85</v>
      </c>
      <c r="F10947" s="8">
        <v>12661.53</v>
      </c>
      <c r="G10947" s="8">
        <v>12710.12</v>
      </c>
      <c r="H10947" s="8"/>
      <c r="I10947" s="8"/>
      <c r="J10947" s="8"/>
    </row>
    <row r="10948" spans="3:10" x14ac:dyDescent="0.25">
      <c r="C10948" s="5">
        <v>43136.75</v>
      </c>
      <c r="D10948" s="6">
        <v>12709.87</v>
      </c>
      <c r="E10948" s="6">
        <v>12727.87</v>
      </c>
      <c r="F10948" s="6">
        <v>12638.94</v>
      </c>
      <c r="G10948" s="6">
        <v>12664.38</v>
      </c>
      <c r="H10948" s="6"/>
      <c r="I10948" s="6"/>
      <c r="J10948" s="6"/>
    </row>
    <row r="10949" spans="3:10" x14ac:dyDescent="0.25">
      <c r="C10949" s="7">
        <v>43136.791666666664</v>
      </c>
      <c r="D10949" s="8">
        <v>12663.88</v>
      </c>
      <c r="E10949" s="8">
        <v>12665.13</v>
      </c>
      <c r="F10949" s="8">
        <v>12612.59</v>
      </c>
      <c r="G10949" s="8">
        <v>12635.85</v>
      </c>
      <c r="H10949" s="8"/>
      <c r="I10949" s="8"/>
      <c r="J10949" s="8"/>
    </row>
    <row r="10950" spans="3:10" x14ac:dyDescent="0.25">
      <c r="C10950" s="5">
        <v>43136.833333333336</v>
      </c>
      <c r="D10950" s="6">
        <v>12634.6</v>
      </c>
      <c r="E10950" s="6">
        <v>12634.6</v>
      </c>
      <c r="F10950" s="6">
        <v>12581.06</v>
      </c>
      <c r="G10950" s="6">
        <v>12620.83</v>
      </c>
      <c r="H10950" s="6"/>
      <c r="I10950" s="6"/>
      <c r="J10950" s="6"/>
    </row>
    <row r="10951" spans="3:10" x14ac:dyDescent="0.25">
      <c r="C10951" s="7">
        <v>43136.875</v>
      </c>
      <c r="D10951" s="8">
        <v>12621.84</v>
      </c>
      <c r="E10951" s="8">
        <v>12629.09</v>
      </c>
      <c r="F10951" s="8">
        <v>12501.5</v>
      </c>
      <c r="G10951" s="8">
        <v>12501.5</v>
      </c>
      <c r="H10951" s="8"/>
      <c r="I10951" s="8"/>
      <c r="J10951" s="8"/>
    </row>
    <row r="10952" spans="3:10" x14ac:dyDescent="0.25">
      <c r="C10952" s="5">
        <v>43136.916666666664</v>
      </c>
      <c r="D10952" s="6">
        <v>12501.75</v>
      </c>
      <c r="E10952" s="6">
        <v>12504.01</v>
      </c>
      <c r="F10952" s="6">
        <v>12145.53</v>
      </c>
      <c r="G10952" s="6">
        <v>12269.1</v>
      </c>
      <c r="H10952" s="6"/>
      <c r="I10952" s="6"/>
      <c r="J10952" s="6"/>
    </row>
    <row r="10953" spans="3:10" x14ac:dyDescent="0.25">
      <c r="C10953" s="7">
        <v>43136.958333333336</v>
      </c>
      <c r="D10953" s="8">
        <v>12269.59</v>
      </c>
      <c r="E10953" s="8">
        <v>12269.59</v>
      </c>
      <c r="F10953" s="8">
        <v>12042.85</v>
      </c>
      <c r="G10953" s="8">
        <v>12149.23</v>
      </c>
      <c r="H10953" s="8"/>
      <c r="I10953" s="8"/>
      <c r="J10953" s="8"/>
    </row>
    <row r="10954" spans="3:10" x14ac:dyDescent="0.25">
      <c r="C10954" s="5">
        <v>43137.041666666664</v>
      </c>
      <c r="D10954" s="6">
        <v>12188.99</v>
      </c>
      <c r="E10954" s="6">
        <v>12226.04</v>
      </c>
      <c r="F10954" s="6">
        <v>12089.08</v>
      </c>
      <c r="G10954" s="6">
        <v>12147.95</v>
      </c>
      <c r="H10954" s="6"/>
      <c r="I10954" s="6"/>
      <c r="J10954" s="6"/>
    </row>
    <row r="10955" spans="3:10" x14ac:dyDescent="0.25">
      <c r="C10955" s="7">
        <v>43137.083333333336</v>
      </c>
      <c r="D10955" s="8">
        <v>12149.11</v>
      </c>
      <c r="E10955" s="8">
        <v>12205.05</v>
      </c>
      <c r="F10955" s="8">
        <v>12109.21</v>
      </c>
      <c r="G10955" s="8">
        <v>12134.5</v>
      </c>
      <c r="H10955" s="8"/>
      <c r="I10955" s="8"/>
      <c r="J10955" s="8"/>
    </row>
    <row r="10956" spans="3:10" x14ac:dyDescent="0.25">
      <c r="C10956" s="5">
        <v>43137.125</v>
      </c>
      <c r="D10956" s="6">
        <v>12133.92</v>
      </c>
      <c r="E10956" s="6">
        <v>12168.85</v>
      </c>
      <c r="F10956" s="6">
        <v>11762.55</v>
      </c>
      <c r="G10956" s="6">
        <v>11787.54</v>
      </c>
      <c r="H10956" s="6"/>
      <c r="I10956" s="6"/>
      <c r="J10956" s="6"/>
    </row>
    <row r="10957" spans="3:10" x14ac:dyDescent="0.25">
      <c r="C10957" s="7">
        <v>43137.166666666664</v>
      </c>
      <c r="D10957" s="8">
        <v>11786.39</v>
      </c>
      <c r="E10957" s="8">
        <v>11910.31</v>
      </c>
      <c r="F10957" s="8">
        <v>11758.55</v>
      </c>
      <c r="G10957" s="8">
        <v>11845.54</v>
      </c>
      <c r="H10957" s="8"/>
      <c r="I10957" s="8"/>
      <c r="J10957" s="8"/>
    </row>
    <row r="10958" spans="3:10" x14ac:dyDescent="0.25">
      <c r="C10958" s="5">
        <v>43137.208333333336</v>
      </c>
      <c r="D10958" s="6">
        <v>11847.28</v>
      </c>
      <c r="E10958" s="6">
        <v>11878.71</v>
      </c>
      <c r="F10958" s="6">
        <v>11816.67</v>
      </c>
      <c r="G10958" s="6">
        <v>11830</v>
      </c>
      <c r="H10958" s="6"/>
      <c r="I10958" s="6"/>
      <c r="J10958" s="6"/>
    </row>
    <row r="10959" spans="3:10" x14ac:dyDescent="0.25">
      <c r="C10959" s="7">
        <v>43137.25</v>
      </c>
      <c r="D10959" s="8">
        <v>11831.74</v>
      </c>
      <c r="E10959" s="8">
        <v>11836.22</v>
      </c>
      <c r="F10959" s="8">
        <v>11692.76</v>
      </c>
      <c r="G10959" s="8">
        <v>11795.4</v>
      </c>
      <c r="H10959" s="8"/>
      <c r="I10959" s="8"/>
      <c r="J10959" s="8"/>
    </row>
    <row r="10960" spans="3:10" x14ac:dyDescent="0.25">
      <c r="C10960" s="5">
        <v>43137.291666666664</v>
      </c>
      <c r="D10960" s="6">
        <v>11796.56</v>
      </c>
      <c r="E10960" s="6">
        <v>12014.07</v>
      </c>
      <c r="F10960" s="6">
        <v>11760.9</v>
      </c>
      <c r="G10960" s="6">
        <v>11991.27</v>
      </c>
      <c r="H10960" s="6"/>
      <c r="I10960" s="6"/>
      <c r="J10960" s="6"/>
    </row>
    <row r="10961" spans="3:10" x14ac:dyDescent="0.25">
      <c r="C10961" s="7">
        <v>43137.333333333336</v>
      </c>
      <c r="D10961" s="8">
        <v>11991.85</v>
      </c>
      <c r="E10961" s="8">
        <v>12066.89</v>
      </c>
      <c r="F10961" s="8">
        <v>11934.6</v>
      </c>
      <c r="G10961" s="8">
        <v>12065.09</v>
      </c>
      <c r="H10961" s="8"/>
      <c r="I10961" s="8"/>
      <c r="J10961" s="8"/>
    </row>
    <row r="10962" spans="3:10" x14ac:dyDescent="0.25">
      <c r="C10962" s="5">
        <v>43137.375</v>
      </c>
      <c r="D10962" s="6">
        <v>12102.17</v>
      </c>
      <c r="E10962" s="6">
        <v>12341.27</v>
      </c>
      <c r="F10962" s="6">
        <v>12101.67</v>
      </c>
      <c r="G10962" s="6">
        <v>12223.08</v>
      </c>
      <c r="H10962" s="6"/>
      <c r="I10962" s="6"/>
      <c r="J10962" s="6"/>
    </row>
    <row r="10963" spans="3:10" x14ac:dyDescent="0.25">
      <c r="C10963" s="7">
        <v>43137.416666666664</v>
      </c>
      <c r="D10963" s="8">
        <v>12221.07</v>
      </c>
      <c r="E10963" s="8">
        <v>12469.66</v>
      </c>
      <c r="F10963" s="8">
        <v>12185.02</v>
      </c>
      <c r="G10963" s="8">
        <v>12429.32</v>
      </c>
      <c r="H10963" s="8"/>
      <c r="I10963" s="8"/>
      <c r="J10963" s="8"/>
    </row>
    <row r="10964" spans="3:10" x14ac:dyDescent="0.25">
      <c r="C10964" s="5">
        <v>43137.458333333336</v>
      </c>
      <c r="D10964" s="6">
        <v>12430.57</v>
      </c>
      <c r="E10964" s="6">
        <v>12483.39</v>
      </c>
      <c r="F10964" s="6">
        <v>12394.43</v>
      </c>
      <c r="G10964" s="6">
        <v>12414.07</v>
      </c>
      <c r="H10964" s="6"/>
      <c r="I10964" s="6"/>
      <c r="J10964" s="6"/>
    </row>
    <row r="10965" spans="3:10" x14ac:dyDescent="0.25">
      <c r="C10965" s="7">
        <v>43137.5</v>
      </c>
      <c r="D10965" s="8">
        <v>12412.06</v>
      </c>
      <c r="E10965" s="8">
        <v>12487.3</v>
      </c>
      <c r="F10965" s="8">
        <v>12357.52</v>
      </c>
      <c r="G10965" s="8">
        <v>12474.15</v>
      </c>
      <c r="H10965" s="8"/>
      <c r="I10965" s="8"/>
      <c r="J10965" s="8"/>
    </row>
    <row r="10966" spans="3:10" x14ac:dyDescent="0.25">
      <c r="C10966" s="5">
        <v>43137.541666666664</v>
      </c>
      <c r="D10966" s="6">
        <v>12473.9</v>
      </c>
      <c r="E10966" s="6">
        <v>12474.15</v>
      </c>
      <c r="F10966" s="6">
        <v>12374</v>
      </c>
      <c r="G10966" s="6">
        <v>12375.76</v>
      </c>
      <c r="H10966" s="6"/>
      <c r="I10966" s="6"/>
      <c r="J10966" s="6"/>
    </row>
    <row r="10967" spans="3:10" x14ac:dyDescent="0.25">
      <c r="C10967" s="7">
        <v>43137.583333333336</v>
      </c>
      <c r="D10967" s="8">
        <v>12377.76</v>
      </c>
      <c r="E10967" s="8">
        <v>12450.9</v>
      </c>
      <c r="F10967" s="8">
        <v>12342.36</v>
      </c>
      <c r="G10967" s="8">
        <v>12402.41</v>
      </c>
      <c r="H10967" s="8"/>
      <c r="I10967" s="8"/>
      <c r="J10967" s="8"/>
    </row>
    <row r="10968" spans="3:10" x14ac:dyDescent="0.25">
      <c r="C10968" s="5">
        <v>43137.625</v>
      </c>
      <c r="D10968" s="6">
        <v>12401.91</v>
      </c>
      <c r="E10968" s="6">
        <v>12413.51</v>
      </c>
      <c r="F10968" s="6">
        <v>12352.56</v>
      </c>
      <c r="G10968" s="6">
        <v>12383.48</v>
      </c>
      <c r="H10968" s="6"/>
      <c r="I10968" s="6"/>
      <c r="J10968" s="6"/>
    </row>
    <row r="10969" spans="3:10" x14ac:dyDescent="0.25">
      <c r="C10969" s="7">
        <v>43137.666666666664</v>
      </c>
      <c r="D10969" s="8">
        <v>12382.23</v>
      </c>
      <c r="E10969" s="8">
        <v>12539.1</v>
      </c>
      <c r="F10969" s="8">
        <v>12325.24</v>
      </c>
      <c r="G10969" s="8">
        <v>12499.61</v>
      </c>
      <c r="H10969" s="8"/>
      <c r="I10969" s="8"/>
      <c r="J10969" s="8"/>
    </row>
    <row r="10970" spans="3:10" x14ac:dyDescent="0.25">
      <c r="C10970" s="5">
        <v>43137.708333333336</v>
      </c>
      <c r="D10970" s="6">
        <v>12496.86</v>
      </c>
      <c r="E10970" s="6">
        <v>12552.23</v>
      </c>
      <c r="F10970" s="6">
        <v>12388.27</v>
      </c>
      <c r="G10970" s="6">
        <v>12438.93</v>
      </c>
      <c r="H10970" s="6"/>
      <c r="I10970" s="6"/>
      <c r="J10970" s="6"/>
    </row>
    <row r="10971" spans="3:10" x14ac:dyDescent="0.25">
      <c r="C10971" s="7">
        <v>43137.75</v>
      </c>
      <c r="D10971" s="8">
        <v>12439.44</v>
      </c>
      <c r="E10971" s="8">
        <v>12470.46</v>
      </c>
      <c r="F10971" s="8">
        <v>12354.8</v>
      </c>
      <c r="G10971" s="8">
        <v>12428.24</v>
      </c>
      <c r="H10971" s="8"/>
      <c r="I10971" s="8"/>
      <c r="J10971" s="8"/>
    </row>
    <row r="10972" spans="3:10" x14ac:dyDescent="0.25">
      <c r="C10972" s="5">
        <v>43137.791666666664</v>
      </c>
      <c r="D10972" s="6">
        <v>12428.49</v>
      </c>
      <c r="E10972" s="6">
        <v>12522.56</v>
      </c>
      <c r="F10972" s="6">
        <v>12428.49</v>
      </c>
      <c r="G10972" s="6">
        <v>12491.28</v>
      </c>
      <c r="H10972" s="6"/>
      <c r="I10972" s="6"/>
      <c r="J10972" s="6"/>
    </row>
    <row r="10973" spans="3:10" x14ac:dyDescent="0.25">
      <c r="C10973" s="7">
        <v>43137.833333333336</v>
      </c>
      <c r="D10973" s="8">
        <v>12491.03</v>
      </c>
      <c r="E10973" s="8">
        <v>12511.54</v>
      </c>
      <c r="F10973" s="8">
        <v>12440.73</v>
      </c>
      <c r="G10973" s="8">
        <v>12451.98</v>
      </c>
      <c r="H10973" s="8"/>
      <c r="I10973" s="8"/>
      <c r="J10973" s="8"/>
    </row>
    <row r="10974" spans="3:10" x14ac:dyDescent="0.25">
      <c r="C10974" s="5">
        <v>43137.875</v>
      </c>
      <c r="D10974" s="6">
        <v>12451.73</v>
      </c>
      <c r="E10974" s="6">
        <v>12593.33</v>
      </c>
      <c r="F10974" s="6">
        <v>12441.22</v>
      </c>
      <c r="G10974" s="6">
        <v>12586.83</v>
      </c>
      <c r="H10974" s="6"/>
      <c r="I10974" s="6"/>
      <c r="J10974" s="6"/>
    </row>
    <row r="10975" spans="3:10" x14ac:dyDescent="0.25">
      <c r="C10975" s="7">
        <v>43137.916666666664</v>
      </c>
      <c r="D10975" s="8">
        <v>12587.08</v>
      </c>
      <c r="E10975" s="8">
        <v>12650.62</v>
      </c>
      <c r="F10975" s="8">
        <v>12554.8</v>
      </c>
      <c r="G10975" s="8">
        <v>12646.11</v>
      </c>
      <c r="H10975" s="8"/>
      <c r="I10975" s="8"/>
      <c r="J10975" s="8"/>
    </row>
    <row r="10976" spans="3:10" x14ac:dyDescent="0.25">
      <c r="C10976" s="5">
        <v>43137.958333333336</v>
      </c>
      <c r="D10976" s="6">
        <v>12650.81</v>
      </c>
      <c r="E10976" s="6">
        <v>12667.24</v>
      </c>
      <c r="F10976" s="6">
        <v>12594.37</v>
      </c>
      <c r="G10976" s="6">
        <v>12599.06</v>
      </c>
      <c r="H10976" s="6"/>
      <c r="I10976" s="6"/>
      <c r="J10976" s="6"/>
    </row>
    <row r="10977" spans="3:10" x14ac:dyDescent="0.25">
      <c r="C10977" s="7">
        <v>43138.041666666664</v>
      </c>
      <c r="D10977" s="8">
        <v>12597.3</v>
      </c>
      <c r="E10977" s="8">
        <v>12667.4</v>
      </c>
      <c r="F10977" s="8">
        <v>12583.42</v>
      </c>
      <c r="G10977" s="8">
        <v>12618.04</v>
      </c>
      <c r="H10977" s="8"/>
      <c r="I10977" s="8"/>
      <c r="J10977" s="8"/>
    </row>
    <row r="10978" spans="3:10" x14ac:dyDescent="0.25">
      <c r="C10978" s="5">
        <v>43138.083333333336</v>
      </c>
      <c r="D10978" s="6">
        <v>12621.56</v>
      </c>
      <c r="E10978" s="6">
        <v>12660.11</v>
      </c>
      <c r="F10978" s="6">
        <v>12597.67</v>
      </c>
      <c r="G10978" s="6">
        <v>12638.56</v>
      </c>
      <c r="H10978" s="6"/>
      <c r="I10978" s="6"/>
      <c r="J10978" s="6"/>
    </row>
    <row r="10979" spans="3:10" x14ac:dyDescent="0.25">
      <c r="C10979" s="7">
        <v>43138.125</v>
      </c>
      <c r="D10979" s="8">
        <v>12637.39</v>
      </c>
      <c r="E10979" s="8">
        <v>12640.91</v>
      </c>
      <c r="F10979" s="8">
        <v>12604.81</v>
      </c>
      <c r="G10979" s="8">
        <v>12613.61</v>
      </c>
      <c r="H10979" s="8"/>
      <c r="I10979" s="8"/>
      <c r="J10979" s="8"/>
    </row>
    <row r="10980" spans="3:10" x14ac:dyDescent="0.25">
      <c r="C10980" s="5">
        <v>43138.166666666664</v>
      </c>
      <c r="D10980" s="6">
        <v>12615.37</v>
      </c>
      <c r="E10980" s="6">
        <v>12644.7</v>
      </c>
      <c r="F10980" s="6">
        <v>12581.09</v>
      </c>
      <c r="G10980" s="6">
        <v>12590.82</v>
      </c>
      <c r="H10980" s="6"/>
      <c r="I10980" s="6"/>
      <c r="J10980" s="6"/>
    </row>
    <row r="10981" spans="3:10" x14ac:dyDescent="0.25">
      <c r="C10981" s="7">
        <v>43138.208333333336</v>
      </c>
      <c r="D10981" s="8">
        <v>12591.99</v>
      </c>
      <c r="E10981" s="8">
        <v>12611.59</v>
      </c>
      <c r="F10981" s="8">
        <v>12546.24</v>
      </c>
      <c r="G10981" s="8">
        <v>12572.64</v>
      </c>
      <c r="H10981" s="8"/>
      <c r="I10981" s="8"/>
      <c r="J10981" s="8"/>
    </row>
    <row r="10982" spans="3:10" x14ac:dyDescent="0.25">
      <c r="C10982" s="5">
        <v>43138.25</v>
      </c>
      <c r="D10982" s="6">
        <v>12573.23</v>
      </c>
      <c r="E10982" s="6">
        <v>12580.15</v>
      </c>
      <c r="F10982" s="6">
        <v>12549.75</v>
      </c>
      <c r="G10982" s="6">
        <v>12566.66</v>
      </c>
      <c r="H10982" s="6"/>
      <c r="I10982" s="6"/>
      <c r="J10982" s="6"/>
    </row>
    <row r="10983" spans="3:10" x14ac:dyDescent="0.25">
      <c r="C10983" s="7">
        <v>43138.291666666664</v>
      </c>
      <c r="D10983" s="8">
        <v>12567.24</v>
      </c>
      <c r="E10983" s="8">
        <v>12567.83</v>
      </c>
      <c r="F10983" s="8">
        <v>12493.71</v>
      </c>
      <c r="G10983" s="8">
        <v>12495.47</v>
      </c>
      <c r="H10983" s="8"/>
      <c r="I10983" s="8"/>
      <c r="J10983" s="8"/>
    </row>
    <row r="10984" spans="3:10" x14ac:dyDescent="0.25">
      <c r="C10984" s="5">
        <v>43138.333333333336</v>
      </c>
      <c r="D10984" s="6">
        <v>12496.64</v>
      </c>
      <c r="E10984" s="6">
        <v>12539.39</v>
      </c>
      <c r="F10984" s="6">
        <v>12472.74</v>
      </c>
      <c r="G10984" s="6">
        <v>12538.2</v>
      </c>
      <c r="H10984" s="6"/>
      <c r="I10984" s="6"/>
      <c r="J10984" s="6"/>
    </row>
    <row r="10985" spans="3:10" x14ac:dyDescent="0.25">
      <c r="C10985" s="7">
        <v>43138.375</v>
      </c>
      <c r="D10985" s="8">
        <v>12511.86</v>
      </c>
      <c r="E10985" s="8">
        <v>12549.89</v>
      </c>
      <c r="F10985" s="8">
        <v>12487.94</v>
      </c>
      <c r="G10985" s="8">
        <v>12501.99</v>
      </c>
      <c r="H10985" s="8"/>
      <c r="I10985" s="8"/>
      <c r="J10985" s="8"/>
    </row>
    <row r="10986" spans="3:10" x14ac:dyDescent="0.25">
      <c r="C10986" s="5">
        <v>43138.416666666664</v>
      </c>
      <c r="D10986" s="6">
        <v>12500.99</v>
      </c>
      <c r="E10986" s="6">
        <v>12500.99</v>
      </c>
      <c r="F10986" s="6">
        <v>12414.46</v>
      </c>
      <c r="G10986" s="6">
        <v>12454.19</v>
      </c>
      <c r="H10986" s="6"/>
      <c r="I10986" s="6"/>
      <c r="J10986" s="6"/>
    </row>
    <row r="10987" spans="3:10" x14ac:dyDescent="0.25">
      <c r="C10987" s="7">
        <v>43138.458333333336</v>
      </c>
      <c r="D10987" s="8">
        <v>12454.69</v>
      </c>
      <c r="E10987" s="8">
        <v>12486.91</v>
      </c>
      <c r="F10987" s="8">
        <v>12423.14</v>
      </c>
      <c r="G10987" s="8">
        <v>12461.7</v>
      </c>
      <c r="H10987" s="8"/>
      <c r="I10987" s="8"/>
      <c r="J10987" s="8"/>
    </row>
    <row r="10988" spans="3:10" x14ac:dyDescent="0.25">
      <c r="C10988" s="5">
        <v>43138.5</v>
      </c>
      <c r="D10988" s="6">
        <v>12461.95</v>
      </c>
      <c r="E10988" s="6">
        <v>12499.87</v>
      </c>
      <c r="F10988" s="6">
        <v>12457.55</v>
      </c>
      <c r="G10988" s="6">
        <v>12462.66</v>
      </c>
      <c r="H10988" s="6"/>
      <c r="I10988" s="6"/>
      <c r="J10988" s="6"/>
    </row>
    <row r="10989" spans="3:10" x14ac:dyDescent="0.25">
      <c r="C10989" s="7">
        <v>43138.541666666664</v>
      </c>
      <c r="D10989" s="8">
        <v>12462.67</v>
      </c>
      <c r="E10989" s="8">
        <v>12488.09</v>
      </c>
      <c r="F10989" s="8">
        <v>12420.61</v>
      </c>
      <c r="G10989" s="8">
        <v>12480.53</v>
      </c>
      <c r="H10989" s="8"/>
      <c r="I10989" s="8"/>
      <c r="J10989" s="8"/>
    </row>
    <row r="10990" spans="3:10" x14ac:dyDescent="0.25">
      <c r="C10990" s="5">
        <v>43138.583333333336</v>
      </c>
      <c r="D10990" s="6">
        <v>12481.78</v>
      </c>
      <c r="E10990" s="6">
        <v>12500.08</v>
      </c>
      <c r="F10990" s="6">
        <v>12474.77</v>
      </c>
      <c r="G10990" s="6">
        <v>12492.14</v>
      </c>
      <c r="H10990" s="6"/>
      <c r="I10990" s="6"/>
      <c r="J10990" s="6"/>
    </row>
    <row r="10991" spans="3:10" x14ac:dyDescent="0.25">
      <c r="C10991" s="7">
        <v>43138.625</v>
      </c>
      <c r="D10991" s="8">
        <v>12492.39</v>
      </c>
      <c r="E10991" s="8">
        <v>12522.62</v>
      </c>
      <c r="F10991" s="8">
        <v>12480.12</v>
      </c>
      <c r="G10991" s="8">
        <v>12492.77</v>
      </c>
      <c r="H10991" s="8"/>
      <c r="I10991" s="8"/>
      <c r="J10991" s="8"/>
    </row>
    <row r="10992" spans="3:10" x14ac:dyDescent="0.25">
      <c r="C10992" s="5">
        <v>43138.666666666664</v>
      </c>
      <c r="D10992" s="6">
        <v>12491.52</v>
      </c>
      <c r="E10992" s="6">
        <v>12572.82</v>
      </c>
      <c r="F10992" s="6">
        <v>12490.52</v>
      </c>
      <c r="G10992" s="6">
        <v>12555.03</v>
      </c>
      <c r="H10992" s="6"/>
      <c r="I10992" s="6"/>
      <c r="J10992" s="6"/>
    </row>
    <row r="10993" spans="3:10" x14ac:dyDescent="0.25">
      <c r="C10993" s="7">
        <v>43138.708333333336</v>
      </c>
      <c r="D10993" s="8">
        <v>12556.28</v>
      </c>
      <c r="E10993" s="8">
        <v>12631.68</v>
      </c>
      <c r="F10993" s="8">
        <v>12547.24</v>
      </c>
      <c r="G10993" s="8">
        <v>12628.93</v>
      </c>
      <c r="H10993" s="8"/>
      <c r="I10993" s="8"/>
      <c r="J10993" s="8"/>
    </row>
    <row r="10994" spans="3:10" x14ac:dyDescent="0.25">
      <c r="C10994" s="5">
        <v>43138.75</v>
      </c>
      <c r="D10994" s="6">
        <v>12628.68</v>
      </c>
      <c r="E10994" s="6">
        <v>12652.23</v>
      </c>
      <c r="F10994" s="6">
        <v>12567.7</v>
      </c>
      <c r="G10994" s="6">
        <v>12593.86</v>
      </c>
      <c r="H10994" s="6"/>
      <c r="I10994" s="6"/>
      <c r="J10994" s="6"/>
    </row>
    <row r="10995" spans="3:10" x14ac:dyDescent="0.25">
      <c r="C10995" s="7">
        <v>43138.791666666664</v>
      </c>
      <c r="D10995" s="8">
        <v>12594.11</v>
      </c>
      <c r="E10995" s="8">
        <v>12599.86</v>
      </c>
      <c r="F10995" s="8">
        <v>12542.56</v>
      </c>
      <c r="G10995" s="8">
        <v>12545.06</v>
      </c>
      <c r="H10995" s="8"/>
      <c r="I10995" s="8"/>
      <c r="J10995" s="8"/>
    </row>
    <row r="10996" spans="3:10" x14ac:dyDescent="0.25">
      <c r="C10996" s="5">
        <v>43138.833333333336</v>
      </c>
      <c r="D10996" s="6">
        <v>12544.81</v>
      </c>
      <c r="E10996" s="6">
        <v>12564.57</v>
      </c>
      <c r="F10996" s="6">
        <v>12481.51</v>
      </c>
      <c r="G10996" s="6">
        <v>12558.06</v>
      </c>
      <c r="H10996" s="6"/>
      <c r="I10996" s="6"/>
      <c r="J10996" s="6"/>
    </row>
    <row r="10997" spans="3:10" x14ac:dyDescent="0.25">
      <c r="C10997" s="7">
        <v>43138.875</v>
      </c>
      <c r="D10997" s="8">
        <v>12556.81</v>
      </c>
      <c r="E10997" s="8">
        <v>12557.31</v>
      </c>
      <c r="F10997" s="8">
        <v>12501.01</v>
      </c>
      <c r="G10997" s="8">
        <v>12523.03</v>
      </c>
      <c r="H10997" s="8"/>
      <c r="I10997" s="8"/>
      <c r="J10997" s="8"/>
    </row>
    <row r="10998" spans="3:10" x14ac:dyDescent="0.25">
      <c r="C10998" s="5">
        <v>43138.916666666664</v>
      </c>
      <c r="D10998" s="6">
        <v>12523.28</v>
      </c>
      <c r="E10998" s="6">
        <v>12592.82</v>
      </c>
      <c r="F10998" s="6">
        <v>12523.03</v>
      </c>
      <c r="G10998" s="6">
        <v>12532.77</v>
      </c>
      <c r="H10998" s="6"/>
      <c r="I10998" s="6"/>
      <c r="J10998" s="6"/>
    </row>
    <row r="10999" spans="3:10" x14ac:dyDescent="0.25">
      <c r="C10999" s="7">
        <v>43138.958333333336</v>
      </c>
      <c r="D10999" s="8">
        <v>12533.94</v>
      </c>
      <c r="E10999" s="8">
        <v>12539.79</v>
      </c>
      <c r="F10999" s="8">
        <v>12472.81</v>
      </c>
      <c r="G10999" s="8">
        <v>12498.69</v>
      </c>
      <c r="H10999" s="8"/>
      <c r="I10999" s="8"/>
      <c r="J10999" s="8"/>
    </row>
    <row r="11000" spans="3:10" x14ac:dyDescent="0.25">
      <c r="C11000" s="5">
        <v>43139.041666666664</v>
      </c>
      <c r="D11000" s="6">
        <v>12499.69</v>
      </c>
      <c r="E11000" s="6">
        <v>12499.69</v>
      </c>
      <c r="F11000" s="6">
        <v>12387.97</v>
      </c>
      <c r="G11000" s="6">
        <v>12396.75</v>
      </c>
      <c r="H11000" s="6"/>
      <c r="I11000" s="6"/>
      <c r="J11000" s="6"/>
    </row>
    <row r="11001" spans="3:10" x14ac:dyDescent="0.25">
      <c r="C11001" s="7">
        <v>43139.083333333336</v>
      </c>
      <c r="D11001" s="8">
        <v>12396.16</v>
      </c>
      <c r="E11001" s="8">
        <v>12503.09</v>
      </c>
      <c r="F11001" s="8">
        <v>12396.16</v>
      </c>
      <c r="G11001" s="8">
        <v>12473.34</v>
      </c>
      <c r="H11001" s="8"/>
      <c r="I11001" s="8"/>
      <c r="J11001" s="8"/>
    </row>
    <row r="11002" spans="3:10" x14ac:dyDescent="0.25">
      <c r="C11002" s="5">
        <v>43139.125</v>
      </c>
      <c r="D11002" s="6">
        <v>12473.92</v>
      </c>
      <c r="E11002" s="6">
        <v>12500.07</v>
      </c>
      <c r="F11002" s="6">
        <v>12442.25</v>
      </c>
      <c r="G11002" s="6">
        <v>12478.34</v>
      </c>
      <c r="H11002" s="6"/>
      <c r="I11002" s="6"/>
      <c r="J11002" s="6"/>
    </row>
    <row r="11003" spans="3:10" x14ac:dyDescent="0.25">
      <c r="C11003" s="7">
        <v>43139.166666666664</v>
      </c>
      <c r="D11003" s="8">
        <v>12477.75</v>
      </c>
      <c r="E11003" s="8">
        <v>12494.62</v>
      </c>
      <c r="F11003" s="8">
        <v>12435.55</v>
      </c>
      <c r="G11003" s="8">
        <v>12483.51</v>
      </c>
      <c r="H11003" s="8"/>
      <c r="I11003" s="8"/>
      <c r="J11003" s="8"/>
    </row>
    <row r="11004" spans="3:10" x14ac:dyDescent="0.25">
      <c r="C11004" s="5">
        <v>43139.208333333336</v>
      </c>
      <c r="D11004" s="6">
        <v>12484.09</v>
      </c>
      <c r="E11004" s="6">
        <v>12491.7</v>
      </c>
      <c r="F11004" s="6">
        <v>12450.74</v>
      </c>
      <c r="G11004" s="6">
        <v>12457.18</v>
      </c>
      <c r="H11004" s="6"/>
      <c r="I11004" s="6"/>
      <c r="J11004" s="6"/>
    </row>
    <row r="11005" spans="3:10" x14ac:dyDescent="0.25">
      <c r="C11005" s="7">
        <v>43139.25</v>
      </c>
      <c r="D11005" s="8">
        <v>12457.76</v>
      </c>
      <c r="E11005" s="8">
        <v>12500.36</v>
      </c>
      <c r="F11005" s="8">
        <v>12457.76</v>
      </c>
      <c r="G11005" s="8">
        <v>12495.09</v>
      </c>
      <c r="H11005" s="8"/>
      <c r="I11005" s="8"/>
      <c r="J11005" s="8"/>
    </row>
    <row r="11006" spans="3:10" x14ac:dyDescent="0.25">
      <c r="C11006" s="5">
        <v>43139.291666666664</v>
      </c>
      <c r="D11006" s="6">
        <v>12494.51</v>
      </c>
      <c r="E11006" s="6">
        <v>12540.61</v>
      </c>
      <c r="F11006" s="6">
        <v>12489.66</v>
      </c>
      <c r="G11006" s="6">
        <v>12525.62</v>
      </c>
      <c r="H11006" s="6"/>
      <c r="I11006" s="6"/>
      <c r="J11006" s="6"/>
    </row>
    <row r="11007" spans="3:10" x14ac:dyDescent="0.25">
      <c r="C11007" s="7">
        <v>43139.333333333336</v>
      </c>
      <c r="D11007" s="8">
        <v>12526.21</v>
      </c>
      <c r="E11007" s="8">
        <v>12538.75</v>
      </c>
      <c r="F11007" s="8">
        <v>12506.3</v>
      </c>
      <c r="G11007" s="8">
        <v>12520.4</v>
      </c>
      <c r="H11007" s="8"/>
      <c r="I11007" s="8"/>
      <c r="J11007" s="8"/>
    </row>
    <row r="11008" spans="3:10" x14ac:dyDescent="0.25">
      <c r="C11008" s="5">
        <v>43139.375</v>
      </c>
      <c r="D11008" s="6">
        <v>12521.49</v>
      </c>
      <c r="E11008" s="6">
        <v>12551.27</v>
      </c>
      <c r="F11008" s="6">
        <v>12490.62</v>
      </c>
      <c r="G11008" s="6">
        <v>12523.28</v>
      </c>
      <c r="H11008" s="6"/>
      <c r="I11008" s="6"/>
      <c r="J11008" s="6"/>
    </row>
    <row r="11009" spans="3:10" x14ac:dyDescent="0.25">
      <c r="C11009" s="7">
        <v>43139.416666666664</v>
      </c>
      <c r="D11009" s="8">
        <v>12523.53</v>
      </c>
      <c r="E11009" s="8">
        <v>12541.01</v>
      </c>
      <c r="F11009" s="8">
        <v>12480.68</v>
      </c>
      <c r="G11009" s="8">
        <v>12497.08</v>
      </c>
      <c r="H11009" s="8"/>
      <c r="I11009" s="8"/>
      <c r="J11009" s="8"/>
    </row>
    <row r="11010" spans="3:10" x14ac:dyDescent="0.25">
      <c r="C11010" s="5">
        <v>43139.458333333336</v>
      </c>
      <c r="D11010" s="6">
        <v>12496.33</v>
      </c>
      <c r="E11010" s="6">
        <v>12517.73</v>
      </c>
      <c r="F11010" s="6">
        <v>12461.79</v>
      </c>
      <c r="G11010" s="6">
        <v>12464.8</v>
      </c>
      <c r="H11010" s="6"/>
      <c r="I11010" s="6"/>
      <c r="J11010" s="6"/>
    </row>
    <row r="11011" spans="3:10" x14ac:dyDescent="0.25">
      <c r="C11011" s="7">
        <v>43139.5</v>
      </c>
      <c r="D11011" s="8">
        <v>12464.65</v>
      </c>
      <c r="E11011" s="8">
        <v>12482.52</v>
      </c>
      <c r="F11011" s="8">
        <v>12432.79</v>
      </c>
      <c r="G11011" s="8">
        <v>12440.73</v>
      </c>
      <c r="H11011" s="8"/>
      <c r="I11011" s="8"/>
      <c r="J11011" s="8"/>
    </row>
    <row r="11012" spans="3:10" x14ac:dyDescent="0.25">
      <c r="C11012" s="5">
        <v>43139.541666666664</v>
      </c>
      <c r="D11012" s="6">
        <v>12441.48</v>
      </c>
      <c r="E11012" s="6">
        <v>12460.93</v>
      </c>
      <c r="F11012" s="6">
        <v>12400.6</v>
      </c>
      <c r="G11012" s="6">
        <v>12417.89</v>
      </c>
      <c r="H11012" s="6"/>
      <c r="I11012" s="6"/>
      <c r="J11012" s="6"/>
    </row>
    <row r="11013" spans="3:10" x14ac:dyDescent="0.25">
      <c r="C11013" s="7">
        <v>43139.583333333336</v>
      </c>
      <c r="D11013" s="8">
        <v>12416.89</v>
      </c>
      <c r="E11013" s="8">
        <v>12470.91</v>
      </c>
      <c r="F11013" s="8">
        <v>12414.14</v>
      </c>
      <c r="G11013" s="8">
        <v>12453.53</v>
      </c>
      <c r="H11013" s="8"/>
      <c r="I11013" s="8"/>
      <c r="J11013" s="8"/>
    </row>
    <row r="11014" spans="3:10" x14ac:dyDescent="0.25">
      <c r="C11014" s="5">
        <v>43139.625</v>
      </c>
      <c r="D11014" s="6">
        <v>12452.03</v>
      </c>
      <c r="E11014" s="6">
        <v>12501.17</v>
      </c>
      <c r="F11014" s="6">
        <v>12434.25</v>
      </c>
      <c r="G11014" s="6">
        <v>12474.76</v>
      </c>
      <c r="H11014" s="6"/>
      <c r="I11014" s="6"/>
      <c r="J11014" s="6"/>
    </row>
    <row r="11015" spans="3:10" x14ac:dyDescent="0.25">
      <c r="C11015" s="7">
        <v>43139.666666666664</v>
      </c>
      <c r="D11015" s="8">
        <v>12473.75</v>
      </c>
      <c r="E11015" s="8">
        <v>12490.38</v>
      </c>
      <c r="F11015" s="8">
        <v>12401.43</v>
      </c>
      <c r="G11015" s="8">
        <v>12416.32</v>
      </c>
      <c r="H11015" s="8"/>
      <c r="I11015" s="8"/>
      <c r="J11015" s="8"/>
    </row>
    <row r="11016" spans="3:10" x14ac:dyDescent="0.25">
      <c r="C11016" s="5">
        <v>43139.708333333336</v>
      </c>
      <c r="D11016" s="6">
        <v>12415.82</v>
      </c>
      <c r="E11016" s="6">
        <v>12443.91</v>
      </c>
      <c r="F11016" s="6">
        <v>12265.26</v>
      </c>
      <c r="G11016" s="6">
        <v>12306.76</v>
      </c>
      <c r="H11016" s="6"/>
      <c r="I11016" s="6"/>
      <c r="J11016" s="6"/>
    </row>
    <row r="11017" spans="3:10" x14ac:dyDescent="0.25">
      <c r="C11017" s="7">
        <v>43139.75</v>
      </c>
      <c r="D11017" s="8">
        <v>12308.26</v>
      </c>
      <c r="E11017" s="8">
        <v>12322.89</v>
      </c>
      <c r="F11017" s="8">
        <v>12186.33</v>
      </c>
      <c r="G11017" s="8">
        <v>12285.45</v>
      </c>
      <c r="H11017" s="8"/>
      <c r="I11017" s="8"/>
      <c r="J11017" s="8"/>
    </row>
    <row r="11018" spans="3:10" x14ac:dyDescent="0.25">
      <c r="C11018" s="5">
        <v>43139.791666666664</v>
      </c>
      <c r="D11018" s="6">
        <v>12285.7</v>
      </c>
      <c r="E11018" s="6">
        <v>12289.45</v>
      </c>
      <c r="F11018" s="6">
        <v>12160.84</v>
      </c>
      <c r="G11018" s="6">
        <v>12197.12</v>
      </c>
      <c r="H11018" s="6"/>
      <c r="I11018" s="6"/>
      <c r="J11018" s="6"/>
    </row>
    <row r="11019" spans="3:10" x14ac:dyDescent="0.25">
      <c r="C11019" s="7">
        <v>43139.833333333336</v>
      </c>
      <c r="D11019" s="8">
        <v>12197.87</v>
      </c>
      <c r="E11019" s="8">
        <v>12281.67</v>
      </c>
      <c r="F11019" s="8">
        <v>12170.85</v>
      </c>
      <c r="G11019" s="8">
        <v>12267.16</v>
      </c>
      <c r="H11019" s="8"/>
      <c r="I11019" s="8"/>
      <c r="J11019" s="8"/>
    </row>
    <row r="11020" spans="3:10" x14ac:dyDescent="0.25">
      <c r="C11020" s="5">
        <v>43139.875</v>
      </c>
      <c r="D11020" s="6">
        <v>12266.66</v>
      </c>
      <c r="E11020" s="6">
        <v>12276.16</v>
      </c>
      <c r="F11020" s="6">
        <v>12191.09</v>
      </c>
      <c r="G11020" s="6">
        <v>12214.86</v>
      </c>
      <c r="H11020" s="6"/>
      <c r="I11020" s="6"/>
      <c r="J11020" s="6"/>
    </row>
    <row r="11021" spans="3:10" x14ac:dyDescent="0.25">
      <c r="C11021" s="7">
        <v>43139.916666666664</v>
      </c>
      <c r="D11021" s="8">
        <v>12217.11</v>
      </c>
      <c r="E11021" s="8">
        <v>12238.12</v>
      </c>
      <c r="F11021" s="8">
        <v>12133.54</v>
      </c>
      <c r="G11021" s="8">
        <v>12134.04</v>
      </c>
      <c r="H11021" s="8"/>
      <c r="I11021" s="8"/>
      <c r="J11021" s="8"/>
    </row>
    <row r="11022" spans="3:10" x14ac:dyDescent="0.25">
      <c r="C11022" s="5">
        <v>43139.958333333336</v>
      </c>
      <c r="D11022" s="6">
        <v>12130.61</v>
      </c>
      <c r="E11022" s="6">
        <v>12241.92</v>
      </c>
      <c r="F11022" s="6">
        <v>12130.61</v>
      </c>
      <c r="G11022" s="6">
        <v>12199.3</v>
      </c>
      <c r="H11022" s="6"/>
      <c r="I11022" s="6"/>
      <c r="J11022" s="6"/>
    </row>
    <row r="11023" spans="3:10" x14ac:dyDescent="0.25">
      <c r="C11023" s="7">
        <v>43140.041666666664</v>
      </c>
      <c r="D11023" s="8">
        <v>12199.3</v>
      </c>
      <c r="E11023" s="8">
        <v>12222.15</v>
      </c>
      <c r="F11023" s="8">
        <v>12155.37</v>
      </c>
      <c r="G11023" s="8">
        <v>12182.31</v>
      </c>
      <c r="H11023" s="8"/>
      <c r="I11023" s="8"/>
      <c r="J11023" s="8"/>
    </row>
    <row r="11024" spans="3:10" x14ac:dyDescent="0.25">
      <c r="C11024" s="5">
        <v>43140.083333333336</v>
      </c>
      <c r="D11024" s="6">
        <v>12182.9</v>
      </c>
      <c r="E11024" s="6">
        <v>12258.54</v>
      </c>
      <c r="F11024" s="6">
        <v>12176.43</v>
      </c>
      <c r="G11024" s="6">
        <v>12232.07</v>
      </c>
      <c r="H11024" s="6"/>
      <c r="I11024" s="6"/>
      <c r="J11024" s="6"/>
    </row>
    <row r="11025" spans="3:10" x14ac:dyDescent="0.25">
      <c r="C11025" s="7">
        <v>43140.125</v>
      </c>
      <c r="D11025" s="8">
        <v>12232.65</v>
      </c>
      <c r="E11025" s="8">
        <v>12275.53</v>
      </c>
      <c r="F11025" s="8">
        <v>12200.11</v>
      </c>
      <c r="G11025" s="8">
        <v>12202.46</v>
      </c>
      <c r="H11025" s="8"/>
      <c r="I11025" s="8"/>
      <c r="J11025" s="8"/>
    </row>
    <row r="11026" spans="3:10" x14ac:dyDescent="0.25">
      <c r="C11026" s="5">
        <v>43140.166666666664</v>
      </c>
      <c r="D11026" s="6">
        <v>12201.28</v>
      </c>
      <c r="E11026" s="6">
        <v>12216.16</v>
      </c>
      <c r="F11026" s="6">
        <v>12150.87</v>
      </c>
      <c r="G11026" s="6">
        <v>12187.83</v>
      </c>
      <c r="H11026" s="6"/>
      <c r="I11026" s="6"/>
      <c r="J11026" s="6"/>
    </row>
    <row r="11027" spans="3:10" x14ac:dyDescent="0.25">
      <c r="C11027" s="7">
        <v>43140.208333333336</v>
      </c>
      <c r="D11027" s="8">
        <v>12188.42</v>
      </c>
      <c r="E11027" s="8">
        <v>12288.42</v>
      </c>
      <c r="F11027" s="8">
        <v>12187.24</v>
      </c>
      <c r="G11027" s="8">
        <v>12241.03</v>
      </c>
      <c r="H11027" s="8"/>
      <c r="I11027" s="8"/>
      <c r="J11027" s="8"/>
    </row>
    <row r="11028" spans="3:10" x14ac:dyDescent="0.25">
      <c r="C11028" s="5">
        <v>43140.25</v>
      </c>
      <c r="D11028" s="6">
        <v>12242.21</v>
      </c>
      <c r="E11028" s="6">
        <v>12264.97</v>
      </c>
      <c r="F11028" s="6">
        <v>12233.79</v>
      </c>
      <c r="G11028" s="6">
        <v>12251.02</v>
      </c>
      <c r="H11028" s="6"/>
      <c r="I11028" s="6"/>
      <c r="J11028" s="6"/>
    </row>
    <row r="11029" spans="3:10" x14ac:dyDescent="0.25">
      <c r="C11029" s="7">
        <v>43140.291666666664</v>
      </c>
      <c r="D11029" s="8">
        <v>12251.61</v>
      </c>
      <c r="E11029" s="8">
        <v>12263.54</v>
      </c>
      <c r="F11029" s="8">
        <v>12188.86</v>
      </c>
      <c r="G11029" s="8">
        <v>12252.83</v>
      </c>
      <c r="H11029" s="8"/>
      <c r="I11029" s="8"/>
      <c r="J11029" s="8"/>
    </row>
    <row r="11030" spans="3:10" x14ac:dyDescent="0.25">
      <c r="C11030" s="5">
        <v>43140.333333333336</v>
      </c>
      <c r="D11030" s="6">
        <v>12254.59</v>
      </c>
      <c r="E11030" s="6">
        <v>12264.06</v>
      </c>
      <c r="F11030" s="6">
        <v>12172.19</v>
      </c>
      <c r="G11030" s="6">
        <v>12172.19</v>
      </c>
      <c r="H11030" s="6"/>
      <c r="I11030" s="6"/>
      <c r="J11030" s="6"/>
    </row>
    <row r="11031" spans="3:10" x14ac:dyDescent="0.25">
      <c r="C11031" s="7">
        <v>43140.375</v>
      </c>
      <c r="D11031" s="8">
        <v>12191.51</v>
      </c>
      <c r="E11031" s="8">
        <v>12238.26</v>
      </c>
      <c r="F11031" s="8">
        <v>12169.6</v>
      </c>
      <c r="G11031" s="8">
        <v>12221.73</v>
      </c>
      <c r="H11031" s="8"/>
      <c r="I11031" s="8"/>
      <c r="J11031" s="8"/>
    </row>
    <row r="11032" spans="3:10" x14ac:dyDescent="0.25">
      <c r="C11032" s="5">
        <v>43140.416666666664</v>
      </c>
      <c r="D11032" s="6">
        <v>12222.48</v>
      </c>
      <c r="E11032" s="6">
        <v>12298.28</v>
      </c>
      <c r="F11032" s="6">
        <v>12193.15</v>
      </c>
      <c r="G11032" s="6">
        <v>12260.49</v>
      </c>
      <c r="H11032" s="6"/>
      <c r="I11032" s="6"/>
      <c r="J11032" s="6"/>
    </row>
    <row r="11033" spans="3:10" x14ac:dyDescent="0.25">
      <c r="C11033" s="7">
        <v>43140.458333333336</v>
      </c>
      <c r="D11033" s="8">
        <v>12259.74</v>
      </c>
      <c r="E11033" s="8">
        <v>12266.59</v>
      </c>
      <c r="F11033" s="8">
        <v>12208.44</v>
      </c>
      <c r="G11033" s="8">
        <v>12225.03</v>
      </c>
      <c r="H11033" s="8"/>
      <c r="I11033" s="8"/>
      <c r="J11033" s="8"/>
    </row>
    <row r="11034" spans="3:10" x14ac:dyDescent="0.25">
      <c r="C11034" s="5">
        <v>43140.5</v>
      </c>
      <c r="D11034" s="6">
        <v>12224.53</v>
      </c>
      <c r="E11034" s="6">
        <v>12261.66</v>
      </c>
      <c r="F11034" s="6">
        <v>12195.61</v>
      </c>
      <c r="G11034" s="6">
        <v>12218.41</v>
      </c>
      <c r="H11034" s="6"/>
      <c r="I11034" s="6"/>
      <c r="J11034" s="6"/>
    </row>
    <row r="11035" spans="3:10" x14ac:dyDescent="0.25">
      <c r="C11035" s="7">
        <v>43140.541666666664</v>
      </c>
      <c r="D11035" s="8">
        <v>12217.91</v>
      </c>
      <c r="E11035" s="8">
        <v>12225.45</v>
      </c>
      <c r="F11035" s="8">
        <v>12053.97</v>
      </c>
      <c r="G11035" s="8">
        <v>12119.67</v>
      </c>
      <c r="H11035" s="8"/>
      <c r="I11035" s="8"/>
      <c r="J11035" s="8"/>
    </row>
    <row r="11036" spans="3:10" x14ac:dyDescent="0.25">
      <c r="C11036" s="5">
        <v>43140.583333333336</v>
      </c>
      <c r="D11036" s="6">
        <v>12118.92</v>
      </c>
      <c r="E11036" s="6">
        <v>12123.68</v>
      </c>
      <c r="F11036" s="6">
        <v>12002.39</v>
      </c>
      <c r="G11036" s="6">
        <v>12058.66</v>
      </c>
      <c r="H11036" s="6"/>
      <c r="I11036" s="6"/>
      <c r="J11036" s="6"/>
    </row>
    <row r="11037" spans="3:10" x14ac:dyDescent="0.25">
      <c r="C11037" s="7">
        <v>43140.625</v>
      </c>
      <c r="D11037" s="8">
        <v>12058.16</v>
      </c>
      <c r="E11037" s="8">
        <v>12210.35</v>
      </c>
      <c r="F11037" s="8">
        <v>12024.89</v>
      </c>
      <c r="G11037" s="8">
        <v>12195.38</v>
      </c>
      <c r="H11037" s="8"/>
      <c r="I11037" s="8"/>
      <c r="J11037" s="8"/>
    </row>
    <row r="11038" spans="3:10" x14ac:dyDescent="0.25">
      <c r="C11038" s="5">
        <v>43140.666666666664</v>
      </c>
      <c r="D11038" s="6">
        <v>12195.63</v>
      </c>
      <c r="E11038" s="6">
        <v>12244.32</v>
      </c>
      <c r="F11038" s="6">
        <v>12139.38</v>
      </c>
      <c r="G11038" s="6">
        <v>12222.45</v>
      </c>
      <c r="H11038" s="6"/>
      <c r="I11038" s="6"/>
      <c r="J11038" s="6"/>
    </row>
    <row r="11039" spans="3:10" x14ac:dyDescent="0.25">
      <c r="C11039" s="7">
        <v>43140.708333333336</v>
      </c>
      <c r="D11039" s="8">
        <v>12222.2</v>
      </c>
      <c r="E11039" s="8">
        <v>12230.83</v>
      </c>
      <c r="F11039" s="8">
        <v>12056.01</v>
      </c>
      <c r="G11039" s="8">
        <v>12110.16</v>
      </c>
      <c r="H11039" s="8"/>
      <c r="I11039" s="8"/>
      <c r="J11039" s="8"/>
    </row>
    <row r="11040" spans="3:10" x14ac:dyDescent="0.25">
      <c r="C11040" s="5">
        <v>43140.75</v>
      </c>
      <c r="D11040" s="6">
        <v>12109.91</v>
      </c>
      <c r="E11040" s="6">
        <v>12144.36</v>
      </c>
      <c r="F11040" s="6">
        <v>12047.78</v>
      </c>
      <c r="G11040" s="6">
        <v>12063.74</v>
      </c>
      <c r="H11040" s="6"/>
      <c r="I11040" s="6"/>
      <c r="J11040" s="6"/>
    </row>
    <row r="11041" spans="3:10" x14ac:dyDescent="0.25">
      <c r="C11041" s="7">
        <v>43140.791666666664</v>
      </c>
      <c r="D11041" s="8">
        <v>12064.74</v>
      </c>
      <c r="E11041" s="8">
        <v>12069.74</v>
      </c>
      <c r="F11041" s="8">
        <v>11941.65</v>
      </c>
      <c r="G11041" s="8">
        <v>12022.7</v>
      </c>
      <c r="H11041" s="8"/>
      <c r="I11041" s="8"/>
      <c r="J11041" s="8"/>
    </row>
    <row r="11042" spans="3:10" x14ac:dyDescent="0.25">
      <c r="C11042" s="5">
        <v>43140.833333333336</v>
      </c>
      <c r="D11042" s="6">
        <v>12021.2</v>
      </c>
      <c r="E11042" s="6">
        <v>12021.2</v>
      </c>
      <c r="F11042" s="6">
        <v>11908.12</v>
      </c>
      <c r="G11042" s="6">
        <v>11975.16</v>
      </c>
      <c r="H11042" s="6"/>
      <c r="I11042" s="6"/>
      <c r="J11042" s="6"/>
    </row>
    <row r="11043" spans="3:10" x14ac:dyDescent="0.25">
      <c r="C11043" s="7">
        <v>43140.875</v>
      </c>
      <c r="D11043" s="8">
        <v>11975.66</v>
      </c>
      <c r="E11043" s="8">
        <v>12190.3</v>
      </c>
      <c r="F11043" s="8">
        <v>11974.16</v>
      </c>
      <c r="G11043" s="8">
        <v>12108.99</v>
      </c>
      <c r="H11043" s="8"/>
      <c r="I11043" s="8"/>
      <c r="J11043" s="8"/>
    </row>
    <row r="11044" spans="3:10" x14ac:dyDescent="0.25">
      <c r="C11044" s="5">
        <v>43140.916666666664</v>
      </c>
      <c r="D11044" s="6">
        <v>12107.74</v>
      </c>
      <c r="E11044" s="6">
        <v>12250.07</v>
      </c>
      <c r="F11044" s="6">
        <v>12059.45</v>
      </c>
      <c r="G11044" s="6">
        <v>12216.05</v>
      </c>
      <c r="H11044" s="6"/>
      <c r="I11044" s="6"/>
      <c r="J11044" s="6"/>
    </row>
    <row r="11045" spans="3:10" x14ac:dyDescent="0.25">
      <c r="C11045" s="7">
        <v>43143.041666666664</v>
      </c>
      <c r="D11045" s="8">
        <v>12215.45</v>
      </c>
      <c r="E11045" s="8">
        <v>12283.67</v>
      </c>
      <c r="F11045" s="8">
        <v>12215.45</v>
      </c>
      <c r="G11045" s="8">
        <v>12283.67</v>
      </c>
      <c r="H11045" s="8"/>
      <c r="I11045" s="8"/>
      <c r="J11045" s="8"/>
    </row>
    <row r="11046" spans="3:10" x14ac:dyDescent="0.25">
      <c r="C11046" s="5">
        <v>43143.083333333336</v>
      </c>
      <c r="D11046" s="6">
        <v>12283.09</v>
      </c>
      <c r="E11046" s="6">
        <v>12299.66</v>
      </c>
      <c r="F11046" s="6">
        <v>12267.67</v>
      </c>
      <c r="G11046" s="6">
        <v>12295.57</v>
      </c>
      <c r="H11046" s="6"/>
      <c r="I11046" s="6"/>
      <c r="J11046" s="6"/>
    </row>
    <row r="11047" spans="3:10" x14ac:dyDescent="0.25">
      <c r="C11047" s="7">
        <v>43143.125</v>
      </c>
      <c r="D11047" s="8">
        <v>12296.16</v>
      </c>
      <c r="E11047" s="8">
        <v>12305.31</v>
      </c>
      <c r="F11047" s="8">
        <v>12263.15</v>
      </c>
      <c r="G11047" s="8">
        <v>12270.06</v>
      </c>
      <c r="H11047" s="8"/>
      <c r="I11047" s="8"/>
      <c r="J11047" s="8"/>
    </row>
    <row r="11048" spans="3:10" x14ac:dyDescent="0.25">
      <c r="C11048" s="5">
        <v>43143.166666666664</v>
      </c>
      <c r="D11048" s="6">
        <v>12270.65</v>
      </c>
      <c r="E11048" s="6">
        <v>12291.89</v>
      </c>
      <c r="F11048" s="6">
        <v>12265.98</v>
      </c>
      <c r="G11048" s="6">
        <v>12285.13</v>
      </c>
      <c r="H11048" s="6"/>
      <c r="I11048" s="6"/>
      <c r="J11048" s="6"/>
    </row>
    <row r="11049" spans="3:10" x14ac:dyDescent="0.25">
      <c r="C11049" s="7">
        <v>43143.208333333336</v>
      </c>
      <c r="D11049" s="8">
        <v>12283.97</v>
      </c>
      <c r="E11049" s="8">
        <v>12294.54</v>
      </c>
      <c r="F11049" s="8">
        <v>12274.29</v>
      </c>
      <c r="G11049" s="8">
        <v>12275.46</v>
      </c>
      <c r="H11049" s="8"/>
      <c r="I11049" s="8"/>
      <c r="J11049" s="8"/>
    </row>
    <row r="11050" spans="3:10" x14ac:dyDescent="0.25">
      <c r="C11050" s="5">
        <v>43143.25</v>
      </c>
      <c r="D11050" s="6">
        <v>12275.46</v>
      </c>
      <c r="E11050" s="6">
        <v>12283.95</v>
      </c>
      <c r="F11050" s="6">
        <v>12271.96</v>
      </c>
      <c r="G11050" s="6">
        <v>12282.78</v>
      </c>
      <c r="H11050" s="6"/>
      <c r="I11050" s="6"/>
      <c r="J11050" s="6"/>
    </row>
    <row r="11051" spans="3:10" x14ac:dyDescent="0.25">
      <c r="C11051" s="7">
        <v>43143.291666666664</v>
      </c>
      <c r="D11051" s="8">
        <v>12283.36</v>
      </c>
      <c r="E11051" s="8">
        <v>12295.51</v>
      </c>
      <c r="F11051" s="8">
        <v>12275.2</v>
      </c>
      <c r="G11051" s="8">
        <v>12292.18</v>
      </c>
      <c r="H11051" s="8"/>
      <c r="I11051" s="8"/>
      <c r="J11051" s="8"/>
    </row>
    <row r="11052" spans="3:10" x14ac:dyDescent="0.25">
      <c r="C11052" s="5">
        <v>43143.333333333336</v>
      </c>
      <c r="D11052" s="6">
        <v>12291.64</v>
      </c>
      <c r="E11052" s="6">
        <v>12296.11</v>
      </c>
      <c r="F11052" s="6">
        <v>12252.95</v>
      </c>
      <c r="G11052" s="6">
        <v>12284.61</v>
      </c>
      <c r="H11052" s="6"/>
      <c r="I11052" s="6"/>
      <c r="J11052" s="6"/>
    </row>
    <row r="11053" spans="3:10" x14ac:dyDescent="0.25">
      <c r="C11053" s="7">
        <v>43143.375</v>
      </c>
      <c r="D11053" s="8">
        <v>12284.61</v>
      </c>
      <c r="E11053" s="8">
        <v>12301.11</v>
      </c>
      <c r="F11053" s="8">
        <v>12254.43</v>
      </c>
      <c r="G11053" s="8">
        <v>12280.48</v>
      </c>
      <c r="H11053" s="8"/>
      <c r="I11053" s="8"/>
      <c r="J11053" s="8"/>
    </row>
    <row r="11054" spans="3:10" x14ac:dyDescent="0.25">
      <c r="C11054" s="5">
        <v>43143.416666666664</v>
      </c>
      <c r="D11054" s="6">
        <v>12276.97</v>
      </c>
      <c r="E11054" s="6">
        <v>12379.98</v>
      </c>
      <c r="F11054" s="6">
        <v>12218.32</v>
      </c>
      <c r="G11054" s="6">
        <v>12342.41</v>
      </c>
      <c r="H11054" s="6"/>
      <c r="I11054" s="6"/>
      <c r="J11054" s="6"/>
    </row>
    <row r="11055" spans="3:10" x14ac:dyDescent="0.25">
      <c r="C11055" s="7">
        <v>43143.458333333336</v>
      </c>
      <c r="D11055" s="8">
        <v>12341.41</v>
      </c>
      <c r="E11055" s="8">
        <v>12371.76</v>
      </c>
      <c r="F11055" s="8">
        <v>12318.4</v>
      </c>
      <c r="G11055" s="8">
        <v>12357.39</v>
      </c>
      <c r="H11055" s="8"/>
      <c r="I11055" s="8"/>
      <c r="J11055" s="8"/>
    </row>
    <row r="11056" spans="3:10" x14ac:dyDescent="0.25">
      <c r="C11056" s="5">
        <v>43143.5</v>
      </c>
      <c r="D11056" s="6">
        <v>12357.54</v>
      </c>
      <c r="E11056" s="6">
        <v>12359.54</v>
      </c>
      <c r="F11056" s="6">
        <v>12296.21</v>
      </c>
      <c r="G11056" s="6">
        <v>12333.92</v>
      </c>
      <c r="H11056" s="6"/>
      <c r="I11056" s="6"/>
      <c r="J11056" s="6"/>
    </row>
    <row r="11057" spans="3:10" x14ac:dyDescent="0.25">
      <c r="C11057" s="7">
        <v>43143.541666666664</v>
      </c>
      <c r="D11057" s="8">
        <v>12334.42</v>
      </c>
      <c r="E11057" s="8">
        <v>12340.99</v>
      </c>
      <c r="F11057" s="8">
        <v>12283.21</v>
      </c>
      <c r="G11057" s="8">
        <v>12291.84</v>
      </c>
      <c r="H11057" s="8"/>
      <c r="I11057" s="8"/>
      <c r="J11057" s="8"/>
    </row>
    <row r="11058" spans="3:10" x14ac:dyDescent="0.25">
      <c r="C11058" s="5">
        <v>43143.583333333336</v>
      </c>
      <c r="D11058" s="6">
        <v>12291.59</v>
      </c>
      <c r="E11058" s="6">
        <v>12316.1</v>
      </c>
      <c r="F11058" s="6">
        <v>12270.74</v>
      </c>
      <c r="G11058" s="6">
        <v>12285.07</v>
      </c>
      <c r="H11058" s="6"/>
      <c r="I11058" s="6"/>
      <c r="J11058" s="6"/>
    </row>
    <row r="11059" spans="3:10" x14ac:dyDescent="0.25">
      <c r="C11059" s="7">
        <v>43143.625</v>
      </c>
      <c r="D11059" s="8">
        <v>12286.31</v>
      </c>
      <c r="E11059" s="8">
        <v>12341.01</v>
      </c>
      <c r="F11059" s="8">
        <v>12271.98</v>
      </c>
      <c r="G11059" s="8">
        <v>12304.38</v>
      </c>
      <c r="H11059" s="8"/>
      <c r="I11059" s="8"/>
      <c r="J11059" s="8"/>
    </row>
    <row r="11060" spans="3:10" x14ac:dyDescent="0.25">
      <c r="C11060" s="5">
        <v>43143.666666666664</v>
      </c>
      <c r="D11060" s="6">
        <v>12303.63</v>
      </c>
      <c r="E11060" s="6">
        <v>12339.44</v>
      </c>
      <c r="F11060" s="6">
        <v>12261.62</v>
      </c>
      <c r="G11060" s="6">
        <v>12286.1</v>
      </c>
      <c r="H11060" s="6"/>
      <c r="I11060" s="6"/>
      <c r="J11060" s="6"/>
    </row>
    <row r="11061" spans="3:10" x14ac:dyDescent="0.25">
      <c r="C11061" s="7">
        <v>43143.708333333336</v>
      </c>
      <c r="D11061" s="8">
        <v>12288.35</v>
      </c>
      <c r="E11061" s="8">
        <v>12316.28</v>
      </c>
      <c r="F11061" s="8">
        <v>12251.37</v>
      </c>
      <c r="G11061" s="8">
        <v>12312.57</v>
      </c>
      <c r="H11061" s="8"/>
      <c r="I11061" s="8"/>
      <c r="J11061" s="8"/>
    </row>
    <row r="11062" spans="3:10" x14ac:dyDescent="0.25">
      <c r="C11062" s="5">
        <v>43143.75</v>
      </c>
      <c r="D11062" s="6">
        <v>12310.82</v>
      </c>
      <c r="E11062" s="6">
        <v>12319.12</v>
      </c>
      <c r="F11062" s="6">
        <v>12279.62</v>
      </c>
      <c r="G11062" s="6">
        <v>12313.79</v>
      </c>
      <c r="H11062" s="6"/>
      <c r="I11062" s="6"/>
      <c r="J11062" s="6"/>
    </row>
    <row r="11063" spans="3:10" x14ac:dyDescent="0.25">
      <c r="C11063" s="7">
        <v>43143.791666666664</v>
      </c>
      <c r="D11063" s="8">
        <v>12314.29</v>
      </c>
      <c r="E11063" s="8">
        <v>12355.56</v>
      </c>
      <c r="F11063" s="8">
        <v>12305.53</v>
      </c>
      <c r="G11063" s="8">
        <v>12334.54</v>
      </c>
      <c r="H11063" s="8"/>
      <c r="I11063" s="8"/>
      <c r="J11063" s="8"/>
    </row>
    <row r="11064" spans="3:10" x14ac:dyDescent="0.25">
      <c r="C11064" s="5">
        <v>43143.833333333336</v>
      </c>
      <c r="D11064" s="6">
        <v>12336.29</v>
      </c>
      <c r="E11064" s="6">
        <v>12365.3</v>
      </c>
      <c r="F11064" s="6">
        <v>12321.78</v>
      </c>
      <c r="G11064" s="6">
        <v>12358.3</v>
      </c>
      <c r="H11064" s="6"/>
      <c r="I11064" s="6"/>
      <c r="J11064" s="6"/>
    </row>
    <row r="11065" spans="3:10" x14ac:dyDescent="0.25">
      <c r="C11065" s="7">
        <v>43143.875</v>
      </c>
      <c r="D11065" s="8">
        <v>12359.3</v>
      </c>
      <c r="E11065" s="8">
        <v>12368.8</v>
      </c>
      <c r="F11065" s="8">
        <v>12337.53</v>
      </c>
      <c r="G11065" s="8">
        <v>12345.78</v>
      </c>
      <c r="H11065" s="8"/>
      <c r="I11065" s="8"/>
      <c r="J11065" s="8"/>
    </row>
    <row r="11066" spans="3:10" x14ac:dyDescent="0.25">
      <c r="C11066" s="5">
        <v>43143.916666666664</v>
      </c>
      <c r="D11066" s="6">
        <v>12346.78</v>
      </c>
      <c r="E11066" s="6">
        <v>12362.04</v>
      </c>
      <c r="F11066" s="6">
        <v>12293.49</v>
      </c>
      <c r="G11066" s="6">
        <v>12350.27</v>
      </c>
      <c r="H11066" s="6"/>
      <c r="I11066" s="6"/>
      <c r="J11066" s="6"/>
    </row>
    <row r="11067" spans="3:10" x14ac:dyDescent="0.25">
      <c r="C11067" s="7">
        <v>43143.958333333336</v>
      </c>
      <c r="D11067" s="8">
        <v>12354.26</v>
      </c>
      <c r="E11067" s="8">
        <v>12357.17</v>
      </c>
      <c r="F11067" s="8">
        <v>12338.46</v>
      </c>
      <c r="G11067" s="8">
        <v>12339.62</v>
      </c>
      <c r="H11067" s="8"/>
      <c r="I11067" s="8"/>
      <c r="J11067" s="8"/>
    </row>
    <row r="11068" spans="3:10" x14ac:dyDescent="0.25">
      <c r="C11068" s="5">
        <v>43144.041666666664</v>
      </c>
      <c r="D11068" s="6">
        <v>12339.62</v>
      </c>
      <c r="E11068" s="6">
        <v>12362.87</v>
      </c>
      <c r="F11068" s="6">
        <v>12323.32</v>
      </c>
      <c r="G11068" s="6">
        <v>12338.44</v>
      </c>
      <c r="H11068" s="6"/>
      <c r="I11068" s="6"/>
      <c r="J11068" s="6"/>
    </row>
    <row r="11069" spans="3:10" x14ac:dyDescent="0.25">
      <c r="C11069" s="7">
        <v>43144.083333333336</v>
      </c>
      <c r="D11069" s="8">
        <v>12337.28</v>
      </c>
      <c r="E11069" s="8">
        <v>12339.6</v>
      </c>
      <c r="F11069" s="8">
        <v>12311.1</v>
      </c>
      <c r="G11069" s="8">
        <v>12329.12</v>
      </c>
      <c r="H11069" s="8"/>
      <c r="I11069" s="8"/>
      <c r="J11069" s="8"/>
    </row>
    <row r="11070" spans="3:10" x14ac:dyDescent="0.25">
      <c r="C11070" s="5">
        <v>43144.125</v>
      </c>
      <c r="D11070" s="6">
        <v>12328.54</v>
      </c>
      <c r="E11070" s="6">
        <v>12359.31</v>
      </c>
      <c r="F11070" s="6">
        <v>12318.6</v>
      </c>
      <c r="G11070" s="6">
        <v>12354.65</v>
      </c>
      <c r="H11070" s="6"/>
      <c r="I11070" s="6"/>
      <c r="J11070" s="6"/>
    </row>
    <row r="11071" spans="3:10" x14ac:dyDescent="0.25">
      <c r="C11071" s="7">
        <v>43144.166666666664</v>
      </c>
      <c r="D11071" s="8">
        <v>12355.82</v>
      </c>
      <c r="E11071" s="8">
        <v>12372.1</v>
      </c>
      <c r="F11071" s="8">
        <v>12350</v>
      </c>
      <c r="G11071" s="8">
        <v>12361.63</v>
      </c>
      <c r="H11071" s="8"/>
      <c r="I11071" s="8"/>
      <c r="J11071" s="8"/>
    </row>
    <row r="11072" spans="3:10" x14ac:dyDescent="0.25">
      <c r="C11072" s="5">
        <v>43144.208333333336</v>
      </c>
      <c r="D11072" s="6">
        <v>12361.62</v>
      </c>
      <c r="E11072" s="6">
        <v>12367.44</v>
      </c>
      <c r="F11072" s="6">
        <v>12352.15</v>
      </c>
      <c r="G11072" s="6">
        <v>12358.54</v>
      </c>
      <c r="H11072" s="6"/>
      <c r="I11072" s="6"/>
      <c r="J11072" s="6"/>
    </row>
    <row r="11073" spans="3:10" x14ac:dyDescent="0.25">
      <c r="C11073" s="7">
        <v>43144.25</v>
      </c>
      <c r="D11073" s="8">
        <v>12359.13</v>
      </c>
      <c r="E11073" s="8">
        <v>12361.78</v>
      </c>
      <c r="F11073" s="8">
        <v>12295.12</v>
      </c>
      <c r="G11073" s="8">
        <v>12324.52</v>
      </c>
      <c r="H11073" s="8"/>
      <c r="I11073" s="8"/>
      <c r="J11073" s="8"/>
    </row>
    <row r="11074" spans="3:10" x14ac:dyDescent="0.25">
      <c r="C11074" s="5">
        <v>43144.291666666664</v>
      </c>
      <c r="D11074" s="6">
        <v>12323.94</v>
      </c>
      <c r="E11074" s="6">
        <v>12327.18</v>
      </c>
      <c r="F11074" s="6">
        <v>12301.25</v>
      </c>
      <c r="G11074" s="6">
        <v>12304.13</v>
      </c>
      <c r="H11074" s="6"/>
      <c r="I11074" s="6"/>
      <c r="J11074" s="6"/>
    </row>
    <row r="11075" spans="3:10" x14ac:dyDescent="0.25">
      <c r="C11075" s="7">
        <v>43144.333333333336</v>
      </c>
      <c r="D11075" s="8">
        <v>12305.29</v>
      </c>
      <c r="E11075" s="8">
        <v>12317.7</v>
      </c>
      <c r="F11075" s="8">
        <v>12290.79</v>
      </c>
      <c r="G11075" s="8">
        <v>12290.79</v>
      </c>
      <c r="H11075" s="8"/>
      <c r="I11075" s="8"/>
      <c r="J11075" s="8"/>
    </row>
    <row r="11076" spans="3:10" x14ac:dyDescent="0.25">
      <c r="C11076" s="5">
        <v>43144.375</v>
      </c>
      <c r="D11076" s="6">
        <v>12290.87</v>
      </c>
      <c r="E11076" s="6">
        <v>12297.84</v>
      </c>
      <c r="F11076" s="6">
        <v>12239.04</v>
      </c>
      <c r="G11076" s="6">
        <v>12258.98</v>
      </c>
      <c r="H11076" s="6"/>
      <c r="I11076" s="6"/>
      <c r="J11076" s="6"/>
    </row>
    <row r="11077" spans="3:10" x14ac:dyDescent="0.25">
      <c r="C11077" s="7">
        <v>43144.416666666664</v>
      </c>
      <c r="D11077" s="8">
        <v>12259.73</v>
      </c>
      <c r="E11077" s="8">
        <v>12299.56</v>
      </c>
      <c r="F11077" s="8">
        <v>12203.53</v>
      </c>
      <c r="G11077" s="8">
        <v>12242.54</v>
      </c>
      <c r="H11077" s="8"/>
      <c r="I11077" s="8"/>
      <c r="J11077" s="8"/>
    </row>
    <row r="11078" spans="3:10" x14ac:dyDescent="0.25">
      <c r="C11078" s="5">
        <v>43144.458333333336</v>
      </c>
      <c r="D11078" s="6">
        <v>12242.53</v>
      </c>
      <c r="E11078" s="6">
        <v>12280.35</v>
      </c>
      <c r="F11078" s="6">
        <v>12239.43</v>
      </c>
      <c r="G11078" s="6">
        <v>12261.38</v>
      </c>
      <c r="H11078" s="6"/>
      <c r="I11078" s="6"/>
      <c r="J11078" s="6"/>
    </row>
    <row r="11079" spans="3:10" x14ac:dyDescent="0.25">
      <c r="C11079" s="7">
        <v>43144.5</v>
      </c>
      <c r="D11079" s="8">
        <v>12261.13</v>
      </c>
      <c r="E11079" s="8">
        <v>12271.92</v>
      </c>
      <c r="F11079" s="8">
        <v>12221.83</v>
      </c>
      <c r="G11079" s="8">
        <v>12254.62</v>
      </c>
      <c r="H11079" s="8"/>
      <c r="I11079" s="8"/>
      <c r="J11079" s="8"/>
    </row>
    <row r="11080" spans="3:10" x14ac:dyDescent="0.25">
      <c r="C11080" s="5">
        <v>43144.541666666664</v>
      </c>
      <c r="D11080" s="6">
        <v>12255.62</v>
      </c>
      <c r="E11080" s="6">
        <v>12255.87</v>
      </c>
      <c r="F11080" s="6">
        <v>12210.53</v>
      </c>
      <c r="G11080" s="6">
        <v>12241.76</v>
      </c>
      <c r="H11080" s="6"/>
      <c r="I11080" s="6"/>
      <c r="J11080" s="6"/>
    </row>
    <row r="11081" spans="3:10" x14ac:dyDescent="0.25">
      <c r="C11081" s="7">
        <v>43144.583333333336</v>
      </c>
      <c r="D11081" s="8">
        <v>12241</v>
      </c>
      <c r="E11081" s="8">
        <v>12254.66</v>
      </c>
      <c r="F11081" s="8">
        <v>12217.91</v>
      </c>
      <c r="G11081" s="8">
        <v>12245.39</v>
      </c>
      <c r="H11081" s="8"/>
      <c r="I11081" s="8"/>
      <c r="J11081" s="8"/>
    </row>
    <row r="11082" spans="3:10" x14ac:dyDescent="0.25">
      <c r="C11082" s="5">
        <v>43144.625</v>
      </c>
      <c r="D11082" s="6">
        <v>12245.14</v>
      </c>
      <c r="E11082" s="6">
        <v>12290.56</v>
      </c>
      <c r="F11082" s="6">
        <v>12240.31</v>
      </c>
      <c r="G11082" s="6">
        <v>12260.06</v>
      </c>
      <c r="H11082" s="6"/>
      <c r="I11082" s="6"/>
      <c r="J11082" s="6"/>
    </row>
    <row r="11083" spans="3:10" x14ac:dyDescent="0.25">
      <c r="C11083" s="7">
        <v>43144.666666666664</v>
      </c>
      <c r="D11083" s="8">
        <v>12259.81</v>
      </c>
      <c r="E11083" s="8">
        <v>12264.35</v>
      </c>
      <c r="F11083" s="8">
        <v>12221.45</v>
      </c>
      <c r="G11083" s="8">
        <v>12234.19</v>
      </c>
      <c r="H11083" s="8"/>
      <c r="I11083" s="8"/>
      <c r="J11083" s="8"/>
    </row>
    <row r="11084" spans="3:10" x14ac:dyDescent="0.25">
      <c r="C11084" s="5">
        <v>43144.708333333336</v>
      </c>
      <c r="D11084" s="6">
        <v>12232.94</v>
      </c>
      <c r="E11084" s="6">
        <v>12265.54</v>
      </c>
      <c r="F11084" s="6">
        <v>12222.27</v>
      </c>
      <c r="G11084" s="6">
        <v>12252.48</v>
      </c>
      <c r="H11084" s="6"/>
      <c r="I11084" s="6"/>
      <c r="J11084" s="6"/>
    </row>
    <row r="11085" spans="3:10" x14ac:dyDescent="0.25">
      <c r="C11085" s="7">
        <v>43144.75</v>
      </c>
      <c r="D11085" s="8">
        <v>12251.48</v>
      </c>
      <c r="E11085" s="8">
        <v>12252</v>
      </c>
      <c r="F11085" s="8">
        <v>12182.58</v>
      </c>
      <c r="G11085" s="8">
        <v>12207.85</v>
      </c>
      <c r="H11085" s="8"/>
      <c r="I11085" s="8"/>
      <c r="J11085" s="8"/>
    </row>
    <row r="11086" spans="3:10" x14ac:dyDescent="0.25">
      <c r="C11086" s="5">
        <v>43144.791666666664</v>
      </c>
      <c r="D11086" s="6">
        <v>12208.1</v>
      </c>
      <c r="E11086" s="6">
        <v>12224.6</v>
      </c>
      <c r="F11086" s="6">
        <v>12200.33</v>
      </c>
      <c r="G11086" s="6">
        <v>12203.33</v>
      </c>
      <c r="H11086" s="6"/>
      <c r="I11086" s="6"/>
      <c r="J11086" s="6"/>
    </row>
    <row r="11087" spans="3:10" x14ac:dyDescent="0.25">
      <c r="C11087" s="7">
        <v>43144.833333333336</v>
      </c>
      <c r="D11087" s="8">
        <v>12203.58</v>
      </c>
      <c r="E11087" s="8">
        <v>12255.86</v>
      </c>
      <c r="F11087" s="8">
        <v>12202.83</v>
      </c>
      <c r="G11087" s="8">
        <v>12241.35</v>
      </c>
      <c r="H11087" s="8"/>
      <c r="I11087" s="8"/>
      <c r="J11087" s="8"/>
    </row>
    <row r="11088" spans="3:10" x14ac:dyDescent="0.25">
      <c r="C11088" s="5">
        <v>43144.875</v>
      </c>
      <c r="D11088" s="6">
        <v>12241.1</v>
      </c>
      <c r="E11088" s="6">
        <v>12263.36</v>
      </c>
      <c r="F11088" s="6">
        <v>12236.34</v>
      </c>
      <c r="G11088" s="6">
        <v>12253.34</v>
      </c>
      <c r="H11088" s="6"/>
      <c r="I11088" s="6"/>
      <c r="J11088" s="6"/>
    </row>
    <row r="11089" spans="3:10" x14ac:dyDescent="0.25">
      <c r="C11089" s="7">
        <v>43144.916666666664</v>
      </c>
      <c r="D11089" s="8">
        <v>12253.59</v>
      </c>
      <c r="E11089" s="8">
        <v>12263.59</v>
      </c>
      <c r="F11089" s="8">
        <v>12237.58</v>
      </c>
      <c r="G11089" s="8">
        <v>12251.73</v>
      </c>
      <c r="H11089" s="8"/>
      <c r="I11089" s="8"/>
      <c r="J11089" s="8"/>
    </row>
    <row r="11090" spans="3:10" x14ac:dyDescent="0.25">
      <c r="C11090" s="5">
        <v>43144.958333333336</v>
      </c>
      <c r="D11090" s="6">
        <v>12253.45</v>
      </c>
      <c r="E11090" s="6">
        <v>12266.69</v>
      </c>
      <c r="F11090" s="6">
        <v>12248.27</v>
      </c>
      <c r="G11090" s="6">
        <v>12257.48</v>
      </c>
      <c r="H11090" s="6"/>
      <c r="I11090" s="6"/>
      <c r="J11090" s="6"/>
    </row>
    <row r="11091" spans="3:10" x14ac:dyDescent="0.25">
      <c r="C11091" s="7">
        <v>43145.041666666664</v>
      </c>
      <c r="D11091" s="8">
        <v>12255.62</v>
      </c>
      <c r="E11091" s="8">
        <v>12268.27</v>
      </c>
      <c r="F11091" s="8">
        <v>12249.86</v>
      </c>
      <c r="G11091" s="8">
        <v>12262.51</v>
      </c>
      <c r="H11091" s="8"/>
      <c r="I11091" s="8"/>
      <c r="J11091" s="8"/>
    </row>
    <row r="11092" spans="3:10" x14ac:dyDescent="0.25">
      <c r="C11092" s="5">
        <v>43145.083333333336</v>
      </c>
      <c r="D11092" s="6">
        <v>12263.09</v>
      </c>
      <c r="E11092" s="6">
        <v>12272.21</v>
      </c>
      <c r="F11092" s="6">
        <v>12256.75</v>
      </c>
      <c r="G11092" s="6">
        <v>12264.73</v>
      </c>
      <c r="H11092" s="6"/>
      <c r="I11092" s="6"/>
      <c r="J11092" s="6"/>
    </row>
    <row r="11093" spans="3:10" x14ac:dyDescent="0.25">
      <c r="C11093" s="7">
        <v>43145.125</v>
      </c>
      <c r="D11093" s="8">
        <v>12265.3</v>
      </c>
      <c r="E11093" s="8">
        <v>12267.25</v>
      </c>
      <c r="F11093" s="8">
        <v>12246.89</v>
      </c>
      <c r="G11093" s="8">
        <v>12260.34</v>
      </c>
      <c r="H11093" s="8"/>
      <c r="I11093" s="8"/>
      <c r="J11093" s="8"/>
    </row>
    <row r="11094" spans="3:10" x14ac:dyDescent="0.25">
      <c r="C11094" s="5">
        <v>43145.166666666664</v>
      </c>
      <c r="D11094" s="6">
        <v>12259.19</v>
      </c>
      <c r="E11094" s="6">
        <v>12263.79</v>
      </c>
      <c r="F11094" s="6">
        <v>12247.67</v>
      </c>
      <c r="G11094" s="6">
        <v>12252.77</v>
      </c>
      <c r="H11094" s="6"/>
      <c r="I11094" s="6"/>
      <c r="J11094" s="6"/>
    </row>
    <row r="11095" spans="3:10" x14ac:dyDescent="0.25">
      <c r="C11095" s="7">
        <v>43145.208333333336</v>
      </c>
      <c r="D11095" s="8">
        <v>12252.2</v>
      </c>
      <c r="E11095" s="8">
        <v>12257.98</v>
      </c>
      <c r="F11095" s="8">
        <v>12242.87</v>
      </c>
      <c r="G11095" s="8">
        <v>12250.06</v>
      </c>
      <c r="H11095" s="8"/>
      <c r="I11095" s="8"/>
      <c r="J11095" s="8"/>
    </row>
    <row r="11096" spans="3:10" x14ac:dyDescent="0.25">
      <c r="C11096" s="5">
        <v>43145.25</v>
      </c>
      <c r="D11096" s="6">
        <v>12250.64</v>
      </c>
      <c r="E11096" s="6">
        <v>12260.56</v>
      </c>
      <c r="F11096" s="6">
        <v>12244.46</v>
      </c>
      <c r="G11096" s="6">
        <v>12259.41</v>
      </c>
      <c r="H11096" s="6"/>
      <c r="I11096" s="6"/>
      <c r="J11096" s="6"/>
    </row>
    <row r="11097" spans="3:10" x14ac:dyDescent="0.25">
      <c r="C11097" s="7">
        <v>43145.291666666664</v>
      </c>
      <c r="D11097" s="8">
        <v>12258.84</v>
      </c>
      <c r="E11097" s="8">
        <v>12268.12</v>
      </c>
      <c r="F11097" s="8">
        <v>12258.1</v>
      </c>
      <c r="G11097" s="8">
        <v>12262.77</v>
      </c>
      <c r="H11097" s="8"/>
      <c r="I11097" s="8"/>
      <c r="J11097" s="8"/>
    </row>
    <row r="11098" spans="3:10" x14ac:dyDescent="0.25">
      <c r="C11098" s="5">
        <v>43145.333333333336</v>
      </c>
      <c r="D11098" s="6">
        <v>12262.2</v>
      </c>
      <c r="E11098" s="6">
        <v>12269.74</v>
      </c>
      <c r="F11098" s="6">
        <v>12250.41</v>
      </c>
      <c r="G11098" s="6">
        <v>12252.58</v>
      </c>
      <c r="H11098" s="6"/>
      <c r="I11098" s="6"/>
      <c r="J11098" s="6"/>
    </row>
    <row r="11099" spans="3:10" x14ac:dyDescent="0.25">
      <c r="C11099" s="7">
        <v>43145.375</v>
      </c>
      <c r="D11099" s="8">
        <v>12256.76</v>
      </c>
      <c r="E11099" s="8">
        <v>12329.06</v>
      </c>
      <c r="F11099" s="8">
        <v>12255.36</v>
      </c>
      <c r="G11099" s="8">
        <v>12314.83</v>
      </c>
      <c r="H11099" s="8"/>
      <c r="I11099" s="8"/>
      <c r="J11099" s="8"/>
    </row>
    <row r="11100" spans="3:10" x14ac:dyDescent="0.25">
      <c r="C11100" s="5">
        <v>43145.416666666664</v>
      </c>
      <c r="D11100" s="6">
        <v>12313.83</v>
      </c>
      <c r="E11100" s="6">
        <v>12319.09</v>
      </c>
      <c r="F11100" s="6">
        <v>12268.04</v>
      </c>
      <c r="G11100" s="6">
        <v>12301.77</v>
      </c>
      <c r="H11100" s="6"/>
      <c r="I11100" s="6"/>
      <c r="J11100" s="6"/>
    </row>
    <row r="11101" spans="3:10" x14ac:dyDescent="0.25">
      <c r="C11101" s="7">
        <v>43145.458333333336</v>
      </c>
      <c r="D11101" s="8">
        <v>12301.76</v>
      </c>
      <c r="E11101" s="8">
        <v>12312.98</v>
      </c>
      <c r="F11101" s="8">
        <v>12263.95</v>
      </c>
      <c r="G11101" s="8">
        <v>12279.64</v>
      </c>
      <c r="H11101" s="8"/>
      <c r="I11101" s="8"/>
      <c r="J11101" s="8"/>
    </row>
    <row r="11102" spans="3:10" x14ac:dyDescent="0.25">
      <c r="C11102" s="5">
        <v>43145.5</v>
      </c>
      <c r="D11102" s="6">
        <v>12279.14</v>
      </c>
      <c r="E11102" s="6">
        <v>12299</v>
      </c>
      <c r="F11102" s="6">
        <v>12265.92</v>
      </c>
      <c r="G11102" s="6">
        <v>12271.79</v>
      </c>
      <c r="H11102" s="6"/>
      <c r="I11102" s="6"/>
      <c r="J11102" s="6"/>
    </row>
    <row r="11103" spans="3:10" x14ac:dyDescent="0.25">
      <c r="C11103" s="7">
        <v>43145.541666666664</v>
      </c>
      <c r="D11103" s="8">
        <v>12272.04</v>
      </c>
      <c r="E11103" s="8">
        <v>12288.66</v>
      </c>
      <c r="F11103" s="8">
        <v>12264.6</v>
      </c>
      <c r="G11103" s="8">
        <v>12285.77</v>
      </c>
      <c r="H11103" s="8"/>
      <c r="I11103" s="8"/>
      <c r="J11103" s="8"/>
    </row>
    <row r="11104" spans="3:10" x14ac:dyDescent="0.25">
      <c r="C11104" s="5">
        <v>43145.583333333336</v>
      </c>
      <c r="D11104" s="6">
        <v>12285.02</v>
      </c>
      <c r="E11104" s="6">
        <v>12285.02</v>
      </c>
      <c r="F11104" s="6">
        <v>12265.75</v>
      </c>
      <c r="G11104" s="6">
        <v>12266.61</v>
      </c>
      <c r="H11104" s="6"/>
      <c r="I11104" s="6"/>
      <c r="J11104" s="6"/>
    </row>
    <row r="11105" spans="3:10" x14ac:dyDescent="0.25">
      <c r="C11105" s="7">
        <v>43145.625</v>
      </c>
      <c r="D11105" s="8">
        <v>12266.36</v>
      </c>
      <c r="E11105" s="8">
        <v>12276.58</v>
      </c>
      <c r="F11105" s="8">
        <v>12071.61</v>
      </c>
      <c r="G11105" s="8">
        <v>12193.52</v>
      </c>
      <c r="H11105" s="8"/>
      <c r="I11105" s="8"/>
      <c r="J11105" s="8"/>
    </row>
    <row r="11106" spans="3:10" x14ac:dyDescent="0.25">
      <c r="C11106" s="5">
        <v>43145.666666666664</v>
      </c>
      <c r="D11106" s="6">
        <v>12193.51</v>
      </c>
      <c r="E11106" s="6">
        <v>12280.04</v>
      </c>
      <c r="F11106" s="6">
        <v>12167.77</v>
      </c>
      <c r="G11106" s="6">
        <v>12259.6</v>
      </c>
      <c r="H11106" s="6"/>
      <c r="I11106" s="6"/>
      <c r="J11106" s="6"/>
    </row>
    <row r="11107" spans="3:10" x14ac:dyDescent="0.25">
      <c r="C11107" s="7">
        <v>43145.708333333336</v>
      </c>
      <c r="D11107" s="8">
        <v>12260.35</v>
      </c>
      <c r="E11107" s="8">
        <v>12357.37</v>
      </c>
      <c r="F11107" s="8">
        <v>12258.73</v>
      </c>
      <c r="G11107" s="8">
        <v>12317.21</v>
      </c>
      <c r="H11107" s="8"/>
      <c r="I11107" s="8"/>
      <c r="J11107" s="8"/>
    </row>
    <row r="11108" spans="3:10" x14ac:dyDescent="0.25">
      <c r="C11108" s="5">
        <v>43145.75</v>
      </c>
      <c r="D11108" s="6">
        <v>12315.71</v>
      </c>
      <c r="E11108" s="6">
        <v>12394.47</v>
      </c>
      <c r="F11108" s="6">
        <v>12315.71</v>
      </c>
      <c r="G11108" s="6">
        <v>12337.39</v>
      </c>
      <c r="H11108" s="6"/>
      <c r="I11108" s="6"/>
      <c r="J11108" s="6"/>
    </row>
    <row r="11109" spans="3:10" x14ac:dyDescent="0.25">
      <c r="C11109" s="7">
        <v>43145.791666666664</v>
      </c>
      <c r="D11109" s="8">
        <v>12336.89</v>
      </c>
      <c r="E11109" s="8">
        <v>12382.41</v>
      </c>
      <c r="F11109" s="8">
        <v>12336.14</v>
      </c>
      <c r="G11109" s="8">
        <v>12380.16</v>
      </c>
      <c r="H11109" s="8"/>
      <c r="I11109" s="8"/>
      <c r="J11109" s="8"/>
    </row>
    <row r="11110" spans="3:10" x14ac:dyDescent="0.25">
      <c r="C11110" s="5">
        <v>43145.833333333336</v>
      </c>
      <c r="D11110" s="6">
        <v>12381.16</v>
      </c>
      <c r="E11110" s="6">
        <v>12423.17</v>
      </c>
      <c r="F11110" s="6">
        <v>12377.15</v>
      </c>
      <c r="G11110" s="6">
        <v>12414.16</v>
      </c>
      <c r="H11110" s="6"/>
      <c r="I11110" s="6"/>
      <c r="J11110" s="6"/>
    </row>
    <row r="11111" spans="3:10" x14ac:dyDescent="0.25">
      <c r="C11111" s="7">
        <v>43145.875</v>
      </c>
      <c r="D11111" s="8">
        <v>12414.41</v>
      </c>
      <c r="E11111" s="8">
        <v>12426.42</v>
      </c>
      <c r="F11111" s="8">
        <v>12404.15</v>
      </c>
      <c r="G11111" s="8">
        <v>12420.91</v>
      </c>
      <c r="H11111" s="8"/>
      <c r="I11111" s="8"/>
      <c r="J11111" s="8"/>
    </row>
    <row r="11112" spans="3:10" x14ac:dyDescent="0.25">
      <c r="C11112" s="5">
        <v>43145.916666666664</v>
      </c>
      <c r="D11112" s="6">
        <v>12421.66</v>
      </c>
      <c r="E11112" s="6">
        <v>12442.92</v>
      </c>
      <c r="F11112" s="6">
        <v>12410.4</v>
      </c>
      <c r="G11112" s="6">
        <v>12413.55</v>
      </c>
      <c r="H11112" s="6"/>
      <c r="I11112" s="6"/>
      <c r="J11112" s="6"/>
    </row>
    <row r="11113" spans="3:10" x14ac:dyDescent="0.25">
      <c r="C11113" s="7">
        <v>43145.958333333336</v>
      </c>
      <c r="D11113" s="8">
        <v>12403.19</v>
      </c>
      <c r="E11113" s="8">
        <v>12419.42</v>
      </c>
      <c r="F11113" s="8">
        <v>12401.04</v>
      </c>
      <c r="G11113" s="8">
        <v>12402.03</v>
      </c>
      <c r="H11113" s="8"/>
      <c r="I11113" s="8"/>
      <c r="J11113" s="8"/>
    </row>
    <row r="11114" spans="3:10" x14ac:dyDescent="0.25">
      <c r="C11114" s="5">
        <v>43146.041666666664</v>
      </c>
      <c r="D11114" s="6">
        <v>12401.03</v>
      </c>
      <c r="E11114" s="6">
        <v>12406.62</v>
      </c>
      <c r="F11114" s="6">
        <v>12391.82</v>
      </c>
      <c r="G11114" s="6">
        <v>12399.14</v>
      </c>
      <c r="H11114" s="6"/>
      <c r="I11114" s="6"/>
      <c r="J11114" s="6"/>
    </row>
    <row r="11115" spans="3:10" x14ac:dyDescent="0.25">
      <c r="C11115" s="7">
        <v>43146.083333333336</v>
      </c>
      <c r="D11115" s="8">
        <v>12398.56</v>
      </c>
      <c r="E11115" s="8">
        <v>12414.08</v>
      </c>
      <c r="F11115" s="8">
        <v>12389.36</v>
      </c>
      <c r="G11115" s="8">
        <v>12408.91</v>
      </c>
      <c r="H11115" s="8"/>
      <c r="I11115" s="8"/>
      <c r="J11115" s="8"/>
    </row>
    <row r="11116" spans="3:10" x14ac:dyDescent="0.25">
      <c r="C11116" s="5">
        <v>43146.125</v>
      </c>
      <c r="D11116" s="6">
        <v>12408.94</v>
      </c>
      <c r="E11116" s="6">
        <v>12442.91</v>
      </c>
      <c r="F11116" s="6">
        <v>12407.79</v>
      </c>
      <c r="G11116" s="6">
        <v>12442.76</v>
      </c>
      <c r="H11116" s="6"/>
      <c r="I11116" s="6"/>
      <c r="J11116" s="6"/>
    </row>
    <row r="11117" spans="3:10" x14ac:dyDescent="0.25">
      <c r="C11117" s="7">
        <v>43146.166666666664</v>
      </c>
      <c r="D11117" s="8">
        <v>12441.03</v>
      </c>
      <c r="E11117" s="8">
        <v>12443.33</v>
      </c>
      <c r="F11117" s="8">
        <v>12435.28</v>
      </c>
      <c r="G11117" s="8">
        <v>12443.32</v>
      </c>
      <c r="H11117" s="8"/>
      <c r="I11117" s="8"/>
      <c r="J11117" s="8"/>
    </row>
    <row r="11118" spans="3:10" x14ac:dyDescent="0.25">
      <c r="C11118" s="5">
        <v>43146.208333333336</v>
      </c>
      <c r="D11118" s="6">
        <v>12442.75</v>
      </c>
      <c r="E11118" s="6">
        <v>12470.32</v>
      </c>
      <c r="F11118" s="6">
        <v>12437.57</v>
      </c>
      <c r="G11118" s="6">
        <v>12465.52</v>
      </c>
      <c r="H11118" s="6"/>
      <c r="I11118" s="6"/>
      <c r="J11118" s="6"/>
    </row>
    <row r="11119" spans="3:10" x14ac:dyDescent="0.25">
      <c r="C11119" s="7">
        <v>43146.25</v>
      </c>
      <c r="D11119" s="8">
        <v>12466.09</v>
      </c>
      <c r="E11119" s="8">
        <v>12469.82</v>
      </c>
      <c r="F11119" s="8">
        <v>12456.81</v>
      </c>
      <c r="G11119" s="8">
        <v>12465.51</v>
      </c>
      <c r="H11119" s="8"/>
      <c r="I11119" s="8"/>
      <c r="J11119" s="8"/>
    </row>
    <row r="11120" spans="3:10" x14ac:dyDescent="0.25">
      <c r="C11120" s="5">
        <v>43146.291666666664</v>
      </c>
      <c r="D11120" s="6">
        <v>12464.36</v>
      </c>
      <c r="E11120" s="6">
        <v>12466.65</v>
      </c>
      <c r="F11120" s="6">
        <v>12450.58</v>
      </c>
      <c r="G11120" s="6">
        <v>12458.63</v>
      </c>
      <c r="H11120" s="6"/>
      <c r="I11120" s="6"/>
      <c r="J11120" s="6"/>
    </row>
    <row r="11121" spans="3:10" x14ac:dyDescent="0.25">
      <c r="C11121" s="7">
        <v>43146.333333333336</v>
      </c>
      <c r="D11121" s="8">
        <v>12458.11</v>
      </c>
      <c r="E11121" s="8">
        <v>12462.04</v>
      </c>
      <c r="F11121" s="8">
        <v>12442.48</v>
      </c>
      <c r="G11121" s="8">
        <v>12448.65</v>
      </c>
      <c r="H11121" s="8"/>
      <c r="I11121" s="8"/>
      <c r="J11121" s="8"/>
    </row>
    <row r="11122" spans="3:10" x14ac:dyDescent="0.25">
      <c r="C11122" s="5">
        <v>43146.375</v>
      </c>
      <c r="D11122" s="6">
        <v>12448.89</v>
      </c>
      <c r="E11122" s="6">
        <v>12481.9</v>
      </c>
      <c r="F11122" s="6">
        <v>12442.65</v>
      </c>
      <c r="G11122" s="6">
        <v>12450.65</v>
      </c>
      <c r="H11122" s="6"/>
      <c r="I11122" s="6"/>
      <c r="J11122" s="6"/>
    </row>
    <row r="11123" spans="3:10" x14ac:dyDescent="0.25">
      <c r="C11123" s="7">
        <v>43146.416666666664</v>
      </c>
      <c r="D11123" s="8">
        <v>12450.9</v>
      </c>
      <c r="E11123" s="8">
        <v>12452.4</v>
      </c>
      <c r="F11123" s="8">
        <v>12399.54</v>
      </c>
      <c r="G11123" s="8">
        <v>12424.78</v>
      </c>
      <c r="H11123" s="8"/>
      <c r="I11123" s="8"/>
      <c r="J11123" s="8"/>
    </row>
    <row r="11124" spans="3:10" x14ac:dyDescent="0.25">
      <c r="C11124" s="5">
        <v>43146.458333333336</v>
      </c>
      <c r="D11124" s="6">
        <v>12423.78</v>
      </c>
      <c r="E11124" s="6">
        <v>12460.4</v>
      </c>
      <c r="F11124" s="6">
        <v>12409.63</v>
      </c>
      <c r="G11124" s="6">
        <v>12458.43</v>
      </c>
      <c r="H11124" s="6"/>
      <c r="I11124" s="6"/>
      <c r="J11124" s="6"/>
    </row>
    <row r="11125" spans="3:10" x14ac:dyDescent="0.25">
      <c r="C11125" s="7">
        <v>43146.5</v>
      </c>
      <c r="D11125" s="8">
        <v>12457.68</v>
      </c>
      <c r="E11125" s="8">
        <v>12481.38</v>
      </c>
      <c r="F11125" s="8">
        <v>12442.92</v>
      </c>
      <c r="G11125" s="8">
        <v>12452.23</v>
      </c>
      <c r="H11125" s="8"/>
      <c r="I11125" s="8"/>
      <c r="J11125" s="8"/>
    </row>
    <row r="11126" spans="3:10" x14ac:dyDescent="0.25">
      <c r="C11126" s="5">
        <v>43146.541666666664</v>
      </c>
      <c r="D11126" s="6">
        <v>12453.23</v>
      </c>
      <c r="E11126" s="6">
        <v>12455.47</v>
      </c>
      <c r="F11126" s="6">
        <v>12417.39</v>
      </c>
      <c r="G11126" s="6">
        <v>12421.08</v>
      </c>
      <c r="H11126" s="6"/>
      <c r="I11126" s="6"/>
      <c r="J11126" s="6"/>
    </row>
    <row r="11127" spans="3:10" x14ac:dyDescent="0.25">
      <c r="C11127" s="7">
        <v>43146.583333333336</v>
      </c>
      <c r="D11127" s="8">
        <v>12420.58</v>
      </c>
      <c r="E11127" s="8">
        <v>12435.2</v>
      </c>
      <c r="F11127" s="8">
        <v>12382.47</v>
      </c>
      <c r="G11127" s="8">
        <v>12404.21</v>
      </c>
      <c r="H11127" s="8"/>
      <c r="I11127" s="8"/>
      <c r="J11127" s="8"/>
    </row>
    <row r="11128" spans="3:10" x14ac:dyDescent="0.25">
      <c r="C11128" s="5">
        <v>43146.625</v>
      </c>
      <c r="D11128" s="6">
        <v>12404.46</v>
      </c>
      <c r="E11128" s="6">
        <v>12424.2</v>
      </c>
      <c r="F11128" s="6">
        <v>12379.61</v>
      </c>
      <c r="G11128" s="6">
        <v>12414.04</v>
      </c>
      <c r="H11128" s="6"/>
      <c r="I11128" s="6"/>
      <c r="J11128" s="6"/>
    </row>
    <row r="11129" spans="3:10" x14ac:dyDescent="0.25">
      <c r="C11129" s="7">
        <v>43146.666666666664</v>
      </c>
      <c r="D11129" s="8">
        <v>12413.29</v>
      </c>
      <c r="E11129" s="8">
        <v>12425.14</v>
      </c>
      <c r="F11129" s="8">
        <v>12354.5</v>
      </c>
      <c r="G11129" s="8">
        <v>12386.17</v>
      </c>
      <c r="H11129" s="8"/>
      <c r="I11129" s="8"/>
      <c r="J11129" s="8"/>
    </row>
    <row r="11130" spans="3:10" x14ac:dyDescent="0.25">
      <c r="C11130" s="5">
        <v>43146.708333333336</v>
      </c>
      <c r="D11130" s="6">
        <v>12386.41</v>
      </c>
      <c r="E11130" s="6">
        <v>12387.92</v>
      </c>
      <c r="F11130" s="6">
        <v>12291.6</v>
      </c>
      <c r="G11130" s="6">
        <v>12295.6</v>
      </c>
      <c r="H11130" s="6"/>
      <c r="I11130" s="6"/>
      <c r="J11130" s="6"/>
    </row>
    <row r="11131" spans="3:10" x14ac:dyDescent="0.25">
      <c r="C11131" s="7">
        <v>43146.75</v>
      </c>
      <c r="D11131" s="8">
        <v>12295.85</v>
      </c>
      <c r="E11131" s="8">
        <v>12360.41</v>
      </c>
      <c r="F11131" s="8">
        <v>12273.62</v>
      </c>
      <c r="G11131" s="8">
        <v>12353.01</v>
      </c>
      <c r="H11131" s="8"/>
      <c r="I11131" s="8"/>
      <c r="J11131" s="8"/>
    </row>
    <row r="11132" spans="3:10" x14ac:dyDescent="0.25">
      <c r="C11132" s="5">
        <v>43146.791666666664</v>
      </c>
      <c r="D11132" s="6">
        <v>12353.51</v>
      </c>
      <c r="E11132" s="6">
        <v>12362.52</v>
      </c>
      <c r="F11132" s="6">
        <v>12338.5</v>
      </c>
      <c r="G11132" s="6">
        <v>12356.5</v>
      </c>
      <c r="H11132" s="6"/>
      <c r="I11132" s="6"/>
      <c r="J11132" s="6"/>
    </row>
    <row r="11133" spans="3:10" x14ac:dyDescent="0.25">
      <c r="C11133" s="7">
        <v>43146.833333333336</v>
      </c>
      <c r="D11133" s="8">
        <v>12357.5</v>
      </c>
      <c r="E11133" s="8">
        <v>12391.27</v>
      </c>
      <c r="F11133" s="8">
        <v>12348.49</v>
      </c>
      <c r="G11133" s="8">
        <v>12364.5</v>
      </c>
      <c r="H11133" s="8"/>
      <c r="I11133" s="8"/>
      <c r="J11133" s="8"/>
    </row>
    <row r="11134" spans="3:10" x14ac:dyDescent="0.25">
      <c r="C11134" s="5">
        <v>43146.875</v>
      </c>
      <c r="D11134" s="6">
        <v>12362.25</v>
      </c>
      <c r="E11134" s="6">
        <v>12382.25</v>
      </c>
      <c r="F11134" s="6">
        <v>12359.49</v>
      </c>
      <c r="G11134" s="6">
        <v>12370.49</v>
      </c>
      <c r="H11134" s="6"/>
      <c r="I11134" s="6"/>
      <c r="J11134" s="6"/>
    </row>
    <row r="11135" spans="3:10" x14ac:dyDescent="0.25">
      <c r="C11135" s="7">
        <v>43146.916666666664</v>
      </c>
      <c r="D11135" s="8">
        <v>12371.24</v>
      </c>
      <c r="E11135" s="8">
        <v>12383.25</v>
      </c>
      <c r="F11135" s="8">
        <v>12348.97</v>
      </c>
      <c r="G11135" s="8">
        <v>12358.12</v>
      </c>
      <c r="H11135" s="8"/>
      <c r="I11135" s="8"/>
      <c r="J11135" s="8"/>
    </row>
    <row r="11136" spans="3:10" x14ac:dyDescent="0.25">
      <c r="C11136" s="5">
        <v>43146.958333333336</v>
      </c>
      <c r="D11136" s="6">
        <v>12362.02</v>
      </c>
      <c r="E11136" s="6">
        <v>12378.99</v>
      </c>
      <c r="F11136" s="6">
        <v>12359.76</v>
      </c>
      <c r="G11136" s="6">
        <v>12372.2</v>
      </c>
      <c r="H11136" s="6"/>
      <c r="I11136" s="6"/>
      <c r="J11136" s="6"/>
    </row>
    <row r="11137" spans="3:10" x14ac:dyDescent="0.25">
      <c r="C11137" s="7">
        <v>43147.041666666664</v>
      </c>
      <c r="D11137" s="8">
        <v>12369.93</v>
      </c>
      <c r="E11137" s="8">
        <v>12383.86</v>
      </c>
      <c r="F11137" s="8">
        <v>12365.4</v>
      </c>
      <c r="G11137" s="8">
        <v>12380.46</v>
      </c>
      <c r="H11137" s="8"/>
      <c r="I11137" s="8"/>
      <c r="J11137" s="8"/>
    </row>
    <row r="11138" spans="3:10" x14ac:dyDescent="0.25">
      <c r="C11138" s="5">
        <v>43147.083333333336</v>
      </c>
      <c r="D11138" s="6">
        <v>12379.33</v>
      </c>
      <c r="E11138" s="6">
        <v>12382.16</v>
      </c>
      <c r="F11138" s="6">
        <v>12375.43</v>
      </c>
      <c r="G11138" s="6">
        <v>12380.82</v>
      </c>
      <c r="H11138" s="6"/>
      <c r="I11138" s="6"/>
      <c r="J11138" s="6"/>
    </row>
    <row r="11139" spans="3:10" x14ac:dyDescent="0.25">
      <c r="C11139" s="7">
        <v>43147.125</v>
      </c>
      <c r="D11139" s="8">
        <v>12379.69</v>
      </c>
      <c r="E11139" s="8">
        <v>12386.45</v>
      </c>
      <c r="F11139" s="8">
        <v>12371.74</v>
      </c>
      <c r="G11139" s="8">
        <v>12376.26</v>
      </c>
      <c r="H11139" s="8"/>
      <c r="I11139" s="8"/>
      <c r="J11139" s="8"/>
    </row>
    <row r="11140" spans="3:10" x14ac:dyDescent="0.25">
      <c r="C11140" s="5">
        <v>43147.166666666664</v>
      </c>
      <c r="D11140" s="6">
        <v>12376.26</v>
      </c>
      <c r="E11140" s="6">
        <v>12379.64</v>
      </c>
      <c r="F11140" s="6">
        <v>12372.86</v>
      </c>
      <c r="G11140" s="6">
        <v>12375.68</v>
      </c>
      <c r="H11140" s="6"/>
      <c r="I11140" s="6"/>
      <c r="J11140" s="6"/>
    </row>
    <row r="11141" spans="3:10" x14ac:dyDescent="0.25">
      <c r="C11141" s="7">
        <v>43147.208333333336</v>
      </c>
      <c r="D11141" s="8">
        <v>12375.68</v>
      </c>
      <c r="E11141" s="8">
        <v>12377.38</v>
      </c>
      <c r="F11141" s="8">
        <v>12373.41</v>
      </c>
      <c r="G11141" s="8">
        <v>12376.23</v>
      </c>
      <c r="H11141" s="8"/>
      <c r="I11141" s="8"/>
      <c r="J11141" s="8"/>
    </row>
    <row r="11142" spans="3:10" x14ac:dyDescent="0.25">
      <c r="C11142" s="5">
        <v>43147.25</v>
      </c>
      <c r="D11142" s="6">
        <v>12377.37</v>
      </c>
      <c r="E11142" s="6">
        <v>12378.99</v>
      </c>
      <c r="F11142" s="6">
        <v>12373.34</v>
      </c>
      <c r="G11142" s="6">
        <v>12378.99</v>
      </c>
      <c r="H11142" s="6"/>
      <c r="I11142" s="6"/>
      <c r="J11142" s="6"/>
    </row>
    <row r="11143" spans="3:10" x14ac:dyDescent="0.25">
      <c r="C11143" s="7">
        <v>43147.291666666664</v>
      </c>
      <c r="D11143" s="8">
        <v>12378.42</v>
      </c>
      <c r="E11143" s="8">
        <v>12406.07</v>
      </c>
      <c r="F11143" s="8">
        <v>12372.63</v>
      </c>
      <c r="G11143" s="8">
        <v>12373.77</v>
      </c>
      <c r="H11143" s="8"/>
      <c r="I11143" s="8"/>
      <c r="J11143" s="8"/>
    </row>
    <row r="11144" spans="3:10" x14ac:dyDescent="0.25">
      <c r="C11144" s="5">
        <v>43147.333333333336</v>
      </c>
      <c r="D11144" s="6">
        <v>12373.2</v>
      </c>
      <c r="E11144" s="6">
        <v>12397.97</v>
      </c>
      <c r="F11144" s="6">
        <v>12366.05</v>
      </c>
      <c r="G11144" s="6">
        <v>12377.2</v>
      </c>
      <c r="H11144" s="6"/>
      <c r="I11144" s="6"/>
      <c r="J11144" s="6"/>
    </row>
    <row r="11145" spans="3:10" x14ac:dyDescent="0.25">
      <c r="C11145" s="7">
        <v>43147.375</v>
      </c>
      <c r="D11145" s="8">
        <v>12383.52</v>
      </c>
      <c r="E11145" s="8">
        <v>12413.71</v>
      </c>
      <c r="F11145" s="8">
        <v>12363.1</v>
      </c>
      <c r="G11145" s="8">
        <v>12408.92</v>
      </c>
      <c r="H11145" s="8"/>
      <c r="I11145" s="8"/>
      <c r="J11145" s="8"/>
    </row>
    <row r="11146" spans="3:10" x14ac:dyDescent="0.25">
      <c r="C11146" s="5">
        <v>43147.416666666664</v>
      </c>
      <c r="D11146" s="6">
        <v>12408.67</v>
      </c>
      <c r="E11146" s="6">
        <v>12461.2</v>
      </c>
      <c r="F11146" s="6">
        <v>12366.31</v>
      </c>
      <c r="G11146" s="6">
        <v>12447.91</v>
      </c>
      <c r="H11146" s="6"/>
      <c r="I11146" s="6"/>
      <c r="J11146" s="6"/>
    </row>
    <row r="11147" spans="3:10" x14ac:dyDescent="0.25">
      <c r="C11147" s="7">
        <v>43147.458333333336</v>
      </c>
      <c r="D11147" s="8">
        <v>12448.16</v>
      </c>
      <c r="E11147" s="8">
        <v>12476.9</v>
      </c>
      <c r="F11147" s="8">
        <v>12438.38</v>
      </c>
      <c r="G11147" s="8">
        <v>12469.17</v>
      </c>
      <c r="H11147" s="8"/>
      <c r="I11147" s="8"/>
      <c r="J11147" s="8"/>
    </row>
    <row r="11148" spans="3:10" x14ac:dyDescent="0.25">
      <c r="C11148" s="5">
        <v>43147.5</v>
      </c>
      <c r="D11148" s="6">
        <v>12468.42</v>
      </c>
      <c r="E11148" s="6">
        <v>12485.27</v>
      </c>
      <c r="F11148" s="6">
        <v>12387.53</v>
      </c>
      <c r="G11148" s="6">
        <v>12410.8</v>
      </c>
      <c r="H11148" s="6"/>
      <c r="I11148" s="6"/>
      <c r="J11148" s="6"/>
    </row>
    <row r="11149" spans="3:10" x14ac:dyDescent="0.25">
      <c r="C11149" s="7">
        <v>43147.541666666664</v>
      </c>
      <c r="D11149" s="8">
        <v>12411.05</v>
      </c>
      <c r="E11149" s="8">
        <v>12430.15</v>
      </c>
      <c r="F11149" s="8">
        <v>12393.22</v>
      </c>
      <c r="G11149" s="8">
        <v>12397.42</v>
      </c>
      <c r="H11149" s="8"/>
      <c r="I11149" s="8"/>
      <c r="J11149" s="8"/>
    </row>
    <row r="11150" spans="3:10" x14ac:dyDescent="0.25">
      <c r="C11150" s="5">
        <v>43147.583333333336</v>
      </c>
      <c r="D11150" s="6">
        <v>12395.92</v>
      </c>
      <c r="E11150" s="6">
        <v>12440.77</v>
      </c>
      <c r="F11150" s="6">
        <v>12385.26</v>
      </c>
      <c r="G11150" s="6">
        <v>12433.57</v>
      </c>
      <c r="H11150" s="6"/>
      <c r="I11150" s="6"/>
      <c r="J11150" s="6"/>
    </row>
    <row r="11151" spans="3:10" x14ac:dyDescent="0.25">
      <c r="C11151" s="7">
        <v>43147.625</v>
      </c>
      <c r="D11151" s="8">
        <v>12433.07</v>
      </c>
      <c r="E11151" s="8">
        <v>12439.41</v>
      </c>
      <c r="F11151" s="8">
        <v>12396.06</v>
      </c>
      <c r="G11151" s="8">
        <v>12404.19</v>
      </c>
      <c r="H11151" s="8"/>
      <c r="I11151" s="8"/>
      <c r="J11151" s="8"/>
    </row>
    <row r="11152" spans="3:10" x14ac:dyDescent="0.25">
      <c r="C11152" s="5">
        <v>43147.666666666664</v>
      </c>
      <c r="D11152" s="6">
        <v>12403.94</v>
      </c>
      <c r="E11152" s="6">
        <v>12416.21</v>
      </c>
      <c r="F11152" s="6">
        <v>12370.88</v>
      </c>
      <c r="G11152" s="6">
        <v>12403.34</v>
      </c>
      <c r="H11152" s="6"/>
      <c r="I11152" s="6"/>
      <c r="J11152" s="6"/>
    </row>
    <row r="11153" spans="3:10" x14ac:dyDescent="0.25">
      <c r="C11153" s="7">
        <v>43147.708333333336</v>
      </c>
      <c r="D11153" s="8">
        <v>12402.73</v>
      </c>
      <c r="E11153" s="8">
        <v>12454.73</v>
      </c>
      <c r="F11153" s="8">
        <v>12388.76</v>
      </c>
      <c r="G11153" s="8">
        <v>12445.24</v>
      </c>
      <c r="H11153" s="8"/>
      <c r="I11153" s="8"/>
      <c r="J11153" s="8"/>
    </row>
    <row r="11154" spans="3:10" x14ac:dyDescent="0.25">
      <c r="C11154" s="5">
        <v>43147.75</v>
      </c>
      <c r="D11154" s="6">
        <v>12445.74</v>
      </c>
      <c r="E11154" s="6">
        <v>12496.03</v>
      </c>
      <c r="F11154" s="6">
        <v>12440.84</v>
      </c>
      <c r="G11154" s="6">
        <v>12490.67</v>
      </c>
      <c r="H11154" s="6"/>
      <c r="I11154" s="6"/>
      <c r="J11154" s="6"/>
    </row>
    <row r="11155" spans="3:10" x14ac:dyDescent="0.25">
      <c r="C11155" s="7">
        <v>43147.791666666664</v>
      </c>
      <c r="D11155" s="8">
        <v>12490.92</v>
      </c>
      <c r="E11155" s="8">
        <v>12535.19</v>
      </c>
      <c r="F11155" s="8">
        <v>12486.67</v>
      </c>
      <c r="G11155" s="8">
        <v>12499.41</v>
      </c>
      <c r="H11155" s="8"/>
      <c r="I11155" s="8"/>
      <c r="J11155" s="8"/>
    </row>
    <row r="11156" spans="3:10" x14ac:dyDescent="0.25">
      <c r="C11156" s="5">
        <v>43147.833333333336</v>
      </c>
      <c r="D11156" s="6">
        <v>12500.16</v>
      </c>
      <c r="E11156" s="6">
        <v>12507.92</v>
      </c>
      <c r="F11156" s="6">
        <v>12445.88</v>
      </c>
      <c r="G11156" s="6">
        <v>12466.14</v>
      </c>
      <c r="H11156" s="6"/>
      <c r="I11156" s="6"/>
      <c r="J11156" s="6"/>
    </row>
    <row r="11157" spans="3:10" x14ac:dyDescent="0.25">
      <c r="C11157" s="7">
        <v>43147.875</v>
      </c>
      <c r="D11157" s="8">
        <v>12466.64</v>
      </c>
      <c r="E11157" s="8">
        <v>12497.89</v>
      </c>
      <c r="F11157" s="8">
        <v>12448.87</v>
      </c>
      <c r="G11157" s="8">
        <v>12496.14</v>
      </c>
      <c r="H11157" s="8"/>
      <c r="I11157" s="8"/>
      <c r="J11157" s="8"/>
    </row>
    <row r="11158" spans="3:10" x14ac:dyDescent="0.25">
      <c r="C11158" s="5">
        <v>43147.916666666664</v>
      </c>
      <c r="D11158" s="6">
        <v>12495.14</v>
      </c>
      <c r="E11158" s="6">
        <v>12505.65</v>
      </c>
      <c r="F11158" s="6">
        <v>12477.62</v>
      </c>
      <c r="G11158" s="6">
        <v>12486.53</v>
      </c>
      <c r="H11158" s="6"/>
      <c r="I11158" s="6"/>
      <c r="J11158" s="6"/>
    </row>
    <row r="11159" spans="3:10" x14ac:dyDescent="0.25">
      <c r="C11159" s="7">
        <v>43150.041666666664</v>
      </c>
      <c r="D11159" s="8">
        <v>12506.23</v>
      </c>
      <c r="E11159" s="8">
        <v>12527.43</v>
      </c>
      <c r="F11159" s="8">
        <v>12505.65</v>
      </c>
      <c r="G11159" s="8">
        <v>12525.71</v>
      </c>
      <c r="H11159" s="8"/>
      <c r="I11159" s="8"/>
      <c r="J11159" s="8"/>
    </row>
    <row r="11160" spans="3:10" x14ac:dyDescent="0.25">
      <c r="C11160" s="5">
        <v>43150.083333333336</v>
      </c>
      <c r="D11160" s="6">
        <v>12524.57</v>
      </c>
      <c r="E11160" s="6">
        <v>12545.13</v>
      </c>
      <c r="F11160" s="6">
        <v>12521.14</v>
      </c>
      <c r="G11160" s="6">
        <v>12541.7</v>
      </c>
      <c r="H11160" s="6"/>
      <c r="I11160" s="6"/>
      <c r="J11160" s="6"/>
    </row>
    <row r="11161" spans="3:10" x14ac:dyDescent="0.25">
      <c r="C11161" s="7">
        <v>43150.125</v>
      </c>
      <c r="D11161" s="8">
        <v>12542.27</v>
      </c>
      <c r="E11161" s="8">
        <v>12543.5</v>
      </c>
      <c r="F11161" s="8">
        <v>12533.79</v>
      </c>
      <c r="G11161" s="8">
        <v>12540.06</v>
      </c>
      <c r="H11161" s="8"/>
      <c r="I11161" s="8"/>
      <c r="J11161" s="8"/>
    </row>
    <row r="11162" spans="3:10" x14ac:dyDescent="0.25">
      <c r="C11162" s="5">
        <v>43150.166666666664</v>
      </c>
      <c r="D11162" s="6">
        <v>12539.49</v>
      </c>
      <c r="E11162" s="6">
        <v>12544.78</v>
      </c>
      <c r="F11162" s="6">
        <v>12538.92</v>
      </c>
      <c r="G11162" s="6">
        <v>12540.21</v>
      </c>
      <c r="H11162" s="6"/>
      <c r="I11162" s="6"/>
      <c r="J11162" s="6"/>
    </row>
    <row r="11163" spans="3:10" x14ac:dyDescent="0.25">
      <c r="C11163" s="7">
        <v>43150.208333333336</v>
      </c>
      <c r="D11163" s="8">
        <v>12540.21</v>
      </c>
      <c r="E11163" s="8">
        <v>12547.2</v>
      </c>
      <c r="F11163" s="8">
        <v>12539.2</v>
      </c>
      <c r="G11163" s="8">
        <v>12543.77</v>
      </c>
      <c r="H11163" s="8"/>
      <c r="I11163" s="8"/>
      <c r="J11163" s="8"/>
    </row>
    <row r="11164" spans="3:10" x14ac:dyDescent="0.25">
      <c r="C11164" s="5">
        <v>43150.25</v>
      </c>
      <c r="D11164" s="6">
        <v>12544.34</v>
      </c>
      <c r="E11164" s="6">
        <v>12555.02</v>
      </c>
      <c r="F11164" s="6">
        <v>12544.34</v>
      </c>
      <c r="G11164" s="6">
        <v>12549.31</v>
      </c>
      <c r="H11164" s="6"/>
      <c r="I11164" s="6"/>
      <c r="J11164" s="6"/>
    </row>
    <row r="11165" spans="3:10" x14ac:dyDescent="0.25">
      <c r="C11165" s="7">
        <v>43150.291666666664</v>
      </c>
      <c r="D11165" s="8">
        <v>12549.31</v>
      </c>
      <c r="E11165" s="8">
        <v>12551.59</v>
      </c>
      <c r="F11165" s="8">
        <v>12542.23</v>
      </c>
      <c r="G11165" s="8">
        <v>12548.3</v>
      </c>
      <c r="H11165" s="8"/>
      <c r="I11165" s="8"/>
      <c r="J11165" s="8"/>
    </row>
    <row r="11166" spans="3:10" x14ac:dyDescent="0.25">
      <c r="C11166" s="5">
        <v>43150.333333333336</v>
      </c>
      <c r="D11166" s="6">
        <v>12548.3</v>
      </c>
      <c r="E11166" s="6">
        <v>12548.93</v>
      </c>
      <c r="F11166" s="6">
        <v>12512.13</v>
      </c>
      <c r="G11166" s="6">
        <v>12512.13</v>
      </c>
      <c r="H11166" s="6"/>
      <c r="I11166" s="6"/>
      <c r="J11166" s="6"/>
    </row>
    <row r="11167" spans="3:10" x14ac:dyDescent="0.25">
      <c r="C11167" s="7">
        <v>43150.375</v>
      </c>
      <c r="D11167" s="8">
        <v>12517.12</v>
      </c>
      <c r="E11167" s="8">
        <v>12533.93</v>
      </c>
      <c r="F11167" s="8">
        <v>12512.74</v>
      </c>
      <c r="G11167" s="8">
        <v>12513.49</v>
      </c>
      <c r="H11167" s="8"/>
      <c r="I11167" s="8"/>
      <c r="J11167" s="8"/>
    </row>
    <row r="11168" spans="3:10" x14ac:dyDescent="0.25">
      <c r="C11168" s="5">
        <v>43150.416666666664</v>
      </c>
      <c r="D11168" s="6">
        <v>12514.74</v>
      </c>
      <c r="E11168" s="6">
        <v>12514.74</v>
      </c>
      <c r="F11168" s="6">
        <v>12455.81</v>
      </c>
      <c r="G11168" s="6">
        <v>12464.48</v>
      </c>
      <c r="H11168" s="6"/>
      <c r="I11168" s="6"/>
      <c r="J11168" s="6"/>
    </row>
    <row r="11169" spans="3:10" x14ac:dyDescent="0.25">
      <c r="C11169" s="7">
        <v>43150.458333333336</v>
      </c>
      <c r="D11169" s="8">
        <v>12464.23</v>
      </c>
      <c r="E11169" s="8">
        <v>12470.68</v>
      </c>
      <c r="F11169" s="8">
        <v>12438.55</v>
      </c>
      <c r="G11169" s="8">
        <v>12457.41</v>
      </c>
      <c r="H11169" s="8"/>
      <c r="I11169" s="8"/>
      <c r="J11169" s="8"/>
    </row>
    <row r="11170" spans="3:10" x14ac:dyDescent="0.25">
      <c r="C11170" s="5">
        <v>43150.5</v>
      </c>
      <c r="D11170" s="6">
        <v>12456.91</v>
      </c>
      <c r="E11170" s="6">
        <v>12463.81</v>
      </c>
      <c r="F11170" s="6">
        <v>12427.25</v>
      </c>
      <c r="G11170" s="6">
        <v>12438.19</v>
      </c>
      <c r="H11170" s="6"/>
      <c r="I11170" s="6"/>
      <c r="J11170" s="6"/>
    </row>
    <row r="11171" spans="3:10" x14ac:dyDescent="0.25">
      <c r="C11171" s="7">
        <v>43150.541666666664</v>
      </c>
      <c r="D11171" s="8">
        <v>12437.44</v>
      </c>
      <c r="E11171" s="8">
        <v>12470.38</v>
      </c>
      <c r="F11171" s="8">
        <v>12433.09</v>
      </c>
      <c r="G11171" s="8">
        <v>12442.45</v>
      </c>
      <c r="H11171" s="8"/>
      <c r="I11171" s="8"/>
      <c r="J11171" s="8"/>
    </row>
    <row r="11172" spans="3:10" x14ac:dyDescent="0.25">
      <c r="C11172" s="5">
        <v>43150.583333333336</v>
      </c>
      <c r="D11172" s="6">
        <v>12442.2</v>
      </c>
      <c r="E11172" s="6">
        <v>12445.7</v>
      </c>
      <c r="F11172" s="6">
        <v>12415.6</v>
      </c>
      <c r="G11172" s="6">
        <v>12424.81</v>
      </c>
      <c r="H11172" s="6"/>
      <c r="I11172" s="6"/>
      <c r="J11172" s="6"/>
    </row>
    <row r="11173" spans="3:10" x14ac:dyDescent="0.25">
      <c r="C11173" s="7">
        <v>43150.625</v>
      </c>
      <c r="D11173" s="8">
        <v>12425.06</v>
      </c>
      <c r="E11173" s="8">
        <v>12431.43</v>
      </c>
      <c r="F11173" s="8">
        <v>12398.41</v>
      </c>
      <c r="G11173" s="8">
        <v>12430.93</v>
      </c>
      <c r="H11173" s="8"/>
      <c r="I11173" s="8"/>
      <c r="J11173" s="8"/>
    </row>
    <row r="11174" spans="3:10" x14ac:dyDescent="0.25">
      <c r="C11174" s="5">
        <v>43150.666666666664</v>
      </c>
      <c r="D11174" s="6">
        <v>12430.18</v>
      </c>
      <c r="E11174" s="6">
        <v>12435.44</v>
      </c>
      <c r="F11174" s="6">
        <v>12399.2</v>
      </c>
      <c r="G11174" s="6">
        <v>12417.02</v>
      </c>
      <c r="H11174" s="6"/>
      <c r="I11174" s="6"/>
      <c r="J11174" s="6"/>
    </row>
    <row r="11175" spans="3:10" x14ac:dyDescent="0.25">
      <c r="C11175" s="7">
        <v>43150.708333333336</v>
      </c>
      <c r="D11175" s="8">
        <v>12416.27</v>
      </c>
      <c r="E11175" s="8">
        <v>12417.02</v>
      </c>
      <c r="F11175" s="8">
        <v>12375.89</v>
      </c>
      <c r="G11175" s="8">
        <v>12380.36</v>
      </c>
      <c r="H11175" s="8"/>
      <c r="I11175" s="8"/>
      <c r="J11175" s="8"/>
    </row>
    <row r="11176" spans="3:10" x14ac:dyDescent="0.25">
      <c r="C11176" s="5">
        <v>43150.75</v>
      </c>
      <c r="D11176" s="6">
        <v>12379.11</v>
      </c>
      <c r="E11176" s="6">
        <v>12397.04</v>
      </c>
      <c r="F11176" s="6">
        <v>12360.42</v>
      </c>
      <c r="G11176" s="6">
        <v>12390.57</v>
      </c>
      <c r="H11176" s="6"/>
      <c r="I11176" s="6"/>
      <c r="J11176" s="6"/>
    </row>
    <row r="11177" spans="3:10" x14ac:dyDescent="0.25">
      <c r="C11177" s="7">
        <v>43150.791666666664</v>
      </c>
      <c r="D11177" s="8">
        <v>12390.83</v>
      </c>
      <c r="E11177" s="8">
        <v>12396.07</v>
      </c>
      <c r="F11177" s="8">
        <v>12378.82</v>
      </c>
      <c r="G11177" s="8">
        <v>12387.81</v>
      </c>
      <c r="H11177" s="8"/>
      <c r="I11177" s="8"/>
      <c r="J11177" s="8"/>
    </row>
    <row r="11178" spans="3:10" x14ac:dyDescent="0.25">
      <c r="C11178" s="5">
        <v>43150.833333333336</v>
      </c>
      <c r="D11178" s="6">
        <v>12389.06</v>
      </c>
      <c r="E11178" s="6">
        <v>12389.56</v>
      </c>
      <c r="F11178" s="6">
        <v>12374.3</v>
      </c>
      <c r="G11178" s="6">
        <v>12379.04</v>
      </c>
      <c r="H11178" s="6"/>
      <c r="I11178" s="6"/>
      <c r="J11178" s="6"/>
    </row>
    <row r="11179" spans="3:10" x14ac:dyDescent="0.25">
      <c r="C11179" s="7">
        <v>43150.875</v>
      </c>
      <c r="D11179" s="8">
        <v>12379.04</v>
      </c>
      <c r="E11179" s="8">
        <v>12389.54</v>
      </c>
      <c r="F11179" s="8">
        <v>12378.79</v>
      </c>
      <c r="G11179" s="8">
        <v>12388.29</v>
      </c>
      <c r="H11179" s="8"/>
      <c r="I11179" s="8"/>
      <c r="J11179" s="8"/>
    </row>
    <row r="11180" spans="3:10" x14ac:dyDescent="0.25">
      <c r="C11180" s="5">
        <v>43150.916666666664</v>
      </c>
      <c r="D11180" s="6">
        <v>12388.54</v>
      </c>
      <c r="E11180" s="6">
        <v>12394.93</v>
      </c>
      <c r="F11180" s="6">
        <v>12381.52</v>
      </c>
      <c r="G11180" s="6">
        <v>12392.43</v>
      </c>
      <c r="H11180" s="6"/>
      <c r="I11180" s="6"/>
      <c r="J11180" s="6"/>
    </row>
    <row r="11181" spans="3:10" x14ac:dyDescent="0.25">
      <c r="C11181" s="7">
        <v>43150.958333333336</v>
      </c>
      <c r="D11181" s="8">
        <v>12392.43</v>
      </c>
      <c r="E11181" s="8">
        <v>12392.43</v>
      </c>
      <c r="F11181" s="8">
        <v>12392.43</v>
      </c>
      <c r="G11181" s="8">
        <v>12392.43</v>
      </c>
      <c r="H11181" s="8"/>
      <c r="I11181" s="8"/>
      <c r="J11181" s="8"/>
    </row>
    <row r="11182" spans="3:10" x14ac:dyDescent="0.25">
      <c r="C11182" s="5">
        <v>43151.041666666664</v>
      </c>
      <c r="D11182" s="6">
        <v>12392.43</v>
      </c>
      <c r="E11182" s="6">
        <v>12408.83</v>
      </c>
      <c r="F11182" s="6">
        <v>12385.97</v>
      </c>
      <c r="G11182" s="6">
        <v>12402.37</v>
      </c>
      <c r="H11182" s="6"/>
      <c r="I11182" s="6"/>
      <c r="J11182" s="6"/>
    </row>
    <row r="11183" spans="3:10" x14ac:dyDescent="0.25">
      <c r="C11183" s="7">
        <v>43151.083333333336</v>
      </c>
      <c r="D11183" s="8">
        <v>12402.94</v>
      </c>
      <c r="E11183" s="8">
        <v>12419.76</v>
      </c>
      <c r="F11183" s="8">
        <v>12397.97</v>
      </c>
      <c r="G11183" s="8">
        <v>12419.19</v>
      </c>
      <c r="H11183" s="8"/>
      <c r="I11183" s="8"/>
      <c r="J11183" s="8"/>
    </row>
    <row r="11184" spans="3:10" x14ac:dyDescent="0.25">
      <c r="C11184" s="5">
        <v>43151.125</v>
      </c>
      <c r="D11184" s="6">
        <v>12418.62</v>
      </c>
      <c r="E11184" s="6">
        <v>12419.75</v>
      </c>
      <c r="F11184" s="6">
        <v>12352.93</v>
      </c>
      <c r="G11184" s="6">
        <v>12362.03</v>
      </c>
      <c r="H11184" s="6"/>
      <c r="I11184" s="6"/>
      <c r="J11184" s="6"/>
    </row>
    <row r="11185" spans="3:10" x14ac:dyDescent="0.25">
      <c r="C11185" s="7">
        <v>43151.166666666664</v>
      </c>
      <c r="D11185" s="8">
        <v>12361.47</v>
      </c>
      <c r="E11185" s="8">
        <v>12391.37</v>
      </c>
      <c r="F11185" s="8">
        <v>12347.38</v>
      </c>
      <c r="G11185" s="8">
        <v>12389.24</v>
      </c>
      <c r="H11185" s="8"/>
      <c r="I11185" s="8"/>
      <c r="J11185" s="8"/>
    </row>
    <row r="11186" spans="3:10" x14ac:dyDescent="0.25">
      <c r="C11186" s="5">
        <v>43151.208333333336</v>
      </c>
      <c r="D11186" s="6">
        <v>12388.1</v>
      </c>
      <c r="E11186" s="6">
        <v>12390.23</v>
      </c>
      <c r="F11186" s="6">
        <v>12373.34</v>
      </c>
      <c r="G11186" s="6">
        <v>12384.18</v>
      </c>
      <c r="H11186" s="6"/>
      <c r="I11186" s="6"/>
      <c r="J11186" s="6"/>
    </row>
    <row r="11187" spans="3:10" x14ac:dyDescent="0.25">
      <c r="C11187" s="7">
        <v>43151.25</v>
      </c>
      <c r="D11187" s="8">
        <v>12383.62</v>
      </c>
      <c r="E11187" s="8">
        <v>12399.8</v>
      </c>
      <c r="F11187" s="8">
        <v>12383.05</v>
      </c>
      <c r="G11187" s="8">
        <v>12387.4</v>
      </c>
      <c r="H11187" s="8"/>
      <c r="I11187" s="8"/>
      <c r="J11187" s="8"/>
    </row>
    <row r="11188" spans="3:10" x14ac:dyDescent="0.25">
      <c r="C11188" s="5">
        <v>43151.291666666664</v>
      </c>
      <c r="D11188" s="6">
        <v>12387.97</v>
      </c>
      <c r="E11188" s="6">
        <v>12388.54</v>
      </c>
      <c r="F11188" s="6">
        <v>12370.09</v>
      </c>
      <c r="G11188" s="6">
        <v>12378.53</v>
      </c>
      <c r="H11188" s="6"/>
      <c r="I11188" s="6"/>
      <c r="J11188" s="6"/>
    </row>
    <row r="11189" spans="3:10" x14ac:dyDescent="0.25">
      <c r="C11189" s="7">
        <v>43151.333333333336</v>
      </c>
      <c r="D11189" s="8">
        <v>12379.16</v>
      </c>
      <c r="E11189" s="8">
        <v>12397.56</v>
      </c>
      <c r="F11189" s="8">
        <v>12378.02</v>
      </c>
      <c r="G11189" s="8">
        <v>12395.07</v>
      </c>
      <c r="H11189" s="8"/>
      <c r="I11189" s="8"/>
      <c r="J11189" s="8"/>
    </row>
    <row r="11190" spans="3:10" x14ac:dyDescent="0.25">
      <c r="C11190" s="5">
        <v>43151.375</v>
      </c>
      <c r="D11190" s="6">
        <v>12402.51</v>
      </c>
      <c r="E11190" s="6">
        <v>12413.2</v>
      </c>
      <c r="F11190" s="6">
        <v>12387.42</v>
      </c>
      <c r="G11190" s="6">
        <v>12400.75</v>
      </c>
      <c r="H11190" s="6"/>
      <c r="I11190" s="6"/>
      <c r="J11190" s="6"/>
    </row>
    <row r="11191" spans="3:10" x14ac:dyDescent="0.25">
      <c r="C11191" s="7">
        <v>43151.416666666664</v>
      </c>
      <c r="D11191" s="8">
        <v>12401</v>
      </c>
      <c r="E11191" s="8">
        <v>12443.39</v>
      </c>
      <c r="F11191" s="8">
        <v>12401</v>
      </c>
      <c r="G11191" s="8">
        <v>12438.75</v>
      </c>
      <c r="H11191" s="8"/>
      <c r="I11191" s="8"/>
      <c r="J11191" s="8"/>
    </row>
    <row r="11192" spans="3:10" x14ac:dyDescent="0.25">
      <c r="C11192" s="5">
        <v>43151.458333333336</v>
      </c>
      <c r="D11192" s="6">
        <v>12439</v>
      </c>
      <c r="E11192" s="6">
        <v>12441.74</v>
      </c>
      <c r="F11192" s="6">
        <v>12366.91</v>
      </c>
      <c r="G11192" s="6">
        <v>12369.39</v>
      </c>
      <c r="H11192" s="6"/>
      <c r="I11192" s="6"/>
      <c r="J11192" s="6"/>
    </row>
    <row r="11193" spans="3:10" x14ac:dyDescent="0.25">
      <c r="C11193" s="7">
        <v>43151.5</v>
      </c>
      <c r="D11193" s="8">
        <v>12368.89</v>
      </c>
      <c r="E11193" s="8">
        <v>12398.57</v>
      </c>
      <c r="F11193" s="8">
        <v>12332.49</v>
      </c>
      <c r="G11193" s="8">
        <v>12395.16</v>
      </c>
      <c r="H11193" s="8"/>
      <c r="I11193" s="8"/>
      <c r="J11193" s="8"/>
    </row>
    <row r="11194" spans="3:10" x14ac:dyDescent="0.25">
      <c r="C11194" s="5">
        <v>43151.541666666664</v>
      </c>
      <c r="D11194" s="6">
        <v>12396.16</v>
      </c>
      <c r="E11194" s="6">
        <v>12396.66</v>
      </c>
      <c r="F11194" s="6">
        <v>12360.67</v>
      </c>
      <c r="G11194" s="6">
        <v>12381.41</v>
      </c>
      <c r="H11194" s="6"/>
      <c r="I11194" s="6"/>
      <c r="J11194" s="6"/>
    </row>
    <row r="11195" spans="3:10" x14ac:dyDescent="0.25">
      <c r="C11195" s="7">
        <v>43151.583333333336</v>
      </c>
      <c r="D11195" s="8">
        <v>12381.16</v>
      </c>
      <c r="E11195" s="8">
        <v>12412.47</v>
      </c>
      <c r="F11195" s="8">
        <v>12381.09</v>
      </c>
      <c r="G11195" s="8">
        <v>12409.89</v>
      </c>
      <c r="H11195" s="8"/>
      <c r="I11195" s="8"/>
      <c r="J11195" s="8"/>
    </row>
    <row r="11196" spans="3:10" x14ac:dyDescent="0.25">
      <c r="C11196" s="5">
        <v>43151.625</v>
      </c>
      <c r="D11196" s="6">
        <v>12409.64</v>
      </c>
      <c r="E11196" s="6">
        <v>12422.47</v>
      </c>
      <c r="F11196" s="6">
        <v>12393.83</v>
      </c>
      <c r="G11196" s="6">
        <v>12406.58</v>
      </c>
      <c r="H11196" s="6"/>
      <c r="I11196" s="6"/>
      <c r="J11196" s="6"/>
    </row>
    <row r="11197" spans="3:10" x14ac:dyDescent="0.25">
      <c r="C11197" s="7">
        <v>43151.666666666664</v>
      </c>
      <c r="D11197" s="8">
        <v>12406.59</v>
      </c>
      <c r="E11197" s="8">
        <v>12474.47</v>
      </c>
      <c r="F11197" s="8">
        <v>12394.82</v>
      </c>
      <c r="G11197" s="8">
        <v>12443.96</v>
      </c>
      <c r="H11197" s="8"/>
      <c r="I11197" s="8"/>
      <c r="J11197" s="8"/>
    </row>
    <row r="11198" spans="3:10" x14ac:dyDescent="0.25">
      <c r="C11198" s="5">
        <v>43151.708333333336</v>
      </c>
      <c r="D11198" s="6">
        <v>12446.21</v>
      </c>
      <c r="E11198" s="6">
        <v>12471.72</v>
      </c>
      <c r="F11198" s="6">
        <v>12416.64</v>
      </c>
      <c r="G11198" s="6">
        <v>12444.64</v>
      </c>
      <c r="H11198" s="6"/>
      <c r="I11198" s="6"/>
      <c r="J11198" s="6"/>
    </row>
    <row r="11199" spans="3:10" x14ac:dyDescent="0.25">
      <c r="C11199" s="7">
        <v>43151.75</v>
      </c>
      <c r="D11199" s="8">
        <v>12446.64</v>
      </c>
      <c r="E11199" s="8">
        <v>12500.04</v>
      </c>
      <c r="F11199" s="8">
        <v>12443.98</v>
      </c>
      <c r="G11199" s="8">
        <v>12494.07</v>
      </c>
      <c r="H11199" s="8"/>
      <c r="I11199" s="8"/>
      <c r="J11199" s="8"/>
    </row>
    <row r="11200" spans="3:10" x14ac:dyDescent="0.25">
      <c r="C11200" s="5">
        <v>43151.791666666664</v>
      </c>
      <c r="D11200" s="6">
        <v>12494.57</v>
      </c>
      <c r="E11200" s="6">
        <v>12504.07</v>
      </c>
      <c r="F11200" s="6">
        <v>12479.31</v>
      </c>
      <c r="G11200" s="6">
        <v>12487.56</v>
      </c>
      <c r="H11200" s="6"/>
      <c r="I11200" s="6"/>
      <c r="J11200" s="6"/>
    </row>
    <row r="11201" spans="3:10" x14ac:dyDescent="0.25">
      <c r="C11201" s="7">
        <v>43151.833333333336</v>
      </c>
      <c r="D11201" s="8">
        <v>12487.31</v>
      </c>
      <c r="E11201" s="8">
        <v>12490.06</v>
      </c>
      <c r="F11201" s="8">
        <v>12455.04</v>
      </c>
      <c r="G11201" s="8">
        <v>12478.3</v>
      </c>
      <c r="H11201" s="8"/>
      <c r="I11201" s="8"/>
      <c r="J11201" s="8"/>
    </row>
    <row r="11202" spans="3:10" x14ac:dyDescent="0.25">
      <c r="C11202" s="5">
        <v>43151.875</v>
      </c>
      <c r="D11202" s="6">
        <v>12478.8</v>
      </c>
      <c r="E11202" s="6">
        <v>12480.8</v>
      </c>
      <c r="F11202" s="6">
        <v>12446.27</v>
      </c>
      <c r="G11202" s="6">
        <v>12448.27</v>
      </c>
      <c r="H11202" s="6"/>
      <c r="I11202" s="6"/>
      <c r="J11202" s="6"/>
    </row>
    <row r="11203" spans="3:10" x14ac:dyDescent="0.25">
      <c r="C11203" s="7">
        <v>43151.916666666664</v>
      </c>
      <c r="D11203" s="8">
        <v>12448.52</v>
      </c>
      <c r="E11203" s="8">
        <v>12456.53</v>
      </c>
      <c r="F11203" s="8">
        <v>12397</v>
      </c>
      <c r="G11203" s="8">
        <v>12430.16</v>
      </c>
      <c r="H11203" s="8"/>
      <c r="I11203" s="8"/>
      <c r="J11203" s="8"/>
    </row>
    <row r="11204" spans="3:10" x14ac:dyDescent="0.25">
      <c r="C11204" s="5">
        <v>43151.958333333336</v>
      </c>
      <c r="D11204" s="6">
        <v>12424.83</v>
      </c>
      <c r="E11204" s="6">
        <v>12433.98</v>
      </c>
      <c r="F11204" s="6">
        <v>12424.83</v>
      </c>
      <c r="G11204" s="6">
        <v>12430.54</v>
      </c>
      <c r="H11204" s="6"/>
      <c r="I11204" s="6"/>
      <c r="J11204" s="6"/>
    </row>
    <row r="11205" spans="3:10" x14ac:dyDescent="0.25">
      <c r="C11205" s="7">
        <v>43152.041666666664</v>
      </c>
      <c r="D11205" s="8">
        <v>12427.9</v>
      </c>
      <c r="E11205" s="8">
        <v>12447.34</v>
      </c>
      <c r="F11205" s="8">
        <v>12414.15</v>
      </c>
      <c r="G11205" s="8">
        <v>12446.2</v>
      </c>
      <c r="H11205" s="8"/>
      <c r="I11205" s="8"/>
      <c r="J11205" s="8"/>
    </row>
    <row r="11206" spans="3:10" x14ac:dyDescent="0.25">
      <c r="C11206" s="5">
        <v>43152.083333333336</v>
      </c>
      <c r="D11206" s="6">
        <v>12445.05</v>
      </c>
      <c r="E11206" s="6">
        <v>12457.85</v>
      </c>
      <c r="F11206" s="6">
        <v>12437.04</v>
      </c>
      <c r="G11206" s="6">
        <v>12454.41</v>
      </c>
      <c r="H11206" s="6"/>
      <c r="I11206" s="6"/>
      <c r="J11206" s="6"/>
    </row>
    <row r="11207" spans="3:10" x14ac:dyDescent="0.25">
      <c r="C11207" s="7">
        <v>43152.125</v>
      </c>
      <c r="D11207" s="8">
        <v>12454.37</v>
      </c>
      <c r="E11207" s="8">
        <v>12455.52</v>
      </c>
      <c r="F11207" s="8">
        <v>12433.34</v>
      </c>
      <c r="G11207" s="8">
        <v>12443.49</v>
      </c>
      <c r="H11207" s="8"/>
      <c r="I11207" s="8"/>
      <c r="J11207" s="8"/>
    </row>
    <row r="11208" spans="3:10" x14ac:dyDescent="0.25">
      <c r="C11208" s="5">
        <v>43152.166666666664</v>
      </c>
      <c r="D11208" s="6">
        <v>12442.92</v>
      </c>
      <c r="E11208" s="6">
        <v>12453.79</v>
      </c>
      <c r="F11208" s="6">
        <v>12441.2</v>
      </c>
      <c r="G11208" s="6">
        <v>12445.56</v>
      </c>
      <c r="H11208" s="6"/>
      <c r="I11208" s="6"/>
      <c r="J11208" s="6"/>
    </row>
    <row r="11209" spans="3:10" x14ac:dyDescent="0.25">
      <c r="C11209" s="7">
        <v>43152.208333333336</v>
      </c>
      <c r="D11209" s="8">
        <v>12446.14</v>
      </c>
      <c r="E11209" s="8">
        <v>12452.79</v>
      </c>
      <c r="F11209" s="8">
        <v>12423.94</v>
      </c>
      <c r="G11209" s="8">
        <v>12426.23</v>
      </c>
      <c r="H11209" s="8"/>
      <c r="I11209" s="8"/>
      <c r="J11209" s="8"/>
    </row>
    <row r="11210" spans="3:10" x14ac:dyDescent="0.25">
      <c r="C11210" s="5">
        <v>43152.25</v>
      </c>
      <c r="D11210" s="6">
        <v>12427.37</v>
      </c>
      <c r="E11210" s="6">
        <v>12430.81</v>
      </c>
      <c r="F11210" s="6">
        <v>12384.38</v>
      </c>
      <c r="G11210" s="6">
        <v>12402.03</v>
      </c>
      <c r="H11210" s="6"/>
      <c r="I11210" s="6"/>
      <c r="J11210" s="6"/>
    </row>
    <row r="11211" spans="3:10" x14ac:dyDescent="0.25">
      <c r="C11211" s="7">
        <v>43152.291666666664</v>
      </c>
      <c r="D11211" s="8">
        <v>12403.18</v>
      </c>
      <c r="E11211" s="8">
        <v>12420.81</v>
      </c>
      <c r="F11211" s="8">
        <v>12396.95</v>
      </c>
      <c r="G11211" s="8">
        <v>12418.81</v>
      </c>
      <c r="H11211" s="8"/>
      <c r="I11211" s="8"/>
      <c r="J11211" s="8"/>
    </row>
    <row r="11212" spans="3:10" x14ac:dyDescent="0.25">
      <c r="C11212" s="5">
        <v>43152.333333333336</v>
      </c>
      <c r="D11212" s="6">
        <v>12420.58</v>
      </c>
      <c r="E11212" s="6">
        <v>12447.88</v>
      </c>
      <c r="F11212" s="6">
        <v>12419.94</v>
      </c>
      <c r="G11212" s="6">
        <v>12436.8</v>
      </c>
      <c r="H11212" s="6"/>
      <c r="I11212" s="6"/>
      <c r="J11212" s="6"/>
    </row>
    <row r="11213" spans="3:10" x14ac:dyDescent="0.25">
      <c r="C11213" s="7">
        <v>43152.375</v>
      </c>
      <c r="D11213" s="8">
        <v>12444.2</v>
      </c>
      <c r="E11213" s="8">
        <v>12480.18</v>
      </c>
      <c r="F11213" s="8">
        <v>12444.2</v>
      </c>
      <c r="G11213" s="8">
        <v>12462.12</v>
      </c>
      <c r="H11213" s="8"/>
      <c r="I11213" s="8"/>
      <c r="J11213" s="8"/>
    </row>
    <row r="11214" spans="3:10" x14ac:dyDescent="0.25">
      <c r="C11214" s="5">
        <v>43152.416666666664</v>
      </c>
      <c r="D11214" s="6">
        <v>12461.37</v>
      </c>
      <c r="E11214" s="6">
        <v>12470</v>
      </c>
      <c r="F11214" s="6">
        <v>12416.87</v>
      </c>
      <c r="G11214" s="6">
        <v>12423.94</v>
      </c>
      <c r="H11214" s="6"/>
      <c r="I11214" s="6"/>
      <c r="J11214" s="6"/>
    </row>
    <row r="11215" spans="3:10" x14ac:dyDescent="0.25">
      <c r="C11215" s="7">
        <v>43152.458333333336</v>
      </c>
      <c r="D11215" s="8">
        <v>12424.19</v>
      </c>
      <c r="E11215" s="8">
        <v>12435.01</v>
      </c>
      <c r="F11215" s="8">
        <v>12385.62</v>
      </c>
      <c r="G11215" s="8">
        <v>12395.04</v>
      </c>
      <c r="H11215" s="8"/>
      <c r="I11215" s="8"/>
      <c r="J11215" s="8"/>
    </row>
    <row r="11216" spans="3:10" x14ac:dyDescent="0.25">
      <c r="C11216" s="5">
        <v>43152.5</v>
      </c>
      <c r="D11216" s="6">
        <v>12395.29</v>
      </c>
      <c r="E11216" s="6">
        <v>12410.32</v>
      </c>
      <c r="F11216" s="6">
        <v>12377.21</v>
      </c>
      <c r="G11216" s="6">
        <v>12402.48</v>
      </c>
      <c r="H11216" s="6"/>
      <c r="I11216" s="6"/>
      <c r="J11216" s="6"/>
    </row>
    <row r="11217" spans="3:10" x14ac:dyDescent="0.25">
      <c r="C11217" s="7">
        <v>43152.541666666664</v>
      </c>
      <c r="D11217" s="8">
        <v>12401.98</v>
      </c>
      <c r="E11217" s="8">
        <v>12415.07</v>
      </c>
      <c r="F11217" s="8">
        <v>12370.26</v>
      </c>
      <c r="G11217" s="8">
        <v>12413.64</v>
      </c>
      <c r="H11217" s="8"/>
      <c r="I11217" s="8"/>
      <c r="J11217" s="8"/>
    </row>
    <row r="11218" spans="3:10" x14ac:dyDescent="0.25">
      <c r="C11218" s="5">
        <v>43152.583333333336</v>
      </c>
      <c r="D11218" s="6">
        <v>12413.14</v>
      </c>
      <c r="E11218" s="6">
        <v>12422.68</v>
      </c>
      <c r="F11218" s="6">
        <v>12398.74</v>
      </c>
      <c r="G11218" s="6">
        <v>12405.19</v>
      </c>
      <c r="H11218" s="6"/>
      <c r="I11218" s="6"/>
      <c r="J11218" s="6"/>
    </row>
    <row r="11219" spans="3:10" x14ac:dyDescent="0.25">
      <c r="C11219" s="7">
        <v>43152.625</v>
      </c>
      <c r="D11219" s="8">
        <v>12404.69</v>
      </c>
      <c r="E11219" s="8">
        <v>12439.01</v>
      </c>
      <c r="F11219" s="8">
        <v>12399.59</v>
      </c>
      <c r="G11219" s="8">
        <v>12427.94</v>
      </c>
      <c r="H11219" s="8"/>
      <c r="I11219" s="8"/>
      <c r="J11219" s="8"/>
    </row>
    <row r="11220" spans="3:10" x14ac:dyDescent="0.25">
      <c r="C11220" s="5">
        <v>43152.666666666664</v>
      </c>
      <c r="D11220" s="6">
        <v>12427.93</v>
      </c>
      <c r="E11220" s="6">
        <v>12469.81</v>
      </c>
      <c r="F11220" s="6">
        <v>12427.18</v>
      </c>
      <c r="G11220" s="6">
        <v>12437.95</v>
      </c>
      <c r="H11220" s="6"/>
      <c r="I11220" s="6"/>
      <c r="J11220" s="6"/>
    </row>
    <row r="11221" spans="3:10" x14ac:dyDescent="0.25">
      <c r="C11221" s="7">
        <v>43152.708333333336</v>
      </c>
      <c r="D11221" s="8">
        <v>12438.09</v>
      </c>
      <c r="E11221" s="8">
        <v>12476.05</v>
      </c>
      <c r="F11221" s="8">
        <v>12415.95</v>
      </c>
      <c r="G11221" s="8">
        <v>12460</v>
      </c>
      <c r="H11221" s="8"/>
      <c r="I11221" s="8"/>
      <c r="J11221" s="8"/>
    </row>
    <row r="11222" spans="3:10" x14ac:dyDescent="0.25">
      <c r="C11222" s="5">
        <v>43152.75</v>
      </c>
      <c r="D11222" s="6">
        <v>12459.5</v>
      </c>
      <c r="E11222" s="6">
        <v>12477.99</v>
      </c>
      <c r="F11222" s="6">
        <v>12439.02</v>
      </c>
      <c r="G11222" s="6">
        <v>12448.43</v>
      </c>
      <c r="H11222" s="6"/>
      <c r="I11222" s="6"/>
      <c r="J11222" s="6"/>
    </row>
    <row r="11223" spans="3:10" x14ac:dyDescent="0.25">
      <c r="C11223" s="7">
        <v>43152.791666666664</v>
      </c>
      <c r="D11223" s="8">
        <v>12448.18</v>
      </c>
      <c r="E11223" s="8">
        <v>12463.67</v>
      </c>
      <c r="F11223" s="8">
        <v>12436.67</v>
      </c>
      <c r="G11223" s="8">
        <v>12463.17</v>
      </c>
      <c r="H11223" s="8"/>
      <c r="I11223" s="8"/>
      <c r="J11223" s="8"/>
    </row>
    <row r="11224" spans="3:10" x14ac:dyDescent="0.25">
      <c r="C11224" s="5">
        <v>43152.833333333336</v>
      </c>
      <c r="D11224" s="6">
        <v>12464.17</v>
      </c>
      <c r="E11224" s="6">
        <v>12475.42</v>
      </c>
      <c r="F11224" s="6">
        <v>12456.17</v>
      </c>
      <c r="G11224" s="6">
        <v>12467.66</v>
      </c>
      <c r="H11224" s="6"/>
      <c r="I11224" s="6"/>
      <c r="J11224" s="6"/>
    </row>
    <row r="11225" spans="3:10" x14ac:dyDescent="0.25">
      <c r="C11225" s="7">
        <v>43152.875</v>
      </c>
      <c r="D11225" s="8">
        <v>12467.41</v>
      </c>
      <c r="E11225" s="8">
        <v>12512.94</v>
      </c>
      <c r="F11225" s="8">
        <v>12435.88</v>
      </c>
      <c r="G11225" s="8">
        <v>12447.39</v>
      </c>
      <c r="H11225" s="8"/>
      <c r="I11225" s="8"/>
      <c r="J11225" s="8"/>
    </row>
    <row r="11226" spans="3:10" x14ac:dyDescent="0.25">
      <c r="C11226" s="5">
        <v>43152.916666666664</v>
      </c>
      <c r="D11226" s="6">
        <v>12447.89</v>
      </c>
      <c r="E11226" s="6">
        <v>12462.64</v>
      </c>
      <c r="F11226" s="6">
        <v>12391.7</v>
      </c>
      <c r="G11226" s="6">
        <v>12391.7</v>
      </c>
      <c r="H11226" s="6"/>
      <c r="I11226" s="6"/>
      <c r="J11226" s="6"/>
    </row>
    <row r="11227" spans="3:10" x14ac:dyDescent="0.25">
      <c r="C11227" s="7">
        <v>43152.958333333336</v>
      </c>
      <c r="D11227" s="8">
        <v>12388.25</v>
      </c>
      <c r="E11227" s="8">
        <v>12398.01</v>
      </c>
      <c r="F11227" s="8">
        <v>12374.77</v>
      </c>
      <c r="G11227" s="8">
        <v>12382.8</v>
      </c>
      <c r="H11227" s="8"/>
      <c r="I11227" s="8"/>
      <c r="J11227" s="8"/>
    </row>
    <row r="11228" spans="3:10" x14ac:dyDescent="0.25">
      <c r="C11228" s="5">
        <v>43153.041666666664</v>
      </c>
      <c r="D11228" s="6">
        <v>12385.1</v>
      </c>
      <c r="E11228" s="6">
        <v>12389.81</v>
      </c>
      <c r="F11228" s="6">
        <v>12345.05</v>
      </c>
      <c r="G11228" s="6">
        <v>12351.64</v>
      </c>
      <c r="H11228" s="6"/>
      <c r="I11228" s="6"/>
      <c r="J11228" s="6"/>
    </row>
    <row r="11229" spans="3:10" x14ac:dyDescent="0.25">
      <c r="C11229" s="7">
        <v>43153.083333333336</v>
      </c>
      <c r="D11229" s="8">
        <v>12352.21</v>
      </c>
      <c r="E11229" s="8">
        <v>12376.74</v>
      </c>
      <c r="F11229" s="8">
        <v>12348.34</v>
      </c>
      <c r="G11229" s="8">
        <v>12358.09</v>
      </c>
      <c r="H11229" s="8"/>
      <c r="I11229" s="8"/>
      <c r="J11229" s="8"/>
    </row>
    <row r="11230" spans="3:10" x14ac:dyDescent="0.25">
      <c r="C11230" s="5">
        <v>43153.125</v>
      </c>
      <c r="D11230" s="6">
        <v>12357.51</v>
      </c>
      <c r="E11230" s="6">
        <v>12365.38</v>
      </c>
      <c r="F11230" s="6">
        <v>12314.65</v>
      </c>
      <c r="G11230" s="6">
        <v>12343.09</v>
      </c>
      <c r="H11230" s="6"/>
      <c r="I11230" s="6"/>
      <c r="J11230" s="6"/>
    </row>
    <row r="11231" spans="3:10" x14ac:dyDescent="0.25">
      <c r="C11231" s="7">
        <v>43153.166666666664</v>
      </c>
      <c r="D11231" s="8">
        <v>12344.23</v>
      </c>
      <c r="E11231" s="8">
        <v>12357.35</v>
      </c>
      <c r="F11231" s="8">
        <v>12332.6</v>
      </c>
      <c r="G11231" s="8">
        <v>12349.72</v>
      </c>
      <c r="H11231" s="8"/>
      <c r="I11231" s="8"/>
      <c r="J11231" s="8"/>
    </row>
    <row r="11232" spans="3:10" x14ac:dyDescent="0.25">
      <c r="C11232" s="5">
        <v>43153.208333333336</v>
      </c>
      <c r="D11232" s="6">
        <v>12350.29</v>
      </c>
      <c r="E11232" s="6">
        <v>12356.95</v>
      </c>
      <c r="F11232" s="6">
        <v>12343.33</v>
      </c>
      <c r="G11232" s="6">
        <v>12348.12</v>
      </c>
      <c r="H11232" s="6"/>
      <c r="I11232" s="6"/>
      <c r="J11232" s="6"/>
    </row>
    <row r="11233" spans="3:10" x14ac:dyDescent="0.25">
      <c r="C11233" s="7">
        <v>43153.25</v>
      </c>
      <c r="D11233" s="8">
        <v>12349.26</v>
      </c>
      <c r="E11233" s="8">
        <v>12361.23</v>
      </c>
      <c r="F11233" s="8">
        <v>12345.32</v>
      </c>
      <c r="G11233" s="8">
        <v>12360.08</v>
      </c>
      <c r="H11233" s="8"/>
      <c r="I11233" s="8"/>
      <c r="J11233" s="8"/>
    </row>
    <row r="11234" spans="3:10" x14ac:dyDescent="0.25">
      <c r="C11234" s="5">
        <v>43153.291666666664</v>
      </c>
      <c r="D11234" s="6">
        <v>12360.66</v>
      </c>
      <c r="E11234" s="6">
        <v>12377.88</v>
      </c>
      <c r="F11234" s="6">
        <v>12355.49</v>
      </c>
      <c r="G11234" s="6">
        <v>12372.58</v>
      </c>
      <c r="H11234" s="6"/>
      <c r="I11234" s="6"/>
      <c r="J11234" s="6"/>
    </row>
    <row r="11235" spans="3:10" x14ac:dyDescent="0.25">
      <c r="C11235" s="7">
        <v>43153.333333333336</v>
      </c>
      <c r="D11235" s="8">
        <v>12372.58</v>
      </c>
      <c r="E11235" s="8">
        <v>12380.89</v>
      </c>
      <c r="F11235" s="8">
        <v>12360.92</v>
      </c>
      <c r="G11235" s="8">
        <v>12368.65</v>
      </c>
      <c r="H11235" s="8"/>
      <c r="I11235" s="8"/>
      <c r="J11235" s="8"/>
    </row>
    <row r="11236" spans="3:10" x14ac:dyDescent="0.25">
      <c r="C11236" s="5">
        <v>43153.375</v>
      </c>
      <c r="D11236" s="6">
        <v>12354.7</v>
      </c>
      <c r="E11236" s="6">
        <v>12379.83</v>
      </c>
      <c r="F11236" s="6">
        <v>12344.69</v>
      </c>
      <c r="G11236" s="6">
        <v>12368.24</v>
      </c>
      <c r="H11236" s="6"/>
      <c r="I11236" s="6"/>
      <c r="J11236" s="6"/>
    </row>
    <row r="11237" spans="3:10" x14ac:dyDescent="0.25">
      <c r="C11237" s="7">
        <v>43153.416666666664</v>
      </c>
      <c r="D11237" s="8">
        <v>12368.99</v>
      </c>
      <c r="E11237" s="8">
        <v>12390.65</v>
      </c>
      <c r="F11237" s="8">
        <v>12314.85</v>
      </c>
      <c r="G11237" s="8">
        <v>12318.53</v>
      </c>
      <c r="H11237" s="8"/>
      <c r="I11237" s="8"/>
      <c r="J11237" s="8"/>
    </row>
    <row r="11238" spans="3:10" x14ac:dyDescent="0.25">
      <c r="C11238" s="5">
        <v>43153.458333333336</v>
      </c>
      <c r="D11238" s="6">
        <v>12319.03</v>
      </c>
      <c r="E11238" s="6">
        <v>12358.19</v>
      </c>
      <c r="F11238" s="6">
        <v>12281.05</v>
      </c>
      <c r="G11238" s="6">
        <v>12355.69</v>
      </c>
      <c r="H11238" s="6"/>
      <c r="I11238" s="6"/>
      <c r="J11238" s="6"/>
    </row>
    <row r="11239" spans="3:10" x14ac:dyDescent="0.25">
      <c r="C11239" s="7">
        <v>43153.5</v>
      </c>
      <c r="D11239" s="8">
        <v>12355.19</v>
      </c>
      <c r="E11239" s="8">
        <v>12402.96</v>
      </c>
      <c r="F11239" s="8">
        <v>12346.35</v>
      </c>
      <c r="G11239" s="8">
        <v>12375.69</v>
      </c>
      <c r="H11239" s="8"/>
      <c r="I11239" s="8"/>
      <c r="J11239" s="8"/>
    </row>
    <row r="11240" spans="3:10" x14ac:dyDescent="0.25">
      <c r="C11240" s="5">
        <v>43153.541666666664</v>
      </c>
      <c r="D11240" s="6">
        <v>12376.44</v>
      </c>
      <c r="E11240" s="6">
        <v>12396.37</v>
      </c>
      <c r="F11240" s="6">
        <v>12360.97</v>
      </c>
      <c r="G11240" s="6">
        <v>12367.5</v>
      </c>
      <c r="H11240" s="6"/>
      <c r="I11240" s="6"/>
      <c r="J11240" s="6"/>
    </row>
    <row r="11241" spans="3:10" x14ac:dyDescent="0.25">
      <c r="C11241" s="7">
        <v>43153.583333333336</v>
      </c>
      <c r="D11241" s="8">
        <v>12367.75</v>
      </c>
      <c r="E11241" s="8">
        <v>12400.93</v>
      </c>
      <c r="F11241" s="8">
        <v>12366.26</v>
      </c>
      <c r="G11241" s="8">
        <v>12382.24</v>
      </c>
      <c r="H11241" s="8"/>
      <c r="I11241" s="8"/>
      <c r="J11241" s="8"/>
    </row>
    <row r="11242" spans="3:10" x14ac:dyDescent="0.25">
      <c r="C11242" s="5">
        <v>43153.625</v>
      </c>
      <c r="D11242" s="6">
        <v>12382.16</v>
      </c>
      <c r="E11242" s="6">
        <v>12409.33</v>
      </c>
      <c r="F11242" s="6">
        <v>12357.08</v>
      </c>
      <c r="G11242" s="6">
        <v>12391.81</v>
      </c>
      <c r="H11242" s="6"/>
      <c r="I11242" s="6"/>
      <c r="J11242" s="6"/>
    </row>
    <row r="11243" spans="3:10" x14ac:dyDescent="0.25">
      <c r="C11243" s="7">
        <v>43153.666666666664</v>
      </c>
      <c r="D11243" s="8">
        <v>12391.57</v>
      </c>
      <c r="E11243" s="8">
        <v>12406.81</v>
      </c>
      <c r="F11243" s="8">
        <v>12334.98</v>
      </c>
      <c r="G11243" s="8">
        <v>12353.45</v>
      </c>
      <c r="H11243" s="8"/>
      <c r="I11243" s="8"/>
      <c r="J11243" s="8"/>
    </row>
    <row r="11244" spans="3:10" x14ac:dyDescent="0.25">
      <c r="C11244" s="5">
        <v>43153.708333333336</v>
      </c>
      <c r="D11244" s="6">
        <v>12354.2</v>
      </c>
      <c r="E11244" s="6">
        <v>12415.43</v>
      </c>
      <c r="F11244" s="6">
        <v>12339.69</v>
      </c>
      <c r="G11244" s="6">
        <v>12393.8</v>
      </c>
      <c r="H11244" s="6"/>
      <c r="I11244" s="6"/>
      <c r="J11244" s="6"/>
    </row>
    <row r="11245" spans="3:10" x14ac:dyDescent="0.25">
      <c r="C11245" s="7">
        <v>43153.75</v>
      </c>
      <c r="D11245" s="8">
        <v>12393.55</v>
      </c>
      <c r="E11245" s="8">
        <v>12499.08</v>
      </c>
      <c r="F11245" s="8">
        <v>12390.1</v>
      </c>
      <c r="G11245" s="8">
        <v>12470.55</v>
      </c>
      <c r="H11245" s="8"/>
      <c r="I11245" s="8"/>
      <c r="J11245" s="8"/>
    </row>
    <row r="11246" spans="3:10" x14ac:dyDescent="0.25">
      <c r="C11246" s="5">
        <v>43153.791666666664</v>
      </c>
      <c r="D11246" s="6">
        <v>12470.3</v>
      </c>
      <c r="E11246" s="6">
        <v>12484.19</v>
      </c>
      <c r="F11246" s="6">
        <v>12422.9</v>
      </c>
      <c r="G11246" s="6">
        <v>12432.15</v>
      </c>
      <c r="H11246" s="6"/>
      <c r="I11246" s="6"/>
      <c r="J11246" s="6"/>
    </row>
    <row r="11247" spans="3:10" x14ac:dyDescent="0.25">
      <c r="C11247" s="7">
        <v>43153.833333333336</v>
      </c>
      <c r="D11247" s="8">
        <v>12430.9</v>
      </c>
      <c r="E11247" s="8">
        <v>12451.16</v>
      </c>
      <c r="F11247" s="8">
        <v>12403.13</v>
      </c>
      <c r="G11247" s="8">
        <v>12425.39</v>
      </c>
      <c r="H11247" s="8"/>
      <c r="I11247" s="8"/>
      <c r="J11247" s="8"/>
    </row>
    <row r="11248" spans="3:10" x14ac:dyDescent="0.25">
      <c r="C11248" s="5">
        <v>43153.875</v>
      </c>
      <c r="D11248" s="6">
        <v>12424.89</v>
      </c>
      <c r="E11248" s="6">
        <v>12457.4</v>
      </c>
      <c r="F11248" s="6">
        <v>12404.62</v>
      </c>
      <c r="G11248" s="6">
        <v>12408.37</v>
      </c>
      <c r="H11248" s="6"/>
      <c r="I11248" s="6"/>
      <c r="J11248" s="6"/>
    </row>
    <row r="11249" spans="3:10" x14ac:dyDescent="0.25">
      <c r="C11249" s="7">
        <v>43153.916666666664</v>
      </c>
      <c r="D11249" s="8">
        <v>12407.87</v>
      </c>
      <c r="E11249" s="8">
        <v>12444.38</v>
      </c>
      <c r="F11249" s="8">
        <v>12394.37</v>
      </c>
      <c r="G11249" s="8">
        <v>12426.77</v>
      </c>
      <c r="H11249" s="8"/>
      <c r="I11249" s="8"/>
      <c r="J11249" s="8"/>
    </row>
    <row r="11250" spans="3:10" x14ac:dyDescent="0.25">
      <c r="C11250" s="5">
        <v>43153.958333333336</v>
      </c>
      <c r="D11250" s="6">
        <v>12458.67</v>
      </c>
      <c r="E11250" s="6">
        <v>12474.98</v>
      </c>
      <c r="F11250" s="6">
        <v>12458.09</v>
      </c>
      <c r="G11250" s="6">
        <v>12470.53</v>
      </c>
      <c r="H11250" s="6"/>
      <c r="I11250" s="6"/>
      <c r="J11250" s="6"/>
    </row>
    <row r="11251" spans="3:10" x14ac:dyDescent="0.25">
      <c r="C11251" s="7">
        <v>43154.041666666664</v>
      </c>
      <c r="D11251" s="8">
        <v>12469.38</v>
      </c>
      <c r="E11251" s="8">
        <v>12470.52</v>
      </c>
      <c r="F11251" s="8">
        <v>12450.92</v>
      </c>
      <c r="G11251" s="8">
        <v>12462.91</v>
      </c>
      <c r="H11251" s="8"/>
      <c r="I11251" s="8"/>
      <c r="J11251" s="8"/>
    </row>
    <row r="11252" spans="3:10" x14ac:dyDescent="0.25">
      <c r="C11252" s="5">
        <v>43154.083333333336</v>
      </c>
      <c r="D11252" s="6">
        <v>12464.06</v>
      </c>
      <c r="E11252" s="6">
        <v>12495.28</v>
      </c>
      <c r="F11252" s="6">
        <v>12450.11</v>
      </c>
      <c r="G11252" s="6">
        <v>12486.24</v>
      </c>
      <c r="H11252" s="6"/>
      <c r="I11252" s="6"/>
      <c r="J11252" s="6"/>
    </row>
    <row r="11253" spans="3:10" x14ac:dyDescent="0.25">
      <c r="C11253" s="7">
        <v>43154.125</v>
      </c>
      <c r="D11253" s="8">
        <v>12486.81</v>
      </c>
      <c r="E11253" s="8">
        <v>12491.84</v>
      </c>
      <c r="F11253" s="8">
        <v>12468.59</v>
      </c>
      <c r="G11253" s="8">
        <v>12482.23</v>
      </c>
      <c r="H11253" s="8"/>
      <c r="I11253" s="8"/>
      <c r="J11253" s="8"/>
    </row>
    <row r="11254" spans="3:10" x14ac:dyDescent="0.25">
      <c r="C11254" s="5">
        <v>43154.166666666664</v>
      </c>
      <c r="D11254" s="6">
        <v>12482.81</v>
      </c>
      <c r="E11254" s="6">
        <v>12496.74</v>
      </c>
      <c r="F11254" s="6">
        <v>12478.93</v>
      </c>
      <c r="G11254" s="6">
        <v>12486.62</v>
      </c>
      <c r="H11254" s="6"/>
      <c r="I11254" s="6"/>
      <c r="J11254" s="6"/>
    </row>
    <row r="11255" spans="3:10" x14ac:dyDescent="0.25">
      <c r="C11255" s="7">
        <v>43154.208333333336</v>
      </c>
      <c r="D11255" s="8">
        <v>12486.04</v>
      </c>
      <c r="E11255" s="8">
        <v>12487.19</v>
      </c>
      <c r="F11255" s="8">
        <v>12472.25</v>
      </c>
      <c r="G11255" s="8">
        <v>12480.36</v>
      </c>
      <c r="H11255" s="8"/>
      <c r="I11255" s="8"/>
      <c r="J11255" s="8"/>
    </row>
    <row r="11256" spans="3:10" x14ac:dyDescent="0.25">
      <c r="C11256" s="5">
        <v>43154.25</v>
      </c>
      <c r="D11256" s="6">
        <v>12480.36</v>
      </c>
      <c r="E11256" s="6">
        <v>12483.81</v>
      </c>
      <c r="F11256" s="6">
        <v>12466.06</v>
      </c>
      <c r="G11256" s="6">
        <v>12477.05</v>
      </c>
      <c r="H11256" s="6"/>
      <c r="I11256" s="6"/>
      <c r="J11256" s="6"/>
    </row>
    <row r="11257" spans="3:10" x14ac:dyDescent="0.25">
      <c r="C11257" s="7">
        <v>43154.291666666664</v>
      </c>
      <c r="D11257" s="8">
        <v>12476.48</v>
      </c>
      <c r="E11257" s="8">
        <v>12494.45</v>
      </c>
      <c r="F11257" s="8">
        <v>12475.9</v>
      </c>
      <c r="G11257" s="8">
        <v>12491</v>
      </c>
      <c r="H11257" s="8"/>
      <c r="I11257" s="8"/>
      <c r="J11257" s="8"/>
    </row>
    <row r="11258" spans="3:10" x14ac:dyDescent="0.25">
      <c r="C11258" s="5">
        <v>43154.333333333336</v>
      </c>
      <c r="D11258" s="6">
        <v>12491</v>
      </c>
      <c r="E11258" s="6">
        <v>12527.65</v>
      </c>
      <c r="F11258" s="6">
        <v>12489.33</v>
      </c>
      <c r="G11258" s="6">
        <v>12499.85</v>
      </c>
      <c r="H11258" s="6"/>
      <c r="I11258" s="6"/>
      <c r="J11258" s="6"/>
    </row>
    <row r="11259" spans="3:10" x14ac:dyDescent="0.25">
      <c r="C11259" s="7">
        <v>43154.375</v>
      </c>
      <c r="D11259" s="8">
        <v>12509.5</v>
      </c>
      <c r="E11259" s="8">
        <v>12536.64</v>
      </c>
      <c r="F11259" s="8">
        <v>12501.36</v>
      </c>
      <c r="G11259" s="8">
        <v>12510.97</v>
      </c>
      <c r="H11259" s="8"/>
      <c r="I11259" s="8"/>
      <c r="J11259" s="8"/>
    </row>
    <row r="11260" spans="3:10" x14ac:dyDescent="0.25">
      <c r="C11260" s="5">
        <v>43154.416666666664</v>
      </c>
      <c r="D11260" s="6">
        <v>12512.47</v>
      </c>
      <c r="E11260" s="6">
        <v>12515.95</v>
      </c>
      <c r="F11260" s="6">
        <v>12442.57</v>
      </c>
      <c r="G11260" s="6">
        <v>12451.31</v>
      </c>
      <c r="H11260" s="6"/>
      <c r="I11260" s="6"/>
      <c r="J11260" s="6"/>
    </row>
    <row r="11261" spans="3:10" x14ac:dyDescent="0.25">
      <c r="C11261" s="7">
        <v>43154.458333333336</v>
      </c>
      <c r="D11261" s="8">
        <v>12451.56</v>
      </c>
      <c r="E11261" s="8">
        <v>12490.91</v>
      </c>
      <c r="F11261" s="8">
        <v>12439.71</v>
      </c>
      <c r="G11261" s="8">
        <v>12480.21</v>
      </c>
      <c r="H11261" s="8"/>
      <c r="I11261" s="8"/>
      <c r="J11261" s="8"/>
    </row>
    <row r="11262" spans="3:10" x14ac:dyDescent="0.25">
      <c r="C11262" s="5">
        <v>43154.5</v>
      </c>
      <c r="D11262" s="6">
        <v>12480.2</v>
      </c>
      <c r="E11262" s="6">
        <v>12482.26</v>
      </c>
      <c r="F11262" s="6">
        <v>12429.85</v>
      </c>
      <c r="G11262" s="6">
        <v>12448.04</v>
      </c>
      <c r="H11262" s="6"/>
      <c r="I11262" s="6"/>
      <c r="J11262" s="6"/>
    </row>
    <row r="11263" spans="3:10" x14ac:dyDescent="0.25">
      <c r="C11263" s="7">
        <v>43154.541666666664</v>
      </c>
      <c r="D11263" s="8">
        <v>12445.79</v>
      </c>
      <c r="E11263" s="8">
        <v>12477.46</v>
      </c>
      <c r="F11263" s="8">
        <v>12444.58</v>
      </c>
      <c r="G11263" s="8">
        <v>12475.74</v>
      </c>
      <c r="H11263" s="8"/>
      <c r="I11263" s="8"/>
      <c r="J11263" s="8"/>
    </row>
    <row r="11264" spans="3:10" x14ac:dyDescent="0.25">
      <c r="C11264" s="5">
        <v>43154.583333333336</v>
      </c>
      <c r="D11264" s="6">
        <v>12475.73</v>
      </c>
      <c r="E11264" s="6">
        <v>12500.1</v>
      </c>
      <c r="F11264" s="6">
        <v>12473.85</v>
      </c>
      <c r="G11264" s="6">
        <v>12477.57</v>
      </c>
      <c r="H11264" s="6"/>
      <c r="I11264" s="6"/>
      <c r="J11264" s="6"/>
    </row>
    <row r="11265" spans="3:10" x14ac:dyDescent="0.25">
      <c r="C11265" s="7">
        <v>43154.625</v>
      </c>
      <c r="D11265" s="8">
        <v>12477.82</v>
      </c>
      <c r="E11265" s="8">
        <v>12513.87</v>
      </c>
      <c r="F11265" s="8">
        <v>12475.4</v>
      </c>
      <c r="G11265" s="8">
        <v>12508.44</v>
      </c>
      <c r="H11265" s="8"/>
      <c r="I11265" s="8"/>
      <c r="J11265" s="8"/>
    </row>
    <row r="11266" spans="3:10" x14ac:dyDescent="0.25">
      <c r="C11266" s="5">
        <v>43154.666666666664</v>
      </c>
      <c r="D11266" s="6">
        <v>12508.69</v>
      </c>
      <c r="E11266" s="6">
        <v>12509.19</v>
      </c>
      <c r="F11266" s="6">
        <v>12472.39</v>
      </c>
      <c r="G11266" s="6">
        <v>12487.86</v>
      </c>
      <c r="H11266" s="6"/>
      <c r="I11266" s="6"/>
      <c r="J11266" s="6"/>
    </row>
    <row r="11267" spans="3:10" x14ac:dyDescent="0.25">
      <c r="C11267" s="7">
        <v>43154.708333333336</v>
      </c>
      <c r="D11267" s="8">
        <v>12486.86</v>
      </c>
      <c r="E11267" s="8">
        <v>12492.84</v>
      </c>
      <c r="F11267" s="8">
        <v>12448.95</v>
      </c>
      <c r="G11267" s="8">
        <v>12484.28</v>
      </c>
      <c r="H11267" s="8"/>
      <c r="I11267" s="8"/>
      <c r="J11267" s="8"/>
    </row>
    <row r="11268" spans="3:10" x14ac:dyDescent="0.25">
      <c r="C11268" s="5">
        <v>43154.75</v>
      </c>
      <c r="D11268" s="6">
        <v>12484.78</v>
      </c>
      <c r="E11268" s="6">
        <v>12506.35</v>
      </c>
      <c r="F11268" s="6">
        <v>12474.77</v>
      </c>
      <c r="G11268" s="6">
        <v>12506.35</v>
      </c>
      <c r="H11268" s="6"/>
      <c r="I11268" s="6"/>
      <c r="J11268" s="6"/>
    </row>
    <row r="11269" spans="3:10" x14ac:dyDescent="0.25">
      <c r="C11269" s="7">
        <v>43154.791666666664</v>
      </c>
      <c r="D11269" s="8">
        <v>12506.1</v>
      </c>
      <c r="E11269" s="8">
        <v>12511.35</v>
      </c>
      <c r="F11269" s="8">
        <v>12481.08</v>
      </c>
      <c r="G11269" s="8">
        <v>12489.34</v>
      </c>
      <c r="H11269" s="8"/>
      <c r="I11269" s="8"/>
      <c r="J11269" s="8"/>
    </row>
    <row r="11270" spans="3:10" x14ac:dyDescent="0.25">
      <c r="C11270" s="5">
        <v>43154.833333333336</v>
      </c>
      <c r="D11270" s="6">
        <v>12489.09</v>
      </c>
      <c r="E11270" s="6">
        <v>12500.83</v>
      </c>
      <c r="F11270" s="6">
        <v>12477.83</v>
      </c>
      <c r="G11270" s="6">
        <v>12499.58</v>
      </c>
      <c r="H11270" s="6"/>
      <c r="I11270" s="6"/>
      <c r="J11270" s="6"/>
    </row>
    <row r="11271" spans="3:10" x14ac:dyDescent="0.25">
      <c r="C11271" s="7">
        <v>43154.875</v>
      </c>
      <c r="D11271" s="8">
        <v>12499.83</v>
      </c>
      <c r="E11271" s="8">
        <v>12518.08</v>
      </c>
      <c r="F11271" s="8">
        <v>12484.07</v>
      </c>
      <c r="G11271" s="8">
        <v>12515.33</v>
      </c>
      <c r="H11271" s="8"/>
      <c r="I11271" s="8"/>
      <c r="J11271" s="8"/>
    </row>
    <row r="11272" spans="3:10" x14ac:dyDescent="0.25">
      <c r="C11272" s="5">
        <v>43154.916666666664</v>
      </c>
      <c r="D11272" s="6">
        <v>12516.08</v>
      </c>
      <c r="E11272" s="6">
        <v>12550.33</v>
      </c>
      <c r="F11272" s="6">
        <v>12511.32</v>
      </c>
      <c r="G11272" s="6">
        <v>12542.73</v>
      </c>
      <c r="H11272" s="6"/>
      <c r="I11272" s="6"/>
      <c r="J11272" s="6"/>
    </row>
    <row r="11273" spans="3:10" x14ac:dyDescent="0.25">
      <c r="C11273" s="7">
        <v>43157.041666666664</v>
      </c>
      <c r="D11273" s="8">
        <v>12572.87</v>
      </c>
      <c r="E11273" s="8">
        <v>12583.57</v>
      </c>
      <c r="F11273" s="8">
        <v>12565.73</v>
      </c>
      <c r="G11273" s="8">
        <v>12572.72</v>
      </c>
      <c r="H11273" s="8"/>
      <c r="I11273" s="8"/>
      <c r="J11273" s="8"/>
    </row>
    <row r="11274" spans="3:10" x14ac:dyDescent="0.25">
      <c r="C11274" s="5">
        <v>43157.083333333336</v>
      </c>
      <c r="D11274" s="6">
        <v>12573.29</v>
      </c>
      <c r="E11274" s="6">
        <v>12574.43</v>
      </c>
      <c r="F11274" s="6">
        <v>12527.05</v>
      </c>
      <c r="G11274" s="6">
        <v>12539.32</v>
      </c>
      <c r="H11274" s="6"/>
      <c r="I11274" s="6"/>
      <c r="J11274" s="6"/>
    </row>
    <row r="11275" spans="3:10" x14ac:dyDescent="0.25">
      <c r="C11275" s="7">
        <v>43157.125</v>
      </c>
      <c r="D11275" s="8">
        <v>12539.28</v>
      </c>
      <c r="E11275" s="8">
        <v>12558.26</v>
      </c>
      <c r="F11275" s="8">
        <v>12535.99</v>
      </c>
      <c r="G11275" s="8">
        <v>12544.55</v>
      </c>
      <c r="H11275" s="8"/>
      <c r="I11275" s="8"/>
      <c r="J11275" s="8"/>
    </row>
    <row r="11276" spans="3:10" x14ac:dyDescent="0.25">
      <c r="C11276" s="5">
        <v>43157.166666666664</v>
      </c>
      <c r="D11276" s="6">
        <v>12543.41</v>
      </c>
      <c r="E11276" s="6">
        <v>12558.24</v>
      </c>
      <c r="F11276" s="6">
        <v>12535.99</v>
      </c>
      <c r="G11276" s="6">
        <v>12551.39</v>
      </c>
      <c r="H11276" s="6"/>
      <c r="I11276" s="6"/>
      <c r="J11276" s="6"/>
    </row>
    <row r="11277" spans="3:10" x14ac:dyDescent="0.25">
      <c r="C11277" s="7">
        <v>43157.208333333336</v>
      </c>
      <c r="D11277" s="8">
        <v>12552.53</v>
      </c>
      <c r="E11277" s="8">
        <v>12570.37</v>
      </c>
      <c r="F11277" s="8">
        <v>12551.39</v>
      </c>
      <c r="G11277" s="8">
        <v>12562.65</v>
      </c>
      <c r="H11277" s="8"/>
      <c r="I11277" s="8"/>
      <c r="J11277" s="8"/>
    </row>
    <row r="11278" spans="3:10" x14ac:dyDescent="0.25">
      <c r="C11278" s="5">
        <v>43157.25</v>
      </c>
      <c r="D11278" s="6">
        <v>12562.65</v>
      </c>
      <c r="E11278" s="6">
        <v>12567.21</v>
      </c>
      <c r="F11278" s="6">
        <v>12560.37</v>
      </c>
      <c r="G11278" s="6">
        <v>12564.93</v>
      </c>
      <c r="H11278" s="6"/>
      <c r="I11278" s="6"/>
      <c r="J11278" s="6"/>
    </row>
    <row r="11279" spans="3:10" x14ac:dyDescent="0.25">
      <c r="C11279" s="7">
        <v>43157.291666666664</v>
      </c>
      <c r="D11279" s="8">
        <v>12564.93</v>
      </c>
      <c r="E11279" s="8">
        <v>12577.19</v>
      </c>
      <c r="F11279" s="8">
        <v>12564.93</v>
      </c>
      <c r="G11279" s="8">
        <v>12576.05</v>
      </c>
      <c r="H11279" s="8"/>
      <c r="I11279" s="8"/>
      <c r="J11279" s="8"/>
    </row>
    <row r="11280" spans="3:10" x14ac:dyDescent="0.25">
      <c r="C11280" s="5">
        <v>43157.333333333336</v>
      </c>
      <c r="D11280" s="6">
        <v>12576.05</v>
      </c>
      <c r="E11280" s="6">
        <v>12586.7</v>
      </c>
      <c r="F11280" s="6">
        <v>12563.85</v>
      </c>
      <c r="G11280" s="6">
        <v>12573.43</v>
      </c>
      <c r="H11280" s="6"/>
      <c r="I11280" s="6"/>
      <c r="J11280" s="6"/>
    </row>
    <row r="11281" spans="3:10" x14ac:dyDescent="0.25">
      <c r="C11281" s="7">
        <v>43157.375</v>
      </c>
      <c r="D11281" s="8">
        <v>12571.93</v>
      </c>
      <c r="E11281" s="8">
        <v>12581.37</v>
      </c>
      <c r="F11281" s="8">
        <v>12555.11</v>
      </c>
      <c r="G11281" s="8">
        <v>12568.71</v>
      </c>
      <c r="H11281" s="8"/>
      <c r="I11281" s="8"/>
      <c r="J11281" s="8"/>
    </row>
    <row r="11282" spans="3:10" x14ac:dyDescent="0.25">
      <c r="C11282" s="5">
        <v>43157.416666666664</v>
      </c>
      <c r="D11282" s="6">
        <v>12568.96</v>
      </c>
      <c r="E11282" s="6">
        <v>12601.25</v>
      </c>
      <c r="F11282" s="6">
        <v>12551.04</v>
      </c>
      <c r="G11282" s="6">
        <v>12573.02</v>
      </c>
      <c r="H11282" s="6"/>
      <c r="I11282" s="6"/>
      <c r="J11282" s="6"/>
    </row>
    <row r="11283" spans="3:10" x14ac:dyDescent="0.25">
      <c r="C11283" s="7">
        <v>43157.458333333336</v>
      </c>
      <c r="D11283" s="8">
        <v>12573.52</v>
      </c>
      <c r="E11283" s="8">
        <v>12583.51</v>
      </c>
      <c r="F11283" s="8">
        <v>12535.89</v>
      </c>
      <c r="G11283" s="8">
        <v>12541.55</v>
      </c>
      <c r="H11283" s="8"/>
      <c r="I11283" s="8"/>
      <c r="J11283" s="8"/>
    </row>
    <row r="11284" spans="3:10" x14ac:dyDescent="0.25">
      <c r="C11284" s="5">
        <v>43157.5</v>
      </c>
      <c r="D11284" s="6">
        <v>12542.05</v>
      </c>
      <c r="E11284" s="6">
        <v>12557.24</v>
      </c>
      <c r="F11284" s="6">
        <v>12520.75</v>
      </c>
      <c r="G11284" s="6">
        <v>12530.15</v>
      </c>
      <c r="H11284" s="6"/>
      <c r="I11284" s="6"/>
      <c r="J11284" s="6"/>
    </row>
    <row r="11285" spans="3:10" x14ac:dyDescent="0.25">
      <c r="C11285" s="7">
        <v>43157.541666666664</v>
      </c>
      <c r="D11285" s="8">
        <v>12529.65</v>
      </c>
      <c r="E11285" s="8">
        <v>12532.84</v>
      </c>
      <c r="F11285" s="8">
        <v>12510.41</v>
      </c>
      <c r="G11285" s="8">
        <v>12515.77</v>
      </c>
      <c r="H11285" s="8"/>
      <c r="I11285" s="8"/>
      <c r="J11285" s="8"/>
    </row>
    <row r="11286" spans="3:10" x14ac:dyDescent="0.25">
      <c r="C11286" s="5">
        <v>43157.583333333336</v>
      </c>
      <c r="D11286" s="6">
        <v>12514.02</v>
      </c>
      <c r="E11286" s="6">
        <v>12544.12</v>
      </c>
      <c r="F11286" s="6">
        <v>12511.02</v>
      </c>
      <c r="G11286" s="6">
        <v>12538.14</v>
      </c>
      <c r="H11286" s="6"/>
      <c r="I11286" s="6"/>
      <c r="J11286" s="6"/>
    </row>
    <row r="11287" spans="3:10" x14ac:dyDescent="0.25">
      <c r="C11287" s="7">
        <v>43157.625</v>
      </c>
      <c r="D11287" s="8">
        <v>12539.14</v>
      </c>
      <c r="E11287" s="8">
        <v>12544.85</v>
      </c>
      <c r="F11287" s="8">
        <v>12525.31</v>
      </c>
      <c r="G11287" s="8">
        <v>12540.15</v>
      </c>
      <c r="H11287" s="8"/>
      <c r="I11287" s="8"/>
      <c r="J11287" s="8"/>
    </row>
    <row r="11288" spans="3:10" x14ac:dyDescent="0.25">
      <c r="C11288" s="5">
        <v>43157.666666666664</v>
      </c>
      <c r="D11288" s="6">
        <v>12540.9</v>
      </c>
      <c r="E11288" s="6">
        <v>12559.68</v>
      </c>
      <c r="F11288" s="6">
        <v>12525.14</v>
      </c>
      <c r="G11288" s="6">
        <v>12528.05</v>
      </c>
      <c r="H11288" s="6"/>
      <c r="I11288" s="6"/>
      <c r="J11288" s="6"/>
    </row>
    <row r="11289" spans="3:10" x14ac:dyDescent="0.25">
      <c r="C11289" s="7">
        <v>43157.708333333336</v>
      </c>
      <c r="D11289" s="8">
        <v>12528.3</v>
      </c>
      <c r="E11289" s="8">
        <v>12528.55</v>
      </c>
      <c r="F11289" s="8">
        <v>12482.09</v>
      </c>
      <c r="G11289" s="8">
        <v>12512.78</v>
      </c>
      <c r="H11289" s="8"/>
      <c r="I11289" s="8"/>
      <c r="J11289" s="8"/>
    </row>
    <row r="11290" spans="3:10" x14ac:dyDescent="0.25">
      <c r="C11290" s="5">
        <v>43157.75</v>
      </c>
      <c r="D11290" s="6">
        <v>12512.53</v>
      </c>
      <c r="E11290" s="6">
        <v>12547.6</v>
      </c>
      <c r="F11290" s="6">
        <v>12499.46</v>
      </c>
      <c r="G11290" s="6">
        <v>12536.69</v>
      </c>
      <c r="H11290" s="6"/>
      <c r="I11290" s="6"/>
      <c r="J11290" s="6"/>
    </row>
    <row r="11291" spans="3:10" x14ac:dyDescent="0.25">
      <c r="C11291" s="7">
        <v>43157.791666666664</v>
      </c>
      <c r="D11291" s="8">
        <v>12536.94</v>
      </c>
      <c r="E11291" s="8">
        <v>12570.44</v>
      </c>
      <c r="F11291" s="8">
        <v>12534.93</v>
      </c>
      <c r="G11291" s="8">
        <v>12568.94</v>
      </c>
      <c r="H11291" s="8"/>
      <c r="I11291" s="8"/>
      <c r="J11291" s="8"/>
    </row>
    <row r="11292" spans="3:10" x14ac:dyDescent="0.25">
      <c r="C11292" s="5">
        <v>43157.833333333336</v>
      </c>
      <c r="D11292" s="6">
        <v>12569.19</v>
      </c>
      <c r="E11292" s="6">
        <v>12581.44</v>
      </c>
      <c r="F11292" s="6">
        <v>12565.42</v>
      </c>
      <c r="G11292" s="6">
        <v>12573.68</v>
      </c>
      <c r="H11292" s="6"/>
      <c r="I11292" s="6"/>
      <c r="J11292" s="6"/>
    </row>
    <row r="11293" spans="3:10" x14ac:dyDescent="0.25">
      <c r="C11293" s="7">
        <v>43157.875</v>
      </c>
      <c r="D11293" s="8">
        <v>12573.93</v>
      </c>
      <c r="E11293" s="8">
        <v>12587.43</v>
      </c>
      <c r="F11293" s="8">
        <v>12553.16</v>
      </c>
      <c r="G11293" s="8">
        <v>12563.66</v>
      </c>
      <c r="H11293" s="8"/>
      <c r="I11293" s="8"/>
      <c r="J11293" s="8"/>
    </row>
    <row r="11294" spans="3:10" x14ac:dyDescent="0.25">
      <c r="C11294" s="5">
        <v>43157.916666666664</v>
      </c>
      <c r="D11294" s="6">
        <v>12562.66</v>
      </c>
      <c r="E11294" s="6">
        <v>12592.41</v>
      </c>
      <c r="F11294" s="6">
        <v>12560.41</v>
      </c>
      <c r="G11294" s="6">
        <v>12581.31</v>
      </c>
      <c r="H11294" s="6"/>
      <c r="I11294" s="6"/>
      <c r="J11294" s="6"/>
    </row>
    <row r="11295" spans="3:10" x14ac:dyDescent="0.25">
      <c r="C11295" s="7">
        <v>43157.958333333336</v>
      </c>
      <c r="D11295" s="8">
        <v>12602.81</v>
      </c>
      <c r="E11295" s="8">
        <v>12611.73</v>
      </c>
      <c r="F11295" s="8">
        <v>12601.3</v>
      </c>
      <c r="G11295" s="8">
        <v>12601.3</v>
      </c>
      <c r="H11295" s="8"/>
      <c r="I11295" s="8"/>
      <c r="J11295" s="8"/>
    </row>
    <row r="11296" spans="3:10" x14ac:dyDescent="0.25">
      <c r="C11296" s="5">
        <v>43158.041666666664</v>
      </c>
      <c r="D11296" s="6">
        <v>12600.17</v>
      </c>
      <c r="E11296" s="6">
        <v>12608.07</v>
      </c>
      <c r="F11296" s="6">
        <v>12595.62</v>
      </c>
      <c r="G11296" s="6">
        <v>12599.01</v>
      </c>
      <c r="H11296" s="6"/>
      <c r="I11296" s="6"/>
      <c r="J11296" s="6"/>
    </row>
    <row r="11297" spans="3:10" x14ac:dyDescent="0.25">
      <c r="C11297" s="7">
        <v>43158.083333333336</v>
      </c>
      <c r="D11297" s="8">
        <v>12600.14</v>
      </c>
      <c r="E11297" s="8">
        <v>12602.41</v>
      </c>
      <c r="F11297" s="8">
        <v>12591.45</v>
      </c>
      <c r="G11297" s="8">
        <v>12601.63</v>
      </c>
      <c r="H11297" s="8"/>
      <c r="I11297" s="8"/>
      <c r="J11297" s="8"/>
    </row>
    <row r="11298" spans="3:10" x14ac:dyDescent="0.25">
      <c r="C11298" s="5">
        <v>43158.125</v>
      </c>
      <c r="D11298" s="6">
        <v>12601.63</v>
      </c>
      <c r="E11298" s="6">
        <v>12611.45</v>
      </c>
      <c r="F11298" s="6">
        <v>12597.8</v>
      </c>
      <c r="G11298" s="6">
        <v>12600.96</v>
      </c>
      <c r="H11298" s="6"/>
      <c r="I11298" s="6"/>
      <c r="J11298" s="6"/>
    </row>
    <row r="11299" spans="3:10" x14ac:dyDescent="0.25">
      <c r="C11299" s="7">
        <v>43158.166666666664</v>
      </c>
      <c r="D11299" s="8">
        <v>12602.09</v>
      </c>
      <c r="E11299" s="8">
        <v>12605.49</v>
      </c>
      <c r="F11299" s="8">
        <v>12591.52</v>
      </c>
      <c r="G11299" s="8">
        <v>12591.52</v>
      </c>
      <c r="H11299" s="8"/>
      <c r="I11299" s="8"/>
      <c r="J11299" s="8"/>
    </row>
    <row r="11300" spans="3:10" x14ac:dyDescent="0.25">
      <c r="C11300" s="5">
        <v>43158.208333333336</v>
      </c>
      <c r="D11300" s="6">
        <v>12591.52</v>
      </c>
      <c r="E11300" s="6">
        <v>12591.52</v>
      </c>
      <c r="F11300" s="6">
        <v>12578.06</v>
      </c>
      <c r="G11300" s="6">
        <v>12581.46</v>
      </c>
      <c r="H11300" s="6"/>
      <c r="I11300" s="6"/>
      <c r="J11300" s="6"/>
    </row>
    <row r="11301" spans="3:10" x14ac:dyDescent="0.25">
      <c r="C11301" s="7">
        <v>43158.25</v>
      </c>
      <c r="D11301" s="8">
        <v>12580.89</v>
      </c>
      <c r="E11301" s="8">
        <v>12587.95</v>
      </c>
      <c r="F11301" s="8">
        <v>12573.53</v>
      </c>
      <c r="G11301" s="8">
        <v>12583.55</v>
      </c>
      <c r="H11301" s="8"/>
      <c r="I11301" s="8"/>
      <c r="J11301" s="8"/>
    </row>
    <row r="11302" spans="3:10" x14ac:dyDescent="0.25">
      <c r="C11302" s="5">
        <v>43158.291666666664</v>
      </c>
      <c r="D11302" s="6">
        <v>12584.11</v>
      </c>
      <c r="E11302" s="6">
        <v>12584.68</v>
      </c>
      <c r="F11302" s="6">
        <v>12576.25</v>
      </c>
      <c r="G11302" s="6">
        <v>12581.3</v>
      </c>
      <c r="H11302" s="6"/>
      <c r="I11302" s="6"/>
      <c r="J11302" s="6"/>
    </row>
    <row r="11303" spans="3:10" x14ac:dyDescent="0.25">
      <c r="C11303" s="7">
        <v>43158.333333333336</v>
      </c>
      <c r="D11303" s="8">
        <v>12580.8</v>
      </c>
      <c r="E11303" s="8">
        <v>12584.2</v>
      </c>
      <c r="F11303" s="8">
        <v>12560.31</v>
      </c>
      <c r="G11303" s="8">
        <v>12565.6</v>
      </c>
      <c r="H11303" s="8"/>
      <c r="I11303" s="8"/>
      <c r="J11303" s="8"/>
    </row>
    <row r="11304" spans="3:10" x14ac:dyDescent="0.25">
      <c r="C11304" s="5">
        <v>43158.375</v>
      </c>
      <c r="D11304" s="6">
        <v>12565.6</v>
      </c>
      <c r="E11304" s="6">
        <v>12565.6</v>
      </c>
      <c r="F11304" s="6">
        <v>12538.01</v>
      </c>
      <c r="G11304" s="6">
        <v>12556.99</v>
      </c>
      <c r="H11304" s="6"/>
      <c r="I11304" s="6"/>
      <c r="J11304" s="6"/>
    </row>
    <row r="11305" spans="3:10" x14ac:dyDescent="0.25">
      <c r="C11305" s="7">
        <v>43158.416666666664</v>
      </c>
      <c r="D11305" s="8">
        <v>12555.99</v>
      </c>
      <c r="E11305" s="8">
        <v>12577.55</v>
      </c>
      <c r="F11305" s="8">
        <v>12514.87</v>
      </c>
      <c r="G11305" s="8">
        <v>12521.84</v>
      </c>
      <c r="H11305" s="8"/>
      <c r="I11305" s="8"/>
      <c r="J11305" s="8"/>
    </row>
    <row r="11306" spans="3:10" x14ac:dyDescent="0.25">
      <c r="C11306" s="5">
        <v>43158.458333333336</v>
      </c>
      <c r="D11306" s="6">
        <v>12519.33</v>
      </c>
      <c r="E11306" s="6">
        <v>12535.68</v>
      </c>
      <c r="F11306" s="6">
        <v>12500.7</v>
      </c>
      <c r="G11306" s="6">
        <v>12524.14</v>
      </c>
      <c r="H11306" s="6"/>
      <c r="I11306" s="6"/>
      <c r="J11306" s="6"/>
    </row>
    <row r="11307" spans="3:10" x14ac:dyDescent="0.25">
      <c r="C11307" s="7">
        <v>43158.5</v>
      </c>
      <c r="D11307" s="8">
        <v>12524.64</v>
      </c>
      <c r="E11307" s="8">
        <v>12532.08</v>
      </c>
      <c r="F11307" s="8">
        <v>12497.11</v>
      </c>
      <c r="G11307" s="8">
        <v>12498.37</v>
      </c>
      <c r="H11307" s="8"/>
      <c r="I11307" s="8"/>
      <c r="J11307" s="8"/>
    </row>
    <row r="11308" spans="3:10" x14ac:dyDescent="0.25">
      <c r="C11308" s="5">
        <v>43158.541666666664</v>
      </c>
      <c r="D11308" s="6">
        <v>12497.87</v>
      </c>
      <c r="E11308" s="6">
        <v>12506.88</v>
      </c>
      <c r="F11308" s="6">
        <v>12434.79</v>
      </c>
      <c r="G11308" s="6">
        <v>12457.57</v>
      </c>
      <c r="H11308" s="6"/>
      <c r="I11308" s="6"/>
      <c r="J11308" s="6"/>
    </row>
    <row r="11309" spans="3:10" x14ac:dyDescent="0.25">
      <c r="C11309" s="7">
        <v>43158.583333333336</v>
      </c>
      <c r="D11309" s="8">
        <v>12458.56</v>
      </c>
      <c r="E11309" s="8">
        <v>12488.54</v>
      </c>
      <c r="F11309" s="8">
        <v>12457.06</v>
      </c>
      <c r="G11309" s="8">
        <v>12476.72</v>
      </c>
      <c r="H11309" s="8"/>
      <c r="I11309" s="8"/>
      <c r="J11309" s="8"/>
    </row>
    <row r="11310" spans="3:10" x14ac:dyDescent="0.25">
      <c r="C11310" s="5">
        <v>43158.625</v>
      </c>
      <c r="D11310" s="6">
        <v>12476.47</v>
      </c>
      <c r="E11310" s="6">
        <v>12499.52</v>
      </c>
      <c r="F11310" s="6">
        <v>12453.36</v>
      </c>
      <c r="G11310" s="6">
        <v>12499.02</v>
      </c>
      <c r="H11310" s="6"/>
      <c r="I11310" s="6"/>
      <c r="J11310" s="6"/>
    </row>
    <row r="11311" spans="3:10" x14ac:dyDescent="0.25">
      <c r="C11311" s="7">
        <v>43158.666666666664</v>
      </c>
      <c r="D11311" s="8">
        <v>12498.52</v>
      </c>
      <c r="E11311" s="8">
        <v>12516.78</v>
      </c>
      <c r="F11311" s="8">
        <v>12484.08</v>
      </c>
      <c r="G11311" s="8">
        <v>12492.99</v>
      </c>
      <c r="H11311" s="8"/>
      <c r="I11311" s="8"/>
      <c r="J11311" s="8"/>
    </row>
    <row r="11312" spans="3:10" x14ac:dyDescent="0.25">
      <c r="C11312" s="5">
        <v>43158.708333333336</v>
      </c>
      <c r="D11312" s="6">
        <v>12492.74</v>
      </c>
      <c r="E11312" s="6">
        <v>12544.96</v>
      </c>
      <c r="F11312" s="6">
        <v>12477.19</v>
      </c>
      <c r="G11312" s="6">
        <v>12480.95</v>
      </c>
      <c r="H11312" s="6"/>
      <c r="I11312" s="6"/>
      <c r="J11312" s="6"/>
    </row>
    <row r="11313" spans="3:10" x14ac:dyDescent="0.25">
      <c r="C11313" s="7">
        <v>43158.75</v>
      </c>
      <c r="D11313" s="8">
        <v>12481.45</v>
      </c>
      <c r="E11313" s="8">
        <v>12497.95</v>
      </c>
      <c r="F11313" s="8">
        <v>12449.56</v>
      </c>
      <c r="G11313" s="8">
        <v>12453.17</v>
      </c>
      <c r="H11313" s="8"/>
      <c r="I11313" s="8"/>
      <c r="J11313" s="8"/>
    </row>
    <row r="11314" spans="3:10" x14ac:dyDescent="0.25">
      <c r="C11314" s="5">
        <v>43158.791666666664</v>
      </c>
      <c r="D11314" s="6">
        <v>12453.67</v>
      </c>
      <c r="E11314" s="6">
        <v>12482.17</v>
      </c>
      <c r="F11314" s="6">
        <v>12428.66</v>
      </c>
      <c r="G11314" s="6">
        <v>12481.67</v>
      </c>
      <c r="H11314" s="6"/>
      <c r="I11314" s="6"/>
      <c r="J11314" s="6"/>
    </row>
    <row r="11315" spans="3:10" x14ac:dyDescent="0.25">
      <c r="C11315" s="7">
        <v>43158.833333333336</v>
      </c>
      <c r="D11315" s="8">
        <v>12481.42</v>
      </c>
      <c r="E11315" s="8">
        <v>12489.17</v>
      </c>
      <c r="F11315" s="8">
        <v>12450.15</v>
      </c>
      <c r="G11315" s="8">
        <v>12454.15</v>
      </c>
      <c r="H11315" s="8"/>
      <c r="I11315" s="8"/>
      <c r="J11315" s="8"/>
    </row>
    <row r="11316" spans="3:10" x14ac:dyDescent="0.25">
      <c r="C11316" s="5">
        <v>43158.875</v>
      </c>
      <c r="D11316" s="6">
        <v>12453.9</v>
      </c>
      <c r="E11316" s="6">
        <v>12471.15</v>
      </c>
      <c r="F11316" s="6">
        <v>12434.64</v>
      </c>
      <c r="G11316" s="6">
        <v>12451.89</v>
      </c>
      <c r="H11316" s="6"/>
      <c r="I11316" s="6"/>
      <c r="J11316" s="6"/>
    </row>
    <row r="11317" spans="3:10" x14ac:dyDescent="0.25">
      <c r="C11317" s="7">
        <v>43158.916666666664</v>
      </c>
      <c r="D11317" s="8">
        <v>12451.64</v>
      </c>
      <c r="E11317" s="8">
        <v>12458.14</v>
      </c>
      <c r="F11317" s="8">
        <v>12424.62</v>
      </c>
      <c r="G11317" s="8">
        <v>12426.63</v>
      </c>
      <c r="H11317" s="8"/>
      <c r="I11317" s="8"/>
      <c r="J11317" s="8"/>
    </row>
    <row r="11318" spans="3:10" x14ac:dyDescent="0.25">
      <c r="C11318" s="5">
        <v>43158.958333333336</v>
      </c>
      <c r="D11318" s="6">
        <v>12449.28</v>
      </c>
      <c r="E11318" s="6">
        <v>12452.68</v>
      </c>
      <c r="F11318" s="6">
        <v>12436.82</v>
      </c>
      <c r="G11318" s="6">
        <v>12439.08</v>
      </c>
      <c r="H11318" s="6"/>
      <c r="I11318" s="6"/>
      <c r="J11318" s="6"/>
    </row>
    <row r="11319" spans="3:10" x14ac:dyDescent="0.25">
      <c r="C11319" s="7">
        <v>43159.041666666664</v>
      </c>
      <c r="D11319" s="8">
        <v>12429.96</v>
      </c>
      <c r="E11319" s="8">
        <v>12463.93</v>
      </c>
      <c r="F11319" s="8">
        <v>12427.93</v>
      </c>
      <c r="G11319" s="8">
        <v>12461.93</v>
      </c>
      <c r="H11319" s="8"/>
      <c r="I11319" s="8"/>
      <c r="J11319" s="8"/>
    </row>
    <row r="11320" spans="3:10" x14ac:dyDescent="0.25">
      <c r="C11320" s="5">
        <v>43159.083333333336</v>
      </c>
      <c r="D11320" s="6">
        <v>12461.93</v>
      </c>
      <c r="E11320" s="6">
        <v>12467.95</v>
      </c>
      <c r="F11320" s="6">
        <v>12453.43</v>
      </c>
      <c r="G11320" s="6">
        <v>12459.43</v>
      </c>
      <c r="H11320" s="6"/>
      <c r="I11320" s="6"/>
      <c r="J11320" s="6"/>
    </row>
    <row r="11321" spans="3:10" x14ac:dyDescent="0.25">
      <c r="C11321" s="7">
        <v>43159.125</v>
      </c>
      <c r="D11321" s="8">
        <v>12459.43</v>
      </c>
      <c r="E11321" s="8">
        <v>12461.46</v>
      </c>
      <c r="F11321" s="8">
        <v>12425.42</v>
      </c>
      <c r="G11321" s="8">
        <v>12433.45</v>
      </c>
      <c r="H11321" s="8"/>
      <c r="I11321" s="8"/>
      <c r="J11321" s="8"/>
    </row>
    <row r="11322" spans="3:10" x14ac:dyDescent="0.25">
      <c r="C11322" s="5">
        <v>43159.166666666664</v>
      </c>
      <c r="D11322" s="6">
        <v>12434.42</v>
      </c>
      <c r="E11322" s="6">
        <v>12438.46</v>
      </c>
      <c r="F11322" s="6">
        <v>12427.43</v>
      </c>
      <c r="G11322" s="6">
        <v>12430.44</v>
      </c>
      <c r="H11322" s="6"/>
      <c r="I11322" s="6"/>
      <c r="J11322" s="6"/>
    </row>
    <row r="11323" spans="3:10" x14ac:dyDescent="0.25">
      <c r="C11323" s="7">
        <v>43159.208333333336</v>
      </c>
      <c r="D11323" s="8">
        <v>12431.46</v>
      </c>
      <c r="E11323" s="8">
        <v>12431.46</v>
      </c>
      <c r="F11323" s="8">
        <v>12386.36</v>
      </c>
      <c r="G11323" s="8">
        <v>12411.46</v>
      </c>
      <c r="H11323" s="8"/>
      <c r="I11323" s="8"/>
      <c r="J11323" s="8"/>
    </row>
    <row r="11324" spans="3:10" x14ac:dyDescent="0.25">
      <c r="C11324" s="5">
        <v>43159.25</v>
      </c>
      <c r="D11324" s="6">
        <v>12410.44</v>
      </c>
      <c r="E11324" s="6">
        <v>12416.96</v>
      </c>
      <c r="F11324" s="6">
        <v>12401.4</v>
      </c>
      <c r="G11324" s="6">
        <v>12416.93</v>
      </c>
      <c r="H11324" s="6"/>
      <c r="I11324" s="6"/>
      <c r="J11324" s="6"/>
    </row>
    <row r="11325" spans="3:10" x14ac:dyDescent="0.25">
      <c r="C11325" s="7">
        <v>43159.291666666664</v>
      </c>
      <c r="D11325" s="8">
        <v>12415.93</v>
      </c>
      <c r="E11325" s="8">
        <v>12425.95</v>
      </c>
      <c r="F11325" s="8">
        <v>12409.96</v>
      </c>
      <c r="G11325" s="8">
        <v>12411.94</v>
      </c>
      <c r="H11325" s="8"/>
      <c r="I11325" s="8"/>
      <c r="J11325" s="8"/>
    </row>
    <row r="11326" spans="3:10" x14ac:dyDescent="0.25">
      <c r="C11326" s="5">
        <v>43159.333333333336</v>
      </c>
      <c r="D11326" s="6">
        <v>12410.94</v>
      </c>
      <c r="E11326" s="6">
        <v>12426.37</v>
      </c>
      <c r="F11326" s="6">
        <v>12405.93</v>
      </c>
      <c r="G11326" s="6">
        <v>12418.18</v>
      </c>
      <c r="H11326" s="6"/>
      <c r="I11326" s="6"/>
      <c r="J11326" s="6"/>
    </row>
    <row r="11327" spans="3:10" x14ac:dyDescent="0.25">
      <c r="C11327" s="7">
        <v>43159.375</v>
      </c>
      <c r="D11327" s="8">
        <v>12419.38</v>
      </c>
      <c r="E11327" s="8">
        <v>12443.52</v>
      </c>
      <c r="F11327" s="8">
        <v>12392.55</v>
      </c>
      <c r="G11327" s="8">
        <v>12408.64</v>
      </c>
      <c r="H11327" s="8"/>
      <c r="I11327" s="8"/>
      <c r="J11327" s="8"/>
    </row>
    <row r="11328" spans="3:10" x14ac:dyDescent="0.25">
      <c r="C11328" s="5">
        <v>43159.416666666664</v>
      </c>
      <c r="D11328" s="6">
        <v>12411.64</v>
      </c>
      <c r="E11328" s="6">
        <v>12468.22</v>
      </c>
      <c r="F11328" s="6">
        <v>12411.64</v>
      </c>
      <c r="G11328" s="6">
        <v>12447.62</v>
      </c>
      <c r="H11328" s="6"/>
      <c r="I11328" s="6"/>
      <c r="J11328" s="6"/>
    </row>
    <row r="11329" spans="3:10" x14ac:dyDescent="0.25">
      <c r="C11329" s="7">
        <v>43159.458333333336</v>
      </c>
      <c r="D11329" s="8">
        <v>12447.37</v>
      </c>
      <c r="E11329" s="8">
        <v>12478.92</v>
      </c>
      <c r="F11329" s="8">
        <v>12445.74</v>
      </c>
      <c r="G11329" s="8">
        <v>12476.67</v>
      </c>
      <c r="H11329" s="8"/>
      <c r="I11329" s="8"/>
      <c r="J11329" s="8"/>
    </row>
    <row r="11330" spans="3:10" x14ac:dyDescent="0.25">
      <c r="C11330" s="5">
        <v>43159.5</v>
      </c>
      <c r="D11330" s="6">
        <v>12476.92</v>
      </c>
      <c r="E11330" s="6">
        <v>12479.17</v>
      </c>
      <c r="F11330" s="6">
        <v>12446.92</v>
      </c>
      <c r="G11330" s="6">
        <v>12452.67</v>
      </c>
      <c r="H11330" s="6"/>
      <c r="I11330" s="6"/>
      <c r="J11330" s="6"/>
    </row>
    <row r="11331" spans="3:10" x14ac:dyDescent="0.25">
      <c r="C11331" s="7">
        <v>43159.541666666664</v>
      </c>
      <c r="D11331" s="8">
        <v>12452.67</v>
      </c>
      <c r="E11331" s="8">
        <v>12472.11</v>
      </c>
      <c r="F11331" s="8">
        <v>12437.06</v>
      </c>
      <c r="G11331" s="8">
        <v>12437.12</v>
      </c>
      <c r="H11331" s="8"/>
      <c r="I11331" s="8"/>
      <c r="J11331" s="8"/>
    </row>
    <row r="11332" spans="3:10" x14ac:dyDescent="0.25">
      <c r="C11332" s="5">
        <v>43159.583333333336</v>
      </c>
      <c r="D11332" s="6">
        <v>12437.89</v>
      </c>
      <c r="E11332" s="6">
        <v>12463.72</v>
      </c>
      <c r="F11332" s="6">
        <v>12434.47</v>
      </c>
      <c r="G11332" s="6">
        <v>12462.47</v>
      </c>
      <c r="H11332" s="6"/>
      <c r="I11332" s="6"/>
      <c r="J11332" s="6"/>
    </row>
    <row r="11333" spans="3:10" x14ac:dyDescent="0.25">
      <c r="C11333" s="7">
        <v>43159.625</v>
      </c>
      <c r="D11333" s="8">
        <v>12461.97</v>
      </c>
      <c r="E11333" s="8">
        <v>12489.37</v>
      </c>
      <c r="F11333" s="8">
        <v>12458.97</v>
      </c>
      <c r="G11333" s="8">
        <v>12474.47</v>
      </c>
      <c r="H11333" s="8"/>
      <c r="I11333" s="8"/>
      <c r="J11333" s="8"/>
    </row>
    <row r="11334" spans="3:10" x14ac:dyDescent="0.25">
      <c r="C11334" s="5">
        <v>43159.666666666664</v>
      </c>
      <c r="D11334" s="6">
        <v>12474.69</v>
      </c>
      <c r="E11334" s="6">
        <v>12501.18</v>
      </c>
      <c r="F11334" s="6">
        <v>12470.16</v>
      </c>
      <c r="G11334" s="6">
        <v>12499.01</v>
      </c>
      <c r="H11334" s="6"/>
      <c r="I11334" s="6"/>
      <c r="J11334" s="6"/>
    </row>
    <row r="11335" spans="3:10" x14ac:dyDescent="0.25">
      <c r="C11335" s="7">
        <v>43159.708333333336</v>
      </c>
      <c r="D11335" s="8">
        <v>12500.44</v>
      </c>
      <c r="E11335" s="8">
        <v>12518.2</v>
      </c>
      <c r="F11335" s="8">
        <v>12458.19</v>
      </c>
      <c r="G11335" s="8">
        <v>12463.89</v>
      </c>
      <c r="H11335" s="8"/>
      <c r="I11335" s="8"/>
      <c r="J11335" s="8"/>
    </row>
    <row r="11336" spans="3:10" x14ac:dyDescent="0.25">
      <c r="C11336" s="5">
        <v>43159.75</v>
      </c>
      <c r="D11336" s="6">
        <v>12463.67</v>
      </c>
      <c r="E11336" s="6">
        <v>12463.67</v>
      </c>
      <c r="F11336" s="6">
        <v>12416.02</v>
      </c>
      <c r="G11336" s="6">
        <v>12436.52</v>
      </c>
      <c r="H11336" s="6"/>
      <c r="I11336" s="6"/>
      <c r="J11336" s="6"/>
    </row>
    <row r="11337" spans="3:10" x14ac:dyDescent="0.25">
      <c r="C11337" s="7">
        <v>43159.791666666664</v>
      </c>
      <c r="D11337" s="8">
        <v>12436.52</v>
      </c>
      <c r="E11337" s="8">
        <v>12451.71</v>
      </c>
      <c r="F11337" s="8">
        <v>12422.43</v>
      </c>
      <c r="G11337" s="8">
        <v>12444.72</v>
      </c>
      <c r="H11337" s="8"/>
      <c r="I11337" s="8"/>
      <c r="J11337" s="8"/>
    </row>
    <row r="11338" spans="3:10" x14ac:dyDescent="0.25">
      <c r="C11338" s="5">
        <v>43159.833333333336</v>
      </c>
      <c r="D11338" s="6">
        <v>12444.02</v>
      </c>
      <c r="E11338" s="6">
        <v>12453.52</v>
      </c>
      <c r="F11338" s="6">
        <v>12434</v>
      </c>
      <c r="G11338" s="6">
        <v>12447.52</v>
      </c>
      <c r="H11338" s="6"/>
      <c r="I11338" s="6"/>
      <c r="J11338" s="6"/>
    </row>
    <row r="11339" spans="3:10" x14ac:dyDescent="0.25">
      <c r="C11339" s="7">
        <v>43159.875</v>
      </c>
      <c r="D11339" s="8">
        <v>12447.27</v>
      </c>
      <c r="E11339" s="8">
        <v>12457.7</v>
      </c>
      <c r="F11339" s="8">
        <v>12400.93</v>
      </c>
      <c r="G11339" s="8">
        <v>12403.68</v>
      </c>
      <c r="H11339" s="8"/>
      <c r="I11339" s="8"/>
      <c r="J11339" s="8"/>
    </row>
    <row r="11340" spans="3:10" x14ac:dyDescent="0.25">
      <c r="C11340" s="5">
        <v>43159.916666666664</v>
      </c>
      <c r="D11340" s="6">
        <v>12404.7</v>
      </c>
      <c r="E11340" s="6">
        <v>12413.02</v>
      </c>
      <c r="F11340" s="6">
        <v>12362.52</v>
      </c>
      <c r="G11340" s="6">
        <v>12366.52</v>
      </c>
      <c r="H11340" s="6"/>
      <c r="I11340" s="6"/>
      <c r="J11340" s="6"/>
    </row>
    <row r="11341" spans="3:10" x14ac:dyDescent="0.25">
      <c r="C11341" s="7">
        <v>43159.958333333336</v>
      </c>
      <c r="D11341" s="8">
        <v>12375.35</v>
      </c>
      <c r="E11341" s="8">
        <v>12382.44</v>
      </c>
      <c r="F11341" s="8">
        <v>12356.39</v>
      </c>
      <c r="G11341" s="8">
        <v>12376.44</v>
      </c>
      <c r="H11341" s="8"/>
      <c r="I11341" s="8"/>
      <c r="J11341" s="8"/>
    </row>
    <row r="11342" spans="3:10" x14ac:dyDescent="0.25">
      <c r="C11342" s="5">
        <v>43160.041666666664</v>
      </c>
      <c r="D11342" s="6">
        <v>12371.45</v>
      </c>
      <c r="E11342" s="6">
        <v>12382.46</v>
      </c>
      <c r="F11342" s="6">
        <v>12353.42</v>
      </c>
      <c r="G11342" s="6">
        <v>12373.42</v>
      </c>
      <c r="H11342" s="6"/>
      <c r="I11342" s="6"/>
      <c r="J11342" s="6"/>
    </row>
    <row r="11343" spans="3:10" x14ac:dyDescent="0.25">
      <c r="C11343" s="7">
        <v>43160.083333333336</v>
      </c>
      <c r="D11343" s="8">
        <v>12373.44</v>
      </c>
      <c r="E11343" s="8">
        <v>12387.45</v>
      </c>
      <c r="F11343" s="8">
        <v>12364.36</v>
      </c>
      <c r="G11343" s="8">
        <v>12374.46</v>
      </c>
      <c r="H11343" s="8"/>
      <c r="I11343" s="8"/>
      <c r="J11343" s="8"/>
    </row>
    <row r="11344" spans="3:10" x14ac:dyDescent="0.25">
      <c r="C11344" s="5">
        <v>43160.125</v>
      </c>
      <c r="D11344" s="6">
        <v>12375.45</v>
      </c>
      <c r="E11344" s="6">
        <v>12378.45</v>
      </c>
      <c r="F11344" s="6">
        <v>12300.45</v>
      </c>
      <c r="G11344" s="6">
        <v>12335.42</v>
      </c>
      <c r="H11344" s="6"/>
      <c r="I11344" s="6"/>
      <c r="J11344" s="6"/>
    </row>
    <row r="11345" spans="3:10" x14ac:dyDescent="0.25">
      <c r="C11345" s="7">
        <v>43160.166666666664</v>
      </c>
      <c r="D11345" s="8">
        <v>12333.46</v>
      </c>
      <c r="E11345" s="8">
        <v>12340.46</v>
      </c>
      <c r="F11345" s="8">
        <v>12311.38</v>
      </c>
      <c r="G11345" s="8">
        <v>12323.46</v>
      </c>
      <c r="H11345" s="8"/>
      <c r="I11345" s="8"/>
      <c r="J11345" s="8"/>
    </row>
    <row r="11346" spans="3:10" x14ac:dyDescent="0.25">
      <c r="C11346" s="5">
        <v>43160.208333333336</v>
      </c>
      <c r="D11346" s="6">
        <v>12322.42</v>
      </c>
      <c r="E11346" s="6">
        <v>12346.45</v>
      </c>
      <c r="F11346" s="6">
        <v>12313.42</v>
      </c>
      <c r="G11346" s="6">
        <v>12341.35</v>
      </c>
      <c r="H11346" s="6"/>
      <c r="I11346" s="6"/>
      <c r="J11346" s="6"/>
    </row>
    <row r="11347" spans="3:10" x14ac:dyDescent="0.25">
      <c r="C11347" s="7">
        <v>43160.25</v>
      </c>
      <c r="D11347" s="8">
        <v>12340.45</v>
      </c>
      <c r="E11347" s="8">
        <v>12345.46</v>
      </c>
      <c r="F11347" s="8">
        <v>12325.42</v>
      </c>
      <c r="G11347" s="8">
        <v>12331.45</v>
      </c>
      <c r="H11347" s="8"/>
      <c r="I11347" s="8"/>
      <c r="J11347" s="8"/>
    </row>
    <row r="11348" spans="3:10" x14ac:dyDescent="0.25">
      <c r="C11348" s="5">
        <v>43160.291666666664</v>
      </c>
      <c r="D11348" s="6">
        <v>12334.45</v>
      </c>
      <c r="E11348" s="6">
        <v>12335.44</v>
      </c>
      <c r="F11348" s="6">
        <v>12307.42</v>
      </c>
      <c r="G11348" s="6">
        <v>12328.44</v>
      </c>
      <c r="H11348" s="6"/>
      <c r="I11348" s="6"/>
      <c r="J11348" s="6"/>
    </row>
    <row r="11349" spans="3:10" x14ac:dyDescent="0.25">
      <c r="C11349" s="7">
        <v>43160.333333333336</v>
      </c>
      <c r="D11349" s="8">
        <v>12328.43</v>
      </c>
      <c r="E11349" s="8">
        <v>12348.2</v>
      </c>
      <c r="F11349" s="8">
        <v>12321.42</v>
      </c>
      <c r="G11349" s="8">
        <v>12348.2</v>
      </c>
      <c r="H11349" s="8"/>
      <c r="I11349" s="8"/>
      <c r="J11349" s="8"/>
    </row>
    <row r="11350" spans="3:10" x14ac:dyDescent="0.25">
      <c r="C11350" s="5">
        <v>43160.375</v>
      </c>
      <c r="D11350" s="6">
        <v>12348.19</v>
      </c>
      <c r="E11350" s="6">
        <v>12401.43</v>
      </c>
      <c r="F11350" s="6">
        <v>12348.19</v>
      </c>
      <c r="G11350" s="6">
        <v>12385.02</v>
      </c>
      <c r="H11350" s="6"/>
      <c r="I11350" s="6"/>
      <c r="J11350" s="6"/>
    </row>
    <row r="11351" spans="3:10" x14ac:dyDescent="0.25">
      <c r="C11351" s="7">
        <v>43160.416666666664</v>
      </c>
      <c r="D11351" s="8">
        <v>12386.52</v>
      </c>
      <c r="E11351" s="8">
        <v>12392.27</v>
      </c>
      <c r="F11351" s="8">
        <v>12338.52</v>
      </c>
      <c r="G11351" s="8">
        <v>12364.43</v>
      </c>
      <c r="H11351" s="8"/>
      <c r="I11351" s="8"/>
      <c r="J11351" s="8"/>
    </row>
    <row r="11352" spans="3:10" x14ac:dyDescent="0.25">
      <c r="C11352" s="5">
        <v>43160.458333333336</v>
      </c>
      <c r="D11352" s="6">
        <v>12364.46</v>
      </c>
      <c r="E11352" s="6">
        <v>12364.46</v>
      </c>
      <c r="F11352" s="6">
        <v>12238.61</v>
      </c>
      <c r="G11352" s="6">
        <v>12247.94</v>
      </c>
      <c r="H11352" s="6"/>
      <c r="I11352" s="6"/>
      <c r="J11352" s="6"/>
    </row>
    <row r="11353" spans="3:10" x14ac:dyDescent="0.25">
      <c r="C11353" s="7">
        <v>43160.5</v>
      </c>
      <c r="D11353" s="8">
        <v>12247.45</v>
      </c>
      <c r="E11353" s="8">
        <v>12272.77</v>
      </c>
      <c r="F11353" s="8">
        <v>12228.87</v>
      </c>
      <c r="G11353" s="8">
        <v>12261.7</v>
      </c>
      <c r="H11353" s="8"/>
      <c r="I11353" s="8"/>
      <c r="J11353" s="8"/>
    </row>
    <row r="11354" spans="3:10" x14ac:dyDescent="0.25">
      <c r="C11354" s="5">
        <v>43160.541666666664</v>
      </c>
      <c r="D11354" s="6">
        <v>12261.21</v>
      </c>
      <c r="E11354" s="6">
        <v>12271.52</v>
      </c>
      <c r="F11354" s="6">
        <v>12209.2</v>
      </c>
      <c r="G11354" s="6">
        <v>12235.02</v>
      </c>
      <c r="H11354" s="6"/>
      <c r="I11354" s="6"/>
      <c r="J11354" s="6"/>
    </row>
    <row r="11355" spans="3:10" x14ac:dyDescent="0.25">
      <c r="C11355" s="7">
        <v>43160.583333333336</v>
      </c>
      <c r="D11355" s="8">
        <v>12235.27</v>
      </c>
      <c r="E11355" s="8">
        <v>12261.68</v>
      </c>
      <c r="F11355" s="8">
        <v>12222.02</v>
      </c>
      <c r="G11355" s="8">
        <v>12230.18</v>
      </c>
      <c r="H11355" s="8"/>
      <c r="I11355" s="8"/>
      <c r="J11355" s="8"/>
    </row>
    <row r="11356" spans="3:10" x14ac:dyDescent="0.25">
      <c r="C11356" s="5">
        <v>43160.625</v>
      </c>
      <c r="D11356" s="6">
        <v>12229.96</v>
      </c>
      <c r="E11356" s="6">
        <v>12286.71</v>
      </c>
      <c r="F11356" s="6">
        <v>12224.19</v>
      </c>
      <c r="G11356" s="6">
        <v>12282.27</v>
      </c>
      <c r="H11356" s="6"/>
      <c r="I11356" s="6"/>
      <c r="J11356" s="6"/>
    </row>
    <row r="11357" spans="3:10" x14ac:dyDescent="0.25">
      <c r="C11357" s="7">
        <v>43160.666666666664</v>
      </c>
      <c r="D11357" s="8">
        <v>12281.02</v>
      </c>
      <c r="E11357" s="8">
        <v>12285.85</v>
      </c>
      <c r="F11357" s="8">
        <v>12141.02</v>
      </c>
      <c r="G11357" s="8">
        <v>12162.02</v>
      </c>
      <c r="H11357" s="8"/>
      <c r="I11357" s="8"/>
      <c r="J11357" s="8"/>
    </row>
    <row r="11358" spans="3:10" x14ac:dyDescent="0.25">
      <c r="C11358" s="5">
        <v>43160.708333333336</v>
      </c>
      <c r="D11358" s="6">
        <v>12162.02</v>
      </c>
      <c r="E11358" s="6">
        <v>12268.88</v>
      </c>
      <c r="F11358" s="6">
        <v>12147.77</v>
      </c>
      <c r="G11358" s="6">
        <v>12206.42</v>
      </c>
      <c r="H11358" s="6"/>
      <c r="I11358" s="6"/>
      <c r="J11358" s="6"/>
    </row>
    <row r="11359" spans="3:10" x14ac:dyDescent="0.25">
      <c r="C11359" s="7">
        <v>43160.75</v>
      </c>
      <c r="D11359" s="8">
        <v>12206.44</v>
      </c>
      <c r="E11359" s="8">
        <v>12213.52</v>
      </c>
      <c r="F11359" s="8">
        <v>12151.77</v>
      </c>
      <c r="G11359" s="8">
        <v>12196.47</v>
      </c>
      <c r="H11359" s="8"/>
      <c r="I11359" s="8"/>
      <c r="J11359" s="8"/>
    </row>
    <row r="11360" spans="3:10" x14ac:dyDescent="0.25">
      <c r="C11360" s="5">
        <v>43160.791666666664</v>
      </c>
      <c r="D11360" s="6">
        <v>12197.27</v>
      </c>
      <c r="E11360" s="6">
        <v>12199.17</v>
      </c>
      <c r="F11360" s="6">
        <v>12117.02</v>
      </c>
      <c r="G11360" s="6">
        <v>12126.02</v>
      </c>
      <c r="H11360" s="6"/>
      <c r="I11360" s="6"/>
      <c r="J11360" s="6"/>
    </row>
    <row r="11361" spans="3:10" x14ac:dyDescent="0.25">
      <c r="C11361" s="7">
        <v>43160.833333333336</v>
      </c>
      <c r="D11361" s="8">
        <v>12125.27</v>
      </c>
      <c r="E11361" s="8">
        <v>12134.2</v>
      </c>
      <c r="F11361" s="8">
        <v>12061.7</v>
      </c>
      <c r="G11361" s="8">
        <v>12061.71</v>
      </c>
      <c r="H11361" s="8"/>
      <c r="I11361" s="8"/>
      <c r="J11361" s="8"/>
    </row>
    <row r="11362" spans="3:10" x14ac:dyDescent="0.25">
      <c r="C11362" s="5">
        <v>43160.875</v>
      </c>
      <c r="D11362" s="6">
        <v>12063.94</v>
      </c>
      <c r="E11362" s="6">
        <v>12071.36</v>
      </c>
      <c r="F11362" s="6">
        <v>12010.67</v>
      </c>
      <c r="G11362" s="6">
        <v>12040.92</v>
      </c>
      <c r="H11362" s="6"/>
      <c r="I11362" s="6"/>
      <c r="J11362" s="6"/>
    </row>
    <row r="11363" spans="3:10" x14ac:dyDescent="0.25">
      <c r="C11363" s="7">
        <v>43160.916666666664</v>
      </c>
      <c r="D11363" s="8">
        <v>12041.64</v>
      </c>
      <c r="E11363" s="8">
        <v>12084.19</v>
      </c>
      <c r="F11363" s="8">
        <v>12022.17</v>
      </c>
      <c r="G11363" s="8">
        <v>12064.68</v>
      </c>
      <c r="H11363" s="8"/>
      <c r="I11363" s="8"/>
      <c r="J11363" s="8"/>
    </row>
    <row r="11364" spans="3:10" x14ac:dyDescent="0.25">
      <c r="C11364" s="5">
        <v>43160.958333333336</v>
      </c>
      <c r="D11364" s="6">
        <v>12068.45</v>
      </c>
      <c r="E11364" s="6">
        <v>12079.45</v>
      </c>
      <c r="F11364" s="6">
        <v>12059.45</v>
      </c>
      <c r="G11364" s="6">
        <v>12074.43</v>
      </c>
      <c r="H11364" s="6"/>
      <c r="I11364" s="6"/>
      <c r="J11364" s="6"/>
    </row>
    <row r="11365" spans="3:10" x14ac:dyDescent="0.25">
      <c r="C11365" s="7">
        <v>43161.041666666664</v>
      </c>
      <c r="D11365" s="8">
        <v>12071.41</v>
      </c>
      <c r="E11365" s="8">
        <v>12082.41</v>
      </c>
      <c r="F11365" s="8">
        <v>12055.41</v>
      </c>
      <c r="G11365" s="8">
        <v>12070.41</v>
      </c>
      <c r="H11365" s="8"/>
      <c r="I11365" s="8"/>
      <c r="J11365" s="8"/>
    </row>
    <row r="11366" spans="3:10" x14ac:dyDescent="0.25">
      <c r="C11366" s="5">
        <v>43161.083333333336</v>
      </c>
      <c r="D11366" s="6">
        <v>12070.41</v>
      </c>
      <c r="E11366" s="6">
        <v>12090.41</v>
      </c>
      <c r="F11366" s="6">
        <v>12069.41</v>
      </c>
      <c r="G11366" s="6">
        <v>12089.41</v>
      </c>
      <c r="H11366" s="6"/>
      <c r="I11366" s="6"/>
      <c r="J11366" s="6"/>
    </row>
    <row r="11367" spans="3:10" x14ac:dyDescent="0.25">
      <c r="C11367" s="7">
        <v>43161.125</v>
      </c>
      <c r="D11367" s="8">
        <v>12090.41</v>
      </c>
      <c r="E11367" s="8">
        <v>12091.41</v>
      </c>
      <c r="F11367" s="8">
        <v>12055.41</v>
      </c>
      <c r="G11367" s="8">
        <v>12066.41</v>
      </c>
      <c r="H11367" s="8"/>
      <c r="I11367" s="8"/>
      <c r="J11367" s="8"/>
    </row>
    <row r="11368" spans="3:10" x14ac:dyDescent="0.25">
      <c r="C11368" s="5">
        <v>43161.166666666664</v>
      </c>
      <c r="D11368" s="6">
        <v>12066.38</v>
      </c>
      <c r="E11368" s="6">
        <v>12066.41</v>
      </c>
      <c r="F11368" s="6">
        <v>12020.36</v>
      </c>
      <c r="G11368" s="6">
        <v>12037.41</v>
      </c>
      <c r="H11368" s="6"/>
      <c r="I11368" s="6"/>
      <c r="J11368" s="6"/>
    </row>
    <row r="11369" spans="3:10" x14ac:dyDescent="0.25">
      <c r="C11369" s="7">
        <v>43161.208333333336</v>
      </c>
      <c r="D11369" s="8">
        <v>12037.41</v>
      </c>
      <c r="E11369" s="8">
        <v>12053.41</v>
      </c>
      <c r="F11369" s="8">
        <v>12023.41</v>
      </c>
      <c r="G11369" s="8">
        <v>12030.41</v>
      </c>
      <c r="H11369" s="8"/>
      <c r="I11369" s="8"/>
      <c r="J11369" s="8"/>
    </row>
    <row r="11370" spans="3:10" x14ac:dyDescent="0.25">
      <c r="C11370" s="5">
        <v>43161.25</v>
      </c>
      <c r="D11370" s="6">
        <v>12030.41</v>
      </c>
      <c r="E11370" s="6">
        <v>12060.41</v>
      </c>
      <c r="F11370" s="6">
        <v>12030.41</v>
      </c>
      <c r="G11370" s="6">
        <v>12051.41</v>
      </c>
      <c r="H11370" s="6"/>
      <c r="I11370" s="6"/>
      <c r="J11370" s="6"/>
    </row>
    <row r="11371" spans="3:10" x14ac:dyDescent="0.25">
      <c r="C11371" s="7">
        <v>43161.291666666664</v>
      </c>
      <c r="D11371" s="8">
        <v>12050.41</v>
      </c>
      <c r="E11371" s="8">
        <v>12061.41</v>
      </c>
      <c r="F11371" s="8">
        <v>12041.41</v>
      </c>
      <c r="G11371" s="8">
        <v>12050.41</v>
      </c>
      <c r="H11371" s="8"/>
      <c r="I11371" s="8"/>
      <c r="J11371" s="8"/>
    </row>
    <row r="11372" spans="3:10" x14ac:dyDescent="0.25">
      <c r="C11372" s="5">
        <v>43161.333333333336</v>
      </c>
      <c r="D11372" s="6">
        <v>12051.41</v>
      </c>
      <c r="E11372" s="6">
        <v>12076.57</v>
      </c>
      <c r="F11372" s="6">
        <v>12046.41</v>
      </c>
      <c r="G11372" s="6">
        <v>12076.57</v>
      </c>
      <c r="H11372" s="6"/>
      <c r="I11372" s="6"/>
      <c r="J11372" s="6"/>
    </row>
    <row r="11373" spans="3:10" x14ac:dyDescent="0.25">
      <c r="C11373" s="7">
        <v>43161.375</v>
      </c>
      <c r="D11373" s="8">
        <v>12082.69</v>
      </c>
      <c r="E11373" s="8">
        <v>12103.72</v>
      </c>
      <c r="F11373" s="8">
        <v>12032.97</v>
      </c>
      <c r="G11373" s="8">
        <v>12050.44</v>
      </c>
      <c r="H11373" s="8"/>
      <c r="I11373" s="8"/>
      <c r="J11373" s="8"/>
    </row>
    <row r="11374" spans="3:10" x14ac:dyDescent="0.25">
      <c r="C11374" s="5">
        <v>43161.416666666664</v>
      </c>
      <c r="D11374" s="6">
        <v>12047.7</v>
      </c>
      <c r="E11374" s="6">
        <v>12081.27</v>
      </c>
      <c r="F11374" s="6">
        <v>11970.52</v>
      </c>
      <c r="G11374" s="6">
        <v>11970.69</v>
      </c>
      <c r="H11374" s="6"/>
      <c r="I11374" s="6"/>
      <c r="J11374" s="6"/>
    </row>
    <row r="11375" spans="3:10" x14ac:dyDescent="0.25">
      <c r="C11375" s="7">
        <v>43161.458333333336</v>
      </c>
      <c r="D11375" s="8">
        <v>11971.21</v>
      </c>
      <c r="E11375" s="8">
        <v>11993.52</v>
      </c>
      <c r="F11375" s="8">
        <v>11940.99</v>
      </c>
      <c r="G11375" s="8">
        <v>11944.95</v>
      </c>
      <c r="H11375" s="8"/>
      <c r="I11375" s="8"/>
      <c r="J11375" s="8"/>
    </row>
    <row r="11376" spans="3:10" x14ac:dyDescent="0.25">
      <c r="C11376" s="5">
        <v>43161.5</v>
      </c>
      <c r="D11376" s="6">
        <v>11945.17</v>
      </c>
      <c r="E11376" s="6">
        <v>11963.69</v>
      </c>
      <c r="F11376" s="6">
        <v>11923.02</v>
      </c>
      <c r="G11376" s="6">
        <v>11943.52</v>
      </c>
      <c r="H11376" s="6"/>
      <c r="I11376" s="6"/>
      <c r="J11376" s="6"/>
    </row>
    <row r="11377" spans="3:10" x14ac:dyDescent="0.25">
      <c r="C11377" s="7">
        <v>43161.541666666664</v>
      </c>
      <c r="D11377" s="8">
        <v>11943.02</v>
      </c>
      <c r="E11377" s="8">
        <v>11946.52</v>
      </c>
      <c r="F11377" s="8">
        <v>11899.85</v>
      </c>
      <c r="G11377" s="8">
        <v>11916.02</v>
      </c>
      <c r="H11377" s="8"/>
      <c r="I11377" s="8"/>
      <c r="J11377" s="8"/>
    </row>
    <row r="11378" spans="3:10" x14ac:dyDescent="0.25">
      <c r="C11378" s="5">
        <v>43161.583333333336</v>
      </c>
      <c r="D11378" s="6">
        <v>11914.52</v>
      </c>
      <c r="E11378" s="6">
        <v>11936.71</v>
      </c>
      <c r="F11378" s="6">
        <v>11893.12</v>
      </c>
      <c r="G11378" s="6">
        <v>11893.71</v>
      </c>
      <c r="H11378" s="6"/>
      <c r="I11378" s="6"/>
      <c r="J11378" s="6"/>
    </row>
    <row r="11379" spans="3:10" x14ac:dyDescent="0.25">
      <c r="C11379" s="7">
        <v>43161.625</v>
      </c>
      <c r="D11379" s="8">
        <v>11894.12</v>
      </c>
      <c r="E11379" s="8">
        <v>11972.21</v>
      </c>
      <c r="F11379" s="8">
        <v>11875.77</v>
      </c>
      <c r="G11379" s="8">
        <v>11963.71</v>
      </c>
      <c r="H11379" s="8"/>
      <c r="I11379" s="8"/>
      <c r="J11379" s="8"/>
    </row>
    <row r="11380" spans="3:10" x14ac:dyDescent="0.25">
      <c r="C11380" s="5">
        <v>43161.666666666664</v>
      </c>
      <c r="D11380" s="6">
        <v>11962.7</v>
      </c>
      <c r="E11380" s="6">
        <v>11968.68</v>
      </c>
      <c r="F11380" s="6">
        <v>11922.13</v>
      </c>
      <c r="G11380" s="6">
        <v>11961.62</v>
      </c>
      <c r="H11380" s="6"/>
      <c r="I11380" s="6"/>
      <c r="J11380" s="6"/>
    </row>
    <row r="11381" spans="3:10" x14ac:dyDescent="0.25">
      <c r="C11381" s="7">
        <v>43161.708333333336</v>
      </c>
      <c r="D11381" s="8">
        <v>11958.37</v>
      </c>
      <c r="E11381" s="8">
        <v>11970.66</v>
      </c>
      <c r="F11381" s="8">
        <v>11905.4</v>
      </c>
      <c r="G11381" s="8">
        <v>11905.62</v>
      </c>
      <c r="H11381" s="8"/>
      <c r="I11381" s="8"/>
      <c r="J11381" s="8"/>
    </row>
    <row r="11382" spans="3:10" x14ac:dyDescent="0.25">
      <c r="C11382" s="5">
        <v>43161.75</v>
      </c>
      <c r="D11382" s="6">
        <v>11905.59</v>
      </c>
      <c r="E11382" s="6">
        <v>11982.14</v>
      </c>
      <c r="F11382" s="6">
        <v>11882.22</v>
      </c>
      <c r="G11382" s="6">
        <v>11981.13</v>
      </c>
      <c r="H11382" s="6"/>
      <c r="I11382" s="6"/>
      <c r="J11382" s="6"/>
    </row>
    <row r="11383" spans="3:10" x14ac:dyDescent="0.25">
      <c r="C11383" s="7">
        <v>43161.791666666664</v>
      </c>
      <c r="D11383" s="8">
        <v>11980.65</v>
      </c>
      <c r="E11383" s="8">
        <v>12007.16</v>
      </c>
      <c r="F11383" s="8">
        <v>11962.47</v>
      </c>
      <c r="G11383" s="8">
        <v>11996.47</v>
      </c>
      <c r="H11383" s="8"/>
      <c r="I11383" s="8"/>
      <c r="J11383" s="8"/>
    </row>
    <row r="11384" spans="3:10" x14ac:dyDescent="0.25">
      <c r="C11384" s="5">
        <v>43161.833333333336</v>
      </c>
      <c r="D11384" s="6">
        <v>11995.97</v>
      </c>
      <c r="E11384" s="6">
        <v>12001.47</v>
      </c>
      <c r="F11384" s="6">
        <v>11944.63</v>
      </c>
      <c r="G11384" s="6">
        <v>11960.13</v>
      </c>
      <c r="H11384" s="6"/>
      <c r="I11384" s="6"/>
      <c r="J11384" s="6"/>
    </row>
    <row r="11385" spans="3:10" x14ac:dyDescent="0.25">
      <c r="C11385" s="7">
        <v>43161.875</v>
      </c>
      <c r="D11385" s="8">
        <v>11961.38</v>
      </c>
      <c r="E11385" s="8">
        <v>11988.38</v>
      </c>
      <c r="F11385" s="8">
        <v>11961.38</v>
      </c>
      <c r="G11385" s="8">
        <v>11962.61</v>
      </c>
      <c r="H11385" s="8"/>
      <c r="I11385" s="8"/>
      <c r="J11385" s="8"/>
    </row>
    <row r="11386" spans="3:10" x14ac:dyDescent="0.25">
      <c r="C11386" s="5">
        <v>43161.916666666664</v>
      </c>
      <c r="D11386" s="6">
        <v>11961.36</v>
      </c>
      <c r="E11386" s="6">
        <v>12005.87</v>
      </c>
      <c r="F11386" s="6">
        <v>11942.35</v>
      </c>
      <c r="G11386" s="6">
        <v>12002.52</v>
      </c>
      <c r="H11386" s="6"/>
      <c r="I11386" s="6"/>
      <c r="J11386" s="6"/>
    </row>
    <row r="11387" spans="3:10" x14ac:dyDescent="0.25">
      <c r="C11387" s="7">
        <v>43164.041666666664</v>
      </c>
      <c r="D11387" s="8">
        <v>11961.88</v>
      </c>
      <c r="E11387" s="8">
        <v>11970.89</v>
      </c>
      <c r="F11387" s="8">
        <v>11915.86</v>
      </c>
      <c r="G11387" s="8">
        <v>11947.86</v>
      </c>
      <c r="H11387" s="8"/>
      <c r="I11387" s="8"/>
      <c r="J11387" s="8"/>
    </row>
    <row r="11388" spans="3:10" x14ac:dyDescent="0.25">
      <c r="C11388" s="5">
        <v>43164.083333333336</v>
      </c>
      <c r="D11388" s="6">
        <v>11947.86</v>
      </c>
      <c r="E11388" s="6">
        <v>11981.86</v>
      </c>
      <c r="F11388" s="6">
        <v>11947.86</v>
      </c>
      <c r="G11388" s="6">
        <v>11954.88</v>
      </c>
      <c r="H11388" s="6"/>
      <c r="I11388" s="6"/>
      <c r="J11388" s="6"/>
    </row>
    <row r="11389" spans="3:10" x14ac:dyDescent="0.25">
      <c r="C11389" s="7">
        <v>43164.125</v>
      </c>
      <c r="D11389" s="8">
        <v>11954.87</v>
      </c>
      <c r="E11389" s="8">
        <v>11978.86</v>
      </c>
      <c r="F11389" s="8">
        <v>11942.87</v>
      </c>
      <c r="G11389" s="8">
        <v>11948.91</v>
      </c>
      <c r="H11389" s="8"/>
      <c r="I11389" s="8"/>
      <c r="J11389" s="8"/>
    </row>
    <row r="11390" spans="3:10" x14ac:dyDescent="0.25">
      <c r="C11390" s="5">
        <v>43164.166666666664</v>
      </c>
      <c r="D11390" s="6">
        <v>11946.9</v>
      </c>
      <c r="E11390" s="6">
        <v>11953.9</v>
      </c>
      <c r="F11390" s="6">
        <v>11922.87</v>
      </c>
      <c r="G11390" s="6">
        <v>11933.9</v>
      </c>
      <c r="H11390" s="6"/>
      <c r="I11390" s="6"/>
      <c r="J11390" s="6"/>
    </row>
    <row r="11391" spans="3:10" x14ac:dyDescent="0.25">
      <c r="C11391" s="7">
        <v>43164.208333333336</v>
      </c>
      <c r="D11391" s="8">
        <v>11932.87</v>
      </c>
      <c r="E11391" s="8">
        <v>11947.89</v>
      </c>
      <c r="F11391" s="8">
        <v>11924.82</v>
      </c>
      <c r="G11391" s="8">
        <v>11941.89</v>
      </c>
      <c r="H11391" s="8"/>
      <c r="I11391" s="8"/>
      <c r="J11391" s="8"/>
    </row>
    <row r="11392" spans="3:10" x14ac:dyDescent="0.25">
      <c r="C11392" s="5">
        <v>43164.25</v>
      </c>
      <c r="D11392" s="6">
        <v>11942.88</v>
      </c>
      <c r="E11392" s="6">
        <v>11947.9</v>
      </c>
      <c r="F11392" s="6">
        <v>11914.89</v>
      </c>
      <c r="G11392" s="6">
        <v>11916.89</v>
      </c>
      <c r="H11392" s="6"/>
      <c r="I11392" s="6"/>
      <c r="J11392" s="6"/>
    </row>
    <row r="11393" spans="3:10" x14ac:dyDescent="0.25">
      <c r="C11393" s="7">
        <v>43164.291666666664</v>
      </c>
      <c r="D11393" s="8">
        <v>11918.88</v>
      </c>
      <c r="E11393" s="8">
        <v>11941.87</v>
      </c>
      <c r="F11393" s="8">
        <v>11917.89</v>
      </c>
      <c r="G11393" s="8">
        <v>11931.88</v>
      </c>
      <c r="H11393" s="8"/>
      <c r="I11393" s="8"/>
      <c r="J11393" s="8"/>
    </row>
    <row r="11394" spans="3:10" x14ac:dyDescent="0.25">
      <c r="C11394" s="5">
        <v>43164.333333333336</v>
      </c>
      <c r="D11394" s="6">
        <v>11930.87</v>
      </c>
      <c r="E11394" s="6">
        <v>11934.13</v>
      </c>
      <c r="F11394" s="6">
        <v>11911.76</v>
      </c>
      <c r="G11394" s="6">
        <v>11925.82</v>
      </c>
      <c r="H11394" s="6"/>
      <c r="I11394" s="6"/>
      <c r="J11394" s="6"/>
    </row>
    <row r="11395" spans="3:10" x14ac:dyDescent="0.25">
      <c r="C11395" s="7">
        <v>43164.375</v>
      </c>
      <c r="D11395" s="8">
        <v>11924.84</v>
      </c>
      <c r="E11395" s="8">
        <v>11924.84</v>
      </c>
      <c r="F11395" s="8">
        <v>11730.35</v>
      </c>
      <c r="G11395" s="8">
        <v>11810.22</v>
      </c>
      <c r="H11395" s="8"/>
      <c r="I11395" s="8"/>
      <c r="J11395" s="8"/>
    </row>
    <row r="11396" spans="3:10" x14ac:dyDescent="0.25">
      <c r="C11396" s="5">
        <v>43164.416666666664</v>
      </c>
      <c r="D11396" s="6">
        <v>11807.57</v>
      </c>
      <c r="E11396" s="6">
        <v>11989.47</v>
      </c>
      <c r="F11396" s="6">
        <v>11803.89</v>
      </c>
      <c r="G11396" s="6">
        <v>11952.58</v>
      </c>
      <c r="H11396" s="6"/>
      <c r="I11396" s="6"/>
      <c r="J11396" s="6"/>
    </row>
    <row r="11397" spans="3:10" x14ac:dyDescent="0.25">
      <c r="C11397" s="7">
        <v>43164.458333333336</v>
      </c>
      <c r="D11397" s="8">
        <v>11952.65</v>
      </c>
      <c r="E11397" s="8">
        <v>12031.72</v>
      </c>
      <c r="F11397" s="8">
        <v>11910.12</v>
      </c>
      <c r="G11397" s="8">
        <v>12012.64</v>
      </c>
      <c r="H11397" s="8"/>
      <c r="I11397" s="8"/>
      <c r="J11397" s="8"/>
    </row>
    <row r="11398" spans="3:10" x14ac:dyDescent="0.25">
      <c r="C11398" s="5">
        <v>43164.5</v>
      </c>
      <c r="D11398" s="6">
        <v>12012.37</v>
      </c>
      <c r="E11398" s="6">
        <v>12029.97</v>
      </c>
      <c r="F11398" s="6">
        <v>11987.97</v>
      </c>
      <c r="G11398" s="6">
        <v>12020.64</v>
      </c>
      <c r="H11398" s="6"/>
      <c r="I11398" s="6"/>
      <c r="J11398" s="6"/>
    </row>
    <row r="11399" spans="3:10" x14ac:dyDescent="0.25">
      <c r="C11399" s="7">
        <v>43164.541666666664</v>
      </c>
      <c r="D11399" s="8">
        <v>12020.14</v>
      </c>
      <c r="E11399" s="8">
        <v>12025.16</v>
      </c>
      <c r="F11399" s="8">
        <v>11975.22</v>
      </c>
      <c r="G11399" s="8">
        <v>11978.64</v>
      </c>
      <c r="H11399" s="8"/>
      <c r="I11399" s="8"/>
      <c r="J11399" s="8"/>
    </row>
    <row r="11400" spans="3:10" x14ac:dyDescent="0.25">
      <c r="C11400" s="5">
        <v>43164.583333333336</v>
      </c>
      <c r="D11400" s="6">
        <v>11977.9</v>
      </c>
      <c r="E11400" s="6">
        <v>12000.47</v>
      </c>
      <c r="F11400" s="6">
        <v>11965.97</v>
      </c>
      <c r="G11400" s="6">
        <v>11975.97</v>
      </c>
      <c r="H11400" s="6"/>
      <c r="I11400" s="6"/>
      <c r="J11400" s="6"/>
    </row>
    <row r="11401" spans="3:10" x14ac:dyDescent="0.25">
      <c r="C11401" s="7">
        <v>43164.625</v>
      </c>
      <c r="D11401" s="8">
        <v>11975.97</v>
      </c>
      <c r="E11401" s="8">
        <v>12024.47</v>
      </c>
      <c r="F11401" s="8">
        <v>11968.97</v>
      </c>
      <c r="G11401" s="8">
        <v>11970.64</v>
      </c>
      <c r="H11401" s="8"/>
      <c r="I11401" s="8"/>
      <c r="J11401" s="8"/>
    </row>
    <row r="11402" spans="3:10" x14ac:dyDescent="0.25">
      <c r="C11402" s="5">
        <v>43164.666666666664</v>
      </c>
      <c r="D11402" s="6">
        <v>11970.39</v>
      </c>
      <c r="E11402" s="6">
        <v>12010.95</v>
      </c>
      <c r="F11402" s="6">
        <v>11946.22</v>
      </c>
      <c r="G11402" s="6">
        <v>11989.17</v>
      </c>
      <c r="H11402" s="6"/>
      <c r="I11402" s="6"/>
      <c r="J11402" s="6"/>
    </row>
    <row r="11403" spans="3:10" x14ac:dyDescent="0.25">
      <c r="C11403" s="7">
        <v>43164.708333333336</v>
      </c>
      <c r="D11403" s="8">
        <v>11989.47</v>
      </c>
      <c r="E11403" s="8">
        <v>12060.72</v>
      </c>
      <c r="F11403" s="8">
        <v>11957.12</v>
      </c>
      <c r="G11403" s="8">
        <v>12056.97</v>
      </c>
      <c r="H11403" s="8"/>
      <c r="I11403" s="8"/>
      <c r="J11403" s="8"/>
    </row>
    <row r="11404" spans="3:10" x14ac:dyDescent="0.25">
      <c r="C11404" s="5">
        <v>43164.75</v>
      </c>
      <c r="D11404" s="6">
        <v>12057.47</v>
      </c>
      <c r="E11404" s="6">
        <v>12142.22</v>
      </c>
      <c r="F11404" s="6">
        <v>12049.95</v>
      </c>
      <c r="G11404" s="6">
        <v>12138.62</v>
      </c>
      <c r="H11404" s="6"/>
      <c r="I11404" s="6"/>
      <c r="J11404" s="6"/>
    </row>
    <row r="11405" spans="3:10" x14ac:dyDescent="0.25">
      <c r="C11405" s="7">
        <v>43164.791666666664</v>
      </c>
      <c r="D11405" s="8">
        <v>12138.63</v>
      </c>
      <c r="E11405" s="8">
        <v>12148.72</v>
      </c>
      <c r="F11405" s="8">
        <v>12104.72</v>
      </c>
      <c r="G11405" s="8">
        <v>12147.14</v>
      </c>
      <c r="H11405" s="8"/>
      <c r="I11405" s="8"/>
      <c r="J11405" s="8"/>
    </row>
    <row r="11406" spans="3:10" x14ac:dyDescent="0.25">
      <c r="C11406" s="5">
        <v>43164.833333333336</v>
      </c>
      <c r="D11406" s="6">
        <v>12147.39</v>
      </c>
      <c r="E11406" s="6">
        <v>12164.72</v>
      </c>
      <c r="F11406" s="6">
        <v>12133.12</v>
      </c>
      <c r="G11406" s="6">
        <v>12150.07</v>
      </c>
      <c r="H11406" s="6"/>
      <c r="I11406" s="6"/>
      <c r="J11406" s="6"/>
    </row>
    <row r="11407" spans="3:10" x14ac:dyDescent="0.25">
      <c r="C11407" s="7">
        <v>43164.875</v>
      </c>
      <c r="D11407" s="8">
        <v>12150.66</v>
      </c>
      <c r="E11407" s="8">
        <v>12173.97</v>
      </c>
      <c r="F11407" s="8">
        <v>12123.64</v>
      </c>
      <c r="G11407" s="8">
        <v>12171.97</v>
      </c>
      <c r="H11407" s="8"/>
      <c r="I11407" s="8"/>
      <c r="J11407" s="8"/>
    </row>
    <row r="11408" spans="3:10" x14ac:dyDescent="0.25">
      <c r="C11408" s="5">
        <v>43164.916666666664</v>
      </c>
      <c r="D11408" s="6">
        <v>12171.22</v>
      </c>
      <c r="E11408" s="6">
        <v>12183.65</v>
      </c>
      <c r="F11408" s="6">
        <v>12149.14</v>
      </c>
      <c r="G11408" s="6">
        <v>12171.14</v>
      </c>
      <c r="H11408" s="6"/>
      <c r="I11408" s="6"/>
      <c r="J11408" s="6"/>
    </row>
    <row r="11409" spans="3:10" x14ac:dyDescent="0.25">
      <c r="C11409" s="7">
        <v>43164.958333333336</v>
      </c>
      <c r="D11409" s="8">
        <v>12160.91</v>
      </c>
      <c r="E11409" s="8">
        <v>12160.91</v>
      </c>
      <c r="F11409" s="8">
        <v>12150.8</v>
      </c>
      <c r="G11409" s="8">
        <v>12159.88</v>
      </c>
      <c r="H11409" s="8"/>
      <c r="I11409" s="8"/>
      <c r="J11409" s="8"/>
    </row>
    <row r="11410" spans="3:10" x14ac:dyDescent="0.25">
      <c r="C11410" s="5">
        <v>43165.041666666664</v>
      </c>
      <c r="D11410" s="6">
        <v>12159.87</v>
      </c>
      <c r="E11410" s="6">
        <v>12181.9</v>
      </c>
      <c r="F11410" s="6">
        <v>12159.87</v>
      </c>
      <c r="G11410" s="6">
        <v>12166.89</v>
      </c>
      <c r="H11410" s="6"/>
      <c r="I11410" s="6"/>
      <c r="J11410" s="6"/>
    </row>
    <row r="11411" spans="3:10" x14ac:dyDescent="0.25">
      <c r="C11411" s="7">
        <v>43165.083333333336</v>
      </c>
      <c r="D11411" s="8">
        <v>12166.89</v>
      </c>
      <c r="E11411" s="8">
        <v>12174.91</v>
      </c>
      <c r="F11411" s="8">
        <v>12163.81</v>
      </c>
      <c r="G11411" s="8">
        <v>12173.9</v>
      </c>
      <c r="H11411" s="8"/>
      <c r="I11411" s="8"/>
      <c r="J11411" s="8"/>
    </row>
    <row r="11412" spans="3:10" x14ac:dyDescent="0.25">
      <c r="C11412" s="5">
        <v>43165.125</v>
      </c>
      <c r="D11412" s="6">
        <v>12173.87</v>
      </c>
      <c r="E11412" s="6">
        <v>12179.9</v>
      </c>
      <c r="F11412" s="6">
        <v>12165.89</v>
      </c>
      <c r="G11412" s="6">
        <v>12166.88</v>
      </c>
      <c r="H11412" s="6"/>
      <c r="I11412" s="6"/>
      <c r="J11412" s="6"/>
    </row>
    <row r="11413" spans="3:10" x14ac:dyDescent="0.25">
      <c r="C11413" s="7">
        <v>43165.166666666664</v>
      </c>
      <c r="D11413" s="8">
        <v>12165.87</v>
      </c>
      <c r="E11413" s="8">
        <v>12173.88</v>
      </c>
      <c r="F11413" s="8">
        <v>12150.82</v>
      </c>
      <c r="G11413" s="8">
        <v>12162.89</v>
      </c>
      <c r="H11413" s="8"/>
      <c r="I11413" s="8"/>
      <c r="J11413" s="8"/>
    </row>
    <row r="11414" spans="3:10" x14ac:dyDescent="0.25">
      <c r="C11414" s="5">
        <v>43165.208333333336</v>
      </c>
      <c r="D11414" s="6">
        <v>12161.91</v>
      </c>
      <c r="E11414" s="6">
        <v>12170.9</v>
      </c>
      <c r="F11414" s="6">
        <v>12160.83</v>
      </c>
      <c r="G11414" s="6">
        <v>12163.89</v>
      </c>
      <c r="H11414" s="6"/>
      <c r="I11414" s="6"/>
      <c r="J11414" s="6"/>
    </row>
    <row r="11415" spans="3:10" x14ac:dyDescent="0.25">
      <c r="C11415" s="7">
        <v>43165.25</v>
      </c>
      <c r="D11415" s="8">
        <v>12162.88</v>
      </c>
      <c r="E11415" s="8">
        <v>12168.88</v>
      </c>
      <c r="F11415" s="8">
        <v>12158.88</v>
      </c>
      <c r="G11415" s="8">
        <v>12159.87</v>
      </c>
      <c r="H11415" s="8"/>
      <c r="I11415" s="8"/>
      <c r="J11415" s="8"/>
    </row>
    <row r="11416" spans="3:10" x14ac:dyDescent="0.25">
      <c r="C11416" s="5">
        <v>43165.291666666664</v>
      </c>
      <c r="D11416" s="6">
        <v>12160.91</v>
      </c>
      <c r="E11416" s="6">
        <v>12174.91</v>
      </c>
      <c r="F11416" s="6">
        <v>12157.82</v>
      </c>
      <c r="G11416" s="6">
        <v>12173.87</v>
      </c>
      <c r="H11416" s="6"/>
      <c r="I11416" s="6"/>
      <c r="J11416" s="6"/>
    </row>
    <row r="11417" spans="3:10" x14ac:dyDescent="0.25">
      <c r="C11417" s="7">
        <v>43165.333333333336</v>
      </c>
      <c r="D11417" s="8">
        <v>12172.88</v>
      </c>
      <c r="E11417" s="8">
        <v>12195.71</v>
      </c>
      <c r="F11417" s="8">
        <v>12167.87</v>
      </c>
      <c r="G11417" s="8">
        <v>12177.11</v>
      </c>
      <c r="H11417" s="8"/>
      <c r="I11417" s="8"/>
      <c r="J11417" s="8"/>
    </row>
    <row r="11418" spans="3:10" x14ac:dyDescent="0.25">
      <c r="C11418" s="5">
        <v>43165.375</v>
      </c>
      <c r="D11418" s="6">
        <v>12179.21</v>
      </c>
      <c r="E11418" s="6">
        <v>12273.05</v>
      </c>
      <c r="F11418" s="6">
        <v>12179.21</v>
      </c>
      <c r="G11418" s="6">
        <v>12239.33</v>
      </c>
      <c r="H11418" s="6"/>
      <c r="I11418" s="6"/>
      <c r="J11418" s="6"/>
    </row>
    <row r="11419" spans="3:10" x14ac:dyDescent="0.25">
      <c r="C11419" s="7">
        <v>43165.416666666664</v>
      </c>
      <c r="D11419" s="8">
        <v>12241.33</v>
      </c>
      <c r="E11419" s="8">
        <v>12252.1</v>
      </c>
      <c r="F11419" s="8">
        <v>12187.8</v>
      </c>
      <c r="G11419" s="8">
        <v>12215.63</v>
      </c>
      <c r="H11419" s="8"/>
      <c r="I11419" s="8"/>
      <c r="J11419" s="8"/>
    </row>
    <row r="11420" spans="3:10" x14ac:dyDescent="0.25">
      <c r="C11420" s="5">
        <v>43165.458333333336</v>
      </c>
      <c r="D11420" s="6">
        <v>12216.15</v>
      </c>
      <c r="E11420" s="6">
        <v>12262.47</v>
      </c>
      <c r="F11420" s="6">
        <v>12216.15</v>
      </c>
      <c r="G11420" s="6">
        <v>12235.97</v>
      </c>
      <c r="H11420" s="6"/>
      <c r="I11420" s="6"/>
      <c r="J11420" s="6"/>
    </row>
    <row r="11421" spans="3:10" x14ac:dyDescent="0.25">
      <c r="C11421" s="7">
        <v>43165.5</v>
      </c>
      <c r="D11421" s="8">
        <v>12235.47</v>
      </c>
      <c r="E11421" s="8">
        <v>12240.72</v>
      </c>
      <c r="F11421" s="8">
        <v>12209.92</v>
      </c>
      <c r="G11421" s="8">
        <v>12223.13</v>
      </c>
      <c r="H11421" s="8"/>
      <c r="I11421" s="8"/>
      <c r="J11421" s="8"/>
    </row>
    <row r="11422" spans="3:10" x14ac:dyDescent="0.25">
      <c r="C11422" s="5">
        <v>43165.541666666664</v>
      </c>
      <c r="D11422" s="6">
        <v>12223.63</v>
      </c>
      <c r="E11422" s="6">
        <v>12255.41</v>
      </c>
      <c r="F11422" s="6">
        <v>12216.22</v>
      </c>
      <c r="G11422" s="6">
        <v>12228.89</v>
      </c>
      <c r="H11422" s="6"/>
      <c r="I11422" s="6"/>
      <c r="J11422" s="6"/>
    </row>
    <row r="11423" spans="3:10" x14ac:dyDescent="0.25">
      <c r="C11423" s="7">
        <v>43165.583333333336</v>
      </c>
      <c r="D11423" s="8">
        <v>12229.14</v>
      </c>
      <c r="E11423" s="8">
        <v>12232.63</v>
      </c>
      <c r="F11423" s="8">
        <v>12178.47</v>
      </c>
      <c r="G11423" s="8">
        <v>12191.14</v>
      </c>
      <c r="H11423" s="8"/>
      <c r="I11423" s="8"/>
      <c r="J11423" s="8"/>
    </row>
    <row r="11424" spans="3:10" x14ac:dyDescent="0.25">
      <c r="C11424" s="5">
        <v>43165.625</v>
      </c>
      <c r="D11424" s="6">
        <v>12190.88</v>
      </c>
      <c r="E11424" s="6">
        <v>12213.66</v>
      </c>
      <c r="F11424" s="6">
        <v>12168.85</v>
      </c>
      <c r="G11424" s="6">
        <v>12173.65</v>
      </c>
      <c r="H11424" s="6"/>
      <c r="I11424" s="6"/>
      <c r="J11424" s="6"/>
    </row>
    <row r="11425" spans="3:10" x14ac:dyDescent="0.25">
      <c r="C11425" s="7">
        <v>43165.666666666664</v>
      </c>
      <c r="D11425" s="8">
        <v>12173.66</v>
      </c>
      <c r="E11425" s="8">
        <v>12184.6</v>
      </c>
      <c r="F11425" s="8">
        <v>12128.72</v>
      </c>
      <c r="G11425" s="8">
        <v>12153.88</v>
      </c>
      <c r="H11425" s="8"/>
      <c r="I11425" s="8"/>
      <c r="J11425" s="8"/>
    </row>
    <row r="11426" spans="3:10" x14ac:dyDescent="0.25">
      <c r="C11426" s="5">
        <v>43165.708333333336</v>
      </c>
      <c r="D11426" s="6">
        <v>12152.97</v>
      </c>
      <c r="E11426" s="6">
        <v>12183.66</v>
      </c>
      <c r="F11426" s="6">
        <v>12122.87</v>
      </c>
      <c r="G11426" s="6">
        <v>12142.93</v>
      </c>
      <c r="H11426" s="6"/>
      <c r="I11426" s="6"/>
      <c r="J11426" s="6"/>
    </row>
    <row r="11427" spans="3:10" x14ac:dyDescent="0.25">
      <c r="C11427" s="7">
        <v>43165.75</v>
      </c>
      <c r="D11427" s="8">
        <v>12143.47</v>
      </c>
      <c r="E11427" s="8">
        <v>12166.22</v>
      </c>
      <c r="F11427" s="8">
        <v>12107.17</v>
      </c>
      <c r="G11427" s="8">
        <v>12125.87</v>
      </c>
      <c r="H11427" s="8"/>
      <c r="I11427" s="8"/>
      <c r="J11427" s="8"/>
    </row>
    <row r="11428" spans="3:10" x14ac:dyDescent="0.25">
      <c r="C11428" s="5">
        <v>43165.791666666664</v>
      </c>
      <c r="D11428" s="6">
        <v>12126.13</v>
      </c>
      <c r="E11428" s="6">
        <v>12168.72</v>
      </c>
      <c r="F11428" s="6">
        <v>12108.81</v>
      </c>
      <c r="G11428" s="6">
        <v>12166.22</v>
      </c>
      <c r="H11428" s="6"/>
      <c r="I11428" s="6"/>
      <c r="J11428" s="6"/>
    </row>
    <row r="11429" spans="3:10" x14ac:dyDescent="0.25">
      <c r="C11429" s="7">
        <v>43165.833333333336</v>
      </c>
      <c r="D11429" s="8">
        <v>12167.22</v>
      </c>
      <c r="E11429" s="8">
        <v>12178.97</v>
      </c>
      <c r="F11429" s="8">
        <v>12140.97</v>
      </c>
      <c r="G11429" s="8">
        <v>12149.47</v>
      </c>
      <c r="H11429" s="8"/>
      <c r="I11429" s="8"/>
      <c r="J11429" s="8"/>
    </row>
    <row r="11430" spans="3:10" x14ac:dyDescent="0.25">
      <c r="C11430" s="5">
        <v>43165.875</v>
      </c>
      <c r="D11430" s="6">
        <v>12149.22</v>
      </c>
      <c r="E11430" s="6">
        <v>12168.47</v>
      </c>
      <c r="F11430" s="6">
        <v>12138.22</v>
      </c>
      <c r="G11430" s="6">
        <v>12166.22</v>
      </c>
      <c r="H11430" s="6"/>
      <c r="I11430" s="6"/>
      <c r="J11430" s="6"/>
    </row>
    <row r="11431" spans="3:10" x14ac:dyDescent="0.25">
      <c r="C11431" s="7">
        <v>43165.916666666664</v>
      </c>
      <c r="D11431" s="8">
        <v>12165.69</v>
      </c>
      <c r="E11431" s="8">
        <v>12170.13</v>
      </c>
      <c r="F11431" s="8">
        <v>12146.47</v>
      </c>
      <c r="G11431" s="8">
        <v>12158.47</v>
      </c>
      <c r="H11431" s="8"/>
      <c r="I11431" s="8"/>
      <c r="J11431" s="8"/>
    </row>
    <row r="11432" spans="3:10" x14ac:dyDescent="0.25">
      <c r="C11432" s="5">
        <v>43165.958333333336</v>
      </c>
      <c r="D11432" s="6">
        <v>12130.86</v>
      </c>
      <c r="E11432" s="6">
        <v>12139.86</v>
      </c>
      <c r="F11432" s="6">
        <v>12130.86</v>
      </c>
      <c r="G11432" s="6">
        <v>12132.86</v>
      </c>
      <c r="H11432" s="6"/>
      <c r="I11432" s="6"/>
      <c r="J11432" s="6"/>
    </row>
    <row r="11433" spans="3:10" x14ac:dyDescent="0.25">
      <c r="C11433" s="7">
        <v>43166.041666666664</v>
      </c>
      <c r="D11433" s="8">
        <v>12135.91</v>
      </c>
      <c r="E11433" s="8">
        <v>12135.91</v>
      </c>
      <c r="F11433" s="8">
        <v>11986.87</v>
      </c>
      <c r="G11433" s="8">
        <v>12001.88</v>
      </c>
      <c r="H11433" s="8"/>
      <c r="I11433" s="8"/>
      <c r="J11433" s="8"/>
    </row>
    <row r="11434" spans="3:10" x14ac:dyDescent="0.25">
      <c r="C11434" s="5">
        <v>43166.083333333336</v>
      </c>
      <c r="D11434" s="6">
        <v>12001.32</v>
      </c>
      <c r="E11434" s="6">
        <v>12009.68</v>
      </c>
      <c r="F11434" s="6">
        <v>11962.61</v>
      </c>
      <c r="G11434" s="6">
        <v>11994</v>
      </c>
      <c r="H11434" s="6"/>
      <c r="I11434" s="6"/>
      <c r="J11434" s="6"/>
    </row>
    <row r="11435" spans="3:10" x14ac:dyDescent="0.25">
      <c r="C11435" s="7">
        <v>43166.125</v>
      </c>
      <c r="D11435" s="8">
        <v>11992.89</v>
      </c>
      <c r="E11435" s="8">
        <v>12064.94</v>
      </c>
      <c r="F11435" s="8">
        <v>11990.62</v>
      </c>
      <c r="G11435" s="8">
        <v>12064.38</v>
      </c>
      <c r="H11435" s="8"/>
      <c r="I11435" s="8"/>
      <c r="J11435" s="8"/>
    </row>
    <row r="11436" spans="3:10" x14ac:dyDescent="0.25">
      <c r="C11436" s="5">
        <v>43166.166666666664</v>
      </c>
      <c r="D11436" s="6">
        <v>12064.94</v>
      </c>
      <c r="E11436" s="6">
        <v>12071.84</v>
      </c>
      <c r="F11436" s="6">
        <v>12032.27</v>
      </c>
      <c r="G11436" s="6">
        <v>12044.73</v>
      </c>
      <c r="H11436" s="6"/>
      <c r="I11436" s="6"/>
      <c r="J11436" s="6"/>
    </row>
    <row r="11437" spans="3:10" x14ac:dyDescent="0.25">
      <c r="C11437" s="7">
        <v>43166.208333333336</v>
      </c>
      <c r="D11437" s="8">
        <v>12045.85</v>
      </c>
      <c r="E11437" s="8">
        <v>12053.65</v>
      </c>
      <c r="F11437" s="8">
        <v>12021.55</v>
      </c>
      <c r="G11437" s="8">
        <v>12029.23</v>
      </c>
      <c r="H11437" s="8"/>
      <c r="I11437" s="8"/>
      <c r="J11437" s="8"/>
    </row>
    <row r="11438" spans="3:10" x14ac:dyDescent="0.25">
      <c r="C11438" s="5">
        <v>43166.25</v>
      </c>
      <c r="D11438" s="6">
        <v>12029.23</v>
      </c>
      <c r="E11438" s="6">
        <v>12046.82</v>
      </c>
      <c r="F11438" s="6">
        <v>12011.39</v>
      </c>
      <c r="G11438" s="6">
        <v>12039.13</v>
      </c>
      <c r="H11438" s="6"/>
      <c r="I11438" s="6"/>
      <c r="J11438" s="6"/>
    </row>
    <row r="11439" spans="3:10" x14ac:dyDescent="0.25">
      <c r="C11439" s="7">
        <v>43166.291666666664</v>
      </c>
      <c r="D11439" s="8">
        <v>12040.25</v>
      </c>
      <c r="E11439" s="8">
        <v>12042.47</v>
      </c>
      <c r="F11439" s="8">
        <v>11999.36</v>
      </c>
      <c r="G11439" s="8">
        <v>12016.96</v>
      </c>
      <c r="H11439" s="8"/>
      <c r="I11439" s="8"/>
      <c r="J11439" s="8"/>
    </row>
    <row r="11440" spans="3:10" x14ac:dyDescent="0.25">
      <c r="C11440" s="5">
        <v>43166.333333333336</v>
      </c>
      <c r="D11440" s="6">
        <v>12017.03</v>
      </c>
      <c r="E11440" s="6">
        <v>12034.95</v>
      </c>
      <c r="F11440" s="6">
        <v>11974.35</v>
      </c>
      <c r="G11440" s="6">
        <v>11989.22</v>
      </c>
      <c r="H11440" s="6"/>
      <c r="I11440" s="6"/>
      <c r="J11440" s="6"/>
    </row>
    <row r="11441" spans="3:10" x14ac:dyDescent="0.25">
      <c r="C11441" s="7">
        <v>43166.375</v>
      </c>
      <c r="D11441" s="8">
        <v>11989.22</v>
      </c>
      <c r="E11441" s="8">
        <v>12083.64</v>
      </c>
      <c r="F11441" s="8">
        <v>11974.72</v>
      </c>
      <c r="G11441" s="8">
        <v>12068.97</v>
      </c>
      <c r="H11441" s="8"/>
      <c r="I11441" s="8"/>
      <c r="J11441" s="8"/>
    </row>
    <row r="11442" spans="3:10" x14ac:dyDescent="0.25">
      <c r="C11442" s="5">
        <v>43166.416666666664</v>
      </c>
      <c r="D11442" s="6">
        <v>12070.72</v>
      </c>
      <c r="E11442" s="6">
        <v>12093.72</v>
      </c>
      <c r="F11442" s="6">
        <v>12019.22</v>
      </c>
      <c r="G11442" s="6">
        <v>12050.72</v>
      </c>
      <c r="H11442" s="6"/>
      <c r="I11442" s="6"/>
      <c r="J11442" s="6"/>
    </row>
    <row r="11443" spans="3:10" x14ac:dyDescent="0.25">
      <c r="C11443" s="7">
        <v>43166.458333333336</v>
      </c>
      <c r="D11443" s="8">
        <v>12051.97</v>
      </c>
      <c r="E11443" s="8">
        <v>12101.97</v>
      </c>
      <c r="F11443" s="8">
        <v>12047.22</v>
      </c>
      <c r="G11443" s="8">
        <v>12088.16</v>
      </c>
      <c r="H11443" s="8"/>
      <c r="I11443" s="8"/>
      <c r="J11443" s="8"/>
    </row>
    <row r="11444" spans="3:10" x14ac:dyDescent="0.25">
      <c r="C11444" s="5">
        <v>43166.5</v>
      </c>
      <c r="D11444" s="6">
        <v>12087.64</v>
      </c>
      <c r="E11444" s="6">
        <v>12118.35</v>
      </c>
      <c r="F11444" s="6">
        <v>12069.89</v>
      </c>
      <c r="G11444" s="6">
        <v>12077.43</v>
      </c>
      <c r="H11444" s="6"/>
      <c r="I11444" s="6"/>
      <c r="J11444" s="6"/>
    </row>
    <row r="11445" spans="3:10" x14ac:dyDescent="0.25">
      <c r="C11445" s="7">
        <v>43166.541666666664</v>
      </c>
      <c r="D11445" s="8">
        <v>12077.18</v>
      </c>
      <c r="E11445" s="8">
        <v>12117.37</v>
      </c>
      <c r="F11445" s="8">
        <v>12058.45</v>
      </c>
      <c r="G11445" s="8">
        <v>12114.72</v>
      </c>
      <c r="H11445" s="8"/>
      <c r="I11445" s="8"/>
      <c r="J11445" s="8"/>
    </row>
    <row r="11446" spans="3:10" x14ac:dyDescent="0.25">
      <c r="C11446" s="5">
        <v>43166.583333333336</v>
      </c>
      <c r="D11446" s="6">
        <v>12114.46</v>
      </c>
      <c r="E11446" s="6">
        <v>12201.22</v>
      </c>
      <c r="F11446" s="6">
        <v>12114.46</v>
      </c>
      <c r="G11446" s="6">
        <v>12160.39</v>
      </c>
      <c r="H11446" s="6"/>
      <c r="I11446" s="6"/>
      <c r="J11446" s="6"/>
    </row>
    <row r="11447" spans="3:10" x14ac:dyDescent="0.25">
      <c r="C11447" s="7">
        <v>43166.625</v>
      </c>
      <c r="D11447" s="8">
        <v>12160.12</v>
      </c>
      <c r="E11447" s="8">
        <v>12199.09</v>
      </c>
      <c r="F11447" s="8">
        <v>12139.47</v>
      </c>
      <c r="G11447" s="8">
        <v>12185.1</v>
      </c>
      <c r="H11447" s="8"/>
      <c r="I11447" s="8"/>
      <c r="J11447" s="8"/>
    </row>
    <row r="11448" spans="3:10" x14ac:dyDescent="0.25">
      <c r="C11448" s="5">
        <v>43166.666666666664</v>
      </c>
      <c r="D11448" s="6">
        <v>12184.87</v>
      </c>
      <c r="E11448" s="6">
        <v>12222.65</v>
      </c>
      <c r="F11448" s="6">
        <v>12165.47</v>
      </c>
      <c r="G11448" s="6">
        <v>12165.72</v>
      </c>
      <c r="H11448" s="6"/>
      <c r="I11448" s="6"/>
      <c r="J11448" s="6"/>
    </row>
    <row r="11449" spans="3:10" x14ac:dyDescent="0.25">
      <c r="C11449" s="7">
        <v>43166.708333333336</v>
      </c>
      <c r="D11449" s="8">
        <v>12163.47</v>
      </c>
      <c r="E11449" s="8">
        <v>12271.97</v>
      </c>
      <c r="F11449" s="8">
        <v>12160.97</v>
      </c>
      <c r="G11449" s="8">
        <v>12264.64</v>
      </c>
      <c r="H11449" s="8"/>
      <c r="I11449" s="8"/>
      <c r="J11449" s="8"/>
    </row>
    <row r="11450" spans="3:10" x14ac:dyDescent="0.25">
      <c r="C11450" s="5">
        <v>43166.75</v>
      </c>
      <c r="D11450" s="6">
        <v>12263.65</v>
      </c>
      <c r="E11450" s="6">
        <v>12279.43</v>
      </c>
      <c r="F11450" s="6">
        <v>12216.15</v>
      </c>
      <c r="G11450" s="6">
        <v>12217.9</v>
      </c>
      <c r="H11450" s="6"/>
      <c r="I11450" s="6"/>
      <c r="J11450" s="6"/>
    </row>
    <row r="11451" spans="3:10" x14ac:dyDescent="0.25">
      <c r="C11451" s="7">
        <v>43166.791666666664</v>
      </c>
      <c r="D11451" s="8">
        <v>12218.8</v>
      </c>
      <c r="E11451" s="8">
        <v>12225.16</v>
      </c>
      <c r="F11451" s="8">
        <v>12190.97</v>
      </c>
      <c r="G11451" s="8">
        <v>12216.63</v>
      </c>
      <c r="H11451" s="8"/>
      <c r="I11451" s="8"/>
      <c r="J11451" s="8"/>
    </row>
    <row r="11452" spans="3:10" x14ac:dyDescent="0.25">
      <c r="C11452" s="5">
        <v>43166.833333333336</v>
      </c>
      <c r="D11452" s="6">
        <v>12214.72</v>
      </c>
      <c r="E11452" s="6">
        <v>12239.72</v>
      </c>
      <c r="F11452" s="6">
        <v>12190.63</v>
      </c>
      <c r="G11452" s="6">
        <v>12228.72</v>
      </c>
      <c r="H11452" s="6"/>
      <c r="I11452" s="6"/>
      <c r="J11452" s="6"/>
    </row>
    <row r="11453" spans="3:10" x14ac:dyDescent="0.25">
      <c r="C11453" s="7">
        <v>43166.875</v>
      </c>
      <c r="D11453" s="8">
        <v>12228.97</v>
      </c>
      <c r="E11453" s="8">
        <v>12262.14</v>
      </c>
      <c r="F11453" s="8">
        <v>12220.22</v>
      </c>
      <c r="G11453" s="8">
        <v>12255.39</v>
      </c>
      <c r="H11453" s="8"/>
      <c r="I11453" s="8"/>
      <c r="J11453" s="8"/>
    </row>
    <row r="11454" spans="3:10" x14ac:dyDescent="0.25">
      <c r="C11454" s="5">
        <v>43166.916666666664</v>
      </c>
      <c r="D11454" s="6">
        <v>12255.65</v>
      </c>
      <c r="E11454" s="6">
        <v>12278.87</v>
      </c>
      <c r="F11454" s="6">
        <v>12251.91</v>
      </c>
      <c r="G11454" s="6">
        <v>12260.87</v>
      </c>
      <c r="H11454" s="6"/>
      <c r="I11454" s="6"/>
      <c r="J11454" s="6"/>
    </row>
    <row r="11455" spans="3:10" x14ac:dyDescent="0.25">
      <c r="C11455" s="7">
        <v>43166.958333333336</v>
      </c>
      <c r="D11455" s="8">
        <v>12249.4</v>
      </c>
      <c r="E11455" s="8">
        <v>12251.36</v>
      </c>
      <c r="F11455" s="8">
        <v>12238.36</v>
      </c>
      <c r="G11455" s="8">
        <v>12241.36</v>
      </c>
      <c r="H11455" s="8"/>
      <c r="I11455" s="8"/>
      <c r="J11455" s="8"/>
    </row>
    <row r="11456" spans="3:10" x14ac:dyDescent="0.25">
      <c r="C11456" s="5">
        <v>43167.041666666664</v>
      </c>
      <c r="D11456" s="6">
        <v>12244.36</v>
      </c>
      <c r="E11456" s="6">
        <v>12248.36</v>
      </c>
      <c r="F11456" s="6">
        <v>12233.34</v>
      </c>
      <c r="G11456" s="6">
        <v>12244.36</v>
      </c>
      <c r="H11456" s="6"/>
      <c r="I11456" s="6"/>
      <c r="J11456" s="6"/>
    </row>
    <row r="11457" spans="3:10" x14ac:dyDescent="0.25">
      <c r="C11457" s="7">
        <v>43167.083333333336</v>
      </c>
      <c r="D11457" s="8">
        <v>12244.36</v>
      </c>
      <c r="E11457" s="8">
        <v>12253.36</v>
      </c>
      <c r="F11457" s="8">
        <v>12223.33</v>
      </c>
      <c r="G11457" s="8">
        <v>12230.36</v>
      </c>
      <c r="H11457" s="8"/>
      <c r="I11457" s="8"/>
      <c r="J11457" s="8"/>
    </row>
    <row r="11458" spans="3:10" x14ac:dyDescent="0.25">
      <c r="C11458" s="5">
        <v>43167.125</v>
      </c>
      <c r="D11458" s="6">
        <v>12231.36</v>
      </c>
      <c r="E11458" s="6">
        <v>12262.41</v>
      </c>
      <c r="F11458" s="6">
        <v>12229.35</v>
      </c>
      <c r="G11458" s="6">
        <v>12256.36</v>
      </c>
      <c r="H11458" s="6"/>
      <c r="I11458" s="6"/>
      <c r="J11458" s="6"/>
    </row>
    <row r="11459" spans="3:10" x14ac:dyDescent="0.25">
      <c r="C11459" s="7">
        <v>43167.166666666664</v>
      </c>
      <c r="D11459" s="8">
        <v>12256.36</v>
      </c>
      <c r="E11459" s="8">
        <v>12265.36</v>
      </c>
      <c r="F11459" s="8">
        <v>12240.33</v>
      </c>
      <c r="G11459" s="8">
        <v>12240.37</v>
      </c>
      <c r="H11459" s="8"/>
      <c r="I11459" s="8"/>
      <c r="J11459" s="8"/>
    </row>
    <row r="11460" spans="3:10" x14ac:dyDescent="0.25">
      <c r="C11460" s="5">
        <v>43167.208333333336</v>
      </c>
      <c r="D11460" s="6">
        <v>12239.39</v>
      </c>
      <c r="E11460" s="6">
        <v>12272.4</v>
      </c>
      <c r="F11460" s="6">
        <v>12233.34</v>
      </c>
      <c r="G11460" s="6">
        <v>12260.38</v>
      </c>
      <c r="H11460" s="6"/>
      <c r="I11460" s="6"/>
      <c r="J11460" s="6"/>
    </row>
    <row r="11461" spans="3:10" x14ac:dyDescent="0.25">
      <c r="C11461" s="7">
        <v>43167.25</v>
      </c>
      <c r="D11461" s="8">
        <v>12261.37</v>
      </c>
      <c r="E11461" s="8">
        <v>12263.4</v>
      </c>
      <c r="F11461" s="8">
        <v>12252.35</v>
      </c>
      <c r="G11461" s="8">
        <v>12258.3</v>
      </c>
      <c r="H11461" s="8"/>
      <c r="I11461" s="8"/>
      <c r="J11461" s="8"/>
    </row>
    <row r="11462" spans="3:10" x14ac:dyDescent="0.25">
      <c r="C11462" s="5">
        <v>43167.291666666664</v>
      </c>
      <c r="D11462" s="6">
        <v>12258.39</v>
      </c>
      <c r="E11462" s="6">
        <v>12260.41</v>
      </c>
      <c r="F11462" s="6">
        <v>12237.4</v>
      </c>
      <c r="G11462" s="6">
        <v>12243.39</v>
      </c>
      <c r="H11462" s="6"/>
      <c r="I11462" s="6"/>
      <c r="J11462" s="6"/>
    </row>
    <row r="11463" spans="3:10" x14ac:dyDescent="0.25">
      <c r="C11463" s="7">
        <v>43167.333333333336</v>
      </c>
      <c r="D11463" s="8">
        <v>12243.38</v>
      </c>
      <c r="E11463" s="8">
        <v>12259.91</v>
      </c>
      <c r="F11463" s="8">
        <v>12239.37</v>
      </c>
      <c r="G11463" s="8">
        <v>12252.52</v>
      </c>
      <c r="H11463" s="8"/>
      <c r="I11463" s="8"/>
      <c r="J11463" s="8"/>
    </row>
    <row r="11464" spans="3:10" x14ac:dyDescent="0.25">
      <c r="C11464" s="5">
        <v>43167.375</v>
      </c>
      <c r="D11464" s="6">
        <v>12250.9</v>
      </c>
      <c r="E11464" s="6">
        <v>12280.4</v>
      </c>
      <c r="F11464" s="6">
        <v>12237.22</v>
      </c>
      <c r="G11464" s="6">
        <v>12240.12</v>
      </c>
      <c r="H11464" s="6"/>
      <c r="I11464" s="6"/>
      <c r="J11464" s="6"/>
    </row>
    <row r="11465" spans="3:10" x14ac:dyDescent="0.25">
      <c r="C11465" s="7">
        <v>43167.416666666664</v>
      </c>
      <c r="D11465" s="8">
        <v>12238.64</v>
      </c>
      <c r="E11465" s="8">
        <v>12267.22</v>
      </c>
      <c r="F11465" s="8">
        <v>12219.21</v>
      </c>
      <c r="G11465" s="8">
        <v>12222.97</v>
      </c>
      <c r="H11465" s="8"/>
      <c r="I11465" s="8"/>
      <c r="J11465" s="8"/>
    </row>
    <row r="11466" spans="3:10" x14ac:dyDescent="0.25">
      <c r="C11466" s="5">
        <v>43167.458333333336</v>
      </c>
      <c r="D11466" s="6">
        <v>12222.47</v>
      </c>
      <c r="E11466" s="6">
        <v>12242.9</v>
      </c>
      <c r="F11466" s="6">
        <v>12190.56</v>
      </c>
      <c r="G11466" s="6">
        <v>12190.56</v>
      </c>
      <c r="H11466" s="6"/>
      <c r="I11466" s="6"/>
      <c r="J11466" s="6"/>
    </row>
    <row r="11467" spans="3:10" x14ac:dyDescent="0.25">
      <c r="C11467" s="7">
        <v>43167.5</v>
      </c>
      <c r="D11467" s="8">
        <v>12190.47</v>
      </c>
      <c r="E11467" s="8">
        <v>12213.91</v>
      </c>
      <c r="F11467" s="8">
        <v>12178.97</v>
      </c>
      <c r="G11467" s="8">
        <v>12188.13</v>
      </c>
      <c r="H11467" s="8"/>
      <c r="I11467" s="8"/>
      <c r="J11467" s="8"/>
    </row>
    <row r="11468" spans="3:10" x14ac:dyDescent="0.25">
      <c r="C11468" s="5">
        <v>43167.541666666664</v>
      </c>
      <c r="D11468" s="6">
        <v>12188.14</v>
      </c>
      <c r="E11468" s="6">
        <v>12214.47</v>
      </c>
      <c r="F11468" s="6">
        <v>12176.72</v>
      </c>
      <c r="G11468" s="6">
        <v>12212.47</v>
      </c>
      <c r="H11468" s="6"/>
      <c r="I11468" s="6"/>
      <c r="J11468" s="6"/>
    </row>
    <row r="11469" spans="3:10" x14ac:dyDescent="0.25">
      <c r="C11469" s="7">
        <v>43167.583333333336</v>
      </c>
      <c r="D11469" s="8">
        <v>12211.47</v>
      </c>
      <c r="E11469" s="8">
        <v>12235.22</v>
      </c>
      <c r="F11469" s="8">
        <v>12194.37</v>
      </c>
      <c r="G11469" s="8">
        <v>12210.16</v>
      </c>
      <c r="H11469" s="8"/>
      <c r="I11469" s="8"/>
      <c r="J11469" s="8"/>
    </row>
    <row r="11470" spans="3:10" x14ac:dyDescent="0.25">
      <c r="C11470" s="5">
        <v>43167.625</v>
      </c>
      <c r="D11470" s="6">
        <v>12209.89</v>
      </c>
      <c r="E11470" s="6">
        <v>12231.65</v>
      </c>
      <c r="F11470" s="6">
        <v>12175.89</v>
      </c>
      <c r="G11470" s="6">
        <v>12223.16</v>
      </c>
      <c r="H11470" s="6"/>
      <c r="I11470" s="6"/>
      <c r="J11470" s="6"/>
    </row>
    <row r="11471" spans="3:10" x14ac:dyDescent="0.25">
      <c r="C11471" s="7">
        <v>43167.666666666664</v>
      </c>
      <c r="D11471" s="8">
        <v>12223.33</v>
      </c>
      <c r="E11471" s="8">
        <v>12343.66</v>
      </c>
      <c r="F11471" s="8">
        <v>12223.33</v>
      </c>
      <c r="G11471" s="8">
        <v>12325.66</v>
      </c>
      <c r="H11471" s="8"/>
      <c r="I11471" s="8"/>
      <c r="J11471" s="8"/>
    </row>
    <row r="11472" spans="3:10" x14ac:dyDescent="0.25">
      <c r="C11472" s="5">
        <v>43167.708333333336</v>
      </c>
      <c r="D11472" s="6">
        <v>12325.16</v>
      </c>
      <c r="E11472" s="6">
        <v>12359.62</v>
      </c>
      <c r="F11472" s="6">
        <v>12313.37</v>
      </c>
      <c r="G11472" s="6">
        <v>12341.66</v>
      </c>
      <c r="H11472" s="6"/>
      <c r="I11472" s="6"/>
      <c r="J11472" s="6"/>
    </row>
    <row r="11473" spans="3:10" x14ac:dyDescent="0.25">
      <c r="C11473" s="7">
        <v>43167.75</v>
      </c>
      <c r="D11473" s="8">
        <v>12342.16</v>
      </c>
      <c r="E11473" s="8">
        <v>12387.41</v>
      </c>
      <c r="F11473" s="8">
        <v>12329.37</v>
      </c>
      <c r="G11473" s="8">
        <v>12346.41</v>
      </c>
      <c r="H11473" s="8"/>
      <c r="I11473" s="8"/>
      <c r="J11473" s="8"/>
    </row>
    <row r="11474" spans="3:10" x14ac:dyDescent="0.25">
      <c r="C11474" s="5">
        <v>43167.791666666664</v>
      </c>
      <c r="D11474" s="6">
        <v>12346.62</v>
      </c>
      <c r="E11474" s="6">
        <v>12352.41</v>
      </c>
      <c r="F11474" s="6">
        <v>12320.12</v>
      </c>
      <c r="G11474" s="6">
        <v>12342.38</v>
      </c>
      <c r="H11474" s="6"/>
      <c r="I11474" s="6"/>
      <c r="J11474" s="6"/>
    </row>
    <row r="11475" spans="3:10" x14ac:dyDescent="0.25">
      <c r="C11475" s="7">
        <v>43167.833333333336</v>
      </c>
      <c r="D11475" s="8">
        <v>12343.39</v>
      </c>
      <c r="E11475" s="8">
        <v>12349.66</v>
      </c>
      <c r="F11475" s="8">
        <v>12317.38</v>
      </c>
      <c r="G11475" s="8">
        <v>12337.37</v>
      </c>
      <c r="H11475" s="8"/>
      <c r="I11475" s="8"/>
      <c r="J11475" s="8"/>
    </row>
    <row r="11476" spans="3:10" x14ac:dyDescent="0.25">
      <c r="C11476" s="5">
        <v>43167.875</v>
      </c>
      <c r="D11476" s="6">
        <v>12338.13</v>
      </c>
      <c r="E11476" s="6">
        <v>12363.16</v>
      </c>
      <c r="F11476" s="6">
        <v>12323.58</v>
      </c>
      <c r="G11476" s="6">
        <v>12360.12</v>
      </c>
      <c r="H11476" s="6"/>
      <c r="I11476" s="6"/>
      <c r="J11476" s="6"/>
    </row>
    <row r="11477" spans="3:10" x14ac:dyDescent="0.25">
      <c r="C11477" s="7">
        <v>43167.916666666664</v>
      </c>
      <c r="D11477" s="8">
        <v>12360.66</v>
      </c>
      <c r="E11477" s="8">
        <v>12370.85</v>
      </c>
      <c r="F11477" s="8">
        <v>12323.38</v>
      </c>
      <c r="G11477" s="8">
        <v>12347.89</v>
      </c>
      <c r="H11477" s="8"/>
      <c r="I11477" s="8"/>
      <c r="J11477" s="8"/>
    </row>
    <row r="11478" spans="3:10" x14ac:dyDescent="0.25">
      <c r="C11478" s="5">
        <v>43167.958333333336</v>
      </c>
      <c r="D11478" s="6">
        <v>12339.91</v>
      </c>
      <c r="E11478" s="6">
        <v>12340.91</v>
      </c>
      <c r="F11478" s="6">
        <v>12326.87</v>
      </c>
      <c r="G11478" s="6">
        <v>12330.91</v>
      </c>
      <c r="H11478" s="6"/>
      <c r="I11478" s="6"/>
      <c r="J11478" s="6"/>
    </row>
    <row r="11479" spans="3:10" x14ac:dyDescent="0.25">
      <c r="C11479" s="7">
        <v>43168.041666666664</v>
      </c>
      <c r="D11479" s="8">
        <v>12327.88</v>
      </c>
      <c r="E11479" s="8">
        <v>12355.9</v>
      </c>
      <c r="F11479" s="8">
        <v>12324.87</v>
      </c>
      <c r="G11479" s="8">
        <v>12338.81</v>
      </c>
      <c r="H11479" s="8"/>
      <c r="I11479" s="8"/>
      <c r="J11479" s="8"/>
    </row>
    <row r="11480" spans="3:10" x14ac:dyDescent="0.25">
      <c r="C11480" s="5">
        <v>43168.083333333336</v>
      </c>
      <c r="D11480" s="6">
        <v>12337.87</v>
      </c>
      <c r="E11480" s="6">
        <v>12352.89</v>
      </c>
      <c r="F11480" s="6">
        <v>12329.87</v>
      </c>
      <c r="G11480" s="6">
        <v>12344.88</v>
      </c>
      <c r="H11480" s="6"/>
      <c r="I11480" s="6"/>
      <c r="J11480" s="6"/>
    </row>
    <row r="11481" spans="3:10" x14ac:dyDescent="0.25">
      <c r="C11481" s="7">
        <v>43168.125</v>
      </c>
      <c r="D11481" s="8">
        <v>12345.91</v>
      </c>
      <c r="E11481" s="8">
        <v>12367.9</v>
      </c>
      <c r="F11481" s="8">
        <v>12344.91</v>
      </c>
      <c r="G11481" s="8">
        <v>12352.9</v>
      </c>
      <c r="H11481" s="8"/>
      <c r="I11481" s="8"/>
      <c r="J11481" s="8"/>
    </row>
    <row r="11482" spans="3:10" x14ac:dyDescent="0.25">
      <c r="C11482" s="5">
        <v>43168.166666666664</v>
      </c>
      <c r="D11482" s="6">
        <v>12350.87</v>
      </c>
      <c r="E11482" s="6">
        <v>12351.91</v>
      </c>
      <c r="F11482" s="6">
        <v>12326.87</v>
      </c>
      <c r="G11482" s="6">
        <v>12336.89</v>
      </c>
      <c r="H11482" s="6"/>
      <c r="I11482" s="6"/>
      <c r="J11482" s="6"/>
    </row>
    <row r="11483" spans="3:10" x14ac:dyDescent="0.25">
      <c r="C11483" s="7">
        <v>43168.208333333336</v>
      </c>
      <c r="D11483" s="8">
        <v>12335.83</v>
      </c>
      <c r="E11483" s="8">
        <v>12345.89</v>
      </c>
      <c r="F11483" s="8">
        <v>12331.8</v>
      </c>
      <c r="G11483" s="8">
        <v>12342.88</v>
      </c>
      <c r="H11483" s="8"/>
      <c r="I11483" s="8"/>
      <c r="J11483" s="8"/>
    </row>
    <row r="11484" spans="3:10" x14ac:dyDescent="0.25">
      <c r="C11484" s="5">
        <v>43168.25</v>
      </c>
      <c r="D11484" s="6">
        <v>12341.91</v>
      </c>
      <c r="E11484" s="6">
        <v>12343.91</v>
      </c>
      <c r="F11484" s="6">
        <v>12320.83</v>
      </c>
      <c r="G11484" s="6">
        <v>12337.87</v>
      </c>
      <c r="H11484" s="6"/>
      <c r="I11484" s="6"/>
      <c r="J11484" s="6"/>
    </row>
    <row r="11485" spans="3:10" x14ac:dyDescent="0.25">
      <c r="C11485" s="7">
        <v>43168.291666666664</v>
      </c>
      <c r="D11485" s="8">
        <v>12336.9</v>
      </c>
      <c r="E11485" s="8">
        <v>12341.9</v>
      </c>
      <c r="F11485" s="8">
        <v>12328.87</v>
      </c>
      <c r="G11485" s="8">
        <v>12340.91</v>
      </c>
      <c r="H11485" s="8"/>
      <c r="I11485" s="8"/>
      <c r="J11485" s="8"/>
    </row>
    <row r="11486" spans="3:10" x14ac:dyDescent="0.25">
      <c r="C11486" s="5">
        <v>43168.333333333336</v>
      </c>
      <c r="D11486" s="6">
        <v>12341.83</v>
      </c>
      <c r="E11486" s="6">
        <v>12353.29</v>
      </c>
      <c r="F11486" s="6">
        <v>12339.81</v>
      </c>
      <c r="G11486" s="6">
        <v>12353.18</v>
      </c>
      <c r="H11486" s="6"/>
      <c r="I11486" s="6"/>
      <c r="J11486" s="6"/>
    </row>
    <row r="11487" spans="3:10" x14ac:dyDescent="0.25">
      <c r="C11487" s="7">
        <v>43168.375</v>
      </c>
      <c r="D11487" s="8">
        <v>12353.48</v>
      </c>
      <c r="E11487" s="8">
        <v>12364.91</v>
      </c>
      <c r="F11487" s="8">
        <v>12337.8</v>
      </c>
      <c r="G11487" s="8">
        <v>12353.4</v>
      </c>
      <c r="H11487" s="8"/>
      <c r="I11487" s="8"/>
      <c r="J11487" s="8"/>
    </row>
    <row r="11488" spans="3:10" x14ac:dyDescent="0.25">
      <c r="C11488" s="5">
        <v>43168.416666666664</v>
      </c>
      <c r="D11488" s="6">
        <v>12353.66</v>
      </c>
      <c r="E11488" s="6">
        <v>12359.66</v>
      </c>
      <c r="F11488" s="6">
        <v>12317.65</v>
      </c>
      <c r="G11488" s="6">
        <v>12329.15</v>
      </c>
      <c r="H11488" s="6"/>
      <c r="I11488" s="6"/>
      <c r="J11488" s="6"/>
    </row>
    <row r="11489" spans="3:10" x14ac:dyDescent="0.25">
      <c r="C11489" s="7">
        <v>43168.458333333336</v>
      </c>
      <c r="D11489" s="8">
        <v>12328.64</v>
      </c>
      <c r="E11489" s="8">
        <v>12331.16</v>
      </c>
      <c r="F11489" s="8">
        <v>12291.16</v>
      </c>
      <c r="G11489" s="8">
        <v>12303.09</v>
      </c>
      <c r="H11489" s="8"/>
      <c r="I11489" s="8"/>
      <c r="J11489" s="8"/>
    </row>
    <row r="11490" spans="3:10" x14ac:dyDescent="0.25">
      <c r="C11490" s="5">
        <v>43168.5</v>
      </c>
      <c r="D11490" s="6">
        <v>12303.12</v>
      </c>
      <c r="E11490" s="6">
        <v>12322.17</v>
      </c>
      <c r="F11490" s="6">
        <v>12284.13</v>
      </c>
      <c r="G11490" s="6">
        <v>12319.14</v>
      </c>
      <c r="H11490" s="6"/>
      <c r="I11490" s="6"/>
      <c r="J11490" s="6"/>
    </row>
    <row r="11491" spans="3:10" x14ac:dyDescent="0.25">
      <c r="C11491" s="7">
        <v>43168.541666666664</v>
      </c>
      <c r="D11491" s="8">
        <v>12319.14</v>
      </c>
      <c r="E11491" s="8">
        <v>12322.66</v>
      </c>
      <c r="F11491" s="8">
        <v>12294.88</v>
      </c>
      <c r="G11491" s="8">
        <v>12297.88</v>
      </c>
      <c r="H11491" s="8"/>
      <c r="I11491" s="8"/>
      <c r="J11491" s="8"/>
    </row>
    <row r="11492" spans="3:10" x14ac:dyDescent="0.25">
      <c r="C11492" s="5">
        <v>43168.583333333336</v>
      </c>
      <c r="D11492" s="6">
        <v>12297.62</v>
      </c>
      <c r="E11492" s="6">
        <v>12325.97</v>
      </c>
      <c r="F11492" s="6">
        <v>12291.97</v>
      </c>
      <c r="G11492" s="6">
        <v>12303.65</v>
      </c>
      <c r="H11492" s="6"/>
      <c r="I11492" s="6"/>
      <c r="J11492" s="6"/>
    </row>
    <row r="11493" spans="3:10" x14ac:dyDescent="0.25">
      <c r="C11493" s="7">
        <v>43168.625</v>
      </c>
      <c r="D11493" s="8">
        <v>12303.12</v>
      </c>
      <c r="E11493" s="8">
        <v>12411.39</v>
      </c>
      <c r="F11493" s="8">
        <v>12285.65</v>
      </c>
      <c r="G11493" s="8">
        <v>12393.97</v>
      </c>
      <c r="H11493" s="8"/>
      <c r="I11493" s="8"/>
      <c r="J11493" s="8"/>
    </row>
    <row r="11494" spans="3:10" x14ac:dyDescent="0.25">
      <c r="C11494" s="5">
        <v>43168.666666666664</v>
      </c>
      <c r="D11494" s="6">
        <v>12393.72</v>
      </c>
      <c r="E11494" s="6">
        <v>12403.62</v>
      </c>
      <c r="F11494" s="6">
        <v>12311.43</v>
      </c>
      <c r="G11494" s="6">
        <v>12324.16</v>
      </c>
      <c r="H11494" s="6"/>
      <c r="I11494" s="6"/>
      <c r="J11494" s="6"/>
    </row>
    <row r="11495" spans="3:10" x14ac:dyDescent="0.25">
      <c r="C11495" s="7">
        <v>43168.708333333336</v>
      </c>
      <c r="D11495" s="8">
        <v>12323.64</v>
      </c>
      <c r="E11495" s="8">
        <v>12358.63</v>
      </c>
      <c r="F11495" s="8">
        <v>12305.47</v>
      </c>
      <c r="G11495" s="8">
        <v>12333.47</v>
      </c>
      <c r="H11495" s="8"/>
      <c r="I11495" s="8"/>
      <c r="J11495" s="8"/>
    </row>
    <row r="11496" spans="3:10" x14ac:dyDescent="0.25">
      <c r="C11496" s="5">
        <v>43168.75</v>
      </c>
      <c r="D11496" s="6">
        <v>12333.68</v>
      </c>
      <c r="E11496" s="6">
        <v>12348.47</v>
      </c>
      <c r="F11496" s="6">
        <v>12323.97</v>
      </c>
      <c r="G11496" s="6">
        <v>12337.66</v>
      </c>
      <c r="H11496" s="6"/>
      <c r="I11496" s="6"/>
      <c r="J11496" s="6"/>
    </row>
    <row r="11497" spans="3:10" x14ac:dyDescent="0.25">
      <c r="C11497" s="7">
        <v>43168.791666666664</v>
      </c>
      <c r="D11497" s="8">
        <v>12338.15</v>
      </c>
      <c r="E11497" s="8">
        <v>12345.16</v>
      </c>
      <c r="F11497" s="8">
        <v>12332.12</v>
      </c>
      <c r="G11497" s="8">
        <v>12333.97</v>
      </c>
      <c r="H11497" s="8"/>
      <c r="I11497" s="8"/>
      <c r="J11497" s="8"/>
    </row>
    <row r="11498" spans="3:10" x14ac:dyDescent="0.25">
      <c r="C11498" s="5">
        <v>43168.833333333336</v>
      </c>
      <c r="D11498" s="6">
        <v>12334.47</v>
      </c>
      <c r="E11498" s="6">
        <v>12344.22</v>
      </c>
      <c r="F11498" s="6">
        <v>12329.72</v>
      </c>
      <c r="G11498" s="6">
        <v>12340.22</v>
      </c>
      <c r="H11498" s="6"/>
      <c r="I11498" s="6"/>
      <c r="J11498" s="6"/>
    </row>
    <row r="11499" spans="3:10" x14ac:dyDescent="0.25">
      <c r="C11499" s="7">
        <v>43168.875</v>
      </c>
      <c r="D11499" s="8">
        <v>12341.22</v>
      </c>
      <c r="E11499" s="8">
        <v>12377.72</v>
      </c>
      <c r="F11499" s="8">
        <v>12340.93</v>
      </c>
      <c r="G11499" s="8">
        <v>12368.14</v>
      </c>
      <c r="H11499" s="8"/>
      <c r="I11499" s="8"/>
      <c r="J11499" s="8"/>
    </row>
    <row r="11500" spans="3:10" x14ac:dyDescent="0.25">
      <c r="C11500" s="5">
        <v>43168.916666666664</v>
      </c>
      <c r="D11500" s="6">
        <v>12368.15</v>
      </c>
      <c r="E11500" s="6">
        <v>12380.91</v>
      </c>
      <c r="F11500" s="6">
        <v>12358.62</v>
      </c>
      <c r="G11500" s="6">
        <v>12373.97</v>
      </c>
      <c r="H11500" s="6"/>
      <c r="I11500" s="6"/>
      <c r="J11500" s="6"/>
    </row>
    <row r="11501" spans="3:10" x14ac:dyDescent="0.25">
      <c r="C11501" s="7">
        <v>43171.041666666664</v>
      </c>
      <c r="D11501" s="8">
        <v>12383.89</v>
      </c>
      <c r="E11501" s="8">
        <v>12390.91</v>
      </c>
      <c r="F11501" s="8">
        <v>12374.87</v>
      </c>
      <c r="G11501" s="8">
        <v>12375.89</v>
      </c>
      <c r="H11501" s="8"/>
      <c r="I11501" s="8"/>
      <c r="J11501" s="8"/>
    </row>
    <row r="11502" spans="3:10" x14ac:dyDescent="0.25">
      <c r="C11502" s="5">
        <v>43171.083333333336</v>
      </c>
      <c r="D11502" s="6">
        <v>12375.89</v>
      </c>
      <c r="E11502" s="6">
        <v>12392.9</v>
      </c>
      <c r="F11502" s="6">
        <v>12372.87</v>
      </c>
      <c r="G11502" s="6">
        <v>12387.88</v>
      </c>
      <c r="H11502" s="6"/>
      <c r="I11502" s="6"/>
      <c r="J11502" s="6"/>
    </row>
    <row r="11503" spans="3:10" x14ac:dyDescent="0.25">
      <c r="C11503" s="7">
        <v>43171.125</v>
      </c>
      <c r="D11503" s="8">
        <v>12387.88</v>
      </c>
      <c r="E11503" s="8">
        <v>12389.91</v>
      </c>
      <c r="F11503" s="8">
        <v>12371.87</v>
      </c>
      <c r="G11503" s="8">
        <v>12376.88</v>
      </c>
      <c r="H11503" s="8"/>
      <c r="I11503" s="8"/>
      <c r="J11503" s="8"/>
    </row>
    <row r="11504" spans="3:10" x14ac:dyDescent="0.25">
      <c r="C11504" s="5">
        <v>43171.166666666664</v>
      </c>
      <c r="D11504" s="6">
        <v>12376.9</v>
      </c>
      <c r="E11504" s="6">
        <v>12391.9</v>
      </c>
      <c r="F11504" s="6">
        <v>12372.87</v>
      </c>
      <c r="G11504" s="6">
        <v>12387.87</v>
      </c>
      <c r="H11504" s="6"/>
      <c r="I11504" s="6"/>
      <c r="J11504" s="6"/>
    </row>
    <row r="11505" spans="3:10" x14ac:dyDescent="0.25">
      <c r="C11505" s="7">
        <v>43171.208333333336</v>
      </c>
      <c r="D11505" s="8">
        <v>12388.91</v>
      </c>
      <c r="E11505" s="8">
        <v>12396.88</v>
      </c>
      <c r="F11505" s="8">
        <v>12386.81</v>
      </c>
      <c r="G11505" s="8">
        <v>12390.87</v>
      </c>
      <c r="H11505" s="8"/>
      <c r="I11505" s="8"/>
      <c r="J11505" s="8"/>
    </row>
    <row r="11506" spans="3:10" x14ac:dyDescent="0.25">
      <c r="C11506" s="5">
        <v>43171.25</v>
      </c>
      <c r="D11506" s="6">
        <v>12390.87</v>
      </c>
      <c r="E11506" s="6">
        <v>12401.91</v>
      </c>
      <c r="F11506" s="6">
        <v>12376.87</v>
      </c>
      <c r="G11506" s="6">
        <v>12386.88</v>
      </c>
      <c r="H11506" s="6"/>
      <c r="I11506" s="6"/>
      <c r="J11506" s="6"/>
    </row>
    <row r="11507" spans="3:10" x14ac:dyDescent="0.25">
      <c r="C11507" s="7">
        <v>43171.291666666664</v>
      </c>
      <c r="D11507" s="8">
        <v>12387.9</v>
      </c>
      <c r="E11507" s="8">
        <v>12394.91</v>
      </c>
      <c r="F11507" s="8">
        <v>12378.81</v>
      </c>
      <c r="G11507" s="8">
        <v>12394.9</v>
      </c>
      <c r="H11507" s="8"/>
      <c r="I11507" s="8"/>
      <c r="J11507" s="8"/>
    </row>
    <row r="11508" spans="3:10" x14ac:dyDescent="0.25">
      <c r="C11508" s="5">
        <v>43171.333333333336</v>
      </c>
      <c r="D11508" s="6">
        <v>12396.91</v>
      </c>
      <c r="E11508" s="6">
        <v>12415.96</v>
      </c>
      <c r="F11508" s="6">
        <v>12392.9</v>
      </c>
      <c r="G11508" s="6">
        <v>12408.07</v>
      </c>
      <c r="H11508" s="6"/>
      <c r="I11508" s="6"/>
      <c r="J11508" s="6"/>
    </row>
    <row r="11509" spans="3:10" x14ac:dyDescent="0.25">
      <c r="C11509" s="7">
        <v>43171.375</v>
      </c>
      <c r="D11509" s="8">
        <v>12408.07</v>
      </c>
      <c r="E11509" s="8">
        <v>12476.69</v>
      </c>
      <c r="F11509" s="8">
        <v>12408.07</v>
      </c>
      <c r="G11509" s="8">
        <v>12468.52</v>
      </c>
      <c r="H11509" s="8"/>
      <c r="I11509" s="8"/>
      <c r="J11509" s="8"/>
    </row>
    <row r="11510" spans="3:10" x14ac:dyDescent="0.25">
      <c r="C11510" s="5">
        <v>43171.416666666664</v>
      </c>
      <c r="D11510" s="6">
        <v>12467.52</v>
      </c>
      <c r="E11510" s="6">
        <v>12468.02</v>
      </c>
      <c r="F11510" s="6">
        <v>12398.84</v>
      </c>
      <c r="G11510" s="6">
        <v>12416.05</v>
      </c>
      <c r="H11510" s="6"/>
      <c r="I11510" s="6"/>
      <c r="J11510" s="6"/>
    </row>
    <row r="11511" spans="3:10" x14ac:dyDescent="0.25">
      <c r="C11511" s="7">
        <v>43171.458333333336</v>
      </c>
      <c r="D11511" s="8">
        <v>12416.05</v>
      </c>
      <c r="E11511" s="8">
        <v>12443.6</v>
      </c>
      <c r="F11511" s="8">
        <v>12413.45</v>
      </c>
      <c r="G11511" s="8">
        <v>12415.05</v>
      </c>
      <c r="H11511" s="8"/>
      <c r="I11511" s="8"/>
      <c r="J11511" s="8"/>
    </row>
    <row r="11512" spans="3:10" x14ac:dyDescent="0.25">
      <c r="C11512" s="5">
        <v>43171.5</v>
      </c>
      <c r="D11512" s="6">
        <v>12415</v>
      </c>
      <c r="E11512" s="6">
        <v>12441.46</v>
      </c>
      <c r="F11512" s="6">
        <v>12403.96</v>
      </c>
      <c r="G11512" s="6">
        <v>12439.11</v>
      </c>
      <c r="H11512" s="6"/>
      <c r="I11512" s="6"/>
      <c r="J11512" s="6"/>
    </row>
    <row r="11513" spans="3:10" x14ac:dyDescent="0.25">
      <c r="C11513" s="7">
        <v>43171.541666666664</v>
      </c>
      <c r="D11513" s="8">
        <v>12439.09</v>
      </c>
      <c r="E11513" s="8">
        <v>12445.6</v>
      </c>
      <c r="F11513" s="8">
        <v>12413.96</v>
      </c>
      <c r="G11513" s="8">
        <v>12433.21</v>
      </c>
      <c r="H11513" s="8"/>
      <c r="I11513" s="8"/>
      <c r="J11513" s="8"/>
    </row>
    <row r="11514" spans="3:10" x14ac:dyDescent="0.25">
      <c r="C11514" s="5">
        <v>43171.583333333336</v>
      </c>
      <c r="D11514" s="6">
        <v>12432.96</v>
      </c>
      <c r="E11514" s="6">
        <v>12433.96</v>
      </c>
      <c r="F11514" s="6">
        <v>12387.96</v>
      </c>
      <c r="G11514" s="6">
        <v>12397.71</v>
      </c>
      <c r="H11514" s="6"/>
      <c r="I11514" s="6"/>
      <c r="J11514" s="6"/>
    </row>
    <row r="11515" spans="3:10" x14ac:dyDescent="0.25">
      <c r="C11515" s="7">
        <v>43171.625</v>
      </c>
      <c r="D11515" s="8">
        <v>12397.96</v>
      </c>
      <c r="E11515" s="8">
        <v>12424.46</v>
      </c>
      <c r="F11515" s="8">
        <v>12382.02</v>
      </c>
      <c r="G11515" s="8">
        <v>12404.08</v>
      </c>
      <c r="H11515" s="8"/>
      <c r="I11515" s="8"/>
      <c r="J11515" s="8"/>
    </row>
    <row r="11516" spans="3:10" x14ac:dyDescent="0.25">
      <c r="C11516" s="5">
        <v>43171.666666666664</v>
      </c>
      <c r="D11516" s="6">
        <v>12404.34</v>
      </c>
      <c r="E11516" s="6">
        <v>12423.03</v>
      </c>
      <c r="F11516" s="6">
        <v>12387.88</v>
      </c>
      <c r="G11516" s="6">
        <v>12389.83</v>
      </c>
      <c r="H11516" s="6"/>
      <c r="I11516" s="6"/>
      <c r="J11516" s="6"/>
    </row>
    <row r="11517" spans="3:10" x14ac:dyDescent="0.25">
      <c r="C11517" s="7">
        <v>43171.708333333336</v>
      </c>
      <c r="D11517" s="8">
        <v>12388.59</v>
      </c>
      <c r="E11517" s="8">
        <v>12415.34</v>
      </c>
      <c r="F11517" s="8">
        <v>12358.73</v>
      </c>
      <c r="G11517" s="8">
        <v>12412.48</v>
      </c>
      <c r="H11517" s="8"/>
      <c r="I11517" s="8"/>
      <c r="J11517" s="8"/>
    </row>
    <row r="11518" spans="3:10" x14ac:dyDescent="0.25">
      <c r="C11518" s="5">
        <v>43171.75</v>
      </c>
      <c r="D11518" s="6">
        <v>12412.23</v>
      </c>
      <c r="E11518" s="6">
        <v>12433.84</v>
      </c>
      <c r="F11518" s="6">
        <v>12408.48</v>
      </c>
      <c r="G11518" s="6">
        <v>12413.71</v>
      </c>
      <c r="H11518" s="6"/>
      <c r="I11518" s="6"/>
      <c r="J11518" s="6"/>
    </row>
    <row r="11519" spans="3:10" x14ac:dyDescent="0.25">
      <c r="C11519" s="7">
        <v>43171.791666666664</v>
      </c>
      <c r="D11519" s="8">
        <v>12413.46</v>
      </c>
      <c r="E11519" s="8">
        <v>12423.5</v>
      </c>
      <c r="F11519" s="8">
        <v>12412.96</v>
      </c>
      <c r="G11519" s="8">
        <v>12413.94</v>
      </c>
      <c r="H11519" s="8"/>
      <c r="I11519" s="8"/>
      <c r="J11519" s="8"/>
    </row>
    <row r="11520" spans="3:10" x14ac:dyDescent="0.25">
      <c r="C11520" s="5">
        <v>43171.833333333336</v>
      </c>
      <c r="D11520" s="6">
        <v>12413.96</v>
      </c>
      <c r="E11520" s="6">
        <v>12420.96</v>
      </c>
      <c r="F11520" s="6">
        <v>12387.48</v>
      </c>
      <c r="G11520" s="6">
        <v>12394.96</v>
      </c>
      <c r="H11520" s="6"/>
      <c r="I11520" s="6"/>
      <c r="J11520" s="6"/>
    </row>
    <row r="11521" spans="3:10" x14ac:dyDescent="0.25">
      <c r="C11521" s="7">
        <v>43171.875</v>
      </c>
      <c r="D11521" s="8">
        <v>12394.46</v>
      </c>
      <c r="E11521" s="8">
        <v>12422.51</v>
      </c>
      <c r="F11521" s="8">
        <v>12393.96</v>
      </c>
      <c r="G11521" s="8">
        <v>12407.5</v>
      </c>
      <c r="H11521" s="8"/>
      <c r="I11521" s="8"/>
      <c r="J11521" s="8"/>
    </row>
    <row r="11522" spans="3:10" x14ac:dyDescent="0.25">
      <c r="C11522" s="5">
        <v>43171.916666666664</v>
      </c>
      <c r="D11522" s="6">
        <v>12407.67</v>
      </c>
      <c r="E11522" s="6">
        <v>12415.01</v>
      </c>
      <c r="F11522" s="6">
        <v>12399.25</v>
      </c>
      <c r="G11522" s="6">
        <v>12407</v>
      </c>
      <c r="H11522" s="6"/>
      <c r="I11522" s="6"/>
      <c r="J11522" s="6"/>
    </row>
    <row r="11523" spans="3:10" x14ac:dyDescent="0.25">
      <c r="C11523" s="7">
        <v>43172</v>
      </c>
      <c r="D11523" s="8">
        <v>12387.91</v>
      </c>
      <c r="E11523" s="8">
        <v>12393.9</v>
      </c>
      <c r="F11523" s="8">
        <v>12380.88</v>
      </c>
      <c r="G11523" s="8">
        <v>12389.84</v>
      </c>
      <c r="H11523" s="8"/>
      <c r="I11523" s="8"/>
      <c r="J11523" s="8"/>
    </row>
    <row r="11524" spans="3:10" x14ac:dyDescent="0.25">
      <c r="C11524" s="5">
        <v>43172.041666666664</v>
      </c>
      <c r="D11524" s="6">
        <v>12389.84</v>
      </c>
      <c r="E11524" s="6">
        <v>12390.9</v>
      </c>
      <c r="F11524" s="6">
        <v>12380.36</v>
      </c>
      <c r="G11524" s="6">
        <v>12380.36</v>
      </c>
      <c r="H11524" s="6"/>
      <c r="I11524" s="6"/>
      <c r="J11524" s="6"/>
    </row>
    <row r="11525" spans="3:10" x14ac:dyDescent="0.25">
      <c r="C11525" s="7">
        <v>43172.083333333336</v>
      </c>
      <c r="D11525" s="8">
        <v>12380.36</v>
      </c>
      <c r="E11525" s="8">
        <v>12386.91</v>
      </c>
      <c r="F11525" s="8">
        <v>12380.36</v>
      </c>
      <c r="G11525" s="8">
        <v>12386.89</v>
      </c>
      <c r="H11525" s="8"/>
      <c r="I11525" s="8"/>
      <c r="J11525" s="8"/>
    </row>
    <row r="11526" spans="3:10" x14ac:dyDescent="0.25">
      <c r="C11526" s="5">
        <v>43172.125</v>
      </c>
      <c r="D11526" s="6">
        <v>12386.89</v>
      </c>
      <c r="E11526" s="6">
        <v>12391.91</v>
      </c>
      <c r="F11526" s="6">
        <v>12381.87</v>
      </c>
      <c r="G11526" s="6">
        <v>12385.91</v>
      </c>
      <c r="H11526" s="6"/>
      <c r="I11526" s="6"/>
      <c r="J11526" s="6"/>
    </row>
    <row r="11527" spans="3:10" x14ac:dyDescent="0.25">
      <c r="C11527" s="7">
        <v>43172.166666666664</v>
      </c>
      <c r="D11527" s="8">
        <v>12386.9</v>
      </c>
      <c r="E11527" s="8">
        <v>12386.91</v>
      </c>
      <c r="F11527" s="8">
        <v>12380.82</v>
      </c>
      <c r="G11527" s="8">
        <v>12384.88</v>
      </c>
      <c r="H11527" s="8"/>
      <c r="I11527" s="8"/>
      <c r="J11527" s="8"/>
    </row>
    <row r="11528" spans="3:10" x14ac:dyDescent="0.25">
      <c r="C11528" s="5">
        <v>43172.208333333336</v>
      </c>
      <c r="D11528" s="6">
        <v>12384.9</v>
      </c>
      <c r="E11528" s="6">
        <v>12389.9</v>
      </c>
      <c r="F11528" s="6">
        <v>12382.8</v>
      </c>
      <c r="G11528" s="6">
        <v>12385.89</v>
      </c>
      <c r="H11528" s="6"/>
      <c r="I11528" s="6"/>
      <c r="J11528" s="6"/>
    </row>
    <row r="11529" spans="3:10" x14ac:dyDescent="0.25">
      <c r="C11529" s="7">
        <v>43172.25</v>
      </c>
      <c r="D11529" s="8">
        <v>12386.88</v>
      </c>
      <c r="E11529" s="8">
        <v>12394.91</v>
      </c>
      <c r="F11529" s="8">
        <v>12385.89</v>
      </c>
      <c r="G11529" s="8">
        <v>12392.88</v>
      </c>
      <c r="H11529" s="8"/>
      <c r="I11529" s="8"/>
      <c r="J11529" s="8"/>
    </row>
    <row r="11530" spans="3:10" x14ac:dyDescent="0.25">
      <c r="C11530" s="5">
        <v>43172.291666666664</v>
      </c>
      <c r="D11530" s="6">
        <v>12392.87</v>
      </c>
      <c r="E11530" s="6">
        <v>12399.89</v>
      </c>
      <c r="F11530" s="6">
        <v>12390.83</v>
      </c>
      <c r="G11530" s="6">
        <v>12395.87</v>
      </c>
      <c r="H11530" s="6"/>
      <c r="I11530" s="6"/>
      <c r="J11530" s="6"/>
    </row>
    <row r="11531" spans="3:10" x14ac:dyDescent="0.25">
      <c r="C11531" s="7">
        <v>43172.333333333336</v>
      </c>
      <c r="D11531" s="8">
        <v>12394.91</v>
      </c>
      <c r="E11531" s="8">
        <v>12405.9</v>
      </c>
      <c r="F11531" s="8">
        <v>12393.87</v>
      </c>
      <c r="G11531" s="8">
        <v>12399.41</v>
      </c>
      <c r="H11531" s="8"/>
      <c r="I11531" s="8"/>
      <c r="J11531" s="8"/>
    </row>
    <row r="11532" spans="3:10" x14ac:dyDescent="0.25">
      <c r="C11532" s="5">
        <v>43172.375</v>
      </c>
      <c r="D11532" s="6">
        <v>12399.41</v>
      </c>
      <c r="E11532" s="6">
        <v>12433.66</v>
      </c>
      <c r="F11532" s="6">
        <v>12399.41</v>
      </c>
      <c r="G11532" s="6">
        <v>12419.46</v>
      </c>
      <c r="H11532" s="6"/>
      <c r="I11532" s="6"/>
      <c r="J11532" s="6"/>
    </row>
    <row r="11533" spans="3:10" x14ac:dyDescent="0.25">
      <c r="C11533" s="7">
        <v>43172.416666666664</v>
      </c>
      <c r="D11533" s="8">
        <v>12419.46</v>
      </c>
      <c r="E11533" s="8">
        <v>12446.46</v>
      </c>
      <c r="F11533" s="8">
        <v>12408.28</v>
      </c>
      <c r="G11533" s="8">
        <v>12434.96</v>
      </c>
      <c r="H11533" s="8"/>
      <c r="I11533" s="8"/>
      <c r="J11533" s="8"/>
    </row>
    <row r="11534" spans="3:10" x14ac:dyDescent="0.25">
      <c r="C11534" s="5">
        <v>43172.458333333336</v>
      </c>
      <c r="D11534" s="6">
        <v>12434.71</v>
      </c>
      <c r="E11534" s="6">
        <v>12459.66</v>
      </c>
      <c r="F11534" s="6">
        <v>12432.99</v>
      </c>
      <c r="G11534" s="6">
        <v>12439.26</v>
      </c>
      <c r="H11534" s="6"/>
      <c r="I11534" s="6"/>
      <c r="J11534" s="6"/>
    </row>
    <row r="11535" spans="3:10" x14ac:dyDescent="0.25">
      <c r="C11535" s="7">
        <v>43172.5</v>
      </c>
      <c r="D11535" s="8">
        <v>12439.5</v>
      </c>
      <c r="E11535" s="8">
        <v>12447.75</v>
      </c>
      <c r="F11535" s="8">
        <v>12430.96</v>
      </c>
      <c r="G11535" s="8">
        <v>12436.98</v>
      </c>
      <c r="H11535" s="8"/>
      <c r="I11535" s="8"/>
      <c r="J11535" s="8"/>
    </row>
    <row r="11536" spans="3:10" x14ac:dyDescent="0.25">
      <c r="C11536" s="5">
        <v>43172.541666666664</v>
      </c>
      <c r="D11536" s="6">
        <v>12436.73</v>
      </c>
      <c r="E11536" s="6">
        <v>12437.73</v>
      </c>
      <c r="F11536" s="6">
        <v>12404.76</v>
      </c>
      <c r="G11536" s="6">
        <v>12414.53</v>
      </c>
      <c r="H11536" s="6"/>
      <c r="I11536" s="6"/>
      <c r="J11536" s="6"/>
    </row>
    <row r="11537" spans="3:10" x14ac:dyDescent="0.25">
      <c r="C11537" s="7">
        <v>43172.583333333336</v>
      </c>
      <c r="D11537" s="8">
        <v>12414.78</v>
      </c>
      <c r="E11537" s="8">
        <v>12439.16</v>
      </c>
      <c r="F11537" s="8">
        <v>12343.04</v>
      </c>
      <c r="G11537" s="8">
        <v>12398.08</v>
      </c>
      <c r="H11537" s="8"/>
      <c r="I11537" s="8"/>
      <c r="J11537" s="8"/>
    </row>
    <row r="11538" spans="3:10" x14ac:dyDescent="0.25">
      <c r="C11538" s="5">
        <v>43172.625</v>
      </c>
      <c r="D11538" s="6">
        <v>12398.33</v>
      </c>
      <c r="E11538" s="6">
        <v>12408.01</v>
      </c>
      <c r="F11538" s="6">
        <v>12355.08</v>
      </c>
      <c r="G11538" s="6">
        <v>12356.58</v>
      </c>
      <c r="H11538" s="6"/>
      <c r="I11538" s="6"/>
      <c r="J11538" s="6"/>
    </row>
    <row r="11539" spans="3:10" x14ac:dyDescent="0.25">
      <c r="C11539" s="7">
        <v>43172.666666666664</v>
      </c>
      <c r="D11539" s="8">
        <v>12355.58</v>
      </c>
      <c r="E11539" s="8">
        <v>12375.84</v>
      </c>
      <c r="F11539" s="8">
        <v>12326.2</v>
      </c>
      <c r="G11539" s="8">
        <v>12341.59</v>
      </c>
      <c r="H11539" s="8"/>
      <c r="I11539" s="8"/>
      <c r="J11539" s="8"/>
    </row>
    <row r="11540" spans="3:10" x14ac:dyDescent="0.25">
      <c r="C11540" s="5">
        <v>43172.708333333336</v>
      </c>
      <c r="D11540" s="6">
        <v>12342.59</v>
      </c>
      <c r="E11540" s="6">
        <v>12343.09</v>
      </c>
      <c r="F11540" s="6">
        <v>12201.83</v>
      </c>
      <c r="G11540" s="6">
        <v>12202.58</v>
      </c>
      <c r="H11540" s="6"/>
      <c r="I11540" s="6"/>
      <c r="J11540" s="6"/>
    </row>
    <row r="11541" spans="3:10" x14ac:dyDescent="0.25">
      <c r="C11541" s="7">
        <v>43172.75</v>
      </c>
      <c r="D11541" s="8">
        <v>12202.33</v>
      </c>
      <c r="E11541" s="8">
        <v>12220.62</v>
      </c>
      <c r="F11541" s="8">
        <v>12158.98</v>
      </c>
      <c r="G11541" s="8">
        <v>12187.12</v>
      </c>
      <c r="H11541" s="8"/>
      <c r="I11541" s="8"/>
      <c r="J11541" s="8"/>
    </row>
    <row r="11542" spans="3:10" x14ac:dyDescent="0.25">
      <c r="C11542" s="5">
        <v>43172.791666666664</v>
      </c>
      <c r="D11542" s="6">
        <v>12186.87</v>
      </c>
      <c r="E11542" s="6">
        <v>12191.61</v>
      </c>
      <c r="F11542" s="6">
        <v>12130.08</v>
      </c>
      <c r="G11542" s="6">
        <v>12134.33</v>
      </c>
      <c r="H11542" s="6"/>
      <c r="I11542" s="6"/>
      <c r="J11542" s="6"/>
    </row>
    <row r="11543" spans="3:10" x14ac:dyDescent="0.25">
      <c r="C11543" s="7">
        <v>43172.833333333336</v>
      </c>
      <c r="D11543" s="8">
        <v>12134.08</v>
      </c>
      <c r="E11543" s="8">
        <v>12169.57</v>
      </c>
      <c r="F11543" s="8">
        <v>12131.57</v>
      </c>
      <c r="G11543" s="8">
        <v>12150.81</v>
      </c>
      <c r="H11543" s="8"/>
      <c r="I11543" s="8"/>
      <c r="J11543" s="8"/>
    </row>
    <row r="11544" spans="3:10" x14ac:dyDescent="0.25">
      <c r="C11544" s="5">
        <v>43172.875</v>
      </c>
      <c r="D11544" s="6">
        <v>12150.06</v>
      </c>
      <c r="E11544" s="6">
        <v>12160.06</v>
      </c>
      <c r="F11544" s="6">
        <v>12115.79</v>
      </c>
      <c r="G11544" s="6">
        <v>12149.53</v>
      </c>
      <c r="H11544" s="6"/>
      <c r="I11544" s="6"/>
      <c r="J11544" s="6"/>
    </row>
    <row r="11545" spans="3:10" x14ac:dyDescent="0.25">
      <c r="C11545" s="7">
        <v>43172.916666666664</v>
      </c>
      <c r="D11545" s="8">
        <v>12149.03</v>
      </c>
      <c r="E11545" s="8">
        <v>12162.28</v>
      </c>
      <c r="F11545" s="8">
        <v>12143.26</v>
      </c>
      <c r="G11545" s="8">
        <v>12154.01</v>
      </c>
      <c r="H11545" s="8"/>
      <c r="I11545" s="8"/>
      <c r="J11545" s="8"/>
    </row>
    <row r="11546" spans="3:10" x14ac:dyDescent="0.25">
      <c r="C11546" s="5">
        <v>43173</v>
      </c>
      <c r="D11546" s="6">
        <v>12142.2</v>
      </c>
      <c r="E11546" s="6">
        <v>12146.36</v>
      </c>
      <c r="F11546" s="6">
        <v>12120.12</v>
      </c>
      <c r="G11546" s="6">
        <v>12145.26</v>
      </c>
      <c r="H11546" s="6"/>
      <c r="I11546" s="6"/>
      <c r="J11546" s="6"/>
    </row>
    <row r="11547" spans="3:10" x14ac:dyDescent="0.25">
      <c r="C11547" s="7">
        <v>43173.041666666664</v>
      </c>
      <c r="D11547" s="8">
        <v>12144.16</v>
      </c>
      <c r="E11547" s="8">
        <v>12153.43</v>
      </c>
      <c r="F11547" s="8">
        <v>12139.17</v>
      </c>
      <c r="G11547" s="8">
        <v>12149.53</v>
      </c>
      <c r="H11547" s="8"/>
      <c r="I11547" s="8"/>
      <c r="J11547" s="8"/>
    </row>
    <row r="11548" spans="3:10" x14ac:dyDescent="0.25">
      <c r="C11548" s="5">
        <v>43173.083333333336</v>
      </c>
      <c r="D11548" s="6">
        <v>12148.43</v>
      </c>
      <c r="E11548" s="6">
        <v>12161.5</v>
      </c>
      <c r="F11548" s="6">
        <v>12147.33</v>
      </c>
      <c r="G11548" s="6">
        <v>12150.5</v>
      </c>
      <c r="H11548" s="6"/>
      <c r="I11548" s="6"/>
      <c r="J11548" s="6"/>
    </row>
    <row r="11549" spans="3:10" x14ac:dyDescent="0.25">
      <c r="C11549" s="7">
        <v>43173.125</v>
      </c>
      <c r="D11549" s="8">
        <v>12150.49</v>
      </c>
      <c r="E11549" s="8">
        <v>12152.69</v>
      </c>
      <c r="F11549" s="8">
        <v>12132.42</v>
      </c>
      <c r="G11549" s="8">
        <v>12138.49</v>
      </c>
      <c r="H11549" s="8"/>
      <c r="I11549" s="8"/>
      <c r="J11549" s="8"/>
    </row>
    <row r="11550" spans="3:10" x14ac:dyDescent="0.25">
      <c r="C11550" s="5">
        <v>43173.166666666664</v>
      </c>
      <c r="D11550" s="6">
        <v>12139.04</v>
      </c>
      <c r="E11550" s="6">
        <v>12146.17</v>
      </c>
      <c r="F11550" s="6">
        <v>12128.09</v>
      </c>
      <c r="G11550" s="6">
        <v>12129.28</v>
      </c>
      <c r="H11550" s="6"/>
      <c r="I11550" s="6"/>
      <c r="J11550" s="6"/>
    </row>
    <row r="11551" spans="3:10" x14ac:dyDescent="0.25">
      <c r="C11551" s="7">
        <v>43173.208333333336</v>
      </c>
      <c r="D11551" s="8">
        <v>12128.18</v>
      </c>
      <c r="E11551" s="8">
        <v>12140.74</v>
      </c>
      <c r="F11551" s="8">
        <v>12121.19</v>
      </c>
      <c r="G11551" s="8">
        <v>12137.44</v>
      </c>
      <c r="H11551" s="8"/>
      <c r="I11551" s="8"/>
      <c r="J11551" s="8"/>
    </row>
    <row r="11552" spans="3:10" x14ac:dyDescent="0.25">
      <c r="C11552" s="5">
        <v>43173.25</v>
      </c>
      <c r="D11552" s="6">
        <v>12138.54</v>
      </c>
      <c r="E11552" s="6">
        <v>12154.29</v>
      </c>
      <c r="F11552" s="6">
        <v>12135.24</v>
      </c>
      <c r="G11552" s="6">
        <v>12149.89</v>
      </c>
      <c r="H11552" s="6"/>
      <c r="I11552" s="6"/>
      <c r="J11552" s="6"/>
    </row>
    <row r="11553" spans="3:10" x14ac:dyDescent="0.25">
      <c r="C11553" s="7">
        <v>43173.291666666664</v>
      </c>
      <c r="D11553" s="8">
        <v>12149.89</v>
      </c>
      <c r="E11553" s="8">
        <v>12153.18</v>
      </c>
      <c r="F11553" s="8">
        <v>12142.19</v>
      </c>
      <c r="G11553" s="8">
        <v>12148.22</v>
      </c>
      <c r="H11553" s="8"/>
      <c r="I11553" s="8"/>
      <c r="J11553" s="8"/>
    </row>
    <row r="11554" spans="3:10" x14ac:dyDescent="0.25">
      <c r="C11554" s="5">
        <v>43173.333333333336</v>
      </c>
      <c r="D11554" s="6">
        <v>12149.87</v>
      </c>
      <c r="E11554" s="6">
        <v>12169.46</v>
      </c>
      <c r="F11554" s="6">
        <v>12149.4</v>
      </c>
      <c r="G11554" s="6">
        <v>12168.77</v>
      </c>
      <c r="H11554" s="6"/>
      <c r="I11554" s="6"/>
      <c r="J11554" s="6"/>
    </row>
    <row r="11555" spans="3:10" x14ac:dyDescent="0.25">
      <c r="C11555" s="7">
        <v>43173.375</v>
      </c>
      <c r="D11555" s="8">
        <v>12178.78</v>
      </c>
      <c r="E11555" s="8">
        <v>12214.75</v>
      </c>
      <c r="F11555" s="8">
        <v>12165.98</v>
      </c>
      <c r="G11555" s="8">
        <v>12214.5</v>
      </c>
      <c r="H11555" s="8"/>
      <c r="I11555" s="8"/>
      <c r="J11555" s="8"/>
    </row>
    <row r="11556" spans="3:10" x14ac:dyDescent="0.25">
      <c r="C11556" s="5">
        <v>43173.416666666664</v>
      </c>
      <c r="D11556" s="6">
        <v>12213.75</v>
      </c>
      <c r="E11556" s="6">
        <v>12248.83</v>
      </c>
      <c r="F11556" s="6">
        <v>12200.22</v>
      </c>
      <c r="G11556" s="6">
        <v>12222.98</v>
      </c>
      <c r="H11556" s="6"/>
      <c r="I11556" s="6"/>
      <c r="J11556" s="6"/>
    </row>
    <row r="11557" spans="3:10" x14ac:dyDescent="0.25">
      <c r="C11557" s="7">
        <v>43173.458333333336</v>
      </c>
      <c r="D11557" s="8">
        <v>12223.72</v>
      </c>
      <c r="E11557" s="8">
        <v>12266.64</v>
      </c>
      <c r="F11557" s="8">
        <v>12223.72</v>
      </c>
      <c r="G11557" s="8">
        <v>12260.45</v>
      </c>
      <c r="H11557" s="8"/>
      <c r="I11557" s="8"/>
      <c r="J11557" s="8"/>
    </row>
    <row r="11558" spans="3:10" x14ac:dyDescent="0.25">
      <c r="C11558" s="5">
        <v>43173.5</v>
      </c>
      <c r="D11558" s="6">
        <v>12260.95</v>
      </c>
      <c r="E11558" s="6">
        <v>12273.9</v>
      </c>
      <c r="F11558" s="6">
        <v>12233.32</v>
      </c>
      <c r="G11558" s="6">
        <v>12234.82</v>
      </c>
      <c r="H11558" s="6"/>
      <c r="I11558" s="6"/>
      <c r="J11558" s="6"/>
    </row>
    <row r="11559" spans="3:10" x14ac:dyDescent="0.25">
      <c r="C11559" s="7">
        <v>43173.541666666664</v>
      </c>
      <c r="D11559" s="8">
        <v>12234.57</v>
      </c>
      <c r="E11559" s="8">
        <v>12287.18</v>
      </c>
      <c r="F11559" s="8">
        <v>12234.57</v>
      </c>
      <c r="G11559" s="8">
        <v>12280.47</v>
      </c>
      <c r="H11559" s="8"/>
      <c r="I11559" s="8"/>
      <c r="J11559" s="8"/>
    </row>
    <row r="11560" spans="3:10" x14ac:dyDescent="0.25">
      <c r="C11560" s="5">
        <v>43173.583333333336</v>
      </c>
      <c r="D11560" s="6">
        <v>12280.97</v>
      </c>
      <c r="E11560" s="6">
        <v>12296.52</v>
      </c>
      <c r="F11560" s="6">
        <v>12264.13</v>
      </c>
      <c r="G11560" s="6">
        <v>12286.28</v>
      </c>
      <c r="H11560" s="6"/>
      <c r="I11560" s="6"/>
      <c r="J11560" s="6"/>
    </row>
    <row r="11561" spans="3:10" x14ac:dyDescent="0.25">
      <c r="C11561" s="7">
        <v>43173.625</v>
      </c>
      <c r="D11561" s="8">
        <v>12285.53</v>
      </c>
      <c r="E11561" s="8">
        <v>12324.3</v>
      </c>
      <c r="F11561" s="8">
        <v>12282.28</v>
      </c>
      <c r="G11561" s="8">
        <v>12293.22</v>
      </c>
      <c r="H11561" s="8"/>
      <c r="I11561" s="8"/>
      <c r="J11561" s="8"/>
    </row>
    <row r="11562" spans="3:10" x14ac:dyDescent="0.25">
      <c r="C11562" s="5">
        <v>43173.666666666664</v>
      </c>
      <c r="D11562" s="6">
        <v>12293.47</v>
      </c>
      <c r="E11562" s="6">
        <v>12309.27</v>
      </c>
      <c r="F11562" s="6">
        <v>12242.07</v>
      </c>
      <c r="G11562" s="6">
        <v>12247.02</v>
      </c>
      <c r="H11562" s="6"/>
      <c r="I11562" s="6"/>
      <c r="J11562" s="6"/>
    </row>
    <row r="11563" spans="3:10" x14ac:dyDescent="0.25">
      <c r="C11563" s="7">
        <v>43173.708333333336</v>
      </c>
      <c r="D11563" s="8">
        <v>12247.52</v>
      </c>
      <c r="E11563" s="8">
        <v>12254.24</v>
      </c>
      <c r="F11563" s="8">
        <v>12201.77</v>
      </c>
      <c r="G11563" s="8">
        <v>12232.9</v>
      </c>
      <c r="H11563" s="8"/>
      <c r="I11563" s="8"/>
      <c r="J11563" s="8"/>
    </row>
    <row r="11564" spans="3:10" x14ac:dyDescent="0.25">
      <c r="C11564" s="5">
        <v>43173.75</v>
      </c>
      <c r="D11564" s="6">
        <v>12233.19</v>
      </c>
      <c r="E11564" s="6">
        <v>12269.85</v>
      </c>
      <c r="F11564" s="6">
        <v>12206.9</v>
      </c>
      <c r="G11564" s="6">
        <v>12250.4</v>
      </c>
      <c r="H11564" s="6"/>
      <c r="I11564" s="6"/>
      <c r="J11564" s="6"/>
    </row>
    <row r="11565" spans="3:10" x14ac:dyDescent="0.25">
      <c r="C11565" s="7">
        <v>43173.791666666664</v>
      </c>
      <c r="D11565" s="8">
        <v>12249.9</v>
      </c>
      <c r="E11565" s="8">
        <v>12283.39</v>
      </c>
      <c r="F11565" s="8">
        <v>12234.16</v>
      </c>
      <c r="G11565" s="8">
        <v>12276.39</v>
      </c>
      <c r="H11565" s="8"/>
      <c r="I11565" s="8"/>
      <c r="J11565" s="8"/>
    </row>
    <row r="11566" spans="3:10" x14ac:dyDescent="0.25">
      <c r="C11566" s="5">
        <v>43173.833333333336</v>
      </c>
      <c r="D11566" s="6">
        <v>12276.14</v>
      </c>
      <c r="E11566" s="6">
        <v>12279.89</v>
      </c>
      <c r="F11566" s="6">
        <v>12229.42</v>
      </c>
      <c r="G11566" s="6">
        <v>12249.66</v>
      </c>
      <c r="H11566" s="6"/>
      <c r="I11566" s="6"/>
      <c r="J11566" s="6"/>
    </row>
    <row r="11567" spans="3:10" x14ac:dyDescent="0.25">
      <c r="C11567" s="7">
        <v>43173.875</v>
      </c>
      <c r="D11567" s="8">
        <v>12249.41</v>
      </c>
      <c r="E11567" s="8">
        <v>12253.91</v>
      </c>
      <c r="F11567" s="8">
        <v>12230.67</v>
      </c>
      <c r="G11567" s="8">
        <v>12250.16</v>
      </c>
      <c r="H11567" s="8"/>
      <c r="I11567" s="8"/>
      <c r="J11567" s="8"/>
    </row>
    <row r="11568" spans="3:10" x14ac:dyDescent="0.25">
      <c r="C11568" s="5">
        <v>43173.916666666664</v>
      </c>
      <c r="D11568" s="6">
        <v>12249.91</v>
      </c>
      <c r="E11568" s="6">
        <v>12266.4</v>
      </c>
      <c r="F11568" s="6">
        <v>12247.16</v>
      </c>
      <c r="G11568" s="6">
        <v>12255.41</v>
      </c>
      <c r="H11568" s="6"/>
      <c r="I11568" s="6"/>
      <c r="J11568" s="6"/>
    </row>
    <row r="11569" spans="3:10" x14ac:dyDescent="0.25">
      <c r="C11569" s="7">
        <v>43174</v>
      </c>
      <c r="D11569" s="8">
        <v>12256.17</v>
      </c>
      <c r="E11569" s="8">
        <v>12267.3</v>
      </c>
      <c r="F11569" s="8">
        <v>12249.5</v>
      </c>
      <c r="G11569" s="8">
        <v>12266.19</v>
      </c>
      <c r="H11569" s="8"/>
      <c r="I11569" s="8"/>
      <c r="J11569" s="8"/>
    </row>
    <row r="11570" spans="3:10" x14ac:dyDescent="0.25">
      <c r="C11570" s="5">
        <v>43174.041666666664</v>
      </c>
      <c r="D11570" s="6">
        <v>12265.07</v>
      </c>
      <c r="E11570" s="6">
        <v>12268.3</v>
      </c>
      <c r="F11570" s="6">
        <v>12245</v>
      </c>
      <c r="G11570" s="6">
        <v>12261.13</v>
      </c>
      <c r="H11570" s="6"/>
      <c r="I11570" s="6"/>
      <c r="J11570" s="6"/>
    </row>
    <row r="11571" spans="3:10" x14ac:dyDescent="0.25">
      <c r="C11571" s="7">
        <v>43174.083333333336</v>
      </c>
      <c r="D11571" s="8">
        <v>12260.02</v>
      </c>
      <c r="E11571" s="8">
        <v>12274.48</v>
      </c>
      <c r="F11571" s="8">
        <v>12212.58</v>
      </c>
      <c r="G11571" s="8">
        <v>12214.81</v>
      </c>
      <c r="H11571" s="8"/>
      <c r="I11571" s="8"/>
      <c r="J11571" s="8"/>
    </row>
    <row r="11572" spans="3:10" x14ac:dyDescent="0.25">
      <c r="C11572" s="5">
        <v>43174.125</v>
      </c>
      <c r="D11572" s="6">
        <v>12214.44</v>
      </c>
      <c r="E11572" s="6">
        <v>12238.57</v>
      </c>
      <c r="F11572" s="6">
        <v>12211.6</v>
      </c>
      <c r="G11572" s="6">
        <v>12231.9</v>
      </c>
      <c r="H11572" s="6"/>
      <c r="I11572" s="6"/>
      <c r="J11572" s="6"/>
    </row>
    <row r="11573" spans="3:10" x14ac:dyDescent="0.25">
      <c r="C11573" s="7">
        <v>43174.166666666664</v>
      </c>
      <c r="D11573" s="8">
        <v>12233.01</v>
      </c>
      <c r="E11573" s="8">
        <v>12292.73</v>
      </c>
      <c r="F11573" s="8">
        <v>12233.01</v>
      </c>
      <c r="G11573" s="8">
        <v>12279.39</v>
      </c>
      <c r="H11573" s="8"/>
      <c r="I11573" s="8"/>
      <c r="J11573" s="8"/>
    </row>
    <row r="11574" spans="3:10" x14ac:dyDescent="0.25">
      <c r="C11574" s="5">
        <v>43174.208333333336</v>
      </c>
      <c r="D11574" s="6">
        <v>12280.5</v>
      </c>
      <c r="E11574" s="6">
        <v>12283.84</v>
      </c>
      <c r="F11574" s="6">
        <v>12265.16</v>
      </c>
      <c r="G11574" s="6">
        <v>12272.94</v>
      </c>
      <c r="H11574" s="6"/>
      <c r="I11574" s="6"/>
      <c r="J11574" s="6"/>
    </row>
    <row r="11575" spans="3:10" x14ac:dyDescent="0.25">
      <c r="C11575" s="7">
        <v>43174.25</v>
      </c>
      <c r="D11575" s="8">
        <v>12272.39</v>
      </c>
      <c r="E11575" s="8">
        <v>12275.49</v>
      </c>
      <c r="F11575" s="8">
        <v>12266.59</v>
      </c>
      <c r="G11575" s="8">
        <v>12267.7</v>
      </c>
      <c r="H11575" s="8"/>
      <c r="I11575" s="8"/>
      <c r="J11575" s="8"/>
    </row>
    <row r="11576" spans="3:10" x14ac:dyDescent="0.25">
      <c r="C11576" s="5">
        <v>43174.291666666664</v>
      </c>
      <c r="D11576" s="6">
        <v>12268.26</v>
      </c>
      <c r="E11576" s="6">
        <v>12283.3</v>
      </c>
      <c r="F11576" s="6">
        <v>12253.34</v>
      </c>
      <c r="G11576" s="6">
        <v>12282.75</v>
      </c>
      <c r="H11576" s="6"/>
      <c r="I11576" s="6"/>
      <c r="J11576" s="6"/>
    </row>
    <row r="11577" spans="3:10" x14ac:dyDescent="0.25">
      <c r="C11577" s="7">
        <v>43174.333333333336</v>
      </c>
      <c r="D11577" s="8">
        <v>12282.19</v>
      </c>
      <c r="E11577" s="8">
        <v>12284.54</v>
      </c>
      <c r="F11577" s="8">
        <v>12262.24</v>
      </c>
      <c r="G11577" s="8">
        <v>12264.41</v>
      </c>
      <c r="H11577" s="8"/>
      <c r="I11577" s="8"/>
      <c r="J11577" s="8"/>
    </row>
    <row r="11578" spans="3:10" x14ac:dyDescent="0.25">
      <c r="C11578" s="5">
        <v>43174.375</v>
      </c>
      <c r="D11578" s="6">
        <v>12274.5</v>
      </c>
      <c r="E11578" s="6">
        <v>12301.42</v>
      </c>
      <c r="F11578" s="6">
        <v>12271.87</v>
      </c>
      <c r="G11578" s="6">
        <v>12281.5</v>
      </c>
      <c r="H11578" s="6"/>
      <c r="I11578" s="6"/>
      <c r="J11578" s="6"/>
    </row>
    <row r="11579" spans="3:10" x14ac:dyDescent="0.25">
      <c r="C11579" s="7">
        <v>43174.416666666664</v>
      </c>
      <c r="D11579" s="8">
        <v>12283.25</v>
      </c>
      <c r="E11579" s="8">
        <v>12298.88</v>
      </c>
      <c r="F11579" s="8">
        <v>12271.6</v>
      </c>
      <c r="G11579" s="8">
        <v>12294.04</v>
      </c>
      <c r="H11579" s="8"/>
      <c r="I11579" s="8"/>
      <c r="J11579" s="8"/>
    </row>
    <row r="11580" spans="3:10" x14ac:dyDescent="0.25">
      <c r="C11580" s="5">
        <v>43174.458333333336</v>
      </c>
      <c r="D11580" s="6">
        <v>12294.54</v>
      </c>
      <c r="E11580" s="6">
        <v>12351.9</v>
      </c>
      <c r="F11580" s="6">
        <v>12285.51</v>
      </c>
      <c r="G11580" s="6">
        <v>12310.05</v>
      </c>
      <c r="H11580" s="6"/>
      <c r="I11580" s="6"/>
      <c r="J11580" s="6"/>
    </row>
    <row r="11581" spans="3:10" x14ac:dyDescent="0.25">
      <c r="C11581" s="7">
        <v>43174.5</v>
      </c>
      <c r="D11581" s="8">
        <v>12309.8</v>
      </c>
      <c r="E11581" s="8">
        <v>12309.8</v>
      </c>
      <c r="F11581" s="8">
        <v>12243.36</v>
      </c>
      <c r="G11581" s="8">
        <v>12247.8</v>
      </c>
      <c r="H11581" s="8"/>
      <c r="I11581" s="8"/>
      <c r="J11581" s="8"/>
    </row>
    <row r="11582" spans="3:10" x14ac:dyDescent="0.25">
      <c r="C11582" s="5">
        <v>43174.541666666664</v>
      </c>
      <c r="D11582" s="6">
        <v>12248.05</v>
      </c>
      <c r="E11582" s="6">
        <v>12287.54</v>
      </c>
      <c r="F11582" s="6">
        <v>12238.63</v>
      </c>
      <c r="G11582" s="6">
        <v>12277.41</v>
      </c>
      <c r="H11582" s="6"/>
      <c r="I11582" s="6"/>
      <c r="J11582" s="6"/>
    </row>
    <row r="11583" spans="3:10" x14ac:dyDescent="0.25">
      <c r="C11583" s="7">
        <v>43174.583333333336</v>
      </c>
      <c r="D11583" s="8">
        <v>12277.42</v>
      </c>
      <c r="E11583" s="8">
        <v>12293.57</v>
      </c>
      <c r="F11583" s="8">
        <v>12250.99</v>
      </c>
      <c r="G11583" s="8">
        <v>12287.04</v>
      </c>
      <c r="H11583" s="8"/>
      <c r="I11583" s="8"/>
      <c r="J11583" s="8"/>
    </row>
    <row r="11584" spans="3:10" x14ac:dyDescent="0.25">
      <c r="C11584" s="5">
        <v>43174.625</v>
      </c>
      <c r="D11584" s="6">
        <v>12286.79</v>
      </c>
      <c r="E11584" s="6">
        <v>12304.48</v>
      </c>
      <c r="F11584" s="6">
        <v>12279.31</v>
      </c>
      <c r="G11584" s="6">
        <v>12294.87</v>
      </c>
      <c r="H11584" s="6"/>
      <c r="I11584" s="6"/>
      <c r="J11584" s="6"/>
    </row>
    <row r="11585" spans="3:10" x14ac:dyDescent="0.25">
      <c r="C11585" s="7">
        <v>43174.666666666664</v>
      </c>
      <c r="D11585" s="8">
        <v>12294.88</v>
      </c>
      <c r="E11585" s="8">
        <v>12342.35</v>
      </c>
      <c r="F11585" s="8">
        <v>12294.88</v>
      </c>
      <c r="G11585" s="8">
        <v>12334.99</v>
      </c>
      <c r="H11585" s="8"/>
      <c r="I11585" s="8"/>
      <c r="J11585" s="8"/>
    </row>
    <row r="11586" spans="3:10" x14ac:dyDescent="0.25">
      <c r="C11586" s="5">
        <v>43174.708333333336</v>
      </c>
      <c r="D11586" s="6">
        <v>12335.73</v>
      </c>
      <c r="E11586" s="6">
        <v>12379.14</v>
      </c>
      <c r="F11586" s="6">
        <v>12330.2</v>
      </c>
      <c r="G11586" s="6">
        <v>12348.14</v>
      </c>
      <c r="H11586" s="6"/>
      <c r="I11586" s="6"/>
      <c r="J11586" s="6"/>
    </row>
    <row r="11587" spans="3:10" x14ac:dyDescent="0.25">
      <c r="C11587" s="7">
        <v>43174.75</v>
      </c>
      <c r="D11587" s="8">
        <v>12347.89</v>
      </c>
      <c r="E11587" s="8">
        <v>12363.12</v>
      </c>
      <c r="F11587" s="8">
        <v>12343.58</v>
      </c>
      <c r="G11587" s="8">
        <v>12348.45</v>
      </c>
      <c r="H11587" s="8"/>
      <c r="I11587" s="8"/>
      <c r="J11587" s="8"/>
    </row>
    <row r="11588" spans="3:10" x14ac:dyDescent="0.25">
      <c r="C11588" s="5">
        <v>43174.791666666664</v>
      </c>
      <c r="D11588" s="6">
        <v>12348.2</v>
      </c>
      <c r="E11588" s="6">
        <v>12352.44</v>
      </c>
      <c r="F11588" s="6">
        <v>12317.22</v>
      </c>
      <c r="G11588" s="6">
        <v>12317.22</v>
      </c>
      <c r="H11588" s="6"/>
      <c r="I11588" s="6"/>
      <c r="J11588" s="6"/>
    </row>
    <row r="11589" spans="3:10" x14ac:dyDescent="0.25">
      <c r="C11589" s="7">
        <v>43174.833333333336</v>
      </c>
      <c r="D11589" s="8">
        <v>12317.72</v>
      </c>
      <c r="E11589" s="8">
        <v>12339.46</v>
      </c>
      <c r="F11589" s="8">
        <v>12310.22</v>
      </c>
      <c r="G11589" s="8">
        <v>12338.21</v>
      </c>
      <c r="H11589" s="8"/>
      <c r="I11589" s="8"/>
      <c r="J11589" s="8"/>
    </row>
    <row r="11590" spans="3:10" x14ac:dyDescent="0.25">
      <c r="C11590" s="5">
        <v>43174.875</v>
      </c>
      <c r="D11590" s="6">
        <v>12337.71</v>
      </c>
      <c r="E11590" s="6">
        <v>12371.94</v>
      </c>
      <c r="F11590" s="6">
        <v>12329.72</v>
      </c>
      <c r="G11590" s="6">
        <v>12363.2</v>
      </c>
      <c r="H11590" s="6"/>
      <c r="I11590" s="6"/>
      <c r="J11590" s="6"/>
    </row>
    <row r="11591" spans="3:10" x14ac:dyDescent="0.25">
      <c r="C11591" s="7">
        <v>43174.916666666664</v>
      </c>
      <c r="D11591" s="8">
        <v>12363.95</v>
      </c>
      <c r="E11591" s="8">
        <v>12382.69</v>
      </c>
      <c r="F11591" s="8">
        <v>12361.7</v>
      </c>
      <c r="G11591" s="8">
        <v>12381.44</v>
      </c>
      <c r="H11591" s="8"/>
      <c r="I11591" s="8"/>
      <c r="J11591" s="8"/>
    </row>
    <row r="11592" spans="3:10" x14ac:dyDescent="0.25">
      <c r="C11592" s="5">
        <v>43175</v>
      </c>
      <c r="D11592" s="6">
        <v>12366.49</v>
      </c>
      <c r="E11592" s="6">
        <v>12375.72</v>
      </c>
      <c r="F11592" s="6">
        <v>12366.49</v>
      </c>
      <c r="G11592" s="6">
        <v>12370.11</v>
      </c>
      <c r="H11592" s="6"/>
      <c r="I11592" s="6"/>
      <c r="J11592" s="6"/>
    </row>
    <row r="11593" spans="3:10" x14ac:dyDescent="0.25">
      <c r="C11593" s="7">
        <v>43175.041666666664</v>
      </c>
      <c r="D11593" s="8">
        <v>12370.11</v>
      </c>
      <c r="E11593" s="8">
        <v>12379.53</v>
      </c>
      <c r="F11593" s="8">
        <v>12370.11</v>
      </c>
      <c r="G11593" s="8">
        <v>12377.84</v>
      </c>
      <c r="H11593" s="8"/>
      <c r="I11593" s="8"/>
      <c r="J11593" s="8"/>
    </row>
    <row r="11594" spans="3:10" x14ac:dyDescent="0.25">
      <c r="C11594" s="5">
        <v>43175.083333333336</v>
      </c>
      <c r="D11594" s="6">
        <v>12377.84</v>
      </c>
      <c r="E11594" s="6">
        <v>12378.97</v>
      </c>
      <c r="F11594" s="6">
        <v>12359.51</v>
      </c>
      <c r="G11594" s="6">
        <v>12364.38</v>
      </c>
      <c r="H11594" s="6"/>
      <c r="I11594" s="6"/>
      <c r="J11594" s="6"/>
    </row>
    <row r="11595" spans="3:10" x14ac:dyDescent="0.25">
      <c r="C11595" s="7">
        <v>43175.125</v>
      </c>
      <c r="D11595" s="8">
        <v>12363.82</v>
      </c>
      <c r="E11595" s="8">
        <v>12364.38</v>
      </c>
      <c r="F11595" s="8">
        <v>12339.87</v>
      </c>
      <c r="G11595" s="8">
        <v>12353.09</v>
      </c>
      <c r="H11595" s="8"/>
      <c r="I11595" s="8"/>
      <c r="J11595" s="8"/>
    </row>
    <row r="11596" spans="3:10" x14ac:dyDescent="0.25">
      <c r="C11596" s="5">
        <v>43175.166666666664</v>
      </c>
      <c r="D11596" s="6">
        <v>12352.53</v>
      </c>
      <c r="E11596" s="6">
        <v>12359.46</v>
      </c>
      <c r="F11596" s="6">
        <v>12347.98</v>
      </c>
      <c r="G11596" s="6">
        <v>12351.61</v>
      </c>
      <c r="H11596" s="6"/>
      <c r="I11596" s="6"/>
      <c r="J11596" s="6"/>
    </row>
    <row r="11597" spans="3:10" x14ac:dyDescent="0.25">
      <c r="C11597" s="7">
        <v>43175.208333333336</v>
      </c>
      <c r="D11597" s="8">
        <v>12352.17</v>
      </c>
      <c r="E11597" s="8">
        <v>12363.95</v>
      </c>
      <c r="F11597" s="8">
        <v>12348.24</v>
      </c>
      <c r="G11597" s="8">
        <v>12349.93</v>
      </c>
      <c r="H11597" s="8"/>
      <c r="I11597" s="8"/>
      <c r="J11597" s="8"/>
    </row>
    <row r="11598" spans="3:10" x14ac:dyDescent="0.25">
      <c r="C11598" s="5">
        <v>43175.25</v>
      </c>
      <c r="D11598" s="6">
        <v>12350.49</v>
      </c>
      <c r="E11598" s="6">
        <v>12358.34</v>
      </c>
      <c r="F11598" s="6">
        <v>12349.36</v>
      </c>
      <c r="G11598" s="6">
        <v>12356.35</v>
      </c>
      <c r="H11598" s="6"/>
      <c r="I11598" s="6"/>
      <c r="J11598" s="6"/>
    </row>
    <row r="11599" spans="3:10" x14ac:dyDescent="0.25">
      <c r="C11599" s="7">
        <v>43175.291666666664</v>
      </c>
      <c r="D11599" s="8">
        <v>12356.35</v>
      </c>
      <c r="E11599" s="8">
        <v>12376.54</v>
      </c>
      <c r="F11599" s="8">
        <v>12356.35</v>
      </c>
      <c r="G11599" s="8">
        <v>12366.69</v>
      </c>
      <c r="H11599" s="8"/>
      <c r="I11599" s="8"/>
      <c r="J11599" s="8"/>
    </row>
    <row r="11600" spans="3:10" x14ac:dyDescent="0.25">
      <c r="C11600" s="5">
        <v>43175.333333333336</v>
      </c>
      <c r="D11600" s="6">
        <v>12365.57</v>
      </c>
      <c r="E11600" s="6">
        <v>12367.34</v>
      </c>
      <c r="F11600" s="6">
        <v>12356.17</v>
      </c>
      <c r="G11600" s="6">
        <v>12356.19</v>
      </c>
      <c r="H11600" s="6"/>
      <c r="I11600" s="6"/>
      <c r="J11600" s="6"/>
    </row>
    <row r="11601" spans="3:10" x14ac:dyDescent="0.25">
      <c r="C11601" s="7">
        <v>43175.416666666664</v>
      </c>
      <c r="D11601" s="8">
        <v>12356.19</v>
      </c>
      <c r="E11601" s="8">
        <v>12409.1</v>
      </c>
      <c r="F11601" s="8">
        <v>12356.19</v>
      </c>
      <c r="G11601" s="8">
        <v>12404.1</v>
      </c>
      <c r="H11601" s="8"/>
      <c r="I11601" s="8"/>
      <c r="J11601" s="8"/>
    </row>
    <row r="11602" spans="3:10" x14ac:dyDescent="0.25">
      <c r="C11602" s="5">
        <v>43175.458333333336</v>
      </c>
      <c r="D11602" s="6">
        <v>12403.1</v>
      </c>
      <c r="E11602" s="6">
        <v>12403.6</v>
      </c>
      <c r="F11602" s="6">
        <v>12377.85</v>
      </c>
      <c r="G11602" s="6">
        <v>12389.1</v>
      </c>
      <c r="H11602" s="6"/>
      <c r="I11602" s="6"/>
      <c r="J11602" s="6"/>
    </row>
    <row r="11603" spans="3:10" x14ac:dyDescent="0.25">
      <c r="C11603" s="7">
        <v>43175.5</v>
      </c>
      <c r="D11603" s="8">
        <v>12389.6</v>
      </c>
      <c r="E11603" s="8">
        <v>12430.36</v>
      </c>
      <c r="F11603" s="8">
        <v>12380.85</v>
      </c>
      <c r="G11603" s="8">
        <v>12420.41</v>
      </c>
      <c r="H11603" s="8"/>
      <c r="I11603" s="8"/>
      <c r="J11603" s="8"/>
    </row>
    <row r="11604" spans="3:10" x14ac:dyDescent="0.25">
      <c r="C11604" s="5">
        <v>43175.541666666664</v>
      </c>
      <c r="D11604" s="6">
        <v>12419.67</v>
      </c>
      <c r="E11604" s="6">
        <v>12426.25</v>
      </c>
      <c r="F11604" s="6">
        <v>12374.22</v>
      </c>
      <c r="G11604" s="6">
        <v>12381.13</v>
      </c>
      <c r="H11604" s="6"/>
      <c r="I11604" s="6"/>
      <c r="J11604" s="6"/>
    </row>
    <row r="11605" spans="3:10" x14ac:dyDescent="0.25">
      <c r="C11605" s="7">
        <v>43175.583333333336</v>
      </c>
      <c r="D11605" s="8">
        <v>12381.88</v>
      </c>
      <c r="E11605" s="8">
        <v>12386.63</v>
      </c>
      <c r="F11605" s="8">
        <v>12349.37</v>
      </c>
      <c r="G11605" s="8">
        <v>12357.72</v>
      </c>
      <c r="H11605" s="8"/>
      <c r="I11605" s="8"/>
      <c r="J11605" s="8"/>
    </row>
    <row r="11606" spans="3:10" x14ac:dyDescent="0.25">
      <c r="C11606" s="5">
        <v>43175.625</v>
      </c>
      <c r="D11606" s="6">
        <v>12358.22</v>
      </c>
      <c r="E11606" s="6">
        <v>12394.92</v>
      </c>
      <c r="F11606" s="6">
        <v>12334.32</v>
      </c>
      <c r="G11606" s="6">
        <v>12383.58</v>
      </c>
      <c r="H11606" s="6"/>
      <c r="I11606" s="6"/>
      <c r="J11606" s="6"/>
    </row>
    <row r="11607" spans="3:10" x14ac:dyDescent="0.25">
      <c r="C11607" s="7">
        <v>43175.666666666664</v>
      </c>
      <c r="D11607" s="8">
        <v>12385.58</v>
      </c>
      <c r="E11607" s="8">
        <v>12452.41</v>
      </c>
      <c r="F11607" s="8">
        <v>12385.53</v>
      </c>
      <c r="G11607" s="8">
        <v>12446.98</v>
      </c>
      <c r="H11607" s="8"/>
      <c r="I11607" s="8"/>
      <c r="J11607" s="8"/>
    </row>
    <row r="11608" spans="3:10" x14ac:dyDescent="0.25">
      <c r="C11608" s="5">
        <v>43175.708333333336</v>
      </c>
      <c r="D11608" s="6">
        <v>12446.97</v>
      </c>
      <c r="E11608" s="6">
        <v>12448.96</v>
      </c>
      <c r="F11608" s="6">
        <v>12403.36</v>
      </c>
      <c r="G11608" s="6">
        <v>12406.59</v>
      </c>
      <c r="H11608" s="6"/>
      <c r="I11608" s="6"/>
      <c r="J11608" s="6"/>
    </row>
    <row r="11609" spans="3:10" x14ac:dyDescent="0.25">
      <c r="C11609" s="7">
        <v>43175.75</v>
      </c>
      <c r="D11609" s="8">
        <v>12406.34</v>
      </c>
      <c r="E11609" s="8">
        <v>12427.28</v>
      </c>
      <c r="F11609" s="8">
        <v>12380.59</v>
      </c>
      <c r="G11609" s="8">
        <v>12398.53</v>
      </c>
      <c r="H11609" s="8"/>
      <c r="I11609" s="8"/>
      <c r="J11609" s="8"/>
    </row>
    <row r="11610" spans="3:10" x14ac:dyDescent="0.25">
      <c r="C11610" s="5">
        <v>43175.791666666664</v>
      </c>
      <c r="D11610" s="6">
        <v>12398.28</v>
      </c>
      <c r="E11610" s="6">
        <v>12404.03</v>
      </c>
      <c r="F11610" s="6">
        <v>12371.8</v>
      </c>
      <c r="G11610" s="6">
        <v>12382.05</v>
      </c>
      <c r="H11610" s="6"/>
      <c r="I11610" s="6"/>
      <c r="J11610" s="6"/>
    </row>
    <row r="11611" spans="3:10" x14ac:dyDescent="0.25">
      <c r="C11611" s="7">
        <v>43175.833333333336</v>
      </c>
      <c r="D11611" s="8">
        <v>12382.55</v>
      </c>
      <c r="E11611" s="8">
        <v>12402.04</v>
      </c>
      <c r="F11611" s="8">
        <v>12372.8</v>
      </c>
      <c r="G11611" s="8">
        <v>12396.79</v>
      </c>
      <c r="H11611" s="8"/>
      <c r="I11611" s="8"/>
      <c r="J11611" s="8"/>
    </row>
    <row r="11612" spans="3:10" x14ac:dyDescent="0.25">
      <c r="C11612" s="5">
        <v>43175.875</v>
      </c>
      <c r="D11612" s="6">
        <v>12396.54</v>
      </c>
      <c r="E11612" s="6">
        <v>12407.29</v>
      </c>
      <c r="F11612" s="6">
        <v>12389.8</v>
      </c>
      <c r="G11612" s="6">
        <v>12393.8</v>
      </c>
      <c r="H11612" s="6"/>
      <c r="I11612" s="6"/>
      <c r="J11612" s="6"/>
    </row>
    <row r="11613" spans="3:10" x14ac:dyDescent="0.25">
      <c r="C11613" s="7">
        <v>43175.916666666664</v>
      </c>
      <c r="D11613" s="8">
        <v>12394.3</v>
      </c>
      <c r="E11613" s="8">
        <v>12401.29</v>
      </c>
      <c r="F11613" s="8">
        <v>12389.3</v>
      </c>
      <c r="G11613" s="8">
        <v>12395.05</v>
      </c>
      <c r="H11613" s="8"/>
      <c r="I11613" s="8"/>
      <c r="J11613" s="8"/>
    </row>
    <row r="11614" spans="3:10" x14ac:dyDescent="0.25">
      <c r="C11614" s="5">
        <v>43178.041666666664</v>
      </c>
      <c r="D11614" s="6">
        <v>12381.87</v>
      </c>
      <c r="E11614" s="6">
        <v>12389.62</v>
      </c>
      <c r="F11614" s="6">
        <v>12379.62</v>
      </c>
      <c r="G11614" s="6">
        <v>12385.12</v>
      </c>
      <c r="H11614" s="6"/>
      <c r="I11614" s="6"/>
      <c r="J11614" s="6"/>
    </row>
    <row r="11615" spans="3:10" x14ac:dyDescent="0.25">
      <c r="C11615" s="7">
        <v>43178.083333333336</v>
      </c>
      <c r="D11615" s="8">
        <v>12386.24</v>
      </c>
      <c r="E11615" s="8">
        <v>12395.24</v>
      </c>
      <c r="F11615" s="8">
        <v>12370.75</v>
      </c>
      <c r="G11615" s="8">
        <v>12373</v>
      </c>
      <c r="H11615" s="8"/>
      <c r="I11615" s="8"/>
      <c r="J11615" s="8"/>
    </row>
    <row r="11616" spans="3:10" x14ac:dyDescent="0.25">
      <c r="C11616" s="5">
        <v>43178.125</v>
      </c>
      <c r="D11616" s="6">
        <v>12372.44</v>
      </c>
      <c r="E11616" s="6">
        <v>12373</v>
      </c>
      <c r="F11616" s="6">
        <v>12350.53</v>
      </c>
      <c r="G11616" s="6">
        <v>12361.9</v>
      </c>
      <c r="H11616" s="6"/>
      <c r="I11616" s="6"/>
      <c r="J11616" s="6"/>
    </row>
    <row r="11617" spans="3:10" x14ac:dyDescent="0.25">
      <c r="C11617" s="7">
        <v>43178.166666666664</v>
      </c>
      <c r="D11617" s="8">
        <v>12362.47</v>
      </c>
      <c r="E11617" s="8">
        <v>12374.84</v>
      </c>
      <c r="F11617" s="8">
        <v>12361.9</v>
      </c>
      <c r="G11617" s="8">
        <v>12364.16</v>
      </c>
      <c r="H11617" s="8"/>
      <c r="I11617" s="8"/>
      <c r="J11617" s="8"/>
    </row>
    <row r="11618" spans="3:10" x14ac:dyDescent="0.25">
      <c r="C11618" s="5">
        <v>43178.208333333336</v>
      </c>
      <c r="D11618" s="6">
        <v>12365.28</v>
      </c>
      <c r="E11618" s="6">
        <v>12369.78</v>
      </c>
      <c r="F11618" s="6">
        <v>12361.91</v>
      </c>
      <c r="G11618" s="6">
        <v>12364.16</v>
      </c>
      <c r="H11618" s="6"/>
      <c r="I11618" s="6"/>
      <c r="J11618" s="6"/>
    </row>
    <row r="11619" spans="3:10" x14ac:dyDescent="0.25">
      <c r="C11619" s="7">
        <v>43178.25</v>
      </c>
      <c r="D11619" s="8">
        <v>12364.16</v>
      </c>
      <c r="E11619" s="8">
        <v>12367.53</v>
      </c>
      <c r="F11619" s="8">
        <v>12363.04</v>
      </c>
      <c r="G11619" s="8">
        <v>12363.04</v>
      </c>
      <c r="H11619" s="8"/>
      <c r="I11619" s="8"/>
      <c r="J11619" s="8"/>
    </row>
    <row r="11620" spans="3:10" x14ac:dyDescent="0.25">
      <c r="C11620" s="5">
        <v>43178.291666666664</v>
      </c>
      <c r="D11620" s="6">
        <v>12364.16</v>
      </c>
      <c r="E11620" s="6">
        <v>12367.92</v>
      </c>
      <c r="F11620" s="6">
        <v>12350.67</v>
      </c>
      <c r="G11620" s="6">
        <v>12356.3</v>
      </c>
      <c r="H11620" s="6"/>
      <c r="I11620" s="6"/>
      <c r="J11620" s="6"/>
    </row>
    <row r="11621" spans="3:10" x14ac:dyDescent="0.25">
      <c r="C11621" s="7">
        <v>43178.333333333336</v>
      </c>
      <c r="D11621" s="8">
        <v>12355.17</v>
      </c>
      <c r="E11621" s="8">
        <v>12359.68</v>
      </c>
      <c r="F11621" s="8">
        <v>12346.79</v>
      </c>
      <c r="G11621" s="8">
        <v>12346.79</v>
      </c>
      <c r="H11621" s="8"/>
      <c r="I11621" s="8"/>
      <c r="J11621" s="8"/>
    </row>
    <row r="11622" spans="3:10" x14ac:dyDescent="0.25">
      <c r="C11622" s="5">
        <v>43178.375</v>
      </c>
      <c r="D11622" s="6">
        <v>12354.79</v>
      </c>
      <c r="E11622" s="6">
        <v>12364</v>
      </c>
      <c r="F11622" s="6">
        <v>12338.02</v>
      </c>
      <c r="G11622" s="6">
        <v>12348.79</v>
      </c>
      <c r="H11622" s="6"/>
      <c r="I11622" s="6"/>
      <c r="J11622" s="6"/>
    </row>
    <row r="11623" spans="3:10" x14ac:dyDescent="0.25">
      <c r="C11623" s="7">
        <v>43178.416666666664</v>
      </c>
      <c r="D11623" s="8">
        <v>12351.04</v>
      </c>
      <c r="E11623" s="8">
        <v>12370.17</v>
      </c>
      <c r="F11623" s="8">
        <v>12227.92</v>
      </c>
      <c r="G11623" s="8">
        <v>12249.63</v>
      </c>
      <c r="H11623" s="8"/>
      <c r="I11623" s="8"/>
      <c r="J11623" s="8"/>
    </row>
    <row r="11624" spans="3:10" x14ac:dyDescent="0.25">
      <c r="C11624" s="5">
        <v>43178.458333333336</v>
      </c>
      <c r="D11624" s="6">
        <v>12248.88</v>
      </c>
      <c r="E11624" s="6">
        <v>12292.95</v>
      </c>
      <c r="F11624" s="6">
        <v>12234.71</v>
      </c>
      <c r="G11624" s="6">
        <v>12289.48</v>
      </c>
      <c r="H11624" s="6"/>
      <c r="I11624" s="6"/>
      <c r="J11624" s="6"/>
    </row>
    <row r="11625" spans="3:10" x14ac:dyDescent="0.25">
      <c r="C11625" s="7">
        <v>43178.5</v>
      </c>
      <c r="D11625" s="8">
        <v>12289.47</v>
      </c>
      <c r="E11625" s="8">
        <v>12292.95</v>
      </c>
      <c r="F11625" s="8">
        <v>12253.64</v>
      </c>
      <c r="G11625" s="8">
        <v>12273.19</v>
      </c>
      <c r="H11625" s="8"/>
      <c r="I11625" s="8"/>
      <c r="J11625" s="8"/>
    </row>
    <row r="11626" spans="3:10" x14ac:dyDescent="0.25">
      <c r="C11626" s="5">
        <v>43178.541666666664</v>
      </c>
      <c r="D11626" s="6">
        <v>12274.19</v>
      </c>
      <c r="E11626" s="6">
        <v>12301.01</v>
      </c>
      <c r="F11626" s="6">
        <v>12272.43</v>
      </c>
      <c r="G11626" s="6">
        <v>12297.27</v>
      </c>
      <c r="H11626" s="6"/>
      <c r="I11626" s="6"/>
      <c r="J11626" s="6"/>
    </row>
    <row r="11627" spans="3:10" x14ac:dyDescent="0.25">
      <c r="C11627" s="7">
        <v>43178.583333333336</v>
      </c>
      <c r="D11627" s="8">
        <v>12297.02</v>
      </c>
      <c r="E11627" s="8">
        <v>12324.31</v>
      </c>
      <c r="F11627" s="8">
        <v>12279.8</v>
      </c>
      <c r="G11627" s="8">
        <v>12294.87</v>
      </c>
      <c r="H11627" s="8"/>
      <c r="I11627" s="8"/>
      <c r="J11627" s="8"/>
    </row>
    <row r="11628" spans="3:10" x14ac:dyDescent="0.25">
      <c r="C11628" s="5">
        <v>43178.625</v>
      </c>
      <c r="D11628" s="6">
        <v>12294.62</v>
      </c>
      <c r="E11628" s="6">
        <v>12296.87</v>
      </c>
      <c r="F11628" s="6">
        <v>12257.6</v>
      </c>
      <c r="G11628" s="6">
        <v>12287.05</v>
      </c>
      <c r="H11628" s="6"/>
      <c r="I11628" s="6"/>
      <c r="J11628" s="6"/>
    </row>
    <row r="11629" spans="3:10" x14ac:dyDescent="0.25">
      <c r="C11629" s="7">
        <v>43178.666666666664</v>
      </c>
      <c r="D11629" s="8">
        <v>12286.05</v>
      </c>
      <c r="E11629" s="8">
        <v>12291.05</v>
      </c>
      <c r="F11629" s="8">
        <v>12232.27</v>
      </c>
      <c r="G11629" s="8">
        <v>12242.22</v>
      </c>
      <c r="H11629" s="8"/>
      <c r="I11629" s="8"/>
      <c r="J11629" s="8"/>
    </row>
    <row r="11630" spans="3:10" x14ac:dyDescent="0.25">
      <c r="C11630" s="5">
        <v>43178.708333333336</v>
      </c>
      <c r="D11630" s="6">
        <v>12241.97</v>
      </c>
      <c r="E11630" s="6">
        <v>12258.62</v>
      </c>
      <c r="F11630" s="6">
        <v>12181.66</v>
      </c>
      <c r="G11630" s="6">
        <v>12200</v>
      </c>
      <c r="H11630" s="6"/>
      <c r="I11630" s="6"/>
      <c r="J11630" s="6"/>
    </row>
    <row r="11631" spans="3:10" x14ac:dyDescent="0.25">
      <c r="C11631" s="7">
        <v>43178.75</v>
      </c>
      <c r="D11631" s="8">
        <v>12200.5</v>
      </c>
      <c r="E11631" s="8">
        <v>12226.23</v>
      </c>
      <c r="F11631" s="8">
        <v>12187.74</v>
      </c>
      <c r="G11631" s="8">
        <v>12200.49</v>
      </c>
      <c r="H11631" s="8"/>
      <c r="I11631" s="8"/>
      <c r="J11631" s="8"/>
    </row>
    <row r="11632" spans="3:10" x14ac:dyDescent="0.25">
      <c r="C11632" s="5">
        <v>43178.791666666664</v>
      </c>
      <c r="D11632" s="6">
        <v>12199.49</v>
      </c>
      <c r="E11632" s="6">
        <v>12205.24</v>
      </c>
      <c r="F11632" s="6">
        <v>12166.75</v>
      </c>
      <c r="G11632" s="6">
        <v>12194.99</v>
      </c>
      <c r="H11632" s="6"/>
      <c r="I11632" s="6"/>
      <c r="J11632" s="6"/>
    </row>
    <row r="11633" spans="3:10" x14ac:dyDescent="0.25">
      <c r="C11633" s="7">
        <v>43178.833333333336</v>
      </c>
      <c r="D11633" s="8">
        <v>12193.74</v>
      </c>
      <c r="E11633" s="8">
        <v>12209.74</v>
      </c>
      <c r="F11633" s="8">
        <v>12159.25</v>
      </c>
      <c r="G11633" s="8">
        <v>12180.25</v>
      </c>
      <c r="H11633" s="8"/>
      <c r="I11633" s="8"/>
      <c r="J11633" s="8"/>
    </row>
    <row r="11634" spans="3:10" x14ac:dyDescent="0.25">
      <c r="C11634" s="5">
        <v>43178.875</v>
      </c>
      <c r="D11634" s="6">
        <v>12180.75</v>
      </c>
      <c r="E11634" s="6">
        <v>12231.48</v>
      </c>
      <c r="F11634" s="6">
        <v>12168.25</v>
      </c>
      <c r="G11634" s="6">
        <v>12224.24</v>
      </c>
      <c r="H11634" s="6"/>
      <c r="I11634" s="6"/>
      <c r="J11634" s="6"/>
    </row>
    <row r="11635" spans="3:10" x14ac:dyDescent="0.25">
      <c r="C11635" s="7">
        <v>43178.916666666664</v>
      </c>
      <c r="D11635" s="8">
        <v>12223.99</v>
      </c>
      <c r="E11635" s="8">
        <v>12248.98</v>
      </c>
      <c r="F11635" s="8">
        <v>12223.99</v>
      </c>
      <c r="G11635" s="8">
        <v>12243.98</v>
      </c>
      <c r="H11635" s="8"/>
      <c r="I11635" s="8"/>
      <c r="J11635" s="8"/>
    </row>
    <row r="11636" spans="3:10" x14ac:dyDescent="0.25">
      <c r="C11636" s="5">
        <v>43179</v>
      </c>
      <c r="D11636" s="6">
        <v>12237.32</v>
      </c>
      <c r="E11636" s="6">
        <v>12237.89</v>
      </c>
      <c r="F11636" s="6">
        <v>12219.83</v>
      </c>
      <c r="G11636" s="6">
        <v>12226.89</v>
      </c>
      <c r="H11636" s="6"/>
      <c r="I11636" s="6"/>
      <c r="J11636" s="6"/>
    </row>
    <row r="11637" spans="3:10" x14ac:dyDescent="0.25">
      <c r="C11637" s="7">
        <v>43179.041666666664</v>
      </c>
      <c r="D11637" s="8">
        <v>12228.02</v>
      </c>
      <c r="E11637" s="8">
        <v>12228.02</v>
      </c>
      <c r="F11637" s="8">
        <v>12213.4</v>
      </c>
      <c r="G11637" s="8">
        <v>12221.27</v>
      </c>
      <c r="H11637" s="8"/>
      <c r="I11637" s="8"/>
      <c r="J11637" s="8"/>
    </row>
    <row r="11638" spans="3:10" x14ac:dyDescent="0.25">
      <c r="C11638" s="5">
        <v>43179.083333333336</v>
      </c>
      <c r="D11638" s="6">
        <v>12222.4</v>
      </c>
      <c r="E11638" s="6">
        <v>12249.26</v>
      </c>
      <c r="F11638" s="6">
        <v>12220.15</v>
      </c>
      <c r="G11638" s="6">
        <v>12226.77</v>
      </c>
      <c r="H11638" s="6"/>
      <c r="I11638" s="6"/>
      <c r="J11638" s="6"/>
    </row>
    <row r="11639" spans="3:10" x14ac:dyDescent="0.25">
      <c r="C11639" s="7">
        <v>43179.125</v>
      </c>
      <c r="D11639" s="8">
        <v>12225.65</v>
      </c>
      <c r="E11639" s="8">
        <v>12252.41</v>
      </c>
      <c r="F11639" s="8">
        <v>12225.55</v>
      </c>
      <c r="G11639" s="8">
        <v>12237.8</v>
      </c>
      <c r="H11639" s="8"/>
      <c r="I11639" s="8"/>
      <c r="J11639" s="8"/>
    </row>
    <row r="11640" spans="3:10" x14ac:dyDescent="0.25">
      <c r="C11640" s="5">
        <v>43179.166666666664</v>
      </c>
      <c r="D11640" s="6">
        <v>12236.67</v>
      </c>
      <c r="E11640" s="6">
        <v>12238.92</v>
      </c>
      <c r="F11640" s="6">
        <v>12226.55</v>
      </c>
      <c r="G11640" s="6">
        <v>12229.93</v>
      </c>
      <c r="H11640" s="6"/>
      <c r="I11640" s="6"/>
      <c r="J11640" s="6"/>
    </row>
    <row r="11641" spans="3:10" x14ac:dyDescent="0.25">
      <c r="C11641" s="7">
        <v>43179.208333333336</v>
      </c>
      <c r="D11641" s="8">
        <v>12231.05</v>
      </c>
      <c r="E11641" s="8">
        <v>12247.92</v>
      </c>
      <c r="F11641" s="8">
        <v>12231.05</v>
      </c>
      <c r="G11641" s="8">
        <v>12243.42</v>
      </c>
      <c r="H11641" s="8"/>
      <c r="I11641" s="8"/>
      <c r="J11641" s="8"/>
    </row>
    <row r="11642" spans="3:10" x14ac:dyDescent="0.25">
      <c r="C11642" s="5">
        <v>43179.25</v>
      </c>
      <c r="D11642" s="6">
        <v>12242.3</v>
      </c>
      <c r="E11642" s="6">
        <v>12264.92</v>
      </c>
      <c r="F11642" s="6">
        <v>12241.17</v>
      </c>
      <c r="G11642" s="6">
        <v>12254.3</v>
      </c>
      <c r="H11642" s="6"/>
      <c r="I11642" s="6"/>
      <c r="J11642" s="6"/>
    </row>
    <row r="11643" spans="3:10" x14ac:dyDescent="0.25">
      <c r="C11643" s="7">
        <v>43179.291666666664</v>
      </c>
      <c r="D11643" s="8">
        <v>12253.17</v>
      </c>
      <c r="E11643" s="8">
        <v>12267.91</v>
      </c>
      <c r="F11643" s="8">
        <v>12252</v>
      </c>
      <c r="G11643" s="8">
        <v>12266.79</v>
      </c>
      <c r="H11643" s="8"/>
      <c r="I11643" s="8"/>
      <c r="J11643" s="8"/>
    </row>
    <row r="11644" spans="3:10" x14ac:dyDescent="0.25">
      <c r="C11644" s="5">
        <v>43179.333333333336</v>
      </c>
      <c r="D11644" s="6">
        <v>12266.23</v>
      </c>
      <c r="E11644" s="6">
        <v>12274.15</v>
      </c>
      <c r="F11644" s="6">
        <v>12259.56</v>
      </c>
      <c r="G11644" s="6">
        <v>12271.68</v>
      </c>
      <c r="H11644" s="6"/>
      <c r="I11644" s="6"/>
      <c r="J11644" s="6"/>
    </row>
    <row r="11645" spans="3:10" x14ac:dyDescent="0.25">
      <c r="C11645" s="7">
        <v>43179.375</v>
      </c>
      <c r="D11645" s="8">
        <v>12286.3</v>
      </c>
      <c r="E11645" s="8">
        <v>12286.3</v>
      </c>
      <c r="F11645" s="8">
        <v>12243.02</v>
      </c>
      <c r="G11645" s="8">
        <v>12246.06</v>
      </c>
      <c r="H11645" s="8"/>
      <c r="I11645" s="8"/>
      <c r="J11645" s="8"/>
    </row>
    <row r="11646" spans="3:10" x14ac:dyDescent="0.25">
      <c r="C11646" s="5">
        <v>43179.416666666664</v>
      </c>
      <c r="D11646" s="6">
        <v>12243.81</v>
      </c>
      <c r="E11646" s="6">
        <v>12268.01</v>
      </c>
      <c r="F11646" s="6">
        <v>12215.43</v>
      </c>
      <c r="G11646" s="6">
        <v>12235.86</v>
      </c>
      <c r="H11646" s="6"/>
      <c r="I11646" s="6"/>
      <c r="J11646" s="6"/>
    </row>
    <row r="11647" spans="3:10" x14ac:dyDescent="0.25">
      <c r="C11647" s="7">
        <v>43179.458333333336</v>
      </c>
      <c r="D11647" s="8">
        <v>12236.86</v>
      </c>
      <c r="E11647" s="8">
        <v>12238.93</v>
      </c>
      <c r="F11647" s="8">
        <v>12188.53</v>
      </c>
      <c r="G11647" s="8">
        <v>12211.82</v>
      </c>
      <c r="H11647" s="8"/>
      <c r="I11647" s="8"/>
      <c r="J11647" s="8"/>
    </row>
    <row r="11648" spans="3:10" x14ac:dyDescent="0.25">
      <c r="C11648" s="5">
        <v>43179.5</v>
      </c>
      <c r="D11648" s="6">
        <v>12211.83</v>
      </c>
      <c r="E11648" s="6">
        <v>12253.98</v>
      </c>
      <c r="F11648" s="6">
        <v>12208.33</v>
      </c>
      <c r="G11648" s="6">
        <v>12240.55</v>
      </c>
      <c r="H11648" s="6"/>
      <c r="I11648" s="6"/>
      <c r="J11648" s="6"/>
    </row>
    <row r="11649" spans="3:10" x14ac:dyDescent="0.25">
      <c r="C11649" s="7">
        <v>43179.541666666664</v>
      </c>
      <c r="D11649" s="8">
        <v>12240.3</v>
      </c>
      <c r="E11649" s="8">
        <v>12283.05</v>
      </c>
      <c r="F11649" s="8">
        <v>12239.76</v>
      </c>
      <c r="G11649" s="8">
        <v>12274.83</v>
      </c>
      <c r="H11649" s="8"/>
      <c r="I11649" s="8"/>
      <c r="J11649" s="8"/>
    </row>
    <row r="11650" spans="3:10" x14ac:dyDescent="0.25">
      <c r="C11650" s="5">
        <v>43179.583333333336</v>
      </c>
      <c r="D11650" s="6">
        <v>12275.33</v>
      </c>
      <c r="E11650" s="6">
        <v>12277.04</v>
      </c>
      <c r="F11650" s="6">
        <v>12246.87</v>
      </c>
      <c r="G11650" s="6">
        <v>12252.93</v>
      </c>
      <c r="H11650" s="6"/>
      <c r="I11650" s="6"/>
      <c r="J11650" s="6"/>
    </row>
    <row r="11651" spans="3:10" x14ac:dyDescent="0.25">
      <c r="C11651" s="7">
        <v>43179.625</v>
      </c>
      <c r="D11651" s="8">
        <v>12254.18</v>
      </c>
      <c r="E11651" s="8">
        <v>12278.27</v>
      </c>
      <c r="F11651" s="8">
        <v>12221.77</v>
      </c>
      <c r="G11651" s="8">
        <v>12248.74</v>
      </c>
      <c r="H11651" s="8"/>
      <c r="I11651" s="8"/>
      <c r="J11651" s="8"/>
    </row>
    <row r="11652" spans="3:10" x14ac:dyDescent="0.25">
      <c r="C11652" s="5">
        <v>43179.666666666664</v>
      </c>
      <c r="D11652" s="6">
        <v>12249.5</v>
      </c>
      <c r="E11652" s="6">
        <v>12295.54</v>
      </c>
      <c r="F11652" s="6">
        <v>12234.07</v>
      </c>
      <c r="G11652" s="6">
        <v>12289.63</v>
      </c>
      <c r="H11652" s="6"/>
      <c r="I11652" s="6"/>
      <c r="J11652" s="6"/>
    </row>
    <row r="11653" spans="3:10" x14ac:dyDescent="0.25">
      <c r="C11653" s="7">
        <v>43179.708333333336</v>
      </c>
      <c r="D11653" s="8">
        <v>12289.38</v>
      </c>
      <c r="E11653" s="8">
        <v>12311.66</v>
      </c>
      <c r="F11653" s="8">
        <v>12264.22</v>
      </c>
      <c r="G11653" s="8">
        <v>12292.01</v>
      </c>
      <c r="H11653" s="8"/>
      <c r="I11653" s="8"/>
      <c r="J11653" s="8"/>
    </row>
    <row r="11654" spans="3:10" x14ac:dyDescent="0.25">
      <c r="C11654" s="5">
        <v>43179.75</v>
      </c>
      <c r="D11654" s="6">
        <v>12290.26</v>
      </c>
      <c r="E11654" s="6">
        <v>12322.21</v>
      </c>
      <c r="F11654" s="6">
        <v>12284.45</v>
      </c>
      <c r="G11654" s="6">
        <v>12294.08</v>
      </c>
      <c r="H11654" s="6"/>
      <c r="I11654" s="6"/>
      <c r="J11654" s="6"/>
    </row>
    <row r="11655" spans="3:10" x14ac:dyDescent="0.25">
      <c r="C11655" s="7">
        <v>43179.791666666664</v>
      </c>
      <c r="D11655" s="8">
        <v>12294.33</v>
      </c>
      <c r="E11655" s="8">
        <v>12312.83</v>
      </c>
      <c r="F11655" s="8">
        <v>12292.59</v>
      </c>
      <c r="G11655" s="8">
        <v>12303.08</v>
      </c>
      <c r="H11655" s="8"/>
      <c r="I11655" s="8"/>
      <c r="J11655" s="8"/>
    </row>
    <row r="11656" spans="3:10" x14ac:dyDescent="0.25">
      <c r="C11656" s="5">
        <v>43179.833333333336</v>
      </c>
      <c r="D11656" s="6">
        <v>12303.83</v>
      </c>
      <c r="E11656" s="6">
        <v>12342.82</v>
      </c>
      <c r="F11656" s="6">
        <v>12294.59</v>
      </c>
      <c r="G11656" s="6">
        <v>12330.32</v>
      </c>
      <c r="H11656" s="6"/>
      <c r="I11656" s="6"/>
      <c r="J11656" s="6"/>
    </row>
    <row r="11657" spans="3:10" x14ac:dyDescent="0.25">
      <c r="C11657" s="7">
        <v>43179.875</v>
      </c>
      <c r="D11657" s="8">
        <v>12330.07</v>
      </c>
      <c r="E11657" s="8">
        <v>12345.82</v>
      </c>
      <c r="F11657" s="8">
        <v>12328.08</v>
      </c>
      <c r="G11657" s="8">
        <v>12329.83</v>
      </c>
      <c r="H11657" s="8"/>
      <c r="I11657" s="8"/>
      <c r="J11657" s="8"/>
    </row>
    <row r="11658" spans="3:10" x14ac:dyDescent="0.25">
      <c r="C11658" s="5">
        <v>43179.916666666664</v>
      </c>
      <c r="D11658" s="6">
        <v>12330.08</v>
      </c>
      <c r="E11658" s="6">
        <v>12343.82</v>
      </c>
      <c r="F11658" s="6">
        <v>12329.08</v>
      </c>
      <c r="G11658" s="6">
        <v>12338.82</v>
      </c>
      <c r="H11658" s="6"/>
      <c r="I11658" s="6"/>
      <c r="J11658" s="6"/>
    </row>
    <row r="11659" spans="3:10" x14ac:dyDescent="0.25">
      <c r="C11659" s="7">
        <v>43180</v>
      </c>
      <c r="D11659" s="8">
        <v>12340.61</v>
      </c>
      <c r="E11659" s="8">
        <v>12349.91</v>
      </c>
      <c r="F11659" s="8">
        <v>12327.02</v>
      </c>
      <c r="G11659" s="8">
        <v>12329.28</v>
      </c>
      <c r="H11659" s="8"/>
      <c r="I11659" s="8"/>
      <c r="J11659" s="8"/>
    </row>
    <row r="11660" spans="3:10" x14ac:dyDescent="0.25">
      <c r="C11660" s="5">
        <v>43180.041666666664</v>
      </c>
      <c r="D11660" s="6">
        <v>12328.72</v>
      </c>
      <c r="E11660" s="6">
        <v>12335.95</v>
      </c>
      <c r="F11660" s="6">
        <v>12328.15</v>
      </c>
      <c r="G11660" s="6">
        <v>12333.68</v>
      </c>
      <c r="H11660" s="6"/>
      <c r="I11660" s="6"/>
      <c r="J11660" s="6"/>
    </row>
    <row r="11661" spans="3:10" x14ac:dyDescent="0.25">
      <c r="C11661" s="7">
        <v>43180.083333333336</v>
      </c>
      <c r="D11661" s="8">
        <v>12334.25</v>
      </c>
      <c r="E11661" s="8">
        <v>12337.08</v>
      </c>
      <c r="F11661" s="8">
        <v>12329.15</v>
      </c>
      <c r="G11661" s="8">
        <v>12329.16</v>
      </c>
      <c r="H11661" s="8"/>
      <c r="I11661" s="8"/>
      <c r="J11661" s="8"/>
    </row>
    <row r="11662" spans="3:10" x14ac:dyDescent="0.25">
      <c r="C11662" s="5">
        <v>43180.125</v>
      </c>
      <c r="D11662" s="6">
        <v>12329.72</v>
      </c>
      <c r="E11662" s="6">
        <v>12352.58</v>
      </c>
      <c r="F11662" s="6">
        <v>12329.05</v>
      </c>
      <c r="G11662" s="6">
        <v>12348.54</v>
      </c>
      <c r="H11662" s="6"/>
      <c r="I11662" s="6"/>
      <c r="J11662" s="6"/>
    </row>
    <row r="11663" spans="3:10" x14ac:dyDescent="0.25">
      <c r="C11663" s="7">
        <v>43180.166666666664</v>
      </c>
      <c r="D11663" s="8">
        <v>12348.54</v>
      </c>
      <c r="E11663" s="8">
        <v>12354.21</v>
      </c>
      <c r="F11663" s="8">
        <v>12348.54</v>
      </c>
      <c r="G11663" s="8">
        <v>12353.08</v>
      </c>
      <c r="H11663" s="8"/>
      <c r="I11663" s="8"/>
      <c r="J11663" s="8"/>
    </row>
    <row r="11664" spans="3:10" x14ac:dyDescent="0.25">
      <c r="C11664" s="5">
        <v>43180.208333333336</v>
      </c>
      <c r="D11664" s="6">
        <v>12353.08</v>
      </c>
      <c r="E11664" s="6">
        <v>12355.35</v>
      </c>
      <c r="F11664" s="6">
        <v>12350.81</v>
      </c>
      <c r="G11664" s="6">
        <v>12353.08</v>
      </c>
      <c r="H11664" s="6"/>
      <c r="I11664" s="6"/>
      <c r="J11664" s="6"/>
    </row>
    <row r="11665" spans="3:10" x14ac:dyDescent="0.25">
      <c r="C11665" s="7">
        <v>43180.25</v>
      </c>
      <c r="D11665" s="8">
        <v>12353.08</v>
      </c>
      <c r="E11665" s="8">
        <v>12361.01</v>
      </c>
      <c r="F11665" s="8">
        <v>12351.95</v>
      </c>
      <c r="G11665" s="8">
        <v>12359.75</v>
      </c>
      <c r="H11665" s="8"/>
      <c r="I11665" s="8"/>
      <c r="J11665" s="8"/>
    </row>
    <row r="11666" spans="3:10" x14ac:dyDescent="0.25">
      <c r="C11666" s="5">
        <v>43180.291666666664</v>
      </c>
      <c r="D11666" s="6">
        <v>12359.75</v>
      </c>
      <c r="E11666" s="6">
        <v>12359.75</v>
      </c>
      <c r="F11666" s="6">
        <v>12342.54</v>
      </c>
      <c r="G11666" s="6">
        <v>12342.54</v>
      </c>
      <c r="H11666" s="6"/>
      <c r="I11666" s="6"/>
      <c r="J11666" s="6"/>
    </row>
    <row r="11667" spans="3:10" x14ac:dyDescent="0.25">
      <c r="C11667" s="7">
        <v>43180.333333333336</v>
      </c>
      <c r="D11667" s="8">
        <v>12344.31</v>
      </c>
      <c r="E11667" s="8">
        <v>12346.59</v>
      </c>
      <c r="F11667" s="8">
        <v>12332.68</v>
      </c>
      <c r="G11667" s="8">
        <v>12340.31</v>
      </c>
      <c r="H11667" s="8"/>
      <c r="I11667" s="8"/>
      <c r="J11667" s="8"/>
    </row>
    <row r="11668" spans="3:10" x14ac:dyDescent="0.25">
      <c r="C11668" s="5">
        <v>43180.375</v>
      </c>
      <c r="D11668" s="6">
        <v>12330.49</v>
      </c>
      <c r="E11668" s="6">
        <v>12369.29</v>
      </c>
      <c r="F11668" s="6">
        <v>12320.3</v>
      </c>
      <c r="G11668" s="6">
        <v>12347.22</v>
      </c>
      <c r="H11668" s="6"/>
      <c r="I11668" s="6"/>
      <c r="J11668" s="6"/>
    </row>
    <row r="11669" spans="3:10" x14ac:dyDescent="0.25">
      <c r="C11669" s="7">
        <v>43180.416666666664</v>
      </c>
      <c r="D11669" s="8">
        <v>12349.72</v>
      </c>
      <c r="E11669" s="8">
        <v>12349.72</v>
      </c>
      <c r="F11669" s="8">
        <v>12298.88</v>
      </c>
      <c r="G11669" s="8">
        <v>12307.83</v>
      </c>
      <c r="H11669" s="8"/>
      <c r="I11669" s="8"/>
      <c r="J11669" s="8"/>
    </row>
    <row r="11670" spans="3:10" x14ac:dyDescent="0.25">
      <c r="C11670" s="5">
        <v>43180.458333333336</v>
      </c>
      <c r="D11670" s="6">
        <v>12308.83</v>
      </c>
      <c r="E11670" s="6">
        <v>12314.02</v>
      </c>
      <c r="F11670" s="6">
        <v>12277.21</v>
      </c>
      <c r="G11670" s="6">
        <v>12295.03</v>
      </c>
      <c r="H11670" s="6"/>
      <c r="I11670" s="6"/>
      <c r="J11670" s="6"/>
    </row>
    <row r="11671" spans="3:10" x14ac:dyDescent="0.25">
      <c r="C11671" s="7">
        <v>43180.5</v>
      </c>
      <c r="D11671" s="8">
        <v>12295.53</v>
      </c>
      <c r="E11671" s="8">
        <v>12337.66</v>
      </c>
      <c r="F11671" s="8">
        <v>12282.56</v>
      </c>
      <c r="G11671" s="8">
        <v>12320.67</v>
      </c>
      <c r="H11671" s="8"/>
      <c r="I11671" s="8"/>
      <c r="J11671" s="8"/>
    </row>
    <row r="11672" spans="3:10" x14ac:dyDescent="0.25">
      <c r="C11672" s="5">
        <v>43180.541666666664</v>
      </c>
      <c r="D11672" s="6">
        <v>12320.17</v>
      </c>
      <c r="E11672" s="6">
        <v>12330.51</v>
      </c>
      <c r="F11672" s="6">
        <v>12289.77</v>
      </c>
      <c r="G11672" s="6">
        <v>12290.03</v>
      </c>
      <c r="H11672" s="6"/>
      <c r="I11672" s="6"/>
      <c r="J11672" s="6"/>
    </row>
    <row r="11673" spans="3:10" x14ac:dyDescent="0.25">
      <c r="C11673" s="7">
        <v>43180.583333333336</v>
      </c>
      <c r="D11673" s="8">
        <v>12291.03</v>
      </c>
      <c r="E11673" s="8">
        <v>12298.05</v>
      </c>
      <c r="F11673" s="8">
        <v>12254.26</v>
      </c>
      <c r="G11673" s="8">
        <v>12263.42</v>
      </c>
      <c r="H11673" s="8"/>
      <c r="I11673" s="8"/>
      <c r="J11673" s="8"/>
    </row>
    <row r="11674" spans="3:10" x14ac:dyDescent="0.25">
      <c r="C11674" s="5">
        <v>43180.625</v>
      </c>
      <c r="D11674" s="6">
        <v>12262.67</v>
      </c>
      <c r="E11674" s="6">
        <v>12272.36</v>
      </c>
      <c r="F11674" s="6">
        <v>12248.79</v>
      </c>
      <c r="G11674" s="6">
        <v>12258.2</v>
      </c>
      <c r="H11674" s="6"/>
      <c r="I11674" s="6"/>
      <c r="J11674" s="6"/>
    </row>
    <row r="11675" spans="3:10" x14ac:dyDescent="0.25">
      <c r="C11675" s="7">
        <v>43180.666666666664</v>
      </c>
      <c r="D11675" s="8">
        <v>12257.95</v>
      </c>
      <c r="E11675" s="8">
        <v>12290.74</v>
      </c>
      <c r="F11675" s="8">
        <v>12253.6</v>
      </c>
      <c r="G11675" s="8">
        <v>12269.63</v>
      </c>
      <c r="H11675" s="8"/>
      <c r="I11675" s="8"/>
      <c r="J11675" s="8"/>
    </row>
    <row r="11676" spans="3:10" x14ac:dyDescent="0.25">
      <c r="C11676" s="5">
        <v>43180.708333333336</v>
      </c>
      <c r="D11676" s="6">
        <v>12269.88</v>
      </c>
      <c r="E11676" s="6">
        <v>12322.55</v>
      </c>
      <c r="F11676" s="6">
        <v>12259.67</v>
      </c>
      <c r="G11676" s="6">
        <v>12311.15</v>
      </c>
      <c r="H11676" s="6"/>
      <c r="I11676" s="6"/>
      <c r="J11676" s="6"/>
    </row>
    <row r="11677" spans="3:10" x14ac:dyDescent="0.25">
      <c r="C11677" s="7">
        <v>43180.75</v>
      </c>
      <c r="D11677" s="8">
        <v>12311.65</v>
      </c>
      <c r="E11677" s="8">
        <v>12317.78</v>
      </c>
      <c r="F11677" s="8">
        <v>12298.98</v>
      </c>
      <c r="G11677" s="8">
        <v>12313.08</v>
      </c>
      <c r="H11677" s="8"/>
      <c r="I11677" s="8"/>
      <c r="J11677" s="8"/>
    </row>
    <row r="11678" spans="3:10" x14ac:dyDescent="0.25">
      <c r="C11678" s="5">
        <v>43180.791666666664</v>
      </c>
      <c r="D11678" s="6">
        <v>12313.83</v>
      </c>
      <c r="E11678" s="6">
        <v>12314.33</v>
      </c>
      <c r="F11678" s="6">
        <v>12282.1</v>
      </c>
      <c r="G11678" s="6">
        <v>12300.09</v>
      </c>
      <c r="H11678" s="6"/>
      <c r="I11678" s="6"/>
      <c r="J11678" s="6"/>
    </row>
    <row r="11679" spans="3:10" x14ac:dyDescent="0.25">
      <c r="C11679" s="7">
        <v>43180.833333333336</v>
      </c>
      <c r="D11679" s="8">
        <v>12299.59</v>
      </c>
      <c r="E11679" s="8">
        <v>12335.07</v>
      </c>
      <c r="F11679" s="8">
        <v>12217.13</v>
      </c>
      <c r="G11679" s="8">
        <v>12242.12</v>
      </c>
      <c r="H11679" s="8"/>
      <c r="I11679" s="8"/>
      <c r="J11679" s="8"/>
    </row>
    <row r="11680" spans="3:10" x14ac:dyDescent="0.25">
      <c r="C11680" s="5">
        <v>43180.875</v>
      </c>
      <c r="D11680" s="6">
        <v>12242.37</v>
      </c>
      <c r="E11680" s="6">
        <v>12286.85</v>
      </c>
      <c r="F11680" s="6">
        <v>12230.13</v>
      </c>
      <c r="G11680" s="6">
        <v>12234.88</v>
      </c>
      <c r="H11680" s="6"/>
      <c r="I11680" s="6"/>
      <c r="J11680" s="6"/>
    </row>
    <row r="11681" spans="3:10" x14ac:dyDescent="0.25">
      <c r="C11681" s="7">
        <v>43180.916666666664</v>
      </c>
      <c r="D11681" s="8">
        <v>12234.38</v>
      </c>
      <c r="E11681" s="8">
        <v>12258.12</v>
      </c>
      <c r="F11681" s="8">
        <v>12233.13</v>
      </c>
      <c r="G11681" s="8">
        <v>12254.87</v>
      </c>
      <c r="H11681" s="8"/>
      <c r="I11681" s="8"/>
      <c r="J11681" s="8"/>
    </row>
    <row r="11682" spans="3:10" x14ac:dyDescent="0.25">
      <c r="C11682" s="5">
        <v>43181</v>
      </c>
      <c r="D11682" s="6">
        <v>12259.03</v>
      </c>
      <c r="E11682" s="6">
        <v>12266.92</v>
      </c>
      <c r="F11682" s="6">
        <v>12256.77</v>
      </c>
      <c r="G11682" s="6">
        <v>12260.16</v>
      </c>
      <c r="H11682" s="6"/>
      <c r="I11682" s="6"/>
      <c r="J11682" s="6"/>
    </row>
    <row r="11683" spans="3:10" x14ac:dyDescent="0.25">
      <c r="C11683" s="7">
        <v>43181.041666666664</v>
      </c>
      <c r="D11683" s="8">
        <v>12261.29</v>
      </c>
      <c r="E11683" s="8">
        <v>12261.41</v>
      </c>
      <c r="F11683" s="8">
        <v>12252.26</v>
      </c>
      <c r="G11683" s="8">
        <v>12259.16</v>
      </c>
      <c r="H11683" s="8"/>
      <c r="I11683" s="8"/>
      <c r="J11683" s="8"/>
    </row>
    <row r="11684" spans="3:10" x14ac:dyDescent="0.25">
      <c r="C11684" s="5">
        <v>43181.083333333336</v>
      </c>
      <c r="D11684" s="6">
        <v>12258.03</v>
      </c>
      <c r="E11684" s="6">
        <v>12277.08</v>
      </c>
      <c r="F11684" s="6">
        <v>12255.78</v>
      </c>
      <c r="G11684" s="6">
        <v>12267.57</v>
      </c>
      <c r="H11684" s="6"/>
      <c r="I11684" s="6"/>
      <c r="J11684" s="6"/>
    </row>
    <row r="11685" spans="3:10" x14ac:dyDescent="0.25">
      <c r="C11685" s="7">
        <v>43181.125</v>
      </c>
      <c r="D11685" s="8">
        <v>12267.57</v>
      </c>
      <c r="E11685" s="8">
        <v>12291.67</v>
      </c>
      <c r="F11685" s="8">
        <v>12267.57</v>
      </c>
      <c r="G11685" s="8">
        <v>12275.51</v>
      </c>
      <c r="H11685" s="8"/>
      <c r="I11685" s="8"/>
      <c r="J11685" s="8"/>
    </row>
    <row r="11686" spans="3:10" x14ac:dyDescent="0.25">
      <c r="C11686" s="5">
        <v>43181.166666666664</v>
      </c>
      <c r="D11686" s="6">
        <v>12274.38</v>
      </c>
      <c r="E11686" s="6">
        <v>12280.02</v>
      </c>
      <c r="F11686" s="6">
        <v>12254.71</v>
      </c>
      <c r="G11686" s="6">
        <v>12258.1</v>
      </c>
      <c r="H11686" s="6"/>
      <c r="I11686" s="6"/>
      <c r="J11686" s="6"/>
    </row>
    <row r="11687" spans="3:10" x14ac:dyDescent="0.25">
      <c r="C11687" s="7">
        <v>43181.208333333336</v>
      </c>
      <c r="D11687" s="8">
        <v>12259.22</v>
      </c>
      <c r="E11687" s="8">
        <v>12261.48</v>
      </c>
      <c r="F11687" s="8">
        <v>12249.08</v>
      </c>
      <c r="G11687" s="8">
        <v>12255.86</v>
      </c>
      <c r="H11687" s="8"/>
      <c r="I11687" s="8"/>
      <c r="J11687" s="8"/>
    </row>
    <row r="11688" spans="3:10" x14ac:dyDescent="0.25">
      <c r="C11688" s="5">
        <v>43181.25</v>
      </c>
      <c r="D11688" s="6">
        <v>12254.73</v>
      </c>
      <c r="E11688" s="6">
        <v>12262.62</v>
      </c>
      <c r="F11688" s="6">
        <v>12254.73</v>
      </c>
      <c r="G11688" s="6">
        <v>12260.87</v>
      </c>
      <c r="H11688" s="6"/>
      <c r="I11688" s="6"/>
      <c r="J11688" s="6"/>
    </row>
    <row r="11689" spans="3:10" x14ac:dyDescent="0.25">
      <c r="C11689" s="7">
        <v>43181.291666666664</v>
      </c>
      <c r="D11689" s="8">
        <v>12260.31</v>
      </c>
      <c r="E11689" s="8">
        <v>12279.52</v>
      </c>
      <c r="F11689" s="8">
        <v>12259.25</v>
      </c>
      <c r="G11689" s="8">
        <v>12271.12</v>
      </c>
      <c r="H11689" s="8"/>
      <c r="I11689" s="8"/>
      <c r="J11689" s="8"/>
    </row>
    <row r="11690" spans="3:10" x14ac:dyDescent="0.25">
      <c r="C11690" s="5">
        <v>43181.333333333336</v>
      </c>
      <c r="D11690" s="6">
        <v>12272.25</v>
      </c>
      <c r="E11690" s="6">
        <v>12276.81</v>
      </c>
      <c r="F11690" s="6">
        <v>12240.35</v>
      </c>
      <c r="G11690" s="6">
        <v>12240.35</v>
      </c>
      <c r="H11690" s="6"/>
      <c r="I11690" s="6"/>
      <c r="J11690" s="6"/>
    </row>
    <row r="11691" spans="3:10" x14ac:dyDescent="0.25">
      <c r="C11691" s="7">
        <v>43181.375</v>
      </c>
      <c r="D11691" s="8">
        <v>12232</v>
      </c>
      <c r="E11691" s="8">
        <v>12245.27</v>
      </c>
      <c r="F11691" s="8">
        <v>12176.44</v>
      </c>
      <c r="G11691" s="8">
        <v>12185.72</v>
      </c>
      <c r="H11691" s="8"/>
      <c r="I11691" s="8"/>
      <c r="J11691" s="8"/>
    </row>
    <row r="11692" spans="3:10" x14ac:dyDescent="0.25">
      <c r="C11692" s="5">
        <v>43181.416666666664</v>
      </c>
      <c r="D11692" s="6">
        <v>12185.97</v>
      </c>
      <c r="E11692" s="6">
        <v>12269.42</v>
      </c>
      <c r="F11692" s="6">
        <v>12174.68</v>
      </c>
      <c r="G11692" s="6">
        <v>12256.57</v>
      </c>
      <c r="H11692" s="6"/>
      <c r="I11692" s="6"/>
      <c r="J11692" s="6"/>
    </row>
    <row r="11693" spans="3:10" x14ac:dyDescent="0.25">
      <c r="C11693" s="7">
        <v>43181.458333333336</v>
      </c>
      <c r="D11693" s="8">
        <v>12257.07</v>
      </c>
      <c r="E11693" s="8">
        <v>12257.57</v>
      </c>
      <c r="F11693" s="8">
        <v>12168.07</v>
      </c>
      <c r="G11693" s="8">
        <v>12190.7</v>
      </c>
      <c r="H11693" s="8"/>
      <c r="I11693" s="8"/>
      <c r="J11693" s="8"/>
    </row>
    <row r="11694" spans="3:10" x14ac:dyDescent="0.25">
      <c r="C11694" s="5">
        <v>43181.5</v>
      </c>
      <c r="D11694" s="6">
        <v>12191.45</v>
      </c>
      <c r="E11694" s="6">
        <v>12208.85</v>
      </c>
      <c r="F11694" s="6">
        <v>12148.4</v>
      </c>
      <c r="G11694" s="6">
        <v>12164.56</v>
      </c>
      <c r="H11694" s="6"/>
      <c r="I11694" s="6"/>
      <c r="J11694" s="6"/>
    </row>
    <row r="11695" spans="3:10" x14ac:dyDescent="0.25">
      <c r="C11695" s="7">
        <v>43181.541666666664</v>
      </c>
      <c r="D11695" s="8">
        <v>12164.81</v>
      </c>
      <c r="E11695" s="8">
        <v>12180.42</v>
      </c>
      <c r="F11695" s="8">
        <v>12158.47</v>
      </c>
      <c r="G11695" s="8">
        <v>12164.85</v>
      </c>
      <c r="H11695" s="8"/>
      <c r="I11695" s="8"/>
      <c r="J11695" s="8"/>
    </row>
    <row r="11696" spans="3:10" x14ac:dyDescent="0.25">
      <c r="C11696" s="5">
        <v>43181.583333333336</v>
      </c>
      <c r="D11696" s="6">
        <v>12164.6</v>
      </c>
      <c r="E11696" s="6">
        <v>12188.21</v>
      </c>
      <c r="F11696" s="6">
        <v>12087.01</v>
      </c>
      <c r="G11696" s="6">
        <v>12104.77</v>
      </c>
      <c r="H11696" s="6"/>
      <c r="I11696" s="6"/>
      <c r="J11696" s="6"/>
    </row>
    <row r="11697" spans="3:10" x14ac:dyDescent="0.25">
      <c r="C11697" s="7">
        <v>43181.625</v>
      </c>
      <c r="D11697" s="8">
        <v>12104.27</v>
      </c>
      <c r="E11697" s="8">
        <v>12117.4</v>
      </c>
      <c r="F11697" s="8">
        <v>12067.09</v>
      </c>
      <c r="G11697" s="8">
        <v>12094.42</v>
      </c>
      <c r="H11697" s="8"/>
      <c r="I11697" s="8"/>
      <c r="J11697" s="8"/>
    </row>
    <row r="11698" spans="3:10" x14ac:dyDescent="0.25">
      <c r="C11698" s="5">
        <v>43181.666666666664</v>
      </c>
      <c r="D11698" s="6">
        <v>12091.93</v>
      </c>
      <c r="E11698" s="6">
        <v>12123.63</v>
      </c>
      <c r="F11698" s="6">
        <v>12027.85</v>
      </c>
      <c r="G11698" s="6">
        <v>12044.22</v>
      </c>
      <c r="H11698" s="6"/>
      <c r="I11698" s="6"/>
      <c r="J11698" s="6"/>
    </row>
    <row r="11699" spans="3:10" x14ac:dyDescent="0.25">
      <c r="C11699" s="7">
        <v>43181.708333333336</v>
      </c>
      <c r="D11699" s="8">
        <v>12043.48</v>
      </c>
      <c r="E11699" s="8">
        <v>12074.71</v>
      </c>
      <c r="F11699" s="8">
        <v>12027.27</v>
      </c>
      <c r="G11699" s="8">
        <v>12035.67</v>
      </c>
      <c r="H11699" s="8"/>
      <c r="I11699" s="8"/>
      <c r="J11699" s="8"/>
    </row>
    <row r="11700" spans="3:10" x14ac:dyDescent="0.25">
      <c r="C11700" s="5">
        <v>43181.75</v>
      </c>
      <c r="D11700" s="6">
        <v>12035.18</v>
      </c>
      <c r="E11700" s="6">
        <v>12119.35</v>
      </c>
      <c r="F11700" s="6">
        <v>12007.91</v>
      </c>
      <c r="G11700" s="6">
        <v>12084.89</v>
      </c>
      <c r="H11700" s="6"/>
      <c r="I11700" s="6"/>
      <c r="J11700" s="6"/>
    </row>
    <row r="11701" spans="3:10" x14ac:dyDescent="0.25">
      <c r="C11701" s="7">
        <v>43181.791666666664</v>
      </c>
      <c r="D11701" s="8">
        <v>12083.64</v>
      </c>
      <c r="E11701" s="8">
        <v>12114.13</v>
      </c>
      <c r="F11701" s="8">
        <v>12055.9</v>
      </c>
      <c r="G11701" s="8">
        <v>12101.63</v>
      </c>
      <c r="H11701" s="8"/>
      <c r="I11701" s="8"/>
      <c r="J11701" s="8"/>
    </row>
    <row r="11702" spans="3:10" x14ac:dyDescent="0.25">
      <c r="C11702" s="5">
        <v>43181.833333333336</v>
      </c>
      <c r="D11702" s="6">
        <v>12100.88</v>
      </c>
      <c r="E11702" s="6">
        <v>12109.88</v>
      </c>
      <c r="F11702" s="6">
        <v>12052.66</v>
      </c>
      <c r="G11702" s="6">
        <v>12057.41</v>
      </c>
      <c r="H11702" s="6"/>
      <c r="I11702" s="6"/>
      <c r="J11702" s="6"/>
    </row>
    <row r="11703" spans="3:10" x14ac:dyDescent="0.25">
      <c r="C11703" s="7">
        <v>43181.875</v>
      </c>
      <c r="D11703" s="8">
        <v>12056.91</v>
      </c>
      <c r="E11703" s="8">
        <v>12081.15</v>
      </c>
      <c r="F11703" s="8">
        <v>11986.94</v>
      </c>
      <c r="G11703" s="8">
        <v>11991.69</v>
      </c>
      <c r="H11703" s="8"/>
      <c r="I11703" s="8"/>
      <c r="J11703" s="8"/>
    </row>
    <row r="11704" spans="3:10" x14ac:dyDescent="0.25">
      <c r="C11704" s="5">
        <v>43181.916666666664</v>
      </c>
      <c r="D11704" s="6">
        <v>11991.94</v>
      </c>
      <c r="E11704" s="6">
        <v>12006.43</v>
      </c>
      <c r="F11704" s="6">
        <v>11969.45</v>
      </c>
      <c r="G11704" s="6">
        <v>11986.19</v>
      </c>
      <c r="H11704" s="6"/>
      <c r="I11704" s="6"/>
      <c r="J11704" s="6"/>
    </row>
    <row r="11705" spans="3:10" x14ac:dyDescent="0.25">
      <c r="C11705" s="7">
        <v>43182</v>
      </c>
      <c r="D11705" s="8">
        <v>11976.9</v>
      </c>
      <c r="E11705" s="8">
        <v>11983.1</v>
      </c>
      <c r="F11705" s="8">
        <v>11919.98</v>
      </c>
      <c r="G11705" s="8">
        <v>11941.5</v>
      </c>
      <c r="H11705" s="8"/>
      <c r="I11705" s="8"/>
      <c r="J11705" s="8"/>
    </row>
    <row r="11706" spans="3:10" x14ac:dyDescent="0.25">
      <c r="C11706" s="5">
        <v>43182.041666666664</v>
      </c>
      <c r="D11706" s="6">
        <v>11938.1</v>
      </c>
      <c r="E11706" s="6">
        <v>11940.93</v>
      </c>
      <c r="F11706" s="6">
        <v>11875.15</v>
      </c>
      <c r="G11706" s="6">
        <v>11879.08</v>
      </c>
      <c r="H11706" s="6"/>
      <c r="I11706" s="6"/>
      <c r="J11706" s="6"/>
    </row>
    <row r="11707" spans="3:10" x14ac:dyDescent="0.25">
      <c r="C11707" s="7">
        <v>43182.083333333336</v>
      </c>
      <c r="D11707" s="8">
        <v>11877.94</v>
      </c>
      <c r="E11707" s="8">
        <v>11921.52</v>
      </c>
      <c r="F11707" s="8">
        <v>11872.82</v>
      </c>
      <c r="G11707" s="8">
        <v>11897.11</v>
      </c>
      <c r="H11707" s="8"/>
      <c r="I11707" s="8"/>
      <c r="J11707" s="8"/>
    </row>
    <row r="11708" spans="3:10" x14ac:dyDescent="0.25">
      <c r="C11708" s="5">
        <v>43182.125</v>
      </c>
      <c r="D11708" s="6">
        <v>11895.98</v>
      </c>
      <c r="E11708" s="6">
        <v>11930</v>
      </c>
      <c r="F11708" s="6">
        <v>11877.82</v>
      </c>
      <c r="G11708" s="6">
        <v>11918.55</v>
      </c>
      <c r="H11708" s="6"/>
      <c r="I11708" s="6"/>
      <c r="J11708" s="6"/>
    </row>
    <row r="11709" spans="3:10" x14ac:dyDescent="0.25">
      <c r="C11709" s="7">
        <v>43182.166666666664</v>
      </c>
      <c r="D11709" s="8">
        <v>11917.42</v>
      </c>
      <c r="E11709" s="8">
        <v>11919.68</v>
      </c>
      <c r="F11709" s="8">
        <v>11851.51</v>
      </c>
      <c r="G11709" s="8">
        <v>11899.01</v>
      </c>
      <c r="H11709" s="8"/>
      <c r="I11709" s="8"/>
      <c r="J11709" s="8"/>
    </row>
    <row r="11710" spans="3:10" x14ac:dyDescent="0.25">
      <c r="C11710" s="5">
        <v>43182.208333333336</v>
      </c>
      <c r="D11710" s="6">
        <v>11897.88</v>
      </c>
      <c r="E11710" s="6">
        <v>11918.26</v>
      </c>
      <c r="F11710" s="6">
        <v>11893.35</v>
      </c>
      <c r="G11710" s="6">
        <v>11904.67</v>
      </c>
      <c r="H11710" s="6"/>
      <c r="I11710" s="6"/>
      <c r="J11710" s="6"/>
    </row>
    <row r="11711" spans="3:10" x14ac:dyDescent="0.25">
      <c r="C11711" s="7">
        <v>43182.25</v>
      </c>
      <c r="D11711" s="8">
        <v>11905.81</v>
      </c>
      <c r="E11711" s="8">
        <v>11908.34</v>
      </c>
      <c r="F11711" s="8">
        <v>11897.51</v>
      </c>
      <c r="G11711" s="8">
        <v>11906.07</v>
      </c>
      <c r="H11711" s="8"/>
      <c r="I11711" s="8"/>
      <c r="J11711" s="8"/>
    </row>
    <row r="11712" spans="3:10" x14ac:dyDescent="0.25">
      <c r="C11712" s="5">
        <v>43182.291666666664</v>
      </c>
      <c r="D11712" s="6">
        <v>11907.21</v>
      </c>
      <c r="E11712" s="6">
        <v>11909.47</v>
      </c>
      <c r="F11712" s="6">
        <v>11875.44</v>
      </c>
      <c r="G11712" s="6">
        <v>11883.37</v>
      </c>
      <c r="H11712" s="6"/>
      <c r="I11712" s="6"/>
      <c r="J11712" s="6"/>
    </row>
    <row r="11713" spans="3:10" x14ac:dyDescent="0.25">
      <c r="C11713" s="7">
        <v>43182.333333333336</v>
      </c>
      <c r="D11713" s="8">
        <v>11882.8</v>
      </c>
      <c r="E11713" s="8">
        <v>11940.3</v>
      </c>
      <c r="F11713" s="8">
        <v>11873.82</v>
      </c>
      <c r="G11713" s="8">
        <v>11929.15</v>
      </c>
      <c r="H11713" s="8"/>
      <c r="I11713" s="8"/>
      <c r="J11713" s="8"/>
    </row>
    <row r="11714" spans="3:10" x14ac:dyDescent="0.25">
      <c r="C11714" s="5">
        <v>43182.375</v>
      </c>
      <c r="D11714" s="6">
        <v>11947.16</v>
      </c>
      <c r="E11714" s="6">
        <v>11995.06</v>
      </c>
      <c r="F11714" s="6">
        <v>11908.68</v>
      </c>
      <c r="G11714" s="6">
        <v>11986.75</v>
      </c>
      <c r="H11714" s="6"/>
      <c r="I11714" s="6"/>
      <c r="J11714" s="6"/>
    </row>
    <row r="11715" spans="3:10" x14ac:dyDescent="0.25">
      <c r="C11715" s="7">
        <v>43182.416666666664</v>
      </c>
      <c r="D11715" s="8">
        <v>11991.5</v>
      </c>
      <c r="E11715" s="8">
        <v>12002.35</v>
      </c>
      <c r="F11715" s="8">
        <v>11893.88</v>
      </c>
      <c r="G11715" s="8">
        <v>11909.96</v>
      </c>
      <c r="H11715" s="8"/>
      <c r="I11715" s="8"/>
      <c r="J11715" s="8"/>
    </row>
    <row r="11716" spans="3:10" x14ac:dyDescent="0.25">
      <c r="C11716" s="5">
        <v>43182.458333333336</v>
      </c>
      <c r="D11716" s="6">
        <v>11909.71</v>
      </c>
      <c r="E11716" s="6">
        <v>11929.07</v>
      </c>
      <c r="F11716" s="6">
        <v>11822.72</v>
      </c>
      <c r="G11716" s="6">
        <v>11848.36</v>
      </c>
      <c r="H11716" s="6"/>
      <c r="I11716" s="6"/>
      <c r="J11716" s="6"/>
    </row>
    <row r="11717" spans="3:10" x14ac:dyDescent="0.25">
      <c r="C11717" s="7">
        <v>43182.5</v>
      </c>
      <c r="D11717" s="8">
        <v>11848.61</v>
      </c>
      <c r="E11717" s="8">
        <v>11931.3</v>
      </c>
      <c r="F11717" s="8">
        <v>11837.95</v>
      </c>
      <c r="G11717" s="8">
        <v>11929.79</v>
      </c>
      <c r="H11717" s="8"/>
      <c r="I11717" s="8"/>
      <c r="J11717" s="8"/>
    </row>
    <row r="11718" spans="3:10" x14ac:dyDescent="0.25">
      <c r="C11718" s="5">
        <v>43182.541666666664</v>
      </c>
      <c r="D11718" s="6">
        <v>11929.54</v>
      </c>
      <c r="E11718" s="6">
        <v>11939.23</v>
      </c>
      <c r="F11718" s="6">
        <v>11885.65</v>
      </c>
      <c r="G11718" s="6">
        <v>11902.09</v>
      </c>
      <c r="H11718" s="6"/>
      <c r="I11718" s="6"/>
      <c r="J11718" s="6"/>
    </row>
    <row r="11719" spans="3:10" x14ac:dyDescent="0.25">
      <c r="C11719" s="7">
        <v>43182.583333333336</v>
      </c>
      <c r="D11719" s="8">
        <v>11901.59</v>
      </c>
      <c r="E11719" s="8">
        <v>11955.22</v>
      </c>
      <c r="F11719" s="8">
        <v>11901.59</v>
      </c>
      <c r="G11719" s="8">
        <v>11910.09</v>
      </c>
      <c r="H11719" s="8"/>
      <c r="I11719" s="8"/>
      <c r="J11719" s="8"/>
    </row>
    <row r="11720" spans="3:10" x14ac:dyDescent="0.25">
      <c r="C11720" s="5">
        <v>43182.625</v>
      </c>
      <c r="D11720" s="6">
        <v>11909.84</v>
      </c>
      <c r="E11720" s="6">
        <v>12002.21</v>
      </c>
      <c r="F11720" s="6">
        <v>11909.34</v>
      </c>
      <c r="G11720" s="6">
        <v>11955.32</v>
      </c>
      <c r="H11720" s="6"/>
      <c r="I11720" s="6"/>
      <c r="J11720" s="6"/>
    </row>
    <row r="11721" spans="3:10" x14ac:dyDescent="0.25">
      <c r="C11721" s="7">
        <v>43182.666666666664</v>
      </c>
      <c r="D11721" s="8">
        <v>11956.07</v>
      </c>
      <c r="E11721" s="8">
        <v>11980.98</v>
      </c>
      <c r="F11721" s="8">
        <v>11924.57</v>
      </c>
      <c r="G11721" s="8">
        <v>11976.8</v>
      </c>
      <c r="H11721" s="8"/>
      <c r="I11721" s="8"/>
      <c r="J11721" s="8"/>
    </row>
    <row r="11722" spans="3:10" x14ac:dyDescent="0.25">
      <c r="C11722" s="5">
        <v>43182.708333333336</v>
      </c>
      <c r="D11722" s="6">
        <v>11976.3</v>
      </c>
      <c r="E11722" s="6">
        <v>11987</v>
      </c>
      <c r="F11722" s="6">
        <v>11818.62</v>
      </c>
      <c r="G11722" s="6">
        <v>11834.64</v>
      </c>
      <c r="H11722" s="6"/>
      <c r="I11722" s="6"/>
      <c r="J11722" s="6"/>
    </row>
    <row r="11723" spans="3:10" x14ac:dyDescent="0.25">
      <c r="C11723" s="7">
        <v>43182.75</v>
      </c>
      <c r="D11723" s="8">
        <v>11833.64</v>
      </c>
      <c r="E11723" s="8">
        <v>11913.5</v>
      </c>
      <c r="F11723" s="8">
        <v>11832.04</v>
      </c>
      <c r="G11723" s="8">
        <v>11856.36</v>
      </c>
      <c r="H11723" s="8"/>
      <c r="I11723" s="8"/>
      <c r="J11723" s="8"/>
    </row>
    <row r="11724" spans="3:10" x14ac:dyDescent="0.25">
      <c r="C11724" s="5">
        <v>43182.791666666664</v>
      </c>
      <c r="D11724" s="6">
        <v>11855.86</v>
      </c>
      <c r="E11724" s="6">
        <v>11920.34</v>
      </c>
      <c r="F11724" s="6">
        <v>11847.36</v>
      </c>
      <c r="G11724" s="6">
        <v>11911.59</v>
      </c>
      <c r="H11724" s="6"/>
      <c r="I11724" s="6"/>
      <c r="J11724" s="6"/>
    </row>
    <row r="11725" spans="3:10" x14ac:dyDescent="0.25">
      <c r="C11725" s="7">
        <v>43182.833333333336</v>
      </c>
      <c r="D11725" s="8">
        <v>11911.84</v>
      </c>
      <c r="E11725" s="8">
        <v>11920.84</v>
      </c>
      <c r="F11725" s="8">
        <v>11817.62</v>
      </c>
      <c r="G11725" s="8">
        <v>11820.37</v>
      </c>
      <c r="H11725" s="8"/>
      <c r="I11725" s="8"/>
      <c r="J11725" s="8"/>
    </row>
    <row r="11726" spans="3:10" x14ac:dyDescent="0.25">
      <c r="C11726" s="5">
        <v>43182.875</v>
      </c>
      <c r="D11726" s="6">
        <v>11822.62</v>
      </c>
      <c r="E11726" s="6">
        <v>11831.12</v>
      </c>
      <c r="F11726" s="6">
        <v>11756.39</v>
      </c>
      <c r="G11726" s="6">
        <v>11775.63</v>
      </c>
      <c r="H11726" s="6"/>
      <c r="I11726" s="6"/>
      <c r="J11726" s="6"/>
    </row>
    <row r="11727" spans="3:10" x14ac:dyDescent="0.25">
      <c r="C11727" s="7">
        <v>43182.916666666664</v>
      </c>
      <c r="D11727" s="8">
        <v>11775.88</v>
      </c>
      <c r="E11727" s="8">
        <v>11798.38</v>
      </c>
      <c r="F11727" s="8">
        <v>11771.63</v>
      </c>
      <c r="G11727" s="8">
        <v>11777.63</v>
      </c>
      <c r="H11727" s="8"/>
      <c r="I11727" s="8"/>
      <c r="J11727" s="8"/>
    </row>
    <row r="11728" spans="3:10" x14ac:dyDescent="0.25">
      <c r="C11728" s="5">
        <v>43185.041666666664</v>
      </c>
      <c r="D11728" s="6">
        <v>11784.53</v>
      </c>
      <c r="E11728" s="6">
        <v>11825.67</v>
      </c>
      <c r="F11728" s="6">
        <v>11760.89</v>
      </c>
      <c r="G11728" s="6">
        <v>11778.64</v>
      </c>
      <c r="H11728" s="6"/>
      <c r="I11728" s="6"/>
      <c r="J11728" s="6"/>
    </row>
    <row r="11729" spans="3:10" x14ac:dyDescent="0.25">
      <c r="C11729" s="7">
        <v>43185.083333333336</v>
      </c>
      <c r="D11729" s="8">
        <v>11779.21</v>
      </c>
      <c r="E11729" s="8">
        <v>11831.98</v>
      </c>
      <c r="F11729" s="8">
        <v>11775.51</v>
      </c>
      <c r="G11729" s="8">
        <v>11824.53</v>
      </c>
      <c r="H11729" s="8"/>
      <c r="I11729" s="8"/>
      <c r="J11729" s="8"/>
    </row>
    <row r="11730" spans="3:10" x14ac:dyDescent="0.25">
      <c r="C11730" s="5">
        <v>43185.125</v>
      </c>
      <c r="D11730" s="6">
        <v>11823.4</v>
      </c>
      <c r="E11730" s="6">
        <v>11849.09</v>
      </c>
      <c r="F11730" s="6">
        <v>11813.19</v>
      </c>
      <c r="G11730" s="6">
        <v>11847.39</v>
      </c>
      <c r="H11730" s="6"/>
      <c r="I11730" s="6"/>
      <c r="J11730" s="6"/>
    </row>
    <row r="11731" spans="3:10" x14ac:dyDescent="0.25">
      <c r="C11731" s="7">
        <v>43185.166666666664</v>
      </c>
      <c r="D11731" s="8">
        <v>11846.87</v>
      </c>
      <c r="E11731" s="8">
        <v>11881.97</v>
      </c>
      <c r="F11731" s="8">
        <v>11837.79</v>
      </c>
      <c r="G11731" s="8">
        <v>11878.47</v>
      </c>
      <c r="H11731" s="8"/>
      <c r="I11731" s="8"/>
      <c r="J11731" s="8"/>
    </row>
    <row r="11732" spans="3:10" x14ac:dyDescent="0.25">
      <c r="C11732" s="5">
        <v>43185.208333333336</v>
      </c>
      <c r="D11732" s="6">
        <v>11877.33</v>
      </c>
      <c r="E11732" s="6">
        <v>11877.33</v>
      </c>
      <c r="F11732" s="6">
        <v>11849.6</v>
      </c>
      <c r="G11732" s="6">
        <v>11854.41</v>
      </c>
      <c r="H11732" s="6"/>
      <c r="I11732" s="6"/>
      <c r="J11732" s="6"/>
    </row>
    <row r="11733" spans="3:10" x14ac:dyDescent="0.25">
      <c r="C11733" s="7">
        <v>43185.25</v>
      </c>
      <c r="D11733" s="8">
        <v>11853.27</v>
      </c>
      <c r="E11733" s="8">
        <v>11870.67</v>
      </c>
      <c r="F11733" s="8">
        <v>11837.39</v>
      </c>
      <c r="G11733" s="8">
        <v>11867.26</v>
      </c>
      <c r="H11733" s="8"/>
      <c r="I11733" s="8"/>
      <c r="J11733" s="8"/>
    </row>
    <row r="11734" spans="3:10" x14ac:dyDescent="0.25">
      <c r="C11734" s="5">
        <v>43185.291666666664</v>
      </c>
      <c r="D11734" s="6">
        <v>11868.4</v>
      </c>
      <c r="E11734" s="6">
        <v>11870.65</v>
      </c>
      <c r="F11734" s="6">
        <v>11855.8</v>
      </c>
      <c r="G11734" s="6">
        <v>11859.21</v>
      </c>
      <c r="H11734" s="6"/>
      <c r="I11734" s="6"/>
      <c r="J11734" s="6"/>
    </row>
    <row r="11735" spans="3:10" x14ac:dyDescent="0.25">
      <c r="C11735" s="7">
        <v>43185.333333333336</v>
      </c>
      <c r="D11735" s="8">
        <v>11860.35</v>
      </c>
      <c r="E11735" s="8">
        <v>11900.91</v>
      </c>
      <c r="F11735" s="8">
        <v>11853.49</v>
      </c>
      <c r="G11735" s="8">
        <v>11863.76</v>
      </c>
      <c r="H11735" s="8"/>
      <c r="I11735" s="8"/>
      <c r="J11735" s="8"/>
    </row>
    <row r="11736" spans="3:10" x14ac:dyDescent="0.25">
      <c r="C11736" s="5">
        <v>43185.375</v>
      </c>
      <c r="D11736" s="6">
        <v>11881.98</v>
      </c>
      <c r="E11736" s="6">
        <v>11949.2</v>
      </c>
      <c r="F11736" s="6">
        <v>11880.48</v>
      </c>
      <c r="G11736" s="6">
        <v>11935.71</v>
      </c>
      <c r="H11736" s="6"/>
      <c r="I11736" s="6"/>
      <c r="J11736" s="6"/>
    </row>
    <row r="11737" spans="3:10" x14ac:dyDescent="0.25">
      <c r="C11737" s="7">
        <v>43185.416666666664</v>
      </c>
      <c r="D11737" s="8">
        <v>11932.45</v>
      </c>
      <c r="E11737" s="8">
        <v>11941.83</v>
      </c>
      <c r="F11737" s="8">
        <v>11889.83</v>
      </c>
      <c r="G11737" s="8">
        <v>11932.82</v>
      </c>
      <c r="H11737" s="8"/>
      <c r="I11737" s="8"/>
      <c r="J11737" s="8"/>
    </row>
    <row r="11738" spans="3:10" x14ac:dyDescent="0.25">
      <c r="C11738" s="5">
        <v>43185.458333333336</v>
      </c>
      <c r="D11738" s="6">
        <v>11932.32</v>
      </c>
      <c r="E11738" s="6">
        <v>11970.46</v>
      </c>
      <c r="F11738" s="6">
        <v>11926.21</v>
      </c>
      <c r="G11738" s="6">
        <v>11935.91</v>
      </c>
      <c r="H11738" s="6"/>
      <c r="I11738" s="6"/>
      <c r="J11738" s="6"/>
    </row>
    <row r="11739" spans="3:10" x14ac:dyDescent="0.25">
      <c r="C11739" s="7">
        <v>43185.5</v>
      </c>
      <c r="D11739" s="8">
        <v>11936.41</v>
      </c>
      <c r="E11739" s="8">
        <v>11973.23</v>
      </c>
      <c r="F11739" s="8">
        <v>11924.83</v>
      </c>
      <c r="G11739" s="8">
        <v>11958.66</v>
      </c>
      <c r="H11739" s="8"/>
      <c r="I11739" s="8"/>
      <c r="J11739" s="8"/>
    </row>
    <row r="11740" spans="3:10" x14ac:dyDescent="0.25">
      <c r="C11740" s="5">
        <v>43185.541666666664</v>
      </c>
      <c r="D11740" s="6">
        <v>11958.91</v>
      </c>
      <c r="E11740" s="6">
        <v>11969.72</v>
      </c>
      <c r="F11740" s="6">
        <v>11940.69</v>
      </c>
      <c r="G11740" s="6">
        <v>11958.65</v>
      </c>
      <c r="H11740" s="6"/>
      <c r="I11740" s="6"/>
      <c r="J11740" s="6"/>
    </row>
    <row r="11741" spans="3:10" x14ac:dyDescent="0.25">
      <c r="C11741" s="7">
        <v>43185.583333333336</v>
      </c>
      <c r="D11741" s="8">
        <v>11957.65</v>
      </c>
      <c r="E11741" s="8">
        <v>11971.76</v>
      </c>
      <c r="F11741" s="8">
        <v>11943.23</v>
      </c>
      <c r="G11741" s="8">
        <v>11959.54</v>
      </c>
      <c r="H11741" s="8"/>
      <c r="I11741" s="8"/>
      <c r="J11741" s="8"/>
    </row>
    <row r="11742" spans="3:10" x14ac:dyDescent="0.25">
      <c r="C11742" s="5">
        <v>43185.625</v>
      </c>
      <c r="D11742" s="6">
        <v>11960.04</v>
      </c>
      <c r="E11742" s="6">
        <v>11984.83</v>
      </c>
      <c r="F11742" s="6">
        <v>11936.22</v>
      </c>
      <c r="G11742" s="6">
        <v>11941.36</v>
      </c>
      <c r="H11742" s="6"/>
      <c r="I11742" s="6"/>
      <c r="J11742" s="6"/>
    </row>
    <row r="11743" spans="3:10" x14ac:dyDescent="0.25">
      <c r="C11743" s="7">
        <v>43185.666666666664</v>
      </c>
      <c r="D11743" s="8">
        <v>11942.11</v>
      </c>
      <c r="E11743" s="8">
        <v>11953.99</v>
      </c>
      <c r="F11743" s="8">
        <v>11893.2</v>
      </c>
      <c r="G11743" s="8">
        <v>11895.7</v>
      </c>
      <c r="H11743" s="8"/>
      <c r="I11743" s="8"/>
      <c r="J11743" s="8"/>
    </row>
    <row r="11744" spans="3:10" x14ac:dyDescent="0.25">
      <c r="C11744" s="5">
        <v>43185.708333333336</v>
      </c>
      <c r="D11744" s="6">
        <v>11895.21</v>
      </c>
      <c r="E11744" s="6">
        <v>11902.98</v>
      </c>
      <c r="F11744" s="6">
        <v>11706.23</v>
      </c>
      <c r="G11744" s="6">
        <v>11776.58</v>
      </c>
      <c r="H11744" s="6"/>
      <c r="I11744" s="6"/>
      <c r="J11744" s="6"/>
    </row>
    <row r="11745" spans="3:10" x14ac:dyDescent="0.25">
      <c r="C11745" s="7">
        <v>43185.75</v>
      </c>
      <c r="D11745" s="8">
        <v>11777.59</v>
      </c>
      <c r="E11745" s="8">
        <v>11801</v>
      </c>
      <c r="F11745" s="8">
        <v>11724.83</v>
      </c>
      <c r="G11745" s="8">
        <v>11789.73</v>
      </c>
      <c r="H11745" s="8"/>
      <c r="I11745" s="8"/>
      <c r="J11745" s="8"/>
    </row>
    <row r="11746" spans="3:10" x14ac:dyDescent="0.25">
      <c r="C11746" s="5">
        <v>43185.791666666664</v>
      </c>
      <c r="D11746" s="6">
        <v>11789.98</v>
      </c>
      <c r="E11746" s="6">
        <v>11837.12</v>
      </c>
      <c r="F11746" s="6">
        <v>11774.73</v>
      </c>
      <c r="G11746" s="6">
        <v>11804.62</v>
      </c>
      <c r="H11746" s="6"/>
      <c r="I11746" s="6"/>
      <c r="J11746" s="6"/>
    </row>
    <row r="11747" spans="3:10" x14ac:dyDescent="0.25">
      <c r="C11747" s="7">
        <v>43185.833333333336</v>
      </c>
      <c r="D11747" s="8">
        <v>11803.87</v>
      </c>
      <c r="E11747" s="8">
        <v>11847.87</v>
      </c>
      <c r="F11747" s="8">
        <v>11803.87</v>
      </c>
      <c r="G11747" s="8">
        <v>11846.37</v>
      </c>
      <c r="H11747" s="8"/>
      <c r="I11747" s="8"/>
      <c r="J11747" s="8"/>
    </row>
    <row r="11748" spans="3:10" x14ac:dyDescent="0.25">
      <c r="C11748" s="5">
        <v>43185.875</v>
      </c>
      <c r="D11748" s="6">
        <v>11846.12</v>
      </c>
      <c r="E11748" s="6">
        <v>11892.62</v>
      </c>
      <c r="F11748" s="6">
        <v>11839.12</v>
      </c>
      <c r="G11748" s="6">
        <v>11875.12</v>
      </c>
      <c r="H11748" s="6"/>
      <c r="I11748" s="6"/>
      <c r="J11748" s="6"/>
    </row>
    <row r="11749" spans="3:10" x14ac:dyDescent="0.25">
      <c r="C11749" s="7">
        <v>43185.916666666664</v>
      </c>
      <c r="D11749" s="8">
        <v>11875.62</v>
      </c>
      <c r="E11749" s="8">
        <v>11926.12</v>
      </c>
      <c r="F11749" s="8">
        <v>11874.12</v>
      </c>
      <c r="G11749" s="8">
        <v>11919.02</v>
      </c>
      <c r="H11749" s="8"/>
      <c r="I11749" s="8"/>
      <c r="J11749" s="8"/>
    </row>
    <row r="11750" spans="3:10" x14ac:dyDescent="0.25">
      <c r="C11750" s="5">
        <v>43185.958333333336</v>
      </c>
      <c r="D11750" s="6">
        <v>11915.6</v>
      </c>
      <c r="E11750" s="6">
        <v>11922.77</v>
      </c>
      <c r="F11750" s="6">
        <v>11915.04</v>
      </c>
      <c r="G11750" s="6">
        <v>11920.52</v>
      </c>
      <c r="H11750" s="6"/>
      <c r="I11750" s="6"/>
      <c r="J11750" s="6"/>
    </row>
    <row r="11751" spans="3:10" x14ac:dyDescent="0.25">
      <c r="C11751" s="7">
        <v>43186.041666666664</v>
      </c>
      <c r="D11751" s="8">
        <v>11918.84</v>
      </c>
      <c r="E11751" s="8">
        <v>11936.59</v>
      </c>
      <c r="F11751" s="8">
        <v>11917.16</v>
      </c>
      <c r="G11751" s="8">
        <v>11922.77</v>
      </c>
      <c r="H11751" s="8"/>
      <c r="I11751" s="8"/>
      <c r="J11751" s="8"/>
    </row>
    <row r="11752" spans="3:10" x14ac:dyDescent="0.25">
      <c r="C11752" s="5">
        <v>43186.083333333336</v>
      </c>
      <c r="D11752" s="6">
        <v>11922.77</v>
      </c>
      <c r="E11752" s="6">
        <v>11929.73</v>
      </c>
      <c r="F11752" s="6">
        <v>11906.08</v>
      </c>
      <c r="G11752" s="6">
        <v>11929.73</v>
      </c>
      <c r="H11752" s="6"/>
      <c r="I11752" s="6"/>
      <c r="J11752" s="6"/>
    </row>
    <row r="11753" spans="3:10" x14ac:dyDescent="0.25">
      <c r="C11753" s="7">
        <v>43186.125</v>
      </c>
      <c r="D11753" s="8">
        <v>11930.85</v>
      </c>
      <c r="E11753" s="8">
        <v>11958.18</v>
      </c>
      <c r="F11753" s="8">
        <v>11929.73</v>
      </c>
      <c r="G11753" s="8">
        <v>11949.78</v>
      </c>
      <c r="H11753" s="8"/>
      <c r="I11753" s="8"/>
      <c r="J11753" s="8"/>
    </row>
    <row r="11754" spans="3:10" x14ac:dyDescent="0.25">
      <c r="C11754" s="5">
        <v>43186.166666666664</v>
      </c>
      <c r="D11754" s="6">
        <v>11948.66</v>
      </c>
      <c r="E11754" s="6">
        <v>11978.95</v>
      </c>
      <c r="F11754" s="6">
        <v>11948.3</v>
      </c>
      <c r="G11754" s="6">
        <v>11960.63</v>
      </c>
      <c r="H11754" s="6"/>
      <c r="I11754" s="6"/>
      <c r="J11754" s="6"/>
    </row>
    <row r="11755" spans="3:10" x14ac:dyDescent="0.25">
      <c r="C11755" s="7">
        <v>43186.208333333336</v>
      </c>
      <c r="D11755" s="8">
        <v>11961.75</v>
      </c>
      <c r="E11755" s="8">
        <v>11970.11</v>
      </c>
      <c r="F11755" s="8">
        <v>11952.92</v>
      </c>
      <c r="G11755" s="8">
        <v>11962.88</v>
      </c>
      <c r="H11755" s="8"/>
      <c r="I11755" s="8"/>
      <c r="J11755" s="8"/>
    </row>
    <row r="11756" spans="3:10" x14ac:dyDescent="0.25">
      <c r="C11756" s="5">
        <v>43186.25</v>
      </c>
      <c r="D11756" s="6">
        <v>11964.01</v>
      </c>
      <c r="E11756" s="6">
        <v>11971.97</v>
      </c>
      <c r="F11756" s="6">
        <v>11959.64</v>
      </c>
      <c r="G11756" s="6">
        <v>11968.47</v>
      </c>
      <c r="H11756" s="6"/>
      <c r="I11756" s="6"/>
      <c r="J11756" s="6"/>
    </row>
    <row r="11757" spans="3:10" x14ac:dyDescent="0.25">
      <c r="C11757" s="7">
        <v>43186.291666666664</v>
      </c>
      <c r="D11757" s="8">
        <v>11969.59</v>
      </c>
      <c r="E11757" s="8">
        <v>11975.41</v>
      </c>
      <c r="F11757" s="8">
        <v>11953.5</v>
      </c>
      <c r="G11757" s="8">
        <v>11954.62</v>
      </c>
      <c r="H11757" s="8"/>
      <c r="I11757" s="8"/>
      <c r="J11757" s="8"/>
    </row>
    <row r="11758" spans="3:10" x14ac:dyDescent="0.25">
      <c r="C11758" s="5">
        <v>43186.333333333336</v>
      </c>
      <c r="D11758" s="6">
        <v>11955.74</v>
      </c>
      <c r="E11758" s="6">
        <v>11969.57</v>
      </c>
      <c r="F11758" s="6">
        <v>11950.16</v>
      </c>
      <c r="G11758" s="6">
        <v>11967.8</v>
      </c>
      <c r="H11758" s="6"/>
      <c r="I11758" s="6"/>
      <c r="J11758" s="6"/>
    </row>
    <row r="11759" spans="3:10" x14ac:dyDescent="0.25">
      <c r="C11759" s="7">
        <v>43186.375</v>
      </c>
      <c r="D11759" s="8">
        <v>11982.88</v>
      </c>
      <c r="E11759" s="8">
        <v>12027.53</v>
      </c>
      <c r="F11759" s="8">
        <v>11964.49</v>
      </c>
      <c r="G11759" s="8">
        <v>12023.28</v>
      </c>
      <c r="H11759" s="8"/>
      <c r="I11759" s="8"/>
      <c r="J11759" s="8"/>
    </row>
    <row r="11760" spans="3:10" x14ac:dyDescent="0.25">
      <c r="C11760" s="5">
        <v>43186.416666666664</v>
      </c>
      <c r="D11760" s="6">
        <v>12027.03</v>
      </c>
      <c r="E11760" s="6">
        <v>12027.03</v>
      </c>
      <c r="F11760" s="6">
        <v>11938.15</v>
      </c>
      <c r="G11760" s="6">
        <v>11949.02</v>
      </c>
      <c r="H11760" s="6"/>
      <c r="I11760" s="6"/>
      <c r="J11760" s="6"/>
    </row>
    <row r="11761" spans="3:10" x14ac:dyDescent="0.25">
      <c r="C11761" s="7">
        <v>43186.458333333336</v>
      </c>
      <c r="D11761" s="8">
        <v>11949.27</v>
      </c>
      <c r="E11761" s="8">
        <v>11988.27</v>
      </c>
      <c r="F11761" s="8">
        <v>11933.94</v>
      </c>
      <c r="G11761" s="8">
        <v>11987.27</v>
      </c>
      <c r="H11761" s="8"/>
      <c r="I11761" s="8"/>
      <c r="J11761" s="8"/>
    </row>
    <row r="11762" spans="3:10" x14ac:dyDescent="0.25">
      <c r="C11762" s="5">
        <v>43186.5</v>
      </c>
      <c r="D11762" s="6">
        <v>11987.02</v>
      </c>
      <c r="E11762" s="6">
        <v>12043.45</v>
      </c>
      <c r="F11762" s="6">
        <v>11986</v>
      </c>
      <c r="G11762" s="6">
        <v>12039.98</v>
      </c>
      <c r="H11762" s="6"/>
      <c r="I11762" s="6"/>
      <c r="J11762" s="6"/>
    </row>
    <row r="11763" spans="3:10" x14ac:dyDescent="0.25">
      <c r="C11763" s="7">
        <v>43186.541666666664</v>
      </c>
      <c r="D11763" s="8">
        <v>12040.23</v>
      </c>
      <c r="E11763" s="8">
        <v>12040.23</v>
      </c>
      <c r="F11763" s="8">
        <v>11985.03</v>
      </c>
      <c r="G11763" s="8">
        <v>11987.25</v>
      </c>
      <c r="H11763" s="8"/>
      <c r="I11763" s="8"/>
      <c r="J11763" s="8"/>
    </row>
    <row r="11764" spans="3:10" x14ac:dyDescent="0.25">
      <c r="C11764" s="5">
        <v>43186.583333333336</v>
      </c>
      <c r="D11764" s="6">
        <v>11989</v>
      </c>
      <c r="E11764" s="6">
        <v>12013.23</v>
      </c>
      <c r="F11764" s="6">
        <v>11975.34</v>
      </c>
      <c r="G11764" s="6">
        <v>11985.84</v>
      </c>
      <c r="H11764" s="6"/>
      <c r="I11764" s="6"/>
      <c r="J11764" s="6"/>
    </row>
    <row r="11765" spans="3:10" x14ac:dyDescent="0.25">
      <c r="C11765" s="7">
        <v>43186.625</v>
      </c>
      <c r="D11765" s="8">
        <v>11987.59</v>
      </c>
      <c r="E11765" s="8">
        <v>12013.69</v>
      </c>
      <c r="F11765" s="8">
        <v>11981.48</v>
      </c>
      <c r="G11765" s="8">
        <v>11995.04</v>
      </c>
      <c r="H11765" s="8"/>
      <c r="I11765" s="8"/>
      <c r="J11765" s="8"/>
    </row>
    <row r="11766" spans="3:10" x14ac:dyDescent="0.25">
      <c r="C11766" s="5">
        <v>43186.666666666664</v>
      </c>
      <c r="D11766" s="6">
        <v>11996.29</v>
      </c>
      <c r="E11766" s="6">
        <v>12008.43</v>
      </c>
      <c r="F11766" s="6">
        <v>11942.19</v>
      </c>
      <c r="G11766" s="6">
        <v>11974.21</v>
      </c>
      <c r="H11766" s="6"/>
      <c r="I11766" s="6"/>
      <c r="J11766" s="6"/>
    </row>
    <row r="11767" spans="3:10" x14ac:dyDescent="0.25">
      <c r="C11767" s="7">
        <v>43186.708333333336</v>
      </c>
      <c r="D11767" s="8">
        <v>11974.46</v>
      </c>
      <c r="E11767" s="8">
        <v>11985.55</v>
      </c>
      <c r="F11767" s="8">
        <v>11926.17</v>
      </c>
      <c r="G11767" s="8">
        <v>11963.35</v>
      </c>
      <c r="H11767" s="8"/>
      <c r="I11767" s="8"/>
      <c r="J11767" s="8"/>
    </row>
    <row r="11768" spans="3:10" x14ac:dyDescent="0.25">
      <c r="C11768" s="5">
        <v>43186.75</v>
      </c>
      <c r="D11768" s="6">
        <v>11963.1</v>
      </c>
      <c r="E11768" s="6">
        <v>12010.85</v>
      </c>
      <c r="F11768" s="6">
        <v>11946.32</v>
      </c>
      <c r="G11768" s="6">
        <v>11997.98</v>
      </c>
      <c r="H11768" s="6"/>
      <c r="I11768" s="6"/>
      <c r="J11768" s="6"/>
    </row>
    <row r="11769" spans="3:10" x14ac:dyDescent="0.25">
      <c r="C11769" s="7">
        <v>43186.791666666664</v>
      </c>
      <c r="D11769" s="8">
        <v>11998.48</v>
      </c>
      <c r="E11769" s="8">
        <v>12008.33</v>
      </c>
      <c r="F11769" s="8">
        <v>11969.36</v>
      </c>
      <c r="G11769" s="8">
        <v>12001.72</v>
      </c>
      <c r="H11769" s="8"/>
      <c r="I11769" s="8"/>
      <c r="J11769" s="8"/>
    </row>
    <row r="11770" spans="3:10" x14ac:dyDescent="0.25">
      <c r="C11770" s="5">
        <v>43186.833333333336</v>
      </c>
      <c r="D11770" s="6">
        <v>12003.72</v>
      </c>
      <c r="E11770" s="6">
        <v>12020.72</v>
      </c>
      <c r="F11770" s="6">
        <v>11942.75</v>
      </c>
      <c r="G11770" s="6">
        <v>11965.49</v>
      </c>
      <c r="H11770" s="6"/>
      <c r="I11770" s="6"/>
      <c r="J11770" s="6"/>
    </row>
    <row r="11771" spans="3:10" x14ac:dyDescent="0.25">
      <c r="C11771" s="7">
        <v>43186.875</v>
      </c>
      <c r="D11771" s="8">
        <v>11964.99</v>
      </c>
      <c r="E11771" s="8">
        <v>11971.24</v>
      </c>
      <c r="F11771" s="8">
        <v>11906.02</v>
      </c>
      <c r="G11771" s="8">
        <v>11907.77</v>
      </c>
      <c r="H11771" s="8"/>
      <c r="I11771" s="8"/>
      <c r="J11771" s="8"/>
    </row>
    <row r="11772" spans="3:10" x14ac:dyDescent="0.25">
      <c r="C11772" s="5">
        <v>43186.916666666664</v>
      </c>
      <c r="D11772" s="6">
        <v>11908.27</v>
      </c>
      <c r="E11772" s="6">
        <v>11913.27</v>
      </c>
      <c r="F11772" s="6">
        <v>11800.31</v>
      </c>
      <c r="G11772" s="6">
        <v>11849.44</v>
      </c>
      <c r="H11772" s="6"/>
      <c r="I11772" s="6"/>
      <c r="J11772" s="6"/>
    </row>
    <row r="11773" spans="3:10" x14ac:dyDescent="0.25">
      <c r="C11773" s="7">
        <v>43186.958333333336</v>
      </c>
      <c r="D11773" s="8">
        <v>11850.38</v>
      </c>
      <c r="E11773" s="8">
        <v>11852.65</v>
      </c>
      <c r="F11773" s="8">
        <v>11829.84</v>
      </c>
      <c r="G11773" s="8">
        <v>11835.51</v>
      </c>
      <c r="H11773" s="8"/>
      <c r="I11773" s="8"/>
      <c r="J11773" s="8"/>
    </row>
    <row r="11774" spans="3:10" x14ac:dyDescent="0.25">
      <c r="C11774" s="5">
        <v>43187.041666666664</v>
      </c>
      <c r="D11774" s="6">
        <v>11840.04</v>
      </c>
      <c r="E11774" s="6">
        <v>11853.52</v>
      </c>
      <c r="F11774" s="6">
        <v>11817.77</v>
      </c>
      <c r="G11774" s="6">
        <v>11851.12</v>
      </c>
      <c r="H11774" s="6"/>
      <c r="I11774" s="6"/>
      <c r="J11774" s="6"/>
    </row>
    <row r="11775" spans="3:10" x14ac:dyDescent="0.25">
      <c r="C11775" s="7">
        <v>43187.083333333336</v>
      </c>
      <c r="D11775" s="8">
        <v>11851.69</v>
      </c>
      <c r="E11775" s="8">
        <v>11862.89</v>
      </c>
      <c r="F11775" s="8">
        <v>11827.31</v>
      </c>
      <c r="G11775" s="8">
        <v>11857.29</v>
      </c>
      <c r="H11775" s="8"/>
      <c r="I11775" s="8"/>
      <c r="J11775" s="8"/>
    </row>
    <row r="11776" spans="3:10" x14ac:dyDescent="0.25">
      <c r="C11776" s="5">
        <v>43187.125</v>
      </c>
      <c r="D11776" s="6">
        <v>11856.16</v>
      </c>
      <c r="E11776" s="6">
        <v>11895.4</v>
      </c>
      <c r="F11776" s="6">
        <v>11855.02</v>
      </c>
      <c r="G11776" s="6">
        <v>11872.36</v>
      </c>
      <c r="H11776" s="6"/>
      <c r="I11776" s="6"/>
      <c r="J11776" s="6"/>
    </row>
    <row r="11777" spans="3:10" x14ac:dyDescent="0.25">
      <c r="C11777" s="7">
        <v>43187.166666666664</v>
      </c>
      <c r="D11777" s="8">
        <v>11874.06</v>
      </c>
      <c r="E11777" s="8">
        <v>11900.07</v>
      </c>
      <c r="F11777" s="8">
        <v>11843.55</v>
      </c>
      <c r="G11777" s="8">
        <v>11895.54</v>
      </c>
      <c r="H11777" s="8"/>
      <c r="I11777" s="8"/>
      <c r="J11777" s="8"/>
    </row>
    <row r="11778" spans="3:10" x14ac:dyDescent="0.25">
      <c r="C11778" s="5">
        <v>43187.208333333336</v>
      </c>
      <c r="D11778" s="6">
        <v>11892.14</v>
      </c>
      <c r="E11778" s="6">
        <v>11894.4</v>
      </c>
      <c r="F11778" s="6">
        <v>11866.66</v>
      </c>
      <c r="G11778" s="6">
        <v>11872.9</v>
      </c>
      <c r="H11778" s="6"/>
      <c r="I11778" s="6"/>
      <c r="J11778" s="6"/>
    </row>
    <row r="11779" spans="3:10" x14ac:dyDescent="0.25">
      <c r="C11779" s="7">
        <v>43187.25</v>
      </c>
      <c r="D11779" s="8">
        <v>11874.03</v>
      </c>
      <c r="E11779" s="8">
        <v>11877.43</v>
      </c>
      <c r="F11779" s="8">
        <v>11851.36</v>
      </c>
      <c r="G11779" s="8">
        <v>11858.29</v>
      </c>
      <c r="H11779" s="8"/>
      <c r="I11779" s="8"/>
      <c r="J11779" s="8"/>
    </row>
    <row r="11780" spans="3:10" x14ac:dyDescent="0.25">
      <c r="C11780" s="5">
        <v>43187.291666666664</v>
      </c>
      <c r="D11780" s="6">
        <v>11859.43</v>
      </c>
      <c r="E11780" s="6">
        <v>11871.04</v>
      </c>
      <c r="F11780" s="6">
        <v>11842.06</v>
      </c>
      <c r="G11780" s="6">
        <v>11858.8</v>
      </c>
      <c r="H11780" s="6"/>
      <c r="I11780" s="6"/>
      <c r="J11780" s="6"/>
    </row>
    <row r="11781" spans="3:10" x14ac:dyDescent="0.25">
      <c r="C11781" s="7">
        <v>43187.333333333336</v>
      </c>
      <c r="D11781" s="8">
        <v>11861.07</v>
      </c>
      <c r="E11781" s="8">
        <v>11861.14</v>
      </c>
      <c r="F11781" s="8">
        <v>11793.72</v>
      </c>
      <c r="G11781" s="8">
        <v>11836.27</v>
      </c>
      <c r="H11781" s="8"/>
      <c r="I11781" s="8"/>
      <c r="J11781" s="8"/>
    </row>
    <row r="11782" spans="3:10" x14ac:dyDescent="0.25">
      <c r="C11782" s="5">
        <v>43187.375</v>
      </c>
      <c r="D11782" s="6">
        <v>11844.37</v>
      </c>
      <c r="E11782" s="6">
        <v>11893.58</v>
      </c>
      <c r="F11782" s="6">
        <v>11844.37</v>
      </c>
      <c r="G11782" s="6">
        <v>11870.31</v>
      </c>
      <c r="H11782" s="6"/>
      <c r="I11782" s="6"/>
      <c r="J11782" s="6"/>
    </row>
    <row r="11783" spans="3:10" x14ac:dyDescent="0.25">
      <c r="C11783" s="7">
        <v>43187.416666666664</v>
      </c>
      <c r="D11783" s="8">
        <v>11871.06</v>
      </c>
      <c r="E11783" s="8">
        <v>11902.99</v>
      </c>
      <c r="F11783" s="8">
        <v>11781.67</v>
      </c>
      <c r="G11783" s="8">
        <v>11789.99</v>
      </c>
      <c r="H11783" s="8"/>
      <c r="I11783" s="8"/>
      <c r="J11783" s="8"/>
    </row>
    <row r="11784" spans="3:10" x14ac:dyDescent="0.25">
      <c r="C11784" s="5">
        <v>43187.458333333336</v>
      </c>
      <c r="D11784" s="6">
        <v>11790.24</v>
      </c>
      <c r="E11784" s="6">
        <v>11848.22</v>
      </c>
      <c r="F11784" s="6">
        <v>11768.23</v>
      </c>
      <c r="G11784" s="6">
        <v>11782.94</v>
      </c>
      <c r="H11784" s="6"/>
      <c r="I11784" s="6"/>
      <c r="J11784" s="6"/>
    </row>
    <row r="11785" spans="3:10" x14ac:dyDescent="0.25">
      <c r="C11785" s="7">
        <v>43187.5</v>
      </c>
      <c r="D11785" s="8">
        <v>11784.69</v>
      </c>
      <c r="E11785" s="8">
        <v>11841.3</v>
      </c>
      <c r="F11785" s="8">
        <v>11783.94</v>
      </c>
      <c r="G11785" s="8">
        <v>11811.56</v>
      </c>
      <c r="H11785" s="8"/>
      <c r="I11785" s="8"/>
      <c r="J11785" s="8"/>
    </row>
    <row r="11786" spans="3:10" x14ac:dyDescent="0.25">
      <c r="C11786" s="5">
        <v>43187.541666666664</v>
      </c>
      <c r="D11786" s="6">
        <v>11811.31</v>
      </c>
      <c r="E11786" s="6">
        <v>11887.26</v>
      </c>
      <c r="F11786" s="6">
        <v>11811.07</v>
      </c>
      <c r="G11786" s="6">
        <v>11885.25</v>
      </c>
      <c r="H11786" s="6"/>
      <c r="I11786" s="6"/>
      <c r="J11786" s="6"/>
    </row>
    <row r="11787" spans="3:10" x14ac:dyDescent="0.25">
      <c r="C11787" s="7">
        <v>43187.583333333336</v>
      </c>
      <c r="D11787" s="8">
        <v>11886</v>
      </c>
      <c r="E11787" s="8">
        <v>11912.42</v>
      </c>
      <c r="F11787" s="8">
        <v>11879.95</v>
      </c>
      <c r="G11787" s="8">
        <v>11909.65</v>
      </c>
      <c r="H11787" s="8"/>
      <c r="I11787" s="8"/>
      <c r="J11787" s="8"/>
    </row>
    <row r="11788" spans="3:10" x14ac:dyDescent="0.25">
      <c r="C11788" s="5">
        <v>43187.625</v>
      </c>
      <c r="D11788" s="6">
        <v>11909.4</v>
      </c>
      <c r="E11788" s="6">
        <v>11944</v>
      </c>
      <c r="F11788" s="6">
        <v>11883.49</v>
      </c>
      <c r="G11788" s="6">
        <v>11883.74</v>
      </c>
      <c r="H11788" s="6"/>
      <c r="I11788" s="6"/>
      <c r="J11788" s="6"/>
    </row>
    <row r="11789" spans="3:10" x14ac:dyDescent="0.25">
      <c r="C11789" s="7">
        <v>43187.666666666664</v>
      </c>
      <c r="D11789" s="8">
        <v>11883.49</v>
      </c>
      <c r="E11789" s="8">
        <v>11942.5</v>
      </c>
      <c r="F11789" s="8">
        <v>11865.78</v>
      </c>
      <c r="G11789" s="8">
        <v>11934.99</v>
      </c>
      <c r="H11789" s="8"/>
      <c r="I11789" s="8"/>
      <c r="J11789" s="8"/>
    </row>
    <row r="11790" spans="3:10" x14ac:dyDescent="0.25">
      <c r="C11790" s="5">
        <v>43187.708333333336</v>
      </c>
      <c r="D11790" s="6">
        <v>11936.99</v>
      </c>
      <c r="E11790" s="6">
        <v>11962.11</v>
      </c>
      <c r="F11790" s="6">
        <v>11851.29</v>
      </c>
      <c r="G11790" s="6">
        <v>11895.96</v>
      </c>
      <c r="H11790" s="6"/>
      <c r="I11790" s="6"/>
      <c r="J11790" s="6"/>
    </row>
    <row r="11791" spans="3:10" x14ac:dyDescent="0.25">
      <c r="C11791" s="7">
        <v>43187.75</v>
      </c>
      <c r="D11791" s="8">
        <v>11896.21</v>
      </c>
      <c r="E11791" s="8">
        <v>11960.82</v>
      </c>
      <c r="F11791" s="8">
        <v>11890.05</v>
      </c>
      <c r="G11791" s="8">
        <v>11943.86</v>
      </c>
      <c r="H11791" s="8"/>
      <c r="I11791" s="8"/>
      <c r="J11791" s="8"/>
    </row>
    <row r="11792" spans="3:10" x14ac:dyDescent="0.25">
      <c r="C11792" s="5">
        <v>43187.791666666664</v>
      </c>
      <c r="D11792" s="6">
        <v>11943.61</v>
      </c>
      <c r="E11792" s="6">
        <v>12013.06</v>
      </c>
      <c r="F11792" s="6">
        <v>11940.02</v>
      </c>
      <c r="G11792" s="6">
        <v>11953.26</v>
      </c>
      <c r="H11792" s="6"/>
      <c r="I11792" s="6"/>
      <c r="J11792" s="6"/>
    </row>
    <row r="11793" spans="3:10" x14ac:dyDescent="0.25">
      <c r="C11793" s="7">
        <v>43187.833333333336</v>
      </c>
      <c r="D11793" s="8">
        <v>11952.76</v>
      </c>
      <c r="E11793" s="8">
        <v>11989.26</v>
      </c>
      <c r="F11793" s="8">
        <v>11927.27</v>
      </c>
      <c r="G11793" s="8">
        <v>11966.26</v>
      </c>
      <c r="H11793" s="8"/>
      <c r="I11793" s="8"/>
      <c r="J11793" s="8"/>
    </row>
    <row r="11794" spans="3:10" x14ac:dyDescent="0.25">
      <c r="C11794" s="5">
        <v>43187.875</v>
      </c>
      <c r="D11794" s="6">
        <v>11966.01</v>
      </c>
      <c r="E11794" s="6">
        <v>11979.51</v>
      </c>
      <c r="F11794" s="6">
        <v>11932.77</v>
      </c>
      <c r="G11794" s="6">
        <v>11949.77</v>
      </c>
      <c r="H11794" s="6"/>
      <c r="I11794" s="6"/>
      <c r="J11794" s="6"/>
    </row>
    <row r="11795" spans="3:10" x14ac:dyDescent="0.25">
      <c r="C11795" s="7">
        <v>43187.916666666664</v>
      </c>
      <c r="D11795" s="8">
        <v>11949.52</v>
      </c>
      <c r="E11795" s="8">
        <v>11979.01</v>
      </c>
      <c r="F11795" s="8">
        <v>11913.03</v>
      </c>
      <c r="G11795" s="8">
        <v>11938.42</v>
      </c>
      <c r="H11795" s="8"/>
      <c r="I11795" s="8"/>
      <c r="J11795" s="8"/>
    </row>
    <row r="11796" spans="3:10" x14ac:dyDescent="0.25">
      <c r="C11796" s="5">
        <v>43187.958333333336</v>
      </c>
      <c r="D11796" s="6">
        <v>11952.18</v>
      </c>
      <c r="E11796" s="6">
        <v>11968.23</v>
      </c>
      <c r="F11796" s="6">
        <v>11951.03</v>
      </c>
      <c r="G11796" s="6">
        <v>11956.77</v>
      </c>
      <c r="H11796" s="6"/>
      <c r="I11796" s="6"/>
      <c r="J11796" s="6"/>
    </row>
    <row r="11797" spans="3:10" x14ac:dyDescent="0.25">
      <c r="C11797" s="7">
        <v>43188.041666666664</v>
      </c>
      <c r="D11797" s="8">
        <v>11955.62</v>
      </c>
      <c r="E11797" s="8">
        <v>11991.86</v>
      </c>
      <c r="F11797" s="8">
        <v>11955.62</v>
      </c>
      <c r="G11797" s="8">
        <v>11979.4</v>
      </c>
      <c r="H11797" s="8"/>
      <c r="I11797" s="8"/>
      <c r="J11797" s="8"/>
    </row>
    <row r="11798" spans="3:10" x14ac:dyDescent="0.25">
      <c r="C11798" s="5">
        <v>43188.083333333336</v>
      </c>
      <c r="D11798" s="6">
        <v>11979.98</v>
      </c>
      <c r="E11798" s="6">
        <v>11990.51</v>
      </c>
      <c r="F11798" s="6">
        <v>11964.5</v>
      </c>
      <c r="G11798" s="6">
        <v>11971.6</v>
      </c>
      <c r="H11798" s="6"/>
      <c r="I11798" s="6"/>
      <c r="J11798" s="6"/>
    </row>
    <row r="11799" spans="3:10" x14ac:dyDescent="0.25">
      <c r="C11799" s="7">
        <v>43188.125</v>
      </c>
      <c r="D11799" s="8">
        <v>11971.03</v>
      </c>
      <c r="E11799" s="8">
        <v>11975.11</v>
      </c>
      <c r="F11799" s="8">
        <v>11929.35</v>
      </c>
      <c r="G11799" s="8">
        <v>11965.87</v>
      </c>
      <c r="H11799" s="8"/>
      <c r="I11799" s="8"/>
      <c r="J11799" s="8"/>
    </row>
    <row r="11800" spans="3:10" x14ac:dyDescent="0.25">
      <c r="C11800" s="5">
        <v>43188.166666666664</v>
      </c>
      <c r="D11800" s="6">
        <v>11966.54</v>
      </c>
      <c r="E11800" s="6">
        <v>11975.71</v>
      </c>
      <c r="F11800" s="6">
        <v>11937.03</v>
      </c>
      <c r="G11800" s="6">
        <v>11946.2</v>
      </c>
      <c r="H11800" s="6"/>
      <c r="I11800" s="6"/>
      <c r="J11800" s="6"/>
    </row>
    <row r="11801" spans="3:10" x14ac:dyDescent="0.25">
      <c r="C11801" s="7">
        <v>43188.208333333336</v>
      </c>
      <c r="D11801" s="8">
        <v>11945.06</v>
      </c>
      <c r="E11801" s="8">
        <v>11961.46</v>
      </c>
      <c r="F11801" s="8">
        <v>11935.24</v>
      </c>
      <c r="G11801" s="8">
        <v>11955.73</v>
      </c>
      <c r="H11801" s="8"/>
      <c r="I11801" s="8"/>
      <c r="J11801" s="8"/>
    </row>
    <row r="11802" spans="3:10" x14ac:dyDescent="0.25">
      <c r="C11802" s="5">
        <v>43188.25</v>
      </c>
      <c r="D11802" s="6">
        <v>11954.58</v>
      </c>
      <c r="E11802" s="6">
        <v>11959.17</v>
      </c>
      <c r="F11802" s="6">
        <v>11923.63</v>
      </c>
      <c r="G11802" s="6">
        <v>11941.62</v>
      </c>
      <c r="H11802" s="6"/>
      <c r="I11802" s="6"/>
      <c r="J11802" s="6"/>
    </row>
    <row r="11803" spans="3:10" x14ac:dyDescent="0.25">
      <c r="C11803" s="7">
        <v>43188.291666666664</v>
      </c>
      <c r="D11803" s="8">
        <v>11942.77</v>
      </c>
      <c r="E11803" s="8">
        <v>11947.35</v>
      </c>
      <c r="F11803" s="8">
        <v>11930.26</v>
      </c>
      <c r="G11803" s="8">
        <v>11931.41</v>
      </c>
      <c r="H11803" s="8"/>
      <c r="I11803" s="8"/>
      <c r="J11803" s="8"/>
    </row>
    <row r="11804" spans="3:10" x14ac:dyDescent="0.25">
      <c r="C11804" s="5">
        <v>43188.333333333336</v>
      </c>
      <c r="D11804" s="6">
        <v>11932.55</v>
      </c>
      <c r="E11804" s="6">
        <v>11961.38</v>
      </c>
      <c r="F11804" s="6">
        <v>11923.5</v>
      </c>
      <c r="G11804" s="6">
        <v>11954.38</v>
      </c>
      <c r="H11804" s="6"/>
      <c r="I11804" s="6"/>
      <c r="J11804" s="6"/>
    </row>
    <row r="11805" spans="3:10" x14ac:dyDescent="0.25">
      <c r="C11805" s="7">
        <v>43188.375</v>
      </c>
      <c r="D11805" s="8">
        <v>11935.89</v>
      </c>
      <c r="E11805" s="8">
        <v>11972</v>
      </c>
      <c r="F11805" s="8">
        <v>11926.77</v>
      </c>
      <c r="G11805" s="8">
        <v>11971.01</v>
      </c>
      <c r="H11805" s="8"/>
      <c r="I11805" s="8"/>
      <c r="J11805" s="8"/>
    </row>
    <row r="11806" spans="3:10" x14ac:dyDescent="0.25">
      <c r="C11806" s="5">
        <v>43188.416666666664</v>
      </c>
      <c r="D11806" s="6">
        <v>11962.01</v>
      </c>
      <c r="E11806" s="6">
        <v>12024.29</v>
      </c>
      <c r="F11806" s="6">
        <v>11939.64</v>
      </c>
      <c r="G11806" s="6">
        <v>11991.76</v>
      </c>
      <c r="H11806" s="6"/>
      <c r="I11806" s="6"/>
      <c r="J11806" s="6"/>
    </row>
    <row r="11807" spans="3:10" x14ac:dyDescent="0.25">
      <c r="C11807" s="7">
        <v>43188.458333333336</v>
      </c>
      <c r="D11807" s="8">
        <v>11991.51</v>
      </c>
      <c r="E11807" s="8">
        <v>12005.14</v>
      </c>
      <c r="F11807" s="8">
        <v>11959.15</v>
      </c>
      <c r="G11807" s="8">
        <v>11999.16</v>
      </c>
      <c r="H11807" s="8"/>
      <c r="I11807" s="8"/>
      <c r="J11807" s="8"/>
    </row>
    <row r="11808" spans="3:10" x14ac:dyDescent="0.25">
      <c r="C11808" s="5">
        <v>43188.5</v>
      </c>
      <c r="D11808" s="6">
        <v>11999.66</v>
      </c>
      <c r="E11808" s="6">
        <v>12072.17</v>
      </c>
      <c r="F11808" s="6">
        <v>11996.48</v>
      </c>
      <c r="G11808" s="6">
        <v>12058.86</v>
      </c>
      <c r="H11808" s="6"/>
      <c r="I11808" s="6"/>
      <c r="J11808" s="6"/>
    </row>
    <row r="11809" spans="3:10" x14ac:dyDescent="0.25">
      <c r="C11809" s="7">
        <v>43188.541666666664</v>
      </c>
      <c r="D11809" s="8">
        <v>12058.61</v>
      </c>
      <c r="E11809" s="8">
        <v>12065.45</v>
      </c>
      <c r="F11809" s="8">
        <v>12021.15</v>
      </c>
      <c r="G11809" s="8">
        <v>12021.4</v>
      </c>
      <c r="H11809" s="8"/>
      <c r="I11809" s="8"/>
      <c r="J11809" s="8"/>
    </row>
    <row r="11810" spans="3:10" x14ac:dyDescent="0.25">
      <c r="C11810" s="5">
        <v>43188.583333333336</v>
      </c>
      <c r="D11810" s="6">
        <v>12021.15</v>
      </c>
      <c r="E11810" s="6">
        <v>12045.69</v>
      </c>
      <c r="F11810" s="6">
        <v>12013.15</v>
      </c>
      <c r="G11810" s="6">
        <v>12041.31</v>
      </c>
      <c r="H11810" s="6"/>
      <c r="I11810" s="6"/>
      <c r="J11810" s="6"/>
    </row>
    <row r="11811" spans="3:10" x14ac:dyDescent="0.25">
      <c r="C11811" s="7">
        <v>43188.625</v>
      </c>
      <c r="D11811" s="8">
        <v>12041.56</v>
      </c>
      <c r="E11811" s="8">
        <v>12086.83</v>
      </c>
      <c r="F11811" s="8">
        <v>12028.44</v>
      </c>
      <c r="G11811" s="8">
        <v>12071.63</v>
      </c>
      <c r="H11811" s="8"/>
      <c r="I11811" s="8"/>
      <c r="J11811" s="8"/>
    </row>
    <row r="11812" spans="3:10" x14ac:dyDescent="0.25">
      <c r="C11812" s="5">
        <v>43188.666666666664</v>
      </c>
      <c r="D11812" s="6">
        <v>12070.63</v>
      </c>
      <c r="E11812" s="6">
        <v>12100.5</v>
      </c>
      <c r="F11812" s="6">
        <v>12045.81</v>
      </c>
      <c r="G11812" s="6">
        <v>12056.2</v>
      </c>
      <c r="H11812" s="6"/>
      <c r="I11812" s="6"/>
      <c r="J11812" s="6"/>
    </row>
    <row r="11813" spans="3:10" x14ac:dyDescent="0.25">
      <c r="C11813" s="7">
        <v>43188.708333333336</v>
      </c>
      <c r="D11813" s="8">
        <v>12056.95</v>
      </c>
      <c r="E11813" s="8">
        <v>12140.16</v>
      </c>
      <c r="F11813" s="8">
        <v>12052.02</v>
      </c>
      <c r="G11813" s="8">
        <v>12139.9</v>
      </c>
      <c r="H11813" s="8"/>
      <c r="I11813" s="8"/>
      <c r="J11813" s="8"/>
    </row>
    <row r="11814" spans="3:10" x14ac:dyDescent="0.25">
      <c r="C11814" s="5">
        <v>43188.75</v>
      </c>
      <c r="D11814" s="6">
        <v>12139.65</v>
      </c>
      <c r="E11814" s="6">
        <v>12153.22</v>
      </c>
      <c r="F11814" s="6">
        <v>12096.36</v>
      </c>
      <c r="G11814" s="6">
        <v>12116.2</v>
      </c>
      <c r="H11814" s="6"/>
      <c r="I11814" s="6"/>
      <c r="J11814" s="6"/>
    </row>
    <row r="11815" spans="3:10" x14ac:dyDescent="0.25">
      <c r="C11815" s="7">
        <v>43188.791666666664</v>
      </c>
      <c r="D11815" s="8">
        <v>12116.45</v>
      </c>
      <c r="E11815" s="8">
        <v>12124.9</v>
      </c>
      <c r="F11815" s="8">
        <v>12083.37</v>
      </c>
      <c r="G11815" s="8">
        <v>12119.5</v>
      </c>
      <c r="H11815" s="8"/>
      <c r="I11815" s="8"/>
      <c r="J11815" s="8"/>
    </row>
    <row r="11816" spans="3:10" x14ac:dyDescent="0.25">
      <c r="C11816" s="5">
        <v>43188.833333333336</v>
      </c>
      <c r="D11816" s="6">
        <v>12119.25</v>
      </c>
      <c r="E11816" s="6">
        <v>12146.49</v>
      </c>
      <c r="F11816" s="6">
        <v>12104.25</v>
      </c>
      <c r="G11816" s="6">
        <v>12141.49</v>
      </c>
      <c r="H11816" s="6"/>
      <c r="I11816" s="6"/>
      <c r="J11816" s="6"/>
    </row>
    <row r="11817" spans="3:10" x14ac:dyDescent="0.25">
      <c r="C11817" s="7">
        <v>43188.875</v>
      </c>
      <c r="D11817" s="8">
        <v>12141.74</v>
      </c>
      <c r="E11817" s="8">
        <v>12153.49</v>
      </c>
      <c r="F11817" s="8">
        <v>12129.5</v>
      </c>
      <c r="G11817" s="8">
        <v>12137.99</v>
      </c>
      <c r="H11817" s="8"/>
      <c r="I11817" s="8"/>
      <c r="J11817" s="8"/>
    </row>
    <row r="11818" spans="3:10" x14ac:dyDescent="0.25">
      <c r="C11818" s="5">
        <v>43188.916666666664</v>
      </c>
      <c r="D11818" s="6">
        <v>12137.5</v>
      </c>
      <c r="E11818" s="6">
        <v>12163.24</v>
      </c>
      <c r="F11818" s="6">
        <v>12118.15</v>
      </c>
      <c r="G11818" s="6">
        <v>12119.4</v>
      </c>
      <c r="H11818" s="6"/>
      <c r="I11818" s="6"/>
      <c r="J11818" s="6"/>
    </row>
    <row r="11819" spans="3:10" x14ac:dyDescent="0.25">
      <c r="C11819" s="7">
        <v>43193.375</v>
      </c>
      <c r="D11819" s="8">
        <v>11971.23</v>
      </c>
      <c r="E11819" s="8">
        <v>12006.79</v>
      </c>
      <c r="F11819" s="8">
        <v>11962.98</v>
      </c>
      <c r="G11819" s="8">
        <v>11986.81</v>
      </c>
      <c r="H11819" s="8"/>
      <c r="I11819" s="8"/>
      <c r="J11819" s="8"/>
    </row>
    <row r="11820" spans="3:10" x14ac:dyDescent="0.25">
      <c r="C11820" s="5">
        <v>43193.416666666664</v>
      </c>
      <c r="D11820" s="6">
        <v>11987.31</v>
      </c>
      <c r="E11820" s="6">
        <v>12027.54</v>
      </c>
      <c r="F11820" s="6">
        <v>11977.87</v>
      </c>
      <c r="G11820" s="6">
        <v>11980.38</v>
      </c>
      <c r="H11820" s="6"/>
      <c r="I11820" s="6"/>
      <c r="J11820" s="6"/>
    </row>
    <row r="11821" spans="3:10" x14ac:dyDescent="0.25">
      <c r="C11821" s="7">
        <v>43193.458333333336</v>
      </c>
      <c r="D11821" s="8">
        <v>11979.88</v>
      </c>
      <c r="E11821" s="8">
        <v>11979.88</v>
      </c>
      <c r="F11821" s="8">
        <v>11911.96</v>
      </c>
      <c r="G11821" s="8">
        <v>11929.22</v>
      </c>
      <c r="H11821" s="8"/>
      <c r="I11821" s="8"/>
      <c r="J11821" s="8"/>
    </row>
    <row r="11822" spans="3:10" x14ac:dyDescent="0.25">
      <c r="C11822" s="5">
        <v>43193.5</v>
      </c>
      <c r="D11822" s="6">
        <v>11928.97</v>
      </c>
      <c r="E11822" s="6">
        <v>11955.34</v>
      </c>
      <c r="F11822" s="6">
        <v>11911.47</v>
      </c>
      <c r="G11822" s="6">
        <v>11934.38</v>
      </c>
      <c r="H11822" s="6"/>
      <c r="I11822" s="6"/>
      <c r="J11822" s="6"/>
    </row>
    <row r="11823" spans="3:10" x14ac:dyDescent="0.25">
      <c r="C11823" s="7">
        <v>43193.541666666664</v>
      </c>
      <c r="D11823" s="8">
        <v>11933.88</v>
      </c>
      <c r="E11823" s="8">
        <v>12026.89</v>
      </c>
      <c r="F11823" s="8">
        <v>11928.39</v>
      </c>
      <c r="G11823" s="8">
        <v>12014.25</v>
      </c>
      <c r="H11823" s="8"/>
      <c r="I11823" s="8"/>
      <c r="J11823" s="8"/>
    </row>
    <row r="11824" spans="3:10" x14ac:dyDescent="0.25">
      <c r="C11824" s="5">
        <v>43193.583333333336</v>
      </c>
      <c r="D11824" s="6">
        <v>12014</v>
      </c>
      <c r="E11824" s="6">
        <v>12014.07</v>
      </c>
      <c r="F11824" s="6">
        <v>11978.85</v>
      </c>
      <c r="G11824" s="6">
        <v>11985.47</v>
      </c>
      <c r="H11824" s="6"/>
      <c r="I11824" s="6"/>
      <c r="J11824" s="6"/>
    </row>
    <row r="11825" spans="3:10" x14ac:dyDescent="0.25">
      <c r="C11825" s="7">
        <v>43193.625</v>
      </c>
      <c r="D11825" s="8">
        <v>11985.72</v>
      </c>
      <c r="E11825" s="8">
        <v>12037.51</v>
      </c>
      <c r="F11825" s="8">
        <v>11985.72</v>
      </c>
      <c r="G11825" s="8">
        <v>12036.53</v>
      </c>
      <c r="H11825" s="8"/>
      <c r="I11825" s="8"/>
      <c r="J11825" s="8"/>
    </row>
    <row r="11826" spans="3:10" x14ac:dyDescent="0.25">
      <c r="C11826" s="5">
        <v>43193.666666666664</v>
      </c>
      <c r="D11826" s="6">
        <v>12037.28</v>
      </c>
      <c r="E11826" s="6">
        <v>12070.86</v>
      </c>
      <c r="F11826" s="6">
        <v>12020.74</v>
      </c>
      <c r="G11826" s="6">
        <v>12028.55</v>
      </c>
      <c r="H11826" s="6"/>
      <c r="I11826" s="6"/>
      <c r="J11826" s="6"/>
    </row>
    <row r="11827" spans="3:10" x14ac:dyDescent="0.25">
      <c r="C11827" s="7">
        <v>43193.708333333336</v>
      </c>
      <c r="D11827" s="8">
        <v>12027.55</v>
      </c>
      <c r="E11827" s="8">
        <v>12048.18</v>
      </c>
      <c r="F11827" s="8">
        <v>11955.46</v>
      </c>
      <c r="G11827" s="8">
        <v>12038.32</v>
      </c>
      <c r="H11827" s="8"/>
      <c r="I11827" s="8"/>
      <c r="J11827" s="8"/>
    </row>
    <row r="11828" spans="3:10" x14ac:dyDescent="0.25">
      <c r="C11828" s="5">
        <v>43193.75</v>
      </c>
      <c r="D11828" s="6">
        <v>12036.82</v>
      </c>
      <c r="E11828" s="6">
        <v>12052.61</v>
      </c>
      <c r="F11828" s="6">
        <v>11969.69</v>
      </c>
      <c r="G11828" s="6">
        <v>11969.69</v>
      </c>
      <c r="H11828" s="6"/>
      <c r="I11828" s="6"/>
      <c r="J11828" s="6"/>
    </row>
    <row r="11829" spans="3:10" x14ac:dyDescent="0.25">
      <c r="C11829" s="7">
        <v>43193.791666666664</v>
      </c>
      <c r="D11829" s="8">
        <v>11970.19</v>
      </c>
      <c r="E11829" s="8">
        <v>12001.91</v>
      </c>
      <c r="F11829" s="8">
        <v>11969.08</v>
      </c>
      <c r="G11829" s="8">
        <v>11990.44</v>
      </c>
      <c r="H11829" s="8"/>
      <c r="I11829" s="8"/>
      <c r="J11829" s="8"/>
    </row>
    <row r="11830" spans="3:10" x14ac:dyDescent="0.25">
      <c r="C11830" s="5">
        <v>43193.833333333336</v>
      </c>
      <c r="D11830" s="6">
        <v>11990.69</v>
      </c>
      <c r="E11830" s="6">
        <v>12021.69</v>
      </c>
      <c r="F11830" s="6">
        <v>11979.2</v>
      </c>
      <c r="G11830" s="6">
        <v>12017.69</v>
      </c>
      <c r="H11830" s="6"/>
      <c r="I11830" s="6"/>
      <c r="J11830" s="6"/>
    </row>
    <row r="11831" spans="3:10" x14ac:dyDescent="0.25">
      <c r="C11831" s="7">
        <v>43193.875</v>
      </c>
      <c r="D11831" s="8">
        <v>12017.44</v>
      </c>
      <c r="E11831" s="8">
        <v>12032.19</v>
      </c>
      <c r="F11831" s="8">
        <v>11973.45</v>
      </c>
      <c r="G11831" s="8">
        <v>12027.19</v>
      </c>
      <c r="H11831" s="8"/>
      <c r="I11831" s="8"/>
      <c r="J11831" s="8"/>
    </row>
    <row r="11832" spans="3:10" x14ac:dyDescent="0.25">
      <c r="C11832" s="5">
        <v>43193.916666666664</v>
      </c>
      <c r="D11832" s="6">
        <v>12026.19</v>
      </c>
      <c r="E11832" s="6">
        <v>12067.93</v>
      </c>
      <c r="F11832" s="6">
        <v>12021.44</v>
      </c>
      <c r="G11832" s="6">
        <v>12054.58</v>
      </c>
      <c r="H11832" s="6"/>
      <c r="I11832" s="6"/>
      <c r="J11832" s="6"/>
    </row>
    <row r="11833" spans="3:10" x14ac:dyDescent="0.25">
      <c r="C11833" s="7">
        <v>43193.958333333336</v>
      </c>
      <c r="D11833" s="8">
        <v>12054.28</v>
      </c>
      <c r="E11833" s="8">
        <v>12060.89</v>
      </c>
      <c r="F11833" s="8">
        <v>12048.51</v>
      </c>
      <c r="G11833" s="8">
        <v>12053.97</v>
      </c>
      <c r="H11833" s="8"/>
      <c r="I11833" s="8"/>
      <c r="J11833" s="8"/>
    </row>
    <row r="11834" spans="3:10" x14ac:dyDescent="0.25">
      <c r="C11834" s="5">
        <v>43194.041666666664</v>
      </c>
      <c r="D11834" s="6">
        <v>12049.36</v>
      </c>
      <c r="E11834" s="6">
        <v>12052.82</v>
      </c>
      <c r="F11834" s="6">
        <v>12040.14</v>
      </c>
      <c r="G11834" s="6">
        <v>12048.21</v>
      </c>
      <c r="H11834" s="6"/>
      <c r="I11834" s="6"/>
      <c r="J11834" s="6"/>
    </row>
    <row r="11835" spans="3:10" x14ac:dyDescent="0.25">
      <c r="C11835" s="7">
        <v>43194.083333333336</v>
      </c>
      <c r="D11835" s="8">
        <v>12048.21</v>
      </c>
      <c r="E11835" s="8">
        <v>12048.79</v>
      </c>
      <c r="F11835" s="8">
        <v>12032.07</v>
      </c>
      <c r="G11835" s="8">
        <v>12036.68</v>
      </c>
      <c r="H11835" s="8"/>
      <c r="I11835" s="8"/>
      <c r="J11835" s="8"/>
    </row>
    <row r="11836" spans="3:10" x14ac:dyDescent="0.25">
      <c r="C11836" s="5">
        <v>43194.125</v>
      </c>
      <c r="D11836" s="6">
        <v>12037.83</v>
      </c>
      <c r="E11836" s="6">
        <v>12038.98</v>
      </c>
      <c r="F11836" s="6">
        <v>12011.77</v>
      </c>
      <c r="G11836" s="6">
        <v>12021.15</v>
      </c>
      <c r="H11836" s="6"/>
      <c r="I11836" s="6"/>
      <c r="J11836" s="6"/>
    </row>
    <row r="11837" spans="3:10" x14ac:dyDescent="0.25">
      <c r="C11837" s="7">
        <v>43194.166666666664</v>
      </c>
      <c r="D11837" s="8">
        <v>12021.72</v>
      </c>
      <c r="E11837" s="8">
        <v>12023.18</v>
      </c>
      <c r="F11837" s="8">
        <v>12000.58</v>
      </c>
      <c r="G11837" s="8">
        <v>12015.11</v>
      </c>
      <c r="H11837" s="8"/>
      <c r="I11837" s="8"/>
      <c r="J11837" s="8"/>
    </row>
    <row r="11838" spans="3:10" x14ac:dyDescent="0.25">
      <c r="C11838" s="5">
        <v>43194.208333333336</v>
      </c>
      <c r="D11838" s="6">
        <v>12016.27</v>
      </c>
      <c r="E11838" s="6">
        <v>12024.88</v>
      </c>
      <c r="F11838" s="6">
        <v>12011.65</v>
      </c>
      <c r="G11838" s="6">
        <v>12023.88</v>
      </c>
      <c r="H11838" s="6"/>
      <c r="I11838" s="6"/>
      <c r="J11838" s="6"/>
    </row>
    <row r="11839" spans="3:10" x14ac:dyDescent="0.25">
      <c r="C11839" s="7">
        <v>43194.25</v>
      </c>
      <c r="D11839" s="8">
        <v>12025.03</v>
      </c>
      <c r="E11839" s="8">
        <v>12026.19</v>
      </c>
      <c r="F11839" s="8">
        <v>12011.2</v>
      </c>
      <c r="G11839" s="8">
        <v>12019.27</v>
      </c>
      <c r="H11839" s="8"/>
      <c r="I11839" s="8"/>
      <c r="J11839" s="8"/>
    </row>
    <row r="11840" spans="3:10" x14ac:dyDescent="0.25">
      <c r="C11840" s="5">
        <v>43194.291666666664</v>
      </c>
      <c r="D11840" s="6">
        <v>12018.69</v>
      </c>
      <c r="E11840" s="6">
        <v>12028.63</v>
      </c>
      <c r="F11840" s="6">
        <v>12017.54</v>
      </c>
      <c r="G11840" s="6">
        <v>12027.47</v>
      </c>
      <c r="H11840" s="6"/>
      <c r="I11840" s="6"/>
      <c r="J11840" s="6"/>
    </row>
    <row r="11841" spans="3:10" x14ac:dyDescent="0.25">
      <c r="C11841" s="7">
        <v>43194.333333333336</v>
      </c>
      <c r="D11841" s="8">
        <v>12028.63</v>
      </c>
      <c r="E11841" s="8">
        <v>12029.89</v>
      </c>
      <c r="F11841" s="8">
        <v>12002.59</v>
      </c>
      <c r="G11841" s="8">
        <v>12025</v>
      </c>
      <c r="H11841" s="8"/>
      <c r="I11841" s="8"/>
      <c r="J11841" s="8"/>
    </row>
    <row r="11842" spans="3:10" x14ac:dyDescent="0.25">
      <c r="C11842" s="5">
        <v>43194.375</v>
      </c>
      <c r="D11842" s="6">
        <v>12024.21</v>
      </c>
      <c r="E11842" s="6">
        <v>12026.07</v>
      </c>
      <c r="F11842" s="6">
        <v>11999.73</v>
      </c>
      <c r="G11842" s="6">
        <v>12010.21</v>
      </c>
      <c r="H11842" s="6"/>
      <c r="I11842" s="6"/>
      <c r="J11842" s="6"/>
    </row>
    <row r="11843" spans="3:10" x14ac:dyDescent="0.25">
      <c r="C11843" s="7">
        <v>43194.416666666664</v>
      </c>
      <c r="D11843" s="8">
        <v>12008.99</v>
      </c>
      <c r="E11843" s="8">
        <v>12010.62</v>
      </c>
      <c r="F11843" s="8">
        <v>11881.07</v>
      </c>
      <c r="G11843" s="8">
        <v>11896.17</v>
      </c>
      <c r="H11843" s="8"/>
      <c r="I11843" s="8"/>
      <c r="J11843" s="8"/>
    </row>
    <row r="11844" spans="3:10" x14ac:dyDescent="0.25">
      <c r="C11844" s="5">
        <v>43194.458333333336</v>
      </c>
      <c r="D11844" s="6">
        <v>11895.67</v>
      </c>
      <c r="E11844" s="6">
        <v>11895.67</v>
      </c>
      <c r="F11844" s="6">
        <v>11834.42</v>
      </c>
      <c r="G11844" s="6">
        <v>11876.39</v>
      </c>
      <c r="H11844" s="6"/>
      <c r="I11844" s="6"/>
      <c r="J11844" s="6"/>
    </row>
    <row r="11845" spans="3:10" x14ac:dyDescent="0.25">
      <c r="C11845" s="7">
        <v>43194.5</v>
      </c>
      <c r="D11845" s="8">
        <v>11876.89</v>
      </c>
      <c r="E11845" s="8">
        <v>11877.85</v>
      </c>
      <c r="F11845" s="8">
        <v>11829.36</v>
      </c>
      <c r="G11845" s="8">
        <v>11848.9</v>
      </c>
      <c r="H11845" s="8"/>
      <c r="I11845" s="8"/>
      <c r="J11845" s="8"/>
    </row>
    <row r="11846" spans="3:10" x14ac:dyDescent="0.25">
      <c r="C11846" s="5">
        <v>43194.541666666664</v>
      </c>
      <c r="D11846" s="6">
        <v>11848.65</v>
      </c>
      <c r="E11846" s="6">
        <v>11850.66</v>
      </c>
      <c r="F11846" s="6">
        <v>11791.39</v>
      </c>
      <c r="G11846" s="6">
        <v>11808.81</v>
      </c>
      <c r="H11846" s="6"/>
      <c r="I11846" s="6"/>
      <c r="J11846" s="6"/>
    </row>
    <row r="11847" spans="3:10" x14ac:dyDescent="0.25">
      <c r="C11847" s="7">
        <v>43194.583333333336</v>
      </c>
      <c r="D11847" s="8">
        <v>11809.56</v>
      </c>
      <c r="E11847" s="8">
        <v>11851.97</v>
      </c>
      <c r="F11847" s="8">
        <v>11808.15</v>
      </c>
      <c r="G11847" s="8">
        <v>11835.84</v>
      </c>
      <c r="H11847" s="8"/>
      <c r="I11847" s="8"/>
      <c r="J11847" s="8"/>
    </row>
    <row r="11848" spans="3:10" x14ac:dyDescent="0.25">
      <c r="C11848" s="5">
        <v>43194.625</v>
      </c>
      <c r="D11848" s="6">
        <v>11835.55</v>
      </c>
      <c r="E11848" s="6">
        <v>11887.98</v>
      </c>
      <c r="F11848" s="6">
        <v>11833.34</v>
      </c>
      <c r="G11848" s="6">
        <v>11867.25</v>
      </c>
      <c r="H11848" s="6"/>
      <c r="I11848" s="6"/>
      <c r="J11848" s="6"/>
    </row>
    <row r="11849" spans="3:10" x14ac:dyDescent="0.25">
      <c r="C11849" s="7">
        <v>43194.666666666664</v>
      </c>
      <c r="D11849" s="8">
        <v>11867</v>
      </c>
      <c r="E11849" s="8">
        <v>11932.92</v>
      </c>
      <c r="F11849" s="8">
        <v>11849.66</v>
      </c>
      <c r="G11849" s="8">
        <v>11929.01</v>
      </c>
      <c r="H11849" s="8"/>
      <c r="I11849" s="8"/>
      <c r="J11849" s="8"/>
    </row>
    <row r="11850" spans="3:10" x14ac:dyDescent="0.25">
      <c r="C11850" s="5">
        <v>43194.708333333336</v>
      </c>
      <c r="D11850" s="6">
        <v>11929.26</v>
      </c>
      <c r="E11850" s="6">
        <v>11950.88</v>
      </c>
      <c r="F11850" s="6">
        <v>11895.01</v>
      </c>
      <c r="G11850" s="6">
        <v>11945.7</v>
      </c>
      <c r="H11850" s="6"/>
      <c r="I11850" s="6"/>
      <c r="J11850" s="6"/>
    </row>
    <row r="11851" spans="3:10" x14ac:dyDescent="0.25">
      <c r="C11851" s="7">
        <v>43194.75</v>
      </c>
      <c r="D11851" s="8">
        <v>11945.2</v>
      </c>
      <c r="E11851" s="8">
        <v>11969.08</v>
      </c>
      <c r="F11851" s="8">
        <v>11919.37</v>
      </c>
      <c r="G11851" s="8">
        <v>11966.56</v>
      </c>
      <c r="H11851" s="8"/>
      <c r="I11851" s="8"/>
      <c r="J11851" s="8"/>
    </row>
    <row r="11852" spans="3:10" x14ac:dyDescent="0.25">
      <c r="C11852" s="5">
        <v>43194.791666666664</v>
      </c>
      <c r="D11852" s="6">
        <v>11966.06</v>
      </c>
      <c r="E11852" s="6">
        <v>12001.22</v>
      </c>
      <c r="F11852" s="6">
        <v>11959.47</v>
      </c>
      <c r="G11852" s="6">
        <v>11988.46</v>
      </c>
      <c r="H11852" s="6"/>
      <c r="I11852" s="6"/>
      <c r="J11852" s="6"/>
    </row>
    <row r="11853" spans="3:10" x14ac:dyDescent="0.25">
      <c r="C11853" s="7">
        <v>43194.833333333336</v>
      </c>
      <c r="D11853" s="8">
        <v>11989.21</v>
      </c>
      <c r="E11853" s="8">
        <v>11994.71</v>
      </c>
      <c r="F11853" s="8">
        <v>11963.97</v>
      </c>
      <c r="G11853" s="8">
        <v>11983.21</v>
      </c>
      <c r="H11853" s="8"/>
      <c r="I11853" s="8"/>
      <c r="J11853" s="8"/>
    </row>
    <row r="11854" spans="3:10" x14ac:dyDescent="0.25">
      <c r="C11854" s="5">
        <v>43194.875</v>
      </c>
      <c r="D11854" s="6">
        <v>11983.96</v>
      </c>
      <c r="E11854" s="6">
        <v>12039.7</v>
      </c>
      <c r="F11854" s="6">
        <v>11981.22</v>
      </c>
      <c r="G11854" s="6">
        <v>12033.45</v>
      </c>
      <c r="H11854" s="6"/>
      <c r="I11854" s="6"/>
      <c r="J11854" s="6"/>
    </row>
    <row r="11855" spans="3:10" x14ac:dyDescent="0.25">
      <c r="C11855" s="7">
        <v>43194.916666666664</v>
      </c>
      <c r="D11855" s="8">
        <v>12032.95</v>
      </c>
      <c r="E11855" s="8">
        <v>12077.19</v>
      </c>
      <c r="F11855" s="8">
        <v>12024.45</v>
      </c>
      <c r="G11855" s="8">
        <v>12067.59</v>
      </c>
      <c r="H11855" s="8"/>
      <c r="I11855" s="8"/>
      <c r="J11855" s="8"/>
    </row>
    <row r="11856" spans="3:10" x14ac:dyDescent="0.25">
      <c r="C11856" s="5">
        <v>43194.958333333336</v>
      </c>
      <c r="D11856" s="6">
        <v>12084.72</v>
      </c>
      <c r="E11856" s="6">
        <v>12087</v>
      </c>
      <c r="F11856" s="6">
        <v>12069.02</v>
      </c>
      <c r="G11856" s="6">
        <v>12072.44</v>
      </c>
      <c r="H11856" s="6"/>
      <c r="I11856" s="6"/>
      <c r="J11856" s="6"/>
    </row>
    <row r="11857" spans="3:10" x14ac:dyDescent="0.25">
      <c r="C11857" s="7">
        <v>43195.041666666664</v>
      </c>
      <c r="D11857" s="8">
        <v>12076.73</v>
      </c>
      <c r="E11857" s="8">
        <v>12101.7</v>
      </c>
      <c r="F11857" s="8">
        <v>12069.88</v>
      </c>
      <c r="G11857" s="8">
        <v>12099.78</v>
      </c>
      <c r="H11857" s="8"/>
      <c r="I11857" s="8"/>
      <c r="J11857" s="8"/>
    </row>
    <row r="11858" spans="3:10" x14ac:dyDescent="0.25">
      <c r="C11858" s="5">
        <v>43195.083333333336</v>
      </c>
      <c r="D11858" s="6">
        <v>12100.92</v>
      </c>
      <c r="E11858" s="6">
        <v>12111.27</v>
      </c>
      <c r="F11858" s="6">
        <v>12086.71</v>
      </c>
      <c r="G11858" s="6">
        <v>12099.27</v>
      </c>
      <c r="H11858" s="6"/>
      <c r="I11858" s="6"/>
      <c r="J11858" s="6"/>
    </row>
    <row r="11859" spans="3:10" x14ac:dyDescent="0.25">
      <c r="C11859" s="7">
        <v>43195.125</v>
      </c>
      <c r="D11859" s="8">
        <v>12098.13</v>
      </c>
      <c r="E11859" s="8">
        <v>12103.84</v>
      </c>
      <c r="F11859" s="8">
        <v>12074.73</v>
      </c>
      <c r="G11859" s="8">
        <v>12087.87</v>
      </c>
      <c r="H11859" s="8"/>
      <c r="I11859" s="8"/>
      <c r="J11859" s="8"/>
    </row>
    <row r="11860" spans="3:10" x14ac:dyDescent="0.25">
      <c r="C11860" s="5">
        <v>43195.166666666664</v>
      </c>
      <c r="D11860" s="6">
        <v>12085.58</v>
      </c>
      <c r="E11860" s="6">
        <v>12121.02</v>
      </c>
      <c r="F11860" s="6">
        <v>12075.36</v>
      </c>
      <c r="G11860" s="6">
        <v>12119.88</v>
      </c>
      <c r="H11860" s="6"/>
      <c r="I11860" s="6"/>
      <c r="J11860" s="6"/>
    </row>
    <row r="11861" spans="3:10" x14ac:dyDescent="0.25">
      <c r="C11861" s="7">
        <v>43195.208333333336</v>
      </c>
      <c r="D11861" s="8">
        <v>12118.74</v>
      </c>
      <c r="E11861" s="8">
        <v>12141.79</v>
      </c>
      <c r="F11861" s="8">
        <v>12115.32</v>
      </c>
      <c r="G11861" s="8">
        <v>12131.52</v>
      </c>
      <c r="H11861" s="8"/>
      <c r="I11861" s="8"/>
      <c r="J11861" s="8"/>
    </row>
    <row r="11862" spans="3:10" x14ac:dyDescent="0.25">
      <c r="C11862" s="5">
        <v>43195.25</v>
      </c>
      <c r="D11862" s="6">
        <v>12130.38</v>
      </c>
      <c r="E11862" s="6">
        <v>12132.66</v>
      </c>
      <c r="F11862" s="6">
        <v>12123.53</v>
      </c>
      <c r="G11862" s="6">
        <v>12129.31</v>
      </c>
      <c r="H11862" s="6"/>
      <c r="I11862" s="6"/>
      <c r="J11862" s="6"/>
    </row>
    <row r="11863" spans="3:10" x14ac:dyDescent="0.25">
      <c r="C11863" s="7">
        <v>43195.291666666664</v>
      </c>
      <c r="D11863" s="8">
        <v>12129.31</v>
      </c>
      <c r="E11863" s="8">
        <v>12132.96</v>
      </c>
      <c r="F11863" s="8">
        <v>12123.24</v>
      </c>
      <c r="G11863" s="8">
        <v>12130.81</v>
      </c>
      <c r="H11863" s="8"/>
      <c r="I11863" s="8"/>
      <c r="J11863" s="8"/>
    </row>
    <row r="11864" spans="3:10" x14ac:dyDescent="0.25">
      <c r="C11864" s="5">
        <v>43195.333333333336</v>
      </c>
      <c r="D11864" s="6">
        <v>12130.81</v>
      </c>
      <c r="E11864" s="6">
        <v>12132</v>
      </c>
      <c r="F11864" s="6">
        <v>12087.56</v>
      </c>
      <c r="G11864" s="6">
        <v>12095.95</v>
      </c>
      <c r="H11864" s="6"/>
      <c r="I11864" s="6"/>
      <c r="J11864" s="6"/>
    </row>
    <row r="11865" spans="3:10" x14ac:dyDescent="0.25">
      <c r="C11865" s="7">
        <v>43195.375</v>
      </c>
      <c r="D11865" s="8">
        <v>12121.66</v>
      </c>
      <c r="E11865" s="8">
        <v>12185.15</v>
      </c>
      <c r="F11865" s="8">
        <v>12098.19</v>
      </c>
      <c r="G11865" s="8">
        <v>12156.17</v>
      </c>
      <c r="H11865" s="8"/>
      <c r="I11865" s="8"/>
      <c r="J11865" s="8"/>
    </row>
    <row r="11866" spans="3:10" x14ac:dyDescent="0.25">
      <c r="C11866" s="5">
        <v>43195.416666666664</v>
      </c>
      <c r="D11866" s="6">
        <v>12157.17</v>
      </c>
      <c r="E11866" s="6">
        <v>12192.69</v>
      </c>
      <c r="F11866" s="6">
        <v>12136.21</v>
      </c>
      <c r="G11866" s="6">
        <v>12177.26</v>
      </c>
      <c r="H11866" s="6"/>
      <c r="I11866" s="6"/>
      <c r="J11866" s="6"/>
    </row>
    <row r="11867" spans="3:10" x14ac:dyDescent="0.25">
      <c r="C11867" s="7">
        <v>43195.458333333336</v>
      </c>
      <c r="D11867" s="8">
        <v>12177.51</v>
      </c>
      <c r="E11867" s="8">
        <v>12190.48</v>
      </c>
      <c r="F11867" s="8">
        <v>12146.01</v>
      </c>
      <c r="G11867" s="8">
        <v>12159.15</v>
      </c>
      <c r="H11867" s="8"/>
      <c r="I11867" s="8"/>
      <c r="J11867" s="8"/>
    </row>
    <row r="11868" spans="3:10" x14ac:dyDescent="0.25">
      <c r="C11868" s="5">
        <v>43195.5</v>
      </c>
      <c r="D11868" s="6">
        <v>12159.4</v>
      </c>
      <c r="E11868" s="6">
        <v>12178.32</v>
      </c>
      <c r="F11868" s="6">
        <v>12133.87</v>
      </c>
      <c r="G11868" s="6">
        <v>12176.78</v>
      </c>
      <c r="H11868" s="6"/>
      <c r="I11868" s="6"/>
      <c r="J11868" s="6"/>
    </row>
    <row r="11869" spans="3:10" x14ac:dyDescent="0.25">
      <c r="C11869" s="7">
        <v>43195.541666666664</v>
      </c>
      <c r="D11869" s="8">
        <v>12176.28</v>
      </c>
      <c r="E11869" s="8">
        <v>12191.7</v>
      </c>
      <c r="F11869" s="8">
        <v>12165.25</v>
      </c>
      <c r="G11869" s="8">
        <v>12185.53</v>
      </c>
      <c r="H11869" s="8"/>
      <c r="I11869" s="8"/>
      <c r="J11869" s="8"/>
    </row>
    <row r="11870" spans="3:10" x14ac:dyDescent="0.25">
      <c r="C11870" s="5">
        <v>43195.583333333336</v>
      </c>
      <c r="D11870" s="6">
        <v>12186.78</v>
      </c>
      <c r="E11870" s="6">
        <v>12235.24</v>
      </c>
      <c r="F11870" s="6">
        <v>12179.96</v>
      </c>
      <c r="G11870" s="6">
        <v>12225.07</v>
      </c>
      <c r="H11870" s="6"/>
      <c r="I11870" s="6"/>
      <c r="J11870" s="6"/>
    </row>
    <row r="11871" spans="3:10" x14ac:dyDescent="0.25">
      <c r="C11871" s="7">
        <v>43195.625</v>
      </c>
      <c r="D11871" s="8">
        <v>12225.06</v>
      </c>
      <c r="E11871" s="8">
        <v>12252.06</v>
      </c>
      <c r="F11871" s="8">
        <v>12214.33</v>
      </c>
      <c r="G11871" s="8">
        <v>12246.59</v>
      </c>
      <c r="H11871" s="8"/>
      <c r="I11871" s="8"/>
      <c r="J11871" s="8"/>
    </row>
    <row r="11872" spans="3:10" x14ac:dyDescent="0.25">
      <c r="C11872" s="5">
        <v>43195.666666666664</v>
      </c>
      <c r="D11872" s="6">
        <v>12246.84</v>
      </c>
      <c r="E11872" s="6">
        <v>12261.96</v>
      </c>
      <c r="F11872" s="6">
        <v>12225.91</v>
      </c>
      <c r="G11872" s="6">
        <v>12251.56</v>
      </c>
      <c r="H11872" s="6"/>
      <c r="I11872" s="6"/>
      <c r="J11872" s="6"/>
    </row>
    <row r="11873" spans="3:10" x14ac:dyDescent="0.25">
      <c r="C11873" s="7">
        <v>43195.708333333336</v>
      </c>
      <c r="D11873" s="8">
        <v>12251.55</v>
      </c>
      <c r="E11873" s="8">
        <v>12280.93</v>
      </c>
      <c r="F11873" s="8">
        <v>12245.56</v>
      </c>
      <c r="G11873" s="8">
        <v>12268.7</v>
      </c>
      <c r="H11873" s="8"/>
      <c r="I11873" s="8"/>
      <c r="J11873" s="8"/>
    </row>
    <row r="11874" spans="3:10" x14ac:dyDescent="0.25">
      <c r="C11874" s="5">
        <v>43195.75</v>
      </c>
      <c r="D11874" s="6">
        <v>12269.45</v>
      </c>
      <c r="E11874" s="6">
        <v>12324.27</v>
      </c>
      <c r="F11874" s="6">
        <v>12268.46</v>
      </c>
      <c r="G11874" s="6">
        <v>12316.46</v>
      </c>
      <c r="H11874" s="6"/>
      <c r="I11874" s="6"/>
      <c r="J11874" s="6"/>
    </row>
    <row r="11875" spans="3:10" x14ac:dyDescent="0.25">
      <c r="C11875" s="7">
        <v>43195.791666666664</v>
      </c>
      <c r="D11875" s="8">
        <v>12316.71</v>
      </c>
      <c r="E11875" s="8">
        <v>12318.76</v>
      </c>
      <c r="F11875" s="8">
        <v>12292.04</v>
      </c>
      <c r="G11875" s="8">
        <v>12308.08</v>
      </c>
      <c r="H11875" s="8"/>
      <c r="I11875" s="8"/>
      <c r="J11875" s="8"/>
    </row>
    <row r="11876" spans="3:10" x14ac:dyDescent="0.25">
      <c r="C11876" s="5">
        <v>43195.833333333336</v>
      </c>
      <c r="D11876" s="6">
        <v>12309.58</v>
      </c>
      <c r="E11876" s="6">
        <v>12314.32</v>
      </c>
      <c r="F11876" s="6">
        <v>12259.86</v>
      </c>
      <c r="G11876" s="6">
        <v>12280.6</v>
      </c>
      <c r="H11876" s="6"/>
      <c r="I11876" s="6"/>
      <c r="J11876" s="6"/>
    </row>
    <row r="11877" spans="3:10" x14ac:dyDescent="0.25">
      <c r="C11877" s="7">
        <v>43195.875</v>
      </c>
      <c r="D11877" s="8">
        <v>12281.59</v>
      </c>
      <c r="E11877" s="8">
        <v>12300.59</v>
      </c>
      <c r="F11877" s="8">
        <v>12271.35</v>
      </c>
      <c r="G11877" s="8">
        <v>12297.84</v>
      </c>
      <c r="H11877" s="8"/>
      <c r="I11877" s="8"/>
      <c r="J11877" s="8"/>
    </row>
    <row r="11878" spans="3:10" x14ac:dyDescent="0.25">
      <c r="C11878" s="5">
        <v>43195.916666666664</v>
      </c>
      <c r="D11878" s="6">
        <v>12298.09</v>
      </c>
      <c r="E11878" s="6">
        <v>12303.59</v>
      </c>
      <c r="F11878" s="6">
        <v>12270.11</v>
      </c>
      <c r="G11878" s="6">
        <v>12277.25</v>
      </c>
      <c r="H11878" s="6"/>
      <c r="I11878" s="6"/>
      <c r="J11878" s="6"/>
    </row>
    <row r="11879" spans="3:10" x14ac:dyDescent="0.25">
      <c r="C11879" s="7">
        <v>43195.958333333336</v>
      </c>
      <c r="D11879" s="8">
        <v>12278.97</v>
      </c>
      <c r="E11879" s="8">
        <v>12283.58</v>
      </c>
      <c r="F11879" s="8">
        <v>12275.51</v>
      </c>
      <c r="G11879" s="8">
        <v>12276.66</v>
      </c>
      <c r="H11879" s="8"/>
      <c r="I11879" s="8"/>
      <c r="J11879" s="8"/>
    </row>
    <row r="11880" spans="3:10" x14ac:dyDescent="0.25">
      <c r="C11880" s="5">
        <v>43196.041666666664</v>
      </c>
      <c r="D11880" s="6">
        <v>12276.66</v>
      </c>
      <c r="E11880" s="6">
        <v>12285.93</v>
      </c>
      <c r="F11880" s="6">
        <v>12143.55</v>
      </c>
      <c r="G11880" s="6">
        <v>12146.78</v>
      </c>
      <c r="H11880" s="6"/>
      <c r="I11880" s="6"/>
      <c r="J11880" s="6"/>
    </row>
    <row r="11881" spans="3:10" x14ac:dyDescent="0.25">
      <c r="C11881" s="7">
        <v>43196.083333333336</v>
      </c>
      <c r="D11881" s="8">
        <v>12147.35</v>
      </c>
      <c r="E11881" s="8">
        <v>12177.63</v>
      </c>
      <c r="F11881" s="8">
        <v>12098.51</v>
      </c>
      <c r="G11881" s="8">
        <v>12175.9</v>
      </c>
      <c r="H11881" s="8"/>
      <c r="I11881" s="8"/>
      <c r="J11881" s="8"/>
    </row>
    <row r="11882" spans="3:10" x14ac:dyDescent="0.25">
      <c r="C11882" s="5">
        <v>43196.125</v>
      </c>
      <c r="D11882" s="6">
        <v>12175.32</v>
      </c>
      <c r="E11882" s="6">
        <v>12222.49</v>
      </c>
      <c r="F11882" s="6">
        <v>12147.87</v>
      </c>
      <c r="G11882" s="6">
        <v>12167.49</v>
      </c>
      <c r="H11882" s="6"/>
      <c r="I11882" s="6"/>
      <c r="J11882" s="6"/>
    </row>
    <row r="11883" spans="3:10" x14ac:dyDescent="0.25">
      <c r="C11883" s="7">
        <v>43196.166666666664</v>
      </c>
      <c r="D11883" s="8">
        <v>12166.33</v>
      </c>
      <c r="E11883" s="8">
        <v>12200.15</v>
      </c>
      <c r="F11883" s="8">
        <v>12135.89</v>
      </c>
      <c r="G11883" s="8">
        <v>12189.89</v>
      </c>
      <c r="H11883" s="8"/>
      <c r="I11883" s="8"/>
      <c r="J11883" s="8"/>
    </row>
    <row r="11884" spans="3:10" x14ac:dyDescent="0.25">
      <c r="C11884" s="5">
        <v>43196.208333333336</v>
      </c>
      <c r="D11884" s="6">
        <v>12191.04</v>
      </c>
      <c r="E11884" s="6">
        <v>12204.88</v>
      </c>
      <c r="F11884" s="6">
        <v>12177.21</v>
      </c>
      <c r="G11884" s="6">
        <v>12191.62</v>
      </c>
      <c r="H11884" s="6"/>
      <c r="I11884" s="6"/>
      <c r="J11884" s="6"/>
    </row>
    <row r="11885" spans="3:10" x14ac:dyDescent="0.25">
      <c r="C11885" s="7">
        <v>43196.25</v>
      </c>
      <c r="D11885" s="8">
        <v>12192.77</v>
      </c>
      <c r="E11885" s="8">
        <v>12203.73</v>
      </c>
      <c r="F11885" s="8">
        <v>12173.75</v>
      </c>
      <c r="G11885" s="8">
        <v>12178.36</v>
      </c>
      <c r="H11885" s="8"/>
      <c r="I11885" s="8"/>
      <c r="J11885" s="8"/>
    </row>
    <row r="11886" spans="3:10" x14ac:dyDescent="0.25">
      <c r="C11886" s="5">
        <v>43196.291666666664</v>
      </c>
      <c r="D11886" s="6">
        <v>12178.94</v>
      </c>
      <c r="E11886" s="6">
        <v>12207.87</v>
      </c>
      <c r="F11886" s="6">
        <v>12178.94</v>
      </c>
      <c r="G11886" s="6">
        <v>12197.49</v>
      </c>
      <c r="H11886" s="6"/>
      <c r="I11886" s="6"/>
      <c r="J11886" s="6"/>
    </row>
    <row r="11887" spans="3:10" x14ac:dyDescent="0.25">
      <c r="C11887" s="7">
        <v>43196.333333333336</v>
      </c>
      <c r="D11887" s="8">
        <v>12198.07</v>
      </c>
      <c r="E11887" s="8">
        <v>12208.46</v>
      </c>
      <c r="F11887" s="8">
        <v>12160.46</v>
      </c>
      <c r="G11887" s="8">
        <v>12188.7</v>
      </c>
      <c r="H11887" s="8"/>
      <c r="I11887" s="8"/>
      <c r="J11887" s="8"/>
    </row>
    <row r="11888" spans="3:10" x14ac:dyDescent="0.25">
      <c r="C11888" s="5">
        <v>43196.375</v>
      </c>
      <c r="D11888" s="6">
        <v>12209.69</v>
      </c>
      <c r="E11888" s="6">
        <v>12251.02</v>
      </c>
      <c r="F11888" s="6">
        <v>12192.75</v>
      </c>
      <c r="G11888" s="6">
        <v>12239.57</v>
      </c>
      <c r="H11888" s="6"/>
      <c r="I11888" s="6"/>
      <c r="J11888" s="6"/>
    </row>
    <row r="11889" spans="3:10" x14ac:dyDescent="0.25">
      <c r="C11889" s="7">
        <v>43196.416666666664</v>
      </c>
      <c r="D11889" s="8">
        <v>12242.84</v>
      </c>
      <c r="E11889" s="8">
        <v>12265.63</v>
      </c>
      <c r="F11889" s="8">
        <v>12213.75</v>
      </c>
      <c r="G11889" s="8">
        <v>12219.73</v>
      </c>
      <c r="H11889" s="8"/>
      <c r="I11889" s="8"/>
      <c r="J11889" s="8"/>
    </row>
    <row r="11890" spans="3:10" x14ac:dyDescent="0.25">
      <c r="C11890" s="5">
        <v>43196.458333333336</v>
      </c>
      <c r="D11890" s="6">
        <v>12220.23</v>
      </c>
      <c r="E11890" s="6">
        <v>12231.34</v>
      </c>
      <c r="F11890" s="6">
        <v>12200.28</v>
      </c>
      <c r="G11890" s="6">
        <v>12224.65</v>
      </c>
      <c r="H11890" s="6"/>
      <c r="I11890" s="6"/>
      <c r="J11890" s="6"/>
    </row>
    <row r="11891" spans="3:10" x14ac:dyDescent="0.25">
      <c r="C11891" s="7">
        <v>43196.5</v>
      </c>
      <c r="D11891" s="8">
        <v>12224.15</v>
      </c>
      <c r="E11891" s="8">
        <v>12249.99</v>
      </c>
      <c r="F11891" s="8">
        <v>12215.93</v>
      </c>
      <c r="G11891" s="8">
        <v>12241.76</v>
      </c>
      <c r="H11891" s="8"/>
      <c r="I11891" s="8"/>
      <c r="J11891" s="8"/>
    </row>
    <row r="11892" spans="3:10" x14ac:dyDescent="0.25">
      <c r="C11892" s="5">
        <v>43196.541666666664</v>
      </c>
      <c r="D11892" s="6">
        <v>12238.76</v>
      </c>
      <c r="E11892" s="6">
        <v>12254.39</v>
      </c>
      <c r="F11892" s="6">
        <v>12237.27</v>
      </c>
      <c r="G11892" s="6">
        <v>12247.61</v>
      </c>
      <c r="H11892" s="6"/>
      <c r="I11892" s="6"/>
      <c r="J11892" s="6"/>
    </row>
    <row r="11893" spans="3:10" x14ac:dyDescent="0.25">
      <c r="C11893" s="7">
        <v>43196.583333333336</v>
      </c>
      <c r="D11893" s="8">
        <v>12247.36</v>
      </c>
      <c r="E11893" s="8">
        <v>12249.86</v>
      </c>
      <c r="F11893" s="8">
        <v>12212.57</v>
      </c>
      <c r="G11893" s="8">
        <v>12222.7</v>
      </c>
      <c r="H11893" s="8"/>
      <c r="I11893" s="8"/>
      <c r="J11893" s="8"/>
    </row>
    <row r="11894" spans="3:10" x14ac:dyDescent="0.25">
      <c r="C11894" s="5">
        <v>43196.625</v>
      </c>
      <c r="D11894" s="6">
        <v>12221.95</v>
      </c>
      <c r="E11894" s="6">
        <v>12270.22</v>
      </c>
      <c r="F11894" s="6">
        <v>12200.35</v>
      </c>
      <c r="G11894" s="6">
        <v>12249.82</v>
      </c>
      <c r="H11894" s="6"/>
      <c r="I11894" s="6"/>
      <c r="J11894" s="6"/>
    </row>
    <row r="11895" spans="3:10" x14ac:dyDescent="0.25">
      <c r="C11895" s="7">
        <v>43196.666666666664</v>
      </c>
      <c r="D11895" s="8">
        <v>12248.32</v>
      </c>
      <c r="E11895" s="8">
        <v>12290.6</v>
      </c>
      <c r="F11895" s="8">
        <v>12218.86</v>
      </c>
      <c r="G11895" s="8">
        <v>12280.02</v>
      </c>
      <c r="H11895" s="8"/>
      <c r="I11895" s="8"/>
      <c r="J11895" s="8"/>
    </row>
    <row r="11896" spans="3:10" x14ac:dyDescent="0.25">
      <c r="C11896" s="5">
        <v>43196.708333333336</v>
      </c>
      <c r="D11896" s="6">
        <v>12280.77</v>
      </c>
      <c r="E11896" s="6">
        <v>12291.79</v>
      </c>
      <c r="F11896" s="6">
        <v>12241.7</v>
      </c>
      <c r="G11896" s="6">
        <v>12254.13</v>
      </c>
      <c r="H11896" s="6"/>
      <c r="I11896" s="6"/>
      <c r="J11896" s="6"/>
    </row>
    <row r="11897" spans="3:10" x14ac:dyDescent="0.25">
      <c r="C11897" s="7">
        <v>43196.75</v>
      </c>
      <c r="D11897" s="8">
        <v>12254.63</v>
      </c>
      <c r="E11897" s="8">
        <v>12256.43</v>
      </c>
      <c r="F11897" s="8">
        <v>12218.85</v>
      </c>
      <c r="G11897" s="8">
        <v>12251.53</v>
      </c>
      <c r="H11897" s="8"/>
      <c r="I11897" s="8"/>
      <c r="J11897" s="8"/>
    </row>
    <row r="11898" spans="3:10" x14ac:dyDescent="0.25">
      <c r="C11898" s="5">
        <v>43196.791666666664</v>
      </c>
      <c r="D11898" s="6">
        <v>12250.53</v>
      </c>
      <c r="E11898" s="6">
        <v>12266.72</v>
      </c>
      <c r="F11898" s="6">
        <v>12219.65</v>
      </c>
      <c r="G11898" s="6">
        <v>12264.88</v>
      </c>
      <c r="H11898" s="6"/>
      <c r="I11898" s="6"/>
      <c r="J11898" s="6"/>
    </row>
    <row r="11899" spans="3:10" x14ac:dyDescent="0.25">
      <c r="C11899" s="7">
        <v>43196.833333333336</v>
      </c>
      <c r="D11899" s="8">
        <v>12263.63</v>
      </c>
      <c r="E11899" s="8">
        <v>12274.38</v>
      </c>
      <c r="F11899" s="8">
        <v>12218.4</v>
      </c>
      <c r="G11899" s="8">
        <v>12220.15</v>
      </c>
      <c r="H11899" s="8"/>
      <c r="I11899" s="8"/>
      <c r="J11899" s="8"/>
    </row>
    <row r="11900" spans="3:10" x14ac:dyDescent="0.25">
      <c r="C11900" s="5">
        <v>43196.875</v>
      </c>
      <c r="D11900" s="6">
        <v>12219.4</v>
      </c>
      <c r="E11900" s="6">
        <v>12227.15</v>
      </c>
      <c r="F11900" s="6">
        <v>12152.19</v>
      </c>
      <c r="G11900" s="6">
        <v>12162.18</v>
      </c>
      <c r="H11900" s="6"/>
      <c r="I11900" s="6"/>
      <c r="J11900" s="6"/>
    </row>
    <row r="11901" spans="3:10" x14ac:dyDescent="0.25">
      <c r="C11901" s="7">
        <v>43196.916666666664</v>
      </c>
      <c r="D11901" s="8">
        <v>12163.18</v>
      </c>
      <c r="E11901" s="8">
        <v>12205.67</v>
      </c>
      <c r="F11901" s="8">
        <v>12147.44</v>
      </c>
      <c r="G11901" s="8">
        <v>12181.83</v>
      </c>
      <c r="H11901" s="8"/>
      <c r="I11901" s="8"/>
      <c r="J11901" s="8"/>
    </row>
    <row r="11902" spans="3:10" x14ac:dyDescent="0.25">
      <c r="C11902" s="5">
        <v>43199.041666666664</v>
      </c>
      <c r="D11902" s="6">
        <v>12181.83</v>
      </c>
      <c r="E11902" s="6">
        <v>12233.11</v>
      </c>
      <c r="F11902" s="6">
        <v>12181.83</v>
      </c>
      <c r="G11902" s="6">
        <v>12208.72</v>
      </c>
      <c r="H11902" s="6"/>
      <c r="I11902" s="6"/>
      <c r="J11902" s="6"/>
    </row>
    <row r="11903" spans="3:10" x14ac:dyDescent="0.25">
      <c r="C11903" s="7">
        <v>43199.083333333336</v>
      </c>
      <c r="D11903" s="8">
        <v>12209.89</v>
      </c>
      <c r="E11903" s="8">
        <v>12227.93</v>
      </c>
      <c r="F11903" s="8">
        <v>12188.84</v>
      </c>
      <c r="G11903" s="8">
        <v>12223.92</v>
      </c>
      <c r="H11903" s="8"/>
      <c r="I11903" s="8"/>
      <c r="J11903" s="8"/>
    </row>
    <row r="11904" spans="3:10" x14ac:dyDescent="0.25">
      <c r="C11904" s="5">
        <v>43199.125</v>
      </c>
      <c r="D11904" s="6">
        <v>12222.75</v>
      </c>
      <c r="E11904" s="6">
        <v>12266.68</v>
      </c>
      <c r="F11904" s="6">
        <v>12219.24</v>
      </c>
      <c r="G11904" s="6">
        <v>12259.66</v>
      </c>
      <c r="H11904" s="6"/>
      <c r="I11904" s="6"/>
      <c r="J11904" s="6"/>
    </row>
    <row r="11905" spans="3:10" x14ac:dyDescent="0.25">
      <c r="C11905" s="7">
        <v>43199.166666666664</v>
      </c>
      <c r="D11905" s="8">
        <v>12259.67</v>
      </c>
      <c r="E11905" s="8">
        <v>12264.52</v>
      </c>
      <c r="F11905" s="8">
        <v>12229.42</v>
      </c>
      <c r="G11905" s="8">
        <v>12247.3</v>
      </c>
      <c r="H11905" s="8"/>
      <c r="I11905" s="8"/>
      <c r="J11905" s="8"/>
    </row>
    <row r="11906" spans="3:10" x14ac:dyDescent="0.25">
      <c r="C11906" s="5">
        <v>43199.208333333336</v>
      </c>
      <c r="D11906" s="6">
        <v>12247.88</v>
      </c>
      <c r="E11906" s="6">
        <v>12259</v>
      </c>
      <c r="F11906" s="6">
        <v>12245.54</v>
      </c>
      <c r="G11906" s="6">
        <v>12258.42</v>
      </c>
      <c r="H11906" s="6"/>
      <c r="I11906" s="6"/>
      <c r="J11906" s="6"/>
    </row>
    <row r="11907" spans="3:10" x14ac:dyDescent="0.25">
      <c r="C11907" s="7">
        <v>43199.25</v>
      </c>
      <c r="D11907" s="8">
        <v>12259</v>
      </c>
      <c r="E11907" s="8">
        <v>12284.76</v>
      </c>
      <c r="F11907" s="8">
        <v>12256.66</v>
      </c>
      <c r="G11907" s="8">
        <v>12276.07</v>
      </c>
      <c r="H11907" s="8"/>
      <c r="I11907" s="8"/>
      <c r="J11907" s="8"/>
    </row>
    <row r="11908" spans="3:10" x14ac:dyDescent="0.25">
      <c r="C11908" s="5">
        <v>43199.291666666664</v>
      </c>
      <c r="D11908" s="6">
        <v>12275.49</v>
      </c>
      <c r="E11908" s="6">
        <v>12278.42</v>
      </c>
      <c r="F11908" s="6">
        <v>12270.22</v>
      </c>
      <c r="G11908" s="6">
        <v>12273.56</v>
      </c>
      <c r="H11908" s="6"/>
      <c r="I11908" s="6"/>
      <c r="J11908" s="6"/>
    </row>
    <row r="11909" spans="3:10" x14ac:dyDescent="0.25">
      <c r="C11909" s="7">
        <v>43199.333333333336</v>
      </c>
      <c r="D11909" s="8">
        <v>12272.39</v>
      </c>
      <c r="E11909" s="8">
        <v>12277.07</v>
      </c>
      <c r="F11909" s="8">
        <v>12244.5</v>
      </c>
      <c r="G11909" s="8">
        <v>12244.5</v>
      </c>
      <c r="H11909" s="8"/>
      <c r="I11909" s="8"/>
      <c r="J11909" s="8"/>
    </row>
    <row r="11910" spans="3:10" x14ac:dyDescent="0.25">
      <c r="C11910" s="5">
        <v>43199.375</v>
      </c>
      <c r="D11910" s="6">
        <v>12259.64</v>
      </c>
      <c r="E11910" s="6">
        <v>12328.86</v>
      </c>
      <c r="F11910" s="6">
        <v>12258.64</v>
      </c>
      <c r="G11910" s="6">
        <v>12318.47</v>
      </c>
      <c r="H11910" s="6"/>
      <c r="I11910" s="6"/>
      <c r="J11910" s="6"/>
    </row>
    <row r="11911" spans="3:10" x14ac:dyDescent="0.25">
      <c r="C11911" s="7">
        <v>43199.416666666664</v>
      </c>
      <c r="D11911" s="8">
        <v>12322.99</v>
      </c>
      <c r="E11911" s="8">
        <v>12355.81</v>
      </c>
      <c r="F11911" s="8">
        <v>12284.89</v>
      </c>
      <c r="G11911" s="8">
        <v>12333.88</v>
      </c>
      <c r="H11911" s="8"/>
      <c r="I11911" s="8"/>
      <c r="J11911" s="8"/>
    </row>
    <row r="11912" spans="3:10" x14ac:dyDescent="0.25">
      <c r="C11912" s="5">
        <v>43199.458333333336</v>
      </c>
      <c r="D11912" s="6">
        <v>12334.13</v>
      </c>
      <c r="E11912" s="6">
        <v>12372.38</v>
      </c>
      <c r="F11912" s="6">
        <v>12324.46</v>
      </c>
      <c r="G11912" s="6">
        <v>12353.57</v>
      </c>
      <c r="H11912" s="6"/>
      <c r="I11912" s="6"/>
      <c r="J11912" s="6"/>
    </row>
    <row r="11913" spans="3:10" x14ac:dyDescent="0.25">
      <c r="C11913" s="7">
        <v>43199.5</v>
      </c>
      <c r="D11913" s="8">
        <v>12353.82</v>
      </c>
      <c r="E11913" s="8">
        <v>12366.92</v>
      </c>
      <c r="F11913" s="8">
        <v>12320.08</v>
      </c>
      <c r="G11913" s="8">
        <v>12322.42</v>
      </c>
      <c r="H11913" s="8"/>
      <c r="I11913" s="8"/>
      <c r="J11913" s="8"/>
    </row>
    <row r="11914" spans="3:10" x14ac:dyDescent="0.25">
      <c r="C11914" s="5">
        <v>43199.541666666664</v>
      </c>
      <c r="D11914" s="6">
        <v>12322.17</v>
      </c>
      <c r="E11914" s="6">
        <v>12340.05</v>
      </c>
      <c r="F11914" s="6">
        <v>12306.48</v>
      </c>
      <c r="G11914" s="6">
        <v>12307.89</v>
      </c>
      <c r="H11914" s="6"/>
      <c r="I11914" s="6"/>
      <c r="J11914" s="6"/>
    </row>
    <row r="11915" spans="3:10" x14ac:dyDescent="0.25">
      <c r="C11915" s="7">
        <v>43199.583333333336</v>
      </c>
      <c r="D11915" s="8">
        <v>12307.14</v>
      </c>
      <c r="E11915" s="8">
        <v>12315.93</v>
      </c>
      <c r="F11915" s="8">
        <v>12292.91</v>
      </c>
      <c r="G11915" s="8">
        <v>12303.35</v>
      </c>
      <c r="H11915" s="8"/>
      <c r="I11915" s="8"/>
      <c r="J11915" s="8"/>
    </row>
    <row r="11916" spans="3:10" x14ac:dyDescent="0.25">
      <c r="C11916" s="5">
        <v>43199.625</v>
      </c>
      <c r="D11916" s="6">
        <v>12302.85</v>
      </c>
      <c r="E11916" s="6">
        <v>12307.69</v>
      </c>
      <c r="F11916" s="6">
        <v>12223.4</v>
      </c>
      <c r="G11916" s="6">
        <v>12246.76</v>
      </c>
      <c r="H11916" s="6"/>
      <c r="I11916" s="6"/>
      <c r="J11916" s="6"/>
    </row>
    <row r="11917" spans="3:10" x14ac:dyDescent="0.25">
      <c r="C11917" s="7">
        <v>43199.666666666664</v>
      </c>
      <c r="D11917" s="8">
        <v>12247.01</v>
      </c>
      <c r="E11917" s="8">
        <v>12270.42</v>
      </c>
      <c r="F11917" s="8">
        <v>12202.77</v>
      </c>
      <c r="G11917" s="8">
        <v>12227.37</v>
      </c>
      <c r="H11917" s="8"/>
      <c r="I11917" s="8"/>
      <c r="J11917" s="8"/>
    </row>
    <row r="11918" spans="3:10" x14ac:dyDescent="0.25">
      <c r="C11918" s="5">
        <v>43199.708333333336</v>
      </c>
      <c r="D11918" s="6">
        <v>12227.12</v>
      </c>
      <c r="E11918" s="6">
        <v>12253.18</v>
      </c>
      <c r="F11918" s="6">
        <v>12213.52</v>
      </c>
      <c r="G11918" s="6">
        <v>12224.06</v>
      </c>
      <c r="H11918" s="6"/>
      <c r="I11918" s="6"/>
      <c r="J11918" s="6"/>
    </row>
    <row r="11919" spans="3:10" x14ac:dyDescent="0.25">
      <c r="C11919" s="7">
        <v>43199.75</v>
      </c>
      <c r="D11919" s="8">
        <v>12224.56</v>
      </c>
      <c r="E11919" s="8">
        <v>12304.56</v>
      </c>
      <c r="F11919" s="8">
        <v>12210.37</v>
      </c>
      <c r="G11919" s="8">
        <v>12296.32</v>
      </c>
      <c r="H11919" s="8"/>
      <c r="I11919" s="8"/>
      <c r="J11919" s="8"/>
    </row>
    <row r="11920" spans="3:10" x14ac:dyDescent="0.25">
      <c r="C11920" s="5">
        <v>43199.791666666664</v>
      </c>
      <c r="D11920" s="6">
        <v>12295.82</v>
      </c>
      <c r="E11920" s="6">
        <v>12308.87</v>
      </c>
      <c r="F11920" s="6">
        <v>12267.08</v>
      </c>
      <c r="G11920" s="6">
        <v>12273.46</v>
      </c>
      <c r="H11920" s="6"/>
      <c r="I11920" s="6"/>
      <c r="J11920" s="6"/>
    </row>
    <row r="11921" spans="3:10" x14ac:dyDescent="0.25">
      <c r="C11921" s="7">
        <v>43199.833333333336</v>
      </c>
      <c r="D11921" s="8">
        <v>12274.96</v>
      </c>
      <c r="E11921" s="8">
        <v>12314.95</v>
      </c>
      <c r="F11921" s="8">
        <v>12269.96</v>
      </c>
      <c r="G11921" s="8">
        <v>12309.95</v>
      </c>
      <c r="H11921" s="8"/>
      <c r="I11921" s="8"/>
      <c r="J11921" s="8"/>
    </row>
    <row r="11922" spans="3:10" x14ac:dyDescent="0.25">
      <c r="C11922" s="5">
        <v>43199.875</v>
      </c>
      <c r="D11922" s="6">
        <v>12310.45</v>
      </c>
      <c r="E11922" s="6">
        <v>12311.95</v>
      </c>
      <c r="F11922" s="6">
        <v>12277.21</v>
      </c>
      <c r="G11922" s="6">
        <v>12293.96</v>
      </c>
      <c r="H11922" s="6"/>
      <c r="I11922" s="6"/>
      <c r="J11922" s="6"/>
    </row>
    <row r="11923" spans="3:10" x14ac:dyDescent="0.25">
      <c r="C11923" s="7">
        <v>43199.916666666664</v>
      </c>
      <c r="D11923" s="8">
        <v>12294.46</v>
      </c>
      <c r="E11923" s="8">
        <v>12297.96</v>
      </c>
      <c r="F11923" s="8">
        <v>12227.24</v>
      </c>
      <c r="G11923" s="8">
        <v>12232.56</v>
      </c>
      <c r="H11923" s="8"/>
      <c r="I11923" s="8"/>
      <c r="J11923" s="8"/>
    </row>
    <row r="11924" spans="3:10" x14ac:dyDescent="0.25">
      <c r="C11924" s="5">
        <v>43199.958333333336</v>
      </c>
      <c r="D11924" s="6">
        <v>12255.38</v>
      </c>
      <c r="E11924" s="6">
        <v>12265.33</v>
      </c>
      <c r="F11924" s="6">
        <v>12244.26</v>
      </c>
      <c r="G11924" s="6">
        <v>12254.8</v>
      </c>
      <c r="H11924" s="6"/>
      <c r="I11924" s="6"/>
      <c r="J11924" s="6"/>
    </row>
    <row r="11925" spans="3:10" x14ac:dyDescent="0.25">
      <c r="C11925" s="7">
        <v>43200.041666666664</v>
      </c>
      <c r="D11925" s="8">
        <v>12251.88</v>
      </c>
      <c r="E11925" s="8">
        <v>12263.34</v>
      </c>
      <c r="F11925" s="8">
        <v>12225.38</v>
      </c>
      <c r="G11925" s="8">
        <v>12232.91</v>
      </c>
      <c r="H11925" s="8"/>
      <c r="I11925" s="8"/>
      <c r="J11925" s="8"/>
    </row>
    <row r="11926" spans="3:10" x14ac:dyDescent="0.25">
      <c r="C11926" s="5">
        <v>43200.083333333336</v>
      </c>
      <c r="D11926" s="6">
        <v>12231.74</v>
      </c>
      <c r="E11926" s="6">
        <v>12247.73</v>
      </c>
      <c r="F11926" s="6">
        <v>12228.23</v>
      </c>
      <c r="G11926" s="6">
        <v>12233.27</v>
      </c>
      <c r="H11926" s="6"/>
      <c r="I11926" s="6"/>
      <c r="J11926" s="6"/>
    </row>
    <row r="11927" spans="3:10" x14ac:dyDescent="0.25">
      <c r="C11927" s="7">
        <v>43200.125</v>
      </c>
      <c r="D11927" s="8">
        <v>12232.1</v>
      </c>
      <c r="E11927" s="8">
        <v>12250.32</v>
      </c>
      <c r="F11927" s="8">
        <v>12222.73</v>
      </c>
      <c r="G11927" s="8">
        <v>12245.3</v>
      </c>
      <c r="H11927" s="8"/>
      <c r="I11927" s="8"/>
      <c r="J11927" s="8"/>
    </row>
    <row r="11928" spans="3:10" x14ac:dyDescent="0.25">
      <c r="C11928" s="5">
        <v>43200.166666666664</v>
      </c>
      <c r="D11928" s="6">
        <v>12245.32</v>
      </c>
      <c r="E11928" s="6">
        <v>12350</v>
      </c>
      <c r="F11928" s="6">
        <v>12245.32</v>
      </c>
      <c r="G11928" s="6">
        <v>12344.32</v>
      </c>
      <c r="H11928" s="6"/>
      <c r="I11928" s="6"/>
      <c r="J11928" s="6"/>
    </row>
    <row r="11929" spans="3:10" x14ac:dyDescent="0.25">
      <c r="C11929" s="7">
        <v>43200.208333333336</v>
      </c>
      <c r="D11929" s="8">
        <v>12343.15</v>
      </c>
      <c r="E11929" s="8">
        <v>12413.95</v>
      </c>
      <c r="F11929" s="8">
        <v>12319.57</v>
      </c>
      <c r="G11929" s="8">
        <v>12375.65</v>
      </c>
      <c r="H11929" s="8"/>
      <c r="I11929" s="8"/>
      <c r="J11929" s="8"/>
    </row>
    <row r="11930" spans="3:10" x14ac:dyDescent="0.25">
      <c r="C11930" s="5">
        <v>43200.25</v>
      </c>
      <c r="D11930" s="6">
        <v>12376.82</v>
      </c>
      <c r="E11930" s="6">
        <v>12379.16</v>
      </c>
      <c r="F11930" s="6">
        <v>12338.31</v>
      </c>
      <c r="G11930" s="6">
        <v>12363.25</v>
      </c>
      <c r="H11930" s="6"/>
      <c r="I11930" s="6"/>
      <c r="J11930" s="6"/>
    </row>
    <row r="11931" spans="3:10" x14ac:dyDescent="0.25">
      <c r="C11931" s="7">
        <v>43200.291666666664</v>
      </c>
      <c r="D11931" s="8">
        <v>12360.9</v>
      </c>
      <c r="E11931" s="8">
        <v>12387.47</v>
      </c>
      <c r="F11931" s="8">
        <v>12359.73</v>
      </c>
      <c r="G11931" s="8">
        <v>12380.85</v>
      </c>
      <c r="H11931" s="8"/>
      <c r="I11931" s="8"/>
      <c r="J11931" s="8"/>
    </row>
    <row r="11932" spans="3:10" x14ac:dyDescent="0.25">
      <c r="C11932" s="5">
        <v>43200.333333333336</v>
      </c>
      <c r="D11932" s="6">
        <v>12379.68</v>
      </c>
      <c r="E11932" s="6">
        <v>12392.13</v>
      </c>
      <c r="F11932" s="6">
        <v>12347.88</v>
      </c>
      <c r="G11932" s="6">
        <v>12388.74</v>
      </c>
      <c r="H11932" s="6"/>
      <c r="I11932" s="6"/>
      <c r="J11932" s="6"/>
    </row>
    <row r="11933" spans="3:10" x14ac:dyDescent="0.25">
      <c r="C11933" s="7">
        <v>43200.375</v>
      </c>
      <c r="D11933" s="8">
        <v>12379.54</v>
      </c>
      <c r="E11933" s="8">
        <v>12411.24</v>
      </c>
      <c r="F11933" s="8">
        <v>12362.69</v>
      </c>
      <c r="G11933" s="8">
        <v>12397.6</v>
      </c>
      <c r="H11933" s="8"/>
      <c r="I11933" s="8"/>
      <c r="J11933" s="8"/>
    </row>
    <row r="11934" spans="3:10" x14ac:dyDescent="0.25">
      <c r="C11934" s="5">
        <v>43200.416666666664</v>
      </c>
      <c r="D11934" s="6">
        <v>12399.6</v>
      </c>
      <c r="E11934" s="6">
        <v>12428.52</v>
      </c>
      <c r="F11934" s="6">
        <v>12349.63</v>
      </c>
      <c r="G11934" s="6">
        <v>12365.84</v>
      </c>
      <c r="H11934" s="6"/>
      <c r="I11934" s="6"/>
      <c r="J11934" s="6"/>
    </row>
    <row r="11935" spans="3:10" x14ac:dyDescent="0.25">
      <c r="C11935" s="7">
        <v>43200.458333333336</v>
      </c>
      <c r="D11935" s="8">
        <v>12366.34</v>
      </c>
      <c r="E11935" s="8">
        <v>12406.74</v>
      </c>
      <c r="F11935" s="8">
        <v>12356.06</v>
      </c>
      <c r="G11935" s="8">
        <v>12377.61</v>
      </c>
      <c r="H11935" s="8"/>
      <c r="I11935" s="8"/>
      <c r="J11935" s="8"/>
    </row>
    <row r="11936" spans="3:10" x14ac:dyDescent="0.25">
      <c r="C11936" s="5">
        <v>43200.5</v>
      </c>
      <c r="D11936" s="6">
        <v>12378.11</v>
      </c>
      <c r="E11936" s="6">
        <v>12406.28</v>
      </c>
      <c r="F11936" s="6">
        <v>12375.3</v>
      </c>
      <c r="G11936" s="6">
        <v>12391.32</v>
      </c>
      <c r="H11936" s="6"/>
      <c r="I11936" s="6"/>
      <c r="J11936" s="6"/>
    </row>
    <row r="11937" spans="3:10" x14ac:dyDescent="0.25">
      <c r="C11937" s="7">
        <v>43200.541666666664</v>
      </c>
      <c r="D11937" s="8">
        <v>12391.82</v>
      </c>
      <c r="E11937" s="8">
        <v>12401.69</v>
      </c>
      <c r="F11937" s="8">
        <v>12379.55</v>
      </c>
      <c r="G11937" s="8">
        <v>12381.79</v>
      </c>
      <c r="H11937" s="8"/>
      <c r="I11937" s="8"/>
      <c r="J11937" s="8"/>
    </row>
    <row r="11938" spans="3:10" x14ac:dyDescent="0.25">
      <c r="C11938" s="5">
        <v>43200.583333333336</v>
      </c>
      <c r="D11938" s="6">
        <v>12381.29</v>
      </c>
      <c r="E11938" s="6">
        <v>12381.79</v>
      </c>
      <c r="F11938" s="6">
        <v>12350.33</v>
      </c>
      <c r="G11938" s="6">
        <v>12360.29</v>
      </c>
      <c r="H11938" s="6"/>
      <c r="I11938" s="6"/>
      <c r="J11938" s="6"/>
    </row>
    <row r="11939" spans="3:10" x14ac:dyDescent="0.25">
      <c r="C11939" s="7">
        <v>43200.625</v>
      </c>
      <c r="D11939" s="8">
        <v>12359.79</v>
      </c>
      <c r="E11939" s="8">
        <v>12389.64</v>
      </c>
      <c r="F11939" s="8">
        <v>12332.64</v>
      </c>
      <c r="G11939" s="8">
        <v>12381.35</v>
      </c>
      <c r="H11939" s="8"/>
      <c r="I11939" s="8"/>
      <c r="J11939" s="8"/>
    </row>
    <row r="11940" spans="3:10" x14ac:dyDescent="0.25">
      <c r="C11940" s="5">
        <v>43200.666666666664</v>
      </c>
      <c r="D11940" s="6">
        <v>12380.85</v>
      </c>
      <c r="E11940" s="6">
        <v>12392.52</v>
      </c>
      <c r="F11940" s="6">
        <v>12353.17</v>
      </c>
      <c r="G11940" s="6">
        <v>12369.45</v>
      </c>
      <c r="H11940" s="6"/>
      <c r="I11940" s="6"/>
      <c r="J11940" s="6"/>
    </row>
    <row r="11941" spans="3:10" x14ac:dyDescent="0.25">
      <c r="C11941" s="7">
        <v>43200.708333333336</v>
      </c>
      <c r="D11941" s="8">
        <v>12370.2</v>
      </c>
      <c r="E11941" s="8">
        <v>12410.08</v>
      </c>
      <c r="F11941" s="8">
        <v>12366.03</v>
      </c>
      <c r="G11941" s="8">
        <v>12397.71</v>
      </c>
      <c r="H11941" s="8"/>
      <c r="I11941" s="8"/>
      <c r="J11941" s="8"/>
    </row>
    <row r="11942" spans="3:10" x14ac:dyDescent="0.25">
      <c r="C11942" s="5">
        <v>43200.75</v>
      </c>
      <c r="D11942" s="6">
        <v>12396.97</v>
      </c>
      <c r="E11942" s="6">
        <v>12414.37</v>
      </c>
      <c r="F11942" s="6">
        <v>12356.41</v>
      </c>
      <c r="G11942" s="6">
        <v>12388.77</v>
      </c>
      <c r="H11942" s="6"/>
      <c r="I11942" s="6"/>
      <c r="J11942" s="6"/>
    </row>
    <row r="11943" spans="3:10" x14ac:dyDescent="0.25">
      <c r="C11943" s="7">
        <v>43200.791666666664</v>
      </c>
      <c r="D11943" s="8">
        <v>12389.26</v>
      </c>
      <c r="E11943" s="8">
        <v>12393.01</v>
      </c>
      <c r="F11943" s="8">
        <v>12343.05</v>
      </c>
      <c r="G11943" s="8">
        <v>12371.19</v>
      </c>
      <c r="H11943" s="8"/>
      <c r="I11943" s="8"/>
      <c r="J11943" s="8"/>
    </row>
    <row r="11944" spans="3:10" x14ac:dyDescent="0.25">
      <c r="C11944" s="5">
        <v>43200.833333333336</v>
      </c>
      <c r="D11944" s="6">
        <v>12372.44</v>
      </c>
      <c r="E11944" s="6">
        <v>12391.18</v>
      </c>
      <c r="F11944" s="6">
        <v>12361.69</v>
      </c>
      <c r="G11944" s="6">
        <v>12386.93</v>
      </c>
      <c r="H11944" s="6"/>
      <c r="I11944" s="6"/>
      <c r="J11944" s="6"/>
    </row>
    <row r="11945" spans="3:10" x14ac:dyDescent="0.25">
      <c r="C11945" s="7">
        <v>43200.875</v>
      </c>
      <c r="D11945" s="8">
        <v>12387.18</v>
      </c>
      <c r="E11945" s="8">
        <v>12397.18</v>
      </c>
      <c r="F11945" s="8">
        <v>12363.45</v>
      </c>
      <c r="G11945" s="8">
        <v>12385.94</v>
      </c>
      <c r="H11945" s="8"/>
      <c r="I11945" s="8"/>
      <c r="J11945" s="8"/>
    </row>
    <row r="11946" spans="3:10" x14ac:dyDescent="0.25">
      <c r="C11946" s="5">
        <v>43200.916666666664</v>
      </c>
      <c r="D11946" s="6">
        <v>12385.44</v>
      </c>
      <c r="E11946" s="6">
        <v>12396.18</v>
      </c>
      <c r="F11946" s="6">
        <v>12373.19</v>
      </c>
      <c r="G11946" s="6">
        <v>12379.09</v>
      </c>
      <c r="H11946" s="6"/>
      <c r="I11946" s="6"/>
      <c r="J11946" s="6"/>
    </row>
    <row r="11947" spans="3:10" x14ac:dyDescent="0.25">
      <c r="C11947" s="7">
        <v>43200.958333333336</v>
      </c>
      <c r="D11947" s="8">
        <v>12366.62</v>
      </c>
      <c r="E11947" s="8">
        <v>12371.28</v>
      </c>
      <c r="F11947" s="8">
        <v>12360.8</v>
      </c>
      <c r="G11947" s="8">
        <v>12368.62</v>
      </c>
      <c r="H11947" s="8"/>
      <c r="I11947" s="8"/>
      <c r="J11947" s="8"/>
    </row>
    <row r="11948" spans="3:10" x14ac:dyDescent="0.25">
      <c r="C11948" s="5">
        <v>43201.041666666664</v>
      </c>
      <c r="D11948" s="6">
        <v>12368.62</v>
      </c>
      <c r="E11948" s="6">
        <v>12372.63</v>
      </c>
      <c r="F11948" s="6">
        <v>12355.82</v>
      </c>
      <c r="G11948" s="6">
        <v>12363.65</v>
      </c>
      <c r="H11948" s="6"/>
      <c r="I11948" s="6"/>
      <c r="J11948" s="6"/>
    </row>
    <row r="11949" spans="3:10" x14ac:dyDescent="0.25">
      <c r="C11949" s="7">
        <v>43201.083333333336</v>
      </c>
      <c r="D11949" s="8">
        <v>12364.81</v>
      </c>
      <c r="E11949" s="8">
        <v>12372.8</v>
      </c>
      <c r="F11949" s="8">
        <v>12333.37</v>
      </c>
      <c r="G11949" s="8">
        <v>12352.85</v>
      </c>
      <c r="H11949" s="8"/>
      <c r="I11949" s="8"/>
      <c r="J11949" s="8"/>
    </row>
    <row r="11950" spans="3:10" x14ac:dyDescent="0.25">
      <c r="C11950" s="5">
        <v>43201.125</v>
      </c>
      <c r="D11950" s="6">
        <v>12354.01</v>
      </c>
      <c r="E11950" s="6">
        <v>12354.01</v>
      </c>
      <c r="F11950" s="6">
        <v>12318.91</v>
      </c>
      <c r="G11950" s="6">
        <v>12330.57</v>
      </c>
      <c r="H11950" s="6"/>
      <c r="I11950" s="6"/>
      <c r="J11950" s="6"/>
    </row>
    <row r="11951" spans="3:10" x14ac:dyDescent="0.25">
      <c r="C11951" s="7">
        <v>43201.166666666664</v>
      </c>
      <c r="D11951" s="8">
        <v>12330.59</v>
      </c>
      <c r="E11951" s="8">
        <v>12350.39</v>
      </c>
      <c r="F11951" s="8">
        <v>12324.6</v>
      </c>
      <c r="G11951" s="8">
        <v>12324.6</v>
      </c>
      <c r="H11951" s="8"/>
      <c r="I11951" s="8"/>
      <c r="J11951" s="8"/>
    </row>
    <row r="11952" spans="3:10" x14ac:dyDescent="0.25">
      <c r="C11952" s="5">
        <v>43201.208333333336</v>
      </c>
      <c r="D11952" s="6">
        <v>12325.77</v>
      </c>
      <c r="E11952" s="6">
        <v>12343.92</v>
      </c>
      <c r="F11952" s="6">
        <v>12322.44</v>
      </c>
      <c r="G11952" s="6">
        <v>12341.59</v>
      </c>
      <c r="H11952" s="6"/>
      <c r="I11952" s="6"/>
      <c r="J11952" s="6"/>
    </row>
    <row r="11953" spans="3:10" x14ac:dyDescent="0.25">
      <c r="C11953" s="7">
        <v>43201.25</v>
      </c>
      <c r="D11953" s="8">
        <v>12342.76</v>
      </c>
      <c r="E11953" s="8">
        <v>12345.42</v>
      </c>
      <c r="F11953" s="8">
        <v>12337.69</v>
      </c>
      <c r="G11953" s="8">
        <v>12341.93</v>
      </c>
      <c r="H11953" s="8"/>
      <c r="I11953" s="8"/>
      <c r="J11953" s="8"/>
    </row>
    <row r="11954" spans="3:10" x14ac:dyDescent="0.25">
      <c r="C11954" s="5">
        <v>43201.291666666664</v>
      </c>
      <c r="D11954" s="6">
        <v>12343.1</v>
      </c>
      <c r="E11954" s="6">
        <v>12345.4</v>
      </c>
      <c r="F11954" s="6">
        <v>12335.31</v>
      </c>
      <c r="G11954" s="6">
        <v>12339.97</v>
      </c>
      <c r="H11954" s="6"/>
      <c r="I11954" s="6"/>
      <c r="J11954" s="6"/>
    </row>
    <row r="11955" spans="3:10" x14ac:dyDescent="0.25">
      <c r="C11955" s="7">
        <v>43201.333333333336</v>
      </c>
      <c r="D11955" s="8">
        <v>12338.8</v>
      </c>
      <c r="E11955" s="8">
        <v>12356.51</v>
      </c>
      <c r="F11955" s="8">
        <v>12335.49</v>
      </c>
      <c r="G11955" s="8">
        <v>12347.19</v>
      </c>
      <c r="H11955" s="8"/>
      <c r="I11955" s="8"/>
      <c r="J11955" s="8"/>
    </row>
    <row r="11956" spans="3:10" x14ac:dyDescent="0.25">
      <c r="C11956" s="5">
        <v>43201.375</v>
      </c>
      <c r="D11956" s="6">
        <v>12348.25</v>
      </c>
      <c r="E11956" s="6">
        <v>12378.52</v>
      </c>
      <c r="F11956" s="6">
        <v>12347.56</v>
      </c>
      <c r="G11956" s="6">
        <v>12368.96</v>
      </c>
      <c r="H11956" s="6"/>
      <c r="I11956" s="6"/>
      <c r="J11956" s="6"/>
    </row>
    <row r="11957" spans="3:10" x14ac:dyDescent="0.25">
      <c r="C11957" s="7">
        <v>43201.416666666664</v>
      </c>
      <c r="D11957" s="8">
        <v>12369.99</v>
      </c>
      <c r="E11957" s="8">
        <v>12392.2</v>
      </c>
      <c r="F11957" s="8">
        <v>12348.38</v>
      </c>
      <c r="G11957" s="8">
        <v>12351.8</v>
      </c>
      <c r="H11957" s="8"/>
      <c r="I11957" s="8"/>
      <c r="J11957" s="8"/>
    </row>
    <row r="11958" spans="3:10" x14ac:dyDescent="0.25">
      <c r="C11958" s="5">
        <v>43201.458333333336</v>
      </c>
      <c r="D11958" s="6">
        <v>12351.55</v>
      </c>
      <c r="E11958" s="6">
        <v>12371.44</v>
      </c>
      <c r="F11958" s="6">
        <v>12329.59</v>
      </c>
      <c r="G11958" s="6">
        <v>12359.52</v>
      </c>
      <c r="H11958" s="6"/>
      <c r="I11958" s="6"/>
      <c r="J11958" s="6"/>
    </row>
    <row r="11959" spans="3:10" x14ac:dyDescent="0.25">
      <c r="C11959" s="7">
        <v>43201.5</v>
      </c>
      <c r="D11959" s="8">
        <v>12359.02</v>
      </c>
      <c r="E11959" s="8">
        <v>12375.73</v>
      </c>
      <c r="F11959" s="8">
        <v>12352.13</v>
      </c>
      <c r="G11959" s="8">
        <v>12362.43</v>
      </c>
      <c r="H11959" s="8"/>
      <c r="I11959" s="8"/>
      <c r="J11959" s="8"/>
    </row>
    <row r="11960" spans="3:10" x14ac:dyDescent="0.25">
      <c r="C11960" s="5">
        <v>43201.541666666664</v>
      </c>
      <c r="D11960" s="6">
        <v>12361.93</v>
      </c>
      <c r="E11960" s="6">
        <v>12361.93</v>
      </c>
      <c r="F11960" s="6">
        <v>12304.2</v>
      </c>
      <c r="G11960" s="6">
        <v>12319</v>
      </c>
      <c r="H11960" s="6"/>
      <c r="I11960" s="6"/>
      <c r="J11960" s="6"/>
    </row>
    <row r="11961" spans="3:10" x14ac:dyDescent="0.25">
      <c r="C11961" s="7">
        <v>43201.583333333336</v>
      </c>
      <c r="D11961" s="8">
        <v>12320</v>
      </c>
      <c r="E11961" s="8">
        <v>12322.4</v>
      </c>
      <c r="F11961" s="8">
        <v>12257.76</v>
      </c>
      <c r="G11961" s="8">
        <v>12291.8</v>
      </c>
      <c r="H11961" s="8"/>
      <c r="I11961" s="8"/>
      <c r="J11961" s="8"/>
    </row>
    <row r="11962" spans="3:10" x14ac:dyDescent="0.25">
      <c r="C11962" s="5">
        <v>43201.625</v>
      </c>
      <c r="D11962" s="6">
        <v>12291.55</v>
      </c>
      <c r="E11962" s="6">
        <v>12291.55</v>
      </c>
      <c r="F11962" s="6">
        <v>12254.34</v>
      </c>
      <c r="G11962" s="6">
        <v>12288.81</v>
      </c>
      <c r="H11962" s="6"/>
      <c r="I11962" s="6"/>
      <c r="J11962" s="6"/>
    </row>
    <row r="11963" spans="3:10" x14ac:dyDescent="0.25">
      <c r="C11963" s="7">
        <v>43201.666666666664</v>
      </c>
      <c r="D11963" s="8">
        <v>12287.81</v>
      </c>
      <c r="E11963" s="8">
        <v>12326.13</v>
      </c>
      <c r="F11963" s="8">
        <v>12277.59</v>
      </c>
      <c r="G11963" s="8">
        <v>12318.79</v>
      </c>
      <c r="H11963" s="8"/>
      <c r="I11963" s="8"/>
      <c r="J11963" s="8"/>
    </row>
    <row r="11964" spans="3:10" x14ac:dyDescent="0.25">
      <c r="C11964" s="5">
        <v>43201.708333333336</v>
      </c>
      <c r="D11964" s="6">
        <v>12319.29</v>
      </c>
      <c r="E11964" s="6">
        <v>12323.27</v>
      </c>
      <c r="F11964" s="6">
        <v>12282.55</v>
      </c>
      <c r="G11964" s="6">
        <v>12283.06</v>
      </c>
      <c r="H11964" s="6"/>
      <c r="I11964" s="6"/>
      <c r="J11964" s="6"/>
    </row>
    <row r="11965" spans="3:10" x14ac:dyDescent="0.25">
      <c r="C11965" s="7">
        <v>43201.75</v>
      </c>
      <c r="D11965" s="8">
        <v>12283.56</v>
      </c>
      <c r="E11965" s="8">
        <v>12316.02</v>
      </c>
      <c r="F11965" s="8">
        <v>12271.87</v>
      </c>
      <c r="G11965" s="8">
        <v>12308.05</v>
      </c>
      <c r="H11965" s="8"/>
      <c r="I11965" s="8"/>
      <c r="J11965" s="8"/>
    </row>
    <row r="11966" spans="3:10" x14ac:dyDescent="0.25">
      <c r="C11966" s="5">
        <v>43201.791666666664</v>
      </c>
      <c r="D11966" s="6">
        <v>12307.06</v>
      </c>
      <c r="E11966" s="6">
        <v>12328.79</v>
      </c>
      <c r="F11966" s="6">
        <v>12291.82</v>
      </c>
      <c r="G11966" s="6">
        <v>12301.3</v>
      </c>
      <c r="H11966" s="6"/>
      <c r="I11966" s="6"/>
      <c r="J11966" s="6"/>
    </row>
    <row r="11967" spans="3:10" x14ac:dyDescent="0.25">
      <c r="C11967" s="7">
        <v>43201.833333333336</v>
      </c>
      <c r="D11967" s="8">
        <v>12301.55</v>
      </c>
      <c r="E11967" s="8">
        <v>12311.78</v>
      </c>
      <c r="F11967" s="8">
        <v>12283.29</v>
      </c>
      <c r="G11967" s="8">
        <v>12297.79</v>
      </c>
      <c r="H11967" s="8"/>
      <c r="I11967" s="8"/>
      <c r="J11967" s="8"/>
    </row>
    <row r="11968" spans="3:10" x14ac:dyDescent="0.25">
      <c r="C11968" s="5">
        <v>43201.875</v>
      </c>
      <c r="D11968" s="6">
        <v>12297.54</v>
      </c>
      <c r="E11968" s="6">
        <v>12309.78</v>
      </c>
      <c r="F11968" s="6">
        <v>12276.29</v>
      </c>
      <c r="G11968" s="6">
        <v>12290.04</v>
      </c>
      <c r="H11968" s="6"/>
      <c r="I11968" s="6"/>
      <c r="J11968" s="6"/>
    </row>
    <row r="11969" spans="3:10" x14ac:dyDescent="0.25">
      <c r="C11969" s="7">
        <v>43201.916666666664</v>
      </c>
      <c r="D11969" s="8">
        <v>12290.29</v>
      </c>
      <c r="E11969" s="8">
        <v>12292.79</v>
      </c>
      <c r="F11969" s="8">
        <v>12259.8</v>
      </c>
      <c r="G11969" s="8">
        <v>12275.7</v>
      </c>
      <c r="H11969" s="8"/>
      <c r="I11969" s="8"/>
      <c r="J11969" s="8"/>
    </row>
    <row r="11970" spans="3:10" x14ac:dyDescent="0.25">
      <c r="C11970" s="5">
        <v>43201.958333333336</v>
      </c>
      <c r="D11970" s="6">
        <v>12271.05</v>
      </c>
      <c r="E11970" s="6">
        <v>12281.51</v>
      </c>
      <c r="F11970" s="6">
        <v>12269.89</v>
      </c>
      <c r="G11970" s="6">
        <v>12278.03</v>
      </c>
      <c r="H11970" s="6"/>
      <c r="I11970" s="6"/>
      <c r="J11970" s="6"/>
    </row>
    <row r="11971" spans="3:10" x14ac:dyDescent="0.25">
      <c r="C11971" s="7">
        <v>43202.041666666664</v>
      </c>
      <c r="D11971" s="8">
        <v>12280.35</v>
      </c>
      <c r="E11971" s="8">
        <v>12298.95</v>
      </c>
      <c r="F11971" s="8">
        <v>12276.79</v>
      </c>
      <c r="G11971" s="8">
        <v>12293.64</v>
      </c>
      <c r="H11971" s="8"/>
      <c r="I11971" s="8"/>
      <c r="J11971" s="8"/>
    </row>
    <row r="11972" spans="3:10" x14ac:dyDescent="0.25">
      <c r="C11972" s="5">
        <v>43202.083333333336</v>
      </c>
      <c r="D11972" s="6">
        <v>12294.8</v>
      </c>
      <c r="E11972" s="6">
        <v>12304.1</v>
      </c>
      <c r="F11972" s="6">
        <v>12292.48</v>
      </c>
      <c r="G11972" s="6">
        <v>12299.11</v>
      </c>
      <c r="H11972" s="6"/>
      <c r="I11972" s="6"/>
      <c r="J11972" s="6"/>
    </row>
    <row r="11973" spans="3:10" x14ac:dyDescent="0.25">
      <c r="C11973" s="7">
        <v>43202.125</v>
      </c>
      <c r="D11973" s="8">
        <v>12297.95</v>
      </c>
      <c r="E11973" s="8">
        <v>12314.38</v>
      </c>
      <c r="F11973" s="8">
        <v>12280.52</v>
      </c>
      <c r="G11973" s="8">
        <v>12308.57</v>
      </c>
      <c r="H11973" s="8"/>
      <c r="I11973" s="8"/>
      <c r="J11973" s="8"/>
    </row>
    <row r="11974" spans="3:10" x14ac:dyDescent="0.25">
      <c r="C11974" s="5">
        <v>43202.166666666664</v>
      </c>
      <c r="D11974" s="6">
        <v>12308.31</v>
      </c>
      <c r="E11974" s="6">
        <v>12320.27</v>
      </c>
      <c r="F11974" s="6">
        <v>12286.09</v>
      </c>
      <c r="G11974" s="6">
        <v>12290.41</v>
      </c>
      <c r="H11974" s="6"/>
      <c r="I11974" s="6"/>
      <c r="J11974" s="6"/>
    </row>
    <row r="11975" spans="3:10" x14ac:dyDescent="0.25">
      <c r="C11975" s="7">
        <v>43202.208333333336</v>
      </c>
      <c r="D11975" s="8">
        <v>12291.57</v>
      </c>
      <c r="E11975" s="8">
        <v>12303.19</v>
      </c>
      <c r="F11975" s="8">
        <v>12284.09</v>
      </c>
      <c r="G11975" s="8">
        <v>12284.09</v>
      </c>
      <c r="H11975" s="8"/>
      <c r="I11975" s="8"/>
      <c r="J11975" s="8"/>
    </row>
    <row r="11976" spans="3:10" x14ac:dyDescent="0.25">
      <c r="C11976" s="5">
        <v>43202.25</v>
      </c>
      <c r="D11976" s="6">
        <v>12284.67</v>
      </c>
      <c r="E11976" s="6">
        <v>12291.08</v>
      </c>
      <c r="F11976" s="6">
        <v>12279.46</v>
      </c>
      <c r="G11976" s="6">
        <v>12284.21</v>
      </c>
      <c r="H11976" s="6"/>
      <c r="I11976" s="6"/>
      <c r="J11976" s="6"/>
    </row>
    <row r="11977" spans="3:10" x14ac:dyDescent="0.25">
      <c r="C11977" s="7">
        <v>43202.291666666664</v>
      </c>
      <c r="D11977" s="8">
        <v>12283.05</v>
      </c>
      <c r="E11977" s="8">
        <v>12293.18</v>
      </c>
      <c r="F11977" s="8">
        <v>12281.89</v>
      </c>
      <c r="G11977" s="8">
        <v>12291.08</v>
      </c>
      <c r="H11977" s="8"/>
      <c r="I11977" s="8"/>
      <c r="J11977" s="8"/>
    </row>
    <row r="11978" spans="3:10" x14ac:dyDescent="0.25">
      <c r="C11978" s="5">
        <v>43202.333333333336</v>
      </c>
      <c r="D11978" s="6">
        <v>12291.66</v>
      </c>
      <c r="E11978" s="6">
        <v>12294.6</v>
      </c>
      <c r="F11978" s="6">
        <v>12275.39</v>
      </c>
      <c r="G11978" s="6">
        <v>12279.71</v>
      </c>
      <c r="H11978" s="6"/>
      <c r="I11978" s="6"/>
      <c r="J11978" s="6"/>
    </row>
    <row r="11979" spans="3:10" x14ac:dyDescent="0.25">
      <c r="C11979" s="7">
        <v>43202.375</v>
      </c>
      <c r="D11979" s="8">
        <v>12286.73</v>
      </c>
      <c r="E11979" s="8">
        <v>12291.9</v>
      </c>
      <c r="F11979" s="8">
        <v>12269.53</v>
      </c>
      <c r="G11979" s="8">
        <v>12290.8</v>
      </c>
      <c r="H11979" s="8"/>
      <c r="I11979" s="8"/>
      <c r="J11979" s="8"/>
    </row>
    <row r="11980" spans="3:10" x14ac:dyDescent="0.25">
      <c r="C11980" s="5">
        <v>43202.416666666664</v>
      </c>
      <c r="D11980" s="6">
        <v>12288.55</v>
      </c>
      <c r="E11980" s="6">
        <v>12304.16</v>
      </c>
      <c r="F11980" s="6">
        <v>12262.29</v>
      </c>
      <c r="G11980" s="6">
        <v>12298.01</v>
      </c>
      <c r="H11980" s="6"/>
      <c r="I11980" s="6"/>
      <c r="J11980" s="6"/>
    </row>
    <row r="11981" spans="3:10" x14ac:dyDescent="0.25">
      <c r="C11981" s="7">
        <v>43202.458333333336</v>
      </c>
      <c r="D11981" s="8">
        <v>12297.76</v>
      </c>
      <c r="E11981" s="8">
        <v>12308.2</v>
      </c>
      <c r="F11981" s="8">
        <v>12266.05</v>
      </c>
      <c r="G11981" s="8">
        <v>12281.18</v>
      </c>
      <c r="H11981" s="8"/>
      <c r="I11981" s="8"/>
      <c r="J11981" s="8"/>
    </row>
    <row r="11982" spans="3:10" x14ac:dyDescent="0.25">
      <c r="C11982" s="5">
        <v>43202.5</v>
      </c>
      <c r="D11982" s="6">
        <v>12281.43</v>
      </c>
      <c r="E11982" s="6">
        <v>12304.47</v>
      </c>
      <c r="F11982" s="6">
        <v>12277.83</v>
      </c>
      <c r="G11982" s="6">
        <v>12300.44</v>
      </c>
      <c r="H11982" s="6"/>
      <c r="I11982" s="6"/>
      <c r="J11982" s="6"/>
    </row>
    <row r="11983" spans="3:10" x14ac:dyDescent="0.25">
      <c r="C11983" s="7">
        <v>43202.541666666664</v>
      </c>
      <c r="D11983" s="8">
        <v>12299.94</v>
      </c>
      <c r="E11983" s="8">
        <v>12365.48</v>
      </c>
      <c r="F11983" s="8">
        <v>12298.43</v>
      </c>
      <c r="G11983" s="8">
        <v>12354.58</v>
      </c>
      <c r="H11983" s="8"/>
      <c r="I11983" s="8"/>
      <c r="J11983" s="8"/>
    </row>
    <row r="11984" spans="3:10" x14ac:dyDescent="0.25">
      <c r="C11984" s="5">
        <v>43202.583333333336</v>
      </c>
      <c r="D11984" s="6">
        <v>12355.83</v>
      </c>
      <c r="E11984" s="6">
        <v>12371.45</v>
      </c>
      <c r="F11984" s="6">
        <v>12341.75</v>
      </c>
      <c r="G11984" s="6">
        <v>12364.45</v>
      </c>
      <c r="H11984" s="6"/>
      <c r="I11984" s="6"/>
      <c r="J11984" s="6"/>
    </row>
    <row r="11985" spans="3:10" x14ac:dyDescent="0.25">
      <c r="C11985" s="7">
        <v>43202.625</v>
      </c>
      <c r="D11985" s="8">
        <v>12364.7</v>
      </c>
      <c r="E11985" s="8">
        <v>12371.96</v>
      </c>
      <c r="F11985" s="8">
        <v>12348.75</v>
      </c>
      <c r="G11985" s="8">
        <v>12364.04</v>
      </c>
      <c r="H11985" s="8"/>
      <c r="I11985" s="8"/>
      <c r="J11985" s="8"/>
    </row>
    <row r="11986" spans="3:10" x14ac:dyDescent="0.25">
      <c r="C11986" s="5">
        <v>43202.666666666664</v>
      </c>
      <c r="D11986" s="6">
        <v>12364.54</v>
      </c>
      <c r="E11986" s="6">
        <v>12407.34</v>
      </c>
      <c r="F11986" s="6">
        <v>12363.05</v>
      </c>
      <c r="G11986" s="6">
        <v>12398.03</v>
      </c>
      <c r="H11986" s="6"/>
      <c r="I11986" s="6"/>
      <c r="J11986" s="6"/>
    </row>
    <row r="11987" spans="3:10" x14ac:dyDescent="0.25">
      <c r="C11987" s="7">
        <v>43202.708333333336</v>
      </c>
      <c r="D11987" s="8">
        <v>12397.28</v>
      </c>
      <c r="E11987" s="8">
        <v>12435.29</v>
      </c>
      <c r="F11987" s="8">
        <v>12393.64</v>
      </c>
      <c r="G11987" s="8">
        <v>12404.31</v>
      </c>
      <c r="H11987" s="8"/>
      <c r="I11987" s="8"/>
      <c r="J11987" s="8"/>
    </row>
    <row r="11988" spans="3:10" x14ac:dyDescent="0.25">
      <c r="C11988" s="5">
        <v>43202.75</v>
      </c>
      <c r="D11988" s="6">
        <v>12403.81</v>
      </c>
      <c r="E11988" s="6">
        <v>12425.13</v>
      </c>
      <c r="F11988" s="6">
        <v>12398.37</v>
      </c>
      <c r="G11988" s="6">
        <v>12408.91</v>
      </c>
      <c r="H11988" s="6"/>
      <c r="I11988" s="6"/>
      <c r="J11988" s="6"/>
    </row>
    <row r="11989" spans="3:10" x14ac:dyDescent="0.25">
      <c r="C11989" s="7">
        <v>43202.791666666664</v>
      </c>
      <c r="D11989" s="8">
        <v>12408.72</v>
      </c>
      <c r="E11989" s="8">
        <v>12423.36</v>
      </c>
      <c r="F11989" s="8">
        <v>12398.86</v>
      </c>
      <c r="G11989" s="8">
        <v>12415.66</v>
      </c>
      <c r="H11989" s="8"/>
      <c r="I11989" s="8"/>
      <c r="J11989" s="8"/>
    </row>
    <row r="11990" spans="3:10" x14ac:dyDescent="0.25">
      <c r="C11990" s="5">
        <v>43202.833333333336</v>
      </c>
      <c r="D11990" s="6">
        <v>12415.91</v>
      </c>
      <c r="E11990" s="6">
        <v>12418.66</v>
      </c>
      <c r="F11990" s="6">
        <v>12394.17</v>
      </c>
      <c r="G11990" s="6">
        <v>12407.67</v>
      </c>
      <c r="H11990" s="6"/>
      <c r="I11990" s="6"/>
      <c r="J11990" s="6"/>
    </row>
    <row r="11991" spans="3:10" x14ac:dyDescent="0.25">
      <c r="C11991" s="7">
        <v>43202.875</v>
      </c>
      <c r="D11991" s="8">
        <v>12407.17</v>
      </c>
      <c r="E11991" s="8">
        <v>12423.16</v>
      </c>
      <c r="F11991" s="8">
        <v>12403.92</v>
      </c>
      <c r="G11991" s="8">
        <v>12415.92</v>
      </c>
      <c r="H11991" s="8"/>
      <c r="I11991" s="8"/>
      <c r="J11991" s="8"/>
    </row>
    <row r="11992" spans="3:10" x14ac:dyDescent="0.25">
      <c r="C11992" s="5">
        <v>43202.916666666664</v>
      </c>
      <c r="D11992" s="6">
        <v>12415.67</v>
      </c>
      <c r="E11992" s="6">
        <v>12430.41</v>
      </c>
      <c r="F11992" s="6">
        <v>12408.17</v>
      </c>
      <c r="G11992" s="6">
        <v>12424.82</v>
      </c>
      <c r="H11992" s="6"/>
      <c r="I11992" s="6"/>
      <c r="J11992" s="6"/>
    </row>
    <row r="11993" spans="3:10" x14ac:dyDescent="0.25">
      <c r="C11993" s="7">
        <v>43202.958333333336</v>
      </c>
      <c r="D11993" s="8">
        <v>12421.32</v>
      </c>
      <c r="E11993" s="8">
        <v>12431.82</v>
      </c>
      <c r="F11993" s="8">
        <v>12417.82</v>
      </c>
      <c r="G11993" s="8">
        <v>12430.65</v>
      </c>
      <c r="H11993" s="8"/>
      <c r="I11993" s="8"/>
      <c r="J11993" s="8"/>
    </row>
    <row r="11994" spans="3:10" x14ac:dyDescent="0.25">
      <c r="C11994" s="5">
        <v>43203.041666666664</v>
      </c>
      <c r="D11994" s="6">
        <v>12430.65</v>
      </c>
      <c r="E11994" s="6">
        <v>12430.65</v>
      </c>
      <c r="F11994" s="6">
        <v>12385.69</v>
      </c>
      <c r="G11994" s="6">
        <v>12392.52</v>
      </c>
      <c r="H11994" s="6"/>
      <c r="I11994" s="6"/>
      <c r="J11994" s="6"/>
    </row>
    <row r="11995" spans="3:10" x14ac:dyDescent="0.25">
      <c r="C11995" s="7">
        <v>43203.083333333336</v>
      </c>
      <c r="D11995" s="8">
        <v>12393.1</v>
      </c>
      <c r="E11995" s="8">
        <v>12410.68</v>
      </c>
      <c r="F11995" s="8">
        <v>12392.69</v>
      </c>
      <c r="G11995" s="8">
        <v>12406.69</v>
      </c>
      <c r="H11995" s="8"/>
      <c r="I11995" s="8"/>
      <c r="J11995" s="8"/>
    </row>
    <row r="11996" spans="3:10" x14ac:dyDescent="0.25">
      <c r="C11996" s="5">
        <v>43203.125</v>
      </c>
      <c r="D11996" s="6">
        <v>12407.85</v>
      </c>
      <c r="E11996" s="6">
        <v>12414.85</v>
      </c>
      <c r="F11996" s="6">
        <v>12385.7</v>
      </c>
      <c r="G11996" s="6">
        <v>12401.7</v>
      </c>
      <c r="H11996" s="6"/>
      <c r="I11996" s="6"/>
      <c r="J11996" s="6"/>
    </row>
    <row r="11997" spans="3:10" x14ac:dyDescent="0.25">
      <c r="C11997" s="7">
        <v>43203.166666666664</v>
      </c>
      <c r="D11997" s="8">
        <v>12401.68</v>
      </c>
      <c r="E11997" s="8">
        <v>12416.84</v>
      </c>
      <c r="F11997" s="8">
        <v>12400.35</v>
      </c>
      <c r="G11997" s="8">
        <v>12407.35</v>
      </c>
      <c r="H11997" s="8"/>
      <c r="I11997" s="8"/>
      <c r="J11997" s="8"/>
    </row>
    <row r="11998" spans="3:10" x14ac:dyDescent="0.25">
      <c r="C11998" s="5">
        <v>43203.208333333336</v>
      </c>
      <c r="D11998" s="6">
        <v>12408.51</v>
      </c>
      <c r="E11998" s="6">
        <v>12412.01</v>
      </c>
      <c r="F11998" s="6">
        <v>12400.19</v>
      </c>
      <c r="G11998" s="6">
        <v>12407.18</v>
      </c>
      <c r="H11998" s="6"/>
      <c r="I11998" s="6"/>
      <c r="J11998" s="6"/>
    </row>
    <row r="11999" spans="3:10" x14ac:dyDescent="0.25">
      <c r="C11999" s="7">
        <v>43203.25</v>
      </c>
      <c r="D11999" s="8">
        <v>12407.19</v>
      </c>
      <c r="E11999" s="8">
        <v>12413.02</v>
      </c>
      <c r="F11999" s="8">
        <v>12400.19</v>
      </c>
      <c r="G11999" s="8">
        <v>12408.36</v>
      </c>
      <c r="H11999" s="8"/>
      <c r="I11999" s="8"/>
      <c r="J11999" s="8"/>
    </row>
    <row r="12000" spans="3:10" x14ac:dyDescent="0.25">
      <c r="C12000" s="5">
        <v>43203.291666666664</v>
      </c>
      <c r="D12000" s="6">
        <v>12407.19</v>
      </c>
      <c r="E12000" s="6">
        <v>12417.95</v>
      </c>
      <c r="F12000" s="6">
        <v>12407.18</v>
      </c>
      <c r="G12000" s="6">
        <v>12415.62</v>
      </c>
      <c r="H12000" s="6"/>
      <c r="I12000" s="6"/>
      <c r="J12000" s="6"/>
    </row>
    <row r="12001" spans="3:10" x14ac:dyDescent="0.25">
      <c r="C12001" s="7">
        <v>43203.333333333336</v>
      </c>
      <c r="D12001" s="8">
        <v>12415.62</v>
      </c>
      <c r="E12001" s="8">
        <v>12432.45</v>
      </c>
      <c r="F12001" s="8">
        <v>12414.47</v>
      </c>
      <c r="G12001" s="8">
        <v>12424.25</v>
      </c>
      <c r="H12001" s="8"/>
      <c r="I12001" s="8"/>
      <c r="J12001" s="8"/>
    </row>
    <row r="12002" spans="3:10" x14ac:dyDescent="0.25">
      <c r="C12002" s="5">
        <v>43203.375</v>
      </c>
      <c r="D12002" s="6">
        <v>12418.86</v>
      </c>
      <c r="E12002" s="6">
        <v>12468.84</v>
      </c>
      <c r="F12002" s="6">
        <v>12418.36</v>
      </c>
      <c r="G12002" s="6">
        <v>12468.34</v>
      </c>
      <c r="H12002" s="6"/>
      <c r="I12002" s="6"/>
      <c r="J12002" s="6"/>
    </row>
    <row r="12003" spans="3:10" x14ac:dyDescent="0.25">
      <c r="C12003" s="7">
        <v>43203.416666666664</v>
      </c>
      <c r="D12003" s="8">
        <v>12465.37</v>
      </c>
      <c r="E12003" s="8">
        <v>12465.37</v>
      </c>
      <c r="F12003" s="8">
        <v>12432.35</v>
      </c>
      <c r="G12003" s="8">
        <v>12454.97</v>
      </c>
      <c r="H12003" s="8"/>
      <c r="I12003" s="8"/>
      <c r="J12003" s="8"/>
    </row>
    <row r="12004" spans="3:10" x14ac:dyDescent="0.25">
      <c r="C12004" s="5">
        <v>43203.458333333336</v>
      </c>
      <c r="D12004" s="6">
        <v>12454.72</v>
      </c>
      <c r="E12004" s="6">
        <v>12484.37</v>
      </c>
      <c r="F12004" s="6">
        <v>12450.24</v>
      </c>
      <c r="G12004" s="6">
        <v>12470.2</v>
      </c>
      <c r="H12004" s="6"/>
      <c r="I12004" s="6"/>
      <c r="J12004" s="6"/>
    </row>
    <row r="12005" spans="3:10" x14ac:dyDescent="0.25">
      <c r="C12005" s="7">
        <v>43203.5</v>
      </c>
      <c r="D12005" s="8">
        <v>12469.71</v>
      </c>
      <c r="E12005" s="8">
        <v>12508.99</v>
      </c>
      <c r="F12005" s="8">
        <v>12460.24</v>
      </c>
      <c r="G12005" s="8">
        <v>12507.05</v>
      </c>
      <c r="H12005" s="8"/>
      <c r="I12005" s="8"/>
      <c r="J12005" s="8"/>
    </row>
    <row r="12006" spans="3:10" x14ac:dyDescent="0.25">
      <c r="C12006" s="5">
        <v>43203.541666666664</v>
      </c>
      <c r="D12006" s="6">
        <v>12507.55</v>
      </c>
      <c r="E12006" s="6">
        <v>12517.04</v>
      </c>
      <c r="F12006" s="6">
        <v>12488.28</v>
      </c>
      <c r="G12006" s="6">
        <v>12510.74</v>
      </c>
      <c r="H12006" s="6"/>
      <c r="I12006" s="6"/>
      <c r="J12006" s="6"/>
    </row>
    <row r="12007" spans="3:10" x14ac:dyDescent="0.25">
      <c r="C12007" s="7">
        <v>43203.583333333336</v>
      </c>
      <c r="D12007" s="8">
        <v>12510.99</v>
      </c>
      <c r="E12007" s="8">
        <v>12512.83</v>
      </c>
      <c r="F12007" s="8">
        <v>12496.62</v>
      </c>
      <c r="G12007" s="8">
        <v>12507.05</v>
      </c>
      <c r="H12007" s="8"/>
      <c r="I12007" s="8"/>
      <c r="J12007" s="8"/>
    </row>
    <row r="12008" spans="3:10" x14ac:dyDescent="0.25">
      <c r="C12008" s="5">
        <v>43203.625</v>
      </c>
      <c r="D12008" s="6">
        <v>12507.3</v>
      </c>
      <c r="E12008" s="6">
        <v>12525.52</v>
      </c>
      <c r="F12008" s="6">
        <v>12497.5</v>
      </c>
      <c r="G12008" s="6">
        <v>12514.76</v>
      </c>
      <c r="H12008" s="6"/>
      <c r="I12008" s="6"/>
      <c r="J12008" s="6"/>
    </row>
    <row r="12009" spans="3:10" x14ac:dyDescent="0.25">
      <c r="C12009" s="7">
        <v>43203.666666666664</v>
      </c>
      <c r="D12009" s="8">
        <v>12514.26</v>
      </c>
      <c r="E12009" s="8">
        <v>12516.71</v>
      </c>
      <c r="F12009" s="8">
        <v>12451.68</v>
      </c>
      <c r="G12009" s="8">
        <v>12455.39</v>
      </c>
      <c r="H12009" s="8"/>
      <c r="I12009" s="8"/>
      <c r="J12009" s="8"/>
    </row>
    <row r="12010" spans="3:10" x14ac:dyDescent="0.25">
      <c r="C12010" s="5">
        <v>43203.708333333336</v>
      </c>
      <c r="D12010" s="6">
        <v>12454.39</v>
      </c>
      <c r="E12010" s="6">
        <v>12473.51</v>
      </c>
      <c r="F12010" s="6">
        <v>12409.73</v>
      </c>
      <c r="G12010" s="6">
        <v>12423.54</v>
      </c>
      <c r="H12010" s="6"/>
      <c r="I12010" s="6"/>
      <c r="J12010" s="6"/>
    </row>
    <row r="12011" spans="3:10" x14ac:dyDescent="0.25">
      <c r="C12011" s="7">
        <v>43203.75</v>
      </c>
      <c r="D12011" s="8">
        <v>12423.29</v>
      </c>
      <c r="E12011" s="8">
        <v>12449.69</v>
      </c>
      <c r="F12011" s="8">
        <v>12410.93</v>
      </c>
      <c r="G12011" s="8">
        <v>12446.26</v>
      </c>
      <c r="H12011" s="8"/>
      <c r="I12011" s="8"/>
      <c r="J12011" s="8"/>
    </row>
    <row r="12012" spans="3:10" x14ac:dyDescent="0.25">
      <c r="C12012" s="5">
        <v>43203.791666666664</v>
      </c>
      <c r="D12012" s="6">
        <v>12446.02</v>
      </c>
      <c r="E12012" s="6">
        <v>12454.72</v>
      </c>
      <c r="F12012" s="6">
        <v>12430.82</v>
      </c>
      <c r="G12012" s="6">
        <v>12443.37</v>
      </c>
      <c r="H12012" s="6"/>
      <c r="I12012" s="6"/>
      <c r="J12012" s="6"/>
    </row>
    <row r="12013" spans="3:10" x14ac:dyDescent="0.25">
      <c r="C12013" s="7">
        <v>43203.833333333336</v>
      </c>
      <c r="D12013" s="8">
        <v>12443.12</v>
      </c>
      <c r="E12013" s="8">
        <v>12450.87</v>
      </c>
      <c r="F12013" s="8">
        <v>12438.13</v>
      </c>
      <c r="G12013" s="8">
        <v>12440.63</v>
      </c>
      <c r="H12013" s="8"/>
      <c r="I12013" s="8"/>
      <c r="J12013" s="8"/>
    </row>
    <row r="12014" spans="3:10" x14ac:dyDescent="0.25">
      <c r="C12014" s="5">
        <v>43203.875</v>
      </c>
      <c r="D12014" s="6">
        <v>12440.38</v>
      </c>
      <c r="E12014" s="6">
        <v>12444.63</v>
      </c>
      <c r="F12014" s="6">
        <v>12427.14</v>
      </c>
      <c r="G12014" s="6">
        <v>12430.39</v>
      </c>
      <c r="H12014" s="6"/>
      <c r="I12014" s="6"/>
      <c r="J12014" s="6"/>
    </row>
    <row r="12015" spans="3:10" x14ac:dyDescent="0.25">
      <c r="C12015" s="7">
        <v>43203.916666666664</v>
      </c>
      <c r="D12015" s="8">
        <v>12430.14</v>
      </c>
      <c r="E12015" s="8">
        <v>12448.89</v>
      </c>
      <c r="F12015" s="8">
        <v>12396.16</v>
      </c>
      <c r="G12015" s="8">
        <v>12448.29</v>
      </c>
      <c r="H12015" s="8"/>
      <c r="I12015" s="8"/>
      <c r="J12015" s="8"/>
    </row>
    <row r="12016" spans="3:10" x14ac:dyDescent="0.25">
      <c r="C12016" s="5">
        <v>43206.041666666664</v>
      </c>
      <c r="D12016" s="6">
        <v>12448.29</v>
      </c>
      <c r="E12016" s="6">
        <v>12557.01</v>
      </c>
      <c r="F12016" s="6">
        <v>12448.29</v>
      </c>
      <c r="G12016" s="6">
        <v>12542.8</v>
      </c>
      <c r="H12016" s="6"/>
      <c r="I12016" s="6"/>
      <c r="J12016" s="6"/>
    </row>
    <row r="12017" spans="3:10" x14ac:dyDescent="0.25">
      <c r="C12017" s="7">
        <v>43206.083333333336</v>
      </c>
      <c r="D12017" s="8">
        <v>12542.8</v>
      </c>
      <c r="E12017" s="8">
        <v>12546.31</v>
      </c>
      <c r="F12017" s="8">
        <v>12533.6</v>
      </c>
      <c r="G12017" s="8">
        <v>12537.12</v>
      </c>
      <c r="H12017" s="8"/>
      <c r="I12017" s="8"/>
      <c r="J12017" s="8"/>
    </row>
    <row r="12018" spans="3:10" x14ac:dyDescent="0.25">
      <c r="C12018" s="5">
        <v>43206.125</v>
      </c>
      <c r="D12018" s="6">
        <v>12535.94</v>
      </c>
      <c r="E12018" s="6">
        <v>12536.12</v>
      </c>
      <c r="F12018" s="6">
        <v>12512.54</v>
      </c>
      <c r="G12018" s="6">
        <v>12524.59</v>
      </c>
      <c r="H12018" s="6"/>
      <c r="I12018" s="6"/>
      <c r="J12018" s="6"/>
    </row>
    <row r="12019" spans="3:10" x14ac:dyDescent="0.25">
      <c r="C12019" s="7">
        <v>43206.166666666664</v>
      </c>
      <c r="D12019" s="8">
        <v>12524.59</v>
      </c>
      <c r="E12019" s="8">
        <v>12524.59</v>
      </c>
      <c r="F12019" s="8">
        <v>12500.17</v>
      </c>
      <c r="G12019" s="8">
        <v>12504.86</v>
      </c>
      <c r="H12019" s="8"/>
      <c r="I12019" s="8"/>
      <c r="J12019" s="8"/>
    </row>
    <row r="12020" spans="3:10" x14ac:dyDescent="0.25">
      <c r="C12020" s="5">
        <v>43206.208333333336</v>
      </c>
      <c r="D12020" s="6">
        <v>12503.69</v>
      </c>
      <c r="E12020" s="6">
        <v>12511.89</v>
      </c>
      <c r="F12020" s="6">
        <v>12489.64</v>
      </c>
      <c r="G12020" s="6">
        <v>12490.81</v>
      </c>
      <c r="H12020" s="6"/>
      <c r="I12020" s="6"/>
      <c r="J12020" s="6"/>
    </row>
    <row r="12021" spans="3:10" x14ac:dyDescent="0.25">
      <c r="C12021" s="7">
        <v>43206.25</v>
      </c>
      <c r="D12021" s="8">
        <v>12491.39</v>
      </c>
      <c r="E12021" s="8">
        <v>12497.17</v>
      </c>
      <c r="F12021" s="8">
        <v>12482.61</v>
      </c>
      <c r="G12021" s="8">
        <v>12491.23</v>
      </c>
      <c r="H12021" s="8"/>
      <c r="I12021" s="8"/>
      <c r="J12021" s="8"/>
    </row>
    <row r="12022" spans="3:10" x14ac:dyDescent="0.25">
      <c r="C12022" s="5">
        <v>43206.291666666664</v>
      </c>
      <c r="D12022" s="6">
        <v>12490.64</v>
      </c>
      <c r="E12022" s="6">
        <v>12518.76</v>
      </c>
      <c r="F12022" s="6">
        <v>12490.64</v>
      </c>
      <c r="G12022" s="6">
        <v>12507.58</v>
      </c>
      <c r="H12022" s="6"/>
      <c r="I12022" s="6"/>
      <c r="J12022" s="6"/>
    </row>
    <row r="12023" spans="3:10" x14ac:dyDescent="0.25">
      <c r="C12023" s="7">
        <v>43206.333333333336</v>
      </c>
      <c r="D12023" s="8">
        <v>12506.4</v>
      </c>
      <c r="E12023" s="8">
        <v>12506.99</v>
      </c>
      <c r="F12023" s="8">
        <v>12481.78</v>
      </c>
      <c r="G12023" s="8">
        <v>12486.02</v>
      </c>
      <c r="H12023" s="8"/>
      <c r="I12023" s="8"/>
      <c r="J12023" s="8"/>
    </row>
    <row r="12024" spans="3:10" x14ac:dyDescent="0.25">
      <c r="C12024" s="5">
        <v>43206.375</v>
      </c>
      <c r="D12024" s="6">
        <v>12486.02</v>
      </c>
      <c r="E12024" s="6">
        <v>12501.05</v>
      </c>
      <c r="F12024" s="6">
        <v>12475.49</v>
      </c>
      <c r="G12024" s="6">
        <v>12478.17</v>
      </c>
      <c r="H12024" s="6"/>
      <c r="I12024" s="6"/>
      <c r="J12024" s="6"/>
    </row>
    <row r="12025" spans="3:10" x14ac:dyDescent="0.25">
      <c r="C12025" s="7">
        <v>43206.416666666664</v>
      </c>
      <c r="D12025" s="8">
        <v>12479.92</v>
      </c>
      <c r="E12025" s="8">
        <v>12489.14</v>
      </c>
      <c r="F12025" s="8">
        <v>12450.13</v>
      </c>
      <c r="G12025" s="8">
        <v>12451.46</v>
      </c>
      <c r="H12025" s="8"/>
      <c r="I12025" s="8"/>
      <c r="J12025" s="8"/>
    </row>
    <row r="12026" spans="3:10" x14ac:dyDescent="0.25">
      <c r="C12026" s="5">
        <v>43206.458333333336</v>
      </c>
      <c r="D12026" s="6">
        <v>12451.96</v>
      </c>
      <c r="E12026" s="6">
        <v>12467.69</v>
      </c>
      <c r="F12026" s="6">
        <v>12432.8</v>
      </c>
      <c r="G12026" s="6">
        <v>12451.73</v>
      </c>
      <c r="H12026" s="6"/>
      <c r="I12026" s="6"/>
      <c r="J12026" s="6"/>
    </row>
    <row r="12027" spans="3:10" x14ac:dyDescent="0.25">
      <c r="C12027" s="7">
        <v>43206.5</v>
      </c>
      <c r="D12027" s="8">
        <v>12451.48</v>
      </c>
      <c r="E12027" s="8">
        <v>12470.94</v>
      </c>
      <c r="F12027" s="8">
        <v>12449.22</v>
      </c>
      <c r="G12027" s="8">
        <v>12465.4</v>
      </c>
      <c r="H12027" s="8"/>
      <c r="I12027" s="8"/>
      <c r="J12027" s="8"/>
    </row>
    <row r="12028" spans="3:10" x14ac:dyDescent="0.25">
      <c r="C12028" s="5">
        <v>43206.541666666664</v>
      </c>
      <c r="D12028" s="6">
        <v>12465.64</v>
      </c>
      <c r="E12028" s="6">
        <v>12470.7</v>
      </c>
      <c r="F12028" s="6">
        <v>12432.7</v>
      </c>
      <c r="G12028" s="6">
        <v>12439.64</v>
      </c>
      <c r="H12028" s="6"/>
      <c r="I12028" s="6"/>
      <c r="J12028" s="6"/>
    </row>
    <row r="12029" spans="3:10" x14ac:dyDescent="0.25">
      <c r="C12029" s="7">
        <v>43206.583333333336</v>
      </c>
      <c r="D12029" s="8">
        <v>12439.14</v>
      </c>
      <c r="E12029" s="8">
        <v>12439.39</v>
      </c>
      <c r="F12029" s="8">
        <v>12420.22</v>
      </c>
      <c r="G12029" s="8">
        <v>12436.2</v>
      </c>
      <c r="H12029" s="8"/>
      <c r="I12029" s="8"/>
      <c r="J12029" s="8"/>
    </row>
    <row r="12030" spans="3:10" x14ac:dyDescent="0.25">
      <c r="C12030" s="5">
        <v>43206.625</v>
      </c>
      <c r="D12030" s="6">
        <v>12436.19</v>
      </c>
      <c r="E12030" s="6">
        <v>12449.59</v>
      </c>
      <c r="F12030" s="6">
        <v>12415.35</v>
      </c>
      <c r="G12030" s="6">
        <v>12435.68</v>
      </c>
      <c r="H12030" s="6"/>
      <c r="I12030" s="6"/>
      <c r="J12030" s="6"/>
    </row>
    <row r="12031" spans="3:10" x14ac:dyDescent="0.25">
      <c r="C12031" s="7">
        <v>43206.666666666664</v>
      </c>
      <c r="D12031" s="8">
        <v>12435.43</v>
      </c>
      <c r="E12031" s="8">
        <v>12444.53</v>
      </c>
      <c r="F12031" s="8">
        <v>12394.53</v>
      </c>
      <c r="G12031" s="8">
        <v>12403.53</v>
      </c>
      <c r="H12031" s="8"/>
      <c r="I12031" s="8"/>
      <c r="J12031" s="8"/>
    </row>
    <row r="12032" spans="3:10" x14ac:dyDescent="0.25">
      <c r="C12032" s="5">
        <v>43206.708333333336</v>
      </c>
      <c r="D12032" s="6">
        <v>12404.03</v>
      </c>
      <c r="E12032" s="6">
        <v>12412.08</v>
      </c>
      <c r="F12032" s="6">
        <v>12375.71</v>
      </c>
      <c r="G12032" s="6">
        <v>12386.47</v>
      </c>
      <c r="H12032" s="6"/>
      <c r="I12032" s="6"/>
      <c r="J12032" s="6"/>
    </row>
    <row r="12033" spans="3:10" x14ac:dyDescent="0.25">
      <c r="C12033" s="7">
        <v>43206.75</v>
      </c>
      <c r="D12033" s="8">
        <v>12387.22</v>
      </c>
      <c r="E12033" s="8">
        <v>12402.91</v>
      </c>
      <c r="F12033" s="8">
        <v>12378.26</v>
      </c>
      <c r="G12033" s="8">
        <v>12397.45</v>
      </c>
      <c r="H12033" s="8"/>
      <c r="I12033" s="8"/>
      <c r="J12033" s="8"/>
    </row>
    <row r="12034" spans="3:10" x14ac:dyDescent="0.25">
      <c r="C12034" s="5">
        <v>43206.791666666664</v>
      </c>
      <c r="D12034" s="6">
        <v>12397.95</v>
      </c>
      <c r="E12034" s="6">
        <v>12417.12</v>
      </c>
      <c r="F12034" s="6">
        <v>12395.9</v>
      </c>
      <c r="G12034" s="6">
        <v>12413.69</v>
      </c>
      <c r="H12034" s="6"/>
      <c r="I12034" s="6"/>
      <c r="J12034" s="6"/>
    </row>
    <row r="12035" spans="3:10" x14ac:dyDescent="0.25">
      <c r="C12035" s="7">
        <v>43206.833333333336</v>
      </c>
      <c r="D12035" s="8">
        <v>12413.93</v>
      </c>
      <c r="E12035" s="8">
        <v>12424.68</v>
      </c>
      <c r="F12035" s="8">
        <v>12413.93</v>
      </c>
      <c r="G12035" s="8">
        <v>12421.19</v>
      </c>
      <c r="H12035" s="8"/>
      <c r="I12035" s="8"/>
      <c r="J12035" s="8"/>
    </row>
    <row r="12036" spans="3:10" x14ac:dyDescent="0.25">
      <c r="C12036" s="5">
        <v>43206.875</v>
      </c>
      <c r="D12036" s="6">
        <v>12420.94</v>
      </c>
      <c r="E12036" s="6">
        <v>12423.18</v>
      </c>
      <c r="F12036" s="6">
        <v>12403.95</v>
      </c>
      <c r="G12036" s="6">
        <v>12410.2</v>
      </c>
      <c r="H12036" s="6"/>
      <c r="I12036" s="6"/>
      <c r="J12036" s="6"/>
    </row>
    <row r="12037" spans="3:10" x14ac:dyDescent="0.25">
      <c r="C12037" s="7">
        <v>43206.916666666664</v>
      </c>
      <c r="D12037" s="8">
        <v>12410.45</v>
      </c>
      <c r="E12037" s="8">
        <v>12423.44</v>
      </c>
      <c r="F12037" s="8">
        <v>12403.45</v>
      </c>
      <c r="G12037" s="8">
        <v>12415.1</v>
      </c>
      <c r="H12037" s="8"/>
      <c r="I12037" s="8"/>
      <c r="J12037" s="8"/>
    </row>
    <row r="12038" spans="3:10" x14ac:dyDescent="0.25">
      <c r="C12038" s="5">
        <v>43206.958333333336</v>
      </c>
      <c r="D12038" s="6">
        <v>12426.42</v>
      </c>
      <c r="E12038" s="6">
        <v>12427.58</v>
      </c>
      <c r="F12038" s="6">
        <v>12415.99</v>
      </c>
      <c r="G12038" s="6">
        <v>12420.63</v>
      </c>
      <c r="H12038" s="6"/>
      <c r="I12038" s="6"/>
      <c r="J12038" s="6"/>
    </row>
    <row r="12039" spans="3:10" x14ac:dyDescent="0.25">
      <c r="C12039" s="7">
        <v>43207.041666666664</v>
      </c>
      <c r="D12039" s="8">
        <v>12417.73</v>
      </c>
      <c r="E12039" s="8">
        <v>12427.57</v>
      </c>
      <c r="F12039" s="8">
        <v>12411.34</v>
      </c>
      <c r="G12039" s="8">
        <v>12426.41</v>
      </c>
      <c r="H12039" s="8"/>
      <c r="I12039" s="8"/>
      <c r="J12039" s="8"/>
    </row>
    <row r="12040" spans="3:10" x14ac:dyDescent="0.25">
      <c r="C12040" s="5">
        <v>43207.083333333336</v>
      </c>
      <c r="D12040" s="6">
        <v>12425.25</v>
      </c>
      <c r="E12040" s="6">
        <v>12432.55</v>
      </c>
      <c r="F12040" s="6">
        <v>12421.54</v>
      </c>
      <c r="G12040" s="6">
        <v>12423.86</v>
      </c>
      <c r="H12040" s="6"/>
      <c r="I12040" s="6"/>
      <c r="J12040" s="6"/>
    </row>
    <row r="12041" spans="3:10" x14ac:dyDescent="0.25">
      <c r="C12041" s="7">
        <v>43207.125</v>
      </c>
      <c r="D12041" s="8">
        <v>12425.6</v>
      </c>
      <c r="E12041" s="8">
        <v>12457.73</v>
      </c>
      <c r="F12041" s="8">
        <v>12423.28</v>
      </c>
      <c r="G12041" s="8">
        <v>12443.15</v>
      </c>
      <c r="H12041" s="8"/>
      <c r="I12041" s="8"/>
      <c r="J12041" s="8"/>
    </row>
    <row r="12042" spans="3:10" x14ac:dyDescent="0.25">
      <c r="C12042" s="5">
        <v>43207.166666666664</v>
      </c>
      <c r="D12042" s="6">
        <v>12444.3</v>
      </c>
      <c r="E12042" s="6">
        <v>12444.3</v>
      </c>
      <c r="F12042" s="6">
        <v>12421.82</v>
      </c>
      <c r="G12042" s="6">
        <v>12426.46</v>
      </c>
      <c r="H12042" s="6"/>
      <c r="I12042" s="6"/>
      <c r="J12042" s="6"/>
    </row>
    <row r="12043" spans="3:10" x14ac:dyDescent="0.25">
      <c r="C12043" s="7">
        <v>43207.208333333336</v>
      </c>
      <c r="D12043" s="8">
        <v>12425.88</v>
      </c>
      <c r="E12043" s="8">
        <v>12451.96</v>
      </c>
      <c r="F12043" s="8">
        <v>12425.3</v>
      </c>
      <c r="G12043" s="8">
        <v>12451.96</v>
      </c>
      <c r="H12043" s="8"/>
      <c r="I12043" s="8"/>
      <c r="J12043" s="8"/>
    </row>
    <row r="12044" spans="3:10" x14ac:dyDescent="0.25">
      <c r="C12044" s="5">
        <v>43207.25</v>
      </c>
      <c r="D12044" s="6">
        <v>12453.12</v>
      </c>
      <c r="E12044" s="6">
        <v>12460.58</v>
      </c>
      <c r="F12044" s="6">
        <v>12450.81</v>
      </c>
      <c r="G12044" s="6">
        <v>12460.58</v>
      </c>
      <c r="H12044" s="6"/>
      <c r="I12044" s="6"/>
      <c r="J12044" s="6"/>
    </row>
    <row r="12045" spans="3:10" x14ac:dyDescent="0.25">
      <c r="C12045" s="7">
        <v>43207.291666666664</v>
      </c>
      <c r="D12045" s="8">
        <v>12459.42</v>
      </c>
      <c r="E12045" s="8">
        <v>12466.01</v>
      </c>
      <c r="F12045" s="8">
        <v>12449.78</v>
      </c>
      <c r="G12045" s="8">
        <v>12466.01</v>
      </c>
      <c r="H12045" s="8"/>
      <c r="I12045" s="8"/>
      <c r="J12045" s="8"/>
    </row>
    <row r="12046" spans="3:10" x14ac:dyDescent="0.25">
      <c r="C12046" s="5">
        <v>43207.333333333336</v>
      </c>
      <c r="D12046" s="6">
        <v>12464.85</v>
      </c>
      <c r="E12046" s="6">
        <v>12467.18</v>
      </c>
      <c r="F12046" s="6">
        <v>12451.47</v>
      </c>
      <c r="G12046" s="6">
        <v>12457.44</v>
      </c>
      <c r="H12046" s="6"/>
      <c r="I12046" s="6"/>
      <c r="J12046" s="6"/>
    </row>
    <row r="12047" spans="3:10" x14ac:dyDescent="0.25">
      <c r="C12047" s="7">
        <v>43207.375</v>
      </c>
      <c r="D12047" s="8">
        <v>12463.37</v>
      </c>
      <c r="E12047" s="8">
        <v>12465.75</v>
      </c>
      <c r="F12047" s="8">
        <v>12437.33</v>
      </c>
      <c r="G12047" s="8">
        <v>12439.33</v>
      </c>
      <c r="H12047" s="8"/>
      <c r="I12047" s="8"/>
      <c r="J12047" s="8"/>
    </row>
    <row r="12048" spans="3:10" x14ac:dyDescent="0.25">
      <c r="C12048" s="5">
        <v>43207.416666666664</v>
      </c>
      <c r="D12048" s="6">
        <v>12439.33</v>
      </c>
      <c r="E12048" s="6">
        <v>12477.3</v>
      </c>
      <c r="F12048" s="6">
        <v>12416.58</v>
      </c>
      <c r="G12048" s="6">
        <v>12471.29</v>
      </c>
      <c r="H12048" s="6"/>
      <c r="I12048" s="6"/>
      <c r="J12048" s="6"/>
    </row>
    <row r="12049" spans="3:10" x14ac:dyDescent="0.25">
      <c r="C12049" s="7">
        <v>43207.458333333336</v>
      </c>
      <c r="D12049" s="8">
        <v>12470.79</v>
      </c>
      <c r="E12049" s="8">
        <v>12503.37</v>
      </c>
      <c r="F12049" s="8">
        <v>12464.29</v>
      </c>
      <c r="G12049" s="8">
        <v>12497.8</v>
      </c>
      <c r="H12049" s="8"/>
      <c r="I12049" s="8"/>
      <c r="J12049" s="8"/>
    </row>
    <row r="12050" spans="3:10" x14ac:dyDescent="0.25">
      <c r="C12050" s="5">
        <v>43207.5</v>
      </c>
      <c r="D12050" s="6">
        <v>12497.55</v>
      </c>
      <c r="E12050" s="6">
        <v>12508.4</v>
      </c>
      <c r="F12050" s="6">
        <v>12482.99</v>
      </c>
      <c r="G12050" s="6">
        <v>12501.12</v>
      </c>
      <c r="H12050" s="6"/>
      <c r="I12050" s="6"/>
      <c r="J12050" s="6"/>
    </row>
    <row r="12051" spans="3:10" x14ac:dyDescent="0.25">
      <c r="C12051" s="7">
        <v>43207.541666666664</v>
      </c>
      <c r="D12051" s="8">
        <v>12500.87</v>
      </c>
      <c r="E12051" s="8">
        <v>12513.55</v>
      </c>
      <c r="F12051" s="8">
        <v>12484.55</v>
      </c>
      <c r="G12051" s="8">
        <v>12485.37</v>
      </c>
      <c r="H12051" s="8"/>
      <c r="I12051" s="8"/>
      <c r="J12051" s="8"/>
    </row>
    <row r="12052" spans="3:10" x14ac:dyDescent="0.25">
      <c r="C12052" s="5">
        <v>43207.583333333336</v>
      </c>
      <c r="D12052" s="6">
        <v>12485.12</v>
      </c>
      <c r="E12052" s="6">
        <v>12492.05</v>
      </c>
      <c r="F12052" s="6">
        <v>12477.68</v>
      </c>
      <c r="G12052" s="6">
        <v>12491.55</v>
      </c>
      <c r="H12052" s="6"/>
      <c r="I12052" s="6"/>
      <c r="J12052" s="6"/>
    </row>
    <row r="12053" spans="3:10" x14ac:dyDescent="0.25">
      <c r="C12053" s="7">
        <v>43207.625</v>
      </c>
      <c r="D12053" s="8">
        <v>12491.05</v>
      </c>
      <c r="E12053" s="8">
        <v>12542.04</v>
      </c>
      <c r="F12053" s="8">
        <v>12490.08</v>
      </c>
      <c r="G12053" s="8">
        <v>12532.53</v>
      </c>
      <c r="H12053" s="8"/>
      <c r="I12053" s="8"/>
      <c r="J12053" s="8"/>
    </row>
    <row r="12054" spans="3:10" x14ac:dyDescent="0.25">
      <c r="C12054" s="5">
        <v>43207.666666666664</v>
      </c>
      <c r="D12054" s="6">
        <v>12533.03</v>
      </c>
      <c r="E12054" s="6">
        <v>12550.9</v>
      </c>
      <c r="F12054" s="6">
        <v>12518.99</v>
      </c>
      <c r="G12054" s="6">
        <v>12550.4</v>
      </c>
      <c r="H12054" s="6"/>
      <c r="I12054" s="6"/>
      <c r="J12054" s="6"/>
    </row>
    <row r="12055" spans="3:10" x14ac:dyDescent="0.25">
      <c r="C12055" s="7">
        <v>43207.708333333336</v>
      </c>
      <c r="D12055" s="8">
        <v>12549.65</v>
      </c>
      <c r="E12055" s="8">
        <v>12600.62</v>
      </c>
      <c r="F12055" s="8">
        <v>12548.15</v>
      </c>
      <c r="G12055" s="8">
        <v>12591.21</v>
      </c>
      <c r="H12055" s="8"/>
      <c r="I12055" s="8"/>
      <c r="J12055" s="8"/>
    </row>
    <row r="12056" spans="3:10" x14ac:dyDescent="0.25">
      <c r="C12056" s="5">
        <v>43207.75</v>
      </c>
      <c r="D12056" s="6">
        <v>12591.7</v>
      </c>
      <c r="E12056" s="6">
        <v>12615.46</v>
      </c>
      <c r="F12056" s="6">
        <v>12576.47</v>
      </c>
      <c r="G12056" s="6">
        <v>12577.56</v>
      </c>
      <c r="H12056" s="6"/>
      <c r="I12056" s="6"/>
      <c r="J12056" s="6"/>
    </row>
    <row r="12057" spans="3:10" x14ac:dyDescent="0.25">
      <c r="C12057" s="7">
        <v>43207.791666666664</v>
      </c>
      <c r="D12057" s="8">
        <v>12578.06</v>
      </c>
      <c r="E12057" s="8">
        <v>12593.36</v>
      </c>
      <c r="F12057" s="8">
        <v>12577.78</v>
      </c>
      <c r="G12057" s="8">
        <v>12585.47</v>
      </c>
      <c r="H12057" s="8"/>
      <c r="I12057" s="8"/>
      <c r="J12057" s="8"/>
    </row>
    <row r="12058" spans="3:10" x14ac:dyDescent="0.25">
      <c r="C12058" s="5">
        <v>43207.833333333336</v>
      </c>
      <c r="D12058" s="6">
        <v>12585.22</v>
      </c>
      <c r="E12058" s="6">
        <v>12593.46</v>
      </c>
      <c r="F12058" s="6">
        <v>12574.98</v>
      </c>
      <c r="G12058" s="6">
        <v>12585.72</v>
      </c>
      <c r="H12058" s="6"/>
      <c r="I12058" s="6"/>
      <c r="J12058" s="6"/>
    </row>
    <row r="12059" spans="3:10" x14ac:dyDescent="0.25">
      <c r="C12059" s="7">
        <v>43207.875</v>
      </c>
      <c r="D12059" s="8">
        <v>12585.47</v>
      </c>
      <c r="E12059" s="8">
        <v>12593.97</v>
      </c>
      <c r="F12059" s="8">
        <v>12575.98</v>
      </c>
      <c r="G12059" s="8">
        <v>12580.48</v>
      </c>
      <c r="H12059" s="8"/>
      <c r="I12059" s="8"/>
      <c r="J12059" s="8"/>
    </row>
    <row r="12060" spans="3:10" x14ac:dyDescent="0.25">
      <c r="C12060" s="5">
        <v>43207.916666666664</v>
      </c>
      <c r="D12060" s="6">
        <v>12580.23</v>
      </c>
      <c r="E12060" s="6">
        <v>12596.97</v>
      </c>
      <c r="F12060" s="6">
        <v>12577.74</v>
      </c>
      <c r="G12060" s="6">
        <v>12581.39</v>
      </c>
      <c r="H12060" s="6"/>
      <c r="I12060" s="6"/>
      <c r="J12060" s="6"/>
    </row>
    <row r="12061" spans="3:10" x14ac:dyDescent="0.25">
      <c r="C12061" s="7">
        <v>43207.958333333336</v>
      </c>
      <c r="D12061" s="8">
        <v>12583.13</v>
      </c>
      <c r="E12061" s="8">
        <v>12587.78</v>
      </c>
      <c r="F12061" s="8">
        <v>12576.16</v>
      </c>
      <c r="G12061" s="8">
        <v>12577.32</v>
      </c>
      <c r="H12061" s="8"/>
      <c r="I12061" s="8"/>
      <c r="J12061" s="8"/>
    </row>
    <row r="12062" spans="3:10" x14ac:dyDescent="0.25">
      <c r="C12062" s="5">
        <v>43208.041666666664</v>
      </c>
      <c r="D12062" s="6">
        <v>12577.32</v>
      </c>
      <c r="E12062" s="6">
        <v>12589.8</v>
      </c>
      <c r="F12062" s="6">
        <v>12570.35</v>
      </c>
      <c r="G12062" s="6">
        <v>12587.48</v>
      </c>
      <c r="H12062" s="6"/>
      <c r="I12062" s="6"/>
      <c r="J12062" s="6"/>
    </row>
    <row r="12063" spans="3:10" x14ac:dyDescent="0.25">
      <c r="C12063" s="7">
        <v>43208.083333333336</v>
      </c>
      <c r="D12063" s="8">
        <v>12588.65</v>
      </c>
      <c r="E12063" s="8">
        <v>12593.3</v>
      </c>
      <c r="F12063" s="8">
        <v>12586.31</v>
      </c>
      <c r="G12063" s="8">
        <v>12586.31</v>
      </c>
      <c r="H12063" s="8"/>
      <c r="I12063" s="8"/>
      <c r="J12063" s="8"/>
    </row>
    <row r="12064" spans="3:10" x14ac:dyDescent="0.25">
      <c r="C12064" s="5">
        <v>43208.125</v>
      </c>
      <c r="D12064" s="6">
        <v>12586.31</v>
      </c>
      <c r="E12064" s="6">
        <v>12616.06</v>
      </c>
      <c r="F12064" s="6">
        <v>12586.31</v>
      </c>
      <c r="G12064" s="6">
        <v>12609.24</v>
      </c>
      <c r="H12064" s="6"/>
      <c r="I12064" s="6"/>
      <c r="J12064" s="6"/>
    </row>
    <row r="12065" spans="3:10" x14ac:dyDescent="0.25">
      <c r="C12065" s="7">
        <v>43208.166666666664</v>
      </c>
      <c r="D12065" s="8">
        <v>12609.07</v>
      </c>
      <c r="E12065" s="8">
        <v>12613.75</v>
      </c>
      <c r="F12065" s="8">
        <v>12600.3</v>
      </c>
      <c r="G12065" s="8">
        <v>12604.95</v>
      </c>
      <c r="H12065" s="8"/>
      <c r="I12065" s="8"/>
      <c r="J12065" s="8"/>
    </row>
    <row r="12066" spans="3:10" x14ac:dyDescent="0.25">
      <c r="C12066" s="5">
        <v>43208.208333333336</v>
      </c>
      <c r="D12066" s="6">
        <v>12604.37</v>
      </c>
      <c r="E12066" s="6">
        <v>12607.28</v>
      </c>
      <c r="F12066" s="6">
        <v>12598.56</v>
      </c>
      <c r="G12066" s="6">
        <v>12603.79</v>
      </c>
      <c r="H12066" s="6"/>
      <c r="I12066" s="6"/>
      <c r="J12066" s="6"/>
    </row>
    <row r="12067" spans="3:10" x14ac:dyDescent="0.25">
      <c r="C12067" s="7">
        <v>43208.25</v>
      </c>
      <c r="D12067" s="8">
        <v>12604.96</v>
      </c>
      <c r="E12067" s="8">
        <v>12611.94</v>
      </c>
      <c r="F12067" s="8">
        <v>12601.47</v>
      </c>
      <c r="G12067" s="8">
        <v>12610.78</v>
      </c>
      <c r="H12067" s="8"/>
      <c r="I12067" s="8"/>
      <c r="J12067" s="8"/>
    </row>
    <row r="12068" spans="3:10" x14ac:dyDescent="0.25">
      <c r="C12068" s="5">
        <v>43208.291666666664</v>
      </c>
      <c r="D12068" s="6">
        <v>12610.78</v>
      </c>
      <c r="E12068" s="6">
        <v>12611.94</v>
      </c>
      <c r="F12068" s="6">
        <v>12606.3</v>
      </c>
      <c r="G12068" s="6">
        <v>12608.96</v>
      </c>
      <c r="H12068" s="6"/>
      <c r="I12068" s="6"/>
      <c r="J12068" s="6"/>
    </row>
    <row r="12069" spans="3:10" x14ac:dyDescent="0.25">
      <c r="C12069" s="7">
        <v>43208.333333333336</v>
      </c>
      <c r="D12069" s="8">
        <v>12610.12</v>
      </c>
      <c r="E12069" s="8">
        <v>12621.77</v>
      </c>
      <c r="F12069" s="8">
        <v>12608.37</v>
      </c>
      <c r="G12069" s="8">
        <v>12608.96</v>
      </c>
      <c r="H12069" s="8"/>
      <c r="I12069" s="8"/>
      <c r="J12069" s="8"/>
    </row>
    <row r="12070" spans="3:10" x14ac:dyDescent="0.25">
      <c r="C12070" s="5">
        <v>43208.375</v>
      </c>
      <c r="D12070" s="6">
        <v>12605.89</v>
      </c>
      <c r="E12070" s="6">
        <v>12618.57</v>
      </c>
      <c r="F12070" s="6">
        <v>12592.81</v>
      </c>
      <c r="G12070" s="6">
        <v>12593.31</v>
      </c>
      <c r="H12070" s="6"/>
      <c r="I12070" s="6"/>
      <c r="J12070" s="6"/>
    </row>
    <row r="12071" spans="3:10" x14ac:dyDescent="0.25">
      <c r="C12071" s="7">
        <v>43208.416666666664</v>
      </c>
      <c r="D12071" s="8">
        <v>12592.31</v>
      </c>
      <c r="E12071" s="8">
        <v>12613.86</v>
      </c>
      <c r="F12071" s="8">
        <v>12588.17</v>
      </c>
      <c r="G12071" s="8">
        <v>12600.14</v>
      </c>
      <c r="H12071" s="8"/>
      <c r="I12071" s="8"/>
      <c r="J12071" s="8"/>
    </row>
    <row r="12072" spans="3:10" x14ac:dyDescent="0.25">
      <c r="C12072" s="5">
        <v>43208.458333333336</v>
      </c>
      <c r="D12072" s="6">
        <v>12599.64</v>
      </c>
      <c r="E12072" s="6">
        <v>12640.09</v>
      </c>
      <c r="F12072" s="6">
        <v>12590.14</v>
      </c>
      <c r="G12072" s="6">
        <v>12598.15</v>
      </c>
      <c r="H12072" s="6"/>
      <c r="I12072" s="6"/>
      <c r="J12072" s="6"/>
    </row>
    <row r="12073" spans="3:10" x14ac:dyDescent="0.25">
      <c r="C12073" s="7">
        <v>43208.5</v>
      </c>
      <c r="D12073" s="8">
        <v>12597.65</v>
      </c>
      <c r="E12073" s="8">
        <v>12603.1</v>
      </c>
      <c r="F12073" s="8">
        <v>12563.49</v>
      </c>
      <c r="G12073" s="8">
        <v>12568.1</v>
      </c>
      <c r="H12073" s="8"/>
      <c r="I12073" s="8"/>
      <c r="J12073" s="8"/>
    </row>
    <row r="12074" spans="3:10" x14ac:dyDescent="0.25">
      <c r="C12074" s="5">
        <v>43208.541666666664</v>
      </c>
      <c r="D12074" s="6">
        <v>12567.85</v>
      </c>
      <c r="E12074" s="6">
        <v>12592.9</v>
      </c>
      <c r="F12074" s="6">
        <v>12566.46</v>
      </c>
      <c r="G12074" s="6">
        <v>12586.77</v>
      </c>
      <c r="H12074" s="6"/>
      <c r="I12074" s="6"/>
      <c r="J12074" s="6"/>
    </row>
    <row r="12075" spans="3:10" x14ac:dyDescent="0.25">
      <c r="C12075" s="7">
        <v>43208.583333333336</v>
      </c>
      <c r="D12075" s="8">
        <v>12585.77</v>
      </c>
      <c r="E12075" s="8">
        <v>12594.7</v>
      </c>
      <c r="F12075" s="8">
        <v>12569.44</v>
      </c>
      <c r="G12075" s="8">
        <v>12578.33</v>
      </c>
      <c r="H12075" s="8"/>
      <c r="I12075" s="8"/>
      <c r="J12075" s="8"/>
    </row>
    <row r="12076" spans="3:10" x14ac:dyDescent="0.25">
      <c r="C12076" s="5">
        <v>43208.625</v>
      </c>
      <c r="D12076" s="6">
        <v>12577.83</v>
      </c>
      <c r="E12076" s="6">
        <v>12579.59</v>
      </c>
      <c r="F12076" s="6">
        <v>12554.75</v>
      </c>
      <c r="G12076" s="6">
        <v>12568.34</v>
      </c>
      <c r="H12076" s="6"/>
      <c r="I12076" s="6"/>
      <c r="J12076" s="6"/>
    </row>
    <row r="12077" spans="3:10" x14ac:dyDescent="0.25">
      <c r="C12077" s="7">
        <v>43208.666666666664</v>
      </c>
      <c r="D12077" s="8">
        <v>12568.09</v>
      </c>
      <c r="E12077" s="8">
        <v>12585.48</v>
      </c>
      <c r="F12077" s="8">
        <v>12560.2</v>
      </c>
      <c r="G12077" s="8">
        <v>12562.5</v>
      </c>
      <c r="H12077" s="8"/>
      <c r="I12077" s="8"/>
      <c r="J12077" s="8"/>
    </row>
    <row r="12078" spans="3:10" x14ac:dyDescent="0.25">
      <c r="C12078" s="5">
        <v>43208.708333333336</v>
      </c>
      <c r="D12078" s="6">
        <v>12562.51</v>
      </c>
      <c r="E12078" s="6">
        <v>12585.2</v>
      </c>
      <c r="F12078" s="6">
        <v>12546.71</v>
      </c>
      <c r="G12078" s="6">
        <v>12585.2</v>
      </c>
      <c r="H12078" s="6"/>
      <c r="I12078" s="6"/>
      <c r="J12078" s="6"/>
    </row>
    <row r="12079" spans="3:10" x14ac:dyDescent="0.25">
      <c r="C12079" s="7">
        <v>43208.75</v>
      </c>
      <c r="D12079" s="8">
        <v>12584.7</v>
      </c>
      <c r="E12079" s="8">
        <v>12600.9</v>
      </c>
      <c r="F12079" s="8">
        <v>12579.05</v>
      </c>
      <c r="G12079" s="8">
        <v>12579.05</v>
      </c>
      <c r="H12079" s="8"/>
      <c r="I12079" s="8"/>
      <c r="J12079" s="8"/>
    </row>
    <row r="12080" spans="3:10" x14ac:dyDescent="0.25">
      <c r="C12080" s="5">
        <v>43208.791666666664</v>
      </c>
      <c r="D12080" s="6">
        <v>12578.8</v>
      </c>
      <c r="E12080" s="6">
        <v>12588.72</v>
      </c>
      <c r="F12080" s="6">
        <v>12573.86</v>
      </c>
      <c r="G12080" s="6">
        <v>12579.25</v>
      </c>
      <c r="H12080" s="6"/>
      <c r="I12080" s="6"/>
      <c r="J12080" s="6"/>
    </row>
    <row r="12081" spans="3:10" x14ac:dyDescent="0.25">
      <c r="C12081" s="7">
        <v>43208.833333333336</v>
      </c>
      <c r="D12081" s="8">
        <v>12579</v>
      </c>
      <c r="E12081" s="8">
        <v>12594.49</v>
      </c>
      <c r="F12081" s="8">
        <v>12576.75</v>
      </c>
      <c r="G12081" s="8">
        <v>12579.25</v>
      </c>
      <c r="H12081" s="8"/>
      <c r="I12081" s="8"/>
      <c r="J12081" s="8"/>
    </row>
    <row r="12082" spans="3:10" x14ac:dyDescent="0.25">
      <c r="C12082" s="5">
        <v>43208.875</v>
      </c>
      <c r="D12082" s="6">
        <v>12579</v>
      </c>
      <c r="E12082" s="6">
        <v>12591</v>
      </c>
      <c r="F12082" s="6">
        <v>12573.26</v>
      </c>
      <c r="G12082" s="6">
        <v>12583.76</v>
      </c>
      <c r="H12082" s="6"/>
      <c r="I12082" s="6"/>
      <c r="J12082" s="6"/>
    </row>
    <row r="12083" spans="3:10" x14ac:dyDescent="0.25">
      <c r="C12083" s="7">
        <v>43208.916666666664</v>
      </c>
      <c r="D12083" s="8">
        <v>12583.51</v>
      </c>
      <c r="E12083" s="8">
        <v>12592.25</v>
      </c>
      <c r="F12083" s="8">
        <v>12582.26</v>
      </c>
      <c r="G12083" s="8">
        <v>12590.16</v>
      </c>
      <c r="H12083" s="8"/>
      <c r="I12083" s="8"/>
      <c r="J12083" s="8"/>
    </row>
    <row r="12084" spans="3:10" x14ac:dyDescent="0.25">
      <c r="C12084" s="5">
        <v>43208.958333333336</v>
      </c>
      <c r="D12084" s="6">
        <v>12593.06</v>
      </c>
      <c r="E12084" s="6">
        <v>12601.2</v>
      </c>
      <c r="F12084" s="6">
        <v>12593.06</v>
      </c>
      <c r="G12084" s="6">
        <v>12598.87</v>
      </c>
      <c r="H12084" s="6"/>
      <c r="I12084" s="6"/>
      <c r="J12084" s="6"/>
    </row>
    <row r="12085" spans="3:10" x14ac:dyDescent="0.25">
      <c r="C12085" s="7">
        <v>43209.041666666664</v>
      </c>
      <c r="D12085" s="8">
        <v>12598.87</v>
      </c>
      <c r="E12085" s="8">
        <v>12606.85</v>
      </c>
      <c r="F12085" s="8">
        <v>12598.05</v>
      </c>
      <c r="G12085" s="8">
        <v>12600.37</v>
      </c>
      <c r="H12085" s="8"/>
      <c r="I12085" s="8"/>
      <c r="J12085" s="8"/>
    </row>
    <row r="12086" spans="3:10" x14ac:dyDescent="0.25">
      <c r="C12086" s="5">
        <v>43209.083333333336</v>
      </c>
      <c r="D12086" s="6">
        <v>12600.37</v>
      </c>
      <c r="E12086" s="6">
        <v>12609.35</v>
      </c>
      <c r="F12086" s="6">
        <v>12600.37</v>
      </c>
      <c r="G12086" s="6">
        <v>12608.19</v>
      </c>
      <c r="H12086" s="6"/>
      <c r="I12086" s="6"/>
      <c r="J12086" s="6"/>
    </row>
    <row r="12087" spans="3:10" x14ac:dyDescent="0.25">
      <c r="C12087" s="7">
        <v>43209.125</v>
      </c>
      <c r="D12087" s="8">
        <v>12608.19</v>
      </c>
      <c r="E12087" s="8">
        <v>12610.52</v>
      </c>
      <c r="F12087" s="8">
        <v>12605.87</v>
      </c>
      <c r="G12087" s="8">
        <v>12609.36</v>
      </c>
      <c r="H12087" s="8"/>
      <c r="I12087" s="8"/>
      <c r="J12087" s="8"/>
    </row>
    <row r="12088" spans="3:10" x14ac:dyDescent="0.25">
      <c r="C12088" s="5">
        <v>43209.166666666664</v>
      </c>
      <c r="D12088" s="6">
        <v>12609.36</v>
      </c>
      <c r="E12088" s="6">
        <v>12610.39</v>
      </c>
      <c r="F12088" s="6">
        <v>12596.76</v>
      </c>
      <c r="G12088" s="6">
        <v>12601.42</v>
      </c>
      <c r="H12088" s="6"/>
      <c r="I12088" s="6"/>
      <c r="J12088" s="6"/>
    </row>
    <row r="12089" spans="3:10" x14ac:dyDescent="0.25">
      <c r="C12089" s="7">
        <v>43209.208333333336</v>
      </c>
      <c r="D12089" s="8">
        <v>12602.58</v>
      </c>
      <c r="E12089" s="8">
        <v>12610.41</v>
      </c>
      <c r="F12089" s="8">
        <v>12599.09</v>
      </c>
      <c r="G12089" s="8">
        <v>12609.25</v>
      </c>
      <c r="H12089" s="8"/>
      <c r="I12089" s="8"/>
      <c r="J12089" s="8"/>
    </row>
    <row r="12090" spans="3:10" x14ac:dyDescent="0.25">
      <c r="C12090" s="5">
        <v>43209.25</v>
      </c>
      <c r="D12090" s="6">
        <v>12609.25</v>
      </c>
      <c r="E12090" s="6">
        <v>12611.74</v>
      </c>
      <c r="F12090" s="6">
        <v>12606.92</v>
      </c>
      <c r="G12090" s="6">
        <v>12609.42</v>
      </c>
      <c r="H12090" s="6"/>
      <c r="I12090" s="6"/>
      <c r="J12090" s="6"/>
    </row>
    <row r="12091" spans="3:10" x14ac:dyDescent="0.25">
      <c r="C12091" s="7">
        <v>43209.291666666664</v>
      </c>
      <c r="D12091" s="8">
        <v>12609.42</v>
      </c>
      <c r="E12091" s="8">
        <v>12610.58</v>
      </c>
      <c r="F12091" s="8">
        <v>12601.59</v>
      </c>
      <c r="G12091" s="8">
        <v>12601.59</v>
      </c>
      <c r="H12091" s="8"/>
      <c r="I12091" s="8"/>
      <c r="J12091" s="8"/>
    </row>
    <row r="12092" spans="3:10" x14ac:dyDescent="0.25">
      <c r="C12092" s="5">
        <v>43209.333333333336</v>
      </c>
      <c r="D12092" s="6">
        <v>12601.62</v>
      </c>
      <c r="E12092" s="6">
        <v>12606.95</v>
      </c>
      <c r="F12092" s="6">
        <v>12594.08</v>
      </c>
      <c r="G12092" s="6">
        <v>12596.18</v>
      </c>
      <c r="H12092" s="6"/>
      <c r="I12092" s="6"/>
      <c r="J12092" s="6"/>
    </row>
    <row r="12093" spans="3:10" x14ac:dyDescent="0.25">
      <c r="C12093" s="7">
        <v>43209.375</v>
      </c>
      <c r="D12093" s="8">
        <v>12597.11</v>
      </c>
      <c r="E12093" s="8">
        <v>12619.44</v>
      </c>
      <c r="F12093" s="8">
        <v>12578.96</v>
      </c>
      <c r="G12093" s="8">
        <v>12590.32</v>
      </c>
      <c r="H12093" s="8"/>
      <c r="I12093" s="8"/>
      <c r="J12093" s="8"/>
    </row>
    <row r="12094" spans="3:10" x14ac:dyDescent="0.25">
      <c r="C12094" s="5">
        <v>43209.416666666664</v>
      </c>
      <c r="D12094" s="6">
        <v>12591.6</v>
      </c>
      <c r="E12094" s="6">
        <v>12596.57</v>
      </c>
      <c r="F12094" s="6">
        <v>12558.1</v>
      </c>
      <c r="G12094" s="6">
        <v>12571.37</v>
      </c>
      <c r="H12094" s="6"/>
      <c r="I12094" s="6"/>
      <c r="J12094" s="6"/>
    </row>
    <row r="12095" spans="3:10" x14ac:dyDescent="0.25">
      <c r="C12095" s="7">
        <v>43209.458333333336</v>
      </c>
      <c r="D12095" s="8">
        <v>12572.87</v>
      </c>
      <c r="E12095" s="8">
        <v>12594.14</v>
      </c>
      <c r="F12095" s="8">
        <v>12559.32</v>
      </c>
      <c r="G12095" s="8">
        <v>12566.89</v>
      </c>
      <c r="H12095" s="8"/>
      <c r="I12095" s="8"/>
      <c r="J12095" s="8"/>
    </row>
    <row r="12096" spans="3:10" x14ac:dyDescent="0.25">
      <c r="C12096" s="5">
        <v>43209.5</v>
      </c>
      <c r="D12096" s="6">
        <v>12566.39</v>
      </c>
      <c r="E12096" s="6">
        <v>12595.28</v>
      </c>
      <c r="F12096" s="6">
        <v>12565.39</v>
      </c>
      <c r="G12096" s="6">
        <v>12581.19</v>
      </c>
      <c r="H12096" s="6"/>
      <c r="I12096" s="6"/>
      <c r="J12096" s="6"/>
    </row>
    <row r="12097" spans="3:10" x14ac:dyDescent="0.25">
      <c r="C12097" s="7">
        <v>43209.541666666664</v>
      </c>
      <c r="D12097" s="8">
        <v>12580.44</v>
      </c>
      <c r="E12097" s="8">
        <v>12594.68</v>
      </c>
      <c r="F12097" s="8">
        <v>12572.33</v>
      </c>
      <c r="G12097" s="8">
        <v>12577.59</v>
      </c>
      <c r="H12097" s="8"/>
      <c r="I12097" s="8"/>
      <c r="J12097" s="8"/>
    </row>
    <row r="12098" spans="3:10" x14ac:dyDescent="0.25">
      <c r="C12098" s="5">
        <v>43209.583333333336</v>
      </c>
      <c r="D12098" s="6">
        <v>12577.34</v>
      </c>
      <c r="E12098" s="6">
        <v>12587.77</v>
      </c>
      <c r="F12098" s="6">
        <v>12562.93</v>
      </c>
      <c r="G12098" s="6">
        <v>12565.18</v>
      </c>
      <c r="H12098" s="6"/>
      <c r="I12098" s="6"/>
      <c r="J12098" s="6"/>
    </row>
    <row r="12099" spans="3:10" x14ac:dyDescent="0.25">
      <c r="C12099" s="7">
        <v>43209.625</v>
      </c>
      <c r="D12099" s="8">
        <v>12564.93</v>
      </c>
      <c r="E12099" s="8">
        <v>12567.1</v>
      </c>
      <c r="F12099" s="8">
        <v>12546.54</v>
      </c>
      <c r="G12099" s="8">
        <v>12552.01</v>
      </c>
      <c r="H12099" s="8"/>
      <c r="I12099" s="8"/>
      <c r="J12099" s="8"/>
    </row>
    <row r="12100" spans="3:10" x14ac:dyDescent="0.25">
      <c r="C12100" s="5">
        <v>43209.666666666664</v>
      </c>
      <c r="D12100" s="6">
        <v>12551.51</v>
      </c>
      <c r="E12100" s="6">
        <v>12572.63</v>
      </c>
      <c r="F12100" s="6">
        <v>12544.35</v>
      </c>
      <c r="G12100" s="6">
        <v>12556.7</v>
      </c>
      <c r="H12100" s="6"/>
      <c r="I12100" s="6"/>
      <c r="J12100" s="6"/>
    </row>
    <row r="12101" spans="3:10" x14ac:dyDescent="0.25">
      <c r="C12101" s="7">
        <v>43209.708333333336</v>
      </c>
      <c r="D12101" s="8">
        <v>12556.95</v>
      </c>
      <c r="E12101" s="8">
        <v>12587.86</v>
      </c>
      <c r="F12101" s="8">
        <v>12537.37</v>
      </c>
      <c r="G12101" s="8">
        <v>12561.76</v>
      </c>
      <c r="H12101" s="8"/>
      <c r="I12101" s="8"/>
      <c r="J12101" s="8"/>
    </row>
    <row r="12102" spans="3:10" x14ac:dyDescent="0.25">
      <c r="C12102" s="5">
        <v>43209.75</v>
      </c>
      <c r="D12102" s="6">
        <v>12562.01</v>
      </c>
      <c r="E12102" s="6">
        <v>12571.55</v>
      </c>
      <c r="F12102" s="6">
        <v>12533.89</v>
      </c>
      <c r="G12102" s="6">
        <v>12545.34</v>
      </c>
      <c r="H12102" s="6"/>
      <c r="I12102" s="6"/>
      <c r="J12102" s="6"/>
    </row>
    <row r="12103" spans="3:10" x14ac:dyDescent="0.25">
      <c r="C12103" s="7">
        <v>43209.791666666664</v>
      </c>
      <c r="D12103" s="8">
        <v>12544.84</v>
      </c>
      <c r="E12103" s="8">
        <v>12553.43</v>
      </c>
      <c r="F12103" s="8">
        <v>12534.73</v>
      </c>
      <c r="G12103" s="8">
        <v>12535.23</v>
      </c>
      <c r="H12103" s="8"/>
      <c r="I12103" s="8"/>
      <c r="J12103" s="8"/>
    </row>
    <row r="12104" spans="3:10" x14ac:dyDescent="0.25">
      <c r="C12104" s="5">
        <v>43209.833333333336</v>
      </c>
      <c r="D12104" s="6">
        <v>12534.45</v>
      </c>
      <c r="E12104" s="6">
        <v>12547.2</v>
      </c>
      <c r="F12104" s="6">
        <v>12525.21</v>
      </c>
      <c r="G12104" s="6">
        <v>12539.71</v>
      </c>
      <c r="H12104" s="6"/>
      <c r="I12104" s="6"/>
      <c r="J12104" s="6"/>
    </row>
    <row r="12105" spans="3:10" x14ac:dyDescent="0.25">
      <c r="C12105" s="7">
        <v>43209.875</v>
      </c>
      <c r="D12105" s="8">
        <v>12538.71</v>
      </c>
      <c r="E12105" s="8">
        <v>12549.71</v>
      </c>
      <c r="F12105" s="8">
        <v>12530.72</v>
      </c>
      <c r="G12105" s="8">
        <v>12549.21</v>
      </c>
      <c r="H12105" s="8"/>
      <c r="I12105" s="8"/>
      <c r="J12105" s="8"/>
    </row>
    <row r="12106" spans="3:10" x14ac:dyDescent="0.25">
      <c r="C12106" s="5">
        <v>43209.916666666664</v>
      </c>
      <c r="D12106" s="6">
        <v>12548.46</v>
      </c>
      <c r="E12106" s="6">
        <v>12574.44</v>
      </c>
      <c r="F12106" s="6">
        <v>12541.47</v>
      </c>
      <c r="G12106" s="6">
        <v>12552.61</v>
      </c>
      <c r="H12106" s="6"/>
      <c r="I12106" s="6"/>
      <c r="J12106" s="6"/>
    </row>
    <row r="12107" spans="3:10" x14ac:dyDescent="0.25">
      <c r="C12107" s="7">
        <v>43209.958333333336</v>
      </c>
      <c r="D12107" s="8">
        <v>12546.2</v>
      </c>
      <c r="E12107" s="8">
        <v>12555.53</v>
      </c>
      <c r="F12107" s="8">
        <v>12545.04</v>
      </c>
      <c r="G12107" s="8">
        <v>12552.03</v>
      </c>
      <c r="H12107" s="8"/>
      <c r="I12107" s="8"/>
      <c r="J12107" s="8"/>
    </row>
    <row r="12108" spans="3:10" x14ac:dyDescent="0.25">
      <c r="C12108" s="5">
        <v>43210.041666666664</v>
      </c>
      <c r="D12108" s="6">
        <v>12552.03</v>
      </c>
      <c r="E12108" s="6">
        <v>12556.7</v>
      </c>
      <c r="F12108" s="6">
        <v>12544.72</v>
      </c>
      <c r="G12108" s="6">
        <v>12549.38</v>
      </c>
      <c r="H12108" s="6"/>
      <c r="I12108" s="6"/>
      <c r="J12108" s="6"/>
    </row>
    <row r="12109" spans="3:10" x14ac:dyDescent="0.25">
      <c r="C12109" s="7">
        <v>43210.083333333336</v>
      </c>
      <c r="D12109" s="8">
        <v>12549.38</v>
      </c>
      <c r="E12109" s="8">
        <v>12549.55</v>
      </c>
      <c r="F12109" s="8">
        <v>12525.58</v>
      </c>
      <c r="G12109" s="8">
        <v>12548.39</v>
      </c>
      <c r="H12109" s="8"/>
      <c r="I12109" s="8"/>
      <c r="J12109" s="8"/>
    </row>
    <row r="12110" spans="3:10" x14ac:dyDescent="0.25">
      <c r="C12110" s="5">
        <v>43210.125</v>
      </c>
      <c r="D12110" s="6">
        <v>12547.22</v>
      </c>
      <c r="E12110" s="6">
        <v>12548.39</v>
      </c>
      <c r="F12110" s="6">
        <v>12531.91</v>
      </c>
      <c r="G12110" s="6">
        <v>12538.91</v>
      </c>
      <c r="H12110" s="6"/>
      <c r="I12110" s="6"/>
      <c r="J12110" s="6"/>
    </row>
    <row r="12111" spans="3:10" x14ac:dyDescent="0.25">
      <c r="C12111" s="7">
        <v>43210.166666666664</v>
      </c>
      <c r="D12111" s="8">
        <v>12538.49</v>
      </c>
      <c r="E12111" s="8">
        <v>12559.63</v>
      </c>
      <c r="F12111" s="8">
        <v>12534.99</v>
      </c>
      <c r="G12111" s="8">
        <v>12557.3</v>
      </c>
      <c r="H12111" s="8"/>
      <c r="I12111" s="8"/>
      <c r="J12111" s="8"/>
    </row>
    <row r="12112" spans="3:10" x14ac:dyDescent="0.25">
      <c r="C12112" s="5">
        <v>43210.208333333336</v>
      </c>
      <c r="D12112" s="6">
        <v>12558.46</v>
      </c>
      <c r="E12112" s="6">
        <v>12566.04</v>
      </c>
      <c r="F12112" s="6">
        <v>12547.98</v>
      </c>
      <c r="G12112" s="6">
        <v>12553.81</v>
      </c>
      <c r="H12112" s="6"/>
      <c r="I12112" s="6"/>
      <c r="J12112" s="6"/>
    </row>
    <row r="12113" spans="3:10" x14ac:dyDescent="0.25">
      <c r="C12113" s="7">
        <v>43210.25</v>
      </c>
      <c r="D12113" s="8">
        <v>12553.23</v>
      </c>
      <c r="E12113" s="8">
        <v>12554.98</v>
      </c>
      <c r="F12113" s="8">
        <v>12543.32</v>
      </c>
      <c r="G12113" s="8">
        <v>12551.49</v>
      </c>
      <c r="H12113" s="8"/>
      <c r="I12113" s="8"/>
      <c r="J12113" s="8"/>
    </row>
    <row r="12114" spans="3:10" x14ac:dyDescent="0.25">
      <c r="C12114" s="5">
        <v>43210.291666666664</v>
      </c>
      <c r="D12114" s="6">
        <v>12552.65</v>
      </c>
      <c r="E12114" s="6">
        <v>12563.83</v>
      </c>
      <c r="F12114" s="6">
        <v>12552.6</v>
      </c>
      <c r="G12114" s="6">
        <v>12563.83</v>
      </c>
      <c r="H12114" s="6"/>
      <c r="I12114" s="6"/>
      <c r="J12114" s="6"/>
    </row>
    <row r="12115" spans="3:10" x14ac:dyDescent="0.25">
      <c r="C12115" s="7">
        <v>43210.333333333336</v>
      </c>
      <c r="D12115" s="8">
        <v>12564.99</v>
      </c>
      <c r="E12115" s="8">
        <v>12564.99</v>
      </c>
      <c r="F12115" s="8">
        <v>12547.84</v>
      </c>
      <c r="G12115" s="8">
        <v>12564.65</v>
      </c>
      <c r="H12115" s="8"/>
      <c r="I12115" s="8"/>
      <c r="J12115" s="8"/>
    </row>
    <row r="12116" spans="3:10" x14ac:dyDescent="0.25">
      <c r="C12116" s="5">
        <v>43210.375</v>
      </c>
      <c r="D12116" s="6">
        <v>12572.38</v>
      </c>
      <c r="E12116" s="6">
        <v>12573.01</v>
      </c>
      <c r="F12116" s="6">
        <v>12542.8</v>
      </c>
      <c r="G12116" s="6">
        <v>12552.95</v>
      </c>
      <c r="H12116" s="6"/>
      <c r="I12116" s="6"/>
      <c r="J12116" s="6"/>
    </row>
    <row r="12117" spans="3:10" x14ac:dyDescent="0.25">
      <c r="C12117" s="7">
        <v>43210.416666666664</v>
      </c>
      <c r="D12117" s="8">
        <v>12554.95</v>
      </c>
      <c r="E12117" s="8">
        <v>12566.66</v>
      </c>
      <c r="F12117" s="8">
        <v>12525.85</v>
      </c>
      <c r="G12117" s="8">
        <v>12553.66</v>
      </c>
      <c r="H12117" s="8"/>
      <c r="I12117" s="8"/>
      <c r="J12117" s="8"/>
    </row>
    <row r="12118" spans="3:10" x14ac:dyDescent="0.25">
      <c r="C12118" s="5">
        <v>43210.458333333336</v>
      </c>
      <c r="D12118" s="6">
        <v>12553.41</v>
      </c>
      <c r="E12118" s="6">
        <v>12582.98</v>
      </c>
      <c r="F12118" s="6">
        <v>12551.62</v>
      </c>
      <c r="G12118" s="6">
        <v>12558.53</v>
      </c>
      <c r="H12118" s="6"/>
      <c r="I12118" s="6"/>
      <c r="J12118" s="6"/>
    </row>
    <row r="12119" spans="3:10" x14ac:dyDescent="0.25">
      <c r="C12119" s="7">
        <v>43210.5</v>
      </c>
      <c r="D12119" s="8">
        <v>12559.03</v>
      </c>
      <c r="E12119" s="8">
        <v>12582.24</v>
      </c>
      <c r="F12119" s="8">
        <v>12536.83</v>
      </c>
      <c r="G12119" s="8">
        <v>12572.71</v>
      </c>
      <c r="H12119" s="8"/>
      <c r="I12119" s="8"/>
      <c r="J12119" s="8"/>
    </row>
    <row r="12120" spans="3:10" x14ac:dyDescent="0.25">
      <c r="C12120" s="5">
        <v>43210.541666666664</v>
      </c>
      <c r="D12120" s="6">
        <v>12573.21</v>
      </c>
      <c r="E12120" s="6">
        <v>12587.19</v>
      </c>
      <c r="F12120" s="6">
        <v>12554.42</v>
      </c>
      <c r="G12120" s="6">
        <v>12554.42</v>
      </c>
      <c r="H12120" s="6"/>
      <c r="I12120" s="6"/>
      <c r="J12120" s="6"/>
    </row>
    <row r="12121" spans="3:10" x14ac:dyDescent="0.25">
      <c r="C12121" s="7">
        <v>43210.583333333336</v>
      </c>
      <c r="D12121" s="8">
        <v>12554.67</v>
      </c>
      <c r="E12121" s="8">
        <v>12563.64</v>
      </c>
      <c r="F12121" s="8">
        <v>12523.89</v>
      </c>
      <c r="G12121" s="8">
        <v>12532.91</v>
      </c>
      <c r="H12121" s="8"/>
      <c r="I12121" s="8"/>
      <c r="J12121" s="8"/>
    </row>
    <row r="12122" spans="3:10" x14ac:dyDescent="0.25">
      <c r="C12122" s="5">
        <v>43210.625</v>
      </c>
      <c r="D12122" s="6">
        <v>12533.41</v>
      </c>
      <c r="E12122" s="6">
        <v>12544.26</v>
      </c>
      <c r="F12122" s="6">
        <v>12522.66</v>
      </c>
      <c r="G12122" s="6">
        <v>12535.66</v>
      </c>
      <c r="H12122" s="6"/>
      <c r="I12122" s="6"/>
      <c r="J12122" s="6"/>
    </row>
    <row r="12123" spans="3:10" x14ac:dyDescent="0.25">
      <c r="C12123" s="7">
        <v>43210.666666666664</v>
      </c>
      <c r="D12123" s="8">
        <v>12535.16</v>
      </c>
      <c r="E12123" s="8">
        <v>12561.55</v>
      </c>
      <c r="F12123" s="8">
        <v>12526.43</v>
      </c>
      <c r="G12123" s="8">
        <v>12550.47</v>
      </c>
      <c r="H12123" s="8"/>
      <c r="I12123" s="8"/>
      <c r="J12123" s="8"/>
    </row>
    <row r="12124" spans="3:10" x14ac:dyDescent="0.25">
      <c r="C12124" s="5">
        <v>43210.708333333336</v>
      </c>
      <c r="D12124" s="6">
        <v>12552.46</v>
      </c>
      <c r="E12124" s="6">
        <v>12560.13</v>
      </c>
      <c r="F12124" s="6">
        <v>12489.67</v>
      </c>
      <c r="G12124" s="6">
        <v>12537.36</v>
      </c>
      <c r="H12124" s="6"/>
      <c r="I12124" s="6"/>
      <c r="J12124" s="6"/>
    </row>
    <row r="12125" spans="3:10" x14ac:dyDescent="0.25">
      <c r="C12125" s="7">
        <v>43210.75</v>
      </c>
      <c r="D12125" s="8">
        <v>12537.61</v>
      </c>
      <c r="E12125" s="8">
        <v>12553.77</v>
      </c>
      <c r="F12125" s="8">
        <v>12507.05</v>
      </c>
      <c r="G12125" s="8">
        <v>12538.22</v>
      </c>
      <c r="H12125" s="8"/>
      <c r="I12125" s="8"/>
      <c r="J12125" s="8"/>
    </row>
    <row r="12126" spans="3:10" x14ac:dyDescent="0.25">
      <c r="C12126" s="5">
        <v>43210.791666666664</v>
      </c>
      <c r="D12126" s="6">
        <v>12539.47</v>
      </c>
      <c r="E12126" s="6">
        <v>12546.53</v>
      </c>
      <c r="F12126" s="6">
        <v>12524.74</v>
      </c>
      <c r="G12126" s="6">
        <v>12527.59</v>
      </c>
      <c r="H12126" s="6"/>
      <c r="I12126" s="6"/>
      <c r="J12126" s="6"/>
    </row>
    <row r="12127" spans="3:10" x14ac:dyDescent="0.25">
      <c r="C12127" s="7">
        <v>43210.833333333336</v>
      </c>
      <c r="D12127" s="8">
        <v>12527.84</v>
      </c>
      <c r="E12127" s="8">
        <v>12546.33</v>
      </c>
      <c r="F12127" s="8">
        <v>12522.09</v>
      </c>
      <c r="G12127" s="8">
        <v>12539.84</v>
      </c>
      <c r="H12127" s="8"/>
      <c r="I12127" s="8"/>
      <c r="J12127" s="8"/>
    </row>
    <row r="12128" spans="3:10" x14ac:dyDescent="0.25">
      <c r="C12128" s="5">
        <v>43210.875</v>
      </c>
      <c r="D12128" s="6">
        <v>12539.09</v>
      </c>
      <c r="E12128" s="6">
        <v>12541.84</v>
      </c>
      <c r="F12128" s="6">
        <v>12525.35</v>
      </c>
      <c r="G12128" s="6">
        <v>12530.6</v>
      </c>
      <c r="H12128" s="6"/>
      <c r="I12128" s="6"/>
      <c r="J12128" s="6"/>
    </row>
    <row r="12129" spans="3:10" x14ac:dyDescent="0.25">
      <c r="C12129" s="7">
        <v>43210.916666666664</v>
      </c>
      <c r="D12129" s="8">
        <v>12530.85</v>
      </c>
      <c r="E12129" s="8">
        <v>12534.85</v>
      </c>
      <c r="F12129" s="8">
        <v>12514.62</v>
      </c>
      <c r="G12129" s="8">
        <v>12524.26</v>
      </c>
      <c r="H12129" s="8"/>
      <c r="I12129" s="8"/>
      <c r="J12129" s="8"/>
    </row>
    <row r="12130" spans="3:10" x14ac:dyDescent="0.25">
      <c r="C12130" s="5">
        <v>43213.041666666664</v>
      </c>
      <c r="D12130" s="6">
        <v>12583.87</v>
      </c>
      <c r="E12130" s="6">
        <v>12586.54</v>
      </c>
      <c r="F12130" s="6">
        <v>12555.4</v>
      </c>
      <c r="G12130" s="6">
        <v>12561.26</v>
      </c>
      <c r="H12130" s="6"/>
      <c r="I12130" s="6"/>
      <c r="J12130" s="6"/>
    </row>
    <row r="12131" spans="3:10" x14ac:dyDescent="0.25">
      <c r="C12131" s="7">
        <v>43213.083333333336</v>
      </c>
      <c r="D12131" s="8">
        <v>12561.26</v>
      </c>
      <c r="E12131" s="8">
        <v>12561.26</v>
      </c>
      <c r="F12131" s="8">
        <v>12536.63</v>
      </c>
      <c r="G12131" s="8">
        <v>12556.58</v>
      </c>
      <c r="H12131" s="8"/>
      <c r="I12131" s="8"/>
      <c r="J12131" s="8"/>
    </row>
    <row r="12132" spans="3:10" x14ac:dyDescent="0.25">
      <c r="C12132" s="5">
        <v>43213.125</v>
      </c>
      <c r="D12132" s="6">
        <v>12555.41</v>
      </c>
      <c r="E12132" s="6">
        <v>12564.12</v>
      </c>
      <c r="F12132" s="6">
        <v>12546.53</v>
      </c>
      <c r="G12132" s="6">
        <v>12554.74</v>
      </c>
      <c r="H12132" s="6"/>
      <c r="I12132" s="6"/>
      <c r="J12132" s="6"/>
    </row>
    <row r="12133" spans="3:10" x14ac:dyDescent="0.25">
      <c r="C12133" s="7">
        <v>43213.166666666664</v>
      </c>
      <c r="D12133" s="8">
        <v>12554.62</v>
      </c>
      <c r="E12133" s="8">
        <v>12568.18</v>
      </c>
      <c r="F12133" s="8">
        <v>12551.1</v>
      </c>
      <c r="G12133" s="8">
        <v>12558.8</v>
      </c>
      <c r="H12133" s="8"/>
      <c r="I12133" s="8"/>
      <c r="J12133" s="8"/>
    </row>
    <row r="12134" spans="3:10" x14ac:dyDescent="0.25">
      <c r="C12134" s="5">
        <v>43213.208333333336</v>
      </c>
      <c r="D12134" s="6">
        <v>12559.97</v>
      </c>
      <c r="E12134" s="6">
        <v>12561.15</v>
      </c>
      <c r="F12134" s="6">
        <v>12543.56</v>
      </c>
      <c r="G12134" s="6">
        <v>12556.46</v>
      </c>
      <c r="H12134" s="6"/>
      <c r="I12134" s="6"/>
      <c r="J12134" s="6"/>
    </row>
    <row r="12135" spans="3:10" x14ac:dyDescent="0.25">
      <c r="C12135" s="7">
        <v>43213.25</v>
      </c>
      <c r="D12135" s="8">
        <v>12555.87</v>
      </c>
      <c r="E12135" s="8">
        <v>12568.02</v>
      </c>
      <c r="F12135" s="8">
        <v>12551.77</v>
      </c>
      <c r="G12135" s="8">
        <v>12564.51</v>
      </c>
      <c r="H12135" s="8"/>
      <c r="I12135" s="8"/>
      <c r="J12135" s="8"/>
    </row>
    <row r="12136" spans="3:10" x14ac:dyDescent="0.25">
      <c r="C12136" s="5">
        <v>43213.291666666664</v>
      </c>
      <c r="D12136" s="6">
        <v>12564.51</v>
      </c>
      <c r="E12136" s="6">
        <v>12576.24</v>
      </c>
      <c r="F12136" s="6">
        <v>12564.51</v>
      </c>
      <c r="G12136" s="6">
        <v>12575.07</v>
      </c>
      <c r="H12136" s="6"/>
      <c r="I12136" s="6"/>
      <c r="J12136" s="6"/>
    </row>
    <row r="12137" spans="3:10" x14ac:dyDescent="0.25">
      <c r="C12137" s="7">
        <v>43213.333333333336</v>
      </c>
      <c r="D12137" s="8">
        <v>12575.66</v>
      </c>
      <c r="E12137" s="8">
        <v>12577.41</v>
      </c>
      <c r="F12137" s="8">
        <v>12557.71</v>
      </c>
      <c r="G12137" s="8">
        <v>12566.89</v>
      </c>
      <c r="H12137" s="8"/>
      <c r="I12137" s="8"/>
      <c r="J12137" s="8"/>
    </row>
    <row r="12138" spans="3:10" x14ac:dyDescent="0.25">
      <c r="C12138" s="5">
        <v>43213.375</v>
      </c>
      <c r="D12138" s="6">
        <v>12569.3</v>
      </c>
      <c r="E12138" s="6">
        <v>12570.4</v>
      </c>
      <c r="F12138" s="6">
        <v>12540.23</v>
      </c>
      <c r="G12138" s="6">
        <v>12540.23</v>
      </c>
      <c r="H12138" s="6"/>
      <c r="I12138" s="6"/>
      <c r="J12138" s="6"/>
    </row>
    <row r="12139" spans="3:10" x14ac:dyDescent="0.25">
      <c r="C12139" s="7">
        <v>43213.416666666664</v>
      </c>
      <c r="D12139" s="8">
        <v>12540.48</v>
      </c>
      <c r="E12139" s="8">
        <v>12549.1</v>
      </c>
      <c r="F12139" s="8">
        <v>12463.5</v>
      </c>
      <c r="G12139" s="8">
        <v>12506.27</v>
      </c>
      <c r="H12139" s="8"/>
      <c r="I12139" s="8"/>
      <c r="J12139" s="8"/>
    </row>
    <row r="12140" spans="3:10" x14ac:dyDescent="0.25">
      <c r="C12140" s="5">
        <v>43213.458333333336</v>
      </c>
      <c r="D12140" s="6">
        <v>12506.52</v>
      </c>
      <c r="E12140" s="6">
        <v>12526.17</v>
      </c>
      <c r="F12140" s="6">
        <v>12478.9</v>
      </c>
      <c r="G12140" s="6">
        <v>12503.02</v>
      </c>
      <c r="H12140" s="6"/>
      <c r="I12140" s="6"/>
      <c r="J12140" s="6"/>
    </row>
    <row r="12141" spans="3:10" x14ac:dyDescent="0.25">
      <c r="C12141" s="7">
        <v>43213.5</v>
      </c>
      <c r="D12141" s="8">
        <v>12503.52</v>
      </c>
      <c r="E12141" s="8">
        <v>12531.21</v>
      </c>
      <c r="F12141" s="8">
        <v>12497.84</v>
      </c>
      <c r="G12141" s="8">
        <v>12506.36</v>
      </c>
      <c r="H12141" s="8"/>
      <c r="I12141" s="8"/>
      <c r="J12141" s="8"/>
    </row>
    <row r="12142" spans="3:10" x14ac:dyDescent="0.25">
      <c r="C12142" s="5">
        <v>43213.541666666664</v>
      </c>
      <c r="D12142" s="6">
        <v>12506.11</v>
      </c>
      <c r="E12142" s="6">
        <v>12531.05</v>
      </c>
      <c r="F12142" s="6">
        <v>12496.82</v>
      </c>
      <c r="G12142" s="6">
        <v>12525.06</v>
      </c>
      <c r="H12142" s="6"/>
      <c r="I12142" s="6"/>
      <c r="J12142" s="6"/>
    </row>
    <row r="12143" spans="3:10" x14ac:dyDescent="0.25">
      <c r="C12143" s="7">
        <v>43213.583333333336</v>
      </c>
      <c r="D12143" s="8">
        <v>12525.31</v>
      </c>
      <c r="E12143" s="8">
        <v>12549.38</v>
      </c>
      <c r="F12143" s="8">
        <v>12524.31</v>
      </c>
      <c r="G12143" s="8">
        <v>12542.53</v>
      </c>
      <c r="H12143" s="8"/>
      <c r="I12143" s="8"/>
      <c r="J12143" s="8"/>
    </row>
    <row r="12144" spans="3:10" x14ac:dyDescent="0.25">
      <c r="C12144" s="5">
        <v>43213.625</v>
      </c>
      <c r="D12144" s="6">
        <v>12542.28</v>
      </c>
      <c r="E12144" s="6">
        <v>12571.8</v>
      </c>
      <c r="F12144" s="6">
        <v>12536.7</v>
      </c>
      <c r="G12144" s="6">
        <v>12560.47</v>
      </c>
      <c r="H12144" s="6"/>
      <c r="I12144" s="6"/>
      <c r="J12144" s="6"/>
    </row>
    <row r="12145" spans="3:10" x14ac:dyDescent="0.25">
      <c r="C12145" s="7">
        <v>43213.666666666664</v>
      </c>
      <c r="D12145" s="8">
        <v>12559.97</v>
      </c>
      <c r="E12145" s="8">
        <v>12570.16</v>
      </c>
      <c r="F12145" s="8">
        <v>12511.61</v>
      </c>
      <c r="G12145" s="8">
        <v>12531.47</v>
      </c>
      <c r="H12145" s="8"/>
      <c r="I12145" s="8"/>
      <c r="J12145" s="8"/>
    </row>
    <row r="12146" spans="3:10" x14ac:dyDescent="0.25">
      <c r="C12146" s="5">
        <v>43213.708333333336</v>
      </c>
      <c r="D12146" s="6">
        <v>12530.98</v>
      </c>
      <c r="E12146" s="6">
        <v>12557.51</v>
      </c>
      <c r="F12146" s="6">
        <v>12527.96</v>
      </c>
      <c r="G12146" s="6">
        <v>12543.31</v>
      </c>
      <c r="H12146" s="6"/>
      <c r="I12146" s="6"/>
      <c r="J12146" s="6"/>
    </row>
    <row r="12147" spans="3:10" x14ac:dyDescent="0.25">
      <c r="C12147" s="7">
        <v>43213.75</v>
      </c>
      <c r="D12147" s="8">
        <v>12543.81</v>
      </c>
      <c r="E12147" s="8">
        <v>12589.33</v>
      </c>
      <c r="F12147" s="8">
        <v>12540.81</v>
      </c>
      <c r="G12147" s="8">
        <v>12577.27</v>
      </c>
      <c r="H12147" s="8"/>
      <c r="I12147" s="8"/>
      <c r="J12147" s="8"/>
    </row>
    <row r="12148" spans="3:10" x14ac:dyDescent="0.25">
      <c r="C12148" s="5">
        <v>43213.791666666664</v>
      </c>
      <c r="D12148" s="6">
        <v>12577.77</v>
      </c>
      <c r="E12148" s="6">
        <v>12581.34</v>
      </c>
      <c r="F12148" s="6">
        <v>12563.12</v>
      </c>
      <c r="G12148" s="6">
        <v>12569.62</v>
      </c>
      <c r="H12148" s="6"/>
      <c r="I12148" s="6"/>
      <c r="J12148" s="6"/>
    </row>
    <row r="12149" spans="3:10" x14ac:dyDescent="0.25">
      <c r="C12149" s="7">
        <v>43213.833333333336</v>
      </c>
      <c r="D12149" s="8">
        <v>12568.87</v>
      </c>
      <c r="E12149" s="8">
        <v>12573.12</v>
      </c>
      <c r="F12149" s="8">
        <v>12564.38</v>
      </c>
      <c r="G12149" s="8">
        <v>12569.38</v>
      </c>
      <c r="H12149" s="8"/>
      <c r="I12149" s="8"/>
      <c r="J12149" s="8"/>
    </row>
    <row r="12150" spans="3:10" x14ac:dyDescent="0.25">
      <c r="C12150" s="5">
        <v>43213.875</v>
      </c>
      <c r="D12150" s="6">
        <v>12569.63</v>
      </c>
      <c r="E12150" s="6">
        <v>12571.08</v>
      </c>
      <c r="F12150" s="6">
        <v>12530.42</v>
      </c>
      <c r="G12150" s="6">
        <v>12538.91</v>
      </c>
      <c r="H12150" s="6"/>
      <c r="I12150" s="6"/>
      <c r="J12150" s="6"/>
    </row>
    <row r="12151" spans="3:10" x14ac:dyDescent="0.25">
      <c r="C12151" s="7">
        <v>43213.916666666664</v>
      </c>
      <c r="D12151" s="8">
        <v>12538.16</v>
      </c>
      <c r="E12151" s="8">
        <v>12573.39</v>
      </c>
      <c r="F12151" s="8">
        <v>12535.92</v>
      </c>
      <c r="G12151" s="8">
        <v>12561.8</v>
      </c>
      <c r="H12151" s="8"/>
      <c r="I12151" s="8"/>
      <c r="J12151" s="8"/>
    </row>
    <row r="12152" spans="3:10" x14ac:dyDescent="0.25">
      <c r="C12152" s="5">
        <v>43213.958333333336</v>
      </c>
      <c r="D12152" s="6">
        <v>12568.86</v>
      </c>
      <c r="E12152" s="6">
        <v>12577.11</v>
      </c>
      <c r="F12152" s="6">
        <v>12564.16</v>
      </c>
      <c r="G12152" s="6">
        <v>12575.93</v>
      </c>
      <c r="H12152" s="6"/>
      <c r="I12152" s="6"/>
      <c r="J12152" s="6"/>
    </row>
    <row r="12153" spans="3:10" x14ac:dyDescent="0.25">
      <c r="C12153" s="7">
        <v>43214.041666666664</v>
      </c>
      <c r="D12153" s="8">
        <v>12574.76</v>
      </c>
      <c r="E12153" s="8">
        <v>12578.29</v>
      </c>
      <c r="F12153" s="8">
        <v>12568.24</v>
      </c>
      <c r="G12153" s="8">
        <v>12575.3</v>
      </c>
      <c r="H12153" s="8"/>
      <c r="I12153" s="8"/>
      <c r="J12153" s="8"/>
    </row>
    <row r="12154" spans="3:10" x14ac:dyDescent="0.25">
      <c r="C12154" s="5">
        <v>43214.083333333336</v>
      </c>
      <c r="D12154" s="6">
        <v>12575.3</v>
      </c>
      <c r="E12154" s="6">
        <v>12591.55</v>
      </c>
      <c r="F12154" s="6">
        <v>12571.13</v>
      </c>
      <c r="G12154" s="6">
        <v>12583.9</v>
      </c>
      <c r="H12154" s="6"/>
      <c r="I12154" s="6"/>
      <c r="J12154" s="6"/>
    </row>
    <row r="12155" spans="3:10" x14ac:dyDescent="0.25">
      <c r="C12155" s="7">
        <v>43214.125</v>
      </c>
      <c r="D12155" s="8">
        <v>12585.08</v>
      </c>
      <c r="E12155" s="8">
        <v>12587.43</v>
      </c>
      <c r="F12155" s="8">
        <v>12573.32</v>
      </c>
      <c r="G12155" s="8">
        <v>12575.67</v>
      </c>
      <c r="H12155" s="8"/>
      <c r="I12155" s="8"/>
      <c r="J12155" s="8"/>
    </row>
    <row r="12156" spans="3:10" x14ac:dyDescent="0.25">
      <c r="C12156" s="5">
        <v>43214.166666666664</v>
      </c>
      <c r="D12156" s="6">
        <v>12574.5</v>
      </c>
      <c r="E12156" s="6">
        <v>12596.66</v>
      </c>
      <c r="F12156" s="6">
        <v>12566.08</v>
      </c>
      <c r="G12156" s="6">
        <v>12596.66</v>
      </c>
      <c r="H12156" s="6"/>
      <c r="I12156" s="6"/>
      <c r="J12156" s="6"/>
    </row>
    <row r="12157" spans="3:10" x14ac:dyDescent="0.25">
      <c r="C12157" s="7">
        <v>43214.208333333336</v>
      </c>
      <c r="D12157" s="8">
        <v>12597.83</v>
      </c>
      <c r="E12157" s="8">
        <v>12620.36</v>
      </c>
      <c r="F12157" s="8">
        <v>12596.66</v>
      </c>
      <c r="G12157" s="8">
        <v>12605.05</v>
      </c>
      <c r="H12157" s="8"/>
      <c r="I12157" s="8"/>
      <c r="J12157" s="8"/>
    </row>
    <row r="12158" spans="3:10" x14ac:dyDescent="0.25">
      <c r="C12158" s="5">
        <v>43214.25</v>
      </c>
      <c r="D12158" s="6">
        <v>12605.05</v>
      </c>
      <c r="E12158" s="6">
        <v>12606.23</v>
      </c>
      <c r="F12158" s="6">
        <v>12596.81</v>
      </c>
      <c r="G12158" s="6">
        <v>12601.55</v>
      </c>
      <c r="H12158" s="6"/>
      <c r="I12158" s="6"/>
      <c r="J12158" s="6"/>
    </row>
    <row r="12159" spans="3:10" x14ac:dyDescent="0.25">
      <c r="C12159" s="7">
        <v>43214.291666666664</v>
      </c>
      <c r="D12159" s="8">
        <v>12602.73</v>
      </c>
      <c r="E12159" s="8">
        <v>12605.06</v>
      </c>
      <c r="F12159" s="8">
        <v>12592.36</v>
      </c>
      <c r="G12159" s="8">
        <v>12592.36</v>
      </c>
      <c r="H12159" s="8"/>
      <c r="I12159" s="8"/>
      <c r="J12159" s="8"/>
    </row>
    <row r="12160" spans="3:10" x14ac:dyDescent="0.25">
      <c r="C12160" s="5">
        <v>43214.333333333336</v>
      </c>
      <c r="D12160" s="6">
        <v>12592.36</v>
      </c>
      <c r="E12160" s="6">
        <v>12605.97</v>
      </c>
      <c r="F12160" s="6">
        <v>12591.19</v>
      </c>
      <c r="G12160" s="6">
        <v>12597.25</v>
      </c>
      <c r="H12160" s="6"/>
      <c r="I12160" s="6"/>
      <c r="J12160" s="6"/>
    </row>
    <row r="12161" spans="3:10" x14ac:dyDescent="0.25">
      <c r="C12161" s="7">
        <v>43214.375</v>
      </c>
      <c r="D12161" s="8">
        <v>12599.26</v>
      </c>
      <c r="E12161" s="8">
        <v>12607.63</v>
      </c>
      <c r="F12161" s="8">
        <v>12583.47</v>
      </c>
      <c r="G12161" s="8">
        <v>12590.24</v>
      </c>
      <c r="H12161" s="8"/>
      <c r="I12161" s="8"/>
      <c r="J12161" s="8"/>
    </row>
    <row r="12162" spans="3:10" x14ac:dyDescent="0.25">
      <c r="C12162" s="5">
        <v>43214.416666666664</v>
      </c>
      <c r="D12162" s="6">
        <v>12591.49</v>
      </c>
      <c r="E12162" s="6">
        <v>12634.41</v>
      </c>
      <c r="F12162" s="6">
        <v>12566.2</v>
      </c>
      <c r="G12162" s="6">
        <v>12628.73</v>
      </c>
      <c r="H12162" s="6"/>
      <c r="I12162" s="6"/>
      <c r="J12162" s="6"/>
    </row>
    <row r="12163" spans="3:10" x14ac:dyDescent="0.25">
      <c r="C12163" s="7">
        <v>43214.458333333336</v>
      </c>
      <c r="D12163" s="8">
        <v>12628.4</v>
      </c>
      <c r="E12163" s="8">
        <v>12648.36</v>
      </c>
      <c r="F12163" s="8">
        <v>12606.35</v>
      </c>
      <c r="G12163" s="8">
        <v>12633.89</v>
      </c>
      <c r="H12163" s="8"/>
      <c r="I12163" s="8"/>
      <c r="J12163" s="8"/>
    </row>
    <row r="12164" spans="3:10" x14ac:dyDescent="0.25">
      <c r="C12164" s="5">
        <v>43214.5</v>
      </c>
      <c r="D12164" s="6">
        <v>12634.14</v>
      </c>
      <c r="E12164" s="6">
        <v>12634.38</v>
      </c>
      <c r="F12164" s="6">
        <v>12607.47</v>
      </c>
      <c r="G12164" s="6">
        <v>12609.54</v>
      </c>
      <c r="H12164" s="6"/>
      <c r="I12164" s="6"/>
      <c r="J12164" s="6"/>
    </row>
    <row r="12165" spans="3:10" x14ac:dyDescent="0.25">
      <c r="C12165" s="7">
        <v>43214.541666666664</v>
      </c>
      <c r="D12165" s="8">
        <v>12609.6</v>
      </c>
      <c r="E12165" s="8">
        <v>12628.27</v>
      </c>
      <c r="F12165" s="8">
        <v>12595.56</v>
      </c>
      <c r="G12165" s="8">
        <v>12596.45</v>
      </c>
      <c r="H12165" s="8"/>
      <c r="I12165" s="8"/>
      <c r="J12165" s="8"/>
    </row>
    <row r="12166" spans="3:10" x14ac:dyDescent="0.25">
      <c r="C12166" s="5">
        <v>43214.583333333336</v>
      </c>
      <c r="D12166" s="6">
        <v>12596.7</v>
      </c>
      <c r="E12166" s="6">
        <v>12617.86</v>
      </c>
      <c r="F12166" s="6">
        <v>12592.9</v>
      </c>
      <c r="G12166" s="6">
        <v>12600.42</v>
      </c>
      <c r="H12166" s="6"/>
      <c r="I12166" s="6"/>
      <c r="J12166" s="6"/>
    </row>
    <row r="12167" spans="3:10" x14ac:dyDescent="0.25">
      <c r="C12167" s="7">
        <v>43214.625</v>
      </c>
      <c r="D12167" s="8">
        <v>12600.33</v>
      </c>
      <c r="E12167" s="8">
        <v>12610.07</v>
      </c>
      <c r="F12167" s="8">
        <v>12560</v>
      </c>
      <c r="G12167" s="8">
        <v>12565.77</v>
      </c>
      <c r="H12167" s="8"/>
      <c r="I12167" s="8"/>
      <c r="J12167" s="8"/>
    </row>
    <row r="12168" spans="3:10" x14ac:dyDescent="0.25">
      <c r="C12168" s="5">
        <v>43214.666666666664</v>
      </c>
      <c r="D12168" s="6">
        <v>12565.27</v>
      </c>
      <c r="E12168" s="6">
        <v>12570.83</v>
      </c>
      <c r="F12168" s="6">
        <v>12507.04</v>
      </c>
      <c r="G12168" s="6">
        <v>12513.17</v>
      </c>
      <c r="H12168" s="6"/>
      <c r="I12168" s="6"/>
      <c r="J12168" s="6"/>
    </row>
    <row r="12169" spans="3:10" x14ac:dyDescent="0.25">
      <c r="C12169" s="7">
        <v>43214.708333333336</v>
      </c>
      <c r="D12169" s="8">
        <v>12511.43</v>
      </c>
      <c r="E12169" s="8">
        <v>12549</v>
      </c>
      <c r="F12169" s="8">
        <v>12480.12</v>
      </c>
      <c r="G12169" s="8">
        <v>12514.54</v>
      </c>
      <c r="H12169" s="8"/>
      <c r="I12169" s="8"/>
      <c r="J12169" s="8"/>
    </row>
    <row r="12170" spans="3:10" x14ac:dyDescent="0.25">
      <c r="C12170" s="5">
        <v>43214.75</v>
      </c>
      <c r="D12170" s="6">
        <v>12515.54</v>
      </c>
      <c r="E12170" s="6">
        <v>12553.71</v>
      </c>
      <c r="F12170" s="6">
        <v>12503.08</v>
      </c>
      <c r="G12170" s="6">
        <v>12522.42</v>
      </c>
      <c r="H12170" s="6"/>
      <c r="I12170" s="6"/>
      <c r="J12170" s="6"/>
    </row>
    <row r="12171" spans="3:10" x14ac:dyDescent="0.25">
      <c r="C12171" s="7">
        <v>43214.791666666664</v>
      </c>
      <c r="D12171" s="8">
        <v>12522.41</v>
      </c>
      <c r="E12171" s="8">
        <v>12530.91</v>
      </c>
      <c r="F12171" s="8">
        <v>12455.83</v>
      </c>
      <c r="G12171" s="8">
        <v>12456.58</v>
      </c>
      <c r="H12171" s="8"/>
      <c r="I12171" s="8"/>
      <c r="J12171" s="8"/>
    </row>
    <row r="12172" spans="3:10" x14ac:dyDescent="0.25">
      <c r="C12172" s="5">
        <v>43214.833333333336</v>
      </c>
      <c r="D12172" s="6">
        <v>12456.08</v>
      </c>
      <c r="E12172" s="6">
        <v>12473.06</v>
      </c>
      <c r="F12172" s="6">
        <v>12406.63</v>
      </c>
      <c r="G12172" s="6">
        <v>12411.38</v>
      </c>
      <c r="H12172" s="6"/>
      <c r="I12172" s="6"/>
      <c r="J12172" s="6"/>
    </row>
    <row r="12173" spans="3:10" x14ac:dyDescent="0.25">
      <c r="C12173" s="7">
        <v>43214.875</v>
      </c>
      <c r="D12173" s="8">
        <v>12411.63</v>
      </c>
      <c r="E12173" s="8">
        <v>12433.87</v>
      </c>
      <c r="F12173" s="8">
        <v>12375.42</v>
      </c>
      <c r="G12173" s="8">
        <v>12421.88</v>
      </c>
      <c r="H12173" s="8"/>
      <c r="I12173" s="8"/>
      <c r="J12173" s="8"/>
    </row>
    <row r="12174" spans="3:10" x14ac:dyDescent="0.25">
      <c r="C12174" s="5">
        <v>43214.916666666664</v>
      </c>
      <c r="D12174" s="6">
        <v>12422.63</v>
      </c>
      <c r="E12174" s="6">
        <v>12450.35</v>
      </c>
      <c r="F12174" s="6">
        <v>12403.41</v>
      </c>
      <c r="G12174" s="6">
        <v>12435.52</v>
      </c>
      <c r="H12174" s="6"/>
      <c r="I12174" s="6"/>
      <c r="J12174" s="6"/>
    </row>
    <row r="12175" spans="3:10" x14ac:dyDescent="0.25">
      <c r="C12175" s="7">
        <v>43214.958333333336</v>
      </c>
      <c r="D12175" s="8">
        <v>12446.16</v>
      </c>
      <c r="E12175" s="8">
        <v>12450.89</v>
      </c>
      <c r="F12175" s="8">
        <v>12443.8</v>
      </c>
      <c r="G12175" s="8">
        <v>12448.53</v>
      </c>
      <c r="H12175" s="8"/>
      <c r="I12175" s="8"/>
      <c r="J12175" s="8"/>
    </row>
    <row r="12176" spans="3:10" x14ac:dyDescent="0.25">
      <c r="C12176" s="5">
        <v>43215.041666666664</v>
      </c>
      <c r="D12176" s="6">
        <v>12448.53</v>
      </c>
      <c r="E12176" s="6">
        <v>12463.89</v>
      </c>
      <c r="F12176" s="6">
        <v>12440.27</v>
      </c>
      <c r="G12176" s="6">
        <v>12456.9</v>
      </c>
      <c r="H12176" s="6"/>
      <c r="I12176" s="6"/>
      <c r="J12176" s="6"/>
    </row>
    <row r="12177" spans="3:10" x14ac:dyDescent="0.25">
      <c r="C12177" s="7">
        <v>43215.083333333336</v>
      </c>
      <c r="D12177" s="8">
        <v>12456.31</v>
      </c>
      <c r="E12177" s="8">
        <v>12461.73</v>
      </c>
      <c r="F12177" s="8">
        <v>12451.59</v>
      </c>
      <c r="G12177" s="8">
        <v>12459.37</v>
      </c>
      <c r="H12177" s="8"/>
      <c r="I12177" s="8"/>
      <c r="J12177" s="8"/>
    </row>
    <row r="12178" spans="3:10" x14ac:dyDescent="0.25">
      <c r="C12178" s="5">
        <v>43215.125</v>
      </c>
      <c r="D12178" s="6">
        <v>12458.18</v>
      </c>
      <c r="E12178" s="6">
        <v>12466.46</v>
      </c>
      <c r="F12178" s="6">
        <v>12453.46</v>
      </c>
      <c r="G12178" s="6">
        <v>12464.1</v>
      </c>
      <c r="H12178" s="6"/>
      <c r="I12178" s="6"/>
      <c r="J12178" s="6"/>
    </row>
    <row r="12179" spans="3:10" x14ac:dyDescent="0.25">
      <c r="C12179" s="7">
        <v>43215.166666666664</v>
      </c>
      <c r="D12179" s="8">
        <v>12464.1</v>
      </c>
      <c r="E12179" s="8">
        <v>12466.3</v>
      </c>
      <c r="F12179" s="8">
        <v>12427.33</v>
      </c>
      <c r="G12179" s="8">
        <v>12433.42</v>
      </c>
      <c r="H12179" s="8"/>
      <c r="I12179" s="8"/>
      <c r="J12179" s="8"/>
    </row>
    <row r="12180" spans="3:10" x14ac:dyDescent="0.25">
      <c r="C12180" s="5">
        <v>43215.208333333336</v>
      </c>
      <c r="D12180" s="6">
        <v>12433.42</v>
      </c>
      <c r="E12180" s="6">
        <v>12436.98</v>
      </c>
      <c r="F12180" s="6">
        <v>12412.62</v>
      </c>
      <c r="G12180" s="6">
        <v>12430.8</v>
      </c>
      <c r="H12180" s="6"/>
      <c r="I12180" s="6"/>
      <c r="J12180" s="6"/>
    </row>
    <row r="12181" spans="3:10" x14ac:dyDescent="0.25">
      <c r="C12181" s="7">
        <v>43215.25</v>
      </c>
      <c r="D12181" s="8">
        <v>12429.62</v>
      </c>
      <c r="E12181" s="8">
        <v>12439.75</v>
      </c>
      <c r="F12181" s="8">
        <v>12419.17</v>
      </c>
      <c r="G12181" s="8">
        <v>12437.91</v>
      </c>
      <c r="H12181" s="8"/>
      <c r="I12181" s="8"/>
      <c r="J12181" s="8"/>
    </row>
    <row r="12182" spans="3:10" x14ac:dyDescent="0.25">
      <c r="C12182" s="5">
        <v>43215.291666666664</v>
      </c>
      <c r="D12182" s="6">
        <v>12439.09</v>
      </c>
      <c r="E12182" s="6">
        <v>12442.65</v>
      </c>
      <c r="F12182" s="6">
        <v>12429.66</v>
      </c>
      <c r="G12182" s="6">
        <v>12429.66</v>
      </c>
      <c r="H12182" s="6"/>
      <c r="I12182" s="6"/>
      <c r="J12182" s="6"/>
    </row>
    <row r="12183" spans="3:10" x14ac:dyDescent="0.25">
      <c r="C12183" s="7">
        <v>43215.333333333336</v>
      </c>
      <c r="D12183" s="8">
        <v>12430.84</v>
      </c>
      <c r="E12183" s="8">
        <v>12437.75</v>
      </c>
      <c r="F12183" s="8">
        <v>12415.43</v>
      </c>
      <c r="G12183" s="8">
        <v>12431.38</v>
      </c>
      <c r="H12183" s="8"/>
      <c r="I12183" s="8"/>
      <c r="J12183" s="8"/>
    </row>
    <row r="12184" spans="3:10" x14ac:dyDescent="0.25">
      <c r="C12184" s="5">
        <v>43215.375</v>
      </c>
      <c r="D12184" s="6">
        <v>12431.54</v>
      </c>
      <c r="E12184" s="6">
        <v>12459.13</v>
      </c>
      <c r="F12184" s="6">
        <v>12429.66</v>
      </c>
      <c r="G12184" s="6">
        <v>12450.59</v>
      </c>
      <c r="H12184" s="6"/>
      <c r="I12184" s="6"/>
      <c r="J12184" s="6"/>
    </row>
    <row r="12185" spans="3:10" x14ac:dyDescent="0.25">
      <c r="C12185" s="7">
        <v>43215.416666666664</v>
      </c>
      <c r="D12185" s="8">
        <v>12451.59</v>
      </c>
      <c r="E12185" s="8">
        <v>12484.61</v>
      </c>
      <c r="F12185" s="8">
        <v>12430.95</v>
      </c>
      <c r="G12185" s="8">
        <v>12461.52</v>
      </c>
      <c r="H12185" s="8"/>
      <c r="I12185" s="8"/>
      <c r="J12185" s="8"/>
    </row>
    <row r="12186" spans="3:10" x14ac:dyDescent="0.25">
      <c r="C12186" s="5">
        <v>43215.458333333336</v>
      </c>
      <c r="D12186" s="6">
        <v>12461.77</v>
      </c>
      <c r="E12186" s="6">
        <v>12463.15</v>
      </c>
      <c r="F12186" s="6">
        <v>12337.93</v>
      </c>
      <c r="G12186" s="6">
        <v>12357.31</v>
      </c>
      <c r="H12186" s="6"/>
      <c r="I12186" s="6"/>
      <c r="J12186" s="6"/>
    </row>
    <row r="12187" spans="3:10" x14ac:dyDescent="0.25">
      <c r="C12187" s="7">
        <v>43215.5</v>
      </c>
      <c r="D12187" s="8">
        <v>12358.06</v>
      </c>
      <c r="E12187" s="8">
        <v>12360.78</v>
      </c>
      <c r="F12187" s="8">
        <v>12325.43</v>
      </c>
      <c r="G12187" s="8">
        <v>12350.21</v>
      </c>
      <c r="H12187" s="8"/>
      <c r="I12187" s="8"/>
      <c r="J12187" s="8"/>
    </row>
    <row r="12188" spans="3:10" x14ac:dyDescent="0.25">
      <c r="C12188" s="5">
        <v>43215.541666666664</v>
      </c>
      <c r="D12188" s="6">
        <v>12349.96</v>
      </c>
      <c r="E12188" s="6">
        <v>12368.67</v>
      </c>
      <c r="F12188" s="6">
        <v>12328.67</v>
      </c>
      <c r="G12188" s="6">
        <v>12329.92</v>
      </c>
      <c r="H12188" s="6"/>
      <c r="I12188" s="6"/>
      <c r="J12188" s="6"/>
    </row>
    <row r="12189" spans="3:10" x14ac:dyDescent="0.25">
      <c r="C12189" s="7">
        <v>43215.583333333336</v>
      </c>
      <c r="D12189" s="8">
        <v>12330.67</v>
      </c>
      <c r="E12189" s="8">
        <v>12372.39</v>
      </c>
      <c r="F12189" s="8">
        <v>12310.93</v>
      </c>
      <c r="G12189" s="8">
        <v>12371.39</v>
      </c>
      <c r="H12189" s="8"/>
      <c r="I12189" s="8"/>
      <c r="J12189" s="8"/>
    </row>
    <row r="12190" spans="3:10" x14ac:dyDescent="0.25">
      <c r="C12190" s="5">
        <v>43215.625</v>
      </c>
      <c r="D12190" s="6">
        <v>12371.89</v>
      </c>
      <c r="E12190" s="6">
        <v>12398.3</v>
      </c>
      <c r="F12190" s="6">
        <v>12363.22</v>
      </c>
      <c r="G12190" s="6">
        <v>12372.46</v>
      </c>
      <c r="H12190" s="6"/>
      <c r="I12190" s="6"/>
      <c r="J12190" s="6"/>
    </row>
    <row r="12191" spans="3:10" x14ac:dyDescent="0.25">
      <c r="C12191" s="7">
        <v>43215.666666666664</v>
      </c>
      <c r="D12191" s="8">
        <v>12372.21</v>
      </c>
      <c r="E12191" s="8">
        <v>12415.88</v>
      </c>
      <c r="F12191" s="8">
        <v>12341.08</v>
      </c>
      <c r="G12191" s="8">
        <v>12347.88</v>
      </c>
      <c r="H12191" s="8"/>
      <c r="I12191" s="8"/>
      <c r="J12191" s="8"/>
    </row>
    <row r="12192" spans="3:10" x14ac:dyDescent="0.25">
      <c r="C12192" s="5">
        <v>43215.708333333336</v>
      </c>
      <c r="D12192" s="6">
        <v>12345.64</v>
      </c>
      <c r="E12192" s="6">
        <v>12405.7</v>
      </c>
      <c r="F12192" s="6">
        <v>12327.75</v>
      </c>
      <c r="G12192" s="6">
        <v>12391.79</v>
      </c>
      <c r="H12192" s="6"/>
      <c r="I12192" s="6"/>
      <c r="J12192" s="6"/>
    </row>
    <row r="12193" spans="3:10" x14ac:dyDescent="0.25">
      <c r="C12193" s="7">
        <v>43215.75</v>
      </c>
      <c r="D12193" s="8">
        <v>12391.29</v>
      </c>
      <c r="E12193" s="8">
        <v>12422.13</v>
      </c>
      <c r="F12193" s="8">
        <v>12384.81</v>
      </c>
      <c r="G12193" s="8">
        <v>12392.31</v>
      </c>
      <c r="H12193" s="8"/>
      <c r="I12193" s="8"/>
      <c r="J12193" s="8"/>
    </row>
    <row r="12194" spans="3:10" x14ac:dyDescent="0.25">
      <c r="C12194" s="5">
        <v>43215.791666666664</v>
      </c>
      <c r="D12194" s="6">
        <v>12392.56</v>
      </c>
      <c r="E12194" s="6">
        <v>12414.78</v>
      </c>
      <c r="F12194" s="6">
        <v>12390.65</v>
      </c>
      <c r="G12194" s="6">
        <v>12403.46</v>
      </c>
      <c r="H12194" s="6"/>
      <c r="I12194" s="6"/>
      <c r="J12194" s="6"/>
    </row>
    <row r="12195" spans="3:10" x14ac:dyDescent="0.25">
      <c r="C12195" s="7">
        <v>43215.833333333336</v>
      </c>
      <c r="D12195" s="8">
        <v>12403.96</v>
      </c>
      <c r="E12195" s="8">
        <v>12429.94</v>
      </c>
      <c r="F12195" s="8">
        <v>12396.47</v>
      </c>
      <c r="G12195" s="8">
        <v>12419.95</v>
      </c>
      <c r="H12195" s="8"/>
      <c r="I12195" s="8"/>
      <c r="J12195" s="8"/>
    </row>
    <row r="12196" spans="3:10" x14ac:dyDescent="0.25">
      <c r="C12196" s="5">
        <v>43215.875</v>
      </c>
      <c r="D12196" s="6">
        <v>12420.45</v>
      </c>
      <c r="E12196" s="6">
        <v>12451.44</v>
      </c>
      <c r="F12196" s="6">
        <v>12412.71</v>
      </c>
      <c r="G12196" s="6">
        <v>12447.94</v>
      </c>
      <c r="H12196" s="6"/>
      <c r="I12196" s="6"/>
      <c r="J12196" s="6"/>
    </row>
    <row r="12197" spans="3:10" x14ac:dyDescent="0.25">
      <c r="C12197" s="7">
        <v>43215.916666666664</v>
      </c>
      <c r="D12197" s="8">
        <v>12447.69</v>
      </c>
      <c r="E12197" s="8">
        <v>12451.94</v>
      </c>
      <c r="F12197" s="8">
        <v>12421.72</v>
      </c>
      <c r="G12197" s="8">
        <v>12441.6</v>
      </c>
      <c r="H12197" s="8"/>
      <c r="I12197" s="8"/>
      <c r="J12197" s="8"/>
    </row>
    <row r="12198" spans="3:10" x14ac:dyDescent="0.25">
      <c r="C12198" s="5">
        <v>43215.958333333336</v>
      </c>
      <c r="D12198" s="6">
        <v>12473.53</v>
      </c>
      <c r="E12198" s="6">
        <v>12482.96</v>
      </c>
      <c r="F12198" s="6">
        <v>12460.73</v>
      </c>
      <c r="G12198" s="6">
        <v>12473.21</v>
      </c>
      <c r="H12198" s="6"/>
      <c r="I12198" s="6"/>
      <c r="J12198" s="6"/>
    </row>
    <row r="12199" spans="3:10" x14ac:dyDescent="0.25">
      <c r="C12199" s="7">
        <v>43216.041666666664</v>
      </c>
      <c r="D12199" s="8">
        <v>12473.21</v>
      </c>
      <c r="E12199" s="8">
        <v>12506.92</v>
      </c>
      <c r="F12199" s="8">
        <v>12473.21</v>
      </c>
      <c r="G12199" s="8">
        <v>12488.14</v>
      </c>
      <c r="H12199" s="8"/>
      <c r="I12199" s="8"/>
      <c r="J12199" s="8"/>
    </row>
    <row r="12200" spans="3:10" x14ac:dyDescent="0.25">
      <c r="C12200" s="5">
        <v>43216.083333333336</v>
      </c>
      <c r="D12200" s="6">
        <v>12488.14</v>
      </c>
      <c r="E12200" s="6">
        <v>12498.07</v>
      </c>
      <c r="F12200" s="6">
        <v>12481.06</v>
      </c>
      <c r="G12200" s="6">
        <v>12485.11</v>
      </c>
      <c r="H12200" s="6"/>
      <c r="I12200" s="6"/>
      <c r="J12200" s="6"/>
    </row>
    <row r="12201" spans="3:10" x14ac:dyDescent="0.25">
      <c r="C12201" s="7">
        <v>43216.125</v>
      </c>
      <c r="D12201" s="8">
        <v>12486.87</v>
      </c>
      <c r="E12201" s="8">
        <v>12502.98</v>
      </c>
      <c r="F12201" s="8">
        <v>12477.44</v>
      </c>
      <c r="G12201" s="8">
        <v>12497.09</v>
      </c>
      <c r="H12201" s="8"/>
      <c r="I12201" s="8"/>
      <c r="J12201" s="8"/>
    </row>
    <row r="12202" spans="3:10" x14ac:dyDescent="0.25">
      <c r="C12202" s="5">
        <v>43216.166666666664</v>
      </c>
      <c r="D12202" s="6">
        <v>12496.97</v>
      </c>
      <c r="E12202" s="6">
        <v>12503.05</v>
      </c>
      <c r="F12202" s="6">
        <v>12481.82</v>
      </c>
      <c r="G12202" s="6">
        <v>12486.54</v>
      </c>
      <c r="H12202" s="6"/>
      <c r="I12202" s="6"/>
      <c r="J12202" s="6"/>
    </row>
    <row r="12203" spans="3:10" x14ac:dyDescent="0.25">
      <c r="C12203" s="7">
        <v>43216.208333333336</v>
      </c>
      <c r="D12203" s="8">
        <v>12485.36</v>
      </c>
      <c r="E12203" s="8">
        <v>12493.03</v>
      </c>
      <c r="F12203" s="8">
        <v>12473.76</v>
      </c>
      <c r="G12203" s="8">
        <v>12474.94</v>
      </c>
      <c r="H12203" s="8"/>
      <c r="I12203" s="8"/>
      <c r="J12203" s="8"/>
    </row>
    <row r="12204" spans="3:10" x14ac:dyDescent="0.25">
      <c r="C12204" s="5">
        <v>43216.25</v>
      </c>
      <c r="D12204" s="6">
        <v>12474.94</v>
      </c>
      <c r="E12204" s="6">
        <v>12480.84</v>
      </c>
      <c r="F12204" s="6">
        <v>12471.41</v>
      </c>
      <c r="G12204" s="6">
        <v>12471.41</v>
      </c>
      <c r="H12204" s="6"/>
      <c r="I12204" s="6"/>
      <c r="J12204" s="6"/>
    </row>
    <row r="12205" spans="3:10" x14ac:dyDescent="0.25">
      <c r="C12205" s="7">
        <v>43216.291666666664</v>
      </c>
      <c r="D12205" s="8">
        <v>12471.41</v>
      </c>
      <c r="E12205" s="8">
        <v>12478.49</v>
      </c>
      <c r="F12205" s="8">
        <v>12468.02</v>
      </c>
      <c r="G12205" s="8">
        <v>12471.56</v>
      </c>
      <c r="H12205" s="8"/>
      <c r="I12205" s="8"/>
      <c r="J12205" s="8"/>
    </row>
    <row r="12206" spans="3:10" x14ac:dyDescent="0.25">
      <c r="C12206" s="5">
        <v>43216.333333333336</v>
      </c>
      <c r="D12206" s="6">
        <v>12471.56</v>
      </c>
      <c r="E12206" s="6">
        <v>12472.77</v>
      </c>
      <c r="F12206" s="6">
        <v>12444.92</v>
      </c>
      <c r="G12206" s="6">
        <v>12444.92</v>
      </c>
      <c r="H12206" s="6"/>
      <c r="I12206" s="6"/>
      <c r="J12206" s="6"/>
    </row>
    <row r="12207" spans="3:10" x14ac:dyDescent="0.25">
      <c r="C12207" s="7">
        <v>43216.375</v>
      </c>
      <c r="D12207" s="8">
        <v>12446.78</v>
      </c>
      <c r="E12207" s="8">
        <v>12450.66</v>
      </c>
      <c r="F12207" s="8">
        <v>12400.99</v>
      </c>
      <c r="G12207" s="8">
        <v>12404.17</v>
      </c>
      <c r="H12207" s="8"/>
      <c r="I12207" s="8"/>
      <c r="J12207" s="8"/>
    </row>
    <row r="12208" spans="3:10" x14ac:dyDescent="0.25">
      <c r="C12208" s="5">
        <v>43216.416666666664</v>
      </c>
      <c r="D12208" s="6">
        <v>12406.17</v>
      </c>
      <c r="E12208" s="6">
        <v>12466.36</v>
      </c>
      <c r="F12208" s="6">
        <v>12380.19</v>
      </c>
      <c r="G12208" s="6">
        <v>12429.71</v>
      </c>
      <c r="H12208" s="6"/>
      <c r="I12208" s="6"/>
      <c r="J12208" s="6"/>
    </row>
    <row r="12209" spans="3:10" x14ac:dyDescent="0.25">
      <c r="C12209" s="7">
        <v>43216.458333333336</v>
      </c>
      <c r="D12209" s="8">
        <v>12429.21</v>
      </c>
      <c r="E12209" s="8">
        <v>12446.88</v>
      </c>
      <c r="F12209" s="8">
        <v>12399.79</v>
      </c>
      <c r="G12209" s="8">
        <v>12426.36</v>
      </c>
      <c r="H12209" s="8"/>
      <c r="I12209" s="8"/>
      <c r="J12209" s="8"/>
    </row>
    <row r="12210" spans="3:10" x14ac:dyDescent="0.25">
      <c r="C12210" s="5">
        <v>43216.5</v>
      </c>
      <c r="D12210" s="6">
        <v>12426.61</v>
      </c>
      <c r="E12210" s="6">
        <v>12453.44</v>
      </c>
      <c r="F12210" s="6">
        <v>12403.66</v>
      </c>
      <c r="G12210" s="6">
        <v>12442.29</v>
      </c>
      <c r="H12210" s="6"/>
      <c r="I12210" s="6"/>
      <c r="J12210" s="6"/>
    </row>
    <row r="12211" spans="3:10" x14ac:dyDescent="0.25">
      <c r="C12211" s="7">
        <v>43216.541666666664</v>
      </c>
      <c r="D12211" s="8">
        <v>12441.29</v>
      </c>
      <c r="E12211" s="8">
        <v>12461.25</v>
      </c>
      <c r="F12211" s="8">
        <v>12430.32</v>
      </c>
      <c r="G12211" s="8">
        <v>12451.03</v>
      </c>
      <c r="H12211" s="8"/>
      <c r="I12211" s="8"/>
      <c r="J12211" s="8"/>
    </row>
    <row r="12212" spans="3:10" x14ac:dyDescent="0.25">
      <c r="C12212" s="5">
        <v>43216.583333333336</v>
      </c>
      <c r="D12212" s="6">
        <v>12450.78</v>
      </c>
      <c r="E12212" s="6">
        <v>12457.33</v>
      </c>
      <c r="F12212" s="6">
        <v>12428.55</v>
      </c>
      <c r="G12212" s="6">
        <v>12449.01</v>
      </c>
      <c r="H12212" s="6"/>
      <c r="I12212" s="6"/>
      <c r="J12212" s="6"/>
    </row>
    <row r="12213" spans="3:10" x14ac:dyDescent="0.25">
      <c r="C12213" s="7">
        <v>43216.625</v>
      </c>
      <c r="D12213" s="8">
        <v>12449</v>
      </c>
      <c r="E12213" s="8">
        <v>12476.5</v>
      </c>
      <c r="F12213" s="8">
        <v>12423.87</v>
      </c>
      <c r="G12213" s="8">
        <v>12424.29</v>
      </c>
      <c r="H12213" s="8"/>
      <c r="I12213" s="8"/>
      <c r="J12213" s="8"/>
    </row>
    <row r="12214" spans="3:10" x14ac:dyDescent="0.25">
      <c r="C12214" s="5">
        <v>43216.666666666664</v>
      </c>
      <c r="D12214" s="6">
        <v>12425.29</v>
      </c>
      <c r="E12214" s="6">
        <v>12442.84</v>
      </c>
      <c r="F12214" s="6">
        <v>12397.79</v>
      </c>
      <c r="G12214" s="6">
        <v>12422.06</v>
      </c>
      <c r="H12214" s="6"/>
      <c r="I12214" s="6"/>
      <c r="J12214" s="6"/>
    </row>
    <row r="12215" spans="3:10" x14ac:dyDescent="0.25">
      <c r="C12215" s="7">
        <v>43216.708333333336</v>
      </c>
      <c r="D12215" s="8">
        <v>12421.06</v>
      </c>
      <c r="E12215" s="8">
        <v>12503.58</v>
      </c>
      <c r="F12215" s="8">
        <v>12420.47</v>
      </c>
      <c r="G12215" s="8">
        <v>12488.19</v>
      </c>
      <c r="H12215" s="8"/>
      <c r="I12215" s="8"/>
      <c r="J12215" s="8"/>
    </row>
    <row r="12216" spans="3:10" x14ac:dyDescent="0.25">
      <c r="C12216" s="5">
        <v>43216.75</v>
      </c>
      <c r="D12216" s="6">
        <v>12488.18</v>
      </c>
      <c r="E12216" s="6">
        <v>12513.42</v>
      </c>
      <c r="F12216" s="6">
        <v>12483.78</v>
      </c>
      <c r="G12216" s="6">
        <v>12512.32</v>
      </c>
      <c r="H12216" s="6"/>
      <c r="I12216" s="6"/>
      <c r="J12216" s="6"/>
    </row>
    <row r="12217" spans="3:10" x14ac:dyDescent="0.25">
      <c r="C12217" s="7">
        <v>43216.791666666664</v>
      </c>
      <c r="D12217" s="8">
        <v>12513.07</v>
      </c>
      <c r="E12217" s="8">
        <v>12532.23</v>
      </c>
      <c r="F12217" s="8">
        <v>12512.07</v>
      </c>
      <c r="G12217" s="8">
        <v>12520.07</v>
      </c>
      <c r="H12217" s="8"/>
      <c r="I12217" s="8"/>
      <c r="J12217" s="8"/>
    </row>
    <row r="12218" spans="3:10" x14ac:dyDescent="0.25">
      <c r="C12218" s="5">
        <v>43216.833333333336</v>
      </c>
      <c r="D12218" s="6">
        <v>12520.32</v>
      </c>
      <c r="E12218" s="6">
        <v>12558.8</v>
      </c>
      <c r="F12218" s="6">
        <v>12520.32</v>
      </c>
      <c r="G12218" s="6">
        <v>12556.8</v>
      </c>
      <c r="H12218" s="6"/>
      <c r="I12218" s="6"/>
      <c r="J12218" s="6"/>
    </row>
    <row r="12219" spans="3:10" x14ac:dyDescent="0.25">
      <c r="C12219" s="7">
        <v>43216.875</v>
      </c>
      <c r="D12219" s="8">
        <v>12556.55</v>
      </c>
      <c r="E12219" s="8">
        <v>12575.29</v>
      </c>
      <c r="F12219" s="8">
        <v>12550.56</v>
      </c>
      <c r="G12219" s="8">
        <v>12567.55</v>
      </c>
      <c r="H12219" s="8"/>
      <c r="I12219" s="8"/>
      <c r="J12219" s="8"/>
    </row>
    <row r="12220" spans="3:10" x14ac:dyDescent="0.25">
      <c r="C12220" s="5">
        <v>43216.916666666664</v>
      </c>
      <c r="D12220" s="6">
        <v>12567.3</v>
      </c>
      <c r="E12220" s="6">
        <v>12573.8</v>
      </c>
      <c r="F12220" s="6">
        <v>12542.08</v>
      </c>
      <c r="G12220" s="6">
        <v>12553.22</v>
      </c>
      <c r="H12220" s="6"/>
      <c r="I12220" s="6"/>
      <c r="J12220" s="6"/>
    </row>
    <row r="12221" spans="3:10" x14ac:dyDescent="0.25">
      <c r="C12221" s="7">
        <v>43216.958333333336</v>
      </c>
      <c r="D12221" s="8">
        <v>12589.07</v>
      </c>
      <c r="E12221" s="8">
        <v>12602.03</v>
      </c>
      <c r="F12221" s="8">
        <v>12572.48</v>
      </c>
      <c r="G12221" s="8">
        <v>12572.98</v>
      </c>
      <c r="H12221" s="8"/>
      <c r="I12221" s="8"/>
      <c r="J12221" s="8"/>
    </row>
    <row r="12222" spans="3:10" x14ac:dyDescent="0.25">
      <c r="C12222" s="5">
        <v>43217.041666666664</v>
      </c>
      <c r="D12222" s="6">
        <v>12587.12</v>
      </c>
      <c r="E12222" s="6">
        <v>12588.3</v>
      </c>
      <c r="F12222" s="6">
        <v>12571.82</v>
      </c>
      <c r="G12222" s="6">
        <v>12577.71</v>
      </c>
      <c r="H12222" s="6"/>
      <c r="I12222" s="6"/>
      <c r="J12222" s="6"/>
    </row>
    <row r="12223" spans="3:10" x14ac:dyDescent="0.25">
      <c r="C12223" s="7">
        <v>43217.083333333336</v>
      </c>
      <c r="D12223" s="8">
        <v>12578.89</v>
      </c>
      <c r="E12223" s="8">
        <v>12582.42</v>
      </c>
      <c r="F12223" s="8">
        <v>12569.48</v>
      </c>
      <c r="G12223" s="8">
        <v>12570.66</v>
      </c>
      <c r="H12223" s="8"/>
      <c r="I12223" s="8"/>
      <c r="J12223" s="8"/>
    </row>
    <row r="12224" spans="3:10" x14ac:dyDescent="0.25">
      <c r="C12224" s="5">
        <v>43217.125</v>
      </c>
      <c r="D12224" s="6">
        <v>12570.66</v>
      </c>
      <c r="E12224" s="6">
        <v>12571.83</v>
      </c>
      <c r="F12224" s="6">
        <v>12556.71</v>
      </c>
      <c r="G12224" s="6">
        <v>12563.6</v>
      </c>
      <c r="H12224" s="6"/>
      <c r="I12224" s="6"/>
      <c r="J12224" s="6"/>
    </row>
    <row r="12225" spans="3:10" x14ac:dyDescent="0.25">
      <c r="C12225" s="7">
        <v>43217.166666666664</v>
      </c>
      <c r="D12225" s="8">
        <v>12563.49</v>
      </c>
      <c r="E12225" s="8">
        <v>12564.67</v>
      </c>
      <c r="F12225" s="8">
        <v>12543.31</v>
      </c>
      <c r="G12225" s="8">
        <v>12545.66</v>
      </c>
      <c r="H12225" s="8"/>
      <c r="I12225" s="8"/>
      <c r="J12225" s="8"/>
    </row>
    <row r="12226" spans="3:10" x14ac:dyDescent="0.25">
      <c r="C12226" s="5">
        <v>43217.208333333336</v>
      </c>
      <c r="D12226" s="6">
        <v>12545.66</v>
      </c>
      <c r="E12226" s="6">
        <v>12558.27</v>
      </c>
      <c r="F12226" s="6">
        <v>12543.31</v>
      </c>
      <c r="G12226" s="6">
        <v>12554.74</v>
      </c>
      <c r="H12226" s="6"/>
      <c r="I12226" s="6"/>
      <c r="J12226" s="6"/>
    </row>
    <row r="12227" spans="3:10" x14ac:dyDescent="0.25">
      <c r="C12227" s="7">
        <v>43217.25</v>
      </c>
      <c r="D12227" s="8">
        <v>12553.56</v>
      </c>
      <c r="E12227" s="8">
        <v>12561.81</v>
      </c>
      <c r="F12227" s="8">
        <v>12551.21</v>
      </c>
      <c r="G12227" s="8">
        <v>12560.63</v>
      </c>
      <c r="H12227" s="8"/>
      <c r="I12227" s="8"/>
      <c r="J12227" s="8"/>
    </row>
    <row r="12228" spans="3:10" x14ac:dyDescent="0.25">
      <c r="C12228" s="5">
        <v>43217.291666666664</v>
      </c>
      <c r="D12228" s="6">
        <v>12559.46</v>
      </c>
      <c r="E12228" s="6">
        <v>12564.16</v>
      </c>
      <c r="F12228" s="6">
        <v>12558.1</v>
      </c>
      <c r="G12228" s="6">
        <v>12559.78</v>
      </c>
      <c r="H12228" s="6"/>
      <c r="I12228" s="6"/>
      <c r="J12228" s="6"/>
    </row>
    <row r="12229" spans="3:10" x14ac:dyDescent="0.25">
      <c r="C12229" s="7">
        <v>43217.333333333336</v>
      </c>
      <c r="D12229" s="8">
        <v>12559.78</v>
      </c>
      <c r="E12229" s="8">
        <v>12572.54</v>
      </c>
      <c r="F12229" s="8">
        <v>12555.27</v>
      </c>
      <c r="G12229" s="8">
        <v>12571.04</v>
      </c>
      <c r="H12229" s="8"/>
      <c r="I12229" s="8"/>
      <c r="J12229" s="8"/>
    </row>
    <row r="12230" spans="3:10" x14ac:dyDescent="0.25">
      <c r="C12230" s="5">
        <v>43217.375</v>
      </c>
      <c r="D12230" s="6">
        <v>12565.63</v>
      </c>
      <c r="E12230" s="6">
        <v>12591.66</v>
      </c>
      <c r="F12230" s="6">
        <v>12553.85</v>
      </c>
      <c r="G12230" s="6">
        <v>12584.16</v>
      </c>
      <c r="H12230" s="6"/>
      <c r="I12230" s="6"/>
      <c r="J12230" s="6"/>
    </row>
    <row r="12231" spans="3:10" x14ac:dyDescent="0.25">
      <c r="C12231" s="7">
        <v>43217.416666666664</v>
      </c>
      <c r="D12231" s="8">
        <v>12582.91</v>
      </c>
      <c r="E12231" s="8">
        <v>12606.55</v>
      </c>
      <c r="F12231" s="8">
        <v>12566.24</v>
      </c>
      <c r="G12231" s="8">
        <v>12594.65</v>
      </c>
      <c r="H12231" s="8"/>
      <c r="I12231" s="8"/>
      <c r="J12231" s="8"/>
    </row>
    <row r="12232" spans="3:10" x14ac:dyDescent="0.25">
      <c r="C12232" s="5">
        <v>43217.458333333336</v>
      </c>
      <c r="D12232" s="6">
        <v>12594.9</v>
      </c>
      <c r="E12232" s="6">
        <v>12599.38</v>
      </c>
      <c r="F12232" s="6">
        <v>12572.7</v>
      </c>
      <c r="G12232" s="6">
        <v>12594.17</v>
      </c>
      <c r="H12232" s="6"/>
      <c r="I12232" s="6"/>
      <c r="J12232" s="6"/>
    </row>
    <row r="12233" spans="3:10" x14ac:dyDescent="0.25">
      <c r="C12233" s="7">
        <v>43217.5</v>
      </c>
      <c r="D12233" s="8">
        <v>12594.92</v>
      </c>
      <c r="E12233" s="8">
        <v>12595.18</v>
      </c>
      <c r="F12233" s="8">
        <v>12556.04</v>
      </c>
      <c r="G12233" s="8">
        <v>12585.65</v>
      </c>
      <c r="H12233" s="8"/>
      <c r="I12233" s="8"/>
      <c r="J12233" s="8"/>
    </row>
    <row r="12234" spans="3:10" x14ac:dyDescent="0.25">
      <c r="C12234" s="5">
        <v>43217.541666666664</v>
      </c>
      <c r="D12234" s="6">
        <v>12585.4</v>
      </c>
      <c r="E12234" s="6">
        <v>12612.75</v>
      </c>
      <c r="F12234" s="6">
        <v>12577.86</v>
      </c>
      <c r="G12234" s="6">
        <v>12590.8</v>
      </c>
      <c r="H12234" s="6"/>
      <c r="I12234" s="6"/>
      <c r="J12234" s="6"/>
    </row>
    <row r="12235" spans="3:10" x14ac:dyDescent="0.25">
      <c r="C12235" s="7">
        <v>43217.583333333336</v>
      </c>
      <c r="D12235" s="8">
        <v>12591.3</v>
      </c>
      <c r="E12235" s="8">
        <v>12602.92</v>
      </c>
      <c r="F12235" s="8">
        <v>12581.65</v>
      </c>
      <c r="G12235" s="8">
        <v>12600.99</v>
      </c>
      <c r="H12235" s="8"/>
      <c r="I12235" s="8"/>
      <c r="J12235" s="8"/>
    </row>
    <row r="12236" spans="3:10" x14ac:dyDescent="0.25">
      <c r="C12236" s="5">
        <v>43217.625</v>
      </c>
      <c r="D12236" s="6">
        <v>12600.74</v>
      </c>
      <c r="E12236" s="6">
        <v>12625.11</v>
      </c>
      <c r="F12236" s="6">
        <v>12593.88</v>
      </c>
      <c r="G12236" s="6">
        <v>12619.04</v>
      </c>
      <c r="H12236" s="6"/>
      <c r="I12236" s="6"/>
      <c r="J12236" s="6"/>
    </row>
    <row r="12237" spans="3:10" x14ac:dyDescent="0.25">
      <c r="C12237" s="7">
        <v>43217.666666666664</v>
      </c>
      <c r="D12237" s="8">
        <v>12619.05</v>
      </c>
      <c r="E12237" s="8">
        <v>12628.54</v>
      </c>
      <c r="F12237" s="8">
        <v>12577</v>
      </c>
      <c r="G12237" s="8">
        <v>12577.51</v>
      </c>
      <c r="H12237" s="8"/>
      <c r="I12237" s="8"/>
      <c r="J12237" s="8"/>
    </row>
    <row r="12238" spans="3:10" x14ac:dyDescent="0.25">
      <c r="C12238" s="5">
        <v>43217.708333333336</v>
      </c>
      <c r="D12238" s="6">
        <v>12577.76</v>
      </c>
      <c r="E12238" s="6">
        <v>12591.59</v>
      </c>
      <c r="F12238" s="6">
        <v>12517.08</v>
      </c>
      <c r="G12238" s="6">
        <v>12541.13</v>
      </c>
      <c r="H12238" s="6"/>
      <c r="I12238" s="6"/>
      <c r="J12238" s="6"/>
    </row>
    <row r="12239" spans="3:10" x14ac:dyDescent="0.25">
      <c r="C12239" s="7">
        <v>43217.75</v>
      </c>
      <c r="D12239" s="8">
        <v>12541.14</v>
      </c>
      <c r="E12239" s="8">
        <v>12590.28</v>
      </c>
      <c r="F12239" s="8">
        <v>12537.52</v>
      </c>
      <c r="G12239" s="8">
        <v>12581.63</v>
      </c>
      <c r="H12239" s="8"/>
      <c r="I12239" s="8"/>
      <c r="J12239" s="8"/>
    </row>
    <row r="12240" spans="3:10" x14ac:dyDescent="0.25">
      <c r="C12240" s="5">
        <v>43217.791666666664</v>
      </c>
      <c r="D12240" s="6">
        <v>12581.13</v>
      </c>
      <c r="E12240" s="6">
        <v>12602.1</v>
      </c>
      <c r="F12240" s="6">
        <v>12580.27</v>
      </c>
      <c r="G12240" s="6">
        <v>12599.04</v>
      </c>
      <c r="H12240" s="6"/>
      <c r="I12240" s="6"/>
      <c r="J12240" s="6"/>
    </row>
    <row r="12241" spans="3:10" x14ac:dyDescent="0.25">
      <c r="C12241" s="7">
        <v>43217.833333333336</v>
      </c>
      <c r="D12241" s="8">
        <v>12599.25</v>
      </c>
      <c r="E12241" s="8">
        <v>12608.25</v>
      </c>
      <c r="F12241" s="8">
        <v>12587.77</v>
      </c>
      <c r="G12241" s="8">
        <v>12588.27</v>
      </c>
      <c r="H12241" s="8"/>
      <c r="I12241" s="8"/>
      <c r="J12241" s="8"/>
    </row>
    <row r="12242" spans="3:10" x14ac:dyDescent="0.25">
      <c r="C12242" s="5">
        <v>43217.875</v>
      </c>
      <c r="D12242" s="6">
        <v>12588.52</v>
      </c>
      <c r="E12242" s="6">
        <v>12595.27</v>
      </c>
      <c r="F12242" s="6">
        <v>12583.79</v>
      </c>
      <c r="G12242" s="6">
        <v>12588.28</v>
      </c>
      <c r="H12242" s="6"/>
      <c r="I12242" s="6"/>
      <c r="J12242" s="6"/>
    </row>
    <row r="12243" spans="3:10" x14ac:dyDescent="0.25">
      <c r="C12243" s="7">
        <v>43217.916666666664</v>
      </c>
      <c r="D12243" s="8">
        <v>12587.78</v>
      </c>
      <c r="E12243" s="8">
        <v>12595.03</v>
      </c>
      <c r="F12243" s="8">
        <v>12580.3</v>
      </c>
      <c r="G12243" s="8">
        <v>12583.2</v>
      </c>
      <c r="H12243" s="8"/>
      <c r="I12243" s="8"/>
      <c r="J12243" s="8"/>
    </row>
    <row r="12244" spans="3:10" x14ac:dyDescent="0.25">
      <c r="C12244" s="5">
        <v>43220.041666666664</v>
      </c>
      <c r="D12244" s="6">
        <v>12583.2</v>
      </c>
      <c r="E12244" s="6">
        <v>12627.07</v>
      </c>
      <c r="F12244" s="6">
        <v>12583.2</v>
      </c>
      <c r="G12244" s="6">
        <v>12603.57</v>
      </c>
      <c r="H12244" s="6"/>
      <c r="I12244" s="6"/>
      <c r="J12244" s="6"/>
    </row>
    <row r="12245" spans="3:10" x14ac:dyDescent="0.25">
      <c r="C12245" s="7">
        <v>43220.083333333336</v>
      </c>
      <c r="D12245" s="8">
        <v>12602.39</v>
      </c>
      <c r="E12245" s="8">
        <v>12603.57</v>
      </c>
      <c r="F12245" s="8">
        <v>12578.82</v>
      </c>
      <c r="G12245" s="8">
        <v>12595.47</v>
      </c>
      <c r="H12245" s="8"/>
      <c r="I12245" s="8"/>
      <c r="J12245" s="8"/>
    </row>
    <row r="12246" spans="3:10" x14ac:dyDescent="0.25">
      <c r="C12246" s="5">
        <v>43220.125</v>
      </c>
      <c r="D12246" s="6">
        <v>12595.47</v>
      </c>
      <c r="E12246" s="6">
        <v>12602.54</v>
      </c>
      <c r="F12246" s="6">
        <v>12593.12</v>
      </c>
      <c r="G12246" s="6">
        <v>12599.01</v>
      </c>
      <c r="H12246" s="6"/>
      <c r="I12246" s="6"/>
      <c r="J12246" s="6"/>
    </row>
    <row r="12247" spans="3:10" x14ac:dyDescent="0.25">
      <c r="C12247" s="7">
        <v>43220.166666666664</v>
      </c>
      <c r="D12247" s="8">
        <v>12599.01</v>
      </c>
      <c r="E12247" s="8">
        <v>12619.11</v>
      </c>
      <c r="F12247" s="8">
        <v>12593.02</v>
      </c>
      <c r="G12247" s="8">
        <v>12617.93</v>
      </c>
      <c r="H12247" s="8"/>
      <c r="I12247" s="8"/>
      <c r="J12247" s="8"/>
    </row>
    <row r="12248" spans="3:10" x14ac:dyDescent="0.25">
      <c r="C12248" s="5">
        <v>43220.208333333336</v>
      </c>
      <c r="D12248" s="6">
        <v>12619.11</v>
      </c>
      <c r="E12248" s="6">
        <v>12622.65</v>
      </c>
      <c r="F12248" s="6">
        <v>12614.39</v>
      </c>
      <c r="G12248" s="6">
        <v>12616.76</v>
      </c>
      <c r="H12248" s="6"/>
      <c r="I12248" s="6"/>
      <c r="J12248" s="6"/>
    </row>
    <row r="12249" spans="3:10" x14ac:dyDescent="0.25">
      <c r="C12249" s="7">
        <v>43220.25</v>
      </c>
      <c r="D12249" s="8">
        <v>12616.76</v>
      </c>
      <c r="E12249" s="8">
        <v>12619.13</v>
      </c>
      <c r="F12249" s="8">
        <v>12614.4</v>
      </c>
      <c r="G12249" s="8">
        <v>12617.95</v>
      </c>
      <c r="H12249" s="8"/>
      <c r="I12249" s="8"/>
      <c r="J12249" s="8"/>
    </row>
    <row r="12250" spans="3:10" x14ac:dyDescent="0.25">
      <c r="C12250" s="5">
        <v>43220.291666666664</v>
      </c>
      <c r="D12250" s="6">
        <v>12616.77</v>
      </c>
      <c r="E12250" s="6">
        <v>12619.31</v>
      </c>
      <c r="F12250" s="6">
        <v>12613.69</v>
      </c>
      <c r="G12250" s="6">
        <v>12618.5</v>
      </c>
      <c r="H12250" s="6"/>
      <c r="I12250" s="6"/>
      <c r="J12250" s="6"/>
    </row>
    <row r="12251" spans="3:10" x14ac:dyDescent="0.25">
      <c r="C12251" s="7">
        <v>43220.333333333336</v>
      </c>
      <c r="D12251" s="8">
        <v>12618.5</v>
      </c>
      <c r="E12251" s="8">
        <v>12628.9</v>
      </c>
      <c r="F12251" s="8">
        <v>12618.29</v>
      </c>
      <c r="G12251" s="8">
        <v>12620.08</v>
      </c>
      <c r="H12251" s="8"/>
      <c r="I12251" s="8"/>
      <c r="J12251" s="8"/>
    </row>
    <row r="12252" spans="3:10" x14ac:dyDescent="0.25">
      <c r="C12252" s="5">
        <v>43220.375</v>
      </c>
      <c r="D12252" s="6">
        <v>12614.19</v>
      </c>
      <c r="E12252" s="6">
        <v>12617.19</v>
      </c>
      <c r="F12252" s="6">
        <v>12594.77</v>
      </c>
      <c r="G12252" s="6">
        <v>12596.05</v>
      </c>
      <c r="H12252" s="6"/>
      <c r="I12252" s="6"/>
      <c r="J12252" s="6"/>
    </row>
    <row r="12253" spans="3:10" x14ac:dyDescent="0.25">
      <c r="C12253" s="7">
        <v>43220.416666666664</v>
      </c>
      <c r="D12253" s="8">
        <v>12594.3</v>
      </c>
      <c r="E12253" s="8">
        <v>12622.14</v>
      </c>
      <c r="F12253" s="8">
        <v>12589.55</v>
      </c>
      <c r="G12253" s="8">
        <v>12611.79</v>
      </c>
      <c r="H12253" s="8"/>
      <c r="I12253" s="8"/>
      <c r="J12253" s="8"/>
    </row>
    <row r="12254" spans="3:10" x14ac:dyDescent="0.25">
      <c r="C12254" s="5">
        <v>43220.458333333336</v>
      </c>
      <c r="D12254" s="6">
        <v>12612.29</v>
      </c>
      <c r="E12254" s="6">
        <v>12617.03</v>
      </c>
      <c r="F12254" s="6">
        <v>12601.78</v>
      </c>
      <c r="G12254" s="6">
        <v>12605.53</v>
      </c>
      <c r="H12254" s="6"/>
      <c r="I12254" s="6"/>
      <c r="J12254" s="6"/>
    </row>
    <row r="12255" spans="3:10" x14ac:dyDescent="0.25">
      <c r="C12255" s="7">
        <v>43220.5</v>
      </c>
      <c r="D12255" s="8">
        <v>12605.78</v>
      </c>
      <c r="E12255" s="8">
        <v>12613.82</v>
      </c>
      <c r="F12255" s="8">
        <v>12595.99</v>
      </c>
      <c r="G12255" s="8">
        <v>12608.07</v>
      </c>
      <c r="H12255" s="8"/>
      <c r="I12255" s="8"/>
      <c r="J12255" s="8"/>
    </row>
    <row r="12256" spans="3:10" x14ac:dyDescent="0.25">
      <c r="C12256" s="5">
        <v>43220.541666666664</v>
      </c>
      <c r="D12256" s="6">
        <v>12607.82</v>
      </c>
      <c r="E12256" s="6">
        <v>12613.42</v>
      </c>
      <c r="F12256" s="6">
        <v>12579.88</v>
      </c>
      <c r="G12256" s="6">
        <v>12589.52</v>
      </c>
      <c r="H12256" s="6"/>
      <c r="I12256" s="6"/>
      <c r="J12256" s="6"/>
    </row>
    <row r="12257" spans="3:10" x14ac:dyDescent="0.25">
      <c r="C12257" s="7">
        <v>43220.583333333336</v>
      </c>
      <c r="D12257" s="8">
        <v>12589.27</v>
      </c>
      <c r="E12257" s="8">
        <v>12596.62</v>
      </c>
      <c r="F12257" s="8">
        <v>12574.8</v>
      </c>
      <c r="G12257" s="8">
        <v>12591.73</v>
      </c>
      <c r="H12257" s="8"/>
      <c r="I12257" s="8"/>
      <c r="J12257" s="8"/>
    </row>
    <row r="12258" spans="3:10" x14ac:dyDescent="0.25">
      <c r="C12258" s="5">
        <v>43220.625</v>
      </c>
      <c r="D12258" s="6">
        <v>12592.73</v>
      </c>
      <c r="E12258" s="6">
        <v>12592.73</v>
      </c>
      <c r="F12258" s="6">
        <v>12572.03</v>
      </c>
      <c r="G12258" s="6">
        <v>12577.86</v>
      </c>
      <c r="H12258" s="6"/>
      <c r="I12258" s="6"/>
      <c r="J12258" s="6"/>
    </row>
    <row r="12259" spans="3:10" x14ac:dyDescent="0.25">
      <c r="C12259" s="7">
        <v>43220.666666666664</v>
      </c>
      <c r="D12259" s="8">
        <v>12578.11</v>
      </c>
      <c r="E12259" s="8">
        <v>12590.39</v>
      </c>
      <c r="F12259" s="8">
        <v>12562.07</v>
      </c>
      <c r="G12259" s="8">
        <v>12579.14</v>
      </c>
      <c r="H12259" s="8"/>
      <c r="I12259" s="8"/>
      <c r="J12259" s="8"/>
    </row>
    <row r="12260" spans="3:10" x14ac:dyDescent="0.25">
      <c r="C12260" s="5">
        <v>43220.708333333336</v>
      </c>
      <c r="D12260" s="6">
        <v>12579.65</v>
      </c>
      <c r="E12260" s="6">
        <v>12608.05</v>
      </c>
      <c r="F12260" s="6">
        <v>12566.36</v>
      </c>
      <c r="G12260" s="6">
        <v>12606.27</v>
      </c>
      <c r="H12260" s="6"/>
      <c r="I12260" s="6"/>
      <c r="J12260" s="6"/>
    </row>
    <row r="12261" spans="3:10" x14ac:dyDescent="0.25">
      <c r="C12261" s="7">
        <v>43220.75</v>
      </c>
      <c r="D12261" s="8">
        <v>12607.24</v>
      </c>
      <c r="E12261" s="8">
        <v>12623.45</v>
      </c>
      <c r="F12261" s="8">
        <v>12583.29</v>
      </c>
      <c r="G12261" s="8">
        <v>12587.41</v>
      </c>
      <c r="H12261" s="8"/>
      <c r="I12261" s="8"/>
      <c r="J12261" s="8"/>
    </row>
    <row r="12262" spans="3:10" x14ac:dyDescent="0.25">
      <c r="C12262" s="5">
        <v>43220.791666666664</v>
      </c>
      <c r="D12262" s="6">
        <v>12587.64</v>
      </c>
      <c r="E12262" s="6">
        <v>12587.64</v>
      </c>
      <c r="F12262" s="6">
        <v>12553.88</v>
      </c>
      <c r="G12262" s="6">
        <v>12567.09</v>
      </c>
      <c r="H12262" s="6"/>
      <c r="I12262" s="6"/>
      <c r="J12262" s="6"/>
    </row>
    <row r="12263" spans="3:10" x14ac:dyDescent="0.25">
      <c r="C12263" s="7">
        <v>43220.833333333336</v>
      </c>
      <c r="D12263" s="8">
        <v>12566.84</v>
      </c>
      <c r="E12263" s="8">
        <v>12583.83</v>
      </c>
      <c r="F12263" s="8">
        <v>12555.6</v>
      </c>
      <c r="G12263" s="8">
        <v>12581.58</v>
      </c>
      <c r="H12263" s="8"/>
      <c r="I12263" s="8"/>
      <c r="J12263" s="8"/>
    </row>
    <row r="12264" spans="3:10" x14ac:dyDescent="0.25">
      <c r="C12264" s="5">
        <v>43220.875</v>
      </c>
      <c r="D12264" s="6">
        <v>12581.83</v>
      </c>
      <c r="E12264" s="6">
        <v>12582.33</v>
      </c>
      <c r="F12264" s="6">
        <v>12556.35</v>
      </c>
      <c r="G12264" s="6">
        <v>12561.36</v>
      </c>
      <c r="H12264" s="6"/>
      <c r="I12264" s="6"/>
      <c r="J12264" s="6"/>
    </row>
    <row r="12265" spans="3:10" x14ac:dyDescent="0.25">
      <c r="C12265" s="7">
        <v>43220.916666666664</v>
      </c>
      <c r="D12265" s="8">
        <v>12560.61</v>
      </c>
      <c r="E12265" s="8">
        <v>12571.6</v>
      </c>
      <c r="F12265" s="8">
        <v>12553.62</v>
      </c>
      <c r="G12265" s="8">
        <v>12564.76</v>
      </c>
      <c r="H12265" s="8"/>
      <c r="I12265" s="8"/>
      <c r="J12265" s="8"/>
    </row>
    <row r="12266" spans="3:10" x14ac:dyDescent="0.25">
      <c r="C12266" s="5">
        <v>43220.958333333336</v>
      </c>
      <c r="D12266" s="6">
        <v>12564.76</v>
      </c>
      <c r="E12266" s="6">
        <v>12564.76</v>
      </c>
      <c r="F12266" s="6">
        <v>12564.76</v>
      </c>
      <c r="G12266" s="6">
        <v>12564.76</v>
      </c>
      <c r="H12266" s="6"/>
      <c r="I12266" s="6"/>
      <c r="J12266" s="6"/>
    </row>
    <row r="12267" spans="3:10" x14ac:dyDescent="0.25">
      <c r="C12267" s="7">
        <v>43222.375</v>
      </c>
      <c r="D12267" s="8">
        <v>12606.76</v>
      </c>
      <c r="E12267" s="8">
        <v>12627.3</v>
      </c>
      <c r="F12267" s="8">
        <v>12595.07</v>
      </c>
      <c r="G12267" s="8">
        <v>12602.02</v>
      </c>
      <c r="H12267" s="8"/>
      <c r="I12267" s="8"/>
      <c r="J12267" s="8"/>
    </row>
    <row r="12268" spans="3:10" x14ac:dyDescent="0.25">
      <c r="C12268" s="5">
        <v>43222.416666666664</v>
      </c>
      <c r="D12268" s="6">
        <v>12605.76</v>
      </c>
      <c r="E12268" s="6">
        <v>12735.79</v>
      </c>
      <c r="F12268" s="6">
        <v>12597.06</v>
      </c>
      <c r="G12268" s="6">
        <v>12726.2</v>
      </c>
      <c r="H12268" s="6"/>
      <c r="I12268" s="6"/>
      <c r="J12268" s="6"/>
    </row>
    <row r="12269" spans="3:10" x14ac:dyDescent="0.25">
      <c r="C12269" s="7">
        <v>43222.458333333336</v>
      </c>
      <c r="D12269" s="8">
        <v>12726.7</v>
      </c>
      <c r="E12269" s="8">
        <v>12771.71</v>
      </c>
      <c r="F12269" s="8">
        <v>12723.54</v>
      </c>
      <c r="G12269" s="8">
        <v>12767.12</v>
      </c>
      <c r="H12269" s="8"/>
      <c r="I12269" s="8"/>
      <c r="J12269" s="8"/>
    </row>
    <row r="12270" spans="3:10" x14ac:dyDescent="0.25">
      <c r="C12270" s="5">
        <v>43222.5</v>
      </c>
      <c r="D12270" s="6">
        <v>12765.37</v>
      </c>
      <c r="E12270" s="6">
        <v>12780.5</v>
      </c>
      <c r="F12270" s="6">
        <v>12755.71</v>
      </c>
      <c r="G12270" s="6">
        <v>12757.29</v>
      </c>
      <c r="H12270" s="6"/>
      <c r="I12270" s="6"/>
      <c r="J12270" s="6"/>
    </row>
    <row r="12271" spans="3:10" x14ac:dyDescent="0.25">
      <c r="C12271" s="7">
        <v>43222.541666666664</v>
      </c>
      <c r="D12271" s="8">
        <v>12758.04</v>
      </c>
      <c r="E12271" s="8">
        <v>12760.26</v>
      </c>
      <c r="F12271" s="8">
        <v>12731.66</v>
      </c>
      <c r="G12271" s="8">
        <v>12755.22</v>
      </c>
      <c r="H12271" s="8"/>
      <c r="I12271" s="8"/>
      <c r="J12271" s="8"/>
    </row>
    <row r="12272" spans="3:10" x14ac:dyDescent="0.25">
      <c r="C12272" s="5">
        <v>43222.583333333336</v>
      </c>
      <c r="D12272" s="6">
        <v>12754.72</v>
      </c>
      <c r="E12272" s="6">
        <v>12774.64</v>
      </c>
      <c r="F12272" s="6">
        <v>12742.73</v>
      </c>
      <c r="G12272" s="6">
        <v>12774.39</v>
      </c>
      <c r="H12272" s="6"/>
      <c r="I12272" s="6"/>
      <c r="J12272" s="6"/>
    </row>
    <row r="12273" spans="3:10" x14ac:dyDescent="0.25">
      <c r="C12273" s="7">
        <v>43222.625</v>
      </c>
      <c r="D12273" s="8">
        <v>12773.64</v>
      </c>
      <c r="E12273" s="8">
        <v>12793.98</v>
      </c>
      <c r="F12273" s="8">
        <v>12755.62</v>
      </c>
      <c r="G12273" s="8">
        <v>12791.16</v>
      </c>
      <c r="H12273" s="8"/>
      <c r="I12273" s="8"/>
      <c r="J12273" s="8"/>
    </row>
    <row r="12274" spans="3:10" x14ac:dyDescent="0.25">
      <c r="C12274" s="5">
        <v>43222.666666666664</v>
      </c>
      <c r="D12274" s="6">
        <v>12790.91</v>
      </c>
      <c r="E12274" s="6">
        <v>12820.31</v>
      </c>
      <c r="F12274" s="6">
        <v>12783.54</v>
      </c>
      <c r="G12274" s="6">
        <v>12812.94</v>
      </c>
      <c r="H12274" s="6"/>
      <c r="I12274" s="6"/>
      <c r="J12274" s="6"/>
    </row>
    <row r="12275" spans="3:10" x14ac:dyDescent="0.25">
      <c r="C12275" s="7">
        <v>43222.708333333336</v>
      </c>
      <c r="D12275" s="8">
        <v>12813.19</v>
      </c>
      <c r="E12275" s="8">
        <v>12827.81</v>
      </c>
      <c r="F12275" s="8">
        <v>12797.55</v>
      </c>
      <c r="G12275" s="8">
        <v>12799.1</v>
      </c>
      <c r="H12275" s="8"/>
      <c r="I12275" s="8"/>
      <c r="J12275" s="8"/>
    </row>
    <row r="12276" spans="3:10" x14ac:dyDescent="0.25">
      <c r="C12276" s="5">
        <v>43222.75</v>
      </c>
      <c r="D12276" s="6">
        <v>12799.6</v>
      </c>
      <c r="E12276" s="6">
        <v>12811.17</v>
      </c>
      <c r="F12276" s="6">
        <v>12764.46</v>
      </c>
      <c r="G12276" s="6">
        <v>12786.18</v>
      </c>
      <c r="H12276" s="6"/>
      <c r="I12276" s="6"/>
      <c r="J12276" s="6"/>
    </row>
    <row r="12277" spans="3:10" x14ac:dyDescent="0.25">
      <c r="C12277" s="7">
        <v>43222.791666666664</v>
      </c>
      <c r="D12277" s="8">
        <v>12785.93</v>
      </c>
      <c r="E12277" s="8">
        <v>12806.94</v>
      </c>
      <c r="F12277" s="8">
        <v>12779.48</v>
      </c>
      <c r="G12277" s="8">
        <v>12802.14</v>
      </c>
      <c r="H12277" s="8"/>
      <c r="I12277" s="8"/>
      <c r="J12277" s="8"/>
    </row>
    <row r="12278" spans="3:10" x14ac:dyDescent="0.25">
      <c r="C12278" s="5">
        <v>43222.833333333336</v>
      </c>
      <c r="D12278" s="6">
        <v>12801.89</v>
      </c>
      <c r="E12278" s="6">
        <v>12809.38</v>
      </c>
      <c r="F12278" s="6">
        <v>12783.43</v>
      </c>
      <c r="G12278" s="6">
        <v>12788.92</v>
      </c>
      <c r="H12278" s="6"/>
      <c r="I12278" s="6"/>
      <c r="J12278" s="6"/>
    </row>
    <row r="12279" spans="3:10" x14ac:dyDescent="0.25">
      <c r="C12279" s="7">
        <v>43222.875</v>
      </c>
      <c r="D12279" s="8">
        <v>12789.92</v>
      </c>
      <c r="E12279" s="8">
        <v>12811.9</v>
      </c>
      <c r="F12279" s="8">
        <v>12764.21</v>
      </c>
      <c r="G12279" s="8">
        <v>12773.45</v>
      </c>
      <c r="H12279" s="8"/>
      <c r="I12279" s="8"/>
      <c r="J12279" s="8"/>
    </row>
    <row r="12280" spans="3:10" x14ac:dyDescent="0.25">
      <c r="C12280" s="5">
        <v>43222.916666666664</v>
      </c>
      <c r="D12280" s="6">
        <v>12773.7</v>
      </c>
      <c r="E12280" s="6">
        <v>12782.7</v>
      </c>
      <c r="F12280" s="6">
        <v>12758.72</v>
      </c>
      <c r="G12280" s="6">
        <v>12778.61</v>
      </c>
      <c r="H12280" s="6"/>
      <c r="I12280" s="6"/>
      <c r="J12280" s="6"/>
    </row>
    <row r="12281" spans="3:10" x14ac:dyDescent="0.25">
      <c r="C12281" s="7">
        <v>43222.958333333336</v>
      </c>
      <c r="D12281" s="8">
        <v>12757.42</v>
      </c>
      <c r="E12281" s="8">
        <v>12761.67</v>
      </c>
      <c r="F12281" s="8">
        <v>12738.62</v>
      </c>
      <c r="G12281" s="8">
        <v>12746.9</v>
      </c>
      <c r="H12281" s="8"/>
      <c r="I12281" s="8"/>
      <c r="J12281" s="8"/>
    </row>
    <row r="12282" spans="3:10" x14ac:dyDescent="0.25">
      <c r="C12282" s="5">
        <v>43223.041666666664</v>
      </c>
      <c r="D12282" s="6">
        <v>12746.9</v>
      </c>
      <c r="E12282" s="6">
        <v>12778.26</v>
      </c>
      <c r="F12282" s="6">
        <v>12746.9</v>
      </c>
      <c r="G12282" s="6">
        <v>12773.41</v>
      </c>
      <c r="H12282" s="6"/>
      <c r="I12282" s="6"/>
      <c r="J12282" s="6"/>
    </row>
    <row r="12283" spans="3:10" x14ac:dyDescent="0.25">
      <c r="C12283" s="7">
        <v>43223.083333333336</v>
      </c>
      <c r="D12283" s="8">
        <v>12773.41</v>
      </c>
      <c r="E12283" s="8">
        <v>12774.13</v>
      </c>
      <c r="F12283" s="8">
        <v>12764.43</v>
      </c>
      <c r="G12283" s="8">
        <v>12766.86</v>
      </c>
      <c r="H12283" s="8"/>
      <c r="I12283" s="8"/>
      <c r="J12283" s="8"/>
    </row>
    <row r="12284" spans="3:10" x14ac:dyDescent="0.25">
      <c r="C12284" s="5">
        <v>43223.125</v>
      </c>
      <c r="D12284" s="6">
        <v>12766.25</v>
      </c>
      <c r="E12284" s="6">
        <v>12770.51</v>
      </c>
      <c r="F12284" s="6">
        <v>12755.94</v>
      </c>
      <c r="G12284" s="6">
        <v>12766.87</v>
      </c>
      <c r="H12284" s="6"/>
      <c r="I12284" s="6"/>
      <c r="J12284" s="6"/>
    </row>
    <row r="12285" spans="3:10" x14ac:dyDescent="0.25">
      <c r="C12285" s="7">
        <v>43223.166666666664</v>
      </c>
      <c r="D12285" s="8">
        <v>12766.87</v>
      </c>
      <c r="E12285" s="8">
        <v>12770.48</v>
      </c>
      <c r="F12285" s="8">
        <v>12749.43</v>
      </c>
      <c r="G12285" s="8">
        <v>12765.71</v>
      </c>
      <c r="H12285" s="8"/>
      <c r="I12285" s="8"/>
      <c r="J12285" s="8"/>
    </row>
    <row r="12286" spans="3:10" x14ac:dyDescent="0.25">
      <c r="C12286" s="5">
        <v>43223.208333333336</v>
      </c>
      <c r="D12286" s="6">
        <v>12766.32</v>
      </c>
      <c r="E12286" s="6">
        <v>12766.92</v>
      </c>
      <c r="F12286" s="6">
        <v>12757.08</v>
      </c>
      <c r="G12286" s="6">
        <v>12761.94</v>
      </c>
      <c r="H12286" s="6"/>
      <c r="I12286" s="6"/>
      <c r="J12286" s="6"/>
    </row>
    <row r="12287" spans="3:10" x14ac:dyDescent="0.25">
      <c r="C12287" s="7">
        <v>43223.25</v>
      </c>
      <c r="D12287" s="8">
        <v>12760.73</v>
      </c>
      <c r="E12287" s="8">
        <v>12779.44</v>
      </c>
      <c r="F12287" s="8">
        <v>12760.73</v>
      </c>
      <c r="G12287" s="8">
        <v>12778.23</v>
      </c>
      <c r="H12287" s="8"/>
      <c r="I12287" s="8"/>
      <c r="J12287" s="8"/>
    </row>
    <row r="12288" spans="3:10" x14ac:dyDescent="0.25">
      <c r="C12288" s="5">
        <v>43223.291666666664</v>
      </c>
      <c r="D12288" s="6">
        <v>12777.02</v>
      </c>
      <c r="E12288" s="6">
        <v>12779.45</v>
      </c>
      <c r="F12288" s="6">
        <v>12771.87</v>
      </c>
      <c r="G12288" s="6">
        <v>12774.3</v>
      </c>
      <c r="H12288" s="6"/>
      <c r="I12288" s="6"/>
      <c r="J12288" s="6"/>
    </row>
    <row r="12289" spans="3:10" x14ac:dyDescent="0.25">
      <c r="C12289" s="7">
        <v>43223.333333333336</v>
      </c>
      <c r="D12289" s="8">
        <v>12774.3</v>
      </c>
      <c r="E12289" s="8">
        <v>12781.23</v>
      </c>
      <c r="F12289" s="8">
        <v>12758.56</v>
      </c>
      <c r="G12289" s="8">
        <v>12781.23</v>
      </c>
      <c r="H12289" s="8"/>
      <c r="I12289" s="8"/>
      <c r="J12289" s="8"/>
    </row>
    <row r="12290" spans="3:10" x14ac:dyDescent="0.25">
      <c r="C12290" s="5">
        <v>43223.375</v>
      </c>
      <c r="D12290" s="6">
        <v>12778.76</v>
      </c>
      <c r="E12290" s="6">
        <v>12786.87</v>
      </c>
      <c r="F12290" s="6">
        <v>12753.2</v>
      </c>
      <c r="G12290" s="6">
        <v>12773.07</v>
      </c>
      <c r="H12290" s="6"/>
      <c r="I12290" s="6"/>
      <c r="J12290" s="6"/>
    </row>
    <row r="12291" spans="3:10" x14ac:dyDescent="0.25">
      <c r="C12291" s="7">
        <v>43223.416666666664</v>
      </c>
      <c r="D12291" s="8">
        <v>12772.85</v>
      </c>
      <c r="E12291" s="8">
        <v>12798.68</v>
      </c>
      <c r="F12291" s="8">
        <v>12756.22</v>
      </c>
      <c r="G12291" s="8">
        <v>12774.5</v>
      </c>
      <c r="H12291" s="8"/>
      <c r="I12291" s="8"/>
      <c r="J12291" s="8"/>
    </row>
    <row r="12292" spans="3:10" x14ac:dyDescent="0.25">
      <c r="C12292" s="5">
        <v>43223.458333333336</v>
      </c>
      <c r="D12292" s="6">
        <v>12774.25</v>
      </c>
      <c r="E12292" s="6">
        <v>12782.23</v>
      </c>
      <c r="F12292" s="6">
        <v>12758.05</v>
      </c>
      <c r="G12292" s="6">
        <v>12769.96</v>
      </c>
      <c r="H12292" s="6"/>
      <c r="I12292" s="6"/>
      <c r="J12292" s="6"/>
    </row>
    <row r="12293" spans="3:10" x14ac:dyDescent="0.25">
      <c r="C12293" s="7">
        <v>43223.5</v>
      </c>
      <c r="D12293" s="8">
        <v>12770.21</v>
      </c>
      <c r="E12293" s="8">
        <v>12793.58</v>
      </c>
      <c r="F12293" s="8">
        <v>12756.06</v>
      </c>
      <c r="G12293" s="8">
        <v>12759.79</v>
      </c>
      <c r="H12293" s="8"/>
      <c r="I12293" s="8"/>
      <c r="J12293" s="8"/>
    </row>
    <row r="12294" spans="3:10" x14ac:dyDescent="0.25">
      <c r="C12294" s="5">
        <v>43223.541666666664</v>
      </c>
      <c r="D12294" s="6">
        <v>12759.29</v>
      </c>
      <c r="E12294" s="6">
        <v>12775.36</v>
      </c>
      <c r="F12294" s="6">
        <v>12757.14</v>
      </c>
      <c r="G12294" s="6">
        <v>12764.74</v>
      </c>
      <c r="H12294" s="6"/>
      <c r="I12294" s="6"/>
      <c r="J12294" s="6"/>
    </row>
    <row r="12295" spans="3:10" x14ac:dyDescent="0.25">
      <c r="C12295" s="7">
        <v>43223.583333333336</v>
      </c>
      <c r="D12295" s="8">
        <v>12763.74</v>
      </c>
      <c r="E12295" s="8">
        <v>12772.01</v>
      </c>
      <c r="F12295" s="8">
        <v>12742.06</v>
      </c>
      <c r="G12295" s="8">
        <v>12748.33</v>
      </c>
      <c r="H12295" s="8"/>
      <c r="I12295" s="8"/>
      <c r="J12295" s="8"/>
    </row>
    <row r="12296" spans="3:10" x14ac:dyDescent="0.25">
      <c r="C12296" s="5">
        <v>43223.625</v>
      </c>
      <c r="D12296" s="6">
        <v>12747.83</v>
      </c>
      <c r="E12296" s="6">
        <v>12762.39</v>
      </c>
      <c r="F12296" s="6">
        <v>12738.88</v>
      </c>
      <c r="G12296" s="6">
        <v>12744.59</v>
      </c>
      <c r="H12296" s="6"/>
      <c r="I12296" s="6"/>
      <c r="J12296" s="6"/>
    </row>
    <row r="12297" spans="3:10" x14ac:dyDescent="0.25">
      <c r="C12297" s="7">
        <v>43223.666666666664</v>
      </c>
      <c r="D12297" s="8">
        <v>12744.6</v>
      </c>
      <c r="E12297" s="8">
        <v>12757.92</v>
      </c>
      <c r="F12297" s="8">
        <v>12734.22</v>
      </c>
      <c r="G12297" s="8">
        <v>12740.36</v>
      </c>
      <c r="H12297" s="8"/>
      <c r="I12297" s="8"/>
      <c r="J12297" s="8"/>
    </row>
    <row r="12298" spans="3:10" x14ac:dyDescent="0.25">
      <c r="C12298" s="5">
        <v>43223.708333333336</v>
      </c>
      <c r="D12298" s="6">
        <v>12740.11</v>
      </c>
      <c r="E12298" s="6">
        <v>12752.27</v>
      </c>
      <c r="F12298" s="6">
        <v>12664.11</v>
      </c>
      <c r="G12298" s="6">
        <v>12678.52</v>
      </c>
      <c r="H12298" s="6"/>
      <c r="I12298" s="6"/>
      <c r="J12298" s="6"/>
    </row>
    <row r="12299" spans="3:10" x14ac:dyDescent="0.25">
      <c r="C12299" s="7">
        <v>43223.75</v>
      </c>
      <c r="D12299" s="8">
        <v>12679.02</v>
      </c>
      <c r="E12299" s="8">
        <v>12724</v>
      </c>
      <c r="F12299" s="8">
        <v>12675.53</v>
      </c>
      <c r="G12299" s="8">
        <v>12715.1</v>
      </c>
      <c r="H12299" s="8"/>
      <c r="I12299" s="8"/>
      <c r="J12299" s="8"/>
    </row>
    <row r="12300" spans="3:10" x14ac:dyDescent="0.25">
      <c r="C12300" s="5">
        <v>43223.791666666664</v>
      </c>
      <c r="D12300" s="6">
        <v>12714.85</v>
      </c>
      <c r="E12300" s="6">
        <v>12744.3</v>
      </c>
      <c r="F12300" s="6">
        <v>12695.35</v>
      </c>
      <c r="G12300" s="6">
        <v>12736.21</v>
      </c>
      <c r="H12300" s="6"/>
      <c r="I12300" s="6"/>
      <c r="J12300" s="6"/>
    </row>
    <row r="12301" spans="3:10" x14ac:dyDescent="0.25">
      <c r="C12301" s="7">
        <v>43223.833333333336</v>
      </c>
      <c r="D12301" s="8">
        <v>12736.71</v>
      </c>
      <c r="E12301" s="8">
        <v>12742.46</v>
      </c>
      <c r="F12301" s="8">
        <v>12717.24</v>
      </c>
      <c r="G12301" s="8">
        <v>12727.23</v>
      </c>
      <c r="H12301" s="8"/>
      <c r="I12301" s="8"/>
      <c r="J12301" s="8"/>
    </row>
    <row r="12302" spans="3:10" x14ac:dyDescent="0.25">
      <c r="C12302" s="5">
        <v>43223.875</v>
      </c>
      <c r="D12302" s="6">
        <v>12726.99</v>
      </c>
      <c r="E12302" s="6">
        <v>12743.23</v>
      </c>
      <c r="F12302" s="6">
        <v>12717.25</v>
      </c>
      <c r="G12302" s="6">
        <v>12723.75</v>
      </c>
      <c r="H12302" s="6"/>
      <c r="I12302" s="6"/>
      <c r="J12302" s="6"/>
    </row>
    <row r="12303" spans="3:10" x14ac:dyDescent="0.25">
      <c r="C12303" s="7">
        <v>43223.916666666664</v>
      </c>
      <c r="D12303" s="8">
        <v>12724</v>
      </c>
      <c r="E12303" s="8">
        <v>12737.75</v>
      </c>
      <c r="F12303" s="8">
        <v>12720.76</v>
      </c>
      <c r="G12303" s="8">
        <v>12737.5</v>
      </c>
      <c r="H12303" s="8"/>
      <c r="I12303" s="8"/>
      <c r="J12303" s="8"/>
    </row>
    <row r="12304" spans="3:10" x14ac:dyDescent="0.25">
      <c r="C12304" s="5">
        <v>43223.958333333336</v>
      </c>
      <c r="D12304" s="6">
        <v>12754.59</v>
      </c>
      <c r="E12304" s="6">
        <v>12763.44</v>
      </c>
      <c r="F12304" s="6">
        <v>12752.17</v>
      </c>
      <c r="G12304" s="6">
        <v>12763.44</v>
      </c>
      <c r="H12304" s="6"/>
      <c r="I12304" s="6"/>
      <c r="J12304" s="6"/>
    </row>
    <row r="12305" spans="3:10" x14ac:dyDescent="0.25">
      <c r="C12305" s="7">
        <v>43224.041666666664</v>
      </c>
      <c r="D12305" s="8">
        <v>12762.25</v>
      </c>
      <c r="E12305" s="8">
        <v>12774.23</v>
      </c>
      <c r="F12305" s="8">
        <v>12759.05</v>
      </c>
      <c r="G12305" s="8">
        <v>12762.69</v>
      </c>
      <c r="H12305" s="8"/>
      <c r="I12305" s="8"/>
      <c r="J12305" s="8"/>
    </row>
    <row r="12306" spans="3:10" x14ac:dyDescent="0.25">
      <c r="C12306" s="5">
        <v>43224.083333333336</v>
      </c>
      <c r="D12306" s="6">
        <v>12763.9</v>
      </c>
      <c r="E12306" s="6">
        <v>12763.9</v>
      </c>
      <c r="F12306" s="6">
        <v>12726.75</v>
      </c>
      <c r="G12306" s="6">
        <v>12731.82</v>
      </c>
      <c r="H12306" s="6"/>
      <c r="I12306" s="6"/>
      <c r="J12306" s="6"/>
    </row>
    <row r="12307" spans="3:10" x14ac:dyDescent="0.25">
      <c r="C12307" s="7">
        <v>43224.125</v>
      </c>
      <c r="D12307" s="8">
        <v>12733.03</v>
      </c>
      <c r="E12307" s="8">
        <v>12758.28</v>
      </c>
      <c r="F12307" s="8">
        <v>12729.4</v>
      </c>
      <c r="G12307" s="8">
        <v>12741.95</v>
      </c>
      <c r="H12307" s="8"/>
      <c r="I12307" s="8"/>
      <c r="J12307" s="8"/>
    </row>
    <row r="12308" spans="3:10" x14ac:dyDescent="0.25">
      <c r="C12308" s="5">
        <v>43224.166666666664</v>
      </c>
      <c r="D12308" s="6">
        <v>12741.88</v>
      </c>
      <c r="E12308" s="6">
        <v>12764.28</v>
      </c>
      <c r="F12308" s="6">
        <v>12726.65</v>
      </c>
      <c r="G12308" s="6">
        <v>12735.71</v>
      </c>
      <c r="H12308" s="6"/>
      <c r="I12308" s="6"/>
      <c r="J12308" s="6"/>
    </row>
    <row r="12309" spans="3:10" x14ac:dyDescent="0.25">
      <c r="C12309" s="7">
        <v>43224.208333333336</v>
      </c>
      <c r="D12309" s="8">
        <v>12734.5</v>
      </c>
      <c r="E12309" s="8">
        <v>12749.41</v>
      </c>
      <c r="F12309" s="8">
        <v>12717.09</v>
      </c>
      <c r="G12309" s="8">
        <v>12732.15</v>
      </c>
      <c r="H12309" s="8"/>
      <c r="I12309" s="8"/>
      <c r="J12309" s="8"/>
    </row>
    <row r="12310" spans="3:10" x14ac:dyDescent="0.25">
      <c r="C12310" s="5">
        <v>43224.25</v>
      </c>
      <c r="D12310" s="6">
        <v>12732.75</v>
      </c>
      <c r="E12310" s="6">
        <v>12740.86</v>
      </c>
      <c r="F12310" s="6">
        <v>12729.72</v>
      </c>
      <c r="G12310" s="6">
        <v>12737.93</v>
      </c>
      <c r="H12310" s="6"/>
      <c r="I12310" s="6"/>
      <c r="J12310" s="6"/>
    </row>
    <row r="12311" spans="3:10" x14ac:dyDescent="0.25">
      <c r="C12311" s="7">
        <v>43224.291666666664</v>
      </c>
      <c r="D12311" s="8">
        <v>12737.93</v>
      </c>
      <c r="E12311" s="8">
        <v>12770.93</v>
      </c>
      <c r="F12311" s="8">
        <v>12737.93</v>
      </c>
      <c r="G12311" s="8">
        <v>12764.58</v>
      </c>
      <c r="H12311" s="8"/>
      <c r="I12311" s="8"/>
      <c r="J12311" s="8"/>
    </row>
    <row r="12312" spans="3:10" x14ac:dyDescent="0.25">
      <c r="C12312" s="5">
        <v>43224.333333333336</v>
      </c>
      <c r="D12312" s="6">
        <v>12763.37</v>
      </c>
      <c r="E12312" s="6">
        <v>12763.98</v>
      </c>
      <c r="F12312" s="6">
        <v>12748.17</v>
      </c>
      <c r="G12312" s="6">
        <v>12760.48</v>
      </c>
      <c r="H12312" s="6"/>
      <c r="I12312" s="6"/>
      <c r="J12312" s="6"/>
    </row>
    <row r="12313" spans="3:10" x14ac:dyDescent="0.25">
      <c r="C12313" s="7">
        <v>43224.375</v>
      </c>
      <c r="D12313" s="8">
        <v>12751.61</v>
      </c>
      <c r="E12313" s="8">
        <v>12764.89</v>
      </c>
      <c r="F12313" s="8">
        <v>12723.95</v>
      </c>
      <c r="G12313" s="8">
        <v>12724.75</v>
      </c>
      <c r="H12313" s="8"/>
      <c r="I12313" s="8"/>
      <c r="J12313" s="8"/>
    </row>
    <row r="12314" spans="3:10" x14ac:dyDescent="0.25">
      <c r="C12314" s="5">
        <v>43224.416666666664</v>
      </c>
      <c r="D12314" s="6">
        <v>12724.03</v>
      </c>
      <c r="E12314" s="6">
        <v>12769.55</v>
      </c>
      <c r="F12314" s="6">
        <v>12721.54</v>
      </c>
      <c r="G12314" s="6">
        <v>12748.47</v>
      </c>
      <c r="H12314" s="6"/>
      <c r="I12314" s="6"/>
      <c r="J12314" s="6"/>
    </row>
    <row r="12315" spans="3:10" x14ac:dyDescent="0.25">
      <c r="C12315" s="7">
        <v>43224.458333333336</v>
      </c>
      <c r="D12315" s="8">
        <v>12749.47</v>
      </c>
      <c r="E12315" s="8">
        <v>12760.22</v>
      </c>
      <c r="F12315" s="8">
        <v>12710.77</v>
      </c>
      <c r="G12315" s="8">
        <v>12723.78</v>
      </c>
      <c r="H12315" s="8"/>
      <c r="I12315" s="8"/>
      <c r="J12315" s="8"/>
    </row>
    <row r="12316" spans="3:10" x14ac:dyDescent="0.25">
      <c r="C12316" s="5">
        <v>43224.5</v>
      </c>
      <c r="D12316" s="6">
        <v>12723.28</v>
      </c>
      <c r="E12316" s="6">
        <v>12750.41</v>
      </c>
      <c r="F12316" s="6">
        <v>12706.6</v>
      </c>
      <c r="G12316" s="6">
        <v>12748.43</v>
      </c>
      <c r="H12316" s="6"/>
      <c r="I12316" s="6"/>
      <c r="J12316" s="6"/>
    </row>
    <row r="12317" spans="3:10" x14ac:dyDescent="0.25">
      <c r="C12317" s="7">
        <v>43224.541666666664</v>
      </c>
      <c r="D12317" s="8">
        <v>12748.18</v>
      </c>
      <c r="E12317" s="8">
        <v>12761.8</v>
      </c>
      <c r="F12317" s="8">
        <v>12735.85</v>
      </c>
      <c r="G12317" s="8">
        <v>12745.5</v>
      </c>
      <c r="H12317" s="8"/>
      <c r="I12317" s="8"/>
      <c r="J12317" s="8"/>
    </row>
    <row r="12318" spans="3:10" x14ac:dyDescent="0.25">
      <c r="C12318" s="5">
        <v>43224.583333333336</v>
      </c>
      <c r="D12318" s="6">
        <v>12746.25</v>
      </c>
      <c r="E12318" s="6">
        <v>12754.01</v>
      </c>
      <c r="F12318" s="6">
        <v>12730.14</v>
      </c>
      <c r="G12318" s="6">
        <v>12731.43</v>
      </c>
      <c r="H12318" s="6"/>
      <c r="I12318" s="6"/>
      <c r="J12318" s="6"/>
    </row>
    <row r="12319" spans="3:10" x14ac:dyDescent="0.25">
      <c r="C12319" s="7">
        <v>43224.625</v>
      </c>
      <c r="D12319" s="8">
        <v>12732.43</v>
      </c>
      <c r="E12319" s="8">
        <v>12750.92</v>
      </c>
      <c r="F12319" s="8">
        <v>12712.96</v>
      </c>
      <c r="G12319" s="8">
        <v>12724.82</v>
      </c>
      <c r="H12319" s="8"/>
      <c r="I12319" s="8"/>
      <c r="J12319" s="8"/>
    </row>
    <row r="12320" spans="3:10" x14ac:dyDescent="0.25">
      <c r="C12320" s="5">
        <v>43224.666666666664</v>
      </c>
      <c r="D12320" s="6">
        <v>12723.82</v>
      </c>
      <c r="E12320" s="6">
        <v>12763.21</v>
      </c>
      <c r="F12320" s="6">
        <v>12710.45</v>
      </c>
      <c r="G12320" s="6">
        <v>12760.3</v>
      </c>
      <c r="H12320" s="6"/>
      <c r="I12320" s="6"/>
      <c r="J12320" s="6"/>
    </row>
    <row r="12321" spans="3:10" x14ac:dyDescent="0.25">
      <c r="C12321" s="7">
        <v>43224.708333333336</v>
      </c>
      <c r="D12321" s="8">
        <v>12762.05</v>
      </c>
      <c r="E12321" s="8">
        <v>12803.3</v>
      </c>
      <c r="F12321" s="8">
        <v>12750.73</v>
      </c>
      <c r="G12321" s="8">
        <v>12791.1</v>
      </c>
      <c r="H12321" s="8"/>
      <c r="I12321" s="8"/>
      <c r="J12321" s="8"/>
    </row>
    <row r="12322" spans="3:10" x14ac:dyDescent="0.25">
      <c r="C12322" s="5">
        <v>43224.75</v>
      </c>
      <c r="D12322" s="6">
        <v>12791.34</v>
      </c>
      <c r="E12322" s="6">
        <v>12824.63</v>
      </c>
      <c r="F12322" s="6">
        <v>12783.81</v>
      </c>
      <c r="G12322" s="6">
        <v>12811.54</v>
      </c>
      <c r="H12322" s="6"/>
      <c r="I12322" s="6"/>
      <c r="J12322" s="6"/>
    </row>
    <row r="12323" spans="3:10" x14ac:dyDescent="0.25">
      <c r="C12323" s="7">
        <v>43224.791666666664</v>
      </c>
      <c r="D12323" s="8">
        <v>12811.29</v>
      </c>
      <c r="E12323" s="8">
        <v>12827.62</v>
      </c>
      <c r="F12323" s="8">
        <v>12807.28</v>
      </c>
      <c r="G12323" s="8">
        <v>12822.58</v>
      </c>
      <c r="H12323" s="8"/>
      <c r="I12323" s="8"/>
      <c r="J12323" s="8"/>
    </row>
    <row r="12324" spans="3:10" x14ac:dyDescent="0.25">
      <c r="C12324" s="5">
        <v>43224.833333333336</v>
      </c>
      <c r="D12324" s="6">
        <v>12823.08</v>
      </c>
      <c r="E12324" s="6">
        <v>12835.83</v>
      </c>
      <c r="F12324" s="6">
        <v>12817.84</v>
      </c>
      <c r="G12324" s="6">
        <v>12834.58</v>
      </c>
      <c r="H12324" s="6"/>
      <c r="I12324" s="6"/>
      <c r="J12324" s="6"/>
    </row>
    <row r="12325" spans="3:10" x14ac:dyDescent="0.25">
      <c r="C12325" s="7">
        <v>43224.875</v>
      </c>
      <c r="D12325" s="8">
        <v>12834.08</v>
      </c>
      <c r="E12325" s="8">
        <v>12849.33</v>
      </c>
      <c r="F12325" s="8">
        <v>12830.86</v>
      </c>
      <c r="G12325" s="8">
        <v>12837.84</v>
      </c>
      <c r="H12325" s="8"/>
      <c r="I12325" s="8"/>
      <c r="J12325" s="8"/>
    </row>
    <row r="12326" spans="3:10" x14ac:dyDescent="0.25">
      <c r="C12326" s="5">
        <v>43224.916666666664</v>
      </c>
      <c r="D12326" s="6">
        <v>12838.09</v>
      </c>
      <c r="E12326" s="6">
        <v>12846.34</v>
      </c>
      <c r="F12326" s="6">
        <v>12827.37</v>
      </c>
      <c r="G12326" s="6">
        <v>12832.11</v>
      </c>
      <c r="H12326" s="6"/>
      <c r="I12326" s="6"/>
      <c r="J12326" s="6"/>
    </row>
    <row r="12327" spans="3:10" x14ac:dyDescent="0.25">
      <c r="C12327" s="7">
        <v>43227.041666666664</v>
      </c>
      <c r="D12327" s="8">
        <v>12833.76</v>
      </c>
      <c r="E12327" s="8">
        <v>12859.95</v>
      </c>
      <c r="F12327" s="8">
        <v>12833.76</v>
      </c>
      <c r="G12327" s="8">
        <v>12855.14</v>
      </c>
      <c r="H12327" s="8"/>
      <c r="I12327" s="8"/>
      <c r="J12327" s="8"/>
    </row>
    <row r="12328" spans="3:10" x14ac:dyDescent="0.25">
      <c r="C12328" s="5">
        <v>43227.083333333336</v>
      </c>
      <c r="D12328" s="6">
        <v>12856.35</v>
      </c>
      <c r="E12328" s="6">
        <v>12891.41</v>
      </c>
      <c r="F12328" s="6">
        <v>12854.44</v>
      </c>
      <c r="G12328" s="6">
        <v>12873.03</v>
      </c>
      <c r="H12328" s="6"/>
      <c r="I12328" s="6"/>
      <c r="J12328" s="6"/>
    </row>
    <row r="12329" spans="3:10" x14ac:dyDescent="0.25">
      <c r="C12329" s="7">
        <v>43227.125</v>
      </c>
      <c r="D12329" s="8">
        <v>12873.03</v>
      </c>
      <c r="E12329" s="8">
        <v>12873.04</v>
      </c>
      <c r="F12329" s="8">
        <v>12857.36</v>
      </c>
      <c r="G12329" s="8">
        <v>12869.43</v>
      </c>
      <c r="H12329" s="8"/>
      <c r="I12329" s="8"/>
      <c r="J12329" s="8"/>
    </row>
    <row r="12330" spans="3:10" x14ac:dyDescent="0.25">
      <c r="C12330" s="5">
        <v>43227.166666666664</v>
      </c>
      <c r="D12330" s="6">
        <v>12869.55</v>
      </c>
      <c r="E12330" s="6">
        <v>12871.96</v>
      </c>
      <c r="F12330" s="6">
        <v>12848.06</v>
      </c>
      <c r="G12330" s="6">
        <v>12865.15</v>
      </c>
      <c r="H12330" s="6"/>
      <c r="I12330" s="6"/>
      <c r="J12330" s="6"/>
    </row>
    <row r="12331" spans="3:10" x14ac:dyDescent="0.25">
      <c r="C12331" s="7">
        <v>43227.208333333336</v>
      </c>
      <c r="D12331" s="8">
        <v>12865.15</v>
      </c>
      <c r="E12331" s="8">
        <v>12887.45</v>
      </c>
      <c r="F12331" s="8">
        <v>12862.74</v>
      </c>
      <c r="G12331" s="8">
        <v>12885.04</v>
      </c>
      <c r="H12331" s="8"/>
      <c r="I12331" s="8"/>
      <c r="J12331" s="8"/>
    </row>
    <row r="12332" spans="3:10" x14ac:dyDescent="0.25">
      <c r="C12332" s="5">
        <v>43227.25</v>
      </c>
      <c r="D12332" s="6">
        <v>12885.04</v>
      </c>
      <c r="E12332" s="6">
        <v>12888.87</v>
      </c>
      <c r="F12332" s="6">
        <v>12877.23</v>
      </c>
      <c r="G12332" s="6">
        <v>12879.64</v>
      </c>
      <c r="H12332" s="6"/>
      <c r="I12332" s="6"/>
      <c r="J12332" s="6"/>
    </row>
    <row r="12333" spans="3:10" x14ac:dyDescent="0.25">
      <c r="C12333" s="7">
        <v>43227.291666666664</v>
      </c>
      <c r="D12333" s="8">
        <v>12879.64</v>
      </c>
      <c r="E12333" s="8">
        <v>12886.88</v>
      </c>
      <c r="F12333" s="8">
        <v>12875.85</v>
      </c>
      <c r="G12333" s="8">
        <v>12879.5</v>
      </c>
      <c r="H12333" s="8"/>
      <c r="I12333" s="8"/>
      <c r="J12333" s="8"/>
    </row>
    <row r="12334" spans="3:10" x14ac:dyDescent="0.25">
      <c r="C12334" s="5">
        <v>43227.333333333336</v>
      </c>
      <c r="D12334" s="6">
        <v>12880.5</v>
      </c>
      <c r="E12334" s="6">
        <v>12881.71</v>
      </c>
      <c r="F12334" s="6">
        <v>12866.54</v>
      </c>
      <c r="G12334" s="6">
        <v>12867.97</v>
      </c>
      <c r="H12334" s="6"/>
      <c r="I12334" s="6"/>
      <c r="J12334" s="6"/>
    </row>
    <row r="12335" spans="3:10" x14ac:dyDescent="0.25">
      <c r="C12335" s="7">
        <v>43227.375</v>
      </c>
      <c r="D12335" s="8">
        <v>12862.9</v>
      </c>
      <c r="E12335" s="8">
        <v>12863.64</v>
      </c>
      <c r="F12335" s="8">
        <v>12821.23</v>
      </c>
      <c r="G12335" s="8">
        <v>12824.78</v>
      </c>
      <c r="H12335" s="8"/>
      <c r="I12335" s="8"/>
      <c r="J12335" s="8"/>
    </row>
    <row r="12336" spans="3:10" x14ac:dyDescent="0.25">
      <c r="C12336" s="5">
        <v>43227.416666666664</v>
      </c>
      <c r="D12336" s="6">
        <v>12825.31</v>
      </c>
      <c r="E12336" s="6">
        <v>12851.31</v>
      </c>
      <c r="F12336" s="6">
        <v>12811.89</v>
      </c>
      <c r="G12336" s="6">
        <v>12830.89</v>
      </c>
      <c r="H12336" s="6"/>
      <c r="I12336" s="6"/>
      <c r="J12336" s="6"/>
    </row>
    <row r="12337" spans="3:10" x14ac:dyDescent="0.25">
      <c r="C12337" s="7">
        <v>43227.458333333336</v>
      </c>
      <c r="D12337" s="8">
        <v>12830.9</v>
      </c>
      <c r="E12337" s="8">
        <v>12868.76</v>
      </c>
      <c r="F12337" s="8">
        <v>12829.41</v>
      </c>
      <c r="G12337" s="8">
        <v>12859.18</v>
      </c>
      <c r="H12337" s="8"/>
      <c r="I12337" s="8"/>
      <c r="J12337" s="8"/>
    </row>
    <row r="12338" spans="3:10" x14ac:dyDescent="0.25">
      <c r="C12338" s="5">
        <v>43227.5</v>
      </c>
      <c r="D12338" s="6">
        <v>12859.43</v>
      </c>
      <c r="E12338" s="6">
        <v>12876.45</v>
      </c>
      <c r="F12338" s="6">
        <v>12854.39</v>
      </c>
      <c r="G12338" s="6">
        <v>12865.48</v>
      </c>
      <c r="H12338" s="6"/>
      <c r="I12338" s="6"/>
      <c r="J12338" s="6"/>
    </row>
    <row r="12339" spans="3:10" x14ac:dyDescent="0.25">
      <c r="C12339" s="7">
        <v>43227.541666666664</v>
      </c>
      <c r="D12339" s="8">
        <v>12864.98</v>
      </c>
      <c r="E12339" s="8">
        <v>12890.26</v>
      </c>
      <c r="F12339" s="8">
        <v>12853.54</v>
      </c>
      <c r="G12339" s="8">
        <v>12878.17</v>
      </c>
      <c r="H12339" s="8"/>
      <c r="I12339" s="8"/>
      <c r="J12339" s="8"/>
    </row>
    <row r="12340" spans="3:10" x14ac:dyDescent="0.25">
      <c r="C12340" s="5">
        <v>43227.583333333336</v>
      </c>
      <c r="D12340" s="6">
        <v>12877.92</v>
      </c>
      <c r="E12340" s="6">
        <v>12898.53</v>
      </c>
      <c r="F12340" s="6">
        <v>12869.79</v>
      </c>
      <c r="G12340" s="6">
        <v>12894.05</v>
      </c>
      <c r="H12340" s="6"/>
      <c r="I12340" s="6"/>
      <c r="J12340" s="6"/>
    </row>
    <row r="12341" spans="3:10" x14ac:dyDescent="0.25">
      <c r="C12341" s="7">
        <v>43227.625</v>
      </c>
      <c r="D12341" s="8">
        <v>12893.8</v>
      </c>
      <c r="E12341" s="8">
        <v>12920.3</v>
      </c>
      <c r="F12341" s="8">
        <v>12890.64</v>
      </c>
      <c r="G12341" s="8">
        <v>12916.44</v>
      </c>
      <c r="H12341" s="8"/>
      <c r="I12341" s="8"/>
      <c r="J12341" s="8"/>
    </row>
    <row r="12342" spans="3:10" x14ac:dyDescent="0.25">
      <c r="C12342" s="5">
        <v>43227.666666666664</v>
      </c>
      <c r="D12342" s="6">
        <v>12916.18</v>
      </c>
      <c r="E12342" s="6">
        <v>12959.76</v>
      </c>
      <c r="F12342" s="6">
        <v>12915.93</v>
      </c>
      <c r="G12342" s="6">
        <v>12957.54</v>
      </c>
      <c r="H12342" s="6"/>
      <c r="I12342" s="6"/>
      <c r="J12342" s="6"/>
    </row>
    <row r="12343" spans="3:10" x14ac:dyDescent="0.25">
      <c r="C12343" s="7">
        <v>43227.708333333336</v>
      </c>
      <c r="D12343" s="8">
        <v>12957.04</v>
      </c>
      <c r="E12343" s="8">
        <v>12963.41</v>
      </c>
      <c r="F12343" s="8">
        <v>12919.3</v>
      </c>
      <c r="G12343" s="8">
        <v>12947.45</v>
      </c>
      <c r="H12343" s="8"/>
      <c r="I12343" s="8"/>
      <c r="J12343" s="8"/>
    </row>
    <row r="12344" spans="3:10" x14ac:dyDescent="0.25">
      <c r="C12344" s="5">
        <v>43227.75</v>
      </c>
      <c r="D12344" s="6">
        <v>12946.95</v>
      </c>
      <c r="E12344" s="6">
        <v>12961.15</v>
      </c>
      <c r="F12344" s="6">
        <v>12936.12</v>
      </c>
      <c r="G12344" s="6">
        <v>12949.97</v>
      </c>
      <c r="H12344" s="6"/>
      <c r="I12344" s="6"/>
      <c r="J12344" s="6"/>
    </row>
    <row r="12345" spans="3:10" x14ac:dyDescent="0.25">
      <c r="C12345" s="7">
        <v>43227.791666666664</v>
      </c>
      <c r="D12345" s="8">
        <v>12950.47</v>
      </c>
      <c r="E12345" s="8">
        <v>12955.22</v>
      </c>
      <c r="F12345" s="8">
        <v>12938.59</v>
      </c>
      <c r="G12345" s="8">
        <v>12944.22</v>
      </c>
      <c r="H12345" s="8"/>
      <c r="I12345" s="8"/>
      <c r="J12345" s="8"/>
    </row>
    <row r="12346" spans="3:10" x14ac:dyDescent="0.25">
      <c r="C12346" s="5">
        <v>43227.833333333336</v>
      </c>
      <c r="D12346" s="6">
        <v>12943.72</v>
      </c>
      <c r="E12346" s="6">
        <v>12945.47</v>
      </c>
      <c r="F12346" s="6">
        <v>12933.48</v>
      </c>
      <c r="G12346" s="6">
        <v>12938.73</v>
      </c>
      <c r="H12346" s="6"/>
      <c r="I12346" s="6"/>
      <c r="J12346" s="6"/>
    </row>
    <row r="12347" spans="3:10" x14ac:dyDescent="0.25">
      <c r="C12347" s="7">
        <v>43227.875</v>
      </c>
      <c r="D12347" s="8">
        <v>12938.48</v>
      </c>
      <c r="E12347" s="8">
        <v>12944.98</v>
      </c>
      <c r="F12347" s="8">
        <v>12922.25</v>
      </c>
      <c r="G12347" s="8">
        <v>12926.25</v>
      </c>
      <c r="H12347" s="8"/>
      <c r="I12347" s="8"/>
      <c r="J12347" s="8"/>
    </row>
    <row r="12348" spans="3:10" x14ac:dyDescent="0.25">
      <c r="C12348" s="5">
        <v>43227.916666666664</v>
      </c>
      <c r="D12348" s="6">
        <v>12926</v>
      </c>
      <c r="E12348" s="6">
        <v>12929.75</v>
      </c>
      <c r="F12348" s="6">
        <v>12899.52</v>
      </c>
      <c r="G12348" s="6">
        <v>12925.36</v>
      </c>
      <c r="H12348" s="6"/>
      <c r="I12348" s="6"/>
      <c r="J12348" s="6"/>
    </row>
    <row r="12349" spans="3:10" x14ac:dyDescent="0.25">
      <c r="C12349" s="7">
        <v>43227.958333333336</v>
      </c>
      <c r="D12349" s="8">
        <v>12920.95</v>
      </c>
      <c r="E12349" s="8">
        <v>12923.37</v>
      </c>
      <c r="F12349" s="8">
        <v>12913.69</v>
      </c>
      <c r="G12349" s="8">
        <v>12914.9</v>
      </c>
      <c r="H12349" s="8"/>
      <c r="I12349" s="8"/>
      <c r="J12349" s="8"/>
    </row>
    <row r="12350" spans="3:10" x14ac:dyDescent="0.25">
      <c r="C12350" s="5">
        <v>43228.041666666664</v>
      </c>
      <c r="D12350" s="6">
        <v>12916.11</v>
      </c>
      <c r="E12350" s="6">
        <v>12928.97</v>
      </c>
      <c r="F12350" s="6">
        <v>12895.97</v>
      </c>
      <c r="G12350" s="6">
        <v>12917.08</v>
      </c>
      <c r="H12350" s="6"/>
      <c r="I12350" s="6"/>
      <c r="J12350" s="6"/>
    </row>
    <row r="12351" spans="3:10" x14ac:dyDescent="0.25">
      <c r="C12351" s="7">
        <v>43228.083333333336</v>
      </c>
      <c r="D12351" s="8">
        <v>12919.5</v>
      </c>
      <c r="E12351" s="8">
        <v>12923</v>
      </c>
      <c r="F12351" s="8">
        <v>12909.25</v>
      </c>
      <c r="G12351" s="8">
        <v>12916.88</v>
      </c>
      <c r="H12351" s="8"/>
      <c r="I12351" s="8"/>
      <c r="J12351" s="8"/>
    </row>
    <row r="12352" spans="3:10" x14ac:dyDescent="0.25">
      <c r="C12352" s="5">
        <v>43228.125</v>
      </c>
      <c r="D12352" s="6">
        <v>12916.88</v>
      </c>
      <c r="E12352" s="6">
        <v>12927.48</v>
      </c>
      <c r="F12352" s="6">
        <v>12912.88</v>
      </c>
      <c r="G12352" s="6">
        <v>12915.31</v>
      </c>
      <c r="H12352" s="6"/>
      <c r="I12352" s="6"/>
      <c r="J12352" s="6"/>
    </row>
    <row r="12353" spans="3:10" x14ac:dyDescent="0.25">
      <c r="C12353" s="7">
        <v>43228.166666666664</v>
      </c>
      <c r="D12353" s="8">
        <v>12915.43</v>
      </c>
      <c r="E12353" s="8">
        <v>12936.47</v>
      </c>
      <c r="F12353" s="8">
        <v>12915.43</v>
      </c>
      <c r="G12353" s="8">
        <v>12934.05</v>
      </c>
      <c r="H12353" s="8"/>
      <c r="I12353" s="8"/>
      <c r="J12353" s="8"/>
    </row>
    <row r="12354" spans="3:10" x14ac:dyDescent="0.25">
      <c r="C12354" s="5">
        <v>43228.208333333336</v>
      </c>
      <c r="D12354" s="6">
        <v>12934.05</v>
      </c>
      <c r="E12354" s="6">
        <v>12943.6</v>
      </c>
      <c r="F12354" s="6">
        <v>12930.71</v>
      </c>
      <c r="G12354" s="6">
        <v>12935.55</v>
      </c>
      <c r="H12354" s="6"/>
      <c r="I12354" s="6"/>
      <c r="J12354" s="6"/>
    </row>
    <row r="12355" spans="3:10" x14ac:dyDescent="0.25">
      <c r="C12355" s="7">
        <v>43228.25</v>
      </c>
      <c r="D12355" s="8">
        <v>12935.55</v>
      </c>
      <c r="E12355" s="8">
        <v>12936.76</v>
      </c>
      <c r="F12355" s="8">
        <v>12928.3</v>
      </c>
      <c r="G12355" s="8">
        <v>12929.51</v>
      </c>
      <c r="H12355" s="8"/>
      <c r="I12355" s="8"/>
      <c r="J12355" s="8"/>
    </row>
    <row r="12356" spans="3:10" x14ac:dyDescent="0.25">
      <c r="C12356" s="5">
        <v>43228.291666666664</v>
      </c>
      <c r="D12356" s="6">
        <v>12931.93</v>
      </c>
      <c r="E12356" s="6">
        <v>12935.56</v>
      </c>
      <c r="F12356" s="6">
        <v>12928.44</v>
      </c>
      <c r="G12356" s="6">
        <v>12931.08</v>
      </c>
      <c r="H12356" s="6"/>
      <c r="I12356" s="6"/>
      <c r="J12356" s="6"/>
    </row>
    <row r="12357" spans="3:10" x14ac:dyDescent="0.25">
      <c r="C12357" s="7">
        <v>43228.333333333336</v>
      </c>
      <c r="D12357" s="8">
        <v>12931.08</v>
      </c>
      <c r="E12357" s="8">
        <v>12934.72</v>
      </c>
      <c r="F12357" s="8">
        <v>12921.48</v>
      </c>
      <c r="G12357" s="8">
        <v>12927.92</v>
      </c>
      <c r="H12357" s="8"/>
      <c r="I12357" s="8"/>
      <c r="J12357" s="8"/>
    </row>
    <row r="12358" spans="3:10" x14ac:dyDescent="0.25">
      <c r="C12358" s="5">
        <v>43228.375</v>
      </c>
      <c r="D12358" s="6">
        <v>12926.42</v>
      </c>
      <c r="E12358" s="6">
        <v>12948.35</v>
      </c>
      <c r="F12358" s="6">
        <v>12913.41</v>
      </c>
      <c r="G12358" s="6">
        <v>12923.85</v>
      </c>
      <c r="H12358" s="6"/>
      <c r="I12358" s="6"/>
      <c r="J12358" s="6"/>
    </row>
    <row r="12359" spans="3:10" x14ac:dyDescent="0.25">
      <c r="C12359" s="7">
        <v>43228.416666666664</v>
      </c>
      <c r="D12359" s="8">
        <v>12924.35</v>
      </c>
      <c r="E12359" s="8">
        <v>12935.37</v>
      </c>
      <c r="F12359" s="8">
        <v>12884.45</v>
      </c>
      <c r="G12359" s="8">
        <v>12895.68</v>
      </c>
      <c r="H12359" s="8"/>
      <c r="I12359" s="8"/>
      <c r="J12359" s="8"/>
    </row>
    <row r="12360" spans="3:10" x14ac:dyDescent="0.25">
      <c r="C12360" s="5">
        <v>43228.458333333336</v>
      </c>
      <c r="D12360" s="6">
        <v>12895.43</v>
      </c>
      <c r="E12360" s="6">
        <v>12904.46</v>
      </c>
      <c r="F12360" s="6">
        <v>12862.63</v>
      </c>
      <c r="G12360" s="6">
        <v>12879.04</v>
      </c>
      <c r="H12360" s="6"/>
      <c r="I12360" s="6"/>
      <c r="J12360" s="6"/>
    </row>
    <row r="12361" spans="3:10" x14ac:dyDescent="0.25">
      <c r="C12361" s="7">
        <v>43228.5</v>
      </c>
      <c r="D12361" s="8">
        <v>12879.54</v>
      </c>
      <c r="E12361" s="8">
        <v>12892.45</v>
      </c>
      <c r="F12361" s="8">
        <v>12857.2</v>
      </c>
      <c r="G12361" s="8">
        <v>12878.99</v>
      </c>
      <c r="H12361" s="8"/>
      <c r="I12361" s="8"/>
      <c r="J12361" s="8"/>
    </row>
    <row r="12362" spans="3:10" x14ac:dyDescent="0.25">
      <c r="C12362" s="5">
        <v>43228.541666666664</v>
      </c>
      <c r="D12362" s="6">
        <v>12879</v>
      </c>
      <c r="E12362" s="6">
        <v>12896.55</v>
      </c>
      <c r="F12362" s="6">
        <v>12865.7</v>
      </c>
      <c r="G12362" s="6">
        <v>12869.29</v>
      </c>
      <c r="H12362" s="6"/>
      <c r="I12362" s="6"/>
      <c r="J12362" s="6"/>
    </row>
    <row r="12363" spans="3:10" x14ac:dyDescent="0.25">
      <c r="C12363" s="7">
        <v>43228.583333333336</v>
      </c>
      <c r="D12363" s="8">
        <v>12868.54</v>
      </c>
      <c r="E12363" s="8">
        <v>12883.83</v>
      </c>
      <c r="F12363" s="8">
        <v>12859.82</v>
      </c>
      <c r="G12363" s="8">
        <v>12864.96</v>
      </c>
      <c r="H12363" s="8"/>
      <c r="I12363" s="8"/>
      <c r="J12363" s="8"/>
    </row>
    <row r="12364" spans="3:10" x14ac:dyDescent="0.25">
      <c r="C12364" s="5">
        <v>43228.625</v>
      </c>
      <c r="D12364" s="6">
        <v>12864.71</v>
      </c>
      <c r="E12364" s="6">
        <v>12878.33</v>
      </c>
      <c r="F12364" s="6">
        <v>12855.83</v>
      </c>
      <c r="G12364" s="6">
        <v>12875.75</v>
      </c>
      <c r="H12364" s="6"/>
      <c r="I12364" s="6"/>
      <c r="J12364" s="6"/>
    </row>
    <row r="12365" spans="3:10" x14ac:dyDescent="0.25">
      <c r="C12365" s="7">
        <v>43228.666666666664</v>
      </c>
      <c r="D12365" s="8">
        <v>12875.5</v>
      </c>
      <c r="E12365" s="8">
        <v>12891.37</v>
      </c>
      <c r="F12365" s="8">
        <v>12869.36</v>
      </c>
      <c r="G12365" s="8">
        <v>12891.12</v>
      </c>
      <c r="H12365" s="8"/>
      <c r="I12365" s="8"/>
      <c r="J12365" s="8"/>
    </row>
    <row r="12366" spans="3:10" x14ac:dyDescent="0.25">
      <c r="C12366" s="5">
        <v>43228.708333333336</v>
      </c>
      <c r="D12366" s="6">
        <v>12891.62</v>
      </c>
      <c r="E12366" s="6">
        <v>12900.22</v>
      </c>
      <c r="F12366" s="6">
        <v>12853.36</v>
      </c>
      <c r="G12366" s="6">
        <v>12887.12</v>
      </c>
      <c r="H12366" s="6"/>
      <c r="I12366" s="6"/>
      <c r="J12366" s="6"/>
    </row>
    <row r="12367" spans="3:10" x14ac:dyDescent="0.25">
      <c r="C12367" s="7">
        <v>43228.75</v>
      </c>
      <c r="D12367" s="8">
        <v>12887.61</v>
      </c>
      <c r="E12367" s="8">
        <v>12919.6</v>
      </c>
      <c r="F12367" s="8">
        <v>12884.38</v>
      </c>
      <c r="G12367" s="8">
        <v>12911.73</v>
      </c>
      <c r="H12367" s="8"/>
      <c r="I12367" s="8"/>
      <c r="J12367" s="8"/>
    </row>
    <row r="12368" spans="3:10" x14ac:dyDescent="0.25">
      <c r="C12368" s="5">
        <v>43228.791666666664</v>
      </c>
      <c r="D12368" s="6">
        <v>12912.23</v>
      </c>
      <c r="E12368" s="6">
        <v>12912.74</v>
      </c>
      <c r="F12368" s="6">
        <v>12886.51</v>
      </c>
      <c r="G12368" s="6">
        <v>12892.67</v>
      </c>
      <c r="H12368" s="6"/>
      <c r="I12368" s="6"/>
      <c r="J12368" s="6"/>
    </row>
    <row r="12369" spans="3:10" x14ac:dyDescent="0.25">
      <c r="C12369" s="7">
        <v>43228.833333333336</v>
      </c>
      <c r="D12369" s="8">
        <v>12892.92</v>
      </c>
      <c r="E12369" s="8">
        <v>12908.67</v>
      </c>
      <c r="F12369" s="8">
        <v>12889.18</v>
      </c>
      <c r="G12369" s="8">
        <v>12892.69</v>
      </c>
      <c r="H12369" s="8"/>
      <c r="I12369" s="8"/>
      <c r="J12369" s="8"/>
    </row>
    <row r="12370" spans="3:10" x14ac:dyDescent="0.25">
      <c r="C12370" s="5">
        <v>43228.875</v>
      </c>
      <c r="D12370" s="6">
        <v>12892.94</v>
      </c>
      <c r="E12370" s="6">
        <v>12916.68</v>
      </c>
      <c r="F12370" s="6">
        <v>12872.7</v>
      </c>
      <c r="G12370" s="6">
        <v>12895.44</v>
      </c>
      <c r="H12370" s="6"/>
      <c r="I12370" s="6"/>
      <c r="J12370" s="6"/>
    </row>
    <row r="12371" spans="3:10" x14ac:dyDescent="0.25">
      <c r="C12371" s="7">
        <v>43228.916666666664</v>
      </c>
      <c r="D12371" s="8">
        <v>12895.69</v>
      </c>
      <c r="E12371" s="8">
        <v>12934.43</v>
      </c>
      <c r="F12371" s="8">
        <v>12887.95</v>
      </c>
      <c r="G12371" s="8">
        <v>12931.93</v>
      </c>
      <c r="H12371" s="8"/>
      <c r="I12371" s="8"/>
      <c r="J12371" s="8"/>
    </row>
    <row r="12372" spans="3:10" x14ac:dyDescent="0.25">
      <c r="C12372" s="5">
        <v>43228.958333333336</v>
      </c>
      <c r="D12372" s="6">
        <v>12934.29</v>
      </c>
      <c r="E12372" s="6">
        <v>12937.93</v>
      </c>
      <c r="F12372" s="6">
        <v>12929.45</v>
      </c>
      <c r="G12372" s="6">
        <v>12935.51</v>
      </c>
      <c r="H12372" s="6"/>
      <c r="I12372" s="6"/>
      <c r="J12372" s="6"/>
    </row>
    <row r="12373" spans="3:10" x14ac:dyDescent="0.25">
      <c r="C12373" s="7">
        <v>43229.041666666664</v>
      </c>
      <c r="D12373" s="8">
        <v>12932.49</v>
      </c>
      <c r="E12373" s="8">
        <v>12950.78</v>
      </c>
      <c r="F12373" s="8">
        <v>12932.49</v>
      </c>
      <c r="G12373" s="8">
        <v>12939.37</v>
      </c>
      <c r="H12373" s="8"/>
      <c r="I12373" s="8"/>
      <c r="J12373" s="8"/>
    </row>
    <row r="12374" spans="3:10" x14ac:dyDescent="0.25">
      <c r="C12374" s="5">
        <v>43229.083333333336</v>
      </c>
      <c r="D12374" s="6">
        <v>12939.37</v>
      </c>
      <c r="E12374" s="6">
        <v>12940.58</v>
      </c>
      <c r="F12374" s="6">
        <v>12917.78</v>
      </c>
      <c r="G12374" s="6">
        <v>12921.42</v>
      </c>
      <c r="H12374" s="6"/>
      <c r="I12374" s="6"/>
      <c r="J12374" s="6"/>
    </row>
    <row r="12375" spans="3:10" x14ac:dyDescent="0.25">
      <c r="C12375" s="7">
        <v>43229.125</v>
      </c>
      <c r="D12375" s="8">
        <v>12920.21</v>
      </c>
      <c r="E12375" s="8">
        <v>12927.48</v>
      </c>
      <c r="F12375" s="8">
        <v>12914.15</v>
      </c>
      <c r="G12375" s="8">
        <v>12923.85</v>
      </c>
      <c r="H12375" s="8"/>
      <c r="I12375" s="8"/>
      <c r="J12375" s="8"/>
    </row>
    <row r="12376" spans="3:10" x14ac:dyDescent="0.25">
      <c r="C12376" s="5">
        <v>43229.166666666664</v>
      </c>
      <c r="D12376" s="6">
        <v>12923.81</v>
      </c>
      <c r="E12376" s="6">
        <v>12928.65</v>
      </c>
      <c r="F12376" s="6">
        <v>12915.33</v>
      </c>
      <c r="G12376" s="6">
        <v>12922.6</v>
      </c>
      <c r="H12376" s="6"/>
      <c r="I12376" s="6"/>
      <c r="J12376" s="6"/>
    </row>
    <row r="12377" spans="3:10" x14ac:dyDescent="0.25">
      <c r="C12377" s="7">
        <v>43229.208333333336</v>
      </c>
      <c r="D12377" s="8">
        <v>12923.82</v>
      </c>
      <c r="E12377" s="8">
        <v>12923.83</v>
      </c>
      <c r="F12377" s="8">
        <v>12914.7</v>
      </c>
      <c r="G12377" s="8">
        <v>12921.97</v>
      </c>
      <c r="H12377" s="8"/>
      <c r="I12377" s="8"/>
      <c r="J12377" s="8"/>
    </row>
    <row r="12378" spans="3:10" x14ac:dyDescent="0.25">
      <c r="C12378" s="5">
        <v>43229.25</v>
      </c>
      <c r="D12378" s="6">
        <v>12920.75</v>
      </c>
      <c r="E12378" s="6">
        <v>12932.11</v>
      </c>
      <c r="F12378" s="6">
        <v>12918.33</v>
      </c>
      <c r="G12378" s="6">
        <v>12928.47</v>
      </c>
      <c r="H12378" s="6"/>
      <c r="I12378" s="6"/>
      <c r="J12378" s="6"/>
    </row>
    <row r="12379" spans="3:10" x14ac:dyDescent="0.25">
      <c r="C12379" s="7">
        <v>43229.291666666664</v>
      </c>
      <c r="D12379" s="8">
        <v>12927.87</v>
      </c>
      <c r="E12379" s="8">
        <v>12938.29</v>
      </c>
      <c r="F12379" s="8">
        <v>12927.26</v>
      </c>
      <c r="G12379" s="8">
        <v>12933.44</v>
      </c>
      <c r="H12379" s="8"/>
      <c r="I12379" s="8"/>
      <c r="J12379" s="8"/>
    </row>
    <row r="12380" spans="3:10" x14ac:dyDescent="0.25">
      <c r="C12380" s="5">
        <v>43229.333333333336</v>
      </c>
      <c r="D12380" s="6">
        <v>12933.44</v>
      </c>
      <c r="E12380" s="6">
        <v>12937.79</v>
      </c>
      <c r="F12380" s="6">
        <v>12924.28</v>
      </c>
      <c r="G12380" s="6">
        <v>12926.2</v>
      </c>
      <c r="H12380" s="6"/>
      <c r="I12380" s="6"/>
      <c r="J12380" s="6"/>
    </row>
    <row r="12381" spans="3:10" x14ac:dyDescent="0.25">
      <c r="C12381" s="7">
        <v>43229.375</v>
      </c>
      <c r="D12381" s="8">
        <v>12936.35</v>
      </c>
      <c r="E12381" s="8">
        <v>12936.35</v>
      </c>
      <c r="F12381" s="8">
        <v>12905.84</v>
      </c>
      <c r="G12381" s="8">
        <v>12915.37</v>
      </c>
      <c r="H12381" s="8"/>
      <c r="I12381" s="8"/>
      <c r="J12381" s="8"/>
    </row>
    <row r="12382" spans="3:10" x14ac:dyDescent="0.25">
      <c r="C12382" s="5">
        <v>43229.416666666664</v>
      </c>
      <c r="D12382" s="6">
        <v>12913.81</v>
      </c>
      <c r="E12382" s="6">
        <v>12936.06</v>
      </c>
      <c r="F12382" s="6">
        <v>12899.14</v>
      </c>
      <c r="G12382" s="6">
        <v>12928.32</v>
      </c>
      <c r="H12382" s="6"/>
      <c r="I12382" s="6"/>
      <c r="J12382" s="6"/>
    </row>
    <row r="12383" spans="3:10" x14ac:dyDescent="0.25">
      <c r="C12383" s="7">
        <v>43229.458333333336</v>
      </c>
      <c r="D12383" s="8">
        <v>12927.82</v>
      </c>
      <c r="E12383" s="8">
        <v>12944.47</v>
      </c>
      <c r="F12383" s="8">
        <v>12910.91</v>
      </c>
      <c r="G12383" s="8">
        <v>12939.42</v>
      </c>
      <c r="H12383" s="8"/>
      <c r="I12383" s="8"/>
      <c r="J12383" s="8"/>
    </row>
    <row r="12384" spans="3:10" x14ac:dyDescent="0.25">
      <c r="C12384" s="5">
        <v>43229.5</v>
      </c>
      <c r="D12384" s="6">
        <v>12938.92</v>
      </c>
      <c r="E12384" s="6">
        <v>12965.04</v>
      </c>
      <c r="F12384" s="6">
        <v>12936.94</v>
      </c>
      <c r="G12384" s="6">
        <v>12955.65</v>
      </c>
      <c r="H12384" s="6"/>
      <c r="I12384" s="6"/>
      <c r="J12384" s="6"/>
    </row>
    <row r="12385" spans="3:10" x14ac:dyDescent="0.25">
      <c r="C12385" s="7">
        <v>43229.541666666664</v>
      </c>
      <c r="D12385" s="8">
        <v>12956.15</v>
      </c>
      <c r="E12385" s="8">
        <v>12956.9</v>
      </c>
      <c r="F12385" s="8">
        <v>12896.48</v>
      </c>
      <c r="G12385" s="8">
        <v>12915</v>
      </c>
      <c r="H12385" s="8"/>
      <c r="I12385" s="8"/>
      <c r="J12385" s="8"/>
    </row>
    <row r="12386" spans="3:10" x14ac:dyDescent="0.25">
      <c r="C12386" s="5">
        <v>43229.583333333336</v>
      </c>
      <c r="D12386" s="6">
        <v>12915.25</v>
      </c>
      <c r="E12386" s="6">
        <v>12921.72</v>
      </c>
      <c r="F12386" s="6">
        <v>12893.14</v>
      </c>
      <c r="G12386" s="6">
        <v>12894.16</v>
      </c>
      <c r="H12386" s="6"/>
      <c r="I12386" s="6"/>
      <c r="J12386" s="6"/>
    </row>
    <row r="12387" spans="3:10" x14ac:dyDescent="0.25">
      <c r="C12387" s="7">
        <v>43229.625</v>
      </c>
      <c r="D12387" s="8">
        <v>12894.41</v>
      </c>
      <c r="E12387" s="8">
        <v>12911.23</v>
      </c>
      <c r="F12387" s="8">
        <v>12888.14</v>
      </c>
      <c r="G12387" s="8">
        <v>12895.9</v>
      </c>
      <c r="H12387" s="8"/>
      <c r="I12387" s="8"/>
      <c r="J12387" s="8"/>
    </row>
    <row r="12388" spans="3:10" x14ac:dyDescent="0.25">
      <c r="C12388" s="5">
        <v>43229.666666666664</v>
      </c>
      <c r="D12388" s="6">
        <v>12895.4</v>
      </c>
      <c r="E12388" s="6">
        <v>12932.35</v>
      </c>
      <c r="F12388" s="6">
        <v>12894.4</v>
      </c>
      <c r="G12388" s="6">
        <v>12923.63</v>
      </c>
      <c r="H12388" s="6"/>
      <c r="I12388" s="6"/>
      <c r="J12388" s="6"/>
    </row>
    <row r="12389" spans="3:10" x14ac:dyDescent="0.25">
      <c r="C12389" s="7">
        <v>43229.708333333336</v>
      </c>
      <c r="D12389" s="8">
        <v>12923.64</v>
      </c>
      <c r="E12389" s="8">
        <v>12947.24</v>
      </c>
      <c r="F12389" s="8">
        <v>12913.05</v>
      </c>
      <c r="G12389" s="8">
        <v>12927.63</v>
      </c>
      <c r="H12389" s="8"/>
      <c r="I12389" s="8"/>
      <c r="J12389" s="8"/>
    </row>
    <row r="12390" spans="3:10" x14ac:dyDescent="0.25">
      <c r="C12390" s="5">
        <v>43229.75</v>
      </c>
      <c r="D12390" s="6">
        <v>12927.88</v>
      </c>
      <c r="E12390" s="6">
        <v>12955.96</v>
      </c>
      <c r="F12390" s="6">
        <v>12923.85</v>
      </c>
      <c r="G12390" s="6">
        <v>12954.71</v>
      </c>
      <c r="H12390" s="6"/>
      <c r="I12390" s="6"/>
      <c r="J12390" s="6"/>
    </row>
    <row r="12391" spans="3:10" x14ac:dyDescent="0.25">
      <c r="C12391" s="7">
        <v>43229.791666666664</v>
      </c>
      <c r="D12391" s="8">
        <v>12954.46</v>
      </c>
      <c r="E12391" s="8">
        <v>12990.39</v>
      </c>
      <c r="F12391" s="8">
        <v>12952.22</v>
      </c>
      <c r="G12391" s="8">
        <v>12985.64</v>
      </c>
      <c r="H12391" s="8"/>
      <c r="I12391" s="8"/>
      <c r="J12391" s="8"/>
    </row>
    <row r="12392" spans="3:10" x14ac:dyDescent="0.25">
      <c r="C12392" s="5">
        <v>43229.833333333336</v>
      </c>
      <c r="D12392" s="6">
        <v>12985.89</v>
      </c>
      <c r="E12392" s="6">
        <v>12994.63</v>
      </c>
      <c r="F12392" s="6">
        <v>12974.9</v>
      </c>
      <c r="G12392" s="6">
        <v>12979.15</v>
      </c>
      <c r="H12392" s="6"/>
      <c r="I12392" s="6"/>
      <c r="J12392" s="6"/>
    </row>
    <row r="12393" spans="3:10" x14ac:dyDescent="0.25">
      <c r="C12393" s="7">
        <v>43229.875</v>
      </c>
      <c r="D12393" s="8">
        <v>12979.65</v>
      </c>
      <c r="E12393" s="8">
        <v>12987.65</v>
      </c>
      <c r="F12393" s="8">
        <v>12971.91</v>
      </c>
      <c r="G12393" s="8">
        <v>12976.91</v>
      </c>
      <c r="H12393" s="8"/>
      <c r="I12393" s="8"/>
      <c r="J12393" s="8"/>
    </row>
    <row r="12394" spans="3:10" x14ac:dyDescent="0.25">
      <c r="C12394" s="5">
        <v>43229.916666666664</v>
      </c>
      <c r="D12394" s="6">
        <v>12977.16</v>
      </c>
      <c r="E12394" s="6">
        <v>12979.67</v>
      </c>
      <c r="F12394" s="6">
        <v>12966.17</v>
      </c>
      <c r="G12394" s="6">
        <v>12974.42</v>
      </c>
      <c r="H12394" s="6"/>
      <c r="I12394" s="6"/>
      <c r="J12394" s="6"/>
    </row>
    <row r="12395" spans="3:10" x14ac:dyDescent="0.25">
      <c r="C12395" s="7">
        <v>43229.958333333336</v>
      </c>
      <c r="D12395" s="8">
        <v>12973.57</v>
      </c>
      <c r="E12395" s="8">
        <v>12975.98</v>
      </c>
      <c r="F12395" s="8">
        <v>12972.37</v>
      </c>
      <c r="G12395" s="8">
        <v>12973.58</v>
      </c>
      <c r="H12395" s="8"/>
      <c r="I12395" s="8"/>
      <c r="J12395" s="8"/>
    </row>
    <row r="12396" spans="3:10" x14ac:dyDescent="0.25">
      <c r="C12396" s="5">
        <v>43230.041666666664</v>
      </c>
      <c r="D12396" s="6">
        <v>12972.37</v>
      </c>
      <c r="E12396" s="6">
        <v>12982.01</v>
      </c>
      <c r="F12396" s="6">
        <v>12968.98</v>
      </c>
      <c r="G12396" s="6">
        <v>12973.59</v>
      </c>
      <c r="H12396" s="6"/>
      <c r="I12396" s="6"/>
      <c r="J12396" s="6"/>
    </row>
    <row r="12397" spans="3:10" x14ac:dyDescent="0.25">
      <c r="C12397" s="7">
        <v>43230.083333333336</v>
      </c>
      <c r="D12397" s="8">
        <v>12973.59</v>
      </c>
      <c r="E12397" s="8">
        <v>12973.59</v>
      </c>
      <c r="F12397" s="8">
        <v>12955.46</v>
      </c>
      <c r="G12397" s="8">
        <v>12973.2</v>
      </c>
      <c r="H12397" s="8"/>
      <c r="I12397" s="8"/>
      <c r="J12397" s="8"/>
    </row>
    <row r="12398" spans="3:10" x14ac:dyDescent="0.25">
      <c r="C12398" s="5">
        <v>43230.125</v>
      </c>
      <c r="D12398" s="6">
        <v>12973.2</v>
      </c>
      <c r="E12398" s="6">
        <v>12981.62</v>
      </c>
      <c r="F12398" s="6">
        <v>12967.69</v>
      </c>
      <c r="G12398" s="6">
        <v>12974.91</v>
      </c>
      <c r="H12398" s="6"/>
      <c r="I12398" s="6"/>
      <c r="J12398" s="6"/>
    </row>
    <row r="12399" spans="3:10" x14ac:dyDescent="0.25">
      <c r="C12399" s="7">
        <v>43230.166666666664</v>
      </c>
      <c r="D12399" s="8">
        <v>12974.91</v>
      </c>
      <c r="E12399" s="8">
        <v>12993.92</v>
      </c>
      <c r="F12399" s="8">
        <v>12972.22</v>
      </c>
      <c r="G12399" s="8">
        <v>12988.97</v>
      </c>
      <c r="H12399" s="8"/>
      <c r="I12399" s="8"/>
      <c r="J12399" s="8"/>
    </row>
    <row r="12400" spans="3:10" x14ac:dyDescent="0.25">
      <c r="C12400" s="5">
        <v>43230.208333333336</v>
      </c>
      <c r="D12400" s="6">
        <v>12988.97</v>
      </c>
      <c r="E12400" s="6">
        <v>13011.63</v>
      </c>
      <c r="F12400" s="6">
        <v>12987.76</v>
      </c>
      <c r="G12400" s="6">
        <v>12996.6</v>
      </c>
      <c r="H12400" s="6"/>
      <c r="I12400" s="6"/>
      <c r="J12400" s="6"/>
    </row>
    <row r="12401" spans="3:10" x14ac:dyDescent="0.25">
      <c r="C12401" s="7">
        <v>43230.25</v>
      </c>
      <c r="D12401" s="8">
        <v>12997.81</v>
      </c>
      <c r="E12401" s="8">
        <v>13005.25</v>
      </c>
      <c r="F12401" s="8">
        <v>12997.81</v>
      </c>
      <c r="G12401" s="8">
        <v>13002.85</v>
      </c>
      <c r="H12401" s="8"/>
      <c r="I12401" s="8"/>
      <c r="J12401" s="8"/>
    </row>
    <row r="12402" spans="3:10" x14ac:dyDescent="0.25">
      <c r="C12402" s="5">
        <v>43230.291666666664</v>
      </c>
      <c r="D12402" s="6">
        <v>13004.05</v>
      </c>
      <c r="E12402" s="6">
        <v>13007.76</v>
      </c>
      <c r="F12402" s="6">
        <v>12994.54</v>
      </c>
      <c r="G12402" s="6">
        <v>12995.75</v>
      </c>
      <c r="H12402" s="6"/>
      <c r="I12402" s="6"/>
      <c r="J12402" s="6"/>
    </row>
    <row r="12403" spans="3:10" x14ac:dyDescent="0.25">
      <c r="C12403" s="7">
        <v>43230.333333333336</v>
      </c>
      <c r="D12403" s="8">
        <v>12996.95</v>
      </c>
      <c r="E12403" s="8">
        <v>12998.18</v>
      </c>
      <c r="F12403" s="8">
        <v>12986.62</v>
      </c>
      <c r="G12403" s="8">
        <v>12989.23</v>
      </c>
      <c r="H12403" s="8"/>
      <c r="I12403" s="8"/>
      <c r="J12403" s="8"/>
    </row>
    <row r="12404" spans="3:10" x14ac:dyDescent="0.25">
      <c r="C12404" s="5">
        <v>43230.375</v>
      </c>
      <c r="D12404" s="6">
        <v>12986.23</v>
      </c>
      <c r="E12404" s="6">
        <v>12986.73</v>
      </c>
      <c r="F12404" s="6">
        <v>12959</v>
      </c>
      <c r="G12404" s="6">
        <v>12969.08</v>
      </c>
      <c r="H12404" s="6"/>
      <c r="I12404" s="6"/>
      <c r="J12404" s="6"/>
    </row>
    <row r="12405" spans="3:10" x14ac:dyDescent="0.25">
      <c r="C12405" s="7">
        <v>43230.416666666664</v>
      </c>
      <c r="D12405" s="8">
        <v>12972.61</v>
      </c>
      <c r="E12405" s="8">
        <v>13034.87</v>
      </c>
      <c r="F12405" s="8">
        <v>12958.16</v>
      </c>
      <c r="G12405" s="8">
        <v>13030.24</v>
      </c>
      <c r="H12405" s="8"/>
      <c r="I12405" s="8"/>
      <c r="J12405" s="8"/>
    </row>
    <row r="12406" spans="3:10" x14ac:dyDescent="0.25">
      <c r="C12406" s="5">
        <v>43230.458333333336</v>
      </c>
      <c r="D12406" s="6">
        <v>13030.23</v>
      </c>
      <c r="E12406" s="6">
        <v>13031.49</v>
      </c>
      <c r="F12406" s="6">
        <v>13008.16</v>
      </c>
      <c r="G12406" s="6">
        <v>13028.04</v>
      </c>
      <c r="H12406" s="6"/>
      <c r="I12406" s="6"/>
      <c r="J12406" s="6"/>
    </row>
    <row r="12407" spans="3:10" x14ac:dyDescent="0.25">
      <c r="C12407" s="7">
        <v>43230.5</v>
      </c>
      <c r="D12407" s="8">
        <v>13028.12</v>
      </c>
      <c r="E12407" s="8">
        <v>13032.03</v>
      </c>
      <c r="F12407" s="8">
        <v>12998.23</v>
      </c>
      <c r="G12407" s="8">
        <v>13010.07</v>
      </c>
      <c r="H12407" s="8"/>
      <c r="I12407" s="8"/>
      <c r="J12407" s="8"/>
    </row>
    <row r="12408" spans="3:10" x14ac:dyDescent="0.25">
      <c r="C12408" s="5">
        <v>43230.541666666664</v>
      </c>
      <c r="D12408" s="6">
        <v>13010.57</v>
      </c>
      <c r="E12408" s="6">
        <v>13011.59</v>
      </c>
      <c r="F12408" s="6">
        <v>12971.9</v>
      </c>
      <c r="G12408" s="6">
        <v>12979.13</v>
      </c>
      <c r="H12408" s="6"/>
      <c r="I12408" s="6"/>
      <c r="J12408" s="6"/>
    </row>
    <row r="12409" spans="3:10" x14ac:dyDescent="0.25">
      <c r="C12409" s="7">
        <v>43230.583333333336</v>
      </c>
      <c r="D12409" s="8">
        <v>12976.38</v>
      </c>
      <c r="E12409" s="8">
        <v>12997.66</v>
      </c>
      <c r="F12409" s="8">
        <v>12974.51</v>
      </c>
      <c r="G12409" s="8">
        <v>12991.16</v>
      </c>
      <c r="H12409" s="8"/>
      <c r="I12409" s="8"/>
      <c r="J12409" s="8"/>
    </row>
    <row r="12410" spans="3:10" x14ac:dyDescent="0.25">
      <c r="C12410" s="5">
        <v>43230.625</v>
      </c>
      <c r="D12410" s="6">
        <v>12990.41</v>
      </c>
      <c r="E12410" s="6">
        <v>12994.52</v>
      </c>
      <c r="F12410" s="6">
        <v>12946.32</v>
      </c>
      <c r="G12410" s="6">
        <v>12953.82</v>
      </c>
      <c r="H12410" s="6"/>
      <c r="I12410" s="6"/>
      <c r="J12410" s="6"/>
    </row>
    <row r="12411" spans="3:10" x14ac:dyDescent="0.25">
      <c r="C12411" s="7">
        <v>43230.666666666664</v>
      </c>
      <c r="D12411" s="8">
        <v>12953.57</v>
      </c>
      <c r="E12411" s="8">
        <v>12983.85</v>
      </c>
      <c r="F12411" s="8">
        <v>12928.04</v>
      </c>
      <c r="G12411" s="8">
        <v>12972.71</v>
      </c>
      <c r="H12411" s="8"/>
      <c r="I12411" s="8"/>
      <c r="J12411" s="8"/>
    </row>
    <row r="12412" spans="3:10" x14ac:dyDescent="0.25">
      <c r="C12412" s="5">
        <v>43230.708333333336</v>
      </c>
      <c r="D12412" s="6">
        <v>12972.96</v>
      </c>
      <c r="E12412" s="6">
        <v>12998.73</v>
      </c>
      <c r="F12412" s="6">
        <v>12957.91</v>
      </c>
      <c r="G12412" s="6">
        <v>12991.73</v>
      </c>
      <c r="H12412" s="6"/>
      <c r="I12412" s="6"/>
      <c r="J12412" s="6"/>
    </row>
    <row r="12413" spans="3:10" x14ac:dyDescent="0.25">
      <c r="C12413" s="7">
        <v>43230.75</v>
      </c>
      <c r="D12413" s="8">
        <v>12991.48</v>
      </c>
      <c r="E12413" s="8">
        <v>13034</v>
      </c>
      <c r="F12413" s="8">
        <v>12989.98</v>
      </c>
      <c r="G12413" s="8">
        <v>13017.77</v>
      </c>
      <c r="H12413" s="8"/>
      <c r="I12413" s="8"/>
      <c r="J12413" s="8"/>
    </row>
    <row r="12414" spans="3:10" x14ac:dyDescent="0.25">
      <c r="C12414" s="5">
        <v>43230.791666666664</v>
      </c>
      <c r="D12414" s="6">
        <v>13017.52</v>
      </c>
      <c r="E12414" s="6">
        <v>13033.22</v>
      </c>
      <c r="F12414" s="6">
        <v>13013.57</v>
      </c>
      <c r="G12414" s="6">
        <v>13024.53</v>
      </c>
      <c r="H12414" s="6"/>
      <c r="I12414" s="6"/>
      <c r="J12414" s="6"/>
    </row>
    <row r="12415" spans="3:10" x14ac:dyDescent="0.25">
      <c r="C12415" s="7">
        <v>43230.833333333336</v>
      </c>
      <c r="D12415" s="8">
        <v>13024.78</v>
      </c>
      <c r="E12415" s="8">
        <v>13031.78</v>
      </c>
      <c r="F12415" s="8">
        <v>13005.53</v>
      </c>
      <c r="G12415" s="8">
        <v>13010.03</v>
      </c>
      <c r="H12415" s="8"/>
      <c r="I12415" s="8"/>
      <c r="J12415" s="8"/>
    </row>
    <row r="12416" spans="3:10" x14ac:dyDescent="0.25">
      <c r="C12416" s="5">
        <v>43230.875</v>
      </c>
      <c r="D12416" s="6">
        <v>13010.28</v>
      </c>
      <c r="E12416" s="6">
        <v>13020.28</v>
      </c>
      <c r="F12416" s="6">
        <v>13007.03</v>
      </c>
      <c r="G12416" s="6">
        <v>13017.79</v>
      </c>
      <c r="H12416" s="6"/>
      <c r="I12416" s="6"/>
      <c r="J12416" s="6"/>
    </row>
    <row r="12417" spans="3:10" x14ac:dyDescent="0.25">
      <c r="C12417" s="7">
        <v>43230.916666666664</v>
      </c>
      <c r="D12417" s="8">
        <v>13017.29</v>
      </c>
      <c r="E12417" s="8">
        <v>13034.03</v>
      </c>
      <c r="F12417" s="8">
        <v>13010.79</v>
      </c>
      <c r="G12417" s="8">
        <v>13028.54</v>
      </c>
      <c r="H12417" s="8"/>
      <c r="I12417" s="8"/>
      <c r="J12417" s="8"/>
    </row>
    <row r="12418" spans="3:10" x14ac:dyDescent="0.25">
      <c r="C12418" s="5">
        <v>43230.958333333336</v>
      </c>
      <c r="D12418" s="6">
        <v>13017.41</v>
      </c>
      <c r="E12418" s="6">
        <v>13018.61</v>
      </c>
      <c r="F12418" s="6">
        <v>13007.83</v>
      </c>
      <c r="G12418" s="6">
        <v>13007.83</v>
      </c>
      <c r="H12418" s="6"/>
      <c r="I12418" s="6"/>
      <c r="J12418" s="6"/>
    </row>
    <row r="12419" spans="3:10" x14ac:dyDescent="0.25">
      <c r="C12419" s="7">
        <v>43231.041666666664</v>
      </c>
      <c r="D12419" s="8">
        <v>13006.64</v>
      </c>
      <c r="E12419" s="8">
        <v>13023.4</v>
      </c>
      <c r="F12419" s="8">
        <v>13006.64</v>
      </c>
      <c r="G12419" s="8">
        <v>13017.42</v>
      </c>
      <c r="H12419" s="8"/>
      <c r="I12419" s="8"/>
      <c r="J12419" s="8"/>
    </row>
    <row r="12420" spans="3:10" x14ac:dyDescent="0.25">
      <c r="C12420" s="5">
        <v>43231.083333333336</v>
      </c>
      <c r="D12420" s="6">
        <v>13016.22</v>
      </c>
      <c r="E12420" s="6">
        <v>13030.8</v>
      </c>
      <c r="F12420" s="6">
        <v>13013.82</v>
      </c>
      <c r="G12420" s="6">
        <v>13030.8</v>
      </c>
      <c r="H12420" s="6"/>
      <c r="I12420" s="6"/>
      <c r="J12420" s="6"/>
    </row>
    <row r="12421" spans="3:10" x14ac:dyDescent="0.25">
      <c r="C12421" s="7">
        <v>43231.125</v>
      </c>
      <c r="D12421" s="8">
        <v>13030.2</v>
      </c>
      <c r="E12421" s="8">
        <v>13038.98</v>
      </c>
      <c r="F12421" s="8">
        <v>13029.41</v>
      </c>
      <c r="G12421" s="8">
        <v>13031.8</v>
      </c>
      <c r="H12421" s="8"/>
      <c r="I12421" s="8"/>
      <c r="J12421" s="8"/>
    </row>
    <row r="12422" spans="3:10" x14ac:dyDescent="0.25">
      <c r="C12422" s="5">
        <v>43231.166666666664</v>
      </c>
      <c r="D12422" s="6">
        <v>13033</v>
      </c>
      <c r="E12422" s="6">
        <v>13038.43</v>
      </c>
      <c r="F12422" s="6">
        <v>13023.86</v>
      </c>
      <c r="G12422" s="6">
        <v>13026.26</v>
      </c>
      <c r="H12422" s="6"/>
      <c r="I12422" s="6"/>
      <c r="J12422" s="6"/>
    </row>
    <row r="12423" spans="3:10" x14ac:dyDescent="0.25">
      <c r="C12423" s="7">
        <v>43231.208333333336</v>
      </c>
      <c r="D12423" s="8">
        <v>13027.45</v>
      </c>
      <c r="E12423" s="8">
        <v>13040.82</v>
      </c>
      <c r="F12423" s="8">
        <v>13026.26</v>
      </c>
      <c r="G12423" s="8">
        <v>13034.84</v>
      </c>
      <c r="H12423" s="8"/>
      <c r="I12423" s="8"/>
      <c r="J12423" s="8"/>
    </row>
    <row r="12424" spans="3:10" x14ac:dyDescent="0.25">
      <c r="C12424" s="5">
        <v>43231.25</v>
      </c>
      <c r="D12424" s="6">
        <v>13036.03</v>
      </c>
      <c r="E12424" s="6">
        <v>13038.68</v>
      </c>
      <c r="F12424" s="6">
        <v>13031.44</v>
      </c>
      <c r="G12424" s="6">
        <v>13037.48</v>
      </c>
      <c r="H12424" s="6"/>
      <c r="I12424" s="6"/>
      <c r="J12424" s="6"/>
    </row>
    <row r="12425" spans="3:10" x14ac:dyDescent="0.25">
      <c r="C12425" s="7">
        <v>43231.291666666664</v>
      </c>
      <c r="D12425" s="8">
        <v>13037.48</v>
      </c>
      <c r="E12425" s="8">
        <v>13038.62</v>
      </c>
      <c r="F12425" s="8">
        <v>13029.89</v>
      </c>
      <c r="G12425" s="8">
        <v>13029.89</v>
      </c>
      <c r="H12425" s="8"/>
      <c r="I12425" s="8"/>
      <c r="J12425" s="8"/>
    </row>
    <row r="12426" spans="3:10" x14ac:dyDescent="0.25">
      <c r="C12426" s="5">
        <v>43231.333333333336</v>
      </c>
      <c r="D12426" s="6">
        <v>13029.89</v>
      </c>
      <c r="E12426" s="6">
        <v>13038.62</v>
      </c>
      <c r="F12426" s="6">
        <v>13025.16</v>
      </c>
      <c r="G12426" s="6">
        <v>13038.62</v>
      </c>
      <c r="H12426" s="6"/>
      <c r="I12426" s="6"/>
      <c r="J12426" s="6"/>
    </row>
    <row r="12427" spans="3:10" x14ac:dyDescent="0.25">
      <c r="C12427" s="7">
        <v>43231.375</v>
      </c>
      <c r="D12427" s="8">
        <v>13040.59</v>
      </c>
      <c r="E12427" s="8">
        <v>13043.47</v>
      </c>
      <c r="F12427" s="8">
        <v>13012.52</v>
      </c>
      <c r="G12427" s="8">
        <v>13015.05</v>
      </c>
      <c r="H12427" s="8"/>
      <c r="I12427" s="8"/>
      <c r="J12427" s="8"/>
    </row>
    <row r="12428" spans="3:10" x14ac:dyDescent="0.25">
      <c r="C12428" s="5">
        <v>43231.416666666664</v>
      </c>
      <c r="D12428" s="6">
        <v>13015.8</v>
      </c>
      <c r="E12428" s="6">
        <v>13032.5</v>
      </c>
      <c r="F12428" s="6">
        <v>13001.19</v>
      </c>
      <c r="G12428" s="6">
        <v>13002.87</v>
      </c>
      <c r="H12428" s="6"/>
      <c r="I12428" s="6"/>
      <c r="J12428" s="6"/>
    </row>
    <row r="12429" spans="3:10" x14ac:dyDescent="0.25">
      <c r="C12429" s="7">
        <v>43231.458333333336</v>
      </c>
      <c r="D12429" s="8">
        <v>13003.38</v>
      </c>
      <c r="E12429" s="8">
        <v>13015.96</v>
      </c>
      <c r="F12429" s="8">
        <v>12980.07</v>
      </c>
      <c r="G12429" s="8">
        <v>12984.64</v>
      </c>
      <c r="H12429" s="8"/>
      <c r="I12429" s="8"/>
      <c r="J12429" s="8"/>
    </row>
    <row r="12430" spans="3:10" x14ac:dyDescent="0.25">
      <c r="C12430" s="5">
        <v>43231.5</v>
      </c>
      <c r="D12430" s="6">
        <v>12984.39</v>
      </c>
      <c r="E12430" s="6">
        <v>12990.29</v>
      </c>
      <c r="F12430" s="6">
        <v>12962.08</v>
      </c>
      <c r="G12430" s="6">
        <v>12977.89</v>
      </c>
      <c r="H12430" s="6"/>
      <c r="I12430" s="6"/>
      <c r="J12430" s="6"/>
    </row>
    <row r="12431" spans="3:10" x14ac:dyDescent="0.25">
      <c r="C12431" s="7">
        <v>43231.541666666664</v>
      </c>
      <c r="D12431" s="8">
        <v>12978.14</v>
      </c>
      <c r="E12431" s="8">
        <v>12995.76</v>
      </c>
      <c r="F12431" s="8">
        <v>12969.05</v>
      </c>
      <c r="G12431" s="8">
        <v>12984.73</v>
      </c>
      <c r="H12431" s="8"/>
      <c r="I12431" s="8"/>
      <c r="J12431" s="8"/>
    </row>
    <row r="12432" spans="3:10" x14ac:dyDescent="0.25">
      <c r="C12432" s="5">
        <v>43231.583333333336</v>
      </c>
      <c r="D12432" s="6">
        <v>12984.23</v>
      </c>
      <c r="E12432" s="6">
        <v>13000.15</v>
      </c>
      <c r="F12432" s="6">
        <v>12983.23</v>
      </c>
      <c r="G12432" s="6">
        <v>12995.64</v>
      </c>
      <c r="H12432" s="6"/>
      <c r="I12432" s="6"/>
      <c r="J12432" s="6"/>
    </row>
    <row r="12433" spans="3:10" x14ac:dyDescent="0.25">
      <c r="C12433" s="7">
        <v>43231.625</v>
      </c>
      <c r="D12433" s="8">
        <v>12995.89</v>
      </c>
      <c r="E12433" s="8">
        <v>12997.89</v>
      </c>
      <c r="F12433" s="8">
        <v>12964.4</v>
      </c>
      <c r="G12433" s="8">
        <v>12968.72</v>
      </c>
      <c r="H12433" s="8"/>
      <c r="I12433" s="8"/>
      <c r="J12433" s="8"/>
    </row>
    <row r="12434" spans="3:10" x14ac:dyDescent="0.25">
      <c r="C12434" s="5">
        <v>43231.666666666664</v>
      </c>
      <c r="D12434" s="6">
        <v>12968.22</v>
      </c>
      <c r="E12434" s="6">
        <v>12993.16</v>
      </c>
      <c r="F12434" s="6">
        <v>12962.94</v>
      </c>
      <c r="G12434" s="6">
        <v>12992.91</v>
      </c>
      <c r="H12434" s="6"/>
      <c r="I12434" s="6"/>
      <c r="J12434" s="6"/>
    </row>
    <row r="12435" spans="3:10" x14ac:dyDescent="0.25">
      <c r="C12435" s="7">
        <v>43231.708333333336</v>
      </c>
      <c r="D12435" s="8">
        <v>12991.91</v>
      </c>
      <c r="E12435" s="8">
        <v>12997.84</v>
      </c>
      <c r="F12435" s="8">
        <v>12974.83</v>
      </c>
      <c r="G12435" s="8">
        <v>12997.48</v>
      </c>
      <c r="H12435" s="8"/>
      <c r="I12435" s="8"/>
      <c r="J12435" s="8"/>
    </row>
    <row r="12436" spans="3:10" x14ac:dyDescent="0.25">
      <c r="C12436" s="5">
        <v>43231.75</v>
      </c>
      <c r="D12436" s="6">
        <v>12997.73</v>
      </c>
      <c r="E12436" s="6">
        <v>13011.83</v>
      </c>
      <c r="F12436" s="6">
        <v>12984.69</v>
      </c>
      <c r="G12436" s="6">
        <v>12989.29</v>
      </c>
      <c r="H12436" s="6"/>
      <c r="I12436" s="6"/>
      <c r="J12436" s="6"/>
    </row>
    <row r="12437" spans="3:10" x14ac:dyDescent="0.25">
      <c r="C12437" s="7">
        <v>43231.791666666664</v>
      </c>
      <c r="D12437" s="8">
        <v>12989.79</v>
      </c>
      <c r="E12437" s="8">
        <v>12994.09</v>
      </c>
      <c r="F12437" s="8">
        <v>12970.02</v>
      </c>
      <c r="G12437" s="8">
        <v>12982.59</v>
      </c>
      <c r="H12437" s="8"/>
      <c r="I12437" s="8"/>
      <c r="J12437" s="8"/>
    </row>
    <row r="12438" spans="3:10" x14ac:dyDescent="0.25">
      <c r="C12438" s="5">
        <v>43231.833333333336</v>
      </c>
      <c r="D12438" s="6">
        <v>12982.84</v>
      </c>
      <c r="E12438" s="6">
        <v>12989.84</v>
      </c>
      <c r="F12438" s="6">
        <v>12977.59</v>
      </c>
      <c r="G12438" s="6">
        <v>12984.84</v>
      </c>
      <c r="H12438" s="6"/>
      <c r="I12438" s="6"/>
      <c r="J12438" s="6"/>
    </row>
    <row r="12439" spans="3:10" x14ac:dyDescent="0.25">
      <c r="C12439" s="7">
        <v>43231.875</v>
      </c>
      <c r="D12439" s="8">
        <v>12984.59</v>
      </c>
      <c r="E12439" s="8">
        <v>12988.34</v>
      </c>
      <c r="F12439" s="8">
        <v>12973.34</v>
      </c>
      <c r="G12439" s="8">
        <v>12985.84</v>
      </c>
      <c r="H12439" s="8"/>
      <c r="I12439" s="8"/>
      <c r="J12439" s="8"/>
    </row>
    <row r="12440" spans="3:10" x14ac:dyDescent="0.25">
      <c r="C12440" s="5">
        <v>43231.916666666664</v>
      </c>
      <c r="D12440" s="6">
        <v>12985.59</v>
      </c>
      <c r="E12440" s="6">
        <v>12994.09</v>
      </c>
      <c r="F12440" s="6">
        <v>12983.59</v>
      </c>
      <c r="G12440" s="6">
        <v>12986.24</v>
      </c>
      <c r="H12440" s="6"/>
      <c r="I12440" s="6"/>
      <c r="J12440" s="6"/>
    </row>
    <row r="12441" spans="3:10" x14ac:dyDescent="0.25">
      <c r="C12441" s="7">
        <v>43234.041666666664</v>
      </c>
      <c r="D12441" s="8">
        <v>13022.25</v>
      </c>
      <c r="E12441" s="8">
        <v>13022.25</v>
      </c>
      <c r="F12441" s="8">
        <v>13007.87</v>
      </c>
      <c r="G12441" s="8">
        <v>13009.65</v>
      </c>
      <c r="H12441" s="8"/>
      <c r="I12441" s="8"/>
      <c r="J12441" s="8"/>
    </row>
    <row r="12442" spans="3:10" x14ac:dyDescent="0.25">
      <c r="C12442" s="5">
        <v>43234.083333333336</v>
      </c>
      <c r="D12442" s="6">
        <v>13009.06</v>
      </c>
      <c r="E12442" s="6">
        <v>13017.59</v>
      </c>
      <c r="F12442" s="6">
        <v>13009.06</v>
      </c>
      <c r="G12442" s="6">
        <v>13016.4</v>
      </c>
      <c r="H12442" s="6"/>
      <c r="I12442" s="6"/>
      <c r="J12442" s="6"/>
    </row>
    <row r="12443" spans="3:10" x14ac:dyDescent="0.25">
      <c r="C12443" s="7">
        <v>43234.125</v>
      </c>
      <c r="D12443" s="8">
        <v>13017.59</v>
      </c>
      <c r="E12443" s="8">
        <v>13019.1</v>
      </c>
      <c r="F12443" s="8">
        <v>13013.01</v>
      </c>
      <c r="G12443" s="8">
        <v>13017.97</v>
      </c>
      <c r="H12443" s="8"/>
      <c r="I12443" s="8"/>
      <c r="J12443" s="8"/>
    </row>
    <row r="12444" spans="3:10" x14ac:dyDescent="0.25">
      <c r="C12444" s="5">
        <v>43234.166666666664</v>
      </c>
      <c r="D12444" s="6">
        <v>13017.97</v>
      </c>
      <c r="E12444" s="6">
        <v>13023.76</v>
      </c>
      <c r="F12444" s="6">
        <v>13013.04</v>
      </c>
      <c r="G12444" s="6">
        <v>13022.57</v>
      </c>
      <c r="H12444" s="6"/>
      <c r="I12444" s="6"/>
      <c r="J12444" s="6"/>
    </row>
    <row r="12445" spans="3:10" x14ac:dyDescent="0.25">
      <c r="C12445" s="7">
        <v>43234.208333333336</v>
      </c>
      <c r="D12445" s="8">
        <v>13022.57</v>
      </c>
      <c r="E12445" s="8">
        <v>13028.22</v>
      </c>
      <c r="F12445" s="8">
        <v>13020.38</v>
      </c>
      <c r="G12445" s="8">
        <v>13023.45</v>
      </c>
      <c r="H12445" s="8"/>
      <c r="I12445" s="8"/>
      <c r="J12445" s="8"/>
    </row>
    <row r="12446" spans="3:10" x14ac:dyDescent="0.25">
      <c r="C12446" s="5">
        <v>43234.25</v>
      </c>
      <c r="D12446" s="6">
        <v>13023.45</v>
      </c>
      <c r="E12446" s="6">
        <v>13025.84</v>
      </c>
      <c r="F12446" s="6">
        <v>13017.5</v>
      </c>
      <c r="G12446" s="6">
        <v>13024.65</v>
      </c>
      <c r="H12446" s="6"/>
      <c r="I12446" s="6"/>
      <c r="J12446" s="6"/>
    </row>
    <row r="12447" spans="3:10" x14ac:dyDescent="0.25">
      <c r="C12447" s="7">
        <v>43234.291666666664</v>
      </c>
      <c r="D12447" s="8">
        <v>13024.65</v>
      </c>
      <c r="E12447" s="8">
        <v>13032.17</v>
      </c>
      <c r="F12447" s="8">
        <v>13020.6</v>
      </c>
      <c r="G12447" s="8">
        <v>13020.6</v>
      </c>
      <c r="H12447" s="8"/>
      <c r="I12447" s="8"/>
      <c r="J12447" s="8"/>
    </row>
    <row r="12448" spans="3:10" x14ac:dyDescent="0.25">
      <c r="C12448" s="5">
        <v>43234.333333333336</v>
      </c>
      <c r="D12448" s="6">
        <v>13021.6</v>
      </c>
      <c r="E12448" s="6">
        <v>13028.46</v>
      </c>
      <c r="F12448" s="6">
        <v>13017.64</v>
      </c>
      <c r="G12448" s="6">
        <v>13019.7</v>
      </c>
      <c r="H12448" s="6"/>
      <c r="I12448" s="6"/>
      <c r="J12448" s="6"/>
    </row>
    <row r="12449" spans="3:10" x14ac:dyDescent="0.25">
      <c r="C12449" s="7">
        <v>43234.375</v>
      </c>
      <c r="D12449" s="8">
        <v>13026.73</v>
      </c>
      <c r="E12449" s="8">
        <v>13028.23</v>
      </c>
      <c r="F12449" s="8">
        <v>13003.28</v>
      </c>
      <c r="G12449" s="8">
        <v>13012.08</v>
      </c>
      <c r="H12449" s="8"/>
      <c r="I12449" s="8"/>
      <c r="J12449" s="8"/>
    </row>
    <row r="12450" spans="3:10" x14ac:dyDescent="0.25">
      <c r="C12450" s="5">
        <v>43234.416666666664</v>
      </c>
      <c r="D12450" s="6">
        <v>13008.11</v>
      </c>
      <c r="E12450" s="6">
        <v>13015.24</v>
      </c>
      <c r="F12450" s="6">
        <v>12950.74</v>
      </c>
      <c r="G12450" s="6">
        <v>12971.04</v>
      </c>
      <c r="H12450" s="6"/>
      <c r="I12450" s="6"/>
      <c r="J12450" s="6"/>
    </row>
    <row r="12451" spans="3:10" x14ac:dyDescent="0.25">
      <c r="C12451" s="7">
        <v>43234.458333333336</v>
      </c>
      <c r="D12451" s="8">
        <v>12970.29</v>
      </c>
      <c r="E12451" s="8">
        <v>13015.09</v>
      </c>
      <c r="F12451" s="8">
        <v>12969.85</v>
      </c>
      <c r="G12451" s="8">
        <v>12974.67</v>
      </c>
      <c r="H12451" s="8"/>
      <c r="I12451" s="8"/>
      <c r="J12451" s="8"/>
    </row>
    <row r="12452" spans="3:10" x14ac:dyDescent="0.25">
      <c r="C12452" s="5">
        <v>43234.5</v>
      </c>
      <c r="D12452" s="6">
        <v>12974.42</v>
      </c>
      <c r="E12452" s="6">
        <v>12995.39</v>
      </c>
      <c r="F12452" s="6">
        <v>12967.17</v>
      </c>
      <c r="G12452" s="6">
        <v>12976.16</v>
      </c>
      <c r="H12452" s="6"/>
      <c r="I12452" s="6"/>
      <c r="J12452" s="6"/>
    </row>
    <row r="12453" spans="3:10" x14ac:dyDescent="0.25">
      <c r="C12453" s="7">
        <v>43234.541666666664</v>
      </c>
      <c r="D12453" s="8">
        <v>12975.91</v>
      </c>
      <c r="E12453" s="8">
        <v>12986.96</v>
      </c>
      <c r="F12453" s="8">
        <v>12931.98</v>
      </c>
      <c r="G12453" s="8">
        <v>12962.56</v>
      </c>
      <c r="H12453" s="8"/>
      <c r="I12453" s="8"/>
      <c r="J12453" s="8"/>
    </row>
    <row r="12454" spans="3:10" x14ac:dyDescent="0.25">
      <c r="C12454" s="5">
        <v>43234.583333333336</v>
      </c>
      <c r="D12454" s="6">
        <v>12962.81</v>
      </c>
      <c r="E12454" s="6">
        <v>12970.8</v>
      </c>
      <c r="F12454" s="6">
        <v>12942.63</v>
      </c>
      <c r="G12454" s="6">
        <v>12961.5</v>
      </c>
      <c r="H12454" s="6"/>
      <c r="I12454" s="6"/>
      <c r="J12454" s="6"/>
    </row>
    <row r="12455" spans="3:10" x14ac:dyDescent="0.25">
      <c r="C12455" s="7">
        <v>43234.625</v>
      </c>
      <c r="D12455" s="8">
        <v>12961.25</v>
      </c>
      <c r="E12455" s="8">
        <v>12963.06</v>
      </c>
      <c r="F12455" s="8">
        <v>12936.34</v>
      </c>
      <c r="G12455" s="8">
        <v>12946.11</v>
      </c>
      <c r="H12455" s="8"/>
      <c r="I12455" s="8"/>
      <c r="J12455" s="8"/>
    </row>
    <row r="12456" spans="3:10" x14ac:dyDescent="0.25">
      <c r="C12456" s="5">
        <v>43234.666666666664</v>
      </c>
      <c r="D12456" s="6">
        <v>12946.61</v>
      </c>
      <c r="E12456" s="6">
        <v>12960.08</v>
      </c>
      <c r="F12456" s="6">
        <v>12924.8</v>
      </c>
      <c r="G12456" s="6">
        <v>12956.23</v>
      </c>
      <c r="H12456" s="6"/>
      <c r="I12456" s="6"/>
      <c r="J12456" s="6"/>
    </row>
    <row r="12457" spans="3:10" x14ac:dyDescent="0.25">
      <c r="C12457" s="7">
        <v>43234.708333333336</v>
      </c>
      <c r="D12457" s="8">
        <v>12955.73</v>
      </c>
      <c r="E12457" s="8">
        <v>12981.62</v>
      </c>
      <c r="F12457" s="8">
        <v>12955.48</v>
      </c>
      <c r="G12457" s="8">
        <v>12958.16</v>
      </c>
      <c r="H12457" s="8"/>
      <c r="I12457" s="8"/>
      <c r="J12457" s="8"/>
    </row>
    <row r="12458" spans="3:10" x14ac:dyDescent="0.25">
      <c r="C12458" s="5">
        <v>43234.75</v>
      </c>
      <c r="D12458" s="6">
        <v>12957.41</v>
      </c>
      <c r="E12458" s="6">
        <v>12987.81</v>
      </c>
      <c r="F12458" s="6">
        <v>12954.16</v>
      </c>
      <c r="G12458" s="6">
        <v>12970.1</v>
      </c>
      <c r="H12458" s="6"/>
      <c r="I12458" s="6"/>
      <c r="J12458" s="6"/>
    </row>
    <row r="12459" spans="3:10" x14ac:dyDescent="0.25">
      <c r="C12459" s="7">
        <v>43234.791666666664</v>
      </c>
      <c r="D12459" s="8">
        <v>12970.35</v>
      </c>
      <c r="E12459" s="8">
        <v>12979.46</v>
      </c>
      <c r="F12459" s="8">
        <v>12961.6</v>
      </c>
      <c r="G12459" s="8">
        <v>12962.71</v>
      </c>
      <c r="H12459" s="8"/>
      <c r="I12459" s="8"/>
      <c r="J12459" s="8"/>
    </row>
    <row r="12460" spans="3:10" x14ac:dyDescent="0.25">
      <c r="C12460" s="5">
        <v>43234.833333333336</v>
      </c>
      <c r="D12460" s="6">
        <v>12962.21</v>
      </c>
      <c r="E12460" s="6">
        <v>12969.96</v>
      </c>
      <c r="F12460" s="6">
        <v>12955.96</v>
      </c>
      <c r="G12460" s="6">
        <v>12968.71</v>
      </c>
      <c r="H12460" s="6"/>
      <c r="I12460" s="6"/>
      <c r="J12460" s="6"/>
    </row>
    <row r="12461" spans="3:10" x14ac:dyDescent="0.25">
      <c r="C12461" s="7">
        <v>43234.875</v>
      </c>
      <c r="D12461" s="8">
        <v>12968.46</v>
      </c>
      <c r="E12461" s="8">
        <v>12973.46</v>
      </c>
      <c r="F12461" s="8">
        <v>12959.46</v>
      </c>
      <c r="G12461" s="8">
        <v>12972.71</v>
      </c>
      <c r="H12461" s="8"/>
      <c r="I12461" s="8"/>
      <c r="J12461" s="8"/>
    </row>
    <row r="12462" spans="3:10" x14ac:dyDescent="0.25">
      <c r="C12462" s="5">
        <v>43234.916666666664</v>
      </c>
      <c r="D12462" s="6">
        <v>12972.96</v>
      </c>
      <c r="E12462" s="6">
        <v>12980.96</v>
      </c>
      <c r="F12462" s="6">
        <v>12966.22</v>
      </c>
      <c r="G12462" s="6">
        <v>12971.47</v>
      </c>
      <c r="H12462" s="6"/>
      <c r="I12462" s="6"/>
      <c r="J12462" s="6"/>
    </row>
    <row r="12463" spans="3:10" x14ac:dyDescent="0.25">
      <c r="C12463" s="7">
        <v>43234.958333333336</v>
      </c>
      <c r="D12463" s="8">
        <v>12972.03</v>
      </c>
      <c r="E12463" s="8">
        <v>12972.68</v>
      </c>
      <c r="F12463" s="8">
        <v>12964.31</v>
      </c>
      <c r="G12463" s="8">
        <v>12969.9</v>
      </c>
      <c r="H12463" s="8"/>
      <c r="I12463" s="8"/>
      <c r="J12463" s="8"/>
    </row>
    <row r="12464" spans="3:10" x14ac:dyDescent="0.25">
      <c r="C12464" s="5">
        <v>43235.041666666664</v>
      </c>
      <c r="D12464" s="6">
        <v>12969.9</v>
      </c>
      <c r="E12464" s="6">
        <v>12976.63</v>
      </c>
      <c r="F12464" s="6">
        <v>12965.34</v>
      </c>
      <c r="G12464" s="6">
        <v>12974.13</v>
      </c>
      <c r="H12464" s="6"/>
      <c r="I12464" s="6"/>
      <c r="J12464" s="6"/>
    </row>
    <row r="12465" spans="3:10" x14ac:dyDescent="0.25">
      <c r="C12465" s="7">
        <v>43235.083333333336</v>
      </c>
      <c r="D12465" s="8">
        <v>12974.13</v>
      </c>
      <c r="E12465" s="8">
        <v>12975.32</v>
      </c>
      <c r="F12465" s="8">
        <v>12964.63</v>
      </c>
      <c r="G12465" s="8">
        <v>12970.57</v>
      </c>
      <c r="H12465" s="8"/>
      <c r="I12465" s="8"/>
      <c r="J12465" s="8"/>
    </row>
    <row r="12466" spans="3:10" x14ac:dyDescent="0.25">
      <c r="C12466" s="5">
        <v>43235.125</v>
      </c>
      <c r="D12466" s="6">
        <v>12970.57</v>
      </c>
      <c r="E12466" s="6">
        <v>12976.51</v>
      </c>
      <c r="F12466" s="6">
        <v>12959.57</v>
      </c>
      <c r="G12466" s="6">
        <v>12963.13</v>
      </c>
      <c r="H12466" s="6"/>
      <c r="I12466" s="6"/>
      <c r="J12466" s="6"/>
    </row>
    <row r="12467" spans="3:10" x14ac:dyDescent="0.25">
      <c r="C12467" s="7">
        <v>43235.166666666664</v>
      </c>
      <c r="D12467" s="8">
        <v>12963.13</v>
      </c>
      <c r="E12467" s="8">
        <v>12973.79</v>
      </c>
      <c r="F12467" s="8">
        <v>12960.72</v>
      </c>
      <c r="G12467" s="8">
        <v>12963.1</v>
      </c>
      <c r="H12467" s="8"/>
      <c r="I12467" s="8"/>
      <c r="J12467" s="8"/>
    </row>
    <row r="12468" spans="3:10" x14ac:dyDescent="0.25">
      <c r="C12468" s="5">
        <v>43235.208333333336</v>
      </c>
      <c r="D12468" s="6">
        <v>12963.69</v>
      </c>
      <c r="E12468" s="6">
        <v>12964.29</v>
      </c>
      <c r="F12468" s="6">
        <v>12951.22</v>
      </c>
      <c r="G12468" s="6">
        <v>12951.41</v>
      </c>
      <c r="H12468" s="6"/>
      <c r="I12468" s="6"/>
      <c r="J12468" s="6"/>
    </row>
    <row r="12469" spans="3:10" x14ac:dyDescent="0.25">
      <c r="C12469" s="7">
        <v>43235.25</v>
      </c>
      <c r="D12469" s="8">
        <v>12951.41</v>
      </c>
      <c r="E12469" s="8">
        <v>12961.86</v>
      </c>
      <c r="F12469" s="8">
        <v>12951.41</v>
      </c>
      <c r="G12469" s="8">
        <v>12960.67</v>
      </c>
      <c r="H12469" s="8"/>
      <c r="I12469" s="8"/>
      <c r="J12469" s="8"/>
    </row>
    <row r="12470" spans="3:10" x14ac:dyDescent="0.25">
      <c r="C12470" s="5">
        <v>43235.291666666664</v>
      </c>
      <c r="D12470" s="6">
        <v>12960.67</v>
      </c>
      <c r="E12470" s="6">
        <v>12964.22</v>
      </c>
      <c r="F12470" s="6">
        <v>12957.2</v>
      </c>
      <c r="G12470" s="6">
        <v>12958.39</v>
      </c>
      <c r="H12470" s="6"/>
      <c r="I12470" s="6"/>
      <c r="J12470" s="6"/>
    </row>
    <row r="12471" spans="3:10" x14ac:dyDescent="0.25">
      <c r="C12471" s="7">
        <v>43235.333333333336</v>
      </c>
      <c r="D12471" s="8">
        <v>12958.39</v>
      </c>
      <c r="E12471" s="8">
        <v>12959.59</v>
      </c>
      <c r="F12471" s="8">
        <v>12938.47</v>
      </c>
      <c r="G12471" s="8">
        <v>12949.35</v>
      </c>
      <c r="H12471" s="8"/>
      <c r="I12471" s="8"/>
      <c r="J12471" s="8"/>
    </row>
    <row r="12472" spans="3:10" x14ac:dyDescent="0.25">
      <c r="C12472" s="5">
        <v>43235.375</v>
      </c>
      <c r="D12472" s="6">
        <v>12947.49</v>
      </c>
      <c r="E12472" s="6">
        <v>12948.99</v>
      </c>
      <c r="F12472" s="6">
        <v>12930.56</v>
      </c>
      <c r="G12472" s="6">
        <v>12944.31</v>
      </c>
      <c r="H12472" s="6"/>
      <c r="I12472" s="6"/>
      <c r="J12472" s="6"/>
    </row>
    <row r="12473" spans="3:10" x14ac:dyDescent="0.25">
      <c r="C12473" s="7">
        <v>43235.416666666664</v>
      </c>
      <c r="D12473" s="8">
        <v>12945.85</v>
      </c>
      <c r="E12473" s="8">
        <v>12964.32</v>
      </c>
      <c r="F12473" s="8">
        <v>12935.1</v>
      </c>
      <c r="G12473" s="8">
        <v>12957.26</v>
      </c>
      <c r="H12473" s="8"/>
      <c r="I12473" s="8"/>
      <c r="J12473" s="8"/>
    </row>
    <row r="12474" spans="3:10" x14ac:dyDescent="0.25">
      <c r="C12474" s="5">
        <v>43235.458333333336</v>
      </c>
      <c r="D12474" s="6">
        <v>12957.51</v>
      </c>
      <c r="E12474" s="6">
        <v>12969.64</v>
      </c>
      <c r="F12474" s="6">
        <v>12941.07</v>
      </c>
      <c r="G12474" s="6">
        <v>12962.35</v>
      </c>
      <c r="H12474" s="6"/>
      <c r="I12474" s="6"/>
      <c r="J12474" s="6"/>
    </row>
    <row r="12475" spans="3:10" x14ac:dyDescent="0.25">
      <c r="C12475" s="7">
        <v>43235.5</v>
      </c>
      <c r="D12475" s="8">
        <v>12962.34</v>
      </c>
      <c r="E12475" s="8">
        <v>12967.03</v>
      </c>
      <c r="F12475" s="8">
        <v>12948.17</v>
      </c>
      <c r="G12475" s="8">
        <v>12959.41</v>
      </c>
      <c r="H12475" s="8"/>
      <c r="I12475" s="8"/>
      <c r="J12475" s="8"/>
    </row>
    <row r="12476" spans="3:10" x14ac:dyDescent="0.25">
      <c r="C12476" s="5">
        <v>43235.541666666664</v>
      </c>
      <c r="D12476" s="6">
        <v>12959.91</v>
      </c>
      <c r="E12476" s="6">
        <v>12966.35</v>
      </c>
      <c r="F12476" s="6">
        <v>12955.44</v>
      </c>
      <c r="G12476" s="6">
        <v>12959.62</v>
      </c>
      <c r="H12476" s="6"/>
      <c r="I12476" s="6"/>
      <c r="J12476" s="6"/>
    </row>
    <row r="12477" spans="3:10" x14ac:dyDescent="0.25">
      <c r="C12477" s="7">
        <v>43235.583333333336</v>
      </c>
      <c r="D12477" s="8">
        <v>12958.62</v>
      </c>
      <c r="E12477" s="8">
        <v>13008.49</v>
      </c>
      <c r="F12477" s="8">
        <v>12958.37</v>
      </c>
      <c r="G12477" s="8">
        <v>12988.49</v>
      </c>
      <c r="H12477" s="8"/>
      <c r="I12477" s="8"/>
      <c r="J12477" s="8"/>
    </row>
    <row r="12478" spans="3:10" x14ac:dyDescent="0.25">
      <c r="C12478" s="5">
        <v>43235.625</v>
      </c>
      <c r="D12478" s="6">
        <v>12988.99</v>
      </c>
      <c r="E12478" s="6">
        <v>13002.46</v>
      </c>
      <c r="F12478" s="6">
        <v>12920.25</v>
      </c>
      <c r="G12478" s="6">
        <v>12941.76</v>
      </c>
      <c r="H12478" s="6"/>
      <c r="I12478" s="6"/>
      <c r="J12478" s="6"/>
    </row>
    <row r="12479" spans="3:10" x14ac:dyDescent="0.25">
      <c r="C12479" s="7">
        <v>43235.666666666664</v>
      </c>
      <c r="D12479" s="8">
        <v>12942.01</v>
      </c>
      <c r="E12479" s="8">
        <v>12968.27</v>
      </c>
      <c r="F12479" s="8">
        <v>12921.18</v>
      </c>
      <c r="G12479" s="8">
        <v>12930.67</v>
      </c>
      <c r="H12479" s="8"/>
      <c r="I12479" s="8"/>
      <c r="J12479" s="8"/>
    </row>
    <row r="12480" spans="3:10" x14ac:dyDescent="0.25">
      <c r="C12480" s="5">
        <v>43235.708333333336</v>
      </c>
      <c r="D12480" s="6">
        <v>12931.16</v>
      </c>
      <c r="E12480" s="6">
        <v>12991.15</v>
      </c>
      <c r="F12480" s="6">
        <v>12916.18</v>
      </c>
      <c r="G12480" s="6">
        <v>12973.97</v>
      </c>
      <c r="H12480" s="6"/>
      <c r="I12480" s="6"/>
      <c r="J12480" s="6"/>
    </row>
    <row r="12481" spans="3:10" x14ac:dyDescent="0.25">
      <c r="C12481" s="7">
        <v>43235.75</v>
      </c>
      <c r="D12481" s="8">
        <v>12974.47</v>
      </c>
      <c r="E12481" s="8">
        <v>12993.13</v>
      </c>
      <c r="F12481" s="8">
        <v>12965.66</v>
      </c>
      <c r="G12481" s="8">
        <v>12973.26</v>
      </c>
      <c r="H12481" s="8"/>
      <c r="I12481" s="8"/>
      <c r="J12481" s="8"/>
    </row>
    <row r="12482" spans="3:10" x14ac:dyDescent="0.25">
      <c r="C12482" s="5">
        <v>43235.791666666664</v>
      </c>
      <c r="D12482" s="6">
        <v>12972.76</v>
      </c>
      <c r="E12482" s="6">
        <v>12999.16</v>
      </c>
      <c r="F12482" s="6">
        <v>12971.31</v>
      </c>
      <c r="G12482" s="6">
        <v>12992.35</v>
      </c>
      <c r="H12482" s="6"/>
      <c r="I12482" s="6"/>
      <c r="J12482" s="6"/>
    </row>
    <row r="12483" spans="3:10" x14ac:dyDescent="0.25">
      <c r="C12483" s="7">
        <v>43235.833333333336</v>
      </c>
      <c r="D12483" s="8">
        <v>12992.56</v>
      </c>
      <c r="E12483" s="8">
        <v>12996.81</v>
      </c>
      <c r="F12483" s="8">
        <v>12974.82</v>
      </c>
      <c r="G12483" s="8">
        <v>12975.32</v>
      </c>
      <c r="H12483" s="8"/>
      <c r="I12483" s="8"/>
      <c r="J12483" s="8"/>
    </row>
    <row r="12484" spans="3:10" x14ac:dyDescent="0.25">
      <c r="C12484" s="5">
        <v>43235.875</v>
      </c>
      <c r="D12484" s="6">
        <v>12975.07</v>
      </c>
      <c r="E12484" s="6">
        <v>12999.56</v>
      </c>
      <c r="F12484" s="6">
        <v>12974.07</v>
      </c>
      <c r="G12484" s="6">
        <v>12986.57</v>
      </c>
      <c r="H12484" s="6"/>
      <c r="I12484" s="6"/>
      <c r="J12484" s="6"/>
    </row>
    <row r="12485" spans="3:10" x14ac:dyDescent="0.25">
      <c r="C12485" s="7">
        <v>43235.916666666664</v>
      </c>
      <c r="D12485" s="8">
        <v>12987.07</v>
      </c>
      <c r="E12485" s="8">
        <v>12989.72</v>
      </c>
      <c r="F12485" s="8">
        <v>12977.08</v>
      </c>
      <c r="G12485" s="8">
        <v>12988.97</v>
      </c>
      <c r="H12485" s="8"/>
      <c r="I12485" s="8"/>
      <c r="J12485" s="8"/>
    </row>
    <row r="12486" spans="3:10" x14ac:dyDescent="0.25">
      <c r="C12486" s="5">
        <v>43235.958333333336</v>
      </c>
      <c r="D12486" s="6">
        <v>12984.63</v>
      </c>
      <c r="E12486" s="6">
        <v>12987.03</v>
      </c>
      <c r="F12486" s="6">
        <v>12981.04</v>
      </c>
      <c r="G12486" s="6">
        <v>12984.63</v>
      </c>
      <c r="H12486" s="6"/>
      <c r="I12486" s="6"/>
      <c r="J12486" s="6"/>
    </row>
    <row r="12487" spans="3:10" x14ac:dyDescent="0.25">
      <c r="C12487" s="7">
        <v>43236.041666666664</v>
      </c>
      <c r="D12487" s="8">
        <v>12984.63</v>
      </c>
      <c r="E12487" s="8">
        <v>12991.83</v>
      </c>
      <c r="F12487" s="8">
        <v>12968.77</v>
      </c>
      <c r="G12487" s="8">
        <v>12971.76</v>
      </c>
      <c r="H12487" s="8"/>
      <c r="I12487" s="8"/>
      <c r="J12487" s="8"/>
    </row>
    <row r="12488" spans="3:10" x14ac:dyDescent="0.25">
      <c r="C12488" s="5">
        <v>43236.083333333336</v>
      </c>
      <c r="D12488" s="6">
        <v>12972.36</v>
      </c>
      <c r="E12488" s="6">
        <v>12978.47</v>
      </c>
      <c r="F12488" s="6">
        <v>12962.18</v>
      </c>
      <c r="G12488" s="6">
        <v>12977.27</v>
      </c>
      <c r="H12488" s="6"/>
      <c r="I12488" s="6"/>
      <c r="J12488" s="6"/>
    </row>
    <row r="12489" spans="3:10" x14ac:dyDescent="0.25">
      <c r="C12489" s="7">
        <v>43236.125</v>
      </c>
      <c r="D12489" s="8">
        <v>12978.47</v>
      </c>
      <c r="E12489" s="8">
        <v>12991.65</v>
      </c>
      <c r="F12489" s="8">
        <v>12977.27</v>
      </c>
      <c r="G12489" s="8">
        <v>12985.66</v>
      </c>
      <c r="H12489" s="8"/>
      <c r="I12489" s="8"/>
      <c r="J12489" s="8"/>
    </row>
    <row r="12490" spans="3:10" x14ac:dyDescent="0.25">
      <c r="C12490" s="5">
        <v>43236.166666666664</v>
      </c>
      <c r="D12490" s="6">
        <v>12985.66</v>
      </c>
      <c r="E12490" s="6">
        <v>12997.55</v>
      </c>
      <c r="F12490" s="6">
        <v>12984.37</v>
      </c>
      <c r="G12490" s="6">
        <v>12987.96</v>
      </c>
      <c r="H12490" s="6"/>
      <c r="I12490" s="6"/>
      <c r="J12490" s="6"/>
    </row>
    <row r="12491" spans="3:10" x14ac:dyDescent="0.25">
      <c r="C12491" s="7">
        <v>43236.208333333336</v>
      </c>
      <c r="D12491" s="8">
        <v>12988.56</v>
      </c>
      <c r="E12491" s="8">
        <v>12992.76</v>
      </c>
      <c r="F12491" s="8">
        <v>12979.58</v>
      </c>
      <c r="G12491" s="8">
        <v>12983.17</v>
      </c>
      <c r="H12491" s="8"/>
      <c r="I12491" s="8"/>
      <c r="J12491" s="8"/>
    </row>
    <row r="12492" spans="3:10" x14ac:dyDescent="0.25">
      <c r="C12492" s="5">
        <v>43236.25</v>
      </c>
      <c r="D12492" s="6">
        <v>12984.37</v>
      </c>
      <c r="E12492" s="6">
        <v>12998.76</v>
      </c>
      <c r="F12492" s="6">
        <v>12981.98</v>
      </c>
      <c r="G12492" s="6">
        <v>12998.76</v>
      </c>
      <c r="H12492" s="6"/>
      <c r="I12492" s="6"/>
      <c r="J12492" s="6"/>
    </row>
    <row r="12493" spans="3:10" x14ac:dyDescent="0.25">
      <c r="C12493" s="7">
        <v>43236.291666666664</v>
      </c>
      <c r="D12493" s="8">
        <v>12998.76</v>
      </c>
      <c r="E12493" s="8">
        <v>13001.15</v>
      </c>
      <c r="F12493" s="8">
        <v>12988.58</v>
      </c>
      <c r="G12493" s="8">
        <v>12988.58</v>
      </c>
      <c r="H12493" s="8"/>
      <c r="I12493" s="8"/>
      <c r="J12493" s="8"/>
    </row>
    <row r="12494" spans="3:10" x14ac:dyDescent="0.25">
      <c r="C12494" s="5">
        <v>43236.333333333336</v>
      </c>
      <c r="D12494" s="6">
        <v>12988.58</v>
      </c>
      <c r="E12494" s="6">
        <v>12996.97</v>
      </c>
      <c r="F12494" s="6">
        <v>12983.79</v>
      </c>
      <c r="G12494" s="6">
        <v>12996.52</v>
      </c>
      <c r="H12494" s="6"/>
      <c r="I12494" s="6"/>
      <c r="J12494" s="6"/>
    </row>
    <row r="12495" spans="3:10" x14ac:dyDescent="0.25">
      <c r="C12495" s="7">
        <v>43236.375</v>
      </c>
      <c r="D12495" s="8">
        <v>12997.18</v>
      </c>
      <c r="E12495" s="8">
        <v>12998.56</v>
      </c>
      <c r="F12495" s="8">
        <v>12975.33</v>
      </c>
      <c r="G12495" s="8">
        <v>12978.13</v>
      </c>
      <c r="H12495" s="8"/>
      <c r="I12495" s="8"/>
      <c r="J12495" s="8"/>
    </row>
    <row r="12496" spans="3:10" x14ac:dyDescent="0.25">
      <c r="C12496" s="5">
        <v>43236.416666666664</v>
      </c>
      <c r="D12496" s="6">
        <v>12981.91</v>
      </c>
      <c r="E12496" s="6">
        <v>13004.04</v>
      </c>
      <c r="F12496" s="6">
        <v>12981.91</v>
      </c>
      <c r="G12496" s="6">
        <v>13000.88</v>
      </c>
      <c r="H12496" s="6"/>
      <c r="I12496" s="6"/>
      <c r="J12496" s="6"/>
    </row>
    <row r="12497" spans="3:10" x14ac:dyDescent="0.25">
      <c r="C12497" s="7">
        <v>43236.458333333336</v>
      </c>
      <c r="D12497" s="8">
        <v>13000.86</v>
      </c>
      <c r="E12497" s="8">
        <v>13004.4</v>
      </c>
      <c r="F12497" s="8">
        <v>12979.51</v>
      </c>
      <c r="G12497" s="8">
        <v>12984.36</v>
      </c>
      <c r="H12497" s="8"/>
      <c r="I12497" s="8"/>
      <c r="J12497" s="8"/>
    </row>
    <row r="12498" spans="3:10" x14ac:dyDescent="0.25">
      <c r="C12498" s="5">
        <v>43236.5</v>
      </c>
      <c r="D12498" s="6">
        <v>12984.37</v>
      </c>
      <c r="E12498" s="6">
        <v>12998.42</v>
      </c>
      <c r="F12498" s="6">
        <v>12958.04</v>
      </c>
      <c r="G12498" s="6">
        <v>12998.41</v>
      </c>
      <c r="H12498" s="6"/>
      <c r="I12498" s="6"/>
      <c r="J12498" s="6"/>
    </row>
    <row r="12499" spans="3:10" x14ac:dyDescent="0.25">
      <c r="C12499" s="7">
        <v>43236.541666666664</v>
      </c>
      <c r="D12499" s="8">
        <v>12998.16</v>
      </c>
      <c r="E12499" s="8">
        <v>13018.02</v>
      </c>
      <c r="F12499" s="8">
        <v>12987.48</v>
      </c>
      <c r="G12499" s="8">
        <v>13014.43</v>
      </c>
      <c r="H12499" s="8"/>
      <c r="I12499" s="8"/>
      <c r="J12499" s="8"/>
    </row>
    <row r="12500" spans="3:10" x14ac:dyDescent="0.25">
      <c r="C12500" s="5">
        <v>43236.583333333336</v>
      </c>
      <c r="D12500" s="6">
        <v>13014.68</v>
      </c>
      <c r="E12500" s="6">
        <v>13030.99</v>
      </c>
      <c r="F12500" s="6">
        <v>12980.35</v>
      </c>
      <c r="G12500" s="6">
        <v>12984.48</v>
      </c>
      <c r="H12500" s="6"/>
      <c r="I12500" s="6"/>
      <c r="J12500" s="6"/>
    </row>
    <row r="12501" spans="3:10" x14ac:dyDescent="0.25">
      <c r="C12501" s="7">
        <v>43236.625</v>
      </c>
      <c r="D12501" s="8">
        <v>12983.98</v>
      </c>
      <c r="E12501" s="8">
        <v>13024.83</v>
      </c>
      <c r="F12501" s="8">
        <v>12981.99</v>
      </c>
      <c r="G12501" s="8">
        <v>13012.4</v>
      </c>
      <c r="H12501" s="8"/>
      <c r="I12501" s="8"/>
      <c r="J12501" s="8"/>
    </row>
    <row r="12502" spans="3:10" x14ac:dyDescent="0.25">
      <c r="C12502" s="5">
        <v>43236.666666666664</v>
      </c>
      <c r="D12502" s="6">
        <v>13011.65</v>
      </c>
      <c r="E12502" s="6">
        <v>13018.41</v>
      </c>
      <c r="F12502" s="6">
        <v>12998.68</v>
      </c>
      <c r="G12502" s="6">
        <v>13014.92</v>
      </c>
      <c r="H12502" s="6"/>
      <c r="I12502" s="6"/>
      <c r="J12502" s="6"/>
    </row>
    <row r="12503" spans="3:10" x14ac:dyDescent="0.25">
      <c r="C12503" s="7">
        <v>43236.708333333336</v>
      </c>
      <c r="D12503" s="8">
        <v>13015.42</v>
      </c>
      <c r="E12503" s="8">
        <v>13018.42</v>
      </c>
      <c r="F12503" s="8">
        <v>12979.09</v>
      </c>
      <c r="G12503" s="8">
        <v>12993.73</v>
      </c>
      <c r="H12503" s="8"/>
      <c r="I12503" s="8"/>
      <c r="J12503" s="8"/>
    </row>
    <row r="12504" spans="3:10" x14ac:dyDescent="0.25">
      <c r="C12504" s="5">
        <v>43236.75</v>
      </c>
      <c r="D12504" s="6">
        <v>12994.23</v>
      </c>
      <c r="E12504" s="6">
        <v>13010.47</v>
      </c>
      <c r="F12504" s="6">
        <v>12975.34</v>
      </c>
      <c r="G12504" s="6">
        <v>13006.98</v>
      </c>
      <c r="H12504" s="6"/>
      <c r="I12504" s="6"/>
      <c r="J12504" s="6"/>
    </row>
    <row r="12505" spans="3:10" x14ac:dyDescent="0.25">
      <c r="C12505" s="7">
        <v>43236.791666666664</v>
      </c>
      <c r="D12505" s="8">
        <v>13007.23</v>
      </c>
      <c r="E12505" s="8">
        <v>13019.37</v>
      </c>
      <c r="F12505" s="8">
        <v>13004.92</v>
      </c>
      <c r="G12505" s="8">
        <v>13009.53</v>
      </c>
      <c r="H12505" s="8"/>
      <c r="I12505" s="8"/>
      <c r="J12505" s="8"/>
    </row>
    <row r="12506" spans="3:10" x14ac:dyDescent="0.25">
      <c r="C12506" s="5">
        <v>43236.833333333336</v>
      </c>
      <c r="D12506" s="6">
        <v>13009.78</v>
      </c>
      <c r="E12506" s="6">
        <v>13012.03</v>
      </c>
      <c r="F12506" s="6">
        <v>13002.28</v>
      </c>
      <c r="G12506" s="6">
        <v>13005.78</v>
      </c>
      <c r="H12506" s="6"/>
      <c r="I12506" s="6"/>
      <c r="J12506" s="6"/>
    </row>
    <row r="12507" spans="3:10" x14ac:dyDescent="0.25">
      <c r="C12507" s="7">
        <v>43236.875</v>
      </c>
      <c r="D12507" s="8">
        <v>13006.03</v>
      </c>
      <c r="E12507" s="8">
        <v>13012.03</v>
      </c>
      <c r="F12507" s="8">
        <v>13004.53</v>
      </c>
      <c r="G12507" s="8">
        <v>13009.53</v>
      </c>
      <c r="H12507" s="8"/>
      <c r="I12507" s="8"/>
      <c r="J12507" s="8"/>
    </row>
    <row r="12508" spans="3:10" x14ac:dyDescent="0.25">
      <c r="C12508" s="5">
        <v>43236.916666666664</v>
      </c>
      <c r="D12508" s="6">
        <v>13009.78</v>
      </c>
      <c r="E12508" s="6">
        <v>13011.79</v>
      </c>
      <c r="F12508" s="6">
        <v>13003.29</v>
      </c>
      <c r="G12508" s="6">
        <v>13010.79</v>
      </c>
      <c r="H12508" s="6"/>
      <c r="I12508" s="6"/>
      <c r="J12508" s="6"/>
    </row>
    <row r="12509" spans="3:10" x14ac:dyDescent="0.25">
      <c r="C12509" s="7">
        <v>43236.958333333336</v>
      </c>
      <c r="D12509" s="8">
        <v>13016.57</v>
      </c>
      <c r="E12509" s="8">
        <v>13017.77</v>
      </c>
      <c r="F12509" s="8">
        <v>13009.79</v>
      </c>
      <c r="G12509" s="8">
        <v>13009.79</v>
      </c>
      <c r="H12509" s="8"/>
      <c r="I12509" s="8"/>
      <c r="J12509" s="8"/>
    </row>
    <row r="12510" spans="3:10" x14ac:dyDescent="0.25">
      <c r="C12510" s="5">
        <v>43237.041666666664</v>
      </c>
      <c r="D12510" s="6">
        <v>13012.19</v>
      </c>
      <c r="E12510" s="6">
        <v>13022.95</v>
      </c>
      <c r="F12510" s="6">
        <v>13010.99</v>
      </c>
      <c r="G12510" s="6">
        <v>13020.56</v>
      </c>
      <c r="H12510" s="6"/>
      <c r="I12510" s="6"/>
      <c r="J12510" s="6"/>
    </row>
    <row r="12511" spans="3:10" x14ac:dyDescent="0.25">
      <c r="C12511" s="7">
        <v>43237.083333333336</v>
      </c>
      <c r="D12511" s="8">
        <v>13021.16</v>
      </c>
      <c r="E12511" s="8">
        <v>13025.35</v>
      </c>
      <c r="F12511" s="8">
        <v>13014.59</v>
      </c>
      <c r="G12511" s="8">
        <v>13024.15</v>
      </c>
      <c r="H12511" s="8"/>
      <c r="I12511" s="8"/>
      <c r="J12511" s="8"/>
    </row>
    <row r="12512" spans="3:10" x14ac:dyDescent="0.25">
      <c r="C12512" s="5">
        <v>43237.125</v>
      </c>
      <c r="D12512" s="6">
        <v>13024.15</v>
      </c>
      <c r="E12512" s="6">
        <v>13027.14</v>
      </c>
      <c r="F12512" s="6">
        <v>13019.97</v>
      </c>
      <c r="G12512" s="6">
        <v>13021.77</v>
      </c>
      <c r="H12512" s="6"/>
      <c r="I12512" s="6"/>
      <c r="J12512" s="6"/>
    </row>
    <row r="12513" spans="3:10" x14ac:dyDescent="0.25">
      <c r="C12513" s="7">
        <v>43237.166666666664</v>
      </c>
      <c r="D12513" s="8">
        <v>13021.77</v>
      </c>
      <c r="E12513" s="8">
        <v>13023.99</v>
      </c>
      <c r="F12513" s="8">
        <v>13003.67</v>
      </c>
      <c r="G12513" s="8">
        <v>13006.06</v>
      </c>
      <c r="H12513" s="8"/>
      <c r="I12513" s="8"/>
      <c r="J12513" s="8"/>
    </row>
    <row r="12514" spans="3:10" x14ac:dyDescent="0.25">
      <c r="C12514" s="5">
        <v>43237.208333333336</v>
      </c>
      <c r="D12514" s="6">
        <v>13007.26</v>
      </c>
      <c r="E12514" s="6">
        <v>13018.22</v>
      </c>
      <c r="F12514" s="6">
        <v>13003.67</v>
      </c>
      <c r="G12514" s="6">
        <v>13016.02</v>
      </c>
      <c r="H12514" s="6"/>
      <c r="I12514" s="6"/>
      <c r="J12514" s="6"/>
    </row>
    <row r="12515" spans="3:10" x14ac:dyDescent="0.25">
      <c r="C12515" s="7">
        <v>43237.25</v>
      </c>
      <c r="D12515" s="8">
        <v>13016.02</v>
      </c>
      <c r="E12515" s="8">
        <v>13018.81</v>
      </c>
      <c r="F12515" s="8">
        <v>13009.24</v>
      </c>
      <c r="G12515" s="8">
        <v>13014.92</v>
      </c>
      <c r="H12515" s="8"/>
      <c r="I12515" s="8"/>
      <c r="J12515" s="8"/>
    </row>
    <row r="12516" spans="3:10" x14ac:dyDescent="0.25">
      <c r="C12516" s="5">
        <v>43237.291666666664</v>
      </c>
      <c r="D12516" s="6">
        <v>13014.91</v>
      </c>
      <c r="E12516" s="6">
        <v>13014.91</v>
      </c>
      <c r="F12516" s="6">
        <v>13004.13</v>
      </c>
      <c r="G12516" s="6">
        <v>13008.02</v>
      </c>
      <c r="H12516" s="6"/>
      <c r="I12516" s="6"/>
      <c r="J12516" s="6"/>
    </row>
    <row r="12517" spans="3:10" x14ac:dyDescent="0.25">
      <c r="C12517" s="7">
        <v>43237.333333333336</v>
      </c>
      <c r="D12517" s="8">
        <v>13008.02</v>
      </c>
      <c r="E12517" s="8">
        <v>13009.42</v>
      </c>
      <c r="F12517" s="8">
        <v>12992.93</v>
      </c>
      <c r="G12517" s="8">
        <v>13005.56</v>
      </c>
      <c r="H12517" s="8"/>
      <c r="I12517" s="8"/>
      <c r="J12517" s="8"/>
    </row>
    <row r="12518" spans="3:10" x14ac:dyDescent="0.25">
      <c r="C12518" s="5">
        <v>43237.375</v>
      </c>
      <c r="D12518" s="6">
        <v>12993.38</v>
      </c>
      <c r="E12518" s="6">
        <v>12993.38</v>
      </c>
      <c r="F12518" s="6">
        <v>12973.74</v>
      </c>
      <c r="G12518" s="6">
        <v>12977.6</v>
      </c>
      <c r="H12518" s="6"/>
      <c r="I12518" s="6"/>
      <c r="J12518" s="6"/>
    </row>
    <row r="12519" spans="3:10" x14ac:dyDescent="0.25">
      <c r="C12519" s="7">
        <v>43237.416666666664</v>
      </c>
      <c r="D12519" s="8">
        <v>12980.38</v>
      </c>
      <c r="E12519" s="8">
        <v>13002.89</v>
      </c>
      <c r="F12519" s="8">
        <v>12978.6</v>
      </c>
      <c r="G12519" s="8">
        <v>12995.32</v>
      </c>
      <c r="H12519" s="8"/>
      <c r="I12519" s="8"/>
      <c r="J12519" s="8"/>
    </row>
    <row r="12520" spans="3:10" x14ac:dyDescent="0.25">
      <c r="C12520" s="5">
        <v>43237.458333333336</v>
      </c>
      <c r="D12520" s="6">
        <v>12996.32</v>
      </c>
      <c r="E12520" s="6">
        <v>13010.41</v>
      </c>
      <c r="F12520" s="6">
        <v>12985.42</v>
      </c>
      <c r="G12520" s="6">
        <v>13007.4</v>
      </c>
      <c r="H12520" s="6"/>
      <c r="I12520" s="6"/>
      <c r="J12520" s="6"/>
    </row>
    <row r="12521" spans="3:10" x14ac:dyDescent="0.25">
      <c r="C12521" s="7">
        <v>43237.5</v>
      </c>
      <c r="D12521" s="8">
        <v>13006.9</v>
      </c>
      <c r="E12521" s="8">
        <v>13045.96</v>
      </c>
      <c r="F12521" s="8">
        <v>13004.38</v>
      </c>
      <c r="G12521" s="8">
        <v>13041.46</v>
      </c>
      <c r="H12521" s="8"/>
      <c r="I12521" s="8"/>
      <c r="J12521" s="8"/>
    </row>
    <row r="12522" spans="3:10" x14ac:dyDescent="0.25">
      <c r="C12522" s="5">
        <v>43237.541666666664</v>
      </c>
      <c r="D12522" s="6">
        <v>13041.22</v>
      </c>
      <c r="E12522" s="6">
        <v>13051.13</v>
      </c>
      <c r="F12522" s="6">
        <v>13018.76</v>
      </c>
      <c r="G12522" s="6">
        <v>13023.29</v>
      </c>
      <c r="H12522" s="6"/>
      <c r="I12522" s="6"/>
      <c r="J12522" s="6"/>
    </row>
    <row r="12523" spans="3:10" x14ac:dyDescent="0.25">
      <c r="C12523" s="7">
        <v>43237.583333333336</v>
      </c>
      <c r="D12523" s="8">
        <v>13023.79</v>
      </c>
      <c r="E12523" s="8">
        <v>13043.33</v>
      </c>
      <c r="F12523" s="8">
        <v>13019.46</v>
      </c>
      <c r="G12523" s="8">
        <v>13031.16</v>
      </c>
      <c r="H12523" s="8"/>
      <c r="I12523" s="8"/>
      <c r="J12523" s="8"/>
    </row>
    <row r="12524" spans="3:10" x14ac:dyDescent="0.25">
      <c r="C12524" s="5">
        <v>43237.625</v>
      </c>
      <c r="D12524" s="6">
        <v>13030.41</v>
      </c>
      <c r="E12524" s="6">
        <v>13043.51</v>
      </c>
      <c r="F12524" s="6">
        <v>13028.13</v>
      </c>
      <c r="G12524" s="6">
        <v>13040.97</v>
      </c>
      <c r="H12524" s="6"/>
      <c r="I12524" s="6"/>
      <c r="J12524" s="6"/>
    </row>
    <row r="12525" spans="3:10" x14ac:dyDescent="0.25">
      <c r="C12525" s="7">
        <v>43237.666666666664</v>
      </c>
      <c r="D12525" s="8">
        <v>13042.47</v>
      </c>
      <c r="E12525" s="8">
        <v>13088.75</v>
      </c>
      <c r="F12525" s="8">
        <v>13040.46</v>
      </c>
      <c r="G12525" s="8">
        <v>13072.95</v>
      </c>
      <c r="H12525" s="8"/>
      <c r="I12525" s="8"/>
      <c r="J12525" s="8"/>
    </row>
    <row r="12526" spans="3:10" x14ac:dyDescent="0.25">
      <c r="C12526" s="5">
        <v>43237.708333333336</v>
      </c>
      <c r="D12526" s="6">
        <v>13072.7</v>
      </c>
      <c r="E12526" s="6">
        <v>13114.48</v>
      </c>
      <c r="F12526" s="6">
        <v>13070.98</v>
      </c>
      <c r="G12526" s="6">
        <v>13109.03</v>
      </c>
      <c r="H12526" s="6"/>
      <c r="I12526" s="6"/>
      <c r="J12526" s="6"/>
    </row>
    <row r="12527" spans="3:10" x14ac:dyDescent="0.25">
      <c r="C12527" s="7">
        <v>43237.75</v>
      </c>
      <c r="D12527" s="8">
        <v>13108.78</v>
      </c>
      <c r="E12527" s="8">
        <v>13122.76</v>
      </c>
      <c r="F12527" s="8">
        <v>13093.33</v>
      </c>
      <c r="G12527" s="8">
        <v>13104.32</v>
      </c>
      <c r="H12527" s="8"/>
      <c r="I12527" s="8"/>
      <c r="J12527" s="8"/>
    </row>
    <row r="12528" spans="3:10" x14ac:dyDescent="0.25">
      <c r="C12528" s="5">
        <v>43237.791666666664</v>
      </c>
      <c r="D12528" s="6">
        <v>13104.57</v>
      </c>
      <c r="E12528" s="6">
        <v>13109.95</v>
      </c>
      <c r="F12528" s="6">
        <v>13093.35</v>
      </c>
      <c r="G12528" s="6">
        <v>13101.81</v>
      </c>
      <c r="H12528" s="6"/>
      <c r="I12528" s="6"/>
      <c r="J12528" s="6"/>
    </row>
    <row r="12529" spans="3:10" x14ac:dyDescent="0.25">
      <c r="C12529" s="7">
        <v>43237.833333333336</v>
      </c>
      <c r="D12529" s="8">
        <v>13101.56</v>
      </c>
      <c r="E12529" s="8">
        <v>13101.56</v>
      </c>
      <c r="F12529" s="8">
        <v>13084.07</v>
      </c>
      <c r="G12529" s="8">
        <v>13084.57</v>
      </c>
      <c r="H12529" s="8"/>
      <c r="I12529" s="8"/>
      <c r="J12529" s="8"/>
    </row>
    <row r="12530" spans="3:10" x14ac:dyDescent="0.25">
      <c r="C12530" s="5">
        <v>43237.875</v>
      </c>
      <c r="D12530" s="6">
        <v>13084.07</v>
      </c>
      <c r="E12530" s="6">
        <v>13097.07</v>
      </c>
      <c r="F12530" s="6">
        <v>13072.57</v>
      </c>
      <c r="G12530" s="6">
        <v>13096.32</v>
      </c>
      <c r="H12530" s="6"/>
      <c r="I12530" s="6"/>
      <c r="J12530" s="6"/>
    </row>
    <row r="12531" spans="3:10" x14ac:dyDescent="0.25">
      <c r="C12531" s="7">
        <v>43237.916666666664</v>
      </c>
      <c r="D12531" s="8">
        <v>13096.57</v>
      </c>
      <c r="E12531" s="8">
        <v>13100.82</v>
      </c>
      <c r="F12531" s="8">
        <v>13084.07</v>
      </c>
      <c r="G12531" s="8">
        <v>13099.82</v>
      </c>
      <c r="H12531" s="8"/>
      <c r="I12531" s="8"/>
      <c r="J12531" s="8"/>
    </row>
    <row r="12532" spans="3:10" x14ac:dyDescent="0.25">
      <c r="C12532" s="5">
        <v>43237.958333333336</v>
      </c>
      <c r="D12532" s="6">
        <v>13097.2</v>
      </c>
      <c r="E12532" s="6">
        <v>13102.02</v>
      </c>
      <c r="F12532" s="6">
        <v>13096.91</v>
      </c>
      <c r="G12532" s="6">
        <v>13100.82</v>
      </c>
      <c r="H12532" s="6"/>
      <c r="I12532" s="6"/>
      <c r="J12532" s="6"/>
    </row>
    <row r="12533" spans="3:10" x14ac:dyDescent="0.25">
      <c r="C12533" s="7">
        <v>43238.041666666664</v>
      </c>
      <c r="D12533" s="8">
        <v>13097.81</v>
      </c>
      <c r="E12533" s="8">
        <v>13130.81</v>
      </c>
      <c r="F12533" s="8">
        <v>13083.66</v>
      </c>
      <c r="G12533" s="8">
        <v>13112.87</v>
      </c>
      <c r="H12533" s="8"/>
      <c r="I12533" s="8"/>
      <c r="J12533" s="8"/>
    </row>
    <row r="12534" spans="3:10" x14ac:dyDescent="0.25">
      <c r="C12534" s="5">
        <v>43238.083333333336</v>
      </c>
      <c r="D12534" s="6">
        <v>13112.87</v>
      </c>
      <c r="E12534" s="6">
        <v>13123.9</v>
      </c>
      <c r="F12534" s="6">
        <v>13102.34</v>
      </c>
      <c r="G12534" s="6">
        <v>13113.79</v>
      </c>
      <c r="H12534" s="6"/>
      <c r="I12534" s="6"/>
      <c r="J12534" s="6"/>
    </row>
    <row r="12535" spans="3:10" x14ac:dyDescent="0.25">
      <c r="C12535" s="7">
        <v>43238.125</v>
      </c>
      <c r="D12535" s="8">
        <v>13114.99</v>
      </c>
      <c r="E12535" s="8">
        <v>13146.36</v>
      </c>
      <c r="F12535" s="8">
        <v>13107.77</v>
      </c>
      <c r="G12535" s="8">
        <v>13141.55</v>
      </c>
      <c r="H12535" s="8"/>
      <c r="I12535" s="8"/>
      <c r="J12535" s="8"/>
    </row>
    <row r="12536" spans="3:10" x14ac:dyDescent="0.25">
      <c r="C12536" s="5">
        <v>43238.166666666664</v>
      </c>
      <c r="D12536" s="6">
        <v>13140.34</v>
      </c>
      <c r="E12536" s="6">
        <v>13144.94</v>
      </c>
      <c r="F12536" s="6">
        <v>13128.06</v>
      </c>
      <c r="G12536" s="6">
        <v>13132.88</v>
      </c>
      <c r="H12536" s="6"/>
      <c r="I12536" s="6"/>
      <c r="J12536" s="6"/>
    </row>
    <row r="12537" spans="3:10" x14ac:dyDescent="0.25">
      <c r="C12537" s="7">
        <v>43238.208333333336</v>
      </c>
      <c r="D12537" s="8">
        <v>13132.88</v>
      </c>
      <c r="E12537" s="8">
        <v>13143.74</v>
      </c>
      <c r="F12537" s="8">
        <v>13129.28</v>
      </c>
      <c r="G12537" s="8">
        <v>13140.83</v>
      </c>
      <c r="H12537" s="8"/>
      <c r="I12537" s="8"/>
      <c r="J12537" s="8"/>
    </row>
    <row r="12538" spans="3:10" x14ac:dyDescent="0.25">
      <c r="C12538" s="5">
        <v>43238.25</v>
      </c>
      <c r="D12538" s="6">
        <v>13140.83</v>
      </c>
      <c r="E12538" s="6">
        <v>13140.83</v>
      </c>
      <c r="F12538" s="6">
        <v>13132.72</v>
      </c>
      <c r="G12538" s="6">
        <v>13135.83</v>
      </c>
      <c r="H12538" s="6"/>
      <c r="I12538" s="6"/>
      <c r="J12538" s="6"/>
    </row>
    <row r="12539" spans="3:10" x14ac:dyDescent="0.25">
      <c r="C12539" s="7">
        <v>43238.291666666664</v>
      </c>
      <c r="D12539" s="8">
        <v>13135.83</v>
      </c>
      <c r="E12539" s="8">
        <v>13135.83</v>
      </c>
      <c r="F12539" s="8">
        <v>13118.91</v>
      </c>
      <c r="G12539" s="8">
        <v>13120.61</v>
      </c>
      <c r="H12539" s="8"/>
      <c r="I12539" s="8"/>
      <c r="J12539" s="8"/>
    </row>
    <row r="12540" spans="3:10" x14ac:dyDescent="0.25">
      <c r="C12540" s="5">
        <v>43238.333333333336</v>
      </c>
      <c r="D12540" s="6">
        <v>13120.61</v>
      </c>
      <c r="E12540" s="6">
        <v>13127.57</v>
      </c>
      <c r="F12540" s="6">
        <v>13119.21</v>
      </c>
      <c r="G12540" s="6">
        <v>13120.06</v>
      </c>
      <c r="H12540" s="6"/>
      <c r="I12540" s="6"/>
      <c r="J12540" s="6"/>
    </row>
    <row r="12541" spans="3:10" x14ac:dyDescent="0.25">
      <c r="C12541" s="7">
        <v>43238.375</v>
      </c>
      <c r="D12541" s="8">
        <v>13114.55</v>
      </c>
      <c r="E12541" s="8">
        <v>13133.52</v>
      </c>
      <c r="F12541" s="8">
        <v>13107.57</v>
      </c>
      <c r="G12541" s="8">
        <v>13119.2</v>
      </c>
      <c r="H12541" s="8"/>
      <c r="I12541" s="8"/>
      <c r="J12541" s="8"/>
    </row>
    <row r="12542" spans="3:10" x14ac:dyDescent="0.25">
      <c r="C12542" s="5">
        <v>43238.416666666664</v>
      </c>
      <c r="D12542" s="6">
        <v>13120.48</v>
      </c>
      <c r="E12542" s="6">
        <v>13129.53</v>
      </c>
      <c r="F12542" s="6">
        <v>13085.71</v>
      </c>
      <c r="G12542" s="6">
        <v>13092.92</v>
      </c>
      <c r="H12542" s="6"/>
      <c r="I12542" s="6"/>
      <c r="J12542" s="6"/>
    </row>
    <row r="12543" spans="3:10" x14ac:dyDescent="0.25">
      <c r="C12543" s="7">
        <v>43238.458333333336</v>
      </c>
      <c r="D12543" s="8">
        <v>13093.42</v>
      </c>
      <c r="E12543" s="8">
        <v>13103.05</v>
      </c>
      <c r="F12543" s="8">
        <v>13080.08</v>
      </c>
      <c r="G12543" s="8">
        <v>13096.1</v>
      </c>
      <c r="H12543" s="8"/>
      <c r="I12543" s="8"/>
      <c r="J12543" s="8"/>
    </row>
    <row r="12544" spans="3:10" x14ac:dyDescent="0.25">
      <c r="C12544" s="5">
        <v>43238.5</v>
      </c>
      <c r="D12544" s="6">
        <v>13096.35</v>
      </c>
      <c r="E12544" s="6">
        <v>13125.75</v>
      </c>
      <c r="F12544" s="6">
        <v>13081.91</v>
      </c>
      <c r="G12544" s="6">
        <v>13123.76</v>
      </c>
      <c r="H12544" s="6"/>
      <c r="I12544" s="6"/>
      <c r="J12544" s="6"/>
    </row>
    <row r="12545" spans="3:10" x14ac:dyDescent="0.25">
      <c r="C12545" s="7">
        <v>43238.541666666664</v>
      </c>
      <c r="D12545" s="8">
        <v>13124.76</v>
      </c>
      <c r="E12545" s="8">
        <v>13124.85</v>
      </c>
      <c r="F12545" s="8">
        <v>13102.42</v>
      </c>
      <c r="G12545" s="8">
        <v>13119.81</v>
      </c>
      <c r="H12545" s="8"/>
      <c r="I12545" s="8"/>
      <c r="J12545" s="8"/>
    </row>
    <row r="12546" spans="3:10" x14ac:dyDescent="0.25">
      <c r="C12546" s="5">
        <v>43238.583333333336</v>
      </c>
      <c r="D12546" s="6">
        <v>13118.81</v>
      </c>
      <c r="E12546" s="6">
        <v>13128.41</v>
      </c>
      <c r="F12546" s="6">
        <v>13099.53</v>
      </c>
      <c r="G12546" s="6">
        <v>13099.53</v>
      </c>
      <c r="H12546" s="6"/>
      <c r="I12546" s="6"/>
      <c r="J12546" s="6"/>
    </row>
    <row r="12547" spans="3:10" x14ac:dyDescent="0.25">
      <c r="C12547" s="7">
        <v>43238.625</v>
      </c>
      <c r="D12547" s="8">
        <v>13099.28</v>
      </c>
      <c r="E12547" s="8">
        <v>13102.35</v>
      </c>
      <c r="F12547" s="8">
        <v>13063.63</v>
      </c>
      <c r="G12547" s="8">
        <v>13064.88</v>
      </c>
      <c r="H12547" s="8"/>
      <c r="I12547" s="8"/>
      <c r="J12547" s="8"/>
    </row>
    <row r="12548" spans="3:10" x14ac:dyDescent="0.25">
      <c r="C12548" s="5">
        <v>43238.666666666664</v>
      </c>
      <c r="D12548" s="6">
        <v>13064.63</v>
      </c>
      <c r="E12548" s="6">
        <v>13098.04</v>
      </c>
      <c r="F12548" s="6">
        <v>13062.88</v>
      </c>
      <c r="G12548" s="6">
        <v>13087.45</v>
      </c>
      <c r="H12548" s="6"/>
      <c r="I12548" s="6"/>
      <c r="J12548" s="6"/>
    </row>
    <row r="12549" spans="3:10" x14ac:dyDescent="0.25">
      <c r="C12549" s="7">
        <v>43238.708333333336</v>
      </c>
      <c r="D12549" s="8">
        <v>13088.2</v>
      </c>
      <c r="E12549" s="8">
        <v>13100.77</v>
      </c>
      <c r="F12549" s="8">
        <v>13050.15</v>
      </c>
      <c r="G12549" s="8">
        <v>13068.15</v>
      </c>
      <c r="H12549" s="8"/>
      <c r="I12549" s="8"/>
      <c r="J12549" s="8"/>
    </row>
    <row r="12550" spans="3:10" x14ac:dyDescent="0.25">
      <c r="C12550" s="5">
        <v>43238.75</v>
      </c>
      <c r="D12550" s="6">
        <v>13068.65</v>
      </c>
      <c r="E12550" s="6">
        <v>13090.62</v>
      </c>
      <c r="F12550" s="6">
        <v>13063.75</v>
      </c>
      <c r="G12550" s="6">
        <v>13080.83</v>
      </c>
      <c r="H12550" s="6"/>
      <c r="I12550" s="6"/>
      <c r="J12550" s="6"/>
    </row>
    <row r="12551" spans="3:10" x14ac:dyDescent="0.25">
      <c r="C12551" s="7">
        <v>43238.791666666664</v>
      </c>
      <c r="D12551" s="8">
        <v>13080.58</v>
      </c>
      <c r="E12551" s="8">
        <v>13082.08</v>
      </c>
      <c r="F12551" s="8">
        <v>13066.36</v>
      </c>
      <c r="G12551" s="8">
        <v>13072.25</v>
      </c>
      <c r="H12551" s="8"/>
      <c r="I12551" s="8"/>
      <c r="J12551" s="8"/>
    </row>
    <row r="12552" spans="3:10" x14ac:dyDescent="0.25">
      <c r="C12552" s="5">
        <v>43238.833333333336</v>
      </c>
      <c r="D12552" s="6">
        <v>13072.5</v>
      </c>
      <c r="E12552" s="6">
        <v>13079.25</v>
      </c>
      <c r="F12552" s="6">
        <v>13066.75</v>
      </c>
      <c r="G12552" s="6">
        <v>13071.75</v>
      </c>
      <c r="H12552" s="6"/>
      <c r="I12552" s="6"/>
      <c r="J12552" s="6"/>
    </row>
    <row r="12553" spans="3:10" x14ac:dyDescent="0.25">
      <c r="C12553" s="7">
        <v>43238.875</v>
      </c>
      <c r="D12553" s="8">
        <v>13071.5</v>
      </c>
      <c r="E12553" s="8">
        <v>13078.99</v>
      </c>
      <c r="F12553" s="8">
        <v>13065.99</v>
      </c>
      <c r="G12553" s="8">
        <v>13076.74</v>
      </c>
      <c r="H12553" s="8"/>
      <c r="I12553" s="8"/>
      <c r="J12553" s="8"/>
    </row>
    <row r="12554" spans="3:10" x14ac:dyDescent="0.25">
      <c r="C12554" s="5">
        <v>43238.916666666664</v>
      </c>
      <c r="D12554" s="6">
        <v>13076.99</v>
      </c>
      <c r="E12554" s="6">
        <v>13078.89</v>
      </c>
      <c r="F12554" s="6">
        <v>13070.74</v>
      </c>
      <c r="G12554" s="6">
        <v>13078.89</v>
      </c>
      <c r="H12554" s="6"/>
      <c r="I12554" s="6"/>
      <c r="J12554" s="6"/>
    </row>
    <row r="12555" spans="3:10" x14ac:dyDescent="0.25">
      <c r="C12555" s="7">
        <v>43242.041666666664</v>
      </c>
      <c r="D12555" s="8">
        <v>13076.89</v>
      </c>
      <c r="E12555" s="8">
        <v>13142.22</v>
      </c>
      <c r="F12555" s="8">
        <v>13076.89</v>
      </c>
      <c r="G12555" s="8">
        <v>13138.61</v>
      </c>
      <c r="H12555" s="8"/>
      <c r="I12555" s="8"/>
      <c r="J12555" s="8"/>
    </row>
    <row r="12556" spans="3:10" x14ac:dyDescent="0.25">
      <c r="C12556" s="5">
        <v>43242.083333333336</v>
      </c>
      <c r="D12556" s="6">
        <v>13138.01</v>
      </c>
      <c r="E12556" s="6">
        <v>13138.01</v>
      </c>
      <c r="F12556" s="6">
        <v>13130.98</v>
      </c>
      <c r="G12556" s="6">
        <v>13133.39</v>
      </c>
      <c r="H12556" s="6"/>
      <c r="I12556" s="6"/>
      <c r="J12556" s="6"/>
    </row>
    <row r="12557" spans="3:10" x14ac:dyDescent="0.25">
      <c r="C12557" s="7">
        <v>43242.125</v>
      </c>
      <c r="D12557" s="8">
        <v>13133.39</v>
      </c>
      <c r="E12557" s="8">
        <v>13138.8</v>
      </c>
      <c r="F12557" s="8">
        <v>13131.56</v>
      </c>
      <c r="G12557" s="8">
        <v>13136.38</v>
      </c>
      <c r="H12557" s="8"/>
      <c r="I12557" s="8"/>
      <c r="J12557" s="8"/>
    </row>
    <row r="12558" spans="3:10" x14ac:dyDescent="0.25">
      <c r="C12558" s="5">
        <v>43242.166666666664</v>
      </c>
      <c r="D12558" s="6">
        <v>13136.4</v>
      </c>
      <c r="E12558" s="6">
        <v>13144.84</v>
      </c>
      <c r="F12558" s="6">
        <v>13136.4</v>
      </c>
      <c r="G12558" s="6">
        <v>13141.22</v>
      </c>
      <c r="H12558" s="6"/>
      <c r="I12558" s="6"/>
      <c r="J12558" s="6"/>
    </row>
    <row r="12559" spans="3:10" x14ac:dyDescent="0.25">
      <c r="C12559" s="7">
        <v>43242.208333333336</v>
      </c>
      <c r="D12559" s="8">
        <v>13141.22</v>
      </c>
      <c r="E12559" s="8">
        <v>13143.63</v>
      </c>
      <c r="F12559" s="8">
        <v>13138.81</v>
      </c>
      <c r="G12559" s="8">
        <v>13140.01</v>
      </c>
      <c r="H12559" s="8"/>
      <c r="I12559" s="8"/>
      <c r="J12559" s="8"/>
    </row>
    <row r="12560" spans="3:10" x14ac:dyDescent="0.25">
      <c r="C12560" s="5">
        <v>43242.25</v>
      </c>
      <c r="D12560" s="6">
        <v>13140.01</v>
      </c>
      <c r="E12560" s="6">
        <v>13152.06</v>
      </c>
      <c r="F12560" s="6">
        <v>13140.01</v>
      </c>
      <c r="G12560" s="6">
        <v>13146.65</v>
      </c>
      <c r="H12560" s="6"/>
      <c r="I12560" s="6"/>
      <c r="J12560" s="6"/>
    </row>
    <row r="12561" spans="3:10" x14ac:dyDescent="0.25">
      <c r="C12561" s="7">
        <v>43242.291666666664</v>
      </c>
      <c r="D12561" s="8">
        <v>13146.65</v>
      </c>
      <c r="E12561" s="8">
        <v>13150.25</v>
      </c>
      <c r="F12561" s="8">
        <v>13145.44</v>
      </c>
      <c r="G12561" s="8">
        <v>13147.83</v>
      </c>
      <c r="H12561" s="8"/>
      <c r="I12561" s="8"/>
      <c r="J12561" s="8"/>
    </row>
    <row r="12562" spans="3:10" x14ac:dyDescent="0.25">
      <c r="C12562" s="5">
        <v>43242.333333333336</v>
      </c>
      <c r="D12562" s="6">
        <v>13147.83</v>
      </c>
      <c r="E12562" s="6">
        <v>13150.54</v>
      </c>
      <c r="F12562" s="6">
        <v>13141.25</v>
      </c>
      <c r="G12562" s="6">
        <v>13141.25</v>
      </c>
      <c r="H12562" s="6"/>
      <c r="I12562" s="6"/>
      <c r="J12562" s="6"/>
    </row>
    <row r="12563" spans="3:10" x14ac:dyDescent="0.25">
      <c r="C12563" s="7">
        <v>43242.375</v>
      </c>
      <c r="D12563" s="8">
        <v>13160.08</v>
      </c>
      <c r="E12563" s="8">
        <v>13163.08</v>
      </c>
      <c r="F12563" s="8">
        <v>13103.67</v>
      </c>
      <c r="G12563" s="8">
        <v>13139.13</v>
      </c>
      <c r="H12563" s="8"/>
      <c r="I12563" s="8"/>
      <c r="J12563" s="8"/>
    </row>
    <row r="12564" spans="3:10" x14ac:dyDescent="0.25">
      <c r="C12564" s="5">
        <v>43242.416666666664</v>
      </c>
      <c r="D12564" s="6">
        <v>13142.41</v>
      </c>
      <c r="E12564" s="6">
        <v>13144.91</v>
      </c>
      <c r="F12564" s="6">
        <v>13068.36</v>
      </c>
      <c r="G12564" s="6">
        <v>13096.78</v>
      </c>
      <c r="H12564" s="6"/>
      <c r="I12564" s="6"/>
      <c r="J12564" s="6"/>
    </row>
    <row r="12565" spans="3:10" x14ac:dyDescent="0.25">
      <c r="C12565" s="7">
        <v>43242.458333333336</v>
      </c>
      <c r="D12565" s="8">
        <v>13097.03</v>
      </c>
      <c r="E12565" s="8">
        <v>13108.2</v>
      </c>
      <c r="F12565" s="8">
        <v>13059.86</v>
      </c>
      <c r="G12565" s="8">
        <v>13098.6</v>
      </c>
      <c r="H12565" s="8"/>
      <c r="I12565" s="8"/>
      <c r="J12565" s="8"/>
    </row>
    <row r="12566" spans="3:10" x14ac:dyDescent="0.25">
      <c r="C12566" s="5">
        <v>43242.5</v>
      </c>
      <c r="D12566" s="6">
        <v>13098.35</v>
      </c>
      <c r="E12566" s="6">
        <v>13104.82</v>
      </c>
      <c r="F12566" s="6">
        <v>13075</v>
      </c>
      <c r="G12566" s="6">
        <v>13085.99</v>
      </c>
      <c r="H12566" s="6"/>
      <c r="I12566" s="6"/>
      <c r="J12566" s="6"/>
    </row>
    <row r="12567" spans="3:10" x14ac:dyDescent="0.25">
      <c r="C12567" s="7">
        <v>43242.541666666664</v>
      </c>
      <c r="D12567" s="8">
        <v>13085.49</v>
      </c>
      <c r="E12567" s="8">
        <v>13101.63</v>
      </c>
      <c r="F12567" s="8">
        <v>13083.89</v>
      </c>
      <c r="G12567" s="8">
        <v>13098.28</v>
      </c>
      <c r="H12567" s="8"/>
      <c r="I12567" s="8"/>
      <c r="J12567" s="8"/>
    </row>
    <row r="12568" spans="3:10" x14ac:dyDescent="0.25">
      <c r="C12568" s="5">
        <v>43242.583333333336</v>
      </c>
      <c r="D12568" s="6">
        <v>13097.03</v>
      </c>
      <c r="E12568" s="6">
        <v>13169.75</v>
      </c>
      <c r="F12568" s="6">
        <v>13090.36</v>
      </c>
      <c r="G12568" s="6">
        <v>13148.41</v>
      </c>
      <c r="H12568" s="6"/>
      <c r="I12568" s="6"/>
      <c r="J12568" s="6"/>
    </row>
    <row r="12569" spans="3:10" x14ac:dyDescent="0.25">
      <c r="C12569" s="7">
        <v>43242.625</v>
      </c>
      <c r="D12569" s="8">
        <v>13148.66</v>
      </c>
      <c r="E12569" s="8">
        <v>13165.94</v>
      </c>
      <c r="F12569" s="8">
        <v>13143.78</v>
      </c>
      <c r="G12569" s="8">
        <v>13161.15</v>
      </c>
      <c r="H12569" s="8"/>
      <c r="I12569" s="8"/>
      <c r="J12569" s="8"/>
    </row>
    <row r="12570" spans="3:10" x14ac:dyDescent="0.25">
      <c r="C12570" s="5">
        <v>43242.666666666664</v>
      </c>
      <c r="D12570" s="6">
        <v>13160.9</v>
      </c>
      <c r="E12570" s="6">
        <v>13201.07</v>
      </c>
      <c r="F12570" s="6">
        <v>13154.11</v>
      </c>
      <c r="G12570" s="6">
        <v>13199.44</v>
      </c>
      <c r="H12570" s="6"/>
      <c r="I12570" s="6"/>
      <c r="J12570" s="6"/>
    </row>
    <row r="12571" spans="3:10" x14ac:dyDescent="0.25">
      <c r="C12571" s="7">
        <v>43242.708333333336</v>
      </c>
      <c r="D12571" s="8">
        <v>13200.69</v>
      </c>
      <c r="E12571" s="8">
        <v>13205.5</v>
      </c>
      <c r="F12571" s="8">
        <v>13172.96</v>
      </c>
      <c r="G12571" s="8">
        <v>13174.71</v>
      </c>
      <c r="H12571" s="8"/>
      <c r="I12571" s="8"/>
      <c r="J12571" s="8"/>
    </row>
    <row r="12572" spans="3:10" x14ac:dyDescent="0.25">
      <c r="C12572" s="5">
        <v>43242.75</v>
      </c>
      <c r="D12572" s="6">
        <v>13175.96</v>
      </c>
      <c r="E12572" s="6">
        <v>13195.7</v>
      </c>
      <c r="F12572" s="6">
        <v>13171.16</v>
      </c>
      <c r="G12572" s="6">
        <v>13182.74</v>
      </c>
      <c r="H12572" s="6"/>
      <c r="I12572" s="6"/>
      <c r="J12572" s="6"/>
    </row>
    <row r="12573" spans="3:10" x14ac:dyDescent="0.25">
      <c r="C12573" s="7">
        <v>43242.791666666664</v>
      </c>
      <c r="D12573" s="8">
        <v>13182.99</v>
      </c>
      <c r="E12573" s="8">
        <v>13189.66</v>
      </c>
      <c r="F12573" s="8">
        <v>13177.2</v>
      </c>
      <c r="G12573" s="8">
        <v>13183.87</v>
      </c>
      <c r="H12573" s="8"/>
      <c r="I12573" s="8"/>
      <c r="J12573" s="8"/>
    </row>
    <row r="12574" spans="3:10" x14ac:dyDescent="0.25">
      <c r="C12574" s="5">
        <v>43242.833333333336</v>
      </c>
      <c r="D12574" s="6">
        <v>13183.62</v>
      </c>
      <c r="E12574" s="6">
        <v>13183.87</v>
      </c>
      <c r="F12574" s="6">
        <v>13177.12</v>
      </c>
      <c r="G12574" s="6">
        <v>13179.62</v>
      </c>
      <c r="H12574" s="6"/>
      <c r="I12574" s="6"/>
      <c r="J12574" s="6"/>
    </row>
    <row r="12575" spans="3:10" x14ac:dyDescent="0.25">
      <c r="C12575" s="7">
        <v>43242.875</v>
      </c>
      <c r="D12575" s="8">
        <v>13179.87</v>
      </c>
      <c r="E12575" s="8">
        <v>13193.12</v>
      </c>
      <c r="F12575" s="8">
        <v>13173.61</v>
      </c>
      <c r="G12575" s="8">
        <v>13173.86</v>
      </c>
      <c r="H12575" s="8"/>
      <c r="I12575" s="8"/>
      <c r="J12575" s="8"/>
    </row>
    <row r="12576" spans="3:10" x14ac:dyDescent="0.25">
      <c r="C12576" s="5">
        <v>43242.916666666664</v>
      </c>
      <c r="D12576" s="6">
        <v>13173.61</v>
      </c>
      <c r="E12576" s="6">
        <v>13174.86</v>
      </c>
      <c r="F12576" s="6">
        <v>13149.61</v>
      </c>
      <c r="G12576" s="6">
        <v>13156.86</v>
      </c>
      <c r="H12576" s="6"/>
      <c r="I12576" s="6"/>
      <c r="J12576" s="6"/>
    </row>
    <row r="12577" spans="3:10" x14ac:dyDescent="0.25">
      <c r="C12577" s="7">
        <v>43242.958333333336</v>
      </c>
      <c r="D12577" s="8">
        <v>13165.01</v>
      </c>
      <c r="E12577" s="8">
        <v>13166.22</v>
      </c>
      <c r="F12577" s="8">
        <v>13155.97</v>
      </c>
      <c r="G12577" s="8">
        <v>13155.97</v>
      </c>
      <c r="H12577" s="8"/>
      <c r="I12577" s="8"/>
      <c r="J12577" s="8"/>
    </row>
    <row r="12578" spans="3:10" x14ac:dyDescent="0.25">
      <c r="C12578" s="5">
        <v>43243.041666666664</v>
      </c>
      <c r="D12578" s="6">
        <v>13157.18</v>
      </c>
      <c r="E12578" s="6">
        <v>13161.59</v>
      </c>
      <c r="F12578" s="6">
        <v>13153.35</v>
      </c>
      <c r="G12578" s="6">
        <v>13161.59</v>
      </c>
      <c r="H12578" s="6"/>
      <c r="I12578" s="6"/>
      <c r="J12578" s="6"/>
    </row>
    <row r="12579" spans="3:10" x14ac:dyDescent="0.25">
      <c r="C12579" s="7">
        <v>43243.083333333336</v>
      </c>
      <c r="D12579" s="8">
        <v>13161.59</v>
      </c>
      <c r="E12579" s="8">
        <v>13162.2</v>
      </c>
      <c r="F12579" s="8">
        <v>13151.64</v>
      </c>
      <c r="G12579" s="8">
        <v>13155.35</v>
      </c>
      <c r="H12579" s="8"/>
      <c r="I12579" s="8"/>
      <c r="J12579" s="8"/>
    </row>
    <row r="12580" spans="3:10" x14ac:dyDescent="0.25">
      <c r="C12580" s="5">
        <v>43243.125</v>
      </c>
      <c r="D12580" s="6">
        <v>13155.35</v>
      </c>
      <c r="E12580" s="6">
        <v>13163.8</v>
      </c>
      <c r="F12580" s="6">
        <v>13149.31</v>
      </c>
      <c r="G12580" s="6">
        <v>13158.97</v>
      </c>
      <c r="H12580" s="6"/>
      <c r="I12580" s="6"/>
      <c r="J12580" s="6"/>
    </row>
    <row r="12581" spans="3:10" x14ac:dyDescent="0.25">
      <c r="C12581" s="7">
        <v>43243.166666666664</v>
      </c>
      <c r="D12581" s="8">
        <v>13158.98</v>
      </c>
      <c r="E12581" s="8">
        <v>13160.19</v>
      </c>
      <c r="F12581" s="8">
        <v>13127.34</v>
      </c>
      <c r="G12581" s="8">
        <v>13139.8</v>
      </c>
      <c r="H12581" s="8"/>
      <c r="I12581" s="8"/>
      <c r="J12581" s="8"/>
    </row>
    <row r="12582" spans="3:10" x14ac:dyDescent="0.25">
      <c r="C12582" s="5">
        <v>43243.208333333336</v>
      </c>
      <c r="D12582" s="6">
        <v>13139.19</v>
      </c>
      <c r="E12582" s="6">
        <v>13149.84</v>
      </c>
      <c r="F12582" s="6">
        <v>13136.17</v>
      </c>
      <c r="G12582" s="6">
        <v>13139.97</v>
      </c>
      <c r="H12582" s="6"/>
      <c r="I12582" s="6"/>
      <c r="J12582" s="6"/>
    </row>
    <row r="12583" spans="3:10" x14ac:dyDescent="0.25">
      <c r="C12583" s="7">
        <v>43243.25</v>
      </c>
      <c r="D12583" s="8">
        <v>13138.76</v>
      </c>
      <c r="E12583" s="8">
        <v>13149.21</v>
      </c>
      <c r="F12583" s="8">
        <v>13137.55</v>
      </c>
      <c r="G12583" s="8">
        <v>13146.8</v>
      </c>
      <c r="H12583" s="8"/>
      <c r="I12583" s="8"/>
      <c r="J12583" s="8"/>
    </row>
    <row r="12584" spans="3:10" x14ac:dyDescent="0.25">
      <c r="C12584" s="5">
        <v>43243.291666666664</v>
      </c>
      <c r="D12584" s="6">
        <v>13146.8</v>
      </c>
      <c r="E12584" s="6">
        <v>13152.12</v>
      </c>
      <c r="F12584" s="6">
        <v>13146.01</v>
      </c>
      <c r="G12584" s="6">
        <v>13147.41</v>
      </c>
      <c r="H12584" s="6"/>
      <c r="I12584" s="6"/>
      <c r="J12584" s="6"/>
    </row>
    <row r="12585" spans="3:10" x14ac:dyDescent="0.25">
      <c r="C12585" s="7">
        <v>43243.333333333336</v>
      </c>
      <c r="D12585" s="8">
        <v>13148.62</v>
      </c>
      <c r="E12585" s="8">
        <v>13150.33</v>
      </c>
      <c r="F12585" s="8">
        <v>13131.99</v>
      </c>
      <c r="G12585" s="8">
        <v>13133.38</v>
      </c>
      <c r="H12585" s="8"/>
      <c r="I12585" s="8"/>
      <c r="J12585" s="8"/>
    </row>
    <row r="12586" spans="3:10" x14ac:dyDescent="0.25">
      <c r="C12586" s="5">
        <v>43243.375</v>
      </c>
      <c r="D12586" s="6">
        <v>13126.14</v>
      </c>
      <c r="E12586" s="6">
        <v>13144.91</v>
      </c>
      <c r="F12586" s="6">
        <v>13121.55</v>
      </c>
      <c r="G12586" s="6">
        <v>13133.19</v>
      </c>
      <c r="H12586" s="6"/>
      <c r="I12586" s="6"/>
      <c r="J12586" s="6"/>
    </row>
    <row r="12587" spans="3:10" x14ac:dyDescent="0.25">
      <c r="C12587" s="7">
        <v>43243.416666666664</v>
      </c>
      <c r="D12587" s="8">
        <v>13134.97</v>
      </c>
      <c r="E12587" s="8">
        <v>13149.73</v>
      </c>
      <c r="F12587" s="8">
        <v>12983.46</v>
      </c>
      <c r="G12587" s="8">
        <v>13004.91</v>
      </c>
      <c r="H12587" s="8"/>
      <c r="I12587" s="8"/>
      <c r="J12587" s="8"/>
    </row>
    <row r="12588" spans="3:10" x14ac:dyDescent="0.25">
      <c r="C12588" s="5">
        <v>43243.458333333336</v>
      </c>
      <c r="D12588" s="6">
        <v>13004.66</v>
      </c>
      <c r="E12588" s="6">
        <v>13020.76</v>
      </c>
      <c r="F12588" s="6">
        <v>12964.7</v>
      </c>
      <c r="G12588" s="6">
        <v>12975.59</v>
      </c>
      <c r="H12588" s="6"/>
      <c r="I12588" s="6"/>
      <c r="J12588" s="6"/>
    </row>
    <row r="12589" spans="3:10" x14ac:dyDescent="0.25">
      <c r="C12589" s="7">
        <v>43243.5</v>
      </c>
      <c r="D12589" s="8">
        <v>12975.58</v>
      </c>
      <c r="E12589" s="8">
        <v>12985.06</v>
      </c>
      <c r="F12589" s="8">
        <v>12956.1</v>
      </c>
      <c r="G12589" s="8">
        <v>12967.79</v>
      </c>
      <c r="H12589" s="8"/>
      <c r="I12589" s="8"/>
      <c r="J12589" s="8"/>
    </row>
    <row r="12590" spans="3:10" x14ac:dyDescent="0.25">
      <c r="C12590" s="5">
        <v>43243.541666666664</v>
      </c>
      <c r="D12590" s="6">
        <v>12967.54</v>
      </c>
      <c r="E12590" s="6">
        <v>12986.45</v>
      </c>
      <c r="F12590" s="6">
        <v>12963.43</v>
      </c>
      <c r="G12590" s="6">
        <v>12971.23</v>
      </c>
      <c r="H12590" s="6"/>
      <c r="I12590" s="6"/>
      <c r="J12590" s="6"/>
    </row>
    <row r="12591" spans="3:10" x14ac:dyDescent="0.25">
      <c r="C12591" s="7">
        <v>43243.583333333336</v>
      </c>
      <c r="D12591" s="8">
        <v>12971.73</v>
      </c>
      <c r="E12591" s="8">
        <v>12986.58</v>
      </c>
      <c r="F12591" s="8">
        <v>12952.24</v>
      </c>
      <c r="G12591" s="8">
        <v>12962.06</v>
      </c>
      <c r="H12591" s="8"/>
      <c r="I12591" s="8"/>
      <c r="J12591" s="8"/>
    </row>
    <row r="12592" spans="3:10" x14ac:dyDescent="0.25">
      <c r="C12592" s="5">
        <v>43243.625</v>
      </c>
      <c r="D12592" s="6">
        <v>12961.81</v>
      </c>
      <c r="E12592" s="6">
        <v>12963.04</v>
      </c>
      <c r="F12592" s="6">
        <v>12933.27</v>
      </c>
      <c r="G12592" s="6">
        <v>12937.33</v>
      </c>
      <c r="H12592" s="6"/>
      <c r="I12592" s="6"/>
      <c r="J12592" s="6"/>
    </row>
    <row r="12593" spans="3:10" x14ac:dyDescent="0.25">
      <c r="C12593" s="7">
        <v>43243.666666666664</v>
      </c>
      <c r="D12593" s="8">
        <v>12937.08</v>
      </c>
      <c r="E12593" s="8">
        <v>12965.21</v>
      </c>
      <c r="F12593" s="8">
        <v>12937.02</v>
      </c>
      <c r="G12593" s="8">
        <v>12953.18</v>
      </c>
      <c r="H12593" s="8"/>
      <c r="I12593" s="8"/>
      <c r="J12593" s="8"/>
    </row>
    <row r="12594" spans="3:10" x14ac:dyDescent="0.25">
      <c r="C12594" s="5">
        <v>43243.708333333336</v>
      </c>
      <c r="D12594" s="6">
        <v>12954.93</v>
      </c>
      <c r="E12594" s="6">
        <v>12974.41</v>
      </c>
      <c r="F12594" s="6">
        <v>12928.27</v>
      </c>
      <c r="G12594" s="6">
        <v>12940.99</v>
      </c>
      <c r="H12594" s="6"/>
      <c r="I12594" s="6"/>
      <c r="J12594" s="6"/>
    </row>
    <row r="12595" spans="3:10" x14ac:dyDescent="0.25">
      <c r="C12595" s="7">
        <v>43243.75</v>
      </c>
      <c r="D12595" s="8">
        <v>12940.74</v>
      </c>
      <c r="E12595" s="8">
        <v>12998.12</v>
      </c>
      <c r="F12595" s="8">
        <v>12938.99</v>
      </c>
      <c r="G12595" s="8">
        <v>12975.9</v>
      </c>
      <c r="H12595" s="8"/>
      <c r="I12595" s="8"/>
      <c r="J12595" s="8"/>
    </row>
    <row r="12596" spans="3:10" x14ac:dyDescent="0.25">
      <c r="C12596" s="5">
        <v>43243.791666666664</v>
      </c>
      <c r="D12596" s="6">
        <v>12976.15</v>
      </c>
      <c r="E12596" s="6">
        <v>12988.16</v>
      </c>
      <c r="F12596" s="6">
        <v>12972.73</v>
      </c>
      <c r="G12596" s="6">
        <v>12986.9</v>
      </c>
      <c r="H12596" s="6"/>
      <c r="I12596" s="6"/>
      <c r="J12596" s="6"/>
    </row>
    <row r="12597" spans="3:10" x14ac:dyDescent="0.25">
      <c r="C12597" s="7">
        <v>43243.833333333336</v>
      </c>
      <c r="D12597" s="8">
        <v>12987.15</v>
      </c>
      <c r="E12597" s="8">
        <v>12987.15</v>
      </c>
      <c r="F12597" s="8">
        <v>12967.14</v>
      </c>
      <c r="G12597" s="8">
        <v>12977.14</v>
      </c>
      <c r="H12597" s="8"/>
      <c r="I12597" s="8"/>
      <c r="J12597" s="8"/>
    </row>
    <row r="12598" spans="3:10" x14ac:dyDescent="0.25">
      <c r="C12598" s="5">
        <v>43243.875</v>
      </c>
      <c r="D12598" s="6">
        <v>12977.39</v>
      </c>
      <c r="E12598" s="6">
        <v>13003.14</v>
      </c>
      <c r="F12598" s="6">
        <v>12975.14</v>
      </c>
      <c r="G12598" s="6">
        <v>13002.64</v>
      </c>
      <c r="H12598" s="6"/>
      <c r="I12598" s="6"/>
      <c r="J12598" s="6"/>
    </row>
    <row r="12599" spans="3:10" x14ac:dyDescent="0.25">
      <c r="C12599" s="7">
        <v>43243.916666666664</v>
      </c>
      <c r="D12599" s="8">
        <v>13003.14</v>
      </c>
      <c r="E12599" s="8">
        <v>13015.14</v>
      </c>
      <c r="F12599" s="8">
        <v>13001.64</v>
      </c>
      <c r="G12599" s="8">
        <v>13010.76</v>
      </c>
      <c r="H12599" s="8"/>
      <c r="I12599" s="8"/>
      <c r="J12599" s="8"/>
    </row>
    <row r="12600" spans="3:10" x14ac:dyDescent="0.25">
      <c r="C12600" s="5">
        <v>43243.958333333336</v>
      </c>
      <c r="D12600" s="6">
        <v>12994.83</v>
      </c>
      <c r="E12600" s="6">
        <v>12997.33</v>
      </c>
      <c r="F12600" s="6">
        <v>12983.74</v>
      </c>
      <c r="G12600" s="6">
        <v>12996.83</v>
      </c>
      <c r="H12600" s="6"/>
      <c r="I12600" s="6"/>
      <c r="J12600" s="6"/>
    </row>
    <row r="12601" spans="3:10" x14ac:dyDescent="0.25">
      <c r="C12601" s="7">
        <v>43244.041666666664</v>
      </c>
      <c r="D12601" s="8">
        <v>12996.83</v>
      </c>
      <c r="E12601" s="8">
        <v>12999.2</v>
      </c>
      <c r="F12601" s="8">
        <v>12992.06</v>
      </c>
      <c r="G12601" s="8">
        <v>12996.82</v>
      </c>
      <c r="H12601" s="8"/>
      <c r="I12601" s="8"/>
      <c r="J12601" s="8"/>
    </row>
    <row r="12602" spans="3:10" x14ac:dyDescent="0.25">
      <c r="C12602" s="5">
        <v>43244.083333333336</v>
      </c>
      <c r="D12602" s="6">
        <v>12996.22</v>
      </c>
      <c r="E12602" s="6">
        <v>12996.82</v>
      </c>
      <c r="F12602" s="6">
        <v>12986.1</v>
      </c>
      <c r="G12602" s="6">
        <v>12986.1</v>
      </c>
      <c r="H12602" s="6"/>
      <c r="I12602" s="6"/>
      <c r="J12602" s="6"/>
    </row>
    <row r="12603" spans="3:10" x14ac:dyDescent="0.25">
      <c r="C12603" s="7">
        <v>43244.125</v>
      </c>
      <c r="D12603" s="8">
        <v>12986.1</v>
      </c>
      <c r="E12603" s="8">
        <v>12989.67</v>
      </c>
      <c r="F12603" s="8">
        <v>12967.25</v>
      </c>
      <c r="G12603" s="8">
        <v>12978.27</v>
      </c>
      <c r="H12603" s="8"/>
      <c r="I12603" s="8"/>
      <c r="J12603" s="8"/>
    </row>
    <row r="12604" spans="3:10" x14ac:dyDescent="0.25">
      <c r="C12604" s="5">
        <v>43244.166666666664</v>
      </c>
      <c r="D12604" s="6">
        <v>12977.67</v>
      </c>
      <c r="E12604" s="6">
        <v>12980.57</v>
      </c>
      <c r="F12604" s="6">
        <v>12946.01</v>
      </c>
      <c r="G12604" s="6">
        <v>12947.62</v>
      </c>
      <c r="H12604" s="6"/>
      <c r="I12604" s="6"/>
      <c r="J12604" s="6"/>
    </row>
    <row r="12605" spans="3:10" x14ac:dyDescent="0.25">
      <c r="C12605" s="7">
        <v>43244.208333333336</v>
      </c>
      <c r="D12605" s="8">
        <v>12948.22</v>
      </c>
      <c r="E12605" s="8">
        <v>12978.37</v>
      </c>
      <c r="F12605" s="8">
        <v>12948.22</v>
      </c>
      <c r="G12605" s="8">
        <v>12977.18</v>
      </c>
      <c r="H12605" s="8"/>
      <c r="I12605" s="8"/>
      <c r="J12605" s="8"/>
    </row>
    <row r="12606" spans="3:10" x14ac:dyDescent="0.25">
      <c r="C12606" s="5">
        <v>43244.25</v>
      </c>
      <c r="D12606" s="6">
        <v>12978.37</v>
      </c>
      <c r="E12606" s="6">
        <v>12978.37</v>
      </c>
      <c r="F12606" s="6">
        <v>12962.9</v>
      </c>
      <c r="G12606" s="6">
        <v>12967.97</v>
      </c>
      <c r="H12606" s="6"/>
      <c r="I12606" s="6"/>
      <c r="J12606" s="6"/>
    </row>
    <row r="12607" spans="3:10" x14ac:dyDescent="0.25">
      <c r="C12607" s="7">
        <v>43244.291666666664</v>
      </c>
      <c r="D12607" s="8">
        <v>12967.97</v>
      </c>
      <c r="E12607" s="8">
        <v>12973.92</v>
      </c>
      <c r="F12607" s="8">
        <v>12966.86</v>
      </c>
      <c r="G12607" s="8">
        <v>12968.05</v>
      </c>
      <c r="H12607" s="8"/>
      <c r="I12607" s="8"/>
      <c r="J12607" s="8"/>
    </row>
    <row r="12608" spans="3:10" x14ac:dyDescent="0.25">
      <c r="C12608" s="5">
        <v>43244.333333333336</v>
      </c>
      <c r="D12608" s="6">
        <v>12968.05</v>
      </c>
      <c r="E12608" s="6">
        <v>12984.79</v>
      </c>
      <c r="F12608" s="6">
        <v>12966.88</v>
      </c>
      <c r="G12608" s="6">
        <v>12973.1</v>
      </c>
      <c r="H12608" s="6"/>
      <c r="I12608" s="6"/>
      <c r="J12608" s="6"/>
    </row>
    <row r="12609" spans="3:10" x14ac:dyDescent="0.25">
      <c r="C12609" s="7">
        <v>43244.375</v>
      </c>
      <c r="D12609" s="8">
        <v>12965.79</v>
      </c>
      <c r="E12609" s="8">
        <v>12972.17</v>
      </c>
      <c r="F12609" s="8">
        <v>12923.16</v>
      </c>
      <c r="G12609" s="8">
        <v>12954.59</v>
      </c>
      <c r="H12609" s="8"/>
      <c r="I12609" s="8"/>
      <c r="J12609" s="8"/>
    </row>
    <row r="12610" spans="3:10" x14ac:dyDescent="0.25">
      <c r="C12610" s="5">
        <v>43244.416666666664</v>
      </c>
      <c r="D12610" s="6">
        <v>12961.37</v>
      </c>
      <c r="E12610" s="6">
        <v>12995.21</v>
      </c>
      <c r="F12610" s="6">
        <v>12935.73</v>
      </c>
      <c r="G12610" s="6">
        <v>12995.04</v>
      </c>
      <c r="H12610" s="6"/>
      <c r="I12610" s="6"/>
      <c r="J12610" s="6"/>
    </row>
    <row r="12611" spans="3:10" x14ac:dyDescent="0.25">
      <c r="C12611" s="7">
        <v>43244.458333333336</v>
      </c>
      <c r="D12611" s="8">
        <v>12994.79</v>
      </c>
      <c r="E12611" s="8">
        <v>13005.12</v>
      </c>
      <c r="F12611" s="8">
        <v>12980.21</v>
      </c>
      <c r="G12611" s="8">
        <v>13004.62</v>
      </c>
      <c r="H12611" s="8"/>
      <c r="I12611" s="8"/>
      <c r="J12611" s="8"/>
    </row>
    <row r="12612" spans="3:10" x14ac:dyDescent="0.25">
      <c r="C12612" s="5">
        <v>43244.5</v>
      </c>
      <c r="D12612" s="6">
        <v>13005.62</v>
      </c>
      <c r="E12612" s="6">
        <v>13006.93</v>
      </c>
      <c r="F12612" s="6">
        <v>12983.8</v>
      </c>
      <c r="G12612" s="6">
        <v>12997.03</v>
      </c>
      <c r="H12612" s="6"/>
      <c r="I12612" s="6"/>
      <c r="J12612" s="6"/>
    </row>
    <row r="12613" spans="3:10" x14ac:dyDescent="0.25">
      <c r="C12613" s="7">
        <v>43244.541666666664</v>
      </c>
      <c r="D12613" s="8">
        <v>12996.78</v>
      </c>
      <c r="E12613" s="8">
        <v>12998.28</v>
      </c>
      <c r="F12613" s="8">
        <v>12958.6</v>
      </c>
      <c r="G12613" s="8">
        <v>12974.57</v>
      </c>
      <c r="H12613" s="8"/>
      <c r="I12613" s="8"/>
      <c r="J12613" s="8"/>
    </row>
    <row r="12614" spans="3:10" x14ac:dyDescent="0.25">
      <c r="C12614" s="5">
        <v>43244.583333333336</v>
      </c>
      <c r="D12614" s="6">
        <v>12975.07</v>
      </c>
      <c r="E12614" s="6">
        <v>12977.64</v>
      </c>
      <c r="F12614" s="6">
        <v>12943.58</v>
      </c>
      <c r="G12614" s="6">
        <v>12947.63</v>
      </c>
      <c r="H12614" s="6"/>
      <c r="I12614" s="6"/>
      <c r="J12614" s="6"/>
    </row>
    <row r="12615" spans="3:10" x14ac:dyDescent="0.25">
      <c r="C12615" s="7">
        <v>43244.625</v>
      </c>
      <c r="D12615" s="8">
        <v>12947.88</v>
      </c>
      <c r="E12615" s="8">
        <v>12955.16</v>
      </c>
      <c r="F12615" s="8">
        <v>12929.87</v>
      </c>
      <c r="G12615" s="8">
        <v>12936.37</v>
      </c>
      <c r="H12615" s="8"/>
      <c r="I12615" s="8"/>
      <c r="J12615" s="8"/>
    </row>
    <row r="12616" spans="3:10" x14ac:dyDescent="0.25">
      <c r="C12616" s="5">
        <v>43244.666666666664</v>
      </c>
      <c r="D12616" s="6">
        <v>12935.86</v>
      </c>
      <c r="E12616" s="6">
        <v>12944.01</v>
      </c>
      <c r="F12616" s="6">
        <v>12860.36</v>
      </c>
      <c r="G12616" s="6">
        <v>12876.65</v>
      </c>
      <c r="H12616" s="6"/>
      <c r="I12616" s="6"/>
      <c r="J12616" s="6"/>
    </row>
    <row r="12617" spans="3:10" x14ac:dyDescent="0.25">
      <c r="C12617" s="7">
        <v>43244.708333333336</v>
      </c>
      <c r="D12617" s="8">
        <v>12875.9</v>
      </c>
      <c r="E12617" s="8">
        <v>12886.3</v>
      </c>
      <c r="F12617" s="8">
        <v>12800.32</v>
      </c>
      <c r="G12617" s="8">
        <v>12813.74</v>
      </c>
      <c r="H12617" s="8"/>
      <c r="I12617" s="8"/>
      <c r="J12617" s="8"/>
    </row>
    <row r="12618" spans="3:10" x14ac:dyDescent="0.25">
      <c r="C12618" s="5">
        <v>43244.75</v>
      </c>
      <c r="D12618" s="6">
        <v>12813.49</v>
      </c>
      <c r="E12618" s="6">
        <v>12860.74</v>
      </c>
      <c r="F12618" s="6">
        <v>12803.66</v>
      </c>
      <c r="G12618" s="6">
        <v>12858.59</v>
      </c>
      <c r="H12618" s="6"/>
      <c r="I12618" s="6"/>
      <c r="J12618" s="6"/>
    </row>
    <row r="12619" spans="3:10" x14ac:dyDescent="0.25">
      <c r="C12619" s="7">
        <v>43244.791666666664</v>
      </c>
      <c r="D12619" s="8">
        <v>12857.84</v>
      </c>
      <c r="E12619" s="8">
        <v>12875.77</v>
      </c>
      <c r="F12619" s="8">
        <v>12856.62</v>
      </c>
      <c r="G12619" s="8">
        <v>12868.51</v>
      </c>
      <c r="H12619" s="8"/>
      <c r="I12619" s="8"/>
      <c r="J12619" s="8"/>
    </row>
    <row r="12620" spans="3:10" x14ac:dyDescent="0.25">
      <c r="C12620" s="5">
        <v>43244.833333333336</v>
      </c>
      <c r="D12620" s="6">
        <v>12868.26</v>
      </c>
      <c r="E12620" s="6">
        <v>12880.01</v>
      </c>
      <c r="F12620" s="6">
        <v>12868.01</v>
      </c>
      <c r="G12620" s="6">
        <v>12877.51</v>
      </c>
      <c r="H12620" s="6"/>
      <c r="I12620" s="6"/>
      <c r="J12620" s="6"/>
    </row>
    <row r="12621" spans="3:10" x14ac:dyDescent="0.25">
      <c r="C12621" s="7">
        <v>43244.875</v>
      </c>
      <c r="D12621" s="8">
        <v>12877.76</v>
      </c>
      <c r="E12621" s="8">
        <v>12883.01</v>
      </c>
      <c r="F12621" s="8">
        <v>12872.25</v>
      </c>
      <c r="G12621" s="8">
        <v>12878</v>
      </c>
      <c r="H12621" s="8"/>
      <c r="I12621" s="8"/>
      <c r="J12621" s="8"/>
    </row>
    <row r="12622" spans="3:10" x14ac:dyDescent="0.25">
      <c r="C12622" s="5">
        <v>43244.916666666664</v>
      </c>
      <c r="D12622" s="6">
        <v>12877.25</v>
      </c>
      <c r="E12622" s="6">
        <v>12889.25</v>
      </c>
      <c r="F12622" s="6">
        <v>12874.25</v>
      </c>
      <c r="G12622" s="6">
        <v>12889.02</v>
      </c>
      <c r="H12622" s="6"/>
      <c r="I12622" s="6"/>
      <c r="J12622" s="6"/>
    </row>
    <row r="12623" spans="3:10" x14ac:dyDescent="0.25">
      <c r="C12623" s="7">
        <v>43244.958333333336</v>
      </c>
      <c r="D12623" s="8">
        <v>12887.9</v>
      </c>
      <c r="E12623" s="8">
        <v>12888.94</v>
      </c>
      <c r="F12623" s="8">
        <v>12884.21</v>
      </c>
      <c r="G12623" s="8">
        <v>12888.94</v>
      </c>
      <c r="H12623" s="8"/>
      <c r="I12623" s="8"/>
      <c r="J12623" s="8"/>
    </row>
    <row r="12624" spans="3:10" x14ac:dyDescent="0.25">
      <c r="C12624" s="5">
        <v>43245.041666666664</v>
      </c>
      <c r="D12624" s="6">
        <v>12887.76</v>
      </c>
      <c r="E12624" s="6">
        <v>12895.84</v>
      </c>
      <c r="F12624" s="6">
        <v>12885.39</v>
      </c>
      <c r="G12624" s="6">
        <v>12888.61</v>
      </c>
      <c r="H12624" s="6"/>
      <c r="I12624" s="6"/>
      <c r="J12624" s="6"/>
    </row>
    <row r="12625" spans="3:10" x14ac:dyDescent="0.25">
      <c r="C12625" s="7">
        <v>43245.083333333336</v>
      </c>
      <c r="D12625" s="8">
        <v>12889.2</v>
      </c>
      <c r="E12625" s="8">
        <v>12906.56</v>
      </c>
      <c r="F12625" s="8">
        <v>12888.6</v>
      </c>
      <c r="G12625" s="8">
        <v>12905.37</v>
      </c>
      <c r="H12625" s="8"/>
      <c r="I12625" s="8"/>
      <c r="J12625" s="8"/>
    </row>
    <row r="12626" spans="3:10" x14ac:dyDescent="0.25">
      <c r="C12626" s="5">
        <v>43245.125</v>
      </c>
      <c r="D12626" s="6">
        <v>12906.55</v>
      </c>
      <c r="E12626" s="6">
        <v>12919.37</v>
      </c>
      <c r="F12626" s="6">
        <v>12902.51</v>
      </c>
      <c r="G12626" s="6">
        <v>12914.64</v>
      </c>
      <c r="H12626" s="6"/>
      <c r="I12626" s="6"/>
      <c r="J12626" s="6"/>
    </row>
    <row r="12627" spans="3:10" x14ac:dyDescent="0.25">
      <c r="C12627" s="7">
        <v>43245.166666666664</v>
      </c>
      <c r="D12627" s="8">
        <v>12914.67</v>
      </c>
      <c r="E12627" s="8">
        <v>12940.99</v>
      </c>
      <c r="F12627" s="8">
        <v>12911.13</v>
      </c>
      <c r="G12627" s="8">
        <v>12929.26</v>
      </c>
      <c r="H12627" s="8"/>
      <c r="I12627" s="8"/>
      <c r="J12627" s="8"/>
    </row>
    <row r="12628" spans="3:10" x14ac:dyDescent="0.25">
      <c r="C12628" s="5">
        <v>43245.208333333336</v>
      </c>
      <c r="D12628" s="6">
        <v>12930.44</v>
      </c>
      <c r="E12628" s="6">
        <v>12931.62</v>
      </c>
      <c r="F12628" s="6">
        <v>12922.53</v>
      </c>
      <c r="G12628" s="6">
        <v>12923.71</v>
      </c>
      <c r="H12628" s="6"/>
      <c r="I12628" s="6"/>
      <c r="J12628" s="6"/>
    </row>
    <row r="12629" spans="3:10" x14ac:dyDescent="0.25">
      <c r="C12629" s="7">
        <v>43245.25</v>
      </c>
      <c r="D12629" s="8">
        <v>12924.3</v>
      </c>
      <c r="E12629" s="8">
        <v>12933.99</v>
      </c>
      <c r="F12629" s="8">
        <v>12922.21</v>
      </c>
      <c r="G12629" s="8">
        <v>12927.08</v>
      </c>
      <c r="H12629" s="8"/>
      <c r="I12629" s="8"/>
      <c r="J12629" s="8"/>
    </row>
    <row r="12630" spans="3:10" x14ac:dyDescent="0.25">
      <c r="C12630" s="5">
        <v>43245.291666666664</v>
      </c>
      <c r="D12630" s="6">
        <v>12925.9</v>
      </c>
      <c r="E12630" s="6">
        <v>12928.23</v>
      </c>
      <c r="F12630" s="6">
        <v>12919.96</v>
      </c>
      <c r="G12630" s="6">
        <v>12921.59</v>
      </c>
      <c r="H12630" s="6"/>
      <c r="I12630" s="6"/>
      <c r="J12630" s="6"/>
    </row>
    <row r="12631" spans="3:10" x14ac:dyDescent="0.25">
      <c r="C12631" s="7">
        <v>43245.333333333336</v>
      </c>
      <c r="D12631" s="8">
        <v>12921.59</v>
      </c>
      <c r="E12631" s="8">
        <v>12924.32</v>
      </c>
      <c r="F12631" s="8">
        <v>12916.21</v>
      </c>
      <c r="G12631" s="8">
        <v>12920.9</v>
      </c>
      <c r="H12631" s="8"/>
      <c r="I12631" s="8"/>
      <c r="J12631" s="8"/>
    </row>
    <row r="12632" spans="3:10" x14ac:dyDescent="0.25">
      <c r="C12632" s="5">
        <v>43245.375</v>
      </c>
      <c r="D12632" s="6">
        <v>12927.21</v>
      </c>
      <c r="E12632" s="6">
        <v>12927.59</v>
      </c>
      <c r="F12632" s="6">
        <v>12907.04</v>
      </c>
      <c r="G12632" s="6">
        <v>12911.03</v>
      </c>
      <c r="H12632" s="6"/>
      <c r="I12632" s="6"/>
      <c r="J12632" s="6"/>
    </row>
    <row r="12633" spans="3:10" x14ac:dyDescent="0.25">
      <c r="C12633" s="7">
        <v>43245.416666666664</v>
      </c>
      <c r="D12633" s="8">
        <v>12911.06</v>
      </c>
      <c r="E12633" s="8">
        <v>12944.83</v>
      </c>
      <c r="F12633" s="8">
        <v>12903.33</v>
      </c>
      <c r="G12633" s="8">
        <v>12925.8</v>
      </c>
      <c r="H12633" s="8"/>
      <c r="I12633" s="8"/>
      <c r="J12633" s="8"/>
    </row>
    <row r="12634" spans="3:10" x14ac:dyDescent="0.25">
      <c r="C12634" s="5">
        <v>43245.458333333336</v>
      </c>
      <c r="D12634" s="6">
        <v>12925.3</v>
      </c>
      <c r="E12634" s="6">
        <v>12985.86</v>
      </c>
      <c r="F12634" s="6">
        <v>12912.96</v>
      </c>
      <c r="G12634" s="6">
        <v>12972.14</v>
      </c>
      <c r="H12634" s="6"/>
      <c r="I12634" s="6"/>
      <c r="J12634" s="6"/>
    </row>
    <row r="12635" spans="3:10" x14ac:dyDescent="0.25">
      <c r="C12635" s="7">
        <v>43245.5</v>
      </c>
      <c r="D12635" s="8">
        <v>12972.64</v>
      </c>
      <c r="E12635" s="8">
        <v>13000.74</v>
      </c>
      <c r="F12635" s="8">
        <v>12971.36</v>
      </c>
      <c r="G12635" s="8">
        <v>12997.63</v>
      </c>
      <c r="H12635" s="8"/>
      <c r="I12635" s="8"/>
      <c r="J12635" s="8"/>
    </row>
    <row r="12636" spans="3:10" x14ac:dyDescent="0.25">
      <c r="C12636" s="5">
        <v>43245.541666666664</v>
      </c>
      <c r="D12636" s="6">
        <v>12997.38</v>
      </c>
      <c r="E12636" s="6">
        <v>12998.88</v>
      </c>
      <c r="F12636" s="6">
        <v>12975.04</v>
      </c>
      <c r="G12636" s="6">
        <v>12978.52</v>
      </c>
      <c r="H12636" s="6"/>
      <c r="I12636" s="6"/>
      <c r="J12636" s="6"/>
    </row>
    <row r="12637" spans="3:10" x14ac:dyDescent="0.25">
      <c r="C12637" s="7">
        <v>43245.583333333336</v>
      </c>
      <c r="D12637" s="8">
        <v>12978.77</v>
      </c>
      <c r="E12637" s="8">
        <v>12995.74</v>
      </c>
      <c r="F12637" s="8">
        <v>12943.39</v>
      </c>
      <c r="G12637" s="8">
        <v>12956.26</v>
      </c>
      <c r="H12637" s="8"/>
      <c r="I12637" s="8"/>
      <c r="J12637" s="8"/>
    </row>
    <row r="12638" spans="3:10" x14ac:dyDescent="0.25">
      <c r="C12638" s="5">
        <v>43245.625</v>
      </c>
      <c r="D12638" s="6">
        <v>12956.76</v>
      </c>
      <c r="E12638" s="6">
        <v>12969.29</v>
      </c>
      <c r="F12638" s="6">
        <v>12924.12</v>
      </c>
      <c r="G12638" s="6">
        <v>12928.05</v>
      </c>
      <c r="H12638" s="6"/>
      <c r="I12638" s="6"/>
      <c r="J12638" s="6"/>
    </row>
    <row r="12639" spans="3:10" x14ac:dyDescent="0.25">
      <c r="C12639" s="7">
        <v>43245.666666666664</v>
      </c>
      <c r="D12639" s="8">
        <v>12927.55</v>
      </c>
      <c r="E12639" s="8">
        <v>12936.41</v>
      </c>
      <c r="F12639" s="8">
        <v>12851.43</v>
      </c>
      <c r="G12639" s="8">
        <v>12881.78</v>
      </c>
      <c r="H12639" s="8"/>
      <c r="I12639" s="8"/>
      <c r="J12639" s="8"/>
    </row>
    <row r="12640" spans="3:10" x14ac:dyDescent="0.25">
      <c r="C12640" s="5">
        <v>43245.708333333336</v>
      </c>
      <c r="D12640" s="6">
        <v>12877.04</v>
      </c>
      <c r="E12640" s="6">
        <v>12908.03</v>
      </c>
      <c r="F12640" s="6">
        <v>12867.02</v>
      </c>
      <c r="G12640" s="6">
        <v>12893.35</v>
      </c>
      <c r="H12640" s="6"/>
      <c r="I12640" s="6"/>
      <c r="J12640" s="6"/>
    </row>
    <row r="12641" spans="3:10" x14ac:dyDescent="0.25">
      <c r="C12641" s="7">
        <v>43245.75</v>
      </c>
      <c r="D12641" s="8">
        <v>12893.6</v>
      </c>
      <c r="E12641" s="8">
        <v>12948.04</v>
      </c>
      <c r="F12641" s="8">
        <v>12889.31</v>
      </c>
      <c r="G12641" s="8">
        <v>12938.62</v>
      </c>
      <c r="H12641" s="8"/>
      <c r="I12641" s="8"/>
      <c r="J12641" s="8"/>
    </row>
    <row r="12642" spans="3:10" x14ac:dyDescent="0.25">
      <c r="C12642" s="5">
        <v>43245.791666666664</v>
      </c>
      <c r="D12642" s="6">
        <v>12938.37</v>
      </c>
      <c r="E12642" s="6">
        <v>12939.87</v>
      </c>
      <c r="F12642" s="6">
        <v>12917.31</v>
      </c>
      <c r="G12642" s="6">
        <v>12925.62</v>
      </c>
      <c r="H12642" s="6"/>
      <c r="I12642" s="6"/>
      <c r="J12642" s="6"/>
    </row>
    <row r="12643" spans="3:10" x14ac:dyDescent="0.25">
      <c r="C12643" s="7">
        <v>43245.833333333336</v>
      </c>
      <c r="D12643" s="8">
        <v>12925.87</v>
      </c>
      <c r="E12643" s="8">
        <v>12926.62</v>
      </c>
      <c r="F12643" s="8">
        <v>12911.12</v>
      </c>
      <c r="G12643" s="8">
        <v>12915.62</v>
      </c>
      <c r="H12643" s="8"/>
      <c r="I12643" s="8"/>
      <c r="J12643" s="8"/>
    </row>
    <row r="12644" spans="3:10" x14ac:dyDescent="0.25">
      <c r="C12644" s="5">
        <v>43245.875</v>
      </c>
      <c r="D12644" s="6">
        <v>12915.87</v>
      </c>
      <c r="E12644" s="6">
        <v>12923.12</v>
      </c>
      <c r="F12644" s="6">
        <v>12906.62</v>
      </c>
      <c r="G12644" s="6">
        <v>12913.62</v>
      </c>
      <c r="H12644" s="6"/>
      <c r="I12644" s="6"/>
      <c r="J12644" s="6"/>
    </row>
    <row r="12645" spans="3:10" x14ac:dyDescent="0.25">
      <c r="C12645" s="7">
        <v>43245.916666666664</v>
      </c>
      <c r="D12645" s="8">
        <v>12913.37</v>
      </c>
      <c r="E12645" s="8">
        <v>12933.12</v>
      </c>
      <c r="F12645" s="8">
        <v>12913.12</v>
      </c>
      <c r="G12645" s="8">
        <v>12931.12</v>
      </c>
      <c r="H12645" s="8"/>
      <c r="I12645" s="8"/>
      <c r="J12645" s="8"/>
    </row>
    <row r="12646" spans="3:10" x14ac:dyDescent="0.25">
      <c r="C12646" s="5">
        <v>43248.041666666664</v>
      </c>
      <c r="D12646" s="6">
        <v>12930.77</v>
      </c>
      <c r="E12646" s="6">
        <v>12979.87</v>
      </c>
      <c r="F12646" s="6">
        <v>12930.77</v>
      </c>
      <c r="G12646" s="6">
        <v>12961.79</v>
      </c>
      <c r="H12646" s="6"/>
      <c r="I12646" s="6"/>
      <c r="J12646" s="6"/>
    </row>
    <row r="12647" spans="3:10" x14ac:dyDescent="0.25">
      <c r="C12647" s="7">
        <v>43248.083333333336</v>
      </c>
      <c r="D12647" s="8">
        <v>12961.79</v>
      </c>
      <c r="E12647" s="8">
        <v>12978.93</v>
      </c>
      <c r="F12647" s="8">
        <v>12960.6</v>
      </c>
      <c r="G12647" s="8">
        <v>12977.05</v>
      </c>
      <c r="H12647" s="8"/>
      <c r="I12647" s="8"/>
      <c r="J12647" s="8"/>
    </row>
    <row r="12648" spans="3:10" x14ac:dyDescent="0.25">
      <c r="C12648" s="5">
        <v>43248.125</v>
      </c>
      <c r="D12648" s="6">
        <v>12977.05</v>
      </c>
      <c r="E12648" s="6">
        <v>12984.18</v>
      </c>
      <c r="F12648" s="6">
        <v>12968.11</v>
      </c>
      <c r="G12648" s="6">
        <v>12969.3</v>
      </c>
      <c r="H12648" s="6"/>
      <c r="I12648" s="6"/>
      <c r="J12648" s="6"/>
    </row>
    <row r="12649" spans="3:10" x14ac:dyDescent="0.25">
      <c r="C12649" s="7">
        <v>43248.166666666664</v>
      </c>
      <c r="D12649" s="8">
        <v>12969.13</v>
      </c>
      <c r="E12649" s="8">
        <v>12983.01</v>
      </c>
      <c r="F12649" s="8">
        <v>12960.68</v>
      </c>
      <c r="G12649" s="8">
        <v>12966.03</v>
      </c>
      <c r="H12649" s="8"/>
      <c r="I12649" s="8"/>
      <c r="J12649" s="8"/>
    </row>
    <row r="12650" spans="3:10" x14ac:dyDescent="0.25">
      <c r="C12650" s="5">
        <v>43248.208333333336</v>
      </c>
      <c r="D12650" s="6">
        <v>12965.43</v>
      </c>
      <c r="E12650" s="6">
        <v>12976.44</v>
      </c>
      <c r="F12650" s="6">
        <v>12964.25</v>
      </c>
      <c r="G12650" s="6">
        <v>12971.69</v>
      </c>
      <c r="H12650" s="6"/>
      <c r="I12650" s="6"/>
      <c r="J12650" s="6"/>
    </row>
    <row r="12651" spans="3:10" x14ac:dyDescent="0.25">
      <c r="C12651" s="7">
        <v>43248.25</v>
      </c>
      <c r="D12651" s="8">
        <v>12971.69</v>
      </c>
      <c r="E12651" s="8">
        <v>12975.25</v>
      </c>
      <c r="F12651" s="8">
        <v>12968.71</v>
      </c>
      <c r="G12651" s="8">
        <v>12970.5</v>
      </c>
      <c r="H12651" s="8"/>
      <c r="I12651" s="8"/>
      <c r="J12651" s="8"/>
    </row>
    <row r="12652" spans="3:10" x14ac:dyDescent="0.25">
      <c r="C12652" s="5">
        <v>43248.291666666664</v>
      </c>
      <c r="D12652" s="6">
        <v>12970.5</v>
      </c>
      <c r="E12652" s="6">
        <v>12975.25</v>
      </c>
      <c r="F12652" s="6">
        <v>12965.31</v>
      </c>
      <c r="G12652" s="6">
        <v>12967.18</v>
      </c>
      <c r="H12652" s="6"/>
      <c r="I12652" s="6"/>
      <c r="J12652" s="6"/>
    </row>
    <row r="12653" spans="3:10" x14ac:dyDescent="0.25">
      <c r="C12653" s="7">
        <v>43248.333333333336</v>
      </c>
      <c r="D12653" s="8">
        <v>12967.18</v>
      </c>
      <c r="E12653" s="8">
        <v>12972.61</v>
      </c>
      <c r="F12653" s="8">
        <v>12961.77</v>
      </c>
      <c r="G12653" s="8">
        <v>12966.18</v>
      </c>
      <c r="H12653" s="8"/>
      <c r="I12653" s="8"/>
      <c r="J12653" s="8"/>
    </row>
    <row r="12654" spans="3:10" x14ac:dyDescent="0.25">
      <c r="C12654" s="5">
        <v>43248.375</v>
      </c>
      <c r="D12654" s="6">
        <v>12994.01</v>
      </c>
      <c r="E12654" s="6">
        <v>13014.24</v>
      </c>
      <c r="F12654" s="6">
        <v>12972.24</v>
      </c>
      <c r="G12654" s="6">
        <v>13001.23</v>
      </c>
      <c r="H12654" s="6"/>
      <c r="I12654" s="6"/>
      <c r="J12654" s="6"/>
    </row>
    <row r="12655" spans="3:10" x14ac:dyDescent="0.25">
      <c r="C12655" s="7">
        <v>43248.416666666664</v>
      </c>
      <c r="D12655" s="8">
        <v>12998.01</v>
      </c>
      <c r="E12655" s="8">
        <v>13039.9</v>
      </c>
      <c r="F12655" s="8">
        <v>12977.34</v>
      </c>
      <c r="G12655" s="8">
        <v>13003.42</v>
      </c>
      <c r="H12655" s="8"/>
      <c r="I12655" s="8"/>
      <c r="J12655" s="8"/>
    </row>
    <row r="12656" spans="3:10" x14ac:dyDescent="0.25">
      <c r="C12656" s="5">
        <v>43248.458333333336</v>
      </c>
      <c r="D12656" s="6">
        <v>13002.91</v>
      </c>
      <c r="E12656" s="6">
        <v>13004.46</v>
      </c>
      <c r="F12656" s="6">
        <v>12954.83</v>
      </c>
      <c r="G12656" s="6">
        <v>12954.83</v>
      </c>
      <c r="H12656" s="6"/>
      <c r="I12656" s="6"/>
      <c r="J12656" s="6"/>
    </row>
    <row r="12657" spans="3:10" x14ac:dyDescent="0.25">
      <c r="C12657" s="7">
        <v>43248.5</v>
      </c>
      <c r="D12657" s="8">
        <v>12954.84</v>
      </c>
      <c r="E12657" s="8">
        <v>12967.69</v>
      </c>
      <c r="F12657" s="8">
        <v>12927.39</v>
      </c>
      <c r="G12657" s="8">
        <v>12930.35</v>
      </c>
      <c r="H12657" s="8"/>
      <c r="I12657" s="8"/>
      <c r="J12657" s="8"/>
    </row>
    <row r="12658" spans="3:10" x14ac:dyDescent="0.25">
      <c r="C12658" s="5">
        <v>43248.541666666664</v>
      </c>
      <c r="D12658" s="6">
        <v>12930.85</v>
      </c>
      <c r="E12658" s="6">
        <v>12937.02</v>
      </c>
      <c r="F12658" s="6">
        <v>12894.03</v>
      </c>
      <c r="G12658" s="6">
        <v>12932.77</v>
      </c>
      <c r="H12658" s="6"/>
      <c r="I12658" s="6"/>
      <c r="J12658" s="6"/>
    </row>
    <row r="12659" spans="3:10" x14ac:dyDescent="0.25">
      <c r="C12659" s="7">
        <v>43248.583333333336</v>
      </c>
      <c r="D12659" s="8">
        <v>12933.27</v>
      </c>
      <c r="E12659" s="8">
        <v>12949.01</v>
      </c>
      <c r="F12659" s="8">
        <v>12897.33</v>
      </c>
      <c r="G12659" s="8">
        <v>12903.3</v>
      </c>
      <c r="H12659" s="8"/>
      <c r="I12659" s="8"/>
      <c r="J12659" s="8"/>
    </row>
    <row r="12660" spans="3:10" x14ac:dyDescent="0.25">
      <c r="C12660" s="5">
        <v>43248.625</v>
      </c>
      <c r="D12660" s="6">
        <v>12903.31</v>
      </c>
      <c r="E12660" s="6">
        <v>12920.39</v>
      </c>
      <c r="F12660" s="6">
        <v>12825.17</v>
      </c>
      <c r="G12660" s="6">
        <v>12843.42</v>
      </c>
      <c r="H12660" s="6"/>
      <c r="I12660" s="6"/>
      <c r="J12660" s="6"/>
    </row>
    <row r="12661" spans="3:10" x14ac:dyDescent="0.25">
      <c r="C12661" s="7">
        <v>43248.666666666664</v>
      </c>
      <c r="D12661" s="8">
        <v>12843.67</v>
      </c>
      <c r="E12661" s="8">
        <v>12887.01</v>
      </c>
      <c r="F12661" s="8">
        <v>12842.52</v>
      </c>
      <c r="G12661" s="8">
        <v>12871.29</v>
      </c>
      <c r="H12661" s="8"/>
      <c r="I12661" s="8"/>
      <c r="J12661" s="8"/>
    </row>
    <row r="12662" spans="3:10" x14ac:dyDescent="0.25">
      <c r="C12662" s="5">
        <v>43248.708333333336</v>
      </c>
      <c r="D12662" s="6">
        <v>12871.04</v>
      </c>
      <c r="E12662" s="6">
        <v>12897.38</v>
      </c>
      <c r="F12662" s="6">
        <v>12853.78</v>
      </c>
      <c r="G12662" s="6">
        <v>12891.95</v>
      </c>
      <c r="H12662" s="6"/>
      <c r="I12662" s="6"/>
      <c r="J12662" s="6"/>
    </row>
    <row r="12663" spans="3:10" x14ac:dyDescent="0.25">
      <c r="C12663" s="7">
        <v>43248.75</v>
      </c>
      <c r="D12663" s="8">
        <v>12892.45</v>
      </c>
      <c r="E12663" s="8">
        <v>12897.66</v>
      </c>
      <c r="F12663" s="8">
        <v>12834.09</v>
      </c>
      <c r="G12663" s="8">
        <v>12841.53</v>
      </c>
      <c r="H12663" s="8"/>
      <c r="I12663" s="8"/>
      <c r="J12663" s="8"/>
    </row>
    <row r="12664" spans="3:10" x14ac:dyDescent="0.25">
      <c r="C12664" s="5">
        <v>43248.791666666664</v>
      </c>
      <c r="D12664" s="6">
        <v>12841.02</v>
      </c>
      <c r="E12664" s="6">
        <v>12860.99</v>
      </c>
      <c r="F12664" s="6">
        <v>12840.27</v>
      </c>
      <c r="G12664" s="6">
        <v>12858.84</v>
      </c>
      <c r="H12664" s="6"/>
      <c r="I12664" s="6"/>
      <c r="J12664" s="6"/>
    </row>
    <row r="12665" spans="3:10" x14ac:dyDescent="0.25">
      <c r="C12665" s="7">
        <v>43248.833333333336</v>
      </c>
      <c r="D12665" s="8">
        <v>12859.09</v>
      </c>
      <c r="E12665" s="8">
        <v>12861.09</v>
      </c>
      <c r="F12665" s="8">
        <v>12848.58</v>
      </c>
      <c r="G12665" s="8">
        <v>12853.33</v>
      </c>
      <c r="H12665" s="8"/>
      <c r="I12665" s="8"/>
      <c r="J12665" s="8"/>
    </row>
    <row r="12666" spans="3:10" x14ac:dyDescent="0.25">
      <c r="C12666" s="5">
        <v>43248.875</v>
      </c>
      <c r="D12666" s="6">
        <v>12853.58</v>
      </c>
      <c r="E12666" s="6">
        <v>12858.08</v>
      </c>
      <c r="F12666" s="6">
        <v>12835.06</v>
      </c>
      <c r="G12666" s="6">
        <v>12850.82</v>
      </c>
      <c r="H12666" s="6"/>
      <c r="I12666" s="6"/>
      <c r="J12666" s="6"/>
    </row>
    <row r="12667" spans="3:10" x14ac:dyDescent="0.25">
      <c r="C12667" s="7">
        <v>43248.916666666664</v>
      </c>
      <c r="D12667" s="8">
        <v>12851.07</v>
      </c>
      <c r="E12667" s="8">
        <v>12862.81</v>
      </c>
      <c r="F12667" s="8">
        <v>12850.82</v>
      </c>
      <c r="G12667" s="8">
        <v>12859.31</v>
      </c>
      <c r="H12667" s="8"/>
      <c r="I12667" s="8"/>
      <c r="J12667" s="8"/>
    </row>
    <row r="12668" spans="3:10" x14ac:dyDescent="0.25">
      <c r="C12668" s="5">
        <v>43249.041666666664</v>
      </c>
      <c r="D12668" s="6">
        <v>12861.46</v>
      </c>
      <c r="E12668" s="6">
        <v>12862.92</v>
      </c>
      <c r="F12668" s="6">
        <v>12848.74</v>
      </c>
      <c r="G12668" s="6">
        <v>12857.01</v>
      </c>
      <c r="H12668" s="6"/>
      <c r="I12668" s="6"/>
      <c r="J12668" s="6"/>
    </row>
    <row r="12669" spans="3:10" x14ac:dyDescent="0.25">
      <c r="C12669" s="7">
        <v>43249.083333333336</v>
      </c>
      <c r="D12669" s="8">
        <v>12855.83</v>
      </c>
      <c r="E12669" s="8">
        <v>12859.37</v>
      </c>
      <c r="F12669" s="8">
        <v>12849.92</v>
      </c>
      <c r="G12669" s="8">
        <v>12853.46</v>
      </c>
      <c r="H12669" s="8"/>
      <c r="I12669" s="8"/>
      <c r="J12669" s="8"/>
    </row>
    <row r="12670" spans="3:10" x14ac:dyDescent="0.25">
      <c r="C12670" s="5">
        <v>43249.125</v>
      </c>
      <c r="D12670" s="6">
        <v>12853.46</v>
      </c>
      <c r="E12670" s="6">
        <v>12854.99</v>
      </c>
      <c r="F12670" s="6">
        <v>12844.96</v>
      </c>
      <c r="G12670" s="6">
        <v>12847.91</v>
      </c>
      <c r="H12670" s="6"/>
      <c r="I12670" s="6"/>
      <c r="J12670" s="6"/>
    </row>
    <row r="12671" spans="3:10" x14ac:dyDescent="0.25">
      <c r="C12671" s="7">
        <v>43249.166666666664</v>
      </c>
      <c r="D12671" s="8">
        <v>12846.72</v>
      </c>
      <c r="E12671" s="8">
        <v>12846.72</v>
      </c>
      <c r="F12671" s="8">
        <v>12829.31</v>
      </c>
      <c r="G12671" s="8">
        <v>12838.57</v>
      </c>
      <c r="H12671" s="8"/>
      <c r="I12671" s="8"/>
      <c r="J12671" s="8"/>
    </row>
    <row r="12672" spans="3:10" x14ac:dyDescent="0.25">
      <c r="C12672" s="5">
        <v>43249.208333333336</v>
      </c>
      <c r="D12672" s="6">
        <v>12837.39</v>
      </c>
      <c r="E12672" s="6">
        <v>12839.88</v>
      </c>
      <c r="F12672" s="6">
        <v>12832.67</v>
      </c>
      <c r="G12672" s="6">
        <v>12837.38</v>
      </c>
      <c r="H12672" s="6"/>
      <c r="I12672" s="6"/>
      <c r="J12672" s="6"/>
    </row>
    <row r="12673" spans="3:10" x14ac:dyDescent="0.25">
      <c r="C12673" s="7">
        <v>43249.25</v>
      </c>
      <c r="D12673" s="8">
        <v>12837.38</v>
      </c>
      <c r="E12673" s="8">
        <v>12838.57</v>
      </c>
      <c r="F12673" s="8">
        <v>12827.8</v>
      </c>
      <c r="G12673" s="8">
        <v>12836.06</v>
      </c>
      <c r="H12673" s="8"/>
      <c r="I12673" s="8"/>
      <c r="J12673" s="8"/>
    </row>
    <row r="12674" spans="3:10" x14ac:dyDescent="0.25">
      <c r="C12674" s="5">
        <v>43249.291666666664</v>
      </c>
      <c r="D12674" s="6">
        <v>12834.88</v>
      </c>
      <c r="E12674" s="6">
        <v>12836.06</v>
      </c>
      <c r="F12674" s="6">
        <v>12828.85</v>
      </c>
      <c r="G12674" s="6">
        <v>12831.39</v>
      </c>
      <c r="H12674" s="6"/>
      <c r="I12674" s="6"/>
      <c r="J12674" s="6"/>
    </row>
    <row r="12675" spans="3:10" x14ac:dyDescent="0.25">
      <c r="C12675" s="7">
        <v>43249.333333333336</v>
      </c>
      <c r="D12675" s="8">
        <v>12830.21</v>
      </c>
      <c r="E12675" s="8">
        <v>12848.49</v>
      </c>
      <c r="F12675" s="8">
        <v>12805.68</v>
      </c>
      <c r="G12675" s="8">
        <v>12840.37</v>
      </c>
      <c r="H12675" s="8"/>
      <c r="I12675" s="8"/>
      <c r="J12675" s="8"/>
    </row>
    <row r="12676" spans="3:10" x14ac:dyDescent="0.25">
      <c r="C12676" s="5">
        <v>43249.375</v>
      </c>
      <c r="D12676" s="6">
        <v>12857.38</v>
      </c>
      <c r="E12676" s="6">
        <v>12857.88</v>
      </c>
      <c r="F12676" s="6">
        <v>12765.2</v>
      </c>
      <c r="G12676" s="6">
        <v>12782.39</v>
      </c>
      <c r="H12676" s="6"/>
      <c r="I12676" s="6"/>
      <c r="J12676" s="6"/>
    </row>
    <row r="12677" spans="3:10" x14ac:dyDescent="0.25">
      <c r="C12677" s="7">
        <v>43249.416666666664</v>
      </c>
      <c r="D12677" s="8">
        <v>12785.17</v>
      </c>
      <c r="E12677" s="8">
        <v>12803.93</v>
      </c>
      <c r="F12677" s="8">
        <v>12655.48</v>
      </c>
      <c r="G12677" s="8">
        <v>12679.96</v>
      </c>
      <c r="H12677" s="8"/>
      <c r="I12677" s="8"/>
      <c r="J12677" s="8"/>
    </row>
    <row r="12678" spans="3:10" x14ac:dyDescent="0.25">
      <c r="C12678" s="5">
        <v>43249.458333333336</v>
      </c>
      <c r="D12678" s="6">
        <v>12679.71</v>
      </c>
      <c r="E12678" s="6">
        <v>12680.46</v>
      </c>
      <c r="F12678" s="6">
        <v>12608.58</v>
      </c>
      <c r="G12678" s="6">
        <v>12657.54</v>
      </c>
      <c r="H12678" s="6"/>
      <c r="I12678" s="6"/>
      <c r="J12678" s="6"/>
    </row>
    <row r="12679" spans="3:10" x14ac:dyDescent="0.25">
      <c r="C12679" s="7">
        <v>43249.5</v>
      </c>
      <c r="D12679" s="8">
        <v>12656.29</v>
      </c>
      <c r="E12679" s="8">
        <v>12695.77</v>
      </c>
      <c r="F12679" s="8">
        <v>12632.73</v>
      </c>
      <c r="G12679" s="8">
        <v>12686.45</v>
      </c>
      <c r="H12679" s="8"/>
      <c r="I12679" s="8"/>
      <c r="J12679" s="8"/>
    </row>
    <row r="12680" spans="3:10" x14ac:dyDescent="0.25">
      <c r="C12680" s="5">
        <v>43249.541666666664</v>
      </c>
      <c r="D12680" s="6">
        <v>12686.2</v>
      </c>
      <c r="E12680" s="6">
        <v>12710.17</v>
      </c>
      <c r="F12680" s="6">
        <v>12659.6</v>
      </c>
      <c r="G12680" s="6">
        <v>12689.33</v>
      </c>
      <c r="H12680" s="6"/>
      <c r="I12680" s="6"/>
      <c r="J12680" s="6"/>
    </row>
    <row r="12681" spans="3:10" x14ac:dyDescent="0.25">
      <c r="C12681" s="7">
        <v>43249.583333333336</v>
      </c>
      <c r="D12681" s="8">
        <v>12690.33</v>
      </c>
      <c r="E12681" s="8">
        <v>12714.73</v>
      </c>
      <c r="F12681" s="8">
        <v>12667.8</v>
      </c>
      <c r="G12681" s="8">
        <v>12702.85</v>
      </c>
      <c r="H12681" s="8"/>
      <c r="I12681" s="8"/>
      <c r="J12681" s="8"/>
    </row>
    <row r="12682" spans="3:10" x14ac:dyDescent="0.25">
      <c r="C12682" s="5">
        <v>43249.625</v>
      </c>
      <c r="D12682" s="6">
        <v>12702.35</v>
      </c>
      <c r="E12682" s="6">
        <v>12733.23</v>
      </c>
      <c r="F12682" s="6">
        <v>12686.58</v>
      </c>
      <c r="G12682" s="6">
        <v>12731.48</v>
      </c>
      <c r="H12682" s="6"/>
      <c r="I12682" s="6"/>
      <c r="J12682" s="6"/>
    </row>
    <row r="12683" spans="3:10" x14ac:dyDescent="0.25">
      <c r="C12683" s="7">
        <v>43249.666666666664</v>
      </c>
      <c r="D12683" s="8">
        <v>12731.23</v>
      </c>
      <c r="E12683" s="8">
        <v>12749.01</v>
      </c>
      <c r="F12683" s="8">
        <v>12694.65</v>
      </c>
      <c r="G12683" s="8">
        <v>12740.57</v>
      </c>
      <c r="H12683" s="8"/>
      <c r="I12683" s="8"/>
      <c r="J12683" s="8"/>
    </row>
    <row r="12684" spans="3:10" x14ac:dyDescent="0.25">
      <c r="C12684" s="5">
        <v>43249.708333333336</v>
      </c>
      <c r="D12684" s="6">
        <v>12740.32</v>
      </c>
      <c r="E12684" s="6">
        <v>12748.42</v>
      </c>
      <c r="F12684" s="6">
        <v>12706.77</v>
      </c>
      <c r="G12684" s="6">
        <v>12709.06</v>
      </c>
      <c r="H12684" s="6"/>
      <c r="I12684" s="6"/>
      <c r="J12684" s="6"/>
    </row>
    <row r="12685" spans="3:10" x14ac:dyDescent="0.25">
      <c r="C12685" s="7">
        <v>43249.75</v>
      </c>
      <c r="D12685" s="8">
        <v>12708.81</v>
      </c>
      <c r="E12685" s="8">
        <v>12710.05</v>
      </c>
      <c r="F12685" s="8">
        <v>12619.62</v>
      </c>
      <c r="G12685" s="8">
        <v>12638.63</v>
      </c>
      <c r="H12685" s="8"/>
      <c r="I12685" s="8"/>
      <c r="J12685" s="8"/>
    </row>
    <row r="12686" spans="3:10" x14ac:dyDescent="0.25">
      <c r="C12686" s="5">
        <v>43249.791666666664</v>
      </c>
      <c r="D12686" s="6">
        <v>12638.38</v>
      </c>
      <c r="E12686" s="6">
        <v>12658.35</v>
      </c>
      <c r="F12686" s="6">
        <v>12606.61</v>
      </c>
      <c r="G12686" s="6">
        <v>12657.68</v>
      </c>
      <c r="H12686" s="6"/>
      <c r="I12686" s="6"/>
      <c r="J12686" s="6"/>
    </row>
    <row r="12687" spans="3:10" x14ac:dyDescent="0.25">
      <c r="C12687" s="7">
        <v>43249.833333333336</v>
      </c>
      <c r="D12687" s="8">
        <v>12656.68</v>
      </c>
      <c r="E12687" s="8">
        <v>12658.43</v>
      </c>
      <c r="F12687" s="8">
        <v>12591.9</v>
      </c>
      <c r="G12687" s="8">
        <v>12612.91</v>
      </c>
      <c r="H12687" s="8"/>
      <c r="I12687" s="8"/>
      <c r="J12687" s="8"/>
    </row>
    <row r="12688" spans="3:10" x14ac:dyDescent="0.25">
      <c r="C12688" s="5">
        <v>43249.875</v>
      </c>
      <c r="D12688" s="6">
        <v>12612.15</v>
      </c>
      <c r="E12688" s="6">
        <v>12615.66</v>
      </c>
      <c r="F12688" s="6">
        <v>12575.88</v>
      </c>
      <c r="G12688" s="6">
        <v>12576.38</v>
      </c>
      <c r="H12688" s="6"/>
      <c r="I12688" s="6"/>
      <c r="J12688" s="6"/>
    </row>
    <row r="12689" spans="3:10" x14ac:dyDescent="0.25">
      <c r="C12689" s="7">
        <v>43249.916666666664</v>
      </c>
      <c r="D12689" s="8">
        <v>12576.63</v>
      </c>
      <c r="E12689" s="8">
        <v>12657.4</v>
      </c>
      <c r="F12689" s="8">
        <v>12575.88</v>
      </c>
      <c r="G12689" s="8">
        <v>12644.4</v>
      </c>
      <c r="H12689" s="8"/>
      <c r="I12689" s="8"/>
      <c r="J12689" s="8"/>
    </row>
    <row r="12690" spans="3:10" x14ac:dyDescent="0.25">
      <c r="C12690" s="5">
        <v>43249.958333333336</v>
      </c>
      <c r="D12690" s="6">
        <v>12658.83</v>
      </c>
      <c r="E12690" s="6">
        <v>12664.55</v>
      </c>
      <c r="F12690" s="6">
        <v>12656.32</v>
      </c>
      <c r="G12690" s="6">
        <v>12663.38</v>
      </c>
      <c r="H12690" s="6"/>
      <c r="I12690" s="6"/>
      <c r="J12690" s="6"/>
    </row>
    <row r="12691" spans="3:10" x14ac:dyDescent="0.25">
      <c r="C12691" s="7">
        <v>43250.041666666664</v>
      </c>
      <c r="D12691" s="8">
        <v>12663.38</v>
      </c>
      <c r="E12691" s="8">
        <v>12671.04</v>
      </c>
      <c r="F12691" s="8">
        <v>12654.42</v>
      </c>
      <c r="G12691" s="8">
        <v>12654.42</v>
      </c>
      <c r="H12691" s="8"/>
      <c r="I12691" s="8"/>
      <c r="J12691" s="8"/>
    </row>
    <row r="12692" spans="3:10" x14ac:dyDescent="0.25">
      <c r="C12692" s="5">
        <v>43250.083333333336</v>
      </c>
      <c r="D12692" s="6">
        <v>12653.25</v>
      </c>
      <c r="E12692" s="6">
        <v>12656.8</v>
      </c>
      <c r="F12692" s="6">
        <v>12632.95</v>
      </c>
      <c r="G12692" s="6">
        <v>12635.98</v>
      </c>
      <c r="H12692" s="6"/>
      <c r="I12692" s="6"/>
      <c r="J12692" s="6"/>
    </row>
    <row r="12693" spans="3:10" x14ac:dyDescent="0.25">
      <c r="C12693" s="7">
        <v>43250.125</v>
      </c>
      <c r="D12693" s="8">
        <v>12636.57</v>
      </c>
      <c r="E12693" s="8">
        <v>12647.15</v>
      </c>
      <c r="F12693" s="8">
        <v>12629.09</v>
      </c>
      <c r="G12693" s="8">
        <v>12639.17</v>
      </c>
      <c r="H12693" s="8"/>
      <c r="I12693" s="8"/>
      <c r="J12693" s="8"/>
    </row>
    <row r="12694" spans="3:10" x14ac:dyDescent="0.25">
      <c r="C12694" s="5">
        <v>43250.166666666664</v>
      </c>
      <c r="D12694" s="6">
        <v>12639.17</v>
      </c>
      <c r="E12694" s="6">
        <v>12674.13</v>
      </c>
      <c r="F12694" s="6">
        <v>12633.18</v>
      </c>
      <c r="G12694" s="6">
        <v>12652.14</v>
      </c>
      <c r="H12694" s="6"/>
      <c r="I12694" s="6"/>
      <c r="J12694" s="6"/>
    </row>
    <row r="12695" spans="3:10" x14ac:dyDescent="0.25">
      <c r="C12695" s="7">
        <v>43250.208333333336</v>
      </c>
      <c r="D12695" s="8">
        <v>12651.14</v>
      </c>
      <c r="E12695" s="8">
        <v>12651.14</v>
      </c>
      <c r="F12695" s="8">
        <v>12624.94</v>
      </c>
      <c r="G12695" s="8">
        <v>12636.69</v>
      </c>
      <c r="H12695" s="8"/>
      <c r="I12695" s="8"/>
      <c r="J12695" s="8"/>
    </row>
    <row r="12696" spans="3:10" x14ac:dyDescent="0.25">
      <c r="C12696" s="5">
        <v>43250.25</v>
      </c>
      <c r="D12696" s="6">
        <v>12635.52</v>
      </c>
      <c r="E12696" s="6">
        <v>12666.91</v>
      </c>
      <c r="F12696" s="6">
        <v>12631.4</v>
      </c>
      <c r="G12696" s="6">
        <v>12662.2</v>
      </c>
      <c r="H12696" s="6"/>
      <c r="I12696" s="6"/>
      <c r="J12696" s="6"/>
    </row>
    <row r="12697" spans="3:10" x14ac:dyDescent="0.25">
      <c r="C12697" s="7">
        <v>43250.291666666664</v>
      </c>
      <c r="D12697" s="8">
        <v>12661.02</v>
      </c>
      <c r="E12697" s="8">
        <v>12669.26</v>
      </c>
      <c r="F12697" s="8">
        <v>12657.22</v>
      </c>
      <c r="G12697" s="8">
        <v>12659.57</v>
      </c>
      <c r="H12697" s="8"/>
      <c r="I12697" s="8"/>
      <c r="J12697" s="8"/>
    </row>
    <row r="12698" spans="3:10" x14ac:dyDescent="0.25">
      <c r="C12698" s="5">
        <v>43250.333333333336</v>
      </c>
      <c r="D12698" s="6">
        <v>12659.57</v>
      </c>
      <c r="E12698" s="6">
        <v>12660.75</v>
      </c>
      <c r="F12698" s="6">
        <v>12628.05</v>
      </c>
      <c r="G12698" s="6">
        <v>12649.26</v>
      </c>
      <c r="H12698" s="6"/>
      <c r="I12698" s="6"/>
      <c r="J12698" s="6"/>
    </row>
    <row r="12699" spans="3:10" x14ac:dyDescent="0.25">
      <c r="C12699" s="7">
        <v>43250.375</v>
      </c>
      <c r="D12699" s="8">
        <v>12655.75</v>
      </c>
      <c r="E12699" s="8">
        <v>12718.73</v>
      </c>
      <c r="F12699" s="8">
        <v>12639.5</v>
      </c>
      <c r="G12699" s="8">
        <v>12687.72</v>
      </c>
      <c r="H12699" s="8"/>
      <c r="I12699" s="8"/>
      <c r="J12699" s="8"/>
    </row>
    <row r="12700" spans="3:10" x14ac:dyDescent="0.25">
      <c r="C12700" s="5">
        <v>43250.416666666664</v>
      </c>
      <c r="D12700" s="6">
        <v>12682.58</v>
      </c>
      <c r="E12700" s="6">
        <v>12708.97</v>
      </c>
      <c r="F12700" s="6">
        <v>12671.93</v>
      </c>
      <c r="G12700" s="6">
        <v>12702.68</v>
      </c>
      <c r="H12700" s="6"/>
      <c r="I12700" s="6"/>
      <c r="J12700" s="6"/>
    </row>
    <row r="12701" spans="3:10" x14ac:dyDescent="0.25">
      <c r="C12701" s="7">
        <v>43250.458333333336</v>
      </c>
      <c r="D12701" s="8">
        <v>12703.18</v>
      </c>
      <c r="E12701" s="8">
        <v>12732.04</v>
      </c>
      <c r="F12701" s="8">
        <v>12670.4</v>
      </c>
      <c r="G12701" s="8">
        <v>12691.91</v>
      </c>
      <c r="H12701" s="8"/>
      <c r="I12701" s="8"/>
      <c r="J12701" s="8"/>
    </row>
    <row r="12702" spans="3:10" x14ac:dyDescent="0.25">
      <c r="C12702" s="5">
        <v>43250.5</v>
      </c>
      <c r="D12702" s="6">
        <v>12692.66</v>
      </c>
      <c r="E12702" s="6">
        <v>12723.38</v>
      </c>
      <c r="F12702" s="6">
        <v>12661.4</v>
      </c>
      <c r="G12702" s="6">
        <v>12716.32</v>
      </c>
      <c r="H12702" s="6"/>
      <c r="I12702" s="6"/>
      <c r="J12702" s="6"/>
    </row>
    <row r="12703" spans="3:10" x14ac:dyDescent="0.25">
      <c r="C12703" s="7">
        <v>43250.541666666664</v>
      </c>
      <c r="D12703" s="8">
        <v>12715.58</v>
      </c>
      <c r="E12703" s="8">
        <v>12743.08</v>
      </c>
      <c r="F12703" s="8">
        <v>12704.53</v>
      </c>
      <c r="G12703" s="8">
        <v>12723.7</v>
      </c>
      <c r="H12703" s="8"/>
      <c r="I12703" s="8"/>
      <c r="J12703" s="8"/>
    </row>
    <row r="12704" spans="3:10" x14ac:dyDescent="0.25">
      <c r="C12704" s="5">
        <v>43250.583333333336</v>
      </c>
      <c r="D12704" s="6">
        <v>12722.45</v>
      </c>
      <c r="E12704" s="6">
        <v>12770.43</v>
      </c>
      <c r="F12704" s="6">
        <v>12719.68</v>
      </c>
      <c r="G12704" s="6">
        <v>12748.81</v>
      </c>
      <c r="H12704" s="6"/>
      <c r="I12704" s="6"/>
      <c r="J12704" s="6"/>
    </row>
    <row r="12705" spans="3:10" x14ac:dyDescent="0.25">
      <c r="C12705" s="7">
        <v>43250.625</v>
      </c>
      <c r="D12705" s="8">
        <v>12748.56</v>
      </c>
      <c r="E12705" s="8">
        <v>12780.33</v>
      </c>
      <c r="F12705" s="8">
        <v>12725.37</v>
      </c>
      <c r="G12705" s="8">
        <v>12766.96</v>
      </c>
      <c r="H12705" s="8"/>
      <c r="I12705" s="8"/>
      <c r="J12705" s="8"/>
    </row>
    <row r="12706" spans="3:10" x14ac:dyDescent="0.25">
      <c r="C12706" s="5">
        <v>43250.666666666664</v>
      </c>
      <c r="D12706" s="6">
        <v>12765.96</v>
      </c>
      <c r="E12706" s="6">
        <v>12768.84</v>
      </c>
      <c r="F12706" s="6">
        <v>12715.63</v>
      </c>
      <c r="G12706" s="6">
        <v>12723.18</v>
      </c>
      <c r="H12706" s="6"/>
      <c r="I12706" s="6"/>
      <c r="J12706" s="6"/>
    </row>
    <row r="12707" spans="3:10" x14ac:dyDescent="0.25">
      <c r="C12707" s="7">
        <v>43250.708333333336</v>
      </c>
      <c r="D12707" s="8">
        <v>12722.18</v>
      </c>
      <c r="E12707" s="8">
        <v>12747.24</v>
      </c>
      <c r="F12707" s="8">
        <v>12708.19</v>
      </c>
      <c r="G12707" s="8">
        <v>12740.02</v>
      </c>
      <c r="H12707" s="8"/>
      <c r="I12707" s="8"/>
      <c r="J12707" s="8"/>
    </row>
    <row r="12708" spans="3:10" x14ac:dyDescent="0.25">
      <c r="C12708" s="5">
        <v>43250.75</v>
      </c>
      <c r="D12708" s="6">
        <v>12741.27</v>
      </c>
      <c r="E12708" s="6">
        <v>12832.78</v>
      </c>
      <c r="F12708" s="6">
        <v>12734.92</v>
      </c>
      <c r="G12708" s="6">
        <v>12824.28</v>
      </c>
      <c r="H12708" s="6"/>
      <c r="I12708" s="6"/>
      <c r="J12708" s="6"/>
    </row>
    <row r="12709" spans="3:10" x14ac:dyDescent="0.25">
      <c r="C12709" s="7">
        <v>43250.791666666664</v>
      </c>
      <c r="D12709" s="8">
        <v>12824.03</v>
      </c>
      <c r="E12709" s="8">
        <v>12827.61</v>
      </c>
      <c r="F12709" s="8">
        <v>12785.04</v>
      </c>
      <c r="G12709" s="8">
        <v>12797.46</v>
      </c>
      <c r="H12709" s="8"/>
      <c r="I12709" s="8"/>
      <c r="J12709" s="8"/>
    </row>
    <row r="12710" spans="3:10" x14ac:dyDescent="0.25">
      <c r="C12710" s="5">
        <v>43250.833333333336</v>
      </c>
      <c r="D12710" s="6">
        <v>12797.21</v>
      </c>
      <c r="E12710" s="6">
        <v>12819.21</v>
      </c>
      <c r="F12710" s="6">
        <v>12791.46</v>
      </c>
      <c r="G12710" s="6">
        <v>12813.46</v>
      </c>
      <c r="H12710" s="6"/>
      <c r="I12710" s="6"/>
      <c r="J12710" s="6"/>
    </row>
    <row r="12711" spans="3:10" x14ac:dyDescent="0.25">
      <c r="C12711" s="7">
        <v>43250.875</v>
      </c>
      <c r="D12711" s="8">
        <v>12813.96</v>
      </c>
      <c r="E12711" s="8">
        <v>12824.2</v>
      </c>
      <c r="F12711" s="8">
        <v>12809.95</v>
      </c>
      <c r="G12711" s="8">
        <v>12811.45</v>
      </c>
      <c r="H12711" s="8"/>
      <c r="I12711" s="8"/>
      <c r="J12711" s="8"/>
    </row>
    <row r="12712" spans="3:10" x14ac:dyDescent="0.25">
      <c r="C12712" s="5">
        <v>43250.916666666664</v>
      </c>
      <c r="D12712" s="6">
        <v>12811.7</v>
      </c>
      <c r="E12712" s="6">
        <v>12816.45</v>
      </c>
      <c r="F12712" s="6">
        <v>12787.68</v>
      </c>
      <c r="G12712" s="6">
        <v>12808.44</v>
      </c>
      <c r="H12712" s="6"/>
      <c r="I12712" s="6"/>
      <c r="J12712" s="6"/>
    </row>
    <row r="12713" spans="3:10" x14ac:dyDescent="0.25">
      <c r="C12713" s="7">
        <v>43250.958333333336</v>
      </c>
      <c r="D12713" s="8">
        <v>12811.54</v>
      </c>
      <c r="E12713" s="8">
        <v>12818.59</v>
      </c>
      <c r="F12713" s="8">
        <v>12800.63</v>
      </c>
      <c r="G12713" s="8">
        <v>12801.8</v>
      </c>
      <c r="H12713" s="8"/>
      <c r="I12713" s="8"/>
      <c r="J12713" s="8"/>
    </row>
    <row r="12714" spans="3:10" x14ac:dyDescent="0.25">
      <c r="C12714" s="5">
        <v>43251.041666666664</v>
      </c>
      <c r="D12714" s="6">
        <v>12787.68</v>
      </c>
      <c r="E12714" s="6">
        <v>12796.49</v>
      </c>
      <c r="F12714" s="6">
        <v>12780.04</v>
      </c>
      <c r="G12714" s="6">
        <v>12790.61</v>
      </c>
      <c r="H12714" s="6"/>
      <c r="I12714" s="6"/>
      <c r="J12714" s="6"/>
    </row>
    <row r="12715" spans="3:10" x14ac:dyDescent="0.25">
      <c r="C12715" s="7">
        <v>43251.083333333336</v>
      </c>
      <c r="D12715" s="8">
        <v>12791.2</v>
      </c>
      <c r="E12715" s="8">
        <v>12793.55</v>
      </c>
      <c r="F12715" s="8">
        <v>12784.64</v>
      </c>
      <c r="G12715" s="8">
        <v>12789.34</v>
      </c>
      <c r="H12715" s="8"/>
      <c r="I12715" s="8"/>
      <c r="J12715" s="8"/>
    </row>
    <row r="12716" spans="3:10" x14ac:dyDescent="0.25">
      <c r="C12716" s="5">
        <v>43251.125</v>
      </c>
      <c r="D12716" s="6">
        <v>12790.52</v>
      </c>
      <c r="E12716" s="6">
        <v>12799.91</v>
      </c>
      <c r="F12716" s="6">
        <v>12782.29</v>
      </c>
      <c r="G12716" s="6">
        <v>12799.91</v>
      </c>
      <c r="H12716" s="6"/>
      <c r="I12716" s="6"/>
      <c r="J12716" s="6"/>
    </row>
    <row r="12717" spans="3:10" x14ac:dyDescent="0.25">
      <c r="C12717" s="7">
        <v>43251.166666666664</v>
      </c>
      <c r="D12717" s="8">
        <v>12798.74</v>
      </c>
      <c r="E12717" s="8">
        <v>12800.03</v>
      </c>
      <c r="F12717" s="8">
        <v>12787.09</v>
      </c>
      <c r="G12717" s="8">
        <v>12792.97</v>
      </c>
      <c r="H12717" s="8"/>
      <c r="I12717" s="8"/>
      <c r="J12717" s="8"/>
    </row>
    <row r="12718" spans="3:10" x14ac:dyDescent="0.25">
      <c r="C12718" s="5">
        <v>43251.208333333336</v>
      </c>
      <c r="D12718" s="6">
        <v>12794.14</v>
      </c>
      <c r="E12718" s="6">
        <v>12800.02</v>
      </c>
      <c r="F12718" s="6">
        <v>12791.78</v>
      </c>
      <c r="G12718" s="6">
        <v>12794.13</v>
      </c>
      <c r="H12718" s="6"/>
      <c r="I12718" s="6"/>
      <c r="J12718" s="6"/>
    </row>
    <row r="12719" spans="3:10" x14ac:dyDescent="0.25">
      <c r="C12719" s="7">
        <v>43251.25</v>
      </c>
      <c r="D12719" s="8">
        <v>12793.55</v>
      </c>
      <c r="E12719" s="8">
        <v>12804.71</v>
      </c>
      <c r="F12719" s="8">
        <v>12793.55</v>
      </c>
      <c r="G12719" s="8">
        <v>12798.83</v>
      </c>
      <c r="H12719" s="8"/>
      <c r="I12719" s="8"/>
      <c r="J12719" s="8"/>
    </row>
    <row r="12720" spans="3:10" x14ac:dyDescent="0.25">
      <c r="C12720" s="5">
        <v>43251.291666666664</v>
      </c>
      <c r="D12720" s="6">
        <v>12799.41</v>
      </c>
      <c r="E12720" s="6">
        <v>12803.52</v>
      </c>
      <c r="F12720" s="6">
        <v>12798.79</v>
      </c>
      <c r="G12720" s="6">
        <v>12802.31</v>
      </c>
      <c r="H12720" s="6"/>
      <c r="I12720" s="6"/>
      <c r="J12720" s="6"/>
    </row>
    <row r="12721" spans="3:10" x14ac:dyDescent="0.25">
      <c r="C12721" s="7">
        <v>43251.333333333336</v>
      </c>
      <c r="D12721" s="8">
        <v>12802.32</v>
      </c>
      <c r="E12721" s="8">
        <v>12805.83</v>
      </c>
      <c r="F12721" s="8">
        <v>12787.42</v>
      </c>
      <c r="G12721" s="8">
        <v>12795.11</v>
      </c>
      <c r="H12721" s="8"/>
      <c r="I12721" s="8"/>
      <c r="J12721" s="8"/>
    </row>
    <row r="12722" spans="3:10" x14ac:dyDescent="0.25">
      <c r="C12722" s="5">
        <v>43251.375</v>
      </c>
      <c r="D12722" s="6">
        <v>12776.29</v>
      </c>
      <c r="E12722" s="6">
        <v>12809.15</v>
      </c>
      <c r="F12722" s="6">
        <v>12769.43</v>
      </c>
      <c r="G12722" s="6">
        <v>12799.92</v>
      </c>
      <c r="H12722" s="6"/>
      <c r="I12722" s="6"/>
      <c r="J12722" s="6"/>
    </row>
    <row r="12723" spans="3:10" x14ac:dyDescent="0.25">
      <c r="C12723" s="7">
        <v>43251.416666666664</v>
      </c>
      <c r="D12723" s="8">
        <v>12790.69</v>
      </c>
      <c r="E12723" s="8">
        <v>12800.4</v>
      </c>
      <c r="F12723" s="8">
        <v>12756.24</v>
      </c>
      <c r="G12723" s="8">
        <v>12770.37</v>
      </c>
      <c r="H12723" s="8"/>
      <c r="I12723" s="8"/>
      <c r="J12723" s="8"/>
    </row>
    <row r="12724" spans="3:10" x14ac:dyDescent="0.25">
      <c r="C12724" s="5">
        <v>43251.458333333336</v>
      </c>
      <c r="D12724" s="6">
        <v>12769.87</v>
      </c>
      <c r="E12724" s="6">
        <v>12780.79</v>
      </c>
      <c r="F12724" s="6">
        <v>12734.85</v>
      </c>
      <c r="G12724" s="6">
        <v>12762.19</v>
      </c>
      <c r="H12724" s="6"/>
      <c r="I12724" s="6"/>
      <c r="J12724" s="6"/>
    </row>
    <row r="12725" spans="3:10" x14ac:dyDescent="0.25">
      <c r="C12725" s="7">
        <v>43251.5</v>
      </c>
      <c r="D12725" s="8">
        <v>12761.68</v>
      </c>
      <c r="E12725" s="8">
        <v>12765.46</v>
      </c>
      <c r="F12725" s="8">
        <v>12719.23</v>
      </c>
      <c r="G12725" s="8">
        <v>12730.12</v>
      </c>
      <c r="H12725" s="8"/>
      <c r="I12725" s="8"/>
      <c r="J12725" s="8"/>
    </row>
    <row r="12726" spans="3:10" x14ac:dyDescent="0.25">
      <c r="C12726" s="5">
        <v>43251.541666666664</v>
      </c>
      <c r="D12726" s="6">
        <v>12729.87</v>
      </c>
      <c r="E12726" s="6">
        <v>12741.75</v>
      </c>
      <c r="F12726" s="6">
        <v>12710.07</v>
      </c>
      <c r="G12726" s="6">
        <v>12740.74</v>
      </c>
      <c r="H12726" s="6"/>
      <c r="I12726" s="6"/>
      <c r="J12726" s="6"/>
    </row>
    <row r="12727" spans="3:10" x14ac:dyDescent="0.25">
      <c r="C12727" s="7">
        <v>43251.583333333336</v>
      </c>
      <c r="D12727" s="8">
        <v>12738.74</v>
      </c>
      <c r="E12727" s="8">
        <v>12748.17</v>
      </c>
      <c r="F12727" s="8">
        <v>12705.4</v>
      </c>
      <c r="G12727" s="8">
        <v>12743.7</v>
      </c>
      <c r="H12727" s="8"/>
      <c r="I12727" s="8"/>
      <c r="J12727" s="8"/>
    </row>
    <row r="12728" spans="3:10" x14ac:dyDescent="0.25">
      <c r="C12728" s="5">
        <v>43251.625</v>
      </c>
      <c r="D12728" s="6">
        <v>12743.2</v>
      </c>
      <c r="E12728" s="6">
        <v>12753</v>
      </c>
      <c r="F12728" s="6">
        <v>12730.97</v>
      </c>
      <c r="G12728" s="6">
        <v>12738.22</v>
      </c>
      <c r="H12728" s="6"/>
      <c r="I12728" s="6"/>
      <c r="J12728" s="6"/>
    </row>
    <row r="12729" spans="3:10" x14ac:dyDescent="0.25">
      <c r="C12729" s="7">
        <v>43251.666666666664</v>
      </c>
      <c r="D12729" s="8">
        <v>12737.97</v>
      </c>
      <c r="E12729" s="8">
        <v>12737.97</v>
      </c>
      <c r="F12729" s="8">
        <v>12663.56</v>
      </c>
      <c r="G12729" s="8">
        <v>12675.31</v>
      </c>
      <c r="H12729" s="8"/>
      <c r="I12729" s="8"/>
      <c r="J12729" s="8"/>
    </row>
    <row r="12730" spans="3:10" x14ac:dyDescent="0.25">
      <c r="C12730" s="5">
        <v>43251.708333333336</v>
      </c>
      <c r="D12730" s="6">
        <v>12674.81</v>
      </c>
      <c r="E12730" s="6">
        <v>12687</v>
      </c>
      <c r="F12730" s="6">
        <v>12544.68</v>
      </c>
      <c r="G12730" s="6">
        <v>12589.04</v>
      </c>
      <c r="H12730" s="6"/>
      <c r="I12730" s="6"/>
      <c r="J12730" s="6"/>
    </row>
    <row r="12731" spans="3:10" x14ac:dyDescent="0.25">
      <c r="C12731" s="7">
        <v>43251.75</v>
      </c>
      <c r="D12731" s="8">
        <v>12588.04</v>
      </c>
      <c r="E12731" s="8">
        <v>12670.82</v>
      </c>
      <c r="F12731" s="8">
        <v>12551.37</v>
      </c>
      <c r="G12731" s="8">
        <v>12626.12</v>
      </c>
      <c r="H12731" s="8"/>
      <c r="I12731" s="8"/>
      <c r="J12731" s="8"/>
    </row>
    <row r="12732" spans="3:10" x14ac:dyDescent="0.25">
      <c r="C12732" s="5">
        <v>43251.791666666664</v>
      </c>
      <c r="D12732" s="6">
        <v>12626.37</v>
      </c>
      <c r="E12732" s="6">
        <v>12644.57</v>
      </c>
      <c r="F12732" s="6">
        <v>12601.36</v>
      </c>
      <c r="G12732" s="6">
        <v>12644.57</v>
      </c>
      <c r="H12732" s="6"/>
      <c r="I12732" s="6"/>
      <c r="J12732" s="6"/>
    </row>
    <row r="12733" spans="3:10" x14ac:dyDescent="0.25">
      <c r="C12733" s="7">
        <v>43251.833333333336</v>
      </c>
      <c r="D12733" s="8">
        <v>12644.32</v>
      </c>
      <c r="E12733" s="8">
        <v>12653.07</v>
      </c>
      <c r="F12733" s="8">
        <v>12617.54</v>
      </c>
      <c r="G12733" s="8">
        <v>12620.04</v>
      </c>
      <c r="H12733" s="8"/>
      <c r="I12733" s="8"/>
      <c r="J12733" s="8"/>
    </row>
    <row r="12734" spans="3:10" x14ac:dyDescent="0.25">
      <c r="C12734" s="5">
        <v>43251.875</v>
      </c>
      <c r="D12734" s="6">
        <v>12619.79</v>
      </c>
      <c r="E12734" s="6">
        <v>12629.29</v>
      </c>
      <c r="F12734" s="6">
        <v>12606.03</v>
      </c>
      <c r="G12734" s="6">
        <v>12625.53</v>
      </c>
      <c r="H12734" s="6"/>
      <c r="I12734" s="6"/>
      <c r="J12734" s="6"/>
    </row>
    <row r="12735" spans="3:10" x14ac:dyDescent="0.25">
      <c r="C12735" s="7">
        <v>43251.916666666664</v>
      </c>
      <c r="D12735" s="8">
        <v>12626.03</v>
      </c>
      <c r="E12735" s="8">
        <v>12655.03</v>
      </c>
      <c r="F12735" s="8">
        <v>12622.78</v>
      </c>
      <c r="G12735" s="8">
        <v>12644.02</v>
      </c>
      <c r="H12735" s="8"/>
      <c r="I12735" s="8"/>
      <c r="J12735" s="8"/>
    </row>
    <row r="12736" spans="3:10" x14ac:dyDescent="0.25">
      <c r="C12736" s="5">
        <v>43251.958333333336</v>
      </c>
      <c r="D12736" s="6">
        <v>12635.42</v>
      </c>
      <c r="E12736" s="6">
        <v>12642.42</v>
      </c>
      <c r="F12736" s="6">
        <v>12633.08</v>
      </c>
      <c r="G12736" s="6">
        <v>12641.25</v>
      </c>
      <c r="H12736" s="6"/>
      <c r="I12736" s="6"/>
      <c r="J12736" s="6"/>
    </row>
    <row r="12737" spans="3:10" x14ac:dyDescent="0.25">
      <c r="C12737" s="7">
        <v>43252.041666666664</v>
      </c>
      <c r="D12737" s="8">
        <v>12644.15</v>
      </c>
      <c r="E12737" s="8">
        <v>12650.57</v>
      </c>
      <c r="F12737" s="8">
        <v>12636.56</v>
      </c>
      <c r="G12737" s="8">
        <v>12645.3</v>
      </c>
      <c r="H12737" s="8"/>
      <c r="I12737" s="8"/>
      <c r="J12737" s="8"/>
    </row>
    <row r="12738" spans="3:10" x14ac:dyDescent="0.25">
      <c r="C12738" s="5">
        <v>43252.083333333336</v>
      </c>
      <c r="D12738" s="6">
        <v>12644.14</v>
      </c>
      <c r="E12738" s="6">
        <v>12647.88</v>
      </c>
      <c r="F12738" s="6">
        <v>12642.38</v>
      </c>
      <c r="G12738" s="6">
        <v>12647.88</v>
      </c>
      <c r="H12738" s="6"/>
      <c r="I12738" s="6"/>
      <c r="J12738" s="6"/>
    </row>
    <row r="12739" spans="3:10" x14ac:dyDescent="0.25">
      <c r="C12739" s="7">
        <v>43252.125</v>
      </c>
      <c r="D12739" s="8">
        <v>12647.29</v>
      </c>
      <c r="E12739" s="8">
        <v>12651.53</v>
      </c>
      <c r="F12739" s="8">
        <v>12642.2</v>
      </c>
      <c r="G12739" s="8">
        <v>12650.37</v>
      </c>
      <c r="H12739" s="8"/>
      <c r="I12739" s="8"/>
      <c r="J12739" s="8"/>
    </row>
    <row r="12740" spans="3:10" x14ac:dyDescent="0.25">
      <c r="C12740" s="5">
        <v>43252.166666666664</v>
      </c>
      <c r="D12740" s="6">
        <v>12651.53</v>
      </c>
      <c r="E12740" s="6">
        <v>12666.23</v>
      </c>
      <c r="F12740" s="6">
        <v>12650.38</v>
      </c>
      <c r="G12740" s="6">
        <v>12661.54</v>
      </c>
      <c r="H12740" s="6"/>
      <c r="I12740" s="6"/>
      <c r="J12740" s="6"/>
    </row>
    <row r="12741" spans="3:10" x14ac:dyDescent="0.25">
      <c r="C12741" s="7">
        <v>43252.208333333336</v>
      </c>
      <c r="D12741" s="8">
        <v>12660.38</v>
      </c>
      <c r="E12741" s="8">
        <v>12666.88</v>
      </c>
      <c r="F12741" s="8">
        <v>12658.7</v>
      </c>
      <c r="G12741" s="8">
        <v>12662.2</v>
      </c>
      <c r="H12741" s="8"/>
      <c r="I12741" s="8"/>
      <c r="J12741" s="8"/>
    </row>
    <row r="12742" spans="3:10" x14ac:dyDescent="0.25">
      <c r="C12742" s="5">
        <v>43252.25</v>
      </c>
      <c r="D12742" s="6">
        <v>12663.36</v>
      </c>
      <c r="E12742" s="6">
        <v>12663.36</v>
      </c>
      <c r="F12742" s="6">
        <v>12644.17</v>
      </c>
      <c r="G12742" s="6">
        <v>12644.67</v>
      </c>
      <c r="H12742" s="6"/>
      <c r="I12742" s="6"/>
      <c r="J12742" s="6"/>
    </row>
    <row r="12743" spans="3:10" x14ac:dyDescent="0.25">
      <c r="C12743" s="7">
        <v>43252.291666666664</v>
      </c>
      <c r="D12743" s="8">
        <v>12644.65</v>
      </c>
      <c r="E12743" s="8">
        <v>12649.54</v>
      </c>
      <c r="F12743" s="8">
        <v>12638.81</v>
      </c>
      <c r="G12743" s="8">
        <v>12644.36</v>
      </c>
      <c r="H12743" s="8"/>
      <c r="I12743" s="8"/>
      <c r="J12743" s="8"/>
    </row>
    <row r="12744" spans="3:10" x14ac:dyDescent="0.25">
      <c r="C12744" s="5">
        <v>43252.333333333336</v>
      </c>
      <c r="D12744" s="6">
        <v>12644.36</v>
      </c>
      <c r="E12744" s="6">
        <v>12649.89</v>
      </c>
      <c r="F12744" s="6">
        <v>12625.39</v>
      </c>
      <c r="G12744" s="6">
        <v>12625.39</v>
      </c>
      <c r="H12744" s="6"/>
      <c r="I12744" s="6"/>
      <c r="J12744" s="6"/>
    </row>
    <row r="12745" spans="3:10" x14ac:dyDescent="0.25">
      <c r="C12745" s="7">
        <v>43252.375</v>
      </c>
      <c r="D12745" s="8">
        <v>12632.83</v>
      </c>
      <c r="E12745" s="8">
        <v>12682.62</v>
      </c>
      <c r="F12745" s="8">
        <v>12632.83</v>
      </c>
      <c r="G12745" s="8">
        <v>12672.65</v>
      </c>
      <c r="H12745" s="8"/>
      <c r="I12745" s="8"/>
      <c r="J12745" s="8"/>
    </row>
    <row r="12746" spans="3:10" x14ac:dyDescent="0.25">
      <c r="C12746" s="5">
        <v>43252.416666666664</v>
      </c>
      <c r="D12746" s="6">
        <v>12675.68</v>
      </c>
      <c r="E12746" s="6">
        <v>12703.41</v>
      </c>
      <c r="F12746" s="6">
        <v>12660.04</v>
      </c>
      <c r="G12746" s="6">
        <v>12692.74</v>
      </c>
      <c r="H12746" s="6"/>
      <c r="I12746" s="6"/>
      <c r="J12746" s="6"/>
    </row>
    <row r="12747" spans="3:10" x14ac:dyDescent="0.25">
      <c r="C12747" s="7">
        <v>43252.458333333336</v>
      </c>
      <c r="D12747" s="8">
        <v>12692.78</v>
      </c>
      <c r="E12747" s="8">
        <v>12723.2</v>
      </c>
      <c r="F12747" s="8">
        <v>12689.68</v>
      </c>
      <c r="G12747" s="8">
        <v>12710.5</v>
      </c>
      <c r="H12747" s="8"/>
      <c r="I12747" s="8"/>
      <c r="J12747" s="8"/>
    </row>
    <row r="12748" spans="3:10" x14ac:dyDescent="0.25">
      <c r="C12748" s="5">
        <v>43252.5</v>
      </c>
      <c r="D12748" s="6">
        <v>12710.49</v>
      </c>
      <c r="E12748" s="6">
        <v>12749.23</v>
      </c>
      <c r="F12748" s="6">
        <v>12703.46</v>
      </c>
      <c r="G12748" s="6">
        <v>12735.24</v>
      </c>
      <c r="H12748" s="6"/>
      <c r="I12748" s="6"/>
      <c r="J12748" s="6"/>
    </row>
    <row r="12749" spans="3:10" x14ac:dyDescent="0.25">
      <c r="C12749" s="7">
        <v>43252.541666666664</v>
      </c>
      <c r="D12749" s="8">
        <v>12735.74</v>
      </c>
      <c r="E12749" s="8">
        <v>12739.39</v>
      </c>
      <c r="F12749" s="8">
        <v>12712.22</v>
      </c>
      <c r="G12749" s="8">
        <v>12725.41</v>
      </c>
      <c r="H12749" s="8"/>
      <c r="I12749" s="8"/>
      <c r="J12749" s="8"/>
    </row>
    <row r="12750" spans="3:10" x14ac:dyDescent="0.25">
      <c r="C12750" s="5">
        <v>43252.583333333336</v>
      </c>
      <c r="D12750" s="6">
        <v>12725.66</v>
      </c>
      <c r="E12750" s="6">
        <v>12743.51</v>
      </c>
      <c r="F12750" s="6">
        <v>12719.65</v>
      </c>
      <c r="G12750" s="6">
        <v>12728.95</v>
      </c>
      <c r="H12750" s="6"/>
      <c r="I12750" s="6"/>
      <c r="J12750" s="6"/>
    </row>
    <row r="12751" spans="3:10" x14ac:dyDescent="0.25">
      <c r="C12751" s="7">
        <v>43252.625</v>
      </c>
      <c r="D12751" s="8">
        <v>12728.7</v>
      </c>
      <c r="E12751" s="8">
        <v>12788.19</v>
      </c>
      <c r="F12751" s="8">
        <v>12723.24</v>
      </c>
      <c r="G12751" s="8">
        <v>12783.19</v>
      </c>
      <c r="H12751" s="8"/>
      <c r="I12751" s="8"/>
      <c r="J12751" s="8"/>
    </row>
    <row r="12752" spans="3:10" x14ac:dyDescent="0.25">
      <c r="C12752" s="5">
        <v>43252.666666666664</v>
      </c>
      <c r="D12752" s="6">
        <v>12783.94</v>
      </c>
      <c r="E12752" s="6">
        <v>12800.83</v>
      </c>
      <c r="F12752" s="6">
        <v>12764.79</v>
      </c>
      <c r="G12752" s="6">
        <v>12764.79</v>
      </c>
      <c r="H12752" s="6"/>
      <c r="I12752" s="6"/>
      <c r="J12752" s="6"/>
    </row>
    <row r="12753" spans="3:10" x14ac:dyDescent="0.25">
      <c r="C12753" s="7">
        <v>43252.708333333336</v>
      </c>
      <c r="D12753" s="8">
        <v>12761.79</v>
      </c>
      <c r="E12753" s="8">
        <v>12775.4</v>
      </c>
      <c r="F12753" s="8">
        <v>12724.23</v>
      </c>
      <c r="G12753" s="8">
        <v>12727.73</v>
      </c>
      <c r="H12753" s="8"/>
      <c r="I12753" s="8"/>
      <c r="J12753" s="8"/>
    </row>
    <row r="12754" spans="3:10" x14ac:dyDescent="0.25">
      <c r="C12754" s="5">
        <v>43252.75</v>
      </c>
      <c r="D12754" s="6">
        <v>12727.48</v>
      </c>
      <c r="E12754" s="6">
        <v>12746.24</v>
      </c>
      <c r="F12754" s="6">
        <v>12690.44</v>
      </c>
      <c r="G12754" s="6">
        <v>12711.14</v>
      </c>
      <c r="H12754" s="6"/>
      <c r="I12754" s="6"/>
      <c r="J12754" s="6"/>
    </row>
    <row r="12755" spans="3:10" x14ac:dyDescent="0.25">
      <c r="C12755" s="7">
        <v>43252.791666666664</v>
      </c>
      <c r="D12755" s="8">
        <v>12711.39</v>
      </c>
      <c r="E12755" s="8">
        <v>12733.6</v>
      </c>
      <c r="F12755" s="8">
        <v>12707.38</v>
      </c>
      <c r="G12755" s="8">
        <v>12730.17</v>
      </c>
      <c r="H12755" s="8"/>
      <c r="I12755" s="8"/>
      <c r="J12755" s="8"/>
    </row>
    <row r="12756" spans="3:10" x14ac:dyDescent="0.25">
      <c r="C12756" s="5">
        <v>43252.833333333336</v>
      </c>
      <c r="D12756" s="6">
        <v>12729.67</v>
      </c>
      <c r="E12756" s="6">
        <v>12748.91</v>
      </c>
      <c r="F12756" s="6">
        <v>12727.92</v>
      </c>
      <c r="G12756" s="6">
        <v>12744.41</v>
      </c>
      <c r="H12756" s="6"/>
      <c r="I12756" s="6"/>
      <c r="J12756" s="6"/>
    </row>
    <row r="12757" spans="3:10" x14ac:dyDescent="0.25">
      <c r="C12757" s="7">
        <v>43252.875</v>
      </c>
      <c r="D12757" s="8">
        <v>12744.91</v>
      </c>
      <c r="E12757" s="8">
        <v>12747.41</v>
      </c>
      <c r="F12757" s="8">
        <v>12731.15</v>
      </c>
      <c r="G12757" s="8">
        <v>12741.39</v>
      </c>
      <c r="H12757" s="8"/>
      <c r="I12757" s="8"/>
      <c r="J12757" s="8"/>
    </row>
    <row r="12758" spans="3:10" x14ac:dyDescent="0.25">
      <c r="C12758" s="5">
        <v>43252.916666666664</v>
      </c>
      <c r="D12758" s="6">
        <v>12740.89</v>
      </c>
      <c r="E12758" s="6">
        <v>12749.13</v>
      </c>
      <c r="F12758" s="6">
        <v>12733.14</v>
      </c>
      <c r="G12758" s="6">
        <v>12746.4</v>
      </c>
      <c r="H12758" s="6"/>
      <c r="I12758" s="6"/>
      <c r="J12758" s="6"/>
    </row>
    <row r="12759" spans="3:10" x14ac:dyDescent="0.25">
      <c r="C12759" s="7">
        <v>43255.041666666664</v>
      </c>
      <c r="D12759" s="8">
        <v>12750.78</v>
      </c>
      <c r="E12759" s="8">
        <v>12752.43</v>
      </c>
      <c r="F12759" s="8">
        <v>12726.59</v>
      </c>
      <c r="G12759" s="8">
        <v>12727.76</v>
      </c>
      <c r="H12759" s="8"/>
      <c r="I12759" s="8"/>
      <c r="J12759" s="8"/>
    </row>
    <row r="12760" spans="3:10" x14ac:dyDescent="0.25">
      <c r="C12760" s="5">
        <v>43255.083333333336</v>
      </c>
      <c r="D12760" s="6">
        <v>12728.92</v>
      </c>
      <c r="E12760" s="6">
        <v>12748.23</v>
      </c>
      <c r="F12760" s="6">
        <v>12726.09</v>
      </c>
      <c r="G12760" s="6">
        <v>12748.23</v>
      </c>
      <c r="H12760" s="6"/>
      <c r="I12760" s="6"/>
      <c r="J12760" s="6"/>
    </row>
    <row r="12761" spans="3:10" x14ac:dyDescent="0.25">
      <c r="C12761" s="7">
        <v>43255.125</v>
      </c>
      <c r="D12761" s="8">
        <v>12747.65</v>
      </c>
      <c r="E12761" s="8">
        <v>12761.04</v>
      </c>
      <c r="F12761" s="8">
        <v>12744.73</v>
      </c>
      <c r="G12761" s="8">
        <v>12759.88</v>
      </c>
      <c r="H12761" s="8"/>
      <c r="I12761" s="8"/>
      <c r="J12761" s="8"/>
    </row>
    <row r="12762" spans="3:10" x14ac:dyDescent="0.25">
      <c r="C12762" s="5">
        <v>43255.166666666664</v>
      </c>
      <c r="D12762" s="6">
        <v>12761.04</v>
      </c>
      <c r="E12762" s="6">
        <v>12769.42</v>
      </c>
      <c r="F12762" s="6">
        <v>12755.77</v>
      </c>
      <c r="G12762" s="6">
        <v>12769.42</v>
      </c>
      <c r="H12762" s="6"/>
      <c r="I12762" s="6"/>
      <c r="J12762" s="6"/>
    </row>
    <row r="12763" spans="3:10" x14ac:dyDescent="0.25">
      <c r="C12763" s="7">
        <v>43255.208333333336</v>
      </c>
      <c r="D12763" s="8">
        <v>12768.25</v>
      </c>
      <c r="E12763" s="8">
        <v>12776.41</v>
      </c>
      <c r="F12763" s="8">
        <v>12767.07</v>
      </c>
      <c r="G12763" s="8">
        <v>12768.24</v>
      </c>
      <c r="H12763" s="8"/>
      <c r="I12763" s="8"/>
      <c r="J12763" s="8"/>
    </row>
    <row r="12764" spans="3:10" x14ac:dyDescent="0.25">
      <c r="C12764" s="5">
        <v>43255.25</v>
      </c>
      <c r="D12764" s="6">
        <v>12767.07</v>
      </c>
      <c r="E12764" s="6">
        <v>12773.23</v>
      </c>
      <c r="F12764" s="6">
        <v>12761.89</v>
      </c>
      <c r="G12764" s="6">
        <v>12763.06</v>
      </c>
      <c r="H12764" s="6"/>
      <c r="I12764" s="6"/>
      <c r="J12764" s="6"/>
    </row>
    <row r="12765" spans="3:10" x14ac:dyDescent="0.25">
      <c r="C12765" s="7">
        <v>43255.291666666664</v>
      </c>
      <c r="D12765" s="8">
        <v>12761.89</v>
      </c>
      <c r="E12765" s="8">
        <v>12766.54</v>
      </c>
      <c r="F12765" s="8">
        <v>12760.73</v>
      </c>
      <c r="G12765" s="8">
        <v>12764.21</v>
      </c>
      <c r="H12765" s="8"/>
      <c r="I12765" s="8"/>
      <c r="J12765" s="8"/>
    </row>
    <row r="12766" spans="3:10" x14ac:dyDescent="0.25">
      <c r="C12766" s="5">
        <v>43255.333333333336</v>
      </c>
      <c r="D12766" s="6">
        <v>12764.21</v>
      </c>
      <c r="E12766" s="6">
        <v>12770.57</v>
      </c>
      <c r="F12766" s="6">
        <v>12757.13</v>
      </c>
      <c r="G12766" s="6">
        <v>12757.13</v>
      </c>
      <c r="H12766" s="6"/>
      <c r="I12766" s="6"/>
      <c r="J12766" s="6"/>
    </row>
    <row r="12767" spans="3:10" x14ac:dyDescent="0.25">
      <c r="C12767" s="7">
        <v>43255.375</v>
      </c>
      <c r="D12767" s="8">
        <v>12758.88</v>
      </c>
      <c r="E12767" s="8">
        <v>12836.73</v>
      </c>
      <c r="F12767" s="8">
        <v>12752.19</v>
      </c>
      <c r="G12767" s="8">
        <v>12833.25</v>
      </c>
      <c r="H12767" s="8"/>
      <c r="I12767" s="8"/>
      <c r="J12767" s="8"/>
    </row>
    <row r="12768" spans="3:10" x14ac:dyDescent="0.25">
      <c r="C12768" s="5">
        <v>43255.416666666664</v>
      </c>
      <c r="D12768" s="6">
        <v>12834.17</v>
      </c>
      <c r="E12768" s="6">
        <v>12846.2</v>
      </c>
      <c r="F12768" s="6">
        <v>12773.66</v>
      </c>
      <c r="G12768" s="6">
        <v>12793.36</v>
      </c>
      <c r="H12768" s="6"/>
      <c r="I12768" s="6"/>
      <c r="J12768" s="6"/>
    </row>
    <row r="12769" spans="3:10" x14ac:dyDescent="0.25">
      <c r="C12769" s="7">
        <v>43255.458333333336</v>
      </c>
      <c r="D12769" s="8">
        <v>12793.61</v>
      </c>
      <c r="E12769" s="8">
        <v>12793.61</v>
      </c>
      <c r="F12769" s="8">
        <v>12739.85</v>
      </c>
      <c r="G12769" s="8">
        <v>12752.88</v>
      </c>
      <c r="H12769" s="8"/>
      <c r="I12769" s="8"/>
      <c r="J12769" s="8"/>
    </row>
    <row r="12770" spans="3:10" x14ac:dyDescent="0.25">
      <c r="C12770" s="5">
        <v>43255.5</v>
      </c>
      <c r="D12770" s="6">
        <v>12753.13</v>
      </c>
      <c r="E12770" s="6">
        <v>12776.6</v>
      </c>
      <c r="F12770" s="6">
        <v>12747.08</v>
      </c>
      <c r="G12770" s="6">
        <v>12762.57</v>
      </c>
      <c r="H12770" s="6"/>
      <c r="I12770" s="6"/>
      <c r="J12770" s="6"/>
    </row>
    <row r="12771" spans="3:10" x14ac:dyDescent="0.25">
      <c r="C12771" s="7">
        <v>43255.541666666664</v>
      </c>
      <c r="D12771" s="8">
        <v>12761.82</v>
      </c>
      <c r="E12771" s="8">
        <v>12766.02</v>
      </c>
      <c r="F12771" s="8">
        <v>12723.56</v>
      </c>
      <c r="G12771" s="8">
        <v>12734.48</v>
      </c>
      <c r="H12771" s="8"/>
      <c r="I12771" s="8"/>
      <c r="J12771" s="8"/>
    </row>
    <row r="12772" spans="3:10" x14ac:dyDescent="0.25">
      <c r="C12772" s="5">
        <v>43255.583333333336</v>
      </c>
      <c r="D12772" s="6">
        <v>12734.73</v>
      </c>
      <c r="E12772" s="6">
        <v>12737.91</v>
      </c>
      <c r="F12772" s="6">
        <v>12712.79</v>
      </c>
      <c r="G12772" s="6">
        <v>12737.17</v>
      </c>
      <c r="H12772" s="6"/>
      <c r="I12772" s="6"/>
      <c r="J12772" s="6"/>
    </row>
    <row r="12773" spans="3:10" x14ac:dyDescent="0.25">
      <c r="C12773" s="7">
        <v>43255.625</v>
      </c>
      <c r="D12773" s="8">
        <v>12736.17</v>
      </c>
      <c r="E12773" s="8">
        <v>12767.52</v>
      </c>
      <c r="F12773" s="8">
        <v>12729.79</v>
      </c>
      <c r="G12773" s="8">
        <v>12763.1</v>
      </c>
      <c r="H12773" s="8"/>
      <c r="I12773" s="8"/>
      <c r="J12773" s="8"/>
    </row>
    <row r="12774" spans="3:10" x14ac:dyDescent="0.25">
      <c r="C12774" s="5">
        <v>43255.666666666664</v>
      </c>
      <c r="D12774" s="6">
        <v>12763.35</v>
      </c>
      <c r="E12774" s="6">
        <v>12787.45</v>
      </c>
      <c r="F12774" s="6">
        <v>12757.75</v>
      </c>
      <c r="G12774" s="6">
        <v>12787.45</v>
      </c>
      <c r="H12774" s="6"/>
      <c r="I12774" s="6"/>
      <c r="J12774" s="6"/>
    </row>
    <row r="12775" spans="3:10" x14ac:dyDescent="0.25">
      <c r="C12775" s="7">
        <v>43255.708333333336</v>
      </c>
      <c r="D12775" s="8">
        <v>12788.95</v>
      </c>
      <c r="E12775" s="8">
        <v>12790.48</v>
      </c>
      <c r="F12775" s="8">
        <v>12749.61</v>
      </c>
      <c r="G12775" s="8">
        <v>12765.31</v>
      </c>
      <c r="H12775" s="8"/>
      <c r="I12775" s="8"/>
      <c r="J12775" s="8"/>
    </row>
    <row r="12776" spans="3:10" x14ac:dyDescent="0.25">
      <c r="C12776" s="5">
        <v>43255.75</v>
      </c>
      <c r="D12776" s="6">
        <v>12765.81</v>
      </c>
      <c r="E12776" s="6">
        <v>12795.9</v>
      </c>
      <c r="F12776" s="6">
        <v>12762.02</v>
      </c>
      <c r="G12776" s="6">
        <v>12792.19</v>
      </c>
      <c r="H12776" s="6"/>
      <c r="I12776" s="6"/>
      <c r="J12776" s="6"/>
    </row>
    <row r="12777" spans="3:10" x14ac:dyDescent="0.25">
      <c r="C12777" s="7">
        <v>43255.791666666664</v>
      </c>
      <c r="D12777" s="8">
        <v>12792.44</v>
      </c>
      <c r="E12777" s="8">
        <v>12807.21</v>
      </c>
      <c r="F12777" s="8">
        <v>12784.38</v>
      </c>
      <c r="G12777" s="8">
        <v>12800.18</v>
      </c>
      <c r="H12777" s="8"/>
      <c r="I12777" s="8"/>
      <c r="J12777" s="8"/>
    </row>
    <row r="12778" spans="3:10" x14ac:dyDescent="0.25">
      <c r="C12778" s="5">
        <v>43255.833333333336</v>
      </c>
      <c r="D12778" s="6">
        <v>12799.68</v>
      </c>
      <c r="E12778" s="6">
        <v>12802.68</v>
      </c>
      <c r="F12778" s="6">
        <v>12771.91</v>
      </c>
      <c r="G12778" s="6">
        <v>12776.91</v>
      </c>
      <c r="H12778" s="6"/>
      <c r="I12778" s="6"/>
      <c r="J12778" s="6"/>
    </row>
    <row r="12779" spans="3:10" x14ac:dyDescent="0.25">
      <c r="C12779" s="7">
        <v>43255.875</v>
      </c>
      <c r="D12779" s="8">
        <v>12777.16</v>
      </c>
      <c r="E12779" s="8">
        <v>12779.16</v>
      </c>
      <c r="F12779" s="8">
        <v>12767.89</v>
      </c>
      <c r="G12779" s="8">
        <v>12777.14</v>
      </c>
      <c r="H12779" s="8"/>
      <c r="I12779" s="8"/>
      <c r="J12779" s="8"/>
    </row>
    <row r="12780" spans="3:10" x14ac:dyDescent="0.25">
      <c r="C12780" s="5">
        <v>43255.916666666664</v>
      </c>
      <c r="D12780" s="6">
        <v>12775.64</v>
      </c>
      <c r="E12780" s="6">
        <v>12784.13</v>
      </c>
      <c r="F12780" s="6">
        <v>12773.87</v>
      </c>
      <c r="G12780" s="6">
        <v>12780.38</v>
      </c>
      <c r="H12780" s="6"/>
      <c r="I12780" s="6"/>
      <c r="J12780" s="6"/>
    </row>
    <row r="12781" spans="3:10" x14ac:dyDescent="0.25">
      <c r="C12781" s="7">
        <v>43255.958333333336</v>
      </c>
      <c r="D12781" s="8">
        <v>12777.45</v>
      </c>
      <c r="E12781" s="8">
        <v>12784.43</v>
      </c>
      <c r="F12781" s="8">
        <v>12776.29</v>
      </c>
      <c r="G12781" s="8">
        <v>12783.26</v>
      </c>
      <c r="H12781" s="8"/>
      <c r="I12781" s="8"/>
      <c r="J12781" s="8"/>
    </row>
    <row r="12782" spans="3:10" x14ac:dyDescent="0.25">
      <c r="C12782" s="5">
        <v>43256.041666666664</v>
      </c>
      <c r="D12782" s="6">
        <v>12780.92</v>
      </c>
      <c r="E12782" s="6">
        <v>12783.24</v>
      </c>
      <c r="F12782" s="6">
        <v>12772.76</v>
      </c>
      <c r="G12782" s="6">
        <v>12773.92</v>
      </c>
      <c r="H12782" s="6"/>
      <c r="I12782" s="6"/>
      <c r="J12782" s="6"/>
    </row>
    <row r="12783" spans="3:10" x14ac:dyDescent="0.25">
      <c r="C12783" s="7">
        <v>43256.083333333336</v>
      </c>
      <c r="D12783" s="8">
        <v>12774.5</v>
      </c>
      <c r="E12783" s="8">
        <v>12778.73</v>
      </c>
      <c r="F12783" s="8">
        <v>12773.92</v>
      </c>
      <c r="G12783" s="8">
        <v>12777.56</v>
      </c>
      <c r="H12783" s="8"/>
      <c r="I12783" s="8"/>
      <c r="J12783" s="8"/>
    </row>
    <row r="12784" spans="3:10" x14ac:dyDescent="0.25">
      <c r="C12784" s="5">
        <v>43256.125</v>
      </c>
      <c r="D12784" s="6">
        <v>12778.14</v>
      </c>
      <c r="E12784" s="6">
        <v>12786.87</v>
      </c>
      <c r="F12784" s="6">
        <v>12756.91</v>
      </c>
      <c r="G12784" s="6">
        <v>12760.4</v>
      </c>
      <c r="H12784" s="6"/>
      <c r="I12784" s="6"/>
      <c r="J12784" s="6"/>
    </row>
    <row r="12785" spans="3:10" x14ac:dyDescent="0.25">
      <c r="C12785" s="7">
        <v>43256.166666666664</v>
      </c>
      <c r="D12785" s="8">
        <v>12760.4</v>
      </c>
      <c r="E12785" s="8">
        <v>12766.03</v>
      </c>
      <c r="F12785" s="8">
        <v>12752.23</v>
      </c>
      <c r="G12785" s="8">
        <v>12761.37</v>
      </c>
      <c r="H12785" s="8"/>
      <c r="I12785" s="8"/>
      <c r="J12785" s="8"/>
    </row>
    <row r="12786" spans="3:10" x14ac:dyDescent="0.25">
      <c r="C12786" s="5">
        <v>43256.208333333336</v>
      </c>
      <c r="D12786" s="6">
        <v>12760.2</v>
      </c>
      <c r="E12786" s="6">
        <v>12762.53</v>
      </c>
      <c r="F12786" s="6">
        <v>12755.54</v>
      </c>
      <c r="G12786" s="6">
        <v>12760.19</v>
      </c>
      <c r="H12786" s="6"/>
      <c r="I12786" s="6"/>
      <c r="J12786" s="6"/>
    </row>
    <row r="12787" spans="3:10" x14ac:dyDescent="0.25">
      <c r="C12787" s="7">
        <v>43256.25</v>
      </c>
      <c r="D12787" s="8">
        <v>12760.19</v>
      </c>
      <c r="E12787" s="8">
        <v>12763.67</v>
      </c>
      <c r="F12787" s="8">
        <v>12757.27</v>
      </c>
      <c r="G12787" s="8">
        <v>12761.84</v>
      </c>
      <c r="H12787" s="8"/>
      <c r="I12787" s="8"/>
      <c r="J12787" s="8"/>
    </row>
    <row r="12788" spans="3:10" x14ac:dyDescent="0.25">
      <c r="C12788" s="5">
        <v>43256.291666666664</v>
      </c>
      <c r="D12788" s="6">
        <v>12763</v>
      </c>
      <c r="E12788" s="6">
        <v>12765.35</v>
      </c>
      <c r="F12788" s="6">
        <v>12759.5</v>
      </c>
      <c r="G12788" s="6">
        <v>12763.02</v>
      </c>
      <c r="H12788" s="6"/>
      <c r="I12788" s="6"/>
      <c r="J12788" s="6"/>
    </row>
    <row r="12789" spans="3:10" x14ac:dyDescent="0.25">
      <c r="C12789" s="7">
        <v>43256.333333333336</v>
      </c>
      <c r="D12789" s="8">
        <v>12761.85</v>
      </c>
      <c r="E12789" s="8">
        <v>12767.83</v>
      </c>
      <c r="F12789" s="8">
        <v>12758.35</v>
      </c>
      <c r="G12789" s="8">
        <v>12766.67</v>
      </c>
      <c r="H12789" s="8"/>
      <c r="I12789" s="8"/>
      <c r="J12789" s="8"/>
    </row>
    <row r="12790" spans="3:10" x14ac:dyDescent="0.25">
      <c r="C12790" s="5">
        <v>43256.375</v>
      </c>
      <c r="D12790" s="6">
        <v>12776.63</v>
      </c>
      <c r="E12790" s="6">
        <v>12795.95</v>
      </c>
      <c r="F12790" s="6">
        <v>12760.9</v>
      </c>
      <c r="G12790" s="6">
        <v>12763.65</v>
      </c>
      <c r="H12790" s="6"/>
      <c r="I12790" s="6"/>
      <c r="J12790" s="6"/>
    </row>
    <row r="12791" spans="3:10" x14ac:dyDescent="0.25">
      <c r="C12791" s="7">
        <v>43256.416666666664</v>
      </c>
      <c r="D12791" s="8">
        <v>12762.65</v>
      </c>
      <c r="E12791" s="8">
        <v>12835.48</v>
      </c>
      <c r="F12791" s="8">
        <v>12744</v>
      </c>
      <c r="G12791" s="8">
        <v>12822.4</v>
      </c>
      <c r="H12791" s="8"/>
      <c r="I12791" s="8"/>
      <c r="J12791" s="8"/>
    </row>
    <row r="12792" spans="3:10" x14ac:dyDescent="0.25">
      <c r="C12792" s="5">
        <v>43256.458333333336</v>
      </c>
      <c r="D12792" s="6">
        <v>12823.15</v>
      </c>
      <c r="E12792" s="6">
        <v>12831.2</v>
      </c>
      <c r="F12792" s="6">
        <v>12801.4</v>
      </c>
      <c r="G12792" s="6">
        <v>12823.45</v>
      </c>
      <c r="H12792" s="6"/>
      <c r="I12792" s="6"/>
      <c r="J12792" s="6"/>
    </row>
    <row r="12793" spans="3:10" x14ac:dyDescent="0.25">
      <c r="C12793" s="7">
        <v>43256.5</v>
      </c>
      <c r="D12793" s="8">
        <v>12822.95</v>
      </c>
      <c r="E12793" s="8">
        <v>12908.95</v>
      </c>
      <c r="F12793" s="8">
        <v>12816.1</v>
      </c>
      <c r="G12793" s="8">
        <v>12897.34</v>
      </c>
      <c r="H12793" s="8"/>
      <c r="I12793" s="8"/>
      <c r="J12793" s="8"/>
    </row>
    <row r="12794" spans="3:10" x14ac:dyDescent="0.25">
      <c r="C12794" s="5">
        <v>43256.541666666664</v>
      </c>
      <c r="D12794" s="6">
        <v>12897.59</v>
      </c>
      <c r="E12794" s="6">
        <v>12900.02</v>
      </c>
      <c r="F12794" s="6">
        <v>12866.89</v>
      </c>
      <c r="G12794" s="6">
        <v>12899.42</v>
      </c>
      <c r="H12794" s="6"/>
      <c r="I12794" s="6"/>
      <c r="J12794" s="6"/>
    </row>
    <row r="12795" spans="3:10" x14ac:dyDescent="0.25">
      <c r="C12795" s="7">
        <v>43256.583333333336</v>
      </c>
      <c r="D12795" s="8">
        <v>12899.67</v>
      </c>
      <c r="E12795" s="8">
        <v>12926.63</v>
      </c>
      <c r="F12795" s="8">
        <v>12897.64</v>
      </c>
      <c r="G12795" s="8">
        <v>12915.53</v>
      </c>
      <c r="H12795" s="8"/>
      <c r="I12795" s="8"/>
      <c r="J12795" s="8"/>
    </row>
    <row r="12796" spans="3:10" x14ac:dyDescent="0.25">
      <c r="C12796" s="5">
        <v>43256.625</v>
      </c>
      <c r="D12796" s="6">
        <v>12915.28</v>
      </c>
      <c r="E12796" s="6">
        <v>12921.15</v>
      </c>
      <c r="F12796" s="6">
        <v>12840.42</v>
      </c>
      <c r="G12796" s="6">
        <v>12840.93</v>
      </c>
      <c r="H12796" s="6"/>
      <c r="I12796" s="6"/>
      <c r="J12796" s="6"/>
    </row>
    <row r="12797" spans="3:10" x14ac:dyDescent="0.25">
      <c r="C12797" s="7">
        <v>43256.666666666664</v>
      </c>
      <c r="D12797" s="8">
        <v>12841.18</v>
      </c>
      <c r="E12797" s="8">
        <v>12895.08</v>
      </c>
      <c r="F12797" s="8">
        <v>12823.07</v>
      </c>
      <c r="G12797" s="8">
        <v>12886.68</v>
      </c>
      <c r="H12797" s="8"/>
      <c r="I12797" s="8"/>
      <c r="J12797" s="8"/>
    </row>
    <row r="12798" spans="3:10" x14ac:dyDescent="0.25">
      <c r="C12798" s="5">
        <v>43256.708333333336</v>
      </c>
      <c r="D12798" s="6">
        <v>12887.68</v>
      </c>
      <c r="E12798" s="6">
        <v>12909.28</v>
      </c>
      <c r="F12798" s="6">
        <v>12811.75</v>
      </c>
      <c r="G12798" s="6">
        <v>12855.65</v>
      </c>
      <c r="H12798" s="6"/>
      <c r="I12798" s="6"/>
      <c r="J12798" s="6"/>
    </row>
    <row r="12799" spans="3:10" x14ac:dyDescent="0.25">
      <c r="C12799" s="7">
        <v>43256.75</v>
      </c>
      <c r="D12799" s="8">
        <v>12857.15</v>
      </c>
      <c r="E12799" s="8">
        <v>12857.65</v>
      </c>
      <c r="F12799" s="8">
        <v>12762.01</v>
      </c>
      <c r="G12799" s="8">
        <v>12783.29</v>
      </c>
      <c r="H12799" s="8"/>
      <c r="I12799" s="8"/>
      <c r="J12799" s="8"/>
    </row>
    <row r="12800" spans="3:10" x14ac:dyDescent="0.25">
      <c r="C12800" s="5">
        <v>43256.791666666664</v>
      </c>
      <c r="D12800" s="6">
        <v>12783.79</v>
      </c>
      <c r="E12800" s="6">
        <v>12788.79</v>
      </c>
      <c r="F12800" s="6">
        <v>12749.75</v>
      </c>
      <c r="G12800" s="6">
        <v>12772.27</v>
      </c>
      <c r="H12800" s="6"/>
      <c r="I12800" s="6"/>
      <c r="J12800" s="6"/>
    </row>
    <row r="12801" spans="3:10" x14ac:dyDescent="0.25">
      <c r="C12801" s="7">
        <v>43256.833333333336</v>
      </c>
      <c r="D12801" s="8">
        <v>12772.02</v>
      </c>
      <c r="E12801" s="8">
        <v>12777.26</v>
      </c>
      <c r="F12801" s="8">
        <v>12762.51</v>
      </c>
      <c r="G12801" s="8">
        <v>12766.76</v>
      </c>
      <c r="H12801" s="8"/>
      <c r="I12801" s="8"/>
      <c r="J12801" s="8"/>
    </row>
    <row r="12802" spans="3:10" x14ac:dyDescent="0.25">
      <c r="C12802" s="5">
        <v>43256.875</v>
      </c>
      <c r="D12802" s="6">
        <v>12767.26</v>
      </c>
      <c r="E12802" s="6">
        <v>12772.01</v>
      </c>
      <c r="F12802" s="6">
        <v>12763.51</v>
      </c>
      <c r="G12802" s="6">
        <v>12772</v>
      </c>
      <c r="H12802" s="6"/>
      <c r="I12802" s="6"/>
      <c r="J12802" s="6"/>
    </row>
    <row r="12803" spans="3:10" x14ac:dyDescent="0.25">
      <c r="C12803" s="7">
        <v>43256.916666666664</v>
      </c>
      <c r="D12803" s="8">
        <v>12772.25</v>
      </c>
      <c r="E12803" s="8">
        <v>12775.5</v>
      </c>
      <c r="F12803" s="8">
        <v>12759.25</v>
      </c>
      <c r="G12803" s="8">
        <v>12767.59</v>
      </c>
      <c r="H12803" s="8"/>
      <c r="I12803" s="8"/>
      <c r="J12803" s="8"/>
    </row>
    <row r="12804" spans="3:10" x14ac:dyDescent="0.25">
      <c r="C12804" s="5">
        <v>43256.958333333336</v>
      </c>
      <c r="D12804" s="6">
        <v>12772.93</v>
      </c>
      <c r="E12804" s="6">
        <v>12781.05</v>
      </c>
      <c r="F12804" s="6">
        <v>12769.44</v>
      </c>
      <c r="G12804" s="6">
        <v>12776.41</v>
      </c>
      <c r="H12804" s="6"/>
      <c r="I12804" s="6"/>
      <c r="J12804" s="6"/>
    </row>
    <row r="12805" spans="3:10" x14ac:dyDescent="0.25">
      <c r="C12805" s="7">
        <v>43257.041666666664</v>
      </c>
      <c r="D12805" s="8">
        <v>12776.41</v>
      </c>
      <c r="E12805" s="8">
        <v>12778.14</v>
      </c>
      <c r="F12805" s="8">
        <v>12769.27</v>
      </c>
      <c r="G12805" s="8">
        <v>12772.75</v>
      </c>
      <c r="H12805" s="8"/>
      <c r="I12805" s="8"/>
      <c r="J12805" s="8"/>
    </row>
    <row r="12806" spans="3:10" x14ac:dyDescent="0.25">
      <c r="C12806" s="5">
        <v>43257.083333333336</v>
      </c>
      <c r="D12806" s="6">
        <v>12772.75</v>
      </c>
      <c r="E12806" s="6">
        <v>12776.39</v>
      </c>
      <c r="F12806" s="6">
        <v>12767.61</v>
      </c>
      <c r="G12806" s="6">
        <v>12772.9</v>
      </c>
      <c r="H12806" s="6"/>
      <c r="I12806" s="6"/>
      <c r="J12806" s="6"/>
    </row>
    <row r="12807" spans="3:10" x14ac:dyDescent="0.25">
      <c r="C12807" s="7">
        <v>43257.125</v>
      </c>
      <c r="D12807" s="8">
        <v>12772.9</v>
      </c>
      <c r="E12807" s="8">
        <v>12774.06</v>
      </c>
      <c r="F12807" s="8">
        <v>12763.58</v>
      </c>
      <c r="G12807" s="8">
        <v>12770.54</v>
      </c>
      <c r="H12807" s="8"/>
      <c r="I12807" s="8"/>
      <c r="J12807" s="8"/>
    </row>
    <row r="12808" spans="3:10" x14ac:dyDescent="0.25">
      <c r="C12808" s="5">
        <v>43257.166666666664</v>
      </c>
      <c r="D12808" s="6">
        <v>12769.38</v>
      </c>
      <c r="E12808" s="6">
        <v>12784.15</v>
      </c>
      <c r="F12808" s="6">
        <v>12769.37</v>
      </c>
      <c r="G12808" s="6">
        <v>12779</v>
      </c>
      <c r="H12808" s="6"/>
      <c r="I12808" s="6"/>
      <c r="J12808" s="6"/>
    </row>
    <row r="12809" spans="3:10" x14ac:dyDescent="0.25">
      <c r="C12809" s="7">
        <v>43257.208333333336</v>
      </c>
      <c r="D12809" s="8">
        <v>12779</v>
      </c>
      <c r="E12809" s="8">
        <v>12789.56</v>
      </c>
      <c r="F12809" s="8">
        <v>12777.84</v>
      </c>
      <c r="G12809" s="8">
        <v>12786.66</v>
      </c>
      <c r="H12809" s="8"/>
      <c r="I12809" s="8"/>
      <c r="J12809" s="8"/>
    </row>
    <row r="12810" spans="3:10" x14ac:dyDescent="0.25">
      <c r="C12810" s="5">
        <v>43257.25</v>
      </c>
      <c r="D12810" s="6">
        <v>12786.66</v>
      </c>
      <c r="E12810" s="6">
        <v>12797.44</v>
      </c>
      <c r="F12810" s="6">
        <v>12785.5</v>
      </c>
      <c r="G12810" s="6">
        <v>12795.12</v>
      </c>
      <c r="H12810" s="6"/>
      <c r="I12810" s="6"/>
      <c r="J12810" s="6"/>
    </row>
    <row r="12811" spans="3:10" x14ac:dyDescent="0.25">
      <c r="C12811" s="7">
        <v>43257.291666666664</v>
      </c>
      <c r="D12811" s="8">
        <v>12795.12</v>
      </c>
      <c r="E12811" s="8">
        <v>12816.43</v>
      </c>
      <c r="F12811" s="8">
        <v>12795.12</v>
      </c>
      <c r="G12811" s="8">
        <v>12815.26</v>
      </c>
      <c r="H12811" s="8"/>
      <c r="I12811" s="8"/>
      <c r="J12811" s="8"/>
    </row>
    <row r="12812" spans="3:10" x14ac:dyDescent="0.25">
      <c r="C12812" s="5">
        <v>43257.333333333336</v>
      </c>
      <c r="D12812" s="6">
        <v>12815.26</v>
      </c>
      <c r="E12812" s="6">
        <v>12817.42</v>
      </c>
      <c r="F12812" s="6">
        <v>12809.38</v>
      </c>
      <c r="G12812" s="6">
        <v>12813.06</v>
      </c>
      <c r="H12812" s="6"/>
      <c r="I12812" s="6"/>
      <c r="J12812" s="6"/>
    </row>
    <row r="12813" spans="3:10" x14ac:dyDescent="0.25">
      <c r="C12813" s="7">
        <v>43257.375</v>
      </c>
      <c r="D12813" s="8">
        <v>12818.32</v>
      </c>
      <c r="E12813" s="8">
        <v>12829.66</v>
      </c>
      <c r="F12813" s="8">
        <v>12796.15</v>
      </c>
      <c r="G12813" s="8">
        <v>12802.39</v>
      </c>
      <c r="H12813" s="8"/>
      <c r="I12813" s="8"/>
      <c r="J12813" s="8"/>
    </row>
    <row r="12814" spans="3:10" x14ac:dyDescent="0.25">
      <c r="C12814" s="5">
        <v>43257.416666666664</v>
      </c>
      <c r="D12814" s="6">
        <v>12805.67</v>
      </c>
      <c r="E12814" s="6">
        <v>12826.78</v>
      </c>
      <c r="F12814" s="6">
        <v>12766.93</v>
      </c>
      <c r="G12814" s="6">
        <v>12817.18</v>
      </c>
      <c r="H12814" s="6"/>
      <c r="I12814" s="6"/>
      <c r="J12814" s="6"/>
    </row>
    <row r="12815" spans="3:10" x14ac:dyDescent="0.25">
      <c r="C12815" s="7">
        <v>43257.458333333336</v>
      </c>
      <c r="D12815" s="8">
        <v>12816.93</v>
      </c>
      <c r="E12815" s="8">
        <v>12853.67</v>
      </c>
      <c r="F12815" s="8">
        <v>12797.18</v>
      </c>
      <c r="G12815" s="8">
        <v>12839.2</v>
      </c>
      <c r="H12815" s="8"/>
      <c r="I12815" s="8"/>
      <c r="J12815" s="8"/>
    </row>
    <row r="12816" spans="3:10" x14ac:dyDescent="0.25">
      <c r="C12816" s="5">
        <v>43257.5</v>
      </c>
      <c r="D12816" s="6">
        <v>12839.45</v>
      </c>
      <c r="E12816" s="6">
        <v>12873.56</v>
      </c>
      <c r="F12816" s="6">
        <v>12834.57</v>
      </c>
      <c r="G12816" s="6">
        <v>12851.22</v>
      </c>
      <c r="H12816" s="6"/>
      <c r="I12816" s="6"/>
      <c r="J12816" s="6"/>
    </row>
    <row r="12817" spans="3:10" x14ac:dyDescent="0.25">
      <c r="C12817" s="7">
        <v>43257.541666666664</v>
      </c>
      <c r="D12817" s="8">
        <v>12851.47</v>
      </c>
      <c r="E12817" s="8">
        <v>12854.72</v>
      </c>
      <c r="F12817" s="8">
        <v>12824.03</v>
      </c>
      <c r="G12817" s="8">
        <v>12842.63</v>
      </c>
      <c r="H12817" s="8"/>
      <c r="I12817" s="8"/>
      <c r="J12817" s="8"/>
    </row>
    <row r="12818" spans="3:10" x14ac:dyDescent="0.25">
      <c r="C12818" s="5">
        <v>43257.583333333336</v>
      </c>
      <c r="D12818" s="6">
        <v>12842.38</v>
      </c>
      <c r="E12818" s="6">
        <v>12857.72</v>
      </c>
      <c r="F12818" s="6">
        <v>12812.11</v>
      </c>
      <c r="G12818" s="6">
        <v>12824.46</v>
      </c>
      <c r="H12818" s="6"/>
      <c r="I12818" s="6"/>
      <c r="J12818" s="6"/>
    </row>
    <row r="12819" spans="3:10" x14ac:dyDescent="0.25">
      <c r="C12819" s="7">
        <v>43257.625</v>
      </c>
      <c r="D12819" s="8">
        <v>12824.21</v>
      </c>
      <c r="E12819" s="8">
        <v>12853.9</v>
      </c>
      <c r="F12819" s="8">
        <v>12815.63</v>
      </c>
      <c r="G12819" s="8">
        <v>12818.63</v>
      </c>
      <c r="H12819" s="8"/>
      <c r="I12819" s="8"/>
      <c r="J12819" s="8"/>
    </row>
    <row r="12820" spans="3:10" x14ac:dyDescent="0.25">
      <c r="C12820" s="5">
        <v>43257.666666666664</v>
      </c>
      <c r="D12820" s="6">
        <v>12819.13</v>
      </c>
      <c r="E12820" s="6">
        <v>12819.38</v>
      </c>
      <c r="F12820" s="6">
        <v>12735.54</v>
      </c>
      <c r="G12820" s="6">
        <v>12742.8</v>
      </c>
      <c r="H12820" s="6"/>
      <c r="I12820" s="6"/>
      <c r="J12820" s="6"/>
    </row>
    <row r="12821" spans="3:10" x14ac:dyDescent="0.25">
      <c r="C12821" s="7">
        <v>43257.708333333336</v>
      </c>
      <c r="D12821" s="8">
        <v>12742.55</v>
      </c>
      <c r="E12821" s="8">
        <v>12791.73</v>
      </c>
      <c r="F12821" s="8">
        <v>12727.72</v>
      </c>
      <c r="G12821" s="8">
        <v>12786.91</v>
      </c>
      <c r="H12821" s="8"/>
      <c r="I12821" s="8"/>
      <c r="J12821" s="8"/>
    </row>
    <row r="12822" spans="3:10" x14ac:dyDescent="0.25">
      <c r="C12822" s="5">
        <v>43257.75</v>
      </c>
      <c r="D12822" s="6">
        <v>12786.41</v>
      </c>
      <c r="E12822" s="6">
        <v>12861.01</v>
      </c>
      <c r="F12822" s="6">
        <v>12784.3</v>
      </c>
      <c r="G12822" s="6">
        <v>12852.23</v>
      </c>
      <c r="H12822" s="6"/>
      <c r="I12822" s="6"/>
      <c r="J12822" s="6"/>
    </row>
    <row r="12823" spans="3:10" x14ac:dyDescent="0.25">
      <c r="C12823" s="7">
        <v>43257.791666666664</v>
      </c>
      <c r="D12823" s="8">
        <v>12852.48</v>
      </c>
      <c r="E12823" s="8">
        <v>12872.18</v>
      </c>
      <c r="F12823" s="8">
        <v>12847.01</v>
      </c>
      <c r="G12823" s="8">
        <v>12864.21</v>
      </c>
      <c r="H12823" s="8"/>
      <c r="I12823" s="8"/>
      <c r="J12823" s="8"/>
    </row>
    <row r="12824" spans="3:10" x14ac:dyDescent="0.25">
      <c r="C12824" s="5">
        <v>43257.833333333336</v>
      </c>
      <c r="D12824" s="6">
        <v>12864.71</v>
      </c>
      <c r="E12824" s="6">
        <v>12875.71</v>
      </c>
      <c r="F12824" s="6">
        <v>12858.7</v>
      </c>
      <c r="G12824" s="6">
        <v>12868.45</v>
      </c>
      <c r="H12824" s="6"/>
      <c r="I12824" s="6"/>
      <c r="J12824" s="6"/>
    </row>
    <row r="12825" spans="3:10" x14ac:dyDescent="0.25">
      <c r="C12825" s="7">
        <v>43257.875</v>
      </c>
      <c r="D12825" s="8">
        <v>12868.95</v>
      </c>
      <c r="E12825" s="8">
        <v>12896.95</v>
      </c>
      <c r="F12825" s="8">
        <v>12868.95</v>
      </c>
      <c r="G12825" s="8">
        <v>12890.44</v>
      </c>
      <c r="H12825" s="8"/>
      <c r="I12825" s="8"/>
      <c r="J12825" s="8"/>
    </row>
    <row r="12826" spans="3:10" x14ac:dyDescent="0.25">
      <c r="C12826" s="5">
        <v>43257.916666666664</v>
      </c>
      <c r="D12826" s="6">
        <v>12890.69</v>
      </c>
      <c r="E12826" s="6">
        <v>12900.44</v>
      </c>
      <c r="F12826" s="6">
        <v>12889.44</v>
      </c>
      <c r="G12826" s="6">
        <v>12897.78</v>
      </c>
      <c r="H12826" s="6"/>
      <c r="I12826" s="6"/>
      <c r="J12826" s="6"/>
    </row>
    <row r="12827" spans="3:10" x14ac:dyDescent="0.25">
      <c r="C12827" s="7">
        <v>43257.958333333336</v>
      </c>
      <c r="D12827" s="8">
        <v>12894.42</v>
      </c>
      <c r="E12827" s="8">
        <v>12906.04</v>
      </c>
      <c r="F12827" s="8">
        <v>12892.09</v>
      </c>
      <c r="G12827" s="8">
        <v>12901.39</v>
      </c>
      <c r="H12827" s="8"/>
      <c r="I12827" s="8"/>
      <c r="J12827" s="8"/>
    </row>
    <row r="12828" spans="3:10" x14ac:dyDescent="0.25">
      <c r="C12828" s="5">
        <v>43258.041666666664</v>
      </c>
      <c r="D12828" s="6">
        <v>12900.22</v>
      </c>
      <c r="E12828" s="6">
        <v>12902.54</v>
      </c>
      <c r="F12828" s="6">
        <v>12880.57</v>
      </c>
      <c r="G12828" s="6">
        <v>12880.57</v>
      </c>
      <c r="H12828" s="6"/>
      <c r="I12828" s="6"/>
      <c r="J12828" s="6"/>
    </row>
    <row r="12829" spans="3:10" x14ac:dyDescent="0.25">
      <c r="C12829" s="7">
        <v>43258.083333333336</v>
      </c>
      <c r="D12829" s="8">
        <v>12879.4</v>
      </c>
      <c r="E12829" s="8">
        <v>12881.73</v>
      </c>
      <c r="F12829" s="8">
        <v>12873.58</v>
      </c>
      <c r="G12829" s="8">
        <v>12879.39</v>
      </c>
      <c r="H12829" s="8"/>
      <c r="I12829" s="8"/>
      <c r="J12829" s="8"/>
    </row>
    <row r="12830" spans="3:10" x14ac:dyDescent="0.25">
      <c r="C12830" s="5">
        <v>43258.125</v>
      </c>
      <c r="D12830" s="6">
        <v>12879.39</v>
      </c>
      <c r="E12830" s="6">
        <v>12885.04</v>
      </c>
      <c r="F12830" s="6">
        <v>12876.9</v>
      </c>
      <c r="G12830" s="6">
        <v>12883.71</v>
      </c>
      <c r="H12830" s="6"/>
      <c r="I12830" s="6"/>
      <c r="J12830" s="6"/>
    </row>
    <row r="12831" spans="3:10" x14ac:dyDescent="0.25">
      <c r="C12831" s="7">
        <v>43258.166666666664</v>
      </c>
      <c r="D12831" s="8">
        <v>12883.7</v>
      </c>
      <c r="E12831" s="8">
        <v>12894.01</v>
      </c>
      <c r="F12831" s="8">
        <v>12883.7</v>
      </c>
      <c r="G12831" s="8">
        <v>12892.84</v>
      </c>
      <c r="H12831" s="8"/>
      <c r="I12831" s="8"/>
      <c r="J12831" s="8"/>
    </row>
    <row r="12832" spans="3:10" x14ac:dyDescent="0.25">
      <c r="C12832" s="5">
        <v>43258.208333333336</v>
      </c>
      <c r="D12832" s="6">
        <v>12892.84</v>
      </c>
      <c r="E12832" s="6">
        <v>12900.98</v>
      </c>
      <c r="F12832" s="6">
        <v>12889.35</v>
      </c>
      <c r="G12832" s="6">
        <v>12896.32</v>
      </c>
      <c r="H12832" s="6"/>
      <c r="I12832" s="6"/>
      <c r="J12832" s="6"/>
    </row>
    <row r="12833" spans="3:10" x14ac:dyDescent="0.25">
      <c r="C12833" s="7">
        <v>43258.25</v>
      </c>
      <c r="D12833" s="8">
        <v>12896.32</v>
      </c>
      <c r="E12833" s="8">
        <v>12900.97</v>
      </c>
      <c r="F12833" s="8">
        <v>12895.15</v>
      </c>
      <c r="G12833" s="8">
        <v>12899.8</v>
      </c>
      <c r="H12833" s="8"/>
      <c r="I12833" s="8"/>
      <c r="J12833" s="8"/>
    </row>
    <row r="12834" spans="3:10" x14ac:dyDescent="0.25">
      <c r="C12834" s="5">
        <v>43258.291666666664</v>
      </c>
      <c r="D12834" s="6">
        <v>12898.64</v>
      </c>
      <c r="E12834" s="6">
        <v>12905.96</v>
      </c>
      <c r="F12834" s="6">
        <v>12897.65</v>
      </c>
      <c r="G12834" s="6">
        <v>12897.65</v>
      </c>
      <c r="H12834" s="6"/>
      <c r="I12834" s="6"/>
      <c r="J12834" s="6"/>
    </row>
    <row r="12835" spans="3:10" x14ac:dyDescent="0.25">
      <c r="C12835" s="7">
        <v>43258.333333333336</v>
      </c>
      <c r="D12835" s="8">
        <v>12897.65</v>
      </c>
      <c r="E12835" s="8">
        <v>12904.64</v>
      </c>
      <c r="F12835" s="8">
        <v>12894.59</v>
      </c>
      <c r="G12835" s="8">
        <v>12902.1</v>
      </c>
      <c r="H12835" s="8"/>
      <c r="I12835" s="8"/>
      <c r="J12835" s="8"/>
    </row>
    <row r="12836" spans="3:10" x14ac:dyDescent="0.25">
      <c r="C12836" s="5">
        <v>43258.375</v>
      </c>
      <c r="D12836" s="6">
        <v>12897.53</v>
      </c>
      <c r="E12836" s="6">
        <v>12906.16</v>
      </c>
      <c r="F12836" s="6">
        <v>12858.09</v>
      </c>
      <c r="G12836" s="6">
        <v>12880.58</v>
      </c>
      <c r="H12836" s="6"/>
      <c r="I12836" s="6"/>
      <c r="J12836" s="6"/>
    </row>
    <row r="12837" spans="3:10" x14ac:dyDescent="0.25">
      <c r="C12837" s="7">
        <v>43258.416666666664</v>
      </c>
      <c r="D12837" s="8">
        <v>12874.86</v>
      </c>
      <c r="E12837" s="8">
        <v>12917.4</v>
      </c>
      <c r="F12837" s="8">
        <v>12861.94</v>
      </c>
      <c r="G12837" s="8">
        <v>12870.98</v>
      </c>
      <c r="H12837" s="8"/>
      <c r="I12837" s="8"/>
      <c r="J12837" s="8"/>
    </row>
    <row r="12838" spans="3:10" x14ac:dyDescent="0.25">
      <c r="C12838" s="5">
        <v>43258.458333333336</v>
      </c>
      <c r="D12838" s="6">
        <v>12871.23</v>
      </c>
      <c r="E12838" s="6">
        <v>12889.93</v>
      </c>
      <c r="F12838" s="6">
        <v>12849.57</v>
      </c>
      <c r="G12838" s="6">
        <v>12859.04</v>
      </c>
      <c r="H12838" s="6"/>
      <c r="I12838" s="6"/>
      <c r="J12838" s="6"/>
    </row>
    <row r="12839" spans="3:10" x14ac:dyDescent="0.25">
      <c r="C12839" s="7">
        <v>43258.5</v>
      </c>
      <c r="D12839" s="8">
        <v>12859.29</v>
      </c>
      <c r="E12839" s="8">
        <v>12869.01</v>
      </c>
      <c r="F12839" s="8">
        <v>12839.77</v>
      </c>
      <c r="G12839" s="8">
        <v>12845.67</v>
      </c>
      <c r="H12839" s="8"/>
      <c r="I12839" s="8"/>
      <c r="J12839" s="8"/>
    </row>
    <row r="12840" spans="3:10" x14ac:dyDescent="0.25">
      <c r="C12840" s="5">
        <v>43258.541666666664</v>
      </c>
      <c r="D12840" s="6">
        <v>12847.17</v>
      </c>
      <c r="E12840" s="6">
        <v>12853.89</v>
      </c>
      <c r="F12840" s="6">
        <v>12829.75</v>
      </c>
      <c r="G12840" s="6">
        <v>12852</v>
      </c>
      <c r="H12840" s="6"/>
      <c r="I12840" s="6"/>
      <c r="J12840" s="6"/>
    </row>
    <row r="12841" spans="3:10" x14ac:dyDescent="0.25">
      <c r="C12841" s="7">
        <v>43258.583333333336</v>
      </c>
      <c r="D12841" s="8">
        <v>12851.5</v>
      </c>
      <c r="E12841" s="8">
        <v>12864.52</v>
      </c>
      <c r="F12841" s="8">
        <v>12843.95</v>
      </c>
      <c r="G12841" s="8">
        <v>12852.73</v>
      </c>
      <c r="H12841" s="8"/>
      <c r="I12841" s="8"/>
      <c r="J12841" s="8"/>
    </row>
    <row r="12842" spans="3:10" x14ac:dyDescent="0.25">
      <c r="C12842" s="5">
        <v>43258.625</v>
      </c>
      <c r="D12842" s="6">
        <v>12851.73</v>
      </c>
      <c r="E12842" s="6">
        <v>12855.67</v>
      </c>
      <c r="F12842" s="6">
        <v>12816.81</v>
      </c>
      <c r="G12842" s="6">
        <v>12823.28</v>
      </c>
      <c r="H12842" s="6"/>
      <c r="I12842" s="6"/>
      <c r="J12842" s="6"/>
    </row>
    <row r="12843" spans="3:10" x14ac:dyDescent="0.25">
      <c r="C12843" s="7">
        <v>43258.666666666664</v>
      </c>
      <c r="D12843" s="8">
        <v>12821.03</v>
      </c>
      <c r="E12843" s="8">
        <v>12838.62</v>
      </c>
      <c r="F12843" s="8">
        <v>12795.94</v>
      </c>
      <c r="G12843" s="8">
        <v>12827.29</v>
      </c>
      <c r="H12843" s="8"/>
      <c r="I12843" s="8"/>
      <c r="J12843" s="8"/>
    </row>
    <row r="12844" spans="3:10" x14ac:dyDescent="0.25">
      <c r="C12844" s="5">
        <v>43258.708333333336</v>
      </c>
      <c r="D12844" s="6">
        <v>12825.74</v>
      </c>
      <c r="E12844" s="6">
        <v>12835.41</v>
      </c>
      <c r="F12844" s="6">
        <v>12759.31</v>
      </c>
      <c r="G12844" s="6">
        <v>12795.94</v>
      </c>
      <c r="H12844" s="6"/>
      <c r="I12844" s="6"/>
      <c r="J12844" s="6"/>
    </row>
    <row r="12845" spans="3:10" x14ac:dyDescent="0.25">
      <c r="C12845" s="7">
        <v>43258.75</v>
      </c>
      <c r="D12845" s="8">
        <v>12796.94</v>
      </c>
      <c r="E12845" s="8">
        <v>12835.76</v>
      </c>
      <c r="F12845" s="8">
        <v>12786.59</v>
      </c>
      <c r="G12845" s="8">
        <v>12792.06</v>
      </c>
      <c r="H12845" s="8"/>
      <c r="I12845" s="8"/>
      <c r="J12845" s="8"/>
    </row>
    <row r="12846" spans="3:10" x14ac:dyDescent="0.25">
      <c r="C12846" s="5">
        <v>43258.791666666664</v>
      </c>
      <c r="D12846" s="6">
        <v>12792.31</v>
      </c>
      <c r="E12846" s="6">
        <v>12809.59</v>
      </c>
      <c r="F12846" s="6">
        <v>12765.79</v>
      </c>
      <c r="G12846" s="6">
        <v>12772.79</v>
      </c>
      <c r="H12846" s="6"/>
      <c r="I12846" s="6"/>
      <c r="J12846" s="6"/>
    </row>
    <row r="12847" spans="3:10" x14ac:dyDescent="0.25">
      <c r="C12847" s="7">
        <v>43258.833333333336</v>
      </c>
      <c r="D12847" s="8">
        <v>12772.04</v>
      </c>
      <c r="E12847" s="8">
        <v>12772.79</v>
      </c>
      <c r="F12847" s="8">
        <v>12669.76</v>
      </c>
      <c r="G12847" s="8">
        <v>12679.26</v>
      </c>
      <c r="H12847" s="8"/>
      <c r="I12847" s="8"/>
      <c r="J12847" s="8"/>
    </row>
    <row r="12848" spans="3:10" x14ac:dyDescent="0.25">
      <c r="C12848" s="5">
        <v>43258.875</v>
      </c>
      <c r="D12848" s="6">
        <v>12680.26</v>
      </c>
      <c r="E12848" s="6">
        <v>12721.26</v>
      </c>
      <c r="F12848" s="6">
        <v>12664.01</v>
      </c>
      <c r="G12848" s="6">
        <v>12714.01</v>
      </c>
      <c r="H12848" s="6"/>
      <c r="I12848" s="6"/>
      <c r="J12848" s="6"/>
    </row>
    <row r="12849" spans="3:10" x14ac:dyDescent="0.25">
      <c r="C12849" s="7">
        <v>43258.916666666664</v>
      </c>
      <c r="D12849" s="8">
        <v>12715.01</v>
      </c>
      <c r="E12849" s="8">
        <v>12744</v>
      </c>
      <c r="F12849" s="8">
        <v>12698.75</v>
      </c>
      <c r="G12849" s="8">
        <v>12726.5</v>
      </c>
      <c r="H12849" s="8"/>
      <c r="I12849" s="8"/>
      <c r="J12849" s="8"/>
    </row>
    <row r="12850" spans="3:10" x14ac:dyDescent="0.25">
      <c r="C12850" s="5">
        <v>43258.958333333336</v>
      </c>
      <c r="D12850" s="6">
        <v>12723.53</v>
      </c>
      <c r="E12850" s="6">
        <v>12733.07</v>
      </c>
      <c r="F12850" s="6">
        <v>12721.24</v>
      </c>
      <c r="G12850" s="6">
        <v>12731.92</v>
      </c>
      <c r="H12850" s="6"/>
      <c r="I12850" s="6"/>
      <c r="J12850" s="6"/>
    </row>
    <row r="12851" spans="3:10" x14ac:dyDescent="0.25">
      <c r="C12851" s="7">
        <v>43259.041666666664</v>
      </c>
      <c r="D12851" s="8">
        <v>12731.92</v>
      </c>
      <c r="E12851" s="8">
        <v>12731.92</v>
      </c>
      <c r="F12851" s="8">
        <v>12721.57</v>
      </c>
      <c r="G12851" s="8">
        <v>12723.86</v>
      </c>
      <c r="H12851" s="8"/>
      <c r="I12851" s="8"/>
      <c r="J12851" s="8"/>
    </row>
    <row r="12852" spans="3:10" x14ac:dyDescent="0.25">
      <c r="C12852" s="5">
        <v>43259.083333333336</v>
      </c>
      <c r="D12852" s="6">
        <v>12725.01</v>
      </c>
      <c r="E12852" s="6">
        <v>12731.53</v>
      </c>
      <c r="F12852" s="6">
        <v>12715.46</v>
      </c>
      <c r="G12852" s="6">
        <v>12728.88</v>
      </c>
      <c r="H12852" s="6"/>
      <c r="I12852" s="6"/>
      <c r="J12852" s="6"/>
    </row>
    <row r="12853" spans="3:10" x14ac:dyDescent="0.25">
      <c r="C12853" s="7">
        <v>43259.125</v>
      </c>
      <c r="D12853" s="8">
        <v>12730.03</v>
      </c>
      <c r="E12853" s="8">
        <v>12735.47</v>
      </c>
      <c r="F12853" s="8">
        <v>12719.7</v>
      </c>
      <c r="G12853" s="8">
        <v>12732.82</v>
      </c>
      <c r="H12853" s="8"/>
      <c r="I12853" s="8"/>
      <c r="J12853" s="8"/>
    </row>
    <row r="12854" spans="3:10" x14ac:dyDescent="0.25">
      <c r="C12854" s="5">
        <v>43259.166666666664</v>
      </c>
      <c r="D12854" s="6">
        <v>12732.82</v>
      </c>
      <c r="E12854" s="6">
        <v>12738.58</v>
      </c>
      <c r="F12854" s="6">
        <v>12723.79</v>
      </c>
      <c r="G12854" s="6">
        <v>12723.79</v>
      </c>
      <c r="H12854" s="6"/>
      <c r="I12854" s="6"/>
      <c r="J12854" s="6"/>
    </row>
    <row r="12855" spans="3:10" x14ac:dyDescent="0.25">
      <c r="C12855" s="7">
        <v>43259.208333333336</v>
      </c>
      <c r="D12855" s="8">
        <v>12724.94</v>
      </c>
      <c r="E12855" s="8">
        <v>12726.09</v>
      </c>
      <c r="F12855" s="8">
        <v>12716.9</v>
      </c>
      <c r="G12855" s="8">
        <v>12719.98</v>
      </c>
      <c r="H12855" s="8"/>
      <c r="I12855" s="8"/>
      <c r="J12855" s="8"/>
    </row>
    <row r="12856" spans="3:10" x14ac:dyDescent="0.25">
      <c r="C12856" s="5">
        <v>43259.25</v>
      </c>
      <c r="D12856" s="6">
        <v>12719.98</v>
      </c>
      <c r="E12856" s="6">
        <v>12721.71</v>
      </c>
      <c r="F12856" s="6">
        <v>12707.64</v>
      </c>
      <c r="G12856" s="6">
        <v>12709.94</v>
      </c>
      <c r="H12856" s="6"/>
      <c r="I12856" s="6"/>
      <c r="J12856" s="6"/>
    </row>
    <row r="12857" spans="3:10" x14ac:dyDescent="0.25">
      <c r="C12857" s="7">
        <v>43259.291666666664</v>
      </c>
      <c r="D12857" s="8">
        <v>12709.94</v>
      </c>
      <c r="E12857" s="8">
        <v>12719.04</v>
      </c>
      <c r="F12857" s="8">
        <v>12706.18</v>
      </c>
      <c r="G12857" s="8">
        <v>12713.29</v>
      </c>
      <c r="H12857" s="8"/>
      <c r="I12857" s="8"/>
      <c r="J12857" s="8"/>
    </row>
    <row r="12858" spans="3:10" x14ac:dyDescent="0.25">
      <c r="C12858" s="5">
        <v>43259.333333333336</v>
      </c>
      <c r="D12858" s="6">
        <v>12713.29</v>
      </c>
      <c r="E12858" s="6">
        <v>12714.44</v>
      </c>
      <c r="F12858" s="6">
        <v>12685.05</v>
      </c>
      <c r="G12858" s="6">
        <v>12696.71</v>
      </c>
      <c r="H12858" s="6"/>
      <c r="I12858" s="6"/>
      <c r="J12858" s="6"/>
    </row>
    <row r="12859" spans="3:10" x14ac:dyDescent="0.25">
      <c r="C12859" s="7">
        <v>43259.375</v>
      </c>
      <c r="D12859" s="8">
        <v>12683.07</v>
      </c>
      <c r="E12859" s="8">
        <v>12697.67</v>
      </c>
      <c r="F12859" s="8">
        <v>12652.89</v>
      </c>
      <c r="G12859" s="8">
        <v>12679.95</v>
      </c>
      <c r="H12859" s="8"/>
      <c r="I12859" s="8"/>
      <c r="J12859" s="8"/>
    </row>
    <row r="12860" spans="3:10" x14ac:dyDescent="0.25">
      <c r="C12860" s="5">
        <v>43259.416666666664</v>
      </c>
      <c r="D12860" s="6">
        <v>12680.45</v>
      </c>
      <c r="E12860" s="6">
        <v>12698.56</v>
      </c>
      <c r="F12860" s="6">
        <v>12614.31</v>
      </c>
      <c r="G12860" s="6">
        <v>12630.71</v>
      </c>
      <c r="H12860" s="6"/>
      <c r="I12860" s="6"/>
      <c r="J12860" s="6"/>
    </row>
    <row r="12861" spans="3:10" x14ac:dyDescent="0.25">
      <c r="C12861" s="7">
        <v>43259.458333333336</v>
      </c>
      <c r="D12861" s="8">
        <v>12630.21</v>
      </c>
      <c r="E12861" s="8">
        <v>12670.37</v>
      </c>
      <c r="F12861" s="8">
        <v>12608.71</v>
      </c>
      <c r="G12861" s="8">
        <v>12641.46</v>
      </c>
      <c r="H12861" s="8"/>
      <c r="I12861" s="8"/>
      <c r="J12861" s="8"/>
    </row>
    <row r="12862" spans="3:10" x14ac:dyDescent="0.25">
      <c r="C12862" s="5">
        <v>43259.5</v>
      </c>
      <c r="D12862" s="6">
        <v>12641.71</v>
      </c>
      <c r="E12862" s="6">
        <v>12694.49</v>
      </c>
      <c r="F12862" s="6">
        <v>12640.71</v>
      </c>
      <c r="G12862" s="6">
        <v>12675.94</v>
      </c>
      <c r="H12862" s="6"/>
      <c r="I12862" s="6"/>
      <c r="J12862" s="6"/>
    </row>
    <row r="12863" spans="3:10" x14ac:dyDescent="0.25">
      <c r="C12863" s="7">
        <v>43259.541666666664</v>
      </c>
      <c r="D12863" s="8">
        <v>12675.69</v>
      </c>
      <c r="E12863" s="8">
        <v>12723.75</v>
      </c>
      <c r="F12863" s="8">
        <v>12657.16</v>
      </c>
      <c r="G12863" s="8">
        <v>12713.07</v>
      </c>
      <c r="H12863" s="8"/>
      <c r="I12863" s="8"/>
      <c r="J12863" s="8"/>
    </row>
    <row r="12864" spans="3:10" x14ac:dyDescent="0.25">
      <c r="C12864" s="5">
        <v>43259.583333333336</v>
      </c>
      <c r="D12864" s="6">
        <v>12713.57</v>
      </c>
      <c r="E12864" s="6">
        <v>12765.8</v>
      </c>
      <c r="F12864" s="6">
        <v>12710.05</v>
      </c>
      <c r="G12864" s="6">
        <v>12762.16</v>
      </c>
      <c r="H12864" s="6"/>
      <c r="I12864" s="6"/>
      <c r="J12864" s="6"/>
    </row>
    <row r="12865" spans="3:10" x14ac:dyDescent="0.25">
      <c r="C12865" s="7">
        <v>43259.625</v>
      </c>
      <c r="D12865" s="8">
        <v>12761.91</v>
      </c>
      <c r="E12865" s="8">
        <v>12787.89</v>
      </c>
      <c r="F12865" s="8">
        <v>12753.77</v>
      </c>
      <c r="G12865" s="8">
        <v>12782.75</v>
      </c>
      <c r="H12865" s="8"/>
      <c r="I12865" s="8"/>
      <c r="J12865" s="8"/>
    </row>
    <row r="12866" spans="3:10" x14ac:dyDescent="0.25">
      <c r="C12866" s="5">
        <v>43259.666666666664</v>
      </c>
      <c r="D12866" s="6">
        <v>12782.5</v>
      </c>
      <c r="E12866" s="6">
        <v>12796.23</v>
      </c>
      <c r="F12866" s="6">
        <v>12740.54</v>
      </c>
      <c r="G12866" s="6">
        <v>12763.97</v>
      </c>
      <c r="H12866" s="6"/>
      <c r="I12866" s="6"/>
      <c r="J12866" s="6"/>
    </row>
    <row r="12867" spans="3:10" x14ac:dyDescent="0.25">
      <c r="C12867" s="7">
        <v>43259.708333333336</v>
      </c>
      <c r="D12867" s="8">
        <v>12762.97</v>
      </c>
      <c r="E12867" s="8">
        <v>12774.91</v>
      </c>
      <c r="F12867" s="8">
        <v>12711.11</v>
      </c>
      <c r="G12867" s="8">
        <v>12742.79</v>
      </c>
      <c r="H12867" s="8"/>
      <c r="I12867" s="8"/>
      <c r="J12867" s="8"/>
    </row>
    <row r="12868" spans="3:10" x14ac:dyDescent="0.25">
      <c r="C12868" s="5">
        <v>43259.75</v>
      </c>
      <c r="D12868" s="6">
        <v>12741.04</v>
      </c>
      <c r="E12868" s="6">
        <v>12771.69</v>
      </c>
      <c r="F12868" s="6">
        <v>12722.9</v>
      </c>
      <c r="G12868" s="6">
        <v>12769.66</v>
      </c>
      <c r="H12868" s="6"/>
      <c r="I12868" s="6"/>
      <c r="J12868" s="6"/>
    </row>
    <row r="12869" spans="3:10" x14ac:dyDescent="0.25">
      <c r="C12869" s="7">
        <v>43259.791666666664</v>
      </c>
      <c r="D12869" s="8">
        <v>12769.91</v>
      </c>
      <c r="E12869" s="8">
        <v>12808.42</v>
      </c>
      <c r="F12869" s="8">
        <v>12769.91</v>
      </c>
      <c r="G12869" s="8">
        <v>12803.42</v>
      </c>
      <c r="H12869" s="8"/>
      <c r="I12869" s="8"/>
      <c r="J12869" s="8"/>
    </row>
    <row r="12870" spans="3:10" x14ac:dyDescent="0.25">
      <c r="C12870" s="5">
        <v>43259.833333333336</v>
      </c>
      <c r="D12870" s="6">
        <v>12803.67</v>
      </c>
      <c r="E12870" s="6">
        <v>12805.42</v>
      </c>
      <c r="F12870" s="6">
        <v>12790.66</v>
      </c>
      <c r="G12870" s="6">
        <v>12796.66</v>
      </c>
      <c r="H12870" s="6"/>
      <c r="I12870" s="6"/>
      <c r="J12870" s="6"/>
    </row>
    <row r="12871" spans="3:10" x14ac:dyDescent="0.25">
      <c r="C12871" s="7">
        <v>43259.875</v>
      </c>
      <c r="D12871" s="8">
        <v>12797.41</v>
      </c>
      <c r="E12871" s="8">
        <v>12805.4</v>
      </c>
      <c r="F12871" s="8">
        <v>12795.4</v>
      </c>
      <c r="G12871" s="8">
        <v>12797.65</v>
      </c>
      <c r="H12871" s="8"/>
      <c r="I12871" s="8"/>
      <c r="J12871" s="8"/>
    </row>
    <row r="12872" spans="3:10" x14ac:dyDescent="0.25">
      <c r="C12872" s="5">
        <v>43259.916666666664</v>
      </c>
      <c r="D12872" s="6">
        <v>12798.15</v>
      </c>
      <c r="E12872" s="6">
        <v>12810.89</v>
      </c>
      <c r="F12872" s="6">
        <v>12794.39</v>
      </c>
      <c r="G12872" s="6">
        <v>12796.39</v>
      </c>
      <c r="H12872" s="6"/>
      <c r="I12872" s="6"/>
      <c r="J12872" s="6"/>
    </row>
    <row r="12873" spans="3:10" x14ac:dyDescent="0.25">
      <c r="C12873" s="7">
        <v>43262.041666666664</v>
      </c>
      <c r="D12873" s="8">
        <v>12765.53</v>
      </c>
      <c r="E12873" s="8">
        <v>12768.99</v>
      </c>
      <c r="F12873" s="8">
        <v>12744.87</v>
      </c>
      <c r="G12873" s="8">
        <v>12757.57</v>
      </c>
      <c r="H12873" s="8"/>
      <c r="I12873" s="8"/>
      <c r="J12873" s="8"/>
    </row>
    <row r="12874" spans="3:10" x14ac:dyDescent="0.25">
      <c r="C12874" s="5">
        <v>43262.083333333336</v>
      </c>
      <c r="D12874" s="6">
        <v>12757.57</v>
      </c>
      <c r="E12874" s="6">
        <v>12761.16</v>
      </c>
      <c r="F12874" s="6">
        <v>12747.36</v>
      </c>
      <c r="G12874" s="6">
        <v>12761.16</v>
      </c>
      <c r="H12874" s="6"/>
      <c r="I12874" s="6"/>
      <c r="J12874" s="6"/>
    </row>
    <row r="12875" spans="3:10" x14ac:dyDescent="0.25">
      <c r="C12875" s="7">
        <v>43262.125</v>
      </c>
      <c r="D12875" s="8">
        <v>12761.16</v>
      </c>
      <c r="E12875" s="8">
        <v>12781.62</v>
      </c>
      <c r="F12875" s="8">
        <v>12761.16</v>
      </c>
      <c r="G12875" s="8">
        <v>12779.32</v>
      </c>
      <c r="H12875" s="8"/>
      <c r="I12875" s="8"/>
      <c r="J12875" s="8"/>
    </row>
    <row r="12876" spans="3:10" x14ac:dyDescent="0.25">
      <c r="C12876" s="5">
        <v>43262.166666666664</v>
      </c>
      <c r="D12876" s="6">
        <v>12780.47</v>
      </c>
      <c r="E12876" s="6">
        <v>12786.21</v>
      </c>
      <c r="F12876" s="6">
        <v>12767.79</v>
      </c>
      <c r="G12876" s="6">
        <v>12779.3</v>
      </c>
      <c r="H12876" s="6"/>
      <c r="I12876" s="6"/>
      <c r="J12876" s="6"/>
    </row>
    <row r="12877" spans="3:10" x14ac:dyDescent="0.25">
      <c r="C12877" s="7">
        <v>43262.208333333336</v>
      </c>
      <c r="D12877" s="8">
        <v>12780.45</v>
      </c>
      <c r="E12877" s="8">
        <v>12781.59</v>
      </c>
      <c r="F12877" s="8">
        <v>12772.38</v>
      </c>
      <c r="G12877" s="8">
        <v>12781.01</v>
      </c>
      <c r="H12877" s="8"/>
      <c r="I12877" s="8"/>
      <c r="J12877" s="8"/>
    </row>
    <row r="12878" spans="3:10" x14ac:dyDescent="0.25">
      <c r="C12878" s="5">
        <v>43262.25</v>
      </c>
      <c r="D12878" s="6">
        <v>12781.59</v>
      </c>
      <c r="E12878" s="6">
        <v>12785.04</v>
      </c>
      <c r="F12878" s="6">
        <v>12778.13</v>
      </c>
      <c r="G12878" s="6">
        <v>12782.75</v>
      </c>
      <c r="H12878" s="6"/>
      <c r="I12878" s="6"/>
      <c r="J12878" s="6"/>
    </row>
    <row r="12879" spans="3:10" x14ac:dyDescent="0.25">
      <c r="C12879" s="7">
        <v>43262.291666666664</v>
      </c>
      <c r="D12879" s="8">
        <v>12783.33</v>
      </c>
      <c r="E12879" s="8">
        <v>12786.2</v>
      </c>
      <c r="F12879" s="8">
        <v>12780.44</v>
      </c>
      <c r="G12879" s="8">
        <v>12780.44</v>
      </c>
      <c r="H12879" s="8"/>
      <c r="I12879" s="8"/>
      <c r="J12879" s="8"/>
    </row>
    <row r="12880" spans="3:10" x14ac:dyDescent="0.25">
      <c r="C12880" s="5">
        <v>43262.333333333336</v>
      </c>
      <c r="D12880" s="6">
        <v>12780.44</v>
      </c>
      <c r="E12880" s="6">
        <v>12780.44</v>
      </c>
      <c r="F12880" s="6">
        <v>12757.86</v>
      </c>
      <c r="G12880" s="6">
        <v>12759.02</v>
      </c>
      <c r="H12880" s="6"/>
      <c r="I12880" s="6"/>
      <c r="J12880" s="6"/>
    </row>
    <row r="12881" spans="3:10" x14ac:dyDescent="0.25">
      <c r="C12881" s="7">
        <v>43262.375</v>
      </c>
      <c r="D12881" s="8">
        <v>12747.73</v>
      </c>
      <c r="E12881" s="8">
        <v>12841.05</v>
      </c>
      <c r="F12881" s="8">
        <v>12741.57</v>
      </c>
      <c r="G12881" s="8">
        <v>12813.6</v>
      </c>
      <c r="H12881" s="8"/>
      <c r="I12881" s="8"/>
      <c r="J12881" s="8"/>
    </row>
    <row r="12882" spans="3:10" x14ac:dyDescent="0.25">
      <c r="C12882" s="5">
        <v>43262.416666666664</v>
      </c>
      <c r="D12882" s="6">
        <v>12815.35</v>
      </c>
      <c r="E12882" s="6">
        <v>12862.9</v>
      </c>
      <c r="F12882" s="6">
        <v>12802.57</v>
      </c>
      <c r="G12882" s="6">
        <v>12847.81</v>
      </c>
      <c r="H12882" s="6"/>
      <c r="I12882" s="6"/>
      <c r="J12882" s="6"/>
    </row>
    <row r="12883" spans="3:10" x14ac:dyDescent="0.25">
      <c r="C12883" s="7">
        <v>43262.458333333336</v>
      </c>
      <c r="D12883" s="8">
        <v>12848.31</v>
      </c>
      <c r="E12883" s="8">
        <v>12861.22</v>
      </c>
      <c r="F12883" s="8">
        <v>12796.64</v>
      </c>
      <c r="G12883" s="8">
        <v>12819.07</v>
      </c>
      <c r="H12883" s="8"/>
      <c r="I12883" s="8"/>
      <c r="J12883" s="8"/>
    </row>
    <row r="12884" spans="3:10" x14ac:dyDescent="0.25">
      <c r="C12884" s="5">
        <v>43262.5</v>
      </c>
      <c r="D12884" s="6">
        <v>12819.57</v>
      </c>
      <c r="E12884" s="6">
        <v>12855.23</v>
      </c>
      <c r="F12884" s="6">
        <v>12818.32</v>
      </c>
      <c r="G12884" s="6">
        <v>12832.9</v>
      </c>
      <c r="H12884" s="6"/>
      <c r="I12884" s="6"/>
      <c r="J12884" s="6"/>
    </row>
    <row r="12885" spans="3:10" x14ac:dyDescent="0.25">
      <c r="C12885" s="7">
        <v>43262.541666666664</v>
      </c>
      <c r="D12885" s="8">
        <v>12832.15</v>
      </c>
      <c r="E12885" s="8">
        <v>12836.19</v>
      </c>
      <c r="F12885" s="8">
        <v>12814.42</v>
      </c>
      <c r="G12885" s="8">
        <v>12817.2</v>
      </c>
      <c r="H12885" s="8"/>
      <c r="I12885" s="8"/>
      <c r="J12885" s="8"/>
    </row>
    <row r="12886" spans="3:10" x14ac:dyDescent="0.25">
      <c r="C12886" s="5">
        <v>43262.583333333336</v>
      </c>
      <c r="D12886" s="6">
        <v>12816.2</v>
      </c>
      <c r="E12886" s="6">
        <v>12825.69</v>
      </c>
      <c r="F12886" s="6">
        <v>12769.88</v>
      </c>
      <c r="G12886" s="6">
        <v>12776.4</v>
      </c>
      <c r="H12886" s="6"/>
      <c r="I12886" s="6"/>
      <c r="J12886" s="6"/>
    </row>
    <row r="12887" spans="3:10" x14ac:dyDescent="0.25">
      <c r="C12887" s="7">
        <v>43262.625</v>
      </c>
      <c r="D12887" s="8">
        <v>12775.9</v>
      </c>
      <c r="E12887" s="8">
        <v>12782.48</v>
      </c>
      <c r="F12887" s="8">
        <v>12761.5</v>
      </c>
      <c r="G12887" s="8">
        <v>12777.76</v>
      </c>
      <c r="H12887" s="8"/>
      <c r="I12887" s="8"/>
      <c r="J12887" s="8"/>
    </row>
    <row r="12888" spans="3:10" x14ac:dyDescent="0.25">
      <c r="C12888" s="5">
        <v>43262.666666666664</v>
      </c>
      <c r="D12888" s="6">
        <v>12778.01</v>
      </c>
      <c r="E12888" s="6">
        <v>12789.97</v>
      </c>
      <c r="F12888" s="6">
        <v>12749.4</v>
      </c>
      <c r="G12888" s="6">
        <v>12778.45</v>
      </c>
      <c r="H12888" s="6"/>
      <c r="I12888" s="6"/>
      <c r="J12888" s="6"/>
    </row>
    <row r="12889" spans="3:10" x14ac:dyDescent="0.25">
      <c r="C12889" s="7">
        <v>43262.708333333336</v>
      </c>
      <c r="D12889" s="8">
        <v>12778.2</v>
      </c>
      <c r="E12889" s="8">
        <v>12830.53</v>
      </c>
      <c r="F12889" s="8">
        <v>12778.2</v>
      </c>
      <c r="G12889" s="8">
        <v>12821.16</v>
      </c>
      <c r="H12889" s="8"/>
      <c r="I12889" s="8"/>
      <c r="J12889" s="8"/>
    </row>
    <row r="12890" spans="3:10" x14ac:dyDescent="0.25">
      <c r="C12890" s="5">
        <v>43262.75</v>
      </c>
      <c r="D12890" s="6">
        <v>12821.41</v>
      </c>
      <c r="E12890" s="6">
        <v>12883.86</v>
      </c>
      <c r="F12890" s="6">
        <v>12815.69</v>
      </c>
      <c r="G12890" s="6">
        <v>12877.86</v>
      </c>
      <c r="H12890" s="6"/>
      <c r="I12890" s="6"/>
      <c r="J12890" s="6"/>
    </row>
    <row r="12891" spans="3:10" x14ac:dyDescent="0.25">
      <c r="C12891" s="7">
        <v>43262.791666666664</v>
      </c>
      <c r="D12891" s="8">
        <v>12878.11</v>
      </c>
      <c r="E12891" s="8">
        <v>12894.6</v>
      </c>
      <c r="F12891" s="8">
        <v>12863.86</v>
      </c>
      <c r="G12891" s="8">
        <v>12884.6</v>
      </c>
      <c r="H12891" s="8"/>
      <c r="I12891" s="8"/>
      <c r="J12891" s="8"/>
    </row>
    <row r="12892" spans="3:10" x14ac:dyDescent="0.25">
      <c r="C12892" s="5">
        <v>43262.833333333336</v>
      </c>
      <c r="D12892" s="6">
        <v>12883.85</v>
      </c>
      <c r="E12892" s="6">
        <v>12885.09</v>
      </c>
      <c r="F12892" s="6">
        <v>12873.82</v>
      </c>
      <c r="G12892" s="6">
        <v>12877.82</v>
      </c>
      <c r="H12892" s="6"/>
      <c r="I12892" s="6"/>
      <c r="J12892" s="6"/>
    </row>
    <row r="12893" spans="3:10" x14ac:dyDescent="0.25">
      <c r="C12893" s="7">
        <v>43262.875</v>
      </c>
      <c r="D12893" s="8">
        <v>12877.57</v>
      </c>
      <c r="E12893" s="8">
        <v>12891.06</v>
      </c>
      <c r="F12893" s="8">
        <v>12876.82</v>
      </c>
      <c r="G12893" s="8">
        <v>12890.81</v>
      </c>
      <c r="H12893" s="8"/>
      <c r="I12893" s="8"/>
      <c r="J12893" s="8"/>
    </row>
    <row r="12894" spans="3:10" x14ac:dyDescent="0.25">
      <c r="C12894" s="5">
        <v>43262.916666666664</v>
      </c>
      <c r="D12894" s="6">
        <v>12890.56</v>
      </c>
      <c r="E12894" s="6">
        <v>12895.3</v>
      </c>
      <c r="F12894" s="6">
        <v>12876.04</v>
      </c>
      <c r="G12894" s="6">
        <v>12876.04</v>
      </c>
      <c r="H12894" s="6"/>
      <c r="I12894" s="6"/>
      <c r="J12894" s="6"/>
    </row>
    <row r="12895" spans="3:10" x14ac:dyDescent="0.25">
      <c r="C12895" s="7">
        <v>43262.958333333336</v>
      </c>
      <c r="D12895" s="8">
        <v>12877.59</v>
      </c>
      <c r="E12895" s="8">
        <v>12879.9</v>
      </c>
      <c r="F12895" s="8">
        <v>12872.38</v>
      </c>
      <c r="G12895" s="8">
        <v>12876.42</v>
      </c>
      <c r="H12895" s="8"/>
      <c r="I12895" s="8"/>
      <c r="J12895" s="8"/>
    </row>
    <row r="12896" spans="3:10" x14ac:dyDescent="0.25">
      <c r="C12896" s="5">
        <v>43263.041666666664</v>
      </c>
      <c r="D12896" s="6">
        <v>12875.84</v>
      </c>
      <c r="E12896" s="6">
        <v>12894.57</v>
      </c>
      <c r="F12896" s="6">
        <v>12870.63</v>
      </c>
      <c r="G12896" s="6">
        <v>12892.26</v>
      </c>
      <c r="H12896" s="6"/>
      <c r="I12896" s="6"/>
      <c r="J12896" s="6"/>
    </row>
    <row r="12897" spans="3:10" x14ac:dyDescent="0.25">
      <c r="C12897" s="7">
        <v>43263.083333333336</v>
      </c>
      <c r="D12897" s="8">
        <v>12892.26</v>
      </c>
      <c r="E12897" s="8">
        <v>12899.53</v>
      </c>
      <c r="F12897" s="8">
        <v>12891.1</v>
      </c>
      <c r="G12897" s="8">
        <v>12893.24</v>
      </c>
      <c r="H12897" s="8"/>
      <c r="I12897" s="8"/>
      <c r="J12897" s="8"/>
    </row>
    <row r="12898" spans="3:10" x14ac:dyDescent="0.25">
      <c r="C12898" s="5">
        <v>43263.125</v>
      </c>
      <c r="D12898" s="6">
        <v>12892.66</v>
      </c>
      <c r="E12898" s="6">
        <v>12893.24</v>
      </c>
      <c r="F12898" s="6">
        <v>12873.43</v>
      </c>
      <c r="G12898" s="6">
        <v>12878.04</v>
      </c>
      <c r="H12898" s="6"/>
      <c r="I12898" s="6"/>
      <c r="J12898" s="6"/>
    </row>
    <row r="12899" spans="3:10" x14ac:dyDescent="0.25">
      <c r="C12899" s="7">
        <v>43263.166666666664</v>
      </c>
      <c r="D12899" s="8">
        <v>12876.89</v>
      </c>
      <c r="E12899" s="8">
        <v>12898.83</v>
      </c>
      <c r="F12899" s="8">
        <v>12867.64</v>
      </c>
      <c r="G12899" s="8">
        <v>12894.2</v>
      </c>
      <c r="H12899" s="8"/>
      <c r="I12899" s="8"/>
      <c r="J12899" s="8"/>
    </row>
    <row r="12900" spans="3:10" x14ac:dyDescent="0.25">
      <c r="C12900" s="5">
        <v>43263.208333333336</v>
      </c>
      <c r="D12900" s="6">
        <v>12895.36</v>
      </c>
      <c r="E12900" s="6">
        <v>12895.36</v>
      </c>
      <c r="F12900" s="6">
        <v>12868.77</v>
      </c>
      <c r="G12900" s="6">
        <v>12891.27</v>
      </c>
      <c r="H12900" s="6"/>
      <c r="I12900" s="6"/>
      <c r="J12900" s="6"/>
    </row>
    <row r="12901" spans="3:10" x14ac:dyDescent="0.25">
      <c r="C12901" s="7">
        <v>43263.25</v>
      </c>
      <c r="D12901" s="8">
        <v>12891.22</v>
      </c>
      <c r="E12901" s="8">
        <v>12894.68</v>
      </c>
      <c r="F12901" s="8">
        <v>12880.8</v>
      </c>
      <c r="G12901" s="8">
        <v>12883.77</v>
      </c>
      <c r="H12901" s="8"/>
      <c r="I12901" s="8"/>
      <c r="J12901" s="8"/>
    </row>
    <row r="12902" spans="3:10" x14ac:dyDescent="0.25">
      <c r="C12902" s="5">
        <v>43263.291666666664</v>
      </c>
      <c r="D12902" s="6">
        <v>12883.77</v>
      </c>
      <c r="E12902" s="6">
        <v>12895.17</v>
      </c>
      <c r="F12902" s="6">
        <v>12882.62</v>
      </c>
      <c r="G12902" s="6">
        <v>12895.16</v>
      </c>
      <c r="H12902" s="6"/>
      <c r="I12902" s="6"/>
      <c r="J12902" s="6"/>
    </row>
    <row r="12903" spans="3:10" x14ac:dyDescent="0.25">
      <c r="C12903" s="7">
        <v>43263.333333333336</v>
      </c>
      <c r="D12903" s="8">
        <v>12894.01</v>
      </c>
      <c r="E12903" s="8">
        <v>12907.45</v>
      </c>
      <c r="F12903" s="8">
        <v>12879.98</v>
      </c>
      <c r="G12903" s="8">
        <v>12897.21</v>
      </c>
      <c r="H12903" s="8"/>
      <c r="I12903" s="8"/>
      <c r="J12903" s="8"/>
    </row>
    <row r="12904" spans="3:10" x14ac:dyDescent="0.25">
      <c r="C12904" s="5">
        <v>43263.375</v>
      </c>
      <c r="D12904" s="6">
        <v>12897.53</v>
      </c>
      <c r="E12904" s="6">
        <v>12942.38</v>
      </c>
      <c r="F12904" s="6">
        <v>12883.88</v>
      </c>
      <c r="G12904" s="6">
        <v>12932.37</v>
      </c>
      <c r="H12904" s="6"/>
      <c r="I12904" s="6"/>
      <c r="J12904" s="6"/>
    </row>
    <row r="12905" spans="3:10" x14ac:dyDescent="0.25">
      <c r="C12905" s="7">
        <v>43263.416666666664</v>
      </c>
      <c r="D12905" s="8">
        <v>12927.9</v>
      </c>
      <c r="E12905" s="8">
        <v>12955.36</v>
      </c>
      <c r="F12905" s="8">
        <v>12857.49</v>
      </c>
      <c r="G12905" s="8">
        <v>12866.5</v>
      </c>
      <c r="H12905" s="8"/>
      <c r="I12905" s="8"/>
      <c r="J12905" s="8"/>
    </row>
    <row r="12906" spans="3:10" x14ac:dyDescent="0.25">
      <c r="C12906" s="5">
        <v>43263.458333333336</v>
      </c>
      <c r="D12906" s="6">
        <v>12866</v>
      </c>
      <c r="E12906" s="6">
        <v>12879.47</v>
      </c>
      <c r="F12906" s="6">
        <v>12837.1</v>
      </c>
      <c r="G12906" s="6">
        <v>12863.98</v>
      </c>
      <c r="H12906" s="6"/>
      <c r="I12906" s="6"/>
      <c r="J12906" s="6"/>
    </row>
    <row r="12907" spans="3:10" x14ac:dyDescent="0.25">
      <c r="C12907" s="7">
        <v>43263.5</v>
      </c>
      <c r="D12907" s="8">
        <v>12864.23</v>
      </c>
      <c r="E12907" s="8">
        <v>12866.01</v>
      </c>
      <c r="F12907" s="8">
        <v>12823.93</v>
      </c>
      <c r="G12907" s="8">
        <v>12832.03</v>
      </c>
      <c r="H12907" s="8"/>
      <c r="I12907" s="8"/>
      <c r="J12907" s="8"/>
    </row>
    <row r="12908" spans="3:10" x14ac:dyDescent="0.25">
      <c r="C12908" s="5">
        <v>43263.541666666664</v>
      </c>
      <c r="D12908" s="6">
        <v>12831.53</v>
      </c>
      <c r="E12908" s="6">
        <v>12854.7</v>
      </c>
      <c r="F12908" s="6">
        <v>12813.28</v>
      </c>
      <c r="G12908" s="6">
        <v>12845.27</v>
      </c>
      <c r="H12908" s="6"/>
      <c r="I12908" s="6"/>
      <c r="J12908" s="6"/>
    </row>
    <row r="12909" spans="3:10" x14ac:dyDescent="0.25">
      <c r="C12909" s="7">
        <v>43263.583333333336</v>
      </c>
      <c r="D12909" s="8">
        <v>12845.52</v>
      </c>
      <c r="E12909" s="8">
        <v>12851.72</v>
      </c>
      <c r="F12909" s="8">
        <v>12828.43</v>
      </c>
      <c r="G12909" s="8">
        <v>12846.72</v>
      </c>
      <c r="H12909" s="8"/>
      <c r="I12909" s="8"/>
      <c r="J12909" s="8"/>
    </row>
    <row r="12910" spans="3:10" x14ac:dyDescent="0.25">
      <c r="C12910" s="5">
        <v>43263.625</v>
      </c>
      <c r="D12910" s="6">
        <v>12846.97</v>
      </c>
      <c r="E12910" s="6">
        <v>12857.56</v>
      </c>
      <c r="F12910" s="6">
        <v>12814.78</v>
      </c>
      <c r="G12910" s="6">
        <v>12856.79</v>
      </c>
      <c r="H12910" s="6"/>
      <c r="I12910" s="6"/>
      <c r="J12910" s="6"/>
    </row>
    <row r="12911" spans="3:10" x14ac:dyDescent="0.25">
      <c r="C12911" s="7">
        <v>43263.666666666664</v>
      </c>
      <c r="D12911" s="8">
        <v>12856.53</v>
      </c>
      <c r="E12911" s="8">
        <v>12878.68</v>
      </c>
      <c r="F12911" s="8">
        <v>12837.69</v>
      </c>
      <c r="G12911" s="8">
        <v>12841.94</v>
      </c>
      <c r="H12911" s="8"/>
      <c r="I12911" s="8"/>
      <c r="J12911" s="8"/>
    </row>
    <row r="12912" spans="3:10" x14ac:dyDescent="0.25">
      <c r="C12912" s="5">
        <v>43263.708333333336</v>
      </c>
      <c r="D12912" s="6">
        <v>12840.94</v>
      </c>
      <c r="E12912" s="6">
        <v>12866.58</v>
      </c>
      <c r="F12912" s="6">
        <v>12822.87</v>
      </c>
      <c r="G12912" s="6">
        <v>12851.96</v>
      </c>
      <c r="H12912" s="6"/>
      <c r="I12912" s="6"/>
      <c r="J12912" s="6"/>
    </row>
    <row r="12913" spans="3:10" x14ac:dyDescent="0.25">
      <c r="C12913" s="7">
        <v>43263.75</v>
      </c>
      <c r="D12913" s="8">
        <v>12852.96</v>
      </c>
      <c r="E12913" s="8">
        <v>12865.89</v>
      </c>
      <c r="F12913" s="8">
        <v>12828.18</v>
      </c>
      <c r="G12913" s="8">
        <v>12861.9</v>
      </c>
      <c r="H12913" s="8"/>
      <c r="I12913" s="8"/>
      <c r="J12913" s="8"/>
    </row>
    <row r="12914" spans="3:10" x14ac:dyDescent="0.25">
      <c r="C12914" s="5">
        <v>43263.791666666664</v>
      </c>
      <c r="D12914" s="6">
        <v>12862.15</v>
      </c>
      <c r="E12914" s="6">
        <v>12865.14</v>
      </c>
      <c r="F12914" s="6">
        <v>12851.15</v>
      </c>
      <c r="G12914" s="6">
        <v>12858.15</v>
      </c>
      <c r="H12914" s="6"/>
      <c r="I12914" s="6"/>
      <c r="J12914" s="6"/>
    </row>
    <row r="12915" spans="3:10" x14ac:dyDescent="0.25">
      <c r="C12915" s="7">
        <v>43263.833333333336</v>
      </c>
      <c r="D12915" s="8">
        <v>12857.9</v>
      </c>
      <c r="E12915" s="8">
        <v>12861.89</v>
      </c>
      <c r="F12915" s="8">
        <v>12848.38</v>
      </c>
      <c r="G12915" s="8">
        <v>12854.88</v>
      </c>
      <c r="H12915" s="8"/>
      <c r="I12915" s="8"/>
      <c r="J12915" s="8"/>
    </row>
    <row r="12916" spans="3:10" x14ac:dyDescent="0.25">
      <c r="C12916" s="5">
        <v>43263.875</v>
      </c>
      <c r="D12916" s="6">
        <v>12854.63</v>
      </c>
      <c r="E12916" s="6">
        <v>12855.38</v>
      </c>
      <c r="F12916" s="6">
        <v>12825.61</v>
      </c>
      <c r="G12916" s="6">
        <v>12827.11</v>
      </c>
      <c r="H12916" s="6"/>
      <c r="I12916" s="6"/>
      <c r="J12916" s="6"/>
    </row>
    <row r="12917" spans="3:10" x14ac:dyDescent="0.25">
      <c r="C12917" s="7">
        <v>43263.916666666664</v>
      </c>
      <c r="D12917" s="8">
        <v>12827.61</v>
      </c>
      <c r="E12917" s="8">
        <v>12852.85</v>
      </c>
      <c r="F12917" s="8">
        <v>12826.61</v>
      </c>
      <c r="G12917" s="8">
        <v>12847.25</v>
      </c>
      <c r="H12917" s="8"/>
      <c r="I12917" s="8"/>
      <c r="J12917" s="8"/>
    </row>
    <row r="12918" spans="3:10" x14ac:dyDescent="0.25">
      <c r="C12918" s="5">
        <v>43263.958333333336</v>
      </c>
      <c r="D12918" s="6">
        <v>12831.83</v>
      </c>
      <c r="E12918" s="6">
        <v>12858.64</v>
      </c>
      <c r="F12918" s="6">
        <v>12831.83</v>
      </c>
      <c r="G12918" s="6">
        <v>12858.64</v>
      </c>
      <c r="H12918" s="6"/>
      <c r="I12918" s="6"/>
      <c r="J12918" s="6"/>
    </row>
    <row r="12919" spans="3:10" x14ac:dyDescent="0.25">
      <c r="C12919" s="7">
        <v>43264.041666666664</v>
      </c>
      <c r="D12919" s="8">
        <v>12855.19</v>
      </c>
      <c r="E12919" s="8">
        <v>12857.47</v>
      </c>
      <c r="F12919" s="8">
        <v>12844.81</v>
      </c>
      <c r="G12919" s="8">
        <v>12855.16</v>
      </c>
      <c r="H12919" s="8"/>
      <c r="I12919" s="8"/>
      <c r="J12919" s="8"/>
    </row>
    <row r="12920" spans="3:10" x14ac:dyDescent="0.25">
      <c r="C12920" s="5">
        <v>43264.083333333336</v>
      </c>
      <c r="D12920" s="6">
        <v>12855.16</v>
      </c>
      <c r="E12920" s="6">
        <v>12859.4</v>
      </c>
      <c r="F12920" s="6">
        <v>12852.49</v>
      </c>
      <c r="G12920" s="6">
        <v>12853.64</v>
      </c>
      <c r="H12920" s="6"/>
      <c r="I12920" s="6"/>
      <c r="J12920" s="6"/>
    </row>
    <row r="12921" spans="3:10" x14ac:dyDescent="0.25">
      <c r="C12921" s="7">
        <v>43264.125</v>
      </c>
      <c r="D12921" s="8">
        <v>12854.79</v>
      </c>
      <c r="E12921" s="8">
        <v>12862.99</v>
      </c>
      <c r="F12921" s="8">
        <v>12853.64</v>
      </c>
      <c r="G12921" s="8">
        <v>12857.23</v>
      </c>
      <c r="H12921" s="8"/>
      <c r="I12921" s="8"/>
      <c r="J12921" s="8"/>
    </row>
    <row r="12922" spans="3:10" x14ac:dyDescent="0.25">
      <c r="C12922" s="5">
        <v>43264.166666666664</v>
      </c>
      <c r="D12922" s="6">
        <v>12857.23</v>
      </c>
      <c r="E12922" s="6">
        <v>12867.57</v>
      </c>
      <c r="F12922" s="6">
        <v>12854.05</v>
      </c>
      <c r="G12922" s="6">
        <v>12854.05</v>
      </c>
      <c r="H12922" s="6"/>
      <c r="I12922" s="6"/>
      <c r="J12922" s="6"/>
    </row>
    <row r="12923" spans="3:10" x14ac:dyDescent="0.25">
      <c r="C12923" s="7">
        <v>43264.208333333336</v>
      </c>
      <c r="D12923" s="8">
        <v>12855.2</v>
      </c>
      <c r="E12923" s="8">
        <v>12855.2</v>
      </c>
      <c r="F12923" s="8">
        <v>12845.3</v>
      </c>
      <c r="G12923" s="8">
        <v>12854.49</v>
      </c>
      <c r="H12923" s="8"/>
      <c r="I12923" s="8"/>
      <c r="J12923" s="8"/>
    </row>
    <row r="12924" spans="3:10" x14ac:dyDescent="0.25">
      <c r="C12924" s="5">
        <v>43264.25</v>
      </c>
      <c r="D12924" s="6">
        <v>12853.34</v>
      </c>
      <c r="E12924" s="6">
        <v>12854.49</v>
      </c>
      <c r="F12924" s="6">
        <v>12851.03</v>
      </c>
      <c r="G12924" s="6">
        <v>12852.17</v>
      </c>
      <c r="H12924" s="6"/>
      <c r="I12924" s="6"/>
      <c r="J12924" s="6"/>
    </row>
    <row r="12925" spans="3:10" x14ac:dyDescent="0.25">
      <c r="C12925" s="7">
        <v>43264.291666666664</v>
      </c>
      <c r="D12925" s="8">
        <v>12852.17</v>
      </c>
      <c r="E12925" s="8">
        <v>12853.32</v>
      </c>
      <c r="F12925" s="8">
        <v>12848.52</v>
      </c>
      <c r="G12925" s="8">
        <v>12850.81</v>
      </c>
      <c r="H12925" s="8"/>
      <c r="I12925" s="8"/>
      <c r="J12925" s="8"/>
    </row>
    <row r="12926" spans="3:10" x14ac:dyDescent="0.25">
      <c r="C12926" s="5">
        <v>43264.333333333336</v>
      </c>
      <c r="D12926" s="6">
        <v>12851.96</v>
      </c>
      <c r="E12926" s="6">
        <v>12861.29</v>
      </c>
      <c r="F12926" s="6">
        <v>12850.81</v>
      </c>
      <c r="G12926" s="6">
        <v>12861.29</v>
      </c>
      <c r="H12926" s="6"/>
      <c r="I12926" s="6"/>
      <c r="J12926" s="6"/>
    </row>
    <row r="12927" spans="3:10" x14ac:dyDescent="0.25">
      <c r="C12927" s="7">
        <v>43264.375</v>
      </c>
      <c r="D12927" s="8">
        <v>12862.58</v>
      </c>
      <c r="E12927" s="8">
        <v>12873.69</v>
      </c>
      <c r="F12927" s="8">
        <v>12849.17</v>
      </c>
      <c r="G12927" s="8">
        <v>12859.2</v>
      </c>
      <c r="H12927" s="8"/>
      <c r="I12927" s="8"/>
      <c r="J12927" s="8"/>
    </row>
    <row r="12928" spans="3:10" x14ac:dyDescent="0.25">
      <c r="C12928" s="5">
        <v>43264.416666666664</v>
      </c>
      <c r="D12928" s="6">
        <v>12858.95</v>
      </c>
      <c r="E12928" s="6">
        <v>12865.95</v>
      </c>
      <c r="F12928" s="6">
        <v>12777.35</v>
      </c>
      <c r="G12928" s="6">
        <v>12818.41</v>
      </c>
      <c r="H12928" s="6"/>
      <c r="I12928" s="6"/>
      <c r="J12928" s="6"/>
    </row>
    <row r="12929" spans="3:10" x14ac:dyDescent="0.25">
      <c r="C12929" s="7">
        <v>43264.458333333336</v>
      </c>
      <c r="D12929" s="8">
        <v>12819.91</v>
      </c>
      <c r="E12929" s="8">
        <v>12869.18</v>
      </c>
      <c r="F12929" s="8">
        <v>12808.25</v>
      </c>
      <c r="G12929" s="8">
        <v>12861.45</v>
      </c>
      <c r="H12929" s="8"/>
      <c r="I12929" s="8"/>
      <c r="J12929" s="8"/>
    </row>
    <row r="12930" spans="3:10" x14ac:dyDescent="0.25">
      <c r="C12930" s="5">
        <v>43264.5</v>
      </c>
      <c r="D12930" s="6">
        <v>12862.95</v>
      </c>
      <c r="E12930" s="6">
        <v>12879.8</v>
      </c>
      <c r="F12930" s="6">
        <v>12852.4</v>
      </c>
      <c r="G12930" s="6">
        <v>12868.07</v>
      </c>
      <c r="H12930" s="6"/>
      <c r="I12930" s="6"/>
      <c r="J12930" s="6"/>
    </row>
    <row r="12931" spans="3:10" x14ac:dyDescent="0.25">
      <c r="C12931" s="7">
        <v>43264.541666666664</v>
      </c>
      <c r="D12931" s="8">
        <v>12869.82</v>
      </c>
      <c r="E12931" s="8">
        <v>12876.79</v>
      </c>
      <c r="F12931" s="8">
        <v>12852.14</v>
      </c>
      <c r="G12931" s="8">
        <v>12864.19</v>
      </c>
      <c r="H12931" s="8"/>
      <c r="I12931" s="8"/>
      <c r="J12931" s="8"/>
    </row>
    <row r="12932" spans="3:10" x14ac:dyDescent="0.25">
      <c r="C12932" s="5">
        <v>43264.583333333336</v>
      </c>
      <c r="D12932" s="6">
        <v>12864.44</v>
      </c>
      <c r="E12932" s="6">
        <v>12907.71</v>
      </c>
      <c r="F12932" s="6">
        <v>12860.34</v>
      </c>
      <c r="G12932" s="6">
        <v>12898.52</v>
      </c>
      <c r="H12932" s="6"/>
      <c r="I12932" s="6"/>
      <c r="J12932" s="6"/>
    </row>
    <row r="12933" spans="3:10" x14ac:dyDescent="0.25">
      <c r="C12933" s="7">
        <v>43264.625</v>
      </c>
      <c r="D12933" s="8">
        <v>12899.02</v>
      </c>
      <c r="E12933" s="8">
        <v>12900.27</v>
      </c>
      <c r="F12933" s="8">
        <v>12858.28</v>
      </c>
      <c r="G12933" s="8">
        <v>12868.02</v>
      </c>
      <c r="H12933" s="8"/>
      <c r="I12933" s="8"/>
      <c r="J12933" s="8"/>
    </row>
    <row r="12934" spans="3:10" x14ac:dyDescent="0.25">
      <c r="C12934" s="5">
        <v>43264.666666666664</v>
      </c>
      <c r="D12934" s="6">
        <v>12868.27</v>
      </c>
      <c r="E12934" s="6">
        <v>12888.27</v>
      </c>
      <c r="F12934" s="6">
        <v>12860.08</v>
      </c>
      <c r="G12934" s="6">
        <v>12862.23</v>
      </c>
      <c r="H12934" s="6"/>
      <c r="I12934" s="6"/>
      <c r="J12934" s="6"/>
    </row>
    <row r="12935" spans="3:10" x14ac:dyDescent="0.25">
      <c r="C12935" s="7">
        <v>43264.708333333336</v>
      </c>
      <c r="D12935" s="8">
        <v>12862.48</v>
      </c>
      <c r="E12935" s="8">
        <v>12887.35</v>
      </c>
      <c r="F12935" s="8">
        <v>12859.3</v>
      </c>
      <c r="G12935" s="8">
        <v>12884.72</v>
      </c>
      <c r="H12935" s="8"/>
      <c r="I12935" s="8"/>
      <c r="J12935" s="8"/>
    </row>
    <row r="12936" spans="3:10" x14ac:dyDescent="0.25">
      <c r="C12936" s="5">
        <v>43264.75</v>
      </c>
      <c r="D12936" s="6">
        <v>12885.48</v>
      </c>
      <c r="E12936" s="6">
        <v>12905.24</v>
      </c>
      <c r="F12936" s="6">
        <v>12885.48</v>
      </c>
      <c r="G12936" s="6">
        <v>12895.38</v>
      </c>
      <c r="H12936" s="6"/>
      <c r="I12936" s="6"/>
      <c r="J12936" s="6"/>
    </row>
    <row r="12937" spans="3:10" x14ac:dyDescent="0.25">
      <c r="C12937" s="7">
        <v>43264.791666666664</v>
      </c>
      <c r="D12937" s="8">
        <v>12895.13</v>
      </c>
      <c r="E12937" s="8">
        <v>12897.42</v>
      </c>
      <c r="F12937" s="8">
        <v>12877.54</v>
      </c>
      <c r="G12937" s="8">
        <v>12878.86</v>
      </c>
      <c r="H12937" s="8"/>
      <c r="I12937" s="8"/>
      <c r="J12937" s="8"/>
    </row>
    <row r="12938" spans="3:10" x14ac:dyDescent="0.25">
      <c r="C12938" s="5">
        <v>43264.833333333336</v>
      </c>
      <c r="D12938" s="6">
        <v>12878.61</v>
      </c>
      <c r="E12938" s="6">
        <v>12892.87</v>
      </c>
      <c r="F12938" s="6">
        <v>12874.85</v>
      </c>
      <c r="G12938" s="6">
        <v>12889.86</v>
      </c>
      <c r="H12938" s="6"/>
      <c r="I12938" s="6"/>
      <c r="J12938" s="6"/>
    </row>
    <row r="12939" spans="3:10" x14ac:dyDescent="0.25">
      <c r="C12939" s="7">
        <v>43264.875</v>
      </c>
      <c r="D12939" s="8">
        <v>12885.11</v>
      </c>
      <c r="E12939" s="8">
        <v>12899.62</v>
      </c>
      <c r="F12939" s="8">
        <v>12875.84</v>
      </c>
      <c r="G12939" s="8">
        <v>12888.37</v>
      </c>
      <c r="H12939" s="8"/>
      <c r="I12939" s="8"/>
      <c r="J12939" s="8"/>
    </row>
    <row r="12940" spans="3:10" x14ac:dyDescent="0.25">
      <c r="C12940" s="5">
        <v>43264.916666666664</v>
      </c>
      <c r="D12940" s="6">
        <v>12888.6</v>
      </c>
      <c r="E12940" s="6">
        <v>12895.61</v>
      </c>
      <c r="F12940" s="6">
        <v>12855.31</v>
      </c>
      <c r="G12940" s="6">
        <v>12864.32</v>
      </c>
      <c r="H12940" s="6"/>
      <c r="I12940" s="6"/>
      <c r="J12940" s="6"/>
    </row>
    <row r="12941" spans="3:10" x14ac:dyDescent="0.25">
      <c r="C12941" s="7">
        <v>43264.958333333336</v>
      </c>
      <c r="D12941" s="8">
        <v>12847.02</v>
      </c>
      <c r="E12941" s="8">
        <v>12859.11</v>
      </c>
      <c r="F12941" s="8">
        <v>12847.02</v>
      </c>
      <c r="G12941" s="8">
        <v>12853.98</v>
      </c>
      <c r="H12941" s="8"/>
      <c r="I12941" s="8"/>
      <c r="J12941" s="8"/>
    </row>
    <row r="12942" spans="3:10" x14ac:dyDescent="0.25">
      <c r="C12942" s="5">
        <v>43265.041666666664</v>
      </c>
      <c r="D12942" s="6">
        <v>12849.93</v>
      </c>
      <c r="E12942" s="6">
        <v>12867.72</v>
      </c>
      <c r="F12942" s="6">
        <v>12849.35</v>
      </c>
      <c r="G12942" s="6">
        <v>12866.56</v>
      </c>
      <c r="H12942" s="6"/>
      <c r="I12942" s="6"/>
      <c r="J12942" s="6"/>
    </row>
    <row r="12943" spans="3:10" x14ac:dyDescent="0.25">
      <c r="C12943" s="7">
        <v>43265.083333333336</v>
      </c>
      <c r="D12943" s="8">
        <v>12867.72</v>
      </c>
      <c r="E12943" s="8">
        <v>12867.72</v>
      </c>
      <c r="F12943" s="8">
        <v>12857.96</v>
      </c>
      <c r="G12943" s="8">
        <v>12863.74</v>
      </c>
      <c r="H12943" s="8"/>
      <c r="I12943" s="8"/>
      <c r="J12943" s="8"/>
    </row>
    <row r="12944" spans="3:10" x14ac:dyDescent="0.25">
      <c r="C12944" s="5">
        <v>43265.125</v>
      </c>
      <c r="D12944" s="6">
        <v>12863.74</v>
      </c>
      <c r="E12944" s="6">
        <v>12872.99</v>
      </c>
      <c r="F12944" s="6">
        <v>12857.96</v>
      </c>
      <c r="G12944" s="6">
        <v>12872.99</v>
      </c>
      <c r="H12944" s="6"/>
      <c r="I12944" s="6"/>
      <c r="J12944" s="6"/>
    </row>
    <row r="12945" spans="3:10" x14ac:dyDescent="0.25">
      <c r="C12945" s="7">
        <v>43265.166666666664</v>
      </c>
      <c r="D12945" s="8">
        <v>12872.99</v>
      </c>
      <c r="E12945" s="8">
        <v>12879.11</v>
      </c>
      <c r="F12945" s="8">
        <v>12872.48</v>
      </c>
      <c r="G12945" s="8">
        <v>12876.79</v>
      </c>
      <c r="H12945" s="8"/>
      <c r="I12945" s="8"/>
      <c r="J12945" s="8"/>
    </row>
    <row r="12946" spans="3:10" x14ac:dyDescent="0.25">
      <c r="C12946" s="5">
        <v>43265.208333333336</v>
      </c>
      <c r="D12946" s="6">
        <v>12876.21</v>
      </c>
      <c r="E12946" s="6">
        <v>12876.79</v>
      </c>
      <c r="F12946" s="6">
        <v>12849.81</v>
      </c>
      <c r="G12946" s="6">
        <v>12850.97</v>
      </c>
      <c r="H12946" s="6"/>
      <c r="I12946" s="6"/>
      <c r="J12946" s="6"/>
    </row>
    <row r="12947" spans="3:10" x14ac:dyDescent="0.25">
      <c r="C12947" s="7">
        <v>43265.25</v>
      </c>
      <c r="D12947" s="8">
        <v>12849.81</v>
      </c>
      <c r="E12947" s="8">
        <v>12860.4</v>
      </c>
      <c r="F12947" s="8">
        <v>12848.66</v>
      </c>
      <c r="G12947" s="8">
        <v>12859.3</v>
      </c>
      <c r="H12947" s="8"/>
      <c r="I12947" s="8"/>
      <c r="J12947" s="8"/>
    </row>
    <row r="12948" spans="3:10" x14ac:dyDescent="0.25">
      <c r="C12948" s="5">
        <v>43265.291666666664</v>
      </c>
      <c r="D12948" s="6">
        <v>12859.24</v>
      </c>
      <c r="E12948" s="6">
        <v>12861.56</v>
      </c>
      <c r="F12948" s="6">
        <v>12853.46</v>
      </c>
      <c r="G12948" s="6">
        <v>12855.83</v>
      </c>
      <c r="H12948" s="6"/>
      <c r="I12948" s="6"/>
      <c r="J12948" s="6"/>
    </row>
    <row r="12949" spans="3:10" x14ac:dyDescent="0.25">
      <c r="C12949" s="7">
        <v>43265.333333333336</v>
      </c>
      <c r="D12949" s="8">
        <v>12855.83</v>
      </c>
      <c r="E12949" s="8">
        <v>12858.21</v>
      </c>
      <c r="F12949" s="8">
        <v>12834.74</v>
      </c>
      <c r="G12949" s="8">
        <v>12835.76</v>
      </c>
      <c r="H12949" s="8"/>
      <c r="I12949" s="8"/>
      <c r="J12949" s="8"/>
    </row>
    <row r="12950" spans="3:10" x14ac:dyDescent="0.25">
      <c r="C12950" s="5">
        <v>43265.375</v>
      </c>
      <c r="D12950" s="6">
        <v>12825.88</v>
      </c>
      <c r="E12950" s="6">
        <v>12835.68</v>
      </c>
      <c r="F12950" s="6">
        <v>12803.82</v>
      </c>
      <c r="G12950" s="6">
        <v>12804.32</v>
      </c>
      <c r="H12950" s="6"/>
      <c r="I12950" s="6"/>
      <c r="J12950" s="6"/>
    </row>
    <row r="12951" spans="3:10" x14ac:dyDescent="0.25">
      <c r="C12951" s="7">
        <v>43265.416666666664</v>
      </c>
      <c r="D12951" s="8">
        <v>12803.6</v>
      </c>
      <c r="E12951" s="8">
        <v>12851.52</v>
      </c>
      <c r="F12951" s="8">
        <v>12800.09</v>
      </c>
      <c r="G12951" s="8">
        <v>12845.42</v>
      </c>
      <c r="H12951" s="8"/>
      <c r="I12951" s="8"/>
      <c r="J12951" s="8"/>
    </row>
    <row r="12952" spans="3:10" x14ac:dyDescent="0.25">
      <c r="C12952" s="5">
        <v>43265.458333333336</v>
      </c>
      <c r="D12952" s="6">
        <v>12845.67</v>
      </c>
      <c r="E12952" s="6">
        <v>12857.49</v>
      </c>
      <c r="F12952" s="6">
        <v>12836.28</v>
      </c>
      <c r="G12952" s="6">
        <v>12847.78</v>
      </c>
      <c r="H12952" s="6"/>
      <c r="I12952" s="6"/>
      <c r="J12952" s="6"/>
    </row>
    <row r="12953" spans="3:10" x14ac:dyDescent="0.25">
      <c r="C12953" s="7">
        <v>43265.5</v>
      </c>
      <c r="D12953" s="8">
        <v>12847.8</v>
      </c>
      <c r="E12953" s="8">
        <v>12874.49</v>
      </c>
      <c r="F12953" s="8">
        <v>12839.55</v>
      </c>
      <c r="G12953" s="8">
        <v>12850.46</v>
      </c>
      <c r="H12953" s="8"/>
      <c r="I12953" s="8"/>
      <c r="J12953" s="8"/>
    </row>
    <row r="12954" spans="3:10" x14ac:dyDescent="0.25">
      <c r="C12954" s="5">
        <v>43265.541666666664</v>
      </c>
      <c r="D12954" s="6">
        <v>12850.71</v>
      </c>
      <c r="E12954" s="6">
        <v>12862.99</v>
      </c>
      <c r="F12954" s="6">
        <v>12842.26</v>
      </c>
      <c r="G12954" s="6">
        <v>12849.18</v>
      </c>
      <c r="H12954" s="6"/>
      <c r="I12954" s="6"/>
      <c r="J12954" s="6"/>
    </row>
    <row r="12955" spans="3:10" x14ac:dyDescent="0.25">
      <c r="C12955" s="7">
        <v>43265.583333333336</v>
      </c>
      <c r="D12955" s="8">
        <v>12849.17</v>
      </c>
      <c r="E12955" s="8">
        <v>12916.39</v>
      </c>
      <c r="F12955" s="8">
        <v>12820.51</v>
      </c>
      <c r="G12955" s="8">
        <v>12910.84</v>
      </c>
      <c r="H12955" s="8"/>
      <c r="I12955" s="8"/>
      <c r="J12955" s="8"/>
    </row>
    <row r="12956" spans="3:10" x14ac:dyDescent="0.25">
      <c r="C12956" s="5">
        <v>43265.625</v>
      </c>
      <c r="D12956" s="6">
        <v>12911.59</v>
      </c>
      <c r="E12956" s="6">
        <v>12989.94</v>
      </c>
      <c r="F12956" s="6">
        <v>12911.59</v>
      </c>
      <c r="G12956" s="6">
        <v>12989.67</v>
      </c>
      <c r="H12956" s="6"/>
      <c r="I12956" s="6"/>
      <c r="J12956" s="6"/>
    </row>
    <row r="12957" spans="3:10" x14ac:dyDescent="0.25">
      <c r="C12957" s="7">
        <v>43265.666666666664</v>
      </c>
      <c r="D12957" s="8">
        <v>12989.42</v>
      </c>
      <c r="E12957" s="8">
        <v>13062.38</v>
      </c>
      <c r="F12957" s="8">
        <v>12985.9</v>
      </c>
      <c r="G12957" s="8">
        <v>13060.12</v>
      </c>
      <c r="H12957" s="8"/>
      <c r="I12957" s="8"/>
      <c r="J12957" s="8"/>
    </row>
    <row r="12958" spans="3:10" x14ac:dyDescent="0.25">
      <c r="C12958" s="5">
        <v>43265.708333333336</v>
      </c>
      <c r="D12958" s="6">
        <v>13060.37</v>
      </c>
      <c r="E12958" s="6">
        <v>13123.04</v>
      </c>
      <c r="F12958" s="6">
        <v>13060.37</v>
      </c>
      <c r="G12958" s="6">
        <v>13088.19</v>
      </c>
      <c r="H12958" s="6"/>
      <c r="I12958" s="6"/>
      <c r="J12958" s="6"/>
    </row>
    <row r="12959" spans="3:10" x14ac:dyDescent="0.25">
      <c r="C12959" s="7">
        <v>43265.75</v>
      </c>
      <c r="D12959" s="8">
        <v>13088.94</v>
      </c>
      <c r="E12959" s="8">
        <v>13137.51</v>
      </c>
      <c r="F12959" s="8">
        <v>13085.82</v>
      </c>
      <c r="G12959" s="8">
        <v>13134.63</v>
      </c>
      <c r="H12959" s="8"/>
      <c r="I12959" s="8"/>
      <c r="J12959" s="8"/>
    </row>
    <row r="12960" spans="3:10" x14ac:dyDescent="0.25">
      <c r="C12960" s="5">
        <v>43265.791666666664</v>
      </c>
      <c r="D12960" s="6">
        <v>13134.88</v>
      </c>
      <c r="E12960" s="6">
        <v>13141.33</v>
      </c>
      <c r="F12960" s="6">
        <v>13112.87</v>
      </c>
      <c r="G12960" s="6">
        <v>13120.96</v>
      </c>
      <c r="H12960" s="6"/>
      <c r="I12960" s="6"/>
      <c r="J12960" s="6"/>
    </row>
    <row r="12961" spans="3:10" x14ac:dyDescent="0.25">
      <c r="C12961" s="7">
        <v>43265.833333333336</v>
      </c>
      <c r="D12961" s="8">
        <v>13121.21</v>
      </c>
      <c r="E12961" s="8">
        <v>13181.53</v>
      </c>
      <c r="F12961" s="8">
        <v>13118.46</v>
      </c>
      <c r="G12961" s="8">
        <v>13150.74</v>
      </c>
      <c r="H12961" s="8"/>
      <c r="I12961" s="8"/>
      <c r="J12961" s="8"/>
    </row>
    <row r="12962" spans="3:10" x14ac:dyDescent="0.25">
      <c r="C12962" s="5">
        <v>43265.875</v>
      </c>
      <c r="D12962" s="6">
        <v>13150.49</v>
      </c>
      <c r="E12962" s="6">
        <v>13161.25</v>
      </c>
      <c r="F12962" s="6">
        <v>13138.72</v>
      </c>
      <c r="G12962" s="6">
        <v>13142.73</v>
      </c>
      <c r="H12962" s="6"/>
      <c r="I12962" s="6"/>
      <c r="J12962" s="6"/>
    </row>
    <row r="12963" spans="3:10" x14ac:dyDescent="0.25">
      <c r="C12963" s="7">
        <v>43265.916666666664</v>
      </c>
      <c r="D12963" s="8">
        <v>13142.98</v>
      </c>
      <c r="E12963" s="8">
        <v>13153.98</v>
      </c>
      <c r="F12963" s="8">
        <v>13130.96</v>
      </c>
      <c r="G12963" s="8">
        <v>13147.32</v>
      </c>
      <c r="H12963" s="8"/>
      <c r="I12963" s="8"/>
      <c r="J12963" s="8"/>
    </row>
    <row r="12964" spans="3:10" x14ac:dyDescent="0.25">
      <c r="C12964" s="5">
        <v>43265.958333333336</v>
      </c>
      <c r="D12964" s="6">
        <v>13145.4</v>
      </c>
      <c r="E12964" s="6">
        <v>13146.58</v>
      </c>
      <c r="F12964" s="6">
        <v>13138.33</v>
      </c>
      <c r="G12964" s="6">
        <v>13143.72</v>
      </c>
      <c r="H12964" s="6"/>
      <c r="I12964" s="6"/>
      <c r="J12964" s="6"/>
    </row>
    <row r="12965" spans="3:10" x14ac:dyDescent="0.25">
      <c r="C12965" s="7">
        <v>43266.041666666664</v>
      </c>
      <c r="D12965" s="8">
        <v>13142.54</v>
      </c>
      <c r="E12965" s="8">
        <v>13142.54</v>
      </c>
      <c r="F12965" s="8">
        <v>13125.71</v>
      </c>
      <c r="G12965" s="8">
        <v>13131.6</v>
      </c>
      <c r="H12965" s="8"/>
      <c r="I12965" s="8"/>
      <c r="J12965" s="8"/>
    </row>
    <row r="12966" spans="3:10" x14ac:dyDescent="0.25">
      <c r="C12966" s="5">
        <v>43266.083333333336</v>
      </c>
      <c r="D12966" s="6">
        <v>13131.6</v>
      </c>
      <c r="E12966" s="6">
        <v>13138.49</v>
      </c>
      <c r="F12966" s="6">
        <v>13130.42</v>
      </c>
      <c r="G12966" s="6">
        <v>13138.49</v>
      </c>
      <c r="H12966" s="6"/>
      <c r="I12966" s="6"/>
      <c r="J12966" s="6"/>
    </row>
    <row r="12967" spans="3:10" x14ac:dyDescent="0.25">
      <c r="C12967" s="7">
        <v>43266.125</v>
      </c>
      <c r="D12967" s="8">
        <v>13137.9</v>
      </c>
      <c r="E12967" s="8">
        <v>13138.67</v>
      </c>
      <c r="F12967" s="8">
        <v>13119.98</v>
      </c>
      <c r="G12967" s="8">
        <v>13121.16</v>
      </c>
      <c r="H12967" s="8"/>
      <c r="I12967" s="8"/>
      <c r="J12967" s="8"/>
    </row>
    <row r="12968" spans="3:10" x14ac:dyDescent="0.25">
      <c r="C12968" s="5">
        <v>43266.166666666664</v>
      </c>
      <c r="D12968" s="6">
        <v>13119.98</v>
      </c>
      <c r="E12968" s="6">
        <v>13137.28</v>
      </c>
      <c r="F12968" s="6">
        <v>13115.96</v>
      </c>
      <c r="G12968" s="6">
        <v>13137.28</v>
      </c>
      <c r="H12968" s="6"/>
      <c r="I12968" s="6"/>
      <c r="J12968" s="6"/>
    </row>
    <row r="12969" spans="3:10" x14ac:dyDescent="0.25">
      <c r="C12969" s="7">
        <v>43266.208333333336</v>
      </c>
      <c r="D12969" s="8">
        <v>13136.1</v>
      </c>
      <c r="E12969" s="8">
        <v>13144.42</v>
      </c>
      <c r="F12969" s="8">
        <v>13135</v>
      </c>
      <c r="G12969" s="8">
        <v>13142.06</v>
      </c>
      <c r="H12969" s="8"/>
      <c r="I12969" s="8"/>
      <c r="J12969" s="8"/>
    </row>
    <row r="12970" spans="3:10" x14ac:dyDescent="0.25">
      <c r="C12970" s="5">
        <v>43266.25</v>
      </c>
      <c r="D12970" s="6">
        <v>13140.88</v>
      </c>
      <c r="E12970" s="6">
        <v>13142.06</v>
      </c>
      <c r="F12970" s="6">
        <v>13130.27</v>
      </c>
      <c r="G12970" s="6">
        <v>13138.52</v>
      </c>
      <c r="H12970" s="6"/>
      <c r="I12970" s="6"/>
      <c r="J12970" s="6"/>
    </row>
    <row r="12971" spans="3:10" x14ac:dyDescent="0.25">
      <c r="C12971" s="7">
        <v>43266.291666666664</v>
      </c>
      <c r="D12971" s="8">
        <v>13138.52</v>
      </c>
      <c r="E12971" s="8">
        <v>13142.06</v>
      </c>
      <c r="F12971" s="8">
        <v>13137.34</v>
      </c>
      <c r="G12971" s="8">
        <v>13139.99</v>
      </c>
      <c r="H12971" s="8"/>
      <c r="I12971" s="8"/>
      <c r="J12971" s="8"/>
    </row>
    <row r="12972" spans="3:10" x14ac:dyDescent="0.25">
      <c r="C12972" s="5">
        <v>43266.333333333336</v>
      </c>
      <c r="D12972" s="6">
        <v>13139.99</v>
      </c>
      <c r="E12972" s="6">
        <v>13155.15</v>
      </c>
      <c r="F12972" s="6">
        <v>13134.84</v>
      </c>
      <c r="G12972" s="6">
        <v>13150.65</v>
      </c>
      <c r="H12972" s="6"/>
      <c r="I12972" s="6"/>
      <c r="J12972" s="6"/>
    </row>
    <row r="12973" spans="3:10" x14ac:dyDescent="0.25">
      <c r="C12973" s="7">
        <v>43266.375</v>
      </c>
      <c r="D12973" s="8">
        <v>13152.02</v>
      </c>
      <c r="E12973" s="8">
        <v>13170.38</v>
      </c>
      <c r="F12973" s="8">
        <v>13117.08</v>
      </c>
      <c r="G12973" s="8">
        <v>13119.74</v>
      </c>
      <c r="H12973" s="8"/>
      <c r="I12973" s="8"/>
      <c r="J12973" s="8"/>
    </row>
    <row r="12974" spans="3:10" x14ac:dyDescent="0.25">
      <c r="C12974" s="5">
        <v>43266.416666666664</v>
      </c>
      <c r="D12974" s="6">
        <v>13121.57</v>
      </c>
      <c r="E12974" s="6">
        <v>13169.15</v>
      </c>
      <c r="F12974" s="6">
        <v>13097.2</v>
      </c>
      <c r="G12974" s="6">
        <v>13111.66</v>
      </c>
      <c r="H12974" s="6"/>
      <c r="I12974" s="6"/>
      <c r="J12974" s="6"/>
    </row>
    <row r="12975" spans="3:10" x14ac:dyDescent="0.25">
      <c r="C12975" s="7">
        <v>43266.458333333336</v>
      </c>
      <c r="D12975" s="8">
        <v>13112.16</v>
      </c>
      <c r="E12975" s="8">
        <v>13130.85</v>
      </c>
      <c r="F12975" s="8">
        <v>13098.58</v>
      </c>
      <c r="G12975" s="8">
        <v>13108.67</v>
      </c>
      <c r="H12975" s="8"/>
      <c r="I12975" s="8"/>
      <c r="J12975" s="8"/>
    </row>
    <row r="12976" spans="3:10" x14ac:dyDescent="0.25">
      <c r="C12976" s="5">
        <v>43266.5</v>
      </c>
      <c r="D12976" s="6">
        <v>13107.67</v>
      </c>
      <c r="E12976" s="6">
        <v>13131.35</v>
      </c>
      <c r="F12976" s="6">
        <v>13087.11</v>
      </c>
      <c r="G12976" s="6">
        <v>13099.59</v>
      </c>
      <c r="H12976" s="6"/>
      <c r="I12976" s="6"/>
      <c r="J12976" s="6"/>
    </row>
    <row r="12977" spans="3:10" x14ac:dyDescent="0.25">
      <c r="C12977" s="7">
        <v>43266.541666666664</v>
      </c>
      <c r="D12977" s="8">
        <v>13099.84</v>
      </c>
      <c r="E12977" s="8">
        <v>13110.19</v>
      </c>
      <c r="F12977" s="8">
        <v>13053.43</v>
      </c>
      <c r="G12977" s="8">
        <v>13071.2</v>
      </c>
      <c r="H12977" s="8"/>
      <c r="I12977" s="8"/>
      <c r="J12977" s="8"/>
    </row>
    <row r="12978" spans="3:10" x14ac:dyDescent="0.25">
      <c r="C12978" s="5">
        <v>43266.583333333336</v>
      </c>
      <c r="D12978" s="6">
        <v>13070.95</v>
      </c>
      <c r="E12978" s="6">
        <v>13090.22</v>
      </c>
      <c r="F12978" s="6">
        <v>13057.2</v>
      </c>
      <c r="G12978" s="6">
        <v>13078.45</v>
      </c>
      <c r="H12978" s="6"/>
      <c r="I12978" s="6"/>
      <c r="J12978" s="6"/>
    </row>
    <row r="12979" spans="3:10" x14ac:dyDescent="0.25">
      <c r="C12979" s="7">
        <v>43266.625</v>
      </c>
      <c r="D12979" s="8">
        <v>13078.44</v>
      </c>
      <c r="E12979" s="8">
        <v>13080.94</v>
      </c>
      <c r="F12979" s="8">
        <v>13067.74</v>
      </c>
      <c r="G12979" s="8">
        <v>13067.91</v>
      </c>
      <c r="H12979" s="8"/>
      <c r="I12979" s="8"/>
      <c r="J12979" s="8"/>
    </row>
    <row r="12980" spans="3:10" x14ac:dyDescent="0.25">
      <c r="C12980" s="5">
        <v>43266.708333333336</v>
      </c>
      <c r="D12980" s="6">
        <v>13033.83</v>
      </c>
      <c r="E12980" s="6">
        <v>13052.39</v>
      </c>
      <c r="F12980" s="6">
        <v>13008.88</v>
      </c>
      <c r="G12980" s="6">
        <v>13041.81</v>
      </c>
      <c r="H12980" s="6"/>
      <c r="I12980" s="6"/>
      <c r="J12980" s="6"/>
    </row>
    <row r="12981" spans="3:10" x14ac:dyDescent="0.25">
      <c r="C12981" s="7">
        <v>43266.75</v>
      </c>
      <c r="D12981" s="8">
        <v>13041.56</v>
      </c>
      <c r="E12981" s="8">
        <v>13051.12</v>
      </c>
      <c r="F12981" s="8">
        <v>13004.46</v>
      </c>
      <c r="G12981" s="8">
        <v>13026.63</v>
      </c>
      <c r="H12981" s="8"/>
      <c r="I12981" s="8"/>
      <c r="J12981" s="8"/>
    </row>
    <row r="12982" spans="3:10" x14ac:dyDescent="0.25">
      <c r="C12982" s="5">
        <v>43266.791666666664</v>
      </c>
      <c r="D12982" s="6">
        <v>13026.13</v>
      </c>
      <c r="E12982" s="6">
        <v>13031.91</v>
      </c>
      <c r="F12982" s="6">
        <v>13012.52</v>
      </c>
      <c r="G12982" s="6">
        <v>13030.87</v>
      </c>
      <c r="H12982" s="6"/>
      <c r="I12982" s="6"/>
      <c r="J12982" s="6"/>
    </row>
    <row r="12983" spans="3:10" x14ac:dyDescent="0.25">
      <c r="C12983" s="7">
        <v>43266.833333333336</v>
      </c>
      <c r="D12983" s="8">
        <v>13031.12</v>
      </c>
      <c r="E12983" s="8">
        <v>13034.12</v>
      </c>
      <c r="F12983" s="8">
        <v>13018.6</v>
      </c>
      <c r="G12983" s="8">
        <v>13029.86</v>
      </c>
      <c r="H12983" s="8"/>
      <c r="I12983" s="8"/>
      <c r="J12983" s="8"/>
    </row>
    <row r="12984" spans="3:10" x14ac:dyDescent="0.25">
      <c r="C12984" s="5">
        <v>43266.875</v>
      </c>
      <c r="D12984" s="6">
        <v>13031.36</v>
      </c>
      <c r="E12984" s="6">
        <v>13067.41</v>
      </c>
      <c r="F12984" s="6">
        <v>13027.61</v>
      </c>
      <c r="G12984" s="6">
        <v>13063.9</v>
      </c>
      <c r="H12984" s="6"/>
      <c r="I12984" s="6"/>
      <c r="J12984" s="6"/>
    </row>
    <row r="12985" spans="3:10" x14ac:dyDescent="0.25">
      <c r="C12985" s="7">
        <v>43266.916666666664</v>
      </c>
      <c r="D12985" s="8">
        <v>13064.15</v>
      </c>
      <c r="E12985" s="8">
        <v>13069.65</v>
      </c>
      <c r="F12985" s="8">
        <v>13049.38</v>
      </c>
      <c r="G12985" s="8">
        <v>13069.4</v>
      </c>
      <c r="H12985" s="8"/>
      <c r="I12985" s="8"/>
      <c r="J12985" s="8"/>
    </row>
    <row r="12986" spans="3:10" x14ac:dyDescent="0.25">
      <c r="C12986" s="5">
        <v>43269.041666666664</v>
      </c>
      <c r="D12986" s="6">
        <v>13065.55</v>
      </c>
      <c r="E12986" s="6">
        <v>13078.3</v>
      </c>
      <c r="F12986" s="6">
        <v>13042.2</v>
      </c>
      <c r="G12986" s="6">
        <v>13069.35</v>
      </c>
      <c r="H12986" s="6"/>
      <c r="I12986" s="6"/>
      <c r="J12986" s="6"/>
    </row>
    <row r="12987" spans="3:10" x14ac:dyDescent="0.25">
      <c r="C12987" s="7">
        <v>43269.083333333336</v>
      </c>
      <c r="D12987" s="8">
        <v>13069.35</v>
      </c>
      <c r="E12987" s="8">
        <v>13071.85</v>
      </c>
      <c r="F12987" s="8">
        <v>13061.46</v>
      </c>
      <c r="G12987" s="8">
        <v>13064.94</v>
      </c>
      <c r="H12987" s="8"/>
      <c r="I12987" s="8"/>
      <c r="J12987" s="8"/>
    </row>
    <row r="12988" spans="3:10" x14ac:dyDescent="0.25">
      <c r="C12988" s="5">
        <v>43269.125</v>
      </c>
      <c r="D12988" s="6">
        <v>13063.77</v>
      </c>
      <c r="E12988" s="6">
        <v>13063.77</v>
      </c>
      <c r="F12988" s="6">
        <v>13004.31</v>
      </c>
      <c r="G12988" s="6">
        <v>13010.52</v>
      </c>
      <c r="H12988" s="6"/>
      <c r="I12988" s="6"/>
      <c r="J12988" s="6"/>
    </row>
    <row r="12989" spans="3:10" x14ac:dyDescent="0.25">
      <c r="C12989" s="7">
        <v>43269.166666666664</v>
      </c>
      <c r="D12989" s="8">
        <v>13010.52</v>
      </c>
      <c r="E12989" s="8">
        <v>13010.81</v>
      </c>
      <c r="F12989" s="8">
        <v>12983.34</v>
      </c>
      <c r="G12989" s="8">
        <v>12995.86</v>
      </c>
      <c r="H12989" s="8"/>
      <c r="I12989" s="8"/>
      <c r="J12989" s="8"/>
    </row>
    <row r="12990" spans="3:10" x14ac:dyDescent="0.25">
      <c r="C12990" s="5">
        <v>43269.208333333336</v>
      </c>
      <c r="D12990" s="6">
        <v>12996.45</v>
      </c>
      <c r="E12990" s="6">
        <v>13015.75</v>
      </c>
      <c r="F12990" s="6">
        <v>12990.73</v>
      </c>
      <c r="G12990" s="6">
        <v>12997.74</v>
      </c>
      <c r="H12990" s="6"/>
      <c r="I12990" s="6"/>
      <c r="J12990" s="6"/>
    </row>
    <row r="12991" spans="3:10" x14ac:dyDescent="0.25">
      <c r="C12991" s="7">
        <v>43269.25</v>
      </c>
      <c r="D12991" s="8">
        <v>12998.91</v>
      </c>
      <c r="E12991" s="8">
        <v>12998.91</v>
      </c>
      <c r="F12991" s="8">
        <v>12988.02</v>
      </c>
      <c r="G12991" s="8">
        <v>12990.37</v>
      </c>
      <c r="H12991" s="8"/>
      <c r="I12991" s="8"/>
      <c r="J12991" s="8"/>
    </row>
    <row r="12992" spans="3:10" x14ac:dyDescent="0.25">
      <c r="C12992" s="5">
        <v>43269.291666666664</v>
      </c>
      <c r="D12992" s="6">
        <v>12991.54</v>
      </c>
      <c r="E12992" s="6">
        <v>13000.73</v>
      </c>
      <c r="F12992" s="6">
        <v>12991.54</v>
      </c>
      <c r="G12992" s="6">
        <v>12997.71</v>
      </c>
      <c r="H12992" s="6"/>
      <c r="I12992" s="6"/>
      <c r="J12992" s="6"/>
    </row>
    <row r="12993" spans="3:10" x14ac:dyDescent="0.25">
      <c r="C12993" s="7">
        <v>43269.333333333336</v>
      </c>
      <c r="D12993" s="8">
        <v>12997.71</v>
      </c>
      <c r="E12993" s="8">
        <v>13021.8</v>
      </c>
      <c r="F12993" s="8">
        <v>12995.36</v>
      </c>
      <c r="G12993" s="8">
        <v>13015.48</v>
      </c>
      <c r="H12993" s="8"/>
      <c r="I12993" s="8"/>
      <c r="J12993" s="8"/>
    </row>
    <row r="12994" spans="3:10" x14ac:dyDescent="0.25">
      <c r="C12994" s="5">
        <v>43269.375</v>
      </c>
      <c r="D12994" s="6">
        <v>13012.44</v>
      </c>
      <c r="E12994" s="6">
        <v>13012.44</v>
      </c>
      <c r="F12994" s="6">
        <v>12940.15</v>
      </c>
      <c r="G12994" s="6">
        <v>12953.48</v>
      </c>
      <c r="H12994" s="6"/>
      <c r="I12994" s="6"/>
      <c r="J12994" s="6"/>
    </row>
    <row r="12995" spans="3:10" x14ac:dyDescent="0.25">
      <c r="C12995" s="7">
        <v>43269.416666666664</v>
      </c>
      <c r="D12995" s="8">
        <v>12955.76</v>
      </c>
      <c r="E12995" s="8">
        <v>12982.54</v>
      </c>
      <c r="F12995" s="8">
        <v>12914.61</v>
      </c>
      <c r="G12995" s="8">
        <v>12922.61</v>
      </c>
      <c r="H12995" s="8"/>
      <c r="I12995" s="8"/>
      <c r="J12995" s="8"/>
    </row>
    <row r="12996" spans="3:10" x14ac:dyDescent="0.25">
      <c r="C12996" s="5">
        <v>43269.458333333336</v>
      </c>
      <c r="D12996" s="6">
        <v>12922.86</v>
      </c>
      <c r="E12996" s="6">
        <v>12938.37</v>
      </c>
      <c r="F12996" s="6">
        <v>12905.42</v>
      </c>
      <c r="G12996" s="6">
        <v>12913.17</v>
      </c>
      <c r="H12996" s="6"/>
      <c r="I12996" s="6"/>
      <c r="J12996" s="6"/>
    </row>
    <row r="12997" spans="3:10" x14ac:dyDescent="0.25">
      <c r="C12997" s="7">
        <v>43269.5</v>
      </c>
      <c r="D12997" s="8">
        <v>12912.67</v>
      </c>
      <c r="E12997" s="8">
        <v>12913.93</v>
      </c>
      <c r="F12997" s="8">
        <v>12861.14</v>
      </c>
      <c r="G12997" s="8">
        <v>12880.48</v>
      </c>
      <c r="H12997" s="8"/>
      <c r="I12997" s="8"/>
      <c r="J12997" s="8"/>
    </row>
    <row r="12998" spans="3:10" x14ac:dyDescent="0.25">
      <c r="C12998" s="5">
        <v>43269.541666666664</v>
      </c>
      <c r="D12998" s="6">
        <v>12881.23</v>
      </c>
      <c r="E12998" s="6">
        <v>12893.49</v>
      </c>
      <c r="F12998" s="6">
        <v>12822.93</v>
      </c>
      <c r="G12998" s="6">
        <v>12829.99</v>
      </c>
      <c r="H12998" s="6"/>
      <c r="I12998" s="6"/>
      <c r="J12998" s="6"/>
    </row>
    <row r="12999" spans="3:10" x14ac:dyDescent="0.25">
      <c r="C12999" s="7">
        <v>43269.583333333336</v>
      </c>
      <c r="D12999" s="8">
        <v>12830</v>
      </c>
      <c r="E12999" s="8">
        <v>12844.1</v>
      </c>
      <c r="F12999" s="8">
        <v>12802.21</v>
      </c>
      <c r="G12999" s="8">
        <v>12809.32</v>
      </c>
      <c r="H12999" s="8"/>
      <c r="I12999" s="8"/>
      <c r="J12999" s="8"/>
    </row>
    <row r="13000" spans="3:10" x14ac:dyDescent="0.25">
      <c r="C13000" s="5">
        <v>43269.625</v>
      </c>
      <c r="D13000" s="6">
        <v>12808.82</v>
      </c>
      <c r="E13000" s="6">
        <v>12845.17</v>
      </c>
      <c r="F13000" s="6">
        <v>12794.82</v>
      </c>
      <c r="G13000" s="6">
        <v>12838.04</v>
      </c>
      <c r="H13000" s="6"/>
      <c r="I13000" s="6"/>
      <c r="J13000" s="6"/>
    </row>
    <row r="13001" spans="3:10" x14ac:dyDescent="0.25">
      <c r="C13001" s="7">
        <v>43269.666666666664</v>
      </c>
      <c r="D13001" s="8">
        <v>12837.28</v>
      </c>
      <c r="E13001" s="8">
        <v>12843.98</v>
      </c>
      <c r="F13001" s="8">
        <v>12803.52</v>
      </c>
      <c r="G13001" s="8">
        <v>12837.16</v>
      </c>
      <c r="H13001" s="8"/>
      <c r="I13001" s="8"/>
      <c r="J13001" s="8"/>
    </row>
    <row r="13002" spans="3:10" x14ac:dyDescent="0.25">
      <c r="C13002" s="5">
        <v>43269.708333333336</v>
      </c>
      <c r="D13002" s="6">
        <v>12836.91</v>
      </c>
      <c r="E13002" s="6">
        <v>12841.02</v>
      </c>
      <c r="F13002" s="6">
        <v>12782.64</v>
      </c>
      <c r="G13002" s="6">
        <v>12805.79</v>
      </c>
      <c r="H13002" s="6"/>
      <c r="I13002" s="6"/>
      <c r="J13002" s="6"/>
    </row>
    <row r="13003" spans="3:10" x14ac:dyDescent="0.25">
      <c r="C13003" s="7">
        <v>43269.75</v>
      </c>
      <c r="D13003" s="8">
        <v>12806.29</v>
      </c>
      <c r="E13003" s="8">
        <v>12852.64</v>
      </c>
      <c r="F13003" s="8">
        <v>12803.55</v>
      </c>
      <c r="G13003" s="8">
        <v>12826.92</v>
      </c>
      <c r="H13003" s="8"/>
      <c r="I13003" s="8"/>
      <c r="J13003" s="8"/>
    </row>
    <row r="13004" spans="3:10" x14ac:dyDescent="0.25">
      <c r="C13004" s="5">
        <v>43269.791666666664</v>
      </c>
      <c r="D13004" s="6">
        <v>12828.17</v>
      </c>
      <c r="E13004" s="6">
        <v>12829.17</v>
      </c>
      <c r="F13004" s="6">
        <v>12812.25</v>
      </c>
      <c r="G13004" s="6">
        <v>12823.16</v>
      </c>
      <c r="H13004" s="6"/>
      <c r="I13004" s="6"/>
      <c r="J13004" s="6"/>
    </row>
    <row r="13005" spans="3:10" x14ac:dyDescent="0.25">
      <c r="C13005" s="7">
        <v>43269.833333333336</v>
      </c>
      <c r="D13005" s="8">
        <v>12823.41</v>
      </c>
      <c r="E13005" s="8">
        <v>12838.93</v>
      </c>
      <c r="F13005" s="8">
        <v>12821.91</v>
      </c>
      <c r="G13005" s="8">
        <v>12835.42</v>
      </c>
      <c r="H13005" s="8"/>
      <c r="I13005" s="8"/>
      <c r="J13005" s="8"/>
    </row>
    <row r="13006" spans="3:10" x14ac:dyDescent="0.25">
      <c r="C13006" s="5">
        <v>43269.875</v>
      </c>
      <c r="D13006" s="6">
        <v>12835.17</v>
      </c>
      <c r="E13006" s="6">
        <v>12842.18</v>
      </c>
      <c r="F13006" s="6">
        <v>12816.39</v>
      </c>
      <c r="G13006" s="6">
        <v>12819.39</v>
      </c>
      <c r="H13006" s="6"/>
      <c r="I13006" s="6"/>
      <c r="J13006" s="6"/>
    </row>
    <row r="13007" spans="3:10" x14ac:dyDescent="0.25">
      <c r="C13007" s="7">
        <v>43269.916666666664</v>
      </c>
      <c r="D13007" s="8">
        <v>12818.89</v>
      </c>
      <c r="E13007" s="8">
        <v>12857.79</v>
      </c>
      <c r="F13007" s="8">
        <v>12817.64</v>
      </c>
      <c r="G13007" s="8">
        <v>12856.83</v>
      </c>
      <c r="H13007" s="8"/>
      <c r="I13007" s="8"/>
      <c r="J13007" s="8"/>
    </row>
    <row r="13008" spans="3:10" x14ac:dyDescent="0.25">
      <c r="C13008" s="5">
        <v>43269.958333333336</v>
      </c>
      <c r="D13008" s="6">
        <v>12863.09</v>
      </c>
      <c r="E13008" s="6">
        <v>12863.09</v>
      </c>
      <c r="F13008" s="6">
        <v>12852.67</v>
      </c>
      <c r="G13008" s="6">
        <v>12859.62</v>
      </c>
      <c r="H13008" s="6"/>
      <c r="I13008" s="6"/>
      <c r="J13008" s="6"/>
    </row>
    <row r="13009" spans="3:10" x14ac:dyDescent="0.25">
      <c r="C13009" s="7">
        <v>43270.041666666664</v>
      </c>
      <c r="D13009" s="8">
        <v>12857.3</v>
      </c>
      <c r="E13009" s="8">
        <v>12862.73</v>
      </c>
      <c r="F13009" s="8">
        <v>12852.47</v>
      </c>
      <c r="G13009" s="8">
        <v>12852.47</v>
      </c>
      <c r="H13009" s="8"/>
      <c r="I13009" s="8"/>
      <c r="J13009" s="8"/>
    </row>
    <row r="13010" spans="3:10" x14ac:dyDescent="0.25">
      <c r="C13010" s="5">
        <v>43270.083333333336</v>
      </c>
      <c r="D13010" s="6">
        <v>12852.47</v>
      </c>
      <c r="E13010" s="6">
        <v>12854.78</v>
      </c>
      <c r="F13010" s="6">
        <v>12775.69</v>
      </c>
      <c r="G13010" s="6">
        <v>12787.44</v>
      </c>
      <c r="H13010" s="6"/>
      <c r="I13010" s="6"/>
      <c r="J13010" s="6"/>
    </row>
    <row r="13011" spans="3:10" x14ac:dyDescent="0.25">
      <c r="C13011" s="7">
        <v>43270.125</v>
      </c>
      <c r="D13011" s="8">
        <v>12788.6</v>
      </c>
      <c r="E13011" s="8">
        <v>12796.19</v>
      </c>
      <c r="F13011" s="8">
        <v>12774.87</v>
      </c>
      <c r="G13011" s="8">
        <v>12792.72</v>
      </c>
      <c r="H13011" s="8"/>
      <c r="I13011" s="8"/>
      <c r="J13011" s="8"/>
    </row>
    <row r="13012" spans="3:10" x14ac:dyDescent="0.25">
      <c r="C13012" s="5">
        <v>43270.166666666664</v>
      </c>
      <c r="D13012" s="6">
        <v>12793.3</v>
      </c>
      <c r="E13012" s="6">
        <v>12798.37</v>
      </c>
      <c r="F13012" s="6">
        <v>12732.27</v>
      </c>
      <c r="G13012" s="6">
        <v>12736.9</v>
      </c>
      <c r="H13012" s="6"/>
      <c r="I13012" s="6"/>
      <c r="J13012" s="6"/>
    </row>
    <row r="13013" spans="3:10" x14ac:dyDescent="0.25">
      <c r="C13013" s="7">
        <v>43270.208333333336</v>
      </c>
      <c r="D13013" s="8">
        <v>12733.43</v>
      </c>
      <c r="E13013" s="8">
        <v>12740.4</v>
      </c>
      <c r="F13013" s="8">
        <v>12715.1</v>
      </c>
      <c r="G13013" s="8">
        <v>12733.11</v>
      </c>
      <c r="H13013" s="8"/>
      <c r="I13013" s="8"/>
      <c r="J13013" s="8"/>
    </row>
    <row r="13014" spans="3:10" x14ac:dyDescent="0.25">
      <c r="C13014" s="5">
        <v>43270.25</v>
      </c>
      <c r="D13014" s="6">
        <v>12731.95</v>
      </c>
      <c r="E13014" s="6">
        <v>12737.74</v>
      </c>
      <c r="F13014" s="6">
        <v>12711.62</v>
      </c>
      <c r="G13014" s="6">
        <v>12719.72</v>
      </c>
      <c r="H13014" s="6"/>
      <c r="I13014" s="6"/>
      <c r="J13014" s="6"/>
    </row>
    <row r="13015" spans="3:10" x14ac:dyDescent="0.25">
      <c r="C13015" s="7">
        <v>43270.291666666664</v>
      </c>
      <c r="D13015" s="8">
        <v>12718.56</v>
      </c>
      <c r="E13015" s="8">
        <v>12732.23</v>
      </c>
      <c r="F13015" s="8">
        <v>12713.93</v>
      </c>
      <c r="G13015" s="8">
        <v>12727.76</v>
      </c>
      <c r="H13015" s="8"/>
      <c r="I13015" s="8"/>
      <c r="J13015" s="8"/>
    </row>
    <row r="13016" spans="3:10" x14ac:dyDescent="0.25">
      <c r="C13016" s="5">
        <v>43270.333333333336</v>
      </c>
      <c r="D13016" s="6">
        <v>12728.92</v>
      </c>
      <c r="E13016" s="6">
        <v>12732.25</v>
      </c>
      <c r="F13016" s="6">
        <v>12696.94</v>
      </c>
      <c r="G13016" s="6">
        <v>12700.06</v>
      </c>
      <c r="H13016" s="6"/>
      <c r="I13016" s="6"/>
      <c r="J13016" s="6"/>
    </row>
    <row r="13017" spans="3:10" x14ac:dyDescent="0.25">
      <c r="C13017" s="7">
        <v>43270.375</v>
      </c>
      <c r="D13017" s="8">
        <v>12693.48</v>
      </c>
      <c r="E13017" s="8">
        <v>12703.17</v>
      </c>
      <c r="F13017" s="8">
        <v>12652.72</v>
      </c>
      <c r="G13017" s="8">
        <v>12670.47</v>
      </c>
      <c r="H13017" s="8"/>
      <c r="I13017" s="8"/>
      <c r="J13017" s="8"/>
    </row>
    <row r="13018" spans="3:10" x14ac:dyDescent="0.25">
      <c r="C13018" s="5">
        <v>43270.416666666664</v>
      </c>
      <c r="D13018" s="6">
        <v>12677.26</v>
      </c>
      <c r="E13018" s="6">
        <v>12678.73</v>
      </c>
      <c r="F13018" s="6">
        <v>12596.07</v>
      </c>
      <c r="G13018" s="6">
        <v>12616.26</v>
      </c>
      <c r="H13018" s="6"/>
      <c r="I13018" s="6"/>
      <c r="J13018" s="6"/>
    </row>
    <row r="13019" spans="3:10" x14ac:dyDescent="0.25">
      <c r="C13019" s="7">
        <v>43270.458333333336</v>
      </c>
      <c r="D13019" s="8">
        <v>12616.27</v>
      </c>
      <c r="E13019" s="8">
        <v>12641.74</v>
      </c>
      <c r="F13019" s="8">
        <v>12592.75</v>
      </c>
      <c r="G13019" s="8">
        <v>12625</v>
      </c>
      <c r="H13019" s="8"/>
      <c r="I13019" s="8"/>
      <c r="J13019" s="8"/>
    </row>
    <row r="13020" spans="3:10" x14ac:dyDescent="0.25">
      <c r="C13020" s="5">
        <v>43270.5</v>
      </c>
      <c r="D13020" s="6">
        <v>12625.5</v>
      </c>
      <c r="E13020" s="6">
        <v>12668.65</v>
      </c>
      <c r="F13020" s="6">
        <v>12625.03</v>
      </c>
      <c r="G13020" s="6">
        <v>12655.36</v>
      </c>
      <c r="H13020" s="6"/>
      <c r="I13020" s="6"/>
      <c r="J13020" s="6"/>
    </row>
    <row r="13021" spans="3:10" x14ac:dyDescent="0.25">
      <c r="C13021" s="7">
        <v>43270.541666666664</v>
      </c>
      <c r="D13021" s="8">
        <v>12654.86</v>
      </c>
      <c r="E13021" s="8">
        <v>12685.87</v>
      </c>
      <c r="F13021" s="8">
        <v>12654.86</v>
      </c>
      <c r="G13021" s="8">
        <v>12663.11</v>
      </c>
      <c r="H13021" s="8"/>
      <c r="I13021" s="8"/>
      <c r="J13021" s="8"/>
    </row>
    <row r="13022" spans="3:10" x14ac:dyDescent="0.25">
      <c r="C13022" s="5">
        <v>43270.583333333336</v>
      </c>
      <c r="D13022" s="6">
        <v>12662.36</v>
      </c>
      <c r="E13022" s="6">
        <v>12669.9</v>
      </c>
      <c r="F13022" s="6">
        <v>12605.96</v>
      </c>
      <c r="G13022" s="6">
        <v>12656.13</v>
      </c>
      <c r="H13022" s="6"/>
      <c r="I13022" s="6"/>
      <c r="J13022" s="6"/>
    </row>
    <row r="13023" spans="3:10" x14ac:dyDescent="0.25">
      <c r="C13023" s="7">
        <v>43270.625</v>
      </c>
      <c r="D13023" s="8">
        <v>12657.38</v>
      </c>
      <c r="E13023" s="8">
        <v>12678.77</v>
      </c>
      <c r="F13023" s="8">
        <v>12645.41</v>
      </c>
      <c r="G13023" s="8">
        <v>12667.3</v>
      </c>
      <c r="H13023" s="8"/>
      <c r="I13023" s="8"/>
      <c r="J13023" s="8"/>
    </row>
    <row r="13024" spans="3:10" x14ac:dyDescent="0.25">
      <c r="C13024" s="5">
        <v>43270.666666666664</v>
      </c>
      <c r="D13024" s="6">
        <v>12667.55</v>
      </c>
      <c r="E13024" s="6">
        <v>12688.98</v>
      </c>
      <c r="F13024" s="6">
        <v>12648.43</v>
      </c>
      <c r="G13024" s="6">
        <v>12650.5</v>
      </c>
      <c r="H13024" s="6"/>
      <c r="I13024" s="6"/>
      <c r="J13024" s="6"/>
    </row>
    <row r="13025" spans="3:10" x14ac:dyDescent="0.25">
      <c r="C13025" s="7">
        <v>43270.708333333336</v>
      </c>
      <c r="D13025" s="8">
        <v>12649.25</v>
      </c>
      <c r="E13025" s="8">
        <v>12699.2</v>
      </c>
      <c r="F13025" s="8">
        <v>12619.81</v>
      </c>
      <c r="G13025" s="8">
        <v>12694.74</v>
      </c>
      <c r="H13025" s="8"/>
      <c r="I13025" s="8"/>
      <c r="J13025" s="8"/>
    </row>
    <row r="13026" spans="3:10" x14ac:dyDescent="0.25">
      <c r="C13026" s="5">
        <v>43270.75</v>
      </c>
      <c r="D13026" s="6">
        <v>12693.73</v>
      </c>
      <c r="E13026" s="6">
        <v>12716.32</v>
      </c>
      <c r="F13026" s="6">
        <v>12679.29</v>
      </c>
      <c r="G13026" s="6">
        <v>12707.91</v>
      </c>
      <c r="H13026" s="6"/>
      <c r="I13026" s="6"/>
      <c r="J13026" s="6"/>
    </row>
    <row r="13027" spans="3:10" x14ac:dyDescent="0.25">
      <c r="C13027" s="7">
        <v>43270.791666666664</v>
      </c>
      <c r="D13027" s="8">
        <v>12707.88</v>
      </c>
      <c r="E13027" s="8">
        <v>12713.64</v>
      </c>
      <c r="F13027" s="8">
        <v>12692.27</v>
      </c>
      <c r="G13027" s="8">
        <v>12698.95</v>
      </c>
      <c r="H13027" s="8"/>
      <c r="I13027" s="8"/>
      <c r="J13027" s="8"/>
    </row>
    <row r="13028" spans="3:10" x14ac:dyDescent="0.25">
      <c r="C13028" s="5">
        <v>43270.833333333336</v>
      </c>
      <c r="D13028" s="6">
        <v>12698.39</v>
      </c>
      <c r="E13028" s="6">
        <v>12714.66</v>
      </c>
      <c r="F13028" s="6">
        <v>12686.12</v>
      </c>
      <c r="G13028" s="6">
        <v>12707.15</v>
      </c>
      <c r="H13028" s="6"/>
      <c r="I13028" s="6"/>
      <c r="J13028" s="6"/>
    </row>
    <row r="13029" spans="3:10" x14ac:dyDescent="0.25">
      <c r="C13029" s="7">
        <v>43270.875</v>
      </c>
      <c r="D13029" s="8">
        <v>12707.65</v>
      </c>
      <c r="E13029" s="8">
        <v>12736.93</v>
      </c>
      <c r="F13029" s="8">
        <v>12707.15</v>
      </c>
      <c r="G13029" s="8">
        <v>12733.42</v>
      </c>
      <c r="H13029" s="8"/>
      <c r="I13029" s="8"/>
      <c r="J13029" s="8"/>
    </row>
    <row r="13030" spans="3:10" x14ac:dyDescent="0.25">
      <c r="C13030" s="5">
        <v>43270.916666666664</v>
      </c>
      <c r="D13030" s="6">
        <v>12734.18</v>
      </c>
      <c r="E13030" s="6">
        <v>12734.93</v>
      </c>
      <c r="F13030" s="6">
        <v>12710.89</v>
      </c>
      <c r="G13030" s="6">
        <v>12726.06</v>
      </c>
      <c r="H13030" s="6"/>
      <c r="I13030" s="6"/>
      <c r="J13030" s="6"/>
    </row>
    <row r="13031" spans="3:10" x14ac:dyDescent="0.25">
      <c r="C13031" s="7">
        <v>43270.958333333336</v>
      </c>
      <c r="D13031" s="8">
        <v>12721.7</v>
      </c>
      <c r="E13031" s="8">
        <v>12725.15</v>
      </c>
      <c r="F13031" s="8">
        <v>12717.1</v>
      </c>
      <c r="G13031" s="8">
        <v>12722.7</v>
      </c>
      <c r="H13031" s="8"/>
      <c r="I13031" s="8"/>
      <c r="J13031" s="8"/>
    </row>
    <row r="13032" spans="3:10" x14ac:dyDescent="0.25">
      <c r="C13032" s="5">
        <v>43271.041666666664</v>
      </c>
      <c r="D13032" s="6">
        <v>12722.69</v>
      </c>
      <c r="E13032" s="6">
        <v>12723.84</v>
      </c>
      <c r="F13032" s="6">
        <v>12706.88</v>
      </c>
      <c r="G13032" s="6">
        <v>12711.48</v>
      </c>
      <c r="H13032" s="6"/>
      <c r="I13032" s="6"/>
      <c r="J13032" s="6"/>
    </row>
    <row r="13033" spans="3:10" x14ac:dyDescent="0.25">
      <c r="C13033" s="7">
        <v>43271.083333333336</v>
      </c>
      <c r="D13033" s="8">
        <v>12712.05</v>
      </c>
      <c r="E13033" s="8">
        <v>12729.57</v>
      </c>
      <c r="F13033" s="8">
        <v>12709.18</v>
      </c>
      <c r="G13033" s="8">
        <v>12729.57</v>
      </c>
      <c r="H13033" s="8"/>
      <c r="I13033" s="8"/>
      <c r="J13033" s="8"/>
    </row>
    <row r="13034" spans="3:10" x14ac:dyDescent="0.25">
      <c r="C13034" s="5">
        <v>43271.125</v>
      </c>
      <c r="D13034" s="6">
        <v>12730.72</v>
      </c>
      <c r="E13034" s="6">
        <v>12737.82</v>
      </c>
      <c r="F13034" s="6">
        <v>12715.76</v>
      </c>
      <c r="G13034" s="6">
        <v>12715.76</v>
      </c>
      <c r="H13034" s="6"/>
      <c r="I13034" s="6"/>
      <c r="J13034" s="6"/>
    </row>
    <row r="13035" spans="3:10" x14ac:dyDescent="0.25">
      <c r="C13035" s="7">
        <v>43271.166666666664</v>
      </c>
      <c r="D13035" s="8">
        <v>12716.91</v>
      </c>
      <c r="E13035" s="8">
        <v>12720.04</v>
      </c>
      <c r="F13035" s="8">
        <v>12672.73</v>
      </c>
      <c r="G13035" s="8">
        <v>12710.09</v>
      </c>
      <c r="H13035" s="8"/>
      <c r="I13035" s="8"/>
      <c r="J13035" s="8"/>
    </row>
    <row r="13036" spans="3:10" x14ac:dyDescent="0.25">
      <c r="C13036" s="5">
        <v>43271.208333333336</v>
      </c>
      <c r="D13036" s="6">
        <v>12711.24</v>
      </c>
      <c r="E13036" s="6">
        <v>12725.04</v>
      </c>
      <c r="F13036" s="6">
        <v>12701.68</v>
      </c>
      <c r="G13036" s="6">
        <v>12702.83</v>
      </c>
      <c r="H13036" s="6"/>
      <c r="I13036" s="6"/>
      <c r="J13036" s="6"/>
    </row>
    <row r="13037" spans="3:10" x14ac:dyDescent="0.25">
      <c r="C13037" s="7">
        <v>43271.25</v>
      </c>
      <c r="D13037" s="8">
        <v>12701.68</v>
      </c>
      <c r="E13037" s="8">
        <v>12727</v>
      </c>
      <c r="F13037" s="8">
        <v>12701.68</v>
      </c>
      <c r="G13037" s="8">
        <v>12724.7</v>
      </c>
      <c r="H13037" s="8"/>
      <c r="I13037" s="8"/>
      <c r="J13037" s="8"/>
    </row>
    <row r="13038" spans="3:10" x14ac:dyDescent="0.25">
      <c r="C13038" s="5">
        <v>43271.291666666664</v>
      </c>
      <c r="D13038" s="6">
        <v>12725.85</v>
      </c>
      <c r="E13038" s="6">
        <v>12725.85</v>
      </c>
      <c r="F13038" s="6">
        <v>12717.79</v>
      </c>
      <c r="G13038" s="6">
        <v>12723.85</v>
      </c>
      <c r="H13038" s="6"/>
      <c r="I13038" s="6"/>
      <c r="J13038" s="6"/>
    </row>
    <row r="13039" spans="3:10" x14ac:dyDescent="0.25">
      <c r="C13039" s="7">
        <v>43271.333333333336</v>
      </c>
      <c r="D13039" s="8">
        <v>12725</v>
      </c>
      <c r="E13039" s="8">
        <v>12768.73</v>
      </c>
      <c r="F13039" s="8">
        <v>12725</v>
      </c>
      <c r="G13039" s="8">
        <v>12755.8</v>
      </c>
      <c r="H13039" s="8"/>
      <c r="I13039" s="8"/>
      <c r="J13039" s="8"/>
    </row>
    <row r="13040" spans="3:10" x14ac:dyDescent="0.25">
      <c r="C13040" s="5">
        <v>43271.375</v>
      </c>
      <c r="D13040" s="6">
        <v>12759.42</v>
      </c>
      <c r="E13040" s="6">
        <v>12765.72</v>
      </c>
      <c r="F13040" s="6">
        <v>12727.85</v>
      </c>
      <c r="G13040" s="6">
        <v>12729.49</v>
      </c>
      <c r="H13040" s="6"/>
      <c r="I13040" s="6"/>
      <c r="J13040" s="6"/>
    </row>
    <row r="13041" spans="3:10" x14ac:dyDescent="0.25">
      <c r="C13041" s="7">
        <v>43271.416666666664</v>
      </c>
      <c r="D13041" s="8">
        <v>12730.27</v>
      </c>
      <c r="E13041" s="8">
        <v>12759.9</v>
      </c>
      <c r="F13041" s="8">
        <v>12699.69</v>
      </c>
      <c r="G13041" s="8">
        <v>12731.11</v>
      </c>
      <c r="H13041" s="8"/>
      <c r="I13041" s="8"/>
      <c r="J13041" s="8"/>
    </row>
    <row r="13042" spans="3:10" x14ac:dyDescent="0.25">
      <c r="C13042" s="5">
        <v>43271.458333333336</v>
      </c>
      <c r="D13042" s="6">
        <v>12730.61</v>
      </c>
      <c r="E13042" s="6">
        <v>12733.36</v>
      </c>
      <c r="F13042" s="6">
        <v>12703.73</v>
      </c>
      <c r="G13042" s="6">
        <v>12728.04</v>
      </c>
      <c r="H13042" s="6"/>
      <c r="I13042" s="6"/>
      <c r="J13042" s="6"/>
    </row>
    <row r="13043" spans="3:10" x14ac:dyDescent="0.25">
      <c r="C13043" s="7">
        <v>43271.5</v>
      </c>
      <c r="D13043" s="8">
        <v>12727.54</v>
      </c>
      <c r="E13043" s="8">
        <v>12750.77</v>
      </c>
      <c r="F13043" s="8">
        <v>12722.31</v>
      </c>
      <c r="G13043" s="8">
        <v>12732.99</v>
      </c>
      <c r="H13043" s="8"/>
      <c r="I13043" s="8"/>
      <c r="J13043" s="8"/>
    </row>
    <row r="13044" spans="3:10" x14ac:dyDescent="0.25">
      <c r="C13044" s="5">
        <v>43271.541666666664</v>
      </c>
      <c r="D13044" s="6">
        <v>12732.49</v>
      </c>
      <c r="E13044" s="6">
        <v>12746.2</v>
      </c>
      <c r="F13044" s="6">
        <v>12729.26</v>
      </c>
      <c r="G13044" s="6">
        <v>12734.65</v>
      </c>
      <c r="H13044" s="6"/>
      <c r="I13044" s="6"/>
      <c r="J13044" s="6"/>
    </row>
    <row r="13045" spans="3:10" x14ac:dyDescent="0.25">
      <c r="C13045" s="7">
        <v>43271.583333333336</v>
      </c>
      <c r="D13045" s="8">
        <v>12734.9</v>
      </c>
      <c r="E13045" s="8">
        <v>12734.9</v>
      </c>
      <c r="F13045" s="8">
        <v>12680.77</v>
      </c>
      <c r="G13045" s="8">
        <v>12712.59</v>
      </c>
      <c r="H13045" s="8"/>
      <c r="I13045" s="8"/>
      <c r="J13045" s="8"/>
    </row>
    <row r="13046" spans="3:10" x14ac:dyDescent="0.25">
      <c r="C13046" s="5">
        <v>43271.625</v>
      </c>
      <c r="D13046" s="6">
        <v>12712.09</v>
      </c>
      <c r="E13046" s="6">
        <v>12748.1</v>
      </c>
      <c r="F13046" s="6">
        <v>12705.16</v>
      </c>
      <c r="G13046" s="6">
        <v>12737.53</v>
      </c>
      <c r="H13046" s="6"/>
      <c r="I13046" s="6"/>
      <c r="J13046" s="6"/>
    </row>
    <row r="13047" spans="3:10" x14ac:dyDescent="0.25">
      <c r="C13047" s="7">
        <v>43271.666666666664</v>
      </c>
      <c r="D13047" s="8">
        <v>12737.03</v>
      </c>
      <c r="E13047" s="8">
        <v>12742.07</v>
      </c>
      <c r="F13047" s="8">
        <v>12673.66</v>
      </c>
      <c r="G13047" s="8">
        <v>12705.97</v>
      </c>
      <c r="H13047" s="8"/>
      <c r="I13047" s="8"/>
      <c r="J13047" s="8"/>
    </row>
    <row r="13048" spans="3:10" x14ac:dyDescent="0.25">
      <c r="C13048" s="5">
        <v>43271.708333333336</v>
      </c>
      <c r="D13048" s="6">
        <v>12704.72</v>
      </c>
      <c r="E13048" s="6">
        <v>12723.18</v>
      </c>
      <c r="F13048" s="6">
        <v>12670.31</v>
      </c>
      <c r="G13048" s="6">
        <v>12703.13</v>
      </c>
      <c r="H13048" s="6"/>
      <c r="I13048" s="6"/>
      <c r="J13048" s="6"/>
    </row>
    <row r="13049" spans="3:10" x14ac:dyDescent="0.25">
      <c r="C13049" s="7">
        <v>43271.75</v>
      </c>
      <c r="D13049" s="8">
        <v>12704.13</v>
      </c>
      <c r="E13049" s="8">
        <v>12718.38</v>
      </c>
      <c r="F13049" s="8">
        <v>12683.62</v>
      </c>
      <c r="G13049" s="8">
        <v>12711.88</v>
      </c>
      <c r="H13049" s="8"/>
      <c r="I13049" s="8"/>
      <c r="J13049" s="8"/>
    </row>
    <row r="13050" spans="3:10" x14ac:dyDescent="0.25">
      <c r="C13050" s="5">
        <v>43271.791666666664</v>
      </c>
      <c r="D13050" s="6">
        <v>12712.13</v>
      </c>
      <c r="E13050" s="6">
        <v>12715.82</v>
      </c>
      <c r="F13050" s="6">
        <v>12700.18</v>
      </c>
      <c r="G13050" s="6">
        <v>12707.87</v>
      </c>
      <c r="H13050" s="6"/>
      <c r="I13050" s="6"/>
      <c r="J13050" s="6"/>
    </row>
    <row r="13051" spans="3:10" x14ac:dyDescent="0.25">
      <c r="C13051" s="7">
        <v>43271.833333333336</v>
      </c>
      <c r="D13051" s="8">
        <v>12708.37</v>
      </c>
      <c r="E13051" s="8">
        <v>12714.87</v>
      </c>
      <c r="F13051" s="8">
        <v>12702.1</v>
      </c>
      <c r="G13051" s="8">
        <v>12709.86</v>
      </c>
      <c r="H13051" s="8"/>
      <c r="I13051" s="8"/>
      <c r="J13051" s="8"/>
    </row>
    <row r="13052" spans="3:10" x14ac:dyDescent="0.25">
      <c r="C13052" s="5">
        <v>43271.875</v>
      </c>
      <c r="D13052" s="6">
        <v>12709.11</v>
      </c>
      <c r="E13052" s="6">
        <v>12712.11</v>
      </c>
      <c r="F13052" s="6">
        <v>12694.83</v>
      </c>
      <c r="G13052" s="6">
        <v>12697.84</v>
      </c>
      <c r="H13052" s="6"/>
      <c r="I13052" s="6"/>
      <c r="J13052" s="6"/>
    </row>
    <row r="13053" spans="3:10" x14ac:dyDescent="0.25">
      <c r="C13053" s="7">
        <v>43271.916666666664</v>
      </c>
      <c r="D13053" s="8">
        <v>12697.08</v>
      </c>
      <c r="E13053" s="8">
        <v>12709.35</v>
      </c>
      <c r="F13053" s="8">
        <v>12694.33</v>
      </c>
      <c r="G13053" s="8">
        <v>12704.34</v>
      </c>
      <c r="H13053" s="8"/>
      <c r="I13053" s="8"/>
      <c r="J13053" s="8"/>
    </row>
    <row r="13054" spans="3:10" x14ac:dyDescent="0.25">
      <c r="C13054" s="5">
        <v>43271.958333333336</v>
      </c>
      <c r="D13054" s="6">
        <v>12701.59</v>
      </c>
      <c r="E13054" s="6">
        <v>12705.03</v>
      </c>
      <c r="F13054" s="6">
        <v>12698.15</v>
      </c>
      <c r="G13054" s="6">
        <v>12700.44</v>
      </c>
      <c r="H13054" s="6"/>
      <c r="I13054" s="6"/>
      <c r="J13054" s="6"/>
    </row>
    <row r="13055" spans="3:10" x14ac:dyDescent="0.25">
      <c r="C13055" s="7">
        <v>43272.041666666664</v>
      </c>
      <c r="D13055" s="8">
        <v>12701.58</v>
      </c>
      <c r="E13055" s="8">
        <v>12708.45</v>
      </c>
      <c r="F13055" s="8">
        <v>12694.7</v>
      </c>
      <c r="G13055" s="8">
        <v>12701.36</v>
      </c>
      <c r="H13055" s="8"/>
      <c r="I13055" s="8"/>
      <c r="J13055" s="8"/>
    </row>
    <row r="13056" spans="3:10" x14ac:dyDescent="0.25">
      <c r="C13056" s="5">
        <v>43272.083333333336</v>
      </c>
      <c r="D13056" s="6">
        <v>12701.36</v>
      </c>
      <c r="E13056" s="6">
        <v>12712.81</v>
      </c>
      <c r="F13056" s="6">
        <v>12701.36</v>
      </c>
      <c r="G13056" s="6">
        <v>12710.52</v>
      </c>
      <c r="H13056" s="6"/>
      <c r="I13056" s="6"/>
      <c r="J13056" s="6"/>
    </row>
    <row r="13057" spans="3:10" x14ac:dyDescent="0.25">
      <c r="C13057" s="7">
        <v>43272.125</v>
      </c>
      <c r="D13057" s="8">
        <v>12709.37</v>
      </c>
      <c r="E13057" s="8">
        <v>12726.98</v>
      </c>
      <c r="F13057" s="8">
        <v>12704.79</v>
      </c>
      <c r="G13057" s="8">
        <v>12716.16</v>
      </c>
      <c r="H13057" s="8"/>
      <c r="I13057" s="8"/>
      <c r="J13057" s="8"/>
    </row>
    <row r="13058" spans="3:10" x14ac:dyDescent="0.25">
      <c r="C13058" s="5">
        <v>43272.166666666664</v>
      </c>
      <c r="D13058" s="6">
        <v>12716.44</v>
      </c>
      <c r="E13058" s="6">
        <v>12761.98</v>
      </c>
      <c r="F13058" s="6">
        <v>12715.29</v>
      </c>
      <c r="G13058" s="6">
        <v>12758.83</v>
      </c>
      <c r="H13058" s="6"/>
      <c r="I13058" s="6"/>
      <c r="J13058" s="6"/>
    </row>
    <row r="13059" spans="3:10" x14ac:dyDescent="0.25">
      <c r="C13059" s="7">
        <v>43272.208333333336</v>
      </c>
      <c r="D13059" s="8">
        <v>12759.98</v>
      </c>
      <c r="E13059" s="8">
        <v>12761.71</v>
      </c>
      <c r="F13059" s="8">
        <v>12744.02</v>
      </c>
      <c r="G13059" s="8">
        <v>12753.03</v>
      </c>
      <c r="H13059" s="8"/>
      <c r="I13059" s="8"/>
      <c r="J13059" s="8"/>
    </row>
    <row r="13060" spans="3:10" x14ac:dyDescent="0.25">
      <c r="C13060" s="5">
        <v>43272.25</v>
      </c>
      <c r="D13060" s="6">
        <v>12752.46</v>
      </c>
      <c r="E13060" s="6">
        <v>12756.47</v>
      </c>
      <c r="F13060" s="6">
        <v>12735.48</v>
      </c>
      <c r="G13060" s="6">
        <v>12737.42</v>
      </c>
      <c r="H13060" s="6"/>
      <c r="I13060" s="6"/>
      <c r="J13060" s="6"/>
    </row>
    <row r="13061" spans="3:10" x14ac:dyDescent="0.25">
      <c r="C13061" s="7">
        <v>43272.291666666664</v>
      </c>
      <c r="D13061" s="8">
        <v>12736.27</v>
      </c>
      <c r="E13061" s="8">
        <v>12745.67</v>
      </c>
      <c r="F13061" s="8">
        <v>12736.23</v>
      </c>
      <c r="G13061" s="8">
        <v>12741.94</v>
      </c>
      <c r="H13061" s="8"/>
      <c r="I13061" s="8"/>
      <c r="J13061" s="8"/>
    </row>
    <row r="13062" spans="3:10" x14ac:dyDescent="0.25">
      <c r="C13062" s="5">
        <v>43272.333333333336</v>
      </c>
      <c r="D13062" s="6">
        <v>12741.94</v>
      </c>
      <c r="E13062" s="6">
        <v>12748.1</v>
      </c>
      <c r="F13062" s="6">
        <v>12720.71</v>
      </c>
      <c r="G13062" s="6">
        <v>12720.71</v>
      </c>
      <c r="H13062" s="6"/>
      <c r="I13062" s="6"/>
      <c r="J13062" s="6"/>
    </row>
    <row r="13063" spans="3:10" x14ac:dyDescent="0.25">
      <c r="C13063" s="7">
        <v>43272.375</v>
      </c>
      <c r="D13063" s="8">
        <v>12721.19</v>
      </c>
      <c r="E13063" s="8">
        <v>12721.19</v>
      </c>
      <c r="F13063" s="8">
        <v>12694.72</v>
      </c>
      <c r="G13063" s="8">
        <v>12698.2</v>
      </c>
      <c r="H13063" s="8"/>
      <c r="I13063" s="8"/>
      <c r="J13063" s="8"/>
    </row>
    <row r="13064" spans="3:10" x14ac:dyDescent="0.25">
      <c r="C13064" s="5">
        <v>43272.416666666664</v>
      </c>
      <c r="D13064" s="6">
        <v>12695.7</v>
      </c>
      <c r="E13064" s="6">
        <v>12719.95</v>
      </c>
      <c r="F13064" s="6">
        <v>12640.6</v>
      </c>
      <c r="G13064" s="6">
        <v>12641.36</v>
      </c>
      <c r="H13064" s="6"/>
      <c r="I13064" s="6"/>
      <c r="J13064" s="6"/>
    </row>
    <row r="13065" spans="3:10" x14ac:dyDescent="0.25">
      <c r="C13065" s="7">
        <v>43272.458333333336</v>
      </c>
      <c r="D13065" s="8">
        <v>12642.36</v>
      </c>
      <c r="E13065" s="8">
        <v>12662.41</v>
      </c>
      <c r="F13065" s="8">
        <v>12621.75</v>
      </c>
      <c r="G13065" s="8">
        <v>12639.21</v>
      </c>
      <c r="H13065" s="8"/>
      <c r="I13065" s="8"/>
      <c r="J13065" s="8"/>
    </row>
    <row r="13066" spans="3:10" x14ac:dyDescent="0.25">
      <c r="C13066" s="5">
        <v>43272.5</v>
      </c>
      <c r="D13066" s="6">
        <v>12638.96</v>
      </c>
      <c r="E13066" s="6">
        <v>12642.32</v>
      </c>
      <c r="F13066" s="6">
        <v>12551.71</v>
      </c>
      <c r="G13066" s="6">
        <v>12558.14</v>
      </c>
      <c r="H13066" s="6"/>
      <c r="I13066" s="6"/>
      <c r="J13066" s="6"/>
    </row>
    <row r="13067" spans="3:10" x14ac:dyDescent="0.25">
      <c r="C13067" s="7">
        <v>43272.541666666664</v>
      </c>
      <c r="D13067" s="8">
        <v>12559.14</v>
      </c>
      <c r="E13067" s="8">
        <v>12622.83</v>
      </c>
      <c r="F13067" s="8">
        <v>12554.9</v>
      </c>
      <c r="G13067" s="8">
        <v>12611.23</v>
      </c>
      <c r="H13067" s="8"/>
      <c r="I13067" s="8"/>
      <c r="J13067" s="8"/>
    </row>
    <row r="13068" spans="3:10" x14ac:dyDescent="0.25">
      <c r="C13068" s="5">
        <v>43272.583333333336</v>
      </c>
      <c r="D13068" s="6">
        <v>12610.47</v>
      </c>
      <c r="E13068" s="6">
        <v>12632.68</v>
      </c>
      <c r="F13068" s="6">
        <v>12574</v>
      </c>
      <c r="G13068" s="6">
        <v>12605.95</v>
      </c>
      <c r="H13068" s="6"/>
      <c r="I13068" s="6"/>
      <c r="J13068" s="6"/>
    </row>
    <row r="13069" spans="3:10" x14ac:dyDescent="0.25">
      <c r="C13069" s="7">
        <v>43272.625</v>
      </c>
      <c r="D13069" s="8">
        <v>12606.2</v>
      </c>
      <c r="E13069" s="8">
        <v>12606.81</v>
      </c>
      <c r="F13069" s="8">
        <v>12545.75</v>
      </c>
      <c r="G13069" s="8">
        <v>12553.9</v>
      </c>
      <c r="H13069" s="8"/>
      <c r="I13069" s="8"/>
      <c r="J13069" s="8"/>
    </row>
    <row r="13070" spans="3:10" x14ac:dyDescent="0.25">
      <c r="C13070" s="5">
        <v>43272.666666666664</v>
      </c>
      <c r="D13070" s="6">
        <v>12553.15</v>
      </c>
      <c r="E13070" s="6">
        <v>12601.55</v>
      </c>
      <c r="F13070" s="6">
        <v>12549.92</v>
      </c>
      <c r="G13070" s="6">
        <v>12572.97</v>
      </c>
      <c r="H13070" s="6"/>
      <c r="I13070" s="6"/>
      <c r="J13070" s="6"/>
    </row>
    <row r="13071" spans="3:10" x14ac:dyDescent="0.25">
      <c r="C13071" s="7">
        <v>43272.708333333336</v>
      </c>
      <c r="D13071" s="8">
        <v>12572.73</v>
      </c>
      <c r="E13071" s="8">
        <v>12578.09</v>
      </c>
      <c r="F13071" s="8">
        <v>12471.89</v>
      </c>
      <c r="G13071" s="8">
        <v>12501.13</v>
      </c>
      <c r="H13071" s="8"/>
      <c r="I13071" s="8"/>
      <c r="J13071" s="8"/>
    </row>
    <row r="13072" spans="3:10" x14ac:dyDescent="0.25">
      <c r="C13072" s="5">
        <v>43272.75</v>
      </c>
      <c r="D13072" s="6">
        <v>12500.38</v>
      </c>
      <c r="E13072" s="6">
        <v>12541.46</v>
      </c>
      <c r="F13072" s="6">
        <v>12477.64</v>
      </c>
      <c r="G13072" s="6">
        <v>12526.86</v>
      </c>
      <c r="H13072" s="6"/>
      <c r="I13072" s="6"/>
      <c r="J13072" s="6"/>
    </row>
    <row r="13073" spans="3:10" x14ac:dyDescent="0.25">
      <c r="C13073" s="7">
        <v>43272.791666666664</v>
      </c>
      <c r="D13073" s="8">
        <v>12527.11</v>
      </c>
      <c r="E13073" s="8">
        <v>12531.66</v>
      </c>
      <c r="F13073" s="8">
        <v>12500.19</v>
      </c>
      <c r="G13073" s="8">
        <v>12503.45</v>
      </c>
      <c r="H13073" s="8"/>
      <c r="I13073" s="8"/>
      <c r="J13073" s="8"/>
    </row>
    <row r="13074" spans="3:10" x14ac:dyDescent="0.25">
      <c r="C13074" s="5">
        <v>43272.833333333336</v>
      </c>
      <c r="D13074" s="6">
        <v>12503.7</v>
      </c>
      <c r="E13074" s="6">
        <v>12523.22</v>
      </c>
      <c r="F13074" s="6">
        <v>12497.44</v>
      </c>
      <c r="G13074" s="6">
        <v>12517.46</v>
      </c>
      <c r="H13074" s="6"/>
      <c r="I13074" s="6"/>
      <c r="J13074" s="6"/>
    </row>
    <row r="13075" spans="3:10" x14ac:dyDescent="0.25">
      <c r="C13075" s="7">
        <v>43272.875</v>
      </c>
      <c r="D13075" s="8">
        <v>12517.71</v>
      </c>
      <c r="E13075" s="8">
        <v>12524.97</v>
      </c>
      <c r="F13075" s="8">
        <v>12500.43</v>
      </c>
      <c r="G13075" s="8">
        <v>12501.18</v>
      </c>
      <c r="H13075" s="8"/>
      <c r="I13075" s="8"/>
      <c r="J13075" s="8"/>
    </row>
    <row r="13076" spans="3:10" x14ac:dyDescent="0.25">
      <c r="C13076" s="5">
        <v>43272.916666666664</v>
      </c>
      <c r="D13076" s="6">
        <v>12501.43</v>
      </c>
      <c r="E13076" s="6">
        <v>12507.69</v>
      </c>
      <c r="F13076" s="6">
        <v>12447.35</v>
      </c>
      <c r="G13076" s="6">
        <v>12482.49</v>
      </c>
      <c r="H13076" s="6"/>
      <c r="I13076" s="6"/>
      <c r="J13076" s="6"/>
    </row>
    <row r="13077" spans="3:10" x14ac:dyDescent="0.25">
      <c r="C13077" s="7">
        <v>43272.958333333336</v>
      </c>
      <c r="D13077" s="8">
        <v>12478.91</v>
      </c>
      <c r="E13077" s="8">
        <v>12480.04</v>
      </c>
      <c r="F13077" s="8">
        <v>12473.23</v>
      </c>
      <c r="G13077" s="8">
        <v>12473.23</v>
      </c>
      <c r="H13077" s="8"/>
      <c r="I13077" s="8"/>
      <c r="J13077" s="8"/>
    </row>
    <row r="13078" spans="3:10" x14ac:dyDescent="0.25">
      <c r="C13078" s="5">
        <v>43273.041666666664</v>
      </c>
      <c r="D13078" s="6">
        <v>12472.09</v>
      </c>
      <c r="E13078" s="6">
        <v>12481.02</v>
      </c>
      <c r="F13078" s="6">
        <v>12465.86</v>
      </c>
      <c r="G13078" s="6">
        <v>12481.02</v>
      </c>
      <c r="H13078" s="6"/>
      <c r="I13078" s="6"/>
      <c r="J13078" s="6"/>
    </row>
    <row r="13079" spans="3:10" x14ac:dyDescent="0.25">
      <c r="C13079" s="7">
        <v>43273.083333333336</v>
      </c>
      <c r="D13079" s="8">
        <v>12482.16</v>
      </c>
      <c r="E13079" s="8">
        <v>12487.82</v>
      </c>
      <c r="F13079" s="8">
        <v>12475.35</v>
      </c>
      <c r="G13079" s="8">
        <v>12482.15</v>
      </c>
      <c r="H13079" s="8"/>
      <c r="I13079" s="8"/>
      <c r="J13079" s="8"/>
    </row>
    <row r="13080" spans="3:10" x14ac:dyDescent="0.25">
      <c r="C13080" s="5">
        <v>43273.125</v>
      </c>
      <c r="D13080" s="6">
        <v>12482.72</v>
      </c>
      <c r="E13080" s="6">
        <v>12499.75</v>
      </c>
      <c r="F13080" s="6">
        <v>12478.75</v>
      </c>
      <c r="G13080" s="6">
        <v>12498.61</v>
      </c>
      <c r="H13080" s="6"/>
      <c r="I13080" s="6"/>
      <c r="J13080" s="6"/>
    </row>
    <row r="13081" spans="3:10" x14ac:dyDescent="0.25">
      <c r="C13081" s="7">
        <v>43273.166666666664</v>
      </c>
      <c r="D13081" s="8">
        <v>12498.73</v>
      </c>
      <c r="E13081" s="8">
        <v>12509.07</v>
      </c>
      <c r="F13081" s="8">
        <v>12493.2</v>
      </c>
      <c r="G13081" s="8">
        <v>12507.94</v>
      </c>
      <c r="H13081" s="8"/>
      <c r="I13081" s="8"/>
      <c r="J13081" s="8"/>
    </row>
    <row r="13082" spans="3:10" x14ac:dyDescent="0.25">
      <c r="C13082" s="5">
        <v>43273.208333333336</v>
      </c>
      <c r="D13082" s="6">
        <v>12506.8</v>
      </c>
      <c r="E13082" s="6">
        <v>12519.23</v>
      </c>
      <c r="F13082" s="6">
        <v>12504.53</v>
      </c>
      <c r="G13082" s="6">
        <v>12519.23</v>
      </c>
      <c r="H13082" s="6"/>
      <c r="I13082" s="6"/>
      <c r="J13082" s="6"/>
    </row>
    <row r="13083" spans="3:10" x14ac:dyDescent="0.25">
      <c r="C13083" s="7">
        <v>43273.25</v>
      </c>
      <c r="D13083" s="8">
        <v>12519.23</v>
      </c>
      <c r="E13083" s="8">
        <v>12528.73</v>
      </c>
      <c r="F13083" s="8">
        <v>12511.85</v>
      </c>
      <c r="G13083" s="8">
        <v>12522.05</v>
      </c>
      <c r="H13083" s="8"/>
      <c r="I13083" s="8"/>
      <c r="J13083" s="8"/>
    </row>
    <row r="13084" spans="3:10" x14ac:dyDescent="0.25">
      <c r="C13084" s="5">
        <v>43273.291666666664</v>
      </c>
      <c r="D13084" s="6">
        <v>12520.92</v>
      </c>
      <c r="E13084" s="6">
        <v>12523.85</v>
      </c>
      <c r="F13084" s="6">
        <v>12517.17</v>
      </c>
      <c r="G13084" s="6">
        <v>12519.21</v>
      </c>
      <c r="H13084" s="6"/>
      <c r="I13084" s="6"/>
      <c r="J13084" s="6"/>
    </row>
    <row r="13085" spans="3:10" x14ac:dyDescent="0.25">
      <c r="C13085" s="7">
        <v>43273.333333333336</v>
      </c>
      <c r="D13085" s="8">
        <v>12520.91</v>
      </c>
      <c r="E13085" s="8">
        <v>12529.76</v>
      </c>
      <c r="F13085" s="8">
        <v>12513.64</v>
      </c>
      <c r="G13085" s="8">
        <v>12513.64</v>
      </c>
      <c r="H13085" s="8"/>
      <c r="I13085" s="8"/>
      <c r="J13085" s="8"/>
    </row>
    <row r="13086" spans="3:10" x14ac:dyDescent="0.25">
      <c r="C13086" s="5">
        <v>43273.375</v>
      </c>
      <c r="D13086" s="6">
        <v>12516.73</v>
      </c>
      <c r="E13086" s="6">
        <v>12536.27</v>
      </c>
      <c r="F13086" s="6">
        <v>12500.73</v>
      </c>
      <c r="G13086" s="6">
        <v>12528.71</v>
      </c>
      <c r="H13086" s="6"/>
      <c r="I13086" s="6"/>
      <c r="J13086" s="6"/>
    </row>
    <row r="13087" spans="3:10" x14ac:dyDescent="0.25">
      <c r="C13087" s="7">
        <v>43273.416666666664</v>
      </c>
      <c r="D13087" s="8">
        <v>12526.74</v>
      </c>
      <c r="E13087" s="8">
        <v>12555.54</v>
      </c>
      <c r="F13087" s="8">
        <v>12500.3</v>
      </c>
      <c r="G13087" s="8">
        <v>12545.59</v>
      </c>
      <c r="H13087" s="8"/>
      <c r="I13087" s="8"/>
      <c r="J13087" s="8"/>
    </row>
    <row r="13088" spans="3:10" x14ac:dyDescent="0.25">
      <c r="C13088" s="5">
        <v>43273.458333333336</v>
      </c>
      <c r="D13088" s="6">
        <v>12545.6</v>
      </c>
      <c r="E13088" s="6">
        <v>12567.87</v>
      </c>
      <c r="F13088" s="6">
        <v>12524.29</v>
      </c>
      <c r="G13088" s="6">
        <v>12548.52</v>
      </c>
      <c r="H13088" s="6"/>
      <c r="I13088" s="6"/>
      <c r="J13088" s="6"/>
    </row>
    <row r="13089" spans="3:10" x14ac:dyDescent="0.25">
      <c r="C13089" s="7">
        <v>43273.5</v>
      </c>
      <c r="D13089" s="8">
        <v>12549.27</v>
      </c>
      <c r="E13089" s="8">
        <v>12568.84</v>
      </c>
      <c r="F13089" s="8">
        <v>12538.3</v>
      </c>
      <c r="G13089" s="8">
        <v>12540.78</v>
      </c>
      <c r="H13089" s="8"/>
      <c r="I13089" s="8"/>
      <c r="J13089" s="8"/>
    </row>
    <row r="13090" spans="3:10" x14ac:dyDescent="0.25">
      <c r="C13090" s="5">
        <v>43273.541666666664</v>
      </c>
      <c r="D13090" s="6">
        <v>12540.28</v>
      </c>
      <c r="E13090" s="6">
        <v>12574.85</v>
      </c>
      <c r="F13090" s="6">
        <v>12525.69</v>
      </c>
      <c r="G13090" s="6">
        <v>12567.42</v>
      </c>
      <c r="H13090" s="6"/>
      <c r="I13090" s="6"/>
      <c r="J13090" s="6"/>
    </row>
    <row r="13091" spans="3:10" x14ac:dyDescent="0.25">
      <c r="C13091" s="7">
        <v>43273.583333333336</v>
      </c>
      <c r="D13091" s="8">
        <v>12567.92</v>
      </c>
      <c r="E13091" s="8">
        <v>12576.81</v>
      </c>
      <c r="F13091" s="8">
        <v>12555.13</v>
      </c>
      <c r="G13091" s="8">
        <v>12573.84</v>
      </c>
      <c r="H13091" s="8"/>
      <c r="I13091" s="8"/>
      <c r="J13091" s="8"/>
    </row>
    <row r="13092" spans="3:10" x14ac:dyDescent="0.25">
      <c r="C13092" s="5">
        <v>43273.625</v>
      </c>
      <c r="D13092" s="6">
        <v>12573.34</v>
      </c>
      <c r="E13092" s="6">
        <v>12581.14</v>
      </c>
      <c r="F13092" s="6">
        <v>12548.69</v>
      </c>
      <c r="G13092" s="6">
        <v>12556.87</v>
      </c>
      <c r="H13092" s="6"/>
      <c r="I13092" s="6"/>
      <c r="J13092" s="6"/>
    </row>
    <row r="13093" spans="3:10" x14ac:dyDescent="0.25">
      <c r="C13093" s="7">
        <v>43273.666666666664</v>
      </c>
      <c r="D13093" s="8">
        <v>12557.37</v>
      </c>
      <c r="E13093" s="8">
        <v>12570.11</v>
      </c>
      <c r="F13093" s="8">
        <v>12516.79</v>
      </c>
      <c r="G13093" s="8">
        <v>12548.98</v>
      </c>
      <c r="H13093" s="8"/>
      <c r="I13093" s="8"/>
      <c r="J13093" s="8"/>
    </row>
    <row r="13094" spans="3:10" x14ac:dyDescent="0.25">
      <c r="C13094" s="5">
        <v>43273.708333333336</v>
      </c>
      <c r="D13094" s="6">
        <v>12549.23</v>
      </c>
      <c r="E13094" s="6">
        <v>12573.09</v>
      </c>
      <c r="F13094" s="6">
        <v>12484.02</v>
      </c>
      <c r="G13094" s="6">
        <v>12541.19</v>
      </c>
      <c r="H13094" s="6"/>
      <c r="I13094" s="6"/>
      <c r="J13094" s="6"/>
    </row>
    <row r="13095" spans="3:10" x14ac:dyDescent="0.25">
      <c r="C13095" s="7">
        <v>43273.75</v>
      </c>
      <c r="D13095" s="8">
        <v>12541.69</v>
      </c>
      <c r="E13095" s="8">
        <v>12603.26</v>
      </c>
      <c r="F13095" s="8">
        <v>12530.87</v>
      </c>
      <c r="G13095" s="8">
        <v>12591.06</v>
      </c>
      <c r="H13095" s="8"/>
      <c r="I13095" s="8"/>
      <c r="J13095" s="8"/>
    </row>
    <row r="13096" spans="3:10" x14ac:dyDescent="0.25">
      <c r="C13096" s="5">
        <v>43273.791666666664</v>
      </c>
      <c r="D13096" s="6">
        <v>12590.81</v>
      </c>
      <c r="E13096" s="6">
        <v>12596.32</v>
      </c>
      <c r="F13096" s="6">
        <v>12581.55</v>
      </c>
      <c r="G13096" s="6">
        <v>12591.11</v>
      </c>
      <c r="H13096" s="6"/>
      <c r="I13096" s="6"/>
      <c r="J13096" s="6"/>
    </row>
    <row r="13097" spans="3:10" x14ac:dyDescent="0.25">
      <c r="C13097" s="7">
        <v>43273.833333333336</v>
      </c>
      <c r="D13097" s="8">
        <v>12591.36</v>
      </c>
      <c r="E13097" s="8">
        <v>12605.37</v>
      </c>
      <c r="F13097" s="8">
        <v>12587.1</v>
      </c>
      <c r="G13097" s="8">
        <v>12604.37</v>
      </c>
      <c r="H13097" s="8"/>
      <c r="I13097" s="8"/>
      <c r="J13097" s="8"/>
    </row>
    <row r="13098" spans="3:10" x14ac:dyDescent="0.25">
      <c r="C13098" s="5">
        <v>43273.875</v>
      </c>
      <c r="D13098" s="6">
        <v>12603.62</v>
      </c>
      <c r="E13098" s="6">
        <v>12604.87</v>
      </c>
      <c r="F13098" s="6">
        <v>12580.84</v>
      </c>
      <c r="G13098" s="6">
        <v>12591.34</v>
      </c>
      <c r="H13098" s="6"/>
      <c r="I13098" s="6"/>
      <c r="J13098" s="6"/>
    </row>
    <row r="13099" spans="3:10" x14ac:dyDescent="0.25">
      <c r="C13099" s="7">
        <v>43273.916666666664</v>
      </c>
      <c r="D13099" s="8">
        <v>12591.09</v>
      </c>
      <c r="E13099" s="8">
        <v>12591.59</v>
      </c>
      <c r="F13099" s="8">
        <v>12562.29</v>
      </c>
      <c r="G13099" s="8">
        <v>12563.22</v>
      </c>
      <c r="H13099" s="8"/>
      <c r="I13099" s="8"/>
      <c r="J13099" s="8"/>
    </row>
    <row r="13100" spans="3:10" x14ac:dyDescent="0.25">
      <c r="C13100" s="5">
        <v>43276.041666666664</v>
      </c>
      <c r="D13100" s="6">
        <v>12553.68</v>
      </c>
      <c r="E13100" s="6">
        <v>12562.9</v>
      </c>
      <c r="F13100" s="6">
        <v>12541.11</v>
      </c>
      <c r="G13100" s="6">
        <v>12560.62</v>
      </c>
      <c r="H13100" s="6"/>
      <c r="I13100" s="6"/>
      <c r="J13100" s="6"/>
    </row>
    <row r="13101" spans="3:10" x14ac:dyDescent="0.25">
      <c r="C13101" s="7">
        <v>43276.083333333336</v>
      </c>
      <c r="D13101" s="8">
        <v>12561.76</v>
      </c>
      <c r="E13101" s="8">
        <v>12561.76</v>
      </c>
      <c r="F13101" s="8">
        <v>12540.91</v>
      </c>
      <c r="G13101" s="8">
        <v>12559.39</v>
      </c>
      <c r="H13101" s="8"/>
      <c r="I13101" s="8"/>
      <c r="J13101" s="8"/>
    </row>
    <row r="13102" spans="3:10" x14ac:dyDescent="0.25">
      <c r="C13102" s="5">
        <v>43276.125</v>
      </c>
      <c r="D13102" s="6">
        <v>12560.53</v>
      </c>
      <c r="E13102" s="6">
        <v>12562.67</v>
      </c>
      <c r="F13102" s="6">
        <v>12489.24</v>
      </c>
      <c r="G13102" s="6">
        <v>12513.13</v>
      </c>
      <c r="H13102" s="6"/>
      <c r="I13102" s="6"/>
      <c r="J13102" s="6"/>
    </row>
    <row r="13103" spans="3:10" x14ac:dyDescent="0.25">
      <c r="C13103" s="7">
        <v>43276.166666666664</v>
      </c>
      <c r="D13103" s="8">
        <v>12514.27</v>
      </c>
      <c r="E13103" s="8">
        <v>12519.06</v>
      </c>
      <c r="F13103" s="8">
        <v>12493.02</v>
      </c>
      <c r="G13103" s="8">
        <v>12511.09</v>
      </c>
      <c r="H13103" s="8"/>
      <c r="I13103" s="8"/>
      <c r="J13103" s="8"/>
    </row>
    <row r="13104" spans="3:10" x14ac:dyDescent="0.25">
      <c r="C13104" s="5">
        <v>43276.208333333336</v>
      </c>
      <c r="D13104" s="6">
        <v>12512.23</v>
      </c>
      <c r="E13104" s="6">
        <v>12514.56</v>
      </c>
      <c r="F13104" s="6">
        <v>12499.77</v>
      </c>
      <c r="G13104" s="6">
        <v>12506.45</v>
      </c>
      <c r="H13104" s="6"/>
      <c r="I13104" s="6"/>
      <c r="J13104" s="6"/>
    </row>
    <row r="13105" spans="3:10" x14ac:dyDescent="0.25">
      <c r="C13105" s="7">
        <v>43276.25</v>
      </c>
      <c r="D13105" s="8">
        <v>12505.31</v>
      </c>
      <c r="E13105" s="8">
        <v>12521.24</v>
      </c>
      <c r="F13105" s="8">
        <v>12503.67</v>
      </c>
      <c r="G13105" s="8">
        <v>12514.41</v>
      </c>
      <c r="H13105" s="8"/>
      <c r="I13105" s="8"/>
      <c r="J13105" s="8"/>
    </row>
    <row r="13106" spans="3:10" x14ac:dyDescent="0.25">
      <c r="C13106" s="5">
        <v>43276.291666666664</v>
      </c>
      <c r="D13106" s="6">
        <v>12514.98</v>
      </c>
      <c r="E13106" s="6">
        <v>12516.69</v>
      </c>
      <c r="F13106" s="6">
        <v>12509.77</v>
      </c>
      <c r="G13106" s="6">
        <v>12513.18</v>
      </c>
      <c r="H13106" s="6"/>
      <c r="I13106" s="6"/>
      <c r="J13106" s="6"/>
    </row>
    <row r="13107" spans="3:10" x14ac:dyDescent="0.25">
      <c r="C13107" s="7">
        <v>43276.333333333336</v>
      </c>
      <c r="D13107" s="8">
        <v>12514.32</v>
      </c>
      <c r="E13107" s="8">
        <v>12515.45</v>
      </c>
      <c r="F13107" s="8">
        <v>12483.41</v>
      </c>
      <c r="G13107" s="8">
        <v>12499.09</v>
      </c>
      <c r="H13107" s="8"/>
      <c r="I13107" s="8"/>
      <c r="J13107" s="8"/>
    </row>
    <row r="13108" spans="3:10" x14ac:dyDescent="0.25">
      <c r="C13108" s="5">
        <v>43276.375</v>
      </c>
      <c r="D13108" s="6">
        <v>12500.67</v>
      </c>
      <c r="E13108" s="6">
        <v>12538.44</v>
      </c>
      <c r="F13108" s="6">
        <v>12492.04</v>
      </c>
      <c r="G13108" s="6">
        <v>12496.37</v>
      </c>
      <c r="H13108" s="6"/>
      <c r="I13108" s="6"/>
      <c r="J13108" s="6"/>
    </row>
    <row r="13109" spans="3:10" x14ac:dyDescent="0.25">
      <c r="C13109" s="7">
        <v>43276.416666666664</v>
      </c>
      <c r="D13109" s="8">
        <v>12497.37</v>
      </c>
      <c r="E13109" s="8">
        <v>12516.83</v>
      </c>
      <c r="F13109" s="8">
        <v>12451.44</v>
      </c>
      <c r="G13109" s="8">
        <v>12488.49</v>
      </c>
      <c r="H13109" s="8"/>
      <c r="I13109" s="8"/>
      <c r="J13109" s="8"/>
    </row>
    <row r="13110" spans="3:10" x14ac:dyDescent="0.25">
      <c r="C13110" s="5">
        <v>43276.458333333336</v>
      </c>
      <c r="D13110" s="6">
        <v>12489</v>
      </c>
      <c r="E13110" s="6">
        <v>12520.42</v>
      </c>
      <c r="F13110" s="6">
        <v>12418.37</v>
      </c>
      <c r="G13110" s="6">
        <v>12429.29</v>
      </c>
      <c r="H13110" s="6"/>
      <c r="I13110" s="6"/>
      <c r="J13110" s="6"/>
    </row>
    <row r="13111" spans="3:10" x14ac:dyDescent="0.25">
      <c r="C13111" s="7">
        <v>43276.5</v>
      </c>
      <c r="D13111" s="8">
        <v>12429.79</v>
      </c>
      <c r="E13111" s="8">
        <v>12434.78</v>
      </c>
      <c r="F13111" s="8">
        <v>12399.76</v>
      </c>
      <c r="G13111" s="8">
        <v>12432.06</v>
      </c>
      <c r="H13111" s="8"/>
      <c r="I13111" s="8"/>
      <c r="J13111" s="8"/>
    </row>
    <row r="13112" spans="3:10" x14ac:dyDescent="0.25">
      <c r="C13112" s="5">
        <v>43276.541666666664</v>
      </c>
      <c r="D13112" s="6">
        <v>12431.56</v>
      </c>
      <c r="E13112" s="6">
        <v>12446.86</v>
      </c>
      <c r="F13112" s="6">
        <v>12381.34</v>
      </c>
      <c r="G13112" s="6">
        <v>12401.51</v>
      </c>
      <c r="H13112" s="6"/>
      <c r="I13112" s="6"/>
      <c r="J13112" s="6"/>
    </row>
    <row r="13113" spans="3:10" x14ac:dyDescent="0.25">
      <c r="C13113" s="7">
        <v>43276.583333333336</v>
      </c>
      <c r="D13113" s="8">
        <v>12401.76</v>
      </c>
      <c r="E13113" s="8">
        <v>12431.66</v>
      </c>
      <c r="F13113" s="8">
        <v>12382.31</v>
      </c>
      <c r="G13113" s="8">
        <v>12415.02</v>
      </c>
      <c r="H13113" s="8"/>
      <c r="I13113" s="8"/>
      <c r="J13113" s="8"/>
    </row>
    <row r="13114" spans="3:10" x14ac:dyDescent="0.25">
      <c r="C13114" s="5">
        <v>43276.625</v>
      </c>
      <c r="D13114" s="6">
        <v>12415.27</v>
      </c>
      <c r="E13114" s="6">
        <v>12419.03</v>
      </c>
      <c r="F13114" s="6">
        <v>12366.1</v>
      </c>
      <c r="G13114" s="6">
        <v>12369.51</v>
      </c>
      <c r="H13114" s="6"/>
      <c r="I13114" s="6"/>
      <c r="J13114" s="6"/>
    </row>
    <row r="13115" spans="3:10" x14ac:dyDescent="0.25">
      <c r="C13115" s="7">
        <v>43276.666666666664</v>
      </c>
      <c r="D13115" s="8">
        <v>12369.26</v>
      </c>
      <c r="E13115" s="8">
        <v>12376.6</v>
      </c>
      <c r="F13115" s="8">
        <v>12333.82</v>
      </c>
      <c r="G13115" s="8">
        <v>12338.08</v>
      </c>
      <c r="H13115" s="8"/>
      <c r="I13115" s="8"/>
      <c r="J13115" s="8"/>
    </row>
    <row r="13116" spans="3:10" x14ac:dyDescent="0.25">
      <c r="C13116" s="5">
        <v>43276.708333333336</v>
      </c>
      <c r="D13116" s="6">
        <v>12338.32</v>
      </c>
      <c r="E13116" s="6">
        <v>12363.01</v>
      </c>
      <c r="F13116" s="6">
        <v>12322.6</v>
      </c>
      <c r="G13116" s="6">
        <v>12333.44</v>
      </c>
      <c r="H13116" s="6"/>
      <c r="I13116" s="6"/>
      <c r="J13116" s="6"/>
    </row>
    <row r="13117" spans="3:10" x14ac:dyDescent="0.25">
      <c r="C13117" s="7">
        <v>43276.75</v>
      </c>
      <c r="D13117" s="8">
        <v>12332.19</v>
      </c>
      <c r="E13117" s="8">
        <v>12341.4</v>
      </c>
      <c r="F13117" s="8">
        <v>12270.33</v>
      </c>
      <c r="G13117" s="8">
        <v>12288.52</v>
      </c>
      <c r="H13117" s="8"/>
      <c r="I13117" s="8"/>
      <c r="J13117" s="8"/>
    </row>
    <row r="13118" spans="3:10" x14ac:dyDescent="0.25">
      <c r="C13118" s="5">
        <v>43276.791666666664</v>
      </c>
      <c r="D13118" s="6">
        <v>12288.27</v>
      </c>
      <c r="E13118" s="6">
        <v>12291.27</v>
      </c>
      <c r="F13118" s="6">
        <v>12255.33</v>
      </c>
      <c r="G13118" s="6">
        <v>12288.01</v>
      </c>
      <c r="H13118" s="6"/>
      <c r="I13118" s="6"/>
      <c r="J13118" s="6"/>
    </row>
    <row r="13119" spans="3:10" x14ac:dyDescent="0.25">
      <c r="C13119" s="7">
        <v>43276.833333333336</v>
      </c>
      <c r="D13119" s="8">
        <v>12287.76</v>
      </c>
      <c r="E13119" s="8">
        <v>12314.29</v>
      </c>
      <c r="F13119" s="8">
        <v>12274.24</v>
      </c>
      <c r="G13119" s="8">
        <v>12304.53</v>
      </c>
      <c r="H13119" s="8"/>
      <c r="I13119" s="8"/>
      <c r="J13119" s="8"/>
    </row>
    <row r="13120" spans="3:10" x14ac:dyDescent="0.25">
      <c r="C13120" s="5">
        <v>43276.875</v>
      </c>
      <c r="D13120" s="6">
        <v>12305.28</v>
      </c>
      <c r="E13120" s="6">
        <v>12311.04</v>
      </c>
      <c r="F13120" s="6">
        <v>12250.7</v>
      </c>
      <c r="G13120" s="6">
        <v>12260.71</v>
      </c>
      <c r="H13120" s="6"/>
      <c r="I13120" s="6"/>
      <c r="J13120" s="6"/>
    </row>
    <row r="13121" spans="3:10" x14ac:dyDescent="0.25">
      <c r="C13121" s="7">
        <v>43276.916666666664</v>
      </c>
      <c r="D13121" s="8">
        <v>12259.46</v>
      </c>
      <c r="E13121" s="8">
        <v>12326.04</v>
      </c>
      <c r="F13121" s="8">
        <v>12258.21</v>
      </c>
      <c r="G13121" s="8">
        <v>12313.02</v>
      </c>
      <c r="H13121" s="8"/>
      <c r="I13121" s="8"/>
      <c r="J13121" s="8"/>
    </row>
    <row r="13122" spans="3:10" x14ac:dyDescent="0.25">
      <c r="C13122" s="5">
        <v>43276.958333333336</v>
      </c>
      <c r="D13122" s="6">
        <v>12302.31</v>
      </c>
      <c r="E13122" s="6">
        <v>12308.09</v>
      </c>
      <c r="F13122" s="6">
        <v>12297.92</v>
      </c>
      <c r="G13122" s="6">
        <v>12301.31</v>
      </c>
      <c r="H13122" s="6"/>
      <c r="I13122" s="6"/>
      <c r="J13122" s="6"/>
    </row>
    <row r="13123" spans="3:10" x14ac:dyDescent="0.25">
      <c r="C13123" s="7">
        <v>43277.041666666664</v>
      </c>
      <c r="D13123" s="8">
        <v>12304.7</v>
      </c>
      <c r="E13123" s="8">
        <v>12311.47</v>
      </c>
      <c r="F13123" s="8">
        <v>12299.03</v>
      </c>
      <c r="G13123" s="8">
        <v>12307.94</v>
      </c>
      <c r="H13123" s="8"/>
      <c r="I13123" s="8"/>
      <c r="J13123" s="8"/>
    </row>
    <row r="13124" spans="3:10" x14ac:dyDescent="0.25">
      <c r="C13124" s="5">
        <v>43277.083333333336</v>
      </c>
      <c r="D13124" s="6">
        <v>12309.07</v>
      </c>
      <c r="E13124" s="6">
        <v>12312.89</v>
      </c>
      <c r="F13124" s="6">
        <v>12295.37</v>
      </c>
      <c r="G13124" s="6">
        <v>12298.76</v>
      </c>
      <c r="H13124" s="6"/>
      <c r="I13124" s="6"/>
      <c r="J13124" s="6"/>
    </row>
    <row r="13125" spans="3:10" x14ac:dyDescent="0.25">
      <c r="C13125" s="7">
        <v>43277.125</v>
      </c>
      <c r="D13125" s="8">
        <v>12299.89</v>
      </c>
      <c r="E13125" s="8">
        <v>12325.88</v>
      </c>
      <c r="F13125" s="8">
        <v>12285.9</v>
      </c>
      <c r="G13125" s="8">
        <v>12317.97</v>
      </c>
      <c r="H13125" s="8"/>
      <c r="I13125" s="8"/>
      <c r="J13125" s="8"/>
    </row>
    <row r="13126" spans="3:10" x14ac:dyDescent="0.25">
      <c r="C13126" s="5">
        <v>43277.166666666664</v>
      </c>
      <c r="D13126" s="6">
        <v>12317.4</v>
      </c>
      <c r="E13126" s="6">
        <v>12326.89</v>
      </c>
      <c r="F13126" s="6">
        <v>12305.15</v>
      </c>
      <c r="G13126" s="6">
        <v>12307.41</v>
      </c>
      <c r="H13126" s="6"/>
      <c r="I13126" s="6"/>
      <c r="J13126" s="6"/>
    </row>
    <row r="13127" spans="3:10" x14ac:dyDescent="0.25">
      <c r="C13127" s="7">
        <v>43277.208333333336</v>
      </c>
      <c r="D13127" s="8">
        <v>12308.54</v>
      </c>
      <c r="E13127" s="8">
        <v>12309.67</v>
      </c>
      <c r="F13127" s="8">
        <v>12279.18</v>
      </c>
      <c r="G13127" s="8">
        <v>12292.6</v>
      </c>
      <c r="H13127" s="8"/>
      <c r="I13127" s="8"/>
      <c r="J13127" s="8"/>
    </row>
    <row r="13128" spans="3:10" x14ac:dyDescent="0.25">
      <c r="C13128" s="5">
        <v>43277.25</v>
      </c>
      <c r="D13128" s="6">
        <v>12293.73</v>
      </c>
      <c r="E13128" s="6">
        <v>12319.59</v>
      </c>
      <c r="F13128" s="6">
        <v>12292.6</v>
      </c>
      <c r="G13128" s="6">
        <v>12318.46</v>
      </c>
      <c r="H13128" s="6"/>
      <c r="I13128" s="6"/>
      <c r="J13128" s="6"/>
    </row>
    <row r="13129" spans="3:10" x14ac:dyDescent="0.25">
      <c r="C13129" s="7">
        <v>43277.291666666664</v>
      </c>
      <c r="D13129" s="8">
        <v>12319.59</v>
      </c>
      <c r="E13129" s="8">
        <v>12320.71</v>
      </c>
      <c r="F13129" s="8">
        <v>12306.91</v>
      </c>
      <c r="G13129" s="8">
        <v>12312.56</v>
      </c>
      <c r="H13129" s="8"/>
      <c r="I13129" s="8"/>
      <c r="J13129" s="8"/>
    </row>
    <row r="13130" spans="3:10" x14ac:dyDescent="0.25">
      <c r="C13130" s="5">
        <v>43277.333333333336</v>
      </c>
      <c r="D13130" s="6">
        <v>12312.56</v>
      </c>
      <c r="E13130" s="6">
        <v>12325.99</v>
      </c>
      <c r="F13130" s="6">
        <v>12309.19</v>
      </c>
      <c r="G13130" s="6">
        <v>12313.57</v>
      </c>
      <c r="H13130" s="6"/>
      <c r="I13130" s="6"/>
      <c r="J13130" s="6"/>
    </row>
    <row r="13131" spans="3:10" x14ac:dyDescent="0.25">
      <c r="C13131" s="7">
        <v>43277.375</v>
      </c>
      <c r="D13131" s="8">
        <v>12319.6</v>
      </c>
      <c r="E13131" s="8">
        <v>12349.23</v>
      </c>
      <c r="F13131" s="8">
        <v>12317.59</v>
      </c>
      <c r="G13131" s="8">
        <v>12346.84</v>
      </c>
      <c r="H13131" s="8"/>
      <c r="I13131" s="8"/>
      <c r="J13131" s="8"/>
    </row>
    <row r="13132" spans="3:10" x14ac:dyDescent="0.25">
      <c r="C13132" s="5">
        <v>43277.416666666664</v>
      </c>
      <c r="D13132" s="6">
        <v>12339.86</v>
      </c>
      <c r="E13132" s="6">
        <v>12357.12</v>
      </c>
      <c r="F13132" s="6">
        <v>12293.99</v>
      </c>
      <c r="G13132" s="6">
        <v>12314.78</v>
      </c>
      <c r="H13132" s="6"/>
      <c r="I13132" s="6"/>
      <c r="J13132" s="6"/>
    </row>
    <row r="13133" spans="3:10" x14ac:dyDescent="0.25">
      <c r="C13133" s="7">
        <v>43277.458333333336</v>
      </c>
      <c r="D13133" s="8">
        <v>12315.03</v>
      </c>
      <c r="E13133" s="8">
        <v>12337.08</v>
      </c>
      <c r="F13133" s="8">
        <v>12308.14</v>
      </c>
      <c r="G13133" s="8">
        <v>12321.96</v>
      </c>
      <c r="H13133" s="8"/>
      <c r="I13133" s="8"/>
      <c r="J13133" s="8"/>
    </row>
    <row r="13134" spans="3:10" x14ac:dyDescent="0.25">
      <c r="C13134" s="5">
        <v>43277.5</v>
      </c>
      <c r="D13134" s="6">
        <v>12322.45</v>
      </c>
      <c r="E13134" s="6">
        <v>12337.78</v>
      </c>
      <c r="F13134" s="6">
        <v>12298.55</v>
      </c>
      <c r="G13134" s="6">
        <v>12304.55</v>
      </c>
      <c r="H13134" s="6"/>
      <c r="I13134" s="6"/>
      <c r="J13134" s="6"/>
    </row>
    <row r="13135" spans="3:10" x14ac:dyDescent="0.25">
      <c r="C13135" s="7">
        <v>43277.541666666664</v>
      </c>
      <c r="D13135" s="8">
        <v>12305.05</v>
      </c>
      <c r="E13135" s="8">
        <v>12306.91</v>
      </c>
      <c r="F13135" s="8">
        <v>12244.97</v>
      </c>
      <c r="G13135" s="8">
        <v>12281.91</v>
      </c>
      <c r="H13135" s="8"/>
      <c r="I13135" s="8"/>
      <c r="J13135" s="8"/>
    </row>
    <row r="13136" spans="3:10" x14ac:dyDescent="0.25">
      <c r="C13136" s="5">
        <v>43277.583333333336</v>
      </c>
      <c r="D13136" s="6">
        <v>12278.91</v>
      </c>
      <c r="E13136" s="6">
        <v>12296.06</v>
      </c>
      <c r="F13136" s="6">
        <v>12260.37</v>
      </c>
      <c r="G13136" s="6">
        <v>12262.26</v>
      </c>
      <c r="H13136" s="6"/>
      <c r="I13136" s="6"/>
      <c r="J13136" s="6"/>
    </row>
    <row r="13137" spans="3:10" x14ac:dyDescent="0.25">
      <c r="C13137" s="7">
        <v>43277.625</v>
      </c>
      <c r="D13137" s="8">
        <v>12262.28</v>
      </c>
      <c r="E13137" s="8">
        <v>12298.57</v>
      </c>
      <c r="F13137" s="8">
        <v>12261.75</v>
      </c>
      <c r="G13137" s="8">
        <v>12291.04</v>
      </c>
      <c r="H13137" s="8"/>
      <c r="I13137" s="8"/>
      <c r="J13137" s="8"/>
    </row>
    <row r="13138" spans="3:10" x14ac:dyDescent="0.25">
      <c r="C13138" s="5">
        <v>43277.666666666664</v>
      </c>
      <c r="D13138" s="6">
        <v>12290.79</v>
      </c>
      <c r="E13138" s="6">
        <v>12304.58</v>
      </c>
      <c r="F13138" s="6">
        <v>12262.62</v>
      </c>
      <c r="G13138" s="6">
        <v>12271.04</v>
      </c>
      <c r="H13138" s="6"/>
      <c r="I13138" s="6"/>
      <c r="J13138" s="6"/>
    </row>
    <row r="13139" spans="3:10" x14ac:dyDescent="0.25">
      <c r="C13139" s="7">
        <v>43277.708333333336</v>
      </c>
      <c r="D13139" s="8">
        <v>12269.29</v>
      </c>
      <c r="E13139" s="8">
        <v>12296.73</v>
      </c>
      <c r="F13139" s="8">
        <v>12186.96</v>
      </c>
      <c r="G13139" s="8">
        <v>12218.81</v>
      </c>
      <c r="H13139" s="8"/>
      <c r="I13139" s="8"/>
      <c r="J13139" s="8"/>
    </row>
    <row r="13140" spans="3:10" x14ac:dyDescent="0.25">
      <c r="C13140" s="5">
        <v>43277.75</v>
      </c>
      <c r="D13140" s="6">
        <v>12218.56</v>
      </c>
      <c r="E13140" s="6">
        <v>12258.64</v>
      </c>
      <c r="F13140" s="6">
        <v>12209.57</v>
      </c>
      <c r="G13140" s="6">
        <v>12257.17</v>
      </c>
      <c r="H13140" s="6"/>
      <c r="I13140" s="6"/>
      <c r="J13140" s="6"/>
    </row>
    <row r="13141" spans="3:10" x14ac:dyDescent="0.25">
      <c r="C13141" s="7">
        <v>43277.791666666664</v>
      </c>
      <c r="D13141" s="8">
        <v>12257.42</v>
      </c>
      <c r="E13141" s="8">
        <v>12288.92</v>
      </c>
      <c r="F13141" s="8">
        <v>12256.92</v>
      </c>
      <c r="G13141" s="8">
        <v>12282.19</v>
      </c>
      <c r="H13141" s="8"/>
      <c r="I13141" s="8"/>
      <c r="J13141" s="8"/>
    </row>
    <row r="13142" spans="3:10" x14ac:dyDescent="0.25">
      <c r="C13142" s="5">
        <v>43277.833333333336</v>
      </c>
      <c r="D13142" s="6">
        <v>12282.94</v>
      </c>
      <c r="E13142" s="6">
        <v>12316.23</v>
      </c>
      <c r="F13142" s="6">
        <v>12281.43</v>
      </c>
      <c r="G13142" s="6">
        <v>12312.72</v>
      </c>
      <c r="H13142" s="6"/>
      <c r="I13142" s="6"/>
      <c r="J13142" s="6"/>
    </row>
    <row r="13143" spans="3:10" x14ac:dyDescent="0.25">
      <c r="C13143" s="7">
        <v>43277.875</v>
      </c>
      <c r="D13143" s="8">
        <v>12312.47</v>
      </c>
      <c r="E13143" s="8">
        <v>12325.48</v>
      </c>
      <c r="F13143" s="8">
        <v>12308.46</v>
      </c>
      <c r="G13143" s="8">
        <v>12312.46</v>
      </c>
      <c r="H13143" s="8"/>
      <c r="I13143" s="8"/>
      <c r="J13143" s="8"/>
    </row>
    <row r="13144" spans="3:10" x14ac:dyDescent="0.25">
      <c r="C13144" s="5">
        <v>43277.916666666664</v>
      </c>
      <c r="D13144" s="6">
        <v>12311.96</v>
      </c>
      <c r="E13144" s="6">
        <v>12314.46</v>
      </c>
      <c r="F13144" s="6">
        <v>12281.16</v>
      </c>
      <c r="G13144" s="6">
        <v>12286.92</v>
      </c>
      <c r="H13144" s="6"/>
      <c r="I13144" s="6"/>
      <c r="J13144" s="6"/>
    </row>
    <row r="13145" spans="3:10" x14ac:dyDescent="0.25">
      <c r="C13145" s="7">
        <v>43277.958333333336</v>
      </c>
      <c r="D13145" s="8">
        <v>12308.31</v>
      </c>
      <c r="E13145" s="8">
        <v>12308.87</v>
      </c>
      <c r="F13145" s="8">
        <v>12285.43</v>
      </c>
      <c r="G13145" s="8">
        <v>12287.69</v>
      </c>
      <c r="H13145" s="8"/>
      <c r="I13145" s="8"/>
      <c r="J13145" s="8"/>
    </row>
    <row r="13146" spans="3:10" x14ac:dyDescent="0.25">
      <c r="C13146" s="5">
        <v>43278.041666666664</v>
      </c>
      <c r="D13146" s="6">
        <v>12288.82</v>
      </c>
      <c r="E13146" s="6">
        <v>12307.99</v>
      </c>
      <c r="F13146" s="6">
        <v>12288.82</v>
      </c>
      <c r="G13146" s="6">
        <v>12299.21</v>
      </c>
      <c r="H13146" s="6"/>
      <c r="I13146" s="6"/>
      <c r="J13146" s="6"/>
    </row>
    <row r="13147" spans="3:10" x14ac:dyDescent="0.25">
      <c r="C13147" s="7">
        <v>43278.083333333336</v>
      </c>
      <c r="D13147" s="8">
        <v>12299.21</v>
      </c>
      <c r="E13147" s="8">
        <v>12307.1</v>
      </c>
      <c r="F13147" s="8">
        <v>12298.08</v>
      </c>
      <c r="G13147" s="8">
        <v>12307.1</v>
      </c>
      <c r="H13147" s="8"/>
      <c r="I13147" s="8"/>
      <c r="J13147" s="8"/>
    </row>
    <row r="13148" spans="3:10" x14ac:dyDescent="0.25">
      <c r="C13148" s="5">
        <v>43278.125</v>
      </c>
      <c r="D13148" s="6">
        <v>12308.23</v>
      </c>
      <c r="E13148" s="6">
        <v>12322.89</v>
      </c>
      <c r="F13148" s="6">
        <v>12303.71</v>
      </c>
      <c r="G13148" s="6">
        <v>12312.73</v>
      </c>
      <c r="H13148" s="6"/>
      <c r="I13148" s="6"/>
      <c r="J13148" s="6"/>
    </row>
    <row r="13149" spans="3:10" x14ac:dyDescent="0.25">
      <c r="C13149" s="7">
        <v>43278.166666666664</v>
      </c>
      <c r="D13149" s="8">
        <v>12311.6</v>
      </c>
      <c r="E13149" s="8">
        <v>12320.54</v>
      </c>
      <c r="F13149" s="8">
        <v>12286.01</v>
      </c>
      <c r="G13149" s="8">
        <v>12286.01</v>
      </c>
      <c r="H13149" s="8"/>
      <c r="I13149" s="8"/>
      <c r="J13149" s="8"/>
    </row>
    <row r="13150" spans="3:10" x14ac:dyDescent="0.25">
      <c r="C13150" s="5">
        <v>43278.208333333336</v>
      </c>
      <c r="D13150" s="6">
        <v>12287.14</v>
      </c>
      <c r="E13150" s="6">
        <v>12296.04</v>
      </c>
      <c r="F13150" s="6">
        <v>12279.24</v>
      </c>
      <c r="G13150" s="6">
        <v>12280.37</v>
      </c>
      <c r="H13150" s="6"/>
      <c r="I13150" s="6"/>
      <c r="J13150" s="6"/>
    </row>
    <row r="13151" spans="3:10" x14ac:dyDescent="0.25">
      <c r="C13151" s="7">
        <v>43278.25</v>
      </c>
      <c r="D13151" s="8">
        <v>12280.94</v>
      </c>
      <c r="E13151" s="8">
        <v>12292.78</v>
      </c>
      <c r="F13151" s="8">
        <v>12279.24</v>
      </c>
      <c r="G13151" s="8">
        <v>12291.52</v>
      </c>
      <c r="H13151" s="8"/>
      <c r="I13151" s="8"/>
      <c r="J13151" s="8"/>
    </row>
    <row r="13152" spans="3:10" x14ac:dyDescent="0.25">
      <c r="C13152" s="5">
        <v>43278.291666666664</v>
      </c>
      <c r="D13152" s="6">
        <v>12292.65</v>
      </c>
      <c r="E13152" s="6">
        <v>12302.05</v>
      </c>
      <c r="F13152" s="6">
        <v>12291.52</v>
      </c>
      <c r="G13152" s="6">
        <v>12299.98</v>
      </c>
      <c r="H13152" s="6"/>
      <c r="I13152" s="6"/>
      <c r="J13152" s="6"/>
    </row>
    <row r="13153" spans="3:10" x14ac:dyDescent="0.25">
      <c r="C13153" s="7">
        <v>43278.333333333336</v>
      </c>
      <c r="D13153" s="8">
        <v>12299.92</v>
      </c>
      <c r="E13153" s="8">
        <v>12299.94</v>
      </c>
      <c r="F13153" s="8">
        <v>12262.04</v>
      </c>
      <c r="G13153" s="8">
        <v>12262.04</v>
      </c>
      <c r="H13153" s="8"/>
      <c r="I13153" s="8"/>
      <c r="J13153" s="8"/>
    </row>
    <row r="13154" spans="3:10" x14ac:dyDescent="0.25">
      <c r="C13154" s="5">
        <v>43278.375</v>
      </c>
      <c r="D13154" s="6">
        <v>12267.39</v>
      </c>
      <c r="E13154" s="6">
        <v>12267.89</v>
      </c>
      <c r="F13154" s="6">
        <v>12233.56</v>
      </c>
      <c r="G13154" s="6">
        <v>12239.07</v>
      </c>
      <c r="H13154" s="6"/>
      <c r="I13154" s="6"/>
      <c r="J13154" s="6"/>
    </row>
    <row r="13155" spans="3:10" x14ac:dyDescent="0.25">
      <c r="C13155" s="7">
        <v>43278.416666666664</v>
      </c>
      <c r="D13155" s="8">
        <v>12238.1</v>
      </c>
      <c r="E13155" s="8">
        <v>12252.45</v>
      </c>
      <c r="F13155" s="8">
        <v>12126.79</v>
      </c>
      <c r="G13155" s="8">
        <v>12142.35</v>
      </c>
      <c r="H13155" s="8"/>
      <c r="I13155" s="8"/>
      <c r="J13155" s="8"/>
    </row>
    <row r="13156" spans="3:10" x14ac:dyDescent="0.25">
      <c r="C13156" s="5">
        <v>43278.458333333336</v>
      </c>
      <c r="D13156" s="6">
        <v>12142.85</v>
      </c>
      <c r="E13156" s="6">
        <v>12178.77</v>
      </c>
      <c r="F13156" s="6">
        <v>12123.9</v>
      </c>
      <c r="G13156" s="6">
        <v>12149.66</v>
      </c>
      <c r="H13156" s="6"/>
      <c r="I13156" s="6"/>
      <c r="J13156" s="6"/>
    </row>
    <row r="13157" spans="3:10" x14ac:dyDescent="0.25">
      <c r="C13157" s="7">
        <v>43278.5</v>
      </c>
      <c r="D13157" s="8">
        <v>12150.16</v>
      </c>
      <c r="E13157" s="8">
        <v>12261.44</v>
      </c>
      <c r="F13157" s="8">
        <v>12140.58</v>
      </c>
      <c r="G13157" s="8">
        <v>12256.71</v>
      </c>
      <c r="H13157" s="8"/>
      <c r="I13157" s="8"/>
      <c r="J13157" s="8"/>
    </row>
    <row r="13158" spans="3:10" x14ac:dyDescent="0.25">
      <c r="C13158" s="5">
        <v>43278.541666666664</v>
      </c>
      <c r="D13158" s="6">
        <v>12256.21</v>
      </c>
      <c r="E13158" s="6">
        <v>12277.36</v>
      </c>
      <c r="F13158" s="6">
        <v>12233.78</v>
      </c>
      <c r="G13158" s="6">
        <v>12246.7</v>
      </c>
      <c r="H13158" s="6"/>
      <c r="I13158" s="6"/>
      <c r="J13158" s="6"/>
    </row>
    <row r="13159" spans="3:10" x14ac:dyDescent="0.25">
      <c r="C13159" s="7">
        <v>43278.583333333336</v>
      </c>
      <c r="D13159" s="8">
        <v>12247.45</v>
      </c>
      <c r="E13159" s="8">
        <v>12369.13</v>
      </c>
      <c r="F13159" s="8">
        <v>12234.08</v>
      </c>
      <c r="G13159" s="8">
        <v>12350.1</v>
      </c>
      <c r="H13159" s="8"/>
      <c r="I13159" s="8"/>
      <c r="J13159" s="8"/>
    </row>
    <row r="13160" spans="3:10" x14ac:dyDescent="0.25">
      <c r="C13160" s="5">
        <v>43278.625</v>
      </c>
      <c r="D13160" s="6">
        <v>12350.6</v>
      </c>
      <c r="E13160" s="6">
        <v>12372.78</v>
      </c>
      <c r="F13160" s="6">
        <v>12303.67</v>
      </c>
      <c r="G13160" s="6">
        <v>12345.93</v>
      </c>
      <c r="H13160" s="6"/>
      <c r="I13160" s="6"/>
      <c r="J13160" s="6"/>
    </row>
    <row r="13161" spans="3:10" x14ac:dyDescent="0.25">
      <c r="C13161" s="7">
        <v>43278.666666666664</v>
      </c>
      <c r="D13161" s="8">
        <v>12346.18</v>
      </c>
      <c r="E13161" s="8">
        <v>12398.14</v>
      </c>
      <c r="F13161" s="8">
        <v>12346.18</v>
      </c>
      <c r="G13161" s="8">
        <v>12392.89</v>
      </c>
      <c r="H13161" s="8"/>
      <c r="I13161" s="8"/>
      <c r="J13161" s="8"/>
    </row>
    <row r="13162" spans="3:10" x14ac:dyDescent="0.25">
      <c r="C13162" s="5">
        <v>43278.708333333336</v>
      </c>
      <c r="D13162" s="6">
        <v>12393.39</v>
      </c>
      <c r="E13162" s="6">
        <v>12441.83</v>
      </c>
      <c r="F13162" s="6">
        <v>12385.78</v>
      </c>
      <c r="G13162" s="6">
        <v>12394</v>
      </c>
      <c r="H13162" s="6"/>
      <c r="I13162" s="6"/>
      <c r="J13162" s="6"/>
    </row>
    <row r="13163" spans="3:10" x14ac:dyDescent="0.25">
      <c r="C13163" s="7">
        <v>43278.75</v>
      </c>
      <c r="D13163" s="8">
        <v>12393.75</v>
      </c>
      <c r="E13163" s="8">
        <v>12402.28</v>
      </c>
      <c r="F13163" s="8">
        <v>12327.32</v>
      </c>
      <c r="G13163" s="8">
        <v>12354.52</v>
      </c>
      <c r="H13163" s="8"/>
      <c r="I13163" s="8"/>
      <c r="J13163" s="8"/>
    </row>
    <row r="13164" spans="3:10" x14ac:dyDescent="0.25">
      <c r="C13164" s="5">
        <v>43278.791666666664</v>
      </c>
      <c r="D13164" s="6">
        <v>12354.27</v>
      </c>
      <c r="E13164" s="6">
        <v>12369.57</v>
      </c>
      <c r="F13164" s="6">
        <v>12322.37</v>
      </c>
      <c r="G13164" s="6">
        <v>12323.87</v>
      </c>
      <c r="H13164" s="6"/>
      <c r="I13164" s="6"/>
      <c r="J13164" s="6"/>
    </row>
    <row r="13165" spans="3:10" x14ac:dyDescent="0.25">
      <c r="C13165" s="7">
        <v>43278.833333333336</v>
      </c>
      <c r="D13165" s="8">
        <v>12324.63</v>
      </c>
      <c r="E13165" s="8">
        <v>12333.14</v>
      </c>
      <c r="F13165" s="8">
        <v>12289.83</v>
      </c>
      <c r="G13165" s="8">
        <v>12303.84</v>
      </c>
      <c r="H13165" s="8"/>
      <c r="I13165" s="8"/>
      <c r="J13165" s="8"/>
    </row>
    <row r="13166" spans="3:10" x14ac:dyDescent="0.25">
      <c r="C13166" s="5">
        <v>43278.875</v>
      </c>
      <c r="D13166" s="6">
        <v>12302.84</v>
      </c>
      <c r="E13166" s="6">
        <v>12317.1</v>
      </c>
      <c r="F13166" s="6">
        <v>12289.57</v>
      </c>
      <c r="G13166" s="6">
        <v>12292.57</v>
      </c>
      <c r="H13166" s="6"/>
      <c r="I13166" s="6"/>
      <c r="J13166" s="6"/>
    </row>
    <row r="13167" spans="3:10" x14ac:dyDescent="0.25">
      <c r="C13167" s="7">
        <v>43278.916666666664</v>
      </c>
      <c r="D13167" s="8">
        <v>12292.83</v>
      </c>
      <c r="E13167" s="8">
        <v>12309.57</v>
      </c>
      <c r="F13167" s="8">
        <v>12273.05</v>
      </c>
      <c r="G13167" s="8">
        <v>12281.56</v>
      </c>
      <c r="H13167" s="8"/>
      <c r="I13167" s="8"/>
      <c r="J13167" s="8"/>
    </row>
    <row r="13168" spans="3:10" x14ac:dyDescent="0.25">
      <c r="C13168" s="5">
        <v>43278.958333333336</v>
      </c>
      <c r="D13168" s="6">
        <v>12287.74</v>
      </c>
      <c r="E13168" s="6">
        <v>12288.87</v>
      </c>
      <c r="F13168" s="6">
        <v>12280.92</v>
      </c>
      <c r="G13168" s="6">
        <v>12286.32</v>
      </c>
      <c r="H13168" s="6"/>
      <c r="I13168" s="6"/>
      <c r="J13168" s="6"/>
    </row>
    <row r="13169" spans="3:10" x14ac:dyDescent="0.25">
      <c r="C13169" s="7">
        <v>43279.041666666664</v>
      </c>
      <c r="D13169" s="8">
        <v>12289.73</v>
      </c>
      <c r="E13169" s="8">
        <v>12310.4</v>
      </c>
      <c r="F13169" s="8">
        <v>12277.23</v>
      </c>
      <c r="G13169" s="8">
        <v>12297.9</v>
      </c>
      <c r="H13169" s="8"/>
      <c r="I13169" s="8"/>
      <c r="J13169" s="8"/>
    </row>
    <row r="13170" spans="3:10" x14ac:dyDescent="0.25">
      <c r="C13170" s="5">
        <v>43279.083333333336</v>
      </c>
      <c r="D13170" s="6">
        <v>12299.03</v>
      </c>
      <c r="E13170" s="6">
        <v>12314.43</v>
      </c>
      <c r="F13170" s="6">
        <v>12299.03</v>
      </c>
      <c r="G13170" s="6">
        <v>12307.61</v>
      </c>
      <c r="H13170" s="6"/>
      <c r="I13170" s="6"/>
      <c r="J13170" s="6"/>
    </row>
    <row r="13171" spans="3:10" x14ac:dyDescent="0.25">
      <c r="C13171" s="7">
        <v>43279.125</v>
      </c>
      <c r="D13171" s="8">
        <v>12308.75</v>
      </c>
      <c r="E13171" s="8">
        <v>12312.29</v>
      </c>
      <c r="F13171" s="8">
        <v>12278.25</v>
      </c>
      <c r="G13171" s="8">
        <v>12294.16</v>
      </c>
      <c r="H13171" s="8"/>
      <c r="I13171" s="8"/>
      <c r="J13171" s="8"/>
    </row>
    <row r="13172" spans="3:10" x14ac:dyDescent="0.25">
      <c r="C13172" s="5">
        <v>43279.166666666664</v>
      </c>
      <c r="D13172" s="6">
        <v>12293.97</v>
      </c>
      <c r="E13172" s="6">
        <v>12322.34</v>
      </c>
      <c r="F13172" s="6">
        <v>12289.42</v>
      </c>
      <c r="G13172" s="6">
        <v>12316.66</v>
      </c>
      <c r="H13172" s="6"/>
      <c r="I13172" s="6"/>
      <c r="J13172" s="6"/>
    </row>
    <row r="13173" spans="3:10" x14ac:dyDescent="0.25">
      <c r="C13173" s="7">
        <v>43279.208333333336</v>
      </c>
      <c r="D13173" s="8">
        <v>12317.8</v>
      </c>
      <c r="E13173" s="8">
        <v>12328.38</v>
      </c>
      <c r="F13173" s="8">
        <v>12304.03</v>
      </c>
      <c r="G13173" s="8">
        <v>12321.06</v>
      </c>
      <c r="H13173" s="8"/>
      <c r="I13173" s="8"/>
      <c r="J13173" s="8"/>
    </row>
    <row r="13174" spans="3:10" x14ac:dyDescent="0.25">
      <c r="C13174" s="5">
        <v>43279.25</v>
      </c>
      <c r="D13174" s="6">
        <v>12322.2</v>
      </c>
      <c r="E13174" s="6">
        <v>12326.61</v>
      </c>
      <c r="F13174" s="6">
        <v>12311.84</v>
      </c>
      <c r="G13174" s="6">
        <v>12320.92</v>
      </c>
      <c r="H13174" s="6"/>
      <c r="I13174" s="6"/>
      <c r="J13174" s="6"/>
    </row>
    <row r="13175" spans="3:10" x14ac:dyDescent="0.25">
      <c r="C13175" s="7">
        <v>43279.291666666664</v>
      </c>
      <c r="D13175" s="8">
        <v>12322.05</v>
      </c>
      <c r="E13175" s="8">
        <v>12327.73</v>
      </c>
      <c r="F13175" s="8">
        <v>12320.12</v>
      </c>
      <c r="G13175" s="8">
        <v>12327.66</v>
      </c>
      <c r="H13175" s="8"/>
      <c r="I13175" s="8"/>
      <c r="J13175" s="8"/>
    </row>
    <row r="13176" spans="3:10" x14ac:dyDescent="0.25">
      <c r="C13176" s="5">
        <v>43279.333333333336</v>
      </c>
      <c r="D13176" s="6">
        <v>12328.8</v>
      </c>
      <c r="E13176" s="6">
        <v>12333.32</v>
      </c>
      <c r="F13176" s="6">
        <v>12285.77</v>
      </c>
      <c r="G13176" s="6">
        <v>12291.22</v>
      </c>
      <c r="H13176" s="6"/>
      <c r="I13176" s="6"/>
      <c r="J13176" s="6"/>
    </row>
    <row r="13177" spans="3:10" x14ac:dyDescent="0.25">
      <c r="C13177" s="7">
        <v>43279.375</v>
      </c>
      <c r="D13177" s="8">
        <v>12290.06</v>
      </c>
      <c r="E13177" s="8">
        <v>12329.39</v>
      </c>
      <c r="F13177" s="8">
        <v>12290.06</v>
      </c>
      <c r="G13177" s="8">
        <v>12297.26</v>
      </c>
      <c r="H13177" s="8"/>
      <c r="I13177" s="8"/>
      <c r="J13177" s="8"/>
    </row>
    <row r="13178" spans="3:10" x14ac:dyDescent="0.25">
      <c r="C13178" s="5">
        <v>43279.416666666664</v>
      </c>
      <c r="D13178" s="6">
        <v>12295.53</v>
      </c>
      <c r="E13178" s="6">
        <v>12376.31</v>
      </c>
      <c r="F13178" s="6">
        <v>12271.69</v>
      </c>
      <c r="G13178" s="6">
        <v>12343.54</v>
      </c>
      <c r="H13178" s="6"/>
      <c r="I13178" s="6"/>
      <c r="J13178" s="6"/>
    </row>
    <row r="13179" spans="3:10" x14ac:dyDescent="0.25">
      <c r="C13179" s="7">
        <v>43279.458333333336</v>
      </c>
      <c r="D13179" s="8">
        <v>12342.54</v>
      </c>
      <c r="E13179" s="8">
        <v>12369.1</v>
      </c>
      <c r="F13179" s="8">
        <v>12264.47</v>
      </c>
      <c r="G13179" s="8">
        <v>12281.3</v>
      </c>
      <c r="H13179" s="8"/>
      <c r="I13179" s="8"/>
      <c r="J13179" s="8"/>
    </row>
    <row r="13180" spans="3:10" x14ac:dyDescent="0.25">
      <c r="C13180" s="5">
        <v>43279.5</v>
      </c>
      <c r="D13180" s="6">
        <v>12282.8</v>
      </c>
      <c r="E13180" s="6">
        <v>12302.05</v>
      </c>
      <c r="F13180" s="6">
        <v>12241.99</v>
      </c>
      <c r="G13180" s="6">
        <v>12268.09</v>
      </c>
      <c r="H13180" s="6"/>
      <c r="I13180" s="6"/>
      <c r="J13180" s="6"/>
    </row>
    <row r="13181" spans="3:10" x14ac:dyDescent="0.25">
      <c r="C13181" s="7">
        <v>43279.541666666664</v>
      </c>
      <c r="D13181" s="8">
        <v>12267.59</v>
      </c>
      <c r="E13181" s="8">
        <v>12288.39</v>
      </c>
      <c r="F13181" s="8">
        <v>12240.59</v>
      </c>
      <c r="G13181" s="8">
        <v>12243.1</v>
      </c>
      <c r="H13181" s="8"/>
      <c r="I13181" s="8"/>
      <c r="J13181" s="8"/>
    </row>
    <row r="13182" spans="3:10" x14ac:dyDescent="0.25">
      <c r="C13182" s="5">
        <v>43279.583333333336</v>
      </c>
      <c r="D13182" s="6">
        <v>12242.85</v>
      </c>
      <c r="E13182" s="6">
        <v>12246.1</v>
      </c>
      <c r="F13182" s="6">
        <v>12192.39</v>
      </c>
      <c r="G13182" s="6">
        <v>12208.83</v>
      </c>
      <c r="H13182" s="6"/>
      <c r="I13182" s="6"/>
      <c r="J13182" s="6"/>
    </row>
    <row r="13183" spans="3:10" x14ac:dyDescent="0.25">
      <c r="C13183" s="7">
        <v>43279.625</v>
      </c>
      <c r="D13183" s="8">
        <v>12208.33</v>
      </c>
      <c r="E13183" s="8">
        <v>12209.13</v>
      </c>
      <c r="F13183" s="8">
        <v>12155.37</v>
      </c>
      <c r="G13183" s="8">
        <v>12159.77</v>
      </c>
      <c r="H13183" s="8"/>
      <c r="I13183" s="8"/>
      <c r="J13183" s="8"/>
    </row>
    <row r="13184" spans="3:10" x14ac:dyDescent="0.25">
      <c r="C13184" s="5">
        <v>43279.666666666664</v>
      </c>
      <c r="D13184" s="6">
        <v>12160.02</v>
      </c>
      <c r="E13184" s="6">
        <v>12207.23</v>
      </c>
      <c r="F13184" s="6">
        <v>12127.95</v>
      </c>
      <c r="G13184" s="6">
        <v>12159.51</v>
      </c>
      <c r="H13184" s="6"/>
      <c r="I13184" s="6"/>
      <c r="J13184" s="6"/>
    </row>
    <row r="13185" spans="3:10" x14ac:dyDescent="0.25">
      <c r="C13185" s="7">
        <v>43279.708333333336</v>
      </c>
      <c r="D13185" s="8">
        <v>12160.26</v>
      </c>
      <c r="E13185" s="8">
        <v>12176.2</v>
      </c>
      <c r="F13185" s="8">
        <v>12102.78</v>
      </c>
      <c r="G13185" s="8">
        <v>12166.9</v>
      </c>
      <c r="H13185" s="8"/>
      <c r="I13185" s="8"/>
      <c r="J13185" s="8"/>
    </row>
    <row r="13186" spans="3:10" x14ac:dyDescent="0.25">
      <c r="C13186" s="5">
        <v>43279.75</v>
      </c>
      <c r="D13186" s="6">
        <v>12167.4</v>
      </c>
      <c r="E13186" s="6">
        <v>12195.36</v>
      </c>
      <c r="F13186" s="6">
        <v>12138.07</v>
      </c>
      <c r="G13186" s="6">
        <v>12176.22</v>
      </c>
      <c r="H13186" s="6"/>
      <c r="I13186" s="6"/>
      <c r="J13186" s="6"/>
    </row>
    <row r="13187" spans="3:10" x14ac:dyDescent="0.25">
      <c r="C13187" s="7">
        <v>43279.791666666664</v>
      </c>
      <c r="D13187" s="8">
        <v>12176.47</v>
      </c>
      <c r="E13187" s="8">
        <v>12188</v>
      </c>
      <c r="F13187" s="8">
        <v>12145.18</v>
      </c>
      <c r="G13187" s="8">
        <v>12175.88</v>
      </c>
      <c r="H13187" s="8"/>
      <c r="I13187" s="8"/>
      <c r="J13187" s="8"/>
    </row>
    <row r="13188" spans="3:10" x14ac:dyDescent="0.25">
      <c r="C13188" s="5">
        <v>43279.833333333336</v>
      </c>
      <c r="D13188" s="6">
        <v>12176.13</v>
      </c>
      <c r="E13188" s="6">
        <v>12201.9</v>
      </c>
      <c r="F13188" s="6">
        <v>12168.87</v>
      </c>
      <c r="G13188" s="6">
        <v>12200.15</v>
      </c>
      <c r="H13188" s="6"/>
      <c r="I13188" s="6"/>
      <c r="J13188" s="6"/>
    </row>
    <row r="13189" spans="3:10" x14ac:dyDescent="0.25">
      <c r="C13189" s="7">
        <v>43279.875</v>
      </c>
      <c r="D13189" s="8">
        <v>12199.9</v>
      </c>
      <c r="E13189" s="8">
        <v>12240.94</v>
      </c>
      <c r="F13189" s="8">
        <v>12196.4</v>
      </c>
      <c r="G13189" s="8">
        <v>12238.69</v>
      </c>
      <c r="H13189" s="8"/>
      <c r="I13189" s="8"/>
      <c r="J13189" s="8"/>
    </row>
    <row r="13190" spans="3:10" x14ac:dyDescent="0.25">
      <c r="C13190" s="5">
        <v>43279.916666666664</v>
      </c>
      <c r="D13190" s="6">
        <v>12238.44</v>
      </c>
      <c r="E13190" s="6">
        <v>12248.7</v>
      </c>
      <c r="F13190" s="6">
        <v>12209.15</v>
      </c>
      <c r="G13190" s="6">
        <v>12219.26</v>
      </c>
      <c r="H13190" s="6"/>
      <c r="I13190" s="6"/>
      <c r="J13190" s="6"/>
    </row>
    <row r="13191" spans="3:10" x14ac:dyDescent="0.25">
      <c r="C13191" s="7">
        <v>43279.958333333336</v>
      </c>
      <c r="D13191" s="8">
        <v>12223.43</v>
      </c>
      <c r="E13191" s="8">
        <v>12233.55</v>
      </c>
      <c r="F13191" s="8">
        <v>12215.56</v>
      </c>
      <c r="G13191" s="8">
        <v>12231.3</v>
      </c>
      <c r="H13191" s="8"/>
      <c r="I13191" s="8"/>
      <c r="J13191" s="8"/>
    </row>
    <row r="13192" spans="3:10" x14ac:dyDescent="0.25">
      <c r="C13192" s="5">
        <v>43280.041666666664</v>
      </c>
      <c r="D13192" s="6">
        <v>12230.17</v>
      </c>
      <c r="E13192" s="6">
        <v>12231.79</v>
      </c>
      <c r="F13192" s="6">
        <v>12207.3</v>
      </c>
      <c r="G13192" s="6">
        <v>12209.54</v>
      </c>
      <c r="H13192" s="6"/>
      <c r="I13192" s="6"/>
      <c r="J13192" s="6"/>
    </row>
    <row r="13193" spans="3:10" x14ac:dyDescent="0.25">
      <c r="C13193" s="7">
        <v>43280.083333333336</v>
      </c>
      <c r="D13193" s="8">
        <v>12208.42</v>
      </c>
      <c r="E13193" s="8">
        <v>12223.02</v>
      </c>
      <c r="F13193" s="8">
        <v>12206.73</v>
      </c>
      <c r="G13193" s="8">
        <v>12223.02</v>
      </c>
      <c r="H13193" s="8"/>
      <c r="I13193" s="8"/>
      <c r="J13193" s="8"/>
    </row>
    <row r="13194" spans="3:10" x14ac:dyDescent="0.25">
      <c r="C13194" s="5">
        <v>43280.125</v>
      </c>
      <c r="D13194" s="6">
        <v>12224.15</v>
      </c>
      <c r="E13194" s="6">
        <v>12233.52</v>
      </c>
      <c r="F13194" s="6">
        <v>12206.41</v>
      </c>
      <c r="G13194" s="6">
        <v>12216.52</v>
      </c>
      <c r="H13194" s="6"/>
      <c r="I13194" s="6"/>
      <c r="J13194" s="6"/>
    </row>
    <row r="13195" spans="3:10" x14ac:dyDescent="0.25">
      <c r="C13195" s="7">
        <v>43280.166666666664</v>
      </c>
      <c r="D13195" s="8">
        <v>12215.4</v>
      </c>
      <c r="E13195" s="8">
        <v>12227.81</v>
      </c>
      <c r="F13195" s="8">
        <v>12205.83</v>
      </c>
      <c r="G13195" s="8">
        <v>12216</v>
      </c>
      <c r="H13195" s="8"/>
      <c r="I13195" s="8"/>
      <c r="J13195" s="8"/>
    </row>
    <row r="13196" spans="3:10" x14ac:dyDescent="0.25">
      <c r="C13196" s="5">
        <v>43280.208333333336</v>
      </c>
      <c r="D13196" s="6">
        <v>12216.56</v>
      </c>
      <c r="E13196" s="6">
        <v>12270.72</v>
      </c>
      <c r="F13196" s="6">
        <v>12213.75</v>
      </c>
      <c r="G13196" s="6">
        <v>12269.27</v>
      </c>
      <c r="H13196" s="6"/>
      <c r="I13196" s="6"/>
      <c r="J13196" s="6"/>
    </row>
    <row r="13197" spans="3:10" x14ac:dyDescent="0.25">
      <c r="C13197" s="7">
        <v>43280.25</v>
      </c>
      <c r="D13197" s="8">
        <v>12270.4</v>
      </c>
      <c r="E13197" s="8">
        <v>12271.52</v>
      </c>
      <c r="F13197" s="8">
        <v>12257.4</v>
      </c>
      <c r="G13197" s="8">
        <v>12263.02</v>
      </c>
      <c r="H13197" s="8"/>
      <c r="I13197" s="8"/>
      <c r="J13197" s="8"/>
    </row>
    <row r="13198" spans="3:10" x14ac:dyDescent="0.25">
      <c r="C13198" s="5">
        <v>43280.291666666664</v>
      </c>
      <c r="D13198" s="6">
        <v>12263.02</v>
      </c>
      <c r="E13198" s="6">
        <v>12269.63</v>
      </c>
      <c r="F13198" s="6">
        <v>12259.64</v>
      </c>
      <c r="G13198" s="6">
        <v>12265.03</v>
      </c>
      <c r="H13198" s="6"/>
      <c r="I13198" s="6"/>
      <c r="J13198" s="6"/>
    </row>
    <row r="13199" spans="3:10" x14ac:dyDescent="0.25">
      <c r="C13199" s="7">
        <v>43280.333333333336</v>
      </c>
      <c r="D13199" s="8">
        <v>12263.9</v>
      </c>
      <c r="E13199" s="8">
        <v>12266.77</v>
      </c>
      <c r="F13199" s="8">
        <v>12243.01</v>
      </c>
      <c r="G13199" s="8">
        <v>12254</v>
      </c>
      <c r="H13199" s="8"/>
      <c r="I13199" s="8"/>
      <c r="J13199" s="8"/>
    </row>
    <row r="13200" spans="3:10" x14ac:dyDescent="0.25">
      <c r="C13200" s="5">
        <v>43280.375</v>
      </c>
      <c r="D13200" s="6">
        <v>12267.34</v>
      </c>
      <c r="E13200" s="6">
        <v>12308.19</v>
      </c>
      <c r="F13200" s="6">
        <v>12263.29</v>
      </c>
      <c r="G13200" s="6">
        <v>12303.09</v>
      </c>
      <c r="H13200" s="6"/>
      <c r="I13200" s="6"/>
      <c r="J13200" s="6"/>
    </row>
    <row r="13201" spans="3:10" x14ac:dyDescent="0.25">
      <c r="C13201" s="7">
        <v>43280.416666666664</v>
      </c>
      <c r="D13201" s="8">
        <v>12299.61</v>
      </c>
      <c r="E13201" s="8">
        <v>12359.35</v>
      </c>
      <c r="F13201" s="8">
        <v>12287.52</v>
      </c>
      <c r="G13201" s="8">
        <v>12352.35</v>
      </c>
      <c r="H13201" s="8"/>
      <c r="I13201" s="8"/>
      <c r="J13201" s="8"/>
    </row>
    <row r="13202" spans="3:10" x14ac:dyDescent="0.25">
      <c r="C13202" s="5">
        <v>43280.458333333336</v>
      </c>
      <c r="D13202" s="6">
        <v>12351.85</v>
      </c>
      <c r="E13202" s="6">
        <v>12383.75</v>
      </c>
      <c r="F13202" s="6">
        <v>12346.99</v>
      </c>
      <c r="G13202" s="6">
        <v>12371.69</v>
      </c>
      <c r="H13202" s="6"/>
      <c r="I13202" s="6"/>
      <c r="J13202" s="6"/>
    </row>
    <row r="13203" spans="3:10" x14ac:dyDescent="0.25">
      <c r="C13203" s="7">
        <v>43280.5</v>
      </c>
      <c r="D13203" s="8">
        <v>12372.19</v>
      </c>
      <c r="E13203" s="8">
        <v>12372.19</v>
      </c>
      <c r="F13203" s="8">
        <v>12298.72</v>
      </c>
      <c r="G13203" s="8">
        <v>12308.28</v>
      </c>
      <c r="H13203" s="8"/>
      <c r="I13203" s="8"/>
      <c r="J13203" s="8"/>
    </row>
    <row r="13204" spans="3:10" x14ac:dyDescent="0.25">
      <c r="C13204" s="5">
        <v>43280.541666666664</v>
      </c>
      <c r="D13204" s="6">
        <v>12308.29</v>
      </c>
      <c r="E13204" s="6">
        <v>12336.45</v>
      </c>
      <c r="F13204" s="6">
        <v>12259.28</v>
      </c>
      <c r="G13204" s="6">
        <v>12296.15</v>
      </c>
      <c r="H13204" s="6"/>
      <c r="I13204" s="6"/>
      <c r="J13204" s="6"/>
    </row>
    <row r="13205" spans="3:10" x14ac:dyDescent="0.25">
      <c r="C13205" s="7">
        <v>43280.583333333336</v>
      </c>
      <c r="D13205" s="8">
        <v>12295.15</v>
      </c>
      <c r="E13205" s="8">
        <v>12355.81</v>
      </c>
      <c r="F13205" s="8">
        <v>12291.4</v>
      </c>
      <c r="G13205" s="8">
        <v>12339.9</v>
      </c>
      <c r="H13205" s="8"/>
      <c r="I13205" s="8"/>
      <c r="J13205" s="8"/>
    </row>
    <row r="13206" spans="3:10" x14ac:dyDescent="0.25">
      <c r="C13206" s="5">
        <v>43280.625</v>
      </c>
      <c r="D13206" s="6">
        <v>12339.91</v>
      </c>
      <c r="E13206" s="6">
        <v>12359.99</v>
      </c>
      <c r="F13206" s="6">
        <v>12289.18</v>
      </c>
      <c r="G13206" s="6">
        <v>12301.24</v>
      </c>
      <c r="H13206" s="6"/>
      <c r="I13206" s="6"/>
      <c r="J13206" s="6"/>
    </row>
    <row r="13207" spans="3:10" x14ac:dyDescent="0.25">
      <c r="C13207" s="7">
        <v>43280.666666666664</v>
      </c>
      <c r="D13207" s="8">
        <v>12300.74</v>
      </c>
      <c r="E13207" s="8">
        <v>12362</v>
      </c>
      <c r="F13207" s="8">
        <v>12300.74</v>
      </c>
      <c r="G13207" s="8">
        <v>12342.79</v>
      </c>
      <c r="H13207" s="8"/>
      <c r="I13207" s="8"/>
      <c r="J13207" s="8"/>
    </row>
    <row r="13208" spans="3:10" x14ac:dyDescent="0.25">
      <c r="C13208" s="5">
        <v>43280.708333333336</v>
      </c>
      <c r="D13208" s="6">
        <v>12343.29</v>
      </c>
      <c r="E13208" s="6">
        <v>12360.98</v>
      </c>
      <c r="F13208" s="6">
        <v>12318.37</v>
      </c>
      <c r="G13208" s="6">
        <v>12345.05</v>
      </c>
      <c r="H13208" s="6"/>
      <c r="I13208" s="6"/>
      <c r="J13208" s="6"/>
    </row>
    <row r="13209" spans="3:10" x14ac:dyDescent="0.25">
      <c r="C13209" s="7">
        <v>43280.75</v>
      </c>
      <c r="D13209" s="8">
        <v>12345.04</v>
      </c>
      <c r="E13209" s="8">
        <v>12353.18</v>
      </c>
      <c r="F13209" s="8">
        <v>12294.86</v>
      </c>
      <c r="G13209" s="8">
        <v>12297.11</v>
      </c>
      <c r="H13209" s="8"/>
      <c r="I13209" s="8"/>
      <c r="J13209" s="8"/>
    </row>
    <row r="13210" spans="3:10" x14ac:dyDescent="0.25">
      <c r="C13210" s="5">
        <v>43280.791666666664</v>
      </c>
      <c r="D13210" s="6">
        <v>12296.86</v>
      </c>
      <c r="E13210" s="6">
        <v>12318.59</v>
      </c>
      <c r="F13210" s="6">
        <v>12288.92</v>
      </c>
      <c r="G13210" s="6">
        <v>12300.7</v>
      </c>
      <c r="H13210" s="6"/>
      <c r="I13210" s="6"/>
      <c r="J13210" s="6"/>
    </row>
    <row r="13211" spans="3:10" x14ac:dyDescent="0.25">
      <c r="C13211" s="7">
        <v>43280.833333333336</v>
      </c>
      <c r="D13211" s="8">
        <v>12299.7</v>
      </c>
      <c r="E13211" s="8">
        <v>12315.96</v>
      </c>
      <c r="F13211" s="8">
        <v>12295.44</v>
      </c>
      <c r="G13211" s="8">
        <v>12302.2</v>
      </c>
      <c r="H13211" s="8"/>
      <c r="I13211" s="8"/>
      <c r="J13211" s="8"/>
    </row>
    <row r="13212" spans="3:10" x14ac:dyDescent="0.25">
      <c r="C13212" s="5">
        <v>43280.875</v>
      </c>
      <c r="D13212" s="6">
        <v>12301.95</v>
      </c>
      <c r="E13212" s="6">
        <v>12304.7</v>
      </c>
      <c r="F13212" s="6">
        <v>12287.67</v>
      </c>
      <c r="G13212" s="6">
        <v>12299.94</v>
      </c>
      <c r="H13212" s="6"/>
      <c r="I13212" s="6"/>
      <c r="J13212" s="6"/>
    </row>
    <row r="13213" spans="3:10" x14ac:dyDescent="0.25">
      <c r="C13213" s="7">
        <v>43280.916666666664</v>
      </c>
      <c r="D13213" s="8">
        <v>12300.19</v>
      </c>
      <c r="E13213" s="8">
        <v>12306.19</v>
      </c>
      <c r="F13213" s="8">
        <v>12264.64</v>
      </c>
      <c r="G13213" s="8">
        <v>12285.31</v>
      </c>
      <c r="H13213" s="8"/>
      <c r="I13213" s="8"/>
      <c r="J13213" s="8"/>
    </row>
    <row r="13214" spans="3:10" x14ac:dyDescent="0.25">
      <c r="C13214" s="5">
        <v>43283.041666666664</v>
      </c>
      <c r="D13214" s="6">
        <v>12283.56</v>
      </c>
      <c r="E13214" s="6">
        <v>12297.25</v>
      </c>
      <c r="F13214" s="6">
        <v>12226.58</v>
      </c>
      <c r="G13214" s="6">
        <v>12274.09</v>
      </c>
      <c r="H13214" s="6"/>
      <c r="I13214" s="6"/>
      <c r="J13214" s="6"/>
    </row>
    <row r="13215" spans="3:10" x14ac:dyDescent="0.25">
      <c r="C13215" s="7">
        <v>43283.083333333336</v>
      </c>
      <c r="D13215" s="8">
        <v>12274.09</v>
      </c>
      <c r="E13215" s="8">
        <v>12281.74</v>
      </c>
      <c r="F13215" s="8">
        <v>12260.3</v>
      </c>
      <c r="G13215" s="8">
        <v>12275.34</v>
      </c>
      <c r="H13215" s="8"/>
      <c r="I13215" s="8"/>
      <c r="J13215" s="8"/>
    </row>
    <row r="13216" spans="3:10" x14ac:dyDescent="0.25">
      <c r="C13216" s="5">
        <v>43283.125</v>
      </c>
      <c r="D13216" s="6">
        <v>12275.9</v>
      </c>
      <c r="E13216" s="6">
        <v>12281.11</v>
      </c>
      <c r="F13216" s="6">
        <v>12254.78</v>
      </c>
      <c r="G13216" s="6">
        <v>12267.56</v>
      </c>
      <c r="H13216" s="6"/>
      <c r="I13216" s="6"/>
      <c r="J13216" s="6"/>
    </row>
    <row r="13217" spans="3:10" x14ac:dyDescent="0.25">
      <c r="C13217" s="7">
        <v>43283.166666666664</v>
      </c>
      <c r="D13217" s="8">
        <v>12268.69</v>
      </c>
      <c r="E13217" s="8">
        <v>12300.9</v>
      </c>
      <c r="F13217" s="8">
        <v>12264.68</v>
      </c>
      <c r="G13217" s="8">
        <v>12294.13</v>
      </c>
      <c r="H13217" s="8"/>
      <c r="I13217" s="8"/>
      <c r="J13217" s="8"/>
    </row>
    <row r="13218" spans="3:10" x14ac:dyDescent="0.25">
      <c r="C13218" s="5">
        <v>43283.208333333336</v>
      </c>
      <c r="D13218" s="6">
        <v>12294.13</v>
      </c>
      <c r="E13218" s="6">
        <v>12298.01</v>
      </c>
      <c r="F13218" s="6">
        <v>12271.43</v>
      </c>
      <c r="G13218" s="6">
        <v>12273.69</v>
      </c>
      <c r="H13218" s="6"/>
      <c r="I13218" s="6"/>
      <c r="J13218" s="6"/>
    </row>
    <row r="13219" spans="3:10" x14ac:dyDescent="0.25">
      <c r="C13219" s="7">
        <v>43283.25</v>
      </c>
      <c r="D13219" s="8">
        <v>12272.56</v>
      </c>
      <c r="E13219" s="8">
        <v>12273.82</v>
      </c>
      <c r="F13219" s="8">
        <v>12235.34</v>
      </c>
      <c r="G13219" s="8">
        <v>12242.11</v>
      </c>
      <c r="H13219" s="8"/>
      <c r="I13219" s="8"/>
      <c r="J13219" s="8"/>
    </row>
    <row r="13220" spans="3:10" x14ac:dyDescent="0.25">
      <c r="C13220" s="5">
        <v>43283.291666666664</v>
      </c>
      <c r="D13220" s="6">
        <v>12243.24</v>
      </c>
      <c r="E13220" s="6">
        <v>12244.37</v>
      </c>
      <c r="F13220" s="6">
        <v>12218.92</v>
      </c>
      <c r="G13220" s="6">
        <v>12233.21</v>
      </c>
      <c r="H13220" s="6"/>
      <c r="I13220" s="6"/>
      <c r="J13220" s="6"/>
    </row>
    <row r="13221" spans="3:10" x14ac:dyDescent="0.25">
      <c r="C13221" s="7">
        <v>43283.333333333336</v>
      </c>
      <c r="D13221" s="8">
        <v>12234.33</v>
      </c>
      <c r="E13221" s="8">
        <v>12234.33</v>
      </c>
      <c r="F13221" s="8">
        <v>12187.98</v>
      </c>
      <c r="G13221" s="8">
        <v>12197.14</v>
      </c>
      <c r="H13221" s="8"/>
      <c r="I13221" s="8"/>
      <c r="J13221" s="8"/>
    </row>
    <row r="13222" spans="3:10" x14ac:dyDescent="0.25">
      <c r="C13222" s="5">
        <v>43283.375</v>
      </c>
      <c r="D13222" s="6">
        <v>12171.65</v>
      </c>
      <c r="E13222" s="6">
        <v>12180.15</v>
      </c>
      <c r="F13222" s="6">
        <v>12129.18</v>
      </c>
      <c r="G13222" s="6">
        <v>12159.6</v>
      </c>
      <c r="H13222" s="6"/>
      <c r="I13222" s="6"/>
      <c r="J13222" s="6"/>
    </row>
    <row r="13223" spans="3:10" x14ac:dyDescent="0.25">
      <c r="C13223" s="7">
        <v>43283.416666666664</v>
      </c>
      <c r="D13223" s="8">
        <v>12171.04</v>
      </c>
      <c r="E13223" s="8">
        <v>12234.99</v>
      </c>
      <c r="F13223" s="8">
        <v>12130.91</v>
      </c>
      <c r="G13223" s="8">
        <v>12218.56</v>
      </c>
      <c r="H13223" s="8"/>
      <c r="I13223" s="8"/>
      <c r="J13223" s="8"/>
    </row>
    <row r="13224" spans="3:10" x14ac:dyDescent="0.25">
      <c r="C13224" s="5">
        <v>43283.458333333336</v>
      </c>
      <c r="D13224" s="6">
        <v>12219.81</v>
      </c>
      <c r="E13224" s="6">
        <v>12278.52</v>
      </c>
      <c r="F13224" s="6">
        <v>12208.35</v>
      </c>
      <c r="G13224" s="6">
        <v>12266.94</v>
      </c>
      <c r="H13224" s="6"/>
      <c r="I13224" s="6"/>
      <c r="J13224" s="6"/>
    </row>
    <row r="13225" spans="3:10" x14ac:dyDescent="0.25">
      <c r="C13225" s="7">
        <v>43283.5</v>
      </c>
      <c r="D13225" s="8">
        <v>12267.19</v>
      </c>
      <c r="E13225" s="8">
        <v>12277.2</v>
      </c>
      <c r="F13225" s="8">
        <v>12220.78</v>
      </c>
      <c r="G13225" s="8">
        <v>12230.5</v>
      </c>
      <c r="H13225" s="8"/>
      <c r="I13225" s="8"/>
      <c r="J13225" s="8"/>
    </row>
    <row r="13226" spans="3:10" x14ac:dyDescent="0.25">
      <c r="C13226" s="5">
        <v>43283.541666666664</v>
      </c>
      <c r="D13226" s="6">
        <v>12230</v>
      </c>
      <c r="E13226" s="6">
        <v>12296.21</v>
      </c>
      <c r="F13226" s="6">
        <v>12204.06</v>
      </c>
      <c r="G13226" s="6">
        <v>12277.59</v>
      </c>
      <c r="H13226" s="6"/>
      <c r="I13226" s="6"/>
      <c r="J13226" s="6"/>
    </row>
    <row r="13227" spans="3:10" x14ac:dyDescent="0.25">
      <c r="C13227" s="7">
        <v>43283.583333333336</v>
      </c>
      <c r="D13227" s="8">
        <v>12277.85</v>
      </c>
      <c r="E13227" s="8">
        <v>12286.46</v>
      </c>
      <c r="F13227" s="8">
        <v>12256.68</v>
      </c>
      <c r="G13227" s="8">
        <v>12277.42</v>
      </c>
      <c r="H13227" s="8"/>
      <c r="I13227" s="8"/>
      <c r="J13227" s="8"/>
    </row>
    <row r="13228" spans="3:10" x14ac:dyDescent="0.25">
      <c r="C13228" s="5">
        <v>43283.625</v>
      </c>
      <c r="D13228" s="6">
        <v>12276.92</v>
      </c>
      <c r="E13228" s="6">
        <v>12281.36</v>
      </c>
      <c r="F13228" s="6">
        <v>12235.18</v>
      </c>
      <c r="G13228" s="6">
        <v>12249.46</v>
      </c>
      <c r="H13228" s="6"/>
      <c r="I13228" s="6"/>
      <c r="J13228" s="6"/>
    </row>
    <row r="13229" spans="3:10" x14ac:dyDescent="0.25">
      <c r="C13229" s="7">
        <v>43283.666666666664</v>
      </c>
      <c r="D13229" s="8">
        <v>12248.71</v>
      </c>
      <c r="E13229" s="8">
        <v>12281.2</v>
      </c>
      <c r="F13229" s="8">
        <v>12227.39</v>
      </c>
      <c r="G13229" s="8">
        <v>12265.52</v>
      </c>
      <c r="H13229" s="8"/>
      <c r="I13229" s="8"/>
      <c r="J13229" s="8"/>
    </row>
    <row r="13230" spans="3:10" x14ac:dyDescent="0.25">
      <c r="C13230" s="5">
        <v>43283.708333333336</v>
      </c>
      <c r="D13230" s="6">
        <v>12269.53</v>
      </c>
      <c r="E13230" s="6">
        <v>12303.56</v>
      </c>
      <c r="F13230" s="6">
        <v>12255.04</v>
      </c>
      <c r="G13230" s="6">
        <v>12269.25</v>
      </c>
      <c r="H13230" s="6"/>
      <c r="I13230" s="6"/>
      <c r="J13230" s="6"/>
    </row>
    <row r="13231" spans="3:10" x14ac:dyDescent="0.25">
      <c r="C13231" s="7">
        <v>43283.75</v>
      </c>
      <c r="D13231" s="8">
        <v>12269.75</v>
      </c>
      <c r="E13231" s="8">
        <v>12288.5</v>
      </c>
      <c r="F13231" s="8">
        <v>12220.78</v>
      </c>
      <c r="G13231" s="8">
        <v>12233.8</v>
      </c>
      <c r="H13231" s="8"/>
      <c r="I13231" s="8"/>
      <c r="J13231" s="8"/>
    </row>
    <row r="13232" spans="3:10" x14ac:dyDescent="0.25">
      <c r="C13232" s="5">
        <v>43283.791666666664</v>
      </c>
      <c r="D13232" s="6">
        <v>12233.55</v>
      </c>
      <c r="E13232" s="6">
        <v>12251.46</v>
      </c>
      <c r="F13232" s="6">
        <v>12229.66</v>
      </c>
      <c r="G13232" s="6">
        <v>12241.05</v>
      </c>
      <c r="H13232" s="6"/>
      <c r="I13232" s="6"/>
      <c r="J13232" s="6"/>
    </row>
    <row r="13233" spans="3:10" x14ac:dyDescent="0.25">
      <c r="C13233" s="7">
        <v>43283.833333333336</v>
      </c>
      <c r="D13233" s="8">
        <v>12240.8</v>
      </c>
      <c r="E13233" s="8">
        <v>12262.57</v>
      </c>
      <c r="F13233" s="8">
        <v>12226.28</v>
      </c>
      <c r="G13233" s="8">
        <v>12255.06</v>
      </c>
      <c r="H13233" s="8"/>
      <c r="I13233" s="8"/>
      <c r="J13233" s="8"/>
    </row>
    <row r="13234" spans="3:10" x14ac:dyDescent="0.25">
      <c r="C13234" s="5">
        <v>43283.875</v>
      </c>
      <c r="D13234" s="6">
        <v>12255.31</v>
      </c>
      <c r="E13234" s="6">
        <v>12291.59</v>
      </c>
      <c r="F13234" s="6">
        <v>12255.31</v>
      </c>
      <c r="G13234" s="6">
        <v>12271.82</v>
      </c>
      <c r="H13234" s="6"/>
      <c r="I13234" s="6"/>
      <c r="J13234" s="6"/>
    </row>
    <row r="13235" spans="3:10" x14ac:dyDescent="0.25">
      <c r="C13235" s="7">
        <v>43283.916666666664</v>
      </c>
      <c r="D13235" s="8">
        <v>12272.32</v>
      </c>
      <c r="E13235" s="8">
        <v>12307.85</v>
      </c>
      <c r="F13235" s="8">
        <v>12260.81</v>
      </c>
      <c r="G13235" s="8">
        <v>12293.84</v>
      </c>
      <c r="H13235" s="8"/>
      <c r="I13235" s="8"/>
      <c r="J13235" s="8"/>
    </row>
    <row r="13236" spans="3:10" x14ac:dyDescent="0.25">
      <c r="C13236" s="5">
        <v>43283.958333333336</v>
      </c>
      <c r="D13236" s="6">
        <v>12296.37</v>
      </c>
      <c r="E13236" s="6">
        <v>12304.12</v>
      </c>
      <c r="F13236" s="6">
        <v>12293.6</v>
      </c>
      <c r="G13236" s="6">
        <v>12301.36</v>
      </c>
      <c r="H13236" s="6"/>
      <c r="I13236" s="6"/>
      <c r="J13236" s="6"/>
    </row>
    <row r="13237" spans="3:10" x14ac:dyDescent="0.25">
      <c r="C13237" s="7">
        <v>43284.041666666664</v>
      </c>
      <c r="D13237" s="8">
        <v>12299.66</v>
      </c>
      <c r="E13237" s="8">
        <v>12300.79</v>
      </c>
      <c r="F13237" s="8">
        <v>12291.77</v>
      </c>
      <c r="G13237" s="8">
        <v>12293.46</v>
      </c>
      <c r="H13237" s="8"/>
      <c r="I13237" s="8"/>
      <c r="J13237" s="8"/>
    </row>
    <row r="13238" spans="3:10" x14ac:dyDescent="0.25">
      <c r="C13238" s="5">
        <v>43284.083333333336</v>
      </c>
      <c r="D13238" s="6">
        <v>12293.46</v>
      </c>
      <c r="E13238" s="6">
        <v>12300.34</v>
      </c>
      <c r="F13238" s="6">
        <v>12292.32</v>
      </c>
      <c r="G13238" s="6">
        <v>12299.21</v>
      </c>
      <c r="H13238" s="6"/>
      <c r="I13238" s="6"/>
      <c r="J13238" s="6"/>
    </row>
    <row r="13239" spans="3:10" x14ac:dyDescent="0.25">
      <c r="C13239" s="7">
        <v>43284.125</v>
      </c>
      <c r="D13239" s="8">
        <v>12300.34</v>
      </c>
      <c r="E13239" s="8">
        <v>12301.47</v>
      </c>
      <c r="F13239" s="8">
        <v>12286.93</v>
      </c>
      <c r="G13239" s="8">
        <v>12291.44</v>
      </c>
      <c r="H13239" s="8"/>
      <c r="I13239" s="8"/>
      <c r="J13239" s="8"/>
    </row>
    <row r="13240" spans="3:10" x14ac:dyDescent="0.25">
      <c r="C13240" s="5">
        <v>43284.166666666664</v>
      </c>
      <c r="D13240" s="6">
        <v>12291.34</v>
      </c>
      <c r="E13240" s="6">
        <v>12327.53</v>
      </c>
      <c r="F13240" s="6">
        <v>12266.17</v>
      </c>
      <c r="G13240" s="6">
        <v>12277.06</v>
      </c>
      <c r="H13240" s="6"/>
      <c r="I13240" s="6"/>
      <c r="J13240" s="6"/>
    </row>
    <row r="13241" spans="3:10" x14ac:dyDescent="0.25">
      <c r="C13241" s="7">
        <v>43284.208333333336</v>
      </c>
      <c r="D13241" s="8">
        <v>12276.5</v>
      </c>
      <c r="E13241" s="8">
        <v>12301.9</v>
      </c>
      <c r="F13241" s="8">
        <v>12272.59</v>
      </c>
      <c r="G13241" s="8">
        <v>12282.73</v>
      </c>
      <c r="H13241" s="8"/>
      <c r="I13241" s="8"/>
      <c r="J13241" s="8"/>
    </row>
    <row r="13242" spans="3:10" x14ac:dyDescent="0.25">
      <c r="C13242" s="5">
        <v>43284.25</v>
      </c>
      <c r="D13242" s="6">
        <v>12281.6</v>
      </c>
      <c r="E13242" s="6">
        <v>12292.12</v>
      </c>
      <c r="F13242" s="6">
        <v>12265.82</v>
      </c>
      <c r="G13242" s="6">
        <v>12289.99</v>
      </c>
      <c r="H13242" s="6"/>
      <c r="I13242" s="6"/>
      <c r="J13242" s="6"/>
    </row>
    <row r="13243" spans="3:10" x14ac:dyDescent="0.25">
      <c r="C13243" s="7">
        <v>43284.291666666664</v>
      </c>
      <c r="D13243" s="8">
        <v>12289.99</v>
      </c>
      <c r="E13243" s="8">
        <v>12291.11</v>
      </c>
      <c r="F13243" s="8">
        <v>12277.82</v>
      </c>
      <c r="G13243" s="8">
        <v>12280.07</v>
      </c>
      <c r="H13243" s="8"/>
      <c r="I13243" s="8"/>
      <c r="J13243" s="8"/>
    </row>
    <row r="13244" spans="3:10" x14ac:dyDescent="0.25">
      <c r="C13244" s="5">
        <v>43284.333333333336</v>
      </c>
      <c r="D13244" s="6">
        <v>12278.95</v>
      </c>
      <c r="E13244" s="6">
        <v>12313.77</v>
      </c>
      <c r="F13244" s="6">
        <v>12269.95</v>
      </c>
      <c r="G13244" s="6">
        <v>12312.24</v>
      </c>
      <c r="H13244" s="6"/>
      <c r="I13244" s="6"/>
      <c r="J13244" s="6"/>
    </row>
    <row r="13245" spans="3:10" x14ac:dyDescent="0.25">
      <c r="C13245" s="7">
        <v>43284.375</v>
      </c>
      <c r="D13245" s="8">
        <v>12325.88</v>
      </c>
      <c r="E13245" s="8">
        <v>12348.59</v>
      </c>
      <c r="F13245" s="8">
        <v>12300.3</v>
      </c>
      <c r="G13245" s="8">
        <v>12337.19</v>
      </c>
      <c r="H13245" s="8"/>
      <c r="I13245" s="8"/>
      <c r="J13245" s="8"/>
    </row>
    <row r="13246" spans="3:10" x14ac:dyDescent="0.25">
      <c r="C13246" s="5">
        <v>43284.416666666664</v>
      </c>
      <c r="D13246" s="6">
        <v>12330.87</v>
      </c>
      <c r="E13246" s="6">
        <v>12351.98</v>
      </c>
      <c r="F13246" s="6">
        <v>12276.41</v>
      </c>
      <c r="G13246" s="6">
        <v>12318.94</v>
      </c>
      <c r="H13246" s="6"/>
      <c r="I13246" s="6"/>
      <c r="J13246" s="6"/>
    </row>
    <row r="13247" spans="3:10" x14ac:dyDescent="0.25">
      <c r="C13247" s="7">
        <v>43284.458333333336</v>
      </c>
      <c r="D13247" s="8">
        <v>12318.69</v>
      </c>
      <c r="E13247" s="8">
        <v>12390.16</v>
      </c>
      <c r="F13247" s="8">
        <v>12313.94</v>
      </c>
      <c r="G13247" s="8">
        <v>12364.88</v>
      </c>
      <c r="H13247" s="8"/>
      <c r="I13247" s="8"/>
      <c r="J13247" s="8"/>
    </row>
    <row r="13248" spans="3:10" x14ac:dyDescent="0.25">
      <c r="C13248" s="5">
        <v>43284.5</v>
      </c>
      <c r="D13248" s="6">
        <v>12365.13</v>
      </c>
      <c r="E13248" s="6">
        <v>12403.51</v>
      </c>
      <c r="F13248" s="6">
        <v>12325.79</v>
      </c>
      <c r="G13248" s="6">
        <v>12382.37</v>
      </c>
      <c r="H13248" s="6"/>
      <c r="I13248" s="6"/>
      <c r="J13248" s="6"/>
    </row>
    <row r="13249" spans="3:10" x14ac:dyDescent="0.25">
      <c r="C13249" s="7">
        <v>43284.541666666664</v>
      </c>
      <c r="D13249" s="8">
        <v>12383.27</v>
      </c>
      <c r="E13249" s="8">
        <v>12410.71</v>
      </c>
      <c r="F13249" s="8">
        <v>12379.47</v>
      </c>
      <c r="G13249" s="8">
        <v>12386.62</v>
      </c>
      <c r="H13249" s="8"/>
      <c r="I13249" s="8"/>
      <c r="J13249" s="8"/>
    </row>
    <row r="13250" spans="3:10" x14ac:dyDescent="0.25">
      <c r="C13250" s="5">
        <v>43284.583333333336</v>
      </c>
      <c r="D13250" s="6">
        <v>12386.37</v>
      </c>
      <c r="E13250" s="6">
        <v>12410.57</v>
      </c>
      <c r="F13250" s="6">
        <v>12380.99</v>
      </c>
      <c r="G13250" s="6">
        <v>12409.33</v>
      </c>
      <c r="H13250" s="6"/>
      <c r="I13250" s="6"/>
      <c r="J13250" s="6"/>
    </row>
    <row r="13251" spans="3:10" x14ac:dyDescent="0.25">
      <c r="C13251" s="7">
        <v>43284.625</v>
      </c>
      <c r="D13251" s="8">
        <v>12409.58</v>
      </c>
      <c r="E13251" s="8">
        <v>12429.9</v>
      </c>
      <c r="F13251" s="8">
        <v>12372.73</v>
      </c>
      <c r="G13251" s="8">
        <v>12391.27</v>
      </c>
      <c r="H13251" s="8"/>
      <c r="I13251" s="8"/>
      <c r="J13251" s="8"/>
    </row>
    <row r="13252" spans="3:10" x14ac:dyDescent="0.25">
      <c r="C13252" s="5">
        <v>43284.666666666664</v>
      </c>
      <c r="D13252" s="6">
        <v>12391.76</v>
      </c>
      <c r="E13252" s="6">
        <v>12396.18</v>
      </c>
      <c r="F13252" s="6">
        <v>12346.42</v>
      </c>
      <c r="G13252" s="6">
        <v>12359.58</v>
      </c>
      <c r="H13252" s="6"/>
      <c r="I13252" s="6"/>
      <c r="J13252" s="6"/>
    </row>
    <row r="13253" spans="3:10" x14ac:dyDescent="0.25">
      <c r="C13253" s="7">
        <v>43284.708333333336</v>
      </c>
      <c r="D13253" s="8">
        <v>12360.83</v>
      </c>
      <c r="E13253" s="8">
        <v>12367.63</v>
      </c>
      <c r="F13253" s="8">
        <v>12328</v>
      </c>
      <c r="G13253" s="8">
        <v>12333.01</v>
      </c>
      <c r="H13253" s="8"/>
      <c r="I13253" s="8"/>
      <c r="J13253" s="8"/>
    </row>
    <row r="13254" spans="3:10" x14ac:dyDescent="0.25">
      <c r="C13254" s="5">
        <v>43284.75</v>
      </c>
      <c r="D13254" s="6">
        <v>12332.01</v>
      </c>
      <c r="E13254" s="6">
        <v>12357.94</v>
      </c>
      <c r="F13254" s="6">
        <v>12321.15</v>
      </c>
      <c r="G13254" s="6">
        <v>12351.8</v>
      </c>
      <c r="H13254" s="6"/>
      <c r="I13254" s="6"/>
      <c r="J13254" s="6"/>
    </row>
    <row r="13255" spans="3:10" x14ac:dyDescent="0.25">
      <c r="C13255" s="7">
        <v>43284.791666666664</v>
      </c>
      <c r="D13255" s="8">
        <v>12351.55</v>
      </c>
      <c r="E13255" s="8">
        <v>12359.31</v>
      </c>
      <c r="F13255" s="8">
        <v>12291.45</v>
      </c>
      <c r="G13255" s="8">
        <v>12304.22</v>
      </c>
      <c r="H13255" s="8"/>
      <c r="I13255" s="8"/>
      <c r="J13255" s="8"/>
    </row>
    <row r="13256" spans="3:10" x14ac:dyDescent="0.25">
      <c r="C13256" s="5">
        <v>43284.833333333336</v>
      </c>
      <c r="D13256" s="6">
        <v>12304.47</v>
      </c>
      <c r="E13256" s="6">
        <v>12313.98</v>
      </c>
      <c r="F13256" s="6">
        <v>12295.2</v>
      </c>
      <c r="G13256" s="6">
        <v>12301.96</v>
      </c>
      <c r="H13256" s="6"/>
      <c r="I13256" s="6"/>
      <c r="J13256" s="6"/>
    </row>
    <row r="13257" spans="3:10" x14ac:dyDescent="0.25">
      <c r="C13257" s="7">
        <v>43284.875</v>
      </c>
      <c r="D13257" s="8">
        <v>12301.96</v>
      </c>
      <c r="E13257" s="8">
        <v>12313.47</v>
      </c>
      <c r="F13257" s="8">
        <v>12301.2</v>
      </c>
      <c r="G13257" s="8">
        <v>12307.45</v>
      </c>
      <c r="H13257" s="8"/>
      <c r="I13257" s="8"/>
      <c r="J13257" s="8"/>
    </row>
    <row r="13258" spans="3:10" x14ac:dyDescent="0.25">
      <c r="C13258" s="5">
        <v>43284.916666666664</v>
      </c>
      <c r="D13258" s="6">
        <v>12307.2</v>
      </c>
      <c r="E13258" s="6">
        <v>12308.2</v>
      </c>
      <c r="F13258" s="6">
        <v>12295.68</v>
      </c>
      <c r="G13258" s="6">
        <v>12306.7</v>
      </c>
      <c r="H13258" s="6"/>
      <c r="I13258" s="6"/>
      <c r="J13258" s="6"/>
    </row>
    <row r="13259" spans="3:10" x14ac:dyDescent="0.25">
      <c r="C13259" s="7">
        <v>43285.041666666664</v>
      </c>
      <c r="D13259" s="8">
        <v>12308.85</v>
      </c>
      <c r="E13259" s="8">
        <v>12308.85</v>
      </c>
      <c r="F13259" s="8">
        <v>12284.62</v>
      </c>
      <c r="G13259" s="8">
        <v>12297.25</v>
      </c>
      <c r="H13259" s="8"/>
      <c r="I13259" s="8"/>
      <c r="J13259" s="8"/>
    </row>
    <row r="13260" spans="3:10" x14ac:dyDescent="0.25">
      <c r="C13260" s="5">
        <v>43285.083333333336</v>
      </c>
      <c r="D13260" s="6">
        <v>12296.68</v>
      </c>
      <c r="E13260" s="6">
        <v>12310.91</v>
      </c>
      <c r="F13260" s="6">
        <v>12291.64</v>
      </c>
      <c r="G13260" s="6">
        <v>12294.61</v>
      </c>
      <c r="H13260" s="6"/>
      <c r="I13260" s="6"/>
      <c r="J13260" s="6"/>
    </row>
    <row r="13261" spans="3:10" x14ac:dyDescent="0.25">
      <c r="C13261" s="7">
        <v>43285.125</v>
      </c>
      <c r="D13261" s="8">
        <v>12292.34</v>
      </c>
      <c r="E13261" s="8">
        <v>12306.5</v>
      </c>
      <c r="F13261" s="8">
        <v>12291.77</v>
      </c>
      <c r="G13261" s="8">
        <v>12297.43</v>
      </c>
      <c r="H13261" s="8"/>
      <c r="I13261" s="8"/>
      <c r="J13261" s="8"/>
    </row>
    <row r="13262" spans="3:10" x14ac:dyDescent="0.25">
      <c r="C13262" s="5">
        <v>43285.166666666664</v>
      </c>
      <c r="D13262" s="6">
        <v>12298.57</v>
      </c>
      <c r="E13262" s="6">
        <v>12324.55</v>
      </c>
      <c r="F13262" s="6">
        <v>12294.51</v>
      </c>
      <c r="G13262" s="6">
        <v>12313.21</v>
      </c>
      <c r="H13262" s="6"/>
      <c r="I13262" s="6"/>
      <c r="J13262" s="6"/>
    </row>
    <row r="13263" spans="3:10" x14ac:dyDescent="0.25">
      <c r="C13263" s="7">
        <v>43285.208333333336</v>
      </c>
      <c r="D13263" s="8">
        <v>12312.08</v>
      </c>
      <c r="E13263" s="8">
        <v>12327.8</v>
      </c>
      <c r="F13263" s="8">
        <v>12309.81</v>
      </c>
      <c r="G13263" s="8">
        <v>12325.54</v>
      </c>
      <c r="H13263" s="8"/>
      <c r="I13263" s="8"/>
      <c r="J13263" s="8"/>
    </row>
    <row r="13264" spans="3:10" x14ac:dyDescent="0.25">
      <c r="C13264" s="5">
        <v>43285.25</v>
      </c>
      <c r="D13264" s="6">
        <v>12324.4</v>
      </c>
      <c r="E13264" s="6">
        <v>12326.26</v>
      </c>
      <c r="F13264" s="6">
        <v>12314.93</v>
      </c>
      <c r="G13264" s="6">
        <v>12320.59</v>
      </c>
      <c r="H13264" s="6"/>
      <c r="I13264" s="6"/>
      <c r="J13264" s="6"/>
    </row>
    <row r="13265" spans="3:10" x14ac:dyDescent="0.25">
      <c r="C13265" s="7">
        <v>43285.291666666664</v>
      </c>
      <c r="D13265" s="8">
        <v>12320.56</v>
      </c>
      <c r="E13265" s="8">
        <v>12326.22</v>
      </c>
      <c r="F13265" s="8">
        <v>12316.18</v>
      </c>
      <c r="G13265" s="8">
        <v>12321.85</v>
      </c>
      <c r="H13265" s="8"/>
      <c r="I13265" s="8"/>
      <c r="J13265" s="8"/>
    </row>
    <row r="13266" spans="3:10" x14ac:dyDescent="0.25">
      <c r="C13266" s="5">
        <v>43285.333333333336</v>
      </c>
      <c r="D13266" s="6">
        <v>12321.85</v>
      </c>
      <c r="E13266" s="6">
        <v>12329.78</v>
      </c>
      <c r="F13266" s="6">
        <v>12309.05</v>
      </c>
      <c r="G13266" s="6">
        <v>12316.09</v>
      </c>
      <c r="H13266" s="6"/>
      <c r="I13266" s="6"/>
      <c r="J13266" s="6"/>
    </row>
    <row r="13267" spans="3:10" x14ac:dyDescent="0.25">
      <c r="C13267" s="7">
        <v>43285.375</v>
      </c>
      <c r="D13267" s="8">
        <v>12316.43</v>
      </c>
      <c r="E13267" s="8">
        <v>12328.63</v>
      </c>
      <c r="F13267" s="8">
        <v>12295.73</v>
      </c>
      <c r="G13267" s="8">
        <v>12320.25</v>
      </c>
      <c r="H13267" s="8"/>
      <c r="I13267" s="8"/>
      <c r="J13267" s="8"/>
    </row>
    <row r="13268" spans="3:10" x14ac:dyDescent="0.25">
      <c r="C13268" s="5">
        <v>43285.416666666664</v>
      </c>
      <c r="D13268" s="6">
        <v>12323.44</v>
      </c>
      <c r="E13268" s="6">
        <v>12336.42</v>
      </c>
      <c r="F13268" s="6">
        <v>12304.11</v>
      </c>
      <c r="G13268" s="6">
        <v>12307.98</v>
      </c>
      <c r="H13268" s="6"/>
      <c r="I13268" s="6"/>
      <c r="J13268" s="6"/>
    </row>
    <row r="13269" spans="3:10" x14ac:dyDescent="0.25">
      <c r="C13269" s="7">
        <v>43285.458333333336</v>
      </c>
      <c r="D13269" s="8">
        <v>12308.23</v>
      </c>
      <c r="E13269" s="8">
        <v>12340.85</v>
      </c>
      <c r="F13269" s="8">
        <v>12297.49</v>
      </c>
      <c r="G13269" s="8">
        <v>12326.75</v>
      </c>
      <c r="H13269" s="8"/>
      <c r="I13269" s="8"/>
      <c r="J13269" s="8"/>
    </row>
    <row r="13270" spans="3:10" x14ac:dyDescent="0.25">
      <c r="C13270" s="5">
        <v>43285.5</v>
      </c>
      <c r="D13270" s="6">
        <v>12326.88</v>
      </c>
      <c r="E13270" s="6">
        <v>12351.68</v>
      </c>
      <c r="F13270" s="6">
        <v>12324.67</v>
      </c>
      <c r="G13270" s="6">
        <v>12331.04</v>
      </c>
      <c r="H13270" s="6"/>
      <c r="I13270" s="6"/>
      <c r="J13270" s="6"/>
    </row>
    <row r="13271" spans="3:10" x14ac:dyDescent="0.25">
      <c r="C13271" s="7">
        <v>43285.541666666664</v>
      </c>
      <c r="D13271" s="8">
        <v>12331.05</v>
      </c>
      <c r="E13271" s="8">
        <v>12344.18</v>
      </c>
      <c r="F13271" s="8">
        <v>12331.05</v>
      </c>
      <c r="G13271" s="8">
        <v>12341.57</v>
      </c>
      <c r="H13271" s="8"/>
      <c r="I13271" s="8"/>
      <c r="J13271" s="8"/>
    </row>
    <row r="13272" spans="3:10" x14ac:dyDescent="0.25">
      <c r="C13272" s="5">
        <v>43285.583333333336</v>
      </c>
      <c r="D13272" s="6">
        <v>12341.32</v>
      </c>
      <c r="E13272" s="6">
        <v>12344.45</v>
      </c>
      <c r="F13272" s="6">
        <v>12329.51</v>
      </c>
      <c r="G13272" s="6">
        <v>12331.88</v>
      </c>
      <c r="H13272" s="6"/>
      <c r="I13272" s="6"/>
      <c r="J13272" s="6"/>
    </row>
    <row r="13273" spans="3:10" x14ac:dyDescent="0.25">
      <c r="C13273" s="7">
        <v>43285.625</v>
      </c>
      <c r="D13273" s="8">
        <v>12331.63</v>
      </c>
      <c r="E13273" s="8">
        <v>12335.98</v>
      </c>
      <c r="F13273" s="8">
        <v>12305.93</v>
      </c>
      <c r="G13273" s="8">
        <v>12314.04</v>
      </c>
      <c r="H13273" s="8"/>
      <c r="I13273" s="8"/>
      <c r="J13273" s="8"/>
    </row>
    <row r="13274" spans="3:10" x14ac:dyDescent="0.25">
      <c r="C13274" s="5">
        <v>43285.666666666664</v>
      </c>
      <c r="D13274" s="6">
        <v>12314.03</v>
      </c>
      <c r="E13274" s="6">
        <v>12322.62</v>
      </c>
      <c r="F13274" s="6">
        <v>12287.45</v>
      </c>
      <c r="G13274" s="6">
        <v>12296.51</v>
      </c>
      <c r="H13274" s="6"/>
      <c r="I13274" s="6"/>
      <c r="J13274" s="6"/>
    </row>
    <row r="13275" spans="3:10" x14ac:dyDescent="0.25">
      <c r="C13275" s="7">
        <v>43285.708333333336</v>
      </c>
      <c r="D13275" s="8">
        <v>12294.26</v>
      </c>
      <c r="E13275" s="8">
        <v>12310.61</v>
      </c>
      <c r="F13275" s="8">
        <v>12283.66</v>
      </c>
      <c r="G13275" s="8">
        <v>12309.56</v>
      </c>
      <c r="H13275" s="8"/>
      <c r="I13275" s="8"/>
      <c r="J13275" s="8"/>
    </row>
    <row r="13276" spans="3:10" x14ac:dyDescent="0.25">
      <c r="C13276" s="5">
        <v>43285.75</v>
      </c>
      <c r="D13276" s="6">
        <v>12309.91</v>
      </c>
      <c r="E13276" s="6">
        <v>12333.54</v>
      </c>
      <c r="F13276" s="6">
        <v>12307.05</v>
      </c>
      <c r="G13276" s="6">
        <v>12325.77</v>
      </c>
      <c r="H13276" s="6"/>
      <c r="I13276" s="6"/>
      <c r="J13276" s="6"/>
    </row>
    <row r="13277" spans="3:10" x14ac:dyDescent="0.25">
      <c r="C13277" s="7">
        <v>43285.791666666664</v>
      </c>
      <c r="D13277" s="8">
        <v>12326.02</v>
      </c>
      <c r="E13277" s="8">
        <v>12334.92</v>
      </c>
      <c r="F13277" s="8">
        <v>12320.66</v>
      </c>
      <c r="G13277" s="8">
        <v>12332.78</v>
      </c>
      <c r="H13277" s="8"/>
      <c r="I13277" s="8"/>
      <c r="J13277" s="8"/>
    </row>
    <row r="13278" spans="3:10" x14ac:dyDescent="0.25">
      <c r="C13278" s="5">
        <v>43285.833333333336</v>
      </c>
      <c r="D13278" s="6">
        <v>12333.28</v>
      </c>
      <c r="E13278" s="6">
        <v>12333.78</v>
      </c>
      <c r="F13278" s="6">
        <v>12329.02</v>
      </c>
      <c r="G13278" s="6">
        <v>12333.52</v>
      </c>
      <c r="H13278" s="6"/>
      <c r="I13278" s="6"/>
      <c r="J13278" s="6"/>
    </row>
    <row r="13279" spans="3:10" x14ac:dyDescent="0.25">
      <c r="C13279" s="7">
        <v>43285.875</v>
      </c>
      <c r="D13279" s="8">
        <v>12333.02</v>
      </c>
      <c r="E13279" s="8">
        <v>12344.28</v>
      </c>
      <c r="F13279" s="8">
        <v>12333.02</v>
      </c>
      <c r="G13279" s="8">
        <v>12342.27</v>
      </c>
      <c r="H13279" s="8"/>
      <c r="I13279" s="8"/>
      <c r="J13279" s="8"/>
    </row>
    <row r="13280" spans="3:10" x14ac:dyDescent="0.25">
      <c r="C13280" s="5">
        <v>43285.916666666664</v>
      </c>
      <c r="D13280" s="6">
        <v>12342.02</v>
      </c>
      <c r="E13280" s="6">
        <v>12342.78</v>
      </c>
      <c r="F13280" s="6">
        <v>12330.01</v>
      </c>
      <c r="G13280" s="6">
        <v>12336.76</v>
      </c>
      <c r="H13280" s="6"/>
      <c r="I13280" s="6"/>
      <c r="J13280" s="6"/>
    </row>
    <row r="13281" spans="3:10" x14ac:dyDescent="0.25">
      <c r="C13281" s="7">
        <v>43286.041666666664</v>
      </c>
      <c r="D13281" s="8">
        <v>12336.76</v>
      </c>
      <c r="E13281" s="8">
        <v>12340.27</v>
      </c>
      <c r="F13281" s="8">
        <v>12326.21</v>
      </c>
      <c r="G13281" s="8">
        <v>12328.44</v>
      </c>
      <c r="H13281" s="8"/>
      <c r="I13281" s="8"/>
      <c r="J13281" s="8"/>
    </row>
    <row r="13282" spans="3:10" x14ac:dyDescent="0.25">
      <c r="C13282" s="5">
        <v>43286.083333333336</v>
      </c>
      <c r="D13282" s="6">
        <v>12328.44</v>
      </c>
      <c r="E13282" s="6">
        <v>12330.7</v>
      </c>
      <c r="F13282" s="6">
        <v>12320.77</v>
      </c>
      <c r="G13282" s="6">
        <v>12326.8</v>
      </c>
      <c r="H13282" s="6"/>
      <c r="I13282" s="6"/>
      <c r="J13282" s="6"/>
    </row>
    <row r="13283" spans="3:10" x14ac:dyDescent="0.25">
      <c r="C13283" s="7">
        <v>43286.125</v>
      </c>
      <c r="D13283" s="8">
        <v>12327.93</v>
      </c>
      <c r="E13283" s="8">
        <v>12339.75</v>
      </c>
      <c r="F13283" s="8">
        <v>12308.1</v>
      </c>
      <c r="G13283" s="8">
        <v>12308.67</v>
      </c>
      <c r="H13283" s="8"/>
      <c r="I13283" s="8"/>
      <c r="J13283" s="8"/>
    </row>
    <row r="13284" spans="3:10" x14ac:dyDescent="0.25">
      <c r="C13284" s="5">
        <v>43286.166666666664</v>
      </c>
      <c r="D13284" s="6">
        <v>12308.1</v>
      </c>
      <c r="E13284" s="6">
        <v>12344.05</v>
      </c>
      <c r="F13284" s="6">
        <v>12293.78</v>
      </c>
      <c r="G13284" s="6">
        <v>12334.62</v>
      </c>
      <c r="H13284" s="6"/>
      <c r="I13284" s="6"/>
      <c r="J13284" s="6"/>
    </row>
    <row r="13285" spans="3:10" x14ac:dyDescent="0.25">
      <c r="C13285" s="7">
        <v>43286.208333333336</v>
      </c>
      <c r="D13285" s="8">
        <v>12333.48</v>
      </c>
      <c r="E13285" s="8">
        <v>12347.09</v>
      </c>
      <c r="F13285" s="8">
        <v>12328.97</v>
      </c>
      <c r="G13285" s="8">
        <v>12342.42</v>
      </c>
      <c r="H13285" s="8"/>
      <c r="I13285" s="8"/>
      <c r="J13285" s="8"/>
    </row>
    <row r="13286" spans="3:10" x14ac:dyDescent="0.25">
      <c r="C13286" s="5">
        <v>43286.25</v>
      </c>
      <c r="D13286" s="6">
        <v>12342.99</v>
      </c>
      <c r="E13286" s="6">
        <v>12344.68</v>
      </c>
      <c r="F13286" s="6">
        <v>12307.57</v>
      </c>
      <c r="G13286" s="6">
        <v>12315.49</v>
      </c>
      <c r="H13286" s="6"/>
      <c r="I13286" s="6"/>
      <c r="J13286" s="6"/>
    </row>
    <row r="13287" spans="3:10" x14ac:dyDescent="0.25">
      <c r="C13287" s="7">
        <v>43286.291666666664</v>
      </c>
      <c r="D13287" s="8">
        <v>12314.36</v>
      </c>
      <c r="E13287" s="8">
        <v>12322.29</v>
      </c>
      <c r="F13287" s="8">
        <v>12310.86</v>
      </c>
      <c r="G13287" s="8">
        <v>12314.32</v>
      </c>
      <c r="H13287" s="8"/>
      <c r="I13287" s="8"/>
      <c r="J13287" s="8"/>
    </row>
    <row r="13288" spans="3:10" x14ac:dyDescent="0.25">
      <c r="C13288" s="5">
        <v>43286.333333333336</v>
      </c>
      <c r="D13288" s="6">
        <v>12312.62</v>
      </c>
      <c r="E13288" s="6">
        <v>12326.41</v>
      </c>
      <c r="F13288" s="6">
        <v>12300.86</v>
      </c>
      <c r="G13288" s="6">
        <v>12324.94</v>
      </c>
      <c r="H13288" s="6"/>
      <c r="I13288" s="6"/>
      <c r="J13288" s="6"/>
    </row>
    <row r="13289" spans="3:10" x14ac:dyDescent="0.25">
      <c r="C13289" s="7">
        <v>43286.375</v>
      </c>
      <c r="D13289" s="8">
        <v>12321.3</v>
      </c>
      <c r="E13289" s="8">
        <v>12337.91</v>
      </c>
      <c r="F13289" s="8">
        <v>12309.25</v>
      </c>
      <c r="G13289" s="8">
        <v>12336.65</v>
      </c>
      <c r="H13289" s="8"/>
      <c r="I13289" s="8"/>
      <c r="J13289" s="8"/>
    </row>
    <row r="13290" spans="3:10" x14ac:dyDescent="0.25">
      <c r="C13290" s="5">
        <v>43286.416666666664</v>
      </c>
      <c r="D13290" s="6">
        <v>12335.58</v>
      </c>
      <c r="E13290" s="6">
        <v>12468.91</v>
      </c>
      <c r="F13290" s="6">
        <v>12335.58</v>
      </c>
      <c r="G13290" s="6">
        <v>12457.23</v>
      </c>
      <c r="H13290" s="6"/>
      <c r="I13290" s="6"/>
      <c r="J13290" s="6"/>
    </row>
    <row r="13291" spans="3:10" x14ac:dyDescent="0.25">
      <c r="C13291" s="7">
        <v>43286.458333333336</v>
      </c>
      <c r="D13291" s="8">
        <v>12456.98</v>
      </c>
      <c r="E13291" s="8">
        <v>12462.03</v>
      </c>
      <c r="F13291" s="8">
        <v>12410.56</v>
      </c>
      <c r="G13291" s="8">
        <v>12448.54</v>
      </c>
      <c r="H13291" s="8"/>
      <c r="I13291" s="8"/>
      <c r="J13291" s="8"/>
    </row>
    <row r="13292" spans="3:10" x14ac:dyDescent="0.25">
      <c r="C13292" s="5">
        <v>43286.5</v>
      </c>
      <c r="D13292" s="6">
        <v>12449.54</v>
      </c>
      <c r="E13292" s="6">
        <v>12477.95</v>
      </c>
      <c r="F13292" s="6">
        <v>12427.42</v>
      </c>
      <c r="G13292" s="6">
        <v>12467.88</v>
      </c>
      <c r="H13292" s="6"/>
      <c r="I13292" s="6"/>
      <c r="J13292" s="6"/>
    </row>
    <row r="13293" spans="3:10" x14ac:dyDescent="0.25">
      <c r="C13293" s="7">
        <v>43286.541666666664</v>
      </c>
      <c r="D13293" s="8">
        <v>12468.13</v>
      </c>
      <c r="E13293" s="8">
        <v>12504.54</v>
      </c>
      <c r="F13293" s="8">
        <v>12454.61</v>
      </c>
      <c r="G13293" s="8">
        <v>12498.28</v>
      </c>
      <c r="H13293" s="8"/>
      <c r="I13293" s="8"/>
      <c r="J13293" s="8"/>
    </row>
    <row r="13294" spans="3:10" x14ac:dyDescent="0.25">
      <c r="C13294" s="5">
        <v>43286.583333333336</v>
      </c>
      <c r="D13294" s="6">
        <v>12499.28</v>
      </c>
      <c r="E13294" s="6">
        <v>12515.74</v>
      </c>
      <c r="F13294" s="6">
        <v>12493.9</v>
      </c>
      <c r="G13294" s="6">
        <v>12515.24</v>
      </c>
      <c r="H13294" s="6"/>
      <c r="I13294" s="6"/>
      <c r="J13294" s="6"/>
    </row>
    <row r="13295" spans="3:10" x14ac:dyDescent="0.25">
      <c r="C13295" s="7">
        <v>43286.625</v>
      </c>
      <c r="D13295" s="8">
        <v>12515.23</v>
      </c>
      <c r="E13295" s="8">
        <v>12518.24</v>
      </c>
      <c r="F13295" s="8">
        <v>12469.46</v>
      </c>
      <c r="G13295" s="8">
        <v>12475.98</v>
      </c>
      <c r="H13295" s="8"/>
      <c r="I13295" s="8"/>
      <c r="J13295" s="8"/>
    </row>
    <row r="13296" spans="3:10" x14ac:dyDescent="0.25">
      <c r="C13296" s="5">
        <v>43286.666666666664</v>
      </c>
      <c r="D13296" s="6">
        <v>12476.48</v>
      </c>
      <c r="E13296" s="6">
        <v>12484.11</v>
      </c>
      <c r="F13296" s="6">
        <v>12416.45</v>
      </c>
      <c r="G13296" s="6">
        <v>12418.5</v>
      </c>
      <c r="H13296" s="6"/>
      <c r="I13296" s="6"/>
      <c r="J13296" s="6"/>
    </row>
    <row r="13297" spans="3:10" x14ac:dyDescent="0.25">
      <c r="C13297" s="7">
        <v>43286.708333333336</v>
      </c>
      <c r="D13297" s="8">
        <v>12418.25</v>
      </c>
      <c r="E13297" s="8">
        <v>12449.48</v>
      </c>
      <c r="F13297" s="8">
        <v>12401.13</v>
      </c>
      <c r="G13297" s="8">
        <v>12421.58</v>
      </c>
      <c r="H13297" s="8"/>
      <c r="I13297" s="8"/>
      <c r="J13297" s="8"/>
    </row>
    <row r="13298" spans="3:10" x14ac:dyDescent="0.25">
      <c r="C13298" s="5">
        <v>43286.75</v>
      </c>
      <c r="D13298" s="6">
        <v>12419.58</v>
      </c>
      <c r="E13298" s="6">
        <v>12483.83</v>
      </c>
      <c r="F13298" s="6">
        <v>12417.08</v>
      </c>
      <c r="G13298" s="6">
        <v>12477.33</v>
      </c>
      <c r="H13298" s="6"/>
      <c r="I13298" s="6"/>
      <c r="J13298" s="6"/>
    </row>
    <row r="13299" spans="3:10" x14ac:dyDescent="0.25">
      <c r="C13299" s="7">
        <v>43286.791666666664</v>
      </c>
      <c r="D13299" s="8">
        <v>12477.58</v>
      </c>
      <c r="E13299" s="8">
        <v>12494.5</v>
      </c>
      <c r="F13299" s="8">
        <v>12469.82</v>
      </c>
      <c r="G13299" s="8">
        <v>12483.69</v>
      </c>
      <c r="H13299" s="8"/>
      <c r="I13299" s="8"/>
      <c r="J13299" s="8"/>
    </row>
    <row r="13300" spans="3:10" x14ac:dyDescent="0.25">
      <c r="C13300" s="5">
        <v>43286.833333333336</v>
      </c>
      <c r="D13300" s="6">
        <v>12483.44</v>
      </c>
      <c r="E13300" s="6">
        <v>12490.19</v>
      </c>
      <c r="F13300" s="6">
        <v>12473.67</v>
      </c>
      <c r="G13300" s="6">
        <v>12480.18</v>
      </c>
      <c r="H13300" s="6"/>
      <c r="I13300" s="6"/>
      <c r="J13300" s="6"/>
    </row>
    <row r="13301" spans="3:10" x14ac:dyDescent="0.25">
      <c r="C13301" s="7">
        <v>43286.875</v>
      </c>
      <c r="D13301" s="8">
        <v>12481.43</v>
      </c>
      <c r="E13301" s="8">
        <v>12494.69</v>
      </c>
      <c r="F13301" s="8">
        <v>12452.65</v>
      </c>
      <c r="G13301" s="8">
        <v>12468.41</v>
      </c>
      <c r="H13301" s="8"/>
      <c r="I13301" s="8"/>
      <c r="J13301" s="8"/>
    </row>
    <row r="13302" spans="3:10" x14ac:dyDescent="0.25">
      <c r="C13302" s="5">
        <v>43286.916666666664</v>
      </c>
      <c r="D13302" s="6">
        <v>12468.16</v>
      </c>
      <c r="E13302" s="6">
        <v>12489.67</v>
      </c>
      <c r="F13302" s="6">
        <v>12466.41</v>
      </c>
      <c r="G13302" s="6">
        <v>12480.91</v>
      </c>
      <c r="H13302" s="6"/>
      <c r="I13302" s="6"/>
      <c r="J13302" s="6"/>
    </row>
    <row r="13303" spans="3:10" x14ac:dyDescent="0.25">
      <c r="C13303" s="7">
        <v>43286.958333333336</v>
      </c>
      <c r="D13303" s="8">
        <v>12474.53</v>
      </c>
      <c r="E13303" s="8">
        <v>12481.86</v>
      </c>
      <c r="F13303" s="8">
        <v>12474.53</v>
      </c>
      <c r="G13303" s="8">
        <v>12476.17</v>
      </c>
      <c r="H13303" s="8"/>
      <c r="I13303" s="8"/>
      <c r="J13303" s="8"/>
    </row>
    <row r="13304" spans="3:10" x14ac:dyDescent="0.25">
      <c r="C13304" s="5">
        <v>43287.041666666664</v>
      </c>
      <c r="D13304" s="6">
        <v>12468.25</v>
      </c>
      <c r="E13304" s="6">
        <v>12469.68</v>
      </c>
      <c r="F13304" s="6">
        <v>12459.92</v>
      </c>
      <c r="G13304" s="6">
        <v>12461.06</v>
      </c>
      <c r="H13304" s="6"/>
      <c r="I13304" s="6"/>
      <c r="J13304" s="6"/>
    </row>
    <row r="13305" spans="3:10" x14ac:dyDescent="0.25">
      <c r="C13305" s="7">
        <v>43287.083333333336</v>
      </c>
      <c r="D13305" s="8">
        <v>12459.92</v>
      </c>
      <c r="E13305" s="8">
        <v>12461.7</v>
      </c>
      <c r="F13305" s="8">
        <v>12452.58</v>
      </c>
      <c r="G13305" s="8">
        <v>12454.86</v>
      </c>
      <c r="H13305" s="8"/>
      <c r="I13305" s="8"/>
      <c r="J13305" s="8"/>
    </row>
    <row r="13306" spans="3:10" x14ac:dyDescent="0.25">
      <c r="C13306" s="5">
        <v>43287.125</v>
      </c>
      <c r="D13306" s="6">
        <v>12454.29</v>
      </c>
      <c r="E13306" s="6">
        <v>12481.42</v>
      </c>
      <c r="F13306" s="6">
        <v>12453.72</v>
      </c>
      <c r="G13306" s="6">
        <v>12476.86</v>
      </c>
      <c r="H13306" s="6"/>
      <c r="I13306" s="6"/>
      <c r="J13306" s="6"/>
    </row>
    <row r="13307" spans="3:10" x14ac:dyDescent="0.25">
      <c r="C13307" s="7">
        <v>43287.166666666664</v>
      </c>
      <c r="D13307" s="8">
        <v>12477.03</v>
      </c>
      <c r="E13307" s="8">
        <v>12488.14</v>
      </c>
      <c r="F13307" s="8">
        <v>12465.63</v>
      </c>
      <c r="G13307" s="8">
        <v>12483.08</v>
      </c>
      <c r="H13307" s="8"/>
      <c r="I13307" s="8"/>
      <c r="J13307" s="8"/>
    </row>
    <row r="13308" spans="3:10" x14ac:dyDescent="0.25">
      <c r="C13308" s="5">
        <v>43287.208333333336</v>
      </c>
      <c r="D13308" s="6">
        <v>12482.51</v>
      </c>
      <c r="E13308" s="6">
        <v>12483.08</v>
      </c>
      <c r="F13308" s="6">
        <v>12473.96</v>
      </c>
      <c r="G13308" s="6">
        <v>12475.66</v>
      </c>
      <c r="H13308" s="6"/>
      <c r="I13308" s="6"/>
      <c r="J13308" s="6"/>
    </row>
    <row r="13309" spans="3:10" x14ac:dyDescent="0.25">
      <c r="C13309" s="7">
        <v>43287.25</v>
      </c>
      <c r="D13309" s="8">
        <v>12475.1</v>
      </c>
      <c r="E13309" s="8">
        <v>12485.86</v>
      </c>
      <c r="F13309" s="8">
        <v>12468.26</v>
      </c>
      <c r="G13309" s="8">
        <v>12485.86</v>
      </c>
      <c r="H13309" s="8"/>
      <c r="I13309" s="8"/>
      <c r="J13309" s="8"/>
    </row>
    <row r="13310" spans="3:10" x14ac:dyDescent="0.25">
      <c r="C13310" s="5">
        <v>43287.291666666664</v>
      </c>
      <c r="D13310" s="6">
        <v>12484.73</v>
      </c>
      <c r="E13310" s="6">
        <v>12527.16</v>
      </c>
      <c r="F13310" s="6">
        <v>12475.51</v>
      </c>
      <c r="G13310" s="6">
        <v>12508.21</v>
      </c>
      <c r="H13310" s="6"/>
      <c r="I13310" s="6"/>
      <c r="J13310" s="6"/>
    </row>
    <row r="13311" spans="3:10" x14ac:dyDescent="0.25">
      <c r="C13311" s="7">
        <v>43287.333333333336</v>
      </c>
      <c r="D13311" s="8">
        <v>12507.07</v>
      </c>
      <c r="E13311" s="8">
        <v>12531.59</v>
      </c>
      <c r="F13311" s="8">
        <v>12504.79</v>
      </c>
      <c r="G13311" s="8">
        <v>12522.03</v>
      </c>
      <c r="H13311" s="8"/>
      <c r="I13311" s="8"/>
      <c r="J13311" s="8"/>
    </row>
    <row r="13312" spans="3:10" x14ac:dyDescent="0.25">
      <c r="C13312" s="5">
        <v>43287.375</v>
      </c>
      <c r="D13312" s="6">
        <v>12540.83</v>
      </c>
      <c r="E13312" s="6">
        <v>12555.45</v>
      </c>
      <c r="F13312" s="6">
        <v>12492.94</v>
      </c>
      <c r="G13312" s="6">
        <v>12511.83</v>
      </c>
      <c r="H13312" s="6"/>
      <c r="I13312" s="6"/>
      <c r="J13312" s="6"/>
    </row>
    <row r="13313" spans="3:10" x14ac:dyDescent="0.25">
      <c r="C13313" s="7">
        <v>43287.416666666664</v>
      </c>
      <c r="D13313" s="8">
        <v>12516.58</v>
      </c>
      <c r="E13313" s="8">
        <v>12517.58</v>
      </c>
      <c r="F13313" s="8">
        <v>12450.33</v>
      </c>
      <c r="G13313" s="8">
        <v>12468.83</v>
      </c>
      <c r="H13313" s="8"/>
      <c r="I13313" s="8"/>
      <c r="J13313" s="8"/>
    </row>
    <row r="13314" spans="3:10" x14ac:dyDescent="0.25">
      <c r="C13314" s="5">
        <v>43287.458333333336</v>
      </c>
      <c r="D13314" s="6">
        <v>12468.58</v>
      </c>
      <c r="E13314" s="6">
        <v>12495.5</v>
      </c>
      <c r="F13314" s="6">
        <v>12441.9</v>
      </c>
      <c r="G13314" s="6">
        <v>12480.83</v>
      </c>
      <c r="H13314" s="6"/>
      <c r="I13314" s="6"/>
      <c r="J13314" s="6"/>
    </row>
    <row r="13315" spans="3:10" x14ac:dyDescent="0.25">
      <c r="C13315" s="7">
        <v>43287.5</v>
      </c>
      <c r="D13315" s="8">
        <v>12481.83</v>
      </c>
      <c r="E13315" s="8">
        <v>12498.1</v>
      </c>
      <c r="F13315" s="8">
        <v>12459.77</v>
      </c>
      <c r="G13315" s="8">
        <v>12482.13</v>
      </c>
      <c r="H13315" s="8"/>
      <c r="I13315" s="8"/>
      <c r="J13315" s="8"/>
    </row>
    <row r="13316" spans="3:10" x14ac:dyDescent="0.25">
      <c r="C13316" s="5">
        <v>43287.541666666664</v>
      </c>
      <c r="D13316" s="6">
        <v>12481.12</v>
      </c>
      <c r="E13316" s="6">
        <v>12484.42</v>
      </c>
      <c r="F13316" s="6">
        <v>12459.13</v>
      </c>
      <c r="G13316" s="6">
        <v>12470.76</v>
      </c>
      <c r="H13316" s="6"/>
      <c r="I13316" s="6"/>
      <c r="J13316" s="6"/>
    </row>
    <row r="13317" spans="3:10" x14ac:dyDescent="0.25">
      <c r="C13317" s="7">
        <v>43287.583333333336</v>
      </c>
      <c r="D13317" s="8">
        <v>12470.26</v>
      </c>
      <c r="E13317" s="8">
        <v>12475.05</v>
      </c>
      <c r="F13317" s="8">
        <v>12444.39</v>
      </c>
      <c r="G13317" s="8">
        <v>12455.48</v>
      </c>
      <c r="H13317" s="8"/>
      <c r="I13317" s="8"/>
      <c r="J13317" s="8"/>
    </row>
    <row r="13318" spans="3:10" x14ac:dyDescent="0.25">
      <c r="C13318" s="5">
        <v>43287.625</v>
      </c>
      <c r="D13318" s="6">
        <v>12455.23</v>
      </c>
      <c r="E13318" s="6">
        <v>12490.41</v>
      </c>
      <c r="F13318" s="6">
        <v>12439.93</v>
      </c>
      <c r="G13318" s="6">
        <v>12440.2</v>
      </c>
      <c r="H13318" s="6"/>
      <c r="I13318" s="6"/>
      <c r="J13318" s="6"/>
    </row>
    <row r="13319" spans="3:10" x14ac:dyDescent="0.25">
      <c r="C13319" s="7">
        <v>43287.666666666664</v>
      </c>
      <c r="D13319" s="8">
        <v>12439.95</v>
      </c>
      <c r="E13319" s="8">
        <v>12463.08</v>
      </c>
      <c r="F13319" s="8">
        <v>12425.39</v>
      </c>
      <c r="G13319" s="8">
        <v>12455.77</v>
      </c>
      <c r="H13319" s="8"/>
      <c r="I13319" s="8"/>
      <c r="J13319" s="8"/>
    </row>
    <row r="13320" spans="3:10" x14ac:dyDescent="0.25">
      <c r="C13320" s="5">
        <v>43287.708333333336</v>
      </c>
      <c r="D13320" s="6">
        <v>12455.27</v>
      </c>
      <c r="E13320" s="6">
        <v>12468.36</v>
      </c>
      <c r="F13320" s="6">
        <v>12427.83</v>
      </c>
      <c r="G13320" s="6">
        <v>12462.94</v>
      </c>
      <c r="H13320" s="6"/>
      <c r="I13320" s="6"/>
      <c r="J13320" s="6"/>
    </row>
    <row r="13321" spans="3:10" x14ac:dyDescent="0.25">
      <c r="C13321" s="7">
        <v>43287.75</v>
      </c>
      <c r="D13321" s="8">
        <v>12463.94</v>
      </c>
      <c r="E13321" s="8">
        <v>12513</v>
      </c>
      <c r="F13321" s="8">
        <v>12461.08</v>
      </c>
      <c r="G13321" s="8">
        <v>12508.38</v>
      </c>
      <c r="H13321" s="8"/>
      <c r="I13321" s="8"/>
      <c r="J13321" s="8"/>
    </row>
    <row r="13322" spans="3:10" x14ac:dyDescent="0.25">
      <c r="C13322" s="5">
        <v>43287.791666666664</v>
      </c>
      <c r="D13322" s="6">
        <v>12507.88</v>
      </c>
      <c r="E13322" s="6">
        <v>12515.76</v>
      </c>
      <c r="F13322" s="6">
        <v>12496.73</v>
      </c>
      <c r="G13322" s="6">
        <v>12504.99</v>
      </c>
      <c r="H13322" s="6"/>
      <c r="I13322" s="6"/>
      <c r="J13322" s="6"/>
    </row>
    <row r="13323" spans="3:10" x14ac:dyDescent="0.25">
      <c r="C13323" s="7">
        <v>43287.833333333336</v>
      </c>
      <c r="D13323" s="8">
        <v>12504.49</v>
      </c>
      <c r="E13323" s="8">
        <v>12516.25</v>
      </c>
      <c r="F13323" s="8">
        <v>12500.48</v>
      </c>
      <c r="G13323" s="8">
        <v>12512.24</v>
      </c>
      <c r="H13323" s="8"/>
      <c r="I13323" s="8"/>
      <c r="J13323" s="8"/>
    </row>
    <row r="13324" spans="3:10" x14ac:dyDescent="0.25">
      <c r="C13324" s="5">
        <v>43287.875</v>
      </c>
      <c r="D13324" s="6">
        <v>12512.49</v>
      </c>
      <c r="E13324" s="6">
        <v>12513.99</v>
      </c>
      <c r="F13324" s="6">
        <v>12497.97</v>
      </c>
      <c r="G13324" s="6">
        <v>12507.48</v>
      </c>
      <c r="H13324" s="6"/>
      <c r="I13324" s="6"/>
      <c r="J13324" s="6"/>
    </row>
    <row r="13325" spans="3:10" x14ac:dyDescent="0.25">
      <c r="C13325" s="7">
        <v>43287.916666666664</v>
      </c>
      <c r="D13325" s="8">
        <v>12506.98</v>
      </c>
      <c r="E13325" s="8">
        <v>12517.23</v>
      </c>
      <c r="F13325" s="8">
        <v>12495.46</v>
      </c>
      <c r="G13325" s="8">
        <v>12505.07</v>
      </c>
      <c r="H13325" s="8"/>
      <c r="I13325" s="8"/>
      <c r="J13325" s="8"/>
    </row>
    <row r="13326" spans="3:10" x14ac:dyDescent="0.25">
      <c r="C13326" s="5">
        <v>43290.041666666664</v>
      </c>
      <c r="D13326" s="6">
        <v>12505.21</v>
      </c>
      <c r="E13326" s="6">
        <v>12517.73</v>
      </c>
      <c r="F13326" s="6">
        <v>12504.08</v>
      </c>
      <c r="G13326" s="6">
        <v>12514.9</v>
      </c>
      <c r="H13326" s="6"/>
      <c r="I13326" s="6"/>
      <c r="J13326" s="6"/>
    </row>
    <row r="13327" spans="3:10" x14ac:dyDescent="0.25">
      <c r="C13327" s="7">
        <v>43290.083333333336</v>
      </c>
      <c r="D13327" s="8">
        <v>12514.33</v>
      </c>
      <c r="E13327" s="8">
        <v>12526.77</v>
      </c>
      <c r="F13327" s="8">
        <v>12510.94</v>
      </c>
      <c r="G13327" s="8">
        <v>12522.24</v>
      </c>
      <c r="H13327" s="8"/>
      <c r="I13327" s="8"/>
      <c r="J13327" s="8"/>
    </row>
    <row r="13328" spans="3:10" x14ac:dyDescent="0.25">
      <c r="C13328" s="5">
        <v>43290.125</v>
      </c>
      <c r="D13328" s="6">
        <v>12521.11</v>
      </c>
      <c r="E13328" s="6">
        <v>12541.21</v>
      </c>
      <c r="F13328" s="6">
        <v>12519.98</v>
      </c>
      <c r="G13328" s="6">
        <v>12537.81</v>
      </c>
      <c r="H13328" s="6"/>
      <c r="I13328" s="6"/>
      <c r="J13328" s="6"/>
    </row>
    <row r="13329" spans="3:10" x14ac:dyDescent="0.25">
      <c r="C13329" s="7">
        <v>43290.166666666664</v>
      </c>
      <c r="D13329" s="8">
        <v>12536.68</v>
      </c>
      <c r="E13329" s="8">
        <v>12559.23</v>
      </c>
      <c r="F13329" s="8">
        <v>12535</v>
      </c>
      <c r="G13329" s="8">
        <v>12558.1</v>
      </c>
      <c r="H13329" s="8"/>
      <c r="I13329" s="8"/>
      <c r="J13329" s="8"/>
    </row>
    <row r="13330" spans="3:10" x14ac:dyDescent="0.25">
      <c r="C13330" s="5">
        <v>43290.208333333336</v>
      </c>
      <c r="D13330" s="6">
        <v>12559.23</v>
      </c>
      <c r="E13330" s="6">
        <v>12564.01</v>
      </c>
      <c r="F13330" s="6">
        <v>12554.6</v>
      </c>
      <c r="G13330" s="6">
        <v>12561.88</v>
      </c>
      <c r="H13330" s="6"/>
      <c r="I13330" s="6"/>
      <c r="J13330" s="6"/>
    </row>
    <row r="13331" spans="3:10" x14ac:dyDescent="0.25">
      <c r="C13331" s="7">
        <v>43290.25</v>
      </c>
      <c r="D13331" s="8">
        <v>12563.01</v>
      </c>
      <c r="E13331" s="8">
        <v>12563.7</v>
      </c>
      <c r="F13331" s="8">
        <v>12555.22</v>
      </c>
      <c r="G13331" s="8">
        <v>12557.48</v>
      </c>
      <c r="H13331" s="8"/>
      <c r="I13331" s="8"/>
      <c r="J13331" s="8"/>
    </row>
    <row r="13332" spans="3:10" x14ac:dyDescent="0.25">
      <c r="C13332" s="5">
        <v>43290.291666666664</v>
      </c>
      <c r="D13332" s="6">
        <v>12558.05</v>
      </c>
      <c r="E13332" s="6">
        <v>12559.74</v>
      </c>
      <c r="F13332" s="6">
        <v>12554.08</v>
      </c>
      <c r="G13332" s="6">
        <v>12555.21</v>
      </c>
      <c r="H13332" s="6"/>
      <c r="I13332" s="6"/>
      <c r="J13332" s="6"/>
    </row>
    <row r="13333" spans="3:10" x14ac:dyDescent="0.25">
      <c r="C13333" s="7">
        <v>43290.333333333336</v>
      </c>
      <c r="D13333" s="8">
        <v>12555.21</v>
      </c>
      <c r="E13333" s="8">
        <v>12560.9</v>
      </c>
      <c r="F13333" s="8">
        <v>12547.28</v>
      </c>
      <c r="G13333" s="8">
        <v>12560.42</v>
      </c>
      <c r="H13333" s="8"/>
      <c r="I13333" s="8"/>
      <c r="J13333" s="8"/>
    </row>
    <row r="13334" spans="3:10" x14ac:dyDescent="0.25">
      <c r="C13334" s="5">
        <v>43290.375</v>
      </c>
      <c r="D13334" s="6">
        <v>12552.45</v>
      </c>
      <c r="E13334" s="6">
        <v>12567.42</v>
      </c>
      <c r="F13334" s="6">
        <v>12542.31</v>
      </c>
      <c r="G13334" s="6">
        <v>12561.28</v>
      </c>
      <c r="H13334" s="6"/>
      <c r="I13334" s="6"/>
      <c r="J13334" s="6"/>
    </row>
    <row r="13335" spans="3:10" x14ac:dyDescent="0.25">
      <c r="C13335" s="7">
        <v>43290.416666666664</v>
      </c>
      <c r="D13335" s="8">
        <v>12561.96</v>
      </c>
      <c r="E13335" s="8">
        <v>12561.96</v>
      </c>
      <c r="F13335" s="8">
        <v>12520.67</v>
      </c>
      <c r="G13335" s="8">
        <v>12550.93</v>
      </c>
      <c r="H13335" s="8"/>
      <c r="I13335" s="8"/>
      <c r="J13335" s="8"/>
    </row>
    <row r="13336" spans="3:10" x14ac:dyDescent="0.25">
      <c r="C13336" s="5">
        <v>43290.458333333336</v>
      </c>
      <c r="D13336" s="6">
        <v>12550.43</v>
      </c>
      <c r="E13336" s="6">
        <v>12553.19</v>
      </c>
      <c r="F13336" s="6">
        <v>12504.3</v>
      </c>
      <c r="G13336" s="6">
        <v>12505.31</v>
      </c>
      <c r="H13336" s="6"/>
      <c r="I13336" s="6"/>
      <c r="J13336" s="6"/>
    </row>
    <row r="13337" spans="3:10" x14ac:dyDescent="0.25">
      <c r="C13337" s="7">
        <v>43290.5</v>
      </c>
      <c r="D13337" s="8">
        <v>12505.06</v>
      </c>
      <c r="E13337" s="8">
        <v>12545.39</v>
      </c>
      <c r="F13337" s="8">
        <v>12502.82</v>
      </c>
      <c r="G13337" s="8">
        <v>12542.79</v>
      </c>
      <c r="H13337" s="8"/>
      <c r="I13337" s="8"/>
      <c r="J13337" s="8"/>
    </row>
    <row r="13338" spans="3:10" x14ac:dyDescent="0.25">
      <c r="C13338" s="5">
        <v>43290.541666666664</v>
      </c>
      <c r="D13338" s="6">
        <v>12543.55</v>
      </c>
      <c r="E13338" s="6">
        <v>12544.81</v>
      </c>
      <c r="F13338" s="6">
        <v>12505.51</v>
      </c>
      <c r="G13338" s="6">
        <v>12515.03</v>
      </c>
      <c r="H13338" s="6"/>
      <c r="I13338" s="6"/>
      <c r="J13338" s="6"/>
    </row>
    <row r="13339" spans="3:10" x14ac:dyDescent="0.25">
      <c r="C13339" s="7">
        <v>43290.583333333336</v>
      </c>
      <c r="D13339" s="8">
        <v>12514.78</v>
      </c>
      <c r="E13339" s="8">
        <v>12517.02</v>
      </c>
      <c r="F13339" s="8">
        <v>12489.94</v>
      </c>
      <c r="G13339" s="8">
        <v>12498.9</v>
      </c>
      <c r="H13339" s="8"/>
      <c r="I13339" s="8"/>
      <c r="J13339" s="8"/>
    </row>
    <row r="13340" spans="3:10" x14ac:dyDescent="0.25">
      <c r="C13340" s="5">
        <v>43290.625</v>
      </c>
      <c r="D13340" s="6">
        <v>12498.65</v>
      </c>
      <c r="E13340" s="6">
        <v>12510.77</v>
      </c>
      <c r="F13340" s="6">
        <v>12488.61</v>
      </c>
      <c r="G13340" s="6">
        <v>12509.76</v>
      </c>
      <c r="H13340" s="6"/>
      <c r="I13340" s="6"/>
      <c r="J13340" s="6"/>
    </row>
    <row r="13341" spans="3:10" x14ac:dyDescent="0.25">
      <c r="C13341" s="7">
        <v>43290.666666666664</v>
      </c>
      <c r="D13341" s="8">
        <v>12512.76</v>
      </c>
      <c r="E13341" s="8">
        <v>12530.27</v>
      </c>
      <c r="F13341" s="8">
        <v>12502.39</v>
      </c>
      <c r="G13341" s="8">
        <v>12516.98</v>
      </c>
      <c r="H13341" s="8"/>
      <c r="I13341" s="8"/>
      <c r="J13341" s="8"/>
    </row>
    <row r="13342" spans="3:10" x14ac:dyDescent="0.25">
      <c r="C13342" s="5">
        <v>43290.708333333336</v>
      </c>
      <c r="D13342" s="6">
        <v>12517.98</v>
      </c>
      <c r="E13342" s="6">
        <v>12553.19</v>
      </c>
      <c r="F13342" s="6">
        <v>12506.04</v>
      </c>
      <c r="G13342" s="6">
        <v>12547.11</v>
      </c>
      <c r="H13342" s="6"/>
      <c r="I13342" s="6"/>
      <c r="J13342" s="6"/>
    </row>
    <row r="13343" spans="3:10" x14ac:dyDescent="0.25">
      <c r="C13343" s="7">
        <v>43290.75</v>
      </c>
      <c r="D13343" s="8">
        <v>12547.86</v>
      </c>
      <c r="E13343" s="8">
        <v>12558.7</v>
      </c>
      <c r="F13343" s="8">
        <v>12539</v>
      </c>
      <c r="G13343" s="8">
        <v>12552.17</v>
      </c>
      <c r="H13343" s="8"/>
      <c r="I13343" s="8"/>
      <c r="J13343" s="8"/>
    </row>
    <row r="13344" spans="3:10" x14ac:dyDescent="0.25">
      <c r="C13344" s="5">
        <v>43290.791666666664</v>
      </c>
      <c r="D13344" s="6">
        <v>12551.92</v>
      </c>
      <c r="E13344" s="6">
        <v>12559.93</v>
      </c>
      <c r="F13344" s="6">
        <v>12548.79</v>
      </c>
      <c r="G13344" s="6">
        <v>12550.93</v>
      </c>
      <c r="H13344" s="6"/>
      <c r="I13344" s="6"/>
      <c r="J13344" s="6"/>
    </row>
    <row r="13345" spans="3:10" x14ac:dyDescent="0.25">
      <c r="C13345" s="7">
        <v>43290.833333333336</v>
      </c>
      <c r="D13345" s="8">
        <v>12550.68</v>
      </c>
      <c r="E13345" s="8">
        <v>12556.93</v>
      </c>
      <c r="F13345" s="8">
        <v>12544.92</v>
      </c>
      <c r="G13345" s="8">
        <v>12547.66</v>
      </c>
      <c r="H13345" s="8"/>
      <c r="I13345" s="8"/>
      <c r="J13345" s="8"/>
    </row>
    <row r="13346" spans="3:10" x14ac:dyDescent="0.25">
      <c r="C13346" s="5">
        <v>43290.875</v>
      </c>
      <c r="D13346" s="6">
        <v>12547.41</v>
      </c>
      <c r="E13346" s="6">
        <v>12560.42</v>
      </c>
      <c r="F13346" s="6">
        <v>12544.91</v>
      </c>
      <c r="G13346" s="6">
        <v>12559.17</v>
      </c>
      <c r="H13346" s="6"/>
      <c r="I13346" s="6"/>
      <c r="J13346" s="6"/>
    </row>
    <row r="13347" spans="3:10" x14ac:dyDescent="0.25">
      <c r="C13347" s="7">
        <v>43290.916666666664</v>
      </c>
      <c r="D13347" s="8">
        <v>12559.42</v>
      </c>
      <c r="E13347" s="8">
        <v>12573.43</v>
      </c>
      <c r="F13347" s="8">
        <v>12551.16</v>
      </c>
      <c r="G13347" s="8">
        <v>12570.92</v>
      </c>
      <c r="H13347" s="8"/>
      <c r="I13347" s="8"/>
      <c r="J13347" s="8"/>
    </row>
    <row r="13348" spans="3:10" x14ac:dyDescent="0.25">
      <c r="C13348" s="5">
        <v>43290.958333333336</v>
      </c>
      <c r="D13348" s="6">
        <v>12572.71</v>
      </c>
      <c r="E13348" s="6">
        <v>12573.84</v>
      </c>
      <c r="F13348" s="6">
        <v>12571.2</v>
      </c>
      <c r="G13348" s="6">
        <v>12571.2</v>
      </c>
      <c r="H13348" s="6"/>
      <c r="I13348" s="6"/>
      <c r="J13348" s="6"/>
    </row>
    <row r="13349" spans="3:10" x14ac:dyDescent="0.25">
      <c r="C13349" s="7">
        <v>43291.041666666664</v>
      </c>
      <c r="D13349" s="8">
        <v>12569.14</v>
      </c>
      <c r="E13349" s="8">
        <v>12586.22</v>
      </c>
      <c r="F13349" s="8">
        <v>12561.93</v>
      </c>
      <c r="G13349" s="8">
        <v>12585.09</v>
      </c>
      <c r="H13349" s="8"/>
      <c r="I13349" s="8"/>
      <c r="J13349" s="8"/>
    </row>
    <row r="13350" spans="3:10" x14ac:dyDescent="0.25">
      <c r="C13350" s="5">
        <v>43291.083333333336</v>
      </c>
      <c r="D13350" s="6">
        <v>12583.97</v>
      </c>
      <c r="E13350" s="6">
        <v>12588.48</v>
      </c>
      <c r="F13350" s="6">
        <v>12578.96</v>
      </c>
      <c r="G13350" s="6">
        <v>12583.47</v>
      </c>
      <c r="H13350" s="6"/>
      <c r="I13350" s="6"/>
      <c r="J13350" s="6"/>
    </row>
    <row r="13351" spans="3:10" x14ac:dyDescent="0.25">
      <c r="C13351" s="7">
        <v>43291.125</v>
      </c>
      <c r="D13351" s="8">
        <v>12582.91</v>
      </c>
      <c r="E13351" s="8">
        <v>12617.03</v>
      </c>
      <c r="F13351" s="8">
        <v>12580.08</v>
      </c>
      <c r="G13351" s="8">
        <v>12609.26</v>
      </c>
      <c r="H13351" s="8"/>
      <c r="I13351" s="8"/>
      <c r="J13351" s="8"/>
    </row>
    <row r="13352" spans="3:10" x14ac:dyDescent="0.25">
      <c r="C13352" s="5">
        <v>43291.166666666664</v>
      </c>
      <c r="D13352" s="6">
        <v>12610.39</v>
      </c>
      <c r="E13352" s="6">
        <v>12610.39</v>
      </c>
      <c r="F13352" s="6">
        <v>12588.64</v>
      </c>
      <c r="G13352" s="6">
        <v>12589.76</v>
      </c>
      <c r="H13352" s="6"/>
      <c r="I13352" s="6"/>
      <c r="J13352" s="6"/>
    </row>
    <row r="13353" spans="3:10" x14ac:dyDescent="0.25">
      <c r="C13353" s="7">
        <v>43291.208333333336</v>
      </c>
      <c r="D13353" s="8">
        <v>12590.89</v>
      </c>
      <c r="E13353" s="8">
        <v>12597.66</v>
      </c>
      <c r="F13353" s="8">
        <v>12585.5</v>
      </c>
      <c r="G13353" s="8">
        <v>12589.88</v>
      </c>
      <c r="H13353" s="8"/>
      <c r="I13353" s="8"/>
      <c r="J13353" s="8"/>
    </row>
    <row r="13354" spans="3:10" x14ac:dyDescent="0.25">
      <c r="C13354" s="5">
        <v>43291.25</v>
      </c>
      <c r="D13354" s="6">
        <v>12588.75</v>
      </c>
      <c r="E13354" s="6">
        <v>12595.52</v>
      </c>
      <c r="F13354" s="6">
        <v>12587.62</v>
      </c>
      <c r="G13354" s="6">
        <v>12589.87</v>
      </c>
      <c r="H13354" s="6"/>
      <c r="I13354" s="6"/>
      <c r="J13354" s="6"/>
    </row>
    <row r="13355" spans="3:10" x14ac:dyDescent="0.25">
      <c r="C13355" s="7">
        <v>43291.291666666664</v>
      </c>
      <c r="D13355" s="8">
        <v>12589.87</v>
      </c>
      <c r="E13355" s="8">
        <v>12592.35</v>
      </c>
      <c r="F13355" s="8">
        <v>12587.62</v>
      </c>
      <c r="G13355" s="8">
        <v>12590.22</v>
      </c>
      <c r="H13355" s="8"/>
      <c r="I13355" s="8"/>
      <c r="J13355" s="8"/>
    </row>
    <row r="13356" spans="3:10" x14ac:dyDescent="0.25">
      <c r="C13356" s="5">
        <v>43291.333333333336</v>
      </c>
      <c r="D13356" s="6">
        <v>12590.22</v>
      </c>
      <c r="E13356" s="6">
        <v>12595.75</v>
      </c>
      <c r="F13356" s="6">
        <v>12571.8</v>
      </c>
      <c r="G13356" s="6">
        <v>12574.18</v>
      </c>
      <c r="H13356" s="6"/>
      <c r="I13356" s="6"/>
      <c r="J13356" s="6"/>
    </row>
    <row r="13357" spans="3:10" x14ac:dyDescent="0.25">
      <c r="C13357" s="7">
        <v>43291.375</v>
      </c>
      <c r="D13357" s="8">
        <v>12577.77</v>
      </c>
      <c r="E13357" s="8">
        <v>12580.98</v>
      </c>
      <c r="F13357" s="8">
        <v>12559.09</v>
      </c>
      <c r="G13357" s="8">
        <v>12575.6</v>
      </c>
      <c r="H13357" s="8"/>
      <c r="I13357" s="8"/>
      <c r="J13357" s="8"/>
    </row>
    <row r="13358" spans="3:10" x14ac:dyDescent="0.25">
      <c r="C13358" s="5">
        <v>43291.416666666664</v>
      </c>
      <c r="D13358" s="6">
        <v>12576.53</v>
      </c>
      <c r="E13358" s="6">
        <v>12582.27</v>
      </c>
      <c r="F13358" s="6">
        <v>12528.94</v>
      </c>
      <c r="G13358" s="6">
        <v>12538.79</v>
      </c>
      <c r="H13358" s="6"/>
      <c r="I13358" s="6"/>
      <c r="J13358" s="6"/>
    </row>
    <row r="13359" spans="3:10" x14ac:dyDescent="0.25">
      <c r="C13359" s="7">
        <v>43291.458333333336</v>
      </c>
      <c r="D13359" s="8">
        <v>12539.29</v>
      </c>
      <c r="E13359" s="8">
        <v>12559.67</v>
      </c>
      <c r="F13359" s="8">
        <v>12532.97</v>
      </c>
      <c r="G13359" s="8">
        <v>12537.77</v>
      </c>
      <c r="H13359" s="8"/>
      <c r="I13359" s="8"/>
      <c r="J13359" s="8"/>
    </row>
    <row r="13360" spans="3:10" x14ac:dyDescent="0.25">
      <c r="C13360" s="5">
        <v>43291.5</v>
      </c>
      <c r="D13360" s="6">
        <v>12537.76</v>
      </c>
      <c r="E13360" s="6">
        <v>12566.16</v>
      </c>
      <c r="F13360" s="6">
        <v>12536.12</v>
      </c>
      <c r="G13360" s="6">
        <v>12563.83</v>
      </c>
      <c r="H13360" s="6"/>
      <c r="I13360" s="6"/>
      <c r="J13360" s="6"/>
    </row>
    <row r="13361" spans="3:10" x14ac:dyDescent="0.25">
      <c r="C13361" s="7">
        <v>43291.541666666664</v>
      </c>
      <c r="D13361" s="8">
        <v>12564.33</v>
      </c>
      <c r="E13361" s="8">
        <v>12600.2</v>
      </c>
      <c r="F13361" s="8">
        <v>12563.58</v>
      </c>
      <c r="G13361" s="8">
        <v>12582.07</v>
      </c>
      <c r="H13361" s="8"/>
      <c r="I13361" s="8"/>
      <c r="J13361" s="8"/>
    </row>
    <row r="13362" spans="3:10" x14ac:dyDescent="0.25">
      <c r="C13362" s="5">
        <v>43291.583333333336</v>
      </c>
      <c r="D13362" s="6">
        <v>12581.82</v>
      </c>
      <c r="E13362" s="6">
        <v>12640.88</v>
      </c>
      <c r="F13362" s="6">
        <v>12579.59</v>
      </c>
      <c r="G13362" s="6">
        <v>12614.19</v>
      </c>
      <c r="H13362" s="6"/>
      <c r="I13362" s="6"/>
      <c r="J13362" s="6"/>
    </row>
    <row r="13363" spans="3:10" x14ac:dyDescent="0.25">
      <c r="C13363" s="7">
        <v>43291.625</v>
      </c>
      <c r="D13363" s="8">
        <v>12614.44</v>
      </c>
      <c r="E13363" s="8">
        <v>12614.69</v>
      </c>
      <c r="F13363" s="8">
        <v>12570.09</v>
      </c>
      <c r="G13363" s="8">
        <v>12598.45</v>
      </c>
      <c r="H13363" s="8"/>
      <c r="I13363" s="8"/>
      <c r="J13363" s="8"/>
    </row>
    <row r="13364" spans="3:10" x14ac:dyDescent="0.25">
      <c r="C13364" s="5">
        <v>43291.666666666664</v>
      </c>
      <c r="D13364" s="6">
        <v>12598.94</v>
      </c>
      <c r="E13364" s="6">
        <v>12627.46</v>
      </c>
      <c r="F13364" s="6">
        <v>12591.86</v>
      </c>
      <c r="G13364" s="6">
        <v>12626.48</v>
      </c>
      <c r="H13364" s="6"/>
      <c r="I13364" s="6"/>
      <c r="J13364" s="6"/>
    </row>
    <row r="13365" spans="3:10" x14ac:dyDescent="0.25">
      <c r="C13365" s="7">
        <v>43291.708333333336</v>
      </c>
      <c r="D13365" s="8">
        <v>12624.48</v>
      </c>
      <c r="E13365" s="8">
        <v>12633.8</v>
      </c>
      <c r="F13365" s="8">
        <v>12599.12</v>
      </c>
      <c r="G13365" s="8">
        <v>12616.67</v>
      </c>
      <c r="H13365" s="8"/>
      <c r="I13365" s="8"/>
      <c r="J13365" s="8"/>
    </row>
    <row r="13366" spans="3:10" x14ac:dyDescent="0.25">
      <c r="C13366" s="5">
        <v>43291.75</v>
      </c>
      <c r="D13366" s="6">
        <v>12616.66</v>
      </c>
      <c r="E13366" s="6">
        <v>12621.59</v>
      </c>
      <c r="F13366" s="6">
        <v>12594.54</v>
      </c>
      <c r="G13366" s="6">
        <v>12621.31</v>
      </c>
      <c r="H13366" s="6"/>
      <c r="I13366" s="6"/>
      <c r="J13366" s="6"/>
    </row>
    <row r="13367" spans="3:10" x14ac:dyDescent="0.25">
      <c r="C13367" s="7">
        <v>43291.791666666664</v>
      </c>
      <c r="D13367" s="8">
        <v>12621.81</v>
      </c>
      <c r="E13367" s="8">
        <v>12622.68</v>
      </c>
      <c r="F13367" s="8">
        <v>12603.54</v>
      </c>
      <c r="G13367" s="8">
        <v>12607.04</v>
      </c>
      <c r="H13367" s="8"/>
      <c r="I13367" s="8"/>
      <c r="J13367" s="8"/>
    </row>
    <row r="13368" spans="3:10" x14ac:dyDescent="0.25">
      <c r="C13368" s="5">
        <v>43291.833333333336</v>
      </c>
      <c r="D13368" s="6">
        <v>12606.54</v>
      </c>
      <c r="E13368" s="6">
        <v>12608.54</v>
      </c>
      <c r="F13368" s="6">
        <v>12589.02</v>
      </c>
      <c r="G13368" s="6">
        <v>12596.77</v>
      </c>
      <c r="H13368" s="6"/>
      <c r="I13368" s="6"/>
      <c r="J13368" s="6"/>
    </row>
    <row r="13369" spans="3:10" x14ac:dyDescent="0.25">
      <c r="C13369" s="7">
        <v>43291.875</v>
      </c>
      <c r="D13369" s="8">
        <v>12597.02</v>
      </c>
      <c r="E13369" s="8">
        <v>12612.78</v>
      </c>
      <c r="F13369" s="8">
        <v>12596.02</v>
      </c>
      <c r="G13369" s="8">
        <v>12607.78</v>
      </c>
      <c r="H13369" s="8"/>
      <c r="I13369" s="8"/>
      <c r="J13369" s="8"/>
    </row>
    <row r="13370" spans="3:10" x14ac:dyDescent="0.25">
      <c r="C13370" s="5">
        <v>43291.916666666664</v>
      </c>
      <c r="D13370" s="6">
        <v>12608.28</v>
      </c>
      <c r="E13370" s="6">
        <v>12619.03</v>
      </c>
      <c r="F13370" s="6">
        <v>12604.02</v>
      </c>
      <c r="G13370" s="6">
        <v>12608.87</v>
      </c>
      <c r="H13370" s="6"/>
      <c r="I13370" s="6"/>
      <c r="J13370" s="6"/>
    </row>
    <row r="13371" spans="3:10" x14ac:dyDescent="0.25">
      <c r="C13371" s="7">
        <v>43291.958333333336</v>
      </c>
      <c r="D13371" s="8">
        <v>12605.29</v>
      </c>
      <c r="E13371" s="8">
        <v>12610.93</v>
      </c>
      <c r="F13371" s="8">
        <v>12530.53</v>
      </c>
      <c r="G13371" s="8">
        <v>12557.82</v>
      </c>
      <c r="H13371" s="8"/>
      <c r="I13371" s="8"/>
      <c r="J13371" s="8"/>
    </row>
    <row r="13372" spans="3:10" x14ac:dyDescent="0.25">
      <c r="C13372" s="5">
        <v>43292.041666666664</v>
      </c>
      <c r="D13372" s="6">
        <v>12539.65</v>
      </c>
      <c r="E13372" s="6">
        <v>12568.45</v>
      </c>
      <c r="F13372" s="6">
        <v>12503.69</v>
      </c>
      <c r="G13372" s="6">
        <v>12512.44</v>
      </c>
      <c r="H13372" s="6"/>
      <c r="I13372" s="6"/>
      <c r="J13372" s="6"/>
    </row>
    <row r="13373" spans="3:10" x14ac:dyDescent="0.25">
      <c r="C13373" s="7">
        <v>43292.083333333336</v>
      </c>
      <c r="D13373" s="8">
        <v>12513.01</v>
      </c>
      <c r="E13373" s="8">
        <v>12539.74</v>
      </c>
      <c r="F13373" s="8">
        <v>12512.44</v>
      </c>
      <c r="G13373" s="8">
        <v>12524.46</v>
      </c>
      <c r="H13373" s="8"/>
      <c r="I13373" s="8"/>
      <c r="J13373" s="8"/>
    </row>
    <row r="13374" spans="3:10" x14ac:dyDescent="0.25">
      <c r="C13374" s="5">
        <v>43292.125</v>
      </c>
      <c r="D13374" s="6">
        <v>12523.89</v>
      </c>
      <c r="E13374" s="6">
        <v>12527.27</v>
      </c>
      <c r="F13374" s="6">
        <v>12496.29</v>
      </c>
      <c r="G13374" s="6">
        <v>12497.41</v>
      </c>
      <c r="H13374" s="6"/>
      <c r="I13374" s="6"/>
      <c r="J13374" s="6"/>
    </row>
    <row r="13375" spans="3:10" x14ac:dyDescent="0.25">
      <c r="C13375" s="7">
        <v>43292.166666666664</v>
      </c>
      <c r="D13375" s="8">
        <v>12497.56</v>
      </c>
      <c r="E13375" s="8">
        <v>12512.46</v>
      </c>
      <c r="F13375" s="8">
        <v>12451.89</v>
      </c>
      <c r="G13375" s="8">
        <v>12511.34</v>
      </c>
      <c r="H13375" s="8"/>
      <c r="I13375" s="8"/>
      <c r="J13375" s="8"/>
    </row>
    <row r="13376" spans="3:10" x14ac:dyDescent="0.25">
      <c r="C13376" s="5">
        <v>43292.208333333336</v>
      </c>
      <c r="D13376" s="6">
        <v>12512.46</v>
      </c>
      <c r="E13376" s="6">
        <v>12529.75</v>
      </c>
      <c r="F13376" s="6">
        <v>12501.32</v>
      </c>
      <c r="G13376" s="6">
        <v>12523.11</v>
      </c>
      <c r="H13376" s="6"/>
      <c r="I13376" s="6"/>
      <c r="J13376" s="6"/>
    </row>
    <row r="13377" spans="3:10" x14ac:dyDescent="0.25">
      <c r="C13377" s="7">
        <v>43292.25</v>
      </c>
      <c r="D13377" s="8">
        <v>12523.67</v>
      </c>
      <c r="E13377" s="8">
        <v>12536.38</v>
      </c>
      <c r="F13377" s="8">
        <v>12519.47</v>
      </c>
      <c r="G13377" s="8">
        <v>12533.74</v>
      </c>
      <c r="H13377" s="8"/>
      <c r="I13377" s="8"/>
      <c r="J13377" s="8"/>
    </row>
    <row r="13378" spans="3:10" x14ac:dyDescent="0.25">
      <c r="C13378" s="5">
        <v>43292.291666666664</v>
      </c>
      <c r="D13378" s="6">
        <v>12533.74</v>
      </c>
      <c r="E13378" s="6">
        <v>12537.37</v>
      </c>
      <c r="F13378" s="6">
        <v>12520.58</v>
      </c>
      <c r="G13378" s="6">
        <v>12520.58</v>
      </c>
      <c r="H13378" s="6"/>
      <c r="I13378" s="6"/>
      <c r="J13378" s="6"/>
    </row>
    <row r="13379" spans="3:10" x14ac:dyDescent="0.25">
      <c r="C13379" s="7">
        <v>43292.333333333336</v>
      </c>
      <c r="D13379" s="8">
        <v>12519.45</v>
      </c>
      <c r="E13379" s="8">
        <v>12522.42</v>
      </c>
      <c r="F13379" s="8">
        <v>12495.63</v>
      </c>
      <c r="G13379" s="8">
        <v>12502.78</v>
      </c>
      <c r="H13379" s="8"/>
      <c r="I13379" s="8"/>
      <c r="J13379" s="8"/>
    </row>
    <row r="13380" spans="3:10" x14ac:dyDescent="0.25">
      <c r="C13380" s="5">
        <v>43292.375</v>
      </c>
      <c r="D13380" s="6">
        <v>12486.97</v>
      </c>
      <c r="E13380" s="6">
        <v>12519.72</v>
      </c>
      <c r="F13380" s="6">
        <v>12485.22</v>
      </c>
      <c r="G13380" s="6">
        <v>12503.81</v>
      </c>
      <c r="H13380" s="6"/>
      <c r="I13380" s="6"/>
      <c r="J13380" s="6"/>
    </row>
    <row r="13381" spans="3:10" x14ac:dyDescent="0.25">
      <c r="C13381" s="7">
        <v>43292.416666666664</v>
      </c>
      <c r="D13381" s="8">
        <v>12504.99</v>
      </c>
      <c r="E13381" s="8">
        <v>12515.68</v>
      </c>
      <c r="F13381" s="8">
        <v>12437.82</v>
      </c>
      <c r="G13381" s="8">
        <v>12454.76</v>
      </c>
      <c r="H13381" s="8"/>
      <c r="I13381" s="8"/>
      <c r="J13381" s="8"/>
    </row>
    <row r="13382" spans="3:10" x14ac:dyDescent="0.25">
      <c r="C13382" s="5">
        <v>43292.458333333336</v>
      </c>
      <c r="D13382" s="6">
        <v>12454.01</v>
      </c>
      <c r="E13382" s="6">
        <v>12473.82</v>
      </c>
      <c r="F13382" s="6">
        <v>12435.54</v>
      </c>
      <c r="G13382" s="6">
        <v>12466.12</v>
      </c>
      <c r="H13382" s="6"/>
      <c r="I13382" s="6"/>
      <c r="J13382" s="6"/>
    </row>
    <row r="13383" spans="3:10" x14ac:dyDescent="0.25">
      <c r="C13383" s="7">
        <v>43292.5</v>
      </c>
      <c r="D13383" s="8">
        <v>12465.62</v>
      </c>
      <c r="E13383" s="8">
        <v>12468.87</v>
      </c>
      <c r="F13383" s="8">
        <v>12435.14</v>
      </c>
      <c r="G13383" s="8">
        <v>12442.44</v>
      </c>
      <c r="H13383" s="8"/>
      <c r="I13383" s="8"/>
      <c r="J13383" s="8"/>
    </row>
    <row r="13384" spans="3:10" x14ac:dyDescent="0.25">
      <c r="C13384" s="5">
        <v>43292.541666666664</v>
      </c>
      <c r="D13384" s="6">
        <v>12442.69</v>
      </c>
      <c r="E13384" s="6">
        <v>12456.09</v>
      </c>
      <c r="F13384" s="6">
        <v>12428.53</v>
      </c>
      <c r="G13384" s="6">
        <v>12453.41</v>
      </c>
      <c r="H13384" s="6"/>
      <c r="I13384" s="6"/>
      <c r="J13384" s="6"/>
    </row>
    <row r="13385" spans="3:10" x14ac:dyDescent="0.25">
      <c r="C13385" s="7">
        <v>43292.583333333336</v>
      </c>
      <c r="D13385" s="8">
        <v>12453.16</v>
      </c>
      <c r="E13385" s="8">
        <v>12472.47</v>
      </c>
      <c r="F13385" s="8">
        <v>12438.01</v>
      </c>
      <c r="G13385" s="8">
        <v>12446.97</v>
      </c>
      <c r="H13385" s="8"/>
      <c r="I13385" s="8"/>
      <c r="J13385" s="8"/>
    </row>
    <row r="13386" spans="3:10" x14ac:dyDescent="0.25">
      <c r="C13386" s="5">
        <v>43292.625</v>
      </c>
      <c r="D13386" s="6">
        <v>12447.47</v>
      </c>
      <c r="E13386" s="6">
        <v>12491.08</v>
      </c>
      <c r="F13386" s="6">
        <v>12436.19</v>
      </c>
      <c r="G13386" s="6">
        <v>12441.47</v>
      </c>
      <c r="H13386" s="6"/>
      <c r="I13386" s="6"/>
      <c r="J13386" s="6"/>
    </row>
    <row r="13387" spans="3:10" x14ac:dyDescent="0.25">
      <c r="C13387" s="7">
        <v>43292.666666666664</v>
      </c>
      <c r="D13387" s="8">
        <v>12440.97</v>
      </c>
      <c r="E13387" s="8">
        <v>12445.63</v>
      </c>
      <c r="F13387" s="8">
        <v>12396.32</v>
      </c>
      <c r="G13387" s="8">
        <v>12398.82</v>
      </c>
      <c r="H13387" s="8"/>
      <c r="I13387" s="8"/>
      <c r="J13387" s="8"/>
    </row>
    <row r="13388" spans="3:10" x14ac:dyDescent="0.25">
      <c r="C13388" s="5">
        <v>43292.708333333336</v>
      </c>
      <c r="D13388" s="6">
        <v>12401.08</v>
      </c>
      <c r="E13388" s="6">
        <v>12458.87</v>
      </c>
      <c r="F13388" s="6">
        <v>12397.57</v>
      </c>
      <c r="G13388" s="6">
        <v>12454.09</v>
      </c>
      <c r="H13388" s="6"/>
      <c r="I13388" s="6"/>
      <c r="J13388" s="6"/>
    </row>
    <row r="13389" spans="3:10" x14ac:dyDescent="0.25">
      <c r="C13389" s="7">
        <v>43292.75</v>
      </c>
      <c r="D13389" s="8">
        <v>12453.84</v>
      </c>
      <c r="E13389" s="8">
        <v>12470.14</v>
      </c>
      <c r="F13389" s="8">
        <v>12414.69</v>
      </c>
      <c r="G13389" s="8">
        <v>12417.3</v>
      </c>
      <c r="H13389" s="8"/>
      <c r="I13389" s="8"/>
      <c r="J13389" s="8"/>
    </row>
    <row r="13390" spans="3:10" x14ac:dyDescent="0.25">
      <c r="C13390" s="5">
        <v>43292.791666666664</v>
      </c>
      <c r="D13390" s="6">
        <v>12416.55</v>
      </c>
      <c r="E13390" s="6">
        <v>12427.22</v>
      </c>
      <c r="F13390" s="6">
        <v>12401.03</v>
      </c>
      <c r="G13390" s="6">
        <v>12411.03</v>
      </c>
      <c r="H13390" s="6"/>
      <c r="I13390" s="6"/>
      <c r="J13390" s="6"/>
    </row>
    <row r="13391" spans="3:10" x14ac:dyDescent="0.25">
      <c r="C13391" s="7">
        <v>43292.833333333336</v>
      </c>
      <c r="D13391" s="8">
        <v>12412.29</v>
      </c>
      <c r="E13391" s="8">
        <v>12426.3</v>
      </c>
      <c r="F13391" s="8">
        <v>12405.02</v>
      </c>
      <c r="G13391" s="8">
        <v>12406.02</v>
      </c>
      <c r="H13391" s="8"/>
      <c r="I13391" s="8"/>
      <c r="J13391" s="8"/>
    </row>
    <row r="13392" spans="3:10" x14ac:dyDescent="0.25">
      <c r="C13392" s="5">
        <v>43292.875</v>
      </c>
      <c r="D13392" s="6">
        <v>12405.77</v>
      </c>
      <c r="E13392" s="6">
        <v>12418.78</v>
      </c>
      <c r="F13392" s="6">
        <v>12390.25</v>
      </c>
      <c r="G13392" s="6">
        <v>12408.52</v>
      </c>
      <c r="H13392" s="6"/>
      <c r="I13392" s="6"/>
      <c r="J13392" s="6"/>
    </row>
    <row r="13393" spans="3:10" x14ac:dyDescent="0.25">
      <c r="C13393" s="7">
        <v>43292.916666666664</v>
      </c>
      <c r="D13393" s="8">
        <v>12408.77</v>
      </c>
      <c r="E13393" s="8">
        <v>12432.79</v>
      </c>
      <c r="F13393" s="8">
        <v>12403.01</v>
      </c>
      <c r="G13393" s="8">
        <v>12428.53</v>
      </c>
      <c r="H13393" s="8"/>
      <c r="I13393" s="8"/>
      <c r="J13393" s="8"/>
    </row>
    <row r="13394" spans="3:10" x14ac:dyDescent="0.25">
      <c r="C13394" s="5">
        <v>43292.958333333336</v>
      </c>
      <c r="D13394" s="6">
        <v>12409.72</v>
      </c>
      <c r="E13394" s="6">
        <v>12424.26</v>
      </c>
      <c r="F13394" s="6">
        <v>12408.6</v>
      </c>
      <c r="G13394" s="6">
        <v>12422.02</v>
      </c>
      <c r="H13394" s="6"/>
      <c r="I13394" s="6"/>
      <c r="J13394" s="6"/>
    </row>
    <row r="13395" spans="3:10" x14ac:dyDescent="0.25">
      <c r="C13395" s="7">
        <v>43293.041666666664</v>
      </c>
      <c r="D13395" s="8">
        <v>12418.66</v>
      </c>
      <c r="E13395" s="8">
        <v>12446.34</v>
      </c>
      <c r="F13395" s="8">
        <v>12411.82</v>
      </c>
      <c r="G13395" s="8">
        <v>12421.65</v>
      </c>
      <c r="H13395" s="8"/>
      <c r="I13395" s="8"/>
      <c r="J13395" s="8"/>
    </row>
    <row r="13396" spans="3:10" x14ac:dyDescent="0.25">
      <c r="C13396" s="5">
        <v>43293.083333333336</v>
      </c>
      <c r="D13396" s="6">
        <v>12421.65</v>
      </c>
      <c r="E13396" s="6">
        <v>12435.95</v>
      </c>
      <c r="F13396" s="6">
        <v>12417.67</v>
      </c>
      <c r="G13396" s="6">
        <v>12432.59</v>
      </c>
      <c r="H13396" s="6"/>
      <c r="I13396" s="6"/>
      <c r="J13396" s="6"/>
    </row>
    <row r="13397" spans="3:10" x14ac:dyDescent="0.25">
      <c r="C13397" s="7">
        <v>43293.125</v>
      </c>
      <c r="D13397" s="8">
        <v>12433.71</v>
      </c>
      <c r="E13397" s="8">
        <v>12439.3</v>
      </c>
      <c r="F13397" s="8">
        <v>12425.61</v>
      </c>
      <c r="G13397" s="8">
        <v>12430.58</v>
      </c>
      <c r="H13397" s="8"/>
      <c r="I13397" s="8"/>
      <c r="J13397" s="8"/>
    </row>
    <row r="13398" spans="3:10" x14ac:dyDescent="0.25">
      <c r="C13398" s="5">
        <v>43293.166666666664</v>
      </c>
      <c r="D13398" s="6">
        <v>12430.58</v>
      </c>
      <c r="E13398" s="6">
        <v>12462.95</v>
      </c>
      <c r="F13398" s="6">
        <v>12422.92</v>
      </c>
      <c r="G13398" s="6">
        <v>12456.36</v>
      </c>
      <c r="H13398" s="6"/>
      <c r="I13398" s="6"/>
      <c r="J13398" s="6"/>
    </row>
    <row r="13399" spans="3:10" x14ac:dyDescent="0.25">
      <c r="C13399" s="7">
        <v>43293.208333333336</v>
      </c>
      <c r="D13399" s="8">
        <v>12457.48</v>
      </c>
      <c r="E13399" s="8">
        <v>12461.45</v>
      </c>
      <c r="F13399" s="8">
        <v>12446.9</v>
      </c>
      <c r="G13399" s="8">
        <v>12455.85</v>
      </c>
      <c r="H13399" s="8"/>
      <c r="I13399" s="8"/>
      <c r="J13399" s="8"/>
    </row>
    <row r="13400" spans="3:10" x14ac:dyDescent="0.25">
      <c r="C13400" s="5">
        <v>43293.25</v>
      </c>
      <c r="D13400" s="6">
        <v>12456.97</v>
      </c>
      <c r="E13400" s="6">
        <v>12461.44</v>
      </c>
      <c r="F13400" s="6">
        <v>12450.87</v>
      </c>
      <c r="G13400" s="6">
        <v>12457.46</v>
      </c>
      <c r="H13400" s="6"/>
      <c r="I13400" s="6"/>
      <c r="J13400" s="6"/>
    </row>
    <row r="13401" spans="3:10" x14ac:dyDescent="0.25">
      <c r="C13401" s="7">
        <v>43293.291666666664</v>
      </c>
      <c r="D13401" s="8">
        <v>12457.46</v>
      </c>
      <c r="E13401" s="8">
        <v>12464.16</v>
      </c>
      <c r="F13401" s="8">
        <v>12456.2</v>
      </c>
      <c r="G13401" s="8">
        <v>12457.32</v>
      </c>
      <c r="H13401" s="8"/>
      <c r="I13401" s="8"/>
      <c r="J13401" s="8"/>
    </row>
    <row r="13402" spans="3:10" x14ac:dyDescent="0.25">
      <c r="C13402" s="5">
        <v>43293.333333333336</v>
      </c>
      <c r="D13402" s="6">
        <v>12456.2</v>
      </c>
      <c r="E13402" s="6">
        <v>12472.55</v>
      </c>
      <c r="F13402" s="6">
        <v>12456.2</v>
      </c>
      <c r="G13402" s="6">
        <v>12466</v>
      </c>
      <c r="H13402" s="6"/>
      <c r="I13402" s="6"/>
      <c r="J13402" s="6"/>
    </row>
    <row r="13403" spans="3:10" x14ac:dyDescent="0.25">
      <c r="C13403" s="7">
        <v>43293.375</v>
      </c>
      <c r="D13403" s="8">
        <v>12468.32</v>
      </c>
      <c r="E13403" s="8">
        <v>12484.92</v>
      </c>
      <c r="F13403" s="8">
        <v>12455.63</v>
      </c>
      <c r="G13403" s="8">
        <v>12470.85</v>
      </c>
      <c r="H13403" s="8"/>
      <c r="I13403" s="8"/>
      <c r="J13403" s="8"/>
    </row>
    <row r="13404" spans="3:10" x14ac:dyDescent="0.25">
      <c r="C13404" s="5">
        <v>43293.416666666664</v>
      </c>
      <c r="D13404" s="6">
        <v>12467.81</v>
      </c>
      <c r="E13404" s="6">
        <v>12470.29</v>
      </c>
      <c r="F13404" s="6">
        <v>12419.57</v>
      </c>
      <c r="G13404" s="6">
        <v>12437.13</v>
      </c>
      <c r="H13404" s="6"/>
      <c r="I13404" s="6"/>
      <c r="J13404" s="6"/>
    </row>
    <row r="13405" spans="3:10" x14ac:dyDescent="0.25">
      <c r="C13405" s="7">
        <v>43293.458333333336</v>
      </c>
      <c r="D13405" s="8">
        <v>12437.63</v>
      </c>
      <c r="E13405" s="8">
        <v>12454.05</v>
      </c>
      <c r="F13405" s="8">
        <v>12408.14</v>
      </c>
      <c r="G13405" s="8">
        <v>12429.09</v>
      </c>
      <c r="H13405" s="8"/>
      <c r="I13405" s="8"/>
      <c r="J13405" s="8"/>
    </row>
    <row r="13406" spans="3:10" x14ac:dyDescent="0.25">
      <c r="C13406" s="5">
        <v>43293.5</v>
      </c>
      <c r="D13406" s="6">
        <v>12429.33</v>
      </c>
      <c r="E13406" s="6">
        <v>12468.78</v>
      </c>
      <c r="F13406" s="6">
        <v>12426.33</v>
      </c>
      <c r="G13406" s="6">
        <v>12452.93</v>
      </c>
      <c r="H13406" s="6"/>
      <c r="I13406" s="6"/>
      <c r="J13406" s="6"/>
    </row>
    <row r="13407" spans="3:10" x14ac:dyDescent="0.25">
      <c r="C13407" s="7">
        <v>43293.541666666664</v>
      </c>
      <c r="D13407" s="8">
        <v>12452.43</v>
      </c>
      <c r="E13407" s="8">
        <v>12499.32</v>
      </c>
      <c r="F13407" s="8">
        <v>12451.1</v>
      </c>
      <c r="G13407" s="8">
        <v>12496.56</v>
      </c>
      <c r="H13407" s="8"/>
      <c r="I13407" s="8"/>
      <c r="J13407" s="8"/>
    </row>
    <row r="13408" spans="3:10" x14ac:dyDescent="0.25">
      <c r="C13408" s="5">
        <v>43293.583333333336</v>
      </c>
      <c r="D13408" s="6">
        <v>12496.31</v>
      </c>
      <c r="E13408" s="6">
        <v>12505.38</v>
      </c>
      <c r="F13408" s="6">
        <v>12481.17</v>
      </c>
      <c r="G13408" s="6">
        <v>12481.18</v>
      </c>
      <c r="H13408" s="6"/>
      <c r="I13408" s="6"/>
      <c r="J13408" s="6"/>
    </row>
    <row r="13409" spans="3:10" x14ac:dyDescent="0.25">
      <c r="C13409" s="7">
        <v>43293.625</v>
      </c>
      <c r="D13409" s="8">
        <v>12481.43</v>
      </c>
      <c r="E13409" s="8">
        <v>12488.62</v>
      </c>
      <c r="F13409" s="8">
        <v>12452.24</v>
      </c>
      <c r="G13409" s="8">
        <v>12463.88</v>
      </c>
      <c r="H13409" s="8"/>
      <c r="I13409" s="8"/>
      <c r="J13409" s="8"/>
    </row>
    <row r="13410" spans="3:10" x14ac:dyDescent="0.25">
      <c r="C13410" s="5">
        <v>43293.666666666664</v>
      </c>
      <c r="D13410" s="6">
        <v>12463.63</v>
      </c>
      <c r="E13410" s="6">
        <v>12466.67</v>
      </c>
      <c r="F13410" s="6">
        <v>12422.08</v>
      </c>
      <c r="G13410" s="6">
        <v>12445.76</v>
      </c>
      <c r="H13410" s="6"/>
      <c r="I13410" s="6"/>
      <c r="J13410" s="6"/>
    </row>
    <row r="13411" spans="3:10" x14ac:dyDescent="0.25">
      <c r="C13411" s="7">
        <v>43293.708333333336</v>
      </c>
      <c r="D13411" s="8">
        <v>12446.51</v>
      </c>
      <c r="E13411" s="8">
        <v>12481.72</v>
      </c>
      <c r="F13411" s="8">
        <v>12443.03</v>
      </c>
      <c r="G13411" s="8">
        <v>12461.99</v>
      </c>
      <c r="H13411" s="8"/>
      <c r="I13411" s="8"/>
      <c r="J13411" s="8"/>
    </row>
    <row r="13412" spans="3:10" x14ac:dyDescent="0.25">
      <c r="C13412" s="5">
        <v>43293.75</v>
      </c>
      <c r="D13412" s="6">
        <v>12462.49</v>
      </c>
      <c r="E13412" s="6">
        <v>12498.75</v>
      </c>
      <c r="F13412" s="6">
        <v>12462.49</v>
      </c>
      <c r="G13412" s="6">
        <v>12498.24</v>
      </c>
      <c r="H13412" s="6"/>
      <c r="I13412" s="6"/>
      <c r="J13412" s="6"/>
    </row>
    <row r="13413" spans="3:10" x14ac:dyDescent="0.25">
      <c r="C13413" s="7">
        <v>43293.791666666664</v>
      </c>
      <c r="D13413" s="8">
        <v>12498.74</v>
      </c>
      <c r="E13413" s="8">
        <v>12512.01</v>
      </c>
      <c r="F13413" s="8">
        <v>12488.23</v>
      </c>
      <c r="G13413" s="8">
        <v>12505.24</v>
      </c>
      <c r="H13413" s="8"/>
      <c r="I13413" s="8"/>
      <c r="J13413" s="8"/>
    </row>
    <row r="13414" spans="3:10" x14ac:dyDescent="0.25">
      <c r="C13414" s="5">
        <v>43293.833333333336</v>
      </c>
      <c r="D13414" s="6">
        <v>12505.49</v>
      </c>
      <c r="E13414" s="6">
        <v>12511</v>
      </c>
      <c r="F13414" s="6">
        <v>12498.48</v>
      </c>
      <c r="G13414" s="6">
        <v>12500.23</v>
      </c>
      <c r="H13414" s="6"/>
      <c r="I13414" s="6"/>
      <c r="J13414" s="6"/>
    </row>
    <row r="13415" spans="3:10" x14ac:dyDescent="0.25">
      <c r="C13415" s="7">
        <v>43293.875</v>
      </c>
      <c r="D13415" s="8">
        <v>12499.73</v>
      </c>
      <c r="E13415" s="8">
        <v>12506.98</v>
      </c>
      <c r="F13415" s="8">
        <v>12497.47</v>
      </c>
      <c r="G13415" s="8">
        <v>12503.73</v>
      </c>
      <c r="H13415" s="8"/>
      <c r="I13415" s="8"/>
      <c r="J13415" s="8"/>
    </row>
    <row r="13416" spans="3:10" x14ac:dyDescent="0.25">
      <c r="C13416" s="5">
        <v>43293.916666666664</v>
      </c>
      <c r="D13416" s="6">
        <v>12503.48</v>
      </c>
      <c r="E13416" s="6">
        <v>12516.73</v>
      </c>
      <c r="F13416" s="6">
        <v>12499.22</v>
      </c>
      <c r="G13416" s="6">
        <v>12513.98</v>
      </c>
      <c r="H13416" s="6"/>
      <c r="I13416" s="6"/>
      <c r="J13416" s="6"/>
    </row>
    <row r="13417" spans="3:10" x14ac:dyDescent="0.25">
      <c r="C13417" s="7">
        <v>43293.958333333336</v>
      </c>
      <c r="D13417" s="8">
        <v>12504.91</v>
      </c>
      <c r="E13417" s="8">
        <v>12507.14</v>
      </c>
      <c r="F13417" s="8">
        <v>12498.2</v>
      </c>
      <c r="G13417" s="8">
        <v>12503.78</v>
      </c>
      <c r="H13417" s="8"/>
      <c r="I13417" s="8"/>
      <c r="J13417" s="8"/>
    </row>
    <row r="13418" spans="3:10" x14ac:dyDescent="0.25">
      <c r="C13418" s="5">
        <v>43294.041666666664</v>
      </c>
      <c r="D13418" s="6">
        <v>12502.66</v>
      </c>
      <c r="E13418" s="6">
        <v>12513.86</v>
      </c>
      <c r="F13418" s="6">
        <v>12502.66</v>
      </c>
      <c r="G13418" s="6">
        <v>12507.77</v>
      </c>
      <c r="H13418" s="6"/>
      <c r="I13418" s="6"/>
      <c r="J13418" s="6"/>
    </row>
    <row r="13419" spans="3:10" x14ac:dyDescent="0.25">
      <c r="C13419" s="7">
        <v>43294.083333333336</v>
      </c>
      <c r="D13419" s="8">
        <v>12510</v>
      </c>
      <c r="E13419" s="8">
        <v>12535.75</v>
      </c>
      <c r="F13419" s="8">
        <v>12510</v>
      </c>
      <c r="G13419" s="8">
        <v>12532.4</v>
      </c>
      <c r="H13419" s="8"/>
      <c r="I13419" s="8"/>
      <c r="J13419" s="8"/>
    </row>
    <row r="13420" spans="3:10" x14ac:dyDescent="0.25">
      <c r="C13420" s="5">
        <v>43294.125</v>
      </c>
      <c r="D13420" s="6">
        <v>12533.52</v>
      </c>
      <c r="E13420" s="6">
        <v>12547.69</v>
      </c>
      <c r="F13420" s="6">
        <v>12531.28</v>
      </c>
      <c r="G13420" s="6">
        <v>12540.33</v>
      </c>
      <c r="H13420" s="6"/>
      <c r="I13420" s="6"/>
      <c r="J13420" s="6"/>
    </row>
    <row r="13421" spans="3:10" x14ac:dyDescent="0.25">
      <c r="C13421" s="7">
        <v>43294.166666666664</v>
      </c>
      <c r="D13421" s="8">
        <v>12540.33</v>
      </c>
      <c r="E13421" s="8">
        <v>12541.49</v>
      </c>
      <c r="F13421" s="8">
        <v>12527.55</v>
      </c>
      <c r="G13421" s="8">
        <v>12534.25</v>
      </c>
      <c r="H13421" s="8"/>
      <c r="I13421" s="8"/>
      <c r="J13421" s="8"/>
    </row>
    <row r="13422" spans="3:10" x14ac:dyDescent="0.25">
      <c r="C13422" s="5">
        <v>43294.208333333336</v>
      </c>
      <c r="D13422" s="6">
        <v>12534.25</v>
      </c>
      <c r="E13422" s="6">
        <v>12540.22</v>
      </c>
      <c r="F13422" s="6">
        <v>12532.39</v>
      </c>
      <c r="G13422" s="6">
        <v>12539.09</v>
      </c>
      <c r="H13422" s="6"/>
      <c r="I13422" s="6"/>
      <c r="J13422" s="6"/>
    </row>
    <row r="13423" spans="3:10" x14ac:dyDescent="0.25">
      <c r="C13423" s="7">
        <v>43294.25</v>
      </c>
      <c r="D13423" s="8">
        <v>12539.09</v>
      </c>
      <c r="E13423" s="8">
        <v>12548.29</v>
      </c>
      <c r="F13423" s="8">
        <v>12537.98</v>
      </c>
      <c r="G13423" s="8">
        <v>12546.79</v>
      </c>
      <c r="H13423" s="8"/>
      <c r="I13423" s="8"/>
      <c r="J13423" s="8"/>
    </row>
    <row r="13424" spans="3:10" x14ac:dyDescent="0.25">
      <c r="C13424" s="5">
        <v>43294.291666666664</v>
      </c>
      <c r="D13424" s="6">
        <v>12546.79</v>
      </c>
      <c r="E13424" s="6">
        <v>12553.43</v>
      </c>
      <c r="F13424" s="6">
        <v>12543.46</v>
      </c>
      <c r="G13424" s="6">
        <v>12547.19</v>
      </c>
      <c r="H13424" s="6"/>
      <c r="I13424" s="6"/>
      <c r="J13424" s="6"/>
    </row>
    <row r="13425" spans="3:10" x14ac:dyDescent="0.25">
      <c r="C13425" s="7">
        <v>43294.333333333336</v>
      </c>
      <c r="D13425" s="8">
        <v>12546.07</v>
      </c>
      <c r="E13425" s="8">
        <v>12547.2</v>
      </c>
      <c r="F13425" s="8">
        <v>12531.17</v>
      </c>
      <c r="G13425" s="8">
        <v>12535.7</v>
      </c>
      <c r="H13425" s="8"/>
      <c r="I13425" s="8"/>
      <c r="J13425" s="8"/>
    </row>
    <row r="13426" spans="3:10" x14ac:dyDescent="0.25">
      <c r="C13426" s="5">
        <v>43294.375</v>
      </c>
      <c r="D13426" s="6">
        <v>12539.55</v>
      </c>
      <c r="E13426" s="6">
        <v>12561.29</v>
      </c>
      <c r="F13426" s="6">
        <v>12531.81</v>
      </c>
      <c r="G13426" s="6">
        <v>12539.07</v>
      </c>
      <c r="H13426" s="6"/>
      <c r="I13426" s="6"/>
      <c r="J13426" s="6"/>
    </row>
    <row r="13427" spans="3:10" x14ac:dyDescent="0.25">
      <c r="C13427" s="7">
        <v>43294.416666666664</v>
      </c>
      <c r="D13427" s="8">
        <v>12537.5</v>
      </c>
      <c r="E13427" s="8">
        <v>12584.59</v>
      </c>
      <c r="F13427" s="8">
        <v>12535.48</v>
      </c>
      <c r="G13427" s="8">
        <v>12552.49</v>
      </c>
      <c r="H13427" s="8"/>
      <c r="I13427" s="8"/>
      <c r="J13427" s="8"/>
    </row>
    <row r="13428" spans="3:10" x14ac:dyDescent="0.25">
      <c r="C13428" s="5">
        <v>43294.458333333336</v>
      </c>
      <c r="D13428" s="6">
        <v>12553</v>
      </c>
      <c r="E13428" s="6">
        <v>12558.46</v>
      </c>
      <c r="F13428" s="6">
        <v>12523.83</v>
      </c>
      <c r="G13428" s="6">
        <v>12528.24</v>
      </c>
      <c r="H13428" s="6"/>
      <c r="I13428" s="6"/>
      <c r="J13428" s="6"/>
    </row>
    <row r="13429" spans="3:10" x14ac:dyDescent="0.25">
      <c r="C13429" s="7">
        <v>43294.5</v>
      </c>
      <c r="D13429" s="8">
        <v>12528.49</v>
      </c>
      <c r="E13429" s="8">
        <v>12528.99</v>
      </c>
      <c r="F13429" s="8">
        <v>12497.73</v>
      </c>
      <c r="G13429" s="8">
        <v>12515.73</v>
      </c>
      <c r="H13429" s="8"/>
      <c r="I13429" s="8"/>
      <c r="J13429" s="8"/>
    </row>
    <row r="13430" spans="3:10" x14ac:dyDescent="0.25">
      <c r="C13430" s="5">
        <v>43294.541666666664</v>
      </c>
      <c r="D13430" s="6">
        <v>12515.72</v>
      </c>
      <c r="E13430" s="6">
        <v>12540.24</v>
      </c>
      <c r="F13430" s="6">
        <v>12506.72</v>
      </c>
      <c r="G13430" s="6">
        <v>12539.63</v>
      </c>
      <c r="H13430" s="6"/>
      <c r="I13430" s="6"/>
      <c r="J13430" s="6"/>
    </row>
    <row r="13431" spans="3:10" x14ac:dyDescent="0.25">
      <c r="C13431" s="7">
        <v>43294.583333333336</v>
      </c>
      <c r="D13431" s="8">
        <v>12540.13</v>
      </c>
      <c r="E13431" s="8">
        <v>12555.49</v>
      </c>
      <c r="F13431" s="8">
        <v>12515.4</v>
      </c>
      <c r="G13431" s="8">
        <v>12552.99</v>
      </c>
      <c r="H13431" s="8"/>
      <c r="I13431" s="8"/>
      <c r="J13431" s="8"/>
    </row>
    <row r="13432" spans="3:10" x14ac:dyDescent="0.25">
      <c r="C13432" s="5">
        <v>43294.625</v>
      </c>
      <c r="D13432" s="6">
        <v>12551.49</v>
      </c>
      <c r="E13432" s="6">
        <v>12558.4</v>
      </c>
      <c r="F13432" s="6">
        <v>12525.08</v>
      </c>
      <c r="G13432" s="6">
        <v>12531.25</v>
      </c>
      <c r="H13432" s="6"/>
      <c r="I13432" s="6"/>
      <c r="J13432" s="6"/>
    </row>
    <row r="13433" spans="3:10" x14ac:dyDescent="0.25">
      <c r="C13433" s="7">
        <v>43294.666666666664</v>
      </c>
      <c r="D13433" s="8">
        <v>12531.75</v>
      </c>
      <c r="E13433" s="8">
        <v>12556.12</v>
      </c>
      <c r="F13433" s="8">
        <v>12510.2</v>
      </c>
      <c r="G13433" s="8">
        <v>12513.72</v>
      </c>
      <c r="H13433" s="8"/>
      <c r="I13433" s="8"/>
      <c r="J13433" s="8"/>
    </row>
    <row r="13434" spans="3:10" x14ac:dyDescent="0.25">
      <c r="C13434" s="5">
        <v>43294.708333333336</v>
      </c>
      <c r="D13434" s="6">
        <v>12513.47</v>
      </c>
      <c r="E13434" s="6">
        <v>12550.04</v>
      </c>
      <c r="F13434" s="6">
        <v>12510.77</v>
      </c>
      <c r="G13434" s="6">
        <v>12544.37</v>
      </c>
      <c r="H13434" s="6"/>
      <c r="I13434" s="6"/>
      <c r="J13434" s="6"/>
    </row>
    <row r="13435" spans="3:10" x14ac:dyDescent="0.25">
      <c r="C13435" s="7">
        <v>43294.75</v>
      </c>
      <c r="D13435" s="8">
        <v>12544.87</v>
      </c>
      <c r="E13435" s="8">
        <v>12554.79</v>
      </c>
      <c r="F13435" s="8">
        <v>12521.3</v>
      </c>
      <c r="G13435" s="8">
        <v>12528.9</v>
      </c>
      <c r="H13435" s="8"/>
      <c r="I13435" s="8"/>
      <c r="J13435" s="8"/>
    </row>
    <row r="13436" spans="3:10" x14ac:dyDescent="0.25">
      <c r="C13436" s="5">
        <v>43294.791666666664</v>
      </c>
      <c r="D13436" s="6">
        <v>12529.4</v>
      </c>
      <c r="E13436" s="6">
        <v>12541.75</v>
      </c>
      <c r="F13436" s="6">
        <v>12528.32</v>
      </c>
      <c r="G13436" s="6">
        <v>12540.27</v>
      </c>
      <c r="H13436" s="6"/>
      <c r="I13436" s="6"/>
      <c r="J13436" s="6"/>
    </row>
    <row r="13437" spans="3:10" x14ac:dyDescent="0.25">
      <c r="C13437" s="7">
        <v>43294.833333333336</v>
      </c>
      <c r="D13437" s="8">
        <v>12540.73</v>
      </c>
      <c r="E13437" s="8">
        <v>12543.74</v>
      </c>
      <c r="F13437" s="8">
        <v>12531.72</v>
      </c>
      <c r="G13437" s="8">
        <v>12540.48</v>
      </c>
      <c r="H13437" s="8"/>
      <c r="I13437" s="8"/>
      <c r="J13437" s="8"/>
    </row>
    <row r="13438" spans="3:10" x14ac:dyDescent="0.25">
      <c r="C13438" s="5">
        <v>43294.875</v>
      </c>
      <c r="D13438" s="6">
        <v>12540.73</v>
      </c>
      <c r="E13438" s="6">
        <v>12540.73</v>
      </c>
      <c r="F13438" s="6">
        <v>12532.46</v>
      </c>
      <c r="G13438" s="6">
        <v>12535.71</v>
      </c>
      <c r="H13438" s="6"/>
      <c r="I13438" s="6"/>
      <c r="J13438" s="6"/>
    </row>
    <row r="13439" spans="3:10" x14ac:dyDescent="0.25">
      <c r="C13439" s="7">
        <v>43294.916666666664</v>
      </c>
      <c r="D13439" s="8">
        <v>12535.96</v>
      </c>
      <c r="E13439" s="8">
        <v>12546.7</v>
      </c>
      <c r="F13439" s="8">
        <v>12534.96</v>
      </c>
      <c r="G13439" s="8">
        <v>12546.7</v>
      </c>
      <c r="H13439" s="8"/>
      <c r="I13439" s="8"/>
      <c r="J13439" s="8"/>
    </row>
    <row r="13440" spans="3:10" x14ac:dyDescent="0.25">
      <c r="C13440" s="5">
        <v>43297.041666666664</v>
      </c>
      <c r="D13440" s="6">
        <v>12564.26</v>
      </c>
      <c r="E13440" s="6">
        <v>12587.85</v>
      </c>
      <c r="F13440" s="6">
        <v>12560.14</v>
      </c>
      <c r="G13440" s="6">
        <v>12586.47</v>
      </c>
      <c r="H13440" s="6"/>
      <c r="I13440" s="6"/>
      <c r="J13440" s="6"/>
    </row>
    <row r="13441" spans="3:10" x14ac:dyDescent="0.25">
      <c r="C13441" s="7">
        <v>43297.083333333336</v>
      </c>
      <c r="D13441" s="8">
        <v>12587.03</v>
      </c>
      <c r="E13441" s="8">
        <v>12588.7</v>
      </c>
      <c r="F13441" s="8">
        <v>12576.24</v>
      </c>
      <c r="G13441" s="8">
        <v>12578.48</v>
      </c>
      <c r="H13441" s="8"/>
      <c r="I13441" s="8"/>
      <c r="J13441" s="8"/>
    </row>
    <row r="13442" spans="3:10" x14ac:dyDescent="0.25">
      <c r="C13442" s="5">
        <v>43297.125</v>
      </c>
      <c r="D13442" s="6">
        <v>12579.6</v>
      </c>
      <c r="E13442" s="6">
        <v>12582.95</v>
      </c>
      <c r="F13442" s="6">
        <v>12575.47</v>
      </c>
      <c r="G13442" s="6">
        <v>12576.59</v>
      </c>
      <c r="H13442" s="6"/>
      <c r="I13442" s="6"/>
      <c r="J13442" s="6"/>
    </row>
    <row r="13443" spans="3:10" x14ac:dyDescent="0.25">
      <c r="C13443" s="7">
        <v>43297.166666666664</v>
      </c>
      <c r="D13443" s="8">
        <v>12575.82</v>
      </c>
      <c r="E13443" s="8">
        <v>12582.54</v>
      </c>
      <c r="F13443" s="8">
        <v>12565.48</v>
      </c>
      <c r="G13443" s="8">
        <v>12565.48</v>
      </c>
      <c r="H13443" s="8"/>
      <c r="I13443" s="8"/>
      <c r="J13443" s="8"/>
    </row>
    <row r="13444" spans="3:10" x14ac:dyDescent="0.25">
      <c r="C13444" s="5">
        <v>43297.208333333336</v>
      </c>
      <c r="D13444" s="6">
        <v>12564.36</v>
      </c>
      <c r="E13444" s="6">
        <v>12571.08</v>
      </c>
      <c r="F13444" s="6">
        <v>12553.64</v>
      </c>
      <c r="G13444" s="6">
        <v>12556.88</v>
      </c>
      <c r="H13444" s="6"/>
      <c r="I13444" s="6"/>
      <c r="J13444" s="6"/>
    </row>
    <row r="13445" spans="3:10" x14ac:dyDescent="0.25">
      <c r="C13445" s="7">
        <v>43297.25</v>
      </c>
      <c r="D13445" s="8">
        <v>12558</v>
      </c>
      <c r="E13445" s="8">
        <v>12567.83</v>
      </c>
      <c r="F13445" s="8">
        <v>12556.88</v>
      </c>
      <c r="G13445" s="8">
        <v>12564.47</v>
      </c>
      <c r="H13445" s="8"/>
      <c r="I13445" s="8"/>
      <c r="J13445" s="8"/>
    </row>
    <row r="13446" spans="3:10" x14ac:dyDescent="0.25">
      <c r="C13446" s="5">
        <v>43297.291666666664</v>
      </c>
      <c r="D13446" s="6">
        <v>12565.59</v>
      </c>
      <c r="E13446" s="6">
        <v>12565.59</v>
      </c>
      <c r="F13446" s="6">
        <v>12559.72</v>
      </c>
      <c r="G13446" s="6">
        <v>12560.84</v>
      </c>
      <c r="H13446" s="6"/>
      <c r="I13446" s="6"/>
      <c r="J13446" s="6"/>
    </row>
    <row r="13447" spans="3:10" x14ac:dyDescent="0.25">
      <c r="C13447" s="7">
        <v>43297.333333333336</v>
      </c>
      <c r="D13447" s="8">
        <v>12561.4</v>
      </c>
      <c r="E13447" s="8">
        <v>12563.08</v>
      </c>
      <c r="F13447" s="8">
        <v>12542.65</v>
      </c>
      <c r="G13447" s="8">
        <v>12542.65</v>
      </c>
      <c r="H13447" s="8"/>
      <c r="I13447" s="8"/>
      <c r="J13447" s="8"/>
    </row>
    <row r="13448" spans="3:10" x14ac:dyDescent="0.25">
      <c r="C13448" s="5">
        <v>43297.375</v>
      </c>
      <c r="D13448" s="6">
        <v>12537.51</v>
      </c>
      <c r="E13448" s="6">
        <v>12540.53</v>
      </c>
      <c r="F13448" s="6">
        <v>12516.53</v>
      </c>
      <c r="G13448" s="6">
        <v>12533.4</v>
      </c>
      <c r="H13448" s="6"/>
      <c r="I13448" s="6"/>
      <c r="J13448" s="6"/>
    </row>
    <row r="13449" spans="3:10" x14ac:dyDescent="0.25">
      <c r="C13449" s="7">
        <v>43297.416666666664</v>
      </c>
      <c r="D13449" s="8">
        <v>12534.08</v>
      </c>
      <c r="E13449" s="8">
        <v>12599.95</v>
      </c>
      <c r="F13449" s="8">
        <v>12524.24</v>
      </c>
      <c r="G13449" s="8">
        <v>12597.47</v>
      </c>
      <c r="H13449" s="8"/>
      <c r="I13449" s="8"/>
      <c r="J13449" s="8"/>
    </row>
    <row r="13450" spans="3:10" x14ac:dyDescent="0.25">
      <c r="C13450" s="5">
        <v>43297.458333333336</v>
      </c>
      <c r="D13450" s="6">
        <v>12597.47</v>
      </c>
      <c r="E13450" s="6">
        <v>12606.01</v>
      </c>
      <c r="F13450" s="6">
        <v>12542.66</v>
      </c>
      <c r="G13450" s="6">
        <v>12554.73</v>
      </c>
      <c r="H13450" s="6"/>
      <c r="I13450" s="6"/>
      <c r="J13450" s="6"/>
    </row>
    <row r="13451" spans="3:10" x14ac:dyDescent="0.25">
      <c r="C13451" s="7">
        <v>43297.5</v>
      </c>
      <c r="D13451" s="8">
        <v>12555.23</v>
      </c>
      <c r="E13451" s="8">
        <v>12572.65</v>
      </c>
      <c r="F13451" s="8">
        <v>12547.79</v>
      </c>
      <c r="G13451" s="8">
        <v>12562.51</v>
      </c>
      <c r="H13451" s="8"/>
      <c r="I13451" s="8"/>
      <c r="J13451" s="8"/>
    </row>
    <row r="13452" spans="3:10" x14ac:dyDescent="0.25">
      <c r="C13452" s="5">
        <v>43297.541666666664</v>
      </c>
      <c r="D13452" s="6">
        <v>12562.51</v>
      </c>
      <c r="E13452" s="6">
        <v>12575.03</v>
      </c>
      <c r="F13452" s="6">
        <v>12545.46</v>
      </c>
      <c r="G13452" s="6">
        <v>12546.46</v>
      </c>
      <c r="H13452" s="6"/>
      <c r="I13452" s="6"/>
      <c r="J13452" s="6"/>
    </row>
    <row r="13453" spans="3:10" x14ac:dyDescent="0.25">
      <c r="C13453" s="7">
        <v>43297.583333333336</v>
      </c>
      <c r="D13453" s="8">
        <v>12545.46</v>
      </c>
      <c r="E13453" s="8">
        <v>12552.53</v>
      </c>
      <c r="F13453" s="8">
        <v>12505.12</v>
      </c>
      <c r="G13453" s="8">
        <v>12535.74</v>
      </c>
      <c r="H13453" s="8"/>
      <c r="I13453" s="8"/>
      <c r="J13453" s="8"/>
    </row>
    <row r="13454" spans="3:10" x14ac:dyDescent="0.25">
      <c r="C13454" s="5">
        <v>43297.625</v>
      </c>
      <c r="D13454" s="6">
        <v>12535.48</v>
      </c>
      <c r="E13454" s="6">
        <v>12552.78</v>
      </c>
      <c r="F13454" s="6">
        <v>12520.44</v>
      </c>
      <c r="G13454" s="6">
        <v>12548.32</v>
      </c>
      <c r="H13454" s="6"/>
      <c r="I13454" s="6"/>
      <c r="J13454" s="6"/>
    </row>
    <row r="13455" spans="3:10" x14ac:dyDescent="0.25">
      <c r="C13455" s="7">
        <v>43297.666666666664</v>
      </c>
      <c r="D13455" s="8">
        <v>12548.33</v>
      </c>
      <c r="E13455" s="8">
        <v>12592.04</v>
      </c>
      <c r="F13455" s="8">
        <v>12547.26</v>
      </c>
      <c r="G13455" s="8">
        <v>12573.87</v>
      </c>
      <c r="H13455" s="8"/>
      <c r="I13455" s="8"/>
      <c r="J13455" s="8"/>
    </row>
    <row r="13456" spans="3:10" x14ac:dyDescent="0.25">
      <c r="C13456" s="5">
        <v>43297.708333333336</v>
      </c>
      <c r="D13456" s="6">
        <v>12574.87</v>
      </c>
      <c r="E13456" s="6">
        <v>12584.94</v>
      </c>
      <c r="F13456" s="6">
        <v>12559.64</v>
      </c>
      <c r="G13456" s="6">
        <v>12562.45</v>
      </c>
      <c r="H13456" s="6"/>
      <c r="I13456" s="6"/>
      <c r="J13456" s="6"/>
    </row>
    <row r="13457" spans="3:10" x14ac:dyDescent="0.25">
      <c r="C13457" s="7">
        <v>43297.75</v>
      </c>
      <c r="D13457" s="8">
        <v>12563.45</v>
      </c>
      <c r="E13457" s="8">
        <v>12579.16</v>
      </c>
      <c r="F13457" s="8">
        <v>12557.53</v>
      </c>
      <c r="G13457" s="8">
        <v>12568.26</v>
      </c>
      <c r="H13457" s="8"/>
      <c r="I13457" s="8"/>
      <c r="J13457" s="8"/>
    </row>
    <row r="13458" spans="3:10" x14ac:dyDescent="0.25">
      <c r="C13458" s="5">
        <v>43297.791666666664</v>
      </c>
      <c r="D13458" s="6">
        <v>12568.51</v>
      </c>
      <c r="E13458" s="6">
        <v>12577.24</v>
      </c>
      <c r="F13458" s="6">
        <v>12560.17</v>
      </c>
      <c r="G13458" s="6">
        <v>12575.06</v>
      </c>
      <c r="H13458" s="6"/>
      <c r="I13458" s="6"/>
      <c r="J13458" s="6"/>
    </row>
    <row r="13459" spans="3:10" x14ac:dyDescent="0.25">
      <c r="C13459" s="7">
        <v>43297.833333333336</v>
      </c>
      <c r="D13459" s="8">
        <v>12575.06</v>
      </c>
      <c r="E13459" s="8">
        <v>12576.81</v>
      </c>
      <c r="F13459" s="8">
        <v>12566.29</v>
      </c>
      <c r="G13459" s="8">
        <v>12571.04</v>
      </c>
      <c r="H13459" s="8"/>
      <c r="I13459" s="8"/>
      <c r="J13459" s="8"/>
    </row>
    <row r="13460" spans="3:10" x14ac:dyDescent="0.25">
      <c r="C13460" s="5">
        <v>43297.875</v>
      </c>
      <c r="D13460" s="6">
        <v>12571.04</v>
      </c>
      <c r="E13460" s="6">
        <v>12572.29</v>
      </c>
      <c r="F13460" s="6">
        <v>12559.02</v>
      </c>
      <c r="G13460" s="6">
        <v>12563.03</v>
      </c>
      <c r="H13460" s="6"/>
      <c r="I13460" s="6"/>
      <c r="J13460" s="6"/>
    </row>
    <row r="13461" spans="3:10" x14ac:dyDescent="0.25">
      <c r="C13461" s="7">
        <v>43297.916666666664</v>
      </c>
      <c r="D13461" s="8">
        <v>12563.03</v>
      </c>
      <c r="E13461" s="8">
        <v>12582.04</v>
      </c>
      <c r="F13461" s="8">
        <v>12558.52</v>
      </c>
      <c r="G13461" s="8">
        <v>12580.04</v>
      </c>
      <c r="H13461" s="8"/>
      <c r="I13461" s="8"/>
      <c r="J13461" s="8"/>
    </row>
    <row r="13462" spans="3:10" x14ac:dyDescent="0.25">
      <c r="C13462" s="5">
        <v>43297.958333333336</v>
      </c>
      <c r="D13462" s="6">
        <v>12564.95</v>
      </c>
      <c r="E13462" s="6">
        <v>12567.95</v>
      </c>
      <c r="F13462" s="6">
        <v>12555.97</v>
      </c>
      <c r="G13462" s="6">
        <v>12565.7</v>
      </c>
      <c r="H13462" s="6"/>
      <c r="I13462" s="6"/>
      <c r="J13462" s="6"/>
    </row>
    <row r="13463" spans="3:10" x14ac:dyDescent="0.25">
      <c r="C13463" s="7">
        <v>43298.041666666664</v>
      </c>
      <c r="D13463" s="8">
        <v>12562.33</v>
      </c>
      <c r="E13463" s="8">
        <v>12571.31</v>
      </c>
      <c r="F13463" s="8">
        <v>12555.59</v>
      </c>
      <c r="G13463" s="8">
        <v>12565.69</v>
      </c>
      <c r="H13463" s="8"/>
      <c r="I13463" s="8"/>
      <c r="J13463" s="8"/>
    </row>
    <row r="13464" spans="3:10" x14ac:dyDescent="0.25">
      <c r="C13464" s="5">
        <v>43298.083333333336</v>
      </c>
      <c r="D13464" s="6">
        <v>12564.56</v>
      </c>
      <c r="E13464" s="6">
        <v>12576.17</v>
      </c>
      <c r="F13464" s="6">
        <v>12564.56</v>
      </c>
      <c r="G13464" s="6">
        <v>12572.8</v>
      </c>
      <c r="H13464" s="6"/>
      <c r="I13464" s="6"/>
      <c r="J13464" s="6"/>
    </row>
    <row r="13465" spans="3:10" x14ac:dyDescent="0.25">
      <c r="C13465" s="7">
        <v>43298.125</v>
      </c>
      <c r="D13465" s="8">
        <v>12571.67</v>
      </c>
      <c r="E13465" s="8">
        <v>12579.53</v>
      </c>
      <c r="F13465" s="8">
        <v>12569.43</v>
      </c>
      <c r="G13465" s="8">
        <v>12575.04</v>
      </c>
      <c r="H13465" s="8"/>
      <c r="I13465" s="8"/>
      <c r="J13465" s="8"/>
    </row>
    <row r="13466" spans="3:10" x14ac:dyDescent="0.25">
      <c r="C13466" s="5">
        <v>43298.166666666664</v>
      </c>
      <c r="D13466" s="6">
        <v>12575.14</v>
      </c>
      <c r="E13466" s="6">
        <v>12587.15</v>
      </c>
      <c r="F13466" s="6">
        <v>12565.68</v>
      </c>
      <c r="G13466" s="6">
        <v>12568.04</v>
      </c>
      <c r="H13466" s="6"/>
      <c r="I13466" s="6"/>
      <c r="J13466" s="6"/>
    </row>
    <row r="13467" spans="3:10" x14ac:dyDescent="0.25">
      <c r="C13467" s="7">
        <v>43298.208333333336</v>
      </c>
      <c r="D13467" s="8">
        <v>12569.17</v>
      </c>
      <c r="E13467" s="8">
        <v>12569.17</v>
      </c>
      <c r="F13467" s="8">
        <v>12557.42</v>
      </c>
      <c r="G13467" s="8">
        <v>12559.67</v>
      </c>
      <c r="H13467" s="8"/>
      <c r="I13467" s="8"/>
      <c r="J13467" s="8"/>
    </row>
    <row r="13468" spans="3:10" x14ac:dyDescent="0.25">
      <c r="C13468" s="5">
        <v>43298.25</v>
      </c>
      <c r="D13468" s="6">
        <v>12559.67</v>
      </c>
      <c r="E13468" s="6">
        <v>12569.65</v>
      </c>
      <c r="F13468" s="6">
        <v>12559.67</v>
      </c>
      <c r="G13468" s="6">
        <v>12568.52</v>
      </c>
      <c r="H13468" s="6"/>
      <c r="I13468" s="6"/>
      <c r="J13468" s="6"/>
    </row>
    <row r="13469" spans="3:10" x14ac:dyDescent="0.25">
      <c r="C13469" s="7">
        <v>43298.291666666664</v>
      </c>
      <c r="D13469" s="8">
        <v>12569.65</v>
      </c>
      <c r="E13469" s="8">
        <v>12574.34</v>
      </c>
      <c r="F13469" s="8">
        <v>12569.63</v>
      </c>
      <c r="G13469" s="8">
        <v>12573.21</v>
      </c>
      <c r="H13469" s="8"/>
      <c r="I13469" s="8"/>
      <c r="J13469" s="8"/>
    </row>
    <row r="13470" spans="3:10" x14ac:dyDescent="0.25">
      <c r="C13470" s="5">
        <v>43298.333333333336</v>
      </c>
      <c r="D13470" s="6">
        <v>12572.65</v>
      </c>
      <c r="E13470" s="6">
        <v>12573.21</v>
      </c>
      <c r="F13470" s="6">
        <v>12548.06</v>
      </c>
      <c r="G13470" s="6">
        <v>12564.76</v>
      </c>
      <c r="H13470" s="6"/>
      <c r="I13470" s="6"/>
      <c r="J13470" s="6"/>
    </row>
    <row r="13471" spans="3:10" x14ac:dyDescent="0.25">
      <c r="C13471" s="7">
        <v>43298.375</v>
      </c>
      <c r="D13471" s="8">
        <v>12565.74</v>
      </c>
      <c r="E13471" s="8">
        <v>12570.2</v>
      </c>
      <c r="F13471" s="8">
        <v>12551.46</v>
      </c>
      <c r="G13471" s="8">
        <v>12555.01</v>
      </c>
      <c r="H13471" s="8"/>
      <c r="I13471" s="8"/>
      <c r="J13471" s="8"/>
    </row>
    <row r="13472" spans="3:10" x14ac:dyDescent="0.25">
      <c r="C13472" s="5">
        <v>43298.416666666664</v>
      </c>
      <c r="D13472" s="6">
        <v>12555.69</v>
      </c>
      <c r="E13472" s="6">
        <v>12579.62</v>
      </c>
      <c r="F13472" s="6">
        <v>12521.31</v>
      </c>
      <c r="G13472" s="6">
        <v>12569.23</v>
      </c>
      <c r="H13472" s="6"/>
      <c r="I13472" s="6"/>
      <c r="J13472" s="6"/>
    </row>
    <row r="13473" spans="3:10" x14ac:dyDescent="0.25">
      <c r="C13473" s="7">
        <v>43298.458333333336</v>
      </c>
      <c r="D13473" s="8">
        <v>12569.24</v>
      </c>
      <c r="E13473" s="8">
        <v>12594.32</v>
      </c>
      <c r="F13473" s="8">
        <v>12534.02</v>
      </c>
      <c r="G13473" s="8">
        <v>12562.57</v>
      </c>
      <c r="H13473" s="8"/>
      <c r="I13473" s="8"/>
      <c r="J13473" s="8"/>
    </row>
    <row r="13474" spans="3:10" x14ac:dyDescent="0.25">
      <c r="C13474" s="5">
        <v>43298.5</v>
      </c>
      <c r="D13474" s="6">
        <v>12563</v>
      </c>
      <c r="E13474" s="6">
        <v>12583.14</v>
      </c>
      <c r="F13474" s="6">
        <v>12557.27</v>
      </c>
      <c r="G13474" s="6">
        <v>12570.49</v>
      </c>
      <c r="H13474" s="6"/>
      <c r="I13474" s="6"/>
      <c r="J13474" s="6"/>
    </row>
    <row r="13475" spans="3:10" x14ac:dyDescent="0.25">
      <c r="C13475" s="7">
        <v>43298.541666666664</v>
      </c>
      <c r="D13475" s="8">
        <v>12570.24</v>
      </c>
      <c r="E13475" s="8">
        <v>12577.59</v>
      </c>
      <c r="F13475" s="8">
        <v>12529.55</v>
      </c>
      <c r="G13475" s="8">
        <v>12548.56</v>
      </c>
      <c r="H13475" s="8"/>
      <c r="I13475" s="8"/>
      <c r="J13475" s="8"/>
    </row>
    <row r="13476" spans="3:10" x14ac:dyDescent="0.25">
      <c r="C13476" s="5">
        <v>43298.583333333336</v>
      </c>
      <c r="D13476" s="6">
        <v>12548.48</v>
      </c>
      <c r="E13476" s="6">
        <v>12550.92</v>
      </c>
      <c r="F13476" s="6">
        <v>12526.33</v>
      </c>
      <c r="G13476" s="6">
        <v>12529.36</v>
      </c>
      <c r="H13476" s="6"/>
      <c r="I13476" s="6"/>
      <c r="J13476" s="6"/>
    </row>
    <row r="13477" spans="3:10" x14ac:dyDescent="0.25">
      <c r="C13477" s="7">
        <v>43298.625</v>
      </c>
      <c r="D13477" s="8">
        <v>12529.36</v>
      </c>
      <c r="E13477" s="8">
        <v>12555.07</v>
      </c>
      <c r="F13477" s="8">
        <v>12527.6</v>
      </c>
      <c r="G13477" s="8">
        <v>12545.24</v>
      </c>
      <c r="H13477" s="8"/>
      <c r="I13477" s="8"/>
      <c r="J13477" s="8"/>
    </row>
    <row r="13478" spans="3:10" x14ac:dyDescent="0.25">
      <c r="C13478" s="5">
        <v>43298.666666666664</v>
      </c>
      <c r="D13478" s="6">
        <v>12545.74</v>
      </c>
      <c r="E13478" s="6">
        <v>12587.56</v>
      </c>
      <c r="F13478" s="6">
        <v>12535.45</v>
      </c>
      <c r="G13478" s="6">
        <v>12582.88</v>
      </c>
      <c r="H13478" s="6"/>
      <c r="I13478" s="6"/>
      <c r="J13478" s="6"/>
    </row>
    <row r="13479" spans="3:10" x14ac:dyDescent="0.25">
      <c r="C13479" s="7">
        <v>43298.708333333336</v>
      </c>
      <c r="D13479" s="8">
        <v>12583.63</v>
      </c>
      <c r="E13479" s="8">
        <v>12688.92</v>
      </c>
      <c r="F13479" s="8">
        <v>12583.63</v>
      </c>
      <c r="G13479" s="8">
        <v>12680.5</v>
      </c>
      <c r="H13479" s="8"/>
      <c r="I13479" s="8"/>
      <c r="J13479" s="8"/>
    </row>
    <row r="13480" spans="3:10" x14ac:dyDescent="0.25">
      <c r="C13480" s="5">
        <v>43298.75</v>
      </c>
      <c r="D13480" s="6">
        <v>12680</v>
      </c>
      <c r="E13480" s="6">
        <v>12708.91</v>
      </c>
      <c r="F13480" s="6">
        <v>12660.32</v>
      </c>
      <c r="G13480" s="6">
        <v>12708.66</v>
      </c>
      <c r="H13480" s="6"/>
      <c r="I13480" s="6"/>
      <c r="J13480" s="6"/>
    </row>
    <row r="13481" spans="3:10" x14ac:dyDescent="0.25">
      <c r="C13481" s="7">
        <v>43298.791666666664</v>
      </c>
      <c r="D13481" s="8">
        <v>12708.91</v>
      </c>
      <c r="E13481" s="8">
        <v>12733</v>
      </c>
      <c r="F13481" s="8">
        <v>12697.92</v>
      </c>
      <c r="G13481" s="8">
        <v>12723.06</v>
      </c>
      <c r="H13481" s="8"/>
      <c r="I13481" s="8"/>
      <c r="J13481" s="8"/>
    </row>
    <row r="13482" spans="3:10" x14ac:dyDescent="0.25">
      <c r="C13482" s="5">
        <v>43298.833333333336</v>
      </c>
      <c r="D13482" s="6">
        <v>12723.31</v>
      </c>
      <c r="E13482" s="6">
        <v>12732.07</v>
      </c>
      <c r="F13482" s="6">
        <v>12718.31</v>
      </c>
      <c r="G13482" s="6">
        <v>12722.56</v>
      </c>
      <c r="H13482" s="6"/>
      <c r="I13482" s="6"/>
      <c r="J13482" s="6"/>
    </row>
    <row r="13483" spans="3:10" x14ac:dyDescent="0.25">
      <c r="C13483" s="7">
        <v>43298.875</v>
      </c>
      <c r="D13483" s="8">
        <v>12723.06</v>
      </c>
      <c r="E13483" s="8">
        <v>12727.06</v>
      </c>
      <c r="F13483" s="8">
        <v>12712.79</v>
      </c>
      <c r="G13483" s="8">
        <v>12713.29</v>
      </c>
      <c r="H13483" s="8"/>
      <c r="I13483" s="8"/>
      <c r="J13483" s="8"/>
    </row>
    <row r="13484" spans="3:10" x14ac:dyDescent="0.25">
      <c r="C13484" s="5">
        <v>43298.916666666664</v>
      </c>
      <c r="D13484" s="6">
        <v>12713.04</v>
      </c>
      <c r="E13484" s="6">
        <v>12722.04</v>
      </c>
      <c r="F13484" s="6">
        <v>12698.27</v>
      </c>
      <c r="G13484" s="6">
        <v>12708.78</v>
      </c>
      <c r="H13484" s="6"/>
      <c r="I13484" s="6"/>
      <c r="J13484" s="6"/>
    </row>
    <row r="13485" spans="3:10" x14ac:dyDescent="0.25">
      <c r="C13485" s="7">
        <v>43298.958333333336</v>
      </c>
      <c r="D13485" s="8">
        <v>12705.3</v>
      </c>
      <c r="E13485" s="8">
        <v>12716.59</v>
      </c>
      <c r="F13485" s="8">
        <v>12704.17</v>
      </c>
      <c r="G13485" s="8">
        <v>12710.94</v>
      </c>
      <c r="H13485" s="8"/>
      <c r="I13485" s="8"/>
      <c r="J13485" s="8"/>
    </row>
    <row r="13486" spans="3:10" x14ac:dyDescent="0.25">
      <c r="C13486" s="5">
        <v>43299.041666666664</v>
      </c>
      <c r="D13486" s="6">
        <v>12712.07</v>
      </c>
      <c r="E13486" s="6">
        <v>12724.49</v>
      </c>
      <c r="F13486" s="6">
        <v>12712.07</v>
      </c>
      <c r="G13486" s="6">
        <v>12721.34</v>
      </c>
      <c r="H13486" s="6"/>
      <c r="I13486" s="6"/>
      <c r="J13486" s="6"/>
    </row>
    <row r="13487" spans="3:10" x14ac:dyDescent="0.25">
      <c r="C13487" s="7">
        <v>43299.083333333336</v>
      </c>
      <c r="D13487" s="8">
        <v>12722.47</v>
      </c>
      <c r="E13487" s="8">
        <v>12724.73</v>
      </c>
      <c r="F13487" s="8">
        <v>12715.31</v>
      </c>
      <c r="G13487" s="8">
        <v>12719.83</v>
      </c>
      <c r="H13487" s="8"/>
      <c r="I13487" s="8"/>
      <c r="J13487" s="8"/>
    </row>
    <row r="13488" spans="3:10" x14ac:dyDescent="0.25">
      <c r="C13488" s="5">
        <v>43299.125</v>
      </c>
      <c r="D13488" s="6">
        <v>12720.96</v>
      </c>
      <c r="E13488" s="6">
        <v>12728.87</v>
      </c>
      <c r="F13488" s="6">
        <v>12719.83</v>
      </c>
      <c r="G13488" s="6">
        <v>12726.47</v>
      </c>
      <c r="H13488" s="6"/>
      <c r="I13488" s="6"/>
      <c r="J13488" s="6"/>
    </row>
    <row r="13489" spans="3:10" x14ac:dyDescent="0.25">
      <c r="C13489" s="7">
        <v>43299.166666666664</v>
      </c>
      <c r="D13489" s="8">
        <v>12725.22</v>
      </c>
      <c r="E13489" s="8">
        <v>12726.35</v>
      </c>
      <c r="F13489" s="8">
        <v>12717.05</v>
      </c>
      <c r="G13489" s="8">
        <v>12718.18</v>
      </c>
      <c r="H13489" s="8"/>
      <c r="I13489" s="8"/>
      <c r="J13489" s="8"/>
    </row>
    <row r="13490" spans="3:10" x14ac:dyDescent="0.25">
      <c r="C13490" s="5">
        <v>43299.208333333336</v>
      </c>
      <c r="D13490" s="6">
        <v>12717.61</v>
      </c>
      <c r="E13490" s="6">
        <v>12722.69</v>
      </c>
      <c r="F13490" s="6">
        <v>12713.66</v>
      </c>
      <c r="G13490" s="6">
        <v>12722.69</v>
      </c>
      <c r="H13490" s="6"/>
      <c r="I13490" s="6"/>
      <c r="J13490" s="6"/>
    </row>
    <row r="13491" spans="3:10" x14ac:dyDescent="0.25">
      <c r="C13491" s="7">
        <v>43299.25</v>
      </c>
      <c r="D13491" s="8">
        <v>12721.56</v>
      </c>
      <c r="E13491" s="8">
        <v>12721.56</v>
      </c>
      <c r="F13491" s="8">
        <v>12711.65</v>
      </c>
      <c r="G13491" s="8">
        <v>12715.91</v>
      </c>
      <c r="H13491" s="8"/>
      <c r="I13491" s="8"/>
      <c r="J13491" s="8"/>
    </row>
    <row r="13492" spans="3:10" x14ac:dyDescent="0.25">
      <c r="C13492" s="5">
        <v>43299.291666666664</v>
      </c>
      <c r="D13492" s="6">
        <v>12714.78</v>
      </c>
      <c r="E13492" s="6">
        <v>12715.91</v>
      </c>
      <c r="F13492" s="6">
        <v>12709.13</v>
      </c>
      <c r="G13492" s="6">
        <v>12715.89</v>
      </c>
      <c r="H13492" s="6"/>
      <c r="I13492" s="6"/>
      <c r="J13492" s="6"/>
    </row>
    <row r="13493" spans="3:10" x14ac:dyDescent="0.25">
      <c r="C13493" s="7">
        <v>43299.333333333336</v>
      </c>
      <c r="D13493" s="8">
        <v>12717.02</v>
      </c>
      <c r="E13493" s="8">
        <v>12724.76</v>
      </c>
      <c r="F13493" s="8">
        <v>12707.28</v>
      </c>
      <c r="G13493" s="8">
        <v>12714.63</v>
      </c>
      <c r="H13493" s="8"/>
      <c r="I13493" s="8"/>
      <c r="J13493" s="8"/>
    </row>
    <row r="13494" spans="3:10" x14ac:dyDescent="0.25">
      <c r="C13494" s="5">
        <v>43299.375</v>
      </c>
      <c r="D13494" s="6">
        <v>12713.26</v>
      </c>
      <c r="E13494" s="6">
        <v>12737.36</v>
      </c>
      <c r="F13494" s="6">
        <v>12700.1</v>
      </c>
      <c r="G13494" s="6">
        <v>12725.02</v>
      </c>
      <c r="H13494" s="6"/>
      <c r="I13494" s="6"/>
      <c r="J13494" s="6"/>
    </row>
    <row r="13495" spans="3:10" x14ac:dyDescent="0.25">
      <c r="C13495" s="7">
        <v>43299.416666666664</v>
      </c>
      <c r="D13495" s="8">
        <v>12726.77</v>
      </c>
      <c r="E13495" s="8">
        <v>12776.92</v>
      </c>
      <c r="F13495" s="8">
        <v>12712.77</v>
      </c>
      <c r="G13495" s="8">
        <v>12761.96</v>
      </c>
      <c r="H13495" s="8"/>
      <c r="I13495" s="8"/>
      <c r="J13495" s="8"/>
    </row>
    <row r="13496" spans="3:10" x14ac:dyDescent="0.25">
      <c r="C13496" s="5">
        <v>43299.458333333336</v>
      </c>
      <c r="D13496" s="6">
        <v>12761.71</v>
      </c>
      <c r="E13496" s="6">
        <v>12765.07</v>
      </c>
      <c r="F13496" s="6">
        <v>12728.31</v>
      </c>
      <c r="G13496" s="6">
        <v>12762.19</v>
      </c>
      <c r="H13496" s="6"/>
      <c r="I13496" s="6"/>
      <c r="J13496" s="6"/>
    </row>
    <row r="13497" spans="3:10" x14ac:dyDescent="0.25">
      <c r="C13497" s="7">
        <v>43299.5</v>
      </c>
      <c r="D13497" s="8">
        <v>12762.94</v>
      </c>
      <c r="E13497" s="8">
        <v>12780.4</v>
      </c>
      <c r="F13497" s="8">
        <v>12751.87</v>
      </c>
      <c r="G13497" s="8">
        <v>12770.19</v>
      </c>
      <c r="H13497" s="8"/>
      <c r="I13497" s="8"/>
      <c r="J13497" s="8"/>
    </row>
    <row r="13498" spans="3:10" x14ac:dyDescent="0.25">
      <c r="C13498" s="5">
        <v>43299.541666666664</v>
      </c>
      <c r="D13498" s="6">
        <v>12770.19</v>
      </c>
      <c r="E13498" s="6">
        <v>12772.07</v>
      </c>
      <c r="F13498" s="6">
        <v>12738.36</v>
      </c>
      <c r="G13498" s="6">
        <v>12747.46</v>
      </c>
      <c r="H13498" s="6"/>
      <c r="I13498" s="6"/>
      <c r="J13498" s="6"/>
    </row>
    <row r="13499" spans="3:10" x14ac:dyDescent="0.25">
      <c r="C13499" s="7">
        <v>43299.583333333336</v>
      </c>
      <c r="D13499" s="8">
        <v>12747.71</v>
      </c>
      <c r="E13499" s="8">
        <v>12763.06</v>
      </c>
      <c r="F13499" s="8">
        <v>12743.13</v>
      </c>
      <c r="G13499" s="8">
        <v>12755.83</v>
      </c>
      <c r="H13499" s="8"/>
      <c r="I13499" s="8"/>
      <c r="J13499" s="8"/>
    </row>
    <row r="13500" spans="3:10" x14ac:dyDescent="0.25">
      <c r="C13500" s="5">
        <v>43299.625</v>
      </c>
      <c r="D13500" s="6">
        <v>12756.33</v>
      </c>
      <c r="E13500" s="6">
        <v>12760.12</v>
      </c>
      <c r="F13500" s="6">
        <v>12729.37</v>
      </c>
      <c r="G13500" s="6">
        <v>12755.89</v>
      </c>
      <c r="H13500" s="6"/>
      <c r="I13500" s="6"/>
      <c r="J13500" s="6"/>
    </row>
    <row r="13501" spans="3:10" x14ac:dyDescent="0.25">
      <c r="C13501" s="7">
        <v>43299.666666666664</v>
      </c>
      <c r="D13501" s="8">
        <v>12756.4</v>
      </c>
      <c r="E13501" s="8">
        <v>12775.99</v>
      </c>
      <c r="F13501" s="8">
        <v>12745.97</v>
      </c>
      <c r="G13501" s="8">
        <v>12763.48</v>
      </c>
      <c r="H13501" s="8"/>
      <c r="I13501" s="8"/>
      <c r="J13501" s="8"/>
    </row>
    <row r="13502" spans="3:10" x14ac:dyDescent="0.25">
      <c r="C13502" s="5">
        <v>43299.708333333336</v>
      </c>
      <c r="D13502" s="6">
        <v>12763.48</v>
      </c>
      <c r="E13502" s="6">
        <v>12777.13</v>
      </c>
      <c r="F13502" s="6">
        <v>12743.51</v>
      </c>
      <c r="G13502" s="6">
        <v>12754.67</v>
      </c>
      <c r="H13502" s="6"/>
      <c r="I13502" s="6"/>
      <c r="J13502" s="6"/>
    </row>
    <row r="13503" spans="3:10" x14ac:dyDescent="0.25">
      <c r="C13503" s="7">
        <v>43299.75</v>
      </c>
      <c r="D13503" s="8">
        <v>12754.19</v>
      </c>
      <c r="E13503" s="8">
        <v>12767.81</v>
      </c>
      <c r="F13503" s="8">
        <v>12749.58</v>
      </c>
      <c r="G13503" s="8">
        <v>12764.02</v>
      </c>
      <c r="H13503" s="8"/>
      <c r="I13503" s="8"/>
      <c r="J13503" s="8"/>
    </row>
    <row r="13504" spans="3:10" x14ac:dyDescent="0.25">
      <c r="C13504" s="5">
        <v>43299.791666666664</v>
      </c>
      <c r="D13504" s="6">
        <v>12764.27</v>
      </c>
      <c r="E13504" s="6">
        <v>12768.2</v>
      </c>
      <c r="F13504" s="6">
        <v>12760.42</v>
      </c>
      <c r="G13504" s="6">
        <v>12762.05</v>
      </c>
      <c r="H13504" s="6"/>
      <c r="I13504" s="6"/>
      <c r="J13504" s="6"/>
    </row>
    <row r="13505" spans="3:10" x14ac:dyDescent="0.25">
      <c r="C13505" s="7">
        <v>43299.833333333336</v>
      </c>
      <c r="D13505" s="8">
        <v>12762.37</v>
      </c>
      <c r="E13505" s="8">
        <v>12764.87</v>
      </c>
      <c r="F13505" s="8">
        <v>12751.86</v>
      </c>
      <c r="G13505" s="8">
        <v>12755.11</v>
      </c>
      <c r="H13505" s="8"/>
      <c r="I13505" s="8"/>
      <c r="J13505" s="8"/>
    </row>
    <row r="13506" spans="3:10" x14ac:dyDescent="0.25">
      <c r="C13506" s="5">
        <v>43299.875</v>
      </c>
      <c r="D13506" s="6">
        <v>12754.86</v>
      </c>
      <c r="E13506" s="6">
        <v>12762.11</v>
      </c>
      <c r="F13506" s="6">
        <v>12753.86</v>
      </c>
      <c r="G13506" s="6">
        <v>12759.6</v>
      </c>
      <c r="H13506" s="6"/>
      <c r="I13506" s="6"/>
      <c r="J13506" s="6"/>
    </row>
    <row r="13507" spans="3:10" x14ac:dyDescent="0.25">
      <c r="C13507" s="7">
        <v>43299.916666666664</v>
      </c>
      <c r="D13507" s="8">
        <v>12759.6</v>
      </c>
      <c r="E13507" s="8">
        <v>12764.11</v>
      </c>
      <c r="F13507" s="8">
        <v>12753.34</v>
      </c>
      <c r="G13507" s="8">
        <v>12759.2</v>
      </c>
      <c r="H13507" s="8"/>
      <c r="I13507" s="8"/>
      <c r="J13507" s="8"/>
    </row>
    <row r="13508" spans="3:10" x14ac:dyDescent="0.25">
      <c r="C13508" s="5">
        <v>43299.958333333336</v>
      </c>
      <c r="D13508" s="6">
        <v>12749.2</v>
      </c>
      <c r="E13508" s="6">
        <v>12750.33</v>
      </c>
      <c r="F13508" s="6">
        <v>12744.67</v>
      </c>
      <c r="G13508" s="6">
        <v>12745.8</v>
      </c>
      <c r="H13508" s="6"/>
      <c r="I13508" s="6"/>
      <c r="J13508" s="6"/>
    </row>
    <row r="13509" spans="3:10" x14ac:dyDescent="0.25">
      <c r="C13509" s="7">
        <v>43300.041666666664</v>
      </c>
      <c r="D13509" s="8">
        <v>12744.66</v>
      </c>
      <c r="E13509" s="8">
        <v>12755.32</v>
      </c>
      <c r="F13509" s="8">
        <v>12742.18</v>
      </c>
      <c r="G13509" s="8">
        <v>12754.18</v>
      </c>
      <c r="H13509" s="8"/>
      <c r="I13509" s="8"/>
      <c r="J13509" s="8"/>
    </row>
    <row r="13510" spans="3:10" x14ac:dyDescent="0.25">
      <c r="C13510" s="5">
        <v>43300.083333333336</v>
      </c>
      <c r="D13510" s="6">
        <v>12755.31</v>
      </c>
      <c r="E13510" s="6">
        <v>12760.2</v>
      </c>
      <c r="F13510" s="6">
        <v>12754.18</v>
      </c>
      <c r="G13510" s="6">
        <v>12757.94</v>
      </c>
      <c r="H13510" s="6"/>
      <c r="I13510" s="6"/>
      <c r="J13510" s="6"/>
    </row>
    <row r="13511" spans="3:10" x14ac:dyDescent="0.25">
      <c r="C13511" s="7">
        <v>43300.125</v>
      </c>
      <c r="D13511" s="8">
        <v>12756.8</v>
      </c>
      <c r="E13511" s="8">
        <v>12761.33</v>
      </c>
      <c r="F13511" s="8">
        <v>12751.34</v>
      </c>
      <c r="G13511" s="8">
        <v>12759.06</v>
      </c>
      <c r="H13511" s="8"/>
      <c r="I13511" s="8"/>
      <c r="J13511" s="8"/>
    </row>
    <row r="13512" spans="3:10" x14ac:dyDescent="0.25">
      <c r="C13512" s="5">
        <v>43300.166666666664</v>
      </c>
      <c r="D13512" s="6">
        <v>12758.72</v>
      </c>
      <c r="E13512" s="6">
        <v>12765.51</v>
      </c>
      <c r="F13512" s="6">
        <v>12756.45</v>
      </c>
      <c r="G13512" s="6">
        <v>12763.24</v>
      </c>
      <c r="H13512" s="6"/>
      <c r="I13512" s="6"/>
      <c r="J13512" s="6"/>
    </row>
    <row r="13513" spans="3:10" x14ac:dyDescent="0.25">
      <c r="C13513" s="7">
        <v>43300.208333333336</v>
      </c>
      <c r="D13513" s="8">
        <v>12764.37</v>
      </c>
      <c r="E13513" s="8">
        <v>12765.51</v>
      </c>
      <c r="F13513" s="8">
        <v>12753.08</v>
      </c>
      <c r="G13513" s="8">
        <v>12756.47</v>
      </c>
      <c r="H13513" s="8"/>
      <c r="I13513" s="8"/>
      <c r="J13513" s="8"/>
    </row>
    <row r="13514" spans="3:10" x14ac:dyDescent="0.25">
      <c r="C13514" s="5">
        <v>43300.25</v>
      </c>
      <c r="D13514" s="6">
        <v>12757.6</v>
      </c>
      <c r="E13514" s="6">
        <v>12758.73</v>
      </c>
      <c r="F13514" s="6">
        <v>12748.54</v>
      </c>
      <c r="G13514" s="6">
        <v>12749.67</v>
      </c>
      <c r="H13514" s="6"/>
      <c r="I13514" s="6"/>
      <c r="J13514" s="6"/>
    </row>
    <row r="13515" spans="3:10" x14ac:dyDescent="0.25">
      <c r="C13515" s="7">
        <v>43300.291666666664</v>
      </c>
      <c r="D13515" s="8">
        <v>12749.64</v>
      </c>
      <c r="E13515" s="8">
        <v>12749.64</v>
      </c>
      <c r="F13515" s="8">
        <v>12743.97</v>
      </c>
      <c r="G13515" s="8">
        <v>12744.16</v>
      </c>
      <c r="H13515" s="8"/>
      <c r="I13515" s="8"/>
      <c r="J13515" s="8"/>
    </row>
    <row r="13516" spans="3:10" x14ac:dyDescent="0.25">
      <c r="C13516" s="5">
        <v>43300.333333333336</v>
      </c>
      <c r="D13516" s="6">
        <v>12744.73</v>
      </c>
      <c r="E13516" s="6">
        <v>12753.67</v>
      </c>
      <c r="F13516" s="6">
        <v>12740.8</v>
      </c>
      <c r="G13516" s="6">
        <v>12750.43</v>
      </c>
      <c r="H13516" s="6"/>
      <c r="I13516" s="6"/>
      <c r="J13516" s="6"/>
    </row>
    <row r="13517" spans="3:10" x14ac:dyDescent="0.25">
      <c r="C13517" s="7">
        <v>43300.375</v>
      </c>
      <c r="D13517" s="8">
        <v>12755.36</v>
      </c>
      <c r="E13517" s="8">
        <v>12758.08</v>
      </c>
      <c r="F13517" s="8">
        <v>12732.89</v>
      </c>
      <c r="G13517" s="8">
        <v>12739.78</v>
      </c>
      <c r="H13517" s="8"/>
      <c r="I13517" s="8"/>
      <c r="J13517" s="8"/>
    </row>
    <row r="13518" spans="3:10" x14ac:dyDescent="0.25">
      <c r="C13518" s="5">
        <v>43300.416666666664</v>
      </c>
      <c r="D13518" s="6">
        <v>12740.69</v>
      </c>
      <c r="E13518" s="6">
        <v>12757.86</v>
      </c>
      <c r="F13518" s="6">
        <v>12718.61</v>
      </c>
      <c r="G13518" s="6">
        <v>12722.88</v>
      </c>
      <c r="H13518" s="6"/>
      <c r="I13518" s="6"/>
      <c r="J13518" s="6"/>
    </row>
    <row r="13519" spans="3:10" x14ac:dyDescent="0.25">
      <c r="C13519" s="7">
        <v>43300.458333333336</v>
      </c>
      <c r="D13519" s="8">
        <v>12723.13</v>
      </c>
      <c r="E13519" s="8">
        <v>12739.04</v>
      </c>
      <c r="F13519" s="8">
        <v>12710.62</v>
      </c>
      <c r="G13519" s="8">
        <v>12721.81</v>
      </c>
      <c r="H13519" s="8"/>
      <c r="I13519" s="8"/>
      <c r="J13519" s="8"/>
    </row>
    <row r="13520" spans="3:10" x14ac:dyDescent="0.25">
      <c r="C13520" s="5">
        <v>43300.5</v>
      </c>
      <c r="D13520" s="6">
        <v>12721.56</v>
      </c>
      <c r="E13520" s="6">
        <v>12735.36</v>
      </c>
      <c r="F13520" s="6">
        <v>12712.44</v>
      </c>
      <c r="G13520" s="6">
        <v>12723.79</v>
      </c>
      <c r="H13520" s="6"/>
      <c r="I13520" s="6"/>
      <c r="J13520" s="6"/>
    </row>
    <row r="13521" spans="3:10" x14ac:dyDescent="0.25">
      <c r="C13521" s="7">
        <v>43300.541666666664</v>
      </c>
      <c r="D13521" s="8">
        <v>12724.54</v>
      </c>
      <c r="E13521" s="8">
        <v>12730.59</v>
      </c>
      <c r="F13521" s="8">
        <v>12692.14</v>
      </c>
      <c r="G13521" s="8">
        <v>12722.22</v>
      </c>
      <c r="H13521" s="8"/>
      <c r="I13521" s="8"/>
      <c r="J13521" s="8"/>
    </row>
    <row r="13522" spans="3:10" x14ac:dyDescent="0.25">
      <c r="C13522" s="5">
        <v>43300.583333333336</v>
      </c>
      <c r="D13522" s="6">
        <v>12721.96</v>
      </c>
      <c r="E13522" s="6">
        <v>12724.1</v>
      </c>
      <c r="F13522" s="6">
        <v>12698.01</v>
      </c>
      <c r="G13522" s="6">
        <v>12700.95</v>
      </c>
      <c r="H13522" s="6"/>
      <c r="I13522" s="6"/>
      <c r="J13522" s="6"/>
    </row>
    <row r="13523" spans="3:10" x14ac:dyDescent="0.25">
      <c r="C13523" s="7">
        <v>43300.625</v>
      </c>
      <c r="D13523" s="8">
        <v>12701.2</v>
      </c>
      <c r="E13523" s="8">
        <v>12718.21</v>
      </c>
      <c r="F13523" s="8">
        <v>12696.34</v>
      </c>
      <c r="G13523" s="8">
        <v>12697.99</v>
      </c>
      <c r="H13523" s="8"/>
      <c r="I13523" s="8"/>
      <c r="J13523" s="8"/>
    </row>
    <row r="13524" spans="3:10" x14ac:dyDescent="0.25">
      <c r="C13524" s="5">
        <v>43300.666666666664</v>
      </c>
      <c r="D13524" s="6">
        <v>12698.49</v>
      </c>
      <c r="E13524" s="6">
        <v>12700.54</v>
      </c>
      <c r="F13524" s="6">
        <v>12667.9</v>
      </c>
      <c r="G13524" s="6">
        <v>12677.66</v>
      </c>
      <c r="H13524" s="6"/>
      <c r="I13524" s="6"/>
      <c r="J13524" s="6"/>
    </row>
    <row r="13525" spans="3:10" x14ac:dyDescent="0.25">
      <c r="C13525" s="7">
        <v>43300.708333333336</v>
      </c>
      <c r="D13525" s="8">
        <v>12678.41</v>
      </c>
      <c r="E13525" s="8">
        <v>12684.18</v>
      </c>
      <c r="F13525" s="8">
        <v>12657.2</v>
      </c>
      <c r="G13525" s="8">
        <v>12668.29</v>
      </c>
      <c r="H13525" s="8"/>
      <c r="I13525" s="8"/>
      <c r="J13525" s="8"/>
    </row>
    <row r="13526" spans="3:10" x14ac:dyDescent="0.25">
      <c r="C13526" s="5">
        <v>43300.75</v>
      </c>
      <c r="D13526" s="6">
        <v>12669.04</v>
      </c>
      <c r="E13526" s="6">
        <v>12698.39</v>
      </c>
      <c r="F13526" s="6">
        <v>12666.54</v>
      </c>
      <c r="G13526" s="6">
        <v>12693.15</v>
      </c>
      <c r="H13526" s="6"/>
      <c r="I13526" s="6"/>
      <c r="J13526" s="6"/>
    </row>
    <row r="13527" spans="3:10" x14ac:dyDescent="0.25">
      <c r="C13527" s="7">
        <v>43300.791666666664</v>
      </c>
      <c r="D13527" s="8">
        <v>12693.9</v>
      </c>
      <c r="E13527" s="8">
        <v>12696.15</v>
      </c>
      <c r="F13527" s="8">
        <v>12672.88</v>
      </c>
      <c r="G13527" s="8">
        <v>12678.03</v>
      </c>
      <c r="H13527" s="8"/>
      <c r="I13527" s="8"/>
      <c r="J13527" s="8"/>
    </row>
    <row r="13528" spans="3:10" x14ac:dyDescent="0.25">
      <c r="C13528" s="5">
        <v>43300.833333333336</v>
      </c>
      <c r="D13528" s="6">
        <v>12678.03</v>
      </c>
      <c r="E13528" s="6">
        <v>12685.53</v>
      </c>
      <c r="F13528" s="6">
        <v>12661.51</v>
      </c>
      <c r="G13528" s="6">
        <v>12677.52</v>
      </c>
      <c r="H13528" s="6"/>
      <c r="I13528" s="6"/>
      <c r="J13528" s="6"/>
    </row>
    <row r="13529" spans="3:10" x14ac:dyDescent="0.25">
      <c r="C13529" s="7">
        <v>43300.875</v>
      </c>
      <c r="D13529" s="8">
        <v>12677.27</v>
      </c>
      <c r="E13529" s="8">
        <v>12684.28</v>
      </c>
      <c r="F13529" s="8">
        <v>12667.01</v>
      </c>
      <c r="G13529" s="8">
        <v>12673.76</v>
      </c>
      <c r="H13529" s="8"/>
      <c r="I13529" s="8"/>
      <c r="J13529" s="8"/>
    </row>
    <row r="13530" spans="3:10" x14ac:dyDescent="0.25">
      <c r="C13530" s="5">
        <v>43300.916666666664</v>
      </c>
      <c r="D13530" s="6">
        <v>12673.76</v>
      </c>
      <c r="E13530" s="6">
        <v>12686.27</v>
      </c>
      <c r="F13530" s="6">
        <v>12665.75</v>
      </c>
      <c r="G13530" s="6">
        <v>12680.91</v>
      </c>
      <c r="H13530" s="6"/>
      <c r="I13530" s="6"/>
      <c r="J13530" s="6"/>
    </row>
    <row r="13531" spans="3:10" x14ac:dyDescent="0.25">
      <c r="C13531" s="7">
        <v>43300.958333333336</v>
      </c>
      <c r="D13531" s="8">
        <v>12681.04</v>
      </c>
      <c r="E13531" s="8">
        <v>12681.04</v>
      </c>
      <c r="F13531" s="8">
        <v>12676.52</v>
      </c>
      <c r="G13531" s="8">
        <v>12677.65</v>
      </c>
      <c r="H13531" s="8"/>
      <c r="I13531" s="8"/>
      <c r="J13531" s="8"/>
    </row>
    <row r="13532" spans="3:10" x14ac:dyDescent="0.25">
      <c r="C13532" s="5">
        <v>43301.041666666664</v>
      </c>
      <c r="D13532" s="6">
        <v>12679.9</v>
      </c>
      <c r="E13532" s="6">
        <v>12689.18</v>
      </c>
      <c r="F13532" s="6">
        <v>12673.12</v>
      </c>
      <c r="G13532" s="6">
        <v>12682.39</v>
      </c>
      <c r="H13532" s="6"/>
      <c r="I13532" s="6"/>
      <c r="J13532" s="6"/>
    </row>
    <row r="13533" spans="3:10" x14ac:dyDescent="0.25">
      <c r="C13533" s="7">
        <v>43301.083333333336</v>
      </c>
      <c r="D13533" s="8">
        <v>12683.52</v>
      </c>
      <c r="E13533" s="8">
        <v>12690.43</v>
      </c>
      <c r="F13533" s="8">
        <v>12678.39</v>
      </c>
      <c r="G13533" s="8">
        <v>12680.65</v>
      </c>
      <c r="H13533" s="8"/>
      <c r="I13533" s="8"/>
      <c r="J13533" s="8"/>
    </row>
    <row r="13534" spans="3:10" x14ac:dyDescent="0.25">
      <c r="C13534" s="5">
        <v>43301.125</v>
      </c>
      <c r="D13534" s="6">
        <v>12681.78</v>
      </c>
      <c r="E13534" s="6">
        <v>12698.39</v>
      </c>
      <c r="F13534" s="6">
        <v>12680.65</v>
      </c>
      <c r="G13534" s="6">
        <v>12697.2</v>
      </c>
      <c r="H13534" s="6"/>
      <c r="I13534" s="6"/>
      <c r="J13534" s="6"/>
    </row>
    <row r="13535" spans="3:10" x14ac:dyDescent="0.25">
      <c r="C13535" s="7">
        <v>43301.166666666664</v>
      </c>
      <c r="D13535" s="8">
        <v>12698.63</v>
      </c>
      <c r="E13535" s="8">
        <v>12702.02</v>
      </c>
      <c r="F13535" s="8">
        <v>12611.18</v>
      </c>
      <c r="G13535" s="8">
        <v>12620.46</v>
      </c>
      <c r="H13535" s="8"/>
      <c r="I13535" s="8"/>
      <c r="J13535" s="8"/>
    </row>
    <row r="13536" spans="3:10" x14ac:dyDescent="0.25">
      <c r="C13536" s="5">
        <v>43301.208333333336</v>
      </c>
      <c r="D13536" s="6">
        <v>12621.02</v>
      </c>
      <c r="E13536" s="6">
        <v>12658.7</v>
      </c>
      <c r="F13536" s="6">
        <v>12614.81</v>
      </c>
      <c r="G13536" s="6">
        <v>12641.64</v>
      </c>
      <c r="H13536" s="6"/>
      <c r="I13536" s="6"/>
      <c r="J13536" s="6"/>
    </row>
    <row r="13537" spans="3:10" x14ac:dyDescent="0.25">
      <c r="C13537" s="7">
        <v>43301.25</v>
      </c>
      <c r="D13537" s="8">
        <v>12642.77</v>
      </c>
      <c r="E13537" s="8">
        <v>12651.81</v>
      </c>
      <c r="F13537" s="8">
        <v>12638.25</v>
      </c>
      <c r="G13537" s="8">
        <v>12650.67</v>
      </c>
      <c r="H13537" s="8"/>
      <c r="I13537" s="8"/>
      <c r="J13537" s="8"/>
    </row>
    <row r="13538" spans="3:10" x14ac:dyDescent="0.25">
      <c r="C13538" s="5">
        <v>43301.291666666664</v>
      </c>
      <c r="D13538" s="6">
        <v>12651.8</v>
      </c>
      <c r="E13538" s="6">
        <v>12654.02</v>
      </c>
      <c r="F13538" s="6">
        <v>12646.66</v>
      </c>
      <c r="G13538" s="6">
        <v>12648.35</v>
      </c>
      <c r="H13538" s="6"/>
      <c r="I13538" s="6"/>
      <c r="J13538" s="6"/>
    </row>
    <row r="13539" spans="3:10" x14ac:dyDescent="0.25">
      <c r="C13539" s="7">
        <v>43301.333333333336</v>
      </c>
      <c r="D13539" s="8">
        <v>12649.48</v>
      </c>
      <c r="E13539" s="8">
        <v>12669.99</v>
      </c>
      <c r="F13539" s="8">
        <v>12647.23</v>
      </c>
      <c r="G13539" s="8">
        <v>12666.31</v>
      </c>
      <c r="H13539" s="8"/>
      <c r="I13539" s="8"/>
      <c r="J13539" s="8"/>
    </row>
    <row r="13540" spans="3:10" x14ac:dyDescent="0.25">
      <c r="C13540" s="5">
        <v>43301.375</v>
      </c>
      <c r="D13540" s="6">
        <v>12670.75</v>
      </c>
      <c r="E13540" s="6">
        <v>12676.23</v>
      </c>
      <c r="F13540" s="6">
        <v>12652.84</v>
      </c>
      <c r="G13540" s="6">
        <v>12661.94</v>
      </c>
      <c r="H13540" s="6"/>
      <c r="I13540" s="6"/>
      <c r="J13540" s="6"/>
    </row>
    <row r="13541" spans="3:10" x14ac:dyDescent="0.25">
      <c r="C13541" s="7">
        <v>43301.416666666664</v>
      </c>
      <c r="D13541" s="8">
        <v>12662.95</v>
      </c>
      <c r="E13541" s="8">
        <v>12685.77</v>
      </c>
      <c r="F13541" s="8">
        <v>12637.56</v>
      </c>
      <c r="G13541" s="8">
        <v>12680.17</v>
      </c>
      <c r="H13541" s="8"/>
      <c r="I13541" s="8"/>
      <c r="J13541" s="8"/>
    </row>
    <row r="13542" spans="3:10" x14ac:dyDescent="0.25">
      <c r="C13542" s="5">
        <v>43301.458333333336</v>
      </c>
      <c r="D13542" s="6">
        <v>12679.67</v>
      </c>
      <c r="E13542" s="6">
        <v>12698.42</v>
      </c>
      <c r="F13542" s="6">
        <v>12676.35</v>
      </c>
      <c r="G13542" s="6">
        <v>12685.54</v>
      </c>
      <c r="H13542" s="6"/>
      <c r="I13542" s="6"/>
      <c r="J13542" s="6"/>
    </row>
    <row r="13543" spans="3:10" x14ac:dyDescent="0.25">
      <c r="C13543" s="7">
        <v>43301.5</v>
      </c>
      <c r="D13543" s="8">
        <v>12685.79</v>
      </c>
      <c r="E13543" s="8">
        <v>12707.29</v>
      </c>
      <c r="F13543" s="8">
        <v>12674.32</v>
      </c>
      <c r="G13543" s="8">
        <v>12701.63</v>
      </c>
      <c r="H13543" s="8"/>
      <c r="I13543" s="8"/>
      <c r="J13543" s="8"/>
    </row>
    <row r="13544" spans="3:10" x14ac:dyDescent="0.25">
      <c r="C13544" s="5">
        <v>43301.541666666664</v>
      </c>
      <c r="D13544" s="6">
        <v>12701.89</v>
      </c>
      <c r="E13544" s="6">
        <v>12701.89</v>
      </c>
      <c r="F13544" s="6">
        <v>12559.15</v>
      </c>
      <c r="G13544" s="6">
        <v>12619.28</v>
      </c>
      <c r="H13544" s="6"/>
      <c r="I13544" s="6"/>
      <c r="J13544" s="6"/>
    </row>
    <row r="13545" spans="3:10" x14ac:dyDescent="0.25">
      <c r="C13545" s="7">
        <v>43301.583333333336</v>
      </c>
      <c r="D13545" s="8">
        <v>12617.78</v>
      </c>
      <c r="E13545" s="8">
        <v>12635.3</v>
      </c>
      <c r="F13545" s="8">
        <v>12599.43</v>
      </c>
      <c r="G13545" s="8">
        <v>12606.32</v>
      </c>
      <c r="H13545" s="8"/>
      <c r="I13545" s="8"/>
      <c r="J13545" s="8"/>
    </row>
    <row r="13546" spans="3:10" x14ac:dyDescent="0.25">
      <c r="C13546" s="5">
        <v>43301.625</v>
      </c>
      <c r="D13546" s="6">
        <v>12606.57</v>
      </c>
      <c r="E13546" s="6">
        <v>12618.77</v>
      </c>
      <c r="F13546" s="6">
        <v>12492.05</v>
      </c>
      <c r="G13546" s="6">
        <v>12495.48</v>
      </c>
      <c r="H13546" s="6"/>
      <c r="I13546" s="6"/>
      <c r="J13546" s="6"/>
    </row>
    <row r="13547" spans="3:10" x14ac:dyDescent="0.25">
      <c r="C13547" s="7">
        <v>43301.666666666664</v>
      </c>
      <c r="D13547" s="8">
        <v>12497.49</v>
      </c>
      <c r="E13547" s="8">
        <v>12509.93</v>
      </c>
      <c r="F13547" s="8">
        <v>12466.68</v>
      </c>
      <c r="G13547" s="8">
        <v>12502.89</v>
      </c>
      <c r="H13547" s="8"/>
      <c r="I13547" s="8"/>
      <c r="J13547" s="8"/>
    </row>
    <row r="13548" spans="3:10" x14ac:dyDescent="0.25">
      <c r="C13548" s="5">
        <v>43301.708333333336</v>
      </c>
      <c r="D13548" s="6">
        <v>12504.39</v>
      </c>
      <c r="E13548" s="6">
        <v>12550.95</v>
      </c>
      <c r="F13548" s="6">
        <v>12484.8</v>
      </c>
      <c r="G13548" s="6">
        <v>12550.95</v>
      </c>
      <c r="H13548" s="6"/>
      <c r="I13548" s="6"/>
      <c r="J13548" s="6"/>
    </row>
    <row r="13549" spans="3:10" x14ac:dyDescent="0.25">
      <c r="C13549" s="7">
        <v>43301.75</v>
      </c>
      <c r="D13549" s="8">
        <v>12551.2</v>
      </c>
      <c r="E13549" s="8">
        <v>12583.47</v>
      </c>
      <c r="F13549" s="8">
        <v>12540.75</v>
      </c>
      <c r="G13549" s="8">
        <v>12554.06</v>
      </c>
      <c r="H13549" s="8"/>
      <c r="I13549" s="8"/>
      <c r="J13549" s="8"/>
    </row>
    <row r="13550" spans="3:10" x14ac:dyDescent="0.25">
      <c r="C13550" s="5">
        <v>43301.791666666664</v>
      </c>
      <c r="D13550" s="6">
        <v>12553.95</v>
      </c>
      <c r="E13550" s="6">
        <v>12556.04</v>
      </c>
      <c r="F13550" s="6">
        <v>12542.52</v>
      </c>
      <c r="G13550" s="6">
        <v>12547.25</v>
      </c>
      <c r="H13550" s="6"/>
      <c r="I13550" s="6"/>
      <c r="J13550" s="6"/>
    </row>
    <row r="13551" spans="3:10" x14ac:dyDescent="0.25">
      <c r="C13551" s="7">
        <v>43301.833333333336</v>
      </c>
      <c r="D13551" s="8">
        <v>12547</v>
      </c>
      <c r="E13551" s="8">
        <v>12553.75</v>
      </c>
      <c r="F13551" s="8">
        <v>12533.48</v>
      </c>
      <c r="G13551" s="8">
        <v>12536.48</v>
      </c>
      <c r="H13551" s="8"/>
      <c r="I13551" s="8"/>
      <c r="J13551" s="8"/>
    </row>
    <row r="13552" spans="3:10" x14ac:dyDescent="0.25">
      <c r="C13552" s="5">
        <v>43301.875</v>
      </c>
      <c r="D13552" s="6">
        <v>12536.23</v>
      </c>
      <c r="E13552" s="6">
        <v>12557.99</v>
      </c>
      <c r="F13552" s="6">
        <v>12535.73</v>
      </c>
      <c r="G13552" s="6">
        <v>12555.74</v>
      </c>
      <c r="H13552" s="6"/>
      <c r="I13552" s="6"/>
      <c r="J13552" s="6"/>
    </row>
    <row r="13553" spans="3:10" x14ac:dyDescent="0.25">
      <c r="C13553" s="7">
        <v>43301.916666666664</v>
      </c>
      <c r="D13553" s="8">
        <v>12555.49</v>
      </c>
      <c r="E13553" s="8">
        <v>12556.24</v>
      </c>
      <c r="F13553" s="8">
        <v>12540.47</v>
      </c>
      <c r="G13553" s="8">
        <v>12542.47</v>
      </c>
      <c r="H13553" s="8"/>
      <c r="I13553" s="8"/>
      <c r="J13553" s="8"/>
    </row>
    <row r="13554" spans="3:10" x14ac:dyDescent="0.25">
      <c r="C13554" s="5">
        <v>43304.041666666664</v>
      </c>
      <c r="D13554" s="6">
        <v>12543.62</v>
      </c>
      <c r="E13554" s="6">
        <v>12557.91</v>
      </c>
      <c r="F13554" s="6">
        <v>12543.62</v>
      </c>
      <c r="G13554" s="6">
        <v>12553.3</v>
      </c>
      <c r="H13554" s="6"/>
      <c r="I13554" s="6"/>
      <c r="J13554" s="6"/>
    </row>
    <row r="13555" spans="3:10" x14ac:dyDescent="0.25">
      <c r="C13555" s="7">
        <v>43304.083333333336</v>
      </c>
      <c r="D13555" s="8">
        <v>12552.19</v>
      </c>
      <c r="E13555" s="8">
        <v>12555.54</v>
      </c>
      <c r="F13555" s="8">
        <v>12542.17</v>
      </c>
      <c r="G13555" s="8">
        <v>12542.72</v>
      </c>
      <c r="H13555" s="8"/>
      <c r="I13555" s="8"/>
      <c r="J13555" s="8"/>
    </row>
    <row r="13556" spans="3:10" x14ac:dyDescent="0.25">
      <c r="C13556" s="5">
        <v>43304.125</v>
      </c>
      <c r="D13556" s="6">
        <v>12541.61</v>
      </c>
      <c r="E13556" s="6">
        <v>12545.52</v>
      </c>
      <c r="F13556" s="6">
        <v>12515.98</v>
      </c>
      <c r="G13556" s="6">
        <v>12515.98</v>
      </c>
      <c r="H13556" s="6"/>
      <c r="I13556" s="6"/>
      <c r="J13556" s="6"/>
    </row>
    <row r="13557" spans="3:10" x14ac:dyDescent="0.25">
      <c r="C13557" s="7">
        <v>43304.166666666664</v>
      </c>
      <c r="D13557" s="8">
        <v>12514.86</v>
      </c>
      <c r="E13557" s="8">
        <v>12519.34</v>
      </c>
      <c r="F13557" s="8">
        <v>12492.94</v>
      </c>
      <c r="G13557" s="8">
        <v>12503.39</v>
      </c>
      <c r="H13557" s="8"/>
      <c r="I13557" s="8"/>
      <c r="J13557" s="8"/>
    </row>
    <row r="13558" spans="3:10" x14ac:dyDescent="0.25">
      <c r="C13558" s="5">
        <v>43304.208333333336</v>
      </c>
      <c r="D13558" s="6">
        <v>12502.27</v>
      </c>
      <c r="E13558" s="6">
        <v>12507.5</v>
      </c>
      <c r="F13558" s="6">
        <v>12487.72</v>
      </c>
      <c r="G13558" s="6">
        <v>12502.9</v>
      </c>
      <c r="H13558" s="6"/>
      <c r="I13558" s="6"/>
      <c r="J13558" s="6"/>
    </row>
    <row r="13559" spans="3:10" x14ac:dyDescent="0.25">
      <c r="C13559" s="7">
        <v>43304.25</v>
      </c>
      <c r="D13559" s="8">
        <v>12501.79</v>
      </c>
      <c r="E13559" s="8">
        <v>12513.85</v>
      </c>
      <c r="F13559" s="8">
        <v>12499.54</v>
      </c>
      <c r="G13559" s="8">
        <v>12513.85</v>
      </c>
      <c r="H13559" s="8"/>
      <c r="I13559" s="8"/>
      <c r="J13559" s="8"/>
    </row>
    <row r="13560" spans="3:10" x14ac:dyDescent="0.25">
      <c r="C13560" s="5">
        <v>43304.291666666664</v>
      </c>
      <c r="D13560" s="6">
        <v>12514.41</v>
      </c>
      <c r="E13560" s="6">
        <v>12514.97</v>
      </c>
      <c r="F13560" s="6">
        <v>12502.91</v>
      </c>
      <c r="G13560" s="6">
        <v>12514.21</v>
      </c>
      <c r="H13560" s="6"/>
      <c r="I13560" s="6"/>
      <c r="J13560" s="6"/>
    </row>
    <row r="13561" spans="3:10" x14ac:dyDescent="0.25">
      <c r="C13561" s="7">
        <v>43304.333333333336</v>
      </c>
      <c r="D13561" s="8">
        <v>12515.33</v>
      </c>
      <c r="E13561" s="8">
        <v>12521.81</v>
      </c>
      <c r="F13561" s="8">
        <v>12509.31</v>
      </c>
      <c r="G13561" s="8">
        <v>12520.18</v>
      </c>
      <c r="H13561" s="8"/>
      <c r="I13561" s="8"/>
      <c r="J13561" s="8"/>
    </row>
    <row r="13562" spans="3:10" x14ac:dyDescent="0.25">
      <c r="C13562" s="5">
        <v>43304.375</v>
      </c>
      <c r="D13562" s="6">
        <v>12526.42</v>
      </c>
      <c r="E13562" s="6">
        <v>12539.45</v>
      </c>
      <c r="F13562" s="6">
        <v>12492.99</v>
      </c>
      <c r="G13562" s="6">
        <v>12514.61</v>
      </c>
      <c r="H13562" s="6"/>
      <c r="I13562" s="6"/>
      <c r="J13562" s="6"/>
    </row>
    <row r="13563" spans="3:10" x14ac:dyDescent="0.25">
      <c r="C13563" s="7">
        <v>43304.416666666664</v>
      </c>
      <c r="D13563" s="8">
        <v>12512.04</v>
      </c>
      <c r="E13563" s="8">
        <v>12548.22</v>
      </c>
      <c r="F13563" s="8">
        <v>12487.96</v>
      </c>
      <c r="G13563" s="8">
        <v>12541.02</v>
      </c>
      <c r="H13563" s="8"/>
      <c r="I13563" s="8"/>
      <c r="J13563" s="8"/>
    </row>
    <row r="13564" spans="3:10" x14ac:dyDescent="0.25">
      <c r="C13564" s="5">
        <v>43304.458333333336</v>
      </c>
      <c r="D13564" s="6">
        <v>12541.52</v>
      </c>
      <c r="E13564" s="6">
        <v>12553.53</v>
      </c>
      <c r="F13564" s="6">
        <v>12529.28</v>
      </c>
      <c r="G13564" s="6">
        <v>12544.83</v>
      </c>
      <c r="H13564" s="6"/>
      <c r="I13564" s="6"/>
      <c r="J13564" s="6"/>
    </row>
    <row r="13565" spans="3:10" x14ac:dyDescent="0.25">
      <c r="C13565" s="7">
        <v>43304.5</v>
      </c>
      <c r="D13565" s="8">
        <v>12545.08</v>
      </c>
      <c r="E13565" s="8">
        <v>12564.46</v>
      </c>
      <c r="F13565" s="8">
        <v>12534.6</v>
      </c>
      <c r="G13565" s="8">
        <v>12538.79</v>
      </c>
      <c r="H13565" s="8"/>
      <c r="I13565" s="8"/>
      <c r="J13565" s="8"/>
    </row>
    <row r="13566" spans="3:10" x14ac:dyDescent="0.25">
      <c r="C13566" s="5">
        <v>43304.541666666664</v>
      </c>
      <c r="D13566" s="6">
        <v>12539.79</v>
      </c>
      <c r="E13566" s="6">
        <v>12543.93</v>
      </c>
      <c r="F13566" s="6">
        <v>12492.6</v>
      </c>
      <c r="G13566" s="6">
        <v>12511.69</v>
      </c>
      <c r="H13566" s="6"/>
      <c r="I13566" s="6"/>
      <c r="J13566" s="6"/>
    </row>
    <row r="13567" spans="3:10" x14ac:dyDescent="0.25">
      <c r="C13567" s="7">
        <v>43304.583333333336</v>
      </c>
      <c r="D13567" s="8">
        <v>12511.19</v>
      </c>
      <c r="E13567" s="8">
        <v>12544.29</v>
      </c>
      <c r="F13567" s="8">
        <v>12510.19</v>
      </c>
      <c r="G13567" s="8">
        <v>12542.29</v>
      </c>
      <c r="H13567" s="8"/>
      <c r="I13567" s="8"/>
      <c r="J13567" s="8"/>
    </row>
    <row r="13568" spans="3:10" x14ac:dyDescent="0.25">
      <c r="C13568" s="5">
        <v>43304.625</v>
      </c>
      <c r="D13568" s="6">
        <v>12543.79</v>
      </c>
      <c r="E13568" s="6">
        <v>12549.74</v>
      </c>
      <c r="F13568" s="6">
        <v>12532.31</v>
      </c>
      <c r="G13568" s="6">
        <v>12541.56</v>
      </c>
      <c r="H13568" s="6"/>
      <c r="I13568" s="6"/>
      <c r="J13568" s="6"/>
    </row>
    <row r="13569" spans="3:10" x14ac:dyDescent="0.25">
      <c r="C13569" s="7">
        <v>43304.666666666664</v>
      </c>
      <c r="D13569" s="8">
        <v>12542.06</v>
      </c>
      <c r="E13569" s="8">
        <v>12562.16</v>
      </c>
      <c r="F13569" s="8">
        <v>12532.71</v>
      </c>
      <c r="G13569" s="8">
        <v>12559.06</v>
      </c>
      <c r="H13569" s="8"/>
      <c r="I13569" s="8"/>
      <c r="J13569" s="8"/>
    </row>
    <row r="13570" spans="3:10" x14ac:dyDescent="0.25">
      <c r="C13570" s="5">
        <v>43304.708333333336</v>
      </c>
      <c r="D13570" s="6">
        <v>12558.81</v>
      </c>
      <c r="E13570" s="6">
        <v>12567.16</v>
      </c>
      <c r="F13570" s="6">
        <v>12532.9</v>
      </c>
      <c r="G13570" s="6">
        <v>12535.31</v>
      </c>
      <c r="H13570" s="6"/>
      <c r="I13570" s="6"/>
      <c r="J13570" s="6"/>
    </row>
    <row r="13571" spans="3:10" x14ac:dyDescent="0.25">
      <c r="C13571" s="7">
        <v>43304.75</v>
      </c>
      <c r="D13571" s="8">
        <v>12534.56</v>
      </c>
      <c r="E13571" s="8">
        <v>12559.26</v>
      </c>
      <c r="F13571" s="8">
        <v>12526.17</v>
      </c>
      <c r="G13571" s="8">
        <v>12554.76</v>
      </c>
      <c r="H13571" s="8"/>
      <c r="I13571" s="8"/>
      <c r="J13571" s="8"/>
    </row>
    <row r="13572" spans="3:10" x14ac:dyDescent="0.25">
      <c r="C13572" s="5">
        <v>43304.791666666664</v>
      </c>
      <c r="D13572" s="6">
        <v>12555.01</v>
      </c>
      <c r="E13572" s="6">
        <v>12570.1</v>
      </c>
      <c r="F13572" s="6">
        <v>12551.34</v>
      </c>
      <c r="G13572" s="6">
        <v>12559.3</v>
      </c>
      <c r="H13572" s="6"/>
      <c r="I13572" s="6"/>
      <c r="J13572" s="6"/>
    </row>
    <row r="13573" spans="3:10" x14ac:dyDescent="0.25">
      <c r="C13573" s="7">
        <v>43304.833333333336</v>
      </c>
      <c r="D13573" s="8">
        <v>12558.8</v>
      </c>
      <c r="E13573" s="8">
        <v>12573.55</v>
      </c>
      <c r="F13573" s="8">
        <v>12557.79</v>
      </c>
      <c r="G13573" s="8">
        <v>12569.8</v>
      </c>
      <c r="H13573" s="8"/>
      <c r="I13573" s="8"/>
      <c r="J13573" s="8"/>
    </row>
    <row r="13574" spans="3:10" x14ac:dyDescent="0.25">
      <c r="C13574" s="5">
        <v>43304.875</v>
      </c>
      <c r="D13574" s="6">
        <v>12569.55</v>
      </c>
      <c r="E13574" s="6">
        <v>12578.3</v>
      </c>
      <c r="F13574" s="6">
        <v>12568.81</v>
      </c>
      <c r="G13574" s="6">
        <v>12572.54</v>
      </c>
      <c r="H13574" s="6"/>
      <c r="I13574" s="6"/>
      <c r="J13574" s="6"/>
    </row>
    <row r="13575" spans="3:10" x14ac:dyDescent="0.25">
      <c r="C13575" s="7">
        <v>43304.916666666664</v>
      </c>
      <c r="D13575" s="8">
        <v>12572.54</v>
      </c>
      <c r="E13575" s="8">
        <v>12596.06</v>
      </c>
      <c r="F13575" s="8">
        <v>12571.79</v>
      </c>
      <c r="G13575" s="8">
        <v>12577.89</v>
      </c>
      <c r="H13575" s="8"/>
      <c r="I13575" s="8"/>
      <c r="J13575" s="8"/>
    </row>
    <row r="13576" spans="3:10" x14ac:dyDescent="0.25">
      <c r="C13576" s="5">
        <v>43304.958333333336</v>
      </c>
      <c r="D13576" s="6">
        <v>12589.86</v>
      </c>
      <c r="E13576" s="6">
        <v>12590.98</v>
      </c>
      <c r="F13576" s="6">
        <v>12583.88</v>
      </c>
      <c r="G13576" s="6">
        <v>12586.74</v>
      </c>
      <c r="H13576" s="6"/>
      <c r="I13576" s="6"/>
      <c r="J13576" s="6"/>
    </row>
    <row r="13577" spans="3:10" x14ac:dyDescent="0.25">
      <c r="C13577" s="7">
        <v>43305.041666666664</v>
      </c>
      <c r="D13577" s="8">
        <v>12583.37</v>
      </c>
      <c r="E13577" s="8">
        <v>12593.82</v>
      </c>
      <c r="F13577" s="8">
        <v>12582.25</v>
      </c>
      <c r="G13577" s="8">
        <v>12590.46</v>
      </c>
      <c r="H13577" s="8"/>
      <c r="I13577" s="8"/>
      <c r="J13577" s="8"/>
    </row>
    <row r="13578" spans="3:10" x14ac:dyDescent="0.25">
      <c r="C13578" s="5">
        <v>43305.083333333336</v>
      </c>
      <c r="D13578" s="6">
        <v>12591.58</v>
      </c>
      <c r="E13578" s="6">
        <v>12620.73</v>
      </c>
      <c r="F13578" s="6">
        <v>12590.46</v>
      </c>
      <c r="G13578" s="6">
        <v>12618.48</v>
      </c>
      <c r="H13578" s="6"/>
      <c r="I13578" s="6"/>
      <c r="J13578" s="6"/>
    </row>
    <row r="13579" spans="3:10" x14ac:dyDescent="0.25">
      <c r="C13579" s="7">
        <v>43305.125</v>
      </c>
      <c r="D13579" s="8">
        <v>12617.36</v>
      </c>
      <c r="E13579" s="8">
        <v>12620.72</v>
      </c>
      <c r="F13579" s="8">
        <v>12607.41</v>
      </c>
      <c r="G13579" s="8">
        <v>12612.13</v>
      </c>
      <c r="H13579" s="8"/>
      <c r="I13579" s="8"/>
      <c r="J13579" s="8"/>
    </row>
    <row r="13580" spans="3:10" x14ac:dyDescent="0.25">
      <c r="C13580" s="5">
        <v>43305.166666666664</v>
      </c>
      <c r="D13580" s="6">
        <v>12611.01</v>
      </c>
      <c r="E13580" s="6">
        <v>12618.83</v>
      </c>
      <c r="F13580" s="6">
        <v>12602.93</v>
      </c>
      <c r="G13580" s="6">
        <v>12617.71</v>
      </c>
      <c r="H13580" s="6"/>
      <c r="I13580" s="6"/>
      <c r="J13580" s="6"/>
    </row>
    <row r="13581" spans="3:10" x14ac:dyDescent="0.25">
      <c r="C13581" s="7">
        <v>43305.208333333336</v>
      </c>
      <c r="D13581" s="8">
        <v>12618.83</v>
      </c>
      <c r="E13581" s="8">
        <v>12623.68</v>
      </c>
      <c r="F13581" s="8">
        <v>12614.35</v>
      </c>
      <c r="G13581" s="8">
        <v>12622.56</v>
      </c>
      <c r="H13581" s="8"/>
      <c r="I13581" s="8"/>
      <c r="J13581" s="8"/>
    </row>
    <row r="13582" spans="3:10" x14ac:dyDescent="0.25">
      <c r="C13582" s="5">
        <v>43305.25</v>
      </c>
      <c r="D13582" s="6">
        <v>12623.68</v>
      </c>
      <c r="E13582" s="6">
        <v>12628.16</v>
      </c>
      <c r="F13582" s="6">
        <v>12622.56</v>
      </c>
      <c r="G13582" s="6">
        <v>12624.68</v>
      </c>
      <c r="H13582" s="6"/>
      <c r="I13582" s="6"/>
      <c r="J13582" s="6"/>
    </row>
    <row r="13583" spans="3:10" x14ac:dyDescent="0.25">
      <c r="C13583" s="7">
        <v>43305.291666666664</v>
      </c>
      <c r="D13583" s="8">
        <v>12624.18</v>
      </c>
      <c r="E13583" s="8">
        <v>12624.37</v>
      </c>
      <c r="F13583" s="8">
        <v>12615.49</v>
      </c>
      <c r="G13583" s="8">
        <v>12615.49</v>
      </c>
      <c r="H13583" s="8"/>
      <c r="I13583" s="8"/>
      <c r="J13583" s="8"/>
    </row>
    <row r="13584" spans="3:10" x14ac:dyDescent="0.25">
      <c r="C13584" s="5">
        <v>43305.333333333336</v>
      </c>
      <c r="D13584" s="6">
        <v>12616.61</v>
      </c>
      <c r="E13584" s="6">
        <v>12621.34</v>
      </c>
      <c r="F13584" s="6">
        <v>12606.73</v>
      </c>
      <c r="G13584" s="6">
        <v>12612.25</v>
      </c>
      <c r="H13584" s="6"/>
      <c r="I13584" s="6"/>
      <c r="J13584" s="6"/>
    </row>
    <row r="13585" spans="3:10" x14ac:dyDescent="0.25">
      <c r="C13585" s="7">
        <v>43305.375</v>
      </c>
      <c r="D13585" s="8">
        <v>12606.22</v>
      </c>
      <c r="E13585" s="8">
        <v>12623.23</v>
      </c>
      <c r="F13585" s="8">
        <v>12599.03</v>
      </c>
      <c r="G13585" s="8">
        <v>12601.4</v>
      </c>
      <c r="H13585" s="8"/>
      <c r="I13585" s="8"/>
      <c r="J13585" s="8"/>
    </row>
    <row r="13586" spans="3:10" x14ac:dyDescent="0.25">
      <c r="C13586" s="5">
        <v>43305.416666666664</v>
      </c>
      <c r="D13586" s="6">
        <v>12601.15</v>
      </c>
      <c r="E13586" s="6">
        <v>12625.65</v>
      </c>
      <c r="F13586" s="6">
        <v>12583.55</v>
      </c>
      <c r="G13586" s="6">
        <v>12604.93</v>
      </c>
      <c r="H13586" s="6"/>
      <c r="I13586" s="6"/>
      <c r="J13586" s="6"/>
    </row>
    <row r="13587" spans="3:10" x14ac:dyDescent="0.25">
      <c r="C13587" s="7">
        <v>43305.458333333336</v>
      </c>
      <c r="D13587" s="8">
        <v>12605.18</v>
      </c>
      <c r="E13587" s="8">
        <v>12710.15</v>
      </c>
      <c r="F13587" s="8">
        <v>12600.33</v>
      </c>
      <c r="G13587" s="8">
        <v>12706.91</v>
      </c>
      <c r="H13587" s="8"/>
      <c r="I13587" s="8"/>
      <c r="J13587" s="8"/>
    </row>
    <row r="13588" spans="3:10" x14ac:dyDescent="0.25">
      <c r="C13588" s="5">
        <v>43305.5</v>
      </c>
      <c r="D13588" s="6">
        <v>12707.15</v>
      </c>
      <c r="E13588" s="6">
        <v>12748.08</v>
      </c>
      <c r="F13588" s="6">
        <v>12707.15</v>
      </c>
      <c r="G13588" s="6">
        <v>12737.92</v>
      </c>
      <c r="H13588" s="6"/>
      <c r="I13588" s="6"/>
      <c r="J13588" s="6"/>
    </row>
    <row r="13589" spans="3:10" x14ac:dyDescent="0.25">
      <c r="C13589" s="7">
        <v>43305.541666666664</v>
      </c>
      <c r="D13589" s="8">
        <v>12738.42</v>
      </c>
      <c r="E13589" s="8">
        <v>12740.38</v>
      </c>
      <c r="F13589" s="8">
        <v>12700.47</v>
      </c>
      <c r="G13589" s="8">
        <v>12712.96</v>
      </c>
      <c r="H13589" s="8"/>
      <c r="I13589" s="8"/>
      <c r="J13589" s="8"/>
    </row>
    <row r="13590" spans="3:10" x14ac:dyDescent="0.25">
      <c r="C13590" s="5">
        <v>43305.583333333336</v>
      </c>
      <c r="D13590" s="6">
        <v>12713.21</v>
      </c>
      <c r="E13590" s="6">
        <v>12724.69</v>
      </c>
      <c r="F13590" s="6">
        <v>12706.78</v>
      </c>
      <c r="G13590" s="6">
        <v>12718.45</v>
      </c>
      <c r="H13590" s="6"/>
      <c r="I13590" s="6"/>
      <c r="J13590" s="6"/>
    </row>
    <row r="13591" spans="3:10" x14ac:dyDescent="0.25">
      <c r="C13591" s="7">
        <v>43305.625</v>
      </c>
      <c r="D13591" s="8">
        <v>12718.45</v>
      </c>
      <c r="E13591" s="8">
        <v>12755.07</v>
      </c>
      <c r="F13591" s="8">
        <v>12718.45</v>
      </c>
      <c r="G13591" s="8">
        <v>12736.84</v>
      </c>
      <c r="H13591" s="8"/>
      <c r="I13591" s="8"/>
      <c r="J13591" s="8"/>
    </row>
    <row r="13592" spans="3:10" x14ac:dyDescent="0.25">
      <c r="C13592" s="5">
        <v>43305.666666666664</v>
      </c>
      <c r="D13592" s="6">
        <v>12736.59</v>
      </c>
      <c r="E13592" s="6">
        <v>12749.02</v>
      </c>
      <c r="F13592" s="6">
        <v>12704.83</v>
      </c>
      <c r="G13592" s="6">
        <v>12708.8</v>
      </c>
      <c r="H13592" s="6"/>
      <c r="I13592" s="6"/>
      <c r="J13592" s="6"/>
    </row>
    <row r="13593" spans="3:10" x14ac:dyDescent="0.25">
      <c r="C13593" s="7">
        <v>43305.708333333336</v>
      </c>
      <c r="D13593" s="8">
        <v>12709.05</v>
      </c>
      <c r="E13593" s="8">
        <v>12740.19</v>
      </c>
      <c r="F13593" s="8">
        <v>12709.05</v>
      </c>
      <c r="G13593" s="8">
        <v>12714.4</v>
      </c>
      <c r="H13593" s="8"/>
      <c r="I13593" s="8"/>
      <c r="J13593" s="8"/>
    </row>
    <row r="13594" spans="3:10" x14ac:dyDescent="0.25">
      <c r="C13594" s="5">
        <v>43305.75</v>
      </c>
      <c r="D13594" s="6">
        <v>12714.15</v>
      </c>
      <c r="E13594" s="6">
        <v>12717.15</v>
      </c>
      <c r="F13594" s="6">
        <v>12672.99</v>
      </c>
      <c r="G13594" s="6">
        <v>12700.79</v>
      </c>
      <c r="H13594" s="6"/>
      <c r="I13594" s="6"/>
      <c r="J13594" s="6"/>
    </row>
    <row r="13595" spans="3:10" x14ac:dyDescent="0.25">
      <c r="C13595" s="7">
        <v>43305.791666666664</v>
      </c>
      <c r="D13595" s="8">
        <v>12700.29</v>
      </c>
      <c r="E13595" s="8">
        <v>12717.64</v>
      </c>
      <c r="F13595" s="8">
        <v>12695.22</v>
      </c>
      <c r="G13595" s="8">
        <v>12698.62</v>
      </c>
      <c r="H13595" s="8"/>
      <c r="I13595" s="8"/>
      <c r="J13595" s="8"/>
    </row>
    <row r="13596" spans="3:10" x14ac:dyDescent="0.25">
      <c r="C13596" s="5">
        <v>43305.833333333336</v>
      </c>
      <c r="D13596" s="6">
        <v>12698.87</v>
      </c>
      <c r="E13596" s="6">
        <v>12699.12</v>
      </c>
      <c r="F13596" s="6">
        <v>12668.34</v>
      </c>
      <c r="G13596" s="6">
        <v>12678.59</v>
      </c>
      <c r="H13596" s="6"/>
      <c r="I13596" s="6"/>
      <c r="J13596" s="6"/>
    </row>
    <row r="13597" spans="3:10" x14ac:dyDescent="0.25">
      <c r="C13597" s="7">
        <v>43305.875</v>
      </c>
      <c r="D13597" s="8">
        <v>12678.84</v>
      </c>
      <c r="E13597" s="8">
        <v>12680.09</v>
      </c>
      <c r="F13597" s="8">
        <v>12667.08</v>
      </c>
      <c r="G13597" s="8">
        <v>12673.08</v>
      </c>
      <c r="H13597" s="8"/>
      <c r="I13597" s="8"/>
      <c r="J13597" s="8"/>
    </row>
    <row r="13598" spans="3:10" x14ac:dyDescent="0.25">
      <c r="C13598" s="5">
        <v>43305.916666666664</v>
      </c>
      <c r="D13598" s="6">
        <v>12673.08</v>
      </c>
      <c r="E13598" s="6">
        <v>12681.08</v>
      </c>
      <c r="F13598" s="6">
        <v>12660.07</v>
      </c>
      <c r="G13598" s="6">
        <v>12676.93</v>
      </c>
      <c r="H13598" s="6"/>
      <c r="I13598" s="6"/>
      <c r="J13598" s="6"/>
    </row>
    <row r="13599" spans="3:10" x14ac:dyDescent="0.25">
      <c r="C13599" s="7">
        <v>43305.958333333336</v>
      </c>
      <c r="D13599" s="8">
        <v>12672.23</v>
      </c>
      <c r="E13599" s="8">
        <v>12672.23</v>
      </c>
      <c r="F13599" s="8">
        <v>12664.36</v>
      </c>
      <c r="G13599" s="8">
        <v>12665.48</v>
      </c>
      <c r="H13599" s="8"/>
      <c r="I13599" s="8"/>
      <c r="J13599" s="8"/>
    </row>
    <row r="13600" spans="3:10" x14ac:dyDescent="0.25">
      <c r="C13600" s="5">
        <v>43306.041666666664</v>
      </c>
      <c r="D13600" s="6">
        <v>12667.72</v>
      </c>
      <c r="E13600" s="6">
        <v>12667.72</v>
      </c>
      <c r="F13600" s="6">
        <v>12657.61</v>
      </c>
      <c r="G13600" s="6">
        <v>12662.97</v>
      </c>
      <c r="H13600" s="6"/>
      <c r="I13600" s="6"/>
      <c r="J13600" s="6"/>
    </row>
    <row r="13601" spans="3:10" x14ac:dyDescent="0.25">
      <c r="C13601" s="7">
        <v>43306.083333333336</v>
      </c>
      <c r="D13601" s="8">
        <v>12664.1</v>
      </c>
      <c r="E13601" s="8">
        <v>12668.59</v>
      </c>
      <c r="F13601" s="8">
        <v>12660.72</v>
      </c>
      <c r="G13601" s="8">
        <v>12667.46</v>
      </c>
      <c r="H13601" s="8"/>
      <c r="I13601" s="8"/>
      <c r="J13601" s="8"/>
    </row>
    <row r="13602" spans="3:10" x14ac:dyDescent="0.25">
      <c r="C13602" s="5">
        <v>43306.125</v>
      </c>
      <c r="D13602" s="6">
        <v>12666.34</v>
      </c>
      <c r="E13602" s="6">
        <v>12675.2</v>
      </c>
      <c r="F13602" s="6">
        <v>12653.86</v>
      </c>
      <c r="G13602" s="6">
        <v>12657.47</v>
      </c>
      <c r="H13602" s="6"/>
      <c r="I13602" s="6"/>
      <c r="J13602" s="6"/>
    </row>
    <row r="13603" spans="3:10" x14ac:dyDescent="0.25">
      <c r="C13603" s="7">
        <v>43306.166666666664</v>
      </c>
      <c r="D13603" s="8">
        <v>12657.58</v>
      </c>
      <c r="E13603" s="8">
        <v>12665.44</v>
      </c>
      <c r="F13603" s="8">
        <v>12651.96</v>
      </c>
      <c r="G13603" s="8">
        <v>12660.95</v>
      </c>
      <c r="H13603" s="8"/>
      <c r="I13603" s="8"/>
      <c r="J13603" s="8"/>
    </row>
    <row r="13604" spans="3:10" x14ac:dyDescent="0.25">
      <c r="C13604" s="5">
        <v>43306.208333333336</v>
      </c>
      <c r="D13604" s="6">
        <v>12662.07</v>
      </c>
      <c r="E13604" s="6">
        <v>12665.81</v>
      </c>
      <c r="F13604" s="6">
        <v>12655.33</v>
      </c>
      <c r="G13604" s="6">
        <v>12665.81</v>
      </c>
      <c r="H13604" s="6"/>
      <c r="I13604" s="6"/>
      <c r="J13604" s="6"/>
    </row>
    <row r="13605" spans="3:10" x14ac:dyDescent="0.25">
      <c r="C13605" s="7">
        <v>43306.25</v>
      </c>
      <c r="D13605" s="8">
        <v>12664.69</v>
      </c>
      <c r="E13605" s="8">
        <v>12668.06</v>
      </c>
      <c r="F13605" s="8">
        <v>12661.31</v>
      </c>
      <c r="G13605" s="8">
        <v>12661.56</v>
      </c>
      <c r="H13605" s="8"/>
      <c r="I13605" s="8"/>
      <c r="J13605" s="8"/>
    </row>
    <row r="13606" spans="3:10" x14ac:dyDescent="0.25">
      <c r="C13606" s="5">
        <v>43306.291666666664</v>
      </c>
      <c r="D13606" s="6">
        <v>12661.55</v>
      </c>
      <c r="E13606" s="6">
        <v>12662.55</v>
      </c>
      <c r="F13606" s="6">
        <v>12652.1</v>
      </c>
      <c r="G13606" s="6">
        <v>12657.72</v>
      </c>
      <c r="H13606" s="6"/>
      <c r="I13606" s="6"/>
      <c r="J13606" s="6"/>
    </row>
    <row r="13607" spans="3:10" x14ac:dyDescent="0.25">
      <c r="C13607" s="7">
        <v>43306.333333333336</v>
      </c>
      <c r="D13607" s="8">
        <v>12658.84</v>
      </c>
      <c r="E13607" s="8">
        <v>12670.27</v>
      </c>
      <c r="F13607" s="8">
        <v>12657.73</v>
      </c>
      <c r="G13607" s="8">
        <v>12668.2</v>
      </c>
      <c r="H13607" s="8"/>
      <c r="I13607" s="8"/>
      <c r="J13607" s="8"/>
    </row>
    <row r="13608" spans="3:10" x14ac:dyDescent="0.25">
      <c r="C13608" s="5">
        <v>43306.375</v>
      </c>
      <c r="D13608" s="6">
        <v>12664.56</v>
      </c>
      <c r="E13608" s="6">
        <v>12685.29</v>
      </c>
      <c r="F13608" s="6">
        <v>12664.56</v>
      </c>
      <c r="G13608" s="6">
        <v>12677.6</v>
      </c>
      <c r="H13608" s="6"/>
      <c r="I13608" s="6"/>
      <c r="J13608" s="6"/>
    </row>
    <row r="13609" spans="3:10" x14ac:dyDescent="0.25">
      <c r="C13609" s="7">
        <v>43306.416666666664</v>
      </c>
      <c r="D13609" s="8">
        <v>12679.44</v>
      </c>
      <c r="E13609" s="8">
        <v>12693.83</v>
      </c>
      <c r="F13609" s="8">
        <v>12644.71</v>
      </c>
      <c r="G13609" s="8">
        <v>12667.3</v>
      </c>
      <c r="H13609" s="8"/>
      <c r="I13609" s="8"/>
      <c r="J13609" s="8"/>
    </row>
    <row r="13610" spans="3:10" x14ac:dyDescent="0.25">
      <c r="C13610" s="5">
        <v>43306.458333333336</v>
      </c>
      <c r="D13610" s="6">
        <v>12667.55</v>
      </c>
      <c r="E13610" s="6">
        <v>12691.72</v>
      </c>
      <c r="F13610" s="6">
        <v>12649.64</v>
      </c>
      <c r="G13610" s="6">
        <v>12662.8</v>
      </c>
      <c r="H13610" s="6"/>
      <c r="I13610" s="6"/>
      <c r="J13610" s="6"/>
    </row>
    <row r="13611" spans="3:10" x14ac:dyDescent="0.25">
      <c r="C13611" s="7">
        <v>43306.5</v>
      </c>
      <c r="D13611" s="8">
        <v>12663.3</v>
      </c>
      <c r="E13611" s="8">
        <v>12674.73</v>
      </c>
      <c r="F13611" s="8">
        <v>12650.06</v>
      </c>
      <c r="G13611" s="8">
        <v>12658.58</v>
      </c>
      <c r="H13611" s="8"/>
      <c r="I13611" s="8"/>
      <c r="J13611" s="8"/>
    </row>
    <row r="13612" spans="3:10" x14ac:dyDescent="0.25">
      <c r="C13612" s="5">
        <v>43306.541666666664</v>
      </c>
      <c r="D13612" s="6">
        <v>12658.58</v>
      </c>
      <c r="E13612" s="6">
        <v>12673.8</v>
      </c>
      <c r="F13612" s="6">
        <v>12646.39</v>
      </c>
      <c r="G13612" s="6">
        <v>12650.16</v>
      </c>
      <c r="H13612" s="6"/>
      <c r="I13612" s="6"/>
      <c r="J13612" s="6"/>
    </row>
    <row r="13613" spans="3:10" x14ac:dyDescent="0.25">
      <c r="C13613" s="7">
        <v>43306.583333333336</v>
      </c>
      <c r="D13613" s="8">
        <v>12650.41</v>
      </c>
      <c r="E13613" s="8">
        <v>12651.56</v>
      </c>
      <c r="F13613" s="8">
        <v>12591.4</v>
      </c>
      <c r="G13613" s="8">
        <v>12603.32</v>
      </c>
      <c r="H13613" s="8"/>
      <c r="I13613" s="8"/>
      <c r="J13613" s="8"/>
    </row>
    <row r="13614" spans="3:10" x14ac:dyDescent="0.25">
      <c r="C13614" s="5">
        <v>43306.625</v>
      </c>
      <c r="D13614" s="6">
        <v>12602.81</v>
      </c>
      <c r="E13614" s="6">
        <v>12618.27</v>
      </c>
      <c r="F13614" s="6">
        <v>12598.47</v>
      </c>
      <c r="G13614" s="6">
        <v>12617.52</v>
      </c>
      <c r="H13614" s="6"/>
      <c r="I13614" s="6"/>
      <c r="J13614" s="6"/>
    </row>
    <row r="13615" spans="3:10" x14ac:dyDescent="0.25">
      <c r="C13615" s="7">
        <v>43306.666666666664</v>
      </c>
      <c r="D13615" s="8">
        <v>12617.77</v>
      </c>
      <c r="E13615" s="8">
        <v>12632.65</v>
      </c>
      <c r="F13615" s="8">
        <v>12601.42</v>
      </c>
      <c r="G13615" s="8">
        <v>12623.96</v>
      </c>
      <c r="H13615" s="8"/>
      <c r="I13615" s="8"/>
      <c r="J13615" s="8"/>
    </row>
    <row r="13616" spans="3:10" x14ac:dyDescent="0.25">
      <c r="C13616" s="5">
        <v>43306.708333333336</v>
      </c>
      <c r="D13616" s="6">
        <v>12624.46</v>
      </c>
      <c r="E13616" s="6">
        <v>12626.31</v>
      </c>
      <c r="F13616" s="6">
        <v>12554.15</v>
      </c>
      <c r="G13616" s="6">
        <v>12559.19</v>
      </c>
      <c r="H13616" s="6"/>
      <c r="I13616" s="6"/>
      <c r="J13616" s="6"/>
    </row>
    <row r="13617" spans="3:10" x14ac:dyDescent="0.25">
      <c r="C13617" s="7">
        <v>43306.75</v>
      </c>
      <c r="D13617" s="8">
        <v>12558.19</v>
      </c>
      <c r="E13617" s="8">
        <v>12583.62</v>
      </c>
      <c r="F13617" s="8">
        <v>12535.62</v>
      </c>
      <c r="G13617" s="8">
        <v>12583.37</v>
      </c>
      <c r="H13617" s="8"/>
      <c r="I13617" s="8"/>
      <c r="J13617" s="8"/>
    </row>
    <row r="13618" spans="3:10" x14ac:dyDescent="0.25">
      <c r="C13618" s="5">
        <v>43306.791666666664</v>
      </c>
      <c r="D13618" s="6">
        <v>12583.62</v>
      </c>
      <c r="E13618" s="6">
        <v>12589.45</v>
      </c>
      <c r="F13618" s="6">
        <v>12576.36</v>
      </c>
      <c r="G13618" s="6">
        <v>12585.82</v>
      </c>
      <c r="H13618" s="6"/>
      <c r="I13618" s="6"/>
      <c r="J13618" s="6"/>
    </row>
    <row r="13619" spans="3:10" x14ac:dyDescent="0.25">
      <c r="C13619" s="7">
        <v>43306.833333333336</v>
      </c>
      <c r="D13619" s="8">
        <v>12585.57</v>
      </c>
      <c r="E13619" s="8">
        <v>12622.59</v>
      </c>
      <c r="F13619" s="8">
        <v>12576.06</v>
      </c>
      <c r="G13619" s="8">
        <v>12621.34</v>
      </c>
      <c r="H13619" s="8"/>
      <c r="I13619" s="8"/>
      <c r="J13619" s="8"/>
    </row>
    <row r="13620" spans="3:10" x14ac:dyDescent="0.25">
      <c r="C13620" s="5">
        <v>43306.875</v>
      </c>
      <c r="D13620" s="6">
        <v>12621.34</v>
      </c>
      <c r="E13620" s="6">
        <v>12645.36</v>
      </c>
      <c r="F13620" s="6">
        <v>12618.84</v>
      </c>
      <c r="G13620" s="6">
        <v>12625.34</v>
      </c>
      <c r="H13620" s="6"/>
      <c r="I13620" s="6"/>
      <c r="J13620" s="6"/>
    </row>
    <row r="13621" spans="3:10" x14ac:dyDescent="0.25">
      <c r="C13621" s="7">
        <v>43306.916666666664</v>
      </c>
      <c r="D13621" s="8">
        <v>12625.09</v>
      </c>
      <c r="E13621" s="8">
        <v>12746.43</v>
      </c>
      <c r="F13621" s="8">
        <v>12618.33</v>
      </c>
      <c r="G13621" s="8">
        <v>12733.92</v>
      </c>
      <c r="H13621" s="8"/>
      <c r="I13621" s="8"/>
      <c r="J13621" s="8"/>
    </row>
    <row r="13622" spans="3:10" x14ac:dyDescent="0.25">
      <c r="C13622" s="5">
        <v>43306.958333333336</v>
      </c>
      <c r="D13622" s="6">
        <v>12693.25</v>
      </c>
      <c r="E13622" s="6">
        <v>12721.47</v>
      </c>
      <c r="F13622" s="6">
        <v>12691.37</v>
      </c>
      <c r="G13622" s="6">
        <v>12716.12</v>
      </c>
      <c r="H13622" s="6"/>
      <c r="I13622" s="6"/>
      <c r="J13622" s="6"/>
    </row>
    <row r="13623" spans="3:10" x14ac:dyDescent="0.25">
      <c r="C13623" s="7">
        <v>43307.041666666664</v>
      </c>
      <c r="D13623" s="8">
        <v>12675.34</v>
      </c>
      <c r="E13623" s="8">
        <v>12698.54</v>
      </c>
      <c r="F13623" s="8">
        <v>12669.2</v>
      </c>
      <c r="G13623" s="8">
        <v>12681.13</v>
      </c>
      <c r="H13623" s="8"/>
      <c r="I13623" s="8"/>
      <c r="J13623" s="8"/>
    </row>
    <row r="13624" spans="3:10" x14ac:dyDescent="0.25">
      <c r="C13624" s="5">
        <v>43307.083333333336</v>
      </c>
      <c r="D13624" s="6">
        <v>12680.57</v>
      </c>
      <c r="E13624" s="6">
        <v>12687.59</v>
      </c>
      <c r="F13624" s="6">
        <v>12671.07</v>
      </c>
      <c r="G13624" s="6">
        <v>12686.47</v>
      </c>
      <c r="H13624" s="6"/>
      <c r="I13624" s="6"/>
      <c r="J13624" s="6"/>
    </row>
    <row r="13625" spans="3:10" x14ac:dyDescent="0.25">
      <c r="C13625" s="7">
        <v>43307.125</v>
      </c>
      <c r="D13625" s="8">
        <v>12685.35</v>
      </c>
      <c r="E13625" s="8">
        <v>12690.55</v>
      </c>
      <c r="F13625" s="8">
        <v>12677.53</v>
      </c>
      <c r="G13625" s="8">
        <v>12686.08</v>
      </c>
      <c r="H13625" s="8"/>
      <c r="I13625" s="8"/>
      <c r="J13625" s="8"/>
    </row>
    <row r="13626" spans="3:10" x14ac:dyDescent="0.25">
      <c r="C13626" s="5">
        <v>43307.166666666664</v>
      </c>
      <c r="D13626" s="6">
        <v>12686.34</v>
      </c>
      <c r="E13626" s="6">
        <v>12691.81</v>
      </c>
      <c r="F13626" s="6">
        <v>12679.52</v>
      </c>
      <c r="G13626" s="6">
        <v>12680.63</v>
      </c>
      <c r="H13626" s="6"/>
      <c r="I13626" s="6"/>
      <c r="J13626" s="6"/>
    </row>
    <row r="13627" spans="3:10" x14ac:dyDescent="0.25">
      <c r="C13627" s="7">
        <v>43307.208333333336</v>
      </c>
      <c r="D13627" s="8">
        <v>12679.52</v>
      </c>
      <c r="E13627" s="8">
        <v>12681.75</v>
      </c>
      <c r="F13627" s="8">
        <v>12667.19</v>
      </c>
      <c r="G13627" s="8">
        <v>12667.75</v>
      </c>
      <c r="H13627" s="8"/>
      <c r="I13627" s="8"/>
      <c r="J13627" s="8"/>
    </row>
    <row r="13628" spans="3:10" x14ac:dyDescent="0.25">
      <c r="C13628" s="5">
        <v>43307.25</v>
      </c>
      <c r="D13628" s="6">
        <v>12666.08</v>
      </c>
      <c r="E13628" s="6">
        <v>12672.04</v>
      </c>
      <c r="F13628" s="6">
        <v>12664.96</v>
      </c>
      <c r="G13628" s="6">
        <v>12667.04</v>
      </c>
      <c r="H13628" s="6"/>
      <c r="I13628" s="6"/>
      <c r="J13628" s="6"/>
    </row>
    <row r="13629" spans="3:10" x14ac:dyDescent="0.25">
      <c r="C13629" s="7">
        <v>43307.291666666664</v>
      </c>
      <c r="D13629" s="8">
        <v>12667.03</v>
      </c>
      <c r="E13629" s="8">
        <v>12668.29</v>
      </c>
      <c r="F13629" s="8">
        <v>12663.68</v>
      </c>
      <c r="G13629" s="8">
        <v>12667.17</v>
      </c>
      <c r="H13629" s="8"/>
      <c r="I13629" s="8"/>
      <c r="J13629" s="8"/>
    </row>
    <row r="13630" spans="3:10" x14ac:dyDescent="0.25">
      <c r="C13630" s="5">
        <v>43307.333333333336</v>
      </c>
      <c r="D13630" s="6">
        <v>12668.29</v>
      </c>
      <c r="E13630" s="6">
        <v>12678.61</v>
      </c>
      <c r="F13630" s="6">
        <v>12662.74</v>
      </c>
      <c r="G13630" s="6">
        <v>12678.31</v>
      </c>
      <c r="H13630" s="6"/>
      <c r="I13630" s="6"/>
      <c r="J13630" s="6"/>
    </row>
    <row r="13631" spans="3:10" x14ac:dyDescent="0.25">
      <c r="C13631" s="7">
        <v>43307.375</v>
      </c>
      <c r="D13631" s="8">
        <v>12696.9</v>
      </c>
      <c r="E13631" s="8">
        <v>12725.06</v>
      </c>
      <c r="F13631" s="8">
        <v>12681.8</v>
      </c>
      <c r="G13631" s="8">
        <v>12702.74</v>
      </c>
      <c r="H13631" s="8"/>
      <c r="I13631" s="8"/>
      <c r="J13631" s="8"/>
    </row>
    <row r="13632" spans="3:10" x14ac:dyDescent="0.25">
      <c r="C13632" s="5">
        <v>43307.416666666664</v>
      </c>
      <c r="D13632" s="6">
        <v>12700.66</v>
      </c>
      <c r="E13632" s="6">
        <v>12788.22</v>
      </c>
      <c r="F13632" s="6">
        <v>12695.38</v>
      </c>
      <c r="G13632" s="6">
        <v>12752.42</v>
      </c>
      <c r="H13632" s="6"/>
      <c r="I13632" s="6"/>
      <c r="J13632" s="6"/>
    </row>
    <row r="13633" spans="3:10" x14ac:dyDescent="0.25">
      <c r="C13633" s="7">
        <v>43307.458333333336</v>
      </c>
      <c r="D13633" s="8">
        <v>12753.42</v>
      </c>
      <c r="E13633" s="8">
        <v>12777.36</v>
      </c>
      <c r="F13633" s="8">
        <v>12740.76</v>
      </c>
      <c r="G13633" s="8">
        <v>12757.39</v>
      </c>
      <c r="H13633" s="8"/>
      <c r="I13633" s="8"/>
      <c r="J13633" s="8"/>
    </row>
    <row r="13634" spans="3:10" x14ac:dyDescent="0.25">
      <c r="C13634" s="5">
        <v>43307.5</v>
      </c>
      <c r="D13634" s="6">
        <v>12757.64</v>
      </c>
      <c r="E13634" s="6">
        <v>12773.61</v>
      </c>
      <c r="F13634" s="6">
        <v>12738.56</v>
      </c>
      <c r="G13634" s="6">
        <v>12746.44</v>
      </c>
      <c r="H13634" s="6"/>
      <c r="I13634" s="6"/>
      <c r="J13634" s="6"/>
    </row>
    <row r="13635" spans="3:10" x14ac:dyDescent="0.25">
      <c r="C13635" s="7">
        <v>43307.541666666664</v>
      </c>
      <c r="D13635" s="8">
        <v>12745.94</v>
      </c>
      <c r="E13635" s="8">
        <v>12755.05</v>
      </c>
      <c r="F13635" s="8">
        <v>12715.69</v>
      </c>
      <c r="G13635" s="8">
        <v>12722.66</v>
      </c>
      <c r="H13635" s="8"/>
      <c r="I13635" s="8"/>
      <c r="J13635" s="8"/>
    </row>
    <row r="13636" spans="3:10" x14ac:dyDescent="0.25">
      <c r="C13636" s="5">
        <v>43307.583333333336</v>
      </c>
      <c r="D13636" s="6">
        <v>12722.41</v>
      </c>
      <c r="E13636" s="6">
        <v>12762.48</v>
      </c>
      <c r="F13636" s="6">
        <v>12711.1</v>
      </c>
      <c r="G13636" s="6">
        <v>12737.26</v>
      </c>
      <c r="H13636" s="6"/>
      <c r="I13636" s="6"/>
      <c r="J13636" s="6"/>
    </row>
    <row r="13637" spans="3:10" x14ac:dyDescent="0.25">
      <c r="C13637" s="7">
        <v>43307.625</v>
      </c>
      <c r="D13637" s="8">
        <v>12736</v>
      </c>
      <c r="E13637" s="8">
        <v>12772.88</v>
      </c>
      <c r="F13637" s="8">
        <v>12731.77</v>
      </c>
      <c r="G13637" s="8">
        <v>12761.63</v>
      </c>
      <c r="H13637" s="8"/>
      <c r="I13637" s="8"/>
      <c r="J13637" s="8"/>
    </row>
    <row r="13638" spans="3:10" x14ac:dyDescent="0.25">
      <c r="C13638" s="5">
        <v>43307.666666666664</v>
      </c>
      <c r="D13638" s="6">
        <v>12761.62</v>
      </c>
      <c r="E13638" s="6">
        <v>12804.65</v>
      </c>
      <c r="F13638" s="6">
        <v>12755.78</v>
      </c>
      <c r="G13638" s="6">
        <v>12777.4</v>
      </c>
      <c r="H13638" s="6"/>
      <c r="I13638" s="6"/>
      <c r="J13638" s="6"/>
    </row>
    <row r="13639" spans="3:10" x14ac:dyDescent="0.25">
      <c r="C13639" s="7">
        <v>43307.708333333336</v>
      </c>
      <c r="D13639" s="8">
        <v>12777.81</v>
      </c>
      <c r="E13639" s="8">
        <v>12829.67</v>
      </c>
      <c r="F13639" s="8">
        <v>12770.67</v>
      </c>
      <c r="G13639" s="8">
        <v>12807.7</v>
      </c>
      <c r="H13639" s="8"/>
      <c r="I13639" s="8"/>
      <c r="J13639" s="8"/>
    </row>
    <row r="13640" spans="3:10" x14ac:dyDescent="0.25">
      <c r="C13640" s="5">
        <v>43307.75</v>
      </c>
      <c r="D13640" s="6">
        <v>12807.91</v>
      </c>
      <c r="E13640" s="6">
        <v>12824.57</v>
      </c>
      <c r="F13640" s="6">
        <v>12797.29</v>
      </c>
      <c r="G13640" s="6">
        <v>12822.89</v>
      </c>
      <c r="H13640" s="6"/>
      <c r="I13640" s="6"/>
      <c r="J13640" s="6"/>
    </row>
    <row r="13641" spans="3:10" x14ac:dyDescent="0.25">
      <c r="C13641" s="7">
        <v>43307.791666666664</v>
      </c>
      <c r="D13641" s="8">
        <v>12822.39</v>
      </c>
      <c r="E13641" s="8">
        <v>12833.38</v>
      </c>
      <c r="F13641" s="8">
        <v>12790.06</v>
      </c>
      <c r="G13641" s="8">
        <v>12792.26</v>
      </c>
      <c r="H13641" s="8"/>
      <c r="I13641" s="8"/>
      <c r="J13641" s="8"/>
    </row>
    <row r="13642" spans="3:10" x14ac:dyDescent="0.25">
      <c r="C13642" s="5">
        <v>43307.833333333336</v>
      </c>
      <c r="D13642" s="6">
        <v>12792.01</v>
      </c>
      <c r="E13642" s="6">
        <v>12812.77</v>
      </c>
      <c r="F13642" s="6">
        <v>12788.01</v>
      </c>
      <c r="G13642" s="6">
        <v>12799.51</v>
      </c>
      <c r="H13642" s="6"/>
      <c r="I13642" s="6"/>
      <c r="J13642" s="6"/>
    </row>
    <row r="13643" spans="3:10" x14ac:dyDescent="0.25">
      <c r="C13643" s="7">
        <v>43307.875</v>
      </c>
      <c r="D13643" s="8">
        <v>12799.51</v>
      </c>
      <c r="E13643" s="8">
        <v>12818.77</v>
      </c>
      <c r="F13643" s="8">
        <v>12797.26</v>
      </c>
      <c r="G13643" s="8">
        <v>12816.51</v>
      </c>
      <c r="H13643" s="8"/>
      <c r="I13643" s="8"/>
      <c r="J13643" s="8"/>
    </row>
    <row r="13644" spans="3:10" x14ac:dyDescent="0.25">
      <c r="C13644" s="5">
        <v>43307.916666666664</v>
      </c>
      <c r="D13644" s="6">
        <v>12816.51</v>
      </c>
      <c r="E13644" s="6">
        <v>12817.01</v>
      </c>
      <c r="F13644" s="6">
        <v>12792.24</v>
      </c>
      <c r="G13644" s="6">
        <v>12797.77</v>
      </c>
      <c r="H13644" s="6"/>
      <c r="I13644" s="6"/>
      <c r="J13644" s="6"/>
    </row>
    <row r="13645" spans="3:10" x14ac:dyDescent="0.25">
      <c r="C13645" s="7">
        <v>43307.958333333336</v>
      </c>
      <c r="D13645" s="8">
        <v>12817.81</v>
      </c>
      <c r="E13645" s="8">
        <v>12817.81</v>
      </c>
      <c r="F13645" s="8">
        <v>12805.29</v>
      </c>
      <c r="G13645" s="8">
        <v>12813.05</v>
      </c>
      <c r="H13645" s="8"/>
      <c r="I13645" s="8"/>
      <c r="J13645" s="8"/>
    </row>
    <row r="13646" spans="3:10" x14ac:dyDescent="0.25">
      <c r="C13646" s="5">
        <v>43308.041666666664</v>
      </c>
      <c r="D13646" s="6">
        <v>12810.05</v>
      </c>
      <c r="E13646" s="6">
        <v>12828.43</v>
      </c>
      <c r="F13646" s="6">
        <v>12807.79</v>
      </c>
      <c r="G13646" s="6">
        <v>12824.91</v>
      </c>
      <c r="H13646" s="6"/>
      <c r="I13646" s="6"/>
      <c r="J13646" s="6"/>
    </row>
    <row r="13647" spans="3:10" x14ac:dyDescent="0.25">
      <c r="C13647" s="7">
        <v>43308.083333333336</v>
      </c>
      <c r="D13647" s="8">
        <v>12826.04</v>
      </c>
      <c r="E13647" s="8">
        <v>12836.31</v>
      </c>
      <c r="F13647" s="8">
        <v>12824.91</v>
      </c>
      <c r="G13647" s="8">
        <v>12834.18</v>
      </c>
      <c r="H13647" s="8"/>
      <c r="I13647" s="8"/>
      <c r="J13647" s="8"/>
    </row>
    <row r="13648" spans="3:10" x14ac:dyDescent="0.25">
      <c r="C13648" s="5">
        <v>43308.125</v>
      </c>
      <c r="D13648" s="6">
        <v>12835.31</v>
      </c>
      <c r="E13648" s="6">
        <v>12843.81</v>
      </c>
      <c r="F13648" s="6">
        <v>12831.92</v>
      </c>
      <c r="G13648" s="6">
        <v>12840.43</v>
      </c>
      <c r="H13648" s="6"/>
      <c r="I13648" s="6"/>
      <c r="J13648" s="6"/>
    </row>
    <row r="13649" spans="3:10" x14ac:dyDescent="0.25">
      <c r="C13649" s="7">
        <v>43308.166666666664</v>
      </c>
      <c r="D13649" s="8">
        <v>12840.59</v>
      </c>
      <c r="E13649" s="8">
        <v>12841.85</v>
      </c>
      <c r="F13649" s="8">
        <v>12832.82</v>
      </c>
      <c r="G13649" s="8">
        <v>12833.95</v>
      </c>
      <c r="H13649" s="8"/>
      <c r="I13649" s="8"/>
      <c r="J13649" s="8"/>
    </row>
    <row r="13650" spans="3:10" x14ac:dyDescent="0.25">
      <c r="C13650" s="5">
        <v>43308.208333333336</v>
      </c>
      <c r="D13650" s="6">
        <v>12832.82</v>
      </c>
      <c r="E13650" s="6">
        <v>12839.42</v>
      </c>
      <c r="F13650" s="6">
        <v>12828.02</v>
      </c>
      <c r="G13650" s="6">
        <v>12839.42</v>
      </c>
      <c r="H13650" s="6"/>
      <c r="I13650" s="6"/>
      <c r="J13650" s="6"/>
    </row>
    <row r="13651" spans="3:10" x14ac:dyDescent="0.25">
      <c r="C13651" s="7">
        <v>43308.25</v>
      </c>
      <c r="D13651" s="8">
        <v>12840.55</v>
      </c>
      <c r="E13651" s="8">
        <v>12848.69</v>
      </c>
      <c r="F13651" s="8">
        <v>12840.55</v>
      </c>
      <c r="G13651" s="8">
        <v>12841.8</v>
      </c>
      <c r="H13651" s="8"/>
      <c r="I13651" s="8"/>
      <c r="J13651" s="8"/>
    </row>
    <row r="13652" spans="3:10" x14ac:dyDescent="0.25">
      <c r="C13652" s="5">
        <v>43308.291666666664</v>
      </c>
      <c r="D13652" s="6">
        <v>12842.37</v>
      </c>
      <c r="E13652" s="6">
        <v>12844.19</v>
      </c>
      <c r="F13652" s="6">
        <v>12833.71</v>
      </c>
      <c r="G13652" s="6">
        <v>12834.83</v>
      </c>
      <c r="H13652" s="6"/>
      <c r="I13652" s="6"/>
      <c r="J13652" s="6"/>
    </row>
    <row r="13653" spans="3:10" x14ac:dyDescent="0.25">
      <c r="C13653" s="7">
        <v>43308.333333333336</v>
      </c>
      <c r="D13653" s="8">
        <v>12835.96</v>
      </c>
      <c r="E13653" s="8">
        <v>12835.97</v>
      </c>
      <c r="F13653" s="8">
        <v>12827.75</v>
      </c>
      <c r="G13653" s="8">
        <v>12829.53</v>
      </c>
      <c r="H13653" s="8"/>
      <c r="I13653" s="8"/>
      <c r="J13653" s="8"/>
    </row>
    <row r="13654" spans="3:10" x14ac:dyDescent="0.25">
      <c r="C13654" s="5">
        <v>43308.375</v>
      </c>
      <c r="D13654" s="6">
        <v>12824.27</v>
      </c>
      <c r="E13654" s="6">
        <v>12833.5</v>
      </c>
      <c r="F13654" s="6">
        <v>12819.47</v>
      </c>
      <c r="G13654" s="6">
        <v>12819.47</v>
      </c>
      <c r="H13654" s="6"/>
      <c r="I13654" s="6"/>
      <c r="J13654" s="6"/>
    </row>
    <row r="13655" spans="3:10" x14ac:dyDescent="0.25">
      <c r="C13655" s="7">
        <v>43308.416666666664</v>
      </c>
      <c r="D13655" s="8">
        <v>12821.47</v>
      </c>
      <c r="E13655" s="8">
        <v>12855.99</v>
      </c>
      <c r="F13655" s="8">
        <v>12815.39</v>
      </c>
      <c r="G13655" s="8">
        <v>12841.38</v>
      </c>
      <c r="H13655" s="8"/>
      <c r="I13655" s="8"/>
      <c r="J13655" s="8"/>
    </row>
    <row r="13656" spans="3:10" x14ac:dyDescent="0.25">
      <c r="C13656" s="5">
        <v>43308.458333333336</v>
      </c>
      <c r="D13656" s="6">
        <v>12841.13</v>
      </c>
      <c r="E13656" s="6">
        <v>12847.5</v>
      </c>
      <c r="F13656" s="6">
        <v>12820.01</v>
      </c>
      <c r="G13656" s="6">
        <v>12844.75</v>
      </c>
      <c r="H13656" s="6"/>
      <c r="I13656" s="6"/>
      <c r="J13656" s="6"/>
    </row>
    <row r="13657" spans="3:10" x14ac:dyDescent="0.25">
      <c r="C13657" s="7">
        <v>43308.5</v>
      </c>
      <c r="D13657" s="8">
        <v>12844</v>
      </c>
      <c r="E13657" s="8">
        <v>12866.18</v>
      </c>
      <c r="F13657" s="8">
        <v>12834.6</v>
      </c>
      <c r="G13657" s="8">
        <v>12860.63</v>
      </c>
      <c r="H13657" s="8"/>
      <c r="I13657" s="8"/>
      <c r="J13657" s="8"/>
    </row>
    <row r="13658" spans="3:10" x14ac:dyDescent="0.25">
      <c r="C13658" s="5">
        <v>43308.541666666664</v>
      </c>
      <c r="D13658" s="6">
        <v>12860.88</v>
      </c>
      <c r="E13658" s="6">
        <v>12884.28</v>
      </c>
      <c r="F13658" s="6">
        <v>12857.15</v>
      </c>
      <c r="G13658" s="6">
        <v>12875.03</v>
      </c>
      <c r="H13658" s="6"/>
      <c r="I13658" s="6"/>
      <c r="J13658" s="6"/>
    </row>
    <row r="13659" spans="3:10" x14ac:dyDescent="0.25">
      <c r="C13659" s="7">
        <v>43308.583333333336</v>
      </c>
      <c r="D13659" s="8">
        <v>12876.28</v>
      </c>
      <c r="E13659" s="8">
        <v>12881.52</v>
      </c>
      <c r="F13659" s="8">
        <v>12862.45</v>
      </c>
      <c r="G13659" s="8">
        <v>12870.82</v>
      </c>
      <c r="H13659" s="8"/>
      <c r="I13659" s="8"/>
      <c r="J13659" s="8"/>
    </row>
    <row r="13660" spans="3:10" x14ac:dyDescent="0.25">
      <c r="C13660" s="5">
        <v>43308.625</v>
      </c>
      <c r="D13660" s="6">
        <v>12871.57</v>
      </c>
      <c r="E13660" s="6">
        <v>12887.39</v>
      </c>
      <c r="F13660" s="6">
        <v>12858.38</v>
      </c>
      <c r="G13660" s="6">
        <v>12880.63</v>
      </c>
      <c r="H13660" s="6"/>
      <c r="I13660" s="6"/>
      <c r="J13660" s="6"/>
    </row>
    <row r="13661" spans="3:10" x14ac:dyDescent="0.25">
      <c r="C13661" s="7">
        <v>43308.666666666664</v>
      </c>
      <c r="D13661" s="8">
        <v>12881.38</v>
      </c>
      <c r="E13661" s="8">
        <v>12882.88</v>
      </c>
      <c r="F13661" s="8">
        <v>12842.14</v>
      </c>
      <c r="G13661" s="8">
        <v>12863.41</v>
      </c>
      <c r="H13661" s="8"/>
      <c r="I13661" s="8"/>
      <c r="J13661" s="8"/>
    </row>
    <row r="13662" spans="3:10" x14ac:dyDescent="0.25">
      <c r="C13662" s="5">
        <v>43308.708333333336</v>
      </c>
      <c r="D13662" s="6">
        <v>12863.17</v>
      </c>
      <c r="E13662" s="6">
        <v>12876.31</v>
      </c>
      <c r="F13662" s="6">
        <v>12847.71</v>
      </c>
      <c r="G13662" s="6">
        <v>12863.77</v>
      </c>
      <c r="H13662" s="6"/>
      <c r="I13662" s="6"/>
      <c r="J13662" s="6"/>
    </row>
    <row r="13663" spans="3:10" x14ac:dyDescent="0.25">
      <c r="C13663" s="7">
        <v>43308.75</v>
      </c>
      <c r="D13663" s="8">
        <v>12864.27</v>
      </c>
      <c r="E13663" s="8">
        <v>12876.19</v>
      </c>
      <c r="F13663" s="8">
        <v>12851.48</v>
      </c>
      <c r="G13663" s="8">
        <v>12852.2</v>
      </c>
      <c r="H13663" s="8"/>
      <c r="I13663" s="8"/>
      <c r="J13663" s="8"/>
    </row>
    <row r="13664" spans="3:10" x14ac:dyDescent="0.25">
      <c r="C13664" s="5">
        <v>43308.791666666664</v>
      </c>
      <c r="D13664" s="6">
        <v>12852.45</v>
      </c>
      <c r="E13664" s="6">
        <v>12853.45</v>
      </c>
      <c r="F13664" s="6">
        <v>12804.69</v>
      </c>
      <c r="G13664" s="6">
        <v>12806.94</v>
      </c>
      <c r="H13664" s="6"/>
      <c r="I13664" s="6"/>
      <c r="J13664" s="6"/>
    </row>
    <row r="13665" spans="3:10" x14ac:dyDescent="0.25">
      <c r="C13665" s="7">
        <v>43308.833333333336</v>
      </c>
      <c r="D13665" s="8">
        <v>12806.19</v>
      </c>
      <c r="E13665" s="8">
        <v>12827.45</v>
      </c>
      <c r="F13665" s="8">
        <v>12791.29</v>
      </c>
      <c r="G13665" s="8">
        <v>12824.95</v>
      </c>
      <c r="H13665" s="8"/>
      <c r="I13665" s="8"/>
      <c r="J13665" s="8"/>
    </row>
    <row r="13666" spans="3:10" x14ac:dyDescent="0.25">
      <c r="C13666" s="5">
        <v>43308.875</v>
      </c>
      <c r="D13666" s="6">
        <v>12824.7</v>
      </c>
      <c r="E13666" s="6">
        <v>12829.45</v>
      </c>
      <c r="F13666" s="6">
        <v>12808.43</v>
      </c>
      <c r="G13666" s="6">
        <v>12813.18</v>
      </c>
      <c r="H13666" s="6"/>
      <c r="I13666" s="6"/>
      <c r="J13666" s="6"/>
    </row>
    <row r="13667" spans="3:10" x14ac:dyDescent="0.25">
      <c r="C13667" s="7">
        <v>43308.916666666664</v>
      </c>
      <c r="D13667" s="8">
        <v>12814.18</v>
      </c>
      <c r="E13667" s="8">
        <v>12829.19</v>
      </c>
      <c r="F13667" s="8">
        <v>12813.68</v>
      </c>
      <c r="G13667" s="8">
        <v>12821.93</v>
      </c>
      <c r="H13667" s="8"/>
      <c r="I13667" s="8"/>
      <c r="J13667" s="8"/>
    </row>
    <row r="13668" spans="3:10" x14ac:dyDescent="0.25">
      <c r="C13668" s="5">
        <v>43311.041666666664</v>
      </c>
      <c r="D13668" s="6">
        <v>12821.83</v>
      </c>
      <c r="E13668" s="6">
        <v>12821.83</v>
      </c>
      <c r="F13668" s="6">
        <v>12792.95</v>
      </c>
      <c r="G13668" s="6">
        <v>12805.31</v>
      </c>
      <c r="H13668" s="6"/>
      <c r="I13668" s="6"/>
      <c r="J13668" s="6"/>
    </row>
    <row r="13669" spans="3:10" x14ac:dyDescent="0.25">
      <c r="C13669" s="7">
        <v>43311.083333333336</v>
      </c>
      <c r="D13669" s="8">
        <v>12804.18</v>
      </c>
      <c r="E13669" s="8">
        <v>12809.86</v>
      </c>
      <c r="F13669" s="8">
        <v>12799.62</v>
      </c>
      <c r="G13669" s="8">
        <v>12804.53</v>
      </c>
      <c r="H13669" s="8"/>
      <c r="I13669" s="8"/>
      <c r="J13669" s="8"/>
    </row>
    <row r="13670" spans="3:10" x14ac:dyDescent="0.25">
      <c r="C13670" s="5">
        <v>43311.125</v>
      </c>
      <c r="D13670" s="6">
        <v>12805.67</v>
      </c>
      <c r="E13670" s="6">
        <v>12807.94</v>
      </c>
      <c r="F13670" s="6">
        <v>12779.09</v>
      </c>
      <c r="G13670" s="6">
        <v>12788.75</v>
      </c>
      <c r="H13670" s="6"/>
      <c r="I13670" s="6"/>
      <c r="J13670" s="6"/>
    </row>
    <row r="13671" spans="3:10" x14ac:dyDescent="0.25">
      <c r="C13671" s="7">
        <v>43311.166666666664</v>
      </c>
      <c r="D13671" s="8">
        <v>12788.33</v>
      </c>
      <c r="E13671" s="8">
        <v>12799.56</v>
      </c>
      <c r="F13671" s="8">
        <v>12784.92</v>
      </c>
      <c r="G13671" s="8">
        <v>12795.01</v>
      </c>
      <c r="H13671" s="8"/>
      <c r="I13671" s="8"/>
      <c r="J13671" s="8"/>
    </row>
    <row r="13672" spans="3:10" x14ac:dyDescent="0.25">
      <c r="C13672" s="5">
        <v>43311.208333333336</v>
      </c>
      <c r="D13672" s="6">
        <v>12794.44</v>
      </c>
      <c r="E13672" s="6">
        <v>12796.15</v>
      </c>
      <c r="F13672" s="6">
        <v>12765.45</v>
      </c>
      <c r="G13672" s="6">
        <v>12771.14</v>
      </c>
      <c r="H13672" s="6"/>
      <c r="I13672" s="6"/>
      <c r="J13672" s="6"/>
    </row>
    <row r="13673" spans="3:10" x14ac:dyDescent="0.25">
      <c r="C13673" s="7">
        <v>43311.25</v>
      </c>
      <c r="D13673" s="8">
        <v>12770.57</v>
      </c>
      <c r="E13673" s="8">
        <v>12784.5</v>
      </c>
      <c r="F13673" s="8">
        <v>12768.36</v>
      </c>
      <c r="G13673" s="8">
        <v>12781.09</v>
      </c>
      <c r="H13673" s="8"/>
      <c r="I13673" s="8"/>
      <c r="J13673" s="8"/>
    </row>
    <row r="13674" spans="3:10" x14ac:dyDescent="0.25">
      <c r="C13674" s="5">
        <v>43311.291666666664</v>
      </c>
      <c r="D13674" s="6">
        <v>12781.66</v>
      </c>
      <c r="E13674" s="6">
        <v>12785.22</v>
      </c>
      <c r="F13674" s="6">
        <v>12776.54</v>
      </c>
      <c r="G13674" s="6">
        <v>12785.22</v>
      </c>
      <c r="H13674" s="6"/>
      <c r="I13674" s="6"/>
      <c r="J13674" s="6"/>
    </row>
    <row r="13675" spans="3:10" x14ac:dyDescent="0.25">
      <c r="C13675" s="7">
        <v>43311.333333333336</v>
      </c>
      <c r="D13675" s="8">
        <v>12785.79</v>
      </c>
      <c r="E13675" s="8">
        <v>12793.83</v>
      </c>
      <c r="F13675" s="8">
        <v>12776.12</v>
      </c>
      <c r="G13675" s="8">
        <v>12793.16</v>
      </c>
      <c r="H13675" s="8"/>
      <c r="I13675" s="8"/>
      <c r="J13675" s="8"/>
    </row>
    <row r="13676" spans="3:10" x14ac:dyDescent="0.25">
      <c r="C13676" s="5">
        <v>43311.375</v>
      </c>
      <c r="D13676" s="6">
        <v>12799.28</v>
      </c>
      <c r="E13676" s="6">
        <v>12825.62</v>
      </c>
      <c r="F13676" s="6">
        <v>12784.01</v>
      </c>
      <c r="G13676" s="6">
        <v>12821.11</v>
      </c>
      <c r="H13676" s="6"/>
      <c r="I13676" s="6"/>
      <c r="J13676" s="6"/>
    </row>
    <row r="13677" spans="3:10" x14ac:dyDescent="0.25">
      <c r="C13677" s="7">
        <v>43311.416666666664</v>
      </c>
      <c r="D13677" s="8">
        <v>12818.89</v>
      </c>
      <c r="E13677" s="8">
        <v>12849.57</v>
      </c>
      <c r="F13677" s="8">
        <v>12817.36</v>
      </c>
      <c r="G13677" s="8">
        <v>12827.25</v>
      </c>
      <c r="H13677" s="8"/>
      <c r="I13677" s="8"/>
      <c r="J13677" s="8"/>
    </row>
    <row r="13678" spans="3:10" x14ac:dyDescent="0.25">
      <c r="C13678" s="5">
        <v>43311.458333333336</v>
      </c>
      <c r="D13678" s="6">
        <v>12827</v>
      </c>
      <c r="E13678" s="6">
        <v>12837.54</v>
      </c>
      <c r="F13678" s="6">
        <v>12814.25</v>
      </c>
      <c r="G13678" s="6">
        <v>12823</v>
      </c>
      <c r="H13678" s="6"/>
      <c r="I13678" s="6"/>
      <c r="J13678" s="6"/>
    </row>
    <row r="13679" spans="3:10" x14ac:dyDescent="0.25">
      <c r="C13679" s="7">
        <v>43311.5</v>
      </c>
      <c r="D13679" s="8">
        <v>12823.25</v>
      </c>
      <c r="E13679" s="8">
        <v>12833.24</v>
      </c>
      <c r="F13679" s="8">
        <v>12816.98</v>
      </c>
      <c r="G13679" s="8">
        <v>12829.13</v>
      </c>
      <c r="H13679" s="8"/>
      <c r="I13679" s="8"/>
      <c r="J13679" s="8"/>
    </row>
    <row r="13680" spans="3:10" x14ac:dyDescent="0.25">
      <c r="C13680" s="5">
        <v>43311.541666666664</v>
      </c>
      <c r="D13680" s="6">
        <v>12829.88</v>
      </c>
      <c r="E13680" s="6">
        <v>12841.07</v>
      </c>
      <c r="F13680" s="6">
        <v>12826.09</v>
      </c>
      <c r="G13680" s="6">
        <v>12840.22</v>
      </c>
      <c r="H13680" s="6"/>
      <c r="I13680" s="6"/>
      <c r="J13680" s="6"/>
    </row>
    <row r="13681" spans="3:10" x14ac:dyDescent="0.25">
      <c r="C13681" s="7">
        <v>43311.583333333336</v>
      </c>
      <c r="D13681" s="8">
        <v>12840.23</v>
      </c>
      <c r="E13681" s="8">
        <v>12846.99</v>
      </c>
      <c r="F13681" s="8">
        <v>12819.91</v>
      </c>
      <c r="G13681" s="8">
        <v>12828.32</v>
      </c>
      <c r="H13681" s="8"/>
      <c r="I13681" s="8"/>
      <c r="J13681" s="8"/>
    </row>
    <row r="13682" spans="3:10" x14ac:dyDescent="0.25">
      <c r="C13682" s="5">
        <v>43311.625</v>
      </c>
      <c r="D13682" s="6">
        <v>12828.57</v>
      </c>
      <c r="E13682" s="6">
        <v>12848.58</v>
      </c>
      <c r="F13682" s="6">
        <v>12826.8</v>
      </c>
      <c r="G13682" s="6">
        <v>12833.44</v>
      </c>
      <c r="H13682" s="6"/>
      <c r="I13682" s="6"/>
      <c r="J13682" s="6"/>
    </row>
    <row r="13683" spans="3:10" x14ac:dyDescent="0.25">
      <c r="C13683" s="7">
        <v>43311.666666666664</v>
      </c>
      <c r="D13683" s="8">
        <v>12833.19</v>
      </c>
      <c r="E13683" s="8">
        <v>12836.19</v>
      </c>
      <c r="F13683" s="8">
        <v>12796.32</v>
      </c>
      <c r="G13683" s="8">
        <v>12807.16</v>
      </c>
      <c r="H13683" s="8"/>
      <c r="I13683" s="8"/>
      <c r="J13683" s="8"/>
    </row>
    <row r="13684" spans="3:10" x14ac:dyDescent="0.25">
      <c r="C13684" s="5">
        <v>43311.708333333336</v>
      </c>
      <c r="D13684" s="6">
        <v>12806.66</v>
      </c>
      <c r="E13684" s="6">
        <v>12827.42</v>
      </c>
      <c r="F13684" s="6">
        <v>12805.66</v>
      </c>
      <c r="G13684" s="6">
        <v>12823.2</v>
      </c>
      <c r="H13684" s="6"/>
      <c r="I13684" s="6"/>
      <c r="J13684" s="6"/>
    </row>
    <row r="13685" spans="3:10" x14ac:dyDescent="0.25">
      <c r="C13685" s="7">
        <v>43311.75</v>
      </c>
      <c r="D13685" s="8">
        <v>12824.2</v>
      </c>
      <c r="E13685" s="8">
        <v>12824.2</v>
      </c>
      <c r="F13685" s="8">
        <v>12791.9</v>
      </c>
      <c r="G13685" s="8">
        <v>12806.01</v>
      </c>
      <c r="H13685" s="8"/>
      <c r="I13685" s="8"/>
      <c r="J13685" s="8"/>
    </row>
    <row r="13686" spans="3:10" x14ac:dyDescent="0.25">
      <c r="C13686" s="5">
        <v>43311.791666666664</v>
      </c>
      <c r="D13686" s="6">
        <v>12805.76</v>
      </c>
      <c r="E13686" s="6">
        <v>12806.51</v>
      </c>
      <c r="F13686" s="6">
        <v>12773.39</v>
      </c>
      <c r="G13686" s="6">
        <v>12783.14</v>
      </c>
      <c r="H13686" s="6"/>
      <c r="I13686" s="6"/>
      <c r="J13686" s="6"/>
    </row>
    <row r="13687" spans="3:10" x14ac:dyDescent="0.25">
      <c r="C13687" s="7">
        <v>43311.833333333336</v>
      </c>
      <c r="D13687" s="8">
        <v>12782.39</v>
      </c>
      <c r="E13687" s="8">
        <v>12801.65</v>
      </c>
      <c r="F13687" s="8">
        <v>12777.89</v>
      </c>
      <c r="G13687" s="8">
        <v>12799.14</v>
      </c>
      <c r="H13687" s="8"/>
      <c r="I13687" s="8"/>
      <c r="J13687" s="8"/>
    </row>
    <row r="13688" spans="3:10" x14ac:dyDescent="0.25">
      <c r="C13688" s="5">
        <v>43311.875</v>
      </c>
      <c r="D13688" s="6">
        <v>12799.39</v>
      </c>
      <c r="E13688" s="6">
        <v>12800.39</v>
      </c>
      <c r="F13688" s="6">
        <v>12783.38</v>
      </c>
      <c r="G13688" s="6">
        <v>12786.13</v>
      </c>
      <c r="H13688" s="6"/>
      <c r="I13688" s="6"/>
      <c r="J13688" s="6"/>
    </row>
    <row r="13689" spans="3:10" x14ac:dyDescent="0.25">
      <c r="C13689" s="7">
        <v>43311.916666666664</v>
      </c>
      <c r="D13689" s="8">
        <v>12786.63</v>
      </c>
      <c r="E13689" s="8">
        <v>12789.13</v>
      </c>
      <c r="F13689" s="8">
        <v>12767.36</v>
      </c>
      <c r="G13689" s="8">
        <v>12780.87</v>
      </c>
      <c r="H13689" s="8"/>
      <c r="I13689" s="8"/>
      <c r="J13689" s="8"/>
    </row>
    <row r="13690" spans="3:10" x14ac:dyDescent="0.25">
      <c r="C13690" s="5">
        <v>43311.958333333336</v>
      </c>
      <c r="D13690" s="6">
        <v>12778.01</v>
      </c>
      <c r="E13690" s="6">
        <v>12792.83</v>
      </c>
      <c r="F13690" s="6">
        <v>12778.01</v>
      </c>
      <c r="G13690" s="6">
        <v>12785.99</v>
      </c>
      <c r="H13690" s="6"/>
      <c r="I13690" s="6"/>
      <c r="J13690" s="6"/>
    </row>
    <row r="13691" spans="3:10" x14ac:dyDescent="0.25">
      <c r="C13691" s="7">
        <v>43312.041666666664</v>
      </c>
      <c r="D13691" s="8">
        <v>12788.26</v>
      </c>
      <c r="E13691" s="8">
        <v>12797.09</v>
      </c>
      <c r="F13691" s="8">
        <v>12785.98</v>
      </c>
      <c r="G13691" s="8">
        <v>12795.95</v>
      </c>
      <c r="H13691" s="8"/>
      <c r="I13691" s="8"/>
      <c r="J13691" s="8"/>
    </row>
    <row r="13692" spans="3:10" x14ac:dyDescent="0.25">
      <c r="C13692" s="5">
        <v>43312.083333333336</v>
      </c>
      <c r="D13692" s="6">
        <v>12794.81</v>
      </c>
      <c r="E13692" s="6">
        <v>12797.09</v>
      </c>
      <c r="F13692" s="6">
        <v>12789.11</v>
      </c>
      <c r="G13692" s="6">
        <v>12791.96</v>
      </c>
      <c r="H13692" s="6"/>
      <c r="I13692" s="6"/>
      <c r="J13692" s="6"/>
    </row>
    <row r="13693" spans="3:10" x14ac:dyDescent="0.25">
      <c r="C13693" s="7">
        <v>43312.125</v>
      </c>
      <c r="D13693" s="8">
        <v>12792.53</v>
      </c>
      <c r="E13693" s="8">
        <v>12793.67</v>
      </c>
      <c r="F13693" s="8">
        <v>12777.7</v>
      </c>
      <c r="G13693" s="8">
        <v>12792.52</v>
      </c>
      <c r="H13693" s="8"/>
      <c r="I13693" s="8"/>
      <c r="J13693" s="8"/>
    </row>
    <row r="13694" spans="3:10" x14ac:dyDescent="0.25">
      <c r="C13694" s="5">
        <v>43312.166666666664</v>
      </c>
      <c r="D13694" s="6">
        <v>12791.38</v>
      </c>
      <c r="E13694" s="6">
        <v>12797.58</v>
      </c>
      <c r="F13694" s="6">
        <v>12785.62</v>
      </c>
      <c r="G13694" s="6">
        <v>12791.31</v>
      </c>
      <c r="H13694" s="6"/>
      <c r="I13694" s="6"/>
      <c r="J13694" s="6"/>
    </row>
    <row r="13695" spans="3:10" x14ac:dyDescent="0.25">
      <c r="C13695" s="7">
        <v>43312.208333333336</v>
      </c>
      <c r="D13695" s="8">
        <v>12790.17</v>
      </c>
      <c r="E13695" s="8">
        <v>12795.86</v>
      </c>
      <c r="F13695" s="8">
        <v>12783.33</v>
      </c>
      <c r="G13695" s="8">
        <v>12791.3</v>
      </c>
      <c r="H13695" s="8"/>
      <c r="I13695" s="8"/>
      <c r="J13695" s="8"/>
    </row>
    <row r="13696" spans="3:10" x14ac:dyDescent="0.25">
      <c r="C13696" s="5">
        <v>43312.25</v>
      </c>
      <c r="D13696" s="6">
        <v>12790.16</v>
      </c>
      <c r="E13696" s="6">
        <v>12793.58</v>
      </c>
      <c r="F13696" s="6">
        <v>12785.6</v>
      </c>
      <c r="G13696" s="6">
        <v>12789.01</v>
      </c>
      <c r="H13696" s="6"/>
      <c r="I13696" s="6"/>
      <c r="J13696" s="6"/>
    </row>
    <row r="13697" spans="3:10" x14ac:dyDescent="0.25">
      <c r="C13697" s="7">
        <v>43312.291666666664</v>
      </c>
      <c r="D13697" s="8">
        <v>12788.45</v>
      </c>
      <c r="E13697" s="8">
        <v>12800.59</v>
      </c>
      <c r="F13697" s="8">
        <v>12787.87</v>
      </c>
      <c r="G13697" s="8">
        <v>12797.17</v>
      </c>
      <c r="H13697" s="8"/>
      <c r="I13697" s="8"/>
      <c r="J13697" s="8"/>
    </row>
    <row r="13698" spans="3:10" x14ac:dyDescent="0.25">
      <c r="C13698" s="5">
        <v>43312.333333333336</v>
      </c>
      <c r="D13698" s="6">
        <v>12796.03</v>
      </c>
      <c r="E13698" s="6">
        <v>12807.75</v>
      </c>
      <c r="F13698" s="6">
        <v>12793.76</v>
      </c>
      <c r="G13698" s="6">
        <v>12804.34</v>
      </c>
      <c r="H13698" s="6"/>
      <c r="I13698" s="6"/>
      <c r="J13698" s="6"/>
    </row>
    <row r="13699" spans="3:10" x14ac:dyDescent="0.25">
      <c r="C13699" s="7">
        <v>43312.375</v>
      </c>
      <c r="D13699" s="8">
        <v>12810.34</v>
      </c>
      <c r="E13699" s="8">
        <v>12812.97</v>
      </c>
      <c r="F13699" s="8">
        <v>12793.99</v>
      </c>
      <c r="G13699" s="8">
        <v>12800.82</v>
      </c>
      <c r="H13699" s="8"/>
      <c r="I13699" s="8"/>
      <c r="J13699" s="8"/>
    </row>
    <row r="13700" spans="3:10" x14ac:dyDescent="0.25">
      <c r="C13700" s="5">
        <v>43312.416666666664</v>
      </c>
      <c r="D13700" s="6">
        <v>12797.85</v>
      </c>
      <c r="E13700" s="6">
        <v>12826.45</v>
      </c>
      <c r="F13700" s="6">
        <v>12764.56</v>
      </c>
      <c r="G13700" s="6">
        <v>12779.35</v>
      </c>
      <c r="H13700" s="6"/>
      <c r="I13700" s="6"/>
      <c r="J13700" s="6"/>
    </row>
    <row r="13701" spans="3:10" x14ac:dyDescent="0.25">
      <c r="C13701" s="7">
        <v>43312.458333333336</v>
      </c>
      <c r="D13701" s="8">
        <v>12778.85</v>
      </c>
      <c r="E13701" s="8">
        <v>12818.02</v>
      </c>
      <c r="F13701" s="8">
        <v>12737.14</v>
      </c>
      <c r="G13701" s="8">
        <v>12808.81</v>
      </c>
      <c r="H13701" s="8"/>
      <c r="I13701" s="8"/>
      <c r="J13701" s="8"/>
    </row>
    <row r="13702" spans="3:10" x14ac:dyDescent="0.25">
      <c r="C13702" s="5">
        <v>43312.5</v>
      </c>
      <c r="D13702" s="6">
        <v>12809.56</v>
      </c>
      <c r="E13702" s="6">
        <v>12821.85</v>
      </c>
      <c r="F13702" s="6">
        <v>12774.62</v>
      </c>
      <c r="G13702" s="6">
        <v>12784.04</v>
      </c>
      <c r="H13702" s="6"/>
      <c r="I13702" s="6"/>
      <c r="J13702" s="6"/>
    </row>
    <row r="13703" spans="3:10" x14ac:dyDescent="0.25">
      <c r="C13703" s="7">
        <v>43312.541666666664</v>
      </c>
      <c r="D13703" s="8">
        <v>12783.79</v>
      </c>
      <c r="E13703" s="8">
        <v>12809.96</v>
      </c>
      <c r="F13703" s="8">
        <v>12776.83</v>
      </c>
      <c r="G13703" s="8">
        <v>12798.47</v>
      </c>
      <c r="H13703" s="8"/>
      <c r="I13703" s="8"/>
      <c r="J13703" s="8"/>
    </row>
    <row r="13704" spans="3:10" x14ac:dyDescent="0.25">
      <c r="C13704" s="5">
        <v>43312.583333333336</v>
      </c>
      <c r="D13704" s="6">
        <v>12798.97</v>
      </c>
      <c r="E13704" s="6">
        <v>12801.1</v>
      </c>
      <c r="F13704" s="6">
        <v>12782.15</v>
      </c>
      <c r="G13704" s="6">
        <v>12796.05</v>
      </c>
      <c r="H13704" s="6"/>
      <c r="I13704" s="6"/>
      <c r="J13704" s="6"/>
    </row>
    <row r="13705" spans="3:10" x14ac:dyDescent="0.25">
      <c r="C13705" s="7">
        <v>43312.625</v>
      </c>
      <c r="D13705" s="8">
        <v>12796.55</v>
      </c>
      <c r="E13705" s="8">
        <v>12796.66</v>
      </c>
      <c r="F13705" s="8">
        <v>12754.4</v>
      </c>
      <c r="G13705" s="8">
        <v>12763.03</v>
      </c>
      <c r="H13705" s="8"/>
      <c r="I13705" s="8"/>
      <c r="J13705" s="8"/>
    </row>
    <row r="13706" spans="3:10" x14ac:dyDescent="0.25">
      <c r="C13706" s="5">
        <v>43312.666666666664</v>
      </c>
      <c r="D13706" s="6">
        <v>12763.02</v>
      </c>
      <c r="E13706" s="6">
        <v>12825.41</v>
      </c>
      <c r="F13706" s="6">
        <v>12759.61</v>
      </c>
      <c r="G13706" s="6">
        <v>12789.02</v>
      </c>
      <c r="H13706" s="6"/>
      <c r="I13706" s="6"/>
      <c r="J13706" s="6"/>
    </row>
    <row r="13707" spans="3:10" x14ac:dyDescent="0.25">
      <c r="C13707" s="7">
        <v>43312.708333333336</v>
      </c>
      <c r="D13707" s="8">
        <v>12789.52</v>
      </c>
      <c r="E13707" s="8">
        <v>12819.78</v>
      </c>
      <c r="F13707" s="8">
        <v>12788.28</v>
      </c>
      <c r="G13707" s="8">
        <v>12814.37</v>
      </c>
      <c r="H13707" s="8"/>
      <c r="I13707" s="8"/>
      <c r="J13707" s="8"/>
    </row>
    <row r="13708" spans="3:10" x14ac:dyDescent="0.25">
      <c r="C13708" s="5">
        <v>43312.75</v>
      </c>
      <c r="D13708" s="6">
        <v>12816.37</v>
      </c>
      <c r="E13708" s="6">
        <v>12862.37</v>
      </c>
      <c r="F13708" s="6">
        <v>12812.41</v>
      </c>
      <c r="G13708" s="6">
        <v>12833.93</v>
      </c>
      <c r="H13708" s="6"/>
      <c r="I13708" s="6"/>
      <c r="J13708" s="6"/>
    </row>
    <row r="13709" spans="3:10" x14ac:dyDescent="0.25">
      <c r="C13709" s="7">
        <v>43312.791666666664</v>
      </c>
      <c r="D13709" s="8">
        <v>12834.44</v>
      </c>
      <c r="E13709" s="8">
        <v>12843.26</v>
      </c>
      <c r="F13709" s="8">
        <v>12827.58</v>
      </c>
      <c r="G13709" s="8">
        <v>12828.24</v>
      </c>
      <c r="H13709" s="8"/>
      <c r="I13709" s="8"/>
      <c r="J13709" s="8"/>
    </row>
    <row r="13710" spans="3:10" x14ac:dyDescent="0.25">
      <c r="C13710" s="5">
        <v>43312.833333333336</v>
      </c>
      <c r="D13710" s="6">
        <v>12827.99</v>
      </c>
      <c r="E13710" s="6">
        <v>12833.5</v>
      </c>
      <c r="F13710" s="6">
        <v>12814.73</v>
      </c>
      <c r="G13710" s="6">
        <v>12818.73</v>
      </c>
      <c r="H13710" s="6"/>
      <c r="I13710" s="6"/>
      <c r="J13710" s="6"/>
    </row>
    <row r="13711" spans="3:10" x14ac:dyDescent="0.25">
      <c r="C13711" s="7">
        <v>43312.875</v>
      </c>
      <c r="D13711" s="8">
        <v>12818.73</v>
      </c>
      <c r="E13711" s="8">
        <v>12819.48</v>
      </c>
      <c r="F13711" s="8">
        <v>12801.71</v>
      </c>
      <c r="G13711" s="8">
        <v>12801.71</v>
      </c>
      <c r="H13711" s="8"/>
      <c r="I13711" s="8"/>
      <c r="J13711" s="8"/>
    </row>
    <row r="13712" spans="3:10" x14ac:dyDescent="0.25">
      <c r="C13712" s="5">
        <v>43312.916666666664</v>
      </c>
      <c r="D13712" s="6">
        <v>12801.46</v>
      </c>
      <c r="E13712" s="6">
        <v>12806.8</v>
      </c>
      <c r="F13712" s="6">
        <v>12781.2</v>
      </c>
      <c r="G13712" s="6">
        <v>12806.8</v>
      </c>
      <c r="H13712" s="6"/>
      <c r="I13712" s="6"/>
      <c r="J13712" s="6"/>
    </row>
    <row r="13713" spans="3:10" x14ac:dyDescent="0.25">
      <c r="C13713" s="7">
        <v>43312.958333333336</v>
      </c>
      <c r="D13713" s="8">
        <v>12842.55</v>
      </c>
      <c r="E13713" s="8">
        <v>12859.04</v>
      </c>
      <c r="F13713" s="8">
        <v>12840.84</v>
      </c>
      <c r="G13713" s="8">
        <v>12849.71</v>
      </c>
      <c r="H13713" s="8"/>
      <c r="I13713" s="8"/>
      <c r="J13713" s="8"/>
    </row>
    <row r="13714" spans="3:10" x14ac:dyDescent="0.25">
      <c r="C13714" s="5">
        <v>43313.041666666664</v>
      </c>
      <c r="D13714" s="6">
        <v>12839.24</v>
      </c>
      <c r="E13714" s="6">
        <v>12843.22</v>
      </c>
      <c r="F13714" s="6">
        <v>12788.7</v>
      </c>
      <c r="G13714" s="6">
        <v>12791.83</v>
      </c>
      <c r="H13714" s="6"/>
      <c r="I13714" s="6"/>
      <c r="J13714" s="6"/>
    </row>
    <row r="13715" spans="3:10" x14ac:dyDescent="0.25">
      <c r="C13715" s="7">
        <v>43313.083333333336</v>
      </c>
      <c r="D13715" s="8">
        <v>12790.7</v>
      </c>
      <c r="E13715" s="8">
        <v>12817.07</v>
      </c>
      <c r="F13715" s="8">
        <v>12778.75</v>
      </c>
      <c r="G13715" s="8">
        <v>12814.8</v>
      </c>
      <c r="H13715" s="8"/>
      <c r="I13715" s="8"/>
      <c r="J13715" s="8"/>
    </row>
    <row r="13716" spans="3:10" x14ac:dyDescent="0.25">
      <c r="C13716" s="5">
        <v>43313.125</v>
      </c>
      <c r="D13716" s="6">
        <v>12815.93</v>
      </c>
      <c r="E13716" s="6">
        <v>12823.62</v>
      </c>
      <c r="F13716" s="6">
        <v>12808.47</v>
      </c>
      <c r="G13716" s="6">
        <v>12809.6</v>
      </c>
      <c r="H13716" s="6"/>
      <c r="I13716" s="6"/>
      <c r="J13716" s="6"/>
    </row>
    <row r="13717" spans="3:10" x14ac:dyDescent="0.25">
      <c r="C13717" s="7">
        <v>43313.166666666664</v>
      </c>
      <c r="D13717" s="8">
        <v>12809.71</v>
      </c>
      <c r="E13717" s="8">
        <v>12814.03</v>
      </c>
      <c r="F13717" s="8">
        <v>12795.83</v>
      </c>
      <c r="G13717" s="8">
        <v>12796.96</v>
      </c>
      <c r="H13717" s="8"/>
      <c r="I13717" s="8"/>
      <c r="J13717" s="8"/>
    </row>
    <row r="13718" spans="3:10" x14ac:dyDescent="0.25">
      <c r="C13718" s="5">
        <v>43313.208333333336</v>
      </c>
      <c r="D13718" s="6">
        <v>12797.53</v>
      </c>
      <c r="E13718" s="6">
        <v>12806.06</v>
      </c>
      <c r="F13718" s="6">
        <v>12794.69</v>
      </c>
      <c r="G13718" s="6">
        <v>12799.24</v>
      </c>
      <c r="H13718" s="6"/>
      <c r="I13718" s="6"/>
      <c r="J13718" s="6"/>
    </row>
    <row r="13719" spans="3:10" x14ac:dyDescent="0.25">
      <c r="C13719" s="7">
        <v>43313.25</v>
      </c>
      <c r="D13719" s="8">
        <v>12798.1</v>
      </c>
      <c r="E13719" s="8">
        <v>12808.34</v>
      </c>
      <c r="F13719" s="8">
        <v>12798.1</v>
      </c>
      <c r="G13719" s="8">
        <v>12801.37</v>
      </c>
      <c r="H13719" s="8"/>
      <c r="I13719" s="8"/>
      <c r="J13719" s="8"/>
    </row>
    <row r="13720" spans="3:10" x14ac:dyDescent="0.25">
      <c r="C13720" s="5">
        <v>43313.291666666664</v>
      </c>
      <c r="D13720" s="6">
        <v>12802.51</v>
      </c>
      <c r="E13720" s="6">
        <v>12808.35</v>
      </c>
      <c r="F13720" s="6">
        <v>12800.21</v>
      </c>
      <c r="G13720" s="6">
        <v>12807.21</v>
      </c>
      <c r="H13720" s="6"/>
      <c r="I13720" s="6"/>
      <c r="J13720" s="6"/>
    </row>
    <row r="13721" spans="3:10" x14ac:dyDescent="0.25">
      <c r="C13721" s="7">
        <v>43313.333333333336</v>
      </c>
      <c r="D13721" s="8">
        <v>12806.07</v>
      </c>
      <c r="E13721" s="8">
        <v>12826.24</v>
      </c>
      <c r="F13721" s="8">
        <v>12801.42</v>
      </c>
      <c r="G13721" s="8">
        <v>12824.16</v>
      </c>
      <c r="H13721" s="8"/>
      <c r="I13721" s="8"/>
      <c r="J13721" s="8"/>
    </row>
    <row r="13722" spans="3:10" x14ac:dyDescent="0.25">
      <c r="C13722" s="5">
        <v>43313.375</v>
      </c>
      <c r="D13722" s="6">
        <v>12815.91</v>
      </c>
      <c r="E13722" s="6">
        <v>12839.08</v>
      </c>
      <c r="F13722" s="6">
        <v>12810.83</v>
      </c>
      <c r="G13722" s="6">
        <v>12833.99</v>
      </c>
      <c r="H13722" s="6"/>
      <c r="I13722" s="6"/>
      <c r="J13722" s="6"/>
    </row>
    <row r="13723" spans="3:10" x14ac:dyDescent="0.25">
      <c r="C13723" s="7">
        <v>43313.416666666664</v>
      </c>
      <c r="D13723" s="8">
        <v>12835.27</v>
      </c>
      <c r="E13723" s="8">
        <v>12835.34</v>
      </c>
      <c r="F13723" s="8">
        <v>12768.9</v>
      </c>
      <c r="G13723" s="8">
        <v>12804.27</v>
      </c>
      <c r="H13723" s="8"/>
      <c r="I13723" s="8"/>
      <c r="J13723" s="8"/>
    </row>
    <row r="13724" spans="3:10" x14ac:dyDescent="0.25">
      <c r="C13724" s="5">
        <v>43313.458333333336</v>
      </c>
      <c r="D13724" s="6">
        <v>12805.03</v>
      </c>
      <c r="E13724" s="6">
        <v>12807.29</v>
      </c>
      <c r="F13724" s="6">
        <v>12780.02</v>
      </c>
      <c r="G13724" s="6">
        <v>12787.63</v>
      </c>
      <c r="H13724" s="6"/>
      <c r="I13724" s="6"/>
      <c r="J13724" s="6"/>
    </row>
    <row r="13725" spans="3:10" x14ac:dyDescent="0.25">
      <c r="C13725" s="7">
        <v>43313.5</v>
      </c>
      <c r="D13725" s="8">
        <v>12787.13</v>
      </c>
      <c r="E13725" s="8">
        <v>12791.49</v>
      </c>
      <c r="F13725" s="8">
        <v>12740.32</v>
      </c>
      <c r="G13725" s="8">
        <v>12765.21</v>
      </c>
      <c r="H13725" s="8"/>
      <c r="I13725" s="8"/>
      <c r="J13725" s="8"/>
    </row>
    <row r="13726" spans="3:10" x14ac:dyDescent="0.25">
      <c r="C13726" s="5">
        <v>43313.541666666664</v>
      </c>
      <c r="D13726" s="6">
        <v>12765.2</v>
      </c>
      <c r="E13726" s="6">
        <v>12810.18</v>
      </c>
      <c r="F13726" s="6">
        <v>12753.13</v>
      </c>
      <c r="G13726" s="6">
        <v>12755.66</v>
      </c>
      <c r="H13726" s="6"/>
      <c r="I13726" s="6"/>
      <c r="J13726" s="6"/>
    </row>
    <row r="13727" spans="3:10" x14ac:dyDescent="0.25">
      <c r="C13727" s="7">
        <v>43313.583333333336</v>
      </c>
      <c r="D13727" s="8">
        <v>12754.91</v>
      </c>
      <c r="E13727" s="8">
        <v>12779.26</v>
      </c>
      <c r="F13727" s="8">
        <v>12728.84</v>
      </c>
      <c r="G13727" s="8">
        <v>12733.9</v>
      </c>
      <c r="H13727" s="8"/>
      <c r="I13727" s="8"/>
      <c r="J13727" s="8"/>
    </row>
    <row r="13728" spans="3:10" x14ac:dyDescent="0.25">
      <c r="C13728" s="5">
        <v>43313.625</v>
      </c>
      <c r="D13728" s="6">
        <v>12733.15</v>
      </c>
      <c r="E13728" s="6">
        <v>12749.64</v>
      </c>
      <c r="F13728" s="6">
        <v>12703.52</v>
      </c>
      <c r="G13728" s="6">
        <v>12748.64</v>
      </c>
      <c r="H13728" s="6"/>
      <c r="I13728" s="6"/>
      <c r="J13728" s="6"/>
    </row>
    <row r="13729" spans="3:10" x14ac:dyDescent="0.25">
      <c r="C13729" s="7">
        <v>43313.666666666664</v>
      </c>
      <c r="D13729" s="8">
        <v>12749.64</v>
      </c>
      <c r="E13729" s="8">
        <v>12752.52</v>
      </c>
      <c r="F13729" s="8">
        <v>12721.98</v>
      </c>
      <c r="G13729" s="8">
        <v>12738.07</v>
      </c>
      <c r="H13729" s="8"/>
      <c r="I13729" s="8"/>
      <c r="J13729" s="8"/>
    </row>
    <row r="13730" spans="3:10" x14ac:dyDescent="0.25">
      <c r="C13730" s="5">
        <v>43313.708333333336</v>
      </c>
      <c r="D13730" s="6">
        <v>12736.32</v>
      </c>
      <c r="E13730" s="6">
        <v>12782.17</v>
      </c>
      <c r="F13730" s="6">
        <v>12733.94</v>
      </c>
      <c r="G13730" s="6">
        <v>12769.41</v>
      </c>
      <c r="H13730" s="6"/>
      <c r="I13730" s="6"/>
      <c r="J13730" s="6"/>
    </row>
    <row r="13731" spans="3:10" x14ac:dyDescent="0.25">
      <c r="C13731" s="7">
        <v>43313.75</v>
      </c>
      <c r="D13731" s="8">
        <v>12770.16</v>
      </c>
      <c r="E13731" s="8">
        <v>12771.41</v>
      </c>
      <c r="F13731" s="8">
        <v>12730.45</v>
      </c>
      <c r="G13731" s="8">
        <v>12741.03</v>
      </c>
      <c r="H13731" s="8"/>
      <c r="I13731" s="8"/>
      <c r="J13731" s="8"/>
    </row>
    <row r="13732" spans="3:10" x14ac:dyDescent="0.25">
      <c r="C13732" s="5">
        <v>43313.791666666664</v>
      </c>
      <c r="D13732" s="6">
        <v>12740.78</v>
      </c>
      <c r="E13732" s="6">
        <v>12744.44</v>
      </c>
      <c r="F13732" s="6">
        <v>12712.58</v>
      </c>
      <c r="G13732" s="6">
        <v>12729.28</v>
      </c>
      <c r="H13732" s="6"/>
      <c r="I13732" s="6"/>
      <c r="J13732" s="6"/>
    </row>
    <row r="13733" spans="3:10" x14ac:dyDescent="0.25">
      <c r="C13733" s="7">
        <v>43313.833333333336</v>
      </c>
      <c r="D13733" s="8">
        <v>12728.28</v>
      </c>
      <c r="E13733" s="8">
        <v>12736.53</v>
      </c>
      <c r="F13733" s="8">
        <v>12697.5</v>
      </c>
      <c r="G13733" s="8">
        <v>12700.25</v>
      </c>
      <c r="H13733" s="8"/>
      <c r="I13733" s="8"/>
      <c r="J13733" s="8"/>
    </row>
    <row r="13734" spans="3:10" x14ac:dyDescent="0.25">
      <c r="C13734" s="5">
        <v>43313.875</v>
      </c>
      <c r="D13734" s="6">
        <v>12699.75</v>
      </c>
      <c r="E13734" s="6">
        <v>12731.26</v>
      </c>
      <c r="F13734" s="6">
        <v>12697.75</v>
      </c>
      <c r="G13734" s="6">
        <v>12730.01</v>
      </c>
      <c r="H13734" s="6"/>
      <c r="I13734" s="6"/>
      <c r="J13734" s="6"/>
    </row>
    <row r="13735" spans="3:10" x14ac:dyDescent="0.25">
      <c r="C13735" s="7">
        <v>43313.916666666664</v>
      </c>
      <c r="D13735" s="8">
        <v>12730.26</v>
      </c>
      <c r="E13735" s="8">
        <v>12747.52</v>
      </c>
      <c r="F13735" s="8">
        <v>12724.01</v>
      </c>
      <c r="G13735" s="8">
        <v>12730.66</v>
      </c>
      <c r="H13735" s="8"/>
      <c r="I13735" s="8"/>
      <c r="J13735" s="8"/>
    </row>
    <row r="13736" spans="3:10" x14ac:dyDescent="0.25">
      <c r="C13736" s="5">
        <v>43313.958333333336</v>
      </c>
      <c r="D13736" s="6">
        <v>12713.46</v>
      </c>
      <c r="E13736" s="6">
        <v>12730.43</v>
      </c>
      <c r="F13736" s="6">
        <v>12711.76</v>
      </c>
      <c r="G13736" s="6">
        <v>12729.29</v>
      </c>
      <c r="H13736" s="6"/>
      <c r="I13736" s="6"/>
      <c r="J13736" s="6"/>
    </row>
    <row r="13737" spans="3:10" x14ac:dyDescent="0.25">
      <c r="C13737" s="7">
        <v>43314.041666666664</v>
      </c>
      <c r="D13737" s="8">
        <v>12728.16</v>
      </c>
      <c r="E13737" s="8">
        <v>12732.68</v>
      </c>
      <c r="F13737" s="8">
        <v>12724.2</v>
      </c>
      <c r="G13737" s="8">
        <v>12729.28</v>
      </c>
      <c r="H13737" s="8"/>
      <c r="I13737" s="8"/>
      <c r="J13737" s="8"/>
    </row>
    <row r="13738" spans="3:10" x14ac:dyDescent="0.25">
      <c r="C13738" s="5">
        <v>43314.083333333336</v>
      </c>
      <c r="D13738" s="6">
        <v>12730.41</v>
      </c>
      <c r="E13738" s="6">
        <v>12730.41</v>
      </c>
      <c r="F13738" s="6">
        <v>12722.49</v>
      </c>
      <c r="G13738" s="6">
        <v>12728.14</v>
      </c>
      <c r="H13738" s="6"/>
      <c r="I13738" s="6"/>
      <c r="J13738" s="6"/>
    </row>
    <row r="13739" spans="3:10" x14ac:dyDescent="0.25">
      <c r="C13739" s="7">
        <v>43314.125</v>
      </c>
      <c r="D13739" s="8">
        <v>12727.01</v>
      </c>
      <c r="E13739" s="8">
        <v>12732.66</v>
      </c>
      <c r="F13739" s="8">
        <v>12723.62</v>
      </c>
      <c r="G13739" s="8">
        <v>12729.27</v>
      </c>
      <c r="H13739" s="8"/>
      <c r="I13739" s="8"/>
      <c r="J13739" s="8"/>
    </row>
    <row r="13740" spans="3:10" x14ac:dyDescent="0.25">
      <c r="C13740" s="5">
        <v>43314.166666666664</v>
      </c>
      <c r="D13740" s="6">
        <v>12729.46</v>
      </c>
      <c r="E13740" s="6">
        <v>12731.72</v>
      </c>
      <c r="F13740" s="6">
        <v>12719.27</v>
      </c>
      <c r="G13740" s="6">
        <v>12719.27</v>
      </c>
      <c r="H13740" s="6"/>
      <c r="I13740" s="6"/>
      <c r="J13740" s="6"/>
    </row>
    <row r="13741" spans="3:10" x14ac:dyDescent="0.25">
      <c r="C13741" s="7">
        <v>43314.208333333336</v>
      </c>
      <c r="D13741" s="8">
        <v>12718.13</v>
      </c>
      <c r="E13741" s="8">
        <v>12724.92</v>
      </c>
      <c r="F13741" s="8">
        <v>12708.08</v>
      </c>
      <c r="G13741" s="8">
        <v>12711.47</v>
      </c>
      <c r="H13741" s="8"/>
      <c r="I13741" s="8"/>
      <c r="J13741" s="8"/>
    </row>
    <row r="13742" spans="3:10" x14ac:dyDescent="0.25">
      <c r="C13742" s="5">
        <v>43314.25</v>
      </c>
      <c r="D13742" s="6">
        <v>12710.34</v>
      </c>
      <c r="E13742" s="6">
        <v>12714.86</v>
      </c>
      <c r="F13742" s="6">
        <v>12687.89</v>
      </c>
      <c r="G13742" s="6">
        <v>12689.02</v>
      </c>
      <c r="H13742" s="6"/>
      <c r="I13742" s="6"/>
      <c r="J13742" s="6"/>
    </row>
    <row r="13743" spans="3:10" x14ac:dyDescent="0.25">
      <c r="C13743" s="7">
        <v>43314.291666666664</v>
      </c>
      <c r="D13743" s="8">
        <v>12688.94</v>
      </c>
      <c r="E13743" s="8">
        <v>12694.95</v>
      </c>
      <c r="F13743" s="8">
        <v>12673.36</v>
      </c>
      <c r="G13743" s="8">
        <v>12692.69</v>
      </c>
      <c r="H13743" s="8"/>
      <c r="I13743" s="8"/>
      <c r="J13743" s="8"/>
    </row>
    <row r="13744" spans="3:10" x14ac:dyDescent="0.25">
      <c r="C13744" s="5">
        <v>43314.333333333336</v>
      </c>
      <c r="D13744" s="6">
        <v>12693.82</v>
      </c>
      <c r="E13744" s="6">
        <v>12698.37</v>
      </c>
      <c r="F13744" s="6">
        <v>12675.86</v>
      </c>
      <c r="G13744" s="6">
        <v>12684.59</v>
      </c>
      <c r="H13744" s="6"/>
      <c r="I13744" s="6"/>
      <c r="J13744" s="6"/>
    </row>
    <row r="13745" spans="3:10" x14ac:dyDescent="0.25">
      <c r="C13745" s="7">
        <v>43314.375</v>
      </c>
      <c r="D13745" s="8">
        <v>12694.63</v>
      </c>
      <c r="E13745" s="8">
        <v>12694.88</v>
      </c>
      <c r="F13745" s="8">
        <v>12628.61</v>
      </c>
      <c r="G13745" s="8">
        <v>12644.45</v>
      </c>
      <c r="H13745" s="8"/>
      <c r="I13745" s="8"/>
      <c r="J13745" s="8"/>
    </row>
    <row r="13746" spans="3:10" x14ac:dyDescent="0.25">
      <c r="C13746" s="5">
        <v>43314.416666666664</v>
      </c>
      <c r="D13746" s="6">
        <v>12635.72</v>
      </c>
      <c r="E13746" s="6">
        <v>12645.02</v>
      </c>
      <c r="F13746" s="6">
        <v>12554.69</v>
      </c>
      <c r="G13746" s="6">
        <v>12562.27</v>
      </c>
      <c r="H13746" s="6"/>
      <c r="I13746" s="6"/>
      <c r="J13746" s="6"/>
    </row>
    <row r="13747" spans="3:10" x14ac:dyDescent="0.25">
      <c r="C13747" s="7">
        <v>43314.458333333336</v>
      </c>
      <c r="D13747" s="8">
        <v>12561.52</v>
      </c>
      <c r="E13747" s="8">
        <v>12608.28</v>
      </c>
      <c r="F13747" s="8">
        <v>12520.51</v>
      </c>
      <c r="G13747" s="8">
        <v>12531.32</v>
      </c>
      <c r="H13747" s="8"/>
      <c r="I13747" s="8"/>
      <c r="J13747" s="8"/>
    </row>
    <row r="13748" spans="3:10" x14ac:dyDescent="0.25">
      <c r="C13748" s="5">
        <v>43314.5</v>
      </c>
      <c r="D13748" s="6">
        <v>12530.32</v>
      </c>
      <c r="E13748" s="6">
        <v>12531.18</v>
      </c>
      <c r="F13748" s="6">
        <v>12500</v>
      </c>
      <c r="G13748" s="6">
        <v>12511.17</v>
      </c>
      <c r="H13748" s="6"/>
      <c r="I13748" s="6"/>
      <c r="J13748" s="6"/>
    </row>
    <row r="13749" spans="3:10" x14ac:dyDescent="0.25">
      <c r="C13749" s="7">
        <v>43314.541666666664</v>
      </c>
      <c r="D13749" s="8">
        <v>12510.67</v>
      </c>
      <c r="E13749" s="8">
        <v>12531.41</v>
      </c>
      <c r="F13749" s="8">
        <v>12493.1</v>
      </c>
      <c r="G13749" s="8">
        <v>12522.91</v>
      </c>
      <c r="H13749" s="8"/>
      <c r="I13749" s="8"/>
      <c r="J13749" s="8"/>
    </row>
    <row r="13750" spans="3:10" x14ac:dyDescent="0.25">
      <c r="C13750" s="5">
        <v>43314.583333333336</v>
      </c>
      <c r="D13750" s="6">
        <v>12525.16</v>
      </c>
      <c r="E13750" s="6">
        <v>12548.85</v>
      </c>
      <c r="F13750" s="6">
        <v>12509.53</v>
      </c>
      <c r="G13750" s="6">
        <v>12540.3</v>
      </c>
      <c r="H13750" s="6"/>
      <c r="I13750" s="6"/>
      <c r="J13750" s="6"/>
    </row>
    <row r="13751" spans="3:10" x14ac:dyDescent="0.25">
      <c r="C13751" s="7">
        <v>43314.625</v>
      </c>
      <c r="D13751" s="8">
        <v>12540.05</v>
      </c>
      <c r="E13751" s="8">
        <v>12553.78</v>
      </c>
      <c r="F13751" s="8">
        <v>12516.07</v>
      </c>
      <c r="G13751" s="8">
        <v>12543.34</v>
      </c>
      <c r="H13751" s="8"/>
      <c r="I13751" s="8"/>
      <c r="J13751" s="8"/>
    </row>
    <row r="13752" spans="3:10" x14ac:dyDescent="0.25">
      <c r="C13752" s="5">
        <v>43314.666666666664</v>
      </c>
      <c r="D13752" s="6">
        <v>12543.09</v>
      </c>
      <c r="E13752" s="6">
        <v>12545.72</v>
      </c>
      <c r="F13752" s="6">
        <v>12521.45</v>
      </c>
      <c r="G13752" s="6">
        <v>12542.02</v>
      </c>
      <c r="H13752" s="6"/>
      <c r="I13752" s="6"/>
      <c r="J13752" s="6"/>
    </row>
    <row r="13753" spans="3:10" x14ac:dyDescent="0.25">
      <c r="C13753" s="7">
        <v>43314.708333333336</v>
      </c>
      <c r="D13753" s="8">
        <v>12542.03</v>
      </c>
      <c r="E13753" s="8">
        <v>12569.05</v>
      </c>
      <c r="F13753" s="8">
        <v>12503.44</v>
      </c>
      <c r="G13753" s="8">
        <v>12518.6</v>
      </c>
      <c r="H13753" s="8"/>
      <c r="I13753" s="8"/>
      <c r="J13753" s="8"/>
    </row>
    <row r="13754" spans="3:10" x14ac:dyDescent="0.25">
      <c r="C13754" s="5">
        <v>43314.75</v>
      </c>
      <c r="D13754" s="6">
        <v>12518.1</v>
      </c>
      <c r="E13754" s="6">
        <v>12566.44</v>
      </c>
      <c r="F13754" s="6">
        <v>12517.1</v>
      </c>
      <c r="G13754" s="6">
        <v>12559.31</v>
      </c>
      <c r="H13754" s="6"/>
      <c r="I13754" s="6"/>
      <c r="J13754" s="6"/>
    </row>
    <row r="13755" spans="3:10" x14ac:dyDescent="0.25">
      <c r="C13755" s="7">
        <v>43314.791666666664</v>
      </c>
      <c r="D13755" s="8">
        <v>12559.31</v>
      </c>
      <c r="E13755" s="8">
        <v>12581.85</v>
      </c>
      <c r="F13755" s="8">
        <v>12547.43</v>
      </c>
      <c r="G13755" s="8">
        <v>12576.6</v>
      </c>
      <c r="H13755" s="8"/>
      <c r="I13755" s="8"/>
      <c r="J13755" s="8"/>
    </row>
    <row r="13756" spans="3:10" x14ac:dyDescent="0.25">
      <c r="C13756" s="5">
        <v>43314.833333333336</v>
      </c>
      <c r="D13756" s="6">
        <v>12576.85</v>
      </c>
      <c r="E13756" s="6">
        <v>12594.36</v>
      </c>
      <c r="F13756" s="6">
        <v>12569.34</v>
      </c>
      <c r="G13756" s="6">
        <v>12591.1</v>
      </c>
      <c r="H13756" s="6"/>
      <c r="I13756" s="6"/>
      <c r="J13756" s="6"/>
    </row>
    <row r="13757" spans="3:10" x14ac:dyDescent="0.25">
      <c r="C13757" s="7">
        <v>43314.875</v>
      </c>
      <c r="D13757" s="8">
        <v>12590.6</v>
      </c>
      <c r="E13757" s="8">
        <v>12594.35</v>
      </c>
      <c r="F13757" s="8">
        <v>12577.34</v>
      </c>
      <c r="G13757" s="8">
        <v>12581.84</v>
      </c>
      <c r="H13757" s="8"/>
      <c r="I13757" s="8"/>
      <c r="J13757" s="8"/>
    </row>
    <row r="13758" spans="3:10" x14ac:dyDescent="0.25">
      <c r="C13758" s="5">
        <v>43314.916666666664</v>
      </c>
      <c r="D13758" s="6">
        <v>12581.59</v>
      </c>
      <c r="E13758" s="6">
        <v>12608.6</v>
      </c>
      <c r="F13758" s="6">
        <v>12578.08</v>
      </c>
      <c r="G13758" s="6">
        <v>12604</v>
      </c>
      <c r="H13758" s="6"/>
      <c r="I13758" s="6"/>
      <c r="J13758" s="6"/>
    </row>
    <row r="13759" spans="3:10" x14ac:dyDescent="0.25">
      <c r="C13759" s="7">
        <v>43314.958333333336</v>
      </c>
      <c r="D13759" s="8">
        <v>12611.44</v>
      </c>
      <c r="E13759" s="8">
        <v>12623.7</v>
      </c>
      <c r="F13759" s="8">
        <v>12610.32</v>
      </c>
      <c r="G13759" s="8">
        <v>12619.97</v>
      </c>
      <c r="H13759" s="8"/>
      <c r="I13759" s="8"/>
      <c r="J13759" s="8"/>
    </row>
    <row r="13760" spans="3:10" x14ac:dyDescent="0.25">
      <c r="C13760" s="5">
        <v>43315.041666666664</v>
      </c>
      <c r="D13760" s="6">
        <v>12618.46</v>
      </c>
      <c r="E13760" s="6">
        <v>12618.46</v>
      </c>
      <c r="F13760" s="6">
        <v>12606.15</v>
      </c>
      <c r="G13760" s="6">
        <v>12606.88</v>
      </c>
      <c r="H13760" s="6"/>
      <c r="I13760" s="6"/>
      <c r="J13760" s="6"/>
    </row>
    <row r="13761" spans="3:10" x14ac:dyDescent="0.25">
      <c r="C13761" s="7">
        <v>43315.083333333336</v>
      </c>
      <c r="D13761" s="8">
        <v>12606.87</v>
      </c>
      <c r="E13761" s="8">
        <v>12607.99</v>
      </c>
      <c r="F13761" s="8">
        <v>12602.52</v>
      </c>
      <c r="G13761" s="8">
        <v>12604.75</v>
      </c>
      <c r="H13761" s="8"/>
      <c r="I13761" s="8"/>
      <c r="J13761" s="8"/>
    </row>
    <row r="13762" spans="3:10" x14ac:dyDescent="0.25">
      <c r="C13762" s="5">
        <v>43315.125</v>
      </c>
      <c r="D13762" s="6">
        <v>12603.64</v>
      </c>
      <c r="E13762" s="6">
        <v>12611.44</v>
      </c>
      <c r="F13762" s="6">
        <v>12600.52</v>
      </c>
      <c r="G13762" s="6">
        <v>12601.63</v>
      </c>
      <c r="H13762" s="6"/>
      <c r="I13762" s="6"/>
      <c r="J13762" s="6"/>
    </row>
    <row r="13763" spans="3:10" x14ac:dyDescent="0.25">
      <c r="C13763" s="7">
        <v>43315.166666666664</v>
      </c>
      <c r="D13763" s="8">
        <v>12602.74</v>
      </c>
      <c r="E13763" s="8">
        <v>12606.14</v>
      </c>
      <c r="F13763" s="8">
        <v>12588.64</v>
      </c>
      <c r="G13763" s="8">
        <v>12595.33</v>
      </c>
      <c r="H13763" s="8"/>
      <c r="I13763" s="8"/>
      <c r="J13763" s="8"/>
    </row>
    <row r="13764" spans="3:10" x14ac:dyDescent="0.25">
      <c r="C13764" s="5">
        <v>43315.208333333336</v>
      </c>
      <c r="D13764" s="6">
        <v>12594.22</v>
      </c>
      <c r="E13764" s="6">
        <v>12595.41</v>
      </c>
      <c r="F13764" s="6">
        <v>12583.48</v>
      </c>
      <c r="G13764" s="6">
        <v>12584.59</v>
      </c>
      <c r="H13764" s="6"/>
      <c r="I13764" s="6"/>
      <c r="J13764" s="6"/>
    </row>
    <row r="13765" spans="3:10" x14ac:dyDescent="0.25">
      <c r="C13765" s="7">
        <v>43315.25</v>
      </c>
      <c r="D13765" s="8">
        <v>12586.82</v>
      </c>
      <c r="E13765" s="8">
        <v>12591.28</v>
      </c>
      <c r="F13765" s="8">
        <v>12584.82</v>
      </c>
      <c r="G13765" s="8">
        <v>12584.82</v>
      </c>
      <c r="H13765" s="8"/>
      <c r="I13765" s="8"/>
      <c r="J13765" s="8"/>
    </row>
    <row r="13766" spans="3:10" x14ac:dyDescent="0.25">
      <c r="C13766" s="5">
        <v>43315.291666666664</v>
      </c>
      <c r="D13766" s="6">
        <v>12585.93</v>
      </c>
      <c r="E13766" s="6">
        <v>12589.27</v>
      </c>
      <c r="F13766" s="6">
        <v>12585.93</v>
      </c>
      <c r="G13766" s="6">
        <v>12589.18</v>
      </c>
      <c r="H13766" s="6"/>
      <c r="I13766" s="6"/>
      <c r="J13766" s="6"/>
    </row>
    <row r="13767" spans="3:10" x14ac:dyDescent="0.25">
      <c r="C13767" s="7">
        <v>43315.333333333336</v>
      </c>
      <c r="D13767" s="8">
        <v>12588.07</v>
      </c>
      <c r="E13767" s="8">
        <v>12591.41</v>
      </c>
      <c r="F13767" s="8">
        <v>12578.4</v>
      </c>
      <c r="G13767" s="8">
        <v>12586.3</v>
      </c>
      <c r="H13767" s="8"/>
      <c r="I13767" s="8"/>
      <c r="J13767" s="8"/>
    </row>
    <row r="13768" spans="3:10" x14ac:dyDescent="0.25">
      <c r="C13768" s="5">
        <v>43315.375</v>
      </c>
      <c r="D13768" s="6">
        <v>12587.81</v>
      </c>
      <c r="E13768" s="6">
        <v>12589.2</v>
      </c>
      <c r="F13768" s="6">
        <v>12566.31</v>
      </c>
      <c r="G13768" s="6">
        <v>12572.65</v>
      </c>
      <c r="H13768" s="6"/>
      <c r="I13768" s="6"/>
      <c r="J13768" s="6"/>
    </row>
    <row r="13769" spans="3:10" x14ac:dyDescent="0.25">
      <c r="C13769" s="7">
        <v>43315.416666666664</v>
      </c>
      <c r="D13769" s="8">
        <v>12571.93</v>
      </c>
      <c r="E13769" s="8">
        <v>12593.7</v>
      </c>
      <c r="F13769" s="8">
        <v>12561.4</v>
      </c>
      <c r="G13769" s="8">
        <v>12593.44</v>
      </c>
      <c r="H13769" s="8"/>
      <c r="I13769" s="8"/>
      <c r="J13769" s="8"/>
    </row>
    <row r="13770" spans="3:10" x14ac:dyDescent="0.25">
      <c r="C13770" s="5">
        <v>43315.458333333336</v>
      </c>
      <c r="D13770" s="6">
        <v>12594.19</v>
      </c>
      <c r="E13770" s="6">
        <v>12615.94</v>
      </c>
      <c r="F13770" s="6">
        <v>12581.44</v>
      </c>
      <c r="G13770" s="6">
        <v>12596.93</v>
      </c>
      <c r="H13770" s="6"/>
      <c r="I13770" s="6"/>
      <c r="J13770" s="6"/>
    </row>
    <row r="13771" spans="3:10" x14ac:dyDescent="0.25">
      <c r="C13771" s="7">
        <v>43315.5</v>
      </c>
      <c r="D13771" s="8">
        <v>12597.18</v>
      </c>
      <c r="E13771" s="8">
        <v>12626.55</v>
      </c>
      <c r="F13771" s="8">
        <v>12596.44</v>
      </c>
      <c r="G13771" s="8">
        <v>12618.15</v>
      </c>
      <c r="H13771" s="8"/>
      <c r="I13771" s="8"/>
      <c r="J13771" s="8"/>
    </row>
    <row r="13772" spans="3:10" x14ac:dyDescent="0.25">
      <c r="C13772" s="5">
        <v>43315.541666666664</v>
      </c>
      <c r="D13772" s="6">
        <v>12617.4</v>
      </c>
      <c r="E13772" s="6">
        <v>12618.7</v>
      </c>
      <c r="F13772" s="6">
        <v>12595.83</v>
      </c>
      <c r="G13772" s="6">
        <v>12604.73</v>
      </c>
      <c r="H13772" s="6"/>
      <c r="I13772" s="6"/>
      <c r="J13772" s="6"/>
    </row>
    <row r="13773" spans="3:10" x14ac:dyDescent="0.25">
      <c r="C13773" s="7">
        <v>43315.583333333336</v>
      </c>
      <c r="D13773" s="8">
        <v>12604.23</v>
      </c>
      <c r="E13773" s="8">
        <v>12644.91</v>
      </c>
      <c r="F13773" s="8">
        <v>12599.66</v>
      </c>
      <c r="G13773" s="8">
        <v>12615.45</v>
      </c>
      <c r="H13773" s="8"/>
      <c r="I13773" s="8"/>
      <c r="J13773" s="8"/>
    </row>
    <row r="13774" spans="3:10" x14ac:dyDescent="0.25">
      <c r="C13774" s="5">
        <v>43315.625</v>
      </c>
      <c r="D13774" s="6">
        <v>12615.71</v>
      </c>
      <c r="E13774" s="6">
        <v>12628.66</v>
      </c>
      <c r="F13774" s="6">
        <v>12588.19</v>
      </c>
      <c r="G13774" s="6">
        <v>12598.52</v>
      </c>
      <c r="H13774" s="6"/>
      <c r="I13774" s="6"/>
      <c r="J13774" s="6"/>
    </row>
    <row r="13775" spans="3:10" x14ac:dyDescent="0.25">
      <c r="C13775" s="7">
        <v>43315.666666666664</v>
      </c>
      <c r="D13775" s="8">
        <v>12598.77</v>
      </c>
      <c r="E13775" s="8">
        <v>12610.33</v>
      </c>
      <c r="F13775" s="8">
        <v>12571.5</v>
      </c>
      <c r="G13775" s="8">
        <v>12588.8</v>
      </c>
      <c r="H13775" s="8"/>
      <c r="I13775" s="8"/>
      <c r="J13775" s="8"/>
    </row>
    <row r="13776" spans="3:10" x14ac:dyDescent="0.25">
      <c r="C13776" s="5">
        <v>43315.708333333336</v>
      </c>
      <c r="D13776" s="6">
        <v>12586.79</v>
      </c>
      <c r="E13776" s="6">
        <v>12618.95</v>
      </c>
      <c r="F13776" s="6">
        <v>12577.04</v>
      </c>
      <c r="G13776" s="6">
        <v>12596.44</v>
      </c>
      <c r="H13776" s="6"/>
      <c r="I13776" s="6"/>
      <c r="J13776" s="6"/>
    </row>
    <row r="13777" spans="3:10" x14ac:dyDescent="0.25">
      <c r="C13777" s="7">
        <v>43315.75</v>
      </c>
      <c r="D13777" s="8">
        <v>12596.69</v>
      </c>
      <c r="E13777" s="8">
        <v>12622.66</v>
      </c>
      <c r="F13777" s="8">
        <v>12592.71</v>
      </c>
      <c r="G13777" s="8">
        <v>12605.28</v>
      </c>
      <c r="H13777" s="8"/>
      <c r="I13777" s="8"/>
      <c r="J13777" s="8"/>
    </row>
    <row r="13778" spans="3:10" x14ac:dyDescent="0.25">
      <c r="C13778" s="5">
        <v>43315.791666666664</v>
      </c>
      <c r="D13778" s="6">
        <v>12605.53</v>
      </c>
      <c r="E13778" s="6">
        <v>12617.19</v>
      </c>
      <c r="F13778" s="6">
        <v>12605.03</v>
      </c>
      <c r="G13778" s="6">
        <v>12612.69</v>
      </c>
      <c r="H13778" s="6"/>
      <c r="I13778" s="6"/>
      <c r="J13778" s="6"/>
    </row>
    <row r="13779" spans="3:10" x14ac:dyDescent="0.25">
      <c r="C13779" s="7">
        <v>43315.833333333336</v>
      </c>
      <c r="D13779" s="8">
        <v>12613.19</v>
      </c>
      <c r="E13779" s="8">
        <v>12615.44</v>
      </c>
      <c r="F13779" s="8">
        <v>12608.68</v>
      </c>
      <c r="G13779" s="8">
        <v>12614.68</v>
      </c>
      <c r="H13779" s="8"/>
      <c r="I13779" s="8"/>
      <c r="J13779" s="8"/>
    </row>
    <row r="13780" spans="3:10" x14ac:dyDescent="0.25">
      <c r="C13780" s="5">
        <v>43315.875</v>
      </c>
      <c r="D13780" s="6">
        <v>12614.68</v>
      </c>
      <c r="E13780" s="6">
        <v>12619.44</v>
      </c>
      <c r="F13780" s="6">
        <v>12611.43</v>
      </c>
      <c r="G13780" s="6">
        <v>12617.68</v>
      </c>
      <c r="H13780" s="6"/>
      <c r="I13780" s="6"/>
      <c r="J13780" s="6"/>
    </row>
    <row r="13781" spans="3:10" x14ac:dyDescent="0.25">
      <c r="C13781" s="7">
        <v>43315.916666666664</v>
      </c>
      <c r="D13781" s="8">
        <v>12618.68</v>
      </c>
      <c r="E13781" s="8">
        <v>12648.19</v>
      </c>
      <c r="F13781" s="8">
        <v>12617.18</v>
      </c>
      <c r="G13781" s="8">
        <v>12642.19</v>
      </c>
      <c r="H13781" s="8"/>
      <c r="I13781" s="8"/>
      <c r="J13781" s="8"/>
    </row>
    <row r="13782" spans="3:10" x14ac:dyDescent="0.25">
      <c r="C13782" s="5">
        <v>43318.041666666664</v>
      </c>
      <c r="D13782" s="6">
        <v>12639.84</v>
      </c>
      <c r="E13782" s="6">
        <v>12650.73</v>
      </c>
      <c r="F13782" s="6">
        <v>12639.6</v>
      </c>
      <c r="G13782" s="6">
        <v>12640.82</v>
      </c>
      <c r="H13782" s="6"/>
      <c r="I13782" s="6"/>
      <c r="J13782" s="6"/>
    </row>
    <row r="13783" spans="3:10" x14ac:dyDescent="0.25">
      <c r="C13783" s="7">
        <v>43318.083333333336</v>
      </c>
      <c r="D13783" s="8">
        <v>12639.71</v>
      </c>
      <c r="E13783" s="8">
        <v>12645.27</v>
      </c>
      <c r="F13783" s="8">
        <v>12636.36</v>
      </c>
      <c r="G13783" s="8">
        <v>12637.48</v>
      </c>
      <c r="H13783" s="8"/>
      <c r="I13783" s="8"/>
      <c r="J13783" s="8"/>
    </row>
    <row r="13784" spans="3:10" x14ac:dyDescent="0.25">
      <c r="C13784" s="5">
        <v>43318.125</v>
      </c>
      <c r="D13784" s="6">
        <v>12636.36</v>
      </c>
      <c r="E13784" s="6">
        <v>12646.37</v>
      </c>
      <c r="F13784" s="6">
        <v>12636.36</v>
      </c>
      <c r="G13784" s="6">
        <v>12641.92</v>
      </c>
      <c r="H13784" s="6"/>
      <c r="I13784" s="6"/>
      <c r="J13784" s="6"/>
    </row>
    <row r="13785" spans="3:10" x14ac:dyDescent="0.25">
      <c r="C13785" s="7">
        <v>43318.166666666664</v>
      </c>
      <c r="D13785" s="8">
        <v>12640.81</v>
      </c>
      <c r="E13785" s="8">
        <v>12655.34</v>
      </c>
      <c r="F13785" s="8">
        <v>12639.77</v>
      </c>
      <c r="G13785" s="8">
        <v>12654.23</v>
      </c>
      <c r="H13785" s="8"/>
      <c r="I13785" s="8"/>
      <c r="J13785" s="8"/>
    </row>
    <row r="13786" spans="3:10" x14ac:dyDescent="0.25">
      <c r="C13786" s="5">
        <v>43318.208333333336</v>
      </c>
      <c r="D13786" s="6">
        <v>12655.34</v>
      </c>
      <c r="E13786" s="6">
        <v>12660.68</v>
      </c>
      <c r="F13786" s="6">
        <v>12653.12</v>
      </c>
      <c r="G13786" s="6">
        <v>12656.22</v>
      </c>
      <c r="H13786" s="6"/>
      <c r="I13786" s="6"/>
      <c r="J13786" s="6"/>
    </row>
    <row r="13787" spans="3:10" x14ac:dyDescent="0.25">
      <c r="C13787" s="7">
        <v>43318.25</v>
      </c>
      <c r="D13787" s="8">
        <v>12655.11</v>
      </c>
      <c r="E13787" s="8">
        <v>12657.34</v>
      </c>
      <c r="F13787" s="8">
        <v>12645.16</v>
      </c>
      <c r="G13787" s="8">
        <v>12646.49</v>
      </c>
      <c r="H13787" s="8"/>
      <c r="I13787" s="8"/>
      <c r="J13787" s="8"/>
    </row>
    <row r="13788" spans="3:10" x14ac:dyDescent="0.25">
      <c r="C13788" s="5">
        <v>43318.291666666664</v>
      </c>
      <c r="D13788" s="6">
        <v>12645.38</v>
      </c>
      <c r="E13788" s="6">
        <v>12646.49</v>
      </c>
      <c r="F13788" s="6">
        <v>12643.15</v>
      </c>
      <c r="G13788" s="6">
        <v>12645.37</v>
      </c>
      <c r="H13788" s="6"/>
      <c r="I13788" s="6"/>
      <c r="J13788" s="6"/>
    </row>
    <row r="13789" spans="3:10" x14ac:dyDescent="0.25">
      <c r="C13789" s="7">
        <v>43318.333333333336</v>
      </c>
      <c r="D13789" s="8">
        <v>12644.26</v>
      </c>
      <c r="E13789" s="8">
        <v>12652.47</v>
      </c>
      <c r="F13789" s="8">
        <v>12641.36</v>
      </c>
      <c r="G13789" s="8">
        <v>12646.59</v>
      </c>
      <c r="H13789" s="8"/>
      <c r="I13789" s="8"/>
      <c r="J13789" s="8"/>
    </row>
    <row r="13790" spans="3:10" x14ac:dyDescent="0.25">
      <c r="C13790" s="5">
        <v>43318.375</v>
      </c>
      <c r="D13790" s="6">
        <v>12633.48</v>
      </c>
      <c r="E13790" s="6">
        <v>12636.42</v>
      </c>
      <c r="F13790" s="6">
        <v>12614.03</v>
      </c>
      <c r="G13790" s="6">
        <v>12625.5</v>
      </c>
      <c r="H13790" s="6"/>
      <c r="I13790" s="6"/>
      <c r="J13790" s="6"/>
    </row>
    <row r="13791" spans="3:10" x14ac:dyDescent="0.25">
      <c r="C13791" s="7">
        <v>43318.416666666664</v>
      </c>
      <c r="D13791" s="8">
        <v>12626.53</v>
      </c>
      <c r="E13791" s="8">
        <v>12640.28</v>
      </c>
      <c r="F13791" s="8">
        <v>12542.86</v>
      </c>
      <c r="G13791" s="8">
        <v>12566.04</v>
      </c>
      <c r="H13791" s="8"/>
      <c r="I13791" s="8"/>
      <c r="J13791" s="8"/>
    </row>
    <row r="13792" spans="3:10" x14ac:dyDescent="0.25">
      <c r="C13792" s="5">
        <v>43318.458333333336</v>
      </c>
      <c r="D13792" s="6">
        <v>12566.29</v>
      </c>
      <c r="E13792" s="6">
        <v>12581.47</v>
      </c>
      <c r="F13792" s="6">
        <v>12541.22</v>
      </c>
      <c r="G13792" s="6">
        <v>12546.97</v>
      </c>
      <c r="H13792" s="6"/>
      <c r="I13792" s="6"/>
      <c r="J13792" s="6"/>
    </row>
    <row r="13793" spans="3:10" x14ac:dyDescent="0.25">
      <c r="C13793" s="7">
        <v>43318.5</v>
      </c>
      <c r="D13793" s="8">
        <v>12545.97</v>
      </c>
      <c r="E13793" s="8">
        <v>12671.63</v>
      </c>
      <c r="F13793" s="8">
        <v>12536.12</v>
      </c>
      <c r="G13793" s="8">
        <v>12653.85</v>
      </c>
      <c r="H13793" s="8"/>
      <c r="I13793" s="8"/>
      <c r="J13793" s="8"/>
    </row>
    <row r="13794" spans="3:10" x14ac:dyDescent="0.25">
      <c r="C13794" s="5">
        <v>43318.541666666664</v>
      </c>
      <c r="D13794" s="6">
        <v>12654.35</v>
      </c>
      <c r="E13794" s="6">
        <v>12715.84</v>
      </c>
      <c r="F13794" s="6">
        <v>12639.64</v>
      </c>
      <c r="G13794" s="6">
        <v>12708.13</v>
      </c>
      <c r="H13794" s="6"/>
      <c r="I13794" s="6"/>
      <c r="J13794" s="6"/>
    </row>
    <row r="13795" spans="3:10" x14ac:dyDescent="0.25">
      <c r="C13795" s="7">
        <v>43318.583333333336</v>
      </c>
      <c r="D13795" s="8">
        <v>12707.63</v>
      </c>
      <c r="E13795" s="8">
        <v>12712.88</v>
      </c>
      <c r="F13795" s="8">
        <v>12606.6</v>
      </c>
      <c r="G13795" s="8">
        <v>12607.35</v>
      </c>
      <c r="H13795" s="8"/>
      <c r="I13795" s="8"/>
      <c r="J13795" s="8"/>
    </row>
    <row r="13796" spans="3:10" x14ac:dyDescent="0.25">
      <c r="C13796" s="5">
        <v>43318.625</v>
      </c>
      <c r="D13796" s="6">
        <v>12606.85</v>
      </c>
      <c r="E13796" s="6">
        <v>12615.24</v>
      </c>
      <c r="F13796" s="6">
        <v>12572.4</v>
      </c>
      <c r="G13796" s="6">
        <v>12582.44</v>
      </c>
      <c r="H13796" s="6"/>
      <c r="I13796" s="6"/>
      <c r="J13796" s="6"/>
    </row>
    <row r="13797" spans="3:10" x14ac:dyDescent="0.25">
      <c r="C13797" s="7">
        <v>43318.666666666664</v>
      </c>
      <c r="D13797" s="8">
        <v>12582.19</v>
      </c>
      <c r="E13797" s="8">
        <v>12593.03</v>
      </c>
      <c r="F13797" s="8">
        <v>12539.86</v>
      </c>
      <c r="G13797" s="8">
        <v>12579.97</v>
      </c>
      <c r="H13797" s="8"/>
      <c r="I13797" s="8"/>
      <c r="J13797" s="8"/>
    </row>
    <row r="13798" spans="3:10" x14ac:dyDescent="0.25">
      <c r="C13798" s="5">
        <v>43318.708333333336</v>
      </c>
      <c r="D13798" s="6">
        <v>12580.47</v>
      </c>
      <c r="E13798" s="6">
        <v>12611.77</v>
      </c>
      <c r="F13798" s="6">
        <v>12569.89</v>
      </c>
      <c r="G13798" s="6">
        <v>12601.72</v>
      </c>
      <c r="H13798" s="6"/>
      <c r="I13798" s="6"/>
      <c r="J13798" s="6"/>
    </row>
    <row r="13799" spans="3:10" x14ac:dyDescent="0.25">
      <c r="C13799" s="7">
        <v>43318.75</v>
      </c>
      <c r="D13799" s="8">
        <v>12601.46</v>
      </c>
      <c r="E13799" s="8">
        <v>12607.6</v>
      </c>
      <c r="F13799" s="8">
        <v>12567.09</v>
      </c>
      <c r="G13799" s="8">
        <v>12605.7</v>
      </c>
      <c r="H13799" s="8"/>
      <c r="I13799" s="8"/>
      <c r="J13799" s="8"/>
    </row>
    <row r="13800" spans="3:10" x14ac:dyDescent="0.25">
      <c r="C13800" s="5">
        <v>43318.791666666664</v>
      </c>
      <c r="D13800" s="6">
        <v>12606.2</v>
      </c>
      <c r="E13800" s="6">
        <v>12620.79</v>
      </c>
      <c r="F13800" s="6">
        <v>12603.24</v>
      </c>
      <c r="G13800" s="6">
        <v>12608.04</v>
      </c>
      <c r="H13800" s="6"/>
      <c r="I13800" s="6"/>
      <c r="J13800" s="6"/>
    </row>
    <row r="13801" spans="3:10" x14ac:dyDescent="0.25">
      <c r="C13801" s="7">
        <v>43318.833333333336</v>
      </c>
      <c r="D13801" s="8">
        <v>12608.04</v>
      </c>
      <c r="E13801" s="8">
        <v>12617.8</v>
      </c>
      <c r="F13801" s="8">
        <v>12584.52</v>
      </c>
      <c r="G13801" s="8">
        <v>12597.03</v>
      </c>
      <c r="H13801" s="8"/>
      <c r="I13801" s="8"/>
      <c r="J13801" s="8"/>
    </row>
    <row r="13802" spans="3:10" x14ac:dyDescent="0.25">
      <c r="C13802" s="5">
        <v>43318.875</v>
      </c>
      <c r="D13802" s="6">
        <v>12596.53</v>
      </c>
      <c r="E13802" s="6">
        <v>12610.03</v>
      </c>
      <c r="F13802" s="6">
        <v>12593.02</v>
      </c>
      <c r="G13802" s="6">
        <v>12606.28</v>
      </c>
      <c r="H13802" s="6"/>
      <c r="I13802" s="6"/>
      <c r="J13802" s="6"/>
    </row>
    <row r="13803" spans="3:10" x14ac:dyDescent="0.25">
      <c r="C13803" s="7">
        <v>43318.916666666664</v>
      </c>
      <c r="D13803" s="8">
        <v>12606.53</v>
      </c>
      <c r="E13803" s="8">
        <v>12608.52</v>
      </c>
      <c r="F13803" s="8">
        <v>12598.02</v>
      </c>
      <c r="G13803" s="8">
        <v>12600.02</v>
      </c>
      <c r="H13803" s="8"/>
      <c r="I13803" s="8"/>
      <c r="J13803" s="8"/>
    </row>
    <row r="13804" spans="3:10" x14ac:dyDescent="0.25">
      <c r="C13804" s="5">
        <v>43318.958333333336</v>
      </c>
      <c r="D13804" s="6">
        <v>12601.67</v>
      </c>
      <c r="E13804" s="6">
        <v>12602.77</v>
      </c>
      <c r="F13804" s="6">
        <v>12598.35</v>
      </c>
      <c r="G13804" s="6">
        <v>12598.35</v>
      </c>
      <c r="H13804" s="6"/>
      <c r="I13804" s="6"/>
      <c r="J13804" s="6"/>
    </row>
    <row r="13805" spans="3:10" x14ac:dyDescent="0.25">
      <c r="C13805" s="7">
        <v>43319.041666666664</v>
      </c>
      <c r="D13805" s="8">
        <v>12597.23</v>
      </c>
      <c r="E13805" s="8">
        <v>12598.34</v>
      </c>
      <c r="F13805" s="8">
        <v>12591.7</v>
      </c>
      <c r="G13805" s="8">
        <v>12596.12</v>
      </c>
      <c r="H13805" s="8"/>
      <c r="I13805" s="8"/>
      <c r="J13805" s="8"/>
    </row>
    <row r="13806" spans="3:10" x14ac:dyDescent="0.25">
      <c r="C13806" s="5">
        <v>43319.083333333336</v>
      </c>
      <c r="D13806" s="6">
        <v>12595.01</v>
      </c>
      <c r="E13806" s="6">
        <v>12599.44</v>
      </c>
      <c r="F13806" s="6">
        <v>12595.01</v>
      </c>
      <c r="G13806" s="6">
        <v>12598.32</v>
      </c>
      <c r="H13806" s="6"/>
      <c r="I13806" s="6"/>
      <c r="J13806" s="6"/>
    </row>
    <row r="13807" spans="3:10" x14ac:dyDescent="0.25">
      <c r="C13807" s="7">
        <v>43319.125</v>
      </c>
      <c r="D13807" s="8">
        <v>12599.43</v>
      </c>
      <c r="E13807" s="8">
        <v>12603.64</v>
      </c>
      <c r="F13807" s="8">
        <v>12596.11</v>
      </c>
      <c r="G13807" s="8">
        <v>12602.53</v>
      </c>
      <c r="H13807" s="8"/>
      <c r="I13807" s="8"/>
      <c r="J13807" s="8"/>
    </row>
    <row r="13808" spans="3:10" x14ac:dyDescent="0.25">
      <c r="C13808" s="5">
        <v>43319.166666666664</v>
      </c>
      <c r="D13808" s="6">
        <v>12602.61</v>
      </c>
      <c r="E13808" s="6">
        <v>12608.38</v>
      </c>
      <c r="F13808" s="6">
        <v>12600.65</v>
      </c>
      <c r="G13808" s="6">
        <v>12601.75</v>
      </c>
      <c r="H13808" s="6"/>
      <c r="I13808" s="6"/>
      <c r="J13808" s="6"/>
    </row>
    <row r="13809" spans="3:10" x14ac:dyDescent="0.25">
      <c r="C13809" s="7">
        <v>43319.208333333336</v>
      </c>
      <c r="D13809" s="8">
        <v>12602.85</v>
      </c>
      <c r="E13809" s="8">
        <v>12606.16</v>
      </c>
      <c r="F13809" s="8">
        <v>12600.64</v>
      </c>
      <c r="G13809" s="8">
        <v>12605.06</v>
      </c>
      <c r="H13809" s="8"/>
      <c r="I13809" s="8"/>
      <c r="J13809" s="8"/>
    </row>
    <row r="13810" spans="3:10" x14ac:dyDescent="0.25">
      <c r="C13810" s="5">
        <v>43319.25</v>
      </c>
      <c r="D13810" s="6">
        <v>12606.16</v>
      </c>
      <c r="E13810" s="6">
        <v>12613.79</v>
      </c>
      <c r="F13810" s="6">
        <v>12605.06</v>
      </c>
      <c r="G13810" s="6">
        <v>12612.68</v>
      </c>
      <c r="H13810" s="6"/>
      <c r="I13810" s="6"/>
      <c r="J13810" s="6"/>
    </row>
    <row r="13811" spans="3:10" x14ac:dyDescent="0.25">
      <c r="C13811" s="7">
        <v>43319.291666666664</v>
      </c>
      <c r="D13811" s="8">
        <v>12611.58</v>
      </c>
      <c r="E13811" s="8">
        <v>12613.79</v>
      </c>
      <c r="F13811" s="8">
        <v>12608.28</v>
      </c>
      <c r="G13811" s="8">
        <v>12609.38</v>
      </c>
      <c r="H13811" s="8"/>
      <c r="I13811" s="8"/>
      <c r="J13811" s="8"/>
    </row>
    <row r="13812" spans="3:10" x14ac:dyDescent="0.25">
      <c r="C13812" s="5">
        <v>43319.333333333336</v>
      </c>
      <c r="D13812" s="6">
        <v>12608.28</v>
      </c>
      <c r="E13812" s="6">
        <v>12614.99</v>
      </c>
      <c r="F13812" s="6">
        <v>12607.46</v>
      </c>
      <c r="G13812" s="6">
        <v>12612.87</v>
      </c>
      <c r="H13812" s="6"/>
      <c r="I13812" s="6"/>
      <c r="J13812" s="6"/>
    </row>
    <row r="13813" spans="3:10" x14ac:dyDescent="0.25">
      <c r="C13813" s="7">
        <v>43319.375</v>
      </c>
      <c r="D13813" s="8">
        <v>12617.04</v>
      </c>
      <c r="E13813" s="8">
        <v>12663.13</v>
      </c>
      <c r="F13813" s="8">
        <v>12617.04</v>
      </c>
      <c r="G13813" s="8">
        <v>12644.34</v>
      </c>
      <c r="H13813" s="8"/>
      <c r="I13813" s="8"/>
      <c r="J13813" s="8"/>
    </row>
    <row r="13814" spans="3:10" x14ac:dyDescent="0.25">
      <c r="C13814" s="5">
        <v>43319.416666666664</v>
      </c>
      <c r="D13814" s="6">
        <v>12651.12</v>
      </c>
      <c r="E13814" s="6">
        <v>12701.6</v>
      </c>
      <c r="F13814" s="6">
        <v>12645.09</v>
      </c>
      <c r="G13814" s="6">
        <v>12694.7</v>
      </c>
      <c r="H13814" s="6"/>
      <c r="I13814" s="6"/>
      <c r="J13814" s="6"/>
    </row>
    <row r="13815" spans="3:10" x14ac:dyDescent="0.25">
      <c r="C13815" s="7">
        <v>43319.458333333336</v>
      </c>
      <c r="D13815" s="8">
        <v>12695.71</v>
      </c>
      <c r="E13815" s="8">
        <v>12730.91</v>
      </c>
      <c r="F13815" s="8">
        <v>12685.02</v>
      </c>
      <c r="G13815" s="8">
        <v>12726.71</v>
      </c>
      <c r="H13815" s="8"/>
      <c r="I13815" s="8"/>
      <c r="J13815" s="8"/>
    </row>
    <row r="13816" spans="3:10" x14ac:dyDescent="0.25">
      <c r="C13816" s="5">
        <v>43319.5</v>
      </c>
      <c r="D13816" s="6">
        <v>12726.46</v>
      </c>
      <c r="E13816" s="6">
        <v>12739.81</v>
      </c>
      <c r="F13816" s="6">
        <v>12695.08</v>
      </c>
      <c r="G13816" s="6">
        <v>12703.84</v>
      </c>
      <c r="H13816" s="6"/>
      <c r="I13816" s="6"/>
      <c r="J13816" s="6"/>
    </row>
    <row r="13817" spans="3:10" x14ac:dyDescent="0.25">
      <c r="C13817" s="7">
        <v>43319.541666666664</v>
      </c>
      <c r="D13817" s="8">
        <v>12704.59</v>
      </c>
      <c r="E13817" s="8">
        <v>12721.6</v>
      </c>
      <c r="F13817" s="8">
        <v>12686.69</v>
      </c>
      <c r="G13817" s="8">
        <v>12715.78</v>
      </c>
      <c r="H13817" s="8"/>
      <c r="I13817" s="8"/>
      <c r="J13817" s="8"/>
    </row>
    <row r="13818" spans="3:10" x14ac:dyDescent="0.25">
      <c r="C13818" s="5">
        <v>43319.583333333336</v>
      </c>
      <c r="D13818" s="6">
        <v>12716.28</v>
      </c>
      <c r="E13818" s="6">
        <v>12722.96</v>
      </c>
      <c r="F13818" s="6">
        <v>12688.06</v>
      </c>
      <c r="G13818" s="6">
        <v>12691.8</v>
      </c>
      <c r="H13818" s="6"/>
      <c r="I13818" s="6"/>
      <c r="J13818" s="6"/>
    </row>
    <row r="13819" spans="3:10" x14ac:dyDescent="0.25">
      <c r="C13819" s="7">
        <v>43319.625</v>
      </c>
      <c r="D13819" s="8">
        <v>12692.3</v>
      </c>
      <c r="E13819" s="8">
        <v>12720.86</v>
      </c>
      <c r="F13819" s="8">
        <v>12691.51</v>
      </c>
      <c r="G13819" s="8">
        <v>12701.11</v>
      </c>
      <c r="H13819" s="8"/>
      <c r="I13819" s="8"/>
      <c r="J13819" s="8"/>
    </row>
    <row r="13820" spans="3:10" x14ac:dyDescent="0.25">
      <c r="C13820" s="5">
        <v>43319.666666666664</v>
      </c>
      <c r="D13820" s="6">
        <v>12701.36</v>
      </c>
      <c r="E13820" s="6">
        <v>12714.61</v>
      </c>
      <c r="F13820" s="6">
        <v>12690.68</v>
      </c>
      <c r="G13820" s="6">
        <v>12705.85</v>
      </c>
      <c r="H13820" s="6"/>
      <c r="I13820" s="6"/>
      <c r="J13820" s="6"/>
    </row>
    <row r="13821" spans="3:10" x14ac:dyDescent="0.25">
      <c r="C13821" s="7">
        <v>43319.708333333336</v>
      </c>
      <c r="D13821" s="8">
        <v>12703.35</v>
      </c>
      <c r="E13821" s="8">
        <v>12706.12</v>
      </c>
      <c r="F13821" s="8">
        <v>12664.39</v>
      </c>
      <c r="G13821" s="8">
        <v>12671.57</v>
      </c>
      <c r="H13821" s="8"/>
      <c r="I13821" s="8"/>
      <c r="J13821" s="8"/>
    </row>
    <row r="13822" spans="3:10" x14ac:dyDescent="0.25">
      <c r="C13822" s="5">
        <v>43319.75</v>
      </c>
      <c r="D13822" s="6">
        <v>12671.82</v>
      </c>
      <c r="E13822" s="6">
        <v>12676.58</v>
      </c>
      <c r="F13822" s="6">
        <v>12646.14</v>
      </c>
      <c r="G13822" s="6">
        <v>12652.81</v>
      </c>
      <c r="H13822" s="6"/>
      <c r="I13822" s="6"/>
      <c r="J13822" s="6"/>
    </row>
    <row r="13823" spans="3:10" x14ac:dyDescent="0.25">
      <c r="C13823" s="7">
        <v>43319.791666666664</v>
      </c>
      <c r="D13823" s="8">
        <v>12653.06</v>
      </c>
      <c r="E13823" s="8">
        <v>12670.79</v>
      </c>
      <c r="F13823" s="8">
        <v>12652.56</v>
      </c>
      <c r="G13823" s="8">
        <v>12664.26</v>
      </c>
      <c r="H13823" s="8"/>
      <c r="I13823" s="8"/>
      <c r="J13823" s="8"/>
    </row>
    <row r="13824" spans="3:10" x14ac:dyDescent="0.25">
      <c r="C13824" s="5">
        <v>43319.833333333336</v>
      </c>
      <c r="D13824" s="6">
        <v>12664.26</v>
      </c>
      <c r="E13824" s="6">
        <v>12666.01</v>
      </c>
      <c r="F13824" s="6">
        <v>12655.51</v>
      </c>
      <c r="G13824" s="6">
        <v>12664.76</v>
      </c>
      <c r="H13824" s="6"/>
      <c r="I13824" s="6"/>
      <c r="J13824" s="6"/>
    </row>
    <row r="13825" spans="3:10" x14ac:dyDescent="0.25">
      <c r="C13825" s="7">
        <v>43319.875</v>
      </c>
      <c r="D13825" s="8">
        <v>12664.76</v>
      </c>
      <c r="E13825" s="8">
        <v>12673.01</v>
      </c>
      <c r="F13825" s="8">
        <v>12659</v>
      </c>
      <c r="G13825" s="8">
        <v>12662.75</v>
      </c>
      <c r="H13825" s="8"/>
      <c r="I13825" s="8"/>
      <c r="J13825" s="8"/>
    </row>
    <row r="13826" spans="3:10" x14ac:dyDescent="0.25">
      <c r="C13826" s="5">
        <v>43319.916666666664</v>
      </c>
      <c r="D13826" s="6">
        <v>12662.25</v>
      </c>
      <c r="E13826" s="6">
        <v>12662.5</v>
      </c>
      <c r="F13826" s="6">
        <v>12644.75</v>
      </c>
      <c r="G13826" s="6">
        <v>12661.1</v>
      </c>
      <c r="H13826" s="6"/>
      <c r="I13826" s="6"/>
      <c r="J13826" s="6"/>
    </row>
    <row r="13827" spans="3:10" x14ac:dyDescent="0.25">
      <c r="C13827" s="7">
        <v>43319.958333333336</v>
      </c>
      <c r="D13827" s="8">
        <v>12658</v>
      </c>
      <c r="E13827" s="8">
        <v>12665.75</v>
      </c>
      <c r="F13827" s="8">
        <v>12658</v>
      </c>
      <c r="G13827" s="8">
        <v>12662.53</v>
      </c>
      <c r="H13827" s="8"/>
      <c r="I13827" s="8"/>
      <c r="J13827" s="8"/>
    </row>
    <row r="13828" spans="3:10" x14ac:dyDescent="0.25">
      <c r="C13828" s="5">
        <v>43320.041666666664</v>
      </c>
      <c r="D13828" s="6">
        <v>12661.42</v>
      </c>
      <c r="E13828" s="6">
        <v>12662.53</v>
      </c>
      <c r="F13828" s="6">
        <v>12652.56</v>
      </c>
      <c r="G13828" s="6">
        <v>12654.78</v>
      </c>
      <c r="H13828" s="6"/>
      <c r="I13828" s="6"/>
      <c r="J13828" s="6"/>
    </row>
    <row r="13829" spans="3:10" x14ac:dyDescent="0.25">
      <c r="C13829" s="7">
        <v>43320.083333333336</v>
      </c>
      <c r="D13829" s="8">
        <v>12653.67</v>
      </c>
      <c r="E13829" s="8">
        <v>12658.09</v>
      </c>
      <c r="F13829" s="8">
        <v>12653.67</v>
      </c>
      <c r="G13829" s="8">
        <v>12654.77</v>
      </c>
      <c r="H13829" s="8"/>
      <c r="I13829" s="8"/>
      <c r="J13829" s="8"/>
    </row>
    <row r="13830" spans="3:10" x14ac:dyDescent="0.25">
      <c r="C13830" s="5">
        <v>43320.125</v>
      </c>
      <c r="D13830" s="6">
        <v>12655.88</v>
      </c>
      <c r="E13830" s="6">
        <v>12664.73</v>
      </c>
      <c r="F13830" s="6">
        <v>12655.88</v>
      </c>
      <c r="G13830" s="6">
        <v>12660.19</v>
      </c>
      <c r="H13830" s="6"/>
      <c r="I13830" s="6"/>
      <c r="J13830" s="6"/>
    </row>
    <row r="13831" spans="3:10" x14ac:dyDescent="0.25">
      <c r="C13831" s="7">
        <v>43320.166666666664</v>
      </c>
      <c r="D13831" s="8">
        <v>12660.38</v>
      </c>
      <c r="E13831" s="8">
        <v>12667.02</v>
      </c>
      <c r="F13831" s="8">
        <v>12657.27</v>
      </c>
      <c r="G13831" s="8">
        <v>12661.7</v>
      </c>
      <c r="H13831" s="8"/>
      <c r="I13831" s="8"/>
      <c r="J13831" s="8"/>
    </row>
    <row r="13832" spans="3:10" x14ac:dyDescent="0.25">
      <c r="C13832" s="5">
        <v>43320.208333333336</v>
      </c>
      <c r="D13832" s="6">
        <v>12660.59</v>
      </c>
      <c r="E13832" s="6">
        <v>12662.8</v>
      </c>
      <c r="F13832" s="6">
        <v>12658.37</v>
      </c>
      <c r="G13832" s="6">
        <v>12660.58</v>
      </c>
      <c r="H13832" s="6"/>
      <c r="I13832" s="6"/>
      <c r="J13832" s="6"/>
    </row>
    <row r="13833" spans="3:10" x14ac:dyDescent="0.25">
      <c r="C13833" s="7">
        <v>43320.25</v>
      </c>
      <c r="D13833" s="8">
        <v>12661.14</v>
      </c>
      <c r="E13833" s="8">
        <v>12666.11</v>
      </c>
      <c r="F13833" s="8">
        <v>12660.58</v>
      </c>
      <c r="G13833" s="8">
        <v>12663.9</v>
      </c>
      <c r="H13833" s="8"/>
      <c r="I13833" s="8"/>
      <c r="J13833" s="8"/>
    </row>
    <row r="13834" spans="3:10" x14ac:dyDescent="0.25">
      <c r="C13834" s="5">
        <v>43320.291666666664</v>
      </c>
      <c r="D13834" s="6">
        <v>12663.35</v>
      </c>
      <c r="E13834" s="6">
        <v>12663.9</v>
      </c>
      <c r="F13834" s="6">
        <v>12652.96</v>
      </c>
      <c r="G13834" s="6">
        <v>12654.06</v>
      </c>
      <c r="H13834" s="6"/>
      <c r="I13834" s="6"/>
      <c r="J13834" s="6"/>
    </row>
    <row r="13835" spans="3:10" x14ac:dyDescent="0.25">
      <c r="C13835" s="7">
        <v>43320.333333333336</v>
      </c>
      <c r="D13835" s="8">
        <v>12654.07</v>
      </c>
      <c r="E13835" s="8">
        <v>12657.61</v>
      </c>
      <c r="F13835" s="8">
        <v>12650</v>
      </c>
      <c r="G13835" s="8">
        <v>12652.13</v>
      </c>
      <c r="H13835" s="8"/>
      <c r="I13835" s="8"/>
      <c r="J13835" s="8"/>
    </row>
    <row r="13836" spans="3:10" x14ac:dyDescent="0.25">
      <c r="C13836" s="5">
        <v>43320.375</v>
      </c>
      <c r="D13836" s="6">
        <v>12648.76</v>
      </c>
      <c r="E13836" s="6">
        <v>12656.89</v>
      </c>
      <c r="F13836" s="6">
        <v>12612.98</v>
      </c>
      <c r="G13836" s="6">
        <v>12625.19</v>
      </c>
      <c r="H13836" s="6"/>
      <c r="I13836" s="6"/>
      <c r="J13836" s="6"/>
    </row>
    <row r="13837" spans="3:10" x14ac:dyDescent="0.25">
      <c r="C13837" s="7">
        <v>43320.416666666664</v>
      </c>
      <c r="D13837" s="8">
        <v>12624.97</v>
      </c>
      <c r="E13837" s="8">
        <v>12653.74</v>
      </c>
      <c r="F13837" s="8">
        <v>12584.63</v>
      </c>
      <c r="G13837" s="8">
        <v>12642.08</v>
      </c>
      <c r="H13837" s="8"/>
      <c r="I13837" s="8"/>
      <c r="J13837" s="8"/>
    </row>
    <row r="13838" spans="3:10" x14ac:dyDescent="0.25">
      <c r="C13838" s="5">
        <v>43320.458333333336</v>
      </c>
      <c r="D13838" s="6">
        <v>12641.83</v>
      </c>
      <c r="E13838" s="6">
        <v>12652.03</v>
      </c>
      <c r="F13838" s="6">
        <v>12611.14</v>
      </c>
      <c r="G13838" s="6">
        <v>12627.65</v>
      </c>
      <c r="H13838" s="6"/>
      <c r="I13838" s="6"/>
      <c r="J13838" s="6"/>
    </row>
    <row r="13839" spans="3:10" x14ac:dyDescent="0.25">
      <c r="C13839" s="7">
        <v>43320.5</v>
      </c>
      <c r="D13839" s="8">
        <v>12628.15</v>
      </c>
      <c r="E13839" s="8">
        <v>12645.47</v>
      </c>
      <c r="F13839" s="8">
        <v>12617.73</v>
      </c>
      <c r="G13839" s="8">
        <v>12638.11</v>
      </c>
      <c r="H13839" s="8"/>
      <c r="I13839" s="8"/>
      <c r="J13839" s="8"/>
    </row>
    <row r="13840" spans="3:10" x14ac:dyDescent="0.25">
      <c r="C13840" s="5">
        <v>43320.541666666664</v>
      </c>
      <c r="D13840" s="6">
        <v>12638.36</v>
      </c>
      <c r="E13840" s="6">
        <v>12697.71</v>
      </c>
      <c r="F13840" s="6">
        <v>12628.21</v>
      </c>
      <c r="G13840" s="6">
        <v>12689.33</v>
      </c>
      <c r="H13840" s="6"/>
      <c r="I13840" s="6"/>
      <c r="J13840" s="6"/>
    </row>
    <row r="13841" spans="3:10" x14ac:dyDescent="0.25">
      <c r="C13841" s="7">
        <v>43320.583333333336</v>
      </c>
      <c r="D13841" s="8">
        <v>12689.08</v>
      </c>
      <c r="E13841" s="8">
        <v>12704.94</v>
      </c>
      <c r="F13841" s="8">
        <v>12661.94</v>
      </c>
      <c r="G13841" s="8">
        <v>12668.81</v>
      </c>
      <c r="H13841" s="8"/>
      <c r="I13841" s="8"/>
      <c r="J13841" s="8"/>
    </row>
    <row r="13842" spans="3:10" x14ac:dyDescent="0.25">
      <c r="C13842" s="5">
        <v>43320.625</v>
      </c>
      <c r="D13842" s="6">
        <v>12668.56</v>
      </c>
      <c r="E13842" s="6">
        <v>12676.49</v>
      </c>
      <c r="F13842" s="6">
        <v>12636.76</v>
      </c>
      <c r="G13842" s="6">
        <v>12645.15</v>
      </c>
      <c r="H13842" s="6"/>
      <c r="I13842" s="6"/>
      <c r="J13842" s="6"/>
    </row>
    <row r="13843" spans="3:10" x14ac:dyDescent="0.25">
      <c r="C13843" s="7">
        <v>43320.666666666664</v>
      </c>
      <c r="D13843" s="8">
        <v>12645.4</v>
      </c>
      <c r="E13843" s="8">
        <v>12658.62</v>
      </c>
      <c r="F13843" s="8">
        <v>12594.47</v>
      </c>
      <c r="G13843" s="8">
        <v>12601.87</v>
      </c>
      <c r="H13843" s="8"/>
      <c r="I13843" s="8"/>
      <c r="J13843" s="8"/>
    </row>
    <row r="13844" spans="3:10" x14ac:dyDescent="0.25">
      <c r="C13844" s="5">
        <v>43320.708333333336</v>
      </c>
      <c r="D13844" s="6">
        <v>12602.87</v>
      </c>
      <c r="E13844" s="6">
        <v>12650.56</v>
      </c>
      <c r="F13844" s="6">
        <v>12598.74</v>
      </c>
      <c r="G13844" s="6">
        <v>12644.99</v>
      </c>
      <c r="H13844" s="6"/>
      <c r="I13844" s="6"/>
      <c r="J13844" s="6"/>
    </row>
    <row r="13845" spans="3:10" x14ac:dyDescent="0.25">
      <c r="C13845" s="7">
        <v>43320.75</v>
      </c>
      <c r="D13845" s="8">
        <v>12644.98</v>
      </c>
      <c r="E13845" s="8">
        <v>12646.98</v>
      </c>
      <c r="F13845" s="8">
        <v>12614.22</v>
      </c>
      <c r="G13845" s="8">
        <v>12614.57</v>
      </c>
      <c r="H13845" s="8"/>
      <c r="I13845" s="8"/>
      <c r="J13845" s="8"/>
    </row>
    <row r="13846" spans="3:10" x14ac:dyDescent="0.25">
      <c r="C13846" s="5">
        <v>43320.791666666664</v>
      </c>
      <c r="D13846" s="6">
        <v>12615.07</v>
      </c>
      <c r="E13846" s="6">
        <v>12630.84</v>
      </c>
      <c r="F13846" s="6">
        <v>12609.96</v>
      </c>
      <c r="G13846" s="6">
        <v>12620.49</v>
      </c>
      <c r="H13846" s="6"/>
      <c r="I13846" s="6"/>
      <c r="J13846" s="6"/>
    </row>
    <row r="13847" spans="3:10" x14ac:dyDescent="0.25">
      <c r="C13847" s="7">
        <v>43320.833333333336</v>
      </c>
      <c r="D13847" s="8">
        <v>12620.74</v>
      </c>
      <c r="E13847" s="8">
        <v>12628.24</v>
      </c>
      <c r="F13847" s="8">
        <v>12616.99</v>
      </c>
      <c r="G13847" s="8">
        <v>12624.99</v>
      </c>
      <c r="H13847" s="8"/>
      <c r="I13847" s="8"/>
      <c r="J13847" s="8"/>
    </row>
    <row r="13848" spans="3:10" x14ac:dyDescent="0.25">
      <c r="C13848" s="5">
        <v>43320.875</v>
      </c>
      <c r="D13848" s="6">
        <v>12625.49</v>
      </c>
      <c r="E13848" s="6">
        <v>12625.99</v>
      </c>
      <c r="F13848" s="6">
        <v>12620.99</v>
      </c>
      <c r="G13848" s="6">
        <v>12623.48</v>
      </c>
      <c r="H13848" s="6"/>
      <c r="I13848" s="6"/>
      <c r="J13848" s="6"/>
    </row>
    <row r="13849" spans="3:10" x14ac:dyDescent="0.25">
      <c r="C13849" s="7">
        <v>43320.916666666664</v>
      </c>
      <c r="D13849" s="8">
        <v>12623.23</v>
      </c>
      <c r="E13849" s="8">
        <v>12625.73</v>
      </c>
      <c r="F13849" s="8">
        <v>12612.97</v>
      </c>
      <c r="G13849" s="8">
        <v>12614.22</v>
      </c>
      <c r="H13849" s="8"/>
      <c r="I13849" s="8"/>
      <c r="J13849" s="8"/>
    </row>
    <row r="13850" spans="3:10" x14ac:dyDescent="0.25">
      <c r="C13850" s="5">
        <v>43320.958333333336</v>
      </c>
      <c r="D13850" s="6">
        <v>12594.88</v>
      </c>
      <c r="E13850" s="6">
        <v>12597.08</v>
      </c>
      <c r="F13850" s="6">
        <v>12585.5</v>
      </c>
      <c r="G13850" s="6">
        <v>12587.15</v>
      </c>
      <c r="H13850" s="6"/>
      <c r="I13850" s="6"/>
      <c r="J13850" s="6"/>
    </row>
    <row r="13851" spans="3:10" x14ac:dyDescent="0.25">
      <c r="C13851" s="7">
        <v>43321.041666666664</v>
      </c>
      <c r="D13851" s="8">
        <v>12588.25</v>
      </c>
      <c r="E13851" s="8">
        <v>12600.47</v>
      </c>
      <c r="F13851" s="8">
        <v>12587.14</v>
      </c>
      <c r="G13851" s="8">
        <v>12599.36</v>
      </c>
      <c r="H13851" s="8"/>
      <c r="I13851" s="8"/>
      <c r="J13851" s="8"/>
    </row>
    <row r="13852" spans="3:10" x14ac:dyDescent="0.25">
      <c r="C13852" s="5">
        <v>43321.083333333336</v>
      </c>
      <c r="D13852" s="6">
        <v>12598.26</v>
      </c>
      <c r="E13852" s="6">
        <v>12600.46</v>
      </c>
      <c r="F13852" s="6">
        <v>12596.05</v>
      </c>
      <c r="G13852" s="6">
        <v>12599.35</v>
      </c>
      <c r="H13852" s="6"/>
      <c r="I13852" s="6"/>
      <c r="J13852" s="6"/>
    </row>
    <row r="13853" spans="3:10" x14ac:dyDescent="0.25">
      <c r="C13853" s="7">
        <v>43321.125</v>
      </c>
      <c r="D13853" s="8">
        <v>12599.9</v>
      </c>
      <c r="E13853" s="8">
        <v>12601.96</v>
      </c>
      <c r="F13853" s="8">
        <v>12592.02</v>
      </c>
      <c r="G13853" s="8">
        <v>12596.43</v>
      </c>
      <c r="H13853" s="8"/>
      <c r="I13853" s="8"/>
      <c r="J13853" s="8"/>
    </row>
    <row r="13854" spans="3:10" x14ac:dyDescent="0.25">
      <c r="C13854" s="5">
        <v>43321.166666666664</v>
      </c>
      <c r="D13854" s="6">
        <v>12596.62</v>
      </c>
      <c r="E13854" s="6">
        <v>12608.74</v>
      </c>
      <c r="F13854" s="6">
        <v>12591.3</v>
      </c>
      <c r="G13854" s="6">
        <v>12607.64</v>
      </c>
      <c r="H13854" s="6"/>
      <c r="I13854" s="6"/>
      <c r="J13854" s="6"/>
    </row>
    <row r="13855" spans="3:10" x14ac:dyDescent="0.25">
      <c r="C13855" s="7">
        <v>43321.208333333336</v>
      </c>
      <c r="D13855" s="8">
        <v>12608.74</v>
      </c>
      <c r="E13855" s="8">
        <v>12619.06</v>
      </c>
      <c r="F13855" s="8">
        <v>12607.64</v>
      </c>
      <c r="G13855" s="8">
        <v>12616.85</v>
      </c>
      <c r="H13855" s="8"/>
      <c r="I13855" s="8"/>
      <c r="J13855" s="8"/>
    </row>
    <row r="13856" spans="3:10" x14ac:dyDescent="0.25">
      <c r="C13856" s="5">
        <v>43321.25</v>
      </c>
      <c r="D13856" s="6">
        <v>12617.95</v>
      </c>
      <c r="E13856" s="6">
        <v>12623.66</v>
      </c>
      <c r="F13856" s="6">
        <v>12615.75</v>
      </c>
      <c r="G13856" s="6">
        <v>12623.35</v>
      </c>
      <c r="H13856" s="6"/>
      <c r="I13856" s="6"/>
      <c r="J13856" s="6"/>
    </row>
    <row r="13857" spans="3:10" x14ac:dyDescent="0.25">
      <c r="C13857" s="7">
        <v>43321.291666666664</v>
      </c>
      <c r="D13857" s="8">
        <v>12623.9</v>
      </c>
      <c r="E13857" s="8">
        <v>12627.04</v>
      </c>
      <c r="F13857" s="8">
        <v>12618.85</v>
      </c>
      <c r="G13857" s="8">
        <v>12621.05</v>
      </c>
      <c r="H13857" s="8"/>
      <c r="I13857" s="8"/>
      <c r="J13857" s="8"/>
    </row>
    <row r="13858" spans="3:10" x14ac:dyDescent="0.25">
      <c r="C13858" s="5">
        <v>43321.333333333336</v>
      </c>
      <c r="D13858" s="6">
        <v>12622.15</v>
      </c>
      <c r="E13858" s="6">
        <v>12626.71</v>
      </c>
      <c r="F13858" s="6">
        <v>12619.66</v>
      </c>
      <c r="G13858" s="6">
        <v>12623.14</v>
      </c>
      <c r="H13858" s="6"/>
      <c r="I13858" s="6"/>
      <c r="J13858" s="6"/>
    </row>
    <row r="13859" spans="3:10" x14ac:dyDescent="0.25">
      <c r="C13859" s="7">
        <v>43321.375</v>
      </c>
      <c r="D13859" s="8">
        <v>12639.42</v>
      </c>
      <c r="E13859" s="8">
        <v>12646.4</v>
      </c>
      <c r="F13859" s="8">
        <v>12611.2</v>
      </c>
      <c r="G13859" s="8">
        <v>12620.62</v>
      </c>
      <c r="H13859" s="8"/>
      <c r="I13859" s="8"/>
      <c r="J13859" s="8"/>
    </row>
    <row r="13860" spans="3:10" x14ac:dyDescent="0.25">
      <c r="C13860" s="5">
        <v>43321.416666666664</v>
      </c>
      <c r="D13860" s="6">
        <v>12620.32</v>
      </c>
      <c r="E13860" s="6">
        <v>12642.12</v>
      </c>
      <c r="F13860" s="6">
        <v>12599.02</v>
      </c>
      <c r="G13860" s="6">
        <v>12637.66</v>
      </c>
      <c r="H13860" s="6"/>
      <c r="I13860" s="6"/>
      <c r="J13860" s="6"/>
    </row>
    <row r="13861" spans="3:10" x14ac:dyDescent="0.25">
      <c r="C13861" s="7">
        <v>43321.458333333336</v>
      </c>
      <c r="D13861" s="8">
        <v>12637.91</v>
      </c>
      <c r="E13861" s="8">
        <v>12650.95</v>
      </c>
      <c r="F13861" s="8">
        <v>12616.83</v>
      </c>
      <c r="G13861" s="8">
        <v>12629.59</v>
      </c>
      <c r="H13861" s="8"/>
      <c r="I13861" s="8"/>
      <c r="J13861" s="8"/>
    </row>
    <row r="13862" spans="3:10" x14ac:dyDescent="0.25">
      <c r="C13862" s="5">
        <v>43321.5</v>
      </c>
      <c r="D13862" s="6">
        <v>12629.34</v>
      </c>
      <c r="E13862" s="6">
        <v>12644.15</v>
      </c>
      <c r="F13862" s="6">
        <v>12621.67</v>
      </c>
      <c r="G13862" s="6">
        <v>12637.56</v>
      </c>
      <c r="H13862" s="6"/>
      <c r="I13862" s="6"/>
      <c r="J13862" s="6"/>
    </row>
    <row r="13863" spans="3:10" x14ac:dyDescent="0.25">
      <c r="C13863" s="7">
        <v>43321.541666666664</v>
      </c>
      <c r="D13863" s="8">
        <v>12638.56</v>
      </c>
      <c r="E13863" s="8">
        <v>12699.95</v>
      </c>
      <c r="F13863" s="8">
        <v>12599.97</v>
      </c>
      <c r="G13863" s="8">
        <v>12604.71</v>
      </c>
      <c r="H13863" s="8"/>
      <c r="I13863" s="8"/>
      <c r="J13863" s="8"/>
    </row>
    <row r="13864" spans="3:10" x14ac:dyDescent="0.25">
      <c r="C13864" s="5">
        <v>43321.583333333336</v>
      </c>
      <c r="D13864" s="6">
        <v>12604.46</v>
      </c>
      <c r="E13864" s="6">
        <v>12619.05</v>
      </c>
      <c r="F13864" s="6">
        <v>12574.94</v>
      </c>
      <c r="G13864" s="6">
        <v>12614.26</v>
      </c>
      <c r="H13864" s="6"/>
      <c r="I13864" s="6"/>
      <c r="J13864" s="6"/>
    </row>
    <row r="13865" spans="3:10" x14ac:dyDescent="0.25">
      <c r="C13865" s="7">
        <v>43321.625</v>
      </c>
      <c r="D13865" s="8">
        <v>12614.76</v>
      </c>
      <c r="E13865" s="8">
        <v>12680.81</v>
      </c>
      <c r="F13865" s="8">
        <v>12603.29</v>
      </c>
      <c r="G13865" s="8">
        <v>12677.72</v>
      </c>
      <c r="H13865" s="8"/>
      <c r="I13865" s="8"/>
      <c r="J13865" s="8"/>
    </row>
    <row r="13866" spans="3:10" x14ac:dyDescent="0.25">
      <c r="C13866" s="5">
        <v>43321.666666666664</v>
      </c>
      <c r="D13866" s="6">
        <v>12678.22</v>
      </c>
      <c r="E13866" s="6">
        <v>12690.07</v>
      </c>
      <c r="F13866" s="6">
        <v>12658.29</v>
      </c>
      <c r="G13866" s="6">
        <v>12665.68</v>
      </c>
      <c r="H13866" s="6"/>
      <c r="I13866" s="6"/>
      <c r="J13866" s="6"/>
    </row>
    <row r="13867" spans="3:10" x14ac:dyDescent="0.25">
      <c r="C13867" s="7">
        <v>43321.708333333336</v>
      </c>
      <c r="D13867" s="8">
        <v>12664.43</v>
      </c>
      <c r="E13867" s="8">
        <v>12682.74</v>
      </c>
      <c r="F13867" s="8">
        <v>12648.16</v>
      </c>
      <c r="G13867" s="8">
        <v>12666.55</v>
      </c>
      <c r="H13867" s="8"/>
      <c r="I13867" s="8"/>
      <c r="J13867" s="8"/>
    </row>
    <row r="13868" spans="3:10" x14ac:dyDescent="0.25">
      <c r="C13868" s="5">
        <v>43321.75</v>
      </c>
      <c r="D13868" s="6">
        <v>12667.05</v>
      </c>
      <c r="E13868" s="6">
        <v>12678.69</v>
      </c>
      <c r="F13868" s="6">
        <v>12652.7</v>
      </c>
      <c r="G13868" s="6">
        <v>12663.62</v>
      </c>
      <c r="H13868" s="6"/>
      <c r="I13868" s="6"/>
      <c r="J13868" s="6"/>
    </row>
    <row r="13869" spans="3:10" x14ac:dyDescent="0.25">
      <c r="C13869" s="7">
        <v>43321.791666666664</v>
      </c>
      <c r="D13869" s="8">
        <v>12663.87</v>
      </c>
      <c r="E13869" s="8">
        <v>12683.93</v>
      </c>
      <c r="F13869" s="8">
        <v>12663.62</v>
      </c>
      <c r="G13869" s="8">
        <v>12679.78</v>
      </c>
      <c r="H13869" s="8"/>
      <c r="I13869" s="8"/>
      <c r="J13869" s="8"/>
    </row>
    <row r="13870" spans="3:10" x14ac:dyDescent="0.25">
      <c r="C13870" s="5">
        <v>43321.833333333336</v>
      </c>
      <c r="D13870" s="6">
        <v>12679.53</v>
      </c>
      <c r="E13870" s="6">
        <v>12688.53</v>
      </c>
      <c r="F13870" s="6">
        <v>12671.02</v>
      </c>
      <c r="G13870" s="6">
        <v>12685.78</v>
      </c>
      <c r="H13870" s="6"/>
      <c r="I13870" s="6"/>
      <c r="J13870" s="6"/>
    </row>
    <row r="13871" spans="3:10" x14ac:dyDescent="0.25">
      <c r="C13871" s="7">
        <v>43321.875</v>
      </c>
      <c r="D13871" s="8">
        <v>12685.78</v>
      </c>
      <c r="E13871" s="8">
        <v>12687.27</v>
      </c>
      <c r="F13871" s="8">
        <v>12675.01</v>
      </c>
      <c r="G13871" s="8">
        <v>12675.26</v>
      </c>
      <c r="H13871" s="8"/>
      <c r="I13871" s="8"/>
      <c r="J13871" s="8"/>
    </row>
    <row r="13872" spans="3:10" x14ac:dyDescent="0.25">
      <c r="C13872" s="5">
        <v>43321.916666666664</v>
      </c>
      <c r="D13872" s="6">
        <v>12675.01</v>
      </c>
      <c r="E13872" s="6">
        <v>12687.02</v>
      </c>
      <c r="F13872" s="6">
        <v>12667.75</v>
      </c>
      <c r="G13872" s="6">
        <v>12678.16</v>
      </c>
      <c r="H13872" s="6"/>
      <c r="I13872" s="6"/>
      <c r="J13872" s="6"/>
    </row>
    <row r="13873" spans="3:10" x14ac:dyDescent="0.25">
      <c r="C13873" s="7">
        <v>43321.958333333336</v>
      </c>
      <c r="D13873" s="8">
        <v>12675.3</v>
      </c>
      <c r="E13873" s="8">
        <v>12678.63</v>
      </c>
      <c r="F13873" s="8">
        <v>12664.18</v>
      </c>
      <c r="G13873" s="8">
        <v>12670.85</v>
      </c>
      <c r="H13873" s="8"/>
      <c r="I13873" s="8"/>
      <c r="J13873" s="8"/>
    </row>
    <row r="13874" spans="3:10" x14ac:dyDescent="0.25">
      <c r="C13874" s="5">
        <v>43322.041666666664</v>
      </c>
      <c r="D13874" s="6">
        <v>12672.51</v>
      </c>
      <c r="E13874" s="6">
        <v>12675.56</v>
      </c>
      <c r="F13874" s="6">
        <v>12656.73</v>
      </c>
      <c r="G13874" s="6">
        <v>12660.06</v>
      </c>
      <c r="H13874" s="6"/>
      <c r="I13874" s="6"/>
      <c r="J13874" s="6"/>
    </row>
    <row r="13875" spans="3:10" x14ac:dyDescent="0.25">
      <c r="C13875" s="7">
        <v>43322.083333333336</v>
      </c>
      <c r="D13875" s="8">
        <v>12658.56</v>
      </c>
      <c r="E13875" s="8">
        <v>12667.72</v>
      </c>
      <c r="F13875" s="8">
        <v>12658.06</v>
      </c>
      <c r="G13875" s="8">
        <v>12667.72</v>
      </c>
      <c r="H13875" s="8"/>
      <c r="I13875" s="8"/>
      <c r="J13875" s="8"/>
    </row>
    <row r="13876" spans="3:10" x14ac:dyDescent="0.25">
      <c r="C13876" s="5">
        <v>43322.125</v>
      </c>
      <c r="D13876" s="6">
        <v>12668.83</v>
      </c>
      <c r="E13876" s="6">
        <v>12669.94</v>
      </c>
      <c r="F13876" s="6">
        <v>12652.16</v>
      </c>
      <c r="G13876" s="6">
        <v>12652.16</v>
      </c>
      <c r="H13876" s="6"/>
      <c r="I13876" s="6"/>
      <c r="J13876" s="6"/>
    </row>
    <row r="13877" spans="3:10" x14ac:dyDescent="0.25">
      <c r="C13877" s="7">
        <v>43322.166666666664</v>
      </c>
      <c r="D13877" s="8">
        <v>12653.27</v>
      </c>
      <c r="E13877" s="8">
        <v>12666.66</v>
      </c>
      <c r="F13877" s="8">
        <v>12652.23</v>
      </c>
      <c r="G13877" s="8">
        <v>12663.33</v>
      </c>
      <c r="H13877" s="8"/>
      <c r="I13877" s="8"/>
      <c r="J13877" s="8"/>
    </row>
    <row r="13878" spans="3:10" x14ac:dyDescent="0.25">
      <c r="C13878" s="5">
        <v>43322.208333333336</v>
      </c>
      <c r="D13878" s="6">
        <v>12662.22</v>
      </c>
      <c r="E13878" s="6">
        <v>12663.39</v>
      </c>
      <c r="F13878" s="6">
        <v>12653.39</v>
      </c>
      <c r="G13878" s="6">
        <v>12655.61</v>
      </c>
      <c r="H13878" s="6"/>
      <c r="I13878" s="6"/>
      <c r="J13878" s="6"/>
    </row>
    <row r="13879" spans="3:10" x14ac:dyDescent="0.25">
      <c r="C13879" s="7">
        <v>43322.25</v>
      </c>
      <c r="D13879" s="8">
        <v>12656.72</v>
      </c>
      <c r="E13879" s="8">
        <v>12661.16</v>
      </c>
      <c r="F13879" s="8">
        <v>12653.39</v>
      </c>
      <c r="G13879" s="8">
        <v>12658.94</v>
      </c>
      <c r="H13879" s="8"/>
      <c r="I13879" s="8"/>
      <c r="J13879" s="8"/>
    </row>
    <row r="13880" spans="3:10" x14ac:dyDescent="0.25">
      <c r="C13880" s="5">
        <v>43322.291666666664</v>
      </c>
      <c r="D13880" s="6">
        <v>12660.05</v>
      </c>
      <c r="E13880" s="6">
        <v>12660.05</v>
      </c>
      <c r="F13880" s="6">
        <v>12652.27</v>
      </c>
      <c r="G13880" s="6">
        <v>12654.61</v>
      </c>
      <c r="H13880" s="6"/>
      <c r="I13880" s="6"/>
      <c r="J13880" s="6"/>
    </row>
    <row r="13881" spans="3:10" x14ac:dyDescent="0.25">
      <c r="C13881" s="7">
        <v>43322.333333333336</v>
      </c>
      <c r="D13881" s="8">
        <v>12654.62</v>
      </c>
      <c r="E13881" s="8">
        <v>12655.73</v>
      </c>
      <c r="F13881" s="8">
        <v>12609.64</v>
      </c>
      <c r="G13881" s="8">
        <v>12609.64</v>
      </c>
      <c r="H13881" s="8"/>
      <c r="I13881" s="8"/>
      <c r="J13881" s="8"/>
    </row>
    <row r="13882" spans="3:10" x14ac:dyDescent="0.25">
      <c r="C13882" s="5">
        <v>43322.375</v>
      </c>
      <c r="D13882" s="6">
        <v>12606.78</v>
      </c>
      <c r="E13882" s="6">
        <v>12629.8</v>
      </c>
      <c r="F13882" s="6">
        <v>12591.49</v>
      </c>
      <c r="G13882" s="6">
        <v>12594.98</v>
      </c>
      <c r="H13882" s="6"/>
      <c r="I13882" s="6"/>
      <c r="J13882" s="6"/>
    </row>
    <row r="13883" spans="3:10" x14ac:dyDescent="0.25">
      <c r="C13883" s="7">
        <v>43322.416666666664</v>
      </c>
      <c r="D13883" s="8">
        <v>12595.51</v>
      </c>
      <c r="E13883" s="8">
        <v>12596.26</v>
      </c>
      <c r="F13883" s="8">
        <v>12476.59</v>
      </c>
      <c r="G13883" s="8">
        <v>12497.94</v>
      </c>
      <c r="H13883" s="8"/>
      <c r="I13883" s="8"/>
      <c r="J13883" s="8"/>
    </row>
    <row r="13884" spans="3:10" x14ac:dyDescent="0.25">
      <c r="C13884" s="5">
        <v>43322.458333333336</v>
      </c>
      <c r="D13884" s="6">
        <v>12496.69</v>
      </c>
      <c r="E13884" s="6">
        <v>12529.4</v>
      </c>
      <c r="F13884" s="6">
        <v>12457.16</v>
      </c>
      <c r="G13884" s="6">
        <v>12480.31</v>
      </c>
      <c r="H13884" s="6"/>
      <c r="I13884" s="6"/>
      <c r="J13884" s="6"/>
    </row>
    <row r="13885" spans="3:10" x14ac:dyDescent="0.25">
      <c r="C13885" s="7">
        <v>43322.5</v>
      </c>
      <c r="D13885" s="8">
        <v>12480.31</v>
      </c>
      <c r="E13885" s="8">
        <v>12514.85</v>
      </c>
      <c r="F13885" s="8">
        <v>12447.65</v>
      </c>
      <c r="G13885" s="8">
        <v>12456.58</v>
      </c>
      <c r="H13885" s="8"/>
      <c r="I13885" s="8"/>
      <c r="J13885" s="8"/>
    </row>
    <row r="13886" spans="3:10" x14ac:dyDescent="0.25">
      <c r="C13886" s="5">
        <v>43322.541666666664</v>
      </c>
      <c r="D13886" s="6">
        <v>12456.08</v>
      </c>
      <c r="E13886" s="6">
        <v>12497.13</v>
      </c>
      <c r="F13886" s="6">
        <v>12449.99</v>
      </c>
      <c r="G13886" s="6">
        <v>12493.38</v>
      </c>
      <c r="H13886" s="6"/>
      <c r="I13886" s="6"/>
      <c r="J13886" s="6"/>
    </row>
    <row r="13887" spans="3:10" x14ac:dyDescent="0.25">
      <c r="C13887" s="7">
        <v>43322.583333333336</v>
      </c>
      <c r="D13887" s="8">
        <v>12492.88</v>
      </c>
      <c r="E13887" s="8">
        <v>12494.4</v>
      </c>
      <c r="F13887" s="8">
        <v>12441.3</v>
      </c>
      <c r="G13887" s="8">
        <v>12442.44</v>
      </c>
      <c r="H13887" s="8"/>
      <c r="I13887" s="8"/>
      <c r="J13887" s="8"/>
    </row>
    <row r="13888" spans="3:10" x14ac:dyDescent="0.25">
      <c r="C13888" s="5">
        <v>43322.625</v>
      </c>
      <c r="D13888" s="6">
        <v>12442.19</v>
      </c>
      <c r="E13888" s="6">
        <v>12460.67</v>
      </c>
      <c r="F13888" s="6">
        <v>12408.7</v>
      </c>
      <c r="G13888" s="6">
        <v>12421.85</v>
      </c>
      <c r="H13888" s="6"/>
      <c r="I13888" s="6"/>
      <c r="J13888" s="6"/>
    </row>
    <row r="13889" spans="3:10" x14ac:dyDescent="0.25">
      <c r="C13889" s="7">
        <v>43322.666666666664</v>
      </c>
      <c r="D13889" s="8">
        <v>12422.1</v>
      </c>
      <c r="E13889" s="8">
        <v>12449.27</v>
      </c>
      <c r="F13889" s="8">
        <v>12413.42</v>
      </c>
      <c r="G13889" s="8">
        <v>12428.81</v>
      </c>
      <c r="H13889" s="8"/>
      <c r="I13889" s="8"/>
      <c r="J13889" s="8"/>
    </row>
    <row r="13890" spans="3:10" x14ac:dyDescent="0.25">
      <c r="C13890" s="5">
        <v>43322.708333333336</v>
      </c>
      <c r="D13890" s="6">
        <v>12430.31</v>
      </c>
      <c r="E13890" s="6">
        <v>12443.86</v>
      </c>
      <c r="F13890" s="6">
        <v>12387.82</v>
      </c>
      <c r="G13890" s="6">
        <v>12422.23</v>
      </c>
      <c r="H13890" s="6"/>
      <c r="I13890" s="6"/>
      <c r="J13890" s="6"/>
    </row>
    <row r="13891" spans="3:10" x14ac:dyDescent="0.25">
      <c r="C13891" s="7">
        <v>43322.75</v>
      </c>
      <c r="D13891" s="8">
        <v>12420.98</v>
      </c>
      <c r="E13891" s="8">
        <v>12436.57</v>
      </c>
      <c r="F13891" s="8">
        <v>12411.3</v>
      </c>
      <c r="G13891" s="8">
        <v>12412.72</v>
      </c>
      <c r="H13891" s="8"/>
      <c r="I13891" s="8"/>
      <c r="J13891" s="8"/>
    </row>
    <row r="13892" spans="3:10" x14ac:dyDescent="0.25">
      <c r="C13892" s="5">
        <v>43322.791666666664</v>
      </c>
      <c r="D13892" s="6">
        <v>12412.47</v>
      </c>
      <c r="E13892" s="6">
        <v>12414.26</v>
      </c>
      <c r="F13892" s="6">
        <v>12400.43</v>
      </c>
      <c r="G13892" s="6">
        <v>12413.11</v>
      </c>
      <c r="H13892" s="6"/>
      <c r="I13892" s="6"/>
      <c r="J13892" s="6"/>
    </row>
    <row r="13893" spans="3:10" x14ac:dyDescent="0.25">
      <c r="C13893" s="7">
        <v>43322.833333333336</v>
      </c>
      <c r="D13893" s="8">
        <v>12413.36</v>
      </c>
      <c r="E13893" s="8">
        <v>12413.36</v>
      </c>
      <c r="F13893" s="8">
        <v>12384.33</v>
      </c>
      <c r="G13893" s="8">
        <v>12389.34</v>
      </c>
      <c r="H13893" s="8"/>
      <c r="I13893" s="8"/>
      <c r="J13893" s="8"/>
    </row>
    <row r="13894" spans="3:10" x14ac:dyDescent="0.25">
      <c r="C13894" s="5">
        <v>43322.875</v>
      </c>
      <c r="D13894" s="6">
        <v>12388.84</v>
      </c>
      <c r="E13894" s="6">
        <v>12421.6</v>
      </c>
      <c r="F13894" s="6">
        <v>12386.33</v>
      </c>
      <c r="G13894" s="6">
        <v>12417.85</v>
      </c>
      <c r="H13894" s="6"/>
      <c r="I13894" s="6"/>
      <c r="J13894" s="6"/>
    </row>
    <row r="13895" spans="3:10" x14ac:dyDescent="0.25">
      <c r="C13895" s="7">
        <v>43322.916666666664</v>
      </c>
      <c r="D13895" s="8">
        <v>12417.6</v>
      </c>
      <c r="E13895" s="8">
        <v>12445.61</v>
      </c>
      <c r="F13895" s="8">
        <v>12412.84</v>
      </c>
      <c r="G13895" s="8">
        <v>12422.34</v>
      </c>
      <c r="H13895" s="8"/>
      <c r="I13895" s="8"/>
      <c r="J13895" s="8"/>
    </row>
    <row r="13896" spans="3:10" x14ac:dyDescent="0.25">
      <c r="C13896" s="5">
        <v>43325.041666666664</v>
      </c>
      <c r="D13896" s="6">
        <v>12412.24</v>
      </c>
      <c r="E13896" s="6">
        <v>12412.24</v>
      </c>
      <c r="F13896" s="6">
        <v>12371.12</v>
      </c>
      <c r="G13896" s="6">
        <v>12389.55</v>
      </c>
      <c r="H13896" s="6"/>
      <c r="I13896" s="6"/>
      <c r="J13896" s="6"/>
    </row>
    <row r="13897" spans="3:10" x14ac:dyDescent="0.25">
      <c r="C13897" s="7">
        <v>43325.083333333336</v>
      </c>
      <c r="D13897" s="8">
        <v>12389</v>
      </c>
      <c r="E13897" s="8">
        <v>12398.61</v>
      </c>
      <c r="F13897" s="8">
        <v>12386.35</v>
      </c>
      <c r="G13897" s="8">
        <v>12386.35</v>
      </c>
      <c r="H13897" s="8"/>
      <c r="I13897" s="8"/>
      <c r="J13897" s="8"/>
    </row>
    <row r="13898" spans="3:10" x14ac:dyDescent="0.25">
      <c r="C13898" s="5">
        <v>43325.125</v>
      </c>
      <c r="D13898" s="6">
        <v>12385.25</v>
      </c>
      <c r="E13898" s="6">
        <v>12389.63</v>
      </c>
      <c r="F13898" s="6">
        <v>12361.41</v>
      </c>
      <c r="G13898" s="6">
        <v>12362.51</v>
      </c>
      <c r="H13898" s="6"/>
      <c r="I13898" s="6"/>
      <c r="J13898" s="6"/>
    </row>
    <row r="13899" spans="3:10" x14ac:dyDescent="0.25">
      <c r="C13899" s="7">
        <v>43325.166666666664</v>
      </c>
      <c r="D13899" s="8">
        <v>12362.34</v>
      </c>
      <c r="E13899" s="8">
        <v>12364.93</v>
      </c>
      <c r="F13899" s="8">
        <v>12330.24</v>
      </c>
      <c r="G13899" s="8">
        <v>12330.79</v>
      </c>
      <c r="H13899" s="8"/>
      <c r="I13899" s="8"/>
      <c r="J13899" s="8"/>
    </row>
    <row r="13900" spans="3:10" x14ac:dyDescent="0.25">
      <c r="C13900" s="5">
        <v>43325.208333333336</v>
      </c>
      <c r="D13900" s="6">
        <v>12329.69</v>
      </c>
      <c r="E13900" s="6">
        <v>12339.65</v>
      </c>
      <c r="F13900" s="6">
        <v>12312.03</v>
      </c>
      <c r="G13900" s="6">
        <v>12314.62</v>
      </c>
      <c r="H13900" s="6"/>
      <c r="I13900" s="6"/>
      <c r="J13900" s="6"/>
    </row>
    <row r="13901" spans="3:10" x14ac:dyDescent="0.25">
      <c r="C13901" s="7">
        <v>43325.25</v>
      </c>
      <c r="D13901" s="8">
        <v>12315.17</v>
      </c>
      <c r="E13901" s="8">
        <v>12322.29</v>
      </c>
      <c r="F13901" s="8">
        <v>12306.43</v>
      </c>
      <c r="G13901" s="8">
        <v>12311.02</v>
      </c>
      <c r="H13901" s="8"/>
      <c r="I13901" s="8"/>
      <c r="J13901" s="8"/>
    </row>
    <row r="13902" spans="3:10" x14ac:dyDescent="0.25">
      <c r="C13902" s="5">
        <v>43325.291666666664</v>
      </c>
      <c r="D13902" s="6">
        <v>12312.12</v>
      </c>
      <c r="E13902" s="6">
        <v>12315.12</v>
      </c>
      <c r="F13902" s="6">
        <v>12299.96</v>
      </c>
      <c r="G13902" s="6">
        <v>12308.43</v>
      </c>
      <c r="H13902" s="6"/>
      <c r="I13902" s="6"/>
      <c r="J13902" s="6"/>
    </row>
    <row r="13903" spans="3:10" x14ac:dyDescent="0.25">
      <c r="C13903" s="7">
        <v>43325.333333333336</v>
      </c>
      <c r="D13903" s="8">
        <v>12309.53</v>
      </c>
      <c r="E13903" s="8">
        <v>12341.43</v>
      </c>
      <c r="F13903" s="8">
        <v>12306.24</v>
      </c>
      <c r="G13903" s="8">
        <v>12335.38</v>
      </c>
      <c r="H13903" s="8"/>
      <c r="I13903" s="8"/>
      <c r="J13903" s="8"/>
    </row>
    <row r="13904" spans="3:10" x14ac:dyDescent="0.25">
      <c r="C13904" s="5">
        <v>43325.375</v>
      </c>
      <c r="D13904" s="6">
        <v>12355.18</v>
      </c>
      <c r="E13904" s="6">
        <v>12362.46</v>
      </c>
      <c r="F13904" s="6">
        <v>12322.07</v>
      </c>
      <c r="G13904" s="6">
        <v>12336.72</v>
      </c>
      <c r="H13904" s="6"/>
      <c r="I13904" s="6"/>
      <c r="J13904" s="6"/>
    </row>
    <row r="13905" spans="3:10" x14ac:dyDescent="0.25">
      <c r="C13905" s="7">
        <v>43325.416666666664</v>
      </c>
      <c r="D13905" s="8">
        <v>12337.28</v>
      </c>
      <c r="E13905" s="8">
        <v>12377.01</v>
      </c>
      <c r="F13905" s="8">
        <v>12322.43</v>
      </c>
      <c r="G13905" s="8">
        <v>12332.57</v>
      </c>
      <c r="H13905" s="8"/>
      <c r="I13905" s="8"/>
      <c r="J13905" s="8"/>
    </row>
    <row r="13906" spans="3:10" x14ac:dyDescent="0.25">
      <c r="C13906" s="5">
        <v>43325.458333333336</v>
      </c>
      <c r="D13906" s="6">
        <v>12332.58</v>
      </c>
      <c r="E13906" s="6">
        <v>12381.5</v>
      </c>
      <c r="F13906" s="6">
        <v>12328.96</v>
      </c>
      <c r="G13906" s="6">
        <v>12378.52</v>
      </c>
      <c r="H13906" s="6"/>
      <c r="I13906" s="6"/>
      <c r="J13906" s="6"/>
    </row>
    <row r="13907" spans="3:10" x14ac:dyDescent="0.25">
      <c r="C13907" s="7">
        <v>43325.5</v>
      </c>
      <c r="D13907" s="8">
        <v>12377.77</v>
      </c>
      <c r="E13907" s="8">
        <v>12377.77</v>
      </c>
      <c r="F13907" s="8">
        <v>12340.26</v>
      </c>
      <c r="G13907" s="8">
        <v>12342.38</v>
      </c>
      <c r="H13907" s="8"/>
      <c r="I13907" s="8"/>
      <c r="J13907" s="8"/>
    </row>
    <row r="13908" spans="3:10" x14ac:dyDescent="0.25">
      <c r="C13908" s="5">
        <v>43325.541666666664</v>
      </c>
      <c r="D13908" s="6">
        <v>12341.88</v>
      </c>
      <c r="E13908" s="6">
        <v>12356.24</v>
      </c>
      <c r="F13908" s="6">
        <v>12333.86</v>
      </c>
      <c r="G13908" s="6">
        <v>12338.38</v>
      </c>
      <c r="H13908" s="6"/>
      <c r="I13908" s="6"/>
      <c r="J13908" s="6"/>
    </row>
    <row r="13909" spans="3:10" x14ac:dyDescent="0.25">
      <c r="C13909" s="7">
        <v>43325.583333333336</v>
      </c>
      <c r="D13909" s="8">
        <v>12336.88</v>
      </c>
      <c r="E13909" s="8">
        <v>12396.94</v>
      </c>
      <c r="F13909" s="8">
        <v>12334.02</v>
      </c>
      <c r="G13909" s="8">
        <v>12381.76</v>
      </c>
      <c r="H13909" s="8"/>
      <c r="I13909" s="8"/>
      <c r="J13909" s="8"/>
    </row>
    <row r="13910" spans="3:10" x14ac:dyDescent="0.25">
      <c r="C13910" s="5">
        <v>43325.625</v>
      </c>
      <c r="D13910" s="6">
        <v>12381.75</v>
      </c>
      <c r="E13910" s="6">
        <v>12395.87</v>
      </c>
      <c r="F13910" s="6">
        <v>12357.15</v>
      </c>
      <c r="G13910" s="6">
        <v>12360.83</v>
      </c>
      <c r="H13910" s="6"/>
      <c r="I13910" s="6"/>
      <c r="J13910" s="6"/>
    </row>
    <row r="13911" spans="3:10" x14ac:dyDescent="0.25">
      <c r="C13911" s="7">
        <v>43325.666666666664</v>
      </c>
      <c r="D13911" s="8">
        <v>12360.58</v>
      </c>
      <c r="E13911" s="8">
        <v>12383.76</v>
      </c>
      <c r="F13911" s="8">
        <v>12356.05</v>
      </c>
      <c r="G13911" s="8">
        <v>12380.72</v>
      </c>
      <c r="H13911" s="8"/>
      <c r="I13911" s="8"/>
      <c r="J13911" s="8"/>
    </row>
    <row r="13912" spans="3:10" x14ac:dyDescent="0.25">
      <c r="C13912" s="5">
        <v>43325.708333333336</v>
      </c>
      <c r="D13912" s="6">
        <v>12381.97</v>
      </c>
      <c r="E13912" s="6">
        <v>12395.03</v>
      </c>
      <c r="F13912" s="6">
        <v>12371.38</v>
      </c>
      <c r="G13912" s="6">
        <v>12378.88</v>
      </c>
      <c r="H13912" s="6"/>
      <c r="I13912" s="6"/>
      <c r="J13912" s="6"/>
    </row>
    <row r="13913" spans="3:10" x14ac:dyDescent="0.25">
      <c r="C13913" s="7">
        <v>43325.75</v>
      </c>
      <c r="D13913" s="8">
        <v>12379.13</v>
      </c>
      <c r="E13913" s="8">
        <v>12389.04</v>
      </c>
      <c r="F13913" s="8">
        <v>12345.34</v>
      </c>
      <c r="G13913" s="8">
        <v>12345.34</v>
      </c>
      <c r="H13913" s="8"/>
      <c r="I13913" s="8"/>
      <c r="J13913" s="8"/>
    </row>
    <row r="13914" spans="3:10" x14ac:dyDescent="0.25">
      <c r="C13914" s="5">
        <v>43325.791666666664</v>
      </c>
      <c r="D13914" s="6">
        <v>12345.09</v>
      </c>
      <c r="E13914" s="6">
        <v>12360.1</v>
      </c>
      <c r="F13914" s="6">
        <v>12340.6</v>
      </c>
      <c r="G13914" s="6">
        <v>12352.6</v>
      </c>
      <c r="H13914" s="6"/>
      <c r="I13914" s="6"/>
      <c r="J13914" s="6"/>
    </row>
    <row r="13915" spans="3:10" x14ac:dyDescent="0.25">
      <c r="C13915" s="7">
        <v>43325.833333333336</v>
      </c>
      <c r="D13915" s="8">
        <v>12352.35</v>
      </c>
      <c r="E13915" s="8">
        <v>12367.6</v>
      </c>
      <c r="F13915" s="8">
        <v>12340.84</v>
      </c>
      <c r="G13915" s="8">
        <v>12359.6</v>
      </c>
      <c r="H13915" s="8"/>
      <c r="I13915" s="8"/>
      <c r="J13915" s="8"/>
    </row>
    <row r="13916" spans="3:10" x14ac:dyDescent="0.25">
      <c r="C13916" s="5">
        <v>43325.875</v>
      </c>
      <c r="D13916" s="6">
        <v>12360.1</v>
      </c>
      <c r="E13916" s="6">
        <v>12375.1</v>
      </c>
      <c r="F13916" s="6">
        <v>12357.09</v>
      </c>
      <c r="G13916" s="6">
        <v>12361.59</v>
      </c>
      <c r="H13916" s="6"/>
      <c r="I13916" s="6"/>
      <c r="J13916" s="6"/>
    </row>
    <row r="13917" spans="3:10" x14ac:dyDescent="0.25">
      <c r="C13917" s="7">
        <v>43325.916666666664</v>
      </c>
      <c r="D13917" s="8">
        <v>12361.84</v>
      </c>
      <c r="E13917" s="8">
        <v>12370.84</v>
      </c>
      <c r="F13917" s="8">
        <v>12340.58</v>
      </c>
      <c r="G13917" s="8">
        <v>12351.58</v>
      </c>
      <c r="H13917" s="8"/>
      <c r="I13917" s="8"/>
      <c r="J13917" s="8"/>
    </row>
    <row r="13918" spans="3:10" x14ac:dyDescent="0.25">
      <c r="C13918" s="5">
        <v>43325.958333333336</v>
      </c>
      <c r="D13918" s="6">
        <v>12362.75</v>
      </c>
      <c r="E13918" s="6">
        <v>12366.58</v>
      </c>
      <c r="F13918" s="6">
        <v>12360.01</v>
      </c>
      <c r="G13918" s="6">
        <v>12360.01</v>
      </c>
      <c r="H13918" s="6"/>
      <c r="I13918" s="6"/>
      <c r="J13918" s="6"/>
    </row>
    <row r="13919" spans="3:10" x14ac:dyDescent="0.25">
      <c r="C13919" s="7">
        <v>43326.041666666664</v>
      </c>
      <c r="D13919" s="8">
        <v>12365.47</v>
      </c>
      <c r="E13919" s="8">
        <v>12379.32</v>
      </c>
      <c r="F13919" s="8">
        <v>12362.19</v>
      </c>
      <c r="G13919" s="8">
        <v>12377.63</v>
      </c>
      <c r="H13919" s="8"/>
      <c r="I13919" s="8"/>
      <c r="J13919" s="8"/>
    </row>
    <row r="13920" spans="3:10" x14ac:dyDescent="0.25">
      <c r="C13920" s="5">
        <v>43326.083333333336</v>
      </c>
      <c r="D13920" s="6">
        <v>12376.53</v>
      </c>
      <c r="E13920" s="6">
        <v>12378.72</v>
      </c>
      <c r="F13920" s="6">
        <v>12371.06</v>
      </c>
      <c r="G13920" s="6">
        <v>12372.15</v>
      </c>
      <c r="H13920" s="6"/>
      <c r="I13920" s="6"/>
      <c r="J13920" s="6"/>
    </row>
    <row r="13921" spans="3:10" x14ac:dyDescent="0.25">
      <c r="C13921" s="7">
        <v>43326.125</v>
      </c>
      <c r="D13921" s="8">
        <v>12372.7</v>
      </c>
      <c r="E13921" s="8">
        <v>12388.96</v>
      </c>
      <c r="F13921" s="8">
        <v>12372.7</v>
      </c>
      <c r="G13921" s="8">
        <v>12388.96</v>
      </c>
      <c r="H13921" s="8"/>
      <c r="I13921" s="8"/>
      <c r="J13921" s="8"/>
    </row>
    <row r="13922" spans="3:10" x14ac:dyDescent="0.25">
      <c r="C13922" s="5">
        <v>43326.166666666664</v>
      </c>
      <c r="D13922" s="6">
        <v>12388.85</v>
      </c>
      <c r="E13922" s="6">
        <v>12392.13</v>
      </c>
      <c r="F13922" s="6">
        <v>12376.81</v>
      </c>
      <c r="G13922" s="6">
        <v>12380.09</v>
      </c>
      <c r="H13922" s="6"/>
      <c r="I13922" s="6"/>
      <c r="J13922" s="6"/>
    </row>
    <row r="13923" spans="3:10" x14ac:dyDescent="0.25">
      <c r="C13923" s="7">
        <v>43326.208333333336</v>
      </c>
      <c r="D13923" s="8">
        <v>12379.55</v>
      </c>
      <c r="E13923" s="8">
        <v>12386.75</v>
      </c>
      <c r="F13923" s="8">
        <v>12371.35</v>
      </c>
      <c r="G13923" s="8">
        <v>12383.47</v>
      </c>
      <c r="H13923" s="8"/>
      <c r="I13923" s="8"/>
      <c r="J13923" s="8"/>
    </row>
    <row r="13924" spans="3:10" x14ac:dyDescent="0.25">
      <c r="C13924" s="5">
        <v>43326.25</v>
      </c>
      <c r="D13924" s="6">
        <v>12382.38</v>
      </c>
      <c r="E13924" s="6">
        <v>12392.12</v>
      </c>
      <c r="F13924" s="6">
        <v>12373.72</v>
      </c>
      <c r="G13924" s="6">
        <v>12392.12</v>
      </c>
      <c r="H13924" s="6"/>
      <c r="I13924" s="6"/>
      <c r="J13924" s="6"/>
    </row>
    <row r="13925" spans="3:10" x14ac:dyDescent="0.25">
      <c r="C13925" s="7">
        <v>43326.291666666664</v>
      </c>
      <c r="D13925" s="8">
        <v>12391.03</v>
      </c>
      <c r="E13925" s="8">
        <v>12399.61</v>
      </c>
      <c r="F13925" s="8">
        <v>12390.45</v>
      </c>
      <c r="G13925" s="8">
        <v>12390.45</v>
      </c>
      <c r="H13925" s="8"/>
      <c r="I13925" s="8"/>
      <c r="J13925" s="8"/>
    </row>
    <row r="13926" spans="3:10" x14ac:dyDescent="0.25">
      <c r="C13926" s="5">
        <v>43326.333333333336</v>
      </c>
      <c r="D13926" s="6">
        <v>12390.46</v>
      </c>
      <c r="E13926" s="6">
        <v>12395.05</v>
      </c>
      <c r="F13926" s="6">
        <v>12384.17</v>
      </c>
      <c r="G13926" s="6">
        <v>12384.17</v>
      </c>
      <c r="H13926" s="6"/>
      <c r="I13926" s="6"/>
      <c r="J13926" s="6"/>
    </row>
    <row r="13927" spans="3:10" x14ac:dyDescent="0.25">
      <c r="C13927" s="7">
        <v>43326.375</v>
      </c>
      <c r="D13927" s="8">
        <v>12381.64</v>
      </c>
      <c r="E13927" s="8">
        <v>12431.56</v>
      </c>
      <c r="F13927" s="8">
        <v>12380.64</v>
      </c>
      <c r="G13927" s="8">
        <v>12423.71</v>
      </c>
      <c r="H13927" s="8"/>
      <c r="I13927" s="8"/>
      <c r="J13927" s="8"/>
    </row>
    <row r="13928" spans="3:10" x14ac:dyDescent="0.25">
      <c r="C13928" s="5">
        <v>43326.416666666664</v>
      </c>
      <c r="D13928" s="6">
        <v>12424.21</v>
      </c>
      <c r="E13928" s="6">
        <v>12460.76</v>
      </c>
      <c r="F13928" s="6">
        <v>12416.9</v>
      </c>
      <c r="G13928" s="6">
        <v>12443.84</v>
      </c>
      <c r="H13928" s="6"/>
      <c r="I13928" s="6"/>
      <c r="J13928" s="6"/>
    </row>
    <row r="13929" spans="3:10" x14ac:dyDescent="0.25">
      <c r="C13929" s="7">
        <v>43326.458333333336</v>
      </c>
      <c r="D13929" s="8">
        <v>12443.83</v>
      </c>
      <c r="E13929" s="8">
        <v>12449.75</v>
      </c>
      <c r="F13929" s="8">
        <v>12387.61</v>
      </c>
      <c r="G13929" s="8">
        <v>12398.82</v>
      </c>
      <c r="H13929" s="8"/>
      <c r="I13929" s="8"/>
      <c r="J13929" s="8"/>
    </row>
    <row r="13930" spans="3:10" x14ac:dyDescent="0.25">
      <c r="C13930" s="5">
        <v>43326.5</v>
      </c>
      <c r="D13930" s="6">
        <v>12399.06</v>
      </c>
      <c r="E13930" s="6">
        <v>12424.86</v>
      </c>
      <c r="F13930" s="6">
        <v>12382.16</v>
      </c>
      <c r="G13930" s="6">
        <v>12384</v>
      </c>
      <c r="H13930" s="6"/>
      <c r="I13930" s="6"/>
      <c r="J13930" s="6"/>
    </row>
    <row r="13931" spans="3:10" x14ac:dyDescent="0.25">
      <c r="C13931" s="7">
        <v>43326.541666666664</v>
      </c>
      <c r="D13931" s="8">
        <v>12383.99</v>
      </c>
      <c r="E13931" s="8">
        <v>12401.4</v>
      </c>
      <c r="F13931" s="8">
        <v>12376.95</v>
      </c>
      <c r="G13931" s="8">
        <v>12382.85</v>
      </c>
      <c r="H13931" s="8"/>
      <c r="I13931" s="8"/>
      <c r="J13931" s="8"/>
    </row>
    <row r="13932" spans="3:10" x14ac:dyDescent="0.25">
      <c r="C13932" s="5">
        <v>43326.583333333336</v>
      </c>
      <c r="D13932" s="6">
        <v>12381.6</v>
      </c>
      <c r="E13932" s="6">
        <v>12386.23</v>
      </c>
      <c r="F13932" s="6">
        <v>12366.31</v>
      </c>
      <c r="G13932" s="6">
        <v>12374.1</v>
      </c>
      <c r="H13932" s="6"/>
      <c r="I13932" s="6"/>
      <c r="J13932" s="6"/>
    </row>
    <row r="13933" spans="3:10" x14ac:dyDescent="0.25">
      <c r="C13933" s="7">
        <v>43326.625</v>
      </c>
      <c r="D13933" s="8">
        <v>12373.85</v>
      </c>
      <c r="E13933" s="8">
        <v>12383.31</v>
      </c>
      <c r="F13933" s="8">
        <v>12360.41</v>
      </c>
      <c r="G13933" s="8">
        <v>12376.13</v>
      </c>
      <c r="H13933" s="8"/>
      <c r="I13933" s="8"/>
      <c r="J13933" s="8"/>
    </row>
    <row r="13934" spans="3:10" x14ac:dyDescent="0.25">
      <c r="C13934" s="5">
        <v>43326.666666666664</v>
      </c>
      <c r="D13934" s="6">
        <v>12375.63</v>
      </c>
      <c r="E13934" s="6">
        <v>12376.39</v>
      </c>
      <c r="F13934" s="6">
        <v>12326.55</v>
      </c>
      <c r="G13934" s="6">
        <v>12334.04</v>
      </c>
      <c r="H13934" s="6"/>
      <c r="I13934" s="6"/>
      <c r="J13934" s="6"/>
    </row>
    <row r="13935" spans="3:10" x14ac:dyDescent="0.25">
      <c r="C13935" s="7">
        <v>43326.708333333336</v>
      </c>
      <c r="D13935" s="8">
        <v>12333.29</v>
      </c>
      <c r="E13935" s="8">
        <v>12374.02</v>
      </c>
      <c r="F13935" s="8">
        <v>12292.37</v>
      </c>
      <c r="G13935" s="8">
        <v>12362.03</v>
      </c>
      <c r="H13935" s="8"/>
      <c r="I13935" s="8"/>
      <c r="J13935" s="8"/>
    </row>
    <row r="13936" spans="3:10" x14ac:dyDescent="0.25">
      <c r="C13936" s="5">
        <v>43326.75</v>
      </c>
      <c r="D13936" s="6">
        <v>12362.28</v>
      </c>
      <c r="E13936" s="6">
        <v>12389.52</v>
      </c>
      <c r="F13936" s="6">
        <v>12344.78</v>
      </c>
      <c r="G13936" s="6">
        <v>12376.01</v>
      </c>
      <c r="H13936" s="6"/>
      <c r="I13936" s="6"/>
      <c r="J13936" s="6"/>
    </row>
    <row r="13937" spans="3:10" x14ac:dyDescent="0.25">
      <c r="C13937" s="7">
        <v>43326.791666666664</v>
      </c>
      <c r="D13937" s="8">
        <v>12375.76</v>
      </c>
      <c r="E13937" s="8">
        <v>12405.34</v>
      </c>
      <c r="F13937" s="8">
        <v>12375.76</v>
      </c>
      <c r="G13937" s="8">
        <v>12391.52</v>
      </c>
      <c r="H13937" s="8"/>
      <c r="I13937" s="8"/>
      <c r="J13937" s="8"/>
    </row>
    <row r="13938" spans="3:10" x14ac:dyDescent="0.25">
      <c r="C13938" s="5">
        <v>43326.833333333336</v>
      </c>
      <c r="D13938" s="6">
        <v>12391.52</v>
      </c>
      <c r="E13938" s="6">
        <v>12425.28</v>
      </c>
      <c r="F13938" s="6">
        <v>12391.02</v>
      </c>
      <c r="G13938" s="6">
        <v>12424.53</v>
      </c>
      <c r="H13938" s="6"/>
      <c r="I13938" s="6"/>
      <c r="J13938" s="6"/>
    </row>
    <row r="13939" spans="3:10" x14ac:dyDescent="0.25">
      <c r="C13939" s="7">
        <v>43326.875</v>
      </c>
      <c r="D13939" s="8">
        <v>12424.78</v>
      </c>
      <c r="E13939" s="8">
        <v>12427.03</v>
      </c>
      <c r="F13939" s="8">
        <v>12407.77</v>
      </c>
      <c r="G13939" s="8">
        <v>12420.27</v>
      </c>
      <c r="H13939" s="8"/>
      <c r="I13939" s="8"/>
      <c r="J13939" s="8"/>
    </row>
    <row r="13940" spans="3:10" x14ac:dyDescent="0.25">
      <c r="C13940" s="5">
        <v>43326.916666666664</v>
      </c>
      <c r="D13940" s="6">
        <v>12420.27</v>
      </c>
      <c r="E13940" s="6">
        <v>12429.52</v>
      </c>
      <c r="F13940" s="6">
        <v>12394</v>
      </c>
      <c r="G13940" s="6">
        <v>12414.5</v>
      </c>
      <c r="H13940" s="6"/>
      <c r="I13940" s="6"/>
      <c r="J13940" s="6"/>
    </row>
    <row r="13941" spans="3:10" x14ac:dyDescent="0.25">
      <c r="C13941" s="7">
        <v>43326.958333333336</v>
      </c>
      <c r="D13941" s="8">
        <v>12412.59</v>
      </c>
      <c r="E13941" s="8">
        <v>12419.14</v>
      </c>
      <c r="F13941" s="8">
        <v>12411.5</v>
      </c>
      <c r="G13941" s="8">
        <v>12415.87</v>
      </c>
      <c r="H13941" s="8"/>
      <c r="I13941" s="8"/>
      <c r="J13941" s="8"/>
    </row>
    <row r="13942" spans="3:10" x14ac:dyDescent="0.25">
      <c r="C13942" s="5">
        <v>43327.041666666664</v>
      </c>
      <c r="D13942" s="6">
        <v>12415.86</v>
      </c>
      <c r="E13942" s="6">
        <v>12416.95</v>
      </c>
      <c r="F13942" s="6">
        <v>12404.3</v>
      </c>
      <c r="G13942" s="6">
        <v>12406.58</v>
      </c>
      <c r="H13942" s="6"/>
      <c r="I13942" s="6"/>
      <c r="J13942" s="6"/>
    </row>
    <row r="13943" spans="3:10" x14ac:dyDescent="0.25">
      <c r="C13943" s="7">
        <v>43327.083333333336</v>
      </c>
      <c r="D13943" s="8">
        <v>12407.67</v>
      </c>
      <c r="E13943" s="8">
        <v>12411.85</v>
      </c>
      <c r="F13943" s="8">
        <v>12404.29</v>
      </c>
      <c r="G13943" s="8">
        <v>12410.75</v>
      </c>
      <c r="H13943" s="8"/>
      <c r="I13943" s="8"/>
      <c r="J13943" s="8"/>
    </row>
    <row r="13944" spans="3:10" x14ac:dyDescent="0.25">
      <c r="C13944" s="5">
        <v>43327.125</v>
      </c>
      <c r="D13944" s="6">
        <v>12411.3</v>
      </c>
      <c r="E13944" s="6">
        <v>12416.21</v>
      </c>
      <c r="F13944" s="6">
        <v>12407.47</v>
      </c>
      <c r="G13944" s="6">
        <v>12407.47</v>
      </c>
      <c r="H13944" s="6"/>
      <c r="I13944" s="6"/>
      <c r="J13944" s="6"/>
    </row>
    <row r="13945" spans="3:10" x14ac:dyDescent="0.25">
      <c r="C13945" s="7">
        <v>43327.166666666664</v>
      </c>
      <c r="D13945" s="8">
        <v>12407.55</v>
      </c>
      <c r="E13945" s="8">
        <v>12407.55</v>
      </c>
      <c r="F13945" s="8">
        <v>12392.4</v>
      </c>
      <c r="G13945" s="8">
        <v>12394.8</v>
      </c>
      <c r="H13945" s="8"/>
      <c r="I13945" s="8"/>
      <c r="J13945" s="8"/>
    </row>
    <row r="13946" spans="3:10" x14ac:dyDescent="0.25">
      <c r="C13946" s="5">
        <v>43327.208333333336</v>
      </c>
      <c r="D13946" s="6">
        <v>12395.35</v>
      </c>
      <c r="E13946" s="6">
        <v>12395.89</v>
      </c>
      <c r="F13946" s="6">
        <v>12381.24</v>
      </c>
      <c r="G13946" s="6">
        <v>12383.42</v>
      </c>
      <c r="H13946" s="6"/>
      <c r="I13946" s="6"/>
      <c r="J13946" s="6"/>
    </row>
    <row r="13947" spans="3:10" x14ac:dyDescent="0.25">
      <c r="C13947" s="7">
        <v>43327.25</v>
      </c>
      <c r="D13947" s="8">
        <v>12382.88</v>
      </c>
      <c r="E13947" s="8">
        <v>12382.88</v>
      </c>
      <c r="F13947" s="8">
        <v>12370.59</v>
      </c>
      <c r="G13947" s="8">
        <v>12374.96</v>
      </c>
      <c r="H13947" s="8"/>
      <c r="I13947" s="8"/>
      <c r="J13947" s="8"/>
    </row>
    <row r="13948" spans="3:10" x14ac:dyDescent="0.25">
      <c r="C13948" s="5">
        <v>43327.291666666664</v>
      </c>
      <c r="D13948" s="6">
        <v>12373.86</v>
      </c>
      <c r="E13948" s="6">
        <v>12375.06</v>
      </c>
      <c r="F13948" s="6">
        <v>12363.38</v>
      </c>
      <c r="G13948" s="6">
        <v>12375.06</v>
      </c>
      <c r="H13948" s="6"/>
      <c r="I13948" s="6"/>
      <c r="J13948" s="6"/>
    </row>
    <row r="13949" spans="3:10" x14ac:dyDescent="0.25">
      <c r="C13949" s="7">
        <v>43327.333333333336</v>
      </c>
      <c r="D13949" s="8">
        <v>12373.97</v>
      </c>
      <c r="E13949" s="8">
        <v>12381.79</v>
      </c>
      <c r="F13949" s="8">
        <v>12367.6</v>
      </c>
      <c r="G13949" s="8">
        <v>12379.73</v>
      </c>
      <c r="H13949" s="8"/>
      <c r="I13949" s="8"/>
      <c r="J13949" s="8"/>
    </row>
    <row r="13950" spans="3:10" x14ac:dyDescent="0.25">
      <c r="C13950" s="5">
        <v>43327.375</v>
      </c>
      <c r="D13950" s="6">
        <v>12372.89</v>
      </c>
      <c r="E13950" s="6">
        <v>12400.92</v>
      </c>
      <c r="F13950" s="6">
        <v>12364.37</v>
      </c>
      <c r="G13950" s="6">
        <v>12393.17</v>
      </c>
      <c r="H13950" s="6"/>
      <c r="I13950" s="6"/>
      <c r="J13950" s="6"/>
    </row>
    <row r="13951" spans="3:10" x14ac:dyDescent="0.25">
      <c r="C13951" s="7">
        <v>43327.416666666664</v>
      </c>
      <c r="D13951" s="8">
        <v>12394.45</v>
      </c>
      <c r="E13951" s="8">
        <v>12431.38</v>
      </c>
      <c r="F13951" s="8">
        <v>12379.12</v>
      </c>
      <c r="G13951" s="8">
        <v>12391.28</v>
      </c>
      <c r="H13951" s="8"/>
      <c r="I13951" s="8"/>
      <c r="J13951" s="8"/>
    </row>
    <row r="13952" spans="3:10" x14ac:dyDescent="0.25">
      <c r="C13952" s="5">
        <v>43327.458333333336</v>
      </c>
      <c r="D13952" s="6">
        <v>12392.78</v>
      </c>
      <c r="E13952" s="6">
        <v>12408.12</v>
      </c>
      <c r="F13952" s="6">
        <v>12368.43</v>
      </c>
      <c r="G13952" s="6">
        <v>12383.14</v>
      </c>
      <c r="H13952" s="6"/>
      <c r="I13952" s="6"/>
      <c r="J13952" s="6"/>
    </row>
    <row r="13953" spans="3:10" x14ac:dyDescent="0.25">
      <c r="C13953" s="7">
        <v>43327.5</v>
      </c>
      <c r="D13953" s="8">
        <v>12382.64</v>
      </c>
      <c r="E13953" s="8">
        <v>12388.29</v>
      </c>
      <c r="F13953" s="8">
        <v>12347.31</v>
      </c>
      <c r="G13953" s="8">
        <v>12349.54</v>
      </c>
      <c r="H13953" s="8"/>
      <c r="I13953" s="8"/>
      <c r="J13953" s="8"/>
    </row>
    <row r="13954" spans="3:10" x14ac:dyDescent="0.25">
      <c r="C13954" s="5">
        <v>43327.541666666664</v>
      </c>
      <c r="D13954" s="6">
        <v>12349.78</v>
      </c>
      <c r="E13954" s="6">
        <v>12356.67</v>
      </c>
      <c r="F13954" s="6">
        <v>12261.88</v>
      </c>
      <c r="G13954" s="6">
        <v>12270.51</v>
      </c>
      <c r="H13954" s="6"/>
      <c r="I13954" s="6"/>
      <c r="J13954" s="6"/>
    </row>
    <row r="13955" spans="3:10" x14ac:dyDescent="0.25">
      <c r="C13955" s="7">
        <v>43327.583333333336</v>
      </c>
      <c r="D13955" s="8">
        <v>12270</v>
      </c>
      <c r="E13955" s="8">
        <v>12281.73</v>
      </c>
      <c r="F13955" s="8">
        <v>12210.41</v>
      </c>
      <c r="G13955" s="8">
        <v>12227.84</v>
      </c>
      <c r="H13955" s="8"/>
      <c r="I13955" s="8"/>
      <c r="J13955" s="8"/>
    </row>
    <row r="13956" spans="3:10" x14ac:dyDescent="0.25">
      <c r="C13956" s="5">
        <v>43327.625</v>
      </c>
      <c r="D13956" s="6">
        <v>12227.83</v>
      </c>
      <c r="E13956" s="6">
        <v>12250.45</v>
      </c>
      <c r="F13956" s="6">
        <v>12209.16</v>
      </c>
      <c r="G13956" s="6">
        <v>12213.58</v>
      </c>
      <c r="H13956" s="6"/>
      <c r="I13956" s="6"/>
      <c r="J13956" s="6"/>
    </row>
    <row r="13957" spans="3:10" x14ac:dyDescent="0.25">
      <c r="C13957" s="7">
        <v>43327.666666666664</v>
      </c>
      <c r="D13957" s="8">
        <v>12213.33</v>
      </c>
      <c r="E13957" s="8">
        <v>12233.18</v>
      </c>
      <c r="F13957" s="8">
        <v>12176.59</v>
      </c>
      <c r="G13957" s="8">
        <v>12187.67</v>
      </c>
      <c r="H13957" s="8"/>
      <c r="I13957" s="8"/>
      <c r="J13957" s="8"/>
    </row>
    <row r="13958" spans="3:10" x14ac:dyDescent="0.25">
      <c r="C13958" s="5">
        <v>43327.708333333336</v>
      </c>
      <c r="D13958" s="6">
        <v>12187.68</v>
      </c>
      <c r="E13958" s="6">
        <v>12189.51</v>
      </c>
      <c r="F13958" s="6">
        <v>12118.68</v>
      </c>
      <c r="G13958" s="6">
        <v>12128.59</v>
      </c>
      <c r="H13958" s="6"/>
      <c r="I13958" s="6"/>
      <c r="J13958" s="6"/>
    </row>
    <row r="13959" spans="3:10" x14ac:dyDescent="0.25">
      <c r="C13959" s="7">
        <v>43327.75</v>
      </c>
      <c r="D13959" s="8">
        <v>12128.34</v>
      </c>
      <c r="E13959" s="8">
        <v>12168.96</v>
      </c>
      <c r="F13959" s="8">
        <v>12120.2</v>
      </c>
      <c r="G13959" s="8">
        <v>12125.94</v>
      </c>
      <c r="H13959" s="8"/>
      <c r="I13959" s="8"/>
      <c r="J13959" s="8"/>
    </row>
    <row r="13960" spans="3:10" x14ac:dyDescent="0.25">
      <c r="C13960" s="5">
        <v>43327.791666666664</v>
      </c>
      <c r="D13960" s="6">
        <v>12125.44</v>
      </c>
      <c r="E13960" s="6">
        <v>12173.8</v>
      </c>
      <c r="F13960" s="6">
        <v>12111.43</v>
      </c>
      <c r="G13960" s="6">
        <v>12170.52</v>
      </c>
      <c r="H13960" s="6"/>
      <c r="I13960" s="6"/>
      <c r="J13960" s="6"/>
    </row>
    <row r="13961" spans="3:10" x14ac:dyDescent="0.25">
      <c r="C13961" s="7">
        <v>43327.833333333336</v>
      </c>
      <c r="D13961" s="8">
        <v>12170.27</v>
      </c>
      <c r="E13961" s="8">
        <v>12183.78</v>
      </c>
      <c r="F13961" s="8">
        <v>12154.01</v>
      </c>
      <c r="G13961" s="8">
        <v>12173.02</v>
      </c>
      <c r="H13961" s="8"/>
      <c r="I13961" s="8"/>
      <c r="J13961" s="8"/>
    </row>
    <row r="13962" spans="3:10" x14ac:dyDescent="0.25">
      <c r="C13962" s="5">
        <v>43327.875</v>
      </c>
      <c r="D13962" s="6">
        <v>12172.77</v>
      </c>
      <c r="E13962" s="6">
        <v>12178.51</v>
      </c>
      <c r="F13962" s="6">
        <v>12154.25</v>
      </c>
      <c r="G13962" s="6">
        <v>12178.01</v>
      </c>
      <c r="H13962" s="6"/>
      <c r="I13962" s="6"/>
      <c r="J13962" s="6"/>
    </row>
    <row r="13963" spans="3:10" x14ac:dyDescent="0.25">
      <c r="C13963" s="7">
        <v>43327.916666666664</v>
      </c>
      <c r="D13963" s="8">
        <v>12177.51</v>
      </c>
      <c r="E13963" s="8">
        <v>12197.27</v>
      </c>
      <c r="F13963" s="8">
        <v>12172.5</v>
      </c>
      <c r="G13963" s="8">
        <v>12185.51</v>
      </c>
      <c r="H13963" s="8"/>
      <c r="I13963" s="8"/>
      <c r="J13963" s="8"/>
    </row>
    <row r="13964" spans="3:10" x14ac:dyDescent="0.25">
      <c r="C13964" s="5">
        <v>43327.958333333336</v>
      </c>
      <c r="D13964" s="6">
        <v>12176.17</v>
      </c>
      <c r="E13964" s="6">
        <v>12179.4</v>
      </c>
      <c r="F13964" s="6">
        <v>12174</v>
      </c>
      <c r="G13964" s="6">
        <v>12178.32</v>
      </c>
      <c r="H13964" s="6"/>
      <c r="I13964" s="6"/>
      <c r="J13964" s="6"/>
    </row>
    <row r="13965" spans="3:10" x14ac:dyDescent="0.25">
      <c r="C13965" s="7">
        <v>43328.041666666664</v>
      </c>
      <c r="D13965" s="8">
        <v>12175.07</v>
      </c>
      <c r="E13965" s="8">
        <v>12180.47</v>
      </c>
      <c r="F13965" s="8">
        <v>12169.68</v>
      </c>
      <c r="G13965" s="8">
        <v>12176.99</v>
      </c>
      <c r="H13965" s="8"/>
      <c r="I13965" s="8"/>
      <c r="J13965" s="8"/>
    </row>
    <row r="13966" spans="3:10" x14ac:dyDescent="0.25">
      <c r="C13966" s="5">
        <v>43328.083333333336</v>
      </c>
      <c r="D13966" s="6">
        <v>12175.91</v>
      </c>
      <c r="E13966" s="6">
        <v>12176.99</v>
      </c>
      <c r="F13966" s="6">
        <v>12169.51</v>
      </c>
      <c r="G13966" s="6">
        <v>12170.59</v>
      </c>
      <c r="H13966" s="6"/>
      <c r="I13966" s="6"/>
      <c r="J13966" s="6"/>
    </row>
    <row r="13967" spans="3:10" x14ac:dyDescent="0.25">
      <c r="C13967" s="7">
        <v>43328.125</v>
      </c>
      <c r="D13967" s="8">
        <v>12171.67</v>
      </c>
      <c r="E13967" s="8">
        <v>12174.36</v>
      </c>
      <c r="F13967" s="8">
        <v>12144.06</v>
      </c>
      <c r="G13967" s="8">
        <v>12159.84</v>
      </c>
      <c r="H13967" s="8"/>
      <c r="I13967" s="8"/>
      <c r="J13967" s="8"/>
    </row>
    <row r="13968" spans="3:10" x14ac:dyDescent="0.25">
      <c r="C13968" s="5">
        <v>43328.166666666664</v>
      </c>
      <c r="D13968" s="6">
        <v>12160.92</v>
      </c>
      <c r="E13968" s="6">
        <v>12223.18</v>
      </c>
      <c r="F13968" s="6">
        <v>12154.32</v>
      </c>
      <c r="G13968" s="6">
        <v>12206.78</v>
      </c>
      <c r="H13968" s="6"/>
      <c r="I13968" s="6"/>
      <c r="J13968" s="6"/>
    </row>
    <row r="13969" spans="3:10" x14ac:dyDescent="0.25">
      <c r="C13969" s="7">
        <v>43328.208333333336</v>
      </c>
      <c r="D13969" s="8">
        <v>12207.86</v>
      </c>
      <c r="E13969" s="8">
        <v>12229.46</v>
      </c>
      <c r="F13969" s="8">
        <v>12199.72</v>
      </c>
      <c r="G13969" s="8">
        <v>12204.03</v>
      </c>
      <c r="H13969" s="8"/>
      <c r="I13969" s="8"/>
      <c r="J13969" s="8"/>
    </row>
    <row r="13970" spans="3:10" x14ac:dyDescent="0.25">
      <c r="C13970" s="5">
        <v>43328.25</v>
      </c>
      <c r="D13970" s="6">
        <v>12205.11</v>
      </c>
      <c r="E13970" s="6">
        <v>12213</v>
      </c>
      <c r="F13970" s="6">
        <v>12197.56</v>
      </c>
      <c r="G13970" s="6">
        <v>12209.76</v>
      </c>
      <c r="H13970" s="6"/>
      <c r="I13970" s="6"/>
      <c r="J13970" s="6"/>
    </row>
    <row r="13971" spans="3:10" x14ac:dyDescent="0.25">
      <c r="C13971" s="7">
        <v>43328.291666666664</v>
      </c>
      <c r="D13971" s="8">
        <v>12210.84</v>
      </c>
      <c r="E13971" s="8">
        <v>12214.06</v>
      </c>
      <c r="F13971" s="8">
        <v>12203.11</v>
      </c>
      <c r="G13971" s="8">
        <v>12209.42</v>
      </c>
      <c r="H13971" s="8"/>
      <c r="I13971" s="8"/>
      <c r="J13971" s="8"/>
    </row>
    <row r="13972" spans="3:10" x14ac:dyDescent="0.25">
      <c r="C13972" s="5">
        <v>43328.333333333336</v>
      </c>
      <c r="D13972" s="6">
        <v>12208.35</v>
      </c>
      <c r="E13972" s="6">
        <v>12231.61</v>
      </c>
      <c r="F13972" s="6">
        <v>12206.21</v>
      </c>
      <c r="G13972" s="6">
        <v>12222.05</v>
      </c>
      <c r="H13972" s="6"/>
      <c r="I13972" s="6"/>
      <c r="J13972" s="6"/>
    </row>
    <row r="13973" spans="3:10" x14ac:dyDescent="0.25">
      <c r="C13973" s="7">
        <v>43328.375</v>
      </c>
      <c r="D13973" s="8">
        <v>12226.07</v>
      </c>
      <c r="E13973" s="8">
        <v>12232.79</v>
      </c>
      <c r="F13973" s="8">
        <v>12209.85</v>
      </c>
      <c r="G13973" s="8">
        <v>12215.64</v>
      </c>
      <c r="H13973" s="8"/>
      <c r="I13973" s="8"/>
      <c r="J13973" s="8"/>
    </row>
    <row r="13974" spans="3:10" x14ac:dyDescent="0.25">
      <c r="C13974" s="5">
        <v>43328.416666666664</v>
      </c>
      <c r="D13974" s="6">
        <v>12214.42</v>
      </c>
      <c r="E13974" s="6">
        <v>12214.42</v>
      </c>
      <c r="F13974" s="6">
        <v>12167.29</v>
      </c>
      <c r="G13974" s="6">
        <v>12185.55</v>
      </c>
      <c r="H13974" s="6"/>
      <c r="I13974" s="6"/>
      <c r="J13974" s="6"/>
    </row>
    <row r="13975" spans="3:10" x14ac:dyDescent="0.25">
      <c r="C13975" s="7">
        <v>43328.458333333336</v>
      </c>
      <c r="D13975" s="8">
        <v>12186.3</v>
      </c>
      <c r="E13975" s="8">
        <v>12219.05</v>
      </c>
      <c r="F13975" s="8">
        <v>12178.99</v>
      </c>
      <c r="G13975" s="8">
        <v>12196.94</v>
      </c>
      <c r="H13975" s="8"/>
      <c r="I13975" s="8"/>
      <c r="J13975" s="8"/>
    </row>
    <row r="13976" spans="3:10" x14ac:dyDescent="0.25">
      <c r="C13976" s="5">
        <v>43328.5</v>
      </c>
      <c r="D13976" s="6">
        <v>12197.44</v>
      </c>
      <c r="E13976" s="6">
        <v>12203.42</v>
      </c>
      <c r="F13976" s="6">
        <v>12183.9</v>
      </c>
      <c r="G13976" s="6">
        <v>12196.23</v>
      </c>
      <c r="H13976" s="6"/>
      <c r="I13976" s="6"/>
      <c r="J13976" s="6"/>
    </row>
    <row r="13977" spans="3:10" x14ac:dyDescent="0.25">
      <c r="C13977" s="7">
        <v>43328.541666666664</v>
      </c>
      <c r="D13977" s="8">
        <v>12196.73</v>
      </c>
      <c r="E13977" s="8">
        <v>12225.84</v>
      </c>
      <c r="F13977" s="8">
        <v>12193.19</v>
      </c>
      <c r="G13977" s="8">
        <v>12219.66</v>
      </c>
      <c r="H13977" s="8"/>
      <c r="I13977" s="8"/>
      <c r="J13977" s="8"/>
    </row>
    <row r="13978" spans="3:10" x14ac:dyDescent="0.25">
      <c r="C13978" s="5">
        <v>43328.583333333336</v>
      </c>
      <c r="D13978" s="6">
        <v>12218.91</v>
      </c>
      <c r="E13978" s="6">
        <v>12228.2</v>
      </c>
      <c r="F13978" s="6">
        <v>12192.76</v>
      </c>
      <c r="G13978" s="6">
        <v>12196.61</v>
      </c>
      <c r="H13978" s="6"/>
      <c r="I13978" s="6"/>
      <c r="J13978" s="6"/>
    </row>
    <row r="13979" spans="3:10" x14ac:dyDescent="0.25">
      <c r="C13979" s="7">
        <v>43328.625</v>
      </c>
      <c r="D13979" s="8">
        <v>12197.1</v>
      </c>
      <c r="E13979" s="8">
        <v>12211.5</v>
      </c>
      <c r="F13979" s="8">
        <v>12181.2</v>
      </c>
      <c r="G13979" s="8">
        <v>12185.49</v>
      </c>
      <c r="H13979" s="8"/>
      <c r="I13979" s="8"/>
      <c r="J13979" s="8"/>
    </row>
    <row r="13980" spans="3:10" x14ac:dyDescent="0.25">
      <c r="C13980" s="5">
        <v>43328.666666666664</v>
      </c>
      <c r="D13980" s="6">
        <v>12185.74</v>
      </c>
      <c r="E13980" s="6">
        <v>12200.93</v>
      </c>
      <c r="F13980" s="6">
        <v>12178.94</v>
      </c>
      <c r="G13980" s="6">
        <v>12187.77</v>
      </c>
      <c r="H13980" s="6"/>
      <c r="I13980" s="6"/>
      <c r="J13980" s="6"/>
    </row>
    <row r="13981" spans="3:10" x14ac:dyDescent="0.25">
      <c r="C13981" s="7">
        <v>43328.708333333336</v>
      </c>
      <c r="D13981" s="8">
        <v>12188.02</v>
      </c>
      <c r="E13981" s="8">
        <v>12222.27</v>
      </c>
      <c r="F13981" s="8">
        <v>12181.18</v>
      </c>
      <c r="G13981" s="8">
        <v>12219.05</v>
      </c>
      <c r="H13981" s="8"/>
      <c r="I13981" s="8"/>
      <c r="J13981" s="8"/>
    </row>
    <row r="13982" spans="3:10" x14ac:dyDescent="0.25">
      <c r="C13982" s="5">
        <v>43328.75</v>
      </c>
      <c r="D13982" s="6">
        <v>12219.55</v>
      </c>
      <c r="E13982" s="6">
        <v>12252.34</v>
      </c>
      <c r="F13982" s="6">
        <v>12218.05</v>
      </c>
      <c r="G13982" s="6">
        <v>12232.17</v>
      </c>
      <c r="H13982" s="6"/>
      <c r="I13982" s="6"/>
      <c r="J13982" s="6"/>
    </row>
    <row r="13983" spans="3:10" x14ac:dyDescent="0.25">
      <c r="C13983" s="7">
        <v>43328.791666666664</v>
      </c>
      <c r="D13983" s="8">
        <v>12232.42</v>
      </c>
      <c r="E13983" s="8">
        <v>12271.57</v>
      </c>
      <c r="F13983" s="8">
        <v>12223.8</v>
      </c>
      <c r="G13983" s="8">
        <v>12238.55</v>
      </c>
      <c r="H13983" s="8"/>
      <c r="I13983" s="8"/>
      <c r="J13983" s="8"/>
    </row>
    <row r="13984" spans="3:10" x14ac:dyDescent="0.25">
      <c r="C13984" s="5">
        <v>43328.833333333336</v>
      </c>
      <c r="D13984" s="6">
        <v>12239.05</v>
      </c>
      <c r="E13984" s="6">
        <v>12245.8</v>
      </c>
      <c r="F13984" s="6">
        <v>12233.55</v>
      </c>
      <c r="G13984" s="6">
        <v>12242.8</v>
      </c>
      <c r="H13984" s="6"/>
      <c r="I13984" s="6"/>
      <c r="J13984" s="6"/>
    </row>
    <row r="13985" spans="3:10" x14ac:dyDescent="0.25">
      <c r="C13985" s="7">
        <v>43328.875</v>
      </c>
      <c r="D13985" s="8">
        <v>12242.05</v>
      </c>
      <c r="E13985" s="8">
        <v>12242.8</v>
      </c>
      <c r="F13985" s="8">
        <v>12223.79</v>
      </c>
      <c r="G13985" s="8">
        <v>12227.54</v>
      </c>
      <c r="H13985" s="8"/>
      <c r="I13985" s="8"/>
      <c r="J13985" s="8"/>
    </row>
    <row r="13986" spans="3:10" x14ac:dyDescent="0.25">
      <c r="C13986" s="5">
        <v>43328.916666666664</v>
      </c>
      <c r="D13986" s="6">
        <v>12227.54</v>
      </c>
      <c r="E13986" s="6">
        <v>12235.04</v>
      </c>
      <c r="F13986" s="6">
        <v>12209.02</v>
      </c>
      <c r="G13986" s="6">
        <v>12225.28</v>
      </c>
      <c r="H13986" s="6"/>
      <c r="I13986" s="6"/>
      <c r="J13986" s="6"/>
    </row>
    <row r="13987" spans="3:10" x14ac:dyDescent="0.25">
      <c r="C13987" s="7">
        <v>43328.958333333336</v>
      </c>
      <c r="D13987" s="8">
        <v>12232.1</v>
      </c>
      <c r="E13987" s="8">
        <v>12232.1</v>
      </c>
      <c r="F13987" s="8">
        <v>12226.72</v>
      </c>
      <c r="G13987" s="8">
        <v>12226.72</v>
      </c>
      <c r="H13987" s="8"/>
      <c r="I13987" s="8"/>
      <c r="J13987" s="8"/>
    </row>
    <row r="13988" spans="3:10" x14ac:dyDescent="0.25">
      <c r="C13988" s="5">
        <v>43329.041666666664</v>
      </c>
      <c r="D13988" s="6">
        <v>12226.72</v>
      </c>
      <c r="E13988" s="6">
        <v>12226.72</v>
      </c>
      <c r="F13988" s="6">
        <v>12209.81</v>
      </c>
      <c r="G13988" s="6">
        <v>12219.49</v>
      </c>
      <c r="H13988" s="6"/>
      <c r="I13988" s="6"/>
      <c r="J13988" s="6"/>
    </row>
    <row r="13989" spans="3:10" x14ac:dyDescent="0.25">
      <c r="C13989" s="7">
        <v>43329.083333333336</v>
      </c>
      <c r="D13989" s="8">
        <v>12218.41</v>
      </c>
      <c r="E13989" s="8">
        <v>12221.56</v>
      </c>
      <c r="F13989" s="8">
        <v>12211.88</v>
      </c>
      <c r="G13989" s="8">
        <v>12218.33</v>
      </c>
      <c r="H13989" s="8"/>
      <c r="I13989" s="8"/>
      <c r="J13989" s="8"/>
    </row>
    <row r="13990" spans="3:10" x14ac:dyDescent="0.25">
      <c r="C13990" s="5">
        <v>43329.125</v>
      </c>
      <c r="D13990" s="6">
        <v>12219.41</v>
      </c>
      <c r="E13990" s="6">
        <v>12221.55</v>
      </c>
      <c r="F13990" s="6">
        <v>12212.95</v>
      </c>
      <c r="G13990" s="6">
        <v>12221.55</v>
      </c>
      <c r="H13990" s="6"/>
      <c r="I13990" s="6"/>
      <c r="J13990" s="6"/>
    </row>
    <row r="13991" spans="3:10" x14ac:dyDescent="0.25">
      <c r="C13991" s="7">
        <v>43329.166666666664</v>
      </c>
      <c r="D13991" s="8">
        <v>12221.57</v>
      </c>
      <c r="E13991" s="8">
        <v>12254.29</v>
      </c>
      <c r="F13991" s="8">
        <v>12220.49</v>
      </c>
      <c r="G13991" s="8">
        <v>12245.11</v>
      </c>
      <c r="H13991" s="8"/>
      <c r="I13991" s="8"/>
      <c r="J13991" s="8"/>
    </row>
    <row r="13992" spans="3:10" x14ac:dyDescent="0.25">
      <c r="C13992" s="5">
        <v>43329.208333333336</v>
      </c>
      <c r="D13992" s="6">
        <v>12246.19</v>
      </c>
      <c r="E13992" s="6">
        <v>12252.64</v>
      </c>
      <c r="F13992" s="6">
        <v>12238.66</v>
      </c>
      <c r="G13992" s="6">
        <v>12240.54</v>
      </c>
      <c r="H13992" s="6"/>
      <c r="I13992" s="6"/>
      <c r="J13992" s="6"/>
    </row>
    <row r="13993" spans="3:10" x14ac:dyDescent="0.25">
      <c r="C13993" s="7">
        <v>43329.25</v>
      </c>
      <c r="D13993" s="8">
        <v>12241.62</v>
      </c>
      <c r="E13993" s="8">
        <v>12242.71</v>
      </c>
      <c r="F13993" s="8">
        <v>12231.96</v>
      </c>
      <c r="G13993" s="8">
        <v>12240.56</v>
      </c>
      <c r="H13993" s="8"/>
      <c r="I13993" s="8"/>
      <c r="J13993" s="8"/>
    </row>
    <row r="13994" spans="3:10" x14ac:dyDescent="0.25">
      <c r="C13994" s="5">
        <v>43329.291666666664</v>
      </c>
      <c r="D13994" s="6">
        <v>12241.63</v>
      </c>
      <c r="E13994" s="6">
        <v>12244.85</v>
      </c>
      <c r="F13994" s="6">
        <v>12225.81</v>
      </c>
      <c r="G13994" s="6">
        <v>12227.96</v>
      </c>
      <c r="H13994" s="6"/>
      <c r="I13994" s="6"/>
      <c r="J13994" s="6"/>
    </row>
    <row r="13995" spans="3:10" x14ac:dyDescent="0.25">
      <c r="C13995" s="7">
        <v>43329.333333333336</v>
      </c>
      <c r="D13995" s="8">
        <v>12226.89</v>
      </c>
      <c r="E13995" s="8">
        <v>12237.27</v>
      </c>
      <c r="F13995" s="8">
        <v>12225.77</v>
      </c>
      <c r="G13995" s="8">
        <v>12234.79</v>
      </c>
      <c r="H13995" s="8"/>
      <c r="I13995" s="8"/>
      <c r="J13995" s="8"/>
    </row>
    <row r="13996" spans="3:10" x14ac:dyDescent="0.25">
      <c r="C13996" s="5">
        <v>43329.375</v>
      </c>
      <c r="D13996" s="6">
        <v>12245.16</v>
      </c>
      <c r="E13996" s="6">
        <v>12250.77</v>
      </c>
      <c r="F13996" s="6">
        <v>12227.51</v>
      </c>
      <c r="G13996" s="6">
        <v>12245.41</v>
      </c>
      <c r="H13996" s="6"/>
      <c r="I13996" s="6"/>
      <c r="J13996" s="6"/>
    </row>
    <row r="13997" spans="3:10" x14ac:dyDescent="0.25">
      <c r="C13997" s="7">
        <v>43329.416666666664</v>
      </c>
      <c r="D13997" s="8">
        <v>12242.94</v>
      </c>
      <c r="E13997" s="8">
        <v>12243.53</v>
      </c>
      <c r="F13997" s="8">
        <v>12213.46</v>
      </c>
      <c r="G13997" s="8">
        <v>12227.26</v>
      </c>
      <c r="H13997" s="8"/>
      <c r="I13997" s="8"/>
      <c r="J13997" s="8"/>
    </row>
    <row r="13998" spans="3:10" x14ac:dyDescent="0.25">
      <c r="C13998" s="5">
        <v>43329.458333333336</v>
      </c>
      <c r="D13998" s="6">
        <v>12228.01</v>
      </c>
      <c r="E13998" s="6">
        <v>12245.75</v>
      </c>
      <c r="F13998" s="6">
        <v>12219.8</v>
      </c>
      <c r="G13998" s="6">
        <v>12233.69</v>
      </c>
      <c r="H13998" s="6"/>
      <c r="I13998" s="6"/>
      <c r="J13998" s="6"/>
    </row>
    <row r="13999" spans="3:10" x14ac:dyDescent="0.25">
      <c r="C13999" s="7">
        <v>43329.5</v>
      </c>
      <c r="D13999" s="8">
        <v>12233.44</v>
      </c>
      <c r="E13999" s="8">
        <v>12234.2</v>
      </c>
      <c r="F13999" s="8">
        <v>12180.83</v>
      </c>
      <c r="G13999" s="8">
        <v>12190.02</v>
      </c>
      <c r="H13999" s="8"/>
      <c r="I13999" s="8"/>
      <c r="J13999" s="8"/>
    </row>
    <row r="14000" spans="3:10" x14ac:dyDescent="0.25">
      <c r="C14000" s="5">
        <v>43329.541666666664</v>
      </c>
      <c r="D14000" s="6">
        <v>12189.28</v>
      </c>
      <c r="E14000" s="6">
        <v>12212.78</v>
      </c>
      <c r="F14000" s="6">
        <v>12173.97</v>
      </c>
      <c r="G14000" s="6">
        <v>12204.87</v>
      </c>
      <c r="H14000" s="6"/>
      <c r="I14000" s="6"/>
      <c r="J14000" s="6"/>
    </row>
    <row r="14001" spans="3:10" x14ac:dyDescent="0.25">
      <c r="C14001" s="7">
        <v>43329.583333333336</v>
      </c>
      <c r="D14001" s="8">
        <v>12205.87</v>
      </c>
      <c r="E14001" s="8">
        <v>12210.89</v>
      </c>
      <c r="F14001" s="8">
        <v>12151.97</v>
      </c>
      <c r="G14001" s="8">
        <v>12168.09</v>
      </c>
      <c r="H14001" s="8"/>
      <c r="I14001" s="8"/>
      <c r="J14001" s="8"/>
    </row>
    <row r="14002" spans="3:10" x14ac:dyDescent="0.25">
      <c r="C14002" s="5">
        <v>43329.625</v>
      </c>
      <c r="D14002" s="6">
        <v>12168.09</v>
      </c>
      <c r="E14002" s="6">
        <v>12172.15</v>
      </c>
      <c r="F14002" s="6">
        <v>12133.92</v>
      </c>
      <c r="G14002" s="6">
        <v>12156.18</v>
      </c>
      <c r="H14002" s="6"/>
      <c r="I14002" s="6"/>
      <c r="J14002" s="6"/>
    </row>
    <row r="14003" spans="3:10" x14ac:dyDescent="0.25">
      <c r="C14003" s="7">
        <v>43329.666666666664</v>
      </c>
      <c r="D14003" s="8">
        <v>12155.68</v>
      </c>
      <c r="E14003" s="8">
        <v>12200.52</v>
      </c>
      <c r="F14003" s="8">
        <v>12140.49</v>
      </c>
      <c r="G14003" s="8">
        <v>12191.91</v>
      </c>
      <c r="H14003" s="8"/>
      <c r="I14003" s="8"/>
      <c r="J14003" s="8"/>
    </row>
    <row r="14004" spans="3:10" x14ac:dyDescent="0.25">
      <c r="C14004" s="5">
        <v>43329.708333333336</v>
      </c>
      <c r="D14004" s="6">
        <v>12192.16</v>
      </c>
      <c r="E14004" s="6">
        <v>12197.36</v>
      </c>
      <c r="F14004" s="6">
        <v>12141.02</v>
      </c>
      <c r="G14004" s="6">
        <v>12184.14</v>
      </c>
      <c r="H14004" s="6"/>
      <c r="I14004" s="6"/>
      <c r="J14004" s="6"/>
    </row>
    <row r="14005" spans="3:10" x14ac:dyDescent="0.25">
      <c r="C14005" s="7">
        <v>43329.75</v>
      </c>
      <c r="D14005" s="8">
        <v>12184.64</v>
      </c>
      <c r="E14005" s="8">
        <v>12227.9</v>
      </c>
      <c r="F14005" s="8">
        <v>12182.3</v>
      </c>
      <c r="G14005" s="8">
        <v>12223.95</v>
      </c>
      <c r="H14005" s="8"/>
      <c r="I14005" s="8"/>
      <c r="J14005" s="8"/>
    </row>
    <row r="14006" spans="3:10" x14ac:dyDescent="0.25">
      <c r="C14006" s="5">
        <v>43329.791666666664</v>
      </c>
      <c r="D14006" s="6">
        <v>12224.7</v>
      </c>
      <c r="E14006" s="6">
        <v>12226.29</v>
      </c>
      <c r="F14006" s="6">
        <v>12201.47</v>
      </c>
      <c r="G14006" s="6">
        <v>12202.62</v>
      </c>
      <c r="H14006" s="6"/>
      <c r="I14006" s="6"/>
      <c r="J14006" s="6"/>
    </row>
    <row r="14007" spans="3:10" x14ac:dyDescent="0.25">
      <c r="C14007" s="7">
        <v>43329.833333333336</v>
      </c>
      <c r="D14007" s="8">
        <v>12202.12</v>
      </c>
      <c r="E14007" s="8">
        <v>12222.62</v>
      </c>
      <c r="F14007" s="8">
        <v>12192.61</v>
      </c>
      <c r="G14007" s="8">
        <v>12219.12</v>
      </c>
      <c r="H14007" s="8"/>
      <c r="I14007" s="8"/>
      <c r="J14007" s="8"/>
    </row>
    <row r="14008" spans="3:10" x14ac:dyDescent="0.25">
      <c r="C14008" s="5">
        <v>43329.875</v>
      </c>
      <c r="D14008" s="6">
        <v>12218.87</v>
      </c>
      <c r="E14008" s="6">
        <v>12253.38</v>
      </c>
      <c r="F14008" s="6">
        <v>12218.12</v>
      </c>
      <c r="G14008" s="6">
        <v>12245.13</v>
      </c>
      <c r="H14008" s="6"/>
      <c r="I14008" s="6"/>
      <c r="J14008" s="6"/>
    </row>
    <row r="14009" spans="3:10" x14ac:dyDescent="0.25">
      <c r="C14009" s="7">
        <v>43329.916666666664</v>
      </c>
      <c r="D14009" s="8">
        <v>12245.63</v>
      </c>
      <c r="E14009" s="8">
        <v>12249.63</v>
      </c>
      <c r="F14009" s="8">
        <v>12227.11</v>
      </c>
      <c r="G14009" s="8">
        <v>12228.86</v>
      </c>
      <c r="H14009" s="8"/>
      <c r="I14009" s="8"/>
      <c r="J14009" s="8"/>
    </row>
    <row r="14010" spans="3:10" x14ac:dyDescent="0.25">
      <c r="C14010" s="5">
        <v>43332.041666666664</v>
      </c>
      <c r="D14010" s="6">
        <v>12234.26</v>
      </c>
      <c r="E14010" s="6">
        <v>12251.63</v>
      </c>
      <c r="F14010" s="6">
        <v>12234.26</v>
      </c>
      <c r="G14010" s="6">
        <v>12250.56</v>
      </c>
      <c r="H14010" s="6"/>
      <c r="I14010" s="6"/>
      <c r="J14010" s="6"/>
    </row>
    <row r="14011" spans="3:10" x14ac:dyDescent="0.25">
      <c r="C14011" s="7">
        <v>43332.083333333336</v>
      </c>
      <c r="D14011" s="8">
        <v>12251.63</v>
      </c>
      <c r="E14011" s="8">
        <v>12251.63</v>
      </c>
      <c r="F14011" s="8">
        <v>12241.47</v>
      </c>
      <c r="G14011" s="8">
        <v>12242.54</v>
      </c>
      <c r="H14011" s="8"/>
      <c r="I14011" s="8"/>
      <c r="J14011" s="8"/>
    </row>
    <row r="14012" spans="3:10" x14ac:dyDescent="0.25">
      <c r="C14012" s="5">
        <v>43332.125</v>
      </c>
      <c r="D14012" s="6">
        <v>12243.62</v>
      </c>
      <c r="E14012" s="6">
        <v>12250.05</v>
      </c>
      <c r="F14012" s="6">
        <v>12241.46</v>
      </c>
      <c r="G14012" s="6">
        <v>12241.46</v>
      </c>
      <c r="H14012" s="6"/>
      <c r="I14012" s="6"/>
      <c r="J14012" s="6"/>
    </row>
    <row r="14013" spans="3:10" x14ac:dyDescent="0.25">
      <c r="C14013" s="7">
        <v>43332.166666666664</v>
      </c>
      <c r="D14013" s="8">
        <v>12241.3</v>
      </c>
      <c r="E14013" s="8">
        <v>12243.75</v>
      </c>
      <c r="F14013" s="8">
        <v>12220.01</v>
      </c>
      <c r="G14013" s="8">
        <v>12234.24</v>
      </c>
      <c r="H14013" s="8"/>
      <c r="I14013" s="8"/>
      <c r="J14013" s="8"/>
    </row>
    <row r="14014" spans="3:10" x14ac:dyDescent="0.25">
      <c r="C14014" s="5">
        <v>43332.208333333336</v>
      </c>
      <c r="D14014" s="6">
        <v>12234.24</v>
      </c>
      <c r="E14014" s="6">
        <v>12243.89</v>
      </c>
      <c r="F14014" s="6">
        <v>12227.94</v>
      </c>
      <c r="G14014" s="6">
        <v>12227.94</v>
      </c>
      <c r="H14014" s="6"/>
      <c r="I14014" s="6"/>
      <c r="J14014" s="6"/>
    </row>
    <row r="14015" spans="3:10" x14ac:dyDescent="0.25">
      <c r="C14015" s="7">
        <v>43332.25</v>
      </c>
      <c r="D14015" s="8">
        <v>12229.01</v>
      </c>
      <c r="E14015" s="8">
        <v>12234.37</v>
      </c>
      <c r="F14015" s="8">
        <v>12224.72</v>
      </c>
      <c r="G14015" s="8">
        <v>12232.22</v>
      </c>
      <c r="H14015" s="8"/>
      <c r="I14015" s="8"/>
      <c r="J14015" s="8"/>
    </row>
    <row r="14016" spans="3:10" x14ac:dyDescent="0.25">
      <c r="C14016" s="5">
        <v>43332.291666666664</v>
      </c>
      <c r="D14016" s="6">
        <v>12231.15</v>
      </c>
      <c r="E14016" s="6">
        <v>12234.36</v>
      </c>
      <c r="F14016" s="6">
        <v>12225.35</v>
      </c>
      <c r="G14016" s="6">
        <v>12227.49</v>
      </c>
      <c r="H14016" s="6"/>
      <c r="I14016" s="6"/>
      <c r="J14016" s="6"/>
    </row>
    <row r="14017" spans="3:10" x14ac:dyDescent="0.25">
      <c r="C14017" s="7">
        <v>43332.333333333336</v>
      </c>
      <c r="D14017" s="8">
        <v>12224.27</v>
      </c>
      <c r="E14017" s="8">
        <v>12233.29</v>
      </c>
      <c r="F14017" s="8">
        <v>12221.35</v>
      </c>
      <c r="G14017" s="8">
        <v>12232.22</v>
      </c>
      <c r="H14017" s="8"/>
      <c r="I14017" s="8"/>
      <c r="J14017" s="8"/>
    </row>
    <row r="14018" spans="3:10" x14ac:dyDescent="0.25">
      <c r="C14018" s="5">
        <v>43332.375</v>
      </c>
      <c r="D14018" s="6">
        <v>12248.47</v>
      </c>
      <c r="E14018" s="6">
        <v>12270.08</v>
      </c>
      <c r="F14018" s="6">
        <v>12234.26</v>
      </c>
      <c r="G14018" s="6">
        <v>12253.02</v>
      </c>
      <c r="H14018" s="6"/>
      <c r="I14018" s="6"/>
      <c r="J14018" s="6"/>
    </row>
    <row r="14019" spans="3:10" x14ac:dyDescent="0.25">
      <c r="C14019" s="7">
        <v>43332.416666666664</v>
      </c>
      <c r="D14019" s="8">
        <v>12254.32</v>
      </c>
      <c r="E14019" s="8">
        <v>12341.33</v>
      </c>
      <c r="F14019" s="8">
        <v>12246.71</v>
      </c>
      <c r="G14019" s="8">
        <v>12340.94</v>
      </c>
      <c r="H14019" s="8"/>
      <c r="I14019" s="8"/>
      <c r="J14019" s="8"/>
    </row>
    <row r="14020" spans="3:10" x14ac:dyDescent="0.25">
      <c r="C14020" s="5">
        <v>43332.458333333336</v>
      </c>
      <c r="D14020" s="6">
        <v>12341.19</v>
      </c>
      <c r="E14020" s="6">
        <v>12353.25</v>
      </c>
      <c r="F14020" s="6">
        <v>12322.35</v>
      </c>
      <c r="G14020" s="6">
        <v>12328.8</v>
      </c>
      <c r="H14020" s="6"/>
      <c r="I14020" s="6"/>
      <c r="J14020" s="6"/>
    </row>
    <row r="14021" spans="3:10" x14ac:dyDescent="0.25">
      <c r="C14021" s="7">
        <v>43332.5</v>
      </c>
      <c r="D14021" s="8">
        <v>12328.96</v>
      </c>
      <c r="E14021" s="8">
        <v>12352.61</v>
      </c>
      <c r="F14021" s="8">
        <v>12316.81</v>
      </c>
      <c r="G14021" s="8">
        <v>12347.15</v>
      </c>
      <c r="H14021" s="8"/>
      <c r="I14021" s="8"/>
      <c r="J14021" s="8"/>
    </row>
    <row r="14022" spans="3:10" x14ac:dyDescent="0.25">
      <c r="C14022" s="5">
        <v>43332.541666666664</v>
      </c>
      <c r="D14022" s="6">
        <v>12346.9</v>
      </c>
      <c r="E14022" s="6">
        <v>12348.22</v>
      </c>
      <c r="F14022" s="6">
        <v>12311.12</v>
      </c>
      <c r="G14022" s="6">
        <v>12328.13</v>
      </c>
      <c r="H14022" s="6"/>
      <c r="I14022" s="6"/>
      <c r="J14022" s="6"/>
    </row>
    <row r="14023" spans="3:10" x14ac:dyDescent="0.25">
      <c r="C14023" s="7">
        <v>43332.583333333336</v>
      </c>
      <c r="D14023" s="8">
        <v>12328.88</v>
      </c>
      <c r="E14023" s="8">
        <v>12335.83</v>
      </c>
      <c r="F14023" s="8">
        <v>12316</v>
      </c>
      <c r="G14023" s="8">
        <v>12330.63</v>
      </c>
      <c r="H14023" s="8"/>
      <c r="I14023" s="8"/>
      <c r="J14023" s="8"/>
    </row>
    <row r="14024" spans="3:10" x14ac:dyDescent="0.25">
      <c r="C14024" s="5">
        <v>43332.625</v>
      </c>
      <c r="D14024" s="6">
        <v>12331.13</v>
      </c>
      <c r="E14024" s="6">
        <v>12360.01</v>
      </c>
      <c r="F14024" s="6">
        <v>12327.42</v>
      </c>
      <c r="G14024" s="6">
        <v>12344</v>
      </c>
      <c r="H14024" s="6"/>
      <c r="I14024" s="6"/>
      <c r="J14024" s="6"/>
    </row>
    <row r="14025" spans="3:10" x14ac:dyDescent="0.25">
      <c r="C14025" s="7">
        <v>43332.666666666664</v>
      </c>
      <c r="D14025" s="8">
        <v>12344.01</v>
      </c>
      <c r="E14025" s="8">
        <v>12363.26</v>
      </c>
      <c r="F14025" s="8">
        <v>12338.78</v>
      </c>
      <c r="G14025" s="8">
        <v>12351.95</v>
      </c>
      <c r="H14025" s="8"/>
      <c r="I14025" s="8"/>
      <c r="J14025" s="8"/>
    </row>
    <row r="14026" spans="3:10" x14ac:dyDescent="0.25">
      <c r="C14026" s="5">
        <v>43332.708333333336</v>
      </c>
      <c r="D14026" s="6">
        <v>12351.45</v>
      </c>
      <c r="E14026" s="6">
        <v>12374.63</v>
      </c>
      <c r="F14026" s="6">
        <v>12337.56</v>
      </c>
      <c r="G14026" s="6">
        <v>12341.29</v>
      </c>
      <c r="H14026" s="6"/>
      <c r="I14026" s="6"/>
      <c r="J14026" s="6"/>
    </row>
    <row r="14027" spans="3:10" x14ac:dyDescent="0.25">
      <c r="C14027" s="7">
        <v>43332.75</v>
      </c>
      <c r="D14027" s="8">
        <v>12341.29</v>
      </c>
      <c r="E14027" s="8">
        <v>12356.56</v>
      </c>
      <c r="F14027" s="8">
        <v>12326.1</v>
      </c>
      <c r="G14027" s="8">
        <v>12329.35</v>
      </c>
      <c r="H14027" s="8"/>
      <c r="I14027" s="8"/>
      <c r="J14027" s="8"/>
    </row>
    <row r="14028" spans="3:10" x14ac:dyDescent="0.25">
      <c r="C14028" s="5">
        <v>43332.791666666664</v>
      </c>
      <c r="D14028" s="6">
        <v>12329.1</v>
      </c>
      <c r="E14028" s="6">
        <v>12332.05</v>
      </c>
      <c r="F14028" s="6">
        <v>12319.4</v>
      </c>
      <c r="G14028" s="6">
        <v>12327.5</v>
      </c>
      <c r="H14028" s="6"/>
      <c r="I14028" s="6"/>
      <c r="J14028" s="6"/>
    </row>
    <row r="14029" spans="3:10" x14ac:dyDescent="0.25">
      <c r="C14029" s="7">
        <v>43332.833333333336</v>
      </c>
      <c r="D14029" s="8">
        <v>12327.25</v>
      </c>
      <c r="E14029" s="8">
        <v>12338.5</v>
      </c>
      <c r="F14029" s="8">
        <v>12319.49</v>
      </c>
      <c r="G14029" s="8">
        <v>12338.5</v>
      </c>
      <c r="H14029" s="8"/>
      <c r="I14029" s="8"/>
      <c r="J14029" s="8"/>
    </row>
    <row r="14030" spans="3:10" x14ac:dyDescent="0.25">
      <c r="C14030" s="5">
        <v>43332.875</v>
      </c>
      <c r="D14030" s="6">
        <v>12338</v>
      </c>
      <c r="E14030" s="6">
        <v>12338.5</v>
      </c>
      <c r="F14030" s="6">
        <v>12322.48</v>
      </c>
      <c r="G14030" s="6">
        <v>12325.48</v>
      </c>
      <c r="H14030" s="6"/>
      <c r="I14030" s="6"/>
      <c r="J14030" s="6"/>
    </row>
    <row r="14031" spans="3:10" x14ac:dyDescent="0.25">
      <c r="C14031" s="7">
        <v>43332.916666666664</v>
      </c>
      <c r="D14031" s="8">
        <v>12324.73</v>
      </c>
      <c r="E14031" s="8">
        <v>12335.48</v>
      </c>
      <c r="F14031" s="8">
        <v>12314.97</v>
      </c>
      <c r="G14031" s="8">
        <v>12316.72</v>
      </c>
      <c r="H14031" s="8"/>
      <c r="I14031" s="8"/>
      <c r="J14031" s="8"/>
    </row>
    <row r="14032" spans="3:10" x14ac:dyDescent="0.25">
      <c r="C14032" s="5">
        <v>43332.958333333336</v>
      </c>
      <c r="D14032" s="6">
        <v>12313.62</v>
      </c>
      <c r="E14032" s="6">
        <v>12314.69</v>
      </c>
      <c r="F14032" s="6">
        <v>12308.23</v>
      </c>
      <c r="G14032" s="6">
        <v>12310.38</v>
      </c>
      <c r="H14032" s="6"/>
      <c r="I14032" s="6"/>
      <c r="J14032" s="6"/>
    </row>
    <row r="14033" spans="3:10" x14ac:dyDescent="0.25">
      <c r="C14033" s="7">
        <v>43333.041666666664</v>
      </c>
      <c r="D14033" s="8">
        <v>12308.22</v>
      </c>
      <c r="E14033" s="8">
        <v>12314.21</v>
      </c>
      <c r="F14033" s="8">
        <v>12305.99</v>
      </c>
      <c r="G14033" s="8">
        <v>12312.21</v>
      </c>
      <c r="H14033" s="8"/>
      <c r="I14033" s="8"/>
      <c r="J14033" s="8"/>
    </row>
    <row r="14034" spans="3:10" x14ac:dyDescent="0.25">
      <c r="C14034" s="5">
        <v>43333.083333333336</v>
      </c>
      <c r="D14034" s="6">
        <v>12313.29</v>
      </c>
      <c r="E14034" s="6">
        <v>12313.29</v>
      </c>
      <c r="F14034" s="6">
        <v>12306.82</v>
      </c>
      <c r="G14034" s="6">
        <v>12307.89</v>
      </c>
      <c r="H14034" s="6"/>
      <c r="I14034" s="6"/>
      <c r="J14034" s="6"/>
    </row>
    <row r="14035" spans="3:10" x14ac:dyDescent="0.25">
      <c r="C14035" s="7">
        <v>43333.125</v>
      </c>
      <c r="D14035" s="8">
        <v>12308.43</v>
      </c>
      <c r="E14035" s="8">
        <v>12308.97</v>
      </c>
      <c r="F14035" s="8">
        <v>12289.27</v>
      </c>
      <c r="G14035" s="8">
        <v>12301.27</v>
      </c>
      <c r="H14035" s="8"/>
      <c r="I14035" s="8"/>
      <c r="J14035" s="8"/>
    </row>
    <row r="14036" spans="3:10" x14ac:dyDescent="0.25">
      <c r="C14036" s="5">
        <v>43333.166666666664</v>
      </c>
      <c r="D14036" s="6">
        <v>12300.73</v>
      </c>
      <c r="E14036" s="6">
        <v>12317.48</v>
      </c>
      <c r="F14036" s="6">
        <v>12299.7</v>
      </c>
      <c r="G14036" s="6">
        <v>12313.17</v>
      </c>
      <c r="H14036" s="6"/>
      <c r="I14036" s="6"/>
      <c r="J14036" s="6"/>
    </row>
    <row r="14037" spans="3:10" x14ac:dyDescent="0.25">
      <c r="C14037" s="7">
        <v>43333.208333333336</v>
      </c>
      <c r="D14037" s="8">
        <v>12314.25</v>
      </c>
      <c r="E14037" s="8">
        <v>12322.78</v>
      </c>
      <c r="F14037" s="8">
        <v>12311.02</v>
      </c>
      <c r="G14037" s="8">
        <v>12318.13</v>
      </c>
      <c r="H14037" s="8"/>
      <c r="I14037" s="8"/>
      <c r="J14037" s="8"/>
    </row>
    <row r="14038" spans="3:10" x14ac:dyDescent="0.25">
      <c r="C14038" s="5">
        <v>43333.25</v>
      </c>
      <c r="D14038" s="6">
        <v>12317.05</v>
      </c>
      <c r="E14038" s="6">
        <v>12321.32</v>
      </c>
      <c r="F14038" s="6">
        <v>12315.97</v>
      </c>
      <c r="G14038" s="6">
        <v>12320.24</v>
      </c>
      <c r="H14038" s="6"/>
      <c r="I14038" s="6"/>
      <c r="J14038" s="6"/>
    </row>
    <row r="14039" spans="3:10" x14ac:dyDescent="0.25">
      <c r="C14039" s="7">
        <v>43333.291666666664</v>
      </c>
      <c r="D14039" s="8">
        <v>12319.7</v>
      </c>
      <c r="E14039" s="8">
        <v>12322.21</v>
      </c>
      <c r="F14039" s="8">
        <v>12317.98</v>
      </c>
      <c r="G14039" s="8">
        <v>12322.21</v>
      </c>
      <c r="H14039" s="8"/>
      <c r="I14039" s="8"/>
      <c r="J14039" s="8"/>
    </row>
    <row r="14040" spans="3:10" x14ac:dyDescent="0.25">
      <c r="C14040" s="5">
        <v>43333.333333333336</v>
      </c>
      <c r="D14040" s="6">
        <v>12323.29</v>
      </c>
      <c r="E14040" s="6">
        <v>12324.28</v>
      </c>
      <c r="F14040" s="6">
        <v>12317.34</v>
      </c>
      <c r="G14040" s="6">
        <v>12323.27</v>
      </c>
      <c r="H14040" s="6"/>
      <c r="I14040" s="6"/>
      <c r="J14040" s="6"/>
    </row>
    <row r="14041" spans="3:10" x14ac:dyDescent="0.25">
      <c r="C14041" s="7">
        <v>43333.375</v>
      </c>
      <c r="D14041" s="8">
        <v>12329.05</v>
      </c>
      <c r="E14041" s="8">
        <v>12336.21</v>
      </c>
      <c r="F14041" s="8">
        <v>12310.33</v>
      </c>
      <c r="G14041" s="8">
        <v>12317.43</v>
      </c>
      <c r="H14041" s="8"/>
      <c r="I14041" s="8"/>
      <c r="J14041" s="8"/>
    </row>
    <row r="14042" spans="3:10" x14ac:dyDescent="0.25">
      <c r="C14042" s="5">
        <v>43333.416666666664</v>
      </c>
      <c r="D14042" s="6">
        <v>12316.96</v>
      </c>
      <c r="E14042" s="6">
        <v>12364.65</v>
      </c>
      <c r="F14042" s="6">
        <v>12308.88</v>
      </c>
      <c r="G14042" s="6">
        <v>12360.44</v>
      </c>
      <c r="H14042" s="6"/>
      <c r="I14042" s="6"/>
      <c r="J14042" s="6"/>
    </row>
    <row r="14043" spans="3:10" x14ac:dyDescent="0.25">
      <c r="C14043" s="7">
        <v>43333.458333333336</v>
      </c>
      <c r="D14043" s="8">
        <v>12360.43</v>
      </c>
      <c r="E14043" s="8">
        <v>12400.28</v>
      </c>
      <c r="F14043" s="8">
        <v>12359.51</v>
      </c>
      <c r="G14043" s="8">
        <v>12393.44</v>
      </c>
      <c r="H14043" s="8"/>
      <c r="I14043" s="8"/>
      <c r="J14043" s="8"/>
    </row>
    <row r="14044" spans="3:10" x14ac:dyDescent="0.25">
      <c r="C14044" s="5">
        <v>43333.5</v>
      </c>
      <c r="D14044" s="6">
        <v>12392.94</v>
      </c>
      <c r="E14044" s="6">
        <v>12417.79</v>
      </c>
      <c r="F14044" s="6">
        <v>12387.13</v>
      </c>
      <c r="G14044" s="6">
        <v>12410.93</v>
      </c>
      <c r="H14044" s="6"/>
      <c r="I14044" s="6"/>
      <c r="J14044" s="6"/>
    </row>
    <row r="14045" spans="3:10" x14ac:dyDescent="0.25">
      <c r="C14045" s="7">
        <v>43333.541666666664</v>
      </c>
      <c r="D14045" s="8">
        <v>12411.43</v>
      </c>
      <c r="E14045" s="8">
        <v>12433.34</v>
      </c>
      <c r="F14045" s="8">
        <v>12403.37</v>
      </c>
      <c r="G14045" s="8">
        <v>12409.56</v>
      </c>
      <c r="H14045" s="8"/>
      <c r="I14045" s="8"/>
      <c r="J14045" s="8"/>
    </row>
    <row r="14046" spans="3:10" x14ac:dyDescent="0.25">
      <c r="C14046" s="5">
        <v>43333.583333333336</v>
      </c>
      <c r="D14046" s="6">
        <v>12410.06</v>
      </c>
      <c r="E14046" s="6">
        <v>12416.61</v>
      </c>
      <c r="F14046" s="6">
        <v>12403.11</v>
      </c>
      <c r="G14046" s="6">
        <v>12413.62</v>
      </c>
      <c r="H14046" s="6"/>
      <c r="I14046" s="6"/>
      <c r="J14046" s="6"/>
    </row>
    <row r="14047" spans="3:10" x14ac:dyDescent="0.25">
      <c r="C14047" s="7">
        <v>43333.625</v>
      </c>
      <c r="D14047" s="8">
        <v>12413.62</v>
      </c>
      <c r="E14047" s="8">
        <v>12418.61</v>
      </c>
      <c r="F14047" s="8">
        <v>12406.32</v>
      </c>
      <c r="G14047" s="8">
        <v>12417.56</v>
      </c>
      <c r="H14047" s="8"/>
      <c r="I14047" s="8"/>
      <c r="J14047" s="8"/>
    </row>
    <row r="14048" spans="3:10" x14ac:dyDescent="0.25">
      <c r="C14048" s="5">
        <v>43333.666666666664</v>
      </c>
      <c r="D14048" s="6">
        <v>12417.57</v>
      </c>
      <c r="E14048" s="6">
        <v>12429.45</v>
      </c>
      <c r="F14048" s="6">
        <v>12409.67</v>
      </c>
      <c r="G14048" s="6">
        <v>12409.71</v>
      </c>
      <c r="H14048" s="6"/>
      <c r="I14048" s="6"/>
      <c r="J14048" s="6"/>
    </row>
    <row r="14049" spans="3:10" x14ac:dyDescent="0.25">
      <c r="C14049" s="7">
        <v>43333.708333333336</v>
      </c>
      <c r="D14049" s="8">
        <v>12410.71</v>
      </c>
      <c r="E14049" s="8">
        <v>12414.65</v>
      </c>
      <c r="F14049" s="8">
        <v>12367.2</v>
      </c>
      <c r="G14049" s="8">
        <v>12394.36</v>
      </c>
      <c r="H14049" s="8"/>
      <c r="I14049" s="8"/>
      <c r="J14049" s="8"/>
    </row>
    <row r="14050" spans="3:10" x14ac:dyDescent="0.25">
      <c r="C14050" s="5">
        <v>43333.75</v>
      </c>
      <c r="D14050" s="6">
        <v>12394.11</v>
      </c>
      <c r="E14050" s="6">
        <v>12408.08</v>
      </c>
      <c r="F14050" s="6">
        <v>12376.12</v>
      </c>
      <c r="G14050" s="6">
        <v>12403.88</v>
      </c>
      <c r="H14050" s="6"/>
      <c r="I14050" s="6"/>
      <c r="J14050" s="6"/>
    </row>
    <row r="14051" spans="3:10" x14ac:dyDescent="0.25">
      <c r="C14051" s="7">
        <v>43333.791666666664</v>
      </c>
      <c r="D14051" s="8">
        <v>12403.88</v>
      </c>
      <c r="E14051" s="8">
        <v>12414.34</v>
      </c>
      <c r="F14051" s="8">
        <v>12402.83</v>
      </c>
      <c r="G14051" s="8">
        <v>12408.48</v>
      </c>
      <c r="H14051" s="8"/>
      <c r="I14051" s="8"/>
      <c r="J14051" s="8"/>
    </row>
    <row r="14052" spans="3:10" x14ac:dyDescent="0.25">
      <c r="C14052" s="5">
        <v>43333.833333333336</v>
      </c>
      <c r="D14052" s="6">
        <v>12408.48</v>
      </c>
      <c r="E14052" s="6">
        <v>12408.98</v>
      </c>
      <c r="F14052" s="6">
        <v>12398.21</v>
      </c>
      <c r="G14052" s="6">
        <v>12399.46</v>
      </c>
      <c r="H14052" s="6"/>
      <c r="I14052" s="6"/>
      <c r="J14052" s="6"/>
    </row>
    <row r="14053" spans="3:10" x14ac:dyDescent="0.25">
      <c r="C14053" s="7">
        <v>43333.875</v>
      </c>
      <c r="D14053" s="8">
        <v>12399.21</v>
      </c>
      <c r="E14053" s="8">
        <v>12399.96</v>
      </c>
      <c r="F14053" s="8">
        <v>12380.94</v>
      </c>
      <c r="G14053" s="8">
        <v>12385.94</v>
      </c>
      <c r="H14053" s="8"/>
      <c r="I14053" s="8"/>
      <c r="J14053" s="8"/>
    </row>
    <row r="14054" spans="3:10" x14ac:dyDescent="0.25">
      <c r="C14054" s="5">
        <v>43333.916666666664</v>
      </c>
      <c r="D14054" s="6">
        <v>12385.69</v>
      </c>
      <c r="E14054" s="6">
        <v>12391.94</v>
      </c>
      <c r="F14054" s="6">
        <v>12380.44</v>
      </c>
      <c r="G14054" s="6">
        <v>12384.93</v>
      </c>
      <c r="H14054" s="6"/>
      <c r="I14054" s="6"/>
      <c r="J14054" s="6"/>
    </row>
    <row r="14055" spans="3:10" x14ac:dyDescent="0.25">
      <c r="C14055" s="7">
        <v>43333.958333333336</v>
      </c>
      <c r="D14055" s="8">
        <v>12373.14</v>
      </c>
      <c r="E14055" s="8">
        <v>12373.68</v>
      </c>
      <c r="F14055" s="8">
        <v>12333.66</v>
      </c>
      <c r="G14055" s="8">
        <v>12349.22</v>
      </c>
      <c r="H14055" s="8"/>
      <c r="I14055" s="8"/>
      <c r="J14055" s="8"/>
    </row>
    <row r="14056" spans="3:10" x14ac:dyDescent="0.25">
      <c r="C14056" s="5">
        <v>43334.041666666664</v>
      </c>
      <c r="D14056" s="6">
        <v>12339.48</v>
      </c>
      <c r="E14056" s="6">
        <v>12347.55</v>
      </c>
      <c r="F14056" s="6">
        <v>12325.75</v>
      </c>
      <c r="G14056" s="6">
        <v>12327.91</v>
      </c>
      <c r="H14056" s="6"/>
      <c r="I14056" s="6"/>
      <c r="J14056" s="6"/>
    </row>
    <row r="14057" spans="3:10" x14ac:dyDescent="0.25">
      <c r="C14057" s="7">
        <v>43334.083333333336</v>
      </c>
      <c r="D14057" s="8">
        <v>12328.99</v>
      </c>
      <c r="E14057" s="8">
        <v>12329.9</v>
      </c>
      <c r="F14057" s="8">
        <v>12313.51</v>
      </c>
      <c r="G14057" s="8">
        <v>12319.09</v>
      </c>
      <c r="H14057" s="8"/>
      <c r="I14057" s="8"/>
      <c r="J14057" s="8"/>
    </row>
    <row r="14058" spans="3:10" x14ac:dyDescent="0.25">
      <c r="C14058" s="5">
        <v>43334.125</v>
      </c>
      <c r="D14058" s="6">
        <v>12320.17</v>
      </c>
      <c r="E14058" s="6">
        <v>12335.81</v>
      </c>
      <c r="F14058" s="6">
        <v>12314.76</v>
      </c>
      <c r="G14058" s="6">
        <v>12334.73</v>
      </c>
      <c r="H14058" s="6"/>
      <c r="I14058" s="6"/>
      <c r="J14058" s="6"/>
    </row>
    <row r="14059" spans="3:10" x14ac:dyDescent="0.25">
      <c r="C14059" s="7">
        <v>43334.166666666664</v>
      </c>
      <c r="D14059" s="8">
        <v>12335.27</v>
      </c>
      <c r="E14059" s="8">
        <v>12346.32</v>
      </c>
      <c r="F14059" s="8">
        <v>12333.59</v>
      </c>
      <c r="G14059" s="8">
        <v>12342.01</v>
      </c>
      <c r="H14059" s="8"/>
      <c r="I14059" s="8"/>
      <c r="J14059" s="8"/>
    </row>
    <row r="14060" spans="3:10" x14ac:dyDescent="0.25">
      <c r="C14060" s="5">
        <v>43334.208333333336</v>
      </c>
      <c r="D14060" s="6">
        <v>12340.93</v>
      </c>
      <c r="E14060" s="6">
        <v>12368.79</v>
      </c>
      <c r="F14060" s="6">
        <v>12340.93</v>
      </c>
      <c r="G14060" s="6">
        <v>12362.38</v>
      </c>
      <c r="H14060" s="6"/>
      <c r="I14060" s="6"/>
      <c r="J14060" s="6"/>
    </row>
    <row r="14061" spans="3:10" x14ac:dyDescent="0.25">
      <c r="C14061" s="7">
        <v>43334.25</v>
      </c>
      <c r="D14061" s="8">
        <v>12363.46</v>
      </c>
      <c r="E14061" s="8">
        <v>12376.25</v>
      </c>
      <c r="F14061" s="8">
        <v>12361.3</v>
      </c>
      <c r="G14061" s="8">
        <v>12370.01</v>
      </c>
      <c r="H14061" s="8"/>
      <c r="I14061" s="8"/>
      <c r="J14061" s="8"/>
    </row>
    <row r="14062" spans="3:10" x14ac:dyDescent="0.25">
      <c r="C14062" s="5">
        <v>43334.291666666664</v>
      </c>
      <c r="D14062" s="6">
        <v>12368.92</v>
      </c>
      <c r="E14062" s="6">
        <v>12370</v>
      </c>
      <c r="F14062" s="6">
        <v>12356.19</v>
      </c>
      <c r="G14062" s="6">
        <v>12357.31</v>
      </c>
      <c r="H14062" s="6"/>
      <c r="I14062" s="6"/>
      <c r="J14062" s="6"/>
    </row>
    <row r="14063" spans="3:10" x14ac:dyDescent="0.25">
      <c r="C14063" s="7">
        <v>43334.333333333336</v>
      </c>
      <c r="D14063" s="8">
        <v>12358.39</v>
      </c>
      <c r="E14063" s="8">
        <v>12361.73</v>
      </c>
      <c r="F14063" s="8">
        <v>12351.07</v>
      </c>
      <c r="G14063" s="8">
        <v>12352.15</v>
      </c>
      <c r="H14063" s="8"/>
      <c r="I14063" s="8"/>
      <c r="J14063" s="8"/>
    </row>
    <row r="14064" spans="3:10" x14ac:dyDescent="0.25">
      <c r="C14064" s="5">
        <v>43334.375</v>
      </c>
      <c r="D14064" s="6">
        <v>12359.67</v>
      </c>
      <c r="E14064" s="6">
        <v>12371.74</v>
      </c>
      <c r="F14064" s="6">
        <v>12333.9</v>
      </c>
      <c r="G14064" s="6">
        <v>12342.09</v>
      </c>
      <c r="H14064" s="6"/>
      <c r="I14064" s="6"/>
      <c r="J14064" s="6"/>
    </row>
    <row r="14065" spans="3:10" x14ac:dyDescent="0.25">
      <c r="C14065" s="7">
        <v>43334.416666666664</v>
      </c>
      <c r="D14065" s="8">
        <v>12343.88</v>
      </c>
      <c r="E14065" s="8">
        <v>12423.42</v>
      </c>
      <c r="F14065" s="8">
        <v>12343.31</v>
      </c>
      <c r="G14065" s="8">
        <v>12415.89</v>
      </c>
      <c r="H14065" s="8"/>
      <c r="I14065" s="8"/>
      <c r="J14065" s="8"/>
    </row>
    <row r="14066" spans="3:10" x14ac:dyDescent="0.25">
      <c r="C14066" s="5">
        <v>43334.458333333336</v>
      </c>
      <c r="D14066" s="6">
        <v>12416.39</v>
      </c>
      <c r="E14066" s="6">
        <v>12441.81</v>
      </c>
      <c r="F14066" s="6">
        <v>12409.41</v>
      </c>
      <c r="G14066" s="6">
        <v>12426.23</v>
      </c>
      <c r="H14066" s="6"/>
      <c r="I14066" s="6"/>
      <c r="J14066" s="6"/>
    </row>
    <row r="14067" spans="3:10" x14ac:dyDescent="0.25">
      <c r="C14067" s="7">
        <v>43334.5</v>
      </c>
      <c r="D14067" s="8">
        <v>12425.73</v>
      </c>
      <c r="E14067" s="8">
        <v>12427.43</v>
      </c>
      <c r="F14067" s="8">
        <v>12370.45</v>
      </c>
      <c r="G14067" s="8">
        <v>12376.53</v>
      </c>
      <c r="H14067" s="8"/>
      <c r="I14067" s="8"/>
      <c r="J14067" s="8"/>
    </row>
    <row r="14068" spans="3:10" x14ac:dyDescent="0.25">
      <c r="C14068" s="5">
        <v>43334.541666666664</v>
      </c>
      <c r="D14068" s="6">
        <v>12376.03</v>
      </c>
      <c r="E14068" s="6">
        <v>12416.86</v>
      </c>
      <c r="F14068" s="6">
        <v>12374.91</v>
      </c>
      <c r="G14068" s="6">
        <v>12406.58</v>
      </c>
      <c r="H14068" s="6"/>
      <c r="I14068" s="6"/>
      <c r="J14068" s="6"/>
    </row>
    <row r="14069" spans="3:10" x14ac:dyDescent="0.25">
      <c r="C14069" s="7">
        <v>43334.583333333336</v>
      </c>
      <c r="D14069" s="8">
        <v>12407.08</v>
      </c>
      <c r="E14069" s="8">
        <v>12416.44</v>
      </c>
      <c r="F14069" s="8">
        <v>12393.53</v>
      </c>
      <c r="G14069" s="8">
        <v>12398.92</v>
      </c>
      <c r="H14069" s="8"/>
      <c r="I14069" s="8"/>
      <c r="J14069" s="8"/>
    </row>
    <row r="14070" spans="3:10" x14ac:dyDescent="0.25">
      <c r="C14070" s="5">
        <v>43334.625</v>
      </c>
      <c r="D14070" s="6">
        <v>12398.67</v>
      </c>
      <c r="E14070" s="6">
        <v>12405.93</v>
      </c>
      <c r="F14070" s="6">
        <v>12343.61</v>
      </c>
      <c r="G14070" s="6">
        <v>12373.99</v>
      </c>
      <c r="H14070" s="6"/>
      <c r="I14070" s="6"/>
      <c r="J14070" s="6"/>
    </row>
    <row r="14071" spans="3:10" x14ac:dyDescent="0.25">
      <c r="C14071" s="7">
        <v>43334.666666666664</v>
      </c>
      <c r="D14071" s="8">
        <v>12373.24</v>
      </c>
      <c r="E14071" s="8">
        <v>12379.01</v>
      </c>
      <c r="F14071" s="8">
        <v>12349.2</v>
      </c>
      <c r="G14071" s="8">
        <v>12355.06</v>
      </c>
      <c r="H14071" s="8"/>
      <c r="I14071" s="8"/>
      <c r="J14071" s="8"/>
    </row>
    <row r="14072" spans="3:10" x14ac:dyDescent="0.25">
      <c r="C14072" s="5">
        <v>43334.708333333336</v>
      </c>
      <c r="D14072" s="6">
        <v>12354.81</v>
      </c>
      <c r="E14072" s="6">
        <v>12393.03</v>
      </c>
      <c r="F14072" s="6">
        <v>12354.81</v>
      </c>
      <c r="G14072" s="6">
        <v>12380.4</v>
      </c>
      <c r="H14072" s="6"/>
      <c r="I14072" s="6"/>
      <c r="J14072" s="6"/>
    </row>
    <row r="14073" spans="3:10" x14ac:dyDescent="0.25">
      <c r="C14073" s="7">
        <v>43334.75</v>
      </c>
      <c r="D14073" s="8">
        <v>12380.41</v>
      </c>
      <c r="E14073" s="8">
        <v>12403.89</v>
      </c>
      <c r="F14073" s="8">
        <v>12372.09</v>
      </c>
      <c r="G14073" s="8">
        <v>12394.33</v>
      </c>
      <c r="H14073" s="8"/>
      <c r="I14073" s="8"/>
      <c r="J14073" s="8"/>
    </row>
    <row r="14074" spans="3:10" x14ac:dyDescent="0.25">
      <c r="C14074" s="5">
        <v>43334.791666666664</v>
      </c>
      <c r="D14074" s="6">
        <v>12394.83</v>
      </c>
      <c r="E14074" s="6">
        <v>12398.08</v>
      </c>
      <c r="F14074" s="6">
        <v>12377.97</v>
      </c>
      <c r="G14074" s="6">
        <v>12382.62</v>
      </c>
      <c r="H14074" s="6"/>
      <c r="I14074" s="6"/>
      <c r="J14074" s="6"/>
    </row>
    <row r="14075" spans="3:10" x14ac:dyDescent="0.25">
      <c r="C14075" s="7">
        <v>43334.833333333336</v>
      </c>
      <c r="D14075" s="8">
        <v>12382.37</v>
      </c>
      <c r="E14075" s="8">
        <v>12391.86</v>
      </c>
      <c r="F14075" s="8">
        <v>12377.11</v>
      </c>
      <c r="G14075" s="8">
        <v>12388.36</v>
      </c>
      <c r="H14075" s="8"/>
      <c r="I14075" s="8"/>
      <c r="J14075" s="8"/>
    </row>
    <row r="14076" spans="3:10" x14ac:dyDescent="0.25">
      <c r="C14076" s="5">
        <v>43334.875</v>
      </c>
      <c r="D14076" s="6">
        <v>12388.61</v>
      </c>
      <c r="E14076" s="6">
        <v>12389.86</v>
      </c>
      <c r="F14076" s="6">
        <v>12367.85</v>
      </c>
      <c r="G14076" s="6">
        <v>12378.85</v>
      </c>
      <c r="H14076" s="6"/>
      <c r="I14076" s="6"/>
      <c r="J14076" s="6"/>
    </row>
    <row r="14077" spans="3:10" x14ac:dyDescent="0.25">
      <c r="C14077" s="7">
        <v>43334.916666666664</v>
      </c>
      <c r="D14077" s="8">
        <v>12379.6</v>
      </c>
      <c r="E14077" s="8">
        <v>12384.85</v>
      </c>
      <c r="F14077" s="8">
        <v>12372.09</v>
      </c>
      <c r="G14077" s="8">
        <v>12378.24</v>
      </c>
      <c r="H14077" s="8"/>
      <c r="I14077" s="8"/>
      <c r="J14077" s="8"/>
    </row>
    <row r="14078" spans="3:10" x14ac:dyDescent="0.25">
      <c r="C14078" s="5">
        <v>43334.958333333336</v>
      </c>
      <c r="D14078" s="6">
        <v>12363.51</v>
      </c>
      <c r="E14078" s="6">
        <v>12367.83</v>
      </c>
      <c r="F14078" s="6">
        <v>12360.27</v>
      </c>
      <c r="G14078" s="6">
        <v>12365.67</v>
      </c>
      <c r="H14078" s="6"/>
      <c r="I14078" s="6"/>
      <c r="J14078" s="6"/>
    </row>
    <row r="14079" spans="3:10" x14ac:dyDescent="0.25">
      <c r="C14079" s="7">
        <v>43335.041666666664</v>
      </c>
      <c r="D14079" s="8">
        <v>12366.74</v>
      </c>
      <c r="E14079" s="8">
        <v>12384.54</v>
      </c>
      <c r="F14079" s="8">
        <v>12366.74</v>
      </c>
      <c r="G14079" s="8">
        <v>12381.3</v>
      </c>
      <c r="H14079" s="8"/>
      <c r="I14079" s="8"/>
      <c r="J14079" s="8"/>
    </row>
    <row r="14080" spans="3:10" x14ac:dyDescent="0.25">
      <c r="C14080" s="5">
        <v>43335.083333333336</v>
      </c>
      <c r="D14080" s="6">
        <v>12380.21</v>
      </c>
      <c r="E14080" s="6">
        <v>12381.29</v>
      </c>
      <c r="F14080" s="6">
        <v>12376.88</v>
      </c>
      <c r="G14080" s="6">
        <v>12376.88</v>
      </c>
      <c r="H14080" s="6"/>
      <c r="I14080" s="6"/>
      <c r="J14080" s="6"/>
    </row>
    <row r="14081" spans="3:10" x14ac:dyDescent="0.25">
      <c r="C14081" s="7">
        <v>43335.125</v>
      </c>
      <c r="D14081" s="8">
        <v>12375.8</v>
      </c>
      <c r="E14081" s="8">
        <v>12375.8</v>
      </c>
      <c r="F14081" s="8">
        <v>12369.05</v>
      </c>
      <c r="G14081" s="8">
        <v>12370.13</v>
      </c>
      <c r="H14081" s="8"/>
      <c r="I14081" s="8"/>
      <c r="J14081" s="8"/>
    </row>
    <row r="14082" spans="3:10" x14ac:dyDescent="0.25">
      <c r="C14082" s="5">
        <v>43335.166666666664</v>
      </c>
      <c r="D14082" s="6">
        <v>12368.92</v>
      </c>
      <c r="E14082" s="6">
        <v>12375.4</v>
      </c>
      <c r="F14082" s="6">
        <v>12349.53</v>
      </c>
      <c r="G14082" s="6">
        <v>12353.77</v>
      </c>
      <c r="H14082" s="6"/>
      <c r="I14082" s="6"/>
      <c r="J14082" s="6"/>
    </row>
    <row r="14083" spans="3:10" x14ac:dyDescent="0.25">
      <c r="C14083" s="7">
        <v>43335.208333333336</v>
      </c>
      <c r="D14083" s="8">
        <v>12352.69</v>
      </c>
      <c r="E14083" s="8">
        <v>12362.23</v>
      </c>
      <c r="F14083" s="8">
        <v>12352.5</v>
      </c>
      <c r="G14083" s="8">
        <v>12352.5</v>
      </c>
      <c r="H14083" s="8"/>
      <c r="I14083" s="8"/>
      <c r="J14083" s="8"/>
    </row>
    <row r="14084" spans="3:10" x14ac:dyDescent="0.25">
      <c r="C14084" s="5">
        <v>43335.25</v>
      </c>
      <c r="D14084" s="6">
        <v>12351.42</v>
      </c>
      <c r="E14084" s="6">
        <v>12356.82</v>
      </c>
      <c r="F14084" s="6">
        <v>12346.11</v>
      </c>
      <c r="G14084" s="6">
        <v>12355.59</v>
      </c>
      <c r="H14084" s="6"/>
      <c r="I14084" s="6"/>
      <c r="J14084" s="6"/>
    </row>
    <row r="14085" spans="3:10" x14ac:dyDescent="0.25">
      <c r="C14085" s="7">
        <v>43335.291666666664</v>
      </c>
      <c r="D14085" s="8">
        <v>12355.65</v>
      </c>
      <c r="E14085" s="8">
        <v>12362.13</v>
      </c>
      <c r="F14085" s="8">
        <v>12351.1</v>
      </c>
      <c r="G14085" s="8">
        <v>12351.64</v>
      </c>
      <c r="H14085" s="8"/>
      <c r="I14085" s="8"/>
      <c r="J14085" s="8"/>
    </row>
    <row r="14086" spans="3:10" x14ac:dyDescent="0.25">
      <c r="C14086" s="5">
        <v>43335.333333333336</v>
      </c>
      <c r="D14086" s="6">
        <v>12352.72</v>
      </c>
      <c r="E14086" s="6">
        <v>12364.01</v>
      </c>
      <c r="F14086" s="6">
        <v>12347.31</v>
      </c>
      <c r="G14086" s="6">
        <v>12364.01</v>
      </c>
      <c r="H14086" s="6"/>
      <c r="I14086" s="6"/>
      <c r="J14086" s="6"/>
    </row>
    <row r="14087" spans="3:10" x14ac:dyDescent="0.25">
      <c r="C14087" s="7">
        <v>43335.375</v>
      </c>
      <c r="D14087" s="8">
        <v>12364.9</v>
      </c>
      <c r="E14087" s="8">
        <v>12377.71</v>
      </c>
      <c r="F14087" s="8">
        <v>12360.15</v>
      </c>
      <c r="G14087" s="8">
        <v>12373.24</v>
      </c>
      <c r="H14087" s="8"/>
      <c r="I14087" s="8"/>
      <c r="J14087" s="8"/>
    </row>
    <row r="14088" spans="3:10" x14ac:dyDescent="0.25">
      <c r="C14088" s="5">
        <v>43335.416666666664</v>
      </c>
      <c r="D14088" s="6">
        <v>12371.27</v>
      </c>
      <c r="E14088" s="6">
        <v>12412.76</v>
      </c>
      <c r="F14088" s="6">
        <v>12366.5</v>
      </c>
      <c r="G14088" s="6">
        <v>12400.51</v>
      </c>
      <c r="H14088" s="6"/>
      <c r="I14088" s="6"/>
      <c r="J14088" s="6"/>
    </row>
    <row r="14089" spans="3:10" x14ac:dyDescent="0.25">
      <c r="C14089" s="7">
        <v>43335.458333333336</v>
      </c>
      <c r="D14089" s="8">
        <v>12399.76</v>
      </c>
      <c r="E14089" s="8">
        <v>12406.57</v>
      </c>
      <c r="F14089" s="8">
        <v>12351.28</v>
      </c>
      <c r="G14089" s="8">
        <v>12398.04</v>
      </c>
      <c r="H14089" s="8"/>
      <c r="I14089" s="8"/>
      <c r="J14089" s="8"/>
    </row>
    <row r="14090" spans="3:10" x14ac:dyDescent="0.25">
      <c r="C14090" s="5">
        <v>43335.5</v>
      </c>
      <c r="D14090" s="6">
        <v>12398.29</v>
      </c>
      <c r="E14090" s="6">
        <v>12398.29</v>
      </c>
      <c r="F14090" s="6">
        <v>12373.78</v>
      </c>
      <c r="G14090" s="6">
        <v>12377.5</v>
      </c>
      <c r="H14090" s="6"/>
      <c r="I14090" s="6"/>
      <c r="J14090" s="6"/>
    </row>
    <row r="14091" spans="3:10" x14ac:dyDescent="0.25">
      <c r="C14091" s="7">
        <v>43335.541666666664</v>
      </c>
      <c r="D14091" s="8">
        <v>12377.25</v>
      </c>
      <c r="E14091" s="8">
        <v>12379.01</v>
      </c>
      <c r="F14091" s="8">
        <v>12360.01</v>
      </c>
      <c r="G14091" s="8">
        <v>12370.93</v>
      </c>
      <c r="H14091" s="8"/>
      <c r="I14091" s="8"/>
      <c r="J14091" s="8"/>
    </row>
    <row r="14092" spans="3:10" x14ac:dyDescent="0.25">
      <c r="C14092" s="5">
        <v>43335.583333333336</v>
      </c>
      <c r="D14092" s="6">
        <v>12370.43</v>
      </c>
      <c r="E14092" s="6">
        <v>12385.76</v>
      </c>
      <c r="F14092" s="6">
        <v>12365.19</v>
      </c>
      <c r="G14092" s="6">
        <v>12384.29</v>
      </c>
      <c r="H14092" s="6"/>
      <c r="I14092" s="6"/>
      <c r="J14092" s="6"/>
    </row>
    <row r="14093" spans="3:10" x14ac:dyDescent="0.25">
      <c r="C14093" s="7">
        <v>43335.625</v>
      </c>
      <c r="D14093" s="8">
        <v>12384.54</v>
      </c>
      <c r="E14093" s="8">
        <v>12392.64</v>
      </c>
      <c r="F14093" s="8">
        <v>12377.45</v>
      </c>
      <c r="G14093" s="8">
        <v>12382.75</v>
      </c>
      <c r="H14093" s="8"/>
      <c r="I14093" s="8"/>
      <c r="J14093" s="8"/>
    </row>
    <row r="14094" spans="3:10" x14ac:dyDescent="0.25">
      <c r="C14094" s="5">
        <v>43335.666666666664</v>
      </c>
      <c r="D14094" s="6">
        <v>12383</v>
      </c>
      <c r="E14094" s="6">
        <v>12391.35</v>
      </c>
      <c r="F14094" s="6">
        <v>12363.67</v>
      </c>
      <c r="G14094" s="6">
        <v>12381.43</v>
      </c>
      <c r="H14094" s="6"/>
      <c r="I14094" s="6"/>
      <c r="J14094" s="6"/>
    </row>
    <row r="14095" spans="3:10" x14ac:dyDescent="0.25">
      <c r="C14095" s="7">
        <v>43335.708333333336</v>
      </c>
      <c r="D14095" s="8">
        <v>12381.18</v>
      </c>
      <c r="E14095" s="8">
        <v>12411.59</v>
      </c>
      <c r="F14095" s="8">
        <v>12379.2</v>
      </c>
      <c r="G14095" s="8">
        <v>12388.73</v>
      </c>
      <c r="H14095" s="8"/>
      <c r="I14095" s="8"/>
      <c r="J14095" s="8"/>
    </row>
    <row r="14096" spans="3:10" x14ac:dyDescent="0.25">
      <c r="C14096" s="5">
        <v>43335.75</v>
      </c>
      <c r="D14096" s="6">
        <v>12388.98</v>
      </c>
      <c r="E14096" s="6">
        <v>12388.98</v>
      </c>
      <c r="F14096" s="6">
        <v>12351.53</v>
      </c>
      <c r="G14096" s="6">
        <v>12363.52</v>
      </c>
      <c r="H14096" s="6"/>
      <c r="I14096" s="6"/>
      <c r="J14096" s="6"/>
    </row>
    <row r="14097" spans="3:10" x14ac:dyDescent="0.25">
      <c r="C14097" s="7">
        <v>43335.791666666664</v>
      </c>
      <c r="D14097" s="8">
        <v>12363.27</v>
      </c>
      <c r="E14097" s="8">
        <v>12376.28</v>
      </c>
      <c r="F14097" s="8">
        <v>12358.54</v>
      </c>
      <c r="G14097" s="8">
        <v>12367.27</v>
      </c>
      <c r="H14097" s="8"/>
      <c r="I14097" s="8"/>
      <c r="J14097" s="8"/>
    </row>
    <row r="14098" spans="3:10" x14ac:dyDescent="0.25">
      <c r="C14098" s="5">
        <v>43335.833333333336</v>
      </c>
      <c r="D14098" s="6">
        <v>12366.52</v>
      </c>
      <c r="E14098" s="6">
        <v>12371.77</v>
      </c>
      <c r="F14098" s="6">
        <v>12360.27</v>
      </c>
      <c r="G14098" s="6">
        <v>12364.51</v>
      </c>
      <c r="H14098" s="6"/>
      <c r="I14098" s="6"/>
      <c r="J14098" s="6"/>
    </row>
    <row r="14099" spans="3:10" x14ac:dyDescent="0.25">
      <c r="C14099" s="7">
        <v>43335.875</v>
      </c>
      <c r="D14099" s="8">
        <v>12364.76</v>
      </c>
      <c r="E14099" s="8">
        <v>12373.51</v>
      </c>
      <c r="F14099" s="8">
        <v>12364.76</v>
      </c>
      <c r="G14099" s="8">
        <v>12369.76</v>
      </c>
      <c r="H14099" s="8"/>
      <c r="I14099" s="8"/>
      <c r="J14099" s="8"/>
    </row>
    <row r="14100" spans="3:10" x14ac:dyDescent="0.25">
      <c r="C14100" s="5">
        <v>43335.916666666664</v>
      </c>
      <c r="D14100" s="6">
        <v>12370.26</v>
      </c>
      <c r="E14100" s="6">
        <v>12373.01</v>
      </c>
      <c r="F14100" s="6">
        <v>12354.75</v>
      </c>
      <c r="G14100" s="6">
        <v>12369.1</v>
      </c>
      <c r="H14100" s="6"/>
      <c r="I14100" s="6"/>
      <c r="J14100" s="6"/>
    </row>
    <row r="14101" spans="3:10" x14ac:dyDescent="0.25">
      <c r="C14101" s="7">
        <v>43335.958333333336</v>
      </c>
      <c r="D14101" s="8">
        <v>12358.98</v>
      </c>
      <c r="E14101" s="8">
        <v>12361.14</v>
      </c>
      <c r="F14101" s="8">
        <v>12357.9</v>
      </c>
      <c r="G14101" s="8">
        <v>12360.06</v>
      </c>
      <c r="H14101" s="8"/>
      <c r="I14101" s="8"/>
      <c r="J14101" s="8"/>
    </row>
    <row r="14102" spans="3:10" x14ac:dyDescent="0.25">
      <c r="C14102" s="5">
        <v>43336.041666666664</v>
      </c>
      <c r="D14102" s="6">
        <v>12360.05</v>
      </c>
      <c r="E14102" s="6">
        <v>12360.05</v>
      </c>
      <c r="F14102" s="6">
        <v>12356.8</v>
      </c>
      <c r="G14102" s="6">
        <v>12357.88</v>
      </c>
      <c r="H14102" s="6"/>
      <c r="I14102" s="6"/>
      <c r="J14102" s="6"/>
    </row>
    <row r="14103" spans="3:10" x14ac:dyDescent="0.25">
      <c r="C14103" s="7">
        <v>43336.083333333336</v>
      </c>
      <c r="D14103" s="8">
        <v>12356.8</v>
      </c>
      <c r="E14103" s="8">
        <v>12367.21</v>
      </c>
      <c r="F14103" s="8">
        <v>12356.8</v>
      </c>
      <c r="G14103" s="8">
        <v>12360.72</v>
      </c>
      <c r="H14103" s="8"/>
      <c r="I14103" s="8"/>
      <c r="J14103" s="8"/>
    </row>
    <row r="14104" spans="3:10" x14ac:dyDescent="0.25">
      <c r="C14104" s="5">
        <v>43336.125</v>
      </c>
      <c r="D14104" s="6">
        <v>12359.64</v>
      </c>
      <c r="E14104" s="6">
        <v>12373.44</v>
      </c>
      <c r="F14104" s="6">
        <v>12354.39</v>
      </c>
      <c r="G14104" s="6">
        <v>12371.44</v>
      </c>
      <c r="H14104" s="6"/>
      <c r="I14104" s="6"/>
      <c r="J14104" s="6"/>
    </row>
    <row r="14105" spans="3:10" x14ac:dyDescent="0.25">
      <c r="C14105" s="7">
        <v>43336.166666666664</v>
      </c>
      <c r="D14105" s="8">
        <v>12372.52</v>
      </c>
      <c r="E14105" s="8">
        <v>12378.91</v>
      </c>
      <c r="F14105" s="8">
        <v>12359.83</v>
      </c>
      <c r="G14105" s="8">
        <v>12369.31</v>
      </c>
      <c r="H14105" s="8"/>
      <c r="I14105" s="8"/>
      <c r="J14105" s="8"/>
    </row>
    <row r="14106" spans="3:10" x14ac:dyDescent="0.25">
      <c r="C14106" s="5">
        <v>43336.208333333336</v>
      </c>
      <c r="D14106" s="6">
        <v>12368.23</v>
      </c>
      <c r="E14106" s="6">
        <v>12382.26</v>
      </c>
      <c r="F14106" s="6">
        <v>12364.84</v>
      </c>
      <c r="G14106" s="6">
        <v>12377.94</v>
      </c>
      <c r="H14106" s="6"/>
      <c r="I14106" s="6"/>
      <c r="J14106" s="6"/>
    </row>
    <row r="14107" spans="3:10" x14ac:dyDescent="0.25">
      <c r="C14107" s="7">
        <v>43336.25</v>
      </c>
      <c r="D14107" s="8">
        <v>12379.02</v>
      </c>
      <c r="E14107" s="8">
        <v>12380.55</v>
      </c>
      <c r="F14107" s="8">
        <v>12372.98</v>
      </c>
      <c r="G14107" s="8">
        <v>12377.3</v>
      </c>
      <c r="H14107" s="8"/>
      <c r="I14107" s="8"/>
      <c r="J14107" s="8"/>
    </row>
    <row r="14108" spans="3:10" x14ac:dyDescent="0.25">
      <c r="C14108" s="5">
        <v>43336.291666666664</v>
      </c>
      <c r="D14108" s="6">
        <v>12378.38</v>
      </c>
      <c r="E14108" s="6">
        <v>12378.4</v>
      </c>
      <c r="F14108" s="6">
        <v>12374.08</v>
      </c>
      <c r="G14108" s="6">
        <v>12377.27</v>
      </c>
      <c r="H14108" s="6"/>
      <c r="I14108" s="6"/>
      <c r="J14108" s="6"/>
    </row>
    <row r="14109" spans="3:10" x14ac:dyDescent="0.25">
      <c r="C14109" s="7">
        <v>43336.333333333336</v>
      </c>
      <c r="D14109" s="8">
        <v>12376.19</v>
      </c>
      <c r="E14109" s="8">
        <v>12387.09</v>
      </c>
      <c r="F14109" s="8">
        <v>12373.63</v>
      </c>
      <c r="G14109" s="8">
        <v>12384.72</v>
      </c>
      <c r="H14109" s="8"/>
      <c r="I14109" s="8"/>
      <c r="J14109" s="8"/>
    </row>
    <row r="14110" spans="3:10" x14ac:dyDescent="0.25">
      <c r="C14110" s="5">
        <v>43336.375</v>
      </c>
      <c r="D14110" s="6">
        <v>12380.47</v>
      </c>
      <c r="E14110" s="6">
        <v>12395.65</v>
      </c>
      <c r="F14110" s="6">
        <v>12375.68</v>
      </c>
      <c r="G14110" s="6">
        <v>12378.23</v>
      </c>
      <c r="H14110" s="6"/>
      <c r="I14110" s="6"/>
      <c r="J14110" s="6"/>
    </row>
    <row r="14111" spans="3:10" x14ac:dyDescent="0.25">
      <c r="C14111" s="7">
        <v>43336.416666666664</v>
      </c>
      <c r="D14111" s="8">
        <v>12379.48</v>
      </c>
      <c r="E14111" s="8">
        <v>12434.08</v>
      </c>
      <c r="F14111" s="8">
        <v>12379.48</v>
      </c>
      <c r="G14111" s="8">
        <v>12422.11</v>
      </c>
      <c r="H14111" s="8"/>
      <c r="I14111" s="8"/>
      <c r="J14111" s="8"/>
    </row>
    <row r="14112" spans="3:10" x14ac:dyDescent="0.25">
      <c r="C14112" s="5">
        <v>43336.458333333336</v>
      </c>
      <c r="D14112" s="6">
        <v>12422.57</v>
      </c>
      <c r="E14112" s="6">
        <v>12446.44</v>
      </c>
      <c r="F14112" s="6">
        <v>12358.85</v>
      </c>
      <c r="G14112" s="6">
        <v>12378.97</v>
      </c>
      <c r="H14112" s="6"/>
      <c r="I14112" s="6"/>
      <c r="J14112" s="6"/>
    </row>
    <row r="14113" spans="3:10" x14ac:dyDescent="0.25">
      <c r="C14113" s="7">
        <v>43336.5</v>
      </c>
      <c r="D14113" s="8">
        <v>12378.72</v>
      </c>
      <c r="E14113" s="8">
        <v>12399.31</v>
      </c>
      <c r="F14113" s="8">
        <v>12365.01</v>
      </c>
      <c r="G14113" s="8">
        <v>12396.82</v>
      </c>
      <c r="H14113" s="8"/>
      <c r="I14113" s="8"/>
      <c r="J14113" s="8"/>
    </row>
    <row r="14114" spans="3:10" x14ac:dyDescent="0.25">
      <c r="C14114" s="5">
        <v>43336.541666666664</v>
      </c>
      <c r="D14114" s="6">
        <v>12396.07</v>
      </c>
      <c r="E14114" s="6">
        <v>12411.07</v>
      </c>
      <c r="F14114" s="6">
        <v>12379.88</v>
      </c>
      <c r="G14114" s="6">
        <v>12395.16</v>
      </c>
      <c r="H14114" s="6"/>
      <c r="I14114" s="6"/>
      <c r="J14114" s="6"/>
    </row>
    <row r="14115" spans="3:10" x14ac:dyDescent="0.25">
      <c r="C14115" s="7">
        <v>43336.583333333336</v>
      </c>
      <c r="D14115" s="8">
        <v>12395.66</v>
      </c>
      <c r="E14115" s="8">
        <v>12400.16</v>
      </c>
      <c r="F14115" s="8">
        <v>12383.64</v>
      </c>
      <c r="G14115" s="8">
        <v>12390.25</v>
      </c>
      <c r="H14115" s="8"/>
      <c r="I14115" s="8"/>
      <c r="J14115" s="8"/>
    </row>
    <row r="14116" spans="3:10" x14ac:dyDescent="0.25">
      <c r="C14116" s="5">
        <v>43336.625</v>
      </c>
      <c r="D14116" s="6">
        <v>12389.75</v>
      </c>
      <c r="E14116" s="6">
        <v>12394.28</v>
      </c>
      <c r="F14116" s="6">
        <v>12370.67</v>
      </c>
      <c r="G14116" s="6">
        <v>12377.36</v>
      </c>
      <c r="H14116" s="6"/>
      <c r="I14116" s="6"/>
      <c r="J14116" s="6"/>
    </row>
    <row r="14117" spans="3:10" x14ac:dyDescent="0.25">
      <c r="C14117" s="7">
        <v>43336.666666666664</v>
      </c>
      <c r="D14117" s="8">
        <v>12376.86</v>
      </c>
      <c r="E14117" s="8">
        <v>12382.07</v>
      </c>
      <c r="F14117" s="8">
        <v>12341.69</v>
      </c>
      <c r="G14117" s="8">
        <v>12371.59</v>
      </c>
      <c r="H14117" s="8"/>
      <c r="I14117" s="8"/>
      <c r="J14117" s="8"/>
    </row>
    <row r="14118" spans="3:10" x14ac:dyDescent="0.25">
      <c r="C14118" s="5">
        <v>43336.708333333336</v>
      </c>
      <c r="D14118" s="6">
        <v>12372.34</v>
      </c>
      <c r="E14118" s="6">
        <v>12399.82</v>
      </c>
      <c r="F14118" s="6">
        <v>12348.52</v>
      </c>
      <c r="G14118" s="6">
        <v>12391.56</v>
      </c>
      <c r="H14118" s="6"/>
      <c r="I14118" s="6"/>
      <c r="J14118" s="6"/>
    </row>
    <row r="14119" spans="3:10" x14ac:dyDescent="0.25">
      <c r="C14119" s="7">
        <v>43336.75</v>
      </c>
      <c r="D14119" s="8">
        <v>12391.81</v>
      </c>
      <c r="E14119" s="8">
        <v>12403.9</v>
      </c>
      <c r="F14119" s="8">
        <v>12386.8</v>
      </c>
      <c r="G14119" s="8">
        <v>12401.23</v>
      </c>
      <c r="H14119" s="8"/>
      <c r="I14119" s="8"/>
      <c r="J14119" s="8"/>
    </row>
    <row r="14120" spans="3:10" x14ac:dyDescent="0.25">
      <c r="C14120" s="5">
        <v>43336.791666666664</v>
      </c>
      <c r="D14120" s="6">
        <v>12401.23</v>
      </c>
      <c r="E14120" s="6">
        <v>12403.23</v>
      </c>
      <c r="F14120" s="6">
        <v>12392.39</v>
      </c>
      <c r="G14120" s="6">
        <v>12394.68</v>
      </c>
      <c r="H14120" s="6"/>
      <c r="I14120" s="6"/>
      <c r="J14120" s="6"/>
    </row>
    <row r="14121" spans="3:10" x14ac:dyDescent="0.25">
      <c r="C14121" s="7">
        <v>43336.833333333336</v>
      </c>
      <c r="D14121" s="8">
        <v>12394.68</v>
      </c>
      <c r="E14121" s="8">
        <v>12398.92</v>
      </c>
      <c r="F14121" s="8">
        <v>12384.17</v>
      </c>
      <c r="G14121" s="8">
        <v>12398.42</v>
      </c>
      <c r="H14121" s="8"/>
      <c r="I14121" s="8"/>
      <c r="J14121" s="8"/>
    </row>
    <row r="14122" spans="3:10" x14ac:dyDescent="0.25">
      <c r="C14122" s="5">
        <v>43336.875</v>
      </c>
      <c r="D14122" s="6">
        <v>12398.17</v>
      </c>
      <c r="E14122" s="6">
        <v>12401.92</v>
      </c>
      <c r="F14122" s="6">
        <v>12393.66</v>
      </c>
      <c r="G14122" s="6">
        <v>12394.16</v>
      </c>
      <c r="H14122" s="6"/>
      <c r="I14122" s="6"/>
      <c r="J14122" s="6"/>
    </row>
    <row r="14123" spans="3:10" x14ac:dyDescent="0.25">
      <c r="C14123" s="7">
        <v>43336.916666666664</v>
      </c>
      <c r="D14123" s="8">
        <v>12393.91</v>
      </c>
      <c r="E14123" s="8">
        <v>12402.91</v>
      </c>
      <c r="F14123" s="8">
        <v>12389.41</v>
      </c>
      <c r="G14123" s="8">
        <v>12399.1</v>
      </c>
      <c r="H14123" s="8"/>
      <c r="I14123" s="8"/>
      <c r="J14123" s="8"/>
    </row>
    <row r="14124" spans="3:10" x14ac:dyDescent="0.25">
      <c r="C14124" s="5">
        <v>43339.041666666664</v>
      </c>
      <c r="D14124" s="6">
        <v>12399.56</v>
      </c>
      <c r="E14124" s="6">
        <v>12424.52</v>
      </c>
      <c r="F14124" s="6">
        <v>12399.56</v>
      </c>
      <c r="G14124" s="6">
        <v>12421.86</v>
      </c>
      <c r="H14124" s="6"/>
      <c r="I14124" s="6"/>
      <c r="J14124" s="6"/>
    </row>
    <row r="14125" spans="3:10" x14ac:dyDescent="0.25">
      <c r="C14125" s="7">
        <v>43339.083333333336</v>
      </c>
      <c r="D14125" s="8">
        <v>12422.94</v>
      </c>
      <c r="E14125" s="8">
        <v>12430.48</v>
      </c>
      <c r="F14125" s="8">
        <v>12420.78</v>
      </c>
      <c r="G14125" s="8">
        <v>12429.4</v>
      </c>
      <c r="H14125" s="8"/>
      <c r="I14125" s="8"/>
      <c r="J14125" s="8"/>
    </row>
    <row r="14126" spans="3:10" x14ac:dyDescent="0.25">
      <c r="C14126" s="5">
        <v>43339.125</v>
      </c>
      <c r="D14126" s="6">
        <v>12429.94</v>
      </c>
      <c r="E14126" s="6">
        <v>12439.1</v>
      </c>
      <c r="F14126" s="6">
        <v>12428.32</v>
      </c>
      <c r="G14126" s="6">
        <v>12431.55</v>
      </c>
      <c r="H14126" s="6"/>
      <c r="I14126" s="6"/>
      <c r="J14126" s="6"/>
    </row>
    <row r="14127" spans="3:10" x14ac:dyDescent="0.25">
      <c r="C14127" s="7">
        <v>43339.166666666664</v>
      </c>
      <c r="D14127" s="8">
        <v>12431.28</v>
      </c>
      <c r="E14127" s="8">
        <v>12435.59</v>
      </c>
      <c r="F14127" s="8">
        <v>12426.95</v>
      </c>
      <c r="G14127" s="8">
        <v>12430.18</v>
      </c>
      <c r="H14127" s="8"/>
      <c r="I14127" s="8"/>
      <c r="J14127" s="8"/>
    </row>
    <row r="14128" spans="3:10" x14ac:dyDescent="0.25">
      <c r="C14128" s="5">
        <v>43339.208333333336</v>
      </c>
      <c r="D14128" s="6">
        <v>12429.1</v>
      </c>
      <c r="E14128" s="6">
        <v>12434.49</v>
      </c>
      <c r="F14128" s="6">
        <v>12428.02</v>
      </c>
      <c r="G14128" s="6">
        <v>12434.49</v>
      </c>
      <c r="H14128" s="6"/>
      <c r="I14128" s="6"/>
      <c r="J14128" s="6"/>
    </row>
    <row r="14129" spans="3:10" x14ac:dyDescent="0.25">
      <c r="C14129" s="7">
        <v>43339.25</v>
      </c>
      <c r="D14129" s="8">
        <v>12434.48</v>
      </c>
      <c r="E14129" s="8">
        <v>12438.79</v>
      </c>
      <c r="F14129" s="8">
        <v>12433.43</v>
      </c>
      <c r="G14129" s="8">
        <v>12436.63</v>
      </c>
      <c r="H14129" s="8"/>
      <c r="I14129" s="8"/>
      <c r="J14129" s="8"/>
    </row>
    <row r="14130" spans="3:10" x14ac:dyDescent="0.25">
      <c r="C14130" s="5">
        <v>43339.291666666664</v>
      </c>
      <c r="D14130" s="6">
        <v>12436.65</v>
      </c>
      <c r="E14130" s="6">
        <v>12436.65</v>
      </c>
      <c r="F14130" s="6">
        <v>12433.42</v>
      </c>
      <c r="G14130" s="6">
        <v>12435.57</v>
      </c>
      <c r="H14130" s="6"/>
      <c r="I14130" s="6"/>
      <c r="J14130" s="6"/>
    </row>
    <row r="14131" spans="3:10" x14ac:dyDescent="0.25">
      <c r="C14131" s="7">
        <v>43339.333333333336</v>
      </c>
      <c r="D14131" s="8">
        <v>12436.65</v>
      </c>
      <c r="E14131" s="8">
        <v>12442.81</v>
      </c>
      <c r="F14131" s="8">
        <v>12433.19</v>
      </c>
      <c r="G14131" s="8">
        <v>12434.65</v>
      </c>
      <c r="H14131" s="8"/>
      <c r="I14131" s="8"/>
      <c r="J14131" s="8"/>
    </row>
    <row r="14132" spans="3:10" x14ac:dyDescent="0.25">
      <c r="C14132" s="5">
        <v>43339.375</v>
      </c>
      <c r="D14132" s="6">
        <v>12435.4</v>
      </c>
      <c r="E14132" s="6">
        <v>12469.88</v>
      </c>
      <c r="F14132" s="6">
        <v>12435.15</v>
      </c>
      <c r="G14132" s="6">
        <v>12463.41</v>
      </c>
      <c r="H14132" s="6"/>
      <c r="I14132" s="6"/>
      <c r="J14132" s="6"/>
    </row>
    <row r="14133" spans="3:10" x14ac:dyDescent="0.25">
      <c r="C14133" s="7">
        <v>43339.416666666664</v>
      </c>
      <c r="D14133" s="8">
        <v>12463.66</v>
      </c>
      <c r="E14133" s="8">
        <v>12500.81</v>
      </c>
      <c r="F14133" s="8">
        <v>12427.4</v>
      </c>
      <c r="G14133" s="8">
        <v>12437.72</v>
      </c>
      <c r="H14133" s="8"/>
      <c r="I14133" s="8"/>
      <c r="J14133" s="8"/>
    </row>
    <row r="14134" spans="3:10" x14ac:dyDescent="0.25">
      <c r="C14134" s="5">
        <v>43339.458333333336</v>
      </c>
      <c r="D14134" s="6">
        <v>12438.22</v>
      </c>
      <c r="E14134" s="6">
        <v>12454.04</v>
      </c>
      <c r="F14134" s="6">
        <v>12433.11</v>
      </c>
      <c r="G14134" s="6">
        <v>12447.19</v>
      </c>
      <c r="H14134" s="6"/>
      <c r="I14134" s="6"/>
      <c r="J14134" s="6"/>
    </row>
    <row r="14135" spans="3:10" x14ac:dyDescent="0.25">
      <c r="C14135" s="7">
        <v>43339.5</v>
      </c>
      <c r="D14135" s="8">
        <v>12447.19</v>
      </c>
      <c r="E14135" s="8">
        <v>12467.81</v>
      </c>
      <c r="F14135" s="8">
        <v>12442.3</v>
      </c>
      <c r="G14135" s="8">
        <v>12456.03</v>
      </c>
      <c r="H14135" s="8"/>
      <c r="I14135" s="8"/>
      <c r="J14135" s="8"/>
    </row>
    <row r="14136" spans="3:10" x14ac:dyDescent="0.25">
      <c r="C14136" s="5">
        <v>43339.541666666664</v>
      </c>
      <c r="D14136" s="6">
        <v>12455.28</v>
      </c>
      <c r="E14136" s="6">
        <v>12472.55</v>
      </c>
      <c r="F14136" s="6">
        <v>12437.9</v>
      </c>
      <c r="G14136" s="6">
        <v>12456.13</v>
      </c>
      <c r="H14136" s="6"/>
      <c r="I14136" s="6"/>
      <c r="J14136" s="6"/>
    </row>
    <row r="14137" spans="3:10" x14ac:dyDescent="0.25">
      <c r="C14137" s="7">
        <v>43339.583333333336</v>
      </c>
      <c r="D14137" s="8">
        <v>12455.63</v>
      </c>
      <c r="E14137" s="8">
        <v>12462.66</v>
      </c>
      <c r="F14137" s="8">
        <v>12443.11</v>
      </c>
      <c r="G14137" s="8">
        <v>12458.85</v>
      </c>
      <c r="H14137" s="8"/>
      <c r="I14137" s="8"/>
      <c r="J14137" s="8"/>
    </row>
    <row r="14138" spans="3:10" x14ac:dyDescent="0.25">
      <c r="C14138" s="5">
        <v>43339.625</v>
      </c>
      <c r="D14138" s="6">
        <v>12458.86</v>
      </c>
      <c r="E14138" s="6">
        <v>12489.22</v>
      </c>
      <c r="F14138" s="6">
        <v>12452.36</v>
      </c>
      <c r="G14138" s="6">
        <v>12480.84</v>
      </c>
      <c r="H14138" s="6"/>
      <c r="I14138" s="6"/>
      <c r="J14138" s="6"/>
    </row>
    <row r="14139" spans="3:10" x14ac:dyDescent="0.25">
      <c r="C14139" s="7">
        <v>43339.666666666664</v>
      </c>
      <c r="D14139" s="8">
        <v>12481.35</v>
      </c>
      <c r="E14139" s="8">
        <v>12496.35</v>
      </c>
      <c r="F14139" s="8">
        <v>12478.62</v>
      </c>
      <c r="G14139" s="8">
        <v>12494.06</v>
      </c>
      <c r="H14139" s="8"/>
      <c r="I14139" s="8"/>
      <c r="J14139" s="8"/>
    </row>
    <row r="14140" spans="3:10" x14ac:dyDescent="0.25">
      <c r="C14140" s="5">
        <v>43339.708333333336</v>
      </c>
      <c r="D14140" s="6">
        <v>12495.06</v>
      </c>
      <c r="E14140" s="6">
        <v>12563.12</v>
      </c>
      <c r="F14140" s="6">
        <v>12492.38</v>
      </c>
      <c r="G14140" s="6">
        <v>12526.8</v>
      </c>
      <c r="H14140" s="6"/>
      <c r="I14140" s="6"/>
      <c r="J14140" s="6"/>
    </row>
    <row r="14141" spans="3:10" x14ac:dyDescent="0.25">
      <c r="C14141" s="7">
        <v>43339.75</v>
      </c>
      <c r="D14141" s="8">
        <v>12527.05</v>
      </c>
      <c r="E14141" s="8">
        <v>12546.68</v>
      </c>
      <c r="F14141" s="8">
        <v>12511.82</v>
      </c>
      <c r="G14141" s="8">
        <v>12540.71</v>
      </c>
      <c r="H14141" s="8"/>
      <c r="I14141" s="8"/>
      <c r="J14141" s="8"/>
    </row>
    <row r="14142" spans="3:10" x14ac:dyDescent="0.25">
      <c r="C14142" s="5">
        <v>43339.791666666664</v>
      </c>
      <c r="D14142" s="6">
        <v>12540.96</v>
      </c>
      <c r="E14142" s="6">
        <v>12544.28</v>
      </c>
      <c r="F14142" s="6">
        <v>12531</v>
      </c>
      <c r="G14142" s="6">
        <v>12544.28</v>
      </c>
      <c r="H14142" s="6"/>
      <c r="I14142" s="6"/>
      <c r="J14142" s="6"/>
    </row>
    <row r="14143" spans="3:10" x14ac:dyDescent="0.25">
      <c r="C14143" s="7">
        <v>43339.833333333336</v>
      </c>
      <c r="D14143" s="8">
        <v>12543.03</v>
      </c>
      <c r="E14143" s="8">
        <v>12544.28</v>
      </c>
      <c r="F14143" s="8">
        <v>12536.78</v>
      </c>
      <c r="G14143" s="8">
        <v>12542.28</v>
      </c>
      <c r="H14143" s="8"/>
      <c r="I14143" s="8"/>
      <c r="J14143" s="8"/>
    </row>
    <row r="14144" spans="3:10" x14ac:dyDescent="0.25">
      <c r="C14144" s="5">
        <v>43339.875</v>
      </c>
      <c r="D14144" s="6">
        <v>12542.03</v>
      </c>
      <c r="E14144" s="6">
        <v>12551.78</v>
      </c>
      <c r="F14144" s="6">
        <v>12541.28</v>
      </c>
      <c r="G14144" s="6">
        <v>12547.52</v>
      </c>
      <c r="H14144" s="6"/>
      <c r="I14144" s="6"/>
      <c r="J14144" s="6"/>
    </row>
    <row r="14145" spans="3:10" x14ac:dyDescent="0.25">
      <c r="C14145" s="7">
        <v>43339.916666666664</v>
      </c>
      <c r="D14145" s="8">
        <v>12547.02</v>
      </c>
      <c r="E14145" s="8">
        <v>12555.77</v>
      </c>
      <c r="F14145" s="8">
        <v>12543.27</v>
      </c>
      <c r="G14145" s="8">
        <v>12548.67</v>
      </c>
      <c r="H14145" s="8"/>
      <c r="I14145" s="8"/>
      <c r="J14145" s="8"/>
    </row>
    <row r="14146" spans="3:10" x14ac:dyDescent="0.25">
      <c r="C14146" s="5">
        <v>43339.958333333336</v>
      </c>
      <c r="D14146" s="6">
        <v>12553</v>
      </c>
      <c r="E14146" s="6">
        <v>12556.25</v>
      </c>
      <c r="F14146" s="6">
        <v>12553</v>
      </c>
      <c r="G14146" s="6">
        <v>12555.08</v>
      </c>
      <c r="H14146" s="6"/>
      <c r="I14146" s="6"/>
      <c r="J14146" s="6"/>
    </row>
    <row r="14147" spans="3:10" x14ac:dyDescent="0.25">
      <c r="C14147" s="7">
        <v>43340.041666666664</v>
      </c>
      <c r="D14147" s="8">
        <v>12557.24</v>
      </c>
      <c r="E14147" s="8">
        <v>12571.73</v>
      </c>
      <c r="F14147" s="8">
        <v>12556.16</v>
      </c>
      <c r="G14147" s="8">
        <v>12570.65</v>
      </c>
      <c r="H14147" s="8"/>
      <c r="I14147" s="8"/>
      <c r="J14147" s="8"/>
    </row>
    <row r="14148" spans="3:10" x14ac:dyDescent="0.25">
      <c r="C14148" s="5">
        <v>43340.083333333336</v>
      </c>
      <c r="D14148" s="6">
        <v>12571.73</v>
      </c>
      <c r="E14148" s="6">
        <v>12571.73</v>
      </c>
      <c r="F14148" s="6">
        <v>12564.89</v>
      </c>
      <c r="G14148" s="6">
        <v>12568.72</v>
      </c>
      <c r="H14148" s="6"/>
      <c r="I14148" s="6"/>
      <c r="J14148" s="6"/>
    </row>
    <row r="14149" spans="3:10" x14ac:dyDescent="0.25">
      <c r="C14149" s="7">
        <v>43340.125</v>
      </c>
      <c r="D14149" s="8">
        <v>12567.64</v>
      </c>
      <c r="E14149" s="8">
        <v>12577.38</v>
      </c>
      <c r="F14149" s="8">
        <v>12567.64</v>
      </c>
      <c r="G14149" s="8">
        <v>12576.3</v>
      </c>
      <c r="H14149" s="8"/>
      <c r="I14149" s="8"/>
      <c r="J14149" s="8"/>
    </row>
    <row r="14150" spans="3:10" x14ac:dyDescent="0.25">
      <c r="C14150" s="5">
        <v>43340.166666666664</v>
      </c>
      <c r="D14150" s="6">
        <v>12576.16</v>
      </c>
      <c r="E14150" s="6">
        <v>12593.51</v>
      </c>
      <c r="F14150" s="6">
        <v>12576.16</v>
      </c>
      <c r="G14150" s="6">
        <v>12589.18</v>
      </c>
      <c r="H14150" s="6"/>
      <c r="I14150" s="6"/>
      <c r="J14150" s="6"/>
    </row>
    <row r="14151" spans="3:10" x14ac:dyDescent="0.25">
      <c r="C14151" s="7">
        <v>43340.208333333336</v>
      </c>
      <c r="D14151" s="8">
        <v>12588.1</v>
      </c>
      <c r="E14151" s="8">
        <v>12589.18</v>
      </c>
      <c r="F14151" s="8">
        <v>12580.76</v>
      </c>
      <c r="G14151" s="8">
        <v>12580.76</v>
      </c>
      <c r="H14151" s="8"/>
      <c r="I14151" s="8"/>
      <c r="J14151" s="8"/>
    </row>
    <row r="14152" spans="3:10" x14ac:dyDescent="0.25">
      <c r="C14152" s="5">
        <v>43340.25</v>
      </c>
      <c r="D14152" s="6">
        <v>12581.85</v>
      </c>
      <c r="E14152" s="6">
        <v>12581.85</v>
      </c>
      <c r="F14152" s="6">
        <v>12574.1</v>
      </c>
      <c r="G14152" s="6">
        <v>12575.19</v>
      </c>
      <c r="H14152" s="6"/>
      <c r="I14152" s="6"/>
      <c r="J14152" s="6"/>
    </row>
    <row r="14153" spans="3:10" x14ac:dyDescent="0.25">
      <c r="C14153" s="7">
        <v>43340.291666666664</v>
      </c>
      <c r="D14153" s="8">
        <v>12575.2</v>
      </c>
      <c r="E14153" s="8">
        <v>12576.29</v>
      </c>
      <c r="F14153" s="8">
        <v>12565.66</v>
      </c>
      <c r="G14153" s="8">
        <v>12565.66</v>
      </c>
      <c r="H14153" s="8"/>
      <c r="I14153" s="8"/>
      <c r="J14153" s="8"/>
    </row>
    <row r="14154" spans="3:10" x14ac:dyDescent="0.25">
      <c r="C14154" s="5">
        <v>43340.333333333336</v>
      </c>
      <c r="D14154" s="6">
        <v>12564.58</v>
      </c>
      <c r="E14154" s="6">
        <v>12566.75</v>
      </c>
      <c r="F14154" s="6">
        <v>12550.4</v>
      </c>
      <c r="G14154" s="6">
        <v>12552.87</v>
      </c>
      <c r="H14154" s="6"/>
      <c r="I14154" s="6"/>
      <c r="J14154" s="6"/>
    </row>
    <row r="14155" spans="3:10" x14ac:dyDescent="0.25">
      <c r="C14155" s="7">
        <v>43340.375</v>
      </c>
      <c r="D14155" s="8">
        <v>12545.03</v>
      </c>
      <c r="E14155" s="8">
        <v>12578.18</v>
      </c>
      <c r="F14155" s="8">
        <v>12543.53</v>
      </c>
      <c r="G14155" s="8">
        <v>12577.89</v>
      </c>
      <c r="H14155" s="8"/>
      <c r="I14155" s="8"/>
      <c r="J14155" s="8"/>
    </row>
    <row r="14156" spans="3:10" x14ac:dyDescent="0.25">
      <c r="C14156" s="5">
        <v>43340.416666666664</v>
      </c>
      <c r="D14156" s="6">
        <v>12576.17</v>
      </c>
      <c r="E14156" s="6">
        <v>12596.14</v>
      </c>
      <c r="F14156" s="6">
        <v>12554.38</v>
      </c>
      <c r="G14156" s="6">
        <v>12558.86</v>
      </c>
      <c r="H14156" s="6"/>
      <c r="I14156" s="6"/>
      <c r="J14156" s="6"/>
    </row>
    <row r="14157" spans="3:10" x14ac:dyDescent="0.25">
      <c r="C14157" s="7">
        <v>43340.458333333336</v>
      </c>
      <c r="D14157" s="8">
        <v>12558.61</v>
      </c>
      <c r="E14157" s="8">
        <v>12563.65</v>
      </c>
      <c r="F14157" s="8">
        <v>12533.08</v>
      </c>
      <c r="G14157" s="8">
        <v>12538.58</v>
      </c>
      <c r="H14157" s="8"/>
      <c r="I14157" s="8"/>
      <c r="J14157" s="8"/>
    </row>
    <row r="14158" spans="3:10" x14ac:dyDescent="0.25">
      <c r="C14158" s="5">
        <v>43340.5</v>
      </c>
      <c r="D14158" s="6">
        <v>12537.83</v>
      </c>
      <c r="E14158" s="6">
        <v>12572.09</v>
      </c>
      <c r="F14158" s="6">
        <v>12536.48</v>
      </c>
      <c r="G14158" s="6">
        <v>12558.58</v>
      </c>
      <c r="H14158" s="6"/>
      <c r="I14158" s="6"/>
      <c r="J14158" s="6"/>
    </row>
    <row r="14159" spans="3:10" x14ac:dyDescent="0.25">
      <c r="C14159" s="7">
        <v>43340.541666666664</v>
      </c>
      <c r="D14159" s="8">
        <v>12558.59</v>
      </c>
      <c r="E14159" s="8">
        <v>12563.26</v>
      </c>
      <c r="F14159" s="8">
        <v>12544.8</v>
      </c>
      <c r="G14159" s="8">
        <v>12561.09</v>
      </c>
      <c r="H14159" s="8"/>
      <c r="I14159" s="8"/>
      <c r="J14159" s="8"/>
    </row>
    <row r="14160" spans="3:10" x14ac:dyDescent="0.25">
      <c r="C14160" s="5">
        <v>43340.583333333336</v>
      </c>
      <c r="D14160" s="6">
        <v>12560.34</v>
      </c>
      <c r="E14160" s="6">
        <v>12566.13</v>
      </c>
      <c r="F14160" s="6">
        <v>12546.54</v>
      </c>
      <c r="G14160" s="6">
        <v>12556.46</v>
      </c>
      <c r="H14160" s="6"/>
      <c r="I14160" s="6"/>
      <c r="J14160" s="6"/>
    </row>
    <row r="14161" spans="3:10" x14ac:dyDescent="0.25">
      <c r="C14161" s="7">
        <v>43340.625</v>
      </c>
      <c r="D14161" s="8">
        <v>12556.96</v>
      </c>
      <c r="E14161" s="8">
        <v>12575.96</v>
      </c>
      <c r="F14161" s="8">
        <v>12556.71</v>
      </c>
      <c r="G14161" s="8">
        <v>12560.93</v>
      </c>
      <c r="H14161" s="8"/>
      <c r="I14161" s="8"/>
      <c r="J14161" s="8"/>
    </row>
    <row r="14162" spans="3:10" x14ac:dyDescent="0.25">
      <c r="C14162" s="5">
        <v>43340.666666666664</v>
      </c>
      <c r="D14162" s="6">
        <v>12561.43</v>
      </c>
      <c r="E14162" s="6">
        <v>12571.71</v>
      </c>
      <c r="F14162" s="6">
        <v>12540.78</v>
      </c>
      <c r="G14162" s="6">
        <v>12550.75</v>
      </c>
      <c r="H14162" s="6"/>
      <c r="I14162" s="6"/>
      <c r="J14162" s="6"/>
    </row>
    <row r="14163" spans="3:10" x14ac:dyDescent="0.25">
      <c r="C14163" s="7">
        <v>43340.708333333336</v>
      </c>
      <c r="D14163" s="8">
        <v>12550</v>
      </c>
      <c r="E14163" s="8">
        <v>12560.23</v>
      </c>
      <c r="F14163" s="8">
        <v>12535.64</v>
      </c>
      <c r="G14163" s="8">
        <v>12552.72</v>
      </c>
      <c r="H14163" s="8"/>
      <c r="I14163" s="8"/>
      <c r="J14163" s="8"/>
    </row>
    <row r="14164" spans="3:10" x14ac:dyDescent="0.25">
      <c r="C14164" s="5">
        <v>43340.75</v>
      </c>
      <c r="D14164" s="6">
        <v>12552.47</v>
      </c>
      <c r="E14164" s="6">
        <v>12556.11</v>
      </c>
      <c r="F14164" s="6">
        <v>12515.16</v>
      </c>
      <c r="G14164" s="6">
        <v>12522.37</v>
      </c>
      <c r="H14164" s="6"/>
      <c r="I14164" s="6"/>
      <c r="J14164" s="6"/>
    </row>
    <row r="14165" spans="3:10" x14ac:dyDescent="0.25">
      <c r="C14165" s="7">
        <v>43340.791666666664</v>
      </c>
      <c r="D14165" s="8">
        <v>12522.12</v>
      </c>
      <c r="E14165" s="8">
        <v>12532.69</v>
      </c>
      <c r="F14165" s="8">
        <v>12520.86</v>
      </c>
      <c r="G14165" s="8">
        <v>12529.22</v>
      </c>
      <c r="H14165" s="8"/>
      <c r="I14165" s="8"/>
      <c r="J14165" s="8"/>
    </row>
    <row r="14166" spans="3:10" x14ac:dyDescent="0.25">
      <c r="C14166" s="5">
        <v>43340.833333333336</v>
      </c>
      <c r="D14166" s="6">
        <v>12529.47</v>
      </c>
      <c r="E14166" s="6">
        <v>12534.97</v>
      </c>
      <c r="F14166" s="6">
        <v>12525.47</v>
      </c>
      <c r="G14166" s="6">
        <v>12532.72</v>
      </c>
      <c r="H14166" s="6"/>
      <c r="I14166" s="6"/>
      <c r="J14166" s="6"/>
    </row>
    <row r="14167" spans="3:10" x14ac:dyDescent="0.25">
      <c r="C14167" s="7">
        <v>43340.875</v>
      </c>
      <c r="D14167" s="8">
        <v>12532.72</v>
      </c>
      <c r="E14167" s="8">
        <v>12536.72</v>
      </c>
      <c r="F14167" s="8">
        <v>12530.71</v>
      </c>
      <c r="G14167" s="8">
        <v>12535.46</v>
      </c>
      <c r="H14167" s="8"/>
      <c r="I14167" s="8"/>
      <c r="J14167" s="8"/>
    </row>
    <row r="14168" spans="3:10" x14ac:dyDescent="0.25">
      <c r="C14168" s="5">
        <v>43340.916666666664</v>
      </c>
      <c r="D14168" s="6">
        <v>12536.21</v>
      </c>
      <c r="E14168" s="6">
        <v>12536.46</v>
      </c>
      <c r="F14168" s="6">
        <v>12528.71</v>
      </c>
      <c r="G14168" s="6">
        <v>12529.2</v>
      </c>
      <c r="H14168" s="6"/>
      <c r="I14168" s="6"/>
      <c r="J14168" s="6"/>
    </row>
    <row r="14169" spans="3:10" x14ac:dyDescent="0.25">
      <c r="C14169" s="7">
        <v>43340.958333333336</v>
      </c>
      <c r="D14169" s="8">
        <v>12532.59</v>
      </c>
      <c r="E14169" s="8">
        <v>12535.83</v>
      </c>
      <c r="F14169" s="8">
        <v>12532.59</v>
      </c>
      <c r="G14169" s="8">
        <v>12534.75</v>
      </c>
      <c r="H14169" s="8"/>
      <c r="I14169" s="8"/>
      <c r="J14169" s="8"/>
    </row>
    <row r="14170" spans="3:10" x14ac:dyDescent="0.25">
      <c r="C14170" s="5">
        <v>43341.041666666664</v>
      </c>
      <c r="D14170" s="6">
        <v>12535.83</v>
      </c>
      <c r="E14170" s="6">
        <v>12543.81</v>
      </c>
      <c r="F14170" s="6">
        <v>12533.66</v>
      </c>
      <c r="G14170" s="6">
        <v>12541.64</v>
      </c>
      <c r="H14170" s="6"/>
      <c r="I14170" s="6"/>
      <c r="J14170" s="6"/>
    </row>
    <row r="14171" spans="3:10" x14ac:dyDescent="0.25">
      <c r="C14171" s="7">
        <v>43341.083333333336</v>
      </c>
      <c r="D14171" s="8">
        <v>12540.56</v>
      </c>
      <c r="E14171" s="8">
        <v>12541.64</v>
      </c>
      <c r="F14171" s="8">
        <v>12539.47</v>
      </c>
      <c r="G14171" s="8">
        <v>12541.63</v>
      </c>
      <c r="H14171" s="8"/>
      <c r="I14171" s="8"/>
      <c r="J14171" s="8"/>
    </row>
    <row r="14172" spans="3:10" x14ac:dyDescent="0.25">
      <c r="C14172" s="5">
        <v>43341.125</v>
      </c>
      <c r="D14172" s="6">
        <v>12540.55</v>
      </c>
      <c r="E14172" s="6">
        <v>12550.2</v>
      </c>
      <c r="F14172" s="6">
        <v>12540.55</v>
      </c>
      <c r="G14172" s="6">
        <v>12546.95</v>
      </c>
      <c r="H14172" s="6"/>
      <c r="I14172" s="6"/>
      <c r="J14172" s="6"/>
    </row>
    <row r="14173" spans="3:10" x14ac:dyDescent="0.25">
      <c r="C14173" s="7">
        <v>43341.166666666664</v>
      </c>
      <c r="D14173" s="8">
        <v>12548.03</v>
      </c>
      <c r="E14173" s="8">
        <v>12549.03</v>
      </c>
      <c r="F14173" s="8">
        <v>12543.63</v>
      </c>
      <c r="G14173" s="8">
        <v>12549.03</v>
      </c>
      <c r="H14173" s="8"/>
      <c r="I14173" s="8"/>
      <c r="J14173" s="8"/>
    </row>
    <row r="14174" spans="3:10" x14ac:dyDescent="0.25">
      <c r="C14174" s="5">
        <v>43341.208333333336</v>
      </c>
      <c r="D14174" s="6">
        <v>12550.11</v>
      </c>
      <c r="E14174" s="6">
        <v>12559.67</v>
      </c>
      <c r="F14174" s="6">
        <v>12547.95</v>
      </c>
      <c r="G14174" s="6">
        <v>12556.35</v>
      </c>
      <c r="H14174" s="6"/>
      <c r="I14174" s="6"/>
      <c r="J14174" s="6"/>
    </row>
    <row r="14175" spans="3:10" x14ac:dyDescent="0.25">
      <c r="C14175" s="7">
        <v>43341.25</v>
      </c>
      <c r="D14175" s="8">
        <v>12556.35</v>
      </c>
      <c r="E14175" s="8">
        <v>12558.53</v>
      </c>
      <c r="F14175" s="8">
        <v>12554.2</v>
      </c>
      <c r="G14175" s="8">
        <v>12557.5</v>
      </c>
      <c r="H14175" s="8"/>
      <c r="I14175" s="8"/>
      <c r="J14175" s="8"/>
    </row>
    <row r="14176" spans="3:10" x14ac:dyDescent="0.25">
      <c r="C14176" s="5">
        <v>43341.291666666664</v>
      </c>
      <c r="D14176" s="6">
        <v>12556.42</v>
      </c>
      <c r="E14176" s="6">
        <v>12556.93</v>
      </c>
      <c r="F14176" s="6">
        <v>12553.15</v>
      </c>
      <c r="G14176" s="6">
        <v>12555.31</v>
      </c>
      <c r="H14176" s="6"/>
      <c r="I14176" s="6"/>
      <c r="J14176" s="6"/>
    </row>
    <row r="14177" spans="3:10" x14ac:dyDescent="0.25">
      <c r="C14177" s="7">
        <v>43341.333333333336</v>
      </c>
      <c r="D14177" s="8">
        <v>12554.23</v>
      </c>
      <c r="E14177" s="8">
        <v>12557.55</v>
      </c>
      <c r="F14177" s="8">
        <v>12547.41</v>
      </c>
      <c r="G14177" s="8">
        <v>12549.44</v>
      </c>
      <c r="H14177" s="8"/>
      <c r="I14177" s="8"/>
      <c r="J14177" s="8"/>
    </row>
    <row r="14178" spans="3:10" x14ac:dyDescent="0.25">
      <c r="C14178" s="5">
        <v>43341.375</v>
      </c>
      <c r="D14178" s="6">
        <v>12551.16</v>
      </c>
      <c r="E14178" s="6">
        <v>12562.26</v>
      </c>
      <c r="F14178" s="6">
        <v>12546.18</v>
      </c>
      <c r="G14178" s="6">
        <v>12550.31</v>
      </c>
      <c r="H14178" s="6"/>
      <c r="I14178" s="6"/>
      <c r="J14178" s="6"/>
    </row>
    <row r="14179" spans="3:10" x14ac:dyDescent="0.25">
      <c r="C14179" s="7">
        <v>43341.416666666664</v>
      </c>
      <c r="D14179" s="8">
        <v>12550.81</v>
      </c>
      <c r="E14179" s="8">
        <v>12566.6</v>
      </c>
      <c r="F14179" s="8">
        <v>12535.85</v>
      </c>
      <c r="G14179" s="8">
        <v>12542.76</v>
      </c>
      <c r="H14179" s="8"/>
      <c r="I14179" s="8"/>
      <c r="J14179" s="8"/>
    </row>
    <row r="14180" spans="3:10" x14ac:dyDescent="0.25">
      <c r="C14180" s="5">
        <v>43341.458333333336</v>
      </c>
      <c r="D14180" s="6">
        <v>12542.26</v>
      </c>
      <c r="E14180" s="6">
        <v>12547.24</v>
      </c>
      <c r="F14180" s="6">
        <v>12521.14</v>
      </c>
      <c r="G14180" s="6">
        <v>12524.11</v>
      </c>
      <c r="H14180" s="6"/>
      <c r="I14180" s="6"/>
      <c r="J14180" s="6"/>
    </row>
    <row r="14181" spans="3:10" x14ac:dyDescent="0.25">
      <c r="C14181" s="7">
        <v>43341.5</v>
      </c>
      <c r="D14181" s="8">
        <v>12524.62</v>
      </c>
      <c r="E14181" s="8">
        <v>12535.9</v>
      </c>
      <c r="F14181" s="8">
        <v>12498.24</v>
      </c>
      <c r="G14181" s="8">
        <v>12510.96</v>
      </c>
      <c r="H14181" s="8"/>
      <c r="I14181" s="8"/>
      <c r="J14181" s="8"/>
    </row>
    <row r="14182" spans="3:10" x14ac:dyDescent="0.25">
      <c r="C14182" s="5">
        <v>43341.541666666664</v>
      </c>
      <c r="D14182" s="6">
        <v>12511.71</v>
      </c>
      <c r="E14182" s="6">
        <v>12531.07</v>
      </c>
      <c r="F14182" s="6">
        <v>12509.71</v>
      </c>
      <c r="G14182" s="6">
        <v>12524.18</v>
      </c>
      <c r="H14182" s="6"/>
      <c r="I14182" s="6"/>
      <c r="J14182" s="6"/>
    </row>
    <row r="14183" spans="3:10" x14ac:dyDescent="0.25">
      <c r="C14183" s="7">
        <v>43341.583333333336</v>
      </c>
      <c r="D14183" s="8">
        <v>12524.93</v>
      </c>
      <c r="E14183" s="8">
        <v>12547.44</v>
      </c>
      <c r="F14183" s="8">
        <v>12523.81</v>
      </c>
      <c r="G14183" s="8">
        <v>12545.19</v>
      </c>
      <c r="H14183" s="8"/>
      <c r="I14183" s="8"/>
      <c r="J14183" s="8"/>
    </row>
    <row r="14184" spans="3:10" x14ac:dyDescent="0.25">
      <c r="C14184" s="5">
        <v>43341.625</v>
      </c>
      <c r="D14184" s="6">
        <v>12545.69</v>
      </c>
      <c r="E14184" s="6">
        <v>12554.09</v>
      </c>
      <c r="F14184" s="6">
        <v>12529.82</v>
      </c>
      <c r="G14184" s="6">
        <v>12533.46</v>
      </c>
      <c r="H14184" s="6"/>
      <c r="I14184" s="6"/>
      <c r="J14184" s="6"/>
    </row>
    <row r="14185" spans="3:10" x14ac:dyDescent="0.25">
      <c r="C14185" s="7">
        <v>43341.666666666664</v>
      </c>
      <c r="D14185" s="8">
        <v>12532.71</v>
      </c>
      <c r="E14185" s="8">
        <v>12540.57</v>
      </c>
      <c r="F14185" s="8">
        <v>12518.82</v>
      </c>
      <c r="G14185" s="8">
        <v>12533.49</v>
      </c>
      <c r="H14185" s="8"/>
      <c r="I14185" s="8"/>
      <c r="J14185" s="8"/>
    </row>
    <row r="14186" spans="3:10" x14ac:dyDescent="0.25">
      <c r="C14186" s="5">
        <v>43341.708333333336</v>
      </c>
      <c r="D14186" s="6">
        <v>12533.99</v>
      </c>
      <c r="E14186" s="6">
        <v>12561.44</v>
      </c>
      <c r="F14186" s="6">
        <v>12522.82</v>
      </c>
      <c r="G14186" s="6">
        <v>12555.63</v>
      </c>
      <c r="H14186" s="6"/>
      <c r="I14186" s="6"/>
      <c r="J14186" s="6"/>
    </row>
    <row r="14187" spans="3:10" x14ac:dyDescent="0.25">
      <c r="C14187" s="7">
        <v>43341.75</v>
      </c>
      <c r="D14187" s="8">
        <v>12555.38</v>
      </c>
      <c r="E14187" s="8">
        <v>12569.95</v>
      </c>
      <c r="F14187" s="8">
        <v>12550.56</v>
      </c>
      <c r="G14187" s="8">
        <v>12567.42</v>
      </c>
      <c r="H14187" s="8"/>
      <c r="I14187" s="8"/>
      <c r="J14187" s="8"/>
    </row>
    <row r="14188" spans="3:10" x14ac:dyDescent="0.25">
      <c r="C14188" s="5">
        <v>43341.791666666664</v>
      </c>
      <c r="D14188" s="6">
        <v>12567.67</v>
      </c>
      <c r="E14188" s="6">
        <v>12575.09</v>
      </c>
      <c r="F14188" s="6">
        <v>12561.69</v>
      </c>
      <c r="G14188" s="6">
        <v>12565.01</v>
      </c>
      <c r="H14188" s="6"/>
      <c r="I14188" s="6"/>
      <c r="J14188" s="6"/>
    </row>
    <row r="14189" spans="3:10" x14ac:dyDescent="0.25">
      <c r="C14189" s="7">
        <v>43341.833333333336</v>
      </c>
      <c r="D14189" s="8">
        <v>12565.27</v>
      </c>
      <c r="E14189" s="8">
        <v>12566.27</v>
      </c>
      <c r="F14189" s="8">
        <v>12556.26</v>
      </c>
      <c r="G14189" s="8">
        <v>12558.01</v>
      </c>
      <c r="H14189" s="8"/>
      <c r="I14189" s="8"/>
      <c r="J14189" s="8"/>
    </row>
    <row r="14190" spans="3:10" x14ac:dyDescent="0.25">
      <c r="C14190" s="5">
        <v>43341.875</v>
      </c>
      <c r="D14190" s="6">
        <v>12558.26</v>
      </c>
      <c r="E14190" s="6">
        <v>12563</v>
      </c>
      <c r="F14190" s="6">
        <v>12556.76</v>
      </c>
      <c r="G14190" s="6">
        <v>12560</v>
      </c>
      <c r="H14190" s="6"/>
      <c r="I14190" s="6"/>
      <c r="J14190" s="6"/>
    </row>
    <row r="14191" spans="3:10" x14ac:dyDescent="0.25">
      <c r="C14191" s="7">
        <v>43341.916666666664</v>
      </c>
      <c r="D14191" s="8">
        <v>12559.75</v>
      </c>
      <c r="E14191" s="8">
        <v>12570.25</v>
      </c>
      <c r="F14191" s="8">
        <v>12559.5</v>
      </c>
      <c r="G14191" s="8">
        <v>12566.9</v>
      </c>
      <c r="H14191" s="8"/>
      <c r="I14191" s="8"/>
      <c r="J14191" s="8"/>
    </row>
    <row r="14192" spans="3:10" x14ac:dyDescent="0.25">
      <c r="C14192" s="5">
        <v>43341.958333333336</v>
      </c>
      <c r="D14192" s="6">
        <v>12565.99</v>
      </c>
      <c r="E14192" s="6">
        <v>12568.14</v>
      </c>
      <c r="F14192" s="6">
        <v>12564.91</v>
      </c>
      <c r="G14192" s="6">
        <v>12567.06</v>
      </c>
      <c r="H14192" s="6"/>
      <c r="I14192" s="6"/>
      <c r="J14192" s="6"/>
    </row>
    <row r="14193" spans="3:10" x14ac:dyDescent="0.25">
      <c r="C14193" s="7">
        <v>43342.041666666664</v>
      </c>
      <c r="D14193" s="8">
        <v>12569.21</v>
      </c>
      <c r="E14193" s="8">
        <v>12576.94</v>
      </c>
      <c r="F14193" s="8">
        <v>12569.21</v>
      </c>
      <c r="G14193" s="8">
        <v>12573.7</v>
      </c>
      <c r="H14193" s="8"/>
      <c r="I14193" s="8"/>
      <c r="J14193" s="8"/>
    </row>
    <row r="14194" spans="3:10" x14ac:dyDescent="0.25">
      <c r="C14194" s="5">
        <v>43342.083333333336</v>
      </c>
      <c r="D14194" s="6">
        <v>12574.78</v>
      </c>
      <c r="E14194" s="6">
        <v>12574.78</v>
      </c>
      <c r="F14194" s="6">
        <v>12569.39</v>
      </c>
      <c r="G14194" s="6">
        <v>12569.39</v>
      </c>
      <c r="H14194" s="6"/>
      <c r="I14194" s="6"/>
      <c r="J14194" s="6"/>
    </row>
    <row r="14195" spans="3:10" x14ac:dyDescent="0.25">
      <c r="C14195" s="7">
        <v>43342.125</v>
      </c>
      <c r="D14195" s="8">
        <v>12568.31</v>
      </c>
      <c r="E14195" s="8">
        <v>12569.39</v>
      </c>
      <c r="F14195" s="8">
        <v>12565.07</v>
      </c>
      <c r="G14195" s="8">
        <v>12569.38</v>
      </c>
      <c r="H14195" s="8"/>
      <c r="I14195" s="8"/>
      <c r="J14195" s="8"/>
    </row>
    <row r="14196" spans="3:10" x14ac:dyDescent="0.25">
      <c r="C14196" s="5">
        <v>43342.166666666664</v>
      </c>
      <c r="D14196" s="6">
        <v>12569.35</v>
      </c>
      <c r="E14196" s="6">
        <v>12572.58</v>
      </c>
      <c r="F14196" s="6">
        <v>12548.9</v>
      </c>
      <c r="G14196" s="6">
        <v>12551.06</v>
      </c>
      <c r="H14196" s="6"/>
      <c r="I14196" s="6"/>
      <c r="J14196" s="6"/>
    </row>
    <row r="14197" spans="3:10" x14ac:dyDescent="0.25">
      <c r="C14197" s="7">
        <v>43342.208333333336</v>
      </c>
      <c r="D14197" s="8">
        <v>12552.14</v>
      </c>
      <c r="E14197" s="8">
        <v>12555.26</v>
      </c>
      <c r="F14197" s="8">
        <v>12548.53</v>
      </c>
      <c r="G14197" s="8">
        <v>12548.6</v>
      </c>
      <c r="H14197" s="8"/>
      <c r="I14197" s="8"/>
      <c r="J14197" s="8"/>
    </row>
    <row r="14198" spans="3:10" x14ac:dyDescent="0.25">
      <c r="C14198" s="5">
        <v>43342.25</v>
      </c>
      <c r="D14198" s="6">
        <v>12549.68</v>
      </c>
      <c r="E14198" s="6">
        <v>12550.83</v>
      </c>
      <c r="F14198" s="6">
        <v>12542.97</v>
      </c>
      <c r="G14198" s="6">
        <v>12545.12</v>
      </c>
      <c r="H14198" s="6"/>
      <c r="I14198" s="6"/>
      <c r="J14198" s="6"/>
    </row>
    <row r="14199" spans="3:10" x14ac:dyDescent="0.25">
      <c r="C14199" s="7">
        <v>43342.291666666664</v>
      </c>
      <c r="D14199" s="8">
        <v>12545.19</v>
      </c>
      <c r="E14199" s="8">
        <v>12547.39</v>
      </c>
      <c r="F14199" s="8">
        <v>12544.11</v>
      </c>
      <c r="G14199" s="8">
        <v>12546.3</v>
      </c>
      <c r="H14199" s="8"/>
      <c r="I14199" s="8"/>
      <c r="J14199" s="8"/>
    </row>
    <row r="14200" spans="3:10" x14ac:dyDescent="0.25">
      <c r="C14200" s="5">
        <v>43342.333333333336</v>
      </c>
      <c r="D14200" s="6">
        <v>12545.23</v>
      </c>
      <c r="E14200" s="6">
        <v>12546.82</v>
      </c>
      <c r="F14200" s="6">
        <v>12535.25</v>
      </c>
      <c r="G14200" s="6">
        <v>12546.82</v>
      </c>
      <c r="H14200" s="6"/>
      <c r="I14200" s="6"/>
      <c r="J14200" s="6"/>
    </row>
    <row r="14201" spans="3:10" x14ac:dyDescent="0.25">
      <c r="C14201" s="7">
        <v>43342.375</v>
      </c>
      <c r="D14201" s="8">
        <v>12538.13</v>
      </c>
      <c r="E14201" s="8">
        <v>12544.76</v>
      </c>
      <c r="F14201" s="8">
        <v>12523.32</v>
      </c>
      <c r="G14201" s="8">
        <v>12529.23</v>
      </c>
      <c r="H14201" s="8"/>
      <c r="I14201" s="8"/>
      <c r="J14201" s="8"/>
    </row>
    <row r="14202" spans="3:10" x14ac:dyDescent="0.25">
      <c r="C14202" s="5">
        <v>43342.416666666664</v>
      </c>
      <c r="D14202" s="6">
        <v>12532.51</v>
      </c>
      <c r="E14202" s="6">
        <v>12536.98</v>
      </c>
      <c r="F14202" s="6">
        <v>12463.92</v>
      </c>
      <c r="G14202" s="6">
        <v>12480.55</v>
      </c>
      <c r="H14202" s="6"/>
      <c r="I14202" s="6"/>
      <c r="J14202" s="6"/>
    </row>
    <row r="14203" spans="3:10" x14ac:dyDescent="0.25">
      <c r="C14203" s="7">
        <v>43342.458333333336</v>
      </c>
      <c r="D14203" s="8">
        <v>12480.3</v>
      </c>
      <c r="E14203" s="8">
        <v>12486.64</v>
      </c>
      <c r="F14203" s="8">
        <v>12397.22</v>
      </c>
      <c r="G14203" s="8">
        <v>12411.94</v>
      </c>
      <c r="H14203" s="8"/>
      <c r="I14203" s="8"/>
      <c r="J14203" s="8"/>
    </row>
    <row r="14204" spans="3:10" x14ac:dyDescent="0.25">
      <c r="C14204" s="5">
        <v>43342.5</v>
      </c>
      <c r="D14204" s="6">
        <v>12411.69</v>
      </c>
      <c r="E14204" s="6">
        <v>12451.58</v>
      </c>
      <c r="F14204" s="6">
        <v>12405.23</v>
      </c>
      <c r="G14204" s="6">
        <v>12439.57</v>
      </c>
      <c r="H14204" s="6"/>
      <c r="I14204" s="6"/>
      <c r="J14204" s="6"/>
    </row>
    <row r="14205" spans="3:10" x14ac:dyDescent="0.25">
      <c r="C14205" s="7">
        <v>43342.541666666664</v>
      </c>
      <c r="D14205" s="8">
        <v>12439.82</v>
      </c>
      <c r="E14205" s="8">
        <v>12526.5</v>
      </c>
      <c r="F14205" s="8">
        <v>12424.57</v>
      </c>
      <c r="G14205" s="8">
        <v>12522.88</v>
      </c>
      <c r="H14205" s="8"/>
      <c r="I14205" s="8"/>
      <c r="J14205" s="8"/>
    </row>
    <row r="14206" spans="3:10" x14ac:dyDescent="0.25">
      <c r="C14206" s="5">
        <v>43342.583333333336</v>
      </c>
      <c r="D14206" s="6">
        <v>12521.87</v>
      </c>
      <c r="E14206" s="6">
        <v>12533.06</v>
      </c>
      <c r="F14206" s="6">
        <v>12487.3</v>
      </c>
      <c r="G14206" s="6">
        <v>12496.07</v>
      </c>
      <c r="H14206" s="6"/>
      <c r="I14206" s="6"/>
      <c r="J14206" s="6"/>
    </row>
    <row r="14207" spans="3:10" x14ac:dyDescent="0.25">
      <c r="C14207" s="7">
        <v>43342.625</v>
      </c>
      <c r="D14207" s="8">
        <v>12496.32</v>
      </c>
      <c r="E14207" s="8">
        <v>12500.61</v>
      </c>
      <c r="F14207" s="8">
        <v>12462.65</v>
      </c>
      <c r="G14207" s="8">
        <v>12470.8</v>
      </c>
      <c r="H14207" s="8"/>
      <c r="I14207" s="8"/>
      <c r="J14207" s="8"/>
    </row>
    <row r="14208" spans="3:10" x14ac:dyDescent="0.25">
      <c r="C14208" s="5">
        <v>43342.666666666664</v>
      </c>
      <c r="D14208" s="6">
        <v>12470.3</v>
      </c>
      <c r="E14208" s="6">
        <v>12512.56</v>
      </c>
      <c r="F14208" s="6">
        <v>12465.06</v>
      </c>
      <c r="G14208" s="6">
        <v>12502.86</v>
      </c>
      <c r="H14208" s="6"/>
      <c r="I14208" s="6"/>
      <c r="J14208" s="6"/>
    </row>
    <row r="14209" spans="3:10" x14ac:dyDescent="0.25">
      <c r="C14209" s="7">
        <v>43342.708333333336</v>
      </c>
      <c r="D14209" s="8">
        <v>12502.36</v>
      </c>
      <c r="E14209" s="8">
        <v>12527.42</v>
      </c>
      <c r="F14209" s="8">
        <v>12500.49</v>
      </c>
      <c r="G14209" s="8">
        <v>12508.15</v>
      </c>
      <c r="H14209" s="8"/>
      <c r="I14209" s="8"/>
      <c r="J14209" s="8"/>
    </row>
    <row r="14210" spans="3:10" x14ac:dyDescent="0.25">
      <c r="C14210" s="5">
        <v>43342.75</v>
      </c>
      <c r="D14210" s="6">
        <v>12508.65</v>
      </c>
      <c r="E14210" s="6">
        <v>12522.3</v>
      </c>
      <c r="F14210" s="6">
        <v>12475.9</v>
      </c>
      <c r="G14210" s="6">
        <v>12485.73</v>
      </c>
      <c r="H14210" s="6"/>
      <c r="I14210" s="6"/>
      <c r="J14210" s="6"/>
    </row>
    <row r="14211" spans="3:10" x14ac:dyDescent="0.25">
      <c r="C14211" s="7">
        <v>43342.791666666664</v>
      </c>
      <c r="D14211" s="8">
        <v>12485.73</v>
      </c>
      <c r="E14211" s="8">
        <v>12500.73</v>
      </c>
      <c r="F14211" s="8">
        <v>12483.97</v>
      </c>
      <c r="G14211" s="8">
        <v>12496.74</v>
      </c>
      <c r="H14211" s="8"/>
      <c r="I14211" s="8"/>
      <c r="J14211" s="8"/>
    </row>
    <row r="14212" spans="3:10" x14ac:dyDescent="0.25">
      <c r="C14212" s="5">
        <v>43342.833333333336</v>
      </c>
      <c r="D14212" s="6">
        <v>12497.24</v>
      </c>
      <c r="E14212" s="6">
        <v>12510.99</v>
      </c>
      <c r="F14212" s="6">
        <v>12496.24</v>
      </c>
      <c r="G14212" s="6">
        <v>12502.24</v>
      </c>
      <c r="H14212" s="6"/>
      <c r="I14212" s="6"/>
      <c r="J14212" s="6"/>
    </row>
    <row r="14213" spans="3:10" x14ac:dyDescent="0.25">
      <c r="C14213" s="7">
        <v>43342.875</v>
      </c>
      <c r="D14213" s="8">
        <v>12502.99</v>
      </c>
      <c r="E14213" s="8">
        <v>12504.24</v>
      </c>
      <c r="F14213" s="8">
        <v>12448.22</v>
      </c>
      <c r="G14213" s="8">
        <v>12456.22</v>
      </c>
      <c r="H14213" s="8"/>
      <c r="I14213" s="8"/>
      <c r="J14213" s="8"/>
    </row>
    <row r="14214" spans="3:10" x14ac:dyDescent="0.25">
      <c r="C14214" s="5">
        <v>43342.916666666664</v>
      </c>
      <c r="D14214" s="6">
        <v>12456.47</v>
      </c>
      <c r="E14214" s="6">
        <v>12459.72</v>
      </c>
      <c r="F14214" s="6">
        <v>12440.97</v>
      </c>
      <c r="G14214" s="6">
        <v>12454.72</v>
      </c>
      <c r="H14214" s="6"/>
      <c r="I14214" s="6"/>
      <c r="J14214" s="6"/>
    </row>
    <row r="14215" spans="3:10" x14ac:dyDescent="0.25">
      <c r="C14215" s="7">
        <v>43342.958333333336</v>
      </c>
      <c r="D14215" s="8">
        <v>12449.43</v>
      </c>
      <c r="E14215" s="8">
        <v>12449.43</v>
      </c>
      <c r="F14215" s="8">
        <v>12430.63</v>
      </c>
      <c r="G14215" s="8">
        <v>12431.7</v>
      </c>
      <c r="H14215" s="8"/>
      <c r="I14215" s="8"/>
      <c r="J14215" s="8"/>
    </row>
    <row r="14216" spans="3:10" x14ac:dyDescent="0.25">
      <c r="C14216" s="5">
        <v>43343.041666666664</v>
      </c>
      <c r="D14216" s="6">
        <v>12427.33</v>
      </c>
      <c r="E14216" s="6">
        <v>12436.2</v>
      </c>
      <c r="F14216" s="6">
        <v>12420.39</v>
      </c>
      <c r="G14216" s="6">
        <v>12426.68</v>
      </c>
      <c r="H14216" s="6"/>
      <c r="I14216" s="6"/>
      <c r="J14216" s="6"/>
    </row>
    <row r="14217" spans="3:10" x14ac:dyDescent="0.25">
      <c r="C14217" s="7">
        <v>43343.083333333336</v>
      </c>
      <c r="D14217" s="8">
        <v>12427.75</v>
      </c>
      <c r="E14217" s="8">
        <v>12437.76</v>
      </c>
      <c r="F14217" s="8">
        <v>12427.75</v>
      </c>
      <c r="G14217" s="8">
        <v>12432.18</v>
      </c>
      <c r="H14217" s="8"/>
      <c r="I14217" s="8"/>
      <c r="J14217" s="8"/>
    </row>
    <row r="14218" spans="3:10" x14ac:dyDescent="0.25">
      <c r="C14218" s="5">
        <v>43343.125</v>
      </c>
      <c r="D14218" s="6">
        <v>12433.25</v>
      </c>
      <c r="E14218" s="6">
        <v>12442.83</v>
      </c>
      <c r="F14218" s="6">
        <v>12426.88</v>
      </c>
      <c r="G14218" s="6">
        <v>12439.61</v>
      </c>
      <c r="H14218" s="6"/>
      <c r="I14218" s="6"/>
      <c r="J14218" s="6"/>
    </row>
    <row r="14219" spans="3:10" x14ac:dyDescent="0.25">
      <c r="C14219" s="7">
        <v>43343.166666666664</v>
      </c>
      <c r="D14219" s="8">
        <v>12440.68</v>
      </c>
      <c r="E14219" s="8">
        <v>12451.4</v>
      </c>
      <c r="F14219" s="8">
        <v>12438.53</v>
      </c>
      <c r="G14219" s="8">
        <v>12449.18</v>
      </c>
      <c r="H14219" s="8"/>
      <c r="I14219" s="8"/>
      <c r="J14219" s="8"/>
    </row>
    <row r="14220" spans="3:10" x14ac:dyDescent="0.25">
      <c r="C14220" s="5">
        <v>43343.208333333336</v>
      </c>
      <c r="D14220" s="6">
        <v>12450.26</v>
      </c>
      <c r="E14220" s="6">
        <v>12450.26</v>
      </c>
      <c r="F14220" s="6">
        <v>12439.52</v>
      </c>
      <c r="G14220" s="6">
        <v>12441.67</v>
      </c>
      <c r="H14220" s="6"/>
      <c r="I14220" s="6"/>
      <c r="J14220" s="6"/>
    </row>
    <row r="14221" spans="3:10" x14ac:dyDescent="0.25">
      <c r="C14221" s="7">
        <v>43343.25</v>
      </c>
      <c r="D14221" s="8">
        <v>12440.59</v>
      </c>
      <c r="E14221" s="8">
        <v>12457.96</v>
      </c>
      <c r="F14221" s="8">
        <v>12440.59</v>
      </c>
      <c r="G14221" s="8">
        <v>12454.82</v>
      </c>
      <c r="H14221" s="8"/>
      <c r="I14221" s="8"/>
      <c r="J14221" s="8"/>
    </row>
    <row r="14222" spans="3:10" x14ac:dyDescent="0.25">
      <c r="C14222" s="5">
        <v>43343.291666666664</v>
      </c>
      <c r="D14222" s="6">
        <v>12455.89</v>
      </c>
      <c r="E14222" s="6">
        <v>12463.98</v>
      </c>
      <c r="F14222" s="6">
        <v>12454.69</v>
      </c>
      <c r="G14222" s="6">
        <v>12460.83</v>
      </c>
      <c r="H14222" s="6"/>
      <c r="I14222" s="6"/>
      <c r="J14222" s="6"/>
    </row>
    <row r="14223" spans="3:10" x14ac:dyDescent="0.25">
      <c r="C14223" s="7">
        <v>43343.333333333336</v>
      </c>
      <c r="D14223" s="8">
        <v>12461.91</v>
      </c>
      <c r="E14223" s="8">
        <v>12475.93</v>
      </c>
      <c r="F14223" s="8">
        <v>12455.99</v>
      </c>
      <c r="G14223" s="8">
        <v>12457.06</v>
      </c>
      <c r="H14223" s="8"/>
      <c r="I14223" s="8"/>
      <c r="J14223" s="8"/>
    </row>
    <row r="14224" spans="3:10" x14ac:dyDescent="0.25">
      <c r="C14224" s="5">
        <v>43343.375</v>
      </c>
      <c r="D14224" s="6">
        <v>12457.34</v>
      </c>
      <c r="E14224" s="6">
        <v>12468.43</v>
      </c>
      <c r="F14224" s="6">
        <v>12450.13</v>
      </c>
      <c r="G14224" s="6">
        <v>12456.88</v>
      </c>
      <c r="H14224" s="6"/>
      <c r="I14224" s="6"/>
      <c r="J14224" s="6"/>
    </row>
    <row r="14225" spans="3:10" x14ac:dyDescent="0.25">
      <c r="C14225" s="7">
        <v>43343.416666666664</v>
      </c>
      <c r="D14225" s="8">
        <v>12456.63</v>
      </c>
      <c r="E14225" s="8">
        <v>12456.63</v>
      </c>
      <c r="F14225" s="8">
        <v>12365.69</v>
      </c>
      <c r="G14225" s="8">
        <v>12368.46</v>
      </c>
      <c r="H14225" s="8"/>
      <c r="I14225" s="8"/>
      <c r="J14225" s="8"/>
    </row>
    <row r="14226" spans="3:10" x14ac:dyDescent="0.25">
      <c r="C14226" s="5">
        <v>43343.458333333336</v>
      </c>
      <c r="D14226" s="6">
        <v>12369.21</v>
      </c>
      <c r="E14226" s="6">
        <v>12394.74</v>
      </c>
      <c r="F14226" s="6">
        <v>12345.52</v>
      </c>
      <c r="G14226" s="6">
        <v>12373.91</v>
      </c>
      <c r="H14226" s="6"/>
      <c r="I14226" s="6"/>
      <c r="J14226" s="6"/>
    </row>
    <row r="14227" spans="3:10" x14ac:dyDescent="0.25">
      <c r="C14227" s="7">
        <v>43343.5</v>
      </c>
      <c r="D14227" s="8">
        <v>12373.66</v>
      </c>
      <c r="E14227" s="8">
        <v>12392.1</v>
      </c>
      <c r="F14227" s="8">
        <v>12359.05</v>
      </c>
      <c r="G14227" s="8">
        <v>12363.34</v>
      </c>
      <c r="H14227" s="8"/>
      <c r="I14227" s="8"/>
      <c r="J14227" s="8"/>
    </row>
    <row r="14228" spans="3:10" x14ac:dyDescent="0.25">
      <c r="C14228" s="5">
        <v>43343.541666666664</v>
      </c>
      <c r="D14228" s="6">
        <v>12363.09</v>
      </c>
      <c r="E14228" s="6">
        <v>12413.25</v>
      </c>
      <c r="F14228" s="6">
        <v>12356.52</v>
      </c>
      <c r="G14228" s="6">
        <v>12403.72</v>
      </c>
      <c r="H14228" s="6"/>
      <c r="I14228" s="6"/>
      <c r="J14228" s="6"/>
    </row>
    <row r="14229" spans="3:10" x14ac:dyDescent="0.25">
      <c r="C14229" s="7">
        <v>43343.583333333336</v>
      </c>
      <c r="D14229" s="8">
        <v>12403.22</v>
      </c>
      <c r="E14229" s="8">
        <v>12404.72</v>
      </c>
      <c r="F14229" s="8">
        <v>12382.11</v>
      </c>
      <c r="G14229" s="8">
        <v>12396.8</v>
      </c>
      <c r="H14229" s="8"/>
      <c r="I14229" s="8"/>
      <c r="J14229" s="8"/>
    </row>
    <row r="14230" spans="3:10" x14ac:dyDescent="0.25">
      <c r="C14230" s="5">
        <v>43343.625</v>
      </c>
      <c r="D14230" s="6">
        <v>12396.55</v>
      </c>
      <c r="E14230" s="6">
        <v>12410.14</v>
      </c>
      <c r="F14230" s="6">
        <v>12380.82</v>
      </c>
      <c r="G14230" s="6">
        <v>12384.14</v>
      </c>
      <c r="H14230" s="6"/>
      <c r="I14230" s="6"/>
      <c r="J14230" s="6"/>
    </row>
    <row r="14231" spans="3:10" x14ac:dyDescent="0.25">
      <c r="C14231" s="7">
        <v>43343.666666666664</v>
      </c>
      <c r="D14231" s="8">
        <v>12383.89</v>
      </c>
      <c r="E14231" s="8">
        <v>12398.32</v>
      </c>
      <c r="F14231" s="8">
        <v>12366.89</v>
      </c>
      <c r="G14231" s="8">
        <v>12384.18</v>
      </c>
      <c r="H14231" s="8"/>
      <c r="I14231" s="8"/>
      <c r="J14231" s="8"/>
    </row>
    <row r="14232" spans="3:10" x14ac:dyDescent="0.25">
      <c r="C14232" s="5">
        <v>43343.708333333336</v>
      </c>
      <c r="D14232" s="6">
        <v>12384.43</v>
      </c>
      <c r="E14232" s="6">
        <v>12414.77</v>
      </c>
      <c r="F14232" s="6">
        <v>12368.93</v>
      </c>
      <c r="G14232" s="6">
        <v>12373.74</v>
      </c>
      <c r="H14232" s="6"/>
      <c r="I14232" s="6"/>
      <c r="J14232" s="6"/>
    </row>
    <row r="14233" spans="3:10" x14ac:dyDescent="0.25">
      <c r="C14233" s="7">
        <v>43343.75</v>
      </c>
      <c r="D14233" s="8">
        <v>12373.49</v>
      </c>
      <c r="E14233" s="8">
        <v>12382.21</v>
      </c>
      <c r="F14233" s="8">
        <v>12327.87</v>
      </c>
      <c r="G14233" s="8">
        <v>12333.39</v>
      </c>
      <c r="H14233" s="8"/>
      <c r="I14233" s="8"/>
      <c r="J14233" s="8"/>
    </row>
    <row r="14234" spans="3:10" x14ac:dyDescent="0.25">
      <c r="C14234" s="5">
        <v>43343.791666666664</v>
      </c>
      <c r="D14234" s="6">
        <v>12333.14</v>
      </c>
      <c r="E14234" s="6">
        <v>12337.7</v>
      </c>
      <c r="F14234" s="6">
        <v>12310.15</v>
      </c>
      <c r="G14234" s="6">
        <v>12321.09</v>
      </c>
      <c r="H14234" s="6"/>
      <c r="I14234" s="6"/>
      <c r="J14234" s="6"/>
    </row>
    <row r="14235" spans="3:10" x14ac:dyDescent="0.25">
      <c r="C14235" s="7">
        <v>43343.833333333336</v>
      </c>
      <c r="D14235" s="8">
        <v>12320.59</v>
      </c>
      <c r="E14235" s="8">
        <v>12346.35</v>
      </c>
      <c r="F14235" s="8">
        <v>12318.34</v>
      </c>
      <c r="G14235" s="8">
        <v>12339.59</v>
      </c>
      <c r="H14235" s="8"/>
      <c r="I14235" s="8"/>
      <c r="J14235" s="8"/>
    </row>
    <row r="14236" spans="3:10" x14ac:dyDescent="0.25">
      <c r="C14236" s="5">
        <v>43343.875</v>
      </c>
      <c r="D14236" s="6">
        <v>12339.84</v>
      </c>
      <c r="E14236" s="6">
        <v>12340.59</v>
      </c>
      <c r="F14236" s="6">
        <v>12320.83</v>
      </c>
      <c r="G14236" s="6">
        <v>12333.58</v>
      </c>
      <c r="H14236" s="6"/>
      <c r="I14236" s="6"/>
      <c r="J14236" s="6"/>
    </row>
    <row r="14237" spans="3:10" x14ac:dyDescent="0.25">
      <c r="C14237" s="7">
        <v>43343.916666666664</v>
      </c>
      <c r="D14237" s="8">
        <v>12333.83</v>
      </c>
      <c r="E14237" s="8">
        <v>12349.33</v>
      </c>
      <c r="F14237" s="8">
        <v>12329.07</v>
      </c>
      <c r="G14237" s="8">
        <v>12349.08</v>
      </c>
      <c r="H14237" s="8"/>
      <c r="I14237" s="8"/>
      <c r="J14237" s="8"/>
    </row>
    <row r="14238" spans="3:10" x14ac:dyDescent="0.25">
      <c r="C14238" s="5">
        <v>43346.041666666664</v>
      </c>
      <c r="D14238" s="6">
        <v>12346.73</v>
      </c>
      <c r="E14238" s="6">
        <v>12365.93</v>
      </c>
      <c r="F14238" s="6">
        <v>12346.73</v>
      </c>
      <c r="G14238" s="6">
        <v>12355.23</v>
      </c>
      <c r="H14238" s="6"/>
      <c r="I14238" s="6"/>
      <c r="J14238" s="6"/>
    </row>
    <row r="14239" spans="3:10" x14ac:dyDescent="0.25">
      <c r="C14239" s="7">
        <v>43346.083333333336</v>
      </c>
      <c r="D14239" s="8">
        <v>12354.17</v>
      </c>
      <c r="E14239" s="8">
        <v>12362.55</v>
      </c>
      <c r="F14239" s="8">
        <v>12350.97</v>
      </c>
      <c r="G14239" s="8">
        <v>12357.85</v>
      </c>
      <c r="H14239" s="8"/>
      <c r="I14239" s="8"/>
      <c r="J14239" s="8"/>
    </row>
    <row r="14240" spans="3:10" x14ac:dyDescent="0.25">
      <c r="C14240" s="5">
        <v>43346.125</v>
      </c>
      <c r="D14240" s="6">
        <v>12358.38</v>
      </c>
      <c r="E14240" s="6">
        <v>12358.91</v>
      </c>
      <c r="F14240" s="6">
        <v>12345.33</v>
      </c>
      <c r="G14240" s="6">
        <v>12352.78</v>
      </c>
      <c r="H14240" s="6"/>
      <c r="I14240" s="6"/>
      <c r="J14240" s="6"/>
    </row>
    <row r="14241" spans="3:10" x14ac:dyDescent="0.25">
      <c r="C14241" s="7">
        <v>43346.166666666664</v>
      </c>
      <c r="D14241" s="8">
        <v>12352.61</v>
      </c>
      <c r="E14241" s="8">
        <v>12354.87</v>
      </c>
      <c r="F14241" s="8">
        <v>12343.05</v>
      </c>
      <c r="G14241" s="8">
        <v>12352.75</v>
      </c>
      <c r="H14241" s="8"/>
      <c r="I14241" s="8"/>
      <c r="J14241" s="8"/>
    </row>
    <row r="14242" spans="3:10" x14ac:dyDescent="0.25">
      <c r="C14242" s="5">
        <v>43346.208333333336</v>
      </c>
      <c r="D14242" s="6">
        <v>12351.68</v>
      </c>
      <c r="E14242" s="6">
        <v>12351.68</v>
      </c>
      <c r="F14242" s="6">
        <v>12341.66</v>
      </c>
      <c r="G14242" s="6">
        <v>12345.92</v>
      </c>
      <c r="H14242" s="6"/>
      <c r="I14242" s="6"/>
      <c r="J14242" s="6"/>
    </row>
    <row r="14243" spans="3:10" x14ac:dyDescent="0.25">
      <c r="C14243" s="7">
        <v>43346.25</v>
      </c>
      <c r="D14243" s="8">
        <v>12344.85</v>
      </c>
      <c r="E14243" s="8">
        <v>12346.98</v>
      </c>
      <c r="F14243" s="8">
        <v>12332.83</v>
      </c>
      <c r="G14243" s="8">
        <v>12337.03</v>
      </c>
      <c r="H14243" s="8"/>
      <c r="I14243" s="8"/>
      <c r="J14243" s="8"/>
    </row>
    <row r="14244" spans="3:10" x14ac:dyDescent="0.25">
      <c r="C14244" s="5">
        <v>43346.291666666664</v>
      </c>
      <c r="D14244" s="6">
        <v>12336.56</v>
      </c>
      <c r="E14244" s="6">
        <v>12336.56</v>
      </c>
      <c r="F14244" s="6">
        <v>12331.76</v>
      </c>
      <c r="G14244" s="6">
        <v>12332.82</v>
      </c>
      <c r="H14244" s="6"/>
      <c r="I14244" s="6"/>
      <c r="J14244" s="6"/>
    </row>
    <row r="14245" spans="3:10" x14ac:dyDescent="0.25">
      <c r="C14245" s="7">
        <v>43346.333333333336</v>
      </c>
      <c r="D14245" s="8">
        <v>12333.89</v>
      </c>
      <c r="E14245" s="8">
        <v>12337.38</v>
      </c>
      <c r="F14245" s="8">
        <v>12327.19</v>
      </c>
      <c r="G14245" s="8">
        <v>12327.21</v>
      </c>
      <c r="H14245" s="8"/>
      <c r="I14245" s="8"/>
      <c r="J14245" s="8"/>
    </row>
    <row r="14246" spans="3:10" x14ac:dyDescent="0.25">
      <c r="C14246" s="5">
        <v>43346.375</v>
      </c>
      <c r="D14246" s="6">
        <v>12335.91</v>
      </c>
      <c r="E14246" s="6">
        <v>12337.57</v>
      </c>
      <c r="F14246" s="6">
        <v>12305.03</v>
      </c>
      <c r="G14246" s="6">
        <v>12327.53</v>
      </c>
      <c r="H14246" s="6"/>
      <c r="I14246" s="6"/>
      <c r="J14246" s="6"/>
    </row>
    <row r="14247" spans="3:10" x14ac:dyDescent="0.25">
      <c r="C14247" s="7">
        <v>43346.416666666664</v>
      </c>
      <c r="D14247" s="8">
        <v>12328.81</v>
      </c>
      <c r="E14247" s="8">
        <v>12352.01</v>
      </c>
      <c r="F14247" s="8">
        <v>12306.4</v>
      </c>
      <c r="G14247" s="8">
        <v>12331.51</v>
      </c>
      <c r="H14247" s="8"/>
      <c r="I14247" s="8"/>
      <c r="J14247" s="8"/>
    </row>
    <row r="14248" spans="3:10" x14ac:dyDescent="0.25">
      <c r="C14248" s="5">
        <v>43346.458333333336</v>
      </c>
      <c r="D14248" s="6">
        <v>12331.76</v>
      </c>
      <c r="E14248" s="6">
        <v>12359.36</v>
      </c>
      <c r="F14248" s="6">
        <v>12324.75</v>
      </c>
      <c r="G14248" s="6">
        <v>12330.5</v>
      </c>
      <c r="H14248" s="6"/>
      <c r="I14248" s="6"/>
      <c r="J14248" s="6"/>
    </row>
    <row r="14249" spans="3:10" x14ac:dyDescent="0.25">
      <c r="C14249" s="7">
        <v>43346.5</v>
      </c>
      <c r="D14249" s="8">
        <v>12331</v>
      </c>
      <c r="E14249" s="8">
        <v>12340.52</v>
      </c>
      <c r="F14249" s="8">
        <v>12319.67</v>
      </c>
      <c r="G14249" s="8">
        <v>12325.41</v>
      </c>
      <c r="H14249" s="8"/>
      <c r="I14249" s="8"/>
      <c r="J14249" s="8"/>
    </row>
    <row r="14250" spans="3:10" x14ac:dyDescent="0.25">
      <c r="C14250" s="5">
        <v>43346.541666666664</v>
      </c>
      <c r="D14250" s="6">
        <v>12327.41</v>
      </c>
      <c r="E14250" s="6">
        <v>12354.91</v>
      </c>
      <c r="F14250" s="6">
        <v>12323.91</v>
      </c>
      <c r="G14250" s="6">
        <v>12347.81</v>
      </c>
      <c r="H14250" s="6"/>
      <c r="I14250" s="6"/>
      <c r="J14250" s="6"/>
    </row>
    <row r="14251" spans="3:10" x14ac:dyDescent="0.25">
      <c r="C14251" s="7">
        <v>43346.583333333336</v>
      </c>
      <c r="D14251" s="8">
        <v>12348.07</v>
      </c>
      <c r="E14251" s="8">
        <v>12352.83</v>
      </c>
      <c r="F14251" s="8">
        <v>12328.19</v>
      </c>
      <c r="G14251" s="8">
        <v>12329.43</v>
      </c>
      <c r="H14251" s="8"/>
      <c r="I14251" s="8"/>
      <c r="J14251" s="8"/>
    </row>
    <row r="14252" spans="3:10" x14ac:dyDescent="0.25">
      <c r="C14252" s="5">
        <v>43346.625</v>
      </c>
      <c r="D14252" s="6">
        <v>12329.18</v>
      </c>
      <c r="E14252" s="6">
        <v>12338.08</v>
      </c>
      <c r="F14252" s="6">
        <v>12310.82</v>
      </c>
      <c r="G14252" s="6">
        <v>12314.91</v>
      </c>
      <c r="H14252" s="6"/>
      <c r="I14252" s="6"/>
      <c r="J14252" s="6"/>
    </row>
    <row r="14253" spans="3:10" x14ac:dyDescent="0.25">
      <c r="C14253" s="7">
        <v>43346.666666666664</v>
      </c>
      <c r="D14253" s="8">
        <v>12314.9</v>
      </c>
      <c r="E14253" s="8">
        <v>12331.04</v>
      </c>
      <c r="F14253" s="8">
        <v>12298.35</v>
      </c>
      <c r="G14253" s="8">
        <v>12327.77</v>
      </c>
      <c r="H14253" s="8"/>
      <c r="I14253" s="8"/>
      <c r="J14253" s="8"/>
    </row>
    <row r="14254" spans="3:10" x14ac:dyDescent="0.25">
      <c r="C14254" s="5">
        <v>43346.708333333336</v>
      </c>
      <c r="D14254" s="6">
        <v>12329.52</v>
      </c>
      <c r="E14254" s="6">
        <v>12343.92</v>
      </c>
      <c r="F14254" s="6">
        <v>12320.4</v>
      </c>
      <c r="G14254" s="6">
        <v>12330.66</v>
      </c>
      <c r="H14254" s="6"/>
      <c r="I14254" s="6"/>
      <c r="J14254" s="6"/>
    </row>
    <row r="14255" spans="3:10" x14ac:dyDescent="0.25">
      <c r="C14255" s="7">
        <v>43346.75</v>
      </c>
      <c r="D14255" s="8">
        <v>12330.91</v>
      </c>
      <c r="E14255" s="8">
        <v>12346.94</v>
      </c>
      <c r="F14255" s="8">
        <v>12325.91</v>
      </c>
      <c r="G14255" s="8">
        <v>12332.9</v>
      </c>
      <c r="H14255" s="8"/>
      <c r="I14255" s="8"/>
      <c r="J14255" s="8"/>
    </row>
    <row r="14256" spans="3:10" x14ac:dyDescent="0.25">
      <c r="C14256" s="5">
        <v>43346.791666666664</v>
      </c>
      <c r="D14256" s="6">
        <v>12333.15</v>
      </c>
      <c r="E14256" s="6">
        <v>12338.18</v>
      </c>
      <c r="F14256" s="6">
        <v>12332.9</v>
      </c>
      <c r="G14256" s="6">
        <v>12334.23</v>
      </c>
      <c r="H14256" s="6"/>
      <c r="I14256" s="6"/>
      <c r="J14256" s="6"/>
    </row>
    <row r="14257" spans="3:10" x14ac:dyDescent="0.25">
      <c r="C14257" s="7">
        <v>43346.833333333336</v>
      </c>
      <c r="D14257" s="8">
        <v>12334.48</v>
      </c>
      <c r="E14257" s="8">
        <v>12337.97</v>
      </c>
      <c r="F14257" s="8">
        <v>12333.47</v>
      </c>
      <c r="G14257" s="8">
        <v>12337.47</v>
      </c>
      <c r="H14257" s="8"/>
      <c r="I14257" s="8"/>
      <c r="J14257" s="8"/>
    </row>
    <row r="14258" spans="3:10" x14ac:dyDescent="0.25">
      <c r="C14258" s="5">
        <v>43346.875</v>
      </c>
      <c r="D14258" s="6">
        <v>12337.22</v>
      </c>
      <c r="E14258" s="6">
        <v>12339.46</v>
      </c>
      <c r="F14258" s="6">
        <v>12336.71</v>
      </c>
      <c r="G14258" s="6">
        <v>12336.96</v>
      </c>
      <c r="H14258" s="6"/>
      <c r="I14258" s="6"/>
      <c r="J14258" s="6"/>
    </row>
    <row r="14259" spans="3:10" x14ac:dyDescent="0.25">
      <c r="C14259" s="7">
        <v>43346.916666666664</v>
      </c>
      <c r="D14259" s="8">
        <v>12336.71</v>
      </c>
      <c r="E14259" s="8">
        <v>12336.95</v>
      </c>
      <c r="F14259" s="8">
        <v>12332.7</v>
      </c>
      <c r="G14259" s="8">
        <v>12336.2</v>
      </c>
      <c r="H14259" s="8"/>
      <c r="I14259" s="8"/>
      <c r="J14259" s="8"/>
    </row>
    <row r="14260" spans="3:10" x14ac:dyDescent="0.25">
      <c r="C14260" s="5">
        <v>43347.041666666664</v>
      </c>
      <c r="D14260" s="6">
        <v>12330.24</v>
      </c>
      <c r="E14260" s="6">
        <v>12335.54</v>
      </c>
      <c r="F14260" s="6">
        <v>12328.12</v>
      </c>
      <c r="G14260" s="6">
        <v>12329.23</v>
      </c>
      <c r="H14260" s="6"/>
      <c r="I14260" s="6"/>
      <c r="J14260" s="6"/>
    </row>
    <row r="14261" spans="3:10" x14ac:dyDescent="0.25">
      <c r="C14261" s="7">
        <v>43347.083333333336</v>
      </c>
      <c r="D14261" s="8">
        <v>12328.17</v>
      </c>
      <c r="E14261" s="8">
        <v>12332.78</v>
      </c>
      <c r="F14261" s="8">
        <v>12326.92</v>
      </c>
      <c r="G14261" s="8">
        <v>12326.92</v>
      </c>
      <c r="H14261" s="8"/>
      <c r="I14261" s="8"/>
      <c r="J14261" s="8"/>
    </row>
    <row r="14262" spans="3:10" x14ac:dyDescent="0.25">
      <c r="C14262" s="5">
        <v>43347.125</v>
      </c>
      <c r="D14262" s="6">
        <v>12325.86</v>
      </c>
      <c r="E14262" s="6">
        <v>12326.92</v>
      </c>
      <c r="F14262" s="6">
        <v>12306.63</v>
      </c>
      <c r="G14262" s="6">
        <v>12316.17</v>
      </c>
      <c r="H14262" s="6"/>
      <c r="I14262" s="6"/>
      <c r="J14262" s="6"/>
    </row>
    <row r="14263" spans="3:10" x14ac:dyDescent="0.25">
      <c r="C14263" s="7">
        <v>43347.166666666664</v>
      </c>
      <c r="D14263" s="8">
        <v>12316.06</v>
      </c>
      <c r="E14263" s="8">
        <v>12326.33</v>
      </c>
      <c r="F14263" s="8">
        <v>12294.65</v>
      </c>
      <c r="G14263" s="8">
        <v>12323.15</v>
      </c>
      <c r="H14263" s="8"/>
      <c r="I14263" s="8"/>
      <c r="J14263" s="8"/>
    </row>
    <row r="14264" spans="3:10" x14ac:dyDescent="0.25">
      <c r="C14264" s="5">
        <v>43347.208333333336</v>
      </c>
      <c r="D14264" s="6">
        <v>12322.09</v>
      </c>
      <c r="E14264" s="6">
        <v>12326.84</v>
      </c>
      <c r="F14264" s="6">
        <v>12318.34</v>
      </c>
      <c r="G14264" s="6">
        <v>12326.82</v>
      </c>
      <c r="H14264" s="6"/>
      <c r="I14264" s="6"/>
      <c r="J14264" s="6"/>
    </row>
    <row r="14265" spans="3:10" x14ac:dyDescent="0.25">
      <c r="C14265" s="7">
        <v>43347.25</v>
      </c>
      <c r="D14265" s="8">
        <v>12327.88</v>
      </c>
      <c r="E14265" s="8">
        <v>12328.94</v>
      </c>
      <c r="F14265" s="8">
        <v>12320.45</v>
      </c>
      <c r="G14265" s="8">
        <v>12321.51</v>
      </c>
      <c r="H14265" s="8"/>
      <c r="I14265" s="8"/>
      <c r="J14265" s="8"/>
    </row>
    <row r="14266" spans="3:10" x14ac:dyDescent="0.25">
      <c r="C14266" s="5">
        <v>43347.291666666664</v>
      </c>
      <c r="D14266" s="6">
        <v>12320.45</v>
      </c>
      <c r="E14266" s="6">
        <v>12330.32</v>
      </c>
      <c r="F14266" s="6">
        <v>12316.28</v>
      </c>
      <c r="G14266" s="6">
        <v>12330.32</v>
      </c>
      <c r="H14266" s="6"/>
      <c r="I14266" s="6"/>
      <c r="J14266" s="6"/>
    </row>
    <row r="14267" spans="3:10" x14ac:dyDescent="0.25">
      <c r="C14267" s="7">
        <v>43347.333333333336</v>
      </c>
      <c r="D14267" s="8">
        <v>12329.26</v>
      </c>
      <c r="E14267" s="8">
        <v>12348.47</v>
      </c>
      <c r="F14267" s="8">
        <v>12327.14</v>
      </c>
      <c r="G14267" s="8">
        <v>12337.16</v>
      </c>
      <c r="H14267" s="8"/>
      <c r="I14267" s="8"/>
      <c r="J14267" s="8"/>
    </row>
    <row r="14268" spans="3:10" x14ac:dyDescent="0.25">
      <c r="C14268" s="5">
        <v>43347.375</v>
      </c>
      <c r="D14268" s="6">
        <v>12344.45</v>
      </c>
      <c r="E14268" s="6">
        <v>12395.36</v>
      </c>
      <c r="F14268" s="6">
        <v>12343.45</v>
      </c>
      <c r="G14268" s="6">
        <v>12387.33</v>
      </c>
      <c r="H14268" s="6"/>
      <c r="I14268" s="6"/>
      <c r="J14268" s="6"/>
    </row>
    <row r="14269" spans="3:10" x14ac:dyDescent="0.25">
      <c r="C14269" s="7">
        <v>43347.416666666664</v>
      </c>
      <c r="D14269" s="8">
        <v>12386.58</v>
      </c>
      <c r="E14269" s="8">
        <v>12404.01</v>
      </c>
      <c r="F14269" s="8">
        <v>12327.4</v>
      </c>
      <c r="G14269" s="8">
        <v>12341.53</v>
      </c>
      <c r="H14269" s="8"/>
      <c r="I14269" s="8"/>
      <c r="J14269" s="8"/>
    </row>
    <row r="14270" spans="3:10" x14ac:dyDescent="0.25">
      <c r="C14270" s="5">
        <v>43347.458333333336</v>
      </c>
      <c r="D14270" s="6">
        <v>12342.03</v>
      </c>
      <c r="E14270" s="6">
        <v>12351</v>
      </c>
      <c r="F14270" s="6">
        <v>12280.08</v>
      </c>
      <c r="G14270" s="6">
        <v>12293.79</v>
      </c>
      <c r="H14270" s="6"/>
      <c r="I14270" s="6"/>
      <c r="J14270" s="6"/>
    </row>
    <row r="14271" spans="3:10" x14ac:dyDescent="0.25">
      <c r="C14271" s="7">
        <v>43347.5</v>
      </c>
      <c r="D14271" s="8">
        <v>12293.54</v>
      </c>
      <c r="E14271" s="8">
        <v>12293.79</v>
      </c>
      <c r="F14271" s="8">
        <v>12237.41</v>
      </c>
      <c r="G14271" s="8">
        <v>12244.18</v>
      </c>
      <c r="H14271" s="8"/>
      <c r="I14271" s="8"/>
      <c r="J14271" s="8"/>
    </row>
    <row r="14272" spans="3:10" x14ac:dyDescent="0.25">
      <c r="C14272" s="5">
        <v>43347.541666666664</v>
      </c>
      <c r="D14272" s="6">
        <v>12243.68</v>
      </c>
      <c r="E14272" s="6">
        <v>12272.1</v>
      </c>
      <c r="F14272" s="6">
        <v>12218.89</v>
      </c>
      <c r="G14272" s="6">
        <v>12234.6</v>
      </c>
      <c r="H14272" s="6"/>
      <c r="I14272" s="6"/>
      <c r="J14272" s="6"/>
    </row>
    <row r="14273" spans="3:10" x14ac:dyDescent="0.25">
      <c r="C14273" s="7">
        <v>43347.583333333336</v>
      </c>
      <c r="D14273" s="8">
        <v>12234.09</v>
      </c>
      <c r="E14273" s="8">
        <v>12243.6</v>
      </c>
      <c r="F14273" s="8">
        <v>12163.92</v>
      </c>
      <c r="G14273" s="8">
        <v>12179.28</v>
      </c>
      <c r="H14273" s="8"/>
      <c r="I14273" s="8"/>
      <c r="J14273" s="8"/>
    </row>
    <row r="14274" spans="3:10" x14ac:dyDescent="0.25">
      <c r="C14274" s="5">
        <v>43347.625</v>
      </c>
      <c r="D14274" s="6">
        <v>12178.78</v>
      </c>
      <c r="E14274" s="6">
        <v>12216.63</v>
      </c>
      <c r="F14274" s="6">
        <v>12165.46</v>
      </c>
      <c r="G14274" s="6">
        <v>12181.8</v>
      </c>
      <c r="H14274" s="6"/>
      <c r="I14274" s="6"/>
      <c r="J14274" s="6"/>
    </row>
    <row r="14275" spans="3:10" x14ac:dyDescent="0.25">
      <c r="C14275" s="7">
        <v>43347.666666666664</v>
      </c>
      <c r="D14275" s="8">
        <v>12181.3</v>
      </c>
      <c r="E14275" s="8">
        <v>12199.69</v>
      </c>
      <c r="F14275" s="8">
        <v>12161.09</v>
      </c>
      <c r="G14275" s="8">
        <v>12194.29</v>
      </c>
      <c r="H14275" s="8"/>
      <c r="I14275" s="8"/>
      <c r="J14275" s="8"/>
    </row>
    <row r="14276" spans="3:10" x14ac:dyDescent="0.25">
      <c r="C14276" s="5">
        <v>43347.708333333336</v>
      </c>
      <c r="D14276" s="6">
        <v>12195.79</v>
      </c>
      <c r="E14276" s="6">
        <v>12246.46</v>
      </c>
      <c r="F14276" s="6">
        <v>12195.79</v>
      </c>
      <c r="G14276" s="6">
        <v>12243.95</v>
      </c>
      <c r="H14276" s="6"/>
      <c r="I14276" s="6"/>
      <c r="J14276" s="6"/>
    </row>
    <row r="14277" spans="3:10" x14ac:dyDescent="0.25">
      <c r="C14277" s="7">
        <v>43347.75</v>
      </c>
      <c r="D14277" s="8">
        <v>12243.7</v>
      </c>
      <c r="E14277" s="8">
        <v>12244.64</v>
      </c>
      <c r="F14277" s="8">
        <v>12187.82</v>
      </c>
      <c r="G14277" s="8">
        <v>12190.32</v>
      </c>
      <c r="H14277" s="8"/>
      <c r="I14277" s="8"/>
      <c r="J14277" s="8"/>
    </row>
    <row r="14278" spans="3:10" x14ac:dyDescent="0.25">
      <c r="C14278" s="5">
        <v>43347.791666666664</v>
      </c>
      <c r="D14278" s="6">
        <v>12190.07</v>
      </c>
      <c r="E14278" s="6">
        <v>12202.56</v>
      </c>
      <c r="F14278" s="6">
        <v>12183.06</v>
      </c>
      <c r="G14278" s="6">
        <v>12198.81</v>
      </c>
      <c r="H14278" s="6"/>
      <c r="I14278" s="6"/>
      <c r="J14278" s="6"/>
    </row>
    <row r="14279" spans="3:10" x14ac:dyDescent="0.25">
      <c r="C14279" s="7">
        <v>43347.833333333336</v>
      </c>
      <c r="D14279" s="8">
        <v>12198.31</v>
      </c>
      <c r="E14279" s="8">
        <v>12213.56</v>
      </c>
      <c r="F14279" s="8">
        <v>12195.81</v>
      </c>
      <c r="G14279" s="8">
        <v>12213.06</v>
      </c>
      <c r="H14279" s="8"/>
      <c r="I14279" s="8"/>
      <c r="J14279" s="8"/>
    </row>
    <row r="14280" spans="3:10" x14ac:dyDescent="0.25">
      <c r="C14280" s="5">
        <v>43347.875</v>
      </c>
      <c r="D14280" s="6">
        <v>12213.31</v>
      </c>
      <c r="E14280" s="6">
        <v>12215.81</v>
      </c>
      <c r="F14280" s="6">
        <v>12207.55</v>
      </c>
      <c r="G14280" s="6">
        <v>12209.3</v>
      </c>
      <c r="H14280" s="6"/>
      <c r="I14280" s="6"/>
      <c r="J14280" s="6"/>
    </row>
    <row r="14281" spans="3:10" x14ac:dyDescent="0.25">
      <c r="C14281" s="7">
        <v>43347.916666666664</v>
      </c>
      <c r="D14281" s="8">
        <v>12209.55</v>
      </c>
      <c r="E14281" s="8">
        <v>12222.05</v>
      </c>
      <c r="F14281" s="8">
        <v>12206.54</v>
      </c>
      <c r="G14281" s="8">
        <v>12221.44</v>
      </c>
      <c r="H14281" s="8"/>
      <c r="I14281" s="8"/>
      <c r="J14281" s="8"/>
    </row>
    <row r="14282" spans="3:10" x14ac:dyDescent="0.25">
      <c r="C14282" s="5">
        <v>43347.958333333336</v>
      </c>
      <c r="D14282" s="6">
        <v>12224.16</v>
      </c>
      <c r="E14282" s="6">
        <v>12229.43</v>
      </c>
      <c r="F14282" s="6">
        <v>12224.16</v>
      </c>
      <c r="G14282" s="6">
        <v>12229.43</v>
      </c>
      <c r="H14282" s="6"/>
      <c r="I14282" s="6"/>
      <c r="J14282" s="6"/>
    </row>
    <row r="14283" spans="3:10" x14ac:dyDescent="0.25">
      <c r="C14283" s="7">
        <v>43348.041666666664</v>
      </c>
      <c r="D14283" s="8">
        <v>12227.31</v>
      </c>
      <c r="E14283" s="8">
        <v>12227.31</v>
      </c>
      <c r="F14283" s="8">
        <v>12218.47</v>
      </c>
      <c r="G14283" s="8">
        <v>12218.47</v>
      </c>
      <c r="H14283" s="8"/>
      <c r="I14283" s="8"/>
      <c r="J14283" s="8"/>
    </row>
    <row r="14284" spans="3:10" x14ac:dyDescent="0.25">
      <c r="C14284" s="5">
        <v>43348.083333333336</v>
      </c>
      <c r="D14284" s="6">
        <v>12217.41</v>
      </c>
      <c r="E14284" s="6">
        <v>12218.47</v>
      </c>
      <c r="F14284" s="6">
        <v>12214.24</v>
      </c>
      <c r="G14284" s="6">
        <v>12218.46</v>
      </c>
      <c r="H14284" s="6"/>
      <c r="I14284" s="6"/>
      <c r="J14284" s="6"/>
    </row>
    <row r="14285" spans="3:10" x14ac:dyDescent="0.25">
      <c r="C14285" s="7">
        <v>43348.125</v>
      </c>
      <c r="D14285" s="8">
        <v>12217.41</v>
      </c>
      <c r="E14285" s="8">
        <v>12218.46</v>
      </c>
      <c r="F14285" s="8">
        <v>12207.96</v>
      </c>
      <c r="G14285" s="8">
        <v>12217.45</v>
      </c>
      <c r="H14285" s="8"/>
      <c r="I14285" s="8"/>
      <c r="J14285" s="8"/>
    </row>
    <row r="14286" spans="3:10" x14ac:dyDescent="0.25">
      <c r="C14286" s="5">
        <v>43348.166666666664</v>
      </c>
      <c r="D14286" s="6">
        <v>12218.51</v>
      </c>
      <c r="E14286" s="6">
        <v>12228.99</v>
      </c>
      <c r="F14286" s="6">
        <v>12213.18</v>
      </c>
      <c r="G14286" s="6">
        <v>12216.33</v>
      </c>
      <c r="H14286" s="6"/>
      <c r="I14286" s="6"/>
      <c r="J14286" s="6"/>
    </row>
    <row r="14287" spans="3:10" x14ac:dyDescent="0.25">
      <c r="C14287" s="7">
        <v>43348.208333333336</v>
      </c>
      <c r="D14287" s="8">
        <v>12215.28</v>
      </c>
      <c r="E14287" s="8">
        <v>12224.26</v>
      </c>
      <c r="F14287" s="8">
        <v>12213.17</v>
      </c>
      <c r="G14287" s="8">
        <v>12215.82</v>
      </c>
      <c r="H14287" s="8"/>
      <c r="I14287" s="8"/>
      <c r="J14287" s="8"/>
    </row>
    <row r="14288" spans="3:10" x14ac:dyDescent="0.25">
      <c r="C14288" s="5">
        <v>43348.25</v>
      </c>
      <c r="D14288" s="6">
        <v>12216.35</v>
      </c>
      <c r="E14288" s="6">
        <v>12216.92</v>
      </c>
      <c r="F14288" s="6">
        <v>12209.55</v>
      </c>
      <c r="G14288" s="6">
        <v>12215.87</v>
      </c>
      <c r="H14288" s="6"/>
      <c r="I14288" s="6"/>
      <c r="J14288" s="6"/>
    </row>
    <row r="14289" spans="3:10" x14ac:dyDescent="0.25">
      <c r="C14289" s="7">
        <v>43348.291666666664</v>
      </c>
      <c r="D14289" s="8">
        <v>12214.81</v>
      </c>
      <c r="E14289" s="8">
        <v>12215.87</v>
      </c>
      <c r="F14289" s="8">
        <v>12208.2</v>
      </c>
      <c r="G14289" s="8">
        <v>12209.25</v>
      </c>
      <c r="H14289" s="8"/>
      <c r="I14289" s="8"/>
      <c r="J14289" s="8"/>
    </row>
    <row r="14290" spans="3:10" x14ac:dyDescent="0.25">
      <c r="C14290" s="5">
        <v>43348.333333333336</v>
      </c>
      <c r="D14290" s="6">
        <v>12208.2</v>
      </c>
      <c r="E14290" s="6">
        <v>12210.36</v>
      </c>
      <c r="F14290" s="6">
        <v>12173.25</v>
      </c>
      <c r="G14290" s="6">
        <v>12180.25</v>
      </c>
      <c r="H14290" s="6"/>
      <c r="I14290" s="6"/>
      <c r="J14290" s="6"/>
    </row>
    <row r="14291" spans="3:10" x14ac:dyDescent="0.25">
      <c r="C14291" s="7">
        <v>43348.375</v>
      </c>
      <c r="D14291" s="8">
        <v>12173.09</v>
      </c>
      <c r="E14291" s="8">
        <v>12175.34</v>
      </c>
      <c r="F14291" s="8">
        <v>12141.17</v>
      </c>
      <c r="G14291" s="8">
        <v>12145.17</v>
      </c>
      <c r="H14291" s="8"/>
      <c r="I14291" s="8"/>
      <c r="J14291" s="8"/>
    </row>
    <row r="14292" spans="3:10" x14ac:dyDescent="0.25">
      <c r="C14292" s="5">
        <v>43348.416666666664</v>
      </c>
      <c r="D14292" s="6">
        <v>12146.95</v>
      </c>
      <c r="E14292" s="6">
        <v>12168.41</v>
      </c>
      <c r="F14292" s="6">
        <v>12115.98</v>
      </c>
      <c r="G14292" s="6">
        <v>12127.67</v>
      </c>
      <c r="H14292" s="6"/>
      <c r="I14292" s="6"/>
      <c r="J14292" s="6"/>
    </row>
    <row r="14293" spans="3:10" x14ac:dyDescent="0.25">
      <c r="C14293" s="7">
        <v>43348.458333333336</v>
      </c>
      <c r="D14293" s="8">
        <v>12127.42</v>
      </c>
      <c r="E14293" s="8">
        <v>12146.52</v>
      </c>
      <c r="F14293" s="8">
        <v>12113.33</v>
      </c>
      <c r="G14293" s="8">
        <v>12118.93</v>
      </c>
      <c r="H14293" s="8"/>
      <c r="I14293" s="8"/>
      <c r="J14293" s="8"/>
    </row>
    <row r="14294" spans="3:10" x14ac:dyDescent="0.25">
      <c r="C14294" s="5">
        <v>43348.5</v>
      </c>
      <c r="D14294" s="6">
        <v>12119.68</v>
      </c>
      <c r="E14294" s="6">
        <v>12127.62</v>
      </c>
      <c r="F14294" s="6">
        <v>12076.68</v>
      </c>
      <c r="G14294" s="6">
        <v>12098.7</v>
      </c>
      <c r="H14294" s="6"/>
      <c r="I14294" s="6"/>
      <c r="J14294" s="6"/>
    </row>
    <row r="14295" spans="3:10" x14ac:dyDescent="0.25">
      <c r="C14295" s="7">
        <v>43348.541666666664</v>
      </c>
      <c r="D14295" s="8">
        <v>12098.95</v>
      </c>
      <c r="E14295" s="8">
        <v>12148.02</v>
      </c>
      <c r="F14295" s="8">
        <v>12088.82</v>
      </c>
      <c r="G14295" s="8">
        <v>12143.17</v>
      </c>
      <c r="H14295" s="8"/>
      <c r="I14295" s="8"/>
      <c r="J14295" s="8"/>
    </row>
    <row r="14296" spans="3:10" x14ac:dyDescent="0.25">
      <c r="C14296" s="5">
        <v>43348.583333333336</v>
      </c>
      <c r="D14296" s="6">
        <v>12143.67</v>
      </c>
      <c r="E14296" s="6">
        <v>12157.37</v>
      </c>
      <c r="F14296" s="6">
        <v>12129.57</v>
      </c>
      <c r="G14296" s="6">
        <v>12141.92</v>
      </c>
      <c r="H14296" s="6"/>
      <c r="I14296" s="6"/>
      <c r="J14296" s="6"/>
    </row>
    <row r="14297" spans="3:10" x14ac:dyDescent="0.25">
      <c r="C14297" s="7">
        <v>43348.625</v>
      </c>
      <c r="D14297" s="8">
        <v>12141.17</v>
      </c>
      <c r="E14297" s="8">
        <v>12143.98</v>
      </c>
      <c r="F14297" s="8">
        <v>12091.26</v>
      </c>
      <c r="G14297" s="8">
        <v>12109.78</v>
      </c>
      <c r="H14297" s="8"/>
      <c r="I14297" s="8"/>
      <c r="J14297" s="8"/>
    </row>
    <row r="14298" spans="3:10" x14ac:dyDescent="0.25">
      <c r="C14298" s="5">
        <v>43348.666666666664</v>
      </c>
      <c r="D14298" s="6">
        <v>12109.28</v>
      </c>
      <c r="E14298" s="6">
        <v>12134.25</v>
      </c>
      <c r="F14298" s="6">
        <v>12098.88</v>
      </c>
      <c r="G14298" s="6">
        <v>12106.08</v>
      </c>
      <c r="H14298" s="6"/>
      <c r="I14298" s="6"/>
      <c r="J14298" s="6"/>
    </row>
    <row r="14299" spans="3:10" x14ac:dyDescent="0.25">
      <c r="C14299" s="7">
        <v>43348.708333333336</v>
      </c>
      <c r="D14299" s="8">
        <v>12105.08</v>
      </c>
      <c r="E14299" s="8">
        <v>12118.76</v>
      </c>
      <c r="F14299" s="8">
        <v>12035.11</v>
      </c>
      <c r="G14299" s="8">
        <v>12077.08</v>
      </c>
      <c r="H14299" s="8"/>
      <c r="I14299" s="8"/>
      <c r="J14299" s="8"/>
    </row>
    <row r="14300" spans="3:10" x14ac:dyDescent="0.25">
      <c r="C14300" s="5">
        <v>43348.75</v>
      </c>
      <c r="D14300" s="6">
        <v>12077.32</v>
      </c>
      <c r="E14300" s="6">
        <v>12081.56</v>
      </c>
      <c r="F14300" s="6">
        <v>12033.86</v>
      </c>
      <c r="G14300" s="6">
        <v>12048.15</v>
      </c>
      <c r="H14300" s="6"/>
      <c r="I14300" s="6"/>
      <c r="J14300" s="6"/>
    </row>
    <row r="14301" spans="3:10" x14ac:dyDescent="0.25">
      <c r="C14301" s="7">
        <v>43348.791666666664</v>
      </c>
      <c r="D14301" s="8">
        <v>12048.4</v>
      </c>
      <c r="E14301" s="8">
        <v>12079.29</v>
      </c>
      <c r="F14301" s="8">
        <v>12047.01</v>
      </c>
      <c r="G14301" s="8">
        <v>12052.85</v>
      </c>
      <c r="H14301" s="8"/>
      <c r="I14301" s="8"/>
      <c r="J14301" s="8"/>
    </row>
    <row r="14302" spans="3:10" x14ac:dyDescent="0.25">
      <c r="C14302" s="5">
        <v>43348.833333333336</v>
      </c>
      <c r="D14302" s="6">
        <v>12053.6</v>
      </c>
      <c r="E14302" s="6">
        <v>12072.1</v>
      </c>
      <c r="F14302" s="6">
        <v>12052.1</v>
      </c>
      <c r="G14302" s="6">
        <v>12060.59</v>
      </c>
      <c r="H14302" s="6"/>
      <c r="I14302" s="6"/>
      <c r="J14302" s="6"/>
    </row>
    <row r="14303" spans="3:10" x14ac:dyDescent="0.25">
      <c r="C14303" s="7">
        <v>43348.875</v>
      </c>
      <c r="D14303" s="8">
        <v>12061.09</v>
      </c>
      <c r="E14303" s="8">
        <v>12065.59</v>
      </c>
      <c r="F14303" s="8">
        <v>12050.58</v>
      </c>
      <c r="G14303" s="8">
        <v>12057.08</v>
      </c>
      <c r="H14303" s="8"/>
      <c r="I14303" s="8"/>
      <c r="J14303" s="8"/>
    </row>
    <row r="14304" spans="3:10" x14ac:dyDescent="0.25">
      <c r="C14304" s="5">
        <v>43348.916666666664</v>
      </c>
      <c r="D14304" s="6">
        <v>12056.83</v>
      </c>
      <c r="E14304" s="6">
        <v>12076.33</v>
      </c>
      <c r="F14304" s="6">
        <v>12046.57</v>
      </c>
      <c r="G14304" s="6">
        <v>12058.07</v>
      </c>
      <c r="H14304" s="6"/>
      <c r="I14304" s="6"/>
      <c r="J14304" s="6"/>
    </row>
    <row r="14305" spans="3:10" x14ac:dyDescent="0.25">
      <c r="C14305" s="7">
        <v>43348.958333333336</v>
      </c>
      <c r="D14305" s="8">
        <v>12056.72</v>
      </c>
      <c r="E14305" s="8">
        <v>12059.85</v>
      </c>
      <c r="F14305" s="8">
        <v>12052.55</v>
      </c>
      <c r="G14305" s="8">
        <v>12058.8</v>
      </c>
      <c r="H14305" s="8"/>
      <c r="I14305" s="8"/>
      <c r="J14305" s="8"/>
    </row>
    <row r="14306" spans="3:10" x14ac:dyDescent="0.25">
      <c r="C14306" s="5">
        <v>43349.041666666664</v>
      </c>
      <c r="D14306" s="6">
        <v>12058.8</v>
      </c>
      <c r="E14306" s="6">
        <v>12058.8</v>
      </c>
      <c r="F14306" s="6">
        <v>12047.81</v>
      </c>
      <c r="G14306" s="6">
        <v>12047.81</v>
      </c>
      <c r="H14306" s="6"/>
      <c r="I14306" s="6"/>
      <c r="J14306" s="6"/>
    </row>
    <row r="14307" spans="3:10" x14ac:dyDescent="0.25">
      <c r="C14307" s="7">
        <v>43349.083333333336</v>
      </c>
      <c r="D14307" s="8">
        <v>12048.85</v>
      </c>
      <c r="E14307" s="8">
        <v>12050.94</v>
      </c>
      <c r="F14307" s="8">
        <v>12041.08</v>
      </c>
      <c r="G14307" s="8">
        <v>12042.13</v>
      </c>
      <c r="H14307" s="8"/>
      <c r="I14307" s="8"/>
      <c r="J14307" s="8"/>
    </row>
    <row r="14308" spans="3:10" x14ac:dyDescent="0.25">
      <c r="C14308" s="5">
        <v>43349.125</v>
      </c>
      <c r="D14308" s="6">
        <v>12042.65</v>
      </c>
      <c r="E14308" s="6">
        <v>12047.43</v>
      </c>
      <c r="F14308" s="6">
        <v>12037.95</v>
      </c>
      <c r="G14308" s="6">
        <v>12044.29</v>
      </c>
      <c r="H14308" s="6"/>
      <c r="I14308" s="6"/>
      <c r="J14308" s="6"/>
    </row>
    <row r="14309" spans="3:10" x14ac:dyDescent="0.25">
      <c r="C14309" s="7">
        <v>43349.166666666664</v>
      </c>
      <c r="D14309" s="8">
        <v>12044.22</v>
      </c>
      <c r="E14309" s="8">
        <v>12055.7</v>
      </c>
      <c r="F14309" s="8">
        <v>12035.87</v>
      </c>
      <c r="G14309" s="8">
        <v>12053.02</v>
      </c>
      <c r="H14309" s="8"/>
      <c r="I14309" s="8"/>
      <c r="J14309" s="8"/>
    </row>
    <row r="14310" spans="3:10" x14ac:dyDescent="0.25">
      <c r="C14310" s="5">
        <v>43349.208333333336</v>
      </c>
      <c r="D14310" s="6">
        <v>12054.07</v>
      </c>
      <c r="E14310" s="6">
        <v>12063.92</v>
      </c>
      <c r="F14310" s="6">
        <v>12053.02</v>
      </c>
      <c r="G14310" s="6">
        <v>12060.79</v>
      </c>
      <c r="H14310" s="6"/>
      <c r="I14310" s="6"/>
      <c r="J14310" s="6"/>
    </row>
    <row r="14311" spans="3:10" x14ac:dyDescent="0.25">
      <c r="C14311" s="7">
        <v>43349.25</v>
      </c>
      <c r="D14311" s="8">
        <v>12060.85</v>
      </c>
      <c r="E14311" s="8">
        <v>12064.99</v>
      </c>
      <c r="F14311" s="8">
        <v>12048.26</v>
      </c>
      <c r="G14311" s="8">
        <v>12049.3</v>
      </c>
      <c r="H14311" s="8"/>
      <c r="I14311" s="8"/>
      <c r="J14311" s="8"/>
    </row>
    <row r="14312" spans="3:10" x14ac:dyDescent="0.25">
      <c r="C14312" s="5">
        <v>43349.291666666664</v>
      </c>
      <c r="D14312" s="6">
        <v>12050.37</v>
      </c>
      <c r="E14312" s="6">
        <v>12054.53</v>
      </c>
      <c r="F14312" s="6">
        <v>12046.82</v>
      </c>
      <c r="G14312" s="6">
        <v>12047.86</v>
      </c>
      <c r="H14312" s="6"/>
      <c r="I14312" s="6"/>
      <c r="J14312" s="6"/>
    </row>
    <row r="14313" spans="3:10" x14ac:dyDescent="0.25">
      <c r="C14313" s="7">
        <v>43349.333333333336</v>
      </c>
      <c r="D14313" s="8">
        <v>12047.87</v>
      </c>
      <c r="E14313" s="8">
        <v>12047.87</v>
      </c>
      <c r="F14313" s="8">
        <v>12017.62</v>
      </c>
      <c r="G14313" s="8">
        <v>12021.08</v>
      </c>
      <c r="H14313" s="8"/>
      <c r="I14313" s="8"/>
      <c r="J14313" s="8"/>
    </row>
    <row r="14314" spans="3:10" x14ac:dyDescent="0.25">
      <c r="C14314" s="5">
        <v>43349.375</v>
      </c>
      <c r="D14314" s="6">
        <v>12038.37</v>
      </c>
      <c r="E14314" s="6">
        <v>12041.12</v>
      </c>
      <c r="F14314" s="6">
        <v>12007.45</v>
      </c>
      <c r="G14314" s="6">
        <v>12010.8</v>
      </c>
      <c r="H14314" s="6"/>
      <c r="I14314" s="6"/>
      <c r="J14314" s="6"/>
    </row>
    <row r="14315" spans="3:10" x14ac:dyDescent="0.25">
      <c r="C14315" s="7">
        <v>43349.416666666664</v>
      </c>
      <c r="D14315" s="8">
        <v>12006.8</v>
      </c>
      <c r="E14315" s="8">
        <v>12031.92</v>
      </c>
      <c r="F14315" s="8">
        <v>11986.67</v>
      </c>
      <c r="G14315" s="8">
        <v>12020.18</v>
      </c>
      <c r="H14315" s="8"/>
      <c r="I14315" s="8"/>
      <c r="J14315" s="8"/>
    </row>
    <row r="14316" spans="3:10" x14ac:dyDescent="0.25">
      <c r="C14316" s="5">
        <v>43349.458333333336</v>
      </c>
      <c r="D14316" s="6">
        <v>12020.43</v>
      </c>
      <c r="E14316" s="6">
        <v>12081.52</v>
      </c>
      <c r="F14316" s="6">
        <v>12014.63</v>
      </c>
      <c r="G14316" s="6">
        <v>12079.83</v>
      </c>
      <c r="H14316" s="6"/>
      <c r="I14316" s="6"/>
      <c r="J14316" s="6"/>
    </row>
    <row r="14317" spans="3:10" x14ac:dyDescent="0.25">
      <c r="C14317" s="7">
        <v>43349.5</v>
      </c>
      <c r="D14317" s="8">
        <v>12080.33</v>
      </c>
      <c r="E14317" s="8">
        <v>12092.04</v>
      </c>
      <c r="F14317" s="8">
        <v>12044.99</v>
      </c>
      <c r="G14317" s="8">
        <v>12048.65</v>
      </c>
      <c r="H14317" s="8"/>
      <c r="I14317" s="8"/>
      <c r="J14317" s="8"/>
    </row>
    <row r="14318" spans="3:10" x14ac:dyDescent="0.25">
      <c r="C14318" s="5">
        <v>43349.541666666664</v>
      </c>
      <c r="D14318" s="6">
        <v>12048.4</v>
      </c>
      <c r="E14318" s="6">
        <v>12061.65</v>
      </c>
      <c r="F14318" s="6">
        <v>12026.81</v>
      </c>
      <c r="G14318" s="6">
        <v>12032.72</v>
      </c>
      <c r="H14318" s="6"/>
      <c r="I14318" s="6"/>
      <c r="J14318" s="6"/>
    </row>
    <row r="14319" spans="3:10" x14ac:dyDescent="0.25">
      <c r="C14319" s="7">
        <v>43349.583333333336</v>
      </c>
      <c r="D14319" s="8">
        <v>12032.98</v>
      </c>
      <c r="E14319" s="8">
        <v>12066.92</v>
      </c>
      <c r="F14319" s="8">
        <v>12022.73</v>
      </c>
      <c r="G14319" s="8">
        <v>12063.31</v>
      </c>
      <c r="H14319" s="8"/>
      <c r="I14319" s="8"/>
      <c r="J14319" s="8"/>
    </row>
    <row r="14320" spans="3:10" x14ac:dyDescent="0.25">
      <c r="C14320" s="5">
        <v>43349.625</v>
      </c>
      <c r="D14320" s="6">
        <v>12064.08</v>
      </c>
      <c r="E14320" s="6">
        <v>12072.17</v>
      </c>
      <c r="F14320" s="6">
        <v>12051.16</v>
      </c>
      <c r="G14320" s="6">
        <v>12067</v>
      </c>
      <c r="H14320" s="6"/>
      <c r="I14320" s="6"/>
      <c r="J14320" s="6"/>
    </row>
    <row r="14321" spans="3:10" x14ac:dyDescent="0.25">
      <c r="C14321" s="7">
        <v>43349.666666666664</v>
      </c>
      <c r="D14321" s="8">
        <v>12067.25</v>
      </c>
      <c r="E14321" s="8">
        <v>12073.28</v>
      </c>
      <c r="F14321" s="8">
        <v>12011.88</v>
      </c>
      <c r="G14321" s="8">
        <v>12050.95</v>
      </c>
      <c r="H14321" s="8"/>
      <c r="I14321" s="8"/>
      <c r="J14321" s="8"/>
    </row>
    <row r="14322" spans="3:10" x14ac:dyDescent="0.25">
      <c r="C14322" s="5">
        <v>43349.708333333336</v>
      </c>
      <c r="D14322" s="6">
        <v>12051.46</v>
      </c>
      <c r="E14322" s="6">
        <v>12061.36</v>
      </c>
      <c r="F14322" s="6">
        <v>11944.88</v>
      </c>
      <c r="G14322" s="6">
        <v>11960.49</v>
      </c>
      <c r="H14322" s="6"/>
      <c r="I14322" s="6"/>
      <c r="J14322" s="6"/>
    </row>
    <row r="14323" spans="3:10" x14ac:dyDescent="0.25">
      <c r="C14323" s="7">
        <v>43349.75</v>
      </c>
      <c r="D14323" s="8">
        <v>11961.99</v>
      </c>
      <c r="E14323" s="8">
        <v>11969.51</v>
      </c>
      <c r="F14323" s="8">
        <v>11937.87</v>
      </c>
      <c r="G14323" s="8">
        <v>11956.63</v>
      </c>
      <c r="H14323" s="8"/>
      <c r="I14323" s="8"/>
      <c r="J14323" s="8"/>
    </row>
    <row r="14324" spans="3:10" x14ac:dyDescent="0.25">
      <c r="C14324" s="5">
        <v>43349.791666666664</v>
      </c>
      <c r="D14324" s="6">
        <v>11957.13</v>
      </c>
      <c r="E14324" s="6">
        <v>11962.9</v>
      </c>
      <c r="F14324" s="6">
        <v>11945.13</v>
      </c>
      <c r="G14324" s="6">
        <v>11949.54</v>
      </c>
      <c r="H14324" s="6"/>
      <c r="I14324" s="6"/>
      <c r="J14324" s="6"/>
    </row>
    <row r="14325" spans="3:10" x14ac:dyDescent="0.25">
      <c r="C14325" s="7">
        <v>43349.833333333336</v>
      </c>
      <c r="D14325" s="8">
        <v>11949.29</v>
      </c>
      <c r="E14325" s="8">
        <v>11961.54</v>
      </c>
      <c r="F14325" s="8">
        <v>11936.53</v>
      </c>
      <c r="G14325" s="8">
        <v>11960.03</v>
      </c>
      <c r="H14325" s="8"/>
      <c r="I14325" s="8"/>
      <c r="J14325" s="8"/>
    </row>
    <row r="14326" spans="3:10" x14ac:dyDescent="0.25">
      <c r="C14326" s="5">
        <v>43349.875</v>
      </c>
      <c r="D14326" s="6">
        <v>11959.78</v>
      </c>
      <c r="E14326" s="6">
        <v>11974.53</v>
      </c>
      <c r="F14326" s="6">
        <v>11956.28</v>
      </c>
      <c r="G14326" s="6">
        <v>11969.53</v>
      </c>
      <c r="H14326" s="6"/>
      <c r="I14326" s="6"/>
      <c r="J14326" s="6"/>
    </row>
    <row r="14327" spans="3:10" x14ac:dyDescent="0.25">
      <c r="C14327" s="7">
        <v>43349.916666666664</v>
      </c>
      <c r="D14327" s="8">
        <v>11970.03</v>
      </c>
      <c r="E14327" s="8">
        <v>11997.53</v>
      </c>
      <c r="F14327" s="8">
        <v>11970.03</v>
      </c>
      <c r="G14327" s="8">
        <v>11987.77</v>
      </c>
      <c r="H14327" s="8"/>
      <c r="I14327" s="8"/>
      <c r="J14327" s="8"/>
    </row>
    <row r="14328" spans="3:10" x14ac:dyDescent="0.25">
      <c r="C14328" s="5">
        <v>43349.958333333336</v>
      </c>
      <c r="D14328" s="6">
        <v>11975.13</v>
      </c>
      <c r="E14328" s="6">
        <v>11978.25</v>
      </c>
      <c r="F14328" s="6">
        <v>11970.97</v>
      </c>
      <c r="G14328" s="6">
        <v>11974.09</v>
      </c>
      <c r="H14328" s="6"/>
      <c r="I14328" s="6"/>
      <c r="J14328" s="6"/>
    </row>
    <row r="14329" spans="3:10" x14ac:dyDescent="0.25">
      <c r="C14329" s="7">
        <v>43350.041666666664</v>
      </c>
      <c r="D14329" s="8">
        <v>11972.52</v>
      </c>
      <c r="E14329" s="8">
        <v>11977.11</v>
      </c>
      <c r="F14329" s="8">
        <v>11969.92</v>
      </c>
      <c r="G14329" s="8">
        <v>11977.11</v>
      </c>
      <c r="H14329" s="8"/>
      <c r="I14329" s="8"/>
      <c r="J14329" s="8"/>
    </row>
    <row r="14330" spans="3:10" x14ac:dyDescent="0.25">
      <c r="C14330" s="5">
        <v>43350.083333333336</v>
      </c>
      <c r="D14330" s="6">
        <v>11978.15</v>
      </c>
      <c r="E14330" s="6">
        <v>11978.15</v>
      </c>
      <c r="F14330" s="6">
        <v>11970.86</v>
      </c>
      <c r="G14330" s="6">
        <v>11971.9</v>
      </c>
      <c r="H14330" s="6"/>
      <c r="I14330" s="6"/>
      <c r="J14330" s="6"/>
    </row>
    <row r="14331" spans="3:10" x14ac:dyDescent="0.25">
      <c r="C14331" s="7">
        <v>43350.125</v>
      </c>
      <c r="D14331" s="8">
        <v>11972.94</v>
      </c>
      <c r="E14331" s="8">
        <v>11973.98</v>
      </c>
      <c r="F14331" s="8">
        <v>11938.47</v>
      </c>
      <c r="G14331" s="8">
        <v>11945.74</v>
      </c>
      <c r="H14331" s="8"/>
      <c r="I14331" s="8"/>
      <c r="J14331" s="8"/>
    </row>
    <row r="14332" spans="3:10" x14ac:dyDescent="0.25">
      <c r="C14332" s="5">
        <v>43350.166666666664</v>
      </c>
      <c r="D14332" s="6">
        <v>11945.77</v>
      </c>
      <c r="E14332" s="6">
        <v>11968.1</v>
      </c>
      <c r="F14332" s="6">
        <v>11936.48</v>
      </c>
      <c r="G14332" s="6">
        <v>11964.98</v>
      </c>
      <c r="H14332" s="6"/>
      <c r="I14332" s="6"/>
      <c r="J14332" s="6"/>
    </row>
    <row r="14333" spans="3:10" x14ac:dyDescent="0.25">
      <c r="C14333" s="7">
        <v>43350.208333333336</v>
      </c>
      <c r="D14333" s="8">
        <v>11966.02</v>
      </c>
      <c r="E14333" s="8">
        <v>11971.19</v>
      </c>
      <c r="F14333" s="8">
        <v>11952.99</v>
      </c>
      <c r="G14333" s="8">
        <v>11958.19</v>
      </c>
      <c r="H14333" s="8"/>
      <c r="I14333" s="8"/>
      <c r="J14333" s="8"/>
    </row>
    <row r="14334" spans="3:10" x14ac:dyDescent="0.25">
      <c r="C14334" s="5">
        <v>43350.25</v>
      </c>
      <c r="D14334" s="6">
        <v>11958.71</v>
      </c>
      <c r="E14334" s="6">
        <v>11959.24</v>
      </c>
      <c r="F14334" s="6">
        <v>11942.12</v>
      </c>
      <c r="G14334" s="6">
        <v>11953.56</v>
      </c>
      <c r="H14334" s="6"/>
      <c r="I14334" s="6"/>
      <c r="J14334" s="6"/>
    </row>
    <row r="14335" spans="3:10" x14ac:dyDescent="0.25">
      <c r="C14335" s="7">
        <v>43350.291666666664</v>
      </c>
      <c r="D14335" s="8">
        <v>11954.6</v>
      </c>
      <c r="E14335" s="8">
        <v>11955.65</v>
      </c>
      <c r="F14335" s="8">
        <v>11949.46</v>
      </c>
      <c r="G14335" s="8">
        <v>11953.62</v>
      </c>
      <c r="H14335" s="8"/>
      <c r="I14335" s="8"/>
      <c r="J14335" s="8"/>
    </row>
    <row r="14336" spans="3:10" x14ac:dyDescent="0.25">
      <c r="C14336" s="5">
        <v>43350.333333333336</v>
      </c>
      <c r="D14336" s="6">
        <v>11952.58</v>
      </c>
      <c r="E14336" s="6">
        <v>11964.45</v>
      </c>
      <c r="F14336" s="6">
        <v>11940.3</v>
      </c>
      <c r="G14336" s="6">
        <v>11940.3</v>
      </c>
      <c r="H14336" s="6"/>
      <c r="I14336" s="6"/>
      <c r="J14336" s="6"/>
    </row>
    <row r="14337" spans="3:10" x14ac:dyDescent="0.25">
      <c r="C14337" s="7">
        <v>43350.375</v>
      </c>
      <c r="D14337" s="8">
        <v>11944.4</v>
      </c>
      <c r="E14337" s="8">
        <v>11984.27</v>
      </c>
      <c r="F14337" s="8">
        <v>11937.77</v>
      </c>
      <c r="G14337" s="8">
        <v>11966.99</v>
      </c>
      <c r="H14337" s="8"/>
      <c r="I14337" s="8"/>
      <c r="J14337" s="8"/>
    </row>
    <row r="14338" spans="3:10" x14ac:dyDescent="0.25">
      <c r="C14338" s="5">
        <v>43350.416666666664</v>
      </c>
      <c r="D14338" s="6">
        <v>11963.52</v>
      </c>
      <c r="E14338" s="6">
        <v>11990.23</v>
      </c>
      <c r="F14338" s="6">
        <v>11951.04</v>
      </c>
      <c r="G14338" s="6">
        <v>11968.59</v>
      </c>
      <c r="H14338" s="6"/>
      <c r="I14338" s="6"/>
      <c r="J14338" s="6"/>
    </row>
    <row r="14339" spans="3:10" x14ac:dyDescent="0.25">
      <c r="C14339" s="7">
        <v>43350.458333333336</v>
      </c>
      <c r="D14339" s="8">
        <v>11967.34</v>
      </c>
      <c r="E14339" s="8">
        <v>11967.34</v>
      </c>
      <c r="F14339" s="8">
        <v>11928.37</v>
      </c>
      <c r="G14339" s="8">
        <v>11930.36</v>
      </c>
      <c r="H14339" s="8"/>
      <c r="I14339" s="8"/>
      <c r="J14339" s="8"/>
    </row>
    <row r="14340" spans="3:10" x14ac:dyDescent="0.25">
      <c r="C14340" s="5">
        <v>43350.5</v>
      </c>
      <c r="D14340" s="6">
        <v>11929.11</v>
      </c>
      <c r="E14340" s="6">
        <v>11952.91</v>
      </c>
      <c r="F14340" s="6">
        <v>11900.9</v>
      </c>
      <c r="G14340" s="6">
        <v>11913.73</v>
      </c>
      <c r="H14340" s="6"/>
      <c r="I14340" s="6"/>
      <c r="J14340" s="6"/>
    </row>
    <row r="14341" spans="3:10" x14ac:dyDescent="0.25">
      <c r="C14341" s="7">
        <v>43350.541666666664</v>
      </c>
      <c r="D14341" s="8">
        <v>11913.48</v>
      </c>
      <c r="E14341" s="8">
        <v>11930.87</v>
      </c>
      <c r="F14341" s="8">
        <v>11901.94</v>
      </c>
      <c r="G14341" s="8">
        <v>11922.99</v>
      </c>
      <c r="H14341" s="8"/>
      <c r="I14341" s="8"/>
      <c r="J14341" s="8"/>
    </row>
    <row r="14342" spans="3:10" x14ac:dyDescent="0.25">
      <c r="C14342" s="5">
        <v>43350.583333333336</v>
      </c>
      <c r="D14342" s="6">
        <v>11923.99</v>
      </c>
      <c r="E14342" s="6">
        <v>11940.78</v>
      </c>
      <c r="F14342" s="6">
        <v>11914.17</v>
      </c>
      <c r="G14342" s="6">
        <v>11920.17</v>
      </c>
      <c r="H14342" s="6"/>
      <c r="I14342" s="6"/>
      <c r="J14342" s="6"/>
    </row>
    <row r="14343" spans="3:10" x14ac:dyDescent="0.25">
      <c r="C14343" s="7">
        <v>43350.625</v>
      </c>
      <c r="D14343" s="8">
        <v>11919.92</v>
      </c>
      <c r="E14343" s="8">
        <v>11937.69</v>
      </c>
      <c r="F14343" s="8">
        <v>11887.02</v>
      </c>
      <c r="G14343" s="8">
        <v>11907.45</v>
      </c>
      <c r="H14343" s="8"/>
      <c r="I14343" s="8"/>
      <c r="J14343" s="8"/>
    </row>
    <row r="14344" spans="3:10" x14ac:dyDescent="0.25">
      <c r="C14344" s="5">
        <v>43350.666666666664</v>
      </c>
      <c r="D14344" s="6">
        <v>11906.7</v>
      </c>
      <c r="E14344" s="6">
        <v>11954.47</v>
      </c>
      <c r="F14344" s="6">
        <v>11896.48</v>
      </c>
      <c r="G14344" s="6">
        <v>11944.49</v>
      </c>
      <c r="H14344" s="6"/>
      <c r="I14344" s="6"/>
      <c r="J14344" s="6"/>
    </row>
    <row r="14345" spans="3:10" x14ac:dyDescent="0.25">
      <c r="C14345" s="7">
        <v>43350.708333333336</v>
      </c>
      <c r="D14345" s="8">
        <v>11944.99</v>
      </c>
      <c r="E14345" s="8">
        <v>11961.43</v>
      </c>
      <c r="F14345" s="8">
        <v>11931.34</v>
      </c>
      <c r="G14345" s="8">
        <v>11945.77</v>
      </c>
      <c r="H14345" s="8"/>
      <c r="I14345" s="8"/>
      <c r="J14345" s="8"/>
    </row>
    <row r="14346" spans="3:10" x14ac:dyDescent="0.25">
      <c r="C14346" s="5">
        <v>43350.75</v>
      </c>
      <c r="D14346" s="6">
        <v>11946.53</v>
      </c>
      <c r="E14346" s="6">
        <v>11966.84</v>
      </c>
      <c r="F14346" s="6">
        <v>11934.23</v>
      </c>
      <c r="G14346" s="6">
        <v>11947.81</v>
      </c>
      <c r="H14346" s="6"/>
      <c r="I14346" s="6"/>
      <c r="J14346" s="6"/>
    </row>
    <row r="14347" spans="3:10" x14ac:dyDescent="0.25">
      <c r="C14347" s="7">
        <v>43350.791666666664</v>
      </c>
      <c r="D14347" s="8">
        <v>11947.31</v>
      </c>
      <c r="E14347" s="8">
        <v>11950.32</v>
      </c>
      <c r="F14347" s="8">
        <v>11898.04</v>
      </c>
      <c r="G14347" s="8">
        <v>11921.8</v>
      </c>
      <c r="H14347" s="8"/>
      <c r="I14347" s="8"/>
      <c r="J14347" s="8"/>
    </row>
    <row r="14348" spans="3:10" x14ac:dyDescent="0.25">
      <c r="C14348" s="5">
        <v>43350.833333333336</v>
      </c>
      <c r="D14348" s="6">
        <v>11922.3</v>
      </c>
      <c r="E14348" s="6">
        <v>11923.55</v>
      </c>
      <c r="F14348" s="6">
        <v>11910.29</v>
      </c>
      <c r="G14348" s="6">
        <v>11917.29</v>
      </c>
      <c r="H14348" s="6"/>
      <c r="I14348" s="6"/>
      <c r="J14348" s="6"/>
    </row>
    <row r="14349" spans="3:10" x14ac:dyDescent="0.25">
      <c r="C14349" s="7">
        <v>43350.875</v>
      </c>
      <c r="D14349" s="8">
        <v>11917.04</v>
      </c>
      <c r="E14349" s="8">
        <v>11942.03</v>
      </c>
      <c r="F14349" s="8">
        <v>11911.78</v>
      </c>
      <c r="G14349" s="8">
        <v>11938.78</v>
      </c>
      <c r="H14349" s="8"/>
      <c r="I14349" s="8"/>
      <c r="J14349" s="8"/>
    </row>
    <row r="14350" spans="3:10" x14ac:dyDescent="0.25">
      <c r="C14350" s="5">
        <v>43350.916666666664</v>
      </c>
      <c r="D14350" s="6">
        <v>11938.28</v>
      </c>
      <c r="E14350" s="6">
        <v>11942.03</v>
      </c>
      <c r="F14350" s="6">
        <v>11915.27</v>
      </c>
      <c r="G14350" s="6">
        <v>11941.17</v>
      </c>
      <c r="H14350" s="6"/>
      <c r="I14350" s="6"/>
      <c r="J14350" s="6"/>
    </row>
    <row r="14351" spans="3:10" x14ac:dyDescent="0.25">
      <c r="C14351" s="7">
        <v>43353.041666666664</v>
      </c>
      <c r="D14351" s="8">
        <v>11938.98</v>
      </c>
      <c r="E14351" s="8">
        <v>11954.36</v>
      </c>
      <c r="F14351" s="8">
        <v>11936.9</v>
      </c>
      <c r="G14351" s="8">
        <v>11952.32</v>
      </c>
      <c r="H14351" s="8"/>
      <c r="I14351" s="8"/>
      <c r="J14351" s="8"/>
    </row>
    <row r="14352" spans="3:10" x14ac:dyDescent="0.25">
      <c r="C14352" s="5">
        <v>43353.083333333336</v>
      </c>
      <c r="D14352" s="6">
        <v>11951.28</v>
      </c>
      <c r="E14352" s="6">
        <v>11955.43</v>
      </c>
      <c r="F14352" s="6">
        <v>11940.42</v>
      </c>
      <c r="G14352" s="6">
        <v>11946.69</v>
      </c>
      <c r="H14352" s="6"/>
      <c r="I14352" s="6"/>
      <c r="J14352" s="6"/>
    </row>
    <row r="14353" spans="3:10" x14ac:dyDescent="0.25">
      <c r="C14353" s="7">
        <v>43353.125</v>
      </c>
      <c r="D14353" s="8">
        <v>11945.65</v>
      </c>
      <c r="E14353" s="8">
        <v>11965.76</v>
      </c>
      <c r="F14353" s="8">
        <v>11945.65</v>
      </c>
      <c r="G14353" s="8">
        <v>11965.76</v>
      </c>
      <c r="H14353" s="8"/>
      <c r="I14353" s="8"/>
      <c r="J14353" s="8"/>
    </row>
    <row r="14354" spans="3:10" x14ac:dyDescent="0.25">
      <c r="C14354" s="5">
        <v>43353.166666666664</v>
      </c>
      <c r="D14354" s="6">
        <v>11964.72</v>
      </c>
      <c r="E14354" s="6">
        <v>11979.55</v>
      </c>
      <c r="F14354" s="6">
        <v>11963.6</v>
      </c>
      <c r="G14354" s="6">
        <v>11969.16</v>
      </c>
      <c r="H14354" s="6"/>
      <c r="I14354" s="6"/>
      <c r="J14354" s="6"/>
    </row>
    <row r="14355" spans="3:10" x14ac:dyDescent="0.25">
      <c r="C14355" s="7">
        <v>43353.208333333336</v>
      </c>
      <c r="D14355" s="8">
        <v>11968.12</v>
      </c>
      <c r="E14355" s="8">
        <v>11977.5</v>
      </c>
      <c r="F14355" s="8">
        <v>11964</v>
      </c>
      <c r="G14355" s="8">
        <v>11972.34</v>
      </c>
      <c r="H14355" s="8"/>
      <c r="I14355" s="8"/>
      <c r="J14355" s="8"/>
    </row>
    <row r="14356" spans="3:10" x14ac:dyDescent="0.25">
      <c r="C14356" s="5">
        <v>43353.25</v>
      </c>
      <c r="D14356" s="6">
        <v>11973.38</v>
      </c>
      <c r="E14356" s="6">
        <v>11977.54</v>
      </c>
      <c r="F14356" s="6">
        <v>11966.11</v>
      </c>
      <c r="G14356" s="6">
        <v>11970.25</v>
      </c>
      <c r="H14356" s="6"/>
      <c r="I14356" s="6"/>
      <c r="J14356" s="6"/>
    </row>
    <row r="14357" spans="3:10" x14ac:dyDescent="0.25">
      <c r="C14357" s="7">
        <v>43353.291666666664</v>
      </c>
      <c r="D14357" s="8">
        <v>11969.22</v>
      </c>
      <c r="E14357" s="8">
        <v>11970.26</v>
      </c>
      <c r="F14357" s="8">
        <v>11953.37</v>
      </c>
      <c r="G14357" s="8">
        <v>11955.44</v>
      </c>
      <c r="H14357" s="8"/>
      <c r="I14357" s="8"/>
      <c r="J14357" s="8"/>
    </row>
    <row r="14358" spans="3:10" x14ac:dyDescent="0.25">
      <c r="C14358" s="5">
        <v>43353.333333333336</v>
      </c>
      <c r="D14358" s="6">
        <v>11954.4</v>
      </c>
      <c r="E14358" s="6">
        <v>11957.62</v>
      </c>
      <c r="F14358" s="6">
        <v>11942.09</v>
      </c>
      <c r="G14358" s="6">
        <v>11947.56</v>
      </c>
      <c r="H14358" s="6"/>
      <c r="I14358" s="6"/>
      <c r="J14358" s="6"/>
    </row>
    <row r="14359" spans="3:10" x14ac:dyDescent="0.25">
      <c r="C14359" s="7">
        <v>43353.375</v>
      </c>
      <c r="D14359" s="8">
        <v>11935.84</v>
      </c>
      <c r="E14359" s="8">
        <v>11971.73</v>
      </c>
      <c r="F14359" s="8">
        <v>11935.59</v>
      </c>
      <c r="G14359" s="8">
        <v>11955.23</v>
      </c>
      <c r="H14359" s="8"/>
      <c r="I14359" s="8"/>
      <c r="J14359" s="8"/>
    </row>
    <row r="14360" spans="3:10" x14ac:dyDescent="0.25">
      <c r="C14360" s="5">
        <v>43353.416666666664</v>
      </c>
      <c r="D14360" s="6">
        <v>11954.23</v>
      </c>
      <c r="E14360" s="6">
        <v>11966.29</v>
      </c>
      <c r="F14360" s="6">
        <v>11928.91</v>
      </c>
      <c r="G14360" s="6">
        <v>11934.81</v>
      </c>
      <c r="H14360" s="6"/>
      <c r="I14360" s="6"/>
      <c r="J14360" s="6"/>
    </row>
    <row r="14361" spans="3:10" x14ac:dyDescent="0.25">
      <c r="C14361" s="7">
        <v>43353.458333333336</v>
      </c>
      <c r="D14361" s="8">
        <v>11935.31</v>
      </c>
      <c r="E14361" s="8">
        <v>11971.43</v>
      </c>
      <c r="F14361" s="8">
        <v>11934.76</v>
      </c>
      <c r="G14361" s="8">
        <v>11967.75</v>
      </c>
      <c r="H14361" s="8"/>
      <c r="I14361" s="8"/>
      <c r="J14361" s="8"/>
    </row>
    <row r="14362" spans="3:10" x14ac:dyDescent="0.25">
      <c r="C14362" s="5">
        <v>43353.5</v>
      </c>
      <c r="D14362" s="6">
        <v>11968</v>
      </c>
      <c r="E14362" s="6">
        <v>11983.83</v>
      </c>
      <c r="F14362" s="6">
        <v>11957.86</v>
      </c>
      <c r="G14362" s="6">
        <v>11963.19</v>
      </c>
      <c r="H14362" s="6"/>
      <c r="I14362" s="6"/>
      <c r="J14362" s="6"/>
    </row>
    <row r="14363" spans="3:10" x14ac:dyDescent="0.25">
      <c r="C14363" s="7">
        <v>43353.541666666664</v>
      </c>
      <c r="D14363" s="8">
        <v>11963.44</v>
      </c>
      <c r="E14363" s="8">
        <v>12014.27</v>
      </c>
      <c r="F14363" s="8">
        <v>11959.33</v>
      </c>
      <c r="G14363" s="8">
        <v>12007.91</v>
      </c>
      <c r="H14363" s="8"/>
      <c r="I14363" s="8"/>
      <c r="J14363" s="8"/>
    </row>
    <row r="14364" spans="3:10" x14ac:dyDescent="0.25">
      <c r="C14364" s="5">
        <v>43353.583333333336</v>
      </c>
      <c r="D14364" s="6">
        <v>12008.16</v>
      </c>
      <c r="E14364" s="6">
        <v>12033.5</v>
      </c>
      <c r="F14364" s="6">
        <v>12003.12</v>
      </c>
      <c r="G14364" s="6">
        <v>12032.96</v>
      </c>
      <c r="H14364" s="6"/>
      <c r="I14364" s="6"/>
      <c r="J14364" s="6"/>
    </row>
    <row r="14365" spans="3:10" x14ac:dyDescent="0.25">
      <c r="C14365" s="7">
        <v>43353.625</v>
      </c>
      <c r="D14365" s="8">
        <v>12032.95</v>
      </c>
      <c r="E14365" s="8">
        <v>12040.51</v>
      </c>
      <c r="F14365" s="8">
        <v>12006.06</v>
      </c>
      <c r="G14365" s="8">
        <v>12021.85</v>
      </c>
      <c r="H14365" s="8"/>
      <c r="I14365" s="8"/>
      <c r="J14365" s="8"/>
    </row>
    <row r="14366" spans="3:10" x14ac:dyDescent="0.25">
      <c r="C14366" s="5">
        <v>43353.666666666664</v>
      </c>
      <c r="D14366" s="6">
        <v>12022.6</v>
      </c>
      <c r="E14366" s="6">
        <v>12022.6</v>
      </c>
      <c r="F14366" s="6">
        <v>11995.38</v>
      </c>
      <c r="G14366" s="6">
        <v>12000.11</v>
      </c>
      <c r="H14366" s="6"/>
      <c r="I14366" s="6"/>
      <c r="J14366" s="6"/>
    </row>
    <row r="14367" spans="3:10" x14ac:dyDescent="0.25">
      <c r="C14367" s="7">
        <v>43353.708333333336</v>
      </c>
      <c r="D14367" s="8">
        <v>12000.37</v>
      </c>
      <c r="E14367" s="8">
        <v>12002.6</v>
      </c>
      <c r="F14367" s="8">
        <v>11966.76</v>
      </c>
      <c r="G14367" s="8">
        <v>11991.55</v>
      </c>
      <c r="H14367" s="8"/>
      <c r="I14367" s="8"/>
      <c r="J14367" s="8"/>
    </row>
    <row r="14368" spans="3:10" x14ac:dyDescent="0.25">
      <c r="C14368" s="5">
        <v>43353.75</v>
      </c>
      <c r="D14368" s="6">
        <v>11991.29</v>
      </c>
      <c r="E14368" s="6">
        <v>12006.48</v>
      </c>
      <c r="F14368" s="6">
        <v>11983.26</v>
      </c>
      <c r="G14368" s="6">
        <v>11992.36</v>
      </c>
      <c r="H14368" s="6"/>
      <c r="I14368" s="6"/>
      <c r="J14368" s="6"/>
    </row>
    <row r="14369" spans="3:10" x14ac:dyDescent="0.25">
      <c r="C14369" s="7">
        <v>43353.791666666664</v>
      </c>
      <c r="D14369" s="8">
        <v>11992.11</v>
      </c>
      <c r="E14369" s="8">
        <v>11993.35</v>
      </c>
      <c r="F14369" s="8">
        <v>11980.85</v>
      </c>
      <c r="G14369" s="8">
        <v>11989.85</v>
      </c>
      <c r="H14369" s="8"/>
      <c r="I14369" s="8"/>
      <c r="J14369" s="8"/>
    </row>
    <row r="14370" spans="3:10" x14ac:dyDescent="0.25">
      <c r="C14370" s="5">
        <v>43353.833333333336</v>
      </c>
      <c r="D14370" s="6">
        <v>11990.1</v>
      </c>
      <c r="E14370" s="6">
        <v>11996.09</v>
      </c>
      <c r="F14370" s="6">
        <v>11986.59</v>
      </c>
      <c r="G14370" s="6">
        <v>11995.84</v>
      </c>
      <c r="H14370" s="6"/>
      <c r="I14370" s="6"/>
      <c r="J14370" s="6"/>
    </row>
    <row r="14371" spans="3:10" x14ac:dyDescent="0.25">
      <c r="C14371" s="7">
        <v>43353.875</v>
      </c>
      <c r="D14371" s="8">
        <v>11996.09</v>
      </c>
      <c r="E14371" s="8">
        <v>12002.83</v>
      </c>
      <c r="F14371" s="8">
        <v>11990.58</v>
      </c>
      <c r="G14371" s="8">
        <v>12001.58</v>
      </c>
      <c r="H14371" s="8"/>
      <c r="I14371" s="8"/>
      <c r="J14371" s="8"/>
    </row>
    <row r="14372" spans="3:10" x14ac:dyDescent="0.25">
      <c r="C14372" s="5">
        <v>43353.916666666664</v>
      </c>
      <c r="D14372" s="6">
        <v>12001.58</v>
      </c>
      <c r="E14372" s="6">
        <v>12009.83</v>
      </c>
      <c r="F14372" s="6">
        <v>11992.97</v>
      </c>
      <c r="G14372" s="6">
        <v>11997.81</v>
      </c>
      <c r="H14372" s="6"/>
      <c r="I14372" s="6"/>
      <c r="J14372" s="6"/>
    </row>
    <row r="14373" spans="3:10" x14ac:dyDescent="0.25">
      <c r="C14373" s="7">
        <v>43353.958333333336</v>
      </c>
      <c r="D14373" s="8">
        <v>12005</v>
      </c>
      <c r="E14373" s="8">
        <v>12006.04</v>
      </c>
      <c r="F14373" s="8">
        <v>12000.83</v>
      </c>
      <c r="G14373" s="8">
        <v>12001.87</v>
      </c>
      <c r="H14373" s="8"/>
      <c r="I14373" s="8"/>
      <c r="J14373" s="8"/>
    </row>
    <row r="14374" spans="3:10" x14ac:dyDescent="0.25">
      <c r="C14374" s="5">
        <v>43354.041666666664</v>
      </c>
      <c r="D14374" s="6">
        <v>12000.81</v>
      </c>
      <c r="E14374" s="6">
        <v>12006.01</v>
      </c>
      <c r="F14374" s="6">
        <v>11996.64</v>
      </c>
      <c r="G14374" s="6">
        <v>12006.01</v>
      </c>
      <c r="H14374" s="6"/>
      <c r="I14374" s="6"/>
      <c r="J14374" s="6"/>
    </row>
    <row r="14375" spans="3:10" x14ac:dyDescent="0.25">
      <c r="C14375" s="7">
        <v>43354.083333333336</v>
      </c>
      <c r="D14375" s="8">
        <v>12006.07</v>
      </c>
      <c r="E14375" s="8">
        <v>12010.05</v>
      </c>
      <c r="F14375" s="8">
        <v>12002.88</v>
      </c>
      <c r="G14375" s="8">
        <v>12008</v>
      </c>
      <c r="H14375" s="8"/>
      <c r="I14375" s="8"/>
      <c r="J14375" s="8"/>
    </row>
    <row r="14376" spans="3:10" x14ac:dyDescent="0.25">
      <c r="C14376" s="5">
        <v>43354.125</v>
      </c>
      <c r="D14376" s="6">
        <v>12006.96</v>
      </c>
      <c r="E14376" s="6">
        <v>12019.5</v>
      </c>
      <c r="F14376" s="6">
        <v>12006.96</v>
      </c>
      <c r="G14376" s="6">
        <v>12015.32</v>
      </c>
      <c r="H14376" s="6"/>
      <c r="I14376" s="6"/>
      <c r="J14376" s="6"/>
    </row>
    <row r="14377" spans="3:10" x14ac:dyDescent="0.25">
      <c r="C14377" s="7">
        <v>43354.166666666664</v>
      </c>
      <c r="D14377" s="8">
        <v>12017.41</v>
      </c>
      <c r="E14377" s="8">
        <v>12020.5</v>
      </c>
      <c r="F14377" s="8">
        <v>12010.2</v>
      </c>
      <c r="G14377" s="8">
        <v>12016.45</v>
      </c>
      <c r="H14377" s="8"/>
      <c r="I14377" s="8"/>
      <c r="J14377" s="8"/>
    </row>
    <row r="14378" spans="3:10" x14ac:dyDescent="0.25">
      <c r="C14378" s="5">
        <v>43354.208333333336</v>
      </c>
      <c r="D14378" s="6">
        <v>12015.41</v>
      </c>
      <c r="E14378" s="6">
        <v>12017.5</v>
      </c>
      <c r="F14378" s="6">
        <v>12007.15</v>
      </c>
      <c r="G14378" s="6">
        <v>12009.24</v>
      </c>
      <c r="H14378" s="6"/>
      <c r="I14378" s="6"/>
      <c r="J14378" s="6"/>
    </row>
    <row r="14379" spans="3:10" x14ac:dyDescent="0.25">
      <c r="C14379" s="7">
        <v>43354.25</v>
      </c>
      <c r="D14379" s="8">
        <v>12009.76</v>
      </c>
      <c r="E14379" s="8">
        <v>12018.61</v>
      </c>
      <c r="F14379" s="8">
        <v>12008.72</v>
      </c>
      <c r="G14379" s="8">
        <v>12018.56</v>
      </c>
      <c r="H14379" s="8"/>
      <c r="I14379" s="8"/>
      <c r="J14379" s="8"/>
    </row>
    <row r="14380" spans="3:10" x14ac:dyDescent="0.25">
      <c r="C14380" s="5">
        <v>43354.291666666664</v>
      </c>
      <c r="D14380" s="6">
        <v>12018.57</v>
      </c>
      <c r="E14380" s="6">
        <v>12022.13</v>
      </c>
      <c r="F14380" s="6">
        <v>12017.51</v>
      </c>
      <c r="G14380" s="6">
        <v>12020.63</v>
      </c>
      <c r="H14380" s="6"/>
      <c r="I14380" s="6"/>
      <c r="J14380" s="6"/>
    </row>
    <row r="14381" spans="3:10" x14ac:dyDescent="0.25">
      <c r="C14381" s="7">
        <v>43354.333333333336</v>
      </c>
      <c r="D14381" s="8">
        <v>12020.11</v>
      </c>
      <c r="E14381" s="8">
        <v>12020.63</v>
      </c>
      <c r="F14381" s="8">
        <v>12007.44</v>
      </c>
      <c r="G14381" s="8">
        <v>12010.51</v>
      </c>
      <c r="H14381" s="8"/>
      <c r="I14381" s="8"/>
      <c r="J14381" s="8"/>
    </row>
    <row r="14382" spans="3:10" x14ac:dyDescent="0.25">
      <c r="C14382" s="5">
        <v>43354.375</v>
      </c>
      <c r="D14382" s="6">
        <v>12012.01</v>
      </c>
      <c r="E14382" s="6">
        <v>12024.19</v>
      </c>
      <c r="F14382" s="6">
        <v>12003.67</v>
      </c>
      <c r="G14382" s="6">
        <v>12020.19</v>
      </c>
      <c r="H14382" s="6"/>
      <c r="I14382" s="6"/>
      <c r="J14382" s="6"/>
    </row>
    <row r="14383" spans="3:10" x14ac:dyDescent="0.25">
      <c r="C14383" s="7">
        <v>43354.416666666664</v>
      </c>
      <c r="D14383" s="8">
        <v>12020.74</v>
      </c>
      <c r="E14383" s="8">
        <v>12021.19</v>
      </c>
      <c r="F14383" s="8">
        <v>11975.85</v>
      </c>
      <c r="G14383" s="8">
        <v>11981.08</v>
      </c>
      <c r="H14383" s="8"/>
      <c r="I14383" s="8"/>
      <c r="J14383" s="8"/>
    </row>
    <row r="14384" spans="3:10" x14ac:dyDescent="0.25">
      <c r="C14384" s="5">
        <v>43354.458333333336</v>
      </c>
      <c r="D14384" s="6">
        <v>11981.58</v>
      </c>
      <c r="E14384" s="6">
        <v>11981.83</v>
      </c>
      <c r="F14384" s="6">
        <v>11915.37</v>
      </c>
      <c r="G14384" s="6">
        <v>11916.82</v>
      </c>
      <c r="H14384" s="6"/>
      <c r="I14384" s="6"/>
      <c r="J14384" s="6"/>
    </row>
    <row r="14385" spans="3:10" x14ac:dyDescent="0.25">
      <c r="C14385" s="7">
        <v>43354.5</v>
      </c>
      <c r="D14385" s="8">
        <v>11918.07</v>
      </c>
      <c r="E14385" s="8">
        <v>11941.82</v>
      </c>
      <c r="F14385" s="8">
        <v>11862.62</v>
      </c>
      <c r="G14385" s="8">
        <v>11935.08</v>
      </c>
      <c r="H14385" s="8"/>
      <c r="I14385" s="8"/>
      <c r="J14385" s="8"/>
    </row>
    <row r="14386" spans="3:10" x14ac:dyDescent="0.25">
      <c r="C14386" s="5">
        <v>43354.541666666664</v>
      </c>
      <c r="D14386" s="6">
        <v>11934.58</v>
      </c>
      <c r="E14386" s="6">
        <v>11947.55</v>
      </c>
      <c r="F14386" s="6">
        <v>11917.88</v>
      </c>
      <c r="G14386" s="6">
        <v>11932.8</v>
      </c>
      <c r="H14386" s="6"/>
      <c r="I14386" s="6"/>
      <c r="J14386" s="6"/>
    </row>
    <row r="14387" spans="3:10" x14ac:dyDescent="0.25">
      <c r="C14387" s="7">
        <v>43354.583333333336</v>
      </c>
      <c r="D14387" s="8">
        <v>11932.05</v>
      </c>
      <c r="E14387" s="8">
        <v>11932.05</v>
      </c>
      <c r="F14387" s="8">
        <v>11888.51</v>
      </c>
      <c r="G14387" s="8">
        <v>11902.61</v>
      </c>
      <c r="H14387" s="8"/>
      <c r="I14387" s="8"/>
      <c r="J14387" s="8"/>
    </row>
    <row r="14388" spans="3:10" x14ac:dyDescent="0.25">
      <c r="C14388" s="5">
        <v>43354.625</v>
      </c>
      <c r="D14388" s="6">
        <v>11902.11</v>
      </c>
      <c r="E14388" s="6">
        <v>11919.34</v>
      </c>
      <c r="F14388" s="6">
        <v>11883.51</v>
      </c>
      <c r="G14388" s="6">
        <v>11900.06</v>
      </c>
      <c r="H14388" s="6"/>
      <c r="I14388" s="6"/>
      <c r="J14388" s="6"/>
    </row>
    <row r="14389" spans="3:10" x14ac:dyDescent="0.25">
      <c r="C14389" s="7">
        <v>43354.666666666664</v>
      </c>
      <c r="D14389" s="8">
        <v>11900.07</v>
      </c>
      <c r="E14389" s="8">
        <v>11973.25</v>
      </c>
      <c r="F14389" s="8">
        <v>11896.32</v>
      </c>
      <c r="G14389" s="8">
        <v>11957.82</v>
      </c>
      <c r="H14389" s="8"/>
      <c r="I14389" s="8"/>
      <c r="J14389" s="8"/>
    </row>
    <row r="14390" spans="3:10" x14ac:dyDescent="0.25">
      <c r="C14390" s="5">
        <v>43354.708333333336</v>
      </c>
      <c r="D14390" s="6">
        <v>11958.82</v>
      </c>
      <c r="E14390" s="6">
        <v>11980.79</v>
      </c>
      <c r="F14390" s="6">
        <v>11928.28</v>
      </c>
      <c r="G14390" s="6">
        <v>11949.87</v>
      </c>
      <c r="H14390" s="6"/>
      <c r="I14390" s="6"/>
      <c r="J14390" s="6"/>
    </row>
    <row r="14391" spans="3:10" x14ac:dyDescent="0.25">
      <c r="C14391" s="7">
        <v>43354.75</v>
      </c>
      <c r="D14391" s="8">
        <v>11948.87</v>
      </c>
      <c r="E14391" s="8">
        <v>11997.25</v>
      </c>
      <c r="F14391" s="8">
        <v>11948.87</v>
      </c>
      <c r="G14391" s="8">
        <v>11994</v>
      </c>
      <c r="H14391" s="8"/>
      <c r="I14391" s="8"/>
      <c r="J14391" s="8"/>
    </row>
    <row r="14392" spans="3:10" x14ac:dyDescent="0.25">
      <c r="C14392" s="5">
        <v>43354.791666666664</v>
      </c>
      <c r="D14392" s="6">
        <v>11993.75</v>
      </c>
      <c r="E14392" s="6">
        <v>12000.71</v>
      </c>
      <c r="F14392" s="6">
        <v>11977.51</v>
      </c>
      <c r="G14392" s="6">
        <v>11986.48</v>
      </c>
      <c r="H14392" s="6"/>
      <c r="I14392" s="6"/>
      <c r="J14392" s="6"/>
    </row>
    <row r="14393" spans="3:10" x14ac:dyDescent="0.25">
      <c r="C14393" s="7">
        <v>43354.833333333336</v>
      </c>
      <c r="D14393" s="8">
        <v>11986.73</v>
      </c>
      <c r="E14393" s="8">
        <v>11992.48</v>
      </c>
      <c r="F14393" s="8">
        <v>11980.73</v>
      </c>
      <c r="G14393" s="8">
        <v>11987.72</v>
      </c>
      <c r="H14393" s="8"/>
      <c r="I14393" s="8"/>
      <c r="J14393" s="8"/>
    </row>
    <row r="14394" spans="3:10" x14ac:dyDescent="0.25">
      <c r="C14394" s="5">
        <v>43354.875</v>
      </c>
      <c r="D14394" s="6">
        <v>11986.72</v>
      </c>
      <c r="E14394" s="6">
        <v>11996.96</v>
      </c>
      <c r="F14394" s="6">
        <v>11983.22</v>
      </c>
      <c r="G14394" s="6">
        <v>11990.96</v>
      </c>
      <c r="H14394" s="6"/>
      <c r="I14394" s="6"/>
      <c r="J14394" s="6"/>
    </row>
    <row r="14395" spans="3:10" x14ac:dyDescent="0.25">
      <c r="C14395" s="7">
        <v>43354.916666666664</v>
      </c>
      <c r="D14395" s="8">
        <v>11990.71</v>
      </c>
      <c r="E14395" s="8">
        <v>11994.96</v>
      </c>
      <c r="F14395" s="8">
        <v>11983.44</v>
      </c>
      <c r="G14395" s="8">
        <v>11990.44</v>
      </c>
      <c r="H14395" s="8"/>
      <c r="I14395" s="8"/>
      <c r="J14395" s="8"/>
    </row>
    <row r="14396" spans="3:10" x14ac:dyDescent="0.25">
      <c r="C14396" s="5">
        <v>43354.958333333336</v>
      </c>
      <c r="D14396" s="6">
        <v>11997.49</v>
      </c>
      <c r="E14396" s="6">
        <v>12001.64</v>
      </c>
      <c r="F14396" s="6">
        <v>11997.49</v>
      </c>
      <c r="G14396" s="6">
        <v>11998.52</v>
      </c>
      <c r="H14396" s="6"/>
      <c r="I14396" s="6"/>
      <c r="J14396" s="6"/>
    </row>
    <row r="14397" spans="3:10" x14ac:dyDescent="0.25">
      <c r="C14397" s="7">
        <v>43355.041666666664</v>
      </c>
      <c r="D14397" s="8">
        <v>11997.05</v>
      </c>
      <c r="E14397" s="8">
        <v>12007.81</v>
      </c>
      <c r="F14397" s="8">
        <v>11996.01</v>
      </c>
      <c r="G14397" s="8">
        <v>12002.69</v>
      </c>
      <c r="H14397" s="8"/>
      <c r="I14397" s="8"/>
      <c r="J14397" s="8"/>
    </row>
    <row r="14398" spans="3:10" x14ac:dyDescent="0.25">
      <c r="C14398" s="5">
        <v>43355.083333333336</v>
      </c>
      <c r="D14398" s="6">
        <v>12003.73</v>
      </c>
      <c r="E14398" s="6">
        <v>12004.76</v>
      </c>
      <c r="F14398" s="6">
        <v>11998.56</v>
      </c>
      <c r="G14398" s="6">
        <v>11999.6</v>
      </c>
      <c r="H14398" s="6"/>
      <c r="I14398" s="6"/>
      <c r="J14398" s="6"/>
    </row>
    <row r="14399" spans="3:10" x14ac:dyDescent="0.25">
      <c r="C14399" s="7">
        <v>43355.125</v>
      </c>
      <c r="D14399" s="8">
        <v>11998.56</v>
      </c>
      <c r="E14399" s="8">
        <v>12001.67</v>
      </c>
      <c r="F14399" s="8">
        <v>11985.13</v>
      </c>
      <c r="G14399" s="8">
        <v>11990.32</v>
      </c>
      <c r="H14399" s="8"/>
      <c r="I14399" s="8"/>
      <c r="J14399" s="8"/>
    </row>
    <row r="14400" spans="3:10" x14ac:dyDescent="0.25">
      <c r="C14400" s="5">
        <v>43355.166666666664</v>
      </c>
      <c r="D14400" s="6">
        <v>11990.28</v>
      </c>
      <c r="E14400" s="6">
        <v>11994.44</v>
      </c>
      <c r="F14400" s="6">
        <v>11975.85</v>
      </c>
      <c r="G14400" s="6">
        <v>11977.93</v>
      </c>
      <c r="H14400" s="6"/>
      <c r="I14400" s="6"/>
      <c r="J14400" s="6"/>
    </row>
    <row r="14401" spans="3:10" x14ac:dyDescent="0.25">
      <c r="C14401" s="7">
        <v>43355.208333333336</v>
      </c>
      <c r="D14401" s="8">
        <v>11978.96</v>
      </c>
      <c r="E14401" s="8">
        <v>11985.1</v>
      </c>
      <c r="F14401" s="8">
        <v>11975.85</v>
      </c>
      <c r="G14401" s="8">
        <v>11985.1</v>
      </c>
      <c r="H14401" s="8"/>
      <c r="I14401" s="8"/>
      <c r="J14401" s="8"/>
    </row>
    <row r="14402" spans="3:10" x14ac:dyDescent="0.25">
      <c r="C14402" s="5">
        <v>43355.25</v>
      </c>
      <c r="D14402" s="6">
        <v>11984.07</v>
      </c>
      <c r="E14402" s="6">
        <v>11985.11</v>
      </c>
      <c r="F14402" s="6">
        <v>11980.94</v>
      </c>
      <c r="G14402" s="6">
        <v>11981.98</v>
      </c>
      <c r="H14402" s="6"/>
      <c r="I14402" s="6"/>
      <c r="J14402" s="6"/>
    </row>
    <row r="14403" spans="3:10" x14ac:dyDescent="0.25">
      <c r="C14403" s="7">
        <v>43355.291666666664</v>
      </c>
      <c r="D14403" s="8">
        <v>11983.01</v>
      </c>
      <c r="E14403" s="8">
        <v>11985.13</v>
      </c>
      <c r="F14403" s="8">
        <v>11981.98</v>
      </c>
      <c r="G14403" s="8">
        <v>11985.13</v>
      </c>
      <c r="H14403" s="8"/>
      <c r="I14403" s="8"/>
      <c r="J14403" s="8"/>
    </row>
    <row r="14404" spans="3:10" x14ac:dyDescent="0.25">
      <c r="C14404" s="5">
        <v>43355.333333333336</v>
      </c>
      <c r="D14404" s="6">
        <v>11986.15</v>
      </c>
      <c r="E14404" s="6">
        <v>11998.91</v>
      </c>
      <c r="F14404" s="6">
        <v>11984.08</v>
      </c>
      <c r="G14404" s="6">
        <v>11998.42</v>
      </c>
      <c r="H14404" s="6"/>
      <c r="I14404" s="6"/>
      <c r="J14404" s="6"/>
    </row>
    <row r="14405" spans="3:10" x14ac:dyDescent="0.25">
      <c r="C14405" s="7">
        <v>43355.375</v>
      </c>
      <c r="D14405" s="8">
        <v>11997.19</v>
      </c>
      <c r="E14405" s="8">
        <v>12016.06</v>
      </c>
      <c r="F14405" s="8">
        <v>11990.58</v>
      </c>
      <c r="G14405" s="8">
        <v>11991.58</v>
      </c>
      <c r="H14405" s="8"/>
      <c r="I14405" s="8"/>
      <c r="J14405" s="8"/>
    </row>
    <row r="14406" spans="3:10" x14ac:dyDescent="0.25">
      <c r="C14406" s="5">
        <v>43355.416666666664</v>
      </c>
      <c r="D14406" s="6">
        <v>11994.36</v>
      </c>
      <c r="E14406" s="6">
        <v>12031.42</v>
      </c>
      <c r="F14406" s="6">
        <v>11978.53</v>
      </c>
      <c r="G14406" s="6">
        <v>12024.91</v>
      </c>
      <c r="H14406" s="6"/>
      <c r="I14406" s="6"/>
      <c r="J14406" s="6"/>
    </row>
    <row r="14407" spans="3:10" x14ac:dyDescent="0.25">
      <c r="C14407" s="7">
        <v>43355.458333333336</v>
      </c>
      <c r="D14407" s="8">
        <v>12024.66</v>
      </c>
      <c r="E14407" s="8">
        <v>12046.94</v>
      </c>
      <c r="F14407" s="8">
        <v>12016</v>
      </c>
      <c r="G14407" s="8">
        <v>12033.13</v>
      </c>
      <c r="H14407" s="8"/>
      <c r="I14407" s="8"/>
      <c r="J14407" s="8"/>
    </row>
    <row r="14408" spans="3:10" x14ac:dyDescent="0.25">
      <c r="C14408" s="5">
        <v>43355.5</v>
      </c>
      <c r="D14408" s="6">
        <v>12032.63</v>
      </c>
      <c r="E14408" s="6">
        <v>12035.8</v>
      </c>
      <c r="F14408" s="6">
        <v>11987.23</v>
      </c>
      <c r="G14408" s="6">
        <v>11993.21</v>
      </c>
      <c r="H14408" s="6"/>
      <c r="I14408" s="6"/>
      <c r="J14408" s="6"/>
    </row>
    <row r="14409" spans="3:10" x14ac:dyDescent="0.25">
      <c r="C14409" s="7">
        <v>43355.541666666664</v>
      </c>
      <c r="D14409" s="8">
        <v>11992.96</v>
      </c>
      <c r="E14409" s="8">
        <v>12004.24</v>
      </c>
      <c r="F14409" s="8">
        <v>11977.09</v>
      </c>
      <c r="G14409" s="8">
        <v>12001.55</v>
      </c>
      <c r="H14409" s="8"/>
      <c r="I14409" s="8"/>
      <c r="J14409" s="8"/>
    </row>
    <row r="14410" spans="3:10" x14ac:dyDescent="0.25">
      <c r="C14410" s="5">
        <v>43355.583333333336</v>
      </c>
      <c r="D14410" s="6">
        <v>12002.3</v>
      </c>
      <c r="E14410" s="6">
        <v>12007.54</v>
      </c>
      <c r="F14410" s="6">
        <v>11960.79</v>
      </c>
      <c r="G14410" s="6">
        <v>11993.41</v>
      </c>
      <c r="H14410" s="6"/>
      <c r="I14410" s="6"/>
      <c r="J14410" s="6"/>
    </row>
    <row r="14411" spans="3:10" x14ac:dyDescent="0.25">
      <c r="C14411" s="7">
        <v>43355.625</v>
      </c>
      <c r="D14411" s="8">
        <v>11993.65</v>
      </c>
      <c r="E14411" s="8">
        <v>12002.75</v>
      </c>
      <c r="F14411" s="8">
        <v>11976.92</v>
      </c>
      <c r="G14411" s="8">
        <v>11980.73</v>
      </c>
      <c r="H14411" s="8"/>
      <c r="I14411" s="8"/>
      <c r="J14411" s="8"/>
    </row>
    <row r="14412" spans="3:10" x14ac:dyDescent="0.25">
      <c r="C14412" s="5">
        <v>43355.666666666664</v>
      </c>
      <c r="D14412" s="6">
        <v>11980.72</v>
      </c>
      <c r="E14412" s="6">
        <v>12004.99</v>
      </c>
      <c r="F14412" s="6">
        <v>11977.72</v>
      </c>
      <c r="G14412" s="6">
        <v>11992.46</v>
      </c>
      <c r="H14412" s="6"/>
      <c r="I14412" s="6"/>
      <c r="J14412" s="6"/>
    </row>
    <row r="14413" spans="3:10" x14ac:dyDescent="0.25">
      <c r="C14413" s="7">
        <v>43355.708333333336</v>
      </c>
      <c r="D14413" s="8">
        <v>11992.71</v>
      </c>
      <c r="E14413" s="8">
        <v>12002.98</v>
      </c>
      <c r="F14413" s="8">
        <v>11950.53</v>
      </c>
      <c r="G14413" s="8">
        <v>11976.99</v>
      </c>
      <c r="H14413" s="8"/>
      <c r="I14413" s="8"/>
      <c r="J14413" s="8"/>
    </row>
    <row r="14414" spans="3:10" x14ac:dyDescent="0.25">
      <c r="C14414" s="5">
        <v>43355.75</v>
      </c>
      <c r="D14414" s="6">
        <v>11977.49</v>
      </c>
      <c r="E14414" s="6">
        <v>12047.72</v>
      </c>
      <c r="F14414" s="6">
        <v>11968.86</v>
      </c>
      <c r="G14414" s="6">
        <v>11994.46</v>
      </c>
      <c r="H14414" s="6"/>
      <c r="I14414" s="6"/>
      <c r="J14414" s="6"/>
    </row>
    <row r="14415" spans="3:10" x14ac:dyDescent="0.25">
      <c r="C14415" s="7">
        <v>43355.791666666664</v>
      </c>
      <c r="D14415" s="8">
        <v>11994.96</v>
      </c>
      <c r="E14415" s="8">
        <v>12023.43</v>
      </c>
      <c r="F14415" s="8">
        <v>11992.44</v>
      </c>
      <c r="G14415" s="8">
        <v>12014.17</v>
      </c>
      <c r="H14415" s="8"/>
      <c r="I14415" s="8"/>
      <c r="J14415" s="8"/>
    </row>
    <row r="14416" spans="3:10" x14ac:dyDescent="0.25">
      <c r="C14416" s="5">
        <v>43355.833333333336</v>
      </c>
      <c r="D14416" s="6">
        <v>12013.92</v>
      </c>
      <c r="E14416" s="6">
        <v>12018.67</v>
      </c>
      <c r="F14416" s="6">
        <v>12002.66</v>
      </c>
      <c r="G14416" s="6">
        <v>12010.16</v>
      </c>
      <c r="H14416" s="6"/>
      <c r="I14416" s="6"/>
      <c r="J14416" s="6"/>
    </row>
    <row r="14417" spans="3:10" x14ac:dyDescent="0.25">
      <c r="C14417" s="7">
        <v>43355.875</v>
      </c>
      <c r="D14417" s="8">
        <v>12009.91</v>
      </c>
      <c r="E14417" s="8">
        <v>12012.16</v>
      </c>
      <c r="F14417" s="8">
        <v>11997.9</v>
      </c>
      <c r="G14417" s="8">
        <v>12004.4</v>
      </c>
      <c r="H14417" s="8"/>
      <c r="I14417" s="8"/>
      <c r="J14417" s="8"/>
    </row>
    <row r="14418" spans="3:10" x14ac:dyDescent="0.25">
      <c r="C14418" s="5">
        <v>43355.916666666664</v>
      </c>
      <c r="D14418" s="6">
        <v>12004.65</v>
      </c>
      <c r="E14418" s="6">
        <v>12020.89</v>
      </c>
      <c r="F14418" s="6">
        <v>12004.4</v>
      </c>
      <c r="G14418" s="6">
        <v>12013.64</v>
      </c>
      <c r="H14418" s="6"/>
      <c r="I14418" s="6"/>
      <c r="J14418" s="6"/>
    </row>
    <row r="14419" spans="3:10" x14ac:dyDescent="0.25">
      <c r="C14419" s="7">
        <v>43355.958333333336</v>
      </c>
      <c r="D14419" s="8">
        <v>12003.41</v>
      </c>
      <c r="E14419" s="8">
        <v>12004.45</v>
      </c>
      <c r="F14419" s="8">
        <v>11999.77</v>
      </c>
      <c r="G14419" s="8">
        <v>12000.29</v>
      </c>
      <c r="H14419" s="8"/>
      <c r="I14419" s="8"/>
      <c r="J14419" s="8"/>
    </row>
    <row r="14420" spans="3:10" x14ac:dyDescent="0.25">
      <c r="C14420" s="5">
        <v>43356.041666666664</v>
      </c>
      <c r="D14420" s="6">
        <v>11998.2</v>
      </c>
      <c r="E14420" s="6">
        <v>12004.27</v>
      </c>
      <c r="F14420" s="6">
        <v>11994.03</v>
      </c>
      <c r="G14420" s="6">
        <v>12004.27</v>
      </c>
      <c r="H14420" s="6"/>
      <c r="I14420" s="6"/>
      <c r="J14420" s="6"/>
    </row>
    <row r="14421" spans="3:10" x14ac:dyDescent="0.25">
      <c r="C14421" s="7">
        <v>43356.083333333336</v>
      </c>
      <c r="D14421" s="8">
        <v>12003.23</v>
      </c>
      <c r="E14421" s="8">
        <v>12005.3</v>
      </c>
      <c r="F14421" s="8">
        <v>12003.22</v>
      </c>
      <c r="G14421" s="8">
        <v>12004.26</v>
      </c>
      <c r="H14421" s="8"/>
      <c r="I14421" s="8"/>
      <c r="J14421" s="8"/>
    </row>
    <row r="14422" spans="3:10" x14ac:dyDescent="0.25">
      <c r="C14422" s="5">
        <v>43356.125</v>
      </c>
      <c r="D14422" s="6">
        <v>12003.22</v>
      </c>
      <c r="E14422" s="6">
        <v>12017.14</v>
      </c>
      <c r="F14422" s="6">
        <v>12002.18</v>
      </c>
      <c r="G14422" s="6">
        <v>12017.14</v>
      </c>
      <c r="H14422" s="6"/>
      <c r="I14422" s="6"/>
      <c r="J14422" s="6"/>
    </row>
    <row r="14423" spans="3:10" x14ac:dyDescent="0.25">
      <c r="C14423" s="7">
        <v>43356.166666666664</v>
      </c>
      <c r="D14423" s="8">
        <v>12017.13</v>
      </c>
      <c r="E14423" s="8">
        <v>12017.15</v>
      </c>
      <c r="F14423" s="8">
        <v>12002.3</v>
      </c>
      <c r="G14423" s="8">
        <v>12003.34</v>
      </c>
      <c r="H14423" s="8"/>
      <c r="I14423" s="8"/>
      <c r="J14423" s="8"/>
    </row>
    <row r="14424" spans="3:10" x14ac:dyDescent="0.25">
      <c r="C14424" s="5">
        <v>43356.208333333336</v>
      </c>
      <c r="D14424" s="6">
        <v>12003.36</v>
      </c>
      <c r="E14424" s="6">
        <v>12004.4</v>
      </c>
      <c r="F14424" s="6">
        <v>11997.54</v>
      </c>
      <c r="G14424" s="6">
        <v>12003.78</v>
      </c>
      <c r="H14424" s="6"/>
      <c r="I14424" s="6"/>
      <c r="J14424" s="6"/>
    </row>
    <row r="14425" spans="3:10" x14ac:dyDescent="0.25">
      <c r="C14425" s="7">
        <v>43356.25</v>
      </c>
      <c r="D14425" s="8">
        <v>12002.74</v>
      </c>
      <c r="E14425" s="8">
        <v>12004.75</v>
      </c>
      <c r="F14425" s="8">
        <v>11999.6</v>
      </c>
      <c r="G14425" s="8">
        <v>12002.67</v>
      </c>
      <c r="H14425" s="8"/>
      <c r="I14425" s="8"/>
      <c r="J14425" s="8"/>
    </row>
    <row r="14426" spans="3:10" x14ac:dyDescent="0.25">
      <c r="C14426" s="5">
        <v>43356.291666666664</v>
      </c>
      <c r="D14426" s="6">
        <v>12003.71</v>
      </c>
      <c r="E14426" s="6">
        <v>12005.22</v>
      </c>
      <c r="F14426" s="6">
        <v>11999</v>
      </c>
      <c r="G14426" s="6">
        <v>12004</v>
      </c>
      <c r="H14426" s="6"/>
      <c r="I14426" s="6"/>
      <c r="J14426" s="6"/>
    </row>
    <row r="14427" spans="3:10" x14ac:dyDescent="0.25">
      <c r="C14427" s="7">
        <v>43356.333333333336</v>
      </c>
      <c r="D14427" s="8">
        <v>12001.92</v>
      </c>
      <c r="E14427" s="8">
        <v>12010.47</v>
      </c>
      <c r="F14427" s="8">
        <v>12000.38</v>
      </c>
      <c r="G14427" s="8">
        <v>12002.88</v>
      </c>
      <c r="H14427" s="8"/>
      <c r="I14427" s="8"/>
      <c r="J14427" s="8"/>
    </row>
    <row r="14428" spans="3:10" x14ac:dyDescent="0.25">
      <c r="C14428" s="5">
        <v>43356.375</v>
      </c>
      <c r="D14428" s="6">
        <v>12014.22</v>
      </c>
      <c r="E14428" s="6">
        <v>12043.5</v>
      </c>
      <c r="F14428" s="6">
        <v>12001.56</v>
      </c>
      <c r="G14428" s="6">
        <v>12039.29</v>
      </c>
      <c r="H14428" s="6"/>
      <c r="I14428" s="6"/>
      <c r="J14428" s="6"/>
    </row>
    <row r="14429" spans="3:10" x14ac:dyDescent="0.25">
      <c r="C14429" s="7">
        <v>43356.416666666664</v>
      </c>
      <c r="D14429" s="8">
        <v>12038.32</v>
      </c>
      <c r="E14429" s="8">
        <v>12085.06</v>
      </c>
      <c r="F14429" s="8">
        <v>12014.84</v>
      </c>
      <c r="G14429" s="8">
        <v>12084.81</v>
      </c>
      <c r="H14429" s="8"/>
      <c r="I14429" s="8"/>
      <c r="J14429" s="8"/>
    </row>
    <row r="14430" spans="3:10" x14ac:dyDescent="0.25">
      <c r="C14430" s="5">
        <v>43356.458333333336</v>
      </c>
      <c r="D14430" s="6">
        <v>12084.8</v>
      </c>
      <c r="E14430" s="6">
        <v>12102.37</v>
      </c>
      <c r="F14430" s="6">
        <v>12075.16</v>
      </c>
      <c r="G14430" s="6">
        <v>12097.87</v>
      </c>
      <c r="H14430" s="6"/>
      <c r="I14430" s="6"/>
      <c r="J14430" s="6"/>
    </row>
    <row r="14431" spans="3:10" x14ac:dyDescent="0.25">
      <c r="C14431" s="7">
        <v>43356.5</v>
      </c>
      <c r="D14431" s="8">
        <v>12098.12</v>
      </c>
      <c r="E14431" s="8">
        <v>12107.54</v>
      </c>
      <c r="F14431" s="8">
        <v>12061.35</v>
      </c>
      <c r="G14431" s="8">
        <v>12073.45</v>
      </c>
      <c r="H14431" s="8"/>
      <c r="I14431" s="8"/>
      <c r="J14431" s="8"/>
    </row>
    <row r="14432" spans="3:10" x14ac:dyDescent="0.25">
      <c r="C14432" s="5">
        <v>43356.541666666664</v>
      </c>
      <c r="D14432" s="6">
        <v>12073.2</v>
      </c>
      <c r="E14432" s="6">
        <v>12099.04</v>
      </c>
      <c r="F14432" s="6">
        <v>12068.28</v>
      </c>
      <c r="G14432" s="6">
        <v>12091.04</v>
      </c>
      <c r="H14432" s="6"/>
      <c r="I14432" s="6"/>
      <c r="J14432" s="6"/>
    </row>
    <row r="14433" spans="3:10" x14ac:dyDescent="0.25">
      <c r="C14433" s="7">
        <v>43356.583333333336</v>
      </c>
      <c r="D14433" s="8">
        <v>12091.29</v>
      </c>
      <c r="E14433" s="8">
        <v>12130.25</v>
      </c>
      <c r="F14433" s="8">
        <v>12091.29</v>
      </c>
      <c r="G14433" s="8">
        <v>12101.63</v>
      </c>
      <c r="H14433" s="8"/>
      <c r="I14433" s="8"/>
      <c r="J14433" s="8"/>
    </row>
    <row r="14434" spans="3:10" x14ac:dyDescent="0.25">
      <c r="C14434" s="5">
        <v>43356.625</v>
      </c>
      <c r="D14434" s="6">
        <v>12101.12</v>
      </c>
      <c r="E14434" s="6">
        <v>12112.5</v>
      </c>
      <c r="F14434" s="6">
        <v>12075.33</v>
      </c>
      <c r="G14434" s="6">
        <v>12081.34</v>
      </c>
      <c r="H14434" s="6"/>
      <c r="I14434" s="6"/>
      <c r="J14434" s="6"/>
    </row>
    <row r="14435" spans="3:10" x14ac:dyDescent="0.25">
      <c r="C14435" s="7">
        <v>43356.666666666664</v>
      </c>
      <c r="D14435" s="8">
        <v>12080.84</v>
      </c>
      <c r="E14435" s="8">
        <v>12110.22</v>
      </c>
      <c r="F14435" s="8">
        <v>12066.69</v>
      </c>
      <c r="G14435" s="8">
        <v>12072.98</v>
      </c>
      <c r="H14435" s="8"/>
      <c r="I14435" s="8"/>
      <c r="J14435" s="8"/>
    </row>
    <row r="14436" spans="3:10" x14ac:dyDescent="0.25">
      <c r="C14436" s="5">
        <v>43356.708333333336</v>
      </c>
      <c r="D14436" s="6">
        <v>12073.47</v>
      </c>
      <c r="E14436" s="6">
        <v>12112.89</v>
      </c>
      <c r="F14436" s="6">
        <v>12044.08</v>
      </c>
      <c r="G14436" s="6">
        <v>12050.82</v>
      </c>
      <c r="H14436" s="6"/>
      <c r="I14436" s="6"/>
      <c r="J14436" s="6"/>
    </row>
    <row r="14437" spans="3:10" x14ac:dyDescent="0.25">
      <c r="C14437" s="7">
        <v>43356.75</v>
      </c>
      <c r="D14437" s="8">
        <v>12050.32</v>
      </c>
      <c r="E14437" s="8">
        <v>12089.2</v>
      </c>
      <c r="F14437" s="8">
        <v>12034.86</v>
      </c>
      <c r="G14437" s="8">
        <v>12087.45</v>
      </c>
      <c r="H14437" s="8"/>
      <c r="I14437" s="8"/>
      <c r="J14437" s="8"/>
    </row>
    <row r="14438" spans="3:10" x14ac:dyDescent="0.25">
      <c r="C14438" s="5">
        <v>43356.791666666664</v>
      </c>
      <c r="D14438" s="6">
        <v>12086.2</v>
      </c>
      <c r="E14438" s="6">
        <v>12093.96</v>
      </c>
      <c r="F14438" s="6">
        <v>12080.21</v>
      </c>
      <c r="G14438" s="6">
        <v>12083.2</v>
      </c>
      <c r="H14438" s="6"/>
      <c r="I14438" s="6"/>
      <c r="J14438" s="6"/>
    </row>
    <row r="14439" spans="3:10" x14ac:dyDescent="0.25">
      <c r="C14439" s="7">
        <v>43356.833333333336</v>
      </c>
      <c r="D14439" s="8">
        <v>12083.2</v>
      </c>
      <c r="E14439" s="8">
        <v>12084.2</v>
      </c>
      <c r="F14439" s="8">
        <v>12071.95</v>
      </c>
      <c r="G14439" s="8">
        <v>12075.94</v>
      </c>
      <c r="H14439" s="8"/>
      <c r="I14439" s="8"/>
      <c r="J14439" s="8"/>
    </row>
    <row r="14440" spans="3:10" x14ac:dyDescent="0.25">
      <c r="C14440" s="5">
        <v>43356.875</v>
      </c>
      <c r="D14440" s="6">
        <v>12075.94</v>
      </c>
      <c r="E14440" s="6">
        <v>12080.43</v>
      </c>
      <c r="F14440" s="6">
        <v>12069.18</v>
      </c>
      <c r="G14440" s="6">
        <v>12079.43</v>
      </c>
      <c r="H14440" s="6"/>
      <c r="I14440" s="6"/>
      <c r="J14440" s="6"/>
    </row>
    <row r="14441" spans="3:10" x14ac:dyDescent="0.25">
      <c r="C14441" s="7">
        <v>43356.916666666664</v>
      </c>
      <c r="D14441" s="8">
        <v>12079.18</v>
      </c>
      <c r="E14441" s="8">
        <v>12091.42</v>
      </c>
      <c r="F14441" s="8">
        <v>12072.42</v>
      </c>
      <c r="G14441" s="8">
        <v>12088.17</v>
      </c>
      <c r="H14441" s="8"/>
      <c r="I14441" s="8"/>
      <c r="J14441" s="8"/>
    </row>
    <row r="14442" spans="3:10" x14ac:dyDescent="0.25">
      <c r="C14442" s="5">
        <v>43356.958333333336</v>
      </c>
      <c r="D14442" s="6">
        <v>12079.52</v>
      </c>
      <c r="E14442" s="6">
        <v>12082.64</v>
      </c>
      <c r="F14442" s="6">
        <v>12076.4</v>
      </c>
      <c r="G14442" s="6">
        <v>12077.44</v>
      </c>
      <c r="H14442" s="6"/>
      <c r="I14442" s="6"/>
      <c r="J14442" s="6"/>
    </row>
    <row r="14443" spans="3:10" x14ac:dyDescent="0.25">
      <c r="C14443" s="7">
        <v>43357.041666666664</v>
      </c>
      <c r="D14443" s="8">
        <v>12077.43</v>
      </c>
      <c r="E14443" s="8">
        <v>12084.09</v>
      </c>
      <c r="F14443" s="8">
        <v>12075.77</v>
      </c>
      <c r="G14443" s="8">
        <v>12082</v>
      </c>
      <c r="H14443" s="8"/>
      <c r="I14443" s="8"/>
      <c r="J14443" s="8"/>
    </row>
    <row r="14444" spans="3:10" x14ac:dyDescent="0.25">
      <c r="C14444" s="5">
        <v>43357.083333333336</v>
      </c>
      <c r="D14444" s="6">
        <v>12080.96</v>
      </c>
      <c r="E14444" s="6">
        <v>12087.61</v>
      </c>
      <c r="F14444" s="6">
        <v>12078.88</v>
      </c>
      <c r="G14444" s="6">
        <v>12084.49</v>
      </c>
      <c r="H14444" s="6"/>
      <c r="I14444" s="6"/>
      <c r="J14444" s="6"/>
    </row>
    <row r="14445" spans="3:10" x14ac:dyDescent="0.25">
      <c r="C14445" s="7">
        <v>43357.125</v>
      </c>
      <c r="D14445" s="8">
        <v>12086.57</v>
      </c>
      <c r="E14445" s="8">
        <v>12095.31</v>
      </c>
      <c r="F14445" s="8">
        <v>12083.9</v>
      </c>
      <c r="G14445" s="8">
        <v>12089.1</v>
      </c>
      <c r="H14445" s="8"/>
      <c r="I14445" s="8"/>
      <c r="J14445" s="8"/>
    </row>
    <row r="14446" spans="3:10" x14ac:dyDescent="0.25">
      <c r="C14446" s="5">
        <v>43357.166666666664</v>
      </c>
      <c r="D14446" s="6">
        <v>12089.08</v>
      </c>
      <c r="E14446" s="6">
        <v>12092.22</v>
      </c>
      <c r="F14446" s="6">
        <v>12074.07</v>
      </c>
      <c r="G14446" s="6">
        <v>12079.27</v>
      </c>
      <c r="H14446" s="6"/>
      <c r="I14446" s="6"/>
      <c r="J14446" s="6"/>
    </row>
    <row r="14447" spans="3:10" x14ac:dyDescent="0.25">
      <c r="C14447" s="7">
        <v>43357.208333333336</v>
      </c>
      <c r="D14447" s="8">
        <v>12078.75</v>
      </c>
      <c r="E14447" s="8">
        <v>12093.24</v>
      </c>
      <c r="F14447" s="8">
        <v>12078.75</v>
      </c>
      <c r="G14447" s="8">
        <v>12090.12</v>
      </c>
      <c r="H14447" s="8"/>
      <c r="I14447" s="8"/>
      <c r="J14447" s="8"/>
    </row>
    <row r="14448" spans="3:10" x14ac:dyDescent="0.25">
      <c r="C14448" s="5">
        <v>43357.25</v>
      </c>
      <c r="D14448" s="6">
        <v>12091.16</v>
      </c>
      <c r="E14448" s="6">
        <v>12091.68</v>
      </c>
      <c r="F14448" s="6">
        <v>12086.99</v>
      </c>
      <c r="G14448" s="6">
        <v>12086.99</v>
      </c>
      <c r="H14448" s="6"/>
      <c r="I14448" s="6"/>
      <c r="J14448" s="6"/>
    </row>
    <row r="14449" spans="3:10" x14ac:dyDescent="0.25">
      <c r="C14449" s="7">
        <v>43357.291666666664</v>
      </c>
      <c r="D14449" s="8">
        <v>12088.03</v>
      </c>
      <c r="E14449" s="8">
        <v>12088.03</v>
      </c>
      <c r="F14449" s="8">
        <v>12084.91</v>
      </c>
      <c r="G14449" s="8">
        <v>12087</v>
      </c>
      <c r="H14449" s="8"/>
      <c r="I14449" s="8"/>
      <c r="J14449" s="8"/>
    </row>
    <row r="14450" spans="3:10" x14ac:dyDescent="0.25">
      <c r="C14450" s="5">
        <v>43357.333333333336</v>
      </c>
      <c r="D14450" s="6">
        <v>12086.48</v>
      </c>
      <c r="E14450" s="6">
        <v>12101.75</v>
      </c>
      <c r="F14450" s="6">
        <v>12084.92</v>
      </c>
      <c r="G14450" s="6">
        <v>12096.61</v>
      </c>
      <c r="H14450" s="6"/>
      <c r="I14450" s="6"/>
      <c r="J14450" s="6"/>
    </row>
    <row r="14451" spans="3:10" x14ac:dyDescent="0.25">
      <c r="C14451" s="7">
        <v>43357.375</v>
      </c>
      <c r="D14451" s="8">
        <v>12091.46</v>
      </c>
      <c r="E14451" s="8">
        <v>12116.58</v>
      </c>
      <c r="F14451" s="8">
        <v>12091.46</v>
      </c>
      <c r="G14451" s="8">
        <v>12104.85</v>
      </c>
      <c r="H14451" s="8"/>
      <c r="I14451" s="8"/>
      <c r="J14451" s="8"/>
    </row>
    <row r="14452" spans="3:10" x14ac:dyDescent="0.25">
      <c r="C14452" s="5">
        <v>43357.416666666664</v>
      </c>
      <c r="D14452" s="6">
        <v>12105.85</v>
      </c>
      <c r="E14452" s="6">
        <v>12133.8</v>
      </c>
      <c r="F14452" s="6">
        <v>12087.57</v>
      </c>
      <c r="G14452" s="6">
        <v>12089.57</v>
      </c>
      <c r="H14452" s="6"/>
      <c r="I14452" s="6"/>
      <c r="J14452" s="6"/>
    </row>
    <row r="14453" spans="3:10" x14ac:dyDescent="0.25">
      <c r="C14453" s="7">
        <v>43357.458333333336</v>
      </c>
      <c r="D14453" s="8">
        <v>12090.32</v>
      </c>
      <c r="E14453" s="8">
        <v>12113.27</v>
      </c>
      <c r="F14453" s="8">
        <v>12075.35</v>
      </c>
      <c r="G14453" s="8">
        <v>12106.78</v>
      </c>
      <c r="H14453" s="8"/>
      <c r="I14453" s="8"/>
      <c r="J14453" s="8"/>
    </row>
    <row r="14454" spans="3:10" x14ac:dyDescent="0.25">
      <c r="C14454" s="5">
        <v>43357.5</v>
      </c>
      <c r="D14454" s="6">
        <v>12106.53</v>
      </c>
      <c r="E14454" s="6">
        <v>12109.42</v>
      </c>
      <c r="F14454" s="6">
        <v>12086.85</v>
      </c>
      <c r="G14454" s="6">
        <v>12097.89</v>
      </c>
      <c r="H14454" s="6"/>
      <c r="I14454" s="6"/>
      <c r="J14454" s="6"/>
    </row>
    <row r="14455" spans="3:10" x14ac:dyDescent="0.25">
      <c r="C14455" s="7">
        <v>43357.541666666664</v>
      </c>
      <c r="D14455" s="8">
        <v>12097.64</v>
      </c>
      <c r="E14455" s="8">
        <v>12104.94</v>
      </c>
      <c r="F14455" s="8">
        <v>12078.04</v>
      </c>
      <c r="G14455" s="8">
        <v>12092.52</v>
      </c>
      <c r="H14455" s="8"/>
      <c r="I14455" s="8"/>
      <c r="J14455" s="8"/>
    </row>
    <row r="14456" spans="3:10" x14ac:dyDescent="0.25">
      <c r="C14456" s="5">
        <v>43357.583333333336</v>
      </c>
      <c r="D14456" s="6">
        <v>12092.52</v>
      </c>
      <c r="E14456" s="6">
        <v>12098.75</v>
      </c>
      <c r="F14456" s="6">
        <v>12074.31</v>
      </c>
      <c r="G14456" s="6">
        <v>12082.54</v>
      </c>
      <c r="H14456" s="6"/>
      <c r="I14456" s="6"/>
      <c r="J14456" s="6"/>
    </row>
    <row r="14457" spans="3:10" x14ac:dyDescent="0.25">
      <c r="C14457" s="7">
        <v>43357.625</v>
      </c>
      <c r="D14457" s="8">
        <v>12083.04</v>
      </c>
      <c r="E14457" s="8">
        <v>12115.07</v>
      </c>
      <c r="F14457" s="8">
        <v>12078.26</v>
      </c>
      <c r="G14457" s="8">
        <v>12114.2</v>
      </c>
      <c r="H14457" s="8"/>
      <c r="I14457" s="8"/>
      <c r="J14457" s="8"/>
    </row>
    <row r="14458" spans="3:10" x14ac:dyDescent="0.25">
      <c r="C14458" s="5">
        <v>43357.666666666664</v>
      </c>
      <c r="D14458" s="6">
        <v>12113.95</v>
      </c>
      <c r="E14458" s="6">
        <v>12130.99</v>
      </c>
      <c r="F14458" s="6">
        <v>12103.13</v>
      </c>
      <c r="G14458" s="6">
        <v>12119.57</v>
      </c>
      <c r="H14458" s="6"/>
      <c r="I14458" s="6"/>
      <c r="J14458" s="6"/>
    </row>
    <row r="14459" spans="3:10" x14ac:dyDescent="0.25">
      <c r="C14459" s="7">
        <v>43357.708333333336</v>
      </c>
      <c r="D14459" s="8">
        <v>12119.33</v>
      </c>
      <c r="E14459" s="8">
        <v>12130.56</v>
      </c>
      <c r="F14459" s="8">
        <v>12104.78</v>
      </c>
      <c r="G14459" s="8">
        <v>12125.32</v>
      </c>
      <c r="H14459" s="8"/>
      <c r="I14459" s="8"/>
      <c r="J14459" s="8"/>
    </row>
    <row r="14460" spans="3:10" x14ac:dyDescent="0.25">
      <c r="C14460" s="5">
        <v>43357.75</v>
      </c>
      <c r="D14460" s="6">
        <v>12125.07</v>
      </c>
      <c r="E14460" s="6">
        <v>12135.17</v>
      </c>
      <c r="F14460" s="6">
        <v>12118.1</v>
      </c>
      <c r="G14460" s="6">
        <v>12122.38</v>
      </c>
      <c r="H14460" s="6"/>
      <c r="I14460" s="6"/>
      <c r="J14460" s="6"/>
    </row>
    <row r="14461" spans="3:10" x14ac:dyDescent="0.25">
      <c r="C14461" s="7">
        <v>43357.791666666664</v>
      </c>
      <c r="D14461" s="8">
        <v>12122.38</v>
      </c>
      <c r="E14461" s="8">
        <v>12123.88</v>
      </c>
      <c r="F14461" s="8">
        <v>12086.86</v>
      </c>
      <c r="G14461" s="8">
        <v>12098.12</v>
      </c>
      <c r="H14461" s="8"/>
      <c r="I14461" s="8"/>
      <c r="J14461" s="8"/>
    </row>
    <row r="14462" spans="3:10" x14ac:dyDescent="0.25">
      <c r="C14462" s="5">
        <v>43357.833333333336</v>
      </c>
      <c r="D14462" s="6">
        <v>12097.87</v>
      </c>
      <c r="E14462" s="6">
        <v>12107.11</v>
      </c>
      <c r="F14462" s="6">
        <v>12087.86</v>
      </c>
      <c r="G14462" s="6">
        <v>12104.61</v>
      </c>
      <c r="H14462" s="6"/>
      <c r="I14462" s="6"/>
      <c r="J14462" s="6"/>
    </row>
    <row r="14463" spans="3:10" x14ac:dyDescent="0.25">
      <c r="C14463" s="7">
        <v>43357.875</v>
      </c>
      <c r="D14463" s="8">
        <v>12104.61</v>
      </c>
      <c r="E14463" s="8">
        <v>12109.6</v>
      </c>
      <c r="F14463" s="8">
        <v>12102.36</v>
      </c>
      <c r="G14463" s="8">
        <v>12107.85</v>
      </c>
      <c r="H14463" s="8"/>
      <c r="I14463" s="8"/>
      <c r="J14463" s="8"/>
    </row>
    <row r="14464" spans="3:10" x14ac:dyDescent="0.25">
      <c r="C14464" s="5">
        <v>43357.916666666664</v>
      </c>
      <c r="D14464" s="6">
        <v>12106.85</v>
      </c>
      <c r="E14464" s="6">
        <v>12129.59</v>
      </c>
      <c r="F14464" s="6">
        <v>12105.85</v>
      </c>
      <c r="G14464" s="6">
        <v>12124.44</v>
      </c>
      <c r="H14464" s="6"/>
      <c r="I14464" s="6"/>
      <c r="J14464" s="6"/>
    </row>
    <row r="14465" spans="3:10" x14ac:dyDescent="0.25">
      <c r="C14465" s="7">
        <v>43360.041666666664</v>
      </c>
      <c r="D14465" s="8">
        <v>12120.99</v>
      </c>
      <c r="E14465" s="8">
        <v>12120.99</v>
      </c>
      <c r="F14465" s="8">
        <v>12079.61</v>
      </c>
      <c r="G14465" s="8">
        <v>12088.36</v>
      </c>
      <c r="H14465" s="8"/>
      <c r="I14465" s="8"/>
      <c r="J14465" s="8"/>
    </row>
    <row r="14466" spans="3:10" x14ac:dyDescent="0.25">
      <c r="C14466" s="5">
        <v>43360.083333333336</v>
      </c>
      <c r="D14466" s="6">
        <v>12088.38</v>
      </c>
      <c r="E14466" s="6">
        <v>12098.03</v>
      </c>
      <c r="F14466" s="6">
        <v>12087.32</v>
      </c>
      <c r="G14466" s="6">
        <v>12092.81</v>
      </c>
      <c r="H14466" s="6"/>
      <c r="I14466" s="6"/>
      <c r="J14466" s="6"/>
    </row>
    <row r="14467" spans="3:10" x14ac:dyDescent="0.25">
      <c r="C14467" s="7">
        <v>43360.125</v>
      </c>
      <c r="D14467" s="8">
        <v>12091.77</v>
      </c>
      <c r="E14467" s="8">
        <v>12095.94</v>
      </c>
      <c r="F14467" s="8">
        <v>12084.09</v>
      </c>
      <c r="G14467" s="8">
        <v>12090.34</v>
      </c>
      <c r="H14467" s="8"/>
      <c r="I14467" s="8"/>
      <c r="J14467" s="8"/>
    </row>
    <row r="14468" spans="3:10" x14ac:dyDescent="0.25">
      <c r="C14468" s="5">
        <v>43360.166666666664</v>
      </c>
      <c r="D14468" s="6">
        <v>12090.35</v>
      </c>
      <c r="E14468" s="6">
        <v>12105.64</v>
      </c>
      <c r="F14468" s="6">
        <v>12090.35</v>
      </c>
      <c r="G14468" s="6">
        <v>12098.42</v>
      </c>
      <c r="H14468" s="6"/>
      <c r="I14468" s="6"/>
      <c r="J14468" s="6"/>
    </row>
    <row r="14469" spans="3:10" x14ac:dyDescent="0.25">
      <c r="C14469" s="7">
        <v>43360.208333333336</v>
      </c>
      <c r="D14469" s="8">
        <v>12097.38</v>
      </c>
      <c r="E14469" s="8">
        <v>12100.55</v>
      </c>
      <c r="F14469" s="8">
        <v>12093.21</v>
      </c>
      <c r="G14469" s="8">
        <v>12100.54</v>
      </c>
      <c r="H14469" s="8"/>
      <c r="I14469" s="8"/>
      <c r="J14469" s="8"/>
    </row>
    <row r="14470" spans="3:10" x14ac:dyDescent="0.25">
      <c r="C14470" s="5">
        <v>43360.25</v>
      </c>
      <c r="D14470" s="6">
        <v>12099.5</v>
      </c>
      <c r="E14470" s="6">
        <v>12100.54</v>
      </c>
      <c r="F14470" s="6">
        <v>12094.28</v>
      </c>
      <c r="G14470" s="6">
        <v>12099.53</v>
      </c>
      <c r="H14470" s="6"/>
      <c r="I14470" s="6"/>
      <c r="J14470" s="6"/>
    </row>
    <row r="14471" spans="3:10" x14ac:dyDescent="0.25">
      <c r="C14471" s="7">
        <v>43360.291666666664</v>
      </c>
      <c r="D14471" s="8">
        <v>12100.58</v>
      </c>
      <c r="E14471" s="8">
        <v>12100.58</v>
      </c>
      <c r="F14471" s="8">
        <v>12093.44</v>
      </c>
      <c r="G14471" s="8">
        <v>12093.44</v>
      </c>
      <c r="H14471" s="8"/>
      <c r="I14471" s="8"/>
      <c r="J14471" s="8"/>
    </row>
    <row r="14472" spans="3:10" x14ac:dyDescent="0.25">
      <c r="C14472" s="5">
        <v>43360.333333333336</v>
      </c>
      <c r="D14472" s="6">
        <v>12092.39</v>
      </c>
      <c r="E14472" s="6">
        <v>12093.48</v>
      </c>
      <c r="F14472" s="6">
        <v>12082.39</v>
      </c>
      <c r="G14472" s="6">
        <v>12082.89</v>
      </c>
      <c r="H14472" s="6"/>
      <c r="I14472" s="6"/>
      <c r="J14472" s="6"/>
    </row>
    <row r="14473" spans="3:10" x14ac:dyDescent="0.25">
      <c r="C14473" s="7">
        <v>43360.375</v>
      </c>
      <c r="D14473" s="8">
        <v>12069.73</v>
      </c>
      <c r="E14473" s="8">
        <v>12101.81</v>
      </c>
      <c r="F14473" s="8">
        <v>12066.06</v>
      </c>
      <c r="G14473" s="8">
        <v>12079.55</v>
      </c>
      <c r="H14473" s="8"/>
      <c r="I14473" s="8"/>
      <c r="J14473" s="8"/>
    </row>
    <row r="14474" spans="3:10" x14ac:dyDescent="0.25">
      <c r="C14474" s="5">
        <v>43360.416666666664</v>
      </c>
      <c r="D14474" s="6">
        <v>12080.08</v>
      </c>
      <c r="E14474" s="6">
        <v>12085.05</v>
      </c>
      <c r="F14474" s="6">
        <v>12046.56</v>
      </c>
      <c r="G14474" s="6">
        <v>12055.05</v>
      </c>
      <c r="H14474" s="6"/>
      <c r="I14474" s="6"/>
      <c r="J14474" s="6"/>
    </row>
    <row r="14475" spans="3:10" x14ac:dyDescent="0.25">
      <c r="C14475" s="7">
        <v>43360.458333333336</v>
      </c>
      <c r="D14475" s="8">
        <v>12055.8</v>
      </c>
      <c r="E14475" s="8">
        <v>12125.5</v>
      </c>
      <c r="F14475" s="8">
        <v>12039.01</v>
      </c>
      <c r="G14475" s="8">
        <v>12109.3</v>
      </c>
      <c r="H14475" s="8"/>
      <c r="I14475" s="8"/>
      <c r="J14475" s="8"/>
    </row>
    <row r="14476" spans="3:10" x14ac:dyDescent="0.25">
      <c r="C14476" s="5">
        <v>43360.5</v>
      </c>
      <c r="D14476" s="6">
        <v>12109.8</v>
      </c>
      <c r="E14476" s="6">
        <v>12111.55</v>
      </c>
      <c r="F14476" s="6">
        <v>12051.31</v>
      </c>
      <c r="G14476" s="6">
        <v>12072.44</v>
      </c>
      <c r="H14476" s="6"/>
      <c r="I14476" s="6"/>
      <c r="J14476" s="6"/>
    </row>
    <row r="14477" spans="3:10" x14ac:dyDescent="0.25">
      <c r="C14477" s="7">
        <v>43360.541666666664</v>
      </c>
      <c r="D14477" s="8">
        <v>12072.69</v>
      </c>
      <c r="E14477" s="8">
        <v>12083.69</v>
      </c>
      <c r="F14477" s="8">
        <v>12060.85</v>
      </c>
      <c r="G14477" s="8">
        <v>12073.88</v>
      </c>
      <c r="H14477" s="8"/>
      <c r="I14477" s="8"/>
      <c r="J14477" s="8"/>
    </row>
    <row r="14478" spans="3:10" x14ac:dyDescent="0.25">
      <c r="C14478" s="5">
        <v>43360.583333333336</v>
      </c>
      <c r="D14478" s="6">
        <v>12074.13</v>
      </c>
      <c r="E14478" s="6">
        <v>12096.18</v>
      </c>
      <c r="F14478" s="6">
        <v>12073.38</v>
      </c>
      <c r="G14478" s="6">
        <v>12086.1</v>
      </c>
      <c r="H14478" s="6"/>
      <c r="I14478" s="6"/>
      <c r="J14478" s="6"/>
    </row>
    <row r="14479" spans="3:10" x14ac:dyDescent="0.25">
      <c r="C14479" s="7">
        <v>43360.625</v>
      </c>
      <c r="D14479" s="8">
        <v>12086.11</v>
      </c>
      <c r="E14479" s="8">
        <v>12086.61</v>
      </c>
      <c r="F14479" s="8">
        <v>12066.74</v>
      </c>
      <c r="G14479" s="8">
        <v>12078.41</v>
      </c>
      <c r="H14479" s="8"/>
      <c r="I14479" s="8"/>
      <c r="J14479" s="8"/>
    </row>
    <row r="14480" spans="3:10" x14ac:dyDescent="0.25">
      <c r="C14480" s="5">
        <v>43360.666666666664</v>
      </c>
      <c r="D14480" s="6">
        <v>12078.66</v>
      </c>
      <c r="E14480" s="6">
        <v>12097.95</v>
      </c>
      <c r="F14480" s="6">
        <v>12077.25</v>
      </c>
      <c r="G14480" s="6">
        <v>12091.7</v>
      </c>
      <c r="H14480" s="6"/>
      <c r="I14480" s="6"/>
      <c r="J14480" s="6"/>
    </row>
    <row r="14481" spans="3:10" x14ac:dyDescent="0.25">
      <c r="C14481" s="7">
        <v>43360.708333333336</v>
      </c>
      <c r="D14481" s="8">
        <v>12092.2</v>
      </c>
      <c r="E14481" s="8">
        <v>12111.99</v>
      </c>
      <c r="F14481" s="8">
        <v>12076.4</v>
      </c>
      <c r="G14481" s="8">
        <v>12084.64</v>
      </c>
      <c r="H14481" s="8"/>
      <c r="I14481" s="8"/>
      <c r="J14481" s="8"/>
    </row>
    <row r="14482" spans="3:10" x14ac:dyDescent="0.25">
      <c r="C14482" s="5">
        <v>43360.75</v>
      </c>
      <c r="D14482" s="6">
        <v>12085.14</v>
      </c>
      <c r="E14482" s="6">
        <v>12106.55</v>
      </c>
      <c r="F14482" s="6">
        <v>12083.89</v>
      </c>
      <c r="G14482" s="6">
        <v>12089.51</v>
      </c>
      <c r="H14482" s="6"/>
      <c r="I14482" s="6"/>
      <c r="J14482" s="6"/>
    </row>
    <row r="14483" spans="3:10" x14ac:dyDescent="0.25">
      <c r="C14483" s="7">
        <v>43360.791666666664</v>
      </c>
      <c r="D14483" s="8">
        <v>12089.76</v>
      </c>
      <c r="E14483" s="8">
        <v>12091.75</v>
      </c>
      <c r="F14483" s="8">
        <v>12078.49</v>
      </c>
      <c r="G14483" s="8">
        <v>12086.5</v>
      </c>
      <c r="H14483" s="8"/>
      <c r="I14483" s="8"/>
      <c r="J14483" s="8"/>
    </row>
    <row r="14484" spans="3:10" x14ac:dyDescent="0.25">
      <c r="C14484" s="5">
        <v>43360.833333333336</v>
      </c>
      <c r="D14484" s="6">
        <v>12086</v>
      </c>
      <c r="E14484" s="6">
        <v>12090.49</v>
      </c>
      <c r="F14484" s="6">
        <v>12077.74</v>
      </c>
      <c r="G14484" s="6">
        <v>12085.23</v>
      </c>
      <c r="H14484" s="6"/>
      <c r="I14484" s="6"/>
      <c r="J14484" s="6"/>
    </row>
    <row r="14485" spans="3:10" x14ac:dyDescent="0.25">
      <c r="C14485" s="7">
        <v>43360.875</v>
      </c>
      <c r="D14485" s="8">
        <v>12084.98</v>
      </c>
      <c r="E14485" s="8">
        <v>12090.72</v>
      </c>
      <c r="F14485" s="8">
        <v>12074.7</v>
      </c>
      <c r="G14485" s="8">
        <v>12078.7</v>
      </c>
      <c r="H14485" s="8"/>
      <c r="I14485" s="8"/>
      <c r="J14485" s="8"/>
    </row>
    <row r="14486" spans="3:10" x14ac:dyDescent="0.25">
      <c r="C14486" s="5">
        <v>43360.916666666664</v>
      </c>
      <c r="D14486" s="6">
        <v>12078.45</v>
      </c>
      <c r="E14486" s="6">
        <v>12081.7</v>
      </c>
      <c r="F14486" s="6">
        <v>12045.93</v>
      </c>
      <c r="G14486" s="6">
        <v>12048.68</v>
      </c>
      <c r="H14486" s="6"/>
      <c r="I14486" s="6"/>
      <c r="J14486" s="6"/>
    </row>
    <row r="14487" spans="3:10" x14ac:dyDescent="0.25">
      <c r="C14487" s="7">
        <v>43360.958333333336</v>
      </c>
      <c r="D14487" s="8">
        <v>12058.23</v>
      </c>
      <c r="E14487" s="8">
        <v>12062.39</v>
      </c>
      <c r="F14487" s="8">
        <v>12053.02</v>
      </c>
      <c r="G14487" s="8">
        <v>12058.22</v>
      </c>
      <c r="H14487" s="8"/>
      <c r="I14487" s="8"/>
      <c r="J14487" s="8"/>
    </row>
    <row r="14488" spans="3:10" x14ac:dyDescent="0.25">
      <c r="C14488" s="5">
        <v>43361.041666666664</v>
      </c>
      <c r="D14488" s="6">
        <v>12055.08</v>
      </c>
      <c r="E14488" s="6">
        <v>12057.68</v>
      </c>
      <c r="F14488" s="6">
        <v>11983.66</v>
      </c>
      <c r="G14488" s="6">
        <v>11984.71</v>
      </c>
      <c r="H14488" s="6"/>
      <c r="I14488" s="6"/>
      <c r="J14488" s="6"/>
    </row>
    <row r="14489" spans="3:10" x14ac:dyDescent="0.25">
      <c r="C14489" s="7">
        <v>43361.083333333336</v>
      </c>
      <c r="D14489" s="8">
        <v>11985.75</v>
      </c>
      <c r="E14489" s="8">
        <v>12004.77</v>
      </c>
      <c r="F14489" s="8">
        <v>11984.29</v>
      </c>
      <c r="G14489" s="8">
        <v>11993.27</v>
      </c>
      <c r="H14489" s="8"/>
      <c r="I14489" s="8"/>
      <c r="J14489" s="8"/>
    </row>
    <row r="14490" spans="3:10" x14ac:dyDescent="0.25">
      <c r="C14490" s="5">
        <v>43361.125</v>
      </c>
      <c r="D14490" s="6">
        <v>11992.23</v>
      </c>
      <c r="E14490" s="6">
        <v>12009.83</v>
      </c>
      <c r="F14490" s="6">
        <v>11991.18</v>
      </c>
      <c r="G14490" s="6">
        <v>12006.08</v>
      </c>
      <c r="H14490" s="6"/>
      <c r="I14490" s="6"/>
      <c r="J14490" s="6"/>
    </row>
    <row r="14491" spans="3:10" x14ac:dyDescent="0.25">
      <c r="C14491" s="7">
        <v>43361.166666666664</v>
      </c>
      <c r="D14491" s="8">
        <v>12006.06</v>
      </c>
      <c r="E14491" s="8">
        <v>12027.2</v>
      </c>
      <c r="F14491" s="8">
        <v>12001.9</v>
      </c>
      <c r="G14491" s="8">
        <v>12025.12</v>
      </c>
      <c r="H14491" s="8"/>
      <c r="I14491" s="8"/>
      <c r="J14491" s="8"/>
    </row>
    <row r="14492" spans="3:10" x14ac:dyDescent="0.25">
      <c r="C14492" s="5">
        <v>43361.208333333336</v>
      </c>
      <c r="D14492" s="6">
        <v>12026.16</v>
      </c>
      <c r="E14492" s="6">
        <v>12032.52</v>
      </c>
      <c r="F14492" s="6">
        <v>12019.9</v>
      </c>
      <c r="G14492" s="6">
        <v>12032.52</v>
      </c>
      <c r="H14492" s="6"/>
      <c r="I14492" s="6"/>
      <c r="J14492" s="6"/>
    </row>
    <row r="14493" spans="3:10" x14ac:dyDescent="0.25">
      <c r="C14493" s="7">
        <v>43361.25</v>
      </c>
      <c r="D14493" s="8">
        <v>12033.43</v>
      </c>
      <c r="E14493" s="8">
        <v>12047.78</v>
      </c>
      <c r="F14493" s="8">
        <v>12032.39</v>
      </c>
      <c r="G14493" s="8">
        <v>12046.73</v>
      </c>
      <c r="H14493" s="8"/>
      <c r="I14493" s="8"/>
      <c r="J14493" s="8"/>
    </row>
    <row r="14494" spans="3:10" x14ac:dyDescent="0.25">
      <c r="C14494" s="5">
        <v>43361.291666666664</v>
      </c>
      <c r="D14494" s="6">
        <v>12047.78</v>
      </c>
      <c r="E14494" s="6">
        <v>12047.78</v>
      </c>
      <c r="F14494" s="6">
        <v>12039.44</v>
      </c>
      <c r="G14494" s="6">
        <v>12043.6</v>
      </c>
      <c r="H14494" s="6"/>
      <c r="I14494" s="6"/>
      <c r="J14494" s="6"/>
    </row>
    <row r="14495" spans="3:10" x14ac:dyDescent="0.25">
      <c r="C14495" s="7">
        <v>43361.333333333336</v>
      </c>
      <c r="D14495" s="8">
        <v>12042.56</v>
      </c>
      <c r="E14495" s="8">
        <v>12055.29</v>
      </c>
      <c r="F14495" s="8">
        <v>12040.47</v>
      </c>
      <c r="G14495" s="8">
        <v>12055.29</v>
      </c>
      <c r="H14495" s="8"/>
      <c r="I14495" s="8"/>
      <c r="J14495" s="8"/>
    </row>
    <row r="14496" spans="3:10" x14ac:dyDescent="0.25">
      <c r="C14496" s="5">
        <v>43361.375</v>
      </c>
      <c r="D14496" s="6">
        <v>12064.61</v>
      </c>
      <c r="E14496" s="6">
        <v>12101.2</v>
      </c>
      <c r="F14496" s="6">
        <v>12064.36</v>
      </c>
      <c r="G14496" s="6">
        <v>12092.7</v>
      </c>
      <c r="H14496" s="6"/>
      <c r="I14496" s="6"/>
      <c r="J14496" s="6"/>
    </row>
    <row r="14497" spans="3:10" x14ac:dyDescent="0.25">
      <c r="C14497" s="7">
        <v>43361.416666666664</v>
      </c>
      <c r="D14497" s="8">
        <v>12093.7</v>
      </c>
      <c r="E14497" s="8">
        <v>12185.64</v>
      </c>
      <c r="F14497" s="8">
        <v>12076.28</v>
      </c>
      <c r="G14497" s="8">
        <v>12168.88</v>
      </c>
      <c r="H14497" s="8"/>
      <c r="I14497" s="8"/>
      <c r="J14497" s="8"/>
    </row>
    <row r="14498" spans="3:10" x14ac:dyDescent="0.25">
      <c r="C14498" s="5">
        <v>43361.458333333336</v>
      </c>
      <c r="D14498" s="6">
        <v>12168.38</v>
      </c>
      <c r="E14498" s="6">
        <v>12173.38</v>
      </c>
      <c r="F14498" s="6">
        <v>12147.48</v>
      </c>
      <c r="G14498" s="6">
        <v>12161.18</v>
      </c>
      <c r="H14498" s="6"/>
      <c r="I14498" s="6"/>
      <c r="J14498" s="6"/>
    </row>
    <row r="14499" spans="3:10" x14ac:dyDescent="0.25">
      <c r="C14499" s="7">
        <v>43361.5</v>
      </c>
      <c r="D14499" s="8">
        <v>12161.18</v>
      </c>
      <c r="E14499" s="8">
        <v>12168.81</v>
      </c>
      <c r="F14499" s="8">
        <v>12109.67</v>
      </c>
      <c r="G14499" s="8">
        <v>12139.21</v>
      </c>
      <c r="H14499" s="8"/>
      <c r="I14499" s="8"/>
      <c r="J14499" s="8"/>
    </row>
    <row r="14500" spans="3:10" x14ac:dyDescent="0.25">
      <c r="C14500" s="5">
        <v>43361.541666666664</v>
      </c>
      <c r="D14500" s="6">
        <v>12139.71</v>
      </c>
      <c r="E14500" s="6">
        <v>12143.69</v>
      </c>
      <c r="F14500" s="6">
        <v>12106.99</v>
      </c>
      <c r="G14500" s="6">
        <v>12113.94</v>
      </c>
      <c r="H14500" s="6"/>
      <c r="I14500" s="6"/>
      <c r="J14500" s="6"/>
    </row>
    <row r="14501" spans="3:10" x14ac:dyDescent="0.25">
      <c r="C14501" s="7">
        <v>43361.583333333336</v>
      </c>
      <c r="D14501" s="8">
        <v>12113.69</v>
      </c>
      <c r="E14501" s="8">
        <v>12127.69</v>
      </c>
      <c r="F14501" s="8">
        <v>12109.5</v>
      </c>
      <c r="G14501" s="8">
        <v>12117.78</v>
      </c>
      <c r="H14501" s="8"/>
      <c r="I14501" s="8"/>
      <c r="J14501" s="8"/>
    </row>
    <row r="14502" spans="3:10" x14ac:dyDescent="0.25">
      <c r="C14502" s="5">
        <v>43361.625</v>
      </c>
      <c r="D14502" s="6">
        <v>12117.78</v>
      </c>
      <c r="E14502" s="6">
        <v>12133.09</v>
      </c>
      <c r="F14502" s="6">
        <v>12112.71</v>
      </c>
      <c r="G14502" s="6">
        <v>12124.94</v>
      </c>
      <c r="H14502" s="6"/>
      <c r="I14502" s="6"/>
      <c r="J14502" s="6"/>
    </row>
    <row r="14503" spans="3:10" x14ac:dyDescent="0.25">
      <c r="C14503" s="7">
        <v>43361.666666666664</v>
      </c>
      <c r="D14503" s="8">
        <v>12124.69</v>
      </c>
      <c r="E14503" s="8">
        <v>12143.46</v>
      </c>
      <c r="F14503" s="8">
        <v>12062.09</v>
      </c>
      <c r="G14503" s="8">
        <v>12131.82</v>
      </c>
      <c r="H14503" s="8"/>
      <c r="I14503" s="8"/>
      <c r="J14503" s="8"/>
    </row>
    <row r="14504" spans="3:10" x14ac:dyDescent="0.25">
      <c r="C14504" s="5">
        <v>43361.708333333336</v>
      </c>
      <c r="D14504" s="6">
        <v>12131.57</v>
      </c>
      <c r="E14504" s="6">
        <v>12141.78</v>
      </c>
      <c r="F14504" s="6">
        <v>12108.56</v>
      </c>
      <c r="G14504" s="6">
        <v>12135.37</v>
      </c>
      <c r="H14504" s="6"/>
      <c r="I14504" s="6"/>
      <c r="J14504" s="6"/>
    </row>
    <row r="14505" spans="3:10" x14ac:dyDescent="0.25">
      <c r="C14505" s="7">
        <v>43361.75</v>
      </c>
      <c r="D14505" s="8">
        <v>12135.12</v>
      </c>
      <c r="E14505" s="8">
        <v>12167.9</v>
      </c>
      <c r="F14505" s="8">
        <v>12131.9</v>
      </c>
      <c r="G14505" s="8">
        <v>12163.38</v>
      </c>
      <c r="H14505" s="8"/>
      <c r="I14505" s="8"/>
      <c r="J14505" s="8"/>
    </row>
    <row r="14506" spans="3:10" x14ac:dyDescent="0.25">
      <c r="C14506" s="5">
        <v>43361.791666666664</v>
      </c>
      <c r="D14506" s="6">
        <v>12163.88</v>
      </c>
      <c r="E14506" s="6">
        <v>12175.65</v>
      </c>
      <c r="F14506" s="6">
        <v>12158.11</v>
      </c>
      <c r="G14506" s="6">
        <v>12161.62</v>
      </c>
      <c r="H14506" s="6"/>
      <c r="I14506" s="6"/>
      <c r="J14506" s="6"/>
    </row>
    <row r="14507" spans="3:10" x14ac:dyDescent="0.25">
      <c r="C14507" s="7">
        <v>43361.833333333336</v>
      </c>
      <c r="D14507" s="8">
        <v>12161.87</v>
      </c>
      <c r="E14507" s="8">
        <v>12170.12</v>
      </c>
      <c r="F14507" s="8">
        <v>12158.37</v>
      </c>
      <c r="G14507" s="8">
        <v>12163.61</v>
      </c>
      <c r="H14507" s="8"/>
      <c r="I14507" s="8"/>
      <c r="J14507" s="8"/>
    </row>
    <row r="14508" spans="3:10" x14ac:dyDescent="0.25">
      <c r="C14508" s="5">
        <v>43361.875</v>
      </c>
      <c r="D14508" s="6">
        <v>12163.36</v>
      </c>
      <c r="E14508" s="6">
        <v>12172.1</v>
      </c>
      <c r="F14508" s="6">
        <v>12162.86</v>
      </c>
      <c r="G14508" s="6">
        <v>12165.59</v>
      </c>
      <c r="H14508" s="6"/>
      <c r="I14508" s="6"/>
      <c r="J14508" s="6"/>
    </row>
    <row r="14509" spans="3:10" x14ac:dyDescent="0.25">
      <c r="C14509" s="7">
        <v>43361.916666666664</v>
      </c>
      <c r="D14509" s="8">
        <v>12165.34</v>
      </c>
      <c r="E14509" s="8">
        <v>12177.83</v>
      </c>
      <c r="F14509" s="8">
        <v>12164.09</v>
      </c>
      <c r="G14509" s="8">
        <v>12175.83</v>
      </c>
      <c r="H14509" s="8"/>
      <c r="I14509" s="8"/>
      <c r="J14509" s="8"/>
    </row>
    <row r="14510" spans="3:10" x14ac:dyDescent="0.25">
      <c r="C14510" s="5">
        <v>43361.958333333336</v>
      </c>
      <c r="D14510" s="6">
        <v>12173.95</v>
      </c>
      <c r="E14510" s="6">
        <v>12177.08</v>
      </c>
      <c r="F14510" s="6">
        <v>12170.81</v>
      </c>
      <c r="G14510" s="6">
        <v>12176.03</v>
      </c>
      <c r="H14510" s="6"/>
      <c r="I14510" s="6"/>
      <c r="J14510" s="6"/>
    </row>
    <row r="14511" spans="3:10" x14ac:dyDescent="0.25">
      <c r="C14511" s="7">
        <v>43362.041666666664</v>
      </c>
      <c r="D14511" s="8">
        <v>12176.01</v>
      </c>
      <c r="E14511" s="8">
        <v>12195.91</v>
      </c>
      <c r="F14511" s="8">
        <v>12174.97</v>
      </c>
      <c r="G14511" s="8">
        <v>12193.27</v>
      </c>
      <c r="H14511" s="8"/>
      <c r="I14511" s="8"/>
      <c r="J14511" s="8"/>
    </row>
    <row r="14512" spans="3:10" x14ac:dyDescent="0.25">
      <c r="C14512" s="5">
        <v>43362.083333333336</v>
      </c>
      <c r="D14512" s="6">
        <v>12192.22</v>
      </c>
      <c r="E14512" s="6">
        <v>12194.32</v>
      </c>
      <c r="F14512" s="6">
        <v>12184.89</v>
      </c>
      <c r="G14512" s="6">
        <v>12184.89</v>
      </c>
      <c r="H14512" s="6"/>
      <c r="I14512" s="6"/>
      <c r="J14512" s="6"/>
    </row>
    <row r="14513" spans="3:10" x14ac:dyDescent="0.25">
      <c r="C14513" s="7">
        <v>43362.125</v>
      </c>
      <c r="D14513" s="8">
        <v>12183.85</v>
      </c>
      <c r="E14513" s="8">
        <v>12183.85</v>
      </c>
      <c r="F14513" s="8">
        <v>12166.8</v>
      </c>
      <c r="G14513" s="8">
        <v>12176.61</v>
      </c>
      <c r="H14513" s="8"/>
      <c r="I14513" s="8"/>
      <c r="J14513" s="8"/>
    </row>
    <row r="14514" spans="3:10" x14ac:dyDescent="0.25">
      <c r="C14514" s="5">
        <v>43362.166666666664</v>
      </c>
      <c r="D14514" s="6">
        <v>12176.6</v>
      </c>
      <c r="E14514" s="6">
        <v>12179.73</v>
      </c>
      <c r="F14514" s="6">
        <v>12171.36</v>
      </c>
      <c r="G14514" s="6">
        <v>12173.45</v>
      </c>
      <c r="H14514" s="6"/>
      <c r="I14514" s="6"/>
      <c r="J14514" s="6"/>
    </row>
    <row r="14515" spans="3:10" x14ac:dyDescent="0.25">
      <c r="C14515" s="7">
        <v>43362.208333333336</v>
      </c>
      <c r="D14515" s="8">
        <v>12172.4</v>
      </c>
      <c r="E14515" s="8">
        <v>12188.44</v>
      </c>
      <c r="F14515" s="8">
        <v>12171.35</v>
      </c>
      <c r="G14515" s="8">
        <v>12186.93</v>
      </c>
      <c r="H14515" s="8"/>
      <c r="I14515" s="8"/>
      <c r="J14515" s="8"/>
    </row>
    <row r="14516" spans="3:10" x14ac:dyDescent="0.25">
      <c r="C14516" s="5">
        <v>43362.25</v>
      </c>
      <c r="D14516" s="6">
        <v>12185.89</v>
      </c>
      <c r="E14516" s="6">
        <v>12189.02</v>
      </c>
      <c r="F14516" s="6">
        <v>12175.46</v>
      </c>
      <c r="G14516" s="6">
        <v>12175.46</v>
      </c>
      <c r="H14516" s="6"/>
      <c r="I14516" s="6"/>
      <c r="J14516" s="6"/>
    </row>
    <row r="14517" spans="3:10" x14ac:dyDescent="0.25">
      <c r="C14517" s="7">
        <v>43362.291666666664</v>
      </c>
      <c r="D14517" s="8">
        <v>12176.51</v>
      </c>
      <c r="E14517" s="8">
        <v>12178.64</v>
      </c>
      <c r="F14517" s="8">
        <v>12174.5</v>
      </c>
      <c r="G14517" s="8">
        <v>12178.63</v>
      </c>
      <c r="H14517" s="8"/>
      <c r="I14517" s="8"/>
      <c r="J14517" s="8"/>
    </row>
    <row r="14518" spans="3:10" x14ac:dyDescent="0.25">
      <c r="C14518" s="5">
        <v>43362.333333333336</v>
      </c>
      <c r="D14518" s="6">
        <v>12177.59</v>
      </c>
      <c r="E14518" s="6">
        <v>12189.26</v>
      </c>
      <c r="F14518" s="6">
        <v>12176.54</v>
      </c>
      <c r="G14518" s="6">
        <v>12183.72</v>
      </c>
      <c r="H14518" s="6"/>
      <c r="I14518" s="6"/>
      <c r="J14518" s="6"/>
    </row>
    <row r="14519" spans="3:10" x14ac:dyDescent="0.25">
      <c r="C14519" s="7">
        <v>43362.375</v>
      </c>
      <c r="D14519" s="8">
        <v>12175.56</v>
      </c>
      <c r="E14519" s="8">
        <v>12187.91</v>
      </c>
      <c r="F14519" s="8">
        <v>12167.42</v>
      </c>
      <c r="G14519" s="8">
        <v>12173.16</v>
      </c>
      <c r="H14519" s="8"/>
      <c r="I14519" s="8"/>
      <c r="J14519" s="8"/>
    </row>
    <row r="14520" spans="3:10" x14ac:dyDescent="0.25">
      <c r="C14520" s="5">
        <v>43362.416666666664</v>
      </c>
      <c r="D14520" s="6">
        <v>12171.66</v>
      </c>
      <c r="E14520" s="6">
        <v>12196.22</v>
      </c>
      <c r="F14520" s="6">
        <v>12153.91</v>
      </c>
      <c r="G14520" s="6">
        <v>12166.93</v>
      </c>
      <c r="H14520" s="6"/>
      <c r="I14520" s="6"/>
      <c r="J14520" s="6"/>
    </row>
    <row r="14521" spans="3:10" x14ac:dyDescent="0.25">
      <c r="C14521" s="7">
        <v>43362.458333333336</v>
      </c>
      <c r="D14521" s="8">
        <v>12167.43</v>
      </c>
      <c r="E14521" s="8">
        <v>12192.97</v>
      </c>
      <c r="F14521" s="8">
        <v>12166.43</v>
      </c>
      <c r="G14521" s="8">
        <v>12182.07</v>
      </c>
      <c r="H14521" s="8"/>
      <c r="I14521" s="8"/>
      <c r="J14521" s="8"/>
    </row>
    <row r="14522" spans="3:10" x14ac:dyDescent="0.25">
      <c r="C14522" s="5">
        <v>43362.5</v>
      </c>
      <c r="D14522" s="6">
        <v>12182.82</v>
      </c>
      <c r="E14522" s="6">
        <v>12189.87</v>
      </c>
      <c r="F14522" s="6">
        <v>12172.81</v>
      </c>
      <c r="G14522" s="6">
        <v>12186.51</v>
      </c>
      <c r="H14522" s="6"/>
      <c r="I14522" s="6"/>
      <c r="J14522" s="6"/>
    </row>
    <row r="14523" spans="3:10" x14ac:dyDescent="0.25">
      <c r="C14523" s="7">
        <v>43362.541666666664</v>
      </c>
      <c r="D14523" s="8">
        <v>12186.5</v>
      </c>
      <c r="E14523" s="8">
        <v>12204.36</v>
      </c>
      <c r="F14523" s="8">
        <v>12178.54</v>
      </c>
      <c r="G14523" s="8">
        <v>12179.63</v>
      </c>
      <c r="H14523" s="8"/>
      <c r="I14523" s="8"/>
      <c r="J14523" s="8"/>
    </row>
    <row r="14524" spans="3:10" x14ac:dyDescent="0.25">
      <c r="C14524" s="5">
        <v>43362.583333333336</v>
      </c>
      <c r="D14524" s="6">
        <v>12179.88</v>
      </c>
      <c r="E14524" s="6">
        <v>12188.2</v>
      </c>
      <c r="F14524" s="6">
        <v>12163.4</v>
      </c>
      <c r="G14524" s="6">
        <v>12173.94</v>
      </c>
      <c r="H14524" s="6"/>
      <c r="I14524" s="6"/>
      <c r="J14524" s="6"/>
    </row>
    <row r="14525" spans="3:10" x14ac:dyDescent="0.25">
      <c r="C14525" s="7">
        <v>43362.625</v>
      </c>
      <c r="D14525" s="8">
        <v>12173.69</v>
      </c>
      <c r="E14525" s="8">
        <v>12182.87</v>
      </c>
      <c r="F14525" s="8">
        <v>12168.67</v>
      </c>
      <c r="G14525" s="8">
        <v>12178.96</v>
      </c>
      <c r="H14525" s="8"/>
      <c r="I14525" s="8"/>
      <c r="J14525" s="8"/>
    </row>
    <row r="14526" spans="3:10" x14ac:dyDescent="0.25">
      <c r="C14526" s="5">
        <v>43362.666666666664</v>
      </c>
      <c r="D14526" s="6">
        <v>12179.21</v>
      </c>
      <c r="E14526" s="6">
        <v>12209.23</v>
      </c>
      <c r="F14526" s="6">
        <v>12177</v>
      </c>
      <c r="G14526" s="6">
        <v>12207.73</v>
      </c>
      <c r="H14526" s="6"/>
      <c r="I14526" s="6"/>
      <c r="J14526" s="6"/>
    </row>
    <row r="14527" spans="3:10" x14ac:dyDescent="0.25">
      <c r="C14527" s="7">
        <v>43362.708333333336</v>
      </c>
      <c r="D14527" s="8">
        <v>12208.48</v>
      </c>
      <c r="E14527" s="8">
        <v>12241.32</v>
      </c>
      <c r="F14527" s="8">
        <v>12206.28</v>
      </c>
      <c r="G14527" s="8">
        <v>12217.87</v>
      </c>
      <c r="H14527" s="8"/>
      <c r="I14527" s="8"/>
      <c r="J14527" s="8"/>
    </row>
    <row r="14528" spans="3:10" x14ac:dyDescent="0.25">
      <c r="C14528" s="5">
        <v>43362.75</v>
      </c>
      <c r="D14528" s="6">
        <v>12218.12</v>
      </c>
      <c r="E14528" s="6">
        <v>12234.01</v>
      </c>
      <c r="F14528" s="6">
        <v>12213.62</v>
      </c>
      <c r="G14528" s="6">
        <v>12218.45</v>
      </c>
      <c r="H14528" s="6"/>
      <c r="I14528" s="6"/>
      <c r="J14528" s="6"/>
    </row>
    <row r="14529" spans="3:10" x14ac:dyDescent="0.25">
      <c r="C14529" s="7">
        <v>43362.791666666664</v>
      </c>
      <c r="D14529" s="8">
        <v>12218.2</v>
      </c>
      <c r="E14529" s="8">
        <v>12226.8</v>
      </c>
      <c r="F14529" s="8">
        <v>12217.24</v>
      </c>
      <c r="G14529" s="8">
        <v>12222.11</v>
      </c>
      <c r="H14529" s="8"/>
      <c r="I14529" s="8"/>
      <c r="J14529" s="8"/>
    </row>
    <row r="14530" spans="3:10" x14ac:dyDescent="0.25">
      <c r="C14530" s="5">
        <v>43362.833333333336</v>
      </c>
      <c r="D14530" s="6">
        <v>12221.61</v>
      </c>
      <c r="E14530" s="6">
        <v>12223.61</v>
      </c>
      <c r="F14530" s="6">
        <v>12214.35</v>
      </c>
      <c r="G14530" s="6">
        <v>12220.85</v>
      </c>
      <c r="H14530" s="6"/>
      <c r="I14530" s="6"/>
      <c r="J14530" s="6"/>
    </row>
    <row r="14531" spans="3:10" x14ac:dyDescent="0.25">
      <c r="C14531" s="7">
        <v>43362.875</v>
      </c>
      <c r="D14531" s="8">
        <v>12219.85</v>
      </c>
      <c r="E14531" s="8">
        <v>12221.85</v>
      </c>
      <c r="F14531" s="8">
        <v>12217.09</v>
      </c>
      <c r="G14531" s="8">
        <v>12219.59</v>
      </c>
      <c r="H14531" s="8"/>
      <c r="I14531" s="8"/>
      <c r="J14531" s="8"/>
    </row>
    <row r="14532" spans="3:10" x14ac:dyDescent="0.25">
      <c r="C14532" s="5">
        <v>43362.916666666664</v>
      </c>
      <c r="D14532" s="6">
        <v>12219.84</v>
      </c>
      <c r="E14532" s="6">
        <v>12231.6</v>
      </c>
      <c r="F14532" s="6">
        <v>12214.08</v>
      </c>
      <c r="G14532" s="6">
        <v>12223.5</v>
      </c>
      <c r="H14532" s="6"/>
      <c r="I14532" s="6"/>
      <c r="J14532" s="6"/>
    </row>
    <row r="14533" spans="3:10" x14ac:dyDescent="0.25">
      <c r="C14533" s="7">
        <v>43362.958333333336</v>
      </c>
      <c r="D14533" s="8">
        <v>12224.38</v>
      </c>
      <c r="E14533" s="8">
        <v>12229.62</v>
      </c>
      <c r="F14533" s="8">
        <v>12224.38</v>
      </c>
      <c r="G14533" s="8">
        <v>12229.62</v>
      </c>
      <c r="H14533" s="8"/>
      <c r="I14533" s="8"/>
      <c r="J14533" s="8"/>
    </row>
    <row r="14534" spans="3:10" x14ac:dyDescent="0.25">
      <c r="C14534" s="5">
        <v>43363.041666666664</v>
      </c>
      <c r="D14534" s="6">
        <v>12230.66</v>
      </c>
      <c r="E14534" s="6">
        <v>12232.61</v>
      </c>
      <c r="F14534" s="6">
        <v>12228.56</v>
      </c>
      <c r="G14534" s="6">
        <v>12231.56</v>
      </c>
      <c r="H14534" s="6"/>
      <c r="I14534" s="6"/>
      <c r="J14534" s="6"/>
    </row>
    <row r="14535" spans="3:10" x14ac:dyDescent="0.25">
      <c r="C14535" s="7">
        <v>43363.083333333336</v>
      </c>
      <c r="D14535" s="8">
        <v>12232.61</v>
      </c>
      <c r="E14535" s="8">
        <v>12241.89</v>
      </c>
      <c r="F14535" s="8">
        <v>12231.56</v>
      </c>
      <c r="G14535" s="8">
        <v>12239.79</v>
      </c>
      <c r="H14535" s="8"/>
      <c r="I14535" s="8"/>
      <c r="J14535" s="8"/>
    </row>
    <row r="14536" spans="3:10" x14ac:dyDescent="0.25">
      <c r="C14536" s="5">
        <v>43363.125</v>
      </c>
      <c r="D14536" s="6">
        <v>12240.84</v>
      </c>
      <c r="E14536" s="6">
        <v>12240.84</v>
      </c>
      <c r="F14536" s="6">
        <v>12231.95</v>
      </c>
      <c r="G14536" s="6">
        <v>12236.14</v>
      </c>
      <c r="H14536" s="6"/>
      <c r="I14536" s="6"/>
      <c r="J14536" s="6"/>
    </row>
    <row r="14537" spans="3:10" x14ac:dyDescent="0.25">
      <c r="C14537" s="7">
        <v>43363.166666666664</v>
      </c>
      <c r="D14537" s="8">
        <v>12235.93</v>
      </c>
      <c r="E14537" s="8">
        <v>12238.07</v>
      </c>
      <c r="F14537" s="8">
        <v>12228.22</v>
      </c>
      <c r="G14537" s="8">
        <v>12233.47</v>
      </c>
      <c r="H14537" s="8"/>
      <c r="I14537" s="8"/>
      <c r="J14537" s="8"/>
    </row>
    <row r="14538" spans="3:10" x14ac:dyDescent="0.25">
      <c r="C14538" s="5">
        <v>43363.208333333336</v>
      </c>
      <c r="D14538" s="6">
        <v>12234.51</v>
      </c>
      <c r="E14538" s="6">
        <v>12235.56</v>
      </c>
      <c r="F14538" s="6">
        <v>12229.27</v>
      </c>
      <c r="G14538" s="6">
        <v>12231.36</v>
      </c>
      <c r="H14538" s="6"/>
      <c r="I14538" s="6"/>
      <c r="J14538" s="6"/>
    </row>
    <row r="14539" spans="3:10" x14ac:dyDescent="0.25">
      <c r="C14539" s="7">
        <v>43363.25</v>
      </c>
      <c r="D14539" s="8">
        <v>12232.41</v>
      </c>
      <c r="E14539" s="8">
        <v>12233.46</v>
      </c>
      <c r="F14539" s="8">
        <v>12220.01</v>
      </c>
      <c r="G14539" s="8">
        <v>12220.01</v>
      </c>
      <c r="H14539" s="8"/>
      <c r="I14539" s="8"/>
      <c r="J14539" s="8"/>
    </row>
    <row r="14540" spans="3:10" x14ac:dyDescent="0.25">
      <c r="C14540" s="5">
        <v>43363.291666666664</v>
      </c>
      <c r="D14540" s="6">
        <v>12218.96</v>
      </c>
      <c r="E14540" s="6">
        <v>12225.45</v>
      </c>
      <c r="F14540" s="6">
        <v>12218.96</v>
      </c>
      <c r="G14540" s="6">
        <v>12222.31</v>
      </c>
      <c r="H14540" s="6"/>
      <c r="I14540" s="6"/>
      <c r="J14540" s="6"/>
    </row>
    <row r="14541" spans="3:10" x14ac:dyDescent="0.25">
      <c r="C14541" s="7">
        <v>43363.333333333336</v>
      </c>
      <c r="D14541" s="8">
        <v>12221.26</v>
      </c>
      <c r="E14541" s="8">
        <v>12223.83</v>
      </c>
      <c r="F14541" s="8">
        <v>12212.2</v>
      </c>
      <c r="G14541" s="8">
        <v>12212.7</v>
      </c>
      <c r="H14541" s="8"/>
      <c r="I14541" s="8"/>
      <c r="J14541" s="8"/>
    </row>
    <row r="14542" spans="3:10" x14ac:dyDescent="0.25">
      <c r="C14542" s="5">
        <v>43363.375</v>
      </c>
      <c r="D14542" s="6">
        <v>12211.98</v>
      </c>
      <c r="E14542" s="6">
        <v>12215.06</v>
      </c>
      <c r="F14542" s="6">
        <v>12206.46</v>
      </c>
      <c r="G14542" s="6">
        <v>12210.28</v>
      </c>
      <c r="H14542" s="6"/>
      <c r="I14542" s="6"/>
      <c r="J14542" s="6"/>
    </row>
    <row r="14543" spans="3:10" x14ac:dyDescent="0.25">
      <c r="C14543" s="7">
        <v>43363.416666666664</v>
      </c>
      <c r="D14543" s="8">
        <v>12209.28</v>
      </c>
      <c r="E14543" s="8">
        <v>12250.41</v>
      </c>
      <c r="F14543" s="8">
        <v>12202.24</v>
      </c>
      <c r="G14543" s="8">
        <v>12246.74</v>
      </c>
      <c r="H14543" s="8"/>
      <c r="I14543" s="8"/>
      <c r="J14543" s="8"/>
    </row>
    <row r="14544" spans="3:10" x14ac:dyDescent="0.25">
      <c r="C14544" s="5">
        <v>43363.458333333336</v>
      </c>
      <c r="D14544" s="6">
        <v>12245.99</v>
      </c>
      <c r="E14544" s="6">
        <v>12282.26</v>
      </c>
      <c r="F14544" s="6">
        <v>12223.3</v>
      </c>
      <c r="G14544" s="6">
        <v>12246.09</v>
      </c>
      <c r="H14544" s="6"/>
      <c r="I14544" s="6"/>
      <c r="J14544" s="6"/>
    </row>
    <row r="14545" spans="3:10" x14ac:dyDescent="0.25">
      <c r="C14545" s="7">
        <v>43363.5</v>
      </c>
      <c r="D14545" s="8">
        <v>12245.84</v>
      </c>
      <c r="E14545" s="8">
        <v>12274.2</v>
      </c>
      <c r="F14545" s="8">
        <v>12240.61</v>
      </c>
      <c r="G14545" s="8">
        <v>12267.81</v>
      </c>
      <c r="H14545" s="8"/>
      <c r="I14545" s="8"/>
      <c r="J14545" s="8"/>
    </row>
    <row r="14546" spans="3:10" x14ac:dyDescent="0.25">
      <c r="C14546" s="5">
        <v>43363.541666666664</v>
      </c>
      <c r="D14546" s="6">
        <v>12268.31</v>
      </c>
      <c r="E14546" s="6">
        <v>12302.07</v>
      </c>
      <c r="F14546" s="6">
        <v>12254.7</v>
      </c>
      <c r="G14546" s="6">
        <v>12277.73</v>
      </c>
      <c r="H14546" s="6"/>
      <c r="I14546" s="6"/>
      <c r="J14546" s="6"/>
    </row>
    <row r="14547" spans="3:10" x14ac:dyDescent="0.25">
      <c r="C14547" s="7">
        <v>43363.583333333336</v>
      </c>
      <c r="D14547" s="8">
        <v>12280.74</v>
      </c>
      <c r="E14547" s="8">
        <v>12290.03</v>
      </c>
      <c r="F14547" s="8">
        <v>12272.45</v>
      </c>
      <c r="G14547" s="8">
        <v>12281.66</v>
      </c>
      <c r="H14547" s="8"/>
      <c r="I14547" s="8"/>
      <c r="J14547" s="8"/>
    </row>
    <row r="14548" spans="3:10" x14ac:dyDescent="0.25">
      <c r="C14548" s="5">
        <v>43363.625</v>
      </c>
      <c r="D14548" s="6">
        <v>12281.41</v>
      </c>
      <c r="E14548" s="6">
        <v>12328.36</v>
      </c>
      <c r="F14548" s="6">
        <v>12275.03</v>
      </c>
      <c r="G14548" s="6">
        <v>12320.01</v>
      </c>
      <c r="H14548" s="6"/>
      <c r="I14548" s="6"/>
      <c r="J14548" s="6"/>
    </row>
    <row r="14549" spans="3:10" x14ac:dyDescent="0.25">
      <c r="C14549" s="7">
        <v>43363.666666666664</v>
      </c>
      <c r="D14549" s="8">
        <v>12320.51</v>
      </c>
      <c r="E14549" s="8">
        <v>12354.3</v>
      </c>
      <c r="F14549" s="8">
        <v>12320.5</v>
      </c>
      <c r="G14549" s="8">
        <v>12331.7</v>
      </c>
      <c r="H14549" s="8"/>
      <c r="I14549" s="8"/>
      <c r="J14549" s="8"/>
    </row>
    <row r="14550" spans="3:10" x14ac:dyDescent="0.25">
      <c r="C14550" s="5">
        <v>43363.708333333336</v>
      </c>
      <c r="D14550" s="6">
        <v>12331.19</v>
      </c>
      <c r="E14550" s="6">
        <v>12342.98</v>
      </c>
      <c r="F14550" s="6">
        <v>12314.32</v>
      </c>
      <c r="G14550" s="6">
        <v>12332.79</v>
      </c>
      <c r="H14550" s="6"/>
      <c r="I14550" s="6"/>
      <c r="J14550" s="6"/>
    </row>
    <row r="14551" spans="3:10" x14ac:dyDescent="0.25">
      <c r="C14551" s="7">
        <v>43363.75</v>
      </c>
      <c r="D14551" s="8">
        <v>12333.28</v>
      </c>
      <c r="E14551" s="8">
        <v>12343.52</v>
      </c>
      <c r="F14551" s="8">
        <v>12318.12</v>
      </c>
      <c r="G14551" s="8">
        <v>12333.39</v>
      </c>
      <c r="H14551" s="8"/>
      <c r="I14551" s="8"/>
      <c r="J14551" s="8"/>
    </row>
    <row r="14552" spans="3:10" x14ac:dyDescent="0.25">
      <c r="C14552" s="5">
        <v>43363.791666666664</v>
      </c>
      <c r="D14552" s="6">
        <v>12333.64</v>
      </c>
      <c r="E14552" s="6">
        <v>12350.32</v>
      </c>
      <c r="F14552" s="6">
        <v>12331.21</v>
      </c>
      <c r="G14552" s="6">
        <v>12347.29</v>
      </c>
      <c r="H14552" s="6"/>
      <c r="I14552" s="6"/>
      <c r="J14552" s="6"/>
    </row>
    <row r="14553" spans="3:10" x14ac:dyDescent="0.25">
      <c r="C14553" s="7">
        <v>43363.833333333336</v>
      </c>
      <c r="D14553" s="8">
        <v>12347.54</v>
      </c>
      <c r="E14553" s="8">
        <v>12356.3</v>
      </c>
      <c r="F14553" s="8">
        <v>12346.78</v>
      </c>
      <c r="G14553" s="8">
        <v>12352.79</v>
      </c>
      <c r="H14553" s="8"/>
      <c r="I14553" s="8"/>
      <c r="J14553" s="8"/>
    </row>
    <row r="14554" spans="3:10" x14ac:dyDescent="0.25">
      <c r="C14554" s="5">
        <v>43363.875</v>
      </c>
      <c r="D14554" s="6">
        <v>12352.78</v>
      </c>
      <c r="E14554" s="6">
        <v>12362.79</v>
      </c>
      <c r="F14554" s="6">
        <v>12349.28</v>
      </c>
      <c r="G14554" s="6">
        <v>12354.28</v>
      </c>
      <c r="H14554" s="6"/>
      <c r="I14554" s="6"/>
      <c r="J14554" s="6"/>
    </row>
    <row r="14555" spans="3:10" x14ac:dyDescent="0.25">
      <c r="C14555" s="7">
        <v>43363.916666666664</v>
      </c>
      <c r="D14555" s="8">
        <v>12354.53</v>
      </c>
      <c r="E14555" s="8">
        <v>12365.04</v>
      </c>
      <c r="F14555" s="8">
        <v>12350.77</v>
      </c>
      <c r="G14555" s="8">
        <v>12354.87</v>
      </c>
      <c r="H14555" s="8"/>
      <c r="I14555" s="8"/>
      <c r="J14555" s="8"/>
    </row>
    <row r="14556" spans="3:10" x14ac:dyDescent="0.25">
      <c r="C14556" s="5">
        <v>43363.958333333336</v>
      </c>
      <c r="D14556" s="6">
        <v>12362.28</v>
      </c>
      <c r="E14556" s="6">
        <v>12365.44</v>
      </c>
      <c r="F14556" s="6">
        <v>12359.13</v>
      </c>
      <c r="G14556" s="6">
        <v>12364.38</v>
      </c>
      <c r="H14556" s="6"/>
      <c r="I14556" s="6"/>
      <c r="J14556" s="6"/>
    </row>
    <row r="14557" spans="3:10" x14ac:dyDescent="0.25">
      <c r="C14557" s="7">
        <v>43364.041666666664</v>
      </c>
      <c r="D14557" s="8">
        <v>12361.22</v>
      </c>
      <c r="E14557" s="8">
        <v>12361.22</v>
      </c>
      <c r="F14557" s="8">
        <v>12351.91</v>
      </c>
      <c r="G14557" s="8">
        <v>12357.16</v>
      </c>
      <c r="H14557" s="8"/>
      <c r="I14557" s="8"/>
      <c r="J14557" s="8"/>
    </row>
    <row r="14558" spans="3:10" x14ac:dyDescent="0.25">
      <c r="C14558" s="5">
        <v>43364.083333333336</v>
      </c>
      <c r="D14558" s="6">
        <v>12358.21</v>
      </c>
      <c r="E14558" s="6">
        <v>12362.47</v>
      </c>
      <c r="F14558" s="6">
        <v>12354.06</v>
      </c>
      <c r="G14558" s="6">
        <v>12361.41</v>
      </c>
      <c r="H14558" s="6"/>
      <c r="I14558" s="6"/>
      <c r="J14558" s="6"/>
    </row>
    <row r="14559" spans="3:10" x14ac:dyDescent="0.25">
      <c r="C14559" s="7">
        <v>43364.125</v>
      </c>
      <c r="D14559" s="8">
        <v>12360.36</v>
      </c>
      <c r="E14559" s="8">
        <v>12366.67</v>
      </c>
      <c r="F14559" s="8">
        <v>12358.26</v>
      </c>
      <c r="G14559" s="8">
        <v>12362.46</v>
      </c>
      <c r="H14559" s="8"/>
      <c r="I14559" s="8"/>
      <c r="J14559" s="8"/>
    </row>
    <row r="14560" spans="3:10" x14ac:dyDescent="0.25">
      <c r="C14560" s="5">
        <v>43364.166666666664</v>
      </c>
      <c r="D14560" s="6">
        <v>12362.57</v>
      </c>
      <c r="E14560" s="6">
        <v>12362.57</v>
      </c>
      <c r="F14560" s="6">
        <v>12353.85</v>
      </c>
      <c r="G14560" s="6">
        <v>12358.05</v>
      </c>
      <c r="H14560" s="6"/>
      <c r="I14560" s="6"/>
      <c r="J14560" s="6"/>
    </row>
    <row r="14561" spans="3:10" x14ac:dyDescent="0.25">
      <c r="C14561" s="7">
        <v>43364.208333333336</v>
      </c>
      <c r="D14561" s="8">
        <v>12359.1</v>
      </c>
      <c r="E14561" s="8">
        <v>12361.2</v>
      </c>
      <c r="F14561" s="8">
        <v>12354.89</v>
      </c>
      <c r="G14561" s="8">
        <v>12361.2</v>
      </c>
      <c r="H14561" s="8"/>
      <c r="I14561" s="8"/>
      <c r="J14561" s="8"/>
    </row>
    <row r="14562" spans="3:10" x14ac:dyDescent="0.25">
      <c r="C14562" s="5">
        <v>43364.25</v>
      </c>
      <c r="D14562" s="6">
        <v>12362.25</v>
      </c>
      <c r="E14562" s="6">
        <v>12366.35</v>
      </c>
      <c r="F14562" s="6">
        <v>12360.14</v>
      </c>
      <c r="G14562" s="6">
        <v>12365.29</v>
      </c>
      <c r="H14562" s="6"/>
      <c r="I14562" s="6"/>
      <c r="J14562" s="6"/>
    </row>
    <row r="14563" spans="3:10" x14ac:dyDescent="0.25">
      <c r="C14563" s="7">
        <v>43364.291666666664</v>
      </c>
      <c r="D14563" s="8">
        <v>12366.34</v>
      </c>
      <c r="E14563" s="8">
        <v>12369.04</v>
      </c>
      <c r="F14563" s="8">
        <v>12361.79</v>
      </c>
      <c r="G14563" s="8">
        <v>12369.04</v>
      </c>
      <c r="H14563" s="8"/>
      <c r="I14563" s="8"/>
      <c r="J14563" s="8"/>
    </row>
    <row r="14564" spans="3:10" x14ac:dyDescent="0.25">
      <c r="C14564" s="5">
        <v>43364.333333333336</v>
      </c>
      <c r="D14564" s="6">
        <v>12370.09</v>
      </c>
      <c r="E14564" s="6">
        <v>12385.96</v>
      </c>
      <c r="F14564" s="6">
        <v>12368.52</v>
      </c>
      <c r="G14564" s="6">
        <v>12383.47</v>
      </c>
      <c r="H14564" s="6"/>
      <c r="I14564" s="6"/>
      <c r="J14564" s="6"/>
    </row>
    <row r="14565" spans="3:10" x14ac:dyDescent="0.25">
      <c r="C14565" s="7">
        <v>43364.375</v>
      </c>
      <c r="D14565" s="8">
        <v>12383.47</v>
      </c>
      <c r="E14565" s="8">
        <v>12407.68</v>
      </c>
      <c r="F14565" s="8">
        <v>12376.15</v>
      </c>
      <c r="G14565" s="8">
        <v>12400.67</v>
      </c>
      <c r="H14565" s="8"/>
      <c r="I14565" s="8"/>
      <c r="J14565" s="8"/>
    </row>
    <row r="14566" spans="3:10" x14ac:dyDescent="0.25">
      <c r="C14566" s="5">
        <v>43364.416666666664</v>
      </c>
      <c r="D14566" s="6">
        <v>12395.94</v>
      </c>
      <c r="E14566" s="6">
        <v>12429.43</v>
      </c>
      <c r="F14566" s="6">
        <v>12381.95</v>
      </c>
      <c r="G14566" s="6">
        <v>12422.94</v>
      </c>
      <c r="H14566" s="6"/>
      <c r="I14566" s="6"/>
      <c r="J14566" s="6"/>
    </row>
    <row r="14567" spans="3:10" x14ac:dyDescent="0.25">
      <c r="C14567" s="7">
        <v>43364.458333333336</v>
      </c>
      <c r="D14567" s="8">
        <v>12421.94</v>
      </c>
      <c r="E14567" s="8">
        <v>12460.69</v>
      </c>
      <c r="F14567" s="8">
        <v>12409.65</v>
      </c>
      <c r="G14567" s="8">
        <v>12411.4</v>
      </c>
      <c r="H14567" s="8"/>
      <c r="I14567" s="8"/>
      <c r="J14567" s="8"/>
    </row>
    <row r="14568" spans="3:10" x14ac:dyDescent="0.25">
      <c r="C14568" s="5">
        <v>43364.5</v>
      </c>
      <c r="D14568" s="6">
        <v>12411.9</v>
      </c>
      <c r="E14568" s="6">
        <v>12424.38</v>
      </c>
      <c r="F14568" s="6">
        <v>12388.23</v>
      </c>
      <c r="G14568" s="6">
        <v>12408.06</v>
      </c>
      <c r="H14568" s="6"/>
      <c r="I14568" s="6"/>
      <c r="J14568" s="6"/>
    </row>
    <row r="14569" spans="3:10" x14ac:dyDescent="0.25">
      <c r="C14569" s="7">
        <v>43364.541666666664</v>
      </c>
      <c r="D14569" s="8">
        <v>12407.56</v>
      </c>
      <c r="E14569" s="8">
        <v>12420.95</v>
      </c>
      <c r="F14569" s="8">
        <v>12397.21</v>
      </c>
      <c r="G14569" s="8">
        <v>12398.22</v>
      </c>
      <c r="H14569" s="8"/>
      <c r="I14569" s="8"/>
      <c r="J14569" s="8"/>
    </row>
    <row r="14570" spans="3:10" x14ac:dyDescent="0.25">
      <c r="C14570" s="5">
        <v>43364.583333333336</v>
      </c>
      <c r="D14570" s="6">
        <v>12397.72</v>
      </c>
      <c r="E14570" s="6">
        <v>12405.23</v>
      </c>
      <c r="F14570" s="6">
        <v>12372.45</v>
      </c>
      <c r="G14570" s="6">
        <v>12395.98</v>
      </c>
      <c r="H14570" s="6"/>
      <c r="I14570" s="6"/>
      <c r="J14570" s="6"/>
    </row>
    <row r="14571" spans="3:10" x14ac:dyDescent="0.25">
      <c r="C14571" s="7">
        <v>43364.625</v>
      </c>
      <c r="D14571" s="8">
        <v>12394.98</v>
      </c>
      <c r="E14571" s="8">
        <v>12402.12</v>
      </c>
      <c r="F14571" s="8">
        <v>12373.88</v>
      </c>
      <c r="G14571" s="8">
        <v>12401.37</v>
      </c>
      <c r="H14571" s="8"/>
      <c r="I14571" s="8"/>
      <c r="J14571" s="8"/>
    </row>
    <row r="14572" spans="3:10" x14ac:dyDescent="0.25">
      <c r="C14572" s="5">
        <v>43364.666666666664</v>
      </c>
      <c r="D14572" s="6">
        <v>12401.12</v>
      </c>
      <c r="E14572" s="6">
        <v>12414.53</v>
      </c>
      <c r="F14572" s="6">
        <v>12385.05</v>
      </c>
      <c r="G14572" s="6">
        <v>12390.43</v>
      </c>
      <c r="H14572" s="6"/>
      <c r="I14572" s="6"/>
      <c r="J14572" s="6"/>
    </row>
    <row r="14573" spans="3:10" x14ac:dyDescent="0.25">
      <c r="C14573" s="7">
        <v>43364.708333333336</v>
      </c>
      <c r="D14573" s="8">
        <v>12390.18</v>
      </c>
      <c r="E14573" s="8">
        <v>12404.36</v>
      </c>
      <c r="F14573" s="8">
        <v>12379.43</v>
      </c>
      <c r="G14573" s="8">
        <v>12393.05</v>
      </c>
      <c r="H14573" s="8"/>
      <c r="I14573" s="8"/>
      <c r="J14573" s="8"/>
    </row>
    <row r="14574" spans="3:10" x14ac:dyDescent="0.25">
      <c r="C14574" s="5">
        <v>43364.75</v>
      </c>
      <c r="D14574" s="6">
        <v>12393.55</v>
      </c>
      <c r="E14574" s="6">
        <v>12432.47</v>
      </c>
      <c r="F14574" s="6">
        <v>12386.89</v>
      </c>
      <c r="G14574" s="6">
        <v>12426.57</v>
      </c>
      <c r="H14574" s="6"/>
      <c r="I14574" s="6"/>
      <c r="J14574" s="6"/>
    </row>
    <row r="14575" spans="3:10" x14ac:dyDescent="0.25">
      <c r="C14575" s="7">
        <v>43364.791666666664</v>
      </c>
      <c r="D14575" s="8">
        <v>12426.82</v>
      </c>
      <c r="E14575" s="8">
        <v>12435.41</v>
      </c>
      <c r="F14575" s="8">
        <v>12414.74</v>
      </c>
      <c r="G14575" s="8">
        <v>12422.03</v>
      </c>
      <c r="H14575" s="8"/>
      <c r="I14575" s="8"/>
      <c r="J14575" s="8"/>
    </row>
    <row r="14576" spans="3:10" x14ac:dyDescent="0.25">
      <c r="C14576" s="5">
        <v>43364.833333333336</v>
      </c>
      <c r="D14576" s="6">
        <v>12421.53</v>
      </c>
      <c r="E14576" s="6">
        <v>12429.28</v>
      </c>
      <c r="F14576" s="6">
        <v>12416.77</v>
      </c>
      <c r="G14576" s="6">
        <v>12429.28</v>
      </c>
      <c r="H14576" s="6"/>
      <c r="I14576" s="6"/>
      <c r="J14576" s="6"/>
    </row>
    <row r="14577" spans="3:10" x14ac:dyDescent="0.25">
      <c r="C14577" s="7">
        <v>43364.875</v>
      </c>
      <c r="D14577" s="8">
        <v>12429.53</v>
      </c>
      <c r="E14577" s="8">
        <v>12430.28</v>
      </c>
      <c r="F14577" s="8">
        <v>12415.5</v>
      </c>
      <c r="G14577" s="8">
        <v>12416</v>
      </c>
      <c r="H14577" s="8"/>
      <c r="I14577" s="8"/>
      <c r="J14577" s="8"/>
    </row>
    <row r="14578" spans="3:10" x14ac:dyDescent="0.25">
      <c r="C14578" s="5">
        <v>43364.916666666664</v>
      </c>
      <c r="D14578" s="6">
        <v>12415.5</v>
      </c>
      <c r="E14578" s="6">
        <v>12419.75</v>
      </c>
      <c r="F14578" s="6">
        <v>12405.73</v>
      </c>
      <c r="G14578" s="6">
        <v>12412.59</v>
      </c>
      <c r="H14578" s="6"/>
      <c r="I14578" s="6"/>
      <c r="J14578" s="6"/>
    </row>
    <row r="14579" spans="3:10" x14ac:dyDescent="0.25">
      <c r="C14579" s="7">
        <v>43367.041666666664</v>
      </c>
      <c r="D14579" s="8">
        <v>12386.67</v>
      </c>
      <c r="E14579" s="8">
        <v>12388.26</v>
      </c>
      <c r="F14579" s="8">
        <v>12361.61</v>
      </c>
      <c r="G14579" s="8">
        <v>12375.51</v>
      </c>
      <c r="H14579" s="8"/>
      <c r="I14579" s="8"/>
      <c r="J14579" s="8"/>
    </row>
    <row r="14580" spans="3:10" x14ac:dyDescent="0.25">
      <c r="C14580" s="5">
        <v>43367.083333333336</v>
      </c>
      <c r="D14580" s="6">
        <v>12374.45</v>
      </c>
      <c r="E14580" s="6">
        <v>12380.79</v>
      </c>
      <c r="F14580" s="6">
        <v>12374.45</v>
      </c>
      <c r="G14580" s="6">
        <v>12376.56</v>
      </c>
      <c r="H14580" s="6"/>
      <c r="I14580" s="6"/>
      <c r="J14580" s="6"/>
    </row>
    <row r="14581" spans="3:10" x14ac:dyDescent="0.25">
      <c r="C14581" s="7">
        <v>43367.125</v>
      </c>
      <c r="D14581" s="8">
        <v>12379.73</v>
      </c>
      <c r="E14581" s="8">
        <v>12379.73</v>
      </c>
      <c r="F14581" s="8">
        <v>12373.38</v>
      </c>
      <c r="G14581" s="8">
        <v>12373.38</v>
      </c>
      <c r="H14581" s="8"/>
      <c r="I14581" s="8"/>
      <c r="J14581" s="8"/>
    </row>
    <row r="14582" spans="3:10" x14ac:dyDescent="0.25">
      <c r="C14582" s="5">
        <v>43367.166666666664</v>
      </c>
      <c r="D14582" s="6">
        <v>12372.85</v>
      </c>
      <c r="E14582" s="6">
        <v>12374.97</v>
      </c>
      <c r="F14582" s="6">
        <v>12361.22</v>
      </c>
      <c r="G14582" s="6">
        <v>12372.9</v>
      </c>
      <c r="H14582" s="6"/>
      <c r="I14582" s="6"/>
      <c r="J14582" s="6"/>
    </row>
    <row r="14583" spans="3:10" x14ac:dyDescent="0.25">
      <c r="C14583" s="7">
        <v>43367.208333333336</v>
      </c>
      <c r="D14583" s="8">
        <v>12372.37</v>
      </c>
      <c r="E14583" s="8">
        <v>12379.24</v>
      </c>
      <c r="F14583" s="8">
        <v>12370.79</v>
      </c>
      <c r="G14583" s="8">
        <v>12378.18</v>
      </c>
      <c r="H14583" s="8"/>
      <c r="I14583" s="8"/>
      <c r="J14583" s="8"/>
    </row>
    <row r="14584" spans="3:10" x14ac:dyDescent="0.25">
      <c r="C14584" s="5">
        <v>43367.25</v>
      </c>
      <c r="D14584" s="6">
        <v>12378.18</v>
      </c>
      <c r="E14584" s="6">
        <v>12381.35</v>
      </c>
      <c r="F14584" s="6">
        <v>12377.12</v>
      </c>
      <c r="G14584" s="6">
        <v>12380.29</v>
      </c>
      <c r="H14584" s="6"/>
      <c r="I14584" s="6"/>
      <c r="J14584" s="6"/>
    </row>
    <row r="14585" spans="3:10" x14ac:dyDescent="0.25">
      <c r="C14585" s="7">
        <v>43367.291666666664</v>
      </c>
      <c r="D14585" s="8">
        <v>12381.79</v>
      </c>
      <c r="E14585" s="8">
        <v>12382.79</v>
      </c>
      <c r="F14585" s="8">
        <v>12378.11</v>
      </c>
      <c r="G14585" s="8">
        <v>12378.11</v>
      </c>
      <c r="H14585" s="8"/>
      <c r="I14585" s="8"/>
      <c r="J14585" s="8"/>
    </row>
    <row r="14586" spans="3:10" x14ac:dyDescent="0.25">
      <c r="C14586" s="5">
        <v>43367.333333333336</v>
      </c>
      <c r="D14586" s="6">
        <v>12379.17</v>
      </c>
      <c r="E14586" s="6">
        <v>12384.94</v>
      </c>
      <c r="F14586" s="6">
        <v>12377.32</v>
      </c>
      <c r="G14586" s="6">
        <v>12383.47</v>
      </c>
      <c r="H14586" s="6"/>
      <c r="I14586" s="6"/>
      <c r="J14586" s="6"/>
    </row>
    <row r="14587" spans="3:10" x14ac:dyDescent="0.25">
      <c r="C14587" s="7">
        <v>43367.375</v>
      </c>
      <c r="D14587" s="8">
        <v>12374.86</v>
      </c>
      <c r="E14587" s="8">
        <v>12389.03</v>
      </c>
      <c r="F14587" s="8">
        <v>12346.72</v>
      </c>
      <c r="G14587" s="8">
        <v>12384.02</v>
      </c>
      <c r="H14587" s="8"/>
      <c r="I14587" s="8"/>
      <c r="J14587" s="8"/>
    </row>
    <row r="14588" spans="3:10" x14ac:dyDescent="0.25">
      <c r="C14588" s="5">
        <v>43367.416666666664</v>
      </c>
      <c r="D14588" s="6">
        <v>12388.05</v>
      </c>
      <c r="E14588" s="6">
        <v>12400.23</v>
      </c>
      <c r="F14588" s="6">
        <v>12365</v>
      </c>
      <c r="G14588" s="6">
        <v>12371.47</v>
      </c>
      <c r="H14588" s="6"/>
      <c r="I14588" s="6"/>
      <c r="J14588" s="6"/>
    </row>
    <row r="14589" spans="3:10" x14ac:dyDescent="0.25">
      <c r="C14589" s="7">
        <v>43367.458333333336</v>
      </c>
      <c r="D14589" s="8">
        <v>12370.97</v>
      </c>
      <c r="E14589" s="8">
        <v>12389.28</v>
      </c>
      <c r="F14589" s="8">
        <v>12369.04</v>
      </c>
      <c r="G14589" s="8">
        <v>12379.62</v>
      </c>
      <c r="H14589" s="8"/>
      <c r="I14589" s="8"/>
      <c r="J14589" s="8"/>
    </row>
    <row r="14590" spans="3:10" x14ac:dyDescent="0.25">
      <c r="C14590" s="5">
        <v>43367.5</v>
      </c>
      <c r="D14590" s="6">
        <v>12379.87</v>
      </c>
      <c r="E14590" s="6">
        <v>12394.45</v>
      </c>
      <c r="F14590" s="6">
        <v>12375.05</v>
      </c>
      <c r="G14590" s="6">
        <v>12381.13</v>
      </c>
      <c r="H14590" s="6"/>
      <c r="I14590" s="6"/>
      <c r="J14590" s="6"/>
    </row>
    <row r="14591" spans="3:10" x14ac:dyDescent="0.25">
      <c r="C14591" s="7">
        <v>43367.541666666664</v>
      </c>
      <c r="D14591" s="8">
        <v>12381.13</v>
      </c>
      <c r="E14591" s="8">
        <v>12410.67</v>
      </c>
      <c r="F14591" s="8">
        <v>12381.13</v>
      </c>
      <c r="G14591" s="8">
        <v>12395.01</v>
      </c>
      <c r="H14591" s="8"/>
      <c r="I14591" s="8"/>
      <c r="J14591" s="8"/>
    </row>
    <row r="14592" spans="3:10" x14ac:dyDescent="0.25">
      <c r="C14592" s="5">
        <v>43367.583333333336</v>
      </c>
      <c r="D14592" s="6">
        <v>12395.26</v>
      </c>
      <c r="E14592" s="6">
        <v>12398.76</v>
      </c>
      <c r="F14592" s="6">
        <v>12379.6</v>
      </c>
      <c r="G14592" s="6">
        <v>12385.97</v>
      </c>
      <c r="H14592" s="6"/>
      <c r="I14592" s="6"/>
      <c r="J14592" s="6"/>
    </row>
    <row r="14593" spans="3:10" x14ac:dyDescent="0.25">
      <c r="C14593" s="7">
        <v>43367.625</v>
      </c>
      <c r="D14593" s="8">
        <v>12385.47</v>
      </c>
      <c r="E14593" s="8">
        <v>12400.55</v>
      </c>
      <c r="F14593" s="8">
        <v>12382.06</v>
      </c>
      <c r="G14593" s="8">
        <v>12396.83</v>
      </c>
      <c r="H14593" s="8"/>
      <c r="I14593" s="8"/>
      <c r="J14593" s="8"/>
    </row>
    <row r="14594" spans="3:10" x14ac:dyDescent="0.25">
      <c r="C14594" s="5">
        <v>43367.666666666664</v>
      </c>
      <c r="D14594" s="6">
        <v>12397.08</v>
      </c>
      <c r="E14594" s="6">
        <v>12398.29</v>
      </c>
      <c r="F14594" s="6">
        <v>12348.69</v>
      </c>
      <c r="G14594" s="6">
        <v>12354.26</v>
      </c>
      <c r="H14594" s="6"/>
      <c r="I14594" s="6"/>
      <c r="J14594" s="6"/>
    </row>
    <row r="14595" spans="3:10" x14ac:dyDescent="0.25">
      <c r="C14595" s="7">
        <v>43367.708333333336</v>
      </c>
      <c r="D14595" s="8">
        <v>12354.51</v>
      </c>
      <c r="E14595" s="8">
        <v>12375.82</v>
      </c>
      <c r="F14595" s="8">
        <v>12346.91</v>
      </c>
      <c r="G14595" s="8">
        <v>12365.17</v>
      </c>
      <c r="H14595" s="8"/>
      <c r="I14595" s="8"/>
      <c r="J14595" s="8"/>
    </row>
    <row r="14596" spans="3:10" x14ac:dyDescent="0.25">
      <c r="C14596" s="5">
        <v>43367.75</v>
      </c>
      <c r="D14596" s="6">
        <v>12366.17</v>
      </c>
      <c r="E14596" s="6">
        <v>12367.66</v>
      </c>
      <c r="F14596" s="6">
        <v>12348.39</v>
      </c>
      <c r="G14596" s="6">
        <v>12350.65</v>
      </c>
      <c r="H14596" s="6"/>
      <c r="I14596" s="6"/>
      <c r="J14596" s="6"/>
    </row>
    <row r="14597" spans="3:10" x14ac:dyDescent="0.25">
      <c r="C14597" s="7">
        <v>43367.791666666664</v>
      </c>
      <c r="D14597" s="8">
        <v>12351.4</v>
      </c>
      <c r="E14597" s="8">
        <v>12356.36</v>
      </c>
      <c r="F14597" s="8">
        <v>12342.09</v>
      </c>
      <c r="G14597" s="8">
        <v>12349.06</v>
      </c>
      <c r="H14597" s="8"/>
      <c r="I14597" s="8"/>
      <c r="J14597" s="8"/>
    </row>
    <row r="14598" spans="3:10" x14ac:dyDescent="0.25">
      <c r="C14598" s="5">
        <v>43367.833333333336</v>
      </c>
      <c r="D14598" s="6">
        <v>12348.56</v>
      </c>
      <c r="E14598" s="6">
        <v>12359.07</v>
      </c>
      <c r="F14598" s="6">
        <v>12342.3</v>
      </c>
      <c r="G14598" s="6">
        <v>12356.31</v>
      </c>
      <c r="H14598" s="6"/>
      <c r="I14598" s="6"/>
      <c r="J14598" s="6"/>
    </row>
    <row r="14599" spans="3:10" x14ac:dyDescent="0.25">
      <c r="C14599" s="7">
        <v>43367.875</v>
      </c>
      <c r="D14599" s="8">
        <v>12356.81</v>
      </c>
      <c r="E14599" s="8">
        <v>12358.31</v>
      </c>
      <c r="F14599" s="8">
        <v>12352.55</v>
      </c>
      <c r="G14599" s="8">
        <v>12353.05</v>
      </c>
      <c r="H14599" s="8"/>
      <c r="I14599" s="8"/>
      <c r="J14599" s="8"/>
    </row>
    <row r="14600" spans="3:10" x14ac:dyDescent="0.25">
      <c r="C14600" s="5">
        <v>43367.916666666664</v>
      </c>
      <c r="D14600" s="6">
        <v>12352.8</v>
      </c>
      <c r="E14600" s="6">
        <v>12359.31</v>
      </c>
      <c r="F14600" s="6">
        <v>12350.79</v>
      </c>
      <c r="G14600" s="6">
        <v>12354.55</v>
      </c>
      <c r="H14600" s="6"/>
      <c r="I14600" s="6"/>
      <c r="J14600" s="6"/>
    </row>
    <row r="14601" spans="3:10" x14ac:dyDescent="0.25">
      <c r="C14601" s="7">
        <v>43367.958333333336</v>
      </c>
      <c r="D14601" s="8">
        <v>12353.47</v>
      </c>
      <c r="E14601" s="8">
        <v>12359.8</v>
      </c>
      <c r="F14601" s="8">
        <v>12352.41</v>
      </c>
      <c r="G14601" s="8">
        <v>12356.63</v>
      </c>
      <c r="H14601" s="8"/>
      <c r="I14601" s="8"/>
      <c r="J14601" s="8"/>
    </row>
    <row r="14602" spans="3:10" x14ac:dyDescent="0.25">
      <c r="C14602" s="5">
        <v>43368.041666666664</v>
      </c>
      <c r="D14602" s="6">
        <v>12355.57</v>
      </c>
      <c r="E14602" s="6">
        <v>12357.68</v>
      </c>
      <c r="F14602" s="6">
        <v>12352.39</v>
      </c>
      <c r="G14602" s="6">
        <v>12353.45</v>
      </c>
      <c r="H14602" s="6"/>
      <c r="I14602" s="6"/>
      <c r="J14602" s="6"/>
    </row>
    <row r="14603" spans="3:10" x14ac:dyDescent="0.25">
      <c r="C14603" s="7">
        <v>43368.083333333336</v>
      </c>
      <c r="D14603" s="8">
        <v>12352.39</v>
      </c>
      <c r="E14603" s="8">
        <v>12353.44</v>
      </c>
      <c r="F14603" s="8">
        <v>12351.33</v>
      </c>
      <c r="G14603" s="8">
        <v>12351.33</v>
      </c>
      <c r="H14603" s="8"/>
      <c r="I14603" s="8"/>
      <c r="J14603" s="8"/>
    </row>
    <row r="14604" spans="3:10" x14ac:dyDescent="0.25">
      <c r="C14604" s="5">
        <v>43368.125</v>
      </c>
      <c r="D14604" s="6">
        <v>12352.38</v>
      </c>
      <c r="E14604" s="6">
        <v>12352.38</v>
      </c>
      <c r="F14604" s="6">
        <v>12343.93</v>
      </c>
      <c r="G14604" s="6">
        <v>12346.04</v>
      </c>
      <c r="H14604" s="6"/>
      <c r="I14604" s="6"/>
      <c r="J14604" s="6"/>
    </row>
    <row r="14605" spans="3:10" x14ac:dyDescent="0.25">
      <c r="C14605" s="7">
        <v>43368.166666666664</v>
      </c>
      <c r="D14605" s="8">
        <v>12345.91</v>
      </c>
      <c r="E14605" s="8">
        <v>12350.13</v>
      </c>
      <c r="F14605" s="8">
        <v>12343.79</v>
      </c>
      <c r="G14605" s="8">
        <v>12344.85</v>
      </c>
      <c r="H14605" s="8"/>
      <c r="I14605" s="8"/>
      <c r="J14605" s="8"/>
    </row>
    <row r="14606" spans="3:10" x14ac:dyDescent="0.25">
      <c r="C14606" s="5">
        <v>43368.208333333336</v>
      </c>
      <c r="D14606" s="6">
        <v>12343.79</v>
      </c>
      <c r="E14606" s="6">
        <v>12350.16</v>
      </c>
      <c r="F14606" s="6">
        <v>12343.79</v>
      </c>
      <c r="G14606" s="6">
        <v>12348.05</v>
      </c>
      <c r="H14606" s="6"/>
      <c r="I14606" s="6"/>
      <c r="J14606" s="6"/>
    </row>
    <row r="14607" spans="3:10" x14ac:dyDescent="0.25">
      <c r="C14607" s="7">
        <v>43368.25</v>
      </c>
      <c r="D14607" s="8">
        <v>12349.1</v>
      </c>
      <c r="E14607" s="8">
        <v>12349.1</v>
      </c>
      <c r="F14607" s="8">
        <v>12346.99</v>
      </c>
      <c r="G14607" s="8">
        <v>12348.04</v>
      </c>
      <c r="H14607" s="8"/>
      <c r="I14607" s="8"/>
      <c r="J14607" s="8"/>
    </row>
    <row r="14608" spans="3:10" x14ac:dyDescent="0.25">
      <c r="C14608" s="5">
        <v>43368.291666666664</v>
      </c>
      <c r="D14608" s="6">
        <v>12350.15</v>
      </c>
      <c r="E14608" s="6">
        <v>12350.41</v>
      </c>
      <c r="F14608" s="6">
        <v>12346.98</v>
      </c>
      <c r="G14608" s="6">
        <v>12350.41</v>
      </c>
      <c r="H14608" s="6"/>
      <c r="I14608" s="6"/>
      <c r="J14608" s="6"/>
    </row>
    <row r="14609" spans="3:10" x14ac:dyDescent="0.25">
      <c r="C14609" s="7">
        <v>43368.333333333336</v>
      </c>
      <c r="D14609" s="8">
        <v>12349.35</v>
      </c>
      <c r="E14609" s="8">
        <v>12352.5</v>
      </c>
      <c r="F14609" s="8">
        <v>12345.3</v>
      </c>
      <c r="G14609" s="8">
        <v>12349.23</v>
      </c>
      <c r="H14609" s="8"/>
      <c r="I14609" s="8"/>
      <c r="J14609" s="8"/>
    </row>
    <row r="14610" spans="3:10" x14ac:dyDescent="0.25">
      <c r="C14610" s="5">
        <v>43368.375</v>
      </c>
      <c r="D14610" s="6">
        <v>12350.11</v>
      </c>
      <c r="E14610" s="6">
        <v>12365.14</v>
      </c>
      <c r="F14610" s="6">
        <v>12348.06</v>
      </c>
      <c r="G14610" s="6">
        <v>12357.78</v>
      </c>
      <c r="H14610" s="6"/>
      <c r="I14610" s="6"/>
      <c r="J14610" s="6"/>
    </row>
    <row r="14611" spans="3:10" x14ac:dyDescent="0.25">
      <c r="C14611" s="7">
        <v>43368.416666666664</v>
      </c>
      <c r="D14611" s="8">
        <v>12357.36</v>
      </c>
      <c r="E14611" s="8">
        <v>12381.93</v>
      </c>
      <c r="F14611" s="8">
        <v>12319.75</v>
      </c>
      <c r="G14611" s="8">
        <v>12339.77</v>
      </c>
      <c r="H14611" s="8"/>
      <c r="I14611" s="8"/>
      <c r="J14611" s="8"/>
    </row>
    <row r="14612" spans="3:10" x14ac:dyDescent="0.25">
      <c r="C14612" s="5">
        <v>43368.458333333336</v>
      </c>
      <c r="D14612" s="6">
        <v>12339.76</v>
      </c>
      <c r="E14612" s="6">
        <v>12369.96</v>
      </c>
      <c r="F14612" s="6">
        <v>12339.26</v>
      </c>
      <c r="G14612" s="6">
        <v>12351.26</v>
      </c>
      <c r="H14612" s="6"/>
      <c r="I14612" s="6"/>
      <c r="J14612" s="6"/>
    </row>
    <row r="14613" spans="3:10" x14ac:dyDescent="0.25">
      <c r="C14613" s="7">
        <v>43368.5</v>
      </c>
      <c r="D14613" s="8">
        <v>12350.76</v>
      </c>
      <c r="E14613" s="8">
        <v>12383.91</v>
      </c>
      <c r="F14613" s="8">
        <v>12350.53</v>
      </c>
      <c r="G14613" s="8">
        <v>12381.91</v>
      </c>
      <c r="H14613" s="8"/>
      <c r="I14613" s="8"/>
      <c r="J14613" s="8"/>
    </row>
    <row r="14614" spans="3:10" x14ac:dyDescent="0.25">
      <c r="C14614" s="5">
        <v>43368.541666666664</v>
      </c>
      <c r="D14614" s="6">
        <v>12381.66</v>
      </c>
      <c r="E14614" s="6">
        <v>12400.32</v>
      </c>
      <c r="F14614" s="6">
        <v>12377.04</v>
      </c>
      <c r="G14614" s="6">
        <v>12391.11</v>
      </c>
      <c r="H14614" s="6"/>
      <c r="I14614" s="6"/>
      <c r="J14614" s="6"/>
    </row>
    <row r="14615" spans="3:10" x14ac:dyDescent="0.25">
      <c r="C14615" s="7">
        <v>43368.583333333336</v>
      </c>
      <c r="D14615" s="8">
        <v>12390.61</v>
      </c>
      <c r="E14615" s="8">
        <v>12418.17</v>
      </c>
      <c r="F14615" s="8">
        <v>12365.81</v>
      </c>
      <c r="G14615" s="8">
        <v>12382.75</v>
      </c>
      <c r="H14615" s="8"/>
      <c r="I14615" s="8"/>
      <c r="J14615" s="8"/>
    </row>
    <row r="14616" spans="3:10" x14ac:dyDescent="0.25">
      <c r="C14616" s="5">
        <v>43368.625</v>
      </c>
      <c r="D14616" s="6">
        <v>12383.25</v>
      </c>
      <c r="E14616" s="6">
        <v>12386.06</v>
      </c>
      <c r="F14616" s="6">
        <v>12356.57</v>
      </c>
      <c r="G14616" s="6">
        <v>12361.63</v>
      </c>
      <c r="H14616" s="6"/>
      <c r="I14616" s="6"/>
      <c r="J14616" s="6"/>
    </row>
    <row r="14617" spans="3:10" x14ac:dyDescent="0.25">
      <c r="C14617" s="7">
        <v>43368.666666666664</v>
      </c>
      <c r="D14617" s="8">
        <v>12361.38</v>
      </c>
      <c r="E14617" s="8">
        <v>12376.4</v>
      </c>
      <c r="F14617" s="8">
        <v>12359.12</v>
      </c>
      <c r="G14617" s="8">
        <v>12370.05</v>
      </c>
      <c r="H14617" s="8"/>
      <c r="I14617" s="8"/>
      <c r="J14617" s="8"/>
    </row>
    <row r="14618" spans="3:10" x14ac:dyDescent="0.25">
      <c r="C14618" s="5">
        <v>43368.708333333336</v>
      </c>
      <c r="D14618" s="6">
        <v>12369.8</v>
      </c>
      <c r="E14618" s="6">
        <v>12375.34</v>
      </c>
      <c r="F14618" s="6">
        <v>12341.39</v>
      </c>
      <c r="G14618" s="6">
        <v>12343.9</v>
      </c>
      <c r="H14618" s="6"/>
      <c r="I14618" s="6"/>
      <c r="J14618" s="6"/>
    </row>
    <row r="14619" spans="3:10" x14ac:dyDescent="0.25">
      <c r="C14619" s="7">
        <v>43368.75</v>
      </c>
      <c r="D14619" s="8">
        <v>12343.15</v>
      </c>
      <c r="E14619" s="8">
        <v>12382.95</v>
      </c>
      <c r="F14619" s="8">
        <v>12333</v>
      </c>
      <c r="G14619" s="8">
        <v>12377.7</v>
      </c>
      <c r="H14619" s="8"/>
      <c r="I14619" s="8"/>
      <c r="J14619" s="8"/>
    </row>
    <row r="14620" spans="3:10" x14ac:dyDescent="0.25">
      <c r="C14620" s="5">
        <v>43368.791666666664</v>
      </c>
      <c r="D14620" s="6">
        <v>12377.45</v>
      </c>
      <c r="E14620" s="6">
        <v>12387.1</v>
      </c>
      <c r="F14620" s="6">
        <v>12371.81</v>
      </c>
      <c r="G14620" s="6">
        <v>12375.34</v>
      </c>
      <c r="H14620" s="6"/>
      <c r="I14620" s="6"/>
      <c r="J14620" s="6"/>
    </row>
    <row r="14621" spans="3:10" x14ac:dyDescent="0.25">
      <c r="C14621" s="7">
        <v>43368.833333333336</v>
      </c>
      <c r="D14621" s="8">
        <v>12375.09</v>
      </c>
      <c r="E14621" s="8">
        <v>12375.09</v>
      </c>
      <c r="F14621" s="8">
        <v>12358.31</v>
      </c>
      <c r="G14621" s="8">
        <v>12362.31</v>
      </c>
      <c r="H14621" s="8"/>
      <c r="I14621" s="8"/>
      <c r="J14621" s="8"/>
    </row>
    <row r="14622" spans="3:10" x14ac:dyDescent="0.25">
      <c r="C14622" s="5">
        <v>43368.875</v>
      </c>
      <c r="D14622" s="6">
        <v>12362.31</v>
      </c>
      <c r="E14622" s="6">
        <v>12369.82</v>
      </c>
      <c r="F14622" s="6">
        <v>12358.56</v>
      </c>
      <c r="G14622" s="6">
        <v>12363.06</v>
      </c>
      <c r="H14622" s="6"/>
      <c r="I14622" s="6"/>
      <c r="J14622" s="6"/>
    </row>
    <row r="14623" spans="3:10" x14ac:dyDescent="0.25">
      <c r="C14623" s="7">
        <v>43368.916666666664</v>
      </c>
      <c r="D14623" s="8">
        <v>12363.31</v>
      </c>
      <c r="E14623" s="8">
        <v>12374.57</v>
      </c>
      <c r="F14623" s="8">
        <v>12361.81</v>
      </c>
      <c r="G14623" s="8">
        <v>12371.44</v>
      </c>
      <c r="H14623" s="8"/>
      <c r="I14623" s="8"/>
      <c r="J14623" s="8"/>
    </row>
    <row r="14624" spans="3:10" x14ac:dyDescent="0.25">
      <c r="C14624" s="5">
        <v>43368.958333333336</v>
      </c>
      <c r="D14624" s="6">
        <v>12373.04</v>
      </c>
      <c r="E14624" s="6">
        <v>12378.33</v>
      </c>
      <c r="F14624" s="6">
        <v>12371.98</v>
      </c>
      <c r="G14624" s="6">
        <v>12378.33</v>
      </c>
      <c r="H14624" s="6"/>
      <c r="I14624" s="6"/>
      <c r="J14624" s="6"/>
    </row>
    <row r="14625" spans="3:10" x14ac:dyDescent="0.25">
      <c r="C14625" s="7">
        <v>43369.041666666664</v>
      </c>
      <c r="D14625" s="8">
        <v>12378.33</v>
      </c>
      <c r="E14625" s="8">
        <v>12378.33</v>
      </c>
      <c r="F14625" s="8">
        <v>12378.33</v>
      </c>
      <c r="G14625" s="8">
        <v>12378.33</v>
      </c>
      <c r="H14625" s="8"/>
      <c r="I14625" s="8"/>
      <c r="J14625" s="8"/>
    </row>
    <row r="14626" spans="3:10" x14ac:dyDescent="0.25">
      <c r="C14626" s="5">
        <v>43369.083333333336</v>
      </c>
      <c r="D14626" s="6">
        <v>12381.49</v>
      </c>
      <c r="E14626" s="6">
        <v>12383.61</v>
      </c>
      <c r="F14626" s="6">
        <v>12380.49</v>
      </c>
      <c r="G14626" s="6">
        <v>12380.49</v>
      </c>
      <c r="H14626" s="6"/>
      <c r="I14626" s="6"/>
      <c r="J14626" s="6"/>
    </row>
    <row r="14627" spans="3:10" x14ac:dyDescent="0.25">
      <c r="C14627" s="7">
        <v>43369.125</v>
      </c>
      <c r="D14627" s="8">
        <v>12381.55</v>
      </c>
      <c r="E14627" s="8">
        <v>12385.78</v>
      </c>
      <c r="F14627" s="8">
        <v>12380.49</v>
      </c>
      <c r="G14627" s="8">
        <v>12383.66</v>
      </c>
      <c r="H14627" s="8"/>
      <c r="I14627" s="8"/>
      <c r="J14627" s="8"/>
    </row>
    <row r="14628" spans="3:10" x14ac:dyDescent="0.25">
      <c r="C14628" s="5">
        <v>43369.166666666664</v>
      </c>
      <c r="D14628" s="6">
        <v>12383.39</v>
      </c>
      <c r="E14628" s="6">
        <v>12391.74</v>
      </c>
      <c r="F14628" s="6">
        <v>12383.39</v>
      </c>
      <c r="G14628" s="6">
        <v>12389.62</v>
      </c>
      <c r="H14628" s="6"/>
      <c r="I14628" s="6"/>
      <c r="J14628" s="6"/>
    </row>
    <row r="14629" spans="3:10" x14ac:dyDescent="0.25">
      <c r="C14629" s="7">
        <v>43369.208333333336</v>
      </c>
      <c r="D14629" s="8">
        <v>12390.68</v>
      </c>
      <c r="E14629" s="8">
        <v>12398.07</v>
      </c>
      <c r="F14629" s="8">
        <v>12389.61</v>
      </c>
      <c r="G14629" s="8">
        <v>12398.07</v>
      </c>
      <c r="H14629" s="8"/>
      <c r="I14629" s="8"/>
      <c r="J14629" s="8"/>
    </row>
    <row r="14630" spans="3:10" x14ac:dyDescent="0.25">
      <c r="C14630" s="5">
        <v>43369.25</v>
      </c>
      <c r="D14630" s="6">
        <v>12399.13</v>
      </c>
      <c r="E14630" s="6">
        <v>12401.25</v>
      </c>
      <c r="F14630" s="6">
        <v>12394.9</v>
      </c>
      <c r="G14630" s="6">
        <v>12401.24</v>
      </c>
      <c r="H14630" s="6"/>
      <c r="I14630" s="6"/>
      <c r="J14630" s="6"/>
    </row>
    <row r="14631" spans="3:10" x14ac:dyDescent="0.25">
      <c r="C14631" s="7">
        <v>43369.291666666664</v>
      </c>
      <c r="D14631" s="8">
        <v>12400.19</v>
      </c>
      <c r="E14631" s="8">
        <v>12401.24</v>
      </c>
      <c r="F14631" s="8">
        <v>12398.06</v>
      </c>
      <c r="G14631" s="8">
        <v>12399.42</v>
      </c>
      <c r="H14631" s="8"/>
      <c r="I14631" s="8"/>
      <c r="J14631" s="8"/>
    </row>
    <row r="14632" spans="3:10" x14ac:dyDescent="0.25">
      <c r="C14632" s="5">
        <v>43369.333333333336</v>
      </c>
      <c r="D14632" s="6">
        <v>12400.48</v>
      </c>
      <c r="E14632" s="6">
        <v>12409.47</v>
      </c>
      <c r="F14632" s="6">
        <v>12400.48</v>
      </c>
      <c r="G14632" s="6">
        <v>12408.31</v>
      </c>
      <c r="H14632" s="6"/>
      <c r="I14632" s="6"/>
      <c r="J14632" s="6"/>
    </row>
    <row r="14633" spans="3:10" x14ac:dyDescent="0.25">
      <c r="C14633" s="7">
        <v>43369.375</v>
      </c>
      <c r="D14633" s="8">
        <v>12408.97</v>
      </c>
      <c r="E14633" s="8">
        <v>12419.22</v>
      </c>
      <c r="F14633" s="8">
        <v>12396.92</v>
      </c>
      <c r="G14633" s="8">
        <v>12397.07</v>
      </c>
      <c r="H14633" s="8"/>
      <c r="I14633" s="8"/>
      <c r="J14633" s="8"/>
    </row>
    <row r="14634" spans="3:10" x14ac:dyDescent="0.25">
      <c r="C14634" s="5">
        <v>43369.416666666664</v>
      </c>
      <c r="D14634" s="6">
        <v>12395.85</v>
      </c>
      <c r="E14634" s="6">
        <v>12401.82</v>
      </c>
      <c r="F14634" s="6">
        <v>12335.71</v>
      </c>
      <c r="G14634" s="6">
        <v>12350.48</v>
      </c>
      <c r="H14634" s="6"/>
      <c r="I14634" s="6"/>
      <c r="J14634" s="6"/>
    </row>
    <row r="14635" spans="3:10" x14ac:dyDescent="0.25">
      <c r="C14635" s="7">
        <v>43369.458333333336</v>
      </c>
      <c r="D14635" s="8">
        <v>12349.99</v>
      </c>
      <c r="E14635" s="8">
        <v>12367.67</v>
      </c>
      <c r="F14635" s="8">
        <v>12347.69</v>
      </c>
      <c r="G14635" s="8">
        <v>12362.68</v>
      </c>
      <c r="H14635" s="8"/>
      <c r="I14635" s="8"/>
      <c r="J14635" s="8"/>
    </row>
    <row r="14636" spans="3:10" x14ac:dyDescent="0.25">
      <c r="C14636" s="5">
        <v>43369.5</v>
      </c>
      <c r="D14636" s="6">
        <v>12363.68</v>
      </c>
      <c r="E14636" s="6">
        <v>12367.66</v>
      </c>
      <c r="F14636" s="6">
        <v>12354.01</v>
      </c>
      <c r="G14636" s="6">
        <v>12354.44</v>
      </c>
      <c r="H14636" s="6"/>
      <c r="I14636" s="6"/>
      <c r="J14636" s="6"/>
    </row>
    <row r="14637" spans="3:10" x14ac:dyDescent="0.25">
      <c r="C14637" s="7">
        <v>43369.541666666664</v>
      </c>
      <c r="D14637" s="8">
        <v>12354.69</v>
      </c>
      <c r="E14637" s="8">
        <v>12365.86</v>
      </c>
      <c r="F14637" s="8">
        <v>12349.8</v>
      </c>
      <c r="G14637" s="8">
        <v>12352.23</v>
      </c>
      <c r="H14637" s="8"/>
      <c r="I14637" s="8"/>
      <c r="J14637" s="8"/>
    </row>
    <row r="14638" spans="3:10" x14ac:dyDescent="0.25">
      <c r="C14638" s="5">
        <v>43369.583333333336</v>
      </c>
      <c r="D14638" s="6">
        <v>12352.2</v>
      </c>
      <c r="E14638" s="6">
        <v>12354.47</v>
      </c>
      <c r="F14638" s="6">
        <v>12338.22</v>
      </c>
      <c r="G14638" s="6">
        <v>12343.57</v>
      </c>
      <c r="H14638" s="6"/>
      <c r="I14638" s="6"/>
      <c r="J14638" s="6"/>
    </row>
    <row r="14639" spans="3:10" x14ac:dyDescent="0.25">
      <c r="C14639" s="7">
        <v>43369.625</v>
      </c>
      <c r="D14639" s="8">
        <v>12344.07</v>
      </c>
      <c r="E14639" s="8">
        <v>12359.56</v>
      </c>
      <c r="F14639" s="8">
        <v>12339.96</v>
      </c>
      <c r="G14639" s="8">
        <v>12344.69</v>
      </c>
      <c r="H14639" s="8"/>
      <c r="I14639" s="8"/>
      <c r="J14639" s="8"/>
    </row>
    <row r="14640" spans="3:10" x14ac:dyDescent="0.25">
      <c r="C14640" s="5">
        <v>43369.666666666664</v>
      </c>
      <c r="D14640" s="6">
        <v>12345.19</v>
      </c>
      <c r="E14640" s="6">
        <v>12349.71</v>
      </c>
      <c r="F14640" s="6">
        <v>12332.73</v>
      </c>
      <c r="G14640" s="6">
        <v>12346.81</v>
      </c>
      <c r="H14640" s="6"/>
      <c r="I14640" s="6"/>
      <c r="J14640" s="6"/>
    </row>
    <row r="14641" spans="3:10" x14ac:dyDescent="0.25">
      <c r="C14641" s="7">
        <v>43369.708333333336</v>
      </c>
      <c r="D14641" s="8">
        <v>12347.06</v>
      </c>
      <c r="E14641" s="8">
        <v>12370.56</v>
      </c>
      <c r="F14641" s="8">
        <v>12326.94</v>
      </c>
      <c r="G14641" s="8">
        <v>12367.77</v>
      </c>
      <c r="H14641" s="8"/>
      <c r="I14641" s="8"/>
      <c r="J14641" s="8"/>
    </row>
    <row r="14642" spans="3:10" x14ac:dyDescent="0.25">
      <c r="C14642" s="5">
        <v>43369.75</v>
      </c>
      <c r="D14642" s="6">
        <v>12369.02</v>
      </c>
      <c r="E14642" s="6">
        <v>12392.51</v>
      </c>
      <c r="F14642" s="6">
        <v>12367.92</v>
      </c>
      <c r="G14642" s="6">
        <v>12378.09</v>
      </c>
      <c r="H14642" s="6"/>
      <c r="I14642" s="6"/>
      <c r="J14642" s="6"/>
    </row>
    <row r="14643" spans="3:10" x14ac:dyDescent="0.25">
      <c r="C14643" s="7">
        <v>43369.791666666664</v>
      </c>
      <c r="D14643" s="8">
        <v>12378.34</v>
      </c>
      <c r="E14643" s="8">
        <v>12379.59</v>
      </c>
      <c r="F14643" s="8">
        <v>12369.47</v>
      </c>
      <c r="G14643" s="8">
        <v>12377.23</v>
      </c>
      <c r="H14643" s="8"/>
      <c r="I14643" s="8"/>
      <c r="J14643" s="8"/>
    </row>
    <row r="14644" spans="3:10" x14ac:dyDescent="0.25">
      <c r="C14644" s="5">
        <v>43369.833333333336</v>
      </c>
      <c r="D14644" s="6">
        <v>12377.73</v>
      </c>
      <c r="E14644" s="6">
        <v>12378.98</v>
      </c>
      <c r="F14644" s="6">
        <v>12366.96</v>
      </c>
      <c r="G14644" s="6">
        <v>12369.21</v>
      </c>
      <c r="H14644" s="6"/>
      <c r="I14644" s="6"/>
      <c r="J14644" s="6"/>
    </row>
    <row r="14645" spans="3:10" x14ac:dyDescent="0.25">
      <c r="C14645" s="7">
        <v>43369.875</v>
      </c>
      <c r="D14645" s="8">
        <v>12368.71</v>
      </c>
      <c r="E14645" s="8">
        <v>12392.49</v>
      </c>
      <c r="F14645" s="8">
        <v>12364.71</v>
      </c>
      <c r="G14645" s="8">
        <v>12374.96</v>
      </c>
      <c r="H14645" s="8"/>
      <c r="I14645" s="8"/>
      <c r="J14645" s="8"/>
    </row>
    <row r="14646" spans="3:10" x14ac:dyDescent="0.25">
      <c r="C14646" s="5">
        <v>43369.916666666664</v>
      </c>
      <c r="D14646" s="6">
        <v>12374.71</v>
      </c>
      <c r="E14646" s="6">
        <v>12387.22</v>
      </c>
      <c r="F14646" s="6">
        <v>12336.67</v>
      </c>
      <c r="G14646" s="6">
        <v>12347.28</v>
      </c>
      <c r="H14646" s="6"/>
      <c r="I14646" s="6"/>
      <c r="J14646" s="6"/>
    </row>
    <row r="14647" spans="3:10" x14ac:dyDescent="0.25">
      <c r="C14647" s="7">
        <v>43369.958333333336</v>
      </c>
      <c r="D14647" s="8">
        <v>12338.66</v>
      </c>
      <c r="E14647" s="8">
        <v>12345.02</v>
      </c>
      <c r="F14647" s="8">
        <v>12329.12</v>
      </c>
      <c r="G14647" s="8">
        <v>12336.54</v>
      </c>
      <c r="H14647" s="8"/>
      <c r="I14647" s="8"/>
      <c r="J14647" s="8"/>
    </row>
    <row r="14648" spans="3:10" x14ac:dyDescent="0.25">
      <c r="C14648" s="5">
        <v>43370.041666666664</v>
      </c>
      <c r="D14648" s="6">
        <v>12337.59</v>
      </c>
      <c r="E14648" s="6">
        <v>12349.13</v>
      </c>
      <c r="F14648" s="6">
        <v>12333.36</v>
      </c>
      <c r="G14648" s="6">
        <v>12348.07</v>
      </c>
      <c r="H14648" s="6"/>
      <c r="I14648" s="6"/>
      <c r="J14648" s="6"/>
    </row>
    <row r="14649" spans="3:10" x14ac:dyDescent="0.25">
      <c r="C14649" s="7">
        <v>43370.083333333336</v>
      </c>
      <c r="D14649" s="8">
        <v>12349.12</v>
      </c>
      <c r="E14649" s="8">
        <v>12349.18</v>
      </c>
      <c r="F14649" s="8">
        <v>12340.76</v>
      </c>
      <c r="G14649" s="8">
        <v>12347.12</v>
      </c>
      <c r="H14649" s="8"/>
      <c r="I14649" s="8"/>
      <c r="J14649" s="8"/>
    </row>
    <row r="14650" spans="3:10" x14ac:dyDescent="0.25">
      <c r="C14650" s="5">
        <v>43370.125</v>
      </c>
      <c r="D14650" s="6">
        <v>12346.06</v>
      </c>
      <c r="E14650" s="6">
        <v>12350.3</v>
      </c>
      <c r="F14650" s="6">
        <v>12342.88</v>
      </c>
      <c r="G14650" s="6">
        <v>12349.23</v>
      </c>
      <c r="H14650" s="6"/>
      <c r="I14650" s="6"/>
      <c r="J14650" s="6"/>
    </row>
    <row r="14651" spans="3:10" x14ac:dyDescent="0.25">
      <c r="C14651" s="7">
        <v>43370.166666666664</v>
      </c>
      <c r="D14651" s="8">
        <v>12349.04</v>
      </c>
      <c r="E14651" s="8">
        <v>12352.21</v>
      </c>
      <c r="F14651" s="8">
        <v>12345.85</v>
      </c>
      <c r="G14651" s="8">
        <v>12352.21</v>
      </c>
      <c r="H14651" s="8"/>
      <c r="I14651" s="8"/>
      <c r="J14651" s="8"/>
    </row>
    <row r="14652" spans="3:10" x14ac:dyDescent="0.25">
      <c r="C14652" s="5">
        <v>43370.208333333336</v>
      </c>
      <c r="D14652" s="6">
        <v>12351.15</v>
      </c>
      <c r="E14652" s="6">
        <v>12355.41</v>
      </c>
      <c r="F14652" s="6">
        <v>12349.03</v>
      </c>
      <c r="G14652" s="6">
        <v>12353.29</v>
      </c>
      <c r="H14652" s="6"/>
      <c r="I14652" s="6"/>
      <c r="J14652" s="6"/>
    </row>
    <row r="14653" spans="3:10" x14ac:dyDescent="0.25">
      <c r="C14653" s="7">
        <v>43370.25</v>
      </c>
      <c r="D14653" s="8">
        <v>12354.35</v>
      </c>
      <c r="E14653" s="8">
        <v>12354.35</v>
      </c>
      <c r="F14653" s="8">
        <v>12337.51</v>
      </c>
      <c r="G14653" s="8">
        <v>12341.75</v>
      </c>
      <c r="H14653" s="8"/>
      <c r="I14653" s="8"/>
      <c r="J14653" s="8"/>
    </row>
    <row r="14654" spans="3:10" x14ac:dyDescent="0.25">
      <c r="C14654" s="5">
        <v>43370.291666666664</v>
      </c>
      <c r="D14654" s="6">
        <v>12341.71</v>
      </c>
      <c r="E14654" s="6">
        <v>12344.07</v>
      </c>
      <c r="F14654" s="6">
        <v>12338.53</v>
      </c>
      <c r="G14654" s="6">
        <v>12343.01</v>
      </c>
      <c r="H14654" s="6"/>
      <c r="I14654" s="6"/>
      <c r="J14654" s="6"/>
    </row>
    <row r="14655" spans="3:10" x14ac:dyDescent="0.25">
      <c r="C14655" s="7">
        <v>43370.333333333336</v>
      </c>
      <c r="D14655" s="8">
        <v>12344.07</v>
      </c>
      <c r="E14655" s="8">
        <v>12346.24</v>
      </c>
      <c r="F14655" s="8">
        <v>12323.67</v>
      </c>
      <c r="G14655" s="8">
        <v>12332.73</v>
      </c>
      <c r="H14655" s="8"/>
      <c r="I14655" s="8"/>
      <c r="J14655" s="8"/>
    </row>
    <row r="14656" spans="3:10" x14ac:dyDescent="0.25">
      <c r="C14656" s="5">
        <v>43370.375</v>
      </c>
      <c r="D14656" s="6">
        <v>12318.88</v>
      </c>
      <c r="E14656" s="6">
        <v>12334.54</v>
      </c>
      <c r="F14656" s="6">
        <v>12316.12</v>
      </c>
      <c r="G14656" s="6">
        <v>12330.63</v>
      </c>
      <c r="H14656" s="6"/>
      <c r="I14656" s="6"/>
      <c r="J14656" s="6"/>
    </row>
    <row r="14657" spans="3:10" x14ac:dyDescent="0.25">
      <c r="C14657" s="7">
        <v>43370.416666666664</v>
      </c>
      <c r="D14657" s="8">
        <v>12330.18</v>
      </c>
      <c r="E14657" s="8">
        <v>12344.93</v>
      </c>
      <c r="F14657" s="8">
        <v>12272.18</v>
      </c>
      <c r="G14657" s="8">
        <v>12278.28</v>
      </c>
      <c r="H14657" s="8"/>
      <c r="I14657" s="8"/>
      <c r="J14657" s="8"/>
    </row>
    <row r="14658" spans="3:10" x14ac:dyDescent="0.25">
      <c r="C14658" s="5">
        <v>43370.458333333336</v>
      </c>
      <c r="D14658" s="6">
        <v>12278.53</v>
      </c>
      <c r="E14658" s="6">
        <v>12343.7</v>
      </c>
      <c r="F14658" s="6">
        <v>12277.03</v>
      </c>
      <c r="G14658" s="6">
        <v>12313.79</v>
      </c>
      <c r="H14658" s="6"/>
      <c r="I14658" s="6"/>
      <c r="J14658" s="6"/>
    </row>
    <row r="14659" spans="3:10" x14ac:dyDescent="0.25">
      <c r="C14659" s="7">
        <v>43370.5</v>
      </c>
      <c r="D14659" s="8">
        <v>12314.04</v>
      </c>
      <c r="E14659" s="8">
        <v>12335.95</v>
      </c>
      <c r="F14659" s="8">
        <v>12301.24</v>
      </c>
      <c r="G14659" s="8">
        <v>12325.73</v>
      </c>
      <c r="H14659" s="8"/>
      <c r="I14659" s="8"/>
      <c r="J14659" s="8"/>
    </row>
    <row r="14660" spans="3:10" x14ac:dyDescent="0.25">
      <c r="C14660" s="5">
        <v>43370.541666666664</v>
      </c>
      <c r="D14660" s="6">
        <v>12325.48</v>
      </c>
      <c r="E14660" s="6">
        <v>12374.15</v>
      </c>
      <c r="F14660" s="6">
        <v>12324.72</v>
      </c>
      <c r="G14660" s="6">
        <v>12369.25</v>
      </c>
      <c r="H14660" s="6"/>
      <c r="I14660" s="6"/>
      <c r="J14660" s="6"/>
    </row>
    <row r="14661" spans="3:10" x14ac:dyDescent="0.25">
      <c r="C14661" s="7">
        <v>43370.583333333336</v>
      </c>
      <c r="D14661" s="8">
        <v>12369.5</v>
      </c>
      <c r="E14661" s="8">
        <v>12389.44</v>
      </c>
      <c r="F14661" s="8">
        <v>12362.23</v>
      </c>
      <c r="G14661" s="8">
        <v>12368.05</v>
      </c>
      <c r="H14661" s="8"/>
      <c r="I14661" s="8"/>
      <c r="J14661" s="8"/>
    </row>
    <row r="14662" spans="3:10" x14ac:dyDescent="0.25">
      <c r="C14662" s="5">
        <v>43370.625</v>
      </c>
      <c r="D14662" s="6">
        <v>12368.55</v>
      </c>
      <c r="E14662" s="6">
        <v>12431.59</v>
      </c>
      <c r="F14662" s="6">
        <v>12366.3</v>
      </c>
      <c r="G14662" s="6">
        <v>12422.55</v>
      </c>
      <c r="H14662" s="6"/>
      <c r="I14662" s="6"/>
      <c r="J14662" s="6"/>
    </row>
    <row r="14663" spans="3:10" x14ac:dyDescent="0.25">
      <c r="C14663" s="7">
        <v>43370.666666666664</v>
      </c>
      <c r="D14663" s="8">
        <v>12423.05</v>
      </c>
      <c r="E14663" s="8">
        <v>12440.39</v>
      </c>
      <c r="F14663" s="8">
        <v>12400.62</v>
      </c>
      <c r="G14663" s="8">
        <v>12417.18</v>
      </c>
      <c r="H14663" s="8"/>
      <c r="I14663" s="8"/>
      <c r="J14663" s="8"/>
    </row>
    <row r="14664" spans="3:10" x14ac:dyDescent="0.25">
      <c r="C14664" s="5">
        <v>43370.708333333336</v>
      </c>
      <c r="D14664" s="6">
        <v>12416.42</v>
      </c>
      <c r="E14664" s="6">
        <v>12457.63</v>
      </c>
      <c r="F14664" s="6">
        <v>12409.53</v>
      </c>
      <c r="G14664" s="6">
        <v>12442.74</v>
      </c>
      <c r="H14664" s="6"/>
      <c r="I14664" s="6"/>
      <c r="J14664" s="6"/>
    </row>
    <row r="14665" spans="3:10" x14ac:dyDescent="0.25">
      <c r="C14665" s="7">
        <v>43370.75</v>
      </c>
      <c r="D14665" s="8">
        <v>12443.49</v>
      </c>
      <c r="E14665" s="8">
        <v>12455.44</v>
      </c>
      <c r="F14665" s="8">
        <v>12429.86</v>
      </c>
      <c r="G14665" s="8">
        <v>12449.39</v>
      </c>
      <c r="H14665" s="8"/>
      <c r="I14665" s="8"/>
      <c r="J14665" s="8"/>
    </row>
    <row r="14666" spans="3:10" x14ac:dyDescent="0.25">
      <c r="C14666" s="5">
        <v>43370.791666666664</v>
      </c>
      <c r="D14666" s="6">
        <v>12449.64</v>
      </c>
      <c r="E14666" s="6">
        <v>12458.11</v>
      </c>
      <c r="F14666" s="6">
        <v>12447.9</v>
      </c>
      <c r="G14666" s="6">
        <v>12453.89</v>
      </c>
      <c r="H14666" s="6"/>
      <c r="I14666" s="6"/>
      <c r="J14666" s="6"/>
    </row>
    <row r="14667" spans="3:10" x14ac:dyDescent="0.25">
      <c r="C14667" s="7">
        <v>43370.833333333336</v>
      </c>
      <c r="D14667" s="8">
        <v>12454.64</v>
      </c>
      <c r="E14667" s="8">
        <v>12454.64</v>
      </c>
      <c r="F14667" s="8">
        <v>12435.36</v>
      </c>
      <c r="G14667" s="8">
        <v>12448.13</v>
      </c>
      <c r="H14667" s="8"/>
      <c r="I14667" s="8"/>
      <c r="J14667" s="8"/>
    </row>
    <row r="14668" spans="3:10" x14ac:dyDescent="0.25">
      <c r="C14668" s="5">
        <v>43370.875</v>
      </c>
      <c r="D14668" s="6">
        <v>12448.13</v>
      </c>
      <c r="E14668" s="6">
        <v>12448.38</v>
      </c>
      <c r="F14668" s="6">
        <v>12431.85</v>
      </c>
      <c r="G14668" s="6">
        <v>12432.6</v>
      </c>
      <c r="H14668" s="6"/>
      <c r="I14668" s="6"/>
      <c r="J14668" s="6"/>
    </row>
    <row r="14669" spans="3:10" x14ac:dyDescent="0.25">
      <c r="C14669" s="7">
        <v>43370.916666666664</v>
      </c>
      <c r="D14669" s="8">
        <v>12432.35</v>
      </c>
      <c r="E14669" s="8">
        <v>12435.36</v>
      </c>
      <c r="F14669" s="8">
        <v>12398.57</v>
      </c>
      <c r="G14669" s="8">
        <v>12417.83</v>
      </c>
      <c r="H14669" s="8"/>
      <c r="I14669" s="8"/>
      <c r="J14669" s="8"/>
    </row>
    <row r="14670" spans="3:10" x14ac:dyDescent="0.25">
      <c r="C14670" s="5">
        <v>43370.958333333336</v>
      </c>
      <c r="D14670" s="6">
        <v>12411.38</v>
      </c>
      <c r="E14670" s="6">
        <v>12422.01</v>
      </c>
      <c r="F14670" s="6">
        <v>12411.38</v>
      </c>
      <c r="G14670" s="6">
        <v>12420.94</v>
      </c>
      <c r="H14670" s="6"/>
      <c r="I14670" s="6"/>
      <c r="J14670" s="6"/>
    </row>
    <row r="14671" spans="3:10" x14ac:dyDescent="0.25">
      <c r="C14671" s="7">
        <v>43371.041666666664</v>
      </c>
      <c r="D14671" s="8">
        <v>12424.12</v>
      </c>
      <c r="E14671" s="8">
        <v>12426.25</v>
      </c>
      <c r="F14671" s="8">
        <v>12419.87</v>
      </c>
      <c r="G14671" s="8">
        <v>12420.93</v>
      </c>
      <c r="H14671" s="8"/>
      <c r="I14671" s="8"/>
      <c r="J14671" s="8"/>
    </row>
    <row r="14672" spans="3:10" x14ac:dyDescent="0.25">
      <c r="C14672" s="5">
        <v>43371.083333333336</v>
      </c>
      <c r="D14672" s="6">
        <v>12421.99</v>
      </c>
      <c r="E14672" s="6">
        <v>12425.18</v>
      </c>
      <c r="F14672" s="6">
        <v>12417.73</v>
      </c>
      <c r="G14672" s="6">
        <v>12419.86</v>
      </c>
      <c r="H14672" s="6"/>
      <c r="I14672" s="6"/>
      <c r="J14672" s="6"/>
    </row>
    <row r="14673" spans="3:10" x14ac:dyDescent="0.25">
      <c r="C14673" s="7">
        <v>43371.125</v>
      </c>
      <c r="D14673" s="8">
        <v>12418.8</v>
      </c>
      <c r="E14673" s="8">
        <v>12423.05</v>
      </c>
      <c r="F14673" s="8">
        <v>12410.41</v>
      </c>
      <c r="G14673" s="8">
        <v>12416.79</v>
      </c>
      <c r="H14673" s="8"/>
      <c r="I14673" s="8"/>
      <c r="J14673" s="8"/>
    </row>
    <row r="14674" spans="3:10" x14ac:dyDescent="0.25">
      <c r="C14674" s="5">
        <v>43371.166666666664</v>
      </c>
      <c r="D14674" s="6">
        <v>12416.53</v>
      </c>
      <c r="E14674" s="6">
        <v>12427.1</v>
      </c>
      <c r="F14674" s="6">
        <v>12416.53</v>
      </c>
      <c r="G14674" s="6">
        <v>12421.72</v>
      </c>
      <c r="H14674" s="6"/>
      <c r="I14674" s="6"/>
      <c r="J14674" s="6"/>
    </row>
    <row r="14675" spans="3:10" x14ac:dyDescent="0.25">
      <c r="C14675" s="7">
        <v>43371.208333333336</v>
      </c>
      <c r="D14675" s="8">
        <v>12422.78</v>
      </c>
      <c r="E14675" s="8">
        <v>12430.22</v>
      </c>
      <c r="F14675" s="8">
        <v>12421.72</v>
      </c>
      <c r="G14675" s="8">
        <v>12426.96</v>
      </c>
      <c r="H14675" s="8"/>
      <c r="I14675" s="8"/>
      <c r="J14675" s="8"/>
    </row>
    <row r="14676" spans="3:10" x14ac:dyDescent="0.25">
      <c r="C14676" s="5">
        <v>43371.25</v>
      </c>
      <c r="D14676" s="6">
        <v>12427.49</v>
      </c>
      <c r="E14676" s="6">
        <v>12431.21</v>
      </c>
      <c r="F14676" s="6">
        <v>12424.83</v>
      </c>
      <c r="G14676" s="6">
        <v>12425.89</v>
      </c>
      <c r="H14676" s="6"/>
      <c r="I14676" s="6"/>
      <c r="J14676" s="6"/>
    </row>
    <row r="14677" spans="3:10" x14ac:dyDescent="0.25">
      <c r="C14677" s="7">
        <v>43371.291666666664</v>
      </c>
      <c r="D14677" s="8">
        <v>12425.87</v>
      </c>
      <c r="E14677" s="8">
        <v>12428</v>
      </c>
      <c r="F14677" s="8">
        <v>12419.86</v>
      </c>
      <c r="G14677" s="8">
        <v>12427.17</v>
      </c>
      <c r="H14677" s="8"/>
      <c r="I14677" s="8"/>
      <c r="J14677" s="8"/>
    </row>
    <row r="14678" spans="3:10" x14ac:dyDescent="0.25">
      <c r="C14678" s="5">
        <v>43371.333333333336</v>
      </c>
      <c r="D14678" s="6">
        <v>12426.11</v>
      </c>
      <c r="E14678" s="6">
        <v>12427.17</v>
      </c>
      <c r="F14678" s="6">
        <v>12419.29</v>
      </c>
      <c r="G14678" s="6">
        <v>12425.83</v>
      </c>
      <c r="H14678" s="6"/>
      <c r="I14678" s="6"/>
      <c r="J14678" s="6"/>
    </row>
    <row r="14679" spans="3:10" x14ac:dyDescent="0.25">
      <c r="C14679" s="7">
        <v>43371.375</v>
      </c>
      <c r="D14679" s="8">
        <v>12429.92</v>
      </c>
      <c r="E14679" s="8">
        <v>12433.3</v>
      </c>
      <c r="F14679" s="8">
        <v>12389.17</v>
      </c>
      <c r="G14679" s="8">
        <v>12391.17</v>
      </c>
      <c r="H14679" s="8"/>
      <c r="I14679" s="8"/>
      <c r="J14679" s="8"/>
    </row>
    <row r="14680" spans="3:10" x14ac:dyDescent="0.25">
      <c r="C14680" s="5">
        <v>43371.416666666664</v>
      </c>
      <c r="D14680" s="6">
        <v>12386.35</v>
      </c>
      <c r="E14680" s="6">
        <v>12393.43</v>
      </c>
      <c r="F14680" s="6">
        <v>12313.79</v>
      </c>
      <c r="G14680" s="6">
        <v>12335.31</v>
      </c>
      <c r="H14680" s="6"/>
      <c r="I14680" s="6"/>
      <c r="J14680" s="6"/>
    </row>
    <row r="14681" spans="3:10" x14ac:dyDescent="0.25">
      <c r="C14681" s="7">
        <v>43371.458333333336</v>
      </c>
      <c r="D14681" s="8">
        <v>12335.06</v>
      </c>
      <c r="E14681" s="8">
        <v>12362.25</v>
      </c>
      <c r="F14681" s="8">
        <v>12326.45</v>
      </c>
      <c r="G14681" s="8">
        <v>12353.18</v>
      </c>
      <c r="H14681" s="8"/>
      <c r="I14681" s="8"/>
      <c r="J14681" s="8"/>
    </row>
    <row r="14682" spans="3:10" x14ac:dyDescent="0.25">
      <c r="C14682" s="5">
        <v>43371.5</v>
      </c>
      <c r="D14682" s="6">
        <v>12353.68</v>
      </c>
      <c r="E14682" s="6">
        <v>12355.8</v>
      </c>
      <c r="F14682" s="6">
        <v>12337.68</v>
      </c>
      <c r="G14682" s="6">
        <v>12344.65</v>
      </c>
      <c r="H14682" s="6"/>
      <c r="I14682" s="6"/>
      <c r="J14682" s="6"/>
    </row>
    <row r="14683" spans="3:10" x14ac:dyDescent="0.25">
      <c r="C14683" s="7">
        <v>43371.541666666664</v>
      </c>
      <c r="D14683" s="8">
        <v>12345.14</v>
      </c>
      <c r="E14683" s="8">
        <v>12346.52</v>
      </c>
      <c r="F14683" s="8">
        <v>12232.77</v>
      </c>
      <c r="G14683" s="8">
        <v>12280.95</v>
      </c>
      <c r="H14683" s="8"/>
      <c r="I14683" s="8"/>
      <c r="J14683" s="8"/>
    </row>
    <row r="14684" spans="3:10" x14ac:dyDescent="0.25">
      <c r="C14684" s="5">
        <v>43371.583333333336</v>
      </c>
      <c r="D14684" s="6">
        <v>12279.95</v>
      </c>
      <c r="E14684" s="6">
        <v>12280.95</v>
      </c>
      <c r="F14684" s="6">
        <v>12196.39</v>
      </c>
      <c r="G14684" s="6">
        <v>12227.5</v>
      </c>
      <c r="H14684" s="6"/>
      <c r="I14684" s="6"/>
      <c r="J14684" s="6"/>
    </row>
    <row r="14685" spans="3:10" x14ac:dyDescent="0.25">
      <c r="C14685" s="7">
        <v>43371.625</v>
      </c>
      <c r="D14685" s="8">
        <v>12227.25</v>
      </c>
      <c r="E14685" s="8">
        <v>12227.99</v>
      </c>
      <c r="F14685" s="8">
        <v>12189.12</v>
      </c>
      <c r="G14685" s="8">
        <v>12210.05</v>
      </c>
      <c r="H14685" s="8"/>
      <c r="I14685" s="8"/>
      <c r="J14685" s="8"/>
    </row>
    <row r="14686" spans="3:10" x14ac:dyDescent="0.25">
      <c r="C14686" s="5">
        <v>43371.666666666664</v>
      </c>
      <c r="D14686" s="6">
        <v>12210.06</v>
      </c>
      <c r="E14686" s="6">
        <v>12241.46</v>
      </c>
      <c r="F14686" s="6">
        <v>12206.45</v>
      </c>
      <c r="G14686" s="6">
        <v>12234.94</v>
      </c>
      <c r="H14686" s="6"/>
      <c r="I14686" s="6"/>
      <c r="J14686" s="6"/>
    </row>
    <row r="14687" spans="3:10" x14ac:dyDescent="0.25">
      <c r="C14687" s="7">
        <v>43371.708333333336</v>
      </c>
      <c r="D14687" s="8">
        <v>12234.44</v>
      </c>
      <c r="E14687" s="8">
        <v>12272.81</v>
      </c>
      <c r="F14687" s="8">
        <v>12225.92</v>
      </c>
      <c r="G14687" s="8">
        <v>12262.22</v>
      </c>
      <c r="H14687" s="8"/>
      <c r="I14687" s="8"/>
      <c r="J14687" s="8"/>
    </row>
    <row r="14688" spans="3:10" x14ac:dyDescent="0.25">
      <c r="C14688" s="5">
        <v>43371.75</v>
      </c>
      <c r="D14688" s="6">
        <v>12262.47</v>
      </c>
      <c r="E14688" s="6">
        <v>12274.85</v>
      </c>
      <c r="F14688" s="6">
        <v>12218.39</v>
      </c>
      <c r="G14688" s="6">
        <v>12220.12</v>
      </c>
      <c r="H14688" s="6"/>
      <c r="I14688" s="6"/>
      <c r="J14688" s="6"/>
    </row>
    <row r="14689" spans="3:10" x14ac:dyDescent="0.25">
      <c r="C14689" s="7">
        <v>43371.791666666664</v>
      </c>
      <c r="D14689" s="8">
        <v>12220.38</v>
      </c>
      <c r="E14689" s="8">
        <v>12229.63</v>
      </c>
      <c r="F14689" s="8">
        <v>12207.01</v>
      </c>
      <c r="G14689" s="8">
        <v>12219.77</v>
      </c>
      <c r="H14689" s="8"/>
      <c r="I14689" s="8"/>
      <c r="J14689" s="8"/>
    </row>
    <row r="14690" spans="3:10" x14ac:dyDescent="0.25">
      <c r="C14690" s="5">
        <v>43371.833333333336</v>
      </c>
      <c r="D14690" s="6">
        <v>12219.27</v>
      </c>
      <c r="E14690" s="6">
        <v>12233.53</v>
      </c>
      <c r="F14690" s="6">
        <v>12215.27</v>
      </c>
      <c r="G14690" s="6">
        <v>12225.77</v>
      </c>
      <c r="H14690" s="6"/>
      <c r="I14690" s="6"/>
      <c r="J14690" s="6"/>
    </row>
    <row r="14691" spans="3:10" x14ac:dyDescent="0.25">
      <c r="C14691" s="7">
        <v>43371.875</v>
      </c>
      <c r="D14691" s="8">
        <v>12225.52</v>
      </c>
      <c r="E14691" s="8">
        <v>12227.27</v>
      </c>
      <c r="F14691" s="8">
        <v>12210.25</v>
      </c>
      <c r="G14691" s="8">
        <v>12212.75</v>
      </c>
      <c r="H14691" s="8"/>
      <c r="I14691" s="8"/>
      <c r="J14691" s="8"/>
    </row>
    <row r="14692" spans="3:10" x14ac:dyDescent="0.25">
      <c r="C14692" s="5">
        <v>43371.916666666664</v>
      </c>
      <c r="D14692" s="6">
        <v>12213</v>
      </c>
      <c r="E14692" s="6">
        <v>12226.26</v>
      </c>
      <c r="F14692" s="6">
        <v>12204.48</v>
      </c>
      <c r="G14692" s="6">
        <v>12213.74</v>
      </c>
      <c r="H14692" s="6"/>
      <c r="I14692" s="6"/>
      <c r="J14692" s="6"/>
    </row>
    <row r="14693" spans="3:10" x14ac:dyDescent="0.25">
      <c r="C14693" s="7">
        <v>43374.041666666664</v>
      </c>
      <c r="D14693" s="8">
        <v>12227.16</v>
      </c>
      <c r="E14693" s="8">
        <v>12258.18</v>
      </c>
      <c r="F14693" s="8">
        <v>12227.16</v>
      </c>
      <c r="G14693" s="8">
        <v>12249.68</v>
      </c>
      <c r="H14693" s="8"/>
      <c r="I14693" s="8"/>
      <c r="J14693" s="8"/>
    </row>
    <row r="14694" spans="3:10" x14ac:dyDescent="0.25">
      <c r="C14694" s="5">
        <v>43374.083333333336</v>
      </c>
      <c r="D14694" s="6">
        <v>12250.2</v>
      </c>
      <c r="E14694" s="6">
        <v>12272.43</v>
      </c>
      <c r="F14694" s="6">
        <v>12249.68</v>
      </c>
      <c r="G14694" s="6">
        <v>12266.19</v>
      </c>
      <c r="H14694" s="6"/>
      <c r="I14694" s="6"/>
      <c r="J14694" s="6"/>
    </row>
    <row r="14695" spans="3:10" x14ac:dyDescent="0.25">
      <c r="C14695" s="7">
        <v>43374.125</v>
      </c>
      <c r="D14695" s="8">
        <v>12265.14</v>
      </c>
      <c r="E14695" s="8">
        <v>12266.92</v>
      </c>
      <c r="F14695" s="8">
        <v>12259.59</v>
      </c>
      <c r="G14695" s="8">
        <v>12265.87</v>
      </c>
      <c r="H14695" s="8"/>
      <c r="I14695" s="8"/>
      <c r="J14695" s="8"/>
    </row>
    <row r="14696" spans="3:10" x14ac:dyDescent="0.25">
      <c r="C14696" s="5">
        <v>43374.166666666664</v>
      </c>
      <c r="D14696" s="6">
        <v>12265.32</v>
      </c>
      <c r="E14696" s="6">
        <v>12268.46</v>
      </c>
      <c r="F14696" s="6">
        <v>12260.17</v>
      </c>
      <c r="G14696" s="6">
        <v>12264.36</v>
      </c>
      <c r="H14696" s="6"/>
      <c r="I14696" s="6"/>
      <c r="J14696" s="6"/>
    </row>
    <row r="14697" spans="3:10" x14ac:dyDescent="0.25">
      <c r="C14697" s="7">
        <v>43374.208333333336</v>
      </c>
      <c r="D14697" s="8">
        <v>12265.4</v>
      </c>
      <c r="E14697" s="8">
        <v>12303.53</v>
      </c>
      <c r="F14697" s="8">
        <v>12265.4</v>
      </c>
      <c r="G14697" s="8">
        <v>12289.8</v>
      </c>
      <c r="H14697" s="8"/>
      <c r="I14697" s="8"/>
      <c r="J14697" s="8"/>
    </row>
    <row r="14698" spans="3:10" x14ac:dyDescent="0.25">
      <c r="C14698" s="5">
        <v>43374.25</v>
      </c>
      <c r="D14698" s="6">
        <v>12290.84</v>
      </c>
      <c r="E14698" s="6">
        <v>12290.84</v>
      </c>
      <c r="F14698" s="6">
        <v>12285.29</v>
      </c>
      <c r="G14698" s="6">
        <v>12286.33</v>
      </c>
      <c r="H14698" s="6"/>
      <c r="I14698" s="6"/>
      <c r="J14698" s="6"/>
    </row>
    <row r="14699" spans="3:10" x14ac:dyDescent="0.25">
      <c r="C14699" s="7">
        <v>43374.291666666664</v>
      </c>
      <c r="D14699" s="8">
        <v>12287.38</v>
      </c>
      <c r="E14699" s="8">
        <v>12292.47</v>
      </c>
      <c r="F14699" s="8">
        <v>12285.14</v>
      </c>
      <c r="G14699" s="8">
        <v>12291.42</v>
      </c>
      <c r="H14699" s="8"/>
      <c r="I14699" s="8"/>
      <c r="J14699" s="8"/>
    </row>
    <row r="14700" spans="3:10" x14ac:dyDescent="0.25">
      <c r="C14700" s="5">
        <v>43374.333333333336</v>
      </c>
      <c r="D14700" s="6">
        <v>12290.37</v>
      </c>
      <c r="E14700" s="6">
        <v>12291.42</v>
      </c>
      <c r="F14700" s="6">
        <v>12264.15</v>
      </c>
      <c r="G14700" s="6">
        <v>12264.68</v>
      </c>
      <c r="H14700" s="6"/>
      <c r="I14700" s="6"/>
      <c r="J14700" s="6"/>
    </row>
    <row r="14701" spans="3:10" x14ac:dyDescent="0.25">
      <c r="C14701" s="7">
        <v>43374.375</v>
      </c>
      <c r="D14701" s="8">
        <v>12248.16</v>
      </c>
      <c r="E14701" s="8">
        <v>12268.76</v>
      </c>
      <c r="F14701" s="8">
        <v>12243.77</v>
      </c>
      <c r="G14701" s="8">
        <v>12263.13</v>
      </c>
      <c r="H14701" s="8"/>
      <c r="I14701" s="8"/>
      <c r="J14701" s="8"/>
    </row>
    <row r="14702" spans="3:10" x14ac:dyDescent="0.25">
      <c r="C14702" s="5">
        <v>43374.416666666664</v>
      </c>
      <c r="D14702" s="6">
        <v>12261.46</v>
      </c>
      <c r="E14702" s="6">
        <v>12325.56</v>
      </c>
      <c r="F14702" s="6">
        <v>12252</v>
      </c>
      <c r="G14702" s="6">
        <v>12315.81</v>
      </c>
      <c r="H14702" s="6"/>
      <c r="I14702" s="6"/>
      <c r="J14702" s="6"/>
    </row>
    <row r="14703" spans="3:10" x14ac:dyDescent="0.25">
      <c r="C14703" s="7">
        <v>43374.458333333336</v>
      </c>
      <c r="D14703" s="8">
        <v>12316.31</v>
      </c>
      <c r="E14703" s="8">
        <v>12342.7</v>
      </c>
      <c r="F14703" s="8">
        <v>12304.12</v>
      </c>
      <c r="G14703" s="8">
        <v>12335.79</v>
      </c>
      <c r="H14703" s="8"/>
      <c r="I14703" s="8"/>
      <c r="J14703" s="8"/>
    </row>
    <row r="14704" spans="3:10" x14ac:dyDescent="0.25">
      <c r="C14704" s="5">
        <v>43374.5</v>
      </c>
      <c r="D14704" s="6">
        <v>12335.8</v>
      </c>
      <c r="E14704" s="6">
        <v>12341.63</v>
      </c>
      <c r="F14704" s="6">
        <v>12319.52</v>
      </c>
      <c r="G14704" s="6">
        <v>12332.95</v>
      </c>
      <c r="H14704" s="6"/>
      <c r="I14704" s="6"/>
      <c r="J14704" s="6"/>
    </row>
    <row r="14705" spans="3:10" x14ac:dyDescent="0.25">
      <c r="C14705" s="7">
        <v>43374.541666666664</v>
      </c>
      <c r="D14705" s="8">
        <v>12332.45</v>
      </c>
      <c r="E14705" s="8">
        <v>12333.9</v>
      </c>
      <c r="F14705" s="8">
        <v>12306.05</v>
      </c>
      <c r="G14705" s="8">
        <v>12319.89</v>
      </c>
      <c r="H14705" s="8"/>
      <c r="I14705" s="8"/>
      <c r="J14705" s="8"/>
    </row>
    <row r="14706" spans="3:10" x14ac:dyDescent="0.25">
      <c r="C14706" s="5">
        <v>43374.583333333336</v>
      </c>
      <c r="D14706" s="6">
        <v>12318.89</v>
      </c>
      <c r="E14706" s="6">
        <v>12323.06</v>
      </c>
      <c r="F14706" s="6">
        <v>12298.2</v>
      </c>
      <c r="G14706" s="6">
        <v>12308.19</v>
      </c>
      <c r="H14706" s="6"/>
      <c r="I14706" s="6"/>
      <c r="J14706" s="6"/>
    </row>
    <row r="14707" spans="3:10" x14ac:dyDescent="0.25">
      <c r="C14707" s="7">
        <v>43374.625</v>
      </c>
      <c r="D14707" s="8">
        <v>12308.69</v>
      </c>
      <c r="E14707" s="8">
        <v>12363.72</v>
      </c>
      <c r="F14707" s="8">
        <v>12303.75</v>
      </c>
      <c r="G14707" s="8">
        <v>12350.82</v>
      </c>
      <c r="H14707" s="8"/>
      <c r="I14707" s="8"/>
      <c r="J14707" s="8"/>
    </row>
    <row r="14708" spans="3:10" x14ac:dyDescent="0.25">
      <c r="C14708" s="5">
        <v>43374.666666666664</v>
      </c>
      <c r="D14708" s="6">
        <v>12350.83</v>
      </c>
      <c r="E14708" s="6">
        <v>12357.87</v>
      </c>
      <c r="F14708" s="6">
        <v>12333.19</v>
      </c>
      <c r="G14708" s="6">
        <v>12352.7</v>
      </c>
      <c r="H14708" s="6"/>
      <c r="I14708" s="6"/>
      <c r="J14708" s="6"/>
    </row>
    <row r="14709" spans="3:10" x14ac:dyDescent="0.25">
      <c r="C14709" s="7">
        <v>43374.708333333336</v>
      </c>
      <c r="D14709" s="8">
        <v>12352.45</v>
      </c>
      <c r="E14709" s="8">
        <v>12374.22</v>
      </c>
      <c r="F14709" s="8">
        <v>12321.47</v>
      </c>
      <c r="G14709" s="8">
        <v>12329.51</v>
      </c>
      <c r="H14709" s="8"/>
      <c r="I14709" s="8"/>
      <c r="J14709" s="8"/>
    </row>
    <row r="14710" spans="3:10" x14ac:dyDescent="0.25">
      <c r="C14710" s="5">
        <v>43374.75</v>
      </c>
      <c r="D14710" s="6">
        <v>12329.26</v>
      </c>
      <c r="E14710" s="6">
        <v>12347.92</v>
      </c>
      <c r="F14710" s="6">
        <v>12320.77</v>
      </c>
      <c r="G14710" s="6">
        <v>12334.54</v>
      </c>
      <c r="H14710" s="6"/>
      <c r="I14710" s="6"/>
      <c r="J14710" s="6"/>
    </row>
    <row r="14711" spans="3:10" x14ac:dyDescent="0.25">
      <c r="C14711" s="7">
        <v>43374.791666666664</v>
      </c>
      <c r="D14711" s="8">
        <v>12335.04</v>
      </c>
      <c r="E14711" s="8">
        <v>12337.69</v>
      </c>
      <c r="F14711" s="8">
        <v>12315.99</v>
      </c>
      <c r="G14711" s="8">
        <v>12318.88</v>
      </c>
      <c r="H14711" s="8"/>
      <c r="I14711" s="8"/>
      <c r="J14711" s="8"/>
    </row>
    <row r="14712" spans="3:10" x14ac:dyDescent="0.25">
      <c r="C14712" s="5">
        <v>43374.833333333336</v>
      </c>
      <c r="D14712" s="6">
        <v>12319.13</v>
      </c>
      <c r="E14712" s="6">
        <v>12333.89</v>
      </c>
      <c r="F14712" s="6">
        <v>12317.63</v>
      </c>
      <c r="G14712" s="6">
        <v>12327.38</v>
      </c>
      <c r="H14712" s="6"/>
      <c r="I14712" s="6"/>
      <c r="J14712" s="6"/>
    </row>
    <row r="14713" spans="3:10" x14ac:dyDescent="0.25">
      <c r="C14713" s="7">
        <v>43374.875</v>
      </c>
      <c r="D14713" s="8">
        <v>12327.63</v>
      </c>
      <c r="E14713" s="8">
        <v>12327.88</v>
      </c>
      <c r="F14713" s="8">
        <v>12316.36</v>
      </c>
      <c r="G14713" s="8">
        <v>12324.87</v>
      </c>
      <c r="H14713" s="8"/>
      <c r="I14713" s="8"/>
      <c r="J14713" s="8"/>
    </row>
    <row r="14714" spans="3:10" x14ac:dyDescent="0.25">
      <c r="C14714" s="5">
        <v>43374.916666666664</v>
      </c>
      <c r="D14714" s="6">
        <v>12325.12</v>
      </c>
      <c r="E14714" s="6">
        <v>12326.62</v>
      </c>
      <c r="F14714" s="6">
        <v>12305.95</v>
      </c>
      <c r="G14714" s="6">
        <v>12317.26</v>
      </c>
      <c r="H14714" s="6"/>
      <c r="I14714" s="6"/>
      <c r="J14714" s="6"/>
    </row>
    <row r="14715" spans="3:10" x14ac:dyDescent="0.25">
      <c r="C14715" s="7">
        <v>43374.958333333336</v>
      </c>
      <c r="D14715" s="8">
        <v>12314.22</v>
      </c>
      <c r="E14715" s="8">
        <v>12317.9</v>
      </c>
      <c r="F14715" s="8">
        <v>12309.49</v>
      </c>
      <c r="G14715" s="8">
        <v>12309.49</v>
      </c>
      <c r="H14715" s="8"/>
      <c r="I14715" s="8"/>
      <c r="J14715" s="8"/>
    </row>
    <row r="14716" spans="3:10" x14ac:dyDescent="0.25">
      <c r="C14716" s="5">
        <v>43375.041666666664</v>
      </c>
      <c r="D14716" s="6">
        <v>12311.59</v>
      </c>
      <c r="E14716" s="6">
        <v>12320.29</v>
      </c>
      <c r="F14716" s="6">
        <v>12310.53</v>
      </c>
      <c r="G14716" s="6">
        <v>12318.13</v>
      </c>
      <c r="H14716" s="6"/>
      <c r="I14716" s="6"/>
      <c r="J14716" s="6"/>
    </row>
    <row r="14717" spans="3:10" x14ac:dyDescent="0.25">
      <c r="C14717" s="7">
        <v>43375.083333333336</v>
      </c>
      <c r="D14717" s="8">
        <v>12317.08</v>
      </c>
      <c r="E14717" s="8">
        <v>12321.28</v>
      </c>
      <c r="F14717" s="8">
        <v>12316.02</v>
      </c>
      <c r="G14717" s="8">
        <v>12317.07</v>
      </c>
      <c r="H14717" s="8"/>
      <c r="I14717" s="8"/>
      <c r="J14717" s="8"/>
    </row>
    <row r="14718" spans="3:10" x14ac:dyDescent="0.25">
      <c r="C14718" s="5">
        <v>43375.125</v>
      </c>
      <c r="D14718" s="6">
        <v>12318.12</v>
      </c>
      <c r="E14718" s="6">
        <v>12318.62</v>
      </c>
      <c r="F14718" s="6">
        <v>12308.66</v>
      </c>
      <c r="G14718" s="6">
        <v>12315.46</v>
      </c>
      <c r="H14718" s="6"/>
      <c r="I14718" s="6"/>
      <c r="J14718" s="6"/>
    </row>
    <row r="14719" spans="3:10" x14ac:dyDescent="0.25">
      <c r="C14719" s="7">
        <v>43375.166666666664</v>
      </c>
      <c r="D14719" s="8">
        <v>12314.41</v>
      </c>
      <c r="E14719" s="8">
        <v>12314.56</v>
      </c>
      <c r="F14719" s="8">
        <v>12268.46</v>
      </c>
      <c r="G14719" s="8">
        <v>12283.11</v>
      </c>
      <c r="H14719" s="8"/>
      <c r="I14719" s="8"/>
      <c r="J14719" s="8"/>
    </row>
    <row r="14720" spans="3:10" x14ac:dyDescent="0.25">
      <c r="C14720" s="5">
        <v>43375.208333333336</v>
      </c>
      <c r="D14720" s="6">
        <v>12282.06</v>
      </c>
      <c r="E14720" s="6">
        <v>12282.06</v>
      </c>
      <c r="F14720" s="6">
        <v>12264.2</v>
      </c>
      <c r="G14720" s="6">
        <v>12268.95</v>
      </c>
      <c r="H14720" s="6"/>
      <c r="I14720" s="6"/>
      <c r="J14720" s="6"/>
    </row>
    <row r="14721" spans="3:10" x14ac:dyDescent="0.25">
      <c r="C14721" s="7">
        <v>43375.25</v>
      </c>
      <c r="D14721" s="8">
        <v>12270</v>
      </c>
      <c r="E14721" s="8">
        <v>12280.75</v>
      </c>
      <c r="F14721" s="8">
        <v>12268.95</v>
      </c>
      <c r="G14721" s="8">
        <v>12278.65</v>
      </c>
      <c r="H14721" s="8"/>
      <c r="I14721" s="8"/>
      <c r="J14721" s="8"/>
    </row>
    <row r="14722" spans="3:10" x14ac:dyDescent="0.25">
      <c r="C14722" s="5">
        <v>43375.291666666664</v>
      </c>
      <c r="D14722" s="6">
        <v>12278.9</v>
      </c>
      <c r="E14722" s="6">
        <v>12280.16</v>
      </c>
      <c r="F14722" s="6">
        <v>12275.73</v>
      </c>
      <c r="G14722" s="6">
        <v>12276.77</v>
      </c>
      <c r="H14722" s="6"/>
      <c r="I14722" s="6"/>
      <c r="J14722" s="6"/>
    </row>
    <row r="14723" spans="3:10" x14ac:dyDescent="0.25">
      <c r="C14723" s="7">
        <v>43375.333333333336</v>
      </c>
      <c r="D14723" s="8">
        <v>12276.8</v>
      </c>
      <c r="E14723" s="8">
        <v>12280.44</v>
      </c>
      <c r="F14723" s="8">
        <v>12269.49</v>
      </c>
      <c r="G14723" s="8">
        <v>12280.31</v>
      </c>
      <c r="H14723" s="8"/>
      <c r="I14723" s="8"/>
      <c r="J14723" s="8"/>
    </row>
    <row r="14724" spans="3:10" x14ac:dyDescent="0.25">
      <c r="C14724" s="5">
        <v>43375.375</v>
      </c>
      <c r="D14724" s="6">
        <v>12284.95</v>
      </c>
      <c r="E14724" s="6">
        <v>12285.83</v>
      </c>
      <c r="F14724" s="6">
        <v>12242.1</v>
      </c>
      <c r="G14724" s="6">
        <v>12243.49</v>
      </c>
      <c r="H14724" s="6"/>
      <c r="I14724" s="6"/>
      <c r="J14724" s="6"/>
    </row>
    <row r="14725" spans="3:10" x14ac:dyDescent="0.25">
      <c r="C14725" s="7">
        <v>43375.416666666664</v>
      </c>
      <c r="D14725" s="8">
        <v>12240.77</v>
      </c>
      <c r="E14725" s="8">
        <v>12301.53</v>
      </c>
      <c r="F14725" s="8">
        <v>12208.21</v>
      </c>
      <c r="G14725" s="8">
        <v>12296.55</v>
      </c>
      <c r="H14725" s="8"/>
      <c r="I14725" s="8"/>
      <c r="J14725" s="8"/>
    </row>
    <row r="14726" spans="3:10" x14ac:dyDescent="0.25">
      <c r="C14726" s="5">
        <v>43375.458333333336</v>
      </c>
      <c r="D14726" s="6">
        <v>12297.05</v>
      </c>
      <c r="E14726" s="6">
        <v>12297.05</v>
      </c>
      <c r="F14726" s="6">
        <v>12201.61</v>
      </c>
      <c r="G14726" s="6">
        <v>12226.03</v>
      </c>
      <c r="H14726" s="6"/>
      <c r="I14726" s="6"/>
      <c r="J14726" s="6"/>
    </row>
    <row r="14727" spans="3:10" x14ac:dyDescent="0.25">
      <c r="C14727" s="7">
        <v>43375.5</v>
      </c>
      <c r="D14727" s="8">
        <v>12225.78</v>
      </c>
      <c r="E14727" s="8">
        <v>12234.61</v>
      </c>
      <c r="F14727" s="8">
        <v>12206.52</v>
      </c>
      <c r="G14727" s="8">
        <v>12231.95</v>
      </c>
      <c r="H14727" s="8"/>
      <c r="I14727" s="8"/>
      <c r="J14727" s="8"/>
    </row>
    <row r="14728" spans="3:10" x14ac:dyDescent="0.25">
      <c r="C14728" s="5">
        <v>43375.541666666664</v>
      </c>
      <c r="D14728" s="6">
        <v>12232.45</v>
      </c>
      <c r="E14728" s="6">
        <v>12266.17</v>
      </c>
      <c r="F14728" s="6">
        <v>12228.25</v>
      </c>
      <c r="G14728" s="6">
        <v>12241.49</v>
      </c>
      <c r="H14728" s="6"/>
      <c r="I14728" s="6"/>
      <c r="J14728" s="6"/>
    </row>
    <row r="14729" spans="3:10" x14ac:dyDescent="0.25">
      <c r="C14729" s="7">
        <v>43375.583333333336</v>
      </c>
      <c r="D14729" s="8">
        <v>12242.99</v>
      </c>
      <c r="E14729" s="8">
        <v>12268.78</v>
      </c>
      <c r="F14729" s="8">
        <v>12239.11</v>
      </c>
      <c r="G14729" s="8">
        <v>12262.6</v>
      </c>
      <c r="H14729" s="8"/>
      <c r="I14729" s="8"/>
      <c r="J14729" s="8"/>
    </row>
    <row r="14730" spans="3:10" x14ac:dyDescent="0.25">
      <c r="C14730" s="5">
        <v>43375.625</v>
      </c>
      <c r="D14730" s="6">
        <v>12262.35</v>
      </c>
      <c r="E14730" s="6">
        <v>12271.19</v>
      </c>
      <c r="F14730" s="6">
        <v>12248.5</v>
      </c>
      <c r="G14730" s="6">
        <v>12264.84</v>
      </c>
      <c r="H14730" s="6"/>
      <c r="I14730" s="6"/>
      <c r="J14730" s="6"/>
    </row>
    <row r="14731" spans="3:10" x14ac:dyDescent="0.25">
      <c r="C14731" s="7">
        <v>43375.666666666664</v>
      </c>
      <c r="D14731" s="8">
        <v>12265.34</v>
      </c>
      <c r="E14731" s="8">
        <v>12289.84</v>
      </c>
      <c r="F14731" s="8">
        <v>12244.19</v>
      </c>
      <c r="G14731" s="8">
        <v>12253.85</v>
      </c>
      <c r="H14731" s="8"/>
      <c r="I14731" s="8"/>
      <c r="J14731" s="8"/>
    </row>
    <row r="14732" spans="3:10" x14ac:dyDescent="0.25">
      <c r="C14732" s="5">
        <v>43375.708333333336</v>
      </c>
      <c r="D14732" s="6">
        <v>12253.6</v>
      </c>
      <c r="E14732" s="6">
        <v>12270.79</v>
      </c>
      <c r="F14732" s="6">
        <v>12240.66</v>
      </c>
      <c r="G14732" s="6">
        <v>12266.82</v>
      </c>
      <c r="H14732" s="6"/>
      <c r="I14732" s="6"/>
      <c r="J14732" s="6"/>
    </row>
    <row r="14733" spans="3:10" x14ac:dyDescent="0.25">
      <c r="C14733" s="7">
        <v>43375.75</v>
      </c>
      <c r="D14733" s="8">
        <v>12267.07</v>
      </c>
      <c r="E14733" s="8">
        <v>12291.23</v>
      </c>
      <c r="F14733" s="8">
        <v>12264.78</v>
      </c>
      <c r="G14733" s="8">
        <v>12283.86</v>
      </c>
      <c r="H14733" s="8"/>
      <c r="I14733" s="8"/>
      <c r="J14733" s="8"/>
    </row>
    <row r="14734" spans="3:10" x14ac:dyDescent="0.25">
      <c r="C14734" s="5">
        <v>43375.791666666664</v>
      </c>
      <c r="D14734" s="6">
        <v>12283.86</v>
      </c>
      <c r="E14734" s="6">
        <v>12288.99</v>
      </c>
      <c r="F14734" s="6">
        <v>12273.97</v>
      </c>
      <c r="G14734" s="6">
        <v>12279.59</v>
      </c>
      <c r="H14734" s="6"/>
      <c r="I14734" s="6"/>
      <c r="J14734" s="6"/>
    </row>
    <row r="14735" spans="3:10" x14ac:dyDescent="0.25">
      <c r="C14735" s="7">
        <v>43375.833333333336</v>
      </c>
      <c r="D14735" s="8">
        <v>12279.34</v>
      </c>
      <c r="E14735" s="8">
        <v>12294.86</v>
      </c>
      <c r="F14735" s="8">
        <v>12278.84</v>
      </c>
      <c r="G14735" s="8">
        <v>12291.85</v>
      </c>
      <c r="H14735" s="8"/>
      <c r="I14735" s="8"/>
      <c r="J14735" s="8"/>
    </row>
    <row r="14736" spans="3:10" x14ac:dyDescent="0.25">
      <c r="C14736" s="5">
        <v>43375.875</v>
      </c>
      <c r="D14736" s="6">
        <v>12291.6</v>
      </c>
      <c r="E14736" s="6">
        <v>12297.61</v>
      </c>
      <c r="F14736" s="6">
        <v>12275.58</v>
      </c>
      <c r="G14736" s="6">
        <v>12279.58</v>
      </c>
      <c r="H14736" s="6"/>
      <c r="I14736" s="6"/>
      <c r="J14736" s="6"/>
    </row>
    <row r="14737" spans="3:10" x14ac:dyDescent="0.25">
      <c r="C14737" s="7">
        <v>43375.916666666664</v>
      </c>
      <c r="D14737" s="8">
        <v>12279.33</v>
      </c>
      <c r="E14737" s="8">
        <v>12288.09</v>
      </c>
      <c r="F14737" s="8">
        <v>12264.31</v>
      </c>
      <c r="G14737" s="8">
        <v>12273.57</v>
      </c>
      <c r="H14737" s="8"/>
      <c r="I14737" s="8"/>
      <c r="J14737" s="8"/>
    </row>
    <row r="14738" spans="3:10" x14ac:dyDescent="0.25">
      <c r="C14738" s="5">
        <v>43377.375</v>
      </c>
      <c r="D14738" s="6">
        <v>12276.88</v>
      </c>
      <c r="E14738" s="6">
        <v>12288.3</v>
      </c>
      <c r="F14738" s="6">
        <v>12227.15</v>
      </c>
      <c r="G14738" s="6">
        <v>12255.4</v>
      </c>
      <c r="H14738" s="6"/>
      <c r="I14738" s="6"/>
      <c r="J14738" s="6"/>
    </row>
    <row r="14739" spans="3:10" x14ac:dyDescent="0.25">
      <c r="C14739" s="7">
        <v>43377.416666666664</v>
      </c>
      <c r="D14739" s="8">
        <v>12251.18</v>
      </c>
      <c r="E14739" s="8">
        <v>12279.15</v>
      </c>
      <c r="F14739" s="8">
        <v>12174.9</v>
      </c>
      <c r="G14739" s="8">
        <v>12243.65</v>
      </c>
      <c r="H14739" s="8"/>
      <c r="I14739" s="8"/>
      <c r="J14739" s="8"/>
    </row>
    <row r="14740" spans="3:10" x14ac:dyDescent="0.25">
      <c r="C14740" s="5">
        <v>43377.458333333336</v>
      </c>
      <c r="D14740" s="6">
        <v>12243.4</v>
      </c>
      <c r="E14740" s="6">
        <v>12270.9</v>
      </c>
      <c r="F14740" s="6">
        <v>12226.4</v>
      </c>
      <c r="G14740" s="6">
        <v>12251.4</v>
      </c>
      <c r="H14740" s="6"/>
      <c r="I14740" s="6"/>
      <c r="J14740" s="6"/>
    </row>
    <row r="14741" spans="3:10" x14ac:dyDescent="0.25">
      <c r="C14741" s="7">
        <v>43377.5</v>
      </c>
      <c r="D14741" s="8">
        <v>12251.15</v>
      </c>
      <c r="E14741" s="8">
        <v>12265.41</v>
      </c>
      <c r="F14741" s="8">
        <v>12219.65</v>
      </c>
      <c r="G14741" s="8">
        <v>12238.4</v>
      </c>
      <c r="H14741" s="8"/>
      <c r="I14741" s="8"/>
      <c r="J14741" s="8"/>
    </row>
    <row r="14742" spans="3:10" x14ac:dyDescent="0.25">
      <c r="C14742" s="5">
        <v>43377.541666666664</v>
      </c>
      <c r="D14742" s="6">
        <v>12237.9</v>
      </c>
      <c r="E14742" s="6">
        <v>12270.9</v>
      </c>
      <c r="F14742" s="6">
        <v>12235.9</v>
      </c>
      <c r="G14742" s="6">
        <v>12267.9</v>
      </c>
      <c r="H14742" s="6"/>
      <c r="I14742" s="6"/>
      <c r="J14742" s="6"/>
    </row>
    <row r="14743" spans="3:10" x14ac:dyDescent="0.25">
      <c r="C14743" s="7">
        <v>43377.583333333336</v>
      </c>
      <c r="D14743" s="8">
        <v>12268.4</v>
      </c>
      <c r="E14743" s="8">
        <v>12319.65</v>
      </c>
      <c r="F14743" s="8">
        <v>12260.15</v>
      </c>
      <c r="G14743" s="8">
        <v>12314.65</v>
      </c>
      <c r="H14743" s="8"/>
      <c r="I14743" s="8"/>
      <c r="J14743" s="8"/>
    </row>
    <row r="14744" spans="3:10" x14ac:dyDescent="0.25">
      <c r="C14744" s="5">
        <v>43377.625</v>
      </c>
      <c r="D14744" s="6">
        <v>12314.4</v>
      </c>
      <c r="E14744" s="6">
        <v>12343.4</v>
      </c>
      <c r="F14744" s="6">
        <v>12292.65</v>
      </c>
      <c r="G14744" s="6">
        <v>12333.4</v>
      </c>
      <c r="H14744" s="6"/>
      <c r="I14744" s="6"/>
      <c r="J14744" s="6"/>
    </row>
    <row r="14745" spans="3:10" x14ac:dyDescent="0.25">
      <c r="C14745" s="7">
        <v>43377.666666666664</v>
      </c>
      <c r="D14745" s="8">
        <v>12332.4</v>
      </c>
      <c r="E14745" s="8">
        <v>12351.15</v>
      </c>
      <c r="F14745" s="8">
        <v>12291.9</v>
      </c>
      <c r="G14745" s="8">
        <v>12293.15</v>
      </c>
      <c r="H14745" s="8"/>
      <c r="I14745" s="8"/>
      <c r="J14745" s="8"/>
    </row>
    <row r="14746" spans="3:10" x14ac:dyDescent="0.25">
      <c r="C14746" s="5">
        <v>43377.708333333336</v>
      </c>
      <c r="D14746" s="6">
        <v>12293.4</v>
      </c>
      <c r="E14746" s="6">
        <v>12301.9</v>
      </c>
      <c r="F14746" s="6">
        <v>12219.41</v>
      </c>
      <c r="G14746" s="6">
        <v>12258.78</v>
      </c>
      <c r="H14746" s="6"/>
      <c r="I14746" s="6"/>
      <c r="J14746" s="6"/>
    </row>
    <row r="14747" spans="3:10" x14ac:dyDescent="0.25">
      <c r="C14747" s="7">
        <v>43377.75</v>
      </c>
      <c r="D14747" s="8">
        <v>12258.53</v>
      </c>
      <c r="E14747" s="8">
        <v>12284.82</v>
      </c>
      <c r="F14747" s="8">
        <v>12227.12</v>
      </c>
      <c r="G14747" s="8">
        <v>12239.01</v>
      </c>
      <c r="H14747" s="8"/>
      <c r="I14747" s="8"/>
      <c r="J14747" s="8"/>
    </row>
    <row r="14748" spans="3:10" x14ac:dyDescent="0.25">
      <c r="C14748" s="5">
        <v>43377.791666666664</v>
      </c>
      <c r="D14748" s="6">
        <v>12239.26</v>
      </c>
      <c r="E14748" s="6">
        <v>12241.65</v>
      </c>
      <c r="F14748" s="6">
        <v>12204.34</v>
      </c>
      <c r="G14748" s="6">
        <v>12225.14</v>
      </c>
      <c r="H14748" s="6"/>
      <c r="I14748" s="6"/>
      <c r="J14748" s="6"/>
    </row>
    <row r="14749" spans="3:10" x14ac:dyDescent="0.25">
      <c r="C14749" s="7">
        <v>43377.833333333336</v>
      </c>
      <c r="D14749" s="8">
        <v>12224.14</v>
      </c>
      <c r="E14749" s="8">
        <v>12225.14</v>
      </c>
      <c r="F14749" s="8">
        <v>12200.6</v>
      </c>
      <c r="G14749" s="8">
        <v>12213.62</v>
      </c>
      <c r="H14749" s="8"/>
      <c r="I14749" s="8"/>
      <c r="J14749" s="8"/>
    </row>
    <row r="14750" spans="3:10" x14ac:dyDescent="0.25">
      <c r="C14750" s="5">
        <v>43377.875</v>
      </c>
      <c r="D14750" s="6">
        <v>12213.62</v>
      </c>
      <c r="E14750" s="6">
        <v>12242.14</v>
      </c>
      <c r="F14750" s="6">
        <v>12201.6</v>
      </c>
      <c r="G14750" s="6">
        <v>12236.13</v>
      </c>
      <c r="H14750" s="6"/>
      <c r="I14750" s="6"/>
      <c r="J14750" s="6"/>
    </row>
    <row r="14751" spans="3:10" x14ac:dyDescent="0.25">
      <c r="C14751" s="7">
        <v>43377.916666666664</v>
      </c>
      <c r="D14751" s="8">
        <v>12236.13</v>
      </c>
      <c r="E14751" s="8">
        <v>12241.14</v>
      </c>
      <c r="F14751" s="8">
        <v>12212.1</v>
      </c>
      <c r="G14751" s="8">
        <v>12228.62</v>
      </c>
      <c r="H14751" s="8"/>
      <c r="I14751" s="8"/>
      <c r="J14751" s="8"/>
    </row>
    <row r="14752" spans="3:10" x14ac:dyDescent="0.25">
      <c r="C14752" s="5">
        <v>43377.958333333336</v>
      </c>
      <c r="D14752" s="6">
        <v>12231.95</v>
      </c>
      <c r="E14752" s="6">
        <v>12245.63</v>
      </c>
      <c r="F14752" s="6">
        <v>12228.79</v>
      </c>
      <c r="G14752" s="6">
        <v>12245.63</v>
      </c>
      <c r="H14752" s="6"/>
      <c r="I14752" s="6"/>
      <c r="J14752" s="6"/>
    </row>
    <row r="14753" spans="3:10" x14ac:dyDescent="0.25">
      <c r="C14753" s="7">
        <v>43378.041666666664</v>
      </c>
      <c r="D14753" s="8">
        <v>12245.63</v>
      </c>
      <c r="E14753" s="8">
        <v>12245.63</v>
      </c>
      <c r="F14753" s="8">
        <v>12229.14</v>
      </c>
      <c r="G14753" s="8">
        <v>12231.24</v>
      </c>
      <c r="H14753" s="8"/>
      <c r="I14753" s="8"/>
      <c r="J14753" s="8"/>
    </row>
    <row r="14754" spans="3:10" x14ac:dyDescent="0.25">
      <c r="C14754" s="5">
        <v>43378.083333333336</v>
      </c>
      <c r="D14754" s="6">
        <v>12232.3</v>
      </c>
      <c r="E14754" s="6">
        <v>12240.71</v>
      </c>
      <c r="F14754" s="6">
        <v>12229.14</v>
      </c>
      <c r="G14754" s="6">
        <v>12237.55</v>
      </c>
      <c r="H14754" s="6"/>
      <c r="I14754" s="6"/>
      <c r="J14754" s="6"/>
    </row>
    <row r="14755" spans="3:10" x14ac:dyDescent="0.25">
      <c r="C14755" s="7">
        <v>43378.125</v>
      </c>
      <c r="D14755" s="8">
        <v>12238.6</v>
      </c>
      <c r="E14755" s="8">
        <v>12258.17</v>
      </c>
      <c r="F14755" s="8">
        <v>12237.55</v>
      </c>
      <c r="G14755" s="8">
        <v>12254.22</v>
      </c>
      <c r="H14755" s="8"/>
      <c r="I14755" s="8"/>
      <c r="J14755" s="8"/>
    </row>
    <row r="14756" spans="3:10" x14ac:dyDescent="0.25">
      <c r="C14756" s="5">
        <v>43378.166666666664</v>
      </c>
      <c r="D14756" s="6">
        <v>12254.19</v>
      </c>
      <c r="E14756" s="6">
        <v>12265.7</v>
      </c>
      <c r="F14756" s="6">
        <v>12247.92</v>
      </c>
      <c r="G14756" s="6">
        <v>12251.02</v>
      </c>
      <c r="H14756" s="6"/>
      <c r="I14756" s="6"/>
      <c r="J14756" s="6"/>
    </row>
    <row r="14757" spans="3:10" x14ac:dyDescent="0.25">
      <c r="C14757" s="7">
        <v>43378.208333333336</v>
      </c>
      <c r="D14757" s="8">
        <v>12252.08</v>
      </c>
      <c r="E14757" s="8">
        <v>12254.18</v>
      </c>
      <c r="F14757" s="8">
        <v>12225.37</v>
      </c>
      <c r="G14757" s="8">
        <v>12234.84</v>
      </c>
      <c r="H14757" s="8"/>
      <c r="I14757" s="8"/>
      <c r="J14757" s="8"/>
    </row>
    <row r="14758" spans="3:10" x14ac:dyDescent="0.25">
      <c r="C14758" s="5">
        <v>43378.25</v>
      </c>
      <c r="D14758" s="6">
        <v>12235.89</v>
      </c>
      <c r="E14758" s="6">
        <v>12243.25</v>
      </c>
      <c r="F14758" s="6">
        <v>12231.68</v>
      </c>
      <c r="G14758" s="6">
        <v>12241.19</v>
      </c>
      <c r="H14758" s="6"/>
      <c r="I14758" s="6"/>
      <c r="J14758" s="6"/>
    </row>
    <row r="14759" spans="3:10" x14ac:dyDescent="0.25">
      <c r="C14759" s="7">
        <v>43378.291666666664</v>
      </c>
      <c r="D14759" s="8">
        <v>12242.25</v>
      </c>
      <c r="E14759" s="8">
        <v>12247.95</v>
      </c>
      <c r="F14759" s="8">
        <v>12241.19</v>
      </c>
      <c r="G14759" s="8">
        <v>12244.46</v>
      </c>
      <c r="H14759" s="8"/>
      <c r="I14759" s="8"/>
      <c r="J14759" s="8"/>
    </row>
    <row r="14760" spans="3:10" x14ac:dyDescent="0.25">
      <c r="C14760" s="5">
        <v>43378.333333333336</v>
      </c>
      <c r="D14760" s="6">
        <v>12245.51</v>
      </c>
      <c r="E14760" s="6">
        <v>12246.63</v>
      </c>
      <c r="F14760" s="6">
        <v>12227.35</v>
      </c>
      <c r="G14760" s="6">
        <v>12235.58</v>
      </c>
      <c r="H14760" s="6"/>
      <c r="I14760" s="6"/>
      <c r="J14760" s="6"/>
    </row>
    <row r="14761" spans="3:10" x14ac:dyDescent="0.25">
      <c r="C14761" s="7">
        <v>43378.375</v>
      </c>
      <c r="D14761" s="8">
        <v>12244.84</v>
      </c>
      <c r="E14761" s="8">
        <v>12254.81</v>
      </c>
      <c r="F14761" s="8">
        <v>12235.96</v>
      </c>
      <c r="G14761" s="8">
        <v>12246.11</v>
      </c>
      <c r="H14761" s="8"/>
      <c r="I14761" s="8"/>
      <c r="J14761" s="8"/>
    </row>
    <row r="14762" spans="3:10" x14ac:dyDescent="0.25">
      <c r="C14762" s="5">
        <v>43378.416666666664</v>
      </c>
      <c r="D14762" s="6">
        <v>12245.89</v>
      </c>
      <c r="E14762" s="6">
        <v>12248.4</v>
      </c>
      <c r="F14762" s="6">
        <v>12184.61</v>
      </c>
      <c r="G14762" s="6">
        <v>12185.11</v>
      </c>
      <c r="H14762" s="6"/>
      <c r="I14762" s="6"/>
      <c r="J14762" s="6"/>
    </row>
    <row r="14763" spans="3:10" x14ac:dyDescent="0.25">
      <c r="C14763" s="7">
        <v>43378.458333333336</v>
      </c>
      <c r="D14763" s="8">
        <v>12185.62</v>
      </c>
      <c r="E14763" s="8">
        <v>12185.62</v>
      </c>
      <c r="F14763" s="8">
        <v>12135.2</v>
      </c>
      <c r="G14763" s="8">
        <v>12152.65</v>
      </c>
      <c r="H14763" s="8"/>
      <c r="I14763" s="8"/>
      <c r="J14763" s="8"/>
    </row>
    <row r="14764" spans="3:10" x14ac:dyDescent="0.25">
      <c r="C14764" s="5">
        <v>43378.5</v>
      </c>
      <c r="D14764" s="6">
        <v>12152.15</v>
      </c>
      <c r="E14764" s="6">
        <v>12166.76</v>
      </c>
      <c r="F14764" s="6">
        <v>12141.93</v>
      </c>
      <c r="G14764" s="6">
        <v>12158.01</v>
      </c>
      <c r="H14764" s="6"/>
      <c r="I14764" s="6"/>
      <c r="J14764" s="6"/>
    </row>
    <row r="14765" spans="3:10" x14ac:dyDescent="0.25">
      <c r="C14765" s="7">
        <v>43378.541666666664</v>
      </c>
      <c r="D14765" s="8">
        <v>12157.51</v>
      </c>
      <c r="E14765" s="8">
        <v>12181.03</v>
      </c>
      <c r="F14765" s="8">
        <v>12154.83</v>
      </c>
      <c r="G14765" s="8">
        <v>12169.01</v>
      </c>
      <c r="H14765" s="8"/>
      <c r="I14765" s="8"/>
      <c r="J14765" s="8"/>
    </row>
    <row r="14766" spans="3:10" x14ac:dyDescent="0.25">
      <c r="C14766" s="5">
        <v>43378.583333333336</v>
      </c>
      <c r="D14766" s="6">
        <v>12168.76</v>
      </c>
      <c r="E14766" s="6">
        <v>12184.6</v>
      </c>
      <c r="F14766" s="6">
        <v>12152.89</v>
      </c>
      <c r="G14766" s="6">
        <v>12164.18</v>
      </c>
      <c r="H14766" s="6"/>
      <c r="I14766" s="6"/>
      <c r="J14766" s="6"/>
    </row>
    <row r="14767" spans="3:10" x14ac:dyDescent="0.25">
      <c r="C14767" s="7">
        <v>43378.625</v>
      </c>
      <c r="D14767" s="8">
        <v>12163.42</v>
      </c>
      <c r="E14767" s="8">
        <v>12178.18</v>
      </c>
      <c r="F14767" s="8">
        <v>12106.66</v>
      </c>
      <c r="G14767" s="8">
        <v>12135.84</v>
      </c>
      <c r="H14767" s="8"/>
      <c r="I14767" s="8"/>
      <c r="J14767" s="8"/>
    </row>
    <row r="14768" spans="3:10" x14ac:dyDescent="0.25">
      <c r="C14768" s="5">
        <v>43378.666666666664</v>
      </c>
      <c r="D14768" s="6">
        <v>12135.59</v>
      </c>
      <c r="E14768" s="6">
        <v>12154.29</v>
      </c>
      <c r="F14768" s="6">
        <v>12102.59</v>
      </c>
      <c r="G14768" s="6">
        <v>12109.65</v>
      </c>
      <c r="H14768" s="6"/>
      <c r="I14768" s="6"/>
      <c r="J14768" s="6"/>
    </row>
    <row r="14769" spans="3:10" x14ac:dyDescent="0.25">
      <c r="C14769" s="7">
        <v>43378.708333333336</v>
      </c>
      <c r="D14769" s="8">
        <v>12109.9</v>
      </c>
      <c r="E14769" s="8">
        <v>12159.29</v>
      </c>
      <c r="F14769" s="8">
        <v>12107.08</v>
      </c>
      <c r="G14769" s="8">
        <v>12131.28</v>
      </c>
      <c r="H14769" s="8"/>
      <c r="I14769" s="8"/>
      <c r="J14769" s="8"/>
    </row>
    <row r="14770" spans="3:10" x14ac:dyDescent="0.25">
      <c r="C14770" s="5">
        <v>43378.75</v>
      </c>
      <c r="D14770" s="6">
        <v>12131.53</v>
      </c>
      <c r="E14770" s="6">
        <v>12133.03</v>
      </c>
      <c r="F14770" s="6">
        <v>12068.13</v>
      </c>
      <c r="G14770" s="6">
        <v>12071.26</v>
      </c>
      <c r="H14770" s="6"/>
      <c r="I14770" s="6"/>
      <c r="J14770" s="6"/>
    </row>
    <row r="14771" spans="3:10" x14ac:dyDescent="0.25">
      <c r="C14771" s="7">
        <v>43378.791666666664</v>
      </c>
      <c r="D14771" s="8">
        <v>12071.51</v>
      </c>
      <c r="E14771" s="8">
        <v>12082.48</v>
      </c>
      <c r="F14771" s="8">
        <v>12054.79</v>
      </c>
      <c r="G14771" s="8">
        <v>12073.98</v>
      </c>
      <c r="H14771" s="8"/>
      <c r="I14771" s="8"/>
      <c r="J14771" s="8"/>
    </row>
    <row r="14772" spans="3:10" x14ac:dyDescent="0.25">
      <c r="C14772" s="5">
        <v>43378.833333333336</v>
      </c>
      <c r="D14772" s="6">
        <v>12073.73</v>
      </c>
      <c r="E14772" s="6">
        <v>12080.99</v>
      </c>
      <c r="F14772" s="6">
        <v>12055.46</v>
      </c>
      <c r="G14772" s="6">
        <v>12075.73</v>
      </c>
      <c r="H14772" s="6"/>
      <c r="I14772" s="6"/>
      <c r="J14772" s="6"/>
    </row>
    <row r="14773" spans="3:10" x14ac:dyDescent="0.25">
      <c r="C14773" s="7">
        <v>43378.875</v>
      </c>
      <c r="D14773" s="8">
        <v>12075.23</v>
      </c>
      <c r="E14773" s="8">
        <v>12106.51</v>
      </c>
      <c r="F14773" s="8">
        <v>12067.72</v>
      </c>
      <c r="G14773" s="8">
        <v>12100.25</v>
      </c>
      <c r="H14773" s="8"/>
      <c r="I14773" s="8"/>
      <c r="J14773" s="8"/>
    </row>
    <row r="14774" spans="3:10" x14ac:dyDescent="0.25">
      <c r="C14774" s="5">
        <v>43378.916666666664</v>
      </c>
      <c r="D14774" s="6">
        <v>12101.25</v>
      </c>
      <c r="E14774" s="6">
        <v>12109</v>
      </c>
      <c r="F14774" s="6">
        <v>12081.22</v>
      </c>
      <c r="G14774" s="6">
        <v>12096.49</v>
      </c>
      <c r="H14774" s="6"/>
      <c r="I14774" s="6"/>
      <c r="J14774" s="6"/>
    </row>
    <row r="14775" spans="3:10" x14ac:dyDescent="0.25">
      <c r="C14775" s="7">
        <v>43381.041666666664</v>
      </c>
      <c r="D14775" s="8">
        <v>12133.76</v>
      </c>
      <c r="E14775" s="8">
        <v>12133.82</v>
      </c>
      <c r="F14775" s="8">
        <v>12098.68</v>
      </c>
      <c r="G14775" s="8">
        <v>12110.05</v>
      </c>
      <c r="H14775" s="8"/>
      <c r="I14775" s="8"/>
      <c r="J14775" s="8"/>
    </row>
    <row r="14776" spans="3:10" x14ac:dyDescent="0.25">
      <c r="C14776" s="5">
        <v>43381.083333333336</v>
      </c>
      <c r="D14776" s="6">
        <v>12110.58</v>
      </c>
      <c r="E14776" s="6">
        <v>12117.29</v>
      </c>
      <c r="F14776" s="6">
        <v>12083.92</v>
      </c>
      <c r="G14776" s="6">
        <v>12096.48</v>
      </c>
      <c r="H14776" s="6"/>
      <c r="I14776" s="6"/>
      <c r="J14776" s="6"/>
    </row>
    <row r="14777" spans="3:10" x14ac:dyDescent="0.25">
      <c r="C14777" s="7">
        <v>43381.125</v>
      </c>
      <c r="D14777" s="8">
        <v>12095.43</v>
      </c>
      <c r="E14777" s="8">
        <v>12113.28</v>
      </c>
      <c r="F14777" s="8">
        <v>12092.29</v>
      </c>
      <c r="G14777" s="8">
        <v>12108.01</v>
      </c>
      <c r="H14777" s="8"/>
      <c r="I14777" s="8"/>
      <c r="J14777" s="8"/>
    </row>
    <row r="14778" spans="3:10" x14ac:dyDescent="0.25">
      <c r="C14778" s="5">
        <v>43381.166666666664</v>
      </c>
      <c r="D14778" s="6">
        <v>12108.41</v>
      </c>
      <c r="E14778" s="6">
        <v>12120.02</v>
      </c>
      <c r="F14778" s="6">
        <v>12104.31</v>
      </c>
      <c r="G14778" s="6">
        <v>12104.31</v>
      </c>
      <c r="H14778" s="6"/>
      <c r="I14778" s="6"/>
      <c r="J14778" s="6"/>
    </row>
    <row r="14779" spans="3:10" x14ac:dyDescent="0.25">
      <c r="C14779" s="7">
        <v>43381.208333333336</v>
      </c>
      <c r="D14779" s="8">
        <v>12105.36</v>
      </c>
      <c r="E14779" s="8">
        <v>12109.54</v>
      </c>
      <c r="F14779" s="8">
        <v>12094.43</v>
      </c>
      <c r="G14779" s="8">
        <v>12096.52</v>
      </c>
      <c r="H14779" s="8"/>
      <c r="I14779" s="8"/>
      <c r="J14779" s="8"/>
    </row>
    <row r="14780" spans="3:10" x14ac:dyDescent="0.25">
      <c r="C14780" s="5">
        <v>43381.25</v>
      </c>
      <c r="D14780" s="6">
        <v>12095.48</v>
      </c>
      <c r="E14780" s="6">
        <v>12111.18</v>
      </c>
      <c r="F14780" s="6">
        <v>12094.43</v>
      </c>
      <c r="G14780" s="6">
        <v>12103.84</v>
      </c>
      <c r="H14780" s="6"/>
      <c r="I14780" s="6"/>
      <c r="J14780" s="6"/>
    </row>
    <row r="14781" spans="3:10" x14ac:dyDescent="0.25">
      <c r="C14781" s="7">
        <v>43381.291666666664</v>
      </c>
      <c r="D14781" s="8">
        <v>12102.8</v>
      </c>
      <c r="E14781" s="8">
        <v>12110.07</v>
      </c>
      <c r="F14781" s="8">
        <v>12099.65</v>
      </c>
      <c r="G14781" s="8">
        <v>12106.93</v>
      </c>
      <c r="H14781" s="8"/>
      <c r="I14781" s="8"/>
      <c r="J14781" s="8"/>
    </row>
    <row r="14782" spans="3:10" x14ac:dyDescent="0.25">
      <c r="C14782" s="5">
        <v>43381.333333333336</v>
      </c>
      <c r="D14782" s="6">
        <v>12107.98</v>
      </c>
      <c r="E14782" s="6">
        <v>12113.66</v>
      </c>
      <c r="F14782" s="6">
        <v>12101.63</v>
      </c>
      <c r="G14782" s="6">
        <v>12110.6</v>
      </c>
      <c r="H14782" s="6"/>
      <c r="I14782" s="6"/>
      <c r="J14782" s="6"/>
    </row>
    <row r="14783" spans="3:10" x14ac:dyDescent="0.25">
      <c r="C14783" s="7">
        <v>43381.375</v>
      </c>
      <c r="D14783" s="8">
        <v>12108.2</v>
      </c>
      <c r="E14783" s="8">
        <v>12123.21</v>
      </c>
      <c r="F14783" s="8">
        <v>12059.74</v>
      </c>
      <c r="G14783" s="8">
        <v>12061.24</v>
      </c>
      <c r="H14783" s="8"/>
      <c r="I14783" s="8"/>
      <c r="J14783" s="8"/>
    </row>
    <row r="14784" spans="3:10" x14ac:dyDescent="0.25">
      <c r="C14784" s="5">
        <v>43381.416666666664</v>
      </c>
      <c r="D14784" s="6">
        <v>12067.03</v>
      </c>
      <c r="E14784" s="6">
        <v>12070.99</v>
      </c>
      <c r="F14784" s="6">
        <v>12019.55</v>
      </c>
      <c r="G14784" s="6">
        <v>12038.56</v>
      </c>
      <c r="H14784" s="6"/>
      <c r="I14784" s="6"/>
      <c r="J14784" s="6"/>
    </row>
    <row r="14785" spans="3:10" x14ac:dyDescent="0.25">
      <c r="C14785" s="7">
        <v>43381.458333333336</v>
      </c>
      <c r="D14785" s="8">
        <v>12038.06</v>
      </c>
      <c r="E14785" s="8">
        <v>12046.69</v>
      </c>
      <c r="F14785" s="8">
        <v>11999.98</v>
      </c>
      <c r="G14785" s="8">
        <v>12000.96</v>
      </c>
      <c r="H14785" s="8"/>
      <c r="I14785" s="8"/>
      <c r="J14785" s="8"/>
    </row>
    <row r="14786" spans="3:10" x14ac:dyDescent="0.25">
      <c r="C14786" s="5">
        <v>43381.5</v>
      </c>
      <c r="D14786" s="6">
        <v>12000.71</v>
      </c>
      <c r="E14786" s="6">
        <v>12049.91</v>
      </c>
      <c r="F14786" s="6">
        <v>11997.24</v>
      </c>
      <c r="G14786" s="6">
        <v>12040.09</v>
      </c>
      <c r="H14786" s="6"/>
      <c r="I14786" s="6"/>
      <c r="J14786" s="6"/>
    </row>
    <row r="14787" spans="3:10" x14ac:dyDescent="0.25">
      <c r="C14787" s="7">
        <v>43381.541666666664</v>
      </c>
      <c r="D14787" s="8">
        <v>12040.59</v>
      </c>
      <c r="E14787" s="8">
        <v>12042.58</v>
      </c>
      <c r="F14787" s="8">
        <v>11995.54</v>
      </c>
      <c r="G14787" s="8">
        <v>11998.04</v>
      </c>
      <c r="H14787" s="8"/>
      <c r="I14787" s="8"/>
      <c r="J14787" s="8"/>
    </row>
    <row r="14788" spans="3:10" x14ac:dyDescent="0.25">
      <c r="C14788" s="5">
        <v>43381.583333333336</v>
      </c>
      <c r="D14788" s="6">
        <v>11997.79</v>
      </c>
      <c r="E14788" s="6">
        <v>12024.37</v>
      </c>
      <c r="F14788" s="6">
        <v>11986.76</v>
      </c>
      <c r="G14788" s="6">
        <v>12017</v>
      </c>
      <c r="H14788" s="6"/>
      <c r="I14788" s="6"/>
      <c r="J14788" s="6"/>
    </row>
    <row r="14789" spans="3:10" x14ac:dyDescent="0.25">
      <c r="C14789" s="7">
        <v>43381.625</v>
      </c>
      <c r="D14789" s="8">
        <v>12017</v>
      </c>
      <c r="E14789" s="8">
        <v>12026.65</v>
      </c>
      <c r="F14789" s="8">
        <v>11984.5</v>
      </c>
      <c r="G14789" s="8">
        <v>11998.5</v>
      </c>
      <c r="H14789" s="8"/>
      <c r="I14789" s="8"/>
      <c r="J14789" s="8"/>
    </row>
    <row r="14790" spans="3:10" x14ac:dyDescent="0.25">
      <c r="C14790" s="5">
        <v>43381.666666666664</v>
      </c>
      <c r="D14790" s="6">
        <v>11998.75</v>
      </c>
      <c r="E14790" s="6">
        <v>12004.74</v>
      </c>
      <c r="F14790" s="6">
        <v>11974.98</v>
      </c>
      <c r="G14790" s="6">
        <v>12000.47</v>
      </c>
      <c r="H14790" s="6"/>
      <c r="I14790" s="6"/>
      <c r="J14790" s="6"/>
    </row>
    <row r="14791" spans="3:10" x14ac:dyDescent="0.25">
      <c r="C14791" s="7">
        <v>43381.708333333336</v>
      </c>
      <c r="D14791" s="8">
        <v>12000.72</v>
      </c>
      <c r="E14791" s="8">
        <v>12008.66</v>
      </c>
      <c r="F14791" s="8">
        <v>11942.01</v>
      </c>
      <c r="G14791" s="8">
        <v>11956.36</v>
      </c>
      <c r="H14791" s="8"/>
      <c r="I14791" s="8"/>
      <c r="J14791" s="8"/>
    </row>
    <row r="14792" spans="3:10" x14ac:dyDescent="0.25">
      <c r="C14792" s="5">
        <v>43381.75</v>
      </c>
      <c r="D14792" s="6">
        <v>11956.61</v>
      </c>
      <c r="E14792" s="6">
        <v>11962.51</v>
      </c>
      <c r="F14792" s="6">
        <v>11899.47</v>
      </c>
      <c r="G14792" s="6">
        <v>11917.58</v>
      </c>
      <c r="H14792" s="6"/>
      <c r="I14792" s="6"/>
      <c r="J14792" s="6"/>
    </row>
    <row r="14793" spans="3:10" x14ac:dyDescent="0.25">
      <c r="C14793" s="7">
        <v>43381.791666666664</v>
      </c>
      <c r="D14793" s="8">
        <v>11916.33</v>
      </c>
      <c r="E14793" s="8">
        <v>11931</v>
      </c>
      <c r="F14793" s="8">
        <v>11902.56</v>
      </c>
      <c r="G14793" s="8">
        <v>11908.06</v>
      </c>
      <c r="H14793" s="8"/>
      <c r="I14793" s="8"/>
      <c r="J14793" s="8"/>
    </row>
    <row r="14794" spans="3:10" x14ac:dyDescent="0.25">
      <c r="C14794" s="5">
        <v>43381.833333333336</v>
      </c>
      <c r="D14794" s="6">
        <v>11907.81</v>
      </c>
      <c r="E14794" s="6">
        <v>11937.34</v>
      </c>
      <c r="F14794" s="6">
        <v>11907.06</v>
      </c>
      <c r="G14794" s="6">
        <v>11927.08</v>
      </c>
      <c r="H14794" s="6"/>
      <c r="I14794" s="6"/>
      <c r="J14794" s="6"/>
    </row>
    <row r="14795" spans="3:10" x14ac:dyDescent="0.25">
      <c r="C14795" s="7">
        <v>43381.875</v>
      </c>
      <c r="D14795" s="8">
        <v>11927.33</v>
      </c>
      <c r="E14795" s="8">
        <v>11981.89</v>
      </c>
      <c r="F14795" s="8">
        <v>11924.58</v>
      </c>
      <c r="G14795" s="8">
        <v>11968.62</v>
      </c>
      <c r="H14795" s="8"/>
      <c r="I14795" s="8"/>
      <c r="J14795" s="8"/>
    </row>
    <row r="14796" spans="3:10" x14ac:dyDescent="0.25">
      <c r="C14796" s="5">
        <v>43381.916666666664</v>
      </c>
      <c r="D14796" s="6">
        <v>11968.12</v>
      </c>
      <c r="E14796" s="6">
        <v>11983.39</v>
      </c>
      <c r="F14796" s="6">
        <v>11964.11</v>
      </c>
      <c r="G14796" s="6">
        <v>11979.73</v>
      </c>
      <c r="H14796" s="6"/>
      <c r="I14796" s="6"/>
      <c r="J14796" s="6"/>
    </row>
    <row r="14797" spans="3:10" x14ac:dyDescent="0.25">
      <c r="C14797" s="7">
        <v>43381.958333333336</v>
      </c>
      <c r="D14797" s="8">
        <v>11978.63</v>
      </c>
      <c r="E14797" s="8">
        <v>11993.64</v>
      </c>
      <c r="F14797" s="8">
        <v>11978.63</v>
      </c>
      <c r="G14797" s="8">
        <v>11984.92</v>
      </c>
      <c r="H14797" s="8"/>
      <c r="I14797" s="8"/>
      <c r="J14797" s="8"/>
    </row>
    <row r="14798" spans="3:10" x14ac:dyDescent="0.25">
      <c r="C14798" s="5">
        <v>43382.041666666664</v>
      </c>
      <c r="D14798" s="6">
        <v>11984.91</v>
      </c>
      <c r="E14798" s="6">
        <v>11989.05</v>
      </c>
      <c r="F14798" s="6">
        <v>11980.76</v>
      </c>
      <c r="G14798" s="6">
        <v>11985.94</v>
      </c>
      <c r="H14798" s="6"/>
      <c r="I14798" s="6"/>
      <c r="J14798" s="6"/>
    </row>
    <row r="14799" spans="3:10" x14ac:dyDescent="0.25">
      <c r="C14799" s="7">
        <v>43382.083333333336</v>
      </c>
      <c r="D14799" s="8">
        <v>11986.97</v>
      </c>
      <c r="E14799" s="8">
        <v>11988.01</v>
      </c>
      <c r="F14799" s="8">
        <v>11972.14</v>
      </c>
      <c r="G14799" s="8">
        <v>11974.21</v>
      </c>
      <c r="H14799" s="8"/>
      <c r="I14799" s="8"/>
      <c r="J14799" s="8"/>
    </row>
    <row r="14800" spans="3:10" x14ac:dyDescent="0.25">
      <c r="C14800" s="5">
        <v>43382.125</v>
      </c>
      <c r="D14800" s="6">
        <v>11974.21</v>
      </c>
      <c r="E14800" s="6">
        <v>11975.78</v>
      </c>
      <c r="F14800" s="6">
        <v>11966.45</v>
      </c>
      <c r="G14800" s="6">
        <v>11974.74</v>
      </c>
      <c r="H14800" s="6"/>
      <c r="I14800" s="6"/>
      <c r="J14800" s="6"/>
    </row>
    <row r="14801" spans="3:10" x14ac:dyDescent="0.25">
      <c r="C14801" s="7">
        <v>43382.166666666664</v>
      </c>
      <c r="D14801" s="8">
        <v>11974.41</v>
      </c>
      <c r="E14801" s="8">
        <v>11979.62</v>
      </c>
      <c r="F14801" s="8">
        <v>11965.1</v>
      </c>
      <c r="G14801" s="8">
        <v>11971.32</v>
      </c>
      <c r="H14801" s="8"/>
      <c r="I14801" s="8"/>
      <c r="J14801" s="8"/>
    </row>
    <row r="14802" spans="3:10" x14ac:dyDescent="0.25">
      <c r="C14802" s="5">
        <v>43382.208333333336</v>
      </c>
      <c r="D14802" s="6">
        <v>11970.28</v>
      </c>
      <c r="E14802" s="6">
        <v>11985.89</v>
      </c>
      <c r="F14802" s="6">
        <v>11969.25</v>
      </c>
      <c r="G14802" s="6">
        <v>11980.64</v>
      </c>
      <c r="H14802" s="6"/>
      <c r="I14802" s="6"/>
      <c r="J14802" s="6"/>
    </row>
    <row r="14803" spans="3:10" x14ac:dyDescent="0.25">
      <c r="C14803" s="7">
        <v>43382.25</v>
      </c>
      <c r="D14803" s="8">
        <v>11981.68</v>
      </c>
      <c r="E14803" s="8">
        <v>11981.68</v>
      </c>
      <c r="F14803" s="8">
        <v>11967.16</v>
      </c>
      <c r="G14803" s="8">
        <v>11971.3</v>
      </c>
      <c r="H14803" s="8"/>
      <c r="I14803" s="8"/>
      <c r="J14803" s="8"/>
    </row>
    <row r="14804" spans="3:10" x14ac:dyDescent="0.25">
      <c r="C14804" s="5">
        <v>43382.291666666664</v>
      </c>
      <c r="D14804" s="6">
        <v>11970.27</v>
      </c>
      <c r="E14804" s="6">
        <v>11976.16</v>
      </c>
      <c r="F14804" s="6">
        <v>11967.66</v>
      </c>
      <c r="G14804" s="6">
        <v>11968.97</v>
      </c>
      <c r="H14804" s="6"/>
      <c r="I14804" s="6"/>
      <c r="J14804" s="6"/>
    </row>
    <row r="14805" spans="3:10" x14ac:dyDescent="0.25">
      <c r="C14805" s="7">
        <v>43382.333333333336</v>
      </c>
      <c r="D14805" s="8">
        <v>11968.99</v>
      </c>
      <c r="E14805" s="8">
        <v>11972.1</v>
      </c>
      <c r="F14805" s="8">
        <v>11951.96</v>
      </c>
      <c r="G14805" s="8">
        <v>11953</v>
      </c>
      <c r="H14805" s="8"/>
      <c r="I14805" s="8"/>
      <c r="J14805" s="8"/>
    </row>
    <row r="14806" spans="3:10" x14ac:dyDescent="0.25">
      <c r="C14806" s="5">
        <v>43382.375</v>
      </c>
      <c r="D14806" s="6">
        <v>11953</v>
      </c>
      <c r="E14806" s="6">
        <v>11969.03</v>
      </c>
      <c r="F14806" s="6">
        <v>11934.91</v>
      </c>
      <c r="G14806" s="6">
        <v>11966.6</v>
      </c>
      <c r="H14806" s="6"/>
      <c r="I14806" s="6"/>
      <c r="J14806" s="6"/>
    </row>
    <row r="14807" spans="3:10" x14ac:dyDescent="0.25">
      <c r="C14807" s="7">
        <v>43382.416666666664</v>
      </c>
      <c r="D14807" s="8">
        <v>11965.6</v>
      </c>
      <c r="E14807" s="8">
        <v>11984.25</v>
      </c>
      <c r="F14807" s="8">
        <v>11942.88</v>
      </c>
      <c r="G14807" s="8">
        <v>11965.06</v>
      </c>
      <c r="H14807" s="8"/>
      <c r="I14807" s="8"/>
      <c r="J14807" s="8"/>
    </row>
    <row r="14808" spans="3:10" x14ac:dyDescent="0.25">
      <c r="C14808" s="5">
        <v>43382.458333333336</v>
      </c>
      <c r="D14808" s="6">
        <v>11964.81</v>
      </c>
      <c r="E14808" s="6">
        <v>11970.05</v>
      </c>
      <c r="F14808" s="6">
        <v>11922.4</v>
      </c>
      <c r="G14808" s="6">
        <v>11951.96</v>
      </c>
      <c r="H14808" s="6"/>
      <c r="I14808" s="6"/>
      <c r="J14808" s="6"/>
    </row>
    <row r="14809" spans="3:10" x14ac:dyDescent="0.25">
      <c r="C14809" s="7">
        <v>43382.5</v>
      </c>
      <c r="D14809" s="8">
        <v>11952.21</v>
      </c>
      <c r="E14809" s="8">
        <v>11952.71</v>
      </c>
      <c r="F14809" s="8">
        <v>11881.05</v>
      </c>
      <c r="G14809" s="8">
        <v>11886.43</v>
      </c>
      <c r="H14809" s="8"/>
      <c r="I14809" s="8"/>
      <c r="J14809" s="8"/>
    </row>
    <row r="14810" spans="3:10" x14ac:dyDescent="0.25">
      <c r="C14810" s="5">
        <v>43382.541666666664</v>
      </c>
      <c r="D14810" s="6">
        <v>11886.17</v>
      </c>
      <c r="E14810" s="6">
        <v>11898.38</v>
      </c>
      <c r="F14810" s="6">
        <v>11869.49</v>
      </c>
      <c r="G14810" s="6">
        <v>11898.38</v>
      </c>
      <c r="H14810" s="6"/>
      <c r="I14810" s="6"/>
      <c r="J14810" s="6"/>
    </row>
    <row r="14811" spans="3:10" x14ac:dyDescent="0.25">
      <c r="C14811" s="7">
        <v>43382.583333333336</v>
      </c>
      <c r="D14811" s="8">
        <v>11897.88</v>
      </c>
      <c r="E14811" s="8">
        <v>11903.04</v>
      </c>
      <c r="F14811" s="8">
        <v>11801.61</v>
      </c>
      <c r="G14811" s="8">
        <v>11814.47</v>
      </c>
      <c r="H14811" s="8"/>
      <c r="I14811" s="8"/>
      <c r="J14811" s="8"/>
    </row>
    <row r="14812" spans="3:10" x14ac:dyDescent="0.25">
      <c r="C14812" s="5">
        <v>43382.625</v>
      </c>
      <c r="D14812" s="6">
        <v>11814.22</v>
      </c>
      <c r="E14812" s="6">
        <v>11895.53</v>
      </c>
      <c r="F14812" s="6">
        <v>11806.24</v>
      </c>
      <c r="G14812" s="6">
        <v>11893.26</v>
      </c>
      <c r="H14812" s="6"/>
      <c r="I14812" s="6"/>
      <c r="J14812" s="6"/>
    </row>
    <row r="14813" spans="3:10" x14ac:dyDescent="0.25">
      <c r="C14813" s="7">
        <v>43382.666666666664</v>
      </c>
      <c r="D14813" s="8">
        <v>11893.01</v>
      </c>
      <c r="E14813" s="8">
        <v>11956.93</v>
      </c>
      <c r="F14813" s="8">
        <v>11871.45</v>
      </c>
      <c r="G14813" s="8">
        <v>11951.55</v>
      </c>
      <c r="H14813" s="8"/>
      <c r="I14813" s="8"/>
      <c r="J14813" s="8"/>
    </row>
    <row r="14814" spans="3:10" x14ac:dyDescent="0.25">
      <c r="C14814" s="5">
        <v>43382.708333333336</v>
      </c>
      <c r="D14814" s="6">
        <v>11950.8</v>
      </c>
      <c r="E14814" s="6">
        <v>11999.53</v>
      </c>
      <c r="F14814" s="6">
        <v>11933.83</v>
      </c>
      <c r="G14814" s="6">
        <v>11970.26</v>
      </c>
      <c r="H14814" s="6"/>
      <c r="I14814" s="6"/>
      <c r="J14814" s="6"/>
    </row>
    <row r="14815" spans="3:10" x14ac:dyDescent="0.25">
      <c r="C14815" s="7">
        <v>43382.75</v>
      </c>
      <c r="D14815" s="8">
        <v>11970.51</v>
      </c>
      <c r="E14815" s="8">
        <v>12004.17</v>
      </c>
      <c r="F14815" s="8">
        <v>11946.24</v>
      </c>
      <c r="G14815" s="8">
        <v>11997.29</v>
      </c>
      <c r="H14815" s="8"/>
      <c r="I14815" s="8"/>
      <c r="J14815" s="8"/>
    </row>
    <row r="14816" spans="3:10" x14ac:dyDescent="0.25">
      <c r="C14816" s="5">
        <v>43382.791666666664</v>
      </c>
      <c r="D14816" s="6">
        <v>11997.54</v>
      </c>
      <c r="E14816" s="6">
        <v>12008.67</v>
      </c>
      <c r="F14816" s="6">
        <v>11959.05</v>
      </c>
      <c r="G14816" s="6">
        <v>11964.79</v>
      </c>
      <c r="H14816" s="6"/>
      <c r="I14816" s="6"/>
      <c r="J14816" s="6"/>
    </row>
    <row r="14817" spans="3:10" x14ac:dyDescent="0.25">
      <c r="C14817" s="7">
        <v>43382.833333333336</v>
      </c>
      <c r="D14817" s="8">
        <v>11965.29</v>
      </c>
      <c r="E14817" s="8">
        <v>11980.3</v>
      </c>
      <c r="F14817" s="8">
        <v>11954.03</v>
      </c>
      <c r="G14817" s="8">
        <v>11974.79</v>
      </c>
      <c r="H14817" s="8"/>
      <c r="I14817" s="8"/>
      <c r="J14817" s="8"/>
    </row>
    <row r="14818" spans="3:10" x14ac:dyDescent="0.25">
      <c r="C14818" s="5">
        <v>43382.875</v>
      </c>
      <c r="D14818" s="6">
        <v>11974.54</v>
      </c>
      <c r="E14818" s="6">
        <v>11991.06</v>
      </c>
      <c r="F14818" s="6">
        <v>11968.79</v>
      </c>
      <c r="G14818" s="6">
        <v>11987.8</v>
      </c>
      <c r="H14818" s="6"/>
      <c r="I14818" s="6"/>
      <c r="J14818" s="6"/>
    </row>
    <row r="14819" spans="3:10" x14ac:dyDescent="0.25">
      <c r="C14819" s="7">
        <v>43382.916666666664</v>
      </c>
      <c r="D14819" s="8">
        <v>11987.3</v>
      </c>
      <c r="E14819" s="8">
        <v>11990.81</v>
      </c>
      <c r="F14819" s="8">
        <v>11961.26</v>
      </c>
      <c r="G14819" s="8">
        <v>11965.27</v>
      </c>
      <c r="H14819" s="8"/>
      <c r="I14819" s="8"/>
      <c r="J14819" s="8"/>
    </row>
    <row r="14820" spans="3:10" x14ac:dyDescent="0.25">
      <c r="C14820" s="5">
        <v>43382.958333333336</v>
      </c>
      <c r="D14820" s="6">
        <v>11971.21</v>
      </c>
      <c r="E14820" s="6">
        <v>11974.32</v>
      </c>
      <c r="F14820" s="6">
        <v>11967.06</v>
      </c>
      <c r="G14820" s="6">
        <v>11970.17</v>
      </c>
      <c r="H14820" s="6"/>
      <c r="I14820" s="6"/>
      <c r="J14820" s="6"/>
    </row>
    <row r="14821" spans="3:10" x14ac:dyDescent="0.25">
      <c r="C14821" s="7">
        <v>43383.041666666664</v>
      </c>
      <c r="D14821" s="8">
        <v>11967.05</v>
      </c>
      <c r="E14821" s="8">
        <v>11979.48</v>
      </c>
      <c r="F14821" s="8">
        <v>11966.01</v>
      </c>
      <c r="G14821" s="8">
        <v>11978.44</v>
      </c>
      <c r="H14821" s="8"/>
      <c r="I14821" s="8"/>
      <c r="J14821" s="8"/>
    </row>
    <row r="14822" spans="3:10" x14ac:dyDescent="0.25">
      <c r="C14822" s="5">
        <v>43383.083333333336</v>
      </c>
      <c r="D14822" s="6">
        <v>11979.48</v>
      </c>
      <c r="E14822" s="6">
        <v>11982.59</v>
      </c>
      <c r="F14822" s="6">
        <v>11974.81</v>
      </c>
      <c r="G14822" s="6">
        <v>11976.36</v>
      </c>
      <c r="H14822" s="6"/>
      <c r="I14822" s="6"/>
      <c r="J14822" s="6"/>
    </row>
    <row r="14823" spans="3:10" x14ac:dyDescent="0.25">
      <c r="C14823" s="7">
        <v>43383.125</v>
      </c>
      <c r="D14823" s="8">
        <v>11975.84</v>
      </c>
      <c r="E14823" s="8">
        <v>11980</v>
      </c>
      <c r="F14823" s="8">
        <v>11962.95</v>
      </c>
      <c r="G14823" s="8">
        <v>11980</v>
      </c>
      <c r="H14823" s="8"/>
      <c r="I14823" s="8"/>
      <c r="J14823" s="8"/>
    </row>
    <row r="14824" spans="3:10" x14ac:dyDescent="0.25">
      <c r="C14824" s="5">
        <v>43383.166666666664</v>
      </c>
      <c r="D14824" s="6">
        <v>11978.96</v>
      </c>
      <c r="E14824" s="6">
        <v>11984.79</v>
      </c>
      <c r="F14824" s="6">
        <v>11968.71</v>
      </c>
      <c r="G14824" s="6">
        <v>11979.57</v>
      </c>
      <c r="H14824" s="6"/>
      <c r="I14824" s="6"/>
      <c r="J14824" s="6"/>
    </row>
    <row r="14825" spans="3:10" x14ac:dyDescent="0.25">
      <c r="C14825" s="7">
        <v>43383.208333333336</v>
      </c>
      <c r="D14825" s="8">
        <v>11980.61</v>
      </c>
      <c r="E14825" s="8">
        <v>11982.68</v>
      </c>
      <c r="F14825" s="8">
        <v>11940.08</v>
      </c>
      <c r="G14825" s="8">
        <v>11944.69</v>
      </c>
      <c r="H14825" s="8"/>
      <c r="I14825" s="8"/>
      <c r="J14825" s="8"/>
    </row>
    <row r="14826" spans="3:10" x14ac:dyDescent="0.25">
      <c r="C14826" s="5">
        <v>43383.25</v>
      </c>
      <c r="D14826" s="6">
        <v>11943.65</v>
      </c>
      <c r="E14826" s="6">
        <v>11956.31</v>
      </c>
      <c r="F14826" s="6">
        <v>11941.58</v>
      </c>
      <c r="G14826" s="6">
        <v>11951.73</v>
      </c>
      <c r="H14826" s="6"/>
      <c r="I14826" s="6"/>
      <c r="J14826" s="6"/>
    </row>
    <row r="14827" spans="3:10" x14ac:dyDescent="0.25">
      <c r="C14827" s="7">
        <v>43383.291666666664</v>
      </c>
      <c r="D14827" s="8">
        <v>11950.69</v>
      </c>
      <c r="E14827" s="8">
        <v>11964.26</v>
      </c>
      <c r="F14827" s="8">
        <v>11948.61</v>
      </c>
      <c r="G14827" s="8">
        <v>11963.22</v>
      </c>
      <c r="H14827" s="8"/>
      <c r="I14827" s="8"/>
      <c r="J14827" s="8"/>
    </row>
    <row r="14828" spans="3:10" x14ac:dyDescent="0.25">
      <c r="C14828" s="5">
        <v>43383.333333333336</v>
      </c>
      <c r="D14828" s="6">
        <v>11962.19</v>
      </c>
      <c r="E14828" s="6">
        <v>11978.05</v>
      </c>
      <c r="F14828" s="6">
        <v>11961.36</v>
      </c>
      <c r="G14828" s="6">
        <v>11963.36</v>
      </c>
      <c r="H14828" s="6"/>
      <c r="I14828" s="6"/>
      <c r="J14828" s="6"/>
    </row>
    <row r="14829" spans="3:10" x14ac:dyDescent="0.25">
      <c r="C14829" s="7">
        <v>43383.375</v>
      </c>
      <c r="D14829" s="8">
        <v>11958.66</v>
      </c>
      <c r="E14829" s="8">
        <v>11997.18</v>
      </c>
      <c r="F14829" s="8">
        <v>11955.79</v>
      </c>
      <c r="G14829" s="8">
        <v>11986.58</v>
      </c>
      <c r="H14829" s="8"/>
      <c r="I14829" s="8"/>
      <c r="J14829" s="8"/>
    </row>
    <row r="14830" spans="3:10" x14ac:dyDescent="0.25">
      <c r="C14830" s="5">
        <v>43383.416666666664</v>
      </c>
      <c r="D14830" s="6">
        <v>11985.7</v>
      </c>
      <c r="E14830" s="6">
        <v>11985.7</v>
      </c>
      <c r="F14830" s="6">
        <v>11920.33</v>
      </c>
      <c r="G14830" s="6">
        <v>11944.1</v>
      </c>
      <c r="H14830" s="6"/>
      <c r="I14830" s="6"/>
      <c r="J14830" s="6"/>
    </row>
    <row r="14831" spans="3:10" x14ac:dyDescent="0.25">
      <c r="C14831" s="7">
        <v>43383.458333333336</v>
      </c>
      <c r="D14831" s="8">
        <v>11943.84</v>
      </c>
      <c r="E14831" s="8">
        <v>11953.08</v>
      </c>
      <c r="F14831" s="8">
        <v>11908.31</v>
      </c>
      <c r="G14831" s="8">
        <v>11917.51</v>
      </c>
      <c r="H14831" s="8"/>
      <c r="I14831" s="8"/>
      <c r="J14831" s="8"/>
    </row>
    <row r="14832" spans="3:10" x14ac:dyDescent="0.25">
      <c r="C14832" s="5">
        <v>43383.5</v>
      </c>
      <c r="D14832" s="6">
        <v>11917.53</v>
      </c>
      <c r="E14832" s="6">
        <v>11927.78</v>
      </c>
      <c r="F14832" s="6">
        <v>11887.15</v>
      </c>
      <c r="G14832" s="6">
        <v>11903.04</v>
      </c>
      <c r="H14832" s="6"/>
      <c r="I14832" s="6"/>
      <c r="J14832" s="6"/>
    </row>
    <row r="14833" spans="3:10" x14ac:dyDescent="0.25">
      <c r="C14833" s="7">
        <v>43383.541666666664</v>
      </c>
      <c r="D14833" s="8">
        <v>11903.54</v>
      </c>
      <c r="E14833" s="8">
        <v>11945.94</v>
      </c>
      <c r="F14833" s="8">
        <v>11900.31</v>
      </c>
      <c r="G14833" s="8">
        <v>11923.79</v>
      </c>
      <c r="H14833" s="8"/>
      <c r="I14833" s="8"/>
      <c r="J14833" s="8"/>
    </row>
    <row r="14834" spans="3:10" x14ac:dyDescent="0.25">
      <c r="C14834" s="5">
        <v>43383.583333333336</v>
      </c>
      <c r="D14834" s="6">
        <v>11925.79</v>
      </c>
      <c r="E14834" s="6">
        <v>11934.33</v>
      </c>
      <c r="F14834" s="6">
        <v>11892.65</v>
      </c>
      <c r="G14834" s="6">
        <v>11900.2</v>
      </c>
      <c r="H14834" s="6"/>
      <c r="I14834" s="6"/>
      <c r="J14834" s="6"/>
    </row>
    <row r="14835" spans="3:10" x14ac:dyDescent="0.25">
      <c r="C14835" s="7">
        <v>43383.625</v>
      </c>
      <c r="D14835" s="8">
        <v>11900.21</v>
      </c>
      <c r="E14835" s="8">
        <v>11906.55</v>
      </c>
      <c r="F14835" s="8">
        <v>11865.37</v>
      </c>
      <c r="G14835" s="8">
        <v>11879.01</v>
      </c>
      <c r="H14835" s="8"/>
      <c r="I14835" s="8"/>
      <c r="J14835" s="8"/>
    </row>
    <row r="14836" spans="3:10" x14ac:dyDescent="0.25">
      <c r="C14836" s="5">
        <v>43383.666666666664</v>
      </c>
      <c r="D14836" s="6">
        <v>11878.76</v>
      </c>
      <c r="E14836" s="6">
        <v>11899.35</v>
      </c>
      <c r="F14836" s="6">
        <v>11777.93</v>
      </c>
      <c r="G14836" s="6">
        <v>11789.51</v>
      </c>
      <c r="H14836" s="6"/>
      <c r="I14836" s="6"/>
      <c r="J14836" s="6"/>
    </row>
    <row r="14837" spans="3:10" x14ac:dyDescent="0.25">
      <c r="C14837" s="7">
        <v>43383.708333333336</v>
      </c>
      <c r="D14837" s="8">
        <v>11789.76</v>
      </c>
      <c r="E14837" s="8">
        <v>11816.39</v>
      </c>
      <c r="F14837" s="8">
        <v>11729.19</v>
      </c>
      <c r="G14837" s="8">
        <v>11748.41</v>
      </c>
      <c r="H14837" s="8"/>
      <c r="I14837" s="8"/>
      <c r="J14837" s="8"/>
    </row>
    <row r="14838" spans="3:10" x14ac:dyDescent="0.25">
      <c r="C14838" s="5">
        <v>43383.75</v>
      </c>
      <c r="D14838" s="6">
        <v>11749.35</v>
      </c>
      <c r="E14838" s="6">
        <v>11755.35</v>
      </c>
      <c r="F14838" s="6">
        <v>11703.08</v>
      </c>
      <c r="G14838" s="6">
        <v>11729.02</v>
      </c>
      <c r="H14838" s="6"/>
      <c r="I14838" s="6"/>
      <c r="J14838" s="6"/>
    </row>
    <row r="14839" spans="3:10" x14ac:dyDescent="0.25">
      <c r="C14839" s="7">
        <v>43383.791666666664</v>
      </c>
      <c r="D14839" s="8">
        <v>11728.02</v>
      </c>
      <c r="E14839" s="8">
        <v>11743.59</v>
      </c>
      <c r="F14839" s="8">
        <v>11710.21</v>
      </c>
      <c r="G14839" s="8">
        <v>11723.87</v>
      </c>
      <c r="H14839" s="8"/>
      <c r="I14839" s="8"/>
      <c r="J14839" s="8"/>
    </row>
    <row r="14840" spans="3:10" x14ac:dyDescent="0.25">
      <c r="C14840" s="5">
        <v>43383.833333333336</v>
      </c>
      <c r="D14840" s="6">
        <v>11724.12</v>
      </c>
      <c r="E14840" s="6">
        <v>11750.24</v>
      </c>
      <c r="F14840" s="6">
        <v>11707.6</v>
      </c>
      <c r="G14840" s="6">
        <v>11717.1</v>
      </c>
      <c r="H14840" s="6"/>
      <c r="I14840" s="6"/>
      <c r="J14840" s="6"/>
    </row>
    <row r="14841" spans="3:10" x14ac:dyDescent="0.25">
      <c r="C14841" s="7">
        <v>43383.875</v>
      </c>
      <c r="D14841" s="8">
        <v>11716.35</v>
      </c>
      <c r="E14841" s="8">
        <v>11719.11</v>
      </c>
      <c r="F14841" s="8">
        <v>11655.53</v>
      </c>
      <c r="G14841" s="8">
        <v>11704.08</v>
      </c>
      <c r="H14841" s="8"/>
      <c r="I14841" s="8"/>
      <c r="J14841" s="8"/>
    </row>
    <row r="14842" spans="3:10" x14ac:dyDescent="0.25">
      <c r="C14842" s="5">
        <v>43383.916666666664</v>
      </c>
      <c r="D14842" s="6">
        <v>11703.58</v>
      </c>
      <c r="E14842" s="6">
        <v>11704.08</v>
      </c>
      <c r="F14842" s="6">
        <v>11619.23</v>
      </c>
      <c r="G14842" s="6">
        <v>11652.66</v>
      </c>
      <c r="H14842" s="6"/>
      <c r="I14842" s="6"/>
      <c r="J14842" s="6"/>
    </row>
    <row r="14843" spans="3:10" x14ac:dyDescent="0.25">
      <c r="C14843" s="7">
        <v>43383.958333333336</v>
      </c>
      <c r="D14843" s="8">
        <v>11617.23</v>
      </c>
      <c r="E14843" s="8">
        <v>11623.65</v>
      </c>
      <c r="F14843" s="8">
        <v>11559.96</v>
      </c>
      <c r="G14843" s="8">
        <v>11567.18</v>
      </c>
      <c r="H14843" s="8"/>
      <c r="I14843" s="8"/>
      <c r="J14843" s="8"/>
    </row>
    <row r="14844" spans="3:10" x14ac:dyDescent="0.25">
      <c r="C14844" s="5">
        <v>43384.041666666664</v>
      </c>
      <c r="D14844" s="6">
        <v>11584.25</v>
      </c>
      <c r="E14844" s="6">
        <v>11605.99</v>
      </c>
      <c r="F14844" s="6">
        <v>11571.58</v>
      </c>
      <c r="G14844" s="6">
        <v>11605.99</v>
      </c>
      <c r="H14844" s="6"/>
      <c r="I14844" s="6"/>
      <c r="J14844" s="6"/>
    </row>
    <row r="14845" spans="3:10" x14ac:dyDescent="0.25">
      <c r="C14845" s="7">
        <v>43384.083333333336</v>
      </c>
      <c r="D14845" s="8">
        <v>11607.03</v>
      </c>
      <c r="E14845" s="8">
        <v>11626.86</v>
      </c>
      <c r="F14845" s="8">
        <v>11577.79</v>
      </c>
      <c r="G14845" s="8">
        <v>11591.41</v>
      </c>
      <c r="H14845" s="8"/>
      <c r="I14845" s="8"/>
      <c r="J14845" s="8"/>
    </row>
    <row r="14846" spans="3:10" x14ac:dyDescent="0.25">
      <c r="C14846" s="5">
        <v>43384.125</v>
      </c>
      <c r="D14846" s="6">
        <v>11590.36</v>
      </c>
      <c r="E14846" s="6">
        <v>11616.65</v>
      </c>
      <c r="F14846" s="6">
        <v>11562.85</v>
      </c>
      <c r="G14846" s="6">
        <v>11612.47</v>
      </c>
      <c r="H14846" s="6"/>
      <c r="I14846" s="6"/>
      <c r="J14846" s="6"/>
    </row>
    <row r="14847" spans="3:10" x14ac:dyDescent="0.25">
      <c r="C14847" s="7">
        <v>43384.166666666664</v>
      </c>
      <c r="D14847" s="8">
        <v>11613.49</v>
      </c>
      <c r="E14847" s="8">
        <v>11613.49</v>
      </c>
      <c r="F14847" s="8">
        <v>11471.79</v>
      </c>
      <c r="G14847" s="8">
        <v>11491.71</v>
      </c>
      <c r="H14847" s="8"/>
      <c r="I14847" s="8"/>
      <c r="J14847" s="8"/>
    </row>
    <row r="14848" spans="3:10" x14ac:dyDescent="0.25">
      <c r="C14848" s="5">
        <v>43384.208333333336</v>
      </c>
      <c r="D14848" s="6">
        <v>11490.67</v>
      </c>
      <c r="E14848" s="6">
        <v>11540.1</v>
      </c>
      <c r="F14848" s="6">
        <v>11466.46</v>
      </c>
      <c r="G14848" s="6">
        <v>11494.01</v>
      </c>
      <c r="H14848" s="6"/>
      <c r="I14848" s="6"/>
      <c r="J14848" s="6"/>
    </row>
    <row r="14849" spans="3:10" x14ac:dyDescent="0.25">
      <c r="C14849" s="7">
        <v>43384.25</v>
      </c>
      <c r="D14849" s="8">
        <v>11492.97</v>
      </c>
      <c r="E14849" s="8">
        <v>11531.46</v>
      </c>
      <c r="F14849" s="8">
        <v>11477.81</v>
      </c>
      <c r="G14849" s="8">
        <v>11527.28</v>
      </c>
      <c r="H14849" s="8"/>
      <c r="I14849" s="8"/>
      <c r="J14849" s="8"/>
    </row>
    <row r="14850" spans="3:10" x14ac:dyDescent="0.25">
      <c r="C14850" s="5">
        <v>43384.291666666664</v>
      </c>
      <c r="D14850" s="6">
        <v>11525.19</v>
      </c>
      <c r="E14850" s="6">
        <v>11530.41</v>
      </c>
      <c r="F14850" s="6">
        <v>11480.3</v>
      </c>
      <c r="G14850" s="6">
        <v>11494.95</v>
      </c>
      <c r="H14850" s="6"/>
      <c r="I14850" s="6"/>
      <c r="J14850" s="6"/>
    </row>
    <row r="14851" spans="3:10" x14ac:dyDescent="0.25">
      <c r="C14851" s="7">
        <v>43384.333333333336</v>
      </c>
      <c r="D14851" s="8">
        <v>11496</v>
      </c>
      <c r="E14851" s="8">
        <v>11505.45</v>
      </c>
      <c r="F14851" s="8">
        <v>11447.56</v>
      </c>
      <c r="G14851" s="8">
        <v>11502.49</v>
      </c>
      <c r="H14851" s="8"/>
      <c r="I14851" s="8"/>
      <c r="J14851" s="8"/>
    </row>
    <row r="14852" spans="3:10" x14ac:dyDescent="0.25">
      <c r="C14852" s="5">
        <v>43384.375</v>
      </c>
      <c r="D14852" s="6">
        <v>11521.19</v>
      </c>
      <c r="E14852" s="6">
        <v>11581.39</v>
      </c>
      <c r="F14852" s="6">
        <v>11501.68</v>
      </c>
      <c r="G14852" s="6">
        <v>11553.79</v>
      </c>
      <c r="H14852" s="6"/>
      <c r="I14852" s="6"/>
      <c r="J14852" s="6"/>
    </row>
    <row r="14853" spans="3:10" x14ac:dyDescent="0.25">
      <c r="C14853" s="7">
        <v>43384.416666666664</v>
      </c>
      <c r="D14853" s="8">
        <v>11551.82</v>
      </c>
      <c r="E14853" s="8">
        <v>11638.19</v>
      </c>
      <c r="F14853" s="8">
        <v>11546.47</v>
      </c>
      <c r="G14853" s="8">
        <v>11556.14</v>
      </c>
      <c r="H14853" s="8"/>
      <c r="I14853" s="8"/>
      <c r="J14853" s="8"/>
    </row>
    <row r="14854" spans="3:10" x14ac:dyDescent="0.25">
      <c r="C14854" s="5">
        <v>43384.458333333336</v>
      </c>
      <c r="D14854" s="6">
        <v>11555.89</v>
      </c>
      <c r="E14854" s="6">
        <v>11626.86</v>
      </c>
      <c r="F14854" s="6">
        <v>11546.29</v>
      </c>
      <c r="G14854" s="6">
        <v>11577.19</v>
      </c>
      <c r="H14854" s="6"/>
      <c r="I14854" s="6"/>
      <c r="J14854" s="6"/>
    </row>
    <row r="14855" spans="3:10" x14ac:dyDescent="0.25">
      <c r="C14855" s="7">
        <v>43384.5</v>
      </c>
      <c r="D14855" s="8">
        <v>11577.19</v>
      </c>
      <c r="E14855" s="8">
        <v>11587.14</v>
      </c>
      <c r="F14855" s="8">
        <v>11530.68</v>
      </c>
      <c r="G14855" s="8">
        <v>11566.89</v>
      </c>
      <c r="H14855" s="8"/>
      <c r="I14855" s="8"/>
      <c r="J14855" s="8"/>
    </row>
    <row r="14856" spans="3:10" x14ac:dyDescent="0.25">
      <c r="C14856" s="5">
        <v>43384.541666666664</v>
      </c>
      <c r="D14856" s="6">
        <v>11565.88</v>
      </c>
      <c r="E14856" s="6">
        <v>11583.07</v>
      </c>
      <c r="F14856" s="6">
        <v>11517.76</v>
      </c>
      <c r="G14856" s="6">
        <v>11565.1</v>
      </c>
      <c r="H14856" s="6"/>
      <c r="I14856" s="6"/>
      <c r="J14856" s="6"/>
    </row>
    <row r="14857" spans="3:10" x14ac:dyDescent="0.25">
      <c r="C14857" s="7">
        <v>43384.583333333336</v>
      </c>
      <c r="D14857" s="8">
        <v>11565.6</v>
      </c>
      <c r="E14857" s="8">
        <v>11619.89</v>
      </c>
      <c r="F14857" s="8">
        <v>11556.12</v>
      </c>
      <c r="G14857" s="8">
        <v>11601.54</v>
      </c>
      <c r="H14857" s="8"/>
      <c r="I14857" s="8"/>
      <c r="J14857" s="8"/>
    </row>
    <row r="14858" spans="3:10" x14ac:dyDescent="0.25">
      <c r="C14858" s="5">
        <v>43384.625</v>
      </c>
      <c r="D14858" s="6">
        <v>11602.04</v>
      </c>
      <c r="E14858" s="6">
        <v>11668.92</v>
      </c>
      <c r="F14858" s="6">
        <v>11600.96</v>
      </c>
      <c r="G14858" s="6">
        <v>11648.06</v>
      </c>
      <c r="H14858" s="6"/>
      <c r="I14858" s="6"/>
      <c r="J14858" s="6"/>
    </row>
    <row r="14859" spans="3:10" x14ac:dyDescent="0.25">
      <c r="C14859" s="7">
        <v>43384.666666666664</v>
      </c>
      <c r="D14859" s="8">
        <v>11647.05</v>
      </c>
      <c r="E14859" s="8">
        <v>11701.47</v>
      </c>
      <c r="F14859" s="8">
        <v>11599.95</v>
      </c>
      <c r="G14859" s="8">
        <v>11699.46</v>
      </c>
      <c r="H14859" s="8"/>
      <c r="I14859" s="8"/>
      <c r="J14859" s="8"/>
    </row>
    <row r="14860" spans="3:10" x14ac:dyDescent="0.25">
      <c r="C14860" s="5">
        <v>43384.708333333336</v>
      </c>
      <c r="D14860" s="6">
        <v>11697.2</v>
      </c>
      <c r="E14860" s="6">
        <v>11700.03</v>
      </c>
      <c r="F14860" s="6">
        <v>11558.19</v>
      </c>
      <c r="G14860" s="6">
        <v>11563.42</v>
      </c>
      <c r="H14860" s="6"/>
      <c r="I14860" s="6"/>
      <c r="J14860" s="6"/>
    </row>
    <row r="14861" spans="3:10" x14ac:dyDescent="0.25">
      <c r="C14861" s="7">
        <v>43384.75</v>
      </c>
      <c r="D14861" s="8">
        <v>11563.67</v>
      </c>
      <c r="E14861" s="8">
        <v>11588.7</v>
      </c>
      <c r="F14861" s="8">
        <v>11518</v>
      </c>
      <c r="G14861" s="8">
        <v>11575.38</v>
      </c>
      <c r="H14861" s="8"/>
      <c r="I14861" s="8"/>
      <c r="J14861" s="8"/>
    </row>
    <row r="14862" spans="3:10" x14ac:dyDescent="0.25">
      <c r="C14862" s="5">
        <v>43384.791666666664</v>
      </c>
      <c r="D14862" s="6">
        <v>11574.38</v>
      </c>
      <c r="E14862" s="6">
        <v>11625.49</v>
      </c>
      <c r="F14862" s="6">
        <v>11566.97</v>
      </c>
      <c r="G14862" s="6">
        <v>11590.3</v>
      </c>
      <c r="H14862" s="6"/>
      <c r="I14862" s="6"/>
      <c r="J14862" s="6"/>
    </row>
    <row r="14863" spans="3:10" x14ac:dyDescent="0.25">
      <c r="C14863" s="7">
        <v>43384.833333333336</v>
      </c>
      <c r="D14863" s="8">
        <v>11589.3</v>
      </c>
      <c r="E14863" s="8">
        <v>11595.3</v>
      </c>
      <c r="F14863" s="8">
        <v>11548.24</v>
      </c>
      <c r="G14863" s="8">
        <v>11569.27</v>
      </c>
      <c r="H14863" s="8"/>
      <c r="I14863" s="8"/>
      <c r="J14863" s="8"/>
    </row>
    <row r="14864" spans="3:10" x14ac:dyDescent="0.25">
      <c r="C14864" s="5">
        <v>43384.875</v>
      </c>
      <c r="D14864" s="6">
        <v>11569.77</v>
      </c>
      <c r="E14864" s="6">
        <v>11573.02</v>
      </c>
      <c r="F14864" s="6">
        <v>11396.3</v>
      </c>
      <c r="G14864" s="6">
        <v>11467.13</v>
      </c>
      <c r="H14864" s="6"/>
      <c r="I14864" s="6"/>
      <c r="J14864" s="6"/>
    </row>
    <row r="14865" spans="3:10" x14ac:dyDescent="0.25">
      <c r="C14865" s="7">
        <v>43384.916666666664</v>
      </c>
      <c r="D14865" s="8">
        <v>11466.88</v>
      </c>
      <c r="E14865" s="8">
        <v>11549.73</v>
      </c>
      <c r="F14865" s="8">
        <v>11454.12</v>
      </c>
      <c r="G14865" s="8">
        <v>11504.67</v>
      </c>
      <c r="H14865" s="8"/>
      <c r="I14865" s="8"/>
      <c r="J14865" s="8"/>
    </row>
    <row r="14866" spans="3:10" x14ac:dyDescent="0.25">
      <c r="C14866" s="5">
        <v>43384.958333333336</v>
      </c>
      <c r="D14866" s="6">
        <v>11568.29</v>
      </c>
      <c r="E14866" s="6">
        <v>11595.66</v>
      </c>
      <c r="F14866" s="6">
        <v>11552.81</v>
      </c>
      <c r="G14866" s="6">
        <v>11579.13</v>
      </c>
      <c r="H14866" s="6"/>
      <c r="I14866" s="6"/>
      <c r="J14866" s="6"/>
    </row>
    <row r="14867" spans="3:10" x14ac:dyDescent="0.25">
      <c r="C14867" s="7">
        <v>43385.041666666664</v>
      </c>
      <c r="D14867" s="8">
        <v>11563.33</v>
      </c>
      <c r="E14867" s="8">
        <v>11614.48</v>
      </c>
      <c r="F14867" s="8">
        <v>11557.4</v>
      </c>
      <c r="G14867" s="8">
        <v>11611.27</v>
      </c>
      <c r="H14867" s="8"/>
      <c r="I14867" s="8"/>
      <c r="J14867" s="8"/>
    </row>
    <row r="14868" spans="3:10" x14ac:dyDescent="0.25">
      <c r="C14868" s="5">
        <v>43385.083333333336</v>
      </c>
      <c r="D14868" s="6">
        <v>11613.37</v>
      </c>
      <c r="E14868" s="6">
        <v>11634.48</v>
      </c>
      <c r="F14868" s="6">
        <v>11594.94</v>
      </c>
      <c r="G14868" s="6">
        <v>11600.21</v>
      </c>
      <c r="H14868" s="6"/>
      <c r="I14868" s="6"/>
      <c r="J14868" s="6"/>
    </row>
    <row r="14869" spans="3:10" x14ac:dyDescent="0.25">
      <c r="C14869" s="7">
        <v>43385.125</v>
      </c>
      <c r="D14869" s="8">
        <v>11600.73</v>
      </c>
      <c r="E14869" s="8">
        <v>11633.99</v>
      </c>
      <c r="F14869" s="8">
        <v>11596</v>
      </c>
      <c r="G14869" s="8">
        <v>11615.65</v>
      </c>
      <c r="H14869" s="8"/>
      <c r="I14869" s="8"/>
      <c r="J14869" s="8"/>
    </row>
    <row r="14870" spans="3:10" x14ac:dyDescent="0.25">
      <c r="C14870" s="5">
        <v>43385.166666666664</v>
      </c>
      <c r="D14870" s="6">
        <v>11615.25</v>
      </c>
      <c r="E14870" s="6">
        <v>11627.42</v>
      </c>
      <c r="F14870" s="6">
        <v>11602.76</v>
      </c>
      <c r="G14870" s="6">
        <v>11623.21</v>
      </c>
      <c r="H14870" s="6"/>
      <c r="I14870" s="6"/>
      <c r="J14870" s="6"/>
    </row>
    <row r="14871" spans="3:10" x14ac:dyDescent="0.25">
      <c r="C14871" s="7">
        <v>43385.208333333336</v>
      </c>
      <c r="D14871" s="8">
        <v>11622.15</v>
      </c>
      <c r="E14871" s="8">
        <v>11630.57</v>
      </c>
      <c r="F14871" s="8">
        <v>11607.46</v>
      </c>
      <c r="G14871" s="8">
        <v>11613.78</v>
      </c>
      <c r="H14871" s="8"/>
      <c r="I14871" s="8"/>
      <c r="J14871" s="8"/>
    </row>
    <row r="14872" spans="3:10" x14ac:dyDescent="0.25">
      <c r="C14872" s="5">
        <v>43385.25</v>
      </c>
      <c r="D14872" s="6">
        <v>11614.83</v>
      </c>
      <c r="E14872" s="6">
        <v>11651.96</v>
      </c>
      <c r="F14872" s="6">
        <v>11611.67</v>
      </c>
      <c r="G14872" s="6">
        <v>11645.14</v>
      </c>
      <c r="H14872" s="6"/>
      <c r="I14872" s="6"/>
      <c r="J14872" s="6"/>
    </row>
    <row r="14873" spans="3:10" x14ac:dyDescent="0.25">
      <c r="C14873" s="7">
        <v>43385.291666666664</v>
      </c>
      <c r="D14873" s="8">
        <v>11644.09</v>
      </c>
      <c r="E14873" s="8">
        <v>11660.52</v>
      </c>
      <c r="F14873" s="8">
        <v>11629.97</v>
      </c>
      <c r="G14873" s="8">
        <v>11660.07</v>
      </c>
      <c r="H14873" s="8"/>
      <c r="I14873" s="8"/>
      <c r="J14873" s="8"/>
    </row>
    <row r="14874" spans="3:10" x14ac:dyDescent="0.25">
      <c r="C14874" s="5">
        <v>43385.333333333336</v>
      </c>
      <c r="D14874" s="6">
        <v>11659.55</v>
      </c>
      <c r="E14874" s="6">
        <v>11691.97</v>
      </c>
      <c r="F14874" s="6">
        <v>11644.35</v>
      </c>
      <c r="G14874" s="6">
        <v>11644.35</v>
      </c>
      <c r="H14874" s="6"/>
      <c r="I14874" s="6"/>
      <c r="J14874" s="6"/>
    </row>
    <row r="14875" spans="3:10" x14ac:dyDescent="0.25">
      <c r="C14875" s="7">
        <v>43385.375</v>
      </c>
      <c r="D14875" s="8">
        <v>11639.54</v>
      </c>
      <c r="E14875" s="8">
        <v>11710.41</v>
      </c>
      <c r="F14875" s="8">
        <v>11621.77</v>
      </c>
      <c r="G14875" s="8">
        <v>11701.77</v>
      </c>
      <c r="H14875" s="8"/>
      <c r="I14875" s="8"/>
      <c r="J14875" s="8"/>
    </row>
    <row r="14876" spans="3:10" x14ac:dyDescent="0.25">
      <c r="C14876" s="5">
        <v>43385.416666666664</v>
      </c>
      <c r="D14876" s="6">
        <v>11688.03</v>
      </c>
      <c r="E14876" s="6">
        <v>11695.9</v>
      </c>
      <c r="F14876" s="6">
        <v>11639.57</v>
      </c>
      <c r="G14876" s="6">
        <v>11651.49</v>
      </c>
      <c r="H14876" s="6"/>
      <c r="I14876" s="6"/>
      <c r="J14876" s="6"/>
    </row>
    <row r="14877" spans="3:10" x14ac:dyDescent="0.25">
      <c r="C14877" s="7">
        <v>43385.458333333336</v>
      </c>
      <c r="D14877" s="8">
        <v>11650.49</v>
      </c>
      <c r="E14877" s="8">
        <v>11650.74</v>
      </c>
      <c r="F14877" s="8">
        <v>11581.98</v>
      </c>
      <c r="G14877" s="8">
        <v>11591.61</v>
      </c>
      <c r="H14877" s="8"/>
      <c r="I14877" s="8"/>
      <c r="J14877" s="8"/>
    </row>
    <row r="14878" spans="3:10" x14ac:dyDescent="0.25">
      <c r="C14878" s="5">
        <v>43385.5</v>
      </c>
      <c r="D14878" s="6">
        <v>11592.61</v>
      </c>
      <c r="E14878" s="6">
        <v>11631.24</v>
      </c>
      <c r="F14878" s="6">
        <v>11567.26</v>
      </c>
      <c r="G14878" s="6">
        <v>11599.73</v>
      </c>
      <c r="H14878" s="6"/>
      <c r="I14878" s="6"/>
      <c r="J14878" s="6"/>
    </row>
    <row r="14879" spans="3:10" x14ac:dyDescent="0.25">
      <c r="C14879" s="7">
        <v>43385.541666666664</v>
      </c>
      <c r="D14879" s="8">
        <v>11599.49</v>
      </c>
      <c r="E14879" s="8">
        <v>11610.19</v>
      </c>
      <c r="F14879" s="8">
        <v>11558.56</v>
      </c>
      <c r="G14879" s="8">
        <v>11604.28</v>
      </c>
      <c r="H14879" s="8"/>
      <c r="I14879" s="8"/>
      <c r="J14879" s="8"/>
    </row>
    <row r="14880" spans="3:10" x14ac:dyDescent="0.25">
      <c r="C14880" s="5">
        <v>43385.583333333336</v>
      </c>
      <c r="D14880" s="6">
        <v>11602.77</v>
      </c>
      <c r="E14880" s="6">
        <v>11629.07</v>
      </c>
      <c r="F14880" s="6">
        <v>11572.63</v>
      </c>
      <c r="G14880" s="6">
        <v>11614.97</v>
      </c>
      <c r="H14880" s="6"/>
      <c r="I14880" s="6"/>
      <c r="J14880" s="6"/>
    </row>
    <row r="14881" spans="3:10" x14ac:dyDescent="0.25">
      <c r="C14881" s="7">
        <v>43385.625</v>
      </c>
      <c r="D14881" s="8">
        <v>11615.72</v>
      </c>
      <c r="E14881" s="8">
        <v>11638.1</v>
      </c>
      <c r="F14881" s="8">
        <v>11593.05</v>
      </c>
      <c r="G14881" s="8">
        <v>11605.97</v>
      </c>
      <c r="H14881" s="8"/>
      <c r="I14881" s="8"/>
      <c r="J14881" s="8"/>
    </row>
    <row r="14882" spans="3:10" x14ac:dyDescent="0.25">
      <c r="C14882" s="5">
        <v>43385.666666666664</v>
      </c>
      <c r="D14882" s="6">
        <v>11606.47</v>
      </c>
      <c r="E14882" s="6">
        <v>11634.46</v>
      </c>
      <c r="F14882" s="6">
        <v>11569.82</v>
      </c>
      <c r="G14882" s="6">
        <v>11594.03</v>
      </c>
      <c r="H14882" s="6"/>
      <c r="I14882" s="6"/>
      <c r="J14882" s="6"/>
    </row>
    <row r="14883" spans="3:10" x14ac:dyDescent="0.25">
      <c r="C14883" s="7">
        <v>43385.708333333336</v>
      </c>
      <c r="D14883" s="8">
        <v>11594.02</v>
      </c>
      <c r="E14883" s="8">
        <v>11611.89</v>
      </c>
      <c r="F14883" s="8">
        <v>11524.5</v>
      </c>
      <c r="G14883" s="8">
        <v>11544.16</v>
      </c>
      <c r="H14883" s="8"/>
      <c r="I14883" s="8"/>
      <c r="J14883" s="8"/>
    </row>
    <row r="14884" spans="3:10" x14ac:dyDescent="0.25">
      <c r="C14884" s="5">
        <v>43385.75</v>
      </c>
      <c r="D14884" s="6">
        <v>11545.16</v>
      </c>
      <c r="E14884" s="6">
        <v>11555.41</v>
      </c>
      <c r="F14884" s="6">
        <v>11471.44</v>
      </c>
      <c r="G14884" s="6">
        <v>11504.9</v>
      </c>
      <c r="H14884" s="6"/>
      <c r="I14884" s="6"/>
      <c r="J14884" s="6"/>
    </row>
    <row r="14885" spans="3:10" x14ac:dyDescent="0.25">
      <c r="C14885" s="7">
        <v>43385.791666666664</v>
      </c>
      <c r="D14885" s="8">
        <v>11504.65</v>
      </c>
      <c r="E14885" s="8">
        <v>11506.57</v>
      </c>
      <c r="F14885" s="8">
        <v>11426.81</v>
      </c>
      <c r="G14885" s="8">
        <v>11466.97</v>
      </c>
      <c r="H14885" s="8"/>
      <c r="I14885" s="8"/>
      <c r="J14885" s="8"/>
    </row>
    <row r="14886" spans="3:10" x14ac:dyDescent="0.25">
      <c r="C14886" s="5">
        <v>43385.833333333336</v>
      </c>
      <c r="D14886" s="6">
        <v>11465.96</v>
      </c>
      <c r="E14886" s="6">
        <v>11494</v>
      </c>
      <c r="F14886" s="6">
        <v>11448.69</v>
      </c>
      <c r="G14886" s="6">
        <v>11483.48</v>
      </c>
      <c r="H14886" s="6"/>
      <c r="I14886" s="6"/>
      <c r="J14886" s="6"/>
    </row>
    <row r="14887" spans="3:10" x14ac:dyDescent="0.25">
      <c r="C14887" s="7">
        <v>43385.875</v>
      </c>
      <c r="D14887" s="8">
        <v>11482.98</v>
      </c>
      <c r="E14887" s="8">
        <v>11507.5</v>
      </c>
      <c r="F14887" s="8">
        <v>11454.19</v>
      </c>
      <c r="G14887" s="8">
        <v>11502.99</v>
      </c>
      <c r="H14887" s="8"/>
      <c r="I14887" s="8"/>
      <c r="J14887" s="8"/>
    </row>
    <row r="14888" spans="3:10" x14ac:dyDescent="0.25">
      <c r="C14888" s="5">
        <v>43385.916666666664</v>
      </c>
      <c r="D14888" s="6">
        <v>11503.5</v>
      </c>
      <c r="E14888" s="6">
        <v>11595.11</v>
      </c>
      <c r="F14888" s="6">
        <v>11489.98</v>
      </c>
      <c r="G14888" s="6">
        <v>11587.35</v>
      </c>
      <c r="H14888" s="6"/>
      <c r="I14888" s="6"/>
      <c r="J14888" s="6"/>
    </row>
    <row r="14889" spans="3:10" x14ac:dyDescent="0.25">
      <c r="C14889" s="7">
        <v>43388.041666666664</v>
      </c>
      <c r="D14889" s="8">
        <v>11567.3</v>
      </c>
      <c r="E14889" s="8">
        <v>11567.82</v>
      </c>
      <c r="F14889" s="8">
        <v>11505.15</v>
      </c>
      <c r="G14889" s="8">
        <v>11532.1</v>
      </c>
      <c r="H14889" s="8"/>
      <c r="I14889" s="8"/>
      <c r="J14889" s="8"/>
    </row>
    <row r="14890" spans="3:10" x14ac:dyDescent="0.25">
      <c r="C14890" s="5">
        <v>43388.083333333336</v>
      </c>
      <c r="D14890" s="6">
        <v>11531.06</v>
      </c>
      <c r="E14890" s="6">
        <v>11549.73</v>
      </c>
      <c r="F14890" s="6">
        <v>11530.01</v>
      </c>
      <c r="G14890" s="6">
        <v>11548.58</v>
      </c>
      <c r="H14890" s="6"/>
      <c r="I14890" s="6"/>
      <c r="J14890" s="6"/>
    </row>
    <row r="14891" spans="3:10" x14ac:dyDescent="0.25">
      <c r="C14891" s="7">
        <v>43388.125</v>
      </c>
      <c r="D14891" s="8">
        <v>11547.53</v>
      </c>
      <c r="E14891" s="8">
        <v>11554.85</v>
      </c>
      <c r="F14891" s="8">
        <v>11500.78</v>
      </c>
      <c r="G14891" s="8">
        <v>11508.09</v>
      </c>
      <c r="H14891" s="8"/>
      <c r="I14891" s="8"/>
      <c r="J14891" s="8"/>
    </row>
    <row r="14892" spans="3:10" x14ac:dyDescent="0.25">
      <c r="C14892" s="5">
        <v>43388.166666666664</v>
      </c>
      <c r="D14892" s="6">
        <v>11507.05</v>
      </c>
      <c r="E14892" s="6">
        <v>11530.4</v>
      </c>
      <c r="F14892" s="6">
        <v>11484.48</v>
      </c>
      <c r="G14892" s="6">
        <v>11528.31</v>
      </c>
      <c r="H14892" s="6"/>
      <c r="I14892" s="6"/>
      <c r="J14892" s="6"/>
    </row>
    <row r="14893" spans="3:10" x14ac:dyDescent="0.25">
      <c r="C14893" s="7">
        <v>43388.208333333336</v>
      </c>
      <c r="D14893" s="8">
        <v>11527.26</v>
      </c>
      <c r="E14893" s="8">
        <v>11533.53</v>
      </c>
      <c r="F14893" s="8">
        <v>11501.14</v>
      </c>
      <c r="G14893" s="8">
        <v>11513.67</v>
      </c>
      <c r="H14893" s="8"/>
      <c r="I14893" s="8"/>
      <c r="J14893" s="8"/>
    </row>
    <row r="14894" spans="3:10" x14ac:dyDescent="0.25">
      <c r="C14894" s="5">
        <v>43388.25</v>
      </c>
      <c r="D14894" s="6">
        <v>11512.63</v>
      </c>
      <c r="E14894" s="6">
        <v>11520.99</v>
      </c>
      <c r="F14894" s="6">
        <v>11493</v>
      </c>
      <c r="G14894" s="6">
        <v>11507.66</v>
      </c>
      <c r="H14894" s="6"/>
      <c r="I14894" s="6"/>
      <c r="J14894" s="6"/>
    </row>
    <row r="14895" spans="3:10" x14ac:dyDescent="0.25">
      <c r="C14895" s="7">
        <v>43388.291666666664</v>
      </c>
      <c r="D14895" s="8">
        <v>11508.71</v>
      </c>
      <c r="E14895" s="8">
        <v>11519.27</v>
      </c>
      <c r="F14895" s="8">
        <v>11505.96</v>
      </c>
      <c r="G14895" s="8">
        <v>11519.27</v>
      </c>
      <c r="H14895" s="8"/>
      <c r="I14895" s="8"/>
      <c r="J14895" s="8"/>
    </row>
    <row r="14896" spans="3:10" x14ac:dyDescent="0.25">
      <c r="C14896" s="5">
        <v>43388.333333333336</v>
      </c>
      <c r="D14896" s="6">
        <v>11518.22</v>
      </c>
      <c r="E14896" s="6">
        <v>11518.22</v>
      </c>
      <c r="F14896" s="6">
        <v>11470.75</v>
      </c>
      <c r="G14896" s="6">
        <v>11470.75</v>
      </c>
      <c r="H14896" s="6"/>
      <c r="I14896" s="6"/>
      <c r="J14896" s="6"/>
    </row>
    <row r="14897" spans="3:10" x14ac:dyDescent="0.25">
      <c r="C14897" s="7">
        <v>43388.375</v>
      </c>
      <c r="D14897" s="8">
        <v>11477.05</v>
      </c>
      <c r="E14897" s="8">
        <v>11481.81</v>
      </c>
      <c r="F14897" s="8">
        <v>11442.66</v>
      </c>
      <c r="G14897" s="8">
        <v>11478.71</v>
      </c>
      <c r="H14897" s="8"/>
      <c r="I14897" s="8"/>
      <c r="J14897" s="8"/>
    </row>
    <row r="14898" spans="3:10" x14ac:dyDescent="0.25">
      <c r="C14898" s="5">
        <v>43388.416666666664</v>
      </c>
      <c r="D14898" s="6">
        <v>11479.75</v>
      </c>
      <c r="E14898" s="6">
        <v>11508.64</v>
      </c>
      <c r="F14898" s="6">
        <v>11451.85</v>
      </c>
      <c r="G14898" s="6">
        <v>11484.6</v>
      </c>
      <c r="H14898" s="6"/>
      <c r="I14898" s="6"/>
      <c r="J14898" s="6"/>
    </row>
    <row r="14899" spans="3:10" x14ac:dyDescent="0.25">
      <c r="C14899" s="7">
        <v>43388.458333333336</v>
      </c>
      <c r="D14899" s="8">
        <v>11484.1</v>
      </c>
      <c r="E14899" s="8">
        <v>11501.85</v>
      </c>
      <c r="F14899" s="8">
        <v>11457.1</v>
      </c>
      <c r="G14899" s="8">
        <v>11469.85</v>
      </c>
      <c r="H14899" s="8"/>
      <c r="I14899" s="8"/>
      <c r="J14899" s="8"/>
    </row>
    <row r="14900" spans="3:10" x14ac:dyDescent="0.25">
      <c r="C14900" s="5">
        <v>43388.5</v>
      </c>
      <c r="D14900" s="6">
        <v>11470.6</v>
      </c>
      <c r="E14900" s="6">
        <v>11592.62</v>
      </c>
      <c r="F14900" s="6">
        <v>11468.31</v>
      </c>
      <c r="G14900" s="6">
        <v>11559.19</v>
      </c>
      <c r="H14900" s="6"/>
      <c r="I14900" s="6"/>
      <c r="J14900" s="6"/>
    </row>
    <row r="14901" spans="3:10" x14ac:dyDescent="0.25">
      <c r="C14901" s="7">
        <v>43388.541666666664</v>
      </c>
      <c r="D14901" s="8">
        <v>11558.69</v>
      </c>
      <c r="E14901" s="8">
        <v>11577.72</v>
      </c>
      <c r="F14901" s="8">
        <v>11535.55</v>
      </c>
      <c r="G14901" s="8">
        <v>11547.19</v>
      </c>
      <c r="H14901" s="8"/>
      <c r="I14901" s="8"/>
      <c r="J14901" s="8"/>
    </row>
    <row r="14902" spans="3:10" x14ac:dyDescent="0.25">
      <c r="C14902" s="5">
        <v>43388.583333333336</v>
      </c>
      <c r="D14902" s="6">
        <v>11547.69</v>
      </c>
      <c r="E14902" s="6">
        <v>11585.34</v>
      </c>
      <c r="F14902" s="6">
        <v>11540.39</v>
      </c>
      <c r="G14902" s="6">
        <v>11578.07</v>
      </c>
      <c r="H14902" s="6"/>
      <c r="I14902" s="6"/>
      <c r="J14902" s="6"/>
    </row>
    <row r="14903" spans="3:10" x14ac:dyDescent="0.25">
      <c r="C14903" s="7">
        <v>43388.625</v>
      </c>
      <c r="D14903" s="8">
        <v>11579.07</v>
      </c>
      <c r="E14903" s="8">
        <v>11599.97</v>
      </c>
      <c r="F14903" s="8">
        <v>11565.56</v>
      </c>
      <c r="G14903" s="8">
        <v>11573.68</v>
      </c>
      <c r="H14903" s="8"/>
      <c r="I14903" s="8"/>
      <c r="J14903" s="8"/>
    </row>
    <row r="14904" spans="3:10" x14ac:dyDescent="0.25">
      <c r="C14904" s="5">
        <v>43388.666666666664</v>
      </c>
      <c r="D14904" s="6">
        <v>11572.68</v>
      </c>
      <c r="E14904" s="6">
        <v>11608.05</v>
      </c>
      <c r="F14904" s="6">
        <v>11555.79</v>
      </c>
      <c r="G14904" s="6">
        <v>11588.64</v>
      </c>
      <c r="H14904" s="6"/>
      <c r="I14904" s="6"/>
      <c r="J14904" s="6"/>
    </row>
    <row r="14905" spans="3:10" x14ac:dyDescent="0.25">
      <c r="C14905" s="7">
        <v>43388.708333333336</v>
      </c>
      <c r="D14905" s="8">
        <v>11589.9</v>
      </c>
      <c r="E14905" s="8">
        <v>11618.93</v>
      </c>
      <c r="F14905" s="8">
        <v>11549.14</v>
      </c>
      <c r="G14905" s="8">
        <v>11603.36</v>
      </c>
      <c r="H14905" s="8"/>
      <c r="I14905" s="8"/>
      <c r="J14905" s="8"/>
    </row>
    <row r="14906" spans="3:10" x14ac:dyDescent="0.25">
      <c r="C14906" s="5">
        <v>43388.75</v>
      </c>
      <c r="D14906" s="6">
        <v>11603.86</v>
      </c>
      <c r="E14906" s="6">
        <v>11627.25</v>
      </c>
      <c r="F14906" s="6">
        <v>11591.16</v>
      </c>
      <c r="G14906" s="6">
        <v>11605.15</v>
      </c>
      <c r="H14906" s="6"/>
      <c r="I14906" s="6"/>
      <c r="J14906" s="6"/>
    </row>
    <row r="14907" spans="3:10" x14ac:dyDescent="0.25">
      <c r="C14907" s="7">
        <v>43388.791666666664</v>
      </c>
      <c r="D14907" s="8">
        <v>11604.9</v>
      </c>
      <c r="E14907" s="8">
        <v>11622.21</v>
      </c>
      <c r="F14907" s="8">
        <v>11593.68</v>
      </c>
      <c r="G14907" s="8">
        <v>11611.37</v>
      </c>
      <c r="H14907" s="8"/>
      <c r="I14907" s="8"/>
      <c r="J14907" s="8"/>
    </row>
    <row r="14908" spans="3:10" x14ac:dyDescent="0.25">
      <c r="C14908" s="5">
        <v>43388.833333333336</v>
      </c>
      <c r="D14908" s="6">
        <v>11612.37</v>
      </c>
      <c r="E14908" s="6">
        <v>11645.65</v>
      </c>
      <c r="F14908" s="6">
        <v>11608.86</v>
      </c>
      <c r="G14908" s="6">
        <v>11641.89</v>
      </c>
      <c r="H14908" s="6"/>
      <c r="I14908" s="6"/>
      <c r="J14908" s="6"/>
    </row>
    <row r="14909" spans="3:10" x14ac:dyDescent="0.25">
      <c r="C14909" s="7">
        <v>43388.875</v>
      </c>
      <c r="D14909" s="8">
        <v>11642.9</v>
      </c>
      <c r="E14909" s="8">
        <v>11650.4</v>
      </c>
      <c r="F14909" s="8">
        <v>11611.61</v>
      </c>
      <c r="G14909" s="8">
        <v>11645.89</v>
      </c>
      <c r="H14909" s="8"/>
      <c r="I14909" s="8"/>
      <c r="J14909" s="8"/>
    </row>
    <row r="14910" spans="3:10" x14ac:dyDescent="0.25">
      <c r="C14910" s="5">
        <v>43388.916666666664</v>
      </c>
      <c r="D14910" s="6">
        <v>11646.14</v>
      </c>
      <c r="E14910" s="6">
        <v>11651.4</v>
      </c>
      <c r="F14910" s="6">
        <v>11613.6</v>
      </c>
      <c r="G14910" s="6">
        <v>11625.26</v>
      </c>
      <c r="H14910" s="6"/>
      <c r="I14910" s="6"/>
      <c r="J14910" s="6"/>
    </row>
    <row r="14911" spans="3:10" x14ac:dyDescent="0.25">
      <c r="C14911" s="7">
        <v>43388.958333333336</v>
      </c>
      <c r="D14911" s="8">
        <v>11597.64</v>
      </c>
      <c r="E14911" s="8">
        <v>11600.83</v>
      </c>
      <c r="F14911" s="8">
        <v>11583.4</v>
      </c>
      <c r="G14911" s="8">
        <v>11597.83</v>
      </c>
      <c r="H14911" s="8"/>
      <c r="I14911" s="8"/>
      <c r="J14911" s="8"/>
    </row>
    <row r="14912" spans="3:10" x14ac:dyDescent="0.25">
      <c r="C14912" s="5">
        <v>43389.041666666664</v>
      </c>
      <c r="D14912" s="6">
        <v>11599.41</v>
      </c>
      <c r="E14912" s="6">
        <v>11616.7</v>
      </c>
      <c r="F14912" s="6">
        <v>11590.44</v>
      </c>
      <c r="G14912" s="6">
        <v>11612.42</v>
      </c>
      <c r="H14912" s="6"/>
      <c r="I14912" s="6"/>
      <c r="J14912" s="6"/>
    </row>
    <row r="14913" spans="3:10" x14ac:dyDescent="0.25">
      <c r="C14913" s="7">
        <v>43389.083333333336</v>
      </c>
      <c r="D14913" s="8">
        <v>11610.31</v>
      </c>
      <c r="E14913" s="8">
        <v>11638.18</v>
      </c>
      <c r="F14913" s="8">
        <v>11608.2</v>
      </c>
      <c r="G14913" s="8">
        <v>11636.52</v>
      </c>
      <c r="H14913" s="8"/>
      <c r="I14913" s="8"/>
      <c r="J14913" s="8"/>
    </row>
    <row r="14914" spans="3:10" x14ac:dyDescent="0.25">
      <c r="C14914" s="5">
        <v>43389.125</v>
      </c>
      <c r="D14914" s="6">
        <v>11637.57</v>
      </c>
      <c r="E14914" s="6">
        <v>11649.06</v>
      </c>
      <c r="F14914" s="6">
        <v>11631.4</v>
      </c>
      <c r="G14914" s="6">
        <v>11633.51</v>
      </c>
      <c r="H14914" s="6"/>
      <c r="I14914" s="6"/>
      <c r="J14914" s="6"/>
    </row>
    <row r="14915" spans="3:10" x14ac:dyDescent="0.25">
      <c r="C14915" s="7">
        <v>43389.166666666664</v>
      </c>
      <c r="D14915" s="8">
        <v>11632.45</v>
      </c>
      <c r="E14915" s="8">
        <v>11663.5</v>
      </c>
      <c r="F14915" s="8">
        <v>11631.4</v>
      </c>
      <c r="G14915" s="8">
        <v>11660.61</v>
      </c>
      <c r="H14915" s="8"/>
      <c r="I14915" s="8"/>
      <c r="J14915" s="8"/>
    </row>
    <row r="14916" spans="3:10" x14ac:dyDescent="0.25">
      <c r="C14916" s="5">
        <v>43389.208333333336</v>
      </c>
      <c r="D14916" s="6">
        <v>11661.66</v>
      </c>
      <c r="E14916" s="6">
        <v>11665.83</v>
      </c>
      <c r="F14916" s="6">
        <v>11645.94</v>
      </c>
      <c r="G14916" s="6">
        <v>11647.99</v>
      </c>
      <c r="H14916" s="6"/>
      <c r="I14916" s="6"/>
      <c r="J14916" s="6"/>
    </row>
    <row r="14917" spans="3:10" x14ac:dyDescent="0.25">
      <c r="C14917" s="7">
        <v>43389.25</v>
      </c>
      <c r="D14917" s="8">
        <v>11646.94</v>
      </c>
      <c r="E14917" s="8">
        <v>11646.94</v>
      </c>
      <c r="F14917" s="8">
        <v>11621.5</v>
      </c>
      <c r="G14917" s="8">
        <v>11636.04</v>
      </c>
      <c r="H14917" s="8"/>
      <c r="I14917" s="8"/>
      <c r="J14917" s="8"/>
    </row>
    <row r="14918" spans="3:10" x14ac:dyDescent="0.25">
      <c r="C14918" s="5">
        <v>43389.291666666664</v>
      </c>
      <c r="D14918" s="6">
        <v>11637.1</v>
      </c>
      <c r="E14918" s="6">
        <v>11642.82</v>
      </c>
      <c r="F14918" s="6">
        <v>11629.35</v>
      </c>
      <c r="G14918" s="6">
        <v>11640.81</v>
      </c>
      <c r="H14918" s="6"/>
      <c r="I14918" s="6"/>
      <c r="J14918" s="6"/>
    </row>
    <row r="14919" spans="3:10" x14ac:dyDescent="0.25">
      <c r="C14919" s="7">
        <v>43389.333333333336</v>
      </c>
      <c r="D14919" s="8">
        <v>11641.86</v>
      </c>
      <c r="E14919" s="8">
        <v>11658.56</v>
      </c>
      <c r="F14919" s="8">
        <v>11639.75</v>
      </c>
      <c r="G14919" s="8">
        <v>11648.84</v>
      </c>
      <c r="H14919" s="8"/>
      <c r="I14919" s="8"/>
      <c r="J14919" s="8"/>
    </row>
    <row r="14920" spans="3:10" x14ac:dyDescent="0.25">
      <c r="C14920" s="5">
        <v>43389.375</v>
      </c>
      <c r="D14920" s="6">
        <v>11645.29</v>
      </c>
      <c r="E14920" s="6">
        <v>11658.84</v>
      </c>
      <c r="F14920" s="6">
        <v>11627.85</v>
      </c>
      <c r="G14920" s="6">
        <v>11644.19</v>
      </c>
      <c r="H14920" s="6"/>
      <c r="I14920" s="6"/>
      <c r="J14920" s="6"/>
    </row>
    <row r="14921" spans="3:10" x14ac:dyDescent="0.25">
      <c r="C14921" s="7">
        <v>43389.416666666664</v>
      </c>
      <c r="D14921" s="8">
        <v>11639.47</v>
      </c>
      <c r="E14921" s="8">
        <v>11671.47</v>
      </c>
      <c r="F14921" s="8">
        <v>11605.9</v>
      </c>
      <c r="G14921" s="8">
        <v>11650.99</v>
      </c>
      <c r="H14921" s="8"/>
      <c r="I14921" s="8"/>
      <c r="J14921" s="8"/>
    </row>
    <row r="14922" spans="3:10" x14ac:dyDescent="0.25">
      <c r="C14922" s="5">
        <v>43389.458333333336</v>
      </c>
      <c r="D14922" s="6">
        <v>11652.24</v>
      </c>
      <c r="E14922" s="6">
        <v>11668.95</v>
      </c>
      <c r="F14922" s="6">
        <v>11628.86</v>
      </c>
      <c r="G14922" s="6">
        <v>11649.57</v>
      </c>
      <c r="H14922" s="6"/>
      <c r="I14922" s="6"/>
      <c r="J14922" s="6"/>
    </row>
    <row r="14923" spans="3:10" x14ac:dyDescent="0.25">
      <c r="C14923" s="7">
        <v>43389.5</v>
      </c>
      <c r="D14923" s="8">
        <v>11650.07</v>
      </c>
      <c r="E14923" s="8">
        <v>11653.72</v>
      </c>
      <c r="F14923" s="8">
        <v>11619.34</v>
      </c>
      <c r="G14923" s="8">
        <v>11638</v>
      </c>
      <c r="H14923" s="8"/>
      <c r="I14923" s="8"/>
      <c r="J14923" s="8"/>
    </row>
    <row r="14924" spans="3:10" x14ac:dyDescent="0.25">
      <c r="C14924" s="5">
        <v>43389.541666666664</v>
      </c>
      <c r="D14924" s="6">
        <v>11638.25</v>
      </c>
      <c r="E14924" s="6">
        <v>11667.03</v>
      </c>
      <c r="F14924" s="6">
        <v>11625.36</v>
      </c>
      <c r="G14924" s="6">
        <v>11658.2</v>
      </c>
      <c r="H14924" s="6"/>
      <c r="I14924" s="6"/>
      <c r="J14924" s="6"/>
    </row>
    <row r="14925" spans="3:10" x14ac:dyDescent="0.25">
      <c r="C14925" s="7">
        <v>43389.583333333336</v>
      </c>
      <c r="D14925" s="8">
        <v>11659.2</v>
      </c>
      <c r="E14925" s="8">
        <v>11697.23</v>
      </c>
      <c r="F14925" s="8">
        <v>11655.8</v>
      </c>
      <c r="G14925" s="8">
        <v>11693.12</v>
      </c>
      <c r="H14925" s="8"/>
      <c r="I14925" s="8"/>
      <c r="J14925" s="8"/>
    </row>
    <row r="14926" spans="3:10" x14ac:dyDescent="0.25">
      <c r="C14926" s="5">
        <v>43389.625</v>
      </c>
      <c r="D14926" s="6">
        <v>11693.12</v>
      </c>
      <c r="E14926" s="6">
        <v>11720.59</v>
      </c>
      <c r="F14926" s="6">
        <v>11687.93</v>
      </c>
      <c r="G14926" s="6">
        <v>11710.47</v>
      </c>
      <c r="H14926" s="6"/>
      <c r="I14926" s="6"/>
      <c r="J14926" s="6"/>
    </row>
    <row r="14927" spans="3:10" x14ac:dyDescent="0.25">
      <c r="C14927" s="7">
        <v>43389.666666666664</v>
      </c>
      <c r="D14927" s="8">
        <v>11710.22</v>
      </c>
      <c r="E14927" s="8">
        <v>11738.85</v>
      </c>
      <c r="F14927" s="8">
        <v>11702.61</v>
      </c>
      <c r="G14927" s="8">
        <v>11725.22</v>
      </c>
      <c r="H14927" s="8"/>
      <c r="I14927" s="8"/>
      <c r="J14927" s="8"/>
    </row>
    <row r="14928" spans="3:10" x14ac:dyDescent="0.25">
      <c r="C14928" s="5">
        <v>43389.708333333336</v>
      </c>
      <c r="D14928" s="6">
        <v>11724.22</v>
      </c>
      <c r="E14928" s="6">
        <v>11786.38</v>
      </c>
      <c r="F14928" s="6">
        <v>11724.22</v>
      </c>
      <c r="G14928" s="6">
        <v>11784.85</v>
      </c>
      <c r="H14928" s="6"/>
      <c r="I14928" s="6"/>
      <c r="J14928" s="6"/>
    </row>
    <row r="14929" spans="3:10" x14ac:dyDescent="0.25">
      <c r="C14929" s="7">
        <v>43389.75</v>
      </c>
      <c r="D14929" s="8">
        <v>11784.09</v>
      </c>
      <c r="E14929" s="8">
        <v>11789.23</v>
      </c>
      <c r="F14929" s="8">
        <v>11756.62</v>
      </c>
      <c r="G14929" s="8">
        <v>11767.39</v>
      </c>
      <c r="H14929" s="8"/>
      <c r="I14929" s="8"/>
      <c r="J14929" s="8"/>
    </row>
    <row r="14930" spans="3:10" x14ac:dyDescent="0.25">
      <c r="C14930" s="5">
        <v>43389.791666666664</v>
      </c>
      <c r="D14930" s="6">
        <v>11767.89</v>
      </c>
      <c r="E14930" s="6">
        <v>11779.59</v>
      </c>
      <c r="F14930" s="6">
        <v>11759.83</v>
      </c>
      <c r="G14930" s="6">
        <v>11779.09</v>
      </c>
      <c r="H14930" s="6"/>
      <c r="I14930" s="6"/>
      <c r="J14930" s="6"/>
    </row>
    <row r="14931" spans="3:10" x14ac:dyDescent="0.25">
      <c r="C14931" s="7">
        <v>43389.833333333336</v>
      </c>
      <c r="D14931" s="8">
        <v>11778.84</v>
      </c>
      <c r="E14931" s="8">
        <v>11797.36</v>
      </c>
      <c r="F14931" s="8">
        <v>11772.08</v>
      </c>
      <c r="G14931" s="8">
        <v>11786.59</v>
      </c>
      <c r="H14931" s="8"/>
      <c r="I14931" s="8"/>
      <c r="J14931" s="8"/>
    </row>
    <row r="14932" spans="3:10" x14ac:dyDescent="0.25">
      <c r="C14932" s="5">
        <v>43389.875</v>
      </c>
      <c r="D14932" s="6">
        <v>11787.09</v>
      </c>
      <c r="E14932" s="6">
        <v>11799.35</v>
      </c>
      <c r="F14932" s="6">
        <v>11787.09</v>
      </c>
      <c r="G14932" s="6">
        <v>11789.59</v>
      </c>
      <c r="H14932" s="6"/>
      <c r="I14932" s="6"/>
      <c r="J14932" s="6"/>
    </row>
    <row r="14933" spans="3:10" x14ac:dyDescent="0.25">
      <c r="C14933" s="7">
        <v>43389.916666666664</v>
      </c>
      <c r="D14933" s="8">
        <v>11789.09</v>
      </c>
      <c r="E14933" s="8">
        <v>11820.12</v>
      </c>
      <c r="F14933" s="8">
        <v>11781.58</v>
      </c>
      <c r="G14933" s="8">
        <v>11809.04</v>
      </c>
      <c r="H14933" s="8"/>
      <c r="I14933" s="8"/>
      <c r="J14933" s="8"/>
    </row>
    <row r="14934" spans="3:10" x14ac:dyDescent="0.25">
      <c r="C14934" s="5">
        <v>43389.958333333336</v>
      </c>
      <c r="D14934" s="6">
        <v>11830.34</v>
      </c>
      <c r="E14934" s="6">
        <v>11830.37</v>
      </c>
      <c r="F14934" s="6">
        <v>11816.68</v>
      </c>
      <c r="G14934" s="6">
        <v>11821.98</v>
      </c>
      <c r="H14934" s="6"/>
      <c r="I14934" s="6"/>
      <c r="J14934" s="6"/>
    </row>
    <row r="14935" spans="3:10" x14ac:dyDescent="0.25">
      <c r="C14935" s="7">
        <v>43390.041666666664</v>
      </c>
      <c r="D14935" s="8">
        <v>11821.97</v>
      </c>
      <c r="E14935" s="8">
        <v>11827.22</v>
      </c>
      <c r="F14935" s="8">
        <v>11799.65</v>
      </c>
      <c r="G14935" s="8">
        <v>11805.76</v>
      </c>
      <c r="H14935" s="8"/>
      <c r="I14935" s="8"/>
      <c r="J14935" s="8"/>
    </row>
    <row r="14936" spans="3:10" x14ac:dyDescent="0.25">
      <c r="C14936" s="5">
        <v>43390.083333333336</v>
      </c>
      <c r="D14936" s="6">
        <v>11806.81</v>
      </c>
      <c r="E14936" s="6">
        <v>11814.6</v>
      </c>
      <c r="F14936" s="6">
        <v>11800.56</v>
      </c>
      <c r="G14936" s="6">
        <v>11814.6</v>
      </c>
      <c r="H14936" s="6"/>
      <c r="I14936" s="6"/>
      <c r="J14936" s="6"/>
    </row>
    <row r="14937" spans="3:10" x14ac:dyDescent="0.25">
      <c r="C14937" s="7">
        <v>43390.125</v>
      </c>
      <c r="D14937" s="8">
        <v>11813.1</v>
      </c>
      <c r="E14937" s="8">
        <v>11817.25</v>
      </c>
      <c r="F14937" s="8">
        <v>11805.29</v>
      </c>
      <c r="G14937" s="8">
        <v>11817.25</v>
      </c>
      <c r="H14937" s="8"/>
      <c r="I14937" s="8"/>
      <c r="J14937" s="8"/>
    </row>
    <row r="14938" spans="3:10" x14ac:dyDescent="0.25">
      <c r="C14938" s="5">
        <v>43390.166666666664</v>
      </c>
      <c r="D14938" s="6">
        <v>11816.63</v>
      </c>
      <c r="E14938" s="6">
        <v>11822.93</v>
      </c>
      <c r="F14938" s="6">
        <v>11808.22</v>
      </c>
      <c r="G14938" s="6">
        <v>11810.32</v>
      </c>
      <c r="H14938" s="6"/>
      <c r="I14938" s="6"/>
      <c r="J14938" s="6"/>
    </row>
    <row r="14939" spans="3:10" x14ac:dyDescent="0.25">
      <c r="C14939" s="7">
        <v>43390.208333333336</v>
      </c>
      <c r="D14939" s="8">
        <v>11809.27</v>
      </c>
      <c r="E14939" s="8">
        <v>11822.82</v>
      </c>
      <c r="F14939" s="8">
        <v>11807.17</v>
      </c>
      <c r="G14939" s="8">
        <v>11819.66</v>
      </c>
      <c r="H14939" s="8"/>
      <c r="I14939" s="8"/>
      <c r="J14939" s="8"/>
    </row>
    <row r="14940" spans="3:10" x14ac:dyDescent="0.25">
      <c r="C14940" s="5">
        <v>43390.25</v>
      </c>
      <c r="D14940" s="6">
        <v>11820.71</v>
      </c>
      <c r="E14940" s="6">
        <v>11825.91</v>
      </c>
      <c r="F14940" s="6">
        <v>11817.56</v>
      </c>
      <c r="G14940" s="6">
        <v>11819.6</v>
      </c>
      <c r="H14940" s="6"/>
      <c r="I14940" s="6"/>
      <c r="J14940" s="6"/>
    </row>
    <row r="14941" spans="3:10" x14ac:dyDescent="0.25">
      <c r="C14941" s="7">
        <v>43390.291666666664</v>
      </c>
      <c r="D14941" s="8">
        <v>11818.55</v>
      </c>
      <c r="E14941" s="8">
        <v>11819.6</v>
      </c>
      <c r="F14941" s="8">
        <v>11811.25</v>
      </c>
      <c r="G14941" s="8">
        <v>11813.35</v>
      </c>
      <c r="H14941" s="8"/>
      <c r="I14941" s="8"/>
      <c r="J14941" s="8"/>
    </row>
    <row r="14942" spans="3:10" x14ac:dyDescent="0.25">
      <c r="C14942" s="5">
        <v>43390.333333333336</v>
      </c>
      <c r="D14942" s="6">
        <v>11812.3</v>
      </c>
      <c r="E14942" s="6">
        <v>11815.02</v>
      </c>
      <c r="F14942" s="6">
        <v>11799.24</v>
      </c>
      <c r="G14942" s="6">
        <v>11806.25</v>
      </c>
      <c r="H14942" s="6"/>
      <c r="I14942" s="6"/>
      <c r="J14942" s="6"/>
    </row>
    <row r="14943" spans="3:10" x14ac:dyDescent="0.25">
      <c r="C14943" s="7">
        <v>43390.375</v>
      </c>
      <c r="D14943" s="8">
        <v>11812.12</v>
      </c>
      <c r="E14943" s="8">
        <v>11835.54</v>
      </c>
      <c r="F14943" s="8">
        <v>11802.46</v>
      </c>
      <c r="G14943" s="8">
        <v>11825.56</v>
      </c>
      <c r="H14943" s="8"/>
      <c r="I14943" s="8"/>
      <c r="J14943" s="8"/>
    </row>
    <row r="14944" spans="3:10" x14ac:dyDescent="0.25">
      <c r="C14944" s="5">
        <v>43390.416666666664</v>
      </c>
      <c r="D14944" s="6">
        <v>11819.83</v>
      </c>
      <c r="E14944" s="6">
        <v>11849.77</v>
      </c>
      <c r="F14944" s="6">
        <v>11776.5</v>
      </c>
      <c r="G14944" s="6">
        <v>11783.91</v>
      </c>
      <c r="H14944" s="6"/>
      <c r="I14944" s="6"/>
      <c r="J14944" s="6"/>
    </row>
    <row r="14945" spans="3:10" x14ac:dyDescent="0.25">
      <c r="C14945" s="7">
        <v>43390.458333333336</v>
      </c>
      <c r="D14945" s="8">
        <v>11784.41</v>
      </c>
      <c r="E14945" s="8">
        <v>11784.41</v>
      </c>
      <c r="F14945" s="8">
        <v>11724.74</v>
      </c>
      <c r="G14945" s="8">
        <v>11739.99</v>
      </c>
      <c r="H14945" s="8"/>
      <c r="I14945" s="8"/>
      <c r="J14945" s="8"/>
    </row>
    <row r="14946" spans="3:10" x14ac:dyDescent="0.25">
      <c r="C14946" s="5">
        <v>43390.5</v>
      </c>
      <c r="D14946" s="6">
        <v>11739.94</v>
      </c>
      <c r="E14946" s="6">
        <v>11750.25</v>
      </c>
      <c r="F14946" s="6">
        <v>11690.87</v>
      </c>
      <c r="G14946" s="6">
        <v>11729.39</v>
      </c>
      <c r="H14946" s="6"/>
      <c r="I14946" s="6"/>
      <c r="J14946" s="6"/>
    </row>
    <row r="14947" spans="3:10" x14ac:dyDescent="0.25">
      <c r="C14947" s="7">
        <v>43390.541666666664</v>
      </c>
      <c r="D14947" s="8">
        <v>11729.64</v>
      </c>
      <c r="E14947" s="8">
        <v>11739.15</v>
      </c>
      <c r="F14947" s="8">
        <v>11702</v>
      </c>
      <c r="G14947" s="8">
        <v>11727.99</v>
      </c>
      <c r="H14947" s="8"/>
      <c r="I14947" s="8"/>
      <c r="J14947" s="8"/>
    </row>
    <row r="14948" spans="3:10" x14ac:dyDescent="0.25">
      <c r="C14948" s="5">
        <v>43390.583333333336</v>
      </c>
      <c r="D14948" s="6">
        <v>11728.74</v>
      </c>
      <c r="E14948" s="6">
        <v>11740.45</v>
      </c>
      <c r="F14948" s="6">
        <v>11714.05</v>
      </c>
      <c r="G14948" s="6">
        <v>11716.04</v>
      </c>
      <c r="H14948" s="6"/>
      <c r="I14948" s="6"/>
      <c r="J14948" s="6"/>
    </row>
    <row r="14949" spans="3:10" x14ac:dyDescent="0.25">
      <c r="C14949" s="7">
        <v>43390.625</v>
      </c>
      <c r="D14949" s="8">
        <v>11715.79</v>
      </c>
      <c r="E14949" s="8">
        <v>11737.6</v>
      </c>
      <c r="F14949" s="8">
        <v>11686.96</v>
      </c>
      <c r="G14949" s="8">
        <v>11732.6</v>
      </c>
      <c r="H14949" s="8"/>
      <c r="I14949" s="8"/>
      <c r="J14949" s="8"/>
    </row>
    <row r="14950" spans="3:10" x14ac:dyDescent="0.25">
      <c r="C14950" s="5">
        <v>43390.666666666664</v>
      </c>
      <c r="D14950" s="6">
        <v>11732.85</v>
      </c>
      <c r="E14950" s="6">
        <v>11755.24</v>
      </c>
      <c r="F14950" s="6">
        <v>11708.82</v>
      </c>
      <c r="G14950" s="6">
        <v>11714.05</v>
      </c>
      <c r="H14950" s="6"/>
      <c r="I14950" s="6"/>
      <c r="J14950" s="6"/>
    </row>
    <row r="14951" spans="3:10" x14ac:dyDescent="0.25">
      <c r="C14951" s="7">
        <v>43390.708333333336</v>
      </c>
      <c r="D14951" s="8">
        <v>11713.55</v>
      </c>
      <c r="E14951" s="8">
        <v>11723.58</v>
      </c>
      <c r="F14951" s="8">
        <v>11668.86</v>
      </c>
      <c r="G14951" s="8">
        <v>11688.97</v>
      </c>
      <c r="H14951" s="8"/>
      <c r="I14951" s="8"/>
      <c r="J14951" s="8"/>
    </row>
    <row r="14952" spans="3:10" x14ac:dyDescent="0.25">
      <c r="C14952" s="5">
        <v>43390.75</v>
      </c>
      <c r="D14952" s="6">
        <v>11689.22</v>
      </c>
      <c r="E14952" s="6">
        <v>11758.21</v>
      </c>
      <c r="F14952" s="6">
        <v>11680.77</v>
      </c>
      <c r="G14952" s="6">
        <v>11756.21</v>
      </c>
      <c r="H14952" s="6"/>
      <c r="I14952" s="6"/>
      <c r="J14952" s="6"/>
    </row>
    <row r="14953" spans="3:10" x14ac:dyDescent="0.25">
      <c r="C14953" s="7">
        <v>43390.791666666664</v>
      </c>
      <c r="D14953" s="8">
        <v>11756.2</v>
      </c>
      <c r="E14953" s="8">
        <v>11783.73</v>
      </c>
      <c r="F14953" s="8">
        <v>11751.19</v>
      </c>
      <c r="G14953" s="8">
        <v>11766.62</v>
      </c>
      <c r="H14953" s="8"/>
      <c r="I14953" s="8"/>
      <c r="J14953" s="8"/>
    </row>
    <row r="14954" spans="3:10" x14ac:dyDescent="0.25">
      <c r="C14954" s="5">
        <v>43390.833333333336</v>
      </c>
      <c r="D14954" s="6">
        <v>11766.4</v>
      </c>
      <c r="E14954" s="6">
        <v>11783.67</v>
      </c>
      <c r="F14954" s="6">
        <v>11750.63</v>
      </c>
      <c r="G14954" s="6">
        <v>11758.38</v>
      </c>
      <c r="H14954" s="6"/>
      <c r="I14954" s="6"/>
      <c r="J14954" s="6"/>
    </row>
    <row r="14955" spans="3:10" x14ac:dyDescent="0.25">
      <c r="C14955" s="7">
        <v>43390.875</v>
      </c>
      <c r="D14955" s="8">
        <v>11757.13</v>
      </c>
      <c r="E14955" s="8">
        <v>11758.38</v>
      </c>
      <c r="F14955" s="8">
        <v>11713.84</v>
      </c>
      <c r="G14955" s="8">
        <v>11748.87</v>
      </c>
      <c r="H14955" s="8"/>
      <c r="I14955" s="8"/>
      <c r="J14955" s="8"/>
    </row>
    <row r="14956" spans="3:10" x14ac:dyDescent="0.25">
      <c r="C14956" s="5">
        <v>43390.916666666664</v>
      </c>
      <c r="D14956" s="6">
        <v>11749.12</v>
      </c>
      <c r="E14956" s="6">
        <v>11760.13</v>
      </c>
      <c r="F14956" s="6">
        <v>11727.84</v>
      </c>
      <c r="G14956" s="6">
        <v>11737.1</v>
      </c>
      <c r="H14956" s="6"/>
      <c r="I14956" s="6"/>
      <c r="J14956" s="6"/>
    </row>
    <row r="14957" spans="3:10" x14ac:dyDescent="0.25">
      <c r="C14957" s="7">
        <v>43390.958333333336</v>
      </c>
      <c r="D14957" s="8">
        <v>11758.37</v>
      </c>
      <c r="E14957" s="8">
        <v>11759.42</v>
      </c>
      <c r="F14957" s="8">
        <v>11751.07</v>
      </c>
      <c r="G14957" s="8">
        <v>11756.28</v>
      </c>
      <c r="H14957" s="8"/>
      <c r="I14957" s="8"/>
      <c r="J14957" s="8"/>
    </row>
    <row r="14958" spans="3:10" x14ac:dyDescent="0.25">
      <c r="C14958" s="5">
        <v>43391.041666666664</v>
      </c>
      <c r="D14958" s="6">
        <v>11748.45</v>
      </c>
      <c r="E14958" s="6">
        <v>11748.97</v>
      </c>
      <c r="F14958" s="6">
        <v>11721.54</v>
      </c>
      <c r="G14958" s="6">
        <v>11732.26</v>
      </c>
      <c r="H14958" s="6"/>
      <c r="I14958" s="6"/>
      <c r="J14958" s="6"/>
    </row>
    <row r="14959" spans="3:10" x14ac:dyDescent="0.25">
      <c r="C14959" s="7">
        <v>43391.083333333336</v>
      </c>
      <c r="D14959" s="8">
        <v>11731.21</v>
      </c>
      <c r="E14959" s="8">
        <v>11731.21</v>
      </c>
      <c r="F14959" s="8">
        <v>11712.55</v>
      </c>
      <c r="G14959" s="8">
        <v>11715.68</v>
      </c>
      <c r="H14959" s="8"/>
      <c r="I14959" s="8"/>
      <c r="J14959" s="8"/>
    </row>
    <row r="14960" spans="3:10" x14ac:dyDescent="0.25">
      <c r="C14960" s="5">
        <v>43391.125</v>
      </c>
      <c r="D14960" s="6">
        <v>11716.2</v>
      </c>
      <c r="E14960" s="6">
        <v>11726.07</v>
      </c>
      <c r="F14960" s="6">
        <v>11711.51</v>
      </c>
      <c r="G14960" s="6">
        <v>11722.39</v>
      </c>
      <c r="H14960" s="6"/>
      <c r="I14960" s="6"/>
      <c r="J14960" s="6"/>
    </row>
    <row r="14961" spans="3:10" x14ac:dyDescent="0.25">
      <c r="C14961" s="7">
        <v>43391.166666666664</v>
      </c>
      <c r="D14961" s="8">
        <v>11723.44</v>
      </c>
      <c r="E14961" s="8">
        <v>11727.59</v>
      </c>
      <c r="F14961" s="8">
        <v>11708.28</v>
      </c>
      <c r="G14961" s="8">
        <v>11713.47</v>
      </c>
      <c r="H14961" s="8"/>
      <c r="I14961" s="8"/>
      <c r="J14961" s="8"/>
    </row>
    <row r="14962" spans="3:10" x14ac:dyDescent="0.25">
      <c r="C14962" s="5">
        <v>43391.208333333336</v>
      </c>
      <c r="D14962" s="6">
        <v>11712.43</v>
      </c>
      <c r="E14962" s="6">
        <v>11713.96</v>
      </c>
      <c r="F14962" s="6">
        <v>11697.44</v>
      </c>
      <c r="G14962" s="6">
        <v>11712.88</v>
      </c>
      <c r="H14962" s="6"/>
      <c r="I14962" s="6"/>
      <c r="J14962" s="6"/>
    </row>
    <row r="14963" spans="3:10" x14ac:dyDescent="0.25">
      <c r="C14963" s="7">
        <v>43391.25</v>
      </c>
      <c r="D14963" s="8">
        <v>11713.92</v>
      </c>
      <c r="E14963" s="8">
        <v>11723.05</v>
      </c>
      <c r="F14963" s="8">
        <v>11709.56</v>
      </c>
      <c r="G14963" s="8">
        <v>11715.82</v>
      </c>
      <c r="H14963" s="8"/>
      <c r="I14963" s="8"/>
      <c r="J14963" s="8"/>
    </row>
    <row r="14964" spans="3:10" x14ac:dyDescent="0.25">
      <c r="C14964" s="5">
        <v>43391.291666666664</v>
      </c>
      <c r="D14964" s="6">
        <v>11716.87</v>
      </c>
      <c r="E14964" s="6">
        <v>11720.91</v>
      </c>
      <c r="F14964" s="6">
        <v>11711.05</v>
      </c>
      <c r="G14964" s="6">
        <v>11718.36</v>
      </c>
      <c r="H14964" s="6"/>
      <c r="I14964" s="6"/>
      <c r="J14964" s="6"/>
    </row>
    <row r="14965" spans="3:10" x14ac:dyDescent="0.25">
      <c r="C14965" s="7">
        <v>43391.333333333336</v>
      </c>
      <c r="D14965" s="8">
        <v>11717.31</v>
      </c>
      <c r="E14965" s="8">
        <v>11728.5</v>
      </c>
      <c r="F14965" s="8">
        <v>11701.67</v>
      </c>
      <c r="G14965" s="8">
        <v>11702.71</v>
      </c>
      <c r="H14965" s="8"/>
      <c r="I14965" s="8"/>
      <c r="J14965" s="8"/>
    </row>
    <row r="14966" spans="3:10" x14ac:dyDescent="0.25">
      <c r="C14966" s="5">
        <v>43391.375</v>
      </c>
      <c r="D14966" s="6">
        <v>11690.31</v>
      </c>
      <c r="E14966" s="6">
        <v>11697.25</v>
      </c>
      <c r="F14966" s="6">
        <v>11663.99</v>
      </c>
      <c r="G14966" s="6">
        <v>11685.75</v>
      </c>
      <c r="H14966" s="6"/>
      <c r="I14966" s="6"/>
      <c r="J14966" s="6"/>
    </row>
    <row r="14967" spans="3:10" x14ac:dyDescent="0.25">
      <c r="C14967" s="7">
        <v>43391.416666666664</v>
      </c>
      <c r="D14967" s="8">
        <v>11688.23</v>
      </c>
      <c r="E14967" s="8">
        <v>11792.85</v>
      </c>
      <c r="F14967" s="8">
        <v>11684.18</v>
      </c>
      <c r="G14967" s="8">
        <v>11781.46</v>
      </c>
      <c r="H14967" s="8"/>
      <c r="I14967" s="8"/>
      <c r="J14967" s="8"/>
    </row>
    <row r="14968" spans="3:10" x14ac:dyDescent="0.25">
      <c r="C14968" s="5">
        <v>43391.458333333336</v>
      </c>
      <c r="D14968" s="6">
        <v>11781.71</v>
      </c>
      <c r="E14968" s="6">
        <v>11788.34</v>
      </c>
      <c r="F14968" s="6">
        <v>11749.9</v>
      </c>
      <c r="G14968" s="6">
        <v>11753.41</v>
      </c>
      <c r="H14968" s="6"/>
      <c r="I14968" s="6"/>
      <c r="J14968" s="6"/>
    </row>
    <row r="14969" spans="3:10" x14ac:dyDescent="0.25">
      <c r="C14969" s="7">
        <v>43391.5</v>
      </c>
      <c r="D14969" s="8">
        <v>11752.91</v>
      </c>
      <c r="E14969" s="8">
        <v>11786.78</v>
      </c>
      <c r="F14969" s="8">
        <v>11731.55</v>
      </c>
      <c r="G14969" s="8">
        <v>11777.39</v>
      </c>
      <c r="H14969" s="8"/>
      <c r="I14969" s="8"/>
      <c r="J14969" s="8"/>
    </row>
    <row r="14970" spans="3:10" x14ac:dyDescent="0.25">
      <c r="C14970" s="5">
        <v>43391.541666666664</v>
      </c>
      <c r="D14970" s="6">
        <v>11777.38</v>
      </c>
      <c r="E14970" s="6">
        <v>11779.05</v>
      </c>
      <c r="F14970" s="6">
        <v>11719.14</v>
      </c>
      <c r="G14970" s="6">
        <v>11722.64</v>
      </c>
      <c r="H14970" s="6"/>
      <c r="I14970" s="6"/>
      <c r="J14970" s="6"/>
    </row>
    <row r="14971" spans="3:10" x14ac:dyDescent="0.25">
      <c r="C14971" s="7">
        <v>43391.583333333336</v>
      </c>
      <c r="D14971" s="8">
        <v>11723.39</v>
      </c>
      <c r="E14971" s="8">
        <v>11734.72</v>
      </c>
      <c r="F14971" s="8">
        <v>11696.41</v>
      </c>
      <c r="G14971" s="8">
        <v>11706.23</v>
      </c>
      <c r="H14971" s="8"/>
      <c r="I14971" s="8"/>
      <c r="J14971" s="8"/>
    </row>
    <row r="14972" spans="3:10" x14ac:dyDescent="0.25">
      <c r="C14972" s="5">
        <v>43391.625</v>
      </c>
      <c r="D14972" s="6">
        <v>11706.48</v>
      </c>
      <c r="E14972" s="6">
        <v>11730.17</v>
      </c>
      <c r="F14972" s="6">
        <v>11691.02</v>
      </c>
      <c r="G14972" s="6">
        <v>11722.39</v>
      </c>
      <c r="H14972" s="6"/>
      <c r="I14972" s="6"/>
      <c r="J14972" s="6"/>
    </row>
    <row r="14973" spans="3:10" x14ac:dyDescent="0.25">
      <c r="C14973" s="7">
        <v>43391.666666666664</v>
      </c>
      <c r="D14973" s="8">
        <v>11721.64</v>
      </c>
      <c r="E14973" s="8">
        <v>11727.4</v>
      </c>
      <c r="F14973" s="8">
        <v>11672.8</v>
      </c>
      <c r="G14973" s="8">
        <v>11687.51</v>
      </c>
      <c r="H14973" s="8"/>
      <c r="I14973" s="8"/>
      <c r="J14973" s="8"/>
    </row>
    <row r="14974" spans="3:10" x14ac:dyDescent="0.25">
      <c r="C14974" s="5">
        <v>43391.708333333336</v>
      </c>
      <c r="D14974" s="6">
        <v>11686.51</v>
      </c>
      <c r="E14974" s="6">
        <v>11706.52</v>
      </c>
      <c r="F14974" s="6">
        <v>11625.38</v>
      </c>
      <c r="G14974" s="6">
        <v>11693.13</v>
      </c>
      <c r="H14974" s="6"/>
      <c r="I14974" s="6"/>
      <c r="J14974" s="6"/>
    </row>
    <row r="14975" spans="3:10" x14ac:dyDescent="0.25">
      <c r="C14975" s="7">
        <v>43391.75</v>
      </c>
      <c r="D14975" s="8">
        <v>11692.63</v>
      </c>
      <c r="E14975" s="8">
        <v>11698.04</v>
      </c>
      <c r="F14975" s="8">
        <v>11538.31</v>
      </c>
      <c r="G14975" s="8">
        <v>11558.4</v>
      </c>
      <c r="H14975" s="8"/>
      <c r="I14975" s="8"/>
      <c r="J14975" s="8"/>
    </row>
    <row r="14976" spans="3:10" x14ac:dyDescent="0.25">
      <c r="C14976" s="5">
        <v>43391.791666666664</v>
      </c>
      <c r="D14976" s="6">
        <v>11559.16</v>
      </c>
      <c r="E14976" s="6">
        <v>11575.39</v>
      </c>
      <c r="F14976" s="6">
        <v>11508.97</v>
      </c>
      <c r="G14976" s="6">
        <v>11540.83</v>
      </c>
      <c r="H14976" s="6"/>
      <c r="I14976" s="6"/>
      <c r="J14976" s="6"/>
    </row>
    <row r="14977" spans="3:10" x14ac:dyDescent="0.25">
      <c r="C14977" s="7">
        <v>43391.833333333336</v>
      </c>
      <c r="D14977" s="8">
        <v>11540.33</v>
      </c>
      <c r="E14977" s="8">
        <v>11550.34</v>
      </c>
      <c r="F14977" s="8">
        <v>11488.51</v>
      </c>
      <c r="G14977" s="8">
        <v>11514.79</v>
      </c>
      <c r="H14977" s="8"/>
      <c r="I14977" s="8"/>
      <c r="J14977" s="8"/>
    </row>
    <row r="14978" spans="3:10" x14ac:dyDescent="0.25">
      <c r="C14978" s="5">
        <v>43391.875</v>
      </c>
      <c r="D14978" s="6">
        <v>11513.79</v>
      </c>
      <c r="E14978" s="6">
        <v>11558.33</v>
      </c>
      <c r="F14978" s="6">
        <v>11511.04</v>
      </c>
      <c r="G14978" s="6">
        <v>11538.31</v>
      </c>
      <c r="H14978" s="6"/>
      <c r="I14978" s="6"/>
      <c r="J14978" s="6"/>
    </row>
    <row r="14979" spans="3:10" x14ac:dyDescent="0.25">
      <c r="C14979" s="7">
        <v>43391.916666666664</v>
      </c>
      <c r="D14979" s="8">
        <v>11540.31</v>
      </c>
      <c r="E14979" s="8">
        <v>11545.31</v>
      </c>
      <c r="F14979" s="8">
        <v>11517.28</v>
      </c>
      <c r="G14979" s="8">
        <v>11532.04</v>
      </c>
      <c r="H14979" s="8"/>
      <c r="I14979" s="8"/>
      <c r="J14979" s="8"/>
    </row>
    <row r="14980" spans="3:10" x14ac:dyDescent="0.25">
      <c r="C14980" s="5">
        <v>43391.958333333336</v>
      </c>
      <c r="D14980" s="6">
        <v>11525.7</v>
      </c>
      <c r="E14980" s="6">
        <v>11537.96</v>
      </c>
      <c r="F14980" s="6">
        <v>11524.14</v>
      </c>
      <c r="G14980" s="6">
        <v>11535.88</v>
      </c>
      <c r="H14980" s="6"/>
      <c r="I14980" s="6"/>
      <c r="J14980" s="6"/>
    </row>
    <row r="14981" spans="3:10" x14ac:dyDescent="0.25">
      <c r="C14981" s="7">
        <v>43392.041666666664</v>
      </c>
      <c r="D14981" s="8">
        <v>11538.48</v>
      </c>
      <c r="E14981" s="8">
        <v>11544</v>
      </c>
      <c r="F14981" s="8">
        <v>11528.39</v>
      </c>
      <c r="G14981" s="8">
        <v>11535.66</v>
      </c>
      <c r="H14981" s="8"/>
      <c r="I14981" s="8"/>
      <c r="J14981" s="8"/>
    </row>
    <row r="14982" spans="3:10" x14ac:dyDescent="0.25">
      <c r="C14982" s="5">
        <v>43392.083333333336</v>
      </c>
      <c r="D14982" s="6">
        <v>11534.62</v>
      </c>
      <c r="E14982" s="6">
        <v>11542.86</v>
      </c>
      <c r="F14982" s="6">
        <v>11527.25</v>
      </c>
      <c r="G14982" s="6">
        <v>11532.45</v>
      </c>
      <c r="H14982" s="6"/>
      <c r="I14982" s="6"/>
      <c r="J14982" s="6"/>
    </row>
    <row r="14983" spans="3:10" x14ac:dyDescent="0.25">
      <c r="C14983" s="7">
        <v>43392.125</v>
      </c>
      <c r="D14983" s="8">
        <v>11531.93</v>
      </c>
      <c r="E14983" s="8">
        <v>11571.62</v>
      </c>
      <c r="F14983" s="8">
        <v>11531.41</v>
      </c>
      <c r="G14983" s="8">
        <v>11569.54</v>
      </c>
      <c r="H14983" s="8"/>
      <c r="I14983" s="8"/>
      <c r="J14983" s="8"/>
    </row>
    <row r="14984" spans="3:10" x14ac:dyDescent="0.25">
      <c r="C14984" s="5">
        <v>43392.166666666664</v>
      </c>
      <c r="D14984" s="6">
        <v>11570.58</v>
      </c>
      <c r="E14984" s="6">
        <v>11583.59</v>
      </c>
      <c r="F14984" s="6">
        <v>11564.86</v>
      </c>
      <c r="G14984" s="6">
        <v>11577.35</v>
      </c>
      <c r="H14984" s="6"/>
      <c r="I14984" s="6"/>
      <c r="J14984" s="6"/>
    </row>
    <row r="14985" spans="3:10" x14ac:dyDescent="0.25">
      <c r="C14985" s="7">
        <v>43392.208333333336</v>
      </c>
      <c r="D14985" s="8">
        <v>11574.22</v>
      </c>
      <c r="E14985" s="8">
        <v>11583.66</v>
      </c>
      <c r="F14985" s="8">
        <v>11555.04</v>
      </c>
      <c r="G14985" s="8">
        <v>11576.38</v>
      </c>
      <c r="H14985" s="8"/>
      <c r="I14985" s="8"/>
      <c r="J14985" s="8"/>
    </row>
    <row r="14986" spans="3:10" x14ac:dyDescent="0.25">
      <c r="C14986" s="5">
        <v>43392.25</v>
      </c>
      <c r="D14986" s="6">
        <v>11576.9</v>
      </c>
      <c r="E14986" s="6">
        <v>11578.46</v>
      </c>
      <c r="F14986" s="6">
        <v>11555.97</v>
      </c>
      <c r="G14986" s="6">
        <v>11558.05</v>
      </c>
      <c r="H14986" s="6"/>
      <c r="I14986" s="6"/>
      <c r="J14986" s="6"/>
    </row>
    <row r="14987" spans="3:10" x14ac:dyDescent="0.25">
      <c r="C14987" s="7">
        <v>43392.291666666664</v>
      </c>
      <c r="D14987" s="8">
        <v>11557.01</v>
      </c>
      <c r="E14987" s="8">
        <v>11572.31</v>
      </c>
      <c r="F14987" s="8">
        <v>11557.01</v>
      </c>
      <c r="G14987" s="8">
        <v>11568.15</v>
      </c>
      <c r="H14987" s="8"/>
      <c r="I14987" s="8"/>
      <c r="J14987" s="8"/>
    </row>
    <row r="14988" spans="3:10" x14ac:dyDescent="0.25">
      <c r="C14988" s="5">
        <v>43392.333333333336</v>
      </c>
      <c r="D14988" s="6">
        <v>11567.63</v>
      </c>
      <c r="E14988" s="6">
        <v>11591.24</v>
      </c>
      <c r="F14988" s="6">
        <v>11566.08</v>
      </c>
      <c r="G14988" s="6">
        <v>11591.24</v>
      </c>
      <c r="H14988" s="6"/>
      <c r="I14988" s="6"/>
      <c r="J14988" s="6"/>
    </row>
    <row r="14989" spans="3:10" x14ac:dyDescent="0.25">
      <c r="C14989" s="7">
        <v>43392.375</v>
      </c>
      <c r="D14989" s="8">
        <v>11606.13</v>
      </c>
      <c r="E14989" s="8">
        <v>11624.57</v>
      </c>
      <c r="F14989" s="8">
        <v>11582.27</v>
      </c>
      <c r="G14989" s="8">
        <v>11598.51</v>
      </c>
      <c r="H14989" s="8"/>
      <c r="I14989" s="8"/>
      <c r="J14989" s="8"/>
    </row>
    <row r="14990" spans="3:10" x14ac:dyDescent="0.25">
      <c r="C14990" s="5">
        <v>43392.416666666664</v>
      </c>
      <c r="D14990" s="6">
        <v>11598.01</v>
      </c>
      <c r="E14990" s="6">
        <v>11618.24</v>
      </c>
      <c r="F14990" s="6">
        <v>11560.71</v>
      </c>
      <c r="G14990" s="6">
        <v>11578.09</v>
      </c>
      <c r="H14990" s="6"/>
      <c r="I14990" s="6"/>
      <c r="J14990" s="6"/>
    </row>
    <row r="14991" spans="3:10" x14ac:dyDescent="0.25">
      <c r="C14991" s="7">
        <v>43392.458333333336</v>
      </c>
      <c r="D14991" s="8">
        <v>11576.85</v>
      </c>
      <c r="E14991" s="8">
        <v>11578.32</v>
      </c>
      <c r="F14991" s="8">
        <v>11514.37</v>
      </c>
      <c r="G14991" s="8">
        <v>11530.62</v>
      </c>
      <c r="H14991" s="8"/>
      <c r="I14991" s="8"/>
      <c r="J14991" s="8"/>
    </row>
    <row r="14992" spans="3:10" x14ac:dyDescent="0.25">
      <c r="C14992" s="5">
        <v>43392.5</v>
      </c>
      <c r="D14992" s="6">
        <v>11530.12</v>
      </c>
      <c r="E14992" s="6">
        <v>11550.2</v>
      </c>
      <c r="F14992" s="6">
        <v>11501.96</v>
      </c>
      <c r="G14992" s="6">
        <v>11505.51</v>
      </c>
      <c r="H14992" s="6"/>
      <c r="I14992" s="6"/>
      <c r="J14992" s="6"/>
    </row>
    <row r="14993" spans="3:10" x14ac:dyDescent="0.25">
      <c r="C14993" s="7">
        <v>43392.541666666664</v>
      </c>
      <c r="D14993" s="8">
        <v>11505.26</v>
      </c>
      <c r="E14993" s="8">
        <v>11572.55</v>
      </c>
      <c r="F14993" s="8">
        <v>11498.17</v>
      </c>
      <c r="G14993" s="8">
        <v>11533.94</v>
      </c>
      <c r="H14993" s="8"/>
      <c r="I14993" s="8"/>
      <c r="J14993" s="8"/>
    </row>
    <row r="14994" spans="3:10" x14ac:dyDescent="0.25">
      <c r="C14994" s="5">
        <v>43392.583333333336</v>
      </c>
      <c r="D14994" s="6">
        <v>11531.68</v>
      </c>
      <c r="E14994" s="6">
        <v>11607.32</v>
      </c>
      <c r="F14994" s="6">
        <v>11530.43</v>
      </c>
      <c r="G14994" s="6">
        <v>11593.63</v>
      </c>
      <c r="H14994" s="6"/>
      <c r="I14994" s="6"/>
      <c r="J14994" s="6"/>
    </row>
    <row r="14995" spans="3:10" x14ac:dyDescent="0.25">
      <c r="C14995" s="7">
        <v>43392.625</v>
      </c>
      <c r="D14995" s="8">
        <v>11594.63</v>
      </c>
      <c r="E14995" s="8">
        <v>11605.09</v>
      </c>
      <c r="F14995" s="8">
        <v>11502.34</v>
      </c>
      <c r="G14995" s="8">
        <v>11536.52</v>
      </c>
      <c r="H14995" s="8"/>
      <c r="I14995" s="8"/>
      <c r="J14995" s="8"/>
    </row>
    <row r="14996" spans="3:10" x14ac:dyDescent="0.25">
      <c r="C14996" s="5">
        <v>43392.666666666664</v>
      </c>
      <c r="D14996" s="6">
        <v>11536.02</v>
      </c>
      <c r="E14996" s="6">
        <v>11596.29</v>
      </c>
      <c r="F14996" s="6">
        <v>11516.59</v>
      </c>
      <c r="G14996" s="6">
        <v>11572.78</v>
      </c>
      <c r="H14996" s="6"/>
      <c r="I14996" s="6"/>
      <c r="J14996" s="6"/>
    </row>
    <row r="14997" spans="3:10" x14ac:dyDescent="0.25">
      <c r="C14997" s="7">
        <v>43392.708333333336</v>
      </c>
      <c r="D14997" s="8">
        <v>11573.53</v>
      </c>
      <c r="E14997" s="8">
        <v>11590.37</v>
      </c>
      <c r="F14997" s="8">
        <v>11543.35</v>
      </c>
      <c r="G14997" s="8">
        <v>11585.83</v>
      </c>
      <c r="H14997" s="8"/>
      <c r="I14997" s="8"/>
      <c r="J14997" s="8"/>
    </row>
    <row r="14998" spans="3:10" x14ac:dyDescent="0.25">
      <c r="C14998" s="5">
        <v>43392.75</v>
      </c>
      <c r="D14998" s="6">
        <v>11585.58</v>
      </c>
      <c r="E14998" s="6">
        <v>11603.57</v>
      </c>
      <c r="F14998" s="6">
        <v>11541.5</v>
      </c>
      <c r="G14998" s="6">
        <v>11593.81</v>
      </c>
      <c r="H14998" s="6"/>
      <c r="I14998" s="6"/>
      <c r="J14998" s="6"/>
    </row>
    <row r="14999" spans="3:10" x14ac:dyDescent="0.25">
      <c r="C14999" s="7">
        <v>43392.791666666664</v>
      </c>
      <c r="D14999" s="8">
        <v>11594.56</v>
      </c>
      <c r="E14999" s="8">
        <v>11605.67</v>
      </c>
      <c r="F14999" s="8">
        <v>11548.86</v>
      </c>
      <c r="G14999" s="8">
        <v>11565.87</v>
      </c>
      <c r="H14999" s="8"/>
      <c r="I14999" s="8"/>
      <c r="J14999" s="8"/>
    </row>
    <row r="15000" spans="3:10" x14ac:dyDescent="0.25">
      <c r="C15000" s="5">
        <v>43392.833333333336</v>
      </c>
      <c r="D15000" s="6">
        <v>11565.37</v>
      </c>
      <c r="E15000" s="6">
        <v>11584.13</v>
      </c>
      <c r="F15000" s="6">
        <v>11538.34</v>
      </c>
      <c r="G15000" s="6">
        <v>11576.62</v>
      </c>
      <c r="H15000" s="6"/>
      <c r="I15000" s="6"/>
      <c r="J15000" s="6"/>
    </row>
    <row r="15001" spans="3:10" x14ac:dyDescent="0.25">
      <c r="C15001" s="7">
        <v>43392.875</v>
      </c>
      <c r="D15001" s="8">
        <v>11575.62</v>
      </c>
      <c r="E15001" s="8">
        <v>11578.87</v>
      </c>
      <c r="F15001" s="8">
        <v>11543.34</v>
      </c>
      <c r="G15001" s="8">
        <v>11567.11</v>
      </c>
      <c r="H15001" s="8"/>
      <c r="I15001" s="8"/>
      <c r="J15001" s="8"/>
    </row>
    <row r="15002" spans="3:10" x14ac:dyDescent="0.25">
      <c r="C15002" s="5">
        <v>43392.916666666664</v>
      </c>
      <c r="D15002" s="6">
        <v>11566.36</v>
      </c>
      <c r="E15002" s="6">
        <v>11573.36</v>
      </c>
      <c r="F15002" s="6">
        <v>11549.83</v>
      </c>
      <c r="G15002" s="6">
        <v>11551.59</v>
      </c>
      <c r="H15002" s="6"/>
      <c r="I15002" s="6"/>
      <c r="J15002" s="6"/>
    </row>
    <row r="15003" spans="3:10" x14ac:dyDescent="0.25">
      <c r="C15003" s="7">
        <v>43395.041666666664</v>
      </c>
      <c r="D15003" s="8">
        <v>11498.92</v>
      </c>
      <c r="E15003" s="8">
        <v>11517.69</v>
      </c>
      <c r="F15003" s="8">
        <v>11480.28</v>
      </c>
      <c r="G15003" s="8">
        <v>11488.83</v>
      </c>
      <c r="H15003" s="8"/>
      <c r="I15003" s="8"/>
      <c r="J15003" s="8"/>
    </row>
    <row r="15004" spans="3:10" x14ac:dyDescent="0.25">
      <c r="C15004" s="5">
        <v>43395.083333333336</v>
      </c>
      <c r="D15004" s="6">
        <v>11487.79</v>
      </c>
      <c r="E15004" s="6">
        <v>11504.17</v>
      </c>
      <c r="F15004" s="6">
        <v>11481.99</v>
      </c>
      <c r="G15004" s="6">
        <v>11498.95</v>
      </c>
      <c r="H15004" s="6"/>
      <c r="I15004" s="6"/>
      <c r="J15004" s="6"/>
    </row>
    <row r="15005" spans="3:10" x14ac:dyDescent="0.25">
      <c r="C15005" s="7">
        <v>43395.125</v>
      </c>
      <c r="D15005" s="8">
        <v>11500</v>
      </c>
      <c r="E15005" s="8">
        <v>11501.08</v>
      </c>
      <c r="F15005" s="8">
        <v>11459.09</v>
      </c>
      <c r="G15005" s="8">
        <v>11482.81</v>
      </c>
      <c r="H15005" s="8"/>
      <c r="I15005" s="8"/>
      <c r="J15005" s="8"/>
    </row>
    <row r="15006" spans="3:10" x14ac:dyDescent="0.25">
      <c r="C15006" s="5">
        <v>43395.166666666664</v>
      </c>
      <c r="D15006" s="6">
        <v>11483.33</v>
      </c>
      <c r="E15006" s="6">
        <v>11532.64</v>
      </c>
      <c r="F15006" s="6">
        <v>11482.44</v>
      </c>
      <c r="G15006" s="6">
        <v>11511.5</v>
      </c>
      <c r="H15006" s="6"/>
      <c r="I15006" s="6"/>
      <c r="J15006" s="6"/>
    </row>
    <row r="15007" spans="3:10" x14ac:dyDescent="0.25">
      <c r="C15007" s="7">
        <v>43395.208333333336</v>
      </c>
      <c r="D15007" s="8">
        <v>11512.54</v>
      </c>
      <c r="E15007" s="8">
        <v>11547.66</v>
      </c>
      <c r="F15007" s="8">
        <v>11509.43</v>
      </c>
      <c r="G15007" s="8">
        <v>11546.61</v>
      </c>
      <c r="H15007" s="8"/>
      <c r="I15007" s="8"/>
      <c r="J15007" s="8"/>
    </row>
    <row r="15008" spans="3:10" x14ac:dyDescent="0.25">
      <c r="C15008" s="5">
        <v>43395.25</v>
      </c>
      <c r="D15008" s="6">
        <v>11547.65</v>
      </c>
      <c r="E15008" s="6">
        <v>11574.02</v>
      </c>
      <c r="F15008" s="6">
        <v>11535.81</v>
      </c>
      <c r="G15008" s="6">
        <v>11564.79</v>
      </c>
      <c r="H15008" s="6"/>
      <c r="I15008" s="6"/>
      <c r="J15008" s="6"/>
    </row>
    <row r="15009" spans="3:10" x14ac:dyDescent="0.25">
      <c r="C15009" s="7">
        <v>43395.291666666664</v>
      </c>
      <c r="D15009" s="8">
        <v>11565.83</v>
      </c>
      <c r="E15009" s="8">
        <v>11577.04</v>
      </c>
      <c r="F15009" s="8">
        <v>11548.82</v>
      </c>
      <c r="G15009" s="8">
        <v>11570.26</v>
      </c>
      <c r="H15009" s="8"/>
      <c r="I15009" s="8"/>
      <c r="J15009" s="8"/>
    </row>
    <row r="15010" spans="3:10" x14ac:dyDescent="0.25">
      <c r="C15010" s="5">
        <v>43395.333333333336</v>
      </c>
      <c r="D15010" s="6">
        <v>11571.3</v>
      </c>
      <c r="E15010" s="6">
        <v>11583.14</v>
      </c>
      <c r="F15010" s="6">
        <v>11565.09</v>
      </c>
      <c r="G15010" s="6">
        <v>11578.2</v>
      </c>
      <c r="H15010" s="6"/>
      <c r="I15010" s="6"/>
      <c r="J15010" s="6"/>
    </row>
    <row r="15011" spans="3:10" x14ac:dyDescent="0.25">
      <c r="C15011" s="7">
        <v>43395.375</v>
      </c>
      <c r="D15011" s="8">
        <v>11597.35</v>
      </c>
      <c r="E15011" s="8">
        <v>11669.76</v>
      </c>
      <c r="F15011" s="8">
        <v>11596.6</v>
      </c>
      <c r="G15011" s="8">
        <v>11653.96</v>
      </c>
      <c r="H15011" s="8"/>
      <c r="I15011" s="8"/>
      <c r="J15011" s="8"/>
    </row>
    <row r="15012" spans="3:10" x14ac:dyDescent="0.25">
      <c r="C15012" s="5">
        <v>43395.416666666664</v>
      </c>
      <c r="D15012" s="6">
        <v>11645.73</v>
      </c>
      <c r="E15012" s="6">
        <v>11678.77</v>
      </c>
      <c r="F15012" s="6">
        <v>11628.21</v>
      </c>
      <c r="G15012" s="6">
        <v>11654.23</v>
      </c>
      <c r="H15012" s="6"/>
      <c r="I15012" s="6"/>
      <c r="J15012" s="6"/>
    </row>
    <row r="15013" spans="3:10" x14ac:dyDescent="0.25">
      <c r="C15013" s="7">
        <v>43395.458333333336</v>
      </c>
      <c r="D15013" s="8">
        <v>11654.73</v>
      </c>
      <c r="E15013" s="8">
        <v>11656.46</v>
      </c>
      <c r="F15013" s="8">
        <v>11595.49</v>
      </c>
      <c r="G15013" s="8">
        <v>11609.01</v>
      </c>
      <c r="H15013" s="8"/>
      <c r="I15013" s="8"/>
      <c r="J15013" s="8"/>
    </row>
    <row r="15014" spans="3:10" x14ac:dyDescent="0.25">
      <c r="C15014" s="5">
        <v>43395.5</v>
      </c>
      <c r="D15014" s="6">
        <v>11610.02</v>
      </c>
      <c r="E15014" s="6">
        <v>11638.14</v>
      </c>
      <c r="F15014" s="6">
        <v>11593.98</v>
      </c>
      <c r="G15014" s="6">
        <v>11603.1</v>
      </c>
      <c r="H15014" s="6"/>
      <c r="I15014" s="6"/>
      <c r="J15014" s="6"/>
    </row>
    <row r="15015" spans="3:10" x14ac:dyDescent="0.25">
      <c r="C15015" s="7">
        <v>43395.541666666664</v>
      </c>
      <c r="D15015" s="8">
        <v>11602.6</v>
      </c>
      <c r="E15015" s="8">
        <v>11628.5</v>
      </c>
      <c r="F15015" s="8">
        <v>11579.3</v>
      </c>
      <c r="G15015" s="8">
        <v>11623.11</v>
      </c>
      <c r="H15015" s="8"/>
      <c r="I15015" s="8"/>
      <c r="J15015" s="8"/>
    </row>
    <row r="15016" spans="3:10" x14ac:dyDescent="0.25">
      <c r="C15016" s="5">
        <v>43395.583333333336</v>
      </c>
      <c r="D15016" s="6">
        <v>11623.36</v>
      </c>
      <c r="E15016" s="6">
        <v>11655.56</v>
      </c>
      <c r="F15016" s="6">
        <v>11615.91</v>
      </c>
      <c r="G15016" s="6">
        <v>11637.39</v>
      </c>
      <c r="H15016" s="6"/>
      <c r="I15016" s="6"/>
      <c r="J15016" s="6"/>
    </row>
    <row r="15017" spans="3:10" x14ac:dyDescent="0.25">
      <c r="C15017" s="7">
        <v>43395.625</v>
      </c>
      <c r="D15017" s="8">
        <v>11638.13</v>
      </c>
      <c r="E15017" s="8">
        <v>11641.37</v>
      </c>
      <c r="F15017" s="8">
        <v>11592.89</v>
      </c>
      <c r="G15017" s="8">
        <v>11594.48</v>
      </c>
      <c r="H15017" s="8"/>
      <c r="I15017" s="8"/>
      <c r="J15017" s="8"/>
    </row>
    <row r="15018" spans="3:10" x14ac:dyDescent="0.25">
      <c r="C15018" s="5">
        <v>43395.666666666664</v>
      </c>
      <c r="D15018" s="6">
        <v>11594.23</v>
      </c>
      <c r="E15018" s="6">
        <v>11604.15</v>
      </c>
      <c r="F15018" s="6">
        <v>11517.85</v>
      </c>
      <c r="G15018" s="6">
        <v>11533.32</v>
      </c>
      <c r="H15018" s="6"/>
      <c r="I15018" s="6"/>
      <c r="J15018" s="6"/>
    </row>
    <row r="15019" spans="3:10" x14ac:dyDescent="0.25">
      <c r="C15019" s="7">
        <v>43395.708333333336</v>
      </c>
      <c r="D15019" s="8">
        <v>11533.57</v>
      </c>
      <c r="E15019" s="8">
        <v>11562.43</v>
      </c>
      <c r="F15019" s="8">
        <v>11494.36</v>
      </c>
      <c r="G15019" s="8">
        <v>11557.42</v>
      </c>
      <c r="H15019" s="8"/>
      <c r="I15019" s="8"/>
      <c r="J15019" s="8"/>
    </row>
    <row r="15020" spans="3:10" x14ac:dyDescent="0.25">
      <c r="C15020" s="5">
        <v>43395.75</v>
      </c>
      <c r="D15020" s="6">
        <v>11557.16</v>
      </c>
      <c r="E15020" s="6">
        <v>11557.91</v>
      </c>
      <c r="F15020" s="6">
        <v>11507.46</v>
      </c>
      <c r="G15020" s="6">
        <v>11519.74</v>
      </c>
      <c r="H15020" s="6"/>
      <c r="I15020" s="6"/>
      <c r="J15020" s="6"/>
    </row>
    <row r="15021" spans="3:10" x14ac:dyDescent="0.25">
      <c r="C15021" s="7">
        <v>43395.791666666664</v>
      </c>
      <c r="D15021" s="8">
        <v>11520.24</v>
      </c>
      <c r="E15021" s="8">
        <v>11533.65</v>
      </c>
      <c r="F15021" s="8">
        <v>11504.04</v>
      </c>
      <c r="G15021" s="8">
        <v>11527.79</v>
      </c>
      <c r="H15021" s="8"/>
      <c r="I15021" s="8"/>
      <c r="J15021" s="8"/>
    </row>
    <row r="15022" spans="3:10" x14ac:dyDescent="0.25">
      <c r="C15022" s="5">
        <v>43395.833333333336</v>
      </c>
      <c r="D15022" s="6">
        <v>11527.54</v>
      </c>
      <c r="E15022" s="6">
        <v>11546.81</v>
      </c>
      <c r="F15022" s="6">
        <v>11519.03</v>
      </c>
      <c r="G15022" s="6">
        <v>11523.78</v>
      </c>
      <c r="H15022" s="6"/>
      <c r="I15022" s="6"/>
      <c r="J15022" s="6"/>
    </row>
    <row r="15023" spans="3:10" x14ac:dyDescent="0.25">
      <c r="C15023" s="7">
        <v>43395.875</v>
      </c>
      <c r="D15023" s="8">
        <v>11523.53</v>
      </c>
      <c r="E15023" s="8">
        <v>11544.55</v>
      </c>
      <c r="F15023" s="8">
        <v>11522.53</v>
      </c>
      <c r="G15023" s="8">
        <v>11535.19</v>
      </c>
      <c r="H15023" s="8"/>
      <c r="I15023" s="8"/>
      <c r="J15023" s="8"/>
    </row>
    <row r="15024" spans="3:10" x14ac:dyDescent="0.25">
      <c r="C15024" s="5">
        <v>43395.916666666664</v>
      </c>
      <c r="D15024" s="6">
        <v>11534.54</v>
      </c>
      <c r="E15024" s="6">
        <v>11553.55</v>
      </c>
      <c r="F15024" s="6">
        <v>11530.27</v>
      </c>
      <c r="G15024" s="6">
        <v>11537.03</v>
      </c>
      <c r="H15024" s="6"/>
      <c r="I15024" s="6"/>
      <c r="J15024" s="6"/>
    </row>
    <row r="15025" spans="3:10" x14ac:dyDescent="0.25">
      <c r="C15025" s="7">
        <v>43395.958333333336</v>
      </c>
      <c r="D15025" s="8">
        <v>11537.03</v>
      </c>
      <c r="E15025" s="8">
        <v>11537.03</v>
      </c>
      <c r="F15025" s="8">
        <v>11517.8</v>
      </c>
      <c r="G15025" s="8">
        <v>11526.03</v>
      </c>
      <c r="H15025" s="8"/>
      <c r="I15025" s="8"/>
      <c r="J15025" s="8"/>
    </row>
    <row r="15026" spans="3:10" x14ac:dyDescent="0.25">
      <c r="C15026" s="5">
        <v>43396.041666666664</v>
      </c>
      <c r="D15026" s="6">
        <v>11521.84</v>
      </c>
      <c r="E15026" s="6">
        <v>11532.65</v>
      </c>
      <c r="F15026" s="6">
        <v>11517.66</v>
      </c>
      <c r="G15026" s="6">
        <v>11529.51</v>
      </c>
      <c r="H15026" s="6"/>
      <c r="I15026" s="6"/>
      <c r="J15026" s="6"/>
    </row>
    <row r="15027" spans="3:10" x14ac:dyDescent="0.25">
      <c r="C15027" s="7">
        <v>43396.083333333336</v>
      </c>
      <c r="D15027" s="8">
        <v>11530.56</v>
      </c>
      <c r="E15027" s="8">
        <v>11532.65</v>
      </c>
      <c r="F15027" s="8">
        <v>11500.97</v>
      </c>
      <c r="G15027" s="8">
        <v>11506.19</v>
      </c>
      <c r="H15027" s="8"/>
      <c r="I15027" s="8"/>
      <c r="J15027" s="8"/>
    </row>
    <row r="15028" spans="3:10" x14ac:dyDescent="0.25">
      <c r="C15028" s="5">
        <v>43396.125</v>
      </c>
      <c r="D15028" s="6">
        <v>11507.24</v>
      </c>
      <c r="E15028" s="6">
        <v>11510.37</v>
      </c>
      <c r="F15028" s="6">
        <v>11422.74</v>
      </c>
      <c r="G15028" s="6">
        <v>11441.78</v>
      </c>
      <c r="H15028" s="6"/>
      <c r="I15028" s="6"/>
      <c r="J15028" s="6"/>
    </row>
    <row r="15029" spans="3:10" x14ac:dyDescent="0.25">
      <c r="C15029" s="7">
        <v>43396.166666666664</v>
      </c>
      <c r="D15029" s="8">
        <v>11442.83</v>
      </c>
      <c r="E15029" s="8">
        <v>11465.5</v>
      </c>
      <c r="F15029" s="8">
        <v>11435.37</v>
      </c>
      <c r="G15029" s="8">
        <v>11445.23</v>
      </c>
      <c r="H15029" s="8"/>
      <c r="I15029" s="8"/>
      <c r="J15029" s="8"/>
    </row>
    <row r="15030" spans="3:10" x14ac:dyDescent="0.25">
      <c r="C15030" s="5">
        <v>43396.208333333336</v>
      </c>
      <c r="D15030" s="6">
        <v>11444.18</v>
      </c>
      <c r="E15030" s="6">
        <v>11450.45</v>
      </c>
      <c r="F15030" s="6">
        <v>11407.09</v>
      </c>
      <c r="G15030" s="6">
        <v>11428.36</v>
      </c>
      <c r="H15030" s="6"/>
      <c r="I15030" s="6"/>
      <c r="J15030" s="6"/>
    </row>
    <row r="15031" spans="3:10" x14ac:dyDescent="0.25">
      <c r="C15031" s="7">
        <v>43396.25</v>
      </c>
      <c r="D15031" s="8">
        <v>11429.4</v>
      </c>
      <c r="E15031" s="8">
        <v>11430.45</v>
      </c>
      <c r="F15031" s="8">
        <v>11399.81</v>
      </c>
      <c r="G15031" s="8">
        <v>11422.85</v>
      </c>
      <c r="H15031" s="8"/>
      <c r="I15031" s="8"/>
      <c r="J15031" s="8"/>
    </row>
    <row r="15032" spans="3:10" x14ac:dyDescent="0.25">
      <c r="C15032" s="5">
        <v>43396.291666666664</v>
      </c>
      <c r="D15032" s="6">
        <v>11423.9</v>
      </c>
      <c r="E15032" s="6">
        <v>11429.69</v>
      </c>
      <c r="F15032" s="6">
        <v>11410.47</v>
      </c>
      <c r="G15032" s="6">
        <v>11426.6</v>
      </c>
      <c r="H15032" s="6"/>
      <c r="I15032" s="6"/>
      <c r="J15032" s="6"/>
    </row>
    <row r="15033" spans="3:10" x14ac:dyDescent="0.25">
      <c r="C15033" s="7">
        <v>43396.333333333336</v>
      </c>
      <c r="D15033" s="8">
        <v>11425.55</v>
      </c>
      <c r="E15033" s="8">
        <v>11447.21</v>
      </c>
      <c r="F15033" s="8">
        <v>11381.85</v>
      </c>
      <c r="G15033" s="8">
        <v>11381.85</v>
      </c>
      <c r="H15033" s="8"/>
      <c r="I15033" s="8"/>
      <c r="J15033" s="8"/>
    </row>
    <row r="15034" spans="3:10" x14ac:dyDescent="0.25">
      <c r="C15034" s="5">
        <v>43396.375</v>
      </c>
      <c r="D15034" s="6">
        <v>11364.58</v>
      </c>
      <c r="E15034" s="6">
        <v>11395.92</v>
      </c>
      <c r="F15034" s="6">
        <v>11353.38</v>
      </c>
      <c r="G15034" s="6">
        <v>11363.88</v>
      </c>
      <c r="H15034" s="6"/>
      <c r="I15034" s="6"/>
      <c r="J15034" s="6"/>
    </row>
    <row r="15035" spans="3:10" x14ac:dyDescent="0.25">
      <c r="C15035" s="7">
        <v>43396.416666666664</v>
      </c>
      <c r="D15035" s="8">
        <v>11365.66</v>
      </c>
      <c r="E15035" s="8">
        <v>11394.75</v>
      </c>
      <c r="F15035" s="8">
        <v>11326.84</v>
      </c>
      <c r="G15035" s="8">
        <v>11330.84</v>
      </c>
      <c r="H15035" s="8"/>
      <c r="I15035" s="8"/>
      <c r="J15035" s="8"/>
    </row>
    <row r="15036" spans="3:10" x14ac:dyDescent="0.25">
      <c r="C15036" s="5">
        <v>43396.458333333336</v>
      </c>
      <c r="D15036" s="6">
        <v>11330.34</v>
      </c>
      <c r="E15036" s="6">
        <v>11341.21</v>
      </c>
      <c r="F15036" s="6">
        <v>11245.39</v>
      </c>
      <c r="G15036" s="6">
        <v>11279.75</v>
      </c>
      <c r="H15036" s="6"/>
      <c r="I15036" s="6"/>
      <c r="J15036" s="6"/>
    </row>
    <row r="15037" spans="3:10" x14ac:dyDescent="0.25">
      <c r="C15037" s="7">
        <v>43396.5</v>
      </c>
      <c r="D15037" s="8">
        <v>11279.5</v>
      </c>
      <c r="E15037" s="8">
        <v>11320.28</v>
      </c>
      <c r="F15037" s="8">
        <v>11226.48</v>
      </c>
      <c r="G15037" s="8">
        <v>11315.03</v>
      </c>
      <c r="H15037" s="8"/>
      <c r="I15037" s="8"/>
      <c r="J15037" s="8"/>
    </row>
    <row r="15038" spans="3:10" x14ac:dyDescent="0.25">
      <c r="C15038" s="5">
        <v>43396.541666666664</v>
      </c>
      <c r="D15038" s="6">
        <v>11315.52</v>
      </c>
      <c r="E15038" s="6">
        <v>11343.93</v>
      </c>
      <c r="F15038" s="6">
        <v>11295.51</v>
      </c>
      <c r="G15038" s="6">
        <v>11329.8</v>
      </c>
      <c r="H15038" s="6"/>
      <c r="I15038" s="6"/>
      <c r="J15038" s="6"/>
    </row>
    <row r="15039" spans="3:10" x14ac:dyDescent="0.25">
      <c r="C15039" s="7">
        <v>43396.583333333336</v>
      </c>
      <c r="D15039" s="8">
        <v>11328.55</v>
      </c>
      <c r="E15039" s="8">
        <v>11354.71</v>
      </c>
      <c r="F15039" s="8">
        <v>11289.19</v>
      </c>
      <c r="G15039" s="8">
        <v>11329.09</v>
      </c>
      <c r="H15039" s="8"/>
      <c r="I15039" s="8"/>
      <c r="J15039" s="8"/>
    </row>
    <row r="15040" spans="3:10" x14ac:dyDescent="0.25">
      <c r="C15040" s="5">
        <v>43396.625</v>
      </c>
      <c r="D15040" s="6">
        <v>11328.59</v>
      </c>
      <c r="E15040" s="6">
        <v>11342.42</v>
      </c>
      <c r="F15040" s="6">
        <v>11305.42</v>
      </c>
      <c r="G15040" s="6">
        <v>11315.98</v>
      </c>
      <c r="H15040" s="6"/>
      <c r="I15040" s="6"/>
      <c r="J15040" s="6"/>
    </row>
    <row r="15041" spans="3:10" x14ac:dyDescent="0.25">
      <c r="C15041" s="7">
        <v>43396.666666666664</v>
      </c>
      <c r="D15041" s="8">
        <v>11315.48</v>
      </c>
      <c r="E15041" s="8">
        <v>11315.48</v>
      </c>
      <c r="F15041" s="8">
        <v>11245.01</v>
      </c>
      <c r="G15041" s="8">
        <v>11266.49</v>
      </c>
      <c r="H15041" s="8"/>
      <c r="I15041" s="8"/>
      <c r="J15041" s="8"/>
    </row>
    <row r="15042" spans="3:10" x14ac:dyDescent="0.25">
      <c r="C15042" s="5">
        <v>43396.708333333336</v>
      </c>
      <c r="D15042" s="6">
        <v>11264.48</v>
      </c>
      <c r="E15042" s="6">
        <v>11288.32</v>
      </c>
      <c r="F15042" s="6">
        <v>11229.62</v>
      </c>
      <c r="G15042" s="6">
        <v>11280.64</v>
      </c>
      <c r="H15042" s="6"/>
      <c r="I15042" s="6"/>
      <c r="J15042" s="6"/>
    </row>
    <row r="15043" spans="3:10" x14ac:dyDescent="0.25">
      <c r="C15043" s="7">
        <v>43396.75</v>
      </c>
      <c r="D15043" s="8">
        <v>11281.14</v>
      </c>
      <c r="E15043" s="8">
        <v>11315.02</v>
      </c>
      <c r="F15043" s="8">
        <v>11253.15</v>
      </c>
      <c r="G15043" s="8">
        <v>11261.6</v>
      </c>
      <c r="H15043" s="8"/>
      <c r="I15043" s="8"/>
      <c r="J15043" s="8"/>
    </row>
    <row r="15044" spans="3:10" x14ac:dyDescent="0.25">
      <c r="C15044" s="5">
        <v>43396.791666666664</v>
      </c>
      <c r="D15044" s="6">
        <v>11261.35</v>
      </c>
      <c r="E15044" s="6">
        <v>11328.58</v>
      </c>
      <c r="F15044" s="6">
        <v>11261.1</v>
      </c>
      <c r="G15044" s="6">
        <v>11313.56</v>
      </c>
      <c r="H15044" s="6"/>
      <c r="I15044" s="6"/>
      <c r="J15044" s="6"/>
    </row>
    <row r="15045" spans="3:10" x14ac:dyDescent="0.25">
      <c r="C15045" s="7">
        <v>43396.833333333336</v>
      </c>
      <c r="D15045" s="8">
        <v>11314.81</v>
      </c>
      <c r="E15045" s="8">
        <v>11350.58</v>
      </c>
      <c r="F15045" s="8">
        <v>11312.8</v>
      </c>
      <c r="G15045" s="8">
        <v>11331.31</v>
      </c>
      <c r="H15045" s="8"/>
      <c r="I15045" s="8"/>
      <c r="J15045" s="8"/>
    </row>
    <row r="15046" spans="3:10" x14ac:dyDescent="0.25">
      <c r="C15046" s="5">
        <v>43396.875</v>
      </c>
      <c r="D15046" s="6">
        <v>11332.31</v>
      </c>
      <c r="E15046" s="6">
        <v>11424.39</v>
      </c>
      <c r="F15046" s="6">
        <v>11331.31</v>
      </c>
      <c r="G15046" s="6">
        <v>11416.88</v>
      </c>
      <c r="H15046" s="6"/>
      <c r="I15046" s="6"/>
      <c r="J15046" s="6"/>
    </row>
    <row r="15047" spans="3:10" x14ac:dyDescent="0.25">
      <c r="C15047" s="7">
        <v>43396.916666666664</v>
      </c>
      <c r="D15047" s="8">
        <v>11416.38</v>
      </c>
      <c r="E15047" s="8">
        <v>11434.64</v>
      </c>
      <c r="F15047" s="8">
        <v>11390.6</v>
      </c>
      <c r="G15047" s="8">
        <v>11393.23</v>
      </c>
      <c r="H15047" s="8"/>
      <c r="I15047" s="8"/>
      <c r="J15047" s="8"/>
    </row>
    <row r="15048" spans="3:10" x14ac:dyDescent="0.25">
      <c r="C15048" s="5">
        <v>43396.958333333336</v>
      </c>
      <c r="D15048" s="6">
        <v>11408.27</v>
      </c>
      <c r="E15048" s="6">
        <v>11409.31</v>
      </c>
      <c r="F15048" s="6">
        <v>11391.73</v>
      </c>
      <c r="G15048" s="6">
        <v>11402</v>
      </c>
      <c r="H15048" s="6"/>
      <c r="I15048" s="6"/>
      <c r="J15048" s="6"/>
    </row>
    <row r="15049" spans="3:10" x14ac:dyDescent="0.25">
      <c r="C15049" s="7">
        <v>43397.041666666664</v>
      </c>
      <c r="D15049" s="8">
        <v>11405.11</v>
      </c>
      <c r="E15049" s="8">
        <v>11411.34</v>
      </c>
      <c r="F15049" s="8">
        <v>11381.98</v>
      </c>
      <c r="G15049" s="8">
        <v>11385.1</v>
      </c>
      <c r="H15049" s="8"/>
      <c r="I15049" s="8"/>
      <c r="J15049" s="8"/>
    </row>
    <row r="15050" spans="3:10" x14ac:dyDescent="0.25">
      <c r="C15050" s="5">
        <v>43397.083333333336</v>
      </c>
      <c r="D15050" s="6">
        <v>11386.13</v>
      </c>
      <c r="E15050" s="6">
        <v>11412.44</v>
      </c>
      <c r="F15050" s="6">
        <v>11386.13</v>
      </c>
      <c r="G15050" s="6">
        <v>11406.21</v>
      </c>
      <c r="H15050" s="6"/>
      <c r="I15050" s="6"/>
      <c r="J15050" s="6"/>
    </row>
    <row r="15051" spans="3:10" x14ac:dyDescent="0.25">
      <c r="C15051" s="7">
        <v>43397.125</v>
      </c>
      <c r="D15051" s="8">
        <v>11405.17</v>
      </c>
      <c r="E15051" s="8">
        <v>11406.21</v>
      </c>
      <c r="F15051" s="8">
        <v>11381.86</v>
      </c>
      <c r="G15051" s="8">
        <v>11400.97</v>
      </c>
      <c r="H15051" s="8"/>
      <c r="I15051" s="8"/>
      <c r="J15051" s="8"/>
    </row>
    <row r="15052" spans="3:10" x14ac:dyDescent="0.25">
      <c r="C15052" s="5">
        <v>43397.166666666664</v>
      </c>
      <c r="D15052" s="6">
        <v>11399.93</v>
      </c>
      <c r="E15052" s="6">
        <v>11402.03</v>
      </c>
      <c r="F15052" s="6">
        <v>11361.32</v>
      </c>
      <c r="G15052" s="6">
        <v>11370.09</v>
      </c>
      <c r="H15052" s="6"/>
      <c r="I15052" s="6"/>
      <c r="J15052" s="6"/>
    </row>
    <row r="15053" spans="3:10" x14ac:dyDescent="0.25">
      <c r="C15053" s="7">
        <v>43397.208333333336</v>
      </c>
      <c r="D15053" s="8">
        <v>11369.05</v>
      </c>
      <c r="E15053" s="8">
        <v>11384.63</v>
      </c>
      <c r="F15053" s="8">
        <v>11360.78</v>
      </c>
      <c r="G15053" s="8">
        <v>11378.39</v>
      </c>
      <c r="H15053" s="8"/>
      <c r="I15053" s="8"/>
      <c r="J15053" s="8"/>
    </row>
    <row r="15054" spans="3:10" x14ac:dyDescent="0.25">
      <c r="C15054" s="5">
        <v>43397.25</v>
      </c>
      <c r="D15054" s="6">
        <v>11379.43</v>
      </c>
      <c r="E15054" s="6">
        <v>11425.29</v>
      </c>
      <c r="F15054" s="6">
        <v>11379.43</v>
      </c>
      <c r="G15054" s="6">
        <v>11416.43</v>
      </c>
      <c r="H15054" s="6"/>
      <c r="I15054" s="6"/>
      <c r="J15054" s="6"/>
    </row>
    <row r="15055" spans="3:10" x14ac:dyDescent="0.25">
      <c r="C15055" s="7">
        <v>43397.291666666664</v>
      </c>
      <c r="D15055" s="8">
        <v>11415.93</v>
      </c>
      <c r="E15055" s="8">
        <v>11429.03</v>
      </c>
      <c r="F15055" s="8">
        <v>11411.82</v>
      </c>
      <c r="G15055" s="8">
        <v>11422.3</v>
      </c>
      <c r="H15055" s="8"/>
      <c r="I15055" s="8"/>
      <c r="J15055" s="8"/>
    </row>
    <row r="15056" spans="3:10" x14ac:dyDescent="0.25">
      <c r="C15056" s="5">
        <v>43397.333333333336</v>
      </c>
      <c r="D15056" s="6">
        <v>11423.34</v>
      </c>
      <c r="E15056" s="6">
        <v>11423.34</v>
      </c>
      <c r="F15056" s="6">
        <v>11370.95</v>
      </c>
      <c r="G15056" s="6">
        <v>11372.68</v>
      </c>
      <c r="H15056" s="6"/>
      <c r="I15056" s="6"/>
      <c r="J15056" s="6"/>
    </row>
    <row r="15057" spans="3:10" x14ac:dyDescent="0.25">
      <c r="C15057" s="7">
        <v>43397.375</v>
      </c>
      <c r="D15057" s="8">
        <v>11367.26</v>
      </c>
      <c r="E15057" s="8">
        <v>11383.7</v>
      </c>
      <c r="F15057" s="8">
        <v>11335.47</v>
      </c>
      <c r="G15057" s="8">
        <v>11344.41</v>
      </c>
      <c r="H15057" s="8"/>
      <c r="I15057" s="8"/>
      <c r="J15057" s="8"/>
    </row>
    <row r="15058" spans="3:10" x14ac:dyDescent="0.25">
      <c r="C15058" s="5">
        <v>43397.416666666664</v>
      </c>
      <c r="D15058" s="6">
        <v>11322.92</v>
      </c>
      <c r="E15058" s="6">
        <v>11327.08</v>
      </c>
      <c r="F15058" s="6">
        <v>11276.86</v>
      </c>
      <c r="G15058" s="6">
        <v>11294.76</v>
      </c>
      <c r="H15058" s="6"/>
      <c r="I15058" s="6"/>
      <c r="J15058" s="6"/>
    </row>
    <row r="15059" spans="3:10" x14ac:dyDescent="0.25">
      <c r="C15059" s="7">
        <v>43397.458333333336</v>
      </c>
      <c r="D15059" s="8">
        <v>11293.76</v>
      </c>
      <c r="E15059" s="8">
        <v>11309.81</v>
      </c>
      <c r="F15059" s="8">
        <v>11256.44</v>
      </c>
      <c r="G15059" s="8">
        <v>11272.88</v>
      </c>
      <c r="H15059" s="8"/>
      <c r="I15059" s="8"/>
      <c r="J15059" s="8"/>
    </row>
    <row r="15060" spans="3:10" x14ac:dyDescent="0.25">
      <c r="C15060" s="5">
        <v>43397.5</v>
      </c>
      <c r="D15060" s="6">
        <v>11272.38</v>
      </c>
      <c r="E15060" s="6">
        <v>11325.59</v>
      </c>
      <c r="F15060" s="6">
        <v>11267.43</v>
      </c>
      <c r="G15060" s="6">
        <v>11315.4</v>
      </c>
      <c r="H15060" s="6"/>
      <c r="I15060" s="6"/>
      <c r="J15060" s="6"/>
    </row>
    <row r="15061" spans="3:10" x14ac:dyDescent="0.25">
      <c r="C15061" s="7">
        <v>43397.541666666664</v>
      </c>
      <c r="D15061" s="8">
        <v>11315.9</v>
      </c>
      <c r="E15061" s="8">
        <v>11322.26</v>
      </c>
      <c r="F15061" s="8">
        <v>11299.1</v>
      </c>
      <c r="G15061" s="8">
        <v>11321.05</v>
      </c>
      <c r="H15061" s="8"/>
      <c r="I15061" s="8"/>
      <c r="J15061" s="8"/>
    </row>
    <row r="15062" spans="3:10" x14ac:dyDescent="0.25">
      <c r="C15062" s="5">
        <v>43397.583333333336</v>
      </c>
      <c r="D15062" s="6">
        <v>11320.8</v>
      </c>
      <c r="E15062" s="6">
        <v>11383.3</v>
      </c>
      <c r="F15062" s="6">
        <v>11305.87</v>
      </c>
      <c r="G15062" s="6">
        <v>11381.86</v>
      </c>
      <c r="H15062" s="6"/>
      <c r="I15062" s="6"/>
      <c r="J15062" s="6"/>
    </row>
    <row r="15063" spans="3:10" x14ac:dyDescent="0.25">
      <c r="C15063" s="7">
        <v>43397.625</v>
      </c>
      <c r="D15063" s="8">
        <v>11381.36</v>
      </c>
      <c r="E15063" s="8">
        <v>11391.9</v>
      </c>
      <c r="F15063" s="8">
        <v>11353.57</v>
      </c>
      <c r="G15063" s="8">
        <v>11356.16</v>
      </c>
      <c r="H15063" s="8"/>
      <c r="I15063" s="8"/>
      <c r="J15063" s="8"/>
    </row>
    <row r="15064" spans="3:10" x14ac:dyDescent="0.25">
      <c r="C15064" s="5">
        <v>43397.666666666664</v>
      </c>
      <c r="D15064" s="6">
        <v>11356.41</v>
      </c>
      <c r="E15064" s="6">
        <v>11360.62</v>
      </c>
      <c r="F15064" s="6">
        <v>11307.92</v>
      </c>
      <c r="G15064" s="6">
        <v>11313.24</v>
      </c>
      <c r="H15064" s="6"/>
      <c r="I15064" s="6"/>
      <c r="J15064" s="6"/>
    </row>
    <row r="15065" spans="3:10" x14ac:dyDescent="0.25">
      <c r="C15065" s="7">
        <v>43397.708333333336</v>
      </c>
      <c r="D15065" s="8">
        <v>11312.49</v>
      </c>
      <c r="E15065" s="8">
        <v>11321.85</v>
      </c>
      <c r="F15065" s="8">
        <v>11258.51</v>
      </c>
      <c r="G15065" s="8">
        <v>11261.31</v>
      </c>
      <c r="H15065" s="8"/>
      <c r="I15065" s="8"/>
      <c r="J15065" s="8"/>
    </row>
    <row r="15066" spans="3:10" x14ac:dyDescent="0.25">
      <c r="C15066" s="5">
        <v>43397.75</v>
      </c>
      <c r="D15066" s="6">
        <v>11258.81</v>
      </c>
      <c r="E15066" s="6">
        <v>11270.43</v>
      </c>
      <c r="F15066" s="6">
        <v>11164.25</v>
      </c>
      <c r="G15066" s="6">
        <v>11261.5</v>
      </c>
      <c r="H15066" s="6"/>
      <c r="I15066" s="6"/>
      <c r="J15066" s="6"/>
    </row>
    <row r="15067" spans="3:10" x14ac:dyDescent="0.25">
      <c r="C15067" s="7">
        <v>43397.791666666664</v>
      </c>
      <c r="D15067" s="8">
        <v>11261</v>
      </c>
      <c r="E15067" s="8">
        <v>11278.77</v>
      </c>
      <c r="F15067" s="8">
        <v>11216.79</v>
      </c>
      <c r="G15067" s="8">
        <v>11233.81</v>
      </c>
      <c r="H15067" s="8"/>
      <c r="I15067" s="8"/>
      <c r="J15067" s="8"/>
    </row>
    <row r="15068" spans="3:10" x14ac:dyDescent="0.25">
      <c r="C15068" s="5">
        <v>43397.833333333336</v>
      </c>
      <c r="D15068" s="6">
        <v>11233.56</v>
      </c>
      <c r="E15068" s="6">
        <v>11234.06</v>
      </c>
      <c r="F15068" s="6">
        <v>11179.76</v>
      </c>
      <c r="G15068" s="6">
        <v>11187.77</v>
      </c>
      <c r="H15068" s="6"/>
      <c r="I15068" s="6"/>
      <c r="J15068" s="6"/>
    </row>
    <row r="15069" spans="3:10" x14ac:dyDescent="0.25">
      <c r="C15069" s="7">
        <v>43397.875</v>
      </c>
      <c r="D15069" s="8">
        <v>11187.27</v>
      </c>
      <c r="E15069" s="8">
        <v>11217.04</v>
      </c>
      <c r="F15069" s="8">
        <v>11171.5</v>
      </c>
      <c r="G15069" s="8">
        <v>11179.5</v>
      </c>
      <c r="H15069" s="8"/>
      <c r="I15069" s="8"/>
      <c r="J15069" s="8"/>
    </row>
    <row r="15070" spans="3:10" x14ac:dyDescent="0.25">
      <c r="C15070" s="5">
        <v>43397.916666666664</v>
      </c>
      <c r="D15070" s="6">
        <v>11179.25</v>
      </c>
      <c r="E15070" s="6">
        <v>11179.25</v>
      </c>
      <c r="F15070" s="6">
        <v>11049.9</v>
      </c>
      <c r="G15070" s="6">
        <v>11050.9</v>
      </c>
      <c r="H15070" s="6"/>
      <c r="I15070" s="6"/>
      <c r="J15070" s="6"/>
    </row>
    <row r="15071" spans="3:10" x14ac:dyDescent="0.25">
      <c r="C15071" s="7">
        <v>43397.958333333336</v>
      </c>
      <c r="D15071" s="8">
        <v>11050.9</v>
      </c>
      <c r="E15071" s="8">
        <v>11130.23</v>
      </c>
      <c r="F15071" s="8">
        <v>11050.9</v>
      </c>
      <c r="G15071" s="8">
        <v>11128.15</v>
      </c>
      <c r="H15071" s="8"/>
      <c r="I15071" s="8"/>
      <c r="J15071" s="8"/>
    </row>
    <row r="15072" spans="3:10" x14ac:dyDescent="0.25">
      <c r="C15072" s="5">
        <v>43398.041666666664</v>
      </c>
      <c r="D15072" s="6">
        <v>11125.03</v>
      </c>
      <c r="E15072" s="6">
        <v>11128.15</v>
      </c>
      <c r="F15072" s="6">
        <v>11091.3</v>
      </c>
      <c r="G15072" s="6">
        <v>11122.94</v>
      </c>
      <c r="H15072" s="6"/>
      <c r="I15072" s="6"/>
      <c r="J15072" s="6"/>
    </row>
    <row r="15073" spans="3:10" x14ac:dyDescent="0.25">
      <c r="C15073" s="7">
        <v>43398.083333333336</v>
      </c>
      <c r="D15073" s="8">
        <v>11123.98</v>
      </c>
      <c r="E15073" s="8">
        <v>11132.78</v>
      </c>
      <c r="F15073" s="8">
        <v>11053.74</v>
      </c>
      <c r="G15073" s="8">
        <v>11075.47</v>
      </c>
      <c r="H15073" s="8"/>
      <c r="I15073" s="8"/>
      <c r="J15073" s="8"/>
    </row>
    <row r="15074" spans="3:10" x14ac:dyDescent="0.25">
      <c r="C15074" s="5">
        <v>43398.125</v>
      </c>
      <c r="D15074" s="6">
        <v>11076.51</v>
      </c>
      <c r="E15074" s="6">
        <v>11120.22</v>
      </c>
      <c r="F15074" s="6">
        <v>11076.51</v>
      </c>
      <c r="G15074" s="6">
        <v>11116.06</v>
      </c>
      <c r="H15074" s="6"/>
      <c r="I15074" s="6"/>
      <c r="J15074" s="6"/>
    </row>
    <row r="15075" spans="3:10" x14ac:dyDescent="0.25">
      <c r="C15075" s="7">
        <v>43398.166666666664</v>
      </c>
      <c r="D15075" s="8">
        <v>11116.58</v>
      </c>
      <c r="E15075" s="8">
        <v>11124.09</v>
      </c>
      <c r="F15075" s="8">
        <v>11080.83</v>
      </c>
      <c r="G15075" s="8">
        <v>11111.71</v>
      </c>
      <c r="H15075" s="8"/>
      <c r="I15075" s="8"/>
      <c r="J15075" s="8"/>
    </row>
    <row r="15076" spans="3:10" x14ac:dyDescent="0.25">
      <c r="C15076" s="5">
        <v>43398.208333333336</v>
      </c>
      <c r="D15076" s="6">
        <v>11112.23</v>
      </c>
      <c r="E15076" s="6">
        <v>11141.39</v>
      </c>
      <c r="F15076" s="6">
        <v>11101.31</v>
      </c>
      <c r="G15076" s="6">
        <v>11130.98</v>
      </c>
      <c r="H15076" s="6"/>
      <c r="I15076" s="6"/>
      <c r="J15076" s="6"/>
    </row>
    <row r="15077" spans="3:10" x14ac:dyDescent="0.25">
      <c r="C15077" s="7">
        <v>43398.25</v>
      </c>
      <c r="D15077" s="8">
        <v>11130.46</v>
      </c>
      <c r="E15077" s="8">
        <v>11134.72</v>
      </c>
      <c r="F15077" s="8">
        <v>11112.87</v>
      </c>
      <c r="G15077" s="8">
        <v>11119.11</v>
      </c>
      <c r="H15077" s="8"/>
      <c r="I15077" s="8"/>
      <c r="J15077" s="8"/>
    </row>
    <row r="15078" spans="3:10" x14ac:dyDescent="0.25">
      <c r="C15078" s="5">
        <v>43398.291666666664</v>
      </c>
      <c r="D15078" s="6">
        <v>11118.07</v>
      </c>
      <c r="E15078" s="6">
        <v>11118.07</v>
      </c>
      <c r="F15078" s="6">
        <v>11103.33</v>
      </c>
      <c r="G15078" s="6">
        <v>11103.85</v>
      </c>
      <c r="H15078" s="6"/>
      <c r="I15078" s="6"/>
      <c r="J15078" s="6"/>
    </row>
    <row r="15079" spans="3:10" x14ac:dyDescent="0.25">
      <c r="C15079" s="7">
        <v>43398.333333333336</v>
      </c>
      <c r="D15079" s="8">
        <v>11104.37</v>
      </c>
      <c r="E15079" s="8">
        <v>11124.04</v>
      </c>
      <c r="F15079" s="8">
        <v>11069.41</v>
      </c>
      <c r="G15079" s="8">
        <v>11103.06</v>
      </c>
      <c r="H15079" s="8"/>
      <c r="I15079" s="8"/>
      <c r="J15079" s="8"/>
    </row>
    <row r="15080" spans="3:10" x14ac:dyDescent="0.25">
      <c r="C15080" s="5">
        <v>43398.375</v>
      </c>
      <c r="D15080" s="6">
        <v>11114.77</v>
      </c>
      <c r="E15080" s="6">
        <v>11115.55</v>
      </c>
      <c r="F15080" s="6">
        <v>11080.36</v>
      </c>
      <c r="G15080" s="6">
        <v>11094.36</v>
      </c>
      <c r="H15080" s="6"/>
      <c r="I15080" s="6"/>
      <c r="J15080" s="6"/>
    </row>
    <row r="15081" spans="3:10" x14ac:dyDescent="0.25">
      <c r="C15081" s="7">
        <v>43398.416666666664</v>
      </c>
      <c r="D15081" s="8">
        <v>11094.64</v>
      </c>
      <c r="E15081" s="8">
        <v>11195.05</v>
      </c>
      <c r="F15081" s="8">
        <v>11077.19</v>
      </c>
      <c r="G15081" s="8">
        <v>11191.45</v>
      </c>
      <c r="H15081" s="8"/>
      <c r="I15081" s="8"/>
      <c r="J15081" s="8"/>
    </row>
    <row r="15082" spans="3:10" x14ac:dyDescent="0.25">
      <c r="C15082" s="5">
        <v>43398.458333333336</v>
      </c>
      <c r="D15082" s="6">
        <v>11191.7</v>
      </c>
      <c r="E15082" s="6">
        <v>11218.11</v>
      </c>
      <c r="F15082" s="6">
        <v>11178.88</v>
      </c>
      <c r="G15082" s="6">
        <v>11194.36</v>
      </c>
      <c r="H15082" s="6"/>
      <c r="I15082" s="6"/>
      <c r="J15082" s="6"/>
    </row>
    <row r="15083" spans="3:10" x14ac:dyDescent="0.25">
      <c r="C15083" s="7">
        <v>43398.5</v>
      </c>
      <c r="D15083" s="8">
        <v>11194.61</v>
      </c>
      <c r="E15083" s="8">
        <v>11267.34</v>
      </c>
      <c r="F15083" s="8">
        <v>11194.11</v>
      </c>
      <c r="G15083" s="8">
        <v>11250.4</v>
      </c>
      <c r="H15083" s="8"/>
      <c r="I15083" s="8"/>
      <c r="J15083" s="8"/>
    </row>
    <row r="15084" spans="3:10" x14ac:dyDescent="0.25">
      <c r="C15084" s="5">
        <v>43398.541666666664</v>
      </c>
      <c r="D15084" s="6">
        <v>11250.15</v>
      </c>
      <c r="E15084" s="6">
        <v>11256</v>
      </c>
      <c r="F15084" s="6">
        <v>11215.12</v>
      </c>
      <c r="G15084" s="6">
        <v>11254.74</v>
      </c>
      <c r="H15084" s="6"/>
      <c r="I15084" s="6"/>
      <c r="J15084" s="6"/>
    </row>
    <row r="15085" spans="3:10" x14ac:dyDescent="0.25">
      <c r="C15085" s="7">
        <v>43398.583333333336</v>
      </c>
      <c r="D15085" s="8">
        <v>11254.99</v>
      </c>
      <c r="E15085" s="8">
        <v>11255.74</v>
      </c>
      <c r="F15085" s="8">
        <v>11205.95</v>
      </c>
      <c r="G15085" s="8">
        <v>11212.02</v>
      </c>
      <c r="H15085" s="8"/>
      <c r="I15085" s="8"/>
      <c r="J15085" s="8"/>
    </row>
    <row r="15086" spans="3:10" x14ac:dyDescent="0.25">
      <c r="C15086" s="5">
        <v>43398.625</v>
      </c>
      <c r="D15086" s="6">
        <v>11212.09</v>
      </c>
      <c r="E15086" s="6">
        <v>11247.03</v>
      </c>
      <c r="F15086" s="6">
        <v>11196.26</v>
      </c>
      <c r="G15086" s="6">
        <v>11200.82</v>
      </c>
      <c r="H15086" s="6"/>
      <c r="I15086" s="6"/>
      <c r="J15086" s="6"/>
    </row>
    <row r="15087" spans="3:10" x14ac:dyDescent="0.25">
      <c r="C15087" s="7">
        <v>43398.666666666664</v>
      </c>
      <c r="D15087" s="8">
        <v>11202.07</v>
      </c>
      <c r="E15087" s="8">
        <v>11239.03</v>
      </c>
      <c r="F15087" s="8">
        <v>11149.85</v>
      </c>
      <c r="G15087" s="8">
        <v>11225.84</v>
      </c>
      <c r="H15087" s="8"/>
      <c r="I15087" s="8"/>
      <c r="J15087" s="8"/>
    </row>
    <row r="15088" spans="3:10" x14ac:dyDescent="0.25">
      <c r="C15088" s="5">
        <v>43398.708333333336</v>
      </c>
      <c r="D15088" s="6">
        <v>11226.59</v>
      </c>
      <c r="E15088" s="6">
        <v>11314.56</v>
      </c>
      <c r="F15088" s="6">
        <v>11218.74</v>
      </c>
      <c r="G15088" s="6">
        <v>11291.62</v>
      </c>
      <c r="H15088" s="6"/>
      <c r="I15088" s="6"/>
      <c r="J15088" s="6"/>
    </row>
    <row r="15089" spans="3:10" x14ac:dyDescent="0.25">
      <c r="C15089" s="7">
        <v>43398.75</v>
      </c>
      <c r="D15089" s="8">
        <v>11290.37</v>
      </c>
      <c r="E15089" s="8">
        <v>11326.55</v>
      </c>
      <c r="F15089" s="8">
        <v>11245.69</v>
      </c>
      <c r="G15089" s="8">
        <v>11290.26</v>
      </c>
      <c r="H15089" s="8"/>
      <c r="I15089" s="8"/>
      <c r="J15089" s="8"/>
    </row>
    <row r="15090" spans="3:10" x14ac:dyDescent="0.25">
      <c r="C15090" s="5">
        <v>43398.791666666664</v>
      </c>
      <c r="D15090" s="6">
        <v>11290.51</v>
      </c>
      <c r="E15090" s="6">
        <v>11308.34</v>
      </c>
      <c r="F15090" s="6">
        <v>11269.97</v>
      </c>
      <c r="G15090" s="6">
        <v>11303.24</v>
      </c>
      <c r="H15090" s="6"/>
      <c r="I15090" s="6"/>
      <c r="J15090" s="6"/>
    </row>
    <row r="15091" spans="3:10" x14ac:dyDescent="0.25">
      <c r="C15091" s="7">
        <v>43398.833333333336</v>
      </c>
      <c r="D15091" s="8">
        <v>11303.74</v>
      </c>
      <c r="E15091" s="8">
        <v>11339.26</v>
      </c>
      <c r="F15091" s="8">
        <v>11284.22</v>
      </c>
      <c r="G15091" s="8">
        <v>11321.75</v>
      </c>
      <c r="H15091" s="8"/>
      <c r="I15091" s="8"/>
      <c r="J15091" s="8"/>
    </row>
    <row r="15092" spans="3:10" x14ac:dyDescent="0.25">
      <c r="C15092" s="5">
        <v>43398.875</v>
      </c>
      <c r="D15092" s="6">
        <v>11321.5</v>
      </c>
      <c r="E15092" s="6">
        <v>11372.28</v>
      </c>
      <c r="F15092" s="6">
        <v>11315.74</v>
      </c>
      <c r="G15092" s="6">
        <v>11356.02</v>
      </c>
      <c r="H15092" s="6"/>
      <c r="I15092" s="6"/>
      <c r="J15092" s="6"/>
    </row>
    <row r="15093" spans="3:10" x14ac:dyDescent="0.25">
      <c r="C15093" s="7">
        <v>43398.916666666664</v>
      </c>
      <c r="D15093" s="8">
        <v>11356.77</v>
      </c>
      <c r="E15093" s="8">
        <v>11371.28</v>
      </c>
      <c r="F15093" s="8">
        <v>11294.46</v>
      </c>
      <c r="G15093" s="8">
        <v>11306.97</v>
      </c>
      <c r="H15093" s="8"/>
      <c r="I15093" s="8"/>
      <c r="J15093" s="8"/>
    </row>
    <row r="15094" spans="3:10" x14ac:dyDescent="0.25">
      <c r="C15094" s="5">
        <v>43398.958333333336</v>
      </c>
      <c r="D15094" s="6">
        <v>11242.22</v>
      </c>
      <c r="E15094" s="6">
        <v>11251.09</v>
      </c>
      <c r="F15094" s="6">
        <v>11200.48</v>
      </c>
      <c r="G15094" s="6">
        <v>11218.62</v>
      </c>
      <c r="H15094" s="6"/>
      <c r="I15094" s="6"/>
      <c r="J15094" s="6"/>
    </row>
    <row r="15095" spans="3:10" x14ac:dyDescent="0.25">
      <c r="C15095" s="7">
        <v>43399.041666666664</v>
      </c>
      <c r="D15095" s="8">
        <v>11200.52</v>
      </c>
      <c r="E15095" s="8">
        <v>11217.84</v>
      </c>
      <c r="F15095" s="8">
        <v>11165.17</v>
      </c>
      <c r="G15095" s="8">
        <v>11215.75</v>
      </c>
      <c r="H15095" s="8"/>
      <c r="I15095" s="8"/>
      <c r="J15095" s="8"/>
    </row>
    <row r="15096" spans="3:10" x14ac:dyDescent="0.25">
      <c r="C15096" s="5">
        <v>43399.083333333336</v>
      </c>
      <c r="D15096" s="6">
        <v>11214.71</v>
      </c>
      <c r="E15096" s="6">
        <v>11219.93</v>
      </c>
      <c r="F15096" s="6">
        <v>11194.99</v>
      </c>
      <c r="G15096" s="6">
        <v>11203.69</v>
      </c>
      <c r="H15096" s="6"/>
      <c r="I15096" s="6"/>
      <c r="J15096" s="6"/>
    </row>
    <row r="15097" spans="3:10" x14ac:dyDescent="0.25">
      <c r="C15097" s="7">
        <v>43399.125</v>
      </c>
      <c r="D15097" s="8">
        <v>11204.21</v>
      </c>
      <c r="E15097" s="8">
        <v>11214.93</v>
      </c>
      <c r="F15097" s="8">
        <v>11169.16</v>
      </c>
      <c r="G15097" s="8">
        <v>11201.31</v>
      </c>
      <c r="H15097" s="8"/>
      <c r="I15097" s="8"/>
      <c r="J15097" s="8"/>
    </row>
    <row r="15098" spans="3:10" x14ac:dyDescent="0.25">
      <c r="C15098" s="5">
        <v>43399.166666666664</v>
      </c>
      <c r="D15098" s="6">
        <v>11201.07</v>
      </c>
      <c r="E15098" s="6">
        <v>11210.54</v>
      </c>
      <c r="F15098" s="6">
        <v>11186.97</v>
      </c>
      <c r="G15098" s="6">
        <v>11207.86</v>
      </c>
      <c r="H15098" s="6"/>
      <c r="I15098" s="6"/>
      <c r="J15098" s="6"/>
    </row>
    <row r="15099" spans="3:10" x14ac:dyDescent="0.25">
      <c r="C15099" s="7">
        <v>43399.208333333336</v>
      </c>
      <c r="D15099" s="8">
        <v>11208.38</v>
      </c>
      <c r="E15099" s="8">
        <v>11213.08</v>
      </c>
      <c r="F15099" s="8">
        <v>11163.39</v>
      </c>
      <c r="G15099" s="8">
        <v>11164.44</v>
      </c>
      <c r="H15099" s="8"/>
      <c r="I15099" s="8"/>
      <c r="J15099" s="8"/>
    </row>
    <row r="15100" spans="3:10" x14ac:dyDescent="0.25">
      <c r="C15100" s="5">
        <v>43399.25</v>
      </c>
      <c r="D15100" s="6">
        <v>11165.48</v>
      </c>
      <c r="E15100" s="6">
        <v>11177.97</v>
      </c>
      <c r="F15100" s="6">
        <v>11133.58</v>
      </c>
      <c r="G15100" s="6">
        <v>11144.54</v>
      </c>
      <c r="H15100" s="6"/>
      <c r="I15100" s="6"/>
      <c r="J15100" s="6"/>
    </row>
    <row r="15101" spans="3:10" x14ac:dyDescent="0.25">
      <c r="C15101" s="7">
        <v>43399.291666666664</v>
      </c>
      <c r="D15101" s="8">
        <v>11146.63</v>
      </c>
      <c r="E15101" s="8">
        <v>11187.46</v>
      </c>
      <c r="F15101" s="8">
        <v>11135.14</v>
      </c>
      <c r="G15101" s="8">
        <v>11177.63</v>
      </c>
      <c r="H15101" s="8"/>
      <c r="I15101" s="8"/>
      <c r="J15101" s="8"/>
    </row>
    <row r="15102" spans="3:10" x14ac:dyDescent="0.25">
      <c r="C15102" s="5">
        <v>43399.333333333336</v>
      </c>
      <c r="D15102" s="6">
        <v>11178.15</v>
      </c>
      <c r="E15102" s="6">
        <v>11199.07</v>
      </c>
      <c r="F15102" s="6">
        <v>11146.86</v>
      </c>
      <c r="G15102" s="6">
        <v>11172.78</v>
      </c>
      <c r="H15102" s="6"/>
      <c r="I15102" s="6"/>
      <c r="J15102" s="6"/>
    </row>
    <row r="15103" spans="3:10" x14ac:dyDescent="0.25">
      <c r="C15103" s="7">
        <v>43399.375</v>
      </c>
      <c r="D15103" s="8">
        <v>11172.78</v>
      </c>
      <c r="E15103" s="8">
        <v>11226.59</v>
      </c>
      <c r="F15103" s="8">
        <v>11143.83</v>
      </c>
      <c r="G15103" s="8">
        <v>11218.33</v>
      </c>
      <c r="H15103" s="8"/>
      <c r="I15103" s="8"/>
      <c r="J15103" s="8"/>
    </row>
    <row r="15104" spans="3:10" x14ac:dyDescent="0.25">
      <c r="C15104" s="5">
        <v>43399.416666666664</v>
      </c>
      <c r="D15104" s="6">
        <v>11210.61</v>
      </c>
      <c r="E15104" s="6">
        <v>11211.11</v>
      </c>
      <c r="F15104" s="6">
        <v>11094.15</v>
      </c>
      <c r="G15104" s="6">
        <v>11145.28</v>
      </c>
      <c r="H15104" s="6"/>
      <c r="I15104" s="6"/>
      <c r="J15104" s="6"/>
    </row>
    <row r="15105" spans="3:10" x14ac:dyDescent="0.25">
      <c r="C15105" s="7">
        <v>43399.458333333336</v>
      </c>
      <c r="D15105" s="8">
        <v>11143.77</v>
      </c>
      <c r="E15105" s="8">
        <v>11145.74</v>
      </c>
      <c r="F15105" s="8">
        <v>11081.67</v>
      </c>
      <c r="G15105" s="8">
        <v>11130.48</v>
      </c>
      <c r="H15105" s="8"/>
      <c r="I15105" s="8"/>
      <c r="J15105" s="8"/>
    </row>
    <row r="15106" spans="3:10" x14ac:dyDescent="0.25">
      <c r="C15106" s="5">
        <v>43399.5</v>
      </c>
      <c r="D15106" s="6">
        <v>11129.98</v>
      </c>
      <c r="E15106" s="6">
        <v>11129.98</v>
      </c>
      <c r="F15106" s="6">
        <v>11049.88</v>
      </c>
      <c r="G15106" s="6">
        <v>11086.06</v>
      </c>
      <c r="H15106" s="6"/>
      <c r="I15106" s="6"/>
      <c r="J15106" s="6"/>
    </row>
    <row r="15107" spans="3:10" x14ac:dyDescent="0.25">
      <c r="C15107" s="7">
        <v>43399.541666666664</v>
      </c>
      <c r="D15107" s="8">
        <v>11085.31</v>
      </c>
      <c r="E15107" s="8">
        <v>11135.87</v>
      </c>
      <c r="F15107" s="8">
        <v>11079.01</v>
      </c>
      <c r="G15107" s="8">
        <v>11088.65</v>
      </c>
      <c r="H15107" s="8"/>
      <c r="I15107" s="8"/>
      <c r="J15107" s="8"/>
    </row>
    <row r="15108" spans="3:10" x14ac:dyDescent="0.25">
      <c r="C15108" s="5">
        <v>43399.583333333336</v>
      </c>
      <c r="D15108" s="6">
        <v>11089.4</v>
      </c>
      <c r="E15108" s="6">
        <v>11147.99</v>
      </c>
      <c r="F15108" s="6">
        <v>11084.42</v>
      </c>
      <c r="G15108" s="6">
        <v>11141.66</v>
      </c>
      <c r="H15108" s="6"/>
      <c r="I15108" s="6"/>
      <c r="J15108" s="6"/>
    </row>
    <row r="15109" spans="3:10" x14ac:dyDescent="0.25">
      <c r="C15109" s="7">
        <v>43399.625</v>
      </c>
      <c r="D15109" s="8">
        <v>11140.66</v>
      </c>
      <c r="E15109" s="8">
        <v>11202.18</v>
      </c>
      <c r="F15109" s="8">
        <v>11126.95</v>
      </c>
      <c r="G15109" s="8">
        <v>11199.9</v>
      </c>
      <c r="H15109" s="8"/>
      <c r="I15109" s="8"/>
      <c r="J15109" s="8"/>
    </row>
    <row r="15110" spans="3:10" x14ac:dyDescent="0.25">
      <c r="C15110" s="5">
        <v>43399.666666666664</v>
      </c>
      <c r="D15110" s="6">
        <v>11199.91</v>
      </c>
      <c r="E15110" s="6">
        <v>11200.91</v>
      </c>
      <c r="F15110" s="6">
        <v>11137.89</v>
      </c>
      <c r="G15110" s="6">
        <v>11140.79</v>
      </c>
      <c r="H15110" s="6"/>
      <c r="I15110" s="6"/>
      <c r="J15110" s="6"/>
    </row>
    <row r="15111" spans="3:10" x14ac:dyDescent="0.25">
      <c r="C15111" s="7">
        <v>43399.708333333336</v>
      </c>
      <c r="D15111" s="8">
        <v>11140.55</v>
      </c>
      <c r="E15111" s="8">
        <v>11146.33</v>
      </c>
      <c r="F15111" s="8">
        <v>11054.06</v>
      </c>
      <c r="G15111" s="8">
        <v>11061.31</v>
      </c>
      <c r="H15111" s="8"/>
      <c r="I15111" s="8"/>
      <c r="J15111" s="8"/>
    </row>
    <row r="15112" spans="3:10" x14ac:dyDescent="0.25">
      <c r="C15112" s="5">
        <v>43399.75</v>
      </c>
      <c r="D15112" s="6">
        <v>11060.31</v>
      </c>
      <c r="E15112" s="6">
        <v>11221.84</v>
      </c>
      <c r="F15112" s="6">
        <v>11056.8</v>
      </c>
      <c r="G15112" s="6">
        <v>11184.26</v>
      </c>
      <c r="H15112" s="6"/>
      <c r="I15112" s="6"/>
      <c r="J15112" s="6"/>
    </row>
    <row r="15113" spans="3:10" x14ac:dyDescent="0.25">
      <c r="C15113" s="7">
        <v>43399.791666666664</v>
      </c>
      <c r="D15113" s="8">
        <v>11183.26</v>
      </c>
      <c r="E15113" s="8">
        <v>11279.73</v>
      </c>
      <c r="F15113" s="8">
        <v>11182.26</v>
      </c>
      <c r="G15113" s="8">
        <v>11246.06</v>
      </c>
      <c r="H15113" s="8"/>
      <c r="I15113" s="8"/>
      <c r="J15113" s="8"/>
    </row>
    <row r="15114" spans="3:10" x14ac:dyDescent="0.25">
      <c r="C15114" s="5">
        <v>43399.833333333336</v>
      </c>
      <c r="D15114" s="6">
        <v>11245.81</v>
      </c>
      <c r="E15114" s="6">
        <v>11289.84</v>
      </c>
      <c r="F15114" s="6">
        <v>11195.26</v>
      </c>
      <c r="G15114" s="6">
        <v>11239.54</v>
      </c>
      <c r="H15114" s="6"/>
      <c r="I15114" s="6"/>
      <c r="J15114" s="6"/>
    </row>
    <row r="15115" spans="3:10" x14ac:dyDescent="0.25">
      <c r="C15115" s="7">
        <v>43399.875</v>
      </c>
      <c r="D15115" s="8">
        <v>11237.54</v>
      </c>
      <c r="E15115" s="8">
        <v>11249.05</v>
      </c>
      <c r="F15115" s="8">
        <v>11156.72</v>
      </c>
      <c r="G15115" s="8">
        <v>11162.72</v>
      </c>
      <c r="H15115" s="8"/>
      <c r="I15115" s="8"/>
      <c r="J15115" s="8"/>
    </row>
    <row r="15116" spans="3:10" x14ac:dyDescent="0.25">
      <c r="C15116" s="5">
        <v>43399.916666666664</v>
      </c>
      <c r="D15116" s="6">
        <v>11162.22</v>
      </c>
      <c r="E15116" s="6">
        <v>11243.53</v>
      </c>
      <c r="F15116" s="6">
        <v>11144.46</v>
      </c>
      <c r="G15116" s="6">
        <v>11198.74</v>
      </c>
      <c r="H15116" s="6"/>
      <c r="I15116" s="6"/>
      <c r="J15116" s="6"/>
    </row>
    <row r="15117" spans="3:10" x14ac:dyDescent="0.25">
      <c r="C15117" s="7">
        <v>43402.041666666664</v>
      </c>
      <c r="D15117" s="8">
        <v>11276.58</v>
      </c>
      <c r="E15117" s="8">
        <v>11291.33</v>
      </c>
      <c r="F15117" s="8">
        <v>11258.22</v>
      </c>
      <c r="G15117" s="8">
        <v>11262.43</v>
      </c>
      <c r="H15117" s="8"/>
      <c r="I15117" s="8"/>
      <c r="J15117" s="8"/>
    </row>
    <row r="15118" spans="3:10" x14ac:dyDescent="0.25">
      <c r="C15118" s="5">
        <v>43402.083333333336</v>
      </c>
      <c r="D15118" s="6">
        <v>11263.48</v>
      </c>
      <c r="E15118" s="6">
        <v>11284</v>
      </c>
      <c r="F15118" s="6">
        <v>11260.32</v>
      </c>
      <c r="G15118" s="6">
        <v>11271.19</v>
      </c>
      <c r="H15118" s="6"/>
      <c r="I15118" s="6"/>
      <c r="J15118" s="6"/>
    </row>
    <row r="15119" spans="3:10" x14ac:dyDescent="0.25">
      <c r="C15119" s="7">
        <v>43402.125</v>
      </c>
      <c r="D15119" s="8">
        <v>11270.14</v>
      </c>
      <c r="E15119" s="8">
        <v>11272.8</v>
      </c>
      <c r="F15119" s="8">
        <v>11233.36</v>
      </c>
      <c r="G15119" s="8">
        <v>11247</v>
      </c>
      <c r="H15119" s="8"/>
      <c r="I15119" s="8"/>
      <c r="J15119" s="8"/>
    </row>
    <row r="15120" spans="3:10" x14ac:dyDescent="0.25">
      <c r="C15120" s="5">
        <v>43402.166666666664</v>
      </c>
      <c r="D15120" s="6">
        <v>11244.89</v>
      </c>
      <c r="E15120" s="6">
        <v>11251.22</v>
      </c>
      <c r="F15120" s="6">
        <v>11217.5</v>
      </c>
      <c r="G15120" s="6">
        <v>11238.62</v>
      </c>
      <c r="H15120" s="6"/>
      <c r="I15120" s="6"/>
      <c r="J15120" s="6"/>
    </row>
    <row r="15121" spans="3:10" x14ac:dyDescent="0.25">
      <c r="C15121" s="7">
        <v>43402.208333333336</v>
      </c>
      <c r="D15121" s="8">
        <v>11237.57</v>
      </c>
      <c r="E15121" s="8">
        <v>11254.42</v>
      </c>
      <c r="F15121" s="8">
        <v>11232.3</v>
      </c>
      <c r="G15121" s="8">
        <v>11233.34</v>
      </c>
      <c r="H15121" s="8"/>
      <c r="I15121" s="8"/>
      <c r="J15121" s="8"/>
    </row>
    <row r="15122" spans="3:10" x14ac:dyDescent="0.25">
      <c r="C15122" s="5">
        <v>43402.25</v>
      </c>
      <c r="D15122" s="6">
        <v>11234.4</v>
      </c>
      <c r="E15122" s="6">
        <v>11250.14</v>
      </c>
      <c r="F15122" s="6">
        <v>11233.34</v>
      </c>
      <c r="G15122" s="6">
        <v>11238.94</v>
      </c>
      <c r="H15122" s="6"/>
      <c r="I15122" s="6"/>
      <c r="J15122" s="6"/>
    </row>
    <row r="15123" spans="3:10" x14ac:dyDescent="0.25">
      <c r="C15123" s="7">
        <v>43402.291666666664</v>
      </c>
      <c r="D15123" s="8">
        <v>11237.89</v>
      </c>
      <c r="E15123" s="8">
        <v>11255.8</v>
      </c>
      <c r="F15123" s="8">
        <v>11214.29</v>
      </c>
      <c r="G15123" s="8">
        <v>11219.56</v>
      </c>
      <c r="H15123" s="8"/>
      <c r="I15123" s="8"/>
      <c r="J15123" s="8"/>
    </row>
    <row r="15124" spans="3:10" x14ac:dyDescent="0.25">
      <c r="C15124" s="5">
        <v>43402.333333333336</v>
      </c>
      <c r="D15124" s="6">
        <v>11218.51</v>
      </c>
      <c r="E15124" s="6">
        <v>11225.09</v>
      </c>
      <c r="F15124" s="6">
        <v>11206.51</v>
      </c>
      <c r="G15124" s="6">
        <v>11207.56</v>
      </c>
      <c r="H15124" s="6"/>
      <c r="I15124" s="6"/>
      <c r="J15124" s="6"/>
    </row>
    <row r="15125" spans="3:10" x14ac:dyDescent="0.25">
      <c r="C15125" s="7">
        <v>43402.375</v>
      </c>
      <c r="D15125" s="8">
        <v>11196.44</v>
      </c>
      <c r="E15125" s="8">
        <v>11265.3</v>
      </c>
      <c r="F15125" s="8">
        <v>11193.69</v>
      </c>
      <c r="G15125" s="8">
        <v>11258.25</v>
      </c>
      <c r="H15125" s="8"/>
      <c r="I15125" s="8"/>
      <c r="J15125" s="8"/>
    </row>
    <row r="15126" spans="3:10" x14ac:dyDescent="0.25">
      <c r="C15126" s="5">
        <v>43402.416666666664</v>
      </c>
      <c r="D15126" s="6">
        <v>11260</v>
      </c>
      <c r="E15126" s="6">
        <v>11279.68</v>
      </c>
      <c r="F15126" s="6">
        <v>11232.8</v>
      </c>
      <c r="G15126" s="6">
        <v>11234.81</v>
      </c>
      <c r="H15126" s="6"/>
      <c r="I15126" s="6"/>
      <c r="J15126" s="6"/>
    </row>
    <row r="15127" spans="3:10" x14ac:dyDescent="0.25">
      <c r="C15127" s="7">
        <v>43402.458333333336</v>
      </c>
      <c r="D15127" s="8">
        <v>11235.82</v>
      </c>
      <c r="E15127" s="8">
        <v>11383.5</v>
      </c>
      <c r="F15127" s="8">
        <v>11216.9</v>
      </c>
      <c r="G15127" s="8">
        <v>11357.47</v>
      </c>
      <c r="H15127" s="8"/>
      <c r="I15127" s="8"/>
      <c r="J15127" s="8"/>
    </row>
    <row r="15128" spans="3:10" x14ac:dyDescent="0.25">
      <c r="C15128" s="5">
        <v>43402.5</v>
      </c>
      <c r="D15128" s="6">
        <v>11356.22</v>
      </c>
      <c r="E15128" s="6">
        <v>11433.49</v>
      </c>
      <c r="F15128" s="6">
        <v>11354.42</v>
      </c>
      <c r="G15128" s="6">
        <v>11421.27</v>
      </c>
      <c r="H15128" s="6"/>
      <c r="I15128" s="6"/>
      <c r="J15128" s="6"/>
    </row>
    <row r="15129" spans="3:10" x14ac:dyDescent="0.25">
      <c r="C15129" s="7">
        <v>43402.541666666664</v>
      </c>
      <c r="D15129" s="8">
        <v>11421.28</v>
      </c>
      <c r="E15129" s="8">
        <v>11444.97</v>
      </c>
      <c r="F15129" s="8">
        <v>11397.65</v>
      </c>
      <c r="G15129" s="8">
        <v>11398.71</v>
      </c>
      <c r="H15129" s="8"/>
      <c r="I15129" s="8"/>
      <c r="J15129" s="8"/>
    </row>
    <row r="15130" spans="3:10" x14ac:dyDescent="0.25">
      <c r="C15130" s="5">
        <v>43402.583333333336</v>
      </c>
      <c r="D15130" s="6">
        <v>11399.71</v>
      </c>
      <c r="E15130" s="6">
        <v>11444.1</v>
      </c>
      <c r="F15130" s="6">
        <v>11398.22</v>
      </c>
      <c r="G15130" s="6">
        <v>11443.59</v>
      </c>
      <c r="H15130" s="6"/>
      <c r="I15130" s="6"/>
      <c r="J15130" s="6"/>
    </row>
    <row r="15131" spans="3:10" x14ac:dyDescent="0.25">
      <c r="C15131" s="7">
        <v>43402.625</v>
      </c>
      <c r="D15131" s="8">
        <v>11442.59</v>
      </c>
      <c r="E15131" s="8">
        <v>11446.85</v>
      </c>
      <c r="F15131" s="8">
        <v>11389.47</v>
      </c>
      <c r="G15131" s="8">
        <v>11401.95</v>
      </c>
      <c r="H15131" s="8"/>
      <c r="I15131" s="8"/>
      <c r="J15131" s="8"/>
    </row>
    <row r="15132" spans="3:10" x14ac:dyDescent="0.25">
      <c r="C15132" s="5">
        <v>43402.666666666664</v>
      </c>
      <c r="D15132" s="6">
        <v>11402.7</v>
      </c>
      <c r="E15132" s="6">
        <v>11443.76</v>
      </c>
      <c r="F15132" s="6">
        <v>11398.97</v>
      </c>
      <c r="G15132" s="6">
        <v>11409.47</v>
      </c>
      <c r="H15132" s="6"/>
      <c r="I15132" s="6"/>
      <c r="J15132" s="6"/>
    </row>
    <row r="15133" spans="3:10" x14ac:dyDescent="0.25">
      <c r="C15133" s="7">
        <v>43402.708333333336</v>
      </c>
      <c r="D15133" s="8">
        <v>11410.22</v>
      </c>
      <c r="E15133" s="8">
        <v>11416.97</v>
      </c>
      <c r="F15133" s="8">
        <v>11370.68</v>
      </c>
      <c r="G15133" s="8">
        <v>11371.91</v>
      </c>
      <c r="H15133" s="8"/>
      <c r="I15133" s="8"/>
      <c r="J15133" s="8"/>
    </row>
    <row r="15134" spans="3:10" x14ac:dyDescent="0.25">
      <c r="C15134" s="5">
        <v>43402.75</v>
      </c>
      <c r="D15134" s="6">
        <v>11372.92</v>
      </c>
      <c r="E15134" s="6">
        <v>11376.01</v>
      </c>
      <c r="F15134" s="6">
        <v>11319.67</v>
      </c>
      <c r="G15134" s="6">
        <v>11330.12</v>
      </c>
      <c r="H15134" s="6"/>
      <c r="I15134" s="6"/>
      <c r="J15134" s="6"/>
    </row>
    <row r="15135" spans="3:10" x14ac:dyDescent="0.25">
      <c r="C15135" s="7">
        <v>43402.791666666664</v>
      </c>
      <c r="D15135" s="8">
        <v>11329.61</v>
      </c>
      <c r="E15135" s="8">
        <v>11367.89</v>
      </c>
      <c r="F15135" s="8">
        <v>11329.11</v>
      </c>
      <c r="G15135" s="8">
        <v>11345.37</v>
      </c>
      <c r="H15135" s="8"/>
      <c r="I15135" s="8"/>
      <c r="J15135" s="8"/>
    </row>
    <row r="15136" spans="3:10" x14ac:dyDescent="0.25">
      <c r="C15136" s="5">
        <v>43402.833333333336</v>
      </c>
      <c r="D15136" s="6">
        <v>11346.12</v>
      </c>
      <c r="E15136" s="6">
        <v>11346.12</v>
      </c>
      <c r="F15136" s="6">
        <v>11279.07</v>
      </c>
      <c r="G15136" s="6">
        <v>11285.82</v>
      </c>
      <c r="H15136" s="6"/>
      <c r="I15136" s="6"/>
      <c r="J15136" s="6"/>
    </row>
    <row r="15137" spans="3:10" x14ac:dyDescent="0.25">
      <c r="C15137" s="7">
        <v>43402.875</v>
      </c>
      <c r="D15137" s="8">
        <v>11286.82</v>
      </c>
      <c r="E15137" s="8">
        <v>11287.33</v>
      </c>
      <c r="F15137" s="8">
        <v>11152.98</v>
      </c>
      <c r="G15137" s="8">
        <v>11262.3</v>
      </c>
      <c r="H15137" s="8"/>
      <c r="I15137" s="8"/>
      <c r="J15137" s="8"/>
    </row>
    <row r="15138" spans="3:10" x14ac:dyDescent="0.25">
      <c r="C15138" s="5">
        <v>43402.916666666664</v>
      </c>
      <c r="D15138" s="6">
        <v>11260.05</v>
      </c>
      <c r="E15138" s="6">
        <v>11270.81</v>
      </c>
      <c r="F15138" s="6">
        <v>11250.04</v>
      </c>
      <c r="G15138" s="6">
        <v>11255.54</v>
      </c>
      <c r="H15138" s="6"/>
      <c r="I15138" s="6"/>
      <c r="J15138" s="6"/>
    </row>
    <row r="15139" spans="3:10" x14ac:dyDescent="0.25">
      <c r="C15139" s="7">
        <v>43402.958333333336</v>
      </c>
      <c r="D15139" s="8">
        <v>11255.54</v>
      </c>
      <c r="E15139" s="8">
        <v>11257.39</v>
      </c>
      <c r="F15139" s="8">
        <v>11252.19</v>
      </c>
      <c r="G15139" s="8">
        <v>11252.19</v>
      </c>
      <c r="H15139" s="8"/>
      <c r="I15139" s="8"/>
      <c r="J15139" s="8"/>
    </row>
    <row r="15140" spans="3:10" x14ac:dyDescent="0.25">
      <c r="C15140" s="5">
        <v>43403</v>
      </c>
      <c r="D15140" s="6">
        <v>11248.99</v>
      </c>
      <c r="E15140" s="6">
        <v>11258.94</v>
      </c>
      <c r="F15140" s="6">
        <v>11240.82</v>
      </c>
      <c r="G15140" s="6">
        <v>11252.55</v>
      </c>
      <c r="H15140" s="6"/>
      <c r="I15140" s="6"/>
      <c r="J15140" s="6"/>
    </row>
    <row r="15141" spans="3:10" x14ac:dyDescent="0.25">
      <c r="C15141" s="7">
        <v>43403.041666666664</v>
      </c>
      <c r="D15141" s="8">
        <v>11253.08</v>
      </c>
      <c r="E15141" s="8">
        <v>11273.36</v>
      </c>
      <c r="F15141" s="8">
        <v>11252.55</v>
      </c>
      <c r="G15141" s="8">
        <v>11265.77</v>
      </c>
      <c r="H15141" s="8"/>
      <c r="I15141" s="8"/>
      <c r="J15141" s="8"/>
    </row>
    <row r="15142" spans="3:10" x14ac:dyDescent="0.25">
      <c r="C15142" s="5">
        <v>43403.083333333336</v>
      </c>
      <c r="D15142" s="6">
        <v>11265.23</v>
      </c>
      <c r="E15142" s="6">
        <v>11326.69</v>
      </c>
      <c r="F15142" s="6">
        <v>11248.71</v>
      </c>
      <c r="G15142" s="6">
        <v>11317.03</v>
      </c>
      <c r="H15142" s="6"/>
      <c r="I15142" s="6"/>
      <c r="J15142" s="6"/>
    </row>
    <row r="15143" spans="3:10" x14ac:dyDescent="0.25">
      <c r="C15143" s="7">
        <v>43403.125</v>
      </c>
      <c r="D15143" s="8">
        <v>11318.1</v>
      </c>
      <c r="E15143" s="8">
        <v>11337.05</v>
      </c>
      <c r="F15143" s="8">
        <v>11291.47</v>
      </c>
      <c r="G15143" s="8">
        <v>11312.72</v>
      </c>
      <c r="H15143" s="8"/>
      <c r="I15143" s="8"/>
      <c r="J15143" s="8"/>
    </row>
    <row r="15144" spans="3:10" x14ac:dyDescent="0.25">
      <c r="C15144" s="5">
        <v>43403.166666666664</v>
      </c>
      <c r="D15144" s="6">
        <v>11312.19</v>
      </c>
      <c r="E15144" s="6">
        <v>11340.37</v>
      </c>
      <c r="F15144" s="6">
        <v>11295.8</v>
      </c>
      <c r="G15144" s="6">
        <v>11326.71</v>
      </c>
      <c r="H15144" s="6"/>
      <c r="I15144" s="6"/>
      <c r="J15144" s="6"/>
    </row>
    <row r="15145" spans="3:10" x14ac:dyDescent="0.25">
      <c r="C15145" s="7">
        <v>43403.208333333336</v>
      </c>
      <c r="D15145" s="8">
        <v>11327.77</v>
      </c>
      <c r="E15145" s="8">
        <v>11342.06</v>
      </c>
      <c r="F15145" s="8">
        <v>11325.01</v>
      </c>
      <c r="G15145" s="8">
        <v>11332.96</v>
      </c>
      <c r="H15145" s="8"/>
      <c r="I15145" s="8"/>
      <c r="J15145" s="8"/>
    </row>
    <row r="15146" spans="3:10" x14ac:dyDescent="0.25">
      <c r="C15146" s="5">
        <v>43403.25</v>
      </c>
      <c r="D15146" s="6">
        <v>11334.03</v>
      </c>
      <c r="E15146" s="6">
        <v>11370.01</v>
      </c>
      <c r="F15146" s="6">
        <v>11323.37</v>
      </c>
      <c r="G15146" s="6">
        <v>11348.41</v>
      </c>
      <c r="H15146" s="6"/>
      <c r="I15146" s="6"/>
      <c r="J15146" s="6"/>
    </row>
    <row r="15147" spans="3:10" x14ac:dyDescent="0.25">
      <c r="C15147" s="7">
        <v>43403.291666666664</v>
      </c>
      <c r="D15147" s="8">
        <v>11347.41</v>
      </c>
      <c r="E15147" s="8">
        <v>11354.94</v>
      </c>
      <c r="F15147" s="8">
        <v>11331</v>
      </c>
      <c r="G15147" s="8">
        <v>11331.02</v>
      </c>
      <c r="H15147" s="8"/>
      <c r="I15147" s="8"/>
      <c r="J15147" s="8"/>
    </row>
    <row r="15148" spans="3:10" x14ac:dyDescent="0.25">
      <c r="C15148" s="5">
        <v>43403.333333333336</v>
      </c>
      <c r="D15148" s="6">
        <v>11329.95</v>
      </c>
      <c r="E15148" s="6">
        <v>11342.76</v>
      </c>
      <c r="F15148" s="6">
        <v>11301.84</v>
      </c>
      <c r="G15148" s="6">
        <v>11341.67</v>
      </c>
      <c r="H15148" s="6"/>
      <c r="I15148" s="6"/>
      <c r="J15148" s="6"/>
    </row>
    <row r="15149" spans="3:10" x14ac:dyDescent="0.25">
      <c r="C15149" s="7">
        <v>43403.375</v>
      </c>
      <c r="D15149" s="8">
        <v>11349.4</v>
      </c>
      <c r="E15149" s="8">
        <v>11433.81</v>
      </c>
      <c r="F15149" s="8">
        <v>11339.51</v>
      </c>
      <c r="G15149" s="8">
        <v>11396.21</v>
      </c>
      <c r="H15149" s="8"/>
      <c r="I15149" s="8"/>
      <c r="J15149" s="8"/>
    </row>
    <row r="15150" spans="3:10" x14ac:dyDescent="0.25">
      <c r="C15150" s="5">
        <v>43403.416666666664</v>
      </c>
      <c r="D15150" s="6">
        <v>11398.24</v>
      </c>
      <c r="E15150" s="6">
        <v>11403.21</v>
      </c>
      <c r="F15150" s="6">
        <v>11293.4</v>
      </c>
      <c r="G15150" s="6">
        <v>11304.05</v>
      </c>
      <c r="H15150" s="6"/>
      <c r="I15150" s="6"/>
      <c r="J15150" s="6"/>
    </row>
    <row r="15151" spans="3:10" x14ac:dyDescent="0.25">
      <c r="C15151" s="7">
        <v>43403.458333333336</v>
      </c>
      <c r="D15151" s="8">
        <v>11304.55</v>
      </c>
      <c r="E15151" s="8">
        <v>11314.06</v>
      </c>
      <c r="F15151" s="8">
        <v>11243</v>
      </c>
      <c r="G15151" s="8">
        <v>11309.77</v>
      </c>
      <c r="H15151" s="8"/>
      <c r="I15151" s="8"/>
      <c r="J15151" s="8"/>
    </row>
    <row r="15152" spans="3:10" x14ac:dyDescent="0.25">
      <c r="C15152" s="5">
        <v>43403.5</v>
      </c>
      <c r="D15152" s="6">
        <v>11309.52</v>
      </c>
      <c r="E15152" s="6">
        <v>11336.23</v>
      </c>
      <c r="F15152" s="6">
        <v>11283.03</v>
      </c>
      <c r="G15152" s="6">
        <v>11291.27</v>
      </c>
      <c r="H15152" s="6"/>
      <c r="I15152" s="6"/>
      <c r="J15152" s="6"/>
    </row>
    <row r="15153" spans="3:10" x14ac:dyDescent="0.25">
      <c r="C15153" s="7">
        <v>43403.541666666664</v>
      </c>
      <c r="D15153" s="8">
        <v>11291.02</v>
      </c>
      <c r="E15153" s="8">
        <v>11317.52</v>
      </c>
      <c r="F15153" s="8">
        <v>11274.23</v>
      </c>
      <c r="G15153" s="8">
        <v>11316.01</v>
      </c>
      <c r="H15153" s="8"/>
      <c r="I15153" s="8"/>
      <c r="J15153" s="8"/>
    </row>
    <row r="15154" spans="3:10" x14ac:dyDescent="0.25">
      <c r="C15154" s="5">
        <v>43403.583333333336</v>
      </c>
      <c r="D15154" s="6">
        <v>11316.51</v>
      </c>
      <c r="E15154" s="6">
        <v>11347.76</v>
      </c>
      <c r="F15154" s="6">
        <v>11282.4</v>
      </c>
      <c r="G15154" s="6">
        <v>11290.22</v>
      </c>
      <c r="H15154" s="6"/>
      <c r="I15154" s="6"/>
      <c r="J15154" s="6"/>
    </row>
    <row r="15155" spans="3:10" x14ac:dyDescent="0.25">
      <c r="C15155" s="7">
        <v>43403.625</v>
      </c>
      <c r="D15155" s="8">
        <v>11290.72</v>
      </c>
      <c r="E15155" s="8">
        <v>11324.66</v>
      </c>
      <c r="F15155" s="8">
        <v>11208.87</v>
      </c>
      <c r="G15155" s="8">
        <v>11314.61</v>
      </c>
      <c r="H15155" s="8"/>
      <c r="I15155" s="8"/>
      <c r="J15155" s="8"/>
    </row>
    <row r="15156" spans="3:10" x14ac:dyDescent="0.25">
      <c r="C15156" s="5">
        <v>43403.666666666664</v>
      </c>
      <c r="D15156" s="6">
        <v>11315.11</v>
      </c>
      <c r="E15156" s="6">
        <v>11319.09</v>
      </c>
      <c r="F15156" s="6">
        <v>11229.52</v>
      </c>
      <c r="G15156" s="6">
        <v>11252.16</v>
      </c>
      <c r="H15156" s="6"/>
      <c r="I15156" s="6"/>
      <c r="J15156" s="6"/>
    </row>
    <row r="15157" spans="3:10" x14ac:dyDescent="0.25">
      <c r="C15157" s="7">
        <v>43403.708333333336</v>
      </c>
      <c r="D15157" s="8">
        <v>11250.91</v>
      </c>
      <c r="E15157" s="8">
        <v>11320.24</v>
      </c>
      <c r="F15157" s="8">
        <v>11239.83</v>
      </c>
      <c r="G15157" s="8">
        <v>11281</v>
      </c>
      <c r="H15157" s="8"/>
      <c r="I15157" s="8"/>
      <c r="J15157" s="8"/>
    </row>
    <row r="15158" spans="3:10" x14ac:dyDescent="0.25">
      <c r="C15158" s="5">
        <v>43403.75</v>
      </c>
      <c r="D15158" s="6">
        <v>11281.25</v>
      </c>
      <c r="E15158" s="6">
        <v>11310.68</v>
      </c>
      <c r="F15158" s="6">
        <v>11264.61</v>
      </c>
      <c r="G15158" s="6">
        <v>11265.74</v>
      </c>
      <c r="H15158" s="6"/>
      <c r="I15158" s="6"/>
      <c r="J15158" s="6"/>
    </row>
    <row r="15159" spans="3:10" x14ac:dyDescent="0.25">
      <c r="C15159" s="7">
        <v>43403.791666666664</v>
      </c>
      <c r="D15159" s="8">
        <v>11265.24</v>
      </c>
      <c r="E15159" s="8">
        <v>11296.25</v>
      </c>
      <c r="F15159" s="8">
        <v>11241.72</v>
      </c>
      <c r="G15159" s="8">
        <v>11294</v>
      </c>
      <c r="H15159" s="8"/>
      <c r="I15159" s="8"/>
      <c r="J15159" s="8"/>
    </row>
    <row r="15160" spans="3:10" x14ac:dyDescent="0.25">
      <c r="C15160" s="5">
        <v>43403.833333333336</v>
      </c>
      <c r="D15160" s="6">
        <v>11294.25</v>
      </c>
      <c r="E15160" s="6">
        <v>11321.76</v>
      </c>
      <c r="F15160" s="6">
        <v>11263.73</v>
      </c>
      <c r="G15160" s="6">
        <v>11313.76</v>
      </c>
      <c r="H15160" s="6"/>
      <c r="I15160" s="6"/>
      <c r="J15160" s="6"/>
    </row>
    <row r="15161" spans="3:10" x14ac:dyDescent="0.25">
      <c r="C15161" s="7">
        <v>43403.875</v>
      </c>
      <c r="D15161" s="8">
        <v>11315.76</v>
      </c>
      <c r="E15161" s="8">
        <v>11345.77</v>
      </c>
      <c r="F15161" s="8">
        <v>11296.5</v>
      </c>
      <c r="G15161" s="8">
        <v>11338.52</v>
      </c>
      <c r="H15161" s="8"/>
      <c r="I15161" s="8"/>
      <c r="J15161" s="8"/>
    </row>
    <row r="15162" spans="3:10" x14ac:dyDescent="0.25">
      <c r="C15162" s="5">
        <v>43403.916666666664</v>
      </c>
      <c r="D15162" s="6">
        <v>11339.52</v>
      </c>
      <c r="E15162" s="6">
        <v>11387.29</v>
      </c>
      <c r="F15162" s="6">
        <v>11338.27</v>
      </c>
      <c r="G15162" s="6">
        <v>11381.04</v>
      </c>
      <c r="H15162" s="6"/>
      <c r="I15162" s="6"/>
      <c r="J15162" s="6"/>
    </row>
    <row r="15163" spans="3:10" x14ac:dyDescent="0.25">
      <c r="C15163" s="7">
        <v>43404</v>
      </c>
      <c r="D15163" s="8">
        <v>11381.04</v>
      </c>
      <c r="E15163" s="8">
        <v>11392.1</v>
      </c>
      <c r="F15163" s="8">
        <v>11363.8</v>
      </c>
      <c r="G15163" s="8">
        <v>11365.92</v>
      </c>
      <c r="H15163" s="8"/>
      <c r="I15163" s="8"/>
      <c r="J15163" s="8"/>
    </row>
    <row r="15164" spans="3:10" x14ac:dyDescent="0.25">
      <c r="C15164" s="5">
        <v>43404.041666666664</v>
      </c>
      <c r="D15164" s="6">
        <v>11364.86</v>
      </c>
      <c r="E15164" s="6">
        <v>11378.62</v>
      </c>
      <c r="F15164" s="6">
        <v>11363.8</v>
      </c>
      <c r="G15164" s="6">
        <v>11370.15</v>
      </c>
      <c r="H15164" s="6"/>
      <c r="I15164" s="6"/>
      <c r="J15164" s="6"/>
    </row>
    <row r="15165" spans="3:10" x14ac:dyDescent="0.25">
      <c r="C15165" s="7">
        <v>43404.083333333336</v>
      </c>
      <c r="D15165" s="8">
        <v>11372.26</v>
      </c>
      <c r="E15165" s="8">
        <v>11372.26</v>
      </c>
      <c r="F15165" s="8">
        <v>11349.36</v>
      </c>
      <c r="G15165" s="8">
        <v>11367.35</v>
      </c>
      <c r="H15165" s="8"/>
      <c r="I15165" s="8"/>
      <c r="J15165" s="8"/>
    </row>
    <row r="15166" spans="3:10" x14ac:dyDescent="0.25">
      <c r="C15166" s="5">
        <v>43404.125</v>
      </c>
      <c r="D15166" s="6">
        <v>11367.66</v>
      </c>
      <c r="E15166" s="6">
        <v>11401.29</v>
      </c>
      <c r="F15166" s="6">
        <v>11363.45</v>
      </c>
      <c r="G15166" s="6">
        <v>11392.23</v>
      </c>
      <c r="H15166" s="6"/>
      <c r="I15166" s="6"/>
      <c r="J15166" s="6"/>
    </row>
    <row r="15167" spans="3:10" x14ac:dyDescent="0.25">
      <c r="C15167" s="7">
        <v>43404.166666666664</v>
      </c>
      <c r="D15167" s="8">
        <v>11390.11</v>
      </c>
      <c r="E15167" s="8">
        <v>11390.11</v>
      </c>
      <c r="F15167" s="8">
        <v>11364.44</v>
      </c>
      <c r="G15167" s="8">
        <v>11369.05</v>
      </c>
      <c r="H15167" s="8"/>
      <c r="I15167" s="8"/>
      <c r="J15167" s="8"/>
    </row>
    <row r="15168" spans="3:10" x14ac:dyDescent="0.25">
      <c r="C15168" s="5">
        <v>43404.208333333336</v>
      </c>
      <c r="D15168" s="6">
        <v>11368</v>
      </c>
      <c r="E15168" s="6">
        <v>11391.1</v>
      </c>
      <c r="F15168" s="6">
        <v>11366.94</v>
      </c>
      <c r="G15168" s="6">
        <v>11390.04</v>
      </c>
      <c r="H15168" s="6"/>
      <c r="I15168" s="6"/>
      <c r="J15168" s="6"/>
    </row>
    <row r="15169" spans="3:10" x14ac:dyDescent="0.25">
      <c r="C15169" s="7">
        <v>43404.25</v>
      </c>
      <c r="D15169" s="8">
        <v>11388.98</v>
      </c>
      <c r="E15169" s="8">
        <v>11394.33</v>
      </c>
      <c r="F15169" s="8">
        <v>11377.96</v>
      </c>
      <c r="G15169" s="8">
        <v>11393.21</v>
      </c>
      <c r="H15169" s="8"/>
      <c r="I15169" s="8"/>
      <c r="J15169" s="8"/>
    </row>
    <row r="15170" spans="3:10" x14ac:dyDescent="0.25">
      <c r="C15170" s="5">
        <v>43404.291666666664</v>
      </c>
      <c r="D15170" s="6">
        <v>11392.68</v>
      </c>
      <c r="E15170" s="6">
        <v>11413.88</v>
      </c>
      <c r="F15170" s="6">
        <v>11392.15</v>
      </c>
      <c r="G15170" s="6">
        <v>11407.28</v>
      </c>
      <c r="H15170" s="6"/>
      <c r="I15170" s="6"/>
      <c r="J15170" s="6"/>
    </row>
    <row r="15171" spans="3:10" x14ac:dyDescent="0.25">
      <c r="C15171" s="7">
        <v>43404.333333333336</v>
      </c>
      <c r="D15171" s="8">
        <v>11407.81</v>
      </c>
      <c r="E15171" s="8">
        <v>11427.73</v>
      </c>
      <c r="F15171" s="8">
        <v>11397.7</v>
      </c>
      <c r="G15171" s="8">
        <v>11426.67</v>
      </c>
      <c r="H15171" s="8"/>
      <c r="I15171" s="8"/>
      <c r="J15171" s="8"/>
    </row>
    <row r="15172" spans="3:10" x14ac:dyDescent="0.25">
      <c r="C15172" s="5">
        <v>43404.375</v>
      </c>
      <c r="D15172" s="6">
        <v>11443.23</v>
      </c>
      <c r="E15172" s="6">
        <v>11462.75</v>
      </c>
      <c r="F15172" s="6">
        <v>11416.49</v>
      </c>
      <c r="G15172" s="6">
        <v>11430.97</v>
      </c>
      <c r="H15172" s="6"/>
      <c r="I15172" s="6"/>
      <c r="J15172" s="6"/>
    </row>
    <row r="15173" spans="3:10" x14ac:dyDescent="0.25">
      <c r="C15173" s="7">
        <v>43404.416666666664</v>
      </c>
      <c r="D15173" s="8">
        <v>11429.15</v>
      </c>
      <c r="E15173" s="8">
        <v>11485.72</v>
      </c>
      <c r="F15173" s="8">
        <v>11391.87</v>
      </c>
      <c r="G15173" s="8">
        <v>11479.72</v>
      </c>
      <c r="H15173" s="8"/>
      <c r="I15173" s="8"/>
      <c r="J15173" s="8"/>
    </row>
    <row r="15174" spans="3:10" x14ac:dyDescent="0.25">
      <c r="C15174" s="5">
        <v>43404.458333333336</v>
      </c>
      <c r="D15174" s="6">
        <v>11479.22</v>
      </c>
      <c r="E15174" s="6">
        <v>11480.72</v>
      </c>
      <c r="F15174" s="6">
        <v>11401.63</v>
      </c>
      <c r="G15174" s="6">
        <v>11418.26</v>
      </c>
      <c r="H15174" s="6"/>
      <c r="I15174" s="6"/>
      <c r="J15174" s="6"/>
    </row>
    <row r="15175" spans="3:10" x14ac:dyDescent="0.25">
      <c r="C15175" s="7">
        <v>43404.5</v>
      </c>
      <c r="D15175" s="8">
        <v>11418.25</v>
      </c>
      <c r="E15175" s="8">
        <v>11464.66</v>
      </c>
      <c r="F15175" s="8">
        <v>11412.25</v>
      </c>
      <c r="G15175" s="8">
        <v>11434.66</v>
      </c>
      <c r="H15175" s="8"/>
      <c r="I15175" s="8"/>
      <c r="J15175" s="8"/>
    </row>
    <row r="15176" spans="3:10" x14ac:dyDescent="0.25">
      <c r="C15176" s="5">
        <v>43404.541666666664</v>
      </c>
      <c r="D15176" s="6">
        <v>11434.41</v>
      </c>
      <c r="E15176" s="6">
        <v>11458.36</v>
      </c>
      <c r="F15176" s="6">
        <v>11412.88</v>
      </c>
      <c r="G15176" s="6">
        <v>11423.76</v>
      </c>
      <c r="H15176" s="6"/>
      <c r="I15176" s="6"/>
      <c r="J15176" s="6"/>
    </row>
    <row r="15177" spans="3:10" x14ac:dyDescent="0.25">
      <c r="C15177" s="7">
        <v>43404.583333333336</v>
      </c>
      <c r="D15177" s="8">
        <v>11424.51</v>
      </c>
      <c r="E15177" s="8">
        <v>11464.25</v>
      </c>
      <c r="F15177" s="8">
        <v>11414.62</v>
      </c>
      <c r="G15177" s="8">
        <v>11436.93</v>
      </c>
      <c r="H15177" s="8"/>
      <c r="I15177" s="8"/>
      <c r="J15177" s="8"/>
    </row>
    <row r="15178" spans="3:10" x14ac:dyDescent="0.25">
      <c r="C15178" s="5">
        <v>43404.625</v>
      </c>
      <c r="D15178" s="6">
        <v>11436.93</v>
      </c>
      <c r="E15178" s="6">
        <v>11489.21</v>
      </c>
      <c r="F15178" s="6">
        <v>11419.07</v>
      </c>
      <c r="G15178" s="6">
        <v>11477</v>
      </c>
      <c r="H15178" s="6"/>
      <c r="I15178" s="6"/>
      <c r="J15178" s="6"/>
    </row>
    <row r="15179" spans="3:10" x14ac:dyDescent="0.25">
      <c r="C15179" s="7">
        <v>43404.666666666664</v>
      </c>
      <c r="D15179" s="8">
        <v>11477.25</v>
      </c>
      <c r="E15179" s="8">
        <v>11487.49</v>
      </c>
      <c r="F15179" s="8">
        <v>11455.27</v>
      </c>
      <c r="G15179" s="8">
        <v>11456.78</v>
      </c>
      <c r="H15179" s="8"/>
      <c r="I15179" s="8"/>
      <c r="J15179" s="8"/>
    </row>
    <row r="15180" spans="3:10" x14ac:dyDescent="0.25">
      <c r="C15180" s="5">
        <v>43404.708333333336</v>
      </c>
      <c r="D15180" s="6">
        <v>11457.78</v>
      </c>
      <c r="E15180" s="6">
        <v>11500.38</v>
      </c>
      <c r="F15180" s="6">
        <v>11443.51</v>
      </c>
      <c r="G15180" s="6">
        <v>11460.49</v>
      </c>
      <c r="H15180" s="6"/>
      <c r="I15180" s="6"/>
      <c r="J15180" s="6"/>
    </row>
    <row r="15181" spans="3:10" x14ac:dyDescent="0.25">
      <c r="C15181" s="7">
        <v>43404.75</v>
      </c>
      <c r="D15181" s="8">
        <v>11460.74</v>
      </c>
      <c r="E15181" s="8">
        <v>11473.01</v>
      </c>
      <c r="F15181" s="8">
        <v>11439.37</v>
      </c>
      <c r="G15181" s="8">
        <v>11454.81</v>
      </c>
      <c r="H15181" s="8"/>
      <c r="I15181" s="8"/>
      <c r="J15181" s="8"/>
    </row>
    <row r="15182" spans="3:10" x14ac:dyDescent="0.25">
      <c r="C15182" s="5">
        <v>43404.791666666664</v>
      </c>
      <c r="D15182" s="6">
        <v>11455.31</v>
      </c>
      <c r="E15182" s="6">
        <v>11485.33</v>
      </c>
      <c r="F15182" s="6">
        <v>11454.31</v>
      </c>
      <c r="G15182" s="6">
        <v>11470.57</v>
      </c>
      <c r="H15182" s="6"/>
      <c r="I15182" s="6"/>
      <c r="J15182" s="6"/>
    </row>
    <row r="15183" spans="3:10" x14ac:dyDescent="0.25">
      <c r="C15183" s="7">
        <v>43404.833333333336</v>
      </c>
      <c r="D15183" s="8">
        <v>11469.82</v>
      </c>
      <c r="E15183" s="8">
        <v>11481.83</v>
      </c>
      <c r="F15183" s="8">
        <v>11458.55</v>
      </c>
      <c r="G15183" s="8">
        <v>11469.31</v>
      </c>
      <c r="H15183" s="8"/>
      <c r="I15183" s="8"/>
      <c r="J15183" s="8"/>
    </row>
    <row r="15184" spans="3:10" x14ac:dyDescent="0.25">
      <c r="C15184" s="5">
        <v>43404.875</v>
      </c>
      <c r="D15184" s="6">
        <v>11469.81</v>
      </c>
      <c r="E15184" s="6">
        <v>11480.82</v>
      </c>
      <c r="F15184" s="6">
        <v>11428.78</v>
      </c>
      <c r="G15184" s="6">
        <v>11431.03</v>
      </c>
      <c r="H15184" s="6"/>
      <c r="I15184" s="6"/>
      <c r="J15184" s="6"/>
    </row>
    <row r="15185" spans="3:10" x14ac:dyDescent="0.25">
      <c r="C15185" s="7">
        <v>43404.916666666664</v>
      </c>
      <c r="D15185" s="8">
        <v>11430.28</v>
      </c>
      <c r="E15185" s="8">
        <v>11440.03</v>
      </c>
      <c r="F15185" s="8">
        <v>11414.26</v>
      </c>
      <c r="G15185" s="8">
        <v>11433.27</v>
      </c>
      <c r="H15185" s="8"/>
      <c r="I15185" s="8"/>
      <c r="J15185" s="8"/>
    </row>
    <row r="15186" spans="3:10" x14ac:dyDescent="0.25">
      <c r="C15186" s="5">
        <v>43405</v>
      </c>
      <c r="D15186" s="6">
        <v>11433.27</v>
      </c>
      <c r="E15186" s="6">
        <v>11451.08</v>
      </c>
      <c r="F15186" s="6">
        <v>11422.58</v>
      </c>
      <c r="G15186" s="6">
        <v>11445.68</v>
      </c>
      <c r="H15186" s="6"/>
      <c r="I15186" s="6"/>
      <c r="J15186" s="6"/>
    </row>
    <row r="15187" spans="3:10" x14ac:dyDescent="0.25">
      <c r="C15187" s="7">
        <v>43405.041666666664</v>
      </c>
      <c r="D15187" s="8">
        <v>11446.21</v>
      </c>
      <c r="E15187" s="8">
        <v>11457.29</v>
      </c>
      <c r="F15187" s="8">
        <v>11439.35</v>
      </c>
      <c r="G15187" s="8">
        <v>11455.71</v>
      </c>
      <c r="H15187" s="8"/>
      <c r="I15187" s="8"/>
      <c r="J15187" s="8"/>
    </row>
    <row r="15188" spans="3:10" x14ac:dyDescent="0.25">
      <c r="C15188" s="5">
        <v>43405.083333333336</v>
      </c>
      <c r="D15188" s="6">
        <v>11454.65</v>
      </c>
      <c r="E15188" s="6">
        <v>11471.15</v>
      </c>
      <c r="F15188" s="6">
        <v>11452.15</v>
      </c>
      <c r="G15188" s="6">
        <v>11468.03</v>
      </c>
      <c r="H15188" s="6"/>
      <c r="I15188" s="6"/>
      <c r="J15188" s="6"/>
    </row>
    <row r="15189" spans="3:10" x14ac:dyDescent="0.25">
      <c r="C15189" s="7">
        <v>43405.125</v>
      </c>
      <c r="D15189" s="8">
        <v>11468.92</v>
      </c>
      <c r="E15189" s="8">
        <v>11493.52</v>
      </c>
      <c r="F15189" s="8">
        <v>11460.97</v>
      </c>
      <c r="G15189" s="8">
        <v>11489.41</v>
      </c>
      <c r="H15189" s="8"/>
      <c r="I15189" s="8"/>
      <c r="J15189" s="8"/>
    </row>
    <row r="15190" spans="3:10" x14ac:dyDescent="0.25">
      <c r="C15190" s="5">
        <v>43405.166666666664</v>
      </c>
      <c r="D15190" s="6">
        <v>11489.94</v>
      </c>
      <c r="E15190" s="6">
        <v>11490.47</v>
      </c>
      <c r="F15190" s="6">
        <v>11465.35</v>
      </c>
      <c r="G15190" s="6">
        <v>11472.74</v>
      </c>
      <c r="H15190" s="6"/>
      <c r="I15190" s="6"/>
      <c r="J15190" s="6"/>
    </row>
    <row r="15191" spans="3:10" x14ac:dyDescent="0.25">
      <c r="C15191" s="7">
        <v>43405.208333333336</v>
      </c>
      <c r="D15191" s="8">
        <v>11473.79</v>
      </c>
      <c r="E15191" s="8">
        <v>11484.34</v>
      </c>
      <c r="F15191" s="8">
        <v>11468.51</v>
      </c>
      <c r="G15191" s="8">
        <v>11481.18</v>
      </c>
      <c r="H15191" s="8"/>
      <c r="I15191" s="8"/>
      <c r="J15191" s="8"/>
    </row>
    <row r="15192" spans="3:10" x14ac:dyDescent="0.25">
      <c r="C15192" s="5">
        <v>43405.25</v>
      </c>
      <c r="D15192" s="6">
        <v>11482.23</v>
      </c>
      <c r="E15192" s="6">
        <v>11483.29</v>
      </c>
      <c r="F15192" s="6">
        <v>11460.72</v>
      </c>
      <c r="G15192" s="6">
        <v>11466.44</v>
      </c>
      <c r="H15192" s="6"/>
      <c r="I15192" s="6"/>
      <c r="J15192" s="6"/>
    </row>
    <row r="15193" spans="3:10" x14ac:dyDescent="0.25">
      <c r="C15193" s="7">
        <v>43405.291666666664</v>
      </c>
      <c r="D15193" s="8">
        <v>11465.39</v>
      </c>
      <c r="E15193" s="8">
        <v>11470.66</v>
      </c>
      <c r="F15193" s="8">
        <v>11452.7</v>
      </c>
      <c r="G15193" s="8">
        <v>11457.98</v>
      </c>
      <c r="H15193" s="8"/>
      <c r="I15193" s="8"/>
      <c r="J15193" s="8"/>
    </row>
    <row r="15194" spans="3:10" x14ac:dyDescent="0.25">
      <c r="C15194" s="5">
        <v>43405.333333333336</v>
      </c>
      <c r="D15194" s="6">
        <v>11455.87</v>
      </c>
      <c r="E15194" s="6">
        <v>11456.96</v>
      </c>
      <c r="F15194" s="6">
        <v>11416.14</v>
      </c>
      <c r="G15194" s="6">
        <v>11418.67</v>
      </c>
      <c r="H15194" s="6"/>
      <c r="I15194" s="6"/>
      <c r="J15194" s="6"/>
    </row>
    <row r="15195" spans="3:10" x14ac:dyDescent="0.25">
      <c r="C15195" s="7">
        <v>43405.375</v>
      </c>
      <c r="D15195" s="8">
        <v>11426.72</v>
      </c>
      <c r="E15195" s="8">
        <v>11444.32</v>
      </c>
      <c r="F15195" s="8">
        <v>11406.5</v>
      </c>
      <c r="G15195" s="8">
        <v>11433.03</v>
      </c>
      <c r="H15195" s="8"/>
      <c r="I15195" s="8"/>
      <c r="J15195" s="8"/>
    </row>
    <row r="15196" spans="3:10" x14ac:dyDescent="0.25">
      <c r="C15196" s="5">
        <v>43405.416666666664</v>
      </c>
      <c r="D15196" s="6">
        <v>11430.31</v>
      </c>
      <c r="E15196" s="6">
        <v>11514.26</v>
      </c>
      <c r="F15196" s="6">
        <v>11419.68</v>
      </c>
      <c r="G15196" s="6">
        <v>11502.76</v>
      </c>
      <c r="H15196" s="6"/>
      <c r="I15196" s="6"/>
      <c r="J15196" s="6"/>
    </row>
    <row r="15197" spans="3:10" x14ac:dyDescent="0.25">
      <c r="C15197" s="7">
        <v>43405.458333333336</v>
      </c>
      <c r="D15197" s="8">
        <v>11503.51</v>
      </c>
      <c r="E15197" s="8">
        <v>11552.62</v>
      </c>
      <c r="F15197" s="8">
        <v>11494.42</v>
      </c>
      <c r="G15197" s="8">
        <v>11550.53</v>
      </c>
      <c r="H15197" s="8"/>
      <c r="I15197" s="8"/>
      <c r="J15197" s="8"/>
    </row>
    <row r="15198" spans="3:10" x14ac:dyDescent="0.25">
      <c r="C15198" s="5">
        <v>43405.5</v>
      </c>
      <c r="D15198" s="6">
        <v>11550.28</v>
      </c>
      <c r="E15198" s="6">
        <v>11574.47</v>
      </c>
      <c r="F15198" s="6">
        <v>11544.02</v>
      </c>
      <c r="G15198" s="6">
        <v>11548.76</v>
      </c>
      <c r="H15198" s="6"/>
      <c r="I15198" s="6"/>
      <c r="J15198" s="6"/>
    </row>
    <row r="15199" spans="3:10" x14ac:dyDescent="0.25">
      <c r="C15199" s="7">
        <v>43405.541666666664</v>
      </c>
      <c r="D15199" s="8">
        <v>11548.26</v>
      </c>
      <c r="E15199" s="8">
        <v>11557.96</v>
      </c>
      <c r="F15199" s="8">
        <v>11510.77</v>
      </c>
      <c r="G15199" s="8">
        <v>11518.59</v>
      </c>
      <c r="H15199" s="8"/>
      <c r="I15199" s="8"/>
      <c r="J15199" s="8"/>
    </row>
    <row r="15200" spans="3:10" x14ac:dyDescent="0.25">
      <c r="C15200" s="5">
        <v>43405.583333333336</v>
      </c>
      <c r="D15200" s="6">
        <v>11518.34</v>
      </c>
      <c r="E15200" s="6">
        <v>11525.96</v>
      </c>
      <c r="F15200" s="6">
        <v>11464.86</v>
      </c>
      <c r="G15200" s="6">
        <v>11480.95</v>
      </c>
      <c r="H15200" s="6"/>
      <c r="I15200" s="6"/>
      <c r="J15200" s="6"/>
    </row>
    <row r="15201" spans="3:10" x14ac:dyDescent="0.25">
      <c r="C15201" s="7">
        <v>43405.625</v>
      </c>
      <c r="D15201" s="8">
        <v>11479.7</v>
      </c>
      <c r="E15201" s="8">
        <v>11497</v>
      </c>
      <c r="F15201" s="8">
        <v>11432.95</v>
      </c>
      <c r="G15201" s="8">
        <v>11451.22</v>
      </c>
      <c r="H15201" s="8"/>
      <c r="I15201" s="8"/>
      <c r="J15201" s="8"/>
    </row>
    <row r="15202" spans="3:10" x14ac:dyDescent="0.25">
      <c r="C15202" s="5">
        <v>43405.666666666664</v>
      </c>
      <c r="D15202" s="6">
        <v>11448.97</v>
      </c>
      <c r="E15202" s="6">
        <v>11499.92</v>
      </c>
      <c r="F15202" s="6">
        <v>11417.05</v>
      </c>
      <c r="G15202" s="6">
        <v>11464.83</v>
      </c>
      <c r="H15202" s="6"/>
      <c r="I15202" s="6"/>
      <c r="J15202" s="6"/>
    </row>
    <row r="15203" spans="3:10" x14ac:dyDescent="0.25">
      <c r="C15203" s="7">
        <v>43405.708333333336</v>
      </c>
      <c r="D15203" s="8">
        <v>11465.08</v>
      </c>
      <c r="E15203" s="8">
        <v>11493.19</v>
      </c>
      <c r="F15203" s="8">
        <v>11437.91</v>
      </c>
      <c r="G15203" s="8">
        <v>11470.91</v>
      </c>
      <c r="H15203" s="8"/>
      <c r="I15203" s="8"/>
      <c r="J15203" s="8"/>
    </row>
    <row r="15204" spans="3:10" x14ac:dyDescent="0.25">
      <c r="C15204" s="5">
        <v>43405.75</v>
      </c>
      <c r="D15204" s="6">
        <v>11471.16</v>
      </c>
      <c r="E15204" s="6">
        <v>11476.53</v>
      </c>
      <c r="F15204" s="6">
        <v>11430.98</v>
      </c>
      <c r="G15204" s="6">
        <v>11471.86</v>
      </c>
      <c r="H15204" s="6"/>
      <c r="I15204" s="6"/>
      <c r="J15204" s="6"/>
    </row>
    <row r="15205" spans="3:10" x14ac:dyDescent="0.25">
      <c r="C15205" s="7">
        <v>43405.791666666664</v>
      </c>
      <c r="D15205" s="8">
        <v>11471.36</v>
      </c>
      <c r="E15205" s="8">
        <v>11474.61</v>
      </c>
      <c r="F15205" s="8">
        <v>11448.84</v>
      </c>
      <c r="G15205" s="8">
        <v>11463.6</v>
      </c>
      <c r="H15205" s="8"/>
      <c r="I15205" s="8"/>
      <c r="J15205" s="8"/>
    </row>
    <row r="15206" spans="3:10" x14ac:dyDescent="0.25">
      <c r="C15206" s="5">
        <v>43405.833333333336</v>
      </c>
      <c r="D15206" s="6">
        <v>11463.85</v>
      </c>
      <c r="E15206" s="6">
        <v>11473.85</v>
      </c>
      <c r="F15206" s="6">
        <v>11452.84</v>
      </c>
      <c r="G15206" s="6">
        <v>11470.34</v>
      </c>
      <c r="H15206" s="6"/>
      <c r="I15206" s="6"/>
      <c r="J15206" s="6"/>
    </row>
    <row r="15207" spans="3:10" x14ac:dyDescent="0.25">
      <c r="C15207" s="7">
        <v>43405.875</v>
      </c>
      <c r="D15207" s="8">
        <v>11469.84</v>
      </c>
      <c r="E15207" s="8">
        <v>11488.35</v>
      </c>
      <c r="F15207" s="8">
        <v>11458.33</v>
      </c>
      <c r="G15207" s="8">
        <v>11485.85</v>
      </c>
      <c r="H15207" s="8"/>
      <c r="I15207" s="8"/>
      <c r="J15207" s="8"/>
    </row>
    <row r="15208" spans="3:10" x14ac:dyDescent="0.25">
      <c r="C15208" s="5">
        <v>43405.916666666664</v>
      </c>
      <c r="D15208" s="6">
        <v>11483.6</v>
      </c>
      <c r="E15208" s="6">
        <v>11496.35</v>
      </c>
      <c r="F15208" s="6">
        <v>11466.58</v>
      </c>
      <c r="G15208" s="6">
        <v>11482.09</v>
      </c>
      <c r="H15208" s="6"/>
      <c r="I15208" s="6"/>
      <c r="J15208" s="6"/>
    </row>
    <row r="15209" spans="3:10" x14ac:dyDescent="0.25">
      <c r="C15209" s="7">
        <v>43406</v>
      </c>
      <c r="D15209" s="8">
        <v>11441.27</v>
      </c>
      <c r="E15209" s="8">
        <v>11463.79</v>
      </c>
      <c r="F15209" s="8">
        <v>11437.07</v>
      </c>
      <c r="G15209" s="8">
        <v>11462.74</v>
      </c>
      <c r="H15209" s="8"/>
      <c r="I15209" s="8"/>
      <c r="J15209" s="8"/>
    </row>
    <row r="15210" spans="3:10" x14ac:dyDescent="0.25">
      <c r="C15210" s="5">
        <v>43406.041666666664</v>
      </c>
      <c r="D15210" s="6">
        <v>11463.79</v>
      </c>
      <c r="E15210" s="6">
        <v>11480.54</v>
      </c>
      <c r="F15210" s="6">
        <v>11460.64</v>
      </c>
      <c r="G15210" s="6">
        <v>11480.54</v>
      </c>
      <c r="H15210" s="6"/>
      <c r="I15210" s="6"/>
      <c r="J15210" s="6"/>
    </row>
    <row r="15211" spans="3:10" x14ac:dyDescent="0.25">
      <c r="C15211" s="7">
        <v>43406.083333333336</v>
      </c>
      <c r="D15211" s="8">
        <v>11481.59</v>
      </c>
      <c r="E15211" s="8">
        <v>11513.05</v>
      </c>
      <c r="F15211" s="8">
        <v>11478.44</v>
      </c>
      <c r="G15211" s="8">
        <v>11494.74</v>
      </c>
      <c r="H15211" s="8"/>
      <c r="I15211" s="8"/>
      <c r="J15211" s="8"/>
    </row>
    <row r="15212" spans="3:10" x14ac:dyDescent="0.25">
      <c r="C15212" s="5">
        <v>43406.125</v>
      </c>
      <c r="D15212" s="6">
        <v>11493.69</v>
      </c>
      <c r="E15212" s="6">
        <v>11495.48</v>
      </c>
      <c r="F15212" s="6">
        <v>11469.32</v>
      </c>
      <c r="G15212" s="6">
        <v>11473.57</v>
      </c>
      <c r="H15212" s="6"/>
      <c r="I15212" s="6"/>
      <c r="J15212" s="6"/>
    </row>
    <row r="15213" spans="3:10" x14ac:dyDescent="0.25">
      <c r="C15213" s="7">
        <v>43406.166666666664</v>
      </c>
      <c r="D15213" s="8">
        <v>11474.62</v>
      </c>
      <c r="E15213" s="8">
        <v>11483.07</v>
      </c>
      <c r="F15213" s="8">
        <v>11464.17</v>
      </c>
      <c r="G15213" s="8">
        <v>11476.76</v>
      </c>
      <c r="H15213" s="8"/>
      <c r="I15213" s="8"/>
      <c r="J15213" s="8"/>
    </row>
    <row r="15214" spans="3:10" x14ac:dyDescent="0.25">
      <c r="C15214" s="5">
        <v>43406.208333333336</v>
      </c>
      <c r="D15214" s="6">
        <v>11475.71</v>
      </c>
      <c r="E15214" s="6">
        <v>11476.24</v>
      </c>
      <c r="F15214" s="6">
        <v>11463.5</v>
      </c>
      <c r="G15214" s="6">
        <v>11466.65</v>
      </c>
      <c r="H15214" s="6"/>
      <c r="I15214" s="6"/>
      <c r="J15214" s="6"/>
    </row>
    <row r="15215" spans="3:10" x14ac:dyDescent="0.25">
      <c r="C15215" s="7">
        <v>43406.25</v>
      </c>
      <c r="D15215" s="8">
        <v>11466.72</v>
      </c>
      <c r="E15215" s="8">
        <v>11553.43</v>
      </c>
      <c r="F15215" s="8">
        <v>11461.46</v>
      </c>
      <c r="G15215" s="8">
        <v>11543.63</v>
      </c>
      <c r="H15215" s="8"/>
      <c r="I15215" s="8"/>
      <c r="J15215" s="8"/>
    </row>
    <row r="15216" spans="3:10" x14ac:dyDescent="0.25">
      <c r="C15216" s="5">
        <v>43406.291666666664</v>
      </c>
      <c r="D15216" s="6">
        <v>11544.68</v>
      </c>
      <c r="E15216" s="6">
        <v>11581.26</v>
      </c>
      <c r="F15216" s="6">
        <v>11539.48</v>
      </c>
      <c r="G15216" s="6">
        <v>11576.01</v>
      </c>
      <c r="H15216" s="6"/>
      <c r="I15216" s="6"/>
      <c r="J15216" s="6"/>
    </row>
    <row r="15217" spans="3:10" x14ac:dyDescent="0.25">
      <c r="C15217" s="7">
        <v>43406.333333333336</v>
      </c>
      <c r="D15217" s="8">
        <v>11577.06</v>
      </c>
      <c r="E15217" s="8">
        <v>11613.26</v>
      </c>
      <c r="F15217" s="8">
        <v>11566.4</v>
      </c>
      <c r="G15217" s="8">
        <v>11594.09</v>
      </c>
      <c r="H15217" s="8"/>
      <c r="I15217" s="8"/>
      <c r="J15217" s="8"/>
    </row>
    <row r="15218" spans="3:10" x14ac:dyDescent="0.25">
      <c r="C15218" s="5">
        <v>43406.375</v>
      </c>
      <c r="D15218" s="6">
        <v>11600.46</v>
      </c>
      <c r="E15218" s="6">
        <v>11651.07</v>
      </c>
      <c r="F15218" s="6">
        <v>11582.45</v>
      </c>
      <c r="G15218" s="6">
        <v>11637.91</v>
      </c>
      <c r="H15218" s="6"/>
      <c r="I15218" s="6"/>
      <c r="J15218" s="6"/>
    </row>
    <row r="15219" spans="3:10" x14ac:dyDescent="0.25">
      <c r="C15219" s="7">
        <v>43406.416666666664</v>
      </c>
      <c r="D15219" s="8">
        <v>11639.41</v>
      </c>
      <c r="E15219" s="8">
        <v>11653.18</v>
      </c>
      <c r="F15219" s="8">
        <v>11595.25</v>
      </c>
      <c r="G15219" s="8">
        <v>11615.6</v>
      </c>
      <c r="H15219" s="8"/>
      <c r="I15219" s="8"/>
      <c r="J15219" s="8"/>
    </row>
    <row r="15220" spans="3:10" x14ac:dyDescent="0.25">
      <c r="C15220" s="5">
        <v>43406.458333333336</v>
      </c>
      <c r="D15220" s="6">
        <v>11615.1</v>
      </c>
      <c r="E15220" s="6">
        <v>11625.18</v>
      </c>
      <c r="F15220" s="6">
        <v>11597.58</v>
      </c>
      <c r="G15220" s="6">
        <v>11603.65</v>
      </c>
      <c r="H15220" s="6"/>
      <c r="I15220" s="6"/>
      <c r="J15220" s="6"/>
    </row>
    <row r="15221" spans="3:10" x14ac:dyDescent="0.25">
      <c r="C15221" s="7">
        <v>43406.5</v>
      </c>
      <c r="D15221" s="8">
        <v>11603.66</v>
      </c>
      <c r="E15221" s="8">
        <v>11643.88</v>
      </c>
      <c r="F15221" s="8">
        <v>11599.16</v>
      </c>
      <c r="G15221" s="8">
        <v>11637.41</v>
      </c>
      <c r="H15221" s="8"/>
      <c r="I15221" s="8"/>
      <c r="J15221" s="8"/>
    </row>
    <row r="15222" spans="3:10" x14ac:dyDescent="0.25">
      <c r="C15222" s="5">
        <v>43406.541666666664</v>
      </c>
      <c r="D15222" s="6">
        <v>11637.41</v>
      </c>
      <c r="E15222" s="6">
        <v>11671.67</v>
      </c>
      <c r="F15222" s="6">
        <v>11630.21</v>
      </c>
      <c r="G15222" s="6">
        <v>11658.78</v>
      </c>
      <c r="H15222" s="6"/>
      <c r="I15222" s="6"/>
      <c r="J15222" s="6"/>
    </row>
    <row r="15223" spans="3:10" x14ac:dyDescent="0.25">
      <c r="C15223" s="7">
        <v>43406.583333333336</v>
      </c>
      <c r="D15223" s="8">
        <v>11658.78</v>
      </c>
      <c r="E15223" s="8">
        <v>11691.04</v>
      </c>
      <c r="F15223" s="8">
        <v>11617.39</v>
      </c>
      <c r="G15223" s="8">
        <v>11649.27</v>
      </c>
      <c r="H15223" s="8"/>
      <c r="I15223" s="8"/>
      <c r="J15223" s="8"/>
    </row>
    <row r="15224" spans="3:10" x14ac:dyDescent="0.25">
      <c r="C15224" s="5">
        <v>43406.625</v>
      </c>
      <c r="D15224" s="6">
        <v>11648.77</v>
      </c>
      <c r="E15224" s="6">
        <v>11663.78</v>
      </c>
      <c r="F15224" s="6">
        <v>11610.45</v>
      </c>
      <c r="G15224" s="6">
        <v>11628.12</v>
      </c>
      <c r="H15224" s="6"/>
      <c r="I15224" s="6"/>
      <c r="J15224" s="6"/>
    </row>
    <row r="15225" spans="3:10" x14ac:dyDescent="0.25">
      <c r="C15225" s="7">
        <v>43406.666666666664</v>
      </c>
      <c r="D15225" s="8">
        <v>11627.62</v>
      </c>
      <c r="E15225" s="8">
        <v>11630.7</v>
      </c>
      <c r="F15225" s="8">
        <v>11539.06</v>
      </c>
      <c r="G15225" s="8">
        <v>11577.23</v>
      </c>
      <c r="H15225" s="8"/>
      <c r="I15225" s="8"/>
      <c r="J15225" s="8"/>
    </row>
    <row r="15226" spans="3:10" x14ac:dyDescent="0.25">
      <c r="C15226" s="5">
        <v>43406.708333333336</v>
      </c>
      <c r="D15226" s="6">
        <v>11577.73</v>
      </c>
      <c r="E15226" s="6">
        <v>11581.98</v>
      </c>
      <c r="F15226" s="6">
        <v>11523.57</v>
      </c>
      <c r="G15226" s="6">
        <v>11562.57</v>
      </c>
      <c r="H15226" s="6"/>
      <c r="I15226" s="6"/>
      <c r="J15226" s="6"/>
    </row>
    <row r="15227" spans="3:10" x14ac:dyDescent="0.25">
      <c r="C15227" s="7">
        <v>43406.75</v>
      </c>
      <c r="D15227" s="8">
        <v>11562.32</v>
      </c>
      <c r="E15227" s="8">
        <v>11565.32</v>
      </c>
      <c r="F15227" s="8">
        <v>11491.25</v>
      </c>
      <c r="G15227" s="8">
        <v>11507.51</v>
      </c>
      <c r="H15227" s="8"/>
      <c r="I15227" s="8"/>
      <c r="J15227" s="8"/>
    </row>
    <row r="15228" spans="3:10" x14ac:dyDescent="0.25">
      <c r="C15228" s="5">
        <v>43406.791666666664</v>
      </c>
      <c r="D15228" s="6">
        <v>11506.51</v>
      </c>
      <c r="E15228" s="6">
        <v>11534.02</v>
      </c>
      <c r="F15228" s="6">
        <v>11483.99</v>
      </c>
      <c r="G15228" s="6">
        <v>11526.02</v>
      </c>
      <c r="H15228" s="6"/>
      <c r="I15228" s="6"/>
      <c r="J15228" s="6"/>
    </row>
    <row r="15229" spans="3:10" x14ac:dyDescent="0.25">
      <c r="C15229" s="7">
        <v>43406.833333333336</v>
      </c>
      <c r="D15229" s="8">
        <v>11526.38</v>
      </c>
      <c r="E15229" s="8">
        <v>11558.03</v>
      </c>
      <c r="F15229" s="8">
        <v>11497.49</v>
      </c>
      <c r="G15229" s="8">
        <v>11556.03</v>
      </c>
      <c r="H15229" s="8"/>
      <c r="I15229" s="8"/>
      <c r="J15229" s="8"/>
    </row>
    <row r="15230" spans="3:10" x14ac:dyDescent="0.25">
      <c r="C15230" s="5">
        <v>43406.875</v>
      </c>
      <c r="D15230" s="6">
        <v>11555.53</v>
      </c>
      <c r="E15230" s="6">
        <v>11565.54</v>
      </c>
      <c r="F15230" s="6">
        <v>11531.76</v>
      </c>
      <c r="G15230" s="6">
        <v>11553.77</v>
      </c>
      <c r="H15230" s="6"/>
      <c r="I15230" s="6"/>
      <c r="J15230" s="6"/>
    </row>
    <row r="15231" spans="3:10" x14ac:dyDescent="0.25">
      <c r="C15231" s="7">
        <v>43406.916666666664</v>
      </c>
      <c r="D15231" s="8">
        <v>11553.52</v>
      </c>
      <c r="E15231" s="8">
        <v>11563.28</v>
      </c>
      <c r="F15231" s="8">
        <v>11553.52</v>
      </c>
      <c r="G15231" s="8">
        <v>11557.27</v>
      </c>
      <c r="H15231" s="8"/>
      <c r="I15231" s="8"/>
      <c r="J15231" s="8"/>
    </row>
    <row r="15232" spans="3:10" x14ac:dyDescent="0.25">
      <c r="C15232" s="5">
        <v>43409.041666666664</v>
      </c>
      <c r="D15232" s="6">
        <v>11545.96</v>
      </c>
      <c r="E15232" s="6">
        <v>11551.26</v>
      </c>
      <c r="F15232" s="6">
        <v>11517.37</v>
      </c>
      <c r="G15232" s="6">
        <v>11519.05</v>
      </c>
      <c r="H15232" s="6"/>
      <c r="I15232" s="6"/>
      <c r="J15232" s="6"/>
    </row>
    <row r="15233" spans="3:10" x14ac:dyDescent="0.25">
      <c r="C15233" s="7">
        <v>43409.083333333336</v>
      </c>
      <c r="D15233" s="8">
        <v>11520.11</v>
      </c>
      <c r="E15233" s="8">
        <v>11534.33</v>
      </c>
      <c r="F15233" s="8">
        <v>11509.06</v>
      </c>
      <c r="G15233" s="8">
        <v>11525.84</v>
      </c>
      <c r="H15233" s="8"/>
      <c r="I15233" s="8"/>
      <c r="J15233" s="8"/>
    </row>
    <row r="15234" spans="3:10" x14ac:dyDescent="0.25">
      <c r="C15234" s="5">
        <v>43409.125</v>
      </c>
      <c r="D15234" s="6">
        <v>11526.9</v>
      </c>
      <c r="E15234" s="6">
        <v>11537.16</v>
      </c>
      <c r="F15234" s="6">
        <v>11509.05</v>
      </c>
      <c r="G15234" s="6">
        <v>11516.41</v>
      </c>
      <c r="H15234" s="6"/>
      <c r="I15234" s="6"/>
      <c r="J15234" s="6"/>
    </row>
    <row r="15235" spans="3:10" x14ac:dyDescent="0.25">
      <c r="C15235" s="7">
        <v>43409.166666666664</v>
      </c>
      <c r="D15235" s="8">
        <v>11515.35</v>
      </c>
      <c r="E15235" s="8">
        <v>11536.56</v>
      </c>
      <c r="F15235" s="8">
        <v>11514.29</v>
      </c>
      <c r="G15235" s="8">
        <v>11526.39</v>
      </c>
      <c r="H15235" s="8"/>
      <c r="I15235" s="8"/>
      <c r="J15235" s="8"/>
    </row>
    <row r="15236" spans="3:10" x14ac:dyDescent="0.25">
      <c r="C15236" s="5">
        <v>43409.208333333336</v>
      </c>
      <c r="D15236" s="6">
        <v>11524.27</v>
      </c>
      <c r="E15236" s="6">
        <v>11531.69</v>
      </c>
      <c r="F15236" s="6">
        <v>11520.08</v>
      </c>
      <c r="G15236" s="6">
        <v>11525.38</v>
      </c>
      <c r="H15236" s="6"/>
      <c r="I15236" s="6"/>
      <c r="J15236" s="6"/>
    </row>
    <row r="15237" spans="3:10" x14ac:dyDescent="0.25">
      <c r="C15237" s="7">
        <v>43409.25</v>
      </c>
      <c r="D15237" s="8">
        <v>11525.91</v>
      </c>
      <c r="E15237" s="8">
        <v>11526.44</v>
      </c>
      <c r="F15237" s="8">
        <v>11519.63</v>
      </c>
      <c r="G15237" s="8">
        <v>11520.69</v>
      </c>
      <c r="H15237" s="8"/>
      <c r="I15237" s="8"/>
      <c r="J15237" s="8"/>
    </row>
    <row r="15238" spans="3:10" x14ac:dyDescent="0.25">
      <c r="C15238" s="5">
        <v>43409.291666666664</v>
      </c>
      <c r="D15238" s="6">
        <v>11521.75</v>
      </c>
      <c r="E15238" s="6">
        <v>11528.73</v>
      </c>
      <c r="F15238" s="6">
        <v>11516.45</v>
      </c>
      <c r="G15238" s="6">
        <v>11524.51</v>
      </c>
      <c r="H15238" s="6"/>
      <c r="I15238" s="6"/>
      <c r="J15238" s="6"/>
    </row>
    <row r="15239" spans="3:10" x14ac:dyDescent="0.25">
      <c r="C15239" s="7">
        <v>43409.333333333336</v>
      </c>
      <c r="D15239" s="8">
        <v>11523.45</v>
      </c>
      <c r="E15239" s="8">
        <v>11538.14</v>
      </c>
      <c r="F15239" s="8">
        <v>11520.86</v>
      </c>
      <c r="G15239" s="8">
        <v>11532.51</v>
      </c>
      <c r="H15239" s="8"/>
      <c r="I15239" s="8"/>
      <c r="J15239" s="8"/>
    </row>
    <row r="15240" spans="3:10" x14ac:dyDescent="0.25">
      <c r="C15240" s="5">
        <v>43409.375</v>
      </c>
      <c r="D15240" s="6">
        <v>11531.01</v>
      </c>
      <c r="E15240" s="6">
        <v>11539.13</v>
      </c>
      <c r="F15240" s="6">
        <v>11512.96</v>
      </c>
      <c r="G15240" s="6">
        <v>11517.98</v>
      </c>
      <c r="H15240" s="6"/>
      <c r="I15240" s="6"/>
      <c r="J15240" s="6"/>
    </row>
    <row r="15241" spans="3:10" x14ac:dyDescent="0.25">
      <c r="C15241" s="7">
        <v>43409.416666666664</v>
      </c>
      <c r="D15241" s="8">
        <v>11515.29</v>
      </c>
      <c r="E15241" s="8">
        <v>11546.08</v>
      </c>
      <c r="F15241" s="8">
        <v>11499.35</v>
      </c>
      <c r="G15241" s="8">
        <v>11506.6</v>
      </c>
      <c r="H15241" s="8"/>
      <c r="I15241" s="8"/>
      <c r="J15241" s="8"/>
    </row>
    <row r="15242" spans="3:10" x14ac:dyDescent="0.25">
      <c r="C15242" s="5">
        <v>43409.458333333336</v>
      </c>
      <c r="D15242" s="6">
        <v>11507.1</v>
      </c>
      <c r="E15242" s="6">
        <v>11544.04</v>
      </c>
      <c r="F15242" s="6">
        <v>11493.39</v>
      </c>
      <c r="G15242" s="6">
        <v>11539.89</v>
      </c>
      <c r="H15242" s="6"/>
      <c r="I15242" s="6"/>
      <c r="J15242" s="6"/>
    </row>
    <row r="15243" spans="3:10" x14ac:dyDescent="0.25">
      <c r="C15243" s="7">
        <v>43409.5</v>
      </c>
      <c r="D15243" s="8">
        <v>11540.14</v>
      </c>
      <c r="E15243" s="8">
        <v>11557.15</v>
      </c>
      <c r="F15243" s="8">
        <v>11514.83</v>
      </c>
      <c r="G15243" s="8">
        <v>11521.47</v>
      </c>
      <c r="H15243" s="8"/>
      <c r="I15243" s="8"/>
      <c r="J15243" s="8"/>
    </row>
    <row r="15244" spans="3:10" x14ac:dyDescent="0.25">
      <c r="C15244" s="5">
        <v>43409.541666666664</v>
      </c>
      <c r="D15244" s="6">
        <v>11520.97</v>
      </c>
      <c r="E15244" s="6">
        <v>11550.21</v>
      </c>
      <c r="F15244" s="6">
        <v>11520.97</v>
      </c>
      <c r="G15244" s="6">
        <v>11544.5</v>
      </c>
      <c r="H15244" s="6"/>
      <c r="I15244" s="6"/>
      <c r="J15244" s="6"/>
    </row>
    <row r="15245" spans="3:10" x14ac:dyDescent="0.25">
      <c r="C15245" s="7">
        <v>43409.583333333336</v>
      </c>
      <c r="D15245" s="8">
        <v>11544</v>
      </c>
      <c r="E15245" s="8">
        <v>11554.95</v>
      </c>
      <c r="F15245" s="8">
        <v>11524.51</v>
      </c>
      <c r="G15245" s="8">
        <v>11545.16</v>
      </c>
      <c r="H15245" s="8"/>
      <c r="I15245" s="8"/>
      <c r="J15245" s="8"/>
    </row>
    <row r="15246" spans="3:10" x14ac:dyDescent="0.25">
      <c r="C15246" s="5">
        <v>43409.625</v>
      </c>
      <c r="D15246" s="6">
        <v>11545.41</v>
      </c>
      <c r="E15246" s="6">
        <v>11546.11</v>
      </c>
      <c r="F15246" s="6">
        <v>11522.26</v>
      </c>
      <c r="G15246" s="6">
        <v>11536.97</v>
      </c>
      <c r="H15246" s="6"/>
      <c r="I15246" s="6"/>
      <c r="J15246" s="6"/>
    </row>
    <row r="15247" spans="3:10" x14ac:dyDescent="0.25">
      <c r="C15247" s="7">
        <v>43409.666666666664</v>
      </c>
      <c r="D15247" s="8">
        <v>11536.47</v>
      </c>
      <c r="E15247" s="8">
        <v>11556.93</v>
      </c>
      <c r="F15247" s="8">
        <v>11521.11</v>
      </c>
      <c r="G15247" s="8">
        <v>11527.61</v>
      </c>
      <c r="H15247" s="8"/>
      <c r="I15247" s="8"/>
      <c r="J15247" s="8"/>
    </row>
    <row r="15248" spans="3:10" x14ac:dyDescent="0.25">
      <c r="C15248" s="5">
        <v>43409.708333333336</v>
      </c>
      <c r="D15248" s="6">
        <v>11527.86</v>
      </c>
      <c r="E15248" s="6">
        <v>11530.82</v>
      </c>
      <c r="F15248" s="6">
        <v>11479.07</v>
      </c>
      <c r="G15248" s="6">
        <v>11521.94</v>
      </c>
      <c r="H15248" s="6"/>
      <c r="I15248" s="6"/>
      <c r="J15248" s="6"/>
    </row>
    <row r="15249" spans="3:10" x14ac:dyDescent="0.25">
      <c r="C15249" s="7">
        <v>43409.75</v>
      </c>
      <c r="D15249" s="8">
        <v>11520.94</v>
      </c>
      <c r="E15249" s="8">
        <v>11535.62</v>
      </c>
      <c r="F15249" s="8">
        <v>11484.5</v>
      </c>
      <c r="G15249" s="8">
        <v>11505.73</v>
      </c>
      <c r="H15249" s="8"/>
      <c r="I15249" s="8"/>
      <c r="J15249" s="8"/>
    </row>
    <row r="15250" spans="3:10" x14ac:dyDescent="0.25">
      <c r="C15250" s="5">
        <v>43409.791666666664</v>
      </c>
      <c r="D15250" s="6">
        <v>11506.73</v>
      </c>
      <c r="E15250" s="6">
        <v>11508.73</v>
      </c>
      <c r="F15250" s="6">
        <v>11474.2</v>
      </c>
      <c r="G15250" s="6">
        <v>11483.7</v>
      </c>
      <c r="H15250" s="6"/>
      <c r="I15250" s="6"/>
      <c r="J15250" s="6"/>
    </row>
    <row r="15251" spans="3:10" x14ac:dyDescent="0.25">
      <c r="C15251" s="7">
        <v>43409.833333333336</v>
      </c>
      <c r="D15251" s="8">
        <v>11484.7</v>
      </c>
      <c r="E15251" s="8">
        <v>11500.21</v>
      </c>
      <c r="F15251" s="8">
        <v>11480.7</v>
      </c>
      <c r="G15251" s="8">
        <v>11496.71</v>
      </c>
      <c r="H15251" s="8"/>
      <c r="I15251" s="8"/>
      <c r="J15251" s="8"/>
    </row>
    <row r="15252" spans="3:10" x14ac:dyDescent="0.25">
      <c r="C15252" s="5">
        <v>43409.875</v>
      </c>
      <c r="D15252" s="6">
        <v>11496.71</v>
      </c>
      <c r="E15252" s="6">
        <v>11527.97</v>
      </c>
      <c r="F15252" s="6">
        <v>11490.7</v>
      </c>
      <c r="G15252" s="6">
        <v>11523.22</v>
      </c>
      <c r="H15252" s="6"/>
      <c r="I15252" s="6"/>
      <c r="J15252" s="6"/>
    </row>
    <row r="15253" spans="3:10" x14ac:dyDescent="0.25">
      <c r="C15253" s="7">
        <v>43409.916666666664</v>
      </c>
      <c r="D15253" s="8">
        <v>11524.72</v>
      </c>
      <c r="E15253" s="8">
        <v>11525.72</v>
      </c>
      <c r="F15253" s="8">
        <v>11498.94</v>
      </c>
      <c r="G15253" s="8">
        <v>11507.1</v>
      </c>
      <c r="H15253" s="8"/>
      <c r="I15253" s="8"/>
      <c r="J15253" s="8"/>
    </row>
    <row r="15254" spans="3:10" x14ac:dyDescent="0.25">
      <c r="C15254" s="5">
        <v>43409.958333333336</v>
      </c>
      <c r="D15254" s="6">
        <v>11509.3</v>
      </c>
      <c r="E15254" s="6">
        <v>11515.6</v>
      </c>
      <c r="F15254" s="6">
        <v>11505.09</v>
      </c>
      <c r="G15254" s="6">
        <v>11513.5</v>
      </c>
      <c r="H15254" s="6"/>
      <c r="I15254" s="6"/>
      <c r="J15254" s="6"/>
    </row>
    <row r="15255" spans="3:10" x14ac:dyDescent="0.25">
      <c r="C15255" s="7">
        <v>43410.041666666664</v>
      </c>
      <c r="D15255" s="8">
        <v>11511.39</v>
      </c>
      <c r="E15255" s="8">
        <v>11521.39</v>
      </c>
      <c r="F15255" s="8">
        <v>11504.03</v>
      </c>
      <c r="G15255" s="8">
        <v>11515.58</v>
      </c>
      <c r="H15255" s="8"/>
      <c r="I15255" s="8"/>
      <c r="J15255" s="8"/>
    </row>
    <row r="15256" spans="3:10" x14ac:dyDescent="0.25">
      <c r="C15256" s="5">
        <v>43410.083333333336</v>
      </c>
      <c r="D15256" s="6">
        <v>11514.53</v>
      </c>
      <c r="E15256" s="6">
        <v>11542.64</v>
      </c>
      <c r="F15256" s="6">
        <v>11510.33</v>
      </c>
      <c r="G15256" s="6">
        <v>11536.34</v>
      </c>
      <c r="H15256" s="6"/>
      <c r="I15256" s="6"/>
      <c r="J15256" s="6"/>
    </row>
    <row r="15257" spans="3:10" x14ac:dyDescent="0.25">
      <c r="C15257" s="7">
        <v>43410.125</v>
      </c>
      <c r="D15257" s="8">
        <v>11535.29</v>
      </c>
      <c r="E15257" s="8">
        <v>11539.78</v>
      </c>
      <c r="F15257" s="8">
        <v>11504.01</v>
      </c>
      <c r="G15257" s="8">
        <v>11506.11</v>
      </c>
      <c r="H15257" s="8"/>
      <c r="I15257" s="8"/>
      <c r="J15257" s="8"/>
    </row>
    <row r="15258" spans="3:10" x14ac:dyDescent="0.25">
      <c r="C15258" s="5">
        <v>43410.166666666664</v>
      </c>
      <c r="D15258" s="6">
        <v>11507.16</v>
      </c>
      <c r="E15258" s="6">
        <v>11519.19</v>
      </c>
      <c r="F15258" s="6">
        <v>11501.92</v>
      </c>
      <c r="G15258" s="6">
        <v>11511.38</v>
      </c>
      <c r="H15258" s="6"/>
      <c r="I15258" s="6"/>
      <c r="J15258" s="6"/>
    </row>
    <row r="15259" spans="3:10" x14ac:dyDescent="0.25">
      <c r="C15259" s="7">
        <v>43410.208333333336</v>
      </c>
      <c r="D15259" s="8">
        <v>11510.33</v>
      </c>
      <c r="E15259" s="8">
        <v>11512.43</v>
      </c>
      <c r="F15259" s="8">
        <v>11500.37</v>
      </c>
      <c r="G15259" s="8">
        <v>11507.06</v>
      </c>
      <c r="H15259" s="8"/>
      <c r="I15259" s="8"/>
      <c r="J15259" s="8"/>
    </row>
    <row r="15260" spans="3:10" x14ac:dyDescent="0.25">
      <c r="C15260" s="5">
        <v>43410.25</v>
      </c>
      <c r="D15260" s="6">
        <v>11508.12</v>
      </c>
      <c r="E15260" s="6">
        <v>11528.72</v>
      </c>
      <c r="F15260" s="6">
        <v>11504.96</v>
      </c>
      <c r="G15260" s="6">
        <v>11522.96</v>
      </c>
      <c r="H15260" s="6"/>
      <c r="I15260" s="6"/>
      <c r="J15260" s="6"/>
    </row>
    <row r="15261" spans="3:10" x14ac:dyDescent="0.25">
      <c r="C15261" s="7">
        <v>43410.291666666664</v>
      </c>
      <c r="D15261" s="8">
        <v>11525.07</v>
      </c>
      <c r="E15261" s="8">
        <v>11534.92</v>
      </c>
      <c r="F15261" s="8">
        <v>11519.81</v>
      </c>
      <c r="G15261" s="8">
        <v>11533.36</v>
      </c>
      <c r="H15261" s="8"/>
      <c r="I15261" s="8"/>
      <c r="J15261" s="8"/>
    </row>
    <row r="15262" spans="3:10" x14ac:dyDescent="0.25">
      <c r="C15262" s="5">
        <v>43410.333333333336</v>
      </c>
      <c r="D15262" s="6">
        <v>11535.47</v>
      </c>
      <c r="E15262" s="6">
        <v>11540.12</v>
      </c>
      <c r="F15262" s="6">
        <v>11527.09</v>
      </c>
      <c r="G15262" s="6">
        <v>11527.35</v>
      </c>
      <c r="H15262" s="6"/>
      <c r="I15262" s="6"/>
      <c r="J15262" s="6"/>
    </row>
    <row r="15263" spans="3:10" x14ac:dyDescent="0.25">
      <c r="C15263" s="7">
        <v>43410.375</v>
      </c>
      <c r="D15263" s="8">
        <v>11533.92</v>
      </c>
      <c r="E15263" s="8">
        <v>11548.09</v>
      </c>
      <c r="F15263" s="8">
        <v>11528.5</v>
      </c>
      <c r="G15263" s="8">
        <v>11535.97</v>
      </c>
      <c r="H15263" s="8"/>
      <c r="I15263" s="8"/>
      <c r="J15263" s="8"/>
    </row>
    <row r="15264" spans="3:10" x14ac:dyDescent="0.25">
      <c r="C15264" s="5">
        <v>43410.416666666664</v>
      </c>
      <c r="D15264" s="6">
        <v>11536.97</v>
      </c>
      <c r="E15264" s="6">
        <v>11536.97</v>
      </c>
      <c r="F15264" s="6">
        <v>11468.71</v>
      </c>
      <c r="G15264" s="6">
        <v>11477.8</v>
      </c>
      <c r="H15264" s="6"/>
      <c r="I15264" s="6"/>
      <c r="J15264" s="6"/>
    </row>
    <row r="15265" spans="3:10" x14ac:dyDescent="0.25">
      <c r="C15265" s="7">
        <v>43410.458333333336</v>
      </c>
      <c r="D15265" s="8">
        <v>11476.54</v>
      </c>
      <c r="E15265" s="8">
        <v>11500.29</v>
      </c>
      <c r="F15265" s="8">
        <v>11434.45</v>
      </c>
      <c r="G15265" s="8">
        <v>11453.77</v>
      </c>
      <c r="H15265" s="8"/>
      <c r="I15265" s="8"/>
      <c r="J15265" s="8"/>
    </row>
    <row r="15266" spans="3:10" x14ac:dyDescent="0.25">
      <c r="C15266" s="5">
        <v>43410.5</v>
      </c>
      <c r="D15266" s="6">
        <v>11453.27</v>
      </c>
      <c r="E15266" s="6">
        <v>11488.34</v>
      </c>
      <c r="F15266" s="6">
        <v>11442.32</v>
      </c>
      <c r="G15266" s="6">
        <v>11449.03</v>
      </c>
      <c r="H15266" s="6"/>
      <c r="I15266" s="6"/>
      <c r="J15266" s="6"/>
    </row>
    <row r="15267" spans="3:10" x14ac:dyDescent="0.25">
      <c r="C15267" s="7">
        <v>43410.541666666664</v>
      </c>
      <c r="D15267" s="8">
        <v>11449.28</v>
      </c>
      <c r="E15267" s="8">
        <v>11483.07</v>
      </c>
      <c r="F15267" s="8">
        <v>11448.53</v>
      </c>
      <c r="G15267" s="8">
        <v>11471.35</v>
      </c>
      <c r="H15267" s="8"/>
      <c r="I15267" s="8"/>
      <c r="J15267" s="8"/>
    </row>
    <row r="15268" spans="3:10" x14ac:dyDescent="0.25">
      <c r="C15268" s="5">
        <v>43410.583333333336</v>
      </c>
      <c r="D15268" s="6">
        <v>11471.85</v>
      </c>
      <c r="E15268" s="6">
        <v>11479.27</v>
      </c>
      <c r="F15268" s="6">
        <v>11458.09</v>
      </c>
      <c r="G15268" s="6">
        <v>11462.96</v>
      </c>
      <c r="H15268" s="6"/>
      <c r="I15268" s="6"/>
      <c r="J15268" s="6"/>
    </row>
    <row r="15269" spans="3:10" x14ac:dyDescent="0.25">
      <c r="C15269" s="7">
        <v>43410.625</v>
      </c>
      <c r="D15269" s="8">
        <v>11463.47</v>
      </c>
      <c r="E15269" s="8">
        <v>11464.16</v>
      </c>
      <c r="F15269" s="8">
        <v>11440.17</v>
      </c>
      <c r="G15269" s="8">
        <v>11459.54</v>
      </c>
      <c r="H15269" s="8"/>
      <c r="I15269" s="8"/>
      <c r="J15269" s="8"/>
    </row>
    <row r="15270" spans="3:10" x14ac:dyDescent="0.25">
      <c r="C15270" s="5">
        <v>43410.666666666664</v>
      </c>
      <c r="D15270" s="6">
        <v>11459.04</v>
      </c>
      <c r="E15270" s="6">
        <v>11517.96</v>
      </c>
      <c r="F15270" s="6">
        <v>11459.04</v>
      </c>
      <c r="G15270" s="6">
        <v>11508.12</v>
      </c>
      <c r="H15270" s="6"/>
      <c r="I15270" s="6"/>
      <c r="J15270" s="6"/>
    </row>
    <row r="15271" spans="3:10" x14ac:dyDescent="0.25">
      <c r="C15271" s="7">
        <v>43410.708333333336</v>
      </c>
      <c r="D15271" s="8">
        <v>11506.37</v>
      </c>
      <c r="E15271" s="8">
        <v>11511.6</v>
      </c>
      <c r="F15271" s="8">
        <v>11476.28</v>
      </c>
      <c r="G15271" s="8">
        <v>11495.48</v>
      </c>
      <c r="H15271" s="8"/>
      <c r="I15271" s="8"/>
      <c r="J15271" s="8"/>
    </row>
    <row r="15272" spans="3:10" x14ac:dyDescent="0.25">
      <c r="C15272" s="5">
        <v>43410.75</v>
      </c>
      <c r="D15272" s="6">
        <v>11496.23</v>
      </c>
      <c r="E15272" s="6">
        <v>11507.43</v>
      </c>
      <c r="F15272" s="6">
        <v>11477.69</v>
      </c>
      <c r="G15272" s="6">
        <v>11500.43</v>
      </c>
      <c r="H15272" s="6"/>
      <c r="I15272" s="6"/>
      <c r="J15272" s="6"/>
    </row>
    <row r="15273" spans="3:10" x14ac:dyDescent="0.25">
      <c r="C15273" s="7">
        <v>43410.791666666664</v>
      </c>
      <c r="D15273" s="8">
        <v>11501.43</v>
      </c>
      <c r="E15273" s="8">
        <v>11514.19</v>
      </c>
      <c r="F15273" s="8">
        <v>11493.92</v>
      </c>
      <c r="G15273" s="8">
        <v>11507.93</v>
      </c>
      <c r="H15273" s="8"/>
      <c r="I15273" s="8"/>
      <c r="J15273" s="8"/>
    </row>
    <row r="15274" spans="3:10" x14ac:dyDescent="0.25">
      <c r="C15274" s="5">
        <v>43410.833333333336</v>
      </c>
      <c r="D15274" s="6">
        <v>11508.43</v>
      </c>
      <c r="E15274" s="6">
        <v>11533.94</v>
      </c>
      <c r="F15274" s="6">
        <v>11500.92</v>
      </c>
      <c r="G15274" s="6">
        <v>11523.18</v>
      </c>
      <c r="H15274" s="6"/>
      <c r="I15274" s="6"/>
      <c r="J15274" s="6"/>
    </row>
    <row r="15275" spans="3:10" x14ac:dyDescent="0.25">
      <c r="C15275" s="7">
        <v>43410.875</v>
      </c>
      <c r="D15275" s="8">
        <v>11522.93</v>
      </c>
      <c r="E15275" s="8">
        <v>11522.93</v>
      </c>
      <c r="F15275" s="8">
        <v>11486.4</v>
      </c>
      <c r="G15275" s="8">
        <v>11499.91</v>
      </c>
      <c r="H15275" s="8"/>
      <c r="I15275" s="8"/>
      <c r="J15275" s="8"/>
    </row>
    <row r="15276" spans="3:10" x14ac:dyDescent="0.25">
      <c r="C15276" s="5">
        <v>43410.916666666664</v>
      </c>
      <c r="D15276" s="6">
        <v>11499.41</v>
      </c>
      <c r="E15276" s="6">
        <v>11536.68</v>
      </c>
      <c r="F15276" s="6">
        <v>11492.4</v>
      </c>
      <c r="G15276" s="6">
        <v>11533.92</v>
      </c>
      <c r="H15276" s="6"/>
      <c r="I15276" s="6"/>
      <c r="J15276" s="6"/>
    </row>
    <row r="15277" spans="3:10" x14ac:dyDescent="0.25">
      <c r="C15277" s="7">
        <v>43410.958333333336</v>
      </c>
      <c r="D15277" s="8">
        <v>11536.78</v>
      </c>
      <c r="E15277" s="8">
        <v>11542.01</v>
      </c>
      <c r="F15277" s="8">
        <v>11535.73</v>
      </c>
      <c r="G15277" s="8">
        <v>11537.82</v>
      </c>
      <c r="H15277" s="8"/>
      <c r="I15277" s="8"/>
      <c r="J15277" s="8"/>
    </row>
    <row r="15278" spans="3:10" x14ac:dyDescent="0.25">
      <c r="C15278" s="5">
        <v>43411.041666666664</v>
      </c>
      <c r="D15278" s="6">
        <v>11537.82</v>
      </c>
      <c r="E15278" s="6">
        <v>11537.82</v>
      </c>
      <c r="F15278" s="6">
        <v>11501.3</v>
      </c>
      <c r="G15278" s="6">
        <v>11511.73</v>
      </c>
      <c r="H15278" s="6"/>
      <c r="I15278" s="6"/>
      <c r="J15278" s="6"/>
    </row>
    <row r="15279" spans="3:10" x14ac:dyDescent="0.25">
      <c r="C15279" s="7">
        <v>43411.083333333336</v>
      </c>
      <c r="D15279" s="8">
        <v>11511.2</v>
      </c>
      <c r="E15279" s="8">
        <v>11539.21</v>
      </c>
      <c r="F15279" s="8">
        <v>11479.24</v>
      </c>
      <c r="G15279" s="8">
        <v>11517.22</v>
      </c>
      <c r="H15279" s="8"/>
      <c r="I15279" s="8"/>
      <c r="J15279" s="8"/>
    </row>
    <row r="15280" spans="3:10" x14ac:dyDescent="0.25">
      <c r="C15280" s="5">
        <v>43411.125</v>
      </c>
      <c r="D15280" s="6">
        <v>11516.17</v>
      </c>
      <c r="E15280" s="6">
        <v>11594.36</v>
      </c>
      <c r="F15280" s="6">
        <v>11508.24</v>
      </c>
      <c r="G15280" s="6">
        <v>11571.1</v>
      </c>
      <c r="H15280" s="6"/>
      <c r="I15280" s="6"/>
      <c r="J15280" s="6"/>
    </row>
    <row r="15281" spans="3:10" x14ac:dyDescent="0.25">
      <c r="C15281" s="7">
        <v>43411.166666666664</v>
      </c>
      <c r="D15281" s="8">
        <v>11570.06</v>
      </c>
      <c r="E15281" s="8">
        <v>11608.59</v>
      </c>
      <c r="F15281" s="8">
        <v>11547.52</v>
      </c>
      <c r="G15281" s="8">
        <v>11560.53</v>
      </c>
      <c r="H15281" s="8"/>
      <c r="I15281" s="8"/>
      <c r="J15281" s="8"/>
    </row>
    <row r="15282" spans="3:10" x14ac:dyDescent="0.25">
      <c r="C15282" s="5">
        <v>43411.208333333336</v>
      </c>
      <c r="D15282" s="6">
        <v>11561.58</v>
      </c>
      <c r="E15282" s="6">
        <v>11581.74</v>
      </c>
      <c r="F15282" s="6">
        <v>11532.9</v>
      </c>
      <c r="G15282" s="6">
        <v>11571.95</v>
      </c>
      <c r="H15282" s="6"/>
      <c r="I15282" s="6"/>
      <c r="J15282" s="6"/>
    </row>
    <row r="15283" spans="3:10" x14ac:dyDescent="0.25">
      <c r="C15283" s="7">
        <v>43411.25</v>
      </c>
      <c r="D15283" s="8">
        <v>11571.43</v>
      </c>
      <c r="E15283" s="8">
        <v>11578.23</v>
      </c>
      <c r="F15283" s="8">
        <v>11556.24</v>
      </c>
      <c r="G15283" s="8">
        <v>11570.9</v>
      </c>
      <c r="H15283" s="8"/>
      <c r="I15283" s="8"/>
      <c r="J15283" s="8"/>
    </row>
    <row r="15284" spans="3:10" x14ac:dyDescent="0.25">
      <c r="C15284" s="5">
        <v>43411.291666666664</v>
      </c>
      <c r="D15284" s="6">
        <v>11571.94</v>
      </c>
      <c r="E15284" s="6">
        <v>11599.02</v>
      </c>
      <c r="F15284" s="6">
        <v>11533.51</v>
      </c>
      <c r="G15284" s="6">
        <v>11537.3</v>
      </c>
      <c r="H15284" s="6"/>
      <c r="I15284" s="6"/>
      <c r="J15284" s="6"/>
    </row>
    <row r="15285" spans="3:10" x14ac:dyDescent="0.25">
      <c r="C15285" s="7">
        <v>43411.333333333336</v>
      </c>
      <c r="D15285" s="8">
        <v>11536.25</v>
      </c>
      <c r="E15285" s="8">
        <v>11560.05</v>
      </c>
      <c r="F15285" s="8">
        <v>11534.06</v>
      </c>
      <c r="G15285" s="8">
        <v>11539.35</v>
      </c>
      <c r="H15285" s="8"/>
      <c r="I15285" s="8"/>
      <c r="J15285" s="8"/>
    </row>
    <row r="15286" spans="3:10" x14ac:dyDescent="0.25">
      <c r="C15286" s="5">
        <v>43411.375</v>
      </c>
      <c r="D15286" s="6">
        <v>11543.39</v>
      </c>
      <c r="E15286" s="6">
        <v>11560.69</v>
      </c>
      <c r="F15286" s="6">
        <v>11510.26</v>
      </c>
      <c r="G15286" s="6">
        <v>11514.76</v>
      </c>
      <c r="H15286" s="6"/>
      <c r="I15286" s="6"/>
      <c r="J15286" s="6"/>
    </row>
    <row r="15287" spans="3:10" x14ac:dyDescent="0.25">
      <c r="C15287" s="7">
        <v>43411.416666666664</v>
      </c>
      <c r="D15287" s="8">
        <v>11522.05</v>
      </c>
      <c r="E15287" s="8">
        <v>11616.43</v>
      </c>
      <c r="F15287" s="8">
        <v>11517.76</v>
      </c>
      <c r="G15287" s="8">
        <v>11603.14</v>
      </c>
      <c r="H15287" s="8"/>
      <c r="I15287" s="8"/>
      <c r="J15287" s="8"/>
    </row>
    <row r="15288" spans="3:10" x14ac:dyDescent="0.25">
      <c r="C15288" s="5">
        <v>43411.458333333336</v>
      </c>
      <c r="D15288" s="6">
        <v>11603.64</v>
      </c>
      <c r="E15288" s="6">
        <v>11636.66</v>
      </c>
      <c r="F15288" s="6">
        <v>11599.64</v>
      </c>
      <c r="G15288" s="6">
        <v>11616.6</v>
      </c>
      <c r="H15288" s="6"/>
      <c r="I15288" s="6"/>
      <c r="J15288" s="6"/>
    </row>
    <row r="15289" spans="3:10" x14ac:dyDescent="0.25">
      <c r="C15289" s="7">
        <v>43411.5</v>
      </c>
      <c r="D15289" s="8">
        <v>11616.11</v>
      </c>
      <c r="E15289" s="8">
        <v>11627.7</v>
      </c>
      <c r="F15289" s="8">
        <v>11587.32</v>
      </c>
      <c r="G15289" s="8">
        <v>11599.95</v>
      </c>
      <c r="H15289" s="8"/>
      <c r="I15289" s="8"/>
      <c r="J15289" s="8"/>
    </row>
    <row r="15290" spans="3:10" x14ac:dyDescent="0.25">
      <c r="C15290" s="5">
        <v>43411.541666666664</v>
      </c>
      <c r="D15290" s="6">
        <v>11600.45</v>
      </c>
      <c r="E15290" s="6">
        <v>11615.33</v>
      </c>
      <c r="F15290" s="6">
        <v>11588.07</v>
      </c>
      <c r="G15290" s="6">
        <v>11601.7</v>
      </c>
      <c r="H15290" s="6"/>
      <c r="I15290" s="6"/>
      <c r="J15290" s="6"/>
    </row>
    <row r="15291" spans="3:10" x14ac:dyDescent="0.25">
      <c r="C15291" s="7">
        <v>43411.583333333336</v>
      </c>
      <c r="D15291" s="8">
        <v>11600.7</v>
      </c>
      <c r="E15291" s="8">
        <v>11613.77</v>
      </c>
      <c r="F15291" s="8">
        <v>11565.75</v>
      </c>
      <c r="G15291" s="8">
        <v>11580.65</v>
      </c>
      <c r="H15291" s="8"/>
      <c r="I15291" s="8"/>
      <c r="J15291" s="8"/>
    </row>
    <row r="15292" spans="3:10" x14ac:dyDescent="0.25">
      <c r="C15292" s="5">
        <v>43411.625</v>
      </c>
      <c r="D15292" s="6">
        <v>11580.65</v>
      </c>
      <c r="E15292" s="6">
        <v>11588.07</v>
      </c>
      <c r="F15292" s="6">
        <v>11570.23</v>
      </c>
      <c r="G15292" s="6">
        <v>11585.49</v>
      </c>
      <c r="H15292" s="6"/>
      <c r="I15292" s="6"/>
      <c r="J15292" s="6"/>
    </row>
    <row r="15293" spans="3:10" x14ac:dyDescent="0.25">
      <c r="C15293" s="7">
        <v>43411.666666666664</v>
      </c>
      <c r="D15293" s="8">
        <v>11585.24</v>
      </c>
      <c r="E15293" s="8">
        <v>11598.57</v>
      </c>
      <c r="F15293" s="8">
        <v>11543.68</v>
      </c>
      <c r="G15293" s="8">
        <v>11545.44</v>
      </c>
      <c r="H15293" s="8"/>
      <c r="I15293" s="8"/>
      <c r="J15293" s="8"/>
    </row>
    <row r="15294" spans="3:10" x14ac:dyDescent="0.25">
      <c r="C15294" s="5">
        <v>43411.708333333336</v>
      </c>
      <c r="D15294" s="6">
        <v>11546.94</v>
      </c>
      <c r="E15294" s="6">
        <v>11580.89</v>
      </c>
      <c r="F15294" s="6">
        <v>11530.67</v>
      </c>
      <c r="G15294" s="6">
        <v>11574.76</v>
      </c>
      <c r="H15294" s="6"/>
      <c r="I15294" s="6"/>
      <c r="J15294" s="6"/>
    </row>
    <row r="15295" spans="3:10" x14ac:dyDescent="0.25">
      <c r="C15295" s="7">
        <v>43411.75</v>
      </c>
      <c r="D15295" s="8">
        <v>11575.51</v>
      </c>
      <c r="E15295" s="8">
        <v>11604.15</v>
      </c>
      <c r="F15295" s="8">
        <v>11562.67</v>
      </c>
      <c r="G15295" s="8">
        <v>11603.9</v>
      </c>
      <c r="H15295" s="8"/>
      <c r="I15295" s="8"/>
      <c r="J15295" s="8"/>
    </row>
    <row r="15296" spans="3:10" x14ac:dyDescent="0.25">
      <c r="C15296" s="5">
        <v>43411.791666666664</v>
      </c>
      <c r="D15296" s="6">
        <v>11604.15</v>
      </c>
      <c r="E15296" s="6">
        <v>11609.4</v>
      </c>
      <c r="F15296" s="6">
        <v>11594.14</v>
      </c>
      <c r="G15296" s="6">
        <v>11603.9</v>
      </c>
      <c r="H15296" s="6"/>
      <c r="I15296" s="6"/>
      <c r="J15296" s="6"/>
    </row>
    <row r="15297" spans="3:10" x14ac:dyDescent="0.25">
      <c r="C15297" s="7">
        <v>43411.833333333336</v>
      </c>
      <c r="D15297" s="8">
        <v>11603.9</v>
      </c>
      <c r="E15297" s="8">
        <v>11618.15</v>
      </c>
      <c r="F15297" s="8">
        <v>11596.13</v>
      </c>
      <c r="G15297" s="8">
        <v>11600.89</v>
      </c>
      <c r="H15297" s="8"/>
      <c r="I15297" s="8"/>
      <c r="J15297" s="8"/>
    </row>
    <row r="15298" spans="3:10" x14ac:dyDescent="0.25">
      <c r="C15298" s="5">
        <v>43411.875</v>
      </c>
      <c r="D15298" s="6">
        <v>11601.14</v>
      </c>
      <c r="E15298" s="6">
        <v>11625.65</v>
      </c>
      <c r="F15298" s="6">
        <v>11599.89</v>
      </c>
      <c r="G15298" s="6">
        <v>11617.39</v>
      </c>
      <c r="H15298" s="6"/>
      <c r="I15298" s="6"/>
      <c r="J15298" s="6"/>
    </row>
    <row r="15299" spans="3:10" x14ac:dyDescent="0.25">
      <c r="C15299" s="7">
        <v>43411.916666666664</v>
      </c>
      <c r="D15299" s="8">
        <v>11617.64</v>
      </c>
      <c r="E15299" s="8">
        <v>11656.66</v>
      </c>
      <c r="F15299" s="8">
        <v>11612.39</v>
      </c>
      <c r="G15299" s="8">
        <v>11655.66</v>
      </c>
      <c r="H15299" s="8"/>
      <c r="I15299" s="8"/>
      <c r="J15299" s="8"/>
    </row>
    <row r="15300" spans="3:10" x14ac:dyDescent="0.25">
      <c r="C15300" s="5">
        <v>43411.958333333336</v>
      </c>
      <c r="D15300" s="6">
        <v>11657.73</v>
      </c>
      <c r="E15300" s="6">
        <v>11659.95</v>
      </c>
      <c r="F15300" s="6">
        <v>11652.39</v>
      </c>
      <c r="G15300" s="6">
        <v>11656.84</v>
      </c>
      <c r="H15300" s="6"/>
      <c r="I15300" s="6"/>
      <c r="J15300" s="6"/>
    </row>
    <row r="15301" spans="3:10" x14ac:dyDescent="0.25">
      <c r="C15301" s="7">
        <v>43412.041666666664</v>
      </c>
      <c r="D15301" s="8">
        <v>11653.72</v>
      </c>
      <c r="E15301" s="8">
        <v>11659.45</v>
      </c>
      <c r="F15301" s="8">
        <v>11641.89</v>
      </c>
      <c r="G15301" s="8">
        <v>11643.97</v>
      </c>
      <c r="H15301" s="8"/>
      <c r="I15301" s="8"/>
      <c r="J15301" s="8"/>
    </row>
    <row r="15302" spans="3:10" x14ac:dyDescent="0.25">
      <c r="C15302" s="5">
        <v>43412.083333333336</v>
      </c>
      <c r="D15302" s="6">
        <v>11643.45</v>
      </c>
      <c r="E15302" s="6">
        <v>11654.32</v>
      </c>
      <c r="F15302" s="6">
        <v>11641.89</v>
      </c>
      <c r="G15302" s="6">
        <v>11648.67</v>
      </c>
      <c r="H15302" s="6"/>
      <c r="I15302" s="6"/>
      <c r="J15302" s="6"/>
    </row>
    <row r="15303" spans="3:10" x14ac:dyDescent="0.25">
      <c r="C15303" s="7">
        <v>43412.125</v>
      </c>
      <c r="D15303" s="8">
        <v>11647.6</v>
      </c>
      <c r="E15303" s="8">
        <v>11656.92</v>
      </c>
      <c r="F15303" s="8">
        <v>11628.99</v>
      </c>
      <c r="G15303" s="8">
        <v>11628.99</v>
      </c>
      <c r="H15303" s="8"/>
      <c r="I15303" s="8"/>
      <c r="J15303" s="8"/>
    </row>
    <row r="15304" spans="3:10" x14ac:dyDescent="0.25">
      <c r="C15304" s="5">
        <v>43412.166666666664</v>
      </c>
      <c r="D15304" s="6">
        <v>11627.95</v>
      </c>
      <c r="E15304" s="6">
        <v>11647.45</v>
      </c>
      <c r="F15304" s="6">
        <v>11622.77</v>
      </c>
      <c r="G15304" s="6">
        <v>11643.3</v>
      </c>
      <c r="H15304" s="6"/>
      <c r="I15304" s="6"/>
      <c r="J15304" s="6"/>
    </row>
    <row r="15305" spans="3:10" x14ac:dyDescent="0.25">
      <c r="C15305" s="7">
        <v>43412.208333333336</v>
      </c>
      <c r="D15305" s="8">
        <v>11644.34</v>
      </c>
      <c r="E15305" s="8">
        <v>11655.62</v>
      </c>
      <c r="F15305" s="8">
        <v>11644.34</v>
      </c>
      <c r="G15305" s="8">
        <v>11650.47</v>
      </c>
      <c r="H15305" s="8"/>
      <c r="I15305" s="8"/>
      <c r="J15305" s="8"/>
    </row>
    <row r="15306" spans="3:10" x14ac:dyDescent="0.25">
      <c r="C15306" s="5">
        <v>43412.25</v>
      </c>
      <c r="D15306" s="6">
        <v>11649.44</v>
      </c>
      <c r="E15306" s="6">
        <v>11655.15</v>
      </c>
      <c r="F15306" s="6">
        <v>11647.9</v>
      </c>
      <c r="G15306" s="6">
        <v>11652.04</v>
      </c>
      <c r="H15306" s="6"/>
      <c r="I15306" s="6"/>
      <c r="J15306" s="6"/>
    </row>
    <row r="15307" spans="3:10" x14ac:dyDescent="0.25">
      <c r="C15307" s="7">
        <v>43412.291666666664</v>
      </c>
      <c r="D15307" s="8">
        <v>11652.56</v>
      </c>
      <c r="E15307" s="8">
        <v>11653.07</v>
      </c>
      <c r="F15307" s="8">
        <v>11634.26</v>
      </c>
      <c r="G15307" s="8">
        <v>11638.4</v>
      </c>
      <c r="H15307" s="8"/>
      <c r="I15307" s="8"/>
      <c r="J15307" s="8"/>
    </row>
    <row r="15308" spans="3:10" x14ac:dyDescent="0.25">
      <c r="C15308" s="5">
        <v>43412.333333333336</v>
      </c>
      <c r="D15308" s="6">
        <v>11639.44</v>
      </c>
      <c r="E15308" s="6">
        <v>11641.87</v>
      </c>
      <c r="F15308" s="6">
        <v>11617.74</v>
      </c>
      <c r="G15308" s="6">
        <v>11618.71</v>
      </c>
      <c r="H15308" s="6"/>
      <c r="I15308" s="6"/>
      <c r="J15308" s="6"/>
    </row>
    <row r="15309" spans="3:10" x14ac:dyDescent="0.25">
      <c r="C15309" s="7">
        <v>43412.375</v>
      </c>
      <c r="D15309" s="8">
        <v>11628.94</v>
      </c>
      <c r="E15309" s="8">
        <v>11638.88</v>
      </c>
      <c r="F15309" s="8">
        <v>11609.75</v>
      </c>
      <c r="G15309" s="8">
        <v>11638.88</v>
      </c>
      <c r="H15309" s="8"/>
      <c r="I15309" s="8"/>
      <c r="J15309" s="8"/>
    </row>
    <row r="15310" spans="3:10" x14ac:dyDescent="0.25">
      <c r="C15310" s="5">
        <v>43412.416666666664</v>
      </c>
      <c r="D15310" s="6">
        <v>11640.13</v>
      </c>
      <c r="E15310" s="6">
        <v>11647.71</v>
      </c>
      <c r="F15310" s="6">
        <v>11600.36</v>
      </c>
      <c r="G15310" s="6">
        <v>11623.91</v>
      </c>
      <c r="H15310" s="6"/>
      <c r="I15310" s="6"/>
      <c r="J15310" s="6"/>
    </row>
    <row r="15311" spans="3:10" x14ac:dyDescent="0.25">
      <c r="C15311" s="7">
        <v>43412.458333333336</v>
      </c>
      <c r="D15311" s="8">
        <v>11624.16</v>
      </c>
      <c r="E15311" s="8">
        <v>11629.14</v>
      </c>
      <c r="F15311" s="8">
        <v>11574.26</v>
      </c>
      <c r="G15311" s="8">
        <v>11574.26</v>
      </c>
      <c r="H15311" s="8"/>
      <c r="I15311" s="8"/>
      <c r="J15311" s="8"/>
    </row>
    <row r="15312" spans="3:10" x14ac:dyDescent="0.25">
      <c r="C15312" s="5">
        <v>43412.5</v>
      </c>
      <c r="D15312" s="6">
        <v>11573.76</v>
      </c>
      <c r="E15312" s="6">
        <v>11574.77</v>
      </c>
      <c r="F15312" s="6">
        <v>11539.9</v>
      </c>
      <c r="G15312" s="6">
        <v>11557.17</v>
      </c>
      <c r="H15312" s="6"/>
      <c r="I15312" s="6"/>
      <c r="J15312" s="6"/>
    </row>
    <row r="15313" spans="3:10" x14ac:dyDescent="0.25">
      <c r="C15313" s="7">
        <v>43412.541666666664</v>
      </c>
      <c r="D15313" s="8">
        <v>11556.92</v>
      </c>
      <c r="E15313" s="8">
        <v>11570.39</v>
      </c>
      <c r="F15313" s="8">
        <v>11549.21</v>
      </c>
      <c r="G15313" s="8">
        <v>11559.55</v>
      </c>
      <c r="H15313" s="8"/>
      <c r="I15313" s="8"/>
      <c r="J15313" s="8"/>
    </row>
    <row r="15314" spans="3:10" x14ac:dyDescent="0.25">
      <c r="C15314" s="5">
        <v>43412.583333333336</v>
      </c>
      <c r="D15314" s="6">
        <v>11560.8</v>
      </c>
      <c r="E15314" s="6">
        <v>11572.48</v>
      </c>
      <c r="F15314" s="6">
        <v>11550.08</v>
      </c>
      <c r="G15314" s="6">
        <v>11571.12</v>
      </c>
      <c r="H15314" s="6"/>
      <c r="I15314" s="6"/>
      <c r="J15314" s="6"/>
    </row>
    <row r="15315" spans="3:10" x14ac:dyDescent="0.25">
      <c r="C15315" s="7">
        <v>43412.625</v>
      </c>
      <c r="D15315" s="8">
        <v>11570.87</v>
      </c>
      <c r="E15315" s="8">
        <v>11578.71</v>
      </c>
      <c r="F15315" s="8">
        <v>11550.12</v>
      </c>
      <c r="G15315" s="8">
        <v>11558.26</v>
      </c>
      <c r="H15315" s="8"/>
      <c r="I15315" s="8"/>
      <c r="J15315" s="8"/>
    </row>
    <row r="15316" spans="3:10" x14ac:dyDescent="0.25">
      <c r="C15316" s="5">
        <v>43412.666666666664</v>
      </c>
      <c r="D15316" s="6">
        <v>11558.01</v>
      </c>
      <c r="E15316" s="6">
        <v>11586.34</v>
      </c>
      <c r="F15316" s="6">
        <v>11552.54</v>
      </c>
      <c r="G15316" s="6">
        <v>11574.99</v>
      </c>
      <c r="H15316" s="6"/>
      <c r="I15316" s="6"/>
      <c r="J15316" s="6"/>
    </row>
    <row r="15317" spans="3:10" x14ac:dyDescent="0.25">
      <c r="C15317" s="7">
        <v>43412.708333333336</v>
      </c>
      <c r="D15317" s="8">
        <v>11575.24</v>
      </c>
      <c r="E15317" s="8">
        <v>11575.49</v>
      </c>
      <c r="F15317" s="8">
        <v>11501.84</v>
      </c>
      <c r="G15317" s="8">
        <v>11535.61</v>
      </c>
      <c r="H15317" s="8"/>
      <c r="I15317" s="8"/>
      <c r="J15317" s="8"/>
    </row>
    <row r="15318" spans="3:10" x14ac:dyDescent="0.25">
      <c r="C15318" s="5">
        <v>43412.75</v>
      </c>
      <c r="D15318" s="6">
        <v>11535.86</v>
      </c>
      <c r="E15318" s="6">
        <v>11535.86</v>
      </c>
      <c r="F15318" s="6">
        <v>11507.96</v>
      </c>
      <c r="G15318" s="6">
        <v>11520.76</v>
      </c>
      <c r="H15318" s="6"/>
      <c r="I15318" s="6"/>
      <c r="J15318" s="6"/>
    </row>
    <row r="15319" spans="3:10" x14ac:dyDescent="0.25">
      <c r="C15319" s="7">
        <v>43412.791666666664</v>
      </c>
      <c r="D15319" s="8">
        <v>11521.51</v>
      </c>
      <c r="E15319" s="8">
        <v>11532.51</v>
      </c>
      <c r="F15319" s="8">
        <v>11518.5</v>
      </c>
      <c r="G15319" s="8">
        <v>11519.75</v>
      </c>
      <c r="H15319" s="8"/>
      <c r="I15319" s="8"/>
      <c r="J15319" s="8"/>
    </row>
    <row r="15320" spans="3:10" x14ac:dyDescent="0.25">
      <c r="C15320" s="5">
        <v>43412.833333333336</v>
      </c>
      <c r="D15320" s="6">
        <v>11520.25</v>
      </c>
      <c r="E15320" s="6">
        <v>11524.25</v>
      </c>
      <c r="F15320" s="6">
        <v>11506.48</v>
      </c>
      <c r="G15320" s="6">
        <v>11523.99</v>
      </c>
      <c r="H15320" s="6"/>
      <c r="I15320" s="6"/>
      <c r="J15320" s="6"/>
    </row>
    <row r="15321" spans="3:10" x14ac:dyDescent="0.25">
      <c r="C15321" s="7">
        <v>43412.875</v>
      </c>
      <c r="D15321" s="8">
        <v>11523.24</v>
      </c>
      <c r="E15321" s="8">
        <v>11539.25</v>
      </c>
      <c r="F15321" s="8">
        <v>11493.22</v>
      </c>
      <c r="G15321" s="8">
        <v>11508.72</v>
      </c>
      <c r="H15321" s="8"/>
      <c r="I15321" s="8"/>
      <c r="J15321" s="8"/>
    </row>
    <row r="15322" spans="3:10" x14ac:dyDescent="0.25">
      <c r="C15322" s="5">
        <v>43412.916666666664</v>
      </c>
      <c r="D15322" s="6">
        <v>11509.98</v>
      </c>
      <c r="E15322" s="6">
        <v>11522.76</v>
      </c>
      <c r="F15322" s="6">
        <v>11498.72</v>
      </c>
      <c r="G15322" s="6">
        <v>11516.72</v>
      </c>
      <c r="H15322" s="6"/>
      <c r="I15322" s="6"/>
      <c r="J15322" s="6"/>
    </row>
    <row r="15323" spans="3:10" x14ac:dyDescent="0.25">
      <c r="C15323" s="7">
        <v>43412.958333333336</v>
      </c>
      <c r="D15323" s="8">
        <v>11516.72</v>
      </c>
      <c r="E15323" s="8">
        <v>11523.86</v>
      </c>
      <c r="F15323" s="8">
        <v>11508.41</v>
      </c>
      <c r="G15323" s="8">
        <v>11510.46</v>
      </c>
      <c r="H15323" s="8"/>
      <c r="I15323" s="8"/>
      <c r="J15323" s="8"/>
    </row>
    <row r="15324" spans="3:10" x14ac:dyDescent="0.25">
      <c r="C15324" s="5">
        <v>43413.041666666664</v>
      </c>
      <c r="D15324" s="6">
        <v>11502.25</v>
      </c>
      <c r="E15324" s="6">
        <v>11509.47</v>
      </c>
      <c r="F15324" s="6">
        <v>11494.11</v>
      </c>
      <c r="G15324" s="6">
        <v>11509.47</v>
      </c>
      <c r="H15324" s="6"/>
      <c r="I15324" s="6"/>
      <c r="J15324" s="6"/>
    </row>
    <row r="15325" spans="3:10" x14ac:dyDescent="0.25">
      <c r="C15325" s="7">
        <v>43413.083333333336</v>
      </c>
      <c r="D15325" s="8">
        <v>11508.45</v>
      </c>
      <c r="E15325" s="8">
        <v>11525.83</v>
      </c>
      <c r="F15325" s="8">
        <v>11507.42</v>
      </c>
      <c r="G15325" s="8">
        <v>11514.54</v>
      </c>
      <c r="H15325" s="8"/>
      <c r="I15325" s="8"/>
      <c r="J15325" s="8"/>
    </row>
    <row r="15326" spans="3:10" x14ac:dyDescent="0.25">
      <c r="C15326" s="5">
        <v>43413.125</v>
      </c>
      <c r="D15326" s="6">
        <v>11513.51</v>
      </c>
      <c r="E15326" s="6">
        <v>11515.62</v>
      </c>
      <c r="F15326" s="6">
        <v>11495.66</v>
      </c>
      <c r="G15326" s="6">
        <v>11499.28</v>
      </c>
      <c r="H15326" s="6"/>
      <c r="I15326" s="6"/>
      <c r="J15326" s="6"/>
    </row>
    <row r="15327" spans="3:10" x14ac:dyDescent="0.25">
      <c r="C15327" s="7">
        <v>43413.166666666664</v>
      </c>
      <c r="D15327" s="8">
        <v>11498.26</v>
      </c>
      <c r="E15327" s="8">
        <v>11505.91</v>
      </c>
      <c r="F15327" s="8">
        <v>11474.8</v>
      </c>
      <c r="G15327" s="8">
        <v>11486.57</v>
      </c>
      <c r="H15327" s="8"/>
      <c r="I15327" s="8"/>
      <c r="J15327" s="8"/>
    </row>
    <row r="15328" spans="3:10" x14ac:dyDescent="0.25">
      <c r="C15328" s="5">
        <v>43413.208333333336</v>
      </c>
      <c r="D15328" s="6">
        <v>11485.54</v>
      </c>
      <c r="E15328" s="6">
        <v>11496.8</v>
      </c>
      <c r="F15328" s="6">
        <v>11479.38</v>
      </c>
      <c r="G15328" s="6">
        <v>11492.77</v>
      </c>
      <c r="H15328" s="6"/>
      <c r="I15328" s="6"/>
      <c r="J15328" s="6"/>
    </row>
    <row r="15329" spans="3:10" x14ac:dyDescent="0.25">
      <c r="C15329" s="7">
        <v>43413.25</v>
      </c>
      <c r="D15329" s="8">
        <v>11491.74</v>
      </c>
      <c r="E15329" s="8">
        <v>11520.43</v>
      </c>
      <c r="F15329" s="8">
        <v>11491.74</v>
      </c>
      <c r="G15329" s="8">
        <v>11506.21</v>
      </c>
      <c r="H15329" s="8"/>
      <c r="I15329" s="8"/>
      <c r="J15329" s="8"/>
    </row>
    <row r="15330" spans="3:10" x14ac:dyDescent="0.25">
      <c r="C15330" s="5">
        <v>43413.291666666664</v>
      </c>
      <c r="D15330" s="6">
        <v>11506.72</v>
      </c>
      <c r="E15330" s="6">
        <v>11507.27</v>
      </c>
      <c r="F15330" s="6">
        <v>11482.32</v>
      </c>
      <c r="G15330" s="6">
        <v>11487.35</v>
      </c>
      <c r="H15330" s="6"/>
      <c r="I15330" s="6"/>
      <c r="J15330" s="6"/>
    </row>
    <row r="15331" spans="3:10" x14ac:dyDescent="0.25">
      <c r="C15331" s="7">
        <v>43413.333333333336</v>
      </c>
      <c r="D15331" s="8">
        <v>11486.32</v>
      </c>
      <c r="E15331" s="8">
        <v>11495.41</v>
      </c>
      <c r="F15331" s="8">
        <v>11485.3</v>
      </c>
      <c r="G15331" s="8">
        <v>11487.76</v>
      </c>
      <c r="H15331" s="8"/>
      <c r="I15331" s="8"/>
      <c r="J15331" s="8"/>
    </row>
    <row r="15332" spans="3:10" x14ac:dyDescent="0.25">
      <c r="C15332" s="5">
        <v>43413.375</v>
      </c>
      <c r="D15332" s="6">
        <v>11478.96</v>
      </c>
      <c r="E15332" s="6">
        <v>11484.6</v>
      </c>
      <c r="F15332" s="6">
        <v>11454.56</v>
      </c>
      <c r="G15332" s="6">
        <v>11468.54</v>
      </c>
      <c r="H15332" s="6"/>
      <c r="I15332" s="6"/>
      <c r="J15332" s="6"/>
    </row>
    <row r="15333" spans="3:10" x14ac:dyDescent="0.25">
      <c r="C15333" s="7">
        <v>43413.416666666664</v>
      </c>
      <c r="D15333" s="8">
        <v>11475.08</v>
      </c>
      <c r="E15333" s="8">
        <v>11496.5</v>
      </c>
      <c r="F15333" s="8">
        <v>11416.81</v>
      </c>
      <c r="G15333" s="8">
        <v>11417.06</v>
      </c>
      <c r="H15333" s="8"/>
      <c r="I15333" s="8"/>
      <c r="J15333" s="8"/>
    </row>
    <row r="15334" spans="3:10" x14ac:dyDescent="0.25">
      <c r="C15334" s="5">
        <v>43413.458333333336</v>
      </c>
      <c r="D15334" s="6">
        <v>11417.31</v>
      </c>
      <c r="E15334" s="6">
        <v>11474.68</v>
      </c>
      <c r="F15334" s="6">
        <v>11417.06</v>
      </c>
      <c r="G15334" s="6">
        <v>11470.69</v>
      </c>
      <c r="H15334" s="6"/>
      <c r="I15334" s="6"/>
      <c r="J15334" s="6"/>
    </row>
    <row r="15335" spans="3:10" x14ac:dyDescent="0.25">
      <c r="C15335" s="7">
        <v>43413.5</v>
      </c>
      <c r="D15335" s="8">
        <v>11472.44</v>
      </c>
      <c r="E15335" s="8">
        <v>11485.75</v>
      </c>
      <c r="F15335" s="8">
        <v>11444.62</v>
      </c>
      <c r="G15335" s="8">
        <v>11451.67</v>
      </c>
      <c r="H15335" s="8"/>
      <c r="I15335" s="8"/>
      <c r="J15335" s="8"/>
    </row>
    <row r="15336" spans="3:10" x14ac:dyDescent="0.25">
      <c r="C15336" s="5">
        <v>43413.541666666664</v>
      </c>
      <c r="D15336" s="6">
        <v>11451.92</v>
      </c>
      <c r="E15336" s="6">
        <v>11466.12</v>
      </c>
      <c r="F15336" s="6">
        <v>11420.93</v>
      </c>
      <c r="G15336" s="6">
        <v>11449.4</v>
      </c>
      <c r="H15336" s="6"/>
      <c r="I15336" s="6"/>
      <c r="J15336" s="6"/>
    </row>
    <row r="15337" spans="3:10" x14ac:dyDescent="0.25">
      <c r="C15337" s="7">
        <v>43413.583333333336</v>
      </c>
      <c r="D15337" s="8">
        <v>11447.65</v>
      </c>
      <c r="E15337" s="8">
        <v>11474.25</v>
      </c>
      <c r="F15337" s="8">
        <v>11445.89</v>
      </c>
      <c r="G15337" s="8">
        <v>11462.3</v>
      </c>
      <c r="H15337" s="8"/>
      <c r="I15337" s="8"/>
      <c r="J15337" s="8"/>
    </row>
    <row r="15338" spans="3:10" x14ac:dyDescent="0.25">
      <c r="C15338" s="5">
        <v>43413.625</v>
      </c>
      <c r="D15338" s="6">
        <v>11462.55</v>
      </c>
      <c r="E15338" s="6">
        <v>11515.43</v>
      </c>
      <c r="F15338" s="6">
        <v>11461.26</v>
      </c>
      <c r="G15338" s="6">
        <v>11506.94</v>
      </c>
      <c r="H15338" s="6"/>
      <c r="I15338" s="6"/>
      <c r="J15338" s="6"/>
    </row>
    <row r="15339" spans="3:10" x14ac:dyDescent="0.25">
      <c r="C15339" s="7">
        <v>43413.666666666664</v>
      </c>
      <c r="D15339" s="8">
        <v>11506.95</v>
      </c>
      <c r="E15339" s="8">
        <v>11538.65</v>
      </c>
      <c r="F15339" s="8">
        <v>11490.51</v>
      </c>
      <c r="G15339" s="8">
        <v>11501.52</v>
      </c>
      <c r="H15339" s="8"/>
      <c r="I15339" s="8"/>
      <c r="J15339" s="8"/>
    </row>
    <row r="15340" spans="3:10" x14ac:dyDescent="0.25">
      <c r="C15340" s="5">
        <v>43413.708333333336</v>
      </c>
      <c r="D15340" s="6">
        <v>11501.27</v>
      </c>
      <c r="E15340" s="6">
        <v>11549.9</v>
      </c>
      <c r="F15340" s="6">
        <v>11488.86</v>
      </c>
      <c r="G15340" s="6">
        <v>11531.99</v>
      </c>
      <c r="H15340" s="6"/>
      <c r="I15340" s="6"/>
      <c r="J15340" s="6"/>
    </row>
    <row r="15341" spans="3:10" x14ac:dyDescent="0.25">
      <c r="C15341" s="7">
        <v>43413.75</v>
      </c>
      <c r="D15341" s="8">
        <v>11531.23</v>
      </c>
      <c r="E15341" s="8">
        <v>11538.38</v>
      </c>
      <c r="F15341" s="8">
        <v>11502.2</v>
      </c>
      <c r="G15341" s="8">
        <v>11508.15</v>
      </c>
      <c r="H15341" s="8"/>
      <c r="I15341" s="8"/>
      <c r="J15341" s="8"/>
    </row>
    <row r="15342" spans="3:10" x14ac:dyDescent="0.25">
      <c r="C15342" s="5">
        <v>43413.791666666664</v>
      </c>
      <c r="D15342" s="6">
        <v>11507.9</v>
      </c>
      <c r="E15342" s="6">
        <v>11516.9</v>
      </c>
      <c r="F15342" s="6">
        <v>11493.64</v>
      </c>
      <c r="G15342" s="6">
        <v>11504.39</v>
      </c>
      <c r="H15342" s="6"/>
      <c r="I15342" s="6"/>
      <c r="J15342" s="6"/>
    </row>
    <row r="15343" spans="3:10" x14ac:dyDescent="0.25">
      <c r="C15343" s="7">
        <v>43413.833333333336</v>
      </c>
      <c r="D15343" s="8">
        <v>11504.39</v>
      </c>
      <c r="E15343" s="8">
        <v>11507.14</v>
      </c>
      <c r="F15343" s="8">
        <v>11489.63</v>
      </c>
      <c r="G15343" s="8">
        <v>11503.89</v>
      </c>
      <c r="H15343" s="8"/>
      <c r="I15343" s="8"/>
      <c r="J15343" s="8"/>
    </row>
    <row r="15344" spans="3:10" x14ac:dyDescent="0.25">
      <c r="C15344" s="5">
        <v>43413.875</v>
      </c>
      <c r="D15344" s="6">
        <v>11504.14</v>
      </c>
      <c r="E15344" s="6">
        <v>11529.39</v>
      </c>
      <c r="F15344" s="6">
        <v>11484.37</v>
      </c>
      <c r="G15344" s="6">
        <v>11519.89</v>
      </c>
      <c r="H15344" s="6"/>
      <c r="I15344" s="6"/>
      <c r="J15344" s="6"/>
    </row>
    <row r="15345" spans="3:10" x14ac:dyDescent="0.25">
      <c r="C15345" s="7">
        <v>43413.916666666664</v>
      </c>
      <c r="D15345" s="8">
        <v>11520.89</v>
      </c>
      <c r="E15345" s="8">
        <v>11555.41</v>
      </c>
      <c r="F15345" s="8">
        <v>11517.39</v>
      </c>
      <c r="G15345" s="8">
        <v>11544.36</v>
      </c>
      <c r="H15345" s="8"/>
      <c r="I15345" s="8"/>
      <c r="J15345" s="8"/>
    </row>
    <row r="15346" spans="3:10" x14ac:dyDescent="0.25">
      <c r="C15346" s="5">
        <v>43416.041666666664</v>
      </c>
      <c r="D15346" s="6">
        <v>11523.64</v>
      </c>
      <c r="E15346" s="6">
        <v>11546.45</v>
      </c>
      <c r="F15346" s="6">
        <v>11514.24</v>
      </c>
      <c r="G15346" s="6">
        <v>11541.26</v>
      </c>
      <c r="H15346" s="6"/>
      <c r="I15346" s="6"/>
      <c r="J15346" s="6"/>
    </row>
    <row r="15347" spans="3:10" x14ac:dyDescent="0.25">
      <c r="C15347" s="7">
        <v>43416.083333333336</v>
      </c>
      <c r="D15347" s="8">
        <v>11540.22</v>
      </c>
      <c r="E15347" s="8">
        <v>11559.39</v>
      </c>
      <c r="F15347" s="8">
        <v>11539.76</v>
      </c>
      <c r="G15347" s="8">
        <v>11548.85</v>
      </c>
      <c r="H15347" s="8"/>
      <c r="I15347" s="8"/>
      <c r="J15347" s="8"/>
    </row>
    <row r="15348" spans="3:10" x14ac:dyDescent="0.25">
      <c r="C15348" s="5">
        <v>43416.125</v>
      </c>
      <c r="D15348" s="6">
        <v>11548.69</v>
      </c>
      <c r="E15348" s="6">
        <v>11588.73</v>
      </c>
      <c r="F15348" s="6">
        <v>11548.69</v>
      </c>
      <c r="G15348" s="6">
        <v>11584.04</v>
      </c>
      <c r="H15348" s="6"/>
      <c r="I15348" s="6"/>
      <c r="J15348" s="6"/>
    </row>
    <row r="15349" spans="3:10" x14ac:dyDescent="0.25">
      <c r="C15349" s="7">
        <v>43416.166666666664</v>
      </c>
      <c r="D15349" s="8">
        <v>11585.08</v>
      </c>
      <c r="E15349" s="8">
        <v>11590.37</v>
      </c>
      <c r="F15349" s="8">
        <v>11578.96</v>
      </c>
      <c r="G15349" s="8">
        <v>11590.37</v>
      </c>
      <c r="H15349" s="8"/>
      <c r="I15349" s="8"/>
      <c r="J15349" s="8"/>
    </row>
    <row r="15350" spans="3:10" x14ac:dyDescent="0.25">
      <c r="C15350" s="5">
        <v>43416.208333333336</v>
      </c>
      <c r="D15350" s="6">
        <v>11591.41</v>
      </c>
      <c r="E15350" s="6">
        <v>11611.58</v>
      </c>
      <c r="F15350" s="6">
        <v>11581.03</v>
      </c>
      <c r="G15350" s="6">
        <v>11600.17</v>
      </c>
      <c r="H15350" s="6"/>
      <c r="I15350" s="6"/>
      <c r="J15350" s="6"/>
    </row>
    <row r="15351" spans="3:10" x14ac:dyDescent="0.25">
      <c r="C15351" s="7">
        <v>43416.25</v>
      </c>
      <c r="D15351" s="8">
        <v>11601.2</v>
      </c>
      <c r="E15351" s="8">
        <v>11604.28</v>
      </c>
      <c r="F15351" s="8">
        <v>11583.9</v>
      </c>
      <c r="G15351" s="8">
        <v>11586.97</v>
      </c>
      <c r="H15351" s="8"/>
      <c r="I15351" s="8"/>
      <c r="J15351" s="8"/>
    </row>
    <row r="15352" spans="3:10" x14ac:dyDescent="0.25">
      <c r="C15352" s="5">
        <v>43416.291666666664</v>
      </c>
      <c r="D15352" s="6">
        <v>11589.05</v>
      </c>
      <c r="E15352" s="6">
        <v>11592.11</v>
      </c>
      <c r="F15352" s="6">
        <v>11579.17</v>
      </c>
      <c r="G15352" s="6">
        <v>11592.11</v>
      </c>
      <c r="H15352" s="6"/>
      <c r="I15352" s="6"/>
      <c r="J15352" s="6"/>
    </row>
    <row r="15353" spans="3:10" x14ac:dyDescent="0.25">
      <c r="C15353" s="7">
        <v>43416.333333333336</v>
      </c>
      <c r="D15353" s="8">
        <v>11591.08</v>
      </c>
      <c r="E15353" s="8">
        <v>11592.11</v>
      </c>
      <c r="F15353" s="8">
        <v>11566.16</v>
      </c>
      <c r="G15353" s="8">
        <v>11567.82</v>
      </c>
      <c r="H15353" s="8"/>
      <c r="I15353" s="8"/>
      <c r="J15353" s="8"/>
    </row>
    <row r="15354" spans="3:10" x14ac:dyDescent="0.25">
      <c r="C15354" s="5">
        <v>43416.375</v>
      </c>
      <c r="D15354" s="6">
        <v>11567.48</v>
      </c>
      <c r="E15354" s="6">
        <v>11594.37</v>
      </c>
      <c r="F15354" s="6">
        <v>11565.98</v>
      </c>
      <c r="G15354" s="6">
        <v>11579.54</v>
      </c>
      <c r="H15354" s="6"/>
      <c r="I15354" s="6"/>
      <c r="J15354" s="6"/>
    </row>
    <row r="15355" spans="3:10" x14ac:dyDescent="0.25">
      <c r="C15355" s="7">
        <v>43416.416666666664</v>
      </c>
      <c r="D15355" s="8">
        <v>11579.29</v>
      </c>
      <c r="E15355" s="8">
        <v>11602.25</v>
      </c>
      <c r="F15355" s="8">
        <v>11428.72</v>
      </c>
      <c r="G15355" s="8">
        <v>11435.95</v>
      </c>
      <c r="H15355" s="8"/>
      <c r="I15355" s="8"/>
      <c r="J15355" s="8"/>
    </row>
    <row r="15356" spans="3:10" x14ac:dyDescent="0.25">
      <c r="C15356" s="5">
        <v>43416.458333333336</v>
      </c>
      <c r="D15356" s="6">
        <v>11436.45</v>
      </c>
      <c r="E15356" s="6">
        <v>11460.92</v>
      </c>
      <c r="F15356" s="6">
        <v>11410.98</v>
      </c>
      <c r="G15356" s="6">
        <v>11448.09</v>
      </c>
      <c r="H15356" s="6"/>
      <c r="I15356" s="6"/>
      <c r="J15356" s="6"/>
    </row>
    <row r="15357" spans="3:10" x14ac:dyDescent="0.25">
      <c r="C15357" s="7">
        <v>43416.5</v>
      </c>
      <c r="D15357" s="8">
        <v>11448.09</v>
      </c>
      <c r="E15357" s="8">
        <v>11480.87</v>
      </c>
      <c r="F15357" s="8">
        <v>11435.59</v>
      </c>
      <c r="G15357" s="8">
        <v>11458.02</v>
      </c>
      <c r="H15357" s="8"/>
      <c r="I15357" s="8"/>
      <c r="J15357" s="8"/>
    </row>
    <row r="15358" spans="3:10" x14ac:dyDescent="0.25">
      <c r="C15358" s="5">
        <v>43416.541666666664</v>
      </c>
      <c r="D15358" s="6">
        <v>11458.27</v>
      </c>
      <c r="E15358" s="6">
        <v>11462.8</v>
      </c>
      <c r="F15358" s="6">
        <v>11417.65</v>
      </c>
      <c r="G15358" s="6">
        <v>11425.41</v>
      </c>
      <c r="H15358" s="6"/>
      <c r="I15358" s="6"/>
      <c r="J15358" s="6"/>
    </row>
    <row r="15359" spans="3:10" x14ac:dyDescent="0.25">
      <c r="C15359" s="7">
        <v>43416.583333333336</v>
      </c>
      <c r="D15359" s="8">
        <v>11426.16</v>
      </c>
      <c r="E15359" s="8">
        <v>11446.07</v>
      </c>
      <c r="F15359" s="8">
        <v>11380.1</v>
      </c>
      <c r="G15359" s="8">
        <v>11390.62</v>
      </c>
      <c r="H15359" s="8"/>
      <c r="I15359" s="8"/>
      <c r="J15359" s="8"/>
    </row>
    <row r="15360" spans="3:10" x14ac:dyDescent="0.25">
      <c r="C15360" s="5">
        <v>43416.625</v>
      </c>
      <c r="D15360" s="6">
        <v>11391.37</v>
      </c>
      <c r="E15360" s="6">
        <v>11395.96</v>
      </c>
      <c r="F15360" s="6">
        <v>11358.58</v>
      </c>
      <c r="G15360" s="6">
        <v>11393.49</v>
      </c>
      <c r="H15360" s="6"/>
      <c r="I15360" s="6"/>
      <c r="J15360" s="6"/>
    </row>
    <row r="15361" spans="3:10" x14ac:dyDescent="0.25">
      <c r="C15361" s="7">
        <v>43416.666666666664</v>
      </c>
      <c r="D15361" s="8">
        <v>11392.74</v>
      </c>
      <c r="E15361" s="8">
        <v>11395.25</v>
      </c>
      <c r="F15361" s="8">
        <v>11351.42</v>
      </c>
      <c r="G15361" s="8">
        <v>11364.8</v>
      </c>
      <c r="H15361" s="8"/>
      <c r="I15361" s="8"/>
      <c r="J15361" s="8"/>
    </row>
    <row r="15362" spans="3:10" x14ac:dyDescent="0.25">
      <c r="C15362" s="5">
        <v>43416.708333333336</v>
      </c>
      <c r="D15362" s="6">
        <v>11365.55</v>
      </c>
      <c r="E15362" s="6">
        <v>11379.48</v>
      </c>
      <c r="F15362" s="6">
        <v>11337.17</v>
      </c>
      <c r="G15362" s="6">
        <v>11343.46</v>
      </c>
      <c r="H15362" s="6"/>
      <c r="I15362" s="6"/>
      <c r="J15362" s="6"/>
    </row>
    <row r="15363" spans="3:10" x14ac:dyDescent="0.25">
      <c r="C15363" s="7">
        <v>43416.75</v>
      </c>
      <c r="D15363" s="8">
        <v>11343.96</v>
      </c>
      <c r="E15363" s="8">
        <v>11348.89</v>
      </c>
      <c r="F15363" s="8">
        <v>11310.06</v>
      </c>
      <c r="G15363" s="8">
        <v>11346.9</v>
      </c>
      <c r="H15363" s="8"/>
      <c r="I15363" s="8"/>
      <c r="J15363" s="8"/>
    </row>
    <row r="15364" spans="3:10" x14ac:dyDescent="0.25">
      <c r="C15364" s="5">
        <v>43416.791666666664</v>
      </c>
      <c r="D15364" s="6">
        <v>11346.4</v>
      </c>
      <c r="E15364" s="6">
        <v>11364.91</v>
      </c>
      <c r="F15364" s="6">
        <v>11334.38</v>
      </c>
      <c r="G15364" s="6">
        <v>11338.88</v>
      </c>
      <c r="H15364" s="6"/>
      <c r="I15364" s="6"/>
      <c r="J15364" s="6"/>
    </row>
    <row r="15365" spans="3:10" x14ac:dyDescent="0.25">
      <c r="C15365" s="7">
        <v>43416.833333333336</v>
      </c>
      <c r="D15365" s="8">
        <v>11339.13</v>
      </c>
      <c r="E15365" s="8">
        <v>11351.39</v>
      </c>
      <c r="F15365" s="8">
        <v>11321.37</v>
      </c>
      <c r="G15365" s="8">
        <v>11341.88</v>
      </c>
      <c r="H15365" s="8"/>
      <c r="I15365" s="8"/>
      <c r="J15365" s="8"/>
    </row>
    <row r="15366" spans="3:10" x14ac:dyDescent="0.25">
      <c r="C15366" s="5">
        <v>43416.875</v>
      </c>
      <c r="D15366" s="6">
        <v>11341.38</v>
      </c>
      <c r="E15366" s="6">
        <v>11360.39</v>
      </c>
      <c r="F15366" s="6">
        <v>11332.86</v>
      </c>
      <c r="G15366" s="6">
        <v>11334.86</v>
      </c>
      <c r="H15366" s="6"/>
      <c r="I15366" s="6"/>
      <c r="J15366" s="6"/>
    </row>
    <row r="15367" spans="3:10" x14ac:dyDescent="0.25">
      <c r="C15367" s="7">
        <v>43416.916666666664</v>
      </c>
      <c r="D15367" s="8">
        <v>11334.86</v>
      </c>
      <c r="E15367" s="8">
        <v>11340.12</v>
      </c>
      <c r="F15367" s="8">
        <v>11296.05</v>
      </c>
      <c r="G15367" s="8">
        <v>11300.58</v>
      </c>
      <c r="H15367" s="8"/>
      <c r="I15367" s="8"/>
      <c r="J15367" s="8"/>
    </row>
    <row r="15368" spans="3:10" x14ac:dyDescent="0.25">
      <c r="C15368" s="5">
        <v>43416.958333333336</v>
      </c>
      <c r="D15368" s="6">
        <v>11304.43</v>
      </c>
      <c r="E15368" s="6">
        <v>11320.84</v>
      </c>
      <c r="F15368" s="6">
        <v>11296.66</v>
      </c>
      <c r="G15368" s="6">
        <v>11316.16</v>
      </c>
      <c r="H15368" s="6"/>
      <c r="I15368" s="6"/>
      <c r="J15368" s="6"/>
    </row>
    <row r="15369" spans="3:10" x14ac:dyDescent="0.25">
      <c r="C15369" s="7">
        <v>43417.041666666664</v>
      </c>
      <c r="D15369" s="8">
        <v>11321.33</v>
      </c>
      <c r="E15369" s="8">
        <v>11334.2</v>
      </c>
      <c r="F15369" s="8">
        <v>11297.32</v>
      </c>
      <c r="G15369" s="8">
        <v>11303.95</v>
      </c>
      <c r="H15369" s="8"/>
      <c r="I15369" s="8"/>
      <c r="J15369" s="8"/>
    </row>
    <row r="15370" spans="3:10" x14ac:dyDescent="0.25">
      <c r="C15370" s="5">
        <v>43417.083333333336</v>
      </c>
      <c r="D15370" s="6">
        <v>11303.43</v>
      </c>
      <c r="E15370" s="6">
        <v>11321.72</v>
      </c>
      <c r="F15370" s="6">
        <v>11275.74</v>
      </c>
      <c r="G15370" s="6">
        <v>11282.51</v>
      </c>
      <c r="H15370" s="6"/>
      <c r="I15370" s="6"/>
      <c r="J15370" s="6"/>
    </row>
    <row r="15371" spans="3:10" x14ac:dyDescent="0.25">
      <c r="C15371" s="7">
        <v>43417.125</v>
      </c>
      <c r="D15371" s="8">
        <v>11283.31</v>
      </c>
      <c r="E15371" s="8">
        <v>11303</v>
      </c>
      <c r="F15371" s="8">
        <v>11266.38</v>
      </c>
      <c r="G15371" s="8">
        <v>11295.85</v>
      </c>
      <c r="H15371" s="8"/>
      <c r="I15371" s="8"/>
      <c r="J15371" s="8"/>
    </row>
    <row r="15372" spans="3:10" x14ac:dyDescent="0.25">
      <c r="C15372" s="5">
        <v>43417.166666666664</v>
      </c>
      <c r="D15372" s="6">
        <v>11294.81</v>
      </c>
      <c r="E15372" s="6">
        <v>11313.98</v>
      </c>
      <c r="F15372" s="6">
        <v>11287.18</v>
      </c>
      <c r="G15372" s="6">
        <v>11291.32</v>
      </c>
      <c r="H15372" s="6"/>
      <c r="I15372" s="6"/>
      <c r="J15372" s="6"/>
    </row>
    <row r="15373" spans="3:10" x14ac:dyDescent="0.25">
      <c r="C15373" s="7">
        <v>43417.208333333336</v>
      </c>
      <c r="D15373" s="8">
        <v>11290.29</v>
      </c>
      <c r="E15373" s="8">
        <v>11353.38</v>
      </c>
      <c r="F15373" s="8">
        <v>11287.18</v>
      </c>
      <c r="G15373" s="8">
        <v>11351.31</v>
      </c>
      <c r="H15373" s="8"/>
      <c r="I15373" s="8"/>
      <c r="J15373" s="8"/>
    </row>
    <row r="15374" spans="3:10" x14ac:dyDescent="0.25">
      <c r="C15374" s="5">
        <v>43417.25</v>
      </c>
      <c r="D15374" s="6">
        <v>11350.27</v>
      </c>
      <c r="E15374" s="6">
        <v>11362.92</v>
      </c>
      <c r="F15374" s="6">
        <v>11333.58</v>
      </c>
      <c r="G15374" s="6">
        <v>11339.78</v>
      </c>
      <c r="H15374" s="6"/>
      <c r="I15374" s="6"/>
      <c r="J15374" s="6"/>
    </row>
    <row r="15375" spans="3:10" x14ac:dyDescent="0.25">
      <c r="C15375" s="7">
        <v>43417.291666666664</v>
      </c>
      <c r="D15375" s="8">
        <v>11340.3</v>
      </c>
      <c r="E15375" s="8">
        <v>11361.5</v>
      </c>
      <c r="F15375" s="8">
        <v>11319.97</v>
      </c>
      <c r="G15375" s="8">
        <v>11351.35</v>
      </c>
      <c r="H15375" s="8"/>
      <c r="I15375" s="8"/>
      <c r="J15375" s="8"/>
    </row>
    <row r="15376" spans="3:10" x14ac:dyDescent="0.25">
      <c r="C15376" s="5">
        <v>43417.333333333336</v>
      </c>
      <c r="D15376" s="6">
        <v>11351.87</v>
      </c>
      <c r="E15376" s="6">
        <v>11353.94</v>
      </c>
      <c r="F15376" s="6">
        <v>11313.38</v>
      </c>
      <c r="G15376" s="6">
        <v>11329.24</v>
      </c>
      <c r="H15376" s="6"/>
      <c r="I15376" s="6"/>
      <c r="J15376" s="6"/>
    </row>
    <row r="15377" spans="3:10" x14ac:dyDescent="0.25">
      <c r="C15377" s="7">
        <v>43417.375</v>
      </c>
      <c r="D15377" s="8">
        <v>11335.92</v>
      </c>
      <c r="E15377" s="8">
        <v>11378.04</v>
      </c>
      <c r="F15377" s="8">
        <v>11327</v>
      </c>
      <c r="G15377" s="8">
        <v>11363.78</v>
      </c>
      <c r="H15377" s="8"/>
      <c r="I15377" s="8"/>
      <c r="J15377" s="8"/>
    </row>
    <row r="15378" spans="3:10" x14ac:dyDescent="0.25">
      <c r="C15378" s="5">
        <v>43417.416666666664</v>
      </c>
      <c r="D15378" s="6">
        <v>11369.81</v>
      </c>
      <c r="E15378" s="6">
        <v>11447.5</v>
      </c>
      <c r="F15378" s="6">
        <v>11365.29</v>
      </c>
      <c r="G15378" s="6">
        <v>11409.98</v>
      </c>
      <c r="H15378" s="6"/>
      <c r="I15378" s="6"/>
      <c r="J15378" s="6"/>
    </row>
    <row r="15379" spans="3:10" x14ac:dyDescent="0.25">
      <c r="C15379" s="7">
        <v>43417.458333333336</v>
      </c>
      <c r="D15379" s="8">
        <v>11410.49</v>
      </c>
      <c r="E15379" s="8">
        <v>11421.46</v>
      </c>
      <c r="F15379" s="8">
        <v>11369.39</v>
      </c>
      <c r="G15379" s="8">
        <v>11384.9</v>
      </c>
      <c r="H15379" s="8"/>
      <c r="I15379" s="8"/>
      <c r="J15379" s="8"/>
    </row>
    <row r="15380" spans="3:10" x14ac:dyDescent="0.25">
      <c r="C15380" s="5">
        <v>43417.5</v>
      </c>
      <c r="D15380" s="6">
        <v>11385.9</v>
      </c>
      <c r="E15380" s="6">
        <v>11403.48</v>
      </c>
      <c r="F15380" s="6">
        <v>11369.95</v>
      </c>
      <c r="G15380" s="6">
        <v>11398.49</v>
      </c>
      <c r="H15380" s="6"/>
      <c r="I15380" s="6"/>
      <c r="J15380" s="6"/>
    </row>
    <row r="15381" spans="3:10" x14ac:dyDescent="0.25">
      <c r="C15381" s="7">
        <v>43417.541666666664</v>
      </c>
      <c r="D15381" s="8">
        <v>11398.99</v>
      </c>
      <c r="E15381" s="8">
        <v>11419.93</v>
      </c>
      <c r="F15381" s="8">
        <v>11390.98</v>
      </c>
      <c r="G15381" s="8">
        <v>11415.74</v>
      </c>
      <c r="H15381" s="8"/>
      <c r="I15381" s="8"/>
      <c r="J15381" s="8"/>
    </row>
    <row r="15382" spans="3:10" x14ac:dyDescent="0.25">
      <c r="C15382" s="5">
        <v>43417.583333333336</v>
      </c>
      <c r="D15382" s="6">
        <v>11415.99</v>
      </c>
      <c r="E15382" s="6">
        <v>11439.88</v>
      </c>
      <c r="F15382" s="6">
        <v>11411.82</v>
      </c>
      <c r="G15382" s="6">
        <v>11412.33</v>
      </c>
      <c r="H15382" s="6"/>
      <c r="I15382" s="6"/>
      <c r="J15382" s="6"/>
    </row>
    <row r="15383" spans="3:10" x14ac:dyDescent="0.25">
      <c r="C15383" s="7">
        <v>43417.625</v>
      </c>
      <c r="D15383" s="8">
        <v>11412.33</v>
      </c>
      <c r="E15383" s="8">
        <v>11420.04</v>
      </c>
      <c r="F15383" s="8">
        <v>11371.49</v>
      </c>
      <c r="G15383" s="8">
        <v>11378.94</v>
      </c>
      <c r="H15383" s="8"/>
      <c r="I15383" s="8"/>
      <c r="J15383" s="8"/>
    </row>
    <row r="15384" spans="3:10" x14ac:dyDescent="0.25">
      <c r="C15384" s="5">
        <v>43417.666666666664</v>
      </c>
      <c r="D15384" s="6">
        <v>11378.19</v>
      </c>
      <c r="E15384" s="6">
        <v>11392.81</v>
      </c>
      <c r="F15384" s="6">
        <v>11347.74</v>
      </c>
      <c r="G15384" s="6">
        <v>11385.99</v>
      </c>
      <c r="H15384" s="6"/>
      <c r="I15384" s="6"/>
      <c r="J15384" s="6"/>
    </row>
    <row r="15385" spans="3:10" x14ac:dyDescent="0.25">
      <c r="C15385" s="7">
        <v>43417.708333333336</v>
      </c>
      <c r="D15385" s="8">
        <v>11385.73</v>
      </c>
      <c r="E15385" s="8">
        <v>11431.22</v>
      </c>
      <c r="F15385" s="8">
        <v>11352.4</v>
      </c>
      <c r="G15385" s="8">
        <v>11428.21</v>
      </c>
      <c r="H15385" s="8"/>
      <c r="I15385" s="8"/>
      <c r="J15385" s="8"/>
    </row>
    <row r="15386" spans="3:10" x14ac:dyDescent="0.25">
      <c r="C15386" s="5">
        <v>43417.75</v>
      </c>
      <c r="D15386" s="6">
        <v>11427.71</v>
      </c>
      <c r="E15386" s="6">
        <v>11496.81</v>
      </c>
      <c r="F15386" s="6">
        <v>11424.96</v>
      </c>
      <c r="G15386" s="6">
        <v>11470.76</v>
      </c>
      <c r="H15386" s="6"/>
      <c r="I15386" s="6"/>
      <c r="J15386" s="6"/>
    </row>
    <row r="15387" spans="3:10" x14ac:dyDescent="0.25">
      <c r="C15387" s="7">
        <v>43417.791666666664</v>
      </c>
      <c r="D15387" s="8">
        <v>11471.01</v>
      </c>
      <c r="E15387" s="8">
        <v>11492.27</v>
      </c>
      <c r="F15387" s="8">
        <v>11457.75</v>
      </c>
      <c r="G15387" s="8">
        <v>11462.25</v>
      </c>
      <c r="H15387" s="8"/>
      <c r="I15387" s="8"/>
      <c r="J15387" s="8"/>
    </row>
    <row r="15388" spans="3:10" x14ac:dyDescent="0.25">
      <c r="C15388" s="5">
        <v>43417.833333333336</v>
      </c>
      <c r="D15388" s="6">
        <v>11461.75</v>
      </c>
      <c r="E15388" s="6">
        <v>11476.75</v>
      </c>
      <c r="F15388" s="6">
        <v>11440.74</v>
      </c>
      <c r="G15388" s="6">
        <v>11455.99</v>
      </c>
      <c r="H15388" s="6"/>
      <c r="I15388" s="6"/>
      <c r="J15388" s="6"/>
    </row>
    <row r="15389" spans="3:10" x14ac:dyDescent="0.25">
      <c r="C15389" s="7">
        <v>43417.875</v>
      </c>
      <c r="D15389" s="8">
        <v>11457.74</v>
      </c>
      <c r="E15389" s="8">
        <v>11460.99</v>
      </c>
      <c r="F15389" s="8">
        <v>11396.71</v>
      </c>
      <c r="G15389" s="8">
        <v>11411.71</v>
      </c>
      <c r="H15389" s="8"/>
      <c r="I15389" s="8"/>
      <c r="J15389" s="8"/>
    </row>
    <row r="15390" spans="3:10" x14ac:dyDescent="0.25">
      <c r="C15390" s="5">
        <v>43417.916666666664</v>
      </c>
      <c r="D15390" s="6">
        <v>11410.71</v>
      </c>
      <c r="E15390" s="6">
        <v>11431.47</v>
      </c>
      <c r="F15390" s="6">
        <v>11392.2</v>
      </c>
      <c r="G15390" s="6">
        <v>11418.71</v>
      </c>
      <c r="H15390" s="6"/>
      <c r="I15390" s="6"/>
      <c r="J15390" s="6"/>
    </row>
    <row r="15391" spans="3:10" x14ac:dyDescent="0.25">
      <c r="C15391" s="7">
        <v>43417.958333333336</v>
      </c>
      <c r="D15391" s="8">
        <v>11431.85</v>
      </c>
      <c r="E15391" s="8">
        <v>11450.22</v>
      </c>
      <c r="F15391" s="8">
        <v>11431.33</v>
      </c>
      <c r="G15391" s="8">
        <v>11441.31</v>
      </c>
      <c r="H15391" s="8"/>
      <c r="I15391" s="8"/>
      <c r="J15391" s="8"/>
    </row>
    <row r="15392" spans="3:10" x14ac:dyDescent="0.25">
      <c r="C15392" s="5">
        <v>43418.041666666664</v>
      </c>
      <c r="D15392" s="6">
        <v>11448.12</v>
      </c>
      <c r="E15392" s="6">
        <v>11504.05</v>
      </c>
      <c r="F15392" s="6">
        <v>11439.21</v>
      </c>
      <c r="G15392" s="6">
        <v>11473.1</v>
      </c>
      <c r="H15392" s="6"/>
      <c r="I15392" s="6"/>
      <c r="J15392" s="6"/>
    </row>
    <row r="15393" spans="3:10" x14ac:dyDescent="0.25">
      <c r="C15393" s="7">
        <v>43418.083333333336</v>
      </c>
      <c r="D15393" s="8">
        <v>11472.57</v>
      </c>
      <c r="E15393" s="8">
        <v>11494.51</v>
      </c>
      <c r="F15393" s="8">
        <v>11469.95</v>
      </c>
      <c r="G15393" s="8">
        <v>11477.38</v>
      </c>
      <c r="H15393" s="8"/>
      <c r="I15393" s="8"/>
      <c r="J15393" s="8"/>
    </row>
    <row r="15394" spans="3:10" x14ac:dyDescent="0.25">
      <c r="C15394" s="5">
        <v>43418.125</v>
      </c>
      <c r="D15394" s="6">
        <v>11475.84</v>
      </c>
      <c r="E15394" s="6">
        <v>11479.04</v>
      </c>
      <c r="F15394" s="6">
        <v>11452.93</v>
      </c>
      <c r="G15394" s="6">
        <v>11455.02</v>
      </c>
      <c r="H15394" s="6"/>
      <c r="I15394" s="6"/>
      <c r="J15394" s="6"/>
    </row>
    <row r="15395" spans="3:10" x14ac:dyDescent="0.25">
      <c r="C15395" s="7">
        <v>43418.166666666664</v>
      </c>
      <c r="D15395" s="8">
        <v>11453.98</v>
      </c>
      <c r="E15395" s="8">
        <v>11461.31</v>
      </c>
      <c r="F15395" s="8">
        <v>11420.48</v>
      </c>
      <c r="G15395" s="8">
        <v>11447.94</v>
      </c>
      <c r="H15395" s="8"/>
      <c r="I15395" s="8"/>
      <c r="J15395" s="8"/>
    </row>
    <row r="15396" spans="3:10" x14ac:dyDescent="0.25">
      <c r="C15396" s="5">
        <v>43418.208333333336</v>
      </c>
      <c r="D15396" s="6">
        <v>11447.91</v>
      </c>
      <c r="E15396" s="6">
        <v>11460.47</v>
      </c>
      <c r="F15396" s="6">
        <v>11439.55</v>
      </c>
      <c r="G15396" s="6">
        <v>11454.17</v>
      </c>
      <c r="H15396" s="6"/>
      <c r="I15396" s="6"/>
      <c r="J15396" s="6"/>
    </row>
    <row r="15397" spans="3:10" x14ac:dyDescent="0.25">
      <c r="C15397" s="7">
        <v>43418.25</v>
      </c>
      <c r="D15397" s="8">
        <v>11454.7</v>
      </c>
      <c r="E15397" s="8">
        <v>11455.22</v>
      </c>
      <c r="F15397" s="8">
        <v>11431.11</v>
      </c>
      <c r="G15397" s="8">
        <v>11432.16</v>
      </c>
      <c r="H15397" s="8"/>
      <c r="I15397" s="8"/>
      <c r="J15397" s="8"/>
    </row>
    <row r="15398" spans="3:10" x14ac:dyDescent="0.25">
      <c r="C15398" s="5">
        <v>43418.291666666664</v>
      </c>
      <c r="D15398" s="6">
        <v>11431.11</v>
      </c>
      <c r="E15398" s="6">
        <v>11451.43</v>
      </c>
      <c r="F15398" s="6">
        <v>11424.99</v>
      </c>
      <c r="G15398" s="6">
        <v>11435.95</v>
      </c>
      <c r="H15398" s="6"/>
      <c r="I15398" s="6"/>
      <c r="J15398" s="6"/>
    </row>
    <row r="15399" spans="3:10" x14ac:dyDescent="0.25">
      <c r="C15399" s="7">
        <v>43418.333333333336</v>
      </c>
      <c r="D15399" s="8">
        <v>11436.47</v>
      </c>
      <c r="E15399" s="8">
        <v>11443.11</v>
      </c>
      <c r="F15399" s="8">
        <v>11430.72</v>
      </c>
      <c r="G15399" s="8">
        <v>11434.11</v>
      </c>
      <c r="H15399" s="8"/>
      <c r="I15399" s="8"/>
      <c r="J15399" s="8"/>
    </row>
    <row r="15400" spans="3:10" x14ac:dyDescent="0.25">
      <c r="C15400" s="5">
        <v>43418.375</v>
      </c>
      <c r="D15400" s="6">
        <v>11431.39</v>
      </c>
      <c r="E15400" s="6">
        <v>11432.89</v>
      </c>
      <c r="F15400" s="6">
        <v>11394.11</v>
      </c>
      <c r="G15400" s="6">
        <v>11413.64</v>
      </c>
      <c r="H15400" s="6"/>
      <c r="I15400" s="6"/>
      <c r="J15400" s="6"/>
    </row>
    <row r="15401" spans="3:10" x14ac:dyDescent="0.25">
      <c r="C15401" s="7">
        <v>43418.416666666664</v>
      </c>
      <c r="D15401" s="8">
        <v>11412.64</v>
      </c>
      <c r="E15401" s="8">
        <v>11417.15</v>
      </c>
      <c r="F15401" s="8">
        <v>11317.3</v>
      </c>
      <c r="G15401" s="8">
        <v>11318.8</v>
      </c>
      <c r="H15401" s="8"/>
      <c r="I15401" s="8"/>
      <c r="J15401" s="8"/>
    </row>
    <row r="15402" spans="3:10" x14ac:dyDescent="0.25">
      <c r="C15402" s="5">
        <v>43418.458333333336</v>
      </c>
      <c r="D15402" s="6">
        <v>11319.3</v>
      </c>
      <c r="E15402" s="6">
        <v>11394.09</v>
      </c>
      <c r="F15402" s="6">
        <v>11313.95</v>
      </c>
      <c r="G15402" s="6">
        <v>11387.86</v>
      </c>
      <c r="H15402" s="6"/>
      <c r="I15402" s="6"/>
      <c r="J15402" s="6"/>
    </row>
    <row r="15403" spans="3:10" x14ac:dyDescent="0.25">
      <c r="C15403" s="7">
        <v>43418.5</v>
      </c>
      <c r="D15403" s="8">
        <v>11388.86</v>
      </c>
      <c r="E15403" s="8">
        <v>11430.15</v>
      </c>
      <c r="F15403" s="8">
        <v>11385.12</v>
      </c>
      <c r="G15403" s="8">
        <v>11428.8</v>
      </c>
      <c r="H15403" s="8"/>
      <c r="I15403" s="8"/>
      <c r="J15403" s="8"/>
    </row>
    <row r="15404" spans="3:10" x14ac:dyDescent="0.25">
      <c r="C15404" s="5">
        <v>43418.541666666664</v>
      </c>
      <c r="D15404" s="6">
        <v>11428.79</v>
      </c>
      <c r="E15404" s="6">
        <v>11441.86</v>
      </c>
      <c r="F15404" s="6">
        <v>11404.37</v>
      </c>
      <c r="G15404" s="6">
        <v>11418.52</v>
      </c>
      <c r="H15404" s="6"/>
      <c r="I15404" s="6"/>
      <c r="J15404" s="6"/>
    </row>
    <row r="15405" spans="3:10" x14ac:dyDescent="0.25">
      <c r="C15405" s="7">
        <v>43418.583333333336</v>
      </c>
      <c r="D15405" s="8">
        <v>11419.02</v>
      </c>
      <c r="E15405" s="8">
        <v>11474.13</v>
      </c>
      <c r="F15405" s="8">
        <v>11418.52</v>
      </c>
      <c r="G15405" s="8">
        <v>11463.22</v>
      </c>
      <c r="H15405" s="8"/>
      <c r="I15405" s="8"/>
      <c r="J15405" s="8"/>
    </row>
    <row r="15406" spans="3:10" x14ac:dyDescent="0.25">
      <c r="C15406" s="5">
        <v>43418.625</v>
      </c>
      <c r="D15406" s="6">
        <v>11463.23</v>
      </c>
      <c r="E15406" s="6">
        <v>11567.61</v>
      </c>
      <c r="F15406" s="6">
        <v>11459.13</v>
      </c>
      <c r="G15406" s="6">
        <v>11555.89</v>
      </c>
      <c r="H15406" s="6"/>
      <c r="I15406" s="6"/>
      <c r="J15406" s="6"/>
    </row>
    <row r="15407" spans="3:10" x14ac:dyDescent="0.25">
      <c r="C15407" s="7">
        <v>43418.666666666664</v>
      </c>
      <c r="D15407" s="8">
        <v>11555.89</v>
      </c>
      <c r="E15407" s="8">
        <v>11564.62</v>
      </c>
      <c r="F15407" s="8">
        <v>11469.33</v>
      </c>
      <c r="G15407" s="8">
        <v>11475.1</v>
      </c>
      <c r="H15407" s="8"/>
      <c r="I15407" s="8"/>
      <c r="J15407" s="8"/>
    </row>
    <row r="15408" spans="3:10" x14ac:dyDescent="0.25">
      <c r="C15408" s="5">
        <v>43418.708333333336</v>
      </c>
      <c r="D15408" s="6">
        <v>11476.09</v>
      </c>
      <c r="E15408" s="6">
        <v>11486.64</v>
      </c>
      <c r="F15408" s="6">
        <v>11442.42</v>
      </c>
      <c r="G15408" s="6">
        <v>11448.31</v>
      </c>
      <c r="H15408" s="6"/>
      <c r="I15408" s="6"/>
      <c r="J15408" s="6"/>
    </row>
    <row r="15409" spans="3:10" x14ac:dyDescent="0.25">
      <c r="C15409" s="7">
        <v>43418.75</v>
      </c>
      <c r="D15409" s="8">
        <v>11447.31</v>
      </c>
      <c r="E15409" s="8">
        <v>11449.81</v>
      </c>
      <c r="F15409" s="8">
        <v>11389.8</v>
      </c>
      <c r="G15409" s="8">
        <v>11414.71</v>
      </c>
      <c r="H15409" s="8"/>
      <c r="I15409" s="8"/>
      <c r="J15409" s="8"/>
    </row>
    <row r="15410" spans="3:10" x14ac:dyDescent="0.25">
      <c r="C15410" s="5">
        <v>43418.791666666664</v>
      </c>
      <c r="D15410" s="6">
        <v>11416.21</v>
      </c>
      <c r="E15410" s="6">
        <v>11445.72</v>
      </c>
      <c r="F15410" s="6">
        <v>11398.44</v>
      </c>
      <c r="G15410" s="6">
        <v>11407.19</v>
      </c>
      <c r="H15410" s="6"/>
      <c r="I15410" s="6"/>
      <c r="J15410" s="6"/>
    </row>
    <row r="15411" spans="3:10" x14ac:dyDescent="0.25">
      <c r="C15411" s="7">
        <v>43418.833333333336</v>
      </c>
      <c r="D15411" s="8">
        <v>11406.44</v>
      </c>
      <c r="E15411" s="8">
        <v>11423.95</v>
      </c>
      <c r="F15411" s="8">
        <v>11358.9</v>
      </c>
      <c r="G15411" s="8">
        <v>11375.41</v>
      </c>
      <c r="H15411" s="8"/>
      <c r="I15411" s="8"/>
      <c r="J15411" s="8"/>
    </row>
    <row r="15412" spans="3:10" x14ac:dyDescent="0.25">
      <c r="C15412" s="5">
        <v>43418.875</v>
      </c>
      <c r="D15412" s="6">
        <v>11375.91</v>
      </c>
      <c r="E15412" s="6">
        <v>11441.95</v>
      </c>
      <c r="F15412" s="6">
        <v>11352.39</v>
      </c>
      <c r="G15412" s="6">
        <v>11436.94</v>
      </c>
      <c r="H15412" s="6"/>
      <c r="I15412" s="6"/>
      <c r="J15412" s="6"/>
    </row>
    <row r="15413" spans="3:10" x14ac:dyDescent="0.25">
      <c r="C15413" s="7">
        <v>43418.916666666664</v>
      </c>
      <c r="D15413" s="8">
        <v>11437.19</v>
      </c>
      <c r="E15413" s="8">
        <v>11475.47</v>
      </c>
      <c r="F15413" s="8">
        <v>11397.66</v>
      </c>
      <c r="G15413" s="8">
        <v>11408.42</v>
      </c>
      <c r="H15413" s="8"/>
      <c r="I15413" s="8"/>
      <c r="J15413" s="8"/>
    </row>
    <row r="15414" spans="3:10" x14ac:dyDescent="0.25">
      <c r="C15414" s="5">
        <v>43418.958333333336</v>
      </c>
      <c r="D15414" s="6">
        <v>11390.93</v>
      </c>
      <c r="E15414" s="6">
        <v>11410.97</v>
      </c>
      <c r="F15414" s="6">
        <v>11376.22</v>
      </c>
      <c r="G15414" s="6">
        <v>11398.81</v>
      </c>
      <c r="H15414" s="6"/>
      <c r="I15414" s="6"/>
      <c r="J15414" s="6"/>
    </row>
    <row r="15415" spans="3:10" x14ac:dyDescent="0.25">
      <c r="C15415" s="7">
        <v>43419.041666666664</v>
      </c>
      <c r="D15415" s="8">
        <v>11400.91</v>
      </c>
      <c r="E15415" s="8">
        <v>11431.26</v>
      </c>
      <c r="F15415" s="8">
        <v>11376.03</v>
      </c>
      <c r="G15415" s="8">
        <v>11382.83</v>
      </c>
      <c r="H15415" s="8"/>
      <c r="I15415" s="8"/>
      <c r="J15415" s="8"/>
    </row>
    <row r="15416" spans="3:10" x14ac:dyDescent="0.25">
      <c r="C15416" s="5">
        <v>43419.083333333336</v>
      </c>
      <c r="D15416" s="6">
        <v>11382.31</v>
      </c>
      <c r="E15416" s="6">
        <v>11419.95</v>
      </c>
      <c r="F15416" s="6">
        <v>11363.32</v>
      </c>
      <c r="G15416" s="6">
        <v>11415.72</v>
      </c>
      <c r="H15416" s="6"/>
      <c r="I15416" s="6"/>
      <c r="J15416" s="6"/>
    </row>
    <row r="15417" spans="3:10" x14ac:dyDescent="0.25">
      <c r="C15417" s="7">
        <v>43419.125</v>
      </c>
      <c r="D15417" s="8">
        <v>11416.78</v>
      </c>
      <c r="E15417" s="8">
        <v>11419.02</v>
      </c>
      <c r="F15417" s="8">
        <v>11350.67</v>
      </c>
      <c r="G15417" s="8">
        <v>11364.64</v>
      </c>
      <c r="H15417" s="8"/>
      <c r="I15417" s="8"/>
      <c r="J15417" s="8"/>
    </row>
    <row r="15418" spans="3:10" x14ac:dyDescent="0.25">
      <c r="C15418" s="5">
        <v>43419.166666666664</v>
      </c>
      <c r="D15418" s="6">
        <v>11365.69</v>
      </c>
      <c r="E15418" s="6">
        <v>11410.34</v>
      </c>
      <c r="F15418" s="6">
        <v>11362.56</v>
      </c>
      <c r="G15418" s="6">
        <v>11375.63</v>
      </c>
      <c r="H15418" s="6"/>
      <c r="I15418" s="6"/>
      <c r="J15418" s="6"/>
    </row>
    <row r="15419" spans="3:10" x14ac:dyDescent="0.25">
      <c r="C15419" s="7">
        <v>43419.208333333336</v>
      </c>
      <c r="D15419" s="8">
        <v>11374.58</v>
      </c>
      <c r="E15419" s="8">
        <v>11385.78</v>
      </c>
      <c r="F15419" s="8">
        <v>11364.05</v>
      </c>
      <c r="G15419" s="8">
        <v>11376.73</v>
      </c>
      <c r="H15419" s="8"/>
      <c r="I15419" s="8"/>
      <c r="J15419" s="8"/>
    </row>
    <row r="15420" spans="3:10" x14ac:dyDescent="0.25">
      <c r="C15420" s="5">
        <v>43419.25</v>
      </c>
      <c r="D15420" s="6">
        <v>11375.68</v>
      </c>
      <c r="E15420" s="6">
        <v>11381.83</v>
      </c>
      <c r="F15420" s="6">
        <v>11360.9</v>
      </c>
      <c r="G15420" s="6">
        <v>11381.72</v>
      </c>
      <c r="H15420" s="6"/>
      <c r="I15420" s="6"/>
      <c r="J15420" s="6"/>
    </row>
    <row r="15421" spans="3:10" x14ac:dyDescent="0.25">
      <c r="C15421" s="7">
        <v>43419.291666666664</v>
      </c>
      <c r="D15421" s="8">
        <v>11382.78</v>
      </c>
      <c r="E15421" s="8">
        <v>11411.2</v>
      </c>
      <c r="F15421" s="8">
        <v>11377.52</v>
      </c>
      <c r="G15421" s="8">
        <v>11410.14</v>
      </c>
      <c r="H15421" s="8"/>
      <c r="I15421" s="8"/>
      <c r="J15421" s="8"/>
    </row>
    <row r="15422" spans="3:10" x14ac:dyDescent="0.25">
      <c r="C15422" s="5">
        <v>43419.333333333336</v>
      </c>
      <c r="D15422" s="6">
        <v>11409.09</v>
      </c>
      <c r="E15422" s="6">
        <v>11436.96</v>
      </c>
      <c r="F15422" s="6">
        <v>11405.94</v>
      </c>
      <c r="G15422" s="6">
        <v>11433.01</v>
      </c>
      <c r="H15422" s="6"/>
      <c r="I15422" s="6"/>
      <c r="J15422" s="6"/>
    </row>
    <row r="15423" spans="3:10" x14ac:dyDescent="0.25">
      <c r="C15423" s="7">
        <v>43419.375</v>
      </c>
      <c r="D15423" s="8">
        <v>11442.81</v>
      </c>
      <c r="E15423" s="8">
        <v>11490.23</v>
      </c>
      <c r="F15423" s="8">
        <v>11442.81</v>
      </c>
      <c r="G15423" s="8">
        <v>11462.11</v>
      </c>
      <c r="H15423" s="8"/>
      <c r="I15423" s="8"/>
      <c r="J15423" s="8"/>
    </row>
    <row r="15424" spans="3:10" x14ac:dyDescent="0.25">
      <c r="C15424" s="5">
        <v>43419.416666666664</v>
      </c>
      <c r="D15424" s="6">
        <v>11461.39</v>
      </c>
      <c r="E15424" s="6">
        <v>11501.71</v>
      </c>
      <c r="F15424" s="6">
        <v>11421.68</v>
      </c>
      <c r="G15424" s="6">
        <v>11431.68</v>
      </c>
      <c r="H15424" s="6"/>
      <c r="I15424" s="6"/>
      <c r="J15424" s="6"/>
    </row>
    <row r="15425" spans="3:10" x14ac:dyDescent="0.25">
      <c r="C15425" s="7">
        <v>43419.458333333336</v>
      </c>
      <c r="D15425" s="8">
        <v>11431.43</v>
      </c>
      <c r="E15425" s="8">
        <v>11458.65</v>
      </c>
      <c r="F15425" s="8">
        <v>11397.33</v>
      </c>
      <c r="G15425" s="8">
        <v>11407.46</v>
      </c>
      <c r="H15425" s="8"/>
      <c r="I15425" s="8"/>
      <c r="J15425" s="8"/>
    </row>
    <row r="15426" spans="3:10" x14ac:dyDescent="0.25">
      <c r="C15426" s="5">
        <v>43419.5</v>
      </c>
      <c r="D15426" s="6">
        <v>11406.71</v>
      </c>
      <c r="E15426" s="6">
        <v>11422.83</v>
      </c>
      <c r="F15426" s="6">
        <v>11374.73</v>
      </c>
      <c r="G15426" s="6">
        <v>11409.18</v>
      </c>
      <c r="H15426" s="6"/>
      <c r="I15426" s="6"/>
      <c r="J15426" s="6"/>
    </row>
    <row r="15427" spans="3:10" x14ac:dyDescent="0.25">
      <c r="C15427" s="7">
        <v>43419.541666666664</v>
      </c>
      <c r="D15427" s="8">
        <v>11408.67</v>
      </c>
      <c r="E15427" s="8">
        <v>11438.29</v>
      </c>
      <c r="F15427" s="8">
        <v>11395.72</v>
      </c>
      <c r="G15427" s="8">
        <v>11402.08</v>
      </c>
      <c r="H15427" s="8"/>
      <c r="I15427" s="8"/>
      <c r="J15427" s="8"/>
    </row>
    <row r="15428" spans="3:10" x14ac:dyDescent="0.25">
      <c r="C15428" s="5">
        <v>43419.583333333336</v>
      </c>
      <c r="D15428" s="6">
        <v>11403.08</v>
      </c>
      <c r="E15428" s="6">
        <v>11442.79</v>
      </c>
      <c r="F15428" s="6">
        <v>11403.08</v>
      </c>
      <c r="G15428" s="6">
        <v>11429.87</v>
      </c>
      <c r="H15428" s="6"/>
      <c r="I15428" s="6"/>
      <c r="J15428" s="6"/>
    </row>
    <row r="15429" spans="3:10" x14ac:dyDescent="0.25">
      <c r="C15429" s="7">
        <v>43419.625</v>
      </c>
      <c r="D15429" s="8">
        <v>11429.87</v>
      </c>
      <c r="E15429" s="8">
        <v>11442.96</v>
      </c>
      <c r="F15429" s="8">
        <v>11371.23</v>
      </c>
      <c r="G15429" s="8">
        <v>11378.74</v>
      </c>
      <c r="H15429" s="8"/>
      <c r="I15429" s="8"/>
      <c r="J15429" s="8"/>
    </row>
    <row r="15430" spans="3:10" x14ac:dyDescent="0.25">
      <c r="C15430" s="5">
        <v>43419.666666666664</v>
      </c>
      <c r="D15430" s="6">
        <v>11377</v>
      </c>
      <c r="E15430" s="6">
        <v>11385.24</v>
      </c>
      <c r="F15430" s="6">
        <v>11324.31</v>
      </c>
      <c r="G15430" s="6">
        <v>11357.79</v>
      </c>
      <c r="H15430" s="6"/>
      <c r="I15430" s="6"/>
      <c r="J15430" s="6"/>
    </row>
    <row r="15431" spans="3:10" x14ac:dyDescent="0.25">
      <c r="C15431" s="7">
        <v>43419.708333333336</v>
      </c>
      <c r="D15431" s="8">
        <v>11357.8</v>
      </c>
      <c r="E15431" s="8">
        <v>11372.99</v>
      </c>
      <c r="F15431" s="8">
        <v>11251.99</v>
      </c>
      <c r="G15431" s="8">
        <v>11302.39</v>
      </c>
      <c r="H15431" s="8"/>
      <c r="I15431" s="8"/>
      <c r="J15431" s="8"/>
    </row>
    <row r="15432" spans="3:10" x14ac:dyDescent="0.25">
      <c r="C15432" s="5">
        <v>43419.75</v>
      </c>
      <c r="D15432" s="6">
        <v>11303.89</v>
      </c>
      <c r="E15432" s="6">
        <v>11390.92</v>
      </c>
      <c r="F15432" s="6">
        <v>11290.84</v>
      </c>
      <c r="G15432" s="6">
        <v>11376.02</v>
      </c>
      <c r="H15432" s="6"/>
      <c r="I15432" s="6"/>
      <c r="J15432" s="6"/>
    </row>
    <row r="15433" spans="3:10" x14ac:dyDescent="0.25">
      <c r="C15433" s="7">
        <v>43419.791666666664</v>
      </c>
      <c r="D15433" s="8">
        <v>11376.52</v>
      </c>
      <c r="E15433" s="8">
        <v>11396.88</v>
      </c>
      <c r="F15433" s="8">
        <v>11356.35</v>
      </c>
      <c r="G15433" s="8">
        <v>11358.85</v>
      </c>
      <c r="H15433" s="8"/>
      <c r="I15433" s="8"/>
      <c r="J15433" s="8"/>
    </row>
    <row r="15434" spans="3:10" x14ac:dyDescent="0.25">
      <c r="C15434" s="5">
        <v>43419.833333333336</v>
      </c>
      <c r="D15434" s="6">
        <v>11359.35</v>
      </c>
      <c r="E15434" s="6">
        <v>11435.89</v>
      </c>
      <c r="F15434" s="6">
        <v>11345.59</v>
      </c>
      <c r="G15434" s="6">
        <v>11428.38</v>
      </c>
      <c r="H15434" s="6"/>
      <c r="I15434" s="6"/>
      <c r="J15434" s="6"/>
    </row>
    <row r="15435" spans="3:10" x14ac:dyDescent="0.25">
      <c r="C15435" s="7">
        <v>43419.875</v>
      </c>
      <c r="D15435" s="8">
        <v>11428.88</v>
      </c>
      <c r="E15435" s="8">
        <v>11452.14</v>
      </c>
      <c r="F15435" s="8">
        <v>11419.37</v>
      </c>
      <c r="G15435" s="8">
        <v>11433.38</v>
      </c>
      <c r="H15435" s="8"/>
      <c r="I15435" s="8"/>
      <c r="J15435" s="8"/>
    </row>
    <row r="15436" spans="3:10" x14ac:dyDescent="0.25">
      <c r="C15436" s="5">
        <v>43419.916666666664</v>
      </c>
      <c r="D15436" s="6">
        <v>11433.88</v>
      </c>
      <c r="E15436" s="6">
        <v>11446.88</v>
      </c>
      <c r="F15436" s="6">
        <v>11395.6</v>
      </c>
      <c r="G15436" s="6">
        <v>11441.62</v>
      </c>
      <c r="H15436" s="6"/>
      <c r="I15436" s="6"/>
      <c r="J15436" s="6"/>
    </row>
    <row r="15437" spans="3:10" x14ac:dyDescent="0.25">
      <c r="C15437" s="7">
        <v>43419.958333333336</v>
      </c>
      <c r="D15437" s="8">
        <v>11456.27</v>
      </c>
      <c r="E15437" s="8">
        <v>11464.7</v>
      </c>
      <c r="F15437" s="8">
        <v>11440.54</v>
      </c>
      <c r="G15437" s="8">
        <v>11454.21</v>
      </c>
      <c r="H15437" s="8"/>
      <c r="I15437" s="8"/>
      <c r="J15437" s="8"/>
    </row>
    <row r="15438" spans="3:10" x14ac:dyDescent="0.25">
      <c r="C15438" s="5">
        <v>43420.041666666664</v>
      </c>
      <c r="D15438" s="6">
        <v>11450.01</v>
      </c>
      <c r="E15438" s="6">
        <v>11450.01</v>
      </c>
      <c r="F15438" s="6">
        <v>11419.3</v>
      </c>
      <c r="G15438" s="6">
        <v>11422.45</v>
      </c>
      <c r="H15438" s="6"/>
      <c r="I15438" s="6"/>
      <c r="J15438" s="6"/>
    </row>
    <row r="15439" spans="3:10" x14ac:dyDescent="0.25">
      <c r="C15439" s="7">
        <v>43420.083333333336</v>
      </c>
      <c r="D15439" s="8">
        <v>11423.49</v>
      </c>
      <c r="E15439" s="8">
        <v>11444.81</v>
      </c>
      <c r="F15439" s="8">
        <v>11418.25</v>
      </c>
      <c r="G15439" s="8">
        <v>11436.97</v>
      </c>
      <c r="H15439" s="8"/>
      <c r="I15439" s="8"/>
      <c r="J15439" s="8"/>
    </row>
    <row r="15440" spans="3:10" x14ac:dyDescent="0.25">
      <c r="C15440" s="5">
        <v>43420.125</v>
      </c>
      <c r="D15440" s="6">
        <v>11436.69</v>
      </c>
      <c r="E15440" s="6">
        <v>11438.83</v>
      </c>
      <c r="F15440" s="6">
        <v>11406.02</v>
      </c>
      <c r="G15440" s="6">
        <v>11425.1</v>
      </c>
      <c r="H15440" s="6"/>
      <c r="I15440" s="6"/>
      <c r="J15440" s="6"/>
    </row>
    <row r="15441" spans="3:10" x14ac:dyDescent="0.25">
      <c r="C15441" s="7">
        <v>43420.166666666664</v>
      </c>
      <c r="D15441" s="8">
        <v>11426.14</v>
      </c>
      <c r="E15441" s="8">
        <v>11428.24</v>
      </c>
      <c r="F15441" s="8">
        <v>11410.56</v>
      </c>
      <c r="G15441" s="8">
        <v>11415.8</v>
      </c>
      <c r="H15441" s="8"/>
      <c r="I15441" s="8"/>
      <c r="J15441" s="8"/>
    </row>
    <row r="15442" spans="3:10" x14ac:dyDescent="0.25">
      <c r="C15442" s="5">
        <v>43420.208333333336</v>
      </c>
      <c r="D15442" s="6">
        <v>11414.75</v>
      </c>
      <c r="E15442" s="6">
        <v>11437</v>
      </c>
      <c r="F15442" s="6">
        <v>11411.2</v>
      </c>
      <c r="G15442" s="6">
        <v>11435.9</v>
      </c>
      <c r="H15442" s="6"/>
      <c r="I15442" s="6"/>
      <c r="J15442" s="6"/>
    </row>
    <row r="15443" spans="3:10" x14ac:dyDescent="0.25">
      <c r="C15443" s="7">
        <v>43420.25</v>
      </c>
      <c r="D15443" s="8">
        <v>11434.85</v>
      </c>
      <c r="E15443" s="8">
        <v>11441.18</v>
      </c>
      <c r="F15443" s="8">
        <v>11427.06</v>
      </c>
      <c r="G15443" s="8">
        <v>11435.94</v>
      </c>
      <c r="H15443" s="8"/>
      <c r="I15443" s="8"/>
      <c r="J15443" s="8"/>
    </row>
    <row r="15444" spans="3:10" x14ac:dyDescent="0.25">
      <c r="C15444" s="5">
        <v>43420.291666666664</v>
      </c>
      <c r="D15444" s="6">
        <v>11436.99</v>
      </c>
      <c r="E15444" s="6">
        <v>11440.63</v>
      </c>
      <c r="F15444" s="6">
        <v>11410.74</v>
      </c>
      <c r="G15444" s="6">
        <v>11411.79</v>
      </c>
      <c r="H15444" s="6"/>
      <c r="I15444" s="6"/>
      <c r="J15444" s="6"/>
    </row>
    <row r="15445" spans="3:10" x14ac:dyDescent="0.25">
      <c r="C15445" s="7">
        <v>43420.333333333336</v>
      </c>
      <c r="D15445" s="8">
        <v>11410.74</v>
      </c>
      <c r="E15445" s="8">
        <v>11412.93</v>
      </c>
      <c r="F15445" s="8">
        <v>11396.06</v>
      </c>
      <c r="G15445" s="8">
        <v>11411.43</v>
      </c>
      <c r="H15445" s="8"/>
      <c r="I15445" s="8"/>
      <c r="J15445" s="8"/>
    </row>
    <row r="15446" spans="3:10" x14ac:dyDescent="0.25">
      <c r="C15446" s="5">
        <v>43420.375</v>
      </c>
      <c r="D15446" s="6">
        <v>11415.43</v>
      </c>
      <c r="E15446" s="6">
        <v>11420.47</v>
      </c>
      <c r="F15446" s="6">
        <v>11394.96</v>
      </c>
      <c r="G15446" s="6">
        <v>11419.48</v>
      </c>
      <c r="H15446" s="6"/>
      <c r="I15446" s="6"/>
      <c r="J15446" s="6"/>
    </row>
    <row r="15447" spans="3:10" x14ac:dyDescent="0.25">
      <c r="C15447" s="7">
        <v>43420.416666666664</v>
      </c>
      <c r="D15447" s="8">
        <v>11422.26</v>
      </c>
      <c r="E15447" s="8">
        <v>11448.16</v>
      </c>
      <c r="F15447" s="8">
        <v>11402.33</v>
      </c>
      <c r="G15447" s="8">
        <v>11407.11</v>
      </c>
      <c r="H15447" s="8"/>
      <c r="I15447" s="8"/>
      <c r="J15447" s="8"/>
    </row>
    <row r="15448" spans="3:10" x14ac:dyDescent="0.25">
      <c r="C15448" s="5">
        <v>43420.458333333336</v>
      </c>
      <c r="D15448" s="6">
        <v>11406.86</v>
      </c>
      <c r="E15448" s="6">
        <v>11428.05</v>
      </c>
      <c r="F15448" s="6">
        <v>11387.21</v>
      </c>
      <c r="G15448" s="6">
        <v>11412.45</v>
      </c>
      <c r="H15448" s="6"/>
      <c r="I15448" s="6"/>
      <c r="J15448" s="6"/>
    </row>
    <row r="15449" spans="3:10" x14ac:dyDescent="0.25">
      <c r="C15449" s="7">
        <v>43420.5</v>
      </c>
      <c r="D15449" s="8">
        <v>11411.45</v>
      </c>
      <c r="E15449" s="8">
        <v>11417.85</v>
      </c>
      <c r="F15449" s="8">
        <v>11355</v>
      </c>
      <c r="G15449" s="8">
        <v>11368.6</v>
      </c>
      <c r="H15449" s="8"/>
      <c r="I15449" s="8"/>
      <c r="J15449" s="8"/>
    </row>
    <row r="15450" spans="3:10" x14ac:dyDescent="0.25">
      <c r="C15450" s="5">
        <v>43420.541666666664</v>
      </c>
      <c r="D15450" s="6">
        <v>11368.1</v>
      </c>
      <c r="E15450" s="6">
        <v>11377.63</v>
      </c>
      <c r="F15450" s="6">
        <v>11347.58</v>
      </c>
      <c r="G15450" s="6">
        <v>11366.36</v>
      </c>
      <c r="H15450" s="6"/>
      <c r="I15450" s="6"/>
      <c r="J15450" s="6"/>
    </row>
    <row r="15451" spans="3:10" x14ac:dyDescent="0.25">
      <c r="C15451" s="7">
        <v>43420.583333333336</v>
      </c>
      <c r="D15451" s="8">
        <v>11364.86</v>
      </c>
      <c r="E15451" s="8">
        <v>11368.41</v>
      </c>
      <c r="F15451" s="8">
        <v>11301.77</v>
      </c>
      <c r="G15451" s="8">
        <v>11314.8</v>
      </c>
      <c r="H15451" s="8"/>
      <c r="I15451" s="8"/>
      <c r="J15451" s="8"/>
    </row>
    <row r="15452" spans="3:10" x14ac:dyDescent="0.25">
      <c r="C15452" s="5">
        <v>43420.625</v>
      </c>
      <c r="D15452" s="6">
        <v>11315.31</v>
      </c>
      <c r="E15452" s="6">
        <v>11324.22</v>
      </c>
      <c r="F15452" s="6">
        <v>11230.86</v>
      </c>
      <c r="G15452" s="6">
        <v>11273.98</v>
      </c>
      <c r="H15452" s="6"/>
      <c r="I15452" s="6"/>
      <c r="J15452" s="6"/>
    </row>
    <row r="15453" spans="3:10" x14ac:dyDescent="0.25">
      <c r="C15453" s="7">
        <v>43420.666666666664</v>
      </c>
      <c r="D15453" s="8">
        <v>11274.48</v>
      </c>
      <c r="E15453" s="8">
        <v>11329.64</v>
      </c>
      <c r="F15453" s="8">
        <v>11239.09</v>
      </c>
      <c r="G15453" s="8">
        <v>11322.61</v>
      </c>
      <c r="H15453" s="8"/>
      <c r="I15453" s="8"/>
      <c r="J15453" s="8"/>
    </row>
    <row r="15454" spans="3:10" x14ac:dyDescent="0.25">
      <c r="C15454" s="5">
        <v>43420.708333333336</v>
      </c>
      <c r="D15454" s="6">
        <v>11320.36</v>
      </c>
      <c r="E15454" s="6">
        <v>11402.66</v>
      </c>
      <c r="F15454" s="6">
        <v>11316.21</v>
      </c>
      <c r="G15454" s="6">
        <v>11368.42</v>
      </c>
      <c r="H15454" s="6"/>
      <c r="I15454" s="6"/>
      <c r="J15454" s="6"/>
    </row>
    <row r="15455" spans="3:10" x14ac:dyDescent="0.25">
      <c r="C15455" s="7">
        <v>43420.75</v>
      </c>
      <c r="D15455" s="8">
        <v>11370.67</v>
      </c>
      <c r="E15455" s="8">
        <v>11375.66</v>
      </c>
      <c r="F15455" s="8">
        <v>11309.52</v>
      </c>
      <c r="G15455" s="8">
        <v>11326.08</v>
      </c>
      <c r="H15455" s="8"/>
      <c r="I15455" s="8"/>
      <c r="J15455" s="8"/>
    </row>
    <row r="15456" spans="3:10" x14ac:dyDescent="0.25">
      <c r="C15456" s="5">
        <v>43420.791666666664</v>
      </c>
      <c r="D15456" s="6">
        <v>11325.83</v>
      </c>
      <c r="E15456" s="6">
        <v>11392.35</v>
      </c>
      <c r="F15456" s="6">
        <v>11316.57</v>
      </c>
      <c r="G15456" s="6">
        <v>11383.6</v>
      </c>
      <c r="H15456" s="6"/>
      <c r="I15456" s="6"/>
      <c r="J15456" s="6"/>
    </row>
    <row r="15457" spans="3:10" x14ac:dyDescent="0.25">
      <c r="C15457" s="7">
        <v>43420.833333333336</v>
      </c>
      <c r="D15457" s="8">
        <v>11383.35</v>
      </c>
      <c r="E15457" s="8">
        <v>11389.1</v>
      </c>
      <c r="F15457" s="8">
        <v>11330.82</v>
      </c>
      <c r="G15457" s="8">
        <v>11353.33</v>
      </c>
      <c r="H15457" s="8"/>
      <c r="I15457" s="8"/>
      <c r="J15457" s="8"/>
    </row>
    <row r="15458" spans="3:10" x14ac:dyDescent="0.25">
      <c r="C15458" s="5">
        <v>43420.875</v>
      </c>
      <c r="D15458" s="6">
        <v>11353.58</v>
      </c>
      <c r="E15458" s="6">
        <v>11374.33</v>
      </c>
      <c r="F15458" s="6">
        <v>11348.07</v>
      </c>
      <c r="G15458" s="6">
        <v>11367.08</v>
      </c>
      <c r="H15458" s="6"/>
      <c r="I15458" s="6"/>
      <c r="J15458" s="6"/>
    </row>
    <row r="15459" spans="3:10" x14ac:dyDescent="0.25">
      <c r="C15459" s="7">
        <v>43420.916666666664</v>
      </c>
      <c r="D15459" s="8">
        <v>11368.33</v>
      </c>
      <c r="E15459" s="8">
        <v>11382.33</v>
      </c>
      <c r="F15459" s="8">
        <v>11358.57</v>
      </c>
      <c r="G15459" s="8">
        <v>11365.82</v>
      </c>
      <c r="H15459" s="8"/>
      <c r="I15459" s="8"/>
      <c r="J15459" s="8"/>
    </row>
    <row r="15460" spans="3:10" x14ac:dyDescent="0.25">
      <c r="C15460" s="5">
        <v>43423.041666666664</v>
      </c>
      <c r="D15460" s="6">
        <v>11346.01</v>
      </c>
      <c r="E15460" s="6">
        <v>11355.35</v>
      </c>
      <c r="F15460" s="6">
        <v>11325.59</v>
      </c>
      <c r="G15460" s="6">
        <v>11348.2</v>
      </c>
      <c r="H15460" s="6"/>
      <c r="I15460" s="6"/>
      <c r="J15460" s="6"/>
    </row>
    <row r="15461" spans="3:10" x14ac:dyDescent="0.25">
      <c r="C15461" s="7">
        <v>43423.083333333336</v>
      </c>
      <c r="D15461" s="8">
        <v>11347.16</v>
      </c>
      <c r="E15461" s="8">
        <v>11363.77</v>
      </c>
      <c r="F15461" s="8">
        <v>11344.11</v>
      </c>
      <c r="G15461" s="8">
        <v>11346.19</v>
      </c>
      <c r="H15461" s="8"/>
      <c r="I15461" s="8"/>
      <c r="J15461" s="8"/>
    </row>
    <row r="15462" spans="3:10" x14ac:dyDescent="0.25">
      <c r="C15462" s="5">
        <v>43423.125</v>
      </c>
      <c r="D15462" s="6">
        <v>11346.71</v>
      </c>
      <c r="E15462" s="6">
        <v>11353.69</v>
      </c>
      <c r="F15462" s="6">
        <v>11327.85</v>
      </c>
      <c r="G15462" s="6">
        <v>11348.53</v>
      </c>
      <c r="H15462" s="6"/>
      <c r="I15462" s="6"/>
      <c r="J15462" s="6"/>
    </row>
    <row r="15463" spans="3:10" x14ac:dyDescent="0.25">
      <c r="C15463" s="7">
        <v>43423.166666666664</v>
      </c>
      <c r="D15463" s="8">
        <v>11348.01</v>
      </c>
      <c r="E15463" s="8">
        <v>11349.57</v>
      </c>
      <c r="F15463" s="8">
        <v>11326.8</v>
      </c>
      <c r="G15463" s="8">
        <v>11334.49</v>
      </c>
      <c r="H15463" s="8"/>
      <c r="I15463" s="8"/>
      <c r="J15463" s="8"/>
    </row>
    <row r="15464" spans="3:10" x14ac:dyDescent="0.25">
      <c r="C15464" s="5">
        <v>43423.208333333336</v>
      </c>
      <c r="D15464" s="6">
        <v>11333.45</v>
      </c>
      <c r="E15464" s="6">
        <v>11347.91</v>
      </c>
      <c r="F15464" s="6">
        <v>11331.38</v>
      </c>
      <c r="G15464" s="6">
        <v>11345.83</v>
      </c>
      <c r="H15464" s="6"/>
      <c r="I15464" s="6"/>
      <c r="J15464" s="6"/>
    </row>
    <row r="15465" spans="3:10" x14ac:dyDescent="0.25">
      <c r="C15465" s="7">
        <v>43423.25</v>
      </c>
      <c r="D15465" s="8">
        <v>11344.79</v>
      </c>
      <c r="E15465" s="8">
        <v>11346.88</v>
      </c>
      <c r="F15465" s="8">
        <v>11339.1</v>
      </c>
      <c r="G15465" s="8">
        <v>11339.1</v>
      </c>
      <c r="H15465" s="8"/>
      <c r="I15465" s="8"/>
      <c r="J15465" s="8"/>
    </row>
    <row r="15466" spans="3:10" x14ac:dyDescent="0.25">
      <c r="C15466" s="5">
        <v>43423.291666666664</v>
      </c>
      <c r="D15466" s="6">
        <v>11338.07</v>
      </c>
      <c r="E15466" s="6">
        <v>11345.79</v>
      </c>
      <c r="F15466" s="6">
        <v>11338.07</v>
      </c>
      <c r="G15466" s="6">
        <v>11345.79</v>
      </c>
      <c r="H15466" s="6"/>
      <c r="I15466" s="6"/>
      <c r="J15466" s="6"/>
    </row>
    <row r="15467" spans="3:10" x14ac:dyDescent="0.25">
      <c r="C15467" s="7">
        <v>43423.333333333336</v>
      </c>
      <c r="D15467" s="8">
        <v>11344.75</v>
      </c>
      <c r="E15467" s="8">
        <v>11363.85</v>
      </c>
      <c r="F15467" s="8">
        <v>11342.69</v>
      </c>
      <c r="G15467" s="8">
        <v>11363.85</v>
      </c>
      <c r="H15467" s="8"/>
      <c r="I15467" s="8"/>
      <c r="J15467" s="8"/>
    </row>
    <row r="15468" spans="3:10" x14ac:dyDescent="0.25">
      <c r="C15468" s="5">
        <v>43423.375</v>
      </c>
      <c r="D15468" s="6">
        <v>11362.35</v>
      </c>
      <c r="E15468" s="6">
        <v>11380.16</v>
      </c>
      <c r="F15468" s="6">
        <v>11338.71</v>
      </c>
      <c r="G15468" s="6">
        <v>11371.15</v>
      </c>
      <c r="H15468" s="6"/>
      <c r="I15468" s="6"/>
      <c r="J15468" s="6"/>
    </row>
    <row r="15469" spans="3:10" x14ac:dyDescent="0.25">
      <c r="C15469" s="7">
        <v>43423.416666666664</v>
      </c>
      <c r="D15469" s="8">
        <v>11375.19</v>
      </c>
      <c r="E15469" s="8">
        <v>11420.99</v>
      </c>
      <c r="F15469" s="8">
        <v>11367.65</v>
      </c>
      <c r="G15469" s="8">
        <v>11409.46</v>
      </c>
      <c r="H15469" s="8"/>
      <c r="I15469" s="8"/>
      <c r="J15469" s="8"/>
    </row>
    <row r="15470" spans="3:10" x14ac:dyDescent="0.25">
      <c r="C15470" s="5">
        <v>43423.458333333336</v>
      </c>
      <c r="D15470" s="6">
        <v>11408.96</v>
      </c>
      <c r="E15470" s="6">
        <v>11411.46</v>
      </c>
      <c r="F15470" s="6">
        <v>11332.47</v>
      </c>
      <c r="G15470" s="6">
        <v>11349.19</v>
      </c>
      <c r="H15470" s="6"/>
      <c r="I15470" s="6"/>
      <c r="J15470" s="6"/>
    </row>
    <row r="15471" spans="3:10" x14ac:dyDescent="0.25">
      <c r="C15471" s="7">
        <v>43423.5</v>
      </c>
      <c r="D15471" s="8">
        <v>11348.69</v>
      </c>
      <c r="E15471" s="8">
        <v>11353.71</v>
      </c>
      <c r="F15471" s="8">
        <v>11325.08</v>
      </c>
      <c r="G15471" s="8">
        <v>11346.04</v>
      </c>
      <c r="H15471" s="8"/>
      <c r="I15471" s="8"/>
      <c r="J15471" s="8"/>
    </row>
    <row r="15472" spans="3:10" x14ac:dyDescent="0.25">
      <c r="C15472" s="5">
        <v>43423.541666666664</v>
      </c>
      <c r="D15472" s="6">
        <v>11346.54</v>
      </c>
      <c r="E15472" s="6">
        <v>11364.82</v>
      </c>
      <c r="F15472" s="6">
        <v>11315.08</v>
      </c>
      <c r="G15472" s="6">
        <v>11317.84</v>
      </c>
      <c r="H15472" s="6"/>
      <c r="I15472" s="6"/>
      <c r="J15472" s="6"/>
    </row>
    <row r="15473" spans="3:10" x14ac:dyDescent="0.25">
      <c r="C15473" s="7">
        <v>43423.583333333336</v>
      </c>
      <c r="D15473" s="8">
        <v>11319.33</v>
      </c>
      <c r="E15473" s="8">
        <v>11348.1</v>
      </c>
      <c r="F15473" s="8">
        <v>11300.6</v>
      </c>
      <c r="G15473" s="8">
        <v>11339.74</v>
      </c>
      <c r="H15473" s="8"/>
      <c r="I15473" s="8"/>
      <c r="J15473" s="8"/>
    </row>
    <row r="15474" spans="3:10" x14ac:dyDescent="0.25">
      <c r="C15474" s="5">
        <v>43423.625</v>
      </c>
      <c r="D15474" s="6">
        <v>11339.73</v>
      </c>
      <c r="E15474" s="6">
        <v>11357.61</v>
      </c>
      <c r="F15474" s="6">
        <v>11323.92</v>
      </c>
      <c r="G15474" s="6">
        <v>11327.21</v>
      </c>
      <c r="H15474" s="6"/>
      <c r="I15474" s="6"/>
      <c r="J15474" s="6"/>
    </row>
    <row r="15475" spans="3:10" x14ac:dyDescent="0.25">
      <c r="C15475" s="7">
        <v>43423.666666666664</v>
      </c>
      <c r="D15475" s="8">
        <v>11327.13</v>
      </c>
      <c r="E15475" s="8">
        <v>11355.37</v>
      </c>
      <c r="F15475" s="8">
        <v>11311.23</v>
      </c>
      <c r="G15475" s="8">
        <v>11321.56</v>
      </c>
      <c r="H15475" s="8"/>
      <c r="I15475" s="8"/>
      <c r="J15475" s="8"/>
    </row>
    <row r="15476" spans="3:10" x14ac:dyDescent="0.25">
      <c r="C15476" s="5">
        <v>43423.708333333336</v>
      </c>
      <c r="D15476" s="6">
        <v>11321.57</v>
      </c>
      <c r="E15476" s="6">
        <v>11321.57</v>
      </c>
      <c r="F15476" s="6">
        <v>11250.21</v>
      </c>
      <c r="G15476" s="6">
        <v>11302.56</v>
      </c>
      <c r="H15476" s="6"/>
      <c r="I15476" s="6"/>
      <c r="J15476" s="6"/>
    </row>
    <row r="15477" spans="3:10" x14ac:dyDescent="0.25">
      <c r="C15477" s="7">
        <v>43423.75</v>
      </c>
      <c r="D15477" s="8">
        <v>11300.82</v>
      </c>
      <c r="E15477" s="8">
        <v>11307.5</v>
      </c>
      <c r="F15477" s="8">
        <v>11207.75</v>
      </c>
      <c r="G15477" s="8">
        <v>11224.71</v>
      </c>
      <c r="H15477" s="8"/>
      <c r="I15477" s="8"/>
      <c r="J15477" s="8"/>
    </row>
    <row r="15478" spans="3:10" x14ac:dyDescent="0.25">
      <c r="C15478" s="5">
        <v>43423.791666666664</v>
      </c>
      <c r="D15478" s="6">
        <v>11225.21</v>
      </c>
      <c r="E15478" s="6">
        <v>11238.46</v>
      </c>
      <c r="F15478" s="6">
        <v>11198.19</v>
      </c>
      <c r="G15478" s="6">
        <v>11225.45</v>
      </c>
      <c r="H15478" s="6"/>
      <c r="I15478" s="6"/>
      <c r="J15478" s="6"/>
    </row>
    <row r="15479" spans="3:10" x14ac:dyDescent="0.25">
      <c r="C15479" s="7">
        <v>43423.833333333336</v>
      </c>
      <c r="D15479" s="8">
        <v>11225.7</v>
      </c>
      <c r="E15479" s="8">
        <v>11238.2</v>
      </c>
      <c r="F15479" s="8">
        <v>11200.93</v>
      </c>
      <c r="G15479" s="8">
        <v>11216.69</v>
      </c>
      <c r="H15479" s="8"/>
      <c r="I15479" s="8"/>
      <c r="J15479" s="8"/>
    </row>
    <row r="15480" spans="3:10" x14ac:dyDescent="0.25">
      <c r="C15480" s="5">
        <v>43423.875</v>
      </c>
      <c r="D15480" s="6">
        <v>11217.44</v>
      </c>
      <c r="E15480" s="6">
        <v>11236.19</v>
      </c>
      <c r="F15480" s="6">
        <v>11201.18</v>
      </c>
      <c r="G15480" s="6">
        <v>11230.94</v>
      </c>
      <c r="H15480" s="6"/>
      <c r="I15480" s="6"/>
      <c r="J15480" s="6"/>
    </row>
    <row r="15481" spans="3:10" x14ac:dyDescent="0.25">
      <c r="C15481" s="7">
        <v>43423.916666666664</v>
      </c>
      <c r="D15481" s="8">
        <v>11231.19</v>
      </c>
      <c r="E15481" s="8">
        <v>11247.7</v>
      </c>
      <c r="F15481" s="8">
        <v>11193.16</v>
      </c>
      <c r="G15481" s="8">
        <v>11208.66</v>
      </c>
      <c r="H15481" s="8"/>
      <c r="I15481" s="8"/>
      <c r="J15481" s="8"/>
    </row>
    <row r="15482" spans="3:10" x14ac:dyDescent="0.25">
      <c r="C15482" s="5">
        <v>43423.958333333336</v>
      </c>
      <c r="D15482" s="6">
        <v>11208.66</v>
      </c>
      <c r="E15482" s="6">
        <v>11222.4</v>
      </c>
      <c r="F15482" s="6">
        <v>11208.66</v>
      </c>
      <c r="G15482" s="6">
        <v>11221.88</v>
      </c>
      <c r="H15482" s="6"/>
      <c r="I15482" s="6"/>
      <c r="J15482" s="6"/>
    </row>
    <row r="15483" spans="3:10" x14ac:dyDescent="0.25">
      <c r="C15483" s="7">
        <v>43424.041666666664</v>
      </c>
      <c r="D15483" s="8">
        <v>11216.67</v>
      </c>
      <c r="E15483" s="8">
        <v>11221</v>
      </c>
      <c r="F15483" s="8">
        <v>11195.17</v>
      </c>
      <c r="G15483" s="8">
        <v>11203.96</v>
      </c>
      <c r="H15483" s="8"/>
      <c r="I15483" s="8"/>
      <c r="J15483" s="8"/>
    </row>
    <row r="15484" spans="3:10" x14ac:dyDescent="0.25">
      <c r="C15484" s="5">
        <v>43424.083333333336</v>
      </c>
      <c r="D15484" s="6">
        <v>11202.92</v>
      </c>
      <c r="E15484" s="6">
        <v>11216.33</v>
      </c>
      <c r="F15484" s="6">
        <v>11191.42</v>
      </c>
      <c r="G15484" s="6">
        <v>11196.74</v>
      </c>
      <c r="H15484" s="6"/>
      <c r="I15484" s="6"/>
      <c r="J15484" s="6"/>
    </row>
    <row r="15485" spans="3:10" x14ac:dyDescent="0.25">
      <c r="C15485" s="7">
        <v>43424.125</v>
      </c>
      <c r="D15485" s="8">
        <v>11196.22</v>
      </c>
      <c r="E15485" s="8">
        <v>11210.45</v>
      </c>
      <c r="F15485" s="8">
        <v>11176.66</v>
      </c>
      <c r="G15485" s="8">
        <v>11197.45</v>
      </c>
      <c r="H15485" s="8"/>
      <c r="I15485" s="8"/>
      <c r="J15485" s="8"/>
    </row>
    <row r="15486" spans="3:10" x14ac:dyDescent="0.25">
      <c r="C15486" s="5">
        <v>43424.166666666664</v>
      </c>
      <c r="D15486" s="6">
        <v>11196.93</v>
      </c>
      <c r="E15486" s="6">
        <v>11200.59</v>
      </c>
      <c r="F15486" s="6">
        <v>11176.34</v>
      </c>
      <c r="G15486" s="6">
        <v>11190.25</v>
      </c>
      <c r="H15486" s="6"/>
      <c r="I15486" s="6"/>
      <c r="J15486" s="6"/>
    </row>
    <row r="15487" spans="3:10" x14ac:dyDescent="0.25">
      <c r="C15487" s="7">
        <v>43424.208333333336</v>
      </c>
      <c r="D15487" s="8">
        <v>11189.21</v>
      </c>
      <c r="E15487" s="8">
        <v>11190.25</v>
      </c>
      <c r="F15487" s="8">
        <v>11153.25</v>
      </c>
      <c r="G15487" s="8">
        <v>11174.91</v>
      </c>
      <c r="H15487" s="8"/>
      <c r="I15487" s="8"/>
      <c r="J15487" s="8"/>
    </row>
    <row r="15488" spans="3:10" x14ac:dyDescent="0.25">
      <c r="C15488" s="5">
        <v>43424.25</v>
      </c>
      <c r="D15488" s="6">
        <v>11175.43</v>
      </c>
      <c r="E15488" s="6">
        <v>11179.57</v>
      </c>
      <c r="F15488" s="6">
        <v>11167.07</v>
      </c>
      <c r="G15488" s="6">
        <v>11172.28</v>
      </c>
      <c r="H15488" s="6"/>
      <c r="I15488" s="6"/>
      <c r="J15488" s="6"/>
    </row>
    <row r="15489" spans="3:10" x14ac:dyDescent="0.25">
      <c r="C15489" s="7">
        <v>43424.291666666664</v>
      </c>
      <c r="D15489" s="8">
        <v>11172.8</v>
      </c>
      <c r="E15489" s="8">
        <v>11191.43</v>
      </c>
      <c r="F15489" s="8">
        <v>11172.28</v>
      </c>
      <c r="G15489" s="8">
        <v>11188.17</v>
      </c>
      <c r="H15489" s="8"/>
      <c r="I15489" s="8"/>
      <c r="J15489" s="8"/>
    </row>
    <row r="15490" spans="3:10" x14ac:dyDescent="0.25">
      <c r="C15490" s="5">
        <v>43424.333333333336</v>
      </c>
      <c r="D15490" s="6">
        <v>11187.65</v>
      </c>
      <c r="E15490" s="6">
        <v>11193.16</v>
      </c>
      <c r="F15490" s="6">
        <v>11176.55</v>
      </c>
      <c r="G15490" s="6">
        <v>11191.01</v>
      </c>
      <c r="H15490" s="6"/>
      <c r="I15490" s="6"/>
      <c r="J15490" s="6"/>
    </row>
    <row r="15491" spans="3:10" x14ac:dyDescent="0.25">
      <c r="C15491" s="7">
        <v>43424.375</v>
      </c>
      <c r="D15491" s="8">
        <v>11199.97</v>
      </c>
      <c r="E15491" s="8">
        <v>11201.83</v>
      </c>
      <c r="F15491" s="8">
        <v>11151.94</v>
      </c>
      <c r="G15491" s="8">
        <v>11164.04</v>
      </c>
      <c r="H15491" s="8"/>
      <c r="I15491" s="8"/>
      <c r="J15491" s="8"/>
    </row>
    <row r="15492" spans="3:10" x14ac:dyDescent="0.25">
      <c r="C15492" s="5">
        <v>43424.416666666664</v>
      </c>
      <c r="D15492" s="6">
        <v>11166.07</v>
      </c>
      <c r="E15492" s="6">
        <v>11179.04</v>
      </c>
      <c r="F15492" s="6">
        <v>11093.95</v>
      </c>
      <c r="G15492" s="6">
        <v>11098.27</v>
      </c>
      <c r="H15492" s="6"/>
      <c r="I15492" s="6"/>
      <c r="J15492" s="6"/>
    </row>
    <row r="15493" spans="3:10" x14ac:dyDescent="0.25">
      <c r="C15493" s="7">
        <v>43424.458333333336</v>
      </c>
      <c r="D15493" s="8">
        <v>11098.77</v>
      </c>
      <c r="E15493" s="8">
        <v>11147.39</v>
      </c>
      <c r="F15493" s="8">
        <v>11090.53</v>
      </c>
      <c r="G15493" s="8">
        <v>11107.47</v>
      </c>
      <c r="H15493" s="8"/>
      <c r="I15493" s="8"/>
      <c r="J15493" s="8"/>
    </row>
    <row r="15494" spans="3:10" x14ac:dyDescent="0.25">
      <c r="C15494" s="5">
        <v>43424.5</v>
      </c>
      <c r="D15494" s="6">
        <v>11107.98</v>
      </c>
      <c r="E15494" s="6">
        <v>11162.91</v>
      </c>
      <c r="F15494" s="6">
        <v>11080.13</v>
      </c>
      <c r="G15494" s="6">
        <v>11137.11</v>
      </c>
      <c r="H15494" s="6"/>
      <c r="I15494" s="6"/>
      <c r="J15494" s="6"/>
    </row>
    <row r="15495" spans="3:10" x14ac:dyDescent="0.25">
      <c r="C15495" s="7">
        <v>43424.541666666664</v>
      </c>
      <c r="D15495" s="8">
        <v>11137.36</v>
      </c>
      <c r="E15495" s="8">
        <v>11188.72</v>
      </c>
      <c r="F15495" s="8">
        <v>11118.68</v>
      </c>
      <c r="G15495" s="8">
        <v>11171.85</v>
      </c>
      <c r="H15495" s="8"/>
      <c r="I15495" s="8"/>
      <c r="J15495" s="8"/>
    </row>
    <row r="15496" spans="3:10" x14ac:dyDescent="0.25">
      <c r="C15496" s="5">
        <v>43424.583333333336</v>
      </c>
      <c r="D15496" s="6">
        <v>11172.6</v>
      </c>
      <c r="E15496" s="6">
        <v>11172.6</v>
      </c>
      <c r="F15496" s="6">
        <v>11098.95</v>
      </c>
      <c r="G15496" s="6">
        <v>11102.54</v>
      </c>
      <c r="H15496" s="6"/>
      <c r="I15496" s="6"/>
      <c r="J15496" s="6"/>
    </row>
    <row r="15497" spans="3:10" x14ac:dyDescent="0.25">
      <c r="C15497" s="7">
        <v>43424.625</v>
      </c>
      <c r="D15497" s="8">
        <v>11102.53</v>
      </c>
      <c r="E15497" s="8">
        <v>11120.44</v>
      </c>
      <c r="F15497" s="8">
        <v>11046.44</v>
      </c>
      <c r="G15497" s="8">
        <v>11055.95</v>
      </c>
      <c r="H15497" s="8"/>
      <c r="I15497" s="8"/>
      <c r="J15497" s="8"/>
    </row>
    <row r="15498" spans="3:10" x14ac:dyDescent="0.25">
      <c r="C15498" s="5">
        <v>43424.666666666664</v>
      </c>
      <c r="D15498" s="6">
        <v>11055.45</v>
      </c>
      <c r="E15498" s="6">
        <v>11094.16</v>
      </c>
      <c r="F15498" s="6">
        <v>11015.52</v>
      </c>
      <c r="G15498" s="6">
        <v>11054.67</v>
      </c>
      <c r="H15498" s="6"/>
      <c r="I15498" s="6"/>
      <c r="J15498" s="6"/>
    </row>
    <row r="15499" spans="3:10" x14ac:dyDescent="0.25">
      <c r="C15499" s="7">
        <v>43424.708333333336</v>
      </c>
      <c r="D15499" s="8">
        <v>11055.19</v>
      </c>
      <c r="E15499" s="8">
        <v>11117.36</v>
      </c>
      <c r="F15499" s="8">
        <v>11007.83</v>
      </c>
      <c r="G15499" s="8">
        <v>11106.84</v>
      </c>
      <c r="H15499" s="8"/>
      <c r="I15499" s="8"/>
      <c r="J15499" s="8"/>
    </row>
    <row r="15500" spans="3:10" x14ac:dyDescent="0.25">
      <c r="C15500" s="5">
        <v>43424.75</v>
      </c>
      <c r="D15500" s="6">
        <v>11106.09</v>
      </c>
      <c r="E15500" s="6">
        <v>11111.08</v>
      </c>
      <c r="F15500" s="6">
        <v>11061.96</v>
      </c>
      <c r="G15500" s="6">
        <v>11099.64</v>
      </c>
      <c r="H15500" s="6"/>
      <c r="I15500" s="6"/>
      <c r="J15500" s="6"/>
    </row>
    <row r="15501" spans="3:10" x14ac:dyDescent="0.25">
      <c r="C15501" s="7">
        <v>43424.791666666664</v>
      </c>
      <c r="D15501" s="8">
        <v>11100.39</v>
      </c>
      <c r="E15501" s="8">
        <v>11122.14</v>
      </c>
      <c r="F15501" s="8">
        <v>11089.37</v>
      </c>
      <c r="G15501" s="8">
        <v>11094.63</v>
      </c>
      <c r="H15501" s="8"/>
      <c r="I15501" s="8"/>
      <c r="J15501" s="8"/>
    </row>
    <row r="15502" spans="3:10" x14ac:dyDescent="0.25">
      <c r="C15502" s="5">
        <v>43424.833333333336</v>
      </c>
      <c r="D15502" s="6">
        <v>11094.13</v>
      </c>
      <c r="E15502" s="6">
        <v>11104.63</v>
      </c>
      <c r="F15502" s="6">
        <v>11065.36</v>
      </c>
      <c r="G15502" s="6">
        <v>11076.11</v>
      </c>
      <c r="H15502" s="6"/>
      <c r="I15502" s="6"/>
      <c r="J15502" s="6"/>
    </row>
    <row r="15503" spans="3:10" x14ac:dyDescent="0.25">
      <c r="C15503" s="7">
        <v>43424.875</v>
      </c>
      <c r="D15503" s="8">
        <v>11075.61</v>
      </c>
      <c r="E15503" s="8">
        <v>11092.61</v>
      </c>
      <c r="F15503" s="8">
        <v>11057.84</v>
      </c>
      <c r="G15503" s="8">
        <v>11065.35</v>
      </c>
      <c r="H15503" s="8"/>
      <c r="I15503" s="8"/>
      <c r="J15503" s="8"/>
    </row>
    <row r="15504" spans="3:10" x14ac:dyDescent="0.25">
      <c r="C15504" s="5">
        <v>43424.916666666664</v>
      </c>
      <c r="D15504" s="6">
        <v>11066.1</v>
      </c>
      <c r="E15504" s="6">
        <v>11089.35</v>
      </c>
      <c r="F15504" s="6">
        <v>11043.83</v>
      </c>
      <c r="G15504" s="6">
        <v>11065.84</v>
      </c>
      <c r="H15504" s="6"/>
      <c r="I15504" s="6"/>
      <c r="J15504" s="6"/>
    </row>
    <row r="15505" spans="3:10" x14ac:dyDescent="0.25">
      <c r="C15505" s="7">
        <v>43424.958333333336</v>
      </c>
      <c r="D15505" s="8">
        <v>11065.34</v>
      </c>
      <c r="E15505" s="8">
        <v>11065.34</v>
      </c>
      <c r="F15505" s="8">
        <v>11042.04</v>
      </c>
      <c r="G15505" s="8">
        <v>11043.5</v>
      </c>
      <c r="H15505" s="8"/>
      <c r="I15505" s="8"/>
      <c r="J15505" s="8"/>
    </row>
    <row r="15506" spans="3:10" x14ac:dyDescent="0.25">
      <c r="C15506" s="5">
        <v>43425.041666666664</v>
      </c>
      <c r="D15506" s="6">
        <v>11051.86</v>
      </c>
      <c r="E15506" s="6">
        <v>11052.91</v>
      </c>
      <c r="F15506" s="6">
        <v>11023.69</v>
      </c>
      <c r="G15506" s="6">
        <v>11044.39</v>
      </c>
      <c r="H15506" s="6"/>
      <c r="I15506" s="6"/>
      <c r="J15506" s="6"/>
    </row>
    <row r="15507" spans="3:10" x14ac:dyDescent="0.25">
      <c r="C15507" s="7">
        <v>43425.083333333336</v>
      </c>
      <c r="D15507" s="8">
        <v>11045.43</v>
      </c>
      <c r="E15507" s="8">
        <v>11074.8</v>
      </c>
      <c r="F15507" s="8">
        <v>11042.39</v>
      </c>
      <c r="G15507" s="8">
        <v>11066.46</v>
      </c>
      <c r="H15507" s="8"/>
      <c r="I15507" s="8"/>
      <c r="J15507" s="8"/>
    </row>
    <row r="15508" spans="3:10" x14ac:dyDescent="0.25">
      <c r="C15508" s="5">
        <v>43425.125</v>
      </c>
      <c r="D15508" s="6">
        <v>11065.41</v>
      </c>
      <c r="E15508" s="6">
        <v>11092.27</v>
      </c>
      <c r="F15508" s="6">
        <v>11049.58</v>
      </c>
      <c r="G15508" s="6">
        <v>11087.03</v>
      </c>
      <c r="H15508" s="6"/>
      <c r="I15508" s="6"/>
      <c r="J15508" s="6"/>
    </row>
    <row r="15509" spans="3:10" x14ac:dyDescent="0.25">
      <c r="C15509" s="7">
        <v>43425.166666666664</v>
      </c>
      <c r="D15509" s="8">
        <v>11088.6</v>
      </c>
      <c r="E15509" s="8">
        <v>11110.84</v>
      </c>
      <c r="F15509" s="8">
        <v>11077.31</v>
      </c>
      <c r="G15509" s="8">
        <v>11086.63</v>
      </c>
      <c r="H15509" s="8"/>
      <c r="I15509" s="8"/>
      <c r="J15509" s="8"/>
    </row>
    <row r="15510" spans="3:10" x14ac:dyDescent="0.25">
      <c r="C15510" s="5">
        <v>43425.208333333336</v>
      </c>
      <c r="D15510" s="6">
        <v>11087.68</v>
      </c>
      <c r="E15510" s="6">
        <v>11104.79</v>
      </c>
      <c r="F15510" s="6">
        <v>11086.63</v>
      </c>
      <c r="G15510" s="6">
        <v>11093.41</v>
      </c>
      <c r="H15510" s="6"/>
      <c r="I15510" s="6"/>
      <c r="J15510" s="6"/>
    </row>
    <row r="15511" spans="3:10" x14ac:dyDescent="0.25">
      <c r="C15511" s="7">
        <v>43425.25</v>
      </c>
      <c r="D15511" s="8">
        <v>11094.46</v>
      </c>
      <c r="E15511" s="8">
        <v>11109.42</v>
      </c>
      <c r="F15511" s="8">
        <v>11089.22</v>
      </c>
      <c r="G15511" s="8">
        <v>11107.32</v>
      </c>
      <c r="H15511" s="8"/>
      <c r="I15511" s="8"/>
      <c r="J15511" s="8"/>
    </row>
    <row r="15512" spans="3:10" x14ac:dyDescent="0.25">
      <c r="C15512" s="5">
        <v>43425.291666666664</v>
      </c>
      <c r="D15512" s="6">
        <v>11108.37</v>
      </c>
      <c r="E15512" s="6">
        <v>11109.42</v>
      </c>
      <c r="F15512" s="6">
        <v>11089.26</v>
      </c>
      <c r="G15512" s="6">
        <v>11102.06</v>
      </c>
      <c r="H15512" s="6"/>
      <c r="I15512" s="6"/>
      <c r="J15512" s="6"/>
    </row>
    <row r="15513" spans="3:10" x14ac:dyDescent="0.25">
      <c r="C15513" s="7">
        <v>43425.333333333336</v>
      </c>
      <c r="D15513" s="8">
        <v>11101.54</v>
      </c>
      <c r="E15513" s="8">
        <v>11126.35</v>
      </c>
      <c r="F15513" s="8">
        <v>11090.65</v>
      </c>
      <c r="G15513" s="8">
        <v>11126.14</v>
      </c>
      <c r="H15513" s="8"/>
      <c r="I15513" s="8"/>
      <c r="J15513" s="8"/>
    </row>
    <row r="15514" spans="3:10" x14ac:dyDescent="0.25">
      <c r="C15514" s="5">
        <v>43425.375</v>
      </c>
      <c r="D15514" s="6">
        <v>11127.92</v>
      </c>
      <c r="E15514" s="6">
        <v>11157.69</v>
      </c>
      <c r="F15514" s="6">
        <v>11126.42</v>
      </c>
      <c r="G15514" s="6">
        <v>11143.64</v>
      </c>
      <c r="H15514" s="6"/>
      <c r="I15514" s="6"/>
      <c r="J15514" s="6"/>
    </row>
    <row r="15515" spans="3:10" x14ac:dyDescent="0.25">
      <c r="C15515" s="7">
        <v>43425.416666666664</v>
      </c>
      <c r="D15515" s="8">
        <v>11141.66</v>
      </c>
      <c r="E15515" s="8">
        <v>11181.37</v>
      </c>
      <c r="F15515" s="8">
        <v>11129.79</v>
      </c>
      <c r="G15515" s="8">
        <v>11175.17</v>
      </c>
      <c r="H15515" s="8"/>
      <c r="I15515" s="8"/>
      <c r="J15515" s="8"/>
    </row>
    <row r="15516" spans="3:10" x14ac:dyDescent="0.25">
      <c r="C15516" s="5">
        <v>43425.458333333336</v>
      </c>
      <c r="D15516" s="6">
        <v>11174.67</v>
      </c>
      <c r="E15516" s="6">
        <v>11181.35</v>
      </c>
      <c r="F15516" s="6">
        <v>11124.96</v>
      </c>
      <c r="G15516" s="6">
        <v>11139.94</v>
      </c>
      <c r="H15516" s="6"/>
      <c r="I15516" s="6"/>
      <c r="J15516" s="6"/>
    </row>
    <row r="15517" spans="3:10" x14ac:dyDescent="0.25">
      <c r="C15517" s="7">
        <v>43425.5</v>
      </c>
      <c r="D15517" s="8">
        <v>11139.95</v>
      </c>
      <c r="E15517" s="8">
        <v>11178.78</v>
      </c>
      <c r="F15517" s="8">
        <v>11112.73</v>
      </c>
      <c r="G15517" s="8">
        <v>11125.58</v>
      </c>
      <c r="H15517" s="8"/>
      <c r="I15517" s="8"/>
      <c r="J15517" s="8"/>
    </row>
    <row r="15518" spans="3:10" x14ac:dyDescent="0.25">
      <c r="C15518" s="5">
        <v>43425.541666666664</v>
      </c>
      <c r="D15518" s="6">
        <v>11125.33</v>
      </c>
      <c r="E15518" s="6">
        <v>11149.05</v>
      </c>
      <c r="F15518" s="6">
        <v>11111.28</v>
      </c>
      <c r="G15518" s="6">
        <v>11126.31</v>
      </c>
      <c r="H15518" s="6"/>
      <c r="I15518" s="6"/>
      <c r="J15518" s="6"/>
    </row>
    <row r="15519" spans="3:10" x14ac:dyDescent="0.25">
      <c r="C15519" s="7">
        <v>43425.583333333336</v>
      </c>
      <c r="D15519" s="8">
        <v>11125.82</v>
      </c>
      <c r="E15519" s="8">
        <v>11174.27</v>
      </c>
      <c r="F15519" s="8">
        <v>11120.27</v>
      </c>
      <c r="G15519" s="8">
        <v>11168.05</v>
      </c>
      <c r="H15519" s="8"/>
      <c r="I15519" s="8"/>
      <c r="J15519" s="8"/>
    </row>
    <row r="15520" spans="3:10" x14ac:dyDescent="0.25">
      <c r="C15520" s="5">
        <v>43425.625</v>
      </c>
      <c r="D15520" s="6">
        <v>11167.91</v>
      </c>
      <c r="E15520" s="6">
        <v>11192.23</v>
      </c>
      <c r="F15520" s="6">
        <v>11160.83</v>
      </c>
      <c r="G15520" s="6">
        <v>11179.59</v>
      </c>
      <c r="H15520" s="6"/>
      <c r="I15520" s="6"/>
      <c r="J15520" s="6"/>
    </row>
    <row r="15521" spans="3:10" x14ac:dyDescent="0.25">
      <c r="C15521" s="7">
        <v>43425.666666666664</v>
      </c>
      <c r="D15521" s="8">
        <v>11179.34</v>
      </c>
      <c r="E15521" s="8">
        <v>11190.46</v>
      </c>
      <c r="F15521" s="8">
        <v>11157.19</v>
      </c>
      <c r="G15521" s="8">
        <v>11188.52</v>
      </c>
      <c r="H15521" s="8"/>
      <c r="I15521" s="8"/>
      <c r="J15521" s="8"/>
    </row>
    <row r="15522" spans="3:10" x14ac:dyDescent="0.25">
      <c r="C15522" s="5">
        <v>43425.708333333336</v>
      </c>
      <c r="D15522" s="6">
        <v>11189.02</v>
      </c>
      <c r="E15522" s="6">
        <v>11240.96</v>
      </c>
      <c r="F15522" s="6">
        <v>11189.02</v>
      </c>
      <c r="G15522" s="6">
        <v>11221.93</v>
      </c>
      <c r="H15522" s="6"/>
      <c r="I15522" s="6"/>
      <c r="J15522" s="6"/>
    </row>
    <row r="15523" spans="3:10" x14ac:dyDescent="0.25">
      <c r="C15523" s="7">
        <v>43425.75</v>
      </c>
      <c r="D15523" s="8">
        <v>11222.93</v>
      </c>
      <c r="E15523" s="8">
        <v>11258.6</v>
      </c>
      <c r="F15523" s="8">
        <v>11210.95</v>
      </c>
      <c r="G15523" s="8">
        <v>11249.8</v>
      </c>
      <c r="H15523" s="8"/>
      <c r="I15523" s="8"/>
      <c r="J15523" s="8"/>
    </row>
    <row r="15524" spans="3:10" x14ac:dyDescent="0.25">
      <c r="C15524" s="5">
        <v>43425.791666666664</v>
      </c>
      <c r="D15524" s="6">
        <v>11250.05</v>
      </c>
      <c r="E15524" s="6">
        <v>11263.8</v>
      </c>
      <c r="F15524" s="6">
        <v>11239.8</v>
      </c>
      <c r="G15524" s="6">
        <v>11263.05</v>
      </c>
      <c r="H15524" s="6"/>
      <c r="I15524" s="6"/>
      <c r="J15524" s="6"/>
    </row>
    <row r="15525" spans="3:10" x14ac:dyDescent="0.25">
      <c r="C15525" s="7">
        <v>43425.833333333336</v>
      </c>
      <c r="D15525" s="8">
        <v>11263.05</v>
      </c>
      <c r="E15525" s="8">
        <v>11264.55</v>
      </c>
      <c r="F15525" s="8">
        <v>11245.29</v>
      </c>
      <c r="G15525" s="8">
        <v>11258.54</v>
      </c>
      <c r="H15525" s="8"/>
      <c r="I15525" s="8"/>
      <c r="J15525" s="8"/>
    </row>
    <row r="15526" spans="3:10" x14ac:dyDescent="0.25">
      <c r="C15526" s="5">
        <v>43425.875</v>
      </c>
      <c r="D15526" s="6">
        <v>11258.29</v>
      </c>
      <c r="E15526" s="6">
        <v>11263.29</v>
      </c>
      <c r="F15526" s="6">
        <v>11244.53</v>
      </c>
      <c r="G15526" s="6">
        <v>11247.28</v>
      </c>
      <c r="H15526" s="6"/>
      <c r="I15526" s="6"/>
      <c r="J15526" s="6"/>
    </row>
    <row r="15527" spans="3:10" x14ac:dyDescent="0.25">
      <c r="C15527" s="7">
        <v>43425.916666666664</v>
      </c>
      <c r="D15527" s="8">
        <v>11247.53</v>
      </c>
      <c r="E15527" s="8">
        <v>11255.53</v>
      </c>
      <c r="F15527" s="8">
        <v>11228.27</v>
      </c>
      <c r="G15527" s="8">
        <v>11239.27</v>
      </c>
      <c r="H15527" s="8"/>
      <c r="I15527" s="8"/>
      <c r="J15527" s="8"/>
    </row>
    <row r="15528" spans="3:10" x14ac:dyDescent="0.25">
      <c r="C15528" s="5">
        <v>43425.958333333336</v>
      </c>
      <c r="D15528" s="6">
        <v>11230.62</v>
      </c>
      <c r="E15528" s="6">
        <v>11233.8</v>
      </c>
      <c r="F15528" s="6">
        <v>11224.26</v>
      </c>
      <c r="G15528" s="6">
        <v>11230.22</v>
      </c>
      <c r="H15528" s="6"/>
      <c r="I15528" s="6"/>
      <c r="J15528" s="6"/>
    </row>
    <row r="15529" spans="3:10" x14ac:dyDescent="0.25">
      <c r="C15529" s="7">
        <v>43426.041666666664</v>
      </c>
      <c r="D15529" s="8">
        <v>11233.79</v>
      </c>
      <c r="E15529" s="8">
        <v>11254.25</v>
      </c>
      <c r="F15529" s="8">
        <v>11232.2</v>
      </c>
      <c r="G15529" s="8">
        <v>11242.17</v>
      </c>
      <c r="H15529" s="8"/>
      <c r="I15529" s="8"/>
      <c r="J15529" s="8"/>
    </row>
    <row r="15530" spans="3:10" x14ac:dyDescent="0.25">
      <c r="C15530" s="5">
        <v>43426.083333333336</v>
      </c>
      <c r="D15530" s="6">
        <v>11241.64</v>
      </c>
      <c r="E15530" s="6">
        <v>11263.72</v>
      </c>
      <c r="F15530" s="6">
        <v>11227.86</v>
      </c>
      <c r="G15530" s="6">
        <v>11257.36</v>
      </c>
      <c r="H15530" s="6"/>
      <c r="I15530" s="6"/>
      <c r="J15530" s="6"/>
    </row>
    <row r="15531" spans="3:10" x14ac:dyDescent="0.25">
      <c r="C15531" s="7">
        <v>43426.125</v>
      </c>
      <c r="D15531" s="8">
        <v>11257.05</v>
      </c>
      <c r="E15531" s="8">
        <v>11265.48</v>
      </c>
      <c r="F15531" s="8">
        <v>11224.93</v>
      </c>
      <c r="G15531" s="8">
        <v>11227.11</v>
      </c>
      <c r="H15531" s="8"/>
      <c r="I15531" s="8"/>
      <c r="J15531" s="8"/>
    </row>
    <row r="15532" spans="3:10" x14ac:dyDescent="0.25">
      <c r="C15532" s="5">
        <v>43426.166666666664</v>
      </c>
      <c r="D15532" s="6">
        <v>11227.64</v>
      </c>
      <c r="E15532" s="6">
        <v>11237.65</v>
      </c>
      <c r="F15532" s="6">
        <v>11217.47</v>
      </c>
      <c r="G15532" s="6">
        <v>11228.1</v>
      </c>
      <c r="H15532" s="6"/>
      <c r="I15532" s="6"/>
      <c r="J15532" s="6"/>
    </row>
    <row r="15533" spans="3:10" x14ac:dyDescent="0.25">
      <c r="C15533" s="7">
        <v>43426.208333333336</v>
      </c>
      <c r="D15533" s="8">
        <v>11229.16</v>
      </c>
      <c r="E15533" s="8">
        <v>11234.34</v>
      </c>
      <c r="F15533" s="8">
        <v>11218.62</v>
      </c>
      <c r="G15533" s="8">
        <v>11233.28</v>
      </c>
      <c r="H15533" s="8"/>
      <c r="I15533" s="8"/>
      <c r="J15533" s="8"/>
    </row>
    <row r="15534" spans="3:10" x14ac:dyDescent="0.25">
      <c r="C15534" s="5">
        <v>43426.25</v>
      </c>
      <c r="D15534" s="6">
        <v>11234.34</v>
      </c>
      <c r="E15534" s="6">
        <v>11253.11</v>
      </c>
      <c r="F15534" s="6">
        <v>11233.28</v>
      </c>
      <c r="G15534" s="6">
        <v>11252.05</v>
      </c>
      <c r="H15534" s="6"/>
      <c r="I15534" s="6"/>
      <c r="J15534" s="6"/>
    </row>
    <row r="15535" spans="3:10" x14ac:dyDescent="0.25">
      <c r="C15535" s="7">
        <v>43426.291666666664</v>
      </c>
      <c r="D15535" s="8">
        <v>11253.11</v>
      </c>
      <c r="E15535" s="8">
        <v>11255.27</v>
      </c>
      <c r="F15535" s="8">
        <v>11241.04</v>
      </c>
      <c r="G15535" s="8">
        <v>11251.03</v>
      </c>
      <c r="H15535" s="8"/>
      <c r="I15535" s="8"/>
      <c r="J15535" s="8"/>
    </row>
    <row r="15536" spans="3:10" x14ac:dyDescent="0.25">
      <c r="C15536" s="5">
        <v>43426.333333333336</v>
      </c>
      <c r="D15536" s="6">
        <v>11249.97</v>
      </c>
      <c r="E15536" s="6">
        <v>11267.79</v>
      </c>
      <c r="F15536" s="6">
        <v>11245.88</v>
      </c>
      <c r="G15536" s="6">
        <v>11245.88</v>
      </c>
      <c r="H15536" s="6"/>
      <c r="I15536" s="6"/>
      <c r="J15536" s="6"/>
    </row>
    <row r="15537" spans="3:10" x14ac:dyDescent="0.25">
      <c r="C15537" s="7">
        <v>43426.375</v>
      </c>
      <c r="D15537" s="8">
        <v>11249.9</v>
      </c>
      <c r="E15537" s="8">
        <v>11265.1</v>
      </c>
      <c r="F15537" s="8">
        <v>11221.95</v>
      </c>
      <c r="G15537" s="8">
        <v>11223.95</v>
      </c>
      <c r="H15537" s="8"/>
      <c r="I15537" s="8"/>
      <c r="J15537" s="8"/>
    </row>
    <row r="15538" spans="3:10" x14ac:dyDescent="0.25">
      <c r="C15538" s="5">
        <v>43426.416666666664</v>
      </c>
      <c r="D15538" s="6">
        <v>11224.48</v>
      </c>
      <c r="E15538" s="6">
        <v>11224.48</v>
      </c>
      <c r="F15538" s="6">
        <v>11148.65</v>
      </c>
      <c r="G15538" s="6">
        <v>11162.1</v>
      </c>
      <c r="H15538" s="6"/>
      <c r="I15538" s="6"/>
      <c r="J15538" s="6"/>
    </row>
    <row r="15539" spans="3:10" x14ac:dyDescent="0.25">
      <c r="C15539" s="7">
        <v>43426.458333333336</v>
      </c>
      <c r="D15539" s="8">
        <v>11162.35</v>
      </c>
      <c r="E15539" s="8">
        <v>11166.05</v>
      </c>
      <c r="F15539" s="8">
        <v>11117.07</v>
      </c>
      <c r="G15539" s="8">
        <v>11152.79</v>
      </c>
      <c r="H15539" s="8"/>
      <c r="I15539" s="8"/>
      <c r="J15539" s="8"/>
    </row>
    <row r="15540" spans="3:10" x14ac:dyDescent="0.25">
      <c r="C15540" s="5">
        <v>43426.5</v>
      </c>
      <c r="D15540" s="6">
        <v>11152.29</v>
      </c>
      <c r="E15540" s="6">
        <v>11187.28</v>
      </c>
      <c r="F15540" s="6">
        <v>11152.29</v>
      </c>
      <c r="G15540" s="6">
        <v>11160.19</v>
      </c>
      <c r="H15540" s="6"/>
      <c r="I15540" s="6"/>
      <c r="J15540" s="6"/>
    </row>
    <row r="15541" spans="3:10" x14ac:dyDescent="0.25">
      <c r="C15541" s="7">
        <v>43426.541666666664</v>
      </c>
      <c r="D15541" s="8">
        <v>11159.93</v>
      </c>
      <c r="E15541" s="8">
        <v>11185.48</v>
      </c>
      <c r="F15541" s="8">
        <v>11153.84</v>
      </c>
      <c r="G15541" s="8">
        <v>11181.14</v>
      </c>
      <c r="H15541" s="8"/>
      <c r="I15541" s="8"/>
      <c r="J15541" s="8"/>
    </row>
    <row r="15542" spans="3:10" x14ac:dyDescent="0.25">
      <c r="C15542" s="5">
        <v>43426.583333333336</v>
      </c>
      <c r="D15542" s="6">
        <v>11181.64</v>
      </c>
      <c r="E15542" s="6">
        <v>11194.58</v>
      </c>
      <c r="F15542" s="6">
        <v>11162.22</v>
      </c>
      <c r="G15542" s="6">
        <v>11178.3</v>
      </c>
      <c r="H15542" s="6"/>
      <c r="I15542" s="6"/>
      <c r="J15542" s="6"/>
    </row>
    <row r="15543" spans="3:10" x14ac:dyDescent="0.25">
      <c r="C15543" s="7">
        <v>43426.625</v>
      </c>
      <c r="D15543" s="8">
        <v>11178.3</v>
      </c>
      <c r="E15543" s="8">
        <v>11178.8</v>
      </c>
      <c r="F15543" s="8">
        <v>11151.94</v>
      </c>
      <c r="G15543" s="8">
        <v>11154.72</v>
      </c>
      <c r="H15543" s="8"/>
      <c r="I15543" s="8"/>
      <c r="J15543" s="8"/>
    </row>
    <row r="15544" spans="3:10" x14ac:dyDescent="0.25">
      <c r="C15544" s="5">
        <v>43426.666666666664</v>
      </c>
      <c r="D15544" s="6">
        <v>11154.97</v>
      </c>
      <c r="E15544" s="6">
        <v>11188.76</v>
      </c>
      <c r="F15544" s="6">
        <v>11142.63</v>
      </c>
      <c r="G15544" s="6">
        <v>11180.5</v>
      </c>
      <c r="H15544" s="6"/>
      <c r="I15544" s="6"/>
      <c r="J15544" s="6"/>
    </row>
    <row r="15545" spans="3:10" x14ac:dyDescent="0.25">
      <c r="C15545" s="7">
        <v>43426.708333333336</v>
      </c>
      <c r="D15545" s="8">
        <v>11180.75</v>
      </c>
      <c r="E15545" s="8">
        <v>11198.08</v>
      </c>
      <c r="F15545" s="8">
        <v>11153.08</v>
      </c>
      <c r="G15545" s="8">
        <v>11157.67</v>
      </c>
      <c r="H15545" s="8"/>
      <c r="I15545" s="8"/>
      <c r="J15545" s="8"/>
    </row>
    <row r="15546" spans="3:10" x14ac:dyDescent="0.25">
      <c r="C15546" s="5">
        <v>43426.75</v>
      </c>
      <c r="D15546" s="6">
        <v>11157.66</v>
      </c>
      <c r="E15546" s="6">
        <v>11159.16</v>
      </c>
      <c r="F15546" s="6">
        <v>11134.39</v>
      </c>
      <c r="G15546" s="6">
        <v>11155.8</v>
      </c>
      <c r="H15546" s="6"/>
      <c r="I15546" s="6"/>
      <c r="J15546" s="6"/>
    </row>
    <row r="15547" spans="3:10" x14ac:dyDescent="0.25">
      <c r="C15547" s="7">
        <v>43426.791666666664</v>
      </c>
      <c r="D15547" s="8">
        <v>11156.55</v>
      </c>
      <c r="E15547" s="8">
        <v>11157.05</v>
      </c>
      <c r="F15547" s="8">
        <v>11142.54</v>
      </c>
      <c r="G15547" s="8">
        <v>11148.54</v>
      </c>
      <c r="H15547" s="8"/>
      <c r="I15547" s="8"/>
      <c r="J15547" s="8"/>
    </row>
    <row r="15548" spans="3:10" x14ac:dyDescent="0.25">
      <c r="C15548" s="5">
        <v>43426.833333333336</v>
      </c>
      <c r="D15548" s="6">
        <v>11147.79</v>
      </c>
      <c r="E15548" s="6">
        <v>11153.54</v>
      </c>
      <c r="F15548" s="6">
        <v>11141.78</v>
      </c>
      <c r="G15548" s="6">
        <v>11146.78</v>
      </c>
      <c r="H15548" s="6"/>
      <c r="I15548" s="6"/>
      <c r="J15548" s="6"/>
    </row>
    <row r="15549" spans="3:10" x14ac:dyDescent="0.25">
      <c r="C15549" s="7">
        <v>43426.875</v>
      </c>
      <c r="D15549" s="8">
        <v>11147.28</v>
      </c>
      <c r="E15549" s="8">
        <v>11148.53</v>
      </c>
      <c r="F15549" s="8">
        <v>11141.77</v>
      </c>
      <c r="G15549" s="8">
        <v>11143.02</v>
      </c>
      <c r="H15549" s="8"/>
      <c r="I15549" s="8"/>
      <c r="J15549" s="8"/>
    </row>
    <row r="15550" spans="3:10" x14ac:dyDescent="0.25">
      <c r="C15550" s="5">
        <v>43426.916666666664</v>
      </c>
      <c r="D15550" s="6">
        <v>11142.77</v>
      </c>
      <c r="E15550" s="6">
        <v>11157.28</v>
      </c>
      <c r="F15550" s="6">
        <v>11142.77</v>
      </c>
      <c r="G15550" s="6">
        <v>11148.12</v>
      </c>
      <c r="H15550" s="6"/>
      <c r="I15550" s="6"/>
      <c r="J15550" s="6"/>
    </row>
    <row r="15551" spans="3:10" x14ac:dyDescent="0.25">
      <c r="C15551" s="7">
        <v>43427.041666666664</v>
      </c>
      <c r="D15551" s="8">
        <v>11147.27</v>
      </c>
      <c r="E15551" s="8">
        <v>11182.61</v>
      </c>
      <c r="F15551" s="8">
        <v>11147.27</v>
      </c>
      <c r="G15551" s="8">
        <v>11180.86</v>
      </c>
      <c r="H15551" s="8"/>
      <c r="I15551" s="8"/>
      <c r="J15551" s="8"/>
    </row>
    <row r="15552" spans="3:10" x14ac:dyDescent="0.25">
      <c r="C15552" s="5">
        <v>43427.083333333336</v>
      </c>
      <c r="D15552" s="6">
        <v>11181.92</v>
      </c>
      <c r="E15552" s="6">
        <v>11189.33</v>
      </c>
      <c r="F15552" s="6">
        <v>11171.68</v>
      </c>
      <c r="G15552" s="6">
        <v>11187.44</v>
      </c>
      <c r="H15552" s="6"/>
      <c r="I15552" s="6"/>
      <c r="J15552" s="6"/>
    </row>
    <row r="15553" spans="3:10" x14ac:dyDescent="0.25">
      <c r="C15553" s="7">
        <v>43427.125</v>
      </c>
      <c r="D15553" s="8">
        <v>11188.5</v>
      </c>
      <c r="E15553" s="8">
        <v>11191.29</v>
      </c>
      <c r="F15553" s="8">
        <v>11164.2</v>
      </c>
      <c r="G15553" s="8">
        <v>11172.31</v>
      </c>
      <c r="H15553" s="8"/>
      <c r="I15553" s="8"/>
      <c r="J15553" s="8"/>
    </row>
    <row r="15554" spans="3:10" x14ac:dyDescent="0.25">
      <c r="C15554" s="5">
        <v>43427.166666666664</v>
      </c>
      <c r="D15554" s="6">
        <v>11173.37</v>
      </c>
      <c r="E15554" s="6">
        <v>11182.72</v>
      </c>
      <c r="F15554" s="6">
        <v>11166.58</v>
      </c>
      <c r="G15554" s="6">
        <v>11180.6</v>
      </c>
      <c r="H15554" s="6"/>
      <c r="I15554" s="6"/>
      <c r="J15554" s="6"/>
    </row>
    <row r="15555" spans="3:10" x14ac:dyDescent="0.25">
      <c r="C15555" s="7">
        <v>43427.208333333336</v>
      </c>
      <c r="D15555" s="8">
        <v>11181.13</v>
      </c>
      <c r="E15555" s="8">
        <v>11181.66</v>
      </c>
      <c r="F15555" s="8">
        <v>11158.84</v>
      </c>
      <c r="G15555" s="8">
        <v>11168.68</v>
      </c>
      <c r="H15555" s="8"/>
      <c r="I15555" s="8"/>
      <c r="J15555" s="8"/>
    </row>
    <row r="15556" spans="3:10" x14ac:dyDescent="0.25">
      <c r="C15556" s="5">
        <v>43427.25</v>
      </c>
      <c r="D15556" s="6">
        <v>11169.74</v>
      </c>
      <c r="E15556" s="6">
        <v>11170.8</v>
      </c>
      <c r="F15556" s="6">
        <v>11152.48</v>
      </c>
      <c r="G15556" s="6">
        <v>11159.77</v>
      </c>
      <c r="H15556" s="6"/>
      <c r="I15556" s="6"/>
      <c r="J15556" s="6"/>
    </row>
    <row r="15557" spans="3:10" x14ac:dyDescent="0.25">
      <c r="C15557" s="7">
        <v>43427.291666666664</v>
      </c>
      <c r="D15557" s="8">
        <v>11158.71</v>
      </c>
      <c r="E15557" s="8">
        <v>11159.77</v>
      </c>
      <c r="F15557" s="8">
        <v>11129.58</v>
      </c>
      <c r="G15557" s="8">
        <v>11142.96</v>
      </c>
      <c r="H15557" s="8"/>
      <c r="I15557" s="8"/>
      <c r="J15557" s="8"/>
    </row>
    <row r="15558" spans="3:10" x14ac:dyDescent="0.25">
      <c r="C15558" s="5">
        <v>43427.333333333336</v>
      </c>
      <c r="D15558" s="6">
        <v>11142.43</v>
      </c>
      <c r="E15558" s="6">
        <v>11161.74</v>
      </c>
      <c r="F15558" s="6">
        <v>11141.37</v>
      </c>
      <c r="G15558" s="6">
        <v>11148.07</v>
      </c>
      <c r="H15558" s="6"/>
      <c r="I15558" s="6"/>
      <c r="J15558" s="6"/>
    </row>
    <row r="15559" spans="3:10" x14ac:dyDescent="0.25">
      <c r="C15559" s="7">
        <v>43427.375</v>
      </c>
      <c r="D15559" s="8">
        <v>11141.37</v>
      </c>
      <c r="E15559" s="8">
        <v>11159.93</v>
      </c>
      <c r="F15559" s="8">
        <v>11119.96</v>
      </c>
      <c r="G15559" s="8">
        <v>11143.31</v>
      </c>
      <c r="H15559" s="8"/>
      <c r="I15559" s="8"/>
      <c r="J15559" s="8"/>
    </row>
    <row r="15560" spans="3:10" x14ac:dyDescent="0.25">
      <c r="C15560" s="5">
        <v>43427.416666666664</v>
      </c>
      <c r="D15560" s="6">
        <v>11145.59</v>
      </c>
      <c r="E15560" s="6">
        <v>11207.49</v>
      </c>
      <c r="F15560" s="6">
        <v>11124.63</v>
      </c>
      <c r="G15560" s="6">
        <v>11190.94</v>
      </c>
      <c r="H15560" s="6"/>
      <c r="I15560" s="6"/>
      <c r="J15560" s="6"/>
    </row>
    <row r="15561" spans="3:10" x14ac:dyDescent="0.25">
      <c r="C15561" s="7">
        <v>43427.458333333336</v>
      </c>
      <c r="D15561" s="8">
        <v>11190.69</v>
      </c>
      <c r="E15561" s="8">
        <v>11202.46</v>
      </c>
      <c r="F15561" s="8">
        <v>11164.27</v>
      </c>
      <c r="G15561" s="8">
        <v>11197.09</v>
      </c>
      <c r="H15561" s="8"/>
      <c r="I15561" s="8"/>
      <c r="J15561" s="8"/>
    </row>
    <row r="15562" spans="3:10" x14ac:dyDescent="0.25">
      <c r="C15562" s="5">
        <v>43427.5</v>
      </c>
      <c r="D15562" s="6">
        <v>11197.34</v>
      </c>
      <c r="E15562" s="6">
        <v>11199.82</v>
      </c>
      <c r="F15562" s="6">
        <v>11146.75</v>
      </c>
      <c r="G15562" s="6">
        <v>11147.26</v>
      </c>
      <c r="H15562" s="6"/>
      <c r="I15562" s="6"/>
      <c r="J15562" s="6"/>
    </row>
    <row r="15563" spans="3:10" x14ac:dyDescent="0.25">
      <c r="C15563" s="7">
        <v>43427.541666666664</v>
      </c>
      <c r="D15563" s="8">
        <v>11147.76</v>
      </c>
      <c r="E15563" s="8">
        <v>11174.18</v>
      </c>
      <c r="F15563" s="8">
        <v>11147.01</v>
      </c>
      <c r="G15563" s="8">
        <v>11151.39</v>
      </c>
      <c r="H15563" s="8"/>
      <c r="I15563" s="8"/>
      <c r="J15563" s="8"/>
    </row>
    <row r="15564" spans="3:10" x14ac:dyDescent="0.25">
      <c r="C15564" s="5">
        <v>43427.583333333336</v>
      </c>
      <c r="D15564" s="6">
        <v>11151.14</v>
      </c>
      <c r="E15564" s="6">
        <v>11169.1</v>
      </c>
      <c r="F15564" s="6">
        <v>11129.08</v>
      </c>
      <c r="G15564" s="6">
        <v>11165.56</v>
      </c>
      <c r="H15564" s="6"/>
      <c r="I15564" s="6"/>
      <c r="J15564" s="6"/>
    </row>
    <row r="15565" spans="3:10" x14ac:dyDescent="0.25">
      <c r="C15565" s="7">
        <v>43427.625</v>
      </c>
      <c r="D15565" s="8">
        <v>11165.56</v>
      </c>
      <c r="E15565" s="8">
        <v>11166.07</v>
      </c>
      <c r="F15565" s="8">
        <v>11091.3</v>
      </c>
      <c r="G15565" s="8">
        <v>11101.13</v>
      </c>
      <c r="H15565" s="8"/>
      <c r="I15565" s="8"/>
      <c r="J15565" s="8"/>
    </row>
    <row r="15566" spans="3:10" x14ac:dyDescent="0.25">
      <c r="C15566" s="5">
        <v>43427.666666666664</v>
      </c>
      <c r="D15566" s="6">
        <v>11101.14</v>
      </c>
      <c r="E15566" s="6">
        <v>11171.32</v>
      </c>
      <c r="F15566" s="6">
        <v>11098.88</v>
      </c>
      <c r="G15566" s="6">
        <v>11161.47</v>
      </c>
      <c r="H15566" s="6"/>
      <c r="I15566" s="6"/>
      <c r="J15566" s="6"/>
    </row>
    <row r="15567" spans="3:10" x14ac:dyDescent="0.25">
      <c r="C15567" s="7">
        <v>43427.708333333336</v>
      </c>
      <c r="D15567" s="8">
        <v>11160.98</v>
      </c>
      <c r="E15567" s="8">
        <v>11175.81</v>
      </c>
      <c r="F15567" s="8">
        <v>11133.06</v>
      </c>
      <c r="G15567" s="8">
        <v>11155.61</v>
      </c>
      <c r="H15567" s="8"/>
      <c r="I15567" s="8"/>
      <c r="J15567" s="8"/>
    </row>
    <row r="15568" spans="3:10" x14ac:dyDescent="0.25">
      <c r="C15568" s="5">
        <v>43427.75</v>
      </c>
      <c r="D15568" s="6">
        <v>11156.11</v>
      </c>
      <c r="E15568" s="6">
        <v>11196.51</v>
      </c>
      <c r="F15568" s="6">
        <v>11155.11</v>
      </c>
      <c r="G15568" s="6">
        <v>11172.47</v>
      </c>
      <c r="H15568" s="6"/>
      <c r="I15568" s="6"/>
      <c r="J15568" s="6"/>
    </row>
    <row r="15569" spans="3:10" x14ac:dyDescent="0.25">
      <c r="C15569" s="7">
        <v>43427.791666666664</v>
      </c>
      <c r="D15569" s="8">
        <v>11170.72</v>
      </c>
      <c r="E15569" s="8">
        <v>11185.72</v>
      </c>
      <c r="F15569" s="8">
        <v>11167.47</v>
      </c>
      <c r="G15569" s="8">
        <v>11170.71</v>
      </c>
      <c r="H15569" s="8"/>
      <c r="I15569" s="8"/>
      <c r="J15569" s="8"/>
    </row>
    <row r="15570" spans="3:10" x14ac:dyDescent="0.25">
      <c r="C15570" s="5">
        <v>43427.833333333336</v>
      </c>
      <c r="D15570" s="6">
        <v>11169.96</v>
      </c>
      <c r="E15570" s="6">
        <v>11172.46</v>
      </c>
      <c r="F15570" s="6">
        <v>11158.71</v>
      </c>
      <c r="G15570" s="6">
        <v>11163.46</v>
      </c>
      <c r="H15570" s="6"/>
      <c r="I15570" s="6"/>
      <c r="J15570" s="6"/>
    </row>
    <row r="15571" spans="3:10" x14ac:dyDescent="0.25">
      <c r="C15571" s="7">
        <v>43427.875</v>
      </c>
      <c r="D15571" s="8">
        <v>11163.46</v>
      </c>
      <c r="E15571" s="8">
        <v>11175.95</v>
      </c>
      <c r="F15571" s="8">
        <v>11163.46</v>
      </c>
      <c r="G15571" s="8">
        <v>11174.7</v>
      </c>
      <c r="H15571" s="8"/>
      <c r="I15571" s="8"/>
      <c r="J15571" s="8"/>
    </row>
    <row r="15572" spans="3:10" x14ac:dyDescent="0.25">
      <c r="C15572" s="5">
        <v>43427.916666666664</v>
      </c>
      <c r="D15572" s="6">
        <v>11174.7</v>
      </c>
      <c r="E15572" s="6">
        <v>11181.95</v>
      </c>
      <c r="F15572" s="6">
        <v>11171.95</v>
      </c>
      <c r="G15572" s="6">
        <v>11178.45</v>
      </c>
      <c r="H15572" s="6"/>
      <c r="I15572" s="6"/>
      <c r="J15572" s="6"/>
    </row>
    <row r="15573" spans="3:10" x14ac:dyDescent="0.25">
      <c r="C15573" s="7">
        <v>43430.041666666664</v>
      </c>
      <c r="D15573" s="8">
        <v>11175</v>
      </c>
      <c r="E15573" s="8">
        <v>11217.59</v>
      </c>
      <c r="F15573" s="8">
        <v>11175</v>
      </c>
      <c r="G15573" s="8">
        <v>11209.81</v>
      </c>
      <c r="H15573" s="8"/>
      <c r="I15573" s="8"/>
      <c r="J15573" s="8"/>
    </row>
    <row r="15574" spans="3:10" x14ac:dyDescent="0.25">
      <c r="C15574" s="5">
        <v>43430.083333333336</v>
      </c>
      <c r="D15574" s="6">
        <v>11210.34</v>
      </c>
      <c r="E15574" s="6">
        <v>11230.89</v>
      </c>
      <c r="F15574" s="6">
        <v>11201.79</v>
      </c>
      <c r="G15574" s="6">
        <v>11208.53</v>
      </c>
      <c r="H15574" s="6"/>
      <c r="I15574" s="6"/>
      <c r="J15574" s="6"/>
    </row>
    <row r="15575" spans="3:10" x14ac:dyDescent="0.25">
      <c r="C15575" s="7">
        <v>43430.125</v>
      </c>
      <c r="D15575" s="8">
        <v>11208.42</v>
      </c>
      <c r="E15575" s="8">
        <v>11228.53</v>
      </c>
      <c r="F15575" s="8">
        <v>11204.24</v>
      </c>
      <c r="G15575" s="8">
        <v>11214.41</v>
      </c>
      <c r="H15575" s="8"/>
      <c r="I15575" s="8"/>
      <c r="J15575" s="8"/>
    </row>
    <row r="15576" spans="3:10" x14ac:dyDescent="0.25">
      <c r="C15576" s="5">
        <v>43430.166666666664</v>
      </c>
      <c r="D15576" s="6">
        <v>11215.47</v>
      </c>
      <c r="E15576" s="6">
        <v>11232.65</v>
      </c>
      <c r="F15576" s="6">
        <v>11208.04</v>
      </c>
      <c r="G15576" s="6">
        <v>11225.21</v>
      </c>
      <c r="H15576" s="6"/>
      <c r="I15576" s="6"/>
      <c r="J15576" s="6"/>
    </row>
    <row r="15577" spans="3:10" x14ac:dyDescent="0.25">
      <c r="C15577" s="7">
        <v>43430.208333333336</v>
      </c>
      <c r="D15577" s="8">
        <v>11223.09</v>
      </c>
      <c r="E15577" s="8">
        <v>11244.26</v>
      </c>
      <c r="F15577" s="8">
        <v>11223.09</v>
      </c>
      <c r="G15577" s="8">
        <v>11238.45</v>
      </c>
      <c r="H15577" s="8"/>
      <c r="I15577" s="8"/>
      <c r="J15577" s="8"/>
    </row>
    <row r="15578" spans="3:10" x14ac:dyDescent="0.25">
      <c r="C15578" s="5">
        <v>43430.25</v>
      </c>
      <c r="D15578" s="6">
        <v>11239.51</v>
      </c>
      <c r="E15578" s="6">
        <v>11243.22</v>
      </c>
      <c r="F15578" s="6">
        <v>11233.14</v>
      </c>
      <c r="G15578" s="6">
        <v>11242.69</v>
      </c>
      <c r="H15578" s="6"/>
      <c r="I15578" s="6"/>
      <c r="J15578" s="6"/>
    </row>
    <row r="15579" spans="3:10" x14ac:dyDescent="0.25">
      <c r="C15579" s="7">
        <v>43430.291666666664</v>
      </c>
      <c r="D15579" s="8">
        <v>11242.16</v>
      </c>
      <c r="E15579" s="8">
        <v>11249.05</v>
      </c>
      <c r="F15579" s="8">
        <v>11237.94</v>
      </c>
      <c r="G15579" s="8">
        <v>11246.3</v>
      </c>
      <c r="H15579" s="8"/>
      <c r="I15579" s="8"/>
      <c r="J15579" s="8"/>
    </row>
    <row r="15580" spans="3:10" x14ac:dyDescent="0.25">
      <c r="C15580" s="5">
        <v>43430.333333333336</v>
      </c>
      <c r="D15580" s="6">
        <v>11245.24</v>
      </c>
      <c r="E15580" s="6">
        <v>11248.94</v>
      </c>
      <c r="F15580" s="6">
        <v>11228.03</v>
      </c>
      <c r="G15580" s="6">
        <v>11238.22</v>
      </c>
      <c r="H15580" s="6"/>
      <c r="I15580" s="6"/>
      <c r="J15580" s="6"/>
    </row>
    <row r="15581" spans="3:10" x14ac:dyDescent="0.25">
      <c r="C15581" s="7">
        <v>43430.375</v>
      </c>
      <c r="D15581" s="8">
        <v>11272.31</v>
      </c>
      <c r="E15581" s="8">
        <v>11286.37</v>
      </c>
      <c r="F15581" s="8">
        <v>11257.8</v>
      </c>
      <c r="G15581" s="8">
        <v>11270.33</v>
      </c>
      <c r="H15581" s="8"/>
      <c r="I15581" s="8"/>
      <c r="J15581" s="8"/>
    </row>
    <row r="15582" spans="3:10" x14ac:dyDescent="0.25">
      <c r="C15582" s="5">
        <v>43430.416666666664</v>
      </c>
      <c r="D15582" s="6">
        <v>11271.36</v>
      </c>
      <c r="E15582" s="6">
        <v>11346.17</v>
      </c>
      <c r="F15582" s="6">
        <v>11268.83</v>
      </c>
      <c r="G15582" s="6">
        <v>11332.09</v>
      </c>
      <c r="H15582" s="6"/>
      <c r="I15582" s="6"/>
      <c r="J15582" s="6"/>
    </row>
    <row r="15583" spans="3:10" x14ac:dyDescent="0.25">
      <c r="C15583" s="7">
        <v>43430.458333333336</v>
      </c>
      <c r="D15583" s="8">
        <v>11331.84</v>
      </c>
      <c r="E15583" s="8">
        <v>11358.02</v>
      </c>
      <c r="F15583" s="8">
        <v>11322.67</v>
      </c>
      <c r="G15583" s="8">
        <v>11337.06</v>
      </c>
      <c r="H15583" s="8"/>
      <c r="I15583" s="8"/>
      <c r="J15583" s="8"/>
    </row>
    <row r="15584" spans="3:10" x14ac:dyDescent="0.25">
      <c r="C15584" s="5">
        <v>43430.5</v>
      </c>
      <c r="D15584" s="6">
        <v>11337.06</v>
      </c>
      <c r="E15584" s="6">
        <v>11337.89</v>
      </c>
      <c r="F15584" s="6">
        <v>11314.06</v>
      </c>
      <c r="G15584" s="6">
        <v>11324.9</v>
      </c>
      <c r="H15584" s="6"/>
      <c r="I15584" s="6"/>
      <c r="J15584" s="6"/>
    </row>
    <row r="15585" spans="3:10" x14ac:dyDescent="0.25">
      <c r="C15585" s="7">
        <v>43430.541666666664</v>
      </c>
      <c r="D15585" s="8">
        <v>11324.9</v>
      </c>
      <c r="E15585" s="8">
        <v>11354.29</v>
      </c>
      <c r="F15585" s="8">
        <v>11318.75</v>
      </c>
      <c r="G15585" s="8">
        <v>11334.58</v>
      </c>
      <c r="H15585" s="8"/>
      <c r="I15585" s="8"/>
      <c r="J15585" s="8"/>
    </row>
    <row r="15586" spans="3:10" x14ac:dyDescent="0.25">
      <c r="C15586" s="5">
        <v>43430.583333333336</v>
      </c>
      <c r="D15586" s="6">
        <v>11334.07</v>
      </c>
      <c r="E15586" s="6">
        <v>11343.81</v>
      </c>
      <c r="F15586" s="6">
        <v>11316.87</v>
      </c>
      <c r="G15586" s="6">
        <v>11318.31</v>
      </c>
      <c r="H15586" s="6"/>
      <c r="I15586" s="6"/>
      <c r="J15586" s="6"/>
    </row>
    <row r="15587" spans="3:10" x14ac:dyDescent="0.25">
      <c r="C15587" s="7">
        <v>43430.625</v>
      </c>
      <c r="D15587" s="8">
        <v>11318.06</v>
      </c>
      <c r="E15587" s="8">
        <v>11339.81</v>
      </c>
      <c r="F15587" s="8">
        <v>11310.36</v>
      </c>
      <c r="G15587" s="8">
        <v>11336.13</v>
      </c>
      <c r="H15587" s="8"/>
      <c r="I15587" s="8"/>
      <c r="J15587" s="8"/>
    </row>
    <row r="15588" spans="3:10" x14ac:dyDescent="0.25">
      <c r="C15588" s="5">
        <v>43430.666666666664</v>
      </c>
      <c r="D15588" s="6">
        <v>11336.14</v>
      </c>
      <c r="E15588" s="6">
        <v>11374.24</v>
      </c>
      <c r="F15588" s="6">
        <v>11324.7</v>
      </c>
      <c r="G15588" s="6">
        <v>11373.24</v>
      </c>
      <c r="H15588" s="6"/>
      <c r="I15588" s="6"/>
      <c r="J15588" s="6"/>
    </row>
    <row r="15589" spans="3:10" x14ac:dyDescent="0.25">
      <c r="C15589" s="7">
        <v>43430.708333333336</v>
      </c>
      <c r="D15589" s="8">
        <v>11372.75</v>
      </c>
      <c r="E15589" s="8">
        <v>11391.49</v>
      </c>
      <c r="F15589" s="8">
        <v>11349.82</v>
      </c>
      <c r="G15589" s="8">
        <v>11371.77</v>
      </c>
      <c r="H15589" s="8"/>
      <c r="I15589" s="8"/>
      <c r="J15589" s="8"/>
    </row>
    <row r="15590" spans="3:10" x14ac:dyDescent="0.25">
      <c r="C15590" s="5">
        <v>43430.75</v>
      </c>
      <c r="D15590" s="6">
        <v>11371.27</v>
      </c>
      <c r="E15590" s="6">
        <v>11373.27</v>
      </c>
      <c r="F15590" s="6">
        <v>11329.19</v>
      </c>
      <c r="G15590" s="6">
        <v>11341.66</v>
      </c>
      <c r="H15590" s="6"/>
      <c r="I15590" s="6"/>
      <c r="J15590" s="6"/>
    </row>
    <row r="15591" spans="3:10" x14ac:dyDescent="0.25">
      <c r="C15591" s="7">
        <v>43430.791666666664</v>
      </c>
      <c r="D15591" s="8">
        <v>11341.91</v>
      </c>
      <c r="E15591" s="8">
        <v>11353.16</v>
      </c>
      <c r="F15591" s="8">
        <v>11317.64</v>
      </c>
      <c r="G15591" s="8">
        <v>11333.9</v>
      </c>
      <c r="H15591" s="8"/>
      <c r="I15591" s="8"/>
      <c r="J15591" s="8"/>
    </row>
    <row r="15592" spans="3:10" x14ac:dyDescent="0.25">
      <c r="C15592" s="5">
        <v>43430.833333333336</v>
      </c>
      <c r="D15592" s="6">
        <v>11333.4</v>
      </c>
      <c r="E15592" s="6">
        <v>11352.26</v>
      </c>
      <c r="F15592" s="6">
        <v>11329.4</v>
      </c>
      <c r="G15592" s="6">
        <v>11351.15</v>
      </c>
      <c r="H15592" s="6"/>
      <c r="I15592" s="6"/>
      <c r="J15592" s="6"/>
    </row>
    <row r="15593" spans="3:10" x14ac:dyDescent="0.25">
      <c r="C15593" s="7">
        <v>43430.875</v>
      </c>
      <c r="D15593" s="8">
        <v>11351.4</v>
      </c>
      <c r="E15593" s="8">
        <v>11370.9</v>
      </c>
      <c r="F15593" s="8">
        <v>11349.4</v>
      </c>
      <c r="G15593" s="8">
        <v>11369.4</v>
      </c>
      <c r="H15593" s="8"/>
      <c r="I15593" s="8"/>
      <c r="J15593" s="8"/>
    </row>
    <row r="15594" spans="3:10" x14ac:dyDescent="0.25">
      <c r="C15594" s="5">
        <v>43430.916666666664</v>
      </c>
      <c r="D15594" s="6">
        <v>11368.9</v>
      </c>
      <c r="E15594" s="6">
        <v>11382.14</v>
      </c>
      <c r="F15594" s="6">
        <v>11355.64</v>
      </c>
      <c r="G15594" s="6">
        <v>11382.14</v>
      </c>
      <c r="H15594" s="6"/>
      <c r="I15594" s="6"/>
      <c r="J15594" s="6"/>
    </row>
    <row r="15595" spans="3:10" x14ac:dyDescent="0.25">
      <c r="C15595" s="7">
        <v>43430.958333333336</v>
      </c>
      <c r="D15595" s="8">
        <v>11343.11</v>
      </c>
      <c r="E15595" s="8">
        <v>11348.67</v>
      </c>
      <c r="F15595" s="8">
        <v>11332.69</v>
      </c>
      <c r="G15595" s="8">
        <v>11334.82</v>
      </c>
      <c r="H15595" s="8"/>
      <c r="I15595" s="8"/>
      <c r="J15595" s="8"/>
    </row>
    <row r="15596" spans="3:10" x14ac:dyDescent="0.25">
      <c r="C15596" s="5">
        <v>43431.041666666664</v>
      </c>
      <c r="D15596" s="6">
        <v>11334.31</v>
      </c>
      <c r="E15596" s="6">
        <v>11349.52</v>
      </c>
      <c r="F15596" s="6">
        <v>11324.66</v>
      </c>
      <c r="G15596" s="6">
        <v>11339.43</v>
      </c>
      <c r="H15596" s="6"/>
      <c r="I15596" s="6"/>
      <c r="J15596" s="6"/>
    </row>
    <row r="15597" spans="3:10" x14ac:dyDescent="0.25">
      <c r="C15597" s="7">
        <v>43431.083333333336</v>
      </c>
      <c r="D15597" s="8">
        <v>11338.9</v>
      </c>
      <c r="E15597" s="8">
        <v>11340.49</v>
      </c>
      <c r="F15597" s="8">
        <v>11315.13</v>
      </c>
      <c r="G15597" s="8">
        <v>11315.13</v>
      </c>
      <c r="H15597" s="8"/>
      <c r="I15597" s="8"/>
      <c r="J15597" s="8"/>
    </row>
    <row r="15598" spans="3:10" x14ac:dyDescent="0.25">
      <c r="C15598" s="5">
        <v>43431.125</v>
      </c>
      <c r="D15598" s="6">
        <v>11314.07</v>
      </c>
      <c r="E15598" s="6">
        <v>11327.4</v>
      </c>
      <c r="F15598" s="6">
        <v>11307.81</v>
      </c>
      <c r="G15598" s="6">
        <v>11317.82</v>
      </c>
      <c r="H15598" s="6"/>
      <c r="I15598" s="6"/>
      <c r="J15598" s="6"/>
    </row>
    <row r="15599" spans="3:10" x14ac:dyDescent="0.25">
      <c r="C15599" s="7">
        <v>43431.166666666664</v>
      </c>
      <c r="D15599" s="8">
        <v>11318.35</v>
      </c>
      <c r="E15599" s="8">
        <v>11338.1</v>
      </c>
      <c r="F15599" s="8">
        <v>11314.26</v>
      </c>
      <c r="G15599" s="8">
        <v>11331.15</v>
      </c>
      <c r="H15599" s="8"/>
      <c r="I15599" s="8"/>
      <c r="J15599" s="8"/>
    </row>
    <row r="15600" spans="3:10" x14ac:dyDescent="0.25">
      <c r="C15600" s="5">
        <v>43431.208333333336</v>
      </c>
      <c r="D15600" s="6">
        <v>11330.09</v>
      </c>
      <c r="E15600" s="6">
        <v>11358.87</v>
      </c>
      <c r="F15600" s="6">
        <v>11330.09</v>
      </c>
      <c r="G15600" s="6">
        <v>11352.43</v>
      </c>
      <c r="H15600" s="6"/>
      <c r="I15600" s="6"/>
      <c r="J15600" s="6"/>
    </row>
    <row r="15601" spans="3:10" x14ac:dyDescent="0.25">
      <c r="C15601" s="7">
        <v>43431.25</v>
      </c>
      <c r="D15601" s="8">
        <v>11351.37</v>
      </c>
      <c r="E15601" s="8">
        <v>11366.13</v>
      </c>
      <c r="F15601" s="8">
        <v>11351.06</v>
      </c>
      <c r="G15601" s="8">
        <v>11365.07</v>
      </c>
      <c r="H15601" s="8"/>
      <c r="I15601" s="8"/>
      <c r="J15601" s="8"/>
    </row>
    <row r="15602" spans="3:10" x14ac:dyDescent="0.25">
      <c r="C15602" s="5">
        <v>43431.291666666664</v>
      </c>
      <c r="D15602" s="6">
        <v>11364</v>
      </c>
      <c r="E15602" s="6">
        <v>11366.13</v>
      </c>
      <c r="F15602" s="6">
        <v>11338.04</v>
      </c>
      <c r="G15602" s="6">
        <v>11344.43</v>
      </c>
      <c r="H15602" s="6"/>
      <c r="I15602" s="6"/>
      <c r="J15602" s="6"/>
    </row>
    <row r="15603" spans="3:10" x14ac:dyDescent="0.25">
      <c r="C15603" s="7">
        <v>43431.333333333336</v>
      </c>
      <c r="D15603" s="8">
        <v>11343.36</v>
      </c>
      <c r="E15603" s="8">
        <v>11352</v>
      </c>
      <c r="F15603" s="8">
        <v>11335.91</v>
      </c>
      <c r="G15603" s="8">
        <v>11349.47</v>
      </c>
      <c r="H15603" s="8"/>
      <c r="I15603" s="8"/>
      <c r="J15603" s="8"/>
    </row>
    <row r="15604" spans="3:10" x14ac:dyDescent="0.25">
      <c r="C15604" s="5">
        <v>43431.375</v>
      </c>
      <c r="D15604" s="6">
        <v>11347.01</v>
      </c>
      <c r="E15604" s="6">
        <v>11441.95</v>
      </c>
      <c r="F15604" s="6">
        <v>11335.7</v>
      </c>
      <c r="G15604" s="6">
        <v>11371.88</v>
      </c>
      <c r="H15604" s="6"/>
      <c r="I15604" s="6"/>
      <c r="J15604" s="6"/>
    </row>
    <row r="15605" spans="3:10" x14ac:dyDescent="0.25">
      <c r="C15605" s="7">
        <v>43431.416666666664</v>
      </c>
      <c r="D15605" s="8">
        <v>11377.41</v>
      </c>
      <c r="E15605" s="8">
        <v>11392.13</v>
      </c>
      <c r="F15605" s="8">
        <v>11323.75</v>
      </c>
      <c r="G15605" s="8">
        <v>11355.08</v>
      </c>
      <c r="H15605" s="8"/>
      <c r="I15605" s="8"/>
      <c r="J15605" s="8"/>
    </row>
    <row r="15606" spans="3:10" x14ac:dyDescent="0.25">
      <c r="C15606" s="5">
        <v>43431.458333333336</v>
      </c>
      <c r="D15606" s="6">
        <v>11355.58</v>
      </c>
      <c r="E15606" s="6">
        <v>11401.39</v>
      </c>
      <c r="F15606" s="6">
        <v>11349.59</v>
      </c>
      <c r="G15606" s="6">
        <v>11356.59</v>
      </c>
      <c r="H15606" s="6"/>
      <c r="I15606" s="6"/>
      <c r="J15606" s="6"/>
    </row>
    <row r="15607" spans="3:10" x14ac:dyDescent="0.25">
      <c r="C15607" s="7">
        <v>43431.5</v>
      </c>
      <c r="D15607" s="8">
        <v>11356.84</v>
      </c>
      <c r="E15607" s="8">
        <v>11365.6</v>
      </c>
      <c r="F15607" s="8">
        <v>11324.2</v>
      </c>
      <c r="G15607" s="8">
        <v>11335.33</v>
      </c>
      <c r="H15607" s="8"/>
      <c r="I15607" s="8"/>
      <c r="J15607" s="8"/>
    </row>
    <row r="15608" spans="3:10" x14ac:dyDescent="0.25">
      <c r="C15608" s="5">
        <v>43431.541666666664</v>
      </c>
      <c r="D15608" s="6">
        <v>11335.58</v>
      </c>
      <c r="E15608" s="6">
        <v>11336.68</v>
      </c>
      <c r="F15608" s="6">
        <v>11300.96</v>
      </c>
      <c r="G15608" s="6">
        <v>11336.17</v>
      </c>
      <c r="H15608" s="6"/>
      <c r="I15608" s="6"/>
      <c r="J15608" s="6"/>
    </row>
    <row r="15609" spans="3:10" x14ac:dyDescent="0.25">
      <c r="C15609" s="7">
        <v>43431.583333333336</v>
      </c>
      <c r="D15609" s="8">
        <v>11335.17</v>
      </c>
      <c r="E15609" s="8">
        <v>11335.67</v>
      </c>
      <c r="F15609" s="8">
        <v>11301.84</v>
      </c>
      <c r="G15609" s="8">
        <v>11313.97</v>
      </c>
      <c r="H15609" s="8"/>
      <c r="I15609" s="8"/>
      <c r="J15609" s="8"/>
    </row>
    <row r="15610" spans="3:10" x14ac:dyDescent="0.25">
      <c r="C15610" s="5">
        <v>43431.625</v>
      </c>
      <c r="D15610" s="6">
        <v>11313.47</v>
      </c>
      <c r="E15610" s="6">
        <v>11322.25</v>
      </c>
      <c r="F15610" s="6">
        <v>11286.94</v>
      </c>
      <c r="G15610" s="6">
        <v>11315.44</v>
      </c>
      <c r="H15610" s="6"/>
      <c r="I15610" s="6"/>
      <c r="J15610" s="6"/>
    </row>
    <row r="15611" spans="3:10" x14ac:dyDescent="0.25">
      <c r="C15611" s="7">
        <v>43431.666666666664</v>
      </c>
      <c r="D15611" s="8">
        <v>11315.43</v>
      </c>
      <c r="E15611" s="8">
        <v>11340.18</v>
      </c>
      <c r="F15611" s="8">
        <v>11269.94</v>
      </c>
      <c r="G15611" s="8">
        <v>11291.84</v>
      </c>
      <c r="H15611" s="8"/>
      <c r="I15611" s="8"/>
      <c r="J15611" s="8"/>
    </row>
    <row r="15612" spans="3:10" x14ac:dyDescent="0.25">
      <c r="C15612" s="5">
        <v>43431.708333333336</v>
      </c>
      <c r="D15612" s="6">
        <v>11289.84</v>
      </c>
      <c r="E15612" s="6">
        <v>11326.26</v>
      </c>
      <c r="F15612" s="6">
        <v>11263.54</v>
      </c>
      <c r="G15612" s="6">
        <v>11299.7</v>
      </c>
      <c r="H15612" s="6"/>
      <c r="I15612" s="6"/>
      <c r="J15612" s="6"/>
    </row>
    <row r="15613" spans="3:10" x14ac:dyDescent="0.25">
      <c r="C15613" s="7">
        <v>43431.75</v>
      </c>
      <c r="D15613" s="8">
        <v>11299.2</v>
      </c>
      <c r="E15613" s="8">
        <v>11326.68</v>
      </c>
      <c r="F15613" s="8">
        <v>11297.5</v>
      </c>
      <c r="G15613" s="8">
        <v>11319.86</v>
      </c>
      <c r="H15613" s="8"/>
      <c r="I15613" s="8"/>
      <c r="J15613" s="8"/>
    </row>
    <row r="15614" spans="3:10" x14ac:dyDescent="0.25">
      <c r="C15614" s="5">
        <v>43431.791666666664</v>
      </c>
      <c r="D15614" s="6">
        <v>11319.36</v>
      </c>
      <c r="E15614" s="6">
        <v>11331.36</v>
      </c>
      <c r="F15614" s="6">
        <v>11292.35</v>
      </c>
      <c r="G15614" s="6">
        <v>11302.35</v>
      </c>
      <c r="H15614" s="6"/>
      <c r="I15614" s="6"/>
      <c r="J15614" s="6"/>
    </row>
    <row r="15615" spans="3:10" x14ac:dyDescent="0.25">
      <c r="C15615" s="7">
        <v>43431.833333333336</v>
      </c>
      <c r="D15615" s="8">
        <v>11303.35</v>
      </c>
      <c r="E15615" s="8">
        <v>11326.35</v>
      </c>
      <c r="F15615" s="8">
        <v>11279.34</v>
      </c>
      <c r="G15615" s="8">
        <v>11315.09</v>
      </c>
      <c r="H15615" s="8"/>
      <c r="I15615" s="8"/>
      <c r="J15615" s="8"/>
    </row>
    <row r="15616" spans="3:10" x14ac:dyDescent="0.25">
      <c r="C15616" s="5">
        <v>43431.875</v>
      </c>
      <c r="D15616" s="6">
        <v>11315.34</v>
      </c>
      <c r="E15616" s="6">
        <v>11326.99</v>
      </c>
      <c r="F15616" s="6">
        <v>11314.34</v>
      </c>
      <c r="G15616" s="6">
        <v>11315.34</v>
      </c>
      <c r="H15616" s="6"/>
      <c r="I15616" s="6"/>
      <c r="J15616" s="6"/>
    </row>
    <row r="15617" spans="3:10" x14ac:dyDescent="0.25">
      <c r="C15617" s="7">
        <v>43431.916666666664</v>
      </c>
      <c r="D15617" s="8">
        <v>11315.34</v>
      </c>
      <c r="E15617" s="8">
        <v>11332.09</v>
      </c>
      <c r="F15617" s="8">
        <v>11312.34</v>
      </c>
      <c r="G15617" s="8">
        <v>11328.84</v>
      </c>
      <c r="H15617" s="8"/>
      <c r="I15617" s="8"/>
      <c r="J15617" s="8"/>
    </row>
    <row r="15618" spans="3:10" x14ac:dyDescent="0.25">
      <c r="C15618" s="5">
        <v>43431.958333333336</v>
      </c>
      <c r="D15618" s="6">
        <v>11328.84</v>
      </c>
      <c r="E15618" s="6">
        <v>11344.38</v>
      </c>
      <c r="F15618" s="6">
        <v>11328.84</v>
      </c>
      <c r="G15618" s="6">
        <v>11340.21</v>
      </c>
      <c r="H15618" s="6"/>
      <c r="I15618" s="6"/>
      <c r="J15618" s="6"/>
    </row>
    <row r="15619" spans="3:10" x14ac:dyDescent="0.25">
      <c r="C15619" s="7">
        <v>43432.041666666664</v>
      </c>
      <c r="D15619" s="8">
        <v>11341.26</v>
      </c>
      <c r="E15619" s="8">
        <v>11351.81</v>
      </c>
      <c r="F15619" s="8">
        <v>11331.97</v>
      </c>
      <c r="G15619" s="8">
        <v>11335.67</v>
      </c>
      <c r="H15619" s="8"/>
      <c r="I15619" s="8"/>
      <c r="J15619" s="8"/>
    </row>
    <row r="15620" spans="3:10" x14ac:dyDescent="0.25">
      <c r="C15620" s="5">
        <v>43432.083333333336</v>
      </c>
      <c r="D15620" s="6">
        <v>11334.08</v>
      </c>
      <c r="E15620" s="6">
        <v>11344.64</v>
      </c>
      <c r="F15620" s="6">
        <v>11331.44</v>
      </c>
      <c r="G15620" s="6">
        <v>11335.13</v>
      </c>
      <c r="H15620" s="6"/>
      <c r="I15620" s="6"/>
      <c r="J15620" s="6"/>
    </row>
    <row r="15621" spans="3:10" x14ac:dyDescent="0.25">
      <c r="C15621" s="7">
        <v>43432.125</v>
      </c>
      <c r="D15621" s="8">
        <v>11334.08</v>
      </c>
      <c r="E15621" s="8">
        <v>11336.09</v>
      </c>
      <c r="F15621" s="8">
        <v>11318.13</v>
      </c>
      <c r="G15621" s="8">
        <v>11319.19</v>
      </c>
      <c r="H15621" s="8"/>
      <c r="I15621" s="8"/>
      <c r="J15621" s="8"/>
    </row>
    <row r="15622" spans="3:10" x14ac:dyDescent="0.25">
      <c r="C15622" s="5">
        <v>43432.166666666664</v>
      </c>
      <c r="D15622" s="6">
        <v>11318.13</v>
      </c>
      <c r="E15622" s="6">
        <v>11336.08</v>
      </c>
      <c r="F15622" s="6">
        <v>11316.02</v>
      </c>
      <c r="G15622" s="6">
        <v>11336.08</v>
      </c>
      <c r="H15622" s="6"/>
      <c r="I15622" s="6"/>
      <c r="J15622" s="6"/>
    </row>
    <row r="15623" spans="3:10" x14ac:dyDescent="0.25">
      <c r="C15623" s="7">
        <v>43432.208333333336</v>
      </c>
      <c r="D15623" s="8">
        <v>11335.02</v>
      </c>
      <c r="E15623" s="8">
        <v>11336.08</v>
      </c>
      <c r="F15623" s="8">
        <v>11328.68</v>
      </c>
      <c r="G15623" s="8">
        <v>11331.85</v>
      </c>
      <c r="H15623" s="8"/>
      <c r="I15623" s="8"/>
      <c r="J15623" s="8"/>
    </row>
    <row r="15624" spans="3:10" x14ac:dyDescent="0.25">
      <c r="C15624" s="5">
        <v>43432.25</v>
      </c>
      <c r="D15624" s="6">
        <v>11332.9</v>
      </c>
      <c r="E15624" s="6">
        <v>11344.53</v>
      </c>
      <c r="F15624" s="6">
        <v>11330.8</v>
      </c>
      <c r="G15624" s="6">
        <v>11338.13</v>
      </c>
      <c r="H15624" s="6"/>
      <c r="I15624" s="6"/>
      <c r="J15624" s="6"/>
    </row>
    <row r="15625" spans="3:10" x14ac:dyDescent="0.25">
      <c r="C15625" s="7">
        <v>43432.291666666664</v>
      </c>
      <c r="D15625" s="8">
        <v>11337.08</v>
      </c>
      <c r="E15625" s="8">
        <v>11347.93</v>
      </c>
      <c r="F15625" s="8">
        <v>11335.91</v>
      </c>
      <c r="G15625" s="8">
        <v>11346.87</v>
      </c>
      <c r="H15625" s="8"/>
      <c r="I15625" s="8"/>
      <c r="J15625" s="8"/>
    </row>
    <row r="15626" spans="3:10" x14ac:dyDescent="0.25">
      <c r="C15626" s="5">
        <v>43432.333333333336</v>
      </c>
      <c r="D15626" s="6">
        <v>11347.93</v>
      </c>
      <c r="E15626" s="6">
        <v>11381.85</v>
      </c>
      <c r="F15626" s="6">
        <v>11346.87</v>
      </c>
      <c r="G15626" s="6">
        <v>11381.32</v>
      </c>
      <c r="H15626" s="6"/>
      <c r="I15626" s="6"/>
      <c r="J15626" s="6"/>
    </row>
    <row r="15627" spans="3:10" x14ac:dyDescent="0.25">
      <c r="C15627" s="7">
        <v>43432.375</v>
      </c>
      <c r="D15627" s="8">
        <v>11385.39</v>
      </c>
      <c r="E15627" s="8">
        <v>11389.06</v>
      </c>
      <c r="F15627" s="8">
        <v>11344.67</v>
      </c>
      <c r="G15627" s="8">
        <v>11347.32</v>
      </c>
      <c r="H15627" s="8"/>
      <c r="I15627" s="8"/>
      <c r="J15627" s="8"/>
    </row>
    <row r="15628" spans="3:10" x14ac:dyDescent="0.25">
      <c r="C15628" s="5">
        <v>43432.416666666664</v>
      </c>
      <c r="D15628" s="6">
        <v>11341.85</v>
      </c>
      <c r="E15628" s="6">
        <v>11356.83</v>
      </c>
      <c r="F15628" s="6">
        <v>11281.92</v>
      </c>
      <c r="G15628" s="6">
        <v>11321.66</v>
      </c>
      <c r="H15628" s="6"/>
      <c r="I15628" s="6"/>
      <c r="J15628" s="6"/>
    </row>
    <row r="15629" spans="3:10" x14ac:dyDescent="0.25">
      <c r="C15629" s="7">
        <v>43432.458333333336</v>
      </c>
      <c r="D15629" s="8">
        <v>11322.16</v>
      </c>
      <c r="E15629" s="8">
        <v>11345.32</v>
      </c>
      <c r="F15629" s="8">
        <v>11307.71</v>
      </c>
      <c r="G15629" s="8">
        <v>11324.18</v>
      </c>
      <c r="H15629" s="8"/>
      <c r="I15629" s="8"/>
      <c r="J15629" s="8"/>
    </row>
    <row r="15630" spans="3:10" x14ac:dyDescent="0.25">
      <c r="C15630" s="5">
        <v>43432.5</v>
      </c>
      <c r="D15630" s="6">
        <v>11325.68</v>
      </c>
      <c r="E15630" s="6">
        <v>11342.88</v>
      </c>
      <c r="F15630" s="6">
        <v>11306.21</v>
      </c>
      <c r="G15630" s="6">
        <v>11337.24</v>
      </c>
      <c r="H15630" s="6"/>
      <c r="I15630" s="6"/>
      <c r="J15630" s="6"/>
    </row>
    <row r="15631" spans="3:10" x14ac:dyDescent="0.25">
      <c r="C15631" s="7">
        <v>43432.541666666664</v>
      </c>
      <c r="D15631" s="8">
        <v>11337.74</v>
      </c>
      <c r="E15631" s="8">
        <v>11341.64</v>
      </c>
      <c r="F15631" s="8">
        <v>11301.19</v>
      </c>
      <c r="G15631" s="8">
        <v>11317.64</v>
      </c>
      <c r="H15631" s="8"/>
      <c r="I15631" s="8"/>
      <c r="J15631" s="8"/>
    </row>
    <row r="15632" spans="3:10" x14ac:dyDescent="0.25">
      <c r="C15632" s="5">
        <v>43432.583333333336</v>
      </c>
      <c r="D15632" s="6">
        <v>11320.14</v>
      </c>
      <c r="E15632" s="6">
        <v>11335.87</v>
      </c>
      <c r="F15632" s="6">
        <v>11317.41</v>
      </c>
      <c r="G15632" s="6">
        <v>11320.83</v>
      </c>
      <c r="H15632" s="6"/>
      <c r="I15632" s="6"/>
      <c r="J15632" s="6"/>
    </row>
    <row r="15633" spans="3:10" x14ac:dyDescent="0.25">
      <c r="C15633" s="7">
        <v>43432.625</v>
      </c>
      <c r="D15633" s="8">
        <v>11320.58</v>
      </c>
      <c r="E15633" s="8">
        <v>11334.1</v>
      </c>
      <c r="F15633" s="8">
        <v>11310.73</v>
      </c>
      <c r="G15633" s="8">
        <v>11333.85</v>
      </c>
      <c r="H15633" s="8"/>
      <c r="I15633" s="8"/>
      <c r="J15633" s="8"/>
    </row>
    <row r="15634" spans="3:10" x14ac:dyDescent="0.25">
      <c r="C15634" s="5">
        <v>43432.666666666664</v>
      </c>
      <c r="D15634" s="6">
        <v>11334.1</v>
      </c>
      <c r="E15634" s="6">
        <v>11344.38</v>
      </c>
      <c r="F15634" s="6">
        <v>11294.33</v>
      </c>
      <c r="G15634" s="6">
        <v>11315.3</v>
      </c>
      <c r="H15634" s="6"/>
      <c r="I15634" s="6"/>
      <c r="J15634" s="6"/>
    </row>
    <row r="15635" spans="3:10" x14ac:dyDescent="0.25">
      <c r="C15635" s="7">
        <v>43432.708333333336</v>
      </c>
      <c r="D15635" s="8">
        <v>11314.54</v>
      </c>
      <c r="E15635" s="8">
        <v>11323.5</v>
      </c>
      <c r="F15635" s="8">
        <v>11277.12</v>
      </c>
      <c r="G15635" s="8">
        <v>11299.74</v>
      </c>
      <c r="H15635" s="8"/>
      <c r="I15635" s="8"/>
      <c r="J15635" s="8"/>
    </row>
    <row r="15636" spans="3:10" x14ac:dyDescent="0.25">
      <c r="C15636" s="5">
        <v>43432.75</v>
      </c>
      <c r="D15636" s="6">
        <v>11298.74</v>
      </c>
      <c r="E15636" s="6">
        <v>11311.71</v>
      </c>
      <c r="F15636" s="6">
        <v>11293.39</v>
      </c>
      <c r="G15636" s="6">
        <v>11306.35</v>
      </c>
      <c r="H15636" s="6"/>
      <c r="I15636" s="6"/>
      <c r="J15636" s="6"/>
    </row>
    <row r="15637" spans="3:10" x14ac:dyDescent="0.25">
      <c r="C15637" s="7">
        <v>43432.791666666664</v>
      </c>
      <c r="D15637" s="8">
        <v>11306.6</v>
      </c>
      <c r="E15637" s="8">
        <v>11372.86</v>
      </c>
      <c r="F15637" s="8">
        <v>11306.6</v>
      </c>
      <c r="G15637" s="8">
        <v>11360.61</v>
      </c>
      <c r="H15637" s="8"/>
      <c r="I15637" s="8"/>
      <c r="J15637" s="8"/>
    </row>
    <row r="15638" spans="3:10" x14ac:dyDescent="0.25">
      <c r="C15638" s="5">
        <v>43432.833333333336</v>
      </c>
      <c r="D15638" s="6">
        <v>11361.11</v>
      </c>
      <c r="E15638" s="6">
        <v>11395.61</v>
      </c>
      <c r="F15638" s="6">
        <v>11353.1</v>
      </c>
      <c r="G15638" s="6">
        <v>11386.11</v>
      </c>
      <c r="H15638" s="6"/>
      <c r="I15638" s="6"/>
      <c r="J15638" s="6"/>
    </row>
    <row r="15639" spans="3:10" x14ac:dyDescent="0.25">
      <c r="C15639" s="7">
        <v>43432.875</v>
      </c>
      <c r="D15639" s="8">
        <v>11386.36</v>
      </c>
      <c r="E15639" s="8">
        <v>11397.86</v>
      </c>
      <c r="F15639" s="8">
        <v>11378.6</v>
      </c>
      <c r="G15639" s="8">
        <v>11382.6</v>
      </c>
      <c r="H15639" s="8"/>
      <c r="I15639" s="8"/>
      <c r="J15639" s="8"/>
    </row>
    <row r="15640" spans="3:10" x14ac:dyDescent="0.25">
      <c r="C15640" s="5">
        <v>43432.916666666664</v>
      </c>
      <c r="D15640" s="6">
        <v>11382.35</v>
      </c>
      <c r="E15640" s="6">
        <v>11421.11</v>
      </c>
      <c r="F15640" s="6">
        <v>11374.85</v>
      </c>
      <c r="G15640" s="6">
        <v>11412.6</v>
      </c>
      <c r="H15640" s="6"/>
      <c r="I15640" s="6"/>
      <c r="J15640" s="6"/>
    </row>
    <row r="15641" spans="3:10" x14ac:dyDescent="0.25">
      <c r="C15641" s="7">
        <v>43432.958333333336</v>
      </c>
      <c r="D15641" s="8">
        <v>11412.6</v>
      </c>
      <c r="E15641" s="8">
        <v>11412.6</v>
      </c>
      <c r="F15641" s="8">
        <v>11391.04</v>
      </c>
      <c r="G15641" s="8">
        <v>11398.27</v>
      </c>
      <c r="H15641" s="8"/>
      <c r="I15641" s="8"/>
      <c r="J15641" s="8"/>
    </row>
    <row r="15642" spans="3:10" x14ac:dyDescent="0.25">
      <c r="C15642" s="5">
        <v>43433.041666666664</v>
      </c>
      <c r="D15642" s="6">
        <v>11384.75</v>
      </c>
      <c r="E15642" s="6">
        <v>11396.14</v>
      </c>
      <c r="F15642" s="6">
        <v>11375.54</v>
      </c>
      <c r="G15642" s="6">
        <v>11391.44</v>
      </c>
      <c r="H15642" s="6"/>
      <c r="I15642" s="6"/>
      <c r="J15642" s="6"/>
    </row>
    <row r="15643" spans="3:10" x14ac:dyDescent="0.25">
      <c r="C15643" s="7">
        <v>43433.083333333336</v>
      </c>
      <c r="D15643" s="8">
        <v>11391.96</v>
      </c>
      <c r="E15643" s="8">
        <v>11402.87</v>
      </c>
      <c r="F15643" s="8">
        <v>11386.36</v>
      </c>
      <c r="G15643" s="8">
        <v>11386.36</v>
      </c>
      <c r="H15643" s="8"/>
      <c r="I15643" s="8"/>
      <c r="J15643" s="8"/>
    </row>
    <row r="15644" spans="3:10" x14ac:dyDescent="0.25">
      <c r="C15644" s="5">
        <v>43433.125</v>
      </c>
      <c r="D15644" s="6">
        <v>11385.32</v>
      </c>
      <c r="E15644" s="6">
        <v>11392.5</v>
      </c>
      <c r="F15644" s="6">
        <v>11373.33</v>
      </c>
      <c r="G15644" s="6">
        <v>11376.45</v>
      </c>
      <c r="H15644" s="6"/>
      <c r="I15644" s="6"/>
      <c r="J15644" s="6"/>
    </row>
    <row r="15645" spans="3:10" x14ac:dyDescent="0.25">
      <c r="C15645" s="7">
        <v>43433.166666666664</v>
      </c>
      <c r="D15645" s="8">
        <v>11374.37</v>
      </c>
      <c r="E15645" s="8">
        <v>11378.54</v>
      </c>
      <c r="F15645" s="8">
        <v>11361.56</v>
      </c>
      <c r="G15645" s="8">
        <v>11362.1</v>
      </c>
      <c r="H15645" s="8"/>
      <c r="I15645" s="8"/>
      <c r="J15645" s="8"/>
    </row>
    <row r="15646" spans="3:10" x14ac:dyDescent="0.25">
      <c r="C15646" s="5">
        <v>43433.208333333336</v>
      </c>
      <c r="D15646" s="6">
        <v>11362.62</v>
      </c>
      <c r="E15646" s="6">
        <v>11379.68</v>
      </c>
      <c r="F15646" s="6">
        <v>11362.1</v>
      </c>
      <c r="G15646" s="6">
        <v>11376.06</v>
      </c>
      <c r="H15646" s="6"/>
      <c r="I15646" s="6"/>
      <c r="J15646" s="6"/>
    </row>
    <row r="15647" spans="3:10" x14ac:dyDescent="0.25">
      <c r="C15647" s="7">
        <v>43433.25</v>
      </c>
      <c r="D15647" s="8">
        <v>11376.58</v>
      </c>
      <c r="E15647" s="8">
        <v>11377.71</v>
      </c>
      <c r="F15647" s="8">
        <v>11368.86</v>
      </c>
      <c r="G15647" s="8">
        <v>11377.71</v>
      </c>
      <c r="H15647" s="8"/>
      <c r="I15647" s="8"/>
      <c r="J15647" s="8"/>
    </row>
    <row r="15648" spans="3:10" x14ac:dyDescent="0.25">
      <c r="C15648" s="5">
        <v>43433.291666666664</v>
      </c>
      <c r="D15648" s="6">
        <v>11378.23</v>
      </c>
      <c r="E15648" s="6">
        <v>11378.23</v>
      </c>
      <c r="F15648" s="6">
        <v>11360.19</v>
      </c>
      <c r="G15648" s="6">
        <v>11363.31</v>
      </c>
      <c r="H15648" s="6"/>
      <c r="I15648" s="6"/>
      <c r="J15648" s="6"/>
    </row>
    <row r="15649" spans="3:10" x14ac:dyDescent="0.25">
      <c r="C15649" s="7">
        <v>43433.333333333336</v>
      </c>
      <c r="D15649" s="8">
        <v>11362.27</v>
      </c>
      <c r="E15649" s="8">
        <v>11375.13</v>
      </c>
      <c r="F15649" s="8">
        <v>11353.95</v>
      </c>
      <c r="G15649" s="8">
        <v>11375.13</v>
      </c>
      <c r="H15649" s="8"/>
      <c r="I15649" s="8"/>
      <c r="J15649" s="8"/>
    </row>
    <row r="15650" spans="3:10" x14ac:dyDescent="0.25">
      <c r="C15650" s="5">
        <v>43433.375</v>
      </c>
      <c r="D15650" s="6">
        <v>11388.83</v>
      </c>
      <c r="E15650" s="6">
        <v>11391.33</v>
      </c>
      <c r="F15650" s="6">
        <v>11355.66</v>
      </c>
      <c r="G15650" s="6">
        <v>11359.22</v>
      </c>
      <c r="H15650" s="6"/>
      <c r="I15650" s="6"/>
      <c r="J15650" s="6"/>
    </row>
    <row r="15651" spans="3:10" x14ac:dyDescent="0.25">
      <c r="C15651" s="7">
        <v>43433.416666666664</v>
      </c>
      <c r="D15651" s="8">
        <v>11362.5</v>
      </c>
      <c r="E15651" s="8">
        <v>11404.31</v>
      </c>
      <c r="F15651" s="8">
        <v>11358.12</v>
      </c>
      <c r="G15651" s="8">
        <v>11388</v>
      </c>
      <c r="H15651" s="8"/>
      <c r="I15651" s="8"/>
      <c r="J15651" s="8"/>
    </row>
    <row r="15652" spans="3:10" x14ac:dyDescent="0.25">
      <c r="C15652" s="5">
        <v>43433.458333333336</v>
      </c>
      <c r="D15652" s="6">
        <v>11386.5</v>
      </c>
      <c r="E15652" s="6">
        <v>11386.5</v>
      </c>
      <c r="F15652" s="6">
        <v>11345.85</v>
      </c>
      <c r="G15652" s="6">
        <v>11361.9</v>
      </c>
      <c r="H15652" s="6"/>
      <c r="I15652" s="6"/>
      <c r="J15652" s="6"/>
    </row>
    <row r="15653" spans="3:10" x14ac:dyDescent="0.25">
      <c r="C15653" s="7">
        <v>43433.5</v>
      </c>
      <c r="D15653" s="8">
        <v>11360.9</v>
      </c>
      <c r="E15653" s="8">
        <v>11368.65</v>
      </c>
      <c r="F15653" s="8">
        <v>11312.63</v>
      </c>
      <c r="G15653" s="8">
        <v>11321.17</v>
      </c>
      <c r="H15653" s="8"/>
      <c r="I15653" s="8"/>
      <c r="J15653" s="8"/>
    </row>
    <row r="15654" spans="3:10" x14ac:dyDescent="0.25">
      <c r="C15654" s="5">
        <v>43433.541666666664</v>
      </c>
      <c r="D15654" s="6">
        <v>11320.67</v>
      </c>
      <c r="E15654" s="6">
        <v>11336.43</v>
      </c>
      <c r="F15654" s="6">
        <v>11275.43</v>
      </c>
      <c r="G15654" s="6">
        <v>11310.89</v>
      </c>
      <c r="H15654" s="6"/>
      <c r="I15654" s="6"/>
      <c r="J15654" s="6"/>
    </row>
    <row r="15655" spans="3:10" x14ac:dyDescent="0.25">
      <c r="C15655" s="7">
        <v>43433.583333333336</v>
      </c>
      <c r="D15655" s="8">
        <v>11309.89</v>
      </c>
      <c r="E15655" s="8">
        <v>11335.91</v>
      </c>
      <c r="F15655" s="8">
        <v>11307.79</v>
      </c>
      <c r="G15655" s="8">
        <v>11318.3</v>
      </c>
      <c r="H15655" s="8"/>
      <c r="I15655" s="8"/>
      <c r="J15655" s="8"/>
    </row>
    <row r="15656" spans="3:10" x14ac:dyDescent="0.25">
      <c r="C15656" s="5">
        <v>43433.625</v>
      </c>
      <c r="D15656" s="6">
        <v>11318.8</v>
      </c>
      <c r="E15656" s="6">
        <v>11354.2</v>
      </c>
      <c r="F15656" s="6">
        <v>11305.95</v>
      </c>
      <c r="G15656" s="6">
        <v>11344.16</v>
      </c>
      <c r="H15656" s="6"/>
      <c r="I15656" s="6"/>
      <c r="J15656" s="6"/>
    </row>
    <row r="15657" spans="3:10" x14ac:dyDescent="0.25">
      <c r="C15657" s="7">
        <v>43433.666666666664</v>
      </c>
      <c r="D15657" s="8">
        <v>11343.66</v>
      </c>
      <c r="E15657" s="8">
        <v>11352.98</v>
      </c>
      <c r="F15657" s="8">
        <v>11326.9</v>
      </c>
      <c r="G15657" s="8">
        <v>11343.94</v>
      </c>
      <c r="H15657" s="8"/>
      <c r="I15657" s="8"/>
      <c r="J15657" s="8"/>
    </row>
    <row r="15658" spans="3:10" x14ac:dyDescent="0.25">
      <c r="C15658" s="5">
        <v>43433.708333333336</v>
      </c>
      <c r="D15658" s="6">
        <v>11343.69</v>
      </c>
      <c r="E15658" s="6">
        <v>11353.27</v>
      </c>
      <c r="F15658" s="6">
        <v>11275.77</v>
      </c>
      <c r="G15658" s="6">
        <v>11295.43</v>
      </c>
      <c r="H15658" s="6"/>
      <c r="I15658" s="6"/>
      <c r="J15658" s="6"/>
    </row>
    <row r="15659" spans="3:10" x14ac:dyDescent="0.25">
      <c r="C15659" s="7">
        <v>43433.75</v>
      </c>
      <c r="D15659" s="8">
        <v>11295.68</v>
      </c>
      <c r="E15659" s="8">
        <v>11318.92</v>
      </c>
      <c r="F15659" s="8">
        <v>11285.85</v>
      </c>
      <c r="G15659" s="8">
        <v>11305.47</v>
      </c>
      <c r="H15659" s="8"/>
      <c r="I15659" s="8"/>
      <c r="J15659" s="8"/>
    </row>
    <row r="15660" spans="3:10" x14ac:dyDescent="0.25">
      <c r="C15660" s="5">
        <v>43433.791666666664</v>
      </c>
      <c r="D15660" s="6">
        <v>11305.47</v>
      </c>
      <c r="E15660" s="6">
        <v>11317.96</v>
      </c>
      <c r="F15660" s="6">
        <v>11291.46</v>
      </c>
      <c r="G15660" s="6">
        <v>11313.46</v>
      </c>
      <c r="H15660" s="6"/>
      <c r="I15660" s="6"/>
      <c r="J15660" s="6"/>
    </row>
    <row r="15661" spans="3:10" x14ac:dyDescent="0.25">
      <c r="C15661" s="7">
        <v>43433.833333333336</v>
      </c>
      <c r="D15661" s="8">
        <v>11314.21</v>
      </c>
      <c r="E15661" s="8">
        <v>11336.96</v>
      </c>
      <c r="F15661" s="8">
        <v>11312.46</v>
      </c>
      <c r="G15661" s="8">
        <v>11322.21</v>
      </c>
      <c r="H15661" s="8"/>
      <c r="I15661" s="8"/>
      <c r="J15661" s="8"/>
    </row>
    <row r="15662" spans="3:10" x14ac:dyDescent="0.25">
      <c r="C15662" s="5">
        <v>43433.875</v>
      </c>
      <c r="D15662" s="6">
        <v>11321.46</v>
      </c>
      <c r="E15662" s="6">
        <v>11348.21</v>
      </c>
      <c r="F15662" s="6">
        <v>11320.46</v>
      </c>
      <c r="G15662" s="6">
        <v>11346.46</v>
      </c>
      <c r="H15662" s="6"/>
      <c r="I15662" s="6"/>
      <c r="J15662" s="6"/>
    </row>
    <row r="15663" spans="3:10" x14ac:dyDescent="0.25">
      <c r="C15663" s="7">
        <v>43433.916666666664</v>
      </c>
      <c r="D15663" s="8">
        <v>11346.71</v>
      </c>
      <c r="E15663" s="8">
        <v>11350.96</v>
      </c>
      <c r="F15663" s="8">
        <v>11329.2</v>
      </c>
      <c r="G15663" s="8">
        <v>11334.2</v>
      </c>
      <c r="H15663" s="8"/>
      <c r="I15663" s="8"/>
      <c r="J15663" s="8"/>
    </row>
    <row r="15664" spans="3:10" x14ac:dyDescent="0.25">
      <c r="C15664" s="5">
        <v>43433.958333333336</v>
      </c>
      <c r="D15664" s="6">
        <v>11334.2</v>
      </c>
      <c r="E15664" s="6">
        <v>11342.99</v>
      </c>
      <c r="F15664" s="6">
        <v>11334.2</v>
      </c>
      <c r="G15664" s="6">
        <v>11336.78</v>
      </c>
      <c r="H15664" s="6"/>
      <c r="I15664" s="6"/>
      <c r="J15664" s="6"/>
    </row>
    <row r="15665" spans="3:10" x14ac:dyDescent="0.25">
      <c r="C15665" s="7">
        <v>43434.041666666664</v>
      </c>
      <c r="D15665" s="8">
        <v>11337.81</v>
      </c>
      <c r="E15665" s="8">
        <v>11337.81</v>
      </c>
      <c r="F15665" s="8">
        <v>11318.22</v>
      </c>
      <c r="G15665" s="8">
        <v>11326.56</v>
      </c>
      <c r="H15665" s="8"/>
      <c r="I15665" s="8"/>
      <c r="J15665" s="8"/>
    </row>
    <row r="15666" spans="3:10" x14ac:dyDescent="0.25">
      <c r="C15666" s="5">
        <v>43434.083333333336</v>
      </c>
      <c r="D15666" s="6">
        <v>11325.53</v>
      </c>
      <c r="E15666" s="6">
        <v>11330.23</v>
      </c>
      <c r="F15666" s="6">
        <v>11316.79</v>
      </c>
      <c r="G15666" s="6">
        <v>11322.02</v>
      </c>
      <c r="H15666" s="6"/>
      <c r="I15666" s="6"/>
      <c r="J15666" s="6"/>
    </row>
    <row r="15667" spans="3:10" x14ac:dyDescent="0.25">
      <c r="C15667" s="7">
        <v>43434.125</v>
      </c>
      <c r="D15667" s="8">
        <v>11321.94</v>
      </c>
      <c r="E15667" s="8">
        <v>11321.97</v>
      </c>
      <c r="F15667" s="8">
        <v>11306.09</v>
      </c>
      <c r="G15667" s="8">
        <v>11317.86</v>
      </c>
      <c r="H15667" s="8"/>
      <c r="I15667" s="8"/>
      <c r="J15667" s="8"/>
    </row>
    <row r="15668" spans="3:10" x14ac:dyDescent="0.25">
      <c r="C15668" s="5">
        <v>43434.166666666664</v>
      </c>
      <c r="D15668" s="6">
        <v>11318.89</v>
      </c>
      <c r="E15668" s="6">
        <v>11327.13</v>
      </c>
      <c r="F15668" s="6">
        <v>11312.69</v>
      </c>
      <c r="G15668" s="6">
        <v>11324.02</v>
      </c>
      <c r="H15668" s="6"/>
      <c r="I15668" s="6"/>
      <c r="J15668" s="6"/>
    </row>
    <row r="15669" spans="3:10" x14ac:dyDescent="0.25">
      <c r="C15669" s="7">
        <v>43434.208333333336</v>
      </c>
      <c r="D15669" s="8">
        <v>11325.06</v>
      </c>
      <c r="E15669" s="8">
        <v>11332.81</v>
      </c>
      <c r="F15669" s="8">
        <v>11325.06</v>
      </c>
      <c r="G15669" s="8">
        <v>11331.15</v>
      </c>
      <c r="H15669" s="8"/>
      <c r="I15669" s="8"/>
      <c r="J15669" s="8"/>
    </row>
    <row r="15670" spans="3:10" x14ac:dyDescent="0.25">
      <c r="C15670" s="5">
        <v>43434.25</v>
      </c>
      <c r="D15670" s="6">
        <v>11331.67</v>
      </c>
      <c r="E15670" s="6">
        <v>11335.28</v>
      </c>
      <c r="F15670" s="6">
        <v>11330.12</v>
      </c>
      <c r="G15670" s="6">
        <v>11332.18</v>
      </c>
      <c r="H15670" s="6"/>
      <c r="I15670" s="6"/>
      <c r="J15670" s="6"/>
    </row>
    <row r="15671" spans="3:10" x14ac:dyDescent="0.25">
      <c r="C15671" s="7">
        <v>43434.291666666664</v>
      </c>
      <c r="D15671" s="8">
        <v>11331.15</v>
      </c>
      <c r="E15671" s="8">
        <v>11333.33</v>
      </c>
      <c r="F15671" s="8">
        <v>11319.73</v>
      </c>
      <c r="G15671" s="8">
        <v>11324.36</v>
      </c>
      <c r="H15671" s="8"/>
      <c r="I15671" s="8"/>
      <c r="J15671" s="8"/>
    </row>
    <row r="15672" spans="3:10" x14ac:dyDescent="0.25">
      <c r="C15672" s="5">
        <v>43434.333333333336</v>
      </c>
      <c r="D15672" s="6">
        <v>11323.33</v>
      </c>
      <c r="E15672" s="6">
        <v>11334.43</v>
      </c>
      <c r="F15672" s="6">
        <v>11322.29</v>
      </c>
      <c r="G15672" s="6">
        <v>11331.52</v>
      </c>
      <c r="H15672" s="6"/>
      <c r="I15672" s="6"/>
      <c r="J15672" s="6"/>
    </row>
    <row r="15673" spans="3:10" x14ac:dyDescent="0.25">
      <c r="C15673" s="7">
        <v>43434.375</v>
      </c>
      <c r="D15673" s="8">
        <v>11329.4</v>
      </c>
      <c r="E15673" s="8">
        <v>11330.28</v>
      </c>
      <c r="F15673" s="8">
        <v>11309.79</v>
      </c>
      <c r="G15673" s="8">
        <v>11325.67</v>
      </c>
      <c r="H15673" s="8"/>
      <c r="I15673" s="8"/>
      <c r="J15673" s="8"/>
    </row>
    <row r="15674" spans="3:10" x14ac:dyDescent="0.25">
      <c r="C15674" s="5">
        <v>43434.416666666664</v>
      </c>
      <c r="D15674" s="6">
        <v>11326.94</v>
      </c>
      <c r="E15674" s="6">
        <v>11329.42</v>
      </c>
      <c r="F15674" s="6">
        <v>11229.37</v>
      </c>
      <c r="G15674" s="6">
        <v>11230.34</v>
      </c>
      <c r="H15674" s="6"/>
      <c r="I15674" s="6"/>
      <c r="J15674" s="6"/>
    </row>
    <row r="15675" spans="3:10" x14ac:dyDescent="0.25">
      <c r="C15675" s="7">
        <v>43434.458333333336</v>
      </c>
      <c r="D15675" s="8">
        <v>11230.59</v>
      </c>
      <c r="E15675" s="8">
        <v>11245.7</v>
      </c>
      <c r="F15675" s="8">
        <v>11216.62</v>
      </c>
      <c r="G15675" s="8">
        <v>11220.19</v>
      </c>
      <c r="H15675" s="8"/>
      <c r="I15675" s="8"/>
      <c r="J15675" s="8"/>
    </row>
    <row r="15676" spans="3:10" x14ac:dyDescent="0.25">
      <c r="C15676" s="5">
        <v>43434.5</v>
      </c>
      <c r="D15676" s="6">
        <v>11220.69</v>
      </c>
      <c r="E15676" s="6">
        <v>11247.85</v>
      </c>
      <c r="F15676" s="6">
        <v>11210.4</v>
      </c>
      <c r="G15676" s="6">
        <v>11225.57</v>
      </c>
      <c r="H15676" s="6"/>
      <c r="I15676" s="6"/>
      <c r="J15676" s="6"/>
    </row>
    <row r="15677" spans="3:10" x14ac:dyDescent="0.25">
      <c r="C15677" s="7">
        <v>43434.541666666664</v>
      </c>
      <c r="D15677" s="8">
        <v>11225.58</v>
      </c>
      <c r="E15677" s="8">
        <v>11239.31</v>
      </c>
      <c r="F15677" s="8">
        <v>11217.97</v>
      </c>
      <c r="G15677" s="8">
        <v>11237.09</v>
      </c>
      <c r="H15677" s="8"/>
      <c r="I15677" s="8"/>
      <c r="J15677" s="8"/>
    </row>
    <row r="15678" spans="3:10" x14ac:dyDescent="0.25">
      <c r="C15678" s="5">
        <v>43434.583333333336</v>
      </c>
      <c r="D15678" s="6">
        <v>11237.59</v>
      </c>
      <c r="E15678" s="6">
        <v>11238.87</v>
      </c>
      <c r="F15678" s="6">
        <v>11207.7</v>
      </c>
      <c r="G15678" s="6">
        <v>11228.25</v>
      </c>
      <c r="H15678" s="6"/>
      <c r="I15678" s="6"/>
      <c r="J15678" s="6"/>
    </row>
    <row r="15679" spans="3:10" x14ac:dyDescent="0.25">
      <c r="C15679" s="7">
        <v>43434.625</v>
      </c>
      <c r="D15679" s="8">
        <v>11228.5</v>
      </c>
      <c r="E15679" s="8">
        <v>11264.39</v>
      </c>
      <c r="F15679" s="8">
        <v>11219.26</v>
      </c>
      <c r="G15679" s="8">
        <v>11246.49</v>
      </c>
      <c r="H15679" s="8"/>
      <c r="I15679" s="8"/>
      <c r="J15679" s="8"/>
    </row>
    <row r="15680" spans="3:10" x14ac:dyDescent="0.25">
      <c r="C15680" s="5">
        <v>43434.666666666664</v>
      </c>
      <c r="D15680" s="6">
        <v>11246.24</v>
      </c>
      <c r="E15680" s="6">
        <v>11268.3</v>
      </c>
      <c r="F15680" s="6">
        <v>11240.49</v>
      </c>
      <c r="G15680" s="6">
        <v>11268.04</v>
      </c>
      <c r="H15680" s="6"/>
      <c r="I15680" s="6"/>
      <c r="J15680" s="6"/>
    </row>
    <row r="15681" spans="3:10" x14ac:dyDescent="0.25">
      <c r="C15681" s="7">
        <v>43434.708333333336</v>
      </c>
      <c r="D15681" s="8">
        <v>11267.54</v>
      </c>
      <c r="E15681" s="8">
        <v>11298.11</v>
      </c>
      <c r="F15681" s="8">
        <v>11256.05</v>
      </c>
      <c r="G15681" s="8">
        <v>11281.42</v>
      </c>
      <c r="H15681" s="8"/>
      <c r="I15681" s="8"/>
      <c r="J15681" s="8"/>
    </row>
    <row r="15682" spans="3:10" x14ac:dyDescent="0.25">
      <c r="C15682" s="5">
        <v>43434.75</v>
      </c>
      <c r="D15682" s="6">
        <v>11281.17</v>
      </c>
      <c r="E15682" s="6">
        <v>11285.94</v>
      </c>
      <c r="F15682" s="6">
        <v>11235.24</v>
      </c>
      <c r="G15682" s="6">
        <v>11278.01</v>
      </c>
      <c r="H15682" s="6"/>
      <c r="I15682" s="6"/>
      <c r="J15682" s="6"/>
    </row>
    <row r="15683" spans="3:10" x14ac:dyDescent="0.25">
      <c r="C15683" s="7">
        <v>43434.791666666664</v>
      </c>
      <c r="D15683" s="8">
        <v>11277.76</v>
      </c>
      <c r="E15683" s="8">
        <v>11291.51</v>
      </c>
      <c r="F15683" s="8">
        <v>11270.25</v>
      </c>
      <c r="G15683" s="8">
        <v>11275</v>
      </c>
      <c r="H15683" s="8"/>
      <c r="I15683" s="8"/>
      <c r="J15683" s="8"/>
    </row>
    <row r="15684" spans="3:10" x14ac:dyDescent="0.25">
      <c r="C15684" s="5">
        <v>43434.833333333336</v>
      </c>
      <c r="D15684" s="6">
        <v>11275.25</v>
      </c>
      <c r="E15684" s="6">
        <v>11301.25</v>
      </c>
      <c r="F15684" s="6">
        <v>11273.5</v>
      </c>
      <c r="G15684" s="6">
        <v>11297</v>
      </c>
      <c r="H15684" s="6"/>
      <c r="I15684" s="6"/>
      <c r="J15684" s="6"/>
    </row>
    <row r="15685" spans="3:10" x14ac:dyDescent="0.25">
      <c r="C15685" s="7">
        <v>43434.875</v>
      </c>
      <c r="D15685" s="8">
        <v>11296.75</v>
      </c>
      <c r="E15685" s="8">
        <v>11299.75</v>
      </c>
      <c r="F15685" s="8">
        <v>11289.24</v>
      </c>
      <c r="G15685" s="8">
        <v>11292.49</v>
      </c>
      <c r="H15685" s="8"/>
      <c r="I15685" s="8"/>
      <c r="J15685" s="8"/>
    </row>
    <row r="15686" spans="3:10" x14ac:dyDescent="0.25">
      <c r="C15686" s="5">
        <v>43434.916666666664</v>
      </c>
      <c r="D15686" s="6">
        <v>11292.74</v>
      </c>
      <c r="E15686" s="6">
        <v>11318.99</v>
      </c>
      <c r="F15686" s="6">
        <v>11292.24</v>
      </c>
      <c r="G15686" s="6">
        <v>11318.24</v>
      </c>
      <c r="H15686" s="6"/>
      <c r="I15686" s="6"/>
      <c r="J15686" s="6"/>
    </row>
    <row r="15687" spans="3:10" x14ac:dyDescent="0.25">
      <c r="C15687" s="7">
        <v>43437.041666666664</v>
      </c>
      <c r="D15687" s="8">
        <v>11505.89</v>
      </c>
      <c r="E15687" s="8">
        <v>11515.89</v>
      </c>
      <c r="F15687" s="8">
        <v>11443.85</v>
      </c>
      <c r="G15687" s="8">
        <v>11453.96</v>
      </c>
      <c r="H15687" s="8"/>
      <c r="I15687" s="8"/>
      <c r="J15687" s="8"/>
    </row>
    <row r="15688" spans="3:10" x14ac:dyDescent="0.25">
      <c r="C15688" s="5">
        <v>43437.083333333336</v>
      </c>
      <c r="D15688" s="6">
        <v>11454.98</v>
      </c>
      <c r="E15688" s="6">
        <v>11458.06</v>
      </c>
      <c r="F15688" s="6">
        <v>11432.44</v>
      </c>
      <c r="G15688" s="6">
        <v>11435.52</v>
      </c>
      <c r="H15688" s="6"/>
      <c r="I15688" s="6"/>
      <c r="J15688" s="6"/>
    </row>
    <row r="15689" spans="3:10" x14ac:dyDescent="0.25">
      <c r="C15689" s="7">
        <v>43437.125</v>
      </c>
      <c r="D15689" s="8">
        <v>11434.49</v>
      </c>
      <c r="E15689" s="8">
        <v>11459.82</v>
      </c>
      <c r="F15689" s="8">
        <v>11434.37</v>
      </c>
      <c r="G15689" s="8">
        <v>11446.02</v>
      </c>
      <c r="H15689" s="8"/>
      <c r="I15689" s="8"/>
      <c r="J15689" s="8"/>
    </row>
    <row r="15690" spans="3:10" x14ac:dyDescent="0.25">
      <c r="C15690" s="5">
        <v>43437.166666666664</v>
      </c>
      <c r="D15690" s="6">
        <v>11447.05</v>
      </c>
      <c r="E15690" s="6">
        <v>11473.15</v>
      </c>
      <c r="F15690" s="6">
        <v>11443.97</v>
      </c>
      <c r="G15690" s="6">
        <v>11472.12</v>
      </c>
      <c r="H15690" s="6"/>
      <c r="I15690" s="6"/>
      <c r="J15690" s="6"/>
    </row>
    <row r="15691" spans="3:10" x14ac:dyDescent="0.25">
      <c r="C15691" s="7">
        <v>43437.208333333336</v>
      </c>
      <c r="D15691" s="8">
        <v>11474.18</v>
      </c>
      <c r="E15691" s="8">
        <v>11483.41</v>
      </c>
      <c r="F15691" s="8">
        <v>11469.67</v>
      </c>
      <c r="G15691" s="8">
        <v>11471.69</v>
      </c>
      <c r="H15691" s="8"/>
      <c r="I15691" s="8"/>
      <c r="J15691" s="8"/>
    </row>
    <row r="15692" spans="3:10" x14ac:dyDescent="0.25">
      <c r="C15692" s="5">
        <v>43437.25</v>
      </c>
      <c r="D15692" s="6">
        <v>11470.67</v>
      </c>
      <c r="E15692" s="6">
        <v>11478.88</v>
      </c>
      <c r="F15692" s="6">
        <v>11462.52</v>
      </c>
      <c r="G15692" s="6">
        <v>11464.58</v>
      </c>
      <c r="H15692" s="6"/>
      <c r="I15692" s="6"/>
      <c r="J15692" s="6"/>
    </row>
    <row r="15693" spans="3:10" x14ac:dyDescent="0.25">
      <c r="C15693" s="7">
        <v>43437.291666666664</v>
      </c>
      <c r="D15693" s="8">
        <v>11463.55</v>
      </c>
      <c r="E15693" s="8">
        <v>11477.31</v>
      </c>
      <c r="F15693" s="8">
        <v>11456.91</v>
      </c>
      <c r="G15693" s="8">
        <v>11474.23</v>
      </c>
      <c r="H15693" s="8"/>
      <c r="I15693" s="8"/>
      <c r="J15693" s="8"/>
    </row>
    <row r="15694" spans="3:10" x14ac:dyDescent="0.25">
      <c r="C15694" s="5">
        <v>43437.333333333336</v>
      </c>
      <c r="D15694" s="6">
        <v>11473.2</v>
      </c>
      <c r="E15694" s="6">
        <v>11513.42</v>
      </c>
      <c r="F15694" s="6">
        <v>11460.13</v>
      </c>
      <c r="G15694" s="6">
        <v>11513.42</v>
      </c>
      <c r="H15694" s="6"/>
      <c r="I15694" s="6"/>
      <c r="J15694" s="6"/>
    </row>
    <row r="15695" spans="3:10" x14ac:dyDescent="0.25">
      <c r="C15695" s="7">
        <v>43437.375</v>
      </c>
      <c r="D15695" s="8">
        <v>11515.61</v>
      </c>
      <c r="E15695" s="8">
        <v>11539.98</v>
      </c>
      <c r="F15695" s="8">
        <v>11492.22</v>
      </c>
      <c r="G15695" s="8">
        <v>11538.98</v>
      </c>
      <c r="H15695" s="8"/>
      <c r="I15695" s="8"/>
      <c r="J15695" s="8"/>
    </row>
    <row r="15696" spans="3:10" x14ac:dyDescent="0.25">
      <c r="C15696" s="5">
        <v>43437.416666666664</v>
      </c>
      <c r="D15696" s="6">
        <v>11542.26</v>
      </c>
      <c r="E15696" s="6">
        <v>11568.68</v>
      </c>
      <c r="F15696" s="6">
        <v>11523.73</v>
      </c>
      <c r="G15696" s="6">
        <v>11548.62</v>
      </c>
      <c r="H15696" s="6"/>
      <c r="I15696" s="6"/>
      <c r="J15696" s="6"/>
    </row>
    <row r="15697" spans="3:10" x14ac:dyDescent="0.25">
      <c r="C15697" s="7">
        <v>43437.458333333336</v>
      </c>
      <c r="D15697" s="8">
        <v>11548.63</v>
      </c>
      <c r="E15697" s="8">
        <v>11561.98</v>
      </c>
      <c r="F15697" s="8">
        <v>11521.4</v>
      </c>
      <c r="G15697" s="8">
        <v>11547.67</v>
      </c>
      <c r="H15697" s="8"/>
      <c r="I15697" s="8"/>
      <c r="J15697" s="8"/>
    </row>
    <row r="15698" spans="3:10" x14ac:dyDescent="0.25">
      <c r="C15698" s="5">
        <v>43437.5</v>
      </c>
      <c r="D15698" s="6">
        <v>11547.92</v>
      </c>
      <c r="E15698" s="6">
        <v>11558.12</v>
      </c>
      <c r="F15698" s="6">
        <v>11526.58</v>
      </c>
      <c r="G15698" s="6">
        <v>11535.69</v>
      </c>
      <c r="H15698" s="6"/>
      <c r="I15698" s="6"/>
      <c r="J15698" s="6"/>
    </row>
    <row r="15699" spans="3:10" x14ac:dyDescent="0.25">
      <c r="C15699" s="7">
        <v>43437.541666666664</v>
      </c>
      <c r="D15699" s="8">
        <v>11535.19</v>
      </c>
      <c r="E15699" s="8">
        <v>11541.43</v>
      </c>
      <c r="F15699" s="8">
        <v>11512.71</v>
      </c>
      <c r="G15699" s="8">
        <v>11517.65</v>
      </c>
      <c r="H15699" s="8"/>
      <c r="I15699" s="8"/>
      <c r="J15699" s="8"/>
    </row>
    <row r="15700" spans="3:10" x14ac:dyDescent="0.25">
      <c r="C15700" s="5">
        <v>43437.583333333336</v>
      </c>
      <c r="D15700" s="6">
        <v>11518.4</v>
      </c>
      <c r="E15700" s="6">
        <v>11519.12</v>
      </c>
      <c r="F15700" s="6">
        <v>11493.52</v>
      </c>
      <c r="G15700" s="6">
        <v>11497.05</v>
      </c>
      <c r="H15700" s="6"/>
      <c r="I15700" s="6"/>
      <c r="J15700" s="6"/>
    </row>
    <row r="15701" spans="3:10" x14ac:dyDescent="0.25">
      <c r="C15701" s="7">
        <v>43437.625</v>
      </c>
      <c r="D15701" s="8">
        <v>11497.3</v>
      </c>
      <c r="E15701" s="8">
        <v>11507.32</v>
      </c>
      <c r="F15701" s="8">
        <v>11480.63</v>
      </c>
      <c r="G15701" s="8">
        <v>11494.6</v>
      </c>
      <c r="H15701" s="8"/>
      <c r="I15701" s="8"/>
      <c r="J15701" s="8"/>
    </row>
    <row r="15702" spans="3:10" x14ac:dyDescent="0.25">
      <c r="C15702" s="5">
        <v>43437.666666666664</v>
      </c>
      <c r="D15702" s="6">
        <v>11494.35</v>
      </c>
      <c r="E15702" s="6">
        <v>11511.9</v>
      </c>
      <c r="F15702" s="6">
        <v>11464.51</v>
      </c>
      <c r="G15702" s="6">
        <v>11472.21</v>
      </c>
      <c r="H15702" s="6"/>
      <c r="I15702" s="6"/>
      <c r="J15702" s="6"/>
    </row>
    <row r="15703" spans="3:10" x14ac:dyDescent="0.25">
      <c r="C15703" s="7">
        <v>43437.708333333336</v>
      </c>
      <c r="D15703" s="8">
        <v>11472.71</v>
      </c>
      <c r="E15703" s="8">
        <v>11498.83</v>
      </c>
      <c r="F15703" s="8">
        <v>11459.71</v>
      </c>
      <c r="G15703" s="8">
        <v>11461.71</v>
      </c>
      <c r="H15703" s="8"/>
      <c r="I15703" s="8"/>
      <c r="J15703" s="8"/>
    </row>
    <row r="15704" spans="3:10" x14ac:dyDescent="0.25">
      <c r="C15704" s="5">
        <v>43437.75</v>
      </c>
      <c r="D15704" s="6">
        <v>11463.71</v>
      </c>
      <c r="E15704" s="6">
        <v>11480.42</v>
      </c>
      <c r="F15704" s="6">
        <v>11431.04</v>
      </c>
      <c r="G15704" s="6">
        <v>11443.96</v>
      </c>
      <c r="H15704" s="6"/>
      <c r="I15704" s="6"/>
      <c r="J15704" s="6"/>
    </row>
    <row r="15705" spans="3:10" x14ac:dyDescent="0.25">
      <c r="C15705" s="7">
        <v>43437.791666666664</v>
      </c>
      <c r="D15705" s="8">
        <v>11444.47</v>
      </c>
      <c r="E15705" s="8">
        <v>11476.72</v>
      </c>
      <c r="F15705" s="8">
        <v>11441.96</v>
      </c>
      <c r="G15705" s="8">
        <v>11464.21</v>
      </c>
      <c r="H15705" s="8"/>
      <c r="I15705" s="8"/>
      <c r="J15705" s="8"/>
    </row>
    <row r="15706" spans="3:10" x14ac:dyDescent="0.25">
      <c r="C15706" s="5">
        <v>43437.833333333336</v>
      </c>
      <c r="D15706" s="6">
        <v>11463.96</v>
      </c>
      <c r="E15706" s="6">
        <v>11480.58</v>
      </c>
      <c r="F15706" s="6">
        <v>11451.95</v>
      </c>
      <c r="G15706" s="6">
        <v>11459.2</v>
      </c>
      <c r="H15706" s="6"/>
      <c r="I15706" s="6"/>
      <c r="J15706" s="6"/>
    </row>
    <row r="15707" spans="3:10" x14ac:dyDescent="0.25">
      <c r="C15707" s="7">
        <v>43437.875</v>
      </c>
      <c r="D15707" s="8">
        <v>11458.7</v>
      </c>
      <c r="E15707" s="8">
        <v>11469.2</v>
      </c>
      <c r="F15707" s="8">
        <v>11444.2</v>
      </c>
      <c r="G15707" s="8">
        <v>11465.7</v>
      </c>
      <c r="H15707" s="8"/>
      <c r="I15707" s="8"/>
      <c r="J15707" s="8"/>
    </row>
    <row r="15708" spans="3:10" x14ac:dyDescent="0.25">
      <c r="C15708" s="5">
        <v>43437.916666666664</v>
      </c>
      <c r="D15708" s="6">
        <v>11465.2</v>
      </c>
      <c r="E15708" s="6">
        <v>11480.69</v>
      </c>
      <c r="F15708" s="6">
        <v>11458.44</v>
      </c>
      <c r="G15708" s="6">
        <v>11479.94</v>
      </c>
      <c r="H15708" s="6"/>
      <c r="I15708" s="6"/>
      <c r="J15708" s="6"/>
    </row>
    <row r="15709" spans="3:10" x14ac:dyDescent="0.25">
      <c r="C15709" s="7">
        <v>43437.958333333336</v>
      </c>
      <c r="D15709" s="8">
        <v>11478.12</v>
      </c>
      <c r="E15709" s="8">
        <v>11478.12</v>
      </c>
      <c r="F15709" s="8">
        <v>11465.77</v>
      </c>
      <c r="G15709" s="8">
        <v>11474</v>
      </c>
      <c r="H15709" s="8"/>
      <c r="I15709" s="8"/>
      <c r="J15709" s="8"/>
    </row>
    <row r="15710" spans="3:10" x14ac:dyDescent="0.25">
      <c r="C15710" s="5">
        <v>43438.041666666664</v>
      </c>
      <c r="D15710" s="6">
        <v>11472.96</v>
      </c>
      <c r="E15710" s="6">
        <v>11473.99</v>
      </c>
      <c r="F15710" s="6">
        <v>11454.45</v>
      </c>
      <c r="G15710" s="6">
        <v>11457</v>
      </c>
      <c r="H15710" s="6"/>
      <c r="I15710" s="6"/>
      <c r="J15710" s="6"/>
    </row>
    <row r="15711" spans="3:10" x14ac:dyDescent="0.25">
      <c r="C15711" s="7">
        <v>43438.083333333336</v>
      </c>
      <c r="D15711" s="8">
        <v>11458.03</v>
      </c>
      <c r="E15711" s="8">
        <v>11461.14</v>
      </c>
      <c r="F15711" s="8">
        <v>11442.63</v>
      </c>
      <c r="G15711" s="8">
        <v>11443.15</v>
      </c>
      <c r="H15711" s="8"/>
      <c r="I15711" s="8"/>
      <c r="J15711" s="8"/>
    </row>
    <row r="15712" spans="3:10" x14ac:dyDescent="0.25">
      <c r="C15712" s="5">
        <v>43438.125</v>
      </c>
      <c r="D15712" s="6">
        <v>11442.13</v>
      </c>
      <c r="E15712" s="6">
        <v>11454.52</v>
      </c>
      <c r="F15712" s="6">
        <v>11437.1</v>
      </c>
      <c r="G15712" s="6">
        <v>11446.29</v>
      </c>
      <c r="H15712" s="6"/>
      <c r="I15712" s="6"/>
      <c r="J15712" s="6"/>
    </row>
    <row r="15713" spans="3:10" x14ac:dyDescent="0.25">
      <c r="C15713" s="7">
        <v>43438.166666666664</v>
      </c>
      <c r="D15713" s="8">
        <v>11447.31</v>
      </c>
      <c r="E15713" s="8">
        <v>11450.4</v>
      </c>
      <c r="F15713" s="8">
        <v>11439.08</v>
      </c>
      <c r="G15713" s="8">
        <v>11441.14</v>
      </c>
      <c r="H15713" s="8"/>
      <c r="I15713" s="8"/>
      <c r="J15713" s="8"/>
    </row>
    <row r="15714" spans="3:10" x14ac:dyDescent="0.25">
      <c r="C15714" s="5">
        <v>43438.208333333336</v>
      </c>
      <c r="D15714" s="6">
        <v>11440.11</v>
      </c>
      <c r="E15714" s="6">
        <v>11442.16</v>
      </c>
      <c r="F15714" s="6">
        <v>11424.59</v>
      </c>
      <c r="G15714" s="6">
        <v>11429.82</v>
      </c>
      <c r="H15714" s="6"/>
      <c r="I15714" s="6"/>
      <c r="J15714" s="6"/>
    </row>
    <row r="15715" spans="3:10" x14ac:dyDescent="0.25">
      <c r="C15715" s="7">
        <v>43438.25</v>
      </c>
      <c r="D15715" s="8">
        <v>11428.79</v>
      </c>
      <c r="E15715" s="8">
        <v>11432.9</v>
      </c>
      <c r="F15715" s="8">
        <v>11413.27</v>
      </c>
      <c r="G15715" s="8">
        <v>11418.5</v>
      </c>
      <c r="H15715" s="8"/>
      <c r="I15715" s="8"/>
      <c r="J15715" s="8"/>
    </row>
    <row r="15716" spans="3:10" x14ac:dyDescent="0.25">
      <c r="C15716" s="5">
        <v>43438.291666666664</v>
      </c>
      <c r="D15716" s="6">
        <v>11417.47</v>
      </c>
      <c r="E15716" s="6">
        <v>11417.98</v>
      </c>
      <c r="F15716" s="6">
        <v>11373</v>
      </c>
      <c r="G15716" s="6">
        <v>11380.64</v>
      </c>
      <c r="H15716" s="6"/>
      <c r="I15716" s="6"/>
      <c r="J15716" s="6"/>
    </row>
    <row r="15717" spans="3:10" x14ac:dyDescent="0.25">
      <c r="C15717" s="7">
        <v>43438.333333333336</v>
      </c>
      <c r="D15717" s="8">
        <v>11380.12</v>
      </c>
      <c r="E15717" s="8">
        <v>11421.95</v>
      </c>
      <c r="F15717" s="8">
        <v>11373.44</v>
      </c>
      <c r="G15717" s="8">
        <v>11419.93</v>
      </c>
      <c r="H15717" s="8"/>
      <c r="I15717" s="8"/>
      <c r="J15717" s="8"/>
    </row>
    <row r="15718" spans="3:10" x14ac:dyDescent="0.25">
      <c r="C15718" s="5">
        <v>43438.375</v>
      </c>
      <c r="D15718" s="6">
        <v>11427.28</v>
      </c>
      <c r="E15718" s="6">
        <v>11427.28</v>
      </c>
      <c r="F15718" s="6">
        <v>11388.43</v>
      </c>
      <c r="G15718" s="6">
        <v>11411.58</v>
      </c>
      <c r="H15718" s="6"/>
      <c r="I15718" s="6"/>
      <c r="J15718" s="6"/>
    </row>
    <row r="15719" spans="3:10" x14ac:dyDescent="0.25">
      <c r="C15719" s="7">
        <v>43438.416666666664</v>
      </c>
      <c r="D15719" s="8">
        <v>11415.11</v>
      </c>
      <c r="E15719" s="8">
        <v>11442.91</v>
      </c>
      <c r="F15719" s="8">
        <v>11402.54</v>
      </c>
      <c r="G15719" s="8">
        <v>11403.18</v>
      </c>
      <c r="H15719" s="8"/>
      <c r="I15719" s="8"/>
      <c r="J15719" s="8"/>
    </row>
    <row r="15720" spans="3:10" x14ac:dyDescent="0.25">
      <c r="C15720" s="5">
        <v>43438.458333333336</v>
      </c>
      <c r="D15720" s="6">
        <v>11403.68</v>
      </c>
      <c r="E15720" s="6">
        <v>11412.72</v>
      </c>
      <c r="F15720" s="6">
        <v>11376.48</v>
      </c>
      <c r="G15720" s="6">
        <v>11381.16</v>
      </c>
      <c r="H15720" s="6"/>
      <c r="I15720" s="6"/>
      <c r="J15720" s="6"/>
    </row>
    <row r="15721" spans="3:10" x14ac:dyDescent="0.25">
      <c r="C15721" s="7">
        <v>43438.5</v>
      </c>
      <c r="D15721" s="8">
        <v>11380.91</v>
      </c>
      <c r="E15721" s="8">
        <v>11409.38</v>
      </c>
      <c r="F15721" s="8">
        <v>11367.91</v>
      </c>
      <c r="G15721" s="8">
        <v>11391.94</v>
      </c>
      <c r="H15721" s="8"/>
      <c r="I15721" s="8"/>
      <c r="J15721" s="8"/>
    </row>
    <row r="15722" spans="3:10" x14ac:dyDescent="0.25">
      <c r="C15722" s="5">
        <v>43438.541666666664</v>
      </c>
      <c r="D15722" s="6">
        <v>11392.44</v>
      </c>
      <c r="E15722" s="6">
        <v>11404.17</v>
      </c>
      <c r="F15722" s="6">
        <v>11375.71</v>
      </c>
      <c r="G15722" s="6">
        <v>11385.18</v>
      </c>
      <c r="H15722" s="6"/>
      <c r="I15722" s="6"/>
      <c r="J15722" s="6"/>
    </row>
    <row r="15723" spans="3:10" x14ac:dyDescent="0.25">
      <c r="C15723" s="7">
        <v>43438.583333333336</v>
      </c>
      <c r="D15723" s="8">
        <v>11384.68</v>
      </c>
      <c r="E15723" s="8">
        <v>11397.68</v>
      </c>
      <c r="F15723" s="8">
        <v>11373.61</v>
      </c>
      <c r="G15723" s="8">
        <v>11380.13</v>
      </c>
      <c r="H15723" s="8"/>
      <c r="I15723" s="8"/>
      <c r="J15723" s="8"/>
    </row>
    <row r="15724" spans="3:10" x14ac:dyDescent="0.25">
      <c r="C15724" s="5">
        <v>43438.625</v>
      </c>
      <c r="D15724" s="6">
        <v>11380.12</v>
      </c>
      <c r="E15724" s="6">
        <v>11411.11</v>
      </c>
      <c r="F15724" s="6">
        <v>11379.62</v>
      </c>
      <c r="G15724" s="6">
        <v>11408.77</v>
      </c>
      <c r="H15724" s="6"/>
      <c r="I15724" s="6"/>
      <c r="J15724" s="6"/>
    </row>
    <row r="15725" spans="3:10" x14ac:dyDescent="0.25">
      <c r="C15725" s="7">
        <v>43438.666666666664</v>
      </c>
      <c r="D15725" s="8">
        <v>11408.52</v>
      </c>
      <c r="E15725" s="8">
        <v>11410.27</v>
      </c>
      <c r="F15725" s="8">
        <v>11360.06</v>
      </c>
      <c r="G15725" s="8">
        <v>11361.06</v>
      </c>
      <c r="H15725" s="8"/>
      <c r="I15725" s="8"/>
      <c r="J15725" s="8"/>
    </row>
    <row r="15726" spans="3:10" x14ac:dyDescent="0.25">
      <c r="C15726" s="5">
        <v>43438.708333333336</v>
      </c>
      <c r="D15726" s="6">
        <v>11361.07</v>
      </c>
      <c r="E15726" s="6">
        <v>11378.36</v>
      </c>
      <c r="F15726" s="6">
        <v>11343.47</v>
      </c>
      <c r="G15726" s="6">
        <v>11362.53</v>
      </c>
      <c r="H15726" s="6"/>
      <c r="I15726" s="6"/>
      <c r="J15726" s="6"/>
    </row>
    <row r="15727" spans="3:10" x14ac:dyDescent="0.25">
      <c r="C15727" s="7">
        <v>43438.75</v>
      </c>
      <c r="D15727" s="8">
        <v>11362.53</v>
      </c>
      <c r="E15727" s="8">
        <v>11371.53</v>
      </c>
      <c r="F15727" s="8">
        <v>11321.81</v>
      </c>
      <c r="G15727" s="8">
        <v>11322.81</v>
      </c>
      <c r="H15727" s="8"/>
      <c r="I15727" s="8"/>
      <c r="J15727" s="8"/>
    </row>
    <row r="15728" spans="3:10" x14ac:dyDescent="0.25">
      <c r="C15728" s="5">
        <v>43438.791666666664</v>
      </c>
      <c r="D15728" s="6">
        <v>11322.56</v>
      </c>
      <c r="E15728" s="6">
        <v>11322.56</v>
      </c>
      <c r="F15728" s="6">
        <v>11190.77</v>
      </c>
      <c r="G15728" s="6">
        <v>11211.02</v>
      </c>
      <c r="H15728" s="6"/>
      <c r="I15728" s="6"/>
      <c r="J15728" s="6"/>
    </row>
    <row r="15729" spans="3:10" x14ac:dyDescent="0.25">
      <c r="C15729" s="7">
        <v>43438.833333333336</v>
      </c>
      <c r="D15729" s="8">
        <v>11210.27</v>
      </c>
      <c r="E15729" s="8">
        <v>11220.77</v>
      </c>
      <c r="F15729" s="8">
        <v>11148.74</v>
      </c>
      <c r="G15729" s="8">
        <v>11187.75</v>
      </c>
      <c r="H15729" s="8"/>
      <c r="I15729" s="8"/>
      <c r="J15729" s="8"/>
    </row>
    <row r="15730" spans="3:10" x14ac:dyDescent="0.25">
      <c r="C15730" s="5">
        <v>43438.875</v>
      </c>
      <c r="D15730" s="6">
        <v>11187.25</v>
      </c>
      <c r="E15730" s="6">
        <v>11216.75</v>
      </c>
      <c r="F15730" s="6">
        <v>11174.75</v>
      </c>
      <c r="G15730" s="6">
        <v>11190.24</v>
      </c>
      <c r="H15730" s="6"/>
      <c r="I15730" s="6"/>
      <c r="J15730" s="6"/>
    </row>
    <row r="15731" spans="3:10" x14ac:dyDescent="0.25">
      <c r="C15731" s="7">
        <v>43438.916666666664</v>
      </c>
      <c r="D15731" s="8">
        <v>11189.74</v>
      </c>
      <c r="E15731" s="8">
        <v>11195.24</v>
      </c>
      <c r="F15731" s="8">
        <v>11148.72</v>
      </c>
      <c r="G15731" s="8">
        <v>11162.13</v>
      </c>
      <c r="H15731" s="8"/>
      <c r="I15731" s="8"/>
      <c r="J15731" s="8"/>
    </row>
    <row r="15732" spans="3:10" x14ac:dyDescent="0.25">
      <c r="C15732" s="5">
        <v>43438.958333333336</v>
      </c>
      <c r="D15732" s="6">
        <v>11157.55</v>
      </c>
      <c r="E15732" s="6">
        <v>11164.71</v>
      </c>
      <c r="F15732" s="6">
        <v>11135.87</v>
      </c>
      <c r="G15732" s="6">
        <v>11159.03</v>
      </c>
      <c r="H15732" s="6"/>
      <c r="I15732" s="6"/>
      <c r="J15732" s="6"/>
    </row>
    <row r="15733" spans="3:10" x14ac:dyDescent="0.25">
      <c r="C15733" s="7">
        <v>43439.041666666664</v>
      </c>
      <c r="D15733" s="8">
        <v>11152.83</v>
      </c>
      <c r="E15733" s="8">
        <v>11190.52</v>
      </c>
      <c r="F15733" s="8">
        <v>11146.12</v>
      </c>
      <c r="G15733" s="8">
        <v>11190.52</v>
      </c>
      <c r="H15733" s="8"/>
      <c r="I15733" s="8"/>
      <c r="J15733" s="8"/>
    </row>
    <row r="15734" spans="3:10" x14ac:dyDescent="0.25">
      <c r="C15734" s="5">
        <v>43439.083333333336</v>
      </c>
      <c r="D15734" s="6">
        <v>11190.01</v>
      </c>
      <c r="E15734" s="6">
        <v>11210.2</v>
      </c>
      <c r="F15734" s="6">
        <v>11177.29</v>
      </c>
      <c r="G15734" s="6">
        <v>11180.89</v>
      </c>
      <c r="H15734" s="6"/>
      <c r="I15734" s="6"/>
      <c r="J15734" s="6"/>
    </row>
    <row r="15735" spans="3:10" x14ac:dyDescent="0.25">
      <c r="C15735" s="7">
        <v>43439.125</v>
      </c>
      <c r="D15735" s="8">
        <v>11181.92</v>
      </c>
      <c r="E15735" s="8">
        <v>11202.61</v>
      </c>
      <c r="F15735" s="8">
        <v>11175.75</v>
      </c>
      <c r="G15735" s="8">
        <v>11201.58</v>
      </c>
      <c r="H15735" s="8"/>
      <c r="I15735" s="8"/>
      <c r="J15735" s="8"/>
    </row>
    <row r="15736" spans="3:10" x14ac:dyDescent="0.25">
      <c r="C15736" s="5">
        <v>43439.166666666664</v>
      </c>
      <c r="D15736" s="6">
        <v>11200.54</v>
      </c>
      <c r="E15736" s="6">
        <v>11209.84</v>
      </c>
      <c r="F15736" s="6">
        <v>11191.82</v>
      </c>
      <c r="G15736" s="6">
        <v>11199.98</v>
      </c>
      <c r="H15736" s="6"/>
      <c r="I15736" s="6"/>
      <c r="J15736" s="6"/>
    </row>
    <row r="15737" spans="3:10" x14ac:dyDescent="0.25">
      <c r="C15737" s="7">
        <v>43439.208333333336</v>
      </c>
      <c r="D15737" s="8">
        <v>11198.95</v>
      </c>
      <c r="E15737" s="8">
        <v>11204.1</v>
      </c>
      <c r="F15737" s="8">
        <v>11184.52</v>
      </c>
      <c r="G15737" s="8">
        <v>11189.68</v>
      </c>
      <c r="H15737" s="8"/>
      <c r="I15737" s="8"/>
      <c r="J15737" s="8"/>
    </row>
    <row r="15738" spans="3:10" x14ac:dyDescent="0.25">
      <c r="C15738" s="5">
        <v>43439.25</v>
      </c>
      <c r="D15738" s="6">
        <v>11190.71</v>
      </c>
      <c r="E15738" s="6">
        <v>11206.22</v>
      </c>
      <c r="F15738" s="6">
        <v>11189.68</v>
      </c>
      <c r="G15738" s="6">
        <v>11195.93</v>
      </c>
      <c r="H15738" s="6"/>
      <c r="I15738" s="6"/>
      <c r="J15738" s="6"/>
    </row>
    <row r="15739" spans="3:10" x14ac:dyDescent="0.25">
      <c r="C15739" s="7">
        <v>43439.291666666664</v>
      </c>
      <c r="D15739" s="8">
        <v>11196.96</v>
      </c>
      <c r="E15739" s="8">
        <v>11202.12</v>
      </c>
      <c r="F15739" s="8">
        <v>11183.54</v>
      </c>
      <c r="G15739" s="8">
        <v>11195.92</v>
      </c>
      <c r="H15739" s="8"/>
      <c r="I15739" s="8"/>
      <c r="J15739" s="8"/>
    </row>
    <row r="15740" spans="3:10" x14ac:dyDescent="0.25">
      <c r="C15740" s="5">
        <v>43439.333333333336</v>
      </c>
      <c r="D15740" s="6">
        <v>11194.88</v>
      </c>
      <c r="E15740" s="6">
        <v>11213.9</v>
      </c>
      <c r="F15740" s="6">
        <v>11178.89</v>
      </c>
      <c r="G15740" s="6">
        <v>11213.9</v>
      </c>
      <c r="H15740" s="6"/>
      <c r="I15740" s="6"/>
      <c r="J15740" s="6"/>
    </row>
    <row r="15741" spans="3:10" x14ac:dyDescent="0.25">
      <c r="C15741" s="7">
        <v>43439.375</v>
      </c>
      <c r="D15741" s="8">
        <v>11226.11</v>
      </c>
      <c r="E15741" s="8">
        <v>11229.64</v>
      </c>
      <c r="F15741" s="8">
        <v>11198.65</v>
      </c>
      <c r="G15741" s="8">
        <v>11227.64</v>
      </c>
      <c r="H15741" s="8"/>
      <c r="I15741" s="8"/>
      <c r="J15741" s="8"/>
    </row>
    <row r="15742" spans="3:10" x14ac:dyDescent="0.25">
      <c r="C15742" s="5">
        <v>43439.416666666664</v>
      </c>
      <c r="D15742" s="6">
        <v>11222.17</v>
      </c>
      <c r="E15742" s="6">
        <v>11240.72</v>
      </c>
      <c r="F15742" s="6">
        <v>11176.3</v>
      </c>
      <c r="G15742" s="6">
        <v>11231.99</v>
      </c>
      <c r="H15742" s="6"/>
      <c r="I15742" s="6"/>
      <c r="J15742" s="6"/>
    </row>
    <row r="15743" spans="3:10" x14ac:dyDescent="0.25">
      <c r="C15743" s="7">
        <v>43439.458333333336</v>
      </c>
      <c r="D15743" s="8">
        <v>11231.98</v>
      </c>
      <c r="E15743" s="8">
        <v>11242.77</v>
      </c>
      <c r="F15743" s="8">
        <v>11204.37</v>
      </c>
      <c r="G15743" s="8">
        <v>11232.72</v>
      </c>
      <c r="H15743" s="8"/>
      <c r="I15743" s="8"/>
      <c r="J15743" s="8"/>
    </row>
    <row r="15744" spans="3:10" x14ac:dyDescent="0.25">
      <c r="C15744" s="5">
        <v>43439.5</v>
      </c>
      <c r="D15744" s="6">
        <v>11232.47</v>
      </c>
      <c r="E15744" s="6">
        <v>11258.98</v>
      </c>
      <c r="F15744" s="6">
        <v>11231.75</v>
      </c>
      <c r="G15744" s="6">
        <v>11252.02</v>
      </c>
      <c r="H15744" s="6"/>
      <c r="I15744" s="6"/>
      <c r="J15744" s="6"/>
    </row>
    <row r="15745" spans="3:10" x14ac:dyDescent="0.25">
      <c r="C15745" s="7">
        <v>43439.541666666664</v>
      </c>
      <c r="D15745" s="8">
        <v>11252.01</v>
      </c>
      <c r="E15745" s="8">
        <v>11257.04</v>
      </c>
      <c r="F15745" s="8">
        <v>11232.87</v>
      </c>
      <c r="G15745" s="8">
        <v>11244.68</v>
      </c>
      <c r="H15745" s="8"/>
      <c r="I15745" s="8"/>
      <c r="J15745" s="8"/>
    </row>
    <row r="15746" spans="3:10" x14ac:dyDescent="0.25">
      <c r="C15746" s="5">
        <v>43439.583333333336</v>
      </c>
      <c r="D15746" s="6">
        <v>11245.18</v>
      </c>
      <c r="E15746" s="6">
        <v>11250.88</v>
      </c>
      <c r="F15746" s="6">
        <v>11237.67</v>
      </c>
      <c r="G15746" s="6">
        <v>11248.3</v>
      </c>
      <c r="H15746" s="6"/>
      <c r="I15746" s="6"/>
      <c r="J15746" s="6"/>
    </row>
    <row r="15747" spans="3:10" x14ac:dyDescent="0.25">
      <c r="C15747" s="7">
        <v>43439.625</v>
      </c>
      <c r="D15747" s="8">
        <v>11248.3</v>
      </c>
      <c r="E15747" s="8">
        <v>11266.22</v>
      </c>
      <c r="F15747" s="8">
        <v>11229.86</v>
      </c>
      <c r="G15747" s="8">
        <v>11238.81</v>
      </c>
      <c r="H15747" s="8"/>
      <c r="I15747" s="8"/>
      <c r="J15747" s="8"/>
    </row>
    <row r="15748" spans="3:10" x14ac:dyDescent="0.25">
      <c r="C15748" s="5">
        <v>43439.666666666664</v>
      </c>
      <c r="D15748" s="6">
        <v>11238.81</v>
      </c>
      <c r="E15748" s="6">
        <v>11245.24</v>
      </c>
      <c r="F15748" s="6">
        <v>11222.77</v>
      </c>
      <c r="G15748" s="6">
        <v>11227.96</v>
      </c>
      <c r="H15748" s="6"/>
      <c r="I15748" s="6"/>
      <c r="J15748" s="6"/>
    </row>
    <row r="15749" spans="3:10" x14ac:dyDescent="0.25">
      <c r="C15749" s="7">
        <v>43439.708333333336</v>
      </c>
      <c r="D15749" s="8">
        <v>11228.21</v>
      </c>
      <c r="E15749" s="8">
        <v>11238.74</v>
      </c>
      <c r="F15749" s="8">
        <v>11215.1</v>
      </c>
      <c r="G15749" s="8">
        <v>11219.06</v>
      </c>
      <c r="H15749" s="8"/>
      <c r="I15749" s="8"/>
      <c r="J15749" s="8"/>
    </row>
    <row r="15750" spans="3:10" x14ac:dyDescent="0.25">
      <c r="C15750" s="5">
        <v>43439.75</v>
      </c>
      <c r="D15750" s="6">
        <v>11219.05</v>
      </c>
      <c r="E15750" s="6">
        <v>11219.53</v>
      </c>
      <c r="F15750" s="6">
        <v>11188.29</v>
      </c>
      <c r="G15750" s="6">
        <v>11193.36</v>
      </c>
      <c r="H15750" s="6"/>
      <c r="I15750" s="6"/>
      <c r="J15750" s="6"/>
    </row>
    <row r="15751" spans="3:10" x14ac:dyDescent="0.25">
      <c r="C15751" s="7">
        <v>43439.791666666664</v>
      </c>
      <c r="D15751" s="8">
        <v>11193.36</v>
      </c>
      <c r="E15751" s="8">
        <v>11198.85</v>
      </c>
      <c r="F15751" s="8">
        <v>11186.11</v>
      </c>
      <c r="G15751" s="8">
        <v>11195.85</v>
      </c>
      <c r="H15751" s="8"/>
      <c r="I15751" s="8"/>
      <c r="J15751" s="8"/>
    </row>
    <row r="15752" spans="3:10" x14ac:dyDescent="0.25">
      <c r="C15752" s="5">
        <v>43439.833333333336</v>
      </c>
      <c r="D15752" s="6">
        <v>11195.6</v>
      </c>
      <c r="E15752" s="6">
        <v>11205.1</v>
      </c>
      <c r="F15752" s="6">
        <v>11193.85</v>
      </c>
      <c r="G15752" s="6">
        <v>11201.09</v>
      </c>
      <c r="H15752" s="6"/>
      <c r="I15752" s="6"/>
      <c r="J15752" s="6"/>
    </row>
    <row r="15753" spans="3:10" x14ac:dyDescent="0.25">
      <c r="C15753" s="7">
        <v>43439.875</v>
      </c>
      <c r="D15753" s="8">
        <v>11201.34</v>
      </c>
      <c r="E15753" s="8">
        <v>11203.34</v>
      </c>
      <c r="F15753" s="8">
        <v>11195.33</v>
      </c>
      <c r="G15753" s="8">
        <v>11199.83</v>
      </c>
      <c r="H15753" s="8"/>
      <c r="I15753" s="8"/>
      <c r="J15753" s="8"/>
    </row>
    <row r="15754" spans="3:10" x14ac:dyDescent="0.25">
      <c r="C15754" s="5">
        <v>43439.916666666664</v>
      </c>
      <c r="D15754" s="6">
        <v>11198.83</v>
      </c>
      <c r="E15754" s="6">
        <v>11202.94</v>
      </c>
      <c r="F15754" s="6">
        <v>11194.57</v>
      </c>
      <c r="G15754" s="6">
        <v>11195.82</v>
      </c>
      <c r="H15754" s="6"/>
      <c r="I15754" s="6"/>
      <c r="J15754" s="6"/>
    </row>
    <row r="15755" spans="3:10" x14ac:dyDescent="0.25">
      <c r="C15755" s="7">
        <v>43440.041666666664</v>
      </c>
      <c r="D15755" s="8">
        <v>11099.85</v>
      </c>
      <c r="E15755" s="8">
        <v>11101.05</v>
      </c>
      <c r="F15755" s="8">
        <v>10947.64</v>
      </c>
      <c r="G15755" s="8">
        <v>11073.13</v>
      </c>
      <c r="H15755" s="8"/>
      <c r="I15755" s="8"/>
      <c r="J15755" s="8"/>
    </row>
    <row r="15756" spans="3:10" x14ac:dyDescent="0.25">
      <c r="C15756" s="5">
        <v>43440.083333333336</v>
      </c>
      <c r="D15756" s="6">
        <v>11074.16</v>
      </c>
      <c r="E15756" s="6">
        <v>11085.53</v>
      </c>
      <c r="F15756" s="6">
        <v>11055.54</v>
      </c>
      <c r="G15756" s="6">
        <v>11059.71</v>
      </c>
      <c r="H15756" s="6"/>
      <c r="I15756" s="6"/>
      <c r="J15756" s="6"/>
    </row>
    <row r="15757" spans="3:10" x14ac:dyDescent="0.25">
      <c r="C15757" s="7">
        <v>43440.125</v>
      </c>
      <c r="D15757" s="8">
        <v>11060.75</v>
      </c>
      <c r="E15757" s="8">
        <v>11070.09</v>
      </c>
      <c r="F15757" s="8">
        <v>10993.17</v>
      </c>
      <c r="G15757" s="8">
        <v>11037.2</v>
      </c>
      <c r="H15757" s="8"/>
      <c r="I15757" s="8"/>
      <c r="J15757" s="8"/>
    </row>
    <row r="15758" spans="3:10" x14ac:dyDescent="0.25">
      <c r="C15758" s="5">
        <v>43440.166666666664</v>
      </c>
      <c r="D15758" s="6">
        <v>11036.16</v>
      </c>
      <c r="E15758" s="6">
        <v>11042.37</v>
      </c>
      <c r="F15758" s="6">
        <v>11025.72</v>
      </c>
      <c r="G15758" s="6">
        <v>11025.72</v>
      </c>
      <c r="H15758" s="6"/>
      <c r="I15758" s="6"/>
      <c r="J15758" s="6"/>
    </row>
    <row r="15759" spans="3:10" x14ac:dyDescent="0.25">
      <c r="C15759" s="7">
        <v>43440.208333333336</v>
      </c>
      <c r="D15759" s="8">
        <v>11027.79</v>
      </c>
      <c r="E15759" s="8">
        <v>11027.79</v>
      </c>
      <c r="F15759" s="8">
        <v>10983.5</v>
      </c>
      <c r="G15759" s="8">
        <v>11022.07</v>
      </c>
      <c r="H15759" s="8"/>
      <c r="I15759" s="8"/>
      <c r="J15759" s="8"/>
    </row>
    <row r="15760" spans="3:10" x14ac:dyDescent="0.25">
      <c r="C15760" s="5">
        <v>43440.25</v>
      </c>
      <c r="D15760" s="6">
        <v>11021.04</v>
      </c>
      <c r="E15760" s="6">
        <v>11034.48</v>
      </c>
      <c r="F15760" s="6">
        <v>10999.65</v>
      </c>
      <c r="G15760" s="6">
        <v>11023.92</v>
      </c>
      <c r="H15760" s="6"/>
      <c r="I15760" s="6"/>
      <c r="J15760" s="6"/>
    </row>
    <row r="15761" spans="3:10" x14ac:dyDescent="0.25">
      <c r="C15761" s="7">
        <v>43440.291666666664</v>
      </c>
      <c r="D15761" s="8">
        <v>11022.89</v>
      </c>
      <c r="E15761" s="8">
        <v>11043.78</v>
      </c>
      <c r="F15761" s="8">
        <v>11016.57</v>
      </c>
      <c r="G15761" s="8">
        <v>11041.71</v>
      </c>
      <c r="H15761" s="8"/>
      <c r="I15761" s="8"/>
      <c r="J15761" s="8"/>
    </row>
    <row r="15762" spans="3:10" x14ac:dyDescent="0.25">
      <c r="C15762" s="5">
        <v>43440.333333333336</v>
      </c>
      <c r="D15762" s="6">
        <v>11042.23</v>
      </c>
      <c r="E15762" s="6">
        <v>11054.56</v>
      </c>
      <c r="F15762" s="6">
        <v>11019.22</v>
      </c>
      <c r="G15762" s="6">
        <v>11045.39</v>
      </c>
      <c r="H15762" s="6"/>
      <c r="I15762" s="6"/>
      <c r="J15762" s="6"/>
    </row>
    <row r="15763" spans="3:10" x14ac:dyDescent="0.25">
      <c r="C15763" s="7">
        <v>43440.375</v>
      </c>
      <c r="D15763" s="8">
        <v>11050.3</v>
      </c>
      <c r="E15763" s="8">
        <v>11091.64</v>
      </c>
      <c r="F15763" s="8">
        <v>11030.42</v>
      </c>
      <c r="G15763" s="8">
        <v>11071.87</v>
      </c>
      <c r="H15763" s="8"/>
      <c r="I15763" s="8"/>
      <c r="J15763" s="8"/>
    </row>
    <row r="15764" spans="3:10" x14ac:dyDescent="0.25">
      <c r="C15764" s="5">
        <v>43440.416666666664</v>
      </c>
      <c r="D15764" s="6">
        <v>11072.37</v>
      </c>
      <c r="E15764" s="6">
        <v>11074.39</v>
      </c>
      <c r="F15764" s="6">
        <v>10982.82</v>
      </c>
      <c r="G15764" s="6">
        <v>10985.34</v>
      </c>
      <c r="H15764" s="6"/>
      <c r="I15764" s="6"/>
      <c r="J15764" s="6"/>
    </row>
    <row r="15765" spans="3:10" x14ac:dyDescent="0.25">
      <c r="C15765" s="7">
        <v>43440.458333333336</v>
      </c>
      <c r="D15765" s="8">
        <v>10986.09</v>
      </c>
      <c r="E15765" s="8">
        <v>10991.03</v>
      </c>
      <c r="F15765" s="8">
        <v>10898.92</v>
      </c>
      <c r="G15765" s="8">
        <v>10903.92</v>
      </c>
      <c r="H15765" s="8"/>
      <c r="I15765" s="8"/>
      <c r="J15765" s="8"/>
    </row>
    <row r="15766" spans="3:10" x14ac:dyDescent="0.25">
      <c r="C15766" s="5">
        <v>43440.5</v>
      </c>
      <c r="D15766" s="6">
        <v>10902.92</v>
      </c>
      <c r="E15766" s="6">
        <v>10951.2</v>
      </c>
      <c r="F15766" s="6">
        <v>10883.9</v>
      </c>
      <c r="G15766" s="6">
        <v>10926.9</v>
      </c>
      <c r="H15766" s="6"/>
      <c r="I15766" s="6"/>
      <c r="J15766" s="6"/>
    </row>
    <row r="15767" spans="3:10" x14ac:dyDescent="0.25">
      <c r="C15767" s="7">
        <v>43440.541666666664</v>
      </c>
      <c r="D15767" s="8">
        <v>10927.15</v>
      </c>
      <c r="E15767" s="8">
        <v>10953.21</v>
      </c>
      <c r="F15767" s="8">
        <v>10904.86</v>
      </c>
      <c r="G15767" s="8">
        <v>10920.16</v>
      </c>
      <c r="H15767" s="8"/>
      <c r="I15767" s="8"/>
      <c r="J15767" s="8"/>
    </row>
    <row r="15768" spans="3:10" x14ac:dyDescent="0.25">
      <c r="C15768" s="5">
        <v>43440.583333333336</v>
      </c>
      <c r="D15768" s="6">
        <v>10919.66</v>
      </c>
      <c r="E15768" s="6">
        <v>10941.51</v>
      </c>
      <c r="F15768" s="6">
        <v>10908.41</v>
      </c>
      <c r="G15768" s="6">
        <v>10917.61</v>
      </c>
      <c r="H15768" s="6"/>
      <c r="I15768" s="6"/>
      <c r="J15768" s="6"/>
    </row>
    <row r="15769" spans="3:10" x14ac:dyDescent="0.25">
      <c r="C15769" s="7">
        <v>43440.625</v>
      </c>
      <c r="D15769" s="8">
        <v>10917.36</v>
      </c>
      <c r="E15769" s="8">
        <v>10932.85</v>
      </c>
      <c r="F15769" s="8">
        <v>10890.89</v>
      </c>
      <c r="G15769" s="8">
        <v>10897.11</v>
      </c>
      <c r="H15769" s="8"/>
      <c r="I15769" s="8"/>
      <c r="J15769" s="8"/>
    </row>
    <row r="15770" spans="3:10" x14ac:dyDescent="0.25">
      <c r="C15770" s="5">
        <v>43440.666666666664</v>
      </c>
      <c r="D15770" s="6">
        <v>10896.61</v>
      </c>
      <c r="E15770" s="6">
        <v>10917.79</v>
      </c>
      <c r="F15770" s="6">
        <v>10836.8</v>
      </c>
      <c r="G15770" s="6">
        <v>10852.42</v>
      </c>
      <c r="H15770" s="6"/>
      <c r="I15770" s="6"/>
      <c r="J15770" s="6"/>
    </row>
    <row r="15771" spans="3:10" x14ac:dyDescent="0.25">
      <c r="C15771" s="7">
        <v>43440.708333333336</v>
      </c>
      <c r="D15771" s="8">
        <v>10852.66</v>
      </c>
      <c r="E15771" s="8">
        <v>10889.62</v>
      </c>
      <c r="F15771" s="8">
        <v>10811.8</v>
      </c>
      <c r="G15771" s="8">
        <v>10818.22</v>
      </c>
      <c r="H15771" s="8"/>
      <c r="I15771" s="8"/>
      <c r="J15771" s="8"/>
    </row>
    <row r="15772" spans="3:10" x14ac:dyDescent="0.25">
      <c r="C15772" s="5">
        <v>43440.75</v>
      </c>
      <c r="D15772" s="6">
        <v>10818.72</v>
      </c>
      <c r="E15772" s="6">
        <v>10866.15</v>
      </c>
      <c r="F15772" s="6">
        <v>10758.22</v>
      </c>
      <c r="G15772" s="6">
        <v>10866.15</v>
      </c>
      <c r="H15772" s="6"/>
      <c r="I15772" s="6"/>
      <c r="J15772" s="6"/>
    </row>
    <row r="15773" spans="3:10" x14ac:dyDescent="0.25">
      <c r="C15773" s="7">
        <v>43440.791666666664</v>
      </c>
      <c r="D15773" s="8">
        <v>10865.65</v>
      </c>
      <c r="E15773" s="8">
        <v>10898.65</v>
      </c>
      <c r="F15773" s="8">
        <v>10847.89</v>
      </c>
      <c r="G15773" s="8">
        <v>10889.89</v>
      </c>
      <c r="H15773" s="8"/>
      <c r="I15773" s="8"/>
      <c r="J15773" s="8"/>
    </row>
    <row r="15774" spans="3:10" x14ac:dyDescent="0.25">
      <c r="C15774" s="5">
        <v>43440.833333333336</v>
      </c>
      <c r="D15774" s="6">
        <v>10890.14</v>
      </c>
      <c r="E15774" s="6">
        <v>10906.14</v>
      </c>
      <c r="F15774" s="6">
        <v>10837.62</v>
      </c>
      <c r="G15774" s="6">
        <v>10905.14</v>
      </c>
      <c r="H15774" s="6"/>
      <c r="I15774" s="6"/>
      <c r="J15774" s="6"/>
    </row>
    <row r="15775" spans="3:10" x14ac:dyDescent="0.25">
      <c r="C15775" s="7">
        <v>43440.875</v>
      </c>
      <c r="D15775" s="8">
        <v>10904.64</v>
      </c>
      <c r="E15775" s="8">
        <v>10912.89</v>
      </c>
      <c r="F15775" s="8">
        <v>10851.36</v>
      </c>
      <c r="G15775" s="8">
        <v>10890.12</v>
      </c>
      <c r="H15775" s="8"/>
      <c r="I15775" s="8"/>
      <c r="J15775" s="8"/>
    </row>
    <row r="15776" spans="3:10" x14ac:dyDescent="0.25">
      <c r="C15776" s="5">
        <v>43440.916666666664</v>
      </c>
      <c r="D15776" s="6">
        <v>10891.37</v>
      </c>
      <c r="E15776" s="6">
        <v>10947.88</v>
      </c>
      <c r="F15776" s="6">
        <v>10881.12</v>
      </c>
      <c r="G15776" s="6">
        <v>10937.38</v>
      </c>
      <c r="H15776" s="6"/>
      <c r="I15776" s="6"/>
      <c r="J15776" s="6"/>
    </row>
    <row r="15777" spans="3:10" x14ac:dyDescent="0.25">
      <c r="C15777" s="7">
        <v>43440.958333333336</v>
      </c>
      <c r="D15777" s="8">
        <v>10919.81</v>
      </c>
      <c r="E15777" s="8">
        <v>10940.04</v>
      </c>
      <c r="F15777" s="8">
        <v>10918.8</v>
      </c>
      <c r="G15777" s="8">
        <v>10930.42</v>
      </c>
      <c r="H15777" s="8"/>
      <c r="I15777" s="8"/>
      <c r="J15777" s="8"/>
    </row>
    <row r="15778" spans="3:10" x14ac:dyDescent="0.25">
      <c r="C15778" s="5">
        <v>43441.041666666664</v>
      </c>
      <c r="D15778" s="6">
        <v>10927.37</v>
      </c>
      <c r="E15778" s="6">
        <v>10940.01</v>
      </c>
      <c r="F15778" s="6">
        <v>10915.69</v>
      </c>
      <c r="G15778" s="6">
        <v>10934.43</v>
      </c>
      <c r="H15778" s="6"/>
      <c r="I15778" s="6"/>
      <c r="J15778" s="6"/>
    </row>
    <row r="15779" spans="3:10" x14ac:dyDescent="0.25">
      <c r="C15779" s="7">
        <v>43441.083333333336</v>
      </c>
      <c r="D15779" s="8">
        <v>10934.94</v>
      </c>
      <c r="E15779" s="8">
        <v>10947.1</v>
      </c>
      <c r="F15779" s="8">
        <v>10908.06</v>
      </c>
      <c r="G15779" s="8">
        <v>10918.2</v>
      </c>
      <c r="H15779" s="8"/>
      <c r="I15779" s="8"/>
      <c r="J15779" s="8"/>
    </row>
    <row r="15780" spans="3:10" x14ac:dyDescent="0.25">
      <c r="C15780" s="5">
        <v>43441.125</v>
      </c>
      <c r="D15780" s="6">
        <v>10917.7</v>
      </c>
      <c r="E15780" s="6">
        <v>10932.38</v>
      </c>
      <c r="F15780" s="6">
        <v>10886.27</v>
      </c>
      <c r="G15780" s="6">
        <v>10888.31</v>
      </c>
      <c r="H15780" s="6"/>
      <c r="I15780" s="6"/>
      <c r="J15780" s="6"/>
    </row>
    <row r="15781" spans="3:10" x14ac:dyDescent="0.25">
      <c r="C15781" s="7">
        <v>43441.166666666664</v>
      </c>
      <c r="D15781" s="8">
        <v>10889.32</v>
      </c>
      <c r="E15781" s="8">
        <v>10909.02</v>
      </c>
      <c r="F15781" s="8">
        <v>10882.22</v>
      </c>
      <c r="G15781" s="8">
        <v>10903.95</v>
      </c>
      <c r="H15781" s="8"/>
      <c r="I15781" s="8"/>
      <c r="J15781" s="8"/>
    </row>
    <row r="15782" spans="3:10" x14ac:dyDescent="0.25">
      <c r="C15782" s="5">
        <v>43441.208333333336</v>
      </c>
      <c r="D15782" s="6">
        <v>10902.94</v>
      </c>
      <c r="E15782" s="6">
        <v>10912.06</v>
      </c>
      <c r="F15782" s="6">
        <v>10897.86</v>
      </c>
      <c r="G15782" s="6">
        <v>10904.47</v>
      </c>
      <c r="H15782" s="6"/>
      <c r="I15782" s="6"/>
      <c r="J15782" s="6"/>
    </row>
    <row r="15783" spans="3:10" x14ac:dyDescent="0.25">
      <c r="C15783" s="7">
        <v>43441.25</v>
      </c>
      <c r="D15783" s="8">
        <v>10903.96</v>
      </c>
      <c r="E15783" s="8">
        <v>10913.51</v>
      </c>
      <c r="F15783" s="8">
        <v>10897.37</v>
      </c>
      <c r="G15783" s="8">
        <v>10911.48</v>
      </c>
      <c r="H15783" s="8"/>
      <c r="I15783" s="8"/>
      <c r="J15783" s="8"/>
    </row>
    <row r="15784" spans="3:10" x14ac:dyDescent="0.25">
      <c r="C15784" s="5">
        <v>43441.291666666664</v>
      </c>
      <c r="D15784" s="6">
        <v>10911.99</v>
      </c>
      <c r="E15784" s="6">
        <v>10914.44</v>
      </c>
      <c r="F15784" s="6">
        <v>10905.91</v>
      </c>
      <c r="G15784" s="6">
        <v>10912.41</v>
      </c>
      <c r="H15784" s="6"/>
      <c r="I15784" s="6"/>
      <c r="J15784" s="6"/>
    </row>
    <row r="15785" spans="3:10" x14ac:dyDescent="0.25">
      <c r="C15785" s="7">
        <v>43441.333333333336</v>
      </c>
      <c r="D15785" s="8">
        <v>10913.43</v>
      </c>
      <c r="E15785" s="8">
        <v>10923.81</v>
      </c>
      <c r="F15785" s="8">
        <v>10901.26</v>
      </c>
      <c r="G15785" s="8">
        <v>10922.31</v>
      </c>
      <c r="H15785" s="8"/>
      <c r="I15785" s="8"/>
      <c r="J15785" s="8"/>
    </row>
    <row r="15786" spans="3:10" x14ac:dyDescent="0.25">
      <c r="C15786" s="5">
        <v>43441.375</v>
      </c>
      <c r="D15786" s="6">
        <v>10931.62</v>
      </c>
      <c r="E15786" s="6">
        <v>10936.12</v>
      </c>
      <c r="F15786" s="6">
        <v>10860.97</v>
      </c>
      <c r="G15786" s="6">
        <v>10860.97</v>
      </c>
      <c r="H15786" s="6"/>
      <c r="I15786" s="6"/>
      <c r="J15786" s="6"/>
    </row>
    <row r="15787" spans="3:10" x14ac:dyDescent="0.25">
      <c r="C15787" s="7">
        <v>43441.416666666664</v>
      </c>
      <c r="D15787" s="8">
        <v>10860.96</v>
      </c>
      <c r="E15787" s="8">
        <v>10907.85</v>
      </c>
      <c r="F15787" s="8">
        <v>10846.38</v>
      </c>
      <c r="G15787" s="8">
        <v>10887.9</v>
      </c>
      <c r="H15787" s="8"/>
      <c r="I15787" s="8"/>
      <c r="J15787" s="8"/>
    </row>
    <row r="15788" spans="3:10" x14ac:dyDescent="0.25">
      <c r="C15788" s="5">
        <v>43441.458333333336</v>
      </c>
      <c r="D15788" s="6">
        <v>10887.65</v>
      </c>
      <c r="E15788" s="6">
        <v>10925.11</v>
      </c>
      <c r="F15788" s="6">
        <v>10874.49</v>
      </c>
      <c r="G15788" s="6">
        <v>10919.29</v>
      </c>
      <c r="H15788" s="6"/>
      <c r="I15788" s="6"/>
      <c r="J15788" s="6"/>
    </row>
    <row r="15789" spans="3:10" x14ac:dyDescent="0.25">
      <c r="C15789" s="7">
        <v>43441.5</v>
      </c>
      <c r="D15789" s="8">
        <v>10918.79</v>
      </c>
      <c r="E15789" s="8">
        <v>10919.76</v>
      </c>
      <c r="F15789" s="8">
        <v>10887.21</v>
      </c>
      <c r="G15789" s="8">
        <v>10898.35</v>
      </c>
      <c r="H15789" s="8"/>
      <c r="I15789" s="8"/>
      <c r="J15789" s="8"/>
    </row>
    <row r="15790" spans="3:10" x14ac:dyDescent="0.25">
      <c r="C15790" s="5">
        <v>43441.541666666664</v>
      </c>
      <c r="D15790" s="6">
        <v>10897.85</v>
      </c>
      <c r="E15790" s="6">
        <v>10897.85</v>
      </c>
      <c r="F15790" s="6">
        <v>10860.73</v>
      </c>
      <c r="G15790" s="6">
        <v>10864.17</v>
      </c>
      <c r="H15790" s="6"/>
      <c r="I15790" s="6"/>
      <c r="J15790" s="6"/>
    </row>
    <row r="15791" spans="3:10" x14ac:dyDescent="0.25">
      <c r="C15791" s="7">
        <v>43441.583333333336</v>
      </c>
      <c r="D15791" s="8">
        <v>10864.92</v>
      </c>
      <c r="E15791" s="8">
        <v>10878.88</v>
      </c>
      <c r="F15791" s="8">
        <v>10856.06</v>
      </c>
      <c r="G15791" s="8">
        <v>10862.53</v>
      </c>
      <c r="H15791" s="8"/>
      <c r="I15791" s="8"/>
      <c r="J15791" s="8"/>
    </row>
    <row r="15792" spans="3:10" x14ac:dyDescent="0.25">
      <c r="C15792" s="5">
        <v>43441.625</v>
      </c>
      <c r="D15792" s="6">
        <v>10862.53</v>
      </c>
      <c r="E15792" s="6">
        <v>10924.55</v>
      </c>
      <c r="F15792" s="6">
        <v>10847.64</v>
      </c>
      <c r="G15792" s="6">
        <v>10896.56</v>
      </c>
      <c r="H15792" s="6"/>
      <c r="I15792" s="6"/>
      <c r="J15792" s="6"/>
    </row>
    <row r="15793" spans="3:10" x14ac:dyDescent="0.25">
      <c r="C15793" s="7">
        <v>43441.666666666664</v>
      </c>
      <c r="D15793" s="8">
        <v>10896.56</v>
      </c>
      <c r="E15793" s="8">
        <v>10927.75</v>
      </c>
      <c r="F15793" s="8">
        <v>10887.75</v>
      </c>
      <c r="G15793" s="8">
        <v>10907.86</v>
      </c>
      <c r="H15793" s="8"/>
      <c r="I15793" s="8"/>
      <c r="J15793" s="8"/>
    </row>
    <row r="15794" spans="3:10" x14ac:dyDescent="0.25">
      <c r="C15794" s="5">
        <v>43441.708333333336</v>
      </c>
      <c r="D15794" s="6">
        <v>10909.36</v>
      </c>
      <c r="E15794" s="6">
        <v>10926.32</v>
      </c>
      <c r="F15794" s="6">
        <v>10827.09</v>
      </c>
      <c r="G15794" s="6">
        <v>10853.35</v>
      </c>
      <c r="H15794" s="6"/>
      <c r="I15794" s="6"/>
      <c r="J15794" s="6"/>
    </row>
    <row r="15795" spans="3:10" x14ac:dyDescent="0.25">
      <c r="C15795" s="7">
        <v>43441.75</v>
      </c>
      <c r="D15795" s="8">
        <v>10853.84</v>
      </c>
      <c r="E15795" s="8">
        <v>10861.3</v>
      </c>
      <c r="F15795" s="8">
        <v>10766.08</v>
      </c>
      <c r="G15795" s="8">
        <v>10767.53</v>
      </c>
      <c r="H15795" s="8"/>
      <c r="I15795" s="8"/>
      <c r="J15795" s="8"/>
    </row>
    <row r="15796" spans="3:10" x14ac:dyDescent="0.25">
      <c r="C15796" s="5">
        <v>43441.791666666664</v>
      </c>
      <c r="D15796" s="6">
        <v>10766.78</v>
      </c>
      <c r="E15796" s="6">
        <v>10796.03</v>
      </c>
      <c r="F15796" s="6">
        <v>10758.52</v>
      </c>
      <c r="G15796" s="6">
        <v>10794.53</v>
      </c>
      <c r="H15796" s="6"/>
      <c r="I15796" s="6"/>
      <c r="J15796" s="6"/>
    </row>
    <row r="15797" spans="3:10" x14ac:dyDescent="0.25">
      <c r="C15797" s="7">
        <v>43441.833333333336</v>
      </c>
      <c r="D15797" s="8">
        <v>10794.03</v>
      </c>
      <c r="E15797" s="8">
        <v>10805.53</v>
      </c>
      <c r="F15797" s="8">
        <v>10730.5</v>
      </c>
      <c r="G15797" s="8">
        <v>10735.25</v>
      </c>
      <c r="H15797" s="8"/>
      <c r="I15797" s="8"/>
      <c r="J15797" s="8"/>
    </row>
    <row r="15798" spans="3:10" x14ac:dyDescent="0.25">
      <c r="C15798" s="5">
        <v>43441.875</v>
      </c>
      <c r="D15798" s="6">
        <v>10735</v>
      </c>
      <c r="E15798" s="6">
        <v>10735.75</v>
      </c>
      <c r="F15798" s="6">
        <v>10683.98</v>
      </c>
      <c r="G15798" s="6">
        <v>10687.98</v>
      </c>
      <c r="H15798" s="6"/>
      <c r="I15798" s="6"/>
      <c r="J15798" s="6"/>
    </row>
    <row r="15799" spans="3:10" x14ac:dyDescent="0.25">
      <c r="C15799" s="7">
        <v>43441.916666666664</v>
      </c>
      <c r="D15799" s="8">
        <v>10688.73</v>
      </c>
      <c r="E15799" s="8">
        <v>10736.24</v>
      </c>
      <c r="F15799" s="8">
        <v>10679.48</v>
      </c>
      <c r="G15799" s="8">
        <v>10717.88</v>
      </c>
      <c r="H15799" s="8"/>
      <c r="I15799" s="8"/>
      <c r="J15799" s="8"/>
    </row>
    <row r="15800" spans="3:10" x14ac:dyDescent="0.25">
      <c r="C15800" s="5">
        <v>43444.041666666664</v>
      </c>
      <c r="D15800" s="6">
        <v>10647.38</v>
      </c>
      <c r="E15800" s="6">
        <v>10666.77</v>
      </c>
      <c r="F15800" s="6">
        <v>10610.36</v>
      </c>
      <c r="G15800" s="6">
        <v>10632.15</v>
      </c>
      <c r="H15800" s="6"/>
      <c r="I15800" s="6"/>
      <c r="J15800" s="6"/>
    </row>
    <row r="15801" spans="3:10" x14ac:dyDescent="0.25">
      <c r="C15801" s="7">
        <v>43444.083333333336</v>
      </c>
      <c r="D15801" s="8">
        <v>10632.66</v>
      </c>
      <c r="E15801" s="8">
        <v>10670.13</v>
      </c>
      <c r="F15801" s="8">
        <v>10632.15</v>
      </c>
      <c r="G15801" s="8">
        <v>10656.47</v>
      </c>
      <c r="H15801" s="8"/>
      <c r="I15801" s="8"/>
      <c r="J15801" s="8"/>
    </row>
    <row r="15802" spans="3:10" x14ac:dyDescent="0.25">
      <c r="C15802" s="5">
        <v>43444.125</v>
      </c>
      <c r="D15802" s="6">
        <v>10656.52</v>
      </c>
      <c r="E15802" s="6">
        <v>10675.14</v>
      </c>
      <c r="F15802" s="6">
        <v>10653.25</v>
      </c>
      <c r="G15802" s="6">
        <v>10668.9</v>
      </c>
      <c r="H15802" s="6"/>
      <c r="I15802" s="6"/>
      <c r="J15802" s="6"/>
    </row>
    <row r="15803" spans="3:10" x14ac:dyDescent="0.25">
      <c r="C15803" s="7">
        <v>43444.166666666664</v>
      </c>
      <c r="D15803" s="8">
        <v>10669.95</v>
      </c>
      <c r="E15803" s="8">
        <v>10671.05</v>
      </c>
      <c r="F15803" s="8">
        <v>10629.28</v>
      </c>
      <c r="G15803" s="8">
        <v>10644.95</v>
      </c>
      <c r="H15803" s="8"/>
      <c r="I15803" s="8"/>
      <c r="J15803" s="8"/>
    </row>
    <row r="15804" spans="3:10" x14ac:dyDescent="0.25">
      <c r="C15804" s="5">
        <v>43444.208333333336</v>
      </c>
      <c r="D15804" s="6">
        <v>10644.94</v>
      </c>
      <c r="E15804" s="6">
        <v>10652.97</v>
      </c>
      <c r="F15804" s="6">
        <v>10636.38</v>
      </c>
      <c r="G15804" s="6">
        <v>10648.57</v>
      </c>
      <c r="H15804" s="6"/>
      <c r="I15804" s="6"/>
      <c r="J15804" s="6"/>
    </row>
    <row r="15805" spans="3:10" x14ac:dyDescent="0.25">
      <c r="C15805" s="7">
        <v>43444.25</v>
      </c>
      <c r="D15805" s="8">
        <v>10648.58</v>
      </c>
      <c r="E15805" s="8">
        <v>10657.53</v>
      </c>
      <c r="F15805" s="8">
        <v>10644.05</v>
      </c>
      <c r="G15805" s="8">
        <v>10656.9</v>
      </c>
      <c r="H15805" s="8"/>
      <c r="I15805" s="8"/>
      <c r="J15805" s="8"/>
    </row>
    <row r="15806" spans="3:10" x14ac:dyDescent="0.25">
      <c r="C15806" s="5">
        <v>43444.291666666664</v>
      </c>
      <c r="D15806" s="6">
        <v>10656.39</v>
      </c>
      <c r="E15806" s="6">
        <v>10663.67</v>
      </c>
      <c r="F15806" s="6">
        <v>10650.14</v>
      </c>
      <c r="G15806" s="6">
        <v>10662.71</v>
      </c>
      <c r="H15806" s="6"/>
      <c r="I15806" s="6"/>
      <c r="J15806" s="6"/>
    </row>
    <row r="15807" spans="3:10" x14ac:dyDescent="0.25">
      <c r="C15807" s="7">
        <v>43444.333333333336</v>
      </c>
      <c r="D15807" s="8">
        <v>10661.97</v>
      </c>
      <c r="E15807" s="8">
        <v>10670.66</v>
      </c>
      <c r="F15807" s="8">
        <v>10651.14</v>
      </c>
      <c r="G15807" s="8">
        <v>10657.39</v>
      </c>
      <c r="H15807" s="8"/>
      <c r="I15807" s="8"/>
      <c r="J15807" s="8"/>
    </row>
    <row r="15808" spans="3:10" x14ac:dyDescent="0.25">
      <c r="C15808" s="5">
        <v>43444.375</v>
      </c>
      <c r="D15808" s="6">
        <v>10656.64</v>
      </c>
      <c r="E15808" s="6">
        <v>10711.28</v>
      </c>
      <c r="F15808" s="6">
        <v>10656.64</v>
      </c>
      <c r="G15808" s="6">
        <v>10708.48</v>
      </c>
      <c r="H15808" s="6"/>
      <c r="I15808" s="6"/>
      <c r="J15808" s="6"/>
    </row>
    <row r="15809" spans="3:10" x14ac:dyDescent="0.25">
      <c r="C15809" s="7">
        <v>43444.416666666664</v>
      </c>
      <c r="D15809" s="8">
        <v>10708.98</v>
      </c>
      <c r="E15809" s="8">
        <v>10741.48</v>
      </c>
      <c r="F15809" s="8">
        <v>10677.23</v>
      </c>
      <c r="G15809" s="8">
        <v>10679.61</v>
      </c>
      <c r="H15809" s="8"/>
      <c r="I15809" s="8"/>
      <c r="J15809" s="8"/>
    </row>
    <row r="15810" spans="3:10" x14ac:dyDescent="0.25">
      <c r="C15810" s="5">
        <v>43444.458333333336</v>
      </c>
      <c r="D15810" s="6">
        <v>10679.11</v>
      </c>
      <c r="E15810" s="6">
        <v>10728.19</v>
      </c>
      <c r="F15810" s="6">
        <v>10670.85</v>
      </c>
      <c r="G15810" s="6">
        <v>10727.43</v>
      </c>
      <c r="H15810" s="6"/>
      <c r="I15810" s="6"/>
      <c r="J15810" s="6"/>
    </row>
    <row r="15811" spans="3:10" x14ac:dyDescent="0.25">
      <c r="C15811" s="7">
        <v>43444.5</v>
      </c>
      <c r="D15811" s="8">
        <v>10727.18</v>
      </c>
      <c r="E15811" s="8">
        <v>10747.69</v>
      </c>
      <c r="F15811" s="8">
        <v>10714.49</v>
      </c>
      <c r="G15811" s="8">
        <v>10745.15</v>
      </c>
      <c r="H15811" s="8"/>
      <c r="I15811" s="8"/>
      <c r="J15811" s="8"/>
    </row>
    <row r="15812" spans="3:10" x14ac:dyDescent="0.25">
      <c r="C15812" s="5">
        <v>43444.541666666664</v>
      </c>
      <c r="D15812" s="6">
        <v>10744.9</v>
      </c>
      <c r="E15812" s="6">
        <v>10752.77</v>
      </c>
      <c r="F15812" s="6">
        <v>10719.18</v>
      </c>
      <c r="G15812" s="6">
        <v>10738.77</v>
      </c>
      <c r="H15812" s="6"/>
      <c r="I15812" s="6"/>
      <c r="J15812" s="6"/>
    </row>
    <row r="15813" spans="3:10" x14ac:dyDescent="0.25">
      <c r="C15813" s="7">
        <v>43444.583333333336</v>
      </c>
      <c r="D15813" s="8">
        <v>10737.76</v>
      </c>
      <c r="E15813" s="8">
        <v>10749.29</v>
      </c>
      <c r="F15813" s="8">
        <v>10711.81</v>
      </c>
      <c r="G15813" s="8">
        <v>10742.58</v>
      </c>
      <c r="H15813" s="8"/>
      <c r="I15813" s="8"/>
      <c r="J15813" s="8"/>
    </row>
    <row r="15814" spans="3:10" x14ac:dyDescent="0.25">
      <c r="C15814" s="5">
        <v>43444.625</v>
      </c>
      <c r="D15814" s="6">
        <v>10741.58</v>
      </c>
      <c r="E15814" s="6">
        <v>10759.49</v>
      </c>
      <c r="F15814" s="6">
        <v>10714.34</v>
      </c>
      <c r="G15814" s="6">
        <v>10715.09</v>
      </c>
      <c r="H15814" s="6"/>
      <c r="I15814" s="6"/>
      <c r="J15814" s="6"/>
    </row>
    <row r="15815" spans="3:10" x14ac:dyDescent="0.25">
      <c r="C15815" s="7">
        <v>43444.666666666664</v>
      </c>
      <c r="D15815" s="8">
        <v>10715.35</v>
      </c>
      <c r="E15815" s="8">
        <v>10736.08</v>
      </c>
      <c r="F15815" s="8">
        <v>10678.96</v>
      </c>
      <c r="G15815" s="8">
        <v>10697.84</v>
      </c>
      <c r="H15815" s="8"/>
      <c r="I15815" s="8"/>
      <c r="J15815" s="8"/>
    </row>
    <row r="15816" spans="3:10" x14ac:dyDescent="0.25">
      <c r="C15816" s="5">
        <v>43444.708333333336</v>
      </c>
      <c r="D15816" s="6">
        <v>10697.59</v>
      </c>
      <c r="E15816" s="6">
        <v>10719.65</v>
      </c>
      <c r="F15816" s="6">
        <v>10620.11</v>
      </c>
      <c r="G15816" s="6">
        <v>10626.87</v>
      </c>
      <c r="H15816" s="6"/>
      <c r="I15816" s="6"/>
      <c r="J15816" s="6"/>
    </row>
    <row r="15817" spans="3:10" x14ac:dyDescent="0.25">
      <c r="C15817" s="7">
        <v>43444.75</v>
      </c>
      <c r="D15817" s="8">
        <v>10627.37</v>
      </c>
      <c r="E15817" s="8">
        <v>10673.66</v>
      </c>
      <c r="F15817" s="8">
        <v>10584.41</v>
      </c>
      <c r="G15817" s="8">
        <v>10646.18</v>
      </c>
      <c r="H15817" s="8"/>
      <c r="I15817" s="8"/>
      <c r="J15817" s="8"/>
    </row>
    <row r="15818" spans="3:10" x14ac:dyDescent="0.25">
      <c r="C15818" s="5">
        <v>43444.791666666664</v>
      </c>
      <c r="D15818" s="6">
        <v>10645.68</v>
      </c>
      <c r="E15818" s="6">
        <v>10701.19</v>
      </c>
      <c r="F15818" s="6">
        <v>10626.17</v>
      </c>
      <c r="G15818" s="6">
        <v>10691.94</v>
      </c>
      <c r="H15818" s="6"/>
      <c r="I15818" s="6"/>
      <c r="J15818" s="6"/>
    </row>
    <row r="15819" spans="3:10" x14ac:dyDescent="0.25">
      <c r="C15819" s="7">
        <v>43444.833333333336</v>
      </c>
      <c r="D15819" s="8">
        <v>10693.94</v>
      </c>
      <c r="E15819" s="8">
        <v>10723.79</v>
      </c>
      <c r="F15819" s="8">
        <v>10680.18</v>
      </c>
      <c r="G15819" s="8">
        <v>10718.43</v>
      </c>
      <c r="H15819" s="8"/>
      <c r="I15819" s="8"/>
      <c r="J15819" s="8"/>
    </row>
    <row r="15820" spans="3:10" x14ac:dyDescent="0.25">
      <c r="C15820" s="5">
        <v>43444.875</v>
      </c>
      <c r="D15820" s="6">
        <v>10718.68</v>
      </c>
      <c r="E15820" s="6">
        <v>10740.18</v>
      </c>
      <c r="F15820" s="6">
        <v>10701.17</v>
      </c>
      <c r="G15820" s="6">
        <v>10720.42</v>
      </c>
      <c r="H15820" s="6"/>
      <c r="I15820" s="6"/>
      <c r="J15820" s="6"/>
    </row>
    <row r="15821" spans="3:10" x14ac:dyDescent="0.25">
      <c r="C15821" s="7">
        <v>43444.916666666664</v>
      </c>
      <c r="D15821" s="8">
        <v>10720.17</v>
      </c>
      <c r="E15821" s="8">
        <v>10751.17</v>
      </c>
      <c r="F15821" s="8">
        <v>10705.66</v>
      </c>
      <c r="G15821" s="8">
        <v>10722.16</v>
      </c>
      <c r="H15821" s="8"/>
      <c r="I15821" s="8"/>
      <c r="J15821" s="8"/>
    </row>
    <row r="15822" spans="3:10" x14ac:dyDescent="0.25">
      <c r="C15822" s="5">
        <v>43444.958333333336</v>
      </c>
      <c r="D15822" s="6">
        <v>10738.67</v>
      </c>
      <c r="E15822" s="6">
        <v>10746.32</v>
      </c>
      <c r="F15822" s="6">
        <v>10721.99</v>
      </c>
      <c r="G15822" s="6">
        <v>10725.04</v>
      </c>
      <c r="H15822" s="6"/>
      <c r="I15822" s="6"/>
      <c r="J15822" s="6"/>
    </row>
    <row r="15823" spans="3:10" x14ac:dyDescent="0.25">
      <c r="C15823" s="7">
        <v>43445.041666666664</v>
      </c>
      <c r="D15823" s="8">
        <v>10730.11</v>
      </c>
      <c r="E15823" s="8">
        <v>10730.11</v>
      </c>
      <c r="F15823" s="8">
        <v>10703.15</v>
      </c>
      <c r="G15823" s="8">
        <v>10710.26</v>
      </c>
      <c r="H15823" s="8"/>
      <c r="I15823" s="8"/>
      <c r="J15823" s="8"/>
    </row>
    <row r="15824" spans="3:10" x14ac:dyDescent="0.25">
      <c r="C15824" s="5">
        <v>43445.083333333336</v>
      </c>
      <c r="D15824" s="6">
        <v>10711.27</v>
      </c>
      <c r="E15824" s="6">
        <v>10718.38</v>
      </c>
      <c r="F15824" s="6">
        <v>10685</v>
      </c>
      <c r="G15824" s="6">
        <v>10688.25</v>
      </c>
      <c r="H15824" s="6"/>
      <c r="I15824" s="6"/>
      <c r="J15824" s="6"/>
    </row>
    <row r="15825" spans="3:10" x14ac:dyDescent="0.25">
      <c r="C15825" s="7">
        <v>43445.125</v>
      </c>
      <c r="D15825" s="8">
        <v>10688</v>
      </c>
      <c r="E15825" s="8">
        <v>10717.97</v>
      </c>
      <c r="F15825" s="8">
        <v>10678.96</v>
      </c>
      <c r="G15825" s="8">
        <v>10692.96</v>
      </c>
      <c r="H15825" s="8"/>
      <c r="I15825" s="8"/>
      <c r="J15825" s="8"/>
    </row>
    <row r="15826" spans="3:10" x14ac:dyDescent="0.25">
      <c r="C15826" s="5">
        <v>43445.166666666664</v>
      </c>
      <c r="D15826" s="6">
        <v>10692.71</v>
      </c>
      <c r="E15826" s="6">
        <v>10698.21</v>
      </c>
      <c r="F15826" s="6">
        <v>10680.95</v>
      </c>
      <c r="G15826" s="6">
        <v>10696.7</v>
      </c>
      <c r="H15826" s="6"/>
      <c r="I15826" s="6"/>
      <c r="J15826" s="6"/>
    </row>
    <row r="15827" spans="3:10" x14ac:dyDescent="0.25">
      <c r="C15827" s="7">
        <v>43445.208333333336</v>
      </c>
      <c r="D15827" s="8">
        <v>10697.95</v>
      </c>
      <c r="E15827" s="8">
        <v>10708.7</v>
      </c>
      <c r="F15827" s="8">
        <v>10691.94</v>
      </c>
      <c r="G15827" s="8">
        <v>10693.94</v>
      </c>
      <c r="H15827" s="8"/>
      <c r="I15827" s="8"/>
      <c r="J15827" s="8"/>
    </row>
    <row r="15828" spans="3:10" x14ac:dyDescent="0.25">
      <c r="C15828" s="5">
        <v>43445.25</v>
      </c>
      <c r="D15828" s="6">
        <v>10694.19</v>
      </c>
      <c r="E15828" s="6">
        <v>10705.68</v>
      </c>
      <c r="F15828" s="6">
        <v>10692.94</v>
      </c>
      <c r="G15828" s="6">
        <v>10704.43</v>
      </c>
      <c r="H15828" s="6"/>
      <c r="I15828" s="6"/>
      <c r="J15828" s="6"/>
    </row>
    <row r="15829" spans="3:10" x14ac:dyDescent="0.25">
      <c r="C15829" s="7">
        <v>43445.291666666664</v>
      </c>
      <c r="D15829" s="8">
        <v>10704.68</v>
      </c>
      <c r="E15829" s="8">
        <v>10717.17</v>
      </c>
      <c r="F15829" s="8">
        <v>10699.92</v>
      </c>
      <c r="G15829" s="8">
        <v>10707.67</v>
      </c>
      <c r="H15829" s="8"/>
      <c r="I15829" s="8"/>
      <c r="J15829" s="8"/>
    </row>
    <row r="15830" spans="3:10" x14ac:dyDescent="0.25">
      <c r="C15830" s="5">
        <v>43445.333333333336</v>
      </c>
      <c r="D15830" s="6">
        <v>10707.17</v>
      </c>
      <c r="E15830" s="6">
        <v>10722.64</v>
      </c>
      <c r="F15830" s="6">
        <v>10702.92</v>
      </c>
      <c r="G15830" s="6">
        <v>10722.64</v>
      </c>
      <c r="H15830" s="6"/>
      <c r="I15830" s="6"/>
      <c r="J15830" s="6"/>
    </row>
    <row r="15831" spans="3:10" x14ac:dyDescent="0.25">
      <c r="C15831" s="7">
        <v>43445.375</v>
      </c>
      <c r="D15831" s="8">
        <v>10723.14</v>
      </c>
      <c r="E15831" s="8">
        <v>10740.53</v>
      </c>
      <c r="F15831" s="8">
        <v>10718.45</v>
      </c>
      <c r="G15831" s="8">
        <v>10719.5</v>
      </c>
      <c r="H15831" s="8"/>
      <c r="I15831" s="8"/>
      <c r="J15831" s="8"/>
    </row>
    <row r="15832" spans="3:10" x14ac:dyDescent="0.25">
      <c r="C15832" s="5">
        <v>43445.416666666664</v>
      </c>
      <c r="D15832" s="6">
        <v>10719.5</v>
      </c>
      <c r="E15832" s="6">
        <v>10734.32</v>
      </c>
      <c r="F15832" s="6">
        <v>10686.56</v>
      </c>
      <c r="G15832" s="6">
        <v>10693.57</v>
      </c>
      <c r="H15832" s="6"/>
      <c r="I15832" s="6"/>
      <c r="J15832" s="6"/>
    </row>
    <row r="15833" spans="3:10" x14ac:dyDescent="0.25">
      <c r="C15833" s="7">
        <v>43445.458333333336</v>
      </c>
      <c r="D15833" s="8">
        <v>10693.07</v>
      </c>
      <c r="E15833" s="8">
        <v>10729.72</v>
      </c>
      <c r="F15833" s="8">
        <v>10684.69</v>
      </c>
      <c r="G15833" s="8">
        <v>10726.27</v>
      </c>
      <c r="H15833" s="8"/>
      <c r="I15833" s="8"/>
      <c r="J15833" s="8"/>
    </row>
    <row r="15834" spans="3:10" x14ac:dyDescent="0.25">
      <c r="C15834" s="5">
        <v>43445.5</v>
      </c>
      <c r="D15834" s="6">
        <v>10726.52</v>
      </c>
      <c r="E15834" s="6">
        <v>10793.79</v>
      </c>
      <c r="F15834" s="6">
        <v>10725.03</v>
      </c>
      <c r="G15834" s="6">
        <v>10781.1</v>
      </c>
      <c r="H15834" s="6"/>
      <c r="I15834" s="6"/>
      <c r="J15834" s="6"/>
    </row>
    <row r="15835" spans="3:10" x14ac:dyDescent="0.25">
      <c r="C15835" s="7">
        <v>43445.541666666664</v>
      </c>
      <c r="D15835" s="8">
        <v>10781.35</v>
      </c>
      <c r="E15835" s="8">
        <v>10835.47</v>
      </c>
      <c r="F15835" s="8">
        <v>10773.07</v>
      </c>
      <c r="G15835" s="8">
        <v>10818.5</v>
      </c>
      <c r="H15835" s="8"/>
      <c r="I15835" s="8"/>
      <c r="J15835" s="8"/>
    </row>
    <row r="15836" spans="3:10" x14ac:dyDescent="0.25">
      <c r="C15836" s="5">
        <v>43445.583333333336</v>
      </c>
      <c r="D15836" s="6">
        <v>10818.75</v>
      </c>
      <c r="E15836" s="6">
        <v>10839.94</v>
      </c>
      <c r="F15836" s="6">
        <v>10817.68</v>
      </c>
      <c r="G15836" s="6">
        <v>10817.86</v>
      </c>
      <c r="H15836" s="6"/>
      <c r="I15836" s="6"/>
      <c r="J15836" s="6"/>
    </row>
    <row r="15837" spans="3:10" x14ac:dyDescent="0.25">
      <c r="C15837" s="7">
        <v>43445.625</v>
      </c>
      <c r="D15837" s="8">
        <v>10818.61</v>
      </c>
      <c r="E15837" s="8">
        <v>10868.82</v>
      </c>
      <c r="F15837" s="8">
        <v>10804.28</v>
      </c>
      <c r="G15837" s="8">
        <v>10863.74</v>
      </c>
      <c r="H15837" s="8"/>
      <c r="I15837" s="8"/>
      <c r="J15837" s="8"/>
    </row>
    <row r="15838" spans="3:10" x14ac:dyDescent="0.25">
      <c r="C15838" s="5">
        <v>43445.666666666664</v>
      </c>
      <c r="D15838" s="6">
        <v>10862.99</v>
      </c>
      <c r="E15838" s="6">
        <v>10885.97</v>
      </c>
      <c r="F15838" s="6">
        <v>10851.33</v>
      </c>
      <c r="G15838" s="6">
        <v>10857.14</v>
      </c>
      <c r="H15838" s="6"/>
      <c r="I15838" s="6"/>
      <c r="J15838" s="6"/>
    </row>
    <row r="15839" spans="3:10" x14ac:dyDescent="0.25">
      <c r="C15839" s="7">
        <v>43445.708333333336</v>
      </c>
      <c r="D15839" s="8">
        <v>10857.89</v>
      </c>
      <c r="E15839" s="8">
        <v>10880.11</v>
      </c>
      <c r="F15839" s="8">
        <v>10815.01</v>
      </c>
      <c r="G15839" s="8">
        <v>10823.43</v>
      </c>
      <c r="H15839" s="8"/>
      <c r="I15839" s="8"/>
      <c r="J15839" s="8"/>
    </row>
    <row r="15840" spans="3:10" x14ac:dyDescent="0.25">
      <c r="C15840" s="5">
        <v>43445.75</v>
      </c>
      <c r="D15840" s="6">
        <v>10822.93</v>
      </c>
      <c r="E15840" s="6">
        <v>10828.1</v>
      </c>
      <c r="F15840" s="6">
        <v>10766.98</v>
      </c>
      <c r="G15840" s="6">
        <v>10801.73</v>
      </c>
      <c r="H15840" s="6"/>
      <c r="I15840" s="6"/>
      <c r="J15840" s="6"/>
    </row>
    <row r="15841" spans="3:10" x14ac:dyDescent="0.25">
      <c r="C15841" s="7">
        <v>43445.791666666664</v>
      </c>
      <c r="D15841" s="8">
        <v>10801.48</v>
      </c>
      <c r="E15841" s="8">
        <v>10801.48</v>
      </c>
      <c r="F15841" s="8">
        <v>10740.72</v>
      </c>
      <c r="G15841" s="8">
        <v>10761.97</v>
      </c>
      <c r="H15841" s="8"/>
      <c r="I15841" s="8"/>
      <c r="J15841" s="8"/>
    </row>
    <row r="15842" spans="3:10" x14ac:dyDescent="0.25">
      <c r="C15842" s="5">
        <v>43445.833333333336</v>
      </c>
      <c r="D15842" s="6">
        <v>10762.72</v>
      </c>
      <c r="E15842" s="6">
        <v>10782.22</v>
      </c>
      <c r="F15842" s="6">
        <v>10725.71</v>
      </c>
      <c r="G15842" s="6">
        <v>10742.21</v>
      </c>
      <c r="H15842" s="6"/>
      <c r="I15842" s="6"/>
      <c r="J15842" s="6"/>
    </row>
    <row r="15843" spans="3:10" x14ac:dyDescent="0.25">
      <c r="C15843" s="7">
        <v>43445.875</v>
      </c>
      <c r="D15843" s="8">
        <v>10741.71</v>
      </c>
      <c r="E15843" s="8">
        <v>10827.47</v>
      </c>
      <c r="F15843" s="8">
        <v>10737.96</v>
      </c>
      <c r="G15843" s="8">
        <v>10809.71</v>
      </c>
      <c r="H15843" s="8"/>
      <c r="I15843" s="8"/>
      <c r="J15843" s="8"/>
    </row>
    <row r="15844" spans="3:10" x14ac:dyDescent="0.25">
      <c r="C15844" s="5">
        <v>43445.916666666664</v>
      </c>
      <c r="D15844" s="6">
        <v>10811.21</v>
      </c>
      <c r="E15844" s="6">
        <v>10840.96</v>
      </c>
      <c r="F15844" s="6">
        <v>10786.95</v>
      </c>
      <c r="G15844" s="6">
        <v>10790.95</v>
      </c>
      <c r="H15844" s="6"/>
      <c r="I15844" s="6"/>
      <c r="J15844" s="6"/>
    </row>
    <row r="15845" spans="3:10" x14ac:dyDescent="0.25">
      <c r="C15845" s="7">
        <v>43445.958333333336</v>
      </c>
      <c r="D15845" s="8">
        <v>10809.64</v>
      </c>
      <c r="E15845" s="8">
        <v>10811.69</v>
      </c>
      <c r="F15845" s="8">
        <v>10758.92</v>
      </c>
      <c r="G15845" s="8">
        <v>10774.74</v>
      </c>
      <c r="H15845" s="8"/>
      <c r="I15845" s="8"/>
      <c r="J15845" s="8"/>
    </row>
    <row r="15846" spans="3:10" x14ac:dyDescent="0.25">
      <c r="C15846" s="5">
        <v>43446.041666666664</v>
      </c>
      <c r="D15846" s="6">
        <v>10780.88</v>
      </c>
      <c r="E15846" s="6">
        <v>10835.17</v>
      </c>
      <c r="F15846" s="6">
        <v>10780.88</v>
      </c>
      <c r="G15846" s="6">
        <v>10802.43</v>
      </c>
      <c r="H15846" s="6"/>
      <c r="I15846" s="6"/>
      <c r="J15846" s="6"/>
    </row>
    <row r="15847" spans="3:10" x14ac:dyDescent="0.25">
      <c r="C15847" s="7">
        <v>43446.083333333336</v>
      </c>
      <c r="D15847" s="8">
        <v>10801.41</v>
      </c>
      <c r="E15847" s="8">
        <v>10832.33</v>
      </c>
      <c r="F15847" s="8">
        <v>10783.99</v>
      </c>
      <c r="G15847" s="8">
        <v>10828.33</v>
      </c>
      <c r="H15847" s="8"/>
      <c r="I15847" s="8"/>
      <c r="J15847" s="8"/>
    </row>
    <row r="15848" spans="3:10" x14ac:dyDescent="0.25">
      <c r="C15848" s="5">
        <v>43446.125</v>
      </c>
      <c r="D15848" s="6">
        <v>10828.54</v>
      </c>
      <c r="E15848" s="6">
        <v>10861.04</v>
      </c>
      <c r="F15848" s="6">
        <v>10825.29</v>
      </c>
      <c r="G15848" s="6">
        <v>10858.79</v>
      </c>
      <c r="H15848" s="6"/>
      <c r="I15848" s="6"/>
      <c r="J15848" s="6"/>
    </row>
    <row r="15849" spans="3:10" x14ac:dyDescent="0.25">
      <c r="C15849" s="7">
        <v>43446.166666666664</v>
      </c>
      <c r="D15849" s="8">
        <v>10858.54</v>
      </c>
      <c r="E15849" s="8">
        <v>10864.54</v>
      </c>
      <c r="F15849" s="8">
        <v>10852.04</v>
      </c>
      <c r="G15849" s="8">
        <v>10853.28</v>
      </c>
      <c r="H15849" s="8"/>
      <c r="I15849" s="8"/>
      <c r="J15849" s="8"/>
    </row>
    <row r="15850" spans="3:10" x14ac:dyDescent="0.25">
      <c r="C15850" s="5">
        <v>43446.208333333336</v>
      </c>
      <c r="D15850" s="6">
        <v>10852.78</v>
      </c>
      <c r="E15850" s="6">
        <v>10873.53</v>
      </c>
      <c r="F15850" s="6">
        <v>10846.78</v>
      </c>
      <c r="G15850" s="6">
        <v>10864.78</v>
      </c>
      <c r="H15850" s="6"/>
      <c r="I15850" s="6"/>
      <c r="J15850" s="6"/>
    </row>
    <row r="15851" spans="3:10" x14ac:dyDescent="0.25">
      <c r="C15851" s="7">
        <v>43446.25</v>
      </c>
      <c r="D15851" s="8">
        <v>10865.03</v>
      </c>
      <c r="E15851" s="8">
        <v>10879.28</v>
      </c>
      <c r="F15851" s="8">
        <v>10864.28</v>
      </c>
      <c r="G15851" s="8">
        <v>10870.77</v>
      </c>
      <c r="H15851" s="8"/>
      <c r="I15851" s="8"/>
      <c r="J15851" s="8"/>
    </row>
    <row r="15852" spans="3:10" x14ac:dyDescent="0.25">
      <c r="C15852" s="5">
        <v>43446.291666666664</v>
      </c>
      <c r="D15852" s="6">
        <v>10870.27</v>
      </c>
      <c r="E15852" s="6">
        <v>10885.02</v>
      </c>
      <c r="F15852" s="6">
        <v>10866.02</v>
      </c>
      <c r="G15852" s="6">
        <v>10883.51</v>
      </c>
      <c r="H15852" s="6"/>
      <c r="I15852" s="6"/>
      <c r="J15852" s="6"/>
    </row>
    <row r="15853" spans="3:10" x14ac:dyDescent="0.25">
      <c r="C15853" s="7">
        <v>43446.333333333336</v>
      </c>
      <c r="D15853" s="8">
        <v>10883.01</v>
      </c>
      <c r="E15853" s="8">
        <v>10895.26</v>
      </c>
      <c r="F15853" s="8">
        <v>10867</v>
      </c>
      <c r="G15853" s="8">
        <v>10879.99</v>
      </c>
      <c r="H15853" s="8"/>
      <c r="I15853" s="8"/>
      <c r="J15853" s="8"/>
    </row>
    <row r="15854" spans="3:10" x14ac:dyDescent="0.25">
      <c r="C15854" s="5">
        <v>43446.375</v>
      </c>
      <c r="D15854" s="6">
        <v>10880.49</v>
      </c>
      <c r="E15854" s="6">
        <v>10888.55</v>
      </c>
      <c r="F15854" s="6">
        <v>10834.33</v>
      </c>
      <c r="G15854" s="6">
        <v>10839.58</v>
      </c>
      <c r="H15854" s="6"/>
      <c r="I15854" s="6"/>
      <c r="J15854" s="6"/>
    </row>
    <row r="15855" spans="3:10" x14ac:dyDescent="0.25">
      <c r="C15855" s="7">
        <v>43446.416666666664</v>
      </c>
      <c r="D15855" s="8">
        <v>10841.2</v>
      </c>
      <c r="E15855" s="8">
        <v>10859.23</v>
      </c>
      <c r="F15855" s="8">
        <v>10813.54</v>
      </c>
      <c r="G15855" s="8">
        <v>10832.36</v>
      </c>
      <c r="H15855" s="8"/>
      <c r="I15855" s="8"/>
      <c r="J15855" s="8"/>
    </row>
    <row r="15856" spans="3:10" x14ac:dyDescent="0.25">
      <c r="C15856" s="5">
        <v>43446.458333333336</v>
      </c>
      <c r="D15856" s="6">
        <v>10833.36</v>
      </c>
      <c r="E15856" s="6">
        <v>10917.02</v>
      </c>
      <c r="F15856" s="6">
        <v>10829.12</v>
      </c>
      <c r="G15856" s="6">
        <v>10912.95</v>
      </c>
      <c r="H15856" s="6"/>
      <c r="I15856" s="6"/>
      <c r="J15856" s="6"/>
    </row>
    <row r="15857" spans="3:10" x14ac:dyDescent="0.25">
      <c r="C15857" s="7">
        <v>43446.5</v>
      </c>
      <c r="D15857" s="8">
        <v>10914.45</v>
      </c>
      <c r="E15857" s="8">
        <v>10920.96</v>
      </c>
      <c r="F15857" s="8">
        <v>10884.56</v>
      </c>
      <c r="G15857" s="8">
        <v>10891.75</v>
      </c>
      <c r="H15857" s="8"/>
      <c r="I15857" s="8"/>
      <c r="J15857" s="8"/>
    </row>
    <row r="15858" spans="3:10" x14ac:dyDescent="0.25">
      <c r="C15858" s="5">
        <v>43446.541666666664</v>
      </c>
      <c r="D15858" s="6">
        <v>10891</v>
      </c>
      <c r="E15858" s="6">
        <v>10893.97</v>
      </c>
      <c r="F15858" s="6">
        <v>10860.01</v>
      </c>
      <c r="G15858" s="6">
        <v>10880.49</v>
      </c>
      <c r="H15858" s="6"/>
      <c r="I15858" s="6"/>
      <c r="J15858" s="6"/>
    </row>
    <row r="15859" spans="3:10" x14ac:dyDescent="0.25">
      <c r="C15859" s="7">
        <v>43446.583333333336</v>
      </c>
      <c r="D15859" s="8">
        <v>10880.49</v>
      </c>
      <c r="E15859" s="8">
        <v>10923.56</v>
      </c>
      <c r="F15859" s="8">
        <v>10869.54</v>
      </c>
      <c r="G15859" s="8">
        <v>10905.32</v>
      </c>
      <c r="H15859" s="8"/>
      <c r="I15859" s="8"/>
      <c r="J15859" s="8"/>
    </row>
    <row r="15860" spans="3:10" x14ac:dyDescent="0.25">
      <c r="C15860" s="5">
        <v>43446.625</v>
      </c>
      <c r="D15860" s="6">
        <v>10905.57</v>
      </c>
      <c r="E15860" s="6">
        <v>10945.28</v>
      </c>
      <c r="F15860" s="6">
        <v>10890.8</v>
      </c>
      <c r="G15860" s="6">
        <v>10937.34</v>
      </c>
      <c r="H15860" s="6"/>
      <c r="I15860" s="6"/>
      <c r="J15860" s="6"/>
    </row>
    <row r="15861" spans="3:10" x14ac:dyDescent="0.25">
      <c r="C15861" s="7">
        <v>43446.666666666664</v>
      </c>
      <c r="D15861" s="8">
        <v>10936.84</v>
      </c>
      <c r="E15861" s="8">
        <v>10942.62</v>
      </c>
      <c r="F15861" s="8">
        <v>10909.61</v>
      </c>
      <c r="G15861" s="8">
        <v>10932.99</v>
      </c>
      <c r="H15861" s="8"/>
      <c r="I15861" s="8"/>
      <c r="J15861" s="8"/>
    </row>
    <row r="15862" spans="3:10" x14ac:dyDescent="0.25">
      <c r="C15862" s="5">
        <v>43446.708333333336</v>
      </c>
      <c r="D15862" s="6">
        <v>10933.99</v>
      </c>
      <c r="E15862" s="6">
        <v>10961.33</v>
      </c>
      <c r="F15862" s="6">
        <v>10918.53</v>
      </c>
      <c r="G15862" s="6">
        <v>10952.5</v>
      </c>
      <c r="H15862" s="6"/>
      <c r="I15862" s="6"/>
      <c r="J15862" s="6"/>
    </row>
    <row r="15863" spans="3:10" x14ac:dyDescent="0.25">
      <c r="C15863" s="7">
        <v>43446.75</v>
      </c>
      <c r="D15863" s="8">
        <v>10953</v>
      </c>
      <c r="E15863" s="8">
        <v>10971.94</v>
      </c>
      <c r="F15863" s="8">
        <v>10918.07</v>
      </c>
      <c r="G15863" s="8">
        <v>10947.59</v>
      </c>
      <c r="H15863" s="8"/>
      <c r="I15863" s="8"/>
      <c r="J15863" s="8"/>
    </row>
    <row r="15864" spans="3:10" x14ac:dyDescent="0.25">
      <c r="C15864" s="5">
        <v>43446.791666666664</v>
      </c>
      <c r="D15864" s="6">
        <v>10948.09</v>
      </c>
      <c r="E15864" s="6">
        <v>10965.59</v>
      </c>
      <c r="F15864" s="6">
        <v>10936.59</v>
      </c>
      <c r="G15864" s="6">
        <v>10963.09</v>
      </c>
      <c r="H15864" s="6"/>
      <c r="I15864" s="6"/>
      <c r="J15864" s="6"/>
    </row>
    <row r="15865" spans="3:10" x14ac:dyDescent="0.25">
      <c r="C15865" s="7">
        <v>43446.833333333336</v>
      </c>
      <c r="D15865" s="8">
        <v>10963.84</v>
      </c>
      <c r="E15865" s="8">
        <v>10967.58</v>
      </c>
      <c r="F15865" s="8">
        <v>10952.57</v>
      </c>
      <c r="G15865" s="8">
        <v>10962.32</v>
      </c>
      <c r="H15865" s="8"/>
      <c r="I15865" s="8"/>
      <c r="J15865" s="8"/>
    </row>
    <row r="15866" spans="3:10" x14ac:dyDescent="0.25">
      <c r="C15866" s="5">
        <v>43446.875</v>
      </c>
      <c r="D15866" s="6">
        <v>10962.07</v>
      </c>
      <c r="E15866" s="6">
        <v>10962.32</v>
      </c>
      <c r="F15866" s="6">
        <v>10916.05</v>
      </c>
      <c r="G15866" s="6">
        <v>10937.56</v>
      </c>
      <c r="H15866" s="6"/>
      <c r="I15866" s="6"/>
      <c r="J15866" s="6"/>
    </row>
    <row r="15867" spans="3:10" x14ac:dyDescent="0.25">
      <c r="C15867" s="7">
        <v>43446.916666666664</v>
      </c>
      <c r="D15867" s="8">
        <v>10937.06</v>
      </c>
      <c r="E15867" s="8">
        <v>10957.3</v>
      </c>
      <c r="F15867" s="8">
        <v>10925.29</v>
      </c>
      <c r="G15867" s="8">
        <v>10932.04</v>
      </c>
      <c r="H15867" s="8"/>
      <c r="I15867" s="8"/>
      <c r="J15867" s="8"/>
    </row>
    <row r="15868" spans="3:10" x14ac:dyDescent="0.25">
      <c r="C15868" s="5">
        <v>43446.958333333336</v>
      </c>
      <c r="D15868" s="6">
        <v>10925.16</v>
      </c>
      <c r="E15868" s="6">
        <v>10925.16</v>
      </c>
      <c r="F15868" s="6">
        <v>10906.58</v>
      </c>
      <c r="G15868" s="6">
        <v>10917.91</v>
      </c>
      <c r="H15868" s="6"/>
      <c r="I15868" s="6"/>
      <c r="J15868" s="6"/>
    </row>
    <row r="15869" spans="3:10" x14ac:dyDescent="0.25">
      <c r="C15869" s="7">
        <v>43447.041666666664</v>
      </c>
      <c r="D15869" s="8">
        <v>10933.35</v>
      </c>
      <c r="E15869" s="8">
        <v>10955.01</v>
      </c>
      <c r="F15869" s="8">
        <v>10926.17</v>
      </c>
      <c r="G15869" s="8">
        <v>10952.95</v>
      </c>
      <c r="H15869" s="8"/>
      <c r="I15869" s="8"/>
      <c r="J15869" s="8"/>
    </row>
    <row r="15870" spans="3:10" x14ac:dyDescent="0.25">
      <c r="C15870" s="5">
        <v>43447.083333333336</v>
      </c>
      <c r="D15870" s="6">
        <v>10953.98</v>
      </c>
      <c r="E15870" s="6">
        <v>10953.98</v>
      </c>
      <c r="F15870" s="6">
        <v>10926.4</v>
      </c>
      <c r="G15870" s="6">
        <v>10927.65</v>
      </c>
      <c r="H15870" s="6"/>
      <c r="I15870" s="6"/>
      <c r="J15870" s="6"/>
    </row>
    <row r="15871" spans="3:10" x14ac:dyDescent="0.25">
      <c r="C15871" s="7">
        <v>43447.125</v>
      </c>
      <c r="D15871" s="8">
        <v>10927.63</v>
      </c>
      <c r="E15871" s="8">
        <v>10941.63</v>
      </c>
      <c r="F15871" s="8">
        <v>10922.37</v>
      </c>
      <c r="G15871" s="8">
        <v>10941.63</v>
      </c>
      <c r="H15871" s="8"/>
      <c r="I15871" s="8"/>
      <c r="J15871" s="8"/>
    </row>
    <row r="15872" spans="3:10" x14ac:dyDescent="0.25">
      <c r="C15872" s="5">
        <v>43447.166666666664</v>
      </c>
      <c r="D15872" s="6">
        <v>10941.88</v>
      </c>
      <c r="E15872" s="6">
        <v>10962.37</v>
      </c>
      <c r="F15872" s="6">
        <v>10938.37</v>
      </c>
      <c r="G15872" s="6">
        <v>10959.37</v>
      </c>
      <c r="H15872" s="6"/>
      <c r="I15872" s="6"/>
      <c r="J15872" s="6"/>
    </row>
    <row r="15873" spans="3:10" x14ac:dyDescent="0.25">
      <c r="C15873" s="7">
        <v>43447.208333333336</v>
      </c>
      <c r="D15873" s="8">
        <v>10959.12</v>
      </c>
      <c r="E15873" s="8">
        <v>10967.86</v>
      </c>
      <c r="F15873" s="8">
        <v>10958.36</v>
      </c>
      <c r="G15873" s="8">
        <v>10958.61</v>
      </c>
      <c r="H15873" s="8"/>
      <c r="I15873" s="8"/>
      <c r="J15873" s="8"/>
    </row>
    <row r="15874" spans="3:10" x14ac:dyDescent="0.25">
      <c r="C15874" s="5">
        <v>43447.25</v>
      </c>
      <c r="D15874" s="6">
        <v>10958.11</v>
      </c>
      <c r="E15874" s="6">
        <v>10966.1</v>
      </c>
      <c r="F15874" s="6">
        <v>10954.6</v>
      </c>
      <c r="G15874" s="6">
        <v>10959.09</v>
      </c>
      <c r="H15874" s="6"/>
      <c r="I15874" s="6"/>
      <c r="J15874" s="6"/>
    </row>
    <row r="15875" spans="3:10" x14ac:dyDescent="0.25">
      <c r="C15875" s="7">
        <v>43447.291666666664</v>
      </c>
      <c r="D15875" s="8">
        <v>10958.59</v>
      </c>
      <c r="E15875" s="8">
        <v>10962.84</v>
      </c>
      <c r="F15875" s="8">
        <v>10937.57</v>
      </c>
      <c r="G15875" s="8">
        <v>10942.32</v>
      </c>
      <c r="H15875" s="8"/>
      <c r="I15875" s="8"/>
      <c r="J15875" s="8"/>
    </row>
    <row r="15876" spans="3:10" x14ac:dyDescent="0.25">
      <c r="C15876" s="5">
        <v>43447.333333333336</v>
      </c>
      <c r="D15876" s="6">
        <v>10942.57</v>
      </c>
      <c r="E15876" s="6">
        <v>10961.81</v>
      </c>
      <c r="F15876" s="6">
        <v>10941.33</v>
      </c>
      <c r="G15876" s="6">
        <v>10959.77</v>
      </c>
      <c r="H15876" s="6"/>
      <c r="I15876" s="6"/>
      <c r="J15876" s="6"/>
    </row>
    <row r="15877" spans="3:10" x14ac:dyDescent="0.25">
      <c r="C15877" s="7">
        <v>43447.375</v>
      </c>
      <c r="D15877" s="8">
        <v>10963.8</v>
      </c>
      <c r="E15877" s="8">
        <v>10982.41</v>
      </c>
      <c r="F15877" s="8">
        <v>10947.41</v>
      </c>
      <c r="G15877" s="8">
        <v>10976.89</v>
      </c>
      <c r="H15877" s="8"/>
      <c r="I15877" s="8"/>
      <c r="J15877" s="8"/>
    </row>
    <row r="15878" spans="3:10" x14ac:dyDescent="0.25">
      <c r="C15878" s="5">
        <v>43447.416666666664</v>
      </c>
      <c r="D15878" s="6">
        <v>10976.92</v>
      </c>
      <c r="E15878" s="6">
        <v>10986.89</v>
      </c>
      <c r="F15878" s="6">
        <v>10912.98</v>
      </c>
      <c r="G15878" s="6">
        <v>10916.43</v>
      </c>
      <c r="H15878" s="6"/>
      <c r="I15878" s="6"/>
      <c r="J15878" s="6"/>
    </row>
    <row r="15879" spans="3:10" x14ac:dyDescent="0.25">
      <c r="C15879" s="7">
        <v>43447.458333333336</v>
      </c>
      <c r="D15879" s="8">
        <v>10916.94</v>
      </c>
      <c r="E15879" s="8">
        <v>10928.12</v>
      </c>
      <c r="F15879" s="8">
        <v>10885.19</v>
      </c>
      <c r="G15879" s="8">
        <v>10899.31</v>
      </c>
      <c r="H15879" s="8"/>
      <c r="I15879" s="8"/>
      <c r="J15879" s="8"/>
    </row>
    <row r="15880" spans="3:10" x14ac:dyDescent="0.25">
      <c r="C15880" s="5">
        <v>43447.5</v>
      </c>
      <c r="D15880" s="6">
        <v>10899.31</v>
      </c>
      <c r="E15880" s="6">
        <v>10945.8</v>
      </c>
      <c r="F15880" s="6">
        <v>10896.81</v>
      </c>
      <c r="G15880" s="6">
        <v>10928.56</v>
      </c>
      <c r="H15880" s="6"/>
      <c r="I15880" s="6"/>
      <c r="J15880" s="6"/>
    </row>
    <row r="15881" spans="3:10" x14ac:dyDescent="0.25">
      <c r="C15881" s="7">
        <v>43447.541666666664</v>
      </c>
      <c r="D15881" s="8">
        <v>10927.06</v>
      </c>
      <c r="E15881" s="8">
        <v>10958.38</v>
      </c>
      <c r="F15881" s="8">
        <v>10911.34</v>
      </c>
      <c r="G15881" s="8">
        <v>10923.57</v>
      </c>
      <c r="H15881" s="8"/>
      <c r="I15881" s="8"/>
      <c r="J15881" s="8"/>
    </row>
    <row r="15882" spans="3:10" x14ac:dyDescent="0.25">
      <c r="C15882" s="5">
        <v>43447.583333333336</v>
      </c>
      <c r="D15882" s="6">
        <v>10923.82</v>
      </c>
      <c r="E15882" s="6">
        <v>10954.1</v>
      </c>
      <c r="F15882" s="6">
        <v>10907.81</v>
      </c>
      <c r="G15882" s="6">
        <v>10932.15</v>
      </c>
      <c r="H15882" s="6"/>
      <c r="I15882" s="6"/>
      <c r="J15882" s="6"/>
    </row>
    <row r="15883" spans="3:10" x14ac:dyDescent="0.25">
      <c r="C15883" s="7">
        <v>43447.625</v>
      </c>
      <c r="D15883" s="8">
        <v>10932.4</v>
      </c>
      <c r="E15883" s="8">
        <v>10972.57</v>
      </c>
      <c r="F15883" s="8">
        <v>10931.9</v>
      </c>
      <c r="G15883" s="8">
        <v>10952.78</v>
      </c>
      <c r="H15883" s="8"/>
      <c r="I15883" s="8"/>
      <c r="J15883" s="8"/>
    </row>
    <row r="15884" spans="3:10" x14ac:dyDescent="0.25">
      <c r="C15884" s="5">
        <v>43447.666666666664</v>
      </c>
      <c r="D15884" s="6">
        <v>10952.78</v>
      </c>
      <c r="E15884" s="6">
        <v>10966.56</v>
      </c>
      <c r="F15884" s="6">
        <v>10935.49</v>
      </c>
      <c r="G15884" s="6">
        <v>10940.21</v>
      </c>
      <c r="H15884" s="6"/>
      <c r="I15884" s="6"/>
      <c r="J15884" s="6"/>
    </row>
    <row r="15885" spans="3:10" x14ac:dyDescent="0.25">
      <c r="C15885" s="7">
        <v>43447.708333333336</v>
      </c>
      <c r="D15885" s="8">
        <v>10939.96</v>
      </c>
      <c r="E15885" s="8">
        <v>10977.56</v>
      </c>
      <c r="F15885" s="8">
        <v>10922.23</v>
      </c>
      <c r="G15885" s="8">
        <v>10926.42</v>
      </c>
      <c r="H15885" s="8"/>
      <c r="I15885" s="8"/>
      <c r="J15885" s="8"/>
    </row>
    <row r="15886" spans="3:10" x14ac:dyDescent="0.25">
      <c r="C15886" s="5">
        <v>43447.75</v>
      </c>
      <c r="D15886" s="6">
        <v>10925.92</v>
      </c>
      <c r="E15886" s="6">
        <v>10948.1</v>
      </c>
      <c r="F15886" s="6">
        <v>10906.2</v>
      </c>
      <c r="G15886" s="6">
        <v>10909.84</v>
      </c>
      <c r="H15886" s="6"/>
      <c r="I15886" s="6"/>
      <c r="J15886" s="6"/>
    </row>
    <row r="15887" spans="3:10" x14ac:dyDescent="0.25">
      <c r="C15887" s="7">
        <v>43447.791666666664</v>
      </c>
      <c r="D15887" s="8">
        <v>10909.09</v>
      </c>
      <c r="E15887" s="8">
        <v>10927.84</v>
      </c>
      <c r="F15887" s="8">
        <v>10898.84</v>
      </c>
      <c r="G15887" s="8">
        <v>10913.33</v>
      </c>
      <c r="H15887" s="8"/>
      <c r="I15887" s="8"/>
      <c r="J15887" s="8"/>
    </row>
    <row r="15888" spans="3:10" x14ac:dyDescent="0.25">
      <c r="C15888" s="5">
        <v>43447.833333333336</v>
      </c>
      <c r="D15888" s="6">
        <v>10912.33</v>
      </c>
      <c r="E15888" s="6">
        <v>10931.82</v>
      </c>
      <c r="F15888" s="6">
        <v>10896.82</v>
      </c>
      <c r="G15888" s="6">
        <v>10908.06</v>
      </c>
      <c r="H15888" s="6"/>
      <c r="I15888" s="6"/>
      <c r="J15888" s="6"/>
    </row>
    <row r="15889" spans="3:10" x14ac:dyDescent="0.25">
      <c r="C15889" s="7">
        <v>43447.875</v>
      </c>
      <c r="D15889" s="8">
        <v>10908.31</v>
      </c>
      <c r="E15889" s="8">
        <v>10913.3</v>
      </c>
      <c r="F15889" s="8">
        <v>10894.05</v>
      </c>
      <c r="G15889" s="8">
        <v>10908.8</v>
      </c>
      <c r="H15889" s="8"/>
      <c r="I15889" s="8"/>
      <c r="J15889" s="8"/>
    </row>
    <row r="15890" spans="3:10" x14ac:dyDescent="0.25">
      <c r="C15890" s="5">
        <v>43447.916666666664</v>
      </c>
      <c r="D15890" s="6">
        <v>10909.3</v>
      </c>
      <c r="E15890" s="6">
        <v>10926.29</v>
      </c>
      <c r="F15890" s="6">
        <v>10896.78</v>
      </c>
      <c r="G15890" s="6">
        <v>10918.63</v>
      </c>
      <c r="H15890" s="6"/>
      <c r="I15890" s="6"/>
      <c r="J15890" s="6"/>
    </row>
    <row r="15891" spans="3:10" x14ac:dyDescent="0.25">
      <c r="C15891" s="7">
        <v>43447.958333333336</v>
      </c>
      <c r="D15891" s="8">
        <v>10886.21</v>
      </c>
      <c r="E15891" s="8">
        <v>10904.66</v>
      </c>
      <c r="F15891" s="8">
        <v>10885.7</v>
      </c>
      <c r="G15891" s="8">
        <v>10894.28</v>
      </c>
      <c r="H15891" s="8"/>
      <c r="I15891" s="8"/>
      <c r="J15891" s="8"/>
    </row>
    <row r="15892" spans="3:10" x14ac:dyDescent="0.25">
      <c r="C15892" s="5">
        <v>43448.041666666664</v>
      </c>
      <c r="D15892" s="6">
        <v>10901.47</v>
      </c>
      <c r="E15892" s="6">
        <v>10908.66</v>
      </c>
      <c r="F15892" s="6">
        <v>10888.08</v>
      </c>
      <c r="G15892" s="6">
        <v>10901.45</v>
      </c>
      <c r="H15892" s="6"/>
      <c r="I15892" s="6"/>
      <c r="J15892" s="6"/>
    </row>
    <row r="15893" spans="3:10" x14ac:dyDescent="0.25">
      <c r="C15893" s="7">
        <v>43448.083333333336</v>
      </c>
      <c r="D15893" s="8">
        <v>10899.39</v>
      </c>
      <c r="E15893" s="8">
        <v>10911.74</v>
      </c>
      <c r="F15893" s="8">
        <v>10855.61</v>
      </c>
      <c r="G15893" s="8">
        <v>10866.36</v>
      </c>
      <c r="H15893" s="8"/>
      <c r="I15893" s="8"/>
      <c r="J15893" s="8"/>
    </row>
    <row r="15894" spans="3:10" x14ac:dyDescent="0.25">
      <c r="C15894" s="5">
        <v>43448.125</v>
      </c>
      <c r="D15894" s="6">
        <v>10866.6</v>
      </c>
      <c r="E15894" s="6">
        <v>10867.35</v>
      </c>
      <c r="F15894" s="6">
        <v>10824.58</v>
      </c>
      <c r="G15894" s="6">
        <v>10834.83</v>
      </c>
      <c r="H15894" s="6"/>
      <c r="I15894" s="6"/>
      <c r="J15894" s="6"/>
    </row>
    <row r="15895" spans="3:10" x14ac:dyDescent="0.25">
      <c r="C15895" s="7">
        <v>43448.166666666664</v>
      </c>
      <c r="D15895" s="8">
        <v>10834.08</v>
      </c>
      <c r="E15895" s="8">
        <v>10834.08</v>
      </c>
      <c r="F15895" s="8">
        <v>10820.33</v>
      </c>
      <c r="G15895" s="8">
        <v>10832.57</v>
      </c>
      <c r="H15895" s="8"/>
      <c r="I15895" s="8"/>
      <c r="J15895" s="8"/>
    </row>
    <row r="15896" spans="3:10" x14ac:dyDescent="0.25">
      <c r="C15896" s="5">
        <v>43448.208333333336</v>
      </c>
      <c r="D15896" s="6">
        <v>10832.07</v>
      </c>
      <c r="E15896" s="6">
        <v>10845.32</v>
      </c>
      <c r="F15896" s="6">
        <v>10829.82</v>
      </c>
      <c r="G15896" s="6">
        <v>10841.81</v>
      </c>
      <c r="H15896" s="6"/>
      <c r="I15896" s="6"/>
      <c r="J15896" s="6"/>
    </row>
    <row r="15897" spans="3:10" x14ac:dyDescent="0.25">
      <c r="C15897" s="7">
        <v>43448.25</v>
      </c>
      <c r="D15897" s="8">
        <v>10842.06</v>
      </c>
      <c r="E15897" s="8">
        <v>10846.31</v>
      </c>
      <c r="F15897" s="8">
        <v>10823.29</v>
      </c>
      <c r="G15897" s="8">
        <v>10823.79</v>
      </c>
      <c r="H15897" s="8"/>
      <c r="I15897" s="8"/>
      <c r="J15897" s="8"/>
    </row>
    <row r="15898" spans="3:10" x14ac:dyDescent="0.25">
      <c r="C15898" s="5">
        <v>43448.291666666664</v>
      </c>
      <c r="D15898" s="6">
        <v>10824.79</v>
      </c>
      <c r="E15898" s="6">
        <v>10832.79</v>
      </c>
      <c r="F15898" s="6">
        <v>10818.29</v>
      </c>
      <c r="G15898" s="6">
        <v>10822.78</v>
      </c>
      <c r="H15898" s="6"/>
      <c r="I15898" s="6"/>
      <c r="J15898" s="6"/>
    </row>
    <row r="15899" spans="3:10" x14ac:dyDescent="0.25">
      <c r="C15899" s="7">
        <v>43448.333333333336</v>
      </c>
      <c r="D15899" s="8">
        <v>10823.28</v>
      </c>
      <c r="E15899" s="8">
        <v>10832.05</v>
      </c>
      <c r="F15899" s="8">
        <v>10820.03</v>
      </c>
      <c r="G15899" s="8">
        <v>10828.76</v>
      </c>
      <c r="H15899" s="8"/>
      <c r="I15899" s="8"/>
      <c r="J15899" s="8"/>
    </row>
    <row r="15900" spans="3:10" x14ac:dyDescent="0.25">
      <c r="C15900" s="5">
        <v>43448.375</v>
      </c>
      <c r="D15900" s="6">
        <v>10831.24</v>
      </c>
      <c r="E15900" s="6">
        <v>10846.11</v>
      </c>
      <c r="F15900" s="6">
        <v>10804.1</v>
      </c>
      <c r="G15900" s="6">
        <v>10809.09</v>
      </c>
      <c r="H15900" s="6"/>
      <c r="I15900" s="6"/>
      <c r="J15900" s="6"/>
    </row>
    <row r="15901" spans="3:10" x14ac:dyDescent="0.25">
      <c r="C15901" s="7">
        <v>43448.416666666664</v>
      </c>
      <c r="D15901" s="8">
        <v>10809.71</v>
      </c>
      <c r="E15901" s="8">
        <v>10821.1</v>
      </c>
      <c r="F15901" s="8">
        <v>10748.46</v>
      </c>
      <c r="G15901" s="8">
        <v>10752.16</v>
      </c>
      <c r="H15901" s="8"/>
      <c r="I15901" s="8"/>
      <c r="J15901" s="8"/>
    </row>
    <row r="15902" spans="3:10" x14ac:dyDescent="0.25">
      <c r="C15902" s="5">
        <v>43448.458333333336</v>
      </c>
      <c r="D15902" s="6">
        <v>10748.91</v>
      </c>
      <c r="E15902" s="6">
        <v>10774.42</v>
      </c>
      <c r="F15902" s="6">
        <v>10731.82</v>
      </c>
      <c r="G15902" s="6">
        <v>10763.38</v>
      </c>
      <c r="H15902" s="6"/>
      <c r="I15902" s="6"/>
      <c r="J15902" s="6"/>
    </row>
    <row r="15903" spans="3:10" x14ac:dyDescent="0.25">
      <c r="C15903" s="7">
        <v>43448.5</v>
      </c>
      <c r="D15903" s="8">
        <v>10764.13</v>
      </c>
      <c r="E15903" s="8">
        <v>10822.79</v>
      </c>
      <c r="F15903" s="8">
        <v>10763.16</v>
      </c>
      <c r="G15903" s="8">
        <v>10804.42</v>
      </c>
      <c r="H15903" s="8"/>
      <c r="I15903" s="8"/>
      <c r="J15903" s="8"/>
    </row>
    <row r="15904" spans="3:10" x14ac:dyDescent="0.25">
      <c r="C15904" s="5">
        <v>43448.541666666664</v>
      </c>
      <c r="D15904" s="6">
        <v>10805.67</v>
      </c>
      <c r="E15904" s="6">
        <v>10845.7</v>
      </c>
      <c r="F15904" s="6">
        <v>10798.84</v>
      </c>
      <c r="G15904" s="6">
        <v>10834.63</v>
      </c>
      <c r="H15904" s="6"/>
      <c r="I15904" s="6"/>
      <c r="J15904" s="6"/>
    </row>
    <row r="15905" spans="3:10" x14ac:dyDescent="0.25">
      <c r="C15905" s="7">
        <v>43448.583333333336</v>
      </c>
      <c r="D15905" s="8">
        <v>10835.63</v>
      </c>
      <c r="E15905" s="8">
        <v>10867.8</v>
      </c>
      <c r="F15905" s="8">
        <v>10827.56</v>
      </c>
      <c r="G15905" s="8">
        <v>10851.28</v>
      </c>
      <c r="H15905" s="8"/>
      <c r="I15905" s="8"/>
      <c r="J15905" s="8"/>
    </row>
    <row r="15906" spans="3:10" x14ac:dyDescent="0.25">
      <c r="C15906" s="5">
        <v>43448.625</v>
      </c>
      <c r="D15906" s="6">
        <v>10851.78</v>
      </c>
      <c r="E15906" s="6">
        <v>10882.36</v>
      </c>
      <c r="F15906" s="6">
        <v>10840.58</v>
      </c>
      <c r="G15906" s="6">
        <v>10874.24</v>
      </c>
      <c r="H15906" s="6"/>
      <c r="I15906" s="6"/>
      <c r="J15906" s="6"/>
    </row>
    <row r="15907" spans="3:10" x14ac:dyDescent="0.25">
      <c r="C15907" s="7">
        <v>43448.666666666664</v>
      </c>
      <c r="D15907" s="8">
        <v>10875.49</v>
      </c>
      <c r="E15907" s="8">
        <v>10903.15</v>
      </c>
      <c r="F15907" s="8">
        <v>10861.05</v>
      </c>
      <c r="G15907" s="8">
        <v>10895.68</v>
      </c>
      <c r="H15907" s="8"/>
      <c r="I15907" s="8"/>
      <c r="J15907" s="8"/>
    </row>
    <row r="15908" spans="3:10" x14ac:dyDescent="0.25">
      <c r="C15908" s="5">
        <v>43448.708333333336</v>
      </c>
      <c r="D15908" s="6">
        <v>10894.93</v>
      </c>
      <c r="E15908" s="6">
        <v>10904.41</v>
      </c>
      <c r="F15908" s="6">
        <v>10848.49</v>
      </c>
      <c r="G15908" s="6">
        <v>10870.48</v>
      </c>
      <c r="H15908" s="6"/>
      <c r="I15908" s="6"/>
      <c r="J15908" s="6"/>
    </row>
    <row r="15909" spans="3:10" x14ac:dyDescent="0.25">
      <c r="C15909" s="7">
        <v>43448.75</v>
      </c>
      <c r="D15909" s="8">
        <v>10869.98</v>
      </c>
      <c r="E15909" s="8">
        <v>10885.43</v>
      </c>
      <c r="F15909" s="8">
        <v>10830.36</v>
      </c>
      <c r="G15909" s="8">
        <v>10836.86</v>
      </c>
      <c r="H15909" s="8"/>
      <c r="I15909" s="8"/>
      <c r="J15909" s="8"/>
    </row>
    <row r="15910" spans="3:10" x14ac:dyDescent="0.25">
      <c r="C15910" s="5">
        <v>43448.791666666664</v>
      </c>
      <c r="D15910" s="6">
        <v>10836.35</v>
      </c>
      <c r="E15910" s="6">
        <v>10867.35</v>
      </c>
      <c r="F15910" s="6">
        <v>10835.85</v>
      </c>
      <c r="G15910" s="6">
        <v>10852.35</v>
      </c>
      <c r="H15910" s="6"/>
      <c r="I15910" s="6"/>
      <c r="J15910" s="6"/>
    </row>
    <row r="15911" spans="3:10" x14ac:dyDescent="0.25">
      <c r="C15911" s="7">
        <v>43448.833333333336</v>
      </c>
      <c r="D15911" s="8">
        <v>10851.6</v>
      </c>
      <c r="E15911" s="8">
        <v>10867.6</v>
      </c>
      <c r="F15911" s="8">
        <v>10835.84</v>
      </c>
      <c r="G15911" s="8">
        <v>10840.34</v>
      </c>
      <c r="H15911" s="8"/>
      <c r="I15911" s="8"/>
      <c r="J15911" s="8"/>
    </row>
    <row r="15912" spans="3:10" x14ac:dyDescent="0.25">
      <c r="C15912" s="5">
        <v>43448.875</v>
      </c>
      <c r="D15912" s="6">
        <v>10840.09</v>
      </c>
      <c r="E15912" s="6">
        <v>10856.2</v>
      </c>
      <c r="F15912" s="6">
        <v>10824.34</v>
      </c>
      <c r="G15912" s="6">
        <v>10846.09</v>
      </c>
      <c r="H15912" s="6"/>
      <c r="I15912" s="6"/>
      <c r="J15912" s="6"/>
    </row>
    <row r="15913" spans="3:10" x14ac:dyDescent="0.25">
      <c r="C15913" s="7">
        <v>43448.916666666664</v>
      </c>
      <c r="D15913" s="8">
        <v>10846.34</v>
      </c>
      <c r="E15913" s="8">
        <v>10860.34</v>
      </c>
      <c r="F15913" s="8">
        <v>10826.08</v>
      </c>
      <c r="G15913" s="8">
        <v>10834.58</v>
      </c>
      <c r="H15913" s="8"/>
      <c r="I15913" s="8"/>
      <c r="J15913" s="8"/>
    </row>
    <row r="15914" spans="3:10" x14ac:dyDescent="0.25">
      <c r="C15914" s="5">
        <v>43451.041666666664</v>
      </c>
      <c r="D15914" s="6">
        <v>10801.69</v>
      </c>
      <c r="E15914" s="6">
        <v>10849.31</v>
      </c>
      <c r="F15914" s="6">
        <v>10796.75</v>
      </c>
      <c r="G15914" s="6">
        <v>10844.19</v>
      </c>
      <c r="H15914" s="6"/>
      <c r="I15914" s="6"/>
      <c r="J15914" s="6"/>
    </row>
    <row r="15915" spans="3:10" x14ac:dyDescent="0.25">
      <c r="C15915" s="7">
        <v>43451.083333333336</v>
      </c>
      <c r="D15915" s="8">
        <v>10843.67</v>
      </c>
      <c r="E15915" s="8">
        <v>10868.75</v>
      </c>
      <c r="F15915" s="8">
        <v>10834.4</v>
      </c>
      <c r="G15915" s="8">
        <v>10861.49</v>
      </c>
      <c r="H15915" s="8"/>
      <c r="I15915" s="8"/>
      <c r="J15915" s="8"/>
    </row>
    <row r="15916" spans="3:10" x14ac:dyDescent="0.25">
      <c r="C15916" s="5">
        <v>43451.125</v>
      </c>
      <c r="D15916" s="6">
        <v>10861.74</v>
      </c>
      <c r="E15916" s="6">
        <v>10882.74</v>
      </c>
      <c r="F15916" s="6">
        <v>10861.24</v>
      </c>
      <c r="G15916" s="6">
        <v>10867.74</v>
      </c>
      <c r="H15916" s="6"/>
      <c r="I15916" s="6"/>
      <c r="J15916" s="6"/>
    </row>
    <row r="15917" spans="3:10" x14ac:dyDescent="0.25">
      <c r="C15917" s="7">
        <v>43451.166666666664</v>
      </c>
      <c r="D15917" s="8">
        <v>10867.49</v>
      </c>
      <c r="E15917" s="8">
        <v>10885.23</v>
      </c>
      <c r="F15917" s="8">
        <v>10863.24</v>
      </c>
      <c r="G15917" s="8">
        <v>10884.73</v>
      </c>
      <c r="H15917" s="8"/>
      <c r="I15917" s="8"/>
      <c r="J15917" s="8"/>
    </row>
    <row r="15918" spans="3:10" x14ac:dyDescent="0.25">
      <c r="C15918" s="5">
        <v>43451.208333333336</v>
      </c>
      <c r="D15918" s="6">
        <v>10885.48</v>
      </c>
      <c r="E15918" s="6">
        <v>10887.23</v>
      </c>
      <c r="F15918" s="6">
        <v>10878.98</v>
      </c>
      <c r="G15918" s="6">
        <v>10881.48</v>
      </c>
      <c r="H15918" s="6"/>
      <c r="I15918" s="6"/>
      <c r="J15918" s="6"/>
    </row>
    <row r="15919" spans="3:10" x14ac:dyDescent="0.25">
      <c r="C15919" s="7">
        <v>43451.25</v>
      </c>
      <c r="D15919" s="8">
        <v>10881.73</v>
      </c>
      <c r="E15919" s="8">
        <v>10887.72</v>
      </c>
      <c r="F15919" s="8">
        <v>10878.48</v>
      </c>
      <c r="G15919" s="8">
        <v>10887.72</v>
      </c>
      <c r="H15919" s="8"/>
      <c r="I15919" s="8"/>
      <c r="J15919" s="8"/>
    </row>
    <row r="15920" spans="3:10" x14ac:dyDescent="0.25">
      <c r="C15920" s="5">
        <v>43451.291666666664</v>
      </c>
      <c r="D15920" s="6">
        <v>10887.22</v>
      </c>
      <c r="E15920" s="6">
        <v>10893.97</v>
      </c>
      <c r="F15920" s="6">
        <v>10884.47</v>
      </c>
      <c r="G15920" s="6">
        <v>10886.72</v>
      </c>
      <c r="H15920" s="6"/>
      <c r="I15920" s="6"/>
      <c r="J15920" s="6"/>
    </row>
    <row r="15921" spans="3:10" x14ac:dyDescent="0.25">
      <c r="C15921" s="7">
        <v>43451.333333333336</v>
      </c>
      <c r="D15921" s="8">
        <v>10886.22</v>
      </c>
      <c r="E15921" s="8">
        <v>10904.72</v>
      </c>
      <c r="F15921" s="8">
        <v>10882.72</v>
      </c>
      <c r="G15921" s="8">
        <v>10892.21</v>
      </c>
      <c r="H15921" s="8"/>
      <c r="I15921" s="8"/>
      <c r="J15921" s="8"/>
    </row>
    <row r="15922" spans="3:10" x14ac:dyDescent="0.25">
      <c r="C15922" s="5">
        <v>43451.375</v>
      </c>
      <c r="D15922" s="6">
        <v>10896.46</v>
      </c>
      <c r="E15922" s="6">
        <v>10917.32</v>
      </c>
      <c r="F15922" s="6">
        <v>10865.31</v>
      </c>
      <c r="G15922" s="6">
        <v>10868.05</v>
      </c>
      <c r="H15922" s="6"/>
      <c r="I15922" s="6"/>
      <c r="J15922" s="6"/>
    </row>
    <row r="15923" spans="3:10" x14ac:dyDescent="0.25">
      <c r="C15923" s="7">
        <v>43451.416666666664</v>
      </c>
      <c r="D15923" s="8">
        <v>10866.42</v>
      </c>
      <c r="E15923" s="8">
        <v>10880.93</v>
      </c>
      <c r="F15923" s="8">
        <v>10825.35</v>
      </c>
      <c r="G15923" s="8">
        <v>10871.62</v>
      </c>
      <c r="H15923" s="8"/>
      <c r="I15923" s="8"/>
      <c r="J15923" s="8"/>
    </row>
    <row r="15924" spans="3:10" x14ac:dyDescent="0.25">
      <c r="C15924" s="5">
        <v>43451.458333333336</v>
      </c>
      <c r="D15924" s="6">
        <v>10871.87</v>
      </c>
      <c r="E15924" s="6">
        <v>10873.37</v>
      </c>
      <c r="F15924" s="6">
        <v>10840.89</v>
      </c>
      <c r="G15924" s="6">
        <v>10850.06</v>
      </c>
      <c r="H15924" s="6"/>
      <c r="I15924" s="6"/>
      <c r="J15924" s="6"/>
    </row>
    <row r="15925" spans="3:10" x14ac:dyDescent="0.25">
      <c r="C15925" s="7">
        <v>43451.5</v>
      </c>
      <c r="D15925" s="8">
        <v>10850.31</v>
      </c>
      <c r="E15925" s="8">
        <v>10887.09</v>
      </c>
      <c r="F15925" s="8">
        <v>10843.8</v>
      </c>
      <c r="G15925" s="8">
        <v>10844.85</v>
      </c>
      <c r="H15925" s="8"/>
      <c r="I15925" s="8"/>
      <c r="J15925" s="8"/>
    </row>
    <row r="15926" spans="3:10" x14ac:dyDescent="0.25">
      <c r="C15926" s="5">
        <v>43451.541666666664</v>
      </c>
      <c r="D15926" s="6">
        <v>10845.1</v>
      </c>
      <c r="E15926" s="6">
        <v>10853.05</v>
      </c>
      <c r="F15926" s="6">
        <v>10803.55</v>
      </c>
      <c r="G15926" s="6">
        <v>10815.66</v>
      </c>
      <c r="H15926" s="6"/>
      <c r="I15926" s="6"/>
      <c r="J15926" s="6"/>
    </row>
    <row r="15927" spans="3:10" x14ac:dyDescent="0.25">
      <c r="C15927" s="7">
        <v>43451.583333333336</v>
      </c>
      <c r="D15927" s="8">
        <v>10816.16</v>
      </c>
      <c r="E15927" s="8">
        <v>10821.83</v>
      </c>
      <c r="F15927" s="8">
        <v>10783.38</v>
      </c>
      <c r="G15927" s="8">
        <v>10787.66</v>
      </c>
      <c r="H15927" s="8"/>
      <c r="I15927" s="8"/>
      <c r="J15927" s="8"/>
    </row>
    <row r="15928" spans="3:10" x14ac:dyDescent="0.25">
      <c r="C15928" s="5">
        <v>43451.625</v>
      </c>
      <c r="D15928" s="6">
        <v>10788.41</v>
      </c>
      <c r="E15928" s="6">
        <v>10793.88</v>
      </c>
      <c r="F15928" s="6">
        <v>10742.68</v>
      </c>
      <c r="G15928" s="6">
        <v>10747.19</v>
      </c>
      <c r="H15928" s="6"/>
      <c r="I15928" s="6"/>
      <c r="J15928" s="6"/>
    </row>
    <row r="15929" spans="3:10" x14ac:dyDescent="0.25">
      <c r="C15929" s="7">
        <v>43451.666666666664</v>
      </c>
      <c r="D15929" s="8">
        <v>10749.44</v>
      </c>
      <c r="E15929" s="8">
        <v>10760.55</v>
      </c>
      <c r="F15929" s="8">
        <v>10697.97</v>
      </c>
      <c r="G15929" s="8">
        <v>10718.39</v>
      </c>
      <c r="H15929" s="8"/>
      <c r="I15929" s="8"/>
      <c r="J15929" s="8"/>
    </row>
    <row r="15930" spans="3:10" x14ac:dyDescent="0.25">
      <c r="C15930" s="5">
        <v>43451.708333333336</v>
      </c>
      <c r="D15930" s="6">
        <v>10716.89</v>
      </c>
      <c r="E15930" s="6">
        <v>10766.69</v>
      </c>
      <c r="F15930" s="6">
        <v>10703.1</v>
      </c>
      <c r="G15930" s="6">
        <v>10754.32</v>
      </c>
      <c r="H15930" s="6"/>
      <c r="I15930" s="6"/>
      <c r="J15930" s="6"/>
    </row>
    <row r="15931" spans="3:10" x14ac:dyDescent="0.25">
      <c r="C15931" s="7">
        <v>43451.75</v>
      </c>
      <c r="D15931" s="8">
        <v>10753.82</v>
      </c>
      <c r="E15931" s="8">
        <v>10798.42</v>
      </c>
      <c r="F15931" s="8">
        <v>10746.58</v>
      </c>
      <c r="G15931" s="8">
        <v>10792.72</v>
      </c>
      <c r="H15931" s="8"/>
      <c r="I15931" s="8"/>
      <c r="J15931" s="8"/>
    </row>
    <row r="15932" spans="3:10" x14ac:dyDescent="0.25">
      <c r="C15932" s="5">
        <v>43451.791666666664</v>
      </c>
      <c r="D15932" s="6">
        <v>10792.97</v>
      </c>
      <c r="E15932" s="6">
        <v>10797.47</v>
      </c>
      <c r="F15932" s="6">
        <v>10728.46</v>
      </c>
      <c r="G15932" s="6">
        <v>10728.96</v>
      </c>
      <c r="H15932" s="6"/>
      <c r="I15932" s="6"/>
      <c r="J15932" s="6"/>
    </row>
    <row r="15933" spans="3:10" x14ac:dyDescent="0.25">
      <c r="C15933" s="7">
        <v>43451.833333333336</v>
      </c>
      <c r="D15933" s="8">
        <v>10728.71</v>
      </c>
      <c r="E15933" s="8">
        <v>10750.71</v>
      </c>
      <c r="F15933" s="8">
        <v>10709.96</v>
      </c>
      <c r="G15933" s="8">
        <v>10710.71</v>
      </c>
      <c r="H15933" s="8"/>
      <c r="I15933" s="8"/>
      <c r="J15933" s="8"/>
    </row>
    <row r="15934" spans="3:10" x14ac:dyDescent="0.25">
      <c r="C15934" s="5">
        <v>43451.875</v>
      </c>
      <c r="D15934" s="6">
        <v>10709.96</v>
      </c>
      <c r="E15934" s="6">
        <v>10724.06</v>
      </c>
      <c r="F15934" s="6">
        <v>10695.45</v>
      </c>
      <c r="G15934" s="6">
        <v>10707.2</v>
      </c>
      <c r="H15934" s="6"/>
      <c r="I15934" s="6"/>
      <c r="J15934" s="6"/>
    </row>
    <row r="15935" spans="3:10" x14ac:dyDescent="0.25">
      <c r="C15935" s="7">
        <v>43451.916666666664</v>
      </c>
      <c r="D15935" s="8">
        <v>10706.95</v>
      </c>
      <c r="E15935" s="8">
        <v>10712.7</v>
      </c>
      <c r="F15935" s="8">
        <v>10669.7</v>
      </c>
      <c r="G15935" s="8">
        <v>10709.35</v>
      </c>
      <c r="H15935" s="8"/>
      <c r="I15935" s="8"/>
      <c r="J15935" s="8"/>
    </row>
    <row r="15936" spans="3:10" x14ac:dyDescent="0.25">
      <c r="C15936" s="5">
        <v>43451.958333333336</v>
      </c>
      <c r="D15936" s="6">
        <v>10729.81</v>
      </c>
      <c r="E15936" s="6">
        <v>10747.67</v>
      </c>
      <c r="F15936" s="6">
        <v>10723.51</v>
      </c>
      <c r="G15936" s="6">
        <v>10739.26</v>
      </c>
      <c r="H15936" s="6"/>
      <c r="I15936" s="6"/>
      <c r="J15936" s="6"/>
    </row>
    <row r="15937" spans="3:10" x14ac:dyDescent="0.25">
      <c r="C15937" s="7">
        <v>43452.041666666664</v>
      </c>
      <c r="D15937" s="8">
        <v>10740.31</v>
      </c>
      <c r="E15937" s="8">
        <v>10773.43</v>
      </c>
      <c r="F15937" s="8">
        <v>10740.31</v>
      </c>
      <c r="G15937" s="8">
        <v>10760.92</v>
      </c>
      <c r="H15937" s="8"/>
      <c r="I15937" s="8"/>
      <c r="J15937" s="8"/>
    </row>
    <row r="15938" spans="3:10" x14ac:dyDescent="0.25">
      <c r="C15938" s="5">
        <v>43452.083333333336</v>
      </c>
      <c r="D15938" s="6">
        <v>10761.45</v>
      </c>
      <c r="E15938" s="6">
        <v>10763.02</v>
      </c>
      <c r="F15938" s="6">
        <v>10730.08</v>
      </c>
      <c r="G15938" s="6">
        <v>10742.33</v>
      </c>
      <c r="H15938" s="6"/>
      <c r="I15938" s="6"/>
      <c r="J15938" s="6"/>
    </row>
    <row r="15939" spans="3:10" x14ac:dyDescent="0.25">
      <c r="C15939" s="7">
        <v>43452.125</v>
      </c>
      <c r="D15939" s="8">
        <v>10742.83</v>
      </c>
      <c r="E15939" s="8">
        <v>10775.32</v>
      </c>
      <c r="F15939" s="8">
        <v>10740.82</v>
      </c>
      <c r="G15939" s="8">
        <v>10774.32</v>
      </c>
      <c r="H15939" s="8"/>
      <c r="I15939" s="8"/>
      <c r="J15939" s="8"/>
    </row>
    <row r="15940" spans="3:10" x14ac:dyDescent="0.25">
      <c r="C15940" s="5">
        <v>43452.166666666664</v>
      </c>
      <c r="D15940" s="6">
        <v>10774.82</v>
      </c>
      <c r="E15940" s="6">
        <v>10775.57</v>
      </c>
      <c r="F15940" s="6">
        <v>10754.81</v>
      </c>
      <c r="G15940" s="6">
        <v>10754.81</v>
      </c>
      <c r="H15940" s="6"/>
      <c r="I15940" s="6"/>
      <c r="J15940" s="6"/>
    </row>
    <row r="15941" spans="3:10" x14ac:dyDescent="0.25">
      <c r="C15941" s="7">
        <v>43452.208333333336</v>
      </c>
      <c r="D15941" s="8">
        <v>10754.56</v>
      </c>
      <c r="E15941" s="8">
        <v>10754.56</v>
      </c>
      <c r="F15941" s="8">
        <v>10724.06</v>
      </c>
      <c r="G15941" s="8">
        <v>10736.81</v>
      </c>
      <c r="H15941" s="8"/>
      <c r="I15941" s="8"/>
      <c r="J15941" s="8"/>
    </row>
    <row r="15942" spans="3:10" x14ac:dyDescent="0.25">
      <c r="C15942" s="5">
        <v>43452.25</v>
      </c>
      <c r="D15942" s="6">
        <v>10736.31</v>
      </c>
      <c r="E15942" s="6">
        <v>10744.81</v>
      </c>
      <c r="F15942" s="6">
        <v>10726.56</v>
      </c>
      <c r="G15942" s="6">
        <v>10728.3</v>
      </c>
      <c r="H15942" s="6"/>
      <c r="I15942" s="6"/>
      <c r="J15942" s="6"/>
    </row>
    <row r="15943" spans="3:10" x14ac:dyDescent="0.25">
      <c r="C15943" s="7">
        <v>43452.291666666664</v>
      </c>
      <c r="D15943" s="8">
        <v>10727.3</v>
      </c>
      <c r="E15943" s="8">
        <v>10727.8</v>
      </c>
      <c r="F15943" s="8">
        <v>10700.06</v>
      </c>
      <c r="G15943" s="8">
        <v>10706.81</v>
      </c>
      <c r="H15943" s="8"/>
      <c r="I15943" s="8"/>
      <c r="J15943" s="8"/>
    </row>
    <row r="15944" spans="3:10" x14ac:dyDescent="0.25">
      <c r="C15944" s="5">
        <v>43452.333333333336</v>
      </c>
      <c r="D15944" s="6">
        <v>10707.31</v>
      </c>
      <c r="E15944" s="6">
        <v>10723.05</v>
      </c>
      <c r="F15944" s="6">
        <v>10702.3</v>
      </c>
      <c r="G15944" s="6">
        <v>10721.55</v>
      </c>
      <c r="H15944" s="6"/>
      <c r="I15944" s="6"/>
      <c r="J15944" s="6"/>
    </row>
    <row r="15945" spans="3:10" x14ac:dyDescent="0.25">
      <c r="C15945" s="7">
        <v>43452.375</v>
      </c>
      <c r="D15945" s="8">
        <v>10723.55</v>
      </c>
      <c r="E15945" s="8">
        <v>10759.38</v>
      </c>
      <c r="F15945" s="8">
        <v>10686.63</v>
      </c>
      <c r="G15945" s="8">
        <v>10746.9</v>
      </c>
      <c r="H15945" s="8"/>
      <c r="I15945" s="8"/>
      <c r="J15945" s="8"/>
    </row>
    <row r="15946" spans="3:10" x14ac:dyDescent="0.25">
      <c r="C15946" s="5">
        <v>43452.416666666664</v>
      </c>
      <c r="D15946" s="6">
        <v>10749.68</v>
      </c>
      <c r="E15946" s="6">
        <v>10769.8</v>
      </c>
      <c r="F15946" s="6">
        <v>10712.63</v>
      </c>
      <c r="G15946" s="6">
        <v>10760.27</v>
      </c>
      <c r="H15946" s="6"/>
      <c r="I15946" s="6"/>
      <c r="J15946" s="6"/>
    </row>
    <row r="15947" spans="3:10" x14ac:dyDescent="0.25">
      <c r="C15947" s="7">
        <v>43452.458333333336</v>
      </c>
      <c r="D15947" s="8">
        <v>10759.77</v>
      </c>
      <c r="E15947" s="8">
        <v>10832.12</v>
      </c>
      <c r="F15947" s="8">
        <v>10730.37</v>
      </c>
      <c r="G15947" s="8">
        <v>10823.13</v>
      </c>
      <c r="H15947" s="8"/>
      <c r="I15947" s="8"/>
      <c r="J15947" s="8"/>
    </row>
    <row r="15948" spans="3:10" x14ac:dyDescent="0.25">
      <c r="C15948" s="5">
        <v>43452.5</v>
      </c>
      <c r="D15948" s="6">
        <v>10822.38</v>
      </c>
      <c r="E15948" s="6">
        <v>10828.38</v>
      </c>
      <c r="F15948" s="6">
        <v>10793.88</v>
      </c>
      <c r="G15948" s="6">
        <v>10798.27</v>
      </c>
      <c r="H15948" s="6"/>
      <c r="I15948" s="6"/>
      <c r="J15948" s="6"/>
    </row>
    <row r="15949" spans="3:10" x14ac:dyDescent="0.25">
      <c r="C15949" s="7">
        <v>43452.541666666664</v>
      </c>
      <c r="D15949" s="8">
        <v>10798.77</v>
      </c>
      <c r="E15949" s="8">
        <v>10835.98</v>
      </c>
      <c r="F15949" s="8">
        <v>10794.78</v>
      </c>
      <c r="G15949" s="8">
        <v>10821.33</v>
      </c>
      <c r="H15949" s="8"/>
      <c r="I15949" s="8"/>
      <c r="J15949" s="8"/>
    </row>
    <row r="15950" spans="3:10" x14ac:dyDescent="0.25">
      <c r="C15950" s="5">
        <v>43452.583333333336</v>
      </c>
      <c r="D15950" s="6">
        <v>10820.58</v>
      </c>
      <c r="E15950" s="6">
        <v>10828.83</v>
      </c>
      <c r="F15950" s="6">
        <v>10805.36</v>
      </c>
      <c r="G15950" s="6">
        <v>10819.17</v>
      </c>
      <c r="H15950" s="6"/>
      <c r="I15950" s="6"/>
      <c r="J15950" s="6"/>
    </row>
    <row r="15951" spans="3:10" x14ac:dyDescent="0.25">
      <c r="C15951" s="7">
        <v>43452.625</v>
      </c>
      <c r="D15951" s="8">
        <v>10819.67</v>
      </c>
      <c r="E15951" s="8">
        <v>10822.91</v>
      </c>
      <c r="F15951" s="8">
        <v>10791.95</v>
      </c>
      <c r="G15951" s="8">
        <v>10792.92</v>
      </c>
      <c r="H15951" s="8"/>
      <c r="I15951" s="8"/>
      <c r="J15951" s="8"/>
    </row>
    <row r="15952" spans="3:10" x14ac:dyDescent="0.25">
      <c r="C15952" s="5">
        <v>43452.666666666664</v>
      </c>
      <c r="D15952" s="6">
        <v>10792.42</v>
      </c>
      <c r="E15952" s="6">
        <v>10842.55</v>
      </c>
      <c r="F15952" s="6">
        <v>10785.76</v>
      </c>
      <c r="G15952" s="6">
        <v>10836.29</v>
      </c>
      <c r="H15952" s="6"/>
      <c r="I15952" s="6"/>
      <c r="J15952" s="6"/>
    </row>
    <row r="15953" spans="3:10" x14ac:dyDescent="0.25">
      <c r="C15953" s="7">
        <v>43452.708333333336</v>
      </c>
      <c r="D15953" s="8">
        <v>10835.79</v>
      </c>
      <c r="E15953" s="8">
        <v>10836.8</v>
      </c>
      <c r="F15953" s="8">
        <v>10747.47</v>
      </c>
      <c r="G15953" s="8">
        <v>10761.89</v>
      </c>
      <c r="H15953" s="8"/>
      <c r="I15953" s="8"/>
      <c r="J15953" s="8"/>
    </row>
    <row r="15954" spans="3:10" x14ac:dyDescent="0.25">
      <c r="C15954" s="5">
        <v>43452.75</v>
      </c>
      <c r="D15954" s="6">
        <v>10762.39</v>
      </c>
      <c r="E15954" s="6">
        <v>10768.38</v>
      </c>
      <c r="F15954" s="6">
        <v>10734.98</v>
      </c>
      <c r="G15954" s="6">
        <v>10747.09</v>
      </c>
      <c r="H15954" s="6"/>
      <c r="I15954" s="6"/>
      <c r="J15954" s="6"/>
    </row>
    <row r="15955" spans="3:10" x14ac:dyDescent="0.25">
      <c r="C15955" s="7">
        <v>43452.791666666664</v>
      </c>
      <c r="D15955" s="8">
        <v>10747.34</v>
      </c>
      <c r="E15955" s="8">
        <v>10800.08</v>
      </c>
      <c r="F15955" s="8">
        <v>10745.84</v>
      </c>
      <c r="G15955" s="8">
        <v>10789.83</v>
      </c>
      <c r="H15955" s="8"/>
      <c r="I15955" s="8"/>
      <c r="J15955" s="8"/>
    </row>
    <row r="15956" spans="3:10" x14ac:dyDescent="0.25">
      <c r="C15956" s="5">
        <v>43452.833333333336</v>
      </c>
      <c r="D15956" s="6">
        <v>10790.08</v>
      </c>
      <c r="E15956" s="6">
        <v>10794.33</v>
      </c>
      <c r="F15956" s="6">
        <v>10756.82</v>
      </c>
      <c r="G15956" s="6">
        <v>10763.32</v>
      </c>
      <c r="H15956" s="6"/>
      <c r="I15956" s="6"/>
      <c r="J15956" s="6"/>
    </row>
    <row r="15957" spans="3:10" x14ac:dyDescent="0.25">
      <c r="C15957" s="7">
        <v>43452.875</v>
      </c>
      <c r="D15957" s="8">
        <v>10762.82</v>
      </c>
      <c r="E15957" s="8">
        <v>10781.82</v>
      </c>
      <c r="F15957" s="8">
        <v>10737.3</v>
      </c>
      <c r="G15957" s="8">
        <v>10737.8</v>
      </c>
      <c r="H15957" s="8"/>
      <c r="I15957" s="8"/>
      <c r="J15957" s="8"/>
    </row>
    <row r="15958" spans="3:10" x14ac:dyDescent="0.25">
      <c r="C15958" s="5">
        <v>43452.916666666664</v>
      </c>
      <c r="D15958" s="6">
        <v>10737.55</v>
      </c>
      <c r="E15958" s="6">
        <v>10787.55</v>
      </c>
      <c r="F15958" s="6">
        <v>10731.94</v>
      </c>
      <c r="G15958" s="6">
        <v>10766.54</v>
      </c>
      <c r="H15958" s="6"/>
      <c r="I15958" s="6"/>
      <c r="J15958" s="6"/>
    </row>
    <row r="15959" spans="3:10" x14ac:dyDescent="0.25">
      <c r="C15959" s="7">
        <v>43452.958333333336</v>
      </c>
      <c r="D15959" s="8">
        <v>10716.02</v>
      </c>
      <c r="E15959" s="8">
        <v>10718.47</v>
      </c>
      <c r="F15959" s="8">
        <v>10686.26</v>
      </c>
      <c r="G15959" s="8">
        <v>10699.86</v>
      </c>
      <c r="H15959" s="8"/>
      <c r="I15959" s="8"/>
      <c r="J15959" s="8"/>
    </row>
    <row r="15960" spans="3:10" x14ac:dyDescent="0.25">
      <c r="C15960" s="5">
        <v>43453.041666666664</v>
      </c>
      <c r="D15960" s="6">
        <v>10703.02</v>
      </c>
      <c r="E15960" s="6">
        <v>10743.59</v>
      </c>
      <c r="F15960" s="6">
        <v>10701.96</v>
      </c>
      <c r="G15960" s="6">
        <v>10743.59</v>
      </c>
      <c r="H15960" s="6"/>
      <c r="I15960" s="6"/>
      <c r="J15960" s="6"/>
    </row>
    <row r="15961" spans="3:10" x14ac:dyDescent="0.25">
      <c r="C15961" s="7">
        <v>43453.083333333336</v>
      </c>
      <c r="D15961" s="8">
        <v>10744.65</v>
      </c>
      <c r="E15961" s="8">
        <v>10747.41</v>
      </c>
      <c r="F15961" s="8">
        <v>10719.38</v>
      </c>
      <c r="G15961" s="8">
        <v>10740.4</v>
      </c>
      <c r="H15961" s="8"/>
      <c r="I15961" s="8"/>
      <c r="J15961" s="8"/>
    </row>
    <row r="15962" spans="3:10" x14ac:dyDescent="0.25">
      <c r="C15962" s="5">
        <v>43453.125</v>
      </c>
      <c r="D15962" s="6">
        <v>10740.15</v>
      </c>
      <c r="E15962" s="6">
        <v>10747.15</v>
      </c>
      <c r="F15962" s="6">
        <v>10736.4</v>
      </c>
      <c r="G15962" s="6">
        <v>10745.4</v>
      </c>
      <c r="H15962" s="6"/>
      <c r="I15962" s="6"/>
      <c r="J15962" s="6"/>
    </row>
    <row r="15963" spans="3:10" x14ac:dyDescent="0.25">
      <c r="C15963" s="7">
        <v>43453.166666666664</v>
      </c>
      <c r="D15963" s="8">
        <v>10744.9</v>
      </c>
      <c r="E15963" s="8">
        <v>10744.9</v>
      </c>
      <c r="F15963" s="8">
        <v>10726.39</v>
      </c>
      <c r="G15963" s="8">
        <v>10729.14</v>
      </c>
      <c r="H15963" s="8"/>
      <c r="I15963" s="8"/>
      <c r="J15963" s="8"/>
    </row>
    <row r="15964" spans="3:10" x14ac:dyDescent="0.25">
      <c r="C15964" s="5">
        <v>43453.208333333336</v>
      </c>
      <c r="D15964" s="6">
        <v>10729.64</v>
      </c>
      <c r="E15964" s="6">
        <v>10738.88</v>
      </c>
      <c r="F15964" s="6">
        <v>10728.64</v>
      </c>
      <c r="G15964" s="6">
        <v>10737.38</v>
      </c>
      <c r="H15964" s="6"/>
      <c r="I15964" s="6"/>
      <c r="J15964" s="6"/>
    </row>
    <row r="15965" spans="3:10" x14ac:dyDescent="0.25">
      <c r="C15965" s="7">
        <v>43453.25</v>
      </c>
      <c r="D15965" s="8">
        <v>10736.63</v>
      </c>
      <c r="E15965" s="8">
        <v>10745.62</v>
      </c>
      <c r="F15965" s="8">
        <v>10733.88</v>
      </c>
      <c r="G15965" s="8">
        <v>10744.87</v>
      </c>
      <c r="H15965" s="8"/>
      <c r="I15965" s="8"/>
      <c r="J15965" s="8"/>
    </row>
    <row r="15966" spans="3:10" x14ac:dyDescent="0.25">
      <c r="C15966" s="5">
        <v>43453.291666666664</v>
      </c>
      <c r="D15966" s="6">
        <v>10745.12</v>
      </c>
      <c r="E15966" s="6">
        <v>10749.11</v>
      </c>
      <c r="F15966" s="6">
        <v>10740.86</v>
      </c>
      <c r="G15966" s="6">
        <v>10745.36</v>
      </c>
      <c r="H15966" s="6"/>
      <c r="I15966" s="6"/>
      <c r="J15966" s="6"/>
    </row>
    <row r="15967" spans="3:10" x14ac:dyDescent="0.25">
      <c r="C15967" s="7">
        <v>43453.333333333336</v>
      </c>
      <c r="D15967" s="8">
        <v>10745.86</v>
      </c>
      <c r="E15967" s="8">
        <v>10758.84</v>
      </c>
      <c r="F15967" s="8">
        <v>10741.61</v>
      </c>
      <c r="G15967" s="8">
        <v>10756.09</v>
      </c>
      <c r="H15967" s="8"/>
      <c r="I15967" s="8"/>
      <c r="J15967" s="8"/>
    </row>
    <row r="15968" spans="3:10" x14ac:dyDescent="0.25">
      <c r="C15968" s="5">
        <v>43453.375</v>
      </c>
      <c r="D15968" s="6">
        <v>10760.84</v>
      </c>
      <c r="E15968" s="6">
        <v>10792.18</v>
      </c>
      <c r="F15968" s="6">
        <v>10752.43</v>
      </c>
      <c r="G15968" s="6">
        <v>10767.18</v>
      </c>
      <c r="H15968" s="6"/>
      <c r="I15968" s="6"/>
      <c r="J15968" s="6"/>
    </row>
    <row r="15969" spans="3:10" x14ac:dyDescent="0.25">
      <c r="C15969" s="7">
        <v>43453.416666666664</v>
      </c>
      <c r="D15969" s="8">
        <v>10767.72</v>
      </c>
      <c r="E15969" s="8">
        <v>10782.42</v>
      </c>
      <c r="F15969" s="8">
        <v>10747.43</v>
      </c>
      <c r="G15969" s="8">
        <v>10765.98</v>
      </c>
      <c r="H15969" s="8"/>
      <c r="I15969" s="8"/>
      <c r="J15969" s="8"/>
    </row>
    <row r="15970" spans="3:10" x14ac:dyDescent="0.25">
      <c r="C15970" s="5">
        <v>43453.458333333336</v>
      </c>
      <c r="D15970" s="6">
        <v>10765.73</v>
      </c>
      <c r="E15970" s="6">
        <v>10791.33</v>
      </c>
      <c r="F15970" s="6">
        <v>10753.67</v>
      </c>
      <c r="G15970" s="6">
        <v>10789.1</v>
      </c>
      <c r="H15970" s="6"/>
      <c r="I15970" s="6"/>
      <c r="J15970" s="6"/>
    </row>
    <row r="15971" spans="3:10" x14ac:dyDescent="0.25">
      <c r="C15971" s="7">
        <v>43453.5</v>
      </c>
      <c r="D15971" s="8">
        <v>10789.35</v>
      </c>
      <c r="E15971" s="8">
        <v>10801.94</v>
      </c>
      <c r="F15971" s="8">
        <v>10777.65</v>
      </c>
      <c r="G15971" s="8">
        <v>10796.45</v>
      </c>
      <c r="H15971" s="8"/>
      <c r="I15971" s="8"/>
      <c r="J15971" s="8"/>
    </row>
    <row r="15972" spans="3:10" x14ac:dyDescent="0.25">
      <c r="C15972" s="5">
        <v>43453.541666666664</v>
      </c>
      <c r="D15972" s="6">
        <v>10797.2</v>
      </c>
      <c r="E15972" s="6">
        <v>10826.76</v>
      </c>
      <c r="F15972" s="6">
        <v>10788.48</v>
      </c>
      <c r="G15972" s="6">
        <v>10815.4</v>
      </c>
      <c r="H15972" s="6"/>
      <c r="I15972" s="6"/>
      <c r="J15972" s="6"/>
    </row>
    <row r="15973" spans="3:10" x14ac:dyDescent="0.25">
      <c r="C15973" s="7">
        <v>43453.583333333336</v>
      </c>
      <c r="D15973" s="8">
        <v>10815.65</v>
      </c>
      <c r="E15973" s="8">
        <v>10832.02</v>
      </c>
      <c r="F15973" s="8">
        <v>10810.89</v>
      </c>
      <c r="G15973" s="8">
        <v>10823.25</v>
      </c>
      <c r="H15973" s="8"/>
      <c r="I15973" s="8"/>
      <c r="J15973" s="8"/>
    </row>
    <row r="15974" spans="3:10" x14ac:dyDescent="0.25">
      <c r="C15974" s="5">
        <v>43453.625</v>
      </c>
      <c r="D15974" s="6">
        <v>10821.99</v>
      </c>
      <c r="E15974" s="6">
        <v>10823.36</v>
      </c>
      <c r="F15974" s="6">
        <v>10794.13</v>
      </c>
      <c r="G15974" s="6">
        <v>10796.53</v>
      </c>
      <c r="H15974" s="6"/>
      <c r="I15974" s="6"/>
      <c r="J15974" s="6"/>
    </row>
    <row r="15975" spans="3:10" x14ac:dyDescent="0.25">
      <c r="C15975" s="7">
        <v>43453.666666666664</v>
      </c>
      <c r="D15975" s="8">
        <v>10796.78</v>
      </c>
      <c r="E15975" s="8">
        <v>10814.79</v>
      </c>
      <c r="F15975" s="8">
        <v>10786.8</v>
      </c>
      <c r="G15975" s="8">
        <v>10793.49</v>
      </c>
      <c r="H15975" s="8"/>
      <c r="I15975" s="8"/>
      <c r="J15975" s="8"/>
    </row>
    <row r="15976" spans="3:10" x14ac:dyDescent="0.25">
      <c r="C15976" s="5">
        <v>43453.708333333336</v>
      </c>
      <c r="D15976" s="6">
        <v>10793.74</v>
      </c>
      <c r="E15976" s="6">
        <v>10807.3</v>
      </c>
      <c r="F15976" s="6">
        <v>10760.86</v>
      </c>
      <c r="G15976" s="6">
        <v>10768.7</v>
      </c>
      <c r="H15976" s="6"/>
      <c r="I15976" s="6"/>
      <c r="J15976" s="6"/>
    </row>
    <row r="15977" spans="3:10" x14ac:dyDescent="0.25">
      <c r="C15977" s="7">
        <v>43453.75</v>
      </c>
      <c r="D15977" s="8">
        <v>10769.2</v>
      </c>
      <c r="E15977" s="8">
        <v>10787.83</v>
      </c>
      <c r="F15977" s="8">
        <v>10753.83</v>
      </c>
      <c r="G15977" s="8">
        <v>10786.07</v>
      </c>
      <c r="H15977" s="8"/>
      <c r="I15977" s="8"/>
      <c r="J15977" s="8"/>
    </row>
    <row r="15978" spans="3:10" x14ac:dyDescent="0.25">
      <c r="C15978" s="5">
        <v>43453.791666666664</v>
      </c>
      <c r="D15978" s="6">
        <v>10786.32</v>
      </c>
      <c r="E15978" s="6">
        <v>10813.09</v>
      </c>
      <c r="F15978" s="6">
        <v>10783.06</v>
      </c>
      <c r="G15978" s="6">
        <v>10794.57</v>
      </c>
      <c r="H15978" s="6"/>
      <c r="I15978" s="6"/>
      <c r="J15978" s="6"/>
    </row>
    <row r="15979" spans="3:10" x14ac:dyDescent="0.25">
      <c r="C15979" s="7">
        <v>43453.833333333336</v>
      </c>
      <c r="D15979" s="8">
        <v>10794.32</v>
      </c>
      <c r="E15979" s="8">
        <v>10821.59</v>
      </c>
      <c r="F15979" s="8">
        <v>10778.3</v>
      </c>
      <c r="G15979" s="8">
        <v>10820.34</v>
      </c>
      <c r="H15979" s="8"/>
      <c r="I15979" s="8"/>
      <c r="J15979" s="8"/>
    </row>
    <row r="15980" spans="3:10" x14ac:dyDescent="0.25">
      <c r="C15980" s="5">
        <v>43453.875</v>
      </c>
      <c r="D15980" s="6">
        <v>10820.09</v>
      </c>
      <c r="E15980" s="6">
        <v>10826.09</v>
      </c>
      <c r="F15980" s="6">
        <v>10662.94</v>
      </c>
      <c r="G15980" s="6">
        <v>10679.46</v>
      </c>
      <c r="H15980" s="6"/>
      <c r="I15980" s="6"/>
      <c r="J15980" s="6"/>
    </row>
    <row r="15981" spans="3:10" x14ac:dyDescent="0.25">
      <c r="C15981" s="7">
        <v>43453.916666666664</v>
      </c>
      <c r="D15981" s="8">
        <v>10679.71</v>
      </c>
      <c r="E15981" s="8">
        <v>10687.96</v>
      </c>
      <c r="F15981" s="8">
        <v>10601.13</v>
      </c>
      <c r="G15981" s="8">
        <v>10673.2</v>
      </c>
      <c r="H15981" s="8"/>
      <c r="I15981" s="8"/>
      <c r="J15981" s="8"/>
    </row>
    <row r="15982" spans="3:10" x14ac:dyDescent="0.25">
      <c r="C15982" s="5">
        <v>43453.958333333336</v>
      </c>
      <c r="D15982" s="6">
        <v>10649.64</v>
      </c>
      <c r="E15982" s="6">
        <v>10650.7</v>
      </c>
      <c r="F15982" s="6">
        <v>10610.75</v>
      </c>
      <c r="G15982" s="6">
        <v>10633.95</v>
      </c>
      <c r="H15982" s="6"/>
      <c r="I15982" s="6"/>
      <c r="J15982" s="6"/>
    </row>
    <row r="15983" spans="3:10" x14ac:dyDescent="0.25">
      <c r="C15983" s="7">
        <v>43454.041666666664</v>
      </c>
      <c r="D15983" s="8">
        <v>10653.42</v>
      </c>
      <c r="E15983" s="8">
        <v>10688.08</v>
      </c>
      <c r="F15983" s="8">
        <v>10614.62</v>
      </c>
      <c r="G15983" s="8">
        <v>10673.95</v>
      </c>
      <c r="H15983" s="8"/>
      <c r="I15983" s="8"/>
      <c r="J15983" s="8"/>
    </row>
    <row r="15984" spans="3:10" x14ac:dyDescent="0.25">
      <c r="C15984" s="5">
        <v>43454.083333333336</v>
      </c>
      <c r="D15984" s="6">
        <v>10675.01</v>
      </c>
      <c r="E15984" s="6">
        <v>10684.58</v>
      </c>
      <c r="F15984" s="6">
        <v>10656.07</v>
      </c>
      <c r="G15984" s="6">
        <v>10681.84</v>
      </c>
      <c r="H15984" s="6"/>
      <c r="I15984" s="6"/>
      <c r="J15984" s="6"/>
    </row>
    <row r="15985" spans="3:10" x14ac:dyDescent="0.25">
      <c r="C15985" s="7">
        <v>43454.125</v>
      </c>
      <c r="D15985" s="8">
        <v>10682.17</v>
      </c>
      <c r="E15985" s="8">
        <v>10696.43</v>
      </c>
      <c r="F15985" s="8">
        <v>10682.17</v>
      </c>
      <c r="G15985" s="8">
        <v>10686.92</v>
      </c>
      <c r="H15985" s="8"/>
      <c r="I15985" s="8"/>
      <c r="J15985" s="8"/>
    </row>
    <row r="15986" spans="3:10" x14ac:dyDescent="0.25">
      <c r="C15986" s="5">
        <v>43454.166666666664</v>
      </c>
      <c r="D15986" s="6">
        <v>10686.67</v>
      </c>
      <c r="E15986" s="6">
        <v>10688.92</v>
      </c>
      <c r="F15986" s="6">
        <v>10661.89</v>
      </c>
      <c r="G15986" s="6">
        <v>10664.65</v>
      </c>
      <c r="H15986" s="6"/>
      <c r="I15986" s="6"/>
      <c r="J15986" s="6"/>
    </row>
    <row r="15987" spans="3:10" x14ac:dyDescent="0.25">
      <c r="C15987" s="7">
        <v>43454.208333333336</v>
      </c>
      <c r="D15987" s="8">
        <v>10664.4</v>
      </c>
      <c r="E15987" s="8">
        <v>10665.15</v>
      </c>
      <c r="F15987" s="8">
        <v>10625.11</v>
      </c>
      <c r="G15987" s="8">
        <v>10635.36</v>
      </c>
      <c r="H15987" s="8"/>
      <c r="I15987" s="8"/>
      <c r="J15987" s="8"/>
    </row>
    <row r="15988" spans="3:10" x14ac:dyDescent="0.25">
      <c r="C15988" s="5">
        <v>43454.25</v>
      </c>
      <c r="D15988" s="6">
        <v>10635.61</v>
      </c>
      <c r="E15988" s="6">
        <v>10638.37</v>
      </c>
      <c r="F15988" s="6">
        <v>10585.85</v>
      </c>
      <c r="G15988" s="6">
        <v>10587.1</v>
      </c>
      <c r="H15988" s="6"/>
      <c r="I15988" s="6"/>
      <c r="J15988" s="6"/>
    </row>
    <row r="15989" spans="3:10" x14ac:dyDescent="0.25">
      <c r="C15989" s="7">
        <v>43454.291666666664</v>
      </c>
      <c r="D15989" s="8">
        <v>10588.1</v>
      </c>
      <c r="E15989" s="8">
        <v>10617.16</v>
      </c>
      <c r="F15989" s="8">
        <v>10573.84</v>
      </c>
      <c r="G15989" s="8">
        <v>10611.15</v>
      </c>
      <c r="H15989" s="8"/>
      <c r="I15989" s="8"/>
      <c r="J15989" s="8"/>
    </row>
    <row r="15990" spans="3:10" x14ac:dyDescent="0.25">
      <c r="C15990" s="5">
        <v>43454.333333333336</v>
      </c>
      <c r="D15990" s="6">
        <v>10611.2</v>
      </c>
      <c r="E15990" s="6">
        <v>10630.17</v>
      </c>
      <c r="F15990" s="6">
        <v>10593.98</v>
      </c>
      <c r="G15990" s="6">
        <v>10625.91</v>
      </c>
      <c r="H15990" s="6"/>
      <c r="I15990" s="6"/>
      <c r="J15990" s="6"/>
    </row>
    <row r="15991" spans="3:10" x14ac:dyDescent="0.25">
      <c r="C15991" s="7">
        <v>43454.375</v>
      </c>
      <c r="D15991" s="8">
        <v>10627.91</v>
      </c>
      <c r="E15991" s="8">
        <v>10653.83</v>
      </c>
      <c r="F15991" s="8">
        <v>10621.76</v>
      </c>
      <c r="G15991" s="8">
        <v>10626.24</v>
      </c>
      <c r="H15991" s="8"/>
      <c r="I15991" s="8"/>
      <c r="J15991" s="8"/>
    </row>
    <row r="15992" spans="3:10" x14ac:dyDescent="0.25">
      <c r="C15992" s="5">
        <v>43454.416666666664</v>
      </c>
      <c r="D15992" s="6">
        <v>10628.27</v>
      </c>
      <c r="E15992" s="6">
        <v>10653.64</v>
      </c>
      <c r="F15992" s="6">
        <v>10559.39</v>
      </c>
      <c r="G15992" s="6">
        <v>10646.13</v>
      </c>
      <c r="H15992" s="6"/>
      <c r="I15992" s="6"/>
      <c r="J15992" s="6"/>
    </row>
    <row r="15993" spans="3:10" x14ac:dyDescent="0.25">
      <c r="C15993" s="7">
        <v>43454.458333333336</v>
      </c>
      <c r="D15993" s="8">
        <v>10645.63</v>
      </c>
      <c r="E15993" s="8">
        <v>10678.4</v>
      </c>
      <c r="F15993" s="8">
        <v>10627.52</v>
      </c>
      <c r="G15993" s="8">
        <v>10659.77</v>
      </c>
      <c r="H15993" s="8"/>
      <c r="I15993" s="8"/>
      <c r="J15993" s="8"/>
    </row>
    <row r="15994" spans="3:10" x14ac:dyDescent="0.25">
      <c r="C15994" s="5">
        <v>43454.5</v>
      </c>
      <c r="D15994" s="6">
        <v>10660.02</v>
      </c>
      <c r="E15994" s="6">
        <v>10669.33</v>
      </c>
      <c r="F15994" s="6">
        <v>10640.19</v>
      </c>
      <c r="G15994" s="6">
        <v>10660.84</v>
      </c>
      <c r="H15994" s="6"/>
      <c r="I15994" s="6"/>
      <c r="J15994" s="6"/>
    </row>
    <row r="15995" spans="3:10" x14ac:dyDescent="0.25">
      <c r="C15995" s="7">
        <v>43454.541666666664</v>
      </c>
      <c r="D15995" s="8">
        <v>10660.34</v>
      </c>
      <c r="E15995" s="8">
        <v>10678.64</v>
      </c>
      <c r="F15995" s="8">
        <v>10656.94</v>
      </c>
      <c r="G15995" s="8">
        <v>10674.53</v>
      </c>
      <c r="H15995" s="8"/>
      <c r="I15995" s="8"/>
      <c r="J15995" s="8"/>
    </row>
    <row r="15996" spans="3:10" x14ac:dyDescent="0.25">
      <c r="C15996" s="5">
        <v>43454.583333333336</v>
      </c>
      <c r="D15996" s="6">
        <v>10674.78</v>
      </c>
      <c r="E15996" s="6">
        <v>10686.34</v>
      </c>
      <c r="F15996" s="6">
        <v>10653.43</v>
      </c>
      <c r="G15996" s="6">
        <v>10657.46</v>
      </c>
      <c r="H15996" s="6"/>
      <c r="I15996" s="6"/>
      <c r="J15996" s="6"/>
    </row>
    <row r="15997" spans="3:10" x14ac:dyDescent="0.25">
      <c r="C15997" s="7">
        <v>43454.625</v>
      </c>
      <c r="D15997" s="8">
        <v>10657.21</v>
      </c>
      <c r="E15997" s="8">
        <v>10657.46</v>
      </c>
      <c r="F15997" s="8">
        <v>10589.32</v>
      </c>
      <c r="G15997" s="8">
        <v>10602.88</v>
      </c>
      <c r="H15997" s="8"/>
      <c r="I15997" s="8"/>
      <c r="J15997" s="8"/>
    </row>
    <row r="15998" spans="3:10" x14ac:dyDescent="0.25">
      <c r="C15998" s="5">
        <v>43454.666666666664</v>
      </c>
      <c r="D15998" s="6">
        <v>10602.89</v>
      </c>
      <c r="E15998" s="6">
        <v>10620.94</v>
      </c>
      <c r="F15998" s="6">
        <v>10588.68</v>
      </c>
      <c r="G15998" s="6">
        <v>10617.24</v>
      </c>
      <c r="H15998" s="6"/>
      <c r="I15998" s="6"/>
      <c r="J15998" s="6"/>
    </row>
    <row r="15999" spans="3:10" x14ac:dyDescent="0.25">
      <c r="C15999" s="7">
        <v>43454.708333333336</v>
      </c>
      <c r="D15999" s="8">
        <v>10617.99</v>
      </c>
      <c r="E15999" s="8">
        <v>10658.99</v>
      </c>
      <c r="F15999" s="8">
        <v>10613.59</v>
      </c>
      <c r="G15999" s="8">
        <v>10630.82</v>
      </c>
      <c r="H15999" s="8"/>
      <c r="I15999" s="8"/>
      <c r="J15999" s="8"/>
    </row>
    <row r="16000" spans="3:10" x14ac:dyDescent="0.25">
      <c r="C16000" s="5">
        <v>43454.75</v>
      </c>
      <c r="D16000" s="6">
        <v>10630.07</v>
      </c>
      <c r="E16000" s="6">
        <v>10639.9</v>
      </c>
      <c r="F16000" s="6">
        <v>10534.66</v>
      </c>
      <c r="G16000" s="6">
        <v>10564.43</v>
      </c>
      <c r="H16000" s="6"/>
      <c r="I16000" s="6"/>
      <c r="J16000" s="6"/>
    </row>
    <row r="16001" spans="3:10" x14ac:dyDescent="0.25">
      <c r="C16001" s="7">
        <v>43454.791666666664</v>
      </c>
      <c r="D16001" s="8">
        <v>10565.68</v>
      </c>
      <c r="E16001" s="8">
        <v>10596.71</v>
      </c>
      <c r="F16001" s="8">
        <v>10546.67</v>
      </c>
      <c r="G16001" s="8">
        <v>10568.93</v>
      </c>
      <c r="H16001" s="8"/>
      <c r="I16001" s="8"/>
      <c r="J16001" s="8"/>
    </row>
    <row r="16002" spans="3:10" x14ac:dyDescent="0.25">
      <c r="C16002" s="5">
        <v>43454.833333333336</v>
      </c>
      <c r="D16002" s="6">
        <v>10568.68</v>
      </c>
      <c r="E16002" s="6">
        <v>10575.64</v>
      </c>
      <c r="F16002" s="6">
        <v>10524.9</v>
      </c>
      <c r="G16002" s="6">
        <v>10529.4</v>
      </c>
      <c r="H16002" s="6"/>
      <c r="I16002" s="6"/>
      <c r="J16002" s="6"/>
    </row>
    <row r="16003" spans="3:10" x14ac:dyDescent="0.25">
      <c r="C16003" s="7">
        <v>43454.875</v>
      </c>
      <c r="D16003" s="8">
        <v>10530.65</v>
      </c>
      <c r="E16003" s="8">
        <v>10570.68</v>
      </c>
      <c r="F16003" s="8">
        <v>10481.75</v>
      </c>
      <c r="G16003" s="8">
        <v>10530.4</v>
      </c>
      <c r="H16003" s="8"/>
      <c r="I16003" s="8"/>
      <c r="J16003" s="8"/>
    </row>
    <row r="16004" spans="3:10" x14ac:dyDescent="0.25">
      <c r="C16004" s="5">
        <v>43454.916666666664</v>
      </c>
      <c r="D16004" s="6">
        <v>10530.65</v>
      </c>
      <c r="E16004" s="6">
        <v>10562.42</v>
      </c>
      <c r="F16004" s="6">
        <v>10511.13</v>
      </c>
      <c r="G16004" s="6">
        <v>10525.64</v>
      </c>
      <c r="H16004" s="6"/>
      <c r="I16004" s="6"/>
      <c r="J16004" s="6"/>
    </row>
    <row r="16005" spans="3:10" x14ac:dyDescent="0.25">
      <c r="C16005" s="7">
        <v>43454.958333333336</v>
      </c>
      <c r="D16005" s="8">
        <v>10593.57</v>
      </c>
      <c r="E16005" s="8">
        <v>10611.17</v>
      </c>
      <c r="F16005" s="8">
        <v>10585.03</v>
      </c>
      <c r="G16005" s="8">
        <v>10610.63</v>
      </c>
      <c r="H16005" s="8"/>
      <c r="I16005" s="8"/>
      <c r="J16005" s="8"/>
    </row>
    <row r="16006" spans="3:10" x14ac:dyDescent="0.25">
      <c r="C16006" s="5">
        <v>43455.041666666664</v>
      </c>
      <c r="D16006" s="6">
        <v>10597.3</v>
      </c>
      <c r="E16006" s="6">
        <v>10623.13</v>
      </c>
      <c r="F16006" s="6">
        <v>10582.22</v>
      </c>
      <c r="G16006" s="6">
        <v>10582.22</v>
      </c>
      <c r="H16006" s="6"/>
      <c r="I16006" s="6"/>
      <c r="J16006" s="6"/>
    </row>
    <row r="16007" spans="3:10" x14ac:dyDescent="0.25">
      <c r="C16007" s="7">
        <v>43455.083333333336</v>
      </c>
      <c r="D16007" s="8">
        <v>10581.16</v>
      </c>
      <c r="E16007" s="8">
        <v>10583.82</v>
      </c>
      <c r="F16007" s="8">
        <v>10527.28</v>
      </c>
      <c r="G16007" s="8">
        <v>10534.28</v>
      </c>
      <c r="H16007" s="8"/>
      <c r="I16007" s="8"/>
      <c r="J16007" s="8"/>
    </row>
    <row r="16008" spans="3:10" x14ac:dyDescent="0.25">
      <c r="C16008" s="5">
        <v>43455.125</v>
      </c>
      <c r="D16008" s="6">
        <v>10533.93</v>
      </c>
      <c r="E16008" s="6">
        <v>10553.44</v>
      </c>
      <c r="F16008" s="6">
        <v>10521.42</v>
      </c>
      <c r="G16008" s="6">
        <v>10523.92</v>
      </c>
      <c r="H16008" s="6"/>
      <c r="I16008" s="6"/>
      <c r="J16008" s="6"/>
    </row>
    <row r="16009" spans="3:10" x14ac:dyDescent="0.25">
      <c r="C16009" s="7">
        <v>43455.166666666664</v>
      </c>
      <c r="D16009" s="8">
        <v>10523.67</v>
      </c>
      <c r="E16009" s="8">
        <v>10545.18</v>
      </c>
      <c r="F16009" s="8">
        <v>10519.92</v>
      </c>
      <c r="G16009" s="8">
        <v>10537.92</v>
      </c>
      <c r="H16009" s="8"/>
      <c r="I16009" s="8"/>
      <c r="J16009" s="8"/>
    </row>
    <row r="16010" spans="3:10" x14ac:dyDescent="0.25">
      <c r="C16010" s="5">
        <v>43455.208333333336</v>
      </c>
      <c r="D16010" s="6">
        <v>10538.43</v>
      </c>
      <c r="E16010" s="6">
        <v>10555.19</v>
      </c>
      <c r="F16010" s="6">
        <v>10528.92</v>
      </c>
      <c r="G16010" s="6">
        <v>10545.68</v>
      </c>
      <c r="H16010" s="6"/>
      <c r="I16010" s="6"/>
      <c r="J16010" s="6"/>
    </row>
    <row r="16011" spans="3:10" x14ac:dyDescent="0.25">
      <c r="C16011" s="7">
        <v>43455.25</v>
      </c>
      <c r="D16011" s="8">
        <v>10546.18</v>
      </c>
      <c r="E16011" s="8">
        <v>10555.93</v>
      </c>
      <c r="F16011" s="8">
        <v>10530.41</v>
      </c>
      <c r="G16011" s="8">
        <v>10541.17</v>
      </c>
      <c r="H16011" s="8"/>
      <c r="I16011" s="8"/>
      <c r="J16011" s="8"/>
    </row>
    <row r="16012" spans="3:10" x14ac:dyDescent="0.25">
      <c r="C16012" s="5">
        <v>43455.291666666664</v>
      </c>
      <c r="D16012" s="6">
        <v>10541.67</v>
      </c>
      <c r="E16012" s="6">
        <v>10562.76</v>
      </c>
      <c r="F16012" s="6">
        <v>10539.88</v>
      </c>
      <c r="G16012" s="6">
        <v>10562.76</v>
      </c>
      <c r="H16012" s="6"/>
      <c r="I16012" s="6"/>
      <c r="J16012" s="6"/>
    </row>
    <row r="16013" spans="3:10" x14ac:dyDescent="0.25">
      <c r="C16013" s="7">
        <v>43455.333333333336</v>
      </c>
      <c r="D16013" s="8">
        <v>10562.51</v>
      </c>
      <c r="E16013" s="8">
        <v>10581.62</v>
      </c>
      <c r="F16013" s="8">
        <v>10539.75</v>
      </c>
      <c r="G16013" s="8">
        <v>10577.86</v>
      </c>
      <c r="H16013" s="8"/>
      <c r="I16013" s="8"/>
      <c r="J16013" s="8"/>
    </row>
    <row r="16014" spans="3:10" x14ac:dyDescent="0.25">
      <c r="C16014" s="5">
        <v>43455.375</v>
      </c>
      <c r="D16014" s="6">
        <v>10580.11</v>
      </c>
      <c r="E16014" s="6">
        <v>10612.39</v>
      </c>
      <c r="F16014" s="6">
        <v>10567.7</v>
      </c>
      <c r="G16014" s="6">
        <v>10574.4</v>
      </c>
      <c r="H16014" s="6"/>
      <c r="I16014" s="6"/>
      <c r="J16014" s="6"/>
    </row>
    <row r="16015" spans="3:10" x14ac:dyDescent="0.25">
      <c r="C16015" s="7">
        <v>43455.416666666664</v>
      </c>
      <c r="D16015" s="8">
        <v>10576.43</v>
      </c>
      <c r="E16015" s="8">
        <v>10581.41</v>
      </c>
      <c r="F16015" s="8">
        <v>10530.13</v>
      </c>
      <c r="G16015" s="8">
        <v>10545.59</v>
      </c>
      <c r="H16015" s="8"/>
      <c r="I16015" s="8"/>
      <c r="J16015" s="8"/>
    </row>
    <row r="16016" spans="3:10" x14ac:dyDescent="0.25">
      <c r="C16016" s="5">
        <v>43455.458333333336</v>
      </c>
      <c r="D16016" s="6">
        <v>10545.09</v>
      </c>
      <c r="E16016" s="6">
        <v>10579.86</v>
      </c>
      <c r="F16016" s="6">
        <v>10519.49</v>
      </c>
      <c r="G16016" s="6">
        <v>10545.24</v>
      </c>
      <c r="H16016" s="6"/>
      <c r="I16016" s="6"/>
      <c r="J16016" s="6"/>
    </row>
    <row r="16017" spans="3:10" x14ac:dyDescent="0.25">
      <c r="C16017" s="7">
        <v>43455.5</v>
      </c>
      <c r="D16017" s="8">
        <v>10544.73</v>
      </c>
      <c r="E16017" s="8">
        <v>10569.93</v>
      </c>
      <c r="F16017" s="8">
        <v>10510.8</v>
      </c>
      <c r="G16017" s="8">
        <v>10562.45</v>
      </c>
      <c r="H16017" s="8"/>
      <c r="I16017" s="8"/>
      <c r="J16017" s="8"/>
    </row>
    <row r="16018" spans="3:10" x14ac:dyDescent="0.25">
      <c r="C16018" s="5">
        <v>43455.541666666664</v>
      </c>
      <c r="D16018" s="6">
        <v>10561.45</v>
      </c>
      <c r="E16018" s="6">
        <v>10595.34</v>
      </c>
      <c r="F16018" s="6">
        <v>10558.46</v>
      </c>
      <c r="G16018" s="6">
        <v>10578.76</v>
      </c>
      <c r="H16018" s="6"/>
      <c r="I16018" s="6"/>
      <c r="J16018" s="6"/>
    </row>
    <row r="16019" spans="3:10" x14ac:dyDescent="0.25">
      <c r="C16019" s="7">
        <v>43455.583333333336</v>
      </c>
      <c r="D16019" s="8">
        <v>10578.26</v>
      </c>
      <c r="E16019" s="8">
        <v>10595.37</v>
      </c>
      <c r="F16019" s="8">
        <v>10556.24</v>
      </c>
      <c r="G16019" s="8">
        <v>10588.74</v>
      </c>
      <c r="H16019" s="8"/>
      <c r="I16019" s="8"/>
      <c r="J16019" s="8"/>
    </row>
    <row r="16020" spans="3:10" x14ac:dyDescent="0.25">
      <c r="C16020" s="5">
        <v>43455.625</v>
      </c>
      <c r="D16020" s="6">
        <v>10588.75</v>
      </c>
      <c r="E16020" s="6">
        <v>10638.5</v>
      </c>
      <c r="F16020" s="6">
        <v>10577.71</v>
      </c>
      <c r="G16020" s="6">
        <v>10613.67</v>
      </c>
      <c r="H16020" s="6"/>
      <c r="I16020" s="6"/>
      <c r="J16020" s="6"/>
    </row>
    <row r="16021" spans="3:10" x14ac:dyDescent="0.25">
      <c r="C16021" s="7">
        <v>43455.666666666664</v>
      </c>
      <c r="D16021" s="8">
        <v>10614.92</v>
      </c>
      <c r="E16021" s="8">
        <v>10617.66</v>
      </c>
      <c r="F16021" s="8">
        <v>10581.19</v>
      </c>
      <c r="G16021" s="8">
        <v>10596.03</v>
      </c>
      <c r="H16021" s="8"/>
      <c r="I16021" s="8"/>
      <c r="J16021" s="8"/>
    </row>
    <row r="16022" spans="3:10" x14ac:dyDescent="0.25">
      <c r="C16022" s="5">
        <v>43455.708333333336</v>
      </c>
      <c r="D16022" s="6">
        <v>10595.78</v>
      </c>
      <c r="E16022" s="6">
        <v>10655.65</v>
      </c>
      <c r="F16022" s="6">
        <v>10576.27</v>
      </c>
      <c r="G16022" s="6">
        <v>10595.44</v>
      </c>
      <c r="H16022" s="6"/>
      <c r="I16022" s="6"/>
      <c r="J16022" s="6"/>
    </row>
    <row r="16023" spans="3:10" x14ac:dyDescent="0.25">
      <c r="C16023" s="7">
        <v>43455.75</v>
      </c>
      <c r="D16023" s="8">
        <v>10594.94</v>
      </c>
      <c r="E16023" s="8">
        <v>10651.4</v>
      </c>
      <c r="F16023" s="8">
        <v>10565.68</v>
      </c>
      <c r="G16023" s="8">
        <v>10593.27</v>
      </c>
      <c r="H16023" s="8"/>
      <c r="I16023" s="8"/>
      <c r="J16023" s="8"/>
    </row>
    <row r="16024" spans="3:10" x14ac:dyDescent="0.25">
      <c r="C16024" s="5">
        <v>43455.791666666664</v>
      </c>
      <c r="D16024" s="6">
        <v>10594.27</v>
      </c>
      <c r="E16024" s="6">
        <v>10601.27</v>
      </c>
      <c r="F16024" s="6">
        <v>10540.74</v>
      </c>
      <c r="G16024" s="6">
        <v>10554</v>
      </c>
      <c r="H16024" s="6"/>
      <c r="I16024" s="6"/>
      <c r="J16024" s="6"/>
    </row>
    <row r="16025" spans="3:10" x14ac:dyDescent="0.25">
      <c r="C16025" s="7">
        <v>43455.833333333336</v>
      </c>
      <c r="D16025" s="8">
        <v>10555.25</v>
      </c>
      <c r="E16025" s="8">
        <v>10600.77</v>
      </c>
      <c r="F16025" s="8">
        <v>10546.49</v>
      </c>
      <c r="G16025" s="8">
        <v>10575.25</v>
      </c>
      <c r="H16025" s="8"/>
      <c r="I16025" s="8"/>
      <c r="J16025" s="8"/>
    </row>
    <row r="16026" spans="3:10" x14ac:dyDescent="0.25">
      <c r="C16026" s="5">
        <v>43455.875</v>
      </c>
      <c r="D16026" s="6">
        <v>10576.25</v>
      </c>
      <c r="E16026" s="6">
        <v>10576.25</v>
      </c>
      <c r="F16026" s="6">
        <v>10547.49</v>
      </c>
      <c r="G16026" s="6">
        <v>10559.74</v>
      </c>
      <c r="H16026" s="6"/>
      <c r="I16026" s="6"/>
      <c r="J16026" s="6"/>
    </row>
    <row r="16027" spans="3:10" x14ac:dyDescent="0.25">
      <c r="C16027" s="7">
        <v>43455.916666666664</v>
      </c>
      <c r="D16027" s="8">
        <v>10560.99</v>
      </c>
      <c r="E16027" s="8">
        <v>10573</v>
      </c>
      <c r="F16027" s="8">
        <v>10492.71</v>
      </c>
      <c r="G16027" s="8">
        <v>10527.48</v>
      </c>
      <c r="H16027" s="8"/>
      <c r="I16027" s="8"/>
      <c r="J16027" s="8"/>
    </row>
    <row r="16028" spans="3:10" x14ac:dyDescent="0.25">
      <c r="C16028" s="5">
        <v>43461.083333333336</v>
      </c>
      <c r="D16028" s="6">
        <v>10624.25</v>
      </c>
      <c r="E16028" s="6">
        <v>10648.01</v>
      </c>
      <c r="F16028" s="6">
        <v>10589.74</v>
      </c>
      <c r="G16028" s="6">
        <v>10594.74</v>
      </c>
      <c r="H16028" s="6"/>
      <c r="I16028" s="6"/>
      <c r="J16028" s="6"/>
    </row>
    <row r="16029" spans="3:10" x14ac:dyDescent="0.25">
      <c r="C16029" s="7">
        <v>43461.125</v>
      </c>
      <c r="D16029" s="8">
        <v>10594.57</v>
      </c>
      <c r="E16029" s="8">
        <v>10628.59</v>
      </c>
      <c r="F16029" s="8">
        <v>10594.57</v>
      </c>
      <c r="G16029" s="8">
        <v>10611.08</v>
      </c>
      <c r="H16029" s="8"/>
      <c r="I16029" s="8"/>
      <c r="J16029" s="8"/>
    </row>
    <row r="16030" spans="3:10" x14ac:dyDescent="0.25">
      <c r="C16030" s="5">
        <v>43461.166666666664</v>
      </c>
      <c r="D16030" s="6">
        <v>10611.33</v>
      </c>
      <c r="E16030" s="6">
        <v>10630.58</v>
      </c>
      <c r="F16030" s="6">
        <v>10611.33</v>
      </c>
      <c r="G16030" s="6">
        <v>10627.83</v>
      </c>
      <c r="H16030" s="6"/>
      <c r="I16030" s="6"/>
      <c r="J16030" s="6"/>
    </row>
    <row r="16031" spans="3:10" x14ac:dyDescent="0.25">
      <c r="C16031" s="7">
        <v>43461.208333333336</v>
      </c>
      <c r="D16031" s="8">
        <v>10629.33</v>
      </c>
      <c r="E16031" s="8">
        <v>10641.34</v>
      </c>
      <c r="F16031" s="8">
        <v>10627.83</v>
      </c>
      <c r="G16031" s="8">
        <v>10639.84</v>
      </c>
      <c r="H16031" s="8"/>
      <c r="I16031" s="8"/>
      <c r="J16031" s="8"/>
    </row>
    <row r="16032" spans="3:10" x14ac:dyDescent="0.25">
      <c r="C16032" s="5">
        <v>43461.25</v>
      </c>
      <c r="D16032" s="6">
        <v>10639.33</v>
      </c>
      <c r="E16032" s="6">
        <v>10663.59</v>
      </c>
      <c r="F16032" s="6">
        <v>10638.08</v>
      </c>
      <c r="G16032" s="6">
        <v>10663.09</v>
      </c>
      <c r="H16032" s="6"/>
      <c r="I16032" s="6"/>
      <c r="J16032" s="6"/>
    </row>
    <row r="16033" spans="3:10" x14ac:dyDescent="0.25">
      <c r="C16033" s="7">
        <v>43461.291666666664</v>
      </c>
      <c r="D16033" s="8">
        <v>10662.34</v>
      </c>
      <c r="E16033" s="8">
        <v>10700.37</v>
      </c>
      <c r="F16033" s="8">
        <v>10632.84</v>
      </c>
      <c r="G16033" s="8">
        <v>10637.09</v>
      </c>
      <c r="H16033" s="8"/>
      <c r="I16033" s="8"/>
      <c r="J16033" s="8"/>
    </row>
    <row r="16034" spans="3:10" x14ac:dyDescent="0.25">
      <c r="C16034" s="5">
        <v>43461.333333333336</v>
      </c>
      <c r="D16034" s="6">
        <v>10636.09</v>
      </c>
      <c r="E16034" s="6">
        <v>10660.1</v>
      </c>
      <c r="F16034" s="6">
        <v>10624.58</v>
      </c>
      <c r="G16034" s="6">
        <v>10657.35</v>
      </c>
      <c r="H16034" s="6"/>
      <c r="I16034" s="6"/>
      <c r="J16034" s="6"/>
    </row>
    <row r="16035" spans="3:10" x14ac:dyDescent="0.25">
      <c r="C16035" s="7">
        <v>43461.375</v>
      </c>
      <c r="D16035" s="8">
        <v>10657.1</v>
      </c>
      <c r="E16035" s="8">
        <v>10674.6</v>
      </c>
      <c r="F16035" s="8">
        <v>10610.53</v>
      </c>
      <c r="G16035" s="8">
        <v>10621.04</v>
      </c>
      <c r="H16035" s="8"/>
      <c r="I16035" s="8"/>
      <c r="J16035" s="8"/>
    </row>
    <row r="16036" spans="3:10" x14ac:dyDescent="0.25">
      <c r="C16036" s="5">
        <v>43461.416666666664</v>
      </c>
      <c r="D16036" s="6">
        <v>10620.58</v>
      </c>
      <c r="E16036" s="6">
        <v>10635.04</v>
      </c>
      <c r="F16036" s="6">
        <v>10567.48</v>
      </c>
      <c r="G16036" s="6">
        <v>10568.73</v>
      </c>
      <c r="H16036" s="6"/>
      <c r="I16036" s="6"/>
      <c r="J16036" s="6"/>
    </row>
    <row r="16037" spans="3:10" x14ac:dyDescent="0.25">
      <c r="C16037" s="7">
        <v>43461.458333333336</v>
      </c>
      <c r="D16037" s="8">
        <v>10569.24</v>
      </c>
      <c r="E16037" s="8">
        <v>10581.01</v>
      </c>
      <c r="F16037" s="8">
        <v>10431.82</v>
      </c>
      <c r="G16037" s="8">
        <v>10442.48</v>
      </c>
      <c r="H16037" s="8"/>
      <c r="I16037" s="8"/>
      <c r="J16037" s="8"/>
    </row>
    <row r="16038" spans="3:10" x14ac:dyDescent="0.25">
      <c r="C16038" s="5">
        <v>43461.5</v>
      </c>
      <c r="D16038" s="6">
        <v>10442.23</v>
      </c>
      <c r="E16038" s="6">
        <v>10509.72</v>
      </c>
      <c r="F16038" s="6">
        <v>10438.68</v>
      </c>
      <c r="G16038" s="6">
        <v>10470.51</v>
      </c>
      <c r="H16038" s="6"/>
      <c r="I16038" s="6"/>
      <c r="J16038" s="6"/>
    </row>
    <row r="16039" spans="3:10" x14ac:dyDescent="0.25">
      <c r="C16039" s="7">
        <v>43461.541666666664</v>
      </c>
      <c r="D16039" s="8">
        <v>10469.01</v>
      </c>
      <c r="E16039" s="8">
        <v>10478.67</v>
      </c>
      <c r="F16039" s="8">
        <v>10438.76</v>
      </c>
      <c r="G16039" s="8">
        <v>10449.11</v>
      </c>
      <c r="H16039" s="8"/>
      <c r="I16039" s="8"/>
      <c r="J16039" s="8"/>
    </row>
    <row r="16040" spans="3:10" x14ac:dyDescent="0.25">
      <c r="C16040" s="5">
        <v>43461.583333333336</v>
      </c>
      <c r="D16040" s="6">
        <v>10451.36</v>
      </c>
      <c r="E16040" s="6">
        <v>10460.459999999999</v>
      </c>
      <c r="F16040" s="6">
        <v>10402.709999999999</v>
      </c>
      <c r="G16040" s="6">
        <v>10417.5</v>
      </c>
      <c r="H16040" s="6"/>
      <c r="I16040" s="6"/>
      <c r="J16040" s="6"/>
    </row>
    <row r="16041" spans="3:10" x14ac:dyDescent="0.25">
      <c r="C16041" s="7">
        <v>43461.625</v>
      </c>
      <c r="D16041" s="8">
        <v>10419.75</v>
      </c>
      <c r="E16041" s="8">
        <v>10452.25</v>
      </c>
      <c r="F16041" s="8">
        <v>10376</v>
      </c>
      <c r="G16041" s="8">
        <v>10389.629999999999</v>
      </c>
      <c r="H16041" s="8"/>
      <c r="I16041" s="8"/>
      <c r="J16041" s="8"/>
    </row>
    <row r="16042" spans="3:10" x14ac:dyDescent="0.25">
      <c r="C16042" s="5">
        <v>43461.666666666664</v>
      </c>
      <c r="D16042" s="6">
        <v>10389.879999999999</v>
      </c>
      <c r="E16042" s="6">
        <v>10422.549999999999</v>
      </c>
      <c r="F16042" s="6">
        <v>10353.08</v>
      </c>
      <c r="G16042" s="6">
        <v>10361.41</v>
      </c>
      <c r="H16042" s="6"/>
      <c r="I16042" s="6"/>
      <c r="J16042" s="6"/>
    </row>
    <row r="16043" spans="3:10" x14ac:dyDescent="0.25">
      <c r="C16043" s="7">
        <v>43461.708333333336</v>
      </c>
      <c r="D16043" s="8">
        <v>10360.16</v>
      </c>
      <c r="E16043" s="8">
        <v>10365.540000000001</v>
      </c>
      <c r="F16043" s="8">
        <v>10299.91</v>
      </c>
      <c r="G16043" s="8">
        <v>10300.16</v>
      </c>
      <c r="H16043" s="8"/>
      <c r="I16043" s="8"/>
      <c r="J16043" s="8"/>
    </row>
    <row r="16044" spans="3:10" x14ac:dyDescent="0.25">
      <c r="C16044" s="5">
        <v>43461.75</v>
      </c>
      <c r="D16044" s="6">
        <v>10300.42</v>
      </c>
      <c r="E16044" s="6">
        <v>10410.620000000001</v>
      </c>
      <c r="F16044" s="6">
        <v>10278.81</v>
      </c>
      <c r="G16044" s="6">
        <v>10381.69</v>
      </c>
      <c r="H16044" s="6"/>
      <c r="I16044" s="6"/>
      <c r="J16044" s="6"/>
    </row>
    <row r="16045" spans="3:10" x14ac:dyDescent="0.25">
      <c r="C16045" s="7">
        <v>43461.791666666664</v>
      </c>
      <c r="D16045" s="8">
        <v>10381.44</v>
      </c>
      <c r="E16045" s="8">
        <v>10383.94</v>
      </c>
      <c r="F16045" s="8">
        <v>10319.64</v>
      </c>
      <c r="G16045" s="8">
        <v>10341.91</v>
      </c>
      <c r="H16045" s="8"/>
      <c r="I16045" s="8"/>
      <c r="J16045" s="8"/>
    </row>
    <row r="16046" spans="3:10" x14ac:dyDescent="0.25">
      <c r="C16046" s="5">
        <v>43461.833333333336</v>
      </c>
      <c r="D16046" s="6">
        <v>10343.91</v>
      </c>
      <c r="E16046" s="6">
        <v>10359.16</v>
      </c>
      <c r="F16046" s="6">
        <v>10303.120000000001</v>
      </c>
      <c r="G16046" s="6">
        <v>10313.379999999999</v>
      </c>
      <c r="H16046" s="6"/>
      <c r="I16046" s="6"/>
      <c r="J16046" s="6"/>
    </row>
    <row r="16047" spans="3:10" x14ac:dyDescent="0.25">
      <c r="C16047" s="7">
        <v>43461.875</v>
      </c>
      <c r="D16047" s="8">
        <v>10313.129999999999</v>
      </c>
      <c r="E16047" s="8">
        <v>10369.41</v>
      </c>
      <c r="F16047" s="8">
        <v>10291.11</v>
      </c>
      <c r="G16047" s="8">
        <v>10362.91</v>
      </c>
      <c r="H16047" s="8"/>
      <c r="I16047" s="8"/>
      <c r="J16047" s="8"/>
    </row>
    <row r="16048" spans="3:10" x14ac:dyDescent="0.25">
      <c r="C16048" s="5">
        <v>43461.916666666664</v>
      </c>
      <c r="D16048" s="6">
        <v>10365.16</v>
      </c>
      <c r="E16048" s="6">
        <v>10469.49</v>
      </c>
      <c r="F16048" s="6">
        <v>10345.65</v>
      </c>
      <c r="G16048" s="6">
        <v>10465.99</v>
      </c>
      <c r="H16048" s="6"/>
      <c r="I16048" s="6"/>
      <c r="J16048" s="6"/>
    </row>
    <row r="16049" spans="3:10" x14ac:dyDescent="0.25">
      <c r="C16049" s="7">
        <v>43461.958333333336</v>
      </c>
      <c r="D16049" s="8">
        <v>10477.629999999999</v>
      </c>
      <c r="E16049" s="8">
        <v>10478.16</v>
      </c>
      <c r="F16049" s="8">
        <v>10450.16</v>
      </c>
      <c r="G16049" s="8">
        <v>10467.49</v>
      </c>
      <c r="H16049" s="8"/>
      <c r="I16049" s="8"/>
      <c r="J16049" s="8"/>
    </row>
    <row r="16050" spans="3:10" x14ac:dyDescent="0.25">
      <c r="C16050" s="5">
        <v>43462.041666666664</v>
      </c>
      <c r="D16050" s="6">
        <v>10475.89</v>
      </c>
      <c r="E16050" s="6">
        <v>10475.89</v>
      </c>
      <c r="F16050" s="6">
        <v>10425.26</v>
      </c>
      <c r="G16050" s="6">
        <v>10444.74</v>
      </c>
      <c r="H16050" s="6"/>
      <c r="I16050" s="6"/>
      <c r="J16050" s="6"/>
    </row>
    <row r="16051" spans="3:10" x14ac:dyDescent="0.25">
      <c r="C16051" s="7">
        <v>43462.083333333336</v>
      </c>
      <c r="D16051" s="8">
        <v>10446.83</v>
      </c>
      <c r="E16051" s="8">
        <v>10486.65</v>
      </c>
      <c r="F16051" s="8">
        <v>10441.58</v>
      </c>
      <c r="G16051" s="8">
        <v>10473.379999999999</v>
      </c>
      <c r="H16051" s="8"/>
      <c r="I16051" s="8"/>
      <c r="J16051" s="8"/>
    </row>
    <row r="16052" spans="3:10" x14ac:dyDescent="0.25">
      <c r="C16052" s="5">
        <v>43462.125</v>
      </c>
      <c r="D16052" s="6">
        <v>10473.629999999999</v>
      </c>
      <c r="E16052" s="6">
        <v>10487.32</v>
      </c>
      <c r="F16052" s="6">
        <v>10463.049999999999</v>
      </c>
      <c r="G16052" s="6">
        <v>10473.81</v>
      </c>
      <c r="H16052" s="6"/>
      <c r="I16052" s="6"/>
      <c r="J16052" s="6"/>
    </row>
    <row r="16053" spans="3:10" x14ac:dyDescent="0.25">
      <c r="C16053" s="7">
        <v>43462.166666666664</v>
      </c>
      <c r="D16053" s="8">
        <v>10472.049999999999</v>
      </c>
      <c r="E16053" s="8">
        <v>10493.07</v>
      </c>
      <c r="F16053" s="8">
        <v>10465.799999999999</v>
      </c>
      <c r="G16053" s="8">
        <v>10479.56</v>
      </c>
      <c r="H16053" s="8"/>
      <c r="I16053" s="8"/>
      <c r="J16053" s="8"/>
    </row>
    <row r="16054" spans="3:10" x14ac:dyDescent="0.25">
      <c r="C16054" s="5">
        <v>43462.208333333336</v>
      </c>
      <c r="D16054" s="6">
        <v>10479.31</v>
      </c>
      <c r="E16054" s="6">
        <v>10489.06</v>
      </c>
      <c r="F16054" s="6">
        <v>10474.799999999999</v>
      </c>
      <c r="G16054" s="6">
        <v>10482.049999999999</v>
      </c>
      <c r="H16054" s="6"/>
      <c r="I16054" s="6"/>
      <c r="J16054" s="6"/>
    </row>
    <row r="16055" spans="3:10" x14ac:dyDescent="0.25">
      <c r="C16055" s="7">
        <v>43462.25</v>
      </c>
      <c r="D16055" s="8">
        <v>10481.299999999999</v>
      </c>
      <c r="E16055" s="8">
        <v>10501.82</v>
      </c>
      <c r="F16055" s="8">
        <v>10478.549999999999</v>
      </c>
      <c r="G16055" s="8">
        <v>10497.31</v>
      </c>
      <c r="H16055" s="8"/>
      <c r="I16055" s="8"/>
      <c r="J16055" s="8"/>
    </row>
    <row r="16056" spans="3:10" x14ac:dyDescent="0.25">
      <c r="C16056" s="5">
        <v>43462.291666666664</v>
      </c>
      <c r="D16056" s="6">
        <v>10496.81</v>
      </c>
      <c r="E16056" s="6">
        <v>10504.3</v>
      </c>
      <c r="F16056" s="6">
        <v>10465.35</v>
      </c>
      <c r="G16056" s="6">
        <v>10474.61</v>
      </c>
      <c r="H16056" s="6"/>
      <c r="I16056" s="6"/>
      <c r="J16056" s="6"/>
    </row>
    <row r="16057" spans="3:10" x14ac:dyDescent="0.25">
      <c r="C16057" s="7">
        <v>43462.333333333336</v>
      </c>
      <c r="D16057" s="8">
        <v>10474.36</v>
      </c>
      <c r="E16057" s="8">
        <v>10474.36</v>
      </c>
      <c r="F16057" s="8">
        <v>10438.290000000001</v>
      </c>
      <c r="G16057" s="8">
        <v>10447.64</v>
      </c>
      <c r="H16057" s="8"/>
      <c r="I16057" s="8"/>
      <c r="J16057" s="8"/>
    </row>
    <row r="16058" spans="3:10" x14ac:dyDescent="0.25">
      <c r="C16058" s="5">
        <v>43462.375</v>
      </c>
      <c r="D16058" s="6">
        <v>10446.39</v>
      </c>
      <c r="E16058" s="6">
        <v>10449.89</v>
      </c>
      <c r="F16058" s="6">
        <v>10416.209999999999</v>
      </c>
      <c r="G16058" s="6">
        <v>10427.74</v>
      </c>
      <c r="H16058" s="6"/>
      <c r="I16058" s="6"/>
      <c r="J16058" s="6"/>
    </row>
    <row r="16059" spans="3:10" x14ac:dyDescent="0.25">
      <c r="C16059" s="7">
        <v>43462.416666666664</v>
      </c>
      <c r="D16059" s="8">
        <v>10428.74</v>
      </c>
      <c r="E16059" s="8">
        <v>10541.41</v>
      </c>
      <c r="F16059" s="8">
        <v>10421.99</v>
      </c>
      <c r="G16059" s="8">
        <v>10540.91</v>
      </c>
      <c r="H16059" s="8"/>
      <c r="I16059" s="8"/>
      <c r="J16059" s="8"/>
    </row>
    <row r="16060" spans="3:10" x14ac:dyDescent="0.25">
      <c r="C16060" s="5">
        <v>43462.458333333336</v>
      </c>
      <c r="D16060" s="6">
        <v>10540.9</v>
      </c>
      <c r="E16060" s="6">
        <v>10556.22</v>
      </c>
      <c r="F16060" s="6">
        <v>10524.94</v>
      </c>
      <c r="G16060" s="6">
        <v>10552.05</v>
      </c>
      <c r="H16060" s="6"/>
      <c r="I16060" s="6"/>
      <c r="J16060" s="6"/>
    </row>
    <row r="16061" spans="3:10" x14ac:dyDescent="0.25">
      <c r="C16061" s="7">
        <v>43462.5</v>
      </c>
      <c r="D16061" s="8">
        <v>10550.55</v>
      </c>
      <c r="E16061" s="8">
        <v>10570.55</v>
      </c>
      <c r="F16061" s="8">
        <v>10546.58</v>
      </c>
      <c r="G16061" s="8">
        <v>10561.95</v>
      </c>
      <c r="H16061" s="8"/>
      <c r="I16061" s="8"/>
      <c r="J16061" s="8"/>
    </row>
    <row r="16062" spans="3:10" x14ac:dyDescent="0.25">
      <c r="C16062" s="5">
        <v>43462.541666666664</v>
      </c>
      <c r="D16062" s="6">
        <v>10562.2</v>
      </c>
      <c r="E16062" s="6">
        <v>10587.2</v>
      </c>
      <c r="F16062" s="6">
        <v>10533.94</v>
      </c>
      <c r="G16062" s="6">
        <v>10549.62</v>
      </c>
      <c r="H16062" s="6"/>
      <c r="I16062" s="6"/>
      <c r="J16062" s="6"/>
    </row>
    <row r="16063" spans="3:10" x14ac:dyDescent="0.25">
      <c r="C16063" s="7">
        <v>43462.583333333336</v>
      </c>
      <c r="D16063" s="8">
        <v>10548.87</v>
      </c>
      <c r="E16063" s="8">
        <v>10578.2</v>
      </c>
      <c r="F16063" s="8">
        <v>10544.59</v>
      </c>
      <c r="G16063" s="8">
        <v>10574.69</v>
      </c>
      <c r="H16063" s="8"/>
      <c r="I16063" s="8"/>
      <c r="J16063" s="8"/>
    </row>
    <row r="16064" spans="3:10" x14ac:dyDescent="0.25">
      <c r="C16064" s="5">
        <v>43462.625</v>
      </c>
      <c r="D16064" s="6">
        <v>10576.25</v>
      </c>
      <c r="E16064" s="6">
        <v>10597.68</v>
      </c>
      <c r="F16064" s="6">
        <v>10559.03</v>
      </c>
      <c r="G16064" s="6">
        <v>10594.87</v>
      </c>
      <c r="H16064" s="6"/>
      <c r="I16064" s="6"/>
      <c r="J16064" s="6"/>
    </row>
    <row r="16065" spans="3:10" x14ac:dyDescent="0.25">
      <c r="C16065" s="7">
        <v>43462.666666666664</v>
      </c>
      <c r="D16065" s="8">
        <v>10595.62</v>
      </c>
      <c r="E16065" s="8">
        <v>10615.98</v>
      </c>
      <c r="F16065" s="8">
        <v>10567.86</v>
      </c>
      <c r="G16065" s="8">
        <v>10604.37</v>
      </c>
      <c r="H16065" s="8"/>
      <c r="I16065" s="8"/>
      <c r="J16065" s="8"/>
    </row>
    <row r="16066" spans="3:10" x14ac:dyDescent="0.25">
      <c r="C16066" s="5">
        <v>43462.708333333336</v>
      </c>
      <c r="D16066" s="6">
        <v>10604.62</v>
      </c>
      <c r="E16066" s="6">
        <v>10610.63</v>
      </c>
      <c r="F16066" s="6">
        <v>10552.35</v>
      </c>
      <c r="G16066" s="6">
        <v>10563.36</v>
      </c>
      <c r="H16066" s="6"/>
      <c r="I16066" s="6"/>
      <c r="J16066" s="6"/>
    </row>
    <row r="16067" spans="3:10" x14ac:dyDescent="0.25">
      <c r="C16067" s="7">
        <v>43462.75</v>
      </c>
      <c r="D16067" s="8">
        <v>10564.61</v>
      </c>
      <c r="E16067" s="8">
        <v>10582.5</v>
      </c>
      <c r="F16067" s="8">
        <v>10532.34</v>
      </c>
      <c r="G16067" s="8">
        <v>10577.62</v>
      </c>
      <c r="H16067" s="8"/>
      <c r="I16067" s="8"/>
      <c r="J16067" s="8"/>
    </row>
    <row r="16068" spans="3:10" x14ac:dyDescent="0.25">
      <c r="C16068" s="5">
        <v>43462.791666666664</v>
      </c>
      <c r="D16068" s="6">
        <v>10577.12</v>
      </c>
      <c r="E16068" s="6">
        <v>10599.13</v>
      </c>
      <c r="F16068" s="6">
        <v>10574.12</v>
      </c>
      <c r="G16068" s="6">
        <v>10577.12</v>
      </c>
      <c r="H16068" s="6"/>
      <c r="I16068" s="6"/>
      <c r="J16068" s="6"/>
    </row>
    <row r="16069" spans="3:10" x14ac:dyDescent="0.25">
      <c r="C16069" s="7">
        <v>43462.833333333336</v>
      </c>
      <c r="D16069" s="8">
        <v>10576.87</v>
      </c>
      <c r="E16069" s="8">
        <v>10578.37</v>
      </c>
      <c r="F16069" s="8">
        <v>10546.1</v>
      </c>
      <c r="G16069" s="8">
        <v>10573.11</v>
      </c>
      <c r="H16069" s="8"/>
      <c r="I16069" s="8"/>
      <c r="J16069" s="8"/>
    </row>
    <row r="16070" spans="3:10" x14ac:dyDescent="0.25">
      <c r="C16070" s="5">
        <v>43462.875</v>
      </c>
      <c r="D16070" s="6">
        <v>10574.36</v>
      </c>
      <c r="E16070" s="6">
        <v>10605.12</v>
      </c>
      <c r="F16070" s="6">
        <v>10572.86</v>
      </c>
      <c r="G16070" s="6">
        <v>10601.37</v>
      </c>
      <c r="H16070" s="6"/>
      <c r="I16070" s="6"/>
      <c r="J16070" s="6"/>
    </row>
    <row r="16071" spans="3:10" x14ac:dyDescent="0.25">
      <c r="C16071" s="7">
        <v>43462.916666666664</v>
      </c>
      <c r="D16071" s="8">
        <v>10601.62</v>
      </c>
      <c r="E16071" s="8">
        <v>10605.12</v>
      </c>
      <c r="F16071" s="8">
        <v>10537.85</v>
      </c>
      <c r="G16071" s="8">
        <v>10574.86</v>
      </c>
      <c r="H16071" s="8"/>
      <c r="I16071" s="8"/>
      <c r="J16071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90FD8-57BA-4C97-BE06-6F5275829696}">
  <dimension ref="D5:O33"/>
  <sheetViews>
    <sheetView workbookViewId="0">
      <selection activeCell="O19" sqref="O18:O19"/>
    </sheetView>
  </sheetViews>
  <sheetFormatPr defaultRowHeight="15" x14ac:dyDescent="0.25"/>
  <cols>
    <col min="4" max="4" width="21" bestFit="1" customWidth="1"/>
    <col min="8" max="8" width="27.85546875" bestFit="1" customWidth="1"/>
    <col min="11" max="11" width="27.85546875" bestFit="1" customWidth="1"/>
    <col min="14" max="14" width="27.85546875" bestFit="1" customWidth="1"/>
  </cols>
  <sheetData>
    <row r="5" spans="4:15" x14ac:dyDescent="0.25">
      <c r="D5" t="s">
        <v>56</v>
      </c>
      <c r="H5" t="s">
        <v>57</v>
      </c>
      <c r="K5" t="s">
        <v>58</v>
      </c>
      <c r="N5" t="s">
        <v>59</v>
      </c>
    </row>
    <row r="6" spans="4:15" x14ac:dyDescent="0.25">
      <c r="D6" s="26" t="s">
        <v>13</v>
      </c>
      <c r="E6" s="27">
        <v>267</v>
      </c>
      <c r="H6" s="27" t="s">
        <v>31</v>
      </c>
      <c r="I6" s="27">
        <v>245</v>
      </c>
      <c r="K6" s="27" t="s">
        <v>31</v>
      </c>
      <c r="L6" s="27">
        <v>136</v>
      </c>
      <c r="N6" s="27" t="s">
        <v>31</v>
      </c>
      <c r="O6" s="27">
        <f>E6+I6+L6</f>
        <v>648</v>
      </c>
    </row>
    <row r="7" spans="4:15" x14ac:dyDescent="0.25">
      <c r="D7" s="27" t="s">
        <v>14</v>
      </c>
      <c r="E7" s="27">
        <v>124</v>
      </c>
      <c r="H7" s="27" t="s">
        <v>32</v>
      </c>
      <c r="I7" s="27">
        <v>127</v>
      </c>
      <c r="K7" s="27" t="s">
        <v>32</v>
      </c>
      <c r="L7" s="27">
        <v>66</v>
      </c>
      <c r="N7" s="27" t="s">
        <v>32</v>
      </c>
      <c r="O7" s="27">
        <f>E7+I7+L7</f>
        <v>317</v>
      </c>
    </row>
    <row r="8" spans="4:15" x14ac:dyDescent="0.25">
      <c r="D8" s="27" t="s">
        <v>15</v>
      </c>
      <c r="E8" s="28">
        <v>0.46441947565543074</v>
      </c>
      <c r="H8" s="27" t="s">
        <v>15</v>
      </c>
      <c r="I8" s="28">
        <v>0.51836734693877551</v>
      </c>
      <c r="K8" s="27" t="s">
        <v>15</v>
      </c>
      <c r="L8" s="28">
        <v>0.48529411764705882</v>
      </c>
      <c r="N8" s="27" t="s">
        <v>15</v>
      </c>
      <c r="O8" s="28">
        <f>O7/O6</f>
        <v>0.48919753086419754</v>
      </c>
    </row>
    <row r="9" spans="4:15" x14ac:dyDescent="0.25">
      <c r="D9" s="27" t="s">
        <v>18</v>
      </c>
      <c r="E9" s="29">
        <v>77.558052434456926</v>
      </c>
      <c r="H9" s="27" t="s">
        <v>18</v>
      </c>
      <c r="I9" s="29">
        <v>77.569387755101914</v>
      </c>
      <c r="K9" s="27" t="s">
        <v>18</v>
      </c>
      <c r="L9" s="29">
        <v>73.174264705882365</v>
      </c>
      <c r="N9" s="27" t="s">
        <v>18</v>
      </c>
      <c r="O9" s="29">
        <f>(E9+I9+L9)/3</f>
        <v>76.100568298480411</v>
      </c>
    </row>
    <row r="10" spans="4:15" x14ac:dyDescent="0.25">
      <c r="D10" s="27" t="s">
        <v>19</v>
      </c>
      <c r="E10" s="27">
        <v>140.69999999999999</v>
      </c>
      <c r="H10" s="27" t="s">
        <v>19</v>
      </c>
      <c r="I10" s="29">
        <v>163.47897959183663</v>
      </c>
      <c r="K10" s="27" t="s">
        <v>19</v>
      </c>
      <c r="L10" s="29">
        <v>170.5622058823528</v>
      </c>
      <c r="N10" s="27" t="s">
        <v>19</v>
      </c>
      <c r="O10" s="29">
        <f t="shared" ref="O10:O16" si="0">(E10+I10+L10)/3</f>
        <v>158.24706182472983</v>
      </c>
    </row>
    <row r="11" spans="4:15" x14ac:dyDescent="0.25">
      <c r="D11" s="27" t="s">
        <v>16</v>
      </c>
      <c r="E11" s="27">
        <v>16.2</v>
      </c>
      <c r="H11" s="27" t="s">
        <v>34</v>
      </c>
      <c r="I11" s="29">
        <v>17.659715274082007</v>
      </c>
      <c r="K11" s="27" t="s">
        <v>34</v>
      </c>
      <c r="L11" s="29">
        <v>20.613897058823547</v>
      </c>
      <c r="N11" s="27" t="s">
        <v>34</v>
      </c>
      <c r="O11" s="29">
        <f t="shared" si="0"/>
        <v>18.157870777635186</v>
      </c>
    </row>
    <row r="12" spans="4:15" x14ac:dyDescent="0.25">
      <c r="D12" s="27" t="s">
        <v>17</v>
      </c>
      <c r="E12" s="27">
        <v>32.799999999999997</v>
      </c>
      <c r="H12" s="27" t="s">
        <v>35</v>
      </c>
      <c r="I12" s="29">
        <v>36.040537519957383</v>
      </c>
      <c r="K12" s="27" t="s">
        <v>35</v>
      </c>
      <c r="L12" s="29">
        <v>41.892872549019586</v>
      </c>
      <c r="N12" s="27" t="s">
        <v>35</v>
      </c>
      <c r="O12" s="29">
        <f t="shared" si="0"/>
        <v>36.911136689658989</v>
      </c>
    </row>
    <row r="13" spans="4:15" x14ac:dyDescent="0.25">
      <c r="D13" s="27" t="s">
        <v>44</v>
      </c>
      <c r="E13" s="29">
        <v>18.168847386811223</v>
      </c>
      <c r="H13" s="27" t="s">
        <v>44</v>
      </c>
      <c r="I13" s="29">
        <v>25.455556766746529</v>
      </c>
      <c r="K13" s="27" t="s">
        <v>44</v>
      </c>
      <c r="L13" s="29">
        <v>24.159028096856098</v>
      </c>
      <c r="N13" s="27" t="s">
        <v>44</v>
      </c>
      <c r="O13" s="29">
        <f t="shared" si="0"/>
        <v>22.594477416804619</v>
      </c>
    </row>
    <row r="14" spans="4:15" x14ac:dyDescent="0.25">
      <c r="D14" s="27" t="s">
        <v>45</v>
      </c>
      <c r="E14" s="29">
        <v>22.612470505809874</v>
      </c>
      <c r="H14" s="27" t="s">
        <v>45</v>
      </c>
      <c r="I14" s="29">
        <v>19.220802546469404</v>
      </c>
      <c r="K14" s="27" t="s">
        <v>45</v>
      </c>
      <c r="L14" s="29">
        <v>20.340349501279064</v>
      </c>
      <c r="N14" s="27" t="s">
        <v>45</v>
      </c>
      <c r="O14" s="29">
        <f t="shared" si="0"/>
        <v>20.724540851186116</v>
      </c>
    </row>
    <row r="15" spans="4:15" x14ac:dyDescent="0.25">
      <c r="D15" s="27" t="s">
        <v>46</v>
      </c>
      <c r="E15" s="29">
        <v>32.523757259999378</v>
      </c>
      <c r="H15" s="27" t="s">
        <v>46</v>
      </c>
      <c r="I15" s="29">
        <v>27.592212076602284</v>
      </c>
      <c r="K15" s="27" t="s">
        <v>46</v>
      </c>
      <c r="L15" s="29">
        <v>25.628866890294585</v>
      </c>
      <c r="N15" s="27" t="s">
        <v>46</v>
      </c>
      <c r="O15" s="29">
        <f t="shared" si="0"/>
        <v>28.581612075632084</v>
      </c>
    </row>
    <row r="16" spans="4:15" x14ac:dyDescent="0.25">
      <c r="D16" s="27" t="s">
        <v>48</v>
      </c>
      <c r="E16" s="29">
        <v>47.316791834595939</v>
      </c>
      <c r="H16" s="27" t="s">
        <v>48</v>
      </c>
      <c r="I16" s="29">
        <v>46.390811817768345</v>
      </c>
      <c r="K16" s="27" t="s">
        <v>47</v>
      </c>
      <c r="L16" s="29">
        <v>46.604676212180713</v>
      </c>
      <c r="N16" s="27" t="s">
        <v>47</v>
      </c>
      <c r="O16" s="29">
        <f t="shared" si="0"/>
        <v>46.77075995484833</v>
      </c>
    </row>
    <row r="18" spans="4:15" x14ac:dyDescent="0.25">
      <c r="O18" s="23"/>
    </row>
    <row r="30" spans="4:15" x14ac:dyDescent="0.25">
      <c r="D30" t="s">
        <v>23</v>
      </c>
      <c r="E30" s="24">
        <v>0.41274606201819242</v>
      </c>
      <c r="H30" t="s">
        <v>23</v>
      </c>
      <c r="I30">
        <v>0.38332639888877929</v>
      </c>
      <c r="K30" t="s">
        <v>23</v>
      </c>
      <c r="L30">
        <v>54.655882352941099</v>
      </c>
    </row>
    <row r="31" spans="4:15" x14ac:dyDescent="0.25">
      <c r="D31" t="s">
        <v>24</v>
      </c>
      <c r="E31" s="24">
        <v>0.41336680618106697</v>
      </c>
      <c r="H31" t="s">
        <v>24</v>
      </c>
      <c r="I31">
        <v>0.49122055449537777</v>
      </c>
      <c r="K31" t="s">
        <v>24</v>
      </c>
      <c r="L31">
        <v>73.09102941176485</v>
      </c>
    </row>
    <row r="32" spans="4:15" x14ac:dyDescent="0.25">
      <c r="D32" t="s">
        <v>27</v>
      </c>
      <c r="E32" s="22">
        <v>0.62708822618974258</v>
      </c>
      <c r="H32" t="s">
        <v>27</v>
      </c>
      <c r="I32">
        <v>0.52829056195240898</v>
      </c>
      <c r="K32" t="s">
        <v>53</v>
      </c>
      <c r="L32">
        <v>89.925454545454627</v>
      </c>
    </row>
    <row r="33" spans="4:12" x14ac:dyDescent="0.25">
      <c r="D33" t="s">
        <v>30</v>
      </c>
      <c r="E33" s="22">
        <v>0.54484143923092287</v>
      </c>
      <c r="H33" t="s">
        <v>30</v>
      </c>
      <c r="I33">
        <v>0.86525406425153872</v>
      </c>
      <c r="K33" t="s">
        <v>30</v>
      </c>
      <c r="L33">
        <v>110.67385714285756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C1:AD9477"/>
  <sheetViews>
    <sheetView topLeftCell="G1" workbookViewId="0">
      <selection activeCell="S34" sqref="S34"/>
    </sheetView>
  </sheetViews>
  <sheetFormatPr defaultRowHeight="15" x14ac:dyDescent="0.25"/>
  <cols>
    <col min="4" max="4" width="20.28515625" style="2" bestFit="1" customWidth="1"/>
    <col min="10" max="10" width="12.28515625" bestFit="1" customWidth="1"/>
    <col min="11" max="11" width="12.28515625" customWidth="1"/>
    <col min="12" max="12" width="10.85546875" bestFit="1" customWidth="1"/>
    <col min="14" max="15" width="16.28515625" bestFit="1" customWidth="1"/>
    <col min="20" max="20" width="21" bestFit="1" customWidth="1"/>
    <col min="21" max="21" width="10.5703125" bestFit="1" customWidth="1"/>
    <col min="23" max="23" width="10.7109375" bestFit="1" customWidth="1"/>
    <col min="24" max="24" width="15.7109375" bestFit="1" customWidth="1"/>
    <col min="25" max="25" width="15.7109375" customWidth="1"/>
    <col min="26" max="27" width="9.140625" style="22"/>
    <col min="29" max="29" width="12.5703125" style="22" bestFit="1" customWidth="1"/>
    <col min="30" max="30" width="9.140625" style="22"/>
  </cols>
  <sheetData>
    <row r="1" spans="3:30" x14ac:dyDescent="0.25">
      <c r="D1" s="2" t="s">
        <v>0</v>
      </c>
      <c r="E1" t="s">
        <v>1</v>
      </c>
      <c r="F1" t="s">
        <v>2</v>
      </c>
      <c r="G1" t="s">
        <v>3</v>
      </c>
      <c r="H1" t="s">
        <v>4</v>
      </c>
      <c r="J1" t="s">
        <v>5</v>
      </c>
      <c r="L1" t="s">
        <v>6</v>
      </c>
      <c r="M1" t="s">
        <v>52</v>
      </c>
      <c r="R1">
        <f>MAX(F2:F16)</f>
        <v>8918</v>
      </c>
      <c r="W1" t="s">
        <v>51</v>
      </c>
      <c r="X1" t="s">
        <v>50</v>
      </c>
      <c r="Y1" t="s">
        <v>49</v>
      </c>
      <c r="Z1" s="22" t="s">
        <v>22</v>
      </c>
      <c r="AA1" s="22" t="s">
        <v>25</v>
      </c>
      <c r="AB1" t="s">
        <v>26</v>
      </c>
      <c r="AC1" s="22" t="s">
        <v>28</v>
      </c>
      <c r="AD1" s="22" t="s">
        <v>29</v>
      </c>
    </row>
    <row r="2" spans="3:30" x14ac:dyDescent="0.25">
      <c r="D2" s="2">
        <v>0.33333333333333331</v>
      </c>
      <c r="E2">
        <v>8887</v>
      </c>
      <c r="F2">
        <v>8893</v>
      </c>
      <c r="G2">
        <v>8865</v>
      </c>
      <c r="H2">
        <v>8882</v>
      </c>
      <c r="J2">
        <v>-5</v>
      </c>
      <c r="K2">
        <v>0</v>
      </c>
      <c r="L2">
        <v>28</v>
      </c>
      <c r="M2">
        <v>-44</v>
      </c>
      <c r="N2">
        <v>1</v>
      </c>
      <c r="O2" s="20"/>
      <c r="P2" s="20"/>
      <c r="Q2" s="19"/>
      <c r="R2">
        <f>MIN(G2:G16)</f>
        <v>8696</v>
      </c>
      <c r="W2">
        <f>ABS(M2)</f>
        <v>44</v>
      </c>
      <c r="X2">
        <f>ABS(J2)</f>
        <v>5</v>
      </c>
      <c r="Y2">
        <f>IF(R2&lt;1000,ABS(R2),0)</f>
        <v>0</v>
      </c>
      <c r="Z2" s="22">
        <f>IF(N2=1,0,ABS(N2))</f>
        <v>0</v>
      </c>
      <c r="AA2" s="22">
        <f>ABS(O2)</f>
        <v>0</v>
      </c>
      <c r="AB2">
        <f>IF(N2=1,1,0)</f>
        <v>1</v>
      </c>
      <c r="AC2" s="22">
        <f>IF(N2=1,ABS(N3),0)</f>
        <v>0.72522522522522526</v>
      </c>
      <c r="AD2" s="22">
        <f>IF(N2=1,0,ABS(O3))</f>
        <v>0</v>
      </c>
    </row>
    <row r="3" spans="3:30" x14ac:dyDescent="0.25">
      <c r="D3" s="2">
        <v>0.375</v>
      </c>
      <c r="E3">
        <v>8888</v>
      </c>
      <c r="F3">
        <v>8918</v>
      </c>
      <c r="G3">
        <v>8864</v>
      </c>
      <c r="H3">
        <v>8912</v>
      </c>
      <c r="J3">
        <v>24</v>
      </c>
      <c r="K3">
        <f>K2+J3</f>
        <v>24</v>
      </c>
      <c r="L3">
        <v>54</v>
      </c>
      <c r="N3">
        <f>J4/R3</f>
        <v>-0.72522522522522526</v>
      </c>
      <c r="O3">
        <f>J6/R3</f>
        <v>0.21171171171171171</v>
      </c>
      <c r="R3">
        <f>R1-R2</f>
        <v>222</v>
      </c>
      <c r="W3">
        <f t="shared" ref="W3:W16" si="0">ABS(M3)</f>
        <v>0</v>
      </c>
      <c r="X3">
        <f t="shared" ref="X3:X16" si="1">ABS(J3)</f>
        <v>24</v>
      </c>
      <c r="Y3">
        <f t="shared" ref="Y3:Y16" si="2">IF(R3&lt;1000,ABS(R3),0)</f>
        <v>222</v>
      </c>
      <c r="Z3" s="22">
        <f>IF(N3=1,0,ABS(N3))</f>
        <v>0.72522522522522526</v>
      </c>
      <c r="AA3" s="22">
        <f t="shared" ref="AA3:AA16" si="3">ABS(O3)</f>
        <v>0.21171171171171171</v>
      </c>
      <c r="AB3">
        <f t="shared" ref="AB3:AB16" si="4">IF(N3=1,1,0)</f>
        <v>0</v>
      </c>
      <c r="AC3" s="22">
        <f t="shared" ref="AC3:AC16" si="5">IF(N3=1,ABS(N4),0)</f>
        <v>0</v>
      </c>
      <c r="AD3" s="22">
        <f t="shared" ref="AD3:AD16" si="6">IF(N3=1,0,ABS(O4))</f>
        <v>0</v>
      </c>
    </row>
    <row r="4" spans="3:30" x14ac:dyDescent="0.25">
      <c r="D4" s="1">
        <v>0.41666666666666669</v>
      </c>
      <c r="E4">
        <v>8914</v>
      </c>
      <c r="F4">
        <v>8915</v>
      </c>
      <c r="G4">
        <v>8719</v>
      </c>
      <c r="H4">
        <v>8753</v>
      </c>
      <c r="J4">
        <v>-161</v>
      </c>
      <c r="K4">
        <f t="shared" ref="K4:K16" si="7">K3+J4</f>
        <v>-137</v>
      </c>
      <c r="L4">
        <v>196</v>
      </c>
      <c r="W4">
        <f t="shared" si="0"/>
        <v>0</v>
      </c>
      <c r="X4">
        <f t="shared" si="1"/>
        <v>161</v>
      </c>
      <c r="Y4">
        <f t="shared" si="2"/>
        <v>0</v>
      </c>
      <c r="Z4" s="22">
        <f t="shared" ref="Z4:Z16" si="8">IF(N4=1,0,ABS(N4))</f>
        <v>0</v>
      </c>
      <c r="AA4" s="22">
        <f t="shared" si="3"/>
        <v>0</v>
      </c>
      <c r="AB4">
        <f t="shared" si="4"/>
        <v>0</v>
      </c>
      <c r="AC4" s="22">
        <f t="shared" si="5"/>
        <v>0</v>
      </c>
      <c r="AD4" s="22">
        <f t="shared" si="6"/>
        <v>0</v>
      </c>
    </row>
    <row r="5" spans="3:30" x14ac:dyDescent="0.25">
      <c r="D5" s="1">
        <v>0.45833333333333331</v>
      </c>
      <c r="E5">
        <v>8752</v>
      </c>
      <c r="F5">
        <v>8775</v>
      </c>
      <c r="G5">
        <v>8696</v>
      </c>
      <c r="H5">
        <v>8766</v>
      </c>
      <c r="J5">
        <v>14</v>
      </c>
      <c r="K5">
        <f t="shared" si="7"/>
        <v>-123</v>
      </c>
      <c r="L5">
        <v>79</v>
      </c>
      <c r="W5">
        <f t="shared" si="0"/>
        <v>0</v>
      </c>
      <c r="X5">
        <f t="shared" si="1"/>
        <v>14</v>
      </c>
      <c r="Y5">
        <f t="shared" si="2"/>
        <v>0</v>
      </c>
      <c r="Z5" s="22">
        <f t="shared" si="8"/>
        <v>0</v>
      </c>
      <c r="AA5" s="22">
        <f t="shared" si="3"/>
        <v>0</v>
      </c>
      <c r="AB5">
        <f t="shared" si="4"/>
        <v>0</v>
      </c>
      <c r="AC5" s="22">
        <f t="shared" si="5"/>
        <v>0</v>
      </c>
      <c r="AD5" s="22">
        <f t="shared" si="6"/>
        <v>0</v>
      </c>
    </row>
    <row r="6" spans="3:30" x14ac:dyDescent="0.25">
      <c r="D6" s="1">
        <v>0.5</v>
      </c>
      <c r="E6">
        <v>8765</v>
      </c>
      <c r="F6">
        <v>8833</v>
      </c>
      <c r="G6">
        <v>8749</v>
      </c>
      <c r="H6">
        <v>8812</v>
      </c>
      <c r="J6">
        <v>47</v>
      </c>
      <c r="K6">
        <f t="shared" si="7"/>
        <v>-76</v>
      </c>
      <c r="L6">
        <v>84</v>
      </c>
      <c r="T6" s="21" t="s">
        <v>13</v>
      </c>
      <c r="U6">
        <f>SUM(C:C)</f>
        <v>267</v>
      </c>
      <c r="W6">
        <f t="shared" si="0"/>
        <v>0</v>
      </c>
      <c r="X6">
        <f t="shared" si="1"/>
        <v>47</v>
      </c>
      <c r="Y6">
        <f t="shared" si="2"/>
        <v>0</v>
      </c>
      <c r="Z6" s="22">
        <f t="shared" si="8"/>
        <v>0</v>
      </c>
      <c r="AA6" s="22">
        <f t="shared" si="3"/>
        <v>0</v>
      </c>
      <c r="AB6">
        <f t="shared" si="4"/>
        <v>0</v>
      </c>
      <c r="AC6" s="22">
        <f t="shared" si="5"/>
        <v>0</v>
      </c>
      <c r="AD6" s="22">
        <f t="shared" si="6"/>
        <v>0</v>
      </c>
    </row>
    <row r="7" spans="3:30" x14ac:dyDescent="0.25">
      <c r="C7">
        <v>1</v>
      </c>
      <c r="D7" s="1">
        <v>0.54166666666666663</v>
      </c>
      <c r="E7">
        <v>8813</v>
      </c>
      <c r="F7">
        <v>8832</v>
      </c>
      <c r="G7">
        <v>8756</v>
      </c>
      <c r="H7">
        <v>8757</v>
      </c>
      <c r="J7">
        <v>-56</v>
      </c>
      <c r="K7">
        <f t="shared" si="7"/>
        <v>-132</v>
      </c>
      <c r="L7">
        <v>76</v>
      </c>
      <c r="T7" t="s">
        <v>14</v>
      </c>
      <c r="U7">
        <f>SUM(AB:AB)</f>
        <v>124</v>
      </c>
      <c r="W7">
        <f t="shared" si="0"/>
        <v>0</v>
      </c>
      <c r="X7">
        <f t="shared" si="1"/>
        <v>56</v>
      </c>
      <c r="Y7">
        <f t="shared" si="2"/>
        <v>0</v>
      </c>
      <c r="Z7" s="22">
        <f t="shared" si="8"/>
        <v>0</v>
      </c>
      <c r="AA7" s="22">
        <f t="shared" si="3"/>
        <v>0</v>
      </c>
      <c r="AB7">
        <f t="shared" si="4"/>
        <v>0</v>
      </c>
      <c r="AC7" s="22">
        <f t="shared" si="5"/>
        <v>0</v>
      </c>
      <c r="AD7" s="22">
        <f t="shared" si="6"/>
        <v>0</v>
      </c>
    </row>
    <row r="8" spans="3:30" x14ac:dyDescent="0.25">
      <c r="D8" s="1">
        <v>0.58333333333333337</v>
      </c>
      <c r="E8">
        <v>8757</v>
      </c>
      <c r="F8">
        <v>8846</v>
      </c>
      <c r="G8">
        <v>8742</v>
      </c>
      <c r="H8">
        <v>8797</v>
      </c>
      <c r="J8">
        <v>40</v>
      </c>
      <c r="K8">
        <f t="shared" si="7"/>
        <v>-92</v>
      </c>
      <c r="L8">
        <v>104</v>
      </c>
      <c r="T8" t="s">
        <v>15</v>
      </c>
      <c r="U8" s="22">
        <f>U7/U6</f>
        <v>0.46441947565543074</v>
      </c>
      <c r="W8">
        <f t="shared" si="0"/>
        <v>0</v>
      </c>
      <c r="X8">
        <f t="shared" si="1"/>
        <v>40</v>
      </c>
      <c r="Y8">
        <f t="shared" si="2"/>
        <v>0</v>
      </c>
      <c r="Z8" s="22">
        <f t="shared" si="8"/>
        <v>0</v>
      </c>
      <c r="AA8" s="22">
        <f t="shared" si="3"/>
        <v>0</v>
      </c>
      <c r="AB8">
        <f t="shared" si="4"/>
        <v>0</v>
      </c>
      <c r="AC8" s="22">
        <f t="shared" si="5"/>
        <v>0</v>
      </c>
      <c r="AD8" s="22">
        <f t="shared" si="6"/>
        <v>0</v>
      </c>
    </row>
    <row r="9" spans="3:30" x14ac:dyDescent="0.25">
      <c r="D9" s="1">
        <v>0.625</v>
      </c>
      <c r="E9">
        <v>8798</v>
      </c>
      <c r="F9">
        <v>8847</v>
      </c>
      <c r="G9">
        <v>8783</v>
      </c>
      <c r="H9">
        <v>8816</v>
      </c>
      <c r="J9">
        <v>18</v>
      </c>
      <c r="K9">
        <f t="shared" si="7"/>
        <v>-74</v>
      </c>
      <c r="L9">
        <v>64</v>
      </c>
      <c r="T9" t="s">
        <v>18</v>
      </c>
      <c r="U9" s="23">
        <f>SUM(W:W)/267</f>
        <v>77.558052434456926</v>
      </c>
      <c r="W9">
        <f t="shared" si="0"/>
        <v>0</v>
      </c>
      <c r="X9">
        <f t="shared" si="1"/>
        <v>18</v>
      </c>
      <c r="Y9">
        <f t="shared" si="2"/>
        <v>0</v>
      </c>
      <c r="Z9" s="22">
        <f t="shared" si="8"/>
        <v>0</v>
      </c>
      <c r="AA9" s="22">
        <f t="shared" si="3"/>
        <v>0</v>
      </c>
      <c r="AB9">
        <f t="shared" si="4"/>
        <v>0</v>
      </c>
      <c r="AC9" s="22">
        <f t="shared" si="5"/>
        <v>0</v>
      </c>
      <c r="AD9" s="22">
        <f t="shared" si="6"/>
        <v>0</v>
      </c>
    </row>
    <row r="10" spans="3:30" x14ac:dyDescent="0.25">
      <c r="D10" s="1">
        <v>0.66666666666666663</v>
      </c>
      <c r="E10">
        <v>8817</v>
      </c>
      <c r="F10">
        <v>8877</v>
      </c>
      <c r="G10">
        <v>8809</v>
      </c>
      <c r="H10">
        <v>8863</v>
      </c>
      <c r="J10">
        <v>46</v>
      </c>
      <c r="K10">
        <f t="shared" si="7"/>
        <v>-28</v>
      </c>
      <c r="L10">
        <v>68</v>
      </c>
      <c r="T10" t="s">
        <v>19</v>
      </c>
      <c r="U10">
        <v>140.69999999999999</v>
      </c>
      <c r="W10">
        <f t="shared" si="0"/>
        <v>0</v>
      </c>
      <c r="X10">
        <f t="shared" si="1"/>
        <v>46</v>
      </c>
      <c r="Y10">
        <f t="shared" si="2"/>
        <v>0</v>
      </c>
      <c r="Z10" s="22">
        <f t="shared" si="8"/>
        <v>0</v>
      </c>
      <c r="AA10" s="22">
        <f t="shared" si="3"/>
        <v>0</v>
      </c>
      <c r="AB10">
        <f t="shared" si="4"/>
        <v>0</v>
      </c>
      <c r="AC10" s="22">
        <f t="shared" si="5"/>
        <v>0</v>
      </c>
      <c r="AD10" s="22">
        <f t="shared" si="6"/>
        <v>0</v>
      </c>
    </row>
    <row r="11" spans="3:30" x14ac:dyDescent="0.25">
      <c r="D11" s="1">
        <v>0.70833333333333337</v>
      </c>
      <c r="E11">
        <v>8858</v>
      </c>
      <c r="F11">
        <v>8878</v>
      </c>
      <c r="G11">
        <v>8776</v>
      </c>
      <c r="H11">
        <v>8791</v>
      </c>
      <c r="J11">
        <v>-67</v>
      </c>
      <c r="K11">
        <f t="shared" si="7"/>
        <v>-95</v>
      </c>
      <c r="L11">
        <v>102</v>
      </c>
      <c r="T11" t="s">
        <v>16</v>
      </c>
      <c r="U11">
        <v>16.2</v>
      </c>
      <c r="W11">
        <f t="shared" si="0"/>
        <v>0</v>
      </c>
      <c r="X11">
        <f t="shared" si="1"/>
        <v>67</v>
      </c>
      <c r="Y11">
        <f t="shared" si="2"/>
        <v>0</v>
      </c>
      <c r="Z11" s="22">
        <f t="shared" si="8"/>
        <v>0</v>
      </c>
      <c r="AA11" s="22">
        <f t="shared" si="3"/>
        <v>0</v>
      </c>
      <c r="AB11">
        <f t="shared" si="4"/>
        <v>0</v>
      </c>
      <c r="AC11" s="22">
        <f t="shared" si="5"/>
        <v>0</v>
      </c>
      <c r="AD11" s="22">
        <f t="shared" si="6"/>
        <v>0</v>
      </c>
    </row>
    <row r="12" spans="3:30" x14ac:dyDescent="0.25">
      <c r="D12" s="2">
        <v>0.75</v>
      </c>
      <c r="E12">
        <v>8792</v>
      </c>
      <c r="F12">
        <v>8825</v>
      </c>
      <c r="G12">
        <v>8747</v>
      </c>
      <c r="H12">
        <v>8780</v>
      </c>
      <c r="J12">
        <v>-12</v>
      </c>
      <c r="K12">
        <f t="shared" si="7"/>
        <v>-107</v>
      </c>
      <c r="L12">
        <v>78</v>
      </c>
      <c r="T12" t="s">
        <v>17</v>
      </c>
      <c r="U12">
        <v>32.799999999999997</v>
      </c>
      <c r="W12">
        <f t="shared" si="0"/>
        <v>0</v>
      </c>
      <c r="X12">
        <f t="shared" si="1"/>
        <v>12</v>
      </c>
      <c r="Y12">
        <f t="shared" si="2"/>
        <v>0</v>
      </c>
      <c r="Z12" s="22">
        <f t="shared" si="8"/>
        <v>0</v>
      </c>
      <c r="AA12" s="22">
        <f t="shared" si="3"/>
        <v>0</v>
      </c>
      <c r="AB12">
        <f t="shared" si="4"/>
        <v>0</v>
      </c>
      <c r="AC12" s="22">
        <f t="shared" si="5"/>
        <v>0</v>
      </c>
      <c r="AD12" s="22">
        <f t="shared" si="6"/>
        <v>0</v>
      </c>
    </row>
    <row r="13" spans="3:30" x14ac:dyDescent="0.25">
      <c r="D13" s="1">
        <v>0.79166666666666663</v>
      </c>
      <c r="E13">
        <v>8778</v>
      </c>
      <c r="F13">
        <v>8815</v>
      </c>
      <c r="G13">
        <v>8763</v>
      </c>
      <c r="H13">
        <v>8814</v>
      </c>
      <c r="J13">
        <v>36</v>
      </c>
      <c r="K13">
        <f t="shared" si="7"/>
        <v>-71</v>
      </c>
      <c r="L13">
        <v>52</v>
      </c>
      <c r="T13" t="s">
        <v>23</v>
      </c>
      <c r="U13" s="24">
        <f>SUM(Z:Z)/267</f>
        <v>0.41274606201819242</v>
      </c>
      <c r="W13">
        <f t="shared" si="0"/>
        <v>0</v>
      </c>
      <c r="X13">
        <f t="shared" si="1"/>
        <v>36</v>
      </c>
      <c r="Y13">
        <f t="shared" si="2"/>
        <v>0</v>
      </c>
      <c r="Z13" s="22">
        <f t="shared" si="8"/>
        <v>0</v>
      </c>
      <c r="AA13" s="22">
        <f t="shared" si="3"/>
        <v>0</v>
      </c>
      <c r="AB13">
        <f t="shared" si="4"/>
        <v>0</v>
      </c>
      <c r="AC13" s="22">
        <f t="shared" si="5"/>
        <v>0</v>
      </c>
      <c r="AD13" s="22">
        <f t="shared" si="6"/>
        <v>0</v>
      </c>
    </row>
    <row r="14" spans="3:30" x14ac:dyDescent="0.25">
      <c r="D14" s="1">
        <v>0.83333333333333337</v>
      </c>
      <c r="E14">
        <v>8814</v>
      </c>
      <c r="F14">
        <v>8827</v>
      </c>
      <c r="G14">
        <v>8778</v>
      </c>
      <c r="H14">
        <v>8786</v>
      </c>
      <c r="J14">
        <v>-28</v>
      </c>
      <c r="K14">
        <f t="shared" si="7"/>
        <v>-99</v>
      </c>
      <c r="L14">
        <v>49</v>
      </c>
      <c r="T14" t="s">
        <v>24</v>
      </c>
      <c r="U14" s="24">
        <f ca="1">SUM(AA:AA)/267</f>
        <v>0.41336680618106697</v>
      </c>
      <c r="W14">
        <f t="shared" si="0"/>
        <v>0</v>
      </c>
      <c r="X14">
        <f t="shared" si="1"/>
        <v>28</v>
      </c>
      <c r="Y14">
        <f t="shared" si="2"/>
        <v>0</v>
      </c>
      <c r="Z14" s="22">
        <f t="shared" si="8"/>
        <v>0</v>
      </c>
      <c r="AA14" s="22">
        <f t="shared" si="3"/>
        <v>0</v>
      </c>
      <c r="AB14">
        <f t="shared" si="4"/>
        <v>0</v>
      </c>
      <c r="AC14" s="22">
        <f t="shared" si="5"/>
        <v>0</v>
      </c>
      <c r="AD14" s="22">
        <f t="shared" si="6"/>
        <v>0</v>
      </c>
    </row>
    <row r="15" spans="3:30" x14ac:dyDescent="0.25">
      <c r="D15" s="1">
        <v>0.875</v>
      </c>
      <c r="E15">
        <v>8786</v>
      </c>
      <c r="F15">
        <v>8857</v>
      </c>
      <c r="G15">
        <v>8747</v>
      </c>
      <c r="H15">
        <v>8826</v>
      </c>
      <c r="J15">
        <v>40</v>
      </c>
      <c r="K15">
        <f t="shared" si="7"/>
        <v>-59</v>
      </c>
      <c r="L15">
        <v>110</v>
      </c>
      <c r="T15" t="s">
        <v>27</v>
      </c>
      <c r="U15" s="22">
        <f>SUM(AC:AC)/124</f>
        <v>0.62708822618974258</v>
      </c>
      <c r="W15">
        <f t="shared" si="0"/>
        <v>0</v>
      </c>
      <c r="X15">
        <f t="shared" si="1"/>
        <v>40</v>
      </c>
      <c r="Y15">
        <f t="shared" si="2"/>
        <v>0</v>
      </c>
      <c r="Z15" s="22">
        <f t="shared" si="8"/>
        <v>0</v>
      </c>
      <c r="AA15" s="22">
        <f t="shared" si="3"/>
        <v>0</v>
      </c>
      <c r="AB15">
        <f t="shared" si="4"/>
        <v>0</v>
      </c>
      <c r="AC15" s="22">
        <f t="shared" si="5"/>
        <v>0</v>
      </c>
      <c r="AD15" s="22">
        <f t="shared" si="6"/>
        <v>0</v>
      </c>
    </row>
    <row r="16" spans="3:30" x14ac:dyDescent="0.25">
      <c r="D16" s="2">
        <v>0.91666666666666663</v>
      </c>
      <c r="E16">
        <v>8826</v>
      </c>
      <c r="F16">
        <v>8858</v>
      </c>
      <c r="G16">
        <v>8785</v>
      </c>
      <c r="H16">
        <v>8843</v>
      </c>
      <c r="J16">
        <v>17</v>
      </c>
      <c r="K16">
        <f t="shared" si="7"/>
        <v>-42</v>
      </c>
      <c r="L16">
        <v>73</v>
      </c>
      <c r="T16" t="s">
        <v>30</v>
      </c>
      <c r="U16" s="22">
        <f ca="1">SUM(AD:AD)/(U6-U7)</f>
        <v>0.54484143923092287</v>
      </c>
      <c r="W16">
        <f t="shared" si="0"/>
        <v>0</v>
      </c>
      <c r="X16">
        <f t="shared" si="1"/>
        <v>17</v>
      </c>
      <c r="Y16">
        <f t="shared" si="2"/>
        <v>0</v>
      </c>
      <c r="Z16" s="22">
        <f t="shared" si="8"/>
        <v>0</v>
      </c>
      <c r="AA16" s="22">
        <f t="shared" si="3"/>
        <v>0</v>
      </c>
      <c r="AB16">
        <f t="shared" si="4"/>
        <v>0</v>
      </c>
      <c r="AC16" s="22">
        <f t="shared" si="5"/>
        <v>0</v>
      </c>
      <c r="AD16" s="22">
        <f t="shared" si="6"/>
        <v>0</v>
      </c>
    </row>
    <row r="17" spans="3:30" hidden="1" x14ac:dyDescent="0.25">
      <c r="D17" s="1">
        <v>0.95833333333333337</v>
      </c>
      <c r="E17">
        <v>8844</v>
      </c>
      <c r="F17">
        <v>8855</v>
      </c>
      <c r="G17">
        <v>8833</v>
      </c>
      <c r="H17">
        <v>8850</v>
      </c>
      <c r="T17" t="s">
        <v>48</v>
      </c>
      <c r="Z17"/>
      <c r="AA17"/>
      <c r="AC17"/>
      <c r="AD17"/>
    </row>
    <row r="18" spans="3:30" hidden="1" x14ac:dyDescent="0.25">
      <c r="D18" s="1">
        <v>0</v>
      </c>
      <c r="E18">
        <v>8850</v>
      </c>
      <c r="F18">
        <v>8853</v>
      </c>
      <c r="G18">
        <v>8850</v>
      </c>
      <c r="H18">
        <v>8853</v>
      </c>
      <c r="T18" t="s">
        <v>46</v>
      </c>
      <c r="Z18"/>
      <c r="AA18"/>
      <c r="AC18"/>
      <c r="AD18"/>
    </row>
    <row r="19" spans="3:30" hidden="1" x14ac:dyDescent="0.25">
      <c r="D19" s="1">
        <v>4.1666666666666664E-2</v>
      </c>
      <c r="E19">
        <v>8862</v>
      </c>
      <c r="F19">
        <v>8886</v>
      </c>
      <c r="G19">
        <v>8861</v>
      </c>
      <c r="H19">
        <v>8881</v>
      </c>
      <c r="T19" t="s">
        <v>48</v>
      </c>
      <c r="Z19"/>
      <c r="AA19"/>
      <c r="AC19"/>
      <c r="AD19"/>
    </row>
    <row r="20" spans="3:30" hidden="1" x14ac:dyDescent="0.25">
      <c r="D20" s="1">
        <v>8.3333333333333329E-2</v>
      </c>
      <c r="E20">
        <v>8881</v>
      </c>
      <c r="F20">
        <v>8893</v>
      </c>
      <c r="G20">
        <v>8857</v>
      </c>
      <c r="H20">
        <v>8877</v>
      </c>
      <c r="Z20"/>
      <c r="AA20"/>
      <c r="AC20"/>
      <c r="AD20"/>
    </row>
    <row r="21" spans="3:30" hidden="1" x14ac:dyDescent="0.25">
      <c r="D21" s="1">
        <v>0.125</v>
      </c>
      <c r="E21">
        <v>8877</v>
      </c>
      <c r="F21">
        <v>8901</v>
      </c>
      <c r="G21">
        <v>8866</v>
      </c>
      <c r="H21">
        <v>8897</v>
      </c>
      <c r="Z21"/>
      <c r="AA21"/>
      <c r="AC21"/>
      <c r="AD21"/>
    </row>
    <row r="22" spans="3:30" hidden="1" x14ac:dyDescent="0.25">
      <c r="D22" s="1">
        <v>0.16666666666666666</v>
      </c>
      <c r="E22">
        <v>8897</v>
      </c>
      <c r="F22">
        <v>8898</v>
      </c>
      <c r="G22">
        <v>8836</v>
      </c>
      <c r="H22">
        <v>8842</v>
      </c>
      <c r="Z22"/>
      <c r="AA22"/>
      <c r="AC22"/>
      <c r="AD22"/>
    </row>
    <row r="23" spans="3:30" hidden="1" x14ac:dyDescent="0.25">
      <c r="D23" s="1">
        <v>0.20833333333333334</v>
      </c>
      <c r="E23">
        <v>8842</v>
      </c>
      <c r="F23">
        <v>8912</v>
      </c>
      <c r="G23">
        <v>8838</v>
      </c>
      <c r="H23">
        <v>8909</v>
      </c>
      <c r="Z23"/>
      <c r="AA23"/>
      <c r="AC23"/>
      <c r="AD23"/>
    </row>
    <row r="24" spans="3:30" hidden="1" x14ac:dyDescent="0.25">
      <c r="D24" s="1">
        <v>0.25</v>
      </c>
      <c r="E24">
        <v>8909</v>
      </c>
      <c r="F24">
        <v>8912</v>
      </c>
      <c r="G24">
        <v>8860</v>
      </c>
      <c r="H24">
        <v>8892</v>
      </c>
      <c r="Z24"/>
      <c r="AA24"/>
      <c r="AC24"/>
      <c r="AD24"/>
    </row>
    <row r="25" spans="3:30" hidden="1" x14ac:dyDescent="0.25">
      <c r="D25" s="1">
        <v>0.29166666666666669</v>
      </c>
      <c r="E25">
        <v>8892</v>
      </c>
      <c r="F25">
        <v>8903</v>
      </c>
      <c r="G25">
        <v>8847</v>
      </c>
      <c r="H25">
        <v>8861</v>
      </c>
      <c r="Z25"/>
      <c r="AA25"/>
      <c r="AC25"/>
      <c r="AD25"/>
    </row>
    <row r="26" spans="3:30" x14ac:dyDescent="0.25">
      <c r="D26" s="2">
        <v>0.33333333333333331</v>
      </c>
      <c r="E26">
        <v>8864</v>
      </c>
      <c r="F26">
        <v>8870</v>
      </c>
      <c r="G26">
        <v>8834</v>
      </c>
      <c r="H26">
        <v>8834</v>
      </c>
      <c r="J26">
        <v>-30</v>
      </c>
      <c r="K26">
        <v>0</v>
      </c>
      <c r="L26">
        <v>36</v>
      </c>
      <c r="M26">
        <v>128</v>
      </c>
      <c r="R26">
        <f>MAX(F26:F41)</f>
        <v>9055</v>
      </c>
      <c r="T26" t="s">
        <v>44</v>
      </c>
      <c r="U26" s="23">
        <f>_xlfn.STDEV.P(X:X)</f>
        <v>18.168847386811223</v>
      </c>
      <c r="W26">
        <f t="shared" ref="W26:W40" si="9">ABS(M26)</f>
        <v>128</v>
      </c>
      <c r="X26">
        <f t="shared" ref="X26:X40" si="10">ABS(J26)</f>
        <v>30</v>
      </c>
      <c r="Y26">
        <f t="shared" ref="Y26:Y40" si="11">IF(R26&lt;1000,ABS(R26),0)</f>
        <v>0</v>
      </c>
      <c r="Z26" s="22">
        <f t="shared" ref="Z26:Z40" si="12">IF(N26=1,0,ABS(N26))</f>
        <v>0</v>
      </c>
      <c r="AA26" s="22">
        <f t="shared" ref="AA26:AA40" si="13">ABS(O26)</f>
        <v>0</v>
      </c>
      <c r="AB26">
        <f t="shared" ref="AB26:AB40" si="14">IF(N26=1,1,0)</f>
        <v>0</v>
      </c>
      <c r="AC26" s="22">
        <f t="shared" ref="AC26:AC40" si="15">IF(N26=1,ABS(N27),0)</f>
        <v>0</v>
      </c>
      <c r="AD26" s="22">
        <f t="shared" ref="AD26:AD40" si="16">IF(N26=1,0,ABS(O27))</f>
        <v>0.18018018018018017</v>
      </c>
    </row>
    <row r="27" spans="3:30" x14ac:dyDescent="0.25">
      <c r="D27" s="2">
        <v>0.375</v>
      </c>
      <c r="E27">
        <v>8834</v>
      </c>
      <c r="F27">
        <v>8853</v>
      </c>
      <c r="G27">
        <v>8811</v>
      </c>
      <c r="H27">
        <v>8847</v>
      </c>
      <c r="J27">
        <v>13</v>
      </c>
      <c r="K27">
        <f>K26+J27</f>
        <v>13</v>
      </c>
      <c r="L27">
        <v>42</v>
      </c>
      <c r="N27">
        <v>0</v>
      </c>
      <c r="O27">
        <f>40/R3</f>
        <v>0.18018018018018017</v>
      </c>
      <c r="R27">
        <f>MIN(G26:G40)</f>
        <v>8811</v>
      </c>
      <c r="T27" t="s">
        <v>45</v>
      </c>
      <c r="U27" s="23">
        <f>_xlfn.STDEV.P(L:L)</f>
        <v>22.612470505809874</v>
      </c>
      <c r="W27">
        <f t="shared" si="9"/>
        <v>0</v>
      </c>
      <c r="X27">
        <f t="shared" si="10"/>
        <v>13</v>
      </c>
      <c r="Y27">
        <f t="shared" si="11"/>
        <v>0</v>
      </c>
      <c r="Z27" s="22">
        <f t="shared" si="12"/>
        <v>0</v>
      </c>
      <c r="AA27" s="22">
        <f t="shared" si="13"/>
        <v>0.18018018018018017</v>
      </c>
      <c r="AB27">
        <f t="shared" si="14"/>
        <v>0</v>
      </c>
      <c r="AC27" s="22">
        <f t="shared" si="15"/>
        <v>0</v>
      </c>
      <c r="AD27" s="22">
        <f t="shared" si="16"/>
        <v>0</v>
      </c>
    </row>
    <row r="28" spans="3:30" x14ac:dyDescent="0.25">
      <c r="D28" s="1">
        <v>0.41666666666666669</v>
      </c>
      <c r="E28">
        <v>8847</v>
      </c>
      <c r="F28">
        <v>8885</v>
      </c>
      <c r="G28">
        <v>8813</v>
      </c>
      <c r="H28">
        <v>8862</v>
      </c>
      <c r="J28">
        <v>15</v>
      </c>
      <c r="K28">
        <f t="shared" ref="K28:K40" si="17">K27+J28</f>
        <v>28</v>
      </c>
      <c r="L28">
        <v>72</v>
      </c>
      <c r="R28">
        <f>R26-R27</f>
        <v>244</v>
      </c>
      <c r="T28" t="s">
        <v>46</v>
      </c>
      <c r="U28" s="23">
        <f>_xlfn.STDEV.P(W:W)</f>
        <v>32.523757259999378</v>
      </c>
      <c r="W28">
        <f t="shared" si="9"/>
        <v>0</v>
      </c>
      <c r="X28">
        <f t="shared" si="10"/>
        <v>15</v>
      </c>
      <c r="Y28">
        <f t="shared" si="11"/>
        <v>244</v>
      </c>
      <c r="Z28" s="22">
        <f t="shared" si="12"/>
        <v>0</v>
      </c>
      <c r="AA28" s="22">
        <f t="shared" si="13"/>
        <v>0</v>
      </c>
      <c r="AB28">
        <f t="shared" si="14"/>
        <v>0</v>
      </c>
      <c r="AC28" s="22">
        <f t="shared" si="15"/>
        <v>0</v>
      </c>
      <c r="AD28" s="22">
        <f t="shared" si="16"/>
        <v>0</v>
      </c>
    </row>
    <row r="29" spans="3:30" x14ac:dyDescent="0.25">
      <c r="D29" s="1">
        <v>0.45833333333333331</v>
      </c>
      <c r="E29">
        <v>8862</v>
      </c>
      <c r="F29">
        <v>8890</v>
      </c>
      <c r="G29">
        <v>8836</v>
      </c>
      <c r="H29">
        <v>8882</v>
      </c>
      <c r="J29">
        <v>20</v>
      </c>
      <c r="K29">
        <f t="shared" si="17"/>
        <v>48</v>
      </c>
      <c r="L29">
        <v>54</v>
      </c>
      <c r="T29" t="s">
        <v>48</v>
      </c>
      <c r="U29" s="23">
        <f>_xlfn.STDEV.P(Y:Y)</f>
        <v>47.316791834595939</v>
      </c>
      <c r="W29">
        <f t="shared" si="9"/>
        <v>0</v>
      </c>
      <c r="X29">
        <f t="shared" si="10"/>
        <v>20</v>
      </c>
      <c r="Y29">
        <f t="shared" si="11"/>
        <v>0</v>
      </c>
      <c r="Z29" s="22">
        <f t="shared" si="12"/>
        <v>0</v>
      </c>
      <c r="AA29" s="22">
        <f t="shared" si="13"/>
        <v>0</v>
      </c>
      <c r="AB29">
        <f t="shared" si="14"/>
        <v>0</v>
      </c>
      <c r="AC29" s="22">
        <f t="shared" si="15"/>
        <v>0</v>
      </c>
      <c r="AD29" s="22">
        <f t="shared" si="16"/>
        <v>0</v>
      </c>
    </row>
    <row r="30" spans="3:30" x14ac:dyDescent="0.25">
      <c r="D30" s="1">
        <v>0.5</v>
      </c>
      <c r="E30">
        <v>8881</v>
      </c>
      <c r="F30">
        <v>8913</v>
      </c>
      <c r="G30">
        <v>8850</v>
      </c>
      <c r="H30">
        <v>8859</v>
      </c>
      <c r="J30">
        <v>-22</v>
      </c>
      <c r="K30">
        <f t="shared" si="17"/>
        <v>26</v>
      </c>
      <c r="L30">
        <v>63</v>
      </c>
      <c r="W30">
        <f t="shared" si="9"/>
        <v>0</v>
      </c>
      <c r="X30">
        <f t="shared" si="10"/>
        <v>22</v>
      </c>
      <c r="Y30">
        <f t="shared" si="11"/>
        <v>0</v>
      </c>
      <c r="Z30" s="22">
        <f t="shared" si="12"/>
        <v>0</v>
      </c>
      <c r="AA30" s="22">
        <f t="shared" si="13"/>
        <v>0</v>
      </c>
      <c r="AB30">
        <f t="shared" si="14"/>
        <v>0</v>
      </c>
      <c r="AC30" s="22">
        <f t="shared" si="15"/>
        <v>0</v>
      </c>
      <c r="AD30" s="22">
        <f t="shared" si="16"/>
        <v>0</v>
      </c>
    </row>
    <row r="31" spans="3:30" x14ac:dyDescent="0.25">
      <c r="C31">
        <v>1</v>
      </c>
      <c r="D31" s="1">
        <v>0.54166666666666663</v>
      </c>
      <c r="E31">
        <v>8858</v>
      </c>
      <c r="F31">
        <v>8916</v>
      </c>
      <c r="G31">
        <v>8854</v>
      </c>
      <c r="H31">
        <v>8902</v>
      </c>
      <c r="J31">
        <v>44</v>
      </c>
      <c r="K31">
        <f t="shared" si="17"/>
        <v>70</v>
      </c>
      <c r="L31">
        <v>62</v>
      </c>
      <c r="W31">
        <f t="shared" si="9"/>
        <v>0</v>
      </c>
      <c r="X31">
        <f t="shared" si="10"/>
        <v>44</v>
      </c>
      <c r="Y31">
        <f t="shared" si="11"/>
        <v>0</v>
      </c>
      <c r="Z31" s="22">
        <f t="shared" si="12"/>
        <v>0</v>
      </c>
      <c r="AA31" s="22">
        <f t="shared" si="13"/>
        <v>0</v>
      </c>
      <c r="AB31">
        <f t="shared" si="14"/>
        <v>0</v>
      </c>
      <c r="AC31" s="22">
        <f t="shared" si="15"/>
        <v>0</v>
      </c>
      <c r="AD31" s="22">
        <f t="shared" si="16"/>
        <v>0</v>
      </c>
    </row>
    <row r="32" spans="3:30" x14ac:dyDescent="0.25">
      <c r="D32" s="1">
        <v>0.58333333333333337</v>
      </c>
      <c r="E32">
        <v>8903</v>
      </c>
      <c r="F32">
        <v>8908</v>
      </c>
      <c r="G32">
        <v>8880</v>
      </c>
      <c r="H32">
        <v>8882</v>
      </c>
      <c r="J32">
        <v>-21</v>
      </c>
      <c r="K32">
        <f t="shared" si="17"/>
        <v>49</v>
      </c>
      <c r="L32">
        <v>28</v>
      </c>
      <c r="W32">
        <f t="shared" si="9"/>
        <v>0</v>
      </c>
      <c r="X32">
        <f t="shared" si="10"/>
        <v>21</v>
      </c>
      <c r="Y32">
        <f t="shared" si="11"/>
        <v>0</v>
      </c>
      <c r="Z32" s="22">
        <f t="shared" si="12"/>
        <v>0</v>
      </c>
      <c r="AA32" s="22">
        <f t="shared" si="13"/>
        <v>0</v>
      </c>
      <c r="AB32">
        <f t="shared" si="14"/>
        <v>0</v>
      </c>
      <c r="AC32" s="22">
        <f t="shared" si="15"/>
        <v>0</v>
      </c>
      <c r="AD32" s="22">
        <f t="shared" si="16"/>
        <v>0</v>
      </c>
    </row>
    <row r="33" spans="4:30" x14ac:dyDescent="0.25">
      <c r="D33" s="1">
        <v>0.625</v>
      </c>
      <c r="E33">
        <v>8882</v>
      </c>
      <c r="F33">
        <v>8963</v>
      </c>
      <c r="G33">
        <v>8859</v>
      </c>
      <c r="H33">
        <v>8927</v>
      </c>
      <c r="J33">
        <v>45</v>
      </c>
      <c r="K33">
        <f t="shared" si="17"/>
        <v>94</v>
      </c>
      <c r="L33">
        <v>104</v>
      </c>
      <c r="W33">
        <f t="shared" si="9"/>
        <v>0</v>
      </c>
      <c r="X33">
        <f t="shared" si="10"/>
        <v>45</v>
      </c>
      <c r="Y33">
        <f t="shared" si="11"/>
        <v>0</v>
      </c>
      <c r="Z33" s="22">
        <f t="shared" si="12"/>
        <v>0</v>
      </c>
      <c r="AA33" s="22">
        <f t="shared" si="13"/>
        <v>0</v>
      </c>
      <c r="AB33">
        <f t="shared" si="14"/>
        <v>0</v>
      </c>
      <c r="AC33" s="22">
        <f t="shared" si="15"/>
        <v>0</v>
      </c>
      <c r="AD33" s="22">
        <f t="shared" si="16"/>
        <v>0</v>
      </c>
    </row>
    <row r="34" spans="4:30" x14ac:dyDescent="0.25">
      <c r="D34" s="1">
        <v>0.66666666666666663</v>
      </c>
      <c r="E34">
        <v>8927</v>
      </c>
      <c r="F34">
        <v>8950</v>
      </c>
      <c r="G34">
        <v>8876</v>
      </c>
      <c r="H34">
        <v>8882</v>
      </c>
      <c r="J34">
        <v>-45</v>
      </c>
      <c r="K34">
        <f t="shared" si="17"/>
        <v>49</v>
      </c>
      <c r="L34">
        <v>74</v>
      </c>
      <c r="W34">
        <f t="shared" si="9"/>
        <v>0</v>
      </c>
      <c r="X34">
        <f t="shared" si="10"/>
        <v>45</v>
      </c>
      <c r="Y34">
        <f t="shared" si="11"/>
        <v>0</v>
      </c>
      <c r="Z34" s="22">
        <f t="shared" si="12"/>
        <v>0</v>
      </c>
      <c r="AA34" s="22">
        <f t="shared" si="13"/>
        <v>0</v>
      </c>
      <c r="AB34">
        <f t="shared" si="14"/>
        <v>0</v>
      </c>
      <c r="AC34" s="22">
        <f t="shared" si="15"/>
        <v>0</v>
      </c>
      <c r="AD34" s="22">
        <f t="shared" si="16"/>
        <v>0</v>
      </c>
    </row>
    <row r="35" spans="4:30" x14ac:dyDescent="0.25">
      <c r="D35" s="1">
        <v>0.70833333333333337</v>
      </c>
      <c r="E35">
        <v>8881</v>
      </c>
      <c r="F35">
        <v>8933</v>
      </c>
      <c r="G35">
        <v>8861</v>
      </c>
      <c r="H35">
        <v>8881</v>
      </c>
      <c r="J35">
        <v>0</v>
      </c>
      <c r="K35">
        <f t="shared" si="17"/>
        <v>49</v>
      </c>
      <c r="L35">
        <v>72</v>
      </c>
      <c r="W35">
        <f t="shared" si="9"/>
        <v>0</v>
      </c>
      <c r="X35">
        <f t="shared" si="10"/>
        <v>0</v>
      </c>
      <c r="Y35">
        <f t="shared" si="11"/>
        <v>0</v>
      </c>
      <c r="Z35" s="22">
        <f t="shared" si="12"/>
        <v>0</v>
      </c>
      <c r="AA35" s="22">
        <f t="shared" si="13"/>
        <v>0</v>
      </c>
      <c r="AB35">
        <f t="shared" si="14"/>
        <v>0</v>
      </c>
      <c r="AC35" s="22">
        <f t="shared" si="15"/>
        <v>0</v>
      </c>
      <c r="AD35" s="22">
        <f t="shared" si="16"/>
        <v>0</v>
      </c>
    </row>
    <row r="36" spans="4:30" x14ac:dyDescent="0.25">
      <c r="D36" s="1">
        <v>0.75</v>
      </c>
      <c r="E36">
        <v>8881</v>
      </c>
      <c r="F36">
        <v>8969</v>
      </c>
      <c r="G36">
        <v>8878</v>
      </c>
      <c r="H36">
        <v>8934</v>
      </c>
      <c r="J36">
        <v>53</v>
      </c>
      <c r="K36">
        <f t="shared" si="17"/>
        <v>102</v>
      </c>
      <c r="L36">
        <v>91</v>
      </c>
      <c r="W36">
        <f t="shared" si="9"/>
        <v>0</v>
      </c>
      <c r="X36">
        <f t="shared" si="10"/>
        <v>53</v>
      </c>
      <c r="Y36">
        <f t="shared" si="11"/>
        <v>0</v>
      </c>
      <c r="Z36" s="22">
        <f t="shared" si="12"/>
        <v>0</v>
      </c>
      <c r="AA36" s="22">
        <f t="shared" si="13"/>
        <v>0</v>
      </c>
      <c r="AB36">
        <f t="shared" si="14"/>
        <v>0</v>
      </c>
      <c r="AC36" s="22">
        <f t="shared" si="15"/>
        <v>0</v>
      </c>
      <c r="AD36" s="22">
        <f t="shared" si="16"/>
        <v>0</v>
      </c>
    </row>
    <row r="37" spans="4:30" x14ac:dyDescent="0.25">
      <c r="D37" s="1">
        <v>0.79166666666666663</v>
      </c>
      <c r="E37">
        <v>8934</v>
      </c>
      <c r="F37">
        <v>8952</v>
      </c>
      <c r="G37">
        <v>8931</v>
      </c>
      <c r="H37">
        <v>8941</v>
      </c>
      <c r="J37">
        <v>7</v>
      </c>
      <c r="K37">
        <f t="shared" si="17"/>
        <v>109</v>
      </c>
      <c r="L37">
        <v>21</v>
      </c>
      <c r="W37">
        <f t="shared" si="9"/>
        <v>0</v>
      </c>
      <c r="X37">
        <f t="shared" si="10"/>
        <v>7</v>
      </c>
      <c r="Y37">
        <f t="shared" si="11"/>
        <v>0</v>
      </c>
      <c r="Z37" s="22">
        <f t="shared" si="12"/>
        <v>0</v>
      </c>
      <c r="AA37" s="22">
        <f t="shared" si="13"/>
        <v>0</v>
      </c>
      <c r="AB37">
        <f t="shared" si="14"/>
        <v>0</v>
      </c>
      <c r="AC37" s="22">
        <f t="shared" si="15"/>
        <v>0</v>
      </c>
      <c r="AD37" s="22">
        <f t="shared" si="16"/>
        <v>0</v>
      </c>
    </row>
    <row r="38" spans="4:30" x14ac:dyDescent="0.25">
      <c r="D38" s="1">
        <v>0.83333333333333337</v>
      </c>
      <c r="E38">
        <v>8940</v>
      </c>
      <c r="F38">
        <v>8950</v>
      </c>
      <c r="G38">
        <v>8925</v>
      </c>
      <c r="H38">
        <v>8941</v>
      </c>
      <c r="J38">
        <v>1</v>
      </c>
      <c r="K38">
        <f t="shared" si="17"/>
        <v>110</v>
      </c>
      <c r="L38">
        <v>25</v>
      </c>
      <c r="W38">
        <f t="shared" si="9"/>
        <v>0</v>
      </c>
      <c r="X38">
        <f t="shared" si="10"/>
        <v>1</v>
      </c>
      <c r="Y38">
        <f t="shared" si="11"/>
        <v>0</v>
      </c>
      <c r="Z38" s="22">
        <f t="shared" si="12"/>
        <v>0</v>
      </c>
      <c r="AA38" s="22">
        <f t="shared" si="13"/>
        <v>0</v>
      </c>
      <c r="AB38">
        <f t="shared" si="14"/>
        <v>0</v>
      </c>
      <c r="AC38" s="22">
        <f t="shared" si="15"/>
        <v>0</v>
      </c>
      <c r="AD38" s="22">
        <f t="shared" si="16"/>
        <v>0</v>
      </c>
    </row>
    <row r="39" spans="4:30" x14ac:dyDescent="0.25">
      <c r="D39" s="1">
        <v>0.875</v>
      </c>
      <c r="E39">
        <v>8941</v>
      </c>
      <c r="F39">
        <v>8970</v>
      </c>
      <c r="G39">
        <v>8938</v>
      </c>
      <c r="H39">
        <v>8964</v>
      </c>
      <c r="J39">
        <v>23</v>
      </c>
      <c r="K39">
        <f t="shared" si="17"/>
        <v>133</v>
      </c>
      <c r="L39">
        <v>32</v>
      </c>
      <c r="W39">
        <f t="shared" si="9"/>
        <v>0</v>
      </c>
      <c r="X39">
        <f t="shared" si="10"/>
        <v>23</v>
      </c>
      <c r="Y39">
        <f t="shared" si="11"/>
        <v>0</v>
      </c>
      <c r="Z39" s="22">
        <f t="shared" si="12"/>
        <v>0</v>
      </c>
      <c r="AA39" s="22">
        <f t="shared" si="13"/>
        <v>0</v>
      </c>
      <c r="AB39">
        <f t="shared" si="14"/>
        <v>0</v>
      </c>
      <c r="AC39" s="22">
        <f t="shared" si="15"/>
        <v>0</v>
      </c>
      <c r="AD39" s="22">
        <f t="shared" si="16"/>
        <v>0</v>
      </c>
    </row>
    <row r="40" spans="4:30" x14ac:dyDescent="0.25">
      <c r="D40" s="2">
        <v>0.91666666666666663</v>
      </c>
      <c r="E40">
        <v>8963</v>
      </c>
      <c r="F40">
        <v>8994</v>
      </c>
      <c r="G40">
        <v>8947</v>
      </c>
      <c r="H40">
        <v>8992</v>
      </c>
      <c r="J40">
        <v>29</v>
      </c>
      <c r="K40">
        <f t="shared" si="17"/>
        <v>162</v>
      </c>
      <c r="L40">
        <v>47</v>
      </c>
      <c r="W40">
        <f t="shared" si="9"/>
        <v>0</v>
      </c>
      <c r="X40">
        <f t="shared" si="10"/>
        <v>29</v>
      </c>
      <c r="Y40">
        <f t="shared" si="11"/>
        <v>0</v>
      </c>
      <c r="Z40" s="22">
        <f t="shared" si="12"/>
        <v>0</v>
      </c>
      <c r="AA40" s="22">
        <f t="shared" si="13"/>
        <v>0</v>
      </c>
      <c r="AB40">
        <f t="shared" si="14"/>
        <v>0</v>
      </c>
      <c r="AC40" s="22">
        <f t="shared" si="15"/>
        <v>0</v>
      </c>
      <c r="AD40" s="22">
        <f t="shared" si="16"/>
        <v>0</v>
      </c>
    </row>
    <row r="41" spans="4:30" hidden="1" x14ac:dyDescent="0.25">
      <c r="D41" s="1">
        <v>4.1666666666666664E-2</v>
      </c>
      <c r="E41">
        <v>9030</v>
      </c>
      <c r="F41">
        <v>9055</v>
      </c>
      <c r="G41">
        <v>9019</v>
      </c>
      <c r="H41">
        <v>9044</v>
      </c>
      <c r="Z41"/>
      <c r="AA41"/>
      <c r="AC41"/>
      <c r="AD41"/>
    </row>
    <row r="42" spans="4:30" hidden="1" x14ac:dyDescent="0.25">
      <c r="D42" s="1">
        <v>8.3333333333333329E-2</v>
      </c>
      <c r="E42">
        <v>9045</v>
      </c>
      <c r="F42">
        <v>9053</v>
      </c>
      <c r="G42">
        <v>9028</v>
      </c>
      <c r="H42">
        <v>9029</v>
      </c>
      <c r="Z42"/>
      <c r="AA42"/>
      <c r="AC42"/>
      <c r="AD42"/>
    </row>
    <row r="43" spans="4:30" hidden="1" x14ac:dyDescent="0.25">
      <c r="D43" s="1">
        <v>0.125</v>
      </c>
      <c r="E43">
        <v>9029</v>
      </c>
      <c r="F43">
        <v>9074</v>
      </c>
      <c r="G43">
        <v>9028</v>
      </c>
      <c r="H43">
        <v>9070</v>
      </c>
      <c r="Z43"/>
      <c r="AA43"/>
      <c r="AC43"/>
      <c r="AD43"/>
    </row>
    <row r="44" spans="4:30" hidden="1" x14ac:dyDescent="0.25">
      <c r="D44" s="1">
        <v>0.16666666666666666</v>
      </c>
      <c r="E44">
        <v>9070</v>
      </c>
      <c r="F44">
        <v>9071</v>
      </c>
      <c r="G44">
        <v>9052</v>
      </c>
      <c r="H44">
        <v>9061</v>
      </c>
      <c r="Z44"/>
      <c r="AA44"/>
      <c r="AC44"/>
      <c r="AD44"/>
    </row>
    <row r="45" spans="4:30" hidden="1" x14ac:dyDescent="0.25">
      <c r="D45" s="1">
        <v>0.20833333333333334</v>
      </c>
      <c r="E45">
        <v>9062</v>
      </c>
      <c r="F45">
        <v>9083</v>
      </c>
      <c r="G45">
        <v>9062</v>
      </c>
      <c r="H45">
        <v>9079</v>
      </c>
      <c r="Z45"/>
      <c r="AA45"/>
      <c r="AC45"/>
      <c r="AD45"/>
    </row>
    <row r="46" spans="4:30" hidden="1" x14ac:dyDescent="0.25">
      <c r="D46" s="1">
        <v>0.25</v>
      </c>
      <c r="E46">
        <v>9080</v>
      </c>
      <c r="F46">
        <v>9085</v>
      </c>
      <c r="G46">
        <v>9063</v>
      </c>
      <c r="H46">
        <v>9072</v>
      </c>
      <c r="Z46"/>
      <c r="AA46"/>
      <c r="AC46"/>
      <c r="AD46"/>
    </row>
    <row r="47" spans="4:30" hidden="1" x14ac:dyDescent="0.25">
      <c r="D47" s="1">
        <v>0.29166666666666669</v>
      </c>
      <c r="E47">
        <v>9072</v>
      </c>
      <c r="F47">
        <v>9103</v>
      </c>
      <c r="G47">
        <v>9072</v>
      </c>
      <c r="H47">
        <v>9095</v>
      </c>
      <c r="Z47"/>
      <c r="AA47"/>
      <c r="AC47"/>
      <c r="AD47"/>
    </row>
    <row r="48" spans="4:30" x14ac:dyDescent="0.25">
      <c r="D48" s="2">
        <v>0.33333333333333331</v>
      </c>
      <c r="E48">
        <v>9094</v>
      </c>
      <c r="F48">
        <v>9102</v>
      </c>
      <c r="G48">
        <v>9071</v>
      </c>
      <c r="H48">
        <v>9102</v>
      </c>
      <c r="J48">
        <v>8</v>
      </c>
      <c r="K48">
        <v>0</v>
      </c>
      <c r="L48">
        <v>31</v>
      </c>
      <c r="M48">
        <v>104</v>
      </c>
      <c r="N48">
        <v>1</v>
      </c>
      <c r="R48">
        <f>MAX(F48:F63)</f>
        <v>9249</v>
      </c>
      <c r="W48">
        <f t="shared" ref="W48:W62" si="18">ABS(M48)</f>
        <v>104</v>
      </c>
      <c r="X48">
        <f t="shared" ref="X48:X62" si="19">ABS(J48)</f>
        <v>8</v>
      </c>
      <c r="Y48">
        <f t="shared" ref="Y48:Y62" si="20">IF(R48&lt;1000,ABS(R48),0)</f>
        <v>0</v>
      </c>
      <c r="Z48" s="22">
        <f t="shared" ref="Z48:Z62" si="21">IF(N48=1,0,ABS(N48))</f>
        <v>0</v>
      </c>
      <c r="AA48" s="22">
        <f t="shared" ref="AA48:AA62" si="22">ABS(O48)</f>
        <v>0</v>
      </c>
      <c r="AB48">
        <f t="shared" ref="AB48:AB62" si="23">IF(N48=1,1,0)</f>
        <v>1</v>
      </c>
      <c r="AC48" s="22">
        <f t="shared" ref="AC48:AC62" si="24">IF(N48=1,ABS(N49),0)</f>
        <v>0.42622950819672129</v>
      </c>
      <c r="AD48" s="22">
        <f t="shared" ref="AD48:AD62" si="25">IF(N48=1,0,ABS(O49))</f>
        <v>0</v>
      </c>
    </row>
    <row r="49" spans="3:30" x14ac:dyDescent="0.25">
      <c r="D49" s="2">
        <v>0.375</v>
      </c>
      <c r="E49">
        <v>9122</v>
      </c>
      <c r="F49">
        <v>9193</v>
      </c>
      <c r="G49">
        <v>9108</v>
      </c>
      <c r="H49">
        <v>9191</v>
      </c>
      <c r="J49">
        <v>69</v>
      </c>
      <c r="K49">
        <f>K48+J49</f>
        <v>69</v>
      </c>
      <c r="L49">
        <v>85</v>
      </c>
      <c r="N49">
        <f>M48/R28</f>
        <v>0.42622950819672129</v>
      </c>
      <c r="O49">
        <f>35/244</f>
        <v>0.14344262295081966</v>
      </c>
      <c r="R49">
        <f>MIN(G48:G62)</f>
        <v>9071</v>
      </c>
      <c r="W49">
        <f t="shared" si="18"/>
        <v>0</v>
      </c>
      <c r="X49">
        <f t="shared" si="19"/>
        <v>69</v>
      </c>
      <c r="Y49">
        <f t="shared" si="20"/>
        <v>0</v>
      </c>
      <c r="Z49" s="22">
        <f t="shared" si="21"/>
        <v>0.42622950819672129</v>
      </c>
      <c r="AA49" s="22">
        <f t="shared" si="22"/>
        <v>0.14344262295081966</v>
      </c>
      <c r="AB49">
        <f t="shared" si="23"/>
        <v>0</v>
      </c>
      <c r="AC49" s="22">
        <f t="shared" si="24"/>
        <v>0</v>
      </c>
      <c r="AD49" s="22">
        <f t="shared" si="25"/>
        <v>0</v>
      </c>
    </row>
    <row r="50" spans="3:30" x14ac:dyDescent="0.25">
      <c r="D50" s="1">
        <v>0.41666666666666669</v>
      </c>
      <c r="E50">
        <v>9191</v>
      </c>
      <c r="F50">
        <v>9234</v>
      </c>
      <c r="G50">
        <v>9132</v>
      </c>
      <c r="H50">
        <v>9179</v>
      </c>
      <c r="J50">
        <v>-12</v>
      </c>
      <c r="K50">
        <f t="shared" ref="K50:K62" si="26">K49+J50</f>
        <v>57</v>
      </c>
      <c r="L50">
        <v>102</v>
      </c>
      <c r="R50">
        <f>R48-R49</f>
        <v>178</v>
      </c>
      <c r="W50">
        <f t="shared" si="18"/>
        <v>0</v>
      </c>
      <c r="X50">
        <f t="shared" si="19"/>
        <v>12</v>
      </c>
      <c r="Y50">
        <f t="shared" si="20"/>
        <v>178</v>
      </c>
      <c r="Z50" s="22">
        <f t="shared" si="21"/>
        <v>0</v>
      </c>
      <c r="AA50" s="22">
        <f t="shared" si="22"/>
        <v>0</v>
      </c>
      <c r="AB50">
        <f t="shared" si="23"/>
        <v>0</v>
      </c>
      <c r="AC50" s="22">
        <f t="shared" si="24"/>
        <v>0</v>
      </c>
      <c r="AD50" s="22">
        <f t="shared" si="25"/>
        <v>0</v>
      </c>
    </row>
    <row r="51" spans="3:30" x14ac:dyDescent="0.25">
      <c r="D51" s="1">
        <v>0.45833333333333331</v>
      </c>
      <c r="E51">
        <v>9179</v>
      </c>
      <c r="F51">
        <v>9214</v>
      </c>
      <c r="G51">
        <v>9168</v>
      </c>
      <c r="H51">
        <v>9204</v>
      </c>
      <c r="J51">
        <v>25</v>
      </c>
      <c r="K51">
        <f t="shared" si="26"/>
        <v>82</v>
      </c>
      <c r="L51">
        <v>46</v>
      </c>
      <c r="W51">
        <f t="shared" si="18"/>
        <v>0</v>
      </c>
      <c r="X51">
        <f t="shared" si="19"/>
        <v>25</v>
      </c>
      <c r="Y51">
        <f t="shared" si="20"/>
        <v>0</v>
      </c>
      <c r="Z51" s="22">
        <f t="shared" si="21"/>
        <v>0</v>
      </c>
      <c r="AA51" s="22">
        <f t="shared" si="22"/>
        <v>0</v>
      </c>
      <c r="AB51">
        <f t="shared" si="23"/>
        <v>0</v>
      </c>
      <c r="AC51" s="22">
        <f t="shared" si="24"/>
        <v>0</v>
      </c>
      <c r="AD51" s="22">
        <f t="shared" si="25"/>
        <v>0</v>
      </c>
    </row>
    <row r="52" spans="3:30" x14ac:dyDescent="0.25">
      <c r="D52" s="1">
        <v>0.5</v>
      </c>
      <c r="E52">
        <v>9204</v>
      </c>
      <c r="F52">
        <v>9232</v>
      </c>
      <c r="G52">
        <v>9197</v>
      </c>
      <c r="H52">
        <v>9230</v>
      </c>
      <c r="J52">
        <v>26</v>
      </c>
      <c r="K52">
        <f t="shared" si="26"/>
        <v>108</v>
      </c>
      <c r="L52">
        <v>35</v>
      </c>
      <c r="W52">
        <f t="shared" si="18"/>
        <v>0</v>
      </c>
      <c r="X52">
        <f t="shared" si="19"/>
        <v>26</v>
      </c>
      <c r="Y52">
        <f t="shared" si="20"/>
        <v>0</v>
      </c>
      <c r="Z52" s="22">
        <f t="shared" si="21"/>
        <v>0</v>
      </c>
      <c r="AA52" s="22">
        <f t="shared" si="22"/>
        <v>0</v>
      </c>
      <c r="AB52">
        <f t="shared" si="23"/>
        <v>0</v>
      </c>
      <c r="AC52" s="22">
        <f t="shared" si="24"/>
        <v>0</v>
      </c>
      <c r="AD52" s="22">
        <f t="shared" si="25"/>
        <v>0</v>
      </c>
    </row>
    <row r="53" spans="3:30" x14ac:dyDescent="0.25">
      <c r="C53">
        <v>1</v>
      </c>
      <c r="D53" s="1">
        <v>0.54166666666666663</v>
      </c>
      <c r="E53">
        <v>9229</v>
      </c>
      <c r="F53">
        <v>9246</v>
      </c>
      <c r="G53">
        <v>9219</v>
      </c>
      <c r="H53">
        <v>9237</v>
      </c>
      <c r="J53">
        <v>8</v>
      </c>
      <c r="K53">
        <f t="shared" si="26"/>
        <v>116</v>
      </c>
      <c r="L53">
        <v>27</v>
      </c>
      <c r="W53">
        <f t="shared" si="18"/>
        <v>0</v>
      </c>
      <c r="X53">
        <f t="shared" si="19"/>
        <v>8</v>
      </c>
      <c r="Y53">
        <f t="shared" si="20"/>
        <v>0</v>
      </c>
      <c r="Z53" s="22">
        <f t="shared" si="21"/>
        <v>0</v>
      </c>
      <c r="AA53" s="22">
        <f t="shared" si="22"/>
        <v>0</v>
      </c>
      <c r="AB53">
        <f t="shared" si="23"/>
        <v>0</v>
      </c>
      <c r="AC53" s="22">
        <f t="shared" si="24"/>
        <v>0</v>
      </c>
      <c r="AD53" s="22">
        <f t="shared" si="25"/>
        <v>0</v>
      </c>
    </row>
    <row r="54" spans="3:30" x14ac:dyDescent="0.25">
      <c r="D54" s="1">
        <v>0.58333333333333337</v>
      </c>
      <c r="E54">
        <v>9237</v>
      </c>
      <c r="F54">
        <v>9249</v>
      </c>
      <c r="G54">
        <v>9221</v>
      </c>
      <c r="H54">
        <v>9230</v>
      </c>
      <c r="J54">
        <v>-7</v>
      </c>
      <c r="K54">
        <f t="shared" si="26"/>
        <v>109</v>
      </c>
      <c r="L54">
        <v>28</v>
      </c>
      <c r="W54">
        <f t="shared" si="18"/>
        <v>0</v>
      </c>
      <c r="X54">
        <f t="shared" si="19"/>
        <v>7</v>
      </c>
      <c r="Y54">
        <f t="shared" si="20"/>
        <v>0</v>
      </c>
      <c r="Z54" s="22">
        <f t="shared" si="21"/>
        <v>0</v>
      </c>
      <c r="AA54" s="22">
        <f t="shared" si="22"/>
        <v>0</v>
      </c>
      <c r="AB54">
        <f t="shared" si="23"/>
        <v>0</v>
      </c>
      <c r="AC54" s="22">
        <f t="shared" si="24"/>
        <v>0</v>
      </c>
      <c r="AD54" s="22">
        <f t="shared" si="25"/>
        <v>0</v>
      </c>
    </row>
    <row r="55" spans="3:30" x14ac:dyDescent="0.25">
      <c r="D55" s="1">
        <v>0.625</v>
      </c>
      <c r="E55">
        <v>9231</v>
      </c>
      <c r="F55">
        <v>9247</v>
      </c>
      <c r="G55">
        <v>9222</v>
      </c>
      <c r="H55">
        <v>9236</v>
      </c>
      <c r="J55">
        <v>5</v>
      </c>
      <c r="K55">
        <f t="shared" si="26"/>
        <v>114</v>
      </c>
      <c r="L55">
        <v>25</v>
      </c>
      <c r="W55">
        <f t="shared" si="18"/>
        <v>0</v>
      </c>
      <c r="X55">
        <f t="shared" si="19"/>
        <v>5</v>
      </c>
      <c r="Y55">
        <f t="shared" si="20"/>
        <v>0</v>
      </c>
      <c r="Z55" s="22">
        <f t="shared" si="21"/>
        <v>0</v>
      </c>
      <c r="AA55" s="22">
        <f t="shared" si="22"/>
        <v>0</v>
      </c>
      <c r="AB55">
        <f t="shared" si="23"/>
        <v>0</v>
      </c>
      <c r="AC55" s="22">
        <f t="shared" si="24"/>
        <v>0</v>
      </c>
      <c r="AD55" s="22">
        <f t="shared" si="25"/>
        <v>0</v>
      </c>
    </row>
    <row r="56" spans="3:30" x14ac:dyDescent="0.25">
      <c r="D56" s="1">
        <v>0.66666666666666663</v>
      </c>
      <c r="E56">
        <v>9236</v>
      </c>
      <c r="F56">
        <v>9243</v>
      </c>
      <c r="G56">
        <v>9192</v>
      </c>
      <c r="H56">
        <v>9231</v>
      </c>
      <c r="J56">
        <v>-5</v>
      </c>
      <c r="K56">
        <f t="shared" si="26"/>
        <v>109</v>
      </c>
      <c r="L56">
        <v>51</v>
      </c>
      <c r="W56">
        <f t="shared" si="18"/>
        <v>0</v>
      </c>
      <c r="X56">
        <f t="shared" si="19"/>
        <v>5</v>
      </c>
      <c r="Y56">
        <f t="shared" si="20"/>
        <v>0</v>
      </c>
      <c r="Z56" s="22">
        <f t="shared" si="21"/>
        <v>0</v>
      </c>
      <c r="AA56" s="22">
        <f t="shared" si="22"/>
        <v>0</v>
      </c>
      <c r="AB56">
        <f t="shared" si="23"/>
        <v>0</v>
      </c>
      <c r="AC56" s="22">
        <f t="shared" si="24"/>
        <v>0</v>
      </c>
      <c r="AD56" s="22">
        <f t="shared" si="25"/>
        <v>0</v>
      </c>
    </row>
    <row r="57" spans="3:30" x14ac:dyDescent="0.25">
      <c r="D57" s="1">
        <v>0.70833333333333337</v>
      </c>
      <c r="E57">
        <v>9231</v>
      </c>
      <c r="F57">
        <v>9241</v>
      </c>
      <c r="G57">
        <v>9207</v>
      </c>
      <c r="H57">
        <v>9222</v>
      </c>
      <c r="J57">
        <v>-9</v>
      </c>
      <c r="K57">
        <f t="shared" si="26"/>
        <v>100</v>
      </c>
      <c r="L57">
        <v>34</v>
      </c>
      <c r="W57">
        <f t="shared" si="18"/>
        <v>0</v>
      </c>
      <c r="X57">
        <f t="shared" si="19"/>
        <v>9</v>
      </c>
      <c r="Y57">
        <f t="shared" si="20"/>
        <v>0</v>
      </c>
      <c r="Z57" s="22">
        <f t="shared" si="21"/>
        <v>0</v>
      </c>
      <c r="AA57" s="22">
        <f t="shared" si="22"/>
        <v>0</v>
      </c>
      <c r="AB57">
        <f t="shared" si="23"/>
        <v>0</v>
      </c>
      <c r="AC57" s="22">
        <f t="shared" si="24"/>
        <v>0</v>
      </c>
      <c r="AD57" s="22">
        <f t="shared" si="25"/>
        <v>0</v>
      </c>
    </row>
    <row r="58" spans="3:30" x14ac:dyDescent="0.25">
      <c r="D58" s="1">
        <v>0.75</v>
      </c>
      <c r="E58">
        <v>9219</v>
      </c>
      <c r="F58">
        <v>9229</v>
      </c>
      <c r="G58">
        <v>9195</v>
      </c>
      <c r="H58">
        <v>9204</v>
      </c>
      <c r="J58">
        <v>-15</v>
      </c>
      <c r="K58">
        <f t="shared" si="26"/>
        <v>85</v>
      </c>
      <c r="L58">
        <v>34</v>
      </c>
      <c r="W58">
        <f t="shared" si="18"/>
        <v>0</v>
      </c>
      <c r="X58">
        <f t="shared" si="19"/>
        <v>15</v>
      </c>
      <c r="Y58">
        <f t="shared" si="20"/>
        <v>0</v>
      </c>
      <c r="Z58" s="22">
        <f t="shared" si="21"/>
        <v>0</v>
      </c>
      <c r="AA58" s="22">
        <f t="shared" si="22"/>
        <v>0</v>
      </c>
      <c r="AB58">
        <f t="shared" si="23"/>
        <v>0</v>
      </c>
      <c r="AC58" s="22">
        <f t="shared" si="24"/>
        <v>0</v>
      </c>
      <c r="AD58" s="22">
        <f t="shared" si="25"/>
        <v>0</v>
      </c>
    </row>
    <row r="59" spans="3:30" x14ac:dyDescent="0.25">
      <c r="D59" s="1">
        <v>0.79166666666666663</v>
      </c>
      <c r="E59">
        <v>9204</v>
      </c>
      <c r="F59">
        <v>9220</v>
      </c>
      <c r="G59">
        <v>9202</v>
      </c>
      <c r="H59">
        <v>9218</v>
      </c>
      <c r="J59">
        <v>14</v>
      </c>
      <c r="K59">
        <f t="shared" si="26"/>
        <v>99</v>
      </c>
      <c r="L59">
        <v>18</v>
      </c>
      <c r="W59">
        <f t="shared" si="18"/>
        <v>0</v>
      </c>
      <c r="X59">
        <f t="shared" si="19"/>
        <v>14</v>
      </c>
      <c r="Y59">
        <f t="shared" si="20"/>
        <v>0</v>
      </c>
      <c r="Z59" s="22">
        <f t="shared" si="21"/>
        <v>0</v>
      </c>
      <c r="AA59" s="22">
        <f t="shared" si="22"/>
        <v>0</v>
      </c>
      <c r="AB59">
        <f t="shared" si="23"/>
        <v>0</v>
      </c>
      <c r="AC59" s="22">
        <f t="shared" si="24"/>
        <v>0</v>
      </c>
      <c r="AD59" s="22">
        <f t="shared" si="25"/>
        <v>0</v>
      </c>
    </row>
    <row r="60" spans="3:30" x14ac:dyDescent="0.25">
      <c r="D60" s="1">
        <v>0.83333333333333337</v>
      </c>
      <c r="E60">
        <v>9217</v>
      </c>
      <c r="F60">
        <v>9219</v>
      </c>
      <c r="G60">
        <v>9211</v>
      </c>
      <c r="H60">
        <v>9218</v>
      </c>
      <c r="J60">
        <v>1</v>
      </c>
      <c r="K60">
        <f t="shared" si="26"/>
        <v>100</v>
      </c>
      <c r="L60">
        <v>8</v>
      </c>
      <c r="W60">
        <f t="shared" si="18"/>
        <v>0</v>
      </c>
      <c r="X60">
        <f t="shared" si="19"/>
        <v>1</v>
      </c>
      <c r="Y60">
        <f t="shared" si="20"/>
        <v>0</v>
      </c>
      <c r="Z60" s="22">
        <f t="shared" si="21"/>
        <v>0</v>
      </c>
      <c r="AA60" s="22">
        <f t="shared" si="22"/>
        <v>0</v>
      </c>
      <c r="AB60">
        <f t="shared" si="23"/>
        <v>0</v>
      </c>
      <c r="AC60" s="22">
        <f t="shared" si="24"/>
        <v>0</v>
      </c>
      <c r="AD60" s="22">
        <f t="shared" si="25"/>
        <v>0</v>
      </c>
    </row>
    <row r="61" spans="3:30" x14ac:dyDescent="0.25">
      <c r="D61" s="1">
        <v>0.875</v>
      </c>
      <c r="E61">
        <v>9218</v>
      </c>
      <c r="F61">
        <v>9224</v>
      </c>
      <c r="G61">
        <v>9212</v>
      </c>
      <c r="H61">
        <v>9222</v>
      </c>
      <c r="J61">
        <v>4</v>
      </c>
      <c r="K61">
        <f t="shared" si="26"/>
        <v>104</v>
      </c>
      <c r="L61">
        <v>12</v>
      </c>
      <c r="W61">
        <f t="shared" si="18"/>
        <v>0</v>
      </c>
      <c r="X61">
        <f t="shared" si="19"/>
        <v>4</v>
      </c>
      <c r="Y61">
        <f t="shared" si="20"/>
        <v>0</v>
      </c>
      <c r="Z61" s="22">
        <f t="shared" si="21"/>
        <v>0</v>
      </c>
      <c r="AA61" s="22">
        <f t="shared" si="22"/>
        <v>0</v>
      </c>
      <c r="AB61">
        <f t="shared" si="23"/>
        <v>0</v>
      </c>
      <c r="AC61" s="22">
        <f t="shared" si="24"/>
        <v>0</v>
      </c>
      <c r="AD61" s="22">
        <f t="shared" si="25"/>
        <v>0</v>
      </c>
    </row>
    <row r="62" spans="3:30" x14ac:dyDescent="0.25">
      <c r="D62" s="2">
        <v>0.91666666666666663</v>
      </c>
      <c r="E62">
        <v>9221</v>
      </c>
      <c r="F62">
        <v>9224</v>
      </c>
      <c r="G62">
        <v>9193</v>
      </c>
      <c r="H62">
        <v>9198</v>
      </c>
      <c r="J62">
        <v>-23</v>
      </c>
      <c r="K62">
        <f t="shared" si="26"/>
        <v>81</v>
      </c>
      <c r="L62">
        <v>31</v>
      </c>
      <c r="W62">
        <f t="shared" si="18"/>
        <v>0</v>
      </c>
      <c r="X62">
        <f t="shared" si="19"/>
        <v>23</v>
      </c>
      <c r="Y62">
        <f t="shared" si="20"/>
        <v>0</v>
      </c>
      <c r="Z62" s="22">
        <f t="shared" si="21"/>
        <v>0</v>
      </c>
      <c r="AA62" s="22">
        <f t="shared" si="22"/>
        <v>0</v>
      </c>
      <c r="AB62">
        <f t="shared" si="23"/>
        <v>0</v>
      </c>
      <c r="AC62" s="22">
        <f t="shared" si="24"/>
        <v>0</v>
      </c>
      <c r="AD62" s="22">
        <f t="shared" si="25"/>
        <v>0</v>
      </c>
    </row>
    <row r="63" spans="3:30" hidden="1" x14ac:dyDescent="0.25">
      <c r="D63" s="1">
        <v>0.95833333333333337</v>
      </c>
      <c r="E63">
        <v>9193</v>
      </c>
      <c r="F63">
        <v>9199</v>
      </c>
      <c r="G63">
        <v>9193</v>
      </c>
      <c r="H63">
        <v>9199</v>
      </c>
      <c r="Z63"/>
      <c r="AA63"/>
      <c r="AC63"/>
      <c r="AD63"/>
    </row>
    <row r="64" spans="3:30" hidden="1" x14ac:dyDescent="0.25">
      <c r="D64" s="1">
        <v>0</v>
      </c>
      <c r="E64">
        <v>9201</v>
      </c>
      <c r="F64">
        <v>9208</v>
      </c>
      <c r="G64">
        <v>9201</v>
      </c>
      <c r="H64">
        <v>9208</v>
      </c>
      <c r="Z64"/>
      <c r="AA64"/>
      <c r="AC64"/>
      <c r="AD64"/>
    </row>
    <row r="65" spans="3:30" hidden="1" x14ac:dyDescent="0.25">
      <c r="D65" s="1">
        <v>4.1666666666666664E-2</v>
      </c>
      <c r="E65">
        <v>9203</v>
      </c>
      <c r="F65">
        <v>9229</v>
      </c>
      <c r="G65">
        <v>9197</v>
      </c>
      <c r="H65">
        <v>9200</v>
      </c>
      <c r="Z65"/>
      <c r="AA65"/>
      <c r="AC65"/>
      <c r="AD65"/>
    </row>
    <row r="66" spans="3:30" hidden="1" x14ac:dyDescent="0.25">
      <c r="D66" s="1">
        <v>8.3333333333333329E-2</v>
      </c>
      <c r="E66">
        <v>9200</v>
      </c>
      <c r="F66">
        <v>9258</v>
      </c>
      <c r="G66">
        <v>9200</v>
      </c>
      <c r="H66">
        <v>9238</v>
      </c>
      <c r="Z66"/>
      <c r="AA66"/>
      <c r="AC66"/>
      <c r="AD66"/>
    </row>
    <row r="67" spans="3:30" hidden="1" x14ac:dyDescent="0.25">
      <c r="D67" s="1">
        <v>0.125</v>
      </c>
      <c r="E67">
        <v>9238</v>
      </c>
      <c r="F67">
        <v>9250</v>
      </c>
      <c r="G67">
        <v>9217</v>
      </c>
      <c r="H67">
        <v>9247</v>
      </c>
      <c r="Z67"/>
      <c r="AA67"/>
      <c r="AC67"/>
      <c r="AD67"/>
    </row>
    <row r="68" spans="3:30" hidden="1" x14ac:dyDescent="0.25">
      <c r="D68" s="1">
        <v>0.16666666666666666</v>
      </c>
      <c r="E68">
        <v>9247</v>
      </c>
      <c r="F68">
        <v>9255</v>
      </c>
      <c r="G68">
        <v>9241</v>
      </c>
      <c r="H68">
        <v>9249</v>
      </c>
      <c r="Z68"/>
      <c r="AA68"/>
      <c r="AC68"/>
      <c r="AD68"/>
    </row>
    <row r="69" spans="3:30" hidden="1" x14ac:dyDescent="0.25">
      <c r="D69" s="1">
        <v>0.20833333333333334</v>
      </c>
      <c r="E69">
        <v>9249</v>
      </c>
      <c r="F69">
        <v>9265</v>
      </c>
      <c r="G69">
        <v>9247</v>
      </c>
      <c r="H69">
        <v>9265</v>
      </c>
      <c r="Z69"/>
      <c r="AA69"/>
      <c r="AC69"/>
      <c r="AD69"/>
    </row>
    <row r="70" spans="3:30" hidden="1" x14ac:dyDescent="0.25">
      <c r="D70" s="1">
        <v>0.25</v>
      </c>
      <c r="E70">
        <v>9265</v>
      </c>
      <c r="F70">
        <v>9270</v>
      </c>
      <c r="G70">
        <v>9249</v>
      </c>
      <c r="H70">
        <v>9267</v>
      </c>
      <c r="Z70"/>
      <c r="AA70"/>
      <c r="AC70"/>
      <c r="AD70"/>
    </row>
    <row r="71" spans="3:30" hidden="1" x14ac:dyDescent="0.25">
      <c r="D71" s="1">
        <v>0.29166666666666669</v>
      </c>
      <c r="E71">
        <v>9268</v>
      </c>
      <c r="F71">
        <v>9274</v>
      </c>
      <c r="G71">
        <v>9250</v>
      </c>
      <c r="H71">
        <v>9251</v>
      </c>
      <c r="Z71"/>
      <c r="AA71"/>
      <c r="AC71"/>
      <c r="AD71"/>
    </row>
    <row r="72" spans="3:30" x14ac:dyDescent="0.25">
      <c r="D72" s="2">
        <v>0.33333333333333331</v>
      </c>
      <c r="E72">
        <v>9251</v>
      </c>
      <c r="F72">
        <v>9260</v>
      </c>
      <c r="G72">
        <v>9247</v>
      </c>
      <c r="H72">
        <v>9259</v>
      </c>
      <c r="J72">
        <v>8</v>
      </c>
      <c r="K72">
        <v>0</v>
      </c>
      <c r="L72">
        <v>13</v>
      </c>
      <c r="M72">
        <v>-52</v>
      </c>
      <c r="R72">
        <f>MAX(F72:F87)</f>
        <v>9271</v>
      </c>
      <c r="W72">
        <f t="shared" ref="W72:W86" si="27">ABS(M72)</f>
        <v>52</v>
      </c>
      <c r="X72">
        <f t="shared" ref="X72:X86" si="28">ABS(J72)</f>
        <v>8</v>
      </c>
      <c r="Y72">
        <f t="shared" ref="Y72:Y86" si="29">IF(R72&lt;1000,ABS(R72),0)</f>
        <v>0</v>
      </c>
      <c r="Z72" s="22">
        <f t="shared" ref="Z72:Z86" si="30">IF(N72=1,0,ABS(N72))</f>
        <v>0</v>
      </c>
      <c r="AA72" s="22">
        <f t="shared" ref="AA72:AA86" si="31">ABS(O72)</f>
        <v>0</v>
      </c>
      <c r="AB72">
        <f t="shared" ref="AB72:AB86" si="32">IF(N72=1,1,0)</f>
        <v>0</v>
      </c>
      <c r="AC72" s="22">
        <f t="shared" ref="AC72:AC86" si="33">IF(N72=1,ABS(N73),0)</f>
        <v>0</v>
      </c>
      <c r="AD72" s="22">
        <f t="shared" ref="AD72:AD86" si="34">IF(N72=1,0,ABS(O73))</f>
        <v>0.25280898876404495</v>
      </c>
    </row>
    <row r="73" spans="3:30" x14ac:dyDescent="0.25">
      <c r="D73" s="2">
        <v>0.375</v>
      </c>
      <c r="E73">
        <v>9260</v>
      </c>
      <c r="F73">
        <v>9263</v>
      </c>
      <c r="G73">
        <v>9234</v>
      </c>
      <c r="H73">
        <v>9263</v>
      </c>
      <c r="J73">
        <v>3</v>
      </c>
      <c r="K73">
        <f>K72+J73</f>
        <v>3</v>
      </c>
      <c r="L73">
        <v>29</v>
      </c>
      <c r="N73">
        <v>0</v>
      </c>
      <c r="O73">
        <f>45/R50</f>
        <v>0.25280898876404495</v>
      </c>
      <c r="R73">
        <f>MIN(G72:G86)</f>
        <v>9078</v>
      </c>
      <c r="W73">
        <f t="shared" si="27"/>
        <v>0</v>
      </c>
      <c r="X73">
        <f t="shared" si="28"/>
        <v>3</v>
      </c>
      <c r="Y73">
        <f t="shared" si="29"/>
        <v>0</v>
      </c>
      <c r="Z73" s="22">
        <f t="shared" si="30"/>
        <v>0</v>
      </c>
      <c r="AA73" s="22">
        <f t="shared" si="31"/>
        <v>0.25280898876404495</v>
      </c>
      <c r="AB73">
        <f t="shared" si="32"/>
        <v>0</v>
      </c>
      <c r="AC73" s="22">
        <f t="shared" si="33"/>
        <v>0</v>
      </c>
      <c r="AD73" s="22">
        <f t="shared" si="34"/>
        <v>0</v>
      </c>
    </row>
    <row r="74" spans="3:30" x14ac:dyDescent="0.25">
      <c r="D74" s="1">
        <v>0.41666666666666669</v>
      </c>
      <c r="E74">
        <v>9265</v>
      </c>
      <c r="F74">
        <v>9271</v>
      </c>
      <c r="G74">
        <v>9212</v>
      </c>
      <c r="H74">
        <v>9261</v>
      </c>
      <c r="J74">
        <v>-4</v>
      </c>
      <c r="K74">
        <f t="shared" ref="K74:K86" si="35">K73+J74</f>
        <v>-1</v>
      </c>
      <c r="L74">
        <v>59</v>
      </c>
      <c r="R74">
        <f>R72-R73</f>
        <v>193</v>
      </c>
      <c r="W74">
        <f t="shared" si="27"/>
        <v>0</v>
      </c>
      <c r="X74">
        <f t="shared" si="28"/>
        <v>4</v>
      </c>
      <c r="Y74">
        <f t="shared" si="29"/>
        <v>193</v>
      </c>
      <c r="Z74" s="22">
        <f t="shared" si="30"/>
        <v>0</v>
      </c>
      <c r="AA74" s="22">
        <f t="shared" si="31"/>
        <v>0</v>
      </c>
      <c r="AB74">
        <f t="shared" si="32"/>
        <v>0</v>
      </c>
      <c r="AC74" s="22">
        <f t="shared" si="33"/>
        <v>0</v>
      </c>
      <c r="AD74" s="22">
        <f t="shared" si="34"/>
        <v>0</v>
      </c>
    </row>
    <row r="75" spans="3:30" x14ac:dyDescent="0.25">
      <c r="D75" s="1">
        <v>0.45833333333333331</v>
      </c>
      <c r="E75">
        <v>9260</v>
      </c>
      <c r="F75">
        <v>9261</v>
      </c>
      <c r="G75">
        <v>9158</v>
      </c>
      <c r="H75">
        <v>9168</v>
      </c>
      <c r="J75">
        <v>-92</v>
      </c>
      <c r="K75">
        <f t="shared" si="35"/>
        <v>-93</v>
      </c>
      <c r="L75">
        <v>103</v>
      </c>
      <c r="W75">
        <f t="shared" si="27"/>
        <v>0</v>
      </c>
      <c r="X75">
        <f t="shared" si="28"/>
        <v>92</v>
      </c>
      <c r="Y75">
        <f t="shared" si="29"/>
        <v>0</v>
      </c>
      <c r="Z75" s="22">
        <f t="shared" si="30"/>
        <v>0</v>
      </c>
      <c r="AA75" s="22">
        <f t="shared" si="31"/>
        <v>0</v>
      </c>
      <c r="AB75">
        <f t="shared" si="32"/>
        <v>0</v>
      </c>
      <c r="AC75" s="22">
        <f t="shared" si="33"/>
        <v>0</v>
      </c>
      <c r="AD75" s="22">
        <f t="shared" si="34"/>
        <v>0</v>
      </c>
    </row>
    <row r="76" spans="3:30" x14ac:dyDescent="0.25">
      <c r="D76" s="1">
        <v>0.5</v>
      </c>
      <c r="E76">
        <v>9168</v>
      </c>
      <c r="F76">
        <v>9177</v>
      </c>
      <c r="G76">
        <v>9120</v>
      </c>
      <c r="H76">
        <v>9151</v>
      </c>
      <c r="J76">
        <v>-17</v>
      </c>
      <c r="K76">
        <f t="shared" si="35"/>
        <v>-110</v>
      </c>
      <c r="L76">
        <v>57</v>
      </c>
      <c r="W76">
        <f t="shared" si="27"/>
        <v>0</v>
      </c>
      <c r="X76">
        <f t="shared" si="28"/>
        <v>17</v>
      </c>
      <c r="Y76">
        <f t="shared" si="29"/>
        <v>0</v>
      </c>
      <c r="Z76" s="22">
        <f t="shared" si="30"/>
        <v>0</v>
      </c>
      <c r="AA76" s="22">
        <f t="shared" si="31"/>
        <v>0</v>
      </c>
      <c r="AB76">
        <f t="shared" si="32"/>
        <v>0</v>
      </c>
      <c r="AC76" s="22">
        <f t="shared" si="33"/>
        <v>0</v>
      </c>
      <c r="AD76" s="22">
        <f t="shared" si="34"/>
        <v>0</v>
      </c>
    </row>
    <row r="77" spans="3:30" x14ac:dyDescent="0.25">
      <c r="C77">
        <v>1</v>
      </c>
      <c r="D77" s="1">
        <v>0.54166666666666663</v>
      </c>
      <c r="E77">
        <v>9151</v>
      </c>
      <c r="F77">
        <v>9160</v>
      </c>
      <c r="G77">
        <v>9118</v>
      </c>
      <c r="H77">
        <v>9157</v>
      </c>
      <c r="J77">
        <v>6</v>
      </c>
      <c r="K77">
        <f t="shared" si="35"/>
        <v>-104</v>
      </c>
      <c r="L77">
        <v>42</v>
      </c>
      <c r="W77">
        <f t="shared" si="27"/>
        <v>0</v>
      </c>
      <c r="X77">
        <f t="shared" si="28"/>
        <v>6</v>
      </c>
      <c r="Y77">
        <f t="shared" si="29"/>
        <v>0</v>
      </c>
      <c r="Z77" s="22">
        <f t="shared" si="30"/>
        <v>0</v>
      </c>
      <c r="AA77" s="22">
        <f t="shared" si="31"/>
        <v>0</v>
      </c>
      <c r="AB77">
        <f t="shared" si="32"/>
        <v>0</v>
      </c>
      <c r="AC77" s="22">
        <f t="shared" si="33"/>
        <v>0</v>
      </c>
      <c r="AD77" s="22">
        <f t="shared" si="34"/>
        <v>0</v>
      </c>
    </row>
    <row r="78" spans="3:30" x14ac:dyDescent="0.25">
      <c r="D78" s="1">
        <v>0.58333333333333337</v>
      </c>
      <c r="E78">
        <v>9159</v>
      </c>
      <c r="F78">
        <v>9176</v>
      </c>
      <c r="G78">
        <v>9145</v>
      </c>
      <c r="H78">
        <v>9146</v>
      </c>
      <c r="J78">
        <v>-13</v>
      </c>
      <c r="K78">
        <f t="shared" si="35"/>
        <v>-117</v>
      </c>
      <c r="L78">
        <v>31</v>
      </c>
      <c r="W78">
        <f t="shared" si="27"/>
        <v>0</v>
      </c>
      <c r="X78">
        <f t="shared" si="28"/>
        <v>13</v>
      </c>
      <c r="Y78">
        <f t="shared" si="29"/>
        <v>0</v>
      </c>
      <c r="Z78" s="22">
        <f t="shared" si="30"/>
        <v>0</v>
      </c>
      <c r="AA78" s="22">
        <f t="shared" si="31"/>
        <v>0</v>
      </c>
      <c r="AB78">
        <f t="shared" si="32"/>
        <v>0</v>
      </c>
      <c r="AC78" s="22">
        <f t="shared" si="33"/>
        <v>0</v>
      </c>
      <c r="AD78" s="22">
        <f t="shared" si="34"/>
        <v>0</v>
      </c>
    </row>
    <row r="79" spans="3:30" x14ac:dyDescent="0.25">
      <c r="D79" s="1">
        <v>0.625</v>
      </c>
      <c r="E79">
        <v>9146</v>
      </c>
      <c r="F79">
        <v>9156</v>
      </c>
      <c r="G79">
        <v>9116</v>
      </c>
      <c r="H79">
        <v>9135</v>
      </c>
      <c r="J79">
        <v>-11</v>
      </c>
      <c r="K79">
        <f t="shared" si="35"/>
        <v>-128</v>
      </c>
      <c r="L79">
        <v>40</v>
      </c>
      <c r="W79">
        <f t="shared" si="27"/>
        <v>0</v>
      </c>
      <c r="X79">
        <f t="shared" si="28"/>
        <v>11</v>
      </c>
      <c r="Y79">
        <f t="shared" si="29"/>
        <v>0</v>
      </c>
      <c r="Z79" s="22">
        <f t="shared" si="30"/>
        <v>0</v>
      </c>
      <c r="AA79" s="22">
        <f t="shared" si="31"/>
        <v>0</v>
      </c>
      <c r="AB79">
        <f t="shared" si="32"/>
        <v>0</v>
      </c>
      <c r="AC79" s="22">
        <f t="shared" si="33"/>
        <v>0</v>
      </c>
      <c r="AD79" s="22">
        <f t="shared" si="34"/>
        <v>0</v>
      </c>
    </row>
    <row r="80" spans="3:30" x14ac:dyDescent="0.25">
      <c r="D80" s="1">
        <v>0.66666666666666663</v>
      </c>
      <c r="E80">
        <v>9134</v>
      </c>
      <c r="F80">
        <v>9165</v>
      </c>
      <c r="G80">
        <v>9104</v>
      </c>
      <c r="H80">
        <v>9113</v>
      </c>
      <c r="J80">
        <v>-21</v>
      </c>
      <c r="K80">
        <f t="shared" si="35"/>
        <v>-149</v>
      </c>
      <c r="L80">
        <v>61</v>
      </c>
      <c r="W80">
        <f t="shared" si="27"/>
        <v>0</v>
      </c>
      <c r="X80">
        <f t="shared" si="28"/>
        <v>21</v>
      </c>
      <c r="Y80">
        <f t="shared" si="29"/>
        <v>0</v>
      </c>
      <c r="Z80" s="22">
        <f t="shared" si="30"/>
        <v>0</v>
      </c>
      <c r="AA80" s="22">
        <f t="shared" si="31"/>
        <v>0</v>
      </c>
      <c r="AB80">
        <f t="shared" si="32"/>
        <v>0</v>
      </c>
      <c r="AC80" s="22">
        <f t="shared" si="33"/>
        <v>0</v>
      </c>
      <c r="AD80" s="22">
        <f t="shared" si="34"/>
        <v>0</v>
      </c>
    </row>
    <row r="81" spans="4:30" x14ac:dyDescent="0.25">
      <c r="D81" s="1">
        <v>0.70833333333333337</v>
      </c>
      <c r="E81">
        <v>9112</v>
      </c>
      <c r="F81">
        <v>9129</v>
      </c>
      <c r="G81">
        <v>9088</v>
      </c>
      <c r="H81">
        <v>9099</v>
      </c>
      <c r="J81">
        <v>-13</v>
      </c>
      <c r="K81">
        <f t="shared" si="35"/>
        <v>-162</v>
      </c>
      <c r="L81">
        <v>41</v>
      </c>
      <c r="W81">
        <f t="shared" si="27"/>
        <v>0</v>
      </c>
      <c r="X81">
        <f t="shared" si="28"/>
        <v>13</v>
      </c>
      <c r="Y81">
        <f t="shared" si="29"/>
        <v>0</v>
      </c>
      <c r="Z81" s="22">
        <f t="shared" si="30"/>
        <v>0</v>
      </c>
      <c r="AA81" s="22">
        <f t="shared" si="31"/>
        <v>0</v>
      </c>
      <c r="AB81">
        <f t="shared" si="32"/>
        <v>0</v>
      </c>
      <c r="AC81" s="22">
        <f t="shared" si="33"/>
        <v>0</v>
      </c>
      <c r="AD81" s="22">
        <f t="shared" si="34"/>
        <v>0</v>
      </c>
    </row>
    <row r="82" spans="4:30" x14ac:dyDescent="0.25">
      <c r="D82" s="1">
        <v>0.75</v>
      </c>
      <c r="E82">
        <v>9100</v>
      </c>
      <c r="F82">
        <v>9159</v>
      </c>
      <c r="G82">
        <v>9078</v>
      </c>
      <c r="H82">
        <v>9156</v>
      </c>
      <c r="J82">
        <v>56</v>
      </c>
      <c r="K82">
        <f t="shared" si="35"/>
        <v>-106</v>
      </c>
      <c r="L82">
        <v>81</v>
      </c>
      <c r="W82">
        <f t="shared" si="27"/>
        <v>0</v>
      </c>
      <c r="X82">
        <f t="shared" si="28"/>
        <v>56</v>
      </c>
      <c r="Y82">
        <f t="shared" si="29"/>
        <v>0</v>
      </c>
      <c r="Z82" s="22">
        <f t="shared" si="30"/>
        <v>0</v>
      </c>
      <c r="AA82" s="22">
        <f t="shared" si="31"/>
        <v>0</v>
      </c>
      <c r="AB82">
        <f t="shared" si="32"/>
        <v>0</v>
      </c>
      <c r="AC82" s="22">
        <f t="shared" si="33"/>
        <v>0</v>
      </c>
      <c r="AD82" s="22">
        <f t="shared" si="34"/>
        <v>0</v>
      </c>
    </row>
    <row r="83" spans="4:30" x14ac:dyDescent="0.25">
      <c r="D83" s="1">
        <v>0.79166666666666663</v>
      </c>
      <c r="E83">
        <v>9156</v>
      </c>
      <c r="F83">
        <v>9183</v>
      </c>
      <c r="G83">
        <v>9154</v>
      </c>
      <c r="H83">
        <v>9182</v>
      </c>
      <c r="J83">
        <v>26</v>
      </c>
      <c r="K83">
        <f t="shared" si="35"/>
        <v>-80</v>
      </c>
      <c r="L83">
        <v>29</v>
      </c>
      <c r="W83">
        <f t="shared" si="27"/>
        <v>0</v>
      </c>
      <c r="X83">
        <f t="shared" si="28"/>
        <v>26</v>
      </c>
      <c r="Y83">
        <f t="shared" si="29"/>
        <v>0</v>
      </c>
      <c r="Z83" s="22">
        <f t="shared" si="30"/>
        <v>0</v>
      </c>
      <c r="AA83" s="22">
        <f t="shared" si="31"/>
        <v>0</v>
      </c>
      <c r="AB83">
        <f t="shared" si="32"/>
        <v>0</v>
      </c>
      <c r="AC83" s="22">
        <f t="shared" si="33"/>
        <v>0</v>
      </c>
      <c r="AD83" s="22">
        <f t="shared" si="34"/>
        <v>0</v>
      </c>
    </row>
    <row r="84" spans="4:30" x14ac:dyDescent="0.25">
      <c r="D84" s="1">
        <v>0.83333333333333337</v>
      </c>
      <c r="E84">
        <v>9183</v>
      </c>
      <c r="F84">
        <v>9195</v>
      </c>
      <c r="G84">
        <v>9176</v>
      </c>
      <c r="H84">
        <v>9183</v>
      </c>
      <c r="J84">
        <v>0</v>
      </c>
      <c r="K84">
        <f t="shared" si="35"/>
        <v>-80</v>
      </c>
      <c r="L84">
        <v>19</v>
      </c>
      <c r="W84">
        <f t="shared" si="27"/>
        <v>0</v>
      </c>
      <c r="X84">
        <f t="shared" si="28"/>
        <v>0</v>
      </c>
      <c r="Y84">
        <f t="shared" si="29"/>
        <v>0</v>
      </c>
      <c r="Z84" s="22">
        <f t="shared" si="30"/>
        <v>0</v>
      </c>
      <c r="AA84" s="22">
        <f t="shared" si="31"/>
        <v>0</v>
      </c>
      <c r="AB84">
        <f t="shared" si="32"/>
        <v>0</v>
      </c>
      <c r="AC84" s="22">
        <f t="shared" si="33"/>
        <v>0</v>
      </c>
      <c r="AD84" s="22">
        <f t="shared" si="34"/>
        <v>0</v>
      </c>
    </row>
    <row r="85" spans="4:30" x14ac:dyDescent="0.25">
      <c r="D85" s="1">
        <v>0.875</v>
      </c>
      <c r="E85">
        <v>9183</v>
      </c>
      <c r="F85">
        <v>9193</v>
      </c>
      <c r="G85">
        <v>9174</v>
      </c>
      <c r="H85">
        <v>9175</v>
      </c>
      <c r="J85">
        <v>-8</v>
      </c>
      <c r="K85">
        <f t="shared" si="35"/>
        <v>-88</v>
      </c>
      <c r="L85">
        <v>19</v>
      </c>
      <c r="W85">
        <f t="shared" si="27"/>
        <v>0</v>
      </c>
      <c r="X85">
        <f t="shared" si="28"/>
        <v>8</v>
      </c>
      <c r="Y85">
        <f t="shared" si="29"/>
        <v>0</v>
      </c>
      <c r="Z85" s="22">
        <f t="shared" si="30"/>
        <v>0</v>
      </c>
      <c r="AA85" s="22">
        <f t="shared" si="31"/>
        <v>0</v>
      </c>
      <c r="AB85">
        <f t="shared" si="32"/>
        <v>0</v>
      </c>
      <c r="AC85" s="22">
        <f t="shared" si="33"/>
        <v>0</v>
      </c>
      <c r="AD85" s="22">
        <f t="shared" si="34"/>
        <v>0</v>
      </c>
    </row>
    <row r="86" spans="4:30" x14ac:dyDescent="0.25">
      <c r="D86" s="2">
        <v>0.91666666666666663</v>
      </c>
      <c r="E86">
        <v>9176</v>
      </c>
      <c r="F86">
        <v>9200</v>
      </c>
      <c r="G86">
        <v>9169</v>
      </c>
      <c r="H86">
        <v>9199</v>
      </c>
      <c r="J86">
        <v>23</v>
      </c>
      <c r="K86">
        <f t="shared" si="35"/>
        <v>-65</v>
      </c>
      <c r="L86">
        <v>31</v>
      </c>
      <c r="W86">
        <f t="shared" si="27"/>
        <v>0</v>
      </c>
      <c r="X86">
        <f t="shared" si="28"/>
        <v>23</v>
      </c>
      <c r="Y86">
        <f t="shared" si="29"/>
        <v>0</v>
      </c>
      <c r="Z86" s="22">
        <f t="shared" si="30"/>
        <v>0</v>
      </c>
      <c r="AA86" s="22">
        <f t="shared" si="31"/>
        <v>0</v>
      </c>
      <c r="AB86">
        <f t="shared" si="32"/>
        <v>0</v>
      </c>
      <c r="AC86" s="22">
        <f t="shared" si="33"/>
        <v>0</v>
      </c>
      <c r="AD86" s="22">
        <f t="shared" si="34"/>
        <v>0</v>
      </c>
    </row>
    <row r="87" spans="4:30" hidden="1" x14ac:dyDescent="0.25">
      <c r="D87" s="1">
        <v>0.95833333333333337</v>
      </c>
      <c r="E87">
        <v>9200</v>
      </c>
      <c r="F87">
        <v>9200</v>
      </c>
      <c r="G87">
        <v>9178</v>
      </c>
      <c r="H87">
        <v>9188</v>
      </c>
      <c r="Z87"/>
      <c r="AA87"/>
      <c r="AC87"/>
      <c r="AD87"/>
    </row>
    <row r="88" spans="4:30" hidden="1" x14ac:dyDescent="0.25">
      <c r="D88" s="1">
        <v>0</v>
      </c>
      <c r="E88">
        <v>9190</v>
      </c>
      <c r="F88">
        <v>9192</v>
      </c>
      <c r="G88">
        <v>9188</v>
      </c>
      <c r="H88">
        <v>9189</v>
      </c>
      <c r="Z88"/>
      <c r="AA88"/>
      <c r="AC88"/>
      <c r="AD88"/>
    </row>
    <row r="89" spans="4:30" hidden="1" x14ac:dyDescent="0.25">
      <c r="D89" s="1">
        <v>4.1666666666666664E-2</v>
      </c>
      <c r="E89">
        <v>9180</v>
      </c>
      <c r="F89">
        <v>9191</v>
      </c>
      <c r="G89">
        <v>9171</v>
      </c>
      <c r="H89">
        <v>9191</v>
      </c>
      <c r="Z89"/>
      <c r="AA89"/>
      <c r="AC89"/>
      <c r="AD89"/>
    </row>
    <row r="90" spans="4:30" hidden="1" x14ac:dyDescent="0.25">
      <c r="D90" s="1">
        <v>8.3333333333333329E-2</v>
      </c>
      <c r="E90">
        <v>9192</v>
      </c>
      <c r="F90">
        <v>9235</v>
      </c>
      <c r="G90">
        <v>9191</v>
      </c>
      <c r="H90">
        <v>9233</v>
      </c>
      <c r="Z90"/>
      <c r="AA90"/>
      <c r="AC90"/>
      <c r="AD90"/>
    </row>
    <row r="91" spans="4:30" hidden="1" x14ac:dyDescent="0.25">
      <c r="D91" s="1">
        <v>0.125</v>
      </c>
      <c r="E91">
        <v>9234</v>
      </c>
      <c r="F91">
        <v>9234</v>
      </c>
      <c r="G91">
        <v>9195</v>
      </c>
      <c r="H91">
        <v>9214</v>
      </c>
      <c r="Z91"/>
      <c r="AA91"/>
      <c r="AC91"/>
      <c r="AD91"/>
    </row>
    <row r="92" spans="4:30" hidden="1" x14ac:dyDescent="0.25">
      <c r="D92" s="1">
        <v>0.16666666666666666</v>
      </c>
      <c r="E92">
        <v>9213</v>
      </c>
      <c r="F92">
        <v>9219</v>
      </c>
      <c r="G92">
        <v>9194</v>
      </c>
      <c r="H92">
        <v>9196</v>
      </c>
      <c r="Z92"/>
      <c r="AA92"/>
      <c r="AC92"/>
      <c r="AD92"/>
    </row>
    <row r="93" spans="4:30" hidden="1" x14ac:dyDescent="0.25">
      <c r="D93" s="1">
        <v>0.20833333333333334</v>
      </c>
      <c r="E93">
        <v>9196</v>
      </c>
      <c r="F93">
        <v>9197</v>
      </c>
      <c r="G93">
        <v>9158</v>
      </c>
      <c r="H93">
        <v>9158</v>
      </c>
      <c r="Z93"/>
      <c r="AA93"/>
      <c r="AC93"/>
      <c r="AD93"/>
    </row>
    <row r="94" spans="4:30" hidden="1" x14ac:dyDescent="0.25">
      <c r="D94" s="1">
        <v>0.25</v>
      </c>
      <c r="E94">
        <v>9159</v>
      </c>
      <c r="F94">
        <v>9167</v>
      </c>
      <c r="G94">
        <v>9138</v>
      </c>
      <c r="H94">
        <v>9144</v>
      </c>
      <c r="Z94"/>
      <c r="AA94"/>
      <c r="AC94"/>
      <c r="AD94"/>
    </row>
    <row r="95" spans="4:30" hidden="1" x14ac:dyDescent="0.25">
      <c r="D95" s="1">
        <v>0.29166666666666669</v>
      </c>
      <c r="E95">
        <v>9144</v>
      </c>
      <c r="F95">
        <v>9163</v>
      </c>
      <c r="G95">
        <v>9139</v>
      </c>
      <c r="H95">
        <v>9157</v>
      </c>
      <c r="Z95"/>
      <c r="AA95"/>
      <c r="AC95"/>
      <c r="AD95"/>
    </row>
    <row r="96" spans="4:30" x14ac:dyDescent="0.25">
      <c r="D96" s="2">
        <v>0.33333333333333331</v>
      </c>
      <c r="E96">
        <v>9157</v>
      </c>
      <c r="F96">
        <v>9161</v>
      </c>
      <c r="G96">
        <v>9135</v>
      </c>
      <c r="H96">
        <v>9161</v>
      </c>
      <c r="J96">
        <v>4</v>
      </c>
      <c r="K96">
        <v>0</v>
      </c>
      <c r="L96">
        <v>26</v>
      </c>
      <c r="M96">
        <v>250</v>
      </c>
      <c r="N96">
        <v>1</v>
      </c>
      <c r="R96">
        <f>MAX(F96:F111)</f>
        <v>9438</v>
      </c>
      <c r="W96">
        <f t="shared" ref="W96:W110" si="36">ABS(M96)</f>
        <v>250</v>
      </c>
      <c r="X96">
        <f t="shared" ref="X96:X110" si="37">ABS(J96)</f>
        <v>4</v>
      </c>
      <c r="Y96">
        <f t="shared" ref="Y96:Y110" si="38">IF(R96&lt;1000,ABS(R96),0)</f>
        <v>0</v>
      </c>
      <c r="Z96" s="22">
        <f t="shared" ref="Z96:Z110" si="39">IF(N96=1,0,ABS(N96))</f>
        <v>0</v>
      </c>
      <c r="AA96" s="22">
        <f t="shared" ref="AA96:AA110" si="40">ABS(O96)</f>
        <v>0</v>
      </c>
      <c r="AB96">
        <f t="shared" ref="AB96:AB110" si="41">IF(N96=1,1,0)</f>
        <v>1</v>
      </c>
      <c r="AC96" s="22">
        <f t="shared" ref="AC96:AC110" si="42">IF(N96=1,ABS(N97),0)</f>
        <v>1.2383419689119171</v>
      </c>
      <c r="AD96" s="22">
        <f t="shared" ref="AD96:AD110" si="43">IF(N96=1,0,ABS(O97))</f>
        <v>0</v>
      </c>
    </row>
    <row r="97" spans="3:30" x14ac:dyDescent="0.25">
      <c r="D97" s="2">
        <v>0.375</v>
      </c>
      <c r="E97">
        <v>9163</v>
      </c>
      <c r="F97">
        <v>9168</v>
      </c>
      <c r="G97">
        <v>9136</v>
      </c>
      <c r="H97">
        <v>9160</v>
      </c>
      <c r="J97">
        <v>-3</v>
      </c>
      <c r="K97">
        <f>K96+J97</f>
        <v>-3</v>
      </c>
      <c r="L97">
        <v>32</v>
      </c>
      <c r="N97">
        <f>SUM(J97:J109)/R74</f>
        <v>1.2383419689119171</v>
      </c>
      <c r="O97">
        <f>20/R74</f>
        <v>0.10362694300518134</v>
      </c>
      <c r="R97">
        <f>MIN(G96:G110)</f>
        <v>9135</v>
      </c>
      <c r="W97">
        <f t="shared" si="36"/>
        <v>0</v>
      </c>
      <c r="X97">
        <f t="shared" si="37"/>
        <v>3</v>
      </c>
      <c r="Y97">
        <f t="shared" si="38"/>
        <v>0</v>
      </c>
      <c r="Z97" s="22">
        <f t="shared" si="39"/>
        <v>1.2383419689119171</v>
      </c>
      <c r="AA97" s="22">
        <f t="shared" si="40"/>
        <v>0.10362694300518134</v>
      </c>
      <c r="AB97">
        <f t="shared" si="41"/>
        <v>0</v>
      </c>
      <c r="AC97" s="22">
        <f t="shared" si="42"/>
        <v>0</v>
      </c>
      <c r="AD97" s="22">
        <f t="shared" si="43"/>
        <v>0</v>
      </c>
    </row>
    <row r="98" spans="3:30" x14ac:dyDescent="0.25">
      <c r="D98" s="1">
        <v>0.41666666666666669</v>
      </c>
      <c r="E98">
        <v>9161</v>
      </c>
      <c r="F98">
        <v>9203</v>
      </c>
      <c r="G98">
        <v>9151</v>
      </c>
      <c r="H98">
        <v>9193</v>
      </c>
      <c r="J98">
        <v>32</v>
      </c>
      <c r="K98">
        <f t="shared" ref="K98:K110" si="44">K97+J98</f>
        <v>29</v>
      </c>
      <c r="L98">
        <v>52</v>
      </c>
      <c r="R98">
        <f>R96-R97</f>
        <v>303</v>
      </c>
      <c r="W98">
        <f t="shared" si="36"/>
        <v>0</v>
      </c>
      <c r="X98">
        <f t="shared" si="37"/>
        <v>32</v>
      </c>
      <c r="Y98">
        <f t="shared" si="38"/>
        <v>303</v>
      </c>
      <c r="Z98" s="22">
        <f t="shared" si="39"/>
        <v>0</v>
      </c>
      <c r="AA98" s="22">
        <f t="shared" si="40"/>
        <v>0</v>
      </c>
      <c r="AB98">
        <f t="shared" si="41"/>
        <v>0</v>
      </c>
      <c r="AC98" s="22">
        <f t="shared" si="42"/>
        <v>0</v>
      </c>
      <c r="AD98" s="22">
        <f t="shared" si="43"/>
        <v>0</v>
      </c>
    </row>
    <row r="99" spans="3:30" x14ac:dyDescent="0.25">
      <c r="D99" s="1">
        <v>0.45833333333333331</v>
      </c>
      <c r="E99">
        <v>9192</v>
      </c>
      <c r="F99">
        <v>9284</v>
      </c>
      <c r="G99">
        <v>9191</v>
      </c>
      <c r="H99">
        <v>9275</v>
      </c>
      <c r="J99">
        <v>83</v>
      </c>
      <c r="K99">
        <f t="shared" si="44"/>
        <v>112</v>
      </c>
      <c r="L99">
        <v>93</v>
      </c>
      <c r="W99">
        <f t="shared" si="36"/>
        <v>0</v>
      </c>
      <c r="X99">
        <f t="shared" si="37"/>
        <v>83</v>
      </c>
      <c r="Y99">
        <f t="shared" si="38"/>
        <v>0</v>
      </c>
      <c r="Z99" s="22">
        <f t="shared" si="39"/>
        <v>0</v>
      </c>
      <c r="AA99" s="22">
        <f t="shared" si="40"/>
        <v>0</v>
      </c>
      <c r="AB99">
        <f t="shared" si="41"/>
        <v>0</v>
      </c>
      <c r="AC99" s="22">
        <f t="shared" si="42"/>
        <v>0</v>
      </c>
      <c r="AD99" s="22">
        <f t="shared" si="43"/>
        <v>0</v>
      </c>
    </row>
    <row r="100" spans="3:30" x14ac:dyDescent="0.25">
      <c r="D100" s="1">
        <v>0.5</v>
      </c>
      <c r="E100">
        <v>9275</v>
      </c>
      <c r="F100">
        <v>9319</v>
      </c>
      <c r="G100">
        <v>9265</v>
      </c>
      <c r="H100">
        <v>9304</v>
      </c>
      <c r="J100">
        <v>29</v>
      </c>
      <c r="K100">
        <f t="shared" si="44"/>
        <v>141</v>
      </c>
      <c r="L100">
        <v>54</v>
      </c>
      <c r="W100">
        <f t="shared" si="36"/>
        <v>0</v>
      </c>
      <c r="X100">
        <f t="shared" si="37"/>
        <v>29</v>
      </c>
      <c r="Y100">
        <f t="shared" si="38"/>
        <v>0</v>
      </c>
      <c r="Z100" s="22">
        <f t="shared" si="39"/>
        <v>0</v>
      </c>
      <c r="AA100" s="22">
        <f t="shared" si="40"/>
        <v>0</v>
      </c>
      <c r="AB100">
        <f t="shared" si="41"/>
        <v>0</v>
      </c>
      <c r="AC100" s="22">
        <f t="shared" si="42"/>
        <v>0</v>
      </c>
      <c r="AD100" s="22">
        <f t="shared" si="43"/>
        <v>0</v>
      </c>
    </row>
    <row r="101" spans="3:30" x14ac:dyDescent="0.25">
      <c r="C101">
        <v>1</v>
      </c>
      <c r="D101" s="1">
        <v>0.54166666666666663</v>
      </c>
      <c r="E101">
        <v>9304</v>
      </c>
      <c r="F101">
        <v>9312</v>
      </c>
      <c r="G101">
        <v>9287</v>
      </c>
      <c r="H101">
        <v>9291</v>
      </c>
      <c r="J101">
        <v>-13</v>
      </c>
      <c r="K101">
        <f t="shared" si="44"/>
        <v>128</v>
      </c>
      <c r="L101">
        <v>25</v>
      </c>
      <c r="W101">
        <f t="shared" si="36"/>
        <v>0</v>
      </c>
      <c r="X101">
        <f t="shared" si="37"/>
        <v>13</v>
      </c>
      <c r="Y101">
        <f t="shared" si="38"/>
        <v>0</v>
      </c>
      <c r="Z101" s="22">
        <f t="shared" si="39"/>
        <v>0</v>
      </c>
      <c r="AA101" s="22">
        <f t="shared" si="40"/>
        <v>0</v>
      </c>
      <c r="AB101">
        <f t="shared" si="41"/>
        <v>0</v>
      </c>
      <c r="AC101" s="22">
        <f t="shared" si="42"/>
        <v>0</v>
      </c>
      <c r="AD101" s="22">
        <f t="shared" si="43"/>
        <v>0</v>
      </c>
    </row>
    <row r="102" spans="3:30" x14ac:dyDescent="0.25">
      <c r="D102" s="1">
        <v>0.58333333333333337</v>
      </c>
      <c r="E102">
        <v>9290</v>
      </c>
      <c r="F102">
        <v>9329</v>
      </c>
      <c r="G102">
        <v>9287</v>
      </c>
      <c r="H102">
        <v>9328</v>
      </c>
      <c r="J102">
        <v>38</v>
      </c>
      <c r="K102">
        <f t="shared" si="44"/>
        <v>166</v>
      </c>
      <c r="L102">
        <v>42</v>
      </c>
      <c r="W102">
        <f t="shared" si="36"/>
        <v>0</v>
      </c>
      <c r="X102">
        <f t="shared" si="37"/>
        <v>38</v>
      </c>
      <c r="Y102">
        <f t="shared" si="38"/>
        <v>0</v>
      </c>
      <c r="Z102" s="22">
        <f t="shared" si="39"/>
        <v>0</v>
      </c>
      <c r="AA102" s="22">
        <f t="shared" si="40"/>
        <v>0</v>
      </c>
      <c r="AB102">
        <f t="shared" si="41"/>
        <v>0</v>
      </c>
      <c r="AC102" s="22">
        <f t="shared" si="42"/>
        <v>0</v>
      </c>
      <c r="AD102" s="22">
        <f t="shared" si="43"/>
        <v>0</v>
      </c>
    </row>
    <row r="103" spans="3:30" x14ac:dyDescent="0.25">
      <c r="D103" s="1">
        <v>0.625</v>
      </c>
      <c r="E103">
        <v>9327</v>
      </c>
      <c r="F103">
        <v>9333</v>
      </c>
      <c r="G103">
        <v>9309</v>
      </c>
      <c r="H103">
        <v>9320</v>
      </c>
      <c r="J103">
        <v>-7</v>
      </c>
      <c r="K103">
        <f t="shared" si="44"/>
        <v>159</v>
      </c>
      <c r="L103">
        <v>24</v>
      </c>
      <c r="W103">
        <f t="shared" si="36"/>
        <v>0</v>
      </c>
      <c r="X103">
        <f t="shared" si="37"/>
        <v>7</v>
      </c>
      <c r="Y103">
        <f t="shared" si="38"/>
        <v>0</v>
      </c>
      <c r="Z103" s="22">
        <f t="shared" si="39"/>
        <v>0</v>
      </c>
      <c r="AA103" s="22">
        <f t="shared" si="40"/>
        <v>0</v>
      </c>
      <c r="AB103">
        <f t="shared" si="41"/>
        <v>0</v>
      </c>
      <c r="AC103" s="22">
        <f t="shared" si="42"/>
        <v>0</v>
      </c>
      <c r="AD103" s="22">
        <f t="shared" si="43"/>
        <v>0</v>
      </c>
    </row>
    <row r="104" spans="3:30" x14ac:dyDescent="0.25">
      <c r="D104" s="1">
        <v>0.66666666666666663</v>
      </c>
      <c r="E104">
        <v>9320</v>
      </c>
      <c r="F104">
        <v>9348</v>
      </c>
      <c r="G104">
        <v>9315</v>
      </c>
      <c r="H104">
        <v>9332</v>
      </c>
      <c r="J104">
        <v>12</v>
      </c>
      <c r="K104">
        <f t="shared" si="44"/>
        <v>171</v>
      </c>
      <c r="L104">
        <v>33</v>
      </c>
      <c r="W104">
        <f t="shared" si="36"/>
        <v>0</v>
      </c>
      <c r="X104">
        <f t="shared" si="37"/>
        <v>12</v>
      </c>
      <c r="Y104">
        <f t="shared" si="38"/>
        <v>0</v>
      </c>
      <c r="Z104" s="22">
        <f t="shared" si="39"/>
        <v>0</v>
      </c>
      <c r="AA104" s="22">
        <f t="shared" si="40"/>
        <v>0</v>
      </c>
      <c r="AB104">
        <f t="shared" si="41"/>
        <v>0</v>
      </c>
      <c r="AC104" s="22">
        <f t="shared" si="42"/>
        <v>0</v>
      </c>
      <c r="AD104" s="22">
        <f t="shared" si="43"/>
        <v>0</v>
      </c>
    </row>
    <row r="105" spans="3:30" x14ac:dyDescent="0.25">
      <c r="D105" s="1">
        <v>0.70833333333333337</v>
      </c>
      <c r="E105">
        <v>9332</v>
      </c>
      <c r="F105">
        <v>9395</v>
      </c>
      <c r="G105">
        <v>9328</v>
      </c>
      <c r="H105">
        <v>9383</v>
      </c>
      <c r="J105">
        <v>51</v>
      </c>
      <c r="K105">
        <f t="shared" si="44"/>
        <v>222</v>
      </c>
      <c r="L105">
        <v>67</v>
      </c>
      <c r="W105">
        <f t="shared" si="36"/>
        <v>0</v>
      </c>
      <c r="X105">
        <f t="shared" si="37"/>
        <v>51</v>
      </c>
      <c r="Y105">
        <f t="shared" si="38"/>
        <v>0</v>
      </c>
      <c r="Z105" s="22">
        <f t="shared" si="39"/>
        <v>0</v>
      </c>
      <c r="AA105" s="22">
        <f t="shared" si="40"/>
        <v>0</v>
      </c>
      <c r="AB105">
        <f t="shared" si="41"/>
        <v>0</v>
      </c>
      <c r="AC105" s="22">
        <f t="shared" si="42"/>
        <v>0</v>
      </c>
      <c r="AD105" s="22">
        <f t="shared" si="43"/>
        <v>0</v>
      </c>
    </row>
    <row r="106" spans="3:30" x14ac:dyDescent="0.25">
      <c r="D106" s="1">
        <v>0.75</v>
      </c>
      <c r="E106">
        <v>9382</v>
      </c>
      <c r="F106">
        <v>9385</v>
      </c>
      <c r="G106">
        <v>9351</v>
      </c>
      <c r="H106">
        <v>9366</v>
      </c>
      <c r="J106">
        <v>-16</v>
      </c>
      <c r="K106">
        <f t="shared" si="44"/>
        <v>206</v>
      </c>
      <c r="L106">
        <v>34</v>
      </c>
      <c r="W106">
        <f t="shared" si="36"/>
        <v>0</v>
      </c>
      <c r="X106">
        <f t="shared" si="37"/>
        <v>16</v>
      </c>
      <c r="Y106">
        <f t="shared" si="38"/>
        <v>0</v>
      </c>
      <c r="Z106" s="22">
        <f t="shared" si="39"/>
        <v>0</v>
      </c>
      <c r="AA106" s="22">
        <f t="shared" si="40"/>
        <v>0</v>
      </c>
      <c r="AB106">
        <f t="shared" si="41"/>
        <v>0</v>
      </c>
      <c r="AC106" s="22">
        <f t="shared" si="42"/>
        <v>0</v>
      </c>
      <c r="AD106" s="22">
        <f t="shared" si="43"/>
        <v>0</v>
      </c>
    </row>
    <row r="107" spans="3:30" x14ac:dyDescent="0.25">
      <c r="D107" s="1">
        <v>0.79166666666666663</v>
      </c>
      <c r="E107">
        <v>9366</v>
      </c>
      <c r="F107">
        <v>9394</v>
      </c>
      <c r="G107">
        <v>9362</v>
      </c>
      <c r="H107">
        <v>9381</v>
      </c>
      <c r="J107">
        <v>15</v>
      </c>
      <c r="K107">
        <f t="shared" si="44"/>
        <v>221</v>
      </c>
      <c r="L107">
        <v>32</v>
      </c>
      <c r="W107">
        <f t="shared" si="36"/>
        <v>0</v>
      </c>
      <c r="X107">
        <f t="shared" si="37"/>
        <v>15</v>
      </c>
      <c r="Y107">
        <f t="shared" si="38"/>
        <v>0</v>
      </c>
      <c r="Z107" s="22">
        <f t="shared" si="39"/>
        <v>0</v>
      </c>
      <c r="AA107" s="22">
        <f t="shared" si="40"/>
        <v>0</v>
      </c>
      <c r="AB107">
        <f t="shared" si="41"/>
        <v>0</v>
      </c>
      <c r="AC107" s="22">
        <f t="shared" si="42"/>
        <v>0</v>
      </c>
      <c r="AD107" s="22">
        <f t="shared" si="43"/>
        <v>0</v>
      </c>
    </row>
    <row r="108" spans="3:30" x14ac:dyDescent="0.25">
      <c r="D108" s="1">
        <v>0.83333333333333337</v>
      </c>
      <c r="E108">
        <v>9381</v>
      </c>
      <c r="F108">
        <v>9399</v>
      </c>
      <c r="G108">
        <v>9378</v>
      </c>
      <c r="H108">
        <v>9388</v>
      </c>
      <c r="J108">
        <v>7</v>
      </c>
      <c r="K108">
        <f t="shared" si="44"/>
        <v>228</v>
      </c>
      <c r="L108">
        <v>21</v>
      </c>
      <c r="W108">
        <f t="shared" si="36"/>
        <v>0</v>
      </c>
      <c r="X108">
        <f t="shared" si="37"/>
        <v>7</v>
      </c>
      <c r="Y108">
        <f t="shared" si="38"/>
        <v>0</v>
      </c>
      <c r="Z108" s="22">
        <f t="shared" si="39"/>
        <v>0</v>
      </c>
      <c r="AA108" s="22">
        <f t="shared" si="40"/>
        <v>0</v>
      </c>
      <c r="AB108">
        <f t="shared" si="41"/>
        <v>0</v>
      </c>
      <c r="AC108" s="22">
        <f t="shared" si="42"/>
        <v>0</v>
      </c>
      <c r="AD108" s="22">
        <f t="shared" si="43"/>
        <v>0</v>
      </c>
    </row>
    <row r="109" spans="3:30" x14ac:dyDescent="0.25">
      <c r="D109" s="1">
        <v>0.875</v>
      </c>
      <c r="E109">
        <v>9388</v>
      </c>
      <c r="F109">
        <v>9422</v>
      </c>
      <c r="G109">
        <v>9379</v>
      </c>
      <c r="H109">
        <v>9399</v>
      </c>
      <c r="J109">
        <v>11</v>
      </c>
      <c r="K109">
        <f t="shared" si="44"/>
        <v>239</v>
      </c>
      <c r="L109">
        <v>43</v>
      </c>
      <c r="W109">
        <f t="shared" si="36"/>
        <v>0</v>
      </c>
      <c r="X109">
        <f t="shared" si="37"/>
        <v>11</v>
      </c>
      <c r="Y109">
        <f t="shared" si="38"/>
        <v>0</v>
      </c>
      <c r="Z109" s="22">
        <f t="shared" si="39"/>
        <v>0</v>
      </c>
      <c r="AA109" s="22">
        <f t="shared" si="40"/>
        <v>0</v>
      </c>
      <c r="AB109">
        <f t="shared" si="41"/>
        <v>0</v>
      </c>
      <c r="AC109" s="22">
        <f t="shared" si="42"/>
        <v>0</v>
      </c>
      <c r="AD109" s="22">
        <f t="shared" si="43"/>
        <v>0</v>
      </c>
    </row>
    <row r="110" spans="3:30" x14ac:dyDescent="0.25">
      <c r="D110" s="2">
        <v>0.91666666666666663</v>
      </c>
      <c r="E110">
        <v>9398</v>
      </c>
      <c r="F110">
        <v>9416</v>
      </c>
      <c r="G110">
        <v>9393</v>
      </c>
      <c r="H110">
        <v>9407</v>
      </c>
      <c r="J110">
        <v>9</v>
      </c>
      <c r="K110">
        <f t="shared" si="44"/>
        <v>248</v>
      </c>
      <c r="L110">
        <v>23</v>
      </c>
      <c r="W110">
        <f t="shared" si="36"/>
        <v>0</v>
      </c>
      <c r="X110">
        <f t="shared" si="37"/>
        <v>9</v>
      </c>
      <c r="Y110">
        <f t="shared" si="38"/>
        <v>0</v>
      </c>
      <c r="Z110" s="22">
        <f t="shared" si="39"/>
        <v>0</v>
      </c>
      <c r="AA110" s="22">
        <f t="shared" si="40"/>
        <v>0</v>
      </c>
      <c r="AB110">
        <f t="shared" si="41"/>
        <v>0</v>
      </c>
      <c r="AC110" s="22">
        <f t="shared" si="42"/>
        <v>0</v>
      </c>
      <c r="AD110" s="22">
        <f t="shared" si="43"/>
        <v>0</v>
      </c>
    </row>
    <row r="111" spans="3:30" hidden="1" x14ac:dyDescent="0.25">
      <c r="D111" s="1">
        <v>0.95833333333333337</v>
      </c>
      <c r="E111">
        <v>9407</v>
      </c>
      <c r="F111">
        <v>9438</v>
      </c>
      <c r="G111">
        <v>9395</v>
      </c>
      <c r="H111">
        <v>9438</v>
      </c>
      <c r="Z111"/>
      <c r="AA111"/>
      <c r="AC111"/>
      <c r="AD111"/>
    </row>
    <row r="112" spans="3:30" hidden="1" x14ac:dyDescent="0.25">
      <c r="D112" s="1">
        <v>0</v>
      </c>
      <c r="E112">
        <v>9439</v>
      </c>
      <c r="F112">
        <v>9443</v>
      </c>
      <c r="G112">
        <v>9439</v>
      </c>
      <c r="H112">
        <v>9442</v>
      </c>
      <c r="Z112"/>
      <c r="AA112"/>
      <c r="AC112"/>
      <c r="AD112"/>
    </row>
    <row r="113" spans="3:30" hidden="1" x14ac:dyDescent="0.25">
      <c r="D113" s="1">
        <v>4.1666666666666664E-2</v>
      </c>
      <c r="E113">
        <v>9438</v>
      </c>
      <c r="F113">
        <v>9446</v>
      </c>
      <c r="G113">
        <v>9424</v>
      </c>
      <c r="H113">
        <v>9443</v>
      </c>
      <c r="Z113"/>
      <c r="AA113"/>
      <c r="AC113"/>
      <c r="AD113"/>
    </row>
    <row r="114" spans="3:30" hidden="1" x14ac:dyDescent="0.25">
      <c r="D114" s="1">
        <v>8.3333333333333329E-2</v>
      </c>
      <c r="E114">
        <v>9444</v>
      </c>
      <c r="F114">
        <v>9450</v>
      </c>
      <c r="G114">
        <v>9430</v>
      </c>
      <c r="H114">
        <v>9431</v>
      </c>
      <c r="Z114"/>
      <c r="AA114"/>
      <c r="AC114"/>
      <c r="AD114"/>
    </row>
    <row r="115" spans="3:30" hidden="1" x14ac:dyDescent="0.25">
      <c r="D115" s="1">
        <v>0.125</v>
      </c>
      <c r="E115">
        <v>9431</v>
      </c>
      <c r="F115">
        <v>9448</v>
      </c>
      <c r="G115">
        <v>9424</v>
      </c>
      <c r="H115">
        <v>9431</v>
      </c>
      <c r="Z115"/>
      <c r="AA115"/>
      <c r="AC115"/>
      <c r="AD115"/>
    </row>
    <row r="116" spans="3:30" hidden="1" x14ac:dyDescent="0.25">
      <c r="D116" s="1">
        <v>0.16666666666666666</v>
      </c>
      <c r="E116">
        <v>9430</v>
      </c>
      <c r="F116">
        <v>9440</v>
      </c>
      <c r="G116">
        <v>9423</v>
      </c>
      <c r="H116">
        <v>9433</v>
      </c>
      <c r="Z116"/>
      <c r="AA116"/>
      <c r="AC116"/>
      <c r="AD116"/>
    </row>
    <row r="117" spans="3:30" hidden="1" x14ac:dyDescent="0.25">
      <c r="D117" s="1">
        <v>0.20833333333333334</v>
      </c>
      <c r="E117">
        <v>9431</v>
      </c>
      <c r="F117">
        <v>9440</v>
      </c>
      <c r="G117">
        <v>9427</v>
      </c>
      <c r="H117">
        <v>9437</v>
      </c>
      <c r="Z117"/>
      <c r="AA117"/>
      <c r="AC117"/>
      <c r="AD117"/>
    </row>
    <row r="118" spans="3:30" hidden="1" x14ac:dyDescent="0.25">
      <c r="D118" s="1">
        <v>0.25</v>
      </c>
      <c r="E118">
        <v>9438</v>
      </c>
      <c r="F118">
        <v>9448</v>
      </c>
      <c r="G118">
        <v>9435</v>
      </c>
      <c r="H118">
        <v>9446</v>
      </c>
      <c r="Z118"/>
      <c r="AA118"/>
      <c r="AC118"/>
      <c r="AD118"/>
    </row>
    <row r="119" spans="3:30" hidden="1" x14ac:dyDescent="0.25">
      <c r="D119" s="1">
        <v>0.29166666666666669</v>
      </c>
      <c r="E119">
        <v>9447</v>
      </c>
      <c r="F119">
        <v>9471</v>
      </c>
      <c r="G119">
        <v>9440</v>
      </c>
      <c r="H119">
        <v>9444</v>
      </c>
      <c r="Z119"/>
      <c r="AA119"/>
      <c r="AC119"/>
      <c r="AD119"/>
    </row>
    <row r="120" spans="3:30" x14ac:dyDescent="0.25">
      <c r="D120" s="2">
        <v>0.33333333333333331</v>
      </c>
      <c r="E120">
        <v>9443</v>
      </c>
      <c r="F120">
        <v>9455</v>
      </c>
      <c r="G120">
        <v>9403</v>
      </c>
      <c r="H120">
        <v>9403</v>
      </c>
      <c r="J120">
        <v>-40</v>
      </c>
      <c r="K120">
        <v>0</v>
      </c>
      <c r="L120">
        <v>52</v>
      </c>
      <c r="M120">
        <v>3</v>
      </c>
      <c r="R120">
        <f>MAX(F120:F135)</f>
        <v>9553</v>
      </c>
      <c r="W120">
        <f t="shared" ref="W120:W134" si="45">ABS(M120)</f>
        <v>3</v>
      </c>
      <c r="X120">
        <f t="shared" ref="X120:X134" si="46">ABS(J120)</f>
        <v>40</v>
      </c>
      <c r="Y120">
        <f t="shared" ref="Y120:Y134" si="47">IF(R120&lt;1000,ABS(R120),0)</f>
        <v>0</v>
      </c>
      <c r="Z120" s="22">
        <f t="shared" ref="Z120:Z134" si="48">IF(N120=1,0,ABS(N120))</f>
        <v>0</v>
      </c>
      <c r="AA120" s="22">
        <f t="shared" ref="AA120:AA134" si="49">ABS(O120)</f>
        <v>0</v>
      </c>
      <c r="AB120">
        <f t="shared" ref="AB120:AB134" si="50">IF(N120=1,1,0)</f>
        <v>0</v>
      </c>
      <c r="AC120" s="22">
        <f t="shared" ref="AC120:AC134" si="51">IF(N120=1,ABS(N121),0)</f>
        <v>0</v>
      </c>
      <c r="AD120" s="22">
        <f t="shared" ref="AD120:AD134" si="52">IF(N120=1,0,ABS(O121))</f>
        <v>0.14851485148514851</v>
      </c>
    </row>
    <row r="121" spans="3:30" x14ac:dyDescent="0.25">
      <c r="D121" s="2">
        <v>0.375</v>
      </c>
      <c r="E121">
        <v>9395</v>
      </c>
      <c r="F121">
        <v>9439</v>
      </c>
      <c r="G121">
        <v>9386</v>
      </c>
      <c r="H121">
        <v>9439</v>
      </c>
      <c r="J121">
        <v>44</v>
      </c>
      <c r="K121">
        <f>K120+J121</f>
        <v>44</v>
      </c>
      <c r="L121">
        <v>53</v>
      </c>
      <c r="N121">
        <f>82/R98</f>
        <v>0.27062706270627063</v>
      </c>
      <c r="O121">
        <f>45/R98</f>
        <v>0.14851485148514851</v>
      </c>
      <c r="R121">
        <f>MIN(G120:G134)</f>
        <v>9348</v>
      </c>
      <c r="W121">
        <f t="shared" si="45"/>
        <v>0</v>
      </c>
      <c r="X121">
        <f t="shared" si="46"/>
        <v>44</v>
      </c>
      <c r="Y121">
        <f t="shared" si="47"/>
        <v>0</v>
      </c>
      <c r="Z121" s="22">
        <f t="shared" si="48"/>
        <v>0.27062706270627063</v>
      </c>
      <c r="AA121" s="22">
        <f t="shared" si="49"/>
        <v>0.14851485148514851</v>
      </c>
      <c r="AB121">
        <f t="shared" si="50"/>
        <v>0</v>
      </c>
      <c r="AC121" s="22">
        <f t="shared" si="51"/>
        <v>0</v>
      </c>
      <c r="AD121" s="22">
        <f t="shared" si="52"/>
        <v>0</v>
      </c>
    </row>
    <row r="122" spans="3:30" x14ac:dyDescent="0.25">
      <c r="D122" s="1">
        <v>0.41666666666666669</v>
      </c>
      <c r="E122">
        <v>9439</v>
      </c>
      <c r="F122">
        <v>9439</v>
      </c>
      <c r="G122">
        <v>9348</v>
      </c>
      <c r="H122">
        <v>9357</v>
      </c>
      <c r="J122">
        <v>-82</v>
      </c>
      <c r="K122">
        <f t="shared" ref="K122:K134" si="53">K121+J122</f>
        <v>-38</v>
      </c>
      <c r="L122">
        <v>91</v>
      </c>
      <c r="R122">
        <f>R120-R121</f>
        <v>205</v>
      </c>
      <c r="W122">
        <f t="shared" si="45"/>
        <v>0</v>
      </c>
      <c r="X122">
        <f t="shared" si="46"/>
        <v>82</v>
      </c>
      <c r="Y122">
        <f t="shared" si="47"/>
        <v>205</v>
      </c>
      <c r="Z122" s="22">
        <f t="shared" si="48"/>
        <v>0</v>
      </c>
      <c r="AA122" s="22">
        <f t="shared" si="49"/>
        <v>0</v>
      </c>
      <c r="AB122">
        <f t="shared" si="50"/>
        <v>0</v>
      </c>
      <c r="AC122" s="22">
        <f t="shared" si="51"/>
        <v>0</v>
      </c>
      <c r="AD122" s="22">
        <f t="shared" si="52"/>
        <v>0</v>
      </c>
    </row>
    <row r="123" spans="3:30" x14ac:dyDescent="0.25">
      <c r="D123" s="1">
        <v>0.45833333333333331</v>
      </c>
      <c r="E123">
        <v>9357</v>
      </c>
      <c r="F123">
        <v>9420</v>
      </c>
      <c r="G123">
        <v>9353</v>
      </c>
      <c r="H123">
        <v>9417</v>
      </c>
      <c r="J123">
        <v>60</v>
      </c>
      <c r="K123">
        <f t="shared" si="53"/>
        <v>22</v>
      </c>
      <c r="L123">
        <v>67</v>
      </c>
      <c r="W123">
        <f t="shared" si="45"/>
        <v>0</v>
      </c>
      <c r="X123">
        <f t="shared" si="46"/>
        <v>60</v>
      </c>
      <c r="Y123">
        <f t="shared" si="47"/>
        <v>0</v>
      </c>
      <c r="Z123" s="22">
        <f t="shared" si="48"/>
        <v>0</v>
      </c>
      <c r="AA123" s="22">
        <f t="shared" si="49"/>
        <v>0</v>
      </c>
      <c r="AB123">
        <f t="shared" si="50"/>
        <v>0</v>
      </c>
      <c r="AC123" s="22">
        <f t="shared" si="51"/>
        <v>0</v>
      </c>
      <c r="AD123" s="22">
        <f t="shared" si="52"/>
        <v>0</v>
      </c>
    </row>
    <row r="124" spans="3:30" x14ac:dyDescent="0.25">
      <c r="D124" s="1">
        <v>0.5</v>
      </c>
      <c r="E124">
        <v>9416</v>
      </c>
      <c r="F124">
        <v>9479</v>
      </c>
      <c r="G124">
        <v>9409</v>
      </c>
      <c r="H124">
        <v>9477</v>
      </c>
      <c r="J124">
        <v>61</v>
      </c>
      <c r="K124">
        <f t="shared" si="53"/>
        <v>83</v>
      </c>
      <c r="L124">
        <v>70</v>
      </c>
      <c r="W124">
        <f t="shared" si="45"/>
        <v>0</v>
      </c>
      <c r="X124">
        <f t="shared" si="46"/>
        <v>61</v>
      </c>
      <c r="Y124">
        <f t="shared" si="47"/>
        <v>0</v>
      </c>
      <c r="Z124" s="22">
        <f t="shared" si="48"/>
        <v>0</v>
      </c>
      <c r="AA124" s="22">
        <f t="shared" si="49"/>
        <v>0</v>
      </c>
      <c r="AB124">
        <f t="shared" si="50"/>
        <v>0</v>
      </c>
      <c r="AC124" s="22">
        <f t="shared" si="51"/>
        <v>0</v>
      </c>
      <c r="AD124" s="22">
        <f t="shared" si="52"/>
        <v>0</v>
      </c>
    </row>
    <row r="125" spans="3:30" x14ac:dyDescent="0.25">
      <c r="C125">
        <v>1</v>
      </c>
      <c r="D125" s="1">
        <v>0.54166666666666663</v>
      </c>
      <c r="E125">
        <v>9476</v>
      </c>
      <c r="F125">
        <v>9547</v>
      </c>
      <c r="G125">
        <v>9474</v>
      </c>
      <c r="H125">
        <v>9524</v>
      </c>
      <c r="J125">
        <v>48</v>
      </c>
      <c r="K125">
        <f t="shared" si="53"/>
        <v>131</v>
      </c>
      <c r="L125">
        <v>73</v>
      </c>
      <c r="W125">
        <f t="shared" si="45"/>
        <v>0</v>
      </c>
      <c r="X125">
        <f t="shared" si="46"/>
        <v>48</v>
      </c>
      <c r="Y125">
        <f t="shared" si="47"/>
        <v>0</v>
      </c>
      <c r="Z125" s="22">
        <f t="shared" si="48"/>
        <v>0</v>
      </c>
      <c r="AA125" s="22">
        <f t="shared" si="49"/>
        <v>0</v>
      </c>
      <c r="AB125">
        <f t="shared" si="50"/>
        <v>0</v>
      </c>
      <c r="AC125" s="22">
        <f t="shared" si="51"/>
        <v>0</v>
      </c>
      <c r="AD125" s="22">
        <f t="shared" si="52"/>
        <v>0</v>
      </c>
    </row>
    <row r="126" spans="3:30" x14ac:dyDescent="0.25">
      <c r="D126" s="1">
        <v>0.58333333333333337</v>
      </c>
      <c r="E126">
        <v>9523</v>
      </c>
      <c r="F126">
        <v>9553</v>
      </c>
      <c r="G126">
        <v>9516</v>
      </c>
      <c r="H126">
        <v>9533</v>
      </c>
      <c r="J126">
        <v>10</v>
      </c>
      <c r="K126">
        <f t="shared" si="53"/>
        <v>141</v>
      </c>
      <c r="L126">
        <v>37</v>
      </c>
      <c r="W126">
        <f t="shared" si="45"/>
        <v>0</v>
      </c>
      <c r="X126">
        <f t="shared" si="46"/>
        <v>10</v>
      </c>
      <c r="Y126">
        <f t="shared" si="47"/>
        <v>0</v>
      </c>
      <c r="Z126" s="22">
        <f t="shared" si="48"/>
        <v>0</v>
      </c>
      <c r="AA126" s="22">
        <f t="shared" si="49"/>
        <v>0</v>
      </c>
      <c r="AB126">
        <f t="shared" si="50"/>
        <v>0</v>
      </c>
      <c r="AC126" s="22">
        <f t="shared" si="51"/>
        <v>0</v>
      </c>
      <c r="AD126" s="22">
        <f t="shared" si="52"/>
        <v>0</v>
      </c>
    </row>
    <row r="127" spans="3:30" x14ac:dyDescent="0.25">
      <c r="D127" s="1">
        <v>0.625</v>
      </c>
      <c r="E127">
        <v>9532</v>
      </c>
      <c r="F127">
        <v>9538</v>
      </c>
      <c r="G127">
        <v>9507</v>
      </c>
      <c r="H127">
        <v>9524</v>
      </c>
      <c r="J127">
        <v>-8</v>
      </c>
      <c r="K127">
        <f t="shared" si="53"/>
        <v>133</v>
      </c>
      <c r="L127">
        <v>31</v>
      </c>
      <c r="W127">
        <f t="shared" si="45"/>
        <v>0</v>
      </c>
      <c r="X127">
        <f t="shared" si="46"/>
        <v>8</v>
      </c>
      <c r="Y127">
        <f t="shared" si="47"/>
        <v>0</v>
      </c>
      <c r="Z127" s="22">
        <f t="shared" si="48"/>
        <v>0</v>
      </c>
      <c r="AA127" s="22">
        <f t="shared" si="49"/>
        <v>0</v>
      </c>
      <c r="AB127">
        <f t="shared" si="50"/>
        <v>0</v>
      </c>
      <c r="AC127" s="22">
        <f t="shared" si="51"/>
        <v>0</v>
      </c>
      <c r="AD127" s="22">
        <f t="shared" si="52"/>
        <v>0</v>
      </c>
    </row>
    <row r="128" spans="3:30" x14ac:dyDescent="0.25">
      <c r="D128" s="1">
        <v>0.66666666666666663</v>
      </c>
      <c r="E128">
        <v>9524</v>
      </c>
      <c r="F128">
        <v>9532</v>
      </c>
      <c r="G128">
        <v>9477</v>
      </c>
      <c r="H128">
        <v>9492</v>
      </c>
      <c r="J128">
        <v>-32</v>
      </c>
      <c r="K128">
        <f t="shared" si="53"/>
        <v>101</v>
      </c>
      <c r="L128">
        <v>55</v>
      </c>
      <c r="W128">
        <f t="shared" si="45"/>
        <v>0</v>
      </c>
      <c r="X128">
        <f t="shared" si="46"/>
        <v>32</v>
      </c>
      <c r="Y128">
        <f t="shared" si="47"/>
        <v>0</v>
      </c>
      <c r="Z128" s="22">
        <f t="shared" si="48"/>
        <v>0</v>
      </c>
      <c r="AA128" s="22">
        <f t="shared" si="49"/>
        <v>0</v>
      </c>
      <c r="AB128">
        <f t="shared" si="50"/>
        <v>0</v>
      </c>
      <c r="AC128" s="22">
        <f t="shared" si="51"/>
        <v>0</v>
      </c>
      <c r="AD128" s="22">
        <f t="shared" si="52"/>
        <v>0</v>
      </c>
    </row>
    <row r="129" spans="4:30" x14ac:dyDescent="0.25">
      <c r="D129" s="1">
        <v>0.70833333333333337</v>
      </c>
      <c r="E129">
        <v>9491</v>
      </c>
      <c r="F129">
        <v>9520</v>
      </c>
      <c r="G129">
        <v>9478</v>
      </c>
      <c r="H129">
        <v>9491</v>
      </c>
      <c r="J129">
        <v>0</v>
      </c>
      <c r="K129">
        <f t="shared" si="53"/>
        <v>101</v>
      </c>
      <c r="L129">
        <v>42</v>
      </c>
      <c r="W129">
        <f t="shared" si="45"/>
        <v>0</v>
      </c>
      <c r="X129">
        <f t="shared" si="46"/>
        <v>0</v>
      </c>
      <c r="Y129">
        <f t="shared" si="47"/>
        <v>0</v>
      </c>
      <c r="Z129" s="22">
        <f t="shared" si="48"/>
        <v>0</v>
      </c>
      <c r="AA129" s="22">
        <f t="shared" si="49"/>
        <v>0</v>
      </c>
      <c r="AB129">
        <f t="shared" si="50"/>
        <v>0</v>
      </c>
      <c r="AC129" s="22">
        <f t="shared" si="51"/>
        <v>0</v>
      </c>
      <c r="AD129" s="22">
        <f t="shared" si="52"/>
        <v>0</v>
      </c>
    </row>
    <row r="130" spans="4:30" x14ac:dyDescent="0.25">
      <c r="D130" s="1">
        <v>0.75</v>
      </c>
      <c r="E130">
        <v>9483</v>
      </c>
      <c r="F130">
        <v>9492</v>
      </c>
      <c r="G130">
        <v>9425</v>
      </c>
      <c r="H130">
        <v>9480</v>
      </c>
      <c r="J130">
        <v>-3</v>
      </c>
      <c r="K130">
        <f t="shared" si="53"/>
        <v>98</v>
      </c>
      <c r="L130">
        <v>67</v>
      </c>
      <c r="W130">
        <f t="shared" si="45"/>
        <v>0</v>
      </c>
      <c r="X130">
        <f t="shared" si="46"/>
        <v>3</v>
      </c>
      <c r="Y130">
        <f t="shared" si="47"/>
        <v>0</v>
      </c>
      <c r="Z130" s="22">
        <f t="shared" si="48"/>
        <v>0</v>
      </c>
      <c r="AA130" s="22">
        <f t="shared" si="49"/>
        <v>0</v>
      </c>
      <c r="AB130">
        <f t="shared" si="50"/>
        <v>0</v>
      </c>
      <c r="AC130" s="22">
        <f t="shared" si="51"/>
        <v>0</v>
      </c>
      <c r="AD130" s="22">
        <f t="shared" si="52"/>
        <v>0</v>
      </c>
    </row>
    <row r="131" spans="4:30" x14ac:dyDescent="0.25">
      <c r="D131" s="1">
        <v>0.79166666666666663</v>
      </c>
      <c r="E131">
        <v>9480</v>
      </c>
      <c r="F131">
        <v>9481</v>
      </c>
      <c r="G131">
        <v>9455</v>
      </c>
      <c r="H131">
        <v>9455</v>
      </c>
      <c r="J131">
        <v>-25</v>
      </c>
      <c r="K131">
        <f t="shared" si="53"/>
        <v>73</v>
      </c>
      <c r="L131">
        <v>26</v>
      </c>
      <c r="W131">
        <f t="shared" si="45"/>
        <v>0</v>
      </c>
      <c r="X131">
        <f t="shared" si="46"/>
        <v>25</v>
      </c>
      <c r="Y131">
        <f t="shared" si="47"/>
        <v>0</v>
      </c>
      <c r="Z131" s="22">
        <f t="shared" si="48"/>
        <v>0</v>
      </c>
      <c r="AA131" s="22">
        <f t="shared" si="49"/>
        <v>0</v>
      </c>
      <c r="AB131">
        <f t="shared" si="50"/>
        <v>0</v>
      </c>
      <c r="AC131" s="22">
        <f t="shared" si="51"/>
        <v>0</v>
      </c>
      <c r="AD131" s="22">
        <f t="shared" si="52"/>
        <v>0</v>
      </c>
    </row>
    <row r="132" spans="4:30" x14ac:dyDescent="0.25">
      <c r="D132" s="1">
        <v>0.83333333333333337</v>
      </c>
      <c r="E132">
        <v>9456</v>
      </c>
      <c r="F132">
        <v>9469</v>
      </c>
      <c r="G132">
        <v>9434</v>
      </c>
      <c r="H132">
        <v>9447</v>
      </c>
      <c r="J132">
        <v>-9</v>
      </c>
      <c r="K132">
        <f t="shared" si="53"/>
        <v>64</v>
      </c>
      <c r="L132">
        <v>35</v>
      </c>
      <c r="W132">
        <f t="shared" si="45"/>
        <v>0</v>
      </c>
      <c r="X132">
        <f t="shared" si="46"/>
        <v>9</v>
      </c>
      <c r="Y132">
        <f t="shared" si="47"/>
        <v>0</v>
      </c>
      <c r="Z132" s="22">
        <f t="shared" si="48"/>
        <v>0</v>
      </c>
      <c r="AA132" s="22">
        <f t="shared" si="49"/>
        <v>0</v>
      </c>
      <c r="AB132">
        <f t="shared" si="50"/>
        <v>0</v>
      </c>
      <c r="AC132" s="22">
        <f t="shared" si="51"/>
        <v>0</v>
      </c>
      <c r="AD132" s="22">
        <f t="shared" si="52"/>
        <v>0</v>
      </c>
    </row>
    <row r="133" spans="4:30" x14ac:dyDescent="0.25">
      <c r="D133" s="1">
        <v>0.875</v>
      </c>
      <c r="E133">
        <v>9448</v>
      </c>
      <c r="F133">
        <v>9479</v>
      </c>
      <c r="G133">
        <v>9446</v>
      </c>
      <c r="H133">
        <v>9474</v>
      </c>
      <c r="J133">
        <v>26</v>
      </c>
      <c r="K133">
        <f t="shared" si="53"/>
        <v>90</v>
      </c>
      <c r="L133">
        <v>33</v>
      </c>
      <c r="W133">
        <f t="shared" si="45"/>
        <v>0</v>
      </c>
      <c r="X133">
        <f t="shared" si="46"/>
        <v>26</v>
      </c>
      <c r="Y133">
        <f t="shared" si="47"/>
        <v>0</v>
      </c>
      <c r="Z133" s="22">
        <f t="shared" si="48"/>
        <v>0</v>
      </c>
      <c r="AA133" s="22">
        <f t="shared" si="49"/>
        <v>0</v>
      </c>
      <c r="AB133">
        <f t="shared" si="50"/>
        <v>0</v>
      </c>
      <c r="AC133" s="22">
        <f t="shared" si="51"/>
        <v>0</v>
      </c>
      <c r="AD133" s="22">
        <f t="shared" si="52"/>
        <v>0</v>
      </c>
    </row>
    <row r="134" spans="4:30" x14ac:dyDescent="0.25">
      <c r="D134" s="2">
        <v>0.91666666666666663</v>
      </c>
      <c r="E134">
        <v>9475</v>
      </c>
      <c r="F134">
        <v>9477</v>
      </c>
      <c r="G134">
        <v>9436</v>
      </c>
      <c r="H134">
        <v>9446</v>
      </c>
      <c r="J134">
        <v>-29</v>
      </c>
      <c r="K134">
        <f t="shared" si="53"/>
        <v>61</v>
      </c>
      <c r="L134">
        <v>41</v>
      </c>
      <c r="W134">
        <f t="shared" si="45"/>
        <v>0</v>
      </c>
      <c r="X134">
        <f t="shared" si="46"/>
        <v>29</v>
      </c>
      <c r="Y134">
        <f t="shared" si="47"/>
        <v>0</v>
      </c>
      <c r="Z134" s="22">
        <f t="shared" si="48"/>
        <v>0</v>
      </c>
      <c r="AA134" s="22">
        <f t="shared" si="49"/>
        <v>0</v>
      </c>
      <c r="AB134">
        <f t="shared" si="50"/>
        <v>0</v>
      </c>
      <c r="AC134" s="22">
        <f t="shared" si="51"/>
        <v>0</v>
      </c>
      <c r="AD134" s="22">
        <f t="shared" si="52"/>
        <v>0</v>
      </c>
    </row>
    <row r="135" spans="4:30" hidden="1" x14ac:dyDescent="0.25">
      <c r="D135" s="1">
        <v>0.95833333333333337</v>
      </c>
      <c r="E135">
        <v>9448</v>
      </c>
      <c r="F135">
        <v>9465</v>
      </c>
      <c r="G135">
        <v>9441</v>
      </c>
      <c r="H135">
        <v>9464</v>
      </c>
      <c r="Z135"/>
      <c r="AA135"/>
      <c r="AC135"/>
      <c r="AD135"/>
    </row>
    <row r="136" spans="4:30" hidden="1" x14ac:dyDescent="0.25">
      <c r="D136" s="1">
        <v>0</v>
      </c>
      <c r="E136">
        <v>9464</v>
      </c>
      <c r="F136">
        <v>9470</v>
      </c>
      <c r="G136">
        <v>9464</v>
      </c>
      <c r="H136">
        <v>9470</v>
      </c>
      <c r="Z136"/>
      <c r="AA136"/>
      <c r="AC136"/>
      <c r="AD136"/>
    </row>
    <row r="137" spans="4:30" hidden="1" x14ac:dyDescent="0.25">
      <c r="D137" s="1">
        <v>4.1666666666666664E-2</v>
      </c>
      <c r="E137">
        <v>9462</v>
      </c>
      <c r="F137">
        <v>9467</v>
      </c>
      <c r="G137">
        <v>9452</v>
      </c>
      <c r="H137">
        <v>9459</v>
      </c>
      <c r="Z137"/>
      <c r="AA137"/>
      <c r="AC137"/>
      <c r="AD137"/>
    </row>
    <row r="138" spans="4:30" hidden="1" x14ac:dyDescent="0.25">
      <c r="D138" s="1">
        <v>8.3333333333333329E-2</v>
      </c>
      <c r="E138">
        <v>9461</v>
      </c>
      <c r="F138">
        <v>9465</v>
      </c>
      <c r="G138">
        <v>9439</v>
      </c>
      <c r="H138">
        <v>9442</v>
      </c>
      <c r="Z138"/>
      <c r="AA138"/>
      <c r="AC138"/>
      <c r="AD138"/>
    </row>
    <row r="139" spans="4:30" hidden="1" x14ac:dyDescent="0.25">
      <c r="D139" s="1">
        <v>0.125</v>
      </c>
      <c r="E139">
        <v>9441</v>
      </c>
      <c r="F139">
        <v>9468</v>
      </c>
      <c r="G139">
        <v>9437</v>
      </c>
      <c r="H139">
        <v>9449</v>
      </c>
      <c r="Z139"/>
      <c r="AA139"/>
      <c r="AC139"/>
      <c r="AD139"/>
    </row>
    <row r="140" spans="4:30" hidden="1" x14ac:dyDescent="0.25">
      <c r="D140" s="1">
        <v>0.16666666666666666</v>
      </c>
      <c r="E140">
        <v>9449</v>
      </c>
      <c r="F140">
        <v>9452</v>
      </c>
      <c r="G140">
        <v>9437</v>
      </c>
      <c r="H140">
        <v>9446</v>
      </c>
      <c r="Z140"/>
      <c r="AA140"/>
      <c r="AC140"/>
      <c r="AD140"/>
    </row>
    <row r="141" spans="4:30" hidden="1" x14ac:dyDescent="0.25">
      <c r="D141" s="1">
        <v>0.20833333333333334</v>
      </c>
      <c r="E141">
        <v>9447</v>
      </c>
      <c r="F141">
        <v>9450</v>
      </c>
      <c r="G141">
        <v>9436</v>
      </c>
      <c r="H141">
        <v>9437</v>
      </c>
      <c r="Z141"/>
      <c r="AA141"/>
      <c r="AC141"/>
      <c r="AD141"/>
    </row>
    <row r="142" spans="4:30" hidden="1" x14ac:dyDescent="0.25">
      <c r="D142" s="1">
        <v>0.25</v>
      </c>
      <c r="E142">
        <v>9438</v>
      </c>
      <c r="F142">
        <v>9448</v>
      </c>
      <c r="G142">
        <v>9433</v>
      </c>
      <c r="H142">
        <v>9447</v>
      </c>
      <c r="Z142"/>
      <c r="AA142"/>
      <c r="AC142"/>
      <c r="AD142"/>
    </row>
    <row r="143" spans="4:30" hidden="1" x14ac:dyDescent="0.25">
      <c r="D143" s="1">
        <v>0.29166666666666669</v>
      </c>
      <c r="E143">
        <v>9447</v>
      </c>
      <c r="F143">
        <v>9476</v>
      </c>
      <c r="G143">
        <v>9445</v>
      </c>
      <c r="H143">
        <v>9468</v>
      </c>
      <c r="Z143"/>
      <c r="AA143"/>
      <c r="AC143"/>
      <c r="AD143"/>
    </row>
    <row r="144" spans="4:30" x14ac:dyDescent="0.25">
      <c r="D144" s="2">
        <v>0.33333333333333331</v>
      </c>
      <c r="E144">
        <v>9468</v>
      </c>
      <c r="F144">
        <v>9482</v>
      </c>
      <c r="G144">
        <v>9455</v>
      </c>
      <c r="H144">
        <v>9461</v>
      </c>
      <c r="J144">
        <v>-7</v>
      </c>
      <c r="K144">
        <v>0</v>
      </c>
      <c r="L144">
        <v>27</v>
      </c>
      <c r="M144">
        <v>-89</v>
      </c>
      <c r="N144">
        <v>1</v>
      </c>
      <c r="R144">
        <f>MAX(F144:F159)</f>
        <v>9482</v>
      </c>
      <c r="W144">
        <f t="shared" ref="W144:W158" si="54">ABS(M144)</f>
        <v>89</v>
      </c>
      <c r="X144">
        <f t="shared" ref="X144:X158" si="55">ABS(J144)</f>
        <v>7</v>
      </c>
      <c r="Y144">
        <f t="shared" ref="Y144:Y158" si="56">IF(R144&lt;1000,ABS(R144),0)</f>
        <v>0</v>
      </c>
      <c r="Z144" s="22">
        <f t="shared" ref="Z144:Z158" si="57">IF(N144=1,0,ABS(N144))</f>
        <v>0</v>
      </c>
      <c r="AA144" s="22">
        <f t="shared" ref="AA144:AA158" si="58">ABS(O144)</f>
        <v>0</v>
      </c>
      <c r="AB144">
        <f t="shared" ref="AB144:AB158" si="59">IF(N144=1,1,0)</f>
        <v>1</v>
      </c>
      <c r="AC144" s="22">
        <f t="shared" ref="AC144:AC158" si="60">IF(N144=1,ABS(N145),0)</f>
        <v>0.47317073170731705</v>
      </c>
      <c r="AD144" s="22">
        <f t="shared" ref="AD144:AD158" si="61">IF(N144=1,0,ABS(O145))</f>
        <v>0</v>
      </c>
    </row>
    <row r="145" spans="3:30" x14ac:dyDescent="0.25">
      <c r="D145" s="2">
        <v>0.375</v>
      </c>
      <c r="E145">
        <v>9458</v>
      </c>
      <c r="F145">
        <v>9471</v>
      </c>
      <c r="G145">
        <v>9434</v>
      </c>
      <c r="H145">
        <v>9434</v>
      </c>
      <c r="J145">
        <v>-24</v>
      </c>
      <c r="K145">
        <f>K144+J145</f>
        <v>-24</v>
      </c>
      <c r="L145">
        <v>37</v>
      </c>
      <c r="N145">
        <f>SUM(J145:J149)/R122</f>
        <v>-0.47317073170731705</v>
      </c>
      <c r="O145">
        <f>J146/R122</f>
        <v>0.1951219512195122</v>
      </c>
      <c r="R145">
        <f>MIN(G144:G158)</f>
        <v>9320</v>
      </c>
      <c r="W145">
        <f t="shared" si="54"/>
        <v>0</v>
      </c>
      <c r="X145">
        <f t="shared" si="55"/>
        <v>24</v>
      </c>
      <c r="Y145">
        <f t="shared" si="56"/>
        <v>0</v>
      </c>
      <c r="Z145" s="22">
        <f t="shared" si="57"/>
        <v>0.47317073170731705</v>
      </c>
      <c r="AA145" s="22">
        <f t="shared" si="58"/>
        <v>0.1951219512195122</v>
      </c>
      <c r="AB145">
        <f t="shared" si="59"/>
        <v>0</v>
      </c>
      <c r="AC145" s="22">
        <f t="shared" si="60"/>
        <v>0</v>
      </c>
      <c r="AD145" s="22">
        <f t="shared" si="61"/>
        <v>0</v>
      </c>
    </row>
    <row r="146" spans="3:30" x14ac:dyDescent="0.25">
      <c r="D146" s="1">
        <v>0.41666666666666669</v>
      </c>
      <c r="E146">
        <v>9434</v>
      </c>
      <c r="F146">
        <v>9477</v>
      </c>
      <c r="G146">
        <v>9399</v>
      </c>
      <c r="H146">
        <v>9474</v>
      </c>
      <c r="J146">
        <v>40</v>
      </c>
      <c r="K146">
        <f t="shared" ref="K146:K158" si="62">K145+J146</f>
        <v>16</v>
      </c>
      <c r="L146">
        <v>78</v>
      </c>
      <c r="R146">
        <f>R144-R145</f>
        <v>162</v>
      </c>
      <c r="W146">
        <f t="shared" si="54"/>
        <v>0</v>
      </c>
      <c r="X146">
        <f t="shared" si="55"/>
        <v>40</v>
      </c>
      <c r="Y146">
        <f t="shared" si="56"/>
        <v>162</v>
      </c>
      <c r="Z146" s="22">
        <f t="shared" si="57"/>
        <v>0</v>
      </c>
      <c r="AA146" s="22">
        <f t="shared" si="58"/>
        <v>0</v>
      </c>
      <c r="AB146">
        <f t="shared" si="59"/>
        <v>0</v>
      </c>
      <c r="AC146" s="22">
        <f t="shared" si="60"/>
        <v>0</v>
      </c>
      <c r="AD146" s="22">
        <f t="shared" si="61"/>
        <v>0</v>
      </c>
    </row>
    <row r="147" spans="3:30" x14ac:dyDescent="0.25">
      <c r="D147" s="1">
        <v>0.45833333333333331</v>
      </c>
      <c r="E147">
        <v>9474</v>
      </c>
      <c r="F147">
        <v>9476</v>
      </c>
      <c r="G147">
        <v>9438</v>
      </c>
      <c r="H147">
        <v>9467</v>
      </c>
      <c r="J147">
        <v>-7</v>
      </c>
      <c r="K147">
        <f t="shared" si="62"/>
        <v>9</v>
      </c>
      <c r="L147">
        <v>38</v>
      </c>
      <c r="W147">
        <f t="shared" si="54"/>
        <v>0</v>
      </c>
      <c r="X147">
        <f t="shared" si="55"/>
        <v>7</v>
      </c>
      <c r="Y147">
        <f t="shared" si="56"/>
        <v>0</v>
      </c>
      <c r="Z147" s="22">
        <f t="shared" si="57"/>
        <v>0</v>
      </c>
      <c r="AA147" s="22">
        <f t="shared" si="58"/>
        <v>0</v>
      </c>
      <c r="AB147">
        <f t="shared" si="59"/>
        <v>0</v>
      </c>
      <c r="AC147" s="22">
        <f t="shared" si="60"/>
        <v>0</v>
      </c>
      <c r="AD147" s="22">
        <f t="shared" si="61"/>
        <v>0</v>
      </c>
    </row>
    <row r="148" spans="3:30" x14ac:dyDescent="0.25">
      <c r="D148" s="1">
        <v>0.5</v>
      </c>
      <c r="E148">
        <v>9467</v>
      </c>
      <c r="F148">
        <v>9470</v>
      </c>
      <c r="G148">
        <v>9401</v>
      </c>
      <c r="H148">
        <v>9414</v>
      </c>
      <c r="J148">
        <v>-53</v>
      </c>
      <c r="K148">
        <f t="shared" si="62"/>
        <v>-44</v>
      </c>
      <c r="L148">
        <v>69</v>
      </c>
      <c r="W148">
        <f t="shared" si="54"/>
        <v>0</v>
      </c>
      <c r="X148">
        <f t="shared" si="55"/>
        <v>53</v>
      </c>
      <c r="Y148">
        <f t="shared" si="56"/>
        <v>0</v>
      </c>
      <c r="Z148" s="22">
        <f t="shared" si="57"/>
        <v>0</v>
      </c>
      <c r="AA148" s="22">
        <f t="shared" si="58"/>
        <v>0</v>
      </c>
      <c r="AB148">
        <f t="shared" si="59"/>
        <v>0</v>
      </c>
      <c r="AC148" s="22">
        <f t="shared" si="60"/>
        <v>0</v>
      </c>
      <c r="AD148" s="22">
        <f t="shared" si="61"/>
        <v>0</v>
      </c>
    </row>
    <row r="149" spans="3:30" x14ac:dyDescent="0.25">
      <c r="C149">
        <v>1</v>
      </c>
      <c r="D149" s="1">
        <v>0.54166666666666663</v>
      </c>
      <c r="E149">
        <v>9413</v>
      </c>
      <c r="F149">
        <v>9417</v>
      </c>
      <c r="G149">
        <v>9353</v>
      </c>
      <c r="H149">
        <v>9360</v>
      </c>
      <c r="J149">
        <v>-53</v>
      </c>
      <c r="K149">
        <f t="shared" si="62"/>
        <v>-97</v>
      </c>
      <c r="L149">
        <v>64</v>
      </c>
      <c r="W149">
        <f t="shared" si="54"/>
        <v>0</v>
      </c>
      <c r="X149">
        <f t="shared" si="55"/>
        <v>53</v>
      </c>
      <c r="Y149">
        <f t="shared" si="56"/>
        <v>0</v>
      </c>
      <c r="Z149" s="22">
        <f t="shared" si="57"/>
        <v>0</v>
      </c>
      <c r="AA149" s="22">
        <f t="shared" si="58"/>
        <v>0</v>
      </c>
      <c r="AB149">
        <f t="shared" si="59"/>
        <v>0</v>
      </c>
      <c r="AC149" s="22">
        <f t="shared" si="60"/>
        <v>0</v>
      </c>
      <c r="AD149" s="22">
        <f t="shared" si="61"/>
        <v>0</v>
      </c>
    </row>
    <row r="150" spans="3:30" x14ac:dyDescent="0.25">
      <c r="D150" s="1">
        <v>0.58333333333333337</v>
      </c>
      <c r="E150">
        <v>9359</v>
      </c>
      <c r="F150">
        <v>9429</v>
      </c>
      <c r="G150">
        <v>9348</v>
      </c>
      <c r="H150">
        <v>9427</v>
      </c>
      <c r="J150">
        <v>68</v>
      </c>
      <c r="K150">
        <f t="shared" si="62"/>
        <v>-29</v>
      </c>
      <c r="L150">
        <v>81</v>
      </c>
      <c r="W150">
        <f t="shared" si="54"/>
        <v>0</v>
      </c>
      <c r="X150">
        <f t="shared" si="55"/>
        <v>68</v>
      </c>
      <c r="Y150">
        <f t="shared" si="56"/>
        <v>0</v>
      </c>
      <c r="Z150" s="22">
        <f t="shared" si="57"/>
        <v>0</v>
      </c>
      <c r="AA150" s="22">
        <f t="shared" si="58"/>
        <v>0</v>
      </c>
      <c r="AB150">
        <f t="shared" si="59"/>
        <v>0</v>
      </c>
      <c r="AC150" s="22">
        <f t="shared" si="60"/>
        <v>0</v>
      </c>
      <c r="AD150" s="22">
        <f t="shared" si="61"/>
        <v>0</v>
      </c>
    </row>
    <row r="151" spans="3:30" x14ac:dyDescent="0.25">
      <c r="D151" s="1">
        <v>0.625</v>
      </c>
      <c r="E151">
        <v>9427</v>
      </c>
      <c r="F151">
        <v>9427</v>
      </c>
      <c r="G151">
        <v>9369</v>
      </c>
      <c r="H151">
        <v>9374</v>
      </c>
      <c r="J151">
        <v>-53</v>
      </c>
      <c r="K151">
        <f t="shared" si="62"/>
        <v>-82</v>
      </c>
      <c r="L151">
        <v>58</v>
      </c>
      <c r="W151">
        <f t="shared" si="54"/>
        <v>0</v>
      </c>
      <c r="X151">
        <f t="shared" si="55"/>
        <v>53</v>
      </c>
      <c r="Y151">
        <f t="shared" si="56"/>
        <v>0</v>
      </c>
      <c r="Z151" s="22">
        <f t="shared" si="57"/>
        <v>0</v>
      </c>
      <c r="AA151" s="22">
        <f t="shared" si="58"/>
        <v>0</v>
      </c>
      <c r="AB151">
        <f t="shared" si="59"/>
        <v>0</v>
      </c>
      <c r="AC151" s="22">
        <f t="shared" si="60"/>
        <v>0</v>
      </c>
      <c r="AD151" s="22">
        <f t="shared" si="61"/>
        <v>0</v>
      </c>
    </row>
    <row r="152" spans="3:30" x14ac:dyDescent="0.25">
      <c r="D152" s="1">
        <v>0.66666666666666663</v>
      </c>
      <c r="E152">
        <v>9375</v>
      </c>
      <c r="F152">
        <v>9388</v>
      </c>
      <c r="G152">
        <v>9354</v>
      </c>
      <c r="H152">
        <v>9357</v>
      </c>
      <c r="J152">
        <v>-18</v>
      </c>
      <c r="K152">
        <f t="shared" si="62"/>
        <v>-100</v>
      </c>
      <c r="L152">
        <v>34</v>
      </c>
      <c r="W152">
        <f t="shared" si="54"/>
        <v>0</v>
      </c>
      <c r="X152">
        <f t="shared" si="55"/>
        <v>18</v>
      </c>
      <c r="Y152">
        <f t="shared" si="56"/>
        <v>0</v>
      </c>
      <c r="Z152" s="22">
        <f t="shared" si="57"/>
        <v>0</v>
      </c>
      <c r="AA152" s="22">
        <f t="shared" si="58"/>
        <v>0</v>
      </c>
      <c r="AB152">
        <f t="shared" si="59"/>
        <v>0</v>
      </c>
      <c r="AC152" s="22">
        <f t="shared" si="60"/>
        <v>0</v>
      </c>
      <c r="AD152" s="22">
        <f t="shared" si="61"/>
        <v>0</v>
      </c>
    </row>
    <row r="153" spans="3:30" x14ac:dyDescent="0.25">
      <c r="D153" s="1">
        <v>0.70833333333333337</v>
      </c>
      <c r="E153">
        <v>9357</v>
      </c>
      <c r="F153">
        <v>9371</v>
      </c>
      <c r="G153">
        <v>9320</v>
      </c>
      <c r="H153">
        <v>9342</v>
      </c>
      <c r="J153">
        <v>-15</v>
      </c>
      <c r="K153">
        <f t="shared" si="62"/>
        <v>-115</v>
      </c>
      <c r="L153">
        <v>51</v>
      </c>
      <c r="W153">
        <f t="shared" si="54"/>
        <v>0</v>
      </c>
      <c r="X153">
        <f t="shared" si="55"/>
        <v>15</v>
      </c>
      <c r="Y153">
        <f t="shared" si="56"/>
        <v>0</v>
      </c>
      <c r="Z153" s="22">
        <f t="shared" si="57"/>
        <v>0</v>
      </c>
      <c r="AA153" s="22">
        <f t="shared" si="58"/>
        <v>0</v>
      </c>
      <c r="AB153">
        <f t="shared" si="59"/>
        <v>0</v>
      </c>
      <c r="AC153" s="22">
        <f t="shared" si="60"/>
        <v>0</v>
      </c>
      <c r="AD153" s="22">
        <f t="shared" si="61"/>
        <v>0</v>
      </c>
    </row>
    <row r="154" spans="3:30" x14ac:dyDescent="0.25">
      <c r="D154" s="1">
        <v>0.75</v>
      </c>
      <c r="E154">
        <v>9341</v>
      </c>
      <c r="F154">
        <v>9396</v>
      </c>
      <c r="G154">
        <v>9330</v>
      </c>
      <c r="H154">
        <v>9375</v>
      </c>
      <c r="J154">
        <v>34</v>
      </c>
      <c r="K154">
        <f t="shared" si="62"/>
        <v>-81</v>
      </c>
      <c r="L154">
        <v>66</v>
      </c>
      <c r="W154">
        <f t="shared" si="54"/>
        <v>0</v>
      </c>
      <c r="X154">
        <f t="shared" si="55"/>
        <v>34</v>
      </c>
      <c r="Y154">
        <f t="shared" si="56"/>
        <v>0</v>
      </c>
      <c r="Z154" s="22">
        <f t="shared" si="57"/>
        <v>0</v>
      </c>
      <c r="AA154" s="22">
        <f t="shared" si="58"/>
        <v>0</v>
      </c>
      <c r="AB154">
        <f t="shared" si="59"/>
        <v>0</v>
      </c>
      <c r="AC154" s="22">
        <f t="shared" si="60"/>
        <v>0</v>
      </c>
      <c r="AD154" s="22">
        <f t="shared" si="61"/>
        <v>0</v>
      </c>
    </row>
    <row r="155" spans="3:30" x14ac:dyDescent="0.25">
      <c r="D155" s="1">
        <v>0.79166666666666663</v>
      </c>
      <c r="E155">
        <v>9375</v>
      </c>
      <c r="F155">
        <v>9387</v>
      </c>
      <c r="G155">
        <v>9370</v>
      </c>
      <c r="H155">
        <v>9378</v>
      </c>
      <c r="J155">
        <v>3</v>
      </c>
      <c r="K155">
        <f t="shared" si="62"/>
        <v>-78</v>
      </c>
      <c r="L155">
        <v>17</v>
      </c>
      <c r="W155">
        <f t="shared" si="54"/>
        <v>0</v>
      </c>
      <c r="X155">
        <f t="shared" si="55"/>
        <v>3</v>
      </c>
      <c r="Y155">
        <f t="shared" si="56"/>
        <v>0</v>
      </c>
      <c r="Z155" s="22">
        <f t="shared" si="57"/>
        <v>0</v>
      </c>
      <c r="AA155" s="22">
        <f t="shared" si="58"/>
        <v>0</v>
      </c>
      <c r="AB155">
        <f t="shared" si="59"/>
        <v>0</v>
      </c>
      <c r="AC155" s="22">
        <f t="shared" si="60"/>
        <v>0</v>
      </c>
      <c r="AD155" s="22">
        <f t="shared" si="61"/>
        <v>0</v>
      </c>
    </row>
    <row r="156" spans="3:30" x14ac:dyDescent="0.25">
      <c r="D156" s="1">
        <v>0.83333333333333337</v>
      </c>
      <c r="E156">
        <v>9377</v>
      </c>
      <c r="F156">
        <v>9386</v>
      </c>
      <c r="G156">
        <v>9371</v>
      </c>
      <c r="H156">
        <v>9379</v>
      </c>
      <c r="J156">
        <v>2</v>
      </c>
      <c r="K156">
        <f t="shared" si="62"/>
        <v>-76</v>
      </c>
      <c r="L156">
        <v>15</v>
      </c>
      <c r="W156">
        <f t="shared" si="54"/>
        <v>0</v>
      </c>
      <c r="X156">
        <f t="shared" si="55"/>
        <v>2</v>
      </c>
      <c r="Y156">
        <f t="shared" si="56"/>
        <v>0</v>
      </c>
      <c r="Z156" s="22">
        <f t="shared" si="57"/>
        <v>0</v>
      </c>
      <c r="AA156" s="22">
        <f t="shared" si="58"/>
        <v>0</v>
      </c>
      <c r="AB156">
        <f t="shared" si="59"/>
        <v>0</v>
      </c>
      <c r="AC156" s="22">
        <f t="shared" si="60"/>
        <v>0</v>
      </c>
      <c r="AD156" s="22">
        <f t="shared" si="61"/>
        <v>0</v>
      </c>
    </row>
    <row r="157" spans="3:30" x14ac:dyDescent="0.25">
      <c r="D157" s="1">
        <v>0.875</v>
      </c>
      <c r="E157">
        <v>9379</v>
      </c>
      <c r="F157">
        <v>9391</v>
      </c>
      <c r="G157">
        <v>9360</v>
      </c>
      <c r="H157">
        <v>9363</v>
      </c>
      <c r="J157">
        <v>-16</v>
      </c>
      <c r="K157">
        <f t="shared" si="62"/>
        <v>-92</v>
      </c>
      <c r="L157">
        <v>31</v>
      </c>
      <c r="W157">
        <f t="shared" si="54"/>
        <v>0</v>
      </c>
      <c r="X157">
        <f t="shared" si="55"/>
        <v>16</v>
      </c>
      <c r="Y157">
        <f t="shared" si="56"/>
        <v>0</v>
      </c>
      <c r="Z157" s="22">
        <f t="shared" si="57"/>
        <v>0</v>
      </c>
      <c r="AA157" s="22">
        <f t="shared" si="58"/>
        <v>0</v>
      </c>
      <c r="AB157">
        <f t="shared" si="59"/>
        <v>0</v>
      </c>
      <c r="AC157" s="22">
        <f t="shared" si="60"/>
        <v>0</v>
      </c>
      <c r="AD157" s="22">
        <f t="shared" si="61"/>
        <v>0</v>
      </c>
    </row>
    <row r="158" spans="3:30" x14ac:dyDescent="0.25">
      <c r="D158" s="2">
        <v>0.91666666666666663</v>
      </c>
      <c r="E158">
        <v>9364</v>
      </c>
      <c r="F158">
        <v>9389</v>
      </c>
      <c r="G158">
        <v>9362</v>
      </c>
      <c r="H158">
        <v>9379</v>
      </c>
      <c r="J158">
        <v>15</v>
      </c>
      <c r="K158">
        <f t="shared" si="62"/>
        <v>-77</v>
      </c>
      <c r="L158">
        <v>27</v>
      </c>
      <c r="W158">
        <f t="shared" si="54"/>
        <v>0</v>
      </c>
      <c r="X158">
        <f t="shared" si="55"/>
        <v>15</v>
      </c>
      <c r="Y158">
        <f t="shared" si="56"/>
        <v>0</v>
      </c>
      <c r="Z158" s="22">
        <f t="shared" si="57"/>
        <v>0</v>
      </c>
      <c r="AA158" s="22">
        <f t="shared" si="58"/>
        <v>0</v>
      </c>
      <c r="AB158">
        <f t="shared" si="59"/>
        <v>0</v>
      </c>
      <c r="AC158" s="22">
        <f t="shared" si="60"/>
        <v>0</v>
      </c>
      <c r="AD158" s="22">
        <f t="shared" si="61"/>
        <v>0</v>
      </c>
    </row>
    <row r="159" spans="3:30" hidden="1" x14ac:dyDescent="0.25">
      <c r="D159" s="1">
        <v>4.1666666666666664E-2</v>
      </c>
      <c r="E159">
        <v>9359</v>
      </c>
      <c r="F159">
        <v>9359</v>
      </c>
      <c r="G159">
        <v>9314</v>
      </c>
      <c r="H159">
        <v>9329</v>
      </c>
      <c r="Z159"/>
      <c r="AA159"/>
      <c r="AC159"/>
      <c r="AD159"/>
    </row>
    <row r="160" spans="3:30" hidden="1" x14ac:dyDescent="0.25">
      <c r="D160" s="1">
        <v>8.3333333333333329E-2</v>
      </c>
      <c r="E160">
        <v>9329</v>
      </c>
      <c r="F160">
        <v>9371</v>
      </c>
      <c r="G160">
        <v>9329</v>
      </c>
      <c r="H160">
        <v>9370</v>
      </c>
      <c r="Z160"/>
      <c r="AA160"/>
      <c r="AC160"/>
      <c r="AD160"/>
    </row>
    <row r="161" spans="3:30" hidden="1" x14ac:dyDescent="0.25">
      <c r="D161" s="1">
        <v>0.125</v>
      </c>
      <c r="E161">
        <v>9370</v>
      </c>
      <c r="F161">
        <v>9428</v>
      </c>
      <c r="G161">
        <v>9369</v>
      </c>
      <c r="H161">
        <v>9412</v>
      </c>
      <c r="Z161"/>
      <c r="AA161"/>
      <c r="AC161"/>
      <c r="AD161"/>
    </row>
    <row r="162" spans="3:30" hidden="1" x14ac:dyDescent="0.25">
      <c r="D162" s="1">
        <v>0.16666666666666666</v>
      </c>
      <c r="E162">
        <v>9412</v>
      </c>
      <c r="F162">
        <v>9422</v>
      </c>
      <c r="G162">
        <v>9399</v>
      </c>
      <c r="H162">
        <v>9417</v>
      </c>
      <c r="Z162"/>
      <c r="AA162"/>
      <c r="AC162"/>
      <c r="AD162"/>
    </row>
    <row r="163" spans="3:30" hidden="1" x14ac:dyDescent="0.25">
      <c r="D163" s="1">
        <v>0.20833333333333334</v>
      </c>
      <c r="E163">
        <v>9418</v>
      </c>
      <c r="F163">
        <v>9443</v>
      </c>
      <c r="G163">
        <v>9418</v>
      </c>
      <c r="H163">
        <v>9439</v>
      </c>
      <c r="Z163"/>
      <c r="AA163"/>
      <c r="AC163"/>
      <c r="AD163"/>
    </row>
    <row r="164" spans="3:30" hidden="1" x14ac:dyDescent="0.25">
      <c r="D164" s="1">
        <v>0.25</v>
      </c>
      <c r="E164">
        <v>9439</v>
      </c>
      <c r="F164">
        <v>9452</v>
      </c>
      <c r="G164">
        <v>9428</v>
      </c>
      <c r="H164">
        <v>9451</v>
      </c>
      <c r="Z164"/>
      <c r="AA164"/>
      <c r="AC164"/>
      <c r="AD164"/>
    </row>
    <row r="165" spans="3:30" hidden="1" x14ac:dyDescent="0.25">
      <c r="D165" s="1">
        <v>0.29166666666666669</v>
      </c>
      <c r="E165">
        <v>9451</v>
      </c>
      <c r="F165">
        <v>9452</v>
      </c>
      <c r="G165">
        <v>9439</v>
      </c>
      <c r="H165">
        <v>9439</v>
      </c>
      <c r="Z165"/>
      <c r="AA165"/>
      <c r="AC165"/>
      <c r="AD165"/>
    </row>
    <row r="166" spans="3:30" x14ac:dyDescent="0.25">
      <c r="D166" s="2">
        <v>0.33333333333333331</v>
      </c>
      <c r="E166">
        <v>9440</v>
      </c>
      <c r="F166">
        <v>9445</v>
      </c>
      <c r="G166">
        <v>9427</v>
      </c>
      <c r="H166">
        <v>9433</v>
      </c>
      <c r="J166">
        <v>-7</v>
      </c>
      <c r="K166">
        <v>0</v>
      </c>
      <c r="L166">
        <v>18</v>
      </c>
      <c r="M166">
        <v>139</v>
      </c>
      <c r="R166">
        <f>MAX(F166:F181)</f>
        <v>9588</v>
      </c>
      <c r="W166">
        <f t="shared" ref="W166:W180" si="63">ABS(M166)</f>
        <v>139</v>
      </c>
      <c r="X166">
        <f t="shared" ref="X166:X180" si="64">ABS(J166)</f>
        <v>7</v>
      </c>
      <c r="Y166">
        <f t="shared" ref="Y166:Y180" si="65">IF(R166&lt;1000,ABS(R166),0)</f>
        <v>0</v>
      </c>
      <c r="Z166" s="22">
        <f t="shared" ref="Z166:Z180" si="66">IF(N166=1,0,ABS(N166))</f>
        <v>0</v>
      </c>
      <c r="AA166" s="22">
        <f t="shared" ref="AA166:AA180" si="67">ABS(O166)</f>
        <v>0</v>
      </c>
      <c r="AB166">
        <f t="shared" ref="AB166:AB180" si="68">IF(N166=1,1,0)</f>
        <v>0</v>
      </c>
      <c r="AC166" s="22">
        <f t="shared" ref="AC166:AC180" si="69">IF(N166=1,ABS(N167),0)</f>
        <v>0</v>
      </c>
      <c r="AD166" s="22">
        <f t="shared" ref="AD166:AD180" si="70">IF(N166=1,0,ABS(O167))</f>
        <v>0.40123456790123457</v>
      </c>
    </row>
    <row r="167" spans="3:30" x14ac:dyDescent="0.25">
      <c r="D167" s="2">
        <v>0.375</v>
      </c>
      <c r="E167">
        <v>9438</v>
      </c>
      <c r="F167">
        <v>9486</v>
      </c>
      <c r="G167">
        <v>9436</v>
      </c>
      <c r="H167">
        <v>9480</v>
      </c>
      <c r="J167">
        <v>42</v>
      </c>
      <c r="K167">
        <f>K166+J167</f>
        <v>42</v>
      </c>
      <c r="L167">
        <v>50</v>
      </c>
      <c r="N167">
        <v>0</v>
      </c>
      <c r="O167">
        <f>65/R146</f>
        <v>0.40123456790123457</v>
      </c>
      <c r="R167">
        <f>MIN(G166:G180)</f>
        <v>9427</v>
      </c>
      <c r="W167">
        <f t="shared" si="63"/>
        <v>0</v>
      </c>
      <c r="X167">
        <f t="shared" si="64"/>
        <v>42</v>
      </c>
      <c r="Y167">
        <f t="shared" si="65"/>
        <v>0</v>
      </c>
      <c r="Z167" s="22">
        <f t="shared" si="66"/>
        <v>0</v>
      </c>
      <c r="AA167" s="22">
        <f t="shared" si="67"/>
        <v>0.40123456790123457</v>
      </c>
      <c r="AB167">
        <f t="shared" si="68"/>
        <v>0</v>
      </c>
      <c r="AC167" s="22">
        <f t="shared" si="69"/>
        <v>0</v>
      </c>
      <c r="AD167" s="22">
        <f t="shared" si="70"/>
        <v>0</v>
      </c>
    </row>
    <row r="168" spans="3:30" x14ac:dyDescent="0.25">
      <c r="D168" s="1">
        <v>0.41666666666666669</v>
      </c>
      <c r="E168">
        <v>9483</v>
      </c>
      <c r="F168">
        <v>9556</v>
      </c>
      <c r="G168">
        <v>9479</v>
      </c>
      <c r="H168">
        <v>9517</v>
      </c>
      <c r="J168">
        <v>34</v>
      </c>
      <c r="K168">
        <f t="shared" ref="K168:K180" si="71">K167+J168</f>
        <v>76</v>
      </c>
      <c r="L168">
        <v>77</v>
      </c>
      <c r="R168">
        <f>R166-R167</f>
        <v>161</v>
      </c>
      <c r="W168">
        <f t="shared" si="63"/>
        <v>0</v>
      </c>
      <c r="X168">
        <f t="shared" si="64"/>
        <v>34</v>
      </c>
      <c r="Y168">
        <f t="shared" si="65"/>
        <v>161</v>
      </c>
      <c r="Z168" s="22">
        <f t="shared" si="66"/>
        <v>0</v>
      </c>
      <c r="AA168" s="22">
        <f t="shared" si="67"/>
        <v>0</v>
      </c>
      <c r="AB168">
        <f t="shared" si="68"/>
        <v>0</v>
      </c>
      <c r="AC168" s="22">
        <f t="shared" si="69"/>
        <v>0</v>
      </c>
      <c r="AD168" s="22">
        <f t="shared" si="70"/>
        <v>0</v>
      </c>
    </row>
    <row r="169" spans="3:30" x14ac:dyDescent="0.25">
      <c r="D169" s="1">
        <v>0.45833333333333331</v>
      </c>
      <c r="E169">
        <v>9518</v>
      </c>
      <c r="F169">
        <v>9583</v>
      </c>
      <c r="G169">
        <v>9511</v>
      </c>
      <c r="H169">
        <v>9574</v>
      </c>
      <c r="J169">
        <v>56</v>
      </c>
      <c r="K169">
        <f t="shared" si="71"/>
        <v>132</v>
      </c>
      <c r="L169">
        <v>72</v>
      </c>
      <c r="W169">
        <f t="shared" si="63"/>
        <v>0</v>
      </c>
      <c r="X169">
        <f t="shared" si="64"/>
        <v>56</v>
      </c>
      <c r="Y169">
        <f t="shared" si="65"/>
        <v>0</v>
      </c>
      <c r="Z169" s="22">
        <f t="shared" si="66"/>
        <v>0</v>
      </c>
      <c r="AA169" s="22">
        <f t="shared" si="67"/>
        <v>0</v>
      </c>
      <c r="AB169">
        <f t="shared" si="68"/>
        <v>0</v>
      </c>
      <c r="AC169" s="22">
        <f t="shared" si="69"/>
        <v>0</v>
      </c>
      <c r="AD169" s="22">
        <f t="shared" si="70"/>
        <v>0</v>
      </c>
    </row>
    <row r="170" spans="3:30" x14ac:dyDescent="0.25">
      <c r="D170" s="1">
        <v>0.5</v>
      </c>
      <c r="E170">
        <v>9575</v>
      </c>
      <c r="F170">
        <v>9577</v>
      </c>
      <c r="G170">
        <v>9546</v>
      </c>
      <c r="H170">
        <v>9548</v>
      </c>
      <c r="J170">
        <v>-27</v>
      </c>
      <c r="K170">
        <f t="shared" si="71"/>
        <v>105</v>
      </c>
      <c r="L170">
        <v>31</v>
      </c>
      <c r="W170">
        <f t="shared" si="63"/>
        <v>0</v>
      </c>
      <c r="X170">
        <f t="shared" si="64"/>
        <v>27</v>
      </c>
      <c r="Y170">
        <f t="shared" si="65"/>
        <v>0</v>
      </c>
      <c r="Z170" s="22">
        <f t="shared" si="66"/>
        <v>0</v>
      </c>
      <c r="AA170" s="22">
        <f t="shared" si="67"/>
        <v>0</v>
      </c>
      <c r="AB170">
        <f t="shared" si="68"/>
        <v>0</v>
      </c>
      <c r="AC170" s="22">
        <f t="shared" si="69"/>
        <v>0</v>
      </c>
      <c r="AD170" s="22">
        <f t="shared" si="70"/>
        <v>0</v>
      </c>
    </row>
    <row r="171" spans="3:30" x14ac:dyDescent="0.25">
      <c r="C171">
        <v>1</v>
      </c>
      <c r="D171" s="1">
        <v>0.54166666666666663</v>
      </c>
      <c r="E171">
        <v>9548</v>
      </c>
      <c r="F171">
        <v>9578</v>
      </c>
      <c r="G171">
        <v>9548</v>
      </c>
      <c r="H171">
        <v>9568</v>
      </c>
      <c r="J171">
        <v>20</v>
      </c>
      <c r="K171">
        <f t="shared" si="71"/>
        <v>125</v>
      </c>
      <c r="L171">
        <v>30</v>
      </c>
      <c r="W171">
        <f t="shared" si="63"/>
        <v>0</v>
      </c>
      <c r="X171">
        <f t="shared" si="64"/>
        <v>20</v>
      </c>
      <c r="Y171">
        <f t="shared" si="65"/>
        <v>0</v>
      </c>
      <c r="Z171" s="22">
        <f t="shared" si="66"/>
        <v>0</v>
      </c>
      <c r="AA171" s="22">
        <f t="shared" si="67"/>
        <v>0</v>
      </c>
      <c r="AB171">
        <f t="shared" si="68"/>
        <v>0</v>
      </c>
      <c r="AC171" s="22">
        <f t="shared" si="69"/>
        <v>0</v>
      </c>
      <c r="AD171" s="22">
        <f t="shared" si="70"/>
        <v>0</v>
      </c>
    </row>
    <row r="172" spans="3:30" x14ac:dyDescent="0.25">
      <c r="D172" s="1">
        <v>0.58333333333333337</v>
      </c>
      <c r="E172">
        <v>9569</v>
      </c>
      <c r="F172">
        <v>9570</v>
      </c>
      <c r="G172">
        <v>9539</v>
      </c>
      <c r="H172">
        <v>9547</v>
      </c>
      <c r="J172">
        <v>-22</v>
      </c>
      <c r="K172">
        <f t="shared" si="71"/>
        <v>103</v>
      </c>
      <c r="L172">
        <v>31</v>
      </c>
      <c r="W172">
        <f t="shared" si="63"/>
        <v>0</v>
      </c>
      <c r="X172">
        <f t="shared" si="64"/>
        <v>22</v>
      </c>
      <c r="Y172">
        <f t="shared" si="65"/>
        <v>0</v>
      </c>
      <c r="Z172" s="22">
        <f t="shared" si="66"/>
        <v>0</v>
      </c>
      <c r="AA172" s="22">
        <f t="shared" si="67"/>
        <v>0</v>
      </c>
      <c r="AB172">
        <f t="shared" si="68"/>
        <v>0</v>
      </c>
      <c r="AC172" s="22">
        <f t="shared" si="69"/>
        <v>0</v>
      </c>
      <c r="AD172" s="22">
        <f t="shared" si="70"/>
        <v>0</v>
      </c>
    </row>
    <row r="173" spans="3:30" x14ac:dyDescent="0.25">
      <c r="D173" s="1">
        <v>0.625</v>
      </c>
      <c r="E173">
        <v>9547</v>
      </c>
      <c r="F173">
        <v>9572</v>
      </c>
      <c r="G173">
        <v>9538</v>
      </c>
      <c r="H173">
        <v>9569</v>
      </c>
      <c r="J173">
        <v>22</v>
      </c>
      <c r="K173">
        <f t="shared" si="71"/>
        <v>125</v>
      </c>
      <c r="L173">
        <v>34</v>
      </c>
      <c r="W173">
        <f t="shared" si="63"/>
        <v>0</v>
      </c>
      <c r="X173">
        <f t="shared" si="64"/>
        <v>22</v>
      </c>
      <c r="Y173">
        <f t="shared" si="65"/>
        <v>0</v>
      </c>
      <c r="Z173" s="22">
        <f t="shared" si="66"/>
        <v>0</v>
      </c>
      <c r="AA173" s="22">
        <f t="shared" si="67"/>
        <v>0</v>
      </c>
      <c r="AB173">
        <f t="shared" si="68"/>
        <v>0</v>
      </c>
      <c r="AC173" s="22">
        <f t="shared" si="69"/>
        <v>0</v>
      </c>
      <c r="AD173" s="22">
        <f t="shared" si="70"/>
        <v>0</v>
      </c>
    </row>
    <row r="174" spans="3:30" x14ac:dyDescent="0.25">
      <c r="D174" s="1">
        <v>0.66666666666666663</v>
      </c>
      <c r="E174">
        <v>9569</v>
      </c>
      <c r="F174">
        <v>9570</v>
      </c>
      <c r="G174">
        <v>9540</v>
      </c>
      <c r="H174">
        <v>9557</v>
      </c>
      <c r="J174">
        <v>-12</v>
      </c>
      <c r="K174">
        <f t="shared" si="71"/>
        <v>113</v>
      </c>
      <c r="L174">
        <v>30</v>
      </c>
      <c r="W174">
        <f t="shared" si="63"/>
        <v>0</v>
      </c>
      <c r="X174">
        <f t="shared" si="64"/>
        <v>12</v>
      </c>
      <c r="Y174">
        <f t="shared" si="65"/>
        <v>0</v>
      </c>
      <c r="Z174" s="22">
        <f t="shared" si="66"/>
        <v>0</v>
      </c>
      <c r="AA174" s="22">
        <f t="shared" si="67"/>
        <v>0</v>
      </c>
      <c r="AB174">
        <f t="shared" si="68"/>
        <v>0</v>
      </c>
      <c r="AC174" s="22">
        <f t="shared" si="69"/>
        <v>0</v>
      </c>
      <c r="AD174" s="22">
        <f t="shared" si="70"/>
        <v>0</v>
      </c>
    </row>
    <row r="175" spans="3:30" x14ac:dyDescent="0.25">
      <c r="D175" s="1">
        <v>0.70833333333333337</v>
      </c>
      <c r="E175">
        <v>9558</v>
      </c>
      <c r="F175">
        <v>9580</v>
      </c>
      <c r="G175">
        <v>9549</v>
      </c>
      <c r="H175">
        <v>9555</v>
      </c>
      <c r="J175">
        <v>-3</v>
      </c>
      <c r="K175">
        <f t="shared" si="71"/>
        <v>110</v>
      </c>
      <c r="L175">
        <v>31</v>
      </c>
      <c r="W175">
        <f t="shared" si="63"/>
        <v>0</v>
      </c>
      <c r="X175">
        <f t="shared" si="64"/>
        <v>3</v>
      </c>
      <c r="Y175">
        <f t="shared" si="65"/>
        <v>0</v>
      </c>
      <c r="Z175" s="22">
        <f t="shared" si="66"/>
        <v>0</v>
      </c>
      <c r="AA175" s="22">
        <f t="shared" si="67"/>
        <v>0</v>
      </c>
      <c r="AB175">
        <f t="shared" si="68"/>
        <v>0</v>
      </c>
      <c r="AC175" s="22">
        <f t="shared" si="69"/>
        <v>0</v>
      </c>
      <c r="AD175" s="22">
        <f t="shared" si="70"/>
        <v>0</v>
      </c>
    </row>
    <row r="176" spans="3:30" x14ac:dyDescent="0.25">
      <c r="D176" s="1">
        <v>0.75</v>
      </c>
      <c r="E176">
        <v>9555</v>
      </c>
      <c r="F176">
        <v>9578</v>
      </c>
      <c r="G176">
        <v>9545</v>
      </c>
      <c r="H176">
        <v>9569</v>
      </c>
      <c r="J176">
        <v>14</v>
      </c>
      <c r="K176">
        <f t="shared" si="71"/>
        <v>124</v>
      </c>
      <c r="L176">
        <v>33</v>
      </c>
      <c r="W176">
        <f t="shared" si="63"/>
        <v>0</v>
      </c>
      <c r="X176">
        <f t="shared" si="64"/>
        <v>14</v>
      </c>
      <c r="Y176">
        <f t="shared" si="65"/>
        <v>0</v>
      </c>
      <c r="Z176" s="22">
        <f t="shared" si="66"/>
        <v>0</v>
      </c>
      <c r="AA176" s="22">
        <f t="shared" si="67"/>
        <v>0</v>
      </c>
      <c r="AB176">
        <f t="shared" si="68"/>
        <v>0</v>
      </c>
      <c r="AC176" s="22">
        <f t="shared" si="69"/>
        <v>0</v>
      </c>
      <c r="AD176" s="22">
        <f t="shared" si="70"/>
        <v>0</v>
      </c>
    </row>
    <row r="177" spans="4:30" x14ac:dyDescent="0.25">
      <c r="D177" s="1">
        <v>0.79166666666666663</v>
      </c>
      <c r="E177">
        <v>9569</v>
      </c>
      <c r="F177">
        <v>9580</v>
      </c>
      <c r="G177">
        <v>9561</v>
      </c>
      <c r="H177">
        <v>9562</v>
      </c>
      <c r="J177">
        <v>-7</v>
      </c>
      <c r="K177">
        <f t="shared" si="71"/>
        <v>117</v>
      </c>
      <c r="L177">
        <v>19</v>
      </c>
      <c r="W177">
        <f t="shared" si="63"/>
        <v>0</v>
      </c>
      <c r="X177">
        <f t="shared" si="64"/>
        <v>7</v>
      </c>
      <c r="Y177">
        <f t="shared" si="65"/>
        <v>0</v>
      </c>
      <c r="Z177" s="22">
        <f t="shared" si="66"/>
        <v>0</v>
      </c>
      <c r="AA177" s="22">
        <f t="shared" si="67"/>
        <v>0</v>
      </c>
      <c r="AB177">
        <f t="shared" si="68"/>
        <v>0</v>
      </c>
      <c r="AC177" s="22">
        <f t="shared" si="69"/>
        <v>0</v>
      </c>
      <c r="AD177" s="22">
        <f t="shared" si="70"/>
        <v>0</v>
      </c>
    </row>
    <row r="178" spans="4:30" x14ac:dyDescent="0.25">
      <c r="D178" s="1">
        <v>0.83333333333333337</v>
      </c>
      <c r="E178">
        <v>9562</v>
      </c>
      <c r="F178">
        <v>9588</v>
      </c>
      <c r="G178">
        <v>9560</v>
      </c>
      <c r="H178">
        <v>9579</v>
      </c>
      <c r="J178">
        <v>17</v>
      </c>
      <c r="K178">
        <f t="shared" si="71"/>
        <v>134</v>
      </c>
      <c r="L178">
        <v>28</v>
      </c>
      <c r="W178">
        <f t="shared" si="63"/>
        <v>0</v>
      </c>
      <c r="X178">
        <f t="shared" si="64"/>
        <v>17</v>
      </c>
      <c r="Y178">
        <f t="shared" si="65"/>
        <v>0</v>
      </c>
      <c r="Z178" s="22">
        <f t="shared" si="66"/>
        <v>0</v>
      </c>
      <c r="AA178" s="22">
        <f t="shared" si="67"/>
        <v>0</v>
      </c>
      <c r="AB178">
        <f t="shared" si="68"/>
        <v>0</v>
      </c>
      <c r="AC178" s="22">
        <f t="shared" si="69"/>
        <v>0</v>
      </c>
      <c r="AD178" s="22">
        <f t="shared" si="70"/>
        <v>0</v>
      </c>
    </row>
    <row r="179" spans="4:30" x14ac:dyDescent="0.25">
      <c r="D179" s="1">
        <v>0.875</v>
      </c>
      <c r="E179">
        <v>9579</v>
      </c>
      <c r="F179">
        <v>9581</v>
      </c>
      <c r="G179">
        <v>9559</v>
      </c>
      <c r="H179">
        <v>9567</v>
      </c>
      <c r="J179">
        <v>-12</v>
      </c>
      <c r="K179">
        <f t="shared" si="71"/>
        <v>122</v>
      </c>
      <c r="L179">
        <v>22</v>
      </c>
      <c r="W179">
        <f t="shared" si="63"/>
        <v>0</v>
      </c>
      <c r="X179">
        <f t="shared" si="64"/>
        <v>12</v>
      </c>
      <c r="Y179">
        <f t="shared" si="65"/>
        <v>0</v>
      </c>
      <c r="Z179" s="22">
        <f t="shared" si="66"/>
        <v>0</v>
      </c>
      <c r="AA179" s="22">
        <f t="shared" si="67"/>
        <v>0</v>
      </c>
      <c r="AB179">
        <f t="shared" si="68"/>
        <v>0</v>
      </c>
      <c r="AC179" s="22">
        <f t="shared" si="69"/>
        <v>0</v>
      </c>
      <c r="AD179" s="22">
        <f t="shared" si="70"/>
        <v>0</v>
      </c>
    </row>
    <row r="180" spans="4:30" x14ac:dyDescent="0.25">
      <c r="D180" s="2">
        <v>0.91666666666666663</v>
      </c>
      <c r="E180">
        <v>9567</v>
      </c>
      <c r="F180">
        <v>9581</v>
      </c>
      <c r="G180">
        <v>9556</v>
      </c>
      <c r="H180">
        <v>9579</v>
      </c>
      <c r="J180">
        <v>12</v>
      </c>
      <c r="K180">
        <f t="shared" si="71"/>
        <v>134</v>
      </c>
      <c r="L180">
        <v>25</v>
      </c>
      <c r="W180">
        <f t="shared" si="63"/>
        <v>0</v>
      </c>
      <c r="X180">
        <f t="shared" si="64"/>
        <v>12</v>
      </c>
      <c r="Y180">
        <f t="shared" si="65"/>
        <v>0</v>
      </c>
      <c r="Z180" s="22">
        <f t="shared" si="66"/>
        <v>0</v>
      </c>
      <c r="AA180" s="22">
        <f t="shared" si="67"/>
        <v>0</v>
      </c>
      <c r="AB180">
        <f t="shared" si="68"/>
        <v>0</v>
      </c>
      <c r="AC180" s="22">
        <f t="shared" si="69"/>
        <v>0</v>
      </c>
      <c r="AD180" s="22">
        <f t="shared" si="70"/>
        <v>0</v>
      </c>
    </row>
    <row r="181" spans="4:30" hidden="1" x14ac:dyDescent="0.25">
      <c r="D181" s="1">
        <v>0.95833333333333337</v>
      </c>
      <c r="E181">
        <v>9580</v>
      </c>
      <c r="F181">
        <v>9580</v>
      </c>
      <c r="G181">
        <v>9533</v>
      </c>
      <c r="H181">
        <v>9533</v>
      </c>
      <c r="Z181"/>
      <c r="AA181"/>
      <c r="AC181"/>
      <c r="AD181"/>
    </row>
    <row r="182" spans="4:30" hidden="1" x14ac:dyDescent="0.25">
      <c r="D182" s="1">
        <v>0</v>
      </c>
      <c r="E182">
        <v>9533</v>
      </c>
      <c r="F182">
        <v>9533</v>
      </c>
      <c r="G182">
        <v>9530</v>
      </c>
      <c r="H182">
        <v>9531</v>
      </c>
      <c r="Z182"/>
      <c r="AA182"/>
      <c r="AC182"/>
      <c r="AD182"/>
    </row>
    <row r="183" spans="4:30" hidden="1" x14ac:dyDescent="0.25">
      <c r="D183" s="1">
        <v>4.1666666666666664E-2</v>
      </c>
      <c r="E183">
        <v>9532</v>
      </c>
      <c r="F183">
        <v>9549</v>
      </c>
      <c r="G183">
        <v>9526</v>
      </c>
      <c r="H183">
        <v>9535</v>
      </c>
      <c r="Z183"/>
      <c r="AA183"/>
      <c r="AC183"/>
      <c r="AD183"/>
    </row>
    <row r="184" spans="4:30" hidden="1" x14ac:dyDescent="0.25">
      <c r="D184" s="1">
        <v>8.3333333333333329E-2</v>
      </c>
      <c r="E184">
        <v>9535</v>
      </c>
      <c r="F184">
        <v>9547</v>
      </c>
      <c r="G184">
        <v>9526</v>
      </c>
      <c r="H184">
        <v>9530</v>
      </c>
      <c r="Z184"/>
      <c r="AA184"/>
      <c r="AC184"/>
      <c r="AD184"/>
    </row>
    <row r="185" spans="4:30" hidden="1" x14ac:dyDescent="0.25">
      <c r="D185" s="1">
        <v>0.125</v>
      </c>
      <c r="E185">
        <v>9530</v>
      </c>
      <c r="F185">
        <v>9531</v>
      </c>
      <c r="G185">
        <v>9502</v>
      </c>
      <c r="H185">
        <v>9509</v>
      </c>
      <c r="Z185"/>
      <c r="AA185"/>
      <c r="AC185"/>
      <c r="AD185"/>
    </row>
    <row r="186" spans="4:30" hidden="1" x14ac:dyDescent="0.25">
      <c r="D186" s="1">
        <v>0.16666666666666666</v>
      </c>
      <c r="E186">
        <v>9508</v>
      </c>
      <c r="F186">
        <v>9520</v>
      </c>
      <c r="G186">
        <v>9506</v>
      </c>
      <c r="H186">
        <v>9519</v>
      </c>
      <c r="Z186"/>
      <c r="AA186"/>
      <c r="AC186"/>
      <c r="AD186"/>
    </row>
    <row r="187" spans="4:30" hidden="1" x14ac:dyDescent="0.25">
      <c r="D187" s="1">
        <v>0.20833333333333334</v>
      </c>
      <c r="E187">
        <v>9518</v>
      </c>
      <c r="F187">
        <v>9518</v>
      </c>
      <c r="G187">
        <v>9492</v>
      </c>
      <c r="H187">
        <v>9505</v>
      </c>
      <c r="Z187"/>
      <c r="AA187"/>
      <c r="AC187"/>
      <c r="AD187"/>
    </row>
    <row r="188" spans="4:30" hidden="1" x14ac:dyDescent="0.25">
      <c r="D188" s="1">
        <v>0.25</v>
      </c>
      <c r="E188">
        <v>9506</v>
      </c>
      <c r="F188">
        <v>9519</v>
      </c>
      <c r="G188">
        <v>9501</v>
      </c>
      <c r="H188">
        <v>9513</v>
      </c>
      <c r="Z188"/>
      <c r="AA188"/>
      <c r="AC188"/>
      <c r="AD188"/>
    </row>
    <row r="189" spans="4:30" hidden="1" x14ac:dyDescent="0.25">
      <c r="D189" s="1">
        <v>0.29166666666666669</v>
      </c>
      <c r="E189">
        <v>9512</v>
      </c>
      <c r="F189">
        <v>9527</v>
      </c>
      <c r="G189">
        <v>9505</v>
      </c>
      <c r="H189">
        <v>9521</v>
      </c>
      <c r="Z189"/>
      <c r="AA189"/>
      <c r="AC189"/>
      <c r="AD189"/>
    </row>
    <row r="190" spans="4:30" x14ac:dyDescent="0.25">
      <c r="D190" s="2">
        <v>0.33333333333333331</v>
      </c>
      <c r="E190">
        <v>9521</v>
      </c>
      <c r="F190">
        <v>9523</v>
      </c>
      <c r="G190">
        <v>9479</v>
      </c>
      <c r="H190">
        <v>9489</v>
      </c>
      <c r="J190">
        <v>-32</v>
      </c>
      <c r="K190">
        <v>0</v>
      </c>
      <c r="L190">
        <v>44</v>
      </c>
      <c r="M190">
        <v>222</v>
      </c>
      <c r="R190">
        <f>MAX(F190:F205)</f>
        <v>9758</v>
      </c>
      <c r="W190">
        <f t="shared" ref="W190:W202" si="72">ABS(M190)</f>
        <v>222</v>
      </c>
      <c r="X190">
        <f t="shared" ref="X190:X202" si="73">ABS(J190)</f>
        <v>32</v>
      </c>
      <c r="Y190">
        <f t="shared" ref="Y190:Y202" si="74">IF(R190&lt;1000,ABS(R190),0)</f>
        <v>0</v>
      </c>
      <c r="Z190" s="22">
        <f t="shared" ref="Z190:Z202" si="75">IF(N190=1,0,ABS(N190))</f>
        <v>0</v>
      </c>
      <c r="AA190" s="22">
        <f t="shared" ref="AA190:AA202" si="76">ABS(O190)</f>
        <v>0</v>
      </c>
      <c r="AB190">
        <f t="shared" ref="AB190:AB202" si="77">IF(N190=1,1,0)</f>
        <v>0</v>
      </c>
      <c r="AC190" s="22">
        <f t="shared" ref="AC190:AC202" si="78">IF(N190=1,ABS(N191),0)</f>
        <v>0</v>
      </c>
      <c r="AD190" s="22">
        <f t="shared" ref="AD190:AD202" si="79">IF(N190=1,0,ABS(O191))</f>
        <v>0.40372670807453415</v>
      </c>
    </row>
    <row r="191" spans="4:30" x14ac:dyDescent="0.25">
      <c r="D191" s="2">
        <v>0.375</v>
      </c>
      <c r="E191">
        <v>9491</v>
      </c>
      <c r="F191">
        <v>9510</v>
      </c>
      <c r="G191">
        <v>9489</v>
      </c>
      <c r="H191">
        <v>9500</v>
      </c>
      <c r="J191">
        <v>9</v>
      </c>
      <c r="K191">
        <f>K190+J191</f>
        <v>9</v>
      </c>
      <c r="L191">
        <v>21</v>
      </c>
      <c r="N191">
        <f>SUM(J191:J201)/R168</f>
        <v>-0.39751552795031053</v>
      </c>
      <c r="O191">
        <f>65/R168</f>
        <v>0.40372670807453415</v>
      </c>
      <c r="R191">
        <f>MIN(G190:G204)</f>
        <v>9404</v>
      </c>
      <c r="W191">
        <f t="shared" si="72"/>
        <v>0</v>
      </c>
      <c r="X191">
        <f t="shared" si="73"/>
        <v>9</v>
      </c>
      <c r="Y191">
        <f t="shared" si="74"/>
        <v>0</v>
      </c>
      <c r="Z191" s="22">
        <f t="shared" si="75"/>
        <v>0.39751552795031053</v>
      </c>
      <c r="AA191" s="22">
        <f t="shared" si="76"/>
        <v>0.40372670807453415</v>
      </c>
      <c r="AB191">
        <f t="shared" si="77"/>
        <v>0</v>
      </c>
      <c r="AC191" s="22">
        <f t="shared" si="78"/>
        <v>0</v>
      </c>
      <c r="AD191" s="22">
        <f t="shared" si="79"/>
        <v>0</v>
      </c>
    </row>
    <row r="192" spans="4:30" x14ac:dyDescent="0.25">
      <c r="D192" s="1">
        <v>0.41666666666666669</v>
      </c>
      <c r="E192">
        <v>9501</v>
      </c>
      <c r="F192">
        <v>9523</v>
      </c>
      <c r="G192">
        <v>9459</v>
      </c>
      <c r="H192">
        <v>9513</v>
      </c>
      <c r="J192">
        <v>12</v>
      </c>
      <c r="K192">
        <f t="shared" ref="K192:K204" si="80">K191+J192</f>
        <v>21</v>
      </c>
      <c r="L192">
        <v>64</v>
      </c>
      <c r="R192">
        <f>R190-R191</f>
        <v>354</v>
      </c>
      <c r="W192">
        <f t="shared" si="72"/>
        <v>0</v>
      </c>
      <c r="X192">
        <f t="shared" si="73"/>
        <v>12</v>
      </c>
      <c r="Y192">
        <f t="shared" si="74"/>
        <v>354</v>
      </c>
      <c r="Z192" s="22">
        <f t="shared" si="75"/>
        <v>0</v>
      </c>
      <c r="AA192" s="22">
        <f t="shared" si="76"/>
        <v>0</v>
      </c>
      <c r="AB192">
        <f t="shared" si="77"/>
        <v>0</v>
      </c>
      <c r="AC192" s="22">
        <f t="shared" si="78"/>
        <v>0</v>
      </c>
      <c r="AD192" s="22">
        <f t="shared" si="79"/>
        <v>0</v>
      </c>
    </row>
    <row r="193" spans="3:30" x14ac:dyDescent="0.25">
      <c r="D193" s="1">
        <v>0.45833333333333331</v>
      </c>
      <c r="E193">
        <v>9513</v>
      </c>
      <c r="F193">
        <v>9536</v>
      </c>
      <c r="G193">
        <v>9478</v>
      </c>
      <c r="H193">
        <v>9482</v>
      </c>
      <c r="J193">
        <v>-31</v>
      </c>
      <c r="K193">
        <f t="shared" si="80"/>
        <v>-10</v>
      </c>
      <c r="L193">
        <v>58</v>
      </c>
      <c r="W193">
        <f t="shared" si="72"/>
        <v>0</v>
      </c>
      <c r="X193">
        <f t="shared" si="73"/>
        <v>31</v>
      </c>
      <c r="Y193">
        <f t="shared" si="74"/>
        <v>0</v>
      </c>
      <c r="Z193" s="22">
        <f t="shared" si="75"/>
        <v>0</v>
      </c>
      <c r="AA193" s="22">
        <f t="shared" si="76"/>
        <v>0</v>
      </c>
      <c r="AB193">
        <f t="shared" si="77"/>
        <v>0</v>
      </c>
      <c r="AC193" s="22">
        <f t="shared" si="78"/>
        <v>0</v>
      </c>
      <c r="AD193" s="22">
        <f t="shared" si="79"/>
        <v>0</v>
      </c>
    </row>
    <row r="194" spans="3:30" x14ac:dyDescent="0.25">
      <c r="D194" s="1">
        <v>0.5</v>
      </c>
      <c r="E194">
        <v>9482</v>
      </c>
      <c r="F194">
        <v>9510</v>
      </c>
      <c r="G194">
        <v>9474</v>
      </c>
      <c r="H194">
        <v>9499</v>
      </c>
      <c r="J194">
        <v>17</v>
      </c>
      <c r="K194">
        <f t="shared" si="80"/>
        <v>7</v>
      </c>
      <c r="L194">
        <v>36</v>
      </c>
      <c r="W194">
        <f t="shared" si="72"/>
        <v>0</v>
      </c>
      <c r="X194">
        <f t="shared" si="73"/>
        <v>17</v>
      </c>
      <c r="Y194">
        <f t="shared" si="74"/>
        <v>0</v>
      </c>
      <c r="Z194" s="22">
        <f t="shared" si="75"/>
        <v>0</v>
      </c>
      <c r="AA194" s="22">
        <f t="shared" si="76"/>
        <v>0</v>
      </c>
      <c r="AB194">
        <f t="shared" si="77"/>
        <v>0</v>
      </c>
      <c r="AC194" s="22">
        <f t="shared" si="78"/>
        <v>0</v>
      </c>
      <c r="AD194" s="22">
        <f t="shared" si="79"/>
        <v>0</v>
      </c>
    </row>
    <row r="195" spans="3:30" x14ac:dyDescent="0.25">
      <c r="C195">
        <v>1</v>
      </c>
      <c r="D195" s="1">
        <v>0.54166666666666663</v>
      </c>
      <c r="E195">
        <v>9498</v>
      </c>
      <c r="F195">
        <v>9518</v>
      </c>
      <c r="G195">
        <v>9487</v>
      </c>
      <c r="H195">
        <v>9498</v>
      </c>
      <c r="J195">
        <v>0</v>
      </c>
      <c r="K195">
        <f t="shared" si="80"/>
        <v>7</v>
      </c>
      <c r="L195">
        <v>31</v>
      </c>
      <c r="W195">
        <f t="shared" si="72"/>
        <v>0</v>
      </c>
      <c r="X195">
        <f t="shared" si="73"/>
        <v>0</v>
      </c>
      <c r="Y195">
        <f t="shared" si="74"/>
        <v>0</v>
      </c>
      <c r="Z195" s="22">
        <f t="shared" si="75"/>
        <v>0</v>
      </c>
      <c r="AA195" s="22">
        <f t="shared" si="76"/>
        <v>0</v>
      </c>
      <c r="AB195">
        <f t="shared" si="77"/>
        <v>0</v>
      </c>
      <c r="AC195" s="22">
        <f t="shared" si="78"/>
        <v>0</v>
      </c>
      <c r="AD195" s="22">
        <f t="shared" si="79"/>
        <v>0</v>
      </c>
    </row>
    <row r="196" spans="3:30" x14ac:dyDescent="0.25">
      <c r="D196" s="1">
        <v>0.58333333333333337</v>
      </c>
      <c r="E196">
        <v>9497</v>
      </c>
      <c r="F196">
        <v>9511</v>
      </c>
      <c r="G196">
        <v>9489</v>
      </c>
      <c r="H196">
        <v>9499</v>
      </c>
      <c r="J196">
        <v>2</v>
      </c>
      <c r="K196">
        <f t="shared" si="80"/>
        <v>9</v>
      </c>
      <c r="L196">
        <v>22</v>
      </c>
      <c r="W196">
        <f t="shared" si="72"/>
        <v>0</v>
      </c>
      <c r="X196">
        <f t="shared" si="73"/>
        <v>2</v>
      </c>
      <c r="Y196">
        <f t="shared" si="74"/>
        <v>0</v>
      </c>
      <c r="Z196" s="22">
        <f t="shared" si="75"/>
        <v>0</v>
      </c>
      <c r="AA196" s="22">
        <f t="shared" si="76"/>
        <v>0</v>
      </c>
      <c r="AB196">
        <f t="shared" si="77"/>
        <v>0</v>
      </c>
      <c r="AC196" s="22">
        <f t="shared" si="78"/>
        <v>0</v>
      </c>
      <c r="AD196" s="22">
        <f t="shared" si="79"/>
        <v>0</v>
      </c>
    </row>
    <row r="197" spans="3:30" x14ac:dyDescent="0.25">
      <c r="D197" s="1">
        <v>0.625</v>
      </c>
      <c r="E197">
        <v>9499</v>
      </c>
      <c r="F197">
        <v>9529</v>
      </c>
      <c r="G197">
        <v>9483</v>
      </c>
      <c r="H197">
        <v>9529</v>
      </c>
      <c r="J197">
        <v>30</v>
      </c>
      <c r="K197">
        <f t="shared" si="80"/>
        <v>39</v>
      </c>
      <c r="L197">
        <v>46</v>
      </c>
      <c r="W197">
        <f t="shared" si="72"/>
        <v>0</v>
      </c>
      <c r="X197">
        <f t="shared" si="73"/>
        <v>30</v>
      </c>
      <c r="Y197">
        <f t="shared" si="74"/>
        <v>0</v>
      </c>
      <c r="Z197" s="22">
        <f t="shared" si="75"/>
        <v>0</v>
      </c>
      <c r="AA197" s="22">
        <f t="shared" si="76"/>
        <v>0</v>
      </c>
      <c r="AB197">
        <f t="shared" si="77"/>
        <v>0</v>
      </c>
      <c r="AC197" s="22">
        <f t="shared" si="78"/>
        <v>0</v>
      </c>
      <c r="AD197" s="22">
        <f t="shared" si="79"/>
        <v>0</v>
      </c>
    </row>
    <row r="198" spans="3:30" x14ac:dyDescent="0.25">
      <c r="D198" s="1">
        <v>0.66666666666666663</v>
      </c>
      <c r="E198">
        <v>9529</v>
      </c>
      <c r="F198">
        <v>9529</v>
      </c>
      <c r="G198">
        <v>9504</v>
      </c>
      <c r="H198">
        <v>9519</v>
      </c>
      <c r="J198">
        <v>-10</v>
      </c>
      <c r="K198">
        <f t="shared" si="80"/>
        <v>29</v>
      </c>
      <c r="L198">
        <v>25</v>
      </c>
      <c r="W198">
        <f t="shared" si="72"/>
        <v>0</v>
      </c>
      <c r="X198">
        <f t="shared" si="73"/>
        <v>10</v>
      </c>
      <c r="Y198">
        <f t="shared" si="74"/>
        <v>0</v>
      </c>
      <c r="Z198" s="22">
        <f t="shared" si="75"/>
        <v>0</v>
      </c>
      <c r="AA198" s="22">
        <f t="shared" si="76"/>
        <v>0</v>
      </c>
      <c r="AB198">
        <f t="shared" si="77"/>
        <v>0</v>
      </c>
      <c r="AC198" s="22">
        <f t="shared" si="78"/>
        <v>0</v>
      </c>
      <c r="AD198" s="22">
        <f t="shared" si="79"/>
        <v>0</v>
      </c>
    </row>
    <row r="199" spans="3:30" x14ac:dyDescent="0.25">
      <c r="D199" s="1">
        <v>0.70833333333333337</v>
      </c>
      <c r="E199">
        <v>9520</v>
      </c>
      <c r="F199">
        <v>9525</v>
      </c>
      <c r="G199">
        <v>9413</v>
      </c>
      <c r="H199">
        <v>9432</v>
      </c>
      <c r="J199">
        <v>-88</v>
      </c>
      <c r="K199">
        <f t="shared" si="80"/>
        <v>-59</v>
      </c>
      <c r="L199">
        <v>112</v>
      </c>
      <c r="W199">
        <f t="shared" si="72"/>
        <v>0</v>
      </c>
      <c r="X199">
        <f t="shared" si="73"/>
        <v>88</v>
      </c>
      <c r="Y199">
        <f t="shared" si="74"/>
        <v>0</v>
      </c>
      <c r="Z199" s="22">
        <f t="shared" si="75"/>
        <v>0</v>
      </c>
      <c r="AA199" s="22">
        <f t="shared" si="76"/>
        <v>0</v>
      </c>
      <c r="AB199">
        <f t="shared" si="77"/>
        <v>0</v>
      </c>
      <c r="AC199" s="22">
        <f t="shared" si="78"/>
        <v>0</v>
      </c>
      <c r="AD199" s="22">
        <f t="shared" si="79"/>
        <v>0</v>
      </c>
    </row>
    <row r="200" spans="3:30" x14ac:dyDescent="0.25">
      <c r="D200" s="1">
        <v>0.75</v>
      </c>
      <c r="E200">
        <v>9432</v>
      </c>
      <c r="F200">
        <v>9448</v>
      </c>
      <c r="G200">
        <v>9404</v>
      </c>
      <c r="H200">
        <v>9437</v>
      </c>
      <c r="J200">
        <v>5</v>
      </c>
      <c r="K200">
        <f t="shared" si="80"/>
        <v>-54</v>
      </c>
      <c r="L200">
        <v>44</v>
      </c>
      <c r="W200">
        <f t="shared" si="72"/>
        <v>0</v>
      </c>
      <c r="X200">
        <f t="shared" si="73"/>
        <v>5</v>
      </c>
      <c r="Y200">
        <f t="shared" si="74"/>
        <v>0</v>
      </c>
      <c r="Z200" s="22">
        <f t="shared" si="75"/>
        <v>0</v>
      </c>
      <c r="AA200" s="22">
        <f t="shared" si="76"/>
        <v>0</v>
      </c>
      <c r="AB200">
        <f t="shared" si="77"/>
        <v>0</v>
      </c>
      <c r="AC200" s="22">
        <f t="shared" si="78"/>
        <v>0</v>
      </c>
      <c r="AD200" s="22">
        <f t="shared" si="79"/>
        <v>0</v>
      </c>
    </row>
    <row r="201" spans="3:30" x14ac:dyDescent="0.25">
      <c r="D201" s="1">
        <v>0.79166666666666663</v>
      </c>
      <c r="E201">
        <v>9437</v>
      </c>
      <c r="F201">
        <v>9438</v>
      </c>
      <c r="G201">
        <v>9414</v>
      </c>
      <c r="H201">
        <v>9427</v>
      </c>
      <c r="J201">
        <v>-10</v>
      </c>
      <c r="K201">
        <f t="shared" si="80"/>
        <v>-64</v>
      </c>
      <c r="L201">
        <v>24</v>
      </c>
      <c r="W201">
        <f t="shared" si="72"/>
        <v>0</v>
      </c>
      <c r="X201">
        <f t="shared" si="73"/>
        <v>10</v>
      </c>
      <c r="Y201">
        <f t="shared" si="74"/>
        <v>0</v>
      </c>
      <c r="Z201" s="22">
        <f t="shared" si="75"/>
        <v>0</v>
      </c>
      <c r="AA201" s="22">
        <f t="shared" si="76"/>
        <v>0</v>
      </c>
      <c r="AB201">
        <f t="shared" si="77"/>
        <v>0</v>
      </c>
      <c r="AC201" s="22">
        <f t="shared" si="78"/>
        <v>0</v>
      </c>
      <c r="AD201" s="22">
        <f t="shared" si="79"/>
        <v>0</v>
      </c>
    </row>
    <row r="202" spans="3:30" x14ac:dyDescent="0.25">
      <c r="D202" s="1">
        <v>0.83333333333333337</v>
      </c>
      <c r="E202">
        <v>9428</v>
      </c>
      <c r="F202">
        <v>9430</v>
      </c>
      <c r="G202">
        <v>9406</v>
      </c>
      <c r="H202">
        <v>9743</v>
      </c>
      <c r="J202">
        <v>315</v>
      </c>
      <c r="K202">
        <f t="shared" si="80"/>
        <v>251</v>
      </c>
      <c r="L202">
        <v>24</v>
      </c>
      <c r="W202">
        <f t="shared" si="72"/>
        <v>0</v>
      </c>
      <c r="X202">
        <f t="shared" si="73"/>
        <v>315</v>
      </c>
      <c r="Y202">
        <f t="shared" si="74"/>
        <v>0</v>
      </c>
      <c r="Z202" s="22">
        <f t="shared" si="75"/>
        <v>0</v>
      </c>
      <c r="AA202" s="22">
        <f t="shared" si="76"/>
        <v>0</v>
      </c>
      <c r="AB202">
        <f t="shared" si="77"/>
        <v>0</v>
      </c>
      <c r="AC202" s="22">
        <f t="shared" si="78"/>
        <v>0</v>
      </c>
      <c r="AD202" s="22">
        <f t="shared" si="79"/>
        <v>0</v>
      </c>
    </row>
    <row r="203" spans="3:30" hidden="1" x14ac:dyDescent="0.25">
      <c r="D203" s="1">
        <v>8.3333333333333329E-2</v>
      </c>
      <c r="E203">
        <v>9743</v>
      </c>
      <c r="F203">
        <v>9755</v>
      </c>
      <c r="G203">
        <v>9742</v>
      </c>
      <c r="H203">
        <v>9743</v>
      </c>
      <c r="K203">
        <f t="shared" si="80"/>
        <v>251</v>
      </c>
      <c r="Z203"/>
      <c r="AA203"/>
      <c r="AC203"/>
      <c r="AD203"/>
    </row>
    <row r="204" spans="3:30" hidden="1" x14ac:dyDescent="0.25">
      <c r="D204" s="1">
        <v>0.125</v>
      </c>
      <c r="E204">
        <v>9743</v>
      </c>
      <c r="F204">
        <v>9758</v>
      </c>
      <c r="G204">
        <v>9741</v>
      </c>
      <c r="H204">
        <v>9749</v>
      </c>
      <c r="K204">
        <f t="shared" si="80"/>
        <v>251</v>
      </c>
      <c r="Z204"/>
      <c r="AA204"/>
      <c r="AC204"/>
      <c r="AD204"/>
    </row>
    <row r="205" spans="3:30" hidden="1" x14ac:dyDescent="0.25">
      <c r="D205" s="1">
        <v>0.16666666666666666</v>
      </c>
      <c r="E205">
        <v>9748</v>
      </c>
      <c r="F205">
        <v>9758</v>
      </c>
      <c r="G205">
        <v>9736</v>
      </c>
      <c r="H205">
        <v>9739</v>
      </c>
      <c r="Z205"/>
      <c r="AA205"/>
      <c r="AC205"/>
      <c r="AD205"/>
    </row>
    <row r="206" spans="3:30" hidden="1" x14ac:dyDescent="0.25">
      <c r="D206" s="1">
        <v>0.20833333333333334</v>
      </c>
      <c r="E206">
        <v>9739</v>
      </c>
      <c r="F206">
        <v>9745</v>
      </c>
      <c r="G206">
        <v>9737</v>
      </c>
      <c r="H206">
        <v>9738</v>
      </c>
      <c r="Z206"/>
      <c r="AA206"/>
      <c r="AC206"/>
      <c r="AD206"/>
    </row>
    <row r="207" spans="3:30" hidden="1" x14ac:dyDescent="0.25">
      <c r="D207" s="1">
        <v>0.25</v>
      </c>
      <c r="E207">
        <v>9738</v>
      </c>
      <c r="F207">
        <v>9739</v>
      </c>
      <c r="G207">
        <v>9723</v>
      </c>
      <c r="H207">
        <v>9725</v>
      </c>
      <c r="Z207"/>
      <c r="AA207"/>
      <c r="AC207"/>
      <c r="AD207"/>
    </row>
    <row r="208" spans="3:30" hidden="1" x14ac:dyDescent="0.25">
      <c r="D208" s="1">
        <v>0.29166666666666669</v>
      </c>
      <c r="E208">
        <v>9725</v>
      </c>
      <c r="F208">
        <v>9731</v>
      </c>
      <c r="G208">
        <v>9725</v>
      </c>
      <c r="H208">
        <v>9728</v>
      </c>
      <c r="Z208"/>
      <c r="AA208"/>
      <c r="AC208"/>
      <c r="AD208"/>
    </row>
    <row r="209" spans="3:30" x14ac:dyDescent="0.25">
      <c r="D209" s="2">
        <v>0.33333333333333331</v>
      </c>
      <c r="E209">
        <v>9729</v>
      </c>
      <c r="F209">
        <v>9738</v>
      </c>
      <c r="G209">
        <v>9724</v>
      </c>
      <c r="H209">
        <v>9724</v>
      </c>
      <c r="J209">
        <v>-5</v>
      </c>
      <c r="K209">
        <v>0</v>
      </c>
      <c r="L209">
        <v>14</v>
      </c>
      <c r="M209">
        <v>-107</v>
      </c>
      <c r="N209">
        <v>1</v>
      </c>
      <c r="R209">
        <f>MAX(F209:F224)</f>
        <v>9757</v>
      </c>
      <c r="W209">
        <f t="shared" ref="W209:W223" si="81">ABS(M209)</f>
        <v>107</v>
      </c>
      <c r="X209">
        <f t="shared" ref="X209:X223" si="82">ABS(J209)</f>
        <v>5</v>
      </c>
      <c r="Y209">
        <f t="shared" ref="Y209:Y223" si="83">IF(R209&lt;1000,ABS(R209),0)</f>
        <v>0</v>
      </c>
      <c r="Z209" s="22">
        <f t="shared" ref="Z209:Z223" si="84">IF(N209=1,0,ABS(N209))</f>
        <v>0</v>
      </c>
      <c r="AA209" s="22">
        <f t="shared" ref="AA209:AA223" si="85">ABS(O209)</f>
        <v>0</v>
      </c>
      <c r="AB209">
        <f t="shared" ref="AB209:AB223" si="86">IF(N209=1,1,0)</f>
        <v>1</v>
      </c>
      <c r="AC209" s="22">
        <f t="shared" ref="AC209:AC223" si="87">IF(N209=1,ABS(N210),0)</f>
        <v>0.30225988700564971</v>
      </c>
      <c r="AD209" s="22">
        <f t="shared" ref="AD209:AD223" si="88">IF(N209=1,0,ABS(O210))</f>
        <v>0</v>
      </c>
    </row>
    <row r="210" spans="3:30" x14ac:dyDescent="0.25">
      <c r="D210" s="2">
        <v>0.375</v>
      </c>
      <c r="E210">
        <v>9726</v>
      </c>
      <c r="F210">
        <v>9726</v>
      </c>
      <c r="G210">
        <v>9658</v>
      </c>
      <c r="H210">
        <v>9687</v>
      </c>
      <c r="J210">
        <v>-39</v>
      </c>
      <c r="K210">
        <f>K209+J210</f>
        <v>-39</v>
      </c>
      <c r="L210">
        <v>68</v>
      </c>
      <c r="N210">
        <f>M209/R192</f>
        <v>-0.30225988700564971</v>
      </c>
      <c r="O210">
        <f>41/R192</f>
        <v>0.11581920903954802</v>
      </c>
      <c r="R210">
        <f>MIN(G209:G223)</f>
        <v>9598</v>
      </c>
      <c r="W210">
        <f t="shared" si="81"/>
        <v>0</v>
      </c>
      <c r="X210">
        <f t="shared" si="82"/>
        <v>39</v>
      </c>
      <c r="Y210">
        <f t="shared" si="83"/>
        <v>0</v>
      </c>
      <c r="Z210" s="22">
        <f t="shared" si="84"/>
        <v>0.30225988700564971</v>
      </c>
      <c r="AA210" s="22">
        <f t="shared" si="85"/>
        <v>0.11581920903954802</v>
      </c>
      <c r="AB210">
        <f t="shared" si="86"/>
        <v>0</v>
      </c>
      <c r="AC210" s="22">
        <f t="shared" si="87"/>
        <v>0</v>
      </c>
      <c r="AD210" s="22">
        <f t="shared" si="88"/>
        <v>0</v>
      </c>
    </row>
    <row r="211" spans="3:30" x14ac:dyDescent="0.25">
      <c r="D211" s="1">
        <v>0.41666666666666669</v>
      </c>
      <c r="E211">
        <v>9686</v>
      </c>
      <c r="F211">
        <v>9738</v>
      </c>
      <c r="G211">
        <v>9681</v>
      </c>
      <c r="H211">
        <v>9727</v>
      </c>
      <c r="J211">
        <v>41</v>
      </c>
      <c r="K211">
        <f t="shared" ref="K211:K223" si="89">K210+J211</f>
        <v>2</v>
      </c>
      <c r="L211">
        <v>57</v>
      </c>
      <c r="R211">
        <f>R209-R210</f>
        <v>159</v>
      </c>
      <c r="W211">
        <f t="shared" si="81"/>
        <v>0</v>
      </c>
      <c r="X211">
        <f t="shared" si="82"/>
        <v>41</v>
      </c>
      <c r="Y211">
        <f t="shared" si="83"/>
        <v>159</v>
      </c>
      <c r="Z211" s="22">
        <f t="shared" si="84"/>
        <v>0</v>
      </c>
      <c r="AA211" s="22">
        <f t="shared" si="85"/>
        <v>0</v>
      </c>
      <c r="AB211">
        <f t="shared" si="86"/>
        <v>0</v>
      </c>
      <c r="AC211" s="22">
        <f t="shared" si="87"/>
        <v>0</v>
      </c>
      <c r="AD211" s="22">
        <f t="shared" si="88"/>
        <v>0</v>
      </c>
    </row>
    <row r="212" spans="3:30" x14ac:dyDescent="0.25">
      <c r="D212" s="1">
        <v>0.45833333333333331</v>
      </c>
      <c r="E212">
        <v>9727</v>
      </c>
      <c r="F212">
        <v>9757</v>
      </c>
      <c r="G212">
        <v>9692</v>
      </c>
      <c r="H212">
        <v>9698</v>
      </c>
      <c r="J212">
        <v>-29</v>
      </c>
      <c r="K212">
        <f t="shared" si="89"/>
        <v>-27</v>
      </c>
      <c r="L212">
        <v>65</v>
      </c>
      <c r="W212">
        <f t="shared" si="81"/>
        <v>0</v>
      </c>
      <c r="X212">
        <f t="shared" si="82"/>
        <v>29</v>
      </c>
      <c r="Y212">
        <f t="shared" si="83"/>
        <v>0</v>
      </c>
      <c r="Z212" s="22">
        <f t="shared" si="84"/>
        <v>0</v>
      </c>
      <c r="AA212" s="22">
        <f t="shared" si="85"/>
        <v>0</v>
      </c>
      <c r="AB212">
        <f t="shared" si="86"/>
        <v>0</v>
      </c>
      <c r="AC212" s="22">
        <f t="shared" si="87"/>
        <v>0</v>
      </c>
      <c r="AD212" s="22">
        <f t="shared" si="88"/>
        <v>0</v>
      </c>
    </row>
    <row r="213" spans="3:30" x14ac:dyDescent="0.25">
      <c r="D213" s="1">
        <v>0.5</v>
      </c>
      <c r="E213">
        <v>9697</v>
      </c>
      <c r="F213">
        <v>9719</v>
      </c>
      <c r="G213">
        <v>9667</v>
      </c>
      <c r="H213">
        <v>9717</v>
      </c>
      <c r="J213">
        <v>20</v>
      </c>
      <c r="K213">
        <f t="shared" si="89"/>
        <v>-7</v>
      </c>
      <c r="L213">
        <v>52</v>
      </c>
      <c r="W213">
        <f t="shared" si="81"/>
        <v>0</v>
      </c>
      <c r="X213">
        <f t="shared" si="82"/>
        <v>20</v>
      </c>
      <c r="Y213">
        <f t="shared" si="83"/>
        <v>0</v>
      </c>
      <c r="Z213" s="22">
        <f t="shared" si="84"/>
        <v>0</v>
      </c>
      <c r="AA213" s="22">
        <f t="shared" si="85"/>
        <v>0</v>
      </c>
      <c r="AB213">
        <f t="shared" si="86"/>
        <v>0</v>
      </c>
      <c r="AC213" s="22">
        <f t="shared" si="87"/>
        <v>0</v>
      </c>
      <c r="AD213" s="22">
        <f t="shared" si="88"/>
        <v>0</v>
      </c>
    </row>
    <row r="214" spans="3:30" x14ac:dyDescent="0.25">
      <c r="C214">
        <v>1</v>
      </c>
      <c r="D214" s="1">
        <v>0.54166666666666663</v>
      </c>
      <c r="E214">
        <v>9718</v>
      </c>
      <c r="F214">
        <v>9724</v>
      </c>
      <c r="G214">
        <v>9694</v>
      </c>
      <c r="H214">
        <v>9697</v>
      </c>
      <c r="J214">
        <v>-21</v>
      </c>
      <c r="K214">
        <f t="shared" si="89"/>
        <v>-28</v>
      </c>
      <c r="L214">
        <v>30</v>
      </c>
      <c r="W214">
        <f t="shared" si="81"/>
        <v>0</v>
      </c>
      <c r="X214">
        <f t="shared" si="82"/>
        <v>21</v>
      </c>
      <c r="Y214">
        <f t="shared" si="83"/>
        <v>0</v>
      </c>
      <c r="Z214" s="22">
        <f t="shared" si="84"/>
        <v>0</v>
      </c>
      <c r="AA214" s="22">
        <f t="shared" si="85"/>
        <v>0</v>
      </c>
      <c r="AB214">
        <f t="shared" si="86"/>
        <v>0</v>
      </c>
      <c r="AC214" s="22">
        <f t="shared" si="87"/>
        <v>0</v>
      </c>
      <c r="AD214" s="22">
        <f t="shared" si="88"/>
        <v>0</v>
      </c>
    </row>
    <row r="215" spans="3:30" x14ac:dyDescent="0.25">
      <c r="D215" s="1">
        <v>0.58333333333333337</v>
      </c>
      <c r="E215">
        <v>9698</v>
      </c>
      <c r="F215">
        <v>9723</v>
      </c>
      <c r="G215">
        <v>9694</v>
      </c>
      <c r="H215">
        <v>9707</v>
      </c>
      <c r="J215">
        <v>9</v>
      </c>
      <c r="K215">
        <f t="shared" si="89"/>
        <v>-19</v>
      </c>
      <c r="L215">
        <v>29</v>
      </c>
      <c r="W215">
        <f t="shared" si="81"/>
        <v>0</v>
      </c>
      <c r="X215">
        <f t="shared" si="82"/>
        <v>9</v>
      </c>
      <c r="Y215">
        <f t="shared" si="83"/>
        <v>0</v>
      </c>
      <c r="Z215" s="22">
        <f t="shared" si="84"/>
        <v>0</v>
      </c>
      <c r="AA215" s="22">
        <f t="shared" si="85"/>
        <v>0</v>
      </c>
      <c r="AB215">
        <f t="shared" si="86"/>
        <v>0</v>
      </c>
      <c r="AC215" s="22">
        <f t="shared" si="87"/>
        <v>0</v>
      </c>
      <c r="AD215" s="22">
        <f t="shared" si="88"/>
        <v>0</v>
      </c>
    </row>
    <row r="216" spans="3:30" x14ac:dyDescent="0.25">
      <c r="D216" s="1">
        <v>0.625</v>
      </c>
      <c r="E216">
        <v>9707</v>
      </c>
      <c r="F216">
        <v>9713</v>
      </c>
      <c r="G216">
        <v>9688</v>
      </c>
      <c r="H216">
        <v>9693</v>
      </c>
      <c r="J216">
        <v>-14</v>
      </c>
      <c r="K216">
        <f t="shared" si="89"/>
        <v>-33</v>
      </c>
      <c r="L216">
        <v>25</v>
      </c>
      <c r="W216">
        <f t="shared" si="81"/>
        <v>0</v>
      </c>
      <c r="X216">
        <f t="shared" si="82"/>
        <v>14</v>
      </c>
      <c r="Y216">
        <f t="shared" si="83"/>
        <v>0</v>
      </c>
      <c r="Z216" s="22">
        <f t="shared" si="84"/>
        <v>0</v>
      </c>
      <c r="AA216" s="22">
        <f t="shared" si="85"/>
        <v>0</v>
      </c>
      <c r="AB216">
        <f t="shared" si="86"/>
        <v>0</v>
      </c>
      <c r="AC216" s="22">
        <f t="shared" si="87"/>
        <v>0</v>
      </c>
      <c r="AD216" s="22">
        <f t="shared" si="88"/>
        <v>0</v>
      </c>
    </row>
    <row r="217" spans="3:30" x14ac:dyDescent="0.25">
      <c r="D217" s="1">
        <v>0.66666666666666663</v>
      </c>
      <c r="E217">
        <v>9693</v>
      </c>
      <c r="F217">
        <v>9729</v>
      </c>
      <c r="G217">
        <v>9665</v>
      </c>
      <c r="H217">
        <v>9712</v>
      </c>
      <c r="J217">
        <v>19</v>
      </c>
      <c r="K217">
        <f t="shared" si="89"/>
        <v>-14</v>
      </c>
      <c r="L217">
        <v>64</v>
      </c>
      <c r="W217">
        <f t="shared" si="81"/>
        <v>0</v>
      </c>
      <c r="X217">
        <f t="shared" si="82"/>
        <v>19</v>
      </c>
      <c r="Y217">
        <f t="shared" si="83"/>
        <v>0</v>
      </c>
      <c r="Z217" s="22">
        <f t="shared" si="84"/>
        <v>0</v>
      </c>
      <c r="AA217" s="22">
        <f t="shared" si="85"/>
        <v>0</v>
      </c>
      <c r="AB217">
        <f t="shared" si="86"/>
        <v>0</v>
      </c>
      <c r="AC217" s="22">
        <f t="shared" si="87"/>
        <v>0</v>
      </c>
      <c r="AD217" s="22">
        <f t="shared" si="88"/>
        <v>0</v>
      </c>
    </row>
    <row r="218" spans="3:30" x14ac:dyDescent="0.25">
      <c r="D218" s="1">
        <v>0.70833333333333337</v>
      </c>
      <c r="E218">
        <v>9711</v>
      </c>
      <c r="F218">
        <v>9740</v>
      </c>
      <c r="G218">
        <v>9697</v>
      </c>
      <c r="H218">
        <v>9711</v>
      </c>
      <c r="J218">
        <v>0</v>
      </c>
      <c r="K218">
        <f t="shared" si="89"/>
        <v>-14</v>
      </c>
      <c r="L218">
        <v>43</v>
      </c>
      <c r="W218">
        <f t="shared" si="81"/>
        <v>0</v>
      </c>
      <c r="X218">
        <f t="shared" si="82"/>
        <v>0</v>
      </c>
      <c r="Y218">
        <f t="shared" si="83"/>
        <v>0</v>
      </c>
      <c r="Z218" s="22">
        <f t="shared" si="84"/>
        <v>0</v>
      </c>
      <c r="AA218" s="22">
        <f t="shared" si="85"/>
        <v>0</v>
      </c>
      <c r="AB218">
        <f t="shared" si="86"/>
        <v>0</v>
      </c>
      <c r="AC218" s="22">
        <f t="shared" si="87"/>
        <v>0</v>
      </c>
      <c r="AD218" s="22">
        <f t="shared" si="88"/>
        <v>0</v>
      </c>
    </row>
    <row r="219" spans="3:30" x14ac:dyDescent="0.25">
      <c r="D219" s="1">
        <v>0.75</v>
      </c>
      <c r="E219">
        <v>9711</v>
      </c>
      <c r="F219">
        <v>9716</v>
      </c>
      <c r="G219">
        <v>9617</v>
      </c>
      <c r="H219">
        <v>9620</v>
      </c>
      <c r="J219">
        <v>-91</v>
      </c>
      <c r="K219">
        <f t="shared" si="89"/>
        <v>-105</v>
      </c>
      <c r="L219">
        <v>99</v>
      </c>
      <c r="W219">
        <f t="shared" si="81"/>
        <v>0</v>
      </c>
      <c r="X219">
        <f t="shared" si="82"/>
        <v>91</v>
      </c>
      <c r="Y219">
        <f t="shared" si="83"/>
        <v>0</v>
      </c>
      <c r="Z219" s="22">
        <f t="shared" si="84"/>
        <v>0</v>
      </c>
      <c r="AA219" s="22">
        <f t="shared" si="85"/>
        <v>0</v>
      </c>
      <c r="AB219">
        <f t="shared" si="86"/>
        <v>0</v>
      </c>
      <c r="AC219" s="22">
        <f t="shared" si="87"/>
        <v>0</v>
      </c>
      <c r="AD219" s="22">
        <f t="shared" si="88"/>
        <v>0</v>
      </c>
    </row>
    <row r="220" spans="3:30" x14ac:dyDescent="0.25">
      <c r="D220" s="1">
        <v>0.79166666666666663</v>
      </c>
      <c r="E220">
        <v>9620</v>
      </c>
      <c r="F220">
        <v>9648</v>
      </c>
      <c r="G220">
        <v>9613</v>
      </c>
      <c r="H220">
        <v>9636</v>
      </c>
      <c r="J220">
        <v>16</v>
      </c>
      <c r="K220">
        <f t="shared" si="89"/>
        <v>-89</v>
      </c>
      <c r="L220">
        <v>35</v>
      </c>
      <c r="W220">
        <f t="shared" si="81"/>
        <v>0</v>
      </c>
      <c r="X220">
        <f t="shared" si="82"/>
        <v>16</v>
      </c>
      <c r="Y220">
        <f t="shared" si="83"/>
        <v>0</v>
      </c>
      <c r="Z220" s="22">
        <f t="shared" si="84"/>
        <v>0</v>
      </c>
      <c r="AA220" s="22">
        <f t="shared" si="85"/>
        <v>0</v>
      </c>
      <c r="AB220">
        <f t="shared" si="86"/>
        <v>0</v>
      </c>
      <c r="AC220" s="22">
        <f t="shared" si="87"/>
        <v>0</v>
      </c>
      <c r="AD220" s="22">
        <f t="shared" si="88"/>
        <v>0</v>
      </c>
    </row>
    <row r="221" spans="3:30" x14ac:dyDescent="0.25">
      <c r="D221" s="1">
        <v>0.83333333333333337</v>
      </c>
      <c r="E221">
        <v>9636</v>
      </c>
      <c r="F221">
        <v>9639</v>
      </c>
      <c r="G221">
        <v>9606</v>
      </c>
      <c r="H221">
        <v>9612</v>
      </c>
      <c r="J221">
        <v>-24</v>
      </c>
      <c r="K221">
        <f t="shared" si="89"/>
        <v>-113</v>
      </c>
      <c r="L221">
        <v>33</v>
      </c>
      <c r="W221">
        <f t="shared" si="81"/>
        <v>0</v>
      </c>
      <c r="X221">
        <f t="shared" si="82"/>
        <v>24</v>
      </c>
      <c r="Y221">
        <f t="shared" si="83"/>
        <v>0</v>
      </c>
      <c r="Z221" s="22">
        <f t="shared" si="84"/>
        <v>0</v>
      </c>
      <c r="AA221" s="22">
        <f t="shared" si="85"/>
        <v>0</v>
      </c>
      <c r="AB221">
        <f t="shared" si="86"/>
        <v>0</v>
      </c>
      <c r="AC221" s="22">
        <f t="shared" si="87"/>
        <v>0</v>
      </c>
      <c r="AD221" s="22">
        <f t="shared" si="88"/>
        <v>0</v>
      </c>
    </row>
    <row r="222" spans="3:30" x14ac:dyDescent="0.25">
      <c r="D222" s="1">
        <v>0.875</v>
      </c>
      <c r="E222">
        <v>9613</v>
      </c>
      <c r="F222">
        <v>9630</v>
      </c>
      <c r="G222">
        <v>9609</v>
      </c>
      <c r="H222">
        <v>9618</v>
      </c>
      <c r="J222">
        <v>5</v>
      </c>
      <c r="K222">
        <f t="shared" si="89"/>
        <v>-108</v>
      </c>
      <c r="L222">
        <v>21</v>
      </c>
      <c r="W222">
        <f t="shared" si="81"/>
        <v>0</v>
      </c>
      <c r="X222">
        <f t="shared" si="82"/>
        <v>5</v>
      </c>
      <c r="Y222">
        <f t="shared" si="83"/>
        <v>0</v>
      </c>
      <c r="Z222" s="22">
        <f t="shared" si="84"/>
        <v>0</v>
      </c>
      <c r="AA222" s="22">
        <f t="shared" si="85"/>
        <v>0</v>
      </c>
      <c r="AB222">
        <f t="shared" si="86"/>
        <v>0</v>
      </c>
      <c r="AC222" s="22">
        <f t="shared" si="87"/>
        <v>0</v>
      </c>
      <c r="AD222" s="22">
        <f t="shared" si="88"/>
        <v>0</v>
      </c>
    </row>
    <row r="223" spans="3:30" x14ac:dyDescent="0.25">
      <c r="D223" s="2">
        <v>0.91666666666666663</v>
      </c>
      <c r="E223">
        <v>9619</v>
      </c>
      <c r="F223">
        <v>9623</v>
      </c>
      <c r="G223">
        <v>9598</v>
      </c>
      <c r="H223">
        <v>9622</v>
      </c>
      <c r="J223">
        <v>3</v>
      </c>
      <c r="K223">
        <f t="shared" si="89"/>
        <v>-105</v>
      </c>
      <c r="L223">
        <v>25</v>
      </c>
      <c r="W223">
        <f t="shared" si="81"/>
        <v>0</v>
      </c>
      <c r="X223">
        <f t="shared" si="82"/>
        <v>3</v>
      </c>
      <c r="Y223">
        <f t="shared" si="83"/>
        <v>0</v>
      </c>
      <c r="Z223" s="22">
        <f t="shared" si="84"/>
        <v>0</v>
      </c>
      <c r="AA223" s="22">
        <f t="shared" si="85"/>
        <v>0</v>
      </c>
      <c r="AB223">
        <f t="shared" si="86"/>
        <v>0</v>
      </c>
      <c r="AC223" s="22">
        <f t="shared" si="87"/>
        <v>0</v>
      </c>
      <c r="AD223" s="22">
        <f t="shared" si="88"/>
        <v>0</v>
      </c>
    </row>
    <row r="224" spans="3:30" hidden="1" x14ac:dyDescent="0.25">
      <c r="D224" s="1">
        <v>0.95833333333333337</v>
      </c>
      <c r="E224">
        <v>9618</v>
      </c>
      <c r="F224">
        <v>9627</v>
      </c>
      <c r="G224">
        <v>9592</v>
      </c>
      <c r="H224">
        <v>9592</v>
      </c>
      <c r="Z224"/>
      <c r="AA224"/>
      <c r="AC224"/>
      <c r="AD224"/>
    </row>
    <row r="225" spans="3:30" hidden="1" x14ac:dyDescent="0.25">
      <c r="D225" s="1">
        <v>4.1666666666666664E-2</v>
      </c>
      <c r="E225">
        <v>9596</v>
      </c>
      <c r="F225">
        <v>9597</v>
      </c>
      <c r="G225">
        <v>9564</v>
      </c>
      <c r="H225">
        <v>9568</v>
      </c>
      <c r="Z225"/>
      <c r="AA225"/>
      <c r="AC225"/>
      <c r="AD225"/>
    </row>
    <row r="226" spans="3:30" hidden="1" x14ac:dyDescent="0.25">
      <c r="D226" s="1">
        <v>8.3333333333333329E-2</v>
      </c>
      <c r="E226">
        <v>9569</v>
      </c>
      <c r="F226">
        <v>9584</v>
      </c>
      <c r="G226">
        <v>9568</v>
      </c>
      <c r="H226">
        <v>9579</v>
      </c>
      <c r="Z226"/>
      <c r="AA226"/>
      <c r="AC226"/>
      <c r="AD226"/>
    </row>
    <row r="227" spans="3:30" hidden="1" x14ac:dyDescent="0.25">
      <c r="D227" s="1">
        <v>0.125</v>
      </c>
      <c r="E227">
        <v>9580</v>
      </c>
      <c r="F227">
        <v>9611</v>
      </c>
      <c r="G227">
        <v>9576</v>
      </c>
      <c r="H227">
        <v>9597</v>
      </c>
      <c r="Z227"/>
      <c r="AA227"/>
      <c r="AC227"/>
      <c r="AD227"/>
    </row>
    <row r="228" spans="3:30" hidden="1" x14ac:dyDescent="0.25">
      <c r="D228" s="1">
        <v>0.16666666666666666</v>
      </c>
      <c r="E228">
        <v>9596</v>
      </c>
      <c r="F228">
        <v>9606</v>
      </c>
      <c r="G228">
        <v>9594</v>
      </c>
      <c r="H228">
        <v>9601</v>
      </c>
      <c r="Z228"/>
      <c r="AA228"/>
      <c r="AC228"/>
      <c r="AD228"/>
    </row>
    <row r="229" spans="3:30" hidden="1" x14ac:dyDescent="0.25">
      <c r="D229" s="1">
        <v>0.20833333333333334</v>
      </c>
      <c r="E229">
        <v>9602</v>
      </c>
      <c r="F229">
        <v>9604</v>
      </c>
      <c r="G229">
        <v>9598</v>
      </c>
      <c r="H229">
        <v>9601</v>
      </c>
      <c r="Z229"/>
      <c r="AA229"/>
      <c r="AC229"/>
      <c r="AD229"/>
    </row>
    <row r="230" spans="3:30" hidden="1" x14ac:dyDescent="0.25">
      <c r="D230" s="1">
        <v>0.25</v>
      </c>
      <c r="E230">
        <v>9601</v>
      </c>
      <c r="F230">
        <v>9609</v>
      </c>
      <c r="G230">
        <v>9597</v>
      </c>
      <c r="H230">
        <v>9609</v>
      </c>
      <c r="Z230"/>
      <c r="AA230"/>
      <c r="AC230"/>
      <c r="AD230"/>
    </row>
    <row r="231" spans="3:30" hidden="1" x14ac:dyDescent="0.25">
      <c r="D231" s="1">
        <v>0.29166666666666669</v>
      </c>
      <c r="E231">
        <v>9609</v>
      </c>
      <c r="F231">
        <v>9619</v>
      </c>
      <c r="G231">
        <v>9607</v>
      </c>
      <c r="H231">
        <v>9612</v>
      </c>
      <c r="Z231"/>
      <c r="AA231"/>
      <c r="AC231"/>
      <c r="AD231"/>
    </row>
    <row r="232" spans="3:30" x14ac:dyDescent="0.25">
      <c r="D232" s="2">
        <v>0.33333333333333331</v>
      </c>
      <c r="E232">
        <v>9611</v>
      </c>
      <c r="F232">
        <v>9618</v>
      </c>
      <c r="G232">
        <v>9601</v>
      </c>
      <c r="H232">
        <v>9612</v>
      </c>
      <c r="J232">
        <v>1</v>
      </c>
      <c r="K232">
        <v>0</v>
      </c>
      <c r="L232">
        <v>17</v>
      </c>
      <c r="M232">
        <v>-38</v>
      </c>
      <c r="R232">
        <f>MAX(F232:F247)</f>
        <v>9632</v>
      </c>
      <c r="W232">
        <f t="shared" ref="W232:W246" si="90">ABS(M232)</f>
        <v>38</v>
      </c>
      <c r="X232">
        <f t="shared" ref="X232:X246" si="91">ABS(J232)</f>
        <v>1</v>
      </c>
      <c r="Y232">
        <f t="shared" ref="Y232:Y246" si="92">IF(R232&lt;1000,ABS(R232),0)</f>
        <v>0</v>
      </c>
      <c r="Z232" s="22">
        <f t="shared" ref="Z232:Z246" si="93">IF(N232=1,0,ABS(N232))</f>
        <v>0</v>
      </c>
      <c r="AA232" s="22">
        <f t="shared" ref="AA232:AA246" si="94">ABS(O232)</f>
        <v>0</v>
      </c>
      <c r="AB232">
        <f t="shared" ref="AB232:AB246" si="95">IF(N232=1,1,0)</f>
        <v>0</v>
      </c>
      <c r="AC232" s="22">
        <f t="shared" ref="AC232:AC246" si="96">IF(N232=1,ABS(N233),0)</f>
        <v>0</v>
      </c>
      <c r="AD232" s="22">
        <f t="shared" ref="AD232:AD246" si="97">IF(N232=1,0,ABS(O233))</f>
        <v>0.40251572327044027</v>
      </c>
    </row>
    <row r="233" spans="3:30" x14ac:dyDescent="0.25">
      <c r="D233" s="2">
        <v>0.375</v>
      </c>
      <c r="E233">
        <v>9613</v>
      </c>
      <c r="F233">
        <v>9632</v>
      </c>
      <c r="G233">
        <v>9564</v>
      </c>
      <c r="H233">
        <v>9573</v>
      </c>
      <c r="J233">
        <v>-40</v>
      </c>
      <c r="K233">
        <f>K232+J233</f>
        <v>-40</v>
      </c>
      <c r="L233">
        <v>68</v>
      </c>
      <c r="N233">
        <v>0</v>
      </c>
      <c r="O233">
        <f>64/R211</f>
        <v>0.40251572327044027</v>
      </c>
      <c r="R233">
        <f>MIN(G232:G246)</f>
        <v>9505</v>
      </c>
      <c r="W233">
        <f t="shared" si="90"/>
        <v>0</v>
      </c>
      <c r="X233">
        <f t="shared" si="91"/>
        <v>40</v>
      </c>
      <c r="Y233">
        <f t="shared" si="92"/>
        <v>0</v>
      </c>
      <c r="Z233" s="22">
        <f t="shared" si="93"/>
        <v>0</v>
      </c>
      <c r="AA233" s="22">
        <f t="shared" si="94"/>
        <v>0.40251572327044027</v>
      </c>
      <c r="AB233">
        <f t="shared" si="95"/>
        <v>0</v>
      </c>
      <c r="AC233" s="22">
        <f t="shared" si="96"/>
        <v>0</v>
      </c>
      <c r="AD233" s="22">
        <f t="shared" si="97"/>
        <v>0</v>
      </c>
    </row>
    <row r="234" spans="3:30" x14ac:dyDescent="0.25">
      <c r="D234" s="1">
        <v>0.41666666666666669</v>
      </c>
      <c r="E234">
        <v>9574</v>
      </c>
      <c r="F234">
        <v>9601</v>
      </c>
      <c r="G234">
        <v>9532</v>
      </c>
      <c r="H234">
        <v>9547</v>
      </c>
      <c r="J234">
        <v>-27</v>
      </c>
      <c r="K234">
        <f t="shared" ref="K234:K246" si="98">K233+J234</f>
        <v>-67</v>
      </c>
      <c r="L234">
        <v>69</v>
      </c>
      <c r="R234">
        <f>R232-R233</f>
        <v>127</v>
      </c>
      <c r="W234">
        <f t="shared" si="90"/>
        <v>0</v>
      </c>
      <c r="X234">
        <f t="shared" si="91"/>
        <v>27</v>
      </c>
      <c r="Y234">
        <f t="shared" si="92"/>
        <v>127</v>
      </c>
      <c r="Z234" s="22">
        <f t="shared" si="93"/>
        <v>0</v>
      </c>
      <c r="AA234" s="22">
        <f t="shared" si="94"/>
        <v>0</v>
      </c>
      <c r="AB234">
        <f t="shared" si="95"/>
        <v>0</v>
      </c>
      <c r="AC234" s="22">
        <f t="shared" si="96"/>
        <v>0</v>
      </c>
      <c r="AD234" s="22">
        <f t="shared" si="97"/>
        <v>0</v>
      </c>
    </row>
    <row r="235" spans="3:30" x14ac:dyDescent="0.25">
      <c r="D235" s="1">
        <v>0.45833333333333331</v>
      </c>
      <c r="E235">
        <v>9547</v>
      </c>
      <c r="F235">
        <v>9581</v>
      </c>
      <c r="G235">
        <v>9509</v>
      </c>
      <c r="H235">
        <v>9538</v>
      </c>
      <c r="J235">
        <v>-9</v>
      </c>
      <c r="K235">
        <f t="shared" si="98"/>
        <v>-76</v>
      </c>
      <c r="L235">
        <v>72</v>
      </c>
      <c r="W235">
        <f t="shared" si="90"/>
        <v>0</v>
      </c>
      <c r="X235">
        <f t="shared" si="91"/>
        <v>9</v>
      </c>
      <c r="Y235">
        <f t="shared" si="92"/>
        <v>0</v>
      </c>
      <c r="Z235" s="22">
        <f t="shared" si="93"/>
        <v>0</v>
      </c>
      <c r="AA235" s="22">
        <f t="shared" si="94"/>
        <v>0</v>
      </c>
      <c r="AB235">
        <f t="shared" si="95"/>
        <v>0</v>
      </c>
      <c r="AC235" s="22">
        <f t="shared" si="96"/>
        <v>0</v>
      </c>
      <c r="AD235" s="22">
        <f t="shared" si="97"/>
        <v>0</v>
      </c>
    </row>
    <row r="236" spans="3:30" x14ac:dyDescent="0.25">
      <c r="D236" s="1">
        <v>0.5</v>
      </c>
      <c r="E236">
        <v>9539</v>
      </c>
      <c r="F236">
        <v>9585</v>
      </c>
      <c r="G236">
        <v>9522</v>
      </c>
      <c r="H236">
        <v>9580</v>
      </c>
      <c r="J236">
        <v>41</v>
      </c>
      <c r="K236">
        <f t="shared" si="98"/>
        <v>-35</v>
      </c>
      <c r="L236">
        <v>63</v>
      </c>
      <c r="W236">
        <f t="shared" si="90"/>
        <v>0</v>
      </c>
      <c r="X236">
        <f t="shared" si="91"/>
        <v>41</v>
      </c>
      <c r="Y236">
        <f t="shared" si="92"/>
        <v>0</v>
      </c>
      <c r="Z236" s="22">
        <f t="shared" si="93"/>
        <v>0</v>
      </c>
      <c r="AA236" s="22">
        <f t="shared" si="94"/>
        <v>0</v>
      </c>
      <c r="AB236">
        <f t="shared" si="95"/>
        <v>0</v>
      </c>
      <c r="AC236" s="22">
        <f t="shared" si="96"/>
        <v>0</v>
      </c>
      <c r="AD236" s="22">
        <f t="shared" si="97"/>
        <v>0</v>
      </c>
    </row>
    <row r="237" spans="3:30" x14ac:dyDescent="0.25">
      <c r="C237">
        <v>1</v>
      </c>
      <c r="D237" s="1">
        <v>0.54166666666666663</v>
      </c>
      <c r="E237">
        <v>9580</v>
      </c>
      <c r="F237">
        <v>9608</v>
      </c>
      <c r="G237">
        <v>9572</v>
      </c>
      <c r="H237">
        <v>9580</v>
      </c>
      <c r="J237">
        <v>0</v>
      </c>
      <c r="K237">
        <f t="shared" si="98"/>
        <v>-35</v>
      </c>
      <c r="L237">
        <v>36</v>
      </c>
      <c r="Q237" s="21"/>
      <c r="W237">
        <f t="shared" si="90"/>
        <v>0</v>
      </c>
      <c r="X237">
        <f t="shared" si="91"/>
        <v>0</v>
      </c>
      <c r="Y237">
        <f t="shared" si="92"/>
        <v>0</v>
      </c>
      <c r="Z237" s="22">
        <f t="shared" si="93"/>
        <v>0</v>
      </c>
      <c r="AA237" s="22">
        <f t="shared" si="94"/>
        <v>0</v>
      </c>
      <c r="AB237">
        <f t="shared" si="95"/>
        <v>0</v>
      </c>
      <c r="AC237" s="22">
        <f t="shared" si="96"/>
        <v>0</v>
      </c>
      <c r="AD237" s="22">
        <f t="shared" si="97"/>
        <v>0</v>
      </c>
    </row>
    <row r="238" spans="3:30" x14ac:dyDescent="0.25">
      <c r="D238" s="1">
        <v>0.58333333333333337</v>
      </c>
      <c r="E238">
        <v>9580</v>
      </c>
      <c r="F238">
        <v>9592</v>
      </c>
      <c r="G238">
        <v>9570</v>
      </c>
      <c r="H238">
        <v>9586</v>
      </c>
      <c r="J238">
        <v>6</v>
      </c>
      <c r="K238">
        <f t="shared" si="98"/>
        <v>-29</v>
      </c>
      <c r="L238">
        <v>22</v>
      </c>
      <c r="W238">
        <f t="shared" si="90"/>
        <v>0</v>
      </c>
      <c r="X238">
        <f t="shared" si="91"/>
        <v>6</v>
      </c>
      <c r="Y238">
        <f t="shared" si="92"/>
        <v>0</v>
      </c>
      <c r="Z238" s="22">
        <f t="shared" si="93"/>
        <v>0</v>
      </c>
      <c r="AA238" s="22">
        <f t="shared" si="94"/>
        <v>0</v>
      </c>
      <c r="AB238">
        <f t="shared" si="95"/>
        <v>0</v>
      </c>
      <c r="AC238" s="22">
        <f t="shared" si="96"/>
        <v>0</v>
      </c>
      <c r="AD238" s="22">
        <f t="shared" si="97"/>
        <v>0</v>
      </c>
    </row>
    <row r="239" spans="3:30" x14ac:dyDescent="0.25">
      <c r="D239" s="1">
        <v>0.625</v>
      </c>
      <c r="E239">
        <v>9585</v>
      </c>
      <c r="F239">
        <v>9589</v>
      </c>
      <c r="G239">
        <v>9565</v>
      </c>
      <c r="H239">
        <v>9587</v>
      </c>
      <c r="J239">
        <v>2</v>
      </c>
      <c r="K239">
        <f t="shared" si="98"/>
        <v>-27</v>
      </c>
      <c r="L239">
        <v>24</v>
      </c>
      <c r="W239">
        <f t="shared" si="90"/>
        <v>0</v>
      </c>
      <c r="X239">
        <f t="shared" si="91"/>
        <v>2</v>
      </c>
      <c r="Y239">
        <f t="shared" si="92"/>
        <v>0</v>
      </c>
      <c r="Z239" s="22">
        <f t="shared" si="93"/>
        <v>0</v>
      </c>
      <c r="AA239" s="22">
        <f t="shared" si="94"/>
        <v>0</v>
      </c>
      <c r="AB239">
        <f t="shared" si="95"/>
        <v>0</v>
      </c>
      <c r="AC239" s="22">
        <f t="shared" si="96"/>
        <v>0</v>
      </c>
      <c r="AD239" s="22">
        <f t="shared" si="97"/>
        <v>0</v>
      </c>
    </row>
    <row r="240" spans="3:30" x14ac:dyDescent="0.25">
      <c r="D240" s="1">
        <v>0.66666666666666663</v>
      </c>
      <c r="E240">
        <v>9586</v>
      </c>
      <c r="F240">
        <v>9621</v>
      </c>
      <c r="G240">
        <v>9565</v>
      </c>
      <c r="H240">
        <v>9595</v>
      </c>
      <c r="J240">
        <v>9</v>
      </c>
      <c r="K240">
        <f t="shared" si="98"/>
        <v>-18</v>
      </c>
      <c r="L240">
        <v>56</v>
      </c>
      <c r="W240">
        <f t="shared" si="90"/>
        <v>0</v>
      </c>
      <c r="X240">
        <f t="shared" si="91"/>
        <v>9</v>
      </c>
      <c r="Y240">
        <f t="shared" si="92"/>
        <v>0</v>
      </c>
      <c r="Z240" s="22">
        <f t="shared" si="93"/>
        <v>0</v>
      </c>
      <c r="AA240" s="22">
        <f t="shared" si="94"/>
        <v>0</v>
      </c>
      <c r="AB240">
        <f t="shared" si="95"/>
        <v>0</v>
      </c>
      <c r="AC240" s="22">
        <f t="shared" si="96"/>
        <v>0</v>
      </c>
      <c r="AD240" s="22">
        <f t="shared" si="97"/>
        <v>0</v>
      </c>
    </row>
    <row r="241" spans="4:30" x14ac:dyDescent="0.25">
      <c r="D241" s="1">
        <v>0.70833333333333337</v>
      </c>
      <c r="E241">
        <v>9596</v>
      </c>
      <c r="F241">
        <v>9606</v>
      </c>
      <c r="G241">
        <v>9505</v>
      </c>
      <c r="H241">
        <v>9524</v>
      </c>
      <c r="J241">
        <v>-72</v>
      </c>
      <c r="K241">
        <f t="shared" si="98"/>
        <v>-90</v>
      </c>
      <c r="L241">
        <v>101</v>
      </c>
      <c r="W241">
        <f t="shared" si="90"/>
        <v>0</v>
      </c>
      <c r="X241">
        <f t="shared" si="91"/>
        <v>72</v>
      </c>
      <c r="Y241">
        <f t="shared" si="92"/>
        <v>0</v>
      </c>
      <c r="Z241" s="22">
        <f t="shared" si="93"/>
        <v>0</v>
      </c>
      <c r="AA241" s="22">
        <f t="shared" si="94"/>
        <v>0</v>
      </c>
      <c r="AB241">
        <f t="shared" si="95"/>
        <v>0</v>
      </c>
      <c r="AC241" s="22">
        <f t="shared" si="96"/>
        <v>0</v>
      </c>
      <c r="AD241" s="22">
        <f t="shared" si="97"/>
        <v>0</v>
      </c>
    </row>
    <row r="242" spans="4:30" x14ac:dyDescent="0.25">
      <c r="D242" s="1">
        <v>0.75</v>
      </c>
      <c r="E242">
        <v>9525</v>
      </c>
      <c r="F242">
        <v>9547</v>
      </c>
      <c r="G242">
        <v>9508</v>
      </c>
      <c r="H242">
        <v>9523</v>
      </c>
      <c r="J242">
        <v>-2</v>
      </c>
      <c r="K242">
        <f t="shared" si="98"/>
        <v>-92</v>
      </c>
      <c r="L242">
        <v>39</v>
      </c>
      <c r="W242">
        <f t="shared" si="90"/>
        <v>0</v>
      </c>
      <c r="X242">
        <f t="shared" si="91"/>
        <v>2</v>
      </c>
      <c r="Y242">
        <f t="shared" si="92"/>
        <v>0</v>
      </c>
      <c r="Z242" s="22">
        <f t="shared" si="93"/>
        <v>0</v>
      </c>
      <c r="AA242" s="22">
        <f t="shared" si="94"/>
        <v>0</v>
      </c>
      <c r="AB242">
        <f t="shared" si="95"/>
        <v>0</v>
      </c>
      <c r="AC242" s="22">
        <f t="shared" si="96"/>
        <v>0</v>
      </c>
      <c r="AD242" s="22">
        <f t="shared" si="97"/>
        <v>0</v>
      </c>
    </row>
    <row r="243" spans="4:30" x14ac:dyDescent="0.25">
      <c r="D243" s="1">
        <v>0.79166666666666663</v>
      </c>
      <c r="E243">
        <v>9522</v>
      </c>
      <c r="F243">
        <v>9560</v>
      </c>
      <c r="G243">
        <v>9520</v>
      </c>
      <c r="H243">
        <v>9541</v>
      </c>
      <c r="J243">
        <v>19</v>
      </c>
      <c r="K243">
        <f t="shared" si="98"/>
        <v>-73</v>
      </c>
      <c r="L243">
        <v>40</v>
      </c>
      <c r="W243">
        <f t="shared" si="90"/>
        <v>0</v>
      </c>
      <c r="X243">
        <f t="shared" si="91"/>
        <v>19</v>
      </c>
      <c r="Y243">
        <f t="shared" si="92"/>
        <v>0</v>
      </c>
      <c r="Z243" s="22">
        <f t="shared" si="93"/>
        <v>0</v>
      </c>
      <c r="AA243" s="22">
        <f t="shared" si="94"/>
        <v>0</v>
      </c>
      <c r="AB243">
        <f t="shared" si="95"/>
        <v>0</v>
      </c>
      <c r="AC243" s="22">
        <f t="shared" si="96"/>
        <v>0</v>
      </c>
      <c r="AD243" s="22">
        <f t="shared" si="97"/>
        <v>0</v>
      </c>
    </row>
    <row r="244" spans="4:30" x14ac:dyDescent="0.25">
      <c r="D244" s="1">
        <v>0.83333333333333337</v>
      </c>
      <c r="E244">
        <v>9540</v>
      </c>
      <c r="F244">
        <v>9549</v>
      </c>
      <c r="G244">
        <v>9520</v>
      </c>
      <c r="H244">
        <v>9523</v>
      </c>
      <c r="J244">
        <v>-17</v>
      </c>
      <c r="K244">
        <f t="shared" si="98"/>
        <v>-90</v>
      </c>
      <c r="L244">
        <v>29</v>
      </c>
      <c r="W244">
        <f t="shared" si="90"/>
        <v>0</v>
      </c>
      <c r="X244">
        <f t="shared" si="91"/>
        <v>17</v>
      </c>
      <c r="Y244">
        <f t="shared" si="92"/>
        <v>0</v>
      </c>
      <c r="Z244" s="22">
        <f t="shared" si="93"/>
        <v>0</v>
      </c>
      <c r="AA244" s="22">
        <f t="shared" si="94"/>
        <v>0</v>
      </c>
      <c r="AB244">
        <f t="shared" si="95"/>
        <v>0</v>
      </c>
      <c r="AC244" s="22">
        <f t="shared" si="96"/>
        <v>0</v>
      </c>
      <c r="AD244" s="22">
        <f t="shared" si="97"/>
        <v>0</v>
      </c>
    </row>
    <row r="245" spans="4:30" x14ac:dyDescent="0.25">
      <c r="D245" s="1">
        <v>0.875</v>
      </c>
      <c r="E245">
        <v>9523</v>
      </c>
      <c r="F245">
        <v>9538</v>
      </c>
      <c r="G245">
        <v>9513</v>
      </c>
      <c r="H245">
        <v>9517</v>
      </c>
      <c r="J245">
        <v>-6</v>
      </c>
      <c r="K245">
        <f t="shared" si="98"/>
        <v>-96</v>
      </c>
      <c r="L245">
        <v>25</v>
      </c>
      <c r="W245">
        <f t="shared" si="90"/>
        <v>0</v>
      </c>
      <c r="X245">
        <f t="shared" si="91"/>
        <v>6</v>
      </c>
      <c r="Y245">
        <f t="shared" si="92"/>
        <v>0</v>
      </c>
      <c r="Z245" s="22">
        <f t="shared" si="93"/>
        <v>0</v>
      </c>
      <c r="AA245" s="22">
        <f t="shared" si="94"/>
        <v>0</v>
      </c>
      <c r="AB245">
        <f t="shared" si="95"/>
        <v>0</v>
      </c>
      <c r="AC245" s="22">
        <f t="shared" si="96"/>
        <v>0</v>
      </c>
      <c r="AD245" s="22">
        <f t="shared" si="97"/>
        <v>0</v>
      </c>
    </row>
    <row r="246" spans="4:30" x14ac:dyDescent="0.25">
      <c r="D246" s="2">
        <v>0.91666666666666663</v>
      </c>
      <c r="E246">
        <v>9518</v>
      </c>
      <c r="F246">
        <v>9581</v>
      </c>
      <c r="G246">
        <v>9513</v>
      </c>
      <c r="H246">
        <v>9573</v>
      </c>
      <c r="J246">
        <v>55</v>
      </c>
      <c r="K246">
        <f t="shared" si="98"/>
        <v>-41</v>
      </c>
      <c r="L246">
        <v>68</v>
      </c>
      <c r="W246">
        <f t="shared" si="90"/>
        <v>0</v>
      </c>
      <c r="X246">
        <f t="shared" si="91"/>
        <v>55</v>
      </c>
      <c r="Y246">
        <f t="shared" si="92"/>
        <v>0</v>
      </c>
      <c r="Z246" s="22">
        <f t="shared" si="93"/>
        <v>0</v>
      </c>
      <c r="AA246" s="22">
        <f t="shared" si="94"/>
        <v>0</v>
      </c>
      <c r="AB246">
        <f t="shared" si="95"/>
        <v>0</v>
      </c>
      <c r="AC246" s="22">
        <f t="shared" si="96"/>
        <v>0</v>
      </c>
      <c r="AD246" s="22">
        <f t="shared" si="97"/>
        <v>0</v>
      </c>
    </row>
    <row r="247" spans="4:30" hidden="1" x14ac:dyDescent="0.25">
      <c r="D247" s="1">
        <v>0.95833333333333337</v>
      </c>
      <c r="E247">
        <v>9569</v>
      </c>
      <c r="F247">
        <v>9576</v>
      </c>
      <c r="G247">
        <v>9547</v>
      </c>
      <c r="H247">
        <v>9559</v>
      </c>
      <c r="Z247"/>
      <c r="AA247"/>
      <c r="AC247"/>
      <c r="AD247"/>
    </row>
    <row r="248" spans="4:30" hidden="1" x14ac:dyDescent="0.25">
      <c r="D248" s="1">
        <v>4.1666666666666664E-2</v>
      </c>
      <c r="E248">
        <v>9560</v>
      </c>
      <c r="F248">
        <v>9564</v>
      </c>
      <c r="G248">
        <v>9525</v>
      </c>
      <c r="H248">
        <v>9533</v>
      </c>
      <c r="Z248"/>
      <c r="AA248"/>
      <c r="AC248"/>
      <c r="AD248"/>
    </row>
    <row r="249" spans="4:30" hidden="1" x14ac:dyDescent="0.25">
      <c r="D249" s="1">
        <v>8.3333333333333329E-2</v>
      </c>
      <c r="E249">
        <v>9534</v>
      </c>
      <c r="F249">
        <v>9546</v>
      </c>
      <c r="G249">
        <v>9529</v>
      </c>
      <c r="H249">
        <v>9546</v>
      </c>
      <c r="Z249"/>
      <c r="AA249"/>
      <c r="AC249"/>
      <c r="AD249"/>
    </row>
    <row r="250" spans="4:30" hidden="1" x14ac:dyDescent="0.25">
      <c r="D250" s="1">
        <v>0.125</v>
      </c>
      <c r="E250">
        <v>9546</v>
      </c>
      <c r="F250">
        <v>9559</v>
      </c>
      <c r="G250">
        <v>9546</v>
      </c>
      <c r="H250">
        <v>9553</v>
      </c>
      <c r="Z250"/>
      <c r="AA250"/>
      <c r="AC250"/>
      <c r="AD250"/>
    </row>
    <row r="251" spans="4:30" hidden="1" x14ac:dyDescent="0.25">
      <c r="D251" s="1">
        <v>0.16666666666666666</v>
      </c>
      <c r="E251">
        <v>9553</v>
      </c>
      <c r="F251">
        <v>9583</v>
      </c>
      <c r="G251">
        <v>9540</v>
      </c>
      <c r="H251">
        <v>9556</v>
      </c>
      <c r="Z251"/>
      <c r="AA251"/>
      <c r="AC251"/>
      <c r="AD251"/>
    </row>
    <row r="252" spans="4:30" hidden="1" x14ac:dyDescent="0.25">
      <c r="D252" s="1">
        <v>0.20833333333333334</v>
      </c>
      <c r="E252">
        <v>9556</v>
      </c>
      <c r="F252">
        <v>9583</v>
      </c>
      <c r="G252">
        <v>9554</v>
      </c>
      <c r="H252">
        <v>9576</v>
      </c>
      <c r="Z252"/>
      <c r="AA252"/>
      <c r="AC252"/>
      <c r="AD252"/>
    </row>
    <row r="253" spans="4:30" hidden="1" x14ac:dyDescent="0.25">
      <c r="D253" s="1">
        <v>0.25</v>
      </c>
      <c r="E253">
        <v>9576</v>
      </c>
      <c r="F253">
        <v>9581</v>
      </c>
      <c r="G253">
        <v>9566</v>
      </c>
      <c r="H253">
        <v>9568</v>
      </c>
      <c r="Z253"/>
      <c r="AA253"/>
      <c r="AC253"/>
      <c r="AD253"/>
    </row>
    <row r="254" spans="4:30" hidden="1" x14ac:dyDescent="0.25">
      <c r="D254" s="1">
        <v>0.29166666666666669</v>
      </c>
      <c r="E254">
        <v>9568</v>
      </c>
      <c r="F254">
        <v>9568</v>
      </c>
      <c r="G254">
        <v>9556</v>
      </c>
      <c r="H254">
        <v>9559</v>
      </c>
      <c r="Z254"/>
      <c r="AA254"/>
      <c r="AC254"/>
      <c r="AD254"/>
    </row>
    <row r="255" spans="4:30" x14ac:dyDescent="0.25">
      <c r="D255" s="2">
        <v>0.33333333333333331</v>
      </c>
      <c r="E255">
        <v>9559</v>
      </c>
      <c r="F255">
        <v>9564</v>
      </c>
      <c r="G255">
        <v>9553</v>
      </c>
      <c r="H255">
        <v>9556</v>
      </c>
      <c r="J255">
        <v>-3</v>
      </c>
      <c r="K255">
        <v>0</v>
      </c>
      <c r="L255">
        <v>11</v>
      </c>
      <c r="M255">
        <v>25</v>
      </c>
      <c r="R255">
        <f>MAX(F255:F270)</f>
        <v>9667</v>
      </c>
      <c r="W255">
        <f t="shared" ref="W255:W269" si="99">ABS(M255)</f>
        <v>25</v>
      </c>
      <c r="X255">
        <f t="shared" ref="X255:X269" si="100">ABS(J255)</f>
        <v>3</v>
      </c>
      <c r="Y255">
        <f t="shared" ref="Y255:Y269" si="101">IF(R255&lt;1000,ABS(R255),0)</f>
        <v>0</v>
      </c>
      <c r="Z255" s="22">
        <f t="shared" ref="Z255:Z269" si="102">IF(N255=1,0,ABS(N255))</f>
        <v>0</v>
      </c>
      <c r="AA255" s="22">
        <f t="shared" ref="AA255:AA269" si="103">ABS(O255)</f>
        <v>0</v>
      </c>
      <c r="AB255">
        <f t="shared" ref="AB255:AB269" si="104">IF(N255=1,1,0)</f>
        <v>0</v>
      </c>
      <c r="AC255" s="22">
        <f t="shared" ref="AC255:AC269" si="105">IF(N255=1,ABS(N256),0)</f>
        <v>0</v>
      </c>
      <c r="AD255" s="22">
        <f t="shared" ref="AD255:AD269" si="106">IF(N255=1,0,ABS(O256))</f>
        <v>0.49606299212598426</v>
      </c>
    </row>
    <row r="256" spans="4:30" x14ac:dyDescent="0.25">
      <c r="D256" s="2">
        <v>0.375</v>
      </c>
      <c r="E256">
        <v>9556</v>
      </c>
      <c r="F256">
        <v>9603</v>
      </c>
      <c r="G256">
        <v>9556</v>
      </c>
      <c r="H256">
        <v>9603</v>
      </c>
      <c r="J256">
        <v>47</v>
      </c>
      <c r="K256">
        <f>K255+J256</f>
        <v>47</v>
      </c>
      <c r="L256">
        <v>47</v>
      </c>
      <c r="N256">
        <f>30/R234</f>
        <v>0.23622047244094488</v>
      </c>
      <c r="O256">
        <f>J258/R234</f>
        <v>0.49606299212598426</v>
      </c>
      <c r="R256">
        <f>MIN(G255:G269)</f>
        <v>9553</v>
      </c>
      <c r="W256">
        <f t="shared" si="99"/>
        <v>0</v>
      </c>
      <c r="X256">
        <f t="shared" si="100"/>
        <v>47</v>
      </c>
      <c r="Y256">
        <f t="shared" si="101"/>
        <v>0</v>
      </c>
      <c r="Z256" s="22">
        <f t="shared" si="102"/>
        <v>0.23622047244094488</v>
      </c>
      <c r="AA256" s="22">
        <f t="shared" si="103"/>
        <v>0.49606299212598426</v>
      </c>
      <c r="AB256">
        <f t="shared" si="104"/>
        <v>0</v>
      </c>
      <c r="AC256" s="22">
        <f t="shared" si="105"/>
        <v>0</v>
      </c>
      <c r="AD256" s="22">
        <f t="shared" si="106"/>
        <v>0</v>
      </c>
    </row>
    <row r="257" spans="3:30" x14ac:dyDescent="0.25">
      <c r="D257" s="1">
        <v>0.41666666666666669</v>
      </c>
      <c r="E257">
        <v>9606</v>
      </c>
      <c r="F257">
        <v>9622</v>
      </c>
      <c r="G257">
        <v>9565</v>
      </c>
      <c r="H257">
        <v>9576</v>
      </c>
      <c r="J257">
        <v>-30</v>
      </c>
      <c r="K257">
        <f t="shared" ref="K257:K269" si="107">K256+J257</f>
        <v>17</v>
      </c>
      <c r="L257">
        <v>57</v>
      </c>
      <c r="R257">
        <f>R255-R256</f>
        <v>114</v>
      </c>
      <c r="W257">
        <f t="shared" si="99"/>
        <v>0</v>
      </c>
      <c r="X257">
        <f t="shared" si="100"/>
        <v>30</v>
      </c>
      <c r="Y257">
        <f t="shared" si="101"/>
        <v>114</v>
      </c>
      <c r="Z257" s="22">
        <f t="shared" si="102"/>
        <v>0</v>
      </c>
      <c r="AA257" s="22">
        <f t="shared" si="103"/>
        <v>0</v>
      </c>
      <c r="AB257">
        <f t="shared" si="104"/>
        <v>0</v>
      </c>
      <c r="AC257" s="22">
        <f t="shared" si="105"/>
        <v>0</v>
      </c>
      <c r="AD257" s="22">
        <f t="shared" si="106"/>
        <v>0</v>
      </c>
    </row>
    <row r="258" spans="3:30" x14ac:dyDescent="0.25">
      <c r="D258" s="1">
        <v>0.45833333333333331</v>
      </c>
      <c r="E258">
        <v>9576</v>
      </c>
      <c r="F258">
        <v>9643</v>
      </c>
      <c r="G258">
        <v>9572</v>
      </c>
      <c r="H258">
        <v>9639</v>
      </c>
      <c r="J258">
        <v>63</v>
      </c>
      <c r="K258">
        <f t="shared" si="107"/>
        <v>80</v>
      </c>
      <c r="L258">
        <v>71</v>
      </c>
      <c r="W258">
        <f t="shared" si="99"/>
        <v>0</v>
      </c>
      <c r="X258">
        <f t="shared" si="100"/>
        <v>63</v>
      </c>
      <c r="Y258">
        <f t="shared" si="101"/>
        <v>0</v>
      </c>
      <c r="Z258" s="22">
        <f t="shared" si="102"/>
        <v>0</v>
      </c>
      <c r="AA258" s="22">
        <f t="shared" si="103"/>
        <v>0</v>
      </c>
      <c r="AB258">
        <f t="shared" si="104"/>
        <v>0</v>
      </c>
      <c r="AC258" s="22">
        <f t="shared" si="105"/>
        <v>0</v>
      </c>
      <c r="AD258" s="22">
        <f t="shared" si="106"/>
        <v>0</v>
      </c>
    </row>
    <row r="259" spans="3:30" x14ac:dyDescent="0.25">
      <c r="D259" s="1">
        <v>0.5</v>
      </c>
      <c r="E259">
        <v>9638</v>
      </c>
      <c r="F259">
        <v>9662</v>
      </c>
      <c r="G259">
        <v>9601</v>
      </c>
      <c r="H259">
        <v>9619</v>
      </c>
      <c r="J259">
        <v>-19</v>
      </c>
      <c r="K259">
        <f t="shared" si="107"/>
        <v>61</v>
      </c>
      <c r="L259">
        <v>61</v>
      </c>
      <c r="W259">
        <f t="shared" si="99"/>
        <v>0</v>
      </c>
      <c r="X259">
        <f t="shared" si="100"/>
        <v>19</v>
      </c>
      <c r="Y259">
        <f t="shared" si="101"/>
        <v>0</v>
      </c>
      <c r="Z259" s="22">
        <f t="shared" si="102"/>
        <v>0</v>
      </c>
      <c r="AA259" s="22">
        <f t="shared" si="103"/>
        <v>0</v>
      </c>
      <c r="AB259">
        <f t="shared" si="104"/>
        <v>0</v>
      </c>
      <c r="AC259" s="22">
        <f t="shared" si="105"/>
        <v>0</v>
      </c>
      <c r="AD259" s="22">
        <f t="shared" si="106"/>
        <v>0</v>
      </c>
    </row>
    <row r="260" spans="3:30" x14ac:dyDescent="0.25">
      <c r="C260">
        <v>1</v>
      </c>
      <c r="D260" s="1">
        <v>0.54166666666666663</v>
      </c>
      <c r="E260">
        <v>9619</v>
      </c>
      <c r="F260">
        <v>9640</v>
      </c>
      <c r="G260">
        <v>9607</v>
      </c>
      <c r="H260">
        <v>9611</v>
      </c>
      <c r="J260">
        <v>-8</v>
      </c>
      <c r="K260">
        <f t="shared" si="107"/>
        <v>53</v>
      </c>
      <c r="L260">
        <v>33</v>
      </c>
      <c r="W260">
        <f t="shared" si="99"/>
        <v>0</v>
      </c>
      <c r="X260">
        <f t="shared" si="100"/>
        <v>8</v>
      </c>
      <c r="Y260">
        <f t="shared" si="101"/>
        <v>0</v>
      </c>
      <c r="Z260" s="22">
        <f t="shared" si="102"/>
        <v>0</v>
      </c>
      <c r="AA260" s="22">
        <f t="shared" si="103"/>
        <v>0</v>
      </c>
      <c r="AB260">
        <f t="shared" si="104"/>
        <v>0</v>
      </c>
      <c r="AC260" s="22">
        <f t="shared" si="105"/>
        <v>0</v>
      </c>
      <c r="AD260" s="22">
        <f t="shared" si="106"/>
        <v>0</v>
      </c>
    </row>
    <row r="261" spans="3:30" x14ac:dyDescent="0.25">
      <c r="D261" s="1">
        <v>0.58333333333333337</v>
      </c>
      <c r="E261">
        <v>9612</v>
      </c>
      <c r="F261">
        <v>9624</v>
      </c>
      <c r="G261">
        <v>9586</v>
      </c>
      <c r="H261">
        <v>9622</v>
      </c>
      <c r="J261">
        <v>10</v>
      </c>
      <c r="K261">
        <f t="shared" si="107"/>
        <v>63</v>
      </c>
      <c r="L261">
        <v>38</v>
      </c>
      <c r="W261">
        <f t="shared" si="99"/>
        <v>0</v>
      </c>
      <c r="X261">
        <f t="shared" si="100"/>
        <v>10</v>
      </c>
      <c r="Y261">
        <f t="shared" si="101"/>
        <v>0</v>
      </c>
      <c r="Z261" s="22">
        <f t="shared" si="102"/>
        <v>0</v>
      </c>
      <c r="AA261" s="22">
        <f t="shared" si="103"/>
        <v>0</v>
      </c>
      <c r="AB261">
        <f t="shared" si="104"/>
        <v>0</v>
      </c>
      <c r="AC261" s="22">
        <f t="shared" si="105"/>
        <v>0</v>
      </c>
      <c r="AD261" s="22">
        <f t="shared" si="106"/>
        <v>0</v>
      </c>
    </row>
    <row r="262" spans="3:30" x14ac:dyDescent="0.25">
      <c r="D262" s="1">
        <v>0.625</v>
      </c>
      <c r="E262">
        <v>9621</v>
      </c>
      <c r="F262">
        <v>9639</v>
      </c>
      <c r="G262">
        <v>9617</v>
      </c>
      <c r="H262">
        <v>9621</v>
      </c>
      <c r="J262">
        <v>0</v>
      </c>
      <c r="K262">
        <f t="shared" si="107"/>
        <v>63</v>
      </c>
      <c r="L262">
        <v>22</v>
      </c>
      <c r="W262">
        <f t="shared" si="99"/>
        <v>0</v>
      </c>
      <c r="X262">
        <f t="shared" si="100"/>
        <v>0</v>
      </c>
      <c r="Y262">
        <f t="shared" si="101"/>
        <v>0</v>
      </c>
      <c r="Z262" s="22">
        <f t="shared" si="102"/>
        <v>0</v>
      </c>
      <c r="AA262" s="22">
        <f t="shared" si="103"/>
        <v>0</v>
      </c>
      <c r="AB262">
        <f t="shared" si="104"/>
        <v>0</v>
      </c>
      <c r="AC262" s="22">
        <f t="shared" si="105"/>
        <v>0</v>
      </c>
      <c r="AD262" s="22">
        <f t="shared" si="106"/>
        <v>0</v>
      </c>
    </row>
    <row r="263" spans="3:30" x14ac:dyDescent="0.25">
      <c r="D263" s="1">
        <v>0.66666666666666663</v>
      </c>
      <c r="E263">
        <v>9621</v>
      </c>
      <c r="F263">
        <v>9641</v>
      </c>
      <c r="G263">
        <v>9613</v>
      </c>
      <c r="H263">
        <v>9638</v>
      </c>
      <c r="J263">
        <v>17</v>
      </c>
      <c r="K263">
        <f t="shared" si="107"/>
        <v>80</v>
      </c>
      <c r="L263">
        <v>28</v>
      </c>
      <c r="W263">
        <f t="shared" si="99"/>
        <v>0</v>
      </c>
      <c r="X263">
        <f t="shared" si="100"/>
        <v>17</v>
      </c>
      <c r="Y263">
        <f t="shared" si="101"/>
        <v>0</v>
      </c>
      <c r="Z263" s="22">
        <f t="shared" si="102"/>
        <v>0</v>
      </c>
      <c r="AA263" s="22">
        <f t="shared" si="103"/>
        <v>0</v>
      </c>
      <c r="AB263">
        <f t="shared" si="104"/>
        <v>0</v>
      </c>
      <c r="AC263" s="22">
        <f t="shared" si="105"/>
        <v>0</v>
      </c>
      <c r="AD263" s="22">
        <f t="shared" si="106"/>
        <v>0</v>
      </c>
    </row>
    <row r="264" spans="3:30" x14ac:dyDescent="0.25">
      <c r="D264" s="1">
        <v>0.70833333333333337</v>
      </c>
      <c r="E264">
        <v>9638</v>
      </c>
      <c r="F264">
        <v>9657</v>
      </c>
      <c r="G264">
        <v>9629</v>
      </c>
      <c r="H264">
        <v>9632</v>
      </c>
      <c r="J264">
        <v>-6</v>
      </c>
      <c r="K264">
        <f t="shared" si="107"/>
        <v>74</v>
      </c>
      <c r="L264">
        <v>28</v>
      </c>
      <c r="W264">
        <f t="shared" si="99"/>
        <v>0</v>
      </c>
      <c r="X264">
        <f t="shared" si="100"/>
        <v>6</v>
      </c>
      <c r="Y264">
        <f t="shared" si="101"/>
        <v>0</v>
      </c>
      <c r="Z264" s="22">
        <f t="shared" si="102"/>
        <v>0</v>
      </c>
      <c r="AA264" s="22">
        <f t="shared" si="103"/>
        <v>0</v>
      </c>
      <c r="AB264">
        <f t="shared" si="104"/>
        <v>0</v>
      </c>
      <c r="AC264" s="22">
        <f t="shared" si="105"/>
        <v>0</v>
      </c>
      <c r="AD264" s="22">
        <f t="shared" si="106"/>
        <v>0</v>
      </c>
    </row>
    <row r="265" spans="3:30" x14ac:dyDescent="0.25">
      <c r="D265" s="1">
        <v>0.75</v>
      </c>
      <c r="E265">
        <v>9631</v>
      </c>
      <c r="F265">
        <v>9667</v>
      </c>
      <c r="G265">
        <v>9605</v>
      </c>
      <c r="H265">
        <v>9618</v>
      </c>
      <c r="J265">
        <v>-13</v>
      </c>
      <c r="K265">
        <f t="shared" si="107"/>
        <v>61</v>
      </c>
      <c r="L265">
        <v>62</v>
      </c>
      <c r="W265">
        <f t="shared" si="99"/>
        <v>0</v>
      </c>
      <c r="X265">
        <f t="shared" si="100"/>
        <v>13</v>
      </c>
      <c r="Y265">
        <f t="shared" si="101"/>
        <v>0</v>
      </c>
      <c r="Z265" s="22">
        <f t="shared" si="102"/>
        <v>0</v>
      </c>
      <c r="AA265" s="22">
        <f t="shared" si="103"/>
        <v>0</v>
      </c>
      <c r="AB265">
        <f t="shared" si="104"/>
        <v>0</v>
      </c>
      <c r="AC265" s="22">
        <f t="shared" si="105"/>
        <v>0</v>
      </c>
      <c r="AD265" s="22">
        <f t="shared" si="106"/>
        <v>0</v>
      </c>
    </row>
    <row r="266" spans="3:30" x14ac:dyDescent="0.25">
      <c r="D266" s="1">
        <v>0.79166666666666663</v>
      </c>
      <c r="E266">
        <v>9618</v>
      </c>
      <c r="F266">
        <v>9620</v>
      </c>
      <c r="G266">
        <v>9604</v>
      </c>
      <c r="H266">
        <v>9609</v>
      </c>
      <c r="J266">
        <v>-9</v>
      </c>
      <c r="K266">
        <f t="shared" si="107"/>
        <v>52</v>
      </c>
      <c r="L266">
        <v>16</v>
      </c>
      <c r="W266">
        <f t="shared" si="99"/>
        <v>0</v>
      </c>
      <c r="X266">
        <f t="shared" si="100"/>
        <v>9</v>
      </c>
      <c r="Y266">
        <f t="shared" si="101"/>
        <v>0</v>
      </c>
      <c r="Z266" s="22">
        <f t="shared" si="102"/>
        <v>0</v>
      </c>
      <c r="AA266" s="22">
        <f t="shared" si="103"/>
        <v>0</v>
      </c>
      <c r="AB266">
        <f t="shared" si="104"/>
        <v>0</v>
      </c>
      <c r="AC266" s="22">
        <f t="shared" si="105"/>
        <v>0</v>
      </c>
      <c r="AD266" s="22">
        <f t="shared" si="106"/>
        <v>0</v>
      </c>
    </row>
    <row r="267" spans="3:30" x14ac:dyDescent="0.25">
      <c r="D267" s="1">
        <v>0.83333333333333337</v>
      </c>
      <c r="E267">
        <v>9608</v>
      </c>
      <c r="F267">
        <v>9642</v>
      </c>
      <c r="G267">
        <v>9608</v>
      </c>
      <c r="H267">
        <v>9633</v>
      </c>
      <c r="J267">
        <v>25</v>
      </c>
      <c r="K267">
        <f t="shared" si="107"/>
        <v>77</v>
      </c>
      <c r="L267">
        <v>34</v>
      </c>
      <c r="W267">
        <f t="shared" si="99"/>
        <v>0</v>
      </c>
      <c r="X267">
        <f t="shared" si="100"/>
        <v>25</v>
      </c>
      <c r="Y267">
        <f t="shared" si="101"/>
        <v>0</v>
      </c>
      <c r="Z267" s="22">
        <f t="shared" si="102"/>
        <v>0</v>
      </c>
      <c r="AA267" s="22">
        <f t="shared" si="103"/>
        <v>0</v>
      </c>
      <c r="AB267">
        <f t="shared" si="104"/>
        <v>0</v>
      </c>
      <c r="AC267" s="22">
        <f t="shared" si="105"/>
        <v>0</v>
      </c>
      <c r="AD267" s="22">
        <f t="shared" si="106"/>
        <v>0</v>
      </c>
    </row>
    <row r="268" spans="3:30" x14ac:dyDescent="0.25">
      <c r="D268" s="1">
        <v>0.875</v>
      </c>
      <c r="E268">
        <v>9636</v>
      </c>
      <c r="F268">
        <v>9646</v>
      </c>
      <c r="G268">
        <v>9591</v>
      </c>
      <c r="H268">
        <v>9611</v>
      </c>
      <c r="J268">
        <v>-25</v>
      </c>
      <c r="K268">
        <f t="shared" si="107"/>
        <v>52</v>
      </c>
      <c r="L268">
        <v>55</v>
      </c>
      <c r="W268">
        <f t="shared" si="99"/>
        <v>0</v>
      </c>
      <c r="X268">
        <f t="shared" si="100"/>
        <v>25</v>
      </c>
      <c r="Y268">
        <f t="shared" si="101"/>
        <v>0</v>
      </c>
      <c r="Z268" s="22">
        <f t="shared" si="102"/>
        <v>0</v>
      </c>
      <c r="AA268" s="22">
        <f t="shared" si="103"/>
        <v>0</v>
      </c>
      <c r="AB268">
        <f t="shared" si="104"/>
        <v>0</v>
      </c>
      <c r="AC268" s="22">
        <f t="shared" si="105"/>
        <v>0</v>
      </c>
      <c r="AD268" s="22">
        <f t="shared" si="106"/>
        <v>0</v>
      </c>
    </row>
    <row r="269" spans="3:30" x14ac:dyDescent="0.25">
      <c r="D269" s="2">
        <v>0.91666666666666663</v>
      </c>
      <c r="E269">
        <v>9611</v>
      </c>
      <c r="F269">
        <v>9622</v>
      </c>
      <c r="G269">
        <v>9562</v>
      </c>
      <c r="H269">
        <v>9584</v>
      </c>
      <c r="J269">
        <v>-27</v>
      </c>
      <c r="K269">
        <f t="shared" si="107"/>
        <v>25</v>
      </c>
      <c r="L269">
        <v>60</v>
      </c>
      <c r="W269">
        <f t="shared" si="99"/>
        <v>0</v>
      </c>
      <c r="X269">
        <f t="shared" si="100"/>
        <v>27</v>
      </c>
      <c r="Y269">
        <f t="shared" si="101"/>
        <v>0</v>
      </c>
      <c r="Z269" s="22">
        <f t="shared" si="102"/>
        <v>0</v>
      </c>
      <c r="AA269" s="22">
        <f t="shared" si="103"/>
        <v>0</v>
      </c>
      <c r="AB269">
        <f t="shared" si="104"/>
        <v>0</v>
      </c>
      <c r="AC269" s="22">
        <f t="shared" si="105"/>
        <v>0</v>
      </c>
      <c r="AD269" s="22">
        <f t="shared" si="106"/>
        <v>0</v>
      </c>
    </row>
    <row r="270" spans="3:30" hidden="1" x14ac:dyDescent="0.25">
      <c r="D270" s="1">
        <v>0.95833333333333337</v>
      </c>
      <c r="E270">
        <v>9580</v>
      </c>
      <c r="F270">
        <v>9585</v>
      </c>
      <c r="G270">
        <v>9566</v>
      </c>
      <c r="H270">
        <v>9568</v>
      </c>
      <c r="Z270"/>
      <c r="AA270"/>
      <c r="AC270"/>
      <c r="AD270"/>
    </row>
    <row r="271" spans="3:30" hidden="1" x14ac:dyDescent="0.25">
      <c r="D271" s="1">
        <v>4.1666666666666664E-2</v>
      </c>
      <c r="E271">
        <v>9572</v>
      </c>
      <c r="F271">
        <v>9572</v>
      </c>
      <c r="G271">
        <v>9561</v>
      </c>
      <c r="H271">
        <v>9566</v>
      </c>
      <c r="Z271"/>
      <c r="AA271"/>
      <c r="AC271"/>
      <c r="AD271"/>
    </row>
    <row r="272" spans="3:30" hidden="1" x14ac:dyDescent="0.25">
      <c r="D272" s="1">
        <v>8.3333333333333329E-2</v>
      </c>
      <c r="E272">
        <v>9567</v>
      </c>
      <c r="F272">
        <v>9592</v>
      </c>
      <c r="G272">
        <v>9565</v>
      </c>
      <c r="H272">
        <v>9588</v>
      </c>
      <c r="Z272"/>
      <c r="AA272"/>
      <c r="AC272"/>
      <c r="AD272"/>
    </row>
    <row r="273" spans="3:30" hidden="1" x14ac:dyDescent="0.25">
      <c r="D273" s="1">
        <v>0.125</v>
      </c>
      <c r="E273">
        <v>9588</v>
      </c>
      <c r="F273">
        <v>9590</v>
      </c>
      <c r="G273">
        <v>9583</v>
      </c>
      <c r="H273">
        <v>9586</v>
      </c>
      <c r="Z273"/>
      <c r="AA273"/>
      <c r="AC273"/>
      <c r="AD273"/>
    </row>
    <row r="274" spans="3:30" hidden="1" x14ac:dyDescent="0.25">
      <c r="D274" s="1">
        <v>0.16666666666666666</v>
      </c>
      <c r="E274">
        <v>9587</v>
      </c>
      <c r="F274">
        <v>9590</v>
      </c>
      <c r="G274">
        <v>9570</v>
      </c>
      <c r="H274">
        <v>9573</v>
      </c>
      <c r="Z274"/>
      <c r="AA274"/>
      <c r="AC274"/>
      <c r="AD274"/>
    </row>
    <row r="275" spans="3:30" hidden="1" x14ac:dyDescent="0.25">
      <c r="D275" s="1">
        <v>0.20833333333333334</v>
      </c>
      <c r="E275">
        <v>9572</v>
      </c>
      <c r="F275">
        <v>9576</v>
      </c>
      <c r="G275">
        <v>9536</v>
      </c>
      <c r="H275">
        <v>9542</v>
      </c>
      <c r="Z275"/>
      <c r="AA275"/>
      <c r="AC275"/>
      <c r="AD275"/>
    </row>
    <row r="276" spans="3:30" hidden="1" x14ac:dyDescent="0.25">
      <c r="D276" s="1">
        <v>0.25</v>
      </c>
      <c r="E276">
        <v>9541</v>
      </c>
      <c r="F276">
        <v>9554</v>
      </c>
      <c r="G276">
        <v>9536</v>
      </c>
      <c r="H276">
        <v>9539</v>
      </c>
      <c r="Z276"/>
      <c r="AA276"/>
      <c r="AC276"/>
      <c r="AD276"/>
    </row>
    <row r="277" spans="3:30" hidden="1" x14ac:dyDescent="0.25">
      <c r="D277" s="1">
        <v>0.29166666666666669</v>
      </c>
      <c r="E277">
        <v>9540</v>
      </c>
      <c r="F277">
        <v>9544</v>
      </c>
      <c r="G277">
        <v>9519</v>
      </c>
      <c r="H277">
        <v>9525</v>
      </c>
      <c r="Z277"/>
      <c r="AA277"/>
      <c r="AC277"/>
      <c r="AD277"/>
    </row>
    <row r="278" spans="3:30" x14ac:dyDescent="0.25">
      <c r="D278" s="2">
        <v>0.33333333333333331</v>
      </c>
      <c r="E278">
        <v>9525</v>
      </c>
      <c r="F278">
        <v>9529</v>
      </c>
      <c r="G278">
        <v>9498</v>
      </c>
      <c r="H278">
        <v>9499</v>
      </c>
      <c r="J278">
        <v>-26</v>
      </c>
      <c r="K278">
        <v>0</v>
      </c>
      <c r="L278">
        <v>31</v>
      </c>
      <c r="M278">
        <v>136</v>
      </c>
      <c r="R278">
        <f>MAX(F278:F293)</f>
        <v>9666</v>
      </c>
      <c r="W278">
        <f t="shared" ref="W278:W292" si="108">ABS(M278)</f>
        <v>136</v>
      </c>
      <c r="X278">
        <f t="shared" ref="X278:X292" si="109">ABS(J278)</f>
        <v>26</v>
      </c>
      <c r="Y278">
        <f t="shared" ref="Y278:Y292" si="110">IF(R278&lt;1000,ABS(R278),0)</f>
        <v>0</v>
      </c>
      <c r="Z278" s="22">
        <f t="shared" ref="Z278:Z292" si="111">IF(N278=1,0,ABS(N278))</f>
        <v>0</v>
      </c>
      <c r="AA278" s="22">
        <f t="shared" ref="AA278:AA292" si="112">ABS(O278)</f>
        <v>0</v>
      </c>
      <c r="AB278">
        <f t="shared" ref="AB278:AB292" si="113">IF(N278=1,1,0)</f>
        <v>0</v>
      </c>
      <c r="AC278" s="22">
        <f t="shared" ref="AC278:AC292" si="114">IF(N278=1,ABS(N279),0)</f>
        <v>0</v>
      </c>
      <c r="AD278" s="22">
        <f t="shared" ref="AD278:AD292" si="115">IF(N278=1,0,ABS(O279))</f>
        <v>0.56140350877192979</v>
      </c>
    </row>
    <row r="279" spans="3:30" x14ac:dyDescent="0.25">
      <c r="D279" s="2">
        <v>0.375</v>
      </c>
      <c r="E279">
        <v>9503</v>
      </c>
      <c r="F279">
        <v>9503</v>
      </c>
      <c r="G279">
        <v>9434</v>
      </c>
      <c r="H279">
        <v>9467</v>
      </c>
      <c r="J279">
        <v>-36</v>
      </c>
      <c r="K279">
        <f>K278+J279</f>
        <v>-36</v>
      </c>
      <c r="L279">
        <v>69</v>
      </c>
      <c r="N279">
        <f>36/R257</f>
        <v>0.31578947368421051</v>
      </c>
      <c r="O279">
        <f>64/R257</f>
        <v>0.56140350877192979</v>
      </c>
      <c r="R279">
        <f>MIN(G278:G292)</f>
        <v>9431</v>
      </c>
      <c r="W279">
        <f t="shared" si="108"/>
        <v>0</v>
      </c>
      <c r="X279">
        <f t="shared" si="109"/>
        <v>36</v>
      </c>
      <c r="Y279">
        <f t="shared" si="110"/>
        <v>0</v>
      </c>
      <c r="Z279" s="22">
        <f t="shared" si="111"/>
        <v>0.31578947368421051</v>
      </c>
      <c r="AA279" s="22">
        <f t="shared" si="112"/>
        <v>0.56140350877192979</v>
      </c>
      <c r="AB279">
        <f t="shared" si="113"/>
        <v>0</v>
      </c>
      <c r="AC279" s="22">
        <f t="shared" si="114"/>
        <v>0</v>
      </c>
      <c r="AD279" s="22">
        <f t="shared" si="115"/>
        <v>0</v>
      </c>
    </row>
    <row r="280" spans="3:30" x14ac:dyDescent="0.25">
      <c r="D280" s="1">
        <v>0.41666666666666669</v>
      </c>
      <c r="E280">
        <v>9464</v>
      </c>
      <c r="F280">
        <v>9565</v>
      </c>
      <c r="G280">
        <v>9437</v>
      </c>
      <c r="H280">
        <v>9537</v>
      </c>
      <c r="J280">
        <v>73</v>
      </c>
      <c r="K280">
        <f t="shared" ref="K280:K292" si="116">K279+J280</f>
        <v>37</v>
      </c>
      <c r="L280">
        <v>128</v>
      </c>
      <c r="R280">
        <f>R278-R279</f>
        <v>235</v>
      </c>
      <c r="W280">
        <f t="shared" si="108"/>
        <v>0</v>
      </c>
      <c r="X280">
        <f t="shared" si="109"/>
        <v>73</v>
      </c>
      <c r="Y280">
        <f t="shared" si="110"/>
        <v>235</v>
      </c>
      <c r="Z280" s="22">
        <f t="shared" si="111"/>
        <v>0</v>
      </c>
      <c r="AA280" s="22">
        <f t="shared" si="112"/>
        <v>0</v>
      </c>
      <c r="AB280">
        <f t="shared" si="113"/>
        <v>0</v>
      </c>
      <c r="AC280" s="22">
        <f t="shared" si="114"/>
        <v>0</v>
      </c>
      <c r="AD280" s="22">
        <f t="shared" si="115"/>
        <v>0</v>
      </c>
    </row>
    <row r="281" spans="3:30" x14ac:dyDescent="0.25">
      <c r="D281" s="1">
        <v>0.45833333333333331</v>
      </c>
      <c r="E281">
        <v>9537</v>
      </c>
      <c r="F281">
        <v>9560</v>
      </c>
      <c r="G281">
        <v>9512</v>
      </c>
      <c r="H281">
        <v>9532</v>
      </c>
      <c r="J281">
        <v>-5</v>
      </c>
      <c r="K281">
        <f t="shared" si="116"/>
        <v>32</v>
      </c>
      <c r="L281">
        <v>48</v>
      </c>
      <c r="W281">
        <f t="shared" si="108"/>
        <v>0</v>
      </c>
      <c r="X281">
        <f t="shared" si="109"/>
        <v>5</v>
      </c>
      <c r="Y281">
        <f t="shared" si="110"/>
        <v>0</v>
      </c>
      <c r="Z281" s="22">
        <f t="shared" si="111"/>
        <v>0</v>
      </c>
      <c r="AA281" s="22">
        <f t="shared" si="112"/>
        <v>0</v>
      </c>
      <c r="AB281">
        <f t="shared" si="113"/>
        <v>0</v>
      </c>
      <c r="AC281" s="22">
        <f t="shared" si="114"/>
        <v>0</v>
      </c>
      <c r="AD281" s="22">
        <f t="shared" si="115"/>
        <v>0</v>
      </c>
    </row>
    <row r="282" spans="3:30" x14ac:dyDescent="0.25">
      <c r="D282" s="1">
        <v>0.5</v>
      </c>
      <c r="E282">
        <v>9531</v>
      </c>
      <c r="F282">
        <v>9549</v>
      </c>
      <c r="G282">
        <v>9522</v>
      </c>
      <c r="H282">
        <v>9534</v>
      </c>
      <c r="J282">
        <v>3</v>
      </c>
      <c r="K282">
        <f t="shared" si="116"/>
        <v>35</v>
      </c>
      <c r="L282">
        <v>27</v>
      </c>
      <c r="W282">
        <f t="shared" si="108"/>
        <v>0</v>
      </c>
      <c r="X282">
        <f t="shared" si="109"/>
        <v>3</v>
      </c>
      <c r="Y282">
        <f t="shared" si="110"/>
        <v>0</v>
      </c>
      <c r="Z282" s="22">
        <f t="shared" si="111"/>
        <v>0</v>
      </c>
      <c r="AA282" s="22">
        <f t="shared" si="112"/>
        <v>0</v>
      </c>
      <c r="AB282">
        <f t="shared" si="113"/>
        <v>0</v>
      </c>
      <c r="AC282" s="22">
        <f t="shared" si="114"/>
        <v>0</v>
      </c>
      <c r="AD282" s="22">
        <f t="shared" si="115"/>
        <v>0</v>
      </c>
    </row>
    <row r="283" spans="3:30" x14ac:dyDescent="0.25">
      <c r="C283">
        <v>1</v>
      </c>
      <c r="D283" s="1">
        <v>0.54166666666666663</v>
      </c>
      <c r="E283">
        <v>9534</v>
      </c>
      <c r="F283">
        <v>9559</v>
      </c>
      <c r="G283">
        <v>9529</v>
      </c>
      <c r="H283">
        <v>9544</v>
      </c>
      <c r="J283">
        <v>10</v>
      </c>
      <c r="K283">
        <f t="shared" si="116"/>
        <v>45</v>
      </c>
      <c r="L283">
        <v>30</v>
      </c>
      <c r="W283">
        <f t="shared" si="108"/>
        <v>0</v>
      </c>
      <c r="X283">
        <f t="shared" si="109"/>
        <v>10</v>
      </c>
      <c r="Y283">
        <f t="shared" si="110"/>
        <v>0</v>
      </c>
      <c r="Z283" s="22">
        <f t="shared" si="111"/>
        <v>0</v>
      </c>
      <c r="AA283" s="22">
        <f t="shared" si="112"/>
        <v>0</v>
      </c>
      <c r="AB283">
        <f t="shared" si="113"/>
        <v>0</v>
      </c>
      <c r="AC283" s="22">
        <f t="shared" si="114"/>
        <v>0</v>
      </c>
      <c r="AD283" s="22">
        <f t="shared" si="115"/>
        <v>0</v>
      </c>
    </row>
    <row r="284" spans="3:30" x14ac:dyDescent="0.25">
      <c r="D284" s="1">
        <v>0.58333333333333337</v>
      </c>
      <c r="E284">
        <v>9544</v>
      </c>
      <c r="F284">
        <v>9544</v>
      </c>
      <c r="G284">
        <v>9499</v>
      </c>
      <c r="H284">
        <v>9514</v>
      </c>
      <c r="J284">
        <v>-30</v>
      </c>
      <c r="K284">
        <f t="shared" si="116"/>
        <v>15</v>
      </c>
      <c r="L284">
        <v>45</v>
      </c>
      <c r="W284">
        <f t="shared" si="108"/>
        <v>0</v>
      </c>
      <c r="X284">
        <f t="shared" si="109"/>
        <v>30</v>
      </c>
      <c r="Y284">
        <f t="shared" si="110"/>
        <v>0</v>
      </c>
      <c r="Z284" s="22">
        <f t="shared" si="111"/>
        <v>0</v>
      </c>
      <c r="AA284" s="22">
        <f t="shared" si="112"/>
        <v>0</v>
      </c>
      <c r="AB284">
        <f t="shared" si="113"/>
        <v>0</v>
      </c>
      <c r="AC284" s="22">
        <f t="shared" si="114"/>
        <v>0</v>
      </c>
      <c r="AD284" s="22">
        <f t="shared" si="115"/>
        <v>0</v>
      </c>
    </row>
    <row r="285" spans="3:30" x14ac:dyDescent="0.25">
      <c r="D285" s="1">
        <v>0.625</v>
      </c>
      <c r="E285">
        <v>9515</v>
      </c>
      <c r="F285">
        <v>9518</v>
      </c>
      <c r="G285">
        <v>9475</v>
      </c>
      <c r="H285">
        <v>9492</v>
      </c>
      <c r="J285">
        <v>-23</v>
      </c>
      <c r="K285">
        <f t="shared" si="116"/>
        <v>-8</v>
      </c>
      <c r="L285">
        <v>43</v>
      </c>
      <c r="W285">
        <f t="shared" si="108"/>
        <v>0</v>
      </c>
      <c r="X285">
        <f t="shared" si="109"/>
        <v>23</v>
      </c>
      <c r="Y285">
        <f t="shared" si="110"/>
        <v>0</v>
      </c>
      <c r="Z285" s="22">
        <f t="shared" si="111"/>
        <v>0</v>
      </c>
      <c r="AA285" s="22">
        <f t="shared" si="112"/>
        <v>0</v>
      </c>
      <c r="AB285">
        <f t="shared" si="113"/>
        <v>0</v>
      </c>
      <c r="AC285" s="22">
        <f t="shared" si="114"/>
        <v>0</v>
      </c>
      <c r="AD285" s="22">
        <f t="shared" si="115"/>
        <v>0</v>
      </c>
    </row>
    <row r="286" spans="3:30" x14ac:dyDescent="0.25">
      <c r="D286" s="1">
        <v>0.66666666666666663</v>
      </c>
      <c r="E286">
        <v>9492</v>
      </c>
      <c r="F286">
        <v>9504</v>
      </c>
      <c r="G286">
        <v>9450</v>
      </c>
      <c r="H286">
        <v>9452</v>
      </c>
      <c r="J286">
        <v>-40</v>
      </c>
      <c r="K286">
        <f t="shared" si="116"/>
        <v>-48</v>
      </c>
      <c r="L286">
        <v>54</v>
      </c>
      <c r="W286">
        <f t="shared" si="108"/>
        <v>0</v>
      </c>
      <c r="X286">
        <f t="shared" si="109"/>
        <v>40</v>
      </c>
      <c r="Y286">
        <f t="shared" si="110"/>
        <v>0</v>
      </c>
      <c r="Z286" s="22">
        <f t="shared" si="111"/>
        <v>0</v>
      </c>
      <c r="AA286" s="22">
        <f t="shared" si="112"/>
        <v>0</v>
      </c>
      <c r="AB286">
        <f t="shared" si="113"/>
        <v>0</v>
      </c>
      <c r="AC286" s="22">
        <f t="shared" si="114"/>
        <v>0</v>
      </c>
      <c r="AD286" s="22">
        <f t="shared" si="115"/>
        <v>0</v>
      </c>
    </row>
    <row r="287" spans="3:30" x14ac:dyDescent="0.25">
      <c r="D287" s="1">
        <v>0.70833333333333337</v>
      </c>
      <c r="E287">
        <v>9451</v>
      </c>
      <c r="F287">
        <v>9486</v>
      </c>
      <c r="G287">
        <v>9431</v>
      </c>
      <c r="H287">
        <v>9485</v>
      </c>
      <c r="J287">
        <v>34</v>
      </c>
      <c r="K287">
        <f t="shared" si="116"/>
        <v>-14</v>
      </c>
      <c r="L287">
        <v>55</v>
      </c>
      <c r="W287">
        <f t="shared" si="108"/>
        <v>0</v>
      </c>
      <c r="X287">
        <f t="shared" si="109"/>
        <v>34</v>
      </c>
      <c r="Y287">
        <f t="shared" si="110"/>
        <v>0</v>
      </c>
      <c r="Z287" s="22">
        <f t="shared" si="111"/>
        <v>0</v>
      </c>
      <c r="AA287" s="22">
        <f t="shared" si="112"/>
        <v>0</v>
      </c>
      <c r="AB287">
        <f t="shared" si="113"/>
        <v>0</v>
      </c>
      <c r="AC287" s="22">
        <f t="shared" si="114"/>
        <v>0</v>
      </c>
      <c r="AD287" s="22">
        <f t="shared" si="115"/>
        <v>0</v>
      </c>
    </row>
    <row r="288" spans="3:30" x14ac:dyDescent="0.25">
      <c r="D288" s="1">
        <v>0.75</v>
      </c>
      <c r="E288">
        <v>9485</v>
      </c>
      <c r="F288">
        <v>9587</v>
      </c>
      <c r="G288">
        <v>9481</v>
      </c>
      <c r="H288">
        <v>9551</v>
      </c>
      <c r="J288">
        <v>66</v>
      </c>
      <c r="K288">
        <f t="shared" si="116"/>
        <v>52</v>
      </c>
      <c r="L288">
        <v>106</v>
      </c>
      <c r="W288">
        <f t="shared" si="108"/>
        <v>0</v>
      </c>
      <c r="X288">
        <f t="shared" si="109"/>
        <v>66</v>
      </c>
      <c r="Y288">
        <f t="shared" si="110"/>
        <v>0</v>
      </c>
      <c r="Z288" s="22">
        <f t="shared" si="111"/>
        <v>0</v>
      </c>
      <c r="AA288" s="22">
        <f t="shared" si="112"/>
        <v>0</v>
      </c>
      <c r="AB288">
        <f t="shared" si="113"/>
        <v>0</v>
      </c>
      <c r="AC288" s="22">
        <f t="shared" si="114"/>
        <v>0</v>
      </c>
      <c r="AD288" s="22">
        <f t="shared" si="115"/>
        <v>0</v>
      </c>
    </row>
    <row r="289" spans="4:30" x14ac:dyDescent="0.25">
      <c r="D289" s="1">
        <v>0.79166666666666663</v>
      </c>
      <c r="E289">
        <v>9551</v>
      </c>
      <c r="F289">
        <v>9649</v>
      </c>
      <c r="G289">
        <v>9548</v>
      </c>
      <c r="H289">
        <v>9625</v>
      </c>
      <c r="J289">
        <v>74</v>
      </c>
      <c r="K289">
        <f t="shared" si="116"/>
        <v>126</v>
      </c>
      <c r="L289">
        <v>101</v>
      </c>
      <c r="W289">
        <f t="shared" si="108"/>
        <v>0</v>
      </c>
      <c r="X289">
        <f t="shared" si="109"/>
        <v>74</v>
      </c>
      <c r="Y289">
        <f t="shared" si="110"/>
        <v>0</v>
      </c>
      <c r="Z289" s="22">
        <f t="shared" si="111"/>
        <v>0</v>
      </c>
      <c r="AA289" s="22">
        <f t="shared" si="112"/>
        <v>0</v>
      </c>
      <c r="AB289">
        <f t="shared" si="113"/>
        <v>0</v>
      </c>
      <c r="AC289" s="22">
        <f t="shared" si="114"/>
        <v>0</v>
      </c>
      <c r="AD289" s="22">
        <f t="shared" si="115"/>
        <v>0</v>
      </c>
    </row>
    <row r="290" spans="4:30" x14ac:dyDescent="0.25">
      <c r="D290" s="1">
        <v>0.83333333333333337</v>
      </c>
      <c r="E290">
        <v>9626</v>
      </c>
      <c r="F290">
        <v>9643</v>
      </c>
      <c r="G290">
        <v>9598</v>
      </c>
      <c r="H290">
        <v>9604</v>
      </c>
      <c r="J290">
        <v>-22</v>
      </c>
      <c r="K290">
        <f t="shared" si="116"/>
        <v>104</v>
      </c>
      <c r="L290">
        <v>45</v>
      </c>
      <c r="W290">
        <f t="shared" si="108"/>
        <v>0</v>
      </c>
      <c r="X290">
        <f t="shared" si="109"/>
        <v>22</v>
      </c>
      <c r="Y290">
        <f t="shared" si="110"/>
        <v>0</v>
      </c>
      <c r="Z290" s="22">
        <f t="shared" si="111"/>
        <v>0</v>
      </c>
      <c r="AA290" s="22">
        <f t="shared" si="112"/>
        <v>0</v>
      </c>
      <c r="AB290">
        <f t="shared" si="113"/>
        <v>0</v>
      </c>
      <c r="AC290" s="22">
        <f t="shared" si="114"/>
        <v>0</v>
      </c>
      <c r="AD290" s="22">
        <f t="shared" si="115"/>
        <v>0</v>
      </c>
    </row>
    <row r="291" spans="4:30" x14ac:dyDescent="0.25">
      <c r="D291" s="1">
        <v>0.875</v>
      </c>
      <c r="E291">
        <v>9604</v>
      </c>
      <c r="F291">
        <v>9643</v>
      </c>
      <c r="G291">
        <v>9601</v>
      </c>
      <c r="H291">
        <v>9627</v>
      </c>
      <c r="J291">
        <v>23</v>
      </c>
      <c r="K291">
        <f t="shared" si="116"/>
        <v>127</v>
      </c>
      <c r="L291">
        <v>42</v>
      </c>
      <c r="W291">
        <f t="shared" si="108"/>
        <v>0</v>
      </c>
      <c r="X291">
        <f t="shared" si="109"/>
        <v>23</v>
      </c>
      <c r="Y291">
        <f t="shared" si="110"/>
        <v>0</v>
      </c>
      <c r="Z291" s="22">
        <f t="shared" si="111"/>
        <v>0</v>
      </c>
      <c r="AA291" s="22">
        <f t="shared" si="112"/>
        <v>0</v>
      </c>
      <c r="AB291">
        <f t="shared" si="113"/>
        <v>0</v>
      </c>
      <c r="AC291" s="22">
        <f t="shared" si="114"/>
        <v>0</v>
      </c>
      <c r="AD291" s="22">
        <f t="shared" si="115"/>
        <v>0</v>
      </c>
    </row>
    <row r="292" spans="4:30" x14ac:dyDescent="0.25">
      <c r="D292" s="2">
        <v>0.91666666666666663</v>
      </c>
      <c r="E292">
        <v>9627</v>
      </c>
      <c r="F292">
        <v>9666</v>
      </c>
      <c r="G292">
        <v>9625</v>
      </c>
      <c r="H292">
        <v>9661</v>
      </c>
      <c r="J292">
        <v>34</v>
      </c>
      <c r="K292">
        <f t="shared" si="116"/>
        <v>161</v>
      </c>
      <c r="L292">
        <v>41</v>
      </c>
      <c r="W292">
        <f t="shared" si="108"/>
        <v>0</v>
      </c>
      <c r="X292">
        <f t="shared" si="109"/>
        <v>34</v>
      </c>
      <c r="Y292">
        <f t="shared" si="110"/>
        <v>0</v>
      </c>
      <c r="Z292" s="22">
        <f t="shared" si="111"/>
        <v>0</v>
      </c>
      <c r="AA292" s="22">
        <f t="shared" si="112"/>
        <v>0</v>
      </c>
      <c r="AB292">
        <f t="shared" si="113"/>
        <v>0</v>
      </c>
      <c r="AC292" s="22">
        <f t="shared" si="114"/>
        <v>0</v>
      </c>
      <c r="AD292" s="22">
        <f t="shared" si="115"/>
        <v>0</v>
      </c>
    </row>
    <row r="293" spans="4:30" hidden="1" x14ac:dyDescent="0.25">
      <c r="D293" s="1">
        <v>0.95833333333333337</v>
      </c>
      <c r="E293">
        <v>9661</v>
      </c>
      <c r="F293">
        <v>9664</v>
      </c>
      <c r="G293">
        <v>9650</v>
      </c>
      <c r="H293">
        <v>9650</v>
      </c>
      <c r="Z293"/>
      <c r="AA293"/>
      <c r="AC293"/>
      <c r="AD293"/>
    </row>
    <row r="294" spans="4:30" hidden="1" x14ac:dyDescent="0.25">
      <c r="D294" s="1">
        <v>4.1666666666666664E-2</v>
      </c>
      <c r="E294">
        <v>9640</v>
      </c>
      <c r="F294">
        <v>9657</v>
      </c>
      <c r="G294">
        <v>9640</v>
      </c>
      <c r="H294">
        <v>9652</v>
      </c>
      <c r="Z294"/>
      <c r="AA294"/>
      <c r="AC294"/>
      <c r="AD294"/>
    </row>
    <row r="295" spans="4:30" hidden="1" x14ac:dyDescent="0.25">
      <c r="D295" s="1">
        <v>8.3333333333333329E-2</v>
      </c>
      <c r="E295">
        <v>9652</v>
      </c>
      <c r="F295">
        <v>9671</v>
      </c>
      <c r="G295">
        <v>9652</v>
      </c>
      <c r="H295">
        <v>9671</v>
      </c>
      <c r="Z295"/>
      <c r="AA295"/>
      <c r="AC295"/>
      <c r="AD295"/>
    </row>
    <row r="296" spans="4:30" hidden="1" x14ac:dyDescent="0.25">
      <c r="D296" s="1">
        <v>0.125</v>
      </c>
      <c r="E296">
        <v>9671</v>
      </c>
      <c r="F296">
        <v>9682</v>
      </c>
      <c r="G296">
        <v>9664</v>
      </c>
      <c r="H296">
        <v>9676</v>
      </c>
      <c r="Z296"/>
      <c r="AA296"/>
      <c r="AC296"/>
      <c r="AD296"/>
    </row>
    <row r="297" spans="4:30" hidden="1" x14ac:dyDescent="0.25">
      <c r="D297" s="1">
        <v>0.16666666666666666</v>
      </c>
      <c r="E297">
        <v>9676</v>
      </c>
      <c r="F297">
        <v>9678</v>
      </c>
      <c r="G297">
        <v>9664</v>
      </c>
      <c r="H297">
        <v>9665</v>
      </c>
      <c r="Z297"/>
      <c r="AA297"/>
      <c r="AC297"/>
      <c r="AD297"/>
    </row>
    <row r="298" spans="4:30" hidden="1" x14ac:dyDescent="0.25">
      <c r="D298" s="1">
        <v>0.20833333333333334</v>
      </c>
      <c r="E298">
        <v>9666</v>
      </c>
      <c r="F298">
        <v>9675</v>
      </c>
      <c r="G298">
        <v>9663</v>
      </c>
      <c r="H298">
        <v>9669</v>
      </c>
      <c r="Z298"/>
      <c r="AA298"/>
      <c r="AC298"/>
      <c r="AD298"/>
    </row>
    <row r="299" spans="4:30" hidden="1" x14ac:dyDescent="0.25">
      <c r="D299" s="1">
        <v>0.25</v>
      </c>
      <c r="E299">
        <v>9671</v>
      </c>
      <c r="F299">
        <v>9675</v>
      </c>
      <c r="G299">
        <v>9663</v>
      </c>
      <c r="H299">
        <v>9664</v>
      </c>
      <c r="Z299"/>
      <c r="AA299"/>
      <c r="AC299"/>
      <c r="AD299"/>
    </row>
    <row r="300" spans="4:30" hidden="1" x14ac:dyDescent="0.25">
      <c r="D300" s="1">
        <v>0.29166666666666669</v>
      </c>
      <c r="E300">
        <v>9664</v>
      </c>
      <c r="F300">
        <v>9668</v>
      </c>
      <c r="G300">
        <v>9658</v>
      </c>
      <c r="H300">
        <v>9665</v>
      </c>
      <c r="Z300"/>
      <c r="AA300"/>
      <c r="AC300"/>
      <c r="AD300"/>
    </row>
    <row r="301" spans="4:30" x14ac:dyDescent="0.25">
      <c r="D301" s="2">
        <v>0.33333333333333331</v>
      </c>
      <c r="E301">
        <v>9665</v>
      </c>
      <c r="F301">
        <v>9673</v>
      </c>
      <c r="G301">
        <v>9662</v>
      </c>
      <c r="H301">
        <v>9669</v>
      </c>
      <c r="J301">
        <v>4</v>
      </c>
      <c r="K301">
        <v>0</v>
      </c>
      <c r="L301">
        <v>11</v>
      </c>
      <c r="M301">
        <v>44</v>
      </c>
      <c r="N301">
        <v>1</v>
      </c>
      <c r="R301">
        <f>MAX(F301:F316)</f>
        <v>9852</v>
      </c>
      <c r="W301">
        <f t="shared" ref="W301:W315" si="117">ABS(M301)</f>
        <v>44</v>
      </c>
      <c r="X301">
        <f t="shared" ref="X301:X315" si="118">ABS(J301)</f>
        <v>4</v>
      </c>
      <c r="Y301">
        <f t="shared" ref="Y301:Y315" si="119">IF(R301&lt;1000,ABS(R301),0)</f>
        <v>0</v>
      </c>
      <c r="Z301" s="22">
        <f t="shared" ref="Z301:Z315" si="120">IF(N301=1,0,ABS(N301))</f>
        <v>0</v>
      </c>
      <c r="AA301" s="22">
        <f t="shared" ref="AA301:AA315" si="121">ABS(O301)</f>
        <v>0</v>
      </c>
      <c r="AB301">
        <f t="shared" ref="AB301:AB315" si="122">IF(N301=1,1,0)</f>
        <v>1</v>
      </c>
      <c r="AC301" s="22">
        <f t="shared" ref="AC301:AC315" si="123">IF(N301=1,ABS(N302),0)</f>
        <v>0.21702127659574469</v>
      </c>
      <c r="AD301" s="22">
        <f t="shared" ref="AD301:AD315" si="124">IF(N301=1,0,ABS(O302))</f>
        <v>0</v>
      </c>
    </row>
    <row r="302" spans="4:30" x14ac:dyDescent="0.25">
      <c r="D302" s="2">
        <v>0.375</v>
      </c>
      <c r="E302">
        <v>9671</v>
      </c>
      <c r="F302">
        <v>9676</v>
      </c>
      <c r="G302">
        <v>9624</v>
      </c>
      <c r="H302">
        <v>9636</v>
      </c>
      <c r="J302">
        <v>-35</v>
      </c>
      <c r="K302">
        <f>K301+J302</f>
        <v>-35</v>
      </c>
      <c r="L302">
        <v>52</v>
      </c>
      <c r="N302">
        <f>SUM(J302:J315)/R280</f>
        <v>0.21702127659574469</v>
      </c>
      <c r="O302">
        <f>J307/R280</f>
        <v>-0.17872340425531916</v>
      </c>
      <c r="R302">
        <f>MIN(G301:G315)</f>
        <v>9577</v>
      </c>
      <c r="W302">
        <f t="shared" si="117"/>
        <v>0</v>
      </c>
      <c r="X302">
        <f t="shared" si="118"/>
        <v>35</v>
      </c>
      <c r="Y302">
        <f t="shared" si="119"/>
        <v>0</v>
      </c>
      <c r="Z302" s="22">
        <f t="shared" si="120"/>
        <v>0.21702127659574469</v>
      </c>
      <c r="AA302" s="22">
        <f t="shared" si="121"/>
        <v>0.17872340425531916</v>
      </c>
      <c r="AB302">
        <f t="shared" si="122"/>
        <v>0</v>
      </c>
      <c r="AC302" s="22">
        <f t="shared" si="123"/>
        <v>0</v>
      </c>
      <c r="AD302" s="22">
        <f t="shared" si="124"/>
        <v>0</v>
      </c>
    </row>
    <row r="303" spans="4:30" x14ac:dyDescent="0.25">
      <c r="D303" s="1">
        <v>0.41666666666666669</v>
      </c>
      <c r="E303">
        <v>9636</v>
      </c>
      <c r="F303">
        <v>9705</v>
      </c>
      <c r="G303">
        <v>9611</v>
      </c>
      <c r="H303">
        <v>9665</v>
      </c>
      <c r="J303">
        <v>29</v>
      </c>
      <c r="K303">
        <f t="shared" ref="K303:K315" si="125">K302+J303</f>
        <v>-6</v>
      </c>
      <c r="L303">
        <v>94</v>
      </c>
      <c r="R303">
        <f>R301-R302</f>
        <v>275</v>
      </c>
      <c r="W303">
        <f t="shared" si="117"/>
        <v>0</v>
      </c>
      <c r="X303">
        <f t="shared" si="118"/>
        <v>29</v>
      </c>
      <c r="Y303">
        <f t="shared" si="119"/>
        <v>275</v>
      </c>
      <c r="Z303" s="22">
        <f t="shared" si="120"/>
        <v>0</v>
      </c>
      <c r="AA303" s="22">
        <f t="shared" si="121"/>
        <v>0</v>
      </c>
      <c r="AB303">
        <f t="shared" si="122"/>
        <v>0</v>
      </c>
      <c r="AC303" s="22">
        <f t="shared" si="123"/>
        <v>0</v>
      </c>
      <c r="AD303" s="22">
        <f t="shared" si="124"/>
        <v>0</v>
      </c>
    </row>
    <row r="304" spans="4:30" x14ac:dyDescent="0.25">
      <c r="D304" s="1">
        <v>0.45833333333333331</v>
      </c>
      <c r="E304">
        <v>9664</v>
      </c>
      <c r="F304">
        <v>9676</v>
      </c>
      <c r="G304">
        <v>9638</v>
      </c>
      <c r="H304">
        <v>9672</v>
      </c>
      <c r="J304">
        <v>8</v>
      </c>
      <c r="K304">
        <f t="shared" si="125"/>
        <v>2</v>
      </c>
      <c r="L304">
        <v>38</v>
      </c>
      <c r="W304">
        <f t="shared" si="117"/>
        <v>0</v>
      </c>
      <c r="X304">
        <f t="shared" si="118"/>
        <v>8</v>
      </c>
      <c r="Y304">
        <f t="shared" si="119"/>
        <v>0</v>
      </c>
      <c r="Z304" s="22">
        <f t="shared" si="120"/>
        <v>0</v>
      </c>
      <c r="AA304" s="22">
        <f t="shared" si="121"/>
        <v>0</v>
      </c>
      <c r="AB304">
        <f t="shared" si="122"/>
        <v>0</v>
      </c>
      <c r="AC304" s="22">
        <f t="shared" si="123"/>
        <v>0</v>
      </c>
      <c r="AD304" s="22">
        <f t="shared" si="124"/>
        <v>0</v>
      </c>
    </row>
    <row r="305" spans="3:30" x14ac:dyDescent="0.25">
      <c r="D305" s="1">
        <v>0.5</v>
      </c>
      <c r="E305">
        <v>9671</v>
      </c>
      <c r="F305">
        <v>9697</v>
      </c>
      <c r="G305">
        <v>9663</v>
      </c>
      <c r="H305">
        <v>9669</v>
      </c>
      <c r="J305">
        <v>-2</v>
      </c>
      <c r="K305">
        <f t="shared" si="125"/>
        <v>0</v>
      </c>
      <c r="L305">
        <v>34</v>
      </c>
      <c r="W305">
        <f t="shared" si="117"/>
        <v>0</v>
      </c>
      <c r="X305">
        <f t="shared" si="118"/>
        <v>2</v>
      </c>
      <c r="Y305">
        <f t="shared" si="119"/>
        <v>0</v>
      </c>
      <c r="Z305" s="22">
        <f t="shared" si="120"/>
        <v>0</v>
      </c>
      <c r="AA305" s="22">
        <f t="shared" si="121"/>
        <v>0</v>
      </c>
      <c r="AB305">
        <f t="shared" si="122"/>
        <v>0</v>
      </c>
      <c r="AC305" s="22">
        <f t="shared" si="123"/>
        <v>0</v>
      </c>
      <c r="AD305" s="22">
        <f t="shared" si="124"/>
        <v>0</v>
      </c>
    </row>
    <row r="306" spans="3:30" x14ac:dyDescent="0.25">
      <c r="C306">
        <v>1</v>
      </c>
      <c r="D306" s="1">
        <v>0.54166666666666663</v>
      </c>
      <c r="E306">
        <v>9669</v>
      </c>
      <c r="F306">
        <v>9675</v>
      </c>
      <c r="G306">
        <v>9638</v>
      </c>
      <c r="H306">
        <v>9641</v>
      </c>
      <c r="J306">
        <v>-28</v>
      </c>
      <c r="K306">
        <f t="shared" si="125"/>
        <v>-28</v>
      </c>
      <c r="L306">
        <v>37</v>
      </c>
      <c r="W306">
        <f t="shared" si="117"/>
        <v>0</v>
      </c>
      <c r="X306">
        <f t="shared" si="118"/>
        <v>28</v>
      </c>
      <c r="Y306">
        <f t="shared" si="119"/>
        <v>0</v>
      </c>
      <c r="Z306" s="22">
        <f t="shared" si="120"/>
        <v>0</v>
      </c>
      <c r="AA306" s="22">
        <f t="shared" si="121"/>
        <v>0</v>
      </c>
      <c r="AB306">
        <f t="shared" si="122"/>
        <v>0</v>
      </c>
      <c r="AC306" s="22">
        <f t="shared" si="123"/>
        <v>0</v>
      </c>
      <c r="AD306" s="22">
        <f t="shared" si="124"/>
        <v>0</v>
      </c>
    </row>
    <row r="307" spans="3:30" x14ac:dyDescent="0.25">
      <c r="D307" s="1">
        <v>0.58333333333333337</v>
      </c>
      <c r="E307">
        <v>9640</v>
      </c>
      <c r="F307">
        <v>9649</v>
      </c>
      <c r="G307">
        <v>9577</v>
      </c>
      <c r="H307">
        <v>9598</v>
      </c>
      <c r="J307">
        <v>-42</v>
      </c>
      <c r="K307">
        <f t="shared" si="125"/>
        <v>-70</v>
      </c>
      <c r="L307">
        <v>72</v>
      </c>
      <c r="W307">
        <f t="shared" si="117"/>
        <v>0</v>
      </c>
      <c r="X307">
        <f t="shared" si="118"/>
        <v>42</v>
      </c>
      <c r="Y307">
        <f t="shared" si="119"/>
        <v>0</v>
      </c>
      <c r="Z307" s="22">
        <f t="shared" si="120"/>
        <v>0</v>
      </c>
      <c r="AA307" s="22">
        <f t="shared" si="121"/>
        <v>0</v>
      </c>
      <c r="AB307">
        <f t="shared" si="122"/>
        <v>0</v>
      </c>
      <c r="AC307" s="22">
        <f t="shared" si="123"/>
        <v>0</v>
      </c>
      <c r="AD307" s="22">
        <f t="shared" si="124"/>
        <v>0</v>
      </c>
    </row>
    <row r="308" spans="3:30" x14ac:dyDescent="0.25">
      <c r="D308" s="1">
        <v>0.625</v>
      </c>
      <c r="E308">
        <v>9598</v>
      </c>
      <c r="F308">
        <v>9656</v>
      </c>
      <c r="G308">
        <v>9596</v>
      </c>
      <c r="H308">
        <v>9647</v>
      </c>
      <c r="J308">
        <v>49</v>
      </c>
      <c r="K308">
        <f t="shared" si="125"/>
        <v>-21</v>
      </c>
      <c r="L308">
        <v>60</v>
      </c>
      <c r="W308">
        <f t="shared" si="117"/>
        <v>0</v>
      </c>
      <c r="X308">
        <f t="shared" si="118"/>
        <v>49</v>
      </c>
      <c r="Y308">
        <f t="shared" si="119"/>
        <v>0</v>
      </c>
      <c r="Z308" s="22">
        <f t="shared" si="120"/>
        <v>0</v>
      </c>
      <c r="AA308" s="22">
        <f t="shared" si="121"/>
        <v>0</v>
      </c>
      <c r="AB308">
        <f t="shared" si="122"/>
        <v>0</v>
      </c>
      <c r="AC308" s="22">
        <f t="shared" si="123"/>
        <v>0</v>
      </c>
      <c r="AD308" s="22">
        <f t="shared" si="124"/>
        <v>0</v>
      </c>
    </row>
    <row r="309" spans="3:30" x14ac:dyDescent="0.25">
      <c r="D309" s="1">
        <v>0.66666666666666663</v>
      </c>
      <c r="E309">
        <v>9646</v>
      </c>
      <c r="F309">
        <v>9676</v>
      </c>
      <c r="G309">
        <v>9630</v>
      </c>
      <c r="H309">
        <v>9653</v>
      </c>
      <c r="J309">
        <v>7</v>
      </c>
      <c r="K309">
        <f t="shared" si="125"/>
        <v>-14</v>
      </c>
      <c r="L309">
        <v>46</v>
      </c>
      <c r="W309">
        <f t="shared" si="117"/>
        <v>0</v>
      </c>
      <c r="X309">
        <f t="shared" si="118"/>
        <v>7</v>
      </c>
      <c r="Y309">
        <f t="shared" si="119"/>
        <v>0</v>
      </c>
      <c r="Z309" s="22">
        <f t="shared" si="120"/>
        <v>0</v>
      </c>
      <c r="AA309" s="22">
        <f t="shared" si="121"/>
        <v>0</v>
      </c>
      <c r="AB309">
        <f t="shared" si="122"/>
        <v>0</v>
      </c>
      <c r="AC309" s="22">
        <f t="shared" si="123"/>
        <v>0</v>
      </c>
      <c r="AD309" s="22">
        <f t="shared" si="124"/>
        <v>0</v>
      </c>
    </row>
    <row r="310" spans="3:30" x14ac:dyDescent="0.25">
      <c r="D310" s="1">
        <v>0.70833333333333337</v>
      </c>
      <c r="E310">
        <v>9652</v>
      </c>
      <c r="F310">
        <v>9654</v>
      </c>
      <c r="G310">
        <v>9601</v>
      </c>
      <c r="H310">
        <v>9639</v>
      </c>
      <c r="J310">
        <v>-13</v>
      </c>
      <c r="K310">
        <f t="shared" si="125"/>
        <v>-27</v>
      </c>
      <c r="L310">
        <v>53</v>
      </c>
      <c r="W310">
        <f t="shared" si="117"/>
        <v>0</v>
      </c>
      <c r="X310">
        <f t="shared" si="118"/>
        <v>13</v>
      </c>
      <c r="Y310">
        <f t="shared" si="119"/>
        <v>0</v>
      </c>
      <c r="Z310" s="22">
        <f t="shared" si="120"/>
        <v>0</v>
      </c>
      <c r="AA310" s="22">
        <f t="shared" si="121"/>
        <v>0</v>
      </c>
      <c r="AB310">
        <f t="shared" si="122"/>
        <v>0</v>
      </c>
      <c r="AC310" s="22">
        <f t="shared" si="123"/>
        <v>0</v>
      </c>
      <c r="AD310" s="22">
        <f t="shared" si="124"/>
        <v>0</v>
      </c>
    </row>
    <row r="311" spans="3:30" x14ac:dyDescent="0.25">
      <c r="D311" s="1">
        <v>0.75</v>
      </c>
      <c r="E311">
        <v>9638</v>
      </c>
      <c r="F311">
        <v>9645</v>
      </c>
      <c r="G311">
        <v>9608</v>
      </c>
      <c r="H311">
        <v>9640</v>
      </c>
      <c r="J311">
        <v>2</v>
      </c>
      <c r="K311">
        <f t="shared" si="125"/>
        <v>-25</v>
      </c>
      <c r="L311">
        <v>37</v>
      </c>
      <c r="W311">
        <f t="shared" si="117"/>
        <v>0</v>
      </c>
      <c r="X311">
        <f t="shared" si="118"/>
        <v>2</v>
      </c>
      <c r="Y311">
        <f t="shared" si="119"/>
        <v>0</v>
      </c>
      <c r="Z311" s="22">
        <f t="shared" si="120"/>
        <v>0</v>
      </c>
      <c r="AA311" s="22">
        <f t="shared" si="121"/>
        <v>0</v>
      </c>
      <c r="AB311">
        <f t="shared" si="122"/>
        <v>0</v>
      </c>
      <c r="AC311" s="22">
        <f t="shared" si="123"/>
        <v>0</v>
      </c>
      <c r="AD311" s="22">
        <f t="shared" si="124"/>
        <v>0</v>
      </c>
    </row>
    <row r="312" spans="3:30" x14ac:dyDescent="0.25">
      <c r="D312" s="1">
        <v>0.79166666666666663</v>
      </c>
      <c r="E312">
        <v>9641</v>
      </c>
      <c r="F312">
        <v>9679</v>
      </c>
      <c r="G312">
        <v>9641</v>
      </c>
      <c r="H312">
        <v>9673</v>
      </c>
      <c r="J312">
        <v>32</v>
      </c>
      <c r="K312">
        <f t="shared" si="125"/>
        <v>7</v>
      </c>
      <c r="L312">
        <v>38</v>
      </c>
      <c r="W312">
        <f t="shared" si="117"/>
        <v>0</v>
      </c>
      <c r="X312">
        <f t="shared" si="118"/>
        <v>32</v>
      </c>
      <c r="Y312">
        <f t="shared" si="119"/>
        <v>0</v>
      </c>
      <c r="Z312" s="22">
        <f t="shared" si="120"/>
        <v>0</v>
      </c>
      <c r="AA312" s="22">
        <f t="shared" si="121"/>
        <v>0</v>
      </c>
      <c r="AB312">
        <f t="shared" si="122"/>
        <v>0</v>
      </c>
      <c r="AC312" s="22">
        <f t="shared" si="123"/>
        <v>0</v>
      </c>
      <c r="AD312" s="22">
        <f t="shared" si="124"/>
        <v>0</v>
      </c>
    </row>
    <row r="313" spans="3:30" x14ac:dyDescent="0.25">
      <c r="D313" s="1">
        <v>0.83333333333333337</v>
      </c>
      <c r="E313">
        <v>9672</v>
      </c>
      <c r="F313">
        <v>9693</v>
      </c>
      <c r="G313">
        <v>9661</v>
      </c>
      <c r="H313">
        <v>9689</v>
      </c>
      <c r="J313">
        <v>17</v>
      </c>
      <c r="K313">
        <f t="shared" si="125"/>
        <v>24</v>
      </c>
      <c r="L313">
        <v>32</v>
      </c>
      <c r="W313">
        <f t="shared" si="117"/>
        <v>0</v>
      </c>
      <c r="X313">
        <f t="shared" si="118"/>
        <v>17</v>
      </c>
      <c r="Y313">
        <f t="shared" si="119"/>
        <v>0</v>
      </c>
      <c r="Z313" s="22">
        <f t="shared" si="120"/>
        <v>0</v>
      </c>
      <c r="AA313" s="22">
        <f t="shared" si="121"/>
        <v>0</v>
      </c>
      <c r="AB313">
        <f t="shared" si="122"/>
        <v>0</v>
      </c>
      <c r="AC313" s="22">
        <f t="shared" si="123"/>
        <v>0</v>
      </c>
      <c r="AD313" s="22">
        <f t="shared" si="124"/>
        <v>0</v>
      </c>
    </row>
    <row r="314" spans="3:30" x14ac:dyDescent="0.25">
      <c r="D314" s="1">
        <v>0.875</v>
      </c>
      <c r="E314">
        <v>9687</v>
      </c>
      <c r="F314">
        <v>9724</v>
      </c>
      <c r="G314">
        <v>9680</v>
      </c>
      <c r="H314">
        <v>9721</v>
      </c>
      <c r="J314">
        <v>34</v>
      </c>
      <c r="K314">
        <f t="shared" si="125"/>
        <v>58</v>
      </c>
      <c r="L314">
        <v>44</v>
      </c>
      <c r="W314">
        <f t="shared" si="117"/>
        <v>0</v>
      </c>
      <c r="X314">
        <f t="shared" si="118"/>
        <v>34</v>
      </c>
      <c r="Y314">
        <f t="shared" si="119"/>
        <v>0</v>
      </c>
      <c r="Z314" s="22">
        <f t="shared" si="120"/>
        <v>0</v>
      </c>
      <c r="AA314" s="22">
        <f t="shared" si="121"/>
        <v>0</v>
      </c>
      <c r="AB314">
        <f t="shared" si="122"/>
        <v>0</v>
      </c>
      <c r="AC314" s="22">
        <f t="shared" si="123"/>
        <v>0</v>
      </c>
      <c r="AD314" s="22">
        <f t="shared" si="124"/>
        <v>0</v>
      </c>
    </row>
    <row r="315" spans="3:30" x14ac:dyDescent="0.25">
      <c r="D315" s="2">
        <v>0.91666666666666663</v>
      </c>
      <c r="E315">
        <v>9716</v>
      </c>
      <c r="F315">
        <v>9717</v>
      </c>
      <c r="G315">
        <v>9697</v>
      </c>
      <c r="H315">
        <v>9709</v>
      </c>
      <c r="J315">
        <v>-7</v>
      </c>
      <c r="K315">
        <f t="shared" si="125"/>
        <v>51</v>
      </c>
      <c r="L315">
        <v>20</v>
      </c>
      <c r="W315">
        <f t="shared" si="117"/>
        <v>0</v>
      </c>
      <c r="X315">
        <f t="shared" si="118"/>
        <v>7</v>
      </c>
      <c r="Y315">
        <f t="shared" si="119"/>
        <v>0</v>
      </c>
      <c r="Z315" s="22">
        <f t="shared" si="120"/>
        <v>0</v>
      </c>
      <c r="AA315" s="22">
        <f t="shared" si="121"/>
        <v>0</v>
      </c>
      <c r="AB315">
        <f t="shared" si="122"/>
        <v>0</v>
      </c>
      <c r="AC315" s="22">
        <f t="shared" si="123"/>
        <v>0</v>
      </c>
      <c r="AD315" s="22">
        <f t="shared" si="124"/>
        <v>0</v>
      </c>
    </row>
    <row r="316" spans="3:30" hidden="1" x14ac:dyDescent="0.25">
      <c r="D316" s="1">
        <v>4.1666666666666664E-2</v>
      </c>
      <c r="E316">
        <v>9749</v>
      </c>
      <c r="F316">
        <v>9852</v>
      </c>
      <c r="G316">
        <v>9749</v>
      </c>
      <c r="H316">
        <v>9828</v>
      </c>
      <c r="Z316"/>
      <c r="AA316"/>
      <c r="AC316"/>
      <c r="AD316"/>
    </row>
    <row r="317" spans="3:30" hidden="1" x14ac:dyDescent="0.25">
      <c r="D317" s="1">
        <v>8.3333333333333329E-2</v>
      </c>
      <c r="E317">
        <v>9826</v>
      </c>
      <c r="F317">
        <v>9827</v>
      </c>
      <c r="G317">
        <v>9811</v>
      </c>
      <c r="H317">
        <v>9812</v>
      </c>
      <c r="Z317"/>
      <c r="AA317"/>
      <c r="AC317"/>
      <c r="AD317"/>
    </row>
    <row r="318" spans="3:30" hidden="1" x14ac:dyDescent="0.25">
      <c r="D318" s="1">
        <v>0.125</v>
      </c>
      <c r="E318">
        <v>9813</v>
      </c>
      <c r="F318">
        <v>9867</v>
      </c>
      <c r="G318">
        <v>9813</v>
      </c>
      <c r="H318">
        <v>9853</v>
      </c>
      <c r="Z318"/>
      <c r="AA318"/>
      <c r="AC318"/>
      <c r="AD318"/>
    </row>
    <row r="319" spans="3:30" hidden="1" x14ac:dyDescent="0.25">
      <c r="D319" s="1">
        <v>0.16666666666666666</v>
      </c>
      <c r="E319">
        <v>9851</v>
      </c>
      <c r="F319">
        <v>9873</v>
      </c>
      <c r="G319">
        <v>9846</v>
      </c>
      <c r="H319">
        <v>9849</v>
      </c>
      <c r="Z319"/>
      <c r="AA319"/>
      <c r="AC319"/>
      <c r="AD319"/>
    </row>
    <row r="320" spans="3:30" hidden="1" x14ac:dyDescent="0.25">
      <c r="D320" s="1">
        <v>0.20833333333333334</v>
      </c>
      <c r="E320">
        <v>9849</v>
      </c>
      <c r="F320">
        <v>9866</v>
      </c>
      <c r="G320">
        <v>9843</v>
      </c>
      <c r="H320">
        <v>9861</v>
      </c>
      <c r="Z320"/>
      <c r="AA320"/>
      <c r="AC320"/>
      <c r="AD320"/>
    </row>
    <row r="321" spans="3:30" hidden="1" x14ac:dyDescent="0.25">
      <c r="D321" s="1">
        <v>0.25</v>
      </c>
      <c r="E321">
        <v>9861</v>
      </c>
      <c r="F321">
        <v>9879</v>
      </c>
      <c r="G321">
        <v>9860</v>
      </c>
      <c r="H321">
        <v>9873</v>
      </c>
      <c r="Z321"/>
      <c r="AA321"/>
      <c r="AC321"/>
      <c r="AD321"/>
    </row>
    <row r="322" spans="3:30" hidden="1" x14ac:dyDescent="0.25">
      <c r="D322" s="1">
        <v>0.29166666666666669</v>
      </c>
      <c r="E322">
        <v>9873</v>
      </c>
      <c r="F322">
        <v>9873</v>
      </c>
      <c r="G322">
        <v>9851</v>
      </c>
      <c r="H322">
        <v>9859</v>
      </c>
      <c r="Z322"/>
      <c r="AA322"/>
      <c r="AC322"/>
      <c r="AD322"/>
    </row>
    <row r="323" spans="3:30" x14ac:dyDescent="0.25">
      <c r="D323" s="2">
        <v>0.33333333333333331</v>
      </c>
      <c r="E323">
        <v>9860</v>
      </c>
      <c r="F323">
        <v>9862</v>
      </c>
      <c r="G323">
        <v>9825</v>
      </c>
      <c r="H323">
        <v>9846</v>
      </c>
      <c r="J323">
        <v>-14</v>
      </c>
      <c r="K323">
        <v>0</v>
      </c>
      <c r="L323">
        <v>37</v>
      </c>
      <c r="M323">
        <v>65</v>
      </c>
      <c r="R323">
        <f>MAX(F323:F338)</f>
        <v>9995</v>
      </c>
      <c r="W323">
        <f t="shared" ref="W323:W337" si="126">ABS(M323)</f>
        <v>65</v>
      </c>
      <c r="X323">
        <f t="shared" ref="X323:X337" si="127">ABS(J323)</f>
        <v>14</v>
      </c>
      <c r="Y323">
        <f t="shared" ref="Y323:Y337" si="128">IF(R323&lt;1000,ABS(R323),0)</f>
        <v>0</v>
      </c>
      <c r="Z323" s="22">
        <f t="shared" ref="Z323:Z337" si="129">IF(N323=1,0,ABS(N323))</f>
        <v>0</v>
      </c>
      <c r="AA323" s="22">
        <f t="shared" ref="AA323:AA337" si="130">ABS(O323)</f>
        <v>0</v>
      </c>
      <c r="AB323">
        <f t="shared" ref="AB323:AB337" si="131">IF(N323=1,1,0)</f>
        <v>0</v>
      </c>
      <c r="AC323" s="22">
        <f t="shared" ref="AC323:AC337" si="132">IF(N323=1,ABS(N324),0)</f>
        <v>0</v>
      </c>
      <c r="AD323" s="22">
        <f t="shared" ref="AD323:AD337" si="133">IF(N323=1,0,ABS(O324))</f>
        <v>0.23272727272727273</v>
      </c>
    </row>
    <row r="324" spans="3:30" x14ac:dyDescent="0.25">
      <c r="D324" s="2">
        <v>0.375</v>
      </c>
      <c r="E324">
        <v>9850</v>
      </c>
      <c r="F324">
        <v>9928</v>
      </c>
      <c r="G324">
        <v>9850</v>
      </c>
      <c r="H324">
        <v>9871</v>
      </c>
      <c r="J324">
        <v>21</v>
      </c>
      <c r="K324">
        <f>K323+J324</f>
        <v>21</v>
      </c>
      <c r="L324">
        <v>78</v>
      </c>
      <c r="N324">
        <v>0</v>
      </c>
      <c r="O324">
        <f>64/275</f>
        <v>0.23272727272727273</v>
      </c>
      <c r="R324">
        <f>MIN(G323:G337)</f>
        <v>9825</v>
      </c>
      <c r="W324">
        <f t="shared" si="126"/>
        <v>0</v>
      </c>
      <c r="X324">
        <f t="shared" si="127"/>
        <v>21</v>
      </c>
      <c r="Y324">
        <f t="shared" si="128"/>
        <v>0</v>
      </c>
      <c r="Z324" s="22">
        <f t="shared" si="129"/>
        <v>0</v>
      </c>
      <c r="AA324" s="22">
        <f t="shared" si="130"/>
        <v>0.23272727272727273</v>
      </c>
      <c r="AB324">
        <f t="shared" si="131"/>
        <v>0</v>
      </c>
      <c r="AC324" s="22">
        <f t="shared" si="132"/>
        <v>0</v>
      </c>
      <c r="AD324" s="22">
        <f t="shared" si="133"/>
        <v>0</v>
      </c>
    </row>
    <row r="325" spans="3:30" x14ac:dyDescent="0.25">
      <c r="D325" s="1">
        <v>0.41666666666666669</v>
      </c>
      <c r="E325">
        <v>9869</v>
      </c>
      <c r="F325">
        <v>9931</v>
      </c>
      <c r="G325">
        <v>9851</v>
      </c>
      <c r="H325">
        <v>9896</v>
      </c>
      <c r="J325">
        <v>27</v>
      </c>
      <c r="K325">
        <f t="shared" ref="K325:K337" si="134">K324+J325</f>
        <v>48</v>
      </c>
      <c r="L325">
        <v>80</v>
      </c>
      <c r="R325">
        <f>R323-R324</f>
        <v>170</v>
      </c>
      <c r="W325">
        <f t="shared" si="126"/>
        <v>0</v>
      </c>
      <c r="X325">
        <f t="shared" si="127"/>
        <v>27</v>
      </c>
      <c r="Y325">
        <f t="shared" si="128"/>
        <v>170</v>
      </c>
      <c r="Z325" s="22">
        <f t="shared" si="129"/>
        <v>0</v>
      </c>
      <c r="AA325" s="22">
        <f t="shared" si="130"/>
        <v>0</v>
      </c>
      <c r="AB325">
        <f t="shared" si="131"/>
        <v>0</v>
      </c>
      <c r="AC325" s="22">
        <f t="shared" si="132"/>
        <v>0</v>
      </c>
      <c r="AD325" s="22">
        <f t="shared" si="133"/>
        <v>0</v>
      </c>
    </row>
    <row r="326" spans="3:30" x14ac:dyDescent="0.25">
      <c r="D326" s="1">
        <v>0.45833333333333331</v>
      </c>
      <c r="E326">
        <v>9896</v>
      </c>
      <c r="F326">
        <v>9960</v>
      </c>
      <c r="G326">
        <v>9881</v>
      </c>
      <c r="H326">
        <v>9957</v>
      </c>
      <c r="J326">
        <v>61</v>
      </c>
      <c r="K326">
        <f t="shared" si="134"/>
        <v>109</v>
      </c>
      <c r="L326">
        <v>79</v>
      </c>
      <c r="W326">
        <f t="shared" si="126"/>
        <v>0</v>
      </c>
      <c r="X326">
        <f t="shared" si="127"/>
        <v>61</v>
      </c>
      <c r="Y326">
        <f t="shared" si="128"/>
        <v>0</v>
      </c>
      <c r="Z326" s="22">
        <f t="shared" si="129"/>
        <v>0</v>
      </c>
      <c r="AA326" s="22">
        <f t="shared" si="130"/>
        <v>0</v>
      </c>
      <c r="AB326">
        <f t="shared" si="131"/>
        <v>0</v>
      </c>
      <c r="AC326" s="22">
        <f t="shared" si="132"/>
        <v>0</v>
      </c>
      <c r="AD326" s="22">
        <f t="shared" si="133"/>
        <v>0</v>
      </c>
    </row>
    <row r="327" spans="3:30" x14ac:dyDescent="0.25">
      <c r="D327" s="1">
        <v>0.5</v>
      </c>
      <c r="E327">
        <v>9957</v>
      </c>
      <c r="F327">
        <v>9972</v>
      </c>
      <c r="G327">
        <v>9921</v>
      </c>
      <c r="H327">
        <v>9951</v>
      </c>
      <c r="J327">
        <v>-6</v>
      </c>
      <c r="K327">
        <f t="shared" si="134"/>
        <v>103</v>
      </c>
      <c r="L327">
        <v>51</v>
      </c>
      <c r="W327">
        <f t="shared" si="126"/>
        <v>0</v>
      </c>
      <c r="X327">
        <f t="shared" si="127"/>
        <v>6</v>
      </c>
      <c r="Y327">
        <f t="shared" si="128"/>
        <v>0</v>
      </c>
      <c r="Z327" s="22">
        <f t="shared" si="129"/>
        <v>0</v>
      </c>
      <c r="AA327" s="22">
        <f t="shared" si="130"/>
        <v>0</v>
      </c>
      <c r="AB327">
        <f t="shared" si="131"/>
        <v>0</v>
      </c>
      <c r="AC327" s="22">
        <f t="shared" si="132"/>
        <v>0</v>
      </c>
      <c r="AD327" s="22">
        <f t="shared" si="133"/>
        <v>0</v>
      </c>
    </row>
    <row r="328" spans="3:30" x14ac:dyDescent="0.25">
      <c r="C328">
        <v>1</v>
      </c>
      <c r="D328" s="1">
        <v>0.54166666666666663</v>
      </c>
      <c r="E328">
        <v>9951</v>
      </c>
      <c r="F328">
        <v>9973</v>
      </c>
      <c r="G328">
        <v>9946</v>
      </c>
      <c r="H328">
        <v>9965</v>
      </c>
      <c r="J328">
        <v>14</v>
      </c>
      <c r="K328">
        <f t="shared" si="134"/>
        <v>117</v>
      </c>
      <c r="L328">
        <v>27</v>
      </c>
      <c r="W328">
        <f t="shared" si="126"/>
        <v>0</v>
      </c>
      <c r="X328">
        <f t="shared" si="127"/>
        <v>14</v>
      </c>
      <c r="Y328">
        <f t="shared" si="128"/>
        <v>0</v>
      </c>
      <c r="Z328" s="22">
        <f t="shared" si="129"/>
        <v>0</v>
      </c>
      <c r="AA328" s="22">
        <f t="shared" si="130"/>
        <v>0</v>
      </c>
      <c r="AB328">
        <f t="shared" si="131"/>
        <v>0</v>
      </c>
      <c r="AC328" s="22">
        <f t="shared" si="132"/>
        <v>0</v>
      </c>
      <c r="AD328" s="22">
        <f t="shared" si="133"/>
        <v>0</v>
      </c>
    </row>
    <row r="329" spans="3:30" x14ac:dyDescent="0.25">
      <c r="D329" s="1">
        <v>0.58333333333333337</v>
      </c>
      <c r="E329">
        <v>9966</v>
      </c>
      <c r="F329">
        <v>9975</v>
      </c>
      <c r="G329">
        <v>9955</v>
      </c>
      <c r="H329">
        <v>9959</v>
      </c>
      <c r="J329">
        <v>-7</v>
      </c>
      <c r="K329">
        <f t="shared" si="134"/>
        <v>110</v>
      </c>
      <c r="L329">
        <v>20</v>
      </c>
      <c r="W329">
        <f t="shared" si="126"/>
        <v>0</v>
      </c>
      <c r="X329">
        <f t="shared" si="127"/>
        <v>7</v>
      </c>
      <c r="Y329">
        <f t="shared" si="128"/>
        <v>0</v>
      </c>
      <c r="Z329" s="22">
        <f t="shared" si="129"/>
        <v>0</v>
      </c>
      <c r="AA329" s="22">
        <f t="shared" si="130"/>
        <v>0</v>
      </c>
      <c r="AB329">
        <f t="shared" si="131"/>
        <v>0</v>
      </c>
      <c r="AC329" s="22">
        <f t="shared" si="132"/>
        <v>0</v>
      </c>
      <c r="AD329" s="22">
        <f t="shared" si="133"/>
        <v>0</v>
      </c>
    </row>
    <row r="330" spans="3:30" x14ac:dyDescent="0.25">
      <c r="D330" s="1">
        <v>0.625</v>
      </c>
      <c r="E330">
        <v>9960</v>
      </c>
      <c r="F330">
        <v>9995</v>
      </c>
      <c r="G330">
        <v>9959</v>
      </c>
      <c r="H330">
        <v>9984</v>
      </c>
      <c r="J330">
        <v>24</v>
      </c>
      <c r="K330">
        <f t="shared" si="134"/>
        <v>134</v>
      </c>
      <c r="L330">
        <v>36</v>
      </c>
      <c r="W330">
        <f t="shared" si="126"/>
        <v>0</v>
      </c>
      <c r="X330">
        <f t="shared" si="127"/>
        <v>24</v>
      </c>
      <c r="Y330">
        <f t="shared" si="128"/>
        <v>0</v>
      </c>
      <c r="Z330" s="22">
        <f t="shared" si="129"/>
        <v>0</v>
      </c>
      <c r="AA330" s="22">
        <f t="shared" si="130"/>
        <v>0</v>
      </c>
      <c r="AB330">
        <f t="shared" si="131"/>
        <v>0</v>
      </c>
      <c r="AC330" s="22">
        <f t="shared" si="132"/>
        <v>0</v>
      </c>
      <c r="AD330" s="22">
        <f t="shared" si="133"/>
        <v>0</v>
      </c>
    </row>
    <row r="331" spans="3:30" x14ac:dyDescent="0.25">
      <c r="D331" s="1">
        <v>0.66666666666666663</v>
      </c>
      <c r="E331">
        <v>9985</v>
      </c>
      <c r="F331">
        <v>9987</v>
      </c>
      <c r="G331">
        <v>9934</v>
      </c>
      <c r="H331">
        <v>9950</v>
      </c>
      <c r="J331">
        <v>-35</v>
      </c>
      <c r="K331">
        <f t="shared" si="134"/>
        <v>99</v>
      </c>
      <c r="L331">
        <v>53</v>
      </c>
      <c r="W331">
        <f t="shared" si="126"/>
        <v>0</v>
      </c>
      <c r="X331">
        <f t="shared" si="127"/>
        <v>35</v>
      </c>
      <c r="Y331">
        <f t="shared" si="128"/>
        <v>0</v>
      </c>
      <c r="Z331" s="22">
        <f t="shared" si="129"/>
        <v>0</v>
      </c>
      <c r="AA331" s="22">
        <f t="shared" si="130"/>
        <v>0</v>
      </c>
      <c r="AB331">
        <f t="shared" si="131"/>
        <v>0</v>
      </c>
      <c r="AC331" s="22">
        <f t="shared" si="132"/>
        <v>0</v>
      </c>
      <c r="AD331" s="22">
        <f t="shared" si="133"/>
        <v>0</v>
      </c>
    </row>
    <row r="332" spans="3:30" x14ac:dyDescent="0.25">
      <c r="D332" s="1">
        <v>0.70833333333333337</v>
      </c>
      <c r="E332">
        <v>9949</v>
      </c>
      <c r="F332">
        <v>9978</v>
      </c>
      <c r="G332">
        <v>9934</v>
      </c>
      <c r="H332">
        <v>9938</v>
      </c>
      <c r="J332">
        <v>-11</v>
      </c>
      <c r="K332">
        <f t="shared" si="134"/>
        <v>88</v>
      </c>
      <c r="L332">
        <v>44</v>
      </c>
      <c r="W332">
        <f t="shared" si="126"/>
        <v>0</v>
      </c>
      <c r="X332">
        <f t="shared" si="127"/>
        <v>11</v>
      </c>
      <c r="Y332">
        <f t="shared" si="128"/>
        <v>0</v>
      </c>
      <c r="Z332" s="22">
        <f t="shared" si="129"/>
        <v>0</v>
      </c>
      <c r="AA332" s="22">
        <f t="shared" si="130"/>
        <v>0</v>
      </c>
      <c r="AB332">
        <f t="shared" si="131"/>
        <v>0</v>
      </c>
      <c r="AC332" s="22">
        <f t="shared" si="132"/>
        <v>0</v>
      </c>
      <c r="AD332" s="22">
        <f t="shared" si="133"/>
        <v>0</v>
      </c>
    </row>
    <row r="333" spans="3:30" x14ac:dyDescent="0.25">
      <c r="D333" s="1">
        <v>0.75</v>
      </c>
      <c r="E333">
        <v>9937</v>
      </c>
      <c r="F333">
        <v>9973</v>
      </c>
      <c r="G333">
        <v>9926</v>
      </c>
      <c r="H333">
        <v>9957</v>
      </c>
      <c r="J333">
        <v>20</v>
      </c>
      <c r="K333">
        <f t="shared" si="134"/>
        <v>108</v>
      </c>
      <c r="L333">
        <v>47</v>
      </c>
      <c r="W333">
        <f t="shared" si="126"/>
        <v>0</v>
      </c>
      <c r="X333">
        <f t="shared" si="127"/>
        <v>20</v>
      </c>
      <c r="Y333">
        <f t="shared" si="128"/>
        <v>0</v>
      </c>
      <c r="Z333" s="22">
        <f t="shared" si="129"/>
        <v>0</v>
      </c>
      <c r="AA333" s="22">
        <f t="shared" si="130"/>
        <v>0</v>
      </c>
      <c r="AB333">
        <f t="shared" si="131"/>
        <v>0</v>
      </c>
      <c r="AC333" s="22">
        <f t="shared" si="132"/>
        <v>0</v>
      </c>
      <c r="AD333" s="22">
        <f t="shared" si="133"/>
        <v>0</v>
      </c>
    </row>
    <row r="334" spans="3:30" x14ac:dyDescent="0.25">
      <c r="D334" s="1">
        <v>0.79166666666666663</v>
      </c>
      <c r="E334">
        <v>9956</v>
      </c>
      <c r="F334">
        <v>9974</v>
      </c>
      <c r="G334">
        <v>9949</v>
      </c>
      <c r="H334">
        <v>9970</v>
      </c>
      <c r="J334">
        <v>14</v>
      </c>
      <c r="K334">
        <f t="shared" si="134"/>
        <v>122</v>
      </c>
      <c r="L334">
        <v>25</v>
      </c>
      <c r="W334">
        <f t="shared" si="126"/>
        <v>0</v>
      </c>
      <c r="X334">
        <f t="shared" si="127"/>
        <v>14</v>
      </c>
      <c r="Y334">
        <f t="shared" si="128"/>
        <v>0</v>
      </c>
      <c r="Z334" s="22">
        <f t="shared" si="129"/>
        <v>0</v>
      </c>
      <c r="AA334" s="22">
        <f t="shared" si="130"/>
        <v>0</v>
      </c>
      <c r="AB334">
        <f t="shared" si="131"/>
        <v>0</v>
      </c>
      <c r="AC334" s="22">
        <f t="shared" si="132"/>
        <v>0</v>
      </c>
      <c r="AD334" s="22">
        <f t="shared" si="133"/>
        <v>0</v>
      </c>
    </row>
    <row r="335" spans="3:30" x14ac:dyDescent="0.25">
      <c r="D335" s="1">
        <v>0.83333333333333337</v>
      </c>
      <c r="E335">
        <v>9970</v>
      </c>
      <c r="F335">
        <v>9973</v>
      </c>
      <c r="G335">
        <v>9953</v>
      </c>
      <c r="H335">
        <v>9964</v>
      </c>
      <c r="J335">
        <v>-6</v>
      </c>
      <c r="K335">
        <f t="shared" si="134"/>
        <v>116</v>
      </c>
      <c r="L335">
        <v>20</v>
      </c>
      <c r="W335">
        <f t="shared" si="126"/>
        <v>0</v>
      </c>
      <c r="X335">
        <f t="shared" si="127"/>
        <v>6</v>
      </c>
      <c r="Y335">
        <f t="shared" si="128"/>
        <v>0</v>
      </c>
      <c r="Z335" s="22">
        <f t="shared" si="129"/>
        <v>0</v>
      </c>
      <c r="AA335" s="22">
        <f t="shared" si="130"/>
        <v>0</v>
      </c>
      <c r="AB335">
        <f t="shared" si="131"/>
        <v>0</v>
      </c>
      <c r="AC335" s="22">
        <f t="shared" si="132"/>
        <v>0</v>
      </c>
      <c r="AD335" s="22">
        <f t="shared" si="133"/>
        <v>0</v>
      </c>
    </row>
    <row r="336" spans="3:30" x14ac:dyDescent="0.25">
      <c r="D336" s="1">
        <v>0.875</v>
      </c>
      <c r="E336">
        <v>9964</v>
      </c>
      <c r="F336">
        <v>9969</v>
      </c>
      <c r="G336">
        <v>9949</v>
      </c>
      <c r="H336">
        <v>9968</v>
      </c>
      <c r="J336">
        <v>4</v>
      </c>
      <c r="K336">
        <f t="shared" si="134"/>
        <v>120</v>
      </c>
      <c r="L336">
        <v>20</v>
      </c>
      <c r="W336">
        <f t="shared" si="126"/>
        <v>0</v>
      </c>
      <c r="X336">
        <f t="shared" si="127"/>
        <v>4</v>
      </c>
      <c r="Y336">
        <f t="shared" si="128"/>
        <v>0</v>
      </c>
      <c r="Z336" s="22">
        <f t="shared" si="129"/>
        <v>0</v>
      </c>
      <c r="AA336" s="22">
        <f t="shared" si="130"/>
        <v>0</v>
      </c>
      <c r="AB336">
        <f t="shared" si="131"/>
        <v>0</v>
      </c>
      <c r="AC336" s="22">
        <f t="shared" si="132"/>
        <v>0</v>
      </c>
      <c r="AD336" s="22">
        <f t="shared" si="133"/>
        <v>0</v>
      </c>
    </row>
    <row r="337" spans="3:30" x14ac:dyDescent="0.25">
      <c r="D337" s="2">
        <v>0.91666666666666663</v>
      </c>
      <c r="E337">
        <v>9968</v>
      </c>
      <c r="F337">
        <v>9969</v>
      </c>
      <c r="G337">
        <v>9925</v>
      </c>
      <c r="H337">
        <v>9925</v>
      </c>
      <c r="J337">
        <v>-43</v>
      </c>
      <c r="K337">
        <f t="shared" si="134"/>
        <v>77</v>
      </c>
      <c r="L337">
        <v>44</v>
      </c>
      <c r="W337">
        <f t="shared" si="126"/>
        <v>0</v>
      </c>
      <c r="X337">
        <f t="shared" si="127"/>
        <v>43</v>
      </c>
      <c r="Y337">
        <f t="shared" si="128"/>
        <v>0</v>
      </c>
      <c r="Z337" s="22">
        <f t="shared" si="129"/>
        <v>0</v>
      </c>
      <c r="AA337" s="22">
        <f t="shared" si="130"/>
        <v>0</v>
      </c>
      <c r="AB337">
        <f t="shared" si="131"/>
        <v>0</v>
      </c>
      <c r="AC337" s="22">
        <f t="shared" si="132"/>
        <v>0</v>
      </c>
      <c r="AD337" s="22">
        <f t="shared" si="133"/>
        <v>0</v>
      </c>
    </row>
    <row r="338" spans="3:30" hidden="1" x14ac:dyDescent="0.25">
      <c r="D338" s="1">
        <v>0.95833333333333337</v>
      </c>
      <c r="E338">
        <v>9924</v>
      </c>
      <c r="F338">
        <v>9971</v>
      </c>
      <c r="G338">
        <v>9903</v>
      </c>
      <c r="H338">
        <v>9971</v>
      </c>
      <c r="Z338"/>
      <c r="AA338"/>
      <c r="AC338"/>
      <c r="AD338"/>
    </row>
    <row r="339" spans="3:30" hidden="1" x14ac:dyDescent="0.25">
      <c r="D339" s="1">
        <v>4.1666666666666664E-2</v>
      </c>
      <c r="E339">
        <v>9948</v>
      </c>
      <c r="F339">
        <v>9961</v>
      </c>
      <c r="G339">
        <v>9942</v>
      </c>
      <c r="H339">
        <v>9957</v>
      </c>
      <c r="Z339"/>
      <c r="AA339"/>
      <c r="AC339"/>
      <c r="AD339"/>
    </row>
    <row r="340" spans="3:30" hidden="1" x14ac:dyDescent="0.25">
      <c r="D340" s="1">
        <v>8.3333333333333329E-2</v>
      </c>
      <c r="E340">
        <v>9958</v>
      </c>
      <c r="F340">
        <v>9960</v>
      </c>
      <c r="G340">
        <v>9943</v>
      </c>
      <c r="H340">
        <v>9944</v>
      </c>
      <c r="Z340"/>
      <c r="AA340"/>
      <c r="AC340"/>
      <c r="AD340"/>
    </row>
    <row r="341" spans="3:30" hidden="1" x14ac:dyDescent="0.25">
      <c r="D341" s="1">
        <v>0.125</v>
      </c>
      <c r="E341">
        <v>9944</v>
      </c>
      <c r="F341">
        <v>9958</v>
      </c>
      <c r="G341">
        <v>9915</v>
      </c>
      <c r="H341">
        <v>9938</v>
      </c>
      <c r="Z341"/>
      <c r="AA341"/>
      <c r="AC341"/>
      <c r="AD341"/>
    </row>
    <row r="342" spans="3:30" hidden="1" x14ac:dyDescent="0.25">
      <c r="D342" s="1">
        <v>0.16666666666666666</v>
      </c>
      <c r="E342">
        <v>9937</v>
      </c>
      <c r="F342">
        <v>9981</v>
      </c>
      <c r="G342">
        <v>9932</v>
      </c>
      <c r="H342">
        <v>9981</v>
      </c>
      <c r="Z342"/>
      <c r="AA342"/>
      <c r="AC342"/>
      <c r="AD342"/>
    </row>
    <row r="343" spans="3:30" hidden="1" x14ac:dyDescent="0.25">
      <c r="D343" s="1">
        <v>0.20833333333333334</v>
      </c>
      <c r="E343">
        <v>9982</v>
      </c>
      <c r="F343">
        <v>9982</v>
      </c>
      <c r="G343">
        <v>9953</v>
      </c>
      <c r="H343">
        <v>9957</v>
      </c>
      <c r="Z343"/>
      <c r="AA343"/>
      <c r="AC343"/>
      <c r="AD343"/>
    </row>
    <row r="344" spans="3:30" hidden="1" x14ac:dyDescent="0.25">
      <c r="D344" s="1">
        <v>0.25</v>
      </c>
      <c r="E344">
        <v>9956</v>
      </c>
      <c r="F344">
        <v>9970</v>
      </c>
      <c r="G344">
        <v>9954</v>
      </c>
      <c r="H344">
        <v>9970</v>
      </c>
      <c r="Z344"/>
      <c r="AA344"/>
      <c r="AC344"/>
      <c r="AD344"/>
    </row>
    <row r="345" spans="3:30" hidden="1" x14ac:dyDescent="0.25">
      <c r="D345" s="1">
        <v>0.29166666666666669</v>
      </c>
      <c r="E345">
        <v>9970</v>
      </c>
      <c r="F345">
        <v>9976</v>
      </c>
      <c r="G345">
        <v>9964</v>
      </c>
      <c r="H345">
        <v>9976</v>
      </c>
      <c r="Z345"/>
      <c r="AA345"/>
      <c r="AC345"/>
      <c r="AD345"/>
    </row>
    <row r="346" spans="3:30" x14ac:dyDescent="0.25">
      <c r="D346" s="2">
        <v>0.33333333333333331</v>
      </c>
      <c r="E346">
        <v>9976</v>
      </c>
      <c r="F346">
        <v>9983</v>
      </c>
      <c r="G346">
        <v>9968</v>
      </c>
      <c r="H346">
        <v>9977</v>
      </c>
      <c r="J346">
        <v>1</v>
      </c>
      <c r="K346">
        <v>0</v>
      </c>
      <c r="L346">
        <v>15</v>
      </c>
      <c r="M346">
        <v>86</v>
      </c>
      <c r="N346">
        <v>1</v>
      </c>
      <c r="R346">
        <f>MAX(F346:F361)</f>
        <v>10122</v>
      </c>
      <c r="W346">
        <f t="shared" ref="W346:W360" si="135">ABS(M346)</f>
        <v>86</v>
      </c>
      <c r="X346">
        <f t="shared" ref="X346:X360" si="136">ABS(J346)</f>
        <v>1</v>
      </c>
      <c r="Y346">
        <f t="shared" ref="Y346:Y360" si="137">IF(R346&lt;1000,ABS(R346),0)</f>
        <v>0</v>
      </c>
      <c r="Z346" s="22">
        <f t="shared" ref="Z346:Z360" si="138">IF(N346=1,0,ABS(N346))</f>
        <v>0</v>
      </c>
      <c r="AA346" s="22">
        <f t="shared" ref="AA346:AA360" si="139">ABS(O346)</f>
        <v>0</v>
      </c>
      <c r="AB346">
        <f t="shared" ref="AB346:AB360" si="140">IF(N346=1,1,0)</f>
        <v>1</v>
      </c>
      <c r="AC346" s="22">
        <f t="shared" ref="AC346:AC360" si="141">IF(N346=1,ABS(N347),0)</f>
        <v>0.5</v>
      </c>
      <c r="AD346" s="22">
        <f t="shared" ref="AD346:AD360" si="142">IF(N346=1,0,ABS(O347))</f>
        <v>0</v>
      </c>
    </row>
    <row r="347" spans="3:30" x14ac:dyDescent="0.25">
      <c r="D347" s="2">
        <v>0.375</v>
      </c>
      <c r="E347">
        <v>9980</v>
      </c>
      <c r="F347">
        <v>9985</v>
      </c>
      <c r="G347">
        <v>9943</v>
      </c>
      <c r="H347">
        <v>9945</v>
      </c>
      <c r="J347">
        <v>-35</v>
      </c>
      <c r="K347">
        <f>K346+J347</f>
        <v>-35</v>
      </c>
      <c r="L347">
        <v>42</v>
      </c>
      <c r="N347">
        <f>SUM(J347:J360)/R325</f>
        <v>0.5</v>
      </c>
      <c r="O347">
        <f>45/R325</f>
        <v>0.26470588235294118</v>
      </c>
      <c r="R347">
        <f>MIN(G346:G360)</f>
        <v>9928</v>
      </c>
      <c r="W347">
        <f t="shared" si="135"/>
        <v>0</v>
      </c>
      <c r="X347">
        <f t="shared" si="136"/>
        <v>35</v>
      </c>
      <c r="Y347">
        <f t="shared" si="137"/>
        <v>0</v>
      </c>
      <c r="Z347" s="22">
        <f t="shared" si="138"/>
        <v>0.5</v>
      </c>
      <c r="AA347" s="22">
        <f t="shared" si="139"/>
        <v>0.26470588235294118</v>
      </c>
      <c r="AB347">
        <f t="shared" si="140"/>
        <v>0</v>
      </c>
      <c r="AC347" s="22">
        <f t="shared" si="141"/>
        <v>0</v>
      </c>
      <c r="AD347" s="22">
        <f t="shared" si="142"/>
        <v>0</v>
      </c>
    </row>
    <row r="348" spans="3:30" x14ac:dyDescent="0.25">
      <c r="D348" s="1">
        <v>0.41666666666666669</v>
      </c>
      <c r="E348">
        <v>9945</v>
      </c>
      <c r="F348">
        <v>9987</v>
      </c>
      <c r="G348">
        <v>9928</v>
      </c>
      <c r="H348">
        <v>9972</v>
      </c>
      <c r="J348">
        <v>27</v>
      </c>
      <c r="K348">
        <f t="shared" ref="K348:K360" si="143">K347+J348</f>
        <v>-8</v>
      </c>
      <c r="L348">
        <v>59</v>
      </c>
      <c r="R348">
        <f>R346-R347</f>
        <v>194</v>
      </c>
      <c r="W348">
        <f t="shared" si="135"/>
        <v>0</v>
      </c>
      <c r="X348">
        <f t="shared" si="136"/>
        <v>27</v>
      </c>
      <c r="Y348">
        <f t="shared" si="137"/>
        <v>194</v>
      </c>
      <c r="Z348" s="22">
        <f t="shared" si="138"/>
        <v>0</v>
      </c>
      <c r="AA348" s="22">
        <f t="shared" si="139"/>
        <v>0</v>
      </c>
      <c r="AB348">
        <f t="shared" si="140"/>
        <v>0</v>
      </c>
      <c r="AC348" s="22">
        <f t="shared" si="141"/>
        <v>0</v>
      </c>
      <c r="AD348" s="22">
        <f t="shared" si="142"/>
        <v>0</v>
      </c>
    </row>
    <row r="349" spans="3:30" x14ac:dyDescent="0.25">
      <c r="D349" s="1">
        <v>0.45833333333333331</v>
      </c>
      <c r="E349">
        <v>9972</v>
      </c>
      <c r="F349">
        <v>10001</v>
      </c>
      <c r="G349">
        <v>9956</v>
      </c>
      <c r="H349">
        <v>9981</v>
      </c>
      <c r="J349">
        <v>9</v>
      </c>
      <c r="K349">
        <f t="shared" si="143"/>
        <v>1</v>
      </c>
      <c r="L349">
        <v>45</v>
      </c>
      <c r="W349">
        <f t="shared" si="135"/>
        <v>0</v>
      </c>
      <c r="X349">
        <f t="shared" si="136"/>
        <v>9</v>
      </c>
      <c r="Y349">
        <f t="shared" si="137"/>
        <v>0</v>
      </c>
      <c r="Z349" s="22">
        <f t="shared" si="138"/>
        <v>0</v>
      </c>
      <c r="AA349" s="22">
        <f t="shared" si="139"/>
        <v>0</v>
      </c>
      <c r="AB349">
        <f t="shared" si="140"/>
        <v>0</v>
      </c>
      <c r="AC349" s="22">
        <f t="shared" si="141"/>
        <v>0</v>
      </c>
      <c r="AD349" s="22">
        <f t="shared" si="142"/>
        <v>0</v>
      </c>
    </row>
    <row r="350" spans="3:30" x14ac:dyDescent="0.25">
      <c r="D350" s="1">
        <v>0.5</v>
      </c>
      <c r="E350">
        <v>9982</v>
      </c>
      <c r="F350">
        <v>9994</v>
      </c>
      <c r="G350">
        <v>9949</v>
      </c>
      <c r="H350">
        <v>9961</v>
      </c>
      <c r="J350">
        <v>-21</v>
      </c>
      <c r="K350">
        <f t="shared" si="143"/>
        <v>-20</v>
      </c>
      <c r="L350">
        <v>45</v>
      </c>
      <c r="W350">
        <f t="shared" si="135"/>
        <v>0</v>
      </c>
      <c r="X350">
        <f t="shared" si="136"/>
        <v>21</v>
      </c>
      <c r="Y350">
        <f t="shared" si="137"/>
        <v>0</v>
      </c>
      <c r="Z350" s="22">
        <f t="shared" si="138"/>
        <v>0</v>
      </c>
      <c r="AA350" s="22">
        <f t="shared" si="139"/>
        <v>0</v>
      </c>
      <c r="AB350">
        <f t="shared" si="140"/>
        <v>0</v>
      </c>
      <c r="AC350" s="22">
        <f t="shared" si="141"/>
        <v>0</v>
      </c>
      <c r="AD350" s="22">
        <f t="shared" si="142"/>
        <v>0</v>
      </c>
    </row>
    <row r="351" spans="3:30" x14ac:dyDescent="0.25">
      <c r="C351">
        <v>1</v>
      </c>
      <c r="D351" s="1">
        <v>0.54166666666666663</v>
      </c>
      <c r="E351">
        <v>9960</v>
      </c>
      <c r="F351">
        <v>10030</v>
      </c>
      <c r="G351">
        <v>9957</v>
      </c>
      <c r="H351">
        <v>10016</v>
      </c>
      <c r="J351">
        <v>56</v>
      </c>
      <c r="K351">
        <f t="shared" si="143"/>
        <v>36</v>
      </c>
      <c r="L351">
        <v>73</v>
      </c>
      <c r="W351">
        <f t="shared" si="135"/>
        <v>0</v>
      </c>
      <c r="X351">
        <f t="shared" si="136"/>
        <v>56</v>
      </c>
      <c r="Y351">
        <f t="shared" si="137"/>
        <v>0</v>
      </c>
      <c r="Z351" s="22">
        <f t="shared" si="138"/>
        <v>0</v>
      </c>
      <c r="AA351" s="22">
        <f t="shared" si="139"/>
        <v>0</v>
      </c>
      <c r="AB351">
        <f t="shared" si="140"/>
        <v>0</v>
      </c>
      <c r="AC351" s="22">
        <f t="shared" si="141"/>
        <v>0</v>
      </c>
      <c r="AD351" s="22">
        <f t="shared" si="142"/>
        <v>0</v>
      </c>
    </row>
    <row r="352" spans="3:30" x14ac:dyDescent="0.25">
      <c r="D352" s="1">
        <v>0.58333333333333337</v>
      </c>
      <c r="E352">
        <v>10015</v>
      </c>
      <c r="F352">
        <v>10023</v>
      </c>
      <c r="G352">
        <v>10001</v>
      </c>
      <c r="H352">
        <v>10022</v>
      </c>
      <c r="J352">
        <v>7</v>
      </c>
      <c r="K352">
        <f t="shared" si="143"/>
        <v>43</v>
      </c>
      <c r="L352">
        <v>22</v>
      </c>
      <c r="W352">
        <f t="shared" si="135"/>
        <v>0</v>
      </c>
      <c r="X352">
        <f t="shared" si="136"/>
        <v>7</v>
      </c>
      <c r="Y352">
        <f t="shared" si="137"/>
        <v>0</v>
      </c>
      <c r="Z352" s="22">
        <f t="shared" si="138"/>
        <v>0</v>
      </c>
      <c r="AA352" s="22">
        <f t="shared" si="139"/>
        <v>0</v>
      </c>
      <c r="AB352">
        <f t="shared" si="140"/>
        <v>0</v>
      </c>
      <c r="AC352" s="22">
        <f t="shared" si="141"/>
        <v>0</v>
      </c>
      <c r="AD352" s="22">
        <f t="shared" si="142"/>
        <v>0</v>
      </c>
    </row>
    <row r="353" spans="4:30" x14ac:dyDescent="0.25">
      <c r="D353" s="1">
        <v>0.625</v>
      </c>
      <c r="E353">
        <v>10021</v>
      </c>
      <c r="F353">
        <v>10049</v>
      </c>
      <c r="G353">
        <v>9984</v>
      </c>
      <c r="H353">
        <v>10008</v>
      </c>
      <c r="J353">
        <v>-13</v>
      </c>
      <c r="K353">
        <f t="shared" si="143"/>
        <v>30</v>
      </c>
      <c r="L353">
        <v>65</v>
      </c>
      <c r="W353">
        <f t="shared" si="135"/>
        <v>0</v>
      </c>
      <c r="X353">
        <f t="shared" si="136"/>
        <v>13</v>
      </c>
      <c r="Y353">
        <f t="shared" si="137"/>
        <v>0</v>
      </c>
      <c r="Z353" s="22">
        <f t="shared" si="138"/>
        <v>0</v>
      </c>
      <c r="AA353" s="22">
        <f t="shared" si="139"/>
        <v>0</v>
      </c>
      <c r="AB353">
        <f t="shared" si="140"/>
        <v>0</v>
      </c>
      <c r="AC353" s="22">
        <f t="shared" si="141"/>
        <v>0</v>
      </c>
      <c r="AD353" s="22">
        <f t="shared" si="142"/>
        <v>0</v>
      </c>
    </row>
    <row r="354" spans="4:30" x14ac:dyDescent="0.25">
      <c r="D354" s="1">
        <v>0.66666666666666663</v>
      </c>
      <c r="E354">
        <v>10007</v>
      </c>
      <c r="F354">
        <v>10032</v>
      </c>
      <c r="G354">
        <v>9986</v>
      </c>
      <c r="H354">
        <v>9999</v>
      </c>
      <c r="J354">
        <v>-8</v>
      </c>
      <c r="K354">
        <f t="shared" si="143"/>
        <v>22</v>
      </c>
      <c r="L354">
        <v>46</v>
      </c>
      <c r="W354">
        <f t="shared" si="135"/>
        <v>0</v>
      </c>
      <c r="X354">
        <f t="shared" si="136"/>
        <v>8</v>
      </c>
      <c r="Y354">
        <f t="shared" si="137"/>
        <v>0</v>
      </c>
      <c r="Z354" s="22">
        <f t="shared" si="138"/>
        <v>0</v>
      </c>
      <c r="AA354" s="22">
        <f t="shared" si="139"/>
        <v>0</v>
      </c>
      <c r="AB354">
        <f t="shared" si="140"/>
        <v>0</v>
      </c>
      <c r="AC354" s="22">
        <f t="shared" si="141"/>
        <v>0</v>
      </c>
      <c r="AD354" s="22">
        <f t="shared" si="142"/>
        <v>0</v>
      </c>
    </row>
    <row r="355" spans="4:30" x14ac:dyDescent="0.25">
      <c r="D355" s="1">
        <v>0.70833333333333337</v>
      </c>
      <c r="E355">
        <v>9998</v>
      </c>
      <c r="F355">
        <v>10040</v>
      </c>
      <c r="G355">
        <v>9985</v>
      </c>
      <c r="H355">
        <v>10032</v>
      </c>
      <c r="J355">
        <v>34</v>
      </c>
      <c r="K355">
        <f t="shared" si="143"/>
        <v>56</v>
      </c>
      <c r="L355">
        <v>55</v>
      </c>
      <c r="W355">
        <f t="shared" si="135"/>
        <v>0</v>
      </c>
      <c r="X355">
        <f t="shared" si="136"/>
        <v>34</v>
      </c>
      <c r="Y355">
        <f t="shared" si="137"/>
        <v>0</v>
      </c>
      <c r="Z355" s="22">
        <f t="shared" si="138"/>
        <v>0</v>
      </c>
      <c r="AA355" s="22">
        <f t="shared" si="139"/>
        <v>0</v>
      </c>
      <c r="AB355">
        <f t="shared" si="140"/>
        <v>0</v>
      </c>
      <c r="AC355" s="22">
        <f t="shared" si="141"/>
        <v>0</v>
      </c>
      <c r="AD355" s="22">
        <f t="shared" si="142"/>
        <v>0</v>
      </c>
    </row>
    <row r="356" spans="4:30" x14ac:dyDescent="0.25">
      <c r="D356" s="1">
        <v>0.75</v>
      </c>
      <c r="E356">
        <v>10031</v>
      </c>
      <c r="F356">
        <v>10054</v>
      </c>
      <c r="G356">
        <v>10011</v>
      </c>
      <c r="H356">
        <v>10028</v>
      </c>
      <c r="J356">
        <v>-3</v>
      </c>
      <c r="K356">
        <f t="shared" si="143"/>
        <v>53</v>
      </c>
      <c r="L356">
        <v>43</v>
      </c>
      <c r="W356">
        <f t="shared" si="135"/>
        <v>0</v>
      </c>
      <c r="X356">
        <f t="shared" si="136"/>
        <v>3</v>
      </c>
      <c r="Y356">
        <f t="shared" si="137"/>
        <v>0</v>
      </c>
      <c r="Z356" s="22">
        <f t="shared" si="138"/>
        <v>0</v>
      </c>
      <c r="AA356" s="22">
        <f t="shared" si="139"/>
        <v>0</v>
      </c>
      <c r="AB356">
        <f t="shared" si="140"/>
        <v>0</v>
      </c>
      <c r="AC356" s="22">
        <f t="shared" si="141"/>
        <v>0</v>
      </c>
      <c r="AD356" s="22">
        <f t="shared" si="142"/>
        <v>0</v>
      </c>
    </row>
    <row r="357" spans="4:30" x14ac:dyDescent="0.25">
      <c r="D357" s="1">
        <v>0.79166666666666663</v>
      </c>
      <c r="E357">
        <v>10028</v>
      </c>
      <c r="F357">
        <v>10048</v>
      </c>
      <c r="G357">
        <v>10025</v>
      </c>
      <c r="H357">
        <v>10039</v>
      </c>
      <c r="J357">
        <v>11</v>
      </c>
      <c r="K357">
        <f t="shared" si="143"/>
        <v>64</v>
      </c>
      <c r="L357">
        <v>23</v>
      </c>
      <c r="W357">
        <f t="shared" si="135"/>
        <v>0</v>
      </c>
      <c r="X357">
        <f t="shared" si="136"/>
        <v>11</v>
      </c>
      <c r="Y357">
        <f t="shared" si="137"/>
        <v>0</v>
      </c>
      <c r="Z357" s="22">
        <f t="shared" si="138"/>
        <v>0</v>
      </c>
      <c r="AA357" s="22">
        <f t="shared" si="139"/>
        <v>0</v>
      </c>
      <c r="AB357">
        <f t="shared" si="140"/>
        <v>0</v>
      </c>
      <c r="AC357" s="22">
        <f t="shared" si="141"/>
        <v>0</v>
      </c>
      <c r="AD357" s="22">
        <f t="shared" si="142"/>
        <v>0</v>
      </c>
    </row>
    <row r="358" spans="4:30" x14ac:dyDescent="0.25">
      <c r="D358" s="1">
        <v>0.83333333333333337</v>
      </c>
      <c r="E358">
        <v>10039</v>
      </c>
      <c r="F358">
        <v>10069</v>
      </c>
      <c r="G358">
        <v>10039</v>
      </c>
      <c r="H358">
        <v>10063</v>
      </c>
      <c r="J358">
        <v>24</v>
      </c>
      <c r="K358">
        <f t="shared" si="143"/>
        <v>88</v>
      </c>
      <c r="L358">
        <v>30</v>
      </c>
      <c r="W358">
        <f t="shared" si="135"/>
        <v>0</v>
      </c>
      <c r="X358">
        <f t="shared" si="136"/>
        <v>24</v>
      </c>
      <c r="Y358">
        <f t="shared" si="137"/>
        <v>0</v>
      </c>
      <c r="Z358" s="22">
        <f t="shared" si="138"/>
        <v>0</v>
      </c>
      <c r="AA358" s="22">
        <f t="shared" si="139"/>
        <v>0</v>
      </c>
      <c r="AB358">
        <f t="shared" si="140"/>
        <v>0</v>
      </c>
      <c r="AC358" s="22">
        <f t="shared" si="141"/>
        <v>0</v>
      </c>
      <c r="AD358" s="22">
        <f t="shared" si="142"/>
        <v>0</v>
      </c>
    </row>
    <row r="359" spans="4:30" x14ac:dyDescent="0.25">
      <c r="D359" s="1">
        <v>0.875</v>
      </c>
      <c r="E359">
        <v>10064</v>
      </c>
      <c r="F359">
        <v>10122</v>
      </c>
      <c r="G359">
        <v>10060</v>
      </c>
      <c r="H359">
        <v>10106</v>
      </c>
      <c r="J359">
        <v>42</v>
      </c>
      <c r="K359">
        <f t="shared" si="143"/>
        <v>130</v>
      </c>
      <c r="L359">
        <v>62</v>
      </c>
      <c r="W359">
        <f t="shared" si="135"/>
        <v>0</v>
      </c>
      <c r="X359">
        <f t="shared" si="136"/>
        <v>42</v>
      </c>
      <c r="Y359">
        <f t="shared" si="137"/>
        <v>0</v>
      </c>
      <c r="Z359" s="22">
        <f t="shared" si="138"/>
        <v>0</v>
      </c>
      <c r="AA359" s="22">
        <f t="shared" si="139"/>
        <v>0</v>
      </c>
      <c r="AB359">
        <f t="shared" si="140"/>
        <v>0</v>
      </c>
      <c r="AC359" s="22">
        <f t="shared" si="141"/>
        <v>0</v>
      </c>
      <c r="AD359" s="22">
        <f t="shared" si="142"/>
        <v>0</v>
      </c>
    </row>
    <row r="360" spans="4:30" x14ac:dyDescent="0.25">
      <c r="D360" s="2">
        <v>0.91666666666666663</v>
      </c>
      <c r="E360">
        <v>10107</v>
      </c>
      <c r="F360">
        <v>10110</v>
      </c>
      <c r="G360">
        <v>10054</v>
      </c>
      <c r="H360">
        <v>10062</v>
      </c>
      <c r="J360">
        <v>-45</v>
      </c>
      <c r="K360">
        <f t="shared" si="143"/>
        <v>85</v>
      </c>
      <c r="L360">
        <v>56</v>
      </c>
      <c r="W360">
        <f t="shared" si="135"/>
        <v>0</v>
      </c>
      <c r="X360">
        <f t="shared" si="136"/>
        <v>45</v>
      </c>
      <c r="Y360">
        <f t="shared" si="137"/>
        <v>0</v>
      </c>
      <c r="Z360" s="22">
        <f t="shared" si="138"/>
        <v>0</v>
      </c>
      <c r="AA360" s="22">
        <f t="shared" si="139"/>
        <v>0</v>
      </c>
      <c r="AB360">
        <f t="shared" si="140"/>
        <v>0</v>
      </c>
      <c r="AC360" s="22">
        <f t="shared" si="141"/>
        <v>0</v>
      </c>
      <c r="AD360" s="22">
        <f t="shared" si="142"/>
        <v>0</v>
      </c>
    </row>
    <row r="361" spans="4:30" hidden="1" x14ac:dyDescent="0.25">
      <c r="D361" s="1">
        <v>0.95833333333333337</v>
      </c>
      <c r="E361">
        <v>10063</v>
      </c>
      <c r="F361">
        <v>10068</v>
      </c>
      <c r="G361">
        <v>10049</v>
      </c>
      <c r="H361">
        <v>10056</v>
      </c>
      <c r="Z361"/>
      <c r="AA361"/>
      <c r="AC361"/>
      <c r="AD361"/>
    </row>
    <row r="362" spans="4:30" hidden="1" x14ac:dyDescent="0.25">
      <c r="D362" s="1">
        <v>4.1666666666666664E-2</v>
      </c>
      <c r="E362">
        <v>10054</v>
      </c>
      <c r="F362">
        <v>10054</v>
      </c>
      <c r="G362">
        <v>10041</v>
      </c>
      <c r="H362">
        <v>10048</v>
      </c>
      <c r="Z362"/>
      <c r="AA362"/>
      <c r="AC362"/>
      <c r="AD362"/>
    </row>
    <row r="363" spans="4:30" hidden="1" x14ac:dyDescent="0.25">
      <c r="D363" s="1">
        <v>8.3333333333333329E-2</v>
      </c>
      <c r="E363">
        <v>10049</v>
      </c>
      <c r="F363">
        <v>10054</v>
      </c>
      <c r="G363">
        <v>10047</v>
      </c>
      <c r="H363">
        <v>10047</v>
      </c>
      <c r="Z363"/>
      <c r="AA363"/>
      <c r="AC363"/>
      <c r="AD363"/>
    </row>
    <row r="364" spans="4:30" hidden="1" x14ac:dyDescent="0.25">
      <c r="D364" s="1">
        <v>0.125</v>
      </c>
      <c r="E364">
        <v>10046</v>
      </c>
      <c r="F364">
        <v>10060</v>
      </c>
      <c r="G364">
        <v>10038</v>
      </c>
      <c r="H364">
        <v>10053</v>
      </c>
      <c r="Z364"/>
      <c r="AA364"/>
      <c r="AC364"/>
      <c r="AD364"/>
    </row>
    <row r="365" spans="4:30" hidden="1" x14ac:dyDescent="0.25">
      <c r="D365" s="1">
        <v>0.16666666666666666</v>
      </c>
      <c r="E365">
        <v>10054</v>
      </c>
      <c r="F365">
        <v>10061</v>
      </c>
      <c r="G365">
        <v>10053</v>
      </c>
      <c r="H365">
        <v>10056</v>
      </c>
      <c r="Z365"/>
      <c r="AA365"/>
      <c r="AC365"/>
      <c r="AD365"/>
    </row>
    <row r="366" spans="4:30" hidden="1" x14ac:dyDescent="0.25">
      <c r="D366" s="1">
        <v>0.20833333333333334</v>
      </c>
      <c r="E366">
        <v>10058</v>
      </c>
      <c r="F366">
        <v>10064</v>
      </c>
      <c r="G366">
        <v>10053</v>
      </c>
      <c r="H366">
        <v>10064</v>
      </c>
      <c r="Z366"/>
      <c r="AA366"/>
      <c r="AC366"/>
      <c r="AD366"/>
    </row>
    <row r="367" spans="4:30" hidden="1" x14ac:dyDescent="0.25">
      <c r="D367" s="1">
        <v>0.25</v>
      </c>
      <c r="E367">
        <v>10066</v>
      </c>
      <c r="F367">
        <v>10080</v>
      </c>
      <c r="G367">
        <v>10066</v>
      </c>
      <c r="H367">
        <v>10078</v>
      </c>
      <c r="Z367"/>
      <c r="AA367"/>
      <c r="AC367"/>
      <c r="AD367"/>
    </row>
    <row r="368" spans="4:30" hidden="1" x14ac:dyDescent="0.25">
      <c r="D368" s="1">
        <v>0.29166666666666669</v>
      </c>
      <c r="E368">
        <v>10079</v>
      </c>
      <c r="F368">
        <v>10089</v>
      </c>
      <c r="G368">
        <v>10078</v>
      </c>
      <c r="H368">
        <v>10082</v>
      </c>
      <c r="Z368"/>
      <c r="AA368"/>
      <c r="AC368"/>
      <c r="AD368"/>
    </row>
    <row r="369" spans="3:30" x14ac:dyDescent="0.25">
      <c r="D369" s="2">
        <v>0.33333333333333331</v>
      </c>
      <c r="E369">
        <v>10082</v>
      </c>
      <c r="F369">
        <v>10100</v>
      </c>
      <c r="G369">
        <v>10072</v>
      </c>
      <c r="H369">
        <v>10100</v>
      </c>
      <c r="J369">
        <v>18</v>
      </c>
      <c r="K369">
        <v>0</v>
      </c>
      <c r="L369">
        <v>28</v>
      </c>
      <c r="M369">
        <v>-33</v>
      </c>
      <c r="R369">
        <f>MAX(F369:F384)</f>
        <v>10150</v>
      </c>
      <c r="W369">
        <f t="shared" ref="W369:W383" si="144">ABS(M369)</f>
        <v>33</v>
      </c>
      <c r="X369">
        <f t="shared" ref="X369:X383" si="145">ABS(J369)</f>
        <v>18</v>
      </c>
      <c r="Y369">
        <f t="shared" ref="Y369:Y383" si="146">IF(R369&lt;1000,ABS(R369),0)</f>
        <v>0</v>
      </c>
      <c r="Z369" s="22">
        <f t="shared" ref="Z369:Z383" si="147">IF(N369=1,0,ABS(N369))</f>
        <v>0</v>
      </c>
      <c r="AA369" s="22">
        <f t="shared" ref="AA369:AA383" si="148">ABS(O369)</f>
        <v>0</v>
      </c>
      <c r="AB369">
        <f t="shared" ref="AB369:AB383" si="149">IF(N369=1,1,0)</f>
        <v>0</v>
      </c>
      <c r="AC369" s="22">
        <f t="shared" ref="AC369:AC383" si="150">IF(N369=1,ABS(N370),0)</f>
        <v>0</v>
      </c>
      <c r="AD369" s="22">
        <f t="shared" ref="AD369:AD383" si="151">IF(N369=1,0,ABS(O370))</f>
        <v>0.24742268041237114</v>
      </c>
    </row>
    <row r="370" spans="3:30" x14ac:dyDescent="0.25">
      <c r="D370" s="2">
        <v>0.375</v>
      </c>
      <c r="E370">
        <v>10104</v>
      </c>
      <c r="F370">
        <v>10107</v>
      </c>
      <c r="G370">
        <v>10075</v>
      </c>
      <c r="H370">
        <v>10098</v>
      </c>
      <c r="J370">
        <v>-6</v>
      </c>
      <c r="K370">
        <f>K369+J370</f>
        <v>-6</v>
      </c>
      <c r="L370">
        <v>32</v>
      </c>
      <c r="N370">
        <v>0</v>
      </c>
      <c r="O370">
        <f>J379/R348</f>
        <v>-0.24742268041237114</v>
      </c>
      <c r="R370">
        <f>MIN(G369:G383)</f>
        <v>10044</v>
      </c>
      <c r="W370">
        <f t="shared" si="144"/>
        <v>0</v>
      </c>
      <c r="X370">
        <f t="shared" si="145"/>
        <v>6</v>
      </c>
      <c r="Y370">
        <f t="shared" si="146"/>
        <v>0</v>
      </c>
      <c r="Z370" s="22">
        <f t="shared" si="147"/>
        <v>0</v>
      </c>
      <c r="AA370" s="22">
        <f t="shared" si="148"/>
        <v>0.24742268041237114</v>
      </c>
      <c r="AB370">
        <f t="shared" si="149"/>
        <v>0</v>
      </c>
      <c r="AC370" s="22">
        <f t="shared" si="150"/>
        <v>0</v>
      </c>
      <c r="AD370" s="22">
        <f t="shared" si="151"/>
        <v>0</v>
      </c>
    </row>
    <row r="371" spans="3:30" x14ac:dyDescent="0.25">
      <c r="D371" s="1">
        <v>0.41666666666666669</v>
      </c>
      <c r="E371">
        <v>10100</v>
      </c>
      <c r="F371">
        <v>10111</v>
      </c>
      <c r="G371">
        <v>10054</v>
      </c>
      <c r="H371">
        <v>10063</v>
      </c>
      <c r="J371">
        <v>-37</v>
      </c>
      <c r="K371">
        <f t="shared" ref="K371:K383" si="152">K370+J371</f>
        <v>-43</v>
      </c>
      <c r="L371">
        <v>57</v>
      </c>
      <c r="R371">
        <f>R369-R370</f>
        <v>106</v>
      </c>
      <c r="W371">
        <f t="shared" si="144"/>
        <v>0</v>
      </c>
      <c r="X371">
        <f t="shared" si="145"/>
        <v>37</v>
      </c>
      <c r="Y371">
        <f t="shared" si="146"/>
        <v>106</v>
      </c>
      <c r="Z371" s="22">
        <f t="shared" si="147"/>
        <v>0</v>
      </c>
      <c r="AA371" s="22">
        <f t="shared" si="148"/>
        <v>0</v>
      </c>
      <c r="AB371">
        <f t="shared" si="149"/>
        <v>0</v>
      </c>
      <c r="AC371" s="22">
        <f t="shared" si="150"/>
        <v>0</v>
      </c>
      <c r="AD371" s="22">
        <f t="shared" si="151"/>
        <v>0</v>
      </c>
    </row>
    <row r="372" spans="3:30" x14ac:dyDescent="0.25">
      <c r="D372" s="1">
        <v>0.45833333333333331</v>
      </c>
      <c r="E372">
        <v>10064</v>
      </c>
      <c r="F372">
        <v>10072</v>
      </c>
      <c r="G372">
        <v>10044</v>
      </c>
      <c r="H372">
        <v>10049</v>
      </c>
      <c r="J372">
        <v>-15</v>
      </c>
      <c r="K372">
        <f t="shared" si="152"/>
        <v>-58</v>
      </c>
      <c r="L372">
        <v>28</v>
      </c>
      <c r="W372">
        <f t="shared" si="144"/>
        <v>0</v>
      </c>
      <c r="X372">
        <f t="shared" si="145"/>
        <v>15</v>
      </c>
      <c r="Y372">
        <f t="shared" si="146"/>
        <v>0</v>
      </c>
      <c r="Z372" s="22">
        <f t="shared" si="147"/>
        <v>0</v>
      </c>
      <c r="AA372" s="22">
        <f t="shared" si="148"/>
        <v>0</v>
      </c>
      <c r="AB372">
        <f t="shared" si="149"/>
        <v>0</v>
      </c>
      <c r="AC372" s="22">
        <f t="shared" si="150"/>
        <v>0</v>
      </c>
      <c r="AD372" s="22">
        <f t="shared" si="151"/>
        <v>0</v>
      </c>
    </row>
    <row r="373" spans="3:30" x14ac:dyDescent="0.25">
      <c r="D373" s="1">
        <v>0.5</v>
      </c>
      <c r="E373">
        <v>10048</v>
      </c>
      <c r="F373">
        <v>10080</v>
      </c>
      <c r="G373">
        <v>10046</v>
      </c>
      <c r="H373">
        <v>10077</v>
      </c>
      <c r="J373">
        <v>29</v>
      </c>
      <c r="K373">
        <f t="shared" si="152"/>
        <v>-29</v>
      </c>
      <c r="L373">
        <v>34</v>
      </c>
      <c r="W373">
        <f t="shared" si="144"/>
        <v>0</v>
      </c>
      <c r="X373">
        <f t="shared" si="145"/>
        <v>29</v>
      </c>
      <c r="Y373">
        <f t="shared" si="146"/>
        <v>0</v>
      </c>
      <c r="Z373" s="22">
        <f t="shared" si="147"/>
        <v>0</v>
      </c>
      <c r="AA373" s="22">
        <f t="shared" si="148"/>
        <v>0</v>
      </c>
      <c r="AB373">
        <f t="shared" si="149"/>
        <v>0</v>
      </c>
      <c r="AC373" s="22">
        <f t="shared" si="150"/>
        <v>0</v>
      </c>
      <c r="AD373" s="22">
        <f t="shared" si="151"/>
        <v>0</v>
      </c>
    </row>
    <row r="374" spans="3:30" x14ac:dyDescent="0.25">
      <c r="C374">
        <v>1</v>
      </c>
      <c r="D374" s="1">
        <v>0.54166666666666663</v>
      </c>
      <c r="E374">
        <v>10077</v>
      </c>
      <c r="F374">
        <v>10100</v>
      </c>
      <c r="G374">
        <v>10059</v>
      </c>
      <c r="H374">
        <v>10099</v>
      </c>
      <c r="J374">
        <v>22</v>
      </c>
      <c r="K374">
        <f t="shared" si="152"/>
        <v>-7</v>
      </c>
      <c r="L374">
        <v>41</v>
      </c>
      <c r="W374">
        <f t="shared" si="144"/>
        <v>0</v>
      </c>
      <c r="X374">
        <f t="shared" si="145"/>
        <v>22</v>
      </c>
      <c r="Y374">
        <f t="shared" si="146"/>
        <v>0</v>
      </c>
      <c r="Z374" s="22">
        <f t="shared" si="147"/>
        <v>0</v>
      </c>
      <c r="AA374" s="22">
        <f t="shared" si="148"/>
        <v>0</v>
      </c>
      <c r="AB374">
        <f t="shared" si="149"/>
        <v>0</v>
      </c>
      <c r="AC374" s="22">
        <f t="shared" si="150"/>
        <v>0</v>
      </c>
      <c r="AD374" s="22">
        <f t="shared" si="151"/>
        <v>0</v>
      </c>
    </row>
    <row r="375" spans="3:30" x14ac:dyDescent="0.25">
      <c r="D375" s="1">
        <v>0.58333333333333337</v>
      </c>
      <c r="E375">
        <v>10098</v>
      </c>
      <c r="F375">
        <v>10144</v>
      </c>
      <c r="G375">
        <v>10093</v>
      </c>
      <c r="H375">
        <v>10123</v>
      </c>
      <c r="J375">
        <v>25</v>
      </c>
      <c r="K375">
        <f t="shared" si="152"/>
        <v>18</v>
      </c>
      <c r="L375">
        <v>51</v>
      </c>
      <c r="W375">
        <f t="shared" si="144"/>
        <v>0</v>
      </c>
      <c r="X375">
        <f t="shared" si="145"/>
        <v>25</v>
      </c>
      <c r="Y375">
        <f t="shared" si="146"/>
        <v>0</v>
      </c>
      <c r="Z375" s="22">
        <f t="shared" si="147"/>
        <v>0</v>
      </c>
      <c r="AA375" s="22">
        <f t="shared" si="148"/>
        <v>0</v>
      </c>
      <c r="AB375">
        <f t="shared" si="149"/>
        <v>0</v>
      </c>
      <c r="AC375" s="22">
        <f t="shared" si="150"/>
        <v>0</v>
      </c>
      <c r="AD375" s="22">
        <f t="shared" si="151"/>
        <v>0</v>
      </c>
    </row>
    <row r="376" spans="3:30" x14ac:dyDescent="0.25">
      <c r="D376" s="1">
        <v>0.625</v>
      </c>
      <c r="E376">
        <v>10123</v>
      </c>
      <c r="F376">
        <v>10134</v>
      </c>
      <c r="G376">
        <v>10115</v>
      </c>
      <c r="H376">
        <v>10122</v>
      </c>
      <c r="J376">
        <v>-1</v>
      </c>
      <c r="K376">
        <f t="shared" si="152"/>
        <v>17</v>
      </c>
      <c r="L376">
        <v>19</v>
      </c>
      <c r="W376">
        <f t="shared" si="144"/>
        <v>0</v>
      </c>
      <c r="X376">
        <f t="shared" si="145"/>
        <v>1</v>
      </c>
      <c r="Y376">
        <f t="shared" si="146"/>
        <v>0</v>
      </c>
      <c r="Z376" s="22">
        <f t="shared" si="147"/>
        <v>0</v>
      </c>
      <c r="AA376" s="22">
        <f t="shared" si="148"/>
        <v>0</v>
      </c>
      <c r="AB376">
        <f t="shared" si="149"/>
        <v>0</v>
      </c>
      <c r="AC376" s="22">
        <f t="shared" si="150"/>
        <v>0</v>
      </c>
      <c r="AD376" s="22">
        <f t="shared" si="151"/>
        <v>0</v>
      </c>
    </row>
    <row r="377" spans="3:30" x14ac:dyDescent="0.25">
      <c r="D377" s="1">
        <v>0.66666666666666663</v>
      </c>
      <c r="E377">
        <v>10121</v>
      </c>
      <c r="F377">
        <v>10129</v>
      </c>
      <c r="G377">
        <v>10108</v>
      </c>
      <c r="H377">
        <v>10112</v>
      </c>
      <c r="J377">
        <v>-9</v>
      </c>
      <c r="K377">
        <f t="shared" si="152"/>
        <v>8</v>
      </c>
      <c r="L377">
        <v>21</v>
      </c>
      <c r="W377">
        <f t="shared" si="144"/>
        <v>0</v>
      </c>
      <c r="X377">
        <f t="shared" si="145"/>
        <v>9</v>
      </c>
      <c r="Y377">
        <f t="shared" si="146"/>
        <v>0</v>
      </c>
      <c r="Z377" s="22">
        <f t="shared" si="147"/>
        <v>0</v>
      </c>
      <c r="AA377" s="22">
        <f t="shared" si="148"/>
        <v>0</v>
      </c>
      <c r="AB377">
        <f t="shared" si="149"/>
        <v>0</v>
      </c>
      <c r="AC377" s="22">
        <f t="shared" si="150"/>
        <v>0</v>
      </c>
      <c r="AD377" s="22">
        <f t="shared" si="151"/>
        <v>0</v>
      </c>
    </row>
    <row r="378" spans="3:30" x14ac:dyDescent="0.25">
      <c r="D378" s="1">
        <v>0.70833333333333337</v>
      </c>
      <c r="E378">
        <v>10111</v>
      </c>
      <c r="F378">
        <v>10150</v>
      </c>
      <c r="G378">
        <v>10094</v>
      </c>
      <c r="H378">
        <v>10134</v>
      </c>
      <c r="J378">
        <v>23</v>
      </c>
      <c r="K378">
        <f t="shared" si="152"/>
        <v>31</v>
      </c>
      <c r="L378">
        <v>56</v>
      </c>
      <c r="W378">
        <f t="shared" si="144"/>
        <v>0</v>
      </c>
      <c r="X378">
        <f t="shared" si="145"/>
        <v>23</v>
      </c>
      <c r="Y378">
        <f t="shared" si="146"/>
        <v>0</v>
      </c>
      <c r="Z378" s="22">
        <f t="shared" si="147"/>
        <v>0</v>
      </c>
      <c r="AA378" s="22">
        <f t="shared" si="148"/>
        <v>0</v>
      </c>
      <c r="AB378">
        <f t="shared" si="149"/>
        <v>0</v>
      </c>
      <c r="AC378" s="22">
        <f t="shared" si="150"/>
        <v>0</v>
      </c>
      <c r="AD378" s="22">
        <f t="shared" si="151"/>
        <v>0</v>
      </c>
    </row>
    <row r="379" spans="3:30" x14ac:dyDescent="0.25">
      <c r="D379" s="1">
        <v>0.75</v>
      </c>
      <c r="E379">
        <v>10134</v>
      </c>
      <c r="F379">
        <v>10146</v>
      </c>
      <c r="G379">
        <v>10055</v>
      </c>
      <c r="H379">
        <v>10086</v>
      </c>
      <c r="J379">
        <v>-48</v>
      </c>
      <c r="K379">
        <f t="shared" si="152"/>
        <v>-17</v>
      </c>
      <c r="L379">
        <v>91</v>
      </c>
      <c r="W379">
        <f t="shared" si="144"/>
        <v>0</v>
      </c>
      <c r="X379">
        <f t="shared" si="145"/>
        <v>48</v>
      </c>
      <c r="Y379">
        <f t="shared" si="146"/>
        <v>0</v>
      </c>
      <c r="Z379" s="22">
        <f t="shared" si="147"/>
        <v>0</v>
      </c>
      <c r="AA379" s="22">
        <f t="shared" si="148"/>
        <v>0</v>
      </c>
      <c r="AB379">
        <f t="shared" si="149"/>
        <v>0</v>
      </c>
      <c r="AC379" s="22">
        <f t="shared" si="150"/>
        <v>0</v>
      </c>
      <c r="AD379" s="22">
        <f t="shared" si="151"/>
        <v>0</v>
      </c>
    </row>
    <row r="380" spans="3:30" x14ac:dyDescent="0.25">
      <c r="D380" s="1">
        <v>0.79166666666666663</v>
      </c>
      <c r="E380">
        <v>10087</v>
      </c>
      <c r="F380">
        <v>10106</v>
      </c>
      <c r="G380">
        <v>10075</v>
      </c>
      <c r="H380">
        <v>10105</v>
      </c>
      <c r="J380">
        <v>18</v>
      </c>
      <c r="K380">
        <f t="shared" si="152"/>
        <v>1</v>
      </c>
      <c r="L380">
        <v>31</v>
      </c>
      <c r="W380">
        <f t="shared" si="144"/>
        <v>0</v>
      </c>
      <c r="X380">
        <f t="shared" si="145"/>
        <v>18</v>
      </c>
      <c r="Y380">
        <f t="shared" si="146"/>
        <v>0</v>
      </c>
      <c r="Z380" s="22">
        <f t="shared" si="147"/>
        <v>0</v>
      </c>
      <c r="AA380" s="22">
        <f t="shared" si="148"/>
        <v>0</v>
      </c>
      <c r="AB380">
        <f t="shared" si="149"/>
        <v>0</v>
      </c>
      <c r="AC380" s="22">
        <f t="shared" si="150"/>
        <v>0</v>
      </c>
      <c r="AD380" s="22">
        <f t="shared" si="151"/>
        <v>0</v>
      </c>
    </row>
    <row r="381" spans="3:30" x14ac:dyDescent="0.25">
      <c r="D381" s="1">
        <v>0.83333333333333337</v>
      </c>
      <c r="E381">
        <v>10105</v>
      </c>
      <c r="F381">
        <v>10105</v>
      </c>
      <c r="G381">
        <v>10060</v>
      </c>
      <c r="H381">
        <v>10094</v>
      </c>
      <c r="J381">
        <v>-11</v>
      </c>
      <c r="K381">
        <f t="shared" si="152"/>
        <v>-10</v>
      </c>
      <c r="L381">
        <v>45</v>
      </c>
      <c r="W381">
        <f t="shared" si="144"/>
        <v>0</v>
      </c>
      <c r="X381">
        <f t="shared" si="145"/>
        <v>11</v>
      </c>
      <c r="Y381">
        <f t="shared" si="146"/>
        <v>0</v>
      </c>
      <c r="Z381" s="22">
        <f t="shared" si="147"/>
        <v>0</v>
      </c>
      <c r="AA381" s="22">
        <f t="shared" si="148"/>
        <v>0</v>
      </c>
      <c r="AB381">
        <f t="shared" si="149"/>
        <v>0</v>
      </c>
      <c r="AC381" s="22">
        <f t="shared" si="150"/>
        <v>0</v>
      </c>
      <c r="AD381" s="22">
        <f t="shared" si="151"/>
        <v>0</v>
      </c>
    </row>
    <row r="382" spans="3:30" x14ac:dyDescent="0.25">
      <c r="D382" s="1">
        <v>0.875</v>
      </c>
      <c r="E382">
        <v>10094</v>
      </c>
      <c r="F382">
        <v>10096</v>
      </c>
      <c r="G382">
        <v>10072</v>
      </c>
      <c r="H382">
        <v>10090</v>
      </c>
      <c r="J382">
        <v>-4</v>
      </c>
      <c r="K382">
        <f t="shared" si="152"/>
        <v>-14</v>
      </c>
      <c r="L382">
        <v>24</v>
      </c>
      <c r="W382">
        <f t="shared" si="144"/>
        <v>0</v>
      </c>
      <c r="X382">
        <f t="shared" si="145"/>
        <v>4</v>
      </c>
      <c r="Y382">
        <f t="shared" si="146"/>
        <v>0</v>
      </c>
      <c r="Z382" s="22">
        <f t="shared" si="147"/>
        <v>0</v>
      </c>
      <c r="AA382" s="22">
        <f t="shared" si="148"/>
        <v>0</v>
      </c>
      <c r="AB382">
        <f t="shared" si="149"/>
        <v>0</v>
      </c>
      <c r="AC382" s="22">
        <f t="shared" si="150"/>
        <v>0</v>
      </c>
      <c r="AD382" s="22">
        <f t="shared" si="151"/>
        <v>0</v>
      </c>
    </row>
    <row r="383" spans="3:30" x14ac:dyDescent="0.25">
      <c r="D383" s="2">
        <v>0.91666666666666663</v>
      </c>
      <c r="E383">
        <v>10090</v>
      </c>
      <c r="F383">
        <v>10100</v>
      </c>
      <c r="G383">
        <v>10044</v>
      </c>
      <c r="H383">
        <v>10049</v>
      </c>
      <c r="J383">
        <v>-41</v>
      </c>
      <c r="K383">
        <f t="shared" si="152"/>
        <v>-55</v>
      </c>
      <c r="L383">
        <v>56</v>
      </c>
      <c r="W383">
        <f t="shared" si="144"/>
        <v>0</v>
      </c>
      <c r="X383">
        <f t="shared" si="145"/>
        <v>41</v>
      </c>
      <c r="Y383">
        <f t="shared" si="146"/>
        <v>0</v>
      </c>
      <c r="Z383" s="22">
        <f t="shared" si="147"/>
        <v>0</v>
      </c>
      <c r="AA383" s="22">
        <f t="shared" si="148"/>
        <v>0</v>
      </c>
      <c r="AB383">
        <f t="shared" si="149"/>
        <v>0</v>
      </c>
      <c r="AC383" s="22">
        <f t="shared" si="150"/>
        <v>0</v>
      </c>
      <c r="AD383" s="22">
        <f t="shared" si="151"/>
        <v>0</v>
      </c>
    </row>
    <row r="384" spans="3:30" hidden="1" x14ac:dyDescent="0.25">
      <c r="D384" s="1">
        <v>0.95833333333333337</v>
      </c>
      <c r="E384">
        <v>10049</v>
      </c>
      <c r="F384">
        <v>10050</v>
      </c>
      <c r="G384">
        <v>10041</v>
      </c>
      <c r="H384">
        <v>10048</v>
      </c>
      <c r="Z384"/>
      <c r="AA384"/>
      <c r="AC384"/>
      <c r="AD384"/>
    </row>
    <row r="385" spans="3:30" hidden="1" x14ac:dyDescent="0.25">
      <c r="D385" s="1">
        <v>4.1666666666666664E-2</v>
      </c>
      <c r="E385">
        <v>10086</v>
      </c>
      <c r="F385">
        <v>10142</v>
      </c>
      <c r="G385">
        <v>10086</v>
      </c>
      <c r="H385">
        <v>10126</v>
      </c>
      <c r="Z385"/>
      <c r="AA385"/>
      <c r="AC385"/>
      <c r="AD385"/>
    </row>
    <row r="386" spans="3:30" hidden="1" x14ac:dyDescent="0.25">
      <c r="D386" s="1">
        <v>8.3333333333333329E-2</v>
      </c>
      <c r="E386">
        <v>10125</v>
      </c>
      <c r="F386">
        <v>10132</v>
      </c>
      <c r="G386">
        <v>10113</v>
      </c>
      <c r="H386">
        <v>10121</v>
      </c>
      <c r="Z386"/>
      <c r="AA386"/>
      <c r="AC386"/>
      <c r="AD386"/>
    </row>
    <row r="387" spans="3:30" hidden="1" x14ac:dyDescent="0.25">
      <c r="D387" s="1">
        <v>0.125</v>
      </c>
      <c r="E387">
        <v>10119</v>
      </c>
      <c r="F387">
        <v>10146</v>
      </c>
      <c r="G387">
        <v>10115</v>
      </c>
      <c r="H387">
        <v>10128</v>
      </c>
      <c r="Z387"/>
      <c r="AA387"/>
      <c r="AC387"/>
      <c r="AD387"/>
    </row>
    <row r="388" spans="3:30" hidden="1" x14ac:dyDescent="0.25">
      <c r="D388" s="1">
        <v>0.16666666666666666</v>
      </c>
      <c r="E388">
        <v>10128</v>
      </c>
      <c r="F388">
        <v>10141</v>
      </c>
      <c r="G388">
        <v>10127</v>
      </c>
      <c r="H388">
        <v>10134</v>
      </c>
      <c r="Z388"/>
      <c r="AA388"/>
      <c r="AC388"/>
      <c r="AD388"/>
    </row>
    <row r="389" spans="3:30" hidden="1" x14ac:dyDescent="0.25">
      <c r="D389" s="1">
        <v>0.20833333333333334</v>
      </c>
      <c r="E389">
        <v>10135</v>
      </c>
      <c r="F389">
        <v>10137</v>
      </c>
      <c r="G389">
        <v>10124</v>
      </c>
      <c r="H389">
        <v>10125</v>
      </c>
      <c r="Z389"/>
      <c r="AA389"/>
      <c r="AC389"/>
      <c r="AD389"/>
    </row>
    <row r="390" spans="3:30" hidden="1" x14ac:dyDescent="0.25">
      <c r="D390" s="1">
        <v>0.25</v>
      </c>
      <c r="E390">
        <v>10124</v>
      </c>
      <c r="F390">
        <v>10124</v>
      </c>
      <c r="G390">
        <v>10108</v>
      </c>
      <c r="H390">
        <v>10117</v>
      </c>
      <c r="Z390"/>
      <c r="AA390"/>
      <c r="AC390"/>
      <c r="AD390"/>
    </row>
    <row r="391" spans="3:30" hidden="1" x14ac:dyDescent="0.25">
      <c r="D391" s="1">
        <v>0.29166666666666669</v>
      </c>
      <c r="E391">
        <v>10116</v>
      </c>
      <c r="F391">
        <v>10119</v>
      </c>
      <c r="G391">
        <v>10115</v>
      </c>
      <c r="H391">
        <v>10118</v>
      </c>
      <c r="Z391"/>
      <c r="AA391"/>
      <c r="AC391"/>
      <c r="AD391"/>
    </row>
    <row r="392" spans="3:30" x14ac:dyDescent="0.25">
      <c r="D392" s="2">
        <v>0.33333333333333331</v>
      </c>
      <c r="E392">
        <v>10117</v>
      </c>
      <c r="F392">
        <v>10167</v>
      </c>
      <c r="G392">
        <v>10117</v>
      </c>
      <c r="H392">
        <v>10131</v>
      </c>
      <c r="J392">
        <v>14</v>
      </c>
      <c r="K392">
        <v>0</v>
      </c>
      <c r="L392">
        <v>50</v>
      </c>
      <c r="M392">
        <v>203</v>
      </c>
      <c r="N392">
        <v>1</v>
      </c>
      <c r="R392">
        <f>MAX(F392:F407)</f>
        <v>10400</v>
      </c>
      <c r="W392">
        <f t="shared" ref="W392:W406" si="153">ABS(M392)</f>
        <v>203</v>
      </c>
      <c r="X392">
        <f t="shared" ref="X392:X406" si="154">ABS(J392)</f>
        <v>14</v>
      </c>
      <c r="Y392">
        <f t="shared" ref="Y392:Y406" si="155">IF(R392&lt;1000,ABS(R392),0)</f>
        <v>0</v>
      </c>
      <c r="Z392" s="22">
        <f t="shared" ref="Z392:Z406" si="156">IF(N392=1,0,ABS(N392))</f>
        <v>0</v>
      </c>
      <c r="AA392" s="22">
        <f t="shared" ref="AA392:AA406" si="157">ABS(O392)</f>
        <v>0</v>
      </c>
      <c r="AB392">
        <f t="shared" ref="AB392:AB406" si="158">IF(N392=1,1,0)</f>
        <v>1</v>
      </c>
      <c r="AC392" s="22">
        <f t="shared" ref="AC392:AC406" si="159">IF(N392=1,ABS(N393),0)</f>
        <v>1.7358490566037736</v>
      </c>
      <c r="AD392" s="22">
        <f t="shared" ref="AD392:AD406" si="160">IF(N392=1,0,ABS(O393))</f>
        <v>0</v>
      </c>
    </row>
    <row r="393" spans="3:30" x14ac:dyDescent="0.25">
      <c r="D393" s="2">
        <v>0.375</v>
      </c>
      <c r="E393">
        <v>10135</v>
      </c>
      <c r="F393">
        <v>10165</v>
      </c>
      <c r="G393">
        <v>10115</v>
      </c>
      <c r="H393">
        <v>10115</v>
      </c>
      <c r="J393">
        <v>-20</v>
      </c>
      <c r="K393">
        <f>K392+J393</f>
        <v>-20</v>
      </c>
      <c r="L393">
        <v>50</v>
      </c>
      <c r="N393">
        <f>SUM(J393:J406)/R371</f>
        <v>1.7358490566037736</v>
      </c>
      <c r="O393">
        <f>J398/R371</f>
        <v>-0.45283018867924529</v>
      </c>
      <c r="R393">
        <f>MIN(G392:G406)</f>
        <v>10102</v>
      </c>
      <c r="W393">
        <f t="shared" si="153"/>
        <v>0</v>
      </c>
      <c r="X393">
        <f t="shared" si="154"/>
        <v>20</v>
      </c>
      <c r="Y393">
        <f t="shared" si="155"/>
        <v>0</v>
      </c>
      <c r="Z393" s="22">
        <f t="shared" si="156"/>
        <v>1.7358490566037736</v>
      </c>
      <c r="AA393" s="22">
        <f t="shared" si="157"/>
        <v>0.45283018867924529</v>
      </c>
      <c r="AB393">
        <f t="shared" si="158"/>
        <v>0</v>
      </c>
      <c r="AC393" s="22">
        <f t="shared" si="159"/>
        <v>0</v>
      </c>
      <c r="AD393" s="22">
        <f t="shared" si="160"/>
        <v>0</v>
      </c>
    </row>
    <row r="394" spans="3:30" x14ac:dyDescent="0.25">
      <c r="D394" s="1">
        <v>0.41666666666666669</v>
      </c>
      <c r="E394">
        <v>10114</v>
      </c>
      <c r="F394">
        <v>10179</v>
      </c>
      <c r="G394">
        <v>10102</v>
      </c>
      <c r="H394">
        <v>10125</v>
      </c>
      <c r="J394">
        <v>11</v>
      </c>
      <c r="K394">
        <f t="shared" ref="K394:K406" si="161">K393+J394</f>
        <v>-9</v>
      </c>
      <c r="L394">
        <v>77</v>
      </c>
      <c r="R394">
        <f>R392-R393</f>
        <v>298</v>
      </c>
      <c r="W394">
        <f t="shared" si="153"/>
        <v>0</v>
      </c>
      <c r="X394">
        <f t="shared" si="154"/>
        <v>11</v>
      </c>
      <c r="Y394">
        <f t="shared" si="155"/>
        <v>298</v>
      </c>
      <c r="Z394" s="22">
        <f t="shared" si="156"/>
        <v>0</v>
      </c>
      <c r="AA394" s="22">
        <f t="shared" si="157"/>
        <v>0</v>
      </c>
      <c r="AB394">
        <f t="shared" si="158"/>
        <v>0</v>
      </c>
      <c r="AC394" s="22">
        <f t="shared" si="159"/>
        <v>0</v>
      </c>
      <c r="AD394" s="22">
        <f t="shared" si="160"/>
        <v>0</v>
      </c>
    </row>
    <row r="395" spans="3:30" x14ac:dyDescent="0.25">
      <c r="D395" s="1">
        <v>0.45833333333333331</v>
      </c>
      <c r="E395">
        <v>10124</v>
      </c>
      <c r="F395">
        <v>10190</v>
      </c>
      <c r="G395">
        <v>10124</v>
      </c>
      <c r="H395">
        <v>10179</v>
      </c>
      <c r="J395">
        <v>55</v>
      </c>
      <c r="K395">
        <f t="shared" si="161"/>
        <v>46</v>
      </c>
      <c r="L395">
        <v>66</v>
      </c>
      <c r="W395">
        <f t="shared" si="153"/>
        <v>0</v>
      </c>
      <c r="X395">
        <f t="shared" si="154"/>
        <v>55</v>
      </c>
      <c r="Y395">
        <f t="shared" si="155"/>
        <v>0</v>
      </c>
      <c r="Z395" s="22">
        <f t="shared" si="156"/>
        <v>0</v>
      </c>
      <c r="AA395" s="22">
        <f t="shared" si="157"/>
        <v>0</v>
      </c>
      <c r="AB395">
        <f t="shared" si="158"/>
        <v>0</v>
      </c>
      <c r="AC395" s="22">
        <f t="shared" si="159"/>
        <v>0</v>
      </c>
      <c r="AD395" s="22">
        <f t="shared" si="160"/>
        <v>0</v>
      </c>
    </row>
    <row r="396" spans="3:30" x14ac:dyDescent="0.25">
      <c r="D396" s="1">
        <v>0.5</v>
      </c>
      <c r="E396">
        <v>10179</v>
      </c>
      <c r="F396">
        <v>10347</v>
      </c>
      <c r="G396">
        <v>10176</v>
      </c>
      <c r="H396">
        <v>10267</v>
      </c>
      <c r="J396">
        <v>88</v>
      </c>
      <c r="K396">
        <f t="shared" si="161"/>
        <v>134</v>
      </c>
      <c r="L396">
        <v>171</v>
      </c>
      <c r="W396">
        <f t="shared" si="153"/>
        <v>0</v>
      </c>
      <c r="X396">
        <f t="shared" si="154"/>
        <v>88</v>
      </c>
      <c r="Y396">
        <f t="shared" si="155"/>
        <v>0</v>
      </c>
      <c r="Z396" s="22">
        <f t="shared" si="156"/>
        <v>0</v>
      </c>
      <c r="AA396" s="22">
        <f t="shared" si="157"/>
        <v>0</v>
      </c>
      <c r="AB396">
        <f t="shared" si="158"/>
        <v>0</v>
      </c>
      <c r="AC396" s="22">
        <f t="shared" si="159"/>
        <v>0</v>
      </c>
      <c r="AD396" s="22">
        <f t="shared" si="160"/>
        <v>0</v>
      </c>
    </row>
    <row r="397" spans="3:30" x14ac:dyDescent="0.25">
      <c r="C397">
        <v>1</v>
      </c>
      <c r="D397" s="1">
        <v>0.54166666666666663</v>
      </c>
      <c r="E397">
        <v>10267</v>
      </c>
      <c r="F397">
        <v>10332</v>
      </c>
      <c r="G397">
        <v>10265</v>
      </c>
      <c r="H397">
        <v>10280</v>
      </c>
      <c r="J397">
        <v>13</v>
      </c>
      <c r="K397">
        <f t="shared" si="161"/>
        <v>147</v>
      </c>
      <c r="L397">
        <v>67</v>
      </c>
      <c r="W397">
        <f t="shared" si="153"/>
        <v>0</v>
      </c>
      <c r="X397">
        <f t="shared" si="154"/>
        <v>13</v>
      </c>
      <c r="Y397">
        <f t="shared" si="155"/>
        <v>0</v>
      </c>
      <c r="Z397" s="22">
        <f t="shared" si="156"/>
        <v>0</v>
      </c>
      <c r="AA397" s="22">
        <f t="shared" si="157"/>
        <v>0</v>
      </c>
      <c r="AB397">
        <f t="shared" si="158"/>
        <v>0</v>
      </c>
      <c r="AC397" s="22">
        <f t="shared" si="159"/>
        <v>0</v>
      </c>
      <c r="AD397" s="22">
        <f t="shared" si="160"/>
        <v>0</v>
      </c>
    </row>
    <row r="398" spans="3:30" x14ac:dyDescent="0.25">
      <c r="D398" s="1">
        <v>0.58333333333333337</v>
      </c>
      <c r="E398">
        <v>10281</v>
      </c>
      <c r="F398">
        <v>10306</v>
      </c>
      <c r="G398">
        <v>10231</v>
      </c>
      <c r="H398">
        <v>10233</v>
      </c>
      <c r="J398">
        <v>-48</v>
      </c>
      <c r="K398">
        <f t="shared" si="161"/>
        <v>99</v>
      </c>
      <c r="L398">
        <v>75</v>
      </c>
      <c r="W398">
        <f t="shared" si="153"/>
        <v>0</v>
      </c>
      <c r="X398">
        <f t="shared" si="154"/>
        <v>48</v>
      </c>
      <c r="Y398">
        <f t="shared" si="155"/>
        <v>0</v>
      </c>
      <c r="Z398" s="22">
        <f t="shared" si="156"/>
        <v>0</v>
      </c>
      <c r="AA398" s="22">
        <f t="shared" si="157"/>
        <v>0</v>
      </c>
      <c r="AB398">
        <f t="shared" si="158"/>
        <v>0</v>
      </c>
      <c r="AC398" s="22">
        <f t="shared" si="159"/>
        <v>0</v>
      </c>
      <c r="AD398" s="22">
        <f t="shared" si="160"/>
        <v>0</v>
      </c>
    </row>
    <row r="399" spans="3:30" x14ac:dyDescent="0.25">
      <c r="D399" s="1">
        <v>0.625</v>
      </c>
      <c r="E399">
        <v>10232</v>
      </c>
      <c r="F399">
        <v>10252</v>
      </c>
      <c r="G399">
        <v>10192</v>
      </c>
      <c r="H399">
        <v>10215</v>
      </c>
      <c r="J399">
        <v>-17</v>
      </c>
      <c r="K399">
        <f t="shared" si="161"/>
        <v>82</v>
      </c>
      <c r="L399">
        <v>60</v>
      </c>
      <c r="W399">
        <f t="shared" si="153"/>
        <v>0</v>
      </c>
      <c r="X399">
        <f t="shared" si="154"/>
        <v>17</v>
      </c>
      <c r="Y399">
        <f t="shared" si="155"/>
        <v>0</v>
      </c>
      <c r="Z399" s="22">
        <f t="shared" si="156"/>
        <v>0</v>
      </c>
      <c r="AA399" s="22">
        <f t="shared" si="157"/>
        <v>0</v>
      </c>
      <c r="AB399">
        <f t="shared" si="158"/>
        <v>0</v>
      </c>
      <c r="AC399" s="22">
        <f t="shared" si="159"/>
        <v>0</v>
      </c>
      <c r="AD399" s="22">
        <f t="shared" si="160"/>
        <v>0</v>
      </c>
    </row>
    <row r="400" spans="3:30" x14ac:dyDescent="0.25">
      <c r="D400" s="1">
        <v>0.66666666666666663</v>
      </c>
      <c r="E400">
        <v>10216</v>
      </c>
      <c r="F400">
        <v>10219</v>
      </c>
      <c r="G400">
        <v>10143</v>
      </c>
      <c r="H400">
        <v>10181</v>
      </c>
      <c r="J400">
        <v>-35</v>
      </c>
      <c r="K400">
        <f t="shared" si="161"/>
        <v>47</v>
      </c>
      <c r="L400">
        <v>76</v>
      </c>
      <c r="W400">
        <f t="shared" si="153"/>
        <v>0</v>
      </c>
      <c r="X400">
        <f t="shared" si="154"/>
        <v>35</v>
      </c>
      <c r="Y400">
        <f t="shared" si="155"/>
        <v>0</v>
      </c>
      <c r="Z400" s="22">
        <f t="shared" si="156"/>
        <v>0</v>
      </c>
      <c r="AA400" s="22">
        <f t="shared" si="157"/>
        <v>0</v>
      </c>
      <c r="AB400">
        <f t="shared" si="158"/>
        <v>0</v>
      </c>
      <c r="AC400" s="22">
        <f t="shared" si="159"/>
        <v>0</v>
      </c>
      <c r="AD400" s="22">
        <f t="shared" si="160"/>
        <v>0</v>
      </c>
    </row>
    <row r="401" spans="4:30" x14ac:dyDescent="0.25">
      <c r="D401" s="1">
        <v>0.70833333333333337</v>
      </c>
      <c r="E401">
        <v>10182</v>
      </c>
      <c r="F401">
        <v>10217</v>
      </c>
      <c r="G401">
        <v>10126</v>
      </c>
      <c r="H401">
        <v>10210</v>
      </c>
      <c r="J401">
        <v>28</v>
      </c>
      <c r="K401">
        <f t="shared" si="161"/>
        <v>75</v>
      </c>
      <c r="L401">
        <v>91</v>
      </c>
      <c r="W401">
        <f t="shared" si="153"/>
        <v>0</v>
      </c>
      <c r="X401">
        <f t="shared" si="154"/>
        <v>28</v>
      </c>
      <c r="Y401">
        <f t="shared" si="155"/>
        <v>0</v>
      </c>
      <c r="Z401" s="22">
        <f t="shared" si="156"/>
        <v>0</v>
      </c>
      <c r="AA401" s="22">
        <f t="shared" si="157"/>
        <v>0</v>
      </c>
      <c r="AB401">
        <f t="shared" si="158"/>
        <v>0</v>
      </c>
      <c r="AC401" s="22">
        <f t="shared" si="159"/>
        <v>0</v>
      </c>
      <c r="AD401" s="22">
        <f t="shared" si="160"/>
        <v>0</v>
      </c>
    </row>
    <row r="402" spans="4:30" x14ac:dyDescent="0.25">
      <c r="D402" s="1">
        <v>0.75</v>
      </c>
      <c r="E402">
        <v>10210</v>
      </c>
      <c r="F402">
        <v>10272</v>
      </c>
      <c r="G402">
        <v>10195</v>
      </c>
      <c r="H402">
        <v>10264</v>
      </c>
      <c r="J402">
        <v>54</v>
      </c>
      <c r="K402">
        <f t="shared" si="161"/>
        <v>129</v>
      </c>
      <c r="L402">
        <v>77</v>
      </c>
      <c r="W402">
        <f t="shared" si="153"/>
        <v>0</v>
      </c>
      <c r="X402">
        <f t="shared" si="154"/>
        <v>54</v>
      </c>
      <c r="Y402">
        <f t="shared" si="155"/>
        <v>0</v>
      </c>
      <c r="Z402" s="22">
        <f t="shared" si="156"/>
        <v>0</v>
      </c>
      <c r="AA402" s="22">
        <f t="shared" si="157"/>
        <v>0</v>
      </c>
      <c r="AB402">
        <f t="shared" si="158"/>
        <v>0</v>
      </c>
      <c r="AC402" s="22">
        <f t="shared" si="159"/>
        <v>0</v>
      </c>
      <c r="AD402" s="22">
        <f t="shared" si="160"/>
        <v>0</v>
      </c>
    </row>
    <row r="403" spans="4:30" x14ac:dyDescent="0.25">
      <c r="D403" s="1">
        <v>0.79166666666666663</v>
      </c>
      <c r="E403">
        <v>10264</v>
      </c>
      <c r="F403">
        <v>10275</v>
      </c>
      <c r="G403">
        <v>10238</v>
      </c>
      <c r="H403">
        <v>10264</v>
      </c>
      <c r="J403">
        <v>0</v>
      </c>
      <c r="K403">
        <f t="shared" si="161"/>
        <v>129</v>
      </c>
      <c r="L403">
        <v>37</v>
      </c>
      <c r="W403">
        <f t="shared" si="153"/>
        <v>0</v>
      </c>
      <c r="X403">
        <f t="shared" si="154"/>
        <v>0</v>
      </c>
      <c r="Y403">
        <f t="shared" si="155"/>
        <v>0</v>
      </c>
      <c r="Z403" s="22">
        <f t="shared" si="156"/>
        <v>0</v>
      </c>
      <c r="AA403" s="22">
        <f t="shared" si="157"/>
        <v>0</v>
      </c>
      <c r="AB403">
        <f t="shared" si="158"/>
        <v>0</v>
      </c>
      <c r="AC403" s="22">
        <f t="shared" si="159"/>
        <v>0</v>
      </c>
      <c r="AD403" s="22">
        <f t="shared" si="160"/>
        <v>0</v>
      </c>
    </row>
    <row r="404" spans="4:30" x14ac:dyDescent="0.25">
      <c r="D404" s="1">
        <v>0.83333333333333337</v>
      </c>
      <c r="E404">
        <v>10265</v>
      </c>
      <c r="F404">
        <v>10279</v>
      </c>
      <c r="G404">
        <v>10259</v>
      </c>
      <c r="H404">
        <v>10267</v>
      </c>
      <c r="J404">
        <v>2</v>
      </c>
      <c r="K404">
        <f t="shared" si="161"/>
        <v>131</v>
      </c>
      <c r="L404">
        <v>20</v>
      </c>
      <c r="W404">
        <f t="shared" si="153"/>
        <v>0</v>
      </c>
      <c r="X404">
        <f t="shared" si="154"/>
        <v>2</v>
      </c>
      <c r="Y404">
        <f t="shared" si="155"/>
        <v>0</v>
      </c>
      <c r="Z404" s="22">
        <f t="shared" si="156"/>
        <v>0</v>
      </c>
      <c r="AA404" s="22">
        <f t="shared" si="157"/>
        <v>0</v>
      </c>
      <c r="AB404">
        <f t="shared" si="158"/>
        <v>0</v>
      </c>
      <c r="AC404" s="22">
        <f t="shared" si="159"/>
        <v>0</v>
      </c>
      <c r="AD404" s="22">
        <f t="shared" si="160"/>
        <v>0</v>
      </c>
    </row>
    <row r="405" spans="4:30" x14ac:dyDescent="0.25">
      <c r="D405" s="1">
        <v>0.875</v>
      </c>
      <c r="E405">
        <v>10267</v>
      </c>
      <c r="F405">
        <v>10283</v>
      </c>
      <c r="G405">
        <v>10256</v>
      </c>
      <c r="H405">
        <v>10274</v>
      </c>
      <c r="J405">
        <v>7</v>
      </c>
      <c r="K405">
        <f t="shared" si="161"/>
        <v>138</v>
      </c>
      <c r="L405">
        <v>27</v>
      </c>
      <c r="W405">
        <f t="shared" si="153"/>
        <v>0</v>
      </c>
      <c r="X405">
        <f t="shared" si="154"/>
        <v>7</v>
      </c>
      <c r="Y405">
        <f t="shared" si="155"/>
        <v>0</v>
      </c>
      <c r="Z405" s="22">
        <f t="shared" si="156"/>
        <v>0</v>
      </c>
      <c r="AA405" s="22">
        <f t="shared" si="157"/>
        <v>0</v>
      </c>
      <c r="AB405">
        <f t="shared" si="158"/>
        <v>0</v>
      </c>
      <c r="AC405" s="22">
        <f t="shared" si="159"/>
        <v>0</v>
      </c>
      <c r="AD405" s="22">
        <f t="shared" si="160"/>
        <v>0</v>
      </c>
    </row>
    <row r="406" spans="4:30" x14ac:dyDescent="0.25">
      <c r="D406" s="2">
        <v>0.91666666666666663</v>
      </c>
      <c r="E406">
        <v>10274</v>
      </c>
      <c r="F406">
        <v>10342</v>
      </c>
      <c r="G406">
        <v>10262</v>
      </c>
      <c r="H406">
        <v>10320</v>
      </c>
      <c r="J406">
        <v>46</v>
      </c>
      <c r="K406">
        <f t="shared" si="161"/>
        <v>184</v>
      </c>
      <c r="L406">
        <v>80</v>
      </c>
      <c r="W406">
        <f t="shared" si="153"/>
        <v>0</v>
      </c>
      <c r="X406">
        <f t="shared" si="154"/>
        <v>46</v>
      </c>
      <c r="Y406">
        <f t="shared" si="155"/>
        <v>0</v>
      </c>
      <c r="Z406" s="22">
        <f t="shared" si="156"/>
        <v>0</v>
      </c>
      <c r="AA406" s="22">
        <f t="shared" si="157"/>
        <v>0</v>
      </c>
      <c r="AB406">
        <f t="shared" si="158"/>
        <v>0</v>
      </c>
      <c r="AC406" s="22">
        <f t="shared" si="159"/>
        <v>0</v>
      </c>
      <c r="AD406" s="22">
        <f t="shared" si="160"/>
        <v>0</v>
      </c>
    </row>
    <row r="407" spans="4:30" hidden="1" x14ac:dyDescent="0.25">
      <c r="D407" s="1">
        <v>0.95833333333333337</v>
      </c>
      <c r="E407">
        <v>10319</v>
      </c>
      <c r="F407">
        <v>10400</v>
      </c>
      <c r="G407">
        <v>10310</v>
      </c>
      <c r="H407">
        <v>10400</v>
      </c>
      <c r="Z407"/>
      <c r="AA407"/>
      <c r="AC407"/>
      <c r="AD407"/>
    </row>
    <row r="408" spans="4:30" hidden="1" x14ac:dyDescent="0.25">
      <c r="D408" s="1">
        <v>4.1666666666666664E-2</v>
      </c>
      <c r="E408">
        <v>10431</v>
      </c>
      <c r="F408">
        <v>10477</v>
      </c>
      <c r="G408">
        <v>10339</v>
      </c>
      <c r="H408">
        <v>10339</v>
      </c>
      <c r="Z408"/>
      <c r="AA408"/>
      <c r="AC408"/>
      <c r="AD408"/>
    </row>
    <row r="409" spans="4:30" hidden="1" x14ac:dyDescent="0.25">
      <c r="D409" s="1">
        <v>8.3333333333333329E-2</v>
      </c>
      <c r="E409">
        <v>10341</v>
      </c>
      <c r="F409">
        <v>10351</v>
      </c>
      <c r="G409">
        <v>10105</v>
      </c>
      <c r="H409">
        <v>10244</v>
      </c>
      <c r="Z409"/>
      <c r="AA409"/>
      <c r="AC409"/>
      <c r="AD409"/>
    </row>
    <row r="410" spans="4:30" hidden="1" x14ac:dyDescent="0.25">
      <c r="D410" s="1">
        <v>0.125</v>
      </c>
      <c r="E410">
        <v>10243</v>
      </c>
      <c r="F410">
        <v>10244</v>
      </c>
      <c r="G410">
        <v>10025</v>
      </c>
      <c r="H410">
        <v>10071</v>
      </c>
      <c r="Z410"/>
      <c r="AA410"/>
      <c r="AC410"/>
      <c r="AD410"/>
    </row>
    <row r="411" spans="4:30" hidden="1" x14ac:dyDescent="0.25">
      <c r="D411" s="1">
        <v>0.16666666666666666</v>
      </c>
      <c r="E411">
        <v>10069</v>
      </c>
      <c r="F411">
        <v>10171</v>
      </c>
      <c r="G411">
        <v>9555</v>
      </c>
      <c r="H411">
        <v>9980</v>
      </c>
      <c r="Z411"/>
      <c r="AA411"/>
      <c r="AC411"/>
      <c r="AD411"/>
    </row>
    <row r="412" spans="4:30" hidden="1" x14ac:dyDescent="0.25">
      <c r="D412" s="1">
        <v>0.20833333333333334</v>
      </c>
      <c r="E412">
        <v>9978</v>
      </c>
      <c r="F412">
        <v>10007</v>
      </c>
      <c r="G412">
        <v>9444</v>
      </c>
      <c r="H412">
        <v>9552</v>
      </c>
      <c r="Z412"/>
      <c r="AA412"/>
      <c r="AC412"/>
      <c r="AD412"/>
    </row>
    <row r="413" spans="4:30" hidden="1" x14ac:dyDescent="0.25">
      <c r="D413" s="1">
        <v>0.25</v>
      </c>
      <c r="E413">
        <v>9554</v>
      </c>
      <c r="F413">
        <v>9686</v>
      </c>
      <c r="G413">
        <v>9459</v>
      </c>
      <c r="H413">
        <v>9587</v>
      </c>
      <c r="Z413"/>
      <c r="AA413"/>
      <c r="AC413"/>
      <c r="AD413"/>
    </row>
    <row r="414" spans="4:30" hidden="1" x14ac:dyDescent="0.25">
      <c r="D414" s="1">
        <v>0.29166666666666669</v>
      </c>
      <c r="E414">
        <v>9585</v>
      </c>
      <c r="F414">
        <v>9618</v>
      </c>
      <c r="G414">
        <v>9415</v>
      </c>
      <c r="H414">
        <v>9482</v>
      </c>
      <c r="Z414"/>
      <c r="AA414"/>
      <c r="AC414"/>
      <c r="AD414"/>
    </row>
    <row r="415" spans="4:30" x14ac:dyDescent="0.25">
      <c r="D415" s="2">
        <v>0.33333333333333331</v>
      </c>
      <c r="E415">
        <v>9493</v>
      </c>
      <c r="F415">
        <v>9527</v>
      </c>
      <c r="G415">
        <v>9344</v>
      </c>
      <c r="H415">
        <v>9347</v>
      </c>
      <c r="J415">
        <v>-146</v>
      </c>
      <c r="K415">
        <v>0</v>
      </c>
      <c r="L415">
        <v>183</v>
      </c>
      <c r="M415">
        <v>-6</v>
      </c>
      <c r="R415">
        <f>MAX(F415:F430)</f>
        <v>9718</v>
      </c>
      <c r="W415">
        <f t="shared" ref="W415:W429" si="162">ABS(M415)</f>
        <v>6</v>
      </c>
      <c r="X415">
        <f t="shared" ref="X415:X429" si="163">ABS(J415)</f>
        <v>146</v>
      </c>
      <c r="Y415">
        <f t="shared" ref="Y415:Y429" si="164">IF(R415&lt;1000,ABS(R415),0)</f>
        <v>0</v>
      </c>
      <c r="Z415" s="22">
        <f t="shared" ref="Z415:Z429" si="165">IF(N415=1,0,ABS(N415))</f>
        <v>0</v>
      </c>
      <c r="AA415" s="22">
        <f t="shared" ref="AA415:AA429" si="166">ABS(O415)</f>
        <v>0</v>
      </c>
      <c r="AB415">
        <f t="shared" ref="AB415:AB429" si="167">IF(N415=1,1,0)</f>
        <v>0</v>
      </c>
      <c r="AC415" s="22">
        <f t="shared" ref="AC415:AC429" si="168">IF(N415=1,ABS(N416),0)</f>
        <v>0</v>
      </c>
      <c r="AD415" s="22">
        <f t="shared" ref="AD415:AD429" si="169">IF(N415=1,0,ABS(O416))</f>
        <v>0.21812080536912751</v>
      </c>
    </row>
    <row r="416" spans="4:30" x14ac:dyDescent="0.25">
      <c r="D416" s="2">
        <v>0.375</v>
      </c>
      <c r="E416">
        <v>9277</v>
      </c>
      <c r="F416">
        <v>9297</v>
      </c>
      <c r="G416">
        <v>9155</v>
      </c>
      <c r="H416">
        <v>9248</v>
      </c>
      <c r="J416">
        <v>-29</v>
      </c>
      <c r="K416">
        <f>K415+J416</f>
        <v>-29</v>
      </c>
      <c r="L416">
        <v>142</v>
      </c>
      <c r="N416">
        <f>J416/R394</f>
        <v>-9.7315436241610737E-2</v>
      </c>
      <c r="O416">
        <f>65/R394</f>
        <v>0.21812080536912751</v>
      </c>
      <c r="R416">
        <f>MIN(G415:G429)</f>
        <v>9155</v>
      </c>
      <c r="W416">
        <f t="shared" si="162"/>
        <v>0</v>
      </c>
      <c r="X416">
        <f t="shared" si="163"/>
        <v>29</v>
      </c>
      <c r="Y416">
        <f t="shared" si="164"/>
        <v>0</v>
      </c>
      <c r="Z416" s="22">
        <f t="shared" si="165"/>
        <v>9.7315436241610737E-2</v>
      </c>
      <c r="AA416" s="22">
        <f t="shared" si="166"/>
        <v>0.21812080536912751</v>
      </c>
      <c r="AB416">
        <f t="shared" si="167"/>
        <v>0</v>
      </c>
      <c r="AC416" s="22">
        <f t="shared" si="168"/>
        <v>0</v>
      </c>
      <c r="AD416" s="22">
        <f t="shared" si="169"/>
        <v>0</v>
      </c>
    </row>
    <row r="417" spans="3:30" x14ac:dyDescent="0.25">
      <c r="D417" s="1">
        <v>0.41666666666666669</v>
      </c>
      <c r="E417">
        <v>9247</v>
      </c>
      <c r="F417">
        <v>9595</v>
      </c>
      <c r="G417">
        <v>9223</v>
      </c>
      <c r="H417">
        <v>9568</v>
      </c>
      <c r="J417">
        <v>321</v>
      </c>
      <c r="K417">
        <f t="shared" ref="K417:K429" si="170">K416+J417</f>
        <v>292</v>
      </c>
      <c r="L417">
        <v>372</v>
      </c>
      <c r="R417">
        <f>R415-R416</f>
        <v>563</v>
      </c>
      <c r="W417">
        <f t="shared" si="162"/>
        <v>0</v>
      </c>
      <c r="X417">
        <f t="shared" si="163"/>
        <v>321</v>
      </c>
      <c r="Y417">
        <f t="shared" si="164"/>
        <v>563</v>
      </c>
      <c r="Z417" s="22">
        <f t="shared" si="165"/>
        <v>0</v>
      </c>
      <c r="AA417" s="22">
        <f t="shared" si="166"/>
        <v>0</v>
      </c>
      <c r="AB417">
        <f t="shared" si="167"/>
        <v>0</v>
      </c>
      <c r="AC417" s="22">
        <f t="shared" si="168"/>
        <v>0</v>
      </c>
      <c r="AD417" s="22">
        <f t="shared" si="169"/>
        <v>0</v>
      </c>
    </row>
    <row r="418" spans="3:30" x14ac:dyDescent="0.25">
      <c r="D418" s="1">
        <v>0.45833333333333331</v>
      </c>
      <c r="E418">
        <v>9568</v>
      </c>
      <c r="F418">
        <v>9679</v>
      </c>
      <c r="G418">
        <v>9523</v>
      </c>
      <c r="H418">
        <v>9549</v>
      </c>
      <c r="J418">
        <v>-19</v>
      </c>
      <c r="K418">
        <f t="shared" si="170"/>
        <v>273</v>
      </c>
      <c r="L418">
        <v>156</v>
      </c>
      <c r="W418">
        <f t="shared" si="162"/>
        <v>0</v>
      </c>
      <c r="X418">
        <f t="shared" si="163"/>
        <v>19</v>
      </c>
      <c r="Y418">
        <f t="shared" si="164"/>
        <v>0</v>
      </c>
      <c r="Z418" s="22">
        <f t="shared" si="165"/>
        <v>0</v>
      </c>
      <c r="AA418" s="22">
        <f t="shared" si="166"/>
        <v>0</v>
      </c>
      <c r="AB418">
        <f t="shared" si="167"/>
        <v>0</v>
      </c>
      <c r="AC418" s="22">
        <f t="shared" si="168"/>
        <v>0</v>
      </c>
      <c r="AD418" s="22">
        <f t="shared" si="169"/>
        <v>0</v>
      </c>
    </row>
    <row r="419" spans="3:30" x14ac:dyDescent="0.25">
      <c r="D419" s="1">
        <v>0.5</v>
      </c>
      <c r="E419">
        <v>9551</v>
      </c>
      <c r="F419">
        <v>9648</v>
      </c>
      <c r="G419">
        <v>9526</v>
      </c>
      <c r="H419">
        <v>9581</v>
      </c>
      <c r="J419">
        <v>30</v>
      </c>
      <c r="K419">
        <f t="shared" si="170"/>
        <v>303</v>
      </c>
      <c r="L419">
        <v>122</v>
      </c>
      <c r="W419">
        <f t="shared" si="162"/>
        <v>0</v>
      </c>
      <c r="X419">
        <f t="shared" si="163"/>
        <v>30</v>
      </c>
      <c r="Y419">
        <f t="shared" si="164"/>
        <v>0</v>
      </c>
      <c r="Z419" s="22">
        <f t="shared" si="165"/>
        <v>0</v>
      </c>
      <c r="AA419" s="22">
        <f t="shared" si="166"/>
        <v>0</v>
      </c>
      <c r="AB419">
        <f t="shared" si="167"/>
        <v>0</v>
      </c>
      <c r="AC419" s="22">
        <f t="shared" si="168"/>
        <v>0</v>
      </c>
      <c r="AD419" s="22">
        <f t="shared" si="169"/>
        <v>0</v>
      </c>
    </row>
    <row r="420" spans="3:30" x14ac:dyDescent="0.25">
      <c r="C420">
        <v>1</v>
      </c>
      <c r="D420" s="1">
        <v>0.54166666666666663</v>
      </c>
      <c r="E420">
        <v>9582</v>
      </c>
      <c r="F420">
        <v>9590</v>
      </c>
      <c r="G420">
        <v>9482</v>
      </c>
      <c r="H420">
        <v>9553</v>
      </c>
      <c r="J420">
        <v>-29</v>
      </c>
      <c r="K420">
        <f t="shared" si="170"/>
        <v>274</v>
      </c>
      <c r="L420">
        <v>108</v>
      </c>
      <c r="W420">
        <f t="shared" si="162"/>
        <v>0</v>
      </c>
      <c r="X420">
        <f t="shared" si="163"/>
        <v>29</v>
      </c>
      <c r="Y420">
        <f t="shared" si="164"/>
        <v>0</v>
      </c>
      <c r="Z420" s="22">
        <f t="shared" si="165"/>
        <v>0</v>
      </c>
      <c r="AA420" s="22">
        <f t="shared" si="166"/>
        <v>0</v>
      </c>
      <c r="AB420">
        <f t="shared" si="167"/>
        <v>0</v>
      </c>
      <c r="AC420" s="22">
        <f t="shared" si="168"/>
        <v>0</v>
      </c>
      <c r="AD420" s="22">
        <f t="shared" si="169"/>
        <v>0</v>
      </c>
    </row>
    <row r="421" spans="3:30" x14ac:dyDescent="0.25">
      <c r="D421" s="1">
        <v>0.58333333333333337</v>
      </c>
      <c r="E421">
        <v>9556</v>
      </c>
      <c r="F421">
        <v>9566</v>
      </c>
      <c r="G421">
        <v>9493</v>
      </c>
      <c r="H421">
        <v>9517</v>
      </c>
      <c r="J421">
        <v>-39</v>
      </c>
      <c r="K421">
        <f t="shared" si="170"/>
        <v>235</v>
      </c>
      <c r="L421">
        <v>73</v>
      </c>
      <c r="W421">
        <f t="shared" si="162"/>
        <v>0</v>
      </c>
      <c r="X421">
        <f t="shared" si="163"/>
        <v>39</v>
      </c>
      <c r="Y421">
        <f t="shared" si="164"/>
        <v>0</v>
      </c>
      <c r="Z421" s="22">
        <f t="shared" si="165"/>
        <v>0</v>
      </c>
      <c r="AA421" s="22">
        <f t="shared" si="166"/>
        <v>0</v>
      </c>
      <c r="AB421">
        <f t="shared" si="167"/>
        <v>0</v>
      </c>
      <c r="AC421" s="22">
        <f t="shared" si="168"/>
        <v>0</v>
      </c>
      <c r="AD421" s="22">
        <f t="shared" si="169"/>
        <v>0</v>
      </c>
    </row>
    <row r="422" spans="3:30" x14ac:dyDescent="0.25">
      <c r="D422" s="1">
        <v>0.625</v>
      </c>
      <c r="E422">
        <v>9519</v>
      </c>
      <c r="F422">
        <v>9584</v>
      </c>
      <c r="G422">
        <v>9494</v>
      </c>
      <c r="H422">
        <v>9575</v>
      </c>
      <c r="J422">
        <v>56</v>
      </c>
      <c r="K422">
        <f t="shared" si="170"/>
        <v>291</v>
      </c>
      <c r="L422">
        <v>90</v>
      </c>
      <c r="W422">
        <f t="shared" si="162"/>
        <v>0</v>
      </c>
      <c r="X422">
        <f t="shared" si="163"/>
        <v>56</v>
      </c>
      <c r="Y422">
        <f t="shared" si="164"/>
        <v>0</v>
      </c>
      <c r="Z422" s="22">
        <f t="shared" si="165"/>
        <v>0</v>
      </c>
      <c r="AA422" s="22">
        <f t="shared" si="166"/>
        <v>0</v>
      </c>
      <c r="AB422">
        <f t="shared" si="167"/>
        <v>0</v>
      </c>
      <c r="AC422" s="22">
        <f t="shared" si="168"/>
        <v>0</v>
      </c>
      <c r="AD422" s="22">
        <f t="shared" si="169"/>
        <v>0</v>
      </c>
    </row>
    <row r="423" spans="3:30" x14ac:dyDescent="0.25">
      <c r="D423" s="1">
        <v>0.66666666666666663</v>
      </c>
      <c r="E423">
        <v>9575</v>
      </c>
      <c r="F423">
        <v>9672</v>
      </c>
      <c r="G423">
        <v>9561</v>
      </c>
      <c r="H423">
        <v>9665</v>
      </c>
      <c r="J423">
        <v>90</v>
      </c>
      <c r="K423">
        <f t="shared" si="170"/>
        <v>381</v>
      </c>
      <c r="L423">
        <v>111</v>
      </c>
      <c r="W423">
        <f t="shared" si="162"/>
        <v>0</v>
      </c>
      <c r="X423">
        <f t="shared" si="163"/>
        <v>90</v>
      </c>
      <c r="Y423">
        <f t="shared" si="164"/>
        <v>0</v>
      </c>
      <c r="Z423" s="22">
        <f t="shared" si="165"/>
        <v>0</v>
      </c>
      <c r="AA423" s="22">
        <f t="shared" si="166"/>
        <v>0</v>
      </c>
      <c r="AB423">
        <f t="shared" si="167"/>
        <v>0</v>
      </c>
      <c r="AC423" s="22">
        <f t="shared" si="168"/>
        <v>0</v>
      </c>
      <c r="AD423" s="22">
        <f t="shared" si="169"/>
        <v>0</v>
      </c>
    </row>
    <row r="424" spans="3:30" x14ac:dyDescent="0.25">
      <c r="D424" s="1">
        <v>0.70833333333333337</v>
      </c>
      <c r="E424">
        <v>9665</v>
      </c>
      <c r="F424">
        <v>9718</v>
      </c>
      <c r="G424">
        <v>9623</v>
      </c>
      <c r="H424">
        <v>9639</v>
      </c>
      <c r="J424">
        <v>-26</v>
      </c>
      <c r="K424">
        <f t="shared" si="170"/>
        <v>355</v>
      </c>
      <c r="L424">
        <v>95</v>
      </c>
      <c r="W424">
        <f t="shared" si="162"/>
        <v>0</v>
      </c>
      <c r="X424">
        <f t="shared" si="163"/>
        <v>26</v>
      </c>
      <c r="Y424">
        <f t="shared" si="164"/>
        <v>0</v>
      </c>
      <c r="Z424" s="22">
        <f t="shared" si="165"/>
        <v>0</v>
      </c>
      <c r="AA424" s="22">
        <f t="shared" si="166"/>
        <v>0</v>
      </c>
      <c r="AB424">
        <f t="shared" si="167"/>
        <v>0</v>
      </c>
      <c r="AC424" s="22">
        <f t="shared" si="168"/>
        <v>0</v>
      </c>
      <c r="AD424" s="22">
        <f t="shared" si="169"/>
        <v>0</v>
      </c>
    </row>
    <row r="425" spans="3:30" x14ac:dyDescent="0.25">
      <c r="D425" s="1">
        <v>0.75</v>
      </c>
      <c r="E425">
        <v>9638</v>
      </c>
      <c r="F425">
        <v>9657</v>
      </c>
      <c r="G425">
        <v>9539</v>
      </c>
      <c r="H425">
        <v>9557</v>
      </c>
      <c r="J425">
        <v>-81</v>
      </c>
      <c r="K425">
        <f t="shared" si="170"/>
        <v>274</v>
      </c>
      <c r="L425">
        <v>118</v>
      </c>
      <c r="W425">
        <f t="shared" si="162"/>
        <v>0</v>
      </c>
      <c r="X425">
        <f t="shared" si="163"/>
        <v>81</v>
      </c>
      <c r="Y425">
        <f t="shared" si="164"/>
        <v>0</v>
      </c>
      <c r="Z425" s="22">
        <f t="shared" si="165"/>
        <v>0</v>
      </c>
      <c r="AA425" s="22">
        <f t="shared" si="166"/>
        <v>0</v>
      </c>
      <c r="AB425">
        <f t="shared" si="167"/>
        <v>0</v>
      </c>
      <c r="AC425" s="22">
        <f t="shared" si="168"/>
        <v>0</v>
      </c>
      <c r="AD425" s="22">
        <f t="shared" si="169"/>
        <v>0</v>
      </c>
    </row>
    <row r="426" spans="3:30" x14ac:dyDescent="0.25">
      <c r="D426" s="1">
        <v>0.79166666666666663</v>
      </c>
      <c r="E426">
        <v>9557</v>
      </c>
      <c r="F426">
        <v>9563</v>
      </c>
      <c r="G426">
        <v>9493</v>
      </c>
      <c r="H426">
        <v>9512</v>
      </c>
      <c r="J426">
        <v>-45</v>
      </c>
      <c r="K426">
        <f t="shared" si="170"/>
        <v>229</v>
      </c>
      <c r="L426">
        <v>70</v>
      </c>
      <c r="W426">
        <f t="shared" si="162"/>
        <v>0</v>
      </c>
      <c r="X426">
        <f t="shared" si="163"/>
        <v>45</v>
      </c>
      <c r="Y426">
        <f t="shared" si="164"/>
        <v>0</v>
      </c>
      <c r="Z426" s="22">
        <f t="shared" si="165"/>
        <v>0</v>
      </c>
      <c r="AA426" s="22">
        <f t="shared" si="166"/>
        <v>0</v>
      </c>
      <c r="AB426">
        <f t="shared" si="167"/>
        <v>0</v>
      </c>
      <c r="AC426" s="22">
        <f t="shared" si="168"/>
        <v>0</v>
      </c>
      <c r="AD426" s="22">
        <f t="shared" si="169"/>
        <v>0</v>
      </c>
    </row>
    <row r="427" spans="3:30" x14ac:dyDescent="0.25">
      <c r="D427" s="1">
        <v>0.83333333333333337</v>
      </c>
      <c r="E427">
        <v>9511</v>
      </c>
      <c r="F427">
        <v>9557</v>
      </c>
      <c r="G427">
        <v>9485</v>
      </c>
      <c r="H427">
        <v>9513</v>
      </c>
      <c r="J427">
        <v>2</v>
      </c>
      <c r="K427">
        <f t="shared" si="170"/>
        <v>231</v>
      </c>
      <c r="L427">
        <v>72</v>
      </c>
      <c r="W427">
        <f t="shared" si="162"/>
        <v>0</v>
      </c>
      <c r="X427">
        <f t="shared" si="163"/>
        <v>2</v>
      </c>
      <c r="Y427">
        <f t="shared" si="164"/>
        <v>0</v>
      </c>
      <c r="Z427" s="22">
        <f t="shared" si="165"/>
        <v>0</v>
      </c>
      <c r="AA427" s="22">
        <f t="shared" si="166"/>
        <v>0</v>
      </c>
      <c r="AB427">
        <f t="shared" si="167"/>
        <v>0</v>
      </c>
      <c r="AC427" s="22">
        <f t="shared" si="168"/>
        <v>0</v>
      </c>
      <c r="AD427" s="22">
        <f t="shared" si="169"/>
        <v>0</v>
      </c>
    </row>
    <row r="428" spans="3:30" x14ac:dyDescent="0.25">
      <c r="D428" s="1">
        <v>0.875</v>
      </c>
      <c r="E428">
        <v>9512</v>
      </c>
      <c r="F428">
        <v>9533</v>
      </c>
      <c r="G428">
        <v>9437</v>
      </c>
      <c r="H428">
        <v>9476</v>
      </c>
      <c r="J428">
        <v>-36</v>
      </c>
      <c r="K428">
        <f t="shared" si="170"/>
        <v>195</v>
      </c>
      <c r="L428">
        <v>96</v>
      </c>
      <c r="W428">
        <f t="shared" si="162"/>
        <v>0</v>
      </c>
      <c r="X428">
        <f t="shared" si="163"/>
        <v>36</v>
      </c>
      <c r="Y428">
        <f t="shared" si="164"/>
        <v>0</v>
      </c>
      <c r="Z428" s="22">
        <f t="shared" si="165"/>
        <v>0</v>
      </c>
      <c r="AA428" s="22">
        <f t="shared" si="166"/>
        <v>0</v>
      </c>
      <c r="AB428">
        <f t="shared" si="167"/>
        <v>0</v>
      </c>
      <c r="AC428" s="22">
        <f t="shared" si="168"/>
        <v>0</v>
      </c>
      <c r="AD428" s="22">
        <f t="shared" si="169"/>
        <v>0</v>
      </c>
    </row>
    <row r="429" spans="3:30" x14ac:dyDescent="0.25">
      <c r="D429" s="2">
        <v>0.91666666666666663</v>
      </c>
      <c r="E429">
        <v>9477</v>
      </c>
      <c r="F429">
        <v>9556</v>
      </c>
      <c r="G429">
        <v>9444</v>
      </c>
      <c r="H429">
        <v>9487</v>
      </c>
      <c r="J429">
        <v>10</v>
      </c>
      <c r="K429">
        <f t="shared" si="170"/>
        <v>205</v>
      </c>
      <c r="L429">
        <v>112</v>
      </c>
      <c r="W429">
        <f t="shared" si="162"/>
        <v>0</v>
      </c>
      <c r="X429">
        <f t="shared" si="163"/>
        <v>10</v>
      </c>
      <c r="Y429">
        <f t="shared" si="164"/>
        <v>0</v>
      </c>
      <c r="Z429" s="22">
        <f t="shared" si="165"/>
        <v>0</v>
      </c>
      <c r="AA429" s="22">
        <f t="shared" si="166"/>
        <v>0</v>
      </c>
      <c r="AB429">
        <f t="shared" si="167"/>
        <v>0</v>
      </c>
      <c r="AC429" s="22">
        <f t="shared" si="168"/>
        <v>0</v>
      </c>
      <c r="AD429" s="22">
        <f t="shared" si="169"/>
        <v>0</v>
      </c>
    </row>
    <row r="430" spans="3:30" hidden="1" x14ac:dyDescent="0.25">
      <c r="D430" s="1">
        <v>4.1666666666666664E-2</v>
      </c>
      <c r="E430">
        <v>9385</v>
      </c>
      <c r="F430">
        <v>9402</v>
      </c>
      <c r="G430">
        <v>9278</v>
      </c>
      <c r="H430">
        <v>9348</v>
      </c>
      <c r="Z430"/>
      <c r="AA430"/>
      <c r="AC430"/>
      <c r="AD430"/>
    </row>
    <row r="431" spans="3:30" hidden="1" x14ac:dyDescent="0.25">
      <c r="D431" s="1">
        <v>8.3333333333333329E-2</v>
      </c>
      <c r="E431">
        <v>9349</v>
      </c>
      <c r="F431">
        <v>9356</v>
      </c>
      <c r="G431">
        <v>9280</v>
      </c>
      <c r="H431">
        <v>9326</v>
      </c>
      <c r="Z431"/>
      <c r="AA431"/>
      <c r="AC431"/>
      <c r="AD431"/>
    </row>
    <row r="432" spans="3:30" hidden="1" x14ac:dyDescent="0.25">
      <c r="D432" s="1">
        <v>0.125</v>
      </c>
      <c r="E432">
        <v>9325</v>
      </c>
      <c r="F432">
        <v>9360</v>
      </c>
      <c r="G432">
        <v>9295</v>
      </c>
      <c r="H432">
        <v>9297</v>
      </c>
      <c r="Z432"/>
      <c r="AA432"/>
      <c r="AC432"/>
      <c r="AD432"/>
    </row>
    <row r="433" spans="3:30" hidden="1" x14ac:dyDescent="0.25">
      <c r="D433" s="1">
        <v>0.16666666666666666</v>
      </c>
      <c r="E433">
        <v>9298</v>
      </c>
      <c r="F433">
        <v>9328</v>
      </c>
      <c r="G433">
        <v>9268</v>
      </c>
      <c r="H433">
        <v>9314</v>
      </c>
      <c r="Z433"/>
      <c r="AA433"/>
      <c r="AC433"/>
      <c r="AD433"/>
    </row>
    <row r="434" spans="3:30" hidden="1" x14ac:dyDescent="0.25">
      <c r="D434" s="1">
        <v>0.20833333333333334</v>
      </c>
      <c r="E434">
        <v>9316</v>
      </c>
      <c r="F434">
        <v>9322</v>
      </c>
      <c r="G434">
        <v>9292</v>
      </c>
      <c r="H434">
        <v>9322</v>
      </c>
      <c r="Z434"/>
      <c r="AA434"/>
      <c r="AC434"/>
      <c r="AD434"/>
    </row>
    <row r="435" spans="3:30" hidden="1" x14ac:dyDescent="0.25">
      <c r="D435" s="1">
        <v>0.25</v>
      </c>
      <c r="E435">
        <v>9323</v>
      </c>
      <c r="F435">
        <v>9356</v>
      </c>
      <c r="G435">
        <v>9323</v>
      </c>
      <c r="H435">
        <v>9350</v>
      </c>
      <c r="Z435"/>
      <c r="AA435"/>
      <c r="AC435"/>
      <c r="AD435"/>
    </row>
    <row r="436" spans="3:30" hidden="1" x14ac:dyDescent="0.25">
      <c r="D436" s="1">
        <v>0.29166666666666669</v>
      </c>
      <c r="E436">
        <v>9351</v>
      </c>
      <c r="F436">
        <v>9377</v>
      </c>
      <c r="G436">
        <v>9337</v>
      </c>
      <c r="H436">
        <v>9373</v>
      </c>
      <c r="Z436"/>
      <c r="AA436"/>
      <c r="AC436"/>
      <c r="AD436"/>
    </row>
    <row r="437" spans="3:30" x14ac:dyDescent="0.25">
      <c r="D437" s="2">
        <v>0.33333333333333331</v>
      </c>
      <c r="E437">
        <v>9373</v>
      </c>
      <c r="F437">
        <v>9442</v>
      </c>
      <c r="G437">
        <v>9365</v>
      </c>
      <c r="H437">
        <v>9436</v>
      </c>
      <c r="J437">
        <v>63</v>
      </c>
      <c r="K437">
        <v>0</v>
      </c>
      <c r="L437">
        <v>77</v>
      </c>
      <c r="M437">
        <v>-21</v>
      </c>
      <c r="R437">
        <f>MAX(F437:F452)</f>
        <v>9590</v>
      </c>
      <c r="W437">
        <f t="shared" ref="W437:W451" si="171">ABS(M437)</f>
        <v>21</v>
      </c>
      <c r="X437">
        <f t="shared" ref="X437:X451" si="172">ABS(J437)</f>
        <v>63</v>
      </c>
      <c r="Y437">
        <f t="shared" ref="Y437:Y451" si="173">IF(R437&lt;1000,ABS(R437),0)</f>
        <v>0</v>
      </c>
      <c r="Z437" s="22">
        <f t="shared" ref="Z437:Z451" si="174">IF(N437=1,0,ABS(N437))</f>
        <v>0</v>
      </c>
      <c r="AA437" s="22">
        <f t="shared" ref="AA437:AA451" si="175">ABS(O437)</f>
        <v>0</v>
      </c>
      <c r="AB437">
        <f t="shared" ref="AB437:AB451" si="176">IF(N437=1,1,0)</f>
        <v>0</v>
      </c>
      <c r="AC437" s="22">
        <f t="shared" ref="AC437:AC451" si="177">IF(N437=1,ABS(N438),0)</f>
        <v>0</v>
      </c>
      <c r="AD437" s="22">
        <f t="shared" ref="AD437:AD451" si="178">IF(N437=1,0,ABS(O438))</f>
        <v>9.9467140319715805E-2</v>
      </c>
    </row>
    <row r="438" spans="3:30" x14ac:dyDescent="0.25">
      <c r="D438" s="2">
        <v>0.375</v>
      </c>
      <c r="E438">
        <v>9437</v>
      </c>
      <c r="F438">
        <v>9543</v>
      </c>
      <c r="G438">
        <v>9414</v>
      </c>
      <c r="H438">
        <v>9501</v>
      </c>
      <c r="J438">
        <v>64</v>
      </c>
      <c r="K438">
        <f>K437+J438</f>
        <v>64</v>
      </c>
      <c r="L438">
        <v>129</v>
      </c>
      <c r="N438">
        <f>75/R417</f>
        <v>0.13321492007104796</v>
      </c>
      <c r="O438">
        <f>J442/R417</f>
        <v>-9.9467140319715805E-2</v>
      </c>
      <c r="R438">
        <f>MIN(G437:G451)</f>
        <v>9214</v>
      </c>
      <c r="W438">
        <f t="shared" si="171"/>
        <v>0</v>
      </c>
      <c r="X438">
        <f t="shared" si="172"/>
        <v>64</v>
      </c>
      <c r="Y438">
        <f t="shared" si="173"/>
        <v>0</v>
      </c>
      <c r="Z438" s="22">
        <f t="shared" si="174"/>
        <v>0.13321492007104796</v>
      </c>
      <c r="AA438" s="22">
        <f t="shared" si="175"/>
        <v>9.9467140319715805E-2</v>
      </c>
      <c r="AB438">
        <f t="shared" si="176"/>
        <v>0</v>
      </c>
      <c r="AC438" s="22">
        <f t="shared" si="177"/>
        <v>0</v>
      </c>
      <c r="AD438" s="22">
        <f t="shared" si="178"/>
        <v>0</v>
      </c>
    </row>
    <row r="439" spans="3:30" x14ac:dyDescent="0.25">
      <c r="D439" s="1">
        <v>0.41666666666666669</v>
      </c>
      <c r="E439">
        <v>9497</v>
      </c>
      <c r="F439">
        <v>9590</v>
      </c>
      <c r="G439">
        <v>9488</v>
      </c>
      <c r="H439">
        <v>9509</v>
      </c>
      <c r="J439">
        <v>12</v>
      </c>
      <c r="K439">
        <f t="shared" ref="K439:K451" si="179">K438+J439</f>
        <v>76</v>
      </c>
      <c r="L439">
        <v>102</v>
      </c>
      <c r="R439">
        <f>R437-R438</f>
        <v>376</v>
      </c>
      <c r="W439">
        <f t="shared" si="171"/>
        <v>0</v>
      </c>
      <c r="X439">
        <f t="shared" si="172"/>
        <v>12</v>
      </c>
      <c r="Y439">
        <f t="shared" si="173"/>
        <v>376</v>
      </c>
      <c r="Z439" s="22">
        <f t="shared" si="174"/>
        <v>0</v>
      </c>
      <c r="AA439" s="22">
        <f t="shared" si="175"/>
        <v>0</v>
      </c>
      <c r="AB439">
        <f t="shared" si="176"/>
        <v>0</v>
      </c>
      <c r="AC439" s="22">
        <f t="shared" si="177"/>
        <v>0</v>
      </c>
      <c r="AD439" s="22">
        <f t="shared" si="178"/>
        <v>0</v>
      </c>
    </row>
    <row r="440" spans="3:30" x14ac:dyDescent="0.25">
      <c r="D440" s="1">
        <v>0.45833333333333331</v>
      </c>
      <c r="E440">
        <v>9509</v>
      </c>
      <c r="F440">
        <v>9536</v>
      </c>
      <c r="G440">
        <v>9413</v>
      </c>
      <c r="H440">
        <v>9462</v>
      </c>
      <c r="J440">
        <v>-47</v>
      </c>
      <c r="K440">
        <f t="shared" si="179"/>
        <v>29</v>
      </c>
      <c r="L440">
        <v>123</v>
      </c>
      <c r="W440">
        <f t="shared" si="171"/>
        <v>0</v>
      </c>
      <c r="X440">
        <f t="shared" si="172"/>
        <v>47</v>
      </c>
      <c r="Y440">
        <f t="shared" si="173"/>
        <v>0</v>
      </c>
      <c r="Z440" s="22">
        <f t="shared" si="174"/>
        <v>0</v>
      </c>
      <c r="AA440" s="22">
        <f t="shared" si="175"/>
        <v>0</v>
      </c>
      <c r="AB440">
        <f t="shared" si="176"/>
        <v>0</v>
      </c>
      <c r="AC440" s="22">
        <f t="shared" si="177"/>
        <v>0</v>
      </c>
      <c r="AD440" s="22">
        <f t="shared" si="178"/>
        <v>0</v>
      </c>
    </row>
    <row r="441" spans="3:30" x14ac:dyDescent="0.25">
      <c r="D441" s="1">
        <v>0.5</v>
      </c>
      <c r="E441">
        <v>9462</v>
      </c>
      <c r="F441">
        <v>9496</v>
      </c>
      <c r="G441">
        <v>9409</v>
      </c>
      <c r="H441">
        <v>9426</v>
      </c>
      <c r="J441">
        <v>-36</v>
      </c>
      <c r="K441">
        <f t="shared" si="179"/>
        <v>-7</v>
      </c>
      <c r="L441">
        <v>87</v>
      </c>
      <c r="W441">
        <f t="shared" si="171"/>
        <v>0</v>
      </c>
      <c r="X441">
        <f t="shared" si="172"/>
        <v>36</v>
      </c>
      <c r="Y441">
        <f t="shared" si="173"/>
        <v>0</v>
      </c>
      <c r="Z441" s="22">
        <f t="shared" si="174"/>
        <v>0</v>
      </c>
      <c r="AA441" s="22">
        <f t="shared" si="175"/>
        <v>0</v>
      </c>
      <c r="AB441">
        <f t="shared" si="176"/>
        <v>0</v>
      </c>
      <c r="AC441" s="22">
        <f t="shared" si="177"/>
        <v>0</v>
      </c>
      <c r="AD441" s="22">
        <f t="shared" si="178"/>
        <v>0</v>
      </c>
    </row>
    <row r="442" spans="3:30" x14ac:dyDescent="0.25">
      <c r="C442">
        <v>1</v>
      </c>
      <c r="D442" s="1">
        <v>0.54166666666666663</v>
      </c>
      <c r="E442">
        <v>9426</v>
      </c>
      <c r="F442">
        <v>9434</v>
      </c>
      <c r="G442">
        <v>9334</v>
      </c>
      <c r="H442">
        <v>9370</v>
      </c>
      <c r="J442">
        <v>-56</v>
      </c>
      <c r="K442">
        <f t="shared" si="179"/>
        <v>-63</v>
      </c>
      <c r="L442">
        <v>100</v>
      </c>
      <c r="W442">
        <f t="shared" si="171"/>
        <v>0</v>
      </c>
      <c r="X442">
        <f t="shared" si="172"/>
        <v>56</v>
      </c>
      <c r="Y442">
        <f t="shared" si="173"/>
        <v>0</v>
      </c>
      <c r="Z442" s="22">
        <f t="shared" si="174"/>
        <v>0</v>
      </c>
      <c r="AA442" s="22">
        <f t="shared" si="175"/>
        <v>0</v>
      </c>
      <c r="AB442">
        <f t="shared" si="176"/>
        <v>0</v>
      </c>
      <c r="AC442" s="22">
        <f t="shared" si="177"/>
        <v>0</v>
      </c>
      <c r="AD442" s="22">
        <f t="shared" si="178"/>
        <v>0</v>
      </c>
    </row>
    <row r="443" spans="3:30" x14ac:dyDescent="0.25">
      <c r="D443" s="1">
        <v>0.58333333333333337</v>
      </c>
      <c r="E443">
        <v>9369</v>
      </c>
      <c r="F443">
        <v>9391</v>
      </c>
      <c r="G443">
        <v>9335</v>
      </c>
      <c r="H443">
        <v>9344</v>
      </c>
      <c r="J443">
        <v>-25</v>
      </c>
      <c r="K443">
        <f t="shared" si="179"/>
        <v>-88</v>
      </c>
      <c r="L443">
        <v>56</v>
      </c>
      <c r="W443">
        <f t="shared" si="171"/>
        <v>0</v>
      </c>
      <c r="X443">
        <f t="shared" si="172"/>
        <v>25</v>
      </c>
      <c r="Y443">
        <f t="shared" si="173"/>
        <v>0</v>
      </c>
      <c r="Z443" s="22">
        <f t="shared" si="174"/>
        <v>0</v>
      </c>
      <c r="AA443" s="22">
        <f t="shared" si="175"/>
        <v>0</v>
      </c>
      <c r="AB443">
        <f t="shared" si="176"/>
        <v>0</v>
      </c>
      <c r="AC443" s="22">
        <f t="shared" si="177"/>
        <v>0</v>
      </c>
      <c r="AD443" s="22">
        <f t="shared" si="178"/>
        <v>0</v>
      </c>
    </row>
    <row r="444" spans="3:30" x14ac:dyDescent="0.25">
      <c r="D444" s="1">
        <v>0.625</v>
      </c>
      <c r="E444">
        <v>9344</v>
      </c>
      <c r="F444">
        <v>9386</v>
      </c>
      <c r="G444">
        <v>9338</v>
      </c>
      <c r="H444">
        <v>9371</v>
      </c>
      <c r="J444">
        <v>27</v>
      </c>
      <c r="K444">
        <f t="shared" si="179"/>
        <v>-61</v>
      </c>
      <c r="L444">
        <v>48</v>
      </c>
      <c r="W444">
        <f t="shared" si="171"/>
        <v>0</v>
      </c>
      <c r="X444">
        <f t="shared" si="172"/>
        <v>27</v>
      </c>
      <c r="Y444">
        <f t="shared" si="173"/>
        <v>0</v>
      </c>
      <c r="Z444" s="22">
        <f t="shared" si="174"/>
        <v>0</v>
      </c>
      <c r="AA444" s="22">
        <f t="shared" si="175"/>
        <v>0</v>
      </c>
      <c r="AB444">
        <f t="shared" si="176"/>
        <v>0</v>
      </c>
      <c r="AC444" s="22">
        <f t="shared" si="177"/>
        <v>0</v>
      </c>
      <c r="AD444" s="22">
        <f t="shared" si="178"/>
        <v>0</v>
      </c>
    </row>
    <row r="445" spans="3:30" x14ac:dyDescent="0.25">
      <c r="D445" s="1">
        <v>0.66666666666666663</v>
      </c>
      <c r="E445">
        <v>9372</v>
      </c>
      <c r="F445">
        <v>9404</v>
      </c>
      <c r="G445">
        <v>9325</v>
      </c>
      <c r="H445">
        <v>9329</v>
      </c>
      <c r="J445">
        <v>-43</v>
      </c>
      <c r="K445">
        <f t="shared" si="179"/>
        <v>-104</v>
      </c>
      <c r="L445">
        <v>79</v>
      </c>
      <c r="W445">
        <f t="shared" si="171"/>
        <v>0</v>
      </c>
      <c r="X445">
        <f t="shared" si="172"/>
        <v>43</v>
      </c>
      <c r="Y445">
        <f t="shared" si="173"/>
        <v>0</v>
      </c>
      <c r="Z445" s="22">
        <f t="shared" si="174"/>
        <v>0</v>
      </c>
      <c r="AA445" s="22">
        <f t="shared" si="175"/>
        <v>0</v>
      </c>
      <c r="AB445">
        <f t="shared" si="176"/>
        <v>0</v>
      </c>
      <c r="AC445" s="22">
        <f t="shared" si="177"/>
        <v>0</v>
      </c>
      <c r="AD445" s="22">
        <f t="shared" si="178"/>
        <v>0</v>
      </c>
    </row>
    <row r="446" spans="3:30" x14ac:dyDescent="0.25">
      <c r="D446" s="1">
        <v>0.70833333333333337</v>
      </c>
      <c r="E446">
        <v>9328</v>
      </c>
      <c r="F446">
        <v>9342</v>
      </c>
      <c r="G446">
        <v>9226</v>
      </c>
      <c r="H446">
        <v>9233</v>
      </c>
      <c r="J446">
        <v>-95</v>
      </c>
      <c r="K446">
        <f t="shared" si="179"/>
        <v>-199</v>
      </c>
      <c r="L446">
        <v>116</v>
      </c>
      <c r="W446">
        <f t="shared" si="171"/>
        <v>0</v>
      </c>
      <c r="X446">
        <f t="shared" si="172"/>
        <v>95</v>
      </c>
      <c r="Y446">
        <f t="shared" si="173"/>
        <v>0</v>
      </c>
      <c r="Z446" s="22">
        <f t="shared" si="174"/>
        <v>0</v>
      </c>
      <c r="AA446" s="22">
        <f t="shared" si="175"/>
        <v>0</v>
      </c>
      <c r="AB446">
        <f t="shared" si="176"/>
        <v>0</v>
      </c>
      <c r="AC446" s="22">
        <f t="shared" si="177"/>
        <v>0</v>
      </c>
      <c r="AD446" s="22">
        <f t="shared" si="178"/>
        <v>0</v>
      </c>
    </row>
    <row r="447" spans="3:30" x14ac:dyDescent="0.25">
      <c r="D447" s="1">
        <v>0.75</v>
      </c>
      <c r="E447">
        <v>9233</v>
      </c>
      <c r="F447">
        <v>9295</v>
      </c>
      <c r="G447">
        <v>9214</v>
      </c>
      <c r="H447">
        <v>9288</v>
      </c>
      <c r="J447">
        <v>55</v>
      </c>
      <c r="K447">
        <f t="shared" si="179"/>
        <v>-144</v>
      </c>
      <c r="L447">
        <v>81</v>
      </c>
      <c r="W447">
        <f t="shared" si="171"/>
        <v>0</v>
      </c>
      <c r="X447">
        <f t="shared" si="172"/>
        <v>55</v>
      </c>
      <c r="Y447">
        <f t="shared" si="173"/>
        <v>0</v>
      </c>
      <c r="Z447" s="22">
        <f t="shared" si="174"/>
        <v>0</v>
      </c>
      <c r="AA447" s="22">
        <f t="shared" si="175"/>
        <v>0</v>
      </c>
      <c r="AB447">
        <f t="shared" si="176"/>
        <v>0</v>
      </c>
      <c r="AC447" s="22">
        <f t="shared" si="177"/>
        <v>0</v>
      </c>
      <c r="AD447" s="22">
        <f t="shared" si="178"/>
        <v>0</v>
      </c>
    </row>
    <row r="448" spans="3:30" x14ac:dyDescent="0.25">
      <c r="D448" s="1">
        <v>0.79166666666666663</v>
      </c>
      <c r="E448">
        <v>9286</v>
      </c>
      <c r="F448">
        <v>9314</v>
      </c>
      <c r="G448">
        <v>9282</v>
      </c>
      <c r="H448">
        <v>9306</v>
      </c>
      <c r="J448">
        <v>20</v>
      </c>
      <c r="K448">
        <f t="shared" si="179"/>
        <v>-124</v>
      </c>
      <c r="L448">
        <v>32</v>
      </c>
      <c r="W448">
        <f t="shared" si="171"/>
        <v>0</v>
      </c>
      <c r="X448">
        <f t="shared" si="172"/>
        <v>20</v>
      </c>
      <c r="Y448">
        <f t="shared" si="173"/>
        <v>0</v>
      </c>
      <c r="Z448" s="22">
        <f t="shared" si="174"/>
        <v>0</v>
      </c>
      <c r="AA448" s="22">
        <f t="shared" si="175"/>
        <v>0</v>
      </c>
      <c r="AB448">
        <f t="shared" si="176"/>
        <v>0</v>
      </c>
      <c r="AC448" s="22">
        <f t="shared" si="177"/>
        <v>0</v>
      </c>
      <c r="AD448" s="22">
        <f t="shared" si="178"/>
        <v>0</v>
      </c>
    </row>
    <row r="449" spans="4:30" x14ac:dyDescent="0.25">
      <c r="D449" s="1">
        <v>0.83333333333333337</v>
      </c>
      <c r="E449">
        <v>9307</v>
      </c>
      <c r="F449">
        <v>9323</v>
      </c>
      <c r="G449">
        <v>9289</v>
      </c>
      <c r="H449">
        <v>9299</v>
      </c>
      <c r="J449">
        <v>-8</v>
      </c>
      <c r="K449">
        <f t="shared" si="179"/>
        <v>-132</v>
      </c>
      <c r="L449">
        <v>34</v>
      </c>
      <c r="W449">
        <f t="shared" si="171"/>
        <v>0</v>
      </c>
      <c r="X449">
        <f t="shared" si="172"/>
        <v>8</v>
      </c>
      <c r="Y449">
        <f t="shared" si="173"/>
        <v>0</v>
      </c>
      <c r="Z449" s="22">
        <f t="shared" si="174"/>
        <v>0</v>
      </c>
      <c r="AA449" s="22">
        <f t="shared" si="175"/>
        <v>0</v>
      </c>
      <c r="AB449">
        <f t="shared" si="176"/>
        <v>0</v>
      </c>
      <c r="AC449" s="22">
        <f t="shared" si="177"/>
        <v>0</v>
      </c>
      <c r="AD449" s="22">
        <f t="shared" si="178"/>
        <v>0</v>
      </c>
    </row>
    <row r="450" spans="4:30" x14ac:dyDescent="0.25">
      <c r="D450" s="1">
        <v>0.875</v>
      </c>
      <c r="E450">
        <v>9299</v>
      </c>
      <c r="F450">
        <v>9318</v>
      </c>
      <c r="G450">
        <v>9270</v>
      </c>
      <c r="H450">
        <v>9283</v>
      </c>
      <c r="J450">
        <v>-16</v>
      </c>
      <c r="K450">
        <f t="shared" si="179"/>
        <v>-148</v>
      </c>
      <c r="L450">
        <v>48</v>
      </c>
      <c r="W450">
        <f t="shared" si="171"/>
        <v>0</v>
      </c>
      <c r="X450">
        <f t="shared" si="172"/>
        <v>16</v>
      </c>
      <c r="Y450">
        <f t="shared" si="173"/>
        <v>0</v>
      </c>
      <c r="Z450" s="22">
        <f t="shared" si="174"/>
        <v>0</v>
      </c>
      <c r="AA450" s="22">
        <f t="shared" si="175"/>
        <v>0</v>
      </c>
      <c r="AB450">
        <f t="shared" si="176"/>
        <v>0</v>
      </c>
      <c r="AC450" s="22">
        <f t="shared" si="177"/>
        <v>0</v>
      </c>
      <c r="AD450" s="22">
        <f t="shared" si="178"/>
        <v>0</v>
      </c>
    </row>
    <row r="451" spans="4:30" x14ac:dyDescent="0.25">
      <c r="D451" s="2">
        <v>0.91666666666666663</v>
      </c>
      <c r="E451">
        <v>9284</v>
      </c>
      <c r="F451">
        <v>9355</v>
      </c>
      <c r="G451">
        <v>9284</v>
      </c>
      <c r="H451">
        <v>9352</v>
      </c>
      <c r="J451">
        <v>68</v>
      </c>
      <c r="K451">
        <f t="shared" si="179"/>
        <v>-80</v>
      </c>
      <c r="L451">
        <v>71</v>
      </c>
      <c r="W451">
        <f t="shared" si="171"/>
        <v>0</v>
      </c>
      <c r="X451">
        <f t="shared" si="172"/>
        <v>68</v>
      </c>
      <c r="Y451">
        <f t="shared" si="173"/>
        <v>0</v>
      </c>
      <c r="Z451" s="22">
        <f t="shared" si="174"/>
        <v>0</v>
      </c>
      <c r="AA451" s="22">
        <f t="shared" si="175"/>
        <v>0</v>
      </c>
      <c r="AB451">
        <f t="shared" si="176"/>
        <v>0</v>
      </c>
      <c r="AC451" s="22">
        <f t="shared" si="177"/>
        <v>0</v>
      </c>
      <c r="AD451" s="22">
        <f t="shared" si="178"/>
        <v>0</v>
      </c>
    </row>
    <row r="452" spans="4:30" hidden="1" x14ac:dyDescent="0.25">
      <c r="D452" s="1">
        <v>0.95833333333333337</v>
      </c>
      <c r="E452">
        <v>9353</v>
      </c>
      <c r="F452">
        <v>9353</v>
      </c>
      <c r="G452">
        <v>9296</v>
      </c>
      <c r="H452">
        <v>9304</v>
      </c>
      <c r="Z452"/>
      <c r="AA452"/>
      <c r="AC452"/>
      <c r="AD452"/>
    </row>
    <row r="453" spans="4:30" hidden="1" x14ac:dyDescent="0.25">
      <c r="D453" s="1">
        <v>4.1666666666666664E-2</v>
      </c>
      <c r="E453">
        <v>9304</v>
      </c>
      <c r="F453">
        <v>9347</v>
      </c>
      <c r="G453">
        <v>9304</v>
      </c>
      <c r="H453">
        <v>9342</v>
      </c>
      <c r="Z453"/>
      <c r="AA453"/>
      <c r="AC453"/>
      <c r="AD453"/>
    </row>
    <row r="454" spans="4:30" hidden="1" x14ac:dyDescent="0.25">
      <c r="D454" s="1">
        <v>8.3333333333333329E-2</v>
      </c>
      <c r="E454">
        <v>9342</v>
      </c>
      <c r="F454">
        <v>9349</v>
      </c>
      <c r="G454">
        <v>9331</v>
      </c>
      <c r="H454">
        <v>9344</v>
      </c>
      <c r="Z454"/>
      <c r="AA454"/>
      <c r="AC454"/>
      <c r="AD454"/>
    </row>
    <row r="455" spans="4:30" hidden="1" x14ac:dyDescent="0.25">
      <c r="D455" s="1">
        <v>0.125</v>
      </c>
      <c r="E455">
        <v>9345</v>
      </c>
      <c r="F455">
        <v>9345</v>
      </c>
      <c r="G455">
        <v>9316</v>
      </c>
      <c r="H455">
        <v>9319</v>
      </c>
      <c r="Z455"/>
      <c r="AA455"/>
      <c r="AC455"/>
      <c r="AD455"/>
    </row>
    <row r="456" spans="4:30" hidden="1" x14ac:dyDescent="0.25">
      <c r="D456" s="1">
        <v>0.16666666666666666</v>
      </c>
      <c r="E456">
        <v>9319</v>
      </c>
      <c r="F456">
        <v>9393</v>
      </c>
      <c r="G456">
        <v>9317</v>
      </c>
      <c r="H456">
        <v>9390</v>
      </c>
      <c r="Z456"/>
      <c r="AA456"/>
      <c r="AC456"/>
      <c r="AD456"/>
    </row>
    <row r="457" spans="4:30" hidden="1" x14ac:dyDescent="0.25">
      <c r="D457" s="1">
        <v>0.20833333333333334</v>
      </c>
      <c r="E457">
        <v>9389</v>
      </c>
      <c r="F457">
        <v>9396</v>
      </c>
      <c r="G457">
        <v>9371</v>
      </c>
      <c r="H457">
        <v>9390</v>
      </c>
      <c r="Z457"/>
      <c r="AA457"/>
      <c r="AC457"/>
      <c r="AD457"/>
    </row>
    <row r="458" spans="4:30" hidden="1" x14ac:dyDescent="0.25">
      <c r="D458" s="1">
        <v>0.25</v>
      </c>
      <c r="E458">
        <v>9389</v>
      </c>
      <c r="F458">
        <v>9454</v>
      </c>
      <c r="G458">
        <v>9383</v>
      </c>
      <c r="H458">
        <v>9406</v>
      </c>
      <c r="Z458"/>
      <c r="AA458"/>
      <c r="AC458"/>
      <c r="AD458"/>
    </row>
    <row r="459" spans="4:30" hidden="1" x14ac:dyDescent="0.25">
      <c r="D459" s="1">
        <v>0.29166666666666669</v>
      </c>
      <c r="E459">
        <v>9407</v>
      </c>
      <c r="F459">
        <v>9416</v>
      </c>
      <c r="G459">
        <v>9394</v>
      </c>
      <c r="H459">
        <v>9415</v>
      </c>
      <c r="Z459"/>
      <c r="AA459"/>
      <c r="AC459"/>
      <c r="AD459"/>
    </row>
    <row r="460" spans="4:30" x14ac:dyDescent="0.25">
      <c r="D460" s="2">
        <v>0.33333333333333331</v>
      </c>
      <c r="E460">
        <v>9415</v>
      </c>
      <c r="F460">
        <v>9424</v>
      </c>
      <c r="G460">
        <v>9400</v>
      </c>
      <c r="H460">
        <v>9415</v>
      </c>
      <c r="J460">
        <v>0</v>
      </c>
      <c r="K460">
        <v>0</v>
      </c>
      <c r="L460">
        <v>24</v>
      </c>
      <c r="M460">
        <v>99</v>
      </c>
      <c r="R460">
        <f>MAX(F460:F475)</f>
        <v>9557</v>
      </c>
      <c r="W460">
        <f t="shared" ref="W460:W474" si="180">ABS(M460)</f>
        <v>99</v>
      </c>
      <c r="X460">
        <f t="shared" ref="X460:X474" si="181">ABS(J460)</f>
        <v>0</v>
      </c>
      <c r="Y460">
        <f t="shared" ref="Y460:Y474" si="182">IF(R460&lt;1000,ABS(R460),0)</f>
        <v>0</v>
      </c>
      <c r="Z460" s="22">
        <f t="shared" ref="Z460:Z474" si="183">IF(N460=1,0,ABS(N460))</f>
        <v>0</v>
      </c>
      <c r="AA460" s="22">
        <f t="shared" ref="AA460:AA474" si="184">ABS(O460)</f>
        <v>0</v>
      </c>
      <c r="AB460">
        <f t="shared" ref="AB460:AB474" si="185">IF(N460=1,1,0)</f>
        <v>0</v>
      </c>
      <c r="AC460" s="22">
        <f t="shared" ref="AC460:AC474" si="186">IF(N460=1,ABS(N461),0)</f>
        <v>0</v>
      </c>
      <c r="AD460" s="22">
        <f t="shared" ref="AD460:AD474" si="187">IF(N460=1,0,ABS(O461))</f>
        <v>0</v>
      </c>
    </row>
    <row r="461" spans="4:30" x14ac:dyDescent="0.25">
      <c r="D461" s="2">
        <v>0.375</v>
      </c>
      <c r="E461">
        <v>9415</v>
      </c>
      <c r="F461">
        <v>9468</v>
      </c>
      <c r="G461">
        <v>9410</v>
      </c>
      <c r="H461">
        <v>9468</v>
      </c>
      <c r="J461">
        <v>53</v>
      </c>
      <c r="K461">
        <f>K460+J461</f>
        <v>53</v>
      </c>
      <c r="L461">
        <v>58</v>
      </c>
      <c r="R461">
        <f>MIN(G460:G474)</f>
        <v>9400</v>
      </c>
      <c r="W461">
        <f t="shared" si="180"/>
        <v>0</v>
      </c>
      <c r="X461">
        <f t="shared" si="181"/>
        <v>53</v>
      </c>
      <c r="Y461">
        <f t="shared" si="182"/>
        <v>0</v>
      </c>
      <c r="Z461" s="22">
        <f t="shared" si="183"/>
        <v>0</v>
      </c>
      <c r="AA461" s="22">
        <f t="shared" si="184"/>
        <v>0</v>
      </c>
      <c r="AB461">
        <f t="shared" si="185"/>
        <v>0</v>
      </c>
      <c r="AC461" s="22">
        <f t="shared" si="186"/>
        <v>0</v>
      </c>
      <c r="AD461" s="22">
        <f t="shared" si="187"/>
        <v>0</v>
      </c>
    </row>
    <row r="462" spans="4:30" x14ac:dyDescent="0.25">
      <c r="D462" s="1">
        <v>0.41666666666666669</v>
      </c>
      <c r="E462">
        <v>9467</v>
      </c>
      <c r="F462">
        <v>9498</v>
      </c>
      <c r="G462">
        <v>9430</v>
      </c>
      <c r="H462">
        <v>9487</v>
      </c>
      <c r="J462">
        <v>20</v>
      </c>
      <c r="K462">
        <f t="shared" ref="K462:K474" si="188">K461+J462</f>
        <v>73</v>
      </c>
      <c r="L462">
        <v>68</v>
      </c>
      <c r="R462">
        <f>R460-R461</f>
        <v>157</v>
      </c>
      <c r="W462">
        <f t="shared" si="180"/>
        <v>0</v>
      </c>
      <c r="X462">
        <f t="shared" si="181"/>
        <v>20</v>
      </c>
      <c r="Y462">
        <f t="shared" si="182"/>
        <v>157</v>
      </c>
      <c r="Z462" s="22">
        <f t="shared" si="183"/>
        <v>0</v>
      </c>
      <c r="AA462" s="22">
        <f t="shared" si="184"/>
        <v>0</v>
      </c>
      <c r="AB462">
        <f t="shared" si="185"/>
        <v>0</v>
      </c>
      <c r="AC462" s="22">
        <f t="shared" si="186"/>
        <v>0</v>
      </c>
      <c r="AD462" s="22">
        <f t="shared" si="187"/>
        <v>0</v>
      </c>
    </row>
    <row r="463" spans="4:30" x14ac:dyDescent="0.25">
      <c r="D463" s="1">
        <v>0.45833333333333331</v>
      </c>
      <c r="E463">
        <v>9487</v>
      </c>
      <c r="F463">
        <v>9496</v>
      </c>
      <c r="G463">
        <v>9436</v>
      </c>
      <c r="H463">
        <v>9439</v>
      </c>
      <c r="J463">
        <v>-48</v>
      </c>
      <c r="K463">
        <f t="shared" si="188"/>
        <v>25</v>
      </c>
      <c r="L463">
        <v>60</v>
      </c>
      <c r="W463">
        <f t="shared" si="180"/>
        <v>0</v>
      </c>
      <c r="X463">
        <f t="shared" si="181"/>
        <v>48</v>
      </c>
      <c r="Y463">
        <f t="shared" si="182"/>
        <v>0</v>
      </c>
      <c r="Z463" s="22">
        <f t="shared" si="183"/>
        <v>0</v>
      </c>
      <c r="AA463" s="22">
        <f t="shared" si="184"/>
        <v>0</v>
      </c>
      <c r="AB463">
        <f t="shared" si="185"/>
        <v>0</v>
      </c>
      <c r="AC463" s="22">
        <f t="shared" si="186"/>
        <v>0</v>
      </c>
      <c r="AD463" s="22">
        <f t="shared" si="187"/>
        <v>0</v>
      </c>
    </row>
    <row r="464" spans="4:30" x14ac:dyDescent="0.25">
      <c r="D464" s="1">
        <v>0.5</v>
      </c>
      <c r="E464">
        <v>9440</v>
      </c>
      <c r="F464">
        <v>9485</v>
      </c>
      <c r="G464">
        <v>9440</v>
      </c>
      <c r="H464">
        <v>9480</v>
      </c>
      <c r="J464">
        <v>40</v>
      </c>
      <c r="K464">
        <f t="shared" si="188"/>
        <v>65</v>
      </c>
      <c r="L464">
        <v>45</v>
      </c>
      <c r="W464">
        <f t="shared" si="180"/>
        <v>0</v>
      </c>
      <c r="X464">
        <f t="shared" si="181"/>
        <v>40</v>
      </c>
      <c r="Y464">
        <f t="shared" si="182"/>
        <v>0</v>
      </c>
      <c r="Z464" s="22">
        <f t="shared" si="183"/>
        <v>0</v>
      </c>
      <c r="AA464" s="22">
        <f t="shared" si="184"/>
        <v>0</v>
      </c>
      <c r="AB464">
        <f t="shared" si="185"/>
        <v>0</v>
      </c>
      <c r="AC464" s="22">
        <f t="shared" si="186"/>
        <v>0</v>
      </c>
      <c r="AD464" s="22">
        <f t="shared" si="187"/>
        <v>0</v>
      </c>
    </row>
    <row r="465" spans="3:30" x14ac:dyDescent="0.25">
      <c r="C465">
        <v>1</v>
      </c>
      <c r="D465" s="1">
        <v>0.54166666666666663</v>
      </c>
      <c r="E465">
        <v>9478</v>
      </c>
      <c r="F465">
        <v>9487</v>
      </c>
      <c r="G465">
        <v>9456</v>
      </c>
      <c r="H465">
        <v>9457</v>
      </c>
      <c r="J465">
        <v>-21</v>
      </c>
      <c r="K465">
        <f t="shared" si="188"/>
        <v>44</v>
      </c>
      <c r="L465">
        <v>31</v>
      </c>
      <c r="W465">
        <f t="shared" si="180"/>
        <v>0</v>
      </c>
      <c r="X465">
        <f t="shared" si="181"/>
        <v>21</v>
      </c>
      <c r="Y465">
        <f t="shared" si="182"/>
        <v>0</v>
      </c>
      <c r="Z465" s="22">
        <f t="shared" si="183"/>
        <v>0</v>
      </c>
      <c r="AA465" s="22">
        <f t="shared" si="184"/>
        <v>0</v>
      </c>
      <c r="AB465">
        <f t="shared" si="185"/>
        <v>0</v>
      </c>
      <c r="AC465" s="22">
        <f t="shared" si="186"/>
        <v>0</v>
      </c>
      <c r="AD465" s="22">
        <f t="shared" si="187"/>
        <v>0</v>
      </c>
    </row>
    <row r="466" spans="3:30" x14ac:dyDescent="0.25">
      <c r="D466" s="1">
        <v>0.58333333333333337</v>
      </c>
      <c r="E466">
        <v>9456</v>
      </c>
      <c r="F466">
        <v>9480</v>
      </c>
      <c r="G466">
        <v>9447</v>
      </c>
      <c r="H466">
        <v>9476</v>
      </c>
      <c r="J466">
        <v>20</v>
      </c>
      <c r="K466">
        <f t="shared" si="188"/>
        <v>64</v>
      </c>
      <c r="L466">
        <v>33</v>
      </c>
      <c r="W466">
        <f t="shared" si="180"/>
        <v>0</v>
      </c>
      <c r="X466">
        <f t="shared" si="181"/>
        <v>20</v>
      </c>
      <c r="Y466">
        <f t="shared" si="182"/>
        <v>0</v>
      </c>
      <c r="Z466" s="22">
        <f t="shared" si="183"/>
        <v>0</v>
      </c>
      <c r="AA466" s="22">
        <f t="shared" si="184"/>
        <v>0</v>
      </c>
      <c r="AB466">
        <f t="shared" si="185"/>
        <v>0</v>
      </c>
      <c r="AC466" s="22">
        <f t="shared" si="186"/>
        <v>0</v>
      </c>
      <c r="AD466" s="22">
        <f t="shared" si="187"/>
        <v>0</v>
      </c>
    </row>
    <row r="467" spans="3:30" x14ac:dyDescent="0.25">
      <c r="D467" s="1">
        <v>0.625</v>
      </c>
      <c r="E467">
        <v>9477</v>
      </c>
      <c r="F467">
        <v>9557</v>
      </c>
      <c r="G467">
        <v>9474</v>
      </c>
      <c r="H467">
        <v>9537</v>
      </c>
      <c r="J467">
        <v>60</v>
      </c>
      <c r="K467">
        <f t="shared" si="188"/>
        <v>124</v>
      </c>
      <c r="L467">
        <v>83</v>
      </c>
      <c r="W467">
        <f t="shared" si="180"/>
        <v>0</v>
      </c>
      <c r="X467">
        <f t="shared" si="181"/>
        <v>60</v>
      </c>
      <c r="Y467">
        <f t="shared" si="182"/>
        <v>0</v>
      </c>
      <c r="Z467" s="22">
        <f t="shared" si="183"/>
        <v>0</v>
      </c>
      <c r="AA467" s="22">
        <f t="shared" si="184"/>
        <v>0</v>
      </c>
      <c r="AB467">
        <f t="shared" si="185"/>
        <v>0</v>
      </c>
      <c r="AC467" s="22">
        <f t="shared" si="186"/>
        <v>0</v>
      </c>
      <c r="AD467" s="22">
        <f t="shared" si="187"/>
        <v>0</v>
      </c>
    </row>
    <row r="468" spans="3:30" x14ac:dyDescent="0.25">
      <c r="D468" s="1">
        <v>0.66666666666666663</v>
      </c>
      <c r="E468">
        <v>9537</v>
      </c>
      <c r="F468">
        <v>9544</v>
      </c>
      <c r="G468">
        <v>9501</v>
      </c>
      <c r="H468">
        <v>9524</v>
      </c>
      <c r="J468">
        <v>-13</v>
      </c>
      <c r="K468">
        <f t="shared" si="188"/>
        <v>111</v>
      </c>
      <c r="L468">
        <v>43</v>
      </c>
      <c r="W468">
        <f t="shared" si="180"/>
        <v>0</v>
      </c>
      <c r="X468">
        <f t="shared" si="181"/>
        <v>13</v>
      </c>
      <c r="Y468">
        <f t="shared" si="182"/>
        <v>0</v>
      </c>
      <c r="Z468" s="22">
        <f t="shared" si="183"/>
        <v>0</v>
      </c>
      <c r="AA468" s="22">
        <f t="shared" si="184"/>
        <v>0</v>
      </c>
      <c r="AB468">
        <f t="shared" si="185"/>
        <v>0</v>
      </c>
      <c r="AC468" s="22">
        <f t="shared" si="186"/>
        <v>0</v>
      </c>
      <c r="AD468" s="22">
        <f t="shared" si="187"/>
        <v>0</v>
      </c>
    </row>
    <row r="469" spans="3:30" x14ac:dyDescent="0.25">
      <c r="D469" s="1">
        <v>0.70833333333333337</v>
      </c>
      <c r="E469">
        <v>9524</v>
      </c>
      <c r="F469">
        <v>9528</v>
      </c>
      <c r="G469">
        <v>9458</v>
      </c>
      <c r="H469">
        <v>9458</v>
      </c>
      <c r="J469">
        <v>-66</v>
      </c>
      <c r="K469">
        <f t="shared" si="188"/>
        <v>45</v>
      </c>
      <c r="L469">
        <v>70</v>
      </c>
      <c r="W469">
        <f t="shared" si="180"/>
        <v>0</v>
      </c>
      <c r="X469">
        <f t="shared" si="181"/>
        <v>66</v>
      </c>
      <c r="Y469">
        <f t="shared" si="182"/>
        <v>0</v>
      </c>
      <c r="Z469" s="22">
        <f t="shared" si="183"/>
        <v>0</v>
      </c>
      <c r="AA469" s="22">
        <f t="shared" si="184"/>
        <v>0</v>
      </c>
      <c r="AB469">
        <f t="shared" si="185"/>
        <v>0</v>
      </c>
      <c r="AC469" s="22">
        <f t="shared" si="186"/>
        <v>0</v>
      </c>
      <c r="AD469" s="22">
        <f t="shared" si="187"/>
        <v>0</v>
      </c>
    </row>
    <row r="470" spans="3:30" x14ac:dyDescent="0.25">
      <c r="D470" s="1">
        <v>0.75</v>
      </c>
      <c r="E470">
        <v>9458</v>
      </c>
      <c r="F470">
        <v>9479</v>
      </c>
      <c r="G470">
        <v>9418</v>
      </c>
      <c r="H470">
        <v>9461</v>
      </c>
      <c r="J470">
        <v>3</v>
      </c>
      <c r="K470">
        <f t="shared" si="188"/>
        <v>48</v>
      </c>
      <c r="L470">
        <v>61</v>
      </c>
      <c r="W470">
        <f t="shared" si="180"/>
        <v>0</v>
      </c>
      <c r="X470">
        <f t="shared" si="181"/>
        <v>3</v>
      </c>
      <c r="Y470">
        <f t="shared" si="182"/>
        <v>0</v>
      </c>
      <c r="Z470" s="22">
        <f t="shared" si="183"/>
        <v>0</v>
      </c>
      <c r="AA470" s="22">
        <f t="shared" si="184"/>
        <v>0</v>
      </c>
      <c r="AB470">
        <f t="shared" si="185"/>
        <v>0</v>
      </c>
      <c r="AC470" s="22">
        <f t="shared" si="186"/>
        <v>0</v>
      </c>
      <c r="AD470" s="22">
        <f t="shared" si="187"/>
        <v>0</v>
      </c>
    </row>
    <row r="471" spans="3:30" x14ac:dyDescent="0.25">
      <c r="D471" s="1">
        <v>0.79166666666666663</v>
      </c>
      <c r="E471">
        <v>9461</v>
      </c>
      <c r="F471">
        <v>9481</v>
      </c>
      <c r="G471">
        <v>9442</v>
      </c>
      <c r="H471">
        <v>9468</v>
      </c>
      <c r="J471">
        <v>7</v>
      </c>
      <c r="K471">
        <f t="shared" si="188"/>
        <v>55</v>
      </c>
      <c r="L471">
        <v>39</v>
      </c>
      <c r="W471">
        <f t="shared" si="180"/>
        <v>0</v>
      </c>
      <c r="X471">
        <f t="shared" si="181"/>
        <v>7</v>
      </c>
      <c r="Y471">
        <f t="shared" si="182"/>
        <v>0</v>
      </c>
      <c r="Z471" s="22">
        <f t="shared" si="183"/>
        <v>0</v>
      </c>
      <c r="AA471" s="22">
        <f t="shared" si="184"/>
        <v>0</v>
      </c>
      <c r="AB471">
        <f t="shared" si="185"/>
        <v>0</v>
      </c>
      <c r="AC471" s="22">
        <f t="shared" si="186"/>
        <v>0</v>
      </c>
      <c r="AD471" s="22">
        <f t="shared" si="187"/>
        <v>0</v>
      </c>
    </row>
    <row r="472" spans="3:30" x14ac:dyDescent="0.25">
      <c r="D472" s="1">
        <v>0.83333333333333337</v>
      </c>
      <c r="E472">
        <v>9468</v>
      </c>
      <c r="F472">
        <v>9476</v>
      </c>
      <c r="G472">
        <v>9450</v>
      </c>
      <c r="H472">
        <v>9469</v>
      </c>
      <c r="J472">
        <v>1</v>
      </c>
      <c r="K472">
        <f t="shared" si="188"/>
        <v>56</v>
      </c>
      <c r="L472">
        <v>26</v>
      </c>
      <c r="W472">
        <f t="shared" si="180"/>
        <v>0</v>
      </c>
      <c r="X472">
        <f t="shared" si="181"/>
        <v>1</v>
      </c>
      <c r="Y472">
        <f t="shared" si="182"/>
        <v>0</v>
      </c>
      <c r="Z472" s="22">
        <f t="shared" si="183"/>
        <v>0</v>
      </c>
      <c r="AA472" s="22">
        <f t="shared" si="184"/>
        <v>0</v>
      </c>
      <c r="AB472">
        <f t="shared" si="185"/>
        <v>0</v>
      </c>
      <c r="AC472" s="22">
        <f t="shared" si="186"/>
        <v>0</v>
      </c>
      <c r="AD472" s="22">
        <f t="shared" si="187"/>
        <v>0</v>
      </c>
    </row>
    <row r="473" spans="3:30" x14ac:dyDescent="0.25">
      <c r="D473" s="1">
        <v>0.875</v>
      </c>
      <c r="E473">
        <v>9469</v>
      </c>
      <c r="F473">
        <v>9532</v>
      </c>
      <c r="G473">
        <v>9458</v>
      </c>
      <c r="H473">
        <v>9521</v>
      </c>
      <c r="J473">
        <v>52</v>
      </c>
      <c r="K473">
        <f t="shared" si="188"/>
        <v>108</v>
      </c>
      <c r="L473">
        <v>74</v>
      </c>
      <c r="W473">
        <f t="shared" si="180"/>
        <v>0</v>
      </c>
      <c r="X473">
        <f t="shared" si="181"/>
        <v>52</v>
      </c>
      <c r="Y473">
        <f t="shared" si="182"/>
        <v>0</v>
      </c>
      <c r="Z473" s="22">
        <f t="shared" si="183"/>
        <v>0</v>
      </c>
      <c r="AA473" s="22">
        <f t="shared" si="184"/>
        <v>0</v>
      </c>
      <c r="AB473">
        <f t="shared" si="185"/>
        <v>0</v>
      </c>
      <c r="AC473" s="22">
        <f t="shared" si="186"/>
        <v>0</v>
      </c>
      <c r="AD473" s="22">
        <f t="shared" si="187"/>
        <v>0</v>
      </c>
    </row>
    <row r="474" spans="3:30" x14ac:dyDescent="0.25">
      <c r="D474" s="2">
        <v>0.91666666666666663</v>
      </c>
      <c r="E474">
        <v>9521</v>
      </c>
      <c r="F474">
        <v>9525</v>
      </c>
      <c r="G474">
        <v>9475</v>
      </c>
      <c r="H474">
        <v>9514</v>
      </c>
      <c r="J474">
        <v>-7</v>
      </c>
      <c r="K474">
        <f t="shared" si="188"/>
        <v>101</v>
      </c>
      <c r="L474">
        <v>50</v>
      </c>
      <c r="W474">
        <f t="shared" si="180"/>
        <v>0</v>
      </c>
      <c r="X474">
        <f t="shared" si="181"/>
        <v>7</v>
      </c>
      <c r="Y474">
        <f t="shared" si="182"/>
        <v>0</v>
      </c>
      <c r="Z474" s="22">
        <f t="shared" si="183"/>
        <v>0</v>
      </c>
      <c r="AA474" s="22">
        <f t="shared" si="184"/>
        <v>0</v>
      </c>
      <c r="AB474">
        <f t="shared" si="185"/>
        <v>0</v>
      </c>
      <c r="AC474" s="22">
        <f t="shared" si="186"/>
        <v>0</v>
      </c>
      <c r="AD474" s="22">
        <f t="shared" si="187"/>
        <v>0</v>
      </c>
    </row>
    <row r="475" spans="3:30" hidden="1" x14ac:dyDescent="0.25">
      <c r="D475" s="1">
        <v>0.95833333333333337</v>
      </c>
      <c r="E475">
        <v>9513</v>
      </c>
      <c r="F475">
        <v>9525</v>
      </c>
      <c r="G475">
        <v>9503</v>
      </c>
      <c r="H475">
        <v>9510</v>
      </c>
      <c r="Z475"/>
      <c r="AA475"/>
      <c r="AC475"/>
      <c r="AD475"/>
    </row>
    <row r="476" spans="3:30" hidden="1" x14ac:dyDescent="0.25">
      <c r="D476" s="1">
        <v>4.1666666666666664E-2</v>
      </c>
      <c r="E476">
        <v>9513</v>
      </c>
      <c r="F476">
        <v>9517</v>
      </c>
      <c r="G476">
        <v>9488</v>
      </c>
      <c r="H476">
        <v>9507</v>
      </c>
      <c r="Z476"/>
      <c r="AA476"/>
      <c r="AC476"/>
      <c r="AD476"/>
    </row>
    <row r="477" spans="3:30" hidden="1" x14ac:dyDescent="0.25">
      <c r="D477" s="1">
        <v>8.3333333333333329E-2</v>
      </c>
      <c r="E477">
        <v>9508</v>
      </c>
      <c r="F477">
        <v>9508</v>
      </c>
      <c r="G477">
        <v>9499</v>
      </c>
      <c r="H477">
        <v>9502</v>
      </c>
      <c r="Z477"/>
      <c r="AA477"/>
      <c r="AC477"/>
      <c r="AD477"/>
    </row>
    <row r="478" spans="3:30" hidden="1" x14ac:dyDescent="0.25">
      <c r="D478" s="1">
        <v>0.125</v>
      </c>
      <c r="E478">
        <v>9502</v>
      </c>
      <c r="F478">
        <v>9503</v>
      </c>
      <c r="G478">
        <v>9465</v>
      </c>
      <c r="H478">
        <v>9465</v>
      </c>
      <c r="Z478"/>
      <c r="AA478"/>
      <c r="AC478"/>
      <c r="AD478"/>
    </row>
    <row r="479" spans="3:30" hidden="1" x14ac:dyDescent="0.25">
      <c r="D479" s="1">
        <v>0.16666666666666666</v>
      </c>
      <c r="E479">
        <v>9465</v>
      </c>
      <c r="F479">
        <v>9550</v>
      </c>
      <c r="G479">
        <v>9459</v>
      </c>
      <c r="H479">
        <v>9539</v>
      </c>
      <c r="Z479"/>
      <c r="AA479"/>
      <c r="AC479"/>
      <c r="AD479"/>
    </row>
    <row r="480" spans="3:30" hidden="1" x14ac:dyDescent="0.25">
      <c r="D480" s="1">
        <v>0.20833333333333334</v>
      </c>
      <c r="E480">
        <v>9539</v>
      </c>
      <c r="F480">
        <v>9545</v>
      </c>
      <c r="G480">
        <v>9522</v>
      </c>
      <c r="H480">
        <v>9544</v>
      </c>
      <c r="Z480"/>
      <c r="AA480"/>
      <c r="AC480"/>
      <c r="AD480"/>
    </row>
    <row r="481" spans="3:30" hidden="1" x14ac:dyDescent="0.25">
      <c r="D481" s="1">
        <v>0.25</v>
      </c>
      <c r="E481">
        <v>9544</v>
      </c>
      <c r="F481">
        <v>9567</v>
      </c>
      <c r="G481">
        <v>9539</v>
      </c>
      <c r="H481">
        <v>9551</v>
      </c>
      <c r="Z481"/>
      <c r="AA481"/>
      <c r="AC481"/>
      <c r="AD481"/>
    </row>
    <row r="482" spans="3:30" hidden="1" x14ac:dyDescent="0.25">
      <c r="D482" s="1">
        <v>0.29166666666666669</v>
      </c>
      <c r="E482">
        <v>9551</v>
      </c>
      <c r="F482">
        <v>9552</v>
      </c>
      <c r="G482">
        <v>9538</v>
      </c>
      <c r="H482">
        <v>9546</v>
      </c>
      <c r="Z482"/>
      <c r="AA482"/>
      <c r="AC482"/>
      <c r="AD482"/>
    </row>
    <row r="483" spans="3:30" x14ac:dyDescent="0.25">
      <c r="D483" s="2">
        <v>0.33333333333333331</v>
      </c>
      <c r="E483">
        <v>9546</v>
      </c>
      <c r="F483">
        <v>9548</v>
      </c>
      <c r="G483">
        <v>9530</v>
      </c>
      <c r="H483">
        <v>9542</v>
      </c>
      <c r="J483">
        <v>-4</v>
      </c>
      <c r="K483">
        <v>0</v>
      </c>
      <c r="L483">
        <v>18</v>
      </c>
      <c r="M483">
        <v>69</v>
      </c>
      <c r="R483">
        <f>MAX(F483:F498)</f>
        <v>9688</v>
      </c>
      <c r="W483">
        <f t="shared" ref="W483:W497" si="189">ABS(M483)</f>
        <v>69</v>
      </c>
      <c r="X483">
        <f t="shared" ref="X483:X497" si="190">ABS(J483)</f>
        <v>4</v>
      </c>
      <c r="Y483">
        <f t="shared" ref="Y483:Y497" si="191">IF(R483&lt;1000,ABS(R483),0)</f>
        <v>0</v>
      </c>
      <c r="Z483" s="22">
        <f t="shared" ref="Z483:Z497" si="192">IF(N483=1,0,ABS(N483))</f>
        <v>0</v>
      </c>
      <c r="AA483" s="22">
        <f t="shared" ref="AA483:AA497" si="193">ABS(O483)</f>
        <v>0</v>
      </c>
      <c r="AB483">
        <f t="shared" ref="AB483:AB497" si="194">IF(N483=1,1,0)</f>
        <v>0</v>
      </c>
      <c r="AC483" s="22">
        <f t="shared" ref="AC483:AC497" si="195">IF(N483=1,ABS(N484),0)</f>
        <v>0</v>
      </c>
      <c r="AD483" s="22">
        <f t="shared" ref="AD483:AD497" si="196">IF(N483=1,0,ABS(O484))</f>
        <v>0.4140127388535032</v>
      </c>
    </row>
    <row r="484" spans="3:30" x14ac:dyDescent="0.25">
      <c r="D484" s="2">
        <v>0.375</v>
      </c>
      <c r="E484">
        <v>9542</v>
      </c>
      <c r="F484">
        <v>9590</v>
      </c>
      <c r="G484">
        <v>9528</v>
      </c>
      <c r="H484">
        <v>9573</v>
      </c>
      <c r="J484">
        <v>31</v>
      </c>
      <c r="K484">
        <f>K483+J484</f>
        <v>31</v>
      </c>
      <c r="L484">
        <v>62</v>
      </c>
      <c r="N484">
        <f>23/157</f>
        <v>0.1464968152866242</v>
      </c>
      <c r="O484">
        <f>65/157</f>
        <v>0.4140127388535032</v>
      </c>
      <c r="R484">
        <f>MIN(G483:G497)</f>
        <v>9505</v>
      </c>
      <c r="W484">
        <f t="shared" si="189"/>
        <v>0</v>
      </c>
      <c r="X484">
        <f t="shared" si="190"/>
        <v>31</v>
      </c>
      <c r="Y484">
        <f t="shared" si="191"/>
        <v>0</v>
      </c>
      <c r="Z484" s="22">
        <f t="shared" si="192"/>
        <v>0.1464968152866242</v>
      </c>
      <c r="AA484" s="22">
        <f t="shared" si="193"/>
        <v>0.4140127388535032</v>
      </c>
      <c r="AB484">
        <f t="shared" si="194"/>
        <v>0</v>
      </c>
      <c r="AC484" s="22">
        <f t="shared" si="195"/>
        <v>0</v>
      </c>
      <c r="AD484" s="22">
        <f t="shared" si="196"/>
        <v>0</v>
      </c>
    </row>
    <row r="485" spans="3:30" x14ac:dyDescent="0.25">
      <c r="D485" s="1">
        <v>0.41666666666666669</v>
      </c>
      <c r="E485">
        <v>9573</v>
      </c>
      <c r="F485">
        <v>9573</v>
      </c>
      <c r="G485">
        <v>9505</v>
      </c>
      <c r="H485">
        <v>9550</v>
      </c>
      <c r="J485">
        <v>-23</v>
      </c>
      <c r="K485">
        <f t="shared" ref="K485:K497" si="197">K484+J485</f>
        <v>8</v>
      </c>
      <c r="L485">
        <v>68</v>
      </c>
      <c r="R485">
        <f>R483-R484</f>
        <v>183</v>
      </c>
      <c r="W485">
        <f t="shared" si="189"/>
        <v>0</v>
      </c>
      <c r="X485">
        <f t="shared" si="190"/>
        <v>23</v>
      </c>
      <c r="Y485">
        <f t="shared" si="191"/>
        <v>183</v>
      </c>
      <c r="Z485" s="22">
        <f t="shared" si="192"/>
        <v>0</v>
      </c>
      <c r="AA485" s="22">
        <f t="shared" si="193"/>
        <v>0</v>
      </c>
      <c r="AB485">
        <f t="shared" si="194"/>
        <v>0</v>
      </c>
      <c r="AC485" s="22">
        <f t="shared" si="195"/>
        <v>0</v>
      </c>
      <c r="AD485" s="22">
        <f t="shared" si="196"/>
        <v>0</v>
      </c>
    </row>
    <row r="486" spans="3:30" x14ac:dyDescent="0.25">
      <c r="D486" s="1">
        <v>0.45833333333333331</v>
      </c>
      <c r="E486">
        <v>9548</v>
      </c>
      <c r="F486">
        <v>9607</v>
      </c>
      <c r="G486">
        <v>9539</v>
      </c>
      <c r="H486">
        <v>9588</v>
      </c>
      <c r="J486">
        <v>40</v>
      </c>
      <c r="K486">
        <f t="shared" si="197"/>
        <v>48</v>
      </c>
      <c r="L486">
        <v>68</v>
      </c>
      <c r="W486">
        <f t="shared" si="189"/>
        <v>0</v>
      </c>
      <c r="X486">
        <f t="shared" si="190"/>
        <v>40</v>
      </c>
      <c r="Y486">
        <f t="shared" si="191"/>
        <v>0</v>
      </c>
      <c r="Z486" s="22">
        <f t="shared" si="192"/>
        <v>0</v>
      </c>
      <c r="AA486" s="22">
        <f t="shared" si="193"/>
        <v>0</v>
      </c>
      <c r="AB486">
        <f t="shared" si="194"/>
        <v>0</v>
      </c>
      <c r="AC486" s="22">
        <f t="shared" si="195"/>
        <v>0</v>
      </c>
      <c r="AD486" s="22">
        <f t="shared" si="196"/>
        <v>0</v>
      </c>
    </row>
    <row r="487" spans="3:30" x14ac:dyDescent="0.25">
      <c r="D487" s="1">
        <v>0.5</v>
      </c>
      <c r="E487">
        <v>9588</v>
      </c>
      <c r="F487">
        <v>9606</v>
      </c>
      <c r="G487">
        <v>9566</v>
      </c>
      <c r="H487">
        <v>9604</v>
      </c>
      <c r="J487">
        <v>16</v>
      </c>
      <c r="K487">
        <f t="shared" si="197"/>
        <v>64</v>
      </c>
      <c r="L487">
        <v>40</v>
      </c>
      <c r="W487">
        <f t="shared" si="189"/>
        <v>0</v>
      </c>
      <c r="X487">
        <f t="shared" si="190"/>
        <v>16</v>
      </c>
      <c r="Y487">
        <f t="shared" si="191"/>
        <v>0</v>
      </c>
      <c r="Z487" s="22">
        <f t="shared" si="192"/>
        <v>0</v>
      </c>
      <c r="AA487" s="22">
        <f t="shared" si="193"/>
        <v>0</v>
      </c>
      <c r="AB487">
        <f t="shared" si="194"/>
        <v>0</v>
      </c>
      <c r="AC487" s="22">
        <f t="shared" si="195"/>
        <v>0</v>
      </c>
      <c r="AD487" s="22">
        <f t="shared" si="196"/>
        <v>0</v>
      </c>
    </row>
    <row r="488" spans="3:30" x14ac:dyDescent="0.25">
      <c r="C488">
        <v>1</v>
      </c>
      <c r="D488" s="1">
        <v>0.54166666666666663</v>
      </c>
      <c r="E488">
        <v>9605</v>
      </c>
      <c r="F488">
        <v>9642</v>
      </c>
      <c r="G488">
        <v>9605</v>
      </c>
      <c r="H488">
        <v>9612</v>
      </c>
      <c r="J488">
        <v>7</v>
      </c>
      <c r="K488">
        <f t="shared" si="197"/>
        <v>71</v>
      </c>
      <c r="L488">
        <v>37</v>
      </c>
      <c r="W488">
        <f t="shared" si="189"/>
        <v>0</v>
      </c>
      <c r="X488">
        <f t="shared" si="190"/>
        <v>7</v>
      </c>
      <c r="Y488">
        <f t="shared" si="191"/>
        <v>0</v>
      </c>
      <c r="Z488" s="22">
        <f t="shared" si="192"/>
        <v>0</v>
      </c>
      <c r="AA488" s="22">
        <f t="shared" si="193"/>
        <v>0</v>
      </c>
      <c r="AB488">
        <f t="shared" si="194"/>
        <v>0</v>
      </c>
      <c r="AC488" s="22">
        <f t="shared" si="195"/>
        <v>0</v>
      </c>
      <c r="AD488" s="22">
        <f t="shared" si="196"/>
        <v>0</v>
      </c>
    </row>
    <row r="489" spans="3:30" x14ac:dyDescent="0.25">
      <c r="D489" s="1">
        <v>0.58333333333333337</v>
      </c>
      <c r="E489">
        <v>9612</v>
      </c>
      <c r="F489">
        <v>9630</v>
      </c>
      <c r="G489">
        <v>9569</v>
      </c>
      <c r="H489">
        <v>9604</v>
      </c>
      <c r="J489">
        <v>-8</v>
      </c>
      <c r="K489">
        <f t="shared" si="197"/>
        <v>63</v>
      </c>
      <c r="L489">
        <v>61</v>
      </c>
      <c r="W489">
        <f t="shared" si="189"/>
        <v>0</v>
      </c>
      <c r="X489">
        <f t="shared" si="190"/>
        <v>8</v>
      </c>
      <c r="Y489">
        <f t="shared" si="191"/>
        <v>0</v>
      </c>
      <c r="Z489" s="22">
        <f t="shared" si="192"/>
        <v>0</v>
      </c>
      <c r="AA489" s="22">
        <f t="shared" si="193"/>
        <v>0</v>
      </c>
      <c r="AB489">
        <f t="shared" si="194"/>
        <v>0</v>
      </c>
      <c r="AC489" s="22">
        <f t="shared" si="195"/>
        <v>0</v>
      </c>
      <c r="AD489" s="22">
        <f t="shared" si="196"/>
        <v>0</v>
      </c>
    </row>
    <row r="490" spans="3:30" x14ac:dyDescent="0.25">
      <c r="D490" s="1">
        <v>0.625</v>
      </c>
      <c r="E490">
        <v>9604</v>
      </c>
      <c r="F490">
        <v>9620</v>
      </c>
      <c r="G490">
        <v>9564</v>
      </c>
      <c r="H490">
        <v>9617</v>
      </c>
      <c r="J490">
        <v>13</v>
      </c>
      <c r="K490">
        <f t="shared" si="197"/>
        <v>76</v>
      </c>
      <c r="L490">
        <v>56</v>
      </c>
      <c r="W490">
        <f t="shared" si="189"/>
        <v>0</v>
      </c>
      <c r="X490">
        <f t="shared" si="190"/>
        <v>13</v>
      </c>
      <c r="Y490">
        <f t="shared" si="191"/>
        <v>0</v>
      </c>
      <c r="Z490" s="22">
        <f t="shared" si="192"/>
        <v>0</v>
      </c>
      <c r="AA490" s="22">
        <f t="shared" si="193"/>
        <v>0</v>
      </c>
      <c r="AB490">
        <f t="shared" si="194"/>
        <v>0</v>
      </c>
      <c r="AC490" s="22">
        <f t="shared" si="195"/>
        <v>0</v>
      </c>
      <c r="AD490" s="22">
        <f t="shared" si="196"/>
        <v>0</v>
      </c>
    </row>
    <row r="491" spans="3:30" x14ac:dyDescent="0.25">
      <c r="D491" s="1">
        <v>0.66666666666666663</v>
      </c>
      <c r="E491">
        <v>9617</v>
      </c>
      <c r="F491">
        <v>9622</v>
      </c>
      <c r="G491">
        <v>9588</v>
      </c>
      <c r="H491">
        <v>9599</v>
      </c>
      <c r="J491">
        <v>-18</v>
      </c>
      <c r="K491">
        <f t="shared" si="197"/>
        <v>58</v>
      </c>
      <c r="L491">
        <v>34</v>
      </c>
      <c r="W491">
        <f t="shared" si="189"/>
        <v>0</v>
      </c>
      <c r="X491">
        <f t="shared" si="190"/>
        <v>18</v>
      </c>
      <c r="Y491">
        <f t="shared" si="191"/>
        <v>0</v>
      </c>
      <c r="Z491" s="22">
        <f t="shared" si="192"/>
        <v>0</v>
      </c>
      <c r="AA491" s="22">
        <f t="shared" si="193"/>
        <v>0</v>
      </c>
      <c r="AB491">
        <f t="shared" si="194"/>
        <v>0</v>
      </c>
      <c r="AC491" s="22">
        <f t="shared" si="195"/>
        <v>0</v>
      </c>
      <c r="AD491" s="22">
        <f t="shared" si="196"/>
        <v>0</v>
      </c>
    </row>
    <row r="492" spans="3:30" x14ac:dyDescent="0.25">
      <c r="D492" s="1">
        <v>0.70833333333333337</v>
      </c>
      <c r="E492">
        <v>9600</v>
      </c>
      <c r="F492">
        <v>9610</v>
      </c>
      <c r="G492">
        <v>9565</v>
      </c>
      <c r="H492">
        <v>9572</v>
      </c>
      <c r="J492">
        <v>-28</v>
      </c>
      <c r="K492">
        <f t="shared" si="197"/>
        <v>30</v>
      </c>
      <c r="L492">
        <v>45</v>
      </c>
      <c r="W492">
        <f t="shared" si="189"/>
        <v>0</v>
      </c>
      <c r="X492">
        <f t="shared" si="190"/>
        <v>28</v>
      </c>
      <c r="Y492">
        <f t="shared" si="191"/>
        <v>0</v>
      </c>
      <c r="Z492" s="22">
        <f t="shared" si="192"/>
        <v>0</v>
      </c>
      <c r="AA492" s="22">
        <f t="shared" si="193"/>
        <v>0</v>
      </c>
      <c r="AB492">
        <f t="shared" si="194"/>
        <v>0</v>
      </c>
      <c r="AC492" s="22">
        <f t="shared" si="195"/>
        <v>0</v>
      </c>
      <c r="AD492" s="22">
        <f t="shared" si="196"/>
        <v>0</v>
      </c>
    </row>
    <row r="493" spans="3:30" x14ac:dyDescent="0.25">
      <c r="D493" s="1">
        <v>0.75</v>
      </c>
      <c r="E493">
        <v>9572</v>
      </c>
      <c r="F493">
        <v>9620</v>
      </c>
      <c r="G493">
        <v>9567</v>
      </c>
      <c r="H493">
        <v>9604</v>
      </c>
      <c r="J493">
        <v>32</v>
      </c>
      <c r="K493">
        <f t="shared" si="197"/>
        <v>62</v>
      </c>
      <c r="L493">
        <v>53</v>
      </c>
      <c r="W493">
        <f t="shared" si="189"/>
        <v>0</v>
      </c>
      <c r="X493">
        <f t="shared" si="190"/>
        <v>32</v>
      </c>
      <c r="Y493">
        <f t="shared" si="191"/>
        <v>0</v>
      </c>
      <c r="Z493" s="22">
        <f t="shared" si="192"/>
        <v>0</v>
      </c>
      <c r="AA493" s="22">
        <f t="shared" si="193"/>
        <v>0</v>
      </c>
      <c r="AB493">
        <f t="shared" si="194"/>
        <v>0</v>
      </c>
      <c r="AC493" s="22">
        <f t="shared" si="195"/>
        <v>0</v>
      </c>
      <c r="AD493" s="22">
        <f t="shared" si="196"/>
        <v>0</v>
      </c>
    </row>
    <row r="494" spans="3:30" x14ac:dyDescent="0.25">
      <c r="D494" s="1">
        <v>0.79166666666666663</v>
      </c>
      <c r="E494">
        <v>9603</v>
      </c>
      <c r="F494">
        <v>9629</v>
      </c>
      <c r="G494">
        <v>9596</v>
      </c>
      <c r="H494">
        <v>9597</v>
      </c>
      <c r="J494">
        <v>-6</v>
      </c>
      <c r="K494">
        <f t="shared" si="197"/>
        <v>56</v>
      </c>
      <c r="L494">
        <v>33</v>
      </c>
      <c r="W494">
        <f t="shared" si="189"/>
        <v>0</v>
      </c>
      <c r="X494">
        <f t="shared" si="190"/>
        <v>6</v>
      </c>
      <c r="Y494">
        <f t="shared" si="191"/>
        <v>0</v>
      </c>
      <c r="Z494" s="22">
        <f t="shared" si="192"/>
        <v>0</v>
      </c>
      <c r="AA494" s="22">
        <f t="shared" si="193"/>
        <v>0</v>
      </c>
      <c r="AB494">
        <f t="shared" si="194"/>
        <v>0</v>
      </c>
      <c r="AC494" s="22">
        <f t="shared" si="195"/>
        <v>0</v>
      </c>
      <c r="AD494" s="22">
        <f t="shared" si="196"/>
        <v>0</v>
      </c>
    </row>
    <row r="495" spans="3:30" x14ac:dyDescent="0.25">
      <c r="D495" s="1">
        <v>0.83333333333333337</v>
      </c>
      <c r="E495">
        <v>9597</v>
      </c>
      <c r="F495">
        <v>9604</v>
      </c>
      <c r="G495">
        <v>9589</v>
      </c>
      <c r="H495">
        <v>9597</v>
      </c>
      <c r="J495">
        <v>0</v>
      </c>
      <c r="K495">
        <f t="shared" si="197"/>
        <v>56</v>
      </c>
      <c r="L495">
        <v>15</v>
      </c>
      <c r="W495">
        <f t="shared" si="189"/>
        <v>0</v>
      </c>
      <c r="X495">
        <f t="shared" si="190"/>
        <v>0</v>
      </c>
      <c r="Y495">
        <f t="shared" si="191"/>
        <v>0</v>
      </c>
      <c r="Z495" s="22">
        <f t="shared" si="192"/>
        <v>0</v>
      </c>
      <c r="AA495" s="22">
        <f t="shared" si="193"/>
        <v>0</v>
      </c>
      <c r="AB495">
        <f t="shared" si="194"/>
        <v>0</v>
      </c>
      <c r="AC495" s="22">
        <f t="shared" si="195"/>
        <v>0</v>
      </c>
      <c r="AD495" s="22">
        <f t="shared" si="196"/>
        <v>0</v>
      </c>
    </row>
    <row r="496" spans="3:30" x14ac:dyDescent="0.25">
      <c r="D496" s="1">
        <v>0.875</v>
      </c>
      <c r="E496">
        <v>9598</v>
      </c>
      <c r="F496">
        <v>9619</v>
      </c>
      <c r="G496">
        <v>9597</v>
      </c>
      <c r="H496">
        <v>9612</v>
      </c>
      <c r="J496">
        <v>14</v>
      </c>
      <c r="K496">
        <f t="shared" si="197"/>
        <v>70</v>
      </c>
      <c r="L496">
        <v>22</v>
      </c>
      <c r="W496">
        <f t="shared" si="189"/>
        <v>0</v>
      </c>
      <c r="X496">
        <f t="shared" si="190"/>
        <v>14</v>
      </c>
      <c r="Y496">
        <f t="shared" si="191"/>
        <v>0</v>
      </c>
      <c r="Z496" s="22">
        <f t="shared" si="192"/>
        <v>0</v>
      </c>
      <c r="AA496" s="22">
        <f t="shared" si="193"/>
        <v>0</v>
      </c>
      <c r="AB496">
        <f t="shared" si="194"/>
        <v>0</v>
      </c>
      <c r="AC496" s="22">
        <f t="shared" si="195"/>
        <v>0</v>
      </c>
      <c r="AD496" s="22">
        <f t="shared" si="196"/>
        <v>0</v>
      </c>
    </row>
    <row r="497" spans="3:30" x14ac:dyDescent="0.25">
      <c r="D497" s="2">
        <v>0.91666666666666663</v>
      </c>
      <c r="E497">
        <v>9612</v>
      </c>
      <c r="F497">
        <v>9628</v>
      </c>
      <c r="G497">
        <v>9606</v>
      </c>
      <c r="H497">
        <v>9615</v>
      </c>
      <c r="J497">
        <v>3</v>
      </c>
      <c r="K497">
        <f t="shared" si="197"/>
        <v>73</v>
      </c>
      <c r="L497">
        <v>22</v>
      </c>
      <c r="W497">
        <f t="shared" si="189"/>
        <v>0</v>
      </c>
      <c r="X497">
        <f t="shared" si="190"/>
        <v>3</v>
      </c>
      <c r="Y497">
        <f t="shared" si="191"/>
        <v>0</v>
      </c>
      <c r="Z497" s="22">
        <f t="shared" si="192"/>
        <v>0</v>
      </c>
      <c r="AA497" s="22">
        <f t="shared" si="193"/>
        <v>0</v>
      </c>
      <c r="AB497">
        <f t="shared" si="194"/>
        <v>0</v>
      </c>
      <c r="AC497" s="22">
        <f t="shared" si="195"/>
        <v>0</v>
      </c>
      <c r="AD497" s="22">
        <f t="shared" si="196"/>
        <v>0</v>
      </c>
    </row>
    <row r="498" spans="3:30" hidden="1" x14ac:dyDescent="0.25">
      <c r="D498" s="1">
        <v>0.95833333333333337</v>
      </c>
      <c r="E498">
        <v>9614</v>
      </c>
      <c r="F498">
        <v>9688</v>
      </c>
      <c r="G498">
        <v>9609</v>
      </c>
      <c r="H498">
        <v>9683</v>
      </c>
      <c r="Z498"/>
      <c r="AA498"/>
      <c r="AC498"/>
      <c r="AD498"/>
    </row>
    <row r="499" spans="3:30" hidden="1" x14ac:dyDescent="0.25">
      <c r="D499" s="1">
        <v>4.1666666666666664E-2</v>
      </c>
      <c r="E499">
        <v>9668</v>
      </c>
      <c r="F499">
        <v>9673</v>
      </c>
      <c r="G499">
        <v>9656</v>
      </c>
      <c r="H499">
        <v>9656</v>
      </c>
      <c r="Z499"/>
      <c r="AA499"/>
      <c r="AC499"/>
      <c r="AD499"/>
    </row>
    <row r="500" spans="3:30" hidden="1" x14ac:dyDescent="0.25">
      <c r="D500" s="1">
        <v>8.3333333333333329E-2</v>
      </c>
      <c r="E500">
        <v>9656</v>
      </c>
      <c r="F500">
        <v>9661</v>
      </c>
      <c r="G500">
        <v>9643</v>
      </c>
      <c r="H500">
        <v>9650</v>
      </c>
      <c r="Z500"/>
      <c r="AA500"/>
      <c r="AC500"/>
      <c r="AD500"/>
    </row>
    <row r="501" spans="3:30" hidden="1" x14ac:dyDescent="0.25">
      <c r="D501" s="1">
        <v>0.125</v>
      </c>
      <c r="E501">
        <v>9649</v>
      </c>
      <c r="F501">
        <v>9654</v>
      </c>
      <c r="G501">
        <v>9638</v>
      </c>
      <c r="H501">
        <v>9639</v>
      </c>
      <c r="Z501"/>
      <c r="AA501"/>
      <c r="AC501"/>
      <c r="AD501"/>
    </row>
    <row r="502" spans="3:30" hidden="1" x14ac:dyDescent="0.25">
      <c r="D502" s="1">
        <v>0.16666666666666666</v>
      </c>
      <c r="E502">
        <v>9638</v>
      </c>
      <c r="F502">
        <v>9641</v>
      </c>
      <c r="G502">
        <v>9630</v>
      </c>
      <c r="H502">
        <v>9633</v>
      </c>
      <c r="Z502"/>
      <c r="AA502"/>
      <c r="AC502"/>
      <c r="AD502"/>
    </row>
    <row r="503" spans="3:30" hidden="1" x14ac:dyDescent="0.25">
      <c r="D503" s="1">
        <v>0.20833333333333334</v>
      </c>
      <c r="E503">
        <v>9634</v>
      </c>
      <c r="F503">
        <v>9650</v>
      </c>
      <c r="G503">
        <v>9632</v>
      </c>
      <c r="H503">
        <v>9644</v>
      </c>
      <c r="Z503"/>
      <c r="AA503"/>
      <c r="AC503"/>
      <c r="AD503"/>
    </row>
    <row r="504" spans="3:30" hidden="1" x14ac:dyDescent="0.25">
      <c r="D504" s="1">
        <v>0.25</v>
      </c>
      <c r="E504">
        <v>9643</v>
      </c>
      <c r="F504">
        <v>9644</v>
      </c>
      <c r="G504">
        <v>9632</v>
      </c>
      <c r="H504">
        <v>9633</v>
      </c>
      <c r="Z504"/>
      <c r="AA504"/>
      <c r="AC504"/>
      <c r="AD504"/>
    </row>
    <row r="505" spans="3:30" hidden="1" x14ac:dyDescent="0.25">
      <c r="D505" s="1">
        <v>0.29166666666666669</v>
      </c>
      <c r="E505">
        <v>9634</v>
      </c>
      <c r="F505">
        <v>9640</v>
      </c>
      <c r="G505">
        <v>9633</v>
      </c>
      <c r="H505">
        <v>9633</v>
      </c>
      <c r="Z505"/>
      <c r="AA505"/>
      <c r="AC505"/>
      <c r="AD505"/>
    </row>
    <row r="506" spans="3:30" x14ac:dyDescent="0.25">
      <c r="D506" s="2">
        <v>0.33333333333333331</v>
      </c>
      <c r="E506">
        <v>9634</v>
      </c>
      <c r="F506">
        <v>9635</v>
      </c>
      <c r="G506">
        <v>9605</v>
      </c>
      <c r="H506">
        <v>9624</v>
      </c>
      <c r="J506">
        <v>-10</v>
      </c>
      <c r="K506">
        <v>0</v>
      </c>
      <c r="L506">
        <v>30</v>
      </c>
      <c r="M506">
        <v>118</v>
      </c>
      <c r="R506">
        <f>MAX(F506:F520)</f>
        <v>9795</v>
      </c>
      <c r="W506">
        <f t="shared" ref="W506:W569" si="198">ABS(M506)</f>
        <v>118</v>
      </c>
      <c r="X506">
        <f t="shared" ref="X506:X569" si="199">ABS(J506)</f>
        <v>10</v>
      </c>
      <c r="Y506">
        <f t="shared" ref="Y506:Y569" si="200">IF(R506&lt;1000,ABS(R506),0)</f>
        <v>0</v>
      </c>
      <c r="Z506" s="22">
        <f t="shared" ref="Z506:Z569" si="201">IF(N506=1,0,ABS(N506))</f>
        <v>0</v>
      </c>
      <c r="AA506" s="22">
        <f t="shared" ref="AA506:AA569" si="202">ABS(O506)</f>
        <v>0</v>
      </c>
      <c r="AB506">
        <f t="shared" ref="AB506:AB569" si="203">IF(N506=1,1,0)</f>
        <v>0</v>
      </c>
      <c r="AC506" s="22">
        <f t="shared" ref="AC506:AC569" si="204">IF(N506=1,ABS(N507),0)</f>
        <v>0</v>
      </c>
      <c r="AD506" s="22">
        <f t="shared" ref="AD506:AD569" si="205">IF(N506=1,0,ABS(O507))</f>
        <v>0.21311475409836064</v>
      </c>
    </row>
    <row r="507" spans="3:30" x14ac:dyDescent="0.25">
      <c r="D507" s="2">
        <v>0.375</v>
      </c>
      <c r="E507">
        <v>9627</v>
      </c>
      <c r="F507">
        <v>9627</v>
      </c>
      <c r="G507">
        <v>9574</v>
      </c>
      <c r="H507">
        <v>9587</v>
      </c>
      <c r="J507">
        <v>-40</v>
      </c>
      <c r="K507">
        <f>K506+J507</f>
        <v>-40</v>
      </c>
      <c r="L507">
        <v>53</v>
      </c>
      <c r="N507">
        <f>SUM(J507:J514)/183</f>
        <v>-0.19672131147540983</v>
      </c>
      <c r="O507">
        <f>J515/R485</f>
        <v>0.21311475409836064</v>
      </c>
      <c r="R507">
        <f>MIN(G506:G520)</f>
        <v>9513</v>
      </c>
      <c r="W507">
        <f t="shared" si="198"/>
        <v>0</v>
      </c>
      <c r="X507">
        <f t="shared" si="199"/>
        <v>40</v>
      </c>
      <c r="Y507">
        <f t="shared" si="200"/>
        <v>0</v>
      </c>
      <c r="Z507" s="22">
        <f t="shared" si="201"/>
        <v>0.19672131147540983</v>
      </c>
      <c r="AA507" s="22">
        <f t="shared" si="202"/>
        <v>0.21311475409836064</v>
      </c>
      <c r="AB507">
        <f t="shared" si="203"/>
        <v>0</v>
      </c>
      <c r="AC507" s="22">
        <f t="shared" si="204"/>
        <v>0</v>
      </c>
      <c r="AD507" s="22">
        <f t="shared" si="205"/>
        <v>0</v>
      </c>
    </row>
    <row r="508" spans="3:30" x14ac:dyDescent="0.25">
      <c r="D508" s="1">
        <v>0.41666666666666669</v>
      </c>
      <c r="E508">
        <v>9587</v>
      </c>
      <c r="F508">
        <v>9633</v>
      </c>
      <c r="G508">
        <v>9513</v>
      </c>
      <c r="H508">
        <v>9623</v>
      </c>
      <c r="J508">
        <v>36</v>
      </c>
      <c r="K508">
        <f t="shared" ref="K508:K520" si="206">K507+J508</f>
        <v>-4</v>
      </c>
      <c r="L508">
        <v>120</v>
      </c>
      <c r="R508">
        <f>R506-R507</f>
        <v>282</v>
      </c>
      <c r="W508">
        <f t="shared" si="198"/>
        <v>0</v>
      </c>
      <c r="X508">
        <f t="shared" si="199"/>
        <v>36</v>
      </c>
      <c r="Y508">
        <f t="shared" si="200"/>
        <v>282</v>
      </c>
      <c r="Z508" s="22">
        <f t="shared" si="201"/>
        <v>0</v>
      </c>
      <c r="AA508" s="22">
        <f t="shared" si="202"/>
        <v>0</v>
      </c>
      <c r="AB508">
        <f t="shared" si="203"/>
        <v>0</v>
      </c>
      <c r="AC508" s="22">
        <f t="shared" si="204"/>
        <v>0</v>
      </c>
      <c r="AD508" s="22">
        <f t="shared" si="205"/>
        <v>0</v>
      </c>
    </row>
    <row r="509" spans="3:30" x14ac:dyDescent="0.25">
      <c r="D509" s="1">
        <v>0.45833333333333331</v>
      </c>
      <c r="E509">
        <v>9623</v>
      </c>
      <c r="F509">
        <v>9652</v>
      </c>
      <c r="G509">
        <v>9592</v>
      </c>
      <c r="H509">
        <v>9609</v>
      </c>
      <c r="J509">
        <v>-14</v>
      </c>
      <c r="K509">
        <f t="shared" si="206"/>
        <v>-18</v>
      </c>
      <c r="L509">
        <v>60</v>
      </c>
      <c r="W509">
        <f t="shared" si="198"/>
        <v>0</v>
      </c>
      <c r="X509">
        <f t="shared" si="199"/>
        <v>14</v>
      </c>
      <c r="Y509">
        <f t="shared" si="200"/>
        <v>0</v>
      </c>
      <c r="Z509" s="22">
        <f t="shared" si="201"/>
        <v>0</v>
      </c>
      <c r="AA509" s="22">
        <f t="shared" si="202"/>
        <v>0</v>
      </c>
      <c r="AB509">
        <f t="shared" si="203"/>
        <v>0</v>
      </c>
      <c r="AC509" s="22">
        <f t="shared" si="204"/>
        <v>0</v>
      </c>
      <c r="AD509" s="22">
        <f t="shared" si="205"/>
        <v>0</v>
      </c>
    </row>
    <row r="510" spans="3:30" x14ac:dyDescent="0.25">
      <c r="D510" s="1">
        <v>0.5</v>
      </c>
      <c r="E510">
        <v>9611</v>
      </c>
      <c r="F510">
        <v>9654</v>
      </c>
      <c r="G510">
        <v>9578</v>
      </c>
      <c r="H510">
        <v>9637</v>
      </c>
      <c r="J510">
        <v>26</v>
      </c>
      <c r="K510">
        <f t="shared" si="206"/>
        <v>8</v>
      </c>
      <c r="L510">
        <v>76</v>
      </c>
      <c r="W510">
        <f t="shared" si="198"/>
        <v>0</v>
      </c>
      <c r="X510">
        <f t="shared" si="199"/>
        <v>26</v>
      </c>
      <c r="Y510">
        <f t="shared" si="200"/>
        <v>0</v>
      </c>
      <c r="Z510" s="22">
        <f t="shared" si="201"/>
        <v>0</v>
      </c>
      <c r="AA510" s="22">
        <f t="shared" si="202"/>
        <v>0</v>
      </c>
      <c r="AB510">
        <f t="shared" si="203"/>
        <v>0</v>
      </c>
      <c r="AC510" s="22">
        <f t="shared" si="204"/>
        <v>0</v>
      </c>
      <c r="AD510" s="22">
        <f t="shared" si="205"/>
        <v>0</v>
      </c>
    </row>
    <row r="511" spans="3:30" x14ac:dyDescent="0.25">
      <c r="C511">
        <v>1</v>
      </c>
      <c r="D511" s="1">
        <v>0.54166666666666663</v>
      </c>
      <c r="E511">
        <v>9637</v>
      </c>
      <c r="F511">
        <v>9655</v>
      </c>
      <c r="G511">
        <v>9618</v>
      </c>
      <c r="H511">
        <v>9626</v>
      </c>
      <c r="J511">
        <v>-11</v>
      </c>
      <c r="K511">
        <f t="shared" si="206"/>
        <v>-3</v>
      </c>
      <c r="L511">
        <v>37</v>
      </c>
      <c r="W511">
        <f t="shared" si="198"/>
        <v>0</v>
      </c>
      <c r="X511">
        <f t="shared" si="199"/>
        <v>11</v>
      </c>
      <c r="Y511">
        <f t="shared" si="200"/>
        <v>0</v>
      </c>
      <c r="Z511" s="22">
        <f t="shared" si="201"/>
        <v>0</v>
      </c>
      <c r="AA511" s="22">
        <f t="shared" si="202"/>
        <v>0</v>
      </c>
      <c r="AB511">
        <f t="shared" si="203"/>
        <v>0</v>
      </c>
      <c r="AC511" s="22">
        <f t="shared" si="204"/>
        <v>0</v>
      </c>
      <c r="AD511" s="22">
        <f t="shared" si="205"/>
        <v>0</v>
      </c>
    </row>
    <row r="512" spans="3:30" x14ac:dyDescent="0.25">
      <c r="D512" s="1">
        <v>0.58333333333333337</v>
      </c>
      <c r="E512">
        <v>9625</v>
      </c>
      <c r="F512">
        <v>9627</v>
      </c>
      <c r="G512">
        <v>9589</v>
      </c>
      <c r="H512">
        <v>9595</v>
      </c>
      <c r="J512">
        <v>-30</v>
      </c>
      <c r="K512">
        <f t="shared" si="206"/>
        <v>-33</v>
      </c>
      <c r="L512">
        <v>38</v>
      </c>
      <c r="W512">
        <f t="shared" si="198"/>
        <v>0</v>
      </c>
      <c r="X512">
        <f t="shared" si="199"/>
        <v>30</v>
      </c>
      <c r="Y512">
        <f t="shared" si="200"/>
        <v>0</v>
      </c>
      <c r="Z512" s="22">
        <f t="shared" si="201"/>
        <v>0</v>
      </c>
      <c r="AA512" s="22">
        <f t="shared" si="202"/>
        <v>0</v>
      </c>
      <c r="AB512">
        <f t="shared" si="203"/>
        <v>0</v>
      </c>
      <c r="AC512" s="22">
        <f t="shared" si="204"/>
        <v>0</v>
      </c>
      <c r="AD512" s="22">
        <f t="shared" si="205"/>
        <v>0</v>
      </c>
    </row>
    <row r="513" spans="3:30" x14ac:dyDescent="0.25">
      <c r="D513" s="1">
        <v>0.625</v>
      </c>
      <c r="E513">
        <v>9595</v>
      </c>
      <c r="F513">
        <v>9611</v>
      </c>
      <c r="G513">
        <v>9580</v>
      </c>
      <c r="H513">
        <v>9603</v>
      </c>
      <c r="J513">
        <v>8</v>
      </c>
      <c r="K513">
        <f t="shared" si="206"/>
        <v>-25</v>
      </c>
      <c r="L513">
        <v>31</v>
      </c>
      <c r="W513">
        <f t="shared" si="198"/>
        <v>0</v>
      </c>
      <c r="X513">
        <f t="shared" si="199"/>
        <v>8</v>
      </c>
      <c r="Y513">
        <f t="shared" si="200"/>
        <v>0</v>
      </c>
      <c r="Z513" s="22">
        <f t="shared" si="201"/>
        <v>0</v>
      </c>
      <c r="AA513" s="22">
        <f t="shared" si="202"/>
        <v>0</v>
      </c>
      <c r="AB513">
        <f t="shared" si="203"/>
        <v>0</v>
      </c>
      <c r="AC513" s="22">
        <f t="shared" si="204"/>
        <v>0</v>
      </c>
      <c r="AD513" s="22">
        <f t="shared" si="205"/>
        <v>0</v>
      </c>
    </row>
    <row r="514" spans="3:30" x14ac:dyDescent="0.25">
      <c r="D514" s="1">
        <v>0.66666666666666663</v>
      </c>
      <c r="E514">
        <v>9604</v>
      </c>
      <c r="F514">
        <v>9624</v>
      </c>
      <c r="G514">
        <v>9585</v>
      </c>
      <c r="H514">
        <v>9593</v>
      </c>
      <c r="J514">
        <v>-11</v>
      </c>
      <c r="K514">
        <f t="shared" si="206"/>
        <v>-36</v>
      </c>
      <c r="L514">
        <v>39</v>
      </c>
      <c r="W514">
        <f t="shared" si="198"/>
        <v>0</v>
      </c>
      <c r="X514">
        <f t="shared" si="199"/>
        <v>11</v>
      </c>
      <c r="Y514">
        <f t="shared" si="200"/>
        <v>0</v>
      </c>
      <c r="Z514" s="22">
        <f t="shared" si="201"/>
        <v>0</v>
      </c>
      <c r="AA514" s="22">
        <f t="shared" si="202"/>
        <v>0</v>
      </c>
      <c r="AB514">
        <f t="shared" si="203"/>
        <v>0</v>
      </c>
      <c r="AC514" s="22">
        <f t="shared" si="204"/>
        <v>0</v>
      </c>
      <c r="AD514" s="22">
        <f t="shared" si="205"/>
        <v>0</v>
      </c>
    </row>
    <row r="515" spans="3:30" x14ac:dyDescent="0.25">
      <c r="D515" s="1">
        <v>0.70833333333333337</v>
      </c>
      <c r="E515">
        <v>9593</v>
      </c>
      <c r="F515">
        <v>9639</v>
      </c>
      <c r="G515">
        <v>9578</v>
      </c>
      <c r="H515">
        <v>9632</v>
      </c>
      <c r="J515">
        <v>39</v>
      </c>
      <c r="K515">
        <f t="shared" si="206"/>
        <v>3</v>
      </c>
      <c r="L515">
        <v>61</v>
      </c>
      <c r="W515">
        <f t="shared" si="198"/>
        <v>0</v>
      </c>
      <c r="X515">
        <f t="shared" si="199"/>
        <v>39</v>
      </c>
      <c r="Y515">
        <f t="shared" si="200"/>
        <v>0</v>
      </c>
      <c r="Z515" s="22">
        <f t="shared" si="201"/>
        <v>0</v>
      </c>
      <c r="AA515" s="22">
        <f t="shared" si="202"/>
        <v>0</v>
      </c>
      <c r="AB515">
        <f t="shared" si="203"/>
        <v>0</v>
      </c>
      <c r="AC515" s="22">
        <f t="shared" si="204"/>
        <v>0</v>
      </c>
      <c r="AD515" s="22">
        <f t="shared" si="205"/>
        <v>0</v>
      </c>
    </row>
    <row r="516" spans="3:30" x14ac:dyDescent="0.25">
      <c r="D516" s="1">
        <v>0.75</v>
      </c>
      <c r="E516">
        <v>9631</v>
      </c>
      <c r="F516">
        <v>9710</v>
      </c>
      <c r="G516">
        <v>9622</v>
      </c>
      <c r="H516">
        <v>9710</v>
      </c>
      <c r="J516">
        <v>79</v>
      </c>
      <c r="K516">
        <f t="shared" si="206"/>
        <v>82</v>
      </c>
      <c r="L516">
        <v>88</v>
      </c>
      <c r="W516">
        <f t="shared" si="198"/>
        <v>0</v>
      </c>
      <c r="X516">
        <f t="shared" si="199"/>
        <v>79</v>
      </c>
      <c r="Y516">
        <f t="shared" si="200"/>
        <v>0</v>
      </c>
      <c r="Z516" s="22">
        <f t="shared" si="201"/>
        <v>0</v>
      </c>
      <c r="AA516" s="22">
        <f t="shared" si="202"/>
        <v>0</v>
      </c>
      <c r="AB516">
        <f t="shared" si="203"/>
        <v>0</v>
      </c>
      <c r="AC516" s="22">
        <f t="shared" si="204"/>
        <v>0</v>
      </c>
      <c r="AD516" s="22">
        <f t="shared" si="205"/>
        <v>0</v>
      </c>
    </row>
    <row r="517" spans="3:30" x14ac:dyDescent="0.25">
      <c r="D517" s="1">
        <v>0.79166666666666663</v>
      </c>
      <c r="E517">
        <v>9709</v>
      </c>
      <c r="F517">
        <v>9795</v>
      </c>
      <c r="G517">
        <v>9708</v>
      </c>
      <c r="H517">
        <v>9771</v>
      </c>
      <c r="J517">
        <v>62</v>
      </c>
      <c r="K517">
        <f t="shared" si="206"/>
        <v>144</v>
      </c>
      <c r="L517">
        <v>87</v>
      </c>
      <c r="W517">
        <f t="shared" si="198"/>
        <v>0</v>
      </c>
      <c r="X517">
        <f t="shared" si="199"/>
        <v>62</v>
      </c>
      <c r="Y517">
        <f t="shared" si="200"/>
        <v>0</v>
      </c>
      <c r="Z517" s="22">
        <f t="shared" si="201"/>
        <v>0</v>
      </c>
      <c r="AA517" s="22">
        <f t="shared" si="202"/>
        <v>0</v>
      </c>
      <c r="AB517">
        <f t="shared" si="203"/>
        <v>0</v>
      </c>
      <c r="AC517" s="22">
        <f t="shared" si="204"/>
        <v>0</v>
      </c>
      <c r="AD517" s="22">
        <f t="shared" si="205"/>
        <v>0</v>
      </c>
    </row>
    <row r="518" spans="3:30" x14ac:dyDescent="0.25">
      <c r="D518" s="1">
        <v>0.83333333333333337</v>
      </c>
      <c r="E518">
        <v>9771</v>
      </c>
      <c r="F518">
        <v>9779</v>
      </c>
      <c r="G518">
        <v>9749</v>
      </c>
      <c r="H518">
        <v>9760</v>
      </c>
      <c r="J518">
        <v>-11</v>
      </c>
      <c r="K518">
        <f t="shared" si="206"/>
        <v>133</v>
      </c>
      <c r="L518">
        <v>30</v>
      </c>
      <c r="W518">
        <f t="shared" si="198"/>
        <v>0</v>
      </c>
      <c r="X518">
        <f t="shared" si="199"/>
        <v>11</v>
      </c>
      <c r="Y518">
        <f t="shared" si="200"/>
        <v>0</v>
      </c>
      <c r="Z518" s="22">
        <f t="shared" si="201"/>
        <v>0</v>
      </c>
      <c r="AA518" s="22">
        <f t="shared" si="202"/>
        <v>0</v>
      </c>
      <c r="AB518">
        <f t="shared" si="203"/>
        <v>0</v>
      </c>
      <c r="AC518" s="22">
        <f t="shared" si="204"/>
        <v>0</v>
      </c>
      <c r="AD518" s="22">
        <f t="shared" si="205"/>
        <v>0</v>
      </c>
    </row>
    <row r="519" spans="3:30" x14ac:dyDescent="0.25">
      <c r="D519" s="1">
        <v>0.875</v>
      </c>
      <c r="E519">
        <v>9760</v>
      </c>
      <c r="F519">
        <v>9778</v>
      </c>
      <c r="G519">
        <v>9755</v>
      </c>
      <c r="H519">
        <v>9765</v>
      </c>
      <c r="J519">
        <v>5</v>
      </c>
      <c r="K519">
        <f t="shared" si="206"/>
        <v>138</v>
      </c>
      <c r="L519">
        <v>23</v>
      </c>
      <c r="W519">
        <f t="shared" si="198"/>
        <v>0</v>
      </c>
      <c r="X519">
        <f t="shared" si="199"/>
        <v>5</v>
      </c>
      <c r="Y519">
        <f t="shared" si="200"/>
        <v>0</v>
      </c>
      <c r="Z519" s="22">
        <f t="shared" si="201"/>
        <v>0</v>
      </c>
      <c r="AA519" s="22">
        <f t="shared" si="202"/>
        <v>0</v>
      </c>
      <c r="AB519">
        <f t="shared" si="203"/>
        <v>0</v>
      </c>
      <c r="AC519" s="22">
        <f t="shared" si="204"/>
        <v>0</v>
      </c>
      <c r="AD519" s="22">
        <f t="shared" si="205"/>
        <v>0</v>
      </c>
    </row>
    <row r="520" spans="3:30" x14ac:dyDescent="0.25">
      <c r="D520" s="2">
        <v>0.91666666666666663</v>
      </c>
      <c r="E520">
        <v>9764</v>
      </c>
      <c r="F520">
        <v>9766</v>
      </c>
      <c r="G520">
        <v>9726</v>
      </c>
      <c r="H520">
        <v>9752</v>
      </c>
      <c r="J520">
        <v>-12</v>
      </c>
      <c r="K520">
        <f t="shared" si="206"/>
        <v>126</v>
      </c>
      <c r="L520">
        <v>40</v>
      </c>
      <c r="W520">
        <f t="shared" si="198"/>
        <v>0</v>
      </c>
      <c r="X520">
        <f t="shared" si="199"/>
        <v>12</v>
      </c>
      <c r="Y520">
        <f t="shared" si="200"/>
        <v>0</v>
      </c>
      <c r="Z520" s="22">
        <f t="shared" si="201"/>
        <v>0</v>
      </c>
      <c r="AA520" s="22">
        <f t="shared" si="202"/>
        <v>0</v>
      </c>
      <c r="AB520">
        <f t="shared" si="203"/>
        <v>0</v>
      </c>
      <c r="AC520" s="22">
        <f t="shared" si="204"/>
        <v>0</v>
      </c>
      <c r="AD520" s="22">
        <f t="shared" si="205"/>
        <v>0</v>
      </c>
    </row>
    <row r="521" spans="3:30" x14ac:dyDescent="0.25">
      <c r="D521" s="2">
        <v>0.375</v>
      </c>
      <c r="E521">
        <v>9727</v>
      </c>
      <c r="F521">
        <v>9756</v>
      </c>
      <c r="G521">
        <v>9714</v>
      </c>
      <c r="H521">
        <v>9738</v>
      </c>
      <c r="J521">
        <v>11</v>
      </c>
      <c r="L521">
        <v>42</v>
      </c>
      <c r="M521">
        <v>24</v>
      </c>
      <c r="N521">
        <v>1</v>
      </c>
      <c r="R521">
        <f>MAX(F520:F534)</f>
        <v>9806</v>
      </c>
      <c r="W521">
        <f t="shared" si="198"/>
        <v>24</v>
      </c>
      <c r="X521">
        <f t="shared" si="199"/>
        <v>11</v>
      </c>
      <c r="Y521">
        <f t="shared" si="200"/>
        <v>0</v>
      </c>
      <c r="Z521" s="22">
        <f t="shared" si="201"/>
        <v>0</v>
      </c>
      <c r="AA521" s="22">
        <f t="shared" si="202"/>
        <v>0</v>
      </c>
      <c r="AB521">
        <f t="shared" si="203"/>
        <v>1</v>
      </c>
      <c r="AC521" s="22">
        <f t="shared" si="204"/>
        <v>3.5460992907801421E-2</v>
      </c>
      <c r="AD521" s="22">
        <f t="shared" si="205"/>
        <v>0</v>
      </c>
    </row>
    <row r="522" spans="3:30" x14ac:dyDescent="0.25">
      <c r="D522" s="1">
        <v>0.41666666666666669</v>
      </c>
      <c r="E522">
        <v>9739</v>
      </c>
      <c r="F522">
        <v>9764</v>
      </c>
      <c r="G522">
        <v>9657</v>
      </c>
      <c r="H522">
        <v>9696</v>
      </c>
      <c r="J522">
        <v>-43</v>
      </c>
      <c r="L522">
        <v>107</v>
      </c>
      <c r="N522">
        <f>10/282</f>
        <v>3.5460992907801421E-2</v>
      </c>
      <c r="O522">
        <f>40/282</f>
        <v>0.14184397163120568</v>
      </c>
      <c r="R522">
        <f>MIN(G521:G535)</f>
        <v>9657</v>
      </c>
      <c r="W522">
        <f t="shared" si="198"/>
        <v>0</v>
      </c>
      <c r="X522">
        <f t="shared" si="199"/>
        <v>43</v>
      </c>
      <c r="Y522">
        <f t="shared" si="200"/>
        <v>0</v>
      </c>
      <c r="Z522" s="22">
        <f t="shared" si="201"/>
        <v>3.5460992907801421E-2</v>
      </c>
      <c r="AA522" s="22">
        <f t="shared" si="202"/>
        <v>0.14184397163120568</v>
      </c>
      <c r="AB522">
        <f t="shared" si="203"/>
        <v>0</v>
      </c>
      <c r="AC522" s="22">
        <f t="shared" si="204"/>
        <v>0</v>
      </c>
      <c r="AD522" s="22">
        <f t="shared" si="205"/>
        <v>0</v>
      </c>
    </row>
    <row r="523" spans="3:30" x14ac:dyDescent="0.25">
      <c r="D523" s="1">
        <v>0.45833333333333331</v>
      </c>
      <c r="E523">
        <v>9697</v>
      </c>
      <c r="F523">
        <v>9747</v>
      </c>
      <c r="G523">
        <v>9679</v>
      </c>
      <c r="H523">
        <v>9720</v>
      </c>
      <c r="J523">
        <v>23</v>
      </c>
      <c r="L523">
        <v>68</v>
      </c>
      <c r="R523">
        <f>R521-R522</f>
        <v>149</v>
      </c>
      <c r="W523">
        <f t="shared" si="198"/>
        <v>0</v>
      </c>
      <c r="X523">
        <f t="shared" si="199"/>
        <v>23</v>
      </c>
      <c r="Y523">
        <f t="shared" si="200"/>
        <v>149</v>
      </c>
      <c r="Z523" s="22">
        <f t="shared" si="201"/>
        <v>0</v>
      </c>
      <c r="AA523" s="22">
        <f t="shared" si="202"/>
        <v>0</v>
      </c>
      <c r="AB523">
        <f t="shared" si="203"/>
        <v>0</v>
      </c>
      <c r="AC523" s="22">
        <f t="shared" si="204"/>
        <v>0</v>
      </c>
      <c r="AD523" s="22">
        <f t="shared" si="205"/>
        <v>0</v>
      </c>
    </row>
    <row r="524" spans="3:30" x14ac:dyDescent="0.25">
      <c r="D524" s="1">
        <v>0.5</v>
      </c>
      <c r="E524">
        <v>9720</v>
      </c>
      <c r="F524">
        <v>9728</v>
      </c>
      <c r="G524">
        <v>9678</v>
      </c>
      <c r="H524">
        <v>9698</v>
      </c>
      <c r="J524">
        <v>-22</v>
      </c>
      <c r="L524">
        <v>50</v>
      </c>
      <c r="W524">
        <f t="shared" si="198"/>
        <v>0</v>
      </c>
      <c r="X524">
        <f t="shared" si="199"/>
        <v>22</v>
      </c>
      <c r="Y524">
        <f t="shared" si="200"/>
        <v>0</v>
      </c>
      <c r="Z524" s="22">
        <f t="shared" si="201"/>
        <v>0</v>
      </c>
      <c r="AA524" s="22">
        <f t="shared" si="202"/>
        <v>0</v>
      </c>
      <c r="AB524">
        <f t="shared" si="203"/>
        <v>0</v>
      </c>
      <c r="AC524" s="22">
        <f t="shared" si="204"/>
        <v>0</v>
      </c>
      <c r="AD524" s="22">
        <f t="shared" si="205"/>
        <v>0</v>
      </c>
    </row>
    <row r="525" spans="3:30" x14ac:dyDescent="0.25">
      <c r="C525">
        <v>1</v>
      </c>
      <c r="D525" s="1">
        <v>0.54166666666666663</v>
      </c>
      <c r="E525">
        <v>9699</v>
      </c>
      <c r="F525">
        <v>9717</v>
      </c>
      <c r="G525">
        <v>9667</v>
      </c>
      <c r="H525">
        <v>9712</v>
      </c>
      <c r="J525">
        <v>13</v>
      </c>
      <c r="L525">
        <v>50</v>
      </c>
      <c r="W525">
        <f t="shared" si="198"/>
        <v>0</v>
      </c>
      <c r="X525">
        <f t="shared" si="199"/>
        <v>13</v>
      </c>
      <c r="Y525">
        <f t="shared" si="200"/>
        <v>0</v>
      </c>
      <c r="Z525" s="22">
        <f t="shared" si="201"/>
        <v>0</v>
      </c>
      <c r="AA525" s="22">
        <f t="shared" si="202"/>
        <v>0</v>
      </c>
      <c r="AB525">
        <f t="shared" si="203"/>
        <v>0</v>
      </c>
      <c r="AC525" s="22">
        <f t="shared" si="204"/>
        <v>0</v>
      </c>
      <c r="AD525" s="22">
        <f t="shared" si="205"/>
        <v>0</v>
      </c>
    </row>
    <row r="526" spans="3:30" x14ac:dyDescent="0.25">
      <c r="D526" s="1">
        <v>0.58333333333333337</v>
      </c>
      <c r="E526">
        <v>9712</v>
      </c>
      <c r="F526">
        <v>9784</v>
      </c>
      <c r="G526">
        <v>9710</v>
      </c>
      <c r="H526">
        <v>9777</v>
      </c>
      <c r="J526">
        <v>65</v>
      </c>
      <c r="L526">
        <v>74</v>
      </c>
      <c r="W526">
        <f t="shared" si="198"/>
        <v>0</v>
      </c>
      <c r="X526">
        <f t="shared" si="199"/>
        <v>65</v>
      </c>
      <c r="Y526">
        <f t="shared" si="200"/>
        <v>0</v>
      </c>
      <c r="Z526" s="22">
        <f t="shared" si="201"/>
        <v>0</v>
      </c>
      <c r="AA526" s="22">
        <f t="shared" si="202"/>
        <v>0</v>
      </c>
      <c r="AB526">
        <f t="shared" si="203"/>
        <v>0</v>
      </c>
      <c r="AC526" s="22">
        <f t="shared" si="204"/>
        <v>0</v>
      </c>
      <c r="AD526" s="22">
        <f t="shared" si="205"/>
        <v>0</v>
      </c>
    </row>
    <row r="527" spans="3:30" x14ac:dyDescent="0.25">
      <c r="D527" s="1">
        <v>0.625</v>
      </c>
      <c r="E527">
        <v>9778</v>
      </c>
      <c r="F527">
        <v>9778</v>
      </c>
      <c r="G527">
        <v>9752</v>
      </c>
      <c r="H527">
        <v>9759</v>
      </c>
      <c r="J527">
        <v>-19</v>
      </c>
      <c r="L527">
        <v>26</v>
      </c>
      <c r="W527">
        <f t="shared" si="198"/>
        <v>0</v>
      </c>
      <c r="X527">
        <f t="shared" si="199"/>
        <v>19</v>
      </c>
      <c r="Y527">
        <f t="shared" si="200"/>
        <v>0</v>
      </c>
      <c r="Z527" s="22">
        <f t="shared" si="201"/>
        <v>0</v>
      </c>
      <c r="AA527" s="22">
        <f t="shared" si="202"/>
        <v>0</v>
      </c>
      <c r="AB527">
        <f t="shared" si="203"/>
        <v>0</v>
      </c>
      <c r="AC527" s="22">
        <f t="shared" si="204"/>
        <v>0</v>
      </c>
      <c r="AD527" s="22">
        <f t="shared" si="205"/>
        <v>0</v>
      </c>
    </row>
    <row r="528" spans="3:30" x14ac:dyDescent="0.25">
      <c r="D528" s="1">
        <v>0.66666666666666663</v>
      </c>
      <c r="E528">
        <v>9759</v>
      </c>
      <c r="F528">
        <v>9771</v>
      </c>
      <c r="G528">
        <v>9746</v>
      </c>
      <c r="H528">
        <v>9763</v>
      </c>
      <c r="J528">
        <v>4</v>
      </c>
      <c r="L528">
        <v>25</v>
      </c>
      <c r="W528">
        <f t="shared" si="198"/>
        <v>0</v>
      </c>
      <c r="X528">
        <f t="shared" si="199"/>
        <v>4</v>
      </c>
      <c r="Y528">
        <f t="shared" si="200"/>
        <v>0</v>
      </c>
      <c r="Z528" s="22">
        <f t="shared" si="201"/>
        <v>0</v>
      </c>
      <c r="AA528" s="22">
        <f t="shared" si="202"/>
        <v>0</v>
      </c>
      <c r="AB528">
        <f t="shared" si="203"/>
        <v>0</v>
      </c>
      <c r="AC528" s="22">
        <f t="shared" si="204"/>
        <v>0</v>
      </c>
      <c r="AD528" s="22">
        <f t="shared" si="205"/>
        <v>0</v>
      </c>
    </row>
    <row r="529" spans="3:30" x14ac:dyDescent="0.25">
      <c r="D529" s="1">
        <v>0.70833333333333337</v>
      </c>
      <c r="E529">
        <v>9763</v>
      </c>
      <c r="F529">
        <v>9806</v>
      </c>
      <c r="G529">
        <v>9763</v>
      </c>
      <c r="H529">
        <v>9789</v>
      </c>
      <c r="J529">
        <v>26</v>
      </c>
      <c r="L529">
        <v>43</v>
      </c>
      <c r="W529">
        <f t="shared" si="198"/>
        <v>0</v>
      </c>
      <c r="X529">
        <f t="shared" si="199"/>
        <v>26</v>
      </c>
      <c r="Y529">
        <f t="shared" si="200"/>
        <v>0</v>
      </c>
      <c r="Z529" s="22">
        <f t="shared" si="201"/>
        <v>0</v>
      </c>
      <c r="AA529" s="22">
        <f t="shared" si="202"/>
        <v>0</v>
      </c>
      <c r="AB529">
        <f t="shared" si="203"/>
        <v>0</v>
      </c>
      <c r="AC529" s="22">
        <f t="shared" si="204"/>
        <v>0</v>
      </c>
      <c r="AD529" s="22">
        <f t="shared" si="205"/>
        <v>0</v>
      </c>
    </row>
    <row r="530" spans="3:30" x14ac:dyDescent="0.25">
      <c r="D530" s="1">
        <v>0.75</v>
      </c>
      <c r="E530">
        <v>9788</v>
      </c>
      <c r="F530">
        <v>9793</v>
      </c>
      <c r="G530">
        <v>9751</v>
      </c>
      <c r="H530">
        <v>9765</v>
      </c>
      <c r="J530">
        <v>-23</v>
      </c>
      <c r="L530">
        <v>42</v>
      </c>
      <c r="W530">
        <f t="shared" si="198"/>
        <v>0</v>
      </c>
      <c r="X530">
        <f t="shared" si="199"/>
        <v>23</v>
      </c>
      <c r="Y530">
        <f t="shared" si="200"/>
        <v>0</v>
      </c>
      <c r="Z530" s="22">
        <f t="shared" si="201"/>
        <v>0</v>
      </c>
      <c r="AA530" s="22">
        <f t="shared" si="202"/>
        <v>0</v>
      </c>
      <c r="AB530">
        <f t="shared" si="203"/>
        <v>0</v>
      </c>
      <c r="AC530" s="22">
        <f t="shared" si="204"/>
        <v>0</v>
      </c>
      <c r="AD530" s="22">
        <f t="shared" si="205"/>
        <v>0</v>
      </c>
    </row>
    <row r="531" spans="3:30" x14ac:dyDescent="0.25">
      <c r="D531" s="1">
        <v>0.79166666666666663</v>
      </c>
      <c r="E531">
        <v>9764</v>
      </c>
      <c r="F531">
        <v>9768</v>
      </c>
      <c r="G531">
        <v>9748</v>
      </c>
      <c r="H531">
        <v>9759</v>
      </c>
      <c r="J531">
        <v>-5</v>
      </c>
      <c r="L531">
        <v>20</v>
      </c>
      <c r="W531">
        <f t="shared" si="198"/>
        <v>0</v>
      </c>
      <c r="X531">
        <f t="shared" si="199"/>
        <v>5</v>
      </c>
      <c r="Y531">
        <f t="shared" si="200"/>
        <v>0</v>
      </c>
      <c r="Z531" s="22">
        <f t="shared" si="201"/>
        <v>0</v>
      </c>
      <c r="AA531" s="22">
        <f t="shared" si="202"/>
        <v>0</v>
      </c>
      <c r="AB531">
        <f t="shared" si="203"/>
        <v>0</v>
      </c>
      <c r="AC531" s="22">
        <f t="shared" si="204"/>
        <v>0</v>
      </c>
      <c r="AD531" s="22">
        <f t="shared" si="205"/>
        <v>0</v>
      </c>
    </row>
    <row r="532" spans="3:30" x14ac:dyDescent="0.25">
      <c r="D532" s="1">
        <v>0.83333333333333337</v>
      </c>
      <c r="E532">
        <v>9758</v>
      </c>
      <c r="F532">
        <v>9771</v>
      </c>
      <c r="G532">
        <v>9753</v>
      </c>
      <c r="H532">
        <v>9761</v>
      </c>
      <c r="J532">
        <v>3</v>
      </c>
      <c r="L532">
        <v>18</v>
      </c>
      <c r="W532">
        <f t="shared" si="198"/>
        <v>0</v>
      </c>
      <c r="X532">
        <f t="shared" si="199"/>
        <v>3</v>
      </c>
      <c r="Y532">
        <f t="shared" si="200"/>
        <v>0</v>
      </c>
      <c r="Z532" s="22">
        <f t="shared" si="201"/>
        <v>0</v>
      </c>
      <c r="AA532" s="22">
        <f t="shared" si="202"/>
        <v>0</v>
      </c>
      <c r="AB532">
        <f t="shared" si="203"/>
        <v>0</v>
      </c>
      <c r="AC532" s="22">
        <f t="shared" si="204"/>
        <v>0</v>
      </c>
      <c r="AD532" s="22">
        <f t="shared" si="205"/>
        <v>0</v>
      </c>
    </row>
    <row r="533" spans="3:30" x14ac:dyDescent="0.25">
      <c r="D533" s="1">
        <v>0.875</v>
      </c>
      <c r="E533">
        <v>9762</v>
      </c>
      <c r="F533">
        <v>9769</v>
      </c>
      <c r="G533">
        <v>9756</v>
      </c>
      <c r="H533">
        <v>9765</v>
      </c>
      <c r="J533">
        <v>3</v>
      </c>
      <c r="L533">
        <v>13</v>
      </c>
      <c r="W533">
        <f t="shared" si="198"/>
        <v>0</v>
      </c>
      <c r="X533">
        <f t="shared" si="199"/>
        <v>3</v>
      </c>
      <c r="Y533">
        <f t="shared" si="200"/>
        <v>0</v>
      </c>
      <c r="Z533" s="22">
        <f t="shared" si="201"/>
        <v>0</v>
      </c>
      <c r="AA533" s="22">
        <f t="shared" si="202"/>
        <v>0</v>
      </c>
      <c r="AB533">
        <f t="shared" si="203"/>
        <v>0</v>
      </c>
      <c r="AC533" s="22">
        <f t="shared" si="204"/>
        <v>0</v>
      </c>
      <c r="AD533" s="22">
        <f t="shared" si="205"/>
        <v>0</v>
      </c>
    </row>
    <row r="534" spans="3:30" x14ac:dyDescent="0.25">
      <c r="D534" s="2">
        <v>0.91666666666666663</v>
      </c>
      <c r="E534">
        <v>9765</v>
      </c>
      <c r="F534">
        <v>9774</v>
      </c>
      <c r="G534">
        <v>9751</v>
      </c>
      <c r="H534">
        <v>9751</v>
      </c>
      <c r="J534">
        <v>-14</v>
      </c>
      <c r="L534">
        <v>23</v>
      </c>
      <c r="W534">
        <f t="shared" si="198"/>
        <v>0</v>
      </c>
      <c r="X534">
        <f t="shared" si="199"/>
        <v>14</v>
      </c>
      <c r="Y534">
        <f t="shared" si="200"/>
        <v>0</v>
      </c>
      <c r="Z534" s="22">
        <f t="shared" si="201"/>
        <v>0</v>
      </c>
      <c r="AA534" s="22">
        <f t="shared" si="202"/>
        <v>0</v>
      </c>
      <c r="AB534">
        <f t="shared" si="203"/>
        <v>0</v>
      </c>
      <c r="AC534" s="22">
        <f t="shared" si="204"/>
        <v>0</v>
      </c>
      <c r="AD534" s="22">
        <f t="shared" si="205"/>
        <v>0</v>
      </c>
    </row>
    <row r="535" spans="3:30" x14ac:dyDescent="0.25">
      <c r="D535" s="2">
        <v>0.375</v>
      </c>
      <c r="E535">
        <v>9772</v>
      </c>
      <c r="F535">
        <v>9811</v>
      </c>
      <c r="G535">
        <v>9771</v>
      </c>
      <c r="H535">
        <v>9797</v>
      </c>
      <c r="J535">
        <v>25</v>
      </c>
      <c r="L535">
        <v>40</v>
      </c>
      <c r="M535">
        <v>-38</v>
      </c>
      <c r="R535">
        <f>MAX(F534:F548)</f>
        <v>9812</v>
      </c>
      <c r="W535">
        <f t="shared" si="198"/>
        <v>38</v>
      </c>
      <c r="X535">
        <f t="shared" si="199"/>
        <v>25</v>
      </c>
      <c r="Y535">
        <f t="shared" si="200"/>
        <v>0</v>
      </c>
      <c r="Z535" s="22">
        <f t="shared" si="201"/>
        <v>0</v>
      </c>
      <c r="AA535" s="22">
        <f t="shared" si="202"/>
        <v>0</v>
      </c>
      <c r="AB535">
        <f t="shared" si="203"/>
        <v>0</v>
      </c>
      <c r="AC535" s="22">
        <f t="shared" si="204"/>
        <v>0</v>
      </c>
      <c r="AD535" s="22">
        <f t="shared" si="205"/>
        <v>0.43624161073825501</v>
      </c>
    </row>
    <row r="536" spans="3:30" x14ac:dyDescent="0.25">
      <c r="D536" s="1">
        <v>0.41666666666666669</v>
      </c>
      <c r="E536">
        <v>9800</v>
      </c>
      <c r="F536">
        <v>9812</v>
      </c>
      <c r="G536">
        <v>9746</v>
      </c>
      <c r="H536">
        <v>9757</v>
      </c>
      <c r="J536">
        <v>-43</v>
      </c>
      <c r="L536">
        <v>66</v>
      </c>
      <c r="N536">
        <v>0</v>
      </c>
      <c r="O536">
        <f>65/149</f>
        <v>0.43624161073825501</v>
      </c>
      <c r="R536">
        <f>MIN(G535:G549)</f>
        <v>9619</v>
      </c>
      <c r="W536">
        <f t="shared" si="198"/>
        <v>0</v>
      </c>
      <c r="X536">
        <f t="shared" si="199"/>
        <v>43</v>
      </c>
      <c r="Y536">
        <f t="shared" si="200"/>
        <v>0</v>
      </c>
      <c r="Z536" s="22">
        <f t="shared" si="201"/>
        <v>0</v>
      </c>
      <c r="AA536" s="22">
        <f t="shared" si="202"/>
        <v>0.43624161073825501</v>
      </c>
      <c r="AB536">
        <f t="shared" si="203"/>
        <v>0</v>
      </c>
      <c r="AC536" s="22">
        <f t="shared" si="204"/>
        <v>0</v>
      </c>
      <c r="AD536" s="22">
        <f t="shared" si="205"/>
        <v>0</v>
      </c>
    </row>
    <row r="537" spans="3:30" x14ac:dyDescent="0.25">
      <c r="D537" s="1">
        <v>0.45833333333333331</v>
      </c>
      <c r="E537">
        <v>9756</v>
      </c>
      <c r="F537">
        <v>9786</v>
      </c>
      <c r="G537">
        <v>9726</v>
      </c>
      <c r="H537">
        <v>9734</v>
      </c>
      <c r="J537">
        <v>-22</v>
      </c>
      <c r="L537">
        <v>60</v>
      </c>
      <c r="R537">
        <f>R535-R536</f>
        <v>193</v>
      </c>
      <c r="W537">
        <f t="shared" si="198"/>
        <v>0</v>
      </c>
      <c r="X537">
        <f t="shared" si="199"/>
        <v>22</v>
      </c>
      <c r="Y537">
        <f t="shared" si="200"/>
        <v>193</v>
      </c>
      <c r="Z537" s="22">
        <f t="shared" si="201"/>
        <v>0</v>
      </c>
      <c r="AA537" s="22">
        <f t="shared" si="202"/>
        <v>0</v>
      </c>
      <c r="AB537">
        <f t="shared" si="203"/>
        <v>0</v>
      </c>
      <c r="AC537" s="22">
        <f t="shared" si="204"/>
        <v>0</v>
      </c>
      <c r="AD537" s="22">
        <f t="shared" si="205"/>
        <v>0</v>
      </c>
    </row>
    <row r="538" spans="3:30" x14ac:dyDescent="0.25">
      <c r="D538" s="1">
        <v>0.5</v>
      </c>
      <c r="E538">
        <v>9733</v>
      </c>
      <c r="F538">
        <v>9759</v>
      </c>
      <c r="G538">
        <v>9730</v>
      </c>
      <c r="H538">
        <v>9752</v>
      </c>
      <c r="J538">
        <v>19</v>
      </c>
      <c r="L538">
        <v>29</v>
      </c>
      <c r="W538">
        <f t="shared" si="198"/>
        <v>0</v>
      </c>
      <c r="X538">
        <f t="shared" si="199"/>
        <v>19</v>
      </c>
      <c r="Y538">
        <f t="shared" si="200"/>
        <v>0</v>
      </c>
      <c r="Z538" s="22">
        <f t="shared" si="201"/>
        <v>0</v>
      </c>
      <c r="AA538" s="22">
        <f t="shared" si="202"/>
        <v>0</v>
      </c>
      <c r="AB538">
        <f t="shared" si="203"/>
        <v>0</v>
      </c>
      <c r="AC538" s="22">
        <f t="shared" si="204"/>
        <v>0</v>
      </c>
      <c r="AD538" s="22">
        <f t="shared" si="205"/>
        <v>0</v>
      </c>
    </row>
    <row r="539" spans="3:30" x14ac:dyDescent="0.25">
      <c r="C539">
        <v>1</v>
      </c>
      <c r="D539" s="1">
        <v>0.54166666666666663</v>
      </c>
      <c r="E539">
        <v>9752</v>
      </c>
      <c r="F539">
        <v>9771</v>
      </c>
      <c r="G539">
        <v>9743</v>
      </c>
      <c r="H539">
        <v>9749</v>
      </c>
      <c r="J539">
        <v>-3</v>
      </c>
      <c r="L539">
        <v>28</v>
      </c>
      <c r="W539">
        <f t="shared" si="198"/>
        <v>0</v>
      </c>
      <c r="X539">
        <f t="shared" si="199"/>
        <v>3</v>
      </c>
      <c r="Y539">
        <f t="shared" si="200"/>
        <v>0</v>
      </c>
      <c r="Z539" s="22">
        <f t="shared" si="201"/>
        <v>0</v>
      </c>
      <c r="AA539" s="22">
        <f t="shared" si="202"/>
        <v>0</v>
      </c>
      <c r="AB539">
        <f t="shared" si="203"/>
        <v>0</v>
      </c>
      <c r="AC539" s="22">
        <f t="shared" si="204"/>
        <v>0</v>
      </c>
      <c r="AD539" s="22">
        <f t="shared" si="205"/>
        <v>0</v>
      </c>
    </row>
    <row r="540" spans="3:30" x14ac:dyDescent="0.25">
      <c r="D540" s="1">
        <v>0.58333333333333337</v>
      </c>
      <c r="E540">
        <v>9749</v>
      </c>
      <c r="F540">
        <v>9751</v>
      </c>
      <c r="G540">
        <v>9732</v>
      </c>
      <c r="H540">
        <v>9736</v>
      </c>
      <c r="J540">
        <v>-13</v>
      </c>
      <c r="L540">
        <v>19</v>
      </c>
      <c r="W540">
        <f t="shared" si="198"/>
        <v>0</v>
      </c>
      <c r="X540">
        <f t="shared" si="199"/>
        <v>13</v>
      </c>
      <c r="Y540">
        <f t="shared" si="200"/>
        <v>0</v>
      </c>
      <c r="Z540" s="22">
        <f t="shared" si="201"/>
        <v>0</v>
      </c>
      <c r="AA540" s="22">
        <f t="shared" si="202"/>
        <v>0</v>
      </c>
      <c r="AB540">
        <f t="shared" si="203"/>
        <v>0</v>
      </c>
      <c r="AC540" s="22">
        <f t="shared" si="204"/>
        <v>0</v>
      </c>
      <c r="AD540" s="22">
        <f t="shared" si="205"/>
        <v>0</v>
      </c>
    </row>
    <row r="541" spans="3:30" x14ac:dyDescent="0.25">
      <c r="D541" s="1">
        <v>0.625</v>
      </c>
      <c r="E541">
        <v>9736</v>
      </c>
      <c r="F541">
        <v>9738</v>
      </c>
      <c r="G541">
        <v>9717</v>
      </c>
      <c r="H541">
        <v>9733</v>
      </c>
      <c r="J541">
        <v>-3</v>
      </c>
      <c r="L541">
        <v>21</v>
      </c>
      <c r="W541">
        <f t="shared" si="198"/>
        <v>0</v>
      </c>
      <c r="X541">
        <f t="shared" si="199"/>
        <v>3</v>
      </c>
      <c r="Y541">
        <f t="shared" si="200"/>
        <v>0</v>
      </c>
      <c r="Z541" s="22">
        <f t="shared" si="201"/>
        <v>0</v>
      </c>
      <c r="AA541" s="22">
        <f t="shared" si="202"/>
        <v>0</v>
      </c>
      <c r="AB541">
        <f t="shared" si="203"/>
        <v>0</v>
      </c>
      <c r="AC541" s="22">
        <f t="shared" si="204"/>
        <v>0</v>
      </c>
      <c r="AD541" s="22">
        <f t="shared" si="205"/>
        <v>0</v>
      </c>
    </row>
    <row r="542" spans="3:30" x14ac:dyDescent="0.25">
      <c r="D542" s="1">
        <v>0.66666666666666663</v>
      </c>
      <c r="E542">
        <v>9733</v>
      </c>
      <c r="F542">
        <v>9736</v>
      </c>
      <c r="G542">
        <v>9718</v>
      </c>
      <c r="H542">
        <v>9719</v>
      </c>
      <c r="J542">
        <v>-14</v>
      </c>
      <c r="L542">
        <v>18</v>
      </c>
      <c r="W542">
        <f t="shared" si="198"/>
        <v>0</v>
      </c>
      <c r="X542">
        <f t="shared" si="199"/>
        <v>14</v>
      </c>
      <c r="Y542">
        <f t="shared" si="200"/>
        <v>0</v>
      </c>
      <c r="Z542" s="22">
        <f t="shared" si="201"/>
        <v>0</v>
      </c>
      <c r="AA542" s="22">
        <f t="shared" si="202"/>
        <v>0</v>
      </c>
      <c r="AB542">
        <f t="shared" si="203"/>
        <v>0</v>
      </c>
      <c r="AC542" s="22">
        <f t="shared" si="204"/>
        <v>0</v>
      </c>
      <c r="AD542" s="22">
        <f t="shared" si="205"/>
        <v>0</v>
      </c>
    </row>
    <row r="543" spans="3:30" x14ac:dyDescent="0.25">
      <c r="D543" s="1">
        <v>0.70833333333333337</v>
      </c>
      <c r="E543">
        <v>9719</v>
      </c>
      <c r="F543">
        <v>9730</v>
      </c>
      <c r="G543">
        <v>9700</v>
      </c>
      <c r="H543">
        <v>9714</v>
      </c>
      <c r="J543">
        <v>-5</v>
      </c>
      <c r="L543">
        <v>30</v>
      </c>
      <c r="W543">
        <f t="shared" si="198"/>
        <v>0</v>
      </c>
      <c r="X543">
        <f t="shared" si="199"/>
        <v>5</v>
      </c>
      <c r="Y543">
        <f t="shared" si="200"/>
        <v>0</v>
      </c>
      <c r="Z543" s="22">
        <f t="shared" si="201"/>
        <v>0</v>
      </c>
      <c r="AA543" s="22">
        <f t="shared" si="202"/>
        <v>0</v>
      </c>
      <c r="AB543">
        <f t="shared" si="203"/>
        <v>0</v>
      </c>
      <c r="AC543" s="22">
        <f t="shared" si="204"/>
        <v>0</v>
      </c>
      <c r="AD543" s="22">
        <f t="shared" si="205"/>
        <v>0</v>
      </c>
    </row>
    <row r="544" spans="3:30" x14ac:dyDescent="0.25">
      <c r="D544" s="1">
        <v>0.75</v>
      </c>
      <c r="E544">
        <v>9715</v>
      </c>
      <c r="F544">
        <v>9721</v>
      </c>
      <c r="G544">
        <v>9697</v>
      </c>
      <c r="H544">
        <v>9716</v>
      </c>
      <c r="J544">
        <v>1</v>
      </c>
      <c r="L544">
        <v>24</v>
      </c>
      <c r="W544">
        <f t="shared" si="198"/>
        <v>0</v>
      </c>
      <c r="X544">
        <f t="shared" si="199"/>
        <v>1</v>
      </c>
      <c r="Y544">
        <f t="shared" si="200"/>
        <v>0</v>
      </c>
      <c r="Z544" s="22">
        <f t="shared" si="201"/>
        <v>0</v>
      </c>
      <c r="AA544" s="22">
        <f t="shared" si="202"/>
        <v>0</v>
      </c>
      <c r="AB544">
        <f t="shared" si="203"/>
        <v>0</v>
      </c>
      <c r="AC544" s="22">
        <f t="shared" si="204"/>
        <v>0</v>
      </c>
      <c r="AD544" s="22">
        <f t="shared" si="205"/>
        <v>0</v>
      </c>
    </row>
    <row r="545" spans="3:30" x14ac:dyDescent="0.25">
      <c r="D545" s="1">
        <v>0.79166666666666663</v>
      </c>
      <c r="E545">
        <v>9717</v>
      </c>
      <c r="F545">
        <v>9726</v>
      </c>
      <c r="G545">
        <v>9715</v>
      </c>
      <c r="H545">
        <v>9723</v>
      </c>
      <c r="J545">
        <v>6</v>
      </c>
      <c r="L545">
        <v>11</v>
      </c>
      <c r="W545">
        <f t="shared" si="198"/>
        <v>0</v>
      </c>
      <c r="X545">
        <f t="shared" si="199"/>
        <v>6</v>
      </c>
      <c r="Y545">
        <f t="shared" si="200"/>
        <v>0</v>
      </c>
      <c r="Z545" s="22">
        <f t="shared" si="201"/>
        <v>0</v>
      </c>
      <c r="AA545" s="22">
        <f t="shared" si="202"/>
        <v>0</v>
      </c>
      <c r="AB545">
        <f t="shared" si="203"/>
        <v>0</v>
      </c>
      <c r="AC545" s="22">
        <f t="shared" si="204"/>
        <v>0</v>
      </c>
      <c r="AD545" s="22">
        <f t="shared" si="205"/>
        <v>0</v>
      </c>
    </row>
    <row r="546" spans="3:30" x14ac:dyDescent="0.25">
      <c r="D546" s="1">
        <v>0.83333333333333337</v>
      </c>
      <c r="E546">
        <v>9722</v>
      </c>
      <c r="F546">
        <v>9725</v>
      </c>
      <c r="G546">
        <v>9710</v>
      </c>
      <c r="H546">
        <v>9713</v>
      </c>
      <c r="J546">
        <v>-9</v>
      </c>
      <c r="L546">
        <v>15</v>
      </c>
      <c r="W546">
        <f t="shared" si="198"/>
        <v>0</v>
      </c>
      <c r="X546">
        <f t="shared" si="199"/>
        <v>9</v>
      </c>
      <c r="Y546">
        <f t="shared" si="200"/>
        <v>0</v>
      </c>
      <c r="Z546" s="22">
        <f t="shared" si="201"/>
        <v>0</v>
      </c>
      <c r="AA546" s="22">
        <f t="shared" si="202"/>
        <v>0</v>
      </c>
      <c r="AB546">
        <f t="shared" si="203"/>
        <v>0</v>
      </c>
      <c r="AC546" s="22">
        <f t="shared" si="204"/>
        <v>0</v>
      </c>
      <c r="AD546" s="22">
        <f t="shared" si="205"/>
        <v>0</v>
      </c>
    </row>
    <row r="547" spans="3:30" x14ac:dyDescent="0.25">
      <c r="D547" s="1">
        <v>0.875</v>
      </c>
      <c r="E547">
        <v>9714</v>
      </c>
      <c r="F547">
        <v>9722</v>
      </c>
      <c r="G547">
        <v>9714</v>
      </c>
      <c r="H547">
        <v>9719</v>
      </c>
      <c r="J547">
        <v>5</v>
      </c>
      <c r="L547">
        <v>8</v>
      </c>
      <c r="W547">
        <f t="shared" si="198"/>
        <v>0</v>
      </c>
      <c r="X547">
        <f t="shared" si="199"/>
        <v>5</v>
      </c>
      <c r="Y547">
        <f t="shared" si="200"/>
        <v>0</v>
      </c>
      <c r="Z547" s="22">
        <f t="shared" si="201"/>
        <v>0</v>
      </c>
      <c r="AA547" s="22">
        <f t="shared" si="202"/>
        <v>0</v>
      </c>
      <c r="AB547">
        <f t="shared" si="203"/>
        <v>0</v>
      </c>
      <c r="AC547" s="22">
        <f t="shared" si="204"/>
        <v>0</v>
      </c>
      <c r="AD547" s="22">
        <f t="shared" si="205"/>
        <v>0</v>
      </c>
    </row>
    <row r="548" spans="3:30" x14ac:dyDescent="0.25">
      <c r="D548" s="2">
        <v>0.91666666666666663</v>
      </c>
      <c r="E548">
        <v>9719</v>
      </c>
      <c r="F548">
        <v>9754</v>
      </c>
      <c r="G548">
        <v>9719</v>
      </c>
      <c r="H548">
        <v>9734</v>
      </c>
      <c r="J548">
        <v>15</v>
      </c>
      <c r="L548">
        <v>35</v>
      </c>
      <c r="W548">
        <f t="shared" si="198"/>
        <v>0</v>
      </c>
      <c r="X548">
        <f t="shared" si="199"/>
        <v>15</v>
      </c>
      <c r="Y548">
        <f t="shared" si="200"/>
        <v>0</v>
      </c>
      <c r="Z548" s="22">
        <f t="shared" si="201"/>
        <v>0</v>
      </c>
      <c r="AA548" s="22">
        <f t="shared" si="202"/>
        <v>0</v>
      </c>
      <c r="AB548">
        <f t="shared" si="203"/>
        <v>0</v>
      </c>
      <c r="AC548" s="22">
        <f t="shared" si="204"/>
        <v>0</v>
      </c>
      <c r="AD548" s="22">
        <f t="shared" si="205"/>
        <v>0</v>
      </c>
    </row>
    <row r="549" spans="3:30" x14ac:dyDescent="0.25">
      <c r="D549" s="2">
        <v>0.375</v>
      </c>
      <c r="E549">
        <v>9701</v>
      </c>
      <c r="F549">
        <v>9702</v>
      </c>
      <c r="G549">
        <v>9619</v>
      </c>
      <c r="H549">
        <v>9626</v>
      </c>
      <c r="J549">
        <v>-75</v>
      </c>
      <c r="L549">
        <v>83</v>
      </c>
      <c r="M549">
        <v>-212</v>
      </c>
      <c r="N549">
        <v>1</v>
      </c>
      <c r="R549">
        <f>MAX(F548:F562)</f>
        <v>9754</v>
      </c>
      <c r="W549">
        <f t="shared" si="198"/>
        <v>212</v>
      </c>
      <c r="X549">
        <f t="shared" si="199"/>
        <v>75</v>
      </c>
      <c r="Y549">
        <f t="shared" si="200"/>
        <v>0</v>
      </c>
      <c r="Z549" s="22">
        <f t="shared" si="201"/>
        <v>0</v>
      </c>
      <c r="AA549" s="22">
        <f t="shared" si="202"/>
        <v>0</v>
      </c>
      <c r="AB549">
        <f t="shared" si="203"/>
        <v>1</v>
      </c>
      <c r="AC549" s="22">
        <f t="shared" si="204"/>
        <v>0.72020725388601037</v>
      </c>
      <c r="AD549" s="22">
        <f t="shared" si="205"/>
        <v>0</v>
      </c>
    </row>
    <row r="550" spans="3:30" x14ac:dyDescent="0.25">
      <c r="D550" s="1">
        <v>0.41666666666666669</v>
      </c>
      <c r="E550">
        <v>9628</v>
      </c>
      <c r="F550">
        <v>9659</v>
      </c>
      <c r="G550">
        <v>9582</v>
      </c>
      <c r="H550">
        <v>9584</v>
      </c>
      <c r="J550">
        <v>-44</v>
      </c>
      <c r="L550">
        <v>77</v>
      </c>
      <c r="N550">
        <f>SUM(J550:J562)/193</f>
        <v>-0.72020725388601037</v>
      </c>
      <c r="O550">
        <f>20/193</f>
        <v>0.10362694300518134</v>
      </c>
      <c r="R550">
        <f>MIN(G549:G563)</f>
        <v>9416</v>
      </c>
      <c r="W550">
        <f t="shared" si="198"/>
        <v>0</v>
      </c>
      <c r="X550">
        <f t="shared" si="199"/>
        <v>44</v>
      </c>
      <c r="Y550">
        <f t="shared" si="200"/>
        <v>0</v>
      </c>
      <c r="Z550" s="22">
        <f t="shared" si="201"/>
        <v>0.72020725388601037</v>
      </c>
      <c r="AA550" s="22">
        <f t="shared" si="202"/>
        <v>0.10362694300518134</v>
      </c>
      <c r="AB550">
        <f t="shared" si="203"/>
        <v>0</v>
      </c>
      <c r="AC550" s="22">
        <f t="shared" si="204"/>
        <v>0</v>
      </c>
      <c r="AD550" s="22">
        <f t="shared" si="205"/>
        <v>0</v>
      </c>
    </row>
    <row r="551" spans="3:30" x14ac:dyDescent="0.25">
      <c r="D551" s="1">
        <v>0.45833333333333331</v>
      </c>
      <c r="E551">
        <v>9583</v>
      </c>
      <c r="F551">
        <v>9595</v>
      </c>
      <c r="G551">
        <v>9542</v>
      </c>
      <c r="H551">
        <v>9567</v>
      </c>
      <c r="J551">
        <v>-16</v>
      </c>
      <c r="L551">
        <v>53</v>
      </c>
      <c r="R551">
        <f>R549-R550</f>
        <v>338</v>
      </c>
      <c r="W551">
        <f t="shared" si="198"/>
        <v>0</v>
      </c>
      <c r="X551">
        <f t="shared" si="199"/>
        <v>16</v>
      </c>
      <c r="Y551">
        <f t="shared" si="200"/>
        <v>338</v>
      </c>
      <c r="Z551" s="22">
        <f t="shared" si="201"/>
        <v>0</v>
      </c>
      <c r="AA551" s="22">
        <f t="shared" si="202"/>
        <v>0</v>
      </c>
      <c r="AB551">
        <f t="shared" si="203"/>
        <v>0</v>
      </c>
      <c r="AC551" s="22">
        <f t="shared" si="204"/>
        <v>0</v>
      </c>
      <c r="AD551" s="22">
        <f t="shared" si="205"/>
        <v>0</v>
      </c>
    </row>
    <row r="552" spans="3:30" x14ac:dyDescent="0.25">
      <c r="D552" s="1">
        <v>0.5</v>
      </c>
      <c r="E552">
        <v>9568</v>
      </c>
      <c r="F552">
        <v>9583</v>
      </c>
      <c r="G552">
        <v>9552</v>
      </c>
      <c r="H552">
        <v>9572</v>
      </c>
      <c r="J552">
        <v>4</v>
      </c>
      <c r="L552">
        <v>31</v>
      </c>
      <c r="W552">
        <f t="shared" si="198"/>
        <v>0</v>
      </c>
      <c r="X552">
        <f t="shared" si="199"/>
        <v>4</v>
      </c>
      <c r="Y552">
        <f t="shared" si="200"/>
        <v>0</v>
      </c>
      <c r="Z552" s="22">
        <f t="shared" si="201"/>
        <v>0</v>
      </c>
      <c r="AA552" s="22">
        <f t="shared" si="202"/>
        <v>0</v>
      </c>
      <c r="AB552">
        <f t="shared" si="203"/>
        <v>0</v>
      </c>
      <c r="AC552" s="22">
        <f t="shared" si="204"/>
        <v>0</v>
      </c>
      <c r="AD552" s="22">
        <f t="shared" si="205"/>
        <v>0</v>
      </c>
    </row>
    <row r="553" spans="3:30" x14ac:dyDescent="0.25">
      <c r="C553">
        <v>1</v>
      </c>
      <c r="D553" s="1">
        <v>0.54166666666666663</v>
      </c>
      <c r="E553">
        <v>9573</v>
      </c>
      <c r="F553">
        <v>9585</v>
      </c>
      <c r="G553">
        <v>9562</v>
      </c>
      <c r="H553">
        <v>9575</v>
      </c>
      <c r="J553">
        <v>2</v>
      </c>
      <c r="L553">
        <v>23</v>
      </c>
      <c r="W553">
        <f t="shared" si="198"/>
        <v>0</v>
      </c>
      <c r="X553">
        <f t="shared" si="199"/>
        <v>2</v>
      </c>
      <c r="Y553">
        <f t="shared" si="200"/>
        <v>0</v>
      </c>
      <c r="Z553" s="22">
        <f t="shared" si="201"/>
        <v>0</v>
      </c>
      <c r="AA553" s="22">
        <f t="shared" si="202"/>
        <v>0</v>
      </c>
      <c r="AB553">
        <f t="shared" si="203"/>
        <v>0</v>
      </c>
      <c r="AC553" s="22">
        <f t="shared" si="204"/>
        <v>0</v>
      </c>
      <c r="AD553" s="22">
        <f t="shared" si="205"/>
        <v>0</v>
      </c>
    </row>
    <row r="554" spans="3:30" x14ac:dyDescent="0.25">
      <c r="D554" s="1">
        <v>0.58333333333333337</v>
      </c>
      <c r="E554">
        <v>9574</v>
      </c>
      <c r="F554">
        <v>9578</v>
      </c>
      <c r="G554">
        <v>9528</v>
      </c>
      <c r="H554">
        <v>9533</v>
      </c>
      <c r="J554">
        <v>-41</v>
      </c>
      <c r="L554">
        <v>50</v>
      </c>
      <c r="W554">
        <f t="shared" si="198"/>
        <v>0</v>
      </c>
      <c r="X554">
        <f t="shared" si="199"/>
        <v>41</v>
      </c>
      <c r="Y554">
        <f t="shared" si="200"/>
        <v>0</v>
      </c>
      <c r="Z554" s="22">
        <f t="shared" si="201"/>
        <v>0</v>
      </c>
      <c r="AA554" s="22">
        <f t="shared" si="202"/>
        <v>0</v>
      </c>
      <c r="AB554">
        <f t="shared" si="203"/>
        <v>0</v>
      </c>
      <c r="AC554" s="22">
        <f t="shared" si="204"/>
        <v>0</v>
      </c>
      <c r="AD554" s="22">
        <f t="shared" si="205"/>
        <v>0</v>
      </c>
    </row>
    <row r="555" spans="3:30" x14ac:dyDescent="0.25">
      <c r="D555" s="1">
        <v>0.625</v>
      </c>
      <c r="E555">
        <v>9533</v>
      </c>
      <c r="F555">
        <v>9560</v>
      </c>
      <c r="G555">
        <v>9517</v>
      </c>
      <c r="H555">
        <v>9552</v>
      </c>
      <c r="J555">
        <v>19</v>
      </c>
      <c r="L555">
        <v>43</v>
      </c>
      <c r="W555">
        <f t="shared" si="198"/>
        <v>0</v>
      </c>
      <c r="X555">
        <f t="shared" si="199"/>
        <v>19</v>
      </c>
      <c r="Y555">
        <f t="shared" si="200"/>
        <v>0</v>
      </c>
      <c r="Z555" s="22">
        <f t="shared" si="201"/>
        <v>0</v>
      </c>
      <c r="AA555" s="22">
        <f t="shared" si="202"/>
        <v>0</v>
      </c>
      <c r="AB555">
        <f t="shared" si="203"/>
        <v>0</v>
      </c>
      <c r="AC555" s="22">
        <f t="shared" si="204"/>
        <v>0</v>
      </c>
      <c r="AD555" s="22">
        <f t="shared" si="205"/>
        <v>0</v>
      </c>
    </row>
    <row r="556" spans="3:30" x14ac:dyDescent="0.25">
      <c r="D556" s="1">
        <v>0.66666666666666663</v>
      </c>
      <c r="E556">
        <v>9552</v>
      </c>
      <c r="F556">
        <v>9565</v>
      </c>
      <c r="G556">
        <v>9524</v>
      </c>
      <c r="H556">
        <v>9535</v>
      </c>
      <c r="J556">
        <v>-17</v>
      </c>
      <c r="L556">
        <v>41</v>
      </c>
      <c r="W556">
        <f t="shared" si="198"/>
        <v>0</v>
      </c>
      <c r="X556">
        <f t="shared" si="199"/>
        <v>17</v>
      </c>
      <c r="Y556">
        <f t="shared" si="200"/>
        <v>0</v>
      </c>
      <c r="Z556" s="22">
        <f t="shared" si="201"/>
        <v>0</v>
      </c>
      <c r="AA556" s="22">
        <f t="shared" si="202"/>
        <v>0</v>
      </c>
      <c r="AB556">
        <f t="shared" si="203"/>
        <v>0</v>
      </c>
      <c r="AC556" s="22">
        <f t="shared" si="204"/>
        <v>0</v>
      </c>
      <c r="AD556" s="22">
        <f t="shared" si="205"/>
        <v>0</v>
      </c>
    </row>
    <row r="557" spans="3:30" x14ac:dyDescent="0.25">
      <c r="D557" s="1">
        <v>0.70833333333333337</v>
      </c>
      <c r="E557">
        <v>9536</v>
      </c>
      <c r="F557">
        <v>9556</v>
      </c>
      <c r="G557">
        <v>9515</v>
      </c>
      <c r="H557">
        <v>9537</v>
      </c>
      <c r="J557">
        <v>1</v>
      </c>
      <c r="L557">
        <v>41</v>
      </c>
      <c r="W557">
        <f t="shared" si="198"/>
        <v>0</v>
      </c>
      <c r="X557">
        <f t="shared" si="199"/>
        <v>1</v>
      </c>
      <c r="Y557">
        <f t="shared" si="200"/>
        <v>0</v>
      </c>
      <c r="Z557" s="22">
        <f t="shared" si="201"/>
        <v>0</v>
      </c>
      <c r="AA557" s="22">
        <f t="shared" si="202"/>
        <v>0</v>
      </c>
      <c r="AB557">
        <f t="shared" si="203"/>
        <v>0</v>
      </c>
      <c r="AC557" s="22">
        <f t="shared" si="204"/>
        <v>0</v>
      </c>
      <c r="AD557" s="22">
        <f t="shared" si="205"/>
        <v>0</v>
      </c>
    </row>
    <row r="558" spans="3:30" x14ac:dyDescent="0.25">
      <c r="D558" s="1">
        <v>0.75</v>
      </c>
      <c r="E558">
        <v>9537</v>
      </c>
      <c r="F558">
        <v>9539</v>
      </c>
      <c r="G558">
        <v>9505</v>
      </c>
      <c r="H558">
        <v>9529</v>
      </c>
      <c r="J558">
        <v>-8</v>
      </c>
      <c r="L558">
        <v>34</v>
      </c>
      <c r="W558">
        <f t="shared" si="198"/>
        <v>0</v>
      </c>
      <c r="X558">
        <f t="shared" si="199"/>
        <v>8</v>
      </c>
      <c r="Y558">
        <f t="shared" si="200"/>
        <v>0</v>
      </c>
      <c r="Z558" s="22">
        <f t="shared" si="201"/>
        <v>0</v>
      </c>
      <c r="AA558" s="22">
        <f t="shared" si="202"/>
        <v>0</v>
      </c>
      <c r="AB558">
        <f t="shared" si="203"/>
        <v>0</v>
      </c>
      <c r="AC558" s="22">
        <f t="shared" si="204"/>
        <v>0</v>
      </c>
      <c r="AD558" s="22">
        <f t="shared" si="205"/>
        <v>0</v>
      </c>
    </row>
    <row r="559" spans="3:30" x14ac:dyDescent="0.25">
      <c r="D559" s="1">
        <v>0.79166666666666663</v>
      </c>
      <c r="E559">
        <v>9529</v>
      </c>
      <c r="F559">
        <v>9530</v>
      </c>
      <c r="G559">
        <v>9498</v>
      </c>
      <c r="H559">
        <v>9507</v>
      </c>
      <c r="J559">
        <v>-22</v>
      </c>
      <c r="L559">
        <v>32</v>
      </c>
      <c r="W559">
        <f t="shared" si="198"/>
        <v>0</v>
      </c>
      <c r="X559">
        <f t="shared" si="199"/>
        <v>22</v>
      </c>
      <c r="Y559">
        <f t="shared" si="200"/>
        <v>0</v>
      </c>
      <c r="Z559" s="22">
        <f t="shared" si="201"/>
        <v>0</v>
      </c>
      <c r="AA559" s="22">
        <f t="shared" si="202"/>
        <v>0</v>
      </c>
      <c r="AB559">
        <f t="shared" si="203"/>
        <v>0</v>
      </c>
      <c r="AC559" s="22">
        <f t="shared" si="204"/>
        <v>0</v>
      </c>
      <c r="AD559" s="22">
        <f t="shared" si="205"/>
        <v>0</v>
      </c>
    </row>
    <row r="560" spans="3:30" x14ac:dyDescent="0.25">
      <c r="D560" s="1">
        <v>0.83333333333333337</v>
      </c>
      <c r="E560">
        <v>9507</v>
      </c>
      <c r="F560">
        <v>9508</v>
      </c>
      <c r="G560">
        <v>9470</v>
      </c>
      <c r="H560">
        <v>9481</v>
      </c>
      <c r="J560">
        <v>-26</v>
      </c>
      <c r="L560">
        <v>38</v>
      </c>
      <c r="W560">
        <f t="shared" si="198"/>
        <v>0</v>
      </c>
      <c r="X560">
        <f t="shared" si="199"/>
        <v>26</v>
      </c>
      <c r="Y560">
        <f t="shared" si="200"/>
        <v>0</v>
      </c>
      <c r="Z560" s="22">
        <f t="shared" si="201"/>
        <v>0</v>
      </c>
      <c r="AA560" s="22">
        <f t="shared" si="202"/>
        <v>0</v>
      </c>
      <c r="AB560">
        <f t="shared" si="203"/>
        <v>0</v>
      </c>
      <c r="AC560" s="22">
        <f t="shared" si="204"/>
        <v>0</v>
      </c>
      <c r="AD560" s="22">
        <f t="shared" si="205"/>
        <v>0</v>
      </c>
    </row>
    <row r="561" spans="3:30" x14ac:dyDescent="0.25">
      <c r="D561" s="1">
        <v>0.875</v>
      </c>
      <c r="E561">
        <v>9481</v>
      </c>
      <c r="F561">
        <v>9500</v>
      </c>
      <c r="G561">
        <v>9464</v>
      </c>
      <c r="H561">
        <v>9477</v>
      </c>
      <c r="J561">
        <v>-4</v>
      </c>
      <c r="L561">
        <v>36</v>
      </c>
      <c r="W561">
        <f t="shared" si="198"/>
        <v>0</v>
      </c>
      <c r="X561">
        <f t="shared" si="199"/>
        <v>4</v>
      </c>
      <c r="Y561">
        <f t="shared" si="200"/>
        <v>0</v>
      </c>
      <c r="Z561" s="22">
        <f t="shared" si="201"/>
        <v>0</v>
      </c>
      <c r="AA561" s="22">
        <f t="shared" si="202"/>
        <v>0</v>
      </c>
      <c r="AB561">
        <f t="shared" si="203"/>
        <v>0</v>
      </c>
      <c r="AC561" s="22">
        <f t="shared" si="204"/>
        <v>0</v>
      </c>
      <c r="AD561" s="22">
        <f t="shared" si="205"/>
        <v>0</v>
      </c>
    </row>
    <row r="562" spans="3:30" x14ac:dyDescent="0.25">
      <c r="D562" s="2">
        <v>0.91666666666666663</v>
      </c>
      <c r="E562">
        <v>9476</v>
      </c>
      <c r="F562">
        <v>9507</v>
      </c>
      <c r="G562">
        <v>9474</v>
      </c>
      <c r="H562">
        <v>9489</v>
      </c>
      <c r="J562">
        <v>13</v>
      </c>
      <c r="L562">
        <v>33</v>
      </c>
      <c r="W562">
        <f t="shared" si="198"/>
        <v>0</v>
      </c>
      <c r="X562">
        <f t="shared" si="199"/>
        <v>13</v>
      </c>
      <c r="Y562">
        <f t="shared" si="200"/>
        <v>0</v>
      </c>
      <c r="Z562" s="22">
        <f t="shared" si="201"/>
        <v>0</v>
      </c>
      <c r="AA562" s="22">
        <f t="shared" si="202"/>
        <v>0</v>
      </c>
      <c r="AB562">
        <f t="shared" si="203"/>
        <v>0</v>
      </c>
      <c r="AC562" s="22">
        <f t="shared" si="204"/>
        <v>0</v>
      </c>
      <c r="AD562" s="22">
        <f t="shared" si="205"/>
        <v>0</v>
      </c>
    </row>
    <row r="563" spans="3:30" x14ac:dyDescent="0.25">
      <c r="D563" s="2">
        <v>0.375</v>
      </c>
      <c r="E563">
        <v>9452</v>
      </c>
      <c r="F563">
        <v>9466</v>
      </c>
      <c r="G563">
        <v>9416</v>
      </c>
      <c r="H563">
        <v>9451</v>
      </c>
      <c r="J563">
        <v>-1</v>
      </c>
      <c r="L563">
        <v>50</v>
      </c>
      <c r="M563">
        <v>-10</v>
      </c>
      <c r="N563">
        <v>1</v>
      </c>
      <c r="R563">
        <f>MAX(F562:F576)</f>
        <v>9532</v>
      </c>
      <c r="W563">
        <f t="shared" si="198"/>
        <v>10</v>
      </c>
      <c r="X563">
        <f t="shared" si="199"/>
        <v>1</v>
      </c>
      <c r="Y563">
        <f t="shared" si="200"/>
        <v>0</v>
      </c>
      <c r="Z563" s="22">
        <f t="shared" si="201"/>
        <v>0</v>
      </c>
      <c r="AA563" s="22">
        <f t="shared" si="202"/>
        <v>0</v>
      </c>
      <c r="AB563">
        <f t="shared" si="203"/>
        <v>1</v>
      </c>
      <c r="AC563" s="22">
        <f t="shared" si="204"/>
        <v>0.34023668639053256</v>
      </c>
      <c r="AD563" s="22">
        <f t="shared" si="205"/>
        <v>0</v>
      </c>
    </row>
    <row r="564" spans="3:30" x14ac:dyDescent="0.25">
      <c r="D564" s="1">
        <v>0.41666666666666669</v>
      </c>
      <c r="E564">
        <v>9450</v>
      </c>
      <c r="F564">
        <v>9532</v>
      </c>
      <c r="G564">
        <v>9432</v>
      </c>
      <c r="H564">
        <v>9434</v>
      </c>
      <c r="J564">
        <v>-16</v>
      </c>
      <c r="L564">
        <v>100</v>
      </c>
      <c r="N564">
        <f>SUM(J564:J571)/338</f>
        <v>-0.34023668639053256</v>
      </c>
      <c r="O564">
        <f>67/338</f>
        <v>0.19822485207100593</v>
      </c>
      <c r="R564">
        <f>MIN(G563:G577)</f>
        <v>9302</v>
      </c>
      <c r="W564">
        <f t="shared" si="198"/>
        <v>0</v>
      </c>
      <c r="X564">
        <f t="shared" si="199"/>
        <v>16</v>
      </c>
      <c r="Y564">
        <f t="shared" si="200"/>
        <v>0</v>
      </c>
      <c r="Z564" s="22">
        <f t="shared" si="201"/>
        <v>0.34023668639053256</v>
      </c>
      <c r="AA564" s="22">
        <f t="shared" si="202"/>
        <v>0.19822485207100593</v>
      </c>
      <c r="AB564">
        <f t="shared" si="203"/>
        <v>0</v>
      </c>
      <c r="AC564" s="22">
        <f t="shared" si="204"/>
        <v>0</v>
      </c>
      <c r="AD564" s="22">
        <f t="shared" si="205"/>
        <v>0</v>
      </c>
    </row>
    <row r="565" spans="3:30" x14ac:dyDescent="0.25">
      <c r="D565" s="1">
        <v>0.45833333333333331</v>
      </c>
      <c r="E565">
        <v>9434</v>
      </c>
      <c r="F565">
        <v>9460</v>
      </c>
      <c r="G565">
        <v>9334</v>
      </c>
      <c r="H565">
        <v>9375</v>
      </c>
      <c r="J565">
        <v>-59</v>
      </c>
      <c r="L565">
        <v>126</v>
      </c>
      <c r="R565">
        <f>R563-R564</f>
        <v>230</v>
      </c>
      <c r="W565">
        <f t="shared" si="198"/>
        <v>0</v>
      </c>
      <c r="X565">
        <f t="shared" si="199"/>
        <v>59</v>
      </c>
      <c r="Y565">
        <f t="shared" si="200"/>
        <v>230</v>
      </c>
      <c r="Z565" s="22">
        <f t="shared" si="201"/>
        <v>0</v>
      </c>
      <c r="AA565" s="22">
        <f t="shared" si="202"/>
        <v>0</v>
      </c>
      <c r="AB565">
        <f t="shared" si="203"/>
        <v>0</v>
      </c>
      <c r="AC565" s="22">
        <f t="shared" si="204"/>
        <v>0</v>
      </c>
      <c r="AD565" s="22">
        <f t="shared" si="205"/>
        <v>0</v>
      </c>
    </row>
    <row r="566" spans="3:30" x14ac:dyDescent="0.25">
      <c r="D566" s="1">
        <v>0.5</v>
      </c>
      <c r="E566">
        <v>9376</v>
      </c>
      <c r="F566">
        <v>9383</v>
      </c>
      <c r="G566">
        <v>9337</v>
      </c>
      <c r="H566">
        <v>9381</v>
      </c>
      <c r="J566">
        <v>5</v>
      </c>
      <c r="L566">
        <v>46</v>
      </c>
      <c r="W566">
        <f t="shared" si="198"/>
        <v>0</v>
      </c>
      <c r="X566">
        <f t="shared" si="199"/>
        <v>5</v>
      </c>
      <c r="Y566">
        <f t="shared" si="200"/>
        <v>0</v>
      </c>
      <c r="Z566" s="22">
        <f t="shared" si="201"/>
        <v>0</v>
      </c>
      <c r="AA566" s="22">
        <f t="shared" si="202"/>
        <v>0</v>
      </c>
      <c r="AB566">
        <f t="shared" si="203"/>
        <v>0</v>
      </c>
      <c r="AC566" s="22">
        <f t="shared" si="204"/>
        <v>0</v>
      </c>
      <c r="AD566" s="22">
        <f t="shared" si="205"/>
        <v>0</v>
      </c>
    </row>
    <row r="567" spans="3:30" x14ac:dyDescent="0.25">
      <c r="C567">
        <v>1</v>
      </c>
      <c r="D567" s="1">
        <v>0.54166666666666663</v>
      </c>
      <c r="E567">
        <v>9381</v>
      </c>
      <c r="F567">
        <v>9383</v>
      </c>
      <c r="G567">
        <v>9309</v>
      </c>
      <c r="H567">
        <v>9320</v>
      </c>
      <c r="J567">
        <v>-61</v>
      </c>
      <c r="L567">
        <v>74</v>
      </c>
      <c r="W567">
        <f t="shared" si="198"/>
        <v>0</v>
      </c>
      <c r="X567">
        <f t="shared" si="199"/>
        <v>61</v>
      </c>
      <c r="Y567">
        <f t="shared" si="200"/>
        <v>0</v>
      </c>
      <c r="Z567" s="22">
        <f t="shared" si="201"/>
        <v>0</v>
      </c>
      <c r="AA567" s="22">
        <f t="shared" si="202"/>
        <v>0</v>
      </c>
      <c r="AB567">
        <f t="shared" si="203"/>
        <v>0</v>
      </c>
      <c r="AC567" s="22">
        <f t="shared" si="204"/>
        <v>0</v>
      </c>
      <c r="AD567" s="22">
        <f t="shared" si="205"/>
        <v>0</v>
      </c>
    </row>
    <row r="568" spans="3:30" x14ac:dyDescent="0.25">
      <c r="D568" s="1">
        <v>0.58333333333333337</v>
      </c>
      <c r="E568">
        <v>9320</v>
      </c>
      <c r="F568">
        <v>9377</v>
      </c>
      <c r="G568">
        <v>9313</v>
      </c>
      <c r="H568">
        <v>9343</v>
      </c>
      <c r="J568">
        <v>23</v>
      </c>
      <c r="L568">
        <v>64</v>
      </c>
      <c r="W568">
        <f t="shared" si="198"/>
        <v>0</v>
      </c>
      <c r="X568">
        <f t="shared" si="199"/>
        <v>23</v>
      </c>
      <c r="Y568">
        <f t="shared" si="200"/>
        <v>0</v>
      </c>
      <c r="Z568" s="22">
        <f t="shared" si="201"/>
        <v>0</v>
      </c>
      <c r="AA568" s="22">
        <f t="shared" si="202"/>
        <v>0</v>
      </c>
      <c r="AB568">
        <f t="shared" si="203"/>
        <v>0</v>
      </c>
      <c r="AC568" s="22">
        <f t="shared" si="204"/>
        <v>0</v>
      </c>
      <c r="AD568" s="22">
        <f t="shared" si="205"/>
        <v>0</v>
      </c>
    </row>
    <row r="569" spans="3:30" x14ac:dyDescent="0.25">
      <c r="D569" s="1">
        <v>0.625</v>
      </c>
      <c r="E569">
        <v>9343</v>
      </c>
      <c r="F569">
        <v>9360</v>
      </c>
      <c r="G569">
        <v>9329</v>
      </c>
      <c r="H569">
        <v>9355</v>
      </c>
      <c r="J569">
        <v>12</v>
      </c>
      <c r="L569">
        <v>31</v>
      </c>
      <c r="W569">
        <f t="shared" si="198"/>
        <v>0</v>
      </c>
      <c r="X569">
        <f t="shared" si="199"/>
        <v>12</v>
      </c>
      <c r="Y569">
        <f t="shared" si="200"/>
        <v>0</v>
      </c>
      <c r="Z569" s="22">
        <f t="shared" si="201"/>
        <v>0</v>
      </c>
      <c r="AA569" s="22">
        <f t="shared" si="202"/>
        <v>0</v>
      </c>
      <c r="AB569">
        <f t="shared" si="203"/>
        <v>0</v>
      </c>
      <c r="AC569" s="22">
        <f t="shared" si="204"/>
        <v>0</v>
      </c>
      <c r="AD569" s="22">
        <f t="shared" si="205"/>
        <v>0</v>
      </c>
    </row>
    <row r="570" spans="3:30" x14ac:dyDescent="0.25">
      <c r="D570" s="1">
        <v>0.66666666666666663</v>
      </c>
      <c r="E570">
        <v>9356</v>
      </c>
      <c r="F570">
        <v>9388</v>
      </c>
      <c r="G570">
        <v>9330</v>
      </c>
      <c r="H570">
        <v>9350</v>
      </c>
      <c r="J570">
        <v>-6</v>
      </c>
      <c r="L570">
        <v>58</v>
      </c>
      <c r="W570">
        <f t="shared" ref="W570:W633" si="207">ABS(M570)</f>
        <v>0</v>
      </c>
      <c r="X570">
        <f t="shared" ref="X570:X633" si="208">ABS(J570)</f>
        <v>6</v>
      </c>
      <c r="Y570">
        <f t="shared" ref="Y570:Y633" si="209">IF(R570&lt;1000,ABS(R570),0)</f>
        <v>0</v>
      </c>
      <c r="Z570" s="22">
        <f t="shared" ref="Z570:Z633" si="210">IF(N570=1,0,ABS(N570))</f>
        <v>0</v>
      </c>
      <c r="AA570" s="22">
        <f t="shared" ref="AA570:AA633" si="211">ABS(O570)</f>
        <v>0</v>
      </c>
      <c r="AB570">
        <f t="shared" ref="AB570:AB633" si="212">IF(N570=1,1,0)</f>
        <v>0</v>
      </c>
      <c r="AC570" s="22">
        <f t="shared" ref="AC570:AC633" si="213">IF(N570=1,ABS(N571),0)</f>
        <v>0</v>
      </c>
      <c r="AD570" s="22">
        <f t="shared" ref="AD570:AD633" si="214">IF(N570=1,0,ABS(O571))</f>
        <v>0</v>
      </c>
    </row>
    <row r="571" spans="3:30" x14ac:dyDescent="0.25">
      <c r="D571" s="1">
        <v>0.70833333333333337</v>
      </c>
      <c r="E571">
        <v>9353</v>
      </c>
      <c r="F571">
        <v>9374</v>
      </c>
      <c r="G571">
        <v>9302</v>
      </c>
      <c r="H571">
        <v>9340</v>
      </c>
      <c r="J571">
        <v>-13</v>
      </c>
      <c r="L571">
        <v>72</v>
      </c>
      <c r="W571">
        <f t="shared" si="207"/>
        <v>0</v>
      </c>
      <c r="X571">
        <f t="shared" si="208"/>
        <v>13</v>
      </c>
      <c r="Y571">
        <f t="shared" si="209"/>
        <v>0</v>
      </c>
      <c r="Z571" s="22">
        <f t="shared" si="210"/>
        <v>0</v>
      </c>
      <c r="AA571" s="22">
        <f t="shared" si="211"/>
        <v>0</v>
      </c>
      <c r="AB571">
        <f t="shared" si="212"/>
        <v>0</v>
      </c>
      <c r="AC571" s="22">
        <f t="shared" si="213"/>
        <v>0</v>
      </c>
      <c r="AD571" s="22">
        <f t="shared" si="214"/>
        <v>0</v>
      </c>
    </row>
    <row r="572" spans="3:30" x14ac:dyDescent="0.25">
      <c r="D572" s="1">
        <v>0.75</v>
      </c>
      <c r="E572">
        <v>9340</v>
      </c>
      <c r="F572">
        <v>9408</v>
      </c>
      <c r="G572">
        <v>9338</v>
      </c>
      <c r="H572">
        <v>9407</v>
      </c>
      <c r="J572">
        <v>67</v>
      </c>
      <c r="L572">
        <v>70</v>
      </c>
      <c r="W572">
        <f t="shared" si="207"/>
        <v>0</v>
      </c>
      <c r="X572">
        <f t="shared" si="208"/>
        <v>67</v>
      </c>
      <c r="Y572">
        <f t="shared" si="209"/>
        <v>0</v>
      </c>
      <c r="Z572" s="22">
        <f t="shared" si="210"/>
        <v>0</v>
      </c>
      <c r="AA572" s="22">
        <f t="shared" si="211"/>
        <v>0</v>
      </c>
      <c r="AB572">
        <f t="shared" si="212"/>
        <v>0</v>
      </c>
      <c r="AC572" s="22">
        <f t="shared" si="213"/>
        <v>0</v>
      </c>
      <c r="AD572" s="22">
        <f t="shared" si="214"/>
        <v>0</v>
      </c>
    </row>
    <row r="573" spans="3:30" x14ac:dyDescent="0.25">
      <c r="D573" s="1">
        <v>0.79166666666666663</v>
      </c>
      <c r="E573">
        <v>9407</v>
      </c>
      <c r="F573">
        <v>9437</v>
      </c>
      <c r="G573">
        <v>9405</v>
      </c>
      <c r="H573">
        <v>9419</v>
      </c>
      <c r="J573">
        <v>12</v>
      </c>
      <c r="L573">
        <v>32</v>
      </c>
      <c r="W573">
        <f t="shared" si="207"/>
        <v>0</v>
      </c>
      <c r="X573">
        <f t="shared" si="208"/>
        <v>12</v>
      </c>
      <c r="Y573">
        <f t="shared" si="209"/>
        <v>0</v>
      </c>
      <c r="Z573" s="22">
        <f t="shared" si="210"/>
        <v>0</v>
      </c>
      <c r="AA573" s="22">
        <f t="shared" si="211"/>
        <v>0</v>
      </c>
      <c r="AB573">
        <f t="shared" si="212"/>
        <v>0</v>
      </c>
      <c r="AC573" s="22">
        <f t="shared" si="213"/>
        <v>0</v>
      </c>
      <c r="AD573" s="22">
        <f t="shared" si="214"/>
        <v>0</v>
      </c>
    </row>
    <row r="574" spans="3:30" x14ac:dyDescent="0.25">
      <c r="D574" s="1">
        <v>0.83333333333333337</v>
      </c>
      <c r="E574">
        <v>9419</v>
      </c>
      <c r="F574">
        <v>9438</v>
      </c>
      <c r="G574">
        <v>9415</v>
      </c>
      <c r="H574">
        <v>9419</v>
      </c>
      <c r="J574">
        <v>0</v>
      </c>
      <c r="L574">
        <v>23</v>
      </c>
      <c r="W574">
        <f t="shared" si="207"/>
        <v>0</v>
      </c>
      <c r="X574">
        <f t="shared" si="208"/>
        <v>0</v>
      </c>
      <c r="Y574">
        <f t="shared" si="209"/>
        <v>0</v>
      </c>
      <c r="Z574" s="22">
        <f t="shared" si="210"/>
        <v>0</v>
      </c>
      <c r="AA574" s="22">
        <f t="shared" si="211"/>
        <v>0</v>
      </c>
      <c r="AB574">
        <f t="shared" si="212"/>
        <v>0</v>
      </c>
      <c r="AC574" s="22">
        <f t="shared" si="213"/>
        <v>0</v>
      </c>
      <c r="AD574" s="22">
        <f t="shared" si="214"/>
        <v>0</v>
      </c>
    </row>
    <row r="575" spans="3:30" x14ac:dyDescent="0.25">
      <c r="D575" s="1">
        <v>0.875</v>
      </c>
      <c r="E575">
        <v>9419</v>
      </c>
      <c r="F575">
        <v>9439</v>
      </c>
      <c r="G575">
        <v>9406</v>
      </c>
      <c r="H575">
        <v>9437</v>
      </c>
      <c r="J575">
        <v>18</v>
      </c>
      <c r="L575">
        <v>33</v>
      </c>
      <c r="W575">
        <f t="shared" si="207"/>
        <v>0</v>
      </c>
      <c r="X575">
        <f t="shared" si="208"/>
        <v>18</v>
      </c>
      <c r="Y575">
        <f t="shared" si="209"/>
        <v>0</v>
      </c>
      <c r="Z575" s="22">
        <f t="shared" si="210"/>
        <v>0</v>
      </c>
      <c r="AA575" s="22">
        <f t="shared" si="211"/>
        <v>0</v>
      </c>
      <c r="AB575">
        <f t="shared" si="212"/>
        <v>0</v>
      </c>
      <c r="AC575" s="22">
        <f t="shared" si="213"/>
        <v>0</v>
      </c>
      <c r="AD575" s="22">
        <f t="shared" si="214"/>
        <v>0</v>
      </c>
    </row>
    <row r="576" spans="3:30" x14ac:dyDescent="0.25">
      <c r="D576" s="2">
        <v>0.91666666666666663</v>
      </c>
      <c r="E576">
        <v>9437</v>
      </c>
      <c r="F576">
        <v>9443</v>
      </c>
      <c r="G576">
        <v>9413</v>
      </c>
      <c r="H576">
        <v>9442</v>
      </c>
      <c r="J576">
        <v>5</v>
      </c>
      <c r="L576">
        <v>30</v>
      </c>
      <c r="W576">
        <f t="shared" si="207"/>
        <v>0</v>
      </c>
      <c r="X576">
        <f t="shared" si="208"/>
        <v>5</v>
      </c>
      <c r="Y576">
        <f t="shared" si="209"/>
        <v>0</v>
      </c>
      <c r="Z576" s="22">
        <f t="shared" si="210"/>
        <v>0</v>
      </c>
      <c r="AA576" s="22">
        <f t="shared" si="211"/>
        <v>0</v>
      </c>
      <c r="AB576">
        <f t="shared" si="212"/>
        <v>0</v>
      </c>
      <c r="AC576" s="22">
        <f t="shared" si="213"/>
        <v>0</v>
      </c>
      <c r="AD576" s="22">
        <f t="shared" si="214"/>
        <v>0</v>
      </c>
    </row>
    <row r="577" spans="3:30" x14ac:dyDescent="0.25">
      <c r="D577" s="2">
        <v>0.375</v>
      </c>
      <c r="E577">
        <v>9435</v>
      </c>
      <c r="F577">
        <v>9440</v>
      </c>
      <c r="G577">
        <v>9406</v>
      </c>
      <c r="H577">
        <v>9428</v>
      </c>
      <c r="J577">
        <v>-7</v>
      </c>
      <c r="L577">
        <v>34</v>
      </c>
      <c r="M577">
        <v>-38</v>
      </c>
      <c r="N577">
        <v>1</v>
      </c>
      <c r="R577">
        <f>MAX(F576:F590)</f>
        <v>9508</v>
      </c>
      <c r="W577">
        <f t="shared" si="207"/>
        <v>38</v>
      </c>
      <c r="X577">
        <f t="shared" si="208"/>
        <v>7</v>
      </c>
      <c r="Y577">
        <f t="shared" si="209"/>
        <v>0</v>
      </c>
      <c r="Z577" s="22">
        <f t="shared" si="210"/>
        <v>0</v>
      </c>
      <c r="AA577" s="22">
        <f t="shared" si="211"/>
        <v>0</v>
      </c>
      <c r="AB577">
        <f t="shared" si="212"/>
        <v>1</v>
      </c>
      <c r="AC577" s="22">
        <f t="shared" si="213"/>
        <v>0.15217391304347827</v>
      </c>
      <c r="AD577" s="22">
        <f t="shared" si="214"/>
        <v>0</v>
      </c>
    </row>
    <row r="578" spans="3:30" x14ac:dyDescent="0.25">
      <c r="D578" s="1">
        <v>0.41666666666666669</v>
      </c>
      <c r="E578">
        <v>9429</v>
      </c>
      <c r="F578">
        <v>9484</v>
      </c>
      <c r="G578">
        <v>9421</v>
      </c>
      <c r="H578">
        <v>9477</v>
      </c>
      <c r="J578">
        <v>48</v>
      </c>
      <c r="L578">
        <v>63</v>
      </c>
      <c r="N578">
        <f>SUM(J578:J590)/230</f>
        <v>-0.15217391304347827</v>
      </c>
      <c r="O578">
        <f>48/230</f>
        <v>0.20869565217391303</v>
      </c>
      <c r="R578">
        <f>MIN(G577:G591)</f>
        <v>9362</v>
      </c>
      <c r="W578">
        <f t="shared" si="207"/>
        <v>0</v>
      </c>
      <c r="X578">
        <f t="shared" si="208"/>
        <v>48</v>
      </c>
      <c r="Y578">
        <f t="shared" si="209"/>
        <v>0</v>
      </c>
      <c r="Z578" s="22">
        <f t="shared" si="210"/>
        <v>0.15217391304347827</v>
      </c>
      <c r="AA578" s="22">
        <f t="shared" si="211"/>
        <v>0.20869565217391303</v>
      </c>
      <c r="AB578">
        <f t="shared" si="212"/>
        <v>0</v>
      </c>
      <c r="AC578" s="22">
        <f t="shared" si="213"/>
        <v>0</v>
      </c>
      <c r="AD578" s="22">
        <f t="shared" si="214"/>
        <v>0</v>
      </c>
    </row>
    <row r="579" spans="3:30" x14ac:dyDescent="0.25">
      <c r="D579" s="1">
        <v>0.45833333333333331</v>
      </c>
      <c r="E579">
        <v>9478</v>
      </c>
      <c r="F579">
        <v>9508</v>
      </c>
      <c r="G579">
        <v>9454</v>
      </c>
      <c r="H579">
        <v>9493</v>
      </c>
      <c r="J579">
        <v>15</v>
      </c>
      <c r="L579">
        <v>54</v>
      </c>
      <c r="R579">
        <f>R577-R578</f>
        <v>146</v>
      </c>
      <c r="W579">
        <f t="shared" si="207"/>
        <v>0</v>
      </c>
      <c r="X579">
        <f t="shared" si="208"/>
        <v>15</v>
      </c>
      <c r="Y579">
        <f t="shared" si="209"/>
        <v>146</v>
      </c>
      <c r="Z579" s="22">
        <f t="shared" si="210"/>
        <v>0</v>
      </c>
      <c r="AA579" s="22">
        <f t="shared" si="211"/>
        <v>0</v>
      </c>
      <c r="AB579">
        <f t="shared" si="212"/>
        <v>0</v>
      </c>
      <c r="AC579" s="22">
        <f t="shared" si="213"/>
        <v>0</v>
      </c>
      <c r="AD579" s="22">
        <f t="shared" si="214"/>
        <v>0</v>
      </c>
    </row>
    <row r="580" spans="3:30" x14ac:dyDescent="0.25">
      <c r="D580" s="1">
        <v>0.5</v>
      </c>
      <c r="E580">
        <v>9492</v>
      </c>
      <c r="F580">
        <v>9493</v>
      </c>
      <c r="G580">
        <v>9444</v>
      </c>
      <c r="H580">
        <v>9470</v>
      </c>
      <c r="J580">
        <v>-22</v>
      </c>
      <c r="L580">
        <v>49</v>
      </c>
      <c r="W580">
        <f t="shared" si="207"/>
        <v>0</v>
      </c>
      <c r="X580">
        <f t="shared" si="208"/>
        <v>22</v>
      </c>
      <c r="Y580">
        <f t="shared" si="209"/>
        <v>0</v>
      </c>
      <c r="Z580" s="22">
        <f t="shared" si="210"/>
        <v>0</v>
      </c>
      <c r="AA580" s="22">
        <f t="shared" si="211"/>
        <v>0</v>
      </c>
      <c r="AB580">
        <f t="shared" si="212"/>
        <v>0</v>
      </c>
      <c r="AC580" s="22">
        <f t="shared" si="213"/>
        <v>0</v>
      </c>
      <c r="AD580" s="22">
        <f t="shared" si="214"/>
        <v>0</v>
      </c>
    </row>
    <row r="581" spans="3:30" x14ac:dyDescent="0.25">
      <c r="C581">
        <v>1</v>
      </c>
      <c r="D581" s="1">
        <v>0.54166666666666663</v>
      </c>
      <c r="E581">
        <v>9470</v>
      </c>
      <c r="F581">
        <v>9489</v>
      </c>
      <c r="G581">
        <v>9448</v>
      </c>
      <c r="H581">
        <v>9449</v>
      </c>
      <c r="J581">
        <v>-21</v>
      </c>
      <c r="L581">
        <v>41</v>
      </c>
      <c r="W581">
        <f t="shared" si="207"/>
        <v>0</v>
      </c>
      <c r="X581">
        <f t="shared" si="208"/>
        <v>21</v>
      </c>
      <c r="Y581">
        <f t="shared" si="209"/>
        <v>0</v>
      </c>
      <c r="Z581" s="22">
        <f t="shared" si="210"/>
        <v>0</v>
      </c>
      <c r="AA581" s="22">
        <f t="shared" si="211"/>
        <v>0</v>
      </c>
      <c r="AB581">
        <f t="shared" si="212"/>
        <v>0</v>
      </c>
      <c r="AC581" s="22">
        <f t="shared" si="213"/>
        <v>0</v>
      </c>
      <c r="AD581" s="22">
        <f t="shared" si="214"/>
        <v>0</v>
      </c>
    </row>
    <row r="582" spans="3:30" x14ac:dyDescent="0.25">
      <c r="D582" s="1">
        <v>0.58333333333333337</v>
      </c>
      <c r="E582">
        <v>9450</v>
      </c>
      <c r="F582">
        <v>9462</v>
      </c>
      <c r="G582">
        <v>9401</v>
      </c>
      <c r="H582">
        <v>9409</v>
      </c>
      <c r="J582">
        <v>-41</v>
      </c>
      <c r="L582">
        <v>61</v>
      </c>
      <c r="W582">
        <f t="shared" si="207"/>
        <v>0</v>
      </c>
      <c r="X582">
        <f t="shared" si="208"/>
        <v>41</v>
      </c>
      <c r="Y582">
        <f t="shared" si="209"/>
        <v>0</v>
      </c>
      <c r="Z582" s="22">
        <f t="shared" si="210"/>
        <v>0</v>
      </c>
      <c r="AA582" s="22">
        <f t="shared" si="211"/>
        <v>0</v>
      </c>
      <c r="AB582">
        <f t="shared" si="212"/>
        <v>0</v>
      </c>
      <c r="AC582" s="22">
        <f t="shared" si="213"/>
        <v>0</v>
      </c>
      <c r="AD582" s="22">
        <f t="shared" si="214"/>
        <v>0</v>
      </c>
    </row>
    <row r="583" spans="3:30" x14ac:dyDescent="0.25">
      <c r="D583" s="1">
        <v>0.625</v>
      </c>
      <c r="E583">
        <v>9410</v>
      </c>
      <c r="F583">
        <v>9442</v>
      </c>
      <c r="G583">
        <v>9401</v>
      </c>
      <c r="H583">
        <v>9439</v>
      </c>
      <c r="J583">
        <v>29</v>
      </c>
      <c r="L583">
        <v>41</v>
      </c>
      <c r="W583">
        <f t="shared" si="207"/>
        <v>0</v>
      </c>
      <c r="X583">
        <f t="shared" si="208"/>
        <v>29</v>
      </c>
      <c r="Y583">
        <f t="shared" si="209"/>
        <v>0</v>
      </c>
      <c r="Z583" s="22">
        <f t="shared" si="210"/>
        <v>0</v>
      </c>
      <c r="AA583" s="22">
        <f t="shared" si="211"/>
        <v>0</v>
      </c>
      <c r="AB583">
        <f t="shared" si="212"/>
        <v>0</v>
      </c>
      <c r="AC583" s="22">
        <f t="shared" si="213"/>
        <v>0</v>
      </c>
      <c r="AD583" s="22">
        <f t="shared" si="214"/>
        <v>0</v>
      </c>
    </row>
    <row r="584" spans="3:30" x14ac:dyDescent="0.25">
      <c r="D584" s="1">
        <v>0.66666666666666663</v>
      </c>
      <c r="E584">
        <v>9440</v>
      </c>
      <c r="F584">
        <v>9471</v>
      </c>
      <c r="G584">
        <v>9417</v>
      </c>
      <c r="H584">
        <v>9460</v>
      </c>
      <c r="J584">
        <v>20</v>
      </c>
      <c r="L584">
        <v>54</v>
      </c>
      <c r="W584">
        <f t="shared" si="207"/>
        <v>0</v>
      </c>
      <c r="X584">
        <f t="shared" si="208"/>
        <v>20</v>
      </c>
      <c r="Y584">
        <f t="shared" si="209"/>
        <v>0</v>
      </c>
      <c r="Z584" s="22">
        <f t="shared" si="210"/>
        <v>0</v>
      </c>
      <c r="AA584" s="22">
        <f t="shared" si="211"/>
        <v>0</v>
      </c>
      <c r="AB584">
        <f t="shared" si="212"/>
        <v>0</v>
      </c>
      <c r="AC584" s="22">
        <f t="shared" si="213"/>
        <v>0</v>
      </c>
      <c r="AD584" s="22">
        <f t="shared" si="214"/>
        <v>0</v>
      </c>
    </row>
    <row r="585" spans="3:30" x14ac:dyDescent="0.25">
      <c r="D585" s="1">
        <v>0.70833333333333337</v>
      </c>
      <c r="E585">
        <v>9459</v>
      </c>
      <c r="F585">
        <v>9479</v>
      </c>
      <c r="G585">
        <v>9422</v>
      </c>
      <c r="H585">
        <v>9430</v>
      </c>
      <c r="J585">
        <v>-29</v>
      </c>
      <c r="L585">
        <v>57</v>
      </c>
      <c r="W585">
        <f t="shared" si="207"/>
        <v>0</v>
      </c>
      <c r="X585">
        <f t="shared" si="208"/>
        <v>29</v>
      </c>
      <c r="Y585">
        <f t="shared" si="209"/>
        <v>0</v>
      </c>
      <c r="Z585" s="22">
        <f t="shared" si="210"/>
        <v>0</v>
      </c>
      <c r="AA585" s="22">
        <f t="shared" si="211"/>
        <v>0</v>
      </c>
      <c r="AB585">
        <f t="shared" si="212"/>
        <v>0</v>
      </c>
      <c r="AC585" s="22">
        <f t="shared" si="213"/>
        <v>0</v>
      </c>
      <c r="AD585" s="22">
        <f t="shared" si="214"/>
        <v>0</v>
      </c>
    </row>
    <row r="586" spans="3:30" x14ac:dyDescent="0.25">
      <c r="D586" s="1">
        <v>0.75</v>
      </c>
      <c r="E586">
        <v>9430</v>
      </c>
      <c r="F586">
        <v>9432</v>
      </c>
      <c r="G586">
        <v>9399</v>
      </c>
      <c r="H586">
        <v>9417</v>
      </c>
      <c r="J586">
        <v>-13</v>
      </c>
      <c r="L586">
        <v>33</v>
      </c>
      <c r="W586">
        <f t="shared" si="207"/>
        <v>0</v>
      </c>
      <c r="X586">
        <f t="shared" si="208"/>
        <v>13</v>
      </c>
      <c r="Y586">
        <f t="shared" si="209"/>
        <v>0</v>
      </c>
      <c r="Z586" s="22">
        <f t="shared" si="210"/>
        <v>0</v>
      </c>
      <c r="AA586" s="22">
        <f t="shared" si="211"/>
        <v>0</v>
      </c>
      <c r="AB586">
        <f t="shared" si="212"/>
        <v>0</v>
      </c>
      <c r="AC586" s="22">
        <f t="shared" si="213"/>
        <v>0</v>
      </c>
      <c r="AD586" s="22">
        <f t="shared" si="214"/>
        <v>0</v>
      </c>
    </row>
    <row r="587" spans="3:30" x14ac:dyDescent="0.25">
      <c r="D587" s="1">
        <v>0.79166666666666663</v>
      </c>
      <c r="E587">
        <v>9418</v>
      </c>
      <c r="F587">
        <v>9422</v>
      </c>
      <c r="G587">
        <v>9387</v>
      </c>
      <c r="H587">
        <v>9389</v>
      </c>
      <c r="J587">
        <v>-29</v>
      </c>
      <c r="L587">
        <v>35</v>
      </c>
      <c r="W587">
        <f t="shared" si="207"/>
        <v>0</v>
      </c>
      <c r="X587">
        <f t="shared" si="208"/>
        <v>29</v>
      </c>
      <c r="Y587">
        <f t="shared" si="209"/>
        <v>0</v>
      </c>
      <c r="Z587" s="22">
        <f t="shared" si="210"/>
        <v>0</v>
      </c>
      <c r="AA587" s="22">
        <f t="shared" si="211"/>
        <v>0</v>
      </c>
      <c r="AB587">
        <f t="shared" si="212"/>
        <v>0</v>
      </c>
      <c r="AC587" s="22">
        <f t="shared" si="213"/>
        <v>0</v>
      </c>
      <c r="AD587" s="22">
        <f t="shared" si="214"/>
        <v>0</v>
      </c>
    </row>
    <row r="588" spans="3:30" x14ac:dyDescent="0.25">
      <c r="D588" s="1">
        <v>0.83333333333333337</v>
      </c>
      <c r="E588">
        <v>9390</v>
      </c>
      <c r="F588">
        <v>9403</v>
      </c>
      <c r="G588">
        <v>9377</v>
      </c>
      <c r="H588">
        <v>9391</v>
      </c>
      <c r="J588">
        <v>1</v>
      </c>
      <c r="L588">
        <v>26</v>
      </c>
      <c r="W588">
        <f t="shared" si="207"/>
        <v>0</v>
      </c>
      <c r="X588">
        <f t="shared" si="208"/>
        <v>1</v>
      </c>
      <c r="Y588">
        <f t="shared" si="209"/>
        <v>0</v>
      </c>
      <c r="Z588" s="22">
        <f t="shared" si="210"/>
        <v>0</v>
      </c>
      <c r="AA588" s="22">
        <f t="shared" si="211"/>
        <v>0</v>
      </c>
      <c r="AB588">
        <f t="shared" si="212"/>
        <v>0</v>
      </c>
      <c r="AC588" s="22">
        <f t="shared" si="213"/>
        <v>0</v>
      </c>
      <c r="AD588" s="22">
        <f t="shared" si="214"/>
        <v>0</v>
      </c>
    </row>
    <row r="589" spans="3:30" x14ac:dyDescent="0.25">
      <c r="D589" s="1">
        <v>0.875</v>
      </c>
      <c r="E589">
        <v>9391</v>
      </c>
      <c r="F589">
        <v>9401</v>
      </c>
      <c r="G589">
        <v>9362</v>
      </c>
      <c r="H589">
        <v>9370</v>
      </c>
      <c r="J589">
        <v>-21</v>
      </c>
      <c r="L589">
        <v>39</v>
      </c>
      <c r="W589">
        <f t="shared" si="207"/>
        <v>0</v>
      </c>
      <c r="X589">
        <f t="shared" si="208"/>
        <v>21</v>
      </c>
      <c r="Y589">
        <f t="shared" si="209"/>
        <v>0</v>
      </c>
      <c r="Z589" s="22">
        <f t="shared" si="210"/>
        <v>0</v>
      </c>
      <c r="AA589" s="22">
        <f t="shared" si="211"/>
        <v>0</v>
      </c>
      <c r="AB589">
        <f t="shared" si="212"/>
        <v>0</v>
      </c>
      <c r="AC589" s="22">
        <f t="shared" si="213"/>
        <v>0</v>
      </c>
      <c r="AD589" s="22">
        <f t="shared" si="214"/>
        <v>0</v>
      </c>
    </row>
    <row r="590" spans="3:30" x14ac:dyDescent="0.25">
      <c r="D590" s="2">
        <v>0.91666666666666663</v>
      </c>
      <c r="E590">
        <v>9369</v>
      </c>
      <c r="F590">
        <v>9402</v>
      </c>
      <c r="G590">
        <v>9368</v>
      </c>
      <c r="H590">
        <v>9397</v>
      </c>
      <c r="J590">
        <v>28</v>
      </c>
      <c r="L590">
        <v>34</v>
      </c>
      <c r="W590">
        <f t="shared" si="207"/>
        <v>0</v>
      </c>
      <c r="X590">
        <f t="shared" si="208"/>
        <v>28</v>
      </c>
      <c r="Y590">
        <f t="shared" si="209"/>
        <v>0</v>
      </c>
      <c r="Z590" s="22">
        <f t="shared" si="210"/>
        <v>0</v>
      </c>
      <c r="AA590" s="22">
        <f t="shared" si="211"/>
        <v>0</v>
      </c>
      <c r="AB590">
        <f t="shared" si="212"/>
        <v>0</v>
      </c>
      <c r="AC590" s="22">
        <f t="shared" si="213"/>
        <v>0</v>
      </c>
      <c r="AD590" s="22">
        <f t="shared" si="214"/>
        <v>0</v>
      </c>
    </row>
    <row r="591" spans="3:30" x14ac:dyDescent="0.25">
      <c r="D591" s="2">
        <v>0.375</v>
      </c>
      <c r="E591">
        <v>9393</v>
      </c>
      <c r="F591">
        <v>9402</v>
      </c>
      <c r="G591">
        <v>9368</v>
      </c>
      <c r="H591">
        <v>9400</v>
      </c>
      <c r="J591">
        <v>7</v>
      </c>
      <c r="L591">
        <v>34</v>
      </c>
      <c r="M591">
        <v>240</v>
      </c>
      <c r="N591">
        <v>1</v>
      </c>
      <c r="R591">
        <f>MAX(F590:F604)</f>
        <v>9654</v>
      </c>
      <c r="W591">
        <f t="shared" si="207"/>
        <v>240</v>
      </c>
      <c r="X591">
        <f t="shared" si="208"/>
        <v>7</v>
      </c>
      <c r="Y591">
        <f t="shared" si="209"/>
        <v>0</v>
      </c>
      <c r="Z591" s="22">
        <f t="shared" si="210"/>
        <v>0</v>
      </c>
      <c r="AA591" s="22">
        <f t="shared" si="211"/>
        <v>0</v>
      </c>
      <c r="AB591">
        <f t="shared" si="212"/>
        <v>1</v>
      </c>
      <c r="AC591" s="22">
        <f t="shared" si="213"/>
        <v>1.5890410958904109</v>
      </c>
      <c r="AD591" s="22">
        <f t="shared" si="214"/>
        <v>0</v>
      </c>
    </row>
    <row r="592" spans="3:30" x14ac:dyDescent="0.25">
      <c r="D592" s="1">
        <v>0.41666666666666669</v>
      </c>
      <c r="E592">
        <v>9400</v>
      </c>
      <c r="F592">
        <v>9488</v>
      </c>
      <c r="G592">
        <v>9386</v>
      </c>
      <c r="H592">
        <v>9467</v>
      </c>
      <c r="J592">
        <v>67</v>
      </c>
      <c r="L592">
        <v>102</v>
      </c>
      <c r="N592">
        <f>SUM(J592:J604)/146</f>
        <v>1.5890410958904109</v>
      </c>
      <c r="O592">
        <f>20/146</f>
        <v>0.13698630136986301</v>
      </c>
      <c r="R592">
        <f>MIN(G591:G605)</f>
        <v>9368</v>
      </c>
      <c r="W592">
        <f t="shared" si="207"/>
        <v>0</v>
      </c>
      <c r="X592">
        <f t="shared" si="208"/>
        <v>67</v>
      </c>
      <c r="Y592">
        <f t="shared" si="209"/>
        <v>0</v>
      </c>
      <c r="Z592" s="22">
        <f t="shared" si="210"/>
        <v>1.5890410958904109</v>
      </c>
      <c r="AA592" s="22">
        <f t="shared" si="211"/>
        <v>0.13698630136986301</v>
      </c>
      <c r="AB592">
        <f t="shared" si="212"/>
        <v>0</v>
      </c>
      <c r="AC592" s="22">
        <f t="shared" si="213"/>
        <v>0</v>
      </c>
      <c r="AD592" s="22">
        <f t="shared" si="214"/>
        <v>0</v>
      </c>
    </row>
    <row r="593" spans="3:30" x14ac:dyDescent="0.25">
      <c r="D593" s="1">
        <v>0.45833333333333331</v>
      </c>
      <c r="E593">
        <v>9467</v>
      </c>
      <c r="F593">
        <v>9494</v>
      </c>
      <c r="G593">
        <v>9459</v>
      </c>
      <c r="H593">
        <v>9484</v>
      </c>
      <c r="J593">
        <v>17</v>
      </c>
      <c r="L593">
        <v>35</v>
      </c>
      <c r="R593">
        <f>R591-R592</f>
        <v>286</v>
      </c>
      <c r="W593">
        <f t="shared" si="207"/>
        <v>0</v>
      </c>
      <c r="X593">
        <f t="shared" si="208"/>
        <v>17</v>
      </c>
      <c r="Y593">
        <f t="shared" si="209"/>
        <v>286</v>
      </c>
      <c r="Z593" s="22">
        <f t="shared" si="210"/>
        <v>0</v>
      </c>
      <c r="AA593" s="22">
        <f t="shared" si="211"/>
        <v>0</v>
      </c>
      <c r="AB593">
        <f t="shared" si="212"/>
        <v>0</v>
      </c>
      <c r="AC593" s="22">
        <f t="shared" si="213"/>
        <v>0</v>
      </c>
      <c r="AD593" s="22">
        <f t="shared" si="214"/>
        <v>0</v>
      </c>
    </row>
    <row r="594" spans="3:30" x14ac:dyDescent="0.25">
      <c r="D594" s="1">
        <v>0.5</v>
      </c>
      <c r="E594">
        <v>9484</v>
      </c>
      <c r="F594">
        <v>9521</v>
      </c>
      <c r="G594">
        <v>9470</v>
      </c>
      <c r="H594">
        <v>9508</v>
      </c>
      <c r="J594">
        <v>24</v>
      </c>
      <c r="L594">
        <v>51</v>
      </c>
      <c r="W594">
        <f t="shared" si="207"/>
        <v>0</v>
      </c>
      <c r="X594">
        <f t="shared" si="208"/>
        <v>24</v>
      </c>
      <c r="Y594">
        <f t="shared" si="209"/>
        <v>0</v>
      </c>
      <c r="Z594" s="22">
        <f t="shared" si="210"/>
        <v>0</v>
      </c>
      <c r="AA594" s="22">
        <f t="shared" si="211"/>
        <v>0</v>
      </c>
      <c r="AB594">
        <f t="shared" si="212"/>
        <v>0</v>
      </c>
      <c r="AC594" s="22">
        <f t="shared" si="213"/>
        <v>0</v>
      </c>
      <c r="AD594" s="22">
        <f t="shared" si="214"/>
        <v>0</v>
      </c>
    </row>
    <row r="595" spans="3:30" x14ac:dyDescent="0.25">
      <c r="C595">
        <v>1</v>
      </c>
      <c r="D595" s="1">
        <v>0.54166666666666663</v>
      </c>
      <c r="E595">
        <v>9509</v>
      </c>
      <c r="F595">
        <v>9541</v>
      </c>
      <c r="G595">
        <v>9495</v>
      </c>
      <c r="H595">
        <v>9534</v>
      </c>
      <c r="J595">
        <v>25</v>
      </c>
      <c r="L595">
        <v>46</v>
      </c>
      <c r="W595">
        <f t="shared" si="207"/>
        <v>0</v>
      </c>
      <c r="X595">
        <f t="shared" si="208"/>
        <v>25</v>
      </c>
      <c r="Y595">
        <f t="shared" si="209"/>
        <v>0</v>
      </c>
      <c r="Z595" s="22">
        <f t="shared" si="210"/>
        <v>0</v>
      </c>
      <c r="AA595" s="22">
        <f t="shared" si="211"/>
        <v>0</v>
      </c>
      <c r="AB595">
        <f t="shared" si="212"/>
        <v>0</v>
      </c>
      <c r="AC595" s="22">
        <f t="shared" si="213"/>
        <v>0</v>
      </c>
      <c r="AD595" s="22">
        <f t="shared" si="214"/>
        <v>0</v>
      </c>
    </row>
    <row r="596" spans="3:30" x14ac:dyDescent="0.25">
      <c r="D596" s="1">
        <v>0.58333333333333337</v>
      </c>
      <c r="E596">
        <v>9534</v>
      </c>
      <c r="F596">
        <v>9564</v>
      </c>
      <c r="G596">
        <v>9526</v>
      </c>
      <c r="H596">
        <v>9552</v>
      </c>
      <c r="J596">
        <v>18</v>
      </c>
      <c r="L596">
        <v>38</v>
      </c>
      <c r="W596">
        <f t="shared" si="207"/>
        <v>0</v>
      </c>
      <c r="X596">
        <f t="shared" si="208"/>
        <v>18</v>
      </c>
      <c r="Y596">
        <f t="shared" si="209"/>
        <v>0</v>
      </c>
      <c r="Z596" s="22">
        <f t="shared" si="210"/>
        <v>0</v>
      </c>
      <c r="AA596" s="22">
        <f t="shared" si="211"/>
        <v>0</v>
      </c>
      <c r="AB596">
        <f t="shared" si="212"/>
        <v>0</v>
      </c>
      <c r="AC596" s="22">
        <f t="shared" si="213"/>
        <v>0</v>
      </c>
      <c r="AD596" s="22">
        <f t="shared" si="214"/>
        <v>0</v>
      </c>
    </row>
    <row r="597" spans="3:30" x14ac:dyDescent="0.25">
      <c r="D597" s="1">
        <v>0.625</v>
      </c>
      <c r="E597">
        <v>9551</v>
      </c>
      <c r="F597">
        <v>9654</v>
      </c>
      <c r="G597">
        <v>9540</v>
      </c>
      <c r="H597">
        <v>9620</v>
      </c>
      <c r="J597">
        <v>69</v>
      </c>
      <c r="L597">
        <v>114</v>
      </c>
      <c r="W597">
        <f t="shared" si="207"/>
        <v>0</v>
      </c>
      <c r="X597">
        <f t="shared" si="208"/>
        <v>69</v>
      </c>
      <c r="Y597">
        <f t="shared" si="209"/>
        <v>0</v>
      </c>
      <c r="Z597" s="22">
        <f t="shared" si="210"/>
        <v>0</v>
      </c>
      <c r="AA597" s="22">
        <f t="shared" si="211"/>
        <v>0</v>
      </c>
      <c r="AB597">
        <f t="shared" si="212"/>
        <v>0</v>
      </c>
      <c r="AC597" s="22">
        <f t="shared" si="213"/>
        <v>0</v>
      </c>
      <c r="AD597" s="22">
        <f t="shared" si="214"/>
        <v>0</v>
      </c>
    </row>
    <row r="598" spans="3:30" x14ac:dyDescent="0.25">
      <c r="D598" s="1">
        <v>0.66666666666666663</v>
      </c>
      <c r="E598">
        <v>9621</v>
      </c>
      <c r="F598">
        <v>9626</v>
      </c>
      <c r="G598">
        <v>9563</v>
      </c>
      <c r="H598">
        <v>9601</v>
      </c>
      <c r="J598">
        <v>-20</v>
      </c>
      <c r="L598">
        <v>63</v>
      </c>
      <c r="W598">
        <f t="shared" si="207"/>
        <v>0</v>
      </c>
      <c r="X598">
        <f t="shared" si="208"/>
        <v>20</v>
      </c>
      <c r="Y598">
        <f t="shared" si="209"/>
        <v>0</v>
      </c>
      <c r="Z598" s="22">
        <f t="shared" si="210"/>
        <v>0</v>
      </c>
      <c r="AA598" s="22">
        <f t="shared" si="211"/>
        <v>0</v>
      </c>
      <c r="AB598">
        <f t="shared" si="212"/>
        <v>0</v>
      </c>
      <c r="AC598" s="22">
        <f t="shared" si="213"/>
        <v>0</v>
      </c>
      <c r="AD598" s="22">
        <f t="shared" si="214"/>
        <v>0</v>
      </c>
    </row>
    <row r="599" spans="3:30" x14ac:dyDescent="0.25">
      <c r="D599" s="1">
        <v>0.70833333333333337</v>
      </c>
      <c r="E599">
        <v>9601</v>
      </c>
      <c r="F599">
        <v>9630</v>
      </c>
      <c r="G599">
        <v>9592</v>
      </c>
      <c r="H599">
        <v>9624</v>
      </c>
      <c r="J599">
        <v>23</v>
      </c>
      <c r="L599">
        <v>38</v>
      </c>
      <c r="W599">
        <f t="shared" si="207"/>
        <v>0</v>
      </c>
      <c r="X599">
        <f t="shared" si="208"/>
        <v>23</v>
      </c>
      <c r="Y599">
        <f t="shared" si="209"/>
        <v>0</v>
      </c>
      <c r="Z599" s="22">
        <f t="shared" si="210"/>
        <v>0</v>
      </c>
      <c r="AA599" s="22">
        <f t="shared" si="211"/>
        <v>0</v>
      </c>
      <c r="AB599">
        <f t="shared" si="212"/>
        <v>0</v>
      </c>
      <c r="AC599" s="22">
        <f t="shared" si="213"/>
        <v>0</v>
      </c>
      <c r="AD599" s="22">
        <f t="shared" si="214"/>
        <v>0</v>
      </c>
    </row>
    <row r="600" spans="3:30" x14ac:dyDescent="0.25">
      <c r="D600" s="1">
        <v>0.75</v>
      </c>
      <c r="E600">
        <v>9624</v>
      </c>
      <c r="F600">
        <v>9645</v>
      </c>
      <c r="G600">
        <v>9608</v>
      </c>
      <c r="H600">
        <v>9610</v>
      </c>
      <c r="J600">
        <v>-14</v>
      </c>
      <c r="L600">
        <v>37</v>
      </c>
      <c r="W600">
        <f t="shared" si="207"/>
        <v>0</v>
      </c>
      <c r="X600">
        <f t="shared" si="208"/>
        <v>14</v>
      </c>
      <c r="Y600">
        <f t="shared" si="209"/>
        <v>0</v>
      </c>
      <c r="Z600" s="22">
        <f t="shared" si="210"/>
        <v>0</v>
      </c>
      <c r="AA600" s="22">
        <f t="shared" si="211"/>
        <v>0</v>
      </c>
      <c r="AB600">
        <f t="shared" si="212"/>
        <v>0</v>
      </c>
      <c r="AC600" s="22">
        <f t="shared" si="213"/>
        <v>0</v>
      </c>
      <c r="AD600" s="22">
        <f t="shared" si="214"/>
        <v>0</v>
      </c>
    </row>
    <row r="601" spans="3:30" x14ac:dyDescent="0.25">
      <c r="D601" s="1">
        <v>0.79166666666666663</v>
      </c>
      <c r="E601">
        <v>9609</v>
      </c>
      <c r="F601">
        <v>9622</v>
      </c>
      <c r="G601">
        <v>9603</v>
      </c>
      <c r="H601">
        <v>9611</v>
      </c>
      <c r="J601">
        <v>2</v>
      </c>
      <c r="L601">
        <v>19</v>
      </c>
      <c r="W601">
        <f t="shared" si="207"/>
        <v>0</v>
      </c>
      <c r="X601">
        <f t="shared" si="208"/>
        <v>2</v>
      </c>
      <c r="Y601">
        <f t="shared" si="209"/>
        <v>0</v>
      </c>
      <c r="Z601" s="22">
        <f t="shared" si="210"/>
        <v>0</v>
      </c>
      <c r="AA601" s="22">
        <f t="shared" si="211"/>
        <v>0</v>
      </c>
      <c r="AB601">
        <f t="shared" si="212"/>
        <v>0</v>
      </c>
      <c r="AC601" s="22">
        <f t="shared" si="213"/>
        <v>0</v>
      </c>
      <c r="AD601" s="22">
        <f t="shared" si="214"/>
        <v>0</v>
      </c>
    </row>
    <row r="602" spans="3:30" x14ac:dyDescent="0.25">
      <c r="D602" s="1">
        <v>0.83333333333333337</v>
      </c>
      <c r="E602">
        <v>9611</v>
      </c>
      <c r="F602">
        <v>9619</v>
      </c>
      <c r="G602">
        <v>9611</v>
      </c>
      <c r="H602">
        <v>9616</v>
      </c>
      <c r="J602">
        <v>5</v>
      </c>
      <c r="L602">
        <v>8</v>
      </c>
      <c r="W602">
        <f t="shared" si="207"/>
        <v>0</v>
      </c>
      <c r="X602">
        <f t="shared" si="208"/>
        <v>5</v>
      </c>
      <c r="Y602">
        <f t="shared" si="209"/>
        <v>0</v>
      </c>
      <c r="Z602" s="22">
        <f t="shared" si="210"/>
        <v>0</v>
      </c>
      <c r="AA602" s="22">
        <f t="shared" si="211"/>
        <v>0</v>
      </c>
      <c r="AB602">
        <f t="shared" si="212"/>
        <v>0</v>
      </c>
      <c r="AC602" s="22">
        <f t="shared" si="213"/>
        <v>0</v>
      </c>
      <c r="AD602" s="22">
        <f t="shared" si="214"/>
        <v>0</v>
      </c>
    </row>
    <row r="603" spans="3:30" x14ac:dyDescent="0.25">
      <c r="D603" s="1">
        <v>0.875</v>
      </c>
      <c r="E603">
        <v>9616</v>
      </c>
      <c r="F603">
        <v>9628</v>
      </c>
      <c r="G603">
        <v>9612</v>
      </c>
      <c r="H603">
        <v>9618</v>
      </c>
      <c r="J603">
        <v>2</v>
      </c>
      <c r="L603">
        <v>16</v>
      </c>
      <c r="W603">
        <f t="shared" si="207"/>
        <v>0</v>
      </c>
      <c r="X603">
        <f t="shared" si="208"/>
        <v>2</v>
      </c>
      <c r="Y603">
        <f t="shared" si="209"/>
        <v>0</v>
      </c>
      <c r="Z603" s="22">
        <f t="shared" si="210"/>
        <v>0</v>
      </c>
      <c r="AA603" s="22">
        <f t="shared" si="211"/>
        <v>0</v>
      </c>
      <c r="AB603">
        <f t="shared" si="212"/>
        <v>0</v>
      </c>
      <c r="AC603" s="22">
        <f t="shared" si="213"/>
        <v>0</v>
      </c>
      <c r="AD603" s="22">
        <f t="shared" si="214"/>
        <v>0</v>
      </c>
    </row>
    <row r="604" spans="3:30" x14ac:dyDescent="0.25">
      <c r="D604" s="2">
        <v>0.91666666666666663</v>
      </c>
      <c r="E604">
        <v>9619</v>
      </c>
      <c r="F604">
        <v>9641</v>
      </c>
      <c r="G604">
        <v>9616</v>
      </c>
      <c r="H604">
        <v>9633</v>
      </c>
      <c r="J604">
        <v>14</v>
      </c>
      <c r="L604">
        <v>25</v>
      </c>
      <c r="W604">
        <f t="shared" si="207"/>
        <v>0</v>
      </c>
      <c r="X604">
        <f t="shared" si="208"/>
        <v>14</v>
      </c>
      <c r="Y604">
        <f t="shared" si="209"/>
        <v>0</v>
      </c>
      <c r="Z604" s="22">
        <f t="shared" si="210"/>
        <v>0</v>
      </c>
      <c r="AA604" s="22">
        <f t="shared" si="211"/>
        <v>0</v>
      </c>
      <c r="AB604">
        <f t="shared" si="212"/>
        <v>0</v>
      </c>
      <c r="AC604" s="22">
        <f t="shared" si="213"/>
        <v>0</v>
      </c>
      <c r="AD604" s="22">
        <f t="shared" si="214"/>
        <v>0</v>
      </c>
    </row>
    <row r="605" spans="3:30" x14ac:dyDescent="0.25">
      <c r="D605" s="2">
        <v>0.375</v>
      </c>
      <c r="E605">
        <v>9722</v>
      </c>
      <c r="F605">
        <v>9793</v>
      </c>
      <c r="G605">
        <v>9713</v>
      </c>
      <c r="H605">
        <v>9754</v>
      </c>
      <c r="J605">
        <v>32</v>
      </c>
      <c r="L605">
        <v>80</v>
      </c>
      <c r="M605">
        <v>59</v>
      </c>
      <c r="N605">
        <v>1</v>
      </c>
      <c r="R605">
        <f>MAX(F604:F618)</f>
        <v>9845</v>
      </c>
      <c r="W605">
        <f t="shared" si="207"/>
        <v>59</v>
      </c>
      <c r="X605">
        <f t="shared" si="208"/>
        <v>32</v>
      </c>
      <c r="Y605">
        <f t="shared" si="209"/>
        <v>0</v>
      </c>
      <c r="Z605" s="22">
        <f t="shared" si="210"/>
        <v>0</v>
      </c>
      <c r="AA605" s="22">
        <f t="shared" si="211"/>
        <v>0</v>
      </c>
      <c r="AB605">
        <f t="shared" si="212"/>
        <v>1</v>
      </c>
      <c r="AC605" s="22">
        <f t="shared" si="213"/>
        <v>0.33216783216783219</v>
      </c>
      <c r="AD605" s="22">
        <f t="shared" si="214"/>
        <v>0</v>
      </c>
    </row>
    <row r="606" spans="3:30" x14ac:dyDescent="0.25">
      <c r="D606" s="1">
        <v>0.41666666666666669</v>
      </c>
      <c r="E606">
        <v>9755</v>
      </c>
      <c r="F606">
        <v>9799</v>
      </c>
      <c r="G606">
        <v>9728</v>
      </c>
      <c r="H606">
        <v>9733</v>
      </c>
      <c r="J606">
        <v>-22</v>
      </c>
      <c r="L606">
        <v>71</v>
      </c>
      <c r="N606">
        <f>SUM(J605:J617)/286</f>
        <v>0.33216783216783219</v>
      </c>
      <c r="O606">
        <f>38/286</f>
        <v>0.13286713286713286</v>
      </c>
      <c r="R606">
        <f>MIN(G605:G619)</f>
        <v>9686</v>
      </c>
      <c r="W606">
        <f t="shared" si="207"/>
        <v>0</v>
      </c>
      <c r="X606">
        <f t="shared" si="208"/>
        <v>22</v>
      </c>
      <c r="Y606">
        <f t="shared" si="209"/>
        <v>0</v>
      </c>
      <c r="Z606" s="22">
        <f t="shared" si="210"/>
        <v>0.33216783216783219</v>
      </c>
      <c r="AA606" s="22">
        <f t="shared" si="211"/>
        <v>0.13286713286713286</v>
      </c>
      <c r="AB606">
        <f t="shared" si="212"/>
        <v>0</v>
      </c>
      <c r="AC606" s="22">
        <f t="shared" si="213"/>
        <v>0</v>
      </c>
      <c r="AD606" s="22">
        <f t="shared" si="214"/>
        <v>0</v>
      </c>
    </row>
    <row r="607" spans="3:30" x14ac:dyDescent="0.25">
      <c r="D607" s="1">
        <v>0.45833333333333331</v>
      </c>
      <c r="E607">
        <v>9734</v>
      </c>
      <c r="F607">
        <v>9772</v>
      </c>
      <c r="G607">
        <v>9720</v>
      </c>
      <c r="H607">
        <v>9720</v>
      </c>
      <c r="J607">
        <v>-14</v>
      </c>
      <c r="L607">
        <v>52</v>
      </c>
      <c r="R607">
        <f>R605-R606</f>
        <v>159</v>
      </c>
      <c r="W607">
        <f t="shared" si="207"/>
        <v>0</v>
      </c>
      <c r="X607">
        <f t="shared" si="208"/>
        <v>14</v>
      </c>
      <c r="Y607">
        <f t="shared" si="209"/>
        <v>159</v>
      </c>
      <c r="Z607" s="22">
        <f t="shared" si="210"/>
        <v>0</v>
      </c>
      <c r="AA607" s="22">
        <f t="shared" si="211"/>
        <v>0</v>
      </c>
      <c r="AB607">
        <f t="shared" si="212"/>
        <v>0</v>
      </c>
      <c r="AC607" s="22">
        <f t="shared" si="213"/>
        <v>0</v>
      </c>
      <c r="AD607" s="22">
        <f t="shared" si="214"/>
        <v>0</v>
      </c>
    </row>
    <row r="608" spans="3:30" x14ac:dyDescent="0.25">
      <c r="D608" s="1">
        <v>0.5</v>
      </c>
      <c r="E608">
        <v>9719</v>
      </c>
      <c r="F608">
        <v>9770</v>
      </c>
      <c r="G608">
        <v>9686</v>
      </c>
      <c r="H608">
        <v>9751</v>
      </c>
      <c r="J608">
        <v>32</v>
      </c>
      <c r="L608">
        <v>84</v>
      </c>
      <c r="W608">
        <f t="shared" si="207"/>
        <v>0</v>
      </c>
      <c r="X608">
        <f t="shared" si="208"/>
        <v>32</v>
      </c>
      <c r="Y608">
        <f t="shared" si="209"/>
        <v>0</v>
      </c>
      <c r="Z608" s="22">
        <f t="shared" si="210"/>
        <v>0</v>
      </c>
      <c r="AA608" s="22">
        <f t="shared" si="211"/>
        <v>0</v>
      </c>
      <c r="AB608">
        <f t="shared" si="212"/>
        <v>0</v>
      </c>
      <c r="AC608" s="22">
        <f t="shared" si="213"/>
        <v>0</v>
      </c>
      <c r="AD608" s="22">
        <f t="shared" si="214"/>
        <v>0</v>
      </c>
    </row>
    <row r="609" spans="3:30" x14ac:dyDescent="0.25">
      <c r="C609">
        <v>1</v>
      </c>
      <c r="D609" s="1">
        <v>0.54166666666666663</v>
      </c>
      <c r="E609">
        <v>9752</v>
      </c>
      <c r="F609">
        <v>9766</v>
      </c>
      <c r="G609">
        <v>9715</v>
      </c>
      <c r="H609">
        <v>9755</v>
      </c>
      <c r="J609">
        <v>3</v>
      </c>
      <c r="L609">
        <v>51</v>
      </c>
      <c r="W609">
        <f t="shared" si="207"/>
        <v>0</v>
      </c>
      <c r="X609">
        <f t="shared" si="208"/>
        <v>3</v>
      </c>
      <c r="Y609">
        <f t="shared" si="209"/>
        <v>0</v>
      </c>
      <c r="Z609" s="22">
        <f t="shared" si="210"/>
        <v>0</v>
      </c>
      <c r="AA609" s="22">
        <f t="shared" si="211"/>
        <v>0</v>
      </c>
      <c r="AB609">
        <f t="shared" si="212"/>
        <v>0</v>
      </c>
      <c r="AC609" s="22">
        <f t="shared" si="213"/>
        <v>0</v>
      </c>
      <c r="AD609" s="22">
        <f t="shared" si="214"/>
        <v>0</v>
      </c>
    </row>
    <row r="610" spans="3:30" x14ac:dyDescent="0.25">
      <c r="D610" s="1">
        <v>0.58333333333333337</v>
      </c>
      <c r="E610">
        <v>9756</v>
      </c>
      <c r="F610">
        <v>9797</v>
      </c>
      <c r="G610">
        <v>9755</v>
      </c>
      <c r="H610">
        <v>9777</v>
      </c>
      <c r="J610">
        <v>21</v>
      </c>
      <c r="L610">
        <v>42</v>
      </c>
      <c r="W610">
        <f t="shared" si="207"/>
        <v>0</v>
      </c>
      <c r="X610">
        <f t="shared" si="208"/>
        <v>21</v>
      </c>
      <c r="Y610">
        <f t="shared" si="209"/>
        <v>0</v>
      </c>
      <c r="Z610" s="22">
        <f t="shared" si="210"/>
        <v>0</v>
      </c>
      <c r="AA610" s="22">
        <f t="shared" si="211"/>
        <v>0</v>
      </c>
      <c r="AB610">
        <f t="shared" si="212"/>
        <v>0</v>
      </c>
      <c r="AC610" s="22">
        <f t="shared" si="213"/>
        <v>0</v>
      </c>
      <c r="AD610" s="22">
        <f t="shared" si="214"/>
        <v>0</v>
      </c>
    </row>
    <row r="611" spans="3:30" x14ac:dyDescent="0.25">
      <c r="D611" s="1">
        <v>0.625</v>
      </c>
      <c r="E611">
        <v>9777</v>
      </c>
      <c r="F611">
        <v>9804</v>
      </c>
      <c r="G611">
        <v>9765</v>
      </c>
      <c r="H611">
        <v>9801</v>
      </c>
      <c r="J611">
        <v>24</v>
      </c>
      <c r="L611">
        <v>39</v>
      </c>
      <c r="W611">
        <f t="shared" si="207"/>
        <v>0</v>
      </c>
      <c r="X611">
        <f t="shared" si="208"/>
        <v>24</v>
      </c>
      <c r="Y611">
        <f t="shared" si="209"/>
        <v>0</v>
      </c>
      <c r="Z611" s="22">
        <f t="shared" si="210"/>
        <v>0</v>
      </c>
      <c r="AA611" s="22">
        <f t="shared" si="211"/>
        <v>0</v>
      </c>
      <c r="AB611">
        <f t="shared" si="212"/>
        <v>0</v>
      </c>
      <c r="AC611" s="22">
        <f t="shared" si="213"/>
        <v>0</v>
      </c>
      <c r="AD611" s="22">
        <f t="shared" si="214"/>
        <v>0</v>
      </c>
    </row>
    <row r="612" spans="3:30" x14ac:dyDescent="0.25">
      <c r="D612" s="1">
        <v>0.66666666666666663</v>
      </c>
      <c r="E612">
        <v>9800</v>
      </c>
      <c r="F612">
        <v>9805</v>
      </c>
      <c r="G612">
        <v>9769</v>
      </c>
      <c r="H612">
        <v>9775</v>
      </c>
      <c r="J612">
        <v>-25</v>
      </c>
      <c r="L612">
        <v>36</v>
      </c>
      <c r="W612">
        <f t="shared" si="207"/>
        <v>0</v>
      </c>
      <c r="X612">
        <f t="shared" si="208"/>
        <v>25</v>
      </c>
      <c r="Y612">
        <f t="shared" si="209"/>
        <v>0</v>
      </c>
      <c r="Z612" s="22">
        <f t="shared" si="210"/>
        <v>0</v>
      </c>
      <c r="AA612" s="22">
        <f t="shared" si="211"/>
        <v>0</v>
      </c>
      <c r="AB612">
        <f t="shared" si="212"/>
        <v>0</v>
      </c>
      <c r="AC612" s="22">
        <f t="shared" si="213"/>
        <v>0</v>
      </c>
      <c r="AD612" s="22">
        <f t="shared" si="214"/>
        <v>0</v>
      </c>
    </row>
    <row r="613" spans="3:30" x14ac:dyDescent="0.25">
      <c r="D613" s="1">
        <v>0.70833333333333337</v>
      </c>
      <c r="E613">
        <v>9775</v>
      </c>
      <c r="F613">
        <v>9832</v>
      </c>
      <c r="G613">
        <v>9760</v>
      </c>
      <c r="H613">
        <v>9830</v>
      </c>
      <c r="J613">
        <v>55</v>
      </c>
      <c r="L613">
        <v>72</v>
      </c>
      <c r="W613">
        <f t="shared" si="207"/>
        <v>0</v>
      </c>
      <c r="X613">
        <f t="shared" si="208"/>
        <v>55</v>
      </c>
      <c r="Y613">
        <f t="shared" si="209"/>
        <v>0</v>
      </c>
      <c r="Z613" s="22">
        <f t="shared" si="210"/>
        <v>0</v>
      </c>
      <c r="AA613" s="22">
        <f t="shared" si="211"/>
        <v>0</v>
      </c>
      <c r="AB613">
        <f t="shared" si="212"/>
        <v>0</v>
      </c>
      <c r="AC613" s="22">
        <f t="shared" si="213"/>
        <v>0</v>
      </c>
      <c r="AD613" s="22">
        <f t="shared" si="214"/>
        <v>0</v>
      </c>
    </row>
    <row r="614" spans="3:30" x14ac:dyDescent="0.25">
      <c r="D614" s="1">
        <v>0.75</v>
      </c>
      <c r="E614">
        <v>9829</v>
      </c>
      <c r="F614">
        <v>9842</v>
      </c>
      <c r="G614">
        <v>9822</v>
      </c>
      <c r="H614">
        <v>9835</v>
      </c>
      <c r="J614">
        <v>6</v>
      </c>
      <c r="L614">
        <v>20</v>
      </c>
      <c r="W614">
        <f t="shared" si="207"/>
        <v>0</v>
      </c>
      <c r="X614">
        <f t="shared" si="208"/>
        <v>6</v>
      </c>
      <c r="Y614">
        <f t="shared" si="209"/>
        <v>0</v>
      </c>
      <c r="Z614" s="22">
        <f t="shared" si="210"/>
        <v>0</v>
      </c>
      <c r="AA614" s="22">
        <f t="shared" si="211"/>
        <v>0</v>
      </c>
      <c r="AB614">
        <f t="shared" si="212"/>
        <v>0</v>
      </c>
      <c r="AC614" s="22">
        <f t="shared" si="213"/>
        <v>0</v>
      </c>
      <c r="AD614" s="22">
        <f t="shared" si="214"/>
        <v>0</v>
      </c>
    </row>
    <row r="615" spans="3:30" x14ac:dyDescent="0.25">
      <c r="D615" s="1">
        <v>0.79166666666666663</v>
      </c>
      <c r="E615">
        <v>9835</v>
      </c>
      <c r="F615">
        <v>9845</v>
      </c>
      <c r="G615">
        <v>9823</v>
      </c>
      <c r="H615">
        <v>9837</v>
      </c>
      <c r="J615">
        <v>2</v>
      </c>
      <c r="L615">
        <v>22</v>
      </c>
      <c r="W615">
        <f t="shared" si="207"/>
        <v>0</v>
      </c>
      <c r="X615">
        <f t="shared" si="208"/>
        <v>2</v>
      </c>
      <c r="Y615">
        <f t="shared" si="209"/>
        <v>0</v>
      </c>
      <c r="Z615" s="22">
        <f t="shared" si="210"/>
        <v>0</v>
      </c>
      <c r="AA615" s="22">
        <f t="shared" si="211"/>
        <v>0</v>
      </c>
      <c r="AB615">
        <f t="shared" si="212"/>
        <v>0</v>
      </c>
      <c r="AC615" s="22">
        <f t="shared" si="213"/>
        <v>0</v>
      </c>
      <c r="AD615" s="22">
        <f t="shared" si="214"/>
        <v>0</v>
      </c>
    </row>
    <row r="616" spans="3:30" x14ac:dyDescent="0.25">
      <c r="D616" s="1">
        <v>0.83333333333333337</v>
      </c>
      <c r="E616">
        <v>9837</v>
      </c>
      <c r="F616">
        <v>9839</v>
      </c>
      <c r="G616">
        <v>9821</v>
      </c>
      <c r="H616">
        <v>9821</v>
      </c>
      <c r="J616">
        <v>-16</v>
      </c>
      <c r="L616">
        <v>18</v>
      </c>
      <c r="W616">
        <f t="shared" si="207"/>
        <v>0</v>
      </c>
      <c r="X616">
        <f t="shared" si="208"/>
        <v>16</v>
      </c>
      <c r="Y616">
        <f t="shared" si="209"/>
        <v>0</v>
      </c>
      <c r="Z616" s="22">
        <f t="shared" si="210"/>
        <v>0</v>
      </c>
      <c r="AA616" s="22">
        <f t="shared" si="211"/>
        <v>0</v>
      </c>
      <c r="AB616">
        <f t="shared" si="212"/>
        <v>0</v>
      </c>
      <c r="AC616" s="22">
        <f t="shared" si="213"/>
        <v>0</v>
      </c>
      <c r="AD616" s="22">
        <f t="shared" si="214"/>
        <v>0</v>
      </c>
    </row>
    <row r="617" spans="3:30" x14ac:dyDescent="0.25">
      <c r="D617" s="1">
        <v>0.875</v>
      </c>
      <c r="E617">
        <v>9822</v>
      </c>
      <c r="F617">
        <v>9833</v>
      </c>
      <c r="G617">
        <v>9816</v>
      </c>
      <c r="H617">
        <v>9819</v>
      </c>
      <c r="J617">
        <v>-3</v>
      </c>
      <c r="L617">
        <v>17</v>
      </c>
      <c r="W617">
        <f t="shared" si="207"/>
        <v>0</v>
      </c>
      <c r="X617">
        <f t="shared" si="208"/>
        <v>3</v>
      </c>
      <c r="Y617">
        <f t="shared" si="209"/>
        <v>0</v>
      </c>
      <c r="Z617" s="22">
        <f t="shared" si="210"/>
        <v>0</v>
      </c>
      <c r="AA617" s="22">
        <f t="shared" si="211"/>
        <v>0</v>
      </c>
      <c r="AB617">
        <f t="shared" si="212"/>
        <v>0</v>
      </c>
      <c r="AC617" s="22">
        <f t="shared" si="213"/>
        <v>0</v>
      </c>
      <c r="AD617" s="22">
        <f t="shared" si="214"/>
        <v>0</v>
      </c>
    </row>
    <row r="618" spans="3:30" x14ac:dyDescent="0.25">
      <c r="D618" s="2">
        <v>0.91666666666666663</v>
      </c>
      <c r="E618">
        <v>9819</v>
      </c>
      <c r="F618">
        <v>9826</v>
      </c>
      <c r="G618">
        <v>9777</v>
      </c>
      <c r="H618">
        <v>9781</v>
      </c>
      <c r="J618">
        <v>-38</v>
      </c>
      <c r="L618">
        <v>49</v>
      </c>
      <c r="W618">
        <f t="shared" si="207"/>
        <v>0</v>
      </c>
      <c r="X618">
        <f t="shared" si="208"/>
        <v>38</v>
      </c>
      <c r="Y618">
        <f t="shared" si="209"/>
        <v>0</v>
      </c>
      <c r="Z618" s="22">
        <f t="shared" si="210"/>
        <v>0</v>
      </c>
      <c r="AA618" s="22">
        <f t="shared" si="211"/>
        <v>0</v>
      </c>
      <c r="AB618">
        <f t="shared" si="212"/>
        <v>0</v>
      </c>
      <c r="AC618" s="22">
        <f t="shared" si="213"/>
        <v>0</v>
      </c>
      <c r="AD618" s="22">
        <f t="shared" si="214"/>
        <v>0</v>
      </c>
    </row>
    <row r="619" spans="3:30" x14ac:dyDescent="0.25">
      <c r="D619" s="2">
        <v>0.375</v>
      </c>
      <c r="E619">
        <v>9808</v>
      </c>
      <c r="F619">
        <v>9843</v>
      </c>
      <c r="G619">
        <v>9797</v>
      </c>
      <c r="H619">
        <v>9831</v>
      </c>
      <c r="J619">
        <v>23</v>
      </c>
      <c r="L619">
        <v>46</v>
      </c>
      <c r="M619">
        <v>139</v>
      </c>
      <c r="N619">
        <v>1</v>
      </c>
      <c r="R619">
        <f>MAX(F618:F632)</f>
        <v>10014</v>
      </c>
      <c r="W619">
        <f t="shared" si="207"/>
        <v>139</v>
      </c>
      <c r="X619">
        <f t="shared" si="208"/>
        <v>23</v>
      </c>
      <c r="Y619">
        <f t="shared" si="209"/>
        <v>0</v>
      </c>
      <c r="Z619" s="22">
        <f t="shared" si="210"/>
        <v>0</v>
      </c>
      <c r="AA619" s="22">
        <f t="shared" si="211"/>
        <v>0</v>
      </c>
      <c r="AB619">
        <f t="shared" si="212"/>
        <v>1</v>
      </c>
      <c r="AC619" s="22">
        <f t="shared" si="213"/>
        <v>0.71698113207547165</v>
      </c>
      <c r="AD619" s="22">
        <f t="shared" si="214"/>
        <v>0</v>
      </c>
    </row>
    <row r="620" spans="3:30" x14ac:dyDescent="0.25">
      <c r="D620" s="1">
        <v>0.41666666666666669</v>
      </c>
      <c r="E620">
        <v>9831</v>
      </c>
      <c r="F620">
        <v>9916</v>
      </c>
      <c r="G620">
        <v>9821</v>
      </c>
      <c r="H620">
        <v>9882</v>
      </c>
      <c r="J620">
        <v>51</v>
      </c>
      <c r="L620">
        <v>95</v>
      </c>
      <c r="N620">
        <f>SUM(J620:J632)/159</f>
        <v>0.71698113207547165</v>
      </c>
      <c r="O620">
        <f>23/159</f>
        <v>0.14465408805031446</v>
      </c>
      <c r="R620">
        <f>MIN(G619:G633)</f>
        <v>9797</v>
      </c>
      <c r="W620">
        <f t="shared" si="207"/>
        <v>0</v>
      </c>
      <c r="X620">
        <f t="shared" si="208"/>
        <v>51</v>
      </c>
      <c r="Y620">
        <f t="shared" si="209"/>
        <v>0</v>
      </c>
      <c r="Z620" s="22">
        <f t="shared" si="210"/>
        <v>0.71698113207547165</v>
      </c>
      <c r="AA620" s="22">
        <f t="shared" si="211"/>
        <v>0.14465408805031446</v>
      </c>
      <c r="AB620">
        <f t="shared" si="212"/>
        <v>0</v>
      </c>
      <c r="AC620" s="22">
        <f t="shared" si="213"/>
        <v>0</v>
      </c>
      <c r="AD620" s="22">
        <f t="shared" si="214"/>
        <v>0</v>
      </c>
    </row>
    <row r="621" spans="3:30" x14ac:dyDescent="0.25">
      <c r="D621" s="1">
        <v>0.45833333333333331</v>
      </c>
      <c r="E621">
        <v>9882</v>
      </c>
      <c r="F621">
        <v>9991</v>
      </c>
      <c r="G621">
        <v>9879</v>
      </c>
      <c r="H621">
        <v>9965</v>
      </c>
      <c r="J621">
        <v>83</v>
      </c>
      <c r="L621">
        <v>112</v>
      </c>
      <c r="R621">
        <f>R619-R620</f>
        <v>217</v>
      </c>
      <c r="W621">
        <f t="shared" si="207"/>
        <v>0</v>
      </c>
      <c r="X621">
        <f t="shared" si="208"/>
        <v>83</v>
      </c>
      <c r="Y621">
        <f t="shared" si="209"/>
        <v>217</v>
      </c>
      <c r="Z621" s="22">
        <f t="shared" si="210"/>
        <v>0</v>
      </c>
      <c r="AA621" s="22">
        <f t="shared" si="211"/>
        <v>0</v>
      </c>
      <c r="AB621">
        <f t="shared" si="212"/>
        <v>0</v>
      </c>
      <c r="AC621" s="22">
        <f t="shared" si="213"/>
        <v>0</v>
      </c>
      <c r="AD621" s="22">
        <f t="shared" si="214"/>
        <v>0</v>
      </c>
    </row>
    <row r="622" spans="3:30" x14ac:dyDescent="0.25">
      <c r="D622" s="1">
        <v>0.5</v>
      </c>
      <c r="E622">
        <v>9964</v>
      </c>
      <c r="F622">
        <v>9998</v>
      </c>
      <c r="G622">
        <v>9956</v>
      </c>
      <c r="H622">
        <v>9979</v>
      </c>
      <c r="J622">
        <v>15</v>
      </c>
      <c r="L622">
        <v>42</v>
      </c>
      <c r="W622">
        <f t="shared" si="207"/>
        <v>0</v>
      </c>
      <c r="X622">
        <f t="shared" si="208"/>
        <v>15</v>
      </c>
      <c r="Y622">
        <f t="shared" si="209"/>
        <v>0</v>
      </c>
      <c r="Z622" s="22">
        <f t="shared" si="210"/>
        <v>0</v>
      </c>
      <c r="AA622" s="22">
        <f t="shared" si="211"/>
        <v>0</v>
      </c>
      <c r="AB622">
        <f t="shared" si="212"/>
        <v>0</v>
      </c>
      <c r="AC622" s="22">
        <f t="shared" si="213"/>
        <v>0</v>
      </c>
      <c r="AD622" s="22">
        <f t="shared" si="214"/>
        <v>0</v>
      </c>
    </row>
    <row r="623" spans="3:30" x14ac:dyDescent="0.25">
      <c r="C623">
        <v>1</v>
      </c>
      <c r="D623" s="1">
        <v>0.54166666666666663</v>
      </c>
      <c r="E623">
        <v>9980</v>
      </c>
      <c r="F623">
        <v>10014</v>
      </c>
      <c r="G623">
        <v>9970</v>
      </c>
      <c r="H623">
        <v>9998</v>
      </c>
      <c r="J623">
        <v>18</v>
      </c>
      <c r="L623">
        <v>44</v>
      </c>
      <c r="W623">
        <f t="shared" si="207"/>
        <v>0</v>
      </c>
      <c r="X623">
        <f t="shared" si="208"/>
        <v>18</v>
      </c>
      <c r="Y623">
        <f t="shared" si="209"/>
        <v>0</v>
      </c>
      <c r="Z623" s="22">
        <f t="shared" si="210"/>
        <v>0</v>
      </c>
      <c r="AA623" s="22">
        <f t="shared" si="211"/>
        <v>0</v>
      </c>
      <c r="AB623">
        <f t="shared" si="212"/>
        <v>0</v>
      </c>
      <c r="AC623" s="22">
        <f t="shared" si="213"/>
        <v>0</v>
      </c>
      <c r="AD623" s="22">
        <f t="shared" si="214"/>
        <v>0</v>
      </c>
    </row>
    <row r="624" spans="3:30" x14ac:dyDescent="0.25">
      <c r="D624" s="1">
        <v>0.58333333333333337</v>
      </c>
      <c r="E624">
        <v>9999</v>
      </c>
      <c r="F624">
        <v>10003</v>
      </c>
      <c r="G624">
        <v>9975</v>
      </c>
      <c r="H624">
        <v>9976</v>
      </c>
      <c r="J624">
        <v>-23</v>
      </c>
      <c r="L624">
        <v>28</v>
      </c>
      <c r="W624">
        <f t="shared" si="207"/>
        <v>0</v>
      </c>
      <c r="X624">
        <f t="shared" si="208"/>
        <v>23</v>
      </c>
      <c r="Y624">
        <f t="shared" si="209"/>
        <v>0</v>
      </c>
      <c r="Z624" s="22">
        <f t="shared" si="210"/>
        <v>0</v>
      </c>
      <c r="AA624" s="22">
        <f t="shared" si="211"/>
        <v>0</v>
      </c>
      <c r="AB624">
        <f t="shared" si="212"/>
        <v>0</v>
      </c>
      <c r="AC624" s="22">
        <f t="shared" si="213"/>
        <v>0</v>
      </c>
      <c r="AD624" s="22">
        <f t="shared" si="214"/>
        <v>0</v>
      </c>
    </row>
    <row r="625" spans="3:30" x14ac:dyDescent="0.25">
      <c r="D625" s="1">
        <v>0.625</v>
      </c>
      <c r="E625">
        <v>9977</v>
      </c>
      <c r="F625">
        <v>9984</v>
      </c>
      <c r="G625">
        <v>9944</v>
      </c>
      <c r="H625">
        <v>9979</v>
      </c>
      <c r="J625">
        <v>2</v>
      </c>
      <c r="L625">
        <v>40</v>
      </c>
      <c r="W625">
        <f t="shared" si="207"/>
        <v>0</v>
      </c>
      <c r="X625">
        <f t="shared" si="208"/>
        <v>2</v>
      </c>
      <c r="Y625">
        <f t="shared" si="209"/>
        <v>0</v>
      </c>
      <c r="Z625" s="22">
        <f t="shared" si="210"/>
        <v>0</v>
      </c>
      <c r="AA625" s="22">
        <f t="shared" si="211"/>
        <v>0</v>
      </c>
      <c r="AB625">
        <f t="shared" si="212"/>
        <v>0</v>
      </c>
      <c r="AC625" s="22">
        <f t="shared" si="213"/>
        <v>0</v>
      </c>
      <c r="AD625" s="22">
        <f t="shared" si="214"/>
        <v>0</v>
      </c>
    </row>
    <row r="626" spans="3:30" x14ac:dyDescent="0.25">
      <c r="D626" s="1">
        <v>0.66666666666666663</v>
      </c>
      <c r="E626">
        <v>9979</v>
      </c>
      <c r="F626">
        <v>9986</v>
      </c>
      <c r="G626">
        <v>9954</v>
      </c>
      <c r="H626">
        <v>9957</v>
      </c>
      <c r="J626">
        <v>-22</v>
      </c>
      <c r="L626">
        <v>32</v>
      </c>
      <c r="W626">
        <f t="shared" si="207"/>
        <v>0</v>
      </c>
      <c r="X626">
        <f t="shared" si="208"/>
        <v>22</v>
      </c>
      <c r="Y626">
        <f t="shared" si="209"/>
        <v>0</v>
      </c>
      <c r="Z626" s="22">
        <f t="shared" si="210"/>
        <v>0</v>
      </c>
      <c r="AA626" s="22">
        <f t="shared" si="211"/>
        <v>0</v>
      </c>
      <c r="AB626">
        <f t="shared" si="212"/>
        <v>0</v>
      </c>
      <c r="AC626" s="22">
        <f t="shared" si="213"/>
        <v>0</v>
      </c>
      <c r="AD626" s="22">
        <f t="shared" si="214"/>
        <v>0</v>
      </c>
    </row>
    <row r="627" spans="3:30" x14ac:dyDescent="0.25">
      <c r="D627" s="1">
        <v>0.70833333333333337</v>
      </c>
      <c r="E627">
        <v>9958</v>
      </c>
      <c r="F627">
        <v>9975</v>
      </c>
      <c r="G627">
        <v>9944</v>
      </c>
      <c r="H627">
        <v>9973</v>
      </c>
      <c r="J627">
        <v>15</v>
      </c>
      <c r="L627">
        <v>31</v>
      </c>
      <c r="W627">
        <f t="shared" si="207"/>
        <v>0</v>
      </c>
      <c r="X627">
        <f t="shared" si="208"/>
        <v>15</v>
      </c>
      <c r="Y627">
        <f t="shared" si="209"/>
        <v>0</v>
      </c>
      <c r="Z627" s="22">
        <f t="shared" si="210"/>
        <v>0</v>
      </c>
      <c r="AA627" s="22">
        <f t="shared" si="211"/>
        <v>0</v>
      </c>
      <c r="AB627">
        <f t="shared" si="212"/>
        <v>0</v>
      </c>
      <c r="AC627" s="22">
        <f t="shared" si="213"/>
        <v>0</v>
      </c>
      <c r="AD627" s="22">
        <f t="shared" si="214"/>
        <v>0</v>
      </c>
    </row>
    <row r="628" spans="3:30" x14ac:dyDescent="0.25">
      <c r="D628" s="1">
        <v>0.75</v>
      </c>
      <c r="E628">
        <v>9972</v>
      </c>
      <c r="F628">
        <v>9977</v>
      </c>
      <c r="G628">
        <v>9950</v>
      </c>
      <c r="H628">
        <v>9962</v>
      </c>
      <c r="J628">
        <v>-10</v>
      </c>
      <c r="L628">
        <v>27</v>
      </c>
      <c r="W628">
        <f t="shared" si="207"/>
        <v>0</v>
      </c>
      <c r="X628">
        <f t="shared" si="208"/>
        <v>10</v>
      </c>
      <c r="Y628">
        <f t="shared" si="209"/>
        <v>0</v>
      </c>
      <c r="Z628" s="22">
        <f t="shared" si="210"/>
        <v>0</v>
      </c>
      <c r="AA628" s="22">
        <f t="shared" si="211"/>
        <v>0</v>
      </c>
      <c r="AB628">
        <f t="shared" si="212"/>
        <v>0</v>
      </c>
      <c r="AC628" s="22">
        <f t="shared" si="213"/>
        <v>0</v>
      </c>
      <c r="AD628" s="22">
        <f t="shared" si="214"/>
        <v>0</v>
      </c>
    </row>
    <row r="629" spans="3:30" x14ac:dyDescent="0.25">
      <c r="D629" s="1">
        <v>0.79166666666666663</v>
      </c>
      <c r="E629">
        <v>9962</v>
      </c>
      <c r="F629">
        <v>9979</v>
      </c>
      <c r="G629">
        <v>9962</v>
      </c>
      <c r="H629">
        <v>9972</v>
      </c>
      <c r="J629">
        <v>10</v>
      </c>
      <c r="L629">
        <v>17</v>
      </c>
      <c r="W629">
        <f t="shared" si="207"/>
        <v>0</v>
      </c>
      <c r="X629">
        <f t="shared" si="208"/>
        <v>10</v>
      </c>
      <c r="Y629">
        <f t="shared" si="209"/>
        <v>0</v>
      </c>
      <c r="Z629" s="22">
        <f t="shared" si="210"/>
        <v>0</v>
      </c>
      <c r="AA629" s="22">
        <f t="shared" si="211"/>
        <v>0</v>
      </c>
      <c r="AB629">
        <f t="shared" si="212"/>
        <v>0</v>
      </c>
      <c r="AC629" s="22">
        <f t="shared" si="213"/>
        <v>0</v>
      </c>
      <c r="AD629" s="22">
        <f t="shared" si="214"/>
        <v>0</v>
      </c>
    </row>
    <row r="630" spans="3:30" x14ac:dyDescent="0.25">
      <c r="D630" s="1">
        <v>0.83333333333333337</v>
      </c>
      <c r="E630">
        <v>9971</v>
      </c>
      <c r="F630">
        <v>9980</v>
      </c>
      <c r="G630">
        <v>9958</v>
      </c>
      <c r="H630">
        <v>9959</v>
      </c>
      <c r="J630">
        <v>-12</v>
      </c>
      <c r="L630">
        <v>22</v>
      </c>
      <c r="W630">
        <f t="shared" si="207"/>
        <v>0</v>
      </c>
      <c r="X630">
        <f t="shared" si="208"/>
        <v>12</v>
      </c>
      <c r="Y630">
        <f t="shared" si="209"/>
        <v>0</v>
      </c>
      <c r="Z630" s="22">
        <f t="shared" si="210"/>
        <v>0</v>
      </c>
      <c r="AA630" s="22">
        <f t="shared" si="211"/>
        <v>0</v>
      </c>
      <c r="AB630">
        <f t="shared" si="212"/>
        <v>0</v>
      </c>
      <c r="AC630" s="22">
        <f t="shared" si="213"/>
        <v>0</v>
      </c>
      <c r="AD630" s="22">
        <f t="shared" si="214"/>
        <v>0</v>
      </c>
    </row>
    <row r="631" spans="3:30" x14ac:dyDescent="0.25">
      <c r="D631" s="1">
        <v>0.875</v>
      </c>
      <c r="E631">
        <v>9959</v>
      </c>
      <c r="F631">
        <v>9969</v>
      </c>
      <c r="G631">
        <v>9956</v>
      </c>
      <c r="H631">
        <v>9957</v>
      </c>
      <c r="J631">
        <v>-2</v>
      </c>
      <c r="L631">
        <v>13</v>
      </c>
      <c r="W631">
        <f t="shared" si="207"/>
        <v>0</v>
      </c>
      <c r="X631">
        <f t="shared" si="208"/>
        <v>2</v>
      </c>
      <c r="Y631">
        <f t="shared" si="209"/>
        <v>0</v>
      </c>
      <c r="Z631" s="22">
        <f t="shared" si="210"/>
        <v>0</v>
      </c>
      <c r="AA631" s="22">
        <f t="shared" si="211"/>
        <v>0</v>
      </c>
      <c r="AB631">
        <f t="shared" si="212"/>
        <v>0</v>
      </c>
      <c r="AC631" s="22">
        <f t="shared" si="213"/>
        <v>0</v>
      </c>
      <c r="AD631" s="22">
        <f t="shared" si="214"/>
        <v>0</v>
      </c>
    </row>
    <row r="632" spans="3:30" x14ac:dyDescent="0.25">
      <c r="D632" s="2">
        <v>0.91666666666666663</v>
      </c>
      <c r="E632">
        <v>9958</v>
      </c>
      <c r="F632">
        <v>9965</v>
      </c>
      <c r="G632">
        <v>9946</v>
      </c>
      <c r="H632">
        <v>9947</v>
      </c>
      <c r="J632">
        <v>-11</v>
      </c>
      <c r="L632">
        <v>19</v>
      </c>
      <c r="W632">
        <f t="shared" si="207"/>
        <v>0</v>
      </c>
      <c r="X632">
        <f t="shared" si="208"/>
        <v>11</v>
      </c>
      <c r="Y632">
        <f t="shared" si="209"/>
        <v>0</v>
      </c>
      <c r="Z632" s="22">
        <f t="shared" si="210"/>
        <v>0</v>
      </c>
      <c r="AA632" s="22">
        <f t="shared" si="211"/>
        <v>0</v>
      </c>
      <c r="AB632">
        <f t="shared" si="212"/>
        <v>0</v>
      </c>
      <c r="AC632" s="22">
        <f t="shared" si="213"/>
        <v>0</v>
      </c>
      <c r="AD632" s="22">
        <f t="shared" si="214"/>
        <v>0</v>
      </c>
    </row>
    <row r="633" spans="3:30" x14ac:dyDescent="0.25">
      <c r="D633" s="2">
        <v>0.375</v>
      </c>
      <c r="E633">
        <v>9937</v>
      </c>
      <c r="F633">
        <v>9960</v>
      </c>
      <c r="G633">
        <v>9931</v>
      </c>
      <c r="H633">
        <v>9944</v>
      </c>
      <c r="J633">
        <v>7</v>
      </c>
      <c r="L633">
        <v>29</v>
      </c>
      <c r="M633">
        <v>-11</v>
      </c>
      <c r="R633">
        <f>MAX(F632:F646)</f>
        <v>10002</v>
      </c>
      <c r="W633">
        <f t="shared" si="207"/>
        <v>11</v>
      </c>
      <c r="X633">
        <f t="shared" si="208"/>
        <v>7</v>
      </c>
      <c r="Y633">
        <f t="shared" si="209"/>
        <v>0</v>
      </c>
      <c r="Z633" s="22">
        <f t="shared" si="210"/>
        <v>0</v>
      </c>
      <c r="AA633" s="22">
        <f t="shared" si="211"/>
        <v>0</v>
      </c>
      <c r="AB633">
        <f t="shared" si="212"/>
        <v>0</v>
      </c>
      <c r="AC633" s="22">
        <f t="shared" si="213"/>
        <v>0</v>
      </c>
      <c r="AD633" s="22">
        <f t="shared" si="214"/>
        <v>0.2304147465437788</v>
      </c>
    </row>
    <row r="634" spans="3:30" x14ac:dyDescent="0.25">
      <c r="D634" s="1">
        <v>0.41666666666666669</v>
      </c>
      <c r="E634">
        <v>9947</v>
      </c>
      <c r="F634">
        <v>9985</v>
      </c>
      <c r="G634">
        <v>9920</v>
      </c>
      <c r="H634">
        <v>9936</v>
      </c>
      <c r="J634">
        <v>-11</v>
      </c>
      <c r="L634">
        <v>65</v>
      </c>
      <c r="N634">
        <f>SUM(J634:J637)/217</f>
        <v>0.19815668202764977</v>
      </c>
      <c r="O634">
        <f>50/217</f>
        <v>0.2304147465437788</v>
      </c>
      <c r="R634">
        <f>MIN(G633:G647)</f>
        <v>9899</v>
      </c>
      <c r="W634">
        <f t="shared" ref="W634:W697" si="215">ABS(M634)</f>
        <v>0</v>
      </c>
      <c r="X634">
        <f t="shared" ref="X634:X697" si="216">ABS(J634)</f>
        <v>11</v>
      </c>
      <c r="Y634">
        <f t="shared" ref="Y634:Y697" si="217">IF(R634&lt;1000,ABS(R634),0)</f>
        <v>0</v>
      </c>
      <c r="Z634" s="22">
        <f t="shared" ref="Z634:Z697" si="218">IF(N634=1,0,ABS(N634))</f>
        <v>0.19815668202764977</v>
      </c>
      <c r="AA634" s="22">
        <f t="shared" ref="AA634:AA697" si="219">ABS(O634)</f>
        <v>0.2304147465437788</v>
      </c>
      <c r="AB634">
        <f t="shared" ref="AB634:AB697" si="220">IF(N634=1,1,0)</f>
        <v>0</v>
      </c>
      <c r="AC634" s="22">
        <f t="shared" ref="AC634:AC697" si="221">IF(N634=1,ABS(N635),0)</f>
        <v>0</v>
      </c>
      <c r="AD634" s="22">
        <f t="shared" ref="AD634:AD697" si="222">IF(N634=1,0,ABS(O635))</f>
        <v>0</v>
      </c>
    </row>
    <row r="635" spans="3:30" x14ac:dyDescent="0.25">
      <c r="D635" s="1">
        <v>0.45833333333333331</v>
      </c>
      <c r="E635">
        <v>9935</v>
      </c>
      <c r="F635">
        <v>9953</v>
      </c>
      <c r="G635">
        <v>9919</v>
      </c>
      <c r="H635">
        <v>9952</v>
      </c>
      <c r="J635">
        <v>17</v>
      </c>
      <c r="L635">
        <v>34</v>
      </c>
      <c r="R635">
        <f>R633-R634</f>
        <v>103</v>
      </c>
      <c r="W635">
        <f t="shared" si="215"/>
        <v>0</v>
      </c>
      <c r="X635">
        <f t="shared" si="216"/>
        <v>17</v>
      </c>
      <c r="Y635">
        <f t="shared" si="217"/>
        <v>103</v>
      </c>
      <c r="Z635" s="22">
        <f t="shared" si="218"/>
        <v>0</v>
      </c>
      <c r="AA635" s="22">
        <f t="shared" si="219"/>
        <v>0</v>
      </c>
      <c r="AB635">
        <f t="shared" si="220"/>
        <v>0</v>
      </c>
      <c r="AC635" s="22">
        <f t="shared" si="221"/>
        <v>0</v>
      </c>
      <c r="AD635" s="22">
        <f t="shared" si="222"/>
        <v>0</v>
      </c>
    </row>
    <row r="636" spans="3:30" x14ac:dyDescent="0.25">
      <c r="D636" s="1">
        <v>0.5</v>
      </c>
      <c r="E636">
        <v>9952</v>
      </c>
      <c r="F636">
        <v>9974</v>
      </c>
      <c r="G636">
        <v>9936</v>
      </c>
      <c r="H636">
        <v>9973</v>
      </c>
      <c r="J636">
        <v>21</v>
      </c>
      <c r="L636">
        <v>38</v>
      </c>
      <c r="W636">
        <f t="shared" si="215"/>
        <v>0</v>
      </c>
      <c r="X636">
        <f t="shared" si="216"/>
        <v>21</v>
      </c>
      <c r="Y636">
        <f t="shared" si="217"/>
        <v>0</v>
      </c>
      <c r="Z636" s="22">
        <f t="shared" si="218"/>
        <v>0</v>
      </c>
      <c r="AA636" s="22">
        <f t="shared" si="219"/>
        <v>0</v>
      </c>
      <c r="AB636">
        <f t="shared" si="220"/>
        <v>0</v>
      </c>
      <c r="AC636" s="22">
        <f t="shared" si="221"/>
        <v>0</v>
      </c>
      <c r="AD636" s="22">
        <f t="shared" si="222"/>
        <v>0</v>
      </c>
    </row>
    <row r="637" spans="3:30" x14ac:dyDescent="0.25">
      <c r="C637">
        <v>1</v>
      </c>
      <c r="D637" s="1">
        <v>0.54166666666666663</v>
      </c>
      <c r="E637">
        <v>9975</v>
      </c>
      <c r="F637">
        <v>10002</v>
      </c>
      <c r="G637">
        <v>9960</v>
      </c>
      <c r="H637">
        <v>9991</v>
      </c>
      <c r="J637">
        <v>16</v>
      </c>
      <c r="L637">
        <v>42</v>
      </c>
      <c r="W637">
        <f t="shared" si="215"/>
        <v>0</v>
      </c>
      <c r="X637">
        <f t="shared" si="216"/>
        <v>16</v>
      </c>
      <c r="Y637">
        <f t="shared" si="217"/>
        <v>0</v>
      </c>
      <c r="Z637" s="22">
        <f t="shared" si="218"/>
        <v>0</v>
      </c>
      <c r="AA637" s="22">
        <f t="shared" si="219"/>
        <v>0</v>
      </c>
      <c r="AB637">
        <f t="shared" si="220"/>
        <v>0</v>
      </c>
      <c r="AC637" s="22">
        <f t="shared" si="221"/>
        <v>0</v>
      </c>
      <c r="AD637" s="22">
        <f t="shared" si="222"/>
        <v>0</v>
      </c>
    </row>
    <row r="638" spans="3:30" x14ac:dyDescent="0.25">
      <c r="D638" s="1">
        <v>0.58333333333333337</v>
      </c>
      <c r="E638">
        <v>9992</v>
      </c>
      <c r="F638">
        <v>9995</v>
      </c>
      <c r="G638">
        <v>9971</v>
      </c>
      <c r="H638">
        <v>9981</v>
      </c>
      <c r="J638">
        <v>-11</v>
      </c>
      <c r="L638">
        <v>24</v>
      </c>
      <c r="W638">
        <f t="shared" si="215"/>
        <v>0</v>
      </c>
      <c r="X638">
        <f t="shared" si="216"/>
        <v>11</v>
      </c>
      <c r="Y638">
        <f t="shared" si="217"/>
        <v>0</v>
      </c>
      <c r="Z638" s="22">
        <f t="shared" si="218"/>
        <v>0</v>
      </c>
      <c r="AA638" s="22">
        <f t="shared" si="219"/>
        <v>0</v>
      </c>
      <c r="AB638">
        <f t="shared" si="220"/>
        <v>0</v>
      </c>
      <c r="AC638" s="22">
        <f t="shared" si="221"/>
        <v>0</v>
      </c>
      <c r="AD638" s="22">
        <f t="shared" si="222"/>
        <v>0</v>
      </c>
    </row>
    <row r="639" spans="3:30" x14ac:dyDescent="0.25">
      <c r="D639" s="1">
        <v>0.625</v>
      </c>
      <c r="E639">
        <v>9981</v>
      </c>
      <c r="F639">
        <v>9993</v>
      </c>
      <c r="G639">
        <v>9975</v>
      </c>
      <c r="H639">
        <v>9976</v>
      </c>
      <c r="J639">
        <v>-5</v>
      </c>
      <c r="L639">
        <v>18</v>
      </c>
      <c r="W639">
        <f t="shared" si="215"/>
        <v>0</v>
      </c>
      <c r="X639">
        <f t="shared" si="216"/>
        <v>5</v>
      </c>
      <c r="Y639">
        <f t="shared" si="217"/>
        <v>0</v>
      </c>
      <c r="Z639" s="22">
        <f t="shared" si="218"/>
        <v>0</v>
      </c>
      <c r="AA639" s="22">
        <f t="shared" si="219"/>
        <v>0</v>
      </c>
      <c r="AB639">
        <f t="shared" si="220"/>
        <v>0</v>
      </c>
      <c r="AC639" s="22">
        <f t="shared" si="221"/>
        <v>0</v>
      </c>
      <c r="AD639" s="22">
        <f t="shared" si="222"/>
        <v>0</v>
      </c>
    </row>
    <row r="640" spans="3:30" x14ac:dyDescent="0.25">
      <c r="D640" s="1">
        <v>0.66666666666666663</v>
      </c>
      <c r="E640">
        <v>9977</v>
      </c>
      <c r="F640">
        <v>9979</v>
      </c>
      <c r="G640">
        <v>9939</v>
      </c>
      <c r="H640">
        <v>9945</v>
      </c>
      <c r="J640">
        <v>-32</v>
      </c>
      <c r="L640">
        <v>40</v>
      </c>
      <c r="W640">
        <f t="shared" si="215"/>
        <v>0</v>
      </c>
      <c r="X640">
        <f t="shared" si="216"/>
        <v>32</v>
      </c>
      <c r="Y640">
        <f t="shared" si="217"/>
        <v>0</v>
      </c>
      <c r="Z640" s="22">
        <f t="shared" si="218"/>
        <v>0</v>
      </c>
      <c r="AA640" s="22">
        <f t="shared" si="219"/>
        <v>0</v>
      </c>
      <c r="AB640">
        <f t="shared" si="220"/>
        <v>0</v>
      </c>
      <c r="AC640" s="22">
        <f t="shared" si="221"/>
        <v>0</v>
      </c>
      <c r="AD640" s="22">
        <f t="shared" si="222"/>
        <v>0</v>
      </c>
    </row>
    <row r="641" spans="3:30" x14ac:dyDescent="0.25">
      <c r="D641" s="1">
        <v>0.70833333333333337</v>
      </c>
      <c r="E641">
        <v>9945</v>
      </c>
      <c r="F641">
        <v>9971</v>
      </c>
      <c r="G641">
        <v>9940</v>
      </c>
      <c r="H641">
        <v>9962</v>
      </c>
      <c r="J641">
        <v>17</v>
      </c>
      <c r="L641">
        <v>31</v>
      </c>
      <c r="W641">
        <f t="shared" si="215"/>
        <v>0</v>
      </c>
      <c r="X641">
        <f t="shared" si="216"/>
        <v>17</v>
      </c>
      <c r="Y641">
        <f t="shared" si="217"/>
        <v>0</v>
      </c>
      <c r="Z641" s="22">
        <f t="shared" si="218"/>
        <v>0</v>
      </c>
      <c r="AA641" s="22">
        <f t="shared" si="219"/>
        <v>0</v>
      </c>
      <c r="AB641">
        <f t="shared" si="220"/>
        <v>0</v>
      </c>
      <c r="AC641" s="22">
        <f t="shared" si="221"/>
        <v>0</v>
      </c>
      <c r="AD641" s="22">
        <f t="shared" si="222"/>
        <v>0</v>
      </c>
    </row>
    <row r="642" spans="3:30" x14ac:dyDescent="0.25">
      <c r="D642" s="1">
        <v>0.75</v>
      </c>
      <c r="E642">
        <v>9962</v>
      </c>
      <c r="F642">
        <v>9963</v>
      </c>
      <c r="G642">
        <v>9899</v>
      </c>
      <c r="H642">
        <v>9913</v>
      </c>
      <c r="J642">
        <v>-49</v>
      </c>
      <c r="L642">
        <v>64</v>
      </c>
      <c r="W642">
        <f t="shared" si="215"/>
        <v>0</v>
      </c>
      <c r="X642">
        <f t="shared" si="216"/>
        <v>49</v>
      </c>
      <c r="Y642">
        <f t="shared" si="217"/>
        <v>0</v>
      </c>
      <c r="Z642" s="22">
        <f t="shared" si="218"/>
        <v>0</v>
      </c>
      <c r="AA642" s="22">
        <f t="shared" si="219"/>
        <v>0</v>
      </c>
      <c r="AB642">
        <f t="shared" si="220"/>
        <v>0</v>
      </c>
      <c r="AC642" s="22">
        <f t="shared" si="221"/>
        <v>0</v>
      </c>
      <c r="AD642" s="22">
        <f t="shared" si="222"/>
        <v>0</v>
      </c>
    </row>
    <row r="643" spans="3:30" x14ac:dyDescent="0.25">
      <c r="D643" s="1">
        <v>0.79166666666666663</v>
      </c>
      <c r="E643">
        <v>9913</v>
      </c>
      <c r="F643">
        <v>9923</v>
      </c>
      <c r="G643">
        <v>9910</v>
      </c>
      <c r="H643">
        <v>9921</v>
      </c>
      <c r="J643">
        <v>8</v>
      </c>
      <c r="L643">
        <v>13</v>
      </c>
      <c r="W643">
        <f t="shared" si="215"/>
        <v>0</v>
      </c>
      <c r="X643">
        <f t="shared" si="216"/>
        <v>8</v>
      </c>
      <c r="Y643">
        <f t="shared" si="217"/>
        <v>0</v>
      </c>
      <c r="Z643" s="22">
        <f t="shared" si="218"/>
        <v>0</v>
      </c>
      <c r="AA643" s="22">
        <f t="shared" si="219"/>
        <v>0</v>
      </c>
      <c r="AB643">
        <f t="shared" si="220"/>
        <v>0</v>
      </c>
      <c r="AC643" s="22">
        <f t="shared" si="221"/>
        <v>0</v>
      </c>
      <c r="AD643" s="22">
        <f t="shared" si="222"/>
        <v>0</v>
      </c>
    </row>
    <row r="644" spans="3:30" x14ac:dyDescent="0.25">
      <c r="D644" s="1">
        <v>0.83333333333333337</v>
      </c>
      <c r="E644">
        <v>9920</v>
      </c>
      <c r="F644">
        <v>9929</v>
      </c>
      <c r="G644">
        <v>9913</v>
      </c>
      <c r="H644">
        <v>9919</v>
      </c>
      <c r="J644">
        <v>-1</v>
      </c>
      <c r="L644">
        <v>16</v>
      </c>
      <c r="W644">
        <f t="shared" si="215"/>
        <v>0</v>
      </c>
      <c r="X644">
        <f t="shared" si="216"/>
        <v>1</v>
      </c>
      <c r="Y644">
        <f t="shared" si="217"/>
        <v>0</v>
      </c>
      <c r="Z644" s="22">
        <f t="shared" si="218"/>
        <v>0</v>
      </c>
      <c r="AA644" s="22">
        <f t="shared" si="219"/>
        <v>0</v>
      </c>
      <c r="AB644">
        <f t="shared" si="220"/>
        <v>0</v>
      </c>
      <c r="AC644" s="22">
        <f t="shared" si="221"/>
        <v>0</v>
      </c>
      <c r="AD644" s="22">
        <f t="shared" si="222"/>
        <v>0</v>
      </c>
    </row>
    <row r="645" spans="3:30" x14ac:dyDescent="0.25">
      <c r="D645" s="1">
        <v>0.875</v>
      </c>
      <c r="E645">
        <v>9918</v>
      </c>
      <c r="F645">
        <v>9938</v>
      </c>
      <c r="G645">
        <v>9917</v>
      </c>
      <c r="H645">
        <v>9934</v>
      </c>
      <c r="J645">
        <v>16</v>
      </c>
      <c r="L645">
        <v>21</v>
      </c>
      <c r="W645">
        <f t="shared" si="215"/>
        <v>0</v>
      </c>
      <c r="X645">
        <f t="shared" si="216"/>
        <v>16</v>
      </c>
      <c r="Y645">
        <f t="shared" si="217"/>
        <v>0</v>
      </c>
      <c r="Z645" s="22">
        <f t="shared" si="218"/>
        <v>0</v>
      </c>
      <c r="AA645" s="22">
        <f t="shared" si="219"/>
        <v>0</v>
      </c>
      <c r="AB645">
        <f t="shared" si="220"/>
        <v>0</v>
      </c>
      <c r="AC645" s="22">
        <f t="shared" si="221"/>
        <v>0</v>
      </c>
      <c r="AD645" s="22">
        <f t="shared" si="222"/>
        <v>0</v>
      </c>
    </row>
    <row r="646" spans="3:30" x14ac:dyDescent="0.25">
      <c r="D646" s="2">
        <v>0.91666666666666663</v>
      </c>
      <c r="E646">
        <v>9933</v>
      </c>
      <c r="F646">
        <v>9948</v>
      </c>
      <c r="G646">
        <v>9926</v>
      </c>
      <c r="H646">
        <v>9926</v>
      </c>
      <c r="J646">
        <v>-7</v>
      </c>
      <c r="L646">
        <v>22</v>
      </c>
      <c r="W646">
        <f t="shared" si="215"/>
        <v>0</v>
      </c>
      <c r="X646">
        <f t="shared" si="216"/>
        <v>7</v>
      </c>
      <c r="Y646">
        <f t="shared" si="217"/>
        <v>0</v>
      </c>
      <c r="Z646" s="22">
        <f t="shared" si="218"/>
        <v>0</v>
      </c>
      <c r="AA646" s="22">
        <f t="shared" si="219"/>
        <v>0</v>
      </c>
      <c r="AB646">
        <f t="shared" si="220"/>
        <v>0</v>
      </c>
      <c r="AC646" s="22">
        <f t="shared" si="221"/>
        <v>0</v>
      </c>
      <c r="AD646" s="22">
        <f t="shared" si="222"/>
        <v>0</v>
      </c>
    </row>
    <row r="647" spans="3:30" x14ac:dyDescent="0.25">
      <c r="D647" s="2">
        <v>0.375</v>
      </c>
      <c r="E647">
        <v>9951</v>
      </c>
      <c r="F647">
        <v>10075</v>
      </c>
      <c r="G647">
        <v>9949</v>
      </c>
      <c r="H647">
        <v>10051</v>
      </c>
      <c r="J647">
        <v>100</v>
      </c>
      <c r="L647">
        <v>126</v>
      </c>
      <c r="M647">
        <v>108</v>
      </c>
      <c r="N647">
        <v>1</v>
      </c>
      <c r="R647">
        <f>MAX(F646:F660)</f>
        <v>10111</v>
      </c>
      <c r="W647">
        <f t="shared" si="215"/>
        <v>108</v>
      </c>
      <c r="X647">
        <f t="shared" si="216"/>
        <v>100</v>
      </c>
      <c r="Y647">
        <f t="shared" si="217"/>
        <v>0</v>
      </c>
      <c r="Z647" s="22">
        <f t="shared" si="218"/>
        <v>0</v>
      </c>
      <c r="AA647" s="22">
        <f t="shared" si="219"/>
        <v>0</v>
      </c>
      <c r="AB647">
        <f t="shared" si="220"/>
        <v>1</v>
      </c>
      <c r="AC647" s="22">
        <f t="shared" si="221"/>
        <v>1.029126213592233</v>
      </c>
      <c r="AD647" s="22">
        <f t="shared" si="222"/>
        <v>0</v>
      </c>
    </row>
    <row r="648" spans="3:30" x14ac:dyDescent="0.25">
      <c r="D648" s="1">
        <v>0.41666666666666669</v>
      </c>
      <c r="E648">
        <v>10053</v>
      </c>
      <c r="F648">
        <v>10096</v>
      </c>
      <c r="G648">
        <v>10039</v>
      </c>
      <c r="H648">
        <v>10062</v>
      </c>
      <c r="J648">
        <v>9</v>
      </c>
      <c r="L648">
        <v>57</v>
      </c>
      <c r="N648">
        <f>SUM(J647:J660)/103</f>
        <v>1.029126213592233</v>
      </c>
      <c r="O648">
        <f>30/103</f>
        <v>0.29126213592233008</v>
      </c>
      <c r="R648">
        <f>MIN(G647:G661)</f>
        <v>9949</v>
      </c>
      <c r="W648">
        <f t="shared" si="215"/>
        <v>0</v>
      </c>
      <c r="X648">
        <f t="shared" si="216"/>
        <v>9</v>
      </c>
      <c r="Y648">
        <f t="shared" si="217"/>
        <v>0</v>
      </c>
      <c r="Z648" s="22">
        <f t="shared" si="218"/>
        <v>1.029126213592233</v>
      </c>
      <c r="AA648" s="22">
        <f t="shared" si="219"/>
        <v>0.29126213592233008</v>
      </c>
      <c r="AB648">
        <f t="shared" si="220"/>
        <v>0</v>
      </c>
      <c r="AC648" s="22">
        <f t="shared" si="221"/>
        <v>0</v>
      </c>
      <c r="AD648" s="22">
        <f t="shared" si="222"/>
        <v>0</v>
      </c>
    </row>
    <row r="649" spans="3:30" x14ac:dyDescent="0.25">
      <c r="D649" s="1">
        <v>0.45833333333333331</v>
      </c>
      <c r="E649">
        <v>10062</v>
      </c>
      <c r="F649">
        <v>10086</v>
      </c>
      <c r="G649">
        <v>10062</v>
      </c>
      <c r="H649">
        <v>10069</v>
      </c>
      <c r="J649">
        <v>7</v>
      </c>
      <c r="L649">
        <v>24</v>
      </c>
      <c r="R649">
        <f>R647-R648</f>
        <v>162</v>
      </c>
      <c r="W649">
        <f t="shared" si="215"/>
        <v>0</v>
      </c>
      <c r="X649">
        <f t="shared" si="216"/>
        <v>7</v>
      </c>
      <c r="Y649">
        <f t="shared" si="217"/>
        <v>162</v>
      </c>
      <c r="Z649" s="22">
        <f t="shared" si="218"/>
        <v>0</v>
      </c>
      <c r="AA649" s="22">
        <f t="shared" si="219"/>
        <v>0</v>
      </c>
      <c r="AB649">
        <f t="shared" si="220"/>
        <v>0</v>
      </c>
      <c r="AC649" s="22">
        <f t="shared" si="221"/>
        <v>0</v>
      </c>
      <c r="AD649" s="22">
        <f t="shared" si="222"/>
        <v>0</v>
      </c>
    </row>
    <row r="650" spans="3:30" x14ac:dyDescent="0.25">
      <c r="D650" s="1">
        <v>0.5</v>
      </c>
      <c r="E650">
        <v>10069</v>
      </c>
      <c r="F650">
        <v>10084</v>
      </c>
      <c r="G650">
        <v>10052</v>
      </c>
      <c r="H650">
        <v>10084</v>
      </c>
      <c r="J650">
        <v>15</v>
      </c>
      <c r="L650">
        <v>32</v>
      </c>
      <c r="W650">
        <f t="shared" si="215"/>
        <v>0</v>
      </c>
      <c r="X650">
        <f t="shared" si="216"/>
        <v>15</v>
      </c>
      <c r="Y650">
        <f t="shared" si="217"/>
        <v>0</v>
      </c>
      <c r="Z650" s="22">
        <f t="shared" si="218"/>
        <v>0</v>
      </c>
      <c r="AA650" s="22">
        <f t="shared" si="219"/>
        <v>0</v>
      </c>
      <c r="AB650">
        <f t="shared" si="220"/>
        <v>0</v>
      </c>
      <c r="AC650" s="22">
        <f t="shared" si="221"/>
        <v>0</v>
      </c>
      <c r="AD650" s="22">
        <f t="shared" si="222"/>
        <v>0</v>
      </c>
    </row>
    <row r="651" spans="3:30" x14ac:dyDescent="0.25">
      <c r="C651">
        <v>1</v>
      </c>
      <c r="D651" s="1">
        <v>0.54166666666666663</v>
      </c>
      <c r="E651">
        <v>10084</v>
      </c>
      <c r="F651">
        <v>10086</v>
      </c>
      <c r="G651">
        <v>10063</v>
      </c>
      <c r="H651">
        <v>10069</v>
      </c>
      <c r="J651">
        <v>-15</v>
      </c>
      <c r="L651">
        <v>23</v>
      </c>
      <c r="W651">
        <f t="shared" si="215"/>
        <v>0</v>
      </c>
      <c r="X651">
        <f t="shared" si="216"/>
        <v>15</v>
      </c>
      <c r="Y651">
        <f t="shared" si="217"/>
        <v>0</v>
      </c>
      <c r="Z651" s="22">
        <f t="shared" si="218"/>
        <v>0</v>
      </c>
      <c r="AA651" s="22">
        <f t="shared" si="219"/>
        <v>0</v>
      </c>
      <c r="AB651">
        <f t="shared" si="220"/>
        <v>0</v>
      </c>
      <c r="AC651" s="22">
        <f t="shared" si="221"/>
        <v>0</v>
      </c>
      <c r="AD651" s="22">
        <f t="shared" si="222"/>
        <v>0</v>
      </c>
    </row>
    <row r="652" spans="3:30" x14ac:dyDescent="0.25">
      <c r="D652" s="1">
        <v>0.58333333333333337</v>
      </c>
      <c r="E652">
        <v>10068</v>
      </c>
      <c r="F652">
        <v>10068</v>
      </c>
      <c r="G652">
        <v>9963</v>
      </c>
      <c r="H652">
        <v>10057</v>
      </c>
      <c r="J652">
        <v>-11</v>
      </c>
      <c r="L652">
        <v>105</v>
      </c>
      <c r="W652">
        <f t="shared" si="215"/>
        <v>0</v>
      </c>
      <c r="X652">
        <f t="shared" si="216"/>
        <v>11</v>
      </c>
      <c r="Y652">
        <f t="shared" si="217"/>
        <v>0</v>
      </c>
      <c r="Z652" s="22">
        <f t="shared" si="218"/>
        <v>0</v>
      </c>
      <c r="AA652" s="22">
        <f t="shared" si="219"/>
        <v>0</v>
      </c>
      <c r="AB652">
        <f t="shared" si="220"/>
        <v>0</v>
      </c>
      <c r="AC652" s="22">
        <f t="shared" si="221"/>
        <v>0</v>
      </c>
      <c r="AD652" s="22">
        <f t="shared" si="222"/>
        <v>0</v>
      </c>
    </row>
    <row r="653" spans="3:30" x14ac:dyDescent="0.25">
      <c r="D653" s="1">
        <v>0.625</v>
      </c>
      <c r="E653">
        <v>10057</v>
      </c>
      <c r="F653">
        <v>10091</v>
      </c>
      <c r="G653">
        <v>10052</v>
      </c>
      <c r="H653">
        <v>10083</v>
      </c>
      <c r="J653">
        <v>26</v>
      </c>
      <c r="L653">
        <v>39</v>
      </c>
      <c r="W653">
        <f t="shared" si="215"/>
        <v>0</v>
      </c>
      <c r="X653">
        <f t="shared" si="216"/>
        <v>26</v>
      </c>
      <c r="Y653">
        <f t="shared" si="217"/>
        <v>0</v>
      </c>
      <c r="Z653" s="22">
        <f t="shared" si="218"/>
        <v>0</v>
      </c>
      <c r="AA653" s="22">
        <f t="shared" si="219"/>
        <v>0</v>
      </c>
      <c r="AB653">
        <f t="shared" si="220"/>
        <v>0</v>
      </c>
      <c r="AC653" s="22">
        <f t="shared" si="221"/>
        <v>0</v>
      </c>
      <c r="AD653" s="22">
        <f t="shared" si="222"/>
        <v>0</v>
      </c>
    </row>
    <row r="654" spans="3:30" x14ac:dyDescent="0.25">
      <c r="D654" s="1">
        <v>0.66666666666666663</v>
      </c>
      <c r="E654">
        <v>10083</v>
      </c>
      <c r="F654">
        <v>10093</v>
      </c>
      <c r="G654">
        <v>10062</v>
      </c>
      <c r="H654">
        <v>10089</v>
      </c>
      <c r="J654">
        <v>6</v>
      </c>
      <c r="L654">
        <v>31</v>
      </c>
      <c r="W654">
        <f t="shared" si="215"/>
        <v>0</v>
      </c>
      <c r="X654">
        <f t="shared" si="216"/>
        <v>6</v>
      </c>
      <c r="Y654">
        <f t="shared" si="217"/>
        <v>0</v>
      </c>
      <c r="Z654" s="22">
        <f t="shared" si="218"/>
        <v>0</v>
      </c>
      <c r="AA654" s="22">
        <f t="shared" si="219"/>
        <v>0</v>
      </c>
      <c r="AB654">
        <f t="shared" si="220"/>
        <v>0</v>
      </c>
      <c r="AC654" s="22">
        <f t="shared" si="221"/>
        <v>0</v>
      </c>
      <c r="AD654" s="22">
        <f t="shared" si="222"/>
        <v>0</v>
      </c>
    </row>
    <row r="655" spans="3:30" x14ac:dyDescent="0.25">
      <c r="D655" s="1">
        <v>0.70833333333333337</v>
      </c>
      <c r="E655">
        <v>10089</v>
      </c>
      <c r="F655">
        <v>10111</v>
      </c>
      <c r="G655">
        <v>10071</v>
      </c>
      <c r="H655">
        <v>10076</v>
      </c>
      <c r="J655">
        <v>-13</v>
      </c>
      <c r="L655">
        <v>40</v>
      </c>
      <c r="W655">
        <f t="shared" si="215"/>
        <v>0</v>
      </c>
      <c r="X655">
        <f t="shared" si="216"/>
        <v>13</v>
      </c>
      <c r="Y655">
        <f t="shared" si="217"/>
        <v>0</v>
      </c>
      <c r="Z655" s="22">
        <f t="shared" si="218"/>
        <v>0</v>
      </c>
      <c r="AA655" s="22">
        <f t="shared" si="219"/>
        <v>0</v>
      </c>
      <c r="AB655">
        <f t="shared" si="220"/>
        <v>0</v>
      </c>
      <c r="AC655" s="22">
        <f t="shared" si="221"/>
        <v>0</v>
      </c>
      <c r="AD655" s="22">
        <f t="shared" si="222"/>
        <v>0</v>
      </c>
    </row>
    <row r="656" spans="3:30" x14ac:dyDescent="0.25">
      <c r="D656" s="1">
        <v>0.75</v>
      </c>
      <c r="E656">
        <v>10076</v>
      </c>
      <c r="F656">
        <v>10088</v>
      </c>
      <c r="G656">
        <v>10059</v>
      </c>
      <c r="H656">
        <v>10060</v>
      </c>
      <c r="J656">
        <v>-16</v>
      </c>
      <c r="L656">
        <v>29</v>
      </c>
      <c r="W656">
        <f t="shared" si="215"/>
        <v>0</v>
      </c>
      <c r="X656">
        <f t="shared" si="216"/>
        <v>16</v>
      </c>
      <c r="Y656">
        <f t="shared" si="217"/>
        <v>0</v>
      </c>
      <c r="Z656" s="22">
        <f t="shared" si="218"/>
        <v>0</v>
      </c>
      <c r="AA656" s="22">
        <f t="shared" si="219"/>
        <v>0</v>
      </c>
      <c r="AB656">
        <f t="shared" si="220"/>
        <v>0</v>
      </c>
      <c r="AC656" s="22">
        <f t="shared" si="221"/>
        <v>0</v>
      </c>
      <c r="AD656" s="22">
        <f t="shared" si="222"/>
        <v>0</v>
      </c>
    </row>
    <row r="657" spans="3:30" x14ac:dyDescent="0.25">
      <c r="D657" s="1">
        <v>0.79166666666666663</v>
      </c>
      <c r="E657">
        <v>10060</v>
      </c>
      <c r="F657">
        <v>10073</v>
      </c>
      <c r="G657">
        <v>10053</v>
      </c>
      <c r="H657">
        <v>10064</v>
      </c>
      <c r="J657">
        <v>4</v>
      </c>
      <c r="L657">
        <v>20</v>
      </c>
      <c r="W657">
        <f t="shared" si="215"/>
        <v>0</v>
      </c>
      <c r="X657">
        <f t="shared" si="216"/>
        <v>4</v>
      </c>
      <c r="Y657">
        <f t="shared" si="217"/>
        <v>0</v>
      </c>
      <c r="Z657" s="22">
        <f t="shared" si="218"/>
        <v>0</v>
      </c>
      <c r="AA657" s="22">
        <f t="shared" si="219"/>
        <v>0</v>
      </c>
      <c r="AB657">
        <f t="shared" si="220"/>
        <v>0</v>
      </c>
      <c r="AC657" s="22">
        <f t="shared" si="221"/>
        <v>0</v>
      </c>
      <c r="AD657" s="22">
        <f t="shared" si="222"/>
        <v>0</v>
      </c>
    </row>
    <row r="658" spans="3:30" x14ac:dyDescent="0.25">
      <c r="D658" s="1">
        <v>0.83333333333333337</v>
      </c>
      <c r="E658">
        <v>10064</v>
      </c>
      <c r="F658">
        <v>10064</v>
      </c>
      <c r="G658">
        <v>10045</v>
      </c>
      <c r="H658">
        <v>10053</v>
      </c>
      <c r="J658">
        <v>-11</v>
      </c>
      <c r="L658">
        <v>19</v>
      </c>
      <c r="W658">
        <f t="shared" si="215"/>
        <v>0</v>
      </c>
      <c r="X658">
        <f t="shared" si="216"/>
        <v>11</v>
      </c>
      <c r="Y658">
        <f t="shared" si="217"/>
        <v>0</v>
      </c>
      <c r="Z658" s="22">
        <f t="shared" si="218"/>
        <v>0</v>
      </c>
      <c r="AA658" s="22">
        <f t="shared" si="219"/>
        <v>0</v>
      </c>
      <c r="AB658">
        <f t="shared" si="220"/>
        <v>0</v>
      </c>
      <c r="AC658" s="22">
        <f t="shared" si="221"/>
        <v>0</v>
      </c>
      <c r="AD658" s="22">
        <f t="shared" si="222"/>
        <v>0</v>
      </c>
    </row>
    <row r="659" spans="3:30" x14ac:dyDescent="0.25">
      <c r="D659" s="1">
        <v>0.875</v>
      </c>
      <c r="E659">
        <v>10053</v>
      </c>
      <c r="F659">
        <v>10070</v>
      </c>
      <c r="G659">
        <v>10050</v>
      </c>
      <c r="H659">
        <v>10067</v>
      </c>
      <c r="J659">
        <v>14</v>
      </c>
      <c r="L659">
        <v>20</v>
      </c>
      <c r="W659">
        <f t="shared" si="215"/>
        <v>0</v>
      </c>
      <c r="X659">
        <f t="shared" si="216"/>
        <v>14</v>
      </c>
      <c r="Y659">
        <f t="shared" si="217"/>
        <v>0</v>
      </c>
      <c r="Z659" s="22">
        <f t="shared" si="218"/>
        <v>0</v>
      </c>
      <c r="AA659" s="22">
        <f t="shared" si="219"/>
        <v>0</v>
      </c>
      <c r="AB659">
        <f t="shared" si="220"/>
        <v>0</v>
      </c>
      <c r="AC659" s="22">
        <f t="shared" si="221"/>
        <v>0</v>
      </c>
      <c r="AD659" s="22">
        <f t="shared" si="222"/>
        <v>0</v>
      </c>
    </row>
    <row r="660" spans="3:30" x14ac:dyDescent="0.25">
      <c r="D660" s="2">
        <v>0.91666666666666663</v>
      </c>
      <c r="E660">
        <v>10068</v>
      </c>
      <c r="F660">
        <v>10076</v>
      </c>
      <c r="G660">
        <v>10054</v>
      </c>
      <c r="H660">
        <v>10059</v>
      </c>
      <c r="J660">
        <v>-9</v>
      </c>
      <c r="L660">
        <v>22</v>
      </c>
      <c r="W660">
        <f t="shared" si="215"/>
        <v>0</v>
      </c>
      <c r="X660">
        <f t="shared" si="216"/>
        <v>9</v>
      </c>
      <c r="Y660">
        <f t="shared" si="217"/>
        <v>0</v>
      </c>
      <c r="Z660" s="22">
        <f t="shared" si="218"/>
        <v>0</v>
      </c>
      <c r="AA660" s="22">
        <f t="shared" si="219"/>
        <v>0</v>
      </c>
      <c r="AB660">
        <f t="shared" si="220"/>
        <v>0</v>
      </c>
      <c r="AC660" s="22">
        <f t="shared" si="221"/>
        <v>0</v>
      </c>
      <c r="AD660" s="22">
        <f t="shared" si="222"/>
        <v>0</v>
      </c>
    </row>
    <row r="661" spans="3:30" x14ac:dyDescent="0.25">
      <c r="D661" s="2">
        <v>0.375</v>
      </c>
      <c r="E661">
        <v>10040</v>
      </c>
      <c r="F661">
        <v>10052</v>
      </c>
      <c r="G661">
        <v>10018</v>
      </c>
      <c r="H661">
        <v>10033</v>
      </c>
      <c r="J661">
        <v>-7</v>
      </c>
      <c r="L661">
        <v>34</v>
      </c>
      <c r="M661">
        <v>23</v>
      </c>
      <c r="R661">
        <f>MAX(F660:F674)</f>
        <v>10101</v>
      </c>
      <c r="W661">
        <f t="shared" si="215"/>
        <v>23</v>
      </c>
      <c r="X661">
        <f t="shared" si="216"/>
        <v>7</v>
      </c>
      <c r="Y661">
        <f t="shared" si="217"/>
        <v>0</v>
      </c>
      <c r="Z661" s="22">
        <f t="shared" si="218"/>
        <v>0</v>
      </c>
      <c r="AA661" s="22">
        <f t="shared" si="219"/>
        <v>0</v>
      </c>
      <c r="AB661">
        <f t="shared" si="220"/>
        <v>0</v>
      </c>
      <c r="AC661" s="22">
        <f t="shared" si="221"/>
        <v>0</v>
      </c>
      <c r="AD661" s="22">
        <f t="shared" si="222"/>
        <v>0.39506172839506171</v>
      </c>
    </row>
    <row r="662" spans="3:30" x14ac:dyDescent="0.25">
      <c r="D662" s="1">
        <v>0.41666666666666669</v>
      </c>
      <c r="E662">
        <v>10035</v>
      </c>
      <c r="F662">
        <v>10085</v>
      </c>
      <c r="G662">
        <v>10012</v>
      </c>
      <c r="H662">
        <v>10070</v>
      </c>
      <c r="J662">
        <v>35</v>
      </c>
      <c r="L662">
        <v>73</v>
      </c>
      <c r="N662">
        <f>SUM(J662:J665)/162</f>
        <v>-0.29629629629629628</v>
      </c>
      <c r="O662">
        <f>64/162</f>
        <v>0.39506172839506171</v>
      </c>
      <c r="R662">
        <f>MIN(G661:G675)</f>
        <v>9973</v>
      </c>
      <c r="W662">
        <f t="shared" si="215"/>
        <v>0</v>
      </c>
      <c r="X662">
        <f t="shared" si="216"/>
        <v>35</v>
      </c>
      <c r="Y662">
        <f t="shared" si="217"/>
        <v>0</v>
      </c>
      <c r="Z662" s="22">
        <f t="shared" si="218"/>
        <v>0.29629629629629628</v>
      </c>
      <c r="AA662" s="22">
        <f t="shared" si="219"/>
        <v>0.39506172839506171</v>
      </c>
      <c r="AB662">
        <f t="shared" si="220"/>
        <v>0</v>
      </c>
      <c r="AC662" s="22">
        <f t="shared" si="221"/>
        <v>0</v>
      </c>
      <c r="AD662" s="22">
        <f t="shared" si="222"/>
        <v>0</v>
      </c>
    </row>
    <row r="663" spans="3:30" x14ac:dyDescent="0.25">
      <c r="D663" s="1">
        <v>0.45833333333333331</v>
      </c>
      <c r="E663">
        <v>10070</v>
      </c>
      <c r="F663">
        <v>10101</v>
      </c>
      <c r="G663">
        <v>10024</v>
      </c>
      <c r="H663">
        <v>10033</v>
      </c>
      <c r="J663">
        <v>-37</v>
      </c>
      <c r="L663">
        <v>77</v>
      </c>
      <c r="R663">
        <f>R661-R662</f>
        <v>128</v>
      </c>
      <c r="W663">
        <f t="shared" si="215"/>
        <v>0</v>
      </c>
      <c r="X663">
        <f t="shared" si="216"/>
        <v>37</v>
      </c>
      <c r="Y663">
        <f t="shared" si="217"/>
        <v>128</v>
      </c>
      <c r="Z663" s="22">
        <f t="shared" si="218"/>
        <v>0</v>
      </c>
      <c r="AA663" s="22">
        <f t="shared" si="219"/>
        <v>0</v>
      </c>
      <c r="AB663">
        <f t="shared" si="220"/>
        <v>0</v>
      </c>
      <c r="AC663" s="22">
        <f t="shared" si="221"/>
        <v>0</v>
      </c>
      <c r="AD663" s="22">
        <f t="shared" si="222"/>
        <v>0</v>
      </c>
    </row>
    <row r="664" spans="3:30" x14ac:dyDescent="0.25">
      <c r="D664" s="1">
        <v>0.5</v>
      </c>
      <c r="E664">
        <v>10034</v>
      </c>
      <c r="F664">
        <v>10044</v>
      </c>
      <c r="G664">
        <v>9995</v>
      </c>
      <c r="H664">
        <v>10025</v>
      </c>
      <c r="J664">
        <v>-9</v>
      </c>
      <c r="L664">
        <v>49</v>
      </c>
      <c r="W664">
        <f t="shared" si="215"/>
        <v>0</v>
      </c>
      <c r="X664">
        <f t="shared" si="216"/>
        <v>9</v>
      </c>
      <c r="Y664">
        <f t="shared" si="217"/>
        <v>0</v>
      </c>
      <c r="Z664" s="22">
        <f t="shared" si="218"/>
        <v>0</v>
      </c>
      <c r="AA664" s="22">
        <f t="shared" si="219"/>
        <v>0</v>
      </c>
      <c r="AB664">
        <f t="shared" si="220"/>
        <v>0</v>
      </c>
      <c r="AC664" s="22">
        <f t="shared" si="221"/>
        <v>0</v>
      </c>
      <c r="AD664" s="22">
        <f t="shared" si="222"/>
        <v>0</v>
      </c>
    </row>
    <row r="665" spans="3:30" x14ac:dyDescent="0.25">
      <c r="C665">
        <v>1</v>
      </c>
      <c r="D665" s="1">
        <v>0.54166666666666663</v>
      </c>
      <c r="E665">
        <v>10024</v>
      </c>
      <c r="F665">
        <v>10037</v>
      </c>
      <c r="G665">
        <v>9984</v>
      </c>
      <c r="H665">
        <v>9987</v>
      </c>
      <c r="J665">
        <v>-37</v>
      </c>
      <c r="L665">
        <v>53</v>
      </c>
      <c r="W665">
        <f t="shared" si="215"/>
        <v>0</v>
      </c>
      <c r="X665">
        <f t="shared" si="216"/>
        <v>37</v>
      </c>
      <c r="Y665">
        <f t="shared" si="217"/>
        <v>0</v>
      </c>
      <c r="Z665" s="22">
        <f t="shared" si="218"/>
        <v>0</v>
      </c>
      <c r="AA665" s="22">
        <f t="shared" si="219"/>
        <v>0</v>
      </c>
      <c r="AB665">
        <f t="shared" si="220"/>
        <v>0</v>
      </c>
      <c r="AC665" s="22">
        <f t="shared" si="221"/>
        <v>0</v>
      </c>
      <c r="AD665" s="22">
        <f t="shared" si="222"/>
        <v>0</v>
      </c>
    </row>
    <row r="666" spans="3:30" x14ac:dyDescent="0.25">
      <c r="D666" s="1">
        <v>0.58333333333333337</v>
      </c>
      <c r="E666">
        <v>9987</v>
      </c>
      <c r="F666">
        <v>10064</v>
      </c>
      <c r="G666">
        <v>9973</v>
      </c>
      <c r="H666">
        <v>10057</v>
      </c>
      <c r="J666">
        <v>70</v>
      </c>
      <c r="L666">
        <v>91</v>
      </c>
      <c r="W666">
        <f t="shared" si="215"/>
        <v>0</v>
      </c>
      <c r="X666">
        <f t="shared" si="216"/>
        <v>70</v>
      </c>
      <c r="Y666">
        <f t="shared" si="217"/>
        <v>0</v>
      </c>
      <c r="Z666" s="22">
        <f t="shared" si="218"/>
        <v>0</v>
      </c>
      <c r="AA666" s="22">
        <f t="shared" si="219"/>
        <v>0</v>
      </c>
      <c r="AB666">
        <f t="shared" si="220"/>
        <v>0</v>
      </c>
      <c r="AC666" s="22">
        <f t="shared" si="221"/>
        <v>0</v>
      </c>
      <c r="AD666" s="22">
        <f t="shared" si="222"/>
        <v>0</v>
      </c>
    </row>
    <row r="667" spans="3:30" x14ac:dyDescent="0.25">
      <c r="D667" s="1">
        <v>0.625</v>
      </c>
      <c r="E667">
        <v>10057</v>
      </c>
      <c r="F667">
        <v>10066</v>
      </c>
      <c r="G667">
        <v>10035</v>
      </c>
      <c r="H667">
        <v>10040</v>
      </c>
      <c r="J667">
        <v>-17</v>
      </c>
      <c r="L667">
        <v>31</v>
      </c>
      <c r="W667">
        <f t="shared" si="215"/>
        <v>0</v>
      </c>
      <c r="X667">
        <f t="shared" si="216"/>
        <v>17</v>
      </c>
      <c r="Y667">
        <f t="shared" si="217"/>
        <v>0</v>
      </c>
      <c r="Z667" s="22">
        <f t="shared" si="218"/>
        <v>0</v>
      </c>
      <c r="AA667" s="22">
        <f t="shared" si="219"/>
        <v>0</v>
      </c>
      <c r="AB667">
        <f t="shared" si="220"/>
        <v>0</v>
      </c>
      <c r="AC667" s="22">
        <f t="shared" si="221"/>
        <v>0</v>
      </c>
      <c r="AD667" s="22">
        <f t="shared" si="222"/>
        <v>0</v>
      </c>
    </row>
    <row r="668" spans="3:30" x14ac:dyDescent="0.25">
      <c r="D668" s="1">
        <v>0.66666666666666663</v>
      </c>
      <c r="E668">
        <v>10040</v>
      </c>
      <c r="F668">
        <v>10064</v>
      </c>
      <c r="G668">
        <v>10031</v>
      </c>
      <c r="H668">
        <v>10046</v>
      </c>
      <c r="J668">
        <v>6</v>
      </c>
      <c r="L668">
        <v>33</v>
      </c>
      <c r="W668">
        <f t="shared" si="215"/>
        <v>0</v>
      </c>
      <c r="X668">
        <f t="shared" si="216"/>
        <v>6</v>
      </c>
      <c r="Y668">
        <f t="shared" si="217"/>
        <v>0</v>
      </c>
      <c r="Z668" s="22">
        <f t="shared" si="218"/>
        <v>0</v>
      </c>
      <c r="AA668" s="22">
        <f t="shared" si="219"/>
        <v>0</v>
      </c>
      <c r="AB668">
        <f t="shared" si="220"/>
        <v>0</v>
      </c>
      <c r="AC668" s="22">
        <f t="shared" si="221"/>
        <v>0</v>
      </c>
      <c r="AD668" s="22">
        <f t="shared" si="222"/>
        <v>0</v>
      </c>
    </row>
    <row r="669" spans="3:30" x14ac:dyDescent="0.25">
      <c r="D669" s="1">
        <v>0.70833333333333337</v>
      </c>
      <c r="E669">
        <v>10042</v>
      </c>
      <c r="F669">
        <v>10071</v>
      </c>
      <c r="G669">
        <v>10033</v>
      </c>
      <c r="H669">
        <v>10062</v>
      </c>
      <c r="J669">
        <v>20</v>
      </c>
      <c r="L669">
        <v>38</v>
      </c>
      <c r="W669">
        <f t="shared" si="215"/>
        <v>0</v>
      </c>
      <c r="X669">
        <f t="shared" si="216"/>
        <v>20</v>
      </c>
      <c r="Y669">
        <f t="shared" si="217"/>
        <v>0</v>
      </c>
      <c r="Z669" s="22">
        <f t="shared" si="218"/>
        <v>0</v>
      </c>
      <c r="AA669" s="22">
        <f t="shared" si="219"/>
        <v>0</v>
      </c>
      <c r="AB669">
        <f t="shared" si="220"/>
        <v>0</v>
      </c>
      <c r="AC669" s="22">
        <f t="shared" si="221"/>
        <v>0</v>
      </c>
      <c r="AD669" s="22">
        <f t="shared" si="222"/>
        <v>0</v>
      </c>
    </row>
    <row r="670" spans="3:30" x14ac:dyDescent="0.25">
      <c r="D670" s="1">
        <v>0.75</v>
      </c>
      <c r="E670">
        <v>10061</v>
      </c>
      <c r="F670">
        <v>10072</v>
      </c>
      <c r="G670">
        <v>10039</v>
      </c>
      <c r="H670">
        <v>10046</v>
      </c>
      <c r="J670">
        <v>-15</v>
      </c>
      <c r="L670">
        <v>33</v>
      </c>
      <c r="W670">
        <f t="shared" si="215"/>
        <v>0</v>
      </c>
      <c r="X670">
        <f t="shared" si="216"/>
        <v>15</v>
      </c>
      <c r="Y670">
        <f t="shared" si="217"/>
        <v>0</v>
      </c>
      <c r="Z670" s="22">
        <f t="shared" si="218"/>
        <v>0</v>
      </c>
      <c r="AA670" s="22">
        <f t="shared" si="219"/>
        <v>0</v>
      </c>
      <c r="AB670">
        <f t="shared" si="220"/>
        <v>0</v>
      </c>
      <c r="AC670" s="22">
        <f t="shared" si="221"/>
        <v>0</v>
      </c>
      <c r="AD670" s="22">
        <f t="shared" si="222"/>
        <v>0</v>
      </c>
    </row>
    <row r="671" spans="3:30" x14ac:dyDescent="0.25">
      <c r="D671" s="1">
        <v>0.79166666666666663</v>
      </c>
      <c r="E671">
        <v>10046</v>
      </c>
      <c r="F671">
        <v>10056</v>
      </c>
      <c r="G671">
        <v>10042</v>
      </c>
      <c r="H671">
        <v>10052</v>
      </c>
      <c r="J671">
        <v>6</v>
      </c>
      <c r="L671">
        <v>14</v>
      </c>
      <c r="W671">
        <f t="shared" si="215"/>
        <v>0</v>
      </c>
      <c r="X671">
        <f t="shared" si="216"/>
        <v>6</v>
      </c>
      <c r="Y671">
        <f t="shared" si="217"/>
        <v>0</v>
      </c>
      <c r="Z671" s="22">
        <f t="shared" si="218"/>
        <v>0</v>
      </c>
      <c r="AA671" s="22">
        <f t="shared" si="219"/>
        <v>0</v>
      </c>
      <c r="AB671">
        <f t="shared" si="220"/>
        <v>0</v>
      </c>
      <c r="AC671" s="22">
        <f t="shared" si="221"/>
        <v>0</v>
      </c>
      <c r="AD671" s="22">
        <f t="shared" si="222"/>
        <v>0</v>
      </c>
    </row>
    <row r="672" spans="3:30" x14ac:dyDescent="0.25">
      <c r="D672" s="1">
        <v>0.83333333333333337</v>
      </c>
      <c r="E672">
        <v>10052</v>
      </c>
      <c r="F672">
        <v>10063</v>
      </c>
      <c r="G672">
        <v>10051</v>
      </c>
      <c r="H672">
        <v>10055</v>
      </c>
      <c r="J672">
        <v>3</v>
      </c>
      <c r="L672">
        <v>12</v>
      </c>
      <c r="W672">
        <f t="shared" si="215"/>
        <v>0</v>
      </c>
      <c r="X672">
        <f t="shared" si="216"/>
        <v>3</v>
      </c>
      <c r="Y672">
        <f t="shared" si="217"/>
        <v>0</v>
      </c>
      <c r="Z672" s="22">
        <f t="shared" si="218"/>
        <v>0</v>
      </c>
      <c r="AA672" s="22">
        <f t="shared" si="219"/>
        <v>0</v>
      </c>
      <c r="AB672">
        <f t="shared" si="220"/>
        <v>0</v>
      </c>
      <c r="AC672" s="22">
        <f t="shared" si="221"/>
        <v>0</v>
      </c>
      <c r="AD672" s="22">
        <f t="shared" si="222"/>
        <v>0</v>
      </c>
    </row>
    <row r="673" spans="3:30" x14ac:dyDescent="0.25">
      <c r="D673" s="1">
        <v>0.875</v>
      </c>
      <c r="E673">
        <v>10055</v>
      </c>
      <c r="F673">
        <v>10066</v>
      </c>
      <c r="G673">
        <v>10055</v>
      </c>
      <c r="H673">
        <v>10063</v>
      </c>
      <c r="J673">
        <v>8</v>
      </c>
      <c r="L673">
        <v>11</v>
      </c>
      <c r="W673">
        <f t="shared" si="215"/>
        <v>0</v>
      </c>
      <c r="X673">
        <f t="shared" si="216"/>
        <v>8</v>
      </c>
      <c r="Y673">
        <f t="shared" si="217"/>
        <v>0</v>
      </c>
      <c r="Z673" s="22">
        <f t="shared" si="218"/>
        <v>0</v>
      </c>
      <c r="AA673" s="22">
        <f t="shared" si="219"/>
        <v>0</v>
      </c>
      <c r="AB673">
        <f t="shared" si="220"/>
        <v>0</v>
      </c>
      <c r="AC673" s="22">
        <f t="shared" si="221"/>
        <v>0</v>
      </c>
      <c r="AD673" s="22">
        <f t="shared" si="222"/>
        <v>0</v>
      </c>
    </row>
    <row r="674" spans="3:30" x14ac:dyDescent="0.25">
      <c r="D674" s="2">
        <v>0.91666666666666663</v>
      </c>
      <c r="E674">
        <v>10063</v>
      </c>
      <c r="F674">
        <v>10074</v>
      </c>
      <c r="G674">
        <v>10055</v>
      </c>
      <c r="H674">
        <v>10063</v>
      </c>
      <c r="J674">
        <v>0</v>
      </c>
      <c r="L674">
        <v>19</v>
      </c>
      <c r="W674">
        <f t="shared" si="215"/>
        <v>0</v>
      </c>
      <c r="X674">
        <f t="shared" si="216"/>
        <v>0</v>
      </c>
      <c r="Y674">
        <f t="shared" si="217"/>
        <v>0</v>
      </c>
      <c r="Z674" s="22">
        <f t="shared" si="218"/>
        <v>0</v>
      </c>
      <c r="AA674" s="22">
        <f t="shared" si="219"/>
        <v>0</v>
      </c>
      <c r="AB674">
        <f t="shared" si="220"/>
        <v>0</v>
      </c>
      <c r="AC674" s="22">
        <f t="shared" si="221"/>
        <v>0</v>
      </c>
      <c r="AD674" s="22">
        <f t="shared" si="222"/>
        <v>0</v>
      </c>
    </row>
    <row r="675" spans="3:30" x14ac:dyDescent="0.25">
      <c r="D675" s="2">
        <v>0.375</v>
      </c>
      <c r="E675">
        <v>10092</v>
      </c>
      <c r="F675">
        <v>10117</v>
      </c>
      <c r="G675">
        <v>10078</v>
      </c>
      <c r="H675">
        <v>10083</v>
      </c>
      <c r="J675">
        <v>-9</v>
      </c>
      <c r="L675">
        <v>39</v>
      </c>
      <c r="M675">
        <v>-37</v>
      </c>
      <c r="N675">
        <v>1</v>
      </c>
      <c r="R675">
        <f>MAX(F674:F688)</f>
        <v>10162</v>
      </c>
      <c r="W675">
        <f t="shared" si="215"/>
        <v>37</v>
      </c>
      <c r="X675">
        <f t="shared" si="216"/>
        <v>9</v>
      </c>
      <c r="Y675">
        <f t="shared" si="217"/>
        <v>0</v>
      </c>
      <c r="Z675" s="22">
        <f t="shared" si="218"/>
        <v>0</v>
      </c>
      <c r="AA675" s="22">
        <f t="shared" si="219"/>
        <v>0</v>
      </c>
      <c r="AB675">
        <f t="shared" si="220"/>
        <v>1</v>
      </c>
      <c r="AC675" s="22">
        <f t="shared" si="221"/>
        <v>0.4921875</v>
      </c>
      <c r="AD675" s="22">
        <f t="shared" si="222"/>
        <v>0</v>
      </c>
    </row>
    <row r="676" spans="3:30" x14ac:dyDescent="0.25">
      <c r="D676" s="1">
        <v>0.41666666666666669</v>
      </c>
      <c r="E676">
        <v>10082</v>
      </c>
      <c r="F676">
        <v>10162</v>
      </c>
      <c r="G676">
        <v>10066</v>
      </c>
      <c r="H676">
        <v>10108</v>
      </c>
      <c r="J676">
        <v>26</v>
      </c>
      <c r="L676">
        <v>96</v>
      </c>
      <c r="N676">
        <f>SUM(J676:J682)/128</f>
        <v>-0.4921875</v>
      </c>
      <c r="O676">
        <f>64/128</f>
        <v>0.5</v>
      </c>
      <c r="R676">
        <f>MIN(G675:G689)</f>
        <v>10011</v>
      </c>
      <c r="W676">
        <f t="shared" si="215"/>
        <v>0</v>
      </c>
      <c r="X676">
        <f t="shared" si="216"/>
        <v>26</v>
      </c>
      <c r="Y676">
        <f t="shared" si="217"/>
        <v>0</v>
      </c>
      <c r="Z676" s="22">
        <f t="shared" si="218"/>
        <v>0.4921875</v>
      </c>
      <c r="AA676" s="22">
        <f t="shared" si="219"/>
        <v>0.5</v>
      </c>
      <c r="AB676">
        <f t="shared" si="220"/>
        <v>0</v>
      </c>
      <c r="AC676" s="22">
        <f t="shared" si="221"/>
        <v>0</v>
      </c>
      <c r="AD676" s="22">
        <f t="shared" si="222"/>
        <v>0</v>
      </c>
    </row>
    <row r="677" spans="3:30" x14ac:dyDescent="0.25">
      <c r="D677" s="1">
        <v>0.45833333333333331</v>
      </c>
      <c r="E677">
        <v>10109</v>
      </c>
      <c r="F677">
        <v>10110</v>
      </c>
      <c r="G677">
        <v>10043</v>
      </c>
      <c r="H677">
        <v>10074</v>
      </c>
      <c r="J677">
        <v>-35</v>
      </c>
      <c r="L677">
        <v>67</v>
      </c>
      <c r="R677">
        <f>R675-R676</f>
        <v>151</v>
      </c>
      <c r="W677">
        <f t="shared" si="215"/>
        <v>0</v>
      </c>
      <c r="X677">
        <f t="shared" si="216"/>
        <v>35</v>
      </c>
      <c r="Y677">
        <f t="shared" si="217"/>
        <v>151</v>
      </c>
      <c r="Z677" s="22">
        <f t="shared" si="218"/>
        <v>0</v>
      </c>
      <c r="AA677" s="22">
        <f t="shared" si="219"/>
        <v>0</v>
      </c>
      <c r="AB677">
        <f t="shared" si="220"/>
        <v>0</v>
      </c>
      <c r="AC677" s="22">
        <f t="shared" si="221"/>
        <v>0</v>
      </c>
      <c r="AD677" s="22">
        <f t="shared" si="222"/>
        <v>0</v>
      </c>
    </row>
    <row r="678" spans="3:30" x14ac:dyDescent="0.25">
      <c r="D678" s="1">
        <v>0.5</v>
      </c>
      <c r="E678">
        <v>10074</v>
      </c>
      <c r="F678">
        <v>10084</v>
      </c>
      <c r="G678">
        <v>10033</v>
      </c>
      <c r="H678">
        <v>10053</v>
      </c>
      <c r="J678">
        <v>-21</v>
      </c>
      <c r="L678">
        <v>51</v>
      </c>
      <c r="W678">
        <f t="shared" si="215"/>
        <v>0</v>
      </c>
      <c r="X678">
        <f t="shared" si="216"/>
        <v>21</v>
      </c>
      <c r="Y678">
        <f t="shared" si="217"/>
        <v>0</v>
      </c>
      <c r="Z678" s="22">
        <f t="shared" si="218"/>
        <v>0</v>
      </c>
      <c r="AA678" s="22">
        <f t="shared" si="219"/>
        <v>0</v>
      </c>
      <c r="AB678">
        <f t="shared" si="220"/>
        <v>0</v>
      </c>
      <c r="AC678" s="22">
        <f t="shared" si="221"/>
        <v>0</v>
      </c>
      <c r="AD678" s="22">
        <f t="shared" si="222"/>
        <v>0</v>
      </c>
    </row>
    <row r="679" spans="3:30" x14ac:dyDescent="0.25">
      <c r="C679">
        <v>1</v>
      </c>
      <c r="D679" s="1">
        <v>0.54166666666666663</v>
      </c>
      <c r="E679">
        <v>10053</v>
      </c>
      <c r="F679">
        <v>10073</v>
      </c>
      <c r="G679">
        <v>10043</v>
      </c>
      <c r="H679">
        <v>10061</v>
      </c>
      <c r="J679">
        <v>8</v>
      </c>
      <c r="L679">
        <v>30</v>
      </c>
      <c r="W679">
        <f t="shared" si="215"/>
        <v>0</v>
      </c>
      <c r="X679">
        <f t="shared" si="216"/>
        <v>8</v>
      </c>
      <c r="Y679">
        <f t="shared" si="217"/>
        <v>0</v>
      </c>
      <c r="Z679" s="22">
        <f t="shared" si="218"/>
        <v>0</v>
      </c>
      <c r="AA679" s="22">
        <f t="shared" si="219"/>
        <v>0</v>
      </c>
      <c r="AB679">
        <f t="shared" si="220"/>
        <v>0</v>
      </c>
      <c r="AC679" s="22">
        <f t="shared" si="221"/>
        <v>0</v>
      </c>
      <c r="AD679" s="22">
        <f t="shared" si="222"/>
        <v>0</v>
      </c>
    </row>
    <row r="680" spans="3:30" x14ac:dyDescent="0.25">
      <c r="D680" s="1">
        <v>0.58333333333333337</v>
      </c>
      <c r="E680">
        <v>10062</v>
      </c>
      <c r="F680">
        <v>10079</v>
      </c>
      <c r="G680">
        <v>10051</v>
      </c>
      <c r="H680">
        <v>10074</v>
      </c>
      <c r="J680">
        <v>12</v>
      </c>
      <c r="L680">
        <v>28</v>
      </c>
      <c r="W680">
        <f t="shared" si="215"/>
        <v>0</v>
      </c>
      <c r="X680">
        <f t="shared" si="216"/>
        <v>12</v>
      </c>
      <c r="Y680">
        <f t="shared" si="217"/>
        <v>0</v>
      </c>
      <c r="Z680" s="22">
        <f t="shared" si="218"/>
        <v>0</v>
      </c>
      <c r="AA680" s="22">
        <f t="shared" si="219"/>
        <v>0</v>
      </c>
      <c r="AB680">
        <f t="shared" si="220"/>
        <v>0</v>
      </c>
      <c r="AC680" s="22">
        <f t="shared" si="221"/>
        <v>0</v>
      </c>
      <c r="AD680" s="22">
        <f t="shared" si="222"/>
        <v>0</v>
      </c>
    </row>
    <row r="681" spans="3:30" x14ac:dyDescent="0.25">
      <c r="D681" s="1">
        <v>0.625</v>
      </c>
      <c r="E681">
        <v>10074</v>
      </c>
      <c r="F681">
        <v>10075</v>
      </c>
      <c r="G681">
        <v>10030</v>
      </c>
      <c r="H681">
        <v>10032</v>
      </c>
      <c r="J681">
        <v>-42</v>
      </c>
      <c r="L681">
        <v>45</v>
      </c>
      <c r="W681">
        <f t="shared" si="215"/>
        <v>0</v>
      </c>
      <c r="X681">
        <f t="shared" si="216"/>
        <v>42</v>
      </c>
      <c r="Y681">
        <f t="shared" si="217"/>
        <v>0</v>
      </c>
      <c r="Z681" s="22">
        <f t="shared" si="218"/>
        <v>0</v>
      </c>
      <c r="AA681" s="22">
        <f t="shared" si="219"/>
        <v>0</v>
      </c>
      <c r="AB681">
        <f t="shared" si="220"/>
        <v>0</v>
      </c>
      <c r="AC681" s="22">
        <f t="shared" si="221"/>
        <v>0</v>
      </c>
      <c r="AD681" s="22">
        <f t="shared" si="222"/>
        <v>0</v>
      </c>
    </row>
    <row r="682" spans="3:30" x14ac:dyDescent="0.25">
      <c r="D682" s="1">
        <v>0.66666666666666663</v>
      </c>
      <c r="E682">
        <v>10032</v>
      </c>
      <c r="F682">
        <v>10049</v>
      </c>
      <c r="G682">
        <v>10011</v>
      </c>
      <c r="H682">
        <v>10021</v>
      </c>
      <c r="J682">
        <v>-11</v>
      </c>
      <c r="L682">
        <v>38</v>
      </c>
      <c r="W682">
        <f t="shared" si="215"/>
        <v>0</v>
      </c>
      <c r="X682">
        <f t="shared" si="216"/>
        <v>11</v>
      </c>
      <c r="Y682">
        <f t="shared" si="217"/>
        <v>0</v>
      </c>
      <c r="Z682" s="22">
        <f t="shared" si="218"/>
        <v>0</v>
      </c>
      <c r="AA682" s="22">
        <f t="shared" si="219"/>
        <v>0</v>
      </c>
      <c r="AB682">
        <f t="shared" si="220"/>
        <v>0</v>
      </c>
      <c r="AC682" s="22">
        <f t="shared" si="221"/>
        <v>0</v>
      </c>
      <c r="AD682" s="22">
        <f t="shared" si="222"/>
        <v>0</v>
      </c>
    </row>
    <row r="683" spans="3:30" x14ac:dyDescent="0.25">
      <c r="D683" s="1">
        <v>0.70833333333333337</v>
      </c>
      <c r="E683">
        <v>10021</v>
      </c>
      <c r="F683">
        <v>10098</v>
      </c>
      <c r="G683">
        <v>10019</v>
      </c>
      <c r="H683">
        <v>10093</v>
      </c>
      <c r="J683">
        <v>72</v>
      </c>
      <c r="L683">
        <v>79</v>
      </c>
      <c r="W683">
        <f t="shared" si="215"/>
        <v>0</v>
      </c>
      <c r="X683">
        <f t="shared" si="216"/>
        <v>72</v>
      </c>
      <c r="Y683">
        <f t="shared" si="217"/>
        <v>0</v>
      </c>
      <c r="Z683" s="22">
        <f t="shared" si="218"/>
        <v>0</v>
      </c>
      <c r="AA683" s="22">
        <f t="shared" si="219"/>
        <v>0</v>
      </c>
      <c r="AB683">
        <f t="shared" si="220"/>
        <v>0</v>
      </c>
      <c r="AC683" s="22">
        <f t="shared" si="221"/>
        <v>0</v>
      </c>
      <c r="AD683" s="22">
        <f t="shared" si="222"/>
        <v>0</v>
      </c>
    </row>
    <row r="684" spans="3:30" x14ac:dyDescent="0.25">
      <c r="D684" s="1">
        <v>0.75</v>
      </c>
      <c r="E684">
        <v>10093</v>
      </c>
      <c r="F684">
        <v>10102</v>
      </c>
      <c r="G684">
        <v>10062</v>
      </c>
      <c r="H684">
        <v>10074</v>
      </c>
      <c r="J684">
        <v>-19</v>
      </c>
      <c r="L684">
        <v>40</v>
      </c>
      <c r="W684">
        <f t="shared" si="215"/>
        <v>0</v>
      </c>
      <c r="X684">
        <f t="shared" si="216"/>
        <v>19</v>
      </c>
      <c r="Y684">
        <f t="shared" si="217"/>
        <v>0</v>
      </c>
      <c r="Z684" s="22">
        <f t="shared" si="218"/>
        <v>0</v>
      </c>
      <c r="AA684" s="22">
        <f t="shared" si="219"/>
        <v>0</v>
      </c>
      <c r="AB684">
        <f t="shared" si="220"/>
        <v>0</v>
      </c>
      <c r="AC684" s="22">
        <f t="shared" si="221"/>
        <v>0</v>
      </c>
      <c r="AD684" s="22">
        <f t="shared" si="222"/>
        <v>0</v>
      </c>
    </row>
    <row r="685" spans="3:30" x14ac:dyDescent="0.25">
      <c r="D685" s="1">
        <v>0.79166666666666663</v>
      </c>
      <c r="E685">
        <v>10074</v>
      </c>
      <c r="F685">
        <v>10078</v>
      </c>
      <c r="G685">
        <v>10058</v>
      </c>
      <c r="H685">
        <v>10063</v>
      </c>
      <c r="J685">
        <v>-11</v>
      </c>
      <c r="L685">
        <v>20</v>
      </c>
      <c r="W685">
        <f t="shared" si="215"/>
        <v>0</v>
      </c>
      <c r="X685">
        <f t="shared" si="216"/>
        <v>11</v>
      </c>
      <c r="Y685">
        <f t="shared" si="217"/>
        <v>0</v>
      </c>
      <c r="Z685" s="22">
        <f t="shared" si="218"/>
        <v>0</v>
      </c>
      <c r="AA685" s="22">
        <f t="shared" si="219"/>
        <v>0</v>
      </c>
      <c r="AB685">
        <f t="shared" si="220"/>
        <v>0</v>
      </c>
      <c r="AC685" s="22">
        <f t="shared" si="221"/>
        <v>0</v>
      </c>
      <c r="AD685" s="22">
        <f t="shared" si="222"/>
        <v>0</v>
      </c>
    </row>
    <row r="686" spans="3:30" x14ac:dyDescent="0.25">
      <c r="D686" s="1">
        <v>0.83333333333333337</v>
      </c>
      <c r="E686">
        <v>10062</v>
      </c>
      <c r="F686">
        <v>10067</v>
      </c>
      <c r="G686">
        <v>10052</v>
      </c>
      <c r="H686">
        <v>10061</v>
      </c>
      <c r="J686">
        <v>-1</v>
      </c>
      <c r="L686">
        <v>15</v>
      </c>
      <c r="W686">
        <f t="shared" si="215"/>
        <v>0</v>
      </c>
      <c r="X686">
        <f t="shared" si="216"/>
        <v>1</v>
      </c>
      <c r="Y686">
        <f t="shared" si="217"/>
        <v>0</v>
      </c>
      <c r="Z686" s="22">
        <f t="shared" si="218"/>
        <v>0</v>
      </c>
      <c r="AA686" s="22">
        <f t="shared" si="219"/>
        <v>0</v>
      </c>
      <c r="AB686">
        <f t="shared" si="220"/>
        <v>0</v>
      </c>
      <c r="AC686" s="22">
        <f t="shared" si="221"/>
        <v>0</v>
      </c>
      <c r="AD686" s="22">
        <f t="shared" si="222"/>
        <v>0</v>
      </c>
    </row>
    <row r="687" spans="3:30" x14ac:dyDescent="0.25">
      <c r="D687" s="1">
        <v>0.875</v>
      </c>
      <c r="E687">
        <v>10060</v>
      </c>
      <c r="F687">
        <v>10061</v>
      </c>
      <c r="G687">
        <v>10051</v>
      </c>
      <c r="H687">
        <v>10056</v>
      </c>
      <c r="J687">
        <v>-4</v>
      </c>
      <c r="L687">
        <v>10</v>
      </c>
      <c r="W687">
        <f t="shared" si="215"/>
        <v>0</v>
      </c>
      <c r="X687">
        <f t="shared" si="216"/>
        <v>4</v>
      </c>
      <c r="Y687">
        <f t="shared" si="217"/>
        <v>0</v>
      </c>
      <c r="Z687" s="22">
        <f t="shared" si="218"/>
        <v>0</v>
      </c>
      <c r="AA687" s="22">
        <f t="shared" si="219"/>
        <v>0</v>
      </c>
      <c r="AB687">
        <f t="shared" si="220"/>
        <v>0</v>
      </c>
      <c r="AC687" s="22">
        <f t="shared" si="221"/>
        <v>0</v>
      </c>
      <c r="AD687" s="22">
        <f t="shared" si="222"/>
        <v>0</v>
      </c>
    </row>
    <row r="688" spans="3:30" x14ac:dyDescent="0.25">
      <c r="D688" s="2">
        <v>0.91666666666666663</v>
      </c>
      <c r="E688">
        <v>10055</v>
      </c>
      <c r="F688">
        <v>10065</v>
      </c>
      <c r="G688">
        <v>10045</v>
      </c>
      <c r="H688">
        <v>10055</v>
      </c>
      <c r="J688">
        <v>0</v>
      </c>
      <c r="L688">
        <v>20</v>
      </c>
      <c r="W688">
        <f t="shared" si="215"/>
        <v>0</v>
      </c>
      <c r="X688">
        <f t="shared" si="216"/>
        <v>0</v>
      </c>
      <c r="Y688">
        <f t="shared" si="217"/>
        <v>0</v>
      </c>
      <c r="Z688" s="22">
        <f t="shared" si="218"/>
        <v>0</v>
      </c>
      <c r="AA688" s="22">
        <f t="shared" si="219"/>
        <v>0</v>
      </c>
      <c r="AB688">
        <f t="shared" si="220"/>
        <v>0</v>
      </c>
      <c r="AC688" s="22">
        <f t="shared" si="221"/>
        <v>0</v>
      </c>
      <c r="AD688" s="22">
        <f t="shared" si="222"/>
        <v>0</v>
      </c>
    </row>
    <row r="689" spans="3:30" x14ac:dyDescent="0.25">
      <c r="D689" s="2">
        <v>0.375</v>
      </c>
      <c r="E689">
        <v>10029</v>
      </c>
      <c r="F689">
        <v>10039</v>
      </c>
      <c r="G689">
        <v>10017</v>
      </c>
      <c r="H689">
        <v>10031</v>
      </c>
      <c r="J689">
        <v>2</v>
      </c>
      <c r="L689">
        <v>22</v>
      </c>
      <c r="M689">
        <v>-46</v>
      </c>
      <c r="R689">
        <f>MAX(F688:F702)</f>
        <v>10065</v>
      </c>
      <c r="W689">
        <f t="shared" si="215"/>
        <v>46</v>
      </c>
      <c r="X689">
        <f t="shared" si="216"/>
        <v>2</v>
      </c>
      <c r="Y689">
        <f t="shared" si="217"/>
        <v>0</v>
      </c>
      <c r="Z689" s="22">
        <f t="shared" si="218"/>
        <v>0</v>
      </c>
      <c r="AA689" s="22">
        <f t="shared" si="219"/>
        <v>0</v>
      </c>
      <c r="AB689">
        <f t="shared" si="220"/>
        <v>0</v>
      </c>
      <c r="AC689" s="22">
        <f t="shared" si="221"/>
        <v>0</v>
      </c>
      <c r="AD689" s="22">
        <f t="shared" si="222"/>
        <v>0.42384105960264901</v>
      </c>
    </row>
    <row r="690" spans="3:30" x14ac:dyDescent="0.25">
      <c r="D690" s="1">
        <v>0.41666666666666669</v>
      </c>
      <c r="E690">
        <v>10034</v>
      </c>
      <c r="F690">
        <v>10052</v>
      </c>
      <c r="G690">
        <v>9949</v>
      </c>
      <c r="H690">
        <v>9954</v>
      </c>
      <c r="J690">
        <v>-80</v>
      </c>
      <c r="L690">
        <v>103</v>
      </c>
      <c r="N690">
        <v>0</v>
      </c>
      <c r="O690">
        <f>64/151</f>
        <v>0.42384105960264901</v>
      </c>
      <c r="R690">
        <f>MIN(G689:G703)</f>
        <v>9921</v>
      </c>
      <c r="W690">
        <f t="shared" si="215"/>
        <v>0</v>
      </c>
      <c r="X690">
        <f t="shared" si="216"/>
        <v>80</v>
      </c>
      <c r="Y690">
        <f t="shared" si="217"/>
        <v>0</v>
      </c>
      <c r="Z690" s="22">
        <f t="shared" si="218"/>
        <v>0</v>
      </c>
      <c r="AA690" s="22">
        <f t="shared" si="219"/>
        <v>0.42384105960264901</v>
      </c>
      <c r="AB690">
        <f t="shared" si="220"/>
        <v>0</v>
      </c>
      <c r="AC690" s="22">
        <f t="shared" si="221"/>
        <v>0</v>
      </c>
      <c r="AD690" s="22">
        <f t="shared" si="222"/>
        <v>0</v>
      </c>
    </row>
    <row r="691" spans="3:30" x14ac:dyDescent="0.25">
      <c r="D691" s="1">
        <v>0.45833333333333331</v>
      </c>
      <c r="E691">
        <v>9955</v>
      </c>
      <c r="F691">
        <v>9963</v>
      </c>
      <c r="G691">
        <v>9921</v>
      </c>
      <c r="H691">
        <v>9931</v>
      </c>
      <c r="J691">
        <v>-24</v>
      </c>
      <c r="L691">
        <v>42</v>
      </c>
      <c r="R691">
        <f>R689-R690</f>
        <v>144</v>
      </c>
      <c r="W691">
        <f t="shared" si="215"/>
        <v>0</v>
      </c>
      <c r="X691">
        <f t="shared" si="216"/>
        <v>24</v>
      </c>
      <c r="Y691">
        <f t="shared" si="217"/>
        <v>144</v>
      </c>
      <c r="Z691" s="22">
        <f t="shared" si="218"/>
        <v>0</v>
      </c>
      <c r="AA691" s="22">
        <f t="shared" si="219"/>
        <v>0</v>
      </c>
      <c r="AB691">
        <f t="shared" si="220"/>
        <v>0</v>
      </c>
      <c r="AC691" s="22">
        <f t="shared" si="221"/>
        <v>0</v>
      </c>
      <c r="AD691" s="22">
        <f t="shared" si="222"/>
        <v>0</v>
      </c>
    </row>
    <row r="692" spans="3:30" x14ac:dyDescent="0.25">
      <c r="D692" s="1">
        <v>0.5</v>
      </c>
      <c r="E692">
        <v>9930</v>
      </c>
      <c r="F692">
        <v>9955</v>
      </c>
      <c r="G692">
        <v>9922</v>
      </c>
      <c r="H692">
        <v>9932</v>
      </c>
      <c r="J692">
        <v>2</v>
      </c>
      <c r="L692">
        <v>33</v>
      </c>
      <c r="W692">
        <f t="shared" si="215"/>
        <v>0</v>
      </c>
      <c r="X692">
        <f t="shared" si="216"/>
        <v>2</v>
      </c>
      <c r="Y692">
        <f t="shared" si="217"/>
        <v>0</v>
      </c>
      <c r="Z692" s="22">
        <f t="shared" si="218"/>
        <v>0</v>
      </c>
      <c r="AA692" s="22">
        <f t="shared" si="219"/>
        <v>0</v>
      </c>
      <c r="AB692">
        <f t="shared" si="220"/>
        <v>0</v>
      </c>
      <c r="AC692" s="22">
        <f t="shared" si="221"/>
        <v>0</v>
      </c>
      <c r="AD692" s="22">
        <f t="shared" si="222"/>
        <v>0</v>
      </c>
    </row>
    <row r="693" spans="3:30" x14ac:dyDescent="0.25">
      <c r="C693">
        <v>1</v>
      </c>
      <c r="D693" s="1">
        <v>0.54166666666666663</v>
      </c>
      <c r="E693">
        <v>9931</v>
      </c>
      <c r="F693">
        <v>9954</v>
      </c>
      <c r="G693">
        <v>9922</v>
      </c>
      <c r="H693">
        <v>9950</v>
      </c>
      <c r="J693">
        <v>19</v>
      </c>
      <c r="L693">
        <v>32</v>
      </c>
      <c r="W693">
        <f t="shared" si="215"/>
        <v>0</v>
      </c>
      <c r="X693">
        <f t="shared" si="216"/>
        <v>19</v>
      </c>
      <c r="Y693">
        <f t="shared" si="217"/>
        <v>0</v>
      </c>
      <c r="Z693" s="22">
        <f t="shared" si="218"/>
        <v>0</v>
      </c>
      <c r="AA693" s="22">
        <f t="shared" si="219"/>
        <v>0</v>
      </c>
      <c r="AB693">
        <f t="shared" si="220"/>
        <v>0</v>
      </c>
      <c r="AC693" s="22">
        <f t="shared" si="221"/>
        <v>0</v>
      </c>
      <c r="AD693" s="22">
        <f t="shared" si="222"/>
        <v>0</v>
      </c>
    </row>
    <row r="694" spans="3:30" x14ac:dyDescent="0.25">
      <c r="D694" s="1">
        <v>0.58333333333333337</v>
      </c>
      <c r="E694">
        <v>9950</v>
      </c>
      <c r="F694">
        <v>9968</v>
      </c>
      <c r="G694">
        <v>9934</v>
      </c>
      <c r="H694">
        <v>9955</v>
      </c>
      <c r="J694">
        <v>5</v>
      </c>
      <c r="L694">
        <v>34</v>
      </c>
      <c r="W694">
        <f t="shared" si="215"/>
        <v>0</v>
      </c>
      <c r="X694">
        <f t="shared" si="216"/>
        <v>5</v>
      </c>
      <c r="Y694">
        <f t="shared" si="217"/>
        <v>0</v>
      </c>
      <c r="Z694" s="22">
        <f t="shared" si="218"/>
        <v>0</v>
      </c>
      <c r="AA694" s="22">
        <f t="shared" si="219"/>
        <v>0</v>
      </c>
      <c r="AB694">
        <f t="shared" si="220"/>
        <v>0</v>
      </c>
      <c r="AC694" s="22">
        <f t="shared" si="221"/>
        <v>0</v>
      </c>
      <c r="AD694" s="22">
        <f t="shared" si="222"/>
        <v>0</v>
      </c>
    </row>
    <row r="695" spans="3:30" x14ac:dyDescent="0.25">
      <c r="D695" s="1">
        <v>0.625</v>
      </c>
      <c r="E695">
        <v>9955</v>
      </c>
      <c r="F695">
        <v>9975</v>
      </c>
      <c r="G695">
        <v>9951</v>
      </c>
      <c r="H695">
        <v>9969</v>
      </c>
      <c r="J695">
        <v>14</v>
      </c>
      <c r="L695">
        <v>24</v>
      </c>
      <c r="W695">
        <f t="shared" si="215"/>
        <v>0</v>
      </c>
      <c r="X695">
        <f t="shared" si="216"/>
        <v>14</v>
      </c>
      <c r="Y695">
        <f t="shared" si="217"/>
        <v>0</v>
      </c>
      <c r="Z695" s="22">
        <f t="shared" si="218"/>
        <v>0</v>
      </c>
      <c r="AA695" s="22">
        <f t="shared" si="219"/>
        <v>0</v>
      </c>
      <c r="AB695">
        <f t="shared" si="220"/>
        <v>0</v>
      </c>
      <c r="AC695" s="22">
        <f t="shared" si="221"/>
        <v>0</v>
      </c>
      <c r="AD695" s="22">
        <f t="shared" si="222"/>
        <v>0</v>
      </c>
    </row>
    <row r="696" spans="3:30" x14ac:dyDescent="0.25">
      <c r="D696" s="1">
        <v>0.66666666666666663</v>
      </c>
      <c r="E696">
        <v>9970</v>
      </c>
      <c r="F696">
        <v>9987</v>
      </c>
      <c r="G696">
        <v>9960</v>
      </c>
      <c r="H696">
        <v>9973</v>
      </c>
      <c r="J696">
        <v>3</v>
      </c>
      <c r="L696">
        <v>27</v>
      </c>
      <c r="W696">
        <f t="shared" si="215"/>
        <v>0</v>
      </c>
      <c r="X696">
        <f t="shared" si="216"/>
        <v>3</v>
      </c>
      <c r="Y696">
        <f t="shared" si="217"/>
        <v>0</v>
      </c>
      <c r="Z696" s="22">
        <f t="shared" si="218"/>
        <v>0</v>
      </c>
      <c r="AA696" s="22">
        <f t="shared" si="219"/>
        <v>0</v>
      </c>
      <c r="AB696">
        <f t="shared" si="220"/>
        <v>0</v>
      </c>
      <c r="AC696" s="22">
        <f t="shared" si="221"/>
        <v>0</v>
      </c>
      <c r="AD696" s="22">
        <f t="shared" si="222"/>
        <v>0</v>
      </c>
    </row>
    <row r="697" spans="3:30" x14ac:dyDescent="0.25">
      <c r="D697" s="1">
        <v>0.70833333333333337</v>
      </c>
      <c r="E697">
        <v>9973</v>
      </c>
      <c r="F697">
        <v>9993</v>
      </c>
      <c r="G697">
        <v>9964</v>
      </c>
      <c r="H697">
        <v>9976</v>
      </c>
      <c r="J697">
        <v>3</v>
      </c>
      <c r="L697">
        <v>29</v>
      </c>
      <c r="W697">
        <f t="shared" si="215"/>
        <v>0</v>
      </c>
      <c r="X697">
        <f t="shared" si="216"/>
        <v>3</v>
      </c>
      <c r="Y697">
        <f t="shared" si="217"/>
        <v>0</v>
      </c>
      <c r="Z697" s="22">
        <f t="shared" si="218"/>
        <v>0</v>
      </c>
      <c r="AA697" s="22">
        <f t="shared" si="219"/>
        <v>0</v>
      </c>
      <c r="AB697">
        <f t="shared" si="220"/>
        <v>0</v>
      </c>
      <c r="AC697" s="22">
        <f t="shared" si="221"/>
        <v>0</v>
      </c>
      <c r="AD697" s="22">
        <f t="shared" si="222"/>
        <v>0</v>
      </c>
    </row>
    <row r="698" spans="3:30" x14ac:dyDescent="0.25">
      <c r="D698" s="1">
        <v>0.75</v>
      </c>
      <c r="E698">
        <v>9976</v>
      </c>
      <c r="F698">
        <v>9994</v>
      </c>
      <c r="G698">
        <v>9954</v>
      </c>
      <c r="H698">
        <v>9960</v>
      </c>
      <c r="J698">
        <v>-16</v>
      </c>
      <c r="L698">
        <v>40</v>
      </c>
      <c r="W698">
        <f t="shared" ref="W698:W761" si="223">ABS(M698)</f>
        <v>0</v>
      </c>
      <c r="X698">
        <f t="shared" ref="X698:X761" si="224">ABS(J698)</f>
        <v>16</v>
      </c>
      <c r="Y698">
        <f t="shared" ref="Y698:Y761" si="225">IF(R698&lt;1000,ABS(R698),0)</f>
        <v>0</v>
      </c>
      <c r="Z698" s="22">
        <f t="shared" ref="Z698:Z761" si="226">IF(N698=1,0,ABS(N698))</f>
        <v>0</v>
      </c>
      <c r="AA698" s="22">
        <f t="shared" ref="AA698:AA761" si="227">ABS(O698)</f>
        <v>0</v>
      </c>
      <c r="AB698">
        <f t="shared" ref="AB698:AB761" si="228">IF(N698=1,1,0)</f>
        <v>0</v>
      </c>
      <c r="AC698" s="22">
        <f t="shared" ref="AC698:AC761" si="229">IF(N698=1,ABS(N699),0)</f>
        <v>0</v>
      </c>
      <c r="AD698" s="22">
        <f t="shared" ref="AD698:AD761" si="230">IF(N698=1,0,ABS(O699))</f>
        <v>0</v>
      </c>
    </row>
    <row r="699" spans="3:30" x14ac:dyDescent="0.25">
      <c r="D699" s="1">
        <v>0.79166666666666663</v>
      </c>
      <c r="E699">
        <v>9959</v>
      </c>
      <c r="F699">
        <v>9970</v>
      </c>
      <c r="G699">
        <v>9956</v>
      </c>
      <c r="H699">
        <v>9967</v>
      </c>
      <c r="J699">
        <v>8</v>
      </c>
      <c r="L699">
        <v>14</v>
      </c>
      <c r="W699">
        <f t="shared" si="223"/>
        <v>0</v>
      </c>
      <c r="X699">
        <f t="shared" si="224"/>
        <v>8</v>
      </c>
      <c r="Y699">
        <f t="shared" si="225"/>
        <v>0</v>
      </c>
      <c r="Z699" s="22">
        <f t="shared" si="226"/>
        <v>0</v>
      </c>
      <c r="AA699" s="22">
        <f t="shared" si="227"/>
        <v>0</v>
      </c>
      <c r="AB699">
        <f t="shared" si="228"/>
        <v>0</v>
      </c>
      <c r="AC699" s="22">
        <f t="shared" si="229"/>
        <v>0</v>
      </c>
      <c r="AD699" s="22">
        <f t="shared" si="230"/>
        <v>0</v>
      </c>
    </row>
    <row r="700" spans="3:30" x14ac:dyDescent="0.25">
      <c r="D700" s="1">
        <v>0.83333333333333337</v>
      </c>
      <c r="E700">
        <v>9967</v>
      </c>
      <c r="F700">
        <v>9969</v>
      </c>
      <c r="G700">
        <v>9957</v>
      </c>
      <c r="H700">
        <v>9958</v>
      </c>
      <c r="J700">
        <v>-9</v>
      </c>
      <c r="L700">
        <v>12</v>
      </c>
      <c r="W700">
        <f t="shared" si="223"/>
        <v>0</v>
      </c>
      <c r="X700">
        <f t="shared" si="224"/>
        <v>9</v>
      </c>
      <c r="Y700">
        <f t="shared" si="225"/>
        <v>0</v>
      </c>
      <c r="Z700" s="22">
        <f t="shared" si="226"/>
        <v>0</v>
      </c>
      <c r="AA700" s="22">
        <f t="shared" si="227"/>
        <v>0</v>
      </c>
      <c r="AB700">
        <f t="shared" si="228"/>
        <v>0</v>
      </c>
      <c r="AC700" s="22">
        <f t="shared" si="229"/>
        <v>0</v>
      </c>
      <c r="AD700" s="22">
        <f t="shared" si="230"/>
        <v>0</v>
      </c>
    </row>
    <row r="701" spans="3:30" x14ac:dyDescent="0.25">
      <c r="D701" s="1">
        <v>0.875</v>
      </c>
      <c r="E701">
        <v>9957</v>
      </c>
      <c r="F701">
        <v>9974</v>
      </c>
      <c r="G701">
        <v>9957</v>
      </c>
      <c r="H701">
        <v>9968</v>
      </c>
      <c r="J701">
        <v>11</v>
      </c>
      <c r="L701">
        <v>17</v>
      </c>
      <c r="W701">
        <f t="shared" si="223"/>
        <v>0</v>
      </c>
      <c r="X701">
        <f t="shared" si="224"/>
        <v>11</v>
      </c>
      <c r="Y701">
        <f t="shared" si="225"/>
        <v>0</v>
      </c>
      <c r="Z701" s="22">
        <f t="shared" si="226"/>
        <v>0</v>
      </c>
      <c r="AA701" s="22">
        <f t="shared" si="227"/>
        <v>0</v>
      </c>
      <c r="AB701">
        <f t="shared" si="228"/>
        <v>0</v>
      </c>
      <c r="AC701" s="22">
        <f t="shared" si="229"/>
        <v>0</v>
      </c>
      <c r="AD701" s="22">
        <f t="shared" si="230"/>
        <v>0</v>
      </c>
    </row>
    <row r="702" spans="3:30" x14ac:dyDescent="0.25">
      <c r="D702" s="2">
        <v>0.91666666666666663</v>
      </c>
      <c r="E702">
        <v>9968</v>
      </c>
      <c r="F702">
        <v>9986</v>
      </c>
      <c r="G702">
        <v>9965</v>
      </c>
      <c r="H702">
        <v>9983</v>
      </c>
      <c r="J702">
        <v>15</v>
      </c>
      <c r="L702">
        <v>21</v>
      </c>
      <c r="W702">
        <f t="shared" si="223"/>
        <v>0</v>
      </c>
      <c r="X702">
        <f t="shared" si="224"/>
        <v>15</v>
      </c>
      <c r="Y702">
        <f t="shared" si="225"/>
        <v>0</v>
      </c>
      <c r="Z702" s="22">
        <f t="shared" si="226"/>
        <v>0</v>
      </c>
      <c r="AA702" s="22">
        <f t="shared" si="227"/>
        <v>0</v>
      </c>
      <c r="AB702">
        <f t="shared" si="228"/>
        <v>0</v>
      </c>
      <c r="AC702" s="22">
        <f t="shared" si="229"/>
        <v>0</v>
      </c>
      <c r="AD702" s="22">
        <f t="shared" si="230"/>
        <v>0</v>
      </c>
    </row>
    <row r="703" spans="3:30" x14ac:dyDescent="0.25">
      <c r="D703" s="2">
        <v>0.375</v>
      </c>
      <c r="E703">
        <v>10002</v>
      </c>
      <c r="F703">
        <v>10049</v>
      </c>
      <c r="G703">
        <v>9999</v>
      </c>
      <c r="H703">
        <v>10043</v>
      </c>
      <c r="J703">
        <v>41</v>
      </c>
      <c r="L703">
        <v>50</v>
      </c>
      <c r="M703">
        <v>120</v>
      </c>
      <c r="N703">
        <v>1</v>
      </c>
      <c r="R703">
        <f>MAX(F702:F716)</f>
        <v>10147</v>
      </c>
      <c r="W703">
        <f t="shared" si="223"/>
        <v>120</v>
      </c>
      <c r="X703">
        <f t="shared" si="224"/>
        <v>41</v>
      </c>
      <c r="Y703">
        <f t="shared" si="225"/>
        <v>0</v>
      </c>
      <c r="Z703" s="22">
        <f t="shared" si="226"/>
        <v>0</v>
      </c>
      <c r="AA703" s="22">
        <f t="shared" si="227"/>
        <v>0</v>
      </c>
      <c r="AB703">
        <f t="shared" si="228"/>
        <v>1</v>
      </c>
      <c r="AC703" s="22">
        <f t="shared" si="229"/>
        <v>0.84722222222222221</v>
      </c>
      <c r="AD703" s="22">
        <f t="shared" si="230"/>
        <v>0</v>
      </c>
    </row>
    <row r="704" spans="3:30" x14ac:dyDescent="0.25">
      <c r="D704" s="1">
        <v>0.41666666666666669</v>
      </c>
      <c r="E704">
        <v>10042</v>
      </c>
      <c r="F704">
        <v>10060</v>
      </c>
      <c r="G704">
        <v>9988</v>
      </c>
      <c r="H704">
        <v>10053</v>
      </c>
      <c r="J704">
        <v>11</v>
      </c>
      <c r="L704">
        <v>72</v>
      </c>
      <c r="N704">
        <f>SUM(J703:J716)/144</f>
        <v>0.84722222222222221</v>
      </c>
      <c r="O704">
        <f>15/144</f>
        <v>0.10416666666666667</v>
      </c>
      <c r="R704">
        <f>MIN(G703:G717)</f>
        <v>9988</v>
      </c>
      <c r="W704">
        <f t="shared" si="223"/>
        <v>0</v>
      </c>
      <c r="X704">
        <f t="shared" si="224"/>
        <v>11</v>
      </c>
      <c r="Y704">
        <f t="shared" si="225"/>
        <v>0</v>
      </c>
      <c r="Z704" s="22">
        <f t="shared" si="226"/>
        <v>0.84722222222222221</v>
      </c>
      <c r="AA704" s="22">
        <f t="shared" si="227"/>
        <v>0.10416666666666667</v>
      </c>
      <c r="AB704">
        <f t="shared" si="228"/>
        <v>0</v>
      </c>
      <c r="AC704" s="22">
        <f t="shared" si="229"/>
        <v>0</v>
      </c>
      <c r="AD704" s="22">
        <f t="shared" si="230"/>
        <v>0</v>
      </c>
    </row>
    <row r="705" spans="3:30" x14ac:dyDescent="0.25">
      <c r="D705" s="1">
        <v>0.45833333333333331</v>
      </c>
      <c r="E705">
        <v>10054</v>
      </c>
      <c r="F705">
        <v>10083</v>
      </c>
      <c r="G705">
        <v>10034</v>
      </c>
      <c r="H705">
        <v>10065</v>
      </c>
      <c r="J705">
        <v>11</v>
      </c>
      <c r="L705">
        <v>49</v>
      </c>
      <c r="R705">
        <f>R703-R704</f>
        <v>159</v>
      </c>
      <c r="W705">
        <f t="shared" si="223"/>
        <v>0</v>
      </c>
      <c r="X705">
        <f t="shared" si="224"/>
        <v>11</v>
      </c>
      <c r="Y705">
        <f t="shared" si="225"/>
        <v>159</v>
      </c>
      <c r="Z705" s="22">
        <f t="shared" si="226"/>
        <v>0</v>
      </c>
      <c r="AA705" s="22">
        <f t="shared" si="227"/>
        <v>0</v>
      </c>
      <c r="AB705">
        <f t="shared" si="228"/>
        <v>0</v>
      </c>
      <c r="AC705" s="22">
        <f t="shared" si="229"/>
        <v>0</v>
      </c>
      <c r="AD705" s="22">
        <f t="shared" si="230"/>
        <v>0</v>
      </c>
    </row>
    <row r="706" spans="3:30" x14ac:dyDescent="0.25">
      <c r="D706" s="1">
        <v>0.5</v>
      </c>
      <c r="E706">
        <v>10065</v>
      </c>
      <c r="F706">
        <v>10136</v>
      </c>
      <c r="G706">
        <v>10065</v>
      </c>
      <c r="H706">
        <v>10113</v>
      </c>
      <c r="J706">
        <v>48</v>
      </c>
      <c r="L706">
        <v>71</v>
      </c>
      <c r="W706">
        <f t="shared" si="223"/>
        <v>0</v>
      </c>
      <c r="X706">
        <f t="shared" si="224"/>
        <v>48</v>
      </c>
      <c r="Y706">
        <f t="shared" si="225"/>
        <v>0</v>
      </c>
      <c r="Z706" s="22">
        <f t="shared" si="226"/>
        <v>0</v>
      </c>
      <c r="AA706" s="22">
        <f t="shared" si="227"/>
        <v>0</v>
      </c>
      <c r="AB706">
        <f t="shared" si="228"/>
        <v>0</v>
      </c>
      <c r="AC706" s="22">
        <f t="shared" si="229"/>
        <v>0</v>
      </c>
      <c r="AD706" s="22">
        <f t="shared" si="230"/>
        <v>0</v>
      </c>
    </row>
    <row r="707" spans="3:30" x14ac:dyDescent="0.25">
      <c r="C707">
        <v>1</v>
      </c>
      <c r="D707" s="1">
        <v>0.54166666666666663</v>
      </c>
      <c r="E707">
        <v>10113</v>
      </c>
      <c r="F707">
        <v>10126</v>
      </c>
      <c r="G707">
        <v>10113</v>
      </c>
      <c r="H707">
        <v>10123</v>
      </c>
      <c r="J707">
        <v>10</v>
      </c>
      <c r="L707">
        <v>13</v>
      </c>
      <c r="W707">
        <f t="shared" si="223"/>
        <v>0</v>
      </c>
      <c r="X707">
        <f t="shared" si="224"/>
        <v>10</v>
      </c>
      <c r="Y707">
        <f t="shared" si="225"/>
        <v>0</v>
      </c>
      <c r="Z707" s="22">
        <f t="shared" si="226"/>
        <v>0</v>
      </c>
      <c r="AA707" s="22">
        <f t="shared" si="227"/>
        <v>0</v>
      </c>
      <c r="AB707">
        <f t="shared" si="228"/>
        <v>0</v>
      </c>
      <c r="AC707" s="22">
        <f t="shared" si="229"/>
        <v>0</v>
      </c>
      <c r="AD707" s="22">
        <f t="shared" si="230"/>
        <v>0</v>
      </c>
    </row>
    <row r="708" spans="3:30" x14ac:dyDescent="0.25">
      <c r="D708" s="1">
        <v>0.58333333333333337</v>
      </c>
      <c r="E708">
        <v>10122</v>
      </c>
      <c r="F708">
        <v>10127</v>
      </c>
      <c r="G708">
        <v>10100</v>
      </c>
      <c r="H708">
        <v>10115</v>
      </c>
      <c r="J708">
        <v>-7</v>
      </c>
      <c r="L708">
        <v>27</v>
      </c>
      <c r="W708">
        <f t="shared" si="223"/>
        <v>0</v>
      </c>
      <c r="X708">
        <f t="shared" si="224"/>
        <v>7</v>
      </c>
      <c r="Y708">
        <f t="shared" si="225"/>
        <v>0</v>
      </c>
      <c r="Z708" s="22">
        <f t="shared" si="226"/>
        <v>0</v>
      </c>
      <c r="AA708" s="22">
        <f t="shared" si="227"/>
        <v>0</v>
      </c>
      <c r="AB708">
        <f t="shared" si="228"/>
        <v>0</v>
      </c>
      <c r="AC708" s="22">
        <f t="shared" si="229"/>
        <v>0</v>
      </c>
      <c r="AD708" s="22">
        <f t="shared" si="230"/>
        <v>0</v>
      </c>
    </row>
    <row r="709" spans="3:30" x14ac:dyDescent="0.25">
      <c r="D709" s="1">
        <v>0.625</v>
      </c>
      <c r="E709">
        <v>10114</v>
      </c>
      <c r="F709">
        <v>10125</v>
      </c>
      <c r="G709">
        <v>10101</v>
      </c>
      <c r="H709">
        <v>10122</v>
      </c>
      <c r="J709">
        <v>8</v>
      </c>
      <c r="L709">
        <v>24</v>
      </c>
      <c r="W709">
        <f t="shared" si="223"/>
        <v>0</v>
      </c>
      <c r="X709">
        <f t="shared" si="224"/>
        <v>8</v>
      </c>
      <c r="Y709">
        <f t="shared" si="225"/>
        <v>0</v>
      </c>
      <c r="Z709" s="22">
        <f t="shared" si="226"/>
        <v>0</v>
      </c>
      <c r="AA709" s="22">
        <f t="shared" si="227"/>
        <v>0</v>
      </c>
      <c r="AB709">
        <f t="shared" si="228"/>
        <v>0</v>
      </c>
      <c r="AC709" s="22">
        <f t="shared" si="229"/>
        <v>0</v>
      </c>
      <c r="AD709" s="22">
        <f t="shared" si="230"/>
        <v>0</v>
      </c>
    </row>
    <row r="710" spans="3:30" x14ac:dyDescent="0.25">
      <c r="D710" s="1">
        <v>0.66666666666666663</v>
      </c>
      <c r="E710">
        <v>10122</v>
      </c>
      <c r="F710">
        <v>10133</v>
      </c>
      <c r="G710">
        <v>10100</v>
      </c>
      <c r="H710">
        <v>10107</v>
      </c>
      <c r="J710">
        <v>-15</v>
      </c>
      <c r="L710">
        <v>33</v>
      </c>
      <c r="W710">
        <f t="shared" si="223"/>
        <v>0</v>
      </c>
      <c r="X710">
        <f t="shared" si="224"/>
        <v>15</v>
      </c>
      <c r="Y710">
        <f t="shared" si="225"/>
        <v>0</v>
      </c>
      <c r="Z710" s="22">
        <f t="shared" si="226"/>
        <v>0</v>
      </c>
      <c r="AA710" s="22">
        <f t="shared" si="227"/>
        <v>0</v>
      </c>
      <c r="AB710">
        <f t="shared" si="228"/>
        <v>0</v>
      </c>
      <c r="AC710" s="22">
        <f t="shared" si="229"/>
        <v>0</v>
      </c>
      <c r="AD710" s="22">
        <f t="shared" si="230"/>
        <v>0</v>
      </c>
    </row>
    <row r="711" spans="3:30" x14ac:dyDescent="0.25">
      <c r="D711" s="1">
        <v>0.70833333333333337</v>
      </c>
      <c r="E711">
        <v>10106</v>
      </c>
      <c r="F711">
        <v>10147</v>
      </c>
      <c r="G711">
        <v>10100</v>
      </c>
      <c r="H711">
        <v>10139</v>
      </c>
      <c r="J711">
        <v>33</v>
      </c>
      <c r="L711">
        <v>47</v>
      </c>
      <c r="W711">
        <f t="shared" si="223"/>
        <v>0</v>
      </c>
      <c r="X711">
        <f t="shared" si="224"/>
        <v>33</v>
      </c>
      <c r="Y711">
        <f t="shared" si="225"/>
        <v>0</v>
      </c>
      <c r="Z711" s="22">
        <f t="shared" si="226"/>
        <v>0</v>
      </c>
      <c r="AA711" s="22">
        <f t="shared" si="227"/>
        <v>0</v>
      </c>
      <c r="AB711">
        <f t="shared" si="228"/>
        <v>0</v>
      </c>
      <c r="AC711" s="22">
        <f t="shared" si="229"/>
        <v>0</v>
      </c>
      <c r="AD711" s="22">
        <f t="shared" si="230"/>
        <v>0</v>
      </c>
    </row>
    <row r="712" spans="3:30" x14ac:dyDescent="0.25">
      <c r="D712" s="1">
        <v>0.75</v>
      </c>
      <c r="E712">
        <v>10140</v>
      </c>
      <c r="F712">
        <v>10147</v>
      </c>
      <c r="G712">
        <v>10124</v>
      </c>
      <c r="H712">
        <v>10127</v>
      </c>
      <c r="J712">
        <v>-13</v>
      </c>
      <c r="L712">
        <v>23</v>
      </c>
      <c r="W712">
        <f t="shared" si="223"/>
        <v>0</v>
      </c>
      <c r="X712">
        <f t="shared" si="224"/>
        <v>13</v>
      </c>
      <c r="Y712">
        <f t="shared" si="225"/>
        <v>0</v>
      </c>
      <c r="Z712" s="22">
        <f t="shared" si="226"/>
        <v>0</v>
      </c>
      <c r="AA712" s="22">
        <f t="shared" si="227"/>
        <v>0</v>
      </c>
      <c r="AB712">
        <f t="shared" si="228"/>
        <v>0</v>
      </c>
      <c r="AC712" s="22">
        <f t="shared" si="229"/>
        <v>0</v>
      </c>
      <c r="AD712" s="22">
        <f t="shared" si="230"/>
        <v>0</v>
      </c>
    </row>
    <row r="713" spans="3:30" x14ac:dyDescent="0.25">
      <c r="D713" s="1">
        <v>0.79166666666666663</v>
      </c>
      <c r="E713">
        <v>10126</v>
      </c>
      <c r="F713">
        <v>10131</v>
      </c>
      <c r="G713">
        <v>10120</v>
      </c>
      <c r="H713">
        <v>10128</v>
      </c>
      <c r="J713">
        <v>2</v>
      </c>
      <c r="L713">
        <v>11</v>
      </c>
      <c r="W713">
        <f t="shared" si="223"/>
        <v>0</v>
      </c>
      <c r="X713">
        <f t="shared" si="224"/>
        <v>2</v>
      </c>
      <c r="Y713">
        <f t="shared" si="225"/>
        <v>0</v>
      </c>
      <c r="Z713" s="22">
        <f t="shared" si="226"/>
        <v>0</v>
      </c>
      <c r="AA713" s="22">
        <f t="shared" si="227"/>
        <v>0</v>
      </c>
      <c r="AB713">
        <f t="shared" si="228"/>
        <v>0</v>
      </c>
      <c r="AC713" s="22">
        <f t="shared" si="229"/>
        <v>0</v>
      </c>
      <c r="AD713" s="22">
        <f t="shared" si="230"/>
        <v>0</v>
      </c>
    </row>
    <row r="714" spans="3:30" x14ac:dyDescent="0.25">
      <c r="D714" s="1">
        <v>0.83333333333333337</v>
      </c>
      <c r="E714">
        <v>10128</v>
      </c>
      <c r="F714">
        <v>10142</v>
      </c>
      <c r="G714">
        <v>10127</v>
      </c>
      <c r="H714">
        <v>10131</v>
      </c>
      <c r="J714">
        <v>3</v>
      </c>
      <c r="L714">
        <v>15</v>
      </c>
      <c r="W714">
        <f t="shared" si="223"/>
        <v>0</v>
      </c>
      <c r="X714">
        <f t="shared" si="224"/>
        <v>3</v>
      </c>
      <c r="Y714">
        <f t="shared" si="225"/>
        <v>0</v>
      </c>
      <c r="Z714" s="22">
        <f t="shared" si="226"/>
        <v>0</v>
      </c>
      <c r="AA714" s="22">
        <f t="shared" si="227"/>
        <v>0</v>
      </c>
      <c r="AB714">
        <f t="shared" si="228"/>
        <v>0</v>
      </c>
      <c r="AC714" s="22">
        <f t="shared" si="229"/>
        <v>0</v>
      </c>
      <c r="AD714" s="22">
        <f t="shared" si="230"/>
        <v>0</v>
      </c>
    </row>
    <row r="715" spans="3:30" x14ac:dyDescent="0.25">
      <c r="D715" s="1">
        <v>0.875</v>
      </c>
      <c r="E715">
        <v>10131</v>
      </c>
      <c r="F715">
        <v>10139</v>
      </c>
      <c r="G715">
        <v>10128</v>
      </c>
      <c r="H715">
        <v>10133</v>
      </c>
      <c r="J715">
        <v>2</v>
      </c>
      <c r="L715">
        <v>11</v>
      </c>
      <c r="W715">
        <f t="shared" si="223"/>
        <v>0</v>
      </c>
      <c r="X715">
        <f t="shared" si="224"/>
        <v>2</v>
      </c>
      <c r="Y715">
        <f t="shared" si="225"/>
        <v>0</v>
      </c>
      <c r="Z715" s="22">
        <f t="shared" si="226"/>
        <v>0</v>
      </c>
      <c r="AA715" s="22">
        <f t="shared" si="227"/>
        <v>0</v>
      </c>
      <c r="AB715">
        <f t="shared" si="228"/>
        <v>0</v>
      </c>
      <c r="AC715" s="22">
        <f t="shared" si="229"/>
        <v>0</v>
      </c>
      <c r="AD715" s="22">
        <f t="shared" si="230"/>
        <v>0</v>
      </c>
    </row>
    <row r="716" spans="3:30" x14ac:dyDescent="0.25">
      <c r="D716" s="2">
        <v>0.91666666666666663</v>
      </c>
      <c r="E716">
        <v>10134</v>
      </c>
      <c r="F716">
        <v>10137</v>
      </c>
      <c r="G716">
        <v>10117</v>
      </c>
      <c r="H716">
        <v>10122</v>
      </c>
      <c r="J716">
        <v>-12</v>
      </c>
      <c r="L716">
        <v>20</v>
      </c>
      <c r="W716">
        <f t="shared" si="223"/>
        <v>0</v>
      </c>
      <c r="X716">
        <f t="shared" si="224"/>
        <v>12</v>
      </c>
      <c r="Y716">
        <f t="shared" si="225"/>
        <v>0</v>
      </c>
      <c r="Z716" s="22">
        <f t="shared" si="226"/>
        <v>0</v>
      </c>
      <c r="AA716" s="22">
        <f t="shared" si="227"/>
        <v>0</v>
      </c>
      <c r="AB716">
        <f t="shared" si="228"/>
        <v>0</v>
      </c>
      <c r="AC716" s="22">
        <f t="shared" si="229"/>
        <v>0</v>
      </c>
      <c r="AD716" s="22">
        <f t="shared" si="230"/>
        <v>0</v>
      </c>
    </row>
    <row r="717" spans="3:30" x14ac:dyDescent="0.25">
      <c r="D717" s="2">
        <v>0.375</v>
      </c>
      <c r="E717">
        <v>10140</v>
      </c>
      <c r="F717">
        <v>10195</v>
      </c>
      <c r="G717">
        <v>10128</v>
      </c>
      <c r="H717">
        <v>10178</v>
      </c>
      <c r="J717">
        <v>38</v>
      </c>
      <c r="L717">
        <v>67</v>
      </c>
      <c r="M717">
        <v>-19</v>
      </c>
      <c r="R717">
        <f>MAX(F716:F730)</f>
        <v>10197</v>
      </c>
      <c r="W717">
        <f t="shared" si="223"/>
        <v>19</v>
      </c>
      <c r="X717">
        <f t="shared" si="224"/>
        <v>38</v>
      </c>
      <c r="Y717">
        <f t="shared" si="225"/>
        <v>0</v>
      </c>
      <c r="Z717" s="22">
        <f t="shared" si="226"/>
        <v>0</v>
      </c>
      <c r="AA717" s="22">
        <f t="shared" si="227"/>
        <v>0</v>
      </c>
      <c r="AB717">
        <f t="shared" si="228"/>
        <v>0</v>
      </c>
      <c r="AC717" s="22">
        <f t="shared" si="229"/>
        <v>0</v>
      </c>
      <c r="AD717" s="22">
        <f t="shared" si="230"/>
        <v>0.40251572327044027</v>
      </c>
    </row>
    <row r="718" spans="3:30" x14ac:dyDescent="0.25">
      <c r="D718" s="1">
        <v>0.41666666666666669</v>
      </c>
      <c r="E718">
        <v>10178</v>
      </c>
      <c r="F718">
        <v>10197</v>
      </c>
      <c r="G718">
        <v>10126</v>
      </c>
      <c r="H718">
        <v>10145</v>
      </c>
      <c r="J718">
        <v>-33</v>
      </c>
      <c r="L718">
        <v>71</v>
      </c>
      <c r="N718">
        <v>0</v>
      </c>
      <c r="O718">
        <f>64/159</f>
        <v>0.40251572327044027</v>
      </c>
      <c r="R718">
        <f>MIN(G717:G731)</f>
        <v>10088</v>
      </c>
      <c r="W718">
        <f t="shared" si="223"/>
        <v>0</v>
      </c>
      <c r="X718">
        <f t="shared" si="224"/>
        <v>33</v>
      </c>
      <c r="Y718">
        <f t="shared" si="225"/>
        <v>0</v>
      </c>
      <c r="Z718" s="22">
        <f t="shared" si="226"/>
        <v>0</v>
      </c>
      <c r="AA718" s="22">
        <f t="shared" si="227"/>
        <v>0.40251572327044027</v>
      </c>
      <c r="AB718">
        <f t="shared" si="228"/>
        <v>0</v>
      </c>
      <c r="AC718" s="22">
        <f t="shared" si="229"/>
        <v>0</v>
      </c>
      <c r="AD718" s="22">
        <f t="shared" si="230"/>
        <v>0</v>
      </c>
    </row>
    <row r="719" spans="3:30" x14ac:dyDescent="0.25">
      <c r="D719" s="1">
        <v>0.45833333333333331</v>
      </c>
      <c r="E719">
        <v>10145</v>
      </c>
      <c r="F719">
        <v>10169</v>
      </c>
      <c r="G719">
        <v>10088</v>
      </c>
      <c r="H719">
        <v>10108</v>
      </c>
      <c r="J719">
        <v>-37</v>
      </c>
      <c r="L719">
        <v>81</v>
      </c>
      <c r="R719">
        <f>R717-R718</f>
        <v>109</v>
      </c>
      <c r="W719">
        <f t="shared" si="223"/>
        <v>0</v>
      </c>
      <c r="X719">
        <f t="shared" si="224"/>
        <v>37</v>
      </c>
      <c r="Y719">
        <f t="shared" si="225"/>
        <v>109</v>
      </c>
      <c r="Z719" s="22">
        <f t="shared" si="226"/>
        <v>0</v>
      </c>
      <c r="AA719" s="22">
        <f t="shared" si="227"/>
        <v>0</v>
      </c>
      <c r="AB719">
        <f t="shared" si="228"/>
        <v>0</v>
      </c>
      <c r="AC719" s="22">
        <f t="shared" si="229"/>
        <v>0</v>
      </c>
      <c r="AD719" s="22">
        <f t="shared" si="230"/>
        <v>0</v>
      </c>
    </row>
    <row r="720" spans="3:30" x14ac:dyDescent="0.25">
      <c r="D720" s="1">
        <v>0.5</v>
      </c>
      <c r="E720">
        <v>10107</v>
      </c>
      <c r="F720">
        <v>10130</v>
      </c>
      <c r="G720">
        <v>10096</v>
      </c>
      <c r="H720">
        <v>10111</v>
      </c>
      <c r="J720">
        <v>4</v>
      </c>
      <c r="L720">
        <v>34</v>
      </c>
      <c r="W720">
        <f t="shared" si="223"/>
        <v>0</v>
      </c>
      <c r="X720">
        <f t="shared" si="224"/>
        <v>4</v>
      </c>
      <c r="Y720">
        <f t="shared" si="225"/>
        <v>0</v>
      </c>
      <c r="Z720" s="22">
        <f t="shared" si="226"/>
        <v>0</v>
      </c>
      <c r="AA720" s="22">
        <f t="shared" si="227"/>
        <v>0</v>
      </c>
      <c r="AB720">
        <f t="shared" si="228"/>
        <v>0</v>
      </c>
      <c r="AC720" s="22">
        <f t="shared" si="229"/>
        <v>0</v>
      </c>
      <c r="AD720" s="22">
        <f t="shared" si="230"/>
        <v>0</v>
      </c>
    </row>
    <row r="721" spans="3:30" x14ac:dyDescent="0.25">
      <c r="C721">
        <v>1</v>
      </c>
      <c r="D721" s="1">
        <v>0.54166666666666663</v>
      </c>
      <c r="E721">
        <v>10111</v>
      </c>
      <c r="F721">
        <v>10141</v>
      </c>
      <c r="G721">
        <v>10111</v>
      </c>
      <c r="H721">
        <v>10127</v>
      </c>
      <c r="J721">
        <v>16</v>
      </c>
      <c r="L721">
        <v>30</v>
      </c>
      <c r="W721">
        <f t="shared" si="223"/>
        <v>0</v>
      </c>
      <c r="X721">
        <f t="shared" si="224"/>
        <v>16</v>
      </c>
      <c r="Y721">
        <f t="shared" si="225"/>
        <v>0</v>
      </c>
      <c r="Z721" s="22">
        <f t="shared" si="226"/>
        <v>0</v>
      </c>
      <c r="AA721" s="22">
        <f t="shared" si="227"/>
        <v>0</v>
      </c>
      <c r="AB721">
        <f t="shared" si="228"/>
        <v>0</v>
      </c>
      <c r="AC721" s="22">
        <f t="shared" si="229"/>
        <v>0</v>
      </c>
      <c r="AD721" s="22">
        <f t="shared" si="230"/>
        <v>0</v>
      </c>
    </row>
    <row r="722" spans="3:30" x14ac:dyDescent="0.25">
      <c r="D722" s="1">
        <v>0.58333333333333337</v>
      </c>
      <c r="E722">
        <v>10127</v>
      </c>
      <c r="F722">
        <v>10142</v>
      </c>
      <c r="G722">
        <v>10117</v>
      </c>
      <c r="H722">
        <v>10133</v>
      </c>
      <c r="J722">
        <v>6</v>
      </c>
      <c r="L722">
        <v>25</v>
      </c>
      <c r="W722">
        <f t="shared" si="223"/>
        <v>0</v>
      </c>
      <c r="X722">
        <f t="shared" si="224"/>
        <v>6</v>
      </c>
      <c r="Y722">
        <f t="shared" si="225"/>
        <v>0</v>
      </c>
      <c r="Z722" s="22">
        <f t="shared" si="226"/>
        <v>0</v>
      </c>
      <c r="AA722" s="22">
        <f t="shared" si="227"/>
        <v>0</v>
      </c>
      <c r="AB722">
        <f t="shared" si="228"/>
        <v>0</v>
      </c>
      <c r="AC722" s="22">
        <f t="shared" si="229"/>
        <v>0</v>
      </c>
      <c r="AD722" s="22">
        <f t="shared" si="230"/>
        <v>0</v>
      </c>
    </row>
    <row r="723" spans="3:30" x14ac:dyDescent="0.25">
      <c r="D723" s="1">
        <v>0.625</v>
      </c>
      <c r="E723">
        <v>10133</v>
      </c>
      <c r="F723">
        <v>10148</v>
      </c>
      <c r="G723">
        <v>10092</v>
      </c>
      <c r="H723">
        <v>10110</v>
      </c>
      <c r="J723">
        <v>-23</v>
      </c>
      <c r="L723">
        <v>56</v>
      </c>
      <c r="W723">
        <f t="shared" si="223"/>
        <v>0</v>
      </c>
      <c r="X723">
        <f t="shared" si="224"/>
        <v>23</v>
      </c>
      <c r="Y723">
        <f t="shared" si="225"/>
        <v>0</v>
      </c>
      <c r="Z723" s="22">
        <f t="shared" si="226"/>
        <v>0</v>
      </c>
      <c r="AA723" s="22">
        <f t="shared" si="227"/>
        <v>0</v>
      </c>
      <c r="AB723">
        <f t="shared" si="228"/>
        <v>0</v>
      </c>
      <c r="AC723" s="22">
        <f t="shared" si="229"/>
        <v>0</v>
      </c>
      <c r="AD723" s="22">
        <f t="shared" si="230"/>
        <v>0</v>
      </c>
    </row>
    <row r="724" spans="3:30" x14ac:dyDescent="0.25">
      <c r="D724" s="1">
        <v>0.66666666666666663</v>
      </c>
      <c r="E724">
        <v>10111</v>
      </c>
      <c r="F724">
        <v>10169</v>
      </c>
      <c r="G724">
        <v>10110</v>
      </c>
      <c r="H724">
        <v>10153</v>
      </c>
      <c r="J724">
        <v>42</v>
      </c>
      <c r="L724">
        <v>59</v>
      </c>
      <c r="W724">
        <f t="shared" si="223"/>
        <v>0</v>
      </c>
      <c r="X724">
        <f t="shared" si="224"/>
        <v>42</v>
      </c>
      <c r="Y724">
        <f t="shared" si="225"/>
        <v>0</v>
      </c>
      <c r="Z724" s="22">
        <f t="shared" si="226"/>
        <v>0</v>
      </c>
      <c r="AA724" s="22">
        <f t="shared" si="227"/>
        <v>0</v>
      </c>
      <c r="AB724">
        <f t="shared" si="228"/>
        <v>0</v>
      </c>
      <c r="AC724" s="22">
        <f t="shared" si="229"/>
        <v>0</v>
      </c>
      <c r="AD724" s="22">
        <f t="shared" si="230"/>
        <v>0</v>
      </c>
    </row>
    <row r="725" spans="3:30" x14ac:dyDescent="0.25">
      <c r="D725" s="1">
        <v>0.70833333333333337</v>
      </c>
      <c r="E725">
        <v>10153</v>
      </c>
      <c r="F725">
        <v>10184</v>
      </c>
      <c r="G725">
        <v>10144</v>
      </c>
      <c r="H725">
        <v>10183</v>
      </c>
      <c r="J725">
        <v>30</v>
      </c>
      <c r="L725">
        <v>40</v>
      </c>
      <c r="W725">
        <f t="shared" si="223"/>
        <v>0</v>
      </c>
      <c r="X725">
        <f t="shared" si="224"/>
        <v>30</v>
      </c>
      <c r="Y725">
        <f t="shared" si="225"/>
        <v>0</v>
      </c>
      <c r="Z725" s="22">
        <f t="shared" si="226"/>
        <v>0</v>
      </c>
      <c r="AA725" s="22">
        <f t="shared" si="227"/>
        <v>0</v>
      </c>
      <c r="AB725">
        <f t="shared" si="228"/>
        <v>0</v>
      </c>
      <c r="AC725" s="22">
        <f t="shared" si="229"/>
        <v>0</v>
      </c>
      <c r="AD725" s="22">
        <f t="shared" si="230"/>
        <v>0</v>
      </c>
    </row>
    <row r="726" spans="3:30" x14ac:dyDescent="0.25">
      <c r="D726" s="1">
        <v>0.75</v>
      </c>
      <c r="E726">
        <v>10183</v>
      </c>
      <c r="F726">
        <v>10186</v>
      </c>
      <c r="G726">
        <v>10123</v>
      </c>
      <c r="H726">
        <v>10133</v>
      </c>
      <c r="J726">
        <v>-50</v>
      </c>
      <c r="L726">
        <v>63</v>
      </c>
      <c r="W726">
        <f t="shared" si="223"/>
        <v>0</v>
      </c>
      <c r="X726">
        <f t="shared" si="224"/>
        <v>50</v>
      </c>
      <c r="Y726">
        <f t="shared" si="225"/>
        <v>0</v>
      </c>
      <c r="Z726" s="22">
        <f t="shared" si="226"/>
        <v>0</v>
      </c>
      <c r="AA726" s="22">
        <f t="shared" si="227"/>
        <v>0</v>
      </c>
      <c r="AB726">
        <f t="shared" si="228"/>
        <v>0</v>
      </c>
      <c r="AC726" s="22">
        <f t="shared" si="229"/>
        <v>0</v>
      </c>
      <c r="AD726" s="22">
        <f t="shared" si="230"/>
        <v>0</v>
      </c>
    </row>
    <row r="727" spans="3:30" x14ac:dyDescent="0.25">
      <c r="D727" s="1">
        <v>0.79166666666666663</v>
      </c>
      <c r="E727">
        <v>10132</v>
      </c>
      <c r="F727">
        <v>10142</v>
      </c>
      <c r="G727">
        <v>10126</v>
      </c>
      <c r="H727">
        <v>10131</v>
      </c>
      <c r="J727">
        <v>-1</v>
      </c>
      <c r="L727">
        <v>16</v>
      </c>
      <c r="W727">
        <f t="shared" si="223"/>
        <v>0</v>
      </c>
      <c r="X727">
        <f t="shared" si="224"/>
        <v>1</v>
      </c>
      <c r="Y727">
        <f t="shared" si="225"/>
        <v>0</v>
      </c>
      <c r="Z727" s="22">
        <f t="shared" si="226"/>
        <v>0</v>
      </c>
      <c r="AA727" s="22">
        <f t="shared" si="227"/>
        <v>0</v>
      </c>
      <c r="AB727">
        <f t="shared" si="228"/>
        <v>0</v>
      </c>
      <c r="AC727" s="22">
        <f t="shared" si="229"/>
        <v>0</v>
      </c>
      <c r="AD727" s="22">
        <f t="shared" si="230"/>
        <v>0</v>
      </c>
    </row>
    <row r="728" spans="3:30" x14ac:dyDescent="0.25">
      <c r="D728" s="1">
        <v>0.83333333333333337</v>
      </c>
      <c r="E728">
        <v>10131</v>
      </c>
      <c r="F728">
        <v>10136</v>
      </c>
      <c r="G728">
        <v>10122</v>
      </c>
      <c r="H728">
        <v>10129</v>
      </c>
      <c r="J728">
        <v>-2</v>
      </c>
      <c r="L728">
        <v>14</v>
      </c>
      <c r="W728">
        <f t="shared" si="223"/>
        <v>0</v>
      </c>
      <c r="X728">
        <f t="shared" si="224"/>
        <v>2</v>
      </c>
      <c r="Y728">
        <f t="shared" si="225"/>
        <v>0</v>
      </c>
      <c r="Z728" s="22">
        <f t="shared" si="226"/>
        <v>0</v>
      </c>
      <c r="AA728" s="22">
        <f t="shared" si="227"/>
        <v>0</v>
      </c>
      <c r="AB728">
        <f t="shared" si="228"/>
        <v>0</v>
      </c>
      <c r="AC728" s="22">
        <f t="shared" si="229"/>
        <v>0</v>
      </c>
      <c r="AD728" s="22">
        <f t="shared" si="230"/>
        <v>0</v>
      </c>
    </row>
    <row r="729" spans="3:30" x14ac:dyDescent="0.25">
      <c r="D729" s="1">
        <v>0.875</v>
      </c>
      <c r="E729">
        <v>10129</v>
      </c>
      <c r="F729">
        <v>10130</v>
      </c>
      <c r="G729">
        <v>10109</v>
      </c>
      <c r="H729">
        <v>10112</v>
      </c>
      <c r="J729">
        <v>-17</v>
      </c>
      <c r="L729">
        <v>21</v>
      </c>
      <c r="W729">
        <f t="shared" si="223"/>
        <v>0</v>
      </c>
      <c r="X729">
        <f t="shared" si="224"/>
        <v>17</v>
      </c>
      <c r="Y729">
        <f t="shared" si="225"/>
        <v>0</v>
      </c>
      <c r="Z729" s="22">
        <f t="shared" si="226"/>
        <v>0</v>
      </c>
      <c r="AA729" s="22">
        <f t="shared" si="227"/>
        <v>0</v>
      </c>
      <c r="AB729">
        <f t="shared" si="228"/>
        <v>0</v>
      </c>
      <c r="AC729" s="22">
        <f t="shared" si="229"/>
        <v>0</v>
      </c>
      <c r="AD729" s="22">
        <f t="shared" si="230"/>
        <v>0</v>
      </c>
    </row>
    <row r="730" spans="3:30" x14ac:dyDescent="0.25">
      <c r="D730" s="2">
        <v>0.91666666666666663</v>
      </c>
      <c r="E730">
        <v>10112</v>
      </c>
      <c r="F730">
        <v>10128</v>
      </c>
      <c r="G730">
        <v>10106</v>
      </c>
      <c r="H730">
        <v>10121</v>
      </c>
      <c r="J730">
        <v>9</v>
      </c>
      <c r="L730">
        <v>22</v>
      </c>
      <c r="W730">
        <f t="shared" si="223"/>
        <v>0</v>
      </c>
      <c r="X730">
        <f t="shared" si="224"/>
        <v>9</v>
      </c>
      <c r="Y730">
        <f t="shared" si="225"/>
        <v>0</v>
      </c>
      <c r="Z730" s="22">
        <f t="shared" si="226"/>
        <v>0</v>
      </c>
      <c r="AA730" s="22">
        <f t="shared" si="227"/>
        <v>0</v>
      </c>
      <c r="AB730">
        <f t="shared" si="228"/>
        <v>0</v>
      </c>
      <c r="AC730" s="22">
        <f t="shared" si="229"/>
        <v>0</v>
      </c>
      <c r="AD730" s="22">
        <f t="shared" si="230"/>
        <v>0</v>
      </c>
    </row>
    <row r="731" spans="3:30" x14ac:dyDescent="0.25">
      <c r="D731" s="2">
        <v>0.375</v>
      </c>
      <c r="E731">
        <v>10113</v>
      </c>
      <c r="F731">
        <v>10133</v>
      </c>
      <c r="G731">
        <v>10112</v>
      </c>
      <c r="H731">
        <v>10132</v>
      </c>
      <c r="J731">
        <v>19</v>
      </c>
      <c r="L731">
        <v>21</v>
      </c>
      <c r="M731">
        <v>43</v>
      </c>
      <c r="N731">
        <v>1</v>
      </c>
      <c r="R731">
        <f>MAX(F730:F744)</f>
        <v>10182</v>
      </c>
      <c r="W731">
        <f t="shared" si="223"/>
        <v>43</v>
      </c>
      <c r="X731">
        <f t="shared" si="224"/>
        <v>19</v>
      </c>
      <c r="Y731">
        <f t="shared" si="225"/>
        <v>0</v>
      </c>
      <c r="Z731" s="22">
        <f t="shared" si="226"/>
        <v>0</v>
      </c>
      <c r="AA731" s="22">
        <f t="shared" si="227"/>
        <v>0</v>
      </c>
      <c r="AB731">
        <f t="shared" si="228"/>
        <v>1</v>
      </c>
      <c r="AC731" s="22">
        <f t="shared" si="229"/>
        <v>0.37614678899082571</v>
      </c>
      <c r="AD731" s="22">
        <f t="shared" si="230"/>
        <v>0</v>
      </c>
    </row>
    <row r="732" spans="3:30" x14ac:dyDescent="0.25">
      <c r="D732" s="1">
        <v>0.41666666666666669</v>
      </c>
      <c r="E732">
        <v>10132</v>
      </c>
      <c r="F732">
        <v>10155</v>
      </c>
      <c r="G732">
        <v>10093</v>
      </c>
      <c r="H732">
        <v>10123</v>
      </c>
      <c r="J732">
        <v>-9</v>
      </c>
      <c r="L732">
        <v>62</v>
      </c>
      <c r="N732">
        <f>SUM(J731:J744)/109</f>
        <v>0.37614678899082571</v>
      </c>
      <c r="O732">
        <f>38/109</f>
        <v>0.34862385321100919</v>
      </c>
      <c r="R732">
        <f>MIN(G731:G745)</f>
        <v>10068</v>
      </c>
      <c r="W732">
        <f t="shared" si="223"/>
        <v>0</v>
      </c>
      <c r="X732">
        <f t="shared" si="224"/>
        <v>9</v>
      </c>
      <c r="Y732">
        <f t="shared" si="225"/>
        <v>0</v>
      </c>
      <c r="Z732" s="22">
        <f t="shared" si="226"/>
        <v>0.37614678899082571</v>
      </c>
      <c r="AA732" s="22">
        <f t="shared" si="227"/>
        <v>0.34862385321100919</v>
      </c>
      <c r="AB732">
        <f t="shared" si="228"/>
        <v>0</v>
      </c>
      <c r="AC732" s="22">
        <f t="shared" si="229"/>
        <v>0</v>
      </c>
      <c r="AD732" s="22">
        <f t="shared" si="230"/>
        <v>0</v>
      </c>
    </row>
    <row r="733" spans="3:30" x14ac:dyDescent="0.25">
      <c r="D733" s="1">
        <v>0.45833333333333331</v>
      </c>
      <c r="E733">
        <v>10124</v>
      </c>
      <c r="F733">
        <v>10170</v>
      </c>
      <c r="G733">
        <v>10068</v>
      </c>
      <c r="H733">
        <v>10154</v>
      </c>
      <c r="J733">
        <v>30</v>
      </c>
      <c r="L733">
        <v>102</v>
      </c>
      <c r="R733">
        <f>R731-R732</f>
        <v>114</v>
      </c>
      <c r="W733">
        <f t="shared" si="223"/>
        <v>0</v>
      </c>
      <c r="X733">
        <f t="shared" si="224"/>
        <v>30</v>
      </c>
      <c r="Y733">
        <f t="shared" si="225"/>
        <v>114</v>
      </c>
      <c r="Z733" s="22">
        <f t="shared" si="226"/>
        <v>0</v>
      </c>
      <c r="AA733" s="22">
        <f t="shared" si="227"/>
        <v>0</v>
      </c>
      <c r="AB733">
        <f t="shared" si="228"/>
        <v>0</v>
      </c>
      <c r="AC733" s="22">
        <f t="shared" si="229"/>
        <v>0</v>
      </c>
      <c r="AD733" s="22">
        <f t="shared" si="230"/>
        <v>0</v>
      </c>
    </row>
    <row r="734" spans="3:30" x14ac:dyDescent="0.25">
      <c r="D734" s="1">
        <v>0.5</v>
      </c>
      <c r="E734">
        <v>10154</v>
      </c>
      <c r="F734">
        <v>10182</v>
      </c>
      <c r="G734">
        <v>10114</v>
      </c>
      <c r="H734">
        <v>10116</v>
      </c>
      <c r="J734">
        <v>-38</v>
      </c>
      <c r="L734">
        <v>68</v>
      </c>
      <c r="W734">
        <f t="shared" si="223"/>
        <v>0</v>
      </c>
      <c r="X734">
        <f t="shared" si="224"/>
        <v>38</v>
      </c>
      <c r="Y734">
        <f t="shared" si="225"/>
        <v>0</v>
      </c>
      <c r="Z734" s="22">
        <f t="shared" si="226"/>
        <v>0</v>
      </c>
      <c r="AA734" s="22">
        <f t="shared" si="227"/>
        <v>0</v>
      </c>
      <c r="AB734">
        <f t="shared" si="228"/>
        <v>0</v>
      </c>
      <c r="AC734" s="22">
        <f t="shared" si="229"/>
        <v>0</v>
      </c>
      <c r="AD734" s="22">
        <f t="shared" si="230"/>
        <v>0</v>
      </c>
    </row>
    <row r="735" spans="3:30" x14ac:dyDescent="0.25">
      <c r="C735">
        <v>1</v>
      </c>
      <c r="D735" s="1">
        <v>0.54166666666666663</v>
      </c>
      <c r="E735">
        <v>10115</v>
      </c>
      <c r="F735">
        <v>10160</v>
      </c>
      <c r="G735">
        <v>10113</v>
      </c>
      <c r="H735">
        <v>10150</v>
      </c>
      <c r="J735">
        <v>35</v>
      </c>
      <c r="L735">
        <v>47</v>
      </c>
      <c r="W735">
        <f t="shared" si="223"/>
        <v>0</v>
      </c>
      <c r="X735">
        <f t="shared" si="224"/>
        <v>35</v>
      </c>
      <c r="Y735">
        <f t="shared" si="225"/>
        <v>0</v>
      </c>
      <c r="Z735" s="22">
        <f t="shared" si="226"/>
        <v>0</v>
      </c>
      <c r="AA735" s="22">
        <f t="shared" si="227"/>
        <v>0</v>
      </c>
      <c r="AB735">
        <f t="shared" si="228"/>
        <v>0</v>
      </c>
      <c r="AC735" s="22">
        <f t="shared" si="229"/>
        <v>0</v>
      </c>
      <c r="AD735" s="22">
        <f t="shared" si="230"/>
        <v>0</v>
      </c>
    </row>
    <row r="736" spans="3:30" x14ac:dyDescent="0.25">
      <c r="D736" s="1">
        <v>0.58333333333333337</v>
      </c>
      <c r="E736">
        <v>10151</v>
      </c>
      <c r="F736">
        <v>10170</v>
      </c>
      <c r="G736">
        <v>10142</v>
      </c>
      <c r="H736">
        <v>10153</v>
      </c>
      <c r="J736">
        <v>2</v>
      </c>
      <c r="L736">
        <v>28</v>
      </c>
      <c r="W736">
        <f t="shared" si="223"/>
        <v>0</v>
      </c>
      <c r="X736">
        <f t="shared" si="224"/>
        <v>2</v>
      </c>
      <c r="Y736">
        <f t="shared" si="225"/>
        <v>0</v>
      </c>
      <c r="Z736" s="22">
        <f t="shared" si="226"/>
        <v>0</v>
      </c>
      <c r="AA736" s="22">
        <f t="shared" si="227"/>
        <v>0</v>
      </c>
      <c r="AB736">
        <f t="shared" si="228"/>
        <v>0</v>
      </c>
      <c r="AC736" s="22">
        <f t="shared" si="229"/>
        <v>0</v>
      </c>
      <c r="AD736" s="22">
        <f t="shared" si="230"/>
        <v>0</v>
      </c>
    </row>
    <row r="737" spans="3:30" x14ac:dyDescent="0.25">
      <c r="D737" s="1">
        <v>0.625</v>
      </c>
      <c r="E737">
        <v>10154</v>
      </c>
      <c r="F737">
        <v>10163</v>
      </c>
      <c r="G737">
        <v>10140</v>
      </c>
      <c r="H737">
        <v>10150</v>
      </c>
      <c r="J737">
        <v>-4</v>
      </c>
      <c r="L737">
        <v>23</v>
      </c>
      <c r="W737">
        <f t="shared" si="223"/>
        <v>0</v>
      </c>
      <c r="X737">
        <f t="shared" si="224"/>
        <v>4</v>
      </c>
      <c r="Y737">
        <f t="shared" si="225"/>
        <v>0</v>
      </c>
      <c r="Z737" s="22">
        <f t="shared" si="226"/>
        <v>0</v>
      </c>
      <c r="AA737" s="22">
        <f t="shared" si="227"/>
        <v>0</v>
      </c>
      <c r="AB737">
        <f t="shared" si="228"/>
        <v>0</v>
      </c>
      <c r="AC737" s="22">
        <f t="shared" si="229"/>
        <v>0</v>
      </c>
      <c r="AD737" s="22">
        <f t="shared" si="230"/>
        <v>0</v>
      </c>
    </row>
    <row r="738" spans="3:30" x14ac:dyDescent="0.25">
      <c r="D738" s="1">
        <v>0.66666666666666663</v>
      </c>
      <c r="E738">
        <v>10150</v>
      </c>
      <c r="F738">
        <v>10154</v>
      </c>
      <c r="G738">
        <v>10130</v>
      </c>
      <c r="H738">
        <v>10140</v>
      </c>
      <c r="J738">
        <v>-10</v>
      </c>
      <c r="L738">
        <v>24</v>
      </c>
      <c r="W738">
        <f t="shared" si="223"/>
        <v>0</v>
      </c>
      <c r="X738">
        <f t="shared" si="224"/>
        <v>10</v>
      </c>
      <c r="Y738">
        <f t="shared" si="225"/>
        <v>0</v>
      </c>
      <c r="Z738" s="22">
        <f t="shared" si="226"/>
        <v>0</v>
      </c>
      <c r="AA738" s="22">
        <f t="shared" si="227"/>
        <v>0</v>
      </c>
      <c r="AB738">
        <f t="shared" si="228"/>
        <v>0</v>
      </c>
      <c r="AC738" s="22">
        <f t="shared" si="229"/>
        <v>0</v>
      </c>
      <c r="AD738" s="22">
        <f t="shared" si="230"/>
        <v>0</v>
      </c>
    </row>
    <row r="739" spans="3:30" x14ac:dyDescent="0.25">
      <c r="D739" s="1">
        <v>0.70833333333333337</v>
      </c>
      <c r="E739">
        <v>10139</v>
      </c>
      <c r="F739">
        <v>10158</v>
      </c>
      <c r="G739">
        <v>10130</v>
      </c>
      <c r="H739">
        <v>10157</v>
      </c>
      <c r="J739">
        <v>18</v>
      </c>
      <c r="L739">
        <v>28</v>
      </c>
      <c r="W739">
        <f t="shared" si="223"/>
        <v>0</v>
      </c>
      <c r="X739">
        <f t="shared" si="224"/>
        <v>18</v>
      </c>
      <c r="Y739">
        <f t="shared" si="225"/>
        <v>0</v>
      </c>
      <c r="Z739" s="22">
        <f t="shared" si="226"/>
        <v>0</v>
      </c>
      <c r="AA739" s="22">
        <f t="shared" si="227"/>
        <v>0</v>
      </c>
      <c r="AB739">
        <f t="shared" si="228"/>
        <v>0</v>
      </c>
      <c r="AC739" s="22">
        <f t="shared" si="229"/>
        <v>0</v>
      </c>
      <c r="AD739" s="22">
        <f t="shared" si="230"/>
        <v>0</v>
      </c>
    </row>
    <row r="740" spans="3:30" x14ac:dyDescent="0.25">
      <c r="D740" s="1">
        <v>0.75</v>
      </c>
      <c r="E740">
        <v>10156</v>
      </c>
      <c r="F740">
        <v>10160</v>
      </c>
      <c r="G740">
        <v>10129</v>
      </c>
      <c r="H740">
        <v>10156</v>
      </c>
      <c r="J740">
        <v>0</v>
      </c>
      <c r="L740">
        <v>31</v>
      </c>
      <c r="W740">
        <f t="shared" si="223"/>
        <v>0</v>
      </c>
      <c r="X740">
        <f t="shared" si="224"/>
        <v>0</v>
      </c>
      <c r="Y740">
        <f t="shared" si="225"/>
        <v>0</v>
      </c>
      <c r="Z740" s="22">
        <f t="shared" si="226"/>
        <v>0</v>
      </c>
      <c r="AA740" s="22">
        <f t="shared" si="227"/>
        <v>0</v>
      </c>
      <c r="AB740">
        <f t="shared" si="228"/>
        <v>0</v>
      </c>
      <c r="AC740" s="22">
        <f t="shared" si="229"/>
        <v>0</v>
      </c>
      <c r="AD740" s="22">
        <f t="shared" si="230"/>
        <v>0</v>
      </c>
    </row>
    <row r="741" spans="3:30" x14ac:dyDescent="0.25">
      <c r="D741" s="1">
        <v>0.79166666666666663</v>
      </c>
      <c r="E741">
        <v>10157</v>
      </c>
      <c r="F741">
        <v>10164</v>
      </c>
      <c r="G741">
        <v>10153</v>
      </c>
      <c r="H741">
        <v>10154</v>
      </c>
      <c r="J741">
        <v>-3</v>
      </c>
      <c r="L741">
        <v>11</v>
      </c>
      <c r="W741">
        <f t="shared" si="223"/>
        <v>0</v>
      </c>
      <c r="X741">
        <f t="shared" si="224"/>
        <v>3</v>
      </c>
      <c r="Y741">
        <f t="shared" si="225"/>
        <v>0</v>
      </c>
      <c r="Z741" s="22">
        <f t="shared" si="226"/>
        <v>0</v>
      </c>
      <c r="AA741" s="22">
        <f t="shared" si="227"/>
        <v>0</v>
      </c>
      <c r="AB741">
        <f t="shared" si="228"/>
        <v>0</v>
      </c>
      <c r="AC741" s="22">
        <f t="shared" si="229"/>
        <v>0</v>
      </c>
      <c r="AD741" s="22">
        <f t="shared" si="230"/>
        <v>0</v>
      </c>
    </row>
    <row r="742" spans="3:30" x14ac:dyDescent="0.25">
      <c r="D742" s="1">
        <v>0.83333333333333337</v>
      </c>
      <c r="E742">
        <v>10154</v>
      </c>
      <c r="F742">
        <v>10159</v>
      </c>
      <c r="G742">
        <v>10141</v>
      </c>
      <c r="H742">
        <v>10154</v>
      </c>
      <c r="J742">
        <v>0</v>
      </c>
      <c r="L742">
        <v>18</v>
      </c>
      <c r="W742">
        <f t="shared" si="223"/>
        <v>0</v>
      </c>
      <c r="X742">
        <f t="shared" si="224"/>
        <v>0</v>
      </c>
      <c r="Y742">
        <f t="shared" si="225"/>
        <v>0</v>
      </c>
      <c r="Z742" s="22">
        <f t="shared" si="226"/>
        <v>0</v>
      </c>
      <c r="AA742" s="22">
        <f t="shared" si="227"/>
        <v>0</v>
      </c>
      <c r="AB742">
        <f t="shared" si="228"/>
        <v>0</v>
      </c>
      <c r="AC742" s="22">
        <f t="shared" si="229"/>
        <v>0</v>
      </c>
      <c r="AD742" s="22">
        <f t="shared" si="230"/>
        <v>0</v>
      </c>
    </row>
    <row r="743" spans="3:30" x14ac:dyDescent="0.25">
      <c r="D743" s="1">
        <v>0.875</v>
      </c>
      <c r="E743">
        <v>10154</v>
      </c>
      <c r="F743">
        <v>10158</v>
      </c>
      <c r="G743">
        <v>10148</v>
      </c>
      <c r="H743">
        <v>10154</v>
      </c>
      <c r="J743">
        <v>0</v>
      </c>
      <c r="L743">
        <v>10</v>
      </c>
      <c r="W743">
        <f t="shared" si="223"/>
        <v>0</v>
      </c>
      <c r="X743">
        <f t="shared" si="224"/>
        <v>0</v>
      </c>
      <c r="Y743">
        <f t="shared" si="225"/>
        <v>0</v>
      </c>
      <c r="Z743" s="22">
        <f t="shared" si="226"/>
        <v>0</v>
      </c>
      <c r="AA743" s="22">
        <f t="shared" si="227"/>
        <v>0</v>
      </c>
      <c r="AB743">
        <f t="shared" si="228"/>
        <v>0</v>
      </c>
      <c r="AC743" s="22">
        <f t="shared" si="229"/>
        <v>0</v>
      </c>
      <c r="AD743" s="22">
        <f t="shared" si="230"/>
        <v>0</v>
      </c>
    </row>
    <row r="744" spans="3:30" x14ac:dyDescent="0.25">
      <c r="D744" s="2">
        <v>0.91666666666666663</v>
      </c>
      <c r="E744">
        <v>10155</v>
      </c>
      <c r="F744">
        <v>10159</v>
      </c>
      <c r="G744">
        <v>10149</v>
      </c>
      <c r="H744">
        <v>10156</v>
      </c>
      <c r="J744">
        <v>1</v>
      </c>
      <c r="L744">
        <v>10</v>
      </c>
      <c r="W744">
        <f t="shared" si="223"/>
        <v>0</v>
      </c>
      <c r="X744">
        <f t="shared" si="224"/>
        <v>1</v>
      </c>
      <c r="Y744">
        <f t="shared" si="225"/>
        <v>0</v>
      </c>
      <c r="Z744" s="22">
        <f t="shared" si="226"/>
        <v>0</v>
      </c>
      <c r="AA744" s="22">
        <f t="shared" si="227"/>
        <v>0</v>
      </c>
      <c r="AB744">
        <f t="shared" si="228"/>
        <v>0</v>
      </c>
      <c r="AC744" s="22">
        <f t="shared" si="229"/>
        <v>0</v>
      </c>
      <c r="AD744" s="22">
        <f t="shared" si="230"/>
        <v>0</v>
      </c>
    </row>
    <row r="745" spans="3:30" x14ac:dyDescent="0.25">
      <c r="D745" s="2">
        <v>0.375</v>
      </c>
      <c r="E745">
        <v>10125</v>
      </c>
      <c r="F745">
        <v>10177</v>
      </c>
      <c r="G745">
        <v>10115</v>
      </c>
      <c r="H745">
        <v>10162</v>
      </c>
      <c r="J745">
        <v>37</v>
      </c>
      <c r="L745">
        <v>62</v>
      </c>
      <c r="M745">
        <v>55</v>
      </c>
      <c r="N745">
        <v>1</v>
      </c>
      <c r="R745">
        <f>MAX(F744:F758)</f>
        <v>10266</v>
      </c>
      <c r="W745">
        <f t="shared" si="223"/>
        <v>55</v>
      </c>
      <c r="X745">
        <f t="shared" si="224"/>
        <v>37</v>
      </c>
      <c r="Y745">
        <f t="shared" si="225"/>
        <v>0</v>
      </c>
      <c r="Z745" s="22">
        <f t="shared" si="226"/>
        <v>0</v>
      </c>
      <c r="AA745" s="22">
        <f t="shared" si="227"/>
        <v>0</v>
      </c>
      <c r="AB745">
        <f t="shared" si="228"/>
        <v>1</v>
      </c>
      <c r="AC745" s="22">
        <f t="shared" si="229"/>
        <v>0.84210526315789469</v>
      </c>
      <c r="AD745" s="22">
        <f t="shared" si="230"/>
        <v>0</v>
      </c>
    </row>
    <row r="746" spans="3:30" x14ac:dyDescent="0.25">
      <c r="D746" s="1">
        <v>0.41666666666666669</v>
      </c>
      <c r="E746">
        <v>10161</v>
      </c>
      <c r="F746">
        <v>10200</v>
      </c>
      <c r="G746">
        <v>10118</v>
      </c>
      <c r="H746">
        <v>10187</v>
      </c>
      <c r="J746">
        <v>26</v>
      </c>
      <c r="L746">
        <v>82</v>
      </c>
      <c r="N746">
        <f>SUM(J746:J749)/114</f>
        <v>0.84210526315789469</v>
      </c>
      <c r="O746">
        <f>64/114</f>
        <v>0.56140350877192979</v>
      </c>
      <c r="R746">
        <f>MIN(G745:G759)</f>
        <v>10115</v>
      </c>
      <c r="W746">
        <f t="shared" si="223"/>
        <v>0</v>
      </c>
      <c r="X746">
        <f t="shared" si="224"/>
        <v>26</v>
      </c>
      <c r="Y746">
        <f t="shared" si="225"/>
        <v>0</v>
      </c>
      <c r="Z746" s="22">
        <f t="shared" si="226"/>
        <v>0.84210526315789469</v>
      </c>
      <c r="AA746" s="22">
        <f t="shared" si="227"/>
        <v>0.56140350877192979</v>
      </c>
      <c r="AB746">
        <f t="shared" si="228"/>
        <v>0</v>
      </c>
      <c r="AC746" s="22">
        <f t="shared" si="229"/>
        <v>0</v>
      </c>
      <c r="AD746" s="22">
        <f t="shared" si="230"/>
        <v>0</v>
      </c>
    </row>
    <row r="747" spans="3:30" x14ac:dyDescent="0.25">
      <c r="D747" s="1">
        <v>0.45833333333333331</v>
      </c>
      <c r="E747">
        <v>10187</v>
      </c>
      <c r="F747">
        <v>10261</v>
      </c>
      <c r="G747">
        <v>10187</v>
      </c>
      <c r="H747">
        <v>10244</v>
      </c>
      <c r="J747">
        <v>57</v>
      </c>
      <c r="L747">
        <v>74</v>
      </c>
      <c r="R747">
        <f>R745-R746</f>
        <v>151</v>
      </c>
      <c r="W747">
        <f t="shared" si="223"/>
        <v>0</v>
      </c>
      <c r="X747">
        <f t="shared" si="224"/>
        <v>57</v>
      </c>
      <c r="Y747">
        <f t="shared" si="225"/>
        <v>151</v>
      </c>
      <c r="Z747" s="22">
        <f t="shared" si="226"/>
        <v>0</v>
      </c>
      <c r="AA747" s="22">
        <f t="shared" si="227"/>
        <v>0</v>
      </c>
      <c r="AB747">
        <f t="shared" si="228"/>
        <v>0</v>
      </c>
      <c r="AC747" s="22">
        <f t="shared" si="229"/>
        <v>0</v>
      </c>
      <c r="AD747" s="22">
        <f t="shared" si="230"/>
        <v>0</v>
      </c>
    </row>
    <row r="748" spans="3:30" x14ac:dyDescent="0.25">
      <c r="D748" s="1">
        <v>0.5</v>
      </c>
      <c r="E748">
        <v>10245</v>
      </c>
      <c r="F748">
        <v>10254</v>
      </c>
      <c r="G748">
        <v>10232</v>
      </c>
      <c r="H748">
        <v>10245</v>
      </c>
      <c r="J748">
        <v>0</v>
      </c>
      <c r="L748">
        <v>22</v>
      </c>
      <c r="W748">
        <f t="shared" si="223"/>
        <v>0</v>
      </c>
      <c r="X748">
        <f t="shared" si="224"/>
        <v>0</v>
      </c>
      <c r="Y748">
        <f t="shared" si="225"/>
        <v>0</v>
      </c>
      <c r="Z748" s="22">
        <f t="shared" si="226"/>
        <v>0</v>
      </c>
      <c r="AA748" s="22">
        <f t="shared" si="227"/>
        <v>0</v>
      </c>
      <c r="AB748">
        <f t="shared" si="228"/>
        <v>0</v>
      </c>
      <c r="AC748" s="22">
        <f t="shared" si="229"/>
        <v>0</v>
      </c>
      <c r="AD748" s="22">
        <f t="shared" si="230"/>
        <v>0</v>
      </c>
    </row>
    <row r="749" spans="3:30" x14ac:dyDescent="0.25">
      <c r="C749">
        <v>1</v>
      </c>
      <c r="D749" s="1">
        <v>0.54166666666666663</v>
      </c>
      <c r="E749">
        <v>10244</v>
      </c>
      <c r="F749">
        <v>10266</v>
      </c>
      <c r="G749">
        <v>10220</v>
      </c>
      <c r="H749">
        <v>10257</v>
      </c>
      <c r="J749">
        <v>13</v>
      </c>
      <c r="L749">
        <v>46</v>
      </c>
      <c r="W749">
        <f t="shared" si="223"/>
        <v>0</v>
      </c>
      <c r="X749">
        <f t="shared" si="224"/>
        <v>13</v>
      </c>
      <c r="Y749">
        <f t="shared" si="225"/>
        <v>0</v>
      </c>
      <c r="Z749" s="22">
        <f t="shared" si="226"/>
        <v>0</v>
      </c>
      <c r="AA749" s="22">
        <f t="shared" si="227"/>
        <v>0</v>
      </c>
      <c r="AB749">
        <f t="shared" si="228"/>
        <v>0</v>
      </c>
      <c r="AC749" s="22">
        <f t="shared" si="229"/>
        <v>0</v>
      </c>
      <c r="AD749" s="22">
        <f t="shared" si="230"/>
        <v>0</v>
      </c>
    </row>
    <row r="750" spans="3:30" x14ac:dyDescent="0.25">
      <c r="D750" s="1">
        <v>0.58333333333333337</v>
      </c>
      <c r="E750">
        <v>10257</v>
      </c>
      <c r="F750">
        <v>10260</v>
      </c>
      <c r="G750">
        <v>10235</v>
      </c>
      <c r="H750">
        <v>10244</v>
      </c>
      <c r="J750">
        <v>-13</v>
      </c>
      <c r="L750">
        <v>25</v>
      </c>
      <c r="W750">
        <f t="shared" si="223"/>
        <v>0</v>
      </c>
      <c r="X750">
        <f t="shared" si="224"/>
        <v>13</v>
      </c>
      <c r="Y750">
        <f t="shared" si="225"/>
        <v>0</v>
      </c>
      <c r="Z750" s="22">
        <f t="shared" si="226"/>
        <v>0</v>
      </c>
      <c r="AA750" s="22">
        <f t="shared" si="227"/>
        <v>0</v>
      </c>
      <c r="AB750">
        <f t="shared" si="228"/>
        <v>0</v>
      </c>
      <c r="AC750" s="22">
        <f t="shared" si="229"/>
        <v>0</v>
      </c>
      <c r="AD750" s="22">
        <f t="shared" si="230"/>
        <v>0</v>
      </c>
    </row>
    <row r="751" spans="3:30" x14ac:dyDescent="0.25">
      <c r="D751" s="1">
        <v>0.625</v>
      </c>
      <c r="E751">
        <v>10244</v>
      </c>
      <c r="F751">
        <v>10246</v>
      </c>
      <c r="G751">
        <v>10226</v>
      </c>
      <c r="H751">
        <v>10227</v>
      </c>
      <c r="J751">
        <v>-17</v>
      </c>
      <c r="L751">
        <v>20</v>
      </c>
      <c r="W751">
        <f t="shared" si="223"/>
        <v>0</v>
      </c>
      <c r="X751">
        <f t="shared" si="224"/>
        <v>17</v>
      </c>
      <c r="Y751">
        <f t="shared" si="225"/>
        <v>0</v>
      </c>
      <c r="Z751" s="22">
        <f t="shared" si="226"/>
        <v>0</v>
      </c>
      <c r="AA751" s="22">
        <f t="shared" si="227"/>
        <v>0</v>
      </c>
      <c r="AB751">
        <f t="shared" si="228"/>
        <v>0</v>
      </c>
      <c r="AC751" s="22">
        <f t="shared" si="229"/>
        <v>0</v>
      </c>
      <c r="AD751" s="22">
        <f t="shared" si="230"/>
        <v>0</v>
      </c>
    </row>
    <row r="752" spans="3:30" x14ac:dyDescent="0.25">
      <c r="D752" s="1">
        <v>0.66666666666666663</v>
      </c>
      <c r="E752">
        <v>10228</v>
      </c>
      <c r="F752">
        <v>10236</v>
      </c>
      <c r="G752">
        <v>10212</v>
      </c>
      <c r="H752">
        <v>10218</v>
      </c>
      <c r="J752">
        <v>-10</v>
      </c>
      <c r="L752">
        <v>24</v>
      </c>
      <c r="W752">
        <f t="shared" si="223"/>
        <v>0</v>
      </c>
      <c r="X752">
        <f t="shared" si="224"/>
        <v>10</v>
      </c>
      <c r="Y752">
        <f t="shared" si="225"/>
        <v>0</v>
      </c>
      <c r="Z752" s="22">
        <f t="shared" si="226"/>
        <v>0</v>
      </c>
      <c r="AA752" s="22">
        <f t="shared" si="227"/>
        <v>0</v>
      </c>
      <c r="AB752">
        <f t="shared" si="228"/>
        <v>0</v>
      </c>
      <c r="AC752" s="22">
        <f t="shared" si="229"/>
        <v>0</v>
      </c>
      <c r="AD752" s="22">
        <f t="shared" si="230"/>
        <v>0</v>
      </c>
    </row>
    <row r="753" spans="3:30" x14ac:dyDescent="0.25">
      <c r="D753" s="1">
        <v>0.70833333333333337</v>
      </c>
      <c r="E753">
        <v>10217</v>
      </c>
      <c r="F753">
        <v>10222</v>
      </c>
      <c r="G753">
        <v>10172</v>
      </c>
      <c r="H753">
        <v>10177</v>
      </c>
      <c r="J753">
        <v>-40</v>
      </c>
      <c r="L753">
        <v>50</v>
      </c>
      <c r="W753">
        <f t="shared" si="223"/>
        <v>0</v>
      </c>
      <c r="X753">
        <f t="shared" si="224"/>
        <v>40</v>
      </c>
      <c r="Y753">
        <f t="shared" si="225"/>
        <v>0</v>
      </c>
      <c r="Z753" s="22">
        <f t="shared" si="226"/>
        <v>0</v>
      </c>
      <c r="AA753" s="22">
        <f t="shared" si="227"/>
        <v>0</v>
      </c>
      <c r="AB753">
        <f t="shared" si="228"/>
        <v>0</v>
      </c>
      <c r="AC753" s="22">
        <f t="shared" si="229"/>
        <v>0</v>
      </c>
      <c r="AD753" s="22">
        <f t="shared" si="230"/>
        <v>0</v>
      </c>
    </row>
    <row r="754" spans="3:30" x14ac:dyDescent="0.25">
      <c r="D754" s="1">
        <v>0.75</v>
      </c>
      <c r="E754">
        <v>10177</v>
      </c>
      <c r="F754">
        <v>10198</v>
      </c>
      <c r="G754">
        <v>10164</v>
      </c>
      <c r="H754">
        <v>10180</v>
      </c>
      <c r="J754">
        <v>3</v>
      </c>
      <c r="L754">
        <v>34</v>
      </c>
      <c r="W754">
        <f t="shared" si="223"/>
        <v>0</v>
      </c>
      <c r="X754">
        <f t="shared" si="224"/>
        <v>3</v>
      </c>
      <c r="Y754">
        <f t="shared" si="225"/>
        <v>0</v>
      </c>
      <c r="Z754" s="22">
        <f t="shared" si="226"/>
        <v>0</v>
      </c>
      <c r="AA754" s="22">
        <f t="shared" si="227"/>
        <v>0</v>
      </c>
      <c r="AB754">
        <f t="shared" si="228"/>
        <v>0</v>
      </c>
      <c r="AC754" s="22">
        <f t="shared" si="229"/>
        <v>0</v>
      </c>
      <c r="AD754" s="22">
        <f t="shared" si="230"/>
        <v>0</v>
      </c>
    </row>
    <row r="755" spans="3:30" x14ac:dyDescent="0.25">
      <c r="D755" s="1">
        <v>0.79166666666666663</v>
      </c>
      <c r="E755">
        <v>10180</v>
      </c>
      <c r="F755">
        <v>10187</v>
      </c>
      <c r="G755">
        <v>10171</v>
      </c>
      <c r="H755">
        <v>10183</v>
      </c>
      <c r="J755">
        <v>3</v>
      </c>
      <c r="L755">
        <v>16</v>
      </c>
      <c r="W755">
        <f t="shared" si="223"/>
        <v>0</v>
      </c>
      <c r="X755">
        <f t="shared" si="224"/>
        <v>3</v>
      </c>
      <c r="Y755">
        <f t="shared" si="225"/>
        <v>0</v>
      </c>
      <c r="Z755" s="22">
        <f t="shared" si="226"/>
        <v>0</v>
      </c>
      <c r="AA755" s="22">
        <f t="shared" si="227"/>
        <v>0</v>
      </c>
      <c r="AB755">
        <f t="shared" si="228"/>
        <v>0</v>
      </c>
      <c r="AC755" s="22">
        <f t="shared" si="229"/>
        <v>0</v>
      </c>
      <c r="AD755" s="22">
        <f t="shared" si="230"/>
        <v>0</v>
      </c>
    </row>
    <row r="756" spans="3:30" x14ac:dyDescent="0.25">
      <c r="D756" s="1">
        <v>0.83333333333333337</v>
      </c>
      <c r="E756">
        <v>10183</v>
      </c>
      <c r="F756">
        <v>10195</v>
      </c>
      <c r="G756">
        <v>10179</v>
      </c>
      <c r="H756">
        <v>10188</v>
      </c>
      <c r="J756">
        <v>5</v>
      </c>
      <c r="L756">
        <v>16</v>
      </c>
      <c r="W756">
        <f t="shared" si="223"/>
        <v>0</v>
      </c>
      <c r="X756">
        <f t="shared" si="224"/>
        <v>5</v>
      </c>
      <c r="Y756">
        <f t="shared" si="225"/>
        <v>0</v>
      </c>
      <c r="Z756" s="22">
        <f t="shared" si="226"/>
        <v>0</v>
      </c>
      <c r="AA756" s="22">
        <f t="shared" si="227"/>
        <v>0</v>
      </c>
      <c r="AB756">
        <f t="shared" si="228"/>
        <v>0</v>
      </c>
      <c r="AC756" s="22">
        <f t="shared" si="229"/>
        <v>0</v>
      </c>
      <c r="AD756" s="22">
        <f t="shared" si="230"/>
        <v>0</v>
      </c>
    </row>
    <row r="757" spans="3:30" x14ac:dyDescent="0.25">
      <c r="D757" s="1">
        <v>0.875</v>
      </c>
      <c r="E757">
        <v>10188</v>
      </c>
      <c r="F757">
        <v>10197</v>
      </c>
      <c r="G757">
        <v>10182</v>
      </c>
      <c r="H757">
        <v>10184</v>
      </c>
      <c r="J757">
        <v>-4</v>
      </c>
      <c r="L757">
        <v>15</v>
      </c>
      <c r="W757">
        <f t="shared" si="223"/>
        <v>0</v>
      </c>
      <c r="X757">
        <f t="shared" si="224"/>
        <v>4</v>
      </c>
      <c r="Y757">
        <f t="shared" si="225"/>
        <v>0</v>
      </c>
      <c r="Z757" s="22">
        <f t="shared" si="226"/>
        <v>0</v>
      </c>
      <c r="AA757" s="22">
        <f t="shared" si="227"/>
        <v>0</v>
      </c>
      <c r="AB757">
        <f t="shared" si="228"/>
        <v>0</v>
      </c>
      <c r="AC757" s="22">
        <f t="shared" si="229"/>
        <v>0</v>
      </c>
      <c r="AD757" s="22">
        <f t="shared" si="230"/>
        <v>0</v>
      </c>
    </row>
    <row r="758" spans="3:30" x14ac:dyDescent="0.25">
      <c r="D758" s="2">
        <v>0.91666666666666663</v>
      </c>
      <c r="E758">
        <v>10184</v>
      </c>
      <c r="F758">
        <v>10197</v>
      </c>
      <c r="G758">
        <v>10180</v>
      </c>
      <c r="H758">
        <v>10190</v>
      </c>
      <c r="J758">
        <v>6</v>
      </c>
      <c r="L758">
        <v>17</v>
      </c>
      <c r="W758">
        <f t="shared" si="223"/>
        <v>0</v>
      </c>
      <c r="X758">
        <f t="shared" si="224"/>
        <v>6</v>
      </c>
      <c r="Y758">
        <f t="shared" si="225"/>
        <v>0</v>
      </c>
      <c r="Z758" s="22">
        <f t="shared" si="226"/>
        <v>0</v>
      </c>
      <c r="AA758" s="22">
        <f t="shared" si="227"/>
        <v>0</v>
      </c>
      <c r="AB758">
        <f t="shared" si="228"/>
        <v>0</v>
      </c>
      <c r="AC758" s="22">
        <f t="shared" si="229"/>
        <v>0</v>
      </c>
      <c r="AD758" s="22">
        <f t="shared" si="230"/>
        <v>0</v>
      </c>
    </row>
    <row r="759" spans="3:30" x14ac:dyDescent="0.25">
      <c r="D759" s="2">
        <v>0.375</v>
      </c>
      <c r="E759">
        <v>10220</v>
      </c>
      <c r="F759">
        <v>10230</v>
      </c>
      <c r="G759">
        <v>10188</v>
      </c>
      <c r="H759">
        <v>10188</v>
      </c>
      <c r="J759">
        <v>-32</v>
      </c>
      <c r="L759">
        <v>42</v>
      </c>
      <c r="M759">
        <v>38</v>
      </c>
      <c r="R759">
        <f>MAX(F758:F772)</f>
        <v>10278</v>
      </c>
      <c r="W759">
        <f t="shared" si="223"/>
        <v>38</v>
      </c>
      <c r="X759">
        <f t="shared" si="224"/>
        <v>32</v>
      </c>
      <c r="Y759">
        <f t="shared" si="225"/>
        <v>0</v>
      </c>
      <c r="Z759" s="22">
        <f t="shared" si="226"/>
        <v>0</v>
      </c>
      <c r="AA759" s="22">
        <f t="shared" si="227"/>
        <v>0</v>
      </c>
      <c r="AB759">
        <f t="shared" si="228"/>
        <v>0</v>
      </c>
      <c r="AC759" s="22">
        <f t="shared" si="229"/>
        <v>0</v>
      </c>
      <c r="AD759" s="22">
        <f t="shared" si="230"/>
        <v>0.29801324503311261</v>
      </c>
    </row>
    <row r="760" spans="3:30" x14ac:dyDescent="0.25">
      <c r="D760" s="1">
        <v>0.41666666666666669</v>
      </c>
      <c r="E760">
        <v>10188</v>
      </c>
      <c r="F760">
        <v>10218</v>
      </c>
      <c r="G760">
        <v>10147</v>
      </c>
      <c r="H760">
        <v>10175</v>
      </c>
      <c r="J760">
        <v>-13</v>
      </c>
      <c r="L760">
        <v>71</v>
      </c>
      <c r="N760">
        <f>45/151</f>
        <v>0.29801324503311261</v>
      </c>
      <c r="O760">
        <f>45/151</f>
        <v>0.29801324503311261</v>
      </c>
      <c r="R760">
        <f>MIN(G759:G773)</f>
        <v>10147</v>
      </c>
      <c r="W760">
        <f t="shared" si="223"/>
        <v>0</v>
      </c>
      <c r="X760">
        <f t="shared" si="224"/>
        <v>13</v>
      </c>
      <c r="Y760">
        <f t="shared" si="225"/>
        <v>0</v>
      </c>
      <c r="Z760" s="22">
        <f t="shared" si="226"/>
        <v>0.29801324503311261</v>
      </c>
      <c r="AA760" s="22">
        <f t="shared" si="227"/>
        <v>0.29801324503311261</v>
      </c>
      <c r="AB760">
        <f t="shared" si="228"/>
        <v>0</v>
      </c>
      <c r="AC760" s="22">
        <f t="shared" si="229"/>
        <v>0</v>
      </c>
      <c r="AD760" s="22">
        <f t="shared" si="230"/>
        <v>0</v>
      </c>
    </row>
    <row r="761" spans="3:30" x14ac:dyDescent="0.25">
      <c r="D761" s="1">
        <v>0.45833333333333331</v>
      </c>
      <c r="E761">
        <v>10174</v>
      </c>
      <c r="F761">
        <v>10210</v>
      </c>
      <c r="G761">
        <v>10161</v>
      </c>
      <c r="H761">
        <v>10193</v>
      </c>
      <c r="J761">
        <v>19</v>
      </c>
      <c r="L761">
        <v>49</v>
      </c>
      <c r="R761">
        <f>R759-R760</f>
        <v>131</v>
      </c>
      <c r="W761">
        <f t="shared" si="223"/>
        <v>0</v>
      </c>
      <c r="X761">
        <f t="shared" si="224"/>
        <v>19</v>
      </c>
      <c r="Y761">
        <f t="shared" si="225"/>
        <v>131</v>
      </c>
      <c r="Z761" s="22">
        <f t="shared" si="226"/>
        <v>0</v>
      </c>
      <c r="AA761" s="22">
        <f t="shared" si="227"/>
        <v>0</v>
      </c>
      <c r="AB761">
        <f t="shared" si="228"/>
        <v>0</v>
      </c>
      <c r="AC761" s="22">
        <f t="shared" si="229"/>
        <v>0</v>
      </c>
      <c r="AD761" s="22">
        <f t="shared" si="230"/>
        <v>0</v>
      </c>
    </row>
    <row r="762" spans="3:30" x14ac:dyDescent="0.25">
      <c r="D762" s="1">
        <v>0.5</v>
      </c>
      <c r="E762">
        <v>10193</v>
      </c>
      <c r="F762">
        <v>10227</v>
      </c>
      <c r="G762">
        <v>10188</v>
      </c>
      <c r="H762">
        <v>10190</v>
      </c>
      <c r="J762">
        <v>-3</v>
      </c>
      <c r="L762">
        <v>39</v>
      </c>
      <c r="W762">
        <f t="shared" ref="W762:W825" si="231">ABS(M762)</f>
        <v>0</v>
      </c>
      <c r="X762">
        <f t="shared" ref="X762:X825" si="232">ABS(J762)</f>
        <v>3</v>
      </c>
      <c r="Y762">
        <f t="shared" ref="Y762:Y825" si="233">IF(R762&lt;1000,ABS(R762),0)</f>
        <v>0</v>
      </c>
      <c r="Z762" s="22">
        <f t="shared" ref="Z762:Z825" si="234">IF(N762=1,0,ABS(N762))</f>
        <v>0</v>
      </c>
      <c r="AA762" s="22">
        <f t="shared" ref="AA762:AA825" si="235">ABS(O762)</f>
        <v>0</v>
      </c>
      <c r="AB762">
        <f t="shared" ref="AB762:AB825" si="236">IF(N762=1,1,0)</f>
        <v>0</v>
      </c>
      <c r="AC762" s="22">
        <f t="shared" ref="AC762:AC825" si="237">IF(N762=1,ABS(N763),0)</f>
        <v>0</v>
      </c>
      <c r="AD762" s="22">
        <f t="shared" ref="AD762:AD825" si="238">IF(N762=1,0,ABS(O763))</f>
        <v>0</v>
      </c>
    </row>
    <row r="763" spans="3:30" x14ac:dyDescent="0.25">
      <c r="C763">
        <v>1</v>
      </c>
      <c r="D763" s="1">
        <v>0.54166666666666663</v>
      </c>
      <c r="E763">
        <v>10191</v>
      </c>
      <c r="F763">
        <v>10222</v>
      </c>
      <c r="G763">
        <v>10188</v>
      </c>
      <c r="H763">
        <v>10218</v>
      </c>
      <c r="J763">
        <v>27</v>
      </c>
      <c r="L763">
        <v>34</v>
      </c>
      <c r="W763">
        <f t="shared" si="231"/>
        <v>0</v>
      </c>
      <c r="X763">
        <f t="shared" si="232"/>
        <v>27</v>
      </c>
      <c r="Y763">
        <f t="shared" si="233"/>
        <v>0</v>
      </c>
      <c r="Z763" s="22">
        <f t="shared" si="234"/>
        <v>0</v>
      </c>
      <c r="AA763" s="22">
        <f t="shared" si="235"/>
        <v>0</v>
      </c>
      <c r="AB763">
        <f t="shared" si="236"/>
        <v>0</v>
      </c>
      <c r="AC763" s="22">
        <f t="shared" si="237"/>
        <v>0</v>
      </c>
      <c r="AD763" s="22">
        <f t="shared" si="238"/>
        <v>0</v>
      </c>
    </row>
    <row r="764" spans="3:30" x14ac:dyDescent="0.25">
      <c r="D764" s="1">
        <v>0.58333333333333337</v>
      </c>
      <c r="E764">
        <v>10217</v>
      </c>
      <c r="F764">
        <v>10232</v>
      </c>
      <c r="G764">
        <v>10209</v>
      </c>
      <c r="H764">
        <v>10219</v>
      </c>
      <c r="J764">
        <v>2</v>
      </c>
      <c r="L764">
        <v>23</v>
      </c>
      <c r="W764">
        <f t="shared" si="231"/>
        <v>0</v>
      </c>
      <c r="X764">
        <f t="shared" si="232"/>
        <v>2</v>
      </c>
      <c r="Y764">
        <f t="shared" si="233"/>
        <v>0</v>
      </c>
      <c r="Z764" s="22">
        <f t="shared" si="234"/>
        <v>0</v>
      </c>
      <c r="AA764" s="22">
        <f t="shared" si="235"/>
        <v>0</v>
      </c>
      <c r="AB764">
        <f t="shared" si="236"/>
        <v>0</v>
      </c>
      <c r="AC764" s="22">
        <f t="shared" si="237"/>
        <v>0</v>
      </c>
      <c r="AD764" s="22">
        <f t="shared" si="238"/>
        <v>0</v>
      </c>
    </row>
    <row r="765" spans="3:30" x14ac:dyDescent="0.25">
      <c r="D765" s="1">
        <v>0.625</v>
      </c>
      <c r="E765">
        <v>10219</v>
      </c>
      <c r="F765">
        <v>10245</v>
      </c>
      <c r="G765">
        <v>10219</v>
      </c>
      <c r="H765">
        <v>10235</v>
      </c>
      <c r="J765">
        <v>16</v>
      </c>
      <c r="L765">
        <v>26</v>
      </c>
      <c r="W765">
        <f t="shared" si="231"/>
        <v>0</v>
      </c>
      <c r="X765">
        <f t="shared" si="232"/>
        <v>16</v>
      </c>
      <c r="Y765">
        <f t="shared" si="233"/>
        <v>0</v>
      </c>
      <c r="Z765" s="22">
        <f t="shared" si="234"/>
        <v>0</v>
      </c>
      <c r="AA765" s="22">
        <f t="shared" si="235"/>
        <v>0</v>
      </c>
      <c r="AB765">
        <f t="shared" si="236"/>
        <v>0</v>
      </c>
      <c r="AC765" s="22">
        <f t="shared" si="237"/>
        <v>0</v>
      </c>
      <c r="AD765" s="22">
        <f t="shared" si="238"/>
        <v>0</v>
      </c>
    </row>
    <row r="766" spans="3:30" x14ac:dyDescent="0.25">
      <c r="D766" s="1">
        <v>0.66666666666666663</v>
      </c>
      <c r="E766">
        <v>10235</v>
      </c>
      <c r="F766">
        <v>10278</v>
      </c>
      <c r="G766">
        <v>10232</v>
      </c>
      <c r="H766">
        <v>10259</v>
      </c>
      <c r="J766">
        <v>24</v>
      </c>
      <c r="L766">
        <v>46</v>
      </c>
      <c r="W766">
        <f t="shared" si="231"/>
        <v>0</v>
      </c>
      <c r="X766">
        <f t="shared" si="232"/>
        <v>24</v>
      </c>
      <c r="Y766">
        <f t="shared" si="233"/>
        <v>0</v>
      </c>
      <c r="Z766" s="22">
        <f t="shared" si="234"/>
        <v>0</v>
      </c>
      <c r="AA766" s="22">
        <f t="shared" si="235"/>
        <v>0</v>
      </c>
      <c r="AB766">
        <f t="shared" si="236"/>
        <v>0</v>
      </c>
      <c r="AC766" s="22">
        <f t="shared" si="237"/>
        <v>0</v>
      </c>
      <c r="AD766" s="22">
        <f t="shared" si="238"/>
        <v>0</v>
      </c>
    </row>
    <row r="767" spans="3:30" x14ac:dyDescent="0.25">
      <c r="D767" s="1">
        <v>0.70833333333333337</v>
      </c>
      <c r="E767">
        <v>10259</v>
      </c>
      <c r="F767">
        <v>10268</v>
      </c>
      <c r="G767">
        <v>10221</v>
      </c>
      <c r="H767">
        <v>10222</v>
      </c>
      <c r="J767">
        <v>-37</v>
      </c>
      <c r="L767">
        <v>47</v>
      </c>
      <c r="W767">
        <f t="shared" si="231"/>
        <v>0</v>
      </c>
      <c r="X767">
        <f t="shared" si="232"/>
        <v>37</v>
      </c>
      <c r="Y767">
        <f t="shared" si="233"/>
        <v>0</v>
      </c>
      <c r="Z767" s="22">
        <f t="shared" si="234"/>
        <v>0</v>
      </c>
      <c r="AA767" s="22">
        <f t="shared" si="235"/>
        <v>0</v>
      </c>
      <c r="AB767">
        <f t="shared" si="236"/>
        <v>0</v>
      </c>
      <c r="AC767" s="22">
        <f t="shared" si="237"/>
        <v>0</v>
      </c>
      <c r="AD767" s="22">
        <f t="shared" si="238"/>
        <v>0</v>
      </c>
    </row>
    <row r="768" spans="3:30" x14ac:dyDescent="0.25">
      <c r="D768" s="1">
        <v>0.75</v>
      </c>
      <c r="E768">
        <v>10221</v>
      </c>
      <c r="F768">
        <v>10260</v>
      </c>
      <c r="G768">
        <v>10216</v>
      </c>
      <c r="H768">
        <v>10255</v>
      </c>
      <c r="J768">
        <v>34</v>
      </c>
      <c r="L768">
        <v>44</v>
      </c>
      <c r="W768">
        <f t="shared" si="231"/>
        <v>0</v>
      </c>
      <c r="X768">
        <f t="shared" si="232"/>
        <v>34</v>
      </c>
      <c r="Y768">
        <f t="shared" si="233"/>
        <v>0</v>
      </c>
      <c r="Z768" s="22">
        <f t="shared" si="234"/>
        <v>0</v>
      </c>
      <c r="AA768" s="22">
        <f t="shared" si="235"/>
        <v>0</v>
      </c>
      <c r="AB768">
        <f t="shared" si="236"/>
        <v>0</v>
      </c>
      <c r="AC768" s="22">
        <f t="shared" si="237"/>
        <v>0</v>
      </c>
      <c r="AD768" s="22">
        <f t="shared" si="238"/>
        <v>0</v>
      </c>
    </row>
    <row r="769" spans="3:30" x14ac:dyDescent="0.25">
      <c r="D769" s="1">
        <v>0.79166666666666663</v>
      </c>
      <c r="E769">
        <v>10256</v>
      </c>
      <c r="F769">
        <v>10266</v>
      </c>
      <c r="G769">
        <v>10250</v>
      </c>
      <c r="H769">
        <v>10256</v>
      </c>
      <c r="J769">
        <v>0</v>
      </c>
      <c r="L769">
        <v>16</v>
      </c>
      <c r="W769">
        <f t="shared" si="231"/>
        <v>0</v>
      </c>
      <c r="X769">
        <f t="shared" si="232"/>
        <v>0</v>
      </c>
      <c r="Y769">
        <f t="shared" si="233"/>
        <v>0</v>
      </c>
      <c r="Z769" s="22">
        <f t="shared" si="234"/>
        <v>0</v>
      </c>
      <c r="AA769" s="22">
        <f t="shared" si="235"/>
        <v>0</v>
      </c>
      <c r="AB769">
        <f t="shared" si="236"/>
        <v>0</v>
      </c>
      <c r="AC769" s="22">
        <f t="shared" si="237"/>
        <v>0</v>
      </c>
      <c r="AD769" s="22">
        <f t="shared" si="238"/>
        <v>0</v>
      </c>
    </row>
    <row r="770" spans="3:30" x14ac:dyDescent="0.25">
      <c r="D770" s="1">
        <v>0.83333333333333337</v>
      </c>
      <c r="E770">
        <v>10256</v>
      </c>
      <c r="F770">
        <v>10260</v>
      </c>
      <c r="G770">
        <v>10236</v>
      </c>
      <c r="H770">
        <v>10243</v>
      </c>
      <c r="J770">
        <v>-13</v>
      </c>
      <c r="L770">
        <v>24</v>
      </c>
      <c r="W770">
        <f t="shared" si="231"/>
        <v>0</v>
      </c>
      <c r="X770">
        <f t="shared" si="232"/>
        <v>13</v>
      </c>
      <c r="Y770">
        <f t="shared" si="233"/>
        <v>0</v>
      </c>
      <c r="Z770" s="22">
        <f t="shared" si="234"/>
        <v>0</v>
      </c>
      <c r="AA770" s="22">
        <f t="shared" si="235"/>
        <v>0</v>
      </c>
      <c r="AB770">
        <f t="shared" si="236"/>
        <v>0</v>
      </c>
      <c r="AC770" s="22">
        <f t="shared" si="237"/>
        <v>0</v>
      </c>
      <c r="AD770" s="22">
        <f t="shared" si="238"/>
        <v>0</v>
      </c>
    </row>
    <row r="771" spans="3:30" x14ac:dyDescent="0.25">
      <c r="D771" s="1">
        <v>0.875</v>
      </c>
      <c r="E771">
        <v>10243</v>
      </c>
      <c r="F771">
        <v>10258</v>
      </c>
      <c r="G771">
        <v>10235</v>
      </c>
      <c r="H771">
        <v>10251</v>
      </c>
      <c r="J771">
        <v>8</v>
      </c>
      <c r="L771">
        <v>23</v>
      </c>
      <c r="W771">
        <f t="shared" si="231"/>
        <v>0</v>
      </c>
      <c r="X771">
        <f t="shared" si="232"/>
        <v>8</v>
      </c>
      <c r="Y771">
        <f t="shared" si="233"/>
        <v>0</v>
      </c>
      <c r="Z771" s="22">
        <f t="shared" si="234"/>
        <v>0</v>
      </c>
      <c r="AA771" s="22">
        <f t="shared" si="235"/>
        <v>0</v>
      </c>
      <c r="AB771">
        <f t="shared" si="236"/>
        <v>0</v>
      </c>
      <c r="AC771" s="22">
        <f t="shared" si="237"/>
        <v>0</v>
      </c>
      <c r="AD771" s="22">
        <f t="shared" si="238"/>
        <v>0</v>
      </c>
    </row>
    <row r="772" spans="3:30" x14ac:dyDescent="0.25">
      <c r="D772" s="2">
        <v>0.91666666666666663</v>
      </c>
      <c r="E772">
        <v>10250</v>
      </c>
      <c r="F772">
        <v>10273</v>
      </c>
      <c r="G772">
        <v>10250</v>
      </c>
      <c r="H772">
        <v>10258</v>
      </c>
      <c r="J772">
        <v>8</v>
      </c>
      <c r="L772">
        <v>23</v>
      </c>
      <c r="W772">
        <f t="shared" si="231"/>
        <v>0</v>
      </c>
      <c r="X772">
        <f t="shared" si="232"/>
        <v>8</v>
      </c>
      <c r="Y772">
        <f t="shared" si="233"/>
        <v>0</v>
      </c>
      <c r="Z772" s="22">
        <f t="shared" si="234"/>
        <v>0</v>
      </c>
      <c r="AA772" s="22">
        <f t="shared" si="235"/>
        <v>0</v>
      </c>
      <c r="AB772">
        <f t="shared" si="236"/>
        <v>0</v>
      </c>
      <c r="AC772" s="22">
        <f t="shared" si="237"/>
        <v>0</v>
      </c>
      <c r="AD772" s="22">
        <f t="shared" si="238"/>
        <v>0</v>
      </c>
    </row>
    <row r="773" spans="3:30" x14ac:dyDescent="0.25">
      <c r="D773" s="2">
        <v>0.375</v>
      </c>
      <c r="E773">
        <v>10292</v>
      </c>
      <c r="F773">
        <v>10330</v>
      </c>
      <c r="G773">
        <v>10281</v>
      </c>
      <c r="H773">
        <v>10312</v>
      </c>
      <c r="J773">
        <v>20</v>
      </c>
      <c r="L773">
        <v>49</v>
      </c>
      <c r="M773">
        <v>1</v>
      </c>
      <c r="R773">
        <f>MAX(F772:F786)</f>
        <v>10353</v>
      </c>
      <c r="W773">
        <f t="shared" si="231"/>
        <v>1</v>
      </c>
      <c r="X773">
        <f t="shared" si="232"/>
        <v>20</v>
      </c>
      <c r="Y773">
        <f t="shared" si="233"/>
        <v>0</v>
      </c>
      <c r="Z773" s="22">
        <f t="shared" si="234"/>
        <v>0</v>
      </c>
      <c r="AA773" s="22">
        <f t="shared" si="235"/>
        <v>0</v>
      </c>
      <c r="AB773">
        <f t="shared" si="236"/>
        <v>0</v>
      </c>
      <c r="AC773" s="22">
        <f t="shared" si="237"/>
        <v>0</v>
      </c>
      <c r="AD773" s="22">
        <f t="shared" si="238"/>
        <v>0.34351145038167941</v>
      </c>
    </row>
    <row r="774" spans="3:30" x14ac:dyDescent="0.25">
      <c r="D774" s="1">
        <v>0.41666666666666669</v>
      </c>
      <c r="E774">
        <v>10315</v>
      </c>
      <c r="F774">
        <v>10349</v>
      </c>
      <c r="G774">
        <v>10296</v>
      </c>
      <c r="H774">
        <v>10318</v>
      </c>
      <c r="J774">
        <v>3</v>
      </c>
      <c r="L774">
        <v>53</v>
      </c>
      <c r="N774">
        <f>SUM(J774:J778)/131</f>
        <v>0.24427480916030533</v>
      </c>
      <c r="O774">
        <f>45/131</f>
        <v>0.34351145038167941</v>
      </c>
      <c r="R774">
        <f>MIN(G773:G787)</f>
        <v>10281</v>
      </c>
      <c r="W774">
        <f t="shared" si="231"/>
        <v>0</v>
      </c>
      <c r="X774">
        <f t="shared" si="232"/>
        <v>3</v>
      </c>
      <c r="Y774">
        <f t="shared" si="233"/>
        <v>0</v>
      </c>
      <c r="Z774" s="22">
        <f t="shared" si="234"/>
        <v>0.24427480916030533</v>
      </c>
      <c r="AA774" s="22">
        <f t="shared" si="235"/>
        <v>0.34351145038167941</v>
      </c>
      <c r="AB774">
        <f t="shared" si="236"/>
        <v>0</v>
      </c>
      <c r="AC774" s="22">
        <f t="shared" si="237"/>
        <v>0</v>
      </c>
      <c r="AD774" s="22">
        <f t="shared" si="238"/>
        <v>0</v>
      </c>
    </row>
    <row r="775" spans="3:30" x14ac:dyDescent="0.25">
      <c r="D775" s="1">
        <v>0.45833333333333331</v>
      </c>
      <c r="E775">
        <v>10318</v>
      </c>
      <c r="F775">
        <v>10342</v>
      </c>
      <c r="G775">
        <v>10317</v>
      </c>
      <c r="H775">
        <v>10335</v>
      </c>
      <c r="J775">
        <v>17</v>
      </c>
      <c r="L775">
        <v>25</v>
      </c>
      <c r="R775">
        <f>R773-R774</f>
        <v>72</v>
      </c>
      <c r="W775">
        <f t="shared" si="231"/>
        <v>0</v>
      </c>
      <c r="X775">
        <f t="shared" si="232"/>
        <v>17</v>
      </c>
      <c r="Y775">
        <f t="shared" si="233"/>
        <v>72</v>
      </c>
      <c r="Z775" s="22">
        <f t="shared" si="234"/>
        <v>0</v>
      </c>
      <c r="AA775" s="22">
        <f t="shared" si="235"/>
        <v>0</v>
      </c>
      <c r="AB775">
        <f t="shared" si="236"/>
        <v>0</v>
      </c>
      <c r="AC775" s="22">
        <f t="shared" si="237"/>
        <v>0</v>
      </c>
      <c r="AD775" s="22">
        <f t="shared" si="238"/>
        <v>0</v>
      </c>
    </row>
    <row r="776" spans="3:30" x14ac:dyDescent="0.25">
      <c r="D776" s="1">
        <v>0.5</v>
      </c>
      <c r="E776">
        <v>10335</v>
      </c>
      <c r="F776">
        <v>10340</v>
      </c>
      <c r="G776">
        <v>10316</v>
      </c>
      <c r="H776">
        <v>10322</v>
      </c>
      <c r="J776">
        <v>-13</v>
      </c>
      <c r="L776">
        <v>24</v>
      </c>
      <c r="W776">
        <f t="shared" si="231"/>
        <v>0</v>
      </c>
      <c r="X776">
        <f t="shared" si="232"/>
        <v>13</v>
      </c>
      <c r="Y776">
        <f t="shared" si="233"/>
        <v>0</v>
      </c>
      <c r="Z776" s="22">
        <f t="shared" si="234"/>
        <v>0</v>
      </c>
      <c r="AA776" s="22">
        <f t="shared" si="235"/>
        <v>0</v>
      </c>
      <c r="AB776">
        <f t="shared" si="236"/>
        <v>0</v>
      </c>
      <c r="AC776" s="22">
        <f t="shared" si="237"/>
        <v>0</v>
      </c>
      <c r="AD776" s="22">
        <f t="shared" si="238"/>
        <v>0</v>
      </c>
    </row>
    <row r="777" spans="3:30" x14ac:dyDescent="0.25">
      <c r="C777">
        <v>1</v>
      </c>
      <c r="D777" s="1">
        <v>0.54166666666666663</v>
      </c>
      <c r="E777">
        <v>10321</v>
      </c>
      <c r="F777">
        <v>10334</v>
      </c>
      <c r="G777">
        <v>10316</v>
      </c>
      <c r="H777">
        <v>10332</v>
      </c>
      <c r="J777">
        <v>11</v>
      </c>
      <c r="L777">
        <v>18</v>
      </c>
      <c r="W777">
        <f t="shared" si="231"/>
        <v>0</v>
      </c>
      <c r="X777">
        <f t="shared" si="232"/>
        <v>11</v>
      </c>
      <c r="Y777">
        <f t="shared" si="233"/>
        <v>0</v>
      </c>
      <c r="Z777" s="22">
        <f t="shared" si="234"/>
        <v>0</v>
      </c>
      <c r="AA777" s="22">
        <f t="shared" si="235"/>
        <v>0</v>
      </c>
      <c r="AB777">
        <f t="shared" si="236"/>
        <v>0</v>
      </c>
      <c r="AC777" s="22">
        <f t="shared" si="237"/>
        <v>0</v>
      </c>
      <c r="AD777" s="22">
        <f t="shared" si="238"/>
        <v>0</v>
      </c>
    </row>
    <row r="778" spans="3:30" x14ac:dyDescent="0.25">
      <c r="D778" s="1">
        <v>0.58333333333333337</v>
      </c>
      <c r="E778">
        <v>10332</v>
      </c>
      <c r="F778">
        <v>10350</v>
      </c>
      <c r="G778">
        <v>10322</v>
      </c>
      <c r="H778">
        <v>10346</v>
      </c>
      <c r="J778">
        <v>14</v>
      </c>
      <c r="L778">
        <v>28</v>
      </c>
      <c r="W778">
        <f t="shared" si="231"/>
        <v>0</v>
      </c>
      <c r="X778">
        <f t="shared" si="232"/>
        <v>14</v>
      </c>
      <c r="Y778">
        <f t="shared" si="233"/>
        <v>0</v>
      </c>
      <c r="Z778" s="22">
        <f t="shared" si="234"/>
        <v>0</v>
      </c>
      <c r="AA778" s="22">
        <f t="shared" si="235"/>
        <v>0</v>
      </c>
      <c r="AB778">
        <f t="shared" si="236"/>
        <v>0</v>
      </c>
      <c r="AC778" s="22">
        <f t="shared" si="237"/>
        <v>0</v>
      </c>
      <c r="AD778" s="22">
        <f t="shared" si="238"/>
        <v>0</v>
      </c>
    </row>
    <row r="779" spans="3:30" x14ac:dyDescent="0.25">
      <c r="D779" s="1">
        <v>0.625</v>
      </c>
      <c r="E779">
        <v>10346</v>
      </c>
      <c r="F779">
        <v>10353</v>
      </c>
      <c r="G779">
        <v>10332</v>
      </c>
      <c r="H779">
        <v>10341</v>
      </c>
      <c r="J779">
        <v>-5</v>
      </c>
      <c r="L779">
        <v>21</v>
      </c>
      <c r="W779">
        <f t="shared" si="231"/>
        <v>0</v>
      </c>
      <c r="X779">
        <f t="shared" si="232"/>
        <v>5</v>
      </c>
      <c r="Y779">
        <f t="shared" si="233"/>
        <v>0</v>
      </c>
      <c r="Z779" s="22">
        <f t="shared" si="234"/>
        <v>0</v>
      </c>
      <c r="AA779" s="22">
        <f t="shared" si="235"/>
        <v>0</v>
      </c>
      <c r="AB779">
        <f t="shared" si="236"/>
        <v>0</v>
      </c>
      <c r="AC779" s="22">
        <f t="shared" si="237"/>
        <v>0</v>
      </c>
      <c r="AD779" s="22">
        <f t="shared" si="238"/>
        <v>0</v>
      </c>
    </row>
    <row r="780" spans="3:30" x14ac:dyDescent="0.25">
      <c r="D780" s="1">
        <v>0.66666666666666663</v>
      </c>
      <c r="E780">
        <v>10342</v>
      </c>
      <c r="F780">
        <v>10345</v>
      </c>
      <c r="G780">
        <v>10328</v>
      </c>
      <c r="H780">
        <v>10336</v>
      </c>
      <c r="J780">
        <v>-6</v>
      </c>
      <c r="L780">
        <v>17</v>
      </c>
      <c r="W780">
        <f t="shared" si="231"/>
        <v>0</v>
      </c>
      <c r="X780">
        <f t="shared" si="232"/>
        <v>6</v>
      </c>
      <c r="Y780">
        <f t="shared" si="233"/>
        <v>0</v>
      </c>
      <c r="Z780" s="22">
        <f t="shared" si="234"/>
        <v>0</v>
      </c>
      <c r="AA780" s="22">
        <f t="shared" si="235"/>
        <v>0</v>
      </c>
      <c r="AB780">
        <f t="shared" si="236"/>
        <v>0</v>
      </c>
      <c r="AC780" s="22">
        <f t="shared" si="237"/>
        <v>0</v>
      </c>
      <c r="AD780" s="22">
        <f t="shared" si="238"/>
        <v>0</v>
      </c>
    </row>
    <row r="781" spans="3:30" x14ac:dyDescent="0.25">
      <c r="D781" s="1">
        <v>0.70833333333333337</v>
      </c>
      <c r="E781">
        <v>10335</v>
      </c>
      <c r="F781">
        <v>10336</v>
      </c>
      <c r="G781">
        <v>10306</v>
      </c>
      <c r="H781">
        <v>10318</v>
      </c>
      <c r="J781">
        <v>-17</v>
      </c>
      <c r="L781">
        <v>30</v>
      </c>
      <c r="W781">
        <f t="shared" si="231"/>
        <v>0</v>
      </c>
      <c r="X781">
        <f t="shared" si="232"/>
        <v>17</v>
      </c>
      <c r="Y781">
        <f t="shared" si="233"/>
        <v>0</v>
      </c>
      <c r="Z781" s="22">
        <f t="shared" si="234"/>
        <v>0</v>
      </c>
      <c r="AA781" s="22">
        <f t="shared" si="235"/>
        <v>0</v>
      </c>
      <c r="AB781">
        <f t="shared" si="236"/>
        <v>0</v>
      </c>
      <c r="AC781" s="22">
        <f t="shared" si="237"/>
        <v>0</v>
      </c>
      <c r="AD781" s="22">
        <f t="shared" si="238"/>
        <v>0</v>
      </c>
    </row>
    <row r="782" spans="3:30" x14ac:dyDescent="0.25">
      <c r="D782" s="1">
        <v>0.75</v>
      </c>
      <c r="E782">
        <v>10318</v>
      </c>
      <c r="F782">
        <v>10324</v>
      </c>
      <c r="G782">
        <v>10292</v>
      </c>
      <c r="H782">
        <v>10296</v>
      </c>
      <c r="J782">
        <v>-22</v>
      </c>
      <c r="L782">
        <v>32</v>
      </c>
      <c r="W782">
        <f t="shared" si="231"/>
        <v>0</v>
      </c>
      <c r="X782">
        <f t="shared" si="232"/>
        <v>22</v>
      </c>
      <c r="Y782">
        <f t="shared" si="233"/>
        <v>0</v>
      </c>
      <c r="Z782" s="22">
        <f t="shared" si="234"/>
        <v>0</v>
      </c>
      <c r="AA782" s="22">
        <f t="shared" si="235"/>
        <v>0</v>
      </c>
      <c r="AB782">
        <f t="shared" si="236"/>
        <v>0</v>
      </c>
      <c r="AC782" s="22">
        <f t="shared" si="237"/>
        <v>0</v>
      </c>
      <c r="AD782" s="22">
        <f t="shared" si="238"/>
        <v>0</v>
      </c>
    </row>
    <row r="783" spans="3:30" x14ac:dyDescent="0.25">
      <c r="D783" s="1">
        <v>0.79166666666666663</v>
      </c>
      <c r="E783">
        <v>10296</v>
      </c>
      <c r="F783">
        <v>10299</v>
      </c>
      <c r="G783">
        <v>10282</v>
      </c>
      <c r="H783">
        <v>10297</v>
      </c>
      <c r="J783">
        <v>1</v>
      </c>
      <c r="L783">
        <v>17</v>
      </c>
      <c r="W783">
        <f t="shared" si="231"/>
        <v>0</v>
      </c>
      <c r="X783">
        <f t="shared" si="232"/>
        <v>1</v>
      </c>
      <c r="Y783">
        <f t="shared" si="233"/>
        <v>0</v>
      </c>
      <c r="Z783" s="22">
        <f t="shared" si="234"/>
        <v>0</v>
      </c>
      <c r="AA783" s="22">
        <f t="shared" si="235"/>
        <v>0</v>
      </c>
      <c r="AB783">
        <f t="shared" si="236"/>
        <v>0</v>
      </c>
      <c r="AC783" s="22">
        <f t="shared" si="237"/>
        <v>0</v>
      </c>
      <c r="AD783" s="22">
        <f t="shared" si="238"/>
        <v>0</v>
      </c>
    </row>
    <row r="784" spans="3:30" x14ac:dyDescent="0.25">
      <c r="D784" s="1">
        <v>0.83333333333333337</v>
      </c>
      <c r="E784">
        <v>10298</v>
      </c>
      <c r="F784">
        <v>10302</v>
      </c>
      <c r="G784">
        <v>10286</v>
      </c>
      <c r="H784">
        <v>10298</v>
      </c>
      <c r="J784">
        <v>0</v>
      </c>
      <c r="L784">
        <v>16</v>
      </c>
      <c r="W784">
        <f t="shared" si="231"/>
        <v>0</v>
      </c>
      <c r="X784">
        <f t="shared" si="232"/>
        <v>0</v>
      </c>
      <c r="Y784">
        <f t="shared" si="233"/>
        <v>0</v>
      </c>
      <c r="Z784" s="22">
        <f t="shared" si="234"/>
        <v>0</v>
      </c>
      <c r="AA784" s="22">
        <f t="shared" si="235"/>
        <v>0</v>
      </c>
      <c r="AB784">
        <f t="shared" si="236"/>
        <v>0</v>
      </c>
      <c r="AC784" s="22">
        <f t="shared" si="237"/>
        <v>0</v>
      </c>
      <c r="AD784" s="22">
        <f t="shared" si="238"/>
        <v>0</v>
      </c>
    </row>
    <row r="785" spans="3:30" x14ac:dyDescent="0.25">
      <c r="D785" s="1">
        <v>0.875</v>
      </c>
      <c r="E785">
        <v>10297</v>
      </c>
      <c r="F785">
        <v>10320</v>
      </c>
      <c r="G785">
        <v>10283</v>
      </c>
      <c r="H785">
        <v>10307</v>
      </c>
      <c r="J785">
        <v>10</v>
      </c>
      <c r="L785">
        <v>37</v>
      </c>
      <c r="W785">
        <f t="shared" si="231"/>
        <v>0</v>
      </c>
      <c r="X785">
        <f t="shared" si="232"/>
        <v>10</v>
      </c>
      <c r="Y785">
        <f t="shared" si="233"/>
        <v>0</v>
      </c>
      <c r="Z785" s="22">
        <f t="shared" si="234"/>
        <v>0</v>
      </c>
      <c r="AA785" s="22">
        <f t="shared" si="235"/>
        <v>0</v>
      </c>
      <c r="AB785">
        <f t="shared" si="236"/>
        <v>0</v>
      </c>
      <c r="AC785" s="22">
        <f t="shared" si="237"/>
        <v>0</v>
      </c>
      <c r="AD785" s="22">
        <f t="shared" si="238"/>
        <v>0</v>
      </c>
    </row>
    <row r="786" spans="3:30" x14ac:dyDescent="0.25">
      <c r="D786" s="2">
        <v>0.91666666666666663</v>
      </c>
      <c r="E786">
        <v>10307</v>
      </c>
      <c r="F786">
        <v>10316</v>
      </c>
      <c r="G786">
        <v>10287</v>
      </c>
      <c r="H786">
        <v>10293</v>
      </c>
      <c r="J786">
        <v>-14</v>
      </c>
      <c r="L786">
        <v>29</v>
      </c>
      <c r="W786">
        <f t="shared" si="231"/>
        <v>0</v>
      </c>
      <c r="X786">
        <f t="shared" si="232"/>
        <v>14</v>
      </c>
      <c r="Y786">
        <f t="shared" si="233"/>
        <v>0</v>
      </c>
      <c r="Z786" s="22">
        <f t="shared" si="234"/>
        <v>0</v>
      </c>
      <c r="AA786" s="22">
        <f t="shared" si="235"/>
        <v>0</v>
      </c>
      <c r="AB786">
        <f t="shared" si="236"/>
        <v>0</v>
      </c>
      <c r="AC786" s="22">
        <f t="shared" si="237"/>
        <v>0</v>
      </c>
      <c r="AD786" s="22">
        <f t="shared" si="238"/>
        <v>0</v>
      </c>
    </row>
    <row r="787" spans="3:30" x14ac:dyDescent="0.25">
      <c r="D787" s="2">
        <v>0.375</v>
      </c>
      <c r="E787">
        <v>10312</v>
      </c>
      <c r="F787">
        <v>10316</v>
      </c>
      <c r="G787">
        <v>10294</v>
      </c>
      <c r="H787">
        <v>10300</v>
      </c>
      <c r="J787">
        <v>-12</v>
      </c>
      <c r="L787">
        <v>22</v>
      </c>
      <c r="M787">
        <v>32</v>
      </c>
      <c r="R787">
        <f>MAX(F786:F800)</f>
        <v>10385</v>
      </c>
      <c r="W787">
        <f t="shared" si="231"/>
        <v>32</v>
      </c>
      <c r="X787">
        <f t="shared" si="232"/>
        <v>12</v>
      </c>
      <c r="Y787">
        <f t="shared" si="233"/>
        <v>0</v>
      </c>
      <c r="Z787" s="22">
        <f t="shared" si="234"/>
        <v>0</v>
      </c>
      <c r="AA787" s="22">
        <f t="shared" si="235"/>
        <v>0</v>
      </c>
      <c r="AB787">
        <f t="shared" si="236"/>
        <v>0</v>
      </c>
      <c r="AC787" s="22">
        <f t="shared" si="237"/>
        <v>0</v>
      </c>
      <c r="AD787" s="22">
        <f t="shared" si="238"/>
        <v>0</v>
      </c>
    </row>
    <row r="788" spans="3:30" x14ac:dyDescent="0.25">
      <c r="D788" s="1">
        <v>0.41666666666666669</v>
      </c>
      <c r="E788">
        <v>10300</v>
      </c>
      <c r="F788">
        <v>10385</v>
      </c>
      <c r="G788">
        <v>10264</v>
      </c>
      <c r="H788">
        <v>10349</v>
      </c>
      <c r="J788">
        <v>49</v>
      </c>
      <c r="L788">
        <v>121</v>
      </c>
      <c r="N788">
        <v>0</v>
      </c>
      <c r="O788">
        <v>0</v>
      </c>
      <c r="R788">
        <f>MIN(G787:G801)</f>
        <v>10264</v>
      </c>
      <c r="W788">
        <f t="shared" si="231"/>
        <v>0</v>
      </c>
      <c r="X788">
        <f t="shared" si="232"/>
        <v>49</v>
      </c>
      <c r="Y788">
        <f t="shared" si="233"/>
        <v>0</v>
      </c>
      <c r="Z788" s="22">
        <f t="shared" si="234"/>
        <v>0</v>
      </c>
      <c r="AA788" s="22">
        <f t="shared" si="235"/>
        <v>0</v>
      </c>
      <c r="AB788">
        <f t="shared" si="236"/>
        <v>0</v>
      </c>
      <c r="AC788" s="22">
        <f t="shared" si="237"/>
        <v>0</v>
      </c>
      <c r="AD788" s="22">
        <f t="shared" si="238"/>
        <v>0</v>
      </c>
    </row>
    <row r="789" spans="3:30" x14ac:dyDescent="0.25">
      <c r="D789" s="1">
        <v>0.45833333333333331</v>
      </c>
      <c r="E789">
        <v>10349</v>
      </c>
      <c r="F789">
        <v>10358</v>
      </c>
      <c r="G789">
        <v>10312</v>
      </c>
      <c r="H789">
        <v>10325</v>
      </c>
      <c r="J789">
        <v>-24</v>
      </c>
      <c r="L789">
        <v>46</v>
      </c>
      <c r="R789">
        <f>R787-R788</f>
        <v>121</v>
      </c>
      <c r="W789">
        <f t="shared" si="231"/>
        <v>0</v>
      </c>
      <c r="X789">
        <f t="shared" si="232"/>
        <v>24</v>
      </c>
      <c r="Y789">
        <f t="shared" si="233"/>
        <v>121</v>
      </c>
      <c r="Z789" s="22">
        <f t="shared" si="234"/>
        <v>0</v>
      </c>
      <c r="AA789" s="22">
        <f t="shared" si="235"/>
        <v>0</v>
      </c>
      <c r="AB789">
        <f t="shared" si="236"/>
        <v>0</v>
      </c>
      <c r="AC789" s="22">
        <f t="shared" si="237"/>
        <v>0</v>
      </c>
      <c r="AD789" s="22">
        <f t="shared" si="238"/>
        <v>0</v>
      </c>
    </row>
    <row r="790" spans="3:30" x14ac:dyDescent="0.25">
      <c r="D790" s="1">
        <v>0.5</v>
      </c>
      <c r="E790">
        <v>10325</v>
      </c>
      <c r="F790">
        <v>10328</v>
      </c>
      <c r="G790">
        <v>10298</v>
      </c>
      <c r="H790">
        <v>10309</v>
      </c>
      <c r="J790">
        <v>-16</v>
      </c>
      <c r="L790">
        <v>30</v>
      </c>
      <c r="W790">
        <f t="shared" si="231"/>
        <v>0</v>
      </c>
      <c r="X790">
        <f t="shared" si="232"/>
        <v>16</v>
      </c>
      <c r="Y790">
        <f t="shared" si="233"/>
        <v>0</v>
      </c>
      <c r="Z790" s="22">
        <f t="shared" si="234"/>
        <v>0</v>
      </c>
      <c r="AA790" s="22">
        <f t="shared" si="235"/>
        <v>0</v>
      </c>
      <c r="AB790">
        <f t="shared" si="236"/>
        <v>0</v>
      </c>
      <c r="AC790" s="22">
        <f t="shared" si="237"/>
        <v>0</v>
      </c>
      <c r="AD790" s="22">
        <f t="shared" si="238"/>
        <v>0</v>
      </c>
    </row>
    <row r="791" spans="3:30" x14ac:dyDescent="0.25">
      <c r="C791">
        <v>1</v>
      </c>
      <c r="D791" s="1">
        <v>0.54166666666666663</v>
      </c>
      <c r="E791">
        <v>10309</v>
      </c>
      <c r="F791">
        <v>10323</v>
      </c>
      <c r="G791">
        <v>10303</v>
      </c>
      <c r="H791">
        <v>10315</v>
      </c>
      <c r="J791">
        <v>6</v>
      </c>
      <c r="L791">
        <v>20</v>
      </c>
      <c r="W791">
        <f t="shared" si="231"/>
        <v>0</v>
      </c>
      <c r="X791">
        <f t="shared" si="232"/>
        <v>6</v>
      </c>
      <c r="Y791">
        <f t="shared" si="233"/>
        <v>0</v>
      </c>
      <c r="Z791" s="22">
        <f t="shared" si="234"/>
        <v>0</v>
      </c>
      <c r="AA791" s="22">
        <f t="shared" si="235"/>
        <v>0</v>
      </c>
      <c r="AB791">
        <f t="shared" si="236"/>
        <v>0</v>
      </c>
      <c r="AC791" s="22">
        <f t="shared" si="237"/>
        <v>0</v>
      </c>
      <c r="AD791" s="22">
        <f t="shared" si="238"/>
        <v>0</v>
      </c>
    </row>
    <row r="792" spans="3:30" x14ac:dyDescent="0.25">
      <c r="D792" s="1">
        <v>0.58333333333333337</v>
      </c>
      <c r="E792">
        <v>10315</v>
      </c>
      <c r="F792">
        <v>10323</v>
      </c>
      <c r="G792">
        <v>10294</v>
      </c>
      <c r="H792">
        <v>10313</v>
      </c>
      <c r="J792">
        <v>-2</v>
      </c>
      <c r="L792">
        <v>29</v>
      </c>
      <c r="W792">
        <f t="shared" si="231"/>
        <v>0</v>
      </c>
      <c r="X792">
        <f t="shared" si="232"/>
        <v>2</v>
      </c>
      <c r="Y792">
        <f t="shared" si="233"/>
        <v>0</v>
      </c>
      <c r="Z792" s="22">
        <f t="shared" si="234"/>
        <v>0</v>
      </c>
      <c r="AA792" s="22">
        <f t="shared" si="235"/>
        <v>0</v>
      </c>
      <c r="AB792">
        <f t="shared" si="236"/>
        <v>0</v>
      </c>
      <c r="AC792" s="22">
        <f t="shared" si="237"/>
        <v>0</v>
      </c>
      <c r="AD792" s="22">
        <f t="shared" si="238"/>
        <v>0</v>
      </c>
    </row>
    <row r="793" spans="3:30" x14ac:dyDescent="0.25">
      <c r="D793" s="1">
        <v>0.625</v>
      </c>
      <c r="E793">
        <v>10313</v>
      </c>
      <c r="F793">
        <v>10330</v>
      </c>
      <c r="G793">
        <v>10300</v>
      </c>
      <c r="H793">
        <v>10310</v>
      </c>
      <c r="J793">
        <v>-3</v>
      </c>
      <c r="L793">
        <v>30</v>
      </c>
      <c r="W793">
        <f t="shared" si="231"/>
        <v>0</v>
      </c>
      <c r="X793">
        <f t="shared" si="232"/>
        <v>3</v>
      </c>
      <c r="Y793">
        <f t="shared" si="233"/>
        <v>0</v>
      </c>
      <c r="Z793" s="22">
        <f t="shared" si="234"/>
        <v>0</v>
      </c>
      <c r="AA793" s="22">
        <f t="shared" si="235"/>
        <v>0</v>
      </c>
      <c r="AB793">
        <f t="shared" si="236"/>
        <v>0</v>
      </c>
      <c r="AC793" s="22">
        <f t="shared" si="237"/>
        <v>0</v>
      </c>
      <c r="AD793" s="22">
        <f t="shared" si="238"/>
        <v>0</v>
      </c>
    </row>
    <row r="794" spans="3:30" x14ac:dyDescent="0.25">
      <c r="D794" s="1">
        <v>0.66666666666666663</v>
      </c>
      <c r="E794">
        <v>10310</v>
      </c>
      <c r="F794">
        <v>10324</v>
      </c>
      <c r="G794">
        <v>10294</v>
      </c>
      <c r="H794">
        <v>10310</v>
      </c>
      <c r="J794">
        <v>0</v>
      </c>
      <c r="L794">
        <v>30</v>
      </c>
      <c r="W794">
        <f t="shared" si="231"/>
        <v>0</v>
      </c>
      <c r="X794">
        <f t="shared" si="232"/>
        <v>0</v>
      </c>
      <c r="Y794">
        <f t="shared" si="233"/>
        <v>0</v>
      </c>
      <c r="Z794" s="22">
        <f t="shared" si="234"/>
        <v>0</v>
      </c>
      <c r="AA794" s="22">
        <f t="shared" si="235"/>
        <v>0</v>
      </c>
      <c r="AB794">
        <f t="shared" si="236"/>
        <v>0</v>
      </c>
      <c r="AC794" s="22">
        <f t="shared" si="237"/>
        <v>0</v>
      </c>
      <c r="AD794" s="22">
        <f t="shared" si="238"/>
        <v>0</v>
      </c>
    </row>
    <row r="795" spans="3:30" x14ac:dyDescent="0.25">
      <c r="D795" s="1">
        <v>0.70833333333333337</v>
      </c>
      <c r="E795">
        <v>10311</v>
      </c>
      <c r="F795">
        <v>10317</v>
      </c>
      <c r="G795">
        <v>10287</v>
      </c>
      <c r="H795">
        <v>10293</v>
      </c>
      <c r="J795">
        <v>-18</v>
      </c>
      <c r="L795">
        <v>30</v>
      </c>
      <c r="W795">
        <f t="shared" si="231"/>
        <v>0</v>
      </c>
      <c r="X795">
        <f t="shared" si="232"/>
        <v>18</v>
      </c>
      <c r="Y795">
        <f t="shared" si="233"/>
        <v>0</v>
      </c>
      <c r="Z795" s="22">
        <f t="shared" si="234"/>
        <v>0</v>
      </c>
      <c r="AA795" s="22">
        <f t="shared" si="235"/>
        <v>0</v>
      </c>
      <c r="AB795">
        <f t="shared" si="236"/>
        <v>0</v>
      </c>
      <c r="AC795" s="22">
        <f t="shared" si="237"/>
        <v>0</v>
      </c>
      <c r="AD795" s="22">
        <f t="shared" si="238"/>
        <v>0</v>
      </c>
    </row>
    <row r="796" spans="3:30" x14ac:dyDescent="0.25">
      <c r="D796" s="1">
        <v>0.75</v>
      </c>
      <c r="E796">
        <v>10294</v>
      </c>
      <c r="F796">
        <v>10306</v>
      </c>
      <c r="G796">
        <v>10270</v>
      </c>
      <c r="H796">
        <v>10303</v>
      </c>
      <c r="J796">
        <v>9</v>
      </c>
      <c r="L796">
        <v>36</v>
      </c>
      <c r="W796">
        <f t="shared" si="231"/>
        <v>0</v>
      </c>
      <c r="X796">
        <f t="shared" si="232"/>
        <v>9</v>
      </c>
      <c r="Y796">
        <f t="shared" si="233"/>
        <v>0</v>
      </c>
      <c r="Z796" s="22">
        <f t="shared" si="234"/>
        <v>0</v>
      </c>
      <c r="AA796" s="22">
        <f t="shared" si="235"/>
        <v>0</v>
      </c>
      <c r="AB796">
        <f t="shared" si="236"/>
        <v>0</v>
      </c>
      <c r="AC796" s="22">
        <f t="shared" si="237"/>
        <v>0</v>
      </c>
      <c r="AD796" s="22">
        <f t="shared" si="238"/>
        <v>0</v>
      </c>
    </row>
    <row r="797" spans="3:30" x14ac:dyDescent="0.25">
      <c r="D797" s="1">
        <v>0.79166666666666663</v>
      </c>
      <c r="E797">
        <v>10303</v>
      </c>
      <c r="F797">
        <v>10313</v>
      </c>
      <c r="G797">
        <v>10301</v>
      </c>
      <c r="H797">
        <v>10310</v>
      </c>
      <c r="J797">
        <v>7</v>
      </c>
      <c r="L797">
        <v>12</v>
      </c>
      <c r="W797">
        <f t="shared" si="231"/>
        <v>0</v>
      </c>
      <c r="X797">
        <f t="shared" si="232"/>
        <v>7</v>
      </c>
      <c r="Y797">
        <f t="shared" si="233"/>
        <v>0</v>
      </c>
      <c r="Z797" s="22">
        <f t="shared" si="234"/>
        <v>0</v>
      </c>
      <c r="AA797" s="22">
        <f t="shared" si="235"/>
        <v>0</v>
      </c>
      <c r="AB797">
        <f t="shared" si="236"/>
        <v>0</v>
      </c>
      <c r="AC797" s="22">
        <f t="shared" si="237"/>
        <v>0</v>
      </c>
      <c r="AD797" s="22">
        <f t="shared" si="238"/>
        <v>0</v>
      </c>
    </row>
    <row r="798" spans="3:30" x14ac:dyDescent="0.25">
      <c r="D798" s="1">
        <v>0.83333333333333337</v>
      </c>
      <c r="E798">
        <v>10310</v>
      </c>
      <c r="F798">
        <v>10334</v>
      </c>
      <c r="G798">
        <v>10309</v>
      </c>
      <c r="H798">
        <v>10334</v>
      </c>
      <c r="J798">
        <v>24</v>
      </c>
      <c r="L798">
        <v>25</v>
      </c>
      <c r="W798">
        <f t="shared" si="231"/>
        <v>0</v>
      </c>
      <c r="X798">
        <f t="shared" si="232"/>
        <v>24</v>
      </c>
      <c r="Y798">
        <f t="shared" si="233"/>
        <v>0</v>
      </c>
      <c r="Z798" s="22">
        <f t="shared" si="234"/>
        <v>0</v>
      </c>
      <c r="AA798" s="22">
        <f t="shared" si="235"/>
        <v>0</v>
      </c>
      <c r="AB798">
        <f t="shared" si="236"/>
        <v>0</v>
      </c>
      <c r="AC798" s="22">
        <f t="shared" si="237"/>
        <v>0</v>
      </c>
      <c r="AD798" s="22">
        <f t="shared" si="238"/>
        <v>0</v>
      </c>
    </row>
    <row r="799" spans="3:30" x14ac:dyDescent="0.25">
      <c r="D799" s="1">
        <v>0.875</v>
      </c>
      <c r="E799">
        <v>10334</v>
      </c>
      <c r="F799">
        <v>10340</v>
      </c>
      <c r="G799">
        <v>10328</v>
      </c>
      <c r="H799">
        <v>10336</v>
      </c>
      <c r="J799">
        <v>2</v>
      </c>
      <c r="L799">
        <v>12</v>
      </c>
      <c r="W799">
        <f t="shared" si="231"/>
        <v>0</v>
      </c>
      <c r="X799">
        <f t="shared" si="232"/>
        <v>2</v>
      </c>
      <c r="Y799">
        <f t="shared" si="233"/>
        <v>0</v>
      </c>
      <c r="Z799" s="22">
        <f t="shared" si="234"/>
        <v>0</v>
      </c>
      <c r="AA799" s="22">
        <f t="shared" si="235"/>
        <v>0</v>
      </c>
      <c r="AB799">
        <f t="shared" si="236"/>
        <v>0</v>
      </c>
      <c r="AC799" s="22">
        <f t="shared" si="237"/>
        <v>0</v>
      </c>
      <c r="AD799" s="22">
        <f t="shared" si="238"/>
        <v>0</v>
      </c>
    </row>
    <row r="800" spans="3:30" x14ac:dyDescent="0.25">
      <c r="D800" s="2">
        <v>0.91666666666666663</v>
      </c>
      <c r="E800">
        <v>10336</v>
      </c>
      <c r="F800">
        <v>10348</v>
      </c>
      <c r="G800">
        <v>10336</v>
      </c>
      <c r="H800">
        <v>10344</v>
      </c>
      <c r="J800">
        <v>8</v>
      </c>
      <c r="L800">
        <v>12</v>
      </c>
      <c r="W800">
        <f t="shared" si="231"/>
        <v>0</v>
      </c>
      <c r="X800">
        <f t="shared" si="232"/>
        <v>8</v>
      </c>
      <c r="Y800">
        <f t="shared" si="233"/>
        <v>0</v>
      </c>
      <c r="Z800" s="22">
        <f t="shared" si="234"/>
        <v>0</v>
      </c>
      <c r="AA800" s="22">
        <f t="shared" si="235"/>
        <v>0</v>
      </c>
      <c r="AB800">
        <f t="shared" si="236"/>
        <v>0</v>
      </c>
      <c r="AC800" s="22">
        <f t="shared" si="237"/>
        <v>0</v>
      </c>
      <c r="AD800" s="22">
        <f t="shared" si="238"/>
        <v>0</v>
      </c>
    </row>
    <row r="801" spans="3:30" x14ac:dyDescent="0.25">
      <c r="D801" s="2">
        <v>0.375</v>
      </c>
      <c r="E801">
        <v>10342</v>
      </c>
      <c r="F801">
        <v>10348</v>
      </c>
      <c r="G801">
        <v>10313</v>
      </c>
      <c r="H801">
        <v>10321</v>
      </c>
      <c r="J801">
        <v>-21</v>
      </c>
      <c r="L801">
        <v>35</v>
      </c>
      <c r="M801">
        <v>-6</v>
      </c>
      <c r="N801">
        <v>1</v>
      </c>
      <c r="R801">
        <f>MAX(F800:F814)</f>
        <v>10358</v>
      </c>
      <c r="W801">
        <f t="shared" si="231"/>
        <v>6</v>
      </c>
      <c r="X801">
        <f t="shared" si="232"/>
        <v>21</v>
      </c>
      <c r="Y801">
        <f t="shared" si="233"/>
        <v>0</v>
      </c>
      <c r="Z801" s="22">
        <f t="shared" si="234"/>
        <v>0</v>
      </c>
      <c r="AA801" s="22">
        <f t="shared" si="235"/>
        <v>0</v>
      </c>
      <c r="AB801">
        <f t="shared" si="236"/>
        <v>1</v>
      </c>
      <c r="AC801" s="22">
        <f t="shared" si="237"/>
        <v>0.16528925619834711</v>
      </c>
      <c r="AD801" s="22">
        <f t="shared" si="238"/>
        <v>0</v>
      </c>
    </row>
    <row r="802" spans="3:30" x14ac:dyDescent="0.25">
      <c r="D802" s="1">
        <v>0.41666666666666669</v>
      </c>
      <c r="E802">
        <v>10321</v>
      </c>
      <c r="F802">
        <v>10331</v>
      </c>
      <c r="G802">
        <v>10300</v>
      </c>
      <c r="H802">
        <v>10310</v>
      </c>
      <c r="J802">
        <v>-11</v>
      </c>
      <c r="L802">
        <v>31</v>
      </c>
      <c r="N802">
        <f>SUM(J802:J807)/121</f>
        <v>-0.16528925619834711</v>
      </c>
      <c r="O802">
        <f>30/121</f>
        <v>0.24793388429752067</v>
      </c>
      <c r="R802">
        <f>MIN(G801:G815)</f>
        <v>10285</v>
      </c>
      <c r="W802">
        <f t="shared" si="231"/>
        <v>0</v>
      </c>
      <c r="X802">
        <f t="shared" si="232"/>
        <v>11</v>
      </c>
      <c r="Y802">
        <f t="shared" si="233"/>
        <v>0</v>
      </c>
      <c r="Z802" s="22">
        <f t="shared" si="234"/>
        <v>0.16528925619834711</v>
      </c>
      <c r="AA802" s="22">
        <f t="shared" si="235"/>
        <v>0.24793388429752067</v>
      </c>
      <c r="AB802">
        <f t="shared" si="236"/>
        <v>0</v>
      </c>
      <c r="AC802" s="22">
        <f t="shared" si="237"/>
        <v>0</v>
      </c>
      <c r="AD802" s="22">
        <f t="shared" si="238"/>
        <v>0</v>
      </c>
    </row>
    <row r="803" spans="3:30" x14ac:dyDescent="0.25">
      <c r="D803" s="1">
        <v>0.45833333333333331</v>
      </c>
      <c r="E803">
        <v>10310</v>
      </c>
      <c r="F803">
        <v>10358</v>
      </c>
      <c r="G803">
        <v>10305</v>
      </c>
      <c r="H803">
        <v>10336</v>
      </c>
      <c r="J803">
        <v>26</v>
      </c>
      <c r="L803">
        <v>53</v>
      </c>
      <c r="R803">
        <f>R801-R802</f>
        <v>73</v>
      </c>
      <c r="W803">
        <f t="shared" si="231"/>
        <v>0</v>
      </c>
      <c r="X803">
        <f t="shared" si="232"/>
        <v>26</v>
      </c>
      <c r="Y803">
        <f t="shared" si="233"/>
        <v>73</v>
      </c>
      <c r="Z803" s="22">
        <f t="shared" si="234"/>
        <v>0</v>
      </c>
      <c r="AA803" s="22">
        <f t="shared" si="235"/>
        <v>0</v>
      </c>
      <c r="AB803">
        <f t="shared" si="236"/>
        <v>0</v>
      </c>
      <c r="AC803" s="22">
        <f t="shared" si="237"/>
        <v>0</v>
      </c>
      <c r="AD803" s="22">
        <f t="shared" si="238"/>
        <v>0</v>
      </c>
    </row>
    <row r="804" spans="3:30" x14ac:dyDescent="0.25">
      <c r="D804" s="1">
        <v>0.5</v>
      </c>
      <c r="E804">
        <v>10335</v>
      </c>
      <c r="F804">
        <v>10339</v>
      </c>
      <c r="G804">
        <v>10311</v>
      </c>
      <c r="H804">
        <v>10324</v>
      </c>
      <c r="J804">
        <v>-11</v>
      </c>
      <c r="L804">
        <v>28</v>
      </c>
      <c r="W804">
        <f t="shared" si="231"/>
        <v>0</v>
      </c>
      <c r="X804">
        <f t="shared" si="232"/>
        <v>11</v>
      </c>
      <c r="Y804">
        <f t="shared" si="233"/>
        <v>0</v>
      </c>
      <c r="Z804" s="22">
        <f t="shared" si="234"/>
        <v>0</v>
      </c>
      <c r="AA804" s="22">
        <f t="shared" si="235"/>
        <v>0</v>
      </c>
      <c r="AB804">
        <f t="shared" si="236"/>
        <v>0</v>
      </c>
      <c r="AC804" s="22">
        <f t="shared" si="237"/>
        <v>0</v>
      </c>
      <c r="AD804" s="22">
        <f t="shared" si="238"/>
        <v>0</v>
      </c>
    </row>
    <row r="805" spans="3:30" x14ac:dyDescent="0.25">
      <c r="C805">
        <v>1</v>
      </c>
      <c r="D805" s="1">
        <v>0.54166666666666663</v>
      </c>
      <c r="E805">
        <v>10324</v>
      </c>
      <c r="F805">
        <v>10327</v>
      </c>
      <c r="G805">
        <v>10305</v>
      </c>
      <c r="H805">
        <v>10313</v>
      </c>
      <c r="J805">
        <v>-11</v>
      </c>
      <c r="L805">
        <v>22</v>
      </c>
      <c r="W805">
        <f t="shared" si="231"/>
        <v>0</v>
      </c>
      <c r="X805">
        <f t="shared" si="232"/>
        <v>11</v>
      </c>
      <c r="Y805">
        <f t="shared" si="233"/>
        <v>0</v>
      </c>
      <c r="Z805" s="22">
        <f t="shared" si="234"/>
        <v>0</v>
      </c>
      <c r="AA805" s="22">
        <f t="shared" si="235"/>
        <v>0</v>
      </c>
      <c r="AB805">
        <f t="shared" si="236"/>
        <v>0</v>
      </c>
      <c r="AC805" s="22">
        <f t="shared" si="237"/>
        <v>0</v>
      </c>
      <c r="AD805" s="22">
        <f t="shared" si="238"/>
        <v>0</v>
      </c>
    </row>
    <row r="806" spans="3:30" x14ac:dyDescent="0.25">
      <c r="D806" s="1">
        <v>0.58333333333333337</v>
      </c>
      <c r="E806">
        <v>10312</v>
      </c>
      <c r="F806">
        <v>10318</v>
      </c>
      <c r="G806">
        <v>10304</v>
      </c>
      <c r="H806">
        <v>10309</v>
      </c>
      <c r="J806">
        <v>-3</v>
      </c>
      <c r="L806">
        <v>14</v>
      </c>
      <c r="W806">
        <f t="shared" si="231"/>
        <v>0</v>
      </c>
      <c r="X806">
        <f t="shared" si="232"/>
        <v>3</v>
      </c>
      <c r="Y806">
        <f t="shared" si="233"/>
        <v>0</v>
      </c>
      <c r="Z806" s="22">
        <f t="shared" si="234"/>
        <v>0</v>
      </c>
      <c r="AA806" s="22">
        <f t="shared" si="235"/>
        <v>0</v>
      </c>
      <c r="AB806">
        <f t="shared" si="236"/>
        <v>0</v>
      </c>
      <c r="AC806" s="22">
        <f t="shared" si="237"/>
        <v>0</v>
      </c>
      <c r="AD806" s="22">
        <f t="shared" si="238"/>
        <v>0</v>
      </c>
    </row>
    <row r="807" spans="3:30" x14ac:dyDescent="0.25">
      <c r="D807" s="1">
        <v>0.625</v>
      </c>
      <c r="E807">
        <v>10309</v>
      </c>
      <c r="F807">
        <v>10312</v>
      </c>
      <c r="G807">
        <v>10287</v>
      </c>
      <c r="H807">
        <v>10299</v>
      </c>
      <c r="J807">
        <v>-10</v>
      </c>
      <c r="L807">
        <v>25</v>
      </c>
      <c r="W807">
        <f t="shared" si="231"/>
        <v>0</v>
      </c>
      <c r="X807">
        <f t="shared" si="232"/>
        <v>10</v>
      </c>
      <c r="Y807">
        <f t="shared" si="233"/>
        <v>0</v>
      </c>
      <c r="Z807" s="22">
        <f t="shared" si="234"/>
        <v>0</v>
      </c>
      <c r="AA807" s="22">
        <f t="shared" si="235"/>
        <v>0</v>
      </c>
      <c r="AB807">
        <f t="shared" si="236"/>
        <v>0</v>
      </c>
      <c r="AC807" s="22">
        <f t="shared" si="237"/>
        <v>0</v>
      </c>
      <c r="AD807" s="22">
        <f t="shared" si="238"/>
        <v>0</v>
      </c>
    </row>
    <row r="808" spans="3:30" x14ac:dyDescent="0.25">
      <c r="D808" s="1">
        <v>0.66666666666666663</v>
      </c>
      <c r="E808">
        <v>10299</v>
      </c>
      <c r="F808">
        <v>10325</v>
      </c>
      <c r="G808">
        <v>10298</v>
      </c>
      <c r="H808">
        <v>10311</v>
      </c>
      <c r="J808">
        <v>12</v>
      </c>
      <c r="L808">
        <v>27</v>
      </c>
      <c r="W808">
        <f t="shared" si="231"/>
        <v>0</v>
      </c>
      <c r="X808">
        <f t="shared" si="232"/>
        <v>12</v>
      </c>
      <c r="Y808">
        <f t="shared" si="233"/>
        <v>0</v>
      </c>
      <c r="Z808" s="22">
        <f t="shared" si="234"/>
        <v>0</v>
      </c>
      <c r="AA808" s="22">
        <f t="shared" si="235"/>
        <v>0</v>
      </c>
      <c r="AB808">
        <f t="shared" si="236"/>
        <v>0</v>
      </c>
      <c r="AC808" s="22">
        <f t="shared" si="237"/>
        <v>0</v>
      </c>
      <c r="AD808" s="22">
        <f t="shared" si="238"/>
        <v>0</v>
      </c>
    </row>
    <row r="809" spans="3:30" x14ac:dyDescent="0.25">
      <c r="D809" s="1">
        <v>0.70833333333333337</v>
      </c>
      <c r="E809">
        <v>10310</v>
      </c>
      <c r="F809">
        <v>10344</v>
      </c>
      <c r="G809">
        <v>10285</v>
      </c>
      <c r="H809">
        <v>10331</v>
      </c>
      <c r="J809">
        <v>21</v>
      </c>
      <c r="L809">
        <v>59</v>
      </c>
      <c r="W809">
        <f t="shared" si="231"/>
        <v>0</v>
      </c>
      <c r="X809">
        <f t="shared" si="232"/>
        <v>21</v>
      </c>
      <c r="Y809">
        <f t="shared" si="233"/>
        <v>0</v>
      </c>
      <c r="Z809" s="22">
        <f t="shared" si="234"/>
        <v>0</v>
      </c>
      <c r="AA809" s="22">
        <f t="shared" si="235"/>
        <v>0</v>
      </c>
      <c r="AB809">
        <f t="shared" si="236"/>
        <v>0</v>
      </c>
      <c r="AC809" s="22">
        <f t="shared" si="237"/>
        <v>0</v>
      </c>
      <c r="AD809" s="22">
        <f t="shared" si="238"/>
        <v>0</v>
      </c>
    </row>
    <row r="810" spans="3:30" x14ac:dyDescent="0.25">
      <c r="D810" s="1">
        <v>0.75</v>
      </c>
      <c r="E810">
        <v>10331</v>
      </c>
      <c r="F810">
        <v>10347</v>
      </c>
      <c r="G810">
        <v>10319</v>
      </c>
      <c r="H810">
        <v>10336</v>
      </c>
      <c r="J810">
        <v>5</v>
      </c>
      <c r="L810">
        <v>28</v>
      </c>
      <c r="W810">
        <f t="shared" si="231"/>
        <v>0</v>
      </c>
      <c r="X810">
        <f t="shared" si="232"/>
        <v>5</v>
      </c>
      <c r="Y810">
        <f t="shared" si="233"/>
        <v>0</v>
      </c>
      <c r="Z810" s="22">
        <f t="shared" si="234"/>
        <v>0</v>
      </c>
      <c r="AA810" s="22">
        <f t="shared" si="235"/>
        <v>0</v>
      </c>
      <c r="AB810">
        <f t="shared" si="236"/>
        <v>0</v>
      </c>
      <c r="AC810" s="22">
        <f t="shared" si="237"/>
        <v>0</v>
      </c>
      <c r="AD810" s="22">
        <f t="shared" si="238"/>
        <v>0</v>
      </c>
    </row>
    <row r="811" spans="3:30" x14ac:dyDescent="0.25">
      <c r="D811" s="1">
        <v>0.79166666666666663</v>
      </c>
      <c r="E811">
        <v>10336</v>
      </c>
      <c r="F811">
        <v>10346</v>
      </c>
      <c r="G811">
        <v>10332</v>
      </c>
      <c r="H811">
        <v>10341</v>
      </c>
      <c r="J811">
        <v>5</v>
      </c>
      <c r="L811">
        <v>14</v>
      </c>
      <c r="W811">
        <f t="shared" si="231"/>
        <v>0</v>
      </c>
      <c r="X811">
        <f t="shared" si="232"/>
        <v>5</v>
      </c>
      <c r="Y811">
        <f t="shared" si="233"/>
        <v>0</v>
      </c>
      <c r="Z811" s="22">
        <f t="shared" si="234"/>
        <v>0</v>
      </c>
      <c r="AA811" s="22">
        <f t="shared" si="235"/>
        <v>0</v>
      </c>
      <c r="AB811">
        <f t="shared" si="236"/>
        <v>0</v>
      </c>
      <c r="AC811" s="22">
        <f t="shared" si="237"/>
        <v>0</v>
      </c>
      <c r="AD811" s="22">
        <f t="shared" si="238"/>
        <v>0</v>
      </c>
    </row>
    <row r="812" spans="3:30" x14ac:dyDescent="0.25">
      <c r="D812" s="1">
        <v>0.83333333333333337</v>
      </c>
      <c r="E812">
        <v>10340</v>
      </c>
      <c r="F812">
        <v>10342</v>
      </c>
      <c r="G812">
        <v>10333</v>
      </c>
      <c r="H812">
        <v>10336</v>
      </c>
      <c r="J812">
        <v>-4</v>
      </c>
      <c r="L812">
        <v>9</v>
      </c>
      <c r="W812">
        <f t="shared" si="231"/>
        <v>0</v>
      </c>
      <c r="X812">
        <f t="shared" si="232"/>
        <v>4</v>
      </c>
      <c r="Y812">
        <f t="shared" si="233"/>
        <v>0</v>
      </c>
      <c r="Z812" s="22">
        <f t="shared" si="234"/>
        <v>0</v>
      </c>
      <c r="AA812" s="22">
        <f t="shared" si="235"/>
        <v>0</v>
      </c>
      <c r="AB812">
        <f t="shared" si="236"/>
        <v>0</v>
      </c>
      <c r="AC812" s="22">
        <f t="shared" si="237"/>
        <v>0</v>
      </c>
      <c r="AD812" s="22">
        <f t="shared" si="238"/>
        <v>0</v>
      </c>
    </row>
    <row r="813" spans="3:30" x14ac:dyDescent="0.25">
      <c r="D813" s="1">
        <v>0.875</v>
      </c>
      <c r="E813">
        <v>10336</v>
      </c>
      <c r="F813">
        <v>10340</v>
      </c>
      <c r="G813">
        <v>10324</v>
      </c>
      <c r="H813">
        <v>10326</v>
      </c>
      <c r="J813">
        <v>-10</v>
      </c>
      <c r="L813">
        <v>16</v>
      </c>
      <c r="W813">
        <f t="shared" si="231"/>
        <v>0</v>
      </c>
      <c r="X813">
        <f t="shared" si="232"/>
        <v>10</v>
      </c>
      <c r="Y813">
        <f t="shared" si="233"/>
        <v>0</v>
      </c>
      <c r="Z813" s="22">
        <f t="shared" si="234"/>
        <v>0</v>
      </c>
      <c r="AA813" s="22">
        <f t="shared" si="235"/>
        <v>0</v>
      </c>
      <c r="AB813">
        <f t="shared" si="236"/>
        <v>0</v>
      </c>
      <c r="AC813" s="22">
        <f t="shared" si="237"/>
        <v>0</v>
      </c>
      <c r="AD813" s="22">
        <f t="shared" si="238"/>
        <v>0</v>
      </c>
    </row>
    <row r="814" spans="3:30" x14ac:dyDescent="0.25">
      <c r="D814" s="2">
        <v>0.91666666666666663</v>
      </c>
      <c r="E814">
        <v>10326</v>
      </c>
      <c r="F814">
        <v>10343</v>
      </c>
      <c r="G814">
        <v>10319</v>
      </c>
      <c r="H814">
        <v>10336</v>
      </c>
      <c r="J814">
        <v>10</v>
      </c>
      <c r="L814">
        <v>24</v>
      </c>
      <c r="W814">
        <f t="shared" si="231"/>
        <v>0</v>
      </c>
      <c r="X814">
        <f t="shared" si="232"/>
        <v>10</v>
      </c>
      <c r="Y814">
        <f t="shared" si="233"/>
        <v>0</v>
      </c>
      <c r="Z814" s="22">
        <f t="shared" si="234"/>
        <v>0</v>
      </c>
      <c r="AA814" s="22">
        <f t="shared" si="235"/>
        <v>0</v>
      </c>
      <c r="AB814">
        <f t="shared" si="236"/>
        <v>0</v>
      </c>
      <c r="AC814" s="22">
        <f t="shared" si="237"/>
        <v>0</v>
      </c>
      <c r="AD814" s="22">
        <f t="shared" si="238"/>
        <v>0</v>
      </c>
    </row>
    <row r="815" spans="3:30" x14ac:dyDescent="0.25">
      <c r="D815" s="2">
        <v>0.375</v>
      </c>
      <c r="E815">
        <v>10436</v>
      </c>
      <c r="F815">
        <v>10474</v>
      </c>
      <c r="G815">
        <v>10436</v>
      </c>
      <c r="H815">
        <v>10442</v>
      </c>
      <c r="J815">
        <v>6</v>
      </c>
      <c r="L815">
        <v>38</v>
      </c>
      <c r="M815">
        <v>-142</v>
      </c>
      <c r="R815">
        <f>MAX(F814:F828)</f>
        <v>10474</v>
      </c>
      <c r="W815">
        <f t="shared" si="231"/>
        <v>142</v>
      </c>
      <c r="X815">
        <f t="shared" si="232"/>
        <v>6</v>
      </c>
      <c r="Y815">
        <f t="shared" si="233"/>
        <v>0</v>
      </c>
      <c r="Z815" s="22">
        <f t="shared" si="234"/>
        <v>0</v>
      </c>
      <c r="AA815" s="22">
        <f t="shared" si="235"/>
        <v>0</v>
      </c>
      <c r="AB815">
        <f t="shared" si="236"/>
        <v>0</v>
      </c>
      <c r="AC815" s="22">
        <f t="shared" si="237"/>
        <v>0</v>
      </c>
      <c r="AD815" s="22">
        <f t="shared" si="238"/>
        <v>0.87671232876712324</v>
      </c>
    </row>
    <row r="816" spans="3:30" x14ac:dyDescent="0.25">
      <c r="D816" s="1">
        <v>0.41666666666666669</v>
      </c>
      <c r="E816">
        <v>10439</v>
      </c>
      <c r="F816">
        <v>10462</v>
      </c>
      <c r="G816">
        <v>10405</v>
      </c>
      <c r="H816">
        <v>10414</v>
      </c>
      <c r="J816">
        <v>-25</v>
      </c>
      <c r="L816">
        <v>57</v>
      </c>
      <c r="N816">
        <v>0</v>
      </c>
      <c r="O816">
        <f>64/73</f>
        <v>0.87671232876712324</v>
      </c>
      <c r="R816">
        <f>MIN(G815:G829)</f>
        <v>10275</v>
      </c>
      <c r="W816">
        <f t="shared" si="231"/>
        <v>0</v>
      </c>
      <c r="X816">
        <f t="shared" si="232"/>
        <v>25</v>
      </c>
      <c r="Y816">
        <f t="shared" si="233"/>
        <v>0</v>
      </c>
      <c r="Z816" s="22">
        <f t="shared" si="234"/>
        <v>0</v>
      </c>
      <c r="AA816" s="22">
        <f t="shared" si="235"/>
        <v>0.87671232876712324</v>
      </c>
      <c r="AB816">
        <f t="shared" si="236"/>
        <v>0</v>
      </c>
      <c r="AC816" s="22">
        <f t="shared" si="237"/>
        <v>0</v>
      </c>
      <c r="AD816" s="22">
        <f t="shared" si="238"/>
        <v>0</v>
      </c>
    </row>
    <row r="817" spans="3:30" x14ac:dyDescent="0.25">
      <c r="D817" s="1">
        <v>0.45833333333333331</v>
      </c>
      <c r="E817">
        <v>10413</v>
      </c>
      <c r="F817">
        <v>10435</v>
      </c>
      <c r="G817">
        <v>10388</v>
      </c>
      <c r="H817">
        <v>10389</v>
      </c>
      <c r="J817">
        <v>-24</v>
      </c>
      <c r="L817">
        <v>47</v>
      </c>
      <c r="R817">
        <f>R815-R816</f>
        <v>199</v>
      </c>
      <c r="W817">
        <f t="shared" si="231"/>
        <v>0</v>
      </c>
      <c r="X817">
        <f t="shared" si="232"/>
        <v>24</v>
      </c>
      <c r="Y817">
        <f t="shared" si="233"/>
        <v>199</v>
      </c>
      <c r="Z817" s="22">
        <f t="shared" si="234"/>
        <v>0</v>
      </c>
      <c r="AA817" s="22">
        <f t="shared" si="235"/>
        <v>0</v>
      </c>
      <c r="AB817">
        <f t="shared" si="236"/>
        <v>0</v>
      </c>
      <c r="AC817" s="22">
        <f t="shared" si="237"/>
        <v>0</v>
      </c>
      <c r="AD817" s="22">
        <f t="shared" si="238"/>
        <v>0</v>
      </c>
    </row>
    <row r="818" spans="3:30" x14ac:dyDescent="0.25">
      <c r="D818" s="1">
        <v>0.5</v>
      </c>
      <c r="E818">
        <v>10390</v>
      </c>
      <c r="F818">
        <v>10406</v>
      </c>
      <c r="G818">
        <v>10364</v>
      </c>
      <c r="H818">
        <v>10368</v>
      </c>
      <c r="J818">
        <v>-22</v>
      </c>
      <c r="L818">
        <v>42</v>
      </c>
      <c r="W818">
        <f t="shared" si="231"/>
        <v>0</v>
      </c>
      <c r="X818">
        <f t="shared" si="232"/>
        <v>22</v>
      </c>
      <c r="Y818">
        <f t="shared" si="233"/>
        <v>0</v>
      </c>
      <c r="Z818" s="22">
        <f t="shared" si="234"/>
        <v>0</v>
      </c>
      <c r="AA818" s="22">
        <f t="shared" si="235"/>
        <v>0</v>
      </c>
      <c r="AB818">
        <f t="shared" si="236"/>
        <v>0</v>
      </c>
      <c r="AC818" s="22">
        <f t="shared" si="237"/>
        <v>0</v>
      </c>
      <c r="AD818" s="22">
        <f t="shared" si="238"/>
        <v>0</v>
      </c>
    </row>
    <row r="819" spans="3:30" x14ac:dyDescent="0.25">
      <c r="C819">
        <v>1</v>
      </c>
      <c r="D819" s="1">
        <v>0.54166666666666663</v>
      </c>
      <c r="E819">
        <v>10369</v>
      </c>
      <c r="F819">
        <v>10369</v>
      </c>
      <c r="G819">
        <v>10328</v>
      </c>
      <c r="H819">
        <v>10335</v>
      </c>
      <c r="J819">
        <v>-34</v>
      </c>
      <c r="L819">
        <v>41</v>
      </c>
      <c r="W819">
        <f t="shared" si="231"/>
        <v>0</v>
      </c>
      <c r="X819">
        <f t="shared" si="232"/>
        <v>34</v>
      </c>
      <c r="Y819">
        <f t="shared" si="233"/>
        <v>0</v>
      </c>
      <c r="Z819" s="22">
        <f t="shared" si="234"/>
        <v>0</v>
      </c>
      <c r="AA819" s="22">
        <f t="shared" si="235"/>
        <v>0</v>
      </c>
      <c r="AB819">
        <f t="shared" si="236"/>
        <v>0</v>
      </c>
      <c r="AC819" s="22">
        <f t="shared" si="237"/>
        <v>0</v>
      </c>
      <c r="AD819" s="22">
        <f t="shared" si="238"/>
        <v>0</v>
      </c>
    </row>
    <row r="820" spans="3:30" x14ac:dyDescent="0.25">
      <c r="D820" s="1">
        <v>0.58333333333333337</v>
      </c>
      <c r="E820">
        <v>10336</v>
      </c>
      <c r="F820">
        <v>10345</v>
      </c>
      <c r="G820">
        <v>10330</v>
      </c>
      <c r="H820">
        <v>10337</v>
      </c>
      <c r="J820">
        <v>1</v>
      </c>
      <c r="L820">
        <v>15</v>
      </c>
      <c r="W820">
        <f t="shared" si="231"/>
        <v>0</v>
      </c>
      <c r="X820">
        <f t="shared" si="232"/>
        <v>1</v>
      </c>
      <c r="Y820">
        <f t="shared" si="233"/>
        <v>0</v>
      </c>
      <c r="Z820" s="22">
        <f t="shared" si="234"/>
        <v>0</v>
      </c>
      <c r="AA820" s="22">
        <f t="shared" si="235"/>
        <v>0</v>
      </c>
      <c r="AB820">
        <f t="shared" si="236"/>
        <v>0</v>
      </c>
      <c r="AC820" s="22">
        <f t="shared" si="237"/>
        <v>0</v>
      </c>
      <c r="AD820" s="22">
        <f t="shared" si="238"/>
        <v>0</v>
      </c>
    </row>
    <row r="821" spans="3:30" x14ac:dyDescent="0.25">
      <c r="D821" s="1">
        <v>0.625</v>
      </c>
      <c r="E821">
        <v>10337</v>
      </c>
      <c r="F821">
        <v>10339</v>
      </c>
      <c r="G821">
        <v>10293</v>
      </c>
      <c r="H821">
        <v>10297</v>
      </c>
      <c r="J821">
        <v>-40</v>
      </c>
      <c r="L821">
        <v>46</v>
      </c>
      <c r="W821">
        <f t="shared" si="231"/>
        <v>0</v>
      </c>
      <c r="X821">
        <f t="shared" si="232"/>
        <v>40</v>
      </c>
      <c r="Y821">
        <f t="shared" si="233"/>
        <v>0</v>
      </c>
      <c r="Z821" s="22">
        <f t="shared" si="234"/>
        <v>0</v>
      </c>
      <c r="AA821" s="22">
        <f t="shared" si="235"/>
        <v>0</v>
      </c>
      <c r="AB821">
        <f t="shared" si="236"/>
        <v>0</v>
      </c>
      <c r="AC821" s="22">
        <f t="shared" si="237"/>
        <v>0</v>
      </c>
      <c r="AD821" s="22">
        <f t="shared" si="238"/>
        <v>0</v>
      </c>
    </row>
    <row r="822" spans="3:30" x14ac:dyDescent="0.25">
      <c r="D822" s="1">
        <v>0.66666666666666663</v>
      </c>
      <c r="E822">
        <v>10297</v>
      </c>
      <c r="F822">
        <v>10316</v>
      </c>
      <c r="G822">
        <v>10275</v>
      </c>
      <c r="H822">
        <v>10294</v>
      </c>
      <c r="J822">
        <v>-3</v>
      </c>
      <c r="L822">
        <v>41</v>
      </c>
      <c r="W822">
        <f t="shared" si="231"/>
        <v>0</v>
      </c>
      <c r="X822">
        <f t="shared" si="232"/>
        <v>3</v>
      </c>
      <c r="Y822">
        <f t="shared" si="233"/>
        <v>0</v>
      </c>
      <c r="Z822" s="22">
        <f t="shared" si="234"/>
        <v>0</v>
      </c>
      <c r="AA822" s="22">
        <f t="shared" si="235"/>
        <v>0</v>
      </c>
      <c r="AB822">
        <f t="shared" si="236"/>
        <v>0</v>
      </c>
      <c r="AC822" s="22">
        <f t="shared" si="237"/>
        <v>0</v>
      </c>
      <c r="AD822" s="22">
        <f t="shared" si="238"/>
        <v>0</v>
      </c>
    </row>
    <row r="823" spans="3:30" x14ac:dyDescent="0.25">
      <c r="D823" s="1">
        <v>0.70833333333333337</v>
      </c>
      <c r="E823">
        <v>10293</v>
      </c>
      <c r="F823">
        <v>10328</v>
      </c>
      <c r="G823">
        <v>10283</v>
      </c>
      <c r="H823">
        <v>10310</v>
      </c>
      <c r="J823">
        <v>17</v>
      </c>
      <c r="L823">
        <v>45</v>
      </c>
      <c r="W823">
        <f t="shared" si="231"/>
        <v>0</v>
      </c>
      <c r="X823">
        <f t="shared" si="232"/>
        <v>17</v>
      </c>
      <c r="Y823">
        <f t="shared" si="233"/>
        <v>0</v>
      </c>
      <c r="Z823" s="22">
        <f t="shared" si="234"/>
        <v>0</v>
      </c>
      <c r="AA823" s="22">
        <f t="shared" si="235"/>
        <v>0</v>
      </c>
      <c r="AB823">
        <f t="shared" si="236"/>
        <v>0</v>
      </c>
      <c r="AC823" s="22">
        <f t="shared" si="237"/>
        <v>0</v>
      </c>
      <c r="AD823" s="22">
        <f t="shared" si="238"/>
        <v>0</v>
      </c>
    </row>
    <row r="824" spans="3:30" x14ac:dyDescent="0.25">
      <c r="D824" s="1">
        <v>0.75</v>
      </c>
      <c r="E824">
        <v>10310</v>
      </c>
      <c r="F824">
        <v>10348</v>
      </c>
      <c r="G824">
        <v>10307</v>
      </c>
      <c r="H824">
        <v>10317</v>
      </c>
      <c r="J824">
        <v>7</v>
      </c>
      <c r="L824">
        <v>41</v>
      </c>
      <c r="W824">
        <f t="shared" si="231"/>
        <v>0</v>
      </c>
      <c r="X824">
        <f t="shared" si="232"/>
        <v>7</v>
      </c>
      <c r="Y824">
        <f t="shared" si="233"/>
        <v>0</v>
      </c>
      <c r="Z824" s="22">
        <f t="shared" si="234"/>
        <v>0</v>
      </c>
      <c r="AA824" s="22">
        <f t="shared" si="235"/>
        <v>0</v>
      </c>
      <c r="AB824">
        <f t="shared" si="236"/>
        <v>0</v>
      </c>
      <c r="AC824" s="22">
        <f t="shared" si="237"/>
        <v>0</v>
      </c>
      <c r="AD824" s="22">
        <f t="shared" si="238"/>
        <v>0</v>
      </c>
    </row>
    <row r="825" spans="3:30" x14ac:dyDescent="0.25">
      <c r="D825" s="1">
        <v>0.79166666666666663</v>
      </c>
      <c r="E825">
        <v>10316</v>
      </c>
      <c r="F825">
        <v>10316</v>
      </c>
      <c r="G825">
        <v>10285</v>
      </c>
      <c r="H825">
        <v>10295</v>
      </c>
      <c r="J825">
        <v>-21</v>
      </c>
      <c r="L825">
        <v>31</v>
      </c>
      <c r="W825">
        <f t="shared" si="231"/>
        <v>0</v>
      </c>
      <c r="X825">
        <f t="shared" si="232"/>
        <v>21</v>
      </c>
      <c r="Y825">
        <f t="shared" si="233"/>
        <v>0</v>
      </c>
      <c r="Z825" s="22">
        <f t="shared" si="234"/>
        <v>0</v>
      </c>
      <c r="AA825" s="22">
        <f t="shared" si="235"/>
        <v>0</v>
      </c>
      <c r="AB825">
        <f t="shared" si="236"/>
        <v>0</v>
      </c>
      <c r="AC825" s="22">
        <f t="shared" si="237"/>
        <v>0</v>
      </c>
      <c r="AD825" s="22">
        <f t="shared" si="238"/>
        <v>0</v>
      </c>
    </row>
    <row r="826" spans="3:30" x14ac:dyDescent="0.25">
      <c r="D826" s="1">
        <v>0.83333333333333337</v>
      </c>
      <c r="E826">
        <v>10295</v>
      </c>
      <c r="F826">
        <v>10302</v>
      </c>
      <c r="G826">
        <v>10288</v>
      </c>
      <c r="H826">
        <v>10299</v>
      </c>
      <c r="J826">
        <v>4</v>
      </c>
      <c r="L826">
        <v>14</v>
      </c>
      <c r="W826">
        <f t="shared" ref="W826:W889" si="239">ABS(M826)</f>
        <v>0</v>
      </c>
      <c r="X826">
        <f t="shared" ref="X826:X889" si="240">ABS(J826)</f>
        <v>4</v>
      </c>
      <c r="Y826">
        <f t="shared" ref="Y826:Y889" si="241">IF(R826&lt;1000,ABS(R826),0)</f>
        <v>0</v>
      </c>
      <c r="Z826" s="22">
        <f t="shared" ref="Z826:Z889" si="242">IF(N826=1,0,ABS(N826))</f>
        <v>0</v>
      </c>
      <c r="AA826" s="22">
        <f t="shared" ref="AA826:AA889" si="243">ABS(O826)</f>
        <v>0</v>
      </c>
      <c r="AB826">
        <f t="shared" ref="AB826:AB889" si="244">IF(N826=1,1,0)</f>
        <v>0</v>
      </c>
      <c r="AC826" s="22">
        <f t="shared" ref="AC826:AC889" si="245">IF(N826=1,ABS(N827),0)</f>
        <v>0</v>
      </c>
      <c r="AD826" s="22">
        <f t="shared" ref="AD826:AD889" si="246">IF(N826=1,0,ABS(O827))</f>
        <v>0</v>
      </c>
    </row>
    <row r="827" spans="3:30" x14ac:dyDescent="0.25">
      <c r="D827" s="1">
        <v>0.875</v>
      </c>
      <c r="E827">
        <v>10299</v>
      </c>
      <c r="F827">
        <v>10303</v>
      </c>
      <c r="G827">
        <v>10287</v>
      </c>
      <c r="H827">
        <v>10299</v>
      </c>
      <c r="J827">
        <v>0</v>
      </c>
      <c r="L827">
        <v>16</v>
      </c>
      <c r="W827">
        <f t="shared" si="239"/>
        <v>0</v>
      </c>
      <c r="X827">
        <f t="shared" si="240"/>
        <v>0</v>
      </c>
      <c r="Y827">
        <f t="shared" si="241"/>
        <v>0</v>
      </c>
      <c r="Z827" s="22">
        <f t="shared" si="242"/>
        <v>0</v>
      </c>
      <c r="AA827" s="22">
        <f t="shared" si="243"/>
        <v>0</v>
      </c>
      <c r="AB827">
        <f t="shared" si="244"/>
        <v>0</v>
      </c>
      <c r="AC827" s="22">
        <f t="shared" si="245"/>
        <v>0</v>
      </c>
      <c r="AD827" s="22">
        <f t="shared" si="246"/>
        <v>0</v>
      </c>
    </row>
    <row r="828" spans="3:30" x14ac:dyDescent="0.25">
      <c r="D828" s="2">
        <v>0.91666666666666663</v>
      </c>
      <c r="E828">
        <v>10299</v>
      </c>
      <c r="F828">
        <v>10304</v>
      </c>
      <c r="G828">
        <v>10286</v>
      </c>
      <c r="H828">
        <v>10294</v>
      </c>
      <c r="J828">
        <v>-5</v>
      </c>
      <c r="L828">
        <v>18</v>
      </c>
      <c r="W828">
        <f t="shared" si="239"/>
        <v>0</v>
      </c>
      <c r="X828">
        <f t="shared" si="240"/>
        <v>5</v>
      </c>
      <c r="Y828">
        <f t="shared" si="241"/>
        <v>0</v>
      </c>
      <c r="Z828" s="22">
        <f t="shared" si="242"/>
        <v>0</v>
      </c>
      <c r="AA828" s="22">
        <f t="shared" si="243"/>
        <v>0</v>
      </c>
      <c r="AB828">
        <f t="shared" si="244"/>
        <v>0</v>
      </c>
      <c r="AC828" s="22">
        <f t="shared" si="245"/>
        <v>0</v>
      </c>
      <c r="AD828" s="22">
        <f t="shared" si="246"/>
        <v>0</v>
      </c>
    </row>
    <row r="829" spans="3:30" x14ac:dyDescent="0.25">
      <c r="D829" s="2">
        <v>0.375</v>
      </c>
      <c r="E829">
        <v>10303</v>
      </c>
      <c r="F829">
        <v>10319</v>
      </c>
      <c r="G829">
        <v>10296</v>
      </c>
      <c r="H829">
        <v>10313</v>
      </c>
      <c r="J829">
        <v>10</v>
      </c>
      <c r="L829">
        <v>23</v>
      </c>
      <c r="M829">
        <v>-157</v>
      </c>
      <c r="R829">
        <f>MAX(F828:F842)</f>
        <v>10339</v>
      </c>
      <c r="W829">
        <f t="shared" si="239"/>
        <v>157</v>
      </c>
      <c r="X829">
        <f t="shared" si="240"/>
        <v>10</v>
      </c>
      <c r="Y829">
        <f t="shared" si="241"/>
        <v>0</v>
      </c>
      <c r="Z829" s="22">
        <f t="shared" si="242"/>
        <v>0</v>
      </c>
      <c r="AA829" s="22">
        <f t="shared" si="243"/>
        <v>0</v>
      </c>
      <c r="AB829">
        <f t="shared" si="244"/>
        <v>0</v>
      </c>
      <c r="AC829" s="22">
        <f t="shared" si="245"/>
        <v>0</v>
      </c>
      <c r="AD829" s="22">
        <f t="shared" si="246"/>
        <v>0.32160804020100503</v>
      </c>
    </row>
    <row r="830" spans="3:30" x14ac:dyDescent="0.25">
      <c r="D830" s="1">
        <v>0.41666666666666669</v>
      </c>
      <c r="E830">
        <v>10314</v>
      </c>
      <c r="F830">
        <v>10339</v>
      </c>
      <c r="G830">
        <v>10217</v>
      </c>
      <c r="H830">
        <v>10217</v>
      </c>
      <c r="J830">
        <v>-97</v>
      </c>
      <c r="L830">
        <v>122</v>
      </c>
      <c r="N830">
        <v>0</v>
      </c>
      <c r="O830">
        <f>64/199</f>
        <v>0.32160804020100503</v>
      </c>
      <c r="R830">
        <f>MIN(G829:G843)</f>
        <v>10115</v>
      </c>
      <c r="W830">
        <f t="shared" si="239"/>
        <v>0</v>
      </c>
      <c r="X830">
        <f t="shared" si="240"/>
        <v>97</v>
      </c>
      <c r="Y830">
        <f t="shared" si="241"/>
        <v>0</v>
      </c>
      <c r="Z830" s="22">
        <f t="shared" si="242"/>
        <v>0</v>
      </c>
      <c r="AA830" s="22">
        <f t="shared" si="243"/>
        <v>0.32160804020100503</v>
      </c>
      <c r="AB830">
        <f t="shared" si="244"/>
        <v>0</v>
      </c>
      <c r="AC830" s="22">
        <f t="shared" si="245"/>
        <v>0</v>
      </c>
      <c r="AD830" s="22">
        <f t="shared" si="246"/>
        <v>0</v>
      </c>
    </row>
    <row r="831" spans="3:30" x14ac:dyDescent="0.25">
      <c r="D831" s="1">
        <v>0.45833333333333331</v>
      </c>
      <c r="E831">
        <v>10217</v>
      </c>
      <c r="F831">
        <v>10235</v>
      </c>
      <c r="G831">
        <v>10170</v>
      </c>
      <c r="H831">
        <v>10188</v>
      </c>
      <c r="J831">
        <v>-29</v>
      </c>
      <c r="L831">
        <v>65</v>
      </c>
      <c r="R831">
        <f>R829-R830</f>
        <v>224</v>
      </c>
      <c r="W831">
        <f t="shared" si="239"/>
        <v>0</v>
      </c>
      <c r="X831">
        <f t="shared" si="240"/>
        <v>29</v>
      </c>
      <c r="Y831">
        <f t="shared" si="241"/>
        <v>224</v>
      </c>
      <c r="Z831" s="22">
        <f t="shared" si="242"/>
        <v>0</v>
      </c>
      <c r="AA831" s="22">
        <f t="shared" si="243"/>
        <v>0</v>
      </c>
      <c r="AB831">
        <f t="shared" si="244"/>
        <v>0</v>
      </c>
      <c r="AC831" s="22">
        <f t="shared" si="245"/>
        <v>0</v>
      </c>
      <c r="AD831" s="22">
        <f t="shared" si="246"/>
        <v>0</v>
      </c>
    </row>
    <row r="832" spans="3:30" x14ac:dyDescent="0.25">
      <c r="D832" s="1">
        <v>0.5</v>
      </c>
      <c r="E832">
        <v>10188</v>
      </c>
      <c r="F832">
        <v>10209</v>
      </c>
      <c r="G832">
        <v>10168</v>
      </c>
      <c r="H832">
        <v>10193</v>
      </c>
      <c r="J832">
        <v>5</v>
      </c>
      <c r="L832">
        <v>41</v>
      </c>
      <c r="W832">
        <f t="shared" si="239"/>
        <v>0</v>
      </c>
      <c r="X832">
        <f t="shared" si="240"/>
        <v>5</v>
      </c>
      <c r="Y832">
        <f t="shared" si="241"/>
        <v>0</v>
      </c>
      <c r="Z832" s="22">
        <f t="shared" si="242"/>
        <v>0</v>
      </c>
      <c r="AA832" s="22">
        <f t="shared" si="243"/>
        <v>0</v>
      </c>
      <c r="AB832">
        <f t="shared" si="244"/>
        <v>0</v>
      </c>
      <c r="AC832" s="22">
        <f t="shared" si="245"/>
        <v>0</v>
      </c>
      <c r="AD832" s="22">
        <f t="shared" si="246"/>
        <v>0</v>
      </c>
    </row>
    <row r="833" spans="3:30" x14ac:dyDescent="0.25">
      <c r="C833">
        <v>1</v>
      </c>
      <c r="D833" s="1">
        <v>0.54166666666666663</v>
      </c>
      <c r="E833">
        <v>10194</v>
      </c>
      <c r="F833">
        <v>10200</v>
      </c>
      <c r="G833">
        <v>10177</v>
      </c>
      <c r="H833">
        <v>10185</v>
      </c>
      <c r="J833">
        <v>-9</v>
      </c>
      <c r="L833">
        <v>23</v>
      </c>
      <c r="W833">
        <f t="shared" si="239"/>
        <v>0</v>
      </c>
      <c r="X833">
        <f t="shared" si="240"/>
        <v>9</v>
      </c>
      <c r="Y833">
        <f t="shared" si="241"/>
        <v>0</v>
      </c>
      <c r="Z833" s="22">
        <f t="shared" si="242"/>
        <v>0</v>
      </c>
      <c r="AA833" s="22">
        <f t="shared" si="243"/>
        <v>0</v>
      </c>
      <c r="AB833">
        <f t="shared" si="244"/>
        <v>0</v>
      </c>
      <c r="AC833" s="22">
        <f t="shared" si="245"/>
        <v>0</v>
      </c>
      <c r="AD833" s="22">
        <f t="shared" si="246"/>
        <v>0</v>
      </c>
    </row>
    <row r="834" spans="3:30" x14ac:dyDescent="0.25">
      <c r="D834" s="1">
        <v>0.58333333333333337</v>
      </c>
      <c r="E834">
        <v>10185</v>
      </c>
      <c r="F834">
        <v>10196</v>
      </c>
      <c r="G834">
        <v>10179</v>
      </c>
      <c r="H834">
        <v>10193</v>
      </c>
      <c r="J834">
        <v>8</v>
      </c>
      <c r="L834">
        <v>17</v>
      </c>
      <c r="W834">
        <f t="shared" si="239"/>
        <v>0</v>
      </c>
      <c r="X834">
        <f t="shared" si="240"/>
        <v>8</v>
      </c>
      <c r="Y834">
        <f t="shared" si="241"/>
        <v>0</v>
      </c>
      <c r="Z834" s="22">
        <f t="shared" si="242"/>
        <v>0</v>
      </c>
      <c r="AA834" s="22">
        <f t="shared" si="243"/>
        <v>0</v>
      </c>
      <c r="AB834">
        <f t="shared" si="244"/>
        <v>0</v>
      </c>
      <c r="AC834" s="22">
        <f t="shared" si="245"/>
        <v>0</v>
      </c>
      <c r="AD834" s="22">
        <f t="shared" si="246"/>
        <v>0</v>
      </c>
    </row>
    <row r="835" spans="3:30" x14ac:dyDescent="0.25">
      <c r="D835" s="1">
        <v>0.625</v>
      </c>
      <c r="E835">
        <v>10193</v>
      </c>
      <c r="F835">
        <v>10209</v>
      </c>
      <c r="G835">
        <v>10186</v>
      </c>
      <c r="H835">
        <v>10195</v>
      </c>
      <c r="J835">
        <v>2</v>
      </c>
      <c r="L835">
        <v>23</v>
      </c>
      <c r="W835">
        <f t="shared" si="239"/>
        <v>0</v>
      </c>
      <c r="X835">
        <f t="shared" si="240"/>
        <v>2</v>
      </c>
      <c r="Y835">
        <f t="shared" si="241"/>
        <v>0</v>
      </c>
      <c r="Z835" s="22">
        <f t="shared" si="242"/>
        <v>0</v>
      </c>
      <c r="AA835" s="22">
        <f t="shared" si="243"/>
        <v>0</v>
      </c>
      <c r="AB835">
        <f t="shared" si="244"/>
        <v>0</v>
      </c>
      <c r="AC835" s="22">
        <f t="shared" si="245"/>
        <v>0</v>
      </c>
      <c r="AD835" s="22">
        <f t="shared" si="246"/>
        <v>0</v>
      </c>
    </row>
    <row r="836" spans="3:30" x14ac:dyDescent="0.25">
      <c r="D836" s="1">
        <v>0.66666666666666663</v>
      </c>
      <c r="E836">
        <v>10195</v>
      </c>
      <c r="F836">
        <v>10204</v>
      </c>
      <c r="G836">
        <v>10178</v>
      </c>
      <c r="H836">
        <v>10186</v>
      </c>
      <c r="J836">
        <v>-9</v>
      </c>
      <c r="L836">
        <v>26</v>
      </c>
      <c r="W836">
        <f t="shared" si="239"/>
        <v>0</v>
      </c>
      <c r="X836">
        <f t="shared" si="240"/>
        <v>9</v>
      </c>
      <c r="Y836">
        <f t="shared" si="241"/>
        <v>0</v>
      </c>
      <c r="Z836" s="22">
        <f t="shared" si="242"/>
        <v>0</v>
      </c>
      <c r="AA836" s="22">
        <f t="shared" si="243"/>
        <v>0</v>
      </c>
      <c r="AB836">
        <f t="shared" si="244"/>
        <v>0</v>
      </c>
      <c r="AC836" s="22">
        <f t="shared" si="245"/>
        <v>0</v>
      </c>
      <c r="AD836" s="22">
        <f t="shared" si="246"/>
        <v>0</v>
      </c>
    </row>
    <row r="837" spans="3:30" x14ac:dyDescent="0.25">
      <c r="D837" s="1">
        <v>0.70833333333333337</v>
      </c>
      <c r="E837">
        <v>10186</v>
      </c>
      <c r="F837">
        <v>10187</v>
      </c>
      <c r="G837">
        <v>10127</v>
      </c>
      <c r="H837">
        <v>10130</v>
      </c>
      <c r="J837">
        <v>-56</v>
      </c>
      <c r="L837">
        <v>60</v>
      </c>
      <c r="W837">
        <f t="shared" si="239"/>
        <v>0</v>
      </c>
      <c r="X837">
        <f t="shared" si="240"/>
        <v>56</v>
      </c>
      <c r="Y837">
        <f t="shared" si="241"/>
        <v>0</v>
      </c>
      <c r="Z837" s="22">
        <f t="shared" si="242"/>
        <v>0</v>
      </c>
      <c r="AA837" s="22">
        <f t="shared" si="243"/>
        <v>0</v>
      </c>
      <c r="AB837">
        <f t="shared" si="244"/>
        <v>0</v>
      </c>
      <c r="AC837" s="22">
        <f t="shared" si="245"/>
        <v>0</v>
      </c>
      <c r="AD837" s="22">
        <f t="shared" si="246"/>
        <v>0</v>
      </c>
    </row>
    <row r="838" spans="3:30" x14ac:dyDescent="0.25">
      <c r="D838" s="1">
        <v>0.75</v>
      </c>
      <c r="E838">
        <v>10130</v>
      </c>
      <c r="F838">
        <v>10162</v>
      </c>
      <c r="G838">
        <v>10129</v>
      </c>
      <c r="H838">
        <v>10147</v>
      </c>
      <c r="J838">
        <v>17</v>
      </c>
      <c r="L838">
        <v>33</v>
      </c>
      <c r="W838">
        <f t="shared" si="239"/>
        <v>0</v>
      </c>
      <c r="X838">
        <f t="shared" si="240"/>
        <v>17</v>
      </c>
      <c r="Y838">
        <f t="shared" si="241"/>
        <v>0</v>
      </c>
      <c r="Z838" s="22">
        <f t="shared" si="242"/>
        <v>0</v>
      </c>
      <c r="AA838" s="22">
        <f t="shared" si="243"/>
        <v>0</v>
      </c>
      <c r="AB838">
        <f t="shared" si="244"/>
        <v>0</v>
      </c>
      <c r="AC838" s="22">
        <f t="shared" si="245"/>
        <v>0</v>
      </c>
      <c r="AD838" s="22">
        <f t="shared" si="246"/>
        <v>0</v>
      </c>
    </row>
    <row r="839" spans="3:30" x14ac:dyDescent="0.25">
      <c r="D839" s="1">
        <v>0.79166666666666663</v>
      </c>
      <c r="E839">
        <v>10148</v>
      </c>
      <c r="F839">
        <v>10153</v>
      </c>
      <c r="G839">
        <v>10136</v>
      </c>
      <c r="H839">
        <v>10140</v>
      </c>
      <c r="J839">
        <v>-8</v>
      </c>
      <c r="L839">
        <v>17</v>
      </c>
      <c r="W839">
        <f t="shared" si="239"/>
        <v>0</v>
      </c>
      <c r="X839">
        <f t="shared" si="240"/>
        <v>8</v>
      </c>
      <c r="Y839">
        <f t="shared" si="241"/>
        <v>0</v>
      </c>
      <c r="Z839" s="22">
        <f t="shared" si="242"/>
        <v>0</v>
      </c>
      <c r="AA839" s="22">
        <f t="shared" si="243"/>
        <v>0</v>
      </c>
      <c r="AB839">
        <f t="shared" si="244"/>
        <v>0</v>
      </c>
      <c r="AC839" s="22">
        <f t="shared" si="245"/>
        <v>0</v>
      </c>
      <c r="AD839" s="22">
        <f t="shared" si="246"/>
        <v>0</v>
      </c>
    </row>
    <row r="840" spans="3:30" x14ac:dyDescent="0.25">
      <c r="D840" s="1">
        <v>0.83333333333333337</v>
      </c>
      <c r="E840">
        <v>10140</v>
      </c>
      <c r="F840">
        <v>10143</v>
      </c>
      <c r="G840">
        <v>10115</v>
      </c>
      <c r="H840">
        <v>10128</v>
      </c>
      <c r="J840">
        <v>-12</v>
      </c>
      <c r="L840">
        <v>28</v>
      </c>
      <c r="W840">
        <f t="shared" si="239"/>
        <v>0</v>
      </c>
      <c r="X840">
        <f t="shared" si="240"/>
        <v>12</v>
      </c>
      <c r="Y840">
        <f t="shared" si="241"/>
        <v>0</v>
      </c>
      <c r="Z840" s="22">
        <f t="shared" si="242"/>
        <v>0</v>
      </c>
      <c r="AA840" s="22">
        <f t="shared" si="243"/>
        <v>0</v>
      </c>
      <c r="AB840">
        <f t="shared" si="244"/>
        <v>0</v>
      </c>
      <c r="AC840" s="22">
        <f t="shared" si="245"/>
        <v>0</v>
      </c>
      <c r="AD840" s="22">
        <f t="shared" si="246"/>
        <v>0</v>
      </c>
    </row>
    <row r="841" spans="3:30" x14ac:dyDescent="0.25">
      <c r="D841" s="1">
        <v>0.875</v>
      </c>
      <c r="E841">
        <v>10128</v>
      </c>
      <c r="F841">
        <v>10149</v>
      </c>
      <c r="G841">
        <v>10121</v>
      </c>
      <c r="H841">
        <v>10144</v>
      </c>
      <c r="J841">
        <v>16</v>
      </c>
      <c r="L841">
        <v>28</v>
      </c>
      <c r="W841">
        <f t="shared" si="239"/>
        <v>0</v>
      </c>
      <c r="X841">
        <f t="shared" si="240"/>
        <v>16</v>
      </c>
      <c r="Y841">
        <f t="shared" si="241"/>
        <v>0</v>
      </c>
      <c r="Z841" s="22">
        <f t="shared" si="242"/>
        <v>0</v>
      </c>
      <c r="AA841" s="22">
        <f t="shared" si="243"/>
        <v>0</v>
      </c>
      <c r="AB841">
        <f t="shared" si="244"/>
        <v>0</v>
      </c>
      <c r="AC841" s="22">
        <f t="shared" si="245"/>
        <v>0</v>
      </c>
      <c r="AD841" s="22">
        <f t="shared" si="246"/>
        <v>0</v>
      </c>
    </row>
    <row r="842" spans="3:30" x14ac:dyDescent="0.25">
      <c r="D842" s="2">
        <v>0.91666666666666663</v>
      </c>
      <c r="E842">
        <v>10145</v>
      </c>
      <c r="F842">
        <v>10155</v>
      </c>
      <c r="G842">
        <v>10139</v>
      </c>
      <c r="H842">
        <v>10146</v>
      </c>
      <c r="J842">
        <v>1</v>
      </c>
      <c r="L842">
        <v>16</v>
      </c>
      <c r="W842">
        <f t="shared" si="239"/>
        <v>0</v>
      </c>
      <c r="X842">
        <f t="shared" si="240"/>
        <v>1</v>
      </c>
      <c r="Y842">
        <f t="shared" si="241"/>
        <v>0</v>
      </c>
      <c r="Z842" s="22">
        <f t="shared" si="242"/>
        <v>0</v>
      </c>
      <c r="AA842" s="22">
        <f t="shared" si="243"/>
        <v>0</v>
      </c>
      <c r="AB842">
        <f t="shared" si="244"/>
        <v>0</v>
      </c>
      <c r="AC842" s="22">
        <f t="shared" si="245"/>
        <v>0</v>
      </c>
      <c r="AD842" s="22">
        <f t="shared" si="246"/>
        <v>0</v>
      </c>
    </row>
    <row r="843" spans="3:30" x14ac:dyDescent="0.25">
      <c r="D843" s="2">
        <v>0.375</v>
      </c>
      <c r="E843">
        <v>10131</v>
      </c>
      <c r="F843">
        <v>10174</v>
      </c>
      <c r="G843">
        <v>10124</v>
      </c>
      <c r="H843">
        <v>10168</v>
      </c>
      <c r="J843">
        <v>37</v>
      </c>
      <c r="L843">
        <v>50</v>
      </c>
      <c r="M843">
        <v>80</v>
      </c>
      <c r="N843">
        <v>1</v>
      </c>
      <c r="R843">
        <f>MAX(F842:F856)</f>
        <v>10219</v>
      </c>
      <c r="W843">
        <f t="shared" si="239"/>
        <v>80</v>
      </c>
      <c r="X843">
        <f t="shared" si="240"/>
        <v>37</v>
      </c>
      <c r="Y843">
        <f t="shared" si="241"/>
        <v>0</v>
      </c>
      <c r="Z843" s="22">
        <f t="shared" si="242"/>
        <v>0</v>
      </c>
      <c r="AA843" s="22">
        <f t="shared" si="243"/>
        <v>0</v>
      </c>
      <c r="AB843">
        <f t="shared" si="244"/>
        <v>1</v>
      </c>
      <c r="AC843" s="22">
        <f t="shared" si="245"/>
        <v>0.20535714285714285</v>
      </c>
      <c r="AD843" s="22">
        <f t="shared" si="246"/>
        <v>0</v>
      </c>
    </row>
    <row r="844" spans="3:30" x14ac:dyDescent="0.25">
      <c r="D844" s="1">
        <v>0.41666666666666669</v>
      </c>
      <c r="E844">
        <v>10164</v>
      </c>
      <c r="F844">
        <v>10178</v>
      </c>
      <c r="G844">
        <v>10094</v>
      </c>
      <c r="H844">
        <v>10110</v>
      </c>
      <c r="J844">
        <v>-54</v>
      </c>
      <c r="L844">
        <v>84</v>
      </c>
      <c r="N844">
        <f>SUM(J844:J856)/224</f>
        <v>0.20535714285714285</v>
      </c>
      <c r="O844">
        <f>54/224</f>
        <v>0.24107142857142858</v>
      </c>
      <c r="R844">
        <f>MIN(G843:G857)</f>
        <v>10092</v>
      </c>
      <c r="W844">
        <f t="shared" si="239"/>
        <v>0</v>
      </c>
      <c r="X844">
        <f t="shared" si="240"/>
        <v>54</v>
      </c>
      <c r="Y844">
        <f t="shared" si="241"/>
        <v>0</v>
      </c>
      <c r="Z844" s="22">
        <f t="shared" si="242"/>
        <v>0.20535714285714285</v>
      </c>
      <c r="AA844" s="22">
        <f t="shared" si="243"/>
        <v>0.24107142857142858</v>
      </c>
      <c r="AB844">
        <f t="shared" si="244"/>
        <v>0</v>
      </c>
      <c r="AC844" s="22">
        <f t="shared" si="245"/>
        <v>0</v>
      </c>
      <c r="AD844" s="22">
        <f t="shared" si="246"/>
        <v>0</v>
      </c>
    </row>
    <row r="845" spans="3:30" x14ac:dyDescent="0.25">
      <c r="D845" s="1">
        <v>0.45833333333333331</v>
      </c>
      <c r="E845">
        <v>10110</v>
      </c>
      <c r="F845">
        <v>10153</v>
      </c>
      <c r="G845">
        <v>10092</v>
      </c>
      <c r="H845">
        <v>10123</v>
      </c>
      <c r="J845">
        <v>13</v>
      </c>
      <c r="L845">
        <v>61</v>
      </c>
      <c r="R845">
        <f>R843-R844</f>
        <v>127</v>
      </c>
      <c r="W845">
        <f t="shared" si="239"/>
        <v>0</v>
      </c>
      <c r="X845">
        <f t="shared" si="240"/>
        <v>13</v>
      </c>
      <c r="Y845">
        <f t="shared" si="241"/>
        <v>127</v>
      </c>
      <c r="Z845" s="22">
        <f t="shared" si="242"/>
        <v>0</v>
      </c>
      <c r="AA845" s="22">
        <f t="shared" si="243"/>
        <v>0</v>
      </c>
      <c r="AB845">
        <f t="shared" si="244"/>
        <v>0</v>
      </c>
      <c r="AC845" s="22">
        <f t="shared" si="245"/>
        <v>0</v>
      </c>
      <c r="AD845" s="22">
        <f t="shared" si="246"/>
        <v>0</v>
      </c>
    </row>
    <row r="846" spans="3:30" x14ac:dyDescent="0.25">
      <c r="D846" s="1">
        <v>0.5</v>
      </c>
      <c r="E846">
        <v>10123</v>
      </c>
      <c r="F846">
        <v>10158</v>
      </c>
      <c r="G846">
        <v>10111</v>
      </c>
      <c r="H846">
        <v>10148</v>
      </c>
      <c r="J846">
        <v>25</v>
      </c>
      <c r="L846">
        <v>47</v>
      </c>
      <c r="W846">
        <f t="shared" si="239"/>
        <v>0</v>
      </c>
      <c r="X846">
        <f t="shared" si="240"/>
        <v>25</v>
      </c>
      <c r="Y846">
        <f t="shared" si="241"/>
        <v>0</v>
      </c>
      <c r="Z846" s="22">
        <f t="shared" si="242"/>
        <v>0</v>
      </c>
      <c r="AA846" s="22">
        <f t="shared" si="243"/>
        <v>0</v>
      </c>
      <c r="AB846">
        <f t="shared" si="244"/>
        <v>0</v>
      </c>
      <c r="AC846" s="22">
        <f t="shared" si="245"/>
        <v>0</v>
      </c>
      <c r="AD846" s="22">
        <f t="shared" si="246"/>
        <v>0</v>
      </c>
    </row>
    <row r="847" spans="3:30" x14ac:dyDescent="0.25">
      <c r="C847">
        <v>1</v>
      </c>
      <c r="D847" s="1">
        <v>0.54166666666666663</v>
      </c>
      <c r="E847">
        <v>10149</v>
      </c>
      <c r="F847">
        <v>10152</v>
      </c>
      <c r="G847">
        <v>10134</v>
      </c>
      <c r="H847">
        <v>10138</v>
      </c>
      <c r="J847">
        <v>-11</v>
      </c>
      <c r="L847">
        <v>18</v>
      </c>
      <c r="W847">
        <f t="shared" si="239"/>
        <v>0</v>
      </c>
      <c r="X847">
        <f t="shared" si="240"/>
        <v>11</v>
      </c>
      <c r="Y847">
        <f t="shared" si="241"/>
        <v>0</v>
      </c>
      <c r="Z847" s="22">
        <f t="shared" si="242"/>
        <v>0</v>
      </c>
      <c r="AA847" s="22">
        <f t="shared" si="243"/>
        <v>0</v>
      </c>
      <c r="AB847">
        <f t="shared" si="244"/>
        <v>0</v>
      </c>
      <c r="AC847" s="22">
        <f t="shared" si="245"/>
        <v>0</v>
      </c>
      <c r="AD847" s="22">
        <f t="shared" si="246"/>
        <v>0</v>
      </c>
    </row>
    <row r="848" spans="3:30" x14ac:dyDescent="0.25">
      <c r="D848" s="1">
        <v>0.58333333333333337</v>
      </c>
      <c r="E848">
        <v>10139</v>
      </c>
      <c r="F848">
        <v>10146</v>
      </c>
      <c r="G848">
        <v>10134</v>
      </c>
      <c r="H848">
        <v>10138</v>
      </c>
      <c r="J848">
        <v>-1</v>
      </c>
      <c r="L848">
        <v>12</v>
      </c>
      <c r="W848">
        <f t="shared" si="239"/>
        <v>0</v>
      </c>
      <c r="X848">
        <f t="shared" si="240"/>
        <v>1</v>
      </c>
      <c r="Y848">
        <f t="shared" si="241"/>
        <v>0</v>
      </c>
      <c r="Z848" s="22">
        <f t="shared" si="242"/>
        <v>0</v>
      </c>
      <c r="AA848" s="22">
        <f t="shared" si="243"/>
        <v>0</v>
      </c>
      <c r="AB848">
        <f t="shared" si="244"/>
        <v>0</v>
      </c>
      <c r="AC848" s="22">
        <f t="shared" si="245"/>
        <v>0</v>
      </c>
      <c r="AD848" s="22">
        <f t="shared" si="246"/>
        <v>0</v>
      </c>
    </row>
    <row r="849" spans="3:30" x14ac:dyDescent="0.25">
      <c r="D849" s="1">
        <v>0.625</v>
      </c>
      <c r="E849">
        <v>10138</v>
      </c>
      <c r="F849">
        <v>10139</v>
      </c>
      <c r="G849">
        <v>10122</v>
      </c>
      <c r="H849">
        <v>10128</v>
      </c>
      <c r="J849">
        <v>-10</v>
      </c>
      <c r="L849">
        <v>17</v>
      </c>
      <c r="W849">
        <f t="shared" si="239"/>
        <v>0</v>
      </c>
      <c r="X849">
        <f t="shared" si="240"/>
        <v>10</v>
      </c>
      <c r="Y849">
        <f t="shared" si="241"/>
        <v>0</v>
      </c>
      <c r="Z849" s="22">
        <f t="shared" si="242"/>
        <v>0</v>
      </c>
      <c r="AA849" s="22">
        <f t="shared" si="243"/>
        <v>0</v>
      </c>
      <c r="AB849">
        <f t="shared" si="244"/>
        <v>0</v>
      </c>
      <c r="AC849" s="22">
        <f t="shared" si="245"/>
        <v>0</v>
      </c>
      <c r="AD849" s="22">
        <f t="shared" si="246"/>
        <v>0</v>
      </c>
    </row>
    <row r="850" spans="3:30" x14ac:dyDescent="0.25">
      <c r="D850" s="1">
        <v>0.66666666666666663</v>
      </c>
      <c r="E850">
        <v>10127</v>
      </c>
      <c r="F850">
        <v>10155</v>
      </c>
      <c r="G850">
        <v>10127</v>
      </c>
      <c r="H850">
        <v>10150</v>
      </c>
      <c r="J850">
        <v>23</v>
      </c>
      <c r="L850">
        <v>28</v>
      </c>
      <c r="W850">
        <f t="shared" si="239"/>
        <v>0</v>
      </c>
      <c r="X850">
        <f t="shared" si="240"/>
        <v>23</v>
      </c>
      <c r="Y850">
        <f t="shared" si="241"/>
        <v>0</v>
      </c>
      <c r="Z850" s="22">
        <f t="shared" si="242"/>
        <v>0</v>
      </c>
      <c r="AA850" s="22">
        <f t="shared" si="243"/>
        <v>0</v>
      </c>
      <c r="AB850">
        <f t="shared" si="244"/>
        <v>0</v>
      </c>
      <c r="AC850" s="22">
        <f t="shared" si="245"/>
        <v>0</v>
      </c>
      <c r="AD850" s="22">
        <f t="shared" si="246"/>
        <v>0</v>
      </c>
    </row>
    <row r="851" spans="3:30" x14ac:dyDescent="0.25">
      <c r="D851" s="1">
        <v>0.70833333333333337</v>
      </c>
      <c r="E851">
        <v>10149</v>
      </c>
      <c r="F851">
        <v>10190</v>
      </c>
      <c r="G851">
        <v>10142</v>
      </c>
      <c r="H851">
        <v>10160</v>
      </c>
      <c r="J851">
        <v>11</v>
      </c>
      <c r="L851">
        <v>48</v>
      </c>
      <c r="W851">
        <f t="shared" si="239"/>
        <v>0</v>
      </c>
      <c r="X851">
        <f t="shared" si="240"/>
        <v>11</v>
      </c>
      <c r="Y851">
        <f t="shared" si="241"/>
        <v>0</v>
      </c>
      <c r="Z851" s="22">
        <f t="shared" si="242"/>
        <v>0</v>
      </c>
      <c r="AA851" s="22">
        <f t="shared" si="243"/>
        <v>0</v>
      </c>
      <c r="AB851">
        <f t="shared" si="244"/>
        <v>0</v>
      </c>
      <c r="AC851" s="22">
        <f t="shared" si="245"/>
        <v>0</v>
      </c>
      <c r="AD851" s="22">
        <f t="shared" si="246"/>
        <v>0</v>
      </c>
    </row>
    <row r="852" spans="3:30" x14ac:dyDescent="0.25">
      <c r="D852" s="1">
        <v>0.75</v>
      </c>
      <c r="E852">
        <v>10160</v>
      </c>
      <c r="F852">
        <v>10177</v>
      </c>
      <c r="G852">
        <v>10155</v>
      </c>
      <c r="H852">
        <v>10169</v>
      </c>
      <c r="J852">
        <v>9</v>
      </c>
      <c r="L852">
        <v>22</v>
      </c>
      <c r="W852">
        <f t="shared" si="239"/>
        <v>0</v>
      </c>
      <c r="X852">
        <f t="shared" si="240"/>
        <v>9</v>
      </c>
      <c r="Y852">
        <f t="shared" si="241"/>
        <v>0</v>
      </c>
      <c r="Z852" s="22">
        <f t="shared" si="242"/>
        <v>0</v>
      </c>
      <c r="AA852" s="22">
        <f t="shared" si="243"/>
        <v>0</v>
      </c>
      <c r="AB852">
        <f t="shared" si="244"/>
        <v>0</v>
      </c>
      <c r="AC852" s="22">
        <f t="shared" si="245"/>
        <v>0</v>
      </c>
      <c r="AD852" s="22">
        <f t="shared" si="246"/>
        <v>0</v>
      </c>
    </row>
    <row r="853" spans="3:30" x14ac:dyDescent="0.25">
      <c r="D853" s="1">
        <v>0.79166666666666663</v>
      </c>
      <c r="E853">
        <v>10170</v>
      </c>
      <c r="F853">
        <v>10181</v>
      </c>
      <c r="G853">
        <v>10167</v>
      </c>
      <c r="H853">
        <v>10177</v>
      </c>
      <c r="J853">
        <v>7</v>
      </c>
      <c r="L853">
        <v>14</v>
      </c>
      <c r="W853">
        <f t="shared" si="239"/>
        <v>0</v>
      </c>
      <c r="X853">
        <f t="shared" si="240"/>
        <v>7</v>
      </c>
      <c r="Y853">
        <f t="shared" si="241"/>
        <v>0</v>
      </c>
      <c r="Z853" s="22">
        <f t="shared" si="242"/>
        <v>0</v>
      </c>
      <c r="AA853" s="22">
        <f t="shared" si="243"/>
        <v>0</v>
      </c>
      <c r="AB853">
        <f t="shared" si="244"/>
        <v>0</v>
      </c>
      <c r="AC853" s="22">
        <f t="shared" si="245"/>
        <v>0</v>
      </c>
      <c r="AD853" s="22">
        <f t="shared" si="246"/>
        <v>0</v>
      </c>
    </row>
    <row r="854" spans="3:30" x14ac:dyDescent="0.25">
      <c r="D854" s="1">
        <v>0.83333333333333337</v>
      </c>
      <c r="E854">
        <v>10177</v>
      </c>
      <c r="F854">
        <v>10180</v>
      </c>
      <c r="G854">
        <v>10173</v>
      </c>
      <c r="H854">
        <v>10178</v>
      </c>
      <c r="J854">
        <v>1</v>
      </c>
      <c r="L854">
        <v>7</v>
      </c>
      <c r="W854">
        <f t="shared" si="239"/>
        <v>0</v>
      </c>
      <c r="X854">
        <f t="shared" si="240"/>
        <v>1</v>
      </c>
      <c r="Y854">
        <f t="shared" si="241"/>
        <v>0</v>
      </c>
      <c r="Z854" s="22">
        <f t="shared" si="242"/>
        <v>0</v>
      </c>
      <c r="AA854" s="22">
        <f t="shared" si="243"/>
        <v>0</v>
      </c>
      <c r="AB854">
        <f t="shared" si="244"/>
        <v>0</v>
      </c>
      <c r="AC854" s="22">
        <f t="shared" si="245"/>
        <v>0</v>
      </c>
      <c r="AD854" s="22">
        <f t="shared" si="246"/>
        <v>0</v>
      </c>
    </row>
    <row r="855" spans="3:30" x14ac:dyDescent="0.25">
      <c r="D855" s="1">
        <v>0.875</v>
      </c>
      <c r="E855">
        <v>10178</v>
      </c>
      <c r="F855">
        <v>10184</v>
      </c>
      <c r="G855">
        <v>10171</v>
      </c>
      <c r="H855">
        <v>10180</v>
      </c>
      <c r="J855">
        <v>2</v>
      </c>
      <c r="L855">
        <v>13</v>
      </c>
      <c r="W855">
        <f t="shared" si="239"/>
        <v>0</v>
      </c>
      <c r="X855">
        <f t="shared" si="240"/>
        <v>2</v>
      </c>
      <c r="Y855">
        <f t="shared" si="241"/>
        <v>0</v>
      </c>
      <c r="Z855" s="22">
        <f t="shared" si="242"/>
        <v>0</v>
      </c>
      <c r="AA855" s="22">
        <f t="shared" si="243"/>
        <v>0</v>
      </c>
      <c r="AB855">
        <f t="shared" si="244"/>
        <v>0</v>
      </c>
      <c r="AC855" s="22">
        <f t="shared" si="245"/>
        <v>0</v>
      </c>
      <c r="AD855" s="22">
        <f t="shared" si="246"/>
        <v>0</v>
      </c>
    </row>
    <row r="856" spans="3:30" x14ac:dyDescent="0.25">
      <c r="D856" s="2">
        <v>0.91666666666666663</v>
      </c>
      <c r="E856">
        <v>10180</v>
      </c>
      <c r="F856">
        <v>10219</v>
      </c>
      <c r="G856">
        <v>10178</v>
      </c>
      <c r="H856">
        <v>10211</v>
      </c>
      <c r="J856">
        <v>31</v>
      </c>
      <c r="L856">
        <v>41</v>
      </c>
      <c r="W856">
        <f t="shared" si="239"/>
        <v>0</v>
      </c>
      <c r="X856">
        <f t="shared" si="240"/>
        <v>31</v>
      </c>
      <c r="Y856">
        <f t="shared" si="241"/>
        <v>0</v>
      </c>
      <c r="Z856" s="22">
        <f t="shared" si="242"/>
        <v>0</v>
      </c>
      <c r="AA856" s="22">
        <f t="shared" si="243"/>
        <v>0</v>
      </c>
      <c r="AB856">
        <f t="shared" si="244"/>
        <v>0</v>
      </c>
      <c r="AC856" s="22">
        <f t="shared" si="245"/>
        <v>0</v>
      </c>
      <c r="AD856" s="22">
        <f t="shared" si="246"/>
        <v>0</v>
      </c>
    </row>
    <row r="857" spans="3:30" x14ac:dyDescent="0.25">
      <c r="D857" s="2">
        <v>0.375</v>
      </c>
      <c r="E857">
        <v>10251</v>
      </c>
      <c r="F857">
        <v>10270</v>
      </c>
      <c r="G857">
        <v>10224</v>
      </c>
      <c r="H857">
        <v>10239</v>
      </c>
      <c r="J857">
        <v>-12</v>
      </c>
      <c r="L857">
        <v>46</v>
      </c>
      <c r="M857">
        <v>-14</v>
      </c>
      <c r="N857">
        <v>1</v>
      </c>
      <c r="R857">
        <f>MAX(F856:F870)</f>
        <v>10283</v>
      </c>
      <c r="W857">
        <f t="shared" si="239"/>
        <v>14</v>
      </c>
      <c r="X857">
        <f t="shared" si="240"/>
        <v>12</v>
      </c>
      <c r="Y857">
        <f t="shared" si="241"/>
        <v>0</v>
      </c>
      <c r="Z857" s="22">
        <f t="shared" si="242"/>
        <v>0</v>
      </c>
      <c r="AA857" s="22">
        <f t="shared" si="243"/>
        <v>0</v>
      </c>
      <c r="AB857">
        <f t="shared" si="244"/>
        <v>1</v>
      </c>
      <c r="AC857" s="22">
        <f t="shared" si="245"/>
        <v>0.38582677165354329</v>
      </c>
      <c r="AD857" s="22">
        <f t="shared" si="246"/>
        <v>0</v>
      </c>
    </row>
    <row r="858" spans="3:30" x14ac:dyDescent="0.25">
      <c r="D858" s="1">
        <v>0.41666666666666669</v>
      </c>
      <c r="E858">
        <v>10238</v>
      </c>
      <c r="F858">
        <v>10263</v>
      </c>
      <c r="G858">
        <v>10216</v>
      </c>
      <c r="H858">
        <v>10244</v>
      </c>
      <c r="J858">
        <v>6</v>
      </c>
      <c r="L858">
        <v>47</v>
      </c>
      <c r="N858">
        <f>SUM(J858:J864)/127</f>
        <v>-0.38582677165354329</v>
      </c>
      <c r="O858">
        <f>37/127</f>
        <v>0.29133858267716534</v>
      </c>
      <c r="R858">
        <f>MIN(G857:G871)</f>
        <v>10181</v>
      </c>
      <c r="W858">
        <f t="shared" si="239"/>
        <v>0</v>
      </c>
      <c r="X858">
        <f t="shared" si="240"/>
        <v>6</v>
      </c>
      <c r="Y858">
        <f t="shared" si="241"/>
        <v>0</v>
      </c>
      <c r="Z858" s="22">
        <f t="shared" si="242"/>
        <v>0.38582677165354329</v>
      </c>
      <c r="AA858" s="22">
        <f t="shared" si="243"/>
        <v>0.29133858267716534</v>
      </c>
      <c r="AB858">
        <f t="shared" si="244"/>
        <v>0</v>
      </c>
      <c r="AC858" s="22">
        <f t="shared" si="245"/>
        <v>0</v>
      </c>
      <c r="AD858" s="22">
        <f t="shared" si="246"/>
        <v>0</v>
      </c>
    </row>
    <row r="859" spans="3:30" x14ac:dyDescent="0.25">
      <c r="D859" s="1">
        <v>0.45833333333333331</v>
      </c>
      <c r="E859">
        <v>10243</v>
      </c>
      <c r="F859">
        <v>10264</v>
      </c>
      <c r="G859">
        <v>10231</v>
      </c>
      <c r="H859">
        <v>10238</v>
      </c>
      <c r="J859">
        <v>-5</v>
      </c>
      <c r="L859">
        <v>33</v>
      </c>
      <c r="R859">
        <f>R857-R858</f>
        <v>102</v>
      </c>
      <c r="W859">
        <f t="shared" si="239"/>
        <v>0</v>
      </c>
      <c r="X859">
        <f t="shared" si="240"/>
        <v>5</v>
      </c>
      <c r="Y859">
        <f t="shared" si="241"/>
        <v>102</v>
      </c>
      <c r="Z859" s="22">
        <f t="shared" si="242"/>
        <v>0</v>
      </c>
      <c r="AA859" s="22">
        <f t="shared" si="243"/>
        <v>0</v>
      </c>
      <c r="AB859">
        <f t="shared" si="244"/>
        <v>0</v>
      </c>
      <c r="AC859" s="22">
        <f t="shared" si="245"/>
        <v>0</v>
      </c>
      <c r="AD859" s="22">
        <f t="shared" si="246"/>
        <v>0</v>
      </c>
    </row>
    <row r="860" spans="3:30" x14ac:dyDescent="0.25">
      <c r="D860" s="1">
        <v>0.5</v>
      </c>
      <c r="E860">
        <v>10238</v>
      </c>
      <c r="F860">
        <v>10251</v>
      </c>
      <c r="G860">
        <v>10225</v>
      </c>
      <c r="H860">
        <v>10246</v>
      </c>
      <c r="J860">
        <v>8</v>
      </c>
      <c r="L860">
        <v>26</v>
      </c>
      <c r="W860">
        <f t="shared" si="239"/>
        <v>0</v>
      </c>
      <c r="X860">
        <f t="shared" si="240"/>
        <v>8</v>
      </c>
      <c r="Y860">
        <f t="shared" si="241"/>
        <v>0</v>
      </c>
      <c r="Z860" s="22">
        <f t="shared" si="242"/>
        <v>0</v>
      </c>
      <c r="AA860" s="22">
        <f t="shared" si="243"/>
        <v>0</v>
      </c>
      <c r="AB860">
        <f t="shared" si="244"/>
        <v>0</v>
      </c>
      <c r="AC860" s="22">
        <f t="shared" si="245"/>
        <v>0</v>
      </c>
      <c r="AD860" s="22">
        <f t="shared" si="246"/>
        <v>0</v>
      </c>
    </row>
    <row r="861" spans="3:30" x14ac:dyDescent="0.25">
      <c r="C861">
        <v>1</v>
      </c>
      <c r="D861" s="1">
        <v>0.54166666666666663</v>
      </c>
      <c r="E861">
        <v>10247</v>
      </c>
      <c r="F861">
        <v>10251</v>
      </c>
      <c r="G861">
        <v>10226</v>
      </c>
      <c r="H861">
        <v>10240</v>
      </c>
      <c r="J861">
        <v>-7</v>
      </c>
      <c r="L861">
        <v>25</v>
      </c>
      <c r="W861">
        <f t="shared" si="239"/>
        <v>0</v>
      </c>
      <c r="X861">
        <f t="shared" si="240"/>
        <v>7</v>
      </c>
      <c r="Y861">
        <f t="shared" si="241"/>
        <v>0</v>
      </c>
      <c r="Z861" s="22">
        <f t="shared" si="242"/>
        <v>0</v>
      </c>
      <c r="AA861" s="22">
        <f t="shared" si="243"/>
        <v>0</v>
      </c>
      <c r="AB861">
        <f t="shared" si="244"/>
        <v>0</v>
      </c>
      <c r="AC861" s="22">
        <f t="shared" si="245"/>
        <v>0</v>
      </c>
      <c r="AD861" s="22">
        <f t="shared" si="246"/>
        <v>0</v>
      </c>
    </row>
    <row r="862" spans="3:30" x14ac:dyDescent="0.25">
      <c r="D862" s="1">
        <v>0.58333333333333337</v>
      </c>
      <c r="E862">
        <v>10241</v>
      </c>
      <c r="F862">
        <v>10283</v>
      </c>
      <c r="G862">
        <v>10237</v>
      </c>
      <c r="H862">
        <v>10271</v>
      </c>
      <c r="J862">
        <v>30</v>
      </c>
      <c r="L862">
        <v>46</v>
      </c>
      <c r="W862">
        <f t="shared" si="239"/>
        <v>0</v>
      </c>
      <c r="X862">
        <f t="shared" si="240"/>
        <v>30</v>
      </c>
      <c r="Y862">
        <f t="shared" si="241"/>
        <v>0</v>
      </c>
      <c r="Z862" s="22">
        <f t="shared" si="242"/>
        <v>0</v>
      </c>
      <c r="AA862" s="22">
        <f t="shared" si="243"/>
        <v>0</v>
      </c>
      <c r="AB862">
        <f t="shared" si="244"/>
        <v>0</v>
      </c>
      <c r="AC862" s="22">
        <f t="shared" si="245"/>
        <v>0</v>
      </c>
      <c r="AD862" s="22">
        <f t="shared" si="246"/>
        <v>0</v>
      </c>
    </row>
    <row r="863" spans="3:30" x14ac:dyDescent="0.25">
      <c r="D863" s="1">
        <v>0.625</v>
      </c>
      <c r="E863">
        <v>10270</v>
      </c>
      <c r="F863">
        <v>10275</v>
      </c>
      <c r="G863">
        <v>10201</v>
      </c>
      <c r="H863">
        <v>10205</v>
      </c>
      <c r="J863">
        <v>-65</v>
      </c>
      <c r="L863">
        <v>74</v>
      </c>
      <c r="W863">
        <f t="shared" si="239"/>
        <v>0</v>
      </c>
      <c r="X863">
        <f t="shared" si="240"/>
        <v>65</v>
      </c>
      <c r="Y863">
        <f t="shared" si="241"/>
        <v>0</v>
      </c>
      <c r="Z863" s="22">
        <f t="shared" si="242"/>
        <v>0</v>
      </c>
      <c r="AA863" s="22">
        <f t="shared" si="243"/>
        <v>0</v>
      </c>
      <c r="AB863">
        <f t="shared" si="244"/>
        <v>0</v>
      </c>
      <c r="AC863" s="22">
        <f t="shared" si="245"/>
        <v>0</v>
      </c>
      <c r="AD863" s="22">
        <f t="shared" si="246"/>
        <v>0</v>
      </c>
    </row>
    <row r="864" spans="3:30" x14ac:dyDescent="0.25">
      <c r="D864" s="1">
        <v>0.66666666666666663</v>
      </c>
      <c r="E864">
        <v>10206</v>
      </c>
      <c r="F864">
        <v>10240</v>
      </c>
      <c r="G864">
        <v>10190</v>
      </c>
      <c r="H864">
        <v>10190</v>
      </c>
      <c r="J864">
        <v>-16</v>
      </c>
      <c r="L864">
        <v>50</v>
      </c>
      <c r="W864">
        <f t="shared" si="239"/>
        <v>0</v>
      </c>
      <c r="X864">
        <f t="shared" si="240"/>
        <v>16</v>
      </c>
      <c r="Y864">
        <f t="shared" si="241"/>
        <v>0</v>
      </c>
      <c r="Z864" s="22">
        <f t="shared" si="242"/>
        <v>0</v>
      </c>
      <c r="AA864" s="22">
        <f t="shared" si="243"/>
        <v>0</v>
      </c>
      <c r="AB864">
        <f t="shared" si="244"/>
        <v>0</v>
      </c>
      <c r="AC864" s="22">
        <f t="shared" si="245"/>
        <v>0</v>
      </c>
      <c r="AD864" s="22">
        <f t="shared" si="246"/>
        <v>0</v>
      </c>
    </row>
    <row r="865" spans="3:30" x14ac:dyDescent="0.25">
      <c r="D865" s="1">
        <v>0.70833333333333337</v>
      </c>
      <c r="E865">
        <v>10191</v>
      </c>
      <c r="F865">
        <v>10231</v>
      </c>
      <c r="G865">
        <v>10181</v>
      </c>
      <c r="H865">
        <v>10228</v>
      </c>
      <c r="J865">
        <v>37</v>
      </c>
      <c r="L865">
        <v>50</v>
      </c>
      <c r="W865">
        <f t="shared" si="239"/>
        <v>0</v>
      </c>
      <c r="X865">
        <f t="shared" si="240"/>
        <v>37</v>
      </c>
      <c r="Y865">
        <f t="shared" si="241"/>
        <v>0</v>
      </c>
      <c r="Z865" s="22">
        <f t="shared" si="242"/>
        <v>0</v>
      </c>
      <c r="AA865" s="22">
        <f t="shared" si="243"/>
        <v>0</v>
      </c>
      <c r="AB865">
        <f t="shared" si="244"/>
        <v>0</v>
      </c>
      <c r="AC865" s="22">
        <f t="shared" si="245"/>
        <v>0</v>
      </c>
      <c r="AD865" s="22">
        <f t="shared" si="246"/>
        <v>0</v>
      </c>
    </row>
    <row r="866" spans="3:30" x14ac:dyDescent="0.25">
      <c r="D866" s="1">
        <v>0.75</v>
      </c>
      <c r="E866">
        <v>10228</v>
      </c>
      <c r="F866">
        <v>10246</v>
      </c>
      <c r="G866">
        <v>10209</v>
      </c>
      <c r="H866">
        <v>10244</v>
      </c>
      <c r="J866">
        <v>16</v>
      </c>
      <c r="L866">
        <v>37</v>
      </c>
      <c r="W866">
        <f t="shared" si="239"/>
        <v>0</v>
      </c>
      <c r="X866">
        <f t="shared" si="240"/>
        <v>16</v>
      </c>
      <c r="Y866">
        <f t="shared" si="241"/>
        <v>0</v>
      </c>
      <c r="Z866" s="22">
        <f t="shared" si="242"/>
        <v>0</v>
      </c>
      <c r="AA866" s="22">
        <f t="shared" si="243"/>
        <v>0</v>
      </c>
      <c r="AB866">
        <f t="shared" si="244"/>
        <v>0</v>
      </c>
      <c r="AC866" s="22">
        <f t="shared" si="245"/>
        <v>0</v>
      </c>
      <c r="AD866" s="22">
        <f t="shared" si="246"/>
        <v>0</v>
      </c>
    </row>
    <row r="867" spans="3:30" x14ac:dyDescent="0.25">
      <c r="D867" s="1">
        <v>0.79166666666666663</v>
      </c>
      <c r="E867">
        <v>10243</v>
      </c>
      <c r="F867">
        <v>10245</v>
      </c>
      <c r="G867">
        <v>10231</v>
      </c>
      <c r="H867">
        <v>10231</v>
      </c>
      <c r="J867">
        <v>-12</v>
      </c>
      <c r="L867">
        <v>14</v>
      </c>
      <c r="W867">
        <f t="shared" si="239"/>
        <v>0</v>
      </c>
      <c r="X867">
        <f t="shared" si="240"/>
        <v>12</v>
      </c>
      <c r="Y867">
        <f t="shared" si="241"/>
        <v>0</v>
      </c>
      <c r="Z867" s="22">
        <f t="shared" si="242"/>
        <v>0</v>
      </c>
      <c r="AA867" s="22">
        <f t="shared" si="243"/>
        <v>0</v>
      </c>
      <c r="AB867">
        <f t="shared" si="244"/>
        <v>0</v>
      </c>
      <c r="AC867" s="22">
        <f t="shared" si="245"/>
        <v>0</v>
      </c>
      <c r="AD867" s="22">
        <f t="shared" si="246"/>
        <v>0</v>
      </c>
    </row>
    <row r="868" spans="3:30" x14ac:dyDescent="0.25">
      <c r="D868" s="1">
        <v>0.83333333333333337</v>
      </c>
      <c r="E868">
        <v>10231</v>
      </c>
      <c r="F868">
        <v>10233</v>
      </c>
      <c r="G868">
        <v>10221</v>
      </c>
      <c r="H868">
        <v>10229</v>
      </c>
      <c r="J868">
        <v>-2</v>
      </c>
      <c r="L868">
        <v>12</v>
      </c>
      <c r="W868">
        <f t="shared" si="239"/>
        <v>0</v>
      </c>
      <c r="X868">
        <f t="shared" si="240"/>
        <v>2</v>
      </c>
      <c r="Y868">
        <f t="shared" si="241"/>
        <v>0</v>
      </c>
      <c r="Z868" s="22">
        <f t="shared" si="242"/>
        <v>0</v>
      </c>
      <c r="AA868" s="22">
        <f t="shared" si="243"/>
        <v>0</v>
      </c>
      <c r="AB868">
        <f t="shared" si="244"/>
        <v>0</v>
      </c>
      <c r="AC868" s="22">
        <f t="shared" si="245"/>
        <v>0</v>
      </c>
      <c r="AD868" s="22">
        <f t="shared" si="246"/>
        <v>0</v>
      </c>
    </row>
    <row r="869" spans="3:30" x14ac:dyDescent="0.25">
      <c r="D869" s="1">
        <v>0.875</v>
      </c>
      <c r="E869">
        <v>10229</v>
      </c>
      <c r="F869">
        <v>10235</v>
      </c>
      <c r="G869">
        <v>10218</v>
      </c>
      <c r="H869">
        <v>10230</v>
      </c>
      <c r="J869">
        <v>1</v>
      </c>
      <c r="L869">
        <v>17</v>
      </c>
      <c r="W869">
        <f t="shared" si="239"/>
        <v>0</v>
      </c>
      <c r="X869">
        <f t="shared" si="240"/>
        <v>1</v>
      </c>
      <c r="Y869">
        <f t="shared" si="241"/>
        <v>0</v>
      </c>
      <c r="Z869" s="22">
        <f t="shared" si="242"/>
        <v>0</v>
      </c>
      <c r="AA869" s="22">
        <f t="shared" si="243"/>
        <v>0</v>
      </c>
      <c r="AB869">
        <f t="shared" si="244"/>
        <v>0</v>
      </c>
      <c r="AC869" s="22">
        <f t="shared" si="245"/>
        <v>0</v>
      </c>
      <c r="AD869" s="22">
        <f t="shared" si="246"/>
        <v>0</v>
      </c>
    </row>
    <row r="870" spans="3:30" x14ac:dyDescent="0.25">
      <c r="D870" s="2">
        <v>0.91666666666666663</v>
      </c>
      <c r="E870">
        <v>10230</v>
      </c>
      <c r="F870">
        <v>10238</v>
      </c>
      <c r="G870">
        <v>10225</v>
      </c>
      <c r="H870">
        <v>10237</v>
      </c>
      <c r="J870">
        <v>7</v>
      </c>
      <c r="L870">
        <v>13</v>
      </c>
      <c r="W870">
        <f t="shared" si="239"/>
        <v>0</v>
      </c>
      <c r="X870">
        <f t="shared" si="240"/>
        <v>7</v>
      </c>
      <c r="Y870">
        <f t="shared" si="241"/>
        <v>0</v>
      </c>
      <c r="Z870" s="22">
        <f t="shared" si="242"/>
        <v>0</v>
      </c>
      <c r="AA870" s="22">
        <f t="shared" si="243"/>
        <v>0</v>
      </c>
      <c r="AB870">
        <f t="shared" si="244"/>
        <v>0</v>
      </c>
      <c r="AC870" s="22">
        <f t="shared" si="245"/>
        <v>0</v>
      </c>
      <c r="AD870" s="22">
        <f t="shared" si="246"/>
        <v>0</v>
      </c>
    </row>
    <row r="871" spans="3:30" x14ac:dyDescent="0.25">
      <c r="D871" s="2">
        <v>0.375</v>
      </c>
      <c r="E871">
        <v>10252</v>
      </c>
      <c r="F871">
        <v>10253</v>
      </c>
      <c r="G871">
        <v>10236</v>
      </c>
      <c r="H871">
        <v>10242</v>
      </c>
      <c r="J871">
        <v>-10</v>
      </c>
      <c r="L871">
        <v>17</v>
      </c>
      <c r="M871">
        <v>115</v>
      </c>
      <c r="R871">
        <f>MAX(F870:F884)</f>
        <v>10374</v>
      </c>
      <c r="W871">
        <f t="shared" si="239"/>
        <v>115</v>
      </c>
      <c r="X871">
        <f t="shared" si="240"/>
        <v>10</v>
      </c>
      <c r="Y871">
        <f t="shared" si="241"/>
        <v>0</v>
      </c>
      <c r="Z871" s="22">
        <f t="shared" si="242"/>
        <v>0</v>
      </c>
      <c r="AA871" s="22">
        <f t="shared" si="243"/>
        <v>0</v>
      </c>
      <c r="AB871">
        <f t="shared" si="244"/>
        <v>0</v>
      </c>
      <c r="AC871" s="22">
        <f t="shared" si="245"/>
        <v>0</v>
      </c>
      <c r="AD871" s="22">
        <f t="shared" si="246"/>
        <v>0.62745098039215685</v>
      </c>
    </row>
    <row r="872" spans="3:30" x14ac:dyDescent="0.25">
      <c r="D872" s="1">
        <v>0.41666666666666669</v>
      </c>
      <c r="E872">
        <v>10244</v>
      </c>
      <c r="F872">
        <v>10276</v>
      </c>
      <c r="G872">
        <v>10237</v>
      </c>
      <c r="H872">
        <v>10257</v>
      </c>
      <c r="J872">
        <v>13</v>
      </c>
      <c r="L872">
        <v>39</v>
      </c>
      <c r="N872">
        <f>20/102</f>
        <v>0.19607843137254902</v>
      </c>
      <c r="O872">
        <f>64/102</f>
        <v>0.62745098039215685</v>
      </c>
      <c r="R872">
        <f>MIN(G871:G885)</f>
        <v>10212</v>
      </c>
      <c r="W872">
        <f t="shared" si="239"/>
        <v>0</v>
      </c>
      <c r="X872">
        <f t="shared" si="240"/>
        <v>13</v>
      </c>
      <c r="Y872">
        <f t="shared" si="241"/>
        <v>0</v>
      </c>
      <c r="Z872" s="22">
        <f t="shared" si="242"/>
        <v>0.19607843137254902</v>
      </c>
      <c r="AA872" s="22">
        <f t="shared" si="243"/>
        <v>0.62745098039215685</v>
      </c>
      <c r="AB872">
        <f t="shared" si="244"/>
        <v>0</v>
      </c>
      <c r="AC872" s="22">
        <f t="shared" si="245"/>
        <v>0</v>
      </c>
      <c r="AD872" s="22">
        <f t="shared" si="246"/>
        <v>0</v>
      </c>
    </row>
    <row r="873" spans="3:30" x14ac:dyDescent="0.25">
      <c r="D873" s="1">
        <v>0.45833333333333331</v>
      </c>
      <c r="E873">
        <v>10257</v>
      </c>
      <c r="F873">
        <v>10263</v>
      </c>
      <c r="G873">
        <v>10212</v>
      </c>
      <c r="H873">
        <v>10232</v>
      </c>
      <c r="J873">
        <v>-25</v>
      </c>
      <c r="L873">
        <v>51</v>
      </c>
      <c r="R873">
        <f>R871-R872</f>
        <v>162</v>
      </c>
      <c r="W873">
        <f t="shared" si="239"/>
        <v>0</v>
      </c>
      <c r="X873">
        <f t="shared" si="240"/>
        <v>25</v>
      </c>
      <c r="Y873">
        <f t="shared" si="241"/>
        <v>162</v>
      </c>
      <c r="Z873" s="22">
        <f t="shared" si="242"/>
        <v>0</v>
      </c>
      <c r="AA873" s="22">
        <f t="shared" si="243"/>
        <v>0</v>
      </c>
      <c r="AB873">
        <f t="shared" si="244"/>
        <v>0</v>
      </c>
      <c r="AC873" s="22">
        <f t="shared" si="245"/>
        <v>0</v>
      </c>
      <c r="AD873" s="22">
        <f t="shared" si="246"/>
        <v>0</v>
      </c>
    </row>
    <row r="874" spans="3:30" x14ac:dyDescent="0.25">
      <c r="D874" s="1">
        <v>0.5</v>
      </c>
      <c r="E874">
        <v>10233</v>
      </c>
      <c r="F874">
        <v>10248</v>
      </c>
      <c r="G874">
        <v>10230</v>
      </c>
      <c r="H874">
        <v>10244</v>
      </c>
      <c r="J874">
        <v>11</v>
      </c>
      <c r="L874">
        <v>18</v>
      </c>
      <c r="W874">
        <f t="shared" si="239"/>
        <v>0</v>
      </c>
      <c r="X874">
        <f t="shared" si="240"/>
        <v>11</v>
      </c>
      <c r="Y874">
        <f t="shared" si="241"/>
        <v>0</v>
      </c>
      <c r="Z874" s="22">
        <f t="shared" si="242"/>
        <v>0</v>
      </c>
      <c r="AA874" s="22">
        <f t="shared" si="243"/>
        <v>0</v>
      </c>
      <c r="AB874">
        <f t="shared" si="244"/>
        <v>0</v>
      </c>
      <c r="AC874" s="22">
        <f t="shared" si="245"/>
        <v>0</v>
      </c>
      <c r="AD874" s="22">
        <f t="shared" si="246"/>
        <v>0</v>
      </c>
    </row>
    <row r="875" spans="3:30" x14ac:dyDescent="0.25">
      <c r="C875">
        <v>1</v>
      </c>
      <c r="D875" s="1">
        <v>0.54166666666666663</v>
      </c>
      <c r="E875">
        <v>10244</v>
      </c>
      <c r="F875">
        <v>10263</v>
      </c>
      <c r="G875">
        <v>10240</v>
      </c>
      <c r="H875">
        <v>10259</v>
      </c>
      <c r="J875">
        <v>15</v>
      </c>
      <c r="L875">
        <v>23</v>
      </c>
      <c r="W875">
        <f t="shared" si="239"/>
        <v>0</v>
      </c>
      <c r="X875">
        <f t="shared" si="240"/>
        <v>15</v>
      </c>
      <c r="Y875">
        <f t="shared" si="241"/>
        <v>0</v>
      </c>
      <c r="Z875" s="22">
        <f t="shared" si="242"/>
        <v>0</v>
      </c>
      <c r="AA875" s="22">
        <f t="shared" si="243"/>
        <v>0</v>
      </c>
      <c r="AB875">
        <f t="shared" si="244"/>
        <v>0</v>
      </c>
      <c r="AC875" s="22">
        <f t="shared" si="245"/>
        <v>0</v>
      </c>
      <c r="AD875" s="22">
        <f t="shared" si="246"/>
        <v>0</v>
      </c>
    </row>
    <row r="876" spans="3:30" x14ac:dyDescent="0.25">
      <c r="D876" s="1">
        <v>0.58333333333333337</v>
      </c>
      <c r="E876">
        <v>10260</v>
      </c>
      <c r="F876">
        <v>10261</v>
      </c>
      <c r="G876">
        <v>10238</v>
      </c>
      <c r="H876">
        <v>10239</v>
      </c>
      <c r="J876">
        <v>-21</v>
      </c>
      <c r="L876">
        <v>23</v>
      </c>
      <c r="W876">
        <f t="shared" si="239"/>
        <v>0</v>
      </c>
      <c r="X876">
        <f t="shared" si="240"/>
        <v>21</v>
      </c>
      <c r="Y876">
        <f t="shared" si="241"/>
        <v>0</v>
      </c>
      <c r="Z876" s="22">
        <f t="shared" si="242"/>
        <v>0</v>
      </c>
      <c r="AA876" s="22">
        <f t="shared" si="243"/>
        <v>0</v>
      </c>
      <c r="AB876">
        <f t="shared" si="244"/>
        <v>0</v>
      </c>
      <c r="AC876" s="22">
        <f t="shared" si="245"/>
        <v>0</v>
      </c>
      <c r="AD876" s="22">
        <f t="shared" si="246"/>
        <v>0</v>
      </c>
    </row>
    <row r="877" spans="3:30" x14ac:dyDescent="0.25">
      <c r="D877" s="1">
        <v>0.625</v>
      </c>
      <c r="E877">
        <v>10239</v>
      </c>
      <c r="F877">
        <v>10325</v>
      </c>
      <c r="G877">
        <v>10238</v>
      </c>
      <c r="H877">
        <v>10301</v>
      </c>
      <c r="J877">
        <v>62</v>
      </c>
      <c r="L877">
        <v>87</v>
      </c>
      <c r="W877">
        <f t="shared" si="239"/>
        <v>0</v>
      </c>
      <c r="X877">
        <f t="shared" si="240"/>
        <v>62</v>
      </c>
      <c r="Y877">
        <f t="shared" si="241"/>
        <v>0</v>
      </c>
      <c r="Z877" s="22">
        <f t="shared" si="242"/>
        <v>0</v>
      </c>
      <c r="AA877" s="22">
        <f t="shared" si="243"/>
        <v>0</v>
      </c>
      <c r="AB877">
        <f t="shared" si="244"/>
        <v>0</v>
      </c>
      <c r="AC877" s="22">
        <f t="shared" si="245"/>
        <v>0</v>
      </c>
      <c r="AD877" s="22">
        <f t="shared" si="246"/>
        <v>0</v>
      </c>
    </row>
    <row r="878" spans="3:30" x14ac:dyDescent="0.25">
      <c r="D878" s="1">
        <v>0.66666666666666663</v>
      </c>
      <c r="E878">
        <v>10301</v>
      </c>
      <c r="F878">
        <v>10349</v>
      </c>
      <c r="G878">
        <v>10288</v>
      </c>
      <c r="H878">
        <v>10339</v>
      </c>
      <c r="J878">
        <v>38</v>
      </c>
      <c r="L878">
        <v>61</v>
      </c>
      <c r="W878">
        <f t="shared" si="239"/>
        <v>0</v>
      </c>
      <c r="X878">
        <f t="shared" si="240"/>
        <v>38</v>
      </c>
      <c r="Y878">
        <f t="shared" si="241"/>
        <v>0</v>
      </c>
      <c r="Z878" s="22">
        <f t="shared" si="242"/>
        <v>0</v>
      </c>
      <c r="AA878" s="22">
        <f t="shared" si="243"/>
        <v>0</v>
      </c>
      <c r="AB878">
        <f t="shared" si="244"/>
        <v>0</v>
      </c>
      <c r="AC878" s="22">
        <f t="shared" si="245"/>
        <v>0</v>
      </c>
      <c r="AD878" s="22">
        <f t="shared" si="246"/>
        <v>0</v>
      </c>
    </row>
    <row r="879" spans="3:30" x14ac:dyDescent="0.25">
      <c r="D879" s="1">
        <v>0.70833333333333337</v>
      </c>
      <c r="E879">
        <v>10340</v>
      </c>
      <c r="F879">
        <v>10354</v>
      </c>
      <c r="G879">
        <v>10333</v>
      </c>
      <c r="H879">
        <v>10348</v>
      </c>
      <c r="J879">
        <v>8</v>
      </c>
      <c r="L879">
        <v>21</v>
      </c>
      <c r="W879">
        <f t="shared" si="239"/>
        <v>0</v>
      </c>
      <c r="X879">
        <f t="shared" si="240"/>
        <v>8</v>
      </c>
      <c r="Y879">
        <f t="shared" si="241"/>
        <v>0</v>
      </c>
      <c r="Z879" s="22">
        <f t="shared" si="242"/>
        <v>0</v>
      </c>
      <c r="AA879" s="22">
        <f t="shared" si="243"/>
        <v>0</v>
      </c>
      <c r="AB879">
        <f t="shared" si="244"/>
        <v>0</v>
      </c>
      <c r="AC879" s="22">
        <f t="shared" si="245"/>
        <v>0</v>
      </c>
      <c r="AD879" s="22">
        <f t="shared" si="246"/>
        <v>0</v>
      </c>
    </row>
    <row r="880" spans="3:30" x14ac:dyDescent="0.25">
      <c r="D880" s="1">
        <v>0.75</v>
      </c>
      <c r="E880">
        <v>10349</v>
      </c>
      <c r="F880">
        <v>10374</v>
      </c>
      <c r="G880">
        <v>10343</v>
      </c>
      <c r="H880">
        <v>10353</v>
      </c>
      <c r="J880">
        <v>4</v>
      </c>
      <c r="L880">
        <v>31</v>
      </c>
      <c r="W880">
        <f t="shared" si="239"/>
        <v>0</v>
      </c>
      <c r="X880">
        <f t="shared" si="240"/>
        <v>4</v>
      </c>
      <c r="Y880">
        <f t="shared" si="241"/>
        <v>0</v>
      </c>
      <c r="Z880" s="22">
        <f t="shared" si="242"/>
        <v>0</v>
      </c>
      <c r="AA880" s="22">
        <f t="shared" si="243"/>
        <v>0</v>
      </c>
      <c r="AB880">
        <f t="shared" si="244"/>
        <v>0</v>
      </c>
      <c r="AC880" s="22">
        <f t="shared" si="245"/>
        <v>0</v>
      </c>
      <c r="AD880" s="22">
        <f t="shared" si="246"/>
        <v>0</v>
      </c>
    </row>
    <row r="881" spans="3:30" x14ac:dyDescent="0.25">
      <c r="D881" s="1">
        <v>0.79166666666666663</v>
      </c>
      <c r="E881">
        <v>10352</v>
      </c>
      <c r="F881">
        <v>10368</v>
      </c>
      <c r="G881">
        <v>10352</v>
      </c>
      <c r="H881">
        <v>10356</v>
      </c>
      <c r="J881">
        <v>4</v>
      </c>
      <c r="L881">
        <v>16</v>
      </c>
      <c r="W881">
        <f t="shared" si="239"/>
        <v>0</v>
      </c>
      <c r="X881">
        <f t="shared" si="240"/>
        <v>4</v>
      </c>
      <c r="Y881">
        <f t="shared" si="241"/>
        <v>0</v>
      </c>
      <c r="Z881" s="22">
        <f t="shared" si="242"/>
        <v>0</v>
      </c>
      <c r="AA881" s="22">
        <f t="shared" si="243"/>
        <v>0</v>
      </c>
      <c r="AB881">
        <f t="shared" si="244"/>
        <v>0</v>
      </c>
      <c r="AC881" s="22">
        <f t="shared" si="245"/>
        <v>0</v>
      </c>
      <c r="AD881" s="22">
        <f t="shared" si="246"/>
        <v>0</v>
      </c>
    </row>
    <row r="882" spans="3:30" x14ac:dyDescent="0.25">
      <c r="D882" s="1">
        <v>0.83333333333333337</v>
      </c>
      <c r="E882">
        <v>10356</v>
      </c>
      <c r="F882">
        <v>10362</v>
      </c>
      <c r="G882">
        <v>10352</v>
      </c>
      <c r="H882">
        <v>10361</v>
      </c>
      <c r="J882">
        <v>5</v>
      </c>
      <c r="L882">
        <v>10</v>
      </c>
      <c r="W882">
        <f t="shared" si="239"/>
        <v>0</v>
      </c>
      <c r="X882">
        <f t="shared" si="240"/>
        <v>5</v>
      </c>
      <c r="Y882">
        <f t="shared" si="241"/>
        <v>0</v>
      </c>
      <c r="Z882" s="22">
        <f t="shared" si="242"/>
        <v>0</v>
      </c>
      <c r="AA882" s="22">
        <f t="shared" si="243"/>
        <v>0</v>
      </c>
      <c r="AB882">
        <f t="shared" si="244"/>
        <v>0</v>
      </c>
      <c r="AC882" s="22">
        <f t="shared" si="245"/>
        <v>0</v>
      </c>
      <c r="AD882" s="22">
        <f t="shared" si="246"/>
        <v>0</v>
      </c>
    </row>
    <row r="883" spans="3:30" x14ac:dyDescent="0.25">
      <c r="D883" s="1">
        <v>0.875</v>
      </c>
      <c r="E883">
        <v>10361</v>
      </c>
      <c r="F883">
        <v>10362</v>
      </c>
      <c r="G883">
        <v>10356</v>
      </c>
      <c r="H883">
        <v>10357</v>
      </c>
      <c r="J883">
        <v>-4</v>
      </c>
      <c r="L883">
        <v>6</v>
      </c>
      <c r="W883">
        <f t="shared" si="239"/>
        <v>0</v>
      </c>
      <c r="X883">
        <f t="shared" si="240"/>
        <v>4</v>
      </c>
      <c r="Y883">
        <f t="shared" si="241"/>
        <v>0</v>
      </c>
      <c r="Z883" s="22">
        <f t="shared" si="242"/>
        <v>0</v>
      </c>
      <c r="AA883" s="22">
        <f t="shared" si="243"/>
        <v>0</v>
      </c>
      <c r="AB883">
        <f t="shared" si="244"/>
        <v>0</v>
      </c>
      <c r="AC883" s="22">
        <f t="shared" si="245"/>
        <v>0</v>
      </c>
      <c r="AD883" s="22">
        <f t="shared" si="246"/>
        <v>0</v>
      </c>
    </row>
    <row r="884" spans="3:30" x14ac:dyDescent="0.25">
      <c r="D884" s="2">
        <v>0.91666666666666663</v>
      </c>
      <c r="E884">
        <v>10357</v>
      </c>
      <c r="F884">
        <v>10373</v>
      </c>
      <c r="G884">
        <v>10357</v>
      </c>
      <c r="H884">
        <v>10367</v>
      </c>
      <c r="J884">
        <v>10</v>
      </c>
      <c r="L884">
        <v>16</v>
      </c>
      <c r="W884">
        <f t="shared" si="239"/>
        <v>0</v>
      </c>
      <c r="X884">
        <f t="shared" si="240"/>
        <v>10</v>
      </c>
      <c r="Y884">
        <f t="shared" si="241"/>
        <v>0</v>
      </c>
      <c r="Z884" s="22">
        <f t="shared" si="242"/>
        <v>0</v>
      </c>
      <c r="AA884" s="22">
        <f t="shared" si="243"/>
        <v>0</v>
      </c>
      <c r="AB884">
        <f t="shared" si="244"/>
        <v>0</v>
      </c>
      <c r="AC884" s="22">
        <f t="shared" si="245"/>
        <v>0</v>
      </c>
      <c r="AD884" s="22">
        <f t="shared" si="246"/>
        <v>0</v>
      </c>
    </row>
    <row r="885" spans="3:30" x14ac:dyDescent="0.25">
      <c r="D885" s="2">
        <v>0.375</v>
      </c>
      <c r="E885">
        <v>10430</v>
      </c>
      <c r="F885">
        <v>10440</v>
      </c>
      <c r="G885">
        <v>10402</v>
      </c>
      <c r="H885">
        <v>10433</v>
      </c>
      <c r="J885">
        <v>3</v>
      </c>
      <c r="L885">
        <v>38</v>
      </c>
      <c r="M885">
        <v>1</v>
      </c>
      <c r="R885">
        <f>MAX(F884:F898)</f>
        <v>10479</v>
      </c>
      <c r="W885">
        <f t="shared" si="239"/>
        <v>1</v>
      </c>
      <c r="X885">
        <f t="shared" si="240"/>
        <v>3</v>
      </c>
      <c r="Y885">
        <f t="shared" si="241"/>
        <v>0</v>
      </c>
      <c r="Z885" s="22">
        <f t="shared" si="242"/>
        <v>0</v>
      </c>
      <c r="AA885" s="22">
        <f t="shared" si="243"/>
        <v>0</v>
      </c>
      <c r="AB885">
        <f t="shared" si="244"/>
        <v>0</v>
      </c>
      <c r="AC885" s="22">
        <f t="shared" si="245"/>
        <v>0</v>
      </c>
      <c r="AD885" s="22">
        <f t="shared" si="246"/>
        <v>0.19753086419753085</v>
      </c>
    </row>
    <row r="886" spans="3:30" x14ac:dyDescent="0.25">
      <c r="D886" s="1">
        <v>0.41666666666666669</v>
      </c>
      <c r="E886">
        <v>10431</v>
      </c>
      <c r="F886">
        <v>10462</v>
      </c>
      <c r="G886">
        <v>10400</v>
      </c>
      <c r="H886">
        <v>10456</v>
      </c>
      <c r="J886">
        <v>25</v>
      </c>
      <c r="L886">
        <v>62</v>
      </c>
      <c r="N886">
        <f>SUM(J886:J889)/162</f>
        <v>0.21604938271604937</v>
      </c>
      <c r="O886">
        <f>32/162</f>
        <v>0.19753086419753085</v>
      </c>
      <c r="R886">
        <f>MIN(G885:G899)</f>
        <v>10400</v>
      </c>
      <c r="W886">
        <f t="shared" si="239"/>
        <v>0</v>
      </c>
      <c r="X886">
        <f t="shared" si="240"/>
        <v>25</v>
      </c>
      <c r="Y886">
        <f t="shared" si="241"/>
        <v>0</v>
      </c>
      <c r="Z886" s="22">
        <f t="shared" si="242"/>
        <v>0.21604938271604937</v>
      </c>
      <c r="AA886" s="22">
        <f t="shared" si="243"/>
        <v>0.19753086419753085</v>
      </c>
      <c r="AB886">
        <f t="shared" si="244"/>
        <v>0</v>
      </c>
      <c r="AC886" s="22">
        <f t="shared" si="245"/>
        <v>0</v>
      </c>
      <c r="AD886" s="22">
        <f t="shared" si="246"/>
        <v>0</v>
      </c>
    </row>
    <row r="887" spans="3:30" x14ac:dyDescent="0.25">
      <c r="D887" s="1">
        <v>0.45833333333333331</v>
      </c>
      <c r="E887">
        <v>10456</v>
      </c>
      <c r="F887">
        <v>10479</v>
      </c>
      <c r="G887">
        <v>10439</v>
      </c>
      <c r="H887">
        <v>10472</v>
      </c>
      <c r="J887">
        <v>16</v>
      </c>
      <c r="L887">
        <v>40</v>
      </c>
      <c r="R887">
        <f>R885-R886</f>
        <v>79</v>
      </c>
      <c r="W887">
        <f t="shared" si="239"/>
        <v>0</v>
      </c>
      <c r="X887">
        <f t="shared" si="240"/>
        <v>16</v>
      </c>
      <c r="Y887">
        <f t="shared" si="241"/>
        <v>79</v>
      </c>
      <c r="Z887" s="22">
        <f t="shared" si="242"/>
        <v>0</v>
      </c>
      <c r="AA887" s="22">
        <f t="shared" si="243"/>
        <v>0</v>
      </c>
      <c r="AB887">
        <f t="shared" si="244"/>
        <v>0</v>
      </c>
      <c r="AC887" s="22">
        <f t="shared" si="245"/>
        <v>0</v>
      </c>
      <c r="AD887" s="22">
        <f t="shared" si="246"/>
        <v>0</v>
      </c>
    </row>
    <row r="888" spans="3:30" x14ac:dyDescent="0.25">
      <c r="D888" s="1">
        <v>0.5</v>
      </c>
      <c r="E888">
        <v>10472</v>
      </c>
      <c r="F888">
        <v>10477</v>
      </c>
      <c r="G888">
        <v>10450</v>
      </c>
      <c r="H888">
        <v>10452</v>
      </c>
      <c r="J888">
        <v>-20</v>
      </c>
      <c r="L888">
        <v>27</v>
      </c>
      <c r="W888">
        <f t="shared" si="239"/>
        <v>0</v>
      </c>
      <c r="X888">
        <f t="shared" si="240"/>
        <v>20</v>
      </c>
      <c r="Y888">
        <f t="shared" si="241"/>
        <v>0</v>
      </c>
      <c r="Z888" s="22">
        <f t="shared" si="242"/>
        <v>0</v>
      </c>
      <c r="AA888" s="22">
        <f t="shared" si="243"/>
        <v>0</v>
      </c>
      <c r="AB888">
        <f t="shared" si="244"/>
        <v>0</v>
      </c>
      <c r="AC888" s="22">
        <f t="shared" si="245"/>
        <v>0</v>
      </c>
      <c r="AD888" s="22">
        <f t="shared" si="246"/>
        <v>0</v>
      </c>
    </row>
    <row r="889" spans="3:30" x14ac:dyDescent="0.25">
      <c r="C889">
        <v>1</v>
      </c>
      <c r="D889" s="1">
        <v>0.54166666666666663</v>
      </c>
      <c r="E889">
        <v>10452</v>
      </c>
      <c r="F889">
        <v>10468</v>
      </c>
      <c r="G889">
        <v>10447</v>
      </c>
      <c r="H889">
        <v>10466</v>
      </c>
      <c r="J889">
        <v>14</v>
      </c>
      <c r="L889">
        <v>21</v>
      </c>
      <c r="W889">
        <f t="shared" si="239"/>
        <v>0</v>
      </c>
      <c r="X889">
        <f t="shared" si="240"/>
        <v>14</v>
      </c>
      <c r="Y889">
        <f t="shared" si="241"/>
        <v>0</v>
      </c>
      <c r="Z889" s="22">
        <f t="shared" si="242"/>
        <v>0</v>
      </c>
      <c r="AA889" s="22">
        <f t="shared" si="243"/>
        <v>0</v>
      </c>
      <c r="AB889">
        <f t="shared" si="244"/>
        <v>0</v>
      </c>
      <c r="AC889" s="22">
        <f t="shared" si="245"/>
        <v>0</v>
      </c>
      <c r="AD889" s="22">
        <f t="shared" si="246"/>
        <v>0</v>
      </c>
    </row>
    <row r="890" spans="3:30" x14ac:dyDescent="0.25">
      <c r="D890" s="1">
        <v>0.58333333333333337</v>
      </c>
      <c r="E890">
        <v>10466</v>
      </c>
      <c r="F890">
        <v>10472</v>
      </c>
      <c r="G890">
        <v>10453</v>
      </c>
      <c r="H890">
        <v>10455</v>
      </c>
      <c r="J890">
        <v>-11</v>
      </c>
      <c r="L890">
        <v>19</v>
      </c>
      <c r="W890">
        <f t="shared" ref="W890:W953" si="247">ABS(M890)</f>
        <v>0</v>
      </c>
      <c r="X890">
        <f t="shared" ref="X890:X953" si="248">ABS(J890)</f>
        <v>11</v>
      </c>
      <c r="Y890">
        <f t="shared" ref="Y890:Y953" si="249">IF(R890&lt;1000,ABS(R890),0)</f>
        <v>0</v>
      </c>
      <c r="Z890" s="22">
        <f t="shared" ref="Z890:Z953" si="250">IF(N890=1,0,ABS(N890))</f>
        <v>0</v>
      </c>
      <c r="AA890" s="22">
        <f t="shared" ref="AA890:AA953" si="251">ABS(O890)</f>
        <v>0</v>
      </c>
      <c r="AB890">
        <f t="shared" ref="AB890:AB953" si="252">IF(N890=1,1,0)</f>
        <v>0</v>
      </c>
      <c r="AC890" s="22">
        <f t="shared" ref="AC890:AC953" si="253">IF(N890=1,ABS(N891),0)</f>
        <v>0</v>
      </c>
      <c r="AD890" s="22">
        <f t="shared" ref="AD890:AD953" si="254">IF(N890=1,0,ABS(O891))</f>
        <v>0</v>
      </c>
    </row>
    <row r="891" spans="3:30" x14ac:dyDescent="0.25">
      <c r="D891" s="1">
        <v>0.625</v>
      </c>
      <c r="E891">
        <v>10456</v>
      </c>
      <c r="F891">
        <v>10456</v>
      </c>
      <c r="G891">
        <v>10424</v>
      </c>
      <c r="H891">
        <v>10427</v>
      </c>
      <c r="J891">
        <v>-29</v>
      </c>
      <c r="L891">
        <v>32</v>
      </c>
      <c r="W891">
        <f t="shared" si="247"/>
        <v>0</v>
      </c>
      <c r="X891">
        <f t="shared" si="248"/>
        <v>29</v>
      </c>
      <c r="Y891">
        <f t="shared" si="249"/>
        <v>0</v>
      </c>
      <c r="Z891" s="22">
        <f t="shared" si="250"/>
        <v>0</v>
      </c>
      <c r="AA891" s="22">
        <f t="shared" si="251"/>
        <v>0</v>
      </c>
      <c r="AB891">
        <f t="shared" si="252"/>
        <v>0</v>
      </c>
      <c r="AC891" s="22">
        <f t="shared" si="253"/>
        <v>0</v>
      </c>
      <c r="AD891" s="22">
        <f t="shared" si="254"/>
        <v>0</v>
      </c>
    </row>
    <row r="892" spans="3:30" x14ac:dyDescent="0.25">
      <c r="D892" s="1">
        <v>0.66666666666666663</v>
      </c>
      <c r="E892">
        <v>10428</v>
      </c>
      <c r="F892">
        <v>10445</v>
      </c>
      <c r="G892">
        <v>10421</v>
      </c>
      <c r="H892">
        <v>10435</v>
      </c>
      <c r="J892">
        <v>7</v>
      </c>
      <c r="L892">
        <v>24</v>
      </c>
      <c r="W892">
        <f t="shared" si="247"/>
        <v>0</v>
      </c>
      <c r="X892">
        <f t="shared" si="248"/>
        <v>7</v>
      </c>
      <c r="Y892">
        <f t="shared" si="249"/>
        <v>0</v>
      </c>
      <c r="Z892" s="22">
        <f t="shared" si="250"/>
        <v>0</v>
      </c>
      <c r="AA892" s="22">
        <f t="shared" si="251"/>
        <v>0</v>
      </c>
      <c r="AB892">
        <f t="shared" si="252"/>
        <v>0</v>
      </c>
      <c r="AC892" s="22">
        <f t="shared" si="253"/>
        <v>0</v>
      </c>
      <c r="AD892" s="22">
        <f t="shared" si="254"/>
        <v>0</v>
      </c>
    </row>
    <row r="893" spans="3:30" x14ac:dyDescent="0.25">
      <c r="D893" s="1">
        <v>0.70833333333333337</v>
      </c>
      <c r="E893">
        <v>10435</v>
      </c>
      <c r="F893">
        <v>10437</v>
      </c>
      <c r="G893">
        <v>10408</v>
      </c>
      <c r="H893">
        <v>10423</v>
      </c>
      <c r="J893">
        <v>-12</v>
      </c>
      <c r="L893">
        <v>29</v>
      </c>
      <c r="W893">
        <f t="shared" si="247"/>
        <v>0</v>
      </c>
      <c r="X893">
        <f t="shared" si="248"/>
        <v>12</v>
      </c>
      <c r="Y893">
        <f t="shared" si="249"/>
        <v>0</v>
      </c>
      <c r="Z893" s="22">
        <f t="shared" si="250"/>
        <v>0</v>
      </c>
      <c r="AA893" s="22">
        <f t="shared" si="251"/>
        <v>0</v>
      </c>
      <c r="AB893">
        <f t="shared" si="252"/>
        <v>0</v>
      </c>
      <c r="AC893" s="22">
        <f t="shared" si="253"/>
        <v>0</v>
      </c>
      <c r="AD893" s="22">
        <f t="shared" si="254"/>
        <v>0</v>
      </c>
    </row>
    <row r="894" spans="3:30" x14ac:dyDescent="0.25">
      <c r="D894" s="1">
        <v>0.75</v>
      </c>
      <c r="E894">
        <v>10423</v>
      </c>
      <c r="F894">
        <v>10443</v>
      </c>
      <c r="G894">
        <v>10418</v>
      </c>
      <c r="H894">
        <v>10428</v>
      </c>
      <c r="J894">
        <v>5</v>
      </c>
      <c r="L894">
        <v>25</v>
      </c>
      <c r="W894">
        <f t="shared" si="247"/>
        <v>0</v>
      </c>
      <c r="X894">
        <f t="shared" si="248"/>
        <v>5</v>
      </c>
      <c r="Y894">
        <f t="shared" si="249"/>
        <v>0</v>
      </c>
      <c r="Z894" s="22">
        <f t="shared" si="250"/>
        <v>0</v>
      </c>
      <c r="AA894" s="22">
        <f t="shared" si="251"/>
        <v>0</v>
      </c>
      <c r="AB894">
        <f t="shared" si="252"/>
        <v>0</v>
      </c>
      <c r="AC894" s="22">
        <f t="shared" si="253"/>
        <v>0</v>
      </c>
      <c r="AD894" s="22">
        <f t="shared" si="254"/>
        <v>0</v>
      </c>
    </row>
    <row r="895" spans="3:30" x14ac:dyDescent="0.25">
      <c r="D895" s="1">
        <v>0.79166666666666663</v>
      </c>
      <c r="E895">
        <v>10428</v>
      </c>
      <c r="F895">
        <v>10431</v>
      </c>
      <c r="G895">
        <v>10422</v>
      </c>
      <c r="H895">
        <v>10427</v>
      </c>
      <c r="J895">
        <v>-1</v>
      </c>
      <c r="L895">
        <v>9</v>
      </c>
      <c r="W895">
        <f t="shared" si="247"/>
        <v>0</v>
      </c>
      <c r="X895">
        <f t="shared" si="248"/>
        <v>1</v>
      </c>
      <c r="Y895">
        <f t="shared" si="249"/>
        <v>0</v>
      </c>
      <c r="Z895" s="22">
        <f t="shared" si="250"/>
        <v>0</v>
      </c>
      <c r="AA895" s="22">
        <f t="shared" si="251"/>
        <v>0</v>
      </c>
      <c r="AB895">
        <f t="shared" si="252"/>
        <v>0</v>
      </c>
      <c r="AC895" s="22">
        <f t="shared" si="253"/>
        <v>0</v>
      </c>
      <c r="AD895" s="22">
        <f t="shared" si="254"/>
        <v>0</v>
      </c>
    </row>
    <row r="896" spans="3:30" x14ac:dyDescent="0.25">
      <c r="D896" s="1">
        <v>0.83333333333333337</v>
      </c>
      <c r="E896">
        <v>10427</v>
      </c>
      <c r="F896">
        <v>10428</v>
      </c>
      <c r="G896">
        <v>10423</v>
      </c>
      <c r="H896">
        <v>10426</v>
      </c>
      <c r="J896">
        <v>-1</v>
      </c>
      <c r="L896">
        <v>5</v>
      </c>
      <c r="W896">
        <f t="shared" si="247"/>
        <v>0</v>
      </c>
      <c r="X896">
        <f t="shared" si="248"/>
        <v>1</v>
      </c>
      <c r="Y896">
        <f t="shared" si="249"/>
        <v>0</v>
      </c>
      <c r="Z896" s="22">
        <f t="shared" si="250"/>
        <v>0</v>
      </c>
      <c r="AA896" s="22">
        <f t="shared" si="251"/>
        <v>0</v>
      </c>
      <c r="AB896">
        <f t="shared" si="252"/>
        <v>0</v>
      </c>
      <c r="AC896" s="22">
        <f t="shared" si="253"/>
        <v>0</v>
      </c>
      <c r="AD896" s="22">
        <f t="shared" si="254"/>
        <v>0</v>
      </c>
    </row>
    <row r="897" spans="3:30" x14ac:dyDescent="0.25">
      <c r="D897" s="1">
        <v>0.875</v>
      </c>
      <c r="E897">
        <v>10426</v>
      </c>
      <c r="F897">
        <v>10427</v>
      </c>
      <c r="G897">
        <v>10414</v>
      </c>
      <c r="H897">
        <v>10419</v>
      </c>
      <c r="J897">
        <v>-7</v>
      </c>
      <c r="L897">
        <v>13</v>
      </c>
      <c r="W897">
        <f t="shared" si="247"/>
        <v>0</v>
      </c>
      <c r="X897">
        <f t="shared" si="248"/>
        <v>7</v>
      </c>
      <c r="Y897">
        <f t="shared" si="249"/>
        <v>0</v>
      </c>
      <c r="Z897" s="22">
        <f t="shared" si="250"/>
        <v>0</v>
      </c>
      <c r="AA897" s="22">
        <f t="shared" si="251"/>
        <v>0</v>
      </c>
      <c r="AB897">
        <f t="shared" si="252"/>
        <v>0</v>
      </c>
      <c r="AC897" s="22">
        <f t="shared" si="253"/>
        <v>0</v>
      </c>
      <c r="AD897" s="22">
        <f t="shared" si="254"/>
        <v>0</v>
      </c>
    </row>
    <row r="898" spans="3:30" x14ac:dyDescent="0.25">
      <c r="D898" s="2">
        <v>0.91666666666666663</v>
      </c>
      <c r="E898">
        <v>10418</v>
      </c>
      <c r="F898">
        <v>10434</v>
      </c>
      <c r="G898">
        <v>10417</v>
      </c>
      <c r="H898">
        <v>10431</v>
      </c>
      <c r="J898">
        <v>13</v>
      </c>
      <c r="L898">
        <v>17</v>
      </c>
      <c r="W898">
        <f t="shared" si="247"/>
        <v>0</v>
      </c>
      <c r="X898">
        <f t="shared" si="248"/>
        <v>13</v>
      </c>
      <c r="Y898">
        <f t="shared" si="249"/>
        <v>0</v>
      </c>
      <c r="Z898" s="22">
        <f t="shared" si="250"/>
        <v>0</v>
      </c>
      <c r="AA898" s="22">
        <f t="shared" si="251"/>
        <v>0</v>
      </c>
      <c r="AB898">
        <f t="shared" si="252"/>
        <v>0</v>
      </c>
      <c r="AC898" s="22">
        <f t="shared" si="253"/>
        <v>0</v>
      </c>
      <c r="AD898" s="22">
        <f t="shared" si="254"/>
        <v>0</v>
      </c>
    </row>
    <row r="899" spans="3:30" x14ac:dyDescent="0.25">
      <c r="D899" s="2">
        <v>0.375</v>
      </c>
      <c r="E899">
        <v>10412</v>
      </c>
      <c r="F899">
        <v>10430</v>
      </c>
      <c r="G899">
        <v>10412</v>
      </c>
      <c r="H899">
        <v>10425</v>
      </c>
      <c r="J899">
        <v>13</v>
      </c>
      <c r="L899">
        <v>18</v>
      </c>
      <c r="M899">
        <v>261</v>
      </c>
      <c r="N899">
        <v>1</v>
      </c>
      <c r="R899">
        <f>MAX(F898:F912)</f>
        <v>10702</v>
      </c>
      <c r="W899">
        <f t="shared" si="247"/>
        <v>261</v>
      </c>
      <c r="X899">
        <f t="shared" si="248"/>
        <v>13</v>
      </c>
      <c r="Y899">
        <f t="shared" si="249"/>
        <v>0</v>
      </c>
      <c r="Z899" s="22">
        <f t="shared" si="250"/>
        <v>0</v>
      </c>
      <c r="AA899" s="22">
        <f t="shared" si="251"/>
        <v>0</v>
      </c>
      <c r="AB899">
        <f t="shared" si="252"/>
        <v>1</v>
      </c>
      <c r="AC899" s="22">
        <f t="shared" si="253"/>
        <v>3.1645569620253164</v>
      </c>
      <c r="AD899" s="22">
        <f t="shared" si="254"/>
        <v>0</v>
      </c>
    </row>
    <row r="900" spans="3:30" x14ac:dyDescent="0.25">
      <c r="D900" s="1">
        <v>0.41666666666666669</v>
      </c>
      <c r="E900">
        <v>10425</v>
      </c>
      <c r="F900">
        <v>10477</v>
      </c>
      <c r="G900">
        <v>10421</v>
      </c>
      <c r="H900">
        <v>10469</v>
      </c>
      <c r="J900">
        <v>44</v>
      </c>
      <c r="L900">
        <v>56</v>
      </c>
      <c r="N900">
        <f>250/79</f>
        <v>3.1645569620253164</v>
      </c>
      <c r="O900">
        <f>30/79</f>
        <v>0.379746835443038</v>
      </c>
      <c r="R900">
        <f>MIN(G899:G913)</f>
        <v>10412</v>
      </c>
      <c r="W900">
        <f t="shared" si="247"/>
        <v>0</v>
      </c>
      <c r="X900">
        <f t="shared" si="248"/>
        <v>44</v>
      </c>
      <c r="Y900">
        <f t="shared" si="249"/>
        <v>0</v>
      </c>
      <c r="Z900" s="22">
        <f t="shared" si="250"/>
        <v>3.1645569620253164</v>
      </c>
      <c r="AA900" s="22">
        <f t="shared" si="251"/>
        <v>0.379746835443038</v>
      </c>
      <c r="AB900">
        <f t="shared" si="252"/>
        <v>0</v>
      </c>
      <c r="AC900" s="22">
        <f t="shared" si="253"/>
        <v>0</v>
      </c>
      <c r="AD900" s="22">
        <f t="shared" si="254"/>
        <v>0</v>
      </c>
    </row>
    <row r="901" spans="3:30" x14ac:dyDescent="0.25">
      <c r="D901" s="1">
        <v>0.45833333333333331</v>
      </c>
      <c r="E901">
        <v>10469</v>
      </c>
      <c r="F901">
        <v>10489</v>
      </c>
      <c r="G901">
        <v>10464</v>
      </c>
      <c r="H901">
        <v>10479</v>
      </c>
      <c r="J901">
        <v>10</v>
      </c>
      <c r="L901">
        <v>25</v>
      </c>
      <c r="R901">
        <f>R899-R900</f>
        <v>290</v>
      </c>
      <c r="W901">
        <f t="shared" si="247"/>
        <v>0</v>
      </c>
      <c r="X901">
        <f t="shared" si="248"/>
        <v>10</v>
      </c>
      <c r="Y901">
        <f t="shared" si="249"/>
        <v>290</v>
      </c>
      <c r="Z901" s="22">
        <f t="shared" si="250"/>
        <v>0</v>
      </c>
      <c r="AA901" s="22">
        <f t="shared" si="251"/>
        <v>0</v>
      </c>
      <c r="AB901">
        <f t="shared" si="252"/>
        <v>0</v>
      </c>
      <c r="AC901" s="22">
        <f t="shared" si="253"/>
        <v>0</v>
      </c>
      <c r="AD901" s="22">
        <f t="shared" si="254"/>
        <v>0</v>
      </c>
    </row>
    <row r="902" spans="3:30" x14ac:dyDescent="0.25">
      <c r="D902" s="1">
        <v>0.5</v>
      </c>
      <c r="E902">
        <v>10478</v>
      </c>
      <c r="F902">
        <v>10499</v>
      </c>
      <c r="G902">
        <v>10476</v>
      </c>
      <c r="H902">
        <v>10479</v>
      </c>
      <c r="J902">
        <v>1</v>
      </c>
      <c r="L902">
        <v>23</v>
      </c>
      <c r="W902">
        <f t="shared" si="247"/>
        <v>0</v>
      </c>
      <c r="X902">
        <f t="shared" si="248"/>
        <v>1</v>
      </c>
      <c r="Y902">
        <f t="shared" si="249"/>
        <v>0</v>
      </c>
      <c r="Z902" s="22">
        <f t="shared" si="250"/>
        <v>0</v>
      </c>
      <c r="AA902" s="22">
        <f t="shared" si="251"/>
        <v>0</v>
      </c>
      <c r="AB902">
        <f t="shared" si="252"/>
        <v>0</v>
      </c>
      <c r="AC902" s="22">
        <f t="shared" si="253"/>
        <v>0</v>
      </c>
      <c r="AD902" s="22">
        <f t="shared" si="254"/>
        <v>0</v>
      </c>
    </row>
    <row r="903" spans="3:30" x14ac:dyDescent="0.25">
      <c r="C903">
        <v>1</v>
      </c>
      <c r="D903" s="1">
        <v>0.54166666666666663</v>
      </c>
      <c r="E903">
        <v>10479</v>
      </c>
      <c r="F903">
        <v>10518</v>
      </c>
      <c r="G903">
        <v>10478</v>
      </c>
      <c r="H903">
        <v>10510</v>
      </c>
      <c r="J903">
        <v>31</v>
      </c>
      <c r="L903">
        <v>40</v>
      </c>
      <c r="W903">
        <f t="shared" si="247"/>
        <v>0</v>
      </c>
      <c r="X903">
        <f t="shared" si="248"/>
        <v>31</v>
      </c>
      <c r="Y903">
        <f t="shared" si="249"/>
        <v>0</v>
      </c>
      <c r="Z903" s="22">
        <f t="shared" si="250"/>
        <v>0</v>
      </c>
      <c r="AA903" s="22">
        <f t="shared" si="251"/>
        <v>0</v>
      </c>
      <c r="AB903">
        <f t="shared" si="252"/>
        <v>0</v>
      </c>
      <c r="AC903" s="22">
        <f t="shared" si="253"/>
        <v>0</v>
      </c>
      <c r="AD903" s="22">
        <f t="shared" si="254"/>
        <v>0</v>
      </c>
    </row>
    <row r="904" spans="3:30" x14ac:dyDescent="0.25">
      <c r="D904" s="1">
        <v>0.58333333333333337</v>
      </c>
      <c r="E904">
        <v>10509</v>
      </c>
      <c r="F904">
        <v>10527</v>
      </c>
      <c r="G904">
        <v>10508</v>
      </c>
      <c r="H904">
        <v>10523</v>
      </c>
      <c r="J904">
        <v>14</v>
      </c>
      <c r="L904">
        <v>19</v>
      </c>
      <c r="W904">
        <f t="shared" si="247"/>
        <v>0</v>
      </c>
      <c r="X904">
        <f t="shared" si="248"/>
        <v>14</v>
      </c>
      <c r="Y904">
        <f t="shared" si="249"/>
        <v>0</v>
      </c>
      <c r="Z904" s="22">
        <f t="shared" si="250"/>
        <v>0</v>
      </c>
      <c r="AA904" s="22">
        <f t="shared" si="251"/>
        <v>0</v>
      </c>
      <c r="AB904">
        <f t="shared" si="252"/>
        <v>0</v>
      </c>
      <c r="AC904" s="22">
        <f t="shared" si="253"/>
        <v>0</v>
      </c>
      <c r="AD904" s="22">
        <f t="shared" si="254"/>
        <v>0</v>
      </c>
    </row>
    <row r="905" spans="3:30" x14ac:dyDescent="0.25">
      <c r="D905" s="1">
        <v>0.625</v>
      </c>
      <c r="E905">
        <v>10523</v>
      </c>
      <c r="F905">
        <v>10538</v>
      </c>
      <c r="G905">
        <v>10520</v>
      </c>
      <c r="H905">
        <v>10529</v>
      </c>
      <c r="J905">
        <v>6</v>
      </c>
      <c r="L905">
        <v>18</v>
      </c>
      <c r="W905">
        <f t="shared" si="247"/>
        <v>0</v>
      </c>
      <c r="X905">
        <f t="shared" si="248"/>
        <v>6</v>
      </c>
      <c r="Y905">
        <f t="shared" si="249"/>
        <v>0</v>
      </c>
      <c r="Z905" s="22">
        <f t="shared" si="250"/>
        <v>0</v>
      </c>
      <c r="AA905" s="22">
        <f t="shared" si="251"/>
        <v>0</v>
      </c>
      <c r="AB905">
        <f t="shared" si="252"/>
        <v>0</v>
      </c>
      <c r="AC905" s="22">
        <f t="shared" si="253"/>
        <v>0</v>
      </c>
      <c r="AD905" s="22">
        <f t="shared" si="254"/>
        <v>0</v>
      </c>
    </row>
    <row r="906" spans="3:30" x14ac:dyDescent="0.25">
      <c r="D906" s="1">
        <v>0.66666666666666663</v>
      </c>
      <c r="E906">
        <v>10529</v>
      </c>
      <c r="F906">
        <v>10575</v>
      </c>
      <c r="G906">
        <v>10529</v>
      </c>
      <c r="H906">
        <v>10567</v>
      </c>
      <c r="J906">
        <v>38</v>
      </c>
      <c r="L906">
        <v>46</v>
      </c>
      <c r="W906">
        <f t="shared" si="247"/>
        <v>0</v>
      </c>
      <c r="X906">
        <f t="shared" si="248"/>
        <v>38</v>
      </c>
      <c r="Y906">
        <f t="shared" si="249"/>
        <v>0</v>
      </c>
      <c r="Z906" s="22">
        <f t="shared" si="250"/>
        <v>0</v>
      </c>
      <c r="AA906" s="22">
        <f t="shared" si="251"/>
        <v>0</v>
      </c>
      <c r="AB906">
        <f t="shared" si="252"/>
        <v>0</v>
      </c>
      <c r="AC906" s="22">
        <f t="shared" si="253"/>
        <v>0</v>
      </c>
      <c r="AD906" s="22">
        <f t="shared" si="254"/>
        <v>0</v>
      </c>
    </row>
    <row r="907" spans="3:30" x14ac:dyDescent="0.25">
      <c r="D907" s="1">
        <v>0.70833333333333337</v>
      </c>
      <c r="E907">
        <v>10567</v>
      </c>
      <c r="F907">
        <v>10645</v>
      </c>
      <c r="G907">
        <v>10555</v>
      </c>
      <c r="H907">
        <v>10635</v>
      </c>
      <c r="J907">
        <v>68</v>
      </c>
      <c r="L907">
        <v>90</v>
      </c>
      <c r="W907">
        <f t="shared" si="247"/>
        <v>0</v>
      </c>
      <c r="X907">
        <f t="shared" si="248"/>
        <v>68</v>
      </c>
      <c r="Y907">
        <f t="shared" si="249"/>
        <v>0</v>
      </c>
      <c r="Z907" s="22">
        <f t="shared" si="250"/>
        <v>0</v>
      </c>
      <c r="AA907" s="22">
        <f t="shared" si="251"/>
        <v>0</v>
      </c>
      <c r="AB907">
        <f t="shared" si="252"/>
        <v>0</v>
      </c>
      <c r="AC907" s="22">
        <f t="shared" si="253"/>
        <v>0</v>
      </c>
      <c r="AD907" s="22">
        <f t="shared" si="254"/>
        <v>0</v>
      </c>
    </row>
    <row r="908" spans="3:30" x14ac:dyDescent="0.25">
      <c r="D908" s="1">
        <v>0.75</v>
      </c>
      <c r="E908">
        <v>10636</v>
      </c>
      <c r="F908">
        <v>10702</v>
      </c>
      <c r="G908">
        <v>10634</v>
      </c>
      <c r="H908">
        <v>10680</v>
      </c>
      <c r="J908">
        <v>44</v>
      </c>
      <c r="L908">
        <v>68</v>
      </c>
      <c r="W908">
        <f t="shared" si="247"/>
        <v>0</v>
      </c>
      <c r="X908">
        <f t="shared" si="248"/>
        <v>44</v>
      </c>
      <c r="Y908">
        <f t="shared" si="249"/>
        <v>0</v>
      </c>
      <c r="Z908" s="22">
        <f t="shared" si="250"/>
        <v>0</v>
      </c>
      <c r="AA908" s="22">
        <f t="shared" si="251"/>
        <v>0</v>
      </c>
      <c r="AB908">
        <f t="shared" si="252"/>
        <v>0</v>
      </c>
      <c r="AC908" s="22">
        <f t="shared" si="253"/>
        <v>0</v>
      </c>
      <c r="AD908" s="22">
        <f t="shared" si="254"/>
        <v>0</v>
      </c>
    </row>
    <row r="909" spans="3:30" x14ac:dyDescent="0.25">
      <c r="D909" s="1">
        <v>0.79166666666666663</v>
      </c>
      <c r="E909">
        <v>10680</v>
      </c>
      <c r="F909">
        <v>10690</v>
      </c>
      <c r="G909">
        <v>10663</v>
      </c>
      <c r="H909">
        <v>10668</v>
      </c>
      <c r="J909">
        <v>-12</v>
      </c>
      <c r="L909">
        <v>27</v>
      </c>
      <c r="W909">
        <f t="shared" si="247"/>
        <v>0</v>
      </c>
      <c r="X909">
        <f t="shared" si="248"/>
        <v>12</v>
      </c>
      <c r="Y909">
        <f t="shared" si="249"/>
        <v>0</v>
      </c>
      <c r="Z909" s="22">
        <f t="shared" si="250"/>
        <v>0</v>
      </c>
      <c r="AA909" s="22">
        <f t="shared" si="251"/>
        <v>0</v>
      </c>
      <c r="AB909">
        <f t="shared" si="252"/>
        <v>0</v>
      </c>
      <c r="AC909" s="22">
        <f t="shared" si="253"/>
        <v>0</v>
      </c>
      <c r="AD909" s="22">
        <f t="shared" si="254"/>
        <v>0</v>
      </c>
    </row>
    <row r="910" spans="3:30" x14ac:dyDescent="0.25">
      <c r="D910" s="1">
        <v>0.83333333333333337</v>
      </c>
      <c r="E910">
        <v>10668</v>
      </c>
      <c r="F910">
        <v>10674</v>
      </c>
      <c r="G910">
        <v>10662</v>
      </c>
      <c r="H910">
        <v>10667</v>
      </c>
      <c r="J910">
        <v>-1</v>
      </c>
      <c r="L910">
        <v>12</v>
      </c>
      <c r="W910">
        <f t="shared" si="247"/>
        <v>0</v>
      </c>
      <c r="X910">
        <f t="shared" si="248"/>
        <v>1</v>
      </c>
      <c r="Y910">
        <f t="shared" si="249"/>
        <v>0</v>
      </c>
      <c r="Z910" s="22">
        <f t="shared" si="250"/>
        <v>0</v>
      </c>
      <c r="AA910" s="22">
        <f t="shared" si="251"/>
        <v>0</v>
      </c>
      <c r="AB910">
        <f t="shared" si="252"/>
        <v>0</v>
      </c>
      <c r="AC910" s="22">
        <f t="shared" si="253"/>
        <v>0</v>
      </c>
      <c r="AD910" s="22">
        <f t="shared" si="254"/>
        <v>0</v>
      </c>
    </row>
    <row r="911" spans="3:30" x14ac:dyDescent="0.25">
      <c r="D911" s="1">
        <v>0.875</v>
      </c>
      <c r="E911">
        <v>10668</v>
      </c>
      <c r="F911">
        <v>10670</v>
      </c>
      <c r="G911">
        <v>10651</v>
      </c>
      <c r="H911">
        <v>10662</v>
      </c>
      <c r="J911">
        <v>-6</v>
      </c>
      <c r="L911">
        <v>19</v>
      </c>
      <c r="W911">
        <f t="shared" si="247"/>
        <v>0</v>
      </c>
      <c r="X911">
        <f t="shared" si="248"/>
        <v>6</v>
      </c>
      <c r="Y911">
        <f t="shared" si="249"/>
        <v>0</v>
      </c>
      <c r="Z911" s="22">
        <f t="shared" si="250"/>
        <v>0</v>
      </c>
      <c r="AA911" s="22">
        <f t="shared" si="251"/>
        <v>0</v>
      </c>
      <c r="AB911">
        <f t="shared" si="252"/>
        <v>0</v>
      </c>
      <c r="AC911" s="22">
        <f t="shared" si="253"/>
        <v>0</v>
      </c>
      <c r="AD911" s="22">
        <f t="shared" si="254"/>
        <v>0</v>
      </c>
    </row>
    <row r="912" spans="3:30" x14ac:dyDescent="0.25">
      <c r="D912" s="2">
        <v>0.91666666666666663</v>
      </c>
      <c r="E912">
        <v>10662</v>
      </c>
      <c r="F912">
        <v>10678</v>
      </c>
      <c r="G912">
        <v>10657</v>
      </c>
      <c r="H912">
        <v>10673</v>
      </c>
      <c r="J912">
        <v>11</v>
      </c>
      <c r="L912">
        <v>21</v>
      </c>
      <c r="W912">
        <f t="shared" si="247"/>
        <v>0</v>
      </c>
      <c r="X912">
        <f t="shared" si="248"/>
        <v>11</v>
      </c>
      <c r="Y912">
        <f t="shared" si="249"/>
        <v>0</v>
      </c>
      <c r="Z912" s="22">
        <f t="shared" si="250"/>
        <v>0</v>
      </c>
      <c r="AA912" s="22">
        <f t="shared" si="251"/>
        <v>0</v>
      </c>
      <c r="AB912">
        <f t="shared" si="252"/>
        <v>0</v>
      </c>
      <c r="AC912" s="22">
        <f t="shared" si="253"/>
        <v>0</v>
      </c>
      <c r="AD912" s="22">
        <f t="shared" si="254"/>
        <v>0</v>
      </c>
    </row>
    <row r="913" spans="3:30" x14ac:dyDescent="0.25">
      <c r="D913" s="2">
        <v>0.375</v>
      </c>
      <c r="E913">
        <v>10690</v>
      </c>
      <c r="F913">
        <v>10695</v>
      </c>
      <c r="G913">
        <v>10666</v>
      </c>
      <c r="H913">
        <v>10668</v>
      </c>
      <c r="J913">
        <v>-22</v>
      </c>
      <c r="L913">
        <v>29</v>
      </c>
      <c r="M913">
        <v>-48</v>
      </c>
      <c r="N913">
        <v>1</v>
      </c>
      <c r="R913">
        <f>MAX(F912:F926)</f>
        <v>10707</v>
      </c>
      <c r="W913">
        <f t="shared" si="247"/>
        <v>48</v>
      </c>
      <c r="X913">
        <f t="shared" si="248"/>
        <v>22</v>
      </c>
      <c r="Y913">
        <f t="shared" si="249"/>
        <v>0</v>
      </c>
      <c r="Z913" s="22">
        <f t="shared" si="250"/>
        <v>0</v>
      </c>
      <c r="AA913" s="22">
        <f t="shared" si="251"/>
        <v>0</v>
      </c>
      <c r="AB913">
        <f t="shared" si="252"/>
        <v>1</v>
      </c>
      <c r="AC913" s="22">
        <f t="shared" si="253"/>
        <v>9.6551724137931033E-2</v>
      </c>
      <c r="AD913" s="22">
        <f t="shared" si="254"/>
        <v>0</v>
      </c>
    </row>
    <row r="914" spans="3:30" x14ac:dyDescent="0.25">
      <c r="D914" s="1">
        <v>0.41666666666666669</v>
      </c>
      <c r="E914">
        <v>10670</v>
      </c>
      <c r="F914">
        <v>10707</v>
      </c>
      <c r="G914">
        <v>10660</v>
      </c>
      <c r="H914">
        <v>10677</v>
      </c>
      <c r="J914">
        <v>7</v>
      </c>
      <c r="L914">
        <v>47</v>
      </c>
      <c r="N914">
        <f>SUM(J914:J926)/290</f>
        <v>-9.6551724137931033E-2</v>
      </c>
      <c r="O914">
        <f>31/290</f>
        <v>0.10689655172413794</v>
      </c>
      <c r="R914">
        <f>MIN(G913:G927)</f>
        <v>10634</v>
      </c>
      <c r="W914">
        <f t="shared" si="247"/>
        <v>0</v>
      </c>
      <c r="X914">
        <f t="shared" si="248"/>
        <v>7</v>
      </c>
      <c r="Y914">
        <f t="shared" si="249"/>
        <v>0</v>
      </c>
      <c r="Z914" s="22">
        <f t="shared" si="250"/>
        <v>9.6551724137931033E-2</v>
      </c>
      <c r="AA914" s="22">
        <f t="shared" si="251"/>
        <v>0.10689655172413794</v>
      </c>
      <c r="AB914">
        <f t="shared" si="252"/>
        <v>0</v>
      </c>
      <c r="AC914" s="22">
        <f t="shared" si="253"/>
        <v>0</v>
      </c>
      <c r="AD914" s="22">
        <f t="shared" si="254"/>
        <v>0</v>
      </c>
    </row>
    <row r="915" spans="3:30" x14ac:dyDescent="0.25">
      <c r="D915" s="1">
        <v>0.45833333333333331</v>
      </c>
      <c r="E915">
        <v>10677</v>
      </c>
      <c r="F915">
        <v>10692</v>
      </c>
      <c r="G915">
        <v>10660</v>
      </c>
      <c r="H915">
        <v>10662</v>
      </c>
      <c r="J915">
        <v>-15</v>
      </c>
      <c r="L915">
        <v>32</v>
      </c>
      <c r="R915">
        <f>R913-R914</f>
        <v>73</v>
      </c>
      <c r="W915">
        <f t="shared" si="247"/>
        <v>0</v>
      </c>
      <c r="X915">
        <f t="shared" si="248"/>
        <v>15</v>
      </c>
      <c r="Y915">
        <f t="shared" si="249"/>
        <v>73</v>
      </c>
      <c r="Z915" s="22">
        <f t="shared" si="250"/>
        <v>0</v>
      </c>
      <c r="AA915" s="22">
        <f t="shared" si="251"/>
        <v>0</v>
      </c>
      <c r="AB915">
        <f t="shared" si="252"/>
        <v>0</v>
      </c>
      <c r="AC915" s="22">
        <f t="shared" si="253"/>
        <v>0</v>
      </c>
      <c r="AD915" s="22">
        <f t="shared" si="254"/>
        <v>0</v>
      </c>
    </row>
    <row r="916" spans="3:30" x14ac:dyDescent="0.25">
      <c r="D916" s="1">
        <v>0.5</v>
      </c>
      <c r="E916">
        <v>10663</v>
      </c>
      <c r="F916">
        <v>10675</v>
      </c>
      <c r="G916">
        <v>10635</v>
      </c>
      <c r="H916">
        <v>10641</v>
      </c>
      <c r="J916">
        <v>-22</v>
      </c>
      <c r="L916">
        <v>40</v>
      </c>
      <c r="W916">
        <f t="shared" si="247"/>
        <v>0</v>
      </c>
      <c r="X916">
        <f t="shared" si="248"/>
        <v>22</v>
      </c>
      <c r="Y916">
        <f t="shared" si="249"/>
        <v>0</v>
      </c>
      <c r="Z916" s="22">
        <f t="shared" si="250"/>
        <v>0</v>
      </c>
      <c r="AA916" s="22">
        <f t="shared" si="251"/>
        <v>0</v>
      </c>
      <c r="AB916">
        <f t="shared" si="252"/>
        <v>0</v>
      </c>
      <c r="AC916" s="22">
        <f t="shared" si="253"/>
        <v>0</v>
      </c>
      <c r="AD916" s="22">
        <f t="shared" si="254"/>
        <v>0</v>
      </c>
    </row>
    <row r="917" spans="3:30" x14ac:dyDescent="0.25">
      <c r="C917">
        <v>1</v>
      </c>
      <c r="D917" s="1">
        <v>0.54166666666666663</v>
      </c>
      <c r="E917">
        <v>10641</v>
      </c>
      <c r="F917">
        <v>10647</v>
      </c>
      <c r="G917">
        <v>10634</v>
      </c>
      <c r="H917">
        <v>10637</v>
      </c>
      <c r="J917">
        <v>-4</v>
      </c>
      <c r="L917">
        <v>13</v>
      </c>
      <c r="W917">
        <f t="shared" si="247"/>
        <v>0</v>
      </c>
      <c r="X917">
        <f t="shared" si="248"/>
        <v>4</v>
      </c>
      <c r="Y917">
        <f t="shared" si="249"/>
        <v>0</v>
      </c>
      <c r="Z917" s="22">
        <f t="shared" si="250"/>
        <v>0</v>
      </c>
      <c r="AA917" s="22">
        <f t="shared" si="251"/>
        <v>0</v>
      </c>
      <c r="AB917">
        <f t="shared" si="252"/>
        <v>0</v>
      </c>
      <c r="AC917" s="22">
        <f t="shared" si="253"/>
        <v>0</v>
      </c>
      <c r="AD917" s="22">
        <f t="shared" si="254"/>
        <v>0</v>
      </c>
    </row>
    <row r="918" spans="3:30" x14ac:dyDescent="0.25">
      <c r="D918" s="1">
        <v>0.58333333333333337</v>
      </c>
      <c r="E918">
        <v>10637</v>
      </c>
      <c r="F918">
        <v>10675</v>
      </c>
      <c r="G918">
        <v>10636</v>
      </c>
      <c r="H918">
        <v>10668</v>
      </c>
      <c r="J918">
        <v>31</v>
      </c>
      <c r="L918">
        <v>39</v>
      </c>
      <c r="W918">
        <f t="shared" si="247"/>
        <v>0</v>
      </c>
      <c r="X918">
        <f t="shared" si="248"/>
        <v>31</v>
      </c>
      <c r="Y918">
        <f t="shared" si="249"/>
        <v>0</v>
      </c>
      <c r="Z918" s="22">
        <f t="shared" si="250"/>
        <v>0</v>
      </c>
      <c r="AA918" s="22">
        <f t="shared" si="251"/>
        <v>0</v>
      </c>
      <c r="AB918">
        <f t="shared" si="252"/>
        <v>0</v>
      </c>
      <c r="AC918" s="22">
        <f t="shared" si="253"/>
        <v>0</v>
      </c>
      <c r="AD918" s="22">
        <f t="shared" si="254"/>
        <v>0</v>
      </c>
    </row>
    <row r="919" spans="3:30" x14ac:dyDescent="0.25">
      <c r="D919" s="1">
        <v>0.625</v>
      </c>
      <c r="E919">
        <v>10668</v>
      </c>
      <c r="F919">
        <v>10678</v>
      </c>
      <c r="G919">
        <v>10657</v>
      </c>
      <c r="H919">
        <v>10658</v>
      </c>
      <c r="J919">
        <v>-10</v>
      </c>
      <c r="L919">
        <v>21</v>
      </c>
      <c r="W919">
        <f t="shared" si="247"/>
        <v>0</v>
      </c>
      <c r="X919">
        <f t="shared" si="248"/>
        <v>10</v>
      </c>
      <c r="Y919">
        <f t="shared" si="249"/>
        <v>0</v>
      </c>
      <c r="Z919" s="22">
        <f t="shared" si="250"/>
        <v>0</v>
      </c>
      <c r="AA919" s="22">
        <f t="shared" si="251"/>
        <v>0</v>
      </c>
      <c r="AB919">
        <f t="shared" si="252"/>
        <v>0</v>
      </c>
      <c r="AC919" s="22">
        <f t="shared" si="253"/>
        <v>0</v>
      </c>
      <c r="AD919" s="22">
        <f t="shared" si="254"/>
        <v>0</v>
      </c>
    </row>
    <row r="920" spans="3:30" x14ac:dyDescent="0.25">
      <c r="D920" s="1">
        <v>0.66666666666666663</v>
      </c>
      <c r="E920">
        <v>10657</v>
      </c>
      <c r="F920">
        <v>10673</v>
      </c>
      <c r="G920">
        <v>10652</v>
      </c>
      <c r="H920">
        <v>10658</v>
      </c>
      <c r="J920">
        <v>1</v>
      </c>
      <c r="L920">
        <v>21</v>
      </c>
      <c r="W920">
        <f t="shared" si="247"/>
        <v>0</v>
      </c>
      <c r="X920">
        <f t="shared" si="248"/>
        <v>1</v>
      </c>
      <c r="Y920">
        <f t="shared" si="249"/>
        <v>0</v>
      </c>
      <c r="Z920" s="22">
        <f t="shared" si="250"/>
        <v>0</v>
      </c>
      <c r="AA920" s="22">
        <f t="shared" si="251"/>
        <v>0</v>
      </c>
      <c r="AB920">
        <f t="shared" si="252"/>
        <v>0</v>
      </c>
      <c r="AC920" s="22">
        <f t="shared" si="253"/>
        <v>0</v>
      </c>
      <c r="AD920" s="22">
        <f t="shared" si="254"/>
        <v>0</v>
      </c>
    </row>
    <row r="921" spans="3:30" x14ac:dyDescent="0.25">
      <c r="D921" s="1">
        <v>0.70833333333333337</v>
      </c>
      <c r="E921">
        <v>10658</v>
      </c>
      <c r="F921">
        <v>10667</v>
      </c>
      <c r="G921">
        <v>10644</v>
      </c>
      <c r="H921">
        <v>10663</v>
      </c>
      <c r="J921">
        <v>5</v>
      </c>
      <c r="L921">
        <v>23</v>
      </c>
      <c r="W921">
        <f t="shared" si="247"/>
        <v>0</v>
      </c>
      <c r="X921">
        <f t="shared" si="248"/>
        <v>5</v>
      </c>
      <c r="Y921">
        <f t="shared" si="249"/>
        <v>0</v>
      </c>
      <c r="Z921" s="22">
        <f t="shared" si="250"/>
        <v>0</v>
      </c>
      <c r="AA921" s="22">
        <f t="shared" si="251"/>
        <v>0</v>
      </c>
      <c r="AB921">
        <f t="shared" si="252"/>
        <v>0</v>
      </c>
      <c r="AC921" s="22">
        <f t="shared" si="253"/>
        <v>0</v>
      </c>
      <c r="AD921" s="22">
        <f t="shared" si="254"/>
        <v>0</v>
      </c>
    </row>
    <row r="922" spans="3:30" x14ac:dyDescent="0.25">
      <c r="D922" s="1">
        <v>0.75</v>
      </c>
      <c r="E922">
        <v>10663</v>
      </c>
      <c r="F922">
        <v>10674</v>
      </c>
      <c r="G922">
        <v>10647</v>
      </c>
      <c r="H922">
        <v>10661</v>
      </c>
      <c r="J922">
        <v>-2</v>
      </c>
      <c r="L922">
        <v>27</v>
      </c>
      <c r="W922">
        <f t="shared" si="247"/>
        <v>0</v>
      </c>
      <c r="X922">
        <f t="shared" si="248"/>
        <v>2</v>
      </c>
      <c r="Y922">
        <f t="shared" si="249"/>
        <v>0</v>
      </c>
      <c r="Z922" s="22">
        <f t="shared" si="250"/>
        <v>0</v>
      </c>
      <c r="AA922" s="22">
        <f t="shared" si="251"/>
        <v>0</v>
      </c>
      <c r="AB922">
        <f t="shared" si="252"/>
        <v>0</v>
      </c>
      <c r="AC922" s="22">
        <f t="shared" si="253"/>
        <v>0</v>
      </c>
      <c r="AD922" s="22">
        <f t="shared" si="254"/>
        <v>0</v>
      </c>
    </row>
    <row r="923" spans="3:30" x14ac:dyDescent="0.25">
      <c r="D923" s="1">
        <v>0.79166666666666663</v>
      </c>
      <c r="E923">
        <v>10661</v>
      </c>
      <c r="F923">
        <v>10664</v>
      </c>
      <c r="G923">
        <v>10654</v>
      </c>
      <c r="H923">
        <v>10655</v>
      </c>
      <c r="J923">
        <v>-6</v>
      </c>
      <c r="L923">
        <v>10</v>
      </c>
      <c r="W923">
        <f t="shared" si="247"/>
        <v>0</v>
      </c>
      <c r="X923">
        <f t="shared" si="248"/>
        <v>6</v>
      </c>
      <c r="Y923">
        <f t="shared" si="249"/>
        <v>0</v>
      </c>
      <c r="Z923" s="22">
        <f t="shared" si="250"/>
        <v>0</v>
      </c>
      <c r="AA923" s="22">
        <f t="shared" si="251"/>
        <v>0</v>
      </c>
      <c r="AB923">
        <f t="shared" si="252"/>
        <v>0</v>
      </c>
      <c r="AC923" s="22">
        <f t="shared" si="253"/>
        <v>0</v>
      </c>
      <c r="AD923" s="22">
        <f t="shared" si="254"/>
        <v>0</v>
      </c>
    </row>
    <row r="924" spans="3:30" x14ac:dyDescent="0.25">
      <c r="D924" s="1">
        <v>0.83333333333333337</v>
      </c>
      <c r="E924">
        <v>10656</v>
      </c>
      <c r="F924">
        <v>10658</v>
      </c>
      <c r="G924">
        <v>10646</v>
      </c>
      <c r="H924">
        <v>10650</v>
      </c>
      <c r="J924">
        <v>-6</v>
      </c>
      <c r="L924">
        <v>12</v>
      </c>
      <c r="W924">
        <f t="shared" si="247"/>
        <v>0</v>
      </c>
      <c r="X924">
        <f t="shared" si="248"/>
        <v>6</v>
      </c>
      <c r="Y924">
        <f t="shared" si="249"/>
        <v>0</v>
      </c>
      <c r="Z924" s="22">
        <f t="shared" si="250"/>
        <v>0</v>
      </c>
      <c r="AA924" s="22">
        <f t="shared" si="251"/>
        <v>0</v>
      </c>
      <c r="AB924">
        <f t="shared" si="252"/>
        <v>0</v>
      </c>
      <c r="AC924" s="22">
        <f t="shared" si="253"/>
        <v>0</v>
      </c>
      <c r="AD924" s="22">
        <f t="shared" si="254"/>
        <v>0</v>
      </c>
    </row>
    <row r="925" spans="3:30" x14ac:dyDescent="0.25">
      <c r="D925" s="1">
        <v>0.875</v>
      </c>
      <c r="E925">
        <v>10650</v>
      </c>
      <c r="F925">
        <v>10655</v>
      </c>
      <c r="G925">
        <v>10635</v>
      </c>
      <c r="H925">
        <v>10645</v>
      </c>
      <c r="J925">
        <v>-5</v>
      </c>
      <c r="L925">
        <v>20</v>
      </c>
      <c r="W925">
        <f t="shared" si="247"/>
        <v>0</v>
      </c>
      <c r="X925">
        <f t="shared" si="248"/>
        <v>5</v>
      </c>
      <c r="Y925">
        <f t="shared" si="249"/>
        <v>0</v>
      </c>
      <c r="Z925" s="22">
        <f t="shared" si="250"/>
        <v>0</v>
      </c>
      <c r="AA925" s="22">
        <f t="shared" si="251"/>
        <v>0</v>
      </c>
      <c r="AB925">
        <f t="shared" si="252"/>
        <v>0</v>
      </c>
      <c r="AC925" s="22">
        <f t="shared" si="253"/>
        <v>0</v>
      </c>
      <c r="AD925" s="22">
        <f t="shared" si="254"/>
        <v>0</v>
      </c>
    </row>
    <row r="926" spans="3:30" x14ac:dyDescent="0.25">
      <c r="D926" s="2">
        <v>0.91666666666666663</v>
      </c>
      <c r="E926">
        <v>10644</v>
      </c>
      <c r="F926">
        <v>10657</v>
      </c>
      <c r="G926">
        <v>10641</v>
      </c>
      <c r="H926">
        <v>10642</v>
      </c>
      <c r="J926">
        <v>-2</v>
      </c>
      <c r="L926">
        <v>16</v>
      </c>
      <c r="W926">
        <f t="shared" si="247"/>
        <v>0</v>
      </c>
      <c r="X926">
        <f t="shared" si="248"/>
        <v>2</v>
      </c>
      <c r="Y926">
        <f t="shared" si="249"/>
        <v>0</v>
      </c>
      <c r="Z926" s="22">
        <f t="shared" si="250"/>
        <v>0</v>
      </c>
      <c r="AA926" s="22">
        <f t="shared" si="251"/>
        <v>0</v>
      </c>
      <c r="AB926">
        <f t="shared" si="252"/>
        <v>0</v>
      </c>
      <c r="AC926" s="22">
        <f t="shared" si="253"/>
        <v>0</v>
      </c>
      <c r="AD926" s="22">
        <f t="shared" si="254"/>
        <v>0</v>
      </c>
    </row>
    <row r="927" spans="3:30" x14ac:dyDescent="0.25">
      <c r="D927" s="2">
        <v>0.375</v>
      </c>
      <c r="E927">
        <v>10672</v>
      </c>
      <c r="F927">
        <v>10742</v>
      </c>
      <c r="G927">
        <v>10669</v>
      </c>
      <c r="H927">
        <v>10704</v>
      </c>
      <c r="J927">
        <v>32</v>
      </c>
      <c r="L927">
        <v>73</v>
      </c>
      <c r="M927">
        <v>58</v>
      </c>
      <c r="N927">
        <v>1</v>
      </c>
      <c r="R927">
        <f>MAX(F926:F940)</f>
        <v>10743</v>
      </c>
      <c r="W927">
        <f t="shared" si="247"/>
        <v>58</v>
      </c>
      <c r="X927">
        <f t="shared" si="248"/>
        <v>32</v>
      </c>
      <c r="Y927">
        <f t="shared" si="249"/>
        <v>0</v>
      </c>
      <c r="Z927" s="22">
        <f t="shared" si="250"/>
        <v>0</v>
      </c>
      <c r="AA927" s="22">
        <f t="shared" si="251"/>
        <v>0</v>
      </c>
      <c r="AB927">
        <f t="shared" si="252"/>
        <v>1</v>
      </c>
      <c r="AC927" s="22">
        <f t="shared" si="253"/>
        <v>0.32876712328767121</v>
      </c>
      <c r="AD927" s="22">
        <f t="shared" si="254"/>
        <v>0</v>
      </c>
    </row>
    <row r="928" spans="3:30" x14ac:dyDescent="0.25">
      <c r="D928" s="1">
        <v>0.41666666666666669</v>
      </c>
      <c r="E928">
        <v>10706</v>
      </c>
      <c r="F928">
        <v>10706</v>
      </c>
      <c r="G928">
        <v>10632</v>
      </c>
      <c r="H928">
        <v>10657</v>
      </c>
      <c r="J928">
        <v>-49</v>
      </c>
      <c r="L928">
        <v>74</v>
      </c>
      <c r="N928">
        <f>SUM(J928:J940)/73</f>
        <v>0.32876712328767121</v>
      </c>
      <c r="O928">
        <f>49/73</f>
        <v>0.67123287671232879</v>
      </c>
      <c r="R928">
        <f>MIN(G927:G941)</f>
        <v>10632</v>
      </c>
      <c r="W928">
        <f t="shared" si="247"/>
        <v>0</v>
      </c>
      <c r="X928">
        <f t="shared" si="248"/>
        <v>49</v>
      </c>
      <c r="Y928">
        <f t="shared" si="249"/>
        <v>0</v>
      </c>
      <c r="Z928" s="22">
        <f t="shared" si="250"/>
        <v>0.32876712328767121</v>
      </c>
      <c r="AA928" s="22">
        <f t="shared" si="251"/>
        <v>0.67123287671232879</v>
      </c>
      <c r="AB928">
        <f t="shared" si="252"/>
        <v>0</v>
      </c>
      <c r="AC928" s="22">
        <f t="shared" si="253"/>
        <v>0</v>
      </c>
      <c r="AD928" s="22">
        <f t="shared" si="254"/>
        <v>0</v>
      </c>
    </row>
    <row r="929" spans="3:30" x14ac:dyDescent="0.25">
      <c r="D929" s="1">
        <v>0.45833333333333331</v>
      </c>
      <c r="E929">
        <v>10656</v>
      </c>
      <c r="F929">
        <v>10691</v>
      </c>
      <c r="G929">
        <v>10653</v>
      </c>
      <c r="H929">
        <v>10675</v>
      </c>
      <c r="J929">
        <v>19</v>
      </c>
      <c r="L929">
        <v>38</v>
      </c>
      <c r="R929">
        <f>R927-R928</f>
        <v>111</v>
      </c>
      <c r="W929">
        <f t="shared" si="247"/>
        <v>0</v>
      </c>
      <c r="X929">
        <f t="shared" si="248"/>
        <v>19</v>
      </c>
      <c r="Y929">
        <f t="shared" si="249"/>
        <v>111</v>
      </c>
      <c r="Z929" s="22">
        <f t="shared" si="250"/>
        <v>0</v>
      </c>
      <c r="AA929" s="22">
        <f t="shared" si="251"/>
        <v>0</v>
      </c>
      <c r="AB929">
        <f t="shared" si="252"/>
        <v>0</v>
      </c>
      <c r="AC929" s="22">
        <f t="shared" si="253"/>
        <v>0</v>
      </c>
      <c r="AD929" s="22">
        <f t="shared" si="254"/>
        <v>0</v>
      </c>
    </row>
    <row r="930" spans="3:30" x14ac:dyDescent="0.25">
      <c r="D930" s="1">
        <v>0.5</v>
      </c>
      <c r="E930">
        <v>10674</v>
      </c>
      <c r="F930">
        <v>10723</v>
      </c>
      <c r="G930">
        <v>10674</v>
      </c>
      <c r="H930">
        <v>10707</v>
      </c>
      <c r="J930">
        <v>33</v>
      </c>
      <c r="L930">
        <v>49</v>
      </c>
      <c r="W930">
        <f t="shared" si="247"/>
        <v>0</v>
      </c>
      <c r="X930">
        <f t="shared" si="248"/>
        <v>33</v>
      </c>
      <c r="Y930">
        <f t="shared" si="249"/>
        <v>0</v>
      </c>
      <c r="Z930" s="22">
        <f t="shared" si="250"/>
        <v>0</v>
      </c>
      <c r="AA930" s="22">
        <f t="shared" si="251"/>
        <v>0</v>
      </c>
      <c r="AB930">
        <f t="shared" si="252"/>
        <v>0</v>
      </c>
      <c r="AC930" s="22">
        <f t="shared" si="253"/>
        <v>0</v>
      </c>
      <c r="AD930" s="22">
        <f t="shared" si="254"/>
        <v>0</v>
      </c>
    </row>
    <row r="931" spans="3:30" x14ac:dyDescent="0.25">
      <c r="C931">
        <v>1</v>
      </c>
      <c r="D931" s="1">
        <v>0.54166666666666663</v>
      </c>
      <c r="E931">
        <v>10708</v>
      </c>
      <c r="F931">
        <v>10739</v>
      </c>
      <c r="G931">
        <v>10706</v>
      </c>
      <c r="H931">
        <v>10729</v>
      </c>
      <c r="J931">
        <v>21</v>
      </c>
      <c r="L931">
        <v>33</v>
      </c>
      <c r="W931">
        <f t="shared" si="247"/>
        <v>0</v>
      </c>
      <c r="X931">
        <f t="shared" si="248"/>
        <v>21</v>
      </c>
      <c r="Y931">
        <f t="shared" si="249"/>
        <v>0</v>
      </c>
      <c r="Z931" s="22">
        <f t="shared" si="250"/>
        <v>0</v>
      </c>
      <c r="AA931" s="22">
        <f t="shared" si="251"/>
        <v>0</v>
      </c>
      <c r="AB931">
        <f t="shared" si="252"/>
        <v>0</v>
      </c>
      <c r="AC931" s="22">
        <f t="shared" si="253"/>
        <v>0</v>
      </c>
      <c r="AD931" s="22">
        <f t="shared" si="254"/>
        <v>0</v>
      </c>
    </row>
    <row r="932" spans="3:30" x14ac:dyDescent="0.25">
      <c r="D932" s="1">
        <v>0.58333333333333337</v>
      </c>
      <c r="E932">
        <v>10728</v>
      </c>
      <c r="F932">
        <v>10738</v>
      </c>
      <c r="G932">
        <v>10687</v>
      </c>
      <c r="H932">
        <v>10687</v>
      </c>
      <c r="J932">
        <v>-41</v>
      </c>
      <c r="L932">
        <v>51</v>
      </c>
      <c r="W932">
        <f t="shared" si="247"/>
        <v>0</v>
      </c>
      <c r="X932">
        <f t="shared" si="248"/>
        <v>41</v>
      </c>
      <c r="Y932">
        <f t="shared" si="249"/>
        <v>0</v>
      </c>
      <c r="Z932" s="22">
        <f t="shared" si="250"/>
        <v>0</v>
      </c>
      <c r="AA932" s="22">
        <f t="shared" si="251"/>
        <v>0</v>
      </c>
      <c r="AB932">
        <f t="shared" si="252"/>
        <v>0</v>
      </c>
      <c r="AC932" s="22">
        <f t="shared" si="253"/>
        <v>0</v>
      </c>
      <c r="AD932" s="22">
        <f t="shared" si="254"/>
        <v>0</v>
      </c>
    </row>
    <row r="933" spans="3:30" x14ac:dyDescent="0.25">
      <c r="D933" s="1">
        <v>0.625</v>
      </c>
      <c r="E933">
        <v>10688</v>
      </c>
      <c r="F933">
        <v>10702</v>
      </c>
      <c r="G933">
        <v>10673</v>
      </c>
      <c r="H933">
        <v>10698</v>
      </c>
      <c r="J933">
        <v>10</v>
      </c>
      <c r="L933">
        <v>29</v>
      </c>
      <c r="W933">
        <f t="shared" si="247"/>
        <v>0</v>
      </c>
      <c r="X933">
        <f t="shared" si="248"/>
        <v>10</v>
      </c>
      <c r="Y933">
        <f t="shared" si="249"/>
        <v>0</v>
      </c>
      <c r="Z933" s="22">
        <f t="shared" si="250"/>
        <v>0</v>
      </c>
      <c r="AA933" s="22">
        <f t="shared" si="251"/>
        <v>0</v>
      </c>
      <c r="AB933">
        <f t="shared" si="252"/>
        <v>0</v>
      </c>
      <c r="AC933" s="22">
        <f t="shared" si="253"/>
        <v>0</v>
      </c>
      <c r="AD933" s="22">
        <f t="shared" si="254"/>
        <v>0</v>
      </c>
    </row>
    <row r="934" spans="3:30" x14ac:dyDescent="0.25">
      <c r="D934" s="1">
        <v>0.66666666666666663</v>
      </c>
      <c r="E934">
        <v>10699</v>
      </c>
      <c r="F934">
        <v>10725</v>
      </c>
      <c r="G934">
        <v>10697</v>
      </c>
      <c r="H934">
        <v>10697</v>
      </c>
      <c r="J934">
        <v>-2</v>
      </c>
      <c r="L934">
        <v>28</v>
      </c>
      <c r="W934">
        <f t="shared" si="247"/>
        <v>0</v>
      </c>
      <c r="X934">
        <f t="shared" si="248"/>
        <v>2</v>
      </c>
      <c r="Y934">
        <f t="shared" si="249"/>
        <v>0</v>
      </c>
      <c r="Z934" s="22">
        <f t="shared" si="250"/>
        <v>0</v>
      </c>
      <c r="AA934" s="22">
        <f t="shared" si="251"/>
        <v>0</v>
      </c>
      <c r="AB934">
        <f t="shared" si="252"/>
        <v>0</v>
      </c>
      <c r="AC934" s="22">
        <f t="shared" si="253"/>
        <v>0</v>
      </c>
      <c r="AD934" s="22">
        <f t="shared" si="254"/>
        <v>0</v>
      </c>
    </row>
    <row r="935" spans="3:30" x14ac:dyDescent="0.25">
      <c r="D935" s="1">
        <v>0.70833333333333337</v>
      </c>
      <c r="E935">
        <v>10697</v>
      </c>
      <c r="F935">
        <v>10722</v>
      </c>
      <c r="G935">
        <v>10679</v>
      </c>
      <c r="H935">
        <v>10716</v>
      </c>
      <c r="J935">
        <v>19</v>
      </c>
      <c r="L935">
        <v>43</v>
      </c>
      <c r="W935">
        <f t="shared" si="247"/>
        <v>0</v>
      </c>
      <c r="X935">
        <f t="shared" si="248"/>
        <v>19</v>
      </c>
      <c r="Y935">
        <f t="shared" si="249"/>
        <v>0</v>
      </c>
      <c r="Z935" s="22">
        <f t="shared" si="250"/>
        <v>0</v>
      </c>
      <c r="AA935" s="22">
        <f t="shared" si="251"/>
        <v>0</v>
      </c>
      <c r="AB935">
        <f t="shared" si="252"/>
        <v>0</v>
      </c>
      <c r="AC935" s="22">
        <f t="shared" si="253"/>
        <v>0</v>
      </c>
      <c r="AD935" s="22">
        <f t="shared" si="254"/>
        <v>0</v>
      </c>
    </row>
    <row r="936" spans="3:30" x14ac:dyDescent="0.25">
      <c r="D936" s="1">
        <v>0.75</v>
      </c>
      <c r="E936">
        <v>10716</v>
      </c>
      <c r="F936">
        <v>10743</v>
      </c>
      <c r="G936">
        <v>10696</v>
      </c>
      <c r="H936">
        <v>10726</v>
      </c>
      <c r="J936">
        <v>10</v>
      </c>
      <c r="L936">
        <v>47</v>
      </c>
      <c r="W936">
        <f t="shared" si="247"/>
        <v>0</v>
      </c>
      <c r="X936">
        <f t="shared" si="248"/>
        <v>10</v>
      </c>
      <c r="Y936">
        <f t="shared" si="249"/>
        <v>0</v>
      </c>
      <c r="Z936" s="22">
        <f t="shared" si="250"/>
        <v>0</v>
      </c>
      <c r="AA936" s="22">
        <f t="shared" si="251"/>
        <v>0</v>
      </c>
      <c r="AB936">
        <f t="shared" si="252"/>
        <v>0</v>
      </c>
      <c r="AC936" s="22">
        <f t="shared" si="253"/>
        <v>0</v>
      </c>
      <c r="AD936" s="22">
        <f t="shared" si="254"/>
        <v>0</v>
      </c>
    </row>
    <row r="937" spans="3:30" x14ac:dyDescent="0.25">
      <c r="D937" s="1">
        <v>0.79166666666666663</v>
      </c>
      <c r="E937">
        <v>10727</v>
      </c>
      <c r="F937">
        <v>10730</v>
      </c>
      <c r="G937">
        <v>10719</v>
      </c>
      <c r="H937">
        <v>10724</v>
      </c>
      <c r="J937">
        <v>-3</v>
      </c>
      <c r="L937">
        <v>11</v>
      </c>
      <c r="W937">
        <f t="shared" si="247"/>
        <v>0</v>
      </c>
      <c r="X937">
        <f t="shared" si="248"/>
        <v>3</v>
      </c>
      <c r="Y937">
        <f t="shared" si="249"/>
        <v>0</v>
      </c>
      <c r="Z937" s="22">
        <f t="shared" si="250"/>
        <v>0</v>
      </c>
      <c r="AA937" s="22">
        <f t="shared" si="251"/>
        <v>0</v>
      </c>
      <c r="AB937">
        <f t="shared" si="252"/>
        <v>0</v>
      </c>
      <c r="AC937" s="22">
        <f t="shared" si="253"/>
        <v>0</v>
      </c>
      <c r="AD937" s="22">
        <f t="shared" si="254"/>
        <v>0</v>
      </c>
    </row>
    <row r="938" spans="3:30" x14ac:dyDescent="0.25">
      <c r="D938" s="1">
        <v>0.83333333333333337</v>
      </c>
      <c r="E938">
        <v>10724</v>
      </c>
      <c r="F938">
        <v>10733</v>
      </c>
      <c r="G938">
        <v>10722</v>
      </c>
      <c r="H938">
        <v>10728</v>
      </c>
      <c r="J938">
        <v>4</v>
      </c>
      <c r="L938">
        <v>11</v>
      </c>
      <c r="W938">
        <f t="shared" si="247"/>
        <v>0</v>
      </c>
      <c r="X938">
        <f t="shared" si="248"/>
        <v>4</v>
      </c>
      <c r="Y938">
        <f t="shared" si="249"/>
        <v>0</v>
      </c>
      <c r="Z938" s="22">
        <f t="shared" si="250"/>
        <v>0</v>
      </c>
      <c r="AA938" s="22">
        <f t="shared" si="251"/>
        <v>0</v>
      </c>
      <c r="AB938">
        <f t="shared" si="252"/>
        <v>0</v>
      </c>
      <c r="AC938" s="22">
        <f t="shared" si="253"/>
        <v>0</v>
      </c>
      <c r="AD938" s="22">
        <f t="shared" si="254"/>
        <v>0</v>
      </c>
    </row>
    <row r="939" spans="3:30" x14ac:dyDescent="0.25">
      <c r="D939" s="1">
        <v>0.875</v>
      </c>
      <c r="E939">
        <v>10728</v>
      </c>
      <c r="F939">
        <v>10737</v>
      </c>
      <c r="G939">
        <v>10723</v>
      </c>
      <c r="H939">
        <v>10729</v>
      </c>
      <c r="J939">
        <v>1</v>
      </c>
      <c r="L939">
        <v>14</v>
      </c>
      <c r="W939">
        <f t="shared" si="247"/>
        <v>0</v>
      </c>
      <c r="X939">
        <f t="shared" si="248"/>
        <v>1</v>
      </c>
      <c r="Y939">
        <f t="shared" si="249"/>
        <v>0</v>
      </c>
      <c r="Z939" s="22">
        <f t="shared" si="250"/>
        <v>0</v>
      </c>
      <c r="AA939" s="22">
        <f t="shared" si="251"/>
        <v>0</v>
      </c>
      <c r="AB939">
        <f t="shared" si="252"/>
        <v>0</v>
      </c>
      <c r="AC939" s="22">
        <f t="shared" si="253"/>
        <v>0</v>
      </c>
      <c r="AD939" s="22">
        <f t="shared" si="254"/>
        <v>0</v>
      </c>
    </row>
    <row r="940" spans="3:30" x14ac:dyDescent="0.25">
      <c r="D940" s="2">
        <v>0.91666666666666663</v>
      </c>
      <c r="E940">
        <v>10728</v>
      </c>
      <c r="F940">
        <v>10736</v>
      </c>
      <c r="G940">
        <v>10725</v>
      </c>
      <c r="H940">
        <v>10730</v>
      </c>
      <c r="J940">
        <v>2</v>
      </c>
      <c r="L940">
        <v>11</v>
      </c>
      <c r="W940">
        <f t="shared" si="247"/>
        <v>0</v>
      </c>
      <c r="X940">
        <f t="shared" si="248"/>
        <v>2</v>
      </c>
      <c r="Y940">
        <f t="shared" si="249"/>
        <v>0</v>
      </c>
      <c r="Z940" s="22">
        <f t="shared" si="250"/>
        <v>0</v>
      </c>
      <c r="AA940" s="22">
        <f t="shared" si="251"/>
        <v>0</v>
      </c>
      <c r="AB940">
        <f t="shared" si="252"/>
        <v>0</v>
      </c>
      <c r="AC940" s="22">
        <f t="shared" si="253"/>
        <v>0</v>
      </c>
      <c r="AD940" s="22">
        <f t="shared" si="254"/>
        <v>0</v>
      </c>
    </row>
    <row r="941" spans="3:30" x14ac:dyDescent="0.25">
      <c r="D941" s="2">
        <v>0.375</v>
      </c>
      <c r="E941">
        <v>10728</v>
      </c>
      <c r="F941">
        <v>10733</v>
      </c>
      <c r="G941">
        <v>10710</v>
      </c>
      <c r="H941">
        <v>10719</v>
      </c>
      <c r="J941">
        <v>-9</v>
      </c>
      <c r="L941">
        <v>23</v>
      </c>
      <c r="M941">
        <v>-26</v>
      </c>
      <c r="N941">
        <v>1</v>
      </c>
      <c r="R941">
        <f>MAX(F940:F954)</f>
        <v>10736</v>
      </c>
      <c r="W941">
        <f t="shared" si="247"/>
        <v>26</v>
      </c>
      <c r="X941">
        <f t="shared" si="248"/>
        <v>9</v>
      </c>
      <c r="Y941">
        <f t="shared" si="249"/>
        <v>0</v>
      </c>
      <c r="Z941" s="22">
        <f t="shared" si="250"/>
        <v>0</v>
      </c>
      <c r="AA941" s="22">
        <f t="shared" si="251"/>
        <v>0</v>
      </c>
      <c r="AB941">
        <f t="shared" si="252"/>
        <v>1</v>
      </c>
      <c r="AC941" s="22">
        <f t="shared" si="253"/>
        <v>0.14414414414414414</v>
      </c>
      <c r="AD941" s="22">
        <f t="shared" si="254"/>
        <v>0</v>
      </c>
    </row>
    <row r="942" spans="3:30" x14ac:dyDescent="0.25">
      <c r="D942" s="1">
        <v>0.41666666666666669</v>
      </c>
      <c r="E942">
        <v>10720</v>
      </c>
      <c r="F942">
        <v>10730</v>
      </c>
      <c r="G942">
        <v>10703</v>
      </c>
      <c r="H942">
        <v>10712</v>
      </c>
      <c r="J942">
        <v>-8</v>
      </c>
      <c r="L942">
        <v>27</v>
      </c>
      <c r="N942">
        <f>SUM(J942:J954)/111</f>
        <v>-0.14414414414414414</v>
      </c>
      <c r="O942">
        <f>16/111</f>
        <v>0.14414414414414414</v>
      </c>
      <c r="R942">
        <f>MIN(G941:G955)</f>
        <v>10684</v>
      </c>
      <c r="W942">
        <f t="shared" si="247"/>
        <v>0</v>
      </c>
      <c r="X942">
        <f t="shared" si="248"/>
        <v>8</v>
      </c>
      <c r="Y942">
        <f t="shared" si="249"/>
        <v>0</v>
      </c>
      <c r="Z942" s="22">
        <f t="shared" si="250"/>
        <v>0.14414414414414414</v>
      </c>
      <c r="AA942" s="22">
        <f t="shared" si="251"/>
        <v>0.14414414414414414</v>
      </c>
      <c r="AB942">
        <f t="shared" si="252"/>
        <v>0</v>
      </c>
      <c r="AC942" s="22">
        <f t="shared" si="253"/>
        <v>0</v>
      </c>
      <c r="AD942" s="22">
        <f t="shared" si="254"/>
        <v>0</v>
      </c>
    </row>
    <row r="943" spans="3:30" x14ac:dyDescent="0.25">
      <c r="D943" s="1">
        <v>0.45833333333333331</v>
      </c>
      <c r="E943">
        <v>10711</v>
      </c>
      <c r="F943">
        <v>10721</v>
      </c>
      <c r="G943">
        <v>10693</v>
      </c>
      <c r="H943">
        <v>10706</v>
      </c>
      <c r="J943">
        <v>-5</v>
      </c>
      <c r="L943">
        <v>28</v>
      </c>
      <c r="R943">
        <f>R941-R942</f>
        <v>52</v>
      </c>
      <c r="W943">
        <f t="shared" si="247"/>
        <v>0</v>
      </c>
      <c r="X943">
        <f t="shared" si="248"/>
        <v>5</v>
      </c>
      <c r="Y943">
        <f t="shared" si="249"/>
        <v>52</v>
      </c>
      <c r="Z943" s="22">
        <f t="shared" si="250"/>
        <v>0</v>
      </c>
      <c r="AA943" s="22">
        <f t="shared" si="251"/>
        <v>0</v>
      </c>
      <c r="AB943">
        <f t="shared" si="252"/>
        <v>0</v>
      </c>
      <c r="AC943" s="22">
        <f t="shared" si="253"/>
        <v>0</v>
      </c>
      <c r="AD943" s="22">
        <f t="shared" si="254"/>
        <v>0</v>
      </c>
    </row>
    <row r="944" spans="3:30" x14ac:dyDescent="0.25">
      <c r="D944" s="1">
        <v>0.5</v>
      </c>
      <c r="E944">
        <v>10706</v>
      </c>
      <c r="F944">
        <v>10716</v>
      </c>
      <c r="G944">
        <v>10699</v>
      </c>
      <c r="H944">
        <v>10712</v>
      </c>
      <c r="J944">
        <v>6</v>
      </c>
      <c r="L944">
        <v>17</v>
      </c>
      <c r="W944">
        <f t="shared" si="247"/>
        <v>0</v>
      </c>
      <c r="X944">
        <f t="shared" si="248"/>
        <v>6</v>
      </c>
      <c r="Y944">
        <f t="shared" si="249"/>
        <v>0</v>
      </c>
      <c r="Z944" s="22">
        <f t="shared" si="250"/>
        <v>0</v>
      </c>
      <c r="AA944" s="22">
        <f t="shared" si="251"/>
        <v>0</v>
      </c>
      <c r="AB944">
        <f t="shared" si="252"/>
        <v>0</v>
      </c>
      <c r="AC944" s="22">
        <f t="shared" si="253"/>
        <v>0</v>
      </c>
      <c r="AD944" s="22">
        <f t="shared" si="254"/>
        <v>0</v>
      </c>
    </row>
    <row r="945" spans="3:30" x14ac:dyDescent="0.25">
      <c r="C945">
        <v>1</v>
      </c>
      <c r="D945" s="1">
        <v>0.54166666666666663</v>
      </c>
      <c r="E945">
        <v>10713</v>
      </c>
      <c r="F945">
        <v>10736</v>
      </c>
      <c r="G945">
        <v>10710</v>
      </c>
      <c r="H945">
        <v>10729</v>
      </c>
      <c r="J945">
        <v>16</v>
      </c>
      <c r="L945">
        <v>26</v>
      </c>
      <c r="W945">
        <f t="shared" si="247"/>
        <v>0</v>
      </c>
      <c r="X945">
        <f t="shared" si="248"/>
        <v>16</v>
      </c>
      <c r="Y945">
        <f t="shared" si="249"/>
        <v>0</v>
      </c>
      <c r="Z945" s="22">
        <f t="shared" si="250"/>
        <v>0</v>
      </c>
      <c r="AA945" s="22">
        <f t="shared" si="251"/>
        <v>0</v>
      </c>
      <c r="AB945">
        <f t="shared" si="252"/>
        <v>0</v>
      </c>
      <c r="AC945" s="22">
        <f t="shared" si="253"/>
        <v>0</v>
      </c>
      <c r="AD945" s="22">
        <f t="shared" si="254"/>
        <v>0</v>
      </c>
    </row>
    <row r="946" spans="3:30" x14ac:dyDescent="0.25">
      <c r="D946" s="1">
        <v>0.58333333333333337</v>
      </c>
      <c r="E946">
        <v>10728</v>
      </c>
      <c r="F946">
        <v>10728</v>
      </c>
      <c r="G946">
        <v>10712</v>
      </c>
      <c r="H946">
        <v>10726</v>
      </c>
      <c r="J946">
        <v>-2</v>
      </c>
      <c r="L946">
        <v>16</v>
      </c>
      <c r="W946">
        <f t="shared" si="247"/>
        <v>0</v>
      </c>
      <c r="X946">
        <f t="shared" si="248"/>
        <v>2</v>
      </c>
      <c r="Y946">
        <f t="shared" si="249"/>
        <v>0</v>
      </c>
      <c r="Z946" s="22">
        <f t="shared" si="250"/>
        <v>0</v>
      </c>
      <c r="AA946" s="22">
        <f t="shared" si="251"/>
        <v>0</v>
      </c>
      <c r="AB946">
        <f t="shared" si="252"/>
        <v>0</v>
      </c>
      <c r="AC946" s="22">
        <f t="shared" si="253"/>
        <v>0</v>
      </c>
      <c r="AD946" s="22">
        <f t="shared" si="254"/>
        <v>0</v>
      </c>
    </row>
    <row r="947" spans="3:30" x14ac:dyDescent="0.25">
      <c r="D947" s="1">
        <v>0.625</v>
      </c>
      <c r="E947">
        <v>10726</v>
      </c>
      <c r="F947">
        <v>10730</v>
      </c>
      <c r="G947">
        <v>10684</v>
      </c>
      <c r="H947">
        <v>10707</v>
      </c>
      <c r="J947">
        <v>-19</v>
      </c>
      <c r="L947">
        <v>46</v>
      </c>
      <c r="W947">
        <f t="shared" si="247"/>
        <v>0</v>
      </c>
      <c r="X947">
        <f t="shared" si="248"/>
        <v>19</v>
      </c>
      <c r="Y947">
        <f t="shared" si="249"/>
        <v>0</v>
      </c>
      <c r="Z947" s="22">
        <f t="shared" si="250"/>
        <v>0</v>
      </c>
      <c r="AA947" s="22">
        <f t="shared" si="251"/>
        <v>0</v>
      </c>
      <c r="AB947">
        <f t="shared" si="252"/>
        <v>0</v>
      </c>
      <c r="AC947" s="22">
        <f t="shared" si="253"/>
        <v>0</v>
      </c>
      <c r="AD947" s="22">
        <f t="shared" si="254"/>
        <v>0</v>
      </c>
    </row>
    <row r="948" spans="3:30" x14ac:dyDescent="0.25">
      <c r="D948" s="1">
        <v>0.66666666666666663</v>
      </c>
      <c r="E948">
        <v>10706</v>
      </c>
      <c r="F948">
        <v>10717</v>
      </c>
      <c r="G948">
        <v>10692</v>
      </c>
      <c r="H948">
        <v>10708</v>
      </c>
      <c r="J948">
        <v>2</v>
      </c>
      <c r="L948">
        <v>25</v>
      </c>
      <c r="W948">
        <f t="shared" si="247"/>
        <v>0</v>
      </c>
      <c r="X948">
        <f t="shared" si="248"/>
        <v>2</v>
      </c>
      <c r="Y948">
        <f t="shared" si="249"/>
        <v>0</v>
      </c>
      <c r="Z948" s="22">
        <f t="shared" si="250"/>
        <v>0</v>
      </c>
      <c r="AA948" s="22">
        <f t="shared" si="251"/>
        <v>0</v>
      </c>
      <c r="AB948">
        <f t="shared" si="252"/>
        <v>0</v>
      </c>
      <c r="AC948" s="22">
        <f t="shared" si="253"/>
        <v>0</v>
      </c>
      <c r="AD948" s="22">
        <f t="shared" si="254"/>
        <v>0</v>
      </c>
    </row>
    <row r="949" spans="3:30" x14ac:dyDescent="0.25">
      <c r="D949" s="1">
        <v>0.70833333333333337</v>
      </c>
      <c r="E949">
        <v>10708</v>
      </c>
      <c r="F949">
        <v>10721</v>
      </c>
      <c r="G949">
        <v>10699</v>
      </c>
      <c r="H949">
        <v>10708</v>
      </c>
      <c r="J949">
        <v>0</v>
      </c>
      <c r="L949">
        <v>22</v>
      </c>
      <c r="W949">
        <f t="shared" si="247"/>
        <v>0</v>
      </c>
      <c r="X949">
        <f t="shared" si="248"/>
        <v>0</v>
      </c>
      <c r="Y949">
        <f t="shared" si="249"/>
        <v>0</v>
      </c>
      <c r="Z949" s="22">
        <f t="shared" si="250"/>
        <v>0</v>
      </c>
      <c r="AA949" s="22">
        <f t="shared" si="251"/>
        <v>0</v>
      </c>
      <c r="AB949">
        <f t="shared" si="252"/>
        <v>0</v>
      </c>
      <c r="AC949" s="22">
        <f t="shared" si="253"/>
        <v>0</v>
      </c>
      <c r="AD949" s="22">
        <f t="shared" si="254"/>
        <v>0</v>
      </c>
    </row>
    <row r="950" spans="3:30" x14ac:dyDescent="0.25">
      <c r="D950" s="1">
        <v>0.75</v>
      </c>
      <c r="E950">
        <v>10708</v>
      </c>
      <c r="F950">
        <v>10723</v>
      </c>
      <c r="G950">
        <v>10699</v>
      </c>
      <c r="H950">
        <v>10701</v>
      </c>
      <c r="J950">
        <v>-7</v>
      </c>
      <c r="L950">
        <v>24</v>
      </c>
      <c r="W950">
        <f t="shared" si="247"/>
        <v>0</v>
      </c>
      <c r="X950">
        <f t="shared" si="248"/>
        <v>7</v>
      </c>
      <c r="Y950">
        <f t="shared" si="249"/>
        <v>0</v>
      </c>
      <c r="Z950" s="22">
        <f t="shared" si="250"/>
        <v>0</v>
      </c>
      <c r="AA950" s="22">
        <f t="shared" si="251"/>
        <v>0</v>
      </c>
      <c r="AB950">
        <f t="shared" si="252"/>
        <v>0</v>
      </c>
      <c r="AC950" s="22">
        <f t="shared" si="253"/>
        <v>0</v>
      </c>
      <c r="AD950" s="22">
        <f t="shared" si="254"/>
        <v>0</v>
      </c>
    </row>
    <row r="951" spans="3:30" x14ac:dyDescent="0.25">
      <c r="D951" s="1">
        <v>0.79166666666666663</v>
      </c>
      <c r="E951">
        <v>10701</v>
      </c>
      <c r="F951">
        <v>10704</v>
      </c>
      <c r="G951">
        <v>10692</v>
      </c>
      <c r="H951">
        <v>10700</v>
      </c>
      <c r="J951">
        <v>-1</v>
      </c>
      <c r="L951">
        <v>12</v>
      </c>
      <c r="W951">
        <f t="shared" si="247"/>
        <v>0</v>
      </c>
      <c r="X951">
        <f t="shared" si="248"/>
        <v>1</v>
      </c>
      <c r="Y951">
        <f t="shared" si="249"/>
        <v>0</v>
      </c>
      <c r="Z951" s="22">
        <f t="shared" si="250"/>
        <v>0</v>
      </c>
      <c r="AA951" s="22">
        <f t="shared" si="251"/>
        <v>0</v>
      </c>
      <c r="AB951">
        <f t="shared" si="252"/>
        <v>0</v>
      </c>
      <c r="AC951" s="22">
        <f t="shared" si="253"/>
        <v>0</v>
      </c>
      <c r="AD951" s="22">
        <f t="shared" si="254"/>
        <v>0</v>
      </c>
    </row>
    <row r="952" spans="3:30" x14ac:dyDescent="0.25">
      <c r="D952" s="1">
        <v>0.83333333333333337</v>
      </c>
      <c r="E952">
        <v>10700</v>
      </c>
      <c r="F952">
        <v>10700</v>
      </c>
      <c r="G952">
        <v>10686</v>
      </c>
      <c r="H952">
        <v>10695</v>
      </c>
      <c r="J952">
        <v>-5</v>
      </c>
      <c r="L952">
        <v>14</v>
      </c>
      <c r="W952">
        <f t="shared" si="247"/>
        <v>0</v>
      </c>
      <c r="X952">
        <f t="shared" si="248"/>
        <v>5</v>
      </c>
      <c r="Y952">
        <f t="shared" si="249"/>
        <v>0</v>
      </c>
      <c r="Z952" s="22">
        <f t="shared" si="250"/>
        <v>0</v>
      </c>
      <c r="AA952" s="22">
        <f t="shared" si="251"/>
        <v>0</v>
      </c>
      <c r="AB952">
        <f t="shared" si="252"/>
        <v>0</v>
      </c>
      <c r="AC952" s="22">
        <f t="shared" si="253"/>
        <v>0</v>
      </c>
      <c r="AD952" s="22">
        <f t="shared" si="254"/>
        <v>0</v>
      </c>
    </row>
    <row r="953" spans="3:30" x14ac:dyDescent="0.25">
      <c r="D953" s="1">
        <v>0.875</v>
      </c>
      <c r="E953">
        <v>10695</v>
      </c>
      <c r="F953">
        <v>10704</v>
      </c>
      <c r="G953">
        <v>10694</v>
      </c>
      <c r="H953">
        <v>10700</v>
      </c>
      <c r="J953">
        <v>5</v>
      </c>
      <c r="L953">
        <v>10</v>
      </c>
      <c r="W953">
        <f t="shared" si="247"/>
        <v>0</v>
      </c>
      <c r="X953">
        <f t="shared" si="248"/>
        <v>5</v>
      </c>
      <c r="Y953">
        <f t="shared" si="249"/>
        <v>0</v>
      </c>
      <c r="Z953" s="22">
        <f t="shared" si="250"/>
        <v>0</v>
      </c>
      <c r="AA953" s="22">
        <f t="shared" si="251"/>
        <v>0</v>
      </c>
      <c r="AB953">
        <f t="shared" si="252"/>
        <v>0</v>
      </c>
      <c r="AC953" s="22">
        <f t="shared" si="253"/>
        <v>0</v>
      </c>
      <c r="AD953" s="22">
        <f t="shared" si="254"/>
        <v>0</v>
      </c>
    </row>
    <row r="954" spans="3:30" x14ac:dyDescent="0.25">
      <c r="D954" s="2">
        <v>0.91666666666666663</v>
      </c>
      <c r="E954">
        <v>10700</v>
      </c>
      <c r="F954">
        <v>10710</v>
      </c>
      <c r="G954">
        <v>10697</v>
      </c>
      <c r="H954">
        <v>10702</v>
      </c>
      <c r="J954">
        <v>2</v>
      </c>
      <c r="L954">
        <v>13</v>
      </c>
      <c r="W954">
        <f t="shared" ref="W954:W1017" si="255">ABS(M954)</f>
        <v>0</v>
      </c>
      <c r="X954">
        <f t="shared" ref="X954:X1017" si="256">ABS(J954)</f>
        <v>2</v>
      </c>
      <c r="Y954">
        <f t="shared" ref="Y954:Y1017" si="257">IF(R954&lt;1000,ABS(R954),0)</f>
        <v>0</v>
      </c>
      <c r="Z954" s="22">
        <f t="shared" ref="Z954:Z1017" si="258">IF(N954=1,0,ABS(N954))</f>
        <v>0</v>
      </c>
      <c r="AA954" s="22">
        <f t="shared" ref="AA954:AA1017" si="259">ABS(O954)</f>
        <v>0</v>
      </c>
      <c r="AB954">
        <f t="shared" ref="AB954:AB1017" si="260">IF(N954=1,1,0)</f>
        <v>0</v>
      </c>
      <c r="AC954" s="22">
        <f t="shared" ref="AC954:AC1017" si="261">IF(N954=1,ABS(N955),0)</f>
        <v>0</v>
      </c>
      <c r="AD954" s="22">
        <f t="shared" ref="AD954:AD1017" si="262">IF(N954=1,0,ABS(O955))</f>
        <v>0</v>
      </c>
    </row>
    <row r="955" spans="3:30" x14ac:dyDescent="0.25">
      <c r="D955" s="2">
        <v>0.375</v>
      </c>
      <c r="E955">
        <v>10726</v>
      </c>
      <c r="F955">
        <v>10738</v>
      </c>
      <c r="G955">
        <v>10715</v>
      </c>
      <c r="H955">
        <v>10724</v>
      </c>
      <c r="J955">
        <v>-2</v>
      </c>
      <c r="L955">
        <v>23</v>
      </c>
      <c r="M955">
        <v>4</v>
      </c>
      <c r="R955">
        <f>MAX(F954:F968)</f>
        <v>10805</v>
      </c>
      <c r="W955">
        <f t="shared" si="255"/>
        <v>4</v>
      </c>
      <c r="X955">
        <f t="shared" si="256"/>
        <v>2</v>
      </c>
      <c r="Y955">
        <f t="shared" si="257"/>
        <v>0</v>
      </c>
      <c r="Z955" s="22">
        <f t="shared" si="258"/>
        <v>0</v>
      </c>
      <c r="AA955" s="22">
        <f t="shared" si="259"/>
        <v>0</v>
      </c>
      <c r="AB955">
        <f t="shared" si="260"/>
        <v>0</v>
      </c>
      <c r="AC955" s="22">
        <f t="shared" si="261"/>
        <v>0</v>
      </c>
      <c r="AD955" s="22">
        <f t="shared" si="262"/>
        <v>1</v>
      </c>
    </row>
    <row r="956" spans="3:30" x14ac:dyDescent="0.25">
      <c r="D956" s="1">
        <v>0.41666666666666669</v>
      </c>
      <c r="E956">
        <v>10727</v>
      </c>
      <c r="F956">
        <v>10785</v>
      </c>
      <c r="G956">
        <v>10712</v>
      </c>
      <c r="H956">
        <v>10779</v>
      </c>
      <c r="J956">
        <v>52</v>
      </c>
      <c r="L956">
        <v>73</v>
      </c>
      <c r="N956">
        <f>40/52</f>
        <v>0.76923076923076927</v>
      </c>
      <c r="O956">
        <f>52/52</f>
        <v>1</v>
      </c>
      <c r="R956">
        <f>MIN(G955:G969)</f>
        <v>10680</v>
      </c>
      <c r="W956">
        <f t="shared" si="255"/>
        <v>0</v>
      </c>
      <c r="X956">
        <f t="shared" si="256"/>
        <v>52</v>
      </c>
      <c r="Y956">
        <f t="shared" si="257"/>
        <v>0</v>
      </c>
      <c r="Z956" s="22">
        <f t="shared" si="258"/>
        <v>0.76923076923076927</v>
      </c>
      <c r="AA956" s="22">
        <f t="shared" si="259"/>
        <v>1</v>
      </c>
      <c r="AB956">
        <f t="shared" si="260"/>
        <v>0</v>
      </c>
      <c r="AC956" s="22">
        <f t="shared" si="261"/>
        <v>0</v>
      </c>
      <c r="AD956" s="22">
        <f t="shared" si="262"/>
        <v>0</v>
      </c>
    </row>
    <row r="957" spans="3:30" x14ac:dyDescent="0.25">
      <c r="D957" s="1">
        <v>0.45833333333333331</v>
      </c>
      <c r="E957">
        <v>10779</v>
      </c>
      <c r="F957">
        <v>10805</v>
      </c>
      <c r="G957">
        <v>10756</v>
      </c>
      <c r="H957">
        <v>10756</v>
      </c>
      <c r="J957">
        <v>-23</v>
      </c>
      <c r="L957">
        <v>49</v>
      </c>
      <c r="R957">
        <f>R955-R956</f>
        <v>125</v>
      </c>
      <c r="W957">
        <f t="shared" si="255"/>
        <v>0</v>
      </c>
      <c r="X957">
        <f t="shared" si="256"/>
        <v>23</v>
      </c>
      <c r="Y957">
        <f t="shared" si="257"/>
        <v>125</v>
      </c>
      <c r="Z957" s="22">
        <f t="shared" si="258"/>
        <v>0</v>
      </c>
      <c r="AA957" s="22">
        <f t="shared" si="259"/>
        <v>0</v>
      </c>
      <c r="AB957">
        <f t="shared" si="260"/>
        <v>0</v>
      </c>
      <c r="AC957" s="22">
        <f t="shared" si="261"/>
        <v>0</v>
      </c>
      <c r="AD957" s="22">
        <f t="shared" si="262"/>
        <v>0</v>
      </c>
    </row>
    <row r="958" spans="3:30" x14ac:dyDescent="0.25">
      <c r="D958" s="1">
        <v>0.5</v>
      </c>
      <c r="E958">
        <v>10756</v>
      </c>
      <c r="F958">
        <v>10759</v>
      </c>
      <c r="G958">
        <v>10727</v>
      </c>
      <c r="H958">
        <v>10748</v>
      </c>
      <c r="J958">
        <v>-8</v>
      </c>
      <c r="L958">
        <v>32</v>
      </c>
      <c r="W958">
        <f t="shared" si="255"/>
        <v>0</v>
      </c>
      <c r="X958">
        <f t="shared" si="256"/>
        <v>8</v>
      </c>
      <c r="Y958">
        <f t="shared" si="257"/>
        <v>0</v>
      </c>
      <c r="Z958" s="22">
        <f t="shared" si="258"/>
        <v>0</v>
      </c>
      <c r="AA958" s="22">
        <f t="shared" si="259"/>
        <v>0</v>
      </c>
      <c r="AB958">
        <f t="shared" si="260"/>
        <v>0</v>
      </c>
      <c r="AC958" s="22">
        <f t="shared" si="261"/>
        <v>0</v>
      </c>
      <c r="AD958" s="22">
        <f t="shared" si="262"/>
        <v>0</v>
      </c>
    </row>
    <row r="959" spans="3:30" x14ac:dyDescent="0.25">
      <c r="C959">
        <v>1</v>
      </c>
      <c r="D959" s="1">
        <v>0.54166666666666663</v>
      </c>
      <c r="E959">
        <v>10748</v>
      </c>
      <c r="F959">
        <v>10765</v>
      </c>
      <c r="G959">
        <v>10746</v>
      </c>
      <c r="H959">
        <v>10757</v>
      </c>
      <c r="J959">
        <v>9</v>
      </c>
      <c r="L959">
        <v>19</v>
      </c>
      <c r="W959">
        <f t="shared" si="255"/>
        <v>0</v>
      </c>
      <c r="X959">
        <f t="shared" si="256"/>
        <v>9</v>
      </c>
      <c r="Y959">
        <f t="shared" si="257"/>
        <v>0</v>
      </c>
      <c r="Z959" s="22">
        <f t="shared" si="258"/>
        <v>0</v>
      </c>
      <c r="AA959" s="22">
        <f t="shared" si="259"/>
        <v>0</v>
      </c>
      <c r="AB959">
        <f t="shared" si="260"/>
        <v>0</v>
      </c>
      <c r="AC959" s="22">
        <f t="shared" si="261"/>
        <v>0</v>
      </c>
      <c r="AD959" s="22">
        <f t="shared" si="262"/>
        <v>0</v>
      </c>
    </row>
    <row r="960" spans="3:30" x14ac:dyDescent="0.25">
      <c r="D960" s="1">
        <v>0.58333333333333337</v>
      </c>
      <c r="E960">
        <v>10757</v>
      </c>
      <c r="F960">
        <v>10761</v>
      </c>
      <c r="G960">
        <v>10746</v>
      </c>
      <c r="H960">
        <v>10757</v>
      </c>
      <c r="J960">
        <v>0</v>
      </c>
      <c r="L960">
        <v>15</v>
      </c>
      <c r="W960">
        <f t="shared" si="255"/>
        <v>0</v>
      </c>
      <c r="X960">
        <f t="shared" si="256"/>
        <v>0</v>
      </c>
      <c r="Y960">
        <f t="shared" si="257"/>
        <v>0</v>
      </c>
      <c r="Z960" s="22">
        <f t="shared" si="258"/>
        <v>0</v>
      </c>
      <c r="AA960" s="22">
        <f t="shared" si="259"/>
        <v>0</v>
      </c>
      <c r="AB960">
        <f t="shared" si="260"/>
        <v>0</v>
      </c>
      <c r="AC960" s="22">
        <f t="shared" si="261"/>
        <v>0</v>
      </c>
      <c r="AD960" s="22">
        <f t="shared" si="262"/>
        <v>0</v>
      </c>
    </row>
    <row r="961" spans="3:30" x14ac:dyDescent="0.25">
      <c r="D961" s="1">
        <v>0.625</v>
      </c>
      <c r="E961">
        <v>10756</v>
      </c>
      <c r="F961">
        <v>10762</v>
      </c>
      <c r="G961">
        <v>10744</v>
      </c>
      <c r="H961">
        <v>10746</v>
      </c>
      <c r="J961">
        <v>-10</v>
      </c>
      <c r="L961">
        <v>18</v>
      </c>
      <c r="W961">
        <f t="shared" si="255"/>
        <v>0</v>
      </c>
      <c r="X961">
        <f t="shared" si="256"/>
        <v>10</v>
      </c>
      <c r="Y961">
        <f t="shared" si="257"/>
        <v>0</v>
      </c>
      <c r="Z961" s="22">
        <f t="shared" si="258"/>
        <v>0</v>
      </c>
      <c r="AA961" s="22">
        <f t="shared" si="259"/>
        <v>0</v>
      </c>
      <c r="AB961">
        <f t="shared" si="260"/>
        <v>0</v>
      </c>
      <c r="AC961" s="22">
        <f t="shared" si="261"/>
        <v>0</v>
      </c>
      <c r="AD961" s="22">
        <f t="shared" si="262"/>
        <v>0</v>
      </c>
    </row>
    <row r="962" spans="3:30" x14ac:dyDescent="0.25">
      <c r="D962" s="1">
        <v>0.66666666666666663</v>
      </c>
      <c r="E962">
        <v>10746</v>
      </c>
      <c r="F962">
        <v>10747</v>
      </c>
      <c r="G962">
        <v>10728</v>
      </c>
      <c r="H962">
        <v>10729</v>
      </c>
      <c r="J962">
        <v>-17</v>
      </c>
      <c r="L962">
        <v>19</v>
      </c>
      <c r="W962">
        <f t="shared" si="255"/>
        <v>0</v>
      </c>
      <c r="X962">
        <f t="shared" si="256"/>
        <v>17</v>
      </c>
      <c r="Y962">
        <f t="shared" si="257"/>
        <v>0</v>
      </c>
      <c r="Z962" s="22">
        <f t="shared" si="258"/>
        <v>0</v>
      </c>
      <c r="AA962" s="22">
        <f t="shared" si="259"/>
        <v>0</v>
      </c>
      <c r="AB962">
        <f t="shared" si="260"/>
        <v>0</v>
      </c>
      <c r="AC962" s="22">
        <f t="shared" si="261"/>
        <v>0</v>
      </c>
      <c r="AD962" s="22">
        <f t="shared" si="262"/>
        <v>0</v>
      </c>
    </row>
    <row r="963" spans="3:30" x14ac:dyDescent="0.25">
      <c r="D963" s="1">
        <v>0.70833333333333337</v>
      </c>
      <c r="E963">
        <v>10730</v>
      </c>
      <c r="F963">
        <v>10751</v>
      </c>
      <c r="G963">
        <v>10729</v>
      </c>
      <c r="H963">
        <v>10737</v>
      </c>
      <c r="J963">
        <v>7</v>
      </c>
      <c r="L963">
        <v>22</v>
      </c>
      <c r="W963">
        <f t="shared" si="255"/>
        <v>0</v>
      </c>
      <c r="X963">
        <f t="shared" si="256"/>
        <v>7</v>
      </c>
      <c r="Y963">
        <f t="shared" si="257"/>
        <v>0</v>
      </c>
      <c r="Z963" s="22">
        <f t="shared" si="258"/>
        <v>0</v>
      </c>
      <c r="AA963" s="22">
        <f t="shared" si="259"/>
        <v>0</v>
      </c>
      <c r="AB963">
        <f t="shared" si="260"/>
        <v>0</v>
      </c>
      <c r="AC963" s="22">
        <f t="shared" si="261"/>
        <v>0</v>
      </c>
      <c r="AD963" s="22">
        <f t="shared" si="262"/>
        <v>0</v>
      </c>
    </row>
    <row r="964" spans="3:30" x14ac:dyDescent="0.25">
      <c r="D964" s="1">
        <v>0.75</v>
      </c>
      <c r="E964">
        <v>10737</v>
      </c>
      <c r="F964">
        <v>10752</v>
      </c>
      <c r="G964">
        <v>10732</v>
      </c>
      <c r="H964">
        <v>10736</v>
      </c>
      <c r="J964">
        <v>-1</v>
      </c>
      <c r="L964">
        <v>20</v>
      </c>
      <c r="W964">
        <f t="shared" si="255"/>
        <v>0</v>
      </c>
      <c r="X964">
        <f t="shared" si="256"/>
        <v>1</v>
      </c>
      <c r="Y964">
        <f t="shared" si="257"/>
        <v>0</v>
      </c>
      <c r="Z964" s="22">
        <f t="shared" si="258"/>
        <v>0</v>
      </c>
      <c r="AA964" s="22">
        <f t="shared" si="259"/>
        <v>0</v>
      </c>
      <c r="AB964">
        <f t="shared" si="260"/>
        <v>0</v>
      </c>
      <c r="AC964" s="22">
        <f t="shared" si="261"/>
        <v>0</v>
      </c>
      <c r="AD964" s="22">
        <f t="shared" si="262"/>
        <v>0</v>
      </c>
    </row>
    <row r="965" spans="3:30" x14ac:dyDescent="0.25">
      <c r="D965" s="1">
        <v>0.79166666666666663</v>
      </c>
      <c r="E965">
        <v>10735</v>
      </c>
      <c r="F965">
        <v>10741</v>
      </c>
      <c r="G965">
        <v>10734</v>
      </c>
      <c r="H965">
        <v>10741</v>
      </c>
      <c r="J965">
        <v>6</v>
      </c>
      <c r="L965">
        <v>7</v>
      </c>
      <c r="W965">
        <f t="shared" si="255"/>
        <v>0</v>
      </c>
      <c r="X965">
        <f t="shared" si="256"/>
        <v>6</v>
      </c>
      <c r="Y965">
        <f t="shared" si="257"/>
        <v>0</v>
      </c>
      <c r="Z965" s="22">
        <f t="shared" si="258"/>
        <v>0</v>
      </c>
      <c r="AA965" s="22">
        <f t="shared" si="259"/>
        <v>0</v>
      </c>
      <c r="AB965">
        <f t="shared" si="260"/>
        <v>0</v>
      </c>
      <c r="AC965" s="22">
        <f t="shared" si="261"/>
        <v>0</v>
      </c>
      <c r="AD965" s="22">
        <f t="shared" si="262"/>
        <v>0</v>
      </c>
    </row>
    <row r="966" spans="3:30" x14ac:dyDescent="0.25">
      <c r="D966" s="1">
        <v>0.83333333333333337</v>
      </c>
      <c r="E966">
        <v>10741</v>
      </c>
      <c r="F966">
        <v>10741</v>
      </c>
      <c r="G966">
        <v>10733</v>
      </c>
      <c r="H966">
        <v>10733</v>
      </c>
      <c r="J966">
        <v>-8</v>
      </c>
      <c r="L966">
        <v>8</v>
      </c>
      <c r="W966">
        <f t="shared" si="255"/>
        <v>0</v>
      </c>
      <c r="X966">
        <f t="shared" si="256"/>
        <v>8</v>
      </c>
      <c r="Y966">
        <f t="shared" si="257"/>
        <v>0</v>
      </c>
      <c r="Z966" s="22">
        <f t="shared" si="258"/>
        <v>0</v>
      </c>
      <c r="AA966" s="22">
        <f t="shared" si="259"/>
        <v>0</v>
      </c>
      <c r="AB966">
        <f t="shared" si="260"/>
        <v>0</v>
      </c>
      <c r="AC966" s="22">
        <f t="shared" si="261"/>
        <v>0</v>
      </c>
      <c r="AD966" s="22">
        <f t="shared" si="262"/>
        <v>0</v>
      </c>
    </row>
    <row r="967" spans="3:30" x14ac:dyDescent="0.25">
      <c r="D967" s="1">
        <v>0.875</v>
      </c>
      <c r="E967">
        <v>10734</v>
      </c>
      <c r="F967">
        <v>10736</v>
      </c>
      <c r="G967">
        <v>10729</v>
      </c>
      <c r="H967">
        <v>10734</v>
      </c>
      <c r="J967">
        <v>0</v>
      </c>
      <c r="L967">
        <v>7</v>
      </c>
      <c r="W967">
        <f t="shared" si="255"/>
        <v>0</v>
      </c>
      <c r="X967">
        <f t="shared" si="256"/>
        <v>0</v>
      </c>
      <c r="Y967">
        <f t="shared" si="257"/>
        <v>0</v>
      </c>
      <c r="Z967" s="22">
        <f t="shared" si="258"/>
        <v>0</v>
      </c>
      <c r="AA967" s="22">
        <f t="shared" si="259"/>
        <v>0</v>
      </c>
      <c r="AB967">
        <f t="shared" si="260"/>
        <v>0</v>
      </c>
      <c r="AC967" s="22">
        <f t="shared" si="261"/>
        <v>0</v>
      </c>
      <c r="AD967" s="22">
        <f t="shared" si="262"/>
        <v>0</v>
      </c>
    </row>
    <row r="968" spans="3:30" x14ac:dyDescent="0.25">
      <c r="D968" s="2">
        <v>0.91666666666666663</v>
      </c>
      <c r="E968">
        <v>10735</v>
      </c>
      <c r="F968">
        <v>10739</v>
      </c>
      <c r="G968">
        <v>10728</v>
      </c>
      <c r="H968">
        <v>10730</v>
      </c>
      <c r="J968">
        <v>-5</v>
      </c>
      <c r="L968">
        <v>11</v>
      </c>
      <c r="W968">
        <f t="shared" si="255"/>
        <v>0</v>
      </c>
      <c r="X968">
        <f t="shared" si="256"/>
        <v>5</v>
      </c>
      <c r="Y968">
        <f t="shared" si="257"/>
        <v>0</v>
      </c>
      <c r="Z968" s="22">
        <f t="shared" si="258"/>
        <v>0</v>
      </c>
      <c r="AA968" s="22">
        <f t="shared" si="259"/>
        <v>0</v>
      </c>
      <c r="AB968">
        <f t="shared" si="260"/>
        <v>0</v>
      </c>
      <c r="AC968" s="22">
        <f t="shared" si="261"/>
        <v>0</v>
      </c>
      <c r="AD968" s="22">
        <f t="shared" si="262"/>
        <v>0</v>
      </c>
    </row>
    <row r="969" spans="3:30" x14ac:dyDescent="0.25">
      <c r="D969" s="2">
        <v>0.375</v>
      </c>
      <c r="E969">
        <v>10698</v>
      </c>
      <c r="F969">
        <v>10707</v>
      </c>
      <c r="G969">
        <v>10680</v>
      </c>
      <c r="H969">
        <v>10688</v>
      </c>
      <c r="J969">
        <v>-10</v>
      </c>
      <c r="L969">
        <v>27</v>
      </c>
      <c r="M969">
        <v>-40</v>
      </c>
      <c r="N969">
        <v>1</v>
      </c>
      <c r="R969">
        <f>MAX(F968:F982)</f>
        <v>10739</v>
      </c>
      <c r="W969">
        <f t="shared" si="255"/>
        <v>40</v>
      </c>
      <c r="X969">
        <f t="shared" si="256"/>
        <v>10</v>
      </c>
      <c r="Y969">
        <f t="shared" si="257"/>
        <v>0</v>
      </c>
      <c r="Z969" s="22">
        <f t="shared" si="258"/>
        <v>0</v>
      </c>
      <c r="AA969" s="22">
        <f t="shared" si="259"/>
        <v>0</v>
      </c>
      <c r="AB969">
        <f t="shared" si="260"/>
        <v>1</v>
      </c>
      <c r="AC969" s="22">
        <f t="shared" si="261"/>
        <v>0.41599999999999998</v>
      </c>
      <c r="AD969" s="22">
        <f t="shared" si="262"/>
        <v>0</v>
      </c>
    </row>
    <row r="970" spans="3:30" x14ac:dyDescent="0.25">
      <c r="D970" s="1">
        <v>0.41666666666666669</v>
      </c>
      <c r="E970">
        <v>10688</v>
      </c>
      <c r="F970">
        <v>10690</v>
      </c>
      <c r="G970">
        <v>10644</v>
      </c>
      <c r="H970">
        <v>10656</v>
      </c>
      <c r="J970">
        <v>-32</v>
      </c>
      <c r="L970">
        <v>46</v>
      </c>
      <c r="N970">
        <f>SUM(J969:J974)/125</f>
        <v>-0.41599999999999998</v>
      </c>
      <c r="O970">
        <f>59/125</f>
        <v>0.47199999999999998</v>
      </c>
      <c r="R970">
        <f>MIN(G969:G983)</f>
        <v>10632</v>
      </c>
      <c r="W970">
        <f t="shared" si="255"/>
        <v>0</v>
      </c>
      <c r="X970">
        <f t="shared" si="256"/>
        <v>32</v>
      </c>
      <c r="Y970">
        <f t="shared" si="257"/>
        <v>0</v>
      </c>
      <c r="Z970" s="22">
        <f t="shared" si="258"/>
        <v>0.41599999999999998</v>
      </c>
      <c r="AA970" s="22">
        <f t="shared" si="259"/>
        <v>0.47199999999999998</v>
      </c>
      <c r="AB970">
        <f t="shared" si="260"/>
        <v>0</v>
      </c>
      <c r="AC970" s="22">
        <f t="shared" si="261"/>
        <v>0</v>
      </c>
      <c r="AD970" s="22">
        <f t="shared" si="262"/>
        <v>0</v>
      </c>
    </row>
    <row r="971" spans="3:30" x14ac:dyDescent="0.25">
      <c r="D971" s="1">
        <v>0.45833333333333331</v>
      </c>
      <c r="E971">
        <v>10656</v>
      </c>
      <c r="F971">
        <v>10656</v>
      </c>
      <c r="G971">
        <v>10632</v>
      </c>
      <c r="H971">
        <v>10652</v>
      </c>
      <c r="J971">
        <v>-4</v>
      </c>
      <c r="L971">
        <v>24</v>
      </c>
      <c r="R971">
        <f>R969-R970</f>
        <v>107</v>
      </c>
      <c r="W971">
        <f t="shared" si="255"/>
        <v>0</v>
      </c>
      <c r="X971">
        <f t="shared" si="256"/>
        <v>4</v>
      </c>
      <c r="Y971">
        <f t="shared" si="257"/>
        <v>107</v>
      </c>
      <c r="Z971" s="22">
        <f t="shared" si="258"/>
        <v>0</v>
      </c>
      <c r="AA971" s="22">
        <f t="shared" si="259"/>
        <v>0</v>
      </c>
      <c r="AB971">
        <f t="shared" si="260"/>
        <v>0</v>
      </c>
      <c r="AC971" s="22">
        <f t="shared" si="261"/>
        <v>0</v>
      </c>
      <c r="AD971" s="22">
        <f t="shared" si="262"/>
        <v>0</v>
      </c>
    </row>
    <row r="972" spans="3:30" x14ac:dyDescent="0.25">
      <c r="D972" s="1">
        <v>0.5</v>
      </c>
      <c r="E972">
        <v>10652</v>
      </c>
      <c r="F972">
        <v>10738</v>
      </c>
      <c r="G972">
        <v>10652</v>
      </c>
      <c r="H972">
        <v>10711</v>
      </c>
      <c r="J972">
        <v>59</v>
      </c>
      <c r="L972">
        <v>86</v>
      </c>
      <c r="W972">
        <f t="shared" si="255"/>
        <v>0</v>
      </c>
      <c r="X972">
        <f t="shared" si="256"/>
        <v>59</v>
      </c>
      <c r="Y972">
        <f t="shared" si="257"/>
        <v>0</v>
      </c>
      <c r="Z972" s="22">
        <f t="shared" si="258"/>
        <v>0</v>
      </c>
      <c r="AA972" s="22">
        <f t="shared" si="259"/>
        <v>0</v>
      </c>
      <c r="AB972">
        <f t="shared" si="260"/>
        <v>0</v>
      </c>
      <c r="AC972" s="22">
        <f t="shared" si="261"/>
        <v>0</v>
      </c>
      <c r="AD972" s="22">
        <f t="shared" si="262"/>
        <v>0</v>
      </c>
    </row>
    <row r="973" spans="3:30" x14ac:dyDescent="0.25">
      <c r="C973">
        <v>1</v>
      </c>
      <c r="D973" s="1">
        <v>0.54166666666666663</v>
      </c>
      <c r="E973">
        <v>10711</v>
      </c>
      <c r="F973">
        <v>10712</v>
      </c>
      <c r="G973">
        <v>10656</v>
      </c>
      <c r="H973">
        <v>10680</v>
      </c>
      <c r="J973">
        <v>-31</v>
      </c>
      <c r="L973">
        <v>56</v>
      </c>
      <c r="W973">
        <f t="shared" si="255"/>
        <v>0</v>
      </c>
      <c r="X973">
        <f t="shared" si="256"/>
        <v>31</v>
      </c>
      <c r="Y973">
        <f t="shared" si="257"/>
        <v>0</v>
      </c>
      <c r="Z973" s="22">
        <f t="shared" si="258"/>
        <v>0</v>
      </c>
      <c r="AA973" s="22">
        <f t="shared" si="259"/>
        <v>0</v>
      </c>
      <c r="AB973">
        <f t="shared" si="260"/>
        <v>0</v>
      </c>
      <c r="AC973" s="22">
        <f t="shared" si="261"/>
        <v>0</v>
      </c>
      <c r="AD973" s="22">
        <f t="shared" si="262"/>
        <v>0</v>
      </c>
    </row>
    <row r="974" spans="3:30" x14ac:dyDescent="0.25">
      <c r="D974" s="1">
        <v>0.58333333333333337</v>
      </c>
      <c r="E974">
        <v>10680</v>
      </c>
      <c r="F974">
        <v>10684</v>
      </c>
      <c r="G974">
        <v>10642</v>
      </c>
      <c r="H974">
        <v>10646</v>
      </c>
      <c r="J974">
        <v>-34</v>
      </c>
      <c r="L974">
        <v>42</v>
      </c>
      <c r="W974">
        <f t="shared" si="255"/>
        <v>0</v>
      </c>
      <c r="X974">
        <f t="shared" si="256"/>
        <v>34</v>
      </c>
      <c r="Y974">
        <f t="shared" si="257"/>
        <v>0</v>
      </c>
      <c r="Z974" s="22">
        <f t="shared" si="258"/>
        <v>0</v>
      </c>
      <c r="AA974" s="22">
        <f t="shared" si="259"/>
        <v>0</v>
      </c>
      <c r="AB974">
        <f t="shared" si="260"/>
        <v>0</v>
      </c>
      <c r="AC974" s="22">
        <f t="shared" si="261"/>
        <v>0</v>
      </c>
      <c r="AD974" s="22">
        <f t="shared" si="262"/>
        <v>0</v>
      </c>
    </row>
    <row r="975" spans="3:30" x14ac:dyDescent="0.25">
      <c r="D975" s="1">
        <v>0.625</v>
      </c>
      <c r="E975">
        <v>10645</v>
      </c>
      <c r="F975">
        <v>10674</v>
      </c>
      <c r="G975">
        <v>10640</v>
      </c>
      <c r="H975">
        <v>10660</v>
      </c>
      <c r="J975">
        <v>15</v>
      </c>
      <c r="L975">
        <v>34</v>
      </c>
      <c r="W975">
        <f t="shared" si="255"/>
        <v>0</v>
      </c>
      <c r="X975">
        <f t="shared" si="256"/>
        <v>15</v>
      </c>
      <c r="Y975">
        <f t="shared" si="257"/>
        <v>0</v>
      </c>
      <c r="Z975" s="22">
        <f t="shared" si="258"/>
        <v>0</v>
      </c>
      <c r="AA975" s="22">
        <f t="shared" si="259"/>
        <v>0</v>
      </c>
      <c r="AB975">
        <f t="shared" si="260"/>
        <v>0</v>
      </c>
      <c r="AC975" s="22">
        <f t="shared" si="261"/>
        <v>0</v>
      </c>
      <c r="AD975" s="22">
        <f t="shared" si="262"/>
        <v>0</v>
      </c>
    </row>
    <row r="976" spans="3:30" x14ac:dyDescent="0.25">
      <c r="D976" s="1">
        <v>0.66666666666666663</v>
      </c>
      <c r="E976">
        <v>10661</v>
      </c>
      <c r="F976">
        <v>10680</v>
      </c>
      <c r="G976">
        <v>10659</v>
      </c>
      <c r="H976">
        <v>10664</v>
      </c>
      <c r="J976">
        <v>3</v>
      </c>
      <c r="L976">
        <v>21</v>
      </c>
      <c r="W976">
        <f t="shared" si="255"/>
        <v>0</v>
      </c>
      <c r="X976">
        <f t="shared" si="256"/>
        <v>3</v>
      </c>
      <c r="Y976">
        <f t="shared" si="257"/>
        <v>0</v>
      </c>
      <c r="Z976" s="22">
        <f t="shared" si="258"/>
        <v>0</v>
      </c>
      <c r="AA976" s="22">
        <f t="shared" si="259"/>
        <v>0</v>
      </c>
      <c r="AB976">
        <f t="shared" si="260"/>
        <v>0</v>
      </c>
      <c r="AC976" s="22">
        <f t="shared" si="261"/>
        <v>0</v>
      </c>
      <c r="AD976" s="22">
        <f t="shared" si="262"/>
        <v>0</v>
      </c>
    </row>
    <row r="977" spans="3:30" x14ac:dyDescent="0.25">
      <c r="D977" s="1">
        <v>0.70833333333333337</v>
      </c>
      <c r="E977">
        <v>10663</v>
      </c>
      <c r="F977">
        <v>10701</v>
      </c>
      <c r="G977">
        <v>10659</v>
      </c>
      <c r="H977">
        <v>10688</v>
      </c>
      <c r="J977">
        <v>25</v>
      </c>
      <c r="L977">
        <v>42</v>
      </c>
      <c r="W977">
        <f t="shared" si="255"/>
        <v>0</v>
      </c>
      <c r="X977">
        <f t="shared" si="256"/>
        <v>25</v>
      </c>
      <c r="Y977">
        <f t="shared" si="257"/>
        <v>0</v>
      </c>
      <c r="Z977" s="22">
        <f t="shared" si="258"/>
        <v>0</v>
      </c>
      <c r="AA977" s="22">
        <f t="shared" si="259"/>
        <v>0</v>
      </c>
      <c r="AB977">
        <f t="shared" si="260"/>
        <v>0</v>
      </c>
      <c r="AC977" s="22">
        <f t="shared" si="261"/>
        <v>0</v>
      </c>
      <c r="AD977" s="22">
        <f t="shared" si="262"/>
        <v>0</v>
      </c>
    </row>
    <row r="978" spans="3:30" x14ac:dyDescent="0.25">
      <c r="D978" s="1">
        <v>0.75</v>
      </c>
      <c r="E978">
        <v>10687</v>
      </c>
      <c r="F978">
        <v>10708</v>
      </c>
      <c r="G978">
        <v>10674</v>
      </c>
      <c r="H978">
        <v>10687</v>
      </c>
      <c r="J978">
        <v>0</v>
      </c>
      <c r="L978">
        <v>34</v>
      </c>
      <c r="W978">
        <f t="shared" si="255"/>
        <v>0</v>
      </c>
      <c r="X978">
        <f t="shared" si="256"/>
        <v>0</v>
      </c>
      <c r="Y978">
        <f t="shared" si="257"/>
        <v>0</v>
      </c>
      <c r="Z978" s="22">
        <f t="shared" si="258"/>
        <v>0</v>
      </c>
      <c r="AA978" s="22">
        <f t="shared" si="259"/>
        <v>0</v>
      </c>
      <c r="AB978">
        <f t="shared" si="260"/>
        <v>0</v>
      </c>
      <c r="AC978" s="22">
        <f t="shared" si="261"/>
        <v>0</v>
      </c>
      <c r="AD978" s="22">
        <f t="shared" si="262"/>
        <v>0</v>
      </c>
    </row>
    <row r="979" spans="3:30" x14ac:dyDescent="0.25">
      <c r="D979" s="1">
        <v>0.79166666666666663</v>
      </c>
      <c r="E979">
        <v>10687</v>
      </c>
      <c r="F979">
        <v>10691</v>
      </c>
      <c r="G979">
        <v>10682</v>
      </c>
      <c r="H979">
        <v>10686</v>
      </c>
      <c r="J979">
        <v>-1</v>
      </c>
      <c r="L979">
        <v>9</v>
      </c>
      <c r="W979">
        <f t="shared" si="255"/>
        <v>0</v>
      </c>
      <c r="X979">
        <f t="shared" si="256"/>
        <v>1</v>
      </c>
      <c r="Y979">
        <f t="shared" si="257"/>
        <v>0</v>
      </c>
      <c r="Z979" s="22">
        <f t="shared" si="258"/>
        <v>0</v>
      </c>
      <c r="AA979" s="22">
        <f t="shared" si="259"/>
        <v>0</v>
      </c>
      <c r="AB979">
        <f t="shared" si="260"/>
        <v>0</v>
      </c>
      <c r="AC979" s="22">
        <f t="shared" si="261"/>
        <v>0</v>
      </c>
      <c r="AD979" s="22">
        <f t="shared" si="262"/>
        <v>0</v>
      </c>
    </row>
    <row r="980" spans="3:30" x14ac:dyDescent="0.25">
      <c r="D980" s="1">
        <v>0.83333333333333337</v>
      </c>
      <c r="E980">
        <v>10686</v>
      </c>
      <c r="F980">
        <v>10689</v>
      </c>
      <c r="G980">
        <v>10669</v>
      </c>
      <c r="H980">
        <v>10676</v>
      </c>
      <c r="J980">
        <v>-10</v>
      </c>
      <c r="L980">
        <v>20</v>
      </c>
      <c r="W980">
        <f t="shared" si="255"/>
        <v>0</v>
      </c>
      <c r="X980">
        <f t="shared" si="256"/>
        <v>10</v>
      </c>
      <c r="Y980">
        <f t="shared" si="257"/>
        <v>0</v>
      </c>
      <c r="Z980" s="22">
        <f t="shared" si="258"/>
        <v>0</v>
      </c>
      <c r="AA980" s="22">
        <f t="shared" si="259"/>
        <v>0</v>
      </c>
      <c r="AB980">
        <f t="shared" si="260"/>
        <v>0</v>
      </c>
      <c r="AC980" s="22">
        <f t="shared" si="261"/>
        <v>0</v>
      </c>
      <c r="AD980" s="22">
        <f t="shared" si="262"/>
        <v>0</v>
      </c>
    </row>
    <row r="981" spans="3:30" x14ac:dyDescent="0.25">
      <c r="D981" s="1">
        <v>0.875</v>
      </c>
      <c r="E981">
        <v>10675</v>
      </c>
      <c r="F981">
        <v>10682</v>
      </c>
      <c r="G981">
        <v>10664</v>
      </c>
      <c r="H981">
        <v>10679</v>
      </c>
      <c r="J981">
        <v>4</v>
      </c>
      <c r="L981">
        <v>18</v>
      </c>
      <c r="W981">
        <f t="shared" si="255"/>
        <v>0</v>
      </c>
      <c r="X981">
        <f t="shared" si="256"/>
        <v>4</v>
      </c>
      <c r="Y981">
        <f t="shared" si="257"/>
        <v>0</v>
      </c>
      <c r="Z981" s="22">
        <f t="shared" si="258"/>
        <v>0</v>
      </c>
      <c r="AA981" s="22">
        <f t="shared" si="259"/>
        <v>0</v>
      </c>
      <c r="AB981">
        <f t="shared" si="260"/>
        <v>0</v>
      </c>
      <c r="AC981" s="22">
        <f t="shared" si="261"/>
        <v>0</v>
      </c>
      <c r="AD981" s="22">
        <f t="shared" si="262"/>
        <v>0</v>
      </c>
    </row>
    <row r="982" spans="3:30" x14ac:dyDescent="0.25">
      <c r="D982" s="2">
        <v>0.91666666666666663</v>
      </c>
      <c r="E982">
        <v>10679</v>
      </c>
      <c r="F982">
        <v>10683</v>
      </c>
      <c r="G982">
        <v>10656</v>
      </c>
      <c r="H982">
        <v>10658</v>
      </c>
      <c r="J982">
        <v>-21</v>
      </c>
      <c r="L982">
        <v>27</v>
      </c>
      <c r="W982">
        <f t="shared" si="255"/>
        <v>0</v>
      </c>
      <c r="X982">
        <f t="shared" si="256"/>
        <v>21</v>
      </c>
      <c r="Y982">
        <f t="shared" si="257"/>
        <v>0</v>
      </c>
      <c r="Z982" s="22">
        <f t="shared" si="258"/>
        <v>0</v>
      </c>
      <c r="AA982" s="22">
        <f t="shared" si="259"/>
        <v>0</v>
      </c>
      <c r="AB982">
        <f t="shared" si="260"/>
        <v>0</v>
      </c>
      <c r="AC982" s="22">
        <f t="shared" si="261"/>
        <v>0</v>
      </c>
      <c r="AD982" s="22">
        <f t="shared" si="262"/>
        <v>0</v>
      </c>
    </row>
    <row r="983" spans="3:30" x14ac:dyDescent="0.25">
      <c r="D983" s="2">
        <v>0.375</v>
      </c>
      <c r="E983">
        <v>10665</v>
      </c>
      <c r="F983">
        <v>10696</v>
      </c>
      <c r="G983">
        <v>10664</v>
      </c>
      <c r="H983">
        <v>10679</v>
      </c>
      <c r="J983">
        <v>14</v>
      </c>
      <c r="L983">
        <v>32</v>
      </c>
      <c r="M983">
        <v>-54</v>
      </c>
      <c r="R983">
        <f>MAX(F982:F996)</f>
        <v>10703</v>
      </c>
      <c r="W983">
        <f t="shared" si="255"/>
        <v>54</v>
      </c>
      <c r="X983">
        <f t="shared" si="256"/>
        <v>14</v>
      </c>
      <c r="Y983">
        <f t="shared" si="257"/>
        <v>0</v>
      </c>
      <c r="Z983" s="22">
        <f t="shared" si="258"/>
        <v>0</v>
      </c>
      <c r="AA983" s="22">
        <f t="shared" si="259"/>
        <v>0</v>
      </c>
      <c r="AB983">
        <f t="shared" si="260"/>
        <v>0</v>
      </c>
      <c r="AC983" s="22">
        <f t="shared" si="261"/>
        <v>0</v>
      </c>
      <c r="AD983" s="22">
        <f t="shared" si="262"/>
        <v>0.59813084112149528</v>
      </c>
    </row>
    <row r="984" spans="3:30" x14ac:dyDescent="0.25">
      <c r="D984" s="1">
        <v>0.41666666666666669</v>
      </c>
      <c r="E984">
        <v>10681</v>
      </c>
      <c r="F984">
        <v>10703</v>
      </c>
      <c r="G984">
        <v>10594</v>
      </c>
      <c r="H984">
        <v>10598</v>
      </c>
      <c r="J984">
        <v>-83</v>
      </c>
      <c r="L984">
        <v>109</v>
      </c>
      <c r="N984">
        <v>0</v>
      </c>
      <c r="O984">
        <f>64/107</f>
        <v>0.59813084112149528</v>
      </c>
      <c r="R984">
        <f>MIN(G983:G997)</f>
        <v>10514</v>
      </c>
      <c r="W984">
        <f t="shared" si="255"/>
        <v>0</v>
      </c>
      <c r="X984">
        <f t="shared" si="256"/>
        <v>83</v>
      </c>
      <c r="Y984">
        <f t="shared" si="257"/>
        <v>0</v>
      </c>
      <c r="Z984" s="22">
        <f t="shared" si="258"/>
        <v>0</v>
      </c>
      <c r="AA984" s="22">
        <f t="shared" si="259"/>
        <v>0.59813084112149528</v>
      </c>
      <c r="AB984">
        <f t="shared" si="260"/>
        <v>0</v>
      </c>
      <c r="AC984" s="22">
        <f t="shared" si="261"/>
        <v>0</v>
      </c>
      <c r="AD984" s="22">
        <f t="shared" si="262"/>
        <v>0</v>
      </c>
    </row>
    <row r="985" spans="3:30" x14ac:dyDescent="0.25">
      <c r="D985" s="1">
        <v>0.45833333333333331</v>
      </c>
      <c r="E985">
        <v>10599</v>
      </c>
      <c r="F985">
        <v>10607</v>
      </c>
      <c r="G985">
        <v>10574</v>
      </c>
      <c r="H985">
        <v>10590</v>
      </c>
      <c r="J985">
        <v>-9</v>
      </c>
      <c r="L985">
        <v>33</v>
      </c>
      <c r="R985">
        <f>R983-R984</f>
        <v>189</v>
      </c>
      <c r="W985">
        <f t="shared" si="255"/>
        <v>0</v>
      </c>
      <c r="X985">
        <f t="shared" si="256"/>
        <v>9</v>
      </c>
      <c r="Y985">
        <f t="shared" si="257"/>
        <v>189</v>
      </c>
      <c r="Z985" s="22">
        <f t="shared" si="258"/>
        <v>0</v>
      </c>
      <c r="AA985" s="22">
        <f t="shared" si="259"/>
        <v>0</v>
      </c>
      <c r="AB985">
        <f t="shared" si="260"/>
        <v>0</v>
      </c>
      <c r="AC985" s="22">
        <f t="shared" si="261"/>
        <v>0</v>
      </c>
      <c r="AD985" s="22">
        <f t="shared" si="262"/>
        <v>0</v>
      </c>
    </row>
    <row r="986" spans="3:30" x14ac:dyDescent="0.25">
      <c r="D986" s="1">
        <v>0.5</v>
      </c>
      <c r="E986">
        <v>10590</v>
      </c>
      <c r="F986">
        <v>10608</v>
      </c>
      <c r="G986">
        <v>10587</v>
      </c>
      <c r="H986">
        <v>10605</v>
      </c>
      <c r="J986">
        <v>15</v>
      </c>
      <c r="L986">
        <v>21</v>
      </c>
      <c r="W986">
        <f t="shared" si="255"/>
        <v>0</v>
      </c>
      <c r="X986">
        <f t="shared" si="256"/>
        <v>15</v>
      </c>
      <c r="Y986">
        <f t="shared" si="257"/>
        <v>0</v>
      </c>
      <c r="Z986" s="22">
        <f t="shared" si="258"/>
        <v>0</v>
      </c>
      <c r="AA986" s="22">
        <f t="shared" si="259"/>
        <v>0</v>
      </c>
      <c r="AB986">
        <f t="shared" si="260"/>
        <v>0</v>
      </c>
      <c r="AC986" s="22">
        <f t="shared" si="261"/>
        <v>0</v>
      </c>
      <c r="AD986" s="22">
        <f t="shared" si="262"/>
        <v>0</v>
      </c>
    </row>
    <row r="987" spans="3:30" x14ac:dyDescent="0.25">
      <c r="C987">
        <v>1</v>
      </c>
      <c r="D987" s="1">
        <v>0.54166666666666663</v>
      </c>
      <c r="E987">
        <v>10605</v>
      </c>
      <c r="F987">
        <v>10609</v>
      </c>
      <c r="G987">
        <v>10546</v>
      </c>
      <c r="H987">
        <v>10549</v>
      </c>
      <c r="J987">
        <v>-56</v>
      </c>
      <c r="L987">
        <v>63</v>
      </c>
      <c r="W987">
        <f t="shared" si="255"/>
        <v>0</v>
      </c>
      <c r="X987">
        <f t="shared" si="256"/>
        <v>56</v>
      </c>
      <c r="Y987">
        <f t="shared" si="257"/>
        <v>0</v>
      </c>
      <c r="Z987" s="22">
        <f t="shared" si="258"/>
        <v>0</v>
      </c>
      <c r="AA987" s="22">
        <f t="shared" si="259"/>
        <v>0</v>
      </c>
      <c r="AB987">
        <f t="shared" si="260"/>
        <v>0</v>
      </c>
      <c r="AC987" s="22">
        <f t="shared" si="261"/>
        <v>0</v>
      </c>
      <c r="AD987" s="22">
        <f t="shared" si="262"/>
        <v>0</v>
      </c>
    </row>
    <row r="988" spans="3:30" x14ac:dyDescent="0.25">
      <c r="D988" s="1">
        <v>0.58333333333333337</v>
      </c>
      <c r="E988">
        <v>10549</v>
      </c>
      <c r="F988">
        <v>10573</v>
      </c>
      <c r="G988">
        <v>10540</v>
      </c>
      <c r="H988">
        <v>10563</v>
      </c>
      <c r="J988">
        <v>14</v>
      </c>
      <c r="L988">
        <v>33</v>
      </c>
      <c r="W988">
        <f t="shared" si="255"/>
        <v>0</v>
      </c>
      <c r="X988">
        <f t="shared" si="256"/>
        <v>14</v>
      </c>
      <c r="Y988">
        <f t="shared" si="257"/>
        <v>0</v>
      </c>
      <c r="Z988" s="22">
        <f t="shared" si="258"/>
        <v>0</v>
      </c>
      <c r="AA988" s="22">
        <f t="shared" si="259"/>
        <v>0</v>
      </c>
      <c r="AB988">
        <f t="shared" si="260"/>
        <v>0</v>
      </c>
      <c r="AC988" s="22">
        <f t="shared" si="261"/>
        <v>0</v>
      </c>
      <c r="AD988" s="22">
        <f t="shared" si="262"/>
        <v>0</v>
      </c>
    </row>
    <row r="989" spans="3:30" x14ac:dyDescent="0.25">
      <c r="D989" s="1">
        <v>0.625</v>
      </c>
      <c r="E989">
        <v>10564</v>
      </c>
      <c r="F989">
        <v>10576</v>
      </c>
      <c r="G989">
        <v>10561</v>
      </c>
      <c r="H989">
        <v>10566</v>
      </c>
      <c r="J989">
        <v>2</v>
      </c>
      <c r="L989">
        <v>15</v>
      </c>
      <c r="W989">
        <f t="shared" si="255"/>
        <v>0</v>
      </c>
      <c r="X989">
        <f t="shared" si="256"/>
        <v>2</v>
      </c>
      <c r="Y989">
        <f t="shared" si="257"/>
        <v>0</v>
      </c>
      <c r="Z989" s="22">
        <f t="shared" si="258"/>
        <v>0</v>
      </c>
      <c r="AA989" s="22">
        <f t="shared" si="259"/>
        <v>0</v>
      </c>
      <c r="AB989">
        <f t="shared" si="260"/>
        <v>0</v>
      </c>
      <c r="AC989" s="22">
        <f t="shared" si="261"/>
        <v>0</v>
      </c>
      <c r="AD989" s="22">
        <f t="shared" si="262"/>
        <v>0</v>
      </c>
    </row>
    <row r="990" spans="3:30" x14ac:dyDescent="0.25">
      <c r="D990" s="1">
        <v>0.66666666666666663</v>
      </c>
      <c r="E990">
        <v>10567</v>
      </c>
      <c r="F990">
        <v>10568</v>
      </c>
      <c r="G990">
        <v>10517</v>
      </c>
      <c r="H990">
        <v>10517</v>
      </c>
      <c r="J990">
        <v>-50</v>
      </c>
      <c r="L990">
        <v>51</v>
      </c>
      <c r="W990">
        <f t="shared" si="255"/>
        <v>0</v>
      </c>
      <c r="X990">
        <f t="shared" si="256"/>
        <v>50</v>
      </c>
      <c r="Y990">
        <f t="shared" si="257"/>
        <v>0</v>
      </c>
      <c r="Z990" s="22">
        <f t="shared" si="258"/>
        <v>0</v>
      </c>
      <c r="AA990" s="22">
        <f t="shared" si="259"/>
        <v>0</v>
      </c>
      <c r="AB990">
        <f t="shared" si="260"/>
        <v>0</v>
      </c>
      <c r="AC990" s="22">
        <f t="shared" si="261"/>
        <v>0</v>
      </c>
      <c r="AD990" s="22">
        <f t="shared" si="262"/>
        <v>0</v>
      </c>
    </row>
    <row r="991" spans="3:30" x14ac:dyDescent="0.25">
      <c r="D991" s="1">
        <v>0.70833333333333337</v>
      </c>
      <c r="E991">
        <v>10517</v>
      </c>
      <c r="F991">
        <v>10540</v>
      </c>
      <c r="G991">
        <v>10514</v>
      </c>
      <c r="H991">
        <v>10537</v>
      </c>
      <c r="J991">
        <v>20</v>
      </c>
      <c r="L991">
        <v>26</v>
      </c>
      <c r="W991">
        <f t="shared" si="255"/>
        <v>0</v>
      </c>
      <c r="X991">
        <f t="shared" si="256"/>
        <v>20</v>
      </c>
      <c r="Y991">
        <f t="shared" si="257"/>
        <v>0</v>
      </c>
      <c r="Z991" s="22">
        <f t="shared" si="258"/>
        <v>0</v>
      </c>
      <c r="AA991" s="22">
        <f t="shared" si="259"/>
        <v>0</v>
      </c>
      <c r="AB991">
        <f t="shared" si="260"/>
        <v>0</v>
      </c>
      <c r="AC991" s="22">
        <f t="shared" si="261"/>
        <v>0</v>
      </c>
      <c r="AD991" s="22">
        <f t="shared" si="262"/>
        <v>0</v>
      </c>
    </row>
    <row r="992" spans="3:30" x14ac:dyDescent="0.25">
      <c r="D992" s="1">
        <v>0.75</v>
      </c>
      <c r="E992">
        <v>10536</v>
      </c>
      <c r="F992">
        <v>10564</v>
      </c>
      <c r="G992">
        <v>10532</v>
      </c>
      <c r="H992">
        <v>10545</v>
      </c>
      <c r="J992">
        <v>9</v>
      </c>
      <c r="L992">
        <v>32</v>
      </c>
      <c r="W992">
        <f t="shared" si="255"/>
        <v>0</v>
      </c>
      <c r="X992">
        <f t="shared" si="256"/>
        <v>9</v>
      </c>
      <c r="Y992">
        <f t="shared" si="257"/>
        <v>0</v>
      </c>
      <c r="Z992" s="22">
        <f t="shared" si="258"/>
        <v>0</v>
      </c>
      <c r="AA992" s="22">
        <f t="shared" si="259"/>
        <v>0</v>
      </c>
      <c r="AB992">
        <f t="shared" si="260"/>
        <v>0</v>
      </c>
      <c r="AC992" s="22">
        <f t="shared" si="261"/>
        <v>0</v>
      </c>
      <c r="AD992" s="22">
        <f t="shared" si="262"/>
        <v>0</v>
      </c>
    </row>
    <row r="993" spans="3:30" x14ac:dyDescent="0.25">
      <c r="D993" s="1">
        <v>0.79166666666666663</v>
      </c>
      <c r="E993">
        <v>10545</v>
      </c>
      <c r="F993">
        <v>10583</v>
      </c>
      <c r="G993">
        <v>10542</v>
      </c>
      <c r="H993">
        <v>10578</v>
      </c>
      <c r="J993">
        <v>33</v>
      </c>
      <c r="L993">
        <v>41</v>
      </c>
      <c r="W993">
        <f t="shared" si="255"/>
        <v>0</v>
      </c>
      <c r="X993">
        <f t="shared" si="256"/>
        <v>33</v>
      </c>
      <c r="Y993">
        <f t="shared" si="257"/>
        <v>0</v>
      </c>
      <c r="Z993" s="22">
        <f t="shared" si="258"/>
        <v>0</v>
      </c>
      <c r="AA993" s="22">
        <f t="shared" si="259"/>
        <v>0</v>
      </c>
      <c r="AB993">
        <f t="shared" si="260"/>
        <v>0</v>
      </c>
      <c r="AC993" s="22">
        <f t="shared" si="261"/>
        <v>0</v>
      </c>
      <c r="AD993" s="22">
        <f t="shared" si="262"/>
        <v>0</v>
      </c>
    </row>
    <row r="994" spans="3:30" x14ac:dyDescent="0.25">
      <c r="D994" s="1">
        <v>0.83333333333333337</v>
      </c>
      <c r="E994">
        <v>10578</v>
      </c>
      <c r="F994">
        <v>10598</v>
      </c>
      <c r="G994">
        <v>10574</v>
      </c>
      <c r="H994">
        <v>10587</v>
      </c>
      <c r="J994">
        <v>9</v>
      </c>
      <c r="L994">
        <v>24</v>
      </c>
      <c r="W994">
        <f t="shared" si="255"/>
        <v>0</v>
      </c>
      <c r="X994">
        <f t="shared" si="256"/>
        <v>9</v>
      </c>
      <c r="Y994">
        <f t="shared" si="257"/>
        <v>0</v>
      </c>
      <c r="Z994" s="22">
        <f t="shared" si="258"/>
        <v>0</v>
      </c>
      <c r="AA994" s="22">
        <f t="shared" si="259"/>
        <v>0</v>
      </c>
      <c r="AB994">
        <f t="shared" si="260"/>
        <v>0</v>
      </c>
      <c r="AC994" s="22">
        <f t="shared" si="261"/>
        <v>0</v>
      </c>
      <c r="AD994" s="22">
        <f t="shared" si="262"/>
        <v>0</v>
      </c>
    </row>
    <row r="995" spans="3:30" x14ac:dyDescent="0.25">
      <c r="D995" s="1">
        <v>0.875</v>
      </c>
      <c r="E995">
        <v>10586</v>
      </c>
      <c r="F995">
        <v>10606</v>
      </c>
      <c r="G995">
        <v>10567</v>
      </c>
      <c r="H995">
        <v>10595</v>
      </c>
      <c r="J995">
        <v>9</v>
      </c>
      <c r="L995">
        <v>39</v>
      </c>
      <c r="W995">
        <f t="shared" si="255"/>
        <v>0</v>
      </c>
      <c r="X995">
        <f t="shared" si="256"/>
        <v>9</v>
      </c>
      <c r="Y995">
        <f t="shared" si="257"/>
        <v>0</v>
      </c>
      <c r="Z995" s="22">
        <f t="shared" si="258"/>
        <v>0</v>
      </c>
      <c r="AA995" s="22">
        <f t="shared" si="259"/>
        <v>0</v>
      </c>
      <c r="AB995">
        <f t="shared" si="260"/>
        <v>0</v>
      </c>
      <c r="AC995" s="22">
        <f t="shared" si="261"/>
        <v>0</v>
      </c>
      <c r="AD995" s="22">
        <f t="shared" si="262"/>
        <v>0</v>
      </c>
    </row>
    <row r="996" spans="3:30" x14ac:dyDescent="0.25">
      <c r="D996" s="2">
        <v>0.91666666666666663</v>
      </c>
      <c r="E996">
        <v>10596</v>
      </c>
      <c r="F996">
        <v>10613</v>
      </c>
      <c r="G996">
        <v>10588</v>
      </c>
      <c r="H996">
        <v>10611</v>
      </c>
      <c r="J996">
        <v>15</v>
      </c>
      <c r="L996">
        <v>25</v>
      </c>
      <c r="W996">
        <f t="shared" si="255"/>
        <v>0</v>
      </c>
      <c r="X996">
        <f t="shared" si="256"/>
        <v>15</v>
      </c>
      <c r="Y996">
        <f t="shared" si="257"/>
        <v>0</v>
      </c>
      <c r="Z996" s="22">
        <f t="shared" si="258"/>
        <v>0</v>
      </c>
      <c r="AA996" s="22">
        <f t="shared" si="259"/>
        <v>0</v>
      </c>
      <c r="AB996">
        <f t="shared" si="260"/>
        <v>0</v>
      </c>
      <c r="AC996" s="22">
        <f t="shared" si="261"/>
        <v>0</v>
      </c>
      <c r="AD996" s="22">
        <f t="shared" si="262"/>
        <v>0</v>
      </c>
    </row>
    <row r="997" spans="3:30" x14ac:dyDescent="0.25">
      <c r="D997" s="2">
        <v>0.375</v>
      </c>
      <c r="E997">
        <v>10616</v>
      </c>
      <c r="F997">
        <v>10623</v>
      </c>
      <c r="G997">
        <v>10590</v>
      </c>
      <c r="H997">
        <v>10611</v>
      </c>
      <c r="J997">
        <v>-5</v>
      </c>
      <c r="L997">
        <v>33</v>
      </c>
      <c r="M997">
        <v>-16</v>
      </c>
      <c r="N997">
        <v>1</v>
      </c>
      <c r="R997">
        <f>MAX(F996:F1010)</f>
        <v>10628</v>
      </c>
      <c r="W997">
        <f t="shared" si="255"/>
        <v>16</v>
      </c>
      <c r="X997">
        <f t="shared" si="256"/>
        <v>5</v>
      </c>
      <c r="Y997">
        <f t="shared" si="257"/>
        <v>0</v>
      </c>
      <c r="Z997" s="22">
        <f t="shared" si="258"/>
        <v>0</v>
      </c>
      <c r="AA997" s="22">
        <f t="shared" si="259"/>
        <v>0</v>
      </c>
      <c r="AB997">
        <f t="shared" si="260"/>
        <v>1</v>
      </c>
      <c r="AC997" s="22">
        <f t="shared" si="261"/>
        <v>0.30158730158730157</v>
      </c>
      <c r="AD997" s="22">
        <f t="shared" si="262"/>
        <v>0</v>
      </c>
    </row>
    <row r="998" spans="3:30" x14ac:dyDescent="0.25">
      <c r="D998" s="1">
        <v>0.41666666666666669</v>
      </c>
      <c r="E998">
        <v>10612</v>
      </c>
      <c r="F998">
        <v>10628</v>
      </c>
      <c r="G998">
        <v>10567</v>
      </c>
      <c r="H998">
        <v>10586</v>
      </c>
      <c r="J998">
        <v>-26</v>
      </c>
      <c r="L998">
        <v>61</v>
      </c>
      <c r="N998">
        <f>SUM(J998:J1002)/189</f>
        <v>-0.30158730158730157</v>
      </c>
      <c r="O998">
        <f>30/189</f>
        <v>0.15873015873015872</v>
      </c>
      <c r="R998">
        <f>MIN(G997:G1011)</f>
        <v>10548</v>
      </c>
      <c r="W998">
        <f t="shared" si="255"/>
        <v>0</v>
      </c>
      <c r="X998">
        <f t="shared" si="256"/>
        <v>26</v>
      </c>
      <c r="Y998">
        <f t="shared" si="257"/>
        <v>0</v>
      </c>
      <c r="Z998" s="22">
        <f t="shared" si="258"/>
        <v>0.30158730158730157</v>
      </c>
      <c r="AA998" s="22">
        <f t="shared" si="259"/>
        <v>0.15873015873015872</v>
      </c>
      <c r="AB998">
        <f t="shared" si="260"/>
        <v>0</v>
      </c>
      <c r="AC998" s="22">
        <f t="shared" si="261"/>
        <v>0</v>
      </c>
      <c r="AD998" s="22">
        <f t="shared" si="262"/>
        <v>0</v>
      </c>
    </row>
    <row r="999" spans="3:30" x14ac:dyDescent="0.25">
      <c r="D999" s="1">
        <v>0.45833333333333331</v>
      </c>
      <c r="E999">
        <v>10586</v>
      </c>
      <c r="F999">
        <v>10609</v>
      </c>
      <c r="G999">
        <v>10572</v>
      </c>
      <c r="H999">
        <v>10593</v>
      </c>
      <c r="J999">
        <v>7</v>
      </c>
      <c r="L999">
        <v>37</v>
      </c>
      <c r="R999">
        <f>R997-R998</f>
        <v>80</v>
      </c>
      <c r="W999">
        <f t="shared" si="255"/>
        <v>0</v>
      </c>
      <c r="X999">
        <f t="shared" si="256"/>
        <v>7</v>
      </c>
      <c r="Y999">
        <f t="shared" si="257"/>
        <v>80</v>
      </c>
      <c r="Z999" s="22">
        <f t="shared" si="258"/>
        <v>0</v>
      </c>
      <c r="AA999" s="22">
        <f t="shared" si="259"/>
        <v>0</v>
      </c>
      <c r="AB999">
        <f t="shared" si="260"/>
        <v>0</v>
      </c>
      <c r="AC999" s="22">
        <f t="shared" si="261"/>
        <v>0</v>
      </c>
      <c r="AD999" s="22">
        <f t="shared" si="262"/>
        <v>0</v>
      </c>
    </row>
    <row r="1000" spans="3:30" x14ac:dyDescent="0.25">
      <c r="D1000" s="1">
        <v>0.5</v>
      </c>
      <c r="E1000">
        <v>10595</v>
      </c>
      <c r="F1000">
        <v>10603</v>
      </c>
      <c r="G1000">
        <v>10575</v>
      </c>
      <c r="H1000">
        <v>10584</v>
      </c>
      <c r="J1000">
        <v>-11</v>
      </c>
      <c r="L1000">
        <v>28</v>
      </c>
      <c r="W1000">
        <f t="shared" si="255"/>
        <v>0</v>
      </c>
      <c r="X1000">
        <f t="shared" si="256"/>
        <v>11</v>
      </c>
      <c r="Y1000">
        <f t="shared" si="257"/>
        <v>0</v>
      </c>
      <c r="Z1000" s="22">
        <f t="shared" si="258"/>
        <v>0</v>
      </c>
      <c r="AA1000" s="22">
        <f t="shared" si="259"/>
        <v>0</v>
      </c>
      <c r="AB1000">
        <f t="shared" si="260"/>
        <v>0</v>
      </c>
      <c r="AC1000" s="22">
        <f t="shared" si="261"/>
        <v>0</v>
      </c>
      <c r="AD1000" s="22">
        <f t="shared" si="262"/>
        <v>0</v>
      </c>
    </row>
    <row r="1001" spans="3:30" x14ac:dyDescent="0.25">
      <c r="C1001">
        <v>1</v>
      </c>
      <c r="D1001" s="1">
        <v>0.54166666666666663</v>
      </c>
      <c r="E1001">
        <v>10584</v>
      </c>
      <c r="F1001">
        <v>10601</v>
      </c>
      <c r="G1001">
        <v>10580</v>
      </c>
      <c r="H1001">
        <v>10589</v>
      </c>
      <c r="J1001">
        <v>5</v>
      </c>
      <c r="L1001">
        <v>21</v>
      </c>
      <c r="W1001">
        <f t="shared" si="255"/>
        <v>0</v>
      </c>
      <c r="X1001">
        <f t="shared" si="256"/>
        <v>5</v>
      </c>
      <c r="Y1001">
        <f t="shared" si="257"/>
        <v>0</v>
      </c>
      <c r="Z1001" s="22">
        <f t="shared" si="258"/>
        <v>0</v>
      </c>
      <c r="AA1001" s="22">
        <f t="shared" si="259"/>
        <v>0</v>
      </c>
      <c r="AB1001">
        <f t="shared" si="260"/>
        <v>0</v>
      </c>
      <c r="AC1001" s="22">
        <f t="shared" si="261"/>
        <v>0</v>
      </c>
      <c r="AD1001" s="22">
        <f t="shared" si="262"/>
        <v>0</v>
      </c>
    </row>
    <row r="1002" spans="3:30" x14ac:dyDescent="0.25">
      <c r="D1002" s="1">
        <v>0.58333333333333337</v>
      </c>
      <c r="E1002">
        <v>10589</v>
      </c>
      <c r="F1002">
        <v>10592</v>
      </c>
      <c r="G1002">
        <v>10552</v>
      </c>
      <c r="H1002">
        <v>10557</v>
      </c>
      <c r="J1002">
        <v>-32</v>
      </c>
      <c r="L1002">
        <v>40</v>
      </c>
      <c r="W1002">
        <f t="shared" si="255"/>
        <v>0</v>
      </c>
      <c r="X1002">
        <f t="shared" si="256"/>
        <v>32</v>
      </c>
      <c r="Y1002">
        <f t="shared" si="257"/>
        <v>0</v>
      </c>
      <c r="Z1002" s="22">
        <f t="shared" si="258"/>
        <v>0</v>
      </c>
      <c r="AA1002" s="22">
        <f t="shared" si="259"/>
        <v>0</v>
      </c>
      <c r="AB1002">
        <f t="shared" si="260"/>
        <v>0</v>
      </c>
      <c r="AC1002" s="22">
        <f t="shared" si="261"/>
        <v>0</v>
      </c>
      <c r="AD1002" s="22">
        <f t="shared" si="262"/>
        <v>0</v>
      </c>
    </row>
    <row r="1003" spans="3:30" x14ac:dyDescent="0.25">
      <c r="D1003" s="1">
        <v>0.625</v>
      </c>
      <c r="E1003">
        <v>10557</v>
      </c>
      <c r="F1003">
        <v>10571</v>
      </c>
      <c r="G1003">
        <v>10548</v>
      </c>
      <c r="H1003">
        <v>10566</v>
      </c>
      <c r="J1003">
        <v>9</v>
      </c>
      <c r="L1003">
        <v>23</v>
      </c>
      <c r="W1003">
        <f t="shared" si="255"/>
        <v>0</v>
      </c>
      <c r="X1003">
        <f t="shared" si="256"/>
        <v>9</v>
      </c>
      <c r="Y1003">
        <f t="shared" si="257"/>
        <v>0</v>
      </c>
      <c r="Z1003" s="22">
        <f t="shared" si="258"/>
        <v>0</v>
      </c>
      <c r="AA1003" s="22">
        <f t="shared" si="259"/>
        <v>0</v>
      </c>
      <c r="AB1003">
        <f t="shared" si="260"/>
        <v>0</v>
      </c>
      <c r="AC1003" s="22">
        <f t="shared" si="261"/>
        <v>0</v>
      </c>
      <c r="AD1003" s="22">
        <f t="shared" si="262"/>
        <v>0</v>
      </c>
    </row>
    <row r="1004" spans="3:30" x14ac:dyDescent="0.25">
      <c r="D1004" s="1">
        <v>0.66666666666666663</v>
      </c>
      <c r="E1004">
        <v>10566</v>
      </c>
      <c r="F1004">
        <v>10585</v>
      </c>
      <c r="G1004">
        <v>10562</v>
      </c>
      <c r="H1004">
        <v>10581</v>
      </c>
      <c r="J1004">
        <v>15</v>
      </c>
      <c r="L1004">
        <v>23</v>
      </c>
      <c r="W1004">
        <f t="shared" si="255"/>
        <v>0</v>
      </c>
      <c r="X1004">
        <f t="shared" si="256"/>
        <v>15</v>
      </c>
      <c r="Y1004">
        <f t="shared" si="257"/>
        <v>0</v>
      </c>
      <c r="Z1004" s="22">
        <f t="shared" si="258"/>
        <v>0</v>
      </c>
      <c r="AA1004" s="22">
        <f t="shared" si="259"/>
        <v>0</v>
      </c>
      <c r="AB1004">
        <f t="shared" si="260"/>
        <v>0</v>
      </c>
      <c r="AC1004" s="22">
        <f t="shared" si="261"/>
        <v>0</v>
      </c>
      <c r="AD1004" s="22">
        <f t="shared" si="262"/>
        <v>0</v>
      </c>
    </row>
    <row r="1005" spans="3:30" x14ac:dyDescent="0.25">
      <c r="D1005" s="1">
        <v>0.70833333333333337</v>
      </c>
      <c r="E1005">
        <v>10580</v>
      </c>
      <c r="F1005">
        <v>10604</v>
      </c>
      <c r="G1005">
        <v>10572</v>
      </c>
      <c r="H1005">
        <v>10601</v>
      </c>
      <c r="J1005">
        <v>21</v>
      </c>
      <c r="L1005">
        <v>32</v>
      </c>
      <c r="W1005">
        <f t="shared" si="255"/>
        <v>0</v>
      </c>
      <c r="X1005">
        <f t="shared" si="256"/>
        <v>21</v>
      </c>
      <c r="Y1005">
        <f t="shared" si="257"/>
        <v>0</v>
      </c>
      <c r="Z1005" s="22">
        <f t="shared" si="258"/>
        <v>0</v>
      </c>
      <c r="AA1005" s="22">
        <f t="shared" si="259"/>
        <v>0</v>
      </c>
      <c r="AB1005">
        <f t="shared" si="260"/>
        <v>0</v>
      </c>
      <c r="AC1005" s="22">
        <f t="shared" si="261"/>
        <v>0</v>
      </c>
      <c r="AD1005" s="22">
        <f t="shared" si="262"/>
        <v>0</v>
      </c>
    </row>
    <row r="1006" spans="3:30" x14ac:dyDescent="0.25">
      <c r="D1006" s="1">
        <v>0.75</v>
      </c>
      <c r="E1006">
        <v>10600</v>
      </c>
      <c r="F1006">
        <v>10609</v>
      </c>
      <c r="G1006">
        <v>10587</v>
      </c>
      <c r="H1006">
        <v>10591</v>
      </c>
      <c r="J1006">
        <v>-9</v>
      </c>
      <c r="L1006">
        <v>22</v>
      </c>
      <c r="W1006">
        <f t="shared" si="255"/>
        <v>0</v>
      </c>
      <c r="X1006">
        <f t="shared" si="256"/>
        <v>9</v>
      </c>
      <c r="Y1006">
        <f t="shared" si="257"/>
        <v>0</v>
      </c>
      <c r="Z1006" s="22">
        <f t="shared" si="258"/>
        <v>0</v>
      </c>
      <c r="AA1006" s="22">
        <f t="shared" si="259"/>
        <v>0</v>
      </c>
      <c r="AB1006">
        <f t="shared" si="260"/>
        <v>0</v>
      </c>
      <c r="AC1006" s="22">
        <f t="shared" si="261"/>
        <v>0</v>
      </c>
      <c r="AD1006" s="22">
        <f t="shared" si="262"/>
        <v>0</v>
      </c>
    </row>
    <row r="1007" spans="3:30" x14ac:dyDescent="0.25">
      <c r="D1007" s="1">
        <v>0.79166666666666663</v>
      </c>
      <c r="E1007">
        <v>10591</v>
      </c>
      <c r="F1007">
        <v>10594</v>
      </c>
      <c r="G1007">
        <v>10570</v>
      </c>
      <c r="H1007">
        <v>10578</v>
      </c>
      <c r="J1007">
        <v>-13</v>
      </c>
      <c r="L1007">
        <v>24</v>
      </c>
      <c r="W1007">
        <f t="shared" si="255"/>
        <v>0</v>
      </c>
      <c r="X1007">
        <f t="shared" si="256"/>
        <v>13</v>
      </c>
      <c r="Y1007">
        <f t="shared" si="257"/>
        <v>0</v>
      </c>
      <c r="Z1007" s="22">
        <f t="shared" si="258"/>
        <v>0</v>
      </c>
      <c r="AA1007" s="22">
        <f t="shared" si="259"/>
        <v>0</v>
      </c>
      <c r="AB1007">
        <f t="shared" si="260"/>
        <v>0</v>
      </c>
      <c r="AC1007" s="22">
        <f t="shared" si="261"/>
        <v>0</v>
      </c>
      <c r="AD1007" s="22">
        <f t="shared" si="262"/>
        <v>0</v>
      </c>
    </row>
    <row r="1008" spans="3:30" x14ac:dyDescent="0.25">
      <c r="D1008" s="1">
        <v>0.83333333333333337</v>
      </c>
      <c r="E1008">
        <v>10578</v>
      </c>
      <c r="F1008">
        <v>10588</v>
      </c>
      <c r="G1008">
        <v>10576</v>
      </c>
      <c r="H1008">
        <v>10585</v>
      </c>
      <c r="J1008">
        <v>7</v>
      </c>
      <c r="L1008">
        <v>12</v>
      </c>
      <c r="W1008">
        <f t="shared" si="255"/>
        <v>0</v>
      </c>
      <c r="X1008">
        <f t="shared" si="256"/>
        <v>7</v>
      </c>
      <c r="Y1008">
        <f t="shared" si="257"/>
        <v>0</v>
      </c>
      <c r="Z1008" s="22">
        <f t="shared" si="258"/>
        <v>0</v>
      </c>
      <c r="AA1008" s="22">
        <f t="shared" si="259"/>
        <v>0</v>
      </c>
      <c r="AB1008">
        <f t="shared" si="260"/>
        <v>0</v>
      </c>
      <c r="AC1008" s="22">
        <f t="shared" si="261"/>
        <v>0</v>
      </c>
      <c r="AD1008" s="22">
        <f t="shared" si="262"/>
        <v>0</v>
      </c>
    </row>
    <row r="1009" spans="3:30" x14ac:dyDescent="0.25">
      <c r="D1009" s="1">
        <v>0.875</v>
      </c>
      <c r="E1009">
        <v>10585</v>
      </c>
      <c r="F1009">
        <v>10587</v>
      </c>
      <c r="G1009">
        <v>10577</v>
      </c>
      <c r="H1009">
        <v>10581</v>
      </c>
      <c r="J1009">
        <v>-4</v>
      </c>
      <c r="L1009">
        <v>10</v>
      </c>
      <c r="W1009">
        <f t="shared" si="255"/>
        <v>0</v>
      </c>
      <c r="X1009">
        <f t="shared" si="256"/>
        <v>4</v>
      </c>
      <c r="Y1009">
        <f t="shared" si="257"/>
        <v>0</v>
      </c>
      <c r="Z1009" s="22">
        <f t="shared" si="258"/>
        <v>0</v>
      </c>
      <c r="AA1009" s="22">
        <f t="shared" si="259"/>
        <v>0</v>
      </c>
      <c r="AB1009">
        <f t="shared" si="260"/>
        <v>0</v>
      </c>
      <c r="AC1009" s="22">
        <f t="shared" si="261"/>
        <v>0</v>
      </c>
      <c r="AD1009" s="22">
        <f t="shared" si="262"/>
        <v>0</v>
      </c>
    </row>
    <row r="1010" spans="3:30" x14ac:dyDescent="0.25">
      <c r="D1010" s="2">
        <v>0.91666666666666663</v>
      </c>
      <c r="E1010">
        <v>10582</v>
      </c>
      <c r="F1010">
        <v>10600</v>
      </c>
      <c r="G1010">
        <v>10581</v>
      </c>
      <c r="H1010">
        <v>10600</v>
      </c>
      <c r="J1010">
        <v>18</v>
      </c>
      <c r="L1010">
        <v>19</v>
      </c>
      <c r="W1010">
        <f t="shared" si="255"/>
        <v>0</v>
      </c>
      <c r="X1010">
        <f t="shared" si="256"/>
        <v>18</v>
      </c>
      <c r="Y1010">
        <f t="shared" si="257"/>
        <v>0</v>
      </c>
      <c r="Z1010" s="22">
        <f t="shared" si="258"/>
        <v>0</v>
      </c>
      <c r="AA1010" s="22">
        <f t="shared" si="259"/>
        <v>0</v>
      </c>
      <c r="AB1010">
        <f t="shared" si="260"/>
        <v>0</v>
      </c>
      <c r="AC1010" s="22">
        <f t="shared" si="261"/>
        <v>0</v>
      </c>
      <c r="AD1010" s="22">
        <f t="shared" si="262"/>
        <v>0</v>
      </c>
    </row>
    <row r="1011" spans="3:30" x14ac:dyDescent="0.25">
      <c r="D1011" s="2">
        <v>0.375</v>
      </c>
      <c r="E1011">
        <v>10628</v>
      </c>
      <c r="F1011">
        <v>10631</v>
      </c>
      <c r="G1011">
        <v>10605</v>
      </c>
      <c r="H1011">
        <v>10615</v>
      </c>
      <c r="J1011">
        <v>-13</v>
      </c>
      <c r="L1011">
        <v>26</v>
      </c>
      <c r="M1011">
        <v>-68</v>
      </c>
      <c r="N1011">
        <v>1</v>
      </c>
      <c r="R1011">
        <f>MAX(F1010:F1024)</f>
        <v>10631</v>
      </c>
      <c r="W1011">
        <f t="shared" si="255"/>
        <v>68</v>
      </c>
      <c r="X1011">
        <f t="shared" si="256"/>
        <v>13</v>
      </c>
      <c r="Y1011">
        <f t="shared" si="257"/>
        <v>0</v>
      </c>
      <c r="Z1011" s="22">
        <f t="shared" si="258"/>
        <v>0</v>
      </c>
      <c r="AA1011" s="22">
        <f t="shared" si="259"/>
        <v>0</v>
      </c>
      <c r="AB1011">
        <f t="shared" si="260"/>
        <v>1</v>
      </c>
      <c r="AC1011" s="22">
        <f t="shared" si="261"/>
        <v>1.25</v>
      </c>
      <c r="AD1011" s="22">
        <f t="shared" si="262"/>
        <v>0</v>
      </c>
    </row>
    <row r="1012" spans="3:30" x14ac:dyDescent="0.25">
      <c r="D1012" s="1">
        <v>0.41666666666666669</v>
      </c>
      <c r="E1012">
        <v>10617</v>
      </c>
      <c r="F1012">
        <v>10621</v>
      </c>
      <c r="G1012">
        <v>10510</v>
      </c>
      <c r="H1012">
        <v>10517</v>
      </c>
      <c r="J1012">
        <v>-100</v>
      </c>
      <c r="L1012">
        <v>111</v>
      </c>
      <c r="N1012">
        <f>100/80</f>
        <v>1.25</v>
      </c>
      <c r="O1012">
        <f>38/80</f>
        <v>0.47499999999999998</v>
      </c>
      <c r="R1012">
        <f>MIN(G1011:G1025)</f>
        <v>10489</v>
      </c>
      <c r="W1012">
        <f t="shared" si="255"/>
        <v>0</v>
      </c>
      <c r="X1012">
        <f t="shared" si="256"/>
        <v>100</v>
      </c>
      <c r="Y1012">
        <f t="shared" si="257"/>
        <v>0</v>
      </c>
      <c r="Z1012" s="22">
        <f t="shared" si="258"/>
        <v>1.25</v>
      </c>
      <c r="AA1012" s="22">
        <f t="shared" si="259"/>
        <v>0.47499999999999998</v>
      </c>
      <c r="AB1012">
        <f t="shared" si="260"/>
        <v>0</v>
      </c>
      <c r="AC1012" s="22">
        <f t="shared" si="261"/>
        <v>0</v>
      </c>
      <c r="AD1012" s="22">
        <f t="shared" si="262"/>
        <v>0</v>
      </c>
    </row>
    <row r="1013" spans="3:30" x14ac:dyDescent="0.25">
      <c r="D1013" s="1">
        <v>0.45833333333333331</v>
      </c>
      <c r="E1013">
        <v>10518</v>
      </c>
      <c r="F1013">
        <v>10524</v>
      </c>
      <c r="G1013">
        <v>10498</v>
      </c>
      <c r="H1013">
        <v>10516</v>
      </c>
      <c r="J1013">
        <v>-2</v>
      </c>
      <c r="L1013">
        <v>26</v>
      </c>
      <c r="R1013">
        <f>R1011-R1012</f>
        <v>142</v>
      </c>
      <c r="W1013">
        <f t="shared" si="255"/>
        <v>0</v>
      </c>
      <c r="X1013">
        <f t="shared" si="256"/>
        <v>2</v>
      </c>
      <c r="Y1013">
        <f t="shared" si="257"/>
        <v>142</v>
      </c>
      <c r="Z1013" s="22">
        <f t="shared" si="258"/>
        <v>0</v>
      </c>
      <c r="AA1013" s="22">
        <f t="shared" si="259"/>
        <v>0</v>
      </c>
      <c r="AB1013">
        <f t="shared" si="260"/>
        <v>0</v>
      </c>
      <c r="AC1013" s="22">
        <f t="shared" si="261"/>
        <v>0</v>
      </c>
      <c r="AD1013" s="22">
        <f t="shared" si="262"/>
        <v>0</v>
      </c>
    </row>
    <row r="1014" spans="3:30" x14ac:dyDescent="0.25">
      <c r="D1014" s="1">
        <v>0.5</v>
      </c>
      <c r="E1014">
        <v>10516</v>
      </c>
      <c r="F1014">
        <v>10542</v>
      </c>
      <c r="G1014">
        <v>10511</v>
      </c>
      <c r="H1014">
        <v>10538</v>
      </c>
      <c r="J1014">
        <v>22</v>
      </c>
      <c r="L1014">
        <v>31</v>
      </c>
      <c r="W1014">
        <f t="shared" si="255"/>
        <v>0</v>
      </c>
      <c r="X1014">
        <f t="shared" si="256"/>
        <v>22</v>
      </c>
      <c r="Y1014">
        <f t="shared" si="257"/>
        <v>0</v>
      </c>
      <c r="Z1014" s="22">
        <f t="shared" si="258"/>
        <v>0</v>
      </c>
      <c r="AA1014" s="22">
        <f t="shared" si="259"/>
        <v>0</v>
      </c>
      <c r="AB1014">
        <f t="shared" si="260"/>
        <v>0</v>
      </c>
      <c r="AC1014" s="22">
        <f t="shared" si="261"/>
        <v>0</v>
      </c>
      <c r="AD1014" s="22">
        <f t="shared" si="262"/>
        <v>0</v>
      </c>
    </row>
    <row r="1015" spans="3:30" x14ac:dyDescent="0.25">
      <c r="C1015">
        <v>1</v>
      </c>
      <c r="D1015" s="1">
        <v>0.54166666666666663</v>
      </c>
      <c r="E1015">
        <v>10538</v>
      </c>
      <c r="F1015">
        <v>10580</v>
      </c>
      <c r="G1015">
        <v>10533</v>
      </c>
      <c r="H1015">
        <v>10533</v>
      </c>
      <c r="J1015">
        <v>-5</v>
      </c>
      <c r="L1015">
        <v>47</v>
      </c>
      <c r="W1015">
        <f t="shared" si="255"/>
        <v>0</v>
      </c>
      <c r="X1015">
        <f t="shared" si="256"/>
        <v>5</v>
      </c>
      <c r="Y1015">
        <f t="shared" si="257"/>
        <v>0</v>
      </c>
      <c r="Z1015" s="22">
        <f t="shared" si="258"/>
        <v>0</v>
      </c>
      <c r="AA1015" s="22">
        <f t="shared" si="259"/>
        <v>0</v>
      </c>
      <c r="AB1015">
        <f t="shared" si="260"/>
        <v>0</v>
      </c>
      <c r="AC1015" s="22">
        <f t="shared" si="261"/>
        <v>0</v>
      </c>
      <c r="AD1015" s="22">
        <f t="shared" si="262"/>
        <v>0</v>
      </c>
    </row>
    <row r="1016" spans="3:30" x14ac:dyDescent="0.25">
      <c r="D1016" s="1">
        <v>0.58333333333333337</v>
      </c>
      <c r="E1016">
        <v>10534</v>
      </c>
      <c r="F1016">
        <v>10557</v>
      </c>
      <c r="G1016">
        <v>10526</v>
      </c>
      <c r="H1016">
        <v>10538</v>
      </c>
      <c r="J1016">
        <v>4</v>
      </c>
      <c r="L1016">
        <v>31</v>
      </c>
      <c r="W1016">
        <f t="shared" si="255"/>
        <v>0</v>
      </c>
      <c r="X1016">
        <f t="shared" si="256"/>
        <v>4</v>
      </c>
      <c r="Y1016">
        <f t="shared" si="257"/>
        <v>0</v>
      </c>
      <c r="Z1016" s="22">
        <f t="shared" si="258"/>
        <v>0</v>
      </c>
      <c r="AA1016" s="22">
        <f t="shared" si="259"/>
        <v>0</v>
      </c>
      <c r="AB1016">
        <f t="shared" si="260"/>
        <v>0</v>
      </c>
      <c r="AC1016" s="22">
        <f t="shared" si="261"/>
        <v>0</v>
      </c>
      <c r="AD1016" s="22">
        <f t="shared" si="262"/>
        <v>0</v>
      </c>
    </row>
    <row r="1017" spans="3:30" x14ac:dyDescent="0.25">
      <c r="D1017" s="1">
        <v>0.625</v>
      </c>
      <c r="E1017">
        <v>10538</v>
      </c>
      <c r="F1017">
        <v>10563</v>
      </c>
      <c r="G1017">
        <v>10526</v>
      </c>
      <c r="H1017">
        <v>10556</v>
      </c>
      <c r="J1017">
        <v>18</v>
      </c>
      <c r="L1017">
        <v>37</v>
      </c>
      <c r="W1017">
        <f t="shared" si="255"/>
        <v>0</v>
      </c>
      <c r="X1017">
        <f t="shared" si="256"/>
        <v>18</v>
      </c>
      <c r="Y1017">
        <f t="shared" si="257"/>
        <v>0</v>
      </c>
      <c r="Z1017" s="22">
        <f t="shared" si="258"/>
        <v>0</v>
      </c>
      <c r="AA1017" s="22">
        <f t="shared" si="259"/>
        <v>0</v>
      </c>
      <c r="AB1017">
        <f t="shared" si="260"/>
        <v>0</v>
      </c>
      <c r="AC1017" s="22">
        <f t="shared" si="261"/>
        <v>0</v>
      </c>
      <c r="AD1017" s="22">
        <f t="shared" si="262"/>
        <v>0</v>
      </c>
    </row>
    <row r="1018" spans="3:30" x14ac:dyDescent="0.25">
      <c r="D1018" s="1">
        <v>0.66666666666666663</v>
      </c>
      <c r="E1018">
        <v>10555</v>
      </c>
      <c r="F1018">
        <v>10558</v>
      </c>
      <c r="G1018">
        <v>10489</v>
      </c>
      <c r="H1018">
        <v>10499</v>
      </c>
      <c r="J1018">
        <v>-56</v>
      </c>
      <c r="L1018">
        <v>69</v>
      </c>
      <c r="W1018">
        <f t="shared" ref="W1018:W1081" si="263">ABS(M1018)</f>
        <v>0</v>
      </c>
      <c r="X1018">
        <f t="shared" ref="X1018:X1081" si="264">ABS(J1018)</f>
        <v>56</v>
      </c>
      <c r="Y1018">
        <f t="shared" ref="Y1018:Y1081" si="265">IF(R1018&lt;1000,ABS(R1018),0)</f>
        <v>0</v>
      </c>
      <c r="Z1018" s="22">
        <f t="shared" ref="Z1018:Z1081" si="266">IF(N1018=1,0,ABS(N1018))</f>
        <v>0</v>
      </c>
      <c r="AA1018" s="22">
        <f t="shared" ref="AA1018:AA1081" si="267">ABS(O1018)</f>
        <v>0</v>
      </c>
      <c r="AB1018">
        <f t="shared" ref="AB1018:AB1081" si="268">IF(N1018=1,1,0)</f>
        <v>0</v>
      </c>
      <c r="AC1018" s="22">
        <f t="shared" ref="AC1018:AC1081" si="269">IF(N1018=1,ABS(N1019),0)</f>
        <v>0</v>
      </c>
      <c r="AD1018" s="22">
        <f t="shared" ref="AD1018:AD1081" si="270">IF(N1018=1,0,ABS(O1019))</f>
        <v>0</v>
      </c>
    </row>
    <row r="1019" spans="3:30" x14ac:dyDescent="0.25">
      <c r="D1019" s="1">
        <v>0.70833333333333337</v>
      </c>
      <c r="E1019">
        <v>10499</v>
      </c>
      <c r="F1019">
        <v>10553</v>
      </c>
      <c r="G1019">
        <v>10495</v>
      </c>
      <c r="H1019">
        <v>10537</v>
      </c>
      <c r="J1019">
        <v>38</v>
      </c>
      <c r="L1019">
        <v>58</v>
      </c>
      <c r="W1019">
        <f t="shared" si="263"/>
        <v>0</v>
      </c>
      <c r="X1019">
        <f t="shared" si="264"/>
        <v>38</v>
      </c>
      <c r="Y1019">
        <f t="shared" si="265"/>
        <v>0</v>
      </c>
      <c r="Z1019" s="22">
        <f t="shared" si="266"/>
        <v>0</v>
      </c>
      <c r="AA1019" s="22">
        <f t="shared" si="267"/>
        <v>0</v>
      </c>
      <c r="AB1019">
        <f t="shared" si="268"/>
        <v>0</v>
      </c>
      <c r="AC1019" s="22">
        <f t="shared" si="269"/>
        <v>0</v>
      </c>
      <c r="AD1019" s="22">
        <f t="shared" si="270"/>
        <v>0</v>
      </c>
    </row>
    <row r="1020" spans="3:30" x14ac:dyDescent="0.25">
      <c r="D1020" s="1">
        <v>0.75</v>
      </c>
      <c r="E1020">
        <v>10538</v>
      </c>
      <c r="F1020">
        <v>10556</v>
      </c>
      <c r="G1020">
        <v>10535</v>
      </c>
      <c r="H1020">
        <v>10546</v>
      </c>
      <c r="J1020">
        <v>8</v>
      </c>
      <c r="L1020">
        <v>21</v>
      </c>
      <c r="W1020">
        <f t="shared" si="263"/>
        <v>0</v>
      </c>
      <c r="X1020">
        <f t="shared" si="264"/>
        <v>8</v>
      </c>
      <c r="Y1020">
        <f t="shared" si="265"/>
        <v>0</v>
      </c>
      <c r="Z1020" s="22">
        <f t="shared" si="266"/>
        <v>0</v>
      </c>
      <c r="AA1020" s="22">
        <f t="shared" si="267"/>
        <v>0</v>
      </c>
      <c r="AB1020">
        <f t="shared" si="268"/>
        <v>0</v>
      </c>
      <c r="AC1020" s="22">
        <f t="shared" si="269"/>
        <v>0</v>
      </c>
      <c r="AD1020" s="22">
        <f t="shared" si="270"/>
        <v>0</v>
      </c>
    </row>
    <row r="1021" spans="3:30" x14ac:dyDescent="0.25">
      <c r="D1021" s="1">
        <v>0.79166666666666663</v>
      </c>
      <c r="E1021">
        <v>10546</v>
      </c>
      <c r="F1021">
        <v>10552</v>
      </c>
      <c r="G1021">
        <v>10526</v>
      </c>
      <c r="H1021">
        <v>10533</v>
      </c>
      <c r="J1021">
        <v>-13</v>
      </c>
      <c r="L1021">
        <v>26</v>
      </c>
      <c r="W1021">
        <f t="shared" si="263"/>
        <v>0</v>
      </c>
      <c r="X1021">
        <f t="shared" si="264"/>
        <v>13</v>
      </c>
      <c r="Y1021">
        <f t="shared" si="265"/>
        <v>0</v>
      </c>
      <c r="Z1021" s="22">
        <f t="shared" si="266"/>
        <v>0</v>
      </c>
      <c r="AA1021" s="22">
        <f t="shared" si="267"/>
        <v>0</v>
      </c>
      <c r="AB1021">
        <f t="shared" si="268"/>
        <v>0</v>
      </c>
      <c r="AC1021" s="22">
        <f t="shared" si="269"/>
        <v>0</v>
      </c>
      <c r="AD1021" s="22">
        <f t="shared" si="270"/>
        <v>0</v>
      </c>
    </row>
    <row r="1022" spans="3:30" x14ac:dyDescent="0.25">
      <c r="D1022" s="1">
        <v>0.83333333333333337</v>
      </c>
      <c r="E1022">
        <v>10532</v>
      </c>
      <c r="F1022">
        <v>10548</v>
      </c>
      <c r="G1022">
        <v>10528</v>
      </c>
      <c r="H1022">
        <v>10544</v>
      </c>
      <c r="J1022">
        <v>12</v>
      </c>
      <c r="L1022">
        <v>20</v>
      </c>
      <c r="W1022">
        <f t="shared" si="263"/>
        <v>0</v>
      </c>
      <c r="X1022">
        <f t="shared" si="264"/>
        <v>12</v>
      </c>
      <c r="Y1022">
        <f t="shared" si="265"/>
        <v>0</v>
      </c>
      <c r="Z1022" s="22">
        <f t="shared" si="266"/>
        <v>0</v>
      </c>
      <c r="AA1022" s="22">
        <f t="shared" si="267"/>
        <v>0</v>
      </c>
      <c r="AB1022">
        <f t="shared" si="268"/>
        <v>0</v>
      </c>
      <c r="AC1022" s="22">
        <f t="shared" si="269"/>
        <v>0</v>
      </c>
      <c r="AD1022" s="22">
        <f t="shared" si="270"/>
        <v>0</v>
      </c>
    </row>
    <row r="1023" spans="3:30" x14ac:dyDescent="0.25">
      <c r="D1023" s="1">
        <v>0.875</v>
      </c>
      <c r="E1023">
        <v>10544</v>
      </c>
      <c r="F1023">
        <v>10554</v>
      </c>
      <c r="G1023">
        <v>10542</v>
      </c>
      <c r="H1023">
        <v>10552</v>
      </c>
      <c r="J1023">
        <v>8</v>
      </c>
      <c r="L1023">
        <v>12</v>
      </c>
      <c r="W1023">
        <f t="shared" si="263"/>
        <v>0</v>
      </c>
      <c r="X1023">
        <f t="shared" si="264"/>
        <v>8</v>
      </c>
      <c r="Y1023">
        <f t="shared" si="265"/>
        <v>0</v>
      </c>
      <c r="Z1023" s="22">
        <f t="shared" si="266"/>
        <v>0</v>
      </c>
      <c r="AA1023" s="22">
        <f t="shared" si="267"/>
        <v>0</v>
      </c>
      <c r="AB1023">
        <f t="shared" si="268"/>
        <v>0</v>
      </c>
      <c r="AC1023" s="22">
        <f t="shared" si="269"/>
        <v>0</v>
      </c>
      <c r="AD1023" s="22">
        <f t="shared" si="270"/>
        <v>0</v>
      </c>
    </row>
    <row r="1024" spans="3:30" x14ac:dyDescent="0.25">
      <c r="D1024" s="2">
        <v>0.91666666666666663</v>
      </c>
      <c r="E1024">
        <v>10553</v>
      </c>
      <c r="F1024">
        <v>10565</v>
      </c>
      <c r="G1024">
        <v>10549</v>
      </c>
      <c r="H1024">
        <v>10560</v>
      </c>
      <c r="J1024">
        <v>7</v>
      </c>
      <c r="L1024">
        <v>16</v>
      </c>
      <c r="W1024">
        <f t="shared" si="263"/>
        <v>0</v>
      </c>
      <c r="X1024">
        <f t="shared" si="264"/>
        <v>7</v>
      </c>
      <c r="Y1024">
        <f t="shared" si="265"/>
        <v>0</v>
      </c>
      <c r="Z1024" s="22">
        <f t="shared" si="266"/>
        <v>0</v>
      </c>
      <c r="AA1024" s="22">
        <f t="shared" si="267"/>
        <v>0</v>
      </c>
      <c r="AB1024">
        <f t="shared" si="268"/>
        <v>0</v>
      </c>
      <c r="AC1024" s="22">
        <f t="shared" si="269"/>
        <v>0</v>
      </c>
      <c r="AD1024" s="22">
        <f t="shared" si="270"/>
        <v>0</v>
      </c>
    </row>
    <row r="1025" spans="3:30" x14ac:dyDescent="0.25">
      <c r="D1025" s="2">
        <v>0.375</v>
      </c>
      <c r="E1025">
        <v>10532</v>
      </c>
      <c r="F1025">
        <v>10538</v>
      </c>
      <c r="G1025">
        <v>10515</v>
      </c>
      <c r="H1025">
        <v>10531</v>
      </c>
      <c r="J1025">
        <v>-1</v>
      </c>
      <c r="L1025">
        <v>23</v>
      </c>
      <c r="M1025">
        <v>-21</v>
      </c>
      <c r="R1025">
        <f>MAX(F1024:F1038)</f>
        <v>10658</v>
      </c>
      <c r="W1025">
        <f t="shared" si="263"/>
        <v>21</v>
      </c>
      <c r="X1025">
        <f t="shared" si="264"/>
        <v>1</v>
      </c>
      <c r="Y1025">
        <f t="shared" si="265"/>
        <v>0</v>
      </c>
      <c r="Z1025" s="22">
        <f t="shared" si="266"/>
        <v>0</v>
      </c>
      <c r="AA1025" s="22">
        <f t="shared" si="267"/>
        <v>0</v>
      </c>
      <c r="AB1025">
        <f t="shared" si="268"/>
        <v>0</v>
      </c>
      <c r="AC1025" s="22">
        <f t="shared" si="269"/>
        <v>0</v>
      </c>
      <c r="AD1025" s="22">
        <f t="shared" si="270"/>
        <v>0.45070422535211269</v>
      </c>
    </row>
    <row r="1026" spans="3:30" x14ac:dyDescent="0.25">
      <c r="D1026" s="1">
        <v>0.41666666666666669</v>
      </c>
      <c r="E1026">
        <v>10529</v>
      </c>
      <c r="F1026">
        <v>10647</v>
      </c>
      <c r="G1026">
        <v>10507</v>
      </c>
      <c r="H1026">
        <v>10636</v>
      </c>
      <c r="J1026">
        <v>107</v>
      </c>
      <c r="L1026">
        <v>140</v>
      </c>
      <c r="N1026">
        <v>0</v>
      </c>
      <c r="O1026">
        <f>64/142</f>
        <v>0.45070422535211269</v>
      </c>
      <c r="R1026">
        <f>MIN(G1025:G1039)</f>
        <v>10389</v>
      </c>
      <c r="W1026">
        <f t="shared" si="263"/>
        <v>0</v>
      </c>
      <c r="X1026">
        <f t="shared" si="264"/>
        <v>107</v>
      </c>
      <c r="Y1026">
        <f t="shared" si="265"/>
        <v>0</v>
      </c>
      <c r="Z1026" s="22">
        <f t="shared" si="266"/>
        <v>0</v>
      </c>
      <c r="AA1026" s="22">
        <f t="shared" si="267"/>
        <v>0.45070422535211269</v>
      </c>
      <c r="AB1026">
        <f t="shared" si="268"/>
        <v>0</v>
      </c>
      <c r="AC1026" s="22">
        <f t="shared" si="269"/>
        <v>0</v>
      </c>
      <c r="AD1026" s="22">
        <f t="shared" si="270"/>
        <v>0</v>
      </c>
    </row>
    <row r="1027" spans="3:30" x14ac:dyDescent="0.25">
      <c r="D1027" s="1">
        <v>0.45833333333333331</v>
      </c>
      <c r="E1027">
        <v>10639</v>
      </c>
      <c r="F1027">
        <v>10658</v>
      </c>
      <c r="G1027">
        <v>10621</v>
      </c>
      <c r="H1027">
        <v>10634</v>
      </c>
      <c r="J1027">
        <v>-5</v>
      </c>
      <c r="L1027">
        <v>37</v>
      </c>
      <c r="R1027">
        <f>R1025-R1026</f>
        <v>269</v>
      </c>
      <c r="W1027">
        <f t="shared" si="263"/>
        <v>0</v>
      </c>
      <c r="X1027">
        <f t="shared" si="264"/>
        <v>5</v>
      </c>
      <c r="Y1027">
        <f t="shared" si="265"/>
        <v>269</v>
      </c>
      <c r="Z1027" s="22">
        <f t="shared" si="266"/>
        <v>0</v>
      </c>
      <c r="AA1027" s="22">
        <f t="shared" si="267"/>
        <v>0</v>
      </c>
      <c r="AB1027">
        <f t="shared" si="268"/>
        <v>0</v>
      </c>
      <c r="AC1027" s="22">
        <f t="shared" si="269"/>
        <v>0</v>
      </c>
      <c r="AD1027" s="22">
        <f t="shared" si="270"/>
        <v>0</v>
      </c>
    </row>
    <row r="1028" spans="3:30" x14ac:dyDescent="0.25">
      <c r="D1028" s="1">
        <v>0.5</v>
      </c>
      <c r="E1028">
        <v>10634</v>
      </c>
      <c r="F1028">
        <v>10640</v>
      </c>
      <c r="G1028">
        <v>10564</v>
      </c>
      <c r="H1028">
        <v>10576</v>
      </c>
      <c r="J1028">
        <v>-58</v>
      </c>
      <c r="L1028">
        <v>76</v>
      </c>
      <c r="W1028">
        <f t="shared" si="263"/>
        <v>0</v>
      </c>
      <c r="X1028">
        <f t="shared" si="264"/>
        <v>58</v>
      </c>
      <c r="Y1028">
        <f t="shared" si="265"/>
        <v>0</v>
      </c>
      <c r="Z1028" s="22">
        <f t="shared" si="266"/>
        <v>0</v>
      </c>
      <c r="AA1028" s="22">
        <f t="shared" si="267"/>
        <v>0</v>
      </c>
      <c r="AB1028">
        <f t="shared" si="268"/>
        <v>0</v>
      </c>
      <c r="AC1028" s="22">
        <f t="shared" si="269"/>
        <v>0</v>
      </c>
      <c r="AD1028" s="22">
        <f t="shared" si="270"/>
        <v>0</v>
      </c>
    </row>
    <row r="1029" spans="3:30" x14ac:dyDescent="0.25">
      <c r="C1029">
        <v>1</v>
      </c>
      <c r="D1029" s="1">
        <v>0.54166666666666663</v>
      </c>
      <c r="E1029">
        <v>10576</v>
      </c>
      <c r="F1029">
        <v>10577</v>
      </c>
      <c r="G1029">
        <v>10489</v>
      </c>
      <c r="H1029">
        <v>10492</v>
      </c>
      <c r="J1029">
        <v>-84</v>
      </c>
      <c r="L1029">
        <v>88</v>
      </c>
      <c r="W1029">
        <f t="shared" si="263"/>
        <v>0</v>
      </c>
      <c r="X1029">
        <f t="shared" si="264"/>
        <v>84</v>
      </c>
      <c r="Y1029">
        <f t="shared" si="265"/>
        <v>0</v>
      </c>
      <c r="Z1029" s="22">
        <f t="shared" si="266"/>
        <v>0</v>
      </c>
      <c r="AA1029" s="22">
        <f t="shared" si="267"/>
        <v>0</v>
      </c>
      <c r="AB1029">
        <f t="shared" si="268"/>
        <v>0</v>
      </c>
      <c r="AC1029" s="22">
        <f t="shared" si="269"/>
        <v>0</v>
      </c>
      <c r="AD1029" s="22">
        <f t="shared" si="270"/>
        <v>0</v>
      </c>
    </row>
    <row r="1030" spans="3:30" x14ac:dyDescent="0.25">
      <c r="D1030" s="1">
        <v>0.58333333333333337</v>
      </c>
      <c r="E1030">
        <v>10492</v>
      </c>
      <c r="F1030">
        <v>10493</v>
      </c>
      <c r="G1030">
        <v>10389</v>
      </c>
      <c r="H1030">
        <v>10466</v>
      </c>
      <c r="J1030">
        <v>-26</v>
      </c>
      <c r="L1030">
        <v>104</v>
      </c>
      <c r="W1030">
        <f t="shared" si="263"/>
        <v>0</v>
      </c>
      <c r="X1030">
        <f t="shared" si="264"/>
        <v>26</v>
      </c>
      <c r="Y1030">
        <f t="shared" si="265"/>
        <v>0</v>
      </c>
      <c r="Z1030" s="22">
        <f t="shared" si="266"/>
        <v>0</v>
      </c>
      <c r="AA1030" s="22">
        <f t="shared" si="267"/>
        <v>0</v>
      </c>
      <c r="AB1030">
        <f t="shared" si="268"/>
        <v>0</v>
      </c>
      <c r="AC1030" s="22">
        <f t="shared" si="269"/>
        <v>0</v>
      </c>
      <c r="AD1030" s="22">
        <f t="shared" si="270"/>
        <v>0</v>
      </c>
    </row>
    <row r="1031" spans="3:30" x14ac:dyDescent="0.25">
      <c r="D1031" s="1">
        <v>0.625</v>
      </c>
      <c r="E1031">
        <v>10465</v>
      </c>
      <c r="F1031">
        <v>10493</v>
      </c>
      <c r="G1031">
        <v>10462</v>
      </c>
      <c r="H1031">
        <v>10467</v>
      </c>
      <c r="J1031">
        <v>2</v>
      </c>
      <c r="L1031">
        <v>31</v>
      </c>
      <c r="W1031">
        <f t="shared" si="263"/>
        <v>0</v>
      </c>
      <c r="X1031">
        <f t="shared" si="264"/>
        <v>2</v>
      </c>
      <c r="Y1031">
        <f t="shared" si="265"/>
        <v>0</v>
      </c>
      <c r="Z1031" s="22">
        <f t="shared" si="266"/>
        <v>0</v>
      </c>
      <c r="AA1031" s="22">
        <f t="shared" si="267"/>
        <v>0</v>
      </c>
      <c r="AB1031">
        <f t="shared" si="268"/>
        <v>0</v>
      </c>
      <c r="AC1031" s="22">
        <f t="shared" si="269"/>
        <v>0</v>
      </c>
      <c r="AD1031" s="22">
        <f t="shared" si="270"/>
        <v>0</v>
      </c>
    </row>
    <row r="1032" spans="3:30" x14ac:dyDescent="0.25">
      <c r="D1032" s="1">
        <v>0.66666666666666663</v>
      </c>
      <c r="E1032">
        <v>10467</v>
      </c>
      <c r="F1032">
        <v>10488</v>
      </c>
      <c r="G1032">
        <v>10453</v>
      </c>
      <c r="H1032">
        <v>10488</v>
      </c>
      <c r="J1032">
        <v>21</v>
      </c>
      <c r="L1032">
        <v>35</v>
      </c>
      <c r="W1032">
        <f t="shared" si="263"/>
        <v>0</v>
      </c>
      <c r="X1032">
        <f t="shared" si="264"/>
        <v>21</v>
      </c>
      <c r="Y1032">
        <f t="shared" si="265"/>
        <v>0</v>
      </c>
      <c r="Z1032" s="22">
        <f t="shared" si="266"/>
        <v>0</v>
      </c>
      <c r="AA1032" s="22">
        <f t="shared" si="267"/>
        <v>0</v>
      </c>
      <c r="AB1032">
        <f t="shared" si="268"/>
        <v>0</v>
      </c>
      <c r="AC1032" s="22">
        <f t="shared" si="269"/>
        <v>0</v>
      </c>
      <c r="AD1032" s="22">
        <f t="shared" si="270"/>
        <v>0</v>
      </c>
    </row>
    <row r="1033" spans="3:30" x14ac:dyDescent="0.25">
      <c r="D1033" s="1">
        <v>0.70833333333333337</v>
      </c>
      <c r="E1033">
        <v>10488</v>
      </c>
      <c r="F1033">
        <v>10541</v>
      </c>
      <c r="G1033">
        <v>10473</v>
      </c>
      <c r="H1033">
        <v>10506</v>
      </c>
      <c r="J1033">
        <v>18</v>
      </c>
      <c r="L1033">
        <v>68</v>
      </c>
      <c r="W1033">
        <f t="shared" si="263"/>
        <v>0</v>
      </c>
      <c r="X1033">
        <f t="shared" si="264"/>
        <v>18</v>
      </c>
      <c r="Y1033">
        <f t="shared" si="265"/>
        <v>0</v>
      </c>
      <c r="Z1033" s="22">
        <f t="shared" si="266"/>
        <v>0</v>
      </c>
      <c r="AA1033" s="22">
        <f t="shared" si="267"/>
        <v>0</v>
      </c>
      <c r="AB1033">
        <f t="shared" si="268"/>
        <v>0</v>
      </c>
      <c r="AC1033" s="22">
        <f t="shared" si="269"/>
        <v>0</v>
      </c>
      <c r="AD1033" s="22">
        <f t="shared" si="270"/>
        <v>0</v>
      </c>
    </row>
    <row r="1034" spans="3:30" x14ac:dyDescent="0.25">
      <c r="D1034" s="1">
        <v>0.75</v>
      </c>
      <c r="E1034">
        <v>10506</v>
      </c>
      <c r="F1034">
        <v>10521</v>
      </c>
      <c r="G1034">
        <v>10476</v>
      </c>
      <c r="H1034">
        <v>10502</v>
      </c>
      <c r="J1034">
        <v>-4</v>
      </c>
      <c r="L1034">
        <v>45</v>
      </c>
      <c r="W1034">
        <f t="shared" si="263"/>
        <v>0</v>
      </c>
      <c r="X1034">
        <f t="shared" si="264"/>
        <v>4</v>
      </c>
      <c r="Y1034">
        <f t="shared" si="265"/>
        <v>0</v>
      </c>
      <c r="Z1034" s="22">
        <f t="shared" si="266"/>
        <v>0</v>
      </c>
      <c r="AA1034" s="22">
        <f t="shared" si="267"/>
        <v>0</v>
      </c>
      <c r="AB1034">
        <f t="shared" si="268"/>
        <v>0</v>
      </c>
      <c r="AC1034" s="22">
        <f t="shared" si="269"/>
        <v>0</v>
      </c>
      <c r="AD1034" s="22">
        <f t="shared" si="270"/>
        <v>0</v>
      </c>
    </row>
    <row r="1035" spans="3:30" x14ac:dyDescent="0.25">
      <c r="D1035" s="1">
        <v>0.79166666666666663</v>
      </c>
      <c r="E1035">
        <v>10502</v>
      </c>
      <c r="F1035">
        <v>10533</v>
      </c>
      <c r="G1035">
        <v>10495</v>
      </c>
      <c r="H1035">
        <v>10510</v>
      </c>
      <c r="J1035">
        <v>8</v>
      </c>
      <c r="L1035">
        <v>38</v>
      </c>
      <c r="W1035">
        <f t="shared" si="263"/>
        <v>0</v>
      </c>
      <c r="X1035">
        <f t="shared" si="264"/>
        <v>8</v>
      </c>
      <c r="Y1035">
        <f t="shared" si="265"/>
        <v>0</v>
      </c>
      <c r="Z1035" s="22">
        <f t="shared" si="266"/>
        <v>0</v>
      </c>
      <c r="AA1035" s="22">
        <f t="shared" si="267"/>
        <v>0</v>
      </c>
      <c r="AB1035">
        <f t="shared" si="268"/>
        <v>0</v>
      </c>
      <c r="AC1035" s="22">
        <f t="shared" si="269"/>
        <v>0</v>
      </c>
      <c r="AD1035" s="22">
        <f t="shared" si="270"/>
        <v>0</v>
      </c>
    </row>
    <row r="1036" spans="3:30" x14ac:dyDescent="0.25">
      <c r="D1036" s="1">
        <v>0.83333333333333337</v>
      </c>
      <c r="E1036">
        <v>10510</v>
      </c>
      <c r="F1036">
        <v>10518</v>
      </c>
      <c r="G1036">
        <v>10491</v>
      </c>
      <c r="H1036">
        <v>10515</v>
      </c>
      <c r="J1036">
        <v>5</v>
      </c>
      <c r="L1036">
        <v>27</v>
      </c>
      <c r="W1036">
        <f t="shared" si="263"/>
        <v>0</v>
      </c>
      <c r="X1036">
        <f t="shared" si="264"/>
        <v>5</v>
      </c>
      <c r="Y1036">
        <f t="shared" si="265"/>
        <v>0</v>
      </c>
      <c r="Z1036" s="22">
        <f t="shared" si="266"/>
        <v>0</v>
      </c>
      <c r="AA1036" s="22">
        <f t="shared" si="267"/>
        <v>0</v>
      </c>
      <c r="AB1036">
        <f t="shared" si="268"/>
        <v>0</v>
      </c>
      <c r="AC1036" s="22">
        <f t="shared" si="269"/>
        <v>0</v>
      </c>
      <c r="AD1036" s="22">
        <f t="shared" si="270"/>
        <v>0</v>
      </c>
    </row>
    <row r="1037" spans="3:30" x14ac:dyDescent="0.25">
      <c r="D1037" s="1">
        <v>0.875</v>
      </c>
      <c r="E1037">
        <v>10515</v>
      </c>
      <c r="F1037">
        <v>10519</v>
      </c>
      <c r="G1037">
        <v>10496</v>
      </c>
      <c r="H1037">
        <v>10502</v>
      </c>
      <c r="J1037">
        <v>-13</v>
      </c>
      <c r="L1037">
        <v>23</v>
      </c>
      <c r="W1037">
        <f t="shared" si="263"/>
        <v>0</v>
      </c>
      <c r="X1037">
        <f t="shared" si="264"/>
        <v>13</v>
      </c>
      <c r="Y1037">
        <f t="shared" si="265"/>
        <v>0</v>
      </c>
      <c r="Z1037" s="22">
        <f t="shared" si="266"/>
        <v>0</v>
      </c>
      <c r="AA1037" s="22">
        <f t="shared" si="267"/>
        <v>0</v>
      </c>
      <c r="AB1037">
        <f t="shared" si="268"/>
        <v>0</v>
      </c>
      <c r="AC1037" s="22">
        <f t="shared" si="269"/>
        <v>0</v>
      </c>
      <c r="AD1037" s="22">
        <f t="shared" si="270"/>
        <v>0</v>
      </c>
    </row>
    <row r="1038" spans="3:30" x14ac:dyDescent="0.25">
      <c r="D1038" s="2">
        <v>0.91666666666666663</v>
      </c>
      <c r="E1038">
        <v>10502</v>
      </c>
      <c r="F1038">
        <v>10515</v>
      </c>
      <c r="G1038">
        <v>10502</v>
      </c>
      <c r="H1038">
        <v>10511</v>
      </c>
      <c r="J1038">
        <v>9</v>
      </c>
      <c r="L1038">
        <v>13</v>
      </c>
      <c r="W1038">
        <f t="shared" si="263"/>
        <v>0</v>
      </c>
      <c r="X1038">
        <f t="shared" si="264"/>
        <v>9</v>
      </c>
      <c r="Y1038">
        <f t="shared" si="265"/>
        <v>0</v>
      </c>
      <c r="Z1038" s="22">
        <f t="shared" si="266"/>
        <v>0</v>
      </c>
      <c r="AA1038" s="22">
        <f t="shared" si="267"/>
        <v>0</v>
      </c>
      <c r="AB1038">
        <f t="shared" si="268"/>
        <v>0</v>
      </c>
      <c r="AC1038" s="22">
        <f t="shared" si="269"/>
        <v>0</v>
      </c>
      <c r="AD1038" s="22">
        <f t="shared" si="270"/>
        <v>0</v>
      </c>
    </row>
    <row r="1039" spans="3:30" x14ac:dyDescent="0.25">
      <c r="D1039" s="2">
        <v>0.375</v>
      </c>
      <c r="E1039">
        <v>10523</v>
      </c>
      <c r="F1039">
        <v>10542</v>
      </c>
      <c r="G1039">
        <v>10512</v>
      </c>
      <c r="H1039">
        <v>10539</v>
      </c>
      <c r="J1039">
        <v>16</v>
      </c>
      <c r="L1039">
        <v>30</v>
      </c>
      <c r="M1039">
        <v>62</v>
      </c>
      <c r="N1039">
        <v>1</v>
      </c>
      <c r="R1039">
        <f>MAX(F1038:F1052)</f>
        <v>10627</v>
      </c>
      <c r="W1039">
        <f t="shared" si="263"/>
        <v>62</v>
      </c>
      <c r="X1039">
        <f t="shared" si="264"/>
        <v>16</v>
      </c>
      <c r="Y1039">
        <f t="shared" si="265"/>
        <v>0</v>
      </c>
      <c r="Z1039" s="22">
        <f t="shared" si="266"/>
        <v>0</v>
      </c>
      <c r="AA1039" s="22">
        <f t="shared" si="267"/>
        <v>0</v>
      </c>
      <c r="AB1039">
        <f t="shared" si="268"/>
        <v>1</v>
      </c>
      <c r="AC1039" s="22">
        <f t="shared" si="269"/>
        <v>0.27881040892193309</v>
      </c>
      <c r="AD1039" s="22">
        <f t="shared" si="270"/>
        <v>0</v>
      </c>
    </row>
    <row r="1040" spans="3:30" x14ac:dyDescent="0.25">
      <c r="D1040" s="1">
        <v>0.41666666666666669</v>
      </c>
      <c r="E1040">
        <v>10539</v>
      </c>
      <c r="F1040">
        <v>10569</v>
      </c>
      <c r="G1040">
        <v>10514</v>
      </c>
      <c r="H1040">
        <v>10543</v>
      </c>
      <c r="J1040">
        <v>4</v>
      </c>
      <c r="L1040">
        <v>55</v>
      </c>
      <c r="N1040">
        <f>SUM(J1040:J1046)/269</f>
        <v>0.27881040892193309</v>
      </c>
      <c r="O1040">
        <f>29/269</f>
        <v>0.10780669144981413</v>
      </c>
      <c r="R1040">
        <f>MIN(G1039:G1053)</f>
        <v>10512</v>
      </c>
      <c r="W1040">
        <f t="shared" si="263"/>
        <v>0</v>
      </c>
      <c r="X1040">
        <f t="shared" si="264"/>
        <v>4</v>
      </c>
      <c r="Y1040">
        <f t="shared" si="265"/>
        <v>0</v>
      </c>
      <c r="Z1040" s="22">
        <f t="shared" si="266"/>
        <v>0.27881040892193309</v>
      </c>
      <c r="AA1040" s="22">
        <f t="shared" si="267"/>
        <v>0.10780669144981413</v>
      </c>
      <c r="AB1040">
        <f t="shared" si="268"/>
        <v>0</v>
      </c>
      <c r="AC1040" s="22">
        <f t="shared" si="269"/>
        <v>0</v>
      </c>
      <c r="AD1040" s="22">
        <f t="shared" si="270"/>
        <v>0</v>
      </c>
    </row>
    <row r="1041" spans="3:30" x14ac:dyDescent="0.25">
      <c r="D1041" s="1">
        <v>0.45833333333333331</v>
      </c>
      <c r="E1041">
        <v>10543</v>
      </c>
      <c r="F1041">
        <v>10598</v>
      </c>
      <c r="G1041">
        <v>10543</v>
      </c>
      <c r="H1041">
        <v>10575</v>
      </c>
      <c r="J1041">
        <v>32</v>
      </c>
      <c r="L1041">
        <v>55</v>
      </c>
      <c r="R1041">
        <f>R1039-R1040</f>
        <v>115</v>
      </c>
      <c r="W1041">
        <f t="shared" si="263"/>
        <v>0</v>
      </c>
      <c r="X1041">
        <f t="shared" si="264"/>
        <v>32</v>
      </c>
      <c r="Y1041">
        <f t="shared" si="265"/>
        <v>115</v>
      </c>
      <c r="Z1041" s="22">
        <f t="shared" si="266"/>
        <v>0</v>
      </c>
      <c r="AA1041" s="22">
        <f t="shared" si="267"/>
        <v>0</v>
      </c>
      <c r="AB1041">
        <f t="shared" si="268"/>
        <v>0</v>
      </c>
      <c r="AC1041" s="22">
        <f t="shared" si="269"/>
        <v>0</v>
      </c>
      <c r="AD1041" s="22">
        <f t="shared" si="270"/>
        <v>0</v>
      </c>
    </row>
    <row r="1042" spans="3:30" x14ac:dyDescent="0.25">
      <c r="D1042" s="1">
        <v>0.5</v>
      </c>
      <c r="E1042">
        <v>10575</v>
      </c>
      <c r="F1042">
        <v>10599</v>
      </c>
      <c r="G1042">
        <v>10556</v>
      </c>
      <c r="H1042">
        <v>10593</v>
      </c>
      <c r="J1042">
        <v>18</v>
      </c>
      <c r="L1042">
        <v>43</v>
      </c>
      <c r="W1042">
        <f t="shared" si="263"/>
        <v>0</v>
      </c>
      <c r="X1042">
        <f t="shared" si="264"/>
        <v>18</v>
      </c>
      <c r="Y1042">
        <f t="shared" si="265"/>
        <v>0</v>
      </c>
      <c r="Z1042" s="22">
        <f t="shared" si="266"/>
        <v>0</v>
      </c>
      <c r="AA1042" s="22">
        <f t="shared" si="267"/>
        <v>0</v>
      </c>
      <c r="AB1042">
        <f t="shared" si="268"/>
        <v>0</v>
      </c>
      <c r="AC1042" s="22">
        <f t="shared" si="269"/>
        <v>0</v>
      </c>
      <c r="AD1042" s="22">
        <f t="shared" si="270"/>
        <v>0</v>
      </c>
    </row>
    <row r="1043" spans="3:30" x14ac:dyDescent="0.25">
      <c r="C1043">
        <v>1</v>
      </c>
      <c r="D1043" s="1">
        <v>0.54166666666666663</v>
      </c>
      <c r="E1043">
        <v>10593</v>
      </c>
      <c r="F1043">
        <v>10606</v>
      </c>
      <c r="G1043">
        <v>10560</v>
      </c>
      <c r="H1043">
        <v>10564</v>
      </c>
      <c r="J1043">
        <v>-29</v>
      </c>
      <c r="L1043">
        <v>46</v>
      </c>
      <c r="W1043">
        <f t="shared" si="263"/>
        <v>0</v>
      </c>
      <c r="X1043">
        <f t="shared" si="264"/>
        <v>29</v>
      </c>
      <c r="Y1043">
        <f t="shared" si="265"/>
        <v>0</v>
      </c>
      <c r="Z1043" s="22">
        <f t="shared" si="266"/>
        <v>0</v>
      </c>
      <c r="AA1043" s="22">
        <f t="shared" si="267"/>
        <v>0</v>
      </c>
      <c r="AB1043">
        <f t="shared" si="268"/>
        <v>0</v>
      </c>
      <c r="AC1043" s="22">
        <f t="shared" si="269"/>
        <v>0</v>
      </c>
      <c r="AD1043" s="22">
        <f t="shared" si="270"/>
        <v>0</v>
      </c>
    </row>
    <row r="1044" spans="3:30" x14ac:dyDescent="0.25">
      <c r="D1044" s="1">
        <v>0.58333333333333337</v>
      </c>
      <c r="E1044">
        <v>10564</v>
      </c>
      <c r="F1044">
        <v>10588</v>
      </c>
      <c r="G1044">
        <v>10561</v>
      </c>
      <c r="H1044">
        <v>10574</v>
      </c>
      <c r="J1044">
        <v>10</v>
      </c>
      <c r="L1044">
        <v>27</v>
      </c>
      <c r="W1044">
        <f t="shared" si="263"/>
        <v>0</v>
      </c>
      <c r="X1044">
        <f t="shared" si="264"/>
        <v>10</v>
      </c>
      <c r="Y1044">
        <f t="shared" si="265"/>
        <v>0</v>
      </c>
      <c r="Z1044" s="22">
        <f t="shared" si="266"/>
        <v>0</v>
      </c>
      <c r="AA1044" s="22">
        <f t="shared" si="267"/>
        <v>0</v>
      </c>
      <c r="AB1044">
        <f t="shared" si="268"/>
        <v>0</v>
      </c>
      <c r="AC1044" s="22">
        <f t="shared" si="269"/>
        <v>0</v>
      </c>
      <c r="AD1044" s="22">
        <f t="shared" si="270"/>
        <v>0</v>
      </c>
    </row>
    <row r="1045" spans="3:30" x14ac:dyDescent="0.25">
      <c r="D1045" s="1">
        <v>0.625</v>
      </c>
      <c r="E1045">
        <v>10574</v>
      </c>
      <c r="F1045">
        <v>10597</v>
      </c>
      <c r="G1045">
        <v>10564</v>
      </c>
      <c r="H1045">
        <v>10593</v>
      </c>
      <c r="J1045">
        <v>19</v>
      </c>
      <c r="L1045">
        <v>33</v>
      </c>
      <c r="W1045">
        <f t="shared" si="263"/>
        <v>0</v>
      </c>
      <c r="X1045">
        <f t="shared" si="264"/>
        <v>19</v>
      </c>
      <c r="Y1045">
        <f t="shared" si="265"/>
        <v>0</v>
      </c>
      <c r="Z1045" s="22">
        <f t="shared" si="266"/>
        <v>0</v>
      </c>
      <c r="AA1045" s="22">
        <f t="shared" si="267"/>
        <v>0</v>
      </c>
      <c r="AB1045">
        <f t="shared" si="268"/>
        <v>0</v>
      </c>
      <c r="AC1045" s="22">
        <f t="shared" si="269"/>
        <v>0</v>
      </c>
      <c r="AD1045" s="22">
        <f t="shared" si="270"/>
        <v>0</v>
      </c>
    </row>
    <row r="1046" spans="3:30" x14ac:dyDescent="0.25">
      <c r="D1046" s="1">
        <v>0.66666666666666663</v>
      </c>
      <c r="E1046">
        <v>10594</v>
      </c>
      <c r="F1046">
        <v>10627</v>
      </c>
      <c r="G1046">
        <v>10589</v>
      </c>
      <c r="H1046">
        <v>10615</v>
      </c>
      <c r="J1046">
        <v>21</v>
      </c>
      <c r="L1046">
        <v>38</v>
      </c>
      <c r="W1046">
        <f t="shared" si="263"/>
        <v>0</v>
      </c>
      <c r="X1046">
        <f t="shared" si="264"/>
        <v>21</v>
      </c>
      <c r="Y1046">
        <f t="shared" si="265"/>
        <v>0</v>
      </c>
      <c r="Z1046" s="22">
        <f t="shared" si="266"/>
        <v>0</v>
      </c>
      <c r="AA1046" s="22">
        <f t="shared" si="267"/>
        <v>0</v>
      </c>
      <c r="AB1046">
        <f t="shared" si="268"/>
        <v>0</v>
      </c>
      <c r="AC1046" s="22">
        <f t="shared" si="269"/>
        <v>0</v>
      </c>
      <c r="AD1046" s="22">
        <f t="shared" si="270"/>
        <v>0</v>
      </c>
    </row>
    <row r="1047" spans="3:30" x14ac:dyDescent="0.25">
      <c r="D1047" s="1">
        <v>0.70833333333333337</v>
      </c>
      <c r="E1047">
        <v>10618</v>
      </c>
      <c r="F1047">
        <v>10623</v>
      </c>
      <c r="G1047">
        <v>10587</v>
      </c>
      <c r="H1047">
        <v>10606</v>
      </c>
      <c r="J1047">
        <v>-12</v>
      </c>
      <c r="L1047">
        <v>36</v>
      </c>
      <c r="W1047">
        <f t="shared" si="263"/>
        <v>0</v>
      </c>
      <c r="X1047">
        <f t="shared" si="264"/>
        <v>12</v>
      </c>
      <c r="Y1047">
        <f t="shared" si="265"/>
        <v>0</v>
      </c>
      <c r="Z1047" s="22">
        <f t="shared" si="266"/>
        <v>0</v>
      </c>
      <c r="AA1047" s="22">
        <f t="shared" si="267"/>
        <v>0</v>
      </c>
      <c r="AB1047">
        <f t="shared" si="268"/>
        <v>0</v>
      </c>
      <c r="AC1047" s="22">
        <f t="shared" si="269"/>
        <v>0</v>
      </c>
      <c r="AD1047" s="22">
        <f t="shared" si="270"/>
        <v>0</v>
      </c>
    </row>
    <row r="1048" spans="3:30" x14ac:dyDescent="0.25">
      <c r="D1048" s="1">
        <v>0.75</v>
      </c>
      <c r="E1048">
        <v>10606</v>
      </c>
      <c r="F1048">
        <v>10607</v>
      </c>
      <c r="G1048">
        <v>10585</v>
      </c>
      <c r="H1048">
        <v>10591</v>
      </c>
      <c r="J1048">
        <v>-15</v>
      </c>
      <c r="L1048">
        <v>22</v>
      </c>
      <c r="W1048">
        <f t="shared" si="263"/>
        <v>0</v>
      </c>
      <c r="X1048">
        <f t="shared" si="264"/>
        <v>15</v>
      </c>
      <c r="Y1048">
        <f t="shared" si="265"/>
        <v>0</v>
      </c>
      <c r="Z1048" s="22">
        <f t="shared" si="266"/>
        <v>0</v>
      </c>
      <c r="AA1048" s="22">
        <f t="shared" si="267"/>
        <v>0</v>
      </c>
      <c r="AB1048">
        <f t="shared" si="268"/>
        <v>0</v>
      </c>
      <c r="AC1048" s="22">
        <f t="shared" si="269"/>
        <v>0</v>
      </c>
      <c r="AD1048" s="22">
        <f t="shared" si="270"/>
        <v>0</v>
      </c>
    </row>
    <row r="1049" spans="3:30" x14ac:dyDescent="0.25">
      <c r="D1049" s="1">
        <v>0.79166666666666663</v>
      </c>
      <c r="E1049">
        <v>10591</v>
      </c>
      <c r="F1049">
        <v>10600</v>
      </c>
      <c r="G1049">
        <v>10581</v>
      </c>
      <c r="H1049">
        <v>10583</v>
      </c>
      <c r="J1049">
        <v>-8</v>
      </c>
      <c r="L1049">
        <v>19</v>
      </c>
      <c r="W1049">
        <f t="shared" si="263"/>
        <v>0</v>
      </c>
      <c r="X1049">
        <f t="shared" si="264"/>
        <v>8</v>
      </c>
      <c r="Y1049">
        <f t="shared" si="265"/>
        <v>0</v>
      </c>
      <c r="Z1049" s="22">
        <f t="shared" si="266"/>
        <v>0</v>
      </c>
      <c r="AA1049" s="22">
        <f t="shared" si="267"/>
        <v>0</v>
      </c>
      <c r="AB1049">
        <f t="shared" si="268"/>
        <v>0</v>
      </c>
      <c r="AC1049" s="22">
        <f t="shared" si="269"/>
        <v>0</v>
      </c>
      <c r="AD1049" s="22">
        <f t="shared" si="270"/>
        <v>0</v>
      </c>
    </row>
    <row r="1050" spans="3:30" x14ac:dyDescent="0.25">
      <c r="D1050" s="1">
        <v>0.83333333333333337</v>
      </c>
      <c r="E1050">
        <v>10583</v>
      </c>
      <c r="F1050">
        <v>10597</v>
      </c>
      <c r="G1050">
        <v>10580</v>
      </c>
      <c r="H1050">
        <v>10595</v>
      </c>
      <c r="J1050">
        <v>12</v>
      </c>
      <c r="L1050">
        <v>17</v>
      </c>
      <c r="W1050">
        <f t="shared" si="263"/>
        <v>0</v>
      </c>
      <c r="X1050">
        <f t="shared" si="264"/>
        <v>12</v>
      </c>
      <c r="Y1050">
        <f t="shared" si="265"/>
        <v>0</v>
      </c>
      <c r="Z1050" s="22">
        <f t="shared" si="266"/>
        <v>0</v>
      </c>
      <c r="AA1050" s="22">
        <f t="shared" si="267"/>
        <v>0</v>
      </c>
      <c r="AB1050">
        <f t="shared" si="268"/>
        <v>0</v>
      </c>
      <c r="AC1050" s="22">
        <f t="shared" si="269"/>
        <v>0</v>
      </c>
      <c r="AD1050" s="22">
        <f t="shared" si="270"/>
        <v>0</v>
      </c>
    </row>
    <row r="1051" spans="3:30" x14ac:dyDescent="0.25">
      <c r="D1051" s="1">
        <v>0.875</v>
      </c>
      <c r="E1051">
        <v>10595</v>
      </c>
      <c r="F1051">
        <v>10598</v>
      </c>
      <c r="G1051">
        <v>10587</v>
      </c>
      <c r="H1051">
        <v>10589</v>
      </c>
      <c r="J1051">
        <v>-6</v>
      </c>
      <c r="L1051">
        <v>11</v>
      </c>
      <c r="W1051">
        <f t="shared" si="263"/>
        <v>0</v>
      </c>
      <c r="X1051">
        <f t="shared" si="264"/>
        <v>6</v>
      </c>
      <c r="Y1051">
        <f t="shared" si="265"/>
        <v>0</v>
      </c>
      <c r="Z1051" s="22">
        <f t="shared" si="266"/>
        <v>0</v>
      </c>
      <c r="AA1051" s="22">
        <f t="shared" si="267"/>
        <v>0</v>
      </c>
      <c r="AB1051">
        <f t="shared" si="268"/>
        <v>0</v>
      </c>
      <c r="AC1051" s="22">
        <f t="shared" si="269"/>
        <v>0</v>
      </c>
      <c r="AD1051" s="22">
        <f t="shared" si="270"/>
        <v>0</v>
      </c>
    </row>
    <row r="1052" spans="3:30" x14ac:dyDescent="0.25">
      <c r="D1052" s="2">
        <v>0.91666666666666663</v>
      </c>
      <c r="E1052">
        <v>10589</v>
      </c>
      <c r="F1052">
        <v>10598</v>
      </c>
      <c r="G1052">
        <v>10585</v>
      </c>
      <c r="H1052">
        <v>10585</v>
      </c>
      <c r="J1052">
        <v>-4</v>
      </c>
      <c r="L1052">
        <v>13</v>
      </c>
      <c r="W1052">
        <f t="shared" si="263"/>
        <v>0</v>
      </c>
      <c r="X1052">
        <f t="shared" si="264"/>
        <v>4</v>
      </c>
      <c r="Y1052">
        <f t="shared" si="265"/>
        <v>0</v>
      </c>
      <c r="Z1052" s="22">
        <f t="shared" si="266"/>
        <v>0</v>
      </c>
      <c r="AA1052" s="22">
        <f t="shared" si="267"/>
        <v>0</v>
      </c>
      <c r="AB1052">
        <f t="shared" si="268"/>
        <v>0</v>
      </c>
      <c r="AC1052" s="22">
        <f t="shared" si="269"/>
        <v>0</v>
      </c>
      <c r="AD1052" s="22">
        <f t="shared" si="270"/>
        <v>0</v>
      </c>
    </row>
    <row r="1053" spans="3:30" x14ac:dyDescent="0.25">
      <c r="D1053" s="2">
        <v>0.375</v>
      </c>
      <c r="E1053">
        <v>10557</v>
      </c>
      <c r="F1053">
        <v>10566</v>
      </c>
      <c r="G1053">
        <v>10543</v>
      </c>
      <c r="H1053">
        <v>10550</v>
      </c>
      <c r="J1053">
        <v>-7</v>
      </c>
      <c r="L1053">
        <v>23</v>
      </c>
      <c r="M1053">
        <v>31</v>
      </c>
      <c r="R1053">
        <f>MAX(F1052:F1066)</f>
        <v>10653</v>
      </c>
      <c r="W1053">
        <f t="shared" si="263"/>
        <v>31</v>
      </c>
      <c r="X1053">
        <f t="shared" si="264"/>
        <v>7</v>
      </c>
      <c r="Y1053">
        <f t="shared" si="265"/>
        <v>0</v>
      </c>
      <c r="Z1053" s="22">
        <f t="shared" si="266"/>
        <v>0</v>
      </c>
      <c r="AA1053" s="22">
        <f t="shared" si="267"/>
        <v>0</v>
      </c>
      <c r="AB1053">
        <f t="shared" si="268"/>
        <v>0</v>
      </c>
      <c r="AC1053" s="22">
        <f t="shared" si="269"/>
        <v>0</v>
      </c>
      <c r="AD1053" s="22">
        <f t="shared" si="270"/>
        <v>0.55652173913043479</v>
      </c>
    </row>
    <row r="1054" spans="3:30" x14ac:dyDescent="0.25">
      <c r="D1054" s="1">
        <v>0.41666666666666669</v>
      </c>
      <c r="E1054">
        <v>10550</v>
      </c>
      <c r="F1054">
        <v>10598</v>
      </c>
      <c r="G1054">
        <v>10516</v>
      </c>
      <c r="H1054">
        <v>10593</v>
      </c>
      <c r="J1054">
        <v>43</v>
      </c>
      <c r="L1054">
        <v>82</v>
      </c>
      <c r="N1054">
        <v>0</v>
      </c>
      <c r="O1054">
        <f>64/115</f>
        <v>0.55652173913043479</v>
      </c>
      <c r="R1054">
        <f>MIN(G1053:G1067)</f>
        <v>10516</v>
      </c>
      <c r="W1054">
        <f t="shared" si="263"/>
        <v>0</v>
      </c>
      <c r="X1054">
        <f t="shared" si="264"/>
        <v>43</v>
      </c>
      <c r="Y1054">
        <f t="shared" si="265"/>
        <v>0</v>
      </c>
      <c r="Z1054" s="22">
        <f t="shared" si="266"/>
        <v>0</v>
      </c>
      <c r="AA1054" s="22">
        <f t="shared" si="267"/>
        <v>0.55652173913043479</v>
      </c>
      <c r="AB1054">
        <f t="shared" si="268"/>
        <v>0</v>
      </c>
      <c r="AC1054" s="22">
        <f t="shared" si="269"/>
        <v>0</v>
      </c>
      <c r="AD1054" s="22">
        <f t="shared" si="270"/>
        <v>0</v>
      </c>
    </row>
    <row r="1055" spans="3:30" x14ac:dyDescent="0.25">
      <c r="D1055" s="1">
        <v>0.45833333333333331</v>
      </c>
      <c r="E1055">
        <v>10593</v>
      </c>
      <c r="F1055">
        <v>10640</v>
      </c>
      <c r="G1055">
        <v>10572</v>
      </c>
      <c r="H1055">
        <v>10628</v>
      </c>
      <c r="J1055">
        <v>35</v>
      </c>
      <c r="L1055">
        <v>68</v>
      </c>
      <c r="R1055">
        <f>R1053-R1054</f>
        <v>137</v>
      </c>
      <c r="W1055">
        <f t="shared" si="263"/>
        <v>0</v>
      </c>
      <c r="X1055">
        <f t="shared" si="264"/>
        <v>35</v>
      </c>
      <c r="Y1055">
        <f t="shared" si="265"/>
        <v>137</v>
      </c>
      <c r="Z1055" s="22">
        <f t="shared" si="266"/>
        <v>0</v>
      </c>
      <c r="AA1055" s="22">
        <f t="shared" si="267"/>
        <v>0</v>
      </c>
      <c r="AB1055">
        <f t="shared" si="268"/>
        <v>0</v>
      </c>
      <c r="AC1055" s="22">
        <f t="shared" si="269"/>
        <v>0</v>
      </c>
      <c r="AD1055" s="22">
        <f t="shared" si="270"/>
        <v>0</v>
      </c>
    </row>
    <row r="1056" spans="3:30" x14ac:dyDescent="0.25">
      <c r="D1056" s="1">
        <v>0.5</v>
      </c>
      <c r="E1056">
        <v>10630</v>
      </c>
      <c r="F1056">
        <v>10649</v>
      </c>
      <c r="G1056">
        <v>10614</v>
      </c>
      <c r="H1056">
        <v>10628</v>
      </c>
      <c r="J1056">
        <v>-2</v>
      </c>
      <c r="L1056">
        <v>35</v>
      </c>
      <c r="W1056">
        <f t="shared" si="263"/>
        <v>0</v>
      </c>
      <c r="X1056">
        <f t="shared" si="264"/>
        <v>2</v>
      </c>
      <c r="Y1056">
        <f t="shared" si="265"/>
        <v>0</v>
      </c>
      <c r="Z1056" s="22">
        <f t="shared" si="266"/>
        <v>0</v>
      </c>
      <c r="AA1056" s="22">
        <f t="shared" si="267"/>
        <v>0</v>
      </c>
      <c r="AB1056">
        <f t="shared" si="268"/>
        <v>0</v>
      </c>
      <c r="AC1056" s="22">
        <f t="shared" si="269"/>
        <v>0</v>
      </c>
      <c r="AD1056" s="22">
        <f t="shared" si="270"/>
        <v>0</v>
      </c>
    </row>
    <row r="1057" spans="3:30" x14ac:dyDescent="0.25">
      <c r="C1057">
        <v>1</v>
      </c>
      <c r="D1057" s="1">
        <v>0.54166666666666663</v>
      </c>
      <c r="E1057">
        <v>10627</v>
      </c>
      <c r="F1057">
        <v>10653</v>
      </c>
      <c r="G1057">
        <v>10618</v>
      </c>
      <c r="H1057">
        <v>10643</v>
      </c>
      <c r="J1057">
        <v>16</v>
      </c>
      <c r="L1057">
        <v>35</v>
      </c>
      <c r="W1057">
        <f t="shared" si="263"/>
        <v>0</v>
      </c>
      <c r="X1057">
        <f t="shared" si="264"/>
        <v>16</v>
      </c>
      <c r="Y1057">
        <f t="shared" si="265"/>
        <v>0</v>
      </c>
      <c r="Z1057" s="22">
        <f t="shared" si="266"/>
        <v>0</v>
      </c>
      <c r="AA1057" s="22">
        <f t="shared" si="267"/>
        <v>0</v>
      </c>
      <c r="AB1057">
        <f t="shared" si="268"/>
        <v>0</v>
      </c>
      <c r="AC1057" s="22">
        <f t="shared" si="269"/>
        <v>0</v>
      </c>
      <c r="AD1057" s="22">
        <f t="shared" si="270"/>
        <v>0</v>
      </c>
    </row>
    <row r="1058" spans="3:30" x14ac:dyDescent="0.25">
      <c r="D1058" s="1">
        <v>0.58333333333333337</v>
      </c>
      <c r="E1058">
        <v>10643</v>
      </c>
      <c r="F1058">
        <v>10649</v>
      </c>
      <c r="G1058">
        <v>10632</v>
      </c>
      <c r="H1058">
        <v>10640</v>
      </c>
      <c r="J1058">
        <v>-3</v>
      </c>
      <c r="L1058">
        <v>17</v>
      </c>
      <c r="W1058">
        <f t="shared" si="263"/>
        <v>0</v>
      </c>
      <c r="X1058">
        <f t="shared" si="264"/>
        <v>3</v>
      </c>
      <c r="Y1058">
        <f t="shared" si="265"/>
        <v>0</v>
      </c>
      <c r="Z1058" s="22">
        <f t="shared" si="266"/>
        <v>0</v>
      </c>
      <c r="AA1058" s="22">
        <f t="shared" si="267"/>
        <v>0</v>
      </c>
      <c r="AB1058">
        <f t="shared" si="268"/>
        <v>0</v>
      </c>
      <c r="AC1058" s="22">
        <f t="shared" si="269"/>
        <v>0</v>
      </c>
      <c r="AD1058" s="22">
        <f t="shared" si="270"/>
        <v>0</v>
      </c>
    </row>
    <row r="1059" spans="3:30" x14ac:dyDescent="0.25">
      <c r="D1059" s="1">
        <v>0.625</v>
      </c>
      <c r="E1059">
        <v>10640</v>
      </c>
      <c r="F1059">
        <v>10653</v>
      </c>
      <c r="G1059">
        <v>10638</v>
      </c>
      <c r="H1059">
        <v>10647</v>
      </c>
      <c r="J1059">
        <v>7</v>
      </c>
      <c r="L1059">
        <v>15</v>
      </c>
      <c r="W1059">
        <f t="shared" si="263"/>
        <v>0</v>
      </c>
      <c r="X1059">
        <f t="shared" si="264"/>
        <v>7</v>
      </c>
      <c r="Y1059">
        <f t="shared" si="265"/>
        <v>0</v>
      </c>
      <c r="Z1059" s="22">
        <f t="shared" si="266"/>
        <v>0</v>
      </c>
      <c r="AA1059" s="22">
        <f t="shared" si="267"/>
        <v>0</v>
      </c>
      <c r="AB1059">
        <f t="shared" si="268"/>
        <v>0</v>
      </c>
      <c r="AC1059" s="22">
        <f t="shared" si="269"/>
        <v>0</v>
      </c>
      <c r="AD1059" s="22">
        <f t="shared" si="270"/>
        <v>0</v>
      </c>
    </row>
    <row r="1060" spans="3:30" x14ac:dyDescent="0.25">
      <c r="D1060" s="1">
        <v>0.66666666666666663</v>
      </c>
      <c r="E1060">
        <v>10647</v>
      </c>
      <c r="F1060">
        <v>10650</v>
      </c>
      <c r="G1060">
        <v>10610</v>
      </c>
      <c r="H1060">
        <v>10616</v>
      </c>
      <c r="J1060">
        <v>-31</v>
      </c>
      <c r="L1060">
        <v>40</v>
      </c>
      <c r="W1060">
        <f t="shared" si="263"/>
        <v>0</v>
      </c>
      <c r="X1060">
        <f t="shared" si="264"/>
        <v>31</v>
      </c>
      <c r="Y1060">
        <f t="shared" si="265"/>
        <v>0</v>
      </c>
      <c r="Z1060" s="22">
        <f t="shared" si="266"/>
        <v>0</v>
      </c>
      <c r="AA1060" s="22">
        <f t="shared" si="267"/>
        <v>0</v>
      </c>
      <c r="AB1060">
        <f t="shared" si="268"/>
        <v>0</v>
      </c>
      <c r="AC1060" s="22">
        <f t="shared" si="269"/>
        <v>0</v>
      </c>
      <c r="AD1060" s="22">
        <f t="shared" si="270"/>
        <v>0</v>
      </c>
    </row>
    <row r="1061" spans="3:30" x14ac:dyDescent="0.25">
      <c r="D1061" s="1">
        <v>0.70833333333333337</v>
      </c>
      <c r="E1061">
        <v>10615</v>
      </c>
      <c r="F1061">
        <v>10629</v>
      </c>
      <c r="G1061">
        <v>10600</v>
      </c>
      <c r="H1061">
        <v>10610</v>
      </c>
      <c r="J1061">
        <v>-5</v>
      </c>
      <c r="L1061">
        <v>29</v>
      </c>
      <c r="W1061">
        <f t="shared" si="263"/>
        <v>0</v>
      </c>
      <c r="X1061">
        <f t="shared" si="264"/>
        <v>5</v>
      </c>
      <c r="Y1061">
        <f t="shared" si="265"/>
        <v>0</v>
      </c>
      <c r="Z1061" s="22">
        <f t="shared" si="266"/>
        <v>0</v>
      </c>
      <c r="AA1061" s="22">
        <f t="shared" si="267"/>
        <v>0</v>
      </c>
      <c r="AB1061">
        <f t="shared" si="268"/>
        <v>0</v>
      </c>
      <c r="AC1061" s="22">
        <f t="shared" si="269"/>
        <v>0</v>
      </c>
      <c r="AD1061" s="22">
        <f t="shared" si="270"/>
        <v>0</v>
      </c>
    </row>
    <row r="1062" spans="3:30" x14ac:dyDescent="0.25">
      <c r="D1062" s="1">
        <v>0.75</v>
      </c>
      <c r="E1062">
        <v>10610</v>
      </c>
      <c r="F1062">
        <v>10633</v>
      </c>
      <c r="G1062">
        <v>10604</v>
      </c>
      <c r="H1062">
        <v>10623</v>
      </c>
      <c r="J1062">
        <v>13</v>
      </c>
      <c r="L1062">
        <v>29</v>
      </c>
      <c r="W1062">
        <f t="shared" si="263"/>
        <v>0</v>
      </c>
      <c r="X1062">
        <f t="shared" si="264"/>
        <v>13</v>
      </c>
      <c r="Y1062">
        <f t="shared" si="265"/>
        <v>0</v>
      </c>
      <c r="Z1062" s="22">
        <f t="shared" si="266"/>
        <v>0</v>
      </c>
      <c r="AA1062" s="22">
        <f t="shared" si="267"/>
        <v>0</v>
      </c>
      <c r="AB1062">
        <f t="shared" si="268"/>
        <v>0</v>
      </c>
      <c r="AC1062" s="22">
        <f t="shared" si="269"/>
        <v>0</v>
      </c>
      <c r="AD1062" s="22">
        <f t="shared" si="270"/>
        <v>0</v>
      </c>
    </row>
    <row r="1063" spans="3:30" x14ac:dyDescent="0.25">
      <c r="D1063" s="1">
        <v>0.79166666666666663</v>
      </c>
      <c r="E1063">
        <v>10623</v>
      </c>
      <c r="F1063">
        <v>10645</v>
      </c>
      <c r="G1063">
        <v>10621</v>
      </c>
      <c r="H1063">
        <v>10640</v>
      </c>
      <c r="J1063">
        <v>17</v>
      </c>
      <c r="L1063">
        <v>24</v>
      </c>
      <c r="W1063">
        <f t="shared" si="263"/>
        <v>0</v>
      </c>
      <c r="X1063">
        <f t="shared" si="264"/>
        <v>17</v>
      </c>
      <c r="Y1063">
        <f t="shared" si="265"/>
        <v>0</v>
      </c>
      <c r="Z1063" s="22">
        <f t="shared" si="266"/>
        <v>0</v>
      </c>
      <c r="AA1063" s="22">
        <f t="shared" si="267"/>
        <v>0</v>
      </c>
      <c r="AB1063">
        <f t="shared" si="268"/>
        <v>0</v>
      </c>
      <c r="AC1063" s="22">
        <f t="shared" si="269"/>
        <v>0</v>
      </c>
      <c r="AD1063" s="22">
        <f t="shared" si="270"/>
        <v>0</v>
      </c>
    </row>
    <row r="1064" spans="3:30" x14ac:dyDescent="0.25">
      <c r="D1064" s="1">
        <v>0.83333333333333337</v>
      </c>
      <c r="E1064">
        <v>10640</v>
      </c>
      <c r="F1064">
        <v>10640</v>
      </c>
      <c r="G1064">
        <v>10628</v>
      </c>
      <c r="H1064">
        <v>10634</v>
      </c>
      <c r="J1064">
        <v>-6</v>
      </c>
      <c r="L1064">
        <v>12</v>
      </c>
      <c r="W1064">
        <f t="shared" si="263"/>
        <v>0</v>
      </c>
      <c r="X1064">
        <f t="shared" si="264"/>
        <v>6</v>
      </c>
      <c r="Y1064">
        <f t="shared" si="265"/>
        <v>0</v>
      </c>
      <c r="Z1064" s="22">
        <f t="shared" si="266"/>
        <v>0</v>
      </c>
      <c r="AA1064" s="22">
        <f t="shared" si="267"/>
        <v>0</v>
      </c>
      <c r="AB1064">
        <f t="shared" si="268"/>
        <v>0</v>
      </c>
      <c r="AC1064" s="22">
        <f t="shared" si="269"/>
        <v>0</v>
      </c>
      <c r="AD1064" s="22">
        <f t="shared" si="270"/>
        <v>0</v>
      </c>
    </row>
    <row r="1065" spans="3:30" x14ac:dyDescent="0.25">
      <c r="D1065" s="1">
        <v>0.875</v>
      </c>
      <c r="E1065">
        <v>10634</v>
      </c>
      <c r="F1065">
        <v>10635</v>
      </c>
      <c r="G1065">
        <v>10613</v>
      </c>
      <c r="H1065">
        <v>10623</v>
      </c>
      <c r="J1065">
        <v>-11</v>
      </c>
      <c r="L1065">
        <v>22</v>
      </c>
      <c r="W1065">
        <f t="shared" si="263"/>
        <v>0</v>
      </c>
      <c r="X1065">
        <f t="shared" si="264"/>
        <v>11</v>
      </c>
      <c r="Y1065">
        <f t="shared" si="265"/>
        <v>0</v>
      </c>
      <c r="Z1065" s="22">
        <f t="shared" si="266"/>
        <v>0</v>
      </c>
      <c r="AA1065" s="22">
        <f t="shared" si="267"/>
        <v>0</v>
      </c>
      <c r="AB1065">
        <f t="shared" si="268"/>
        <v>0</v>
      </c>
      <c r="AC1065" s="22">
        <f t="shared" si="269"/>
        <v>0</v>
      </c>
      <c r="AD1065" s="22">
        <f t="shared" si="270"/>
        <v>0</v>
      </c>
    </row>
    <row r="1066" spans="3:30" x14ac:dyDescent="0.25">
      <c r="D1066" s="2">
        <v>0.91666666666666663</v>
      </c>
      <c r="E1066">
        <v>10623</v>
      </c>
      <c r="F1066">
        <v>10625</v>
      </c>
      <c r="G1066">
        <v>10582</v>
      </c>
      <c r="H1066">
        <v>10588</v>
      </c>
      <c r="J1066">
        <v>-35</v>
      </c>
      <c r="L1066">
        <v>43</v>
      </c>
      <c r="W1066">
        <f t="shared" si="263"/>
        <v>0</v>
      </c>
      <c r="X1066">
        <f t="shared" si="264"/>
        <v>35</v>
      </c>
      <c r="Y1066">
        <f t="shared" si="265"/>
        <v>0</v>
      </c>
      <c r="Z1066" s="22">
        <f t="shared" si="266"/>
        <v>0</v>
      </c>
      <c r="AA1066" s="22">
        <f t="shared" si="267"/>
        <v>0</v>
      </c>
      <c r="AB1066">
        <f t="shared" si="268"/>
        <v>0</v>
      </c>
      <c r="AC1066" s="22">
        <f t="shared" si="269"/>
        <v>0</v>
      </c>
      <c r="AD1066" s="22">
        <f t="shared" si="270"/>
        <v>0</v>
      </c>
    </row>
    <row r="1067" spans="3:30" x14ac:dyDescent="0.25">
      <c r="D1067" s="2">
        <v>0.375</v>
      </c>
      <c r="E1067">
        <v>10613</v>
      </c>
      <c r="F1067">
        <v>10614</v>
      </c>
      <c r="G1067">
        <v>10572</v>
      </c>
      <c r="H1067">
        <v>10583</v>
      </c>
      <c r="J1067">
        <v>-30</v>
      </c>
      <c r="L1067">
        <v>42</v>
      </c>
      <c r="M1067">
        <v>-107</v>
      </c>
      <c r="N1067">
        <v>1</v>
      </c>
      <c r="R1067">
        <f>MAX(F1066:F1080)</f>
        <v>10625</v>
      </c>
      <c r="W1067">
        <f t="shared" si="263"/>
        <v>107</v>
      </c>
      <c r="X1067">
        <f t="shared" si="264"/>
        <v>30</v>
      </c>
      <c r="Y1067">
        <f t="shared" si="265"/>
        <v>0</v>
      </c>
      <c r="Z1067" s="22">
        <f t="shared" si="266"/>
        <v>0</v>
      </c>
      <c r="AA1067" s="22">
        <f t="shared" si="267"/>
        <v>0</v>
      </c>
      <c r="AB1067">
        <f t="shared" si="268"/>
        <v>1</v>
      </c>
      <c r="AC1067" s="22">
        <f t="shared" si="269"/>
        <v>0.72992700729927007</v>
      </c>
      <c r="AD1067" s="22">
        <f t="shared" si="270"/>
        <v>0</v>
      </c>
    </row>
    <row r="1068" spans="3:30" x14ac:dyDescent="0.25">
      <c r="D1068" s="1">
        <v>0.41666666666666669</v>
      </c>
      <c r="E1068">
        <v>10584</v>
      </c>
      <c r="F1068">
        <v>10584</v>
      </c>
      <c r="G1068">
        <v>10519</v>
      </c>
      <c r="H1068">
        <v>10535</v>
      </c>
      <c r="J1068">
        <v>-49</v>
      </c>
      <c r="L1068">
        <v>65</v>
      </c>
      <c r="N1068">
        <f>100/137</f>
        <v>0.72992700729927007</v>
      </c>
      <c r="O1068">
        <f>51/137</f>
        <v>0.37226277372262773</v>
      </c>
      <c r="R1068">
        <f>MIN(G1067:G1081)</f>
        <v>10468</v>
      </c>
      <c r="W1068">
        <f t="shared" si="263"/>
        <v>0</v>
      </c>
      <c r="X1068">
        <f t="shared" si="264"/>
        <v>49</v>
      </c>
      <c r="Y1068">
        <f t="shared" si="265"/>
        <v>0</v>
      </c>
      <c r="Z1068" s="22">
        <f t="shared" si="266"/>
        <v>0.72992700729927007</v>
      </c>
      <c r="AA1068" s="22">
        <f t="shared" si="267"/>
        <v>0.37226277372262773</v>
      </c>
      <c r="AB1068">
        <f t="shared" si="268"/>
        <v>0</v>
      </c>
      <c r="AC1068" s="22">
        <f t="shared" si="269"/>
        <v>0</v>
      </c>
      <c r="AD1068" s="22">
        <f t="shared" si="270"/>
        <v>0</v>
      </c>
    </row>
    <row r="1069" spans="3:30" x14ac:dyDescent="0.25">
      <c r="D1069" s="1">
        <v>0.45833333333333331</v>
      </c>
      <c r="E1069">
        <v>10535</v>
      </c>
      <c r="F1069">
        <v>10536</v>
      </c>
      <c r="G1069">
        <v>10468</v>
      </c>
      <c r="H1069">
        <v>10482</v>
      </c>
      <c r="J1069">
        <v>-53</v>
      </c>
      <c r="L1069">
        <v>68</v>
      </c>
      <c r="R1069">
        <f>R1067-R1068</f>
        <v>157</v>
      </c>
      <c r="W1069">
        <f t="shared" si="263"/>
        <v>0</v>
      </c>
      <c r="X1069">
        <f t="shared" si="264"/>
        <v>53</v>
      </c>
      <c r="Y1069">
        <f t="shared" si="265"/>
        <v>157</v>
      </c>
      <c r="Z1069" s="22">
        <f t="shared" si="266"/>
        <v>0</v>
      </c>
      <c r="AA1069" s="22">
        <f t="shared" si="267"/>
        <v>0</v>
      </c>
      <c r="AB1069">
        <f t="shared" si="268"/>
        <v>0</v>
      </c>
      <c r="AC1069" s="22">
        <f t="shared" si="269"/>
        <v>0</v>
      </c>
      <c r="AD1069" s="22">
        <f t="shared" si="270"/>
        <v>0</v>
      </c>
    </row>
    <row r="1070" spans="3:30" x14ac:dyDescent="0.25">
      <c r="D1070" s="1">
        <v>0.5</v>
      </c>
      <c r="E1070">
        <v>10483</v>
      </c>
      <c r="F1070">
        <v>10565</v>
      </c>
      <c r="G1070">
        <v>10476</v>
      </c>
      <c r="H1070">
        <v>10534</v>
      </c>
      <c r="J1070">
        <v>51</v>
      </c>
      <c r="L1070">
        <v>89</v>
      </c>
      <c r="W1070">
        <f t="shared" si="263"/>
        <v>0</v>
      </c>
      <c r="X1070">
        <f t="shared" si="264"/>
        <v>51</v>
      </c>
      <c r="Y1070">
        <f t="shared" si="265"/>
        <v>0</v>
      </c>
      <c r="Z1070" s="22">
        <f t="shared" si="266"/>
        <v>0</v>
      </c>
      <c r="AA1070" s="22">
        <f t="shared" si="267"/>
        <v>0</v>
      </c>
      <c r="AB1070">
        <f t="shared" si="268"/>
        <v>0</v>
      </c>
      <c r="AC1070" s="22">
        <f t="shared" si="269"/>
        <v>0</v>
      </c>
      <c r="AD1070" s="22">
        <f t="shared" si="270"/>
        <v>0</v>
      </c>
    </row>
    <row r="1071" spans="3:30" x14ac:dyDescent="0.25">
      <c r="C1071">
        <v>1</v>
      </c>
      <c r="D1071" s="1">
        <v>0.54166666666666663</v>
      </c>
      <c r="E1071">
        <v>10534</v>
      </c>
      <c r="F1071">
        <v>10541</v>
      </c>
      <c r="G1071">
        <v>10502</v>
      </c>
      <c r="H1071">
        <v>10516</v>
      </c>
      <c r="J1071">
        <v>-18</v>
      </c>
      <c r="L1071">
        <v>39</v>
      </c>
      <c r="W1071">
        <f t="shared" si="263"/>
        <v>0</v>
      </c>
      <c r="X1071">
        <f t="shared" si="264"/>
        <v>18</v>
      </c>
      <c r="Y1071">
        <f t="shared" si="265"/>
        <v>0</v>
      </c>
      <c r="Z1071" s="22">
        <f t="shared" si="266"/>
        <v>0</v>
      </c>
      <c r="AA1071" s="22">
        <f t="shared" si="267"/>
        <v>0</v>
      </c>
      <c r="AB1071">
        <f t="shared" si="268"/>
        <v>0</v>
      </c>
      <c r="AC1071" s="22">
        <f t="shared" si="269"/>
        <v>0</v>
      </c>
      <c r="AD1071" s="22">
        <f t="shared" si="270"/>
        <v>0</v>
      </c>
    </row>
    <row r="1072" spans="3:30" x14ac:dyDescent="0.25">
      <c r="D1072" s="1">
        <v>0.58333333333333337</v>
      </c>
      <c r="E1072">
        <v>10515</v>
      </c>
      <c r="F1072">
        <v>10543</v>
      </c>
      <c r="G1072">
        <v>10504</v>
      </c>
      <c r="H1072">
        <v>10541</v>
      </c>
      <c r="J1072">
        <v>26</v>
      </c>
      <c r="L1072">
        <v>39</v>
      </c>
      <c r="W1072">
        <f t="shared" si="263"/>
        <v>0</v>
      </c>
      <c r="X1072">
        <f t="shared" si="264"/>
        <v>26</v>
      </c>
      <c r="Y1072">
        <f t="shared" si="265"/>
        <v>0</v>
      </c>
      <c r="Z1072" s="22">
        <f t="shared" si="266"/>
        <v>0</v>
      </c>
      <c r="AA1072" s="22">
        <f t="shared" si="267"/>
        <v>0</v>
      </c>
      <c r="AB1072">
        <f t="shared" si="268"/>
        <v>0</v>
      </c>
      <c r="AC1072" s="22">
        <f t="shared" si="269"/>
        <v>0</v>
      </c>
      <c r="AD1072" s="22">
        <f t="shared" si="270"/>
        <v>0</v>
      </c>
    </row>
    <row r="1073" spans="3:30" x14ac:dyDescent="0.25">
      <c r="D1073" s="1">
        <v>0.625</v>
      </c>
      <c r="E1073">
        <v>10541</v>
      </c>
      <c r="F1073">
        <v>10541</v>
      </c>
      <c r="G1073">
        <v>10508</v>
      </c>
      <c r="H1073">
        <v>10510</v>
      </c>
      <c r="J1073">
        <v>-31</v>
      </c>
      <c r="L1073">
        <v>33</v>
      </c>
      <c r="W1073">
        <f t="shared" si="263"/>
        <v>0</v>
      </c>
      <c r="X1073">
        <f t="shared" si="264"/>
        <v>31</v>
      </c>
      <c r="Y1073">
        <f t="shared" si="265"/>
        <v>0</v>
      </c>
      <c r="Z1073" s="22">
        <f t="shared" si="266"/>
        <v>0</v>
      </c>
      <c r="AA1073" s="22">
        <f t="shared" si="267"/>
        <v>0</v>
      </c>
      <c r="AB1073">
        <f t="shared" si="268"/>
        <v>0</v>
      </c>
      <c r="AC1073" s="22">
        <f t="shared" si="269"/>
        <v>0</v>
      </c>
      <c r="AD1073" s="22">
        <f t="shared" si="270"/>
        <v>0</v>
      </c>
    </row>
    <row r="1074" spans="3:30" x14ac:dyDescent="0.25">
      <c r="D1074" s="1">
        <v>0.66666666666666663</v>
      </c>
      <c r="E1074">
        <v>10510</v>
      </c>
      <c r="F1074">
        <v>10519</v>
      </c>
      <c r="G1074">
        <v>10495</v>
      </c>
      <c r="H1074">
        <v>10509</v>
      </c>
      <c r="J1074">
        <v>-1</v>
      </c>
      <c r="L1074">
        <v>24</v>
      </c>
      <c r="W1074">
        <f t="shared" si="263"/>
        <v>0</v>
      </c>
      <c r="X1074">
        <f t="shared" si="264"/>
        <v>1</v>
      </c>
      <c r="Y1074">
        <f t="shared" si="265"/>
        <v>0</v>
      </c>
      <c r="Z1074" s="22">
        <f t="shared" si="266"/>
        <v>0</v>
      </c>
      <c r="AA1074" s="22">
        <f t="shared" si="267"/>
        <v>0</v>
      </c>
      <c r="AB1074">
        <f t="shared" si="268"/>
        <v>0</v>
      </c>
      <c r="AC1074" s="22">
        <f t="shared" si="269"/>
        <v>0</v>
      </c>
      <c r="AD1074" s="22">
        <f t="shared" si="270"/>
        <v>0</v>
      </c>
    </row>
    <row r="1075" spans="3:30" x14ac:dyDescent="0.25">
      <c r="D1075" s="1">
        <v>0.70833333333333337</v>
      </c>
      <c r="E1075">
        <v>10508</v>
      </c>
      <c r="F1075">
        <v>10537</v>
      </c>
      <c r="G1075">
        <v>10505</v>
      </c>
      <c r="H1075">
        <v>10535</v>
      </c>
      <c r="J1075">
        <v>27</v>
      </c>
      <c r="L1075">
        <v>32</v>
      </c>
      <c r="W1075">
        <f t="shared" si="263"/>
        <v>0</v>
      </c>
      <c r="X1075">
        <f t="shared" si="264"/>
        <v>27</v>
      </c>
      <c r="Y1075">
        <f t="shared" si="265"/>
        <v>0</v>
      </c>
      <c r="Z1075" s="22">
        <f t="shared" si="266"/>
        <v>0</v>
      </c>
      <c r="AA1075" s="22">
        <f t="shared" si="267"/>
        <v>0</v>
      </c>
      <c r="AB1075">
        <f t="shared" si="268"/>
        <v>0</v>
      </c>
      <c r="AC1075" s="22">
        <f t="shared" si="269"/>
        <v>0</v>
      </c>
      <c r="AD1075" s="22">
        <f t="shared" si="270"/>
        <v>0</v>
      </c>
    </row>
    <row r="1076" spans="3:30" x14ac:dyDescent="0.25">
      <c r="D1076" s="1">
        <v>0.75</v>
      </c>
      <c r="E1076">
        <v>10535</v>
      </c>
      <c r="F1076">
        <v>10547</v>
      </c>
      <c r="G1076">
        <v>10522</v>
      </c>
      <c r="H1076">
        <v>10525</v>
      </c>
      <c r="J1076">
        <v>-10</v>
      </c>
      <c r="L1076">
        <v>25</v>
      </c>
      <c r="W1076">
        <f t="shared" si="263"/>
        <v>0</v>
      </c>
      <c r="X1076">
        <f t="shared" si="264"/>
        <v>10</v>
      </c>
      <c r="Y1076">
        <f t="shared" si="265"/>
        <v>0</v>
      </c>
      <c r="Z1076" s="22">
        <f t="shared" si="266"/>
        <v>0</v>
      </c>
      <c r="AA1076" s="22">
        <f t="shared" si="267"/>
        <v>0</v>
      </c>
      <c r="AB1076">
        <f t="shared" si="268"/>
        <v>0</v>
      </c>
      <c r="AC1076" s="22">
        <f t="shared" si="269"/>
        <v>0</v>
      </c>
      <c r="AD1076" s="22">
        <f t="shared" si="270"/>
        <v>0</v>
      </c>
    </row>
    <row r="1077" spans="3:30" x14ac:dyDescent="0.25">
      <c r="D1077" s="1">
        <v>0.79166666666666663</v>
      </c>
      <c r="E1077">
        <v>10526</v>
      </c>
      <c r="F1077">
        <v>10529</v>
      </c>
      <c r="G1077">
        <v>10514</v>
      </c>
      <c r="H1077">
        <v>10523</v>
      </c>
      <c r="J1077">
        <v>-3</v>
      </c>
      <c r="L1077">
        <v>15</v>
      </c>
      <c r="W1077">
        <f t="shared" si="263"/>
        <v>0</v>
      </c>
      <c r="X1077">
        <f t="shared" si="264"/>
        <v>3</v>
      </c>
      <c r="Y1077">
        <f t="shared" si="265"/>
        <v>0</v>
      </c>
      <c r="Z1077" s="22">
        <f t="shared" si="266"/>
        <v>0</v>
      </c>
      <c r="AA1077" s="22">
        <f t="shared" si="267"/>
        <v>0</v>
      </c>
      <c r="AB1077">
        <f t="shared" si="268"/>
        <v>0</v>
      </c>
      <c r="AC1077" s="22">
        <f t="shared" si="269"/>
        <v>0</v>
      </c>
      <c r="AD1077" s="22">
        <f t="shared" si="270"/>
        <v>0</v>
      </c>
    </row>
    <row r="1078" spans="3:30" x14ac:dyDescent="0.25">
      <c r="D1078" s="1">
        <v>0.83333333333333337</v>
      </c>
      <c r="E1078">
        <v>10523</v>
      </c>
      <c r="F1078">
        <v>10528</v>
      </c>
      <c r="G1078">
        <v>10509</v>
      </c>
      <c r="H1078">
        <v>10515</v>
      </c>
      <c r="J1078">
        <v>-8</v>
      </c>
      <c r="L1078">
        <v>19</v>
      </c>
      <c r="W1078">
        <f t="shared" si="263"/>
        <v>0</v>
      </c>
      <c r="X1078">
        <f t="shared" si="264"/>
        <v>8</v>
      </c>
      <c r="Y1078">
        <f t="shared" si="265"/>
        <v>0</v>
      </c>
      <c r="Z1078" s="22">
        <f t="shared" si="266"/>
        <v>0</v>
      </c>
      <c r="AA1078" s="22">
        <f t="shared" si="267"/>
        <v>0</v>
      </c>
      <c r="AB1078">
        <f t="shared" si="268"/>
        <v>0</v>
      </c>
      <c r="AC1078" s="22">
        <f t="shared" si="269"/>
        <v>0</v>
      </c>
      <c r="AD1078" s="22">
        <f t="shared" si="270"/>
        <v>0</v>
      </c>
    </row>
    <row r="1079" spans="3:30" x14ac:dyDescent="0.25">
      <c r="D1079" s="1">
        <v>0.875</v>
      </c>
      <c r="E1079">
        <v>10515</v>
      </c>
      <c r="F1079">
        <v>10518</v>
      </c>
      <c r="G1079">
        <v>10503</v>
      </c>
      <c r="H1079">
        <v>10506</v>
      </c>
      <c r="J1079">
        <v>-9</v>
      </c>
      <c r="L1079">
        <v>15</v>
      </c>
      <c r="W1079">
        <f t="shared" si="263"/>
        <v>0</v>
      </c>
      <c r="X1079">
        <f t="shared" si="264"/>
        <v>9</v>
      </c>
      <c r="Y1079">
        <f t="shared" si="265"/>
        <v>0</v>
      </c>
      <c r="Z1079" s="22">
        <f t="shared" si="266"/>
        <v>0</v>
      </c>
      <c r="AA1079" s="22">
        <f t="shared" si="267"/>
        <v>0</v>
      </c>
      <c r="AB1079">
        <f t="shared" si="268"/>
        <v>0</v>
      </c>
      <c r="AC1079" s="22">
        <f t="shared" si="269"/>
        <v>0</v>
      </c>
      <c r="AD1079" s="22">
        <f t="shared" si="270"/>
        <v>0</v>
      </c>
    </row>
    <row r="1080" spans="3:30" x14ac:dyDescent="0.25">
      <c r="D1080" s="2">
        <v>0.91666666666666663</v>
      </c>
      <c r="E1080">
        <v>10506</v>
      </c>
      <c r="F1080">
        <v>10513</v>
      </c>
      <c r="G1080">
        <v>10500</v>
      </c>
      <c r="H1080">
        <v>10506</v>
      </c>
      <c r="J1080">
        <v>0</v>
      </c>
      <c r="L1080">
        <v>13</v>
      </c>
      <c r="W1080">
        <f t="shared" si="263"/>
        <v>0</v>
      </c>
      <c r="X1080">
        <f t="shared" si="264"/>
        <v>0</v>
      </c>
      <c r="Y1080">
        <f t="shared" si="265"/>
        <v>0</v>
      </c>
      <c r="Z1080" s="22">
        <f t="shared" si="266"/>
        <v>0</v>
      </c>
      <c r="AA1080" s="22">
        <f t="shared" si="267"/>
        <v>0</v>
      </c>
      <c r="AB1080">
        <f t="shared" si="268"/>
        <v>0</v>
      </c>
      <c r="AC1080" s="22">
        <f t="shared" si="269"/>
        <v>0</v>
      </c>
      <c r="AD1080" s="22">
        <f t="shared" si="270"/>
        <v>0</v>
      </c>
    </row>
    <row r="1081" spans="3:30" x14ac:dyDescent="0.25">
      <c r="D1081" s="2">
        <v>0.375</v>
      </c>
      <c r="E1081">
        <v>10514</v>
      </c>
      <c r="F1081">
        <v>10525</v>
      </c>
      <c r="G1081">
        <v>10506</v>
      </c>
      <c r="H1081">
        <v>10523</v>
      </c>
      <c r="J1081">
        <v>9</v>
      </c>
      <c r="L1081">
        <v>19</v>
      </c>
      <c r="M1081">
        <v>13</v>
      </c>
      <c r="N1081">
        <v>1</v>
      </c>
      <c r="R1081">
        <f>MAX(F1080:F1094)</f>
        <v>10616</v>
      </c>
      <c r="W1081">
        <f t="shared" si="263"/>
        <v>13</v>
      </c>
      <c r="X1081">
        <f t="shared" si="264"/>
        <v>9</v>
      </c>
      <c r="Y1081">
        <f t="shared" si="265"/>
        <v>0</v>
      </c>
      <c r="Z1081" s="22">
        <f t="shared" si="266"/>
        <v>0</v>
      </c>
      <c r="AA1081" s="22">
        <f t="shared" si="267"/>
        <v>0</v>
      </c>
      <c r="AB1081">
        <f t="shared" si="268"/>
        <v>1</v>
      </c>
      <c r="AC1081" s="22">
        <f t="shared" si="269"/>
        <v>0.45859872611464969</v>
      </c>
      <c r="AD1081" s="22">
        <f t="shared" si="270"/>
        <v>0</v>
      </c>
    </row>
    <row r="1082" spans="3:30" x14ac:dyDescent="0.25">
      <c r="D1082" s="1">
        <v>0.41666666666666669</v>
      </c>
      <c r="E1082">
        <v>10518</v>
      </c>
      <c r="F1082">
        <v>10559</v>
      </c>
      <c r="G1082">
        <v>10480</v>
      </c>
      <c r="H1082">
        <v>10510</v>
      </c>
      <c r="J1082">
        <v>-8</v>
      </c>
      <c r="L1082">
        <v>79</v>
      </c>
      <c r="N1082">
        <f>72/157</f>
        <v>0.45859872611464969</v>
      </c>
      <c r="O1082">
        <f>57/157</f>
        <v>0.36305732484076431</v>
      </c>
      <c r="R1082">
        <f>MIN(G1081:G1095)</f>
        <v>10455</v>
      </c>
      <c r="W1082">
        <f t="shared" ref="W1082:W1145" si="271">ABS(M1082)</f>
        <v>0</v>
      </c>
      <c r="X1082">
        <f t="shared" ref="X1082:X1145" si="272">ABS(J1082)</f>
        <v>8</v>
      </c>
      <c r="Y1082">
        <f t="shared" ref="Y1082:Y1145" si="273">IF(R1082&lt;1000,ABS(R1082),0)</f>
        <v>0</v>
      </c>
      <c r="Z1082" s="22">
        <f t="shared" ref="Z1082:Z1145" si="274">IF(N1082=1,0,ABS(N1082))</f>
        <v>0.45859872611464969</v>
      </c>
      <c r="AA1082" s="22">
        <f t="shared" ref="AA1082:AA1145" si="275">ABS(O1082)</f>
        <v>0.36305732484076431</v>
      </c>
      <c r="AB1082">
        <f t="shared" ref="AB1082:AB1145" si="276">IF(N1082=1,1,0)</f>
        <v>0</v>
      </c>
      <c r="AC1082" s="22">
        <f t="shared" ref="AC1082:AC1145" si="277">IF(N1082=1,ABS(N1083),0)</f>
        <v>0</v>
      </c>
      <c r="AD1082" s="22">
        <f t="shared" ref="AD1082:AD1145" si="278">IF(N1082=1,0,ABS(O1083))</f>
        <v>0</v>
      </c>
    </row>
    <row r="1083" spans="3:30" x14ac:dyDescent="0.25">
      <c r="D1083" s="1">
        <v>0.45833333333333331</v>
      </c>
      <c r="E1083">
        <v>10509</v>
      </c>
      <c r="F1083">
        <v>10516</v>
      </c>
      <c r="G1083">
        <v>10484</v>
      </c>
      <c r="H1083">
        <v>10511</v>
      </c>
      <c r="J1083">
        <v>2</v>
      </c>
      <c r="L1083">
        <v>32</v>
      </c>
      <c r="R1083">
        <f>R1081-R1082</f>
        <v>161</v>
      </c>
      <c r="W1083">
        <f t="shared" si="271"/>
        <v>0</v>
      </c>
      <c r="X1083">
        <f t="shared" si="272"/>
        <v>2</v>
      </c>
      <c r="Y1083">
        <f t="shared" si="273"/>
        <v>161</v>
      </c>
      <c r="Z1083" s="22">
        <f t="shared" si="274"/>
        <v>0</v>
      </c>
      <c r="AA1083" s="22">
        <f t="shared" si="275"/>
        <v>0</v>
      </c>
      <c r="AB1083">
        <f t="shared" si="276"/>
        <v>0</v>
      </c>
      <c r="AC1083" s="22">
        <f t="shared" si="277"/>
        <v>0</v>
      </c>
      <c r="AD1083" s="22">
        <f t="shared" si="278"/>
        <v>0</v>
      </c>
    </row>
    <row r="1084" spans="3:30" x14ac:dyDescent="0.25">
      <c r="D1084" s="1">
        <v>0.5</v>
      </c>
      <c r="E1084">
        <v>10511</v>
      </c>
      <c r="F1084">
        <v>10518</v>
      </c>
      <c r="G1084">
        <v>10498</v>
      </c>
      <c r="H1084">
        <v>10517</v>
      </c>
      <c r="J1084">
        <v>6</v>
      </c>
      <c r="L1084">
        <v>20</v>
      </c>
      <c r="W1084">
        <f t="shared" si="271"/>
        <v>0</v>
      </c>
      <c r="X1084">
        <f t="shared" si="272"/>
        <v>6</v>
      </c>
      <c r="Y1084">
        <f t="shared" si="273"/>
        <v>0</v>
      </c>
      <c r="Z1084" s="22">
        <f t="shared" si="274"/>
        <v>0</v>
      </c>
      <c r="AA1084" s="22">
        <f t="shared" si="275"/>
        <v>0</v>
      </c>
      <c r="AB1084">
        <f t="shared" si="276"/>
        <v>0</v>
      </c>
      <c r="AC1084" s="22">
        <f t="shared" si="277"/>
        <v>0</v>
      </c>
      <c r="AD1084" s="22">
        <f t="shared" si="278"/>
        <v>0</v>
      </c>
    </row>
    <row r="1085" spans="3:30" x14ac:dyDescent="0.25">
      <c r="C1085">
        <v>1</v>
      </c>
      <c r="D1085" s="1">
        <v>0.54166666666666663</v>
      </c>
      <c r="E1085">
        <v>10517</v>
      </c>
      <c r="F1085">
        <v>10517</v>
      </c>
      <c r="G1085">
        <v>10493</v>
      </c>
      <c r="H1085">
        <v>10500</v>
      </c>
      <c r="J1085">
        <v>-17</v>
      </c>
      <c r="L1085">
        <v>24</v>
      </c>
      <c r="W1085">
        <f t="shared" si="271"/>
        <v>0</v>
      </c>
      <c r="X1085">
        <f t="shared" si="272"/>
        <v>17</v>
      </c>
      <c r="Y1085">
        <f t="shared" si="273"/>
        <v>0</v>
      </c>
      <c r="Z1085" s="22">
        <f t="shared" si="274"/>
        <v>0</v>
      </c>
      <c r="AA1085" s="22">
        <f t="shared" si="275"/>
        <v>0</v>
      </c>
      <c r="AB1085">
        <f t="shared" si="276"/>
        <v>0</v>
      </c>
      <c r="AC1085" s="22">
        <f t="shared" si="277"/>
        <v>0</v>
      </c>
      <c r="AD1085" s="22">
        <f t="shared" si="278"/>
        <v>0</v>
      </c>
    </row>
    <row r="1086" spans="3:30" x14ac:dyDescent="0.25">
      <c r="D1086" s="1">
        <v>0.58333333333333337</v>
      </c>
      <c r="E1086">
        <v>10501</v>
      </c>
      <c r="F1086">
        <v>10519</v>
      </c>
      <c r="G1086">
        <v>10495</v>
      </c>
      <c r="H1086">
        <v>10513</v>
      </c>
      <c r="J1086">
        <v>12</v>
      </c>
      <c r="L1086">
        <v>24</v>
      </c>
      <c r="W1086">
        <f t="shared" si="271"/>
        <v>0</v>
      </c>
      <c r="X1086">
        <f t="shared" si="272"/>
        <v>12</v>
      </c>
      <c r="Y1086">
        <f t="shared" si="273"/>
        <v>0</v>
      </c>
      <c r="Z1086" s="22">
        <f t="shared" si="274"/>
        <v>0</v>
      </c>
      <c r="AA1086" s="22">
        <f t="shared" si="275"/>
        <v>0</v>
      </c>
      <c r="AB1086">
        <f t="shared" si="276"/>
        <v>0</v>
      </c>
      <c r="AC1086" s="22">
        <f t="shared" si="277"/>
        <v>0</v>
      </c>
      <c r="AD1086" s="22">
        <f t="shared" si="278"/>
        <v>0</v>
      </c>
    </row>
    <row r="1087" spans="3:30" x14ac:dyDescent="0.25">
      <c r="D1087" s="1">
        <v>0.625</v>
      </c>
      <c r="E1087">
        <v>10513</v>
      </c>
      <c r="F1087">
        <v>10525</v>
      </c>
      <c r="G1087">
        <v>10499</v>
      </c>
      <c r="H1087">
        <v>10524</v>
      </c>
      <c r="J1087">
        <v>11</v>
      </c>
      <c r="L1087">
        <v>26</v>
      </c>
      <c r="W1087">
        <f t="shared" si="271"/>
        <v>0</v>
      </c>
      <c r="X1087">
        <f t="shared" si="272"/>
        <v>11</v>
      </c>
      <c r="Y1087">
        <f t="shared" si="273"/>
        <v>0</v>
      </c>
      <c r="Z1087" s="22">
        <f t="shared" si="274"/>
        <v>0</v>
      </c>
      <c r="AA1087" s="22">
        <f t="shared" si="275"/>
        <v>0</v>
      </c>
      <c r="AB1087">
        <f t="shared" si="276"/>
        <v>0</v>
      </c>
      <c r="AC1087" s="22">
        <f t="shared" si="277"/>
        <v>0</v>
      </c>
      <c r="AD1087" s="22">
        <f t="shared" si="278"/>
        <v>0</v>
      </c>
    </row>
    <row r="1088" spans="3:30" x14ac:dyDescent="0.25">
      <c r="D1088" s="1">
        <v>0.66666666666666663</v>
      </c>
      <c r="E1088">
        <v>10524</v>
      </c>
      <c r="F1088">
        <v>10543</v>
      </c>
      <c r="G1088">
        <v>10517</v>
      </c>
      <c r="H1088">
        <v>10521</v>
      </c>
      <c r="J1088">
        <v>-3</v>
      </c>
      <c r="L1088">
        <v>26</v>
      </c>
      <c r="W1088">
        <f t="shared" si="271"/>
        <v>0</v>
      </c>
      <c r="X1088">
        <f t="shared" si="272"/>
        <v>3</v>
      </c>
      <c r="Y1088">
        <f t="shared" si="273"/>
        <v>0</v>
      </c>
      <c r="Z1088" s="22">
        <f t="shared" si="274"/>
        <v>0</v>
      </c>
      <c r="AA1088" s="22">
        <f t="shared" si="275"/>
        <v>0</v>
      </c>
      <c r="AB1088">
        <f t="shared" si="276"/>
        <v>0</v>
      </c>
      <c r="AC1088" s="22">
        <f t="shared" si="277"/>
        <v>0</v>
      </c>
      <c r="AD1088" s="22">
        <f t="shared" si="278"/>
        <v>0</v>
      </c>
    </row>
    <row r="1089" spans="3:30" x14ac:dyDescent="0.25">
      <c r="D1089" s="1">
        <v>0.70833333333333337</v>
      </c>
      <c r="E1089">
        <v>10522</v>
      </c>
      <c r="F1089">
        <v>10616</v>
      </c>
      <c r="G1089">
        <v>10505</v>
      </c>
      <c r="H1089">
        <v>10579</v>
      </c>
      <c r="J1089">
        <v>57</v>
      </c>
      <c r="L1089">
        <v>111</v>
      </c>
      <c r="W1089">
        <f t="shared" si="271"/>
        <v>0</v>
      </c>
      <c r="X1089">
        <f t="shared" si="272"/>
        <v>57</v>
      </c>
      <c r="Y1089">
        <f t="shared" si="273"/>
        <v>0</v>
      </c>
      <c r="Z1089" s="22">
        <f t="shared" si="274"/>
        <v>0</v>
      </c>
      <c r="AA1089" s="22">
        <f t="shared" si="275"/>
        <v>0</v>
      </c>
      <c r="AB1089">
        <f t="shared" si="276"/>
        <v>0</v>
      </c>
      <c r="AC1089" s="22">
        <f t="shared" si="277"/>
        <v>0</v>
      </c>
      <c r="AD1089" s="22">
        <f t="shared" si="278"/>
        <v>0</v>
      </c>
    </row>
    <row r="1090" spans="3:30" x14ac:dyDescent="0.25">
      <c r="D1090" s="1">
        <v>0.75</v>
      </c>
      <c r="E1090">
        <v>10580</v>
      </c>
      <c r="F1090">
        <v>10595</v>
      </c>
      <c r="G1090">
        <v>10505</v>
      </c>
      <c r="H1090">
        <v>10508</v>
      </c>
      <c r="J1090">
        <v>-72</v>
      </c>
      <c r="L1090">
        <v>90</v>
      </c>
      <c r="W1090">
        <f t="shared" si="271"/>
        <v>0</v>
      </c>
      <c r="X1090">
        <f t="shared" si="272"/>
        <v>72</v>
      </c>
      <c r="Y1090">
        <f t="shared" si="273"/>
        <v>0</v>
      </c>
      <c r="Z1090" s="22">
        <f t="shared" si="274"/>
        <v>0</v>
      </c>
      <c r="AA1090" s="22">
        <f t="shared" si="275"/>
        <v>0</v>
      </c>
      <c r="AB1090">
        <f t="shared" si="276"/>
        <v>0</v>
      </c>
      <c r="AC1090" s="22">
        <f t="shared" si="277"/>
        <v>0</v>
      </c>
      <c r="AD1090" s="22">
        <f t="shared" si="278"/>
        <v>0</v>
      </c>
    </row>
    <row r="1091" spans="3:30" x14ac:dyDescent="0.25">
      <c r="D1091" s="1">
        <v>0.79166666666666663</v>
      </c>
      <c r="E1091">
        <v>10507</v>
      </c>
      <c r="F1091">
        <v>10520</v>
      </c>
      <c r="G1091">
        <v>10455</v>
      </c>
      <c r="H1091">
        <v>10514</v>
      </c>
      <c r="J1091">
        <v>7</v>
      </c>
      <c r="L1091">
        <v>65</v>
      </c>
      <c r="W1091">
        <f t="shared" si="271"/>
        <v>0</v>
      </c>
      <c r="X1091">
        <f t="shared" si="272"/>
        <v>7</v>
      </c>
      <c r="Y1091">
        <f t="shared" si="273"/>
        <v>0</v>
      </c>
      <c r="Z1091" s="22">
        <f t="shared" si="274"/>
        <v>0</v>
      </c>
      <c r="AA1091" s="22">
        <f t="shared" si="275"/>
        <v>0</v>
      </c>
      <c r="AB1091">
        <f t="shared" si="276"/>
        <v>0</v>
      </c>
      <c r="AC1091" s="22">
        <f t="shared" si="277"/>
        <v>0</v>
      </c>
      <c r="AD1091" s="22">
        <f t="shared" si="278"/>
        <v>0</v>
      </c>
    </row>
    <row r="1092" spans="3:30" x14ac:dyDescent="0.25">
      <c r="D1092" s="1">
        <v>0.83333333333333337</v>
      </c>
      <c r="E1092">
        <v>10514</v>
      </c>
      <c r="F1092">
        <v>10520</v>
      </c>
      <c r="G1092">
        <v>10490</v>
      </c>
      <c r="H1092">
        <v>10495</v>
      </c>
      <c r="J1092">
        <v>-19</v>
      </c>
      <c r="L1092">
        <v>30</v>
      </c>
      <c r="W1092">
        <f t="shared" si="271"/>
        <v>0</v>
      </c>
      <c r="X1092">
        <f t="shared" si="272"/>
        <v>19</v>
      </c>
      <c r="Y1092">
        <f t="shared" si="273"/>
        <v>0</v>
      </c>
      <c r="Z1092" s="22">
        <f t="shared" si="274"/>
        <v>0</v>
      </c>
      <c r="AA1092" s="22">
        <f t="shared" si="275"/>
        <v>0</v>
      </c>
      <c r="AB1092">
        <f t="shared" si="276"/>
        <v>0</v>
      </c>
      <c r="AC1092" s="22">
        <f t="shared" si="277"/>
        <v>0</v>
      </c>
      <c r="AD1092" s="22">
        <f t="shared" si="278"/>
        <v>0</v>
      </c>
    </row>
    <row r="1093" spans="3:30" x14ac:dyDescent="0.25">
      <c r="D1093" s="1">
        <v>0.875</v>
      </c>
      <c r="E1093">
        <v>10493</v>
      </c>
      <c r="F1093">
        <v>10504</v>
      </c>
      <c r="G1093">
        <v>10474</v>
      </c>
      <c r="H1093">
        <v>10498</v>
      </c>
      <c r="J1093">
        <v>5</v>
      </c>
      <c r="L1093">
        <v>30</v>
      </c>
      <c r="W1093">
        <f t="shared" si="271"/>
        <v>0</v>
      </c>
      <c r="X1093">
        <f t="shared" si="272"/>
        <v>5</v>
      </c>
      <c r="Y1093">
        <f t="shared" si="273"/>
        <v>0</v>
      </c>
      <c r="Z1093" s="22">
        <f t="shared" si="274"/>
        <v>0</v>
      </c>
      <c r="AA1093" s="22">
        <f t="shared" si="275"/>
        <v>0</v>
      </c>
      <c r="AB1093">
        <f t="shared" si="276"/>
        <v>0</v>
      </c>
      <c r="AC1093" s="22">
        <f t="shared" si="277"/>
        <v>0</v>
      </c>
      <c r="AD1093" s="22">
        <f t="shared" si="278"/>
        <v>0</v>
      </c>
    </row>
    <row r="1094" spans="3:30" x14ac:dyDescent="0.25">
      <c r="D1094" s="2">
        <v>0.91666666666666663</v>
      </c>
      <c r="E1094">
        <v>10498</v>
      </c>
      <c r="F1094">
        <v>10528</v>
      </c>
      <c r="G1094">
        <v>10495</v>
      </c>
      <c r="H1094">
        <v>10527</v>
      </c>
      <c r="J1094">
        <v>29</v>
      </c>
      <c r="L1094">
        <v>33</v>
      </c>
      <c r="M1094">
        <v>47</v>
      </c>
      <c r="N1094">
        <v>1</v>
      </c>
      <c r="R1094">
        <f>MAX(F1093:F1107)</f>
        <v>10569</v>
      </c>
      <c r="W1094">
        <f t="shared" si="271"/>
        <v>47</v>
      </c>
      <c r="X1094">
        <f t="shared" si="272"/>
        <v>29</v>
      </c>
      <c r="Y1094">
        <f t="shared" si="273"/>
        <v>0</v>
      </c>
      <c r="Z1094" s="22">
        <f t="shared" si="274"/>
        <v>0</v>
      </c>
      <c r="AA1094" s="22">
        <f t="shared" si="275"/>
        <v>0</v>
      </c>
      <c r="AB1094">
        <f t="shared" si="276"/>
        <v>1</v>
      </c>
      <c r="AC1094" s="22">
        <f t="shared" si="277"/>
        <v>0.31677018633540371</v>
      </c>
      <c r="AD1094" s="22">
        <f t="shared" si="278"/>
        <v>0</v>
      </c>
    </row>
    <row r="1095" spans="3:30" x14ac:dyDescent="0.25">
      <c r="D1095" s="2">
        <v>0.375</v>
      </c>
      <c r="E1095">
        <v>10524</v>
      </c>
      <c r="F1095">
        <v>10536</v>
      </c>
      <c r="G1095">
        <v>10502</v>
      </c>
      <c r="H1095">
        <v>10513</v>
      </c>
      <c r="J1095">
        <v>-11</v>
      </c>
      <c r="L1095">
        <v>34</v>
      </c>
      <c r="N1095">
        <f>51/161</f>
        <v>0.31677018633540371</v>
      </c>
      <c r="O1095">
        <f>58/161</f>
        <v>0.36024844720496896</v>
      </c>
      <c r="R1095">
        <f>MIN(G1094:G1108)</f>
        <v>10439</v>
      </c>
      <c r="W1095">
        <f t="shared" si="271"/>
        <v>0</v>
      </c>
      <c r="X1095">
        <f t="shared" si="272"/>
        <v>11</v>
      </c>
      <c r="Y1095">
        <f t="shared" si="273"/>
        <v>0</v>
      </c>
      <c r="Z1095" s="22">
        <f t="shared" si="274"/>
        <v>0.31677018633540371</v>
      </c>
      <c r="AA1095" s="22">
        <f t="shared" si="275"/>
        <v>0.36024844720496896</v>
      </c>
      <c r="AB1095">
        <f t="shared" si="276"/>
        <v>0</v>
      </c>
      <c r="AC1095" s="22">
        <f t="shared" si="277"/>
        <v>0</v>
      </c>
      <c r="AD1095" s="22">
        <f t="shared" si="278"/>
        <v>0</v>
      </c>
    </row>
    <row r="1096" spans="3:30" x14ac:dyDescent="0.25">
      <c r="D1096" s="1">
        <v>0.41666666666666669</v>
      </c>
      <c r="E1096">
        <v>10513</v>
      </c>
      <c r="F1096">
        <v>10568</v>
      </c>
      <c r="G1096">
        <v>10458</v>
      </c>
      <c r="H1096">
        <v>10462</v>
      </c>
      <c r="J1096">
        <v>-51</v>
      </c>
      <c r="L1096">
        <v>110</v>
      </c>
      <c r="R1096">
        <f>R1094-R1095</f>
        <v>130</v>
      </c>
      <c r="W1096">
        <f t="shared" si="271"/>
        <v>0</v>
      </c>
      <c r="X1096">
        <f t="shared" si="272"/>
        <v>51</v>
      </c>
      <c r="Y1096">
        <f t="shared" si="273"/>
        <v>130</v>
      </c>
      <c r="Z1096" s="22">
        <f t="shared" si="274"/>
        <v>0</v>
      </c>
      <c r="AA1096" s="22">
        <f t="shared" si="275"/>
        <v>0</v>
      </c>
      <c r="AB1096">
        <f t="shared" si="276"/>
        <v>0</v>
      </c>
      <c r="AC1096" s="22">
        <f t="shared" si="277"/>
        <v>0</v>
      </c>
      <c r="AD1096" s="22">
        <f t="shared" si="278"/>
        <v>0</v>
      </c>
    </row>
    <row r="1097" spans="3:30" x14ac:dyDescent="0.25">
      <c r="D1097" s="1">
        <v>0.45833333333333331</v>
      </c>
      <c r="E1097">
        <v>10461</v>
      </c>
      <c r="F1097">
        <v>10541</v>
      </c>
      <c r="G1097">
        <v>10439</v>
      </c>
      <c r="H1097">
        <v>10519</v>
      </c>
      <c r="J1097">
        <v>58</v>
      </c>
      <c r="L1097">
        <v>102</v>
      </c>
      <c r="W1097">
        <f t="shared" si="271"/>
        <v>0</v>
      </c>
      <c r="X1097">
        <f t="shared" si="272"/>
        <v>58</v>
      </c>
      <c r="Y1097">
        <f t="shared" si="273"/>
        <v>0</v>
      </c>
      <c r="Z1097" s="22">
        <f t="shared" si="274"/>
        <v>0</v>
      </c>
      <c r="AA1097" s="22">
        <f t="shared" si="275"/>
        <v>0</v>
      </c>
      <c r="AB1097">
        <f t="shared" si="276"/>
        <v>0</v>
      </c>
      <c r="AC1097" s="22">
        <f t="shared" si="277"/>
        <v>0</v>
      </c>
      <c r="AD1097" s="22">
        <f t="shared" si="278"/>
        <v>0</v>
      </c>
    </row>
    <row r="1098" spans="3:30" x14ac:dyDescent="0.25">
      <c r="D1098" s="1">
        <v>0.5</v>
      </c>
      <c r="E1098">
        <v>10519</v>
      </c>
      <c r="F1098">
        <v>10522</v>
      </c>
      <c r="G1098">
        <v>10491</v>
      </c>
      <c r="H1098">
        <v>10511</v>
      </c>
      <c r="J1098">
        <v>-8</v>
      </c>
      <c r="L1098">
        <v>31</v>
      </c>
      <c r="W1098">
        <f t="shared" si="271"/>
        <v>0</v>
      </c>
      <c r="X1098">
        <f t="shared" si="272"/>
        <v>8</v>
      </c>
      <c r="Y1098">
        <f t="shared" si="273"/>
        <v>0</v>
      </c>
      <c r="Z1098" s="22">
        <f t="shared" si="274"/>
        <v>0</v>
      </c>
      <c r="AA1098" s="22">
        <f t="shared" si="275"/>
        <v>0</v>
      </c>
      <c r="AB1098">
        <f t="shared" si="276"/>
        <v>0</v>
      </c>
      <c r="AC1098" s="22">
        <f t="shared" si="277"/>
        <v>0</v>
      </c>
      <c r="AD1098" s="22">
        <f t="shared" si="278"/>
        <v>0</v>
      </c>
    </row>
    <row r="1099" spans="3:30" x14ac:dyDescent="0.25">
      <c r="C1099">
        <v>1</v>
      </c>
      <c r="D1099" s="1">
        <v>0.54166666666666663</v>
      </c>
      <c r="E1099">
        <v>10510</v>
      </c>
      <c r="F1099">
        <v>10516</v>
      </c>
      <c r="G1099">
        <v>10495</v>
      </c>
      <c r="H1099">
        <v>10513</v>
      </c>
      <c r="J1099">
        <v>3</v>
      </c>
      <c r="L1099">
        <v>21</v>
      </c>
      <c r="W1099">
        <f t="shared" si="271"/>
        <v>0</v>
      </c>
      <c r="X1099">
        <f t="shared" si="272"/>
        <v>3</v>
      </c>
      <c r="Y1099">
        <f t="shared" si="273"/>
        <v>0</v>
      </c>
      <c r="Z1099" s="22">
        <f t="shared" si="274"/>
        <v>0</v>
      </c>
      <c r="AA1099" s="22">
        <f t="shared" si="275"/>
        <v>0</v>
      </c>
      <c r="AB1099">
        <f t="shared" si="276"/>
        <v>0</v>
      </c>
      <c r="AC1099" s="22">
        <f t="shared" si="277"/>
        <v>0</v>
      </c>
      <c r="AD1099" s="22">
        <f t="shared" si="278"/>
        <v>0</v>
      </c>
    </row>
    <row r="1100" spans="3:30" x14ac:dyDescent="0.25">
      <c r="D1100" s="1">
        <v>0.58333333333333337</v>
      </c>
      <c r="E1100">
        <v>10513</v>
      </c>
      <c r="F1100">
        <v>10524</v>
      </c>
      <c r="G1100">
        <v>10510</v>
      </c>
      <c r="H1100">
        <v>10520</v>
      </c>
      <c r="J1100">
        <v>7</v>
      </c>
      <c r="L1100">
        <v>14</v>
      </c>
      <c r="W1100">
        <f t="shared" si="271"/>
        <v>0</v>
      </c>
      <c r="X1100">
        <f t="shared" si="272"/>
        <v>7</v>
      </c>
      <c r="Y1100">
        <f t="shared" si="273"/>
        <v>0</v>
      </c>
      <c r="Z1100" s="22">
        <f t="shared" si="274"/>
        <v>0</v>
      </c>
      <c r="AA1100" s="22">
        <f t="shared" si="275"/>
        <v>0</v>
      </c>
      <c r="AB1100">
        <f t="shared" si="276"/>
        <v>0</v>
      </c>
      <c r="AC1100" s="22">
        <f t="shared" si="277"/>
        <v>0</v>
      </c>
      <c r="AD1100" s="22">
        <f t="shared" si="278"/>
        <v>0</v>
      </c>
    </row>
    <row r="1101" spans="3:30" x14ac:dyDescent="0.25">
      <c r="D1101" s="1">
        <v>0.625</v>
      </c>
      <c r="E1101">
        <v>10520</v>
      </c>
      <c r="F1101">
        <v>10540</v>
      </c>
      <c r="G1101">
        <v>10518</v>
      </c>
      <c r="H1101">
        <v>10532</v>
      </c>
      <c r="J1101">
        <v>12</v>
      </c>
      <c r="L1101">
        <v>22</v>
      </c>
      <c r="W1101">
        <f t="shared" si="271"/>
        <v>0</v>
      </c>
      <c r="X1101">
        <f t="shared" si="272"/>
        <v>12</v>
      </c>
      <c r="Y1101">
        <f t="shared" si="273"/>
        <v>0</v>
      </c>
      <c r="Z1101" s="22">
        <f t="shared" si="274"/>
        <v>0</v>
      </c>
      <c r="AA1101" s="22">
        <f t="shared" si="275"/>
        <v>0</v>
      </c>
      <c r="AB1101">
        <f t="shared" si="276"/>
        <v>0</v>
      </c>
      <c r="AC1101" s="22">
        <f t="shared" si="277"/>
        <v>0</v>
      </c>
      <c r="AD1101" s="22">
        <f t="shared" si="278"/>
        <v>0</v>
      </c>
    </row>
    <row r="1102" spans="3:30" x14ac:dyDescent="0.25">
      <c r="D1102" s="1">
        <v>0.66666666666666663</v>
      </c>
      <c r="E1102">
        <v>10532</v>
      </c>
      <c r="F1102">
        <v>10557</v>
      </c>
      <c r="G1102">
        <v>10524</v>
      </c>
      <c r="H1102">
        <v>10543</v>
      </c>
      <c r="J1102">
        <v>11</v>
      </c>
      <c r="L1102">
        <v>33</v>
      </c>
      <c r="W1102">
        <f t="shared" si="271"/>
        <v>0</v>
      </c>
      <c r="X1102">
        <f t="shared" si="272"/>
        <v>11</v>
      </c>
      <c r="Y1102">
        <f t="shared" si="273"/>
        <v>0</v>
      </c>
      <c r="Z1102" s="22">
        <f t="shared" si="274"/>
        <v>0</v>
      </c>
      <c r="AA1102" s="22">
        <f t="shared" si="275"/>
        <v>0</v>
      </c>
      <c r="AB1102">
        <f t="shared" si="276"/>
        <v>0</v>
      </c>
      <c r="AC1102" s="22">
        <f t="shared" si="277"/>
        <v>0</v>
      </c>
      <c r="AD1102" s="22">
        <f t="shared" si="278"/>
        <v>0</v>
      </c>
    </row>
    <row r="1103" spans="3:30" x14ac:dyDescent="0.25">
      <c r="D1103" s="1">
        <v>0.70833333333333337</v>
      </c>
      <c r="E1103">
        <v>10544</v>
      </c>
      <c r="F1103">
        <v>10553</v>
      </c>
      <c r="G1103">
        <v>10533</v>
      </c>
      <c r="H1103">
        <v>10540</v>
      </c>
      <c r="J1103">
        <v>-4</v>
      </c>
      <c r="L1103">
        <v>20</v>
      </c>
      <c r="W1103">
        <f t="shared" si="271"/>
        <v>0</v>
      </c>
      <c r="X1103">
        <f t="shared" si="272"/>
        <v>4</v>
      </c>
      <c r="Y1103">
        <f t="shared" si="273"/>
        <v>0</v>
      </c>
      <c r="Z1103" s="22">
        <f t="shared" si="274"/>
        <v>0</v>
      </c>
      <c r="AA1103" s="22">
        <f t="shared" si="275"/>
        <v>0</v>
      </c>
      <c r="AB1103">
        <f t="shared" si="276"/>
        <v>0</v>
      </c>
      <c r="AC1103" s="22">
        <f t="shared" si="277"/>
        <v>0</v>
      </c>
      <c r="AD1103" s="22">
        <f t="shared" si="278"/>
        <v>0</v>
      </c>
    </row>
    <row r="1104" spans="3:30" x14ac:dyDescent="0.25">
      <c r="D1104" s="1">
        <v>0.75</v>
      </c>
      <c r="E1104">
        <v>10541</v>
      </c>
      <c r="F1104">
        <v>10556</v>
      </c>
      <c r="G1104">
        <v>10539</v>
      </c>
      <c r="H1104">
        <v>10552</v>
      </c>
      <c r="J1104">
        <v>11</v>
      </c>
      <c r="L1104">
        <v>17</v>
      </c>
      <c r="W1104">
        <f t="shared" si="271"/>
        <v>0</v>
      </c>
      <c r="X1104">
        <f t="shared" si="272"/>
        <v>11</v>
      </c>
      <c r="Y1104">
        <f t="shared" si="273"/>
        <v>0</v>
      </c>
      <c r="Z1104" s="22">
        <f t="shared" si="274"/>
        <v>0</v>
      </c>
      <c r="AA1104" s="22">
        <f t="shared" si="275"/>
        <v>0</v>
      </c>
      <c r="AB1104">
        <f t="shared" si="276"/>
        <v>0</v>
      </c>
      <c r="AC1104" s="22">
        <f t="shared" si="277"/>
        <v>0</v>
      </c>
      <c r="AD1104" s="22">
        <f t="shared" si="278"/>
        <v>0</v>
      </c>
    </row>
    <row r="1105" spans="3:30" x14ac:dyDescent="0.25">
      <c r="D1105" s="1">
        <v>0.79166666666666663</v>
      </c>
      <c r="E1105">
        <v>10552</v>
      </c>
      <c r="F1105">
        <v>10569</v>
      </c>
      <c r="G1105">
        <v>10551</v>
      </c>
      <c r="H1105">
        <v>10565</v>
      </c>
      <c r="J1105">
        <v>13</v>
      </c>
      <c r="L1105">
        <v>18</v>
      </c>
      <c r="W1105">
        <f t="shared" si="271"/>
        <v>0</v>
      </c>
      <c r="X1105">
        <f t="shared" si="272"/>
        <v>13</v>
      </c>
      <c r="Y1105">
        <f t="shared" si="273"/>
        <v>0</v>
      </c>
      <c r="Z1105" s="22">
        <f t="shared" si="274"/>
        <v>0</v>
      </c>
      <c r="AA1105" s="22">
        <f t="shared" si="275"/>
        <v>0</v>
      </c>
      <c r="AB1105">
        <f t="shared" si="276"/>
        <v>0</v>
      </c>
      <c r="AC1105" s="22">
        <f t="shared" si="277"/>
        <v>0</v>
      </c>
      <c r="AD1105" s="22">
        <f t="shared" si="278"/>
        <v>0</v>
      </c>
    </row>
    <row r="1106" spans="3:30" x14ac:dyDescent="0.25">
      <c r="D1106" s="1">
        <v>0.83333333333333337</v>
      </c>
      <c r="E1106">
        <v>10565</v>
      </c>
      <c r="F1106">
        <v>10566</v>
      </c>
      <c r="G1106">
        <v>10559</v>
      </c>
      <c r="H1106">
        <v>10561</v>
      </c>
      <c r="J1106">
        <v>-4</v>
      </c>
      <c r="L1106">
        <v>7</v>
      </c>
      <c r="W1106">
        <f t="shared" si="271"/>
        <v>0</v>
      </c>
      <c r="X1106">
        <f t="shared" si="272"/>
        <v>4</v>
      </c>
      <c r="Y1106">
        <f t="shared" si="273"/>
        <v>0</v>
      </c>
      <c r="Z1106" s="22">
        <f t="shared" si="274"/>
        <v>0</v>
      </c>
      <c r="AA1106" s="22">
        <f t="shared" si="275"/>
        <v>0</v>
      </c>
      <c r="AB1106">
        <f t="shared" si="276"/>
        <v>0</v>
      </c>
      <c r="AC1106" s="22">
        <f t="shared" si="277"/>
        <v>0</v>
      </c>
      <c r="AD1106" s="22">
        <f t="shared" si="278"/>
        <v>0</v>
      </c>
    </row>
    <row r="1107" spans="3:30" x14ac:dyDescent="0.25">
      <c r="D1107" s="1">
        <v>0.875</v>
      </c>
      <c r="E1107">
        <v>10561</v>
      </c>
      <c r="F1107">
        <v>10564</v>
      </c>
      <c r="G1107">
        <v>10552</v>
      </c>
      <c r="H1107">
        <v>10559</v>
      </c>
      <c r="J1107">
        <v>-2</v>
      </c>
      <c r="L1107">
        <v>12</v>
      </c>
      <c r="W1107">
        <f t="shared" si="271"/>
        <v>0</v>
      </c>
      <c r="X1107">
        <f t="shared" si="272"/>
        <v>2</v>
      </c>
      <c r="Y1107">
        <f t="shared" si="273"/>
        <v>0</v>
      </c>
      <c r="Z1107" s="22">
        <f t="shared" si="274"/>
        <v>0</v>
      </c>
      <c r="AA1107" s="22">
        <f t="shared" si="275"/>
        <v>0</v>
      </c>
      <c r="AB1107">
        <f t="shared" si="276"/>
        <v>0</v>
      </c>
      <c r="AC1107" s="22">
        <f t="shared" si="277"/>
        <v>0</v>
      </c>
      <c r="AD1107" s="22">
        <f t="shared" si="278"/>
        <v>0</v>
      </c>
    </row>
    <row r="1108" spans="3:30" x14ac:dyDescent="0.25">
      <c r="D1108" s="2">
        <v>0.91666666666666663</v>
      </c>
      <c r="E1108">
        <v>10559</v>
      </c>
      <c r="F1108">
        <v>10573</v>
      </c>
      <c r="G1108">
        <v>10555</v>
      </c>
      <c r="H1108">
        <v>10571</v>
      </c>
      <c r="J1108">
        <v>12</v>
      </c>
      <c r="L1108">
        <v>18</v>
      </c>
      <c r="W1108">
        <f t="shared" si="271"/>
        <v>0</v>
      </c>
      <c r="X1108">
        <f t="shared" si="272"/>
        <v>12</v>
      </c>
      <c r="Y1108">
        <f t="shared" si="273"/>
        <v>0</v>
      </c>
      <c r="Z1108" s="22">
        <f t="shared" si="274"/>
        <v>0</v>
      </c>
      <c r="AA1108" s="22">
        <f t="shared" si="275"/>
        <v>0</v>
      </c>
      <c r="AB1108">
        <f t="shared" si="276"/>
        <v>0</v>
      </c>
      <c r="AC1108" s="22">
        <f t="shared" si="277"/>
        <v>0</v>
      </c>
      <c r="AD1108" s="22">
        <f t="shared" si="278"/>
        <v>0</v>
      </c>
    </row>
    <row r="1109" spans="3:30" x14ac:dyDescent="0.25">
      <c r="D1109" s="2">
        <v>0.375</v>
      </c>
      <c r="E1109">
        <v>10574</v>
      </c>
      <c r="F1109">
        <v>10605</v>
      </c>
      <c r="G1109">
        <v>10571</v>
      </c>
      <c r="H1109">
        <v>10593</v>
      </c>
      <c r="J1109">
        <v>19</v>
      </c>
      <c r="L1109">
        <v>34</v>
      </c>
      <c r="M1109">
        <v>77</v>
      </c>
      <c r="N1109">
        <v>1</v>
      </c>
      <c r="R1109">
        <f>MAX(F1108:F1122)</f>
        <v>10689</v>
      </c>
      <c r="W1109">
        <f t="shared" si="271"/>
        <v>77</v>
      </c>
      <c r="X1109">
        <f t="shared" si="272"/>
        <v>19</v>
      </c>
      <c r="Y1109">
        <f t="shared" si="273"/>
        <v>0</v>
      </c>
      <c r="Z1109" s="22">
        <f t="shared" si="274"/>
        <v>0</v>
      </c>
      <c r="AA1109" s="22">
        <f t="shared" si="275"/>
        <v>0</v>
      </c>
      <c r="AB1109">
        <f t="shared" si="276"/>
        <v>1</v>
      </c>
      <c r="AC1109" s="22">
        <f t="shared" si="277"/>
        <v>0.73076923076923073</v>
      </c>
      <c r="AD1109" s="22">
        <f t="shared" si="278"/>
        <v>0</v>
      </c>
    </row>
    <row r="1110" spans="3:30" x14ac:dyDescent="0.25">
      <c r="D1110" s="1">
        <v>0.41666666666666669</v>
      </c>
      <c r="E1110">
        <v>10590</v>
      </c>
      <c r="F1110">
        <v>10655</v>
      </c>
      <c r="G1110">
        <v>10587</v>
      </c>
      <c r="H1110">
        <v>10640</v>
      </c>
      <c r="J1110">
        <v>50</v>
      </c>
      <c r="L1110">
        <v>68</v>
      </c>
      <c r="N1110">
        <f>SUM(J1110:J1116)/130</f>
        <v>0.73076923076923073</v>
      </c>
      <c r="O1110">
        <f>22/130</f>
        <v>0.16923076923076924</v>
      </c>
      <c r="R1110">
        <f>MIN(G1109:G1123)</f>
        <v>10571</v>
      </c>
      <c r="W1110">
        <f t="shared" si="271"/>
        <v>0</v>
      </c>
      <c r="X1110">
        <f t="shared" si="272"/>
        <v>50</v>
      </c>
      <c r="Y1110">
        <f t="shared" si="273"/>
        <v>0</v>
      </c>
      <c r="Z1110" s="22">
        <f t="shared" si="274"/>
        <v>0.73076923076923073</v>
      </c>
      <c r="AA1110" s="22">
        <f t="shared" si="275"/>
        <v>0.16923076923076924</v>
      </c>
      <c r="AB1110">
        <f t="shared" si="276"/>
        <v>0</v>
      </c>
      <c r="AC1110" s="22">
        <f t="shared" si="277"/>
        <v>0</v>
      </c>
      <c r="AD1110" s="22">
        <f t="shared" si="278"/>
        <v>0</v>
      </c>
    </row>
    <row r="1111" spans="3:30" x14ac:dyDescent="0.25">
      <c r="D1111" s="1">
        <v>0.45833333333333331</v>
      </c>
      <c r="E1111">
        <v>10639</v>
      </c>
      <c r="F1111">
        <v>10664</v>
      </c>
      <c r="G1111">
        <v>10620</v>
      </c>
      <c r="H1111">
        <v>10652</v>
      </c>
      <c r="J1111">
        <v>13</v>
      </c>
      <c r="L1111">
        <v>44</v>
      </c>
      <c r="R1111">
        <f>R1109-R1110</f>
        <v>118</v>
      </c>
      <c r="W1111">
        <f t="shared" si="271"/>
        <v>0</v>
      </c>
      <c r="X1111">
        <f t="shared" si="272"/>
        <v>13</v>
      </c>
      <c r="Y1111">
        <f t="shared" si="273"/>
        <v>118</v>
      </c>
      <c r="Z1111" s="22">
        <f t="shared" si="274"/>
        <v>0</v>
      </c>
      <c r="AA1111" s="22">
        <f t="shared" si="275"/>
        <v>0</v>
      </c>
      <c r="AB1111">
        <f t="shared" si="276"/>
        <v>0</v>
      </c>
      <c r="AC1111" s="22">
        <f t="shared" si="277"/>
        <v>0</v>
      </c>
      <c r="AD1111" s="22">
        <f t="shared" si="278"/>
        <v>0</v>
      </c>
    </row>
    <row r="1112" spans="3:30" x14ac:dyDescent="0.25">
      <c r="D1112" s="1">
        <v>0.5</v>
      </c>
      <c r="E1112">
        <v>10651</v>
      </c>
      <c r="F1112">
        <v>10657</v>
      </c>
      <c r="G1112">
        <v>10642</v>
      </c>
      <c r="H1112">
        <v>10652</v>
      </c>
      <c r="J1112">
        <v>1</v>
      </c>
      <c r="L1112">
        <v>15</v>
      </c>
      <c r="W1112">
        <f t="shared" si="271"/>
        <v>0</v>
      </c>
      <c r="X1112">
        <f t="shared" si="272"/>
        <v>1</v>
      </c>
      <c r="Y1112">
        <f t="shared" si="273"/>
        <v>0</v>
      </c>
      <c r="Z1112" s="22">
        <f t="shared" si="274"/>
        <v>0</v>
      </c>
      <c r="AA1112" s="22">
        <f t="shared" si="275"/>
        <v>0</v>
      </c>
      <c r="AB1112">
        <f t="shared" si="276"/>
        <v>0</v>
      </c>
      <c r="AC1112" s="22">
        <f t="shared" si="277"/>
        <v>0</v>
      </c>
      <c r="AD1112" s="22">
        <f t="shared" si="278"/>
        <v>0</v>
      </c>
    </row>
    <row r="1113" spans="3:30" x14ac:dyDescent="0.25">
      <c r="C1113">
        <v>1</v>
      </c>
      <c r="D1113" s="1">
        <v>0.54166666666666663</v>
      </c>
      <c r="E1113">
        <v>10652</v>
      </c>
      <c r="F1113">
        <v>10655</v>
      </c>
      <c r="G1113">
        <v>10626</v>
      </c>
      <c r="H1113">
        <v>10640</v>
      </c>
      <c r="J1113">
        <v>-12</v>
      </c>
      <c r="L1113">
        <v>29</v>
      </c>
      <c r="W1113">
        <f t="shared" si="271"/>
        <v>0</v>
      </c>
      <c r="X1113">
        <f t="shared" si="272"/>
        <v>12</v>
      </c>
      <c r="Y1113">
        <f t="shared" si="273"/>
        <v>0</v>
      </c>
      <c r="Z1113" s="22">
        <f t="shared" si="274"/>
        <v>0</v>
      </c>
      <c r="AA1113" s="22">
        <f t="shared" si="275"/>
        <v>0</v>
      </c>
      <c r="AB1113">
        <f t="shared" si="276"/>
        <v>0</v>
      </c>
      <c r="AC1113" s="22">
        <f t="shared" si="277"/>
        <v>0</v>
      </c>
      <c r="AD1113" s="22">
        <f t="shared" si="278"/>
        <v>0</v>
      </c>
    </row>
    <row r="1114" spans="3:30" x14ac:dyDescent="0.25">
      <c r="D1114" s="1">
        <v>0.58333333333333337</v>
      </c>
      <c r="E1114">
        <v>10641</v>
      </c>
      <c r="F1114">
        <v>10649</v>
      </c>
      <c r="G1114">
        <v>10636</v>
      </c>
      <c r="H1114">
        <v>10645</v>
      </c>
      <c r="J1114">
        <v>4</v>
      </c>
      <c r="L1114">
        <v>13</v>
      </c>
      <c r="W1114">
        <f t="shared" si="271"/>
        <v>0</v>
      </c>
      <c r="X1114">
        <f t="shared" si="272"/>
        <v>4</v>
      </c>
      <c r="Y1114">
        <f t="shared" si="273"/>
        <v>0</v>
      </c>
      <c r="Z1114" s="22">
        <f t="shared" si="274"/>
        <v>0</v>
      </c>
      <c r="AA1114" s="22">
        <f t="shared" si="275"/>
        <v>0</v>
      </c>
      <c r="AB1114">
        <f t="shared" si="276"/>
        <v>0</v>
      </c>
      <c r="AC1114" s="22">
        <f t="shared" si="277"/>
        <v>0</v>
      </c>
      <c r="AD1114" s="22">
        <f t="shared" si="278"/>
        <v>0</v>
      </c>
    </row>
    <row r="1115" spans="3:30" x14ac:dyDescent="0.25">
      <c r="D1115" s="1">
        <v>0.625</v>
      </c>
      <c r="E1115">
        <v>10644</v>
      </c>
      <c r="F1115">
        <v>10658</v>
      </c>
      <c r="G1115">
        <v>10644</v>
      </c>
      <c r="H1115">
        <v>10651</v>
      </c>
      <c r="J1115">
        <v>7</v>
      </c>
      <c r="L1115">
        <v>14</v>
      </c>
      <c r="W1115">
        <f t="shared" si="271"/>
        <v>0</v>
      </c>
      <c r="X1115">
        <f t="shared" si="272"/>
        <v>7</v>
      </c>
      <c r="Y1115">
        <f t="shared" si="273"/>
        <v>0</v>
      </c>
      <c r="Z1115" s="22">
        <f t="shared" si="274"/>
        <v>0</v>
      </c>
      <c r="AA1115" s="22">
        <f t="shared" si="275"/>
        <v>0</v>
      </c>
      <c r="AB1115">
        <f t="shared" si="276"/>
        <v>0</v>
      </c>
      <c r="AC1115" s="22">
        <f t="shared" si="277"/>
        <v>0</v>
      </c>
      <c r="AD1115" s="22">
        <f t="shared" si="278"/>
        <v>0</v>
      </c>
    </row>
    <row r="1116" spans="3:30" x14ac:dyDescent="0.25">
      <c r="D1116" s="1">
        <v>0.66666666666666663</v>
      </c>
      <c r="E1116">
        <v>10651</v>
      </c>
      <c r="F1116">
        <v>10688</v>
      </c>
      <c r="G1116">
        <v>10648</v>
      </c>
      <c r="H1116">
        <v>10683</v>
      </c>
      <c r="J1116">
        <v>32</v>
      </c>
      <c r="L1116">
        <v>40</v>
      </c>
      <c r="W1116">
        <f t="shared" si="271"/>
        <v>0</v>
      </c>
      <c r="X1116">
        <f t="shared" si="272"/>
        <v>32</v>
      </c>
      <c r="Y1116">
        <f t="shared" si="273"/>
        <v>0</v>
      </c>
      <c r="Z1116" s="22">
        <f t="shared" si="274"/>
        <v>0</v>
      </c>
      <c r="AA1116" s="22">
        <f t="shared" si="275"/>
        <v>0</v>
      </c>
      <c r="AB1116">
        <f t="shared" si="276"/>
        <v>0</v>
      </c>
      <c r="AC1116" s="22">
        <f t="shared" si="277"/>
        <v>0</v>
      </c>
      <c r="AD1116" s="22">
        <f t="shared" si="278"/>
        <v>0</v>
      </c>
    </row>
    <row r="1117" spans="3:30" x14ac:dyDescent="0.25">
      <c r="D1117" s="1">
        <v>0.70833333333333337</v>
      </c>
      <c r="E1117">
        <v>10686</v>
      </c>
      <c r="F1117">
        <v>10689</v>
      </c>
      <c r="G1117">
        <v>10648</v>
      </c>
      <c r="H1117">
        <v>10664</v>
      </c>
      <c r="J1117">
        <v>-22</v>
      </c>
      <c r="L1117">
        <v>41</v>
      </c>
      <c r="W1117">
        <f t="shared" si="271"/>
        <v>0</v>
      </c>
      <c r="X1117">
        <f t="shared" si="272"/>
        <v>22</v>
      </c>
      <c r="Y1117">
        <f t="shared" si="273"/>
        <v>0</v>
      </c>
      <c r="Z1117" s="22">
        <f t="shared" si="274"/>
        <v>0</v>
      </c>
      <c r="AA1117" s="22">
        <f t="shared" si="275"/>
        <v>0</v>
      </c>
      <c r="AB1117">
        <f t="shared" si="276"/>
        <v>0</v>
      </c>
      <c r="AC1117" s="22">
        <f t="shared" si="277"/>
        <v>0</v>
      </c>
      <c r="AD1117" s="22">
        <f t="shared" si="278"/>
        <v>0</v>
      </c>
    </row>
    <row r="1118" spans="3:30" x14ac:dyDescent="0.25">
      <c r="D1118" s="1">
        <v>0.75</v>
      </c>
      <c r="E1118">
        <v>10664</v>
      </c>
      <c r="F1118">
        <v>10674</v>
      </c>
      <c r="G1118">
        <v>10653</v>
      </c>
      <c r="H1118">
        <v>10662</v>
      </c>
      <c r="J1118">
        <v>-2</v>
      </c>
      <c r="L1118">
        <v>21</v>
      </c>
      <c r="W1118">
        <f t="shared" si="271"/>
        <v>0</v>
      </c>
      <c r="X1118">
        <f t="shared" si="272"/>
        <v>2</v>
      </c>
      <c r="Y1118">
        <f t="shared" si="273"/>
        <v>0</v>
      </c>
      <c r="Z1118" s="22">
        <f t="shared" si="274"/>
        <v>0</v>
      </c>
      <c r="AA1118" s="22">
        <f t="shared" si="275"/>
        <v>0</v>
      </c>
      <c r="AB1118">
        <f t="shared" si="276"/>
        <v>0</v>
      </c>
      <c r="AC1118" s="22">
        <f t="shared" si="277"/>
        <v>0</v>
      </c>
      <c r="AD1118" s="22">
        <f t="shared" si="278"/>
        <v>0</v>
      </c>
    </row>
    <row r="1119" spans="3:30" x14ac:dyDescent="0.25">
      <c r="D1119" s="1">
        <v>0.79166666666666663</v>
      </c>
      <c r="E1119">
        <v>10662</v>
      </c>
      <c r="F1119">
        <v>10670</v>
      </c>
      <c r="G1119">
        <v>10661</v>
      </c>
      <c r="H1119">
        <v>10661</v>
      </c>
      <c r="J1119">
        <v>-1</v>
      </c>
      <c r="L1119">
        <v>9</v>
      </c>
      <c r="W1119">
        <f t="shared" si="271"/>
        <v>0</v>
      </c>
      <c r="X1119">
        <f t="shared" si="272"/>
        <v>1</v>
      </c>
      <c r="Y1119">
        <f t="shared" si="273"/>
        <v>0</v>
      </c>
      <c r="Z1119" s="22">
        <f t="shared" si="274"/>
        <v>0</v>
      </c>
      <c r="AA1119" s="22">
        <f t="shared" si="275"/>
        <v>0</v>
      </c>
      <c r="AB1119">
        <f t="shared" si="276"/>
        <v>0</v>
      </c>
      <c r="AC1119" s="22">
        <f t="shared" si="277"/>
        <v>0</v>
      </c>
      <c r="AD1119" s="22">
        <f t="shared" si="278"/>
        <v>0</v>
      </c>
    </row>
    <row r="1120" spans="3:30" x14ac:dyDescent="0.25">
      <c r="D1120" s="1">
        <v>0.83333333333333337</v>
      </c>
      <c r="E1120">
        <v>10661</v>
      </c>
      <c r="F1120">
        <v>10667</v>
      </c>
      <c r="G1120">
        <v>10658</v>
      </c>
      <c r="H1120">
        <v>10660</v>
      </c>
      <c r="J1120">
        <v>-1</v>
      </c>
      <c r="L1120">
        <v>9</v>
      </c>
      <c r="W1120">
        <f t="shared" si="271"/>
        <v>0</v>
      </c>
      <c r="X1120">
        <f t="shared" si="272"/>
        <v>1</v>
      </c>
      <c r="Y1120">
        <f t="shared" si="273"/>
        <v>0</v>
      </c>
      <c r="Z1120" s="22">
        <f t="shared" si="274"/>
        <v>0</v>
      </c>
      <c r="AA1120" s="22">
        <f t="shared" si="275"/>
        <v>0</v>
      </c>
      <c r="AB1120">
        <f t="shared" si="276"/>
        <v>0</v>
      </c>
      <c r="AC1120" s="22">
        <f t="shared" si="277"/>
        <v>0</v>
      </c>
      <c r="AD1120" s="22">
        <f t="shared" si="278"/>
        <v>0</v>
      </c>
    </row>
    <row r="1121" spans="3:30" x14ac:dyDescent="0.25">
      <c r="D1121" s="1">
        <v>0.875</v>
      </c>
      <c r="E1121">
        <v>10660</v>
      </c>
      <c r="F1121">
        <v>10660</v>
      </c>
      <c r="G1121">
        <v>10635</v>
      </c>
      <c r="H1121">
        <v>10646</v>
      </c>
      <c r="J1121">
        <v>-14</v>
      </c>
      <c r="L1121">
        <v>25</v>
      </c>
      <c r="W1121">
        <f t="shared" si="271"/>
        <v>0</v>
      </c>
      <c r="X1121">
        <f t="shared" si="272"/>
        <v>14</v>
      </c>
      <c r="Y1121">
        <f t="shared" si="273"/>
        <v>0</v>
      </c>
      <c r="Z1121" s="22">
        <f t="shared" si="274"/>
        <v>0</v>
      </c>
      <c r="AA1121" s="22">
        <f t="shared" si="275"/>
        <v>0</v>
      </c>
      <c r="AB1121">
        <f t="shared" si="276"/>
        <v>0</v>
      </c>
      <c r="AC1121" s="22">
        <f t="shared" si="277"/>
        <v>0</v>
      </c>
      <c r="AD1121" s="22">
        <f t="shared" si="278"/>
        <v>0</v>
      </c>
    </row>
    <row r="1122" spans="3:30" x14ac:dyDescent="0.25">
      <c r="D1122" s="2">
        <v>0.91666666666666663</v>
      </c>
      <c r="E1122">
        <v>10646</v>
      </c>
      <c r="F1122">
        <v>10657</v>
      </c>
      <c r="G1122">
        <v>10642</v>
      </c>
      <c r="H1122">
        <v>10651</v>
      </c>
      <c r="J1122">
        <v>5</v>
      </c>
      <c r="L1122">
        <v>15</v>
      </c>
      <c r="M1122">
        <v>-62</v>
      </c>
      <c r="W1122">
        <f t="shared" si="271"/>
        <v>62</v>
      </c>
      <c r="X1122">
        <f t="shared" si="272"/>
        <v>5</v>
      </c>
      <c r="Y1122">
        <f t="shared" si="273"/>
        <v>0</v>
      </c>
      <c r="Z1122" s="22">
        <f t="shared" si="274"/>
        <v>0</v>
      </c>
      <c r="AA1122" s="22">
        <f t="shared" si="275"/>
        <v>0</v>
      </c>
      <c r="AB1122">
        <f t="shared" si="276"/>
        <v>0</v>
      </c>
      <c r="AC1122" s="22">
        <f t="shared" si="277"/>
        <v>0</v>
      </c>
      <c r="AD1122" s="22">
        <f t="shared" si="278"/>
        <v>0.39830508474576271</v>
      </c>
    </row>
    <row r="1123" spans="3:30" x14ac:dyDescent="0.25">
      <c r="D1123" s="2">
        <v>0.375</v>
      </c>
      <c r="E1123">
        <v>10648</v>
      </c>
      <c r="F1123">
        <v>10660</v>
      </c>
      <c r="G1123">
        <v>10628</v>
      </c>
      <c r="H1123">
        <v>10629</v>
      </c>
      <c r="J1123">
        <v>-19</v>
      </c>
      <c r="L1123">
        <v>32</v>
      </c>
      <c r="N1123">
        <v>0</v>
      </c>
      <c r="O1123">
        <f>47/118</f>
        <v>0.39830508474576271</v>
      </c>
      <c r="R1123">
        <f>MAX(F1122:F1136)</f>
        <v>10668</v>
      </c>
      <c r="W1123">
        <f t="shared" si="271"/>
        <v>0</v>
      </c>
      <c r="X1123">
        <f t="shared" si="272"/>
        <v>19</v>
      </c>
      <c r="Y1123">
        <f t="shared" si="273"/>
        <v>0</v>
      </c>
      <c r="Z1123" s="22">
        <f t="shared" si="274"/>
        <v>0</v>
      </c>
      <c r="AA1123" s="22">
        <f t="shared" si="275"/>
        <v>0.39830508474576271</v>
      </c>
      <c r="AB1123">
        <f t="shared" si="276"/>
        <v>0</v>
      </c>
      <c r="AC1123" s="22">
        <f t="shared" si="277"/>
        <v>0</v>
      </c>
      <c r="AD1123" s="22">
        <f t="shared" si="278"/>
        <v>0</v>
      </c>
    </row>
    <row r="1124" spans="3:30" x14ac:dyDescent="0.25">
      <c r="D1124" s="1">
        <v>0.41666666666666669</v>
      </c>
      <c r="E1124">
        <v>10625</v>
      </c>
      <c r="F1124">
        <v>10662</v>
      </c>
      <c r="G1124">
        <v>10596</v>
      </c>
      <c r="H1124">
        <v>10660</v>
      </c>
      <c r="J1124">
        <v>35</v>
      </c>
      <c r="L1124">
        <v>66</v>
      </c>
      <c r="R1124">
        <f>MIN(G1123:G1137)</f>
        <v>10552</v>
      </c>
      <c r="W1124">
        <f t="shared" si="271"/>
        <v>0</v>
      </c>
      <c r="X1124">
        <f t="shared" si="272"/>
        <v>35</v>
      </c>
      <c r="Y1124">
        <f t="shared" si="273"/>
        <v>0</v>
      </c>
      <c r="Z1124" s="22">
        <f t="shared" si="274"/>
        <v>0</v>
      </c>
      <c r="AA1124" s="22">
        <f t="shared" si="275"/>
        <v>0</v>
      </c>
      <c r="AB1124">
        <f t="shared" si="276"/>
        <v>0</v>
      </c>
      <c r="AC1124" s="22">
        <f t="shared" si="277"/>
        <v>0</v>
      </c>
      <c r="AD1124" s="22">
        <f t="shared" si="278"/>
        <v>0</v>
      </c>
    </row>
    <row r="1125" spans="3:30" x14ac:dyDescent="0.25">
      <c r="D1125" s="1">
        <v>0.45833333333333331</v>
      </c>
      <c r="E1125">
        <v>10661</v>
      </c>
      <c r="F1125">
        <v>10668</v>
      </c>
      <c r="G1125">
        <v>10631</v>
      </c>
      <c r="H1125">
        <v>10631</v>
      </c>
      <c r="J1125">
        <v>-30</v>
      </c>
      <c r="L1125">
        <v>37</v>
      </c>
      <c r="R1125">
        <f>R1123-R1124</f>
        <v>116</v>
      </c>
      <c r="W1125">
        <f t="shared" si="271"/>
        <v>0</v>
      </c>
      <c r="X1125">
        <f t="shared" si="272"/>
        <v>30</v>
      </c>
      <c r="Y1125">
        <f t="shared" si="273"/>
        <v>116</v>
      </c>
      <c r="Z1125" s="22">
        <f t="shared" si="274"/>
        <v>0</v>
      </c>
      <c r="AA1125" s="22">
        <f t="shared" si="275"/>
        <v>0</v>
      </c>
      <c r="AB1125">
        <f t="shared" si="276"/>
        <v>0</v>
      </c>
      <c r="AC1125" s="22">
        <f t="shared" si="277"/>
        <v>0</v>
      </c>
      <c r="AD1125" s="22">
        <f t="shared" si="278"/>
        <v>0</v>
      </c>
    </row>
    <row r="1126" spans="3:30" x14ac:dyDescent="0.25">
      <c r="D1126" s="1">
        <v>0.5</v>
      </c>
      <c r="E1126">
        <v>10631</v>
      </c>
      <c r="F1126">
        <v>10648</v>
      </c>
      <c r="G1126">
        <v>10627</v>
      </c>
      <c r="H1126">
        <v>10645</v>
      </c>
      <c r="J1126">
        <v>14</v>
      </c>
      <c r="L1126">
        <v>21</v>
      </c>
      <c r="W1126">
        <f t="shared" si="271"/>
        <v>0</v>
      </c>
      <c r="X1126">
        <f t="shared" si="272"/>
        <v>14</v>
      </c>
      <c r="Y1126">
        <f t="shared" si="273"/>
        <v>0</v>
      </c>
      <c r="Z1126" s="22">
        <f t="shared" si="274"/>
        <v>0</v>
      </c>
      <c r="AA1126" s="22">
        <f t="shared" si="275"/>
        <v>0</v>
      </c>
      <c r="AB1126">
        <f t="shared" si="276"/>
        <v>0</v>
      </c>
      <c r="AC1126" s="22">
        <f t="shared" si="277"/>
        <v>0</v>
      </c>
      <c r="AD1126" s="22">
        <f t="shared" si="278"/>
        <v>0</v>
      </c>
    </row>
    <row r="1127" spans="3:30" x14ac:dyDescent="0.25">
      <c r="C1127">
        <v>1</v>
      </c>
      <c r="D1127" s="1">
        <v>0.54166666666666663</v>
      </c>
      <c r="E1127">
        <v>10646</v>
      </c>
      <c r="F1127">
        <v>10647</v>
      </c>
      <c r="G1127">
        <v>10630</v>
      </c>
      <c r="H1127">
        <v>10643</v>
      </c>
      <c r="J1127">
        <v>-3</v>
      </c>
      <c r="L1127">
        <v>17</v>
      </c>
      <c r="W1127">
        <f t="shared" si="271"/>
        <v>0</v>
      </c>
      <c r="X1127">
        <f t="shared" si="272"/>
        <v>3</v>
      </c>
      <c r="Y1127">
        <f t="shared" si="273"/>
        <v>0</v>
      </c>
      <c r="Z1127" s="22">
        <f t="shared" si="274"/>
        <v>0</v>
      </c>
      <c r="AA1127" s="22">
        <f t="shared" si="275"/>
        <v>0</v>
      </c>
      <c r="AB1127">
        <f t="shared" si="276"/>
        <v>0</v>
      </c>
      <c r="AC1127" s="22">
        <f t="shared" si="277"/>
        <v>0</v>
      </c>
      <c r="AD1127" s="22">
        <f t="shared" si="278"/>
        <v>0</v>
      </c>
    </row>
    <row r="1128" spans="3:30" x14ac:dyDescent="0.25">
      <c r="D1128" s="1">
        <v>0.58333333333333337</v>
      </c>
      <c r="E1128">
        <v>10642</v>
      </c>
      <c r="F1128">
        <v>10657</v>
      </c>
      <c r="G1128">
        <v>10642</v>
      </c>
      <c r="H1128">
        <v>10648</v>
      </c>
      <c r="J1128">
        <v>6</v>
      </c>
      <c r="L1128">
        <v>15</v>
      </c>
      <c r="W1128">
        <f t="shared" si="271"/>
        <v>0</v>
      </c>
      <c r="X1128">
        <f t="shared" si="272"/>
        <v>6</v>
      </c>
      <c r="Y1128">
        <f t="shared" si="273"/>
        <v>0</v>
      </c>
      <c r="Z1128" s="22">
        <f t="shared" si="274"/>
        <v>0</v>
      </c>
      <c r="AA1128" s="22">
        <f t="shared" si="275"/>
        <v>0</v>
      </c>
      <c r="AB1128">
        <f t="shared" si="276"/>
        <v>0</v>
      </c>
      <c r="AC1128" s="22">
        <f t="shared" si="277"/>
        <v>0</v>
      </c>
      <c r="AD1128" s="22">
        <f t="shared" si="278"/>
        <v>0</v>
      </c>
    </row>
    <row r="1129" spans="3:30" x14ac:dyDescent="0.25">
      <c r="D1129" s="1">
        <v>0.625</v>
      </c>
      <c r="E1129">
        <v>10649</v>
      </c>
      <c r="F1129">
        <v>10652</v>
      </c>
      <c r="G1129">
        <v>10626</v>
      </c>
      <c r="H1129">
        <v>10631</v>
      </c>
      <c r="J1129">
        <v>-18</v>
      </c>
      <c r="L1129">
        <v>26</v>
      </c>
      <c r="W1129">
        <f t="shared" si="271"/>
        <v>0</v>
      </c>
      <c r="X1129">
        <f t="shared" si="272"/>
        <v>18</v>
      </c>
      <c r="Y1129">
        <f t="shared" si="273"/>
        <v>0</v>
      </c>
      <c r="Z1129" s="22">
        <f t="shared" si="274"/>
        <v>0</v>
      </c>
      <c r="AA1129" s="22">
        <f t="shared" si="275"/>
        <v>0</v>
      </c>
      <c r="AB1129">
        <f t="shared" si="276"/>
        <v>0</v>
      </c>
      <c r="AC1129" s="22">
        <f t="shared" si="277"/>
        <v>0</v>
      </c>
      <c r="AD1129" s="22">
        <f t="shared" si="278"/>
        <v>0</v>
      </c>
    </row>
    <row r="1130" spans="3:30" x14ac:dyDescent="0.25">
      <c r="D1130" s="1">
        <v>0.66666666666666663</v>
      </c>
      <c r="E1130">
        <v>10631</v>
      </c>
      <c r="F1130">
        <v>10651</v>
      </c>
      <c r="G1130">
        <v>10624</v>
      </c>
      <c r="H1130">
        <v>10645</v>
      </c>
      <c r="J1130">
        <v>14</v>
      </c>
      <c r="L1130">
        <v>27</v>
      </c>
      <c r="W1130">
        <f t="shared" si="271"/>
        <v>0</v>
      </c>
      <c r="X1130">
        <f t="shared" si="272"/>
        <v>14</v>
      </c>
      <c r="Y1130">
        <f t="shared" si="273"/>
        <v>0</v>
      </c>
      <c r="Z1130" s="22">
        <f t="shared" si="274"/>
        <v>0</v>
      </c>
      <c r="AA1130" s="22">
        <f t="shared" si="275"/>
        <v>0</v>
      </c>
      <c r="AB1130">
        <f t="shared" si="276"/>
        <v>0</v>
      </c>
      <c r="AC1130" s="22">
        <f t="shared" si="277"/>
        <v>0</v>
      </c>
      <c r="AD1130" s="22">
        <f t="shared" si="278"/>
        <v>0</v>
      </c>
    </row>
    <row r="1131" spans="3:30" x14ac:dyDescent="0.25">
      <c r="D1131" s="1">
        <v>0.70833333333333337</v>
      </c>
      <c r="E1131">
        <v>10646</v>
      </c>
      <c r="F1131">
        <v>10651</v>
      </c>
      <c r="G1131">
        <v>10597</v>
      </c>
      <c r="H1131">
        <v>10599</v>
      </c>
      <c r="J1131">
        <v>-47</v>
      </c>
      <c r="L1131">
        <v>54</v>
      </c>
      <c r="W1131">
        <f t="shared" si="271"/>
        <v>0</v>
      </c>
      <c r="X1131">
        <f t="shared" si="272"/>
        <v>47</v>
      </c>
      <c r="Y1131">
        <f t="shared" si="273"/>
        <v>0</v>
      </c>
      <c r="Z1131" s="22">
        <f t="shared" si="274"/>
        <v>0</v>
      </c>
      <c r="AA1131" s="22">
        <f t="shared" si="275"/>
        <v>0</v>
      </c>
      <c r="AB1131">
        <f t="shared" si="276"/>
        <v>0</v>
      </c>
      <c r="AC1131" s="22">
        <f t="shared" si="277"/>
        <v>0</v>
      </c>
      <c r="AD1131" s="22">
        <f t="shared" si="278"/>
        <v>0</v>
      </c>
    </row>
    <row r="1132" spans="3:30" x14ac:dyDescent="0.25">
      <c r="D1132" s="1">
        <v>0.75</v>
      </c>
      <c r="E1132">
        <v>10598</v>
      </c>
      <c r="F1132">
        <v>10614</v>
      </c>
      <c r="G1132">
        <v>10587</v>
      </c>
      <c r="H1132">
        <v>10597</v>
      </c>
      <c r="J1132">
        <v>-1</v>
      </c>
      <c r="L1132">
        <v>27</v>
      </c>
      <c r="W1132">
        <f t="shared" si="271"/>
        <v>0</v>
      </c>
      <c r="X1132">
        <f t="shared" si="272"/>
        <v>1</v>
      </c>
      <c r="Y1132">
        <f t="shared" si="273"/>
        <v>0</v>
      </c>
      <c r="Z1132" s="22">
        <f t="shared" si="274"/>
        <v>0</v>
      </c>
      <c r="AA1132" s="22">
        <f t="shared" si="275"/>
        <v>0</v>
      </c>
      <c r="AB1132">
        <f t="shared" si="276"/>
        <v>0</v>
      </c>
      <c r="AC1132" s="22">
        <f t="shared" si="277"/>
        <v>0</v>
      </c>
      <c r="AD1132" s="22">
        <f t="shared" si="278"/>
        <v>0</v>
      </c>
    </row>
    <row r="1133" spans="3:30" x14ac:dyDescent="0.25">
      <c r="D1133" s="1">
        <v>0.79166666666666663</v>
      </c>
      <c r="E1133">
        <v>10598</v>
      </c>
      <c r="F1133">
        <v>10598</v>
      </c>
      <c r="G1133">
        <v>10552</v>
      </c>
      <c r="H1133">
        <v>10574</v>
      </c>
      <c r="J1133">
        <v>-24</v>
      </c>
      <c r="L1133">
        <v>46</v>
      </c>
      <c r="W1133">
        <f t="shared" si="271"/>
        <v>0</v>
      </c>
      <c r="X1133">
        <f t="shared" si="272"/>
        <v>24</v>
      </c>
      <c r="Y1133">
        <f t="shared" si="273"/>
        <v>0</v>
      </c>
      <c r="Z1133" s="22">
        <f t="shared" si="274"/>
        <v>0</v>
      </c>
      <c r="AA1133" s="22">
        <f t="shared" si="275"/>
        <v>0</v>
      </c>
      <c r="AB1133">
        <f t="shared" si="276"/>
        <v>0</v>
      </c>
      <c r="AC1133" s="22">
        <f t="shared" si="277"/>
        <v>0</v>
      </c>
      <c r="AD1133" s="22">
        <f t="shared" si="278"/>
        <v>0</v>
      </c>
    </row>
    <row r="1134" spans="3:30" x14ac:dyDescent="0.25">
      <c r="D1134" s="1">
        <v>0.83333333333333337</v>
      </c>
      <c r="E1134">
        <v>10575</v>
      </c>
      <c r="F1134">
        <v>10589</v>
      </c>
      <c r="G1134">
        <v>10567</v>
      </c>
      <c r="H1134">
        <v>10580</v>
      </c>
      <c r="J1134">
        <v>5</v>
      </c>
      <c r="L1134">
        <v>22</v>
      </c>
      <c r="W1134">
        <f t="shared" si="271"/>
        <v>0</v>
      </c>
      <c r="X1134">
        <f t="shared" si="272"/>
        <v>5</v>
      </c>
      <c r="Y1134">
        <f t="shared" si="273"/>
        <v>0</v>
      </c>
      <c r="Z1134" s="22">
        <f t="shared" si="274"/>
        <v>0</v>
      </c>
      <c r="AA1134" s="22">
        <f t="shared" si="275"/>
        <v>0</v>
      </c>
      <c r="AB1134">
        <f t="shared" si="276"/>
        <v>0</v>
      </c>
      <c r="AC1134" s="22">
        <f t="shared" si="277"/>
        <v>0</v>
      </c>
      <c r="AD1134" s="22">
        <f t="shared" si="278"/>
        <v>0</v>
      </c>
    </row>
    <row r="1135" spans="3:30" x14ac:dyDescent="0.25">
      <c r="D1135" s="1">
        <v>0.875</v>
      </c>
      <c r="E1135">
        <v>10580</v>
      </c>
      <c r="F1135">
        <v>10597</v>
      </c>
      <c r="G1135">
        <v>10573</v>
      </c>
      <c r="H1135">
        <v>10575</v>
      </c>
      <c r="J1135">
        <v>-5</v>
      </c>
      <c r="L1135">
        <v>24</v>
      </c>
      <c r="W1135">
        <f t="shared" si="271"/>
        <v>0</v>
      </c>
      <c r="X1135">
        <f t="shared" si="272"/>
        <v>5</v>
      </c>
      <c r="Y1135">
        <f t="shared" si="273"/>
        <v>0</v>
      </c>
      <c r="Z1135" s="22">
        <f t="shared" si="274"/>
        <v>0</v>
      </c>
      <c r="AA1135" s="22">
        <f t="shared" si="275"/>
        <v>0</v>
      </c>
      <c r="AB1135">
        <f t="shared" si="276"/>
        <v>0</v>
      </c>
      <c r="AC1135" s="22">
        <f t="shared" si="277"/>
        <v>0</v>
      </c>
      <c r="AD1135" s="22">
        <f t="shared" si="278"/>
        <v>0</v>
      </c>
    </row>
    <row r="1136" spans="3:30" x14ac:dyDescent="0.25">
      <c r="D1136" s="2">
        <v>0.91666666666666663</v>
      </c>
      <c r="E1136">
        <v>10575</v>
      </c>
      <c r="F1136">
        <v>10601</v>
      </c>
      <c r="G1136">
        <v>10575</v>
      </c>
      <c r="H1136">
        <v>10586</v>
      </c>
      <c r="J1136">
        <v>11</v>
      </c>
      <c r="L1136">
        <v>26</v>
      </c>
      <c r="W1136">
        <f t="shared" si="271"/>
        <v>0</v>
      </c>
      <c r="X1136">
        <f t="shared" si="272"/>
        <v>11</v>
      </c>
      <c r="Y1136">
        <f t="shared" si="273"/>
        <v>0</v>
      </c>
      <c r="Z1136" s="22">
        <f t="shared" si="274"/>
        <v>0</v>
      </c>
      <c r="AA1136" s="22">
        <f t="shared" si="275"/>
        <v>0</v>
      </c>
      <c r="AB1136">
        <f t="shared" si="276"/>
        <v>0</v>
      </c>
      <c r="AC1136" s="22">
        <f t="shared" si="277"/>
        <v>0</v>
      </c>
      <c r="AD1136" s="22">
        <f t="shared" si="278"/>
        <v>0</v>
      </c>
    </row>
    <row r="1137" spans="3:30" x14ac:dyDescent="0.25">
      <c r="D1137" s="2">
        <v>0.375</v>
      </c>
      <c r="E1137">
        <v>10614</v>
      </c>
      <c r="F1137">
        <v>10624</v>
      </c>
      <c r="G1137">
        <v>10608</v>
      </c>
      <c r="H1137">
        <v>10615</v>
      </c>
      <c r="J1137">
        <v>1</v>
      </c>
      <c r="L1137">
        <v>16</v>
      </c>
      <c r="M1137">
        <v>-46</v>
      </c>
      <c r="R1137">
        <f>MAX(F1136:F1150)</f>
        <v>10679</v>
      </c>
      <c r="W1137">
        <f t="shared" si="271"/>
        <v>46</v>
      </c>
      <c r="X1137">
        <f t="shared" si="272"/>
        <v>1</v>
      </c>
      <c r="Y1137">
        <f t="shared" si="273"/>
        <v>0</v>
      </c>
      <c r="Z1137" s="22">
        <f t="shared" si="274"/>
        <v>0</v>
      </c>
      <c r="AA1137" s="22">
        <f t="shared" si="275"/>
        <v>0</v>
      </c>
      <c r="AB1137">
        <f t="shared" si="276"/>
        <v>0</v>
      </c>
      <c r="AC1137" s="22">
        <f t="shared" si="277"/>
        <v>0</v>
      </c>
      <c r="AD1137" s="22">
        <f t="shared" si="278"/>
        <v>0.43103448275862066</v>
      </c>
    </row>
    <row r="1138" spans="3:30" x14ac:dyDescent="0.25">
      <c r="D1138" s="1">
        <v>0.41666666666666669</v>
      </c>
      <c r="E1138">
        <v>10615</v>
      </c>
      <c r="F1138">
        <v>10651</v>
      </c>
      <c r="G1138">
        <v>10610</v>
      </c>
      <c r="H1138">
        <v>10644</v>
      </c>
      <c r="J1138">
        <v>29</v>
      </c>
      <c r="L1138">
        <v>41</v>
      </c>
      <c r="N1138">
        <f>40/116</f>
        <v>0.34482758620689657</v>
      </c>
      <c r="O1138">
        <f>50/116</f>
        <v>0.43103448275862066</v>
      </c>
      <c r="R1138">
        <f>MIN(G1137:G1151)</f>
        <v>10491</v>
      </c>
      <c r="W1138">
        <f t="shared" si="271"/>
        <v>0</v>
      </c>
      <c r="X1138">
        <f t="shared" si="272"/>
        <v>29</v>
      </c>
      <c r="Y1138">
        <f t="shared" si="273"/>
        <v>0</v>
      </c>
      <c r="Z1138" s="22">
        <f t="shared" si="274"/>
        <v>0.34482758620689657</v>
      </c>
      <c r="AA1138" s="22">
        <f t="shared" si="275"/>
        <v>0.43103448275862066</v>
      </c>
      <c r="AB1138">
        <f t="shared" si="276"/>
        <v>0</v>
      </c>
      <c r="AC1138" s="22">
        <f t="shared" si="277"/>
        <v>0</v>
      </c>
      <c r="AD1138" s="22">
        <f t="shared" si="278"/>
        <v>0</v>
      </c>
    </row>
    <row r="1139" spans="3:30" x14ac:dyDescent="0.25">
      <c r="D1139" s="1">
        <v>0.45833333333333331</v>
      </c>
      <c r="E1139">
        <v>10644</v>
      </c>
      <c r="F1139">
        <v>10679</v>
      </c>
      <c r="G1139">
        <v>10626</v>
      </c>
      <c r="H1139">
        <v>10661</v>
      </c>
      <c r="J1139">
        <v>17</v>
      </c>
      <c r="L1139">
        <v>53</v>
      </c>
      <c r="R1139">
        <f>R1137-R1138</f>
        <v>188</v>
      </c>
      <c r="W1139">
        <f t="shared" si="271"/>
        <v>0</v>
      </c>
      <c r="X1139">
        <f t="shared" si="272"/>
        <v>17</v>
      </c>
      <c r="Y1139">
        <f t="shared" si="273"/>
        <v>188</v>
      </c>
      <c r="Z1139" s="22">
        <f t="shared" si="274"/>
        <v>0</v>
      </c>
      <c r="AA1139" s="22">
        <f t="shared" si="275"/>
        <v>0</v>
      </c>
      <c r="AB1139">
        <f t="shared" si="276"/>
        <v>0</v>
      </c>
      <c r="AC1139" s="22">
        <f t="shared" si="277"/>
        <v>0</v>
      </c>
      <c r="AD1139" s="22">
        <f t="shared" si="278"/>
        <v>0</v>
      </c>
    </row>
    <row r="1140" spans="3:30" x14ac:dyDescent="0.25">
      <c r="D1140" s="1">
        <v>0.5</v>
      </c>
      <c r="E1140">
        <v>10662</v>
      </c>
      <c r="F1140">
        <v>10664</v>
      </c>
      <c r="G1140">
        <v>10621</v>
      </c>
      <c r="H1140">
        <v>10632</v>
      </c>
      <c r="J1140">
        <v>-30</v>
      </c>
      <c r="L1140">
        <v>43</v>
      </c>
      <c r="W1140">
        <f t="shared" si="271"/>
        <v>0</v>
      </c>
      <c r="X1140">
        <f t="shared" si="272"/>
        <v>30</v>
      </c>
      <c r="Y1140">
        <f t="shared" si="273"/>
        <v>0</v>
      </c>
      <c r="Z1140" s="22">
        <f t="shared" si="274"/>
        <v>0</v>
      </c>
      <c r="AA1140" s="22">
        <f t="shared" si="275"/>
        <v>0</v>
      </c>
      <c r="AB1140">
        <f t="shared" si="276"/>
        <v>0</v>
      </c>
      <c r="AC1140" s="22">
        <f t="shared" si="277"/>
        <v>0</v>
      </c>
      <c r="AD1140" s="22">
        <f t="shared" si="278"/>
        <v>0</v>
      </c>
    </row>
    <row r="1141" spans="3:30" x14ac:dyDescent="0.25">
      <c r="C1141">
        <v>1</v>
      </c>
      <c r="D1141" s="1">
        <v>0.54166666666666663</v>
      </c>
      <c r="E1141">
        <v>10632</v>
      </c>
      <c r="F1141">
        <v>10656</v>
      </c>
      <c r="G1141">
        <v>10629</v>
      </c>
      <c r="H1141">
        <v>10645</v>
      </c>
      <c r="J1141">
        <v>13</v>
      </c>
      <c r="L1141">
        <v>27</v>
      </c>
      <c r="W1141">
        <f t="shared" si="271"/>
        <v>0</v>
      </c>
      <c r="X1141">
        <f t="shared" si="272"/>
        <v>13</v>
      </c>
      <c r="Y1141">
        <f t="shared" si="273"/>
        <v>0</v>
      </c>
      <c r="Z1141" s="22">
        <f t="shared" si="274"/>
        <v>0</v>
      </c>
      <c r="AA1141" s="22">
        <f t="shared" si="275"/>
        <v>0</v>
      </c>
      <c r="AB1141">
        <f t="shared" si="276"/>
        <v>0</v>
      </c>
      <c r="AC1141" s="22">
        <f t="shared" si="277"/>
        <v>0</v>
      </c>
      <c r="AD1141" s="22">
        <f t="shared" si="278"/>
        <v>0</v>
      </c>
    </row>
    <row r="1142" spans="3:30" x14ac:dyDescent="0.25">
      <c r="D1142" s="1">
        <v>0.58333333333333337</v>
      </c>
      <c r="E1142">
        <v>10645</v>
      </c>
      <c r="F1142">
        <v>10650</v>
      </c>
      <c r="G1142">
        <v>10633</v>
      </c>
      <c r="H1142">
        <v>10644</v>
      </c>
      <c r="J1142">
        <v>-1</v>
      </c>
      <c r="L1142">
        <v>17</v>
      </c>
      <c r="W1142">
        <f t="shared" si="271"/>
        <v>0</v>
      </c>
      <c r="X1142">
        <f t="shared" si="272"/>
        <v>1</v>
      </c>
      <c r="Y1142">
        <f t="shared" si="273"/>
        <v>0</v>
      </c>
      <c r="Z1142" s="22">
        <f t="shared" si="274"/>
        <v>0</v>
      </c>
      <c r="AA1142" s="22">
        <f t="shared" si="275"/>
        <v>0</v>
      </c>
      <c r="AB1142">
        <f t="shared" si="276"/>
        <v>0</v>
      </c>
      <c r="AC1142" s="22">
        <f t="shared" si="277"/>
        <v>0</v>
      </c>
      <c r="AD1142" s="22">
        <f t="shared" si="278"/>
        <v>0</v>
      </c>
    </row>
    <row r="1143" spans="3:30" x14ac:dyDescent="0.25">
      <c r="D1143" s="1">
        <v>0.625</v>
      </c>
      <c r="E1143">
        <v>10643</v>
      </c>
      <c r="F1143">
        <v>10648</v>
      </c>
      <c r="G1143">
        <v>10612</v>
      </c>
      <c r="H1143">
        <v>10620</v>
      </c>
      <c r="J1143">
        <v>-23</v>
      </c>
      <c r="L1143">
        <v>36</v>
      </c>
      <c r="W1143">
        <f t="shared" si="271"/>
        <v>0</v>
      </c>
      <c r="X1143">
        <f t="shared" si="272"/>
        <v>23</v>
      </c>
      <c r="Y1143">
        <f t="shared" si="273"/>
        <v>0</v>
      </c>
      <c r="Z1143" s="22">
        <f t="shared" si="274"/>
        <v>0</v>
      </c>
      <c r="AA1143" s="22">
        <f t="shared" si="275"/>
        <v>0</v>
      </c>
      <c r="AB1143">
        <f t="shared" si="276"/>
        <v>0</v>
      </c>
      <c r="AC1143" s="22">
        <f t="shared" si="277"/>
        <v>0</v>
      </c>
      <c r="AD1143" s="22">
        <f t="shared" si="278"/>
        <v>0</v>
      </c>
    </row>
    <row r="1144" spans="3:30" x14ac:dyDescent="0.25">
      <c r="D1144" s="1">
        <v>0.66666666666666663</v>
      </c>
      <c r="E1144">
        <v>10619</v>
      </c>
      <c r="F1144">
        <v>10637</v>
      </c>
      <c r="G1144">
        <v>10595</v>
      </c>
      <c r="H1144">
        <v>10604</v>
      </c>
      <c r="J1144">
        <v>-15</v>
      </c>
      <c r="L1144">
        <v>42</v>
      </c>
      <c r="W1144">
        <f t="shared" si="271"/>
        <v>0</v>
      </c>
      <c r="X1144">
        <f t="shared" si="272"/>
        <v>15</v>
      </c>
      <c r="Y1144">
        <f t="shared" si="273"/>
        <v>0</v>
      </c>
      <c r="Z1144" s="22">
        <f t="shared" si="274"/>
        <v>0</v>
      </c>
      <c r="AA1144" s="22">
        <f t="shared" si="275"/>
        <v>0</v>
      </c>
      <c r="AB1144">
        <f t="shared" si="276"/>
        <v>0</v>
      </c>
      <c r="AC1144" s="22">
        <f t="shared" si="277"/>
        <v>0</v>
      </c>
      <c r="AD1144" s="22">
        <f t="shared" si="278"/>
        <v>0</v>
      </c>
    </row>
    <row r="1145" spans="3:30" x14ac:dyDescent="0.25">
      <c r="D1145" s="1">
        <v>0.70833333333333337</v>
      </c>
      <c r="E1145">
        <v>10597</v>
      </c>
      <c r="F1145">
        <v>10607</v>
      </c>
      <c r="G1145">
        <v>10507</v>
      </c>
      <c r="H1145">
        <v>10521</v>
      </c>
      <c r="J1145">
        <v>-76</v>
      </c>
      <c r="L1145">
        <v>100</v>
      </c>
      <c r="W1145">
        <f t="shared" si="271"/>
        <v>0</v>
      </c>
      <c r="X1145">
        <f t="shared" si="272"/>
        <v>76</v>
      </c>
      <c r="Y1145">
        <f t="shared" si="273"/>
        <v>0</v>
      </c>
      <c r="Z1145" s="22">
        <f t="shared" si="274"/>
        <v>0</v>
      </c>
      <c r="AA1145" s="22">
        <f t="shared" si="275"/>
        <v>0</v>
      </c>
      <c r="AB1145">
        <f t="shared" si="276"/>
        <v>0</v>
      </c>
      <c r="AC1145" s="22">
        <f t="shared" si="277"/>
        <v>0</v>
      </c>
      <c r="AD1145" s="22">
        <f t="shared" si="278"/>
        <v>0</v>
      </c>
    </row>
    <row r="1146" spans="3:30" x14ac:dyDescent="0.25">
      <c r="D1146" s="1">
        <v>0.75</v>
      </c>
      <c r="E1146">
        <v>10521</v>
      </c>
      <c r="F1146">
        <v>10539</v>
      </c>
      <c r="G1146">
        <v>10491</v>
      </c>
      <c r="H1146">
        <v>10534</v>
      </c>
      <c r="J1146">
        <v>13</v>
      </c>
      <c r="L1146">
        <v>48</v>
      </c>
      <c r="W1146">
        <f t="shared" ref="W1146:W1209" si="279">ABS(M1146)</f>
        <v>0</v>
      </c>
      <c r="X1146">
        <f t="shared" ref="X1146:X1209" si="280">ABS(J1146)</f>
        <v>13</v>
      </c>
      <c r="Y1146">
        <f t="shared" ref="Y1146:Y1209" si="281">IF(R1146&lt;1000,ABS(R1146),0)</f>
        <v>0</v>
      </c>
      <c r="Z1146" s="22">
        <f t="shared" ref="Z1146:Z1209" si="282">IF(N1146=1,0,ABS(N1146))</f>
        <v>0</v>
      </c>
      <c r="AA1146" s="22">
        <f t="shared" ref="AA1146:AA1209" si="283">ABS(O1146)</f>
        <v>0</v>
      </c>
      <c r="AB1146">
        <f t="shared" ref="AB1146:AB1209" si="284">IF(N1146=1,1,0)</f>
        <v>0</v>
      </c>
      <c r="AC1146" s="22">
        <f t="shared" ref="AC1146:AC1209" si="285">IF(N1146=1,ABS(N1147),0)</f>
        <v>0</v>
      </c>
      <c r="AD1146" s="22">
        <f t="shared" ref="AD1146:AD1209" si="286">IF(N1146=1,0,ABS(O1147))</f>
        <v>0</v>
      </c>
    </row>
    <row r="1147" spans="3:30" x14ac:dyDescent="0.25">
      <c r="D1147" s="1">
        <v>0.79166666666666663</v>
      </c>
      <c r="E1147">
        <v>10535</v>
      </c>
      <c r="F1147">
        <v>10576</v>
      </c>
      <c r="G1147">
        <v>10528</v>
      </c>
      <c r="H1147">
        <v>10557</v>
      </c>
      <c r="J1147">
        <v>22</v>
      </c>
      <c r="L1147">
        <v>48</v>
      </c>
      <c r="W1147">
        <f t="shared" si="279"/>
        <v>0</v>
      </c>
      <c r="X1147">
        <f t="shared" si="280"/>
        <v>22</v>
      </c>
      <c r="Y1147">
        <f t="shared" si="281"/>
        <v>0</v>
      </c>
      <c r="Z1147" s="22">
        <f t="shared" si="282"/>
        <v>0</v>
      </c>
      <c r="AA1147" s="22">
        <f t="shared" si="283"/>
        <v>0</v>
      </c>
      <c r="AB1147">
        <f t="shared" si="284"/>
        <v>0</v>
      </c>
      <c r="AC1147" s="22">
        <f t="shared" si="285"/>
        <v>0</v>
      </c>
      <c r="AD1147" s="22">
        <f t="shared" si="286"/>
        <v>0</v>
      </c>
    </row>
    <row r="1148" spans="3:30" x14ac:dyDescent="0.25">
      <c r="D1148" s="1">
        <v>0.83333333333333337</v>
      </c>
      <c r="E1148">
        <v>10557</v>
      </c>
      <c r="F1148">
        <v>10571</v>
      </c>
      <c r="G1148">
        <v>10555</v>
      </c>
      <c r="H1148">
        <v>10556</v>
      </c>
      <c r="J1148">
        <v>-1</v>
      </c>
      <c r="L1148">
        <v>16</v>
      </c>
      <c r="W1148">
        <f t="shared" si="279"/>
        <v>0</v>
      </c>
      <c r="X1148">
        <f t="shared" si="280"/>
        <v>1</v>
      </c>
      <c r="Y1148">
        <f t="shared" si="281"/>
        <v>0</v>
      </c>
      <c r="Z1148" s="22">
        <f t="shared" si="282"/>
        <v>0</v>
      </c>
      <c r="AA1148" s="22">
        <f t="shared" si="283"/>
        <v>0</v>
      </c>
      <c r="AB1148">
        <f t="shared" si="284"/>
        <v>0</v>
      </c>
      <c r="AC1148" s="22">
        <f t="shared" si="285"/>
        <v>0</v>
      </c>
      <c r="AD1148" s="22">
        <f t="shared" si="286"/>
        <v>0</v>
      </c>
    </row>
    <row r="1149" spans="3:30" x14ac:dyDescent="0.25">
      <c r="D1149" s="1">
        <v>0.875</v>
      </c>
      <c r="E1149">
        <v>10556</v>
      </c>
      <c r="F1149">
        <v>10568</v>
      </c>
      <c r="G1149">
        <v>10545</v>
      </c>
      <c r="H1149">
        <v>10560</v>
      </c>
      <c r="J1149">
        <v>4</v>
      </c>
      <c r="L1149">
        <v>23</v>
      </c>
      <c r="W1149">
        <f t="shared" si="279"/>
        <v>0</v>
      </c>
      <c r="X1149">
        <f t="shared" si="280"/>
        <v>4</v>
      </c>
      <c r="Y1149">
        <f t="shared" si="281"/>
        <v>0</v>
      </c>
      <c r="Z1149" s="22">
        <f t="shared" si="282"/>
        <v>0</v>
      </c>
      <c r="AA1149" s="22">
        <f t="shared" si="283"/>
        <v>0</v>
      </c>
      <c r="AB1149">
        <f t="shared" si="284"/>
        <v>0</v>
      </c>
      <c r="AC1149" s="22">
        <f t="shared" si="285"/>
        <v>0</v>
      </c>
      <c r="AD1149" s="22">
        <f t="shared" si="286"/>
        <v>0</v>
      </c>
    </row>
    <row r="1150" spans="3:30" x14ac:dyDescent="0.25">
      <c r="D1150" s="2">
        <v>0.91666666666666663</v>
      </c>
      <c r="E1150">
        <v>10560</v>
      </c>
      <c r="F1150">
        <v>10573</v>
      </c>
      <c r="G1150">
        <v>10544</v>
      </c>
      <c r="H1150">
        <v>10568</v>
      </c>
      <c r="J1150">
        <v>8</v>
      </c>
      <c r="L1150">
        <v>29</v>
      </c>
      <c r="M1150">
        <v>152</v>
      </c>
      <c r="N1150">
        <v>1</v>
      </c>
      <c r="R1150">
        <f>MAX(F1149:F1163)</f>
        <v>10694</v>
      </c>
      <c r="W1150">
        <f t="shared" si="279"/>
        <v>152</v>
      </c>
      <c r="X1150">
        <f t="shared" si="280"/>
        <v>8</v>
      </c>
      <c r="Y1150">
        <f t="shared" si="281"/>
        <v>0</v>
      </c>
      <c r="Z1150" s="22">
        <f t="shared" si="282"/>
        <v>0</v>
      </c>
      <c r="AA1150" s="22">
        <f t="shared" si="283"/>
        <v>0</v>
      </c>
      <c r="AB1150">
        <f t="shared" si="284"/>
        <v>1</v>
      </c>
      <c r="AC1150" s="22">
        <f t="shared" si="285"/>
        <v>0.71808510638297873</v>
      </c>
      <c r="AD1150" s="22">
        <f t="shared" si="286"/>
        <v>0</v>
      </c>
    </row>
    <row r="1151" spans="3:30" x14ac:dyDescent="0.25">
      <c r="D1151" s="2">
        <v>0.375</v>
      </c>
      <c r="E1151">
        <v>10560</v>
      </c>
      <c r="F1151">
        <v>10581</v>
      </c>
      <c r="G1151">
        <v>10556</v>
      </c>
      <c r="H1151">
        <v>10576</v>
      </c>
      <c r="J1151">
        <v>16</v>
      </c>
      <c r="L1151">
        <v>25</v>
      </c>
      <c r="N1151">
        <f>SUM(J1152:J1164)/188</f>
        <v>0.71808510638297873</v>
      </c>
      <c r="O1151">
        <f>32/188</f>
        <v>0.1702127659574468</v>
      </c>
      <c r="R1151">
        <f>MIN(G1150:G1164)</f>
        <v>10514</v>
      </c>
      <c r="W1151">
        <f t="shared" si="279"/>
        <v>0</v>
      </c>
      <c r="X1151">
        <f t="shared" si="280"/>
        <v>16</v>
      </c>
      <c r="Y1151">
        <f t="shared" si="281"/>
        <v>0</v>
      </c>
      <c r="Z1151" s="22">
        <f t="shared" si="282"/>
        <v>0.71808510638297873</v>
      </c>
      <c r="AA1151" s="22">
        <f t="shared" si="283"/>
        <v>0.1702127659574468</v>
      </c>
      <c r="AB1151">
        <f t="shared" si="284"/>
        <v>0</v>
      </c>
      <c r="AC1151" s="22">
        <f t="shared" si="285"/>
        <v>0</v>
      </c>
      <c r="AD1151" s="22">
        <f t="shared" si="286"/>
        <v>0</v>
      </c>
    </row>
    <row r="1152" spans="3:30" x14ac:dyDescent="0.25">
      <c r="D1152" s="1">
        <v>0.41666666666666669</v>
      </c>
      <c r="E1152">
        <v>10574</v>
      </c>
      <c r="F1152">
        <v>10578</v>
      </c>
      <c r="G1152">
        <v>10514</v>
      </c>
      <c r="H1152">
        <v>10542</v>
      </c>
      <c r="J1152">
        <v>-32</v>
      </c>
      <c r="L1152">
        <v>64</v>
      </c>
      <c r="R1152">
        <f>R1150-R1151</f>
        <v>180</v>
      </c>
      <c r="W1152">
        <f t="shared" si="279"/>
        <v>0</v>
      </c>
      <c r="X1152">
        <f t="shared" si="280"/>
        <v>32</v>
      </c>
      <c r="Y1152">
        <f t="shared" si="281"/>
        <v>180</v>
      </c>
      <c r="Z1152" s="22">
        <f t="shared" si="282"/>
        <v>0</v>
      </c>
      <c r="AA1152" s="22">
        <f t="shared" si="283"/>
        <v>0</v>
      </c>
      <c r="AB1152">
        <f t="shared" si="284"/>
        <v>0</v>
      </c>
      <c r="AC1152" s="22">
        <f t="shared" si="285"/>
        <v>0</v>
      </c>
      <c r="AD1152" s="22">
        <f t="shared" si="286"/>
        <v>0</v>
      </c>
    </row>
    <row r="1153" spans="3:30" x14ac:dyDescent="0.25">
      <c r="D1153" s="1">
        <v>0.45833333333333331</v>
      </c>
      <c r="E1153">
        <v>10542</v>
      </c>
      <c r="F1153">
        <v>10559</v>
      </c>
      <c r="G1153">
        <v>10526</v>
      </c>
      <c r="H1153">
        <v>10538</v>
      </c>
      <c r="J1153">
        <v>-4</v>
      </c>
      <c r="L1153">
        <v>33</v>
      </c>
      <c r="W1153">
        <f t="shared" si="279"/>
        <v>0</v>
      </c>
      <c r="X1153">
        <f t="shared" si="280"/>
        <v>4</v>
      </c>
      <c r="Y1153">
        <f t="shared" si="281"/>
        <v>0</v>
      </c>
      <c r="Z1153" s="22">
        <f t="shared" si="282"/>
        <v>0</v>
      </c>
      <c r="AA1153" s="22">
        <f t="shared" si="283"/>
        <v>0</v>
      </c>
      <c r="AB1153">
        <f t="shared" si="284"/>
        <v>0</v>
      </c>
      <c r="AC1153" s="22">
        <f t="shared" si="285"/>
        <v>0</v>
      </c>
      <c r="AD1153" s="22">
        <f t="shared" si="286"/>
        <v>0</v>
      </c>
    </row>
    <row r="1154" spans="3:30" x14ac:dyDescent="0.25">
      <c r="D1154" s="1">
        <v>0.5</v>
      </c>
      <c r="E1154">
        <v>10538</v>
      </c>
      <c r="F1154">
        <v>10562</v>
      </c>
      <c r="G1154">
        <v>10536</v>
      </c>
      <c r="H1154">
        <v>10550</v>
      </c>
      <c r="J1154">
        <v>12</v>
      </c>
      <c r="L1154">
        <v>26</v>
      </c>
      <c r="W1154">
        <f t="shared" si="279"/>
        <v>0</v>
      </c>
      <c r="X1154">
        <f t="shared" si="280"/>
        <v>12</v>
      </c>
      <c r="Y1154">
        <f t="shared" si="281"/>
        <v>0</v>
      </c>
      <c r="Z1154" s="22">
        <f t="shared" si="282"/>
        <v>0</v>
      </c>
      <c r="AA1154" s="22">
        <f t="shared" si="283"/>
        <v>0</v>
      </c>
      <c r="AB1154">
        <f t="shared" si="284"/>
        <v>0</v>
      </c>
      <c r="AC1154" s="22">
        <f t="shared" si="285"/>
        <v>0</v>
      </c>
      <c r="AD1154" s="22">
        <f t="shared" si="286"/>
        <v>0</v>
      </c>
    </row>
    <row r="1155" spans="3:30" x14ac:dyDescent="0.25">
      <c r="C1155">
        <v>1</v>
      </c>
      <c r="D1155" s="1">
        <v>0.54166666666666663</v>
      </c>
      <c r="E1155">
        <v>10549</v>
      </c>
      <c r="F1155">
        <v>10573</v>
      </c>
      <c r="G1155">
        <v>10545</v>
      </c>
      <c r="H1155">
        <v>10562</v>
      </c>
      <c r="J1155">
        <v>13</v>
      </c>
      <c r="L1155">
        <v>28</v>
      </c>
      <c r="W1155">
        <f t="shared" si="279"/>
        <v>0</v>
      </c>
      <c r="X1155">
        <f t="shared" si="280"/>
        <v>13</v>
      </c>
      <c r="Y1155">
        <f t="shared" si="281"/>
        <v>0</v>
      </c>
      <c r="Z1155" s="22">
        <f t="shared" si="282"/>
        <v>0</v>
      </c>
      <c r="AA1155" s="22">
        <f t="shared" si="283"/>
        <v>0</v>
      </c>
      <c r="AB1155">
        <f t="shared" si="284"/>
        <v>0</v>
      </c>
      <c r="AC1155" s="22">
        <f t="shared" si="285"/>
        <v>0</v>
      </c>
      <c r="AD1155" s="22">
        <f t="shared" si="286"/>
        <v>0</v>
      </c>
    </row>
    <row r="1156" spans="3:30" x14ac:dyDescent="0.25">
      <c r="D1156" s="1">
        <v>0.58333333333333337</v>
      </c>
      <c r="E1156">
        <v>10563</v>
      </c>
      <c r="F1156">
        <v>10569</v>
      </c>
      <c r="G1156">
        <v>10553</v>
      </c>
      <c r="H1156">
        <v>10564</v>
      </c>
      <c r="J1156">
        <v>1</v>
      </c>
      <c r="L1156">
        <v>16</v>
      </c>
      <c r="W1156">
        <f t="shared" si="279"/>
        <v>0</v>
      </c>
      <c r="X1156">
        <f t="shared" si="280"/>
        <v>1</v>
      </c>
      <c r="Y1156">
        <f t="shared" si="281"/>
        <v>0</v>
      </c>
      <c r="Z1156" s="22">
        <f t="shared" si="282"/>
        <v>0</v>
      </c>
      <c r="AA1156" s="22">
        <f t="shared" si="283"/>
        <v>0</v>
      </c>
      <c r="AB1156">
        <f t="shared" si="284"/>
        <v>0</v>
      </c>
      <c r="AC1156" s="22">
        <f t="shared" si="285"/>
        <v>0</v>
      </c>
      <c r="AD1156" s="22">
        <f t="shared" si="286"/>
        <v>0</v>
      </c>
    </row>
    <row r="1157" spans="3:30" x14ac:dyDescent="0.25">
      <c r="D1157" s="1">
        <v>0.625</v>
      </c>
      <c r="E1157">
        <v>10564</v>
      </c>
      <c r="F1157">
        <v>10595</v>
      </c>
      <c r="G1157">
        <v>10541</v>
      </c>
      <c r="H1157">
        <v>10579</v>
      </c>
      <c r="J1157">
        <v>15</v>
      </c>
      <c r="L1157">
        <v>54</v>
      </c>
      <c r="W1157">
        <f t="shared" si="279"/>
        <v>0</v>
      </c>
      <c r="X1157">
        <f t="shared" si="280"/>
        <v>15</v>
      </c>
      <c r="Y1157">
        <f t="shared" si="281"/>
        <v>0</v>
      </c>
      <c r="Z1157" s="22">
        <f t="shared" si="282"/>
        <v>0</v>
      </c>
      <c r="AA1157" s="22">
        <f t="shared" si="283"/>
        <v>0</v>
      </c>
      <c r="AB1157">
        <f t="shared" si="284"/>
        <v>0</v>
      </c>
      <c r="AC1157" s="22">
        <f t="shared" si="285"/>
        <v>0</v>
      </c>
      <c r="AD1157" s="22">
        <f t="shared" si="286"/>
        <v>0</v>
      </c>
    </row>
    <row r="1158" spans="3:30" x14ac:dyDescent="0.25">
      <c r="D1158" s="1">
        <v>0.66666666666666663</v>
      </c>
      <c r="E1158">
        <v>10580</v>
      </c>
      <c r="F1158">
        <v>10657</v>
      </c>
      <c r="G1158">
        <v>10579</v>
      </c>
      <c r="H1158">
        <v>10632</v>
      </c>
      <c r="J1158">
        <v>52</v>
      </c>
      <c r="L1158">
        <v>78</v>
      </c>
      <c r="W1158">
        <f t="shared" si="279"/>
        <v>0</v>
      </c>
      <c r="X1158">
        <f t="shared" si="280"/>
        <v>52</v>
      </c>
      <c r="Y1158">
        <f t="shared" si="281"/>
        <v>0</v>
      </c>
      <c r="Z1158" s="22">
        <f t="shared" si="282"/>
        <v>0</v>
      </c>
      <c r="AA1158" s="22">
        <f t="shared" si="283"/>
        <v>0</v>
      </c>
      <c r="AB1158">
        <f t="shared" si="284"/>
        <v>0</v>
      </c>
      <c r="AC1158" s="22">
        <f t="shared" si="285"/>
        <v>0</v>
      </c>
      <c r="AD1158" s="22">
        <f t="shared" si="286"/>
        <v>0</v>
      </c>
    </row>
    <row r="1159" spans="3:30" x14ac:dyDescent="0.25">
      <c r="D1159" s="1">
        <v>0.70833333333333337</v>
      </c>
      <c r="E1159">
        <v>10633</v>
      </c>
      <c r="F1159">
        <v>10664</v>
      </c>
      <c r="G1159">
        <v>10615</v>
      </c>
      <c r="H1159">
        <v>10656</v>
      </c>
      <c r="J1159">
        <v>23</v>
      </c>
      <c r="L1159">
        <v>49</v>
      </c>
      <c r="W1159">
        <f t="shared" si="279"/>
        <v>0</v>
      </c>
      <c r="X1159">
        <f t="shared" si="280"/>
        <v>23</v>
      </c>
      <c r="Y1159">
        <f t="shared" si="281"/>
        <v>0</v>
      </c>
      <c r="Z1159" s="22">
        <f t="shared" si="282"/>
        <v>0</v>
      </c>
      <c r="AA1159" s="22">
        <f t="shared" si="283"/>
        <v>0</v>
      </c>
      <c r="AB1159">
        <f t="shared" si="284"/>
        <v>0</v>
      </c>
      <c r="AC1159" s="22">
        <f t="shared" si="285"/>
        <v>0</v>
      </c>
      <c r="AD1159" s="22">
        <f t="shared" si="286"/>
        <v>0</v>
      </c>
    </row>
    <row r="1160" spans="3:30" x14ac:dyDescent="0.25">
      <c r="D1160" s="1">
        <v>0.75</v>
      </c>
      <c r="E1160">
        <v>10657</v>
      </c>
      <c r="F1160">
        <v>10694</v>
      </c>
      <c r="G1160">
        <v>10656</v>
      </c>
      <c r="H1160">
        <v>10688</v>
      </c>
      <c r="J1160">
        <v>31</v>
      </c>
      <c r="L1160">
        <v>38</v>
      </c>
      <c r="W1160">
        <f t="shared" si="279"/>
        <v>0</v>
      </c>
      <c r="X1160">
        <f t="shared" si="280"/>
        <v>31</v>
      </c>
      <c r="Y1160">
        <f t="shared" si="281"/>
        <v>0</v>
      </c>
      <c r="Z1160" s="22">
        <f t="shared" si="282"/>
        <v>0</v>
      </c>
      <c r="AA1160" s="22">
        <f t="shared" si="283"/>
        <v>0</v>
      </c>
      <c r="AB1160">
        <f t="shared" si="284"/>
        <v>0</v>
      </c>
      <c r="AC1160" s="22">
        <f t="shared" si="285"/>
        <v>0</v>
      </c>
      <c r="AD1160" s="22">
        <f t="shared" si="286"/>
        <v>0</v>
      </c>
    </row>
    <row r="1161" spans="3:30" x14ac:dyDescent="0.25">
      <c r="D1161" s="1">
        <v>0.79166666666666663</v>
      </c>
      <c r="E1161">
        <v>10688</v>
      </c>
      <c r="F1161">
        <v>10690</v>
      </c>
      <c r="G1161">
        <v>10664</v>
      </c>
      <c r="H1161">
        <v>10677</v>
      </c>
      <c r="J1161">
        <v>-11</v>
      </c>
      <c r="L1161">
        <v>26</v>
      </c>
      <c r="W1161">
        <f t="shared" si="279"/>
        <v>0</v>
      </c>
      <c r="X1161">
        <f t="shared" si="280"/>
        <v>11</v>
      </c>
      <c r="Y1161">
        <f t="shared" si="281"/>
        <v>0</v>
      </c>
      <c r="Z1161" s="22">
        <f t="shared" si="282"/>
        <v>0</v>
      </c>
      <c r="AA1161" s="22">
        <f t="shared" si="283"/>
        <v>0</v>
      </c>
      <c r="AB1161">
        <f t="shared" si="284"/>
        <v>0</v>
      </c>
      <c r="AC1161" s="22">
        <f t="shared" si="285"/>
        <v>0</v>
      </c>
      <c r="AD1161" s="22">
        <f t="shared" si="286"/>
        <v>0</v>
      </c>
    </row>
    <row r="1162" spans="3:30" x14ac:dyDescent="0.25">
      <c r="D1162" s="1">
        <v>0.83333333333333337</v>
      </c>
      <c r="E1162">
        <v>10677</v>
      </c>
      <c r="F1162">
        <v>10685</v>
      </c>
      <c r="G1162">
        <v>10669</v>
      </c>
      <c r="H1162">
        <v>10675</v>
      </c>
      <c r="J1162">
        <v>-2</v>
      </c>
      <c r="L1162">
        <v>16</v>
      </c>
      <c r="W1162">
        <f t="shared" si="279"/>
        <v>0</v>
      </c>
      <c r="X1162">
        <f t="shared" si="280"/>
        <v>2</v>
      </c>
      <c r="Y1162">
        <f t="shared" si="281"/>
        <v>0</v>
      </c>
      <c r="Z1162" s="22">
        <f t="shared" si="282"/>
        <v>0</v>
      </c>
      <c r="AA1162" s="22">
        <f t="shared" si="283"/>
        <v>0</v>
      </c>
      <c r="AB1162">
        <f t="shared" si="284"/>
        <v>0</v>
      </c>
      <c r="AC1162" s="22">
        <f t="shared" si="285"/>
        <v>0</v>
      </c>
      <c r="AD1162" s="22">
        <f t="shared" si="286"/>
        <v>0</v>
      </c>
    </row>
    <row r="1163" spans="3:30" x14ac:dyDescent="0.25">
      <c r="D1163" s="1">
        <v>0.875</v>
      </c>
      <c r="E1163">
        <v>10676</v>
      </c>
      <c r="F1163">
        <v>10692</v>
      </c>
      <c r="G1163">
        <v>10675</v>
      </c>
      <c r="H1163">
        <v>10688</v>
      </c>
      <c r="J1163">
        <v>12</v>
      </c>
      <c r="L1163">
        <v>17</v>
      </c>
      <c r="W1163">
        <f t="shared" si="279"/>
        <v>0</v>
      </c>
      <c r="X1163">
        <f t="shared" si="280"/>
        <v>12</v>
      </c>
      <c r="Y1163">
        <f t="shared" si="281"/>
        <v>0</v>
      </c>
      <c r="Z1163" s="22">
        <f t="shared" si="282"/>
        <v>0</v>
      </c>
      <c r="AA1163" s="22">
        <f t="shared" si="283"/>
        <v>0</v>
      </c>
      <c r="AB1163">
        <f t="shared" si="284"/>
        <v>0</v>
      </c>
      <c r="AC1163" s="22">
        <f t="shared" si="285"/>
        <v>0</v>
      </c>
      <c r="AD1163" s="22">
        <f t="shared" si="286"/>
        <v>0</v>
      </c>
    </row>
    <row r="1164" spans="3:30" x14ac:dyDescent="0.25">
      <c r="D1164" s="2">
        <v>0.91666666666666663</v>
      </c>
      <c r="E1164">
        <v>10687</v>
      </c>
      <c r="F1164">
        <v>10727</v>
      </c>
      <c r="G1164">
        <v>10686</v>
      </c>
      <c r="H1164">
        <v>10712</v>
      </c>
      <c r="J1164">
        <v>25</v>
      </c>
      <c r="L1164">
        <v>41</v>
      </c>
      <c r="W1164">
        <f t="shared" si="279"/>
        <v>0</v>
      </c>
      <c r="X1164">
        <f t="shared" si="280"/>
        <v>25</v>
      </c>
      <c r="Y1164">
        <f t="shared" si="281"/>
        <v>0</v>
      </c>
      <c r="Z1164" s="22">
        <f t="shared" si="282"/>
        <v>0</v>
      </c>
      <c r="AA1164" s="22">
        <f t="shared" si="283"/>
        <v>0</v>
      </c>
      <c r="AB1164">
        <f t="shared" si="284"/>
        <v>0</v>
      </c>
      <c r="AC1164" s="22">
        <f t="shared" si="285"/>
        <v>0</v>
      </c>
      <c r="AD1164" s="22">
        <f t="shared" si="286"/>
        <v>0</v>
      </c>
    </row>
    <row r="1165" spans="3:30" x14ac:dyDescent="0.25">
      <c r="D1165" s="2">
        <v>0.375</v>
      </c>
      <c r="E1165">
        <v>10749</v>
      </c>
      <c r="F1165">
        <v>10752</v>
      </c>
      <c r="G1165">
        <v>10718</v>
      </c>
      <c r="H1165">
        <v>10723</v>
      </c>
      <c r="J1165">
        <v>-26</v>
      </c>
      <c r="L1165">
        <v>34</v>
      </c>
      <c r="M1165">
        <v>-65</v>
      </c>
      <c r="N1165">
        <v>1</v>
      </c>
      <c r="R1165">
        <f>MAX(F1164:F1178)</f>
        <v>10752</v>
      </c>
      <c r="W1165">
        <f t="shared" si="279"/>
        <v>65</v>
      </c>
      <c r="X1165">
        <f t="shared" si="280"/>
        <v>26</v>
      </c>
      <c r="Y1165">
        <f t="shared" si="281"/>
        <v>0</v>
      </c>
      <c r="Z1165" s="22">
        <f t="shared" si="282"/>
        <v>0</v>
      </c>
      <c r="AA1165" s="22">
        <f t="shared" si="283"/>
        <v>0</v>
      </c>
      <c r="AB1165">
        <f t="shared" si="284"/>
        <v>1</v>
      </c>
      <c r="AC1165" s="22">
        <f t="shared" si="285"/>
        <v>0.22777777777777777</v>
      </c>
      <c r="AD1165" s="22">
        <f t="shared" si="286"/>
        <v>0</v>
      </c>
    </row>
    <row r="1166" spans="3:30" x14ac:dyDescent="0.25">
      <c r="D1166" s="1">
        <v>0.41666666666666669</v>
      </c>
      <c r="E1166">
        <v>10723</v>
      </c>
      <c r="F1166">
        <v>10741</v>
      </c>
      <c r="G1166">
        <v>10697</v>
      </c>
      <c r="H1166">
        <v>10707</v>
      </c>
      <c r="J1166">
        <v>-16</v>
      </c>
      <c r="L1166">
        <v>44</v>
      </c>
      <c r="N1166">
        <f>SUM(J1166:J1178)/180</f>
        <v>-0.22777777777777777</v>
      </c>
      <c r="O1166">
        <f>13/180</f>
        <v>7.2222222222222215E-2</v>
      </c>
      <c r="R1166">
        <f>MIN(G1165:G1179)</f>
        <v>10670</v>
      </c>
      <c r="W1166">
        <f t="shared" si="279"/>
        <v>0</v>
      </c>
      <c r="X1166">
        <f t="shared" si="280"/>
        <v>16</v>
      </c>
      <c r="Y1166">
        <f t="shared" si="281"/>
        <v>0</v>
      </c>
      <c r="Z1166" s="22">
        <f t="shared" si="282"/>
        <v>0.22777777777777777</v>
      </c>
      <c r="AA1166" s="22">
        <f t="shared" si="283"/>
        <v>7.2222222222222215E-2</v>
      </c>
      <c r="AB1166">
        <f t="shared" si="284"/>
        <v>0</v>
      </c>
      <c r="AC1166" s="22">
        <f t="shared" si="285"/>
        <v>0</v>
      </c>
      <c r="AD1166" s="22">
        <f t="shared" si="286"/>
        <v>0</v>
      </c>
    </row>
    <row r="1167" spans="3:30" x14ac:dyDescent="0.25">
      <c r="D1167" s="1">
        <v>0.45833333333333331</v>
      </c>
      <c r="E1167">
        <v>10707</v>
      </c>
      <c r="F1167">
        <v>10727</v>
      </c>
      <c r="G1167">
        <v>10700</v>
      </c>
      <c r="H1167">
        <v>10720</v>
      </c>
      <c r="J1167">
        <v>13</v>
      </c>
      <c r="L1167">
        <v>27</v>
      </c>
      <c r="R1167">
        <f>R1165-R1166</f>
        <v>82</v>
      </c>
      <c r="W1167">
        <f t="shared" si="279"/>
        <v>0</v>
      </c>
      <c r="X1167">
        <f t="shared" si="280"/>
        <v>13</v>
      </c>
      <c r="Y1167">
        <f t="shared" si="281"/>
        <v>82</v>
      </c>
      <c r="Z1167" s="22">
        <f t="shared" si="282"/>
        <v>0</v>
      </c>
      <c r="AA1167" s="22">
        <f t="shared" si="283"/>
        <v>0</v>
      </c>
      <c r="AB1167">
        <f t="shared" si="284"/>
        <v>0</v>
      </c>
      <c r="AC1167" s="22">
        <f t="shared" si="285"/>
        <v>0</v>
      </c>
      <c r="AD1167" s="22">
        <f t="shared" si="286"/>
        <v>0</v>
      </c>
    </row>
    <row r="1168" spans="3:30" x14ac:dyDescent="0.25">
      <c r="D1168" s="1">
        <v>0.5</v>
      </c>
      <c r="E1168">
        <v>10720</v>
      </c>
      <c r="F1168">
        <v>10725</v>
      </c>
      <c r="G1168">
        <v>10704</v>
      </c>
      <c r="H1168">
        <v>10714</v>
      </c>
      <c r="J1168">
        <v>-6</v>
      </c>
      <c r="L1168">
        <v>21</v>
      </c>
      <c r="W1168">
        <f t="shared" si="279"/>
        <v>0</v>
      </c>
      <c r="X1168">
        <f t="shared" si="280"/>
        <v>6</v>
      </c>
      <c r="Y1168">
        <f t="shared" si="281"/>
        <v>0</v>
      </c>
      <c r="Z1168" s="22">
        <f t="shared" si="282"/>
        <v>0</v>
      </c>
      <c r="AA1168" s="22">
        <f t="shared" si="283"/>
        <v>0</v>
      </c>
      <c r="AB1168">
        <f t="shared" si="284"/>
        <v>0</v>
      </c>
      <c r="AC1168" s="22">
        <f t="shared" si="285"/>
        <v>0</v>
      </c>
      <c r="AD1168" s="22">
        <f t="shared" si="286"/>
        <v>0</v>
      </c>
    </row>
    <row r="1169" spans="3:30" x14ac:dyDescent="0.25">
      <c r="C1169">
        <v>1</v>
      </c>
      <c r="D1169" s="1">
        <v>0.54166666666666663</v>
      </c>
      <c r="E1169">
        <v>10714</v>
      </c>
      <c r="F1169">
        <v>10719</v>
      </c>
      <c r="G1169">
        <v>10703</v>
      </c>
      <c r="H1169">
        <v>10716</v>
      </c>
      <c r="J1169">
        <v>2</v>
      </c>
      <c r="L1169">
        <v>16</v>
      </c>
      <c r="W1169">
        <f t="shared" si="279"/>
        <v>0</v>
      </c>
      <c r="X1169">
        <f t="shared" si="280"/>
        <v>2</v>
      </c>
      <c r="Y1169">
        <f t="shared" si="281"/>
        <v>0</v>
      </c>
      <c r="Z1169" s="22">
        <f t="shared" si="282"/>
        <v>0</v>
      </c>
      <c r="AA1169" s="22">
        <f t="shared" si="283"/>
        <v>0</v>
      </c>
      <c r="AB1169">
        <f t="shared" si="284"/>
        <v>0</v>
      </c>
      <c r="AC1169" s="22">
        <f t="shared" si="285"/>
        <v>0</v>
      </c>
      <c r="AD1169" s="22">
        <f t="shared" si="286"/>
        <v>0</v>
      </c>
    </row>
    <row r="1170" spans="3:30" x14ac:dyDescent="0.25">
      <c r="D1170" s="1">
        <v>0.58333333333333337</v>
      </c>
      <c r="E1170">
        <v>10718</v>
      </c>
      <c r="F1170">
        <v>10718</v>
      </c>
      <c r="G1170">
        <v>10704</v>
      </c>
      <c r="H1170">
        <v>10710</v>
      </c>
      <c r="J1170">
        <v>-8</v>
      </c>
      <c r="L1170">
        <v>14</v>
      </c>
      <c r="W1170">
        <f t="shared" si="279"/>
        <v>0</v>
      </c>
      <c r="X1170">
        <f t="shared" si="280"/>
        <v>8</v>
      </c>
      <c r="Y1170">
        <f t="shared" si="281"/>
        <v>0</v>
      </c>
      <c r="Z1170" s="22">
        <f t="shared" si="282"/>
        <v>0</v>
      </c>
      <c r="AA1170" s="22">
        <f t="shared" si="283"/>
        <v>0</v>
      </c>
      <c r="AB1170">
        <f t="shared" si="284"/>
        <v>0</v>
      </c>
      <c r="AC1170" s="22">
        <f t="shared" si="285"/>
        <v>0</v>
      </c>
      <c r="AD1170" s="22">
        <f t="shared" si="286"/>
        <v>0</v>
      </c>
    </row>
    <row r="1171" spans="3:30" x14ac:dyDescent="0.25">
      <c r="D1171" s="1">
        <v>0.625</v>
      </c>
      <c r="E1171">
        <v>10710</v>
      </c>
      <c r="F1171">
        <v>10712</v>
      </c>
      <c r="G1171">
        <v>10702</v>
      </c>
      <c r="H1171">
        <v>10704</v>
      </c>
      <c r="J1171">
        <v>-6</v>
      </c>
      <c r="L1171">
        <v>10</v>
      </c>
      <c r="W1171">
        <f t="shared" si="279"/>
        <v>0</v>
      </c>
      <c r="X1171">
        <f t="shared" si="280"/>
        <v>6</v>
      </c>
      <c r="Y1171">
        <f t="shared" si="281"/>
        <v>0</v>
      </c>
      <c r="Z1171" s="22">
        <f t="shared" si="282"/>
        <v>0</v>
      </c>
      <c r="AA1171" s="22">
        <f t="shared" si="283"/>
        <v>0</v>
      </c>
      <c r="AB1171">
        <f t="shared" si="284"/>
        <v>0</v>
      </c>
      <c r="AC1171" s="22">
        <f t="shared" si="285"/>
        <v>0</v>
      </c>
      <c r="AD1171" s="22">
        <f t="shared" si="286"/>
        <v>0</v>
      </c>
    </row>
    <row r="1172" spans="3:30" x14ac:dyDescent="0.25">
      <c r="D1172" s="1">
        <v>0.66666666666666663</v>
      </c>
      <c r="E1172">
        <v>10704</v>
      </c>
      <c r="F1172">
        <v>10707</v>
      </c>
      <c r="G1172">
        <v>10684</v>
      </c>
      <c r="H1172">
        <v>10690</v>
      </c>
      <c r="J1172">
        <v>-14</v>
      </c>
      <c r="L1172">
        <v>23</v>
      </c>
      <c r="W1172">
        <f t="shared" si="279"/>
        <v>0</v>
      </c>
      <c r="X1172">
        <f t="shared" si="280"/>
        <v>14</v>
      </c>
      <c r="Y1172">
        <f t="shared" si="281"/>
        <v>0</v>
      </c>
      <c r="Z1172" s="22">
        <f t="shared" si="282"/>
        <v>0</v>
      </c>
      <c r="AA1172" s="22">
        <f t="shared" si="283"/>
        <v>0</v>
      </c>
      <c r="AB1172">
        <f t="shared" si="284"/>
        <v>0</v>
      </c>
      <c r="AC1172" s="22">
        <f t="shared" si="285"/>
        <v>0</v>
      </c>
      <c r="AD1172" s="22">
        <f t="shared" si="286"/>
        <v>0</v>
      </c>
    </row>
    <row r="1173" spans="3:30" x14ac:dyDescent="0.25">
      <c r="D1173" s="1">
        <v>0.70833333333333337</v>
      </c>
      <c r="E1173">
        <v>10690</v>
      </c>
      <c r="F1173">
        <v>10690</v>
      </c>
      <c r="G1173">
        <v>10671</v>
      </c>
      <c r="H1173">
        <v>10684</v>
      </c>
      <c r="J1173">
        <v>-6</v>
      </c>
      <c r="L1173">
        <v>19</v>
      </c>
      <c r="W1173">
        <f t="shared" si="279"/>
        <v>0</v>
      </c>
      <c r="X1173">
        <f t="shared" si="280"/>
        <v>6</v>
      </c>
      <c r="Y1173">
        <f t="shared" si="281"/>
        <v>0</v>
      </c>
      <c r="Z1173" s="22">
        <f t="shared" si="282"/>
        <v>0</v>
      </c>
      <c r="AA1173" s="22">
        <f t="shared" si="283"/>
        <v>0</v>
      </c>
      <c r="AB1173">
        <f t="shared" si="284"/>
        <v>0</v>
      </c>
      <c r="AC1173" s="22">
        <f t="shared" si="285"/>
        <v>0</v>
      </c>
      <c r="AD1173" s="22">
        <f t="shared" si="286"/>
        <v>0</v>
      </c>
    </row>
    <row r="1174" spans="3:30" x14ac:dyDescent="0.25">
      <c r="D1174" s="1">
        <v>0.75</v>
      </c>
      <c r="E1174">
        <v>10684</v>
      </c>
      <c r="F1174">
        <v>10684</v>
      </c>
      <c r="G1174">
        <v>10670</v>
      </c>
      <c r="H1174">
        <v>10679</v>
      </c>
      <c r="J1174">
        <v>-5</v>
      </c>
      <c r="L1174">
        <v>14</v>
      </c>
      <c r="W1174">
        <f t="shared" si="279"/>
        <v>0</v>
      </c>
      <c r="X1174">
        <f t="shared" si="280"/>
        <v>5</v>
      </c>
      <c r="Y1174">
        <f t="shared" si="281"/>
        <v>0</v>
      </c>
      <c r="Z1174" s="22">
        <f t="shared" si="282"/>
        <v>0</v>
      </c>
      <c r="AA1174" s="22">
        <f t="shared" si="283"/>
        <v>0</v>
      </c>
      <c r="AB1174">
        <f t="shared" si="284"/>
        <v>0</v>
      </c>
      <c r="AC1174" s="22">
        <f t="shared" si="285"/>
        <v>0</v>
      </c>
      <c r="AD1174" s="22">
        <f t="shared" si="286"/>
        <v>0</v>
      </c>
    </row>
    <row r="1175" spans="3:30" x14ac:dyDescent="0.25">
      <c r="D1175" s="1">
        <v>0.79166666666666663</v>
      </c>
      <c r="E1175">
        <v>10679</v>
      </c>
      <c r="F1175">
        <v>10688</v>
      </c>
      <c r="G1175">
        <v>10672</v>
      </c>
      <c r="H1175">
        <v>10687</v>
      </c>
      <c r="J1175">
        <v>8</v>
      </c>
      <c r="L1175">
        <v>16</v>
      </c>
      <c r="W1175">
        <f t="shared" si="279"/>
        <v>0</v>
      </c>
      <c r="X1175">
        <f t="shared" si="280"/>
        <v>8</v>
      </c>
      <c r="Y1175">
        <f t="shared" si="281"/>
        <v>0</v>
      </c>
      <c r="Z1175" s="22">
        <f t="shared" si="282"/>
        <v>0</v>
      </c>
      <c r="AA1175" s="22">
        <f t="shared" si="283"/>
        <v>0</v>
      </c>
      <c r="AB1175">
        <f t="shared" si="284"/>
        <v>0</v>
      </c>
      <c r="AC1175" s="22">
        <f t="shared" si="285"/>
        <v>0</v>
      </c>
      <c r="AD1175" s="22">
        <f t="shared" si="286"/>
        <v>0</v>
      </c>
    </row>
    <row r="1176" spans="3:30" x14ac:dyDescent="0.25">
      <c r="D1176" s="1">
        <v>0.83333333333333337</v>
      </c>
      <c r="E1176">
        <v>10687</v>
      </c>
      <c r="F1176">
        <v>10690</v>
      </c>
      <c r="G1176">
        <v>10685</v>
      </c>
      <c r="H1176">
        <v>10689</v>
      </c>
      <c r="J1176">
        <v>2</v>
      </c>
      <c r="L1176">
        <v>5</v>
      </c>
      <c r="W1176">
        <f t="shared" si="279"/>
        <v>0</v>
      </c>
      <c r="X1176">
        <f t="shared" si="280"/>
        <v>2</v>
      </c>
      <c r="Y1176">
        <f t="shared" si="281"/>
        <v>0</v>
      </c>
      <c r="Z1176" s="22">
        <f t="shared" si="282"/>
        <v>0</v>
      </c>
      <c r="AA1176" s="22">
        <f t="shared" si="283"/>
        <v>0</v>
      </c>
      <c r="AB1176">
        <f t="shared" si="284"/>
        <v>0</v>
      </c>
      <c r="AC1176" s="22">
        <f t="shared" si="285"/>
        <v>0</v>
      </c>
      <c r="AD1176" s="22">
        <f t="shared" si="286"/>
        <v>0</v>
      </c>
    </row>
    <row r="1177" spans="3:30" x14ac:dyDescent="0.25">
      <c r="D1177" s="1">
        <v>0.875</v>
      </c>
      <c r="E1177">
        <v>10689</v>
      </c>
      <c r="F1177">
        <v>10690</v>
      </c>
      <c r="G1177">
        <v>10679</v>
      </c>
      <c r="H1177">
        <v>10685</v>
      </c>
      <c r="J1177">
        <v>-4</v>
      </c>
      <c r="L1177">
        <v>11</v>
      </c>
      <c r="W1177">
        <f t="shared" si="279"/>
        <v>0</v>
      </c>
      <c r="X1177">
        <f t="shared" si="280"/>
        <v>4</v>
      </c>
      <c r="Y1177">
        <f t="shared" si="281"/>
        <v>0</v>
      </c>
      <c r="Z1177" s="22">
        <f t="shared" si="282"/>
        <v>0</v>
      </c>
      <c r="AA1177" s="22">
        <f t="shared" si="283"/>
        <v>0</v>
      </c>
      <c r="AB1177">
        <f t="shared" si="284"/>
        <v>0</v>
      </c>
      <c r="AC1177" s="22">
        <f t="shared" si="285"/>
        <v>0</v>
      </c>
      <c r="AD1177" s="22">
        <f t="shared" si="286"/>
        <v>0</v>
      </c>
    </row>
    <row r="1178" spans="3:30" x14ac:dyDescent="0.25">
      <c r="D1178" s="2">
        <v>0.91666666666666663</v>
      </c>
      <c r="E1178">
        <v>10685</v>
      </c>
      <c r="F1178">
        <v>10689</v>
      </c>
      <c r="G1178">
        <v>10683</v>
      </c>
      <c r="H1178">
        <v>10684</v>
      </c>
      <c r="J1178">
        <v>-1</v>
      </c>
      <c r="L1178">
        <v>6</v>
      </c>
      <c r="W1178">
        <f t="shared" si="279"/>
        <v>0</v>
      </c>
      <c r="X1178">
        <f t="shared" si="280"/>
        <v>1</v>
      </c>
      <c r="Y1178">
        <f t="shared" si="281"/>
        <v>0</v>
      </c>
      <c r="Z1178" s="22">
        <f t="shared" si="282"/>
        <v>0</v>
      </c>
      <c r="AA1178" s="22">
        <f t="shared" si="283"/>
        <v>0</v>
      </c>
      <c r="AB1178">
        <f t="shared" si="284"/>
        <v>0</v>
      </c>
      <c r="AC1178" s="22">
        <f t="shared" si="285"/>
        <v>0</v>
      </c>
      <c r="AD1178" s="22">
        <f t="shared" si="286"/>
        <v>0</v>
      </c>
    </row>
    <row r="1179" spans="3:30" x14ac:dyDescent="0.25">
      <c r="D1179" s="2">
        <v>0.375</v>
      </c>
      <c r="E1179">
        <v>10692</v>
      </c>
      <c r="F1179">
        <v>10713</v>
      </c>
      <c r="G1179">
        <v>10690</v>
      </c>
      <c r="H1179">
        <v>10709</v>
      </c>
      <c r="J1179">
        <v>17</v>
      </c>
      <c r="L1179">
        <v>23</v>
      </c>
      <c r="M1179">
        <v>4</v>
      </c>
      <c r="R1179">
        <f>MAX(F1178:F1192)</f>
        <v>10743</v>
      </c>
      <c r="W1179">
        <f t="shared" si="279"/>
        <v>4</v>
      </c>
      <c r="X1179">
        <f t="shared" si="280"/>
        <v>17</v>
      </c>
      <c r="Y1179">
        <f t="shared" si="281"/>
        <v>0</v>
      </c>
      <c r="Z1179" s="22">
        <f t="shared" si="282"/>
        <v>0</v>
      </c>
      <c r="AA1179" s="22">
        <f t="shared" si="283"/>
        <v>0</v>
      </c>
      <c r="AB1179">
        <f t="shared" si="284"/>
        <v>0</v>
      </c>
      <c r="AC1179" s="22">
        <f t="shared" si="285"/>
        <v>0</v>
      </c>
      <c r="AD1179" s="22">
        <f t="shared" si="286"/>
        <v>0.52439024390243905</v>
      </c>
    </row>
    <row r="1180" spans="3:30" x14ac:dyDescent="0.25">
      <c r="D1180" s="1">
        <v>0.41666666666666669</v>
      </c>
      <c r="E1180">
        <v>10708</v>
      </c>
      <c r="F1180">
        <v>10717</v>
      </c>
      <c r="G1180">
        <v>10661</v>
      </c>
      <c r="H1180">
        <v>10665</v>
      </c>
      <c r="J1180">
        <v>-43</v>
      </c>
      <c r="L1180">
        <v>56</v>
      </c>
      <c r="N1180">
        <f>30/82</f>
        <v>0.36585365853658536</v>
      </c>
      <c r="O1180">
        <f>43/82</f>
        <v>0.52439024390243905</v>
      </c>
      <c r="R1180">
        <f>MIN(G1179:G1193)</f>
        <v>10656</v>
      </c>
      <c r="W1180">
        <f t="shared" si="279"/>
        <v>0</v>
      </c>
      <c r="X1180">
        <f t="shared" si="280"/>
        <v>43</v>
      </c>
      <c r="Y1180">
        <f t="shared" si="281"/>
        <v>0</v>
      </c>
      <c r="Z1180" s="22">
        <f t="shared" si="282"/>
        <v>0.36585365853658536</v>
      </c>
      <c r="AA1180" s="22">
        <f t="shared" si="283"/>
        <v>0.52439024390243905</v>
      </c>
      <c r="AB1180">
        <f t="shared" si="284"/>
        <v>0</v>
      </c>
      <c r="AC1180" s="22">
        <f t="shared" si="285"/>
        <v>0</v>
      </c>
      <c r="AD1180" s="22">
        <f t="shared" si="286"/>
        <v>0</v>
      </c>
    </row>
    <row r="1181" spans="3:30" x14ac:dyDescent="0.25">
      <c r="D1181" s="1">
        <v>0.45833333333333331</v>
      </c>
      <c r="E1181">
        <v>10665</v>
      </c>
      <c r="F1181">
        <v>10698</v>
      </c>
      <c r="G1181">
        <v>10664</v>
      </c>
      <c r="H1181">
        <v>10695</v>
      </c>
      <c r="J1181">
        <v>30</v>
      </c>
      <c r="L1181">
        <v>34</v>
      </c>
      <c r="R1181">
        <f>R1179-R1180</f>
        <v>87</v>
      </c>
      <c r="W1181">
        <f t="shared" si="279"/>
        <v>0</v>
      </c>
      <c r="X1181">
        <f t="shared" si="280"/>
        <v>30</v>
      </c>
      <c r="Y1181">
        <f t="shared" si="281"/>
        <v>87</v>
      </c>
      <c r="Z1181" s="22">
        <f t="shared" si="282"/>
        <v>0</v>
      </c>
      <c r="AA1181" s="22">
        <f t="shared" si="283"/>
        <v>0</v>
      </c>
      <c r="AB1181">
        <f t="shared" si="284"/>
        <v>0</v>
      </c>
      <c r="AC1181" s="22">
        <f t="shared" si="285"/>
        <v>0</v>
      </c>
      <c r="AD1181" s="22">
        <f t="shared" si="286"/>
        <v>0</v>
      </c>
    </row>
    <row r="1182" spans="3:30" x14ac:dyDescent="0.25">
      <c r="D1182" s="1">
        <v>0.5</v>
      </c>
      <c r="E1182">
        <v>10695</v>
      </c>
      <c r="F1182">
        <v>10723</v>
      </c>
      <c r="G1182">
        <v>10694</v>
      </c>
      <c r="H1182">
        <v>10711</v>
      </c>
      <c r="J1182">
        <v>16</v>
      </c>
      <c r="L1182">
        <v>29</v>
      </c>
      <c r="W1182">
        <f t="shared" si="279"/>
        <v>0</v>
      </c>
      <c r="X1182">
        <f t="shared" si="280"/>
        <v>16</v>
      </c>
      <c r="Y1182">
        <f t="shared" si="281"/>
        <v>0</v>
      </c>
      <c r="Z1182" s="22">
        <f t="shared" si="282"/>
        <v>0</v>
      </c>
      <c r="AA1182" s="22">
        <f t="shared" si="283"/>
        <v>0</v>
      </c>
      <c r="AB1182">
        <f t="shared" si="284"/>
        <v>0</v>
      </c>
      <c r="AC1182" s="22">
        <f t="shared" si="285"/>
        <v>0</v>
      </c>
      <c r="AD1182" s="22">
        <f t="shared" si="286"/>
        <v>0</v>
      </c>
    </row>
    <row r="1183" spans="3:30" x14ac:dyDescent="0.25">
      <c r="C1183">
        <v>1</v>
      </c>
      <c r="D1183" s="1">
        <v>0.54166666666666663</v>
      </c>
      <c r="E1183">
        <v>10711</v>
      </c>
      <c r="F1183">
        <v>10713</v>
      </c>
      <c r="G1183">
        <v>10692</v>
      </c>
      <c r="H1183">
        <v>10700</v>
      </c>
      <c r="J1183">
        <v>-11</v>
      </c>
      <c r="L1183">
        <v>21</v>
      </c>
      <c r="W1183">
        <f t="shared" si="279"/>
        <v>0</v>
      </c>
      <c r="X1183">
        <f t="shared" si="280"/>
        <v>11</v>
      </c>
      <c r="Y1183">
        <f t="shared" si="281"/>
        <v>0</v>
      </c>
      <c r="Z1183" s="22">
        <f t="shared" si="282"/>
        <v>0</v>
      </c>
      <c r="AA1183" s="22">
        <f t="shared" si="283"/>
        <v>0</v>
      </c>
      <c r="AB1183">
        <f t="shared" si="284"/>
        <v>0</v>
      </c>
      <c r="AC1183" s="22">
        <f t="shared" si="285"/>
        <v>0</v>
      </c>
      <c r="AD1183" s="22">
        <f t="shared" si="286"/>
        <v>0</v>
      </c>
    </row>
    <row r="1184" spans="3:30" x14ac:dyDescent="0.25">
      <c r="D1184" s="1">
        <v>0.58333333333333337</v>
      </c>
      <c r="E1184">
        <v>10700</v>
      </c>
      <c r="F1184">
        <v>10707</v>
      </c>
      <c r="G1184">
        <v>10697</v>
      </c>
      <c r="H1184">
        <v>10703</v>
      </c>
      <c r="J1184">
        <v>3</v>
      </c>
      <c r="L1184">
        <v>10</v>
      </c>
      <c r="W1184">
        <f t="shared" si="279"/>
        <v>0</v>
      </c>
      <c r="X1184">
        <f t="shared" si="280"/>
        <v>3</v>
      </c>
      <c r="Y1184">
        <f t="shared" si="281"/>
        <v>0</v>
      </c>
      <c r="Z1184" s="22">
        <f t="shared" si="282"/>
        <v>0</v>
      </c>
      <c r="AA1184" s="22">
        <f t="shared" si="283"/>
        <v>0</v>
      </c>
      <c r="AB1184">
        <f t="shared" si="284"/>
        <v>0</v>
      </c>
      <c r="AC1184" s="22">
        <f t="shared" si="285"/>
        <v>0</v>
      </c>
      <c r="AD1184" s="22">
        <f t="shared" si="286"/>
        <v>0</v>
      </c>
    </row>
    <row r="1185" spans="3:30" x14ac:dyDescent="0.25">
      <c r="D1185" s="1">
        <v>0.625</v>
      </c>
      <c r="E1185">
        <v>10704</v>
      </c>
      <c r="F1185">
        <v>10721</v>
      </c>
      <c r="G1185">
        <v>10700</v>
      </c>
      <c r="H1185">
        <v>10719</v>
      </c>
      <c r="J1185">
        <v>15</v>
      </c>
      <c r="L1185">
        <v>21</v>
      </c>
      <c r="W1185">
        <f t="shared" si="279"/>
        <v>0</v>
      </c>
      <c r="X1185">
        <f t="shared" si="280"/>
        <v>15</v>
      </c>
      <c r="Y1185">
        <f t="shared" si="281"/>
        <v>0</v>
      </c>
      <c r="Z1185" s="22">
        <f t="shared" si="282"/>
        <v>0</v>
      </c>
      <c r="AA1185" s="22">
        <f t="shared" si="283"/>
        <v>0</v>
      </c>
      <c r="AB1185">
        <f t="shared" si="284"/>
        <v>0</v>
      </c>
      <c r="AC1185" s="22">
        <f t="shared" si="285"/>
        <v>0</v>
      </c>
      <c r="AD1185" s="22">
        <f t="shared" si="286"/>
        <v>0</v>
      </c>
    </row>
    <row r="1186" spans="3:30" x14ac:dyDescent="0.25">
      <c r="D1186" s="1">
        <v>0.66666666666666663</v>
      </c>
      <c r="E1186">
        <v>10719</v>
      </c>
      <c r="F1186">
        <v>10743</v>
      </c>
      <c r="G1186">
        <v>10715</v>
      </c>
      <c r="H1186">
        <v>10728</v>
      </c>
      <c r="J1186">
        <v>9</v>
      </c>
      <c r="L1186">
        <v>28</v>
      </c>
      <c r="W1186">
        <f t="shared" si="279"/>
        <v>0</v>
      </c>
      <c r="X1186">
        <f t="shared" si="280"/>
        <v>9</v>
      </c>
      <c r="Y1186">
        <f t="shared" si="281"/>
        <v>0</v>
      </c>
      <c r="Z1186" s="22">
        <f t="shared" si="282"/>
        <v>0</v>
      </c>
      <c r="AA1186" s="22">
        <f t="shared" si="283"/>
        <v>0</v>
      </c>
      <c r="AB1186">
        <f t="shared" si="284"/>
        <v>0</v>
      </c>
      <c r="AC1186" s="22">
        <f t="shared" si="285"/>
        <v>0</v>
      </c>
      <c r="AD1186" s="22">
        <f t="shared" si="286"/>
        <v>0</v>
      </c>
    </row>
    <row r="1187" spans="3:30" x14ac:dyDescent="0.25">
      <c r="D1187" s="1">
        <v>0.70833333333333337</v>
      </c>
      <c r="E1187">
        <v>10721</v>
      </c>
      <c r="F1187">
        <v>10724</v>
      </c>
      <c r="G1187">
        <v>10656</v>
      </c>
      <c r="H1187">
        <v>10684</v>
      </c>
      <c r="J1187">
        <v>-37</v>
      </c>
      <c r="L1187">
        <v>68</v>
      </c>
      <c r="W1187">
        <f t="shared" si="279"/>
        <v>0</v>
      </c>
      <c r="X1187">
        <f t="shared" si="280"/>
        <v>37</v>
      </c>
      <c r="Y1187">
        <f t="shared" si="281"/>
        <v>0</v>
      </c>
      <c r="Z1187" s="22">
        <f t="shared" si="282"/>
        <v>0</v>
      </c>
      <c r="AA1187" s="22">
        <f t="shared" si="283"/>
        <v>0</v>
      </c>
      <c r="AB1187">
        <f t="shared" si="284"/>
        <v>0</v>
      </c>
      <c r="AC1187" s="22">
        <f t="shared" si="285"/>
        <v>0</v>
      </c>
      <c r="AD1187" s="22">
        <f t="shared" si="286"/>
        <v>0</v>
      </c>
    </row>
    <row r="1188" spans="3:30" x14ac:dyDescent="0.25">
      <c r="D1188" s="1">
        <v>0.75</v>
      </c>
      <c r="E1188">
        <v>10684</v>
      </c>
      <c r="F1188">
        <v>10709</v>
      </c>
      <c r="G1188">
        <v>10676</v>
      </c>
      <c r="H1188">
        <v>10705</v>
      </c>
      <c r="J1188">
        <v>21</v>
      </c>
      <c r="L1188">
        <v>33</v>
      </c>
      <c r="W1188">
        <f t="shared" si="279"/>
        <v>0</v>
      </c>
      <c r="X1188">
        <f t="shared" si="280"/>
        <v>21</v>
      </c>
      <c r="Y1188">
        <f t="shared" si="281"/>
        <v>0</v>
      </c>
      <c r="Z1188" s="22">
        <f t="shared" si="282"/>
        <v>0</v>
      </c>
      <c r="AA1188" s="22">
        <f t="shared" si="283"/>
        <v>0</v>
      </c>
      <c r="AB1188">
        <f t="shared" si="284"/>
        <v>0</v>
      </c>
      <c r="AC1188" s="22">
        <f t="shared" si="285"/>
        <v>0</v>
      </c>
      <c r="AD1188" s="22">
        <f t="shared" si="286"/>
        <v>0</v>
      </c>
    </row>
    <row r="1189" spans="3:30" x14ac:dyDescent="0.25">
      <c r="D1189" s="1">
        <v>0.79166666666666663</v>
      </c>
      <c r="E1189">
        <v>10706</v>
      </c>
      <c r="F1189">
        <v>10715</v>
      </c>
      <c r="G1189">
        <v>10698</v>
      </c>
      <c r="H1189">
        <v>10709</v>
      </c>
      <c r="J1189">
        <v>3</v>
      </c>
      <c r="L1189">
        <v>17</v>
      </c>
      <c r="W1189">
        <f t="shared" si="279"/>
        <v>0</v>
      </c>
      <c r="X1189">
        <f t="shared" si="280"/>
        <v>3</v>
      </c>
      <c r="Y1189">
        <f t="shared" si="281"/>
        <v>0</v>
      </c>
      <c r="Z1189" s="22">
        <f t="shared" si="282"/>
        <v>0</v>
      </c>
      <c r="AA1189" s="22">
        <f t="shared" si="283"/>
        <v>0</v>
      </c>
      <c r="AB1189">
        <f t="shared" si="284"/>
        <v>0</v>
      </c>
      <c r="AC1189" s="22">
        <f t="shared" si="285"/>
        <v>0</v>
      </c>
      <c r="AD1189" s="22">
        <f t="shared" si="286"/>
        <v>0</v>
      </c>
    </row>
    <row r="1190" spans="3:30" x14ac:dyDescent="0.25">
      <c r="D1190" s="1">
        <v>0.83333333333333337</v>
      </c>
      <c r="E1190">
        <v>10708</v>
      </c>
      <c r="F1190">
        <v>10709</v>
      </c>
      <c r="G1190">
        <v>10696</v>
      </c>
      <c r="H1190">
        <v>10697</v>
      </c>
      <c r="J1190">
        <v>-11</v>
      </c>
      <c r="L1190">
        <v>13</v>
      </c>
      <c r="W1190">
        <f t="shared" si="279"/>
        <v>0</v>
      </c>
      <c r="X1190">
        <f t="shared" si="280"/>
        <v>11</v>
      </c>
      <c r="Y1190">
        <f t="shared" si="281"/>
        <v>0</v>
      </c>
      <c r="Z1190" s="22">
        <f t="shared" si="282"/>
        <v>0</v>
      </c>
      <c r="AA1190" s="22">
        <f t="shared" si="283"/>
        <v>0</v>
      </c>
      <c r="AB1190">
        <f t="shared" si="284"/>
        <v>0</v>
      </c>
      <c r="AC1190" s="22">
        <f t="shared" si="285"/>
        <v>0</v>
      </c>
      <c r="AD1190" s="22">
        <f t="shared" si="286"/>
        <v>0</v>
      </c>
    </row>
    <row r="1191" spans="3:30" x14ac:dyDescent="0.25">
      <c r="D1191" s="1">
        <v>0.875</v>
      </c>
      <c r="E1191">
        <v>10696</v>
      </c>
      <c r="F1191">
        <v>10697</v>
      </c>
      <c r="G1191">
        <v>10687</v>
      </c>
      <c r="H1191">
        <v>10694</v>
      </c>
      <c r="J1191">
        <v>-2</v>
      </c>
      <c r="L1191">
        <v>10</v>
      </c>
      <c r="W1191">
        <f t="shared" si="279"/>
        <v>0</v>
      </c>
      <c r="X1191">
        <f t="shared" si="280"/>
        <v>2</v>
      </c>
      <c r="Y1191">
        <f t="shared" si="281"/>
        <v>0</v>
      </c>
      <c r="Z1191" s="22">
        <f t="shared" si="282"/>
        <v>0</v>
      </c>
      <c r="AA1191" s="22">
        <f t="shared" si="283"/>
        <v>0</v>
      </c>
      <c r="AB1191">
        <f t="shared" si="284"/>
        <v>0</v>
      </c>
      <c r="AC1191" s="22">
        <f t="shared" si="285"/>
        <v>0</v>
      </c>
      <c r="AD1191" s="22">
        <f t="shared" si="286"/>
        <v>0</v>
      </c>
    </row>
    <row r="1192" spans="3:30" x14ac:dyDescent="0.25">
      <c r="D1192" s="2">
        <v>0.91666666666666663</v>
      </c>
      <c r="E1192">
        <v>10695</v>
      </c>
      <c r="F1192">
        <v>10697</v>
      </c>
      <c r="G1192">
        <v>10688</v>
      </c>
      <c r="H1192">
        <v>10696</v>
      </c>
      <c r="J1192">
        <v>1</v>
      </c>
      <c r="L1192">
        <v>9</v>
      </c>
      <c r="W1192">
        <f t="shared" si="279"/>
        <v>0</v>
      </c>
      <c r="X1192">
        <f t="shared" si="280"/>
        <v>1</v>
      </c>
      <c r="Y1192">
        <f t="shared" si="281"/>
        <v>0</v>
      </c>
      <c r="Z1192" s="22">
        <f t="shared" si="282"/>
        <v>0</v>
      </c>
      <c r="AA1192" s="22">
        <f t="shared" si="283"/>
        <v>0</v>
      </c>
      <c r="AB1192">
        <f t="shared" si="284"/>
        <v>0</v>
      </c>
      <c r="AC1192" s="22">
        <f t="shared" si="285"/>
        <v>0</v>
      </c>
      <c r="AD1192" s="22">
        <f t="shared" si="286"/>
        <v>0</v>
      </c>
    </row>
    <row r="1193" spans="3:30" x14ac:dyDescent="0.25">
      <c r="D1193" s="2">
        <v>0.375</v>
      </c>
      <c r="E1193">
        <v>10722</v>
      </c>
      <c r="F1193">
        <v>10725</v>
      </c>
      <c r="G1193">
        <v>10700</v>
      </c>
      <c r="H1193">
        <v>10700</v>
      </c>
      <c r="J1193">
        <v>-22</v>
      </c>
      <c r="L1193">
        <v>25</v>
      </c>
      <c r="M1193">
        <v>23</v>
      </c>
      <c r="R1193">
        <f>MAX(F1192:F1206)</f>
        <v>10777</v>
      </c>
      <c r="W1193">
        <f t="shared" si="279"/>
        <v>23</v>
      </c>
      <c r="X1193">
        <f t="shared" si="280"/>
        <v>22</v>
      </c>
      <c r="Y1193">
        <f t="shared" si="281"/>
        <v>0</v>
      </c>
      <c r="Z1193" s="22">
        <f t="shared" si="282"/>
        <v>0</v>
      </c>
      <c r="AA1193" s="22">
        <f t="shared" si="283"/>
        <v>0</v>
      </c>
      <c r="AB1193">
        <f t="shared" si="284"/>
        <v>0</v>
      </c>
      <c r="AC1193" s="22">
        <f t="shared" si="285"/>
        <v>0</v>
      </c>
      <c r="AD1193" s="22">
        <f t="shared" si="286"/>
        <v>0.45977011494252873</v>
      </c>
    </row>
    <row r="1194" spans="3:30" x14ac:dyDescent="0.25">
      <c r="D1194" s="1">
        <v>0.41666666666666669</v>
      </c>
      <c r="E1194">
        <v>10700</v>
      </c>
      <c r="F1194">
        <v>10722</v>
      </c>
      <c r="G1194">
        <v>10656</v>
      </c>
      <c r="H1194">
        <v>10702</v>
      </c>
      <c r="J1194">
        <v>2</v>
      </c>
      <c r="L1194">
        <v>66</v>
      </c>
      <c r="N1194">
        <v>0</v>
      </c>
      <c r="O1194">
        <f>40/87</f>
        <v>0.45977011494252873</v>
      </c>
      <c r="R1194">
        <f>MIN(G1193:G1207)</f>
        <v>10656</v>
      </c>
      <c r="W1194">
        <f t="shared" si="279"/>
        <v>0</v>
      </c>
      <c r="X1194">
        <f t="shared" si="280"/>
        <v>2</v>
      </c>
      <c r="Y1194">
        <f t="shared" si="281"/>
        <v>0</v>
      </c>
      <c r="Z1194" s="22">
        <f t="shared" si="282"/>
        <v>0</v>
      </c>
      <c r="AA1194" s="22">
        <f t="shared" si="283"/>
        <v>0.45977011494252873</v>
      </c>
      <c r="AB1194">
        <f t="shared" si="284"/>
        <v>0</v>
      </c>
      <c r="AC1194" s="22">
        <f t="shared" si="285"/>
        <v>0</v>
      </c>
      <c r="AD1194" s="22">
        <f t="shared" si="286"/>
        <v>0</v>
      </c>
    </row>
    <row r="1195" spans="3:30" x14ac:dyDescent="0.25">
      <c r="D1195" s="1">
        <v>0.45833333333333331</v>
      </c>
      <c r="E1195">
        <v>10702</v>
      </c>
      <c r="F1195">
        <v>10726</v>
      </c>
      <c r="G1195">
        <v>10676</v>
      </c>
      <c r="H1195">
        <v>10709</v>
      </c>
      <c r="J1195">
        <v>7</v>
      </c>
      <c r="L1195">
        <v>50</v>
      </c>
      <c r="R1195">
        <f>R1193-R1194</f>
        <v>121</v>
      </c>
      <c r="W1195">
        <f t="shared" si="279"/>
        <v>0</v>
      </c>
      <c r="X1195">
        <f t="shared" si="280"/>
        <v>7</v>
      </c>
      <c r="Y1195">
        <f t="shared" si="281"/>
        <v>121</v>
      </c>
      <c r="Z1195" s="22">
        <f t="shared" si="282"/>
        <v>0</v>
      </c>
      <c r="AA1195" s="22">
        <f t="shared" si="283"/>
        <v>0</v>
      </c>
      <c r="AB1195">
        <f t="shared" si="284"/>
        <v>0</v>
      </c>
      <c r="AC1195" s="22">
        <f t="shared" si="285"/>
        <v>0</v>
      </c>
      <c r="AD1195" s="22">
        <f t="shared" si="286"/>
        <v>0</v>
      </c>
    </row>
    <row r="1196" spans="3:30" x14ac:dyDescent="0.25">
      <c r="D1196" s="1">
        <v>0.5</v>
      </c>
      <c r="E1196">
        <v>10710</v>
      </c>
      <c r="F1196">
        <v>10737</v>
      </c>
      <c r="G1196">
        <v>10704</v>
      </c>
      <c r="H1196">
        <v>10710</v>
      </c>
      <c r="J1196">
        <v>0</v>
      </c>
      <c r="L1196">
        <v>33</v>
      </c>
      <c r="W1196">
        <f t="shared" si="279"/>
        <v>0</v>
      </c>
      <c r="X1196">
        <f t="shared" si="280"/>
        <v>0</v>
      </c>
      <c r="Y1196">
        <f t="shared" si="281"/>
        <v>0</v>
      </c>
      <c r="Z1196" s="22">
        <f t="shared" si="282"/>
        <v>0</v>
      </c>
      <c r="AA1196" s="22">
        <f t="shared" si="283"/>
        <v>0</v>
      </c>
      <c r="AB1196">
        <f t="shared" si="284"/>
        <v>0</v>
      </c>
      <c r="AC1196" s="22">
        <f t="shared" si="285"/>
        <v>0</v>
      </c>
      <c r="AD1196" s="22">
        <f t="shared" si="286"/>
        <v>0</v>
      </c>
    </row>
    <row r="1197" spans="3:30" x14ac:dyDescent="0.25">
      <c r="C1197">
        <v>1</v>
      </c>
      <c r="D1197" s="1">
        <v>0.54166666666666663</v>
      </c>
      <c r="E1197">
        <v>10709</v>
      </c>
      <c r="F1197">
        <v>10734</v>
      </c>
      <c r="G1197">
        <v>10708</v>
      </c>
      <c r="H1197">
        <v>10725</v>
      </c>
      <c r="J1197">
        <v>16</v>
      </c>
      <c r="L1197">
        <v>26</v>
      </c>
      <c r="W1197">
        <f t="shared" si="279"/>
        <v>0</v>
      </c>
      <c r="X1197">
        <f t="shared" si="280"/>
        <v>16</v>
      </c>
      <c r="Y1197">
        <f t="shared" si="281"/>
        <v>0</v>
      </c>
      <c r="Z1197" s="22">
        <f t="shared" si="282"/>
        <v>0</v>
      </c>
      <c r="AA1197" s="22">
        <f t="shared" si="283"/>
        <v>0</v>
      </c>
      <c r="AB1197">
        <f t="shared" si="284"/>
        <v>0</v>
      </c>
      <c r="AC1197" s="22">
        <f t="shared" si="285"/>
        <v>0</v>
      </c>
      <c r="AD1197" s="22">
        <f t="shared" si="286"/>
        <v>0</v>
      </c>
    </row>
    <row r="1198" spans="3:30" x14ac:dyDescent="0.25">
      <c r="D1198" s="1">
        <v>0.58333333333333337</v>
      </c>
      <c r="E1198">
        <v>10725</v>
      </c>
      <c r="F1198">
        <v>10729</v>
      </c>
      <c r="G1198">
        <v>10712</v>
      </c>
      <c r="H1198">
        <v>10725</v>
      </c>
      <c r="J1198">
        <v>0</v>
      </c>
      <c r="L1198">
        <v>17</v>
      </c>
      <c r="W1198">
        <f t="shared" si="279"/>
        <v>0</v>
      </c>
      <c r="X1198">
        <f t="shared" si="280"/>
        <v>0</v>
      </c>
      <c r="Y1198">
        <f t="shared" si="281"/>
        <v>0</v>
      </c>
      <c r="Z1198" s="22">
        <f t="shared" si="282"/>
        <v>0</v>
      </c>
      <c r="AA1198" s="22">
        <f t="shared" si="283"/>
        <v>0</v>
      </c>
      <c r="AB1198">
        <f t="shared" si="284"/>
        <v>0</v>
      </c>
      <c r="AC1198" s="22">
        <f t="shared" si="285"/>
        <v>0</v>
      </c>
      <c r="AD1198" s="22">
        <f t="shared" si="286"/>
        <v>0</v>
      </c>
    </row>
    <row r="1199" spans="3:30" x14ac:dyDescent="0.25">
      <c r="D1199" s="1">
        <v>0.625</v>
      </c>
      <c r="E1199">
        <v>10725</v>
      </c>
      <c r="F1199">
        <v>10749</v>
      </c>
      <c r="G1199">
        <v>10722</v>
      </c>
      <c r="H1199">
        <v>10739</v>
      </c>
      <c r="J1199">
        <v>14</v>
      </c>
      <c r="L1199">
        <v>27</v>
      </c>
      <c r="W1199">
        <f t="shared" si="279"/>
        <v>0</v>
      </c>
      <c r="X1199">
        <f t="shared" si="280"/>
        <v>14</v>
      </c>
      <c r="Y1199">
        <f t="shared" si="281"/>
        <v>0</v>
      </c>
      <c r="Z1199" s="22">
        <f t="shared" si="282"/>
        <v>0</v>
      </c>
      <c r="AA1199" s="22">
        <f t="shared" si="283"/>
        <v>0</v>
      </c>
      <c r="AB1199">
        <f t="shared" si="284"/>
        <v>0</v>
      </c>
      <c r="AC1199" s="22">
        <f t="shared" si="285"/>
        <v>0</v>
      </c>
      <c r="AD1199" s="22">
        <f t="shared" si="286"/>
        <v>0</v>
      </c>
    </row>
    <row r="1200" spans="3:30" x14ac:dyDescent="0.25">
      <c r="D1200" s="1">
        <v>0.66666666666666663</v>
      </c>
      <c r="E1200">
        <v>10740</v>
      </c>
      <c r="F1200">
        <v>10768</v>
      </c>
      <c r="G1200">
        <v>10735</v>
      </c>
      <c r="H1200">
        <v>10751</v>
      </c>
      <c r="J1200">
        <v>11</v>
      </c>
      <c r="L1200">
        <v>33</v>
      </c>
      <c r="W1200">
        <f t="shared" si="279"/>
        <v>0</v>
      </c>
      <c r="X1200">
        <f t="shared" si="280"/>
        <v>11</v>
      </c>
      <c r="Y1200">
        <f t="shared" si="281"/>
        <v>0</v>
      </c>
      <c r="Z1200" s="22">
        <f t="shared" si="282"/>
        <v>0</v>
      </c>
      <c r="AA1200" s="22">
        <f t="shared" si="283"/>
        <v>0</v>
      </c>
      <c r="AB1200">
        <f t="shared" si="284"/>
        <v>0</v>
      </c>
      <c r="AC1200" s="22">
        <f t="shared" si="285"/>
        <v>0</v>
      </c>
      <c r="AD1200" s="22">
        <f t="shared" si="286"/>
        <v>0</v>
      </c>
    </row>
    <row r="1201" spans="3:30" x14ac:dyDescent="0.25">
      <c r="D1201" s="1">
        <v>0.70833333333333337</v>
      </c>
      <c r="E1201">
        <v>10751</v>
      </c>
      <c r="F1201">
        <v>10777</v>
      </c>
      <c r="G1201">
        <v>10736</v>
      </c>
      <c r="H1201">
        <v>10741</v>
      </c>
      <c r="J1201">
        <v>-10</v>
      </c>
      <c r="L1201">
        <v>41</v>
      </c>
      <c r="W1201">
        <f t="shared" si="279"/>
        <v>0</v>
      </c>
      <c r="X1201">
        <f t="shared" si="280"/>
        <v>10</v>
      </c>
      <c r="Y1201">
        <f t="shared" si="281"/>
        <v>0</v>
      </c>
      <c r="Z1201" s="22">
        <f t="shared" si="282"/>
        <v>0</v>
      </c>
      <c r="AA1201" s="22">
        <f t="shared" si="283"/>
        <v>0</v>
      </c>
      <c r="AB1201">
        <f t="shared" si="284"/>
        <v>0</v>
      </c>
      <c r="AC1201" s="22">
        <f t="shared" si="285"/>
        <v>0</v>
      </c>
      <c r="AD1201" s="22">
        <f t="shared" si="286"/>
        <v>0</v>
      </c>
    </row>
    <row r="1202" spans="3:30" x14ac:dyDescent="0.25">
      <c r="D1202" s="1">
        <v>0.75</v>
      </c>
      <c r="E1202">
        <v>10740</v>
      </c>
      <c r="F1202">
        <v>10763</v>
      </c>
      <c r="G1202">
        <v>10737</v>
      </c>
      <c r="H1202">
        <v>10745</v>
      </c>
      <c r="J1202">
        <v>5</v>
      </c>
      <c r="L1202">
        <v>26</v>
      </c>
      <c r="W1202">
        <f t="shared" si="279"/>
        <v>0</v>
      </c>
      <c r="X1202">
        <f t="shared" si="280"/>
        <v>5</v>
      </c>
      <c r="Y1202">
        <f t="shared" si="281"/>
        <v>0</v>
      </c>
      <c r="Z1202" s="22">
        <f t="shared" si="282"/>
        <v>0</v>
      </c>
      <c r="AA1202" s="22">
        <f t="shared" si="283"/>
        <v>0</v>
      </c>
      <c r="AB1202">
        <f t="shared" si="284"/>
        <v>0</v>
      </c>
      <c r="AC1202" s="22">
        <f t="shared" si="285"/>
        <v>0</v>
      </c>
      <c r="AD1202" s="22">
        <f t="shared" si="286"/>
        <v>0</v>
      </c>
    </row>
    <row r="1203" spans="3:30" x14ac:dyDescent="0.25">
      <c r="D1203" s="1">
        <v>0.79166666666666663</v>
      </c>
      <c r="E1203">
        <v>10744</v>
      </c>
      <c r="F1203">
        <v>10745</v>
      </c>
      <c r="G1203">
        <v>10716</v>
      </c>
      <c r="H1203">
        <v>10732</v>
      </c>
      <c r="J1203">
        <v>-12</v>
      </c>
      <c r="L1203">
        <v>29</v>
      </c>
      <c r="W1203">
        <f t="shared" si="279"/>
        <v>0</v>
      </c>
      <c r="X1203">
        <f t="shared" si="280"/>
        <v>12</v>
      </c>
      <c r="Y1203">
        <f t="shared" si="281"/>
        <v>0</v>
      </c>
      <c r="Z1203" s="22">
        <f t="shared" si="282"/>
        <v>0</v>
      </c>
      <c r="AA1203" s="22">
        <f t="shared" si="283"/>
        <v>0</v>
      </c>
      <c r="AB1203">
        <f t="shared" si="284"/>
        <v>0</v>
      </c>
      <c r="AC1203" s="22">
        <f t="shared" si="285"/>
        <v>0</v>
      </c>
      <c r="AD1203" s="22">
        <f t="shared" si="286"/>
        <v>0</v>
      </c>
    </row>
    <row r="1204" spans="3:30" x14ac:dyDescent="0.25">
      <c r="D1204" s="1">
        <v>0.83333333333333337</v>
      </c>
      <c r="E1204">
        <v>10732</v>
      </c>
      <c r="F1204">
        <v>10739</v>
      </c>
      <c r="G1204">
        <v>10727</v>
      </c>
      <c r="H1204">
        <v>10733</v>
      </c>
      <c r="J1204">
        <v>1</v>
      </c>
      <c r="L1204">
        <v>12</v>
      </c>
      <c r="W1204">
        <f t="shared" si="279"/>
        <v>0</v>
      </c>
      <c r="X1204">
        <f t="shared" si="280"/>
        <v>1</v>
      </c>
      <c r="Y1204">
        <f t="shared" si="281"/>
        <v>0</v>
      </c>
      <c r="Z1204" s="22">
        <f t="shared" si="282"/>
        <v>0</v>
      </c>
      <c r="AA1204" s="22">
        <f t="shared" si="283"/>
        <v>0</v>
      </c>
      <c r="AB1204">
        <f t="shared" si="284"/>
        <v>0</v>
      </c>
      <c r="AC1204" s="22">
        <f t="shared" si="285"/>
        <v>0</v>
      </c>
      <c r="AD1204" s="22">
        <f t="shared" si="286"/>
        <v>0</v>
      </c>
    </row>
    <row r="1205" spans="3:30" x14ac:dyDescent="0.25">
      <c r="D1205" s="1">
        <v>0.875</v>
      </c>
      <c r="E1205">
        <v>10733</v>
      </c>
      <c r="F1205">
        <v>10743</v>
      </c>
      <c r="G1205">
        <v>10731</v>
      </c>
      <c r="H1205">
        <v>10737</v>
      </c>
      <c r="J1205">
        <v>4</v>
      </c>
      <c r="L1205">
        <v>12</v>
      </c>
      <c r="W1205">
        <f t="shared" si="279"/>
        <v>0</v>
      </c>
      <c r="X1205">
        <f t="shared" si="280"/>
        <v>4</v>
      </c>
      <c r="Y1205">
        <f t="shared" si="281"/>
        <v>0</v>
      </c>
      <c r="Z1205" s="22">
        <f t="shared" si="282"/>
        <v>0</v>
      </c>
      <c r="AA1205" s="22">
        <f t="shared" si="283"/>
        <v>0</v>
      </c>
      <c r="AB1205">
        <f t="shared" si="284"/>
        <v>0</v>
      </c>
      <c r="AC1205" s="22">
        <f t="shared" si="285"/>
        <v>0</v>
      </c>
      <c r="AD1205" s="22">
        <f t="shared" si="286"/>
        <v>0</v>
      </c>
    </row>
    <row r="1206" spans="3:30" x14ac:dyDescent="0.25">
      <c r="D1206" s="2">
        <v>0.91666666666666663</v>
      </c>
      <c r="E1206">
        <v>10737</v>
      </c>
      <c r="F1206">
        <v>10749</v>
      </c>
      <c r="G1206">
        <v>10736</v>
      </c>
      <c r="H1206">
        <v>10745</v>
      </c>
      <c r="J1206">
        <v>8</v>
      </c>
      <c r="L1206">
        <v>13</v>
      </c>
      <c r="W1206">
        <f t="shared" si="279"/>
        <v>0</v>
      </c>
      <c r="X1206">
        <f t="shared" si="280"/>
        <v>8</v>
      </c>
      <c r="Y1206">
        <f t="shared" si="281"/>
        <v>0</v>
      </c>
      <c r="Z1206" s="22">
        <f t="shared" si="282"/>
        <v>0</v>
      </c>
      <c r="AA1206" s="22">
        <f t="shared" si="283"/>
        <v>0</v>
      </c>
      <c r="AB1206">
        <f t="shared" si="284"/>
        <v>0</v>
      </c>
      <c r="AC1206" s="22">
        <f t="shared" si="285"/>
        <v>0</v>
      </c>
      <c r="AD1206" s="22">
        <f t="shared" si="286"/>
        <v>0</v>
      </c>
    </row>
    <row r="1207" spans="3:30" x14ac:dyDescent="0.25">
      <c r="D1207" s="2">
        <v>0.375</v>
      </c>
      <c r="E1207">
        <v>10750</v>
      </c>
      <c r="F1207">
        <v>10762</v>
      </c>
      <c r="G1207">
        <v>10748</v>
      </c>
      <c r="H1207">
        <v>10752</v>
      </c>
      <c r="J1207">
        <v>2</v>
      </c>
      <c r="L1207">
        <v>14</v>
      </c>
      <c r="M1207">
        <v>-81</v>
      </c>
      <c r="R1207">
        <f>MAX(F1206:F1220)</f>
        <v>10781</v>
      </c>
      <c r="W1207">
        <f t="shared" si="279"/>
        <v>81</v>
      </c>
      <c r="X1207">
        <f t="shared" si="280"/>
        <v>2</v>
      </c>
      <c r="Y1207">
        <f t="shared" si="281"/>
        <v>0</v>
      </c>
      <c r="Z1207" s="22">
        <f t="shared" si="282"/>
        <v>0</v>
      </c>
      <c r="AA1207" s="22">
        <f t="shared" si="283"/>
        <v>0</v>
      </c>
      <c r="AB1207">
        <f t="shared" si="284"/>
        <v>0</v>
      </c>
      <c r="AC1207" s="22">
        <f t="shared" si="285"/>
        <v>0</v>
      </c>
      <c r="AD1207" s="22">
        <f t="shared" si="286"/>
        <v>0.52892561983471076</v>
      </c>
    </row>
    <row r="1208" spans="3:30" x14ac:dyDescent="0.25">
      <c r="D1208" s="1">
        <v>0.41666666666666669</v>
      </c>
      <c r="E1208">
        <v>10754</v>
      </c>
      <c r="F1208">
        <v>10781</v>
      </c>
      <c r="G1208">
        <v>10739</v>
      </c>
      <c r="H1208">
        <v>10760</v>
      </c>
      <c r="J1208">
        <v>6</v>
      </c>
      <c r="L1208">
        <v>42</v>
      </c>
      <c r="N1208">
        <v>0</v>
      </c>
      <c r="O1208">
        <f>64/121</f>
        <v>0.52892561983471076</v>
      </c>
      <c r="R1208">
        <f>MIN(G1207:G1221)</f>
        <v>10567</v>
      </c>
      <c r="W1208">
        <f t="shared" si="279"/>
        <v>0</v>
      </c>
      <c r="X1208">
        <f t="shared" si="280"/>
        <v>6</v>
      </c>
      <c r="Y1208">
        <f t="shared" si="281"/>
        <v>0</v>
      </c>
      <c r="Z1208" s="22">
        <f t="shared" si="282"/>
        <v>0</v>
      </c>
      <c r="AA1208" s="22">
        <f t="shared" si="283"/>
        <v>0.52892561983471076</v>
      </c>
      <c r="AB1208">
        <f t="shared" si="284"/>
        <v>0</v>
      </c>
      <c r="AC1208" s="22">
        <f t="shared" si="285"/>
        <v>0</v>
      </c>
      <c r="AD1208" s="22">
        <f t="shared" si="286"/>
        <v>0</v>
      </c>
    </row>
    <row r="1209" spans="3:30" x14ac:dyDescent="0.25">
      <c r="D1209" s="1">
        <v>0.45833333333333331</v>
      </c>
      <c r="E1209">
        <v>10760</v>
      </c>
      <c r="F1209">
        <v>10769</v>
      </c>
      <c r="G1209">
        <v>10737</v>
      </c>
      <c r="H1209">
        <v>10743</v>
      </c>
      <c r="J1209">
        <v>-17</v>
      </c>
      <c r="L1209">
        <v>32</v>
      </c>
      <c r="R1209">
        <f>R1207-R1208</f>
        <v>214</v>
      </c>
      <c r="W1209">
        <f t="shared" si="279"/>
        <v>0</v>
      </c>
      <c r="X1209">
        <f t="shared" si="280"/>
        <v>17</v>
      </c>
      <c r="Y1209">
        <f t="shared" si="281"/>
        <v>214</v>
      </c>
      <c r="Z1209" s="22">
        <f t="shared" si="282"/>
        <v>0</v>
      </c>
      <c r="AA1209" s="22">
        <f t="shared" si="283"/>
        <v>0</v>
      </c>
      <c r="AB1209">
        <f t="shared" si="284"/>
        <v>0</v>
      </c>
      <c r="AC1209" s="22">
        <f t="shared" si="285"/>
        <v>0</v>
      </c>
      <c r="AD1209" s="22">
        <f t="shared" si="286"/>
        <v>0</v>
      </c>
    </row>
    <row r="1210" spans="3:30" x14ac:dyDescent="0.25">
      <c r="D1210" s="1">
        <v>0.5</v>
      </c>
      <c r="E1210">
        <v>10743</v>
      </c>
      <c r="F1210">
        <v>10744</v>
      </c>
      <c r="G1210">
        <v>10725</v>
      </c>
      <c r="H1210">
        <v>10734</v>
      </c>
      <c r="J1210">
        <v>-9</v>
      </c>
      <c r="L1210">
        <v>19</v>
      </c>
      <c r="W1210">
        <f t="shared" ref="W1210:W1234" si="287">ABS(M1210)</f>
        <v>0</v>
      </c>
      <c r="X1210">
        <f t="shared" ref="X1210:X1234" si="288">ABS(J1210)</f>
        <v>9</v>
      </c>
      <c r="Y1210">
        <f t="shared" ref="Y1210:Y1234" si="289">IF(R1210&lt;1000,ABS(R1210),0)</f>
        <v>0</v>
      </c>
      <c r="Z1210" s="22">
        <f t="shared" ref="Z1210:Z1234" si="290">IF(N1210=1,0,ABS(N1210))</f>
        <v>0</v>
      </c>
      <c r="AA1210" s="22">
        <f t="shared" ref="AA1210:AA1234" si="291">ABS(O1210)</f>
        <v>0</v>
      </c>
      <c r="AB1210">
        <f t="shared" ref="AB1210:AB1234" si="292">IF(N1210=1,1,0)</f>
        <v>0</v>
      </c>
      <c r="AC1210" s="22">
        <f t="shared" ref="AC1210:AC1234" si="293">IF(N1210=1,ABS(N1211),0)</f>
        <v>0</v>
      </c>
      <c r="AD1210" s="22">
        <f t="shared" ref="AD1210:AD1234" si="294">IF(N1210=1,0,ABS(O1211))</f>
        <v>0</v>
      </c>
    </row>
    <row r="1211" spans="3:30" x14ac:dyDescent="0.25">
      <c r="C1211">
        <v>1</v>
      </c>
      <c r="D1211" s="1">
        <v>0.54166666666666663</v>
      </c>
      <c r="E1211">
        <v>10734</v>
      </c>
      <c r="F1211">
        <v>10741</v>
      </c>
      <c r="G1211">
        <v>10723</v>
      </c>
      <c r="H1211">
        <v>10736</v>
      </c>
      <c r="J1211">
        <v>2</v>
      </c>
      <c r="L1211">
        <v>18</v>
      </c>
      <c r="W1211">
        <f t="shared" si="287"/>
        <v>0</v>
      </c>
      <c r="X1211">
        <f t="shared" si="288"/>
        <v>2</v>
      </c>
      <c r="Y1211">
        <f t="shared" si="289"/>
        <v>0</v>
      </c>
      <c r="Z1211" s="22">
        <f t="shared" si="290"/>
        <v>0</v>
      </c>
      <c r="AA1211" s="22">
        <f t="shared" si="291"/>
        <v>0</v>
      </c>
      <c r="AB1211">
        <f t="shared" si="292"/>
        <v>0</v>
      </c>
      <c r="AC1211" s="22">
        <f t="shared" si="293"/>
        <v>0</v>
      </c>
      <c r="AD1211" s="22">
        <f t="shared" si="294"/>
        <v>0</v>
      </c>
    </row>
    <row r="1212" spans="3:30" x14ac:dyDescent="0.25">
      <c r="D1212" s="1">
        <v>0.58333333333333337</v>
      </c>
      <c r="E1212">
        <v>10736</v>
      </c>
      <c r="F1212">
        <v>10741</v>
      </c>
      <c r="G1212">
        <v>10668</v>
      </c>
      <c r="H1212">
        <v>10690</v>
      </c>
      <c r="J1212">
        <v>-46</v>
      </c>
      <c r="L1212">
        <v>73</v>
      </c>
      <c r="W1212">
        <f t="shared" si="287"/>
        <v>0</v>
      </c>
      <c r="X1212">
        <f t="shared" si="288"/>
        <v>46</v>
      </c>
      <c r="Y1212">
        <f t="shared" si="289"/>
        <v>0</v>
      </c>
      <c r="Z1212" s="22">
        <f t="shared" si="290"/>
        <v>0</v>
      </c>
      <c r="AA1212" s="22">
        <f t="shared" si="291"/>
        <v>0</v>
      </c>
      <c r="AB1212">
        <f t="shared" si="292"/>
        <v>0</v>
      </c>
      <c r="AC1212" s="22">
        <f t="shared" si="293"/>
        <v>0</v>
      </c>
      <c r="AD1212" s="22">
        <f t="shared" si="294"/>
        <v>0</v>
      </c>
    </row>
    <row r="1213" spans="3:30" x14ac:dyDescent="0.25">
      <c r="D1213" s="1">
        <v>0.625</v>
      </c>
      <c r="E1213">
        <v>10690</v>
      </c>
      <c r="F1213">
        <v>10744</v>
      </c>
      <c r="G1213">
        <v>10593</v>
      </c>
      <c r="H1213">
        <v>10637</v>
      </c>
      <c r="J1213">
        <v>-53</v>
      </c>
      <c r="L1213">
        <v>151</v>
      </c>
      <c r="W1213">
        <f t="shared" si="287"/>
        <v>0</v>
      </c>
      <c r="X1213">
        <f t="shared" si="288"/>
        <v>53</v>
      </c>
      <c r="Y1213">
        <f t="shared" si="289"/>
        <v>0</v>
      </c>
      <c r="Z1213" s="22">
        <f t="shared" si="290"/>
        <v>0</v>
      </c>
      <c r="AA1213" s="22">
        <f t="shared" si="291"/>
        <v>0</v>
      </c>
      <c r="AB1213">
        <f t="shared" si="292"/>
        <v>0</v>
      </c>
      <c r="AC1213" s="22">
        <f t="shared" si="293"/>
        <v>0</v>
      </c>
      <c r="AD1213" s="22">
        <f t="shared" si="294"/>
        <v>0</v>
      </c>
    </row>
    <row r="1214" spans="3:30" x14ac:dyDescent="0.25">
      <c r="D1214" s="1">
        <v>0.66666666666666663</v>
      </c>
      <c r="E1214">
        <v>10637</v>
      </c>
      <c r="F1214">
        <v>10667</v>
      </c>
      <c r="G1214">
        <v>10567</v>
      </c>
      <c r="H1214">
        <v>10624</v>
      </c>
      <c r="J1214">
        <v>-13</v>
      </c>
      <c r="L1214">
        <v>100</v>
      </c>
      <c r="W1214">
        <f t="shared" si="287"/>
        <v>0</v>
      </c>
      <c r="X1214">
        <f t="shared" si="288"/>
        <v>13</v>
      </c>
      <c r="Y1214">
        <f t="shared" si="289"/>
        <v>0</v>
      </c>
      <c r="Z1214" s="22">
        <f t="shared" si="290"/>
        <v>0</v>
      </c>
      <c r="AA1214" s="22">
        <f t="shared" si="291"/>
        <v>0</v>
      </c>
      <c r="AB1214">
        <f t="shared" si="292"/>
        <v>0</v>
      </c>
      <c r="AC1214" s="22">
        <f t="shared" si="293"/>
        <v>0</v>
      </c>
      <c r="AD1214" s="22">
        <f t="shared" si="294"/>
        <v>0</v>
      </c>
    </row>
    <row r="1215" spans="3:30" x14ac:dyDescent="0.25">
      <c r="D1215" s="1">
        <v>0.70833333333333337</v>
      </c>
      <c r="E1215">
        <v>10624</v>
      </c>
      <c r="F1215">
        <v>10702</v>
      </c>
      <c r="G1215">
        <v>10621</v>
      </c>
      <c r="H1215">
        <v>10683</v>
      </c>
      <c r="J1215">
        <v>59</v>
      </c>
      <c r="L1215">
        <v>81</v>
      </c>
      <c r="W1215">
        <f t="shared" si="287"/>
        <v>0</v>
      </c>
      <c r="X1215">
        <f t="shared" si="288"/>
        <v>59</v>
      </c>
      <c r="Y1215">
        <f t="shared" si="289"/>
        <v>0</v>
      </c>
      <c r="Z1215" s="22">
        <f t="shared" si="290"/>
        <v>0</v>
      </c>
      <c r="AA1215" s="22">
        <f t="shared" si="291"/>
        <v>0</v>
      </c>
      <c r="AB1215">
        <f t="shared" si="292"/>
        <v>0</v>
      </c>
      <c r="AC1215" s="22">
        <f t="shared" si="293"/>
        <v>0</v>
      </c>
      <c r="AD1215" s="22">
        <f t="shared" si="294"/>
        <v>0</v>
      </c>
    </row>
    <row r="1216" spans="3:30" x14ac:dyDescent="0.25">
      <c r="D1216" s="1">
        <v>0.75</v>
      </c>
      <c r="E1216">
        <v>10683</v>
      </c>
      <c r="F1216">
        <v>10695</v>
      </c>
      <c r="G1216">
        <v>10652</v>
      </c>
      <c r="H1216">
        <v>10672</v>
      </c>
      <c r="J1216">
        <v>-11</v>
      </c>
      <c r="L1216">
        <v>43</v>
      </c>
      <c r="W1216">
        <f t="shared" si="287"/>
        <v>0</v>
      </c>
      <c r="X1216">
        <f t="shared" si="288"/>
        <v>11</v>
      </c>
      <c r="Y1216">
        <f t="shared" si="289"/>
        <v>0</v>
      </c>
      <c r="Z1216" s="22">
        <f t="shared" si="290"/>
        <v>0</v>
      </c>
      <c r="AA1216" s="22">
        <f t="shared" si="291"/>
        <v>0</v>
      </c>
      <c r="AB1216">
        <f t="shared" si="292"/>
        <v>0</v>
      </c>
      <c r="AC1216" s="22">
        <f t="shared" si="293"/>
        <v>0</v>
      </c>
      <c r="AD1216" s="22">
        <f t="shared" si="294"/>
        <v>0</v>
      </c>
    </row>
    <row r="1217" spans="3:30" x14ac:dyDescent="0.25">
      <c r="D1217" s="1">
        <v>0.79166666666666663</v>
      </c>
      <c r="E1217">
        <v>10672</v>
      </c>
      <c r="F1217">
        <v>10678</v>
      </c>
      <c r="G1217">
        <v>10664</v>
      </c>
      <c r="H1217">
        <v>10676</v>
      </c>
      <c r="J1217">
        <v>4</v>
      </c>
      <c r="L1217">
        <v>14</v>
      </c>
      <c r="W1217">
        <f t="shared" si="287"/>
        <v>0</v>
      </c>
      <c r="X1217">
        <f t="shared" si="288"/>
        <v>4</v>
      </c>
      <c r="Y1217">
        <f t="shared" si="289"/>
        <v>0</v>
      </c>
      <c r="Z1217" s="22">
        <f t="shared" si="290"/>
        <v>0</v>
      </c>
      <c r="AA1217" s="22">
        <f t="shared" si="291"/>
        <v>0</v>
      </c>
      <c r="AB1217">
        <f t="shared" si="292"/>
        <v>0</v>
      </c>
      <c r="AC1217" s="22">
        <f t="shared" si="293"/>
        <v>0</v>
      </c>
      <c r="AD1217" s="22">
        <f t="shared" si="294"/>
        <v>0</v>
      </c>
    </row>
    <row r="1218" spans="3:30" x14ac:dyDescent="0.25">
      <c r="D1218" s="1">
        <v>0.83333333333333337</v>
      </c>
      <c r="E1218">
        <v>10676</v>
      </c>
      <c r="F1218">
        <v>10676</v>
      </c>
      <c r="G1218">
        <v>10651</v>
      </c>
      <c r="H1218">
        <v>10662</v>
      </c>
      <c r="J1218">
        <v>-14</v>
      </c>
      <c r="L1218">
        <v>25</v>
      </c>
      <c r="W1218">
        <f t="shared" si="287"/>
        <v>0</v>
      </c>
      <c r="X1218">
        <f t="shared" si="288"/>
        <v>14</v>
      </c>
      <c r="Y1218">
        <f t="shared" si="289"/>
        <v>0</v>
      </c>
      <c r="Z1218" s="22">
        <f t="shared" si="290"/>
        <v>0</v>
      </c>
      <c r="AA1218" s="22">
        <f t="shared" si="291"/>
        <v>0</v>
      </c>
      <c r="AB1218">
        <f t="shared" si="292"/>
        <v>0</v>
      </c>
      <c r="AC1218" s="22">
        <f t="shared" si="293"/>
        <v>0</v>
      </c>
      <c r="AD1218" s="22">
        <f t="shared" si="294"/>
        <v>0</v>
      </c>
    </row>
    <row r="1219" spans="3:30" x14ac:dyDescent="0.25">
      <c r="D1219" s="1">
        <v>0.875</v>
      </c>
      <c r="E1219">
        <v>10663</v>
      </c>
      <c r="F1219">
        <v>10677</v>
      </c>
      <c r="G1219">
        <v>10657</v>
      </c>
      <c r="H1219">
        <v>10676</v>
      </c>
      <c r="J1219">
        <v>13</v>
      </c>
      <c r="L1219">
        <v>20</v>
      </c>
      <c r="W1219">
        <f t="shared" si="287"/>
        <v>0</v>
      </c>
      <c r="X1219">
        <f t="shared" si="288"/>
        <v>13</v>
      </c>
      <c r="Y1219">
        <f t="shared" si="289"/>
        <v>0</v>
      </c>
      <c r="Z1219" s="22">
        <f t="shared" si="290"/>
        <v>0</v>
      </c>
      <c r="AA1219" s="22">
        <f t="shared" si="291"/>
        <v>0</v>
      </c>
      <c r="AB1219">
        <f t="shared" si="292"/>
        <v>0</v>
      </c>
      <c r="AC1219" s="22">
        <f t="shared" si="293"/>
        <v>0</v>
      </c>
      <c r="AD1219" s="22">
        <f t="shared" si="294"/>
        <v>0</v>
      </c>
    </row>
    <row r="1220" spans="3:30" x14ac:dyDescent="0.25">
      <c r="D1220" s="2">
        <v>0.91666666666666663</v>
      </c>
      <c r="E1220">
        <v>10675</v>
      </c>
      <c r="F1220">
        <v>10685</v>
      </c>
      <c r="G1220">
        <v>10668</v>
      </c>
      <c r="H1220">
        <v>10669</v>
      </c>
      <c r="J1220">
        <v>-6</v>
      </c>
      <c r="L1220">
        <v>17</v>
      </c>
      <c r="W1220">
        <f t="shared" si="287"/>
        <v>0</v>
      </c>
      <c r="X1220">
        <f t="shared" si="288"/>
        <v>6</v>
      </c>
      <c r="Y1220">
        <f t="shared" si="289"/>
        <v>0</v>
      </c>
      <c r="Z1220" s="22">
        <f t="shared" si="290"/>
        <v>0</v>
      </c>
      <c r="AA1220" s="22">
        <f t="shared" si="291"/>
        <v>0</v>
      </c>
      <c r="AB1220">
        <f t="shared" si="292"/>
        <v>0</v>
      </c>
      <c r="AC1220" s="22">
        <f t="shared" si="293"/>
        <v>0</v>
      </c>
      <c r="AD1220" s="22">
        <f t="shared" si="294"/>
        <v>0</v>
      </c>
    </row>
    <row r="1221" spans="3:30" x14ac:dyDescent="0.25">
      <c r="D1221" s="2">
        <v>0.375</v>
      </c>
      <c r="E1221">
        <v>10661</v>
      </c>
      <c r="F1221">
        <v>10669</v>
      </c>
      <c r="G1221">
        <v>10637</v>
      </c>
      <c r="H1221">
        <v>10639</v>
      </c>
      <c r="J1221">
        <v>-22</v>
      </c>
      <c r="L1221">
        <v>32</v>
      </c>
      <c r="M1221">
        <v>-186</v>
      </c>
      <c r="N1221">
        <v>1</v>
      </c>
      <c r="R1221">
        <f>MAX(F1220:F1234)</f>
        <v>10685</v>
      </c>
      <c r="W1221">
        <f t="shared" si="287"/>
        <v>186</v>
      </c>
      <c r="X1221">
        <f t="shared" si="288"/>
        <v>22</v>
      </c>
      <c r="Y1221">
        <f t="shared" si="289"/>
        <v>0</v>
      </c>
      <c r="Z1221" s="22">
        <f t="shared" si="290"/>
        <v>0</v>
      </c>
      <c r="AA1221" s="22">
        <f t="shared" si="291"/>
        <v>0</v>
      </c>
      <c r="AB1221">
        <f t="shared" si="292"/>
        <v>1</v>
      </c>
      <c r="AC1221" s="22">
        <f t="shared" si="293"/>
        <v>0.75233644859813087</v>
      </c>
      <c r="AD1221" s="22">
        <f t="shared" si="294"/>
        <v>0</v>
      </c>
    </row>
    <row r="1222" spans="3:30" x14ac:dyDescent="0.25">
      <c r="D1222" s="1">
        <v>0.41666666666666669</v>
      </c>
      <c r="E1222">
        <v>10639</v>
      </c>
      <c r="F1222">
        <v>10659</v>
      </c>
      <c r="G1222">
        <v>10611</v>
      </c>
      <c r="H1222">
        <v>10638</v>
      </c>
      <c r="J1222">
        <v>-1</v>
      </c>
      <c r="L1222">
        <v>48</v>
      </c>
      <c r="N1222">
        <f>SUM(J1222:J1234)/214</f>
        <v>-0.75233644859813087</v>
      </c>
      <c r="O1222">
        <f>29/214</f>
        <v>0.13551401869158877</v>
      </c>
      <c r="R1222">
        <f>MIN(G1221:G1235)</f>
        <v>10475</v>
      </c>
      <c r="W1222">
        <f t="shared" si="287"/>
        <v>0</v>
      </c>
      <c r="X1222">
        <f t="shared" si="288"/>
        <v>1</v>
      </c>
      <c r="Y1222">
        <f t="shared" si="289"/>
        <v>0</v>
      </c>
      <c r="Z1222" s="22">
        <f t="shared" si="290"/>
        <v>0.75233644859813087</v>
      </c>
      <c r="AA1222" s="22">
        <f t="shared" si="291"/>
        <v>0.13551401869158877</v>
      </c>
      <c r="AB1222">
        <f t="shared" si="292"/>
        <v>0</v>
      </c>
      <c r="AC1222" s="22">
        <f t="shared" si="293"/>
        <v>0</v>
      </c>
      <c r="AD1222" s="22">
        <f t="shared" si="294"/>
        <v>0</v>
      </c>
    </row>
    <row r="1223" spans="3:30" x14ac:dyDescent="0.25">
      <c r="D1223" s="1">
        <v>0.45833333333333331</v>
      </c>
      <c r="E1223">
        <v>10638</v>
      </c>
      <c r="F1223">
        <v>10673</v>
      </c>
      <c r="G1223">
        <v>10631</v>
      </c>
      <c r="H1223">
        <v>10667</v>
      </c>
      <c r="J1223">
        <v>29</v>
      </c>
      <c r="L1223">
        <v>42</v>
      </c>
      <c r="R1223">
        <f>R1221-R1222</f>
        <v>210</v>
      </c>
      <c r="W1223">
        <f t="shared" si="287"/>
        <v>0</v>
      </c>
      <c r="X1223">
        <f t="shared" si="288"/>
        <v>29</v>
      </c>
      <c r="Y1223">
        <f t="shared" si="289"/>
        <v>210</v>
      </c>
      <c r="Z1223" s="22">
        <f t="shared" si="290"/>
        <v>0</v>
      </c>
      <c r="AA1223" s="22">
        <f t="shared" si="291"/>
        <v>0</v>
      </c>
      <c r="AB1223">
        <f t="shared" si="292"/>
        <v>0</v>
      </c>
      <c r="AC1223" s="22">
        <f t="shared" si="293"/>
        <v>0</v>
      </c>
      <c r="AD1223" s="22">
        <f t="shared" si="294"/>
        <v>0</v>
      </c>
    </row>
    <row r="1224" spans="3:30" x14ac:dyDescent="0.25">
      <c r="D1224" s="1">
        <v>0.5</v>
      </c>
      <c r="E1224">
        <v>10667</v>
      </c>
      <c r="F1224">
        <v>10672</v>
      </c>
      <c r="G1224">
        <v>10640</v>
      </c>
      <c r="H1224">
        <v>10647</v>
      </c>
      <c r="J1224">
        <v>-20</v>
      </c>
      <c r="L1224">
        <v>32</v>
      </c>
      <c r="W1224">
        <f t="shared" si="287"/>
        <v>0</v>
      </c>
      <c r="X1224">
        <f t="shared" si="288"/>
        <v>20</v>
      </c>
      <c r="Y1224">
        <f t="shared" si="289"/>
        <v>0</v>
      </c>
      <c r="Z1224" s="22">
        <f t="shared" si="290"/>
        <v>0</v>
      </c>
      <c r="AA1224" s="22">
        <f t="shared" si="291"/>
        <v>0</v>
      </c>
      <c r="AB1224">
        <f t="shared" si="292"/>
        <v>0</v>
      </c>
      <c r="AC1224" s="22">
        <f t="shared" si="293"/>
        <v>0</v>
      </c>
      <c r="AD1224" s="22">
        <f t="shared" si="294"/>
        <v>0</v>
      </c>
    </row>
    <row r="1225" spans="3:30" x14ac:dyDescent="0.25">
      <c r="C1225">
        <v>1</v>
      </c>
      <c r="D1225" s="1">
        <v>0.54166666666666663</v>
      </c>
      <c r="E1225">
        <v>10648</v>
      </c>
      <c r="F1225">
        <v>10651</v>
      </c>
      <c r="G1225">
        <v>10626</v>
      </c>
      <c r="H1225">
        <v>10635</v>
      </c>
      <c r="J1225">
        <v>-13</v>
      </c>
      <c r="L1225">
        <v>25</v>
      </c>
      <c r="W1225">
        <f t="shared" si="287"/>
        <v>0</v>
      </c>
      <c r="X1225">
        <f t="shared" si="288"/>
        <v>13</v>
      </c>
      <c r="Y1225">
        <f t="shared" si="289"/>
        <v>0</v>
      </c>
      <c r="Z1225" s="22">
        <f t="shared" si="290"/>
        <v>0</v>
      </c>
      <c r="AA1225" s="22">
        <f t="shared" si="291"/>
        <v>0</v>
      </c>
      <c r="AB1225">
        <f t="shared" si="292"/>
        <v>0</v>
      </c>
      <c r="AC1225" s="22">
        <f t="shared" si="293"/>
        <v>0</v>
      </c>
      <c r="AD1225" s="22">
        <f t="shared" si="294"/>
        <v>0</v>
      </c>
    </row>
    <row r="1226" spans="3:30" x14ac:dyDescent="0.25">
      <c r="D1226" s="1">
        <v>0.58333333333333337</v>
      </c>
      <c r="E1226">
        <v>10636</v>
      </c>
      <c r="F1226">
        <v>10645</v>
      </c>
      <c r="G1226">
        <v>10612</v>
      </c>
      <c r="H1226">
        <v>10627</v>
      </c>
      <c r="J1226">
        <v>-9</v>
      </c>
      <c r="L1226">
        <v>33</v>
      </c>
      <c r="W1226">
        <f t="shared" si="287"/>
        <v>0</v>
      </c>
      <c r="X1226">
        <f t="shared" si="288"/>
        <v>9</v>
      </c>
      <c r="Y1226">
        <f t="shared" si="289"/>
        <v>0</v>
      </c>
      <c r="Z1226" s="22">
        <f t="shared" si="290"/>
        <v>0</v>
      </c>
      <c r="AA1226" s="22">
        <f t="shared" si="291"/>
        <v>0</v>
      </c>
      <c r="AB1226">
        <f t="shared" si="292"/>
        <v>0</v>
      </c>
      <c r="AC1226" s="22">
        <f t="shared" si="293"/>
        <v>0</v>
      </c>
      <c r="AD1226" s="22">
        <f t="shared" si="294"/>
        <v>0</v>
      </c>
    </row>
    <row r="1227" spans="3:30" x14ac:dyDescent="0.25">
      <c r="D1227" s="1">
        <v>0.625</v>
      </c>
      <c r="E1227">
        <v>10626</v>
      </c>
      <c r="F1227">
        <v>10633</v>
      </c>
      <c r="G1227">
        <v>10574</v>
      </c>
      <c r="H1227">
        <v>10604</v>
      </c>
      <c r="J1227">
        <v>-22</v>
      </c>
      <c r="L1227">
        <v>59</v>
      </c>
      <c r="W1227">
        <f t="shared" si="287"/>
        <v>0</v>
      </c>
      <c r="X1227">
        <f t="shared" si="288"/>
        <v>22</v>
      </c>
      <c r="Y1227">
        <f t="shared" si="289"/>
        <v>0</v>
      </c>
      <c r="Z1227" s="22">
        <f t="shared" si="290"/>
        <v>0</v>
      </c>
      <c r="AA1227" s="22">
        <f t="shared" si="291"/>
        <v>0</v>
      </c>
      <c r="AB1227">
        <f t="shared" si="292"/>
        <v>0</v>
      </c>
      <c r="AC1227" s="22">
        <f t="shared" si="293"/>
        <v>0</v>
      </c>
      <c r="AD1227" s="22">
        <f t="shared" si="294"/>
        <v>0</v>
      </c>
    </row>
    <row r="1228" spans="3:30" x14ac:dyDescent="0.25">
      <c r="D1228" s="1">
        <v>0.66666666666666663</v>
      </c>
      <c r="E1228">
        <v>10603</v>
      </c>
      <c r="F1228">
        <v>10629</v>
      </c>
      <c r="G1228">
        <v>10593</v>
      </c>
      <c r="H1228">
        <v>10605</v>
      </c>
      <c r="J1228">
        <v>2</v>
      </c>
      <c r="L1228">
        <v>36</v>
      </c>
      <c r="W1228">
        <f t="shared" si="287"/>
        <v>0</v>
      </c>
      <c r="X1228">
        <f t="shared" si="288"/>
        <v>2</v>
      </c>
      <c r="Y1228">
        <f t="shared" si="289"/>
        <v>0</v>
      </c>
      <c r="Z1228" s="22">
        <f t="shared" si="290"/>
        <v>0</v>
      </c>
      <c r="AA1228" s="22">
        <f t="shared" si="291"/>
        <v>0</v>
      </c>
      <c r="AB1228">
        <f t="shared" si="292"/>
        <v>0</v>
      </c>
      <c r="AC1228" s="22">
        <f t="shared" si="293"/>
        <v>0</v>
      </c>
      <c r="AD1228" s="22">
        <f t="shared" si="294"/>
        <v>0</v>
      </c>
    </row>
    <row r="1229" spans="3:30" x14ac:dyDescent="0.25">
      <c r="D1229" s="1">
        <v>0.70833333333333337</v>
      </c>
      <c r="E1229">
        <v>10604</v>
      </c>
      <c r="F1229">
        <v>10606</v>
      </c>
      <c r="G1229">
        <v>10536</v>
      </c>
      <c r="H1229">
        <v>10557</v>
      </c>
      <c r="J1229">
        <v>-47</v>
      </c>
      <c r="L1229">
        <v>70</v>
      </c>
      <c r="W1229">
        <f t="shared" si="287"/>
        <v>0</v>
      </c>
      <c r="X1229">
        <f t="shared" si="288"/>
        <v>47</v>
      </c>
      <c r="Y1229">
        <f t="shared" si="289"/>
        <v>0</v>
      </c>
      <c r="Z1229" s="22">
        <f t="shared" si="290"/>
        <v>0</v>
      </c>
      <c r="AA1229" s="22">
        <f t="shared" si="291"/>
        <v>0</v>
      </c>
      <c r="AB1229">
        <f t="shared" si="292"/>
        <v>0</v>
      </c>
      <c r="AC1229" s="22">
        <f t="shared" si="293"/>
        <v>0</v>
      </c>
      <c r="AD1229" s="22">
        <f t="shared" si="294"/>
        <v>0</v>
      </c>
    </row>
    <row r="1230" spans="3:30" x14ac:dyDescent="0.25">
      <c r="D1230" s="1">
        <v>0.75</v>
      </c>
      <c r="E1230">
        <v>10556</v>
      </c>
      <c r="F1230">
        <v>10575</v>
      </c>
      <c r="G1230">
        <v>10548</v>
      </c>
      <c r="H1230">
        <v>10565</v>
      </c>
      <c r="J1230">
        <v>9</v>
      </c>
      <c r="L1230">
        <v>27</v>
      </c>
      <c r="W1230">
        <f t="shared" si="287"/>
        <v>0</v>
      </c>
      <c r="X1230">
        <f t="shared" si="288"/>
        <v>9</v>
      </c>
      <c r="Y1230">
        <f t="shared" si="289"/>
        <v>0</v>
      </c>
      <c r="Z1230" s="22">
        <f t="shared" si="290"/>
        <v>0</v>
      </c>
      <c r="AA1230" s="22">
        <f t="shared" si="291"/>
        <v>0</v>
      </c>
      <c r="AB1230">
        <f t="shared" si="292"/>
        <v>0</v>
      </c>
      <c r="AC1230" s="22">
        <f t="shared" si="293"/>
        <v>0</v>
      </c>
      <c r="AD1230" s="22">
        <f t="shared" si="294"/>
        <v>0</v>
      </c>
    </row>
    <row r="1231" spans="3:30" x14ac:dyDescent="0.25">
      <c r="D1231" s="1">
        <v>0.79166666666666663</v>
      </c>
      <c r="E1231">
        <v>10565</v>
      </c>
      <c r="F1231">
        <v>10570</v>
      </c>
      <c r="G1231">
        <v>10534</v>
      </c>
      <c r="H1231">
        <v>10547</v>
      </c>
      <c r="J1231">
        <v>-18</v>
      </c>
      <c r="L1231">
        <v>36</v>
      </c>
      <c r="W1231">
        <f t="shared" si="287"/>
        <v>0</v>
      </c>
      <c r="X1231">
        <f t="shared" si="288"/>
        <v>18</v>
      </c>
      <c r="Y1231">
        <f t="shared" si="289"/>
        <v>0</v>
      </c>
      <c r="Z1231" s="22">
        <f t="shared" si="290"/>
        <v>0</v>
      </c>
      <c r="AA1231" s="22">
        <f t="shared" si="291"/>
        <v>0</v>
      </c>
      <c r="AB1231">
        <f t="shared" si="292"/>
        <v>0</v>
      </c>
      <c r="AC1231" s="22">
        <f t="shared" si="293"/>
        <v>0</v>
      </c>
      <c r="AD1231" s="22">
        <f t="shared" si="294"/>
        <v>0</v>
      </c>
    </row>
    <row r="1232" spans="3:30" x14ac:dyDescent="0.25">
      <c r="D1232" s="1">
        <v>0.83333333333333337</v>
      </c>
      <c r="E1232">
        <v>10547</v>
      </c>
      <c r="F1232">
        <v>10550</v>
      </c>
      <c r="G1232">
        <v>10504</v>
      </c>
      <c r="H1232">
        <v>10514</v>
      </c>
      <c r="J1232">
        <v>-33</v>
      </c>
      <c r="L1232">
        <v>46</v>
      </c>
      <c r="W1232">
        <f t="shared" si="287"/>
        <v>0</v>
      </c>
      <c r="X1232">
        <f t="shared" si="288"/>
        <v>33</v>
      </c>
      <c r="Y1232">
        <f t="shared" si="289"/>
        <v>0</v>
      </c>
      <c r="Z1232" s="22">
        <f t="shared" si="290"/>
        <v>0</v>
      </c>
      <c r="AA1232" s="22">
        <f t="shared" si="291"/>
        <v>0</v>
      </c>
      <c r="AB1232">
        <f t="shared" si="292"/>
        <v>0</v>
      </c>
      <c r="AC1232" s="22">
        <f t="shared" si="293"/>
        <v>0</v>
      </c>
      <c r="AD1232" s="22">
        <f t="shared" si="294"/>
        <v>0</v>
      </c>
    </row>
    <row r="1233" spans="3:30" x14ac:dyDescent="0.25">
      <c r="D1233" s="1">
        <v>0.875</v>
      </c>
      <c r="E1233">
        <v>10514</v>
      </c>
      <c r="F1233">
        <v>10524</v>
      </c>
      <c r="G1233">
        <v>10491</v>
      </c>
      <c r="H1233">
        <v>10513</v>
      </c>
      <c r="J1233">
        <v>-1</v>
      </c>
      <c r="L1233">
        <v>33</v>
      </c>
      <c r="W1233">
        <f t="shared" si="287"/>
        <v>0</v>
      </c>
      <c r="X1233">
        <f t="shared" si="288"/>
        <v>1</v>
      </c>
      <c r="Y1233">
        <f t="shared" si="289"/>
        <v>0</v>
      </c>
      <c r="Z1233" s="22">
        <f t="shared" si="290"/>
        <v>0</v>
      </c>
      <c r="AA1233" s="22">
        <f t="shared" si="291"/>
        <v>0</v>
      </c>
      <c r="AB1233">
        <f t="shared" si="292"/>
        <v>0</v>
      </c>
      <c r="AC1233" s="22">
        <f t="shared" si="293"/>
        <v>0</v>
      </c>
      <c r="AD1233" s="22">
        <f t="shared" si="294"/>
        <v>0</v>
      </c>
    </row>
    <row r="1234" spans="3:30" x14ac:dyDescent="0.25">
      <c r="D1234" s="2">
        <v>0.91666666666666663</v>
      </c>
      <c r="E1234">
        <v>10512</v>
      </c>
      <c r="F1234">
        <v>10520</v>
      </c>
      <c r="G1234">
        <v>10475</v>
      </c>
      <c r="H1234">
        <v>10475</v>
      </c>
      <c r="J1234">
        <v>-37</v>
      </c>
      <c r="L1234">
        <v>45</v>
      </c>
      <c r="M1234">
        <v>39</v>
      </c>
      <c r="W1234">
        <f t="shared" si="287"/>
        <v>39</v>
      </c>
      <c r="X1234">
        <f t="shared" si="288"/>
        <v>37</v>
      </c>
      <c r="Y1234">
        <f t="shared" si="289"/>
        <v>0</v>
      </c>
      <c r="Z1234" s="22">
        <f t="shared" si="290"/>
        <v>0</v>
      </c>
      <c r="AA1234" s="22">
        <f t="shared" si="291"/>
        <v>0</v>
      </c>
      <c r="AB1234">
        <f t="shared" si="292"/>
        <v>0</v>
      </c>
      <c r="AC1234" s="22">
        <f t="shared" si="293"/>
        <v>0</v>
      </c>
      <c r="AD1234" s="22">
        <f t="shared" si="294"/>
        <v>0</v>
      </c>
    </row>
    <row r="1235" spans="3:30" hidden="1" x14ac:dyDescent="0.25">
      <c r="D1235" s="1">
        <v>0</v>
      </c>
      <c r="E1235">
        <v>10475</v>
      </c>
      <c r="F1235">
        <v>10475</v>
      </c>
      <c r="G1235">
        <v>10475</v>
      </c>
      <c r="H1235">
        <v>10475</v>
      </c>
      <c r="Z1235"/>
      <c r="AA1235"/>
      <c r="AC1235"/>
      <c r="AD1235"/>
    </row>
    <row r="1236" spans="3:30" x14ac:dyDescent="0.25">
      <c r="D1236" s="2">
        <v>0.375</v>
      </c>
      <c r="E1236">
        <v>10475</v>
      </c>
      <c r="F1236">
        <v>10475</v>
      </c>
      <c r="G1236">
        <v>10372</v>
      </c>
      <c r="H1236">
        <v>10377</v>
      </c>
      <c r="J1236">
        <v>-98</v>
      </c>
      <c r="L1236">
        <v>103</v>
      </c>
      <c r="N1236">
        <f>20/210</f>
        <v>9.5238095238095233E-2</v>
      </c>
      <c r="O1236">
        <f>64/210</f>
        <v>0.30476190476190479</v>
      </c>
      <c r="R1236">
        <f>MAX(F1235:F1249)</f>
        <v>10543</v>
      </c>
      <c r="W1236">
        <f t="shared" ref="W1236:W1249" si="295">ABS(M1236)</f>
        <v>0</v>
      </c>
      <c r="X1236">
        <f t="shared" ref="X1236:X1249" si="296">ABS(J1236)</f>
        <v>98</v>
      </c>
      <c r="Y1236">
        <f t="shared" ref="Y1236:Y1249" si="297">IF(R1236&lt;1000,ABS(R1236),0)</f>
        <v>0</v>
      </c>
      <c r="Z1236" s="22">
        <f t="shared" ref="Z1236:Z1249" si="298">IF(N1236=1,0,ABS(N1236))</f>
        <v>9.5238095238095233E-2</v>
      </c>
      <c r="AA1236" s="22">
        <f t="shared" ref="AA1236:AA1249" si="299">ABS(O1236)</f>
        <v>0.30476190476190479</v>
      </c>
      <c r="AB1236">
        <f t="shared" ref="AB1236:AB1249" si="300">IF(N1236=1,1,0)</f>
        <v>0</v>
      </c>
      <c r="AC1236" s="22">
        <f t="shared" ref="AC1236:AC1249" si="301">IF(N1236=1,ABS(N1237),0)</f>
        <v>0</v>
      </c>
      <c r="AD1236" s="22">
        <f t="shared" ref="AD1236:AD1249" si="302">IF(N1236=1,0,ABS(O1237))</f>
        <v>0</v>
      </c>
    </row>
    <row r="1237" spans="3:30" x14ac:dyDescent="0.25">
      <c r="D1237" s="1">
        <v>0.41666666666666669</v>
      </c>
      <c r="E1237">
        <v>10378</v>
      </c>
      <c r="F1237">
        <v>10407</v>
      </c>
      <c r="G1237">
        <v>10321</v>
      </c>
      <c r="H1237">
        <v>10374</v>
      </c>
      <c r="J1237">
        <v>-4</v>
      </c>
      <c r="L1237">
        <v>86</v>
      </c>
      <c r="R1237">
        <f>MIN(G1236:G1250)</f>
        <v>10321</v>
      </c>
      <c r="W1237">
        <f t="shared" si="295"/>
        <v>0</v>
      </c>
      <c r="X1237">
        <f t="shared" si="296"/>
        <v>4</v>
      </c>
      <c r="Y1237">
        <f t="shared" si="297"/>
        <v>0</v>
      </c>
      <c r="Z1237" s="22">
        <f t="shared" si="298"/>
        <v>0</v>
      </c>
      <c r="AA1237" s="22">
        <f t="shared" si="299"/>
        <v>0</v>
      </c>
      <c r="AB1237">
        <f t="shared" si="300"/>
        <v>0</v>
      </c>
      <c r="AC1237" s="22">
        <f t="shared" si="301"/>
        <v>0</v>
      </c>
      <c r="AD1237" s="22">
        <f t="shared" si="302"/>
        <v>0</v>
      </c>
    </row>
    <row r="1238" spans="3:30" x14ac:dyDescent="0.25">
      <c r="D1238" s="1">
        <v>0.45833333333333331</v>
      </c>
      <c r="E1238">
        <v>10375</v>
      </c>
      <c r="F1238">
        <v>10382</v>
      </c>
      <c r="G1238">
        <v>10334</v>
      </c>
      <c r="H1238">
        <v>10355</v>
      </c>
      <c r="J1238">
        <v>-20</v>
      </c>
      <c r="L1238">
        <v>48</v>
      </c>
      <c r="R1238">
        <f>R1236-R1237</f>
        <v>222</v>
      </c>
      <c r="W1238">
        <f t="shared" si="295"/>
        <v>0</v>
      </c>
      <c r="X1238">
        <f t="shared" si="296"/>
        <v>20</v>
      </c>
      <c r="Y1238">
        <f t="shared" si="297"/>
        <v>222</v>
      </c>
      <c r="Z1238" s="22">
        <f t="shared" si="298"/>
        <v>0</v>
      </c>
      <c r="AA1238" s="22">
        <f t="shared" si="299"/>
        <v>0</v>
      </c>
      <c r="AB1238">
        <f t="shared" si="300"/>
        <v>0</v>
      </c>
      <c r="AC1238" s="22">
        <f t="shared" si="301"/>
        <v>0</v>
      </c>
      <c r="AD1238" s="22">
        <f t="shared" si="302"/>
        <v>0</v>
      </c>
    </row>
    <row r="1239" spans="3:30" x14ac:dyDescent="0.25">
      <c r="D1239" s="1">
        <v>0.5</v>
      </c>
      <c r="E1239">
        <v>10355</v>
      </c>
      <c r="F1239">
        <v>10379</v>
      </c>
      <c r="G1239">
        <v>10352</v>
      </c>
      <c r="H1239">
        <v>10359</v>
      </c>
      <c r="J1239">
        <v>4</v>
      </c>
      <c r="L1239">
        <v>27</v>
      </c>
      <c r="W1239">
        <f t="shared" si="295"/>
        <v>0</v>
      </c>
      <c r="X1239">
        <f t="shared" si="296"/>
        <v>4</v>
      </c>
      <c r="Y1239">
        <f t="shared" si="297"/>
        <v>0</v>
      </c>
      <c r="Z1239" s="22">
        <f t="shared" si="298"/>
        <v>0</v>
      </c>
      <c r="AA1239" s="22">
        <f t="shared" si="299"/>
        <v>0</v>
      </c>
      <c r="AB1239">
        <f t="shared" si="300"/>
        <v>0</v>
      </c>
      <c r="AC1239" s="22">
        <f t="shared" si="301"/>
        <v>0</v>
      </c>
      <c r="AD1239" s="22">
        <f t="shared" si="302"/>
        <v>0</v>
      </c>
    </row>
    <row r="1240" spans="3:30" x14ac:dyDescent="0.25">
      <c r="C1240">
        <v>1</v>
      </c>
      <c r="D1240" s="1">
        <v>0.54166666666666663</v>
      </c>
      <c r="E1240">
        <v>10359</v>
      </c>
      <c r="F1240">
        <v>10373</v>
      </c>
      <c r="G1240">
        <v>10345</v>
      </c>
      <c r="H1240">
        <v>10361</v>
      </c>
      <c r="J1240">
        <v>2</v>
      </c>
      <c r="L1240">
        <v>28</v>
      </c>
      <c r="W1240">
        <f t="shared" si="295"/>
        <v>0</v>
      </c>
      <c r="X1240">
        <f t="shared" si="296"/>
        <v>2</v>
      </c>
      <c r="Y1240">
        <f t="shared" si="297"/>
        <v>0</v>
      </c>
      <c r="Z1240" s="22">
        <f t="shared" si="298"/>
        <v>0</v>
      </c>
      <c r="AA1240" s="22">
        <f t="shared" si="299"/>
        <v>0</v>
      </c>
      <c r="AB1240">
        <f t="shared" si="300"/>
        <v>0</v>
      </c>
      <c r="AC1240" s="22">
        <f t="shared" si="301"/>
        <v>0</v>
      </c>
      <c r="AD1240" s="22">
        <f t="shared" si="302"/>
        <v>0</v>
      </c>
    </row>
    <row r="1241" spans="3:30" x14ac:dyDescent="0.25">
      <c r="D1241" s="1">
        <v>0.58333333333333337</v>
      </c>
      <c r="E1241">
        <v>10361</v>
      </c>
      <c r="F1241">
        <v>10386</v>
      </c>
      <c r="G1241">
        <v>10350</v>
      </c>
      <c r="H1241">
        <v>10378</v>
      </c>
      <c r="J1241">
        <v>17</v>
      </c>
      <c r="L1241">
        <v>36</v>
      </c>
      <c r="W1241">
        <f t="shared" si="295"/>
        <v>0</v>
      </c>
      <c r="X1241">
        <f t="shared" si="296"/>
        <v>17</v>
      </c>
      <c r="Y1241">
        <f t="shared" si="297"/>
        <v>0</v>
      </c>
      <c r="Z1241" s="22">
        <f t="shared" si="298"/>
        <v>0</v>
      </c>
      <c r="AA1241" s="22">
        <f t="shared" si="299"/>
        <v>0</v>
      </c>
      <c r="AB1241">
        <f t="shared" si="300"/>
        <v>0</v>
      </c>
      <c r="AC1241" s="22">
        <f t="shared" si="301"/>
        <v>0</v>
      </c>
      <c r="AD1241" s="22">
        <f t="shared" si="302"/>
        <v>0</v>
      </c>
    </row>
    <row r="1242" spans="3:30" x14ac:dyDescent="0.25">
      <c r="D1242" s="1">
        <v>0.625</v>
      </c>
      <c r="E1242">
        <v>10378</v>
      </c>
      <c r="F1242">
        <v>10402</v>
      </c>
      <c r="G1242">
        <v>10375</v>
      </c>
      <c r="H1242">
        <v>10392</v>
      </c>
      <c r="J1242">
        <v>14</v>
      </c>
      <c r="L1242">
        <v>27</v>
      </c>
      <c r="W1242">
        <f t="shared" si="295"/>
        <v>0</v>
      </c>
      <c r="X1242">
        <f t="shared" si="296"/>
        <v>14</v>
      </c>
      <c r="Y1242">
        <f t="shared" si="297"/>
        <v>0</v>
      </c>
      <c r="Z1242" s="22">
        <f t="shared" si="298"/>
        <v>0</v>
      </c>
      <c r="AA1242" s="22">
        <f t="shared" si="299"/>
        <v>0</v>
      </c>
      <c r="AB1242">
        <f t="shared" si="300"/>
        <v>0</v>
      </c>
      <c r="AC1242" s="22">
        <f t="shared" si="301"/>
        <v>0</v>
      </c>
      <c r="AD1242" s="22">
        <f t="shared" si="302"/>
        <v>0</v>
      </c>
    </row>
    <row r="1243" spans="3:30" x14ac:dyDescent="0.25">
      <c r="D1243" s="1">
        <v>0.66666666666666663</v>
      </c>
      <c r="E1243">
        <v>10392</v>
      </c>
      <c r="F1243">
        <v>10426</v>
      </c>
      <c r="G1243">
        <v>10367</v>
      </c>
      <c r="H1243">
        <v>10419</v>
      </c>
      <c r="J1243">
        <v>27</v>
      </c>
      <c r="L1243">
        <v>59</v>
      </c>
      <c r="W1243">
        <f t="shared" si="295"/>
        <v>0</v>
      </c>
      <c r="X1243">
        <f t="shared" si="296"/>
        <v>27</v>
      </c>
      <c r="Y1243">
        <f t="shared" si="297"/>
        <v>0</v>
      </c>
      <c r="Z1243" s="22">
        <f t="shared" si="298"/>
        <v>0</v>
      </c>
      <c r="AA1243" s="22">
        <f t="shared" si="299"/>
        <v>0</v>
      </c>
      <c r="AB1243">
        <f t="shared" si="300"/>
        <v>0</v>
      </c>
      <c r="AC1243" s="22">
        <f t="shared" si="301"/>
        <v>0</v>
      </c>
      <c r="AD1243" s="22">
        <f t="shared" si="302"/>
        <v>0</v>
      </c>
    </row>
    <row r="1244" spans="3:30" x14ac:dyDescent="0.25">
      <c r="D1244" s="1">
        <v>0.70833333333333337</v>
      </c>
      <c r="E1244">
        <v>10419</v>
      </c>
      <c r="F1244">
        <v>10433</v>
      </c>
      <c r="G1244">
        <v>10394</v>
      </c>
      <c r="H1244">
        <v>10411</v>
      </c>
      <c r="J1244">
        <v>-8</v>
      </c>
      <c r="L1244">
        <v>39</v>
      </c>
      <c r="W1244">
        <f t="shared" si="295"/>
        <v>0</v>
      </c>
      <c r="X1244">
        <f t="shared" si="296"/>
        <v>8</v>
      </c>
      <c r="Y1244">
        <f t="shared" si="297"/>
        <v>0</v>
      </c>
      <c r="Z1244" s="22">
        <f t="shared" si="298"/>
        <v>0</v>
      </c>
      <c r="AA1244" s="22">
        <f t="shared" si="299"/>
        <v>0</v>
      </c>
      <c r="AB1244">
        <f t="shared" si="300"/>
        <v>0</v>
      </c>
      <c r="AC1244" s="22">
        <f t="shared" si="301"/>
        <v>0</v>
      </c>
      <c r="AD1244" s="22">
        <f t="shared" si="302"/>
        <v>0</v>
      </c>
    </row>
    <row r="1245" spans="3:30" x14ac:dyDescent="0.25">
      <c r="D1245" s="1">
        <v>0.75</v>
      </c>
      <c r="E1245">
        <v>10410</v>
      </c>
      <c r="F1245">
        <v>10448</v>
      </c>
      <c r="G1245">
        <v>10403</v>
      </c>
      <c r="H1245">
        <v>10432</v>
      </c>
      <c r="J1245">
        <v>22</v>
      </c>
      <c r="L1245">
        <v>45</v>
      </c>
      <c r="W1245">
        <f t="shared" si="295"/>
        <v>0</v>
      </c>
      <c r="X1245">
        <f t="shared" si="296"/>
        <v>22</v>
      </c>
      <c r="Y1245">
        <f t="shared" si="297"/>
        <v>0</v>
      </c>
      <c r="Z1245" s="22">
        <f t="shared" si="298"/>
        <v>0</v>
      </c>
      <c r="AA1245" s="22">
        <f t="shared" si="299"/>
        <v>0</v>
      </c>
      <c r="AB1245">
        <f t="shared" si="300"/>
        <v>0</v>
      </c>
      <c r="AC1245" s="22">
        <f t="shared" si="301"/>
        <v>0</v>
      </c>
      <c r="AD1245" s="22">
        <f t="shared" si="302"/>
        <v>0</v>
      </c>
    </row>
    <row r="1246" spans="3:30" x14ac:dyDescent="0.25">
      <c r="D1246" s="1">
        <v>0.79166666666666663</v>
      </c>
      <c r="E1246">
        <v>10432</v>
      </c>
      <c r="F1246">
        <v>10453</v>
      </c>
      <c r="G1246">
        <v>10418</v>
      </c>
      <c r="H1246">
        <v>10449</v>
      </c>
      <c r="J1246">
        <v>17</v>
      </c>
      <c r="L1246">
        <v>35</v>
      </c>
      <c r="W1246">
        <f t="shared" si="295"/>
        <v>0</v>
      </c>
      <c r="X1246">
        <f t="shared" si="296"/>
        <v>17</v>
      </c>
      <c r="Y1246">
        <f t="shared" si="297"/>
        <v>0</v>
      </c>
      <c r="Z1246" s="22">
        <f t="shared" si="298"/>
        <v>0</v>
      </c>
      <c r="AA1246" s="22">
        <f t="shared" si="299"/>
        <v>0</v>
      </c>
      <c r="AB1246">
        <f t="shared" si="300"/>
        <v>0</v>
      </c>
      <c r="AC1246" s="22">
        <f t="shared" si="301"/>
        <v>0</v>
      </c>
      <c r="AD1246" s="22">
        <f t="shared" si="302"/>
        <v>0</v>
      </c>
    </row>
    <row r="1247" spans="3:30" x14ac:dyDescent="0.25">
      <c r="D1247" s="1">
        <v>0.83333333333333337</v>
      </c>
      <c r="E1247">
        <v>10450</v>
      </c>
      <c r="F1247">
        <v>10478</v>
      </c>
      <c r="G1247">
        <v>10423</v>
      </c>
      <c r="H1247">
        <v>10473</v>
      </c>
      <c r="J1247">
        <v>23</v>
      </c>
      <c r="L1247">
        <v>55</v>
      </c>
      <c r="W1247">
        <f t="shared" si="295"/>
        <v>0</v>
      </c>
      <c r="X1247">
        <f t="shared" si="296"/>
        <v>23</v>
      </c>
      <c r="Y1247">
        <f t="shared" si="297"/>
        <v>0</v>
      </c>
      <c r="Z1247" s="22">
        <f t="shared" si="298"/>
        <v>0</v>
      </c>
      <c r="AA1247" s="22">
        <f t="shared" si="299"/>
        <v>0</v>
      </c>
      <c r="AB1247">
        <f t="shared" si="300"/>
        <v>0</v>
      </c>
      <c r="AC1247" s="22">
        <f t="shared" si="301"/>
        <v>0</v>
      </c>
      <c r="AD1247" s="22">
        <f t="shared" si="302"/>
        <v>0</v>
      </c>
    </row>
    <row r="1248" spans="3:30" x14ac:dyDescent="0.25">
      <c r="D1248" s="1">
        <v>0.875</v>
      </c>
      <c r="E1248">
        <v>10472</v>
      </c>
      <c r="F1248">
        <v>10523</v>
      </c>
      <c r="G1248">
        <v>10469</v>
      </c>
      <c r="H1248">
        <v>10514</v>
      </c>
      <c r="J1248">
        <v>42</v>
      </c>
      <c r="L1248">
        <v>54</v>
      </c>
      <c r="W1248">
        <f t="shared" si="295"/>
        <v>0</v>
      </c>
      <c r="X1248">
        <f t="shared" si="296"/>
        <v>42</v>
      </c>
      <c r="Y1248">
        <f t="shared" si="297"/>
        <v>0</v>
      </c>
      <c r="Z1248" s="22">
        <f t="shared" si="298"/>
        <v>0</v>
      </c>
      <c r="AA1248" s="22">
        <f t="shared" si="299"/>
        <v>0</v>
      </c>
      <c r="AB1248">
        <f t="shared" si="300"/>
        <v>0</v>
      </c>
      <c r="AC1248" s="22">
        <f t="shared" si="301"/>
        <v>0</v>
      </c>
      <c r="AD1248" s="22">
        <f t="shared" si="302"/>
        <v>0</v>
      </c>
    </row>
    <row r="1249" spans="3:30" x14ac:dyDescent="0.25">
      <c r="D1249" s="2">
        <v>0.91666666666666663</v>
      </c>
      <c r="E1249">
        <v>10514</v>
      </c>
      <c r="F1249">
        <v>10543</v>
      </c>
      <c r="G1249">
        <v>10509</v>
      </c>
      <c r="H1249">
        <v>10539</v>
      </c>
      <c r="J1249">
        <v>25</v>
      </c>
      <c r="L1249">
        <v>34</v>
      </c>
      <c r="W1249">
        <f t="shared" si="295"/>
        <v>0</v>
      </c>
      <c r="X1249">
        <f t="shared" si="296"/>
        <v>25</v>
      </c>
      <c r="Y1249">
        <f t="shared" si="297"/>
        <v>0</v>
      </c>
      <c r="Z1249" s="22">
        <f t="shared" si="298"/>
        <v>0</v>
      </c>
      <c r="AA1249" s="22">
        <f t="shared" si="299"/>
        <v>0</v>
      </c>
      <c r="AB1249">
        <f t="shared" si="300"/>
        <v>0</v>
      </c>
      <c r="AC1249" s="22">
        <f t="shared" si="301"/>
        <v>0</v>
      </c>
      <c r="AD1249" s="22">
        <f t="shared" si="302"/>
        <v>0</v>
      </c>
    </row>
    <row r="1250" spans="3:30" hidden="1" x14ac:dyDescent="0.25">
      <c r="D1250" s="1">
        <v>0.20833333333333334</v>
      </c>
      <c r="E1250">
        <v>10539</v>
      </c>
      <c r="F1250">
        <v>10539</v>
      </c>
      <c r="G1250">
        <v>10539</v>
      </c>
      <c r="H1250">
        <v>10539</v>
      </c>
      <c r="Z1250"/>
      <c r="AA1250"/>
      <c r="AC1250"/>
      <c r="AD1250"/>
    </row>
    <row r="1251" spans="3:30" x14ac:dyDescent="0.25">
      <c r="D1251" s="2">
        <v>0.375</v>
      </c>
      <c r="E1251">
        <v>10520</v>
      </c>
      <c r="F1251">
        <v>10539</v>
      </c>
      <c r="G1251">
        <v>10477</v>
      </c>
      <c r="H1251">
        <v>10479</v>
      </c>
      <c r="J1251">
        <v>-41</v>
      </c>
      <c r="L1251">
        <v>62</v>
      </c>
      <c r="M1251">
        <v>-108</v>
      </c>
      <c r="N1251">
        <v>1</v>
      </c>
      <c r="R1251">
        <f>MAX(F1250:F1264)</f>
        <v>10539</v>
      </c>
      <c r="W1251">
        <f t="shared" ref="W1251:W1278" si="303">ABS(M1251)</f>
        <v>108</v>
      </c>
      <c r="X1251">
        <f t="shared" ref="X1251:X1278" si="304">ABS(J1251)</f>
        <v>41</v>
      </c>
      <c r="Y1251">
        <f t="shared" ref="Y1251:Y1278" si="305">IF(R1251&lt;1000,ABS(R1251),0)</f>
        <v>0</v>
      </c>
      <c r="Z1251" s="22">
        <f t="shared" ref="Z1251:Z1278" si="306">IF(N1251=1,0,ABS(N1251))</f>
        <v>0</v>
      </c>
      <c r="AA1251" s="22">
        <f t="shared" ref="AA1251:AA1278" si="307">ABS(O1251)</f>
        <v>0</v>
      </c>
      <c r="AB1251">
        <f t="shared" ref="AB1251:AB1278" si="308">IF(N1251=1,1,0)</f>
        <v>1</v>
      </c>
      <c r="AC1251" s="22">
        <f t="shared" ref="AC1251:AC1278" si="309">IF(N1251=1,ABS(N1252),0)</f>
        <v>0.47747747747747749</v>
      </c>
      <c r="AD1251" s="22">
        <f t="shared" ref="AD1251:AD1278" si="310">IF(N1251=1,0,ABS(O1252))</f>
        <v>0</v>
      </c>
    </row>
    <row r="1252" spans="3:30" x14ac:dyDescent="0.25">
      <c r="D1252" s="1">
        <v>0.41666666666666669</v>
      </c>
      <c r="E1252">
        <v>10478</v>
      </c>
      <c r="F1252">
        <v>10492</v>
      </c>
      <c r="G1252">
        <v>10437</v>
      </c>
      <c r="H1252">
        <v>10455</v>
      </c>
      <c r="J1252">
        <v>-23</v>
      </c>
      <c r="L1252">
        <v>55</v>
      </c>
      <c r="N1252">
        <f>SUM(J1252:J1261)/222</f>
        <v>-0.47747747747747749</v>
      </c>
      <c r="O1252">
        <f>40/222</f>
        <v>0.18018018018018017</v>
      </c>
      <c r="R1252">
        <f>MIN(G1251:G1265)</f>
        <v>10350</v>
      </c>
      <c r="W1252">
        <f t="shared" si="303"/>
        <v>0</v>
      </c>
      <c r="X1252">
        <f t="shared" si="304"/>
        <v>23</v>
      </c>
      <c r="Y1252">
        <f t="shared" si="305"/>
        <v>0</v>
      </c>
      <c r="Z1252" s="22">
        <f t="shared" si="306"/>
        <v>0.47747747747747749</v>
      </c>
      <c r="AA1252" s="22">
        <f t="shared" si="307"/>
        <v>0.18018018018018017</v>
      </c>
      <c r="AB1252">
        <f t="shared" si="308"/>
        <v>0</v>
      </c>
      <c r="AC1252" s="22">
        <f t="shared" si="309"/>
        <v>0</v>
      </c>
      <c r="AD1252" s="22">
        <f t="shared" si="310"/>
        <v>0</v>
      </c>
    </row>
    <row r="1253" spans="3:30" x14ac:dyDescent="0.25">
      <c r="D1253" s="1">
        <v>0.45833333333333331</v>
      </c>
      <c r="E1253">
        <v>10455</v>
      </c>
      <c r="F1253">
        <v>10456</v>
      </c>
      <c r="G1253">
        <v>10425</v>
      </c>
      <c r="H1253">
        <v>10450</v>
      </c>
      <c r="J1253">
        <v>-5</v>
      </c>
      <c r="L1253">
        <v>31</v>
      </c>
      <c r="R1253">
        <f>R1251-R1252</f>
        <v>189</v>
      </c>
      <c r="W1253">
        <f t="shared" si="303"/>
        <v>0</v>
      </c>
      <c r="X1253">
        <f t="shared" si="304"/>
        <v>5</v>
      </c>
      <c r="Y1253">
        <f t="shared" si="305"/>
        <v>189</v>
      </c>
      <c r="Z1253" s="22">
        <f t="shared" si="306"/>
        <v>0</v>
      </c>
      <c r="AA1253" s="22">
        <f t="shared" si="307"/>
        <v>0</v>
      </c>
      <c r="AB1253">
        <f t="shared" si="308"/>
        <v>0</v>
      </c>
      <c r="AC1253" s="22">
        <f t="shared" si="309"/>
        <v>0</v>
      </c>
      <c r="AD1253" s="22">
        <f t="shared" si="310"/>
        <v>0</v>
      </c>
    </row>
    <row r="1254" spans="3:30" x14ac:dyDescent="0.25">
      <c r="D1254" s="1">
        <v>0.5</v>
      </c>
      <c r="E1254">
        <v>10448</v>
      </c>
      <c r="F1254">
        <v>10477</v>
      </c>
      <c r="G1254">
        <v>10445</v>
      </c>
      <c r="H1254">
        <v>10467</v>
      </c>
      <c r="J1254">
        <v>19</v>
      </c>
      <c r="L1254">
        <v>32</v>
      </c>
      <c r="W1254">
        <f t="shared" si="303"/>
        <v>0</v>
      </c>
      <c r="X1254">
        <f t="shared" si="304"/>
        <v>19</v>
      </c>
      <c r="Y1254">
        <f t="shared" si="305"/>
        <v>0</v>
      </c>
      <c r="Z1254" s="22">
        <f t="shared" si="306"/>
        <v>0</v>
      </c>
      <c r="AA1254" s="22">
        <f t="shared" si="307"/>
        <v>0</v>
      </c>
      <c r="AB1254">
        <f t="shared" si="308"/>
        <v>0</v>
      </c>
      <c r="AC1254" s="22">
        <f t="shared" si="309"/>
        <v>0</v>
      </c>
      <c r="AD1254" s="22">
        <f t="shared" si="310"/>
        <v>0</v>
      </c>
    </row>
    <row r="1255" spans="3:30" x14ac:dyDescent="0.25">
      <c r="C1255">
        <v>1</v>
      </c>
      <c r="D1255" s="1">
        <v>0.54166666666666663</v>
      </c>
      <c r="E1255">
        <v>10467</v>
      </c>
      <c r="F1255">
        <v>10508</v>
      </c>
      <c r="G1255">
        <v>10465</v>
      </c>
      <c r="H1255">
        <v>10490</v>
      </c>
      <c r="J1255">
        <v>23</v>
      </c>
      <c r="L1255">
        <v>43</v>
      </c>
      <c r="W1255">
        <f t="shared" si="303"/>
        <v>0</v>
      </c>
      <c r="X1255">
        <f t="shared" si="304"/>
        <v>23</v>
      </c>
      <c r="Y1255">
        <f t="shared" si="305"/>
        <v>0</v>
      </c>
      <c r="Z1255" s="22">
        <f t="shared" si="306"/>
        <v>0</v>
      </c>
      <c r="AA1255" s="22">
        <f t="shared" si="307"/>
        <v>0</v>
      </c>
      <c r="AB1255">
        <f t="shared" si="308"/>
        <v>0</v>
      </c>
      <c r="AC1255" s="22">
        <f t="shared" si="309"/>
        <v>0</v>
      </c>
      <c r="AD1255" s="22">
        <f t="shared" si="310"/>
        <v>0</v>
      </c>
    </row>
    <row r="1256" spans="3:30" x14ac:dyDescent="0.25">
      <c r="D1256" s="1">
        <v>0.58333333333333337</v>
      </c>
      <c r="E1256">
        <v>10490</v>
      </c>
      <c r="F1256">
        <v>10491</v>
      </c>
      <c r="G1256">
        <v>10470</v>
      </c>
      <c r="H1256">
        <v>10480</v>
      </c>
      <c r="J1256">
        <v>-10</v>
      </c>
      <c r="L1256">
        <v>21</v>
      </c>
      <c r="W1256">
        <f t="shared" si="303"/>
        <v>0</v>
      </c>
      <c r="X1256">
        <f t="shared" si="304"/>
        <v>10</v>
      </c>
      <c r="Y1256">
        <f t="shared" si="305"/>
        <v>0</v>
      </c>
      <c r="Z1256" s="22">
        <f t="shared" si="306"/>
        <v>0</v>
      </c>
      <c r="AA1256" s="22">
        <f t="shared" si="307"/>
        <v>0</v>
      </c>
      <c r="AB1256">
        <f t="shared" si="308"/>
        <v>0</v>
      </c>
      <c r="AC1256" s="22">
        <f t="shared" si="309"/>
        <v>0</v>
      </c>
      <c r="AD1256" s="22">
        <f t="shared" si="310"/>
        <v>0</v>
      </c>
    </row>
    <row r="1257" spans="3:30" x14ac:dyDescent="0.25">
      <c r="D1257" s="1">
        <v>0.625</v>
      </c>
      <c r="E1257">
        <v>10480</v>
      </c>
      <c r="F1257">
        <v>10487</v>
      </c>
      <c r="G1257">
        <v>10453</v>
      </c>
      <c r="H1257">
        <v>10462</v>
      </c>
      <c r="J1257">
        <v>-18</v>
      </c>
      <c r="L1257">
        <v>34</v>
      </c>
      <c r="W1257">
        <f t="shared" si="303"/>
        <v>0</v>
      </c>
      <c r="X1257">
        <f t="shared" si="304"/>
        <v>18</v>
      </c>
      <c r="Y1257">
        <f t="shared" si="305"/>
        <v>0</v>
      </c>
      <c r="Z1257" s="22">
        <f t="shared" si="306"/>
        <v>0</v>
      </c>
      <c r="AA1257" s="22">
        <f t="shared" si="307"/>
        <v>0</v>
      </c>
      <c r="AB1257">
        <f t="shared" si="308"/>
        <v>0</v>
      </c>
      <c r="AC1257" s="22">
        <f t="shared" si="309"/>
        <v>0</v>
      </c>
      <c r="AD1257" s="22">
        <f t="shared" si="310"/>
        <v>0</v>
      </c>
    </row>
    <row r="1258" spans="3:30" x14ac:dyDescent="0.25">
      <c r="D1258" s="1">
        <v>0.66666666666666663</v>
      </c>
      <c r="E1258">
        <v>10462</v>
      </c>
      <c r="F1258">
        <v>10474</v>
      </c>
      <c r="G1258">
        <v>10423</v>
      </c>
      <c r="H1258">
        <v>10426</v>
      </c>
      <c r="J1258">
        <v>-36</v>
      </c>
      <c r="L1258">
        <v>51</v>
      </c>
      <c r="W1258">
        <f t="shared" si="303"/>
        <v>0</v>
      </c>
      <c r="X1258">
        <f t="shared" si="304"/>
        <v>36</v>
      </c>
      <c r="Y1258">
        <f t="shared" si="305"/>
        <v>0</v>
      </c>
      <c r="Z1258" s="22">
        <f t="shared" si="306"/>
        <v>0</v>
      </c>
      <c r="AA1258" s="22">
        <f t="shared" si="307"/>
        <v>0</v>
      </c>
      <c r="AB1258">
        <f t="shared" si="308"/>
        <v>0</v>
      </c>
      <c r="AC1258" s="22">
        <f t="shared" si="309"/>
        <v>0</v>
      </c>
      <c r="AD1258" s="22">
        <f t="shared" si="310"/>
        <v>0</v>
      </c>
    </row>
    <row r="1259" spans="3:30" x14ac:dyDescent="0.25">
      <c r="D1259" s="1">
        <v>0.70833333333333337</v>
      </c>
      <c r="E1259">
        <v>10426</v>
      </c>
      <c r="F1259">
        <v>10446</v>
      </c>
      <c r="G1259">
        <v>10411</v>
      </c>
      <c r="H1259">
        <v>10428</v>
      </c>
      <c r="J1259">
        <v>2</v>
      </c>
      <c r="L1259">
        <v>35</v>
      </c>
      <c r="W1259">
        <f t="shared" si="303"/>
        <v>0</v>
      </c>
      <c r="X1259">
        <f t="shared" si="304"/>
        <v>2</v>
      </c>
      <c r="Y1259">
        <f t="shared" si="305"/>
        <v>0</v>
      </c>
      <c r="Z1259" s="22">
        <f t="shared" si="306"/>
        <v>0</v>
      </c>
      <c r="AA1259" s="22">
        <f t="shared" si="307"/>
        <v>0</v>
      </c>
      <c r="AB1259">
        <f t="shared" si="308"/>
        <v>0</v>
      </c>
      <c r="AC1259" s="22">
        <f t="shared" si="309"/>
        <v>0</v>
      </c>
      <c r="AD1259" s="22">
        <f t="shared" si="310"/>
        <v>0</v>
      </c>
    </row>
    <row r="1260" spans="3:30" x14ac:dyDescent="0.25">
      <c r="D1260" s="1">
        <v>0.75</v>
      </c>
      <c r="E1260">
        <v>10427</v>
      </c>
      <c r="F1260">
        <v>10435</v>
      </c>
      <c r="G1260">
        <v>10374</v>
      </c>
      <c r="H1260">
        <v>10388</v>
      </c>
      <c r="J1260">
        <v>-39</v>
      </c>
      <c r="L1260">
        <v>61</v>
      </c>
      <c r="W1260">
        <f t="shared" si="303"/>
        <v>0</v>
      </c>
      <c r="X1260">
        <f t="shared" si="304"/>
        <v>39</v>
      </c>
      <c r="Y1260">
        <f t="shared" si="305"/>
        <v>0</v>
      </c>
      <c r="Z1260" s="22">
        <f t="shared" si="306"/>
        <v>0</v>
      </c>
      <c r="AA1260" s="22">
        <f t="shared" si="307"/>
        <v>0</v>
      </c>
      <c r="AB1260">
        <f t="shared" si="308"/>
        <v>0</v>
      </c>
      <c r="AC1260" s="22">
        <f t="shared" si="309"/>
        <v>0</v>
      </c>
      <c r="AD1260" s="22">
        <f t="shared" si="310"/>
        <v>0</v>
      </c>
    </row>
    <row r="1261" spans="3:30" x14ac:dyDescent="0.25">
      <c r="D1261" s="1">
        <v>0.79166666666666663</v>
      </c>
      <c r="E1261">
        <v>10388</v>
      </c>
      <c r="F1261">
        <v>10406</v>
      </c>
      <c r="G1261">
        <v>10363</v>
      </c>
      <c r="H1261">
        <v>10369</v>
      </c>
      <c r="J1261">
        <v>-19</v>
      </c>
      <c r="L1261">
        <v>43</v>
      </c>
      <c r="W1261">
        <f t="shared" si="303"/>
        <v>0</v>
      </c>
      <c r="X1261">
        <f t="shared" si="304"/>
        <v>19</v>
      </c>
      <c r="Y1261">
        <f t="shared" si="305"/>
        <v>0</v>
      </c>
      <c r="Z1261" s="22">
        <f t="shared" si="306"/>
        <v>0</v>
      </c>
      <c r="AA1261" s="22">
        <f t="shared" si="307"/>
        <v>0</v>
      </c>
      <c r="AB1261">
        <f t="shared" si="308"/>
        <v>0</v>
      </c>
      <c r="AC1261" s="22">
        <f t="shared" si="309"/>
        <v>0</v>
      </c>
      <c r="AD1261" s="22">
        <f t="shared" si="310"/>
        <v>0</v>
      </c>
    </row>
    <row r="1262" spans="3:30" x14ac:dyDescent="0.25">
      <c r="D1262" s="1">
        <v>0.83333333333333337</v>
      </c>
      <c r="E1262">
        <v>10368</v>
      </c>
      <c r="F1262">
        <v>10423</v>
      </c>
      <c r="G1262">
        <v>10350</v>
      </c>
      <c r="H1262">
        <v>10393</v>
      </c>
      <c r="J1262">
        <v>25</v>
      </c>
      <c r="L1262">
        <v>73</v>
      </c>
      <c r="W1262">
        <f t="shared" si="303"/>
        <v>0</v>
      </c>
      <c r="X1262">
        <f t="shared" si="304"/>
        <v>25</v>
      </c>
      <c r="Y1262">
        <f t="shared" si="305"/>
        <v>0</v>
      </c>
      <c r="Z1262" s="22">
        <f t="shared" si="306"/>
        <v>0</v>
      </c>
      <c r="AA1262" s="22">
        <f t="shared" si="307"/>
        <v>0</v>
      </c>
      <c r="AB1262">
        <f t="shared" si="308"/>
        <v>0</v>
      </c>
      <c r="AC1262" s="22">
        <f t="shared" si="309"/>
        <v>0</v>
      </c>
      <c r="AD1262" s="22">
        <f t="shared" si="310"/>
        <v>0</v>
      </c>
    </row>
    <row r="1263" spans="3:30" x14ac:dyDescent="0.25">
      <c r="D1263" s="1">
        <v>0.875</v>
      </c>
      <c r="E1263">
        <v>10393</v>
      </c>
      <c r="F1263">
        <v>10412</v>
      </c>
      <c r="G1263">
        <v>10376</v>
      </c>
      <c r="H1263">
        <v>10391</v>
      </c>
      <c r="J1263">
        <v>-2</v>
      </c>
      <c r="L1263">
        <v>36</v>
      </c>
      <c r="W1263">
        <f t="shared" si="303"/>
        <v>0</v>
      </c>
      <c r="X1263">
        <f t="shared" si="304"/>
        <v>2</v>
      </c>
      <c r="Y1263">
        <f t="shared" si="305"/>
        <v>0</v>
      </c>
      <c r="Z1263" s="22">
        <f t="shared" si="306"/>
        <v>0</v>
      </c>
      <c r="AA1263" s="22">
        <f t="shared" si="307"/>
        <v>0</v>
      </c>
      <c r="AB1263">
        <f t="shared" si="308"/>
        <v>0</v>
      </c>
      <c r="AC1263" s="22">
        <f t="shared" si="309"/>
        <v>0</v>
      </c>
      <c r="AD1263" s="22">
        <f t="shared" si="310"/>
        <v>0</v>
      </c>
    </row>
    <row r="1264" spans="3:30" x14ac:dyDescent="0.25">
      <c r="D1264" s="2">
        <v>0.91666666666666663</v>
      </c>
      <c r="E1264">
        <v>10391</v>
      </c>
      <c r="F1264">
        <v>10421</v>
      </c>
      <c r="G1264">
        <v>10378</v>
      </c>
      <c r="H1264">
        <v>10412</v>
      </c>
      <c r="J1264">
        <v>21</v>
      </c>
      <c r="L1264">
        <v>43</v>
      </c>
      <c r="W1264">
        <f t="shared" si="303"/>
        <v>0</v>
      </c>
      <c r="X1264">
        <f t="shared" si="304"/>
        <v>21</v>
      </c>
      <c r="Y1264">
        <f t="shared" si="305"/>
        <v>0</v>
      </c>
      <c r="Z1264" s="22">
        <f t="shared" si="306"/>
        <v>0</v>
      </c>
      <c r="AA1264" s="22">
        <f t="shared" si="307"/>
        <v>0</v>
      </c>
      <c r="AB1264">
        <f t="shared" si="308"/>
        <v>0</v>
      </c>
      <c r="AC1264" s="22">
        <f t="shared" si="309"/>
        <v>0</v>
      </c>
      <c r="AD1264" s="22">
        <f t="shared" si="310"/>
        <v>0</v>
      </c>
    </row>
    <row r="1265" spans="3:30" x14ac:dyDescent="0.25">
      <c r="D1265" s="2">
        <v>0.375</v>
      </c>
      <c r="E1265">
        <v>10412</v>
      </c>
      <c r="F1265">
        <v>10443</v>
      </c>
      <c r="G1265">
        <v>10412</v>
      </c>
      <c r="H1265">
        <v>10425</v>
      </c>
      <c r="J1265">
        <v>13</v>
      </c>
      <c r="L1265">
        <v>31</v>
      </c>
      <c r="M1265">
        <v>-49</v>
      </c>
      <c r="R1265">
        <f>MAX(F1264:F1278)</f>
        <v>10452</v>
      </c>
      <c r="W1265">
        <f t="shared" si="303"/>
        <v>49</v>
      </c>
      <c r="X1265">
        <f t="shared" si="304"/>
        <v>13</v>
      </c>
      <c r="Y1265">
        <f t="shared" si="305"/>
        <v>0</v>
      </c>
      <c r="Z1265" s="22">
        <f t="shared" si="306"/>
        <v>0</v>
      </c>
      <c r="AA1265" s="22">
        <f t="shared" si="307"/>
        <v>0</v>
      </c>
      <c r="AB1265">
        <f t="shared" si="308"/>
        <v>0</v>
      </c>
      <c r="AC1265" s="22">
        <f t="shared" si="309"/>
        <v>0</v>
      </c>
      <c r="AD1265" s="22">
        <f t="shared" si="310"/>
        <v>0.24867724867724866</v>
      </c>
    </row>
    <row r="1266" spans="3:30" x14ac:dyDescent="0.25">
      <c r="D1266" s="1">
        <v>0.41666666666666669</v>
      </c>
      <c r="E1266">
        <v>10425</v>
      </c>
      <c r="F1266">
        <v>10435</v>
      </c>
      <c r="G1266">
        <v>10374</v>
      </c>
      <c r="H1266">
        <v>10392</v>
      </c>
      <c r="J1266">
        <v>-33</v>
      </c>
      <c r="L1266">
        <v>61</v>
      </c>
      <c r="N1266">
        <f>SUM(J1266:J1271)/189</f>
        <v>3.7037037037037035E-2</v>
      </c>
      <c r="O1266">
        <f>47/189</f>
        <v>0.24867724867724866</v>
      </c>
      <c r="R1266">
        <f>MIN(G1265:G1279)</f>
        <v>10346</v>
      </c>
      <c r="W1266">
        <f t="shared" si="303"/>
        <v>0</v>
      </c>
      <c r="X1266">
        <f t="shared" si="304"/>
        <v>33</v>
      </c>
      <c r="Y1266">
        <f t="shared" si="305"/>
        <v>0</v>
      </c>
      <c r="Z1266" s="22">
        <f t="shared" si="306"/>
        <v>3.7037037037037035E-2</v>
      </c>
      <c r="AA1266" s="22">
        <f t="shared" si="307"/>
        <v>0.24867724867724866</v>
      </c>
      <c r="AB1266">
        <f t="shared" si="308"/>
        <v>0</v>
      </c>
      <c r="AC1266" s="22">
        <f t="shared" si="309"/>
        <v>0</v>
      </c>
      <c r="AD1266" s="22">
        <f t="shared" si="310"/>
        <v>0</v>
      </c>
    </row>
    <row r="1267" spans="3:30" x14ac:dyDescent="0.25">
      <c r="D1267" s="1">
        <v>0.45833333333333331</v>
      </c>
      <c r="E1267">
        <v>10393</v>
      </c>
      <c r="F1267">
        <v>10442</v>
      </c>
      <c r="G1267">
        <v>10389</v>
      </c>
      <c r="H1267">
        <v>10423</v>
      </c>
      <c r="J1267">
        <v>30</v>
      </c>
      <c r="L1267">
        <v>53</v>
      </c>
      <c r="R1267">
        <f>R1265-R1266</f>
        <v>106</v>
      </c>
      <c r="W1267">
        <f t="shared" si="303"/>
        <v>0</v>
      </c>
      <c r="X1267">
        <f t="shared" si="304"/>
        <v>30</v>
      </c>
      <c r="Y1267">
        <f t="shared" si="305"/>
        <v>106</v>
      </c>
      <c r="Z1267" s="22">
        <f t="shared" si="306"/>
        <v>0</v>
      </c>
      <c r="AA1267" s="22">
        <f t="shared" si="307"/>
        <v>0</v>
      </c>
      <c r="AB1267">
        <f t="shared" si="308"/>
        <v>0</v>
      </c>
      <c r="AC1267" s="22">
        <f t="shared" si="309"/>
        <v>0</v>
      </c>
      <c r="AD1267" s="22">
        <f t="shared" si="310"/>
        <v>0</v>
      </c>
    </row>
    <row r="1268" spans="3:30" x14ac:dyDescent="0.25">
      <c r="D1268" s="1">
        <v>0.5</v>
      </c>
      <c r="E1268">
        <v>10423</v>
      </c>
      <c r="F1268">
        <v>10434</v>
      </c>
      <c r="G1268">
        <v>10387</v>
      </c>
      <c r="H1268">
        <v>10429</v>
      </c>
      <c r="J1268">
        <v>6</v>
      </c>
      <c r="L1268">
        <v>47</v>
      </c>
      <c r="W1268">
        <f t="shared" si="303"/>
        <v>0</v>
      </c>
      <c r="X1268">
        <f t="shared" si="304"/>
        <v>6</v>
      </c>
      <c r="Y1268">
        <f t="shared" si="305"/>
        <v>0</v>
      </c>
      <c r="Z1268" s="22">
        <f t="shared" si="306"/>
        <v>0</v>
      </c>
      <c r="AA1268" s="22">
        <f t="shared" si="307"/>
        <v>0</v>
      </c>
      <c r="AB1268">
        <f t="shared" si="308"/>
        <v>0</v>
      </c>
      <c r="AC1268" s="22">
        <f t="shared" si="309"/>
        <v>0</v>
      </c>
      <c r="AD1268" s="22">
        <f t="shared" si="310"/>
        <v>0</v>
      </c>
    </row>
    <row r="1269" spans="3:30" x14ac:dyDescent="0.25">
      <c r="C1269">
        <v>1</v>
      </c>
      <c r="D1269" s="1">
        <v>0.54166666666666663</v>
      </c>
      <c r="E1269">
        <v>10429</v>
      </c>
      <c r="F1269">
        <v>10435</v>
      </c>
      <c r="G1269">
        <v>10412</v>
      </c>
      <c r="H1269">
        <v>10418</v>
      </c>
      <c r="J1269">
        <v>-11</v>
      </c>
      <c r="L1269">
        <v>23</v>
      </c>
      <c r="W1269">
        <f t="shared" si="303"/>
        <v>0</v>
      </c>
      <c r="X1269">
        <f t="shared" si="304"/>
        <v>11</v>
      </c>
      <c r="Y1269">
        <f t="shared" si="305"/>
        <v>0</v>
      </c>
      <c r="Z1269" s="22">
        <f t="shared" si="306"/>
        <v>0</v>
      </c>
      <c r="AA1269" s="22">
        <f t="shared" si="307"/>
        <v>0</v>
      </c>
      <c r="AB1269">
        <f t="shared" si="308"/>
        <v>0</v>
      </c>
      <c r="AC1269" s="22">
        <f t="shared" si="309"/>
        <v>0</v>
      </c>
      <c r="AD1269" s="22">
        <f t="shared" si="310"/>
        <v>0</v>
      </c>
    </row>
    <row r="1270" spans="3:30" x14ac:dyDescent="0.25">
      <c r="D1270" s="1">
        <v>0.58333333333333337</v>
      </c>
      <c r="E1270">
        <v>10418</v>
      </c>
      <c r="F1270">
        <v>10452</v>
      </c>
      <c r="G1270">
        <v>10417</v>
      </c>
      <c r="H1270">
        <v>10433</v>
      </c>
      <c r="J1270">
        <v>15</v>
      </c>
      <c r="L1270">
        <v>35</v>
      </c>
      <c r="W1270">
        <f t="shared" si="303"/>
        <v>0</v>
      </c>
      <c r="X1270">
        <f t="shared" si="304"/>
        <v>15</v>
      </c>
      <c r="Y1270">
        <f t="shared" si="305"/>
        <v>0</v>
      </c>
      <c r="Z1270" s="22">
        <f t="shared" si="306"/>
        <v>0</v>
      </c>
      <c r="AA1270" s="22">
        <f t="shared" si="307"/>
        <v>0</v>
      </c>
      <c r="AB1270">
        <f t="shared" si="308"/>
        <v>0</v>
      </c>
      <c r="AC1270" s="22">
        <f t="shared" si="309"/>
        <v>0</v>
      </c>
      <c r="AD1270" s="22">
        <f t="shared" si="310"/>
        <v>0</v>
      </c>
    </row>
    <row r="1271" spans="3:30" x14ac:dyDescent="0.25">
      <c r="D1271" s="1">
        <v>0.625</v>
      </c>
      <c r="E1271">
        <v>10433</v>
      </c>
      <c r="F1271">
        <v>10441</v>
      </c>
      <c r="G1271">
        <v>10423</v>
      </c>
      <c r="H1271">
        <v>10433</v>
      </c>
      <c r="J1271">
        <v>0</v>
      </c>
      <c r="L1271">
        <v>18</v>
      </c>
      <c r="W1271">
        <f t="shared" si="303"/>
        <v>0</v>
      </c>
      <c r="X1271">
        <f t="shared" si="304"/>
        <v>0</v>
      </c>
      <c r="Y1271">
        <f t="shared" si="305"/>
        <v>0</v>
      </c>
      <c r="Z1271" s="22">
        <f t="shared" si="306"/>
        <v>0</v>
      </c>
      <c r="AA1271" s="22">
        <f t="shared" si="307"/>
        <v>0</v>
      </c>
      <c r="AB1271">
        <f t="shared" si="308"/>
        <v>0</v>
      </c>
      <c r="AC1271" s="22">
        <f t="shared" si="309"/>
        <v>0</v>
      </c>
      <c r="AD1271" s="22">
        <f t="shared" si="310"/>
        <v>0</v>
      </c>
    </row>
    <row r="1272" spans="3:30" x14ac:dyDescent="0.25">
      <c r="D1272" s="1">
        <v>0.66666666666666663</v>
      </c>
      <c r="E1272">
        <v>10433</v>
      </c>
      <c r="F1272">
        <v>10434</v>
      </c>
      <c r="G1272">
        <v>10376</v>
      </c>
      <c r="H1272">
        <v>10396</v>
      </c>
      <c r="J1272">
        <v>-37</v>
      </c>
      <c r="L1272">
        <v>58</v>
      </c>
      <c r="W1272">
        <f t="shared" si="303"/>
        <v>0</v>
      </c>
      <c r="X1272">
        <f t="shared" si="304"/>
        <v>37</v>
      </c>
      <c r="Y1272">
        <f t="shared" si="305"/>
        <v>0</v>
      </c>
      <c r="Z1272" s="22">
        <f t="shared" si="306"/>
        <v>0</v>
      </c>
      <c r="AA1272" s="22">
        <f t="shared" si="307"/>
        <v>0</v>
      </c>
      <c r="AB1272">
        <f t="shared" si="308"/>
        <v>0</v>
      </c>
      <c r="AC1272" s="22">
        <f t="shared" si="309"/>
        <v>0</v>
      </c>
      <c r="AD1272" s="22">
        <f t="shared" si="310"/>
        <v>0</v>
      </c>
    </row>
    <row r="1273" spans="3:30" x14ac:dyDescent="0.25">
      <c r="D1273" s="1">
        <v>0.70833333333333337</v>
      </c>
      <c r="E1273">
        <v>10397</v>
      </c>
      <c r="F1273">
        <v>10437</v>
      </c>
      <c r="G1273">
        <v>10380</v>
      </c>
      <c r="H1273">
        <v>10389</v>
      </c>
      <c r="J1273">
        <v>-8</v>
      </c>
      <c r="L1273">
        <v>57</v>
      </c>
      <c r="W1273">
        <f t="shared" si="303"/>
        <v>0</v>
      </c>
      <c r="X1273">
        <f t="shared" si="304"/>
        <v>8</v>
      </c>
      <c r="Y1273">
        <f t="shared" si="305"/>
        <v>0</v>
      </c>
      <c r="Z1273" s="22">
        <f t="shared" si="306"/>
        <v>0</v>
      </c>
      <c r="AA1273" s="22">
        <f t="shared" si="307"/>
        <v>0</v>
      </c>
      <c r="AB1273">
        <f t="shared" si="308"/>
        <v>0</v>
      </c>
      <c r="AC1273" s="22">
        <f t="shared" si="309"/>
        <v>0</v>
      </c>
      <c r="AD1273" s="22">
        <f t="shared" si="310"/>
        <v>0</v>
      </c>
    </row>
    <row r="1274" spans="3:30" x14ac:dyDescent="0.25">
      <c r="D1274" s="1">
        <v>0.75</v>
      </c>
      <c r="E1274">
        <v>10389</v>
      </c>
      <c r="F1274">
        <v>10402</v>
      </c>
      <c r="G1274">
        <v>10368</v>
      </c>
      <c r="H1274">
        <v>10388</v>
      </c>
      <c r="J1274">
        <v>-1</v>
      </c>
      <c r="L1274">
        <v>34</v>
      </c>
      <c r="W1274">
        <f t="shared" si="303"/>
        <v>0</v>
      </c>
      <c r="X1274">
        <f t="shared" si="304"/>
        <v>1</v>
      </c>
      <c r="Y1274">
        <f t="shared" si="305"/>
        <v>0</v>
      </c>
      <c r="Z1274" s="22">
        <f t="shared" si="306"/>
        <v>0</v>
      </c>
      <c r="AA1274" s="22">
        <f t="shared" si="307"/>
        <v>0</v>
      </c>
      <c r="AB1274">
        <f t="shared" si="308"/>
        <v>0</v>
      </c>
      <c r="AC1274" s="22">
        <f t="shared" si="309"/>
        <v>0</v>
      </c>
      <c r="AD1274" s="22">
        <f t="shared" si="310"/>
        <v>0</v>
      </c>
    </row>
    <row r="1275" spans="3:30" x14ac:dyDescent="0.25">
      <c r="D1275" s="1">
        <v>0.79166666666666663</v>
      </c>
      <c r="E1275">
        <v>10389</v>
      </c>
      <c r="F1275">
        <v>10395</v>
      </c>
      <c r="G1275">
        <v>10377</v>
      </c>
      <c r="H1275">
        <v>10384</v>
      </c>
      <c r="J1275">
        <v>-5</v>
      </c>
      <c r="L1275">
        <v>18</v>
      </c>
      <c r="W1275">
        <f t="shared" si="303"/>
        <v>0</v>
      </c>
      <c r="X1275">
        <f t="shared" si="304"/>
        <v>5</v>
      </c>
      <c r="Y1275">
        <f t="shared" si="305"/>
        <v>0</v>
      </c>
      <c r="Z1275" s="22">
        <f t="shared" si="306"/>
        <v>0</v>
      </c>
      <c r="AA1275" s="22">
        <f t="shared" si="307"/>
        <v>0</v>
      </c>
      <c r="AB1275">
        <f t="shared" si="308"/>
        <v>0</v>
      </c>
      <c r="AC1275" s="22">
        <f t="shared" si="309"/>
        <v>0</v>
      </c>
      <c r="AD1275" s="22">
        <f t="shared" si="310"/>
        <v>0</v>
      </c>
    </row>
    <row r="1276" spans="3:30" x14ac:dyDescent="0.25">
      <c r="D1276" s="1">
        <v>0.83333333333333337</v>
      </c>
      <c r="E1276">
        <v>10384</v>
      </c>
      <c r="F1276">
        <v>10392</v>
      </c>
      <c r="G1276">
        <v>10373</v>
      </c>
      <c r="H1276">
        <v>10376</v>
      </c>
      <c r="J1276">
        <v>-8</v>
      </c>
      <c r="L1276">
        <v>19</v>
      </c>
      <c r="W1276">
        <f t="shared" si="303"/>
        <v>0</v>
      </c>
      <c r="X1276">
        <f t="shared" si="304"/>
        <v>8</v>
      </c>
      <c r="Y1276">
        <f t="shared" si="305"/>
        <v>0</v>
      </c>
      <c r="Z1276" s="22">
        <f t="shared" si="306"/>
        <v>0</v>
      </c>
      <c r="AA1276" s="22">
        <f t="shared" si="307"/>
        <v>0</v>
      </c>
      <c r="AB1276">
        <f t="shared" si="308"/>
        <v>0</v>
      </c>
      <c r="AC1276" s="22">
        <f t="shared" si="309"/>
        <v>0</v>
      </c>
      <c r="AD1276" s="22">
        <f t="shared" si="310"/>
        <v>0</v>
      </c>
    </row>
    <row r="1277" spans="3:30" x14ac:dyDescent="0.25">
      <c r="D1277" s="1">
        <v>0.875</v>
      </c>
      <c r="E1277">
        <v>10376</v>
      </c>
      <c r="F1277">
        <v>10383</v>
      </c>
      <c r="G1277">
        <v>10358</v>
      </c>
      <c r="H1277">
        <v>10377</v>
      </c>
      <c r="J1277">
        <v>1</v>
      </c>
      <c r="L1277">
        <v>25</v>
      </c>
      <c r="W1277">
        <f t="shared" si="303"/>
        <v>0</v>
      </c>
      <c r="X1277">
        <f t="shared" si="304"/>
        <v>1</v>
      </c>
      <c r="Y1277">
        <f t="shared" si="305"/>
        <v>0</v>
      </c>
      <c r="Z1277" s="22">
        <f t="shared" si="306"/>
        <v>0</v>
      </c>
      <c r="AA1277" s="22">
        <f t="shared" si="307"/>
        <v>0</v>
      </c>
      <c r="AB1277">
        <f t="shared" si="308"/>
        <v>0</v>
      </c>
      <c r="AC1277" s="22">
        <f t="shared" si="309"/>
        <v>0</v>
      </c>
      <c r="AD1277" s="22">
        <f t="shared" si="310"/>
        <v>0</v>
      </c>
    </row>
    <row r="1278" spans="3:30" x14ac:dyDescent="0.25">
      <c r="D1278" s="2">
        <v>0.91666666666666663</v>
      </c>
      <c r="E1278">
        <v>10378</v>
      </c>
      <c r="F1278">
        <v>10381</v>
      </c>
      <c r="G1278">
        <v>10346</v>
      </c>
      <c r="H1278">
        <v>10363</v>
      </c>
      <c r="J1278">
        <v>-15</v>
      </c>
      <c r="L1278">
        <v>35</v>
      </c>
      <c r="W1278">
        <f t="shared" si="303"/>
        <v>0</v>
      </c>
      <c r="X1278">
        <f t="shared" si="304"/>
        <v>15</v>
      </c>
      <c r="Y1278">
        <f t="shared" si="305"/>
        <v>0</v>
      </c>
      <c r="Z1278" s="22">
        <f t="shared" si="306"/>
        <v>0</v>
      </c>
      <c r="AA1278" s="22">
        <f t="shared" si="307"/>
        <v>0</v>
      </c>
      <c r="AB1278">
        <f t="shared" si="308"/>
        <v>0</v>
      </c>
      <c r="AC1278" s="22">
        <f t="shared" si="309"/>
        <v>0</v>
      </c>
      <c r="AD1278" s="22">
        <f t="shared" si="310"/>
        <v>0</v>
      </c>
    </row>
    <row r="1279" spans="3:30" hidden="1" x14ac:dyDescent="0.25">
      <c r="D1279" s="1">
        <v>0.95833333333333337</v>
      </c>
      <c r="E1279">
        <v>10363</v>
      </c>
      <c r="F1279">
        <v>10363</v>
      </c>
      <c r="G1279">
        <v>10363</v>
      </c>
      <c r="H1279">
        <v>10363</v>
      </c>
      <c r="Z1279"/>
      <c r="AA1279"/>
      <c r="AC1279"/>
      <c r="AD1279"/>
    </row>
    <row r="1280" spans="3:30" x14ac:dyDescent="0.25">
      <c r="D1280" s="2">
        <v>0.375</v>
      </c>
      <c r="E1280">
        <v>10352</v>
      </c>
      <c r="F1280">
        <v>10369</v>
      </c>
      <c r="G1280">
        <v>10349</v>
      </c>
      <c r="H1280">
        <v>10365</v>
      </c>
      <c r="J1280">
        <v>13</v>
      </c>
      <c r="L1280">
        <v>20</v>
      </c>
      <c r="M1280">
        <v>105</v>
      </c>
      <c r="N1280">
        <v>1</v>
      </c>
      <c r="W1280">
        <f t="shared" ref="W1280:W1307" si="311">ABS(M1280)</f>
        <v>105</v>
      </c>
      <c r="X1280">
        <f t="shared" ref="X1280:X1307" si="312">ABS(J1280)</f>
        <v>13</v>
      </c>
      <c r="Y1280">
        <f t="shared" ref="Y1280:Y1307" si="313">IF(R1280&lt;1000,ABS(R1280),0)</f>
        <v>0</v>
      </c>
      <c r="Z1280" s="22">
        <f t="shared" ref="Z1280:Z1307" si="314">IF(N1280=1,0,ABS(N1280))</f>
        <v>0</v>
      </c>
      <c r="AA1280" s="22">
        <f t="shared" ref="AA1280:AA1307" si="315">ABS(O1280)</f>
        <v>0</v>
      </c>
      <c r="AB1280">
        <f t="shared" ref="AB1280:AB1307" si="316">IF(N1280=1,1,0)</f>
        <v>1</v>
      </c>
      <c r="AC1280" s="22">
        <f t="shared" ref="AC1280:AC1307" si="317">IF(N1280=1,ABS(N1281),0)</f>
        <v>0.81132075471698117</v>
      </c>
      <c r="AD1280" s="22">
        <f t="shared" ref="AD1280:AD1307" si="318">IF(N1280=1,0,ABS(O1281))</f>
        <v>0</v>
      </c>
    </row>
    <row r="1281" spans="3:30" x14ac:dyDescent="0.25">
      <c r="D1281" s="1">
        <v>0.41666666666666669</v>
      </c>
      <c r="E1281">
        <v>10365</v>
      </c>
      <c r="F1281">
        <v>10403</v>
      </c>
      <c r="G1281">
        <v>10339</v>
      </c>
      <c r="H1281">
        <v>10364</v>
      </c>
      <c r="J1281">
        <v>-1</v>
      </c>
      <c r="L1281">
        <v>64</v>
      </c>
      <c r="N1281">
        <f>SUM(J1281:J1293)/106</f>
        <v>0.81132075471698117</v>
      </c>
      <c r="O1281">
        <f>50/106</f>
        <v>0.47169811320754718</v>
      </c>
      <c r="R1281">
        <f>MAX(F1280:F1294)</f>
        <v>10473</v>
      </c>
      <c r="W1281">
        <f t="shared" si="311"/>
        <v>0</v>
      </c>
      <c r="X1281">
        <f t="shared" si="312"/>
        <v>1</v>
      </c>
      <c r="Y1281">
        <f t="shared" si="313"/>
        <v>0</v>
      </c>
      <c r="Z1281" s="22">
        <f t="shared" si="314"/>
        <v>0.81132075471698117</v>
      </c>
      <c r="AA1281" s="22">
        <f t="shared" si="315"/>
        <v>0.47169811320754718</v>
      </c>
      <c r="AB1281">
        <f t="shared" si="316"/>
        <v>0</v>
      </c>
      <c r="AC1281" s="22">
        <f t="shared" si="317"/>
        <v>0</v>
      </c>
      <c r="AD1281" s="22">
        <f t="shared" si="318"/>
        <v>0</v>
      </c>
    </row>
    <row r="1282" spans="3:30" x14ac:dyDescent="0.25">
      <c r="D1282" s="1">
        <v>0.45833333333333331</v>
      </c>
      <c r="E1282">
        <v>10364</v>
      </c>
      <c r="F1282">
        <v>10390</v>
      </c>
      <c r="G1282">
        <v>10360</v>
      </c>
      <c r="H1282">
        <v>10389</v>
      </c>
      <c r="J1282">
        <v>25</v>
      </c>
      <c r="L1282">
        <v>30</v>
      </c>
      <c r="R1282">
        <f>MIN(G1281:G1295)</f>
        <v>10334</v>
      </c>
      <c r="W1282">
        <f t="shared" si="311"/>
        <v>0</v>
      </c>
      <c r="X1282">
        <f t="shared" si="312"/>
        <v>25</v>
      </c>
      <c r="Y1282">
        <f t="shared" si="313"/>
        <v>0</v>
      </c>
      <c r="Z1282" s="22">
        <f t="shared" si="314"/>
        <v>0</v>
      </c>
      <c r="AA1282" s="22">
        <f t="shared" si="315"/>
        <v>0</v>
      </c>
      <c r="AB1282">
        <f t="shared" si="316"/>
        <v>0</v>
      </c>
      <c r="AC1282" s="22">
        <f t="shared" si="317"/>
        <v>0</v>
      </c>
      <c r="AD1282" s="22">
        <f t="shared" si="318"/>
        <v>0</v>
      </c>
    </row>
    <row r="1283" spans="3:30" x14ac:dyDescent="0.25">
      <c r="D1283" s="1">
        <v>0.5</v>
      </c>
      <c r="E1283">
        <v>10390</v>
      </c>
      <c r="F1283">
        <v>10425</v>
      </c>
      <c r="G1283">
        <v>10375</v>
      </c>
      <c r="H1283">
        <v>10409</v>
      </c>
      <c r="J1283">
        <v>19</v>
      </c>
      <c r="L1283">
        <v>50</v>
      </c>
      <c r="R1283">
        <f>R1281-R1282</f>
        <v>139</v>
      </c>
      <c r="W1283">
        <f t="shared" si="311"/>
        <v>0</v>
      </c>
      <c r="X1283">
        <f t="shared" si="312"/>
        <v>19</v>
      </c>
      <c r="Y1283">
        <f t="shared" si="313"/>
        <v>139</v>
      </c>
      <c r="Z1283" s="22">
        <f t="shared" si="314"/>
        <v>0</v>
      </c>
      <c r="AA1283" s="22">
        <f t="shared" si="315"/>
        <v>0</v>
      </c>
      <c r="AB1283">
        <f t="shared" si="316"/>
        <v>0</v>
      </c>
      <c r="AC1283" s="22">
        <f t="shared" si="317"/>
        <v>0</v>
      </c>
      <c r="AD1283" s="22">
        <f t="shared" si="318"/>
        <v>0</v>
      </c>
    </row>
    <row r="1284" spans="3:30" x14ac:dyDescent="0.25">
      <c r="C1284">
        <v>1</v>
      </c>
      <c r="D1284" s="1">
        <v>0.54166666666666663</v>
      </c>
      <c r="E1284">
        <v>10409</v>
      </c>
      <c r="F1284">
        <v>10411</v>
      </c>
      <c r="G1284">
        <v>10392</v>
      </c>
      <c r="H1284">
        <v>10401</v>
      </c>
      <c r="J1284">
        <v>-8</v>
      </c>
      <c r="L1284">
        <v>19</v>
      </c>
      <c r="W1284">
        <f t="shared" si="311"/>
        <v>0</v>
      </c>
      <c r="X1284">
        <f t="shared" si="312"/>
        <v>8</v>
      </c>
      <c r="Y1284">
        <f t="shared" si="313"/>
        <v>0</v>
      </c>
      <c r="Z1284" s="22">
        <f t="shared" si="314"/>
        <v>0</v>
      </c>
      <c r="AA1284" s="22">
        <f t="shared" si="315"/>
        <v>0</v>
      </c>
      <c r="AB1284">
        <f t="shared" si="316"/>
        <v>0</v>
      </c>
      <c r="AC1284" s="22">
        <f t="shared" si="317"/>
        <v>0</v>
      </c>
      <c r="AD1284" s="22">
        <f t="shared" si="318"/>
        <v>0</v>
      </c>
    </row>
    <row r="1285" spans="3:30" x14ac:dyDescent="0.25">
      <c r="D1285" s="1">
        <v>0.58333333333333337</v>
      </c>
      <c r="E1285">
        <v>10403</v>
      </c>
      <c r="F1285">
        <v>10406</v>
      </c>
      <c r="G1285">
        <v>10360</v>
      </c>
      <c r="H1285">
        <v>10380</v>
      </c>
      <c r="J1285">
        <v>-23</v>
      </c>
      <c r="L1285">
        <v>46</v>
      </c>
      <c r="W1285">
        <f t="shared" si="311"/>
        <v>0</v>
      </c>
      <c r="X1285">
        <f t="shared" si="312"/>
        <v>23</v>
      </c>
      <c r="Y1285">
        <f t="shared" si="313"/>
        <v>0</v>
      </c>
      <c r="Z1285" s="22">
        <f t="shared" si="314"/>
        <v>0</v>
      </c>
      <c r="AA1285" s="22">
        <f t="shared" si="315"/>
        <v>0</v>
      </c>
      <c r="AB1285">
        <f t="shared" si="316"/>
        <v>0</v>
      </c>
      <c r="AC1285" s="22">
        <f t="shared" si="317"/>
        <v>0</v>
      </c>
      <c r="AD1285" s="22">
        <f t="shared" si="318"/>
        <v>0</v>
      </c>
    </row>
    <row r="1286" spans="3:30" x14ac:dyDescent="0.25">
      <c r="D1286" s="1">
        <v>0.625</v>
      </c>
      <c r="E1286">
        <v>10380</v>
      </c>
      <c r="F1286">
        <v>10389</v>
      </c>
      <c r="G1286">
        <v>10352</v>
      </c>
      <c r="H1286">
        <v>10364</v>
      </c>
      <c r="J1286">
        <v>-16</v>
      </c>
      <c r="L1286">
        <v>37</v>
      </c>
      <c r="W1286">
        <f t="shared" si="311"/>
        <v>0</v>
      </c>
      <c r="X1286">
        <f t="shared" si="312"/>
        <v>16</v>
      </c>
      <c r="Y1286">
        <f t="shared" si="313"/>
        <v>0</v>
      </c>
      <c r="Z1286" s="22">
        <f t="shared" si="314"/>
        <v>0</v>
      </c>
      <c r="AA1286" s="22">
        <f t="shared" si="315"/>
        <v>0</v>
      </c>
      <c r="AB1286">
        <f t="shared" si="316"/>
        <v>0</v>
      </c>
      <c r="AC1286" s="22">
        <f t="shared" si="317"/>
        <v>0</v>
      </c>
      <c r="AD1286" s="22">
        <f t="shared" si="318"/>
        <v>0</v>
      </c>
    </row>
    <row r="1287" spans="3:30" x14ac:dyDescent="0.25">
      <c r="D1287" s="1">
        <v>0.66666666666666663</v>
      </c>
      <c r="E1287">
        <v>10364</v>
      </c>
      <c r="F1287">
        <v>10368</v>
      </c>
      <c r="G1287">
        <v>10334</v>
      </c>
      <c r="H1287">
        <v>10347</v>
      </c>
      <c r="J1287">
        <v>-17</v>
      </c>
      <c r="L1287">
        <v>34</v>
      </c>
      <c r="W1287">
        <f t="shared" si="311"/>
        <v>0</v>
      </c>
      <c r="X1287">
        <f t="shared" si="312"/>
        <v>17</v>
      </c>
      <c r="Y1287">
        <f t="shared" si="313"/>
        <v>0</v>
      </c>
      <c r="Z1287" s="22">
        <f t="shared" si="314"/>
        <v>0</v>
      </c>
      <c r="AA1287" s="22">
        <f t="shared" si="315"/>
        <v>0</v>
      </c>
      <c r="AB1287">
        <f t="shared" si="316"/>
        <v>0</v>
      </c>
      <c r="AC1287" s="22">
        <f t="shared" si="317"/>
        <v>0</v>
      </c>
      <c r="AD1287" s="22">
        <f t="shared" si="318"/>
        <v>0</v>
      </c>
    </row>
    <row r="1288" spans="3:30" x14ac:dyDescent="0.25">
      <c r="D1288" s="1">
        <v>0.70833333333333337</v>
      </c>
      <c r="E1288">
        <v>10348</v>
      </c>
      <c r="F1288">
        <v>10393</v>
      </c>
      <c r="G1288">
        <v>10340</v>
      </c>
      <c r="H1288">
        <v>10393</v>
      </c>
      <c r="J1288">
        <v>45</v>
      </c>
      <c r="L1288">
        <v>53</v>
      </c>
      <c r="W1288">
        <f t="shared" si="311"/>
        <v>0</v>
      </c>
      <c r="X1288">
        <f t="shared" si="312"/>
        <v>45</v>
      </c>
      <c r="Y1288">
        <f t="shared" si="313"/>
        <v>0</v>
      </c>
      <c r="Z1288" s="22">
        <f t="shared" si="314"/>
        <v>0</v>
      </c>
      <c r="AA1288" s="22">
        <f t="shared" si="315"/>
        <v>0</v>
      </c>
      <c r="AB1288">
        <f t="shared" si="316"/>
        <v>0</v>
      </c>
      <c r="AC1288" s="22">
        <f t="shared" si="317"/>
        <v>0</v>
      </c>
      <c r="AD1288" s="22">
        <f t="shared" si="318"/>
        <v>0</v>
      </c>
    </row>
    <row r="1289" spans="3:30" x14ac:dyDescent="0.25">
      <c r="D1289" s="1">
        <v>0.75</v>
      </c>
      <c r="E1289">
        <v>10393</v>
      </c>
      <c r="F1289">
        <v>10454</v>
      </c>
      <c r="G1289">
        <v>10389</v>
      </c>
      <c r="H1289">
        <v>10422</v>
      </c>
      <c r="J1289">
        <v>29</v>
      </c>
      <c r="L1289">
        <v>65</v>
      </c>
      <c r="W1289">
        <f t="shared" si="311"/>
        <v>0</v>
      </c>
      <c r="X1289">
        <f t="shared" si="312"/>
        <v>29</v>
      </c>
      <c r="Y1289">
        <f t="shared" si="313"/>
        <v>0</v>
      </c>
      <c r="Z1289" s="22">
        <f t="shared" si="314"/>
        <v>0</v>
      </c>
      <c r="AA1289" s="22">
        <f t="shared" si="315"/>
        <v>0</v>
      </c>
      <c r="AB1289">
        <f t="shared" si="316"/>
        <v>0</v>
      </c>
      <c r="AC1289" s="22">
        <f t="shared" si="317"/>
        <v>0</v>
      </c>
      <c r="AD1289" s="22">
        <f t="shared" si="318"/>
        <v>0</v>
      </c>
    </row>
    <row r="1290" spans="3:30" x14ac:dyDescent="0.25">
      <c r="D1290" s="1">
        <v>0.79166666666666663</v>
      </c>
      <c r="E1290">
        <v>10422</v>
      </c>
      <c r="F1290">
        <v>10426</v>
      </c>
      <c r="G1290">
        <v>10411</v>
      </c>
      <c r="H1290">
        <v>10417</v>
      </c>
      <c r="J1290">
        <v>-5</v>
      </c>
      <c r="L1290">
        <v>15</v>
      </c>
      <c r="W1290">
        <f t="shared" si="311"/>
        <v>0</v>
      </c>
      <c r="X1290">
        <f t="shared" si="312"/>
        <v>5</v>
      </c>
      <c r="Y1290">
        <f t="shared" si="313"/>
        <v>0</v>
      </c>
      <c r="Z1290" s="22">
        <f t="shared" si="314"/>
        <v>0</v>
      </c>
      <c r="AA1290" s="22">
        <f t="shared" si="315"/>
        <v>0</v>
      </c>
      <c r="AB1290">
        <f t="shared" si="316"/>
        <v>0</v>
      </c>
      <c r="AC1290" s="22">
        <f t="shared" si="317"/>
        <v>0</v>
      </c>
      <c r="AD1290" s="22">
        <f t="shared" si="318"/>
        <v>0</v>
      </c>
    </row>
    <row r="1291" spans="3:30" x14ac:dyDescent="0.25">
      <c r="D1291" s="1">
        <v>0.83333333333333337</v>
      </c>
      <c r="E1291">
        <v>10417</v>
      </c>
      <c r="F1291">
        <v>10449</v>
      </c>
      <c r="G1291">
        <v>10415</v>
      </c>
      <c r="H1291">
        <v>10443</v>
      </c>
      <c r="J1291">
        <v>26</v>
      </c>
      <c r="L1291">
        <v>34</v>
      </c>
      <c r="W1291">
        <f t="shared" si="311"/>
        <v>0</v>
      </c>
      <c r="X1291">
        <f t="shared" si="312"/>
        <v>26</v>
      </c>
      <c r="Y1291">
        <f t="shared" si="313"/>
        <v>0</v>
      </c>
      <c r="Z1291" s="22">
        <f t="shared" si="314"/>
        <v>0</v>
      </c>
      <c r="AA1291" s="22">
        <f t="shared" si="315"/>
        <v>0</v>
      </c>
      <c r="AB1291">
        <f t="shared" si="316"/>
        <v>0</v>
      </c>
      <c r="AC1291" s="22">
        <f t="shared" si="317"/>
        <v>0</v>
      </c>
      <c r="AD1291" s="22">
        <f t="shared" si="318"/>
        <v>0</v>
      </c>
    </row>
    <row r="1292" spans="3:30" x14ac:dyDescent="0.25">
      <c r="D1292" s="1">
        <v>0.875</v>
      </c>
      <c r="E1292">
        <v>10444</v>
      </c>
      <c r="F1292">
        <v>10467</v>
      </c>
      <c r="G1292">
        <v>10441</v>
      </c>
      <c r="H1292">
        <v>10459</v>
      </c>
      <c r="J1292">
        <v>15</v>
      </c>
      <c r="L1292">
        <v>26</v>
      </c>
      <c r="W1292">
        <f t="shared" si="311"/>
        <v>0</v>
      </c>
      <c r="X1292">
        <f t="shared" si="312"/>
        <v>15</v>
      </c>
      <c r="Y1292">
        <f t="shared" si="313"/>
        <v>0</v>
      </c>
      <c r="Z1292" s="22">
        <f t="shared" si="314"/>
        <v>0</v>
      </c>
      <c r="AA1292" s="22">
        <f t="shared" si="315"/>
        <v>0</v>
      </c>
      <c r="AB1292">
        <f t="shared" si="316"/>
        <v>0</v>
      </c>
      <c r="AC1292" s="22">
        <f t="shared" si="317"/>
        <v>0</v>
      </c>
      <c r="AD1292" s="22">
        <f t="shared" si="318"/>
        <v>0</v>
      </c>
    </row>
    <row r="1293" spans="3:30" x14ac:dyDescent="0.25">
      <c r="D1293" s="2">
        <v>0.91666666666666663</v>
      </c>
      <c r="E1293">
        <v>10460</v>
      </c>
      <c r="F1293">
        <v>10473</v>
      </c>
      <c r="G1293">
        <v>10444</v>
      </c>
      <c r="H1293">
        <v>10457</v>
      </c>
      <c r="J1293">
        <v>-3</v>
      </c>
      <c r="L1293">
        <v>29</v>
      </c>
      <c r="W1293">
        <f t="shared" si="311"/>
        <v>0</v>
      </c>
      <c r="X1293">
        <f t="shared" si="312"/>
        <v>3</v>
      </c>
      <c r="Y1293">
        <f t="shared" si="313"/>
        <v>0</v>
      </c>
      <c r="Z1293" s="22">
        <f t="shared" si="314"/>
        <v>0</v>
      </c>
      <c r="AA1293" s="22">
        <f t="shared" si="315"/>
        <v>0</v>
      </c>
      <c r="AB1293">
        <f t="shared" si="316"/>
        <v>0</v>
      </c>
      <c r="AC1293" s="22">
        <f t="shared" si="317"/>
        <v>0</v>
      </c>
      <c r="AD1293" s="22">
        <f t="shared" si="318"/>
        <v>0</v>
      </c>
    </row>
    <row r="1294" spans="3:30" x14ac:dyDescent="0.25">
      <c r="D1294" s="2">
        <v>0.375</v>
      </c>
      <c r="E1294">
        <v>10457</v>
      </c>
      <c r="F1294">
        <v>10457</v>
      </c>
      <c r="G1294">
        <v>10406</v>
      </c>
      <c r="H1294">
        <v>10409</v>
      </c>
      <c r="J1294">
        <v>-48</v>
      </c>
      <c r="L1294">
        <v>51</v>
      </c>
      <c r="M1294">
        <v>-163</v>
      </c>
      <c r="N1294">
        <v>1</v>
      </c>
      <c r="R1294">
        <f>MAX(F1293:F1307)</f>
        <v>10473</v>
      </c>
      <c r="W1294">
        <f t="shared" si="311"/>
        <v>163</v>
      </c>
      <c r="X1294">
        <f t="shared" si="312"/>
        <v>48</v>
      </c>
      <c r="Y1294">
        <f t="shared" si="313"/>
        <v>0</v>
      </c>
      <c r="Z1294" s="22">
        <f t="shared" si="314"/>
        <v>0</v>
      </c>
      <c r="AA1294" s="22">
        <f t="shared" si="315"/>
        <v>0</v>
      </c>
      <c r="AB1294">
        <f t="shared" si="316"/>
        <v>1</v>
      </c>
      <c r="AC1294" s="22">
        <f t="shared" si="317"/>
        <v>0.82014388489208634</v>
      </c>
      <c r="AD1294" s="22">
        <f t="shared" si="318"/>
        <v>0</v>
      </c>
    </row>
    <row r="1295" spans="3:30" x14ac:dyDescent="0.25">
      <c r="D1295" s="1">
        <v>0.41666666666666669</v>
      </c>
      <c r="E1295">
        <v>10408</v>
      </c>
      <c r="F1295">
        <v>10425</v>
      </c>
      <c r="G1295">
        <v>10373</v>
      </c>
      <c r="H1295">
        <v>10386</v>
      </c>
      <c r="J1295">
        <v>-22</v>
      </c>
      <c r="L1295">
        <v>52</v>
      </c>
      <c r="N1295">
        <f>SUM(J1295:J1307)/139</f>
        <v>-0.82014388489208634</v>
      </c>
      <c r="O1295">
        <f>29/139</f>
        <v>0.20863309352517986</v>
      </c>
      <c r="R1295">
        <f>MIN(G1294:G1308)</f>
        <v>10246</v>
      </c>
      <c r="W1295">
        <f t="shared" si="311"/>
        <v>0</v>
      </c>
      <c r="X1295">
        <f t="shared" si="312"/>
        <v>22</v>
      </c>
      <c r="Y1295">
        <f t="shared" si="313"/>
        <v>0</v>
      </c>
      <c r="Z1295" s="22">
        <f t="shared" si="314"/>
        <v>0.82014388489208634</v>
      </c>
      <c r="AA1295" s="22">
        <f t="shared" si="315"/>
        <v>0.20863309352517986</v>
      </c>
      <c r="AB1295">
        <f t="shared" si="316"/>
        <v>0</v>
      </c>
      <c r="AC1295" s="22">
        <f t="shared" si="317"/>
        <v>0</v>
      </c>
      <c r="AD1295" s="22">
        <f t="shared" si="318"/>
        <v>0</v>
      </c>
    </row>
    <row r="1296" spans="3:30" x14ac:dyDescent="0.25">
      <c r="D1296" s="1">
        <v>0.45833333333333331</v>
      </c>
      <c r="E1296">
        <v>10387</v>
      </c>
      <c r="F1296">
        <v>10388</v>
      </c>
      <c r="G1296">
        <v>10360</v>
      </c>
      <c r="H1296">
        <v>10378</v>
      </c>
      <c r="J1296">
        <v>-9</v>
      </c>
      <c r="L1296">
        <v>28</v>
      </c>
      <c r="R1296">
        <f>R1294-R1295</f>
        <v>227</v>
      </c>
      <c r="W1296">
        <f t="shared" si="311"/>
        <v>0</v>
      </c>
      <c r="X1296">
        <f t="shared" si="312"/>
        <v>9</v>
      </c>
      <c r="Y1296">
        <f t="shared" si="313"/>
        <v>227</v>
      </c>
      <c r="Z1296" s="22">
        <f t="shared" si="314"/>
        <v>0</v>
      </c>
      <c r="AA1296" s="22">
        <f t="shared" si="315"/>
        <v>0</v>
      </c>
      <c r="AB1296">
        <f t="shared" si="316"/>
        <v>0</v>
      </c>
      <c r="AC1296" s="22">
        <f t="shared" si="317"/>
        <v>0</v>
      </c>
      <c r="AD1296" s="22">
        <f t="shared" si="318"/>
        <v>0</v>
      </c>
    </row>
    <row r="1297" spans="3:30" x14ac:dyDescent="0.25">
      <c r="D1297" s="1">
        <v>0.5</v>
      </c>
      <c r="E1297">
        <v>10378</v>
      </c>
      <c r="F1297">
        <v>10413</v>
      </c>
      <c r="G1297">
        <v>10375</v>
      </c>
      <c r="H1297">
        <v>10391</v>
      </c>
      <c r="J1297">
        <v>13</v>
      </c>
      <c r="L1297">
        <v>38</v>
      </c>
      <c r="W1297">
        <f t="shared" si="311"/>
        <v>0</v>
      </c>
      <c r="X1297">
        <f t="shared" si="312"/>
        <v>13</v>
      </c>
      <c r="Y1297">
        <f t="shared" si="313"/>
        <v>0</v>
      </c>
      <c r="Z1297" s="22">
        <f t="shared" si="314"/>
        <v>0</v>
      </c>
      <c r="AA1297" s="22">
        <f t="shared" si="315"/>
        <v>0</v>
      </c>
      <c r="AB1297">
        <f t="shared" si="316"/>
        <v>0</v>
      </c>
      <c r="AC1297" s="22">
        <f t="shared" si="317"/>
        <v>0</v>
      </c>
      <c r="AD1297" s="22">
        <f t="shared" si="318"/>
        <v>0</v>
      </c>
    </row>
    <row r="1298" spans="3:30" x14ac:dyDescent="0.25">
      <c r="C1298">
        <v>1</v>
      </c>
      <c r="D1298" s="1">
        <v>0.54166666666666663</v>
      </c>
      <c r="E1298">
        <v>10391</v>
      </c>
      <c r="F1298">
        <v>10395</v>
      </c>
      <c r="G1298">
        <v>10283</v>
      </c>
      <c r="H1298">
        <v>10294</v>
      </c>
      <c r="J1298">
        <v>-97</v>
      </c>
      <c r="L1298">
        <v>112</v>
      </c>
      <c r="W1298">
        <f t="shared" si="311"/>
        <v>0</v>
      </c>
      <c r="X1298">
        <f t="shared" si="312"/>
        <v>97</v>
      </c>
      <c r="Y1298">
        <f t="shared" si="313"/>
        <v>0</v>
      </c>
      <c r="Z1298" s="22">
        <f t="shared" si="314"/>
        <v>0</v>
      </c>
      <c r="AA1298" s="22">
        <f t="shared" si="315"/>
        <v>0</v>
      </c>
      <c r="AB1298">
        <f t="shared" si="316"/>
        <v>0</v>
      </c>
      <c r="AC1298" s="22">
        <f t="shared" si="317"/>
        <v>0</v>
      </c>
      <c r="AD1298" s="22">
        <f t="shared" si="318"/>
        <v>0</v>
      </c>
    </row>
    <row r="1299" spans="3:30" x14ac:dyDescent="0.25">
      <c r="D1299" s="1">
        <v>0.58333333333333337</v>
      </c>
      <c r="E1299">
        <v>10294</v>
      </c>
      <c r="F1299">
        <v>10312</v>
      </c>
      <c r="G1299">
        <v>10246</v>
      </c>
      <c r="H1299">
        <v>10289</v>
      </c>
      <c r="J1299">
        <v>-5</v>
      </c>
      <c r="L1299">
        <v>66</v>
      </c>
      <c r="W1299">
        <f t="shared" si="311"/>
        <v>0</v>
      </c>
      <c r="X1299">
        <f t="shared" si="312"/>
        <v>5</v>
      </c>
      <c r="Y1299">
        <f t="shared" si="313"/>
        <v>0</v>
      </c>
      <c r="Z1299" s="22">
        <f t="shared" si="314"/>
        <v>0</v>
      </c>
      <c r="AA1299" s="22">
        <f t="shared" si="315"/>
        <v>0</v>
      </c>
      <c r="AB1299">
        <f t="shared" si="316"/>
        <v>0</v>
      </c>
      <c r="AC1299" s="22">
        <f t="shared" si="317"/>
        <v>0</v>
      </c>
      <c r="AD1299" s="22">
        <f t="shared" si="318"/>
        <v>0</v>
      </c>
    </row>
    <row r="1300" spans="3:30" x14ac:dyDescent="0.25">
      <c r="D1300" s="1">
        <v>0.625</v>
      </c>
      <c r="E1300">
        <v>10289</v>
      </c>
      <c r="F1300">
        <v>10322</v>
      </c>
      <c r="G1300">
        <v>10283</v>
      </c>
      <c r="H1300">
        <v>10318</v>
      </c>
      <c r="J1300">
        <v>29</v>
      </c>
      <c r="L1300">
        <v>39</v>
      </c>
      <c r="W1300">
        <f t="shared" si="311"/>
        <v>0</v>
      </c>
      <c r="X1300">
        <f t="shared" si="312"/>
        <v>29</v>
      </c>
      <c r="Y1300">
        <f t="shared" si="313"/>
        <v>0</v>
      </c>
      <c r="Z1300" s="22">
        <f t="shared" si="314"/>
        <v>0</v>
      </c>
      <c r="AA1300" s="22">
        <f t="shared" si="315"/>
        <v>0</v>
      </c>
      <c r="AB1300">
        <f t="shared" si="316"/>
        <v>0</v>
      </c>
      <c r="AC1300" s="22">
        <f t="shared" si="317"/>
        <v>0</v>
      </c>
      <c r="AD1300" s="22">
        <f t="shared" si="318"/>
        <v>0</v>
      </c>
    </row>
    <row r="1301" spans="3:30" x14ac:dyDescent="0.25">
      <c r="D1301" s="1">
        <v>0.66666666666666663</v>
      </c>
      <c r="E1301">
        <v>10318</v>
      </c>
      <c r="F1301">
        <v>10331</v>
      </c>
      <c r="G1301">
        <v>10270</v>
      </c>
      <c r="H1301">
        <v>10297</v>
      </c>
      <c r="J1301">
        <v>-21</v>
      </c>
      <c r="L1301">
        <v>61</v>
      </c>
      <c r="W1301">
        <f t="shared" si="311"/>
        <v>0</v>
      </c>
      <c r="X1301">
        <f t="shared" si="312"/>
        <v>21</v>
      </c>
      <c r="Y1301">
        <f t="shared" si="313"/>
        <v>0</v>
      </c>
      <c r="Z1301" s="22">
        <f t="shared" si="314"/>
        <v>0</v>
      </c>
      <c r="AA1301" s="22">
        <f t="shared" si="315"/>
        <v>0</v>
      </c>
      <c r="AB1301">
        <f t="shared" si="316"/>
        <v>0</v>
      </c>
      <c r="AC1301" s="22">
        <f t="shared" si="317"/>
        <v>0</v>
      </c>
      <c r="AD1301" s="22">
        <f t="shared" si="318"/>
        <v>0</v>
      </c>
    </row>
    <row r="1302" spans="3:30" x14ac:dyDescent="0.25">
      <c r="D1302" s="1">
        <v>0.70833333333333337</v>
      </c>
      <c r="E1302">
        <v>10296</v>
      </c>
      <c r="F1302">
        <v>10300</v>
      </c>
      <c r="G1302">
        <v>10260</v>
      </c>
      <c r="H1302">
        <v>10278</v>
      </c>
      <c r="J1302">
        <v>-18</v>
      </c>
      <c r="L1302">
        <v>40</v>
      </c>
      <c r="W1302">
        <f t="shared" si="311"/>
        <v>0</v>
      </c>
      <c r="X1302">
        <f t="shared" si="312"/>
        <v>18</v>
      </c>
      <c r="Y1302">
        <f t="shared" si="313"/>
        <v>0</v>
      </c>
      <c r="Z1302" s="22">
        <f t="shared" si="314"/>
        <v>0</v>
      </c>
      <c r="AA1302" s="22">
        <f t="shared" si="315"/>
        <v>0</v>
      </c>
      <c r="AB1302">
        <f t="shared" si="316"/>
        <v>0</v>
      </c>
      <c r="AC1302" s="22">
        <f t="shared" si="317"/>
        <v>0</v>
      </c>
      <c r="AD1302" s="22">
        <f t="shared" si="318"/>
        <v>0</v>
      </c>
    </row>
    <row r="1303" spans="3:30" x14ac:dyDescent="0.25">
      <c r="D1303" s="1">
        <v>0.75</v>
      </c>
      <c r="E1303">
        <v>10278</v>
      </c>
      <c r="F1303">
        <v>10300</v>
      </c>
      <c r="G1303">
        <v>10262</v>
      </c>
      <c r="H1303">
        <v>10294</v>
      </c>
      <c r="J1303">
        <v>16</v>
      </c>
      <c r="L1303">
        <v>38</v>
      </c>
      <c r="W1303">
        <f t="shared" si="311"/>
        <v>0</v>
      </c>
      <c r="X1303">
        <f t="shared" si="312"/>
        <v>16</v>
      </c>
      <c r="Y1303">
        <f t="shared" si="313"/>
        <v>0</v>
      </c>
      <c r="Z1303" s="22">
        <f t="shared" si="314"/>
        <v>0</v>
      </c>
      <c r="AA1303" s="22">
        <f t="shared" si="315"/>
        <v>0</v>
      </c>
      <c r="AB1303">
        <f t="shared" si="316"/>
        <v>0</v>
      </c>
      <c r="AC1303" s="22">
        <f t="shared" si="317"/>
        <v>0</v>
      </c>
      <c r="AD1303" s="22">
        <f t="shared" si="318"/>
        <v>0</v>
      </c>
    </row>
    <row r="1304" spans="3:30" x14ac:dyDescent="0.25">
      <c r="D1304" s="1">
        <v>0.79166666666666663</v>
      </c>
      <c r="E1304">
        <v>10295</v>
      </c>
      <c r="F1304">
        <v>10311</v>
      </c>
      <c r="G1304">
        <v>10288</v>
      </c>
      <c r="H1304">
        <v>10291</v>
      </c>
      <c r="J1304">
        <v>-4</v>
      </c>
      <c r="L1304">
        <v>23</v>
      </c>
      <c r="W1304">
        <f t="shared" si="311"/>
        <v>0</v>
      </c>
      <c r="X1304">
        <f t="shared" si="312"/>
        <v>4</v>
      </c>
      <c r="Y1304">
        <f t="shared" si="313"/>
        <v>0</v>
      </c>
      <c r="Z1304" s="22">
        <f t="shared" si="314"/>
        <v>0</v>
      </c>
      <c r="AA1304" s="22">
        <f t="shared" si="315"/>
        <v>0</v>
      </c>
      <c r="AB1304">
        <f t="shared" si="316"/>
        <v>0</v>
      </c>
      <c r="AC1304" s="22">
        <f t="shared" si="317"/>
        <v>0</v>
      </c>
      <c r="AD1304" s="22">
        <f t="shared" si="318"/>
        <v>0</v>
      </c>
    </row>
    <row r="1305" spans="3:30" x14ac:dyDescent="0.25">
      <c r="D1305" s="1">
        <v>0.83333333333333337</v>
      </c>
      <c r="E1305">
        <v>10290</v>
      </c>
      <c r="F1305">
        <v>10297</v>
      </c>
      <c r="G1305">
        <v>10268</v>
      </c>
      <c r="H1305">
        <v>10275</v>
      </c>
      <c r="J1305">
        <v>-15</v>
      </c>
      <c r="L1305">
        <v>29</v>
      </c>
      <c r="W1305">
        <f t="shared" si="311"/>
        <v>0</v>
      </c>
      <c r="X1305">
        <f t="shared" si="312"/>
        <v>15</v>
      </c>
      <c r="Y1305">
        <f t="shared" si="313"/>
        <v>0</v>
      </c>
      <c r="Z1305" s="22">
        <f t="shared" si="314"/>
        <v>0</v>
      </c>
      <c r="AA1305" s="22">
        <f t="shared" si="315"/>
        <v>0</v>
      </c>
      <c r="AB1305">
        <f t="shared" si="316"/>
        <v>0</v>
      </c>
      <c r="AC1305" s="22">
        <f t="shared" si="317"/>
        <v>0</v>
      </c>
      <c r="AD1305" s="22">
        <f t="shared" si="318"/>
        <v>0</v>
      </c>
    </row>
    <row r="1306" spans="3:30" x14ac:dyDescent="0.25">
      <c r="D1306" s="1">
        <v>0.875</v>
      </c>
      <c r="E1306">
        <v>10275</v>
      </c>
      <c r="F1306">
        <v>10295</v>
      </c>
      <c r="G1306">
        <v>10269</v>
      </c>
      <c r="H1306">
        <v>10280</v>
      </c>
      <c r="J1306">
        <v>5</v>
      </c>
      <c r="L1306">
        <v>26</v>
      </c>
      <c r="W1306">
        <f t="shared" si="311"/>
        <v>0</v>
      </c>
      <c r="X1306">
        <f t="shared" si="312"/>
        <v>5</v>
      </c>
      <c r="Y1306">
        <f t="shared" si="313"/>
        <v>0</v>
      </c>
      <c r="Z1306" s="22">
        <f t="shared" si="314"/>
        <v>0</v>
      </c>
      <c r="AA1306" s="22">
        <f t="shared" si="315"/>
        <v>0</v>
      </c>
      <c r="AB1306">
        <f t="shared" si="316"/>
        <v>0</v>
      </c>
      <c r="AC1306" s="22">
        <f t="shared" si="317"/>
        <v>0</v>
      </c>
      <c r="AD1306" s="22">
        <f t="shared" si="318"/>
        <v>0</v>
      </c>
    </row>
    <row r="1307" spans="3:30" x14ac:dyDescent="0.25">
      <c r="D1307" s="2">
        <v>0.91666666666666663</v>
      </c>
      <c r="E1307">
        <v>10280</v>
      </c>
      <c r="F1307">
        <v>10309</v>
      </c>
      <c r="G1307">
        <v>10277</v>
      </c>
      <c r="H1307">
        <v>10294</v>
      </c>
      <c r="J1307">
        <v>14</v>
      </c>
      <c r="L1307">
        <v>32</v>
      </c>
      <c r="W1307">
        <f t="shared" si="311"/>
        <v>0</v>
      </c>
      <c r="X1307">
        <f t="shared" si="312"/>
        <v>14</v>
      </c>
      <c r="Y1307">
        <f t="shared" si="313"/>
        <v>0</v>
      </c>
      <c r="Z1307" s="22">
        <f t="shared" si="314"/>
        <v>0</v>
      </c>
      <c r="AA1307" s="22">
        <f t="shared" si="315"/>
        <v>0</v>
      </c>
      <c r="AB1307">
        <f t="shared" si="316"/>
        <v>0</v>
      </c>
      <c r="AC1307" s="22">
        <f t="shared" si="317"/>
        <v>0</v>
      </c>
      <c r="AD1307" s="22">
        <f t="shared" si="318"/>
        <v>0</v>
      </c>
    </row>
    <row r="1308" spans="3:30" hidden="1" x14ac:dyDescent="0.25">
      <c r="D1308" s="1">
        <v>0</v>
      </c>
      <c r="E1308">
        <v>10294</v>
      </c>
      <c r="F1308">
        <v>10294</v>
      </c>
      <c r="G1308">
        <v>10294</v>
      </c>
      <c r="H1308">
        <v>10294</v>
      </c>
      <c r="Z1308"/>
      <c r="AA1308"/>
      <c r="AC1308"/>
      <c r="AD1308"/>
    </row>
    <row r="1309" spans="3:30" x14ac:dyDescent="0.25">
      <c r="D1309" s="2">
        <v>0.375</v>
      </c>
      <c r="E1309">
        <v>10294</v>
      </c>
      <c r="F1309">
        <v>10357</v>
      </c>
      <c r="G1309">
        <v>10294</v>
      </c>
      <c r="H1309">
        <v>10345</v>
      </c>
      <c r="J1309">
        <v>51</v>
      </c>
      <c r="L1309">
        <v>63</v>
      </c>
      <c r="M1309">
        <v>51</v>
      </c>
      <c r="N1309">
        <v>1</v>
      </c>
      <c r="R1309">
        <f>MAX(F1308:F1322)</f>
        <v>10387</v>
      </c>
      <c r="W1309">
        <f t="shared" ref="W1309:W1322" si="319">ABS(M1309)</f>
        <v>51</v>
      </c>
      <c r="X1309">
        <f t="shared" ref="X1309:X1322" si="320">ABS(J1309)</f>
        <v>51</v>
      </c>
      <c r="Y1309">
        <f t="shared" ref="Y1309:Y1322" si="321">IF(R1309&lt;1000,ABS(R1309),0)</f>
        <v>0</v>
      </c>
      <c r="Z1309" s="22">
        <f t="shared" ref="Z1309:Z1322" si="322">IF(N1309=1,0,ABS(N1309))</f>
        <v>0</v>
      </c>
      <c r="AA1309" s="22">
        <f t="shared" ref="AA1309:AA1322" si="323">ABS(O1309)</f>
        <v>0</v>
      </c>
      <c r="AB1309">
        <f t="shared" ref="AB1309:AB1322" si="324">IF(N1309=1,1,0)</f>
        <v>1</v>
      </c>
      <c r="AC1309" s="22">
        <f t="shared" ref="AC1309:AC1322" si="325">IF(N1309=1,ABS(N1310),0)</f>
        <v>2.2026431718061675E-2</v>
      </c>
      <c r="AD1309" s="22">
        <f t="shared" ref="AD1309:AD1322" si="326">IF(N1309=1,0,ABS(O1310))</f>
        <v>0</v>
      </c>
    </row>
    <row r="1310" spans="3:30" x14ac:dyDescent="0.25">
      <c r="D1310" s="1">
        <v>0.41666666666666669</v>
      </c>
      <c r="E1310">
        <v>10343</v>
      </c>
      <c r="F1310">
        <v>10380</v>
      </c>
      <c r="G1310">
        <v>10327</v>
      </c>
      <c r="H1310">
        <v>10361</v>
      </c>
      <c r="J1310">
        <v>18</v>
      </c>
      <c r="L1310">
        <v>53</v>
      </c>
      <c r="N1310">
        <f>SUM(J1310:J1322)/227</f>
        <v>2.2026431718061675E-2</v>
      </c>
      <c r="O1310">
        <f>30/227</f>
        <v>0.13215859030837004</v>
      </c>
      <c r="R1310">
        <f>MIN(G1309:G1323)</f>
        <v>10294</v>
      </c>
      <c r="W1310">
        <f t="shared" si="319"/>
        <v>0</v>
      </c>
      <c r="X1310">
        <f t="shared" si="320"/>
        <v>18</v>
      </c>
      <c r="Y1310">
        <f t="shared" si="321"/>
        <v>0</v>
      </c>
      <c r="Z1310" s="22">
        <f t="shared" si="322"/>
        <v>2.2026431718061675E-2</v>
      </c>
      <c r="AA1310" s="22">
        <f t="shared" si="323"/>
        <v>0.13215859030837004</v>
      </c>
      <c r="AB1310">
        <f t="shared" si="324"/>
        <v>0</v>
      </c>
      <c r="AC1310" s="22">
        <f t="shared" si="325"/>
        <v>0</v>
      </c>
      <c r="AD1310" s="22">
        <f t="shared" si="326"/>
        <v>0</v>
      </c>
    </row>
    <row r="1311" spans="3:30" x14ac:dyDescent="0.25">
      <c r="D1311" s="1">
        <v>0.45833333333333331</v>
      </c>
      <c r="E1311">
        <v>10360</v>
      </c>
      <c r="F1311">
        <v>10369</v>
      </c>
      <c r="G1311">
        <v>10344</v>
      </c>
      <c r="H1311">
        <v>10348</v>
      </c>
      <c r="J1311">
        <v>-12</v>
      </c>
      <c r="L1311">
        <v>25</v>
      </c>
      <c r="R1311">
        <f>R1309-R1310</f>
        <v>93</v>
      </c>
      <c r="W1311">
        <f t="shared" si="319"/>
        <v>0</v>
      </c>
      <c r="X1311">
        <f t="shared" si="320"/>
        <v>12</v>
      </c>
      <c r="Y1311">
        <f t="shared" si="321"/>
        <v>93</v>
      </c>
      <c r="Z1311" s="22">
        <f t="shared" si="322"/>
        <v>0</v>
      </c>
      <c r="AA1311" s="22">
        <f t="shared" si="323"/>
        <v>0</v>
      </c>
      <c r="AB1311">
        <f t="shared" si="324"/>
        <v>0</v>
      </c>
      <c r="AC1311" s="22">
        <f t="shared" si="325"/>
        <v>0</v>
      </c>
      <c r="AD1311" s="22">
        <f t="shared" si="326"/>
        <v>0</v>
      </c>
    </row>
    <row r="1312" spans="3:30" x14ac:dyDescent="0.25">
      <c r="D1312" s="1">
        <v>0.5</v>
      </c>
      <c r="E1312">
        <v>10348</v>
      </c>
      <c r="F1312">
        <v>10368</v>
      </c>
      <c r="G1312">
        <v>10346</v>
      </c>
      <c r="H1312">
        <v>10348</v>
      </c>
      <c r="J1312">
        <v>0</v>
      </c>
      <c r="L1312">
        <v>22</v>
      </c>
      <c r="W1312">
        <f t="shared" si="319"/>
        <v>0</v>
      </c>
      <c r="X1312">
        <f t="shared" si="320"/>
        <v>0</v>
      </c>
      <c r="Y1312">
        <f t="shared" si="321"/>
        <v>0</v>
      </c>
      <c r="Z1312" s="22">
        <f t="shared" si="322"/>
        <v>0</v>
      </c>
      <c r="AA1312" s="22">
        <f t="shared" si="323"/>
        <v>0</v>
      </c>
      <c r="AB1312">
        <f t="shared" si="324"/>
        <v>0</v>
      </c>
      <c r="AC1312" s="22">
        <f t="shared" si="325"/>
        <v>0</v>
      </c>
      <c r="AD1312" s="22">
        <f t="shared" si="326"/>
        <v>0</v>
      </c>
    </row>
    <row r="1313" spans="3:30" x14ac:dyDescent="0.25">
      <c r="C1313">
        <v>1</v>
      </c>
      <c r="D1313" s="1">
        <v>0.54166666666666663</v>
      </c>
      <c r="E1313">
        <v>10347</v>
      </c>
      <c r="F1313">
        <v>10361</v>
      </c>
      <c r="G1313">
        <v>10346</v>
      </c>
      <c r="H1313">
        <v>10354</v>
      </c>
      <c r="J1313">
        <v>7</v>
      </c>
      <c r="L1313">
        <v>15</v>
      </c>
      <c r="W1313">
        <f t="shared" si="319"/>
        <v>0</v>
      </c>
      <c r="X1313">
        <f t="shared" si="320"/>
        <v>7</v>
      </c>
      <c r="Y1313">
        <f t="shared" si="321"/>
        <v>0</v>
      </c>
      <c r="Z1313" s="22">
        <f t="shared" si="322"/>
        <v>0</v>
      </c>
      <c r="AA1313" s="22">
        <f t="shared" si="323"/>
        <v>0</v>
      </c>
      <c r="AB1313">
        <f t="shared" si="324"/>
        <v>0</v>
      </c>
      <c r="AC1313" s="22">
        <f t="shared" si="325"/>
        <v>0</v>
      </c>
      <c r="AD1313" s="22">
        <f t="shared" si="326"/>
        <v>0</v>
      </c>
    </row>
    <row r="1314" spans="3:30" x14ac:dyDescent="0.25">
      <c r="D1314" s="1">
        <v>0.58333333333333337</v>
      </c>
      <c r="E1314">
        <v>10354</v>
      </c>
      <c r="F1314">
        <v>10365</v>
      </c>
      <c r="G1314">
        <v>10339</v>
      </c>
      <c r="H1314">
        <v>10358</v>
      </c>
      <c r="J1314">
        <v>4</v>
      </c>
      <c r="L1314">
        <v>26</v>
      </c>
      <c r="W1314">
        <f t="shared" si="319"/>
        <v>0</v>
      </c>
      <c r="X1314">
        <f t="shared" si="320"/>
        <v>4</v>
      </c>
      <c r="Y1314">
        <f t="shared" si="321"/>
        <v>0</v>
      </c>
      <c r="Z1314" s="22">
        <f t="shared" si="322"/>
        <v>0</v>
      </c>
      <c r="AA1314" s="22">
        <f t="shared" si="323"/>
        <v>0</v>
      </c>
      <c r="AB1314">
        <f t="shared" si="324"/>
        <v>0</v>
      </c>
      <c r="AC1314" s="22">
        <f t="shared" si="325"/>
        <v>0</v>
      </c>
      <c r="AD1314" s="22">
        <f t="shared" si="326"/>
        <v>0</v>
      </c>
    </row>
    <row r="1315" spans="3:30" x14ac:dyDescent="0.25">
      <c r="D1315" s="1">
        <v>0.625</v>
      </c>
      <c r="E1315">
        <v>10358</v>
      </c>
      <c r="F1315">
        <v>10368</v>
      </c>
      <c r="G1315">
        <v>10355</v>
      </c>
      <c r="H1315">
        <v>10359</v>
      </c>
      <c r="J1315">
        <v>1</v>
      </c>
      <c r="L1315">
        <v>13</v>
      </c>
      <c r="W1315">
        <f t="shared" si="319"/>
        <v>0</v>
      </c>
      <c r="X1315">
        <f t="shared" si="320"/>
        <v>1</v>
      </c>
      <c r="Y1315">
        <f t="shared" si="321"/>
        <v>0</v>
      </c>
      <c r="Z1315" s="22">
        <f t="shared" si="322"/>
        <v>0</v>
      </c>
      <c r="AA1315" s="22">
        <f t="shared" si="323"/>
        <v>0</v>
      </c>
      <c r="AB1315">
        <f t="shared" si="324"/>
        <v>0</v>
      </c>
      <c r="AC1315" s="22">
        <f t="shared" si="325"/>
        <v>0</v>
      </c>
      <c r="AD1315" s="22">
        <f t="shared" si="326"/>
        <v>0</v>
      </c>
    </row>
    <row r="1316" spans="3:30" x14ac:dyDescent="0.25">
      <c r="D1316" s="1">
        <v>0.66666666666666663</v>
      </c>
      <c r="E1316">
        <v>10359</v>
      </c>
      <c r="F1316">
        <v>10369</v>
      </c>
      <c r="G1316">
        <v>10350</v>
      </c>
      <c r="H1316">
        <v>10368</v>
      </c>
      <c r="J1316">
        <v>9</v>
      </c>
      <c r="L1316">
        <v>19</v>
      </c>
      <c r="W1316">
        <f t="shared" si="319"/>
        <v>0</v>
      </c>
      <c r="X1316">
        <f t="shared" si="320"/>
        <v>9</v>
      </c>
      <c r="Y1316">
        <f t="shared" si="321"/>
        <v>0</v>
      </c>
      <c r="Z1316" s="22">
        <f t="shared" si="322"/>
        <v>0</v>
      </c>
      <c r="AA1316" s="22">
        <f t="shared" si="323"/>
        <v>0</v>
      </c>
      <c r="AB1316">
        <f t="shared" si="324"/>
        <v>0</v>
      </c>
      <c r="AC1316" s="22">
        <f t="shared" si="325"/>
        <v>0</v>
      </c>
      <c r="AD1316" s="22">
        <f t="shared" si="326"/>
        <v>0</v>
      </c>
    </row>
    <row r="1317" spans="3:30" x14ac:dyDescent="0.25">
      <c r="D1317" s="1">
        <v>0.70833333333333337</v>
      </c>
      <c r="E1317">
        <v>10368</v>
      </c>
      <c r="F1317">
        <v>10376</v>
      </c>
      <c r="G1317">
        <v>10353</v>
      </c>
      <c r="H1317">
        <v>10358</v>
      </c>
      <c r="J1317">
        <v>-10</v>
      </c>
      <c r="L1317">
        <v>23</v>
      </c>
      <c r="W1317">
        <f t="shared" si="319"/>
        <v>0</v>
      </c>
      <c r="X1317">
        <f t="shared" si="320"/>
        <v>10</v>
      </c>
      <c r="Y1317">
        <f t="shared" si="321"/>
        <v>0</v>
      </c>
      <c r="Z1317" s="22">
        <f t="shared" si="322"/>
        <v>0</v>
      </c>
      <c r="AA1317" s="22">
        <f t="shared" si="323"/>
        <v>0</v>
      </c>
      <c r="AB1317">
        <f t="shared" si="324"/>
        <v>0</v>
      </c>
      <c r="AC1317" s="22">
        <f t="shared" si="325"/>
        <v>0</v>
      </c>
      <c r="AD1317" s="22">
        <f t="shared" si="326"/>
        <v>0</v>
      </c>
    </row>
    <row r="1318" spans="3:30" x14ac:dyDescent="0.25">
      <c r="D1318" s="1">
        <v>0.75</v>
      </c>
      <c r="E1318">
        <v>10358</v>
      </c>
      <c r="F1318">
        <v>10385</v>
      </c>
      <c r="G1318">
        <v>10354</v>
      </c>
      <c r="H1318">
        <v>10382</v>
      </c>
      <c r="J1318">
        <v>24</v>
      </c>
      <c r="L1318">
        <v>31</v>
      </c>
      <c r="W1318">
        <f t="shared" si="319"/>
        <v>0</v>
      </c>
      <c r="X1318">
        <f t="shared" si="320"/>
        <v>24</v>
      </c>
      <c r="Y1318">
        <f t="shared" si="321"/>
        <v>0</v>
      </c>
      <c r="Z1318" s="22">
        <f t="shared" si="322"/>
        <v>0</v>
      </c>
      <c r="AA1318" s="22">
        <f t="shared" si="323"/>
        <v>0</v>
      </c>
      <c r="AB1318">
        <f t="shared" si="324"/>
        <v>0</v>
      </c>
      <c r="AC1318" s="22">
        <f t="shared" si="325"/>
        <v>0</v>
      </c>
      <c r="AD1318" s="22">
        <f t="shared" si="326"/>
        <v>0</v>
      </c>
    </row>
    <row r="1319" spans="3:30" x14ac:dyDescent="0.25">
      <c r="D1319" s="1">
        <v>0.79166666666666663</v>
      </c>
      <c r="E1319">
        <v>10383</v>
      </c>
      <c r="F1319">
        <v>10387</v>
      </c>
      <c r="G1319">
        <v>10351</v>
      </c>
      <c r="H1319">
        <v>10353</v>
      </c>
      <c r="J1319">
        <v>-30</v>
      </c>
      <c r="L1319">
        <v>36</v>
      </c>
      <c r="W1319">
        <f t="shared" si="319"/>
        <v>0</v>
      </c>
      <c r="X1319">
        <f t="shared" si="320"/>
        <v>30</v>
      </c>
      <c r="Y1319">
        <f t="shared" si="321"/>
        <v>0</v>
      </c>
      <c r="Z1319" s="22">
        <f t="shared" si="322"/>
        <v>0</v>
      </c>
      <c r="AA1319" s="22">
        <f t="shared" si="323"/>
        <v>0</v>
      </c>
      <c r="AB1319">
        <f t="shared" si="324"/>
        <v>0</v>
      </c>
      <c r="AC1319" s="22">
        <f t="shared" si="325"/>
        <v>0</v>
      </c>
      <c r="AD1319" s="22">
        <f t="shared" si="326"/>
        <v>0</v>
      </c>
    </row>
    <row r="1320" spans="3:30" x14ac:dyDescent="0.25">
      <c r="D1320" s="1">
        <v>0.83333333333333337</v>
      </c>
      <c r="E1320">
        <v>10352</v>
      </c>
      <c r="F1320">
        <v>10357</v>
      </c>
      <c r="G1320">
        <v>10324</v>
      </c>
      <c r="H1320">
        <v>10340</v>
      </c>
      <c r="J1320">
        <v>-12</v>
      </c>
      <c r="L1320">
        <v>33</v>
      </c>
      <c r="W1320">
        <f t="shared" si="319"/>
        <v>0</v>
      </c>
      <c r="X1320">
        <f t="shared" si="320"/>
        <v>12</v>
      </c>
      <c r="Y1320">
        <f t="shared" si="321"/>
        <v>0</v>
      </c>
      <c r="Z1320" s="22">
        <f t="shared" si="322"/>
        <v>0</v>
      </c>
      <c r="AA1320" s="22">
        <f t="shared" si="323"/>
        <v>0</v>
      </c>
      <c r="AB1320">
        <f t="shared" si="324"/>
        <v>0</v>
      </c>
      <c r="AC1320" s="22">
        <f t="shared" si="325"/>
        <v>0</v>
      </c>
      <c r="AD1320" s="22">
        <f t="shared" si="326"/>
        <v>0</v>
      </c>
    </row>
    <row r="1321" spans="3:30" x14ac:dyDescent="0.25">
      <c r="D1321" s="1">
        <v>0.875</v>
      </c>
      <c r="E1321">
        <v>10340</v>
      </c>
      <c r="F1321">
        <v>10364</v>
      </c>
      <c r="G1321">
        <v>10338</v>
      </c>
      <c r="H1321">
        <v>10362</v>
      </c>
      <c r="J1321">
        <v>22</v>
      </c>
      <c r="L1321">
        <v>26</v>
      </c>
      <c r="W1321">
        <f t="shared" si="319"/>
        <v>0</v>
      </c>
      <c r="X1321">
        <f t="shared" si="320"/>
        <v>22</v>
      </c>
      <c r="Y1321">
        <f t="shared" si="321"/>
        <v>0</v>
      </c>
      <c r="Z1321" s="22">
        <f t="shared" si="322"/>
        <v>0</v>
      </c>
      <c r="AA1321" s="22">
        <f t="shared" si="323"/>
        <v>0</v>
      </c>
      <c r="AB1321">
        <f t="shared" si="324"/>
        <v>0</v>
      </c>
      <c r="AC1321" s="22">
        <f t="shared" si="325"/>
        <v>0</v>
      </c>
      <c r="AD1321" s="22">
        <f t="shared" si="326"/>
        <v>0</v>
      </c>
    </row>
    <row r="1322" spans="3:30" x14ac:dyDescent="0.25">
      <c r="D1322" s="2">
        <v>0.91666666666666663</v>
      </c>
      <c r="E1322">
        <v>10361</v>
      </c>
      <c r="F1322">
        <v>10363</v>
      </c>
      <c r="G1322">
        <v>10337</v>
      </c>
      <c r="H1322">
        <v>10345</v>
      </c>
      <c r="J1322">
        <v>-16</v>
      </c>
      <c r="L1322">
        <v>26</v>
      </c>
      <c r="W1322">
        <f t="shared" si="319"/>
        <v>0</v>
      </c>
      <c r="X1322">
        <f t="shared" si="320"/>
        <v>16</v>
      </c>
      <c r="Y1322">
        <f t="shared" si="321"/>
        <v>0</v>
      </c>
      <c r="Z1322" s="22">
        <f t="shared" si="322"/>
        <v>0</v>
      </c>
      <c r="AA1322" s="22">
        <f t="shared" si="323"/>
        <v>0</v>
      </c>
      <c r="AB1322">
        <f t="shared" si="324"/>
        <v>0</v>
      </c>
      <c r="AC1322" s="22">
        <f t="shared" si="325"/>
        <v>0</v>
      </c>
      <c r="AD1322" s="22">
        <f t="shared" si="326"/>
        <v>0</v>
      </c>
    </row>
    <row r="1323" spans="3:30" hidden="1" x14ac:dyDescent="0.25">
      <c r="D1323" s="1">
        <v>0.95833333333333337</v>
      </c>
      <c r="E1323">
        <v>10346</v>
      </c>
      <c r="F1323">
        <v>10359</v>
      </c>
      <c r="G1323">
        <v>10344</v>
      </c>
      <c r="H1323">
        <v>10357</v>
      </c>
      <c r="Z1323"/>
      <c r="AA1323"/>
      <c r="AC1323"/>
      <c r="AD1323"/>
    </row>
    <row r="1324" spans="3:30" hidden="1" x14ac:dyDescent="0.25">
      <c r="D1324" s="1">
        <v>4.1666666666666664E-2</v>
      </c>
      <c r="E1324">
        <v>10358</v>
      </c>
      <c r="F1324">
        <v>10360</v>
      </c>
      <c r="G1324">
        <v>10356</v>
      </c>
      <c r="H1324">
        <v>10358</v>
      </c>
      <c r="Z1324"/>
      <c r="AA1324"/>
      <c r="AC1324"/>
      <c r="AD1324"/>
    </row>
    <row r="1325" spans="3:30" hidden="1" x14ac:dyDescent="0.25">
      <c r="D1325" s="1">
        <v>8.3333333333333329E-2</v>
      </c>
      <c r="E1325">
        <v>10359</v>
      </c>
      <c r="F1325">
        <v>10363</v>
      </c>
      <c r="G1325">
        <v>10345</v>
      </c>
      <c r="H1325">
        <v>10349</v>
      </c>
      <c r="Z1325"/>
      <c r="AA1325"/>
      <c r="AC1325"/>
      <c r="AD1325"/>
    </row>
    <row r="1326" spans="3:30" hidden="1" x14ac:dyDescent="0.25">
      <c r="D1326" s="1">
        <v>0.125</v>
      </c>
      <c r="E1326">
        <v>10350</v>
      </c>
      <c r="F1326">
        <v>10368</v>
      </c>
      <c r="G1326">
        <v>10349</v>
      </c>
      <c r="H1326">
        <v>10362</v>
      </c>
      <c r="Z1326"/>
      <c r="AA1326"/>
      <c r="AC1326"/>
      <c r="AD1326"/>
    </row>
    <row r="1327" spans="3:30" hidden="1" x14ac:dyDescent="0.25">
      <c r="D1327" s="1">
        <v>0.16666666666666666</v>
      </c>
      <c r="E1327">
        <v>10361</v>
      </c>
      <c r="F1327">
        <v>10388</v>
      </c>
      <c r="G1327">
        <v>10360</v>
      </c>
      <c r="H1327">
        <v>10376</v>
      </c>
      <c r="Z1327"/>
      <c r="AA1327"/>
      <c r="AC1327"/>
      <c r="AD1327"/>
    </row>
    <row r="1328" spans="3:30" hidden="1" x14ac:dyDescent="0.25">
      <c r="D1328" s="1">
        <v>0.20833333333333334</v>
      </c>
      <c r="E1328">
        <v>10375</v>
      </c>
      <c r="F1328">
        <v>10381</v>
      </c>
      <c r="G1328">
        <v>10374</v>
      </c>
      <c r="H1328">
        <v>10376</v>
      </c>
      <c r="Z1328"/>
      <c r="AA1328"/>
      <c r="AC1328"/>
      <c r="AD1328"/>
    </row>
    <row r="1329" spans="3:30" hidden="1" x14ac:dyDescent="0.25">
      <c r="D1329" s="1">
        <v>0.25</v>
      </c>
      <c r="E1329">
        <v>10376</v>
      </c>
      <c r="F1329">
        <v>10381</v>
      </c>
      <c r="G1329">
        <v>10375</v>
      </c>
      <c r="H1329">
        <v>10378</v>
      </c>
      <c r="Z1329"/>
      <c r="AA1329"/>
      <c r="AC1329"/>
      <c r="AD1329"/>
    </row>
    <row r="1330" spans="3:30" hidden="1" x14ac:dyDescent="0.25">
      <c r="D1330" s="1">
        <v>0.29166666666666669</v>
      </c>
      <c r="E1330">
        <v>10378</v>
      </c>
      <c r="F1330">
        <v>10380</v>
      </c>
      <c r="G1330">
        <v>10372</v>
      </c>
      <c r="H1330">
        <v>10376</v>
      </c>
      <c r="Z1330"/>
      <c r="AA1330"/>
      <c r="AC1330"/>
      <c r="AD1330"/>
    </row>
    <row r="1331" spans="3:30" x14ac:dyDescent="0.25">
      <c r="D1331" s="2">
        <v>0.33333333333333331</v>
      </c>
      <c r="E1331">
        <v>10375</v>
      </c>
      <c r="F1331">
        <v>10377</v>
      </c>
      <c r="G1331">
        <v>10351</v>
      </c>
      <c r="H1331">
        <v>10356</v>
      </c>
      <c r="J1331">
        <v>-19</v>
      </c>
      <c r="K1331">
        <v>0</v>
      </c>
      <c r="L1331">
        <v>26</v>
      </c>
      <c r="M1331">
        <v>24</v>
      </c>
      <c r="R1331">
        <f>MAX(F1331:F1346)</f>
        <v>10469</v>
      </c>
      <c r="W1331">
        <f t="shared" ref="W1331:W1345" si="327">ABS(M1331)</f>
        <v>24</v>
      </c>
      <c r="X1331">
        <f t="shared" ref="X1331:X1345" si="328">ABS(J1331)</f>
        <v>19</v>
      </c>
      <c r="Y1331">
        <f t="shared" ref="Y1331:Y1345" si="329">IF(R1331&lt;1000,ABS(R1331),0)</f>
        <v>0</v>
      </c>
      <c r="Z1331" s="22">
        <f t="shared" ref="Z1331:Z1345" si="330">IF(N1331=1,0,ABS(N1331))</f>
        <v>0</v>
      </c>
      <c r="AA1331" s="22">
        <f t="shared" ref="AA1331:AA1345" si="331">ABS(O1331)</f>
        <v>0</v>
      </c>
      <c r="AB1331">
        <f t="shared" ref="AB1331:AB1345" si="332">IF(N1331=1,1,0)</f>
        <v>0</v>
      </c>
      <c r="AC1331" s="22">
        <f t="shared" ref="AC1331:AC1345" si="333">IF(N1331=1,ABS(N1332),0)</f>
        <v>0</v>
      </c>
      <c r="AD1331" s="22">
        <f t="shared" ref="AD1331:AD1345" si="334">IF(N1331=1,0,ABS(O1332))</f>
        <v>0.68817204301075274</v>
      </c>
    </row>
    <row r="1332" spans="3:30" x14ac:dyDescent="0.25">
      <c r="D1332" s="2">
        <v>0.375</v>
      </c>
      <c r="E1332">
        <v>10358</v>
      </c>
      <c r="F1332">
        <v>10380</v>
      </c>
      <c r="G1332">
        <v>10355</v>
      </c>
      <c r="H1332">
        <v>10373</v>
      </c>
      <c r="J1332">
        <v>15</v>
      </c>
      <c r="K1332">
        <f>K1331+J1332</f>
        <v>15</v>
      </c>
      <c r="L1332">
        <v>25</v>
      </c>
      <c r="N1332">
        <v>0</v>
      </c>
      <c r="O1332">
        <f>64/93</f>
        <v>0.68817204301075274</v>
      </c>
      <c r="R1332">
        <f>MIN(G1331:G1345)</f>
        <v>10351</v>
      </c>
      <c r="W1332">
        <f t="shared" si="327"/>
        <v>0</v>
      </c>
      <c r="X1332">
        <f t="shared" si="328"/>
        <v>15</v>
      </c>
      <c r="Y1332">
        <f t="shared" si="329"/>
        <v>0</v>
      </c>
      <c r="Z1332" s="22">
        <f t="shared" si="330"/>
        <v>0</v>
      </c>
      <c r="AA1332" s="22">
        <f t="shared" si="331"/>
        <v>0.68817204301075274</v>
      </c>
      <c r="AB1332">
        <f t="shared" si="332"/>
        <v>0</v>
      </c>
      <c r="AC1332" s="22">
        <f t="shared" si="333"/>
        <v>0</v>
      </c>
      <c r="AD1332" s="22">
        <f t="shared" si="334"/>
        <v>0</v>
      </c>
    </row>
    <row r="1333" spans="3:30" x14ac:dyDescent="0.25">
      <c r="D1333" s="1">
        <v>0.41666666666666669</v>
      </c>
      <c r="E1333">
        <v>10376</v>
      </c>
      <c r="F1333">
        <v>10441</v>
      </c>
      <c r="G1333">
        <v>10367</v>
      </c>
      <c r="H1333">
        <v>10435</v>
      </c>
      <c r="J1333">
        <v>59</v>
      </c>
      <c r="K1333">
        <f t="shared" ref="K1333:K1345" si="335">K1332+J1333</f>
        <v>74</v>
      </c>
      <c r="L1333">
        <v>74</v>
      </c>
      <c r="R1333">
        <f>R1331-R1332</f>
        <v>118</v>
      </c>
      <c r="W1333">
        <f t="shared" si="327"/>
        <v>0</v>
      </c>
      <c r="X1333">
        <f t="shared" si="328"/>
        <v>59</v>
      </c>
      <c r="Y1333">
        <f t="shared" si="329"/>
        <v>118</v>
      </c>
      <c r="Z1333" s="22">
        <f t="shared" si="330"/>
        <v>0</v>
      </c>
      <c r="AA1333" s="22">
        <f t="shared" si="331"/>
        <v>0</v>
      </c>
      <c r="AB1333">
        <f t="shared" si="332"/>
        <v>0</v>
      </c>
      <c r="AC1333" s="22">
        <f t="shared" si="333"/>
        <v>0</v>
      </c>
      <c r="AD1333" s="22">
        <f t="shared" si="334"/>
        <v>0</v>
      </c>
    </row>
    <row r="1334" spans="3:30" x14ac:dyDescent="0.25">
      <c r="D1334" s="1">
        <v>0.45833333333333331</v>
      </c>
      <c r="E1334">
        <v>10435</v>
      </c>
      <c r="F1334">
        <v>10437</v>
      </c>
      <c r="G1334">
        <v>10401</v>
      </c>
      <c r="H1334">
        <v>10423</v>
      </c>
      <c r="J1334">
        <v>-12</v>
      </c>
      <c r="K1334">
        <f t="shared" si="335"/>
        <v>62</v>
      </c>
      <c r="L1334">
        <v>36</v>
      </c>
      <c r="W1334">
        <f t="shared" si="327"/>
        <v>0</v>
      </c>
      <c r="X1334">
        <f t="shared" si="328"/>
        <v>12</v>
      </c>
      <c r="Y1334">
        <f t="shared" si="329"/>
        <v>0</v>
      </c>
      <c r="Z1334" s="22">
        <f t="shared" si="330"/>
        <v>0</v>
      </c>
      <c r="AA1334" s="22">
        <f t="shared" si="331"/>
        <v>0</v>
      </c>
      <c r="AB1334">
        <f t="shared" si="332"/>
        <v>0</v>
      </c>
      <c r="AC1334" s="22">
        <f t="shared" si="333"/>
        <v>0</v>
      </c>
      <c r="AD1334" s="22">
        <f t="shared" si="334"/>
        <v>0</v>
      </c>
    </row>
    <row r="1335" spans="3:30" x14ac:dyDescent="0.25">
      <c r="D1335" s="1">
        <v>0.5</v>
      </c>
      <c r="E1335">
        <v>10422</v>
      </c>
      <c r="F1335">
        <v>10432</v>
      </c>
      <c r="G1335">
        <v>10417</v>
      </c>
      <c r="H1335">
        <v>10426</v>
      </c>
      <c r="J1335">
        <v>4</v>
      </c>
      <c r="K1335">
        <f t="shared" si="335"/>
        <v>66</v>
      </c>
      <c r="L1335">
        <v>15</v>
      </c>
      <c r="W1335">
        <f t="shared" si="327"/>
        <v>0</v>
      </c>
      <c r="X1335">
        <f t="shared" si="328"/>
        <v>4</v>
      </c>
      <c r="Y1335">
        <f t="shared" si="329"/>
        <v>0</v>
      </c>
      <c r="Z1335" s="22">
        <f t="shared" si="330"/>
        <v>0</v>
      </c>
      <c r="AA1335" s="22">
        <f t="shared" si="331"/>
        <v>0</v>
      </c>
      <c r="AB1335">
        <f t="shared" si="332"/>
        <v>0</v>
      </c>
      <c r="AC1335" s="22">
        <f t="shared" si="333"/>
        <v>0</v>
      </c>
      <c r="AD1335" s="22">
        <f t="shared" si="334"/>
        <v>0</v>
      </c>
    </row>
    <row r="1336" spans="3:30" x14ac:dyDescent="0.25">
      <c r="C1336">
        <v>1</v>
      </c>
      <c r="D1336" s="1">
        <v>0.54166666666666663</v>
      </c>
      <c r="E1336">
        <v>10426</v>
      </c>
      <c r="F1336">
        <v>10454</v>
      </c>
      <c r="G1336">
        <v>10422</v>
      </c>
      <c r="H1336">
        <v>10441</v>
      </c>
      <c r="J1336">
        <v>15</v>
      </c>
      <c r="K1336">
        <f t="shared" si="335"/>
        <v>81</v>
      </c>
      <c r="L1336">
        <v>32</v>
      </c>
      <c r="W1336">
        <f t="shared" si="327"/>
        <v>0</v>
      </c>
      <c r="X1336">
        <f t="shared" si="328"/>
        <v>15</v>
      </c>
      <c r="Y1336">
        <f t="shared" si="329"/>
        <v>0</v>
      </c>
      <c r="Z1336" s="22">
        <f t="shared" si="330"/>
        <v>0</v>
      </c>
      <c r="AA1336" s="22">
        <f t="shared" si="331"/>
        <v>0</v>
      </c>
      <c r="AB1336">
        <f t="shared" si="332"/>
        <v>0</v>
      </c>
      <c r="AC1336" s="22">
        <f t="shared" si="333"/>
        <v>0</v>
      </c>
      <c r="AD1336" s="22">
        <f t="shared" si="334"/>
        <v>0</v>
      </c>
    </row>
    <row r="1337" spans="3:30" x14ac:dyDescent="0.25">
      <c r="D1337" s="1">
        <v>0.58333333333333337</v>
      </c>
      <c r="E1337">
        <v>10442</v>
      </c>
      <c r="F1337">
        <v>10449</v>
      </c>
      <c r="G1337">
        <v>10429</v>
      </c>
      <c r="H1337">
        <v>10443</v>
      </c>
      <c r="J1337">
        <v>1</v>
      </c>
      <c r="K1337">
        <f t="shared" si="335"/>
        <v>82</v>
      </c>
      <c r="L1337">
        <v>20</v>
      </c>
      <c r="W1337">
        <f t="shared" si="327"/>
        <v>0</v>
      </c>
      <c r="X1337">
        <f t="shared" si="328"/>
        <v>1</v>
      </c>
      <c r="Y1337">
        <f t="shared" si="329"/>
        <v>0</v>
      </c>
      <c r="Z1337" s="22">
        <f t="shared" si="330"/>
        <v>0</v>
      </c>
      <c r="AA1337" s="22">
        <f t="shared" si="331"/>
        <v>0</v>
      </c>
      <c r="AB1337">
        <f t="shared" si="332"/>
        <v>0</v>
      </c>
      <c r="AC1337" s="22">
        <f t="shared" si="333"/>
        <v>0</v>
      </c>
      <c r="AD1337" s="22">
        <f t="shared" si="334"/>
        <v>0</v>
      </c>
    </row>
    <row r="1338" spans="3:30" x14ac:dyDescent="0.25">
      <c r="D1338" s="1">
        <v>0.625</v>
      </c>
      <c r="E1338">
        <v>10443</v>
      </c>
      <c r="F1338">
        <v>10469</v>
      </c>
      <c r="G1338">
        <v>10442</v>
      </c>
      <c r="H1338">
        <v>10447</v>
      </c>
      <c r="J1338">
        <v>4</v>
      </c>
      <c r="K1338">
        <f t="shared" si="335"/>
        <v>86</v>
      </c>
      <c r="L1338">
        <v>27</v>
      </c>
      <c r="W1338">
        <f t="shared" si="327"/>
        <v>0</v>
      </c>
      <c r="X1338">
        <f t="shared" si="328"/>
        <v>4</v>
      </c>
      <c r="Y1338">
        <f t="shared" si="329"/>
        <v>0</v>
      </c>
      <c r="Z1338" s="22">
        <f t="shared" si="330"/>
        <v>0</v>
      </c>
      <c r="AA1338" s="22">
        <f t="shared" si="331"/>
        <v>0</v>
      </c>
      <c r="AB1338">
        <f t="shared" si="332"/>
        <v>0</v>
      </c>
      <c r="AC1338" s="22">
        <f t="shared" si="333"/>
        <v>0</v>
      </c>
      <c r="AD1338" s="22">
        <f t="shared" si="334"/>
        <v>0</v>
      </c>
    </row>
    <row r="1339" spans="3:30" x14ac:dyDescent="0.25">
      <c r="D1339" s="1">
        <v>0.66666666666666663</v>
      </c>
      <c r="E1339">
        <v>10447</v>
      </c>
      <c r="F1339">
        <v>10449</v>
      </c>
      <c r="G1339">
        <v>10420</v>
      </c>
      <c r="H1339">
        <v>10443</v>
      </c>
      <c r="J1339">
        <v>-4</v>
      </c>
      <c r="K1339">
        <f t="shared" si="335"/>
        <v>82</v>
      </c>
      <c r="L1339">
        <v>29</v>
      </c>
      <c r="W1339">
        <f t="shared" si="327"/>
        <v>0</v>
      </c>
      <c r="X1339">
        <f t="shared" si="328"/>
        <v>4</v>
      </c>
      <c r="Y1339">
        <f t="shared" si="329"/>
        <v>0</v>
      </c>
      <c r="Z1339" s="22">
        <f t="shared" si="330"/>
        <v>0</v>
      </c>
      <c r="AA1339" s="22">
        <f t="shared" si="331"/>
        <v>0</v>
      </c>
      <c r="AB1339">
        <f t="shared" si="332"/>
        <v>0</v>
      </c>
      <c r="AC1339" s="22">
        <f t="shared" si="333"/>
        <v>0</v>
      </c>
      <c r="AD1339" s="22">
        <f t="shared" si="334"/>
        <v>0</v>
      </c>
    </row>
    <row r="1340" spans="3:30" x14ac:dyDescent="0.25">
      <c r="D1340" s="1">
        <v>0.70833333333333337</v>
      </c>
      <c r="E1340">
        <v>10443</v>
      </c>
      <c r="F1340">
        <v>10450</v>
      </c>
      <c r="G1340">
        <v>10408</v>
      </c>
      <c r="H1340">
        <v>10419</v>
      </c>
      <c r="J1340">
        <v>-24</v>
      </c>
      <c r="K1340">
        <f t="shared" si="335"/>
        <v>58</v>
      </c>
      <c r="L1340">
        <v>42</v>
      </c>
      <c r="W1340">
        <f t="shared" si="327"/>
        <v>0</v>
      </c>
      <c r="X1340">
        <f t="shared" si="328"/>
        <v>24</v>
      </c>
      <c r="Y1340">
        <f t="shared" si="329"/>
        <v>0</v>
      </c>
      <c r="Z1340" s="22">
        <f t="shared" si="330"/>
        <v>0</v>
      </c>
      <c r="AA1340" s="22">
        <f t="shared" si="331"/>
        <v>0</v>
      </c>
      <c r="AB1340">
        <f t="shared" si="332"/>
        <v>0</v>
      </c>
      <c r="AC1340" s="22">
        <f t="shared" si="333"/>
        <v>0</v>
      </c>
      <c r="AD1340" s="22">
        <f t="shared" si="334"/>
        <v>0</v>
      </c>
    </row>
    <row r="1341" spans="3:30" x14ac:dyDescent="0.25">
      <c r="D1341" s="1">
        <v>0.75</v>
      </c>
      <c r="E1341">
        <v>10419</v>
      </c>
      <c r="F1341">
        <v>10429</v>
      </c>
      <c r="G1341">
        <v>10389</v>
      </c>
      <c r="H1341">
        <v>10390</v>
      </c>
      <c r="J1341">
        <v>-29</v>
      </c>
      <c r="K1341">
        <f t="shared" si="335"/>
        <v>29</v>
      </c>
      <c r="L1341">
        <v>40</v>
      </c>
      <c r="W1341">
        <f t="shared" si="327"/>
        <v>0</v>
      </c>
      <c r="X1341">
        <f t="shared" si="328"/>
        <v>29</v>
      </c>
      <c r="Y1341">
        <f t="shared" si="329"/>
        <v>0</v>
      </c>
      <c r="Z1341" s="22">
        <f t="shared" si="330"/>
        <v>0</v>
      </c>
      <c r="AA1341" s="22">
        <f t="shared" si="331"/>
        <v>0</v>
      </c>
      <c r="AB1341">
        <f t="shared" si="332"/>
        <v>0</v>
      </c>
      <c r="AC1341" s="22">
        <f t="shared" si="333"/>
        <v>0</v>
      </c>
      <c r="AD1341" s="22">
        <f t="shared" si="334"/>
        <v>0</v>
      </c>
    </row>
    <row r="1342" spans="3:30" x14ac:dyDescent="0.25">
      <c r="D1342" s="1">
        <v>0.79166666666666663</v>
      </c>
      <c r="E1342">
        <v>10390</v>
      </c>
      <c r="F1342">
        <v>10399</v>
      </c>
      <c r="G1342">
        <v>10385</v>
      </c>
      <c r="H1342">
        <v>10387</v>
      </c>
      <c r="J1342">
        <v>-3</v>
      </c>
      <c r="K1342">
        <f t="shared" si="335"/>
        <v>26</v>
      </c>
      <c r="L1342">
        <v>14</v>
      </c>
      <c r="W1342">
        <f t="shared" si="327"/>
        <v>0</v>
      </c>
      <c r="X1342">
        <f t="shared" si="328"/>
        <v>3</v>
      </c>
      <c r="Y1342">
        <f t="shared" si="329"/>
        <v>0</v>
      </c>
      <c r="Z1342" s="22">
        <f t="shared" si="330"/>
        <v>0</v>
      </c>
      <c r="AA1342" s="22">
        <f t="shared" si="331"/>
        <v>0</v>
      </c>
      <c r="AB1342">
        <f t="shared" si="332"/>
        <v>0</v>
      </c>
      <c r="AC1342" s="22">
        <f t="shared" si="333"/>
        <v>0</v>
      </c>
      <c r="AD1342" s="22">
        <f t="shared" si="334"/>
        <v>0</v>
      </c>
    </row>
    <row r="1343" spans="3:30" x14ac:dyDescent="0.25">
      <c r="D1343" s="1">
        <v>0.83333333333333337</v>
      </c>
      <c r="E1343">
        <v>10387</v>
      </c>
      <c r="F1343">
        <v>10399</v>
      </c>
      <c r="G1343">
        <v>10382</v>
      </c>
      <c r="H1343">
        <v>10396</v>
      </c>
      <c r="J1343">
        <v>9</v>
      </c>
      <c r="K1343">
        <f t="shared" si="335"/>
        <v>35</v>
      </c>
      <c r="L1343">
        <v>17</v>
      </c>
      <c r="W1343">
        <f t="shared" si="327"/>
        <v>0</v>
      </c>
      <c r="X1343">
        <f t="shared" si="328"/>
        <v>9</v>
      </c>
      <c r="Y1343">
        <f t="shared" si="329"/>
        <v>0</v>
      </c>
      <c r="Z1343" s="22">
        <f t="shared" si="330"/>
        <v>0</v>
      </c>
      <c r="AA1343" s="22">
        <f t="shared" si="331"/>
        <v>0</v>
      </c>
      <c r="AB1343">
        <f t="shared" si="332"/>
        <v>0</v>
      </c>
      <c r="AC1343" s="22">
        <f t="shared" si="333"/>
        <v>0</v>
      </c>
      <c r="AD1343" s="22">
        <f t="shared" si="334"/>
        <v>0</v>
      </c>
    </row>
    <row r="1344" spans="3:30" x14ac:dyDescent="0.25">
      <c r="D1344" s="1">
        <v>0.875</v>
      </c>
      <c r="E1344">
        <v>10396</v>
      </c>
      <c r="F1344">
        <v>10405</v>
      </c>
      <c r="G1344">
        <v>10395</v>
      </c>
      <c r="H1344">
        <v>10401</v>
      </c>
      <c r="J1344">
        <v>5</v>
      </c>
      <c r="K1344">
        <f t="shared" si="335"/>
        <v>40</v>
      </c>
      <c r="L1344">
        <v>10</v>
      </c>
      <c r="W1344">
        <f t="shared" si="327"/>
        <v>0</v>
      </c>
      <c r="X1344">
        <f t="shared" si="328"/>
        <v>5</v>
      </c>
      <c r="Y1344">
        <f t="shared" si="329"/>
        <v>0</v>
      </c>
      <c r="Z1344" s="22">
        <f t="shared" si="330"/>
        <v>0</v>
      </c>
      <c r="AA1344" s="22">
        <f t="shared" si="331"/>
        <v>0</v>
      </c>
      <c r="AB1344">
        <f t="shared" si="332"/>
        <v>0</v>
      </c>
      <c r="AC1344" s="22">
        <f t="shared" si="333"/>
        <v>0</v>
      </c>
      <c r="AD1344" s="22">
        <f t="shared" si="334"/>
        <v>0</v>
      </c>
    </row>
    <row r="1345" spans="3:30" x14ac:dyDescent="0.25">
      <c r="D1345" s="2">
        <v>0.91666666666666663</v>
      </c>
      <c r="E1345">
        <v>10402</v>
      </c>
      <c r="F1345">
        <v>10406</v>
      </c>
      <c r="G1345">
        <v>10397</v>
      </c>
      <c r="H1345">
        <v>10399</v>
      </c>
      <c r="J1345">
        <v>-3</v>
      </c>
      <c r="K1345">
        <f t="shared" si="335"/>
        <v>37</v>
      </c>
      <c r="L1345">
        <v>9</v>
      </c>
      <c r="W1345">
        <f t="shared" si="327"/>
        <v>0</v>
      </c>
      <c r="X1345">
        <f t="shared" si="328"/>
        <v>3</v>
      </c>
      <c r="Y1345">
        <f t="shared" si="329"/>
        <v>0</v>
      </c>
      <c r="Z1345" s="22">
        <f t="shared" si="330"/>
        <v>0</v>
      </c>
      <c r="AA1345" s="22">
        <f t="shared" si="331"/>
        <v>0</v>
      </c>
      <c r="AB1345">
        <f t="shared" si="332"/>
        <v>0</v>
      </c>
      <c r="AC1345" s="22">
        <f t="shared" si="333"/>
        <v>0</v>
      </c>
      <c r="AD1345" s="22">
        <f t="shared" si="334"/>
        <v>0</v>
      </c>
    </row>
    <row r="1346" spans="3:30" hidden="1" x14ac:dyDescent="0.25">
      <c r="D1346" s="1">
        <v>0.95833333333333337</v>
      </c>
      <c r="E1346">
        <v>10401</v>
      </c>
      <c r="F1346">
        <v>10405</v>
      </c>
      <c r="G1346">
        <v>10381</v>
      </c>
      <c r="H1346">
        <v>10387</v>
      </c>
      <c r="Z1346"/>
      <c r="AA1346"/>
      <c r="AC1346"/>
      <c r="AD1346"/>
    </row>
    <row r="1347" spans="3:30" hidden="1" x14ac:dyDescent="0.25">
      <c r="D1347" s="1">
        <v>4.1666666666666664E-2</v>
      </c>
      <c r="E1347">
        <v>10386</v>
      </c>
      <c r="F1347">
        <v>10401</v>
      </c>
      <c r="G1347">
        <v>10385</v>
      </c>
      <c r="H1347">
        <v>10398</v>
      </c>
      <c r="Z1347"/>
      <c r="AA1347"/>
      <c r="AC1347"/>
      <c r="AD1347"/>
    </row>
    <row r="1348" spans="3:30" hidden="1" x14ac:dyDescent="0.25">
      <c r="D1348" s="1">
        <v>8.3333333333333329E-2</v>
      </c>
      <c r="E1348">
        <v>10397</v>
      </c>
      <c r="F1348">
        <v>10402</v>
      </c>
      <c r="G1348">
        <v>10397</v>
      </c>
      <c r="H1348">
        <v>10398</v>
      </c>
      <c r="Z1348"/>
      <c r="AA1348"/>
      <c r="AC1348"/>
      <c r="AD1348"/>
    </row>
    <row r="1349" spans="3:30" hidden="1" x14ac:dyDescent="0.25">
      <c r="D1349" s="1">
        <v>0.125</v>
      </c>
      <c r="E1349">
        <v>10399</v>
      </c>
      <c r="F1349">
        <v>10412</v>
      </c>
      <c r="G1349">
        <v>10392</v>
      </c>
      <c r="H1349">
        <v>10411</v>
      </c>
      <c r="Z1349"/>
      <c r="AA1349"/>
      <c r="AC1349"/>
      <c r="AD1349"/>
    </row>
    <row r="1350" spans="3:30" hidden="1" x14ac:dyDescent="0.25">
      <c r="D1350" s="1">
        <v>0.16666666666666666</v>
      </c>
      <c r="E1350">
        <v>10410</v>
      </c>
      <c r="F1350">
        <v>10413</v>
      </c>
      <c r="G1350">
        <v>10404</v>
      </c>
      <c r="H1350">
        <v>10412</v>
      </c>
      <c r="Z1350"/>
      <c r="AA1350"/>
      <c r="AC1350"/>
      <c r="AD1350"/>
    </row>
    <row r="1351" spans="3:30" hidden="1" x14ac:dyDescent="0.25">
      <c r="D1351" s="1">
        <v>0.20833333333333334</v>
      </c>
      <c r="E1351">
        <v>10410</v>
      </c>
      <c r="F1351">
        <v>10412</v>
      </c>
      <c r="G1351">
        <v>10405</v>
      </c>
      <c r="H1351">
        <v>10405</v>
      </c>
      <c r="Z1351"/>
      <c r="AA1351"/>
      <c r="AC1351"/>
      <c r="AD1351"/>
    </row>
    <row r="1352" spans="3:30" hidden="1" x14ac:dyDescent="0.25">
      <c r="D1352" s="1">
        <v>0.25</v>
      </c>
      <c r="E1352">
        <v>10406</v>
      </c>
      <c r="F1352">
        <v>10413</v>
      </c>
      <c r="G1352">
        <v>10397</v>
      </c>
      <c r="H1352">
        <v>10407</v>
      </c>
      <c r="Z1352"/>
      <c r="AA1352"/>
      <c r="AC1352"/>
      <c r="AD1352"/>
    </row>
    <row r="1353" spans="3:30" hidden="1" x14ac:dyDescent="0.25">
      <c r="D1353" s="1">
        <v>0.29166666666666669</v>
      </c>
      <c r="E1353">
        <v>10408</v>
      </c>
      <c r="F1353">
        <v>10428</v>
      </c>
      <c r="G1353">
        <v>10370</v>
      </c>
      <c r="H1353">
        <v>10427</v>
      </c>
      <c r="Z1353"/>
      <c r="AA1353"/>
      <c r="AC1353"/>
      <c r="AD1353"/>
    </row>
    <row r="1354" spans="3:30" x14ac:dyDescent="0.25">
      <c r="D1354" s="2">
        <v>0.33333333333333331</v>
      </c>
      <c r="E1354">
        <v>10425</v>
      </c>
      <c r="F1354">
        <v>10440</v>
      </c>
      <c r="G1354">
        <v>10425</v>
      </c>
      <c r="H1354">
        <v>10432</v>
      </c>
      <c r="J1354">
        <v>7</v>
      </c>
      <c r="K1354">
        <v>0</v>
      </c>
      <c r="L1354">
        <v>15</v>
      </c>
      <c r="M1354">
        <v>85</v>
      </c>
      <c r="N1354">
        <v>1</v>
      </c>
      <c r="R1354">
        <f>MAX(F1354:F1369)</f>
        <v>10535</v>
      </c>
      <c r="W1354">
        <f t="shared" ref="W1354:W1368" si="336">ABS(M1354)</f>
        <v>85</v>
      </c>
      <c r="X1354">
        <f t="shared" ref="X1354:X1368" si="337">ABS(J1354)</f>
        <v>7</v>
      </c>
      <c r="Y1354">
        <f t="shared" ref="Y1354:Y1368" si="338">IF(R1354&lt;1000,ABS(R1354),0)</f>
        <v>0</v>
      </c>
      <c r="Z1354" s="22">
        <f t="shared" ref="Z1354:Z1368" si="339">IF(N1354=1,0,ABS(N1354))</f>
        <v>0</v>
      </c>
      <c r="AA1354" s="22">
        <f t="shared" ref="AA1354:AA1368" si="340">ABS(O1354)</f>
        <v>0</v>
      </c>
      <c r="AB1354">
        <f t="shared" ref="AB1354:AB1368" si="341">IF(N1354=1,1,0)</f>
        <v>1</v>
      </c>
      <c r="AC1354" s="22">
        <f t="shared" ref="AC1354:AC1368" si="342">IF(N1354=1,ABS(N1355),0)</f>
        <v>0.61864406779661019</v>
      </c>
      <c r="AD1354" s="22">
        <f t="shared" ref="AD1354:AD1368" si="343">IF(N1354=1,0,ABS(O1355))</f>
        <v>0</v>
      </c>
    </row>
    <row r="1355" spans="3:30" x14ac:dyDescent="0.25">
      <c r="D1355" s="2">
        <v>0.375</v>
      </c>
      <c r="E1355">
        <v>10446</v>
      </c>
      <c r="F1355">
        <v>10489</v>
      </c>
      <c r="G1355">
        <v>10432</v>
      </c>
      <c r="H1355">
        <v>10482</v>
      </c>
      <c r="J1355">
        <v>36</v>
      </c>
      <c r="K1355">
        <f>K1354+J1355</f>
        <v>36</v>
      </c>
      <c r="L1355">
        <v>57</v>
      </c>
      <c r="N1355">
        <f>IF(J1354&lt;0,MIN(K1355:K1368),MAX(K1355:K1368))/R1333</f>
        <v>0.61864406779661019</v>
      </c>
      <c r="O1355">
        <f>IF(J1354&lt;0,MAX(K1355:K1368),MIN(K1355:K1368))/R1333</f>
        <v>-0.21186440677966101</v>
      </c>
      <c r="R1355">
        <f>MIN(G1354:G1368)</f>
        <v>10403</v>
      </c>
      <c r="W1355">
        <f t="shared" si="336"/>
        <v>0</v>
      </c>
      <c r="X1355">
        <f t="shared" si="337"/>
        <v>36</v>
      </c>
      <c r="Y1355">
        <f t="shared" si="338"/>
        <v>0</v>
      </c>
      <c r="Z1355" s="22">
        <f t="shared" si="339"/>
        <v>0.61864406779661019</v>
      </c>
      <c r="AA1355" s="22">
        <f t="shared" si="340"/>
        <v>0.21186440677966101</v>
      </c>
      <c r="AB1355">
        <f t="shared" si="341"/>
        <v>0</v>
      </c>
      <c r="AC1355" s="22">
        <f t="shared" si="342"/>
        <v>0</v>
      </c>
      <c r="AD1355" s="22">
        <f t="shared" si="343"/>
        <v>0</v>
      </c>
    </row>
    <row r="1356" spans="3:30" x14ac:dyDescent="0.25">
      <c r="D1356" s="1">
        <v>0.41666666666666669</v>
      </c>
      <c r="E1356">
        <v>10481</v>
      </c>
      <c r="F1356">
        <v>10524</v>
      </c>
      <c r="G1356">
        <v>10481</v>
      </c>
      <c r="H1356">
        <v>10498</v>
      </c>
      <c r="J1356">
        <v>17</v>
      </c>
      <c r="K1356">
        <f t="shared" ref="K1356:K1368" si="344">K1355+J1356</f>
        <v>53</v>
      </c>
      <c r="L1356">
        <v>43</v>
      </c>
      <c r="R1356">
        <f>R1354-R1355</f>
        <v>132</v>
      </c>
      <c r="W1356">
        <f t="shared" si="336"/>
        <v>0</v>
      </c>
      <c r="X1356">
        <f t="shared" si="337"/>
        <v>17</v>
      </c>
      <c r="Y1356">
        <f t="shared" si="338"/>
        <v>132</v>
      </c>
      <c r="Z1356" s="22">
        <f t="shared" si="339"/>
        <v>0</v>
      </c>
      <c r="AA1356" s="22">
        <f t="shared" si="340"/>
        <v>0</v>
      </c>
      <c r="AB1356">
        <f t="shared" si="341"/>
        <v>0</v>
      </c>
      <c r="AC1356" s="22">
        <f t="shared" si="342"/>
        <v>0</v>
      </c>
      <c r="AD1356" s="22">
        <f t="shared" si="343"/>
        <v>0</v>
      </c>
    </row>
    <row r="1357" spans="3:30" x14ac:dyDescent="0.25">
      <c r="D1357" s="1">
        <v>0.45833333333333331</v>
      </c>
      <c r="E1357">
        <v>10498</v>
      </c>
      <c r="F1357">
        <v>10499</v>
      </c>
      <c r="G1357">
        <v>10479</v>
      </c>
      <c r="H1357">
        <v>10489</v>
      </c>
      <c r="J1357">
        <v>-9</v>
      </c>
      <c r="K1357">
        <f t="shared" si="344"/>
        <v>44</v>
      </c>
      <c r="L1357">
        <v>20</v>
      </c>
      <c r="W1357">
        <f t="shared" si="336"/>
        <v>0</v>
      </c>
      <c r="X1357">
        <f t="shared" si="337"/>
        <v>9</v>
      </c>
      <c r="Y1357">
        <f t="shared" si="338"/>
        <v>0</v>
      </c>
      <c r="Z1357" s="22">
        <f t="shared" si="339"/>
        <v>0</v>
      </c>
      <c r="AA1357" s="22">
        <f t="shared" si="340"/>
        <v>0</v>
      </c>
      <c r="AB1357">
        <f t="shared" si="341"/>
        <v>0</v>
      </c>
      <c r="AC1357" s="22">
        <f t="shared" si="342"/>
        <v>0</v>
      </c>
      <c r="AD1357" s="22">
        <f t="shared" si="343"/>
        <v>0</v>
      </c>
    </row>
    <row r="1358" spans="3:30" x14ac:dyDescent="0.25">
      <c r="D1358" s="1">
        <v>0.5</v>
      </c>
      <c r="E1358">
        <v>10489</v>
      </c>
      <c r="F1358">
        <v>10504</v>
      </c>
      <c r="G1358">
        <v>10487</v>
      </c>
      <c r="H1358">
        <v>10501</v>
      </c>
      <c r="J1358">
        <v>12</v>
      </c>
      <c r="K1358">
        <f t="shared" si="344"/>
        <v>56</v>
      </c>
      <c r="L1358">
        <v>17</v>
      </c>
      <c r="W1358">
        <f t="shared" si="336"/>
        <v>0</v>
      </c>
      <c r="X1358">
        <f t="shared" si="337"/>
        <v>12</v>
      </c>
      <c r="Y1358">
        <f t="shared" si="338"/>
        <v>0</v>
      </c>
      <c r="Z1358" s="22">
        <f t="shared" si="339"/>
        <v>0</v>
      </c>
      <c r="AA1358" s="22">
        <f t="shared" si="340"/>
        <v>0</v>
      </c>
      <c r="AB1358">
        <f t="shared" si="341"/>
        <v>0</v>
      </c>
      <c r="AC1358" s="22">
        <f t="shared" si="342"/>
        <v>0</v>
      </c>
      <c r="AD1358" s="22">
        <f t="shared" si="343"/>
        <v>0</v>
      </c>
    </row>
    <row r="1359" spans="3:30" x14ac:dyDescent="0.25">
      <c r="C1359">
        <v>1</v>
      </c>
      <c r="D1359" s="1">
        <v>0.54166666666666663</v>
      </c>
      <c r="E1359">
        <v>10502</v>
      </c>
      <c r="F1359">
        <v>10535</v>
      </c>
      <c r="G1359">
        <v>10496</v>
      </c>
      <c r="H1359">
        <v>10519</v>
      </c>
      <c r="J1359">
        <v>17</v>
      </c>
      <c r="K1359">
        <f t="shared" si="344"/>
        <v>73</v>
      </c>
      <c r="L1359">
        <v>39</v>
      </c>
      <c r="W1359">
        <f t="shared" si="336"/>
        <v>0</v>
      </c>
      <c r="X1359">
        <f t="shared" si="337"/>
        <v>17</v>
      </c>
      <c r="Y1359">
        <f t="shared" si="338"/>
        <v>0</v>
      </c>
      <c r="Z1359" s="22">
        <f t="shared" si="339"/>
        <v>0</v>
      </c>
      <c r="AA1359" s="22">
        <f t="shared" si="340"/>
        <v>0</v>
      </c>
      <c r="AB1359">
        <f t="shared" si="341"/>
        <v>0</v>
      </c>
      <c r="AC1359" s="22">
        <f t="shared" si="342"/>
        <v>0</v>
      </c>
      <c r="AD1359" s="22">
        <f t="shared" si="343"/>
        <v>0</v>
      </c>
    </row>
    <row r="1360" spans="3:30" x14ac:dyDescent="0.25">
      <c r="D1360" s="1">
        <v>0.58333333333333337</v>
      </c>
      <c r="E1360">
        <v>10519</v>
      </c>
      <c r="F1360">
        <v>10527</v>
      </c>
      <c r="G1360">
        <v>10502</v>
      </c>
      <c r="H1360">
        <v>10507</v>
      </c>
      <c r="J1360">
        <v>-12</v>
      </c>
      <c r="K1360">
        <f t="shared" si="344"/>
        <v>61</v>
      </c>
      <c r="L1360">
        <v>25</v>
      </c>
      <c r="W1360">
        <f t="shared" si="336"/>
        <v>0</v>
      </c>
      <c r="X1360">
        <f t="shared" si="337"/>
        <v>12</v>
      </c>
      <c r="Y1360">
        <f t="shared" si="338"/>
        <v>0</v>
      </c>
      <c r="Z1360" s="22">
        <f t="shared" si="339"/>
        <v>0</v>
      </c>
      <c r="AA1360" s="22">
        <f t="shared" si="340"/>
        <v>0</v>
      </c>
      <c r="AB1360">
        <f t="shared" si="341"/>
        <v>0</v>
      </c>
      <c r="AC1360" s="22">
        <f t="shared" si="342"/>
        <v>0</v>
      </c>
      <c r="AD1360" s="22">
        <f t="shared" si="343"/>
        <v>0</v>
      </c>
    </row>
    <row r="1361" spans="4:30" x14ac:dyDescent="0.25">
      <c r="D1361" s="1">
        <v>0.625</v>
      </c>
      <c r="E1361">
        <v>10507</v>
      </c>
      <c r="F1361">
        <v>10510</v>
      </c>
      <c r="G1361">
        <v>10446</v>
      </c>
      <c r="H1361">
        <v>10452</v>
      </c>
      <c r="J1361">
        <v>-55</v>
      </c>
      <c r="K1361">
        <f t="shared" si="344"/>
        <v>6</v>
      </c>
      <c r="L1361">
        <v>64</v>
      </c>
      <c r="W1361">
        <f t="shared" si="336"/>
        <v>0</v>
      </c>
      <c r="X1361">
        <f t="shared" si="337"/>
        <v>55</v>
      </c>
      <c r="Y1361">
        <f t="shared" si="338"/>
        <v>0</v>
      </c>
      <c r="Z1361" s="22">
        <f t="shared" si="339"/>
        <v>0</v>
      </c>
      <c r="AA1361" s="22">
        <f t="shared" si="340"/>
        <v>0</v>
      </c>
      <c r="AB1361">
        <f t="shared" si="341"/>
        <v>0</v>
      </c>
      <c r="AC1361" s="22">
        <f t="shared" si="342"/>
        <v>0</v>
      </c>
      <c r="AD1361" s="22">
        <f t="shared" si="343"/>
        <v>0</v>
      </c>
    </row>
    <row r="1362" spans="4:30" x14ac:dyDescent="0.25">
      <c r="D1362" s="1">
        <v>0.66666666666666663</v>
      </c>
      <c r="E1362">
        <v>10453</v>
      </c>
      <c r="F1362">
        <v>10470</v>
      </c>
      <c r="G1362">
        <v>10441</v>
      </c>
      <c r="H1362">
        <v>10464</v>
      </c>
      <c r="J1362">
        <v>11</v>
      </c>
      <c r="K1362">
        <f t="shared" si="344"/>
        <v>17</v>
      </c>
      <c r="L1362">
        <v>29</v>
      </c>
      <c r="W1362">
        <f t="shared" si="336"/>
        <v>0</v>
      </c>
      <c r="X1362">
        <f t="shared" si="337"/>
        <v>11</v>
      </c>
      <c r="Y1362">
        <f t="shared" si="338"/>
        <v>0</v>
      </c>
      <c r="Z1362" s="22">
        <f t="shared" si="339"/>
        <v>0</v>
      </c>
      <c r="AA1362" s="22">
        <f t="shared" si="340"/>
        <v>0</v>
      </c>
      <c r="AB1362">
        <f t="shared" si="341"/>
        <v>0</v>
      </c>
      <c r="AC1362" s="22">
        <f t="shared" si="342"/>
        <v>0</v>
      </c>
      <c r="AD1362" s="22">
        <f t="shared" si="343"/>
        <v>0</v>
      </c>
    </row>
    <row r="1363" spans="4:30" x14ac:dyDescent="0.25">
      <c r="D1363" s="1">
        <v>0.70833333333333337</v>
      </c>
      <c r="E1363">
        <v>10465</v>
      </c>
      <c r="F1363">
        <v>10475</v>
      </c>
      <c r="G1363">
        <v>10437</v>
      </c>
      <c r="H1363">
        <v>10438</v>
      </c>
      <c r="J1363">
        <v>-27</v>
      </c>
      <c r="K1363">
        <f t="shared" si="344"/>
        <v>-10</v>
      </c>
      <c r="L1363">
        <v>38</v>
      </c>
      <c r="W1363">
        <f t="shared" si="336"/>
        <v>0</v>
      </c>
      <c r="X1363">
        <f t="shared" si="337"/>
        <v>27</v>
      </c>
      <c r="Y1363">
        <f t="shared" si="338"/>
        <v>0</v>
      </c>
      <c r="Z1363" s="22">
        <f t="shared" si="339"/>
        <v>0</v>
      </c>
      <c r="AA1363" s="22">
        <f t="shared" si="340"/>
        <v>0</v>
      </c>
      <c r="AB1363">
        <f t="shared" si="341"/>
        <v>0</v>
      </c>
      <c r="AC1363" s="22">
        <f t="shared" si="342"/>
        <v>0</v>
      </c>
      <c r="AD1363" s="22">
        <f t="shared" si="343"/>
        <v>0</v>
      </c>
    </row>
    <row r="1364" spans="4:30" x14ac:dyDescent="0.25">
      <c r="D1364" s="1">
        <v>0.75</v>
      </c>
      <c r="E1364">
        <v>10438</v>
      </c>
      <c r="F1364">
        <v>10453</v>
      </c>
      <c r="G1364">
        <v>10426</v>
      </c>
      <c r="H1364">
        <v>10443</v>
      </c>
      <c r="J1364">
        <v>5</v>
      </c>
      <c r="K1364">
        <f t="shared" si="344"/>
        <v>-5</v>
      </c>
      <c r="L1364">
        <v>27</v>
      </c>
      <c r="W1364">
        <f t="shared" si="336"/>
        <v>0</v>
      </c>
      <c r="X1364">
        <f t="shared" si="337"/>
        <v>5</v>
      </c>
      <c r="Y1364">
        <f t="shared" si="338"/>
        <v>0</v>
      </c>
      <c r="Z1364" s="22">
        <f t="shared" si="339"/>
        <v>0</v>
      </c>
      <c r="AA1364" s="22">
        <f t="shared" si="340"/>
        <v>0</v>
      </c>
      <c r="AB1364">
        <f t="shared" si="341"/>
        <v>0</v>
      </c>
      <c r="AC1364" s="22">
        <f t="shared" si="342"/>
        <v>0</v>
      </c>
      <c r="AD1364" s="22">
        <f t="shared" si="343"/>
        <v>0</v>
      </c>
    </row>
    <row r="1365" spans="4:30" x14ac:dyDescent="0.25">
      <c r="D1365" s="1">
        <v>0.79166666666666663</v>
      </c>
      <c r="E1365">
        <v>10442</v>
      </c>
      <c r="F1365">
        <v>10449</v>
      </c>
      <c r="G1365">
        <v>10403</v>
      </c>
      <c r="H1365">
        <v>10422</v>
      </c>
      <c r="J1365">
        <v>-20</v>
      </c>
      <c r="K1365">
        <f t="shared" si="344"/>
        <v>-25</v>
      </c>
      <c r="L1365">
        <v>46</v>
      </c>
      <c r="W1365">
        <f t="shared" si="336"/>
        <v>0</v>
      </c>
      <c r="X1365">
        <f t="shared" si="337"/>
        <v>20</v>
      </c>
      <c r="Y1365">
        <f t="shared" si="338"/>
        <v>0</v>
      </c>
      <c r="Z1365" s="22">
        <f t="shared" si="339"/>
        <v>0</v>
      </c>
      <c r="AA1365" s="22">
        <f t="shared" si="340"/>
        <v>0</v>
      </c>
      <c r="AB1365">
        <f t="shared" si="341"/>
        <v>0</v>
      </c>
      <c r="AC1365" s="22">
        <f t="shared" si="342"/>
        <v>0</v>
      </c>
      <c r="AD1365" s="22">
        <f t="shared" si="343"/>
        <v>0</v>
      </c>
    </row>
    <row r="1366" spans="4:30" x14ac:dyDescent="0.25">
      <c r="D1366" s="1">
        <v>0.83333333333333337</v>
      </c>
      <c r="E1366">
        <v>10422</v>
      </c>
      <c r="F1366">
        <v>10450</v>
      </c>
      <c r="G1366">
        <v>10409</v>
      </c>
      <c r="H1366">
        <v>10434</v>
      </c>
      <c r="J1366">
        <v>12</v>
      </c>
      <c r="K1366">
        <f t="shared" si="344"/>
        <v>-13</v>
      </c>
      <c r="L1366">
        <v>41</v>
      </c>
      <c r="W1366">
        <f t="shared" si="336"/>
        <v>0</v>
      </c>
      <c r="X1366">
        <f t="shared" si="337"/>
        <v>12</v>
      </c>
      <c r="Y1366">
        <f t="shared" si="338"/>
        <v>0</v>
      </c>
      <c r="Z1366" s="22">
        <f t="shared" si="339"/>
        <v>0</v>
      </c>
      <c r="AA1366" s="22">
        <f t="shared" si="340"/>
        <v>0</v>
      </c>
      <c r="AB1366">
        <f t="shared" si="341"/>
        <v>0</v>
      </c>
      <c r="AC1366" s="22">
        <f t="shared" si="342"/>
        <v>0</v>
      </c>
      <c r="AD1366" s="22">
        <f t="shared" si="343"/>
        <v>0</v>
      </c>
    </row>
    <row r="1367" spans="4:30" x14ac:dyDescent="0.25">
      <c r="D1367" s="1">
        <v>0.875</v>
      </c>
      <c r="E1367">
        <v>10433</v>
      </c>
      <c r="F1367">
        <v>10479</v>
      </c>
      <c r="G1367">
        <v>10418</v>
      </c>
      <c r="H1367">
        <v>10466</v>
      </c>
      <c r="J1367">
        <v>33</v>
      </c>
      <c r="K1367">
        <f t="shared" si="344"/>
        <v>20</v>
      </c>
      <c r="L1367">
        <v>61</v>
      </c>
      <c r="W1367">
        <f t="shared" si="336"/>
        <v>0</v>
      </c>
      <c r="X1367">
        <f t="shared" si="337"/>
        <v>33</v>
      </c>
      <c r="Y1367">
        <f t="shared" si="338"/>
        <v>0</v>
      </c>
      <c r="Z1367" s="22">
        <f t="shared" si="339"/>
        <v>0</v>
      </c>
      <c r="AA1367" s="22">
        <f t="shared" si="340"/>
        <v>0</v>
      </c>
      <c r="AB1367">
        <f t="shared" si="341"/>
        <v>0</v>
      </c>
      <c r="AC1367" s="22">
        <f t="shared" si="342"/>
        <v>0</v>
      </c>
      <c r="AD1367" s="22">
        <f t="shared" si="343"/>
        <v>0</v>
      </c>
    </row>
    <row r="1368" spans="4:30" x14ac:dyDescent="0.25">
      <c r="D1368" s="2">
        <v>0.91666666666666663</v>
      </c>
      <c r="E1368">
        <v>10465</v>
      </c>
      <c r="F1368">
        <v>10522</v>
      </c>
      <c r="G1368">
        <v>10458</v>
      </c>
      <c r="H1368">
        <v>10510</v>
      </c>
      <c r="J1368">
        <v>45</v>
      </c>
      <c r="K1368">
        <f t="shared" si="344"/>
        <v>65</v>
      </c>
      <c r="L1368">
        <v>64</v>
      </c>
      <c r="W1368">
        <f t="shared" si="336"/>
        <v>0</v>
      </c>
      <c r="X1368">
        <f t="shared" si="337"/>
        <v>45</v>
      </c>
      <c r="Y1368">
        <f t="shared" si="338"/>
        <v>0</v>
      </c>
      <c r="Z1368" s="22">
        <f t="shared" si="339"/>
        <v>0</v>
      </c>
      <c r="AA1368" s="22">
        <f t="shared" si="340"/>
        <v>0</v>
      </c>
      <c r="AB1368">
        <f t="shared" si="341"/>
        <v>0</v>
      </c>
      <c r="AC1368" s="22">
        <f t="shared" si="342"/>
        <v>0</v>
      </c>
      <c r="AD1368" s="22">
        <f t="shared" si="343"/>
        <v>0</v>
      </c>
    </row>
    <row r="1369" spans="4:30" hidden="1" x14ac:dyDescent="0.25">
      <c r="D1369" s="1">
        <v>0.95833333333333337</v>
      </c>
      <c r="E1369">
        <v>10508</v>
      </c>
      <c r="F1369">
        <v>10515</v>
      </c>
      <c r="G1369">
        <v>10504</v>
      </c>
      <c r="H1369">
        <v>10512</v>
      </c>
      <c r="Z1369"/>
      <c r="AA1369"/>
      <c r="AC1369"/>
      <c r="AD1369"/>
    </row>
    <row r="1370" spans="4:30" hidden="1" x14ac:dyDescent="0.25">
      <c r="D1370" s="1">
        <v>4.1666666666666664E-2</v>
      </c>
      <c r="E1370">
        <v>10510</v>
      </c>
      <c r="F1370">
        <v>10512</v>
      </c>
      <c r="G1370">
        <v>10497</v>
      </c>
      <c r="H1370">
        <v>10497</v>
      </c>
      <c r="Z1370"/>
      <c r="AA1370"/>
      <c r="AC1370"/>
      <c r="AD1370"/>
    </row>
    <row r="1371" spans="4:30" hidden="1" x14ac:dyDescent="0.25">
      <c r="D1371" s="1">
        <v>8.3333333333333329E-2</v>
      </c>
      <c r="E1371">
        <v>10495</v>
      </c>
      <c r="F1371">
        <v>10499</v>
      </c>
      <c r="G1371">
        <v>10495</v>
      </c>
      <c r="H1371">
        <v>10499</v>
      </c>
      <c r="Z1371"/>
      <c r="AA1371"/>
      <c r="AC1371"/>
      <c r="AD1371"/>
    </row>
    <row r="1372" spans="4:30" hidden="1" x14ac:dyDescent="0.25">
      <c r="D1372" s="1">
        <v>0.125</v>
      </c>
      <c r="E1372">
        <v>10500</v>
      </c>
      <c r="F1372">
        <v>10502</v>
      </c>
      <c r="G1372">
        <v>10497</v>
      </c>
      <c r="H1372">
        <v>10498</v>
      </c>
      <c r="Z1372"/>
      <c r="AA1372"/>
      <c r="AC1372"/>
      <c r="AD1372"/>
    </row>
    <row r="1373" spans="4:30" hidden="1" x14ac:dyDescent="0.25">
      <c r="D1373" s="1">
        <v>0.16666666666666666</v>
      </c>
      <c r="E1373">
        <v>10498</v>
      </c>
      <c r="F1373">
        <v>10505</v>
      </c>
      <c r="G1373">
        <v>10497</v>
      </c>
      <c r="H1373">
        <v>10502</v>
      </c>
      <c r="Z1373"/>
      <c r="AA1373"/>
      <c r="AC1373"/>
      <c r="AD1373"/>
    </row>
    <row r="1374" spans="4:30" hidden="1" x14ac:dyDescent="0.25">
      <c r="D1374" s="1">
        <v>0.20833333333333334</v>
      </c>
      <c r="E1374">
        <v>10503</v>
      </c>
      <c r="F1374">
        <v>10508</v>
      </c>
      <c r="G1374">
        <v>10502</v>
      </c>
      <c r="H1374">
        <v>10505</v>
      </c>
      <c r="Z1374"/>
      <c r="AA1374"/>
      <c r="AC1374"/>
      <c r="AD1374"/>
    </row>
    <row r="1375" spans="4:30" hidden="1" x14ac:dyDescent="0.25">
      <c r="D1375" s="1">
        <v>0.25</v>
      </c>
      <c r="E1375">
        <v>10505</v>
      </c>
      <c r="F1375">
        <v>10518</v>
      </c>
      <c r="G1375">
        <v>10505</v>
      </c>
      <c r="H1375">
        <v>10515</v>
      </c>
      <c r="Z1375"/>
      <c r="AA1375"/>
      <c r="AC1375"/>
      <c r="AD1375"/>
    </row>
    <row r="1376" spans="4:30" hidden="1" x14ac:dyDescent="0.25">
      <c r="D1376" s="1">
        <v>0.29166666666666669</v>
      </c>
      <c r="E1376">
        <v>10515</v>
      </c>
      <c r="F1376">
        <v>10518</v>
      </c>
      <c r="G1376">
        <v>10514</v>
      </c>
      <c r="H1376">
        <v>10517</v>
      </c>
      <c r="Z1376"/>
      <c r="AA1376"/>
      <c r="AC1376"/>
      <c r="AD1376"/>
    </row>
    <row r="1377" spans="3:30" x14ac:dyDescent="0.25">
      <c r="D1377" s="2">
        <v>0.33333333333333331</v>
      </c>
      <c r="E1377">
        <v>10518</v>
      </c>
      <c r="F1377">
        <v>10521</v>
      </c>
      <c r="G1377">
        <v>10505</v>
      </c>
      <c r="H1377">
        <v>10505</v>
      </c>
      <c r="J1377">
        <v>-13</v>
      </c>
      <c r="K1377">
        <v>0</v>
      </c>
      <c r="L1377">
        <v>16</v>
      </c>
      <c r="M1377">
        <v>154</v>
      </c>
      <c r="R1377">
        <f>MAX(F1377:F1392)</f>
        <v>10707</v>
      </c>
      <c r="W1377">
        <f t="shared" ref="W1377:W1391" si="345">ABS(M1377)</f>
        <v>154</v>
      </c>
      <c r="X1377">
        <f t="shared" ref="X1377:X1391" si="346">ABS(J1377)</f>
        <v>13</v>
      </c>
      <c r="Y1377">
        <f t="shared" ref="Y1377:Y1391" si="347">IF(R1377&lt;1000,ABS(R1377),0)</f>
        <v>0</v>
      </c>
      <c r="Z1377" s="22">
        <f t="shared" ref="Z1377:Z1391" si="348">IF(N1377=1,0,ABS(N1377))</f>
        <v>0</v>
      </c>
      <c r="AA1377" s="22">
        <f t="shared" ref="AA1377:AA1391" si="349">ABS(O1377)</f>
        <v>0</v>
      </c>
      <c r="AB1377">
        <f t="shared" ref="AB1377:AB1391" si="350">IF(N1377=1,1,0)</f>
        <v>0</v>
      </c>
      <c r="AC1377" s="22">
        <f t="shared" ref="AC1377:AC1391" si="351">IF(N1377=1,ABS(N1378),0)</f>
        <v>0</v>
      </c>
      <c r="AD1377" s="22">
        <f t="shared" ref="AD1377:AD1391" si="352">IF(N1377=1,0,ABS(O1378))</f>
        <v>0.48484848484848486</v>
      </c>
    </row>
    <row r="1378" spans="3:30" x14ac:dyDescent="0.25">
      <c r="D1378" s="2">
        <v>0.375</v>
      </c>
      <c r="E1378">
        <v>10509</v>
      </c>
      <c r="F1378">
        <v>10533</v>
      </c>
      <c r="G1378">
        <v>10492</v>
      </c>
      <c r="H1378">
        <v>10525</v>
      </c>
      <c r="J1378">
        <v>16</v>
      </c>
      <c r="K1378">
        <f>K1377+J1378</f>
        <v>16</v>
      </c>
      <c r="L1378">
        <v>41</v>
      </c>
      <c r="N1378">
        <f>IF(J1377&lt;0,MIN(K1378:K1391),MAX(K1378:K1391))/R1356</f>
        <v>0.12121212121212122</v>
      </c>
      <c r="O1378">
        <f>_xlfn.IFS(P1378&gt;64,64,P1378&lt;-64,-64)/R1356</f>
        <v>0.48484848484848486</v>
      </c>
      <c r="P1378">
        <f>IF(J1377&lt;0,MAX(K1378:K1391),MIN(K1378:K1391))</f>
        <v>190</v>
      </c>
      <c r="R1378">
        <f>MIN(G1377:G1391)</f>
        <v>10492</v>
      </c>
      <c r="W1378">
        <f t="shared" si="345"/>
        <v>0</v>
      </c>
      <c r="X1378">
        <f t="shared" si="346"/>
        <v>16</v>
      </c>
      <c r="Y1378">
        <f t="shared" si="347"/>
        <v>0</v>
      </c>
      <c r="Z1378" s="22">
        <f t="shared" si="348"/>
        <v>0.12121212121212122</v>
      </c>
      <c r="AA1378" s="22">
        <f t="shared" si="349"/>
        <v>0.48484848484848486</v>
      </c>
      <c r="AB1378">
        <f t="shared" si="350"/>
        <v>0</v>
      </c>
      <c r="AC1378" s="22">
        <f t="shared" si="351"/>
        <v>0</v>
      </c>
      <c r="AD1378" s="22">
        <f t="shared" si="352"/>
        <v>0</v>
      </c>
    </row>
    <row r="1379" spans="3:30" x14ac:dyDescent="0.25">
      <c r="D1379" s="1">
        <v>0.41666666666666669</v>
      </c>
      <c r="E1379">
        <v>10526</v>
      </c>
      <c r="F1379">
        <v>10579</v>
      </c>
      <c r="G1379">
        <v>10516</v>
      </c>
      <c r="H1379">
        <v>10578</v>
      </c>
      <c r="J1379">
        <v>52</v>
      </c>
      <c r="K1379">
        <f t="shared" ref="K1379:K1391" si="353">K1378+J1379</f>
        <v>68</v>
      </c>
      <c r="L1379">
        <v>63</v>
      </c>
      <c r="R1379">
        <f>R1377-R1378</f>
        <v>215</v>
      </c>
      <c r="W1379">
        <f t="shared" si="345"/>
        <v>0</v>
      </c>
      <c r="X1379">
        <f t="shared" si="346"/>
        <v>52</v>
      </c>
      <c r="Y1379">
        <f t="shared" si="347"/>
        <v>215</v>
      </c>
      <c r="Z1379" s="22">
        <f t="shared" si="348"/>
        <v>0</v>
      </c>
      <c r="AA1379" s="22">
        <f t="shared" si="349"/>
        <v>0</v>
      </c>
      <c r="AB1379">
        <f t="shared" si="350"/>
        <v>0</v>
      </c>
      <c r="AC1379" s="22">
        <f t="shared" si="351"/>
        <v>0</v>
      </c>
      <c r="AD1379" s="22">
        <f t="shared" si="352"/>
        <v>0</v>
      </c>
    </row>
    <row r="1380" spans="3:30" x14ac:dyDescent="0.25">
      <c r="D1380" s="1">
        <v>0.45833333333333331</v>
      </c>
      <c r="E1380">
        <v>10577</v>
      </c>
      <c r="F1380">
        <v>10581</v>
      </c>
      <c r="G1380">
        <v>10553</v>
      </c>
      <c r="H1380">
        <v>10567</v>
      </c>
      <c r="J1380">
        <v>-10</v>
      </c>
      <c r="K1380">
        <f t="shared" si="353"/>
        <v>58</v>
      </c>
      <c r="L1380">
        <v>28</v>
      </c>
      <c r="W1380">
        <f t="shared" si="345"/>
        <v>0</v>
      </c>
      <c r="X1380">
        <f t="shared" si="346"/>
        <v>10</v>
      </c>
      <c r="Y1380">
        <f t="shared" si="347"/>
        <v>0</v>
      </c>
      <c r="Z1380" s="22">
        <f t="shared" si="348"/>
        <v>0</v>
      </c>
      <c r="AA1380" s="22">
        <f t="shared" si="349"/>
        <v>0</v>
      </c>
      <c r="AB1380">
        <f t="shared" si="350"/>
        <v>0</v>
      </c>
      <c r="AC1380" s="22">
        <f t="shared" si="351"/>
        <v>0</v>
      </c>
      <c r="AD1380" s="22">
        <f t="shared" si="352"/>
        <v>0</v>
      </c>
    </row>
    <row r="1381" spans="3:30" x14ac:dyDescent="0.25">
      <c r="D1381" s="1">
        <v>0.5</v>
      </c>
      <c r="E1381">
        <v>10567</v>
      </c>
      <c r="F1381">
        <v>10638</v>
      </c>
      <c r="G1381">
        <v>10565</v>
      </c>
      <c r="H1381">
        <v>10634</v>
      </c>
      <c r="J1381">
        <v>67</v>
      </c>
      <c r="K1381">
        <f t="shared" si="353"/>
        <v>125</v>
      </c>
      <c r="L1381">
        <v>73</v>
      </c>
      <c r="W1381">
        <f t="shared" si="345"/>
        <v>0</v>
      </c>
      <c r="X1381">
        <f t="shared" si="346"/>
        <v>67</v>
      </c>
      <c r="Y1381">
        <f t="shared" si="347"/>
        <v>0</v>
      </c>
      <c r="Z1381" s="22">
        <f t="shared" si="348"/>
        <v>0</v>
      </c>
      <c r="AA1381" s="22">
        <f t="shared" si="349"/>
        <v>0</v>
      </c>
      <c r="AB1381">
        <f t="shared" si="350"/>
        <v>0</v>
      </c>
      <c r="AC1381" s="22">
        <f t="shared" si="351"/>
        <v>0</v>
      </c>
      <c r="AD1381" s="22">
        <f t="shared" si="352"/>
        <v>0</v>
      </c>
    </row>
    <row r="1382" spans="3:30" x14ac:dyDescent="0.25">
      <c r="C1382">
        <v>1</v>
      </c>
      <c r="D1382" s="1">
        <v>0.54166666666666663</v>
      </c>
      <c r="E1382">
        <v>10633</v>
      </c>
      <c r="F1382">
        <v>10649</v>
      </c>
      <c r="G1382">
        <v>10627</v>
      </c>
      <c r="H1382">
        <v>10632</v>
      </c>
      <c r="J1382">
        <v>-1</v>
      </c>
      <c r="K1382">
        <f t="shared" si="353"/>
        <v>124</v>
      </c>
      <c r="L1382">
        <v>22</v>
      </c>
      <c r="W1382">
        <f t="shared" si="345"/>
        <v>0</v>
      </c>
      <c r="X1382">
        <f t="shared" si="346"/>
        <v>1</v>
      </c>
      <c r="Y1382">
        <f t="shared" si="347"/>
        <v>0</v>
      </c>
      <c r="Z1382" s="22">
        <f t="shared" si="348"/>
        <v>0</v>
      </c>
      <c r="AA1382" s="22">
        <f t="shared" si="349"/>
        <v>0</v>
      </c>
      <c r="AB1382">
        <f t="shared" si="350"/>
        <v>0</v>
      </c>
      <c r="AC1382" s="22">
        <f t="shared" si="351"/>
        <v>0</v>
      </c>
      <c r="AD1382" s="22">
        <f t="shared" si="352"/>
        <v>0</v>
      </c>
    </row>
    <row r="1383" spans="3:30" x14ac:dyDescent="0.25">
      <c r="D1383" s="1">
        <v>0.58333333333333337</v>
      </c>
      <c r="E1383">
        <v>10633</v>
      </c>
      <c r="F1383">
        <v>10664</v>
      </c>
      <c r="G1383">
        <v>10629</v>
      </c>
      <c r="H1383">
        <v>10659</v>
      </c>
      <c r="J1383">
        <v>26</v>
      </c>
      <c r="K1383">
        <f t="shared" si="353"/>
        <v>150</v>
      </c>
      <c r="L1383">
        <v>35</v>
      </c>
      <c r="W1383">
        <f t="shared" si="345"/>
        <v>0</v>
      </c>
      <c r="X1383">
        <f t="shared" si="346"/>
        <v>26</v>
      </c>
      <c r="Y1383">
        <f t="shared" si="347"/>
        <v>0</v>
      </c>
      <c r="Z1383" s="22">
        <f t="shared" si="348"/>
        <v>0</v>
      </c>
      <c r="AA1383" s="22">
        <f t="shared" si="349"/>
        <v>0</v>
      </c>
      <c r="AB1383">
        <f t="shared" si="350"/>
        <v>0</v>
      </c>
      <c r="AC1383" s="22">
        <f t="shared" si="351"/>
        <v>0</v>
      </c>
      <c r="AD1383" s="22">
        <f t="shared" si="352"/>
        <v>0</v>
      </c>
    </row>
    <row r="1384" spans="3:30" x14ac:dyDescent="0.25">
      <c r="D1384" s="1">
        <v>0.625</v>
      </c>
      <c r="E1384">
        <v>10659</v>
      </c>
      <c r="F1384">
        <v>10676</v>
      </c>
      <c r="G1384">
        <v>10639</v>
      </c>
      <c r="H1384">
        <v>10672</v>
      </c>
      <c r="J1384">
        <v>13</v>
      </c>
      <c r="K1384">
        <f t="shared" si="353"/>
        <v>163</v>
      </c>
      <c r="L1384">
        <v>37</v>
      </c>
      <c r="W1384">
        <f t="shared" si="345"/>
        <v>0</v>
      </c>
      <c r="X1384">
        <f t="shared" si="346"/>
        <v>13</v>
      </c>
      <c r="Y1384">
        <f t="shared" si="347"/>
        <v>0</v>
      </c>
      <c r="Z1384" s="22">
        <f t="shared" si="348"/>
        <v>0</v>
      </c>
      <c r="AA1384" s="22">
        <f t="shared" si="349"/>
        <v>0</v>
      </c>
      <c r="AB1384">
        <f t="shared" si="350"/>
        <v>0</v>
      </c>
      <c r="AC1384" s="22">
        <f t="shared" si="351"/>
        <v>0</v>
      </c>
      <c r="AD1384" s="22">
        <f t="shared" si="352"/>
        <v>0</v>
      </c>
    </row>
    <row r="1385" spans="3:30" x14ac:dyDescent="0.25">
      <c r="D1385" s="1">
        <v>0.66666666666666663</v>
      </c>
      <c r="E1385">
        <v>10672</v>
      </c>
      <c r="F1385">
        <v>10706</v>
      </c>
      <c r="G1385">
        <v>10666</v>
      </c>
      <c r="H1385">
        <v>10699</v>
      </c>
      <c r="J1385">
        <v>27</v>
      </c>
      <c r="K1385">
        <f t="shared" si="353"/>
        <v>190</v>
      </c>
      <c r="L1385">
        <v>40</v>
      </c>
      <c r="W1385">
        <f t="shared" si="345"/>
        <v>0</v>
      </c>
      <c r="X1385">
        <f t="shared" si="346"/>
        <v>27</v>
      </c>
      <c r="Y1385">
        <f t="shared" si="347"/>
        <v>0</v>
      </c>
      <c r="Z1385" s="22">
        <f t="shared" si="348"/>
        <v>0</v>
      </c>
      <c r="AA1385" s="22">
        <f t="shared" si="349"/>
        <v>0</v>
      </c>
      <c r="AB1385">
        <f t="shared" si="350"/>
        <v>0</v>
      </c>
      <c r="AC1385" s="22">
        <f t="shared" si="351"/>
        <v>0</v>
      </c>
      <c r="AD1385" s="22">
        <f t="shared" si="352"/>
        <v>0</v>
      </c>
    </row>
    <row r="1386" spans="3:30" x14ac:dyDescent="0.25">
      <c r="D1386" s="1">
        <v>0.70833333333333337</v>
      </c>
      <c r="E1386">
        <v>10699</v>
      </c>
      <c r="F1386">
        <v>10707</v>
      </c>
      <c r="G1386">
        <v>10678</v>
      </c>
      <c r="H1386">
        <v>10687</v>
      </c>
      <c r="J1386">
        <v>-12</v>
      </c>
      <c r="K1386">
        <f t="shared" si="353"/>
        <v>178</v>
      </c>
      <c r="L1386">
        <v>29</v>
      </c>
      <c r="W1386">
        <f t="shared" si="345"/>
        <v>0</v>
      </c>
      <c r="X1386">
        <f t="shared" si="346"/>
        <v>12</v>
      </c>
      <c r="Y1386">
        <f t="shared" si="347"/>
        <v>0</v>
      </c>
      <c r="Z1386" s="22">
        <f t="shared" si="348"/>
        <v>0</v>
      </c>
      <c r="AA1386" s="22">
        <f t="shared" si="349"/>
        <v>0</v>
      </c>
      <c r="AB1386">
        <f t="shared" si="350"/>
        <v>0</v>
      </c>
      <c r="AC1386" s="22">
        <f t="shared" si="351"/>
        <v>0</v>
      </c>
      <c r="AD1386" s="22">
        <f t="shared" si="352"/>
        <v>0</v>
      </c>
    </row>
    <row r="1387" spans="3:30" x14ac:dyDescent="0.25">
      <c r="D1387" s="1">
        <v>0.75</v>
      </c>
      <c r="E1387">
        <v>10688</v>
      </c>
      <c r="F1387">
        <v>10689</v>
      </c>
      <c r="G1387">
        <v>10659</v>
      </c>
      <c r="H1387">
        <v>10677</v>
      </c>
      <c r="J1387">
        <v>-11</v>
      </c>
      <c r="K1387">
        <f t="shared" si="353"/>
        <v>167</v>
      </c>
      <c r="L1387">
        <v>30</v>
      </c>
      <c r="W1387">
        <f t="shared" si="345"/>
        <v>0</v>
      </c>
      <c r="X1387">
        <f t="shared" si="346"/>
        <v>11</v>
      </c>
      <c r="Y1387">
        <f t="shared" si="347"/>
        <v>0</v>
      </c>
      <c r="Z1387" s="22">
        <f t="shared" si="348"/>
        <v>0</v>
      </c>
      <c r="AA1387" s="22">
        <f t="shared" si="349"/>
        <v>0</v>
      </c>
      <c r="AB1387">
        <f t="shared" si="350"/>
        <v>0</v>
      </c>
      <c r="AC1387" s="22">
        <f t="shared" si="351"/>
        <v>0</v>
      </c>
      <c r="AD1387" s="22">
        <f t="shared" si="352"/>
        <v>0</v>
      </c>
    </row>
    <row r="1388" spans="3:30" x14ac:dyDescent="0.25">
      <c r="D1388" s="1">
        <v>0.79166666666666663</v>
      </c>
      <c r="E1388">
        <v>10678</v>
      </c>
      <c r="F1388">
        <v>10684</v>
      </c>
      <c r="G1388">
        <v>10666</v>
      </c>
      <c r="H1388">
        <v>10677</v>
      </c>
      <c r="J1388">
        <v>-1</v>
      </c>
      <c r="K1388">
        <f t="shared" si="353"/>
        <v>166</v>
      </c>
      <c r="L1388">
        <v>18</v>
      </c>
      <c r="W1388">
        <f t="shared" si="345"/>
        <v>0</v>
      </c>
      <c r="X1388">
        <f t="shared" si="346"/>
        <v>1</v>
      </c>
      <c r="Y1388">
        <f t="shared" si="347"/>
        <v>0</v>
      </c>
      <c r="Z1388" s="22">
        <f t="shared" si="348"/>
        <v>0</v>
      </c>
      <c r="AA1388" s="22">
        <f t="shared" si="349"/>
        <v>0</v>
      </c>
      <c r="AB1388">
        <f t="shared" si="350"/>
        <v>0</v>
      </c>
      <c r="AC1388" s="22">
        <f t="shared" si="351"/>
        <v>0</v>
      </c>
      <c r="AD1388" s="22">
        <f t="shared" si="352"/>
        <v>0</v>
      </c>
    </row>
    <row r="1389" spans="3:30" x14ac:dyDescent="0.25">
      <c r="D1389" s="1">
        <v>0.83333333333333337</v>
      </c>
      <c r="E1389">
        <v>10677</v>
      </c>
      <c r="F1389">
        <v>10690</v>
      </c>
      <c r="G1389">
        <v>10673</v>
      </c>
      <c r="H1389">
        <v>10684</v>
      </c>
      <c r="J1389">
        <v>7</v>
      </c>
      <c r="K1389">
        <f t="shared" si="353"/>
        <v>173</v>
      </c>
      <c r="L1389">
        <v>17</v>
      </c>
      <c r="W1389">
        <f t="shared" si="345"/>
        <v>0</v>
      </c>
      <c r="X1389">
        <f t="shared" si="346"/>
        <v>7</v>
      </c>
      <c r="Y1389">
        <f t="shared" si="347"/>
        <v>0</v>
      </c>
      <c r="Z1389" s="22">
        <f t="shared" si="348"/>
        <v>0</v>
      </c>
      <c r="AA1389" s="22">
        <f t="shared" si="349"/>
        <v>0</v>
      </c>
      <c r="AB1389">
        <f t="shared" si="350"/>
        <v>0</v>
      </c>
      <c r="AC1389" s="22">
        <f t="shared" si="351"/>
        <v>0</v>
      </c>
      <c r="AD1389" s="22">
        <f t="shared" si="352"/>
        <v>0</v>
      </c>
    </row>
    <row r="1390" spans="3:30" x14ac:dyDescent="0.25">
      <c r="D1390" s="1">
        <v>0.875</v>
      </c>
      <c r="E1390">
        <v>10684</v>
      </c>
      <c r="F1390">
        <v>10687</v>
      </c>
      <c r="G1390">
        <v>10658</v>
      </c>
      <c r="H1390">
        <v>10679</v>
      </c>
      <c r="J1390">
        <v>-5</v>
      </c>
      <c r="K1390">
        <f t="shared" si="353"/>
        <v>168</v>
      </c>
      <c r="L1390">
        <v>29</v>
      </c>
      <c r="W1390">
        <f t="shared" si="345"/>
        <v>0</v>
      </c>
      <c r="X1390">
        <f t="shared" si="346"/>
        <v>5</v>
      </c>
      <c r="Y1390">
        <f t="shared" si="347"/>
        <v>0</v>
      </c>
      <c r="Z1390" s="22">
        <f t="shared" si="348"/>
        <v>0</v>
      </c>
      <c r="AA1390" s="22">
        <f t="shared" si="349"/>
        <v>0</v>
      </c>
      <c r="AB1390">
        <f t="shared" si="350"/>
        <v>0</v>
      </c>
      <c r="AC1390" s="22">
        <f t="shared" si="351"/>
        <v>0</v>
      </c>
      <c r="AD1390" s="22">
        <f t="shared" si="352"/>
        <v>0</v>
      </c>
    </row>
    <row r="1391" spans="3:30" x14ac:dyDescent="0.25">
      <c r="D1391" s="2">
        <v>0.91666666666666663</v>
      </c>
      <c r="E1391">
        <v>10679</v>
      </c>
      <c r="F1391">
        <v>10686</v>
      </c>
      <c r="G1391">
        <v>10672</v>
      </c>
      <c r="H1391">
        <v>10672</v>
      </c>
      <c r="J1391">
        <v>-7</v>
      </c>
      <c r="K1391">
        <f t="shared" si="353"/>
        <v>161</v>
      </c>
      <c r="L1391">
        <v>14</v>
      </c>
      <c r="W1391">
        <f t="shared" si="345"/>
        <v>0</v>
      </c>
      <c r="X1391">
        <f t="shared" si="346"/>
        <v>7</v>
      </c>
      <c r="Y1391">
        <f t="shared" si="347"/>
        <v>0</v>
      </c>
      <c r="Z1391" s="22">
        <f t="shared" si="348"/>
        <v>0</v>
      </c>
      <c r="AA1391" s="22">
        <f t="shared" si="349"/>
        <v>0</v>
      </c>
      <c r="AB1391">
        <f t="shared" si="350"/>
        <v>0</v>
      </c>
      <c r="AC1391" s="22">
        <f t="shared" si="351"/>
        <v>0</v>
      </c>
      <c r="AD1391" s="22">
        <f t="shared" si="352"/>
        <v>0</v>
      </c>
    </row>
    <row r="1392" spans="3:30" hidden="1" x14ac:dyDescent="0.25">
      <c r="D1392" s="1">
        <v>0.95833333333333337</v>
      </c>
      <c r="E1392">
        <v>10673</v>
      </c>
      <c r="F1392">
        <v>10677</v>
      </c>
      <c r="G1392">
        <v>10666</v>
      </c>
      <c r="H1392">
        <v>10674</v>
      </c>
      <c r="Z1392"/>
      <c r="AA1392"/>
      <c r="AC1392"/>
      <c r="AD1392"/>
    </row>
    <row r="1393" spans="3:30" hidden="1" x14ac:dyDescent="0.25">
      <c r="D1393" s="1">
        <v>4.1666666666666664E-2</v>
      </c>
      <c r="E1393">
        <v>10672</v>
      </c>
      <c r="F1393">
        <v>10677</v>
      </c>
      <c r="G1393">
        <v>10670</v>
      </c>
      <c r="H1393">
        <v>10671</v>
      </c>
      <c r="Z1393"/>
      <c r="AA1393"/>
      <c r="AC1393"/>
      <c r="AD1393"/>
    </row>
    <row r="1394" spans="3:30" hidden="1" x14ac:dyDescent="0.25">
      <c r="D1394" s="1">
        <v>8.3333333333333329E-2</v>
      </c>
      <c r="E1394">
        <v>10671</v>
      </c>
      <c r="F1394">
        <v>10671</v>
      </c>
      <c r="G1394">
        <v>10666</v>
      </c>
      <c r="H1394">
        <v>10669</v>
      </c>
      <c r="Z1394"/>
      <c r="AA1394"/>
      <c r="AC1394"/>
      <c r="AD1394"/>
    </row>
    <row r="1395" spans="3:30" hidden="1" x14ac:dyDescent="0.25">
      <c r="D1395" s="1">
        <v>0.125</v>
      </c>
      <c r="E1395">
        <v>10668</v>
      </c>
      <c r="F1395">
        <v>10674</v>
      </c>
      <c r="G1395">
        <v>10668</v>
      </c>
      <c r="H1395">
        <v>10671</v>
      </c>
      <c r="Z1395"/>
      <c r="AA1395"/>
      <c r="AC1395"/>
      <c r="AD1395"/>
    </row>
    <row r="1396" spans="3:30" hidden="1" x14ac:dyDescent="0.25">
      <c r="D1396" s="1">
        <v>0.16666666666666666</v>
      </c>
      <c r="E1396">
        <v>10670</v>
      </c>
      <c r="F1396">
        <v>10672</v>
      </c>
      <c r="G1396">
        <v>10664</v>
      </c>
      <c r="H1396">
        <v>10671</v>
      </c>
      <c r="Z1396"/>
      <c r="AA1396"/>
      <c r="AC1396"/>
      <c r="AD1396"/>
    </row>
    <row r="1397" spans="3:30" hidden="1" x14ac:dyDescent="0.25">
      <c r="D1397" s="1">
        <v>0.20833333333333334</v>
      </c>
      <c r="E1397">
        <v>10671</v>
      </c>
      <c r="F1397">
        <v>10681</v>
      </c>
      <c r="G1397">
        <v>10671</v>
      </c>
      <c r="H1397">
        <v>10677</v>
      </c>
      <c r="Z1397"/>
      <c r="AA1397"/>
      <c r="AC1397"/>
      <c r="AD1397"/>
    </row>
    <row r="1398" spans="3:30" hidden="1" x14ac:dyDescent="0.25">
      <c r="D1398" s="1">
        <v>0.25</v>
      </c>
      <c r="E1398">
        <v>10678</v>
      </c>
      <c r="F1398">
        <v>10680</v>
      </c>
      <c r="G1398">
        <v>10677</v>
      </c>
      <c r="H1398">
        <v>10678</v>
      </c>
      <c r="Z1398"/>
      <c r="AA1398"/>
      <c r="AC1398"/>
      <c r="AD1398"/>
    </row>
    <row r="1399" spans="3:30" hidden="1" x14ac:dyDescent="0.25">
      <c r="D1399" s="1">
        <v>0.29166666666666669</v>
      </c>
      <c r="E1399">
        <v>10680</v>
      </c>
      <c r="F1399">
        <v>10681</v>
      </c>
      <c r="G1399">
        <v>10678</v>
      </c>
      <c r="H1399">
        <v>10680</v>
      </c>
      <c r="Z1399"/>
      <c r="AA1399"/>
      <c r="AC1399"/>
      <c r="AD1399"/>
    </row>
    <row r="1400" spans="3:30" x14ac:dyDescent="0.25">
      <c r="D1400" s="2">
        <v>0.33333333333333331</v>
      </c>
      <c r="E1400">
        <v>10680</v>
      </c>
      <c r="F1400">
        <v>10681</v>
      </c>
      <c r="G1400">
        <v>10667</v>
      </c>
      <c r="H1400">
        <v>10667</v>
      </c>
      <c r="J1400">
        <v>-13</v>
      </c>
      <c r="K1400">
        <v>0</v>
      </c>
      <c r="L1400">
        <v>14</v>
      </c>
      <c r="M1400">
        <v>-66</v>
      </c>
      <c r="N1400">
        <v>1</v>
      </c>
      <c r="R1400">
        <f>MAX(F1400:F1415)</f>
        <v>10681</v>
      </c>
      <c r="W1400">
        <f t="shared" ref="W1400:W1414" si="354">ABS(M1400)</f>
        <v>66</v>
      </c>
      <c r="X1400">
        <f t="shared" ref="X1400:X1414" si="355">ABS(J1400)</f>
        <v>13</v>
      </c>
      <c r="Y1400">
        <f t="shared" ref="Y1400:Y1414" si="356">IF(R1400&lt;1000,ABS(R1400),0)</f>
        <v>0</v>
      </c>
      <c r="Z1400" s="22">
        <f t="shared" ref="Z1400:Z1414" si="357">IF(N1400=1,0,ABS(N1400))</f>
        <v>0</v>
      </c>
      <c r="AA1400" s="22">
        <f t="shared" ref="AA1400:AA1414" si="358">ABS(O1400)</f>
        <v>0</v>
      </c>
      <c r="AB1400">
        <f t="shared" ref="AB1400:AB1414" si="359">IF(N1400=1,1,0)</f>
        <v>1</v>
      </c>
      <c r="AC1400" s="22">
        <f t="shared" ref="AC1400:AC1414" si="360">IF(N1400=1,ABS(N1401),0)</f>
        <v>0.32558139534883723</v>
      </c>
      <c r="AD1400" s="22">
        <f t="shared" ref="AD1400:AD1414" si="361">IF(N1400=1,0,ABS(O1401))</f>
        <v>0</v>
      </c>
    </row>
    <row r="1401" spans="3:30" x14ac:dyDescent="0.25">
      <c r="D1401" s="2">
        <v>0.375</v>
      </c>
      <c r="E1401">
        <v>10675</v>
      </c>
      <c r="F1401">
        <v>10678</v>
      </c>
      <c r="G1401">
        <v>10659</v>
      </c>
      <c r="H1401">
        <v>10664</v>
      </c>
      <c r="J1401">
        <v>-11</v>
      </c>
      <c r="K1401">
        <f>K1400+J1401</f>
        <v>-11</v>
      </c>
      <c r="L1401">
        <v>19</v>
      </c>
      <c r="N1401">
        <f>IF(J1400&lt;0,MIN(K1401:K1414),MAX(K1401:K1414))/R1379</f>
        <v>-0.32558139534883723</v>
      </c>
      <c r="O1401">
        <f>_xlfn.IFS(P1401&gt;64,64,P1401&lt;-64,-64,P1401,P1401)/R1379</f>
        <v>-5.1162790697674418E-2</v>
      </c>
      <c r="P1401">
        <f>IF(J1400&lt;0,MAX(K1401:K1414),MIN(K1401:K1414))</f>
        <v>-11</v>
      </c>
      <c r="R1401">
        <f>MIN(G1400:G1414)</f>
        <v>10605</v>
      </c>
      <c r="W1401">
        <f t="shared" si="354"/>
        <v>0</v>
      </c>
      <c r="X1401">
        <f t="shared" si="355"/>
        <v>11</v>
      </c>
      <c r="Y1401">
        <f t="shared" si="356"/>
        <v>0</v>
      </c>
      <c r="Z1401" s="22">
        <f t="shared" si="357"/>
        <v>0.32558139534883723</v>
      </c>
      <c r="AA1401" s="22">
        <f t="shared" si="358"/>
        <v>5.1162790697674418E-2</v>
      </c>
      <c r="AB1401">
        <f t="shared" si="359"/>
        <v>0</v>
      </c>
      <c r="AC1401" s="22">
        <f t="shared" si="360"/>
        <v>0</v>
      </c>
      <c r="AD1401" s="22">
        <f t="shared" si="361"/>
        <v>0</v>
      </c>
    </row>
    <row r="1402" spans="3:30" x14ac:dyDescent="0.25">
      <c r="D1402" s="1">
        <v>0.41666666666666669</v>
      </c>
      <c r="E1402">
        <v>10665</v>
      </c>
      <c r="F1402">
        <v>10676</v>
      </c>
      <c r="G1402">
        <v>10645</v>
      </c>
      <c r="H1402">
        <v>10662</v>
      </c>
      <c r="J1402">
        <v>-3</v>
      </c>
      <c r="K1402">
        <f t="shared" ref="K1402:K1414" si="362">K1401+J1402</f>
        <v>-14</v>
      </c>
      <c r="L1402">
        <v>31</v>
      </c>
      <c r="R1402">
        <f>R1400-R1401</f>
        <v>76</v>
      </c>
      <c r="W1402">
        <f t="shared" si="354"/>
        <v>0</v>
      </c>
      <c r="X1402">
        <f t="shared" si="355"/>
        <v>3</v>
      </c>
      <c r="Y1402">
        <f t="shared" si="356"/>
        <v>76</v>
      </c>
      <c r="Z1402" s="22">
        <f t="shared" si="357"/>
        <v>0</v>
      </c>
      <c r="AA1402" s="22">
        <f t="shared" si="358"/>
        <v>0</v>
      </c>
      <c r="AB1402">
        <f t="shared" si="359"/>
        <v>0</v>
      </c>
      <c r="AC1402" s="22">
        <f t="shared" si="360"/>
        <v>0</v>
      </c>
      <c r="AD1402" s="22">
        <f t="shared" si="361"/>
        <v>0</v>
      </c>
    </row>
    <row r="1403" spans="3:30" x14ac:dyDescent="0.25">
      <c r="D1403" s="1">
        <v>0.45833333333333331</v>
      </c>
      <c r="E1403">
        <v>10663</v>
      </c>
      <c r="F1403">
        <v>10664</v>
      </c>
      <c r="G1403">
        <v>10641</v>
      </c>
      <c r="H1403">
        <v>10644</v>
      </c>
      <c r="J1403">
        <v>-19</v>
      </c>
      <c r="K1403">
        <f t="shared" si="362"/>
        <v>-33</v>
      </c>
      <c r="L1403">
        <v>23</v>
      </c>
      <c r="W1403">
        <f t="shared" si="354"/>
        <v>0</v>
      </c>
      <c r="X1403">
        <f t="shared" si="355"/>
        <v>19</v>
      </c>
      <c r="Y1403">
        <f t="shared" si="356"/>
        <v>0</v>
      </c>
      <c r="Z1403" s="22">
        <f t="shared" si="357"/>
        <v>0</v>
      </c>
      <c r="AA1403" s="22">
        <f t="shared" si="358"/>
        <v>0</v>
      </c>
      <c r="AB1403">
        <f t="shared" si="359"/>
        <v>0</v>
      </c>
      <c r="AC1403" s="22">
        <f t="shared" si="360"/>
        <v>0</v>
      </c>
      <c r="AD1403" s="22">
        <f t="shared" si="361"/>
        <v>0</v>
      </c>
    </row>
    <row r="1404" spans="3:30" x14ac:dyDescent="0.25">
      <c r="D1404" s="1">
        <v>0.5</v>
      </c>
      <c r="E1404">
        <v>10643</v>
      </c>
      <c r="F1404">
        <v>10667</v>
      </c>
      <c r="G1404">
        <v>10636</v>
      </c>
      <c r="H1404">
        <v>10656</v>
      </c>
      <c r="J1404">
        <v>13</v>
      </c>
      <c r="K1404">
        <f t="shared" si="362"/>
        <v>-20</v>
      </c>
      <c r="L1404">
        <v>31</v>
      </c>
      <c r="W1404">
        <f t="shared" si="354"/>
        <v>0</v>
      </c>
      <c r="X1404">
        <f t="shared" si="355"/>
        <v>13</v>
      </c>
      <c r="Y1404">
        <f t="shared" si="356"/>
        <v>0</v>
      </c>
      <c r="Z1404" s="22">
        <f t="shared" si="357"/>
        <v>0</v>
      </c>
      <c r="AA1404" s="22">
        <f t="shared" si="358"/>
        <v>0</v>
      </c>
      <c r="AB1404">
        <f t="shared" si="359"/>
        <v>0</v>
      </c>
      <c r="AC1404" s="22">
        <f t="shared" si="360"/>
        <v>0</v>
      </c>
      <c r="AD1404" s="22">
        <f t="shared" si="361"/>
        <v>0</v>
      </c>
    </row>
    <row r="1405" spans="3:30" x14ac:dyDescent="0.25">
      <c r="C1405">
        <v>1</v>
      </c>
      <c r="D1405" s="1">
        <v>0.54166666666666663</v>
      </c>
      <c r="E1405">
        <v>10657</v>
      </c>
      <c r="F1405">
        <v>10664</v>
      </c>
      <c r="G1405">
        <v>10635</v>
      </c>
      <c r="H1405">
        <v>10640</v>
      </c>
      <c r="J1405">
        <v>-17</v>
      </c>
      <c r="K1405">
        <f t="shared" si="362"/>
        <v>-37</v>
      </c>
      <c r="L1405">
        <v>29</v>
      </c>
      <c r="W1405">
        <f t="shared" si="354"/>
        <v>0</v>
      </c>
      <c r="X1405">
        <f t="shared" si="355"/>
        <v>17</v>
      </c>
      <c r="Y1405">
        <f t="shared" si="356"/>
        <v>0</v>
      </c>
      <c r="Z1405" s="22">
        <f t="shared" si="357"/>
        <v>0</v>
      </c>
      <c r="AA1405" s="22">
        <f t="shared" si="358"/>
        <v>0</v>
      </c>
      <c r="AB1405">
        <f t="shared" si="359"/>
        <v>0</v>
      </c>
      <c r="AC1405" s="22">
        <f t="shared" si="360"/>
        <v>0</v>
      </c>
      <c r="AD1405" s="22">
        <f t="shared" si="361"/>
        <v>0</v>
      </c>
    </row>
    <row r="1406" spans="3:30" x14ac:dyDescent="0.25">
      <c r="D1406" s="1">
        <v>0.58333333333333337</v>
      </c>
      <c r="E1406">
        <v>10640</v>
      </c>
      <c r="F1406">
        <v>10648</v>
      </c>
      <c r="G1406">
        <v>10636</v>
      </c>
      <c r="H1406">
        <v>10636</v>
      </c>
      <c r="J1406">
        <v>-4</v>
      </c>
      <c r="K1406">
        <f t="shared" si="362"/>
        <v>-41</v>
      </c>
      <c r="L1406">
        <v>12</v>
      </c>
      <c r="W1406">
        <f t="shared" si="354"/>
        <v>0</v>
      </c>
      <c r="X1406">
        <f t="shared" si="355"/>
        <v>4</v>
      </c>
      <c r="Y1406">
        <f t="shared" si="356"/>
        <v>0</v>
      </c>
      <c r="Z1406" s="22">
        <f t="shared" si="357"/>
        <v>0</v>
      </c>
      <c r="AA1406" s="22">
        <f t="shared" si="358"/>
        <v>0</v>
      </c>
      <c r="AB1406">
        <f t="shared" si="359"/>
        <v>0</v>
      </c>
      <c r="AC1406" s="22">
        <f t="shared" si="360"/>
        <v>0</v>
      </c>
      <c r="AD1406" s="22">
        <f t="shared" si="361"/>
        <v>0</v>
      </c>
    </row>
    <row r="1407" spans="3:30" x14ac:dyDescent="0.25">
      <c r="D1407" s="1">
        <v>0.625</v>
      </c>
      <c r="E1407">
        <v>10636</v>
      </c>
      <c r="F1407">
        <v>10639</v>
      </c>
      <c r="G1407">
        <v>10624</v>
      </c>
      <c r="H1407">
        <v>10633</v>
      </c>
      <c r="J1407">
        <v>-3</v>
      </c>
      <c r="K1407">
        <f t="shared" si="362"/>
        <v>-44</v>
      </c>
      <c r="L1407">
        <v>15</v>
      </c>
      <c r="W1407">
        <f t="shared" si="354"/>
        <v>0</v>
      </c>
      <c r="X1407">
        <f t="shared" si="355"/>
        <v>3</v>
      </c>
      <c r="Y1407">
        <f t="shared" si="356"/>
        <v>0</v>
      </c>
      <c r="Z1407" s="22">
        <f t="shared" si="357"/>
        <v>0</v>
      </c>
      <c r="AA1407" s="22">
        <f t="shared" si="358"/>
        <v>0</v>
      </c>
      <c r="AB1407">
        <f t="shared" si="359"/>
        <v>0</v>
      </c>
      <c r="AC1407" s="22">
        <f t="shared" si="360"/>
        <v>0</v>
      </c>
      <c r="AD1407" s="22">
        <f t="shared" si="361"/>
        <v>0</v>
      </c>
    </row>
    <row r="1408" spans="3:30" x14ac:dyDescent="0.25">
      <c r="D1408" s="1">
        <v>0.66666666666666663</v>
      </c>
      <c r="E1408">
        <v>10633</v>
      </c>
      <c r="F1408">
        <v>10636</v>
      </c>
      <c r="G1408">
        <v>10618</v>
      </c>
      <c r="H1408">
        <v>10619</v>
      </c>
      <c r="J1408">
        <v>-14</v>
      </c>
      <c r="K1408">
        <f t="shared" si="362"/>
        <v>-58</v>
      </c>
      <c r="L1408">
        <v>18</v>
      </c>
      <c r="W1408">
        <f t="shared" si="354"/>
        <v>0</v>
      </c>
      <c r="X1408">
        <f t="shared" si="355"/>
        <v>14</v>
      </c>
      <c r="Y1408">
        <f t="shared" si="356"/>
        <v>0</v>
      </c>
      <c r="Z1408" s="22">
        <f t="shared" si="357"/>
        <v>0</v>
      </c>
      <c r="AA1408" s="22">
        <f t="shared" si="358"/>
        <v>0</v>
      </c>
      <c r="AB1408">
        <f t="shared" si="359"/>
        <v>0</v>
      </c>
      <c r="AC1408" s="22">
        <f t="shared" si="360"/>
        <v>0</v>
      </c>
      <c r="AD1408" s="22">
        <f t="shared" si="361"/>
        <v>0</v>
      </c>
    </row>
    <row r="1409" spans="3:30" x14ac:dyDescent="0.25">
      <c r="D1409" s="1">
        <v>0.70833333333333337</v>
      </c>
      <c r="E1409">
        <v>10619</v>
      </c>
      <c r="F1409">
        <v>10629</v>
      </c>
      <c r="G1409">
        <v>10610</v>
      </c>
      <c r="H1409">
        <v>10617</v>
      </c>
      <c r="J1409">
        <v>-2</v>
      </c>
      <c r="K1409">
        <f t="shared" si="362"/>
        <v>-60</v>
      </c>
      <c r="L1409">
        <v>19</v>
      </c>
      <c r="W1409">
        <f t="shared" si="354"/>
        <v>0</v>
      </c>
      <c r="X1409">
        <f t="shared" si="355"/>
        <v>2</v>
      </c>
      <c r="Y1409">
        <f t="shared" si="356"/>
        <v>0</v>
      </c>
      <c r="Z1409" s="22">
        <f t="shared" si="357"/>
        <v>0</v>
      </c>
      <c r="AA1409" s="22">
        <f t="shared" si="358"/>
        <v>0</v>
      </c>
      <c r="AB1409">
        <f t="shared" si="359"/>
        <v>0</v>
      </c>
      <c r="AC1409" s="22">
        <f t="shared" si="360"/>
        <v>0</v>
      </c>
      <c r="AD1409" s="22">
        <f t="shared" si="361"/>
        <v>0</v>
      </c>
    </row>
    <row r="1410" spans="3:30" x14ac:dyDescent="0.25">
      <c r="D1410" s="1">
        <v>0.75</v>
      </c>
      <c r="E1410">
        <v>10617</v>
      </c>
      <c r="F1410">
        <v>10640</v>
      </c>
      <c r="G1410">
        <v>10613</v>
      </c>
      <c r="H1410">
        <v>10628</v>
      </c>
      <c r="J1410">
        <v>11</v>
      </c>
      <c r="K1410">
        <f t="shared" si="362"/>
        <v>-49</v>
      </c>
      <c r="L1410">
        <v>27</v>
      </c>
      <c r="W1410">
        <f t="shared" si="354"/>
        <v>0</v>
      </c>
      <c r="X1410">
        <f t="shared" si="355"/>
        <v>11</v>
      </c>
      <c r="Y1410">
        <f t="shared" si="356"/>
        <v>0</v>
      </c>
      <c r="Z1410" s="22">
        <f t="shared" si="357"/>
        <v>0</v>
      </c>
      <c r="AA1410" s="22">
        <f t="shared" si="358"/>
        <v>0</v>
      </c>
      <c r="AB1410">
        <f t="shared" si="359"/>
        <v>0</v>
      </c>
      <c r="AC1410" s="22">
        <f t="shared" si="360"/>
        <v>0</v>
      </c>
      <c r="AD1410" s="22">
        <f t="shared" si="361"/>
        <v>0</v>
      </c>
    </row>
    <row r="1411" spans="3:30" x14ac:dyDescent="0.25">
      <c r="D1411" s="1">
        <v>0.79166666666666663</v>
      </c>
      <c r="E1411">
        <v>10628</v>
      </c>
      <c r="F1411">
        <v>10636</v>
      </c>
      <c r="G1411">
        <v>10626</v>
      </c>
      <c r="H1411">
        <v>10629</v>
      </c>
      <c r="J1411">
        <v>1</v>
      </c>
      <c r="K1411">
        <f t="shared" si="362"/>
        <v>-48</v>
      </c>
      <c r="L1411">
        <v>10</v>
      </c>
      <c r="W1411">
        <f t="shared" si="354"/>
        <v>0</v>
      </c>
      <c r="X1411">
        <f t="shared" si="355"/>
        <v>1</v>
      </c>
      <c r="Y1411">
        <f t="shared" si="356"/>
        <v>0</v>
      </c>
      <c r="Z1411" s="22">
        <f t="shared" si="357"/>
        <v>0</v>
      </c>
      <c r="AA1411" s="22">
        <f t="shared" si="358"/>
        <v>0</v>
      </c>
      <c r="AB1411">
        <f t="shared" si="359"/>
        <v>0</v>
      </c>
      <c r="AC1411" s="22">
        <f t="shared" si="360"/>
        <v>0</v>
      </c>
      <c r="AD1411" s="22">
        <f t="shared" si="361"/>
        <v>0</v>
      </c>
    </row>
    <row r="1412" spans="3:30" x14ac:dyDescent="0.25">
      <c r="D1412" s="1">
        <v>0.83333333333333337</v>
      </c>
      <c r="E1412">
        <v>10629</v>
      </c>
      <c r="F1412">
        <v>10629</v>
      </c>
      <c r="G1412">
        <v>10605</v>
      </c>
      <c r="H1412">
        <v>10607</v>
      </c>
      <c r="J1412">
        <v>-22</v>
      </c>
      <c r="K1412">
        <f t="shared" si="362"/>
        <v>-70</v>
      </c>
      <c r="L1412">
        <v>24</v>
      </c>
      <c r="W1412">
        <f t="shared" si="354"/>
        <v>0</v>
      </c>
      <c r="X1412">
        <f t="shared" si="355"/>
        <v>22</v>
      </c>
      <c r="Y1412">
        <f t="shared" si="356"/>
        <v>0</v>
      </c>
      <c r="Z1412" s="22">
        <f t="shared" si="357"/>
        <v>0</v>
      </c>
      <c r="AA1412" s="22">
        <f t="shared" si="358"/>
        <v>0</v>
      </c>
      <c r="AB1412">
        <f t="shared" si="359"/>
        <v>0</v>
      </c>
      <c r="AC1412" s="22">
        <f t="shared" si="360"/>
        <v>0</v>
      </c>
      <c r="AD1412" s="22">
        <f t="shared" si="361"/>
        <v>0</v>
      </c>
    </row>
    <row r="1413" spans="3:30" x14ac:dyDescent="0.25">
      <c r="D1413" s="1">
        <v>0.875</v>
      </c>
      <c r="E1413">
        <v>10606</v>
      </c>
      <c r="F1413">
        <v>10626</v>
      </c>
      <c r="G1413">
        <v>10605</v>
      </c>
      <c r="H1413">
        <v>10623</v>
      </c>
      <c r="J1413">
        <v>17</v>
      </c>
      <c r="K1413">
        <f t="shared" si="362"/>
        <v>-53</v>
      </c>
      <c r="L1413">
        <v>21</v>
      </c>
      <c r="W1413">
        <f t="shared" si="354"/>
        <v>0</v>
      </c>
      <c r="X1413">
        <f t="shared" si="355"/>
        <v>17</v>
      </c>
      <c r="Y1413">
        <f t="shared" si="356"/>
        <v>0</v>
      </c>
      <c r="Z1413" s="22">
        <f t="shared" si="357"/>
        <v>0</v>
      </c>
      <c r="AA1413" s="22">
        <f t="shared" si="358"/>
        <v>0</v>
      </c>
      <c r="AB1413">
        <f t="shared" si="359"/>
        <v>0</v>
      </c>
      <c r="AC1413" s="22">
        <f t="shared" si="360"/>
        <v>0</v>
      </c>
      <c r="AD1413" s="22">
        <f t="shared" si="361"/>
        <v>0</v>
      </c>
    </row>
    <row r="1414" spans="3:30" x14ac:dyDescent="0.25">
      <c r="D1414" s="2">
        <v>0.91666666666666663</v>
      </c>
      <c r="E1414">
        <v>10623</v>
      </c>
      <c r="F1414">
        <v>10632</v>
      </c>
      <c r="G1414">
        <v>10612</v>
      </c>
      <c r="H1414">
        <v>10614</v>
      </c>
      <c r="J1414">
        <v>-9</v>
      </c>
      <c r="K1414">
        <f t="shared" si="362"/>
        <v>-62</v>
      </c>
      <c r="L1414">
        <v>20</v>
      </c>
      <c r="W1414">
        <f t="shared" si="354"/>
        <v>0</v>
      </c>
      <c r="X1414">
        <f t="shared" si="355"/>
        <v>9</v>
      </c>
      <c r="Y1414">
        <f t="shared" si="356"/>
        <v>0</v>
      </c>
      <c r="Z1414" s="22">
        <f t="shared" si="357"/>
        <v>0</v>
      </c>
      <c r="AA1414" s="22">
        <f t="shared" si="358"/>
        <v>0</v>
      </c>
      <c r="AB1414">
        <f t="shared" si="359"/>
        <v>0</v>
      </c>
      <c r="AC1414" s="22">
        <f t="shared" si="360"/>
        <v>0</v>
      </c>
      <c r="AD1414" s="22">
        <f t="shared" si="361"/>
        <v>0</v>
      </c>
    </row>
    <row r="1415" spans="3:30" hidden="1" x14ac:dyDescent="0.25">
      <c r="D1415" s="1">
        <v>0</v>
      </c>
      <c r="E1415">
        <v>10614</v>
      </c>
      <c r="F1415">
        <v>10614</v>
      </c>
      <c r="G1415">
        <v>10614</v>
      </c>
      <c r="H1415">
        <v>10614</v>
      </c>
      <c r="Z1415"/>
      <c r="AA1415"/>
      <c r="AC1415"/>
      <c r="AD1415"/>
    </row>
    <row r="1416" spans="3:30" x14ac:dyDescent="0.25">
      <c r="D1416" s="2">
        <v>0.375</v>
      </c>
      <c r="E1416">
        <v>10561</v>
      </c>
      <c r="F1416">
        <v>10579</v>
      </c>
      <c r="G1416">
        <v>10554</v>
      </c>
      <c r="H1416">
        <v>10564</v>
      </c>
      <c r="J1416">
        <v>3</v>
      </c>
      <c r="K1416">
        <v>0</v>
      </c>
      <c r="L1416">
        <v>25</v>
      </c>
      <c r="M1416">
        <f>H1429-E1416</f>
        <v>-171</v>
      </c>
      <c r="R1416">
        <f>MAX(F1416:F1431)</f>
        <v>10579</v>
      </c>
      <c r="W1416">
        <f t="shared" ref="W1416:W1429" si="363">ABS(M1416)</f>
        <v>171</v>
      </c>
      <c r="X1416">
        <f t="shared" ref="X1416:X1429" si="364">ABS(J1416)</f>
        <v>3</v>
      </c>
      <c r="Y1416">
        <f t="shared" ref="Y1416:Y1429" si="365">IF(R1416&lt;1000,ABS(R1416),0)</f>
        <v>0</v>
      </c>
      <c r="Z1416" s="22">
        <f t="shared" ref="Z1416:Z1429" si="366">IF(N1416=1,0,ABS(N1416))</f>
        <v>0</v>
      </c>
      <c r="AA1416" s="22">
        <f t="shared" ref="AA1416:AA1429" si="367">ABS(O1416)</f>
        <v>0</v>
      </c>
      <c r="AB1416">
        <f t="shared" ref="AB1416:AB1429" si="368">IF(N1416=1,1,0)</f>
        <v>0</v>
      </c>
      <c r="AC1416" s="22">
        <f t="shared" ref="AC1416:AC1429" si="369">IF(N1416=1,ABS(N1417),0)</f>
        <v>0</v>
      </c>
      <c r="AD1416" s="22">
        <f t="shared" ref="AD1416:AD1429" ca="1" si="370">IF(N1416=1,0,ABS(O1417))</f>
        <v>0.84210526315789469</v>
      </c>
    </row>
    <row r="1417" spans="3:30" x14ac:dyDescent="0.25">
      <c r="D1417" s="1">
        <v>0.41666666666666669</v>
      </c>
      <c r="E1417">
        <v>10565</v>
      </c>
      <c r="F1417">
        <v>10565</v>
      </c>
      <c r="G1417">
        <v>10434</v>
      </c>
      <c r="H1417">
        <v>10459</v>
      </c>
      <c r="J1417">
        <v>-106</v>
      </c>
      <c r="K1417">
        <f>K1416+J1417</f>
        <v>-106</v>
      </c>
      <c r="L1417">
        <v>131</v>
      </c>
      <c r="N1417">
        <f>IF(J1416&lt;0,MIN(K1417:K1430),MAX(K1417:K1430))/R1402</f>
        <v>-1.263157894736842</v>
      </c>
      <c r="O1417">
        <f ca="1">_xlfn.IFS(P1417&gt;64,64,P1417&lt;-64,-64,P1417(-64.64),P1417)/R1402</f>
        <v>-0.84210526315789469</v>
      </c>
      <c r="P1417">
        <f>IF(J1416&lt;0,MAX(K1417:K1430),MIN(K1417:K1430))</f>
        <v>-178</v>
      </c>
      <c r="R1417">
        <f>MIN(G1416:G1430)</f>
        <v>10382</v>
      </c>
      <c r="W1417">
        <f t="shared" si="363"/>
        <v>0</v>
      </c>
      <c r="X1417">
        <f t="shared" si="364"/>
        <v>106</v>
      </c>
      <c r="Y1417">
        <f t="shared" si="365"/>
        <v>0</v>
      </c>
      <c r="Z1417" s="22">
        <f t="shared" si="366"/>
        <v>1.263157894736842</v>
      </c>
      <c r="AA1417" s="22">
        <f t="shared" ca="1" si="367"/>
        <v>0.84210526315789469</v>
      </c>
      <c r="AB1417">
        <f t="shared" si="368"/>
        <v>0</v>
      </c>
      <c r="AC1417" s="22">
        <f t="shared" si="369"/>
        <v>0</v>
      </c>
      <c r="AD1417" s="22">
        <f t="shared" si="370"/>
        <v>0</v>
      </c>
    </row>
    <row r="1418" spans="3:30" x14ac:dyDescent="0.25">
      <c r="D1418" s="1">
        <v>0.45833333333333331</v>
      </c>
      <c r="E1418">
        <v>10458</v>
      </c>
      <c r="F1418">
        <v>10485</v>
      </c>
      <c r="G1418">
        <v>10441</v>
      </c>
      <c r="H1418">
        <v>10468</v>
      </c>
      <c r="J1418">
        <v>10</v>
      </c>
      <c r="K1418">
        <f t="shared" ref="K1418:K1430" si="371">K1417+J1418</f>
        <v>-96</v>
      </c>
      <c r="L1418">
        <v>44</v>
      </c>
      <c r="R1418">
        <f>R1416-R1417</f>
        <v>197</v>
      </c>
      <c r="W1418">
        <f t="shared" si="363"/>
        <v>0</v>
      </c>
      <c r="X1418">
        <f t="shared" si="364"/>
        <v>10</v>
      </c>
      <c r="Y1418">
        <f t="shared" si="365"/>
        <v>197</v>
      </c>
      <c r="Z1418" s="22">
        <f t="shared" si="366"/>
        <v>0</v>
      </c>
      <c r="AA1418" s="22">
        <f t="shared" si="367"/>
        <v>0</v>
      </c>
      <c r="AB1418">
        <f t="shared" si="368"/>
        <v>0</v>
      </c>
      <c r="AC1418" s="22">
        <f t="shared" si="369"/>
        <v>0</v>
      </c>
      <c r="AD1418" s="22">
        <f t="shared" si="370"/>
        <v>0</v>
      </c>
    </row>
    <row r="1419" spans="3:30" x14ac:dyDescent="0.25">
      <c r="D1419" s="1">
        <v>0.5</v>
      </c>
      <c r="E1419">
        <v>10469</v>
      </c>
      <c r="F1419">
        <v>10476</v>
      </c>
      <c r="G1419">
        <v>10451</v>
      </c>
      <c r="H1419">
        <v>10458</v>
      </c>
      <c r="J1419">
        <v>-11</v>
      </c>
      <c r="K1419">
        <f t="shared" si="371"/>
        <v>-107</v>
      </c>
      <c r="L1419">
        <v>25</v>
      </c>
      <c r="W1419">
        <f t="shared" si="363"/>
        <v>0</v>
      </c>
      <c r="X1419">
        <f t="shared" si="364"/>
        <v>11</v>
      </c>
      <c r="Y1419">
        <f t="shared" si="365"/>
        <v>0</v>
      </c>
      <c r="Z1419" s="22">
        <f t="shared" si="366"/>
        <v>0</v>
      </c>
      <c r="AA1419" s="22">
        <f t="shared" si="367"/>
        <v>0</v>
      </c>
      <c r="AB1419">
        <f t="shared" si="368"/>
        <v>0</v>
      </c>
      <c r="AC1419" s="22">
        <f t="shared" si="369"/>
        <v>0</v>
      </c>
      <c r="AD1419" s="22">
        <f t="shared" si="370"/>
        <v>0</v>
      </c>
    </row>
    <row r="1420" spans="3:30" x14ac:dyDescent="0.25">
      <c r="C1420">
        <v>1</v>
      </c>
      <c r="D1420" s="1">
        <v>0.54166666666666663</v>
      </c>
      <c r="E1420">
        <v>10458</v>
      </c>
      <c r="F1420">
        <v>10483</v>
      </c>
      <c r="G1420">
        <v>10458</v>
      </c>
      <c r="H1420">
        <v>10468</v>
      </c>
      <c r="J1420">
        <v>10</v>
      </c>
      <c r="K1420">
        <f t="shared" si="371"/>
        <v>-97</v>
      </c>
      <c r="L1420">
        <v>25</v>
      </c>
      <c r="W1420">
        <f t="shared" si="363"/>
        <v>0</v>
      </c>
      <c r="X1420">
        <f t="shared" si="364"/>
        <v>10</v>
      </c>
      <c r="Y1420">
        <f t="shared" si="365"/>
        <v>0</v>
      </c>
      <c r="Z1420" s="22">
        <f t="shared" si="366"/>
        <v>0</v>
      </c>
      <c r="AA1420" s="22">
        <f t="shared" si="367"/>
        <v>0</v>
      </c>
      <c r="AB1420">
        <f t="shared" si="368"/>
        <v>0</v>
      </c>
      <c r="AC1420" s="22">
        <f t="shared" si="369"/>
        <v>0</v>
      </c>
      <c r="AD1420" s="22">
        <f t="shared" si="370"/>
        <v>0</v>
      </c>
    </row>
    <row r="1421" spans="3:30" x14ac:dyDescent="0.25">
      <c r="D1421" s="1">
        <v>0.58333333333333337</v>
      </c>
      <c r="E1421">
        <v>10468</v>
      </c>
      <c r="F1421">
        <v>10470</v>
      </c>
      <c r="G1421">
        <v>10456</v>
      </c>
      <c r="H1421">
        <v>10459</v>
      </c>
      <c r="J1421">
        <v>-9</v>
      </c>
      <c r="K1421">
        <f t="shared" si="371"/>
        <v>-106</v>
      </c>
      <c r="L1421">
        <v>14</v>
      </c>
      <c r="W1421">
        <f t="shared" si="363"/>
        <v>0</v>
      </c>
      <c r="X1421">
        <f t="shared" si="364"/>
        <v>9</v>
      </c>
      <c r="Y1421">
        <f t="shared" si="365"/>
        <v>0</v>
      </c>
      <c r="Z1421" s="22">
        <f t="shared" si="366"/>
        <v>0</v>
      </c>
      <c r="AA1421" s="22">
        <f t="shared" si="367"/>
        <v>0</v>
      </c>
      <c r="AB1421">
        <f t="shared" si="368"/>
        <v>0</v>
      </c>
      <c r="AC1421" s="22">
        <f t="shared" si="369"/>
        <v>0</v>
      </c>
      <c r="AD1421" s="22">
        <f t="shared" si="370"/>
        <v>0</v>
      </c>
    </row>
    <row r="1422" spans="3:30" x14ac:dyDescent="0.25">
      <c r="D1422" s="1">
        <v>0.625</v>
      </c>
      <c r="E1422">
        <v>10458</v>
      </c>
      <c r="F1422">
        <v>10460</v>
      </c>
      <c r="G1422">
        <v>10423</v>
      </c>
      <c r="H1422">
        <v>10424</v>
      </c>
      <c r="J1422">
        <v>-34</v>
      </c>
      <c r="K1422">
        <f t="shared" si="371"/>
        <v>-140</v>
      </c>
      <c r="L1422">
        <v>37</v>
      </c>
      <c r="W1422">
        <f t="shared" si="363"/>
        <v>0</v>
      </c>
      <c r="X1422">
        <f t="shared" si="364"/>
        <v>34</v>
      </c>
      <c r="Y1422">
        <f t="shared" si="365"/>
        <v>0</v>
      </c>
      <c r="Z1422" s="22">
        <f t="shared" si="366"/>
        <v>0</v>
      </c>
      <c r="AA1422" s="22">
        <f t="shared" si="367"/>
        <v>0</v>
      </c>
      <c r="AB1422">
        <f t="shared" si="368"/>
        <v>0</v>
      </c>
      <c r="AC1422" s="22">
        <f t="shared" si="369"/>
        <v>0</v>
      </c>
      <c r="AD1422" s="22">
        <f t="shared" si="370"/>
        <v>0</v>
      </c>
    </row>
    <row r="1423" spans="3:30" x14ac:dyDescent="0.25">
      <c r="D1423" s="1">
        <v>0.66666666666666663</v>
      </c>
      <c r="E1423">
        <v>10424</v>
      </c>
      <c r="F1423">
        <v>10440</v>
      </c>
      <c r="G1423">
        <v>10395</v>
      </c>
      <c r="H1423">
        <v>10403</v>
      </c>
      <c r="J1423">
        <v>-21</v>
      </c>
      <c r="K1423">
        <f t="shared" si="371"/>
        <v>-161</v>
      </c>
      <c r="L1423">
        <v>45</v>
      </c>
      <c r="W1423">
        <f t="shared" si="363"/>
        <v>0</v>
      </c>
      <c r="X1423">
        <f t="shared" si="364"/>
        <v>21</v>
      </c>
      <c r="Y1423">
        <f t="shared" si="365"/>
        <v>0</v>
      </c>
      <c r="Z1423" s="22">
        <f t="shared" si="366"/>
        <v>0</v>
      </c>
      <c r="AA1423" s="22">
        <f t="shared" si="367"/>
        <v>0</v>
      </c>
      <c r="AB1423">
        <f t="shared" si="368"/>
        <v>0</v>
      </c>
      <c r="AC1423" s="22">
        <f t="shared" si="369"/>
        <v>0</v>
      </c>
      <c r="AD1423" s="22">
        <f t="shared" si="370"/>
        <v>0</v>
      </c>
    </row>
    <row r="1424" spans="3:30" x14ac:dyDescent="0.25">
      <c r="D1424" s="1">
        <v>0.70833333333333337</v>
      </c>
      <c r="E1424">
        <v>10403</v>
      </c>
      <c r="F1424">
        <v>10439</v>
      </c>
      <c r="G1424">
        <v>10401</v>
      </c>
      <c r="H1424">
        <v>10423</v>
      </c>
      <c r="J1424">
        <v>20</v>
      </c>
      <c r="K1424">
        <f t="shared" si="371"/>
        <v>-141</v>
      </c>
      <c r="L1424">
        <v>38</v>
      </c>
      <c r="W1424">
        <f t="shared" si="363"/>
        <v>0</v>
      </c>
      <c r="X1424">
        <f t="shared" si="364"/>
        <v>20</v>
      </c>
      <c r="Y1424">
        <f t="shared" si="365"/>
        <v>0</v>
      </c>
      <c r="Z1424" s="22">
        <f t="shared" si="366"/>
        <v>0</v>
      </c>
      <c r="AA1424" s="22">
        <f t="shared" si="367"/>
        <v>0</v>
      </c>
      <c r="AB1424">
        <f t="shared" si="368"/>
        <v>0</v>
      </c>
      <c r="AC1424" s="22">
        <f t="shared" si="369"/>
        <v>0</v>
      </c>
      <c r="AD1424" s="22">
        <f t="shared" si="370"/>
        <v>0</v>
      </c>
    </row>
    <row r="1425" spans="4:30" x14ac:dyDescent="0.25">
      <c r="D1425" s="1">
        <v>0.75</v>
      </c>
      <c r="E1425">
        <v>10423</v>
      </c>
      <c r="F1425">
        <v>10427</v>
      </c>
      <c r="G1425">
        <v>10384</v>
      </c>
      <c r="H1425">
        <v>10394</v>
      </c>
      <c r="J1425">
        <v>-29</v>
      </c>
      <c r="K1425">
        <f t="shared" si="371"/>
        <v>-170</v>
      </c>
      <c r="L1425">
        <v>43</v>
      </c>
      <c r="W1425">
        <f t="shared" si="363"/>
        <v>0</v>
      </c>
      <c r="X1425">
        <f t="shared" si="364"/>
        <v>29</v>
      </c>
      <c r="Y1425">
        <f t="shared" si="365"/>
        <v>0</v>
      </c>
      <c r="Z1425" s="22">
        <f t="shared" si="366"/>
        <v>0</v>
      </c>
      <c r="AA1425" s="22">
        <f t="shared" si="367"/>
        <v>0</v>
      </c>
      <c r="AB1425">
        <f t="shared" si="368"/>
        <v>0</v>
      </c>
      <c r="AC1425" s="22">
        <f t="shared" si="369"/>
        <v>0</v>
      </c>
      <c r="AD1425" s="22">
        <f t="shared" si="370"/>
        <v>0</v>
      </c>
    </row>
    <row r="1426" spans="4:30" x14ac:dyDescent="0.25">
      <c r="D1426" s="1">
        <v>0.79166666666666663</v>
      </c>
      <c r="E1426">
        <v>10395</v>
      </c>
      <c r="F1426">
        <v>10409</v>
      </c>
      <c r="G1426">
        <v>10391</v>
      </c>
      <c r="H1426">
        <v>10403</v>
      </c>
      <c r="J1426">
        <v>8</v>
      </c>
      <c r="K1426">
        <f t="shared" si="371"/>
        <v>-162</v>
      </c>
      <c r="L1426">
        <v>18</v>
      </c>
      <c r="W1426">
        <f t="shared" si="363"/>
        <v>0</v>
      </c>
      <c r="X1426">
        <f t="shared" si="364"/>
        <v>8</v>
      </c>
      <c r="Y1426">
        <f t="shared" si="365"/>
        <v>0</v>
      </c>
      <c r="Z1426" s="22">
        <f t="shared" si="366"/>
        <v>0</v>
      </c>
      <c r="AA1426" s="22">
        <f t="shared" si="367"/>
        <v>0</v>
      </c>
      <c r="AB1426">
        <f t="shared" si="368"/>
        <v>0</v>
      </c>
      <c r="AC1426" s="22">
        <f t="shared" si="369"/>
        <v>0</v>
      </c>
      <c r="AD1426" s="22">
        <f t="shared" si="370"/>
        <v>0</v>
      </c>
    </row>
    <row r="1427" spans="4:30" x14ac:dyDescent="0.25">
      <c r="D1427" s="1">
        <v>0.83333333333333337</v>
      </c>
      <c r="E1427">
        <v>10403</v>
      </c>
      <c r="F1427">
        <v>10406</v>
      </c>
      <c r="G1427">
        <v>10382</v>
      </c>
      <c r="H1427">
        <v>10388</v>
      </c>
      <c r="J1427">
        <v>-15</v>
      </c>
      <c r="K1427">
        <f t="shared" si="371"/>
        <v>-177</v>
      </c>
      <c r="L1427">
        <v>24</v>
      </c>
      <c r="W1427">
        <f t="shared" si="363"/>
        <v>0</v>
      </c>
      <c r="X1427">
        <f t="shared" si="364"/>
        <v>15</v>
      </c>
      <c r="Y1427">
        <f t="shared" si="365"/>
        <v>0</v>
      </c>
      <c r="Z1427" s="22">
        <f t="shared" si="366"/>
        <v>0</v>
      </c>
      <c r="AA1427" s="22">
        <f t="shared" si="367"/>
        <v>0</v>
      </c>
      <c r="AB1427">
        <f t="shared" si="368"/>
        <v>0</v>
      </c>
      <c r="AC1427" s="22">
        <f t="shared" si="369"/>
        <v>0</v>
      </c>
      <c r="AD1427" s="22">
        <f t="shared" si="370"/>
        <v>0</v>
      </c>
    </row>
    <row r="1428" spans="4:30" x14ac:dyDescent="0.25">
      <c r="D1428" s="1">
        <v>0.875</v>
      </c>
      <c r="E1428">
        <v>10389</v>
      </c>
      <c r="F1428">
        <v>10398</v>
      </c>
      <c r="G1428">
        <v>10383</v>
      </c>
      <c r="H1428">
        <v>10388</v>
      </c>
      <c r="J1428">
        <v>-1</v>
      </c>
      <c r="K1428">
        <f t="shared" si="371"/>
        <v>-178</v>
      </c>
      <c r="L1428">
        <v>15</v>
      </c>
      <c r="W1428">
        <f t="shared" si="363"/>
        <v>0</v>
      </c>
      <c r="X1428">
        <f t="shared" si="364"/>
        <v>1</v>
      </c>
      <c r="Y1428">
        <f t="shared" si="365"/>
        <v>0</v>
      </c>
      <c r="Z1428" s="22">
        <f t="shared" si="366"/>
        <v>0</v>
      </c>
      <c r="AA1428" s="22">
        <f t="shared" si="367"/>
        <v>0</v>
      </c>
      <c r="AB1428">
        <f t="shared" si="368"/>
        <v>0</v>
      </c>
      <c r="AC1428" s="22">
        <f t="shared" si="369"/>
        <v>0</v>
      </c>
      <c r="AD1428" s="22">
        <f t="shared" si="370"/>
        <v>0</v>
      </c>
    </row>
    <row r="1429" spans="4:30" x14ac:dyDescent="0.25">
      <c r="D1429" s="2">
        <v>0.91666666666666663</v>
      </c>
      <c r="E1429">
        <v>10388</v>
      </c>
      <c r="F1429">
        <v>10397</v>
      </c>
      <c r="G1429">
        <v>10383</v>
      </c>
      <c r="H1429">
        <v>10390</v>
      </c>
      <c r="J1429">
        <v>2</v>
      </c>
      <c r="K1429">
        <f t="shared" si="371"/>
        <v>-176</v>
      </c>
      <c r="L1429">
        <v>14</v>
      </c>
      <c r="W1429">
        <f t="shared" si="363"/>
        <v>0</v>
      </c>
      <c r="X1429">
        <f t="shared" si="364"/>
        <v>2</v>
      </c>
      <c r="Y1429">
        <f t="shared" si="365"/>
        <v>0</v>
      </c>
      <c r="Z1429" s="22">
        <f t="shared" si="366"/>
        <v>0</v>
      </c>
      <c r="AA1429" s="22">
        <f t="shared" si="367"/>
        <v>0</v>
      </c>
      <c r="AB1429">
        <f t="shared" si="368"/>
        <v>0</v>
      </c>
      <c r="AC1429" s="22">
        <f t="shared" si="369"/>
        <v>0</v>
      </c>
      <c r="AD1429" s="22">
        <f t="shared" si="370"/>
        <v>0</v>
      </c>
    </row>
    <row r="1430" spans="4:30" hidden="1" x14ac:dyDescent="0.25">
      <c r="D1430" s="1">
        <v>0.95833333333333337</v>
      </c>
      <c r="E1430">
        <v>10388</v>
      </c>
      <c r="F1430">
        <v>10401</v>
      </c>
      <c r="G1430">
        <v>10383</v>
      </c>
      <c r="H1430">
        <v>10386</v>
      </c>
      <c r="K1430">
        <f t="shared" si="371"/>
        <v>-176</v>
      </c>
      <c r="Z1430"/>
      <c r="AA1430"/>
      <c r="AC1430"/>
      <c r="AD1430"/>
    </row>
    <row r="1431" spans="4:30" hidden="1" x14ac:dyDescent="0.25">
      <c r="D1431" s="1">
        <v>4.1666666666666664E-2</v>
      </c>
      <c r="E1431">
        <v>10384</v>
      </c>
      <c r="F1431">
        <v>10397</v>
      </c>
      <c r="G1431">
        <v>10382</v>
      </c>
      <c r="H1431">
        <v>10382</v>
      </c>
      <c r="Z1431"/>
      <c r="AA1431"/>
      <c r="AC1431"/>
      <c r="AD1431"/>
    </row>
    <row r="1432" spans="4:30" hidden="1" x14ac:dyDescent="0.25">
      <c r="D1432" s="1">
        <v>8.3333333333333329E-2</v>
      </c>
      <c r="E1432">
        <v>10383</v>
      </c>
      <c r="F1432">
        <v>10389</v>
      </c>
      <c r="G1432">
        <v>10375</v>
      </c>
      <c r="H1432">
        <v>10379</v>
      </c>
      <c r="Z1432"/>
      <c r="AA1432"/>
      <c r="AC1432"/>
      <c r="AD1432"/>
    </row>
    <row r="1433" spans="4:30" hidden="1" x14ac:dyDescent="0.25">
      <c r="D1433" s="1">
        <v>0.125</v>
      </c>
      <c r="E1433">
        <v>10378</v>
      </c>
      <c r="F1433">
        <v>10378</v>
      </c>
      <c r="G1433">
        <v>10329</v>
      </c>
      <c r="H1433">
        <v>10337</v>
      </c>
      <c r="Z1433"/>
      <c r="AA1433"/>
      <c r="AC1433"/>
      <c r="AD1433"/>
    </row>
    <row r="1434" spans="4:30" hidden="1" x14ac:dyDescent="0.25">
      <c r="D1434" s="1">
        <v>0.16666666666666666</v>
      </c>
      <c r="E1434">
        <v>10338</v>
      </c>
      <c r="F1434">
        <v>10427</v>
      </c>
      <c r="G1434">
        <v>10335</v>
      </c>
      <c r="H1434">
        <v>10424</v>
      </c>
      <c r="Z1434"/>
      <c r="AA1434"/>
      <c r="AC1434"/>
      <c r="AD1434"/>
    </row>
    <row r="1435" spans="4:30" hidden="1" x14ac:dyDescent="0.25">
      <c r="D1435" s="1">
        <v>0.20833333333333334</v>
      </c>
      <c r="E1435">
        <v>10425</v>
      </c>
      <c r="F1435">
        <v>10446</v>
      </c>
      <c r="G1435">
        <v>10418</v>
      </c>
      <c r="H1435">
        <v>10423</v>
      </c>
      <c r="Z1435"/>
      <c r="AA1435"/>
      <c r="AC1435"/>
      <c r="AD1435"/>
    </row>
    <row r="1436" spans="4:30" hidden="1" x14ac:dyDescent="0.25">
      <c r="D1436" s="1">
        <v>0.25</v>
      </c>
      <c r="E1436">
        <v>10423</v>
      </c>
      <c r="F1436">
        <v>10448</v>
      </c>
      <c r="G1436">
        <v>10421</v>
      </c>
      <c r="H1436">
        <v>10444</v>
      </c>
      <c r="Z1436"/>
      <c r="AA1436"/>
      <c r="AC1436"/>
      <c r="AD1436"/>
    </row>
    <row r="1437" spans="4:30" hidden="1" x14ac:dyDescent="0.25">
      <c r="D1437" s="1">
        <v>0.29166666666666669</v>
      </c>
      <c r="E1437">
        <v>10444</v>
      </c>
      <c r="F1437">
        <v>10447</v>
      </c>
      <c r="G1437">
        <v>10436</v>
      </c>
      <c r="H1437">
        <v>10442</v>
      </c>
      <c r="Z1437"/>
      <c r="AA1437"/>
      <c r="AC1437"/>
      <c r="AD1437"/>
    </row>
    <row r="1438" spans="4:30" x14ac:dyDescent="0.25">
      <c r="D1438" s="2">
        <v>0.33333333333333331</v>
      </c>
      <c r="E1438">
        <v>10444</v>
      </c>
      <c r="F1438">
        <v>10458</v>
      </c>
      <c r="G1438">
        <v>10435</v>
      </c>
      <c r="H1438">
        <v>10458</v>
      </c>
      <c r="J1438">
        <v>14</v>
      </c>
      <c r="K1438">
        <v>0</v>
      </c>
      <c r="L1438">
        <v>23</v>
      </c>
      <c r="M1438">
        <v>-46</v>
      </c>
      <c r="R1438">
        <f>MAX(F1438:F1453)</f>
        <v>10467</v>
      </c>
      <c r="W1438">
        <f t="shared" ref="W1438:W1452" si="372">ABS(M1438)</f>
        <v>46</v>
      </c>
      <c r="X1438">
        <f t="shared" ref="X1438:X1452" si="373">ABS(J1438)</f>
        <v>14</v>
      </c>
      <c r="Y1438">
        <f t="shared" ref="Y1438:Y1452" si="374">IF(R1438&lt;1000,ABS(R1438),0)</f>
        <v>0</v>
      </c>
      <c r="Z1438" s="22">
        <f t="shared" ref="Z1438:Z1452" si="375">IF(N1438=1,0,ABS(N1438))</f>
        <v>0</v>
      </c>
      <c r="AA1438" s="22">
        <f t="shared" ref="AA1438:AA1452" si="376">ABS(O1438)</f>
        <v>0</v>
      </c>
      <c r="AB1438">
        <f t="shared" ref="AB1438:AB1452" si="377">IF(N1438=1,1,0)</f>
        <v>0</v>
      </c>
      <c r="AC1438" s="22">
        <f t="shared" ref="AC1438:AC1452" si="378">IF(N1438=1,ABS(N1439),0)</f>
        <v>0</v>
      </c>
      <c r="AD1438" s="22">
        <f t="shared" ref="AD1438:AD1452" ca="1" si="379">IF(N1438=1,0,ABS(O1439))</f>
        <v>0.32487309644670048</v>
      </c>
    </row>
    <row r="1439" spans="4:30" x14ac:dyDescent="0.25">
      <c r="D1439" s="2">
        <v>0.375</v>
      </c>
      <c r="E1439">
        <v>10453</v>
      </c>
      <c r="F1439">
        <v>10467</v>
      </c>
      <c r="G1439">
        <v>10445</v>
      </c>
      <c r="H1439">
        <v>10460</v>
      </c>
      <c r="J1439">
        <v>7</v>
      </c>
      <c r="K1439">
        <f>K1438+J1439</f>
        <v>7</v>
      </c>
      <c r="L1439">
        <v>22</v>
      </c>
      <c r="N1439">
        <f>IF(J1438&lt;0,MIN(K1439:K1452),MAX(K1439:K1452))/R1418</f>
        <v>3.553299492385787E-2</v>
      </c>
      <c r="O1439">
        <f ca="1">_xlfn.IFS(P1439&gt;64,64,P1439&lt;-64,-64,P1439(-64.64),P1439)/R1418</f>
        <v>-0.32487309644670048</v>
      </c>
      <c r="P1439">
        <f>IF(J1438&lt;0,MAX(K1439:K1452),MIN(K1439:K1452))</f>
        <v>-159</v>
      </c>
      <c r="R1439">
        <f>MIN(G1438:G1452)</f>
        <v>10265</v>
      </c>
      <c r="W1439">
        <f t="shared" si="372"/>
        <v>0</v>
      </c>
      <c r="X1439">
        <f t="shared" si="373"/>
        <v>7</v>
      </c>
      <c r="Y1439">
        <f t="shared" si="374"/>
        <v>0</v>
      </c>
      <c r="Z1439" s="22">
        <f t="shared" si="375"/>
        <v>3.553299492385787E-2</v>
      </c>
      <c r="AA1439" s="22">
        <f t="shared" ca="1" si="376"/>
        <v>0.32487309644670048</v>
      </c>
      <c r="AB1439">
        <f t="shared" si="377"/>
        <v>0</v>
      </c>
      <c r="AC1439" s="22">
        <f t="shared" si="378"/>
        <v>0</v>
      </c>
      <c r="AD1439" s="22">
        <f t="shared" si="379"/>
        <v>0</v>
      </c>
    </row>
    <row r="1440" spans="4:30" x14ac:dyDescent="0.25">
      <c r="D1440" s="1">
        <v>0.41666666666666669</v>
      </c>
      <c r="E1440">
        <v>10461</v>
      </c>
      <c r="F1440">
        <v>10464</v>
      </c>
      <c r="G1440">
        <v>10393</v>
      </c>
      <c r="H1440">
        <v>10402</v>
      </c>
      <c r="J1440">
        <v>-59</v>
      </c>
      <c r="K1440">
        <f t="shared" ref="K1440:K1452" si="380">K1439+J1440</f>
        <v>-52</v>
      </c>
      <c r="L1440">
        <v>71</v>
      </c>
      <c r="R1440">
        <f>R1438-R1439</f>
        <v>202</v>
      </c>
      <c r="W1440">
        <f t="shared" si="372"/>
        <v>0</v>
      </c>
      <c r="X1440">
        <f t="shared" si="373"/>
        <v>59</v>
      </c>
      <c r="Y1440">
        <f t="shared" si="374"/>
        <v>202</v>
      </c>
      <c r="Z1440" s="22">
        <f t="shared" si="375"/>
        <v>0</v>
      </c>
      <c r="AA1440" s="22">
        <f t="shared" si="376"/>
        <v>0</v>
      </c>
      <c r="AB1440">
        <f t="shared" si="377"/>
        <v>0</v>
      </c>
      <c r="AC1440" s="22">
        <f t="shared" si="378"/>
        <v>0</v>
      </c>
      <c r="AD1440" s="22">
        <f t="shared" si="379"/>
        <v>0</v>
      </c>
    </row>
    <row r="1441" spans="3:30" x14ac:dyDescent="0.25">
      <c r="D1441" s="1">
        <v>0.45833333333333331</v>
      </c>
      <c r="E1441">
        <v>10403</v>
      </c>
      <c r="F1441">
        <v>10413</v>
      </c>
      <c r="G1441">
        <v>10349</v>
      </c>
      <c r="H1441">
        <v>10352</v>
      </c>
      <c r="J1441">
        <v>-51</v>
      </c>
      <c r="K1441">
        <f t="shared" si="380"/>
        <v>-103</v>
      </c>
      <c r="L1441">
        <v>64</v>
      </c>
      <c r="R1441">
        <v>202</v>
      </c>
      <c r="W1441">
        <f t="shared" si="372"/>
        <v>0</v>
      </c>
      <c r="X1441">
        <f t="shared" si="373"/>
        <v>51</v>
      </c>
      <c r="Y1441">
        <f t="shared" si="374"/>
        <v>202</v>
      </c>
      <c r="Z1441" s="22">
        <f t="shared" si="375"/>
        <v>0</v>
      </c>
      <c r="AA1441" s="22">
        <f t="shared" si="376"/>
        <v>0</v>
      </c>
      <c r="AB1441">
        <f t="shared" si="377"/>
        <v>0</v>
      </c>
      <c r="AC1441" s="22">
        <f t="shared" si="378"/>
        <v>0</v>
      </c>
      <c r="AD1441" s="22">
        <f t="shared" si="379"/>
        <v>0</v>
      </c>
    </row>
    <row r="1442" spans="3:30" x14ac:dyDescent="0.25">
      <c r="D1442" s="1">
        <v>0.5</v>
      </c>
      <c r="E1442">
        <v>10352</v>
      </c>
      <c r="F1442">
        <v>10355</v>
      </c>
      <c r="G1442">
        <v>10273</v>
      </c>
      <c r="H1442">
        <v>10301</v>
      </c>
      <c r="J1442">
        <v>-51</v>
      </c>
      <c r="K1442">
        <f t="shared" si="380"/>
        <v>-154</v>
      </c>
      <c r="L1442">
        <v>82</v>
      </c>
      <c r="W1442">
        <f t="shared" si="372"/>
        <v>0</v>
      </c>
      <c r="X1442">
        <f t="shared" si="373"/>
        <v>51</v>
      </c>
      <c r="Y1442">
        <f t="shared" si="374"/>
        <v>0</v>
      </c>
      <c r="Z1442" s="22">
        <f t="shared" si="375"/>
        <v>0</v>
      </c>
      <c r="AA1442" s="22">
        <f t="shared" si="376"/>
        <v>0</v>
      </c>
      <c r="AB1442">
        <f t="shared" si="377"/>
        <v>0</v>
      </c>
      <c r="AC1442" s="22">
        <f t="shared" si="378"/>
        <v>0</v>
      </c>
      <c r="AD1442" s="22">
        <f t="shared" si="379"/>
        <v>0</v>
      </c>
    </row>
    <row r="1443" spans="3:30" x14ac:dyDescent="0.25">
      <c r="C1443">
        <v>1</v>
      </c>
      <c r="D1443" s="1">
        <v>0.54166666666666663</v>
      </c>
      <c r="E1443">
        <v>10301</v>
      </c>
      <c r="F1443">
        <v>10313</v>
      </c>
      <c r="G1443">
        <v>10289</v>
      </c>
      <c r="H1443">
        <v>10311</v>
      </c>
      <c r="J1443">
        <v>10</v>
      </c>
      <c r="K1443">
        <f t="shared" si="380"/>
        <v>-144</v>
      </c>
      <c r="L1443">
        <v>24</v>
      </c>
      <c r="W1443">
        <f t="shared" si="372"/>
        <v>0</v>
      </c>
      <c r="X1443">
        <f t="shared" si="373"/>
        <v>10</v>
      </c>
      <c r="Y1443">
        <f t="shared" si="374"/>
        <v>0</v>
      </c>
      <c r="Z1443" s="22">
        <f t="shared" si="375"/>
        <v>0</v>
      </c>
      <c r="AA1443" s="22">
        <f t="shared" si="376"/>
        <v>0</v>
      </c>
      <c r="AB1443">
        <f t="shared" si="377"/>
        <v>0</v>
      </c>
      <c r="AC1443" s="22">
        <f t="shared" si="378"/>
        <v>0</v>
      </c>
      <c r="AD1443" s="22">
        <f t="shared" si="379"/>
        <v>0</v>
      </c>
    </row>
    <row r="1444" spans="3:30" x14ac:dyDescent="0.25">
      <c r="D1444" s="1">
        <v>0.58333333333333337</v>
      </c>
      <c r="E1444">
        <v>10310</v>
      </c>
      <c r="F1444">
        <v>10317</v>
      </c>
      <c r="G1444">
        <v>10294</v>
      </c>
      <c r="H1444">
        <v>10310</v>
      </c>
      <c r="J1444">
        <v>0</v>
      </c>
      <c r="K1444">
        <f t="shared" si="380"/>
        <v>-144</v>
      </c>
      <c r="L1444">
        <v>23</v>
      </c>
      <c r="W1444">
        <f t="shared" si="372"/>
        <v>0</v>
      </c>
      <c r="X1444">
        <f t="shared" si="373"/>
        <v>0</v>
      </c>
      <c r="Y1444">
        <f t="shared" si="374"/>
        <v>0</v>
      </c>
      <c r="Z1444" s="22">
        <f t="shared" si="375"/>
        <v>0</v>
      </c>
      <c r="AA1444" s="22">
        <f t="shared" si="376"/>
        <v>0</v>
      </c>
      <c r="AB1444">
        <f t="shared" si="377"/>
        <v>0</v>
      </c>
      <c r="AC1444" s="22">
        <f t="shared" si="378"/>
        <v>0</v>
      </c>
      <c r="AD1444" s="22">
        <f t="shared" si="379"/>
        <v>0</v>
      </c>
    </row>
    <row r="1445" spans="3:30" x14ac:dyDescent="0.25">
      <c r="D1445" s="1">
        <v>0.625</v>
      </c>
      <c r="E1445">
        <v>10309</v>
      </c>
      <c r="F1445">
        <v>10316</v>
      </c>
      <c r="G1445">
        <v>10287</v>
      </c>
      <c r="H1445">
        <v>10294</v>
      </c>
      <c r="J1445">
        <v>-15</v>
      </c>
      <c r="K1445">
        <f t="shared" si="380"/>
        <v>-159</v>
      </c>
      <c r="L1445">
        <v>29</v>
      </c>
      <c r="W1445">
        <f t="shared" si="372"/>
        <v>0</v>
      </c>
      <c r="X1445">
        <f t="shared" si="373"/>
        <v>15</v>
      </c>
      <c r="Y1445">
        <f t="shared" si="374"/>
        <v>0</v>
      </c>
      <c r="Z1445" s="22">
        <f t="shared" si="375"/>
        <v>0</v>
      </c>
      <c r="AA1445" s="22">
        <f t="shared" si="376"/>
        <v>0</v>
      </c>
      <c r="AB1445">
        <f t="shared" si="377"/>
        <v>0</v>
      </c>
      <c r="AC1445" s="22">
        <f t="shared" si="378"/>
        <v>0</v>
      </c>
      <c r="AD1445" s="22">
        <f t="shared" si="379"/>
        <v>0</v>
      </c>
    </row>
    <row r="1446" spans="3:30" x14ac:dyDescent="0.25">
      <c r="D1446" s="1">
        <v>0.66666666666666663</v>
      </c>
      <c r="E1446">
        <v>10295</v>
      </c>
      <c r="F1446">
        <v>10343</v>
      </c>
      <c r="G1446">
        <v>10265</v>
      </c>
      <c r="H1446">
        <v>10342</v>
      </c>
      <c r="J1446">
        <v>47</v>
      </c>
      <c r="K1446">
        <f t="shared" si="380"/>
        <v>-112</v>
      </c>
      <c r="L1446">
        <v>78</v>
      </c>
      <c r="W1446">
        <f t="shared" si="372"/>
        <v>0</v>
      </c>
      <c r="X1446">
        <f t="shared" si="373"/>
        <v>47</v>
      </c>
      <c r="Y1446">
        <f t="shared" si="374"/>
        <v>0</v>
      </c>
      <c r="Z1446" s="22">
        <f t="shared" si="375"/>
        <v>0</v>
      </c>
      <c r="AA1446" s="22">
        <f t="shared" si="376"/>
        <v>0</v>
      </c>
      <c r="AB1446">
        <f t="shared" si="377"/>
        <v>0</v>
      </c>
      <c r="AC1446" s="22">
        <f t="shared" si="378"/>
        <v>0</v>
      </c>
      <c r="AD1446" s="22">
        <f t="shared" si="379"/>
        <v>0</v>
      </c>
    </row>
    <row r="1447" spans="3:30" x14ac:dyDescent="0.25">
      <c r="D1447" s="1">
        <v>0.70833333333333337</v>
      </c>
      <c r="E1447">
        <v>10343</v>
      </c>
      <c r="F1447">
        <v>10366</v>
      </c>
      <c r="G1447">
        <v>10307</v>
      </c>
      <c r="H1447">
        <v>10313</v>
      </c>
      <c r="J1447">
        <v>-30</v>
      </c>
      <c r="K1447">
        <f t="shared" si="380"/>
        <v>-142</v>
      </c>
      <c r="L1447">
        <v>59</v>
      </c>
      <c r="W1447">
        <f t="shared" si="372"/>
        <v>0</v>
      </c>
      <c r="X1447">
        <f t="shared" si="373"/>
        <v>30</v>
      </c>
      <c r="Y1447">
        <f t="shared" si="374"/>
        <v>0</v>
      </c>
      <c r="Z1447" s="22">
        <f t="shared" si="375"/>
        <v>0</v>
      </c>
      <c r="AA1447" s="22">
        <f t="shared" si="376"/>
        <v>0</v>
      </c>
      <c r="AB1447">
        <f t="shared" si="377"/>
        <v>0</v>
      </c>
      <c r="AC1447" s="22">
        <f t="shared" si="378"/>
        <v>0</v>
      </c>
      <c r="AD1447" s="22">
        <f t="shared" si="379"/>
        <v>0</v>
      </c>
    </row>
    <row r="1448" spans="3:30" x14ac:dyDescent="0.25">
      <c r="D1448" s="1">
        <v>0.75</v>
      </c>
      <c r="E1448">
        <v>10313</v>
      </c>
      <c r="F1448">
        <v>10368</v>
      </c>
      <c r="G1448">
        <v>10313</v>
      </c>
      <c r="H1448">
        <v>10361</v>
      </c>
      <c r="J1448">
        <v>48</v>
      </c>
      <c r="K1448">
        <f t="shared" si="380"/>
        <v>-94</v>
      </c>
      <c r="L1448">
        <v>55</v>
      </c>
      <c r="W1448">
        <f t="shared" si="372"/>
        <v>0</v>
      </c>
      <c r="X1448">
        <f t="shared" si="373"/>
        <v>48</v>
      </c>
      <c r="Y1448">
        <f t="shared" si="374"/>
        <v>0</v>
      </c>
      <c r="Z1448" s="22">
        <f t="shared" si="375"/>
        <v>0</v>
      </c>
      <c r="AA1448" s="22">
        <f t="shared" si="376"/>
        <v>0</v>
      </c>
      <c r="AB1448">
        <f t="shared" si="377"/>
        <v>0</v>
      </c>
      <c r="AC1448" s="22">
        <f t="shared" si="378"/>
        <v>0</v>
      </c>
      <c r="AD1448" s="22">
        <f t="shared" si="379"/>
        <v>0</v>
      </c>
    </row>
    <row r="1449" spans="3:30" x14ac:dyDescent="0.25">
      <c r="D1449" s="1">
        <v>0.79166666666666663</v>
      </c>
      <c r="E1449">
        <v>10361</v>
      </c>
      <c r="F1449">
        <v>10394</v>
      </c>
      <c r="G1449">
        <v>10357</v>
      </c>
      <c r="H1449">
        <v>10392</v>
      </c>
      <c r="J1449">
        <v>31</v>
      </c>
      <c r="K1449">
        <f t="shared" si="380"/>
        <v>-63</v>
      </c>
      <c r="L1449">
        <v>37</v>
      </c>
      <c r="W1449">
        <f t="shared" si="372"/>
        <v>0</v>
      </c>
      <c r="X1449">
        <f t="shared" si="373"/>
        <v>31</v>
      </c>
      <c r="Y1449">
        <f t="shared" si="374"/>
        <v>0</v>
      </c>
      <c r="Z1449" s="22">
        <f t="shared" si="375"/>
        <v>0</v>
      </c>
      <c r="AA1449" s="22">
        <f t="shared" si="376"/>
        <v>0</v>
      </c>
      <c r="AB1449">
        <f t="shared" si="377"/>
        <v>0</v>
      </c>
      <c r="AC1449" s="22">
        <f t="shared" si="378"/>
        <v>0</v>
      </c>
      <c r="AD1449" s="22">
        <f t="shared" si="379"/>
        <v>0</v>
      </c>
    </row>
    <row r="1450" spans="3:30" x14ac:dyDescent="0.25">
      <c r="D1450" s="1">
        <v>0.83333333333333337</v>
      </c>
      <c r="E1450">
        <v>10392</v>
      </c>
      <c r="F1450">
        <v>10406</v>
      </c>
      <c r="G1450">
        <v>10387</v>
      </c>
      <c r="H1450">
        <v>10395</v>
      </c>
      <c r="J1450">
        <v>3</v>
      </c>
      <c r="K1450">
        <f t="shared" si="380"/>
        <v>-60</v>
      </c>
      <c r="L1450">
        <v>19</v>
      </c>
      <c r="W1450">
        <f t="shared" si="372"/>
        <v>0</v>
      </c>
      <c r="X1450">
        <f t="shared" si="373"/>
        <v>3</v>
      </c>
      <c r="Y1450">
        <f t="shared" si="374"/>
        <v>0</v>
      </c>
      <c r="Z1450" s="22">
        <f t="shared" si="375"/>
        <v>0</v>
      </c>
      <c r="AA1450" s="22">
        <f t="shared" si="376"/>
        <v>0</v>
      </c>
      <c r="AB1450">
        <f t="shared" si="377"/>
        <v>0</v>
      </c>
      <c r="AC1450" s="22">
        <f t="shared" si="378"/>
        <v>0</v>
      </c>
      <c r="AD1450" s="22">
        <f t="shared" si="379"/>
        <v>0</v>
      </c>
    </row>
    <row r="1451" spans="3:30" x14ac:dyDescent="0.25">
      <c r="D1451" s="1">
        <v>0.875</v>
      </c>
      <c r="E1451">
        <v>10395</v>
      </c>
      <c r="F1451">
        <v>10399</v>
      </c>
      <c r="G1451">
        <v>10388</v>
      </c>
      <c r="H1451">
        <v>10394</v>
      </c>
      <c r="J1451">
        <v>-1</v>
      </c>
      <c r="K1451">
        <f t="shared" si="380"/>
        <v>-61</v>
      </c>
      <c r="L1451">
        <v>11</v>
      </c>
      <c r="W1451">
        <f t="shared" si="372"/>
        <v>0</v>
      </c>
      <c r="X1451">
        <f t="shared" si="373"/>
        <v>1</v>
      </c>
      <c r="Y1451">
        <f t="shared" si="374"/>
        <v>0</v>
      </c>
      <c r="Z1451" s="22">
        <f t="shared" si="375"/>
        <v>0</v>
      </c>
      <c r="AA1451" s="22">
        <f t="shared" si="376"/>
        <v>0</v>
      </c>
      <c r="AB1451">
        <f t="shared" si="377"/>
        <v>0</v>
      </c>
      <c r="AC1451" s="22">
        <f t="shared" si="378"/>
        <v>0</v>
      </c>
      <c r="AD1451" s="22">
        <f t="shared" si="379"/>
        <v>0</v>
      </c>
    </row>
    <row r="1452" spans="3:30" x14ac:dyDescent="0.25">
      <c r="D1452" s="2">
        <v>0.91666666666666663</v>
      </c>
      <c r="E1452">
        <v>10393</v>
      </c>
      <c r="F1452">
        <v>10402</v>
      </c>
      <c r="G1452">
        <v>10384</v>
      </c>
      <c r="H1452">
        <v>10398</v>
      </c>
      <c r="J1452">
        <v>5</v>
      </c>
      <c r="K1452">
        <f t="shared" si="380"/>
        <v>-56</v>
      </c>
      <c r="L1452">
        <v>18</v>
      </c>
      <c r="W1452">
        <f t="shared" si="372"/>
        <v>0</v>
      </c>
      <c r="X1452">
        <f t="shared" si="373"/>
        <v>5</v>
      </c>
      <c r="Y1452">
        <f t="shared" si="374"/>
        <v>0</v>
      </c>
      <c r="Z1452" s="22">
        <f t="shared" si="375"/>
        <v>0</v>
      </c>
      <c r="AA1452" s="22">
        <f t="shared" si="376"/>
        <v>0</v>
      </c>
      <c r="AB1452">
        <f t="shared" si="377"/>
        <v>0</v>
      </c>
      <c r="AC1452" s="22">
        <f t="shared" si="378"/>
        <v>0</v>
      </c>
      <c r="AD1452" s="22">
        <f t="shared" si="379"/>
        <v>0</v>
      </c>
    </row>
    <row r="1453" spans="3:30" hidden="1" x14ac:dyDescent="0.25">
      <c r="D1453" s="1">
        <v>0.95833333333333337</v>
      </c>
      <c r="E1453">
        <v>10400</v>
      </c>
      <c r="F1453">
        <v>10403</v>
      </c>
      <c r="G1453">
        <v>10394</v>
      </c>
      <c r="H1453">
        <v>10394</v>
      </c>
      <c r="Z1453"/>
      <c r="AA1453"/>
      <c r="AC1453"/>
      <c r="AD1453"/>
    </row>
    <row r="1454" spans="3:30" hidden="1" x14ac:dyDescent="0.25">
      <c r="D1454" s="1">
        <v>0</v>
      </c>
      <c r="E1454">
        <v>10393</v>
      </c>
      <c r="F1454">
        <v>10394</v>
      </c>
      <c r="G1454">
        <v>10393</v>
      </c>
      <c r="H1454">
        <v>10393</v>
      </c>
      <c r="Z1454"/>
      <c r="AA1454"/>
      <c r="AC1454"/>
      <c r="AD1454"/>
    </row>
    <row r="1455" spans="3:30" hidden="1" x14ac:dyDescent="0.25">
      <c r="D1455" s="1">
        <v>4.1666666666666664E-2</v>
      </c>
      <c r="E1455">
        <v>10394</v>
      </c>
      <c r="F1455">
        <v>10401</v>
      </c>
      <c r="G1455">
        <v>10389</v>
      </c>
      <c r="H1455">
        <v>10398</v>
      </c>
      <c r="Z1455"/>
      <c r="AA1455"/>
      <c r="AC1455"/>
      <c r="AD1455"/>
    </row>
    <row r="1456" spans="3:30" hidden="1" x14ac:dyDescent="0.25">
      <c r="D1456" s="1">
        <v>8.3333333333333329E-2</v>
      </c>
      <c r="E1456">
        <v>10400</v>
      </c>
      <c r="F1456">
        <v>10400</v>
      </c>
      <c r="G1456">
        <v>10378</v>
      </c>
      <c r="H1456">
        <v>10381</v>
      </c>
      <c r="Z1456"/>
      <c r="AA1456"/>
      <c r="AC1456"/>
      <c r="AD1456"/>
    </row>
    <row r="1457" spans="3:30" hidden="1" x14ac:dyDescent="0.25">
      <c r="D1457" s="1">
        <v>0.125</v>
      </c>
      <c r="E1457">
        <v>10380</v>
      </c>
      <c r="F1457">
        <v>10385</v>
      </c>
      <c r="G1457">
        <v>10378</v>
      </c>
      <c r="H1457">
        <v>10380</v>
      </c>
      <c r="Z1457"/>
      <c r="AA1457"/>
      <c r="AC1457"/>
      <c r="AD1457"/>
    </row>
    <row r="1458" spans="3:30" hidden="1" x14ac:dyDescent="0.25">
      <c r="D1458" s="1">
        <v>0.16666666666666666</v>
      </c>
      <c r="E1458">
        <v>10380</v>
      </c>
      <c r="F1458">
        <v>10382</v>
      </c>
      <c r="G1458">
        <v>10358</v>
      </c>
      <c r="H1458">
        <v>10368</v>
      </c>
      <c r="Z1458"/>
      <c r="AA1458"/>
      <c r="AC1458"/>
      <c r="AD1458"/>
    </row>
    <row r="1459" spans="3:30" hidden="1" x14ac:dyDescent="0.25">
      <c r="D1459" s="1">
        <v>0.20833333333333334</v>
      </c>
      <c r="E1459">
        <v>10368</v>
      </c>
      <c r="F1459">
        <v>10378</v>
      </c>
      <c r="G1459">
        <v>10365</v>
      </c>
      <c r="H1459">
        <v>10369</v>
      </c>
      <c r="Z1459"/>
      <c r="AA1459"/>
      <c r="AC1459"/>
      <c r="AD1459"/>
    </row>
    <row r="1460" spans="3:30" hidden="1" x14ac:dyDescent="0.25">
      <c r="D1460" s="1">
        <v>0.25</v>
      </c>
      <c r="E1460">
        <v>10367</v>
      </c>
      <c r="F1460">
        <v>10369</v>
      </c>
      <c r="G1460">
        <v>10362</v>
      </c>
      <c r="H1460">
        <v>10366</v>
      </c>
      <c r="Z1460"/>
      <c r="AA1460"/>
      <c r="AC1460"/>
      <c r="AD1460"/>
    </row>
    <row r="1461" spans="3:30" hidden="1" x14ac:dyDescent="0.25">
      <c r="D1461" s="1">
        <v>0.29166666666666669</v>
      </c>
      <c r="E1461">
        <v>10365</v>
      </c>
      <c r="F1461">
        <v>10380</v>
      </c>
      <c r="G1461">
        <v>10365</v>
      </c>
      <c r="H1461">
        <v>10378</v>
      </c>
      <c r="Z1461"/>
      <c r="AA1461"/>
      <c r="AC1461"/>
      <c r="AD1461"/>
    </row>
    <row r="1462" spans="3:30" x14ac:dyDescent="0.25">
      <c r="D1462" s="2">
        <v>0.33333333333333331</v>
      </c>
      <c r="E1462">
        <v>10377</v>
      </c>
      <c r="F1462">
        <v>10390</v>
      </c>
      <c r="G1462">
        <v>10374</v>
      </c>
      <c r="H1462">
        <v>10390</v>
      </c>
      <c r="J1462">
        <v>13</v>
      </c>
      <c r="K1462">
        <v>0</v>
      </c>
      <c r="L1462">
        <v>16</v>
      </c>
      <c r="M1462">
        <v>138</v>
      </c>
      <c r="N1462">
        <v>1</v>
      </c>
      <c r="R1462">
        <f>MAX(F1462:F1477)</f>
        <v>10524</v>
      </c>
      <c r="W1462">
        <f t="shared" ref="W1462:W1476" si="381">ABS(M1462)</f>
        <v>138</v>
      </c>
      <c r="X1462">
        <f t="shared" ref="X1462:X1476" si="382">ABS(J1462)</f>
        <v>13</v>
      </c>
      <c r="Y1462">
        <f t="shared" ref="Y1462:Y1476" si="383">IF(R1462&lt;1000,ABS(R1462),0)</f>
        <v>0</v>
      </c>
      <c r="Z1462" s="22">
        <f t="shared" ref="Z1462:Z1476" si="384">IF(N1462=1,0,ABS(N1462))</f>
        <v>0</v>
      </c>
      <c r="AA1462" s="22">
        <f t="shared" ref="AA1462:AA1476" si="385">ABS(O1462)</f>
        <v>0</v>
      </c>
      <c r="AB1462">
        <f t="shared" ref="AB1462:AB1476" si="386">IF(N1462=1,1,0)</f>
        <v>1</v>
      </c>
      <c r="AC1462" s="22">
        <f t="shared" ref="AC1462:AC1476" si="387">IF(N1462=1,ABS(N1463),0)</f>
        <v>0.63366336633663367</v>
      </c>
      <c r="AD1462" s="22">
        <f t="shared" ref="AD1462:AD1476" si="388">IF(N1462=1,0,ABS(O1463))</f>
        <v>0</v>
      </c>
    </row>
    <row r="1463" spans="3:30" x14ac:dyDescent="0.25">
      <c r="D1463" s="2">
        <v>0.375</v>
      </c>
      <c r="E1463">
        <v>10391</v>
      </c>
      <c r="F1463">
        <v>10398</v>
      </c>
      <c r="G1463">
        <v>10371</v>
      </c>
      <c r="H1463">
        <v>10396</v>
      </c>
      <c r="J1463">
        <v>5</v>
      </c>
      <c r="K1463">
        <f>K1462+J1463</f>
        <v>5</v>
      </c>
      <c r="L1463">
        <v>27</v>
      </c>
      <c r="N1463">
        <f>IF(J1462&lt;0,MIN(K1463:K1476),MAX(K1463:K1476))/R1440</f>
        <v>0.63366336633663367</v>
      </c>
      <c r="O1463">
        <f>35/202</f>
        <v>0.17326732673267325</v>
      </c>
      <c r="P1463">
        <f>IF(J1462&lt;0,MAX(K1463:K1476),MIN(K1463:K1476))</f>
        <v>5</v>
      </c>
      <c r="R1463">
        <f>MIN(G1462:G1476)</f>
        <v>10371</v>
      </c>
      <c r="W1463">
        <f t="shared" si="381"/>
        <v>0</v>
      </c>
      <c r="X1463">
        <f t="shared" si="382"/>
        <v>5</v>
      </c>
      <c r="Y1463">
        <f t="shared" si="383"/>
        <v>0</v>
      </c>
      <c r="Z1463" s="22">
        <f t="shared" si="384"/>
        <v>0.63366336633663367</v>
      </c>
      <c r="AA1463" s="22">
        <f t="shared" si="385"/>
        <v>0.17326732673267325</v>
      </c>
      <c r="AB1463">
        <f t="shared" si="386"/>
        <v>0</v>
      </c>
      <c r="AC1463" s="22">
        <f t="shared" si="387"/>
        <v>0</v>
      </c>
      <c r="AD1463" s="22">
        <f t="shared" si="388"/>
        <v>0</v>
      </c>
    </row>
    <row r="1464" spans="3:30" x14ac:dyDescent="0.25">
      <c r="D1464" s="1">
        <v>0.41666666666666669</v>
      </c>
      <c r="E1464">
        <v>10395</v>
      </c>
      <c r="F1464">
        <v>10493</v>
      </c>
      <c r="G1464">
        <v>10392</v>
      </c>
      <c r="H1464">
        <v>10488</v>
      </c>
      <c r="J1464">
        <v>93</v>
      </c>
      <c r="K1464">
        <f t="shared" ref="K1464:K1476" si="389">K1463+J1464</f>
        <v>98</v>
      </c>
      <c r="L1464">
        <v>101</v>
      </c>
      <c r="R1464">
        <f>R1462-R1463</f>
        <v>153</v>
      </c>
      <c r="W1464">
        <f t="shared" si="381"/>
        <v>0</v>
      </c>
      <c r="X1464">
        <f t="shared" si="382"/>
        <v>93</v>
      </c>
      <c r="Y1464">
        <f t="shared" si="383"/>
        <v>153</v>
      </c>
      <c r="Z1464" s="22">
        <f t="shared" si="384"/>
        <v>0</v>
      </c>
      <c r="AA1464" s="22">
        <f t="shared" si="385"/>
        <v>0</v>
      </c>
      <c r="AB1464">
        <f t="shared" si="386"/>
        <v>0</v>
      </c>
      <c r="AC1464" s="22">
        <f t="shared" si="387"/>
        <v>0</v>
      </c>
      <c r="AD1464" s="22">
        <f t="shared" si="388"/>
        <v>0</v>
      </c>
    </row>
    <row r="1465" spans="3:30" x14ac:dyDescent="0.25">
      <c r="D1465" s="1">
        <v>0.45833333333333331</v>
      </c>
      <c r="E1465">
        <v>10487</v>
      </c>
      <c r="F1465">
        <v>10519</v>
      </c>
      <c r="G1465">
        <v>10470</v>
      </c>
      <c r="H1465">
        <v>10484</v>
      </c>
      <c r="J1465">
        <v>-3</v>
      </c>
      <c r="K1465">
        <f t="shared" si="389"/>
        <v>95</v>
      </c>
      <c r="L1465">
        <v>49</v>
      </c>
      <c r="W1465">
        <f t="shared" si="381"/>
        <v>0</v>
      </c>
      <c r="X1465">
        <f t="shared" si="382"/>
        <v>3</v>
      </c>
      <c r="Y1465">
        <f t="shared" si="383"/>
        <v>0</v>
      </c>
      <c r="Z1465" s="22">
        <f t="shared" si="384"/>
        <v>0</v>
      </c>
      <c r="AA1465" s="22">
        <f t="shared" si="385"/>
        <v>0</v>
      </c>
      <c r="AB1465">
        <f t="shared" si="386"/>
        <v>0</v>
      </c>
      <c r="AC1465" s="22">
        <f t="shared" si="387"/>
        <v>0</v>
      </c>
      <c r="AD1465" s="22">
        <f t="shared" si="388"/>
        <v>0</v>
      </c>
    </row>
    <row r="1466" spans="3:30" x14ac:dyDescent="0.25">
      <c r="D1466" s="1">
        <v>0.5</v>
      </c>
      <c r="E1466">
        <v>10484</v>
      </c>
      <c r="F1466">
        <v>10496</v>
      </c>
      <c r="G1466">
        <v>10431</v>
      </c>
      <c r="H1466">
        <v>10456</v>
      </c>
      <c r="J1466">
        <v>-28</v>
      </c>
      <c r="K1466">
        <f t="shared" si="389"/>
        <v>67</v>
      </c>
      <c r="L1466">
        <v>65</v>
      </c>
      <c r="W1466">
        <f t="shared" si="381"/>
        <v>0</v>
      </c>
      <c r="X1466">
        <f t="shared" si="382"/>
        <v>28</v>
      </c>
      <c r="Y1466">
        <f t="shared" si="383"/>
        <v>0</v>
      </c>
      <c r="Z1466" s="22">
        <f t="shared" si="384"/>
        <v>0</v>
      </c>
      <c r="AA1466" s="22">
        <f t="shared" si="385"/>
        <v>0</v>
      </c>
      <c r="AB1466">
        <f t="shared" si="386"/>
        <v>0</v>
      </c>
      <c r="AC1466" s="22">
        <f t="shared" si="387"/>
        <v>0</v>
      </c>
      <c r="AD1466" s="22">
        <f t="shared" si="388"/>
        <v>0</v>
      </c>
    </row>
    <row r="1467" spans="3:30" x14ac:dyDescent="0.25">
      <c r="C1467">
        <v>1</v>
      </c>
      <c r="D1467" s="1">
        <v>0.54166666666666663</v>
      </c>
      <c r="E1467">
        <v>10457</v>
      </c>
      <c r="F1467">
        <v>10476</v>
      </c>
      <c r="G1467">
        <v>10433</v>
      </c>
      <c r="H1467">
        <v>10464</v>
      </c>
      <c r="J1467">
        <v>7</v>
      </c>
      <c r="K1467">
        <f t="shared" si="389"/>
        <v>74</v>
      </c>
      <c r="L1467">
        <v>43</v>
      </c>
      <c r="W1467">
        <f t="shared" si="381"/>
        <v>0</v>
      </c>
      <c r="X1467">
        <f t="shared" si="382"/>
        <v>7</v>
      </c>
      <c r="Y1467">
        <f t="shared" si="383"/>
        <v>0</v>
      </c>
      <c r="Z1467" s="22">
        <f t="shared" si="384"/>
        <v>0</v>
      </c>
      <c r="AA1467" s="22">
        <f t="shared" si="385"/>
        <v>0</v>
      </c>
      <c r="AB1467">
        <f t="shared" si="386"/>
        <v>0</v>
      </c>
      <c r="AC1467" s="22">
        <f t="shared" si="387"/>
        <v>0</v>
      </c>
      <c r="AD1467" s="22">
        <f t="shared" si="388"/>
        <v>0</v>
      </c>
    </row>
    <row r="1468" spans="3:30" x14ac:dyDescent="0.25">
      <c r="D1468" s="1">
        <v>0.58333333333333337</v>
      </c>
      <c r="E1468">
        <v>10464</v>
      </c>
      <c r="F1468">
        <v>10490</v>
      </c>
      <c r="G1468">
        <v>10459</v>
      </c>
      <c r="H1468">
        <v>10479</v>
      </c>
      <c r="J1468">
        <v>15</v>
      </c>
      <c r="K1468">
        <f t="shared" si="389"/>
        <v>89</v>
      </c>
      <c r="L1468">
        <v>31</v>
      </c>
      <c r="W1468">
        <f t="shared" si="381"/>
        <v>0</v>
      </c>
      <c r="X1468">
        <f t="shared" si="382"/>
        <v>15</v>
      </c>
      <c r="Y1468">
        <f t="shared" si="383"/>
        <v>0</v>
      </c>
      <c r="Z1468" s="22">
        <f t="shared" si="384"/>
        <v>0</v>
      </c>
      <c r="AA1468" s="22">
        <f t="shared" si="385"/>
        <v>0</v>
      </c>
      <c r="AB1468">
        <f t="shared" si="386"/>
        <v>0</v>
      </c>
      <c r="AC1468" s="22">
        <f t="shared" si="387"/>
        <v>0</v>
      </c>
      <c r="AD1468" s="22">
        <f t="shared" si="388"/>
        <v>0</v>
      </c>
    </row>
    <row r="1469" spans="3:30" x14ac:dyDescent="0.25">
      <c r="D1469" s="1">
        <v>0.625</v>
      </c>
      <c r="E1469">
        <v>10479</v>
      </c>
      <c r="F1469">
        <v>10483</v>
      </c>
      <c r="G1469">
        <v>10458</v>
      </c>
      <c r="H1469">
        <v>10464</v>
      </c>
      <c r="J1469">
        <v>-15</v>
      </c>
      <c r="K1469">
        <f t="shared" si="389"/>
        <v>74</v>
      </c>
      <c r="L1469">
        <v>25</v>
      </c>
      <c r="W1469">
        <f t="shared" si="381"/>
        <v>0</v>
      </c>
      <c r="X1469">
        <f t="shared" si="382"/>
        <v>15</v>
      </c>
      <c r="Y1469">
        <f t="shared" si="383"/>
        <v>0</v>
      </c>
      <c r="Z1469" s="22">
        <f t="shared" si="384"/>
        <v>0</v>
      </c>
      <c r="AA1469" s="22">
        <f t="shared" si="385"/>
        <v>0</v>
      </c>
      <c r="AB1469">
        <f t="shared" si="386"/>
        <v>0</v>
      </c>
      <c r="AC1469" s="22">
        <f t="shared" si="387"/>
        <v>0</v>
      </c>
      <c r="AD1469" s="22">
        <f t="shared" si="388"/>
        <v>0</v>
      </c>
    </row>
    <row r="1470" spans="3:30" x14ac:dyDescent="0.25">
      <c r="D1470" s="1">
        <v>0.66666666666666663</v>
      </c>
      <c r="E1470">
        <v>10463</v>
      </c>
      <c r="F1470">
        <v>10494</v>
      </c>
      <c r="G1470">
        <v>10463</v>
      </c>
      <c r="H1470">
        <v>10480</v>
      </c>
      <c r="J1470">
        <v>17</v>
      </c>
      <c r="K1470">
        <f t="shared" si="389"/>
        <v>91</v>
      </c>
      <c r="L1470">
        <v>31</v>
      </c>
      <c r="W1470">
        <f t="shared" si="381"/>
        <v>0</v>
      </c>
      <c r="X1470">
        <f t="shared" si="382"/>
        <v>17</v>
      </c>
      <c r="Y1470">
        <f t="shared" si="383"/>
        <v>0</v>
      </c>
      <c r="Z1470" s="22">
        <f t="shared" si="384"/>
        <v>0</v>
      </c>
      <c r="AA1470" s="22">
        <f t="shared" si="385"/>
        <v>0</v>
      </c>
      <c r="AB1470">
        <f t="shared" si="386"/>
        <v>0</v>
      </c>
      <c r="AC1470" s="22">
        <f t="shared" si="387"/>
        <v>0</v>
      </c>
      <c r="AD1470" s="22">
        <f t="shared" si="388"/>
        <v>0</v>
      </c>
    </row>
    <row r="1471" spans="3:30" x14ac:dyDescent="0.25">
      <c r="D1471" s="1">
        <v>0.70833333333333337</v>
      </c>
      <c r="E1471">
        <v>10480</v>
      </c>
      <c r="F1471">
        <v>10491</v>
      </c>
      <c r="G1471">
        <v>10432</v>
      </c>
      <c r="H1471">
        <v>10445</v>
      </c>
      <c r="J1471">
        <v>-35</v>
      </c>
      <c r="K1471">
        <f t="shared" si="389"/>
        <v>56</v>
      </c>
      <c r="L1471">
        <v>59</v>
      </c>
      <c r="W1471">
        <f t="shared" si="381"/>
        <v>0</v>
      </c>
      <c r="X1471">
        <f t="shared" si="382"/>
        <v>35</v>
      </c>
      <c r="Y1471">
        <f t="shared" si="383"/>
        <v>0</v>
      </c>
      <c r="Z1471" s="22">
        <f t="shared" si="384"/>
        <v>0</v>
      </c>
      <c r="AA1471" s="22">
        <f t="shared" si="385"/>
        <v>0</v>
      </c>
      <c r="AB1471">
        <f t="shared" si="386"/>
        <v>0</v>
      </c>
      <c r="AC1471" s="22">
        <f t="shared" si="387"/>
        <v>0</v>
      </c>
      <c r="AD1471" s="22">
        <f t="shared" si="388"/>
        <v>0</v>
      </c>
    </row>
    <row r="1472" spans="3:30" x14ac:dyDescent="0.25">
      <c r="D1472" s="1">
        <v>0.75</v>
      </c>
      <c r="E1472">
        <v>10445</v>
      </c>
      <c r="F1472">
        <v>10461</v>
      </c>
      <c r="G1472">
        <v>10418</v>
      </c>
      <c r="H1472">
        <v>10455</v>
      </c>
      <c r="J1472">
        <v>10</v>
      </c>
      <c r="K1472">
        <f t="shared" si="389"/>
        <v>66</v>
      </c>
      <c r="L1472">
        <v>43</v>
      </c>
      <c r="W1472">
        <f t="shared" si="381"/>
        <v>0</v>
      </c>
      <c r="X1472">
        <f t="shared" si="382"/>
        <v>10</v>
      </c>
      <c r="Y1472">
        <f t="shared" si="383"/>
        <v>0</v>
      </c>
      <c r="Z1472" s="22">
        <f t="shared" si="384"/>
        <v>0</v>
      </c>
      <c r="AA1472" s="22">
        <f t="shared" si="385"/>
        <v>0</v>
      </c>
      <c r="AB1472">
        <f t="shared" si="386"/>
        <v>0</v>
      </c>
      <c r="AC1472" s="22">
        <f t="shared" si="387"/>
        <v>0</v>
      </c>
      <c r="AD1472" s="22">
        <f t="shared" si="388"/>
        <v>0</v>
      </c>
    </row>
    <row r="1473" spans="4:30" x14ac:dyDescent="0.25">
      <c r="D1473" s="1">
        <v>0.79166666666666663</v>
      </c>
      <c r="E1473">
        <v>10456</v>
      </c>
      <c r="F1473">
        <v>10465</v>
      </c>
      <c r="G1473">
        <v>10448</v>
      </c>
      <c r="H1473">
        <v>10455</v>
      </c>
      <c r="J1473">
        <v>-1</v>
      </c>
      <c r="K1473">
        <f t="shared" si="389"/>
        <v>65</v>
      </c>
      <c r="L1473">
        <v>17</v>
      </c>
      <c r="W1473">
        <f t="shared" si="381"/>
        <v>0</v>
      </c>
      <c r="X1473">
        <f t="shared" si="382"/>
        <v>1</v>
      </c>
      <c r="Y1473">
        <f t="shared" si="383"/>
        <v>0</v>
      </c>
      <c r="Z1473" s="22">
        <f t="shared" si="384"/>
        <v>0</v>
      </c>
      <c r="AA1473" s="22">
        <f t="shared" si="385"/>
        <v>0</v>
      </c>
      <c r="AB1473">
        <f t="shared" si="386"/>
        <v>0</v>
      </c>
      <c r="AC1473" s="22">
        <f t="shared" si="387"/>
        <v>0</v>
      </c>
      <c r="AD1473" s="22">
        <f t="shared" si="388"/>
        <v>0</v>
      </c>
    </row>
    <row r="1474" spans="4:30" x14ac:dyDescent="0.25">
      <c r="D1474" s="1">
        <v>0.83333333333333337</v>
      </c>
      <c r="E1474">
        <v>10454</v>
      </c>
      <c r="F1474">
        <v>10471</v>
      </c>
      <c r="G1474">
        <v>10447</v>
      </c>
      <c r="H1474">
        <v>10466</v>
      </c>
      <c r="J1474">
        <v>12</v>
      </c>
      <c r="K1474">
        <f t="shared" si="389"/>
        <v>77</v>
      </c>
      <c r="L1474">
        <v>24</v>
      </c>
      <c r="W1474">
        <f t="shared" si="381"/>
        <v>0</v>
      </c>
      <c r="X1474">
        <f t="shared" si="382"/>
        <v>12</v>
      </c>
      <c r="Y1474">
        <f t="shared" si="383"/>
        <v>0</v>
      </c>
      <c r="Z1474" s="22">
        <f t="shared" si="384"/>
        <v>0</v>
      </c>
      <c r="AA1474" s="22">
        <f t="shared" si="385"/>
        <v>0</v>
      </c>
      <c r="AB1474">
        <f t="shared" si="386"/>
        <v>0</v>
      </c>
      <c r="AC1474" s="22">
        <f t="shared" si="387"/>
        <v>0</v>
      </c>
      <c r="AD1474" s="22">
        <f t="shared" si="388"/>
        <v>0</v>
      </c>
    </row>
    <row r="1475" spans="4:30" x14ac:dyDescent="0.25">
      <c r="D1475" s="1">
        <v>0.875</v>
      </c>
      <c r="E1475">
        <v>10465</v>
      </c>
      <c r="F1475">
        <v>10524</v>
      </c>
      <c r="G1475">
        <v>10461</v>
      </c>
      <c r="H1475">
        <v>10512</v>
      </c>
      <c r="J1475">
        <v>47</v>
      </c>
      <c r="K1475">
        <f t="shared" si="389"/>
        <v>124</v>
      </c>
      <c r="L1475">
        <v>63</v>
      </c>
      <c r="W1475">
        <f t="shared" si="381"/>
        <v>0</v>
      </c>
      <c r="X1475">
        <f t="shared" si="382"/>
        <v>47</v>
      </c>
      <c r="Y1475">
        <f t="shared" si="383"/>
        <v>0</v>
      </c>
      <c r="Z1475" s="22">
        <f t="shared" si="384"/>
        <v>0</v>
      </c>
      <c r="AA1475" s="22">
        <f t="shared" si="385"/>
        <v>0</v>
      </c>
      <c r="AB1475">
        <f t="shared" si="386"/>
        <v>0</v>
      </c>
      <c r="AC1475" s="22">
        <f t="shared" si="387"/>
        <v>0</v>
      </c>
      <c r="AD1475" s="22">
        <f t="shared" si="388"/>
        <v>0</v>
      </c>
    </row>
    <row r="1476" spans="4:30" x14ac:dyDescent="0.25">
      <c r="D1476" s="2">
        <v>0.91666666666666663</v>
      </c>
      <c r="E1476">
        <v>10511</v>
      </c>
      <c r="F1476">
        <v>10518</v>
      </c>
      <c r="G1476">
        <v>10502</v>
      </c>
      <c r="H1476">
        <v>10515</v>
      </c>
      <c r="J1476">
        <v>4</v>
      </c>
      <c r="K1476">
        <f t="shared" si="389"/>
        <v>128</v>
      </c>
      <c r="L1476">
        <v>16</v>
      </c>
      <c r="W1476">
        <f t="shared" si="381"/>
        <v>0</v>
      </c>
      <c r="X1476">
        <f t="shared" si="382"/>
        <v>4</v>
      </c>
      <c r="Y1476">
        <f t="shared" si="383"/>
        <v>0</v>
      </c>
      <c r="Z1476" s="22">
        <f t="shared" si="384"/>
        <v>0</v>
      </c>
      <c r="AA1476" s="22">
        <f t="shared" si="385"/>
        <v>0</v>
      </c>
      <c r="AB1476">
        <f t="shared" si="386"/>
        <v>0</v>
      </c>
      <c r="AC1476" s="22">
        <f t="shared" si="387"/>
        <v>0</v>
      </c>
      <c r="AD1476" s="22">
        <f t="shared" si="388"/>
        <v>0</v>
      </c>
    </row>
    <row r="1477" spans="4:30" hidden="1" x14ac:dyDescent="0.25">
      <c r="D1477" s="1">
        <v>0.95833333333333337</v>
      </c>
      <c r="E1477">
        <v>10513</v>
      </c>
      <c r="F1477">
        <v>10515</v>
      </c>
      <c r="G1477">
        <v>10504</v>
      </c>
      <c r="H1477">
        <v>10507</v>
      </c>
      <c r="Z1477"/>
      <c r="AA1477"/>
      <c r="AC1477"/>
      <c r="AD1477"/>
    </row>
    <row r="1478" spans="4:30" hidden="1" x14ac:dyDescent="0.25">
      <c r="D1478" s="1">
        <v>4.1666666666666664E-2</v>
      </c>
      <c r="E1478">
        <v>10506</v>
      </c>
      <c r="F1478">
        <v>10507</v>
      </c>
      <c r="G1478">
        <v>10500</v>
      </c>
      <c r="H1478">
        <v>10505</v>
      </c>
      <c r="Z1478"/>
      <c r="AA1478"/>
      <c r="AC1478"/>
      <c r="AD1478"/>
    </row>
    <row r="1479" spans="4:30" hidden="1" x14ac:dyDescent="0.25">
      <c r="D1479" s="1">
        <v>8.3333333333333329E-2</v>
      </c>
      <c r="E1479">
        <v>10503</v>
      </c>
      <c r="F1479">
        <v>10518</v>
      </c>
      <c r="G1479">
        <v>10503</v>
      </c>
      <c r="H1479">
        <v>10514</v>
      </c>
      <c r="Z1479"/>
      <c r="AA1479"/>
      <c r="AC1479"/>
      <c r="AD1479"/>
    </row>
    <row r="1480" spans="4:30" hidden="1" x14ac:dyDescent="0.25">
      <c r="D1480" s="1">
        <v>0.125</v>
      </c>
      <c r="E1480">
        <v>10515</v>
      </c>
      <c r="F1480">
        <v>10530</v>
      </c>
      <c r="G1480">
        <v>10510</v>
      </c>
      <c r="H1480">
        <v>10528</v>
      </c>
      <c r="Z1480"/>
      <c r="AA1480"/>
      <c r="AC1480"/>
      <c r="AD1480"/>
    </row>
    <row r="1481" spans="4:30" hidden="1" x14ac:dyDescent="0.25">
      <c r="D1481" s="1">
        <v>0.16666666666666666</v>
      </c>
      <c r="E1481">
        <v>10527</v>
      </c>
      <c r="F1481">
        <v>10534</v>
      </c>
      <c r="G1481">
        <v>10526</v>
      </c>
      <c r="H1481">
        <v>10532</v>
      </c>
      <c r="Z1481"/>
      <c r="AA1481"/>
      <c r="AC1481"/>
      <c r="AD1481"/>
    </row>
    <row r="1482" spans="4:30" hidden="1" x14ac:dyDescent="0.25">
      <c r="D1482" s="1">
        <v>0.20833333333333334</v>
      </c>
      <c r="E1482">
        <v>10532</v>
      </c>
      <c r="F1482">
        <v>10536</v>
      </c>
      <c r="G1482">
        <v>10529</v>
      </c>
      <c r="H1482">
        <v>10530</v>
      </c>
      <c r="Z1482"/>
      <c r="AA1482"/>
      <c r="AC1482"/>
      <c r="AD1482"/>
    </row>
    <row r="1483" spans="4:30" hidden="1" x14ac:dyDescent="0.25">
      <c r="D1483" s="1">
        <v>0.25</v>
      </c>
      <c r="E1483">
        <v>10530</v>
      </c>
      <c r="F1483">
        <v>10533</v>
      </c>
      <c r="G1483">
        <v>10528</v>
      </c>
      <c r="H1483">
        <v>10533</v>
      </c>
      <c r="Z1483"/>
      <c r="AA1483"/>
      <c r="AC1483"/>
      <c r="AD1483"/>
    </row>
    <row r="1484" spans="4:30" hidden="1" x14ac:dyDescent="0.25">
      <c r="D1484" s="1">
        <v>0.29166666666666669</v>
      </c>
      <c r="E1484">
        <v>10534</v>
      </c>
      <c r="F1484">
        <v>10536</v>
      </c>
      <c r="G1484">
        <v>10528</v>
      </c>
      <c r="H1484">
        <v>10530</v>
      </c>
      <c r="Z1484"/>
      <c r="AA1484"/>
      <c r="AC1484"/>
      <c r="AD1484"/>
    </row>
    <row r="1485" spans="4:30" x14ac:dyDescent="0.25">
      <c r="D1485" s="2">
        <v>0.33333333333333331</v>
      </c>
      <c r="E1485">
        <v>10530</v>
      </c>
      <c r="F1485">
        <v>10541</v>
      </c>
      <c r="G1485">
        <v>10529</v>
      </c>
      <c r="H1485">
        <v>10540</v>
      </c>
      <c r="J1485">
        <v>10</v>
      </c>
      <c r="K1485">
        <v>0</v>
      </c>
      <c r="L1485">
        <v>12</v>
      </c>
      <c r="M1485">
        <v>-244</v>
      </c>
      <c r="R1485">
        <f>MAX(F1485:F1500)</f>
        <v>10577</v>
      </c>
      <c r="W1485">
        <f t="shared" ref="W1485:W1499" si="390">ABS(M1485)</f>
        <v>244</v>
      </c>
      <c r="X1485">
        <f t="shared" ref="X1485:X1499" si="391">ABS(J1485)</f>
        <v>10</v>
      </c>
      <c r="Y1485">
        <f t="shared" ref="Y1485:Y1499" si="392">IF(R1485&lt;1000,ABS(R1485),0)</f>
        <v>0</v>
      </c>
      <c r="Z1485" s="22">
        <f t="shared" ref="Z1485:Z1499" si="393">IF(N1485=1,0,ABS(N1485))</f>
        <v>0</v>
      </c>
      <c r="AA1485" s="22">
        <f t="shared" ref="AA1485:AA1499" si="394">ABS(O1485)</f>
        <v>0</v>
      </c>
      <c r="AB1485">
        <f t="shared" ref="AB1485:AB1499" si="395">IF(N1485=1,1,0)</f>
        <v>0</v>
      </c>
      <c r="AC1485" s="22">
        <f t="shared" ref="AC1485:AC1499" si="396">IF(N1485=1,ABS(N1486),0)</f>
        <v>0</v>
      </c>
      <c r="AD1485" s="22">
        <f t="shared" ref="AD1485:AD1499" ca="1" si="397">IF(N1485=1,0,ABS(O1486))</f>
        <v>0.41830065359477125</v>
      </c>
    </row>
    <row r="1486" spans="4:30" x14ac:dyDescent="0.25">
      <c r="D1486" s="2">
        <v>0.375</v>
      </c>
      <c r="E1486">
        <v>10526</v>
      </c>
      <c r="F1486">
        <v>10561</v>
      </c>
      <c r="G1486">
        <v>10526</v>
      </c>
      <c r="H1486">
        <v>10541</v>
      </c>
      <c r="J1486">
        <v>15</v>
      </c>
      <c r="K1486">
        <f>K1485+J1486</f>
        <v>15</v>
      </c>
      <c r="L1486">
        <v>35</v>
      </c>
      <c r="N1486">
        <f>IF(J1485&lt;0,MIN(K1486:K1499),MAX(K1486:K1499))/R1464</f>
        <v>0.19607843137254902</v>
      </c>
      <c r="O1486">
        <f ca="1">_xlfn.IFS(P1486&gt;64,64,P1486&lt;-64,-64,P1486(-64.64),P1486)/R1464</f>
        <v>-0.41830065359477125</v>
      </c>
      <c r="P1486">
        <f>IF(J1485&lt;0,MAX(K1486:K1499),MIN(K1486:K1499))</f>
        <v>-254</v>
      </c>
      <c r="R1486">
        <f>MIN(G1485:G1499)</f>
        <v>10256</v>
      </c>
      <c r="W1486">
        <f t="shared" si="390"/>
        <v>0</v>
      </c>
      <c r="X1486">
        <f t="shared" si="391"/>
        <v>15</v>
      </c>
      <c r="Y1486">
        <f t="shared" si="392"/>
        <v>0</v>
      </c>
      <c r="Z1486" s="22">
        <f t="shared" si="393"/>
        <v>0.19607843137254902</v>
      </c>
      <c r="AA1486" s="22">
        <f t="shared" ca="1" si="394"/>
        <v>0.41830065359477125</v>
      </c>
      <c r="AB1486">
        <f t="shared" si="395"/>
        <v>0</v>
      </c>
      <c r="AC1486" s="22">
        <f t="shared" si="396"/>
        <v>0</v>
      </c>
      <c r="AD1486" s="22">
        <f t="shared" si="397"/>
        <v>0</v>
      </c>
    </row>
    <row r="1487" spans="4:30" x14ac:dyDescent="0.25">
      <c r="D1487" s="1">
        <v>0.41666666666666669</v>
      </c>
      <c r="E1487">
        <v>10542</v>
      </c>
      <c r="F1487">
        <v>10577</v>
      </c>
      <c r="G1487">
        <v>10521</v>
      </c>
      <c r="H1487">
        <v>10557</v>
      </c>
      <c r="J1487">
        <v>15</v>
      </c>
      <c r="K1487">
        <f t="shared" ref="K1487:K1499" si="398">K1486+J1487</f>
        <v>30</v>
      </c>
      <c r="L1487">
        <v>56</v>
      </c>
      <c r="R1487">
        <f>R1485-R1486</f>
        <v>321</v>
      </c>
      <c r="W1487">
        <f t="shared" si="390"/>
        <v>0</v>
      </c>
      <c r="X1487">
        <f t="shared" si="391"/>
        <v>15</v>
      </c>
      <c r="Y1487">
        <f t="shared" si="392"/>
        <v>321</v>
      </c>
      <c r="Z1487" s="22">
        <f t="shared" si="393"/>
        <v>0</v>
      </c>
      <c r="AA1487" s="22">
        <f t="shared" si="394"/>
        <v>0</v>
      </c>
      <c r="AB1487">
        <f t="shared" si="395"/>
        <v>0</v>
      </c>
      <c r="AC1487" s="22">
        <f t="shared" si="396"/>
        <v>0</v>
      </c>
      <c r="AD1487" s="22">
        <f t="shared" si="397"/>
        <v>0</v>
      </c>
    </row>
    <row r="1488" spans="4:30" x14ac:dyDescent="0.25">
      <c r="D1488" s="1">
        <v>0.45833333333333331</v>
      </c>
      <c r="E1488">
        <v>10557</v>
      </c>
      <c r="F1488">
        <v>10573</v>
      </c>
      <c r="G1488">
        <v>10518</v>
      </c>
      <c r="H1488">
        <v>10540</v>
      </c>
      <c r="J1488">
        <v>-17</v>
      </c>
      <c r="K1488">
        <f t="shared" si="398"/>
        <v>13</v>
      </c>
      <c r="L1488">
        <v>55</v>
      </c>
      <c r="W1488">
        <f t="shared" si="390"/>
        <v>0</v>
      </c>
      <c r="X1488">
        <f t="shared" si="391"/>
        <v>17</v>
      </c>
      <c r="Y1488">
        <f t="shared" si="392"/>
        <v>0</v>
      </c>
      <c r="Z1488" s="22">
        <f t="shared" si="393"/>
        <v>0</v>
      </c>
      <c r="AA1488" s="22">
        <f t="shared" si="394"/>
        <v>0</v>
      </c>
      <c r="AB1488">
        <f t="shared" si="395"/>
        <v>0</v>
      </c>
      <c r="AC1488" s="22">
        <f t="shared" si="396"/>
        <v>0</v>
      </c>
      <c r="AD1488" s="22">
        <f t="shared" si="397"/>
        <v>0</v>
      </c>
    </row>
    <row r="1489" spans="3:30" x14ac:dyDescent="0.25">
      <c r="D1489" s="1">
        <v>0.5</v>
      </c>
      <c r="E1489">
        <v>10539</v>
      </c>
      <c r="F1489">
        <v>10543</v>
      </c>
      <c r="G1489">
        <v>10497</v>
      </c>
      <c r="H1489">
        <v>10519</v>
      </c>
      <c r="J1489">
        <v>-20</v>
      </c>
      <c r="K1489">
        <f t="shared" si="398"/>
        <v>-7</v>
      </c>
      <c r="L1489">
        <v>46</v>
      </c>
      <c r="W1489">
        <f t="shared" si="390"/>
        <v>0</v>
      </c>
      <c r="X1489">
        <f t="shared" si="391"/>
        <v>20</v>
      </c>
      <c r="Y1489">
        <f t="shared" si="392"/>
        <v>0</v>
      </c>
      <c r="Z1489" s="22">
        <f t="shared" si="393"/>
        <v>0</v>
      </c>
      <c r="AA1489" s="22">
        <f t="shared" si="394"/>
        <v>0</v>
      </c>
      <c r="AB1489">
        <f t="shared" si="395"/>
        <v>0</v>
      </c>
      <c r="AC1489" s="22">
        <f t="shared" si="396"/>
        <v>0</v>
      </c>
      <c r="AD1489" s="22">
        <f t="shared" si="397"/>
        <v>0</v>
      </c>
    </row>
    <row r="1490" spans="3:30" x14ac:dyDescent="0.25">
      <c r="C1490">
        <v>1</v>
      </c>
      <c r="D1490" s="1">
        <v>0.54166666666666663</v>
      </c>
      <c r="E1490">
        <v>10520</v>
      </c>
      <c r="F1490">
        <v>10521</v>
      </c>
      <c r="G1490">
        <v>10494</v>
      </c>
      <c r="H1490">
        <v>10509</v>
      </c>
      <c r="J1490">
        <v>-11</v>
      </c>
      <c r="K1490">
        <f t="shared" si="398"/>
        <v>-18</v>
      </c>
      <c r="L1490">
        <v>27</v>
      </c>
      <c r="W1490">
        <f t="shared" si="390"/>
        <v>0</v>
      </c>
      <c r="X1490">
        <f t="shared" si="391"/>
        <v>11</v>
      </c>
      <c r="Y1490">
        <f t="shared" si="392"/>
        <v>0</v>
      </c>
      <c r="Z1490" s="22">
        <f t="shared" si="393"/>
        <v>0</v>
      </c>
      <c r="AA1490" s="22">
        <f t="shared" si="394"/>
        <v>0</v>
      </c>
      <c r="AB1490">
        <f t="shared" si="395"/>
        <v>0</v>
      </c>
      <c r="AC1490" s="22">
        <f t="shared" si="396"/>
        <v>0</v>
      </c>
      <c r="AD1490" s="22">
        <f t="shared" si="397"/>
        <v>0</v>
      </c>
    </row>
    <row r="1491" spans="3:30" x14ac:dyDescent="0.25">
      <c r="D1491" s="1">
        <v>0.58333333333333337</v>
      </c>
      <c r="E1491">
        <v>10509</v>
      </c>
      <c r="F1491">
        <v>10539</v>
      </c>
      <c r="G1491">
        <v>10509</v>
      </c>
      <c r="H1491">
        <v>10529</v>
      </c>
      <c r="J1491">
        <v>20</v>
      </c>
      <c r="K1491">
        <f t="shared" si="398"/>
        <v>2</v>
      </c>
      <c r="L1491">
        <v>30</v>
      </c>
      <c r="W1491">
        <f t="shared" si="390"/>
        <v>0</v>
      </c>
      <c r="X1491">
        <f t="shared" si="391"/>
        <v>20</v>
      </c>
      <c r="Y1491">
        <f t="shared" si="392"/>
        <v>0</v>
      </c>
      <c r="Z1491" s="22">
        <f t="shared" si="393"/>
        <v>0</v>
      </c>
      <c r="AA1491" s="22">
        <f t="shared" si="394"/>
        <v>0</v>
      </c>
      <c r="AB1491">
        <f t="shared" si="395"/>
        <v>0</v>
      </c>
      <c r="AC1491" s="22">
        <f t="shared" si="396"/>
        <v>0</v>
      </c>
      <c r="AD1491" s="22">
        <f t="shared" si="397"/>
        <v>0</v>
      </c>
    </row>
    <row r="1492" spans="3:30" x14ac:dyDescent="0.25">
      <c r="D1492" s="1">
        <v>0.625</v>
      </c>
      <c r="E1492">
        <v>10529</v>
      </c>
      <c r="F1492">
        <v>10533</v>
      </c>
      <c r="G1492">
        <v>10473</v>
      </c>
      <c r="H1492">
        <v>10484</v>
      </c>
      <c r="J1492">
        <v>-45</v>
      </c>
      <c r="K1492">
        <f t="shared" si="398"/>
        <v>-43</v>
      </c>
      <c r="L1492">
        <v>60</v>
      </c>
      <c r="W1492">
        <f t="shared" si="390"/>
        <v>0</v>
      </c>
      <c r="X1492">
        <f t="shared" si="391"/>
        <v>45</v>
      </c>
      <c r="Y1492">
        <f t="shared" si="392"/>
        <v>0</v>
      </c>
      <c r="Z1492" s="22">
        <f t="shared" si="393"/>
        <v>0</v>
      </c>
      <c r="AA1492" s="22">
        <f t="shared" si="394"/>
        <v>0</v>
      </c>
      <c r="AB1492">
        <f t="shared" si="395"/>
        <v>0</v>
      </c>
      <c r="AC1492" s="22">
        <f t="shared" si="396"/>
        <v>0</v>
      </c>
      <c r="AD1492" s="22">
        <f t="shared" si="397"/>
        <v>0</v>
      </c>
    </row>
    <row r="1493" spans="3:30" x14ac:dyDescent="0.25">
      <c r="D1493" s="1">
        <v>0.66666666666666663</v>
      </c>
      <c r="E1493">
        <v>10484</v>
      </c>
      <c r="F1493">
        <v>10502</v>
      </c>
      <c r="G1493">
        <v>10476</v>
      </c>
      <c r="H1493">
        <v>10494</v>
      </c>
      <c r="J1493">
        <v>10</v>
      </c>
      <c r="K1493">
        <f t="shared" si="398"/>
        <v>-33</v>
      </c>
      <c r="L1493">
        <v>26</v>
      </c>
      <c r="W1493">
        <f t="shared" si="390"/>
        <v>0</v>
      </c>
      <c r="X1493">
        <f t="shared" si="391"/>
        <v>10</v>
      </c>
      <c r="Y1493">
        <f t="shared" si="392"/>
        <v>0</v>
      </c>
      <c r="Z1493" s="22">
        <f t="shared" si="393"/>
        <v>0</v>
      </c>
      <c r="AA1493" s="22">
        <f t="shared" si="394"/>
        <v>0</v>
      </c>
      <c r="AB1493">
        <f t="shared" si="395"/>
        <v>0</v>
      </c>
      <c r="AC1493" s="22">
        <f t="shared" si="396"/>
        <v>0</v>
      </c>
      <c r="AD1493" s="22">
        <f t="shared" si="397"/>
        <v>0</v>
      </c>
    </row>
    <row r="1494" spans="3:30" x14ac:dyDescent="0.25">
      <c r="D1494" s="1">
        <v>0.70833333333333337</v>
      </c>
      <c r="E1494">
        <v>10494</v>
      </c>
      <c r="F1494">
        <v>10513</v>
      </c>
      <c r="G1494">
        <v>10405</v>
      </c>
      <c r="H1494">
        <v>10411</v>
      </c>
      <c r="J1494">
        <v>-83</v>
      </c>
      <c r="K1494">
        <f t="shared" si="398"/>
        <v>-116</v>
      </c>
      <c r="L1494">
        <v>108</v>
      </c>
      <c r="W1494">
        <f t="shared" si="390"/>
        <v>0</v>
      </c>
      <c r="X1494">
        <f t="shared" si="391"/>
        <v>83</v>
      </c>
      <c r="Y1494">
        <f t="shared" si="392"/>
        <v>0</v>
      </c>
      <c r="Z1494" s="22">
        <f t="shared" si="393"/>
        <v>0</v>
      </c>
      <c r="AA1494" s="22">
        <f t="shared" si="394"/>
        <v>0</v>
      </c>
      <c r="AB1494">
        <f t="shared" si="395"/>
        <v>0</v>
      </c>
      <c r="AC1494" s="22">
        <f t="shared" si="396"/>
        <v>0</v>
      </c>
      <c r="AD1494" s="22">
        <f t="shared" si="397"/>
        <v>0</v>
      </c>
    </row>
    <row r="1495" spans="3:30" x14ac:dyDescent="0.25">
      <c r="D1495" s="1">
        <v>0.75</v>
      </c>
      <c r="E1495">
        <v>10412</v>
      </c>
      <c r="F1495">
        <v>10416</v>
      </c>
      <c r="G1495">
        <v>10369</v>
      </c>
      <c r="H1495">
        <v>10404</v>
      </c>
      <c r="J1495">
        <v>-8</v>
      </c>
      <c r="K1495">
        <f t="shared" si="398"/>
        <v>-124</v>
      </c>
      <c r="L1495">
        <v>47</v>
      </c>
      <c r="W1495">
        <f t="shared" si="390"/>
        <v>0</v>
      </c>
      <c r="X1495">
        <f t="shared" si="391"/>
        <v>8</v>
      </c>
      <c r="Y1495">
        <f t="shared" si="392"/>
        <v>0</v>
      </c>
      <c r="Z1495" s="22">
        <f t="shared" si="393"/>
        <v>0</v>
      </c>
      <c r="AA1495" s="22">
        <f t="shared" si="394"/>
        <v>0</v>
      </c>
      <c r="AB1495">
        <f t="shared" si="395"/>
        <v>0</v>
      </c>
      <c r="AC1495" s="22">
        <f t="shared" si="396"/>
        <v>0</v>
      </c>
      <c r="AD1495" s="22">
        <f t="shared" si="397"/>
        <v>0</v>
      </c>
    </row>
    <row r="1496" spans="3:30" x14ac:dyDescent="0.25">
      <c r="D1496" s="1">
        <v>0.79166666666666663</v>
      </c>
      <c r="E1496">
        <v>10404</v>
      </c>
      <c r="F1496">
        <v>10425</v>
      </c>
      <c r="G1496">
        <v>10317</v>
      </c>
      <c r="H1496">
        <v>10330</v>
      </c>
      <c r="J1496">
        <v>-74</v>
      </c>
      <c r="K1496">
        <f t="shared" si="398"/>
        <v>-198</v>
      </c>
      <c r="L1496">
        <v>108</v>
      </c>
      <c r="W1496">
        <f t="shared" si="390"/>
        <v>0</v>
      </c>
      <c r="X1496">
        <f t="shared" si="391"/>
        <v>74</v>
      </c>
      <c r="Y1496">
        <f t="shared" si="392"/>
        <v>0</v>
      </c>
      <c r="Z1496" s="22">
        <f t="shared" si="393"/>
        <v>0</v>
      </c>
      <c r="AA1496" s="22">
        <f t="shared" si="394"/>
        <v>0</v>
      </c>
      <c r="AB1496">
        <f t="shared" si="395"/>
        <v>0</v>
      </c>
      <c r="AC1496" s="22">
        <f t="shared" si="396"/>
        <v>0</v>
      </c>
      <c r="AD1496" s="22">
        <f t="shared" si="397"/>
        <v>0</v>
      </c>
    </row>
    <row r="1497" spans="3:30" x14ac:dyDescent="0.25">
      <c r="D1497" s="1">
        <v>0.83333333333333337</v>
      </c>
      <c r="E1497">
        <v>10330</v>
      </c>
      <c r="F1497">
        <v>10331</v>
      </c>
      <c r="G1497">
        <v>10256</v>
      </c>
      <c r="H1497">
        <v>10274</v>
      </c>
      <c r="J1497">
        <v>-56</v>
      </c>
      <c r="K1497">
        <f t="shared" si="398"/>
        <v>-254</v>
      </c>
      <c r="L1497">
        <v>75</v>
      </c>
      <c r="W1497">
        <f t="shared" si="390"/>
        <v>0</v>
      </c>
      <c r="X1497">
        <f t="shared" si="391"/>
        <v>56</v>
      </c>
      <c r="Y1497">
        <f t="shared" si="392"/>
        <v>0</v>
      </c>
      <c r="Z1497" s="22">
        <f t="shared" si="393"/>
        <v>0</v>
      </c>
      <c r="AA1497" s="22">
        <f t="shared" si="394"/>
        <v>0</v>
      </c>
      <c r="AB1497">
        <f t="shared" si="395"/>
        <v>0</v>
      </c>
      <c r="AC1497" s="22">
        <f t="shared" si="396"/>
        <v>0</v>
      </c>
      <c r="AD1497" s="22">
        <f t="shared" si="397"/>
        <v>0</v>
      </c>
    </row>
    <row r="1498" spans="3:30" x14ac:dyDescent="0.25">
      <c r="D1498" s="1">
        <v>0.875</v>
      </c>
      <c r="E1498">
        <v>10273</v>
      </c>
      <c r="F1498">
        <v>10328</v>
      </c>
      <c r="G1498">
        <v>10267</v>
      </c>
      <c r="H1498">
        <v>10301</v>
      </c>
      <c r="J1498">
        <v>28</v>
      </c>
      <c r="K1498">
        <f t="shared" si="398"/>
        <v>-226</v>
      </c>
      <c r="L1498">
        <v>61</v>
      </c>
      <c r="W1498">
        <f t="shared" si="390"/>
        <v>0</v>
      </c>
      <c r="X1498">
        <f t="shared" si="391"/>
        <v>28</v>
      </c>
      <c r="Y1498">
        <f t="shared" si="392"/>
        <v>0</v>
      </c>
      <c r="Z1498" s="22">
        <f t="shared" si="393"/>
        <v>0</v>
      </c>
      <c r="AA1498" s="22">
        <f t="shared" si="394"/>
        <v>0</v>
      </c>
      <c r="AB1498">
        <f t="shared" si="395"/>
        <v>0</v>
      </c>
      <c r="AC1498" s="22">
        <f t="shared" si="396"/>
        <v>0</v>
      </c>
      <c r="AD1498" s="22">
        <f t="shared" si="397"/>
        <v>0</v>
      </c>
    </row>
    <row r="1499" spans="3:30" x14ac:dyDescent="0.25">
      <c r="D1499" s="2">
        <v>0.91666666666666663</v>
      </c>
      <c r="E1499">
        <v>10300</v>
      </c>
      <c r="F1499">
        <v>10322</v>
      </c>
      <c r="G1499">
        <v>10284</v>
      </c>
      <c r="H1499">
        <v>10286</v>
      </c>
      <c r="J1499">
        <v>-14</v>
      </c>
      <c r="K1499">
        <f t="shared" si="398"/>
        <v>-240</v>
      </c>
      <c r="L1499">
        <v>38</v>
      </c>
      <c r="W1499">
        <f t="shared" si="390"/>
        <v>0</v>
      </c>
      <c r="X1499">
        <f t="shared" si="391"/>
        <v>14</v>
      </c>
      <c r="Y1499">
        <f t="shared" si="392"/>
        <v>0</v>
      </c>
      <c r="Z1499" s="22">
        <f t="shared" si="393"/>
        <v>0</v>
      </c>
      <c r="AA1499" s="22">
        <f t="shared" si="394"/>
        <v>0</v>
      </c>
      <c r="AB1499">
        <f t="shared" si="395"/>
        <v>0</v>
      </c>
      <c r="AC1499" s="22">
        <f t="shared" si="396"/>
        <v>0</v>
      </c>
      <c r="AD1499" s="22">
        <f t="shared" si="397"/>
        <v>0</v>
      </c>
    </row>
    <row r="1500" spans="3:30" hidden="1" x14ac:dyDescent="0.25">
      <c r="D1500" s="1">
        <v>0.95833333333333337</v>
      </c>
      <c r="E1500">
        <v>10290</v>
      </c>
      <c r="F1500">
        <v>10311</v>
      </c>
      <c r="G1500">
        <v>10289</v>
      </c>
      <c r="H1500">
        <v>10303</v>
      </c>
      <c r="Z1500"/>
      <c r="AA1500"/>
      <c r="AC1500"/>
      <c r="AD1500"/>
    </row>
    <row r="1501" spans="3:30" hidden="1" x14ac:dyDescent="0.25">
      <c r="D1501" s="1">
        <v>0</v>
      </c>
      <c r="E1501">
        <v>10294</v>
      </c>
      <c r="F1501">
        <v>10303</v>
      </c>
      <c r="G1501">
        <v>10294</v>
      </c>
      <c r="H1501">
        <v>10294</v>
      </c>
      <c r="Z1501"/>
      <c r="AA1501"/>
      <c r="AC1501"/>
      <c r="AD1501"/>
    </row>
    <row r="1502" spans="3:30" hidden="1" x14ac:dyDescent="0.25">
      <c r="D1502" s="1">
        <v>4.1666666666666664E-2</v>
      </c>
      <c r="E1502">
        <v>10292</v>
      </c>
      <c r="F1502">
        <v>10295</v>
      </c>
      <c r="G1502">
        <v>10285</v>
      </c>
      <c r="H1502">
        <v>10291</v>
      </c>
      <c r="Z1502"/>
      <c r="AA1502"/>
      <c r="AC1502"/>
      <c r="AD1502"/>
    </row>
    <row r="1503" spans="3:30" hidden="1" x14ac:dyDescent="0.25">
      <c r="D1503" s="1">
        <v>8.3333333333333329E-2</v>
      </c>
      <c r="E1503">
        <v>10293</v>
      </c>
      <c r="F1503">
        <v>10293</v>
      </c>
      <c r="G1503">
        <v>10275</v>
      </c>
      <c r="H1503">
        <v>10292</v>
      </c>
      <c r="Z1503"/>
      <c r="AA1503"/>
      <c r="AC1503"/>
      <c r="AD1503"/>
    </row>
    <row r="1504" spans="3:30" hidden="1" x14ac:dyDescent="0.25">
      <c r="D1504" s="1">
        <v>0.125</v>
      </c>
      <c r="E1504">
        <v>10291</v>
      </c>
      <c r="F1504">
        <v>10291</v>
      </c>
      <c r="G1504">
        <v>10267</v>
      </c>
      <c r="H1504">
        <v>10269</v>
      </c>
      <c r="Z1504"/>
      <c r="AA1504"/>
      <c r="AC1504"/>
      <c r="AD1504"/>
    </row>
    <row r="1505" spans="3:30" hidden="1" x14ac:dyDescent="0.25">
      <c r="D1505" s="1">
        <v>0.16666666666666666</v>
      </c>
      <c r="E1505">
        <v>10269</v>
      </c>
      <c r="F1505">
        <v>10275</v>
      </c>
      <c r="G1505">
        <v>10263</v>
      </c>
      <c r="H1505">
        <v>10275</v>
      </c>
      <c r="Z1505"/>
      <c r="AA1505"/>
      <c r="AC1505"/>
      <c r="AD1505"/>
    </row>
    <row r="1506" spans="3:30" hidden="1" x14ac:dyDescent="0.25">
      <c r="D1506" s="1">
        <v>0.20833333333333334</v>
      </c>
      <c r="E1506">
        <v>10273</v>
      </c>
      <c r="F1506">
        <v>10287</v>
      </c>
      <c r="G1506">
        <v>10272</v>
      </c>
      <c r="H1506">
        <v>10281</v>
      </c>
      <c r="Z1506"/>
      <c r="AA1506"/>
      <c r="AC1506"/>
      <c r="AD1506"/>
    </row>
    <row r="1507" spans="3:30" hidden="1" x14ac:dyDescent="0.25">
      <c r="D1507" s="1">
        <v>0.25</v>
      </c>
      <c r="E1507">
        <v>10282</v>
      </c>
      <c r="F1507">
        <v>10288</v>
      </c>
      <c r="G1507">
        <v>10277</v>
      </c>
      <c r="H1507">
        <v>10280</v>
      </c>
      <c r="Z1507"/>
      <c r="AA1507"/>
      <c r="AC1507"/>
      <c r="AD1507"/>
    </row>
    <row r="1508" spans="3:30" hidden="1" x14ac:dyDescent="0.25">
      <c r="D1508" s="1">
        <v>0.29166666666666669</v>
      </c>
      <c r="E1508">
        <v>10282</v>
      </c>
      <c r="F1508">
        <v>10282</v>
      </c>
      <c r="G1508">
        <v>10275</v>
      </c>
      <c r="H1508">
        <v>10276</v>
      </c>
      <c r="Z1508"/>
      <c r="AA1508"/>
      <c r="AC1508"/>
      <c r="AD1508"/>
    </row>
    <row r="1509" spans="3:30" x14ac:dyDescent="0.25">
      <c r="D1509" s="2">
        <v>0.33333333333333331</v>
      </c>
      <c r="E1509">
        <v>10277</v>
      </c>
      <c r="F1509">
        <v>10281</v>
      </c>
      <c r="G1509">
        <v>10253</v>
      </c>
      <c r="H1509">
        <v>10258</v>
      </c>
      <c r="J1509">
        <v>-19</v>
      </c>
      <c r="K1509">
        <v>0</v>
      </c>
      <c r="L1509">
        <v>28</v>
      </c>
      <c r="M1509">
        <v>250</v>
      </c>
      <c r="R1509">
        <f>MAX(F1509:F1524)</f>
        <v>10551</v>
      </c>
      <c r="W1509">
        <f t="shared" ref="W1509:W1523" si="399">ABS(M1509)</f>
        <v>250</v>
      </c>
      <c r="X1509">
        <f t="shared" ref="X1509:X1523" si="400">ABS(J1509)</f>
        <v>19</v>
      </c>
      <c r="Y1509">
        <f t="shared" ref="Y1509:Y1523" si="401">IF(R1509&lt;1000,ABS(R1509),0)</f>
        <v>0</v>
      </c>
      <c r="Z1509" s="22">
        <f t="shared" ref="Z1509:Z1523" si="402">IF(N1509=1,0,ABS(N1509))</f>
        <v>0</v>
      </c>
      <c r="AA1509" s="22">
        <f t="shared" ref="AA1509:AA1523" si="403">ABS(O1509)</f>
        <v>0</v>
      </c>
      <c r="AB1509">
        <f t="shared" ref="AB1509:AB1523" si="404">IF(N1509=1,1,0)</f>
        <v>0</v>
      </c>
      <c r="AC1509" s="22">
        <f t="shared" ref="AC1509:AC1523" si="405">IF(N1509=1,ABS(N1510),0)</f>
        <v>0</v>
      </c>
      <c r="AD1509" s="22">
        <f t="shared" ref="AD1509:AD1523" ca="1" si="406">IF(N1509=1,0,ABS(O1510))</f>
        <v>0.19937694704049844</v>
      </c>
    </row>
    <row r="1510" spans="3:30" x14ac:dyDescent="0.25">
      <c r="D1510" s="2">
        <v>0.375</v>
      </c>
      <c r="E1510">
        <v>10248</v>
      </c>
      <c r="F1510">
        <v>10280</v>
      </c>
      <c r="G1510">
        <v>10231</v>
      </c>
      <c r="H1510">
        <v>10272</v>
      </c>
      <c r="J1510">
        <v>24</v>
      </c>
      <c r="K1510">
        <f>K1509+J1510</f>
        <v>24</v>
      </c>
      <c r="L1510">
        <v>49</v>
      </c>
      <c r="N1510">
        <f>IF(J1509&lt;0,MIN(K1510:K1523),MAX(K1510:K1523))/R1487</f>
        <v>-4.3613707165109032E-2</v>
      </c>
      <c r="O1510">
        <f ca="1">_xlfn.IFS(P1510&gt;64,64,P1510&lt;-64,-64,P1510(-64.64),P1510)/R1487</f>
        <v>0.19937694704049844</v>
      </c>
      <c r="P1510">
        <f>IF(J1509&lt;0,MAX(K1510:K1523),MIN(K1510:K1523))</f>
        <v>287</v>
      </c>
      <c r="R1510">
        <f>MIN(G1509:G1523)</f>
        <v>10184</v>
      </c>
      <c r="W1510">
        <f t="shared" si="399"/>
        <v>0</v>
      </c>
      <c r="X1510">
        <f t="shared" si="400"/>
        <v>24</v>
      </c>
      <c r="Y1510">
        <f t="shared" si="401"/>
        <v>0</v>
      </c>
      <c r="Z1510" s="22">
        <f t="shared" si="402"/>
        <v>4.3613707165109032E-2</v>
      </c>
      <c r="AA1510" s="22">
        <f t="shared" ca="1" si="403"/>
        <v>0.19937694704049844</v>
      </c>
      <c r="AB1510">
        <f t="shared" si="404"/>
        <v>0</v>
      </c>
      <c r="AC1510" s="22">
        <f t="shared" si="405"/>
        <v>0</v>
      </c>
      <c r="AD1510" s="22">
        <f t="shared" si="406"/>
        <v>0</v>
      </c>
    </row>
    <row r="1511" spans="3:30" x14ac:dyDescent="0.25">
      <c r="D1511" s="1">
        <v>0.41666666666666669</v>
      </c>
      <c r="E1511">
        <v>10276</v>
      </c>
      <c r="F1511">
        <v>10276</v>
      </c>
      <c r="G1511">
        <v>10184</v>
      </c>
      <c r="H1511">
        <v>10238</v>
      </c>
      <c r="J1511">
        <v>-38</v>
      </c>
      <c r="K1511">
        <f t="shared" ref="K1511:K1523" si="407">K1510+J1511</f>
        <v>-14</v>
      </c>
      <c r="L1511">
        <v>92</v>
      </c>
      <c r="R1511">
        <f>R1509-R1510</f>
        <v>367</v>
      </c>
      <c r="W1511">
        <f t="shared" si="399"/>
        <v>0</v>
      </c>
      <c r="X1511">
        <f t="shared" si="400"/>
        <v>38</v>
      </c>
      <c r="Y1511">
        <f t="shared" si="401"/>
        <v>367</v>
      </c>
      <c r="Z1511" s="22">
        <f t="shared" si="402"/>
        <v>0</v>
      </c>
      <c r="AA1511" s="22">
        <f t="shared" si="403"/>
        <v>0</v>
      </c>
      <c r="AB1511">
        <f t="shared" si="404"/>
        <v>0</v>
      </c>
      <c r="AC1511" s="22">
        <f t="shared" si="405"/>
        <v>0</v>
      </c>
      <c r="AD1511" s="22">
        <f t="shared" si="406"/>
        <v>0</v>
      </c>
    </row>
    <row r="1512" spans="3:30" x14ac:dyDescent="0.25">
      <c r="D1512" s="1">
        <v>0.45833333333333331</v>
      </c>
      <c r="E1512">
        <v>10237</v>
      </c>
      <c r="F1512">
        <v>10290</v>
      </c>
      <c r="G1512">
        <v>10221</v>
      </c>
      <c r="H1512">
        <v>10270</v>
      </c>
      <c r="J1512">
        <v>33</v>
      </c>
      <c r="K1512">
        <f t="shared" si="407"/>
        <v>19</v>
      </c>
      <c r="L1512">
        <v>69</v>
      </c>
      <c r="W1512">
        <f t="shared" si="399"/>
        <v>0</v>
      </c>
      <c r="X1512">
        <f t="shared" si="400"/>
        <v>33</v>
      </c>
      <c r="Y1512">
        <f t="shared" si="401"/>
        <v>0</v>
      </c>
      <c r="Z1512" s="22">
        <f t="shared" si="402"/>
        <v>0</v>
      </c>
      <c r="AA1512" s="22">
        <f t="shared" si="403"/>
        <v>0</v>
      </c>
      <c r="AB1512">
        <f t="shared" si="404"/>
        <v>0</v>
      </c>
      <c r="AC1512" s="22">
        <f t="shared" si="405"/>
        <v>0</v>
      </c>
      <c r="AD1512" s="22">
        <f t="shared" si="406"/>
        <v>0</v>
      </c>
    </row>
    <row r="1513" spans="3:30" x14ac:dyDescent="0.25">
      <c r="D1513" s="1">
        <v>0.5</v>
      </c>
      <c r="E1513">
        <v>10270</v>
      </c>
      <c r="F1513">
        <v>10318</v>
      </c>
      <c r="G1513">
        <v>10270</v>
      </c>
      <c r="H1513">
        <v>10295</v>
      </c>
      <c r="J1513">
        <v>25</v>
      </c>
      <c r="K1513">
        <f t="shared" si="407"/>
        <v>44</v>
      </c>
      <c r="L1513">
        <v>48</v>
      </c>
      <c r="W1513">
        <f t="shared" si="399"/>
        <v>0</v>
      </c>
      <c r="X1513">
        <f t="shared" si="400"/>
        <v>25</v>
      </c>
      <c r="Y1513">
        <f t="shared" si="401"/>
        <v>0</v>
      </c>
      <c r="Z1513" s="22">
        <f t="shared" si="402"/>
        <v>0</v>
      </c>
      <c r="AA1513" s="22">
        <f t="shared" si="403"/>
        <v>0</v>
      </c>
      <c r="AB1513">
        <f t="shared" si="404"/>
        <v>0</v>
      </c>
      <c r="AC1513" s="22">
        <f t="shared" si="405"/>
        <v>0</v>
      </c>
      <c r="AD1513" s="22">
        <f t="shared" si="406"/>
        <v>0</v>
      </c>
    </row>
    <row r="1514" spans="3:30" x14ac:dyDescent="0.25">
      <c r="C1514">
        <v>1</v>
      </c>
      <c r="D1514" s="1">
        <v>0.54166666666666663</v>
      </c>
      <c r="E1514">
        <v>10295</v>
      </c>
      <c r="F1514">
        <v>10307</v>
      </c>
      <c r="G1514">
        <v>10253</v>
      </c>
      <c r="H1514">
        <v>10297</v>
      </c>
      <c r="J1514">
        <v>2</v>
      </c>
      <c r="K1514">
        <f t="shared" si="407"/>
        <v>46</v>
      </c>
      <c r="L1514">
        <v>54</v>
      </c>
      <c r="W1514">
        <f t="shared" si="399"/>
        <v>0</v>
      </c>
      <c r="X1514">
        <f t="shared" si="400"/>
        <v>2</v>
      </c>
      <c r="Y1514">
        <f t="shared" si="401"/>
        <v>0</v>
      </c>
      <c r="Z1514" s="22">
        <f t="shared" si="402"/>
        <v>0</v>
      </c>
      <c r="AA1514" s="22">
        <f t="shared" si="403"/>
        <v>0</v>
      </c>
      <c r="AB1514">
        <f t="shared" si="404"/>
        <v>0</v>
      </c>
      <c r="AC1514" s="22">
        <f t="shared" si="405"/>
        <v>0</v>
      </c>
      <c r="AD1514" s="22">
        <f t="shared" si="406"/>
        <v>0</v>
      </c>
    </row>
    <row r="1515" spans="3:30" x14ac:dyDescent="0.25">
      <c r="D1515" s="1">
        <v>0.58333333333333337</v>
      </c>
      <c r="E1515">
        <v>10298</v>
      </c>
      <c r="F1515">
        <v>10324</v>
      </c>
      <c r="G1515">
        <v>10277</v>
      </c>
      <c r="H1515">
        <v>10318</v>
      </c>
      <c r="J1515">
        <v>20</v>
      </c>
      <c r="K1515">
        <f t="shared" si="407"/>
        <v>66</v>
      </c>
      <c r="L1515">
        <v>47</v>
      </c>
      <c r="W1515">
        <f t="shared" si="399"/>
        <v>0</v>
      </c>
      <c r="X1515">
        <f t="shared" si="400"/>
        <v>20</v>
      </c>
      <c r="Y1515">
        <f t="shared" si="401"/>
        <v>0</v>
      </c>
      <c r="Z1515" s="22">
        <f t="shared" si="402"/>
        <v>0</v>
      </c>
      <c r="AA1515" s="22">
        <f t="shared" si="403"/>
        <v>0</v>
      </c>
      <c r="AB1515">
        <f t="shared" si="404"/>
        <v>0</v>
      </c>
      <c r="AC1515" s="22">
        <f t="shared" si="405"/>
        <v>0</v>
      </c>
      <c r="AD1515" s="22">
        <f t="shared" si="406"/>
        <v>0</v>
      </c>
    </row>
    <row r="1516" spans="3:30" x14ac:dyDescent="0.25">
      <c r="D1516" s="1">
        <v>0.625</v>
      </c>
      <c r="E1516">
        <v>10317</v>
      </c>
      <c r="F1516">
        <v>10373</v>
      </c>
      <c r="G1516">
        <v>10315</v>
      </c>
      <c r="H1516">
        <v>10358</v>
      </c>
      <c r="J1516">
        <v>41</v>
      </c>
      <c r="K1516">
        <f t="shared" si="407"/>
        <v>107</v>
      </c>
      <c r="L1516">
        <v>58</v>
      </c>
      <c r="W1516">
        <f t="shared" si="399"/>
        <v>0</v>
      </c>
      <c r="X1516">
        <f t="shared" si="400"/>
        <v>41</v>
      </c>
      <c r="Y1516">
        <f t="shared" si="401"/>
        <v>0</v>
      </c>
      <c r="Z1516" s="22">
        <f t="shared" si="402"/>
        <v>0</v>
      </c>
      <c r="AA1516" s="22">
        <f t="shared" si="403"/>
        <v>0</v>
      </c>
      <c r="AB1516">
        <f t="shared" si="404"/>
        <v>0</v>
      </c>
      <c r="AC1516" s="22">
        <f t="shared" si="405"/>
        <v>0</v>
      </c>
      <c r="AD1516" s="22">
        <f t="shared" si="406"/>
        <v>0</v>
      </c>
    </row>
    <row r="1517" spans="3:30" x14ac:dyDescent="0.25">
      <c r="D1517" s="1">
        <v>0.66666666666666663</v>
      </c>
      <c r="E1517">
        <v>10358</v>
      </c>
      <c r="F1517">
        <v>10407</v>
      </c>
      <c r="G1517">
        <v>10349</v>
      </c>
      <c r="H1517">
        <v>10389</v>
      </c>
      <c r="J1517">
        <v>31</v>
      </c>
      <c r="K1517">
        <f t="shared" si="407"/>
        <v>138</v>
      </c>
      <c r="L1517">
        <v>58</v>
      </c>
      <c r="W1517">
        <f t="shared" si="399"/>
        <v>0</v>
      </c>
      <c r="X1517">
        <f t="shared" si="400"/>
        <v>31</v>
      </c>
      <c r="Y1517">
        <f t="shared" si="401"/>
        <v>0</v>
      </c>
      <c r="Z1517" s="22">
        <f t="shared" si="402"/>
        <v>0</v>
      </c>
      <c r="AA1517" s="22">
        <f t="shared" si="403"/>
        <v>0</v>
      </c>
      <c r="AB1517">
        <f t="shared" si="404"/>
        <v>0</v>
      </c>
      <c r="AC1517" s="22">
        <f t="shared" si="405"/>
        <v>0</v>
      </c>
      <c r="AD1517" s="22">
        <f t="shared" si="406"/>
        <v>0</v>
      </c>
    </row>
    <row r="1518" spans="3:30" x14ac:dyDescent="0.25">
      <c r="D1518" s="1">
        <v>0.70833333333333337</v>
      </c>
      <c r="E1518">
        <v>10391</v>
      </c>
      <c r="F1518">
        <v>10440</v>
      </c>
      <c r="G1518">
        <v>10391</v>
      </c>
      <c r="H1518">
        <v>10415</v>
      </c>
      <c r="J1518">
        <v>24</v>
      </c>
      <c r="K1518">
        <f t="shared" si="407"/>
        <v>162</v>
      </c>
      <c r="L1518">
        <v>49</v>
      </c>
      <c r="W1518">
        <f t="shared" si="399"/>
        <v>0</v>
      </c>
      <c r="X1518">
        <f t="shared" si="400"/>
        <v>24</v>
      </c>
      <c r="Y1518">
        <f t="shared" si="401"/>
        <v>0</v>
      </c>
      <c r="Z1518" s="22">
        <f t="shared" si="402"/>
        <v>0</v>
      </c>
      <c r="AA1518" s="22">
        <f t="shared" si="403"/>
        <v>0</v>
      </c>
      <c r="AB1518">
        <f t="shared" si="404"/>
        <v>0</v>
      </c>
      <c r="AC1518" s="22">
        <f t="shared" si="405"/>
        <v>0</v>
      </c>
      <c r="AD1518" s="22">
        <f t="shared" si="406"/>
        <v>0</v>
      </c>
    </row>
    <row r="1519" spans="3:30" x14ac:dyDescent="0.25">
      <c r="D1519" s="1">
        <v>0.75</v>
      </c>
      <c r="E1519">
        <v>10415</v>
      </c>
      <c r="F1519">
        <v>10538</v>
      </c>
      <c r="G1519">
        <v>10411</v>
      </c>
      <c r="H1519">
        <v>10515</v>
      </c>
      <c r="J1519">
        <v>100</v>
      </c>
      <c r="K1519">
        <f t="shared" si="407"/>
        <v>262</v>
      </c>
      <c r="L1519">
        <v>127</v>
      </c>
      <c r="W1519">
        <f t="shared" si="399"/>
        <v>0</v>
      </c>
      <c r="X1519">
        <f t="shared" si="400"/>
        <v>100</v>
      </c>
      <c r="Y1519">
        <f t="shared" si="401"/>
        <v>0</v>
      </c>
      <c r="Z1519" s="22">
        <f t="shared" si="402"/>
        <v>0</v>
      </c>
      <c r="AA1519" s="22">
        <f t="shared" si="403"/>
        <v>0</v>
      </c>
      <c r="AB1519">
        <f t="shared" si="404"/>
        <v>0</v>
      </c>
      <c r="AC1519" s="22">
        <f t="shared" si="405"/>
        <v>0</v>
      </c>
      <c r="AD1519" s="22">
        <f t="shared" si="406"/>
        <v>0</v>
      </c>
    </row>
    <row r="1520" spans="3:30" x14ac:dyDescent="0.25">
      <c r="D1520" s="1">
        <v>0.79166666666666663</v>
      </c>
      <c r="E1520">
        <v>10515</v>
      </c>
      <c r="F1520">
        <v>10551</v>
      </c>
      <c r="G1520">
        <v>10511</v>
      </c>
      <c r="H1520">
        <v>10537</v>
      </c>
      <c r="J1520">
        <v>22</v>
      </c>
      <c r="K1520">
        <f t="shared" si="407"/>
        <v>284</v>
      </c>
      <c r="L1520">
        <v>40</v>
      </c>
      <c r="W1520">
        <f t="shared" si="399"/>
        <v>0</v>
      </c>
      <c r="X1520">
        <f t="shared" si="400"/>
        <v>22</v>
      </c>
      <c r="Y1520">
        <f t="shared" si="401"/>
        <v>0</v>
      </c>
      <c r="Z1520" s="22">
        <f t="shared" si="402"/>
        <v>0</v>
      </c>
      <c r="AA1520" s="22">
        <f t="shared" si="403"/>
        <v>0</v>
      </c>
      <c r="AB1520">
        <f t="shared" si="404"/>
        <v>0</v>
      </c>
      <c r="AC1520" s="22">
        <f t="shared" si="405"/>
        <v>0</v>
      </c>
      <c r="AD1520" s="22">
        <f t="shared" si="406"/>
        <v>0</v>
      </c>
    </row>
    <row r="1521" spans="3:30" x14ac:dyDescent="0.25">
      <c r="D1521" s="1">
        <v>0.83333333333333337</v>
      </c>
      <c r="E1521">
        <v>10537</v>
      </c>
      <c r="F1521">
        <v>10546</v>
      </c>
      <c r="G1521">
        <v>10529</v>
      </c>
      <c r="H1521">
        <v>10540</v>
      </c>
      <c r="J1521">
        <v>3</v>
      </c>
      <c r="K1521">
        <f t="shared" si="407"/>
        <v>287</v>
      </c>
      <c r="L1521">
        <v>17</v>
      </c>
      <c r="W1521">
        <f t="shared" si="399"/>
        <v>0</v>
      </c>
      <c r="X1521">
        <f t="shared" si="400"/>
        <v>3</v>
      </c>
      <c r="Y1521">
        <f t="shared" si="401"/>
        <v>0</v>
      </c>
      <c r="Z1521" s="22">
        <f t="shared" si="402"/>
        <v>0</v>
      </c>
      <c r="AA1521" s="22">
        <f t="shared" si="403"/>
        <v>0</v>
      </c>
      <c r="AB1521">
        <f t="shared" si="404"/>
        <v>0</v>
      </c>
      <c r="AC1521" s="22">
        <f t="shared" si="405"/>
        <v>0</v>
      </c>
      <c r="AD1521" s="22">
        <f t="shared" si="406"/>
        <v>0</v>
      </c>
    </row>
    <row r="1522" spans="3:30" x14ac:dyDescent="0.25">
      <c r="D1522" s="1">
        <v>0.875</v>
      </c>
      <c r="E1522">
        <v>10540</v>
      </c>
      <c r="F1522">
        <v>10542</v>
      </c>
      <c r="G1522">
        <v>10529</v>
      </c>
      <c r="H1522">
        <v>10536</v>
      </c>
      <c r="J1522">
        <v>-4</v>
      </c>
      <c r="K1522">
        <f t="shared" si="407"/>
        <v>283</v>
      </c>
      <c r="L1522">
        <v>13</v>
      </c>
      <c r="W1522">
        <f t="shared" si="399"/>
        <v>0</v>
      </c>
      <c r="X1522">
        <f t="shared" si="400"/>
        <v>4</v>
      </c>
      <c r="Y1522">
        <f t="shared" si="401"/>
        <v>0</v>
      </c>
      <c r="Z1522" s="22">
        <f t="shared" si="402"/>
        <v>0</v>
      </c>
      <c r="AA1522" s="22">
        <f t="shared" si="403"/>
        <v>0</v>
      </c>
      <c r="AB1522">
        <f t="shared" si="404"/>
        <v>0</v>
      </c>
      <c r="AC1522" s="22">
        <f t="shared" si="405"/>
        <v>0</v>
      </c>
      <c r="AD1522" s="22">
        <f t="shared" si="406"/>
        <v>0</v>
      </c>
    </row>
    <row r="1523" spans="3:30" x14ac:dyDescent="0.25">
      <c r="D1523" s="2">
        <v>0.91666666666666663</v>
      </c>
      <c r="E1523">
        <v>10536</v>
      </c>
      <c r="F1523">
        <v>10550</v>
      </c>
      <c r="G1523">
        <v>10521</v>
      </c>
      <c r="H1523">
        <v>10527</v>
      </c>
      <c r="J1523">
        <v>-9</v>
      </c>
      <c r="K1523">
        <f t="shared" si="407"/>
        <v>274</v>
      </c>
      <c r="L1523">
        <v>29</v>
      </c>
      <c r="W1523">
        <f t="shared" si="399"/>
        <v>0</v>
      </c>
      <c r="X1523">
        <f t="shared" si="400"/>
        <v>9</v>
      </c>
      <c r="Y1523">
        <f t="shared" si="401"/>
        <v>0</v>
      </c>
      <c r="Z1523" s="22">
        <f t="shared" si="402"/>
        <v>0</v>
      </c>
      <c r="AA1523" s="22">
        <f t="shared" si="403"/>
        <v>0</v>
      </c>
      <c r="AB1523">
        <f t="shared" si="404"/>
        <v>0</v>
      </c>
      <c r="AC1523" s="22">
        <f t="shared" si="405"/>
        <v>0</v>
      </c>
      <c r="AD1523" s="22">
        <f t="shared" si="406"/>
        <v>0</v>
      </c>
    </row>
    <row r="1524" spans="3:30" hidden="1" x14ac:dyDescent="0.25">
      <c r="D1524" s="1">
        <v>0</v>
      </c>
      <c r="E1524">
        <v>10527</v>
      </c>
      <c r="F1524">
        <v>10527</v>
      </c>
      <c r="G1524">
        <v>10527</v>
      </c>
      <c r="H1524">
        <v>10527</v>
      </c>
      <c r="Z1524"/>
      <c r="AA1524"/>
      <c r="AC1524"/>
      <c r="AD1524"/>
    </row>
    <row r="1525" spans="3:30" x14ac:dyDescent="0.25">
      <c r="D1525" s="2">
        <v>0.375</v>
      </c>
      <c r="E1525">
        <v>10511</v>
      </c>
      <c r="F1525">
        <v>10529</v>
      </c>
      <c r="G1525">
        <v>10500</v>
      </c>
      <c r="H1525">
        <v>10510</v>
      </c>
      <c r="J1525">
        <v>-1</v>
      </c>
      <c r="L1525">
        <v>29</v>
      </c>
      <c r="M1525">
        <f>H1538-E1525</f>
        <v>46</v>
      </c>
      <c r="R1525">
        <f>MAX(F1525:F1540)</f>
        <v>10647</v>
      </c>
      <c r="W1525">
        <f t="shared" ref="W1525:W1538" si="408">ABS(M1525)</f>
        <v>46</v>
      </c>
      <c r="X1525">
        <f t="shared" ref="X1525:X1538" si="409">ABS(J1525)</f>
        <v>1</v>
      </c>
      <c r="Y1525">
        <f t="shared" ref="Y1525:Y1538" si="410">IF(R1525&lt;1000,ABS(R1525),0)</f>
        <v>0</v>
      </c>
      <c r="Z1525" s="22">
        <f t="shared" ref="Z1525:Z1538" si="411">IF(N1525=1,0,ABS(N1525))</f>
        <v>0</v>
      </c>
      <c r="AA1525" s="22">
        <f t="shared" ref="AA1525:AA1538" si="412">ABS(O1525)</f>
        <v>0</v>
      </c>
      <c r="AB1525">
        <f t="shared" ref="AB1525:AB1538" si="413">IF(N1525=1,1,0)</f>
        <v>0</v>
      </c>
      <c r="AC1525" s="22">
        <f t="shared" ref="AC1525:AC1538" si="414">IF(N1525=1,ABS(N1526),0)</f>
        <v>0</v>
      </c>
      <c r="AD1525" s="22">
        <f t="shared" ref="AD1525:AD1538" si="415">IF(N1525=1,0,ABS(O1526))</f>
        <v>0.17438692098092642</v>
      </c>
    </row>
    <row r="1526" spans="3:30" x14ac:dyDescent="0.25">
      <c r="D1526" s="1">
        <v>0.41666666666666669</v>
      </c>
      <c r="E1526">
        <v>10508</v>
      </c>
      <c r="F1526">
        <v>10591</v>
      </c>
      <c r="G1526">
        <v>10488</v>
      </c>
      <c r="H1526">
        <v>10571</v>
      </c>
      <c r="J1526">
        <v>63</v>
      </c>
      <c r="L1526">
        <v>103</v>
      </c>
      <c r="N1526">
        <v>0</v>
      </c>
      <c r="O1526">
        <f>64/367</f>
        <v>0.17438692098092642</v>
      </c>
      <c r="R1526">
        <f>MIN(G1525:G1539)</f>
        <v>10488</v>
      </c>
      <c r="W1526">
        <f t="shared" si="408"/>
        <v>0</v>
      </c>
      <c r="X1526">
        <f t="shared" si="409"/>
        <v>63</v>
      </c>
      <c r="Y1526">
        <f t="shared" si="410"/>
        <v>0</v>
      </c>
      <c r="Z1526" s="22">
        <f t="shared" si="411"/>
        <v>0</v>
      </c>
      <c r="AA1526" s="22">
        <f t="shared" si="412"/>
        <v>0.17438692098092642</v>
      </c>
      <c r="AB1526">
        <f t="shared" si="413"/>
        <v>0</v>
      </c>
      <c r="AC1526" s="22">
        <f t="shared" si="414"/>
        <v>0</v>
      </c>
      <c r="AD1526" s="22">
        <f t="shared" si="415"/>
        <v>0</v>
      </c>
    </row>
    <row r="1527" spans="3:30" x14ac:dyDescent="0.25">
      <c r="D1527" s="1">
        <v>0.45833333333333331</v>
      </c>
      <c r="E1527">
        <v>10570</v>
      </c>
      <c r="F1527">
        <v>10600</v>
      </c>
      <c r="G1527">
        <v>10565</v>
      </c>
      <c r="H1527">
        <v>10579</v>
      </c>
      <c r="J1527">
        <v>9</v>
      </c>
      <c r="L1527">
        <v>35</v>
      </c>
      <c r="R1527">
        <f>R1525-R1526</f>
        <v>159</v>
      </c>
      <c r="W1527">
        <f t="shared" si="408"/>
        <v>0</v>
      </c>
      <c r="X1527">
        <f t="shared" si="409"/>
        <v>9</v>
      </c>
      <c r="Y1527">
        <f t="shared" si="410"/>
        <v>159</v>
      </c>
      <c r="Z1527" s="22">
        <f t="shared" si="411"/>
        <v>0</v>
      </c>
      <c r="AA1527" s="22">
        <f t="shared" si="412"/>
        <v>0</v>
      </c>
      <c r="AB1527">
        <f t="shared" si="413"/>
        <v>0</v>
      </c>
      <c r="AC1527" s="22">
        <f t="shared" si="414"/>
        <v>0</v>
      </c>
      <c r="AD1527" s="22">
        <f t="shared" si="415"/>
        <v>0</v>
      </c>
    </row>
    <row r="1528" spans="3:30" x14ac:dyDescent="0.25">
      <c r="D1528" s="1">
        <v>0.5</v>
      </c>
      <c r="E1528">
        <v>10579</v>
      </c>
      <c r="F1528">
        <v>10598</v>
      </c>
      <c r="G1528">
        <v>10571</v>
      </c>
      <c r="H1528">
        <v>10582</v>
      </c>
      <c r="J1528">
        <v>3</v>
      </c>
      <c r="L1528">
        <v>27</v>
      </c>
      <c r="W1528">
        <f t="shared" si="408"/>
        <v>0</v>
      </c>
      <c r="X1528">
        <f t="shared" si="409"/>
        <v>3</v>
      </c>
      <c r="Y1528">
        <f t="shared" si="410"/>
        <v>0</v>
      </c>
      <c r="Z1528" s="22">
        <f t="shared" si="411"/>
        <v>0</v>
      </c>
      <c r="AA1528" s="22">
        <f t="shared" si="412"/>
        <v>0</v>
      </c>
      <c r="AB1528">
        <f t="shared" si="413"/>
        <v>0</v>
      </c>
      <c r="AC1528" s="22">
        <f t="shared" si="414"/>
        <v>0</v>
      </c>
      <c r="AD1528" s="22">
        <f t="shared" si="415"/>
        <v>0</v>
      </c>
    </row>
    <row r="1529" spans="3:30" x14ac:dyDescent="0.25">
      <c r="C1529">
        <v>1</v>
      </c>
      <c r="D1529" s="1">
        <v>0.54166666666666663</v>
      </c>
      <c r="E1529">
        <v>10581</v>
      </c>
      <c r="F1529">
        <v>10582</v>
      </c>
      <c r="G1529">
        <v>10543</v>
      </c>
      <c r="H1529">
        <v>10560</v>
      </c>
      <c r="J1529">
        <v>-21</v>
      </c>
      <c r="L1529">
        <v>39</v>
      </c>
      <c r="W1529">
        <f t="shared" si="408"/>
        <v>0</v>
      </c>
      <c r="X1529">
        <f t="shared" si="409"/>
        <v>21</v>
      </c>
      <c r="Y1529">
        <f t="shared" si="410"/>
        <v>0</v>
      </c>
      <c r="Z1529" s="22">
        <f t="shared" si="411"/>
        <v>0</v>
      </c>
      <c r="AA1529" s="22">
        <f t="shared" si="412"/>
        <v>0</v>
      </c>
      <c r="AB1529">
        <f t="shared" si="413"/>
        <v>0</v>
      </c>
      <c r="AC1529" s="22">
        <f t="shared" si="414"/>
        <v>0</v>
      </c>
      <c r="AD1529" s="22">
        <f t="shared" si="415"/>
        <v>0</v>
      </c>
    </row>
    <row r="1530" spans="3:30" x14ac:dyDescent="0.25">
      <c r="D1530" s="1">
        <v>0.58333333333333337</v>
      </c>
      <c r="E1530">
        <v>10560</v>
      </c>
      <c r="F1530">
        <v>10582</v>
      </c>
      <c r="G1530">
        <v>10554</v>
      </c>
      <c r="H1530">
        <v>10580</v>
      </c>
      <c r="J1530">
        <v>20</v>
      </c>
      <c r="L1530">
        <v>28</v>
      </c>
      <c r="W1530">
        <f t="shared" si="408"/>
        <v>0</v>
      </c>
      <c r="X1530">
        <f t="shared" si="409"/>
        <v>20</v>
      </c>
      <c r="Y1530">
        <f t="shared" si="410"/>
        <v>0</v>
      </c>
      <c r="Z1530" s="22">
        <f t="shared" si="411"/>
        <v>0</v>
      </c>
      <c r="AA1530" s="22">
        <f t="shared" si="412"/>
        <v>0</v>
      </c>
      <c r="AB1530">
        <f t="shared" si="413"/>
        <v>0</v>
      </c>
      <c r="AC1530" s="22">
        <f t="shared" si="414"/>
        <v>0</v>
      </c>
      <c r="AD1530" s="22">
        <f t="shared" si="415"/>
        <v>0</v>
      </c>
    </row>
    <row r="1531" spans="3:30" x14ac:dyDescent="0.25">
      <c r="D1531" s="1">
        <v>0.625</v>
      </c>
      <c r="E1531">
        <v>10579</v>
      </c>
      <c r="F1531">
        <v>10596</v>
      </c>
      <c r="G1531">
        <v>10569</v>
      </c>
      <c r="H1531">
        <v>10592</v>
      </c>
      <c r="J1531">
        <v>13</v>
      </c>
      <c r="L1531">
        <v>27</v>
      </c>
      <c r="W1531">
        <f t="shared" si="408"/>
        <v>0</v>
      </c>
      <c r="X1531">
        <f t="shared" si="409"/>
        <v>13</v>
      </c>
      <c r="Y1531">
        <f t="shared" si="410"/>
        <v>0</v>
      </c>
      <c r="Z1531" s="22">
        <f t="shared" si="411"/>
        <v>0</v>
      </c>
      <c r="AA1531" s="22">
        <f t="shared" si="412"/>
        <v>0</v>
      </c>
      <c r="AB1531">
        <f t="shared" si="413"/>
        <v>0</v>
      </c>
      <c r="AC1531" s="22">
        <f t="shared" si="414"/>
        <v>0</v>
      </c>
      <c r="AD1531" s="22">
        <f t="shared" si="415"/>
        <v>0</v>
      </c>
    </row>
    <row r="1532" spans="3:30" x14ac:dyDescent="0.25">
      <c r="D1532" s="1">
        <v>0.66666666666666663</v>
      </c>
      <c r="E1532">
        <v>10592</v>
      </c>
      <c r="F1532">
        <v>10629</v>
      </c>
      <c r="G1532">
        <v>10581</v>
      </c>
      <c r="H1532">
        <v>10622</v>
      </c>
      <c r="J1532">
        <v>30</v>
      </c>
      <c r="L1532">
        <v>48</v>
      </c>
      <c r="W1532">
        <f t="shared" si="408"/>
        <v>0</v>
      </c>
      <c r="X1532">
        <f t="shared" si="409"/>
        <v>30</v>
      </c>
      <c r="Y1532">
        <f t="shared" si="410"/>
        <v>0</v>
      </c>
      <c r="Z1532" s="22">
        <f t="shared" si="411"/>
        <v>0</v>
      </c>
      <c r="AA1532" s="22">
        <f t="shared" si="412"/>
        <v>0</v>
      </c>
      <c r="AB1532">
        <f t="shared" si="413"/>
        <v>0</v>
      </c>
      <c r="AC1532" s="22">
        <f t="shared" si="414"/>
        <v>0</v>
      </c>
      <c r="AD1532" s="22">
        <f t="shared" si="415"/>
        <v>0</v>
      </c>
    </row>
    <row r="1533" spans="3:30" x14ac:dyDescent="0.25">
      <c r="D1533" s="1">
        <v>0.70833333333333337</v>
      </c>
      <c r="E1533">
        <v>10621</v>
      </c>
      <c r="F1533">
        <v>10647</v>
      </c>
      <c r="G1533">
        <v>10575</v>
      </c>
      <c r="H1533">
        <v>10633</v>
      </c>
      <c r="J1533">
        <v>12</v>
      </c>
      <c r="L1533">
        <v>72</v>
      </c>
      <c r="W1533">
        <f t="shared" si="408"/>
        <v>0</v>
      </c>
      <c r="X1533">
        <f t="shared" si="409"/>
        <v>12</v>
      </c>
      <c r="Y1533">
        <f t="shared" si="410"/>
        <v>0</v>
      </c>
      <c r="Z1533" s="22">
        <f t="shared" si="411"/>
        <v>0</v>
      </c>
      <c r="AA1533" s="22">
        <f t="shared" si="412"/>
        <v>0</v>
      </c>
      <c r="AB1533">
        <f t="shared" si="413"/>
        <v>0</v>
      </c>
      <c r="AC1533" s="22">
        <f t="shared" si="414"/>
        <v>0</v>
      </c>
      <c r="AD1533" s="22">
        <f t="shared" si="415"/>
        <v>0</v>
      </c>
    </row>
    <row r="1534" spans="3:30" x14ac:dyDescent="0.25">
      <c r="D1534" s="1">
        <v>0.75</v>
      </c>
      <c r="E1534">
        <v>10632</v>
      </c>
      <c r="F1534">
        <v>10643</v>
      </c>
      <c r="G1534">
        <v>10548</v>
      </c>
      <c r="H1534">
        <v>10567</v>
      </c>
      <c r="J1534">
        <v>-65</v>
      </c>
      <c r="L1534">
        <v>95</v>
      </c>
      <c r="W1534">
        <f t="shared" si="408"/>
        <v>0</v>
      </c>
      <c r="X1534">
        <f t="shared" si="409"/>
        <v>65</v>
      </c>
      <c r="Y1534">
        <f t="shared" si="410"/>
        <v>0</v>
      </c>
      <c r="Z1534" s="22">
        <f t="shared" si="411"/>
        <v>0</v>
      </c>
      <c r="AA1534" s="22">
        <f t="shared" si="412"/>
        <v>0</v>
      </c>
      <c r="AB1534">
        <f t="shared" si="413"/>
        <v>0</v>
      </c>
      <c r="AC1534" s="22">
        <f t="shared" si="414"/>
        <v>0</v>
      </c>
      <c r="AD1534" s="22">
        <f t="shared" si="415"/>
        <v>0</v>
      </c>
    </row>
    <row r="1535" spans="3:30" x14ac:dyDescent="0.25">
      <c r="D1535" s="1">
        <v>0.79166666666666663</v>
      </c>
      <c r="E1535">
        <v>10567</v>
      </c>
      <c r="F1535">
        <v>10615</v>
      </c>
      <c r="G1535">
        <v>10559</v>
      </c>
      <c r="H1535">
        <v>10563</v>
      </c>
      <c r="J1535">
        <v>-4</v>
      </c>
      <c r="L1535">
        <v>56</v>
      </c>
      <c r="W1535">
        <f t="shared" si="408"/>
        <v>0</v>
      </c>
      <c r="X1535">
        <f t="shared" si="409"/>
        <v>4</v>
      </c>
      <c r="Y1535">
        <f t="shared" si="410"/>
        <v>0</v>
      </c>
      <c r="Z1535" s="22">
        <f t="shared" si="411"/>
        <v>0</v>
      </c>
      <c r="AA1535" s="22">
        <f t="shared" si="412"/>
        <v>0</v>
      </c>
      <c r="AB1535">
        <f t="shared" si="413"/>
        <v>0</v>
      </c>
      <c r="AC1535" s="22">
        <f t="shared" si="414"/>
        <v>0</v>
      </c>
      <c r="AD1535" s="22">
        <f t="shared" si="415"/>
        <v>0</v>
      </c>
    </row>
    <row r="1536" spans="3:30" x14ac:dyDescent="0.25">
      <c r="D1536" s="1">
        <v>0.83333333333333337</v>
      </c>
      <c r="E1536">
        <v>10563</v>
      </c>
      <c r="F1536">
        <v>10567</v>
      </c>
      <c r="G1536">
        <v>10530</v>
      </c>
      <c r="H1536">
        <v>10547</v>
      </c>
      <c r="J1536">
        <v>-16</v>
      </c>
      <c r="L1536">
        <v>37</v>
      </c>
      <c r="W1536">
        <f t="shared" si="408"/>
        <v>0</v>
      </c>
      <c r="X1536">
        <f t="shared" si="409"/>
        <v>16</v>
      </c>
      <c r="Y1536">
        <f t="shared" si="410"/>
        <v>0</v>
      </c>
      <c r="Z1536" s="22">
        <f t="shared" si="411"/>
        <v>0</v>
      </c>
      <c r="AA1536" s="22">
        <f t="shared" si="412"/>
        <v>0</v>
      </c>
      <c r="AB1536">
        <f t="shared" si="413"/>
        <v>0</v>
      </c>
      <c r="AC1536" s="22">
        <f t="shared" si="414"/>
        <v>0</v>
      </c>
      <c r="AD1536" s="22">
        <f t="shared" si="415"/>
        <v>0</v>
      </c>
    </row>
    <row r="1537" spans="3:30" x14ac:dyDescent="0.25">
      <c r="D1537" s="1">
        <v>0.875</v>
      </c>
      <c r="E1537">
        <v>10546</v>
      </c>
      <c r="F1537">
        <v>10562</v>
      </c>
      <c r="G1537">
        <v>10518</v>
      </c>
      <c r="H1537">
        <v>10522</v>
      </c>
      <c r="J1537">
        <v>-24</v>
      </c>
      <c r="L1537">
        <v>44</v>
      </c>
      <c r="W1537">
        <f t="shared" si="408"/>
        <v>0</v>
      </c>
      <c r="X1537">
        <f t="shared" si="409"/>
        <v>24</v>
      </c>
      <c r="Y1537">
        <f t="shared" si="410"/>
        <v>0</v>
      </c>
      <c r="Z1537" s="22">
        <f t="shared" si="411"/>
        <v>0</v>
      </c>
      <c r="AA1537" s="22">
        <f t="shared" si="412"/>
        <v>0</v>
      </c>
      <c r="AB1537">
        <f t="shared" si="413"/>
        <v>0</v>
      </c>
      <c r="AC1537" s="22">
        <f t="shared" si="414"/>
        <v>0</v>
      </c>
      <c r="AD1537" s="22">
        <f t="shared" si="415"/>
        <v>0</v>
      </c>
    </row>
    <row r="1538" spans="3:30" x14ac:dyDescent="0.25">
      <c r="D1538" s="2">
        <v>0.91666666666666663</v>
      </c>
      <c r="E1538">
        <v>10521</v>
      </c>
      <c r="F1538">
        <v>10570</v>
      </c>
      <c r="G1538">
        <v>10520</v>
      </c>
      <c r="H1538">
        <v>10557</v>
      </c>
      <c r="J1538">
        <v>36</v>
      </c>
      <c r="L1538">
        <v>50</v>
      </c>
      <c r="W1538">
        <f t="shared" si="408"/>
        <v>0</v>
      </c>
      <c r="X1538">
        <f t="shared" si="409"/>
        <v>36</v>
      </c>
      <c r="Y1538">
        <f t="shared" si="410"/>
        <v>0</v>
      </c>
      <c r="Z1538" s="22">
        <f t="shared" si="411"/>
        <v>0</v>
      </c>
      <c r="AA1538" s="22">
        <f t="shared" si="412"/>
        <v>0</v>
      </c>
      <c r="AB1538">
        <f t="shared" si="413"/>
        <v>0</v>
      </c>
      <c r="AC1538" s="22">
        <f t="shared" si="414"/>
        <v>0</v>
      </c>
      <c r="AD1538" s="22">
        <f t="shared" si="415"/>
        <v>0</v>
      </c>
    </row>
    <row r="1539" spans="3:30" hidden="1" x14ac:dyDescent="0.25">
      <c r="D1539" s="1">
        <v>0.95833333333333337</v>
      </c>
      <c r="E1539">
        <v>10556</v>
      </c>
      <c r="F1539">
        <v>10567</v>
      </c>
      <c r="G1539">
        <v>10547</v>
      </c>
      <c r="H1539">
        <v>10557</v>
      </c>
      <c r="Z1539"/>
      <c r="AA1539"/>
      <c r="AC1539"/>
      <c r="AD1539"/>
    </row>
    <row r="1540" spans="3:30" hidden="1" x14ac:dyDescent="0.25">
      <c r="D1540" s="1">
        <v>4.1666666666666664E-2</v>
      </c>
      <c r="E1540">
        <v>10559</v>
      </c>
      <c r="F1540">
        <v>10559</v>
      </c>
      <c r="G1540">
        <v>10548</v>
      </c>
      <c r="H1540">
        <v>10558</v>
      </c>
      <c r="Z1540"/>
      <c r="AA1540"/>
      <c r="AC1540"/>
      <c r="AD1540"/>
    </row>
    <row r="1541" spans="3:30" hidden="1" x14ac:dyDescent="0.25">
      <c r="D1541" s="1">
        <v>8.3333333333333329E-2</v>
      </c>
      <c r="E1541">
        <v>10557</v>
      </c>
      <c r="F1541">
        <v>10558</v>
      </c>
      <c r="G1541">
        <v>10550</v>
      </c>
      <c r="H1541">
        <v>10550</v>
      </c>
      <c r="Z1541"/>
      <c r="AA1541"/>
      <c r="AC1541"/>
      <c r="AD1541"/>
    </row>
    <row r="1542" spans="3:30" hidden="1" x14ac:dyDescent="0.25">
      <c r="D1542" s="1">
        <v>0.125</v>
      </c>
      <c r="E1542">
        <v>10552</v>
      </c>
      <c r="F1542">
        <v>10552</v>
      </c>
      <c r="G1542">
        <v>10544</v>
      </c>
      <c r="H1542">
        <v>10546</v>
      </c>
      <c r="Z1542"/>
      <c r="AA1542"/>
      <c r="AC1542"/>
      <c r="AD1542"/>
    </row>
    <row r="1543" spans="3:30" hidden="1" x14ac:dyDescent="0.25">
      <c r="D1543" s="1">
        <v>0.16666666666666666</v>
      </c>
      <c r="E1543">
        <v>10546</v>
      </c>
      <c r="F1543">
        <v>10560</v>
      </c>
      <c r="G1543">
        <v>10545</v>
      </c>
      <c r="H1543">
        <v>10560</v>
      </c>
      <c r="Z1543"/>
      <c r="AA1543"/>
      <c r="AC1543"/>
      <c r="AD1543"/>
    </row>
    <row r="1544" spans="3:30" hidden="1" x14ac:dyDescent="0.25">
      <c r="D1544" s="1">
        <v>0.20833333333333334</v>
      </c>
      <c r="E1544">
        <v>10560</v>
      </c>
      <c r="F1544">
        <v>10569</v>
      </c>
      <c r="G1544">
        <v>10560</v>
      </c>
      <c r="H1544">
        <v>10566</v>
      </c>
      <c r="Z1544"/>
      <c r="AA1544"/>
      <c r="AC1544"/>
      <c r="AD1544"/>
    </row>
    <row r="1545" spans="3:30" hidden="1" x14ac:dyDescent="0.25">
      <c r="D1545" s="1">
        <v>0.25</v>
      </c>
      <c r="E1545">
        <v>10565</v>
      </c>
      <c r="F1545">
        <v>10569</v>
      </c>
      <c r="G1545">
        <v>10565</v>
      </c>
      <c r="H1545">
        <v>10568</v>
      </c>
      <c r="Z1545"/>
      <c r="AA1545"/>
      <c r="AC1545"/>
      <c r="AD1545"/>
    </row>
    <row r="1546" spans="3:30" hidden="1" x14ac:dyDescent="0.25">
      <c r="D1546" s="1">
        <v>0.29166666666666669</v>
      </c>
      <c r="E1546">
        <v>10569</v>
      </c>
      <c r="F1546">
        <v>10569</v>
      </c>
      <c r="G1546">
        <v>10562</v>
      </c>
      <c r="H1546">
        <v>10563</v>
      </c>
      <c r="Z1546"/>
      <c r="AA1546"/>
      <c r="AC1546"/>
      <c r="AD1546"/>
    </row>
    <row r="1547" spans="3:30" x14ac:dyDescent="0.25">
      <c r="D1547" s="2">
        <v>0.33333333333333331</v>
      </c>
      <c r="E1547">
        <v>10563</v>
      </c>
      <c r="F1547">
        <v>10598</v>
      </c>
      <c r="G1547">
        <v>10559</v>
      </c>
      <c r="H1547">
        <v>10598</v>
      </c>
      <c r="J1547">
        <v>35</v>
      </c>
      <c r="K1547">
        <v>0</v>
      </c>
      <c r="L1547">
        <v>39</v>
      </c>
      <c r="M1547">
        <v>38</v>
      </c>
      <c r="N1547">
        <v>1</v>
      </c>
      <c r="R1547">
        <f>MAX(F1547:F1562)</f>
        <v>10625</v>
      </c>
      <c r="W1547">
        <f t="shared" ref="W1547:W1561" si="416">ABS(M1547)</f>
        <v>38</v>
      </c>
      <c r="X1547">
        <f t="shared" ref="X1547:X1561" si="417">ABS(J1547)</f>
        <v>35</v>
      </c>
      <c r="Y1547">
        <f t="shared" ref="Y1547:Y1561" si="418">IF(R1547&lt;1000,ABS(R1547),0)</f>
        <v>0</v>
      </c>
      <c r="Z1547" s="22">
        <f t="shared" ref="Z1547:Z1561" si="419">IF(N1547=1,0,ABS(N1547))</f>
        <v>0</v>
      </c>
      <c r="AA1547" s="22">
        <f t="shared" ref="AA1547:AA1561" si="420">ABS(O1547)</f>
        <v>0</v>
      </c>
      <c r="AB1547">
        <f t="shared" ref="AB1547:AB1561" si="421">IF(N1547=1,1,0)</f>
        <v>1</v>
      </c>
      <c r="AC1547" s="22">
        <f t="shared" ref="AC1547:AC1561" si="422">IF(N1547=1,ABS(N1548),0)</f>
        <v>3.8508500046961587E-3</v>
      </c>
      <c r="AD1547" s="22">
        <f t="shared" ref="AD1547:AD1561" si="423">IF(N1547=1,0,ABS(O1548))</f>
        <v>0</v>
      </c>
    </row>
    <row r="1548" spans="3:30" x14ac:dyDescent="0.25">
      <c r="D1548" s="2">
        <v>0.375</v>
      </c>
      <c r="E1548">
        <v>10559</v>
      </c>
      <c r="F1548">
        <v>10598</v>
      </c>
      <c r="G1548">
        <v>10513</v>
      </c>
      <c r="H1548">
        <v>10525</v>
      </c>
      <c r="J1548">
        <v>-34</v>
      </c>
      <c r="K1548">
        <f>K1547+J1548</f>
        <v>-34</v>
      </c>
      <c r="L1548">
        <v>85</v>
      </c>
      <c r="N1548">
        <f>IF(J1547&lt;0,MIN(K1548:K1561),MAX(K1548:K1561))/R1525</f>
        <v>3.8508500046961587E-3</v>
      </c>
      <c r="O1548">
        <f>IF(J1547&lt;0,MAX(K1548:K1561),MIN(K1548:K1561))/R1527</f>
        <v>-0.21383647798742139</v>
      </c>
      <c r="R1548">
        <f>MIN(G1547:G1561)</f>
        <v>10483</v>
      </c>
      <c r="W1548">
        <f t="shared" si="416"/>
        <v>0</v>
      </c>
      <c r="X1548">
        <f t="shared" si="417"/>
        <v>34</v>
      </c>
      <c r="Y1548">
        <f t="shared" si="418"/>
        <v>0</v>
      </c>
      <c r="Z1548" s="22">
        <f t="shared" si="419"/>
        <v>3.8508500046961587E-3</v>
      </c>
      <c r="AA1548" s="22">
        <f t="shared" si="420"/>
        <v>0.21383647798742139</v>
      </c>
      <c r="AB1548">
        <f t="shared" si="421"/>
        <v>0</v>
      </c>
      <c r="AC1548" s="22">
        <f t="shared" si="422"/>
        <v>0</v>
      </c>
      <c r="AD1548" s="22">
        <f t="shared" si="423"/>
        <v>0</v>
      </c>
    </row>
    <row r="1549" spans="3:30" x14ac:dyDescent="0.25">
      <c r="D1549" s="1">
        <v>0.41666666666666669</v>
      </c>
      <c r="E1549">
        <v>10522</v>
      </c>
      <c r="F1549">
        <v>10562</v>
      </c>
      <c r="G1549">
        <v>10483</v>
      </c>
      <c r="H1549">
        <v>10544</v>
      </c>
      <c r="J1549">
        <v>22</v>
      </c>
      <c r="K1549">
        <f t="shared" ref="K1549:K1561" si="424">K1548+J1549</f>
        <v>-12</v>
      </c>
      <c r="L1549">
        <v>79</v>
      </c>
      <c r="R1549">
        <f>R1547-R1548</f>
        <v>142</v>
      </c>
      <c r="W1549">
        <f t="shared" si="416"/>
        <v>0</v>
      </c>
      <c r="X1549">
        <f t="shared" si="417"/>
        <v>22</v>
      </c>
      <c r="Y1549">
        <f t="shared" si="418"/>
        <v>142</v>
      </c>
      <c r="Z1549" s="22">
        <f t="shared" si="419"/>
        <v>0</v>
      </c>
      <c r="AA1549" s="22">
        <f t="shared" si="420"/>
        <v>0</v>
      </c>
      <c r="AB1549">
        <f t="shared" si="421"/>
        <v>0</v>
      </c>
      <c r="AC1549" s="22">
        <f t="shared" si="422"/>
        <v>0</v>
      </c>
      <c r="AD1549" s="22">
        <f t="shared" si="423"/>
        <v>0</v>
      </c>
    </row>
    <row r="1550" spans="3:30" x14ac:dyDescent="0.25">
      <c r="D1550" s="1">
        <v>0.45833333333333331</v>
      </c>
      <c r="E1550">
        <v>10544</v>
      </c>
      <c r="F1550">
        <v>10557</v>
      </c>
      <c r="G1550">
        <v>10529</v>
      </c>
      <c r="H1550">
        <v>10553</v>
      </c>
      <c r="J1550">
        <v>9</v>
      </c>
      <c r="K1550">
        <f t="shared" si="424"/>
        <v>-3</v>
      </c>
      <c r="L1550">
        <v>28</v>
      </c>
      <c r="W1550">
        <f t="shared" si="416"/>
        <v>0</v>
      </c>
      <c r="X1550">
        <f t="shared" si="417"/>
        <v>9</v>
      </c>
      <c r="Y1550">
        <f t="shared" si="418"/>
        <v>0</v>
      </c>
      <c r="Z1550" s="22">
        <f t="shared" si="419"/>
        <v>0</v>
      </c>
      <c r="AA1550" s="22">
        <f t="shared" si="420"/>
        <v>0</v>
      </c>
      <c r="AB1550">
        <f t="shared" si="421"/>
        <v>0</v>
      </c>
      <c r="AC1550" s="22">
        <f t="shared" si="422"/>
        <v>0</v>
      </c>
      <c r="AD1550" s="22">
        <f t="shared" si="423"/>
        <v>0</v>
      </c>
    </row>
    <row r="1551" spans="3:30" x14ac:dyDescent="0.25">
      <c r="D1551" s="1">
        <v>0.5</v>
      </c>
      <c r="E1551">
        <v>10552</v>
      </c>
      <c r="F1551">
        <v>10566</v>
      </c>
      <c r="G1551">
        <v>10530</v>
      </c>
      <c r="H1551">
        <v>10540</v>
      </c>
      <c r="J1551">
        <v>-12</v>
      </c>
      <c r="K1551">
        <f t="shared" si="424"/>
        <v>-15</v>
      </c>
      <c r="L1551">
        <v>36</v>
      </c>
      <c r="W1551">
        <f t="shared" si="416"/>
        <v>0</v>
      </c>
      <c r="X1551">
        <f t="shared" si="417"/>
        <v>12</v>
      </c>
      <c r="Y1551">
        <f t="shared" si="418"/>
        <v>0</v>
      </c>
      <c r="Z1551" s="22">
        <f t="shared" si="419"/>
        <v>0</v>
      </c>
      <c r="AA1551" s="22">
        <f t="shared" si="420"/>
        <v>0</v>
      </c>
      <c r="AB1551">
        <f t="shared" si="421"/>
        <v>0</v>
      </c>
      <c r="AC1551" s="22">
        <f t="shared" si="422"/>
        <v>0</v>
      </c>
      <c r="AD1551" s="22">
        <f t="shared" si="423"/>
        <v>0</v>
      </c>
    </row>
    <row r="1552" spans="3:30" x14ac:dyDescent="0.25">
      <c r="C1552">
        <v>1</v>
      </c>
      <c r="D1552" s="1">
        <v>0.54166666666666663</v>
      </c>
      <c r="E1552">
        <v>10541</v>
      </c>
      <c r="F1552">
        <v>10557</v>
      </c>
      <c r="G1552">
        <v>10540</v>
      </c>
      <c r="H1552">
        <v>10543</v>
      </c>
      <c r="J1552">
        <v>2</v>
      </c>
      <c r="K1552">
        <f t="shared" si="424"/>
        <v>-13</v>
      </c>
      <c r="L1552">
        <v>17</v>
      </c>
      <c r="W1552">
        <f t="shared" si="416"/>
        <v>0</v>
      </c>
      <c r="X1552">
        <f t="shared" si="417"/>
        <v>2</v>
      </c>
      <c r="Y1552">
        <f t="shared" si="418"/>
        <v>0</v>
      </c>
      <c r="Z1552" s="22">
        <f t="shared" si="419"/>
        <v>0</v>
      </c>
      <c r="AA1552" s="22">
        <f t="shared" si="420"/>
        <v>0</v>
      </c>
      <c r="AB1552">
        <f t="shared" si="421"/>
        <v>0</v>
      </c>
      <c r="AC1552" s="22">
        <f t="shared" si="422"/>
        <v>0</v>
      </c>
      <c r="AD1552" s="22">
        <f t="shared" si="423"/>
        <v>0</v>
      </c>
    </row>
    <row r="1553" spans="4:30" x14ac:dyDescent="0.25">
      <c r="D1553" s="1">
        <v>0.58333333333333337</v>
      </c>
      <c r="E1553">
        <v>10543</v>
      </c>
      <c r="F1553">
        <v>10583</v>
      </c>
      <c r="G1553">
        <v>10539</v>
      </c>
      <c r="H1553">
        <v>10582</v>
      </c>
      <c r="J1553">
        <v>39</v>
      </c>
      <c r="K1553">
        <f t="shared" si="424"/>
        <v>26</v>
      </c>
      <c r="L1553">
        <v>44</v>
      </c>
      <c r="W1553">
        <f t="shared" si="416"/>
        <v>0</v>
      </c>
      <c r="X1553">
        <f t="shared" si="417"/>
        <v>39</v>
      </c>
      <c r="Y1553">
        <f t="shared" si="418"/>
        <v>0</v>
      </c>
      <c r="Z1553" s="22">
        <f t="shared" si="419"/>
        <v>0</v>
      </c>
      <c r="AA1553" s="22">
        <f t="shared" si="420"/>
        <v>0</v>
      </c>
      <c r="AB1553">
        <f t="shared" si="421"/>
        <v>0</v>
      </c>
      <c r="AC1553" s="22">
        <f t="shared" si="422"/>
        <v>0</v>
      </c>
      <c r="AD1553" s="22">
        <f t="shared" si="423"/>
        <v>0</v>
      </c>
    </row>
    <row r="1554" spans="4:30" x14ac:dyDescent="0.25">
      <c r="D1554" s="1">
        <v>0.625</v>
      </c>
      <c r="E1554">
        <v>10582</v>
      </c>
      <c r="F1554">
        <v>10595</v>
      </c>
      <c r="G1554">
        <v>10568</v>
      </c>
      <c r="H1554">
        <v>10586</v>
      </c>
      <c r="J1554">
        <v>4</v>
      </c>
      <c r="K1554">
        <f t="shared" si="424"/>
        <v>30</v>
      </c>
      <c r="L1554">
        <v>27</v>
      </c>
      <c r="W1554">
        <f t="shared" si="416"/>
        <v>0</v>
      </c>
      <c r="X1554">
        <f t="shared" si="417"/>
        <v>4</v>
      </c>
      <c r="Y1554">
        <f t="shared" si="418"/>
        <v>0</v>
      </c>
      <c r="Z1554" s="22">
        <f t="shared" si="419"/>
        <v>0</v>
      </c>
      <c r="AA1554" s="22">
        <f t="shared" si="420"/>
        <v>0</v>
      </c>
      <c r="AB1554">
        <f t="shared" si="421"/>
        <v>0</v>
      </c>
      <c r="AC1554" s="22">
        <f t="shared" si="422"/>
        <v>0</v>
      </c>
      <c r="AD1554" s="22">
        <f t="shared" si="423"/>
        <v>0</v>
      </c>
    </row>
    <row r="1555" spans="4:30" x14ac:dyDescent="0.25">
      <c r="D1555" s="1">
        <v>0.66666666666666663</v>
      </c>
      <c r="E1555">
        <v>10586</v>
      </c>
      <c r="F1555">
        <v>10606</v>
      </c>
      <c r="G1555">
        <v>10567</v>
      </c>
      <c r="H1555">
        <v>10590</v>
      </c>
      <c r="J1555">
        <v>4</v>
      </c>
      <c r="K1555">
        <f t="shared" si="424"/>
        <v>34</v>
      </c>
      <c r="L1555">
        <v>39</v>
      </c>
      <c r="W1555">
        <f t="shared" si="416"/>
        <v>0</v>
      </c>
      <c r="X1555">
        <f t="shared" si="417"/>
        <v>4</v>
      </c>
      <c r="Y1555">
        <f t="shared" si="418"/>
        <v>0</v>
      </c>
      <c r="Z1555" s="22">
        <f t="shared" si="419"/>
        <v>0</v>
      </c>
      <c r="AA1555" s="22">
        <f t="shared" si="420"/>
        <v>0</v>
      </c>
      <c r="AB1555">
        <f t="shared" si="421"/>
        <v>0</v>
      </c>
      <c r="AC1555" s="22">
        <f t="shared" si="422"/>
        <v>0</v>
      </c>
      <c r="AD1555" s="22">
        <f t="shared" si="423"/>
        <v>0</v>
      </c>
    </row>
    <row r="1556" spans="4:30" x14ac:dyDescent="0.25">
      <c r="D1556" s="1">
        <v>0.70833333333333337</v>
      </c>
      <c r="E1556">
        <v>10596</v>
      </c>
      <c r="F1556">
        <v>10625</v>
      </c>
      <c r="G1556">
        <v>10579</v>
      </c>
      <c r="H1556">
        <v>10598</v>
      </c>
      <c r="J1556">
        <v>2</v>
      </c>
      <c r="K1556">
        <f t="shared" si="424"/>
        <v>36</v>
      </c>
      <c r="L1556">
        <v>46</v>
      </c>
      <c r="W1556">
        <f t="shared" si="416"/>
        <v>0</v>
      </c>
      <c r="X1556">
        <f t="shared" si="417"/>
        <v>2</v>
      </c>
      <c r="Y1556">
        <f t="shared" si="418"/>
        <v>0</v>
      </c>
      <c r="Z1556" s="22">
        <f t="shared" si="419"/>
        <v>0</v>
      </c>
      <c r="AA1556" s="22">
        <f t="shared" si="420"/>
        <v>0</v>
      </c>
      <c r="AB1556">
        <f t="shared" si="421"/>
        <v>0</v>
      </c>
      <c r="AC1556" s="22">
        <f t="shared" si="422"/>
        <v>0</v>
      </c>
      <c r="AD1556" s="22">
        <f t="shared" si="423"/>
        <v>0</v>
      </c>
    </row>
    <row r="1557" spans="4:30" x14ac:dyDescent="0.25">
      <c r="D1557" s="1">
        <v>0.75</v>
      </c>
      <c r="E1557">
        <v>10598</v>
      </c>
      <c r="F1557">
        <v>10605</v>
      </c>
      <c r="G1557">
        <v>10576</v>
      </c>
      <c r="H1557">
        <v>10586</v>
      </c>
      <c r="J1557">
        <v>-12</v>
      </c>
      <c r="K1557">
        <f t="shared" si="424"/>
        <v>24</v>
      </c>
      <c r="L1557">
        <v>29</v>
      </c>
      <c r="W1557">
        <f t="shared" si="416"/>
        <v>0</v>
      </c>
      <c r="X1557">
        <f t="shared" si="417"/>
        <v>12</v>
      </c>
      <c r="Y1557">
        <f t="shared" si="418"/>
        <v>0</v>
      </c>
      <c r="Z1557" s="22">
        <f t="shared" si="419"/>
        <v>0</v>
      </c>
      <c r="AA1557" s="22">
        <f t="shared" si="420"/>
        <v>0</v>
      </c>
      <c r="AB1557">
        <f t="shared" si="421"/>
        <v>0</v>
      </c>
      <c r="AC1557" s="22">
        <f t="shared" si="422"/>
        <v>0</v>
      </c>
      <c r="AD1557" s="22">
        <f t="shared" si="423"/>
        <v>0</v>
      </c>
    </row>
    <row r="1558" spans="4:30" x14ac:dyDescent="0.25">
      <c r="D1558" s="1">
        <v>0.79166666666666663</v>
      </c>
      <c r="E1558">
        <v>10586</v>
      </c>
      <c r="F1558">
        <v>10595</v>
      </c>
      <c r="G1558">
        <v>10578</v>
      </c>
      <c r="H1558">
        <v>10581</v>
      </c>
      <c r="J1558">
        <v>-5</v>
      </c>
      <c r="K1558">
        <f t="shared" si="424"/>
        <v>19</v>
      </c>
      <c r="L1558">
        <v>17</v>
      </c>
      <c r="W1558">
        <f t="shared" si="416"/>
        <v>0</v>
      </c>
      <c r="X1558">
        <f t="shared" si="417"/>
        <v>5</v>
      </c>
      <c r="Y1558">
        <f t="shared" si="418"/>
        <v>0</v>
      </c>
      <c r="Z1558" s="22">
        <f t="shared" si="419"/>
        <v>0</v>
      </c>
      <c r="AA1558" s="22">
        <f t="shared" si="420"/>
        <v>0</v>
      </c>
      <c r="AB1558">
        <f t="shared" si="421"/>
        <v>0</v>
      </c>
      <c r="AC1558" s="22">
        <f t="shared" si="422"/>
        <v>0</v>
      </c>
      <c r="AD1558" s="22">
        <f t="shared" si="423"/>
        <v>0</v>
      </c>
    </row>
    <row r="1559" spans="4:30" x14ac:dyDescent="0.25">
      <c r="D1559" s="1">
        <v>0.83333333333333337</v>
      </c>
      <c r="E1559">
        <v>10581</v>
      </c>
      <c r="F1559">
        <v>10600</v>
      </c>
      <c r="G1559">
        <v>10581</v>
      </c>
      <c r="H1559">
        <v>10597</v>
      </c>
      <c r="J1559">
        <v>16</v>
      </c>
      <c r="K1559">
        <f t="shared" si="424"/>
        <v>35</v>
      </c>
      <c r="L1559">
        <v>19</v>
      </c>
      <c r="W1559">
        <f t="shared" si="416"/>
        <v>0</v>
      </c>
      <c r="X1559">
        <f t="shared" si="417"/>
        <v>16</v>
      </c>
      <c r="Y1559">
        <f t="shared" si="418"/>
        <v>0</v>
      </c>
      <c r="Z1559" s="22">
        <f t="shared" si="419"/>
        <v>0</v>
      </c>
      <c r="AA1559" s="22">
        <f t="shared" si="420"/>
        <v>0</v>
      </c>
      <c r="AB1559">
        <f t="shared" si="421"/>
        <v>0</v>
      </c>
      <c r="AC1559" s="22">
        <f t="shared" si="422"/>
        <v>0</v>
      </c>
      <c r="AD1559" s="22">
        <f t="shared" si="423"/>
        <v>0</v>
      </c>
    </row>
    <row r="1560" spans="4:30" x14ac:dyDescent="0.25">
      <c r="D1560" s="1">
        <v>0.875</v>
      </c>
      <c r="E1560">
        <v>10596</v>
      </c>
      <c r="F1560">
        <v>10601</v>
      </c>
      <c r="G1560">
        <v>10590</v>
      </c>
      <c r="H1560">
        <v>10600</v>
      </c>
      <c r="J1560">
        <v>4</v>
      </c>
      <c r="K1560">
        <f t="shared" si="424"/>
        <v>39</v>
      </c>
      <c r="L1560">
        <v>11</v>
      </c>
      <c r="W1560">
        <f t="shared" si="416"/>
        <v>0</v>
      </c>
      <c r="X1560">
        <f t="shared" si="417"/>
        <v>4</v>
      </c>
      <c r="Y1560">
        <f t="shared" si="418"/>
        <v>0</v>
      </c>
      <c r="Z1560" s="22">
        <f t="shared" si="419"/>
        <v>0</v>
      </c>
      <c r="AA1560" s="22">
        <f t="shared" si="420"/>
        <v>0</v>
      </c>
      <c r="AB1560">
        <f t="shared" si="421"/>
        <v>0</v>
      </c>
      <c r="AC1560" s="22">
        <f t="shared" si="422"/>
        <v>0</v>
      </c>
      <c r="AD1560" s="22">
        <f t="shared" si="423"/>
        <v>0</v>
      </c>
    </row>
    <row r="1561" spans="4:30" x14ac:dyDescent="0.25">
      <c r="D1561" s="2">
        <v>0.91666666666666663</v>
      </c>
      <c r="E1561">
        <v>10599</v>
      </c>
      <c r="F1561">
        <v>10607</v>
      </c>
      <c r="G1561">
        <v>10590</v>
      </c>
      <c r="H1561">
        <v>10601</v>
      </c>
      <c r="J1561">
        <v>2</v>
      </c>
      <c r="K1561">
        <f t="shared" si="424"/>
        <v>41</v>
      </c>
      <c r="L1561">
        <v>17</v>
      </c>
      <c r="W1561">
        <f t="shared" si="416"/>
        <v>0</v>
      </c>
      <c r="X1561">
        <f t="shared" si="417"/>
        <v>2</v>
      </c>
      <c r="Y1561">
        <f t="shared" si="418"/>
        <v>0</v>
      </c>
      <c r="Z1561" s="22">
        <f t="shared" si="419"/>
        <v>0</v>
      </c>
      <c r="AA1561" s="22">
        <f t="shared" si="420"/>
        <v>0</v>
      </c>
      <c r="AB1561">
        <f t="shared" si="421"/>
        <v>0</v>
      </c>
      <c r="AC1561" s="22">
        <f t="shared" si="422"/>
        <v>0</v>
      </c>
      <c r="AD1561" s="22">
        <f t="shared" si="423"/>
        <v>0</v>
      </c>
    </row>
    <row r="1562" spans="4:30" hidden="1" x14ac:dyDescent="0.25">
      <c r="D1562" s="1">
        <v>0.95833333333333337</v>
      </c>
      <c r="E1562">
        <v>10600</v>
      </c>
      <c r="F1562">
        <v>10612</v>
      </c>
      <c r="G1562">
        <v>10598</v>
      </c>
      <c r="H1562">
        <v>10608</v>
      </c>
      <c r="Z1562"/>
      <c r="AA1562"/>
      <c r="AC1562"/>
      <c r="AD1562"/>
    </row>
    <row r="1563" spans="4:30" hidden="1" x14ac:dyDescent="0.25">
      <c r="D1563" s="1">
        <v>4.1666666666666664E-2</v>
      </c>
      <c r="E1563">
        <v>10605</v>
      </c>
      <c r="F1563">
        <v>10628</v>
      </c>
      <c r="G1563">
        <v>10599</v>
      </c>
      <c r="H1563">
        <v>10616</v>
      </c>
      <c r="Z1563"/>
      <c r="AA1563"/>
      <c r="AC1563"/>
      <c r="AD1563"/>
    </row>
    <row r="1564" spans="4:30" hidden="1" x14ac:dyDescent="0.25">
      <c r="D1564" s="1">
        <v>8.3333333333333329E-2</v>
      </c>
      <c r="E1564">
        <v>10617</v>
      </c>
      <c r="F1564">
        <v>10618</v>
      </c>
      <c r="G1564">
        <v>10611</v>
      </c>
      <c r="H1564">
        <v>10613</v>
      </c>
      <c r="Z1564"/>
      <c r="AA1564"/>
      <c r="AC1564"/>
      <c r="AD1564"/>
    </row>
    <row r="1565" spans="4:30" hidden="1" x14ac:dyDescent="0.25">
      <c r="D1565" s="1">
        <v>0.125</v>
      </c>
      <c r="E1565">
        <v>10614</v>
      </c>
      <c r="F1565">
        <v>10616</v>
      </c>
      <c r="G1565">
        <v>10609</v>
      </c>
      <c r="H1565">
        <v>10610</v>
      </c>
      <c r="Z1565"/>
      <c r="AA1565"/>
      <c r="AC1565"/>
      <c r="AD1565"/>
    </row>
    <row r="1566" spans="4:30" hidden="1" x14ac:dyDescent="0.25">
      <c r="D1566" s="1">
        <v>0.16666666666666666</v>
      </c>
      <c r="E1566">
        <v>10609</v>
      </c>
      <c r="F1566">
        <v>10610</v>
      </c>
      <c r="G1566">
        <v>10596</v>
      </c>
      <c r="H1566">
        <v>10596</v>
      </c>
      <c r="Z1566"/>
      <c r="AA1566"/>
      <c r="AC1566"/>
      <c r="AD1566"/>
    </row>
    <row r="1567" spans="4:30" hidden="1" x14ac:dyDescent="0.25">
      <c r="D1567" s="1">
        <v>0.20833333333333334</v>
      </c>
      <c r="E1567">
        <v>10598</v>
      </c>
      <c r="F1567">
        <v>10598</v>
      </c>
      <c r="G1567">
        <v>10593</v>
      </c>
      <c r="H1567">
        <v>10593</v>
      </c>
      <c r="Z1567"/>
      <c r="AA1567"/>
      <c r="AC1567"/>
      <c r="AD1567"/>
    </row>
    <row r="1568" spans="4:30" hidden="1" x14ac:dyDescent="0.25">
      <c r="D1568" s="1">
        <v>0.25</v>
      </c>
      <c r="E1568">
        <v>10594</v>
      </c>
      <c r="F1568">
        <v>10604</v>
      </c>
      <c r="G1568">
        <v>10593</v>
      </c>
      <c r="H1568">
        <v>10603</v>
      </c>
      <c r="Z1568"/>
      <c r="AA1568"/>
      <c r="AC1568"/>
      <c r="AD1568"/>
    </row>
    <row r="1569" spans="3:30" hidden="1" x14ac:dyDescent="0.25">
      <c r="D1569" s="1">
        <v>0.29166666666666669</v>
      </c>
      <c r="E1569">
        <v>10601</v>
      </c>
      <c r="F1569">
        <v>10603</v>
      </c>
      <c r="G1569">
        <v>10599</v>
      </c>
      <c r="H1569">
        <v>10602</v>
      </c>
      <c r="Z1569"/>
      <c r="AA1569"/>
      <c r="AC1569"/>
      <c r="AD1569"/>
    </row>
    <row r="1570" spans="3:30" x14ac:dyDescent="0.25">
      <c r="D1570" s="2">
        <v>0.33333333333333331</v>
      </c>
      <c r="E1570">
        <v>10601</v>
      </c>
      <c r="F1570">
        <v>10604</v>
      </c>
      <c r="G1570">
        <v>10597</v>
      </c>
      <c r="H1570">
        <v>10600</v>
      </c>
      <c r="J1570">
        <v>-1</v>
      </c>
      <c r="K1570">
        <v>0</v>
      </c>
      <c r="L1570">
        <v>7</v>
      </c>
      <c r="M1570">
        <v>-3</v>
      </c>
      <c r="N1570">
        <v>1</v>
      </c>
      <c r="R1570">
        <f>MAX(F1570:F1585)</f>
        <v>10646</v>
      </c>
      <c r="W1570">
        <f t="shared" ref="W1570:W1584" si="425">ABS(M1570)</f>
        <v>3</v>
      </c>
      <c r="X1570">
        <f t="shared" ref="X1570:X1584" si="426">ABS(J1570)</f>
        <v>1</v>
      </c>
      <c r="Y1570">
        <f t="shared" ref="Y1570:Y1584" si="427">IF(R1570&lt;1000,ABS(R1570),0)</f>
        <v>0</v>
      </c>
      <c r="Z1570" s="22">
        <f t="shared" ref="Z1570:Z1584" si="428">IF(N1570=1,0,ABS(N1570))</f>
        <v>0</v>
      </c>
      <c r="AA1570" s="22">
        <f t="shared" ref="AA1570:AA1584" si="429">ABS(O1570)</f>
        <v>0</v>
      </c>
      <c r="AB1570">
        <f t="shared" ref="AB1570:AB1584" si="430">IF(N1570=1,1,0)</f>
        <v>1</v>
      </c>
      <c r="AC1570" s="22">
        <f t="shared" ref="AC1570:AC1584" si="431">IF(N1570=1,ABS(N1571),0)</f>
        <v>5.3419822569875037E-3</v>
      </c>
      <c r="AD1570" s="22">
        <f t="shared" ref="AD1570:AD1584" si="432">IF(N1570=1,0,ABS(O1571))</f>
        <v>0</v>
      </c>
    </row>
    <row r="1571" spans="3:30" x14ac:dyDescent="0.25">
      <c r="D1571" s="2">
        <v>0.375</v>
      </c>
      <c r="E1571">
        <v>10601</v>
      </c>
      <c r="F1571">
        <v>10645</v>
      </c>
      <c r="G1571">
        <v>10600</v>
      </c>
      <c r="H1571">
        <v>10643</v>
      </c>
      <c r="J1571">
        <v>42</v>
      </c>
      <c r="K1571">
        <f>K1570+J1571</f>
        <v>42</v>
      </c>
      <c r="L1571">
        <v>45</v>
      </c>
      <c r="N1571">
        <f>IF(J1570&lt;0,MIN(K1571:K1584),MAX(K1571:K1584))/R1548</f>
        <v>-5.3419822569875037E-3</v>
      </c>
      <c r="O1571">
        <f>IF(J1570&lt;0,MAX(K1571:K1584),MIN(K1571:K1584))/R1549</f>
        <v>0.29577464788732394</v>
      </c>
      <c r="R1571">
        <f>MIN(G1570:G1584)</f>
        <v>10535</v>
      </c>
      <c r="W1571">
        <f t="shared" si="425"/>
        <v>0</v>
      </c>
      <c r="X1571">
        <f t="shared" si="426"/>
        <v>42</v>
      </c>
      <c r="Y1571">
        <f t="shared" si="427"/>
        <v>0</v>
      </c>
      <c r="Z1571" s="22">
        <f t="shared" si="428"/>
        <v>5.3419822569875037E-3</v>
      </c>
      <c r="AA1571" s="22">
        <f t="shared" si="429"/>
        <v>0.29577464788732394</v>
      </c>
      <c r="AB1571">
        <f t="shared" si="430"/>
        <v>0</v>
      </c>
      <c r="AC1571" s="22">
        <f t="shared" si="431"/>
        <v>0</v>
      </c>
      <c r="AD1571" s="22">
        <f t="shared" si="432"/>
        <v>0</v>
      </c>
    </row>
    <row r="1572" spans="3:30" x14ac:dyDescent="0.25">
      <c r="D1572" s="1">
        <v>0.41666666666666669</v>
      </c>
      <c r="E1572">
        <v>10645</v>
      </c>
      <c r="F1572">
        <v>10646</v>
      </c>
      <c r="G1572">
        <v>10592</v>
      </c>
      <c r="H1572">
        <v>10605</v>
      </c>
      <c r="J1572">
        <v>-40</v>
      </c>
      <c r="K1572">
        <f t="shared" ref="K1572:K1584" si="433">K1571+J1572</f>
        <v>2</v>
      </c>
      <c r="L1572">
        <v>54</v>
      </c>
      <c r="R1572">
        <f>R1570-R1571</f>
        <v>111</v>
      </c>
      <c r="W1572">
        <f t="shared" si="425"/>
        <v>0</v>
      </c>
      <c r="X1572">
        <f t="shared" si="426"/>
        <v>40</v>
      </c>
      <c r="Y1572">
        <f t="shared" si="427"/>
        <v>111</v>
      </c>
      <c r="Z1572" s="22">
        <f t="shared" si="428"/>
        <v>0</v>
      </c>
      <c r="AA1572" s="22">
        <f t="shared" si="429"/>
        <v>0</v>
      </c>
      <c r="AB1572">
        <f t="shared" si="430"/>
        <v>0</v>
      </c>
      <c r="AC1572" s="22">
        <f t="shared" si="431"/>
        <v>0</v>
      </c>
      <c r="AD1572" s="22">
        <f t="shared" si="432"/>
        <v>0</v>
      </c>
    </row>
    <row r="1573" spans="3:30" x14ac:dyDescent="0.25">
      <c r="D1573" s="1">
        <v>0.45833333333333331</v>
      </c>
      <c r="E1573">
        <v>10604</v>
      </c>
      <c r="F1573">
        <v>10608</v>
      </c>
      <c r="G1573">
        <v>10577</v>
      </c>
      <c r="H1573">
        <v>10598</v>
      </c>
      <c r="J1573">
        <v>-6</v>
      </c>
      <c r="K1573">
        <f t="shared" si="433"/>
        <v>-4</v>
      </c>
      <c r="L1573">
        <v>31</v>
      </c>
      <c r="W1573">
        <f t="shared" si="425"/>
        <v>0</v>
      </c>
      <c r="X1573">
        <f t="shared" si="426"/>
        <v>6</v>
      </c>
      <c r="Y1573">
        <f t="shared" si="427"/>
        <v>0</v>
      </c>
      <c r="Z1573" s="22">
        <f t="shared" si="428"/>
        <v>0</v>
      </c>
      <c r="AA1573" s="22">
        <f t="shared" si="429"/>
        <v>0</v>
      </c>
      <c r="AB1573">
        <f t="shared" si="430"/>
        <v>0</v>
      </c>
      <c r="AC1573" s="22">
        <f t="shared" si="431"/>
        <v>0</v>
      </c>
      <c r="AD1573" s="22">
        <f t="shared" si="432"/>
        <v>0</v>
      </c>
    </row>
    <row r="1574" spans="3:30" x14ac:dyDescent="0.25">
      <c r="D1574" s="1">
        <v>0.5</v>
      </c>
      <c r="E1574">
        <v>10597</v>
      </c>
      <c r="F1574">
        <v>10603</v>
      </c>
      <c r="G1574">
        <v>10542</v>
      </c>
      <c r="H1574">
        <v>10545</v>
      </c>
      <c r="J1574">
        <v>-52</v>
      </c>
      <c r="K1574">
        <f t="shared" si="433"/>
        <v>-56</v>
      </c>
      <c r="L1574">
        <v>61</v>
      </c>
      <c r="W1574">
        <f t="shared" si="425"/>
        <v>0</v>
      </c>
      <c r="X1574">
        <f t="shared" si="426"/>
        <v>52</v>
      </c>
      <c r="Y1574">
        <f t="shared" si="427"/>
        <v>0</v>
      </c>
      <c r="Z1574" s="22">
        <f t="shared" si="428"/>
        <v>0</v>
      </c>
      <c r="AA1574" s="22">
        <f t="shared" si="429"/>
        <v>0</v>
      </c>
      <c r="AB1574">
        <f t="shared" si="430"/>
        <v>0</v>
      </c>
      <c r="AC1574" s="22">
        <f t="shared" si="431"/>
        <v>0</v>
      </c>
      <c r="AD1574" s="22">
        <f t="shared" si="432"/>
        <v>0</v>
      </c>
    </row>
    <row r="1575" spans="3:30" x14ac:dyDescent="0.25">
      <c r="C1575">
        <v>1</v>
      </c>
      <c r="D1575" s="1">
        <v>0.54166666666666663</v>
      </c>
      <c r="E1575">
        <v>10545</v>
      </c>
      <c r="F1575">
        <v>10564</v>
      </c>
      <c r="G1575">
        <v>10535</v>
      </c>
      <c r="H1575">
        <v>10554</v>
      </c>
      <c r="J1575">
        <v>9</v>
      </c>
      <c r="K1575">
        <f t="shared" si="433"/>
        <v>-47</v>
      </c>
      <c r="L1575">
        <v>29</v>
      </c>
      <c r="W1575">
        <f t="shared" si="425"/>
        <v>0</v>
      </c>
      <c r="X1575">
        <f t="shared" si="426"/>
        <v>9</v>
      </c>
      <c r="Y1575">
        <f t="shared" si="427"/>
        <v>0</v>
      </c>
      <c r="Z1575" s="22">
        <f t="shared" si="428"/>
        <v>0</v>
      </c>
      <c r="AA1575" s="22">
        <f t="shared" si="429"/>
        <v>0</v>
      </c>
      <c r="AB1575">
        <f t="shared" si="430"/>
        <v>0</v>
      </c>
      <c r="AC1575" s="22">
        <f t="shared" si="431"/>
        <v>0</v>
      </c>
      <c r="AD1575" s="22">
        <f t="shared" si="432"/>
        <v>0</v>
      </c>
    </row>
    <row r="1576" spans="3:30" x14ac:dyDescent="0.25">
      <c r="D1576" s="1">
        <v>0.58333333333333337</v>
      </c>
      <c r="E1576">
        <v>10553</v>
      </c>
      <c r="F1576">
        <v>10584</v>
      </c>
      <c r="G1576">
        <v>10542</v>
      </c>
      <c r="H1576">
        <v>10573</v>
      </c>
      <c r="J1576">
        <v>20</v>
      </c>
      <c r="K1576">
        <f t="shared" si="433"/>
        <v>-27</v>
      </c>
      <c r="L1576">
        <v>42</v>
      </c>
      <c r="W1576">
        <f t="shared" si="425"/>
        <v>0</v>
      </c>
      <c r="X1576">
        <f t="shared" si="426"/>
        <v>20</v>
      </c>
      <c r="Y1576">
        <f t="shared" si="427"/>
        <v>0</v>
      </c>
      <c r="Z1576" s="22">
        <f t="shared" si="428"/>
        <v>0</v>
      </c>
      <c r="AA1576" s="22">
        <f t="shared" si="429"/>
        <v>0</v>
      </c>
      <c r="AB1576">
        <f t="shared" si="430"/>
        <v>0</v>
      </c>
      <c r="AC1576" s="22">
        <f t="shared" si="431"/>
        <v>0</v>
      </c>
      <c r="AD1576" s="22">
        <f t="shared" si="432"/>
        <v>0</v>
      </c>
    </row>
    <row r="1577" spans="3:30" x14ac:dyDescent="0.25">
      <c r="D1577" s="1">
        <v>0.625</v>
      </c>
      <c r="E1577">
        <v>10573</v>
      </c>
      <c r="F1577">
        <v>10589</v>
      </c>
      <c r="G1577">
        <v>10549</v>
      </c>
      <c r="H1577">
        <v>10589</v>
      </c>
      <c r="J1577">
        <v>16</v>
      </c>
      <c r="K1577">
        <f t="shared" si="433"/>
        <v>-11</v>
      </c>
      <c r="L1577">
        <v>40</v>
      </c>
      <c r="W1577">
        <f t="shared" si="425"/>
        <v>0</v>
      </c>
      <c r="X1577">
        <f t="shared" si="426"/>
        <v>16</v>
      </c>
      <c r="Y1577">
        <f t="shared" si="427"/>
        <v>0</v>
      </c>
      <c r="Z1577" s="22">
        <f t="shared" si="428"/>
        <v>0</v>
      </c>
      <c r="AA1577" s="22">
        <f t="shared" si="429"/>
        <v>0</v>
      </c>
      <c r="AB1577">
        <f t="shared" si="430"/>
        <v>0</v>
      </c>
      <c r="AC1577" s="22">
        <f t="shared" si="431"/>
        <v>0</v>
      </c>
      <c r="AD1577" s="22">
        <f t="shared" si="432"/>
        <v>0</v>
      </c>
    </row>
    <row r="1578" spans="3:30" x14ac:dyDescent="0.25">
      <c r="D1578" s="1">
        <v>0.66666666666666663</v>
      </c>
      <c r="E1578">
        <v>10589</v>
      </c>
      <c r="F1578">
        <v>10595</v>
      </c>
      <c r="G1578">
        <v>10560</v>
      </c>
      <c r="H1578">
        <v>10593</v>
      </c>
      <c r="J1578">
        <v>4</v>
      </c>
      <c r="K1578">
        <f t="shared" si="433"/>
        <v>-7</v>
      </c>
      <c r="L1578">
        <v>35</v>
      </c>
      <c r="W1578">
        <f t="shared" si="425"/>
        <v>0</v>
      </c>
      <c r="X1578">
        <f t="shared" si="426"/>
        <v>4</v>
      </c>
      <c r="Y1578">
        <f t="shared" si="427"/>
        <v>0</v>
      </c>
      <c r="Z1578" s="22">
        <f t="shared" si="428"/>
        <v>0</v>
      </c>
      <c r="AA1578" s="22">
        <f t="shared" si="429"/>
        <v>0</v>
      </c>
      <c r="AB1578">
        <f t="shared" si="430"/>
        <v>0</v>
      </c>
      <c r="AC1578" s="22">
        <f t="shared" si="431"/>
        <v>0</v>
      </c>
      <c r="AD1578" s="22">
        <f t="shared" si="432"/>
        <v>0</v>
      </c>
    </row>
    <row r="1579" spans="3:30" x14ac:dyDescent="0.25">
      <c r="D1579" s="1">
        <v>0.70833333333333337</v>
      </c>
      <c r="E1579">
        <v>10593</v>
      </c>
      <c r="F1579">
        <v>10600</v>
      </c>
      <c r="G1579">
        <v>10580</v>
      </c>
      <c r="H1579">
        <v>10590</v>
      </c>
      <c r="J1579">
        <v>-3</v>
      </c>
      <c r="K1579">
        <f t="shared" si="433"/>
        <v>-10</v>
      </c>
      <c r="L1579">
        <v>20</v>
      </c>
      <c r="W1579">
        <f t="shared" si="425"/>
        <v>0</v>
      </c>
      <c r="X1579">
        <f t="shared" si="426"/>
        <v>3</v>
      </c>
      <c r="Y1579">
        <f t="shared" si="427"/>
        <v>0</v>
      </c>
      <c r="Z1579" s="22">
        <f t="shared" si="428"/>
        <v>0</v>
      </c>
      <c r="AA1579" s="22">
        <f t="shared" si="429"/>
        <v>0</v>
      </c>
      <c r="AB1579">
        <f t="shared" si="430"/>
        <v>0</v>
      </c>
      <c r="AC1579" s="22">
        <f t="shared" si="431"/>
        <v>0</v>
      </c>
      <c r="AD1579" s="22">
        <f t="shared" si="432"/>
        <v>0</v>
      </c>
    </row>
    <row r="1580" spans="3:30" x14ac:dyDescent="0.25">
      <c r="D1580" s="1">
        <v>0.75</v>
      </c>
      <c r="E1580">
        <v>10590</v>
      </c>
      <c r="F1580">
        <v>10606</v>
      </c>
      <c r="G1580">
        <v>10565</v>
      </c>
      <c r="H1580">
        <v>10588</v>
      </c>
      <c r="J1580">
        <v>-2</v>
      </c>
      <c r="K1580">
        <f t="shared" si="433"/>
        <v>-12</v>
      </c>
      <c r="L1580">
        <v>41</v>
      </c>
      <c r="W1580">
        <f t="shared" si="425"/>
        <v>0</v>
      </c>
      <c r="X1580">
        <f t="shared" si="426"/>
        <v>2</v>
      </c>
      <c r="Y1580">
        <f t="shared" si="427"/>
        <v>0</v>
      </c>
      <c r="Z1580" s="22">
        <f t="shared" si="428"/>
        <v>0</v>
      </c>
      <c r="AA1580" s="22">
        <f t="shared" si="429"/>
        <v>0</v>
      </c>
      <c r="AB1580">
        <f t="shared" si="430"/>
        <v>0</v>
      </c>
      <c r="AC1580" s="22">
        <f t="shared" si="431"/>
        <v>0</v>
      </c>
      <c r="AD1580" s="22">
        <f t="shared" si="432"/>
        <v>0</v>
      </c>
    </row>
    <row r="1581" spans="3:30" x14ac:dyDescent="0.25">
      <c r="D1581" s="1">
        <v>0.79166666666666663</v>
      </c>
      <c r="E1581">
        <v>10588</v>
      </c>
      <c r="F1581">
        <v>10605</v>
      </c>
      <c r="G1581">
        <v>10585</v>
      </c>
      <c r="H1581">
        <v>10594</v>
      </c>
      <c r="J1581">
        <v>6</v>
      </c>
      <c r="K1581">
        <f t="shared" si="433"/>
        <v>-6</v>
      </c>
      <c r="L1581">
        <v>20</v>
      </c>
      <c r="W1581">
        <f t="shared" si="425"/>
        <v>0</v>
      </c>
      <c r="X1581">
        <f t="shared" si="426"/>
        <v>6</v>
      </c>
      <c r="Y1581">
        <f t="shared" si="427"/>
        <v>0</v>
      </c>
      <c r="Z1581" s="22">
        <f t="shared" si="428"/>
        <v>0</v>
      </c>
      <c r="AA1581" s="22">
        <f t="shared" si="429"/>
        <v>0</v>
      </c>
      <c r="AB1581">
        <f t="shared" si="430"/>
        <v>0</v>
      </c>
      <c r="AC1581" s="22">
        <f t="shared" si="431"/>
        <v>0</v>
      </c>
      <c r="AD1581" s="22">
        <f t="shared" si="432"/>
        <v>0</v>
      </c>
    </row>
    <row r="1582" spans="3:30" x14ac:dyDescent="0.25">
      <c r="D1582" s="1">
        <v>0.83333333333333337</v>
      </c>
      <c r="E1582">
        <v>10594</v>
      </c>
      <c r="F1582">
        <v>10602</v>
      </c>
      <c r="G1582">
        <v>10591</v>
      </c>
      <c r="H1582">
        <v>10595</v>
      </c>
      <c r="J1582">
        <v>1</v>
      </c>
      <c r="K1582">
        <f t="shared" si="433"/>
        <v>-5</v>
      </c>
      <c r="L1582">
        <v>11</v>
      </c>
      <c r="W1582">
        <f t="shared" si="425"/>
        <v>0</v>
      </c>
      <c r="X1582">
        <f t="shared" si="426"/>
        <v>1</v>
      </c>
      <c r="Y1582">
        <f t="shared" si="427"/>
        <v>0</v>
      </c>
      <c r="Z1582" s="22">
        <f t="shared" si="428"/>
        <v>0</v>
      </c>
      <c r="AA1582" s="22">
        <f t="shared" si="429"/>
        <v>0</v>
      </c>
      <c r="AB1582">
        <f t="shared" si="430"/>
        <v>0</v>
      </c>
      <c r="AC1582" s="22">
        <f t="shared" si="431"/>
        <v>0</v>
      </c>
      <c r="AD1582" s="22">
        <f t="shared" si="432"/>
        <v>0</v>
      </c>
    </row>
    <row r="1583" spans="3:30" x14ac:dyDescent="0.25">
      <c r="D1583" s="1">
        <v>0.875</v>
      </c>
      <c r="E1583">
        <v>10595</v>
      </c>
      <c r="F1583">
        <v>10613</v>
      </c>
      <c r="G1583">
        <v>10595</v>
      </c>
      <c r="H1583">
        <v>10606</v>
      </c>
      <c r="J1583">
        <v>11</v>
      </c>
      <c r="K1583">
        <f t="shared" si="433"/>
        <v>6</v>
      </c>
      <c r="L1583">
        <v>18</v>
      </c>
      <c r="W1583">
        <f t="shared" si="425"/>
        <v>0</v>
      </c>
      <c r="X1583">
        <f t="shared" si="426"/>
        <v>11</v>
      </c>
      <c r="Y1583">
        <f t="shared" si="427"/>
        <v>0</v>
      </c>
      <c r="Z1583" s="22">
        <f t="shared" si="428"/>
        <v>0</v>
      </c>
      <c r="AA1583" s="22">
        <f t="shared" si="429"/>
        <v>0</v>
      </c>
      <c r="AB1583">
        <f t="shared" si="430"/>
        <v>0</v>
      </c>
      <c r="AC1583" s="22">
        <f t="shared" si="431"/>
        <v>0</v>
      </c>
      <c r="AD1583" s="22">
        <f t="shared" si="432"/>
        <v>0</v>
      </c>
    </row>
    <row r="1584" spans="3:30" x14ac:dyDescent="0.25">
      <c r="D1584" s="2">
        <v>0.91666666666666663</v>
      </c>
      <c r="E1584">
        <v>10606</v>
      </c>
      <c r="F1584">
        <v>10609</v>
      </c>
      <c r="G1584">
        <v>10592</v>
      </c>
      <c r="H1584">
        <v>10598</v>
      </c>
      <c r="J1584">
        <v>-8</v>
      </c>
      <c r="K1584">
        <f t="shared" si="433"/>
        <v>-2</v>
      </c>
      <c r="L1584">
        <v>17</v>
      </c>
      <c r="W1584">
        <f t="shared" si="425"/>
        <v>0</v>
      </c>
      <c r="X1584">
        <f t="shared" si="426"/>
        <v>8</v>
      </c>
      <c r="Y1584">
        <f t="shared" si="427"/>
        <v>0</v>
      </c>
      <c r="Z1584" s="22">
        <f t="shared" si="428"/>
        <v>0</v>
      </c>
      <c r="AA1584" s="22">
        <f t="shared" si="429"/>
        <v>0</v>
      </c>
      <c r="AB1584">
        <f t="shared" si="430"/>
        <v>0</v>
      </c>
      <c r="AC1584" s="22">
        <f t="shared" si="431"/>
        <v>0</v>
      </c>
      <c r="AD1584" s="22">
        <f t="shared" si="432"/>
        <v>0</v>
      </c>
    </row>
    <row r="1585" spans="3:30" hidden="1" x14ac:dyDescent="0.25">
      <c r="D1585" s="1">
        <v>0.95833333333333337</v>
      </c>
      <c r="E1585">
        <v>10598</v>
      </c>
      <c r="F1585">
        <v>10608</v>
      </c>
      <c r="G1585">
        <v>10596</v>
      </c>
      <c r="H1585">
        <v>10600</v>
      </c>
      <c r="Z1585"/>
      <c r="AA1585"/>
      <c r="AC1585"/>
      <c r="AD1585"/>
    </row>
    <row r="1586" spans="3:30" hidden="1" x14ac:dyDescent="0.25">
      <c r="D1586" s="1">
        <v>4.1666666666666664E-2</v>
      </c>
      <c r="E1586">
        <v>10598</v>
      </c>
      <c r="F1586">
        <v>10606</v>
      </c>
      <c r="G1586">
        <v>10594</v>
      </c>
      <c r="H1586">
        <v>10600</v>
      </c>
      <c r="Z1586"/>
      <c r="AA1586"/>
      <c r="AC1586"/>
      <c r="AD1586"/>
    </row>
    <row r="1587" spans="3:30" hidden="1" x14ac:dyDescent="0.25">
      <c r="D1587" s="1">
        <v>8.3333333333333329E-2</v>
      </c>
      <c r="E1587">
        <v>10598</v>
      </c>
      <c r="F1587">
        <v>10603</v>
      </c>
      <c r="G1587">
        <v>10572</v>
      </c>
      <c r="H1587">
        <v>10591</v>
      </c>
      <c r="Z1587"/>
      <c r="AA1587"/>
      <c r="AC1587"/>
      <c r="AD1587"/>
    </row>
    <row r="1588" spans="3:30" hidden="1" x14ac:dyDescent="0.25">
      <c r="D1588" s="1">
        <v>0.125</v>
      </c>
      <c r="E1588">
        <v>10592</v>
      </c>
      <c r="F1588">
        <v>10595</v>
      </c>
      <c r="G1588">
        <v>10580</v>
      </c>
      <c r="H1588">
        <v>10581</v>
      </c>
      <c r="Z1588"/>
      <c r="AA1588"/>
      <c r="AC1588"/>
      <c r="AD1588"/>
    </row>
    <row r="1589" spans="3:30" hidden="1" x14ac:dyDescent="0.25">
      <c r="D1589" s="1">
        <v>0.16666666666666666</v>
      </c>
      <c r="E1589">
        <v>10580</v>
      </c>
      <c r="F1589">
        <v>10583</v>
      </c>
      <c r="G1589">
        <v>10574</v>
      </c>
      <c r="H1589">
        <v>10583</v>
      </c>
      <c r="Z1589"/>
      <c r="AA1589"/>
      <c r="AC1589"/>
      <c r="AD1589"/>
    </row>
    <row r="1590" spans="3:30" hidden="1" x14ac:dyDescent="0.25">
      <c r="D1590" s="1">
        <v>0.20833333333333334</v>
      </c>
      <c r="E1590">
        <v>10583</v>
      </c>
      <c r="F1590">
        <v>10596</v>
      </c>
      <c r="G1590">
        <v>10581</v>
      </c>
      <c r="H1590">
        <v>10595</v>
      </c>
      <c r="Z1590"/>
      <c r="AA1590"/>
      <c r="AC1590"/>
      <c r="AD1590"/>
    </row>
    <row r="1591" spans="3:30" hidden="1" x14ac:dyDescent="0.25">
      <c r="D1591" s="1">
        <v>0.25</v>
      </c>
      <c r="E1591">
        <v>10594</v>
      </c>
      <c r="F1591">
        <v>10597</v>
      </c>
      <c r="G1591">
        <v>10590</v>
      </c>
      <c r="H1591">
        <v>10592</v>
      </c>
      <c r="Z1591"/>
      <c r="AA1591"/>
      <c r="AC1591"/>
      <c r="AD1591"/>
    </row>
    <row r="1592" spans="3:30" hidden="1" x14ac:dyDescent="0.25">
      <c r="D1592" s="1">
        <v>0.29166666666666669</v>
      </c>
      <c r="E1592">
        <v>10593</v>
      </c>
      <c r="F1592">
        <v>10594</v>
      </c>
      <c r="G1592">
        <v>10587</v>
      </c>
      <c r="H1592">
        <v>10587</v>
      </c>
      <c r="Z1592"/>
      <c r="AA1592"/>
      <c r="AC1592"/>
      <c r="AD1592"/>
    </row>
    <row r="1593" spans="3:30" x14ac:dyDescent="0.25">
      <c r="D1593" s="2">
        <v>0.33333333333333331</v>
      </c>
      <c r="E1593">
        <v>10588</v>
      </c>
      <c r="F1593">
        <v>10591</v>
      </c>
      <c r="G1593">
        <v>10567</v>
      </c>
      <c r="H1593">
        <v>10586</v>
      </c>
      <c r="J1593">
        <v>-2</v>
      </c>
      <c r="K1593">
        <v>0</v>
      </c>
      <c r="L1593">
        <v>24</v>
      </c>
      <c r="M1593">
        <v>-102</v>
      </c>
      <c r="N1593">
        <v>1</v>
      </c>
      <c r="R1593">
        <f>MAX(F1593:F1608)</f>
        <v>10591</v>
      </c>
      <c r="W1593">
        <f t="shared" ref="W1593:W1607" si="434">ABS(M1593)</f>
        <v>102</v>
      </c>
      <c r="X1593">
        <f t="shared" ref="X1593:X1607" si="435">ABS(J1593)</f>
        <v>2</v>
      </c>
      <c r="Y1593">
        <f t="shared" ref="Y1593:Y1607" si="436">IF(R1593&lt;1000,ABS(R1593),0)</f>
        <v>0</v>
      </c>
      <c r="Z1593" s="22">
        <f t="shared" ref="Z1593:Z1607" si="437">IF(N1593=1,0,ABS(N1593))</f>
        <v>0</v>
      </c>
      <c r="AA1593" s="22">
        <f t="shared" ref="AA1593:AA1607" si="438">ABS(O1593)</f>
        <v>0</v>
      </c>
      <c r="AB1593">
        <f t="shared" ref="AB1593:AB1607" si="439">IF(N1593=1,1,0)</f>
        <v>1</v>
      </c>
      <c r="AC1593" s="22">
        <f t="shared" ref="AC1593:AC1607" si="440">IF(N1593=1,ABS(N1594),0)</f>
        <v>1.0536307546274324E-2</v>
      </c>
      <c r="AD1593" s="22">
        <f t="shared" ref="AD1593:AD1607" si="441">IF(N1593=1,0,ABS(O1594))</f>
        <v>0</v>
      </c>
    </row>
    <row r="1594" spans="3:30" x14ac:dyDescent="0.25">
      <c r="D1594" s="2">
        <v>0.375</v>
      </c>
      <c r="E1594">
        <v>10572</v>
      </c>
      <c r="F1594">
        <v>10580</v>
      </c>
      <c r="G1594">
        <v>10546</v>
      </c>
      <c r="H1594">
        <v>10572</v>
      </c>
      <c r="J1594">
        <v>0</v>
      </c>
      <c r="K1594">
        <f>K1593+J1594</f>
        <v>0</v>
      </c>
      <c r="L1594">
        <v>34</v>
      </c>
      <c r="N1594">
        <f>IF(J1593&lt;0,MIN(K1594:K1607),MAX(K1594:K1607))/R1571</f>
        <v>-1.0536307546274324E-2</v>
      </c>
      <c r="O1594">
        <f>IF(J1593&lt;0,MAX(K1594:K1607),MIN(K1594:K1607))/R1572</f>
        <v>0</v>
      </c>
      <c r="R1594">
        <f>MIN(G1593:G1607)</f>
        <v>10451</v>
      </c>
      <c r="W1594">
        <f t="shared" si="434"/>
        <v>0</v>
      </c>
      <c r="X1594">
        <f t="shared" si="435"/>
        <v>0</v>
      </c>
      <c r="Y1594">
        <f t="shared" si="436"/>
        <v>0</v>
      </c>
      <c r="Z1594" s="22">
        <f t="shared" si="437"/>
        <v>1.0536307546274324E-2</v>
      </c>
      <c r="AA1594" s="22">
        <f t="shared" si="438"/>
        <v>0</v>
      </c>
      <c r="AB1594">
        <f t="shared" si="439"/>
        <v>0</v>
      </c>
      <c r="AC1594" s="22">
        <f t="shared" si="440"/>
        <v>0</v>
      </c>
      <c r="AD1594" s="22">
        <f t="shared" si="441"/>
        <v>0</v>
      </c>
    </row>
    <row r="1595" spans="3:30" x14ac:dyDescent="0.25">
      <c r="D1595" s="1">
        <v>0.41666666666666669</v>
      </c>
      <c r="E1595">
        <v>10572</v>
      </c>
      <c r="F1595">
        <v>10578</v>
      </c>
      <c r="G1595">
        <v>10480</v>
      </c>
      <c r="H1595">
        <v>10491</v>
      </c>
      <c r="J1595">
        <v>-81</v>
      </c>
      <c r="K1595">
        <f t="shared" ref="K1595:K1607" si="442">K1594+J1595</f>
        <v>-81</v>
      </c>
      <c r="L1595">
        <v>98</v>
      </c>
      <c r="R1595">
        <f>R1593-R1594</f>
        <v>140</v>
      </c>
      <c r="W1595">
        <f t="shared" si="434"/>
        <v>0</v>
      </c>
      <c r="X1595">
        <f t="shared" si="435"/>
        <v>81</v>
      </c>
      <c r="Y1595">
        <f t="shared" si="436"/>
        <v>140</v>
      </c>
      <c r="Z1595" s="22">
        <f t="shared" si="437"/>
        <v>0</v>
      </c>
      <c r="AA1595" s="22">
        <f t="shared" si="438"/>
        <v>0</v>
      </c>
      <c r="AB1595">
        <f t="shared" si="439"/>
        <v>0</v>
      </c>
      <c r="AC1595" s="22">
        <f t="shared" si="440"/>
        <v>0</v>
      </c>
      <c r="AD1595" s="22">
        <f t="shared" si="441"/>
        <v>0</v>
      </c>
    </row>
    <row r="1596" spans="3:30" x14ac:dyDescent="0.25">
      <c r="D1596" s="1">
        <v>0.45833333333333331</v>
      </c>
      <c r="E1596">
        <v>10490</v>
      </c>
      <c r="F1596">
        <v>10577</v>
      </c>
      <c r="G1596">
        <v>10488</v>
      </c>
      <c r="H1596">
        <v>10550</v>
      </c>
      <c r="J1596">
        <v>60</v>
      </c>
      <c r="K1596">
        <f t="shared" si="442"/>
        <v>-21</v>
      </c>
      <c r="L1596">
        <v>89</v>
      </c>
      <c r="R1596">
        <v>140</v>
      </c>
      <c r="W1596">
        <f t="shared" si="434"/>
        <v>0</v>
      </c>
      <c r="X1596">
        <f t="shared" si="435"/>
        <v>60</v>
      </c>
      <c r="Y1596">
        <f t="shared" si="436"/>
        <v>140</v>
      </c>
      <c r="Z1596" s="22">
        <f t="shared" si="437"/>
        <v>0</v>
      </c>
      <c r="AA1596" s="22">
        <f t="shared" si="438"/>
        <v>0</v>
      </c>
      <c r="AB1596">
        <f t="shared" si="439"/>
        <v>0</v>
      </c>
      <c r="AC1596" s="22">
        <f t="shared" si="440"/>
        <v>0</v>
      </c>
      <c r="AD1596" s="22">
        <f t="shared" si="441"/>
        <v>0</v>
      </c>
    </row>
    <row r="1597" spans="3:30" x14ac:dyDescent="0.25">
      <c r="D1597" s="1">
        <v>0.5</v>
      </c>
      <c r="E1597">
        <v>10549</v>
      </c>
      <c r="F1597">
        <v>10580</v>
      </c>
      <c r="G1597">
        <v>10540</v>
      </c>
      <c r="H1597">
        <v>10541</v>
      </c>
      <c r="J1597">
        <v>-8</v>
      </c>
      <c r="K1597">
        <f t="shared" si="442"/>
        <v>-29</v>
      </c>
      <c r="L1597">
        <v>40</v>
      </c>
      <c r="R1597">
        <v>140</v>
      </c>
      <c r="W1597">
        <f t="shared" si="434"/>
        <v>0</v>
      </c>
      <c r="X1597">
        <f t="shared" si="435"/>
        <v>8</v>
      </c>
      <c r="Y1597">
        <f t="shared" si="436"/>
        <v>140</v>
      </c>
      <c r="Z1597" s="22">
        <f t="shared" si="437"/>
        <v>0</v>
      </c>
      <c r="AA1597" s="22">
        <f t="shared" si="438"/>
        <v>0</v>
      </c>
      <c r="AB1597">
        <f t="shared" si="439"/>
        <v>0</v>
      </c>
      <c r="AC1597" s="22">
        <f t="shared" si="440"/>
        <v>0</v>
      </c>
      <c r="AD1597" s="22">
        <f t="shared" si="441"/>
        <v>0</v>
      </c>
    </row>
    <row r="1598" spans="3:30" x14ac:dyDescent="0.25">
      <c r="C1598">
        <v>1</v>
      </c>
      <c r="D1598" s="1">
        <v>0.54166666666666663</v>
      </c>
      <c r="E1598">
        <v>10541</v>
      </c>
      <c r="F1598">
        <v>10541</v>
      </c>
      <c r="G1598">
        <v>10472</v>
      </c>
      <c r="H1598">
        <v>10500</v>
      </c>
      <c r="J1598">
        <v>-41</v>
      </c>
      <c r="K1598">
        <f t="shared" si="442"/>
        <v>-70</v>
      </c>
      <c r="L1598">
        <v>69</v>
      </c>
      <c r="W1598">
        <f t="shared" si="434"/>
        <v>0</v>
      </c>
      <c r="X1598">
        <f t="shared" si="435"/>
        <v>41</v>
      </c>
      <c r="Y1598">
        <f t="shared" si="436"/>
        <v>0</v>
      </c>
      <c r="Z1598" s="22">
        <f t="shared" si="437"/>
        <v>0</v>
      </c>
      <c r="AA1598" s="22">
        <f t="shared" si="438"/>
        <v>0</v>
      </c>
      <c r="AB1598">
        <f t="shared" si="439"/>
        <v>0</v>
      </c>
      <c r="AC1598" s="22">
        <f t="shared" si="440"/>
        <v>0</v>
      </c>
      <c r="AD1598" s="22">
        <f t="shared" si="441"/>
        <v>0</v>
      </c>
    </row>
    <row r="1599" spans="3:30" x14ac:dyDescent="0.25">
      <c r="D1599" s="1">
        <v>0.58333333333333337</v>
      </c>
      <c r="E1599">
        <v>10500</v>
      </c>
      <c r="F1599">
        <v>10543</v>
      </c>
      <c r="G1599">
        <v>10499</v>
      </c>
      <c r="H1599">
        <v>10532</v>
      </c>
      <c r="J1599">
        <v>32</v>
      </c>
      <c r="K1599">
        <f t="shared" si="442"/>
        <v>-38</v>
      </c>
      <c r="L1599">
        <v>44</v>
      </c>
      <c r="W1599">
        <f t="shared" si="434"/>
        <v>0</v>
      </c>
      <c r="X1599">
        <f t="shared" si="435"/>
        <v>32</v>
      </c>
      <c r="Y1599">
        <f t="shared" si="436"/>
        <v>0</v>
      </c>
      <c r="Z1599" s="22">
        <f t="shared" si="437"/>
        <v>0</v>
      </c>
      <c r="AA1599" s="22">
        <f t="shared" si="438"/>
        <v>0</v>
      </c>
      <c r="AB1599">
        <f t="shared" si="439"/>
        <v>0</v>
      </c>
      <c r="AC1599" s="22">
        <f t="shared" si="440"/>
        <v>0</v>
      </c>
      <c r="AD1599" s="22">
        <f t="shared" si="441"/>
        <v>0</v>
      </c>
    </row>
    <row r="1600" spans="3:30" x14ac:dyDescent="0.25">
      <c r="D1600" s="1">
        <v>0.625</v>
      </c>
      <c r="E1600">
        <v>10532</v>
      </c>
      <c r="F1600">
        <v>10574</v>
      </c>
      <c r="G1600">
        <v>10502</v>
      </c>
      <c r="H1600">
        <v>10556</v>
      </c>
      <c r="J1600">
        <v>24</v>
      </c>
      <c r="K1600">
        <f t="shared" si="442"/>
        <v>-14</v>
      </c>
      <c r="L1600">
        <v>72</v>
      </c>
      <c r="W1600">
        <f t="shared" si="434"/>
        <v>0</v>
      </c>
      <c r="X1600">
        <f t="shared" si="435"/>
        <v>24</v>
      </c>
      <c r="Y1600">
        <f t="shared" si="436"/>
        <v>0</v>
      </c>
      <c r="Z1600" s="22">
        <f t="shared" si="437"/>
        <v>0</v>
      </c>
      <c r="AA1600" s="22">
        <f t="shared" si="438"/>
        <v>0</v>
      </c>
      <c r="AB1600">
        <f t="shared" si="439"/>
        <v>0</v>
      </c>
      <c r="AC1600" s="22">
        <f t="shared" si="440"/>
        <v>0</v>
      </c>
      <c r="AD1600" s="22">
        <f t="shared" si="441"/>
        <v>0</v>
      </c>
    </row>
    <row r="1601" spans="3:30" x14ac:dyDescent="0.25">
      <c r="D1601" s="1">
        <v>0.66666666666666663</v>
      </c>
      <c r="E1601">
        <v>10556</v>
      </c>
      <c r="F1601">
        <v>10559</v>
      </c>
      <c r="G1601">
        <v>10486</v>
      </c>
      <c r="H1601">
        <v>10492</v>
      </c>
      <c r="J1601">
        <v>-64</v>
      </c>
      <c r="K1601">
        <f t="shared" si="442"/>
        <v>-78</v>
      </c>
      <c r="L1601">
        <v>73</v>
      </c>
      <c r="W1601">
        <f t="shared" si="434"/>
        <v>0</v>
      </c>
      <c r="X1601">
        <f t="shared" si="435"/>
        <v>64</v>
      </c>
      <c r="Y1601">
        <f t="shared" si="436"/>
        <v>0</v>
      </c>
      <c r="Z1601" s="22">
        <f t="shared" si="437"/>
        <v>0</v>
      </c>
      <c r="AA1601" s="22">
        <f t="shared" si="438"/>
        <v>0</v>
      </c>
      <c r="AB1601">
        <f t="shared" si="439"/>
        <v>0</v>
      </c>
      <c r="AC1601" s="22">
        <f t="shared" si="440"/>
        <v>0</v>
      </c>
      <c r="AD1601" s="22">
        <f t="shared" si="441"/>
        <v>0</v>
      </c>
    </row>
    <row r="1602" spans="3:30" x14ac:dyDescent="0.25">
      <c r="D1602" s="1">
        <v>0.70833333333333337</v>
      </c>
      <c r="E1602">
        <v>10492</v>
      </c>
      <c r="F1602">
        <v>10523</v>
      </c>
      <c r="G1602">
        <v>10482</v>
      </c>
      <c r="H1602">
        <v>10486</v>
      </c>
      <c r="J1602">
        <v>-6</v>
      </c>
      <c r="K1602">
        <f t="shared" si="442"/>
        <v>-84</v>
      </c>
      <c r="L1602">
        <v>41</v>
      </c>
      <c r="W1602">
        <f t="shared" si="434"/>
        <v>0</v>
      </c>
      <c r="X1602">
        <f t="shared" si="435"/>
        <v>6</v>
      </c>
      <c r="Y1602">
        <f t="shared" si="436"/>
        <v>0</v>
      </c>
      <c r="Z1602" s="22">
        <f t="shared" si="437"/>
        <v>0</v>
      </c>
      <c r="AA1602" s="22">
        <f t="shared" si="438"/>
        <v>0</v>
      </c>
      <c r="AB1602">
        <f t="shared" si="439"/>
        <v>0</v>
      </c>
      <c r="AC1602" s="22">
        <f t="shared" si="440"/>
        <v>0</v>
      </c>
      <c r="AD1602" s="22">
        <f t="shared" si="441"/>
        <v>0</v>
      </c>
    </row>
    <row r="1603" spans="3:30" x14ac:dyDescent="0.25">
      <c r="D1603" s="1">
        <v>0.75</v>
      </c>
      <c r="E1603">
        <v>10487</v>
      </c>
      <c r="F1603">
        <v>10505</v>
      </c>
      <c r="G1603">
        <v>10451</v>
      </c>
      <c r="H1603">
        <v>10460</v>
      </c>
      <c r="J1603">
        <v>-27</v>
      </c>
      <c r="K1603">
        <f t="shared" si="442"/>
        <v>-111</v>
      </c>
      <c r="L1603">
        <v>54</v>
      </c>
      <c r="W1603">
        <f t="shared" si="434"/>
        <v>0</v>
      </c>
      <c r="X1603">
        <f t="shared" si="435"/>
        <v>27</v>
      </c>
      <c r="Y1603">
        <f t="shared" si="436"/>
        <v>0</v>
      </c>
      <c r="Z1603" s="22">
        <f t="shared" si="437"/>
        <v>0</v>
      </c>
      <c r="AA1603" s="22">
        <f t="shared" si="438"/>
        <v>0</v>
      </c>
      <c r="AB1603">
        <f t="shared" si="439"/>
        <v>0</v>
      </c>
      <c r="AC1603" s="22">
        <f t="shared" si="440"/>
        <v>0</v>
      </c>
      <c r="AD1603" s="22">
        <f t="shared" si="441"/>
        <v>0</v>
      </c>
    </row>
    <row r="1604" spans="3:30" x14ac:dyDescent="0.25">
      <c r="D1604" s="1">
        <v>0.79166666666666663</v>
      </c>
      <c r="E1604">
        <v>10459</v>
      </c>
      <c r="F1604">
        <v>10505</v>
      </c>
      <c r="G1604">
        <v>10454</v>
      </c>
      <c r="H1604">
        <v>10480</v>
      </c>
      <c r="J1604">
        <v>21</v>
      </c>
      <c r="K1604">
        <f t="shared" si="442"/>
        <v>-90</v>
      </c>
      <c r="L1604">
        <v>51</v>
      </c>
      <c r="W1604">
        <f t="shared" si="434"/>
        <v>0</v>
      </c>
      <c r="X1604">
        <f t="shared" si="435"/>
        <v>21</v>
      </c>
      <c r="Y1604">
        <f t="shared" si="436"/>
        <v>0</v>
      </c>
      <c r="Z1604" s="22">
        <f t="shared" si="437"/>
        <v>0</v>
      </c>
      <c r="AA1604" s="22">
        <f t="shared" si="438"/>
        <v>0</v>
      </c>
      <c r="AB1604">
        <f t="shared" si="439"/>
        <v>0</v>
      </c>
      <c r="AC1604" s="22">
        <f t="shared" si="440"/>
        <v>0</v>
      </c>
      <c r="AD1604" s="22">
        <f t="shared" si="441"/>
        <v>0</v>
      </c>
    </row>
    <row r="1605" spans="3:30" x14ac:dyDescent="0.25">
      <c r="D1605" s="1">
        <v>0.83333333333333337</v>
      </c>
      <c r="E1605">
        <v>10480</v>
      </c>
      <c r="F1605">
        <v>10510</v>
      </c>
      <c r="G1605">
        <v>10470</v>
      </c>
      <c r="H1605">
        <v>10504</v>
      </c>
      <c r="J1605">
        <v>24</v>
      </c>
      <c r="K1605">
        <f t="shared" si="442"/>
        <v>-66</v>
      </c>
      <c r="L1605">
        <v>40</v>
      </c>
      <c r="W1605">
        <f t="shared" si="434"/>
        <v>0</v>
      </c>
      <c r="X1605">
        <f t="shared" si="435"/>
        <v>24</v>
      </c>
      <c r="Y1605">
        <f t="shared" si="436"/>
        <v>0</v>
      </c>
      <c r="Z1605" s="22">
        <f t="shared" si="437"/>
        <v>0</v>
      </c>
      <c r="AA1605" s="22">
        <f t="shared" si="438"/>
        <v>0</v>
      </c>
      <c r="AB1605">
        <f t="shared" si="439"/>
        <v>0</v>
      </c>
      <c r="AC1605" s="22">
        <f t="shared" si="440"/>
        <v>0</v>
      </c>
      <c r="AD1605" s="22">
        <f t="shared" si="441"/>
        <v>0</v>
      </c>
    </row>
    <row r="1606" spans="3:30" x14ac:dyDescent="0.25">
      <c r="D1606" s="1">
        <v>0.875</v>
      </c>
      <c r="E1606">
        <v>10504</v>
      </c>
      <c r="F1606">
        <v>10515</v>
      </c>
      <c r="G1606">
        <v>10495</v>
      </c>
      <c r="H1606">
        <v>10499</v>
      </c>
      <c r="J1606">
        <v>-5</v>
      </c>
      <c r="K1606">
        <f t="shared" si="442"/>
        <v>-71</v>
      </c>
      <c r="L1606">
        <v>20</v>
      </c>
      <c r="W1606">
        <f t="shared" si="434"/>
        <v>0</v>
      </c>
      <c r="X1606">
        <f t="shared" si="435"/>
        <v>5</v>
      </c>
      <c r="Y1606">
        <f t="shared" si="436"/>
        <v>0</v>
      </c>
      <c r="Z1606" s="22">
        <f t="shared" si="437"/>
        <v>0</v>
      </c>
      <c r="AA1606" s="22">
        <f t="shared" si="438"/>
        <v>0</v>
      </c>
      <c r="AB1606">
        <f t="shared" si="439"/>
        <v>0</v>
      </c>
      <c r="AC1606" s="22">
        <f t="shared" si="440"/>
        <v>0</v>
      </c>
      <c r="AD1606" s="22">
        <f t="shared" si="441"/>
        <v>0</v>
      </c>
    </row>
    <row r="1607" spans="3:30" x14ac:dyDescent="0.25">
      <c r="D1607" s="2">
        <v>0.91666666666666663</v>
      </c>
      <c r="E1607">
        <v>10499</v>
      </c>
      <c r="F1607">
        <v>10503</v>
      </c>
      <c r="G1607">
        <v>10485</v>
      </c>
      <c r="H1607">
        <v>10486</v>
      </c>
      <c r="J1607">
        <v>-13</v>
      </c>
      <c r="K1607">
        <f t="shared" si="442"/>
        <v>-84</v>
      </c>
      <c r="L1607">
        <v>18</v>
      </c>
      <c r="W1607">
        <f t="shared" si="434"/>
        <v>0</v>
      </c>
      <c r="X1607">
        <f t="shared" si="435"/>
        <v>13</v>
      </c>
      <c r="Y1607">
        <f t="shared" si="436"/>
        <v>0</v>
      </c>
      <c r="Z1607" s="22">
        <f t="shared" si="437"/>
        <v>0</v>
      </c>
      <c r="AA1607" s="22">
        <f t="shared" si="438"/>
        <v>0</v>
      </c>
      <c r="AB1607">
        <f t="shared" si="439"/>
        <v>0</v>
      </c>
      <c r="AC1607" s="22">
        <f t="shared" si="440"/>
        <v>0</v>
      </c>
      <c r="AD1607" s="22">
        <f t="shared" si="441"/>
        <v>0</v>
      </c>
    </row>
    <row r="1608" spans="3:30" hidden="1" x14ac:dyDescent="0.25">
      <c r="D1608" s="1">
        <v>0</v>
      </c>
      <c r="E1608">
        <v>10486</v>
      </c>
      <c r="F1608">
        <v>10486</v>
      </c>
      <c r="G1608">
        <v>10486</v>
      </c>
      <c r="H1608">
        <v>10486</v>
      </c>
      <c r="Z1608"/>
      <c r="AA1608"/>
      <c r="AC1608"/>
      <c r="AD1608"/>
    </row>
    <row r="1609" spans="3:30" x14ac:dyDescent="0.25">
      <c r="D1609" s="2">
        <v>0.375</v>
      </c>
      <c r="E1609">
        <v>10505</v>
      </c>
      <c r="F1609">
        <v>10518</v>
      </c>
      <c r="G1609">
        <v>10486</v>
      </c>
      <c r="H1609">
        <v>10494</v>
      </c>
      <c r="J1609">
        <v>-11</v>
      </c>
      <c r="L1609">
        <v>32</v>
      </c>
      <c r="M1609">
        <f>H1622-E1609</f>
        <v>113</v>
      </c>
      <c r="R1609">
        <f>MAX(F1607:F1622)</f>
        <v>10650</v>
      </c>
      <c r="W1609">
        <f t="shared" ref="W1609:W1622" si="443">ABS(M1609)</f>
        <v>113</v>
      </c>
      <c r="X1609">
        <f t="shared" ref="X1609:X1622" si="444">ABS(J1609)</f>
        <v>11</v>
      </c>
      <c r="Y1609">
        <f t="shared" ref="Y1609:Y1622" si="445">IF(R1609&lt;1000,ABS(R1609),0)</f>
        <v>0</v>
      </c>
      <c r="Z1609" s="22">
        <f t="shared" ref="Z1609:Z1622" si="446">IF(N1609=1,0,ABS(N1609))</f>
        <v>0</v>
      </c>
      <c r="AA1609" s="22">
        <f t="shared" ref="AA1609:AA1622" si="447">ABS(O1609)</f>
        <v>0</v>
      </c>
      <c r="AB1609">
        <f t="shared" ref="AB1609:AB1622" si="448">IF(N1609=1,1,0)</f>
        <v>0</v>
      </c>
      <c r="AC1609" s="22">
        <f t="shared" ref="AC1609:AC1622" si="449">IF(N1609=1,ABS(N1610),0)</f>
        <v>0</v>
      </c>
      <c r="AD1609" s="22">
        <f t="shared" ref="AD1609:AD1622" si="450">IF(N1609=1,0,ABS(O1610))</f>
        <v>0.45714285714285713</v>
      </c>
    </row>
    <row r="1610" spans="3:30" x14ac:dyDescent="0.25">
      <c r="D1610" s="1">
        <v>0.41666666666666669</v>
      </c>
      <c r="E1610">
        <v>10495</v>
      </c>
      <c r="F1610">
        <v>10523</v>
      </c>
      <c r="G1610">
        <v>10456</v>
      </c>
      <c r="H1610">
        <v>10483</v>
      </c>
      <c r="J1610">
        <v>-12</v>
      </c>
      <c r="L1610">
        <v>67</v>
      </c>
      <c r="N1610">
        <f>12/140</f>
        <v>8.5714285714285715E-2</v>
      </c>
      <c r="O1610">
        <f>64/140</f>
        <v>0.45714285714285713</v>
      </c>
      <c r="R1610">
        <f>MIN(G1607:G1621)</f>
        <v>10454</v>
      </c>
      <c r="W1610">
        <f t="shared" si="443"/>
        <v>0</v>
      </c>
      <c r="X1610">
        <f t="shared" si="444"/>
        <v>12</v>
      </c>
      <c r="Y1610">
        <f t="shared" si="445"/>
        <v>0</v>
      </c>
      <c r="Z1610" s="22">
        <f t="shared" si="446"/>
        <v>8.5714285714285715E-2</v>
      </c>
      <c r="AA1610" s="22">
        <f t="shared" si="447"/>
        <v>0.45714285714285713</v>
      </c>
      <c r="AB1610">
        <f t="shared" si="448"/>
        <v>0</v>
      </c>
      <c r="AC1610" s="22">
        <f t="shared" si="449"/>
        <v>0</v>
      </c>
      <c r="AD1610" s="22">
        <f t="shared" si="450"/>
        <v>0</v>
      </c>
    </row>
    <row r="1611" spans="3:30" x14ac:dyDescent="0.25">
      <c r="D1611" s="1">
        <v>0.45833333333333331</v>
      </c>
      <c r="E1611">
        <v>10483</v>
      </c>
      <c r="F1611">
        <v>10499</v>
      </c>
      <c r="G1611">
        <v>10454</v>
      </c>
      <c r="H1611">
        <v>10483</v>
      </c>
      <c r="J1611">
        <v>0</v>
      </c>
      <c r="L1611">
        <v>45</v>
      </c>
      <c r="R1611">
        <f>R1609-R1610</f>
        <v>196</v>
      </c>
      <c r="W1611">
        <f t="shared" si="443"/>
        <v>0</v>
      </c>
      <c r="X1611">
        <f t="shared" si="444"/>
        <v>0</v>
      </c>
      <c r="Y1611">
        <f t="shared" si="445"/>
        <v>196</v>
      </c>
      <c r="Z1611" s="22">
        <f t="shared" si="446"/>
        <v>0</v>
      </c>
      <c r="AA1611" s="22">
        <f t="shared" si="447"/>
        <v>0</v>
      </c>
      <c r="AB1611">
        <f t="shared" si="448"/>
        <v>0</v>
      </c>
      <c r="AC1611" s="22">
        <f t="shared" si="449"/>
        <v>0</v>
      </c>
      <c r="AD1611" s="22">
        <f t="shared" si="450"/>
        <v>0</v>
      </c>
    </row>
    <row r="1612" spans="3:30" x14ac:dyDescent="0.25">
      <c r="D1612" s="1">
        <v>0.5</v>
      </c>
      <c r="E1612">
        <v>10483</v>
      </c>
      <c r="F1612">
        <v>10530</v>
      </c>
      <c r="G1612">
        <v>10476</v>
      </c>
      <c r="H1612">
        <v>10528</v>
      </c>
      <c r="J1612">
        <v>45</v>
      </c>
      <c r="L1612">
        <v>54</v>
      </c>
      <c r="W1612">
        <f t="shared" si="443"/>
        <v>0</v>
      </c>
      <c r="X1612">
        <f t="shared" si="444"/>
        <v>45</v>
      </c>
      <c r="Y1612">
        <f t="shared" si="445"/>
        <v>0</v>
      </c>
      <c r="Z1612" s="22">
        <f t="shared" si="446"/>
        <v>0</v>
      </c>
      <c r="AA1612" s="22">
        <f t="shared" si="447"/>
        <v>0</v>
      </c>
      <c r="AB1612">
        <f t="shared" si="448"/>
        <v>0</v>
      </c>
      <c r="AC1612" s="22">
        <f t="shared" si="449"/>
        <v>0</v>
      </c>
      <c r="AD1612" s="22">
        <f t="shared" si="450"/>
        <v>0</v>
      </c>
    </row>
    <row r="1613" spans="3:30" x14ac:dyDescent="0.25">
      <c r="C1613">
        <v>1</v>
      </c>
      <c r="D1613" s="1">
        <v>0.54166666666666663</v>
      </c>
      <c r="E1613">
        <v>10530</v>
      </c>
      <c r="F1613">
        <v>10552</v>
      </c>
      <c r="G1613">
        <v>10529</v>
      </c>
      <c r="H1613">
        <v>10536</v>
      </c>
      <c r="J1613">
        <v>6</v>
      </c>
      <c r="L1613">
        <v>23</v>
      </c>
      <c r="W1613">
        <f t="shared" si="443"/>
        <v>0</v>
      </c>
      <c r="X1613">
        <f t="shared" si="444"/>
        <v>6</v>
      </c>
      <c r="Y1613">
        <f t="shared" si="445"/>
        <v>0</v>
      </c>
      <c r="Z1613" s="22">
        <f t="shared" si="446"/>
        <v>0</v>
      </c>
      <c r="AA1613" s="22">
        <f t="shared" si="447"/>
        <v>0</v>
      </c>
      <c r="AB1613">
        <f t="shared" si="448"/>
        <v>0</v>
      </c>
      <c r="AC1613" s="22">
        <f t="shared" si="449"/>
        <v>0</v>
      </c>
      <c r="AD1613" s="22">
        <f t="shared" si="450"/>
        <v>0</v>
      </c>
    </row>
    <row r="1614" spans="3:30" x14ac:dyDescent="0.25">
      <c r="D1614" s="1">
        <v>0.58333333333333337</v>
      </c>
      <c r="E1614">
        <v>10536</v>
      </c>
      <c r="F1614">
        <v>10590</v>
      </c>
      <c r="G1614">
        <v>10535</v>
      </c>
      <c r="H1614">
        <v>10579</v>
      </c>
      <c r="J1614">
        <v>43</v>
      </c>
      <c r="L1614">
        <v>55</v>
      </c>
      <c r="W1614">
        <f t="shared" si="443"/>
        <v>0</v>
      </c>
      <c r="X1614">
        <f t="shared" si="444"/>
        <v>43</v>
      </c>
      <c r="Y1614">
        <f t="shared" si="445"/>
        <v>0</v>
      </c>
      <c r="Z1614" s="22">
        <f t="shared" si="446"/>
        <v>0</v>
      </c>
      <c r="AA1614" s="22">
        <f t="shared" si="447"/>
        <v>0</v>
      </c>
      <c r="AB1614">
        <f t="shared" si="448"/>
        <v>0</v>
      </c>
      <c r="AC1614" s="22">
        <f t="shared" si="449"/>
        <v>0</v>
      </c>
      <c r="AD1614" s="22">
        <f t="shared" si="450"/>
        <v>0</v>
      </c>
    </row>
    <row r="1615" spans="3:30" x14ac:dyDescent="0.25">
      <c r="D1615" s="1">
        <v>0.625</v>
      </c>
      <c r="E1615">
        <v>10579</v>
      </c>
      <c r="F1615">
        <v>10612</v>
      </c>
      <c r="G1615">
        <v>10567</v>
      </c>
      <c r="H1615">
        <v>10603</v>
      </c>
      <c r="J1615">
        <v>24</v>
      </c>
      <c r="L1615">
        <v>45</v>
      </c>
      <c r="W1615">
        <f t="shared" si="443"/>
        <v>0</v>
      </c>
      <c r="X1615">
        <f t="shared" si="444"/>
        <v>24</v>
      </c>
      <c r="Y1615">
        <f t="shared" si="445"/>
        <v>0</v>
      </c>
      <c r="Z1615" s="22">
        <f t="shared" si="446"/>
        <v>0</v>
      </c>
      <c r="AA1615" s="22">
        <f t="shared" si="447"/>
        <v>0</v>
      </c>
      <c r="AB1615">
        <f t="shared" si="448"/>
        <v>0</v>
      </c>
      <c r="AC1615" s="22">
        <f t="shared" si="449"/>
        <v>0</v>
      </c>
      <c r="AD1615" s="22">
        <f t="shared" si="450"/>
        <v>0</v>
      </c>
    </row>
    <row r="1616" spans="3:30" x14ac:dyDescent="0.25">
      <c r="D1616" s="1">
        <v>0.66666666666666663</v>
      </c>
      <c r="E1616">
        <v>10604</v>
      </c>
      <c r="F1616">
        <v>10621</v>
      </c>
      <c r="G1616">
        <v>10591</v>
      </c>
      <c r="H1616">
        <v>10613</v>
      </c>
      <c r="J1616">
        <v>9</v>
      </c>
      <c r="L1616">
        <v>30</v>
      </c>
      <c r="W1616">
        <f t="shared" si="443"/>
        <v>0</v>
      </c>
      <c r="X1616">
        <f t="shared" si="444"/>
        <v>9</v>
      </c>
      <c r="Y1616">
        <f t="shared" si="445"/>
        <v>0</v>
      </c>
      <c r="Z1616" s="22">
        <f t="shared" si="446"/>
        <v>0</v>
      </c>
      <c r="AA1616" s="22">
        <f t="shared" si="447"/>
        <v>0</v>
      </c>
      <c r="AB1616">
        <f t="shared" si="448"/>
        <v>0</v>
      </c>
      <c r="AC1616" s="22">
        <f t="shared" si="449"/>
        <v>0</v>
      </c>
      <c r="AD1616" s="22">
        <f t="shared" si="450"/>
        <v>0</v>
      </c>
    </row>
    <row r="1617" spans="4:30" x14ac:dyDescent="0.25">
      <c r="D1617" s="1">
        <v>0.70833333333333337</v>
      </c>
      <c r="E1617">
        <v>10614</v>
      </c>
      <c r="F1617">
        <v>10640</v>
      </c>
      <c r="G1617">
        <v>10607</v>
      </c>
      <c r="H1617">
        <v>10634</v>
      </c>
      <c r="J1617">
        <v>20</v>
      </c>
      <c r="L1617">
        <v>33</v>
      </c>
      <c r="W1617">
        <f t="shared" si="443"/>
        <v>0</v>
      </c>
      <c r="X1617">
        <f t="shared" si="444"/>
        <v>20</v>
      </c>
      <c r="Y1617">
        <f t="shared" si="445"/>
        <v>0</v>
      </c>
      <c r="Z1617" s="22">
        <f t="shared" si="446"/>
        <v>0</v>
      </c>
      <c r="AA1617" s="22">
        <f t="shared" si="447"/>
        <v>0</v>
      </c>
      <c r="AB1617">
        <f t="shared" si="448"/>
        <v>0</v>
      </c>
      <c r="AC1617" s="22">
        <f t="shared" si="449"/>
        <v>0</v>
      </c>
      <c r="AD1617" s="22">
        <f t="shared" si="450"/>
        <v>0</v>
      </c>
    </row>
    <row r="1618" spans="4:30" x14ac:dyDescent="0.25">
      <c r="D1618" s="1">
        <v>0.75</v>
      </c>
      <c r="E1618">
        <v>10634</v>
      </c>
      <c r="F1618">
        <v>10636</v>
      </c>
      <c r="G1618">
        <v>10618</v>
      </c>
      <c r="H1618">
        <v>10626</v>
      </c>
      <c r="J1618">
        <v>-8</v>
      </c>
      <c r="L1618">
        <v>18</v>
      </c>
      <c r="W1618">
        <f t="shared" si="443"/>
        <v>0</v>
      </c>
      <c r="X1618">
        <f t="shared" si="444"/>
        <v>8</v>
      </c>
      <c r="Y1618">
        <f t="shared" si="445"/>
        <v>0</v>
      </c>
      <c r="Z1618" s="22">
        <f t="shared" si="446"/>
        <v>0</v>
      </c>
      <c r="AA1618" s="22">
        <f t="shared" si="447"/>
        <v>0</v>
      </c>
      <c r="AB1618">
        <f t="shared" si="448"/>
        <v>0</v>
      </c>
      <c r="AC1618" s="22">
        <f t="shared" si="449"/>
        <v>0</v>
      </c>
      <c r="AD1618" s="22">
        <f t="shared" si="450"/>
        <v>0</v>
      </c>
    </row>
    <row r="1619" spans="4:30" x14ac:dyDescent="0.25">
      <c r="D1619" s="1">
        <v>0.79166666666666663</v>
      </c>
      <c r="E1619">
        <v>10627</v>
      </c>
      <c r="F1619">
        <v>10635</v>
      </c>
      <c r="G1619">
        <v>10617</v>
      </c>
      <c r="H1619">
        <v>10633</v>
      </c>
      <c r="J1619">
        <v>6</v>
      </c>
      <c r="L1619">
        <v>18</v>
      </c>
      <c r="W1619">
        <f t="shared" si="443"/>
        <v>0</v>
      </c>
      <c r="X1619">
        <f t="shared" si="444"/>
        <v>6</v>
      </c>
      <c r="Y1619">
        <f t="shared" si="445"/>
        <v>0</v>
      </c>
      <c r="Z1619" s="22">
        <f t="shared" si="446"/>
        <v>0</v>
      </c>
      <c r="AA1619" s="22">
        <f t="shared" si="447"/>
        <v>0</v>
      </c>
      <c r="AB1619">
        <f t="shared" si="448"/>
        <v>0</v>
      </c>
      <c r="AC1619" s="22">
        <f t="shared" si="449"/>
        <v>0</v>
      </c>
      <c r="AD1619" s="22">
        <f t="shared" si="450"/>
        <v>0</v>
      </c>
    </row>
    <row r="1620" spans="4:30" x14ac:dyDescent="0.25">
      <c r="D1620" s="1">
        <v>0.83333333333333337</v>
      </c>
      <c r="E1620">
        <v>10633</v>
      </c>
      <c r="F1620">
        <v>10650</v>
      </c>
      <c r="G1620">
        <v>10631</v>
      </c>
      <c r="H1620">
        <v>10636</v>
      </c>
      <c r="J1620">
        <v>3</v>
      </c>
      <c r="L1620">
        <v>19</v>
      </c>
      <c r="W1620">
        <f t="shared" si="443"/>
        <v>0</v>
      </c>
      <c r="X1620">
        <f t="shared" si="444"/>
        <v>3</v>
      </c>
      <c r="Y1620">
        <f t="shared" si="445"/>
        <v>0</v>
      </c>
      <c r="Z1620" s="22">
        <f t="shared" si="446"/>
        <v>0</v>
      </c>
      <c r="AA1620" s="22">
        <f t="shared" si="447"/>
        <v>0</v>
      </c>
      <c r="AB1620">
        <f t="shared" si="448"/>
        <v>0</v>
      </c>
      <c r="AC1620" s="22">
        <f t="shared" si="449"/>
        <v>0</v>
      </c>
      <c r="AD1620" s="22">
        <f t="shared" si="450"/>
        <v>0</v>
      </c>
    </row>
    <row r="1621" spans="4:30" x14ac:dyDescent="0.25">
      <c r="D1621" s="1">
        <v>0.875</v>
      </c>
      <c r="E1621">
        <v>10636</v>
      </c>
      <c r="F1621">
        <v>10639</v>
      </c>
      <c r="G1621">
        <v>10630</v>
      </c>
      <c r="H1621">
        <v>10634</v>
      </c>
      <c r="J1621">
        <v>-2</v>
      </c>
      <c r="L1621">
        <v>9</v>
      </c>
      <c r="W1621">
        <f t="shared" si="443"/>
        <v>0</v>
      </c>
      <c r="X1621">
        <f t="shared" si="444"/>
        <v>2</v>
      </c>
      <c r="Y1621">
        <f t="shared" si="445"/>
        <v>0</v>
      </c>
      <c r="Z1621" s="22">
        <f t="shared" si="446"/>
        <v>0</v>
      </c>
      <c r="AA1621" s="22">
        <f t="shared" si="447"/>
        <v>0</v>
      </c>
      <c r="AB1621">
        <f t="shared" si="448"/>
        <v>0</v>
      </c>
      <c r="AC1621" s="22">
        <f t="shared" si="449"/>
        <v>0</v>
      </c>
      <c r="AD1621" s="22">
        <f t="shared" si="450"/>
        <v>0</v>
      </c>
    </row>
    <row r="1622" spans="4:30" x14ac:dyDescent="0.25">
      <c r="D1622" s="2">
        <v>0.91666666666666663</v>
      </c>
      <c r="E1622">
        <v>10635</v>
      </c>
      <c r="F1622">
        <v>10635</v>
      </c>
      <c r="G1622">
        <v>10616</v>
      </c>
      <c r="H1622">
        <v>10618</v>
      </c>
      <c r="J1622">
        <v>-17</v>
      </c>
      <c r="L1622">
        <v>19</v>
      </c>
      <c r="W1622">
        <f t="shared" si="443"/>
        <v>0</v>
      </c>
      <c r="X1622">
        <f t="shared" si="444"/>
        <v>17</v>
      </c>
      <c r="Y1622">
        <f t="shared" si="445"/>
        <v>0</v>
      </c>
      <c r="Z1622" s="22">
        <f t="shared" si="446"/>
        <v>0</v>
      </c>
      <c r="AA1622" s="22">
        <f t="shared" si="447"/>
        <v>0</v>
      </c>
      <c r="AB1622">
        <f t="shared" si="448"/>
        <v>0</v>
      </c>
      <c r="AC1622" s="22">
        <f t="shared" si="449"/>
        <v>0</v>
      </c>
      <c r="AD1622" s="22">
        <f t="shared" si="450"/>
        <v>0</v>
      </c>
    </row>
    <row r="1623" spans="4:30" hidden="1" x14ac:dyDescent="0.25">
      <c r="D1623" s="1">
        <v>0.95833333333333337</v>
      </c>
      <c r="E1623">
        <v>10620</v>
      </c>
      <c r="F1623">
        <v>10632</v>
      </c>
      <c r="G1623">
        <v>10613</v>
      </c>
      <c r="H1623">
        <v>10632</v>
      </c>
      <c r="Z1623"/>
      <c r="AA1623"/>
      <c r="AC1623"/>
      <c r="AD1623"/>
    </row>
    <row r="1624" spans="4:30" hidden="1" x14ac:dyDescent="0.25">
      <c r="D1624" s="1">
        <v>0</v>
      </c>
      <c r="E1624">
        <v>10629</v>
      </c>
      <c r="F1624">
        <v>10632</v>
      </c>
      <c r="G1624">
        <v>10629</v>
      </c>
      <c r="H1624">
        <v>10629</v>
      </c>
      <c r="Z1624"/>
      <c r="AA1624"/>
      <c r="AC1624"/>
      <c r="AD1624"/>
    </row>
    <row r="1625" spans="4:30" hidden="1" x14ac:dyDescent="0.25">
      <c r="D1625" s="1">
        <v>4.1666666666666664E-2</v>
      </c>
      <c r="E1625">
        <v>10631</v>
      </c>
      <c r="F1625">
        <v>10648</v>
      </c>
      <c r="G1625">
        <v>10628</v>
      </c>
      <c r="H1625">
        <v>10648</v>
      </c>
      <c r="Z1625"/>
      <c r="AA1625"/>
      <c r="AC1625"/>
      <c r="AD1625"/>
    </row>
    <row r="1626" spans="4:30" hidden="1" x14ac:dyDescent="0.25">
      <c r="D1626" s="1">
        <v>8.3333333333333329E-2</v>
      </c>
      <c r="E1626">
        <v>10649</v>
      </c>
      <c r="F1626">
        <v>10649</v>
      </c>
      <c r="G1626">
        <v>10641</v>
      </c>
      <c r="H1626">
        <v>10642</v>
      </c>
      <c r="Z1626"/>
      <c r="AA1626"/>
      <c r="AC1626"/>
      <c r="AD1626"/>
    </row>
    <row r="1627" spans="4:30" hidden="1" x14ac:dyDescent="0.25">
      <c r="D1627" s="1">
        <v>0.125</v>
      </c>
      <c r="E1627">
        <v>10641</v>
      </c>
      <c r="F1627">
        <v>10642</v>
      </c>
      <c r="G1627">
        <v>10630</v>
      </c>
      <c r="H1627">
        <v>10637</v>
      </c>
      <c r="Z1627"/>
      <c r="AA1627"/>
      <c r="AC1627"/>
      <c r="AD1627"/>
    </row>
    <row r="1628" spans="4:30" hidden="1" x14ac:dyDescent="0.25">
      <c r="D1628" s="1">
        <v>0.16666666666666666</v>
      </c>
      <c r="E1628">
        <v>10638</v>
      </c>
      <c r="F1628">
        <v>10638</v>
      </c>
      <c r="G1628">
        <v>10625</v>
      </c>
      <c r="H1628">
        <v>10626</v>
      </c>
      <c r="Z1628"/>
      <c r="AA1628"/>
      <c r="AC1628"/>
      <c r="AD1628"/>
    </row>
    <row r="1629" spans="4:30" hidden="1" x14ac:dyDescent="0.25">
      <c r="D1629" s="1">
        <v>0.20833333333333334</v>
      </c>
      <c r="E1629">
        <v>10627</v>
      </c>
      <c r="F1629">
        <v>10629</v>
      </c>
      <c r="G1629">
        <v>10618</v>
      </c>
      <c r="H1629">
        <v>10618</v>
      </c>
      <c r="Z1629"/>
      <c r="AA1629"/>
      <c r="AC1629"/>
      <c r="AD1629"/>
    </row>
    <row r="1630" spans="4:30" hidden="1" x14ac:dyDescent="0.25">
      <c r="D1630" s="1">
        <v>0.25</v>
      </c>
      <c r="E1630">
        <v>10616</v>
      </c>
      <c r="F1630">
        <v>10618</v>
      </c>
      <c r="G1630">
        <v>10601</v>
      </c>
      <c r="H1630">
        <v>10611</v>
      </c>
      <c r="Z1630"/>
      <c r="AA1630"/>
      <c r="AC1630"/>
      <c r="AD1630"/>
    </row>
    <row r="1631" spans="4:30" hidden="1" x14ac:dyDescent="0.25">
      <c r="D1631" s="1">
        <v>0.29166666666666669</v>
      </c>
      <c r="E1631">
        <v>10610</v>
      </c>
      <c r="F1631">
        <v>10624</v>
      </c>
      <c r="G1631">
        <v>10609</v>
      </c>
      <c r="H1631">
        <v>10623</v>
      </c>
      <c r="Z1631"/>
      <c r="AA1631"/>
      <c r="AC1631"/>
      <c r="AD1631"/>
    </row>
    <row r="1632" spans="4:30" x14ac:dyDescent="0.25">
      <c r="D1632" s="2">
        <v>0.33333333333333331</v>
      </c>
      <c r="E1632">
        <v>10623</v>
      </c>
      <c r="F1632">
        <v>10623</v>
      </c>
      <c r="G1632">
        <v>10594</v>
      </c>
      <c r="H1632">
        <v>10605</v>
      </c>
      <c r="J1632">
        <v>-18</v>
      </c>
      <c r="K1632">
        <v>0</v>
      </c>
      <c r="L1632">
        <v>29</v>
      </c>
      <c r="M1632">
        <v>-52</v>
      </c>
      <c r="N1632">
        <v>1</v>
      </c>
      <c r="R1632">
        <f>MAX(F1630:F1646)</f>
        <v>10693</v>
      </c>
      <c r="W1632">
        <f t="shared" ref="W1632:W1646" si="451">ABS(M1632)</f>
        <v>52</v>
      </c>
      <c r="X1632">
        <f t="shared" ref="X1632:X1646" si="452">ABS(J1632)</f>
        <v>18</v>
      </c>
      <c r="Y1632">
        <f t="shared" ref="Y1632:Y1646" si="453">IF(R1632&lt;1000,ABS(R1632),0)</f>
        <v>0</v>
      </c>
      <c r="Z1632" s="22">
        <f t="shared" ref="Z1632:Z1646" si="454">IF(N1632=1,0,ABS(N1632))</f>
        <v>0</v>
      </c>
      <c r="AA1632" s="22">
        <f t="shared" ref="AA1632:AA1646" si="455">ABS(O1632)</f>
        <v>0</v>
      </c>
      <c r="AB1632">
        <f t="shared" ref="AB1632:AB1646" si="456">IF(N1632=1,1,0)</f>
        <v>1</v>
      </c>
      <c r="AC1632" s="22">
        <f t="shared" ref="AC1632:AC1646" si="457">IF(N1632=1,ABS(N1633),0)</f>
        <v>3.7306294241438685E-3</v>
      </c>
      <c r="AD1632" s="22">
        <f t="shared" ref="AD1632:AD1646" si="458">IF(N1632=1,0,ABS(O1633))</f>
        <v>0</v>
      </c>
    </row>
    <row r="1633" spans="3:30" x14ac:dyDescent="0.25">
      <c r="D1633" s="2">
        <v>0.375</v>
      </c>
      <c r="E1633">
        <v>10594</v>
      </c>
      <c r="F1633">
        <v>10613</v>
      </c>
      <c r="G1633">
        <v>10584</v>
      </c>
      <c r="H1633">
        <v>10609</v>
      </c>
      <c r="J1633">
        <v>15</v>
      </c>
      <c r="K1633">
        <f>K1632+J1633</f>
        <v>15</v>
      </c>
      <c r="L1633">
        <v>29</v>
      </c>
      <c r="N1633">
        <f>IF(J1632&lt;0,MIN(K1633:K1646),MAX(K1633:K1646))/R1610</f>
        <v>-3.7306294241438685E-3</v>
      </c>
      <c r="O1633">
        <f>IF(J1632&lt;0,MAX(K1633:K1646),MIN(K1633:K1646))/R1611</f>
        <v>0.35714285714285715</v>
      </c>
      <c r="R1633">
        <f>MIN(G1630:G1646)</f>
        <v>10545</v>
      </c>
      <c r="W1633">
        <f t="shared" si="451"/>
        <v>0</v>
      </c>
      <c r="X1633">
        <f t="shared" si="452"/>
        <v>15</v>
      </c>
      <c r="Y1633">
        <f t="shared" si="453"/>
        <v>0</v>
      </c>
      <c r="Z1633" s="22">
        <f t="shared" si="454"/>
        <v>3.7306294241438685E-3</v>
      </c>
      <c r="AA1633" s="22">
        <f t="shared" si="455"/>
        <v>0.35714285714285715</v>
      </c>
      <c r="AB1633">
        <f t="shared" si="456"/>
        <v>0</v>
      </c>
      <c r="AC1633" s="22">
        <f t="shared" si="457"/>
        <v>0</v>
      </c>
      <c r="AD1633" s="22">
        <f t="shared" si="458"/>
        <v>0</v>
      </c>
    </row>
    <row r="1634" spans="3:30" x14ac:dyDescent="0.25">
      <c r="D1634" s="1">
        <v>0.41666666666666669</v>
      </c>
      <c r="E1634">
        <v>10611</v>
      </c>
      <c r="F1634">
        <v>10631</v>
      </c>
      <c r="G1634">
        <v>10588</v>
      </c>
      <c r="H1634">
        <v>10616</v>
      </c>
      <c r="J1634">
        <v>5</v>
      </c>
      <c r="K1634">
        <f t="shared" ref="K1634:K1646" si="459">K1633+J1634</f>
        <v>20</v>
      </c>
      <c r="L1634">
        <v>43</v>
      </c>
      <c r="R1634">
        <f>R1632-R1633</f>
        <v>148</v>
      </c>
      <c r="W1634">
        <f t="shared" si="451"/>
        <v>0</v>
      </c>
      <c r="X1634">
        <f t="shared" si="452"/>
        <v>5</v>
      </c>
      <c r="Y1634">
        <f t="shared" si="453"/>
        <v>148</v>
      </c>
      <c r="Z1634" s="22">
        <f t="shared" si="454"/>
        <v>0</v>
      </c>
      <c r="AA1634" s="22">
        <f t="shared" si="455"/>
        <v>0</v>
      </c>
      <c r="AB1634">
        <f t="shared" si="456"/>
        <v>0</v>
      </c>
      <c r="AC1634" s="22">
        <f t="shared" si="457"/>
        <v>0</v>
      </c>
      <c r="AD1634" s="22">
        <f t="shared" si="458"/>
        <v>0</v>
      </c>
    </row>
    <row r="1635" spans="3:30" x14ac:dyDescent="0.25">
      <c r="D1635" s="1">
        <v>0.45833333333333331</v>
      </c>
      <c r="E1635">
        <v>10616</v>
      </c>
      <c r="F1635">
        <v>10642</v>
      </c>
      <c r="G1635">
        <v>10607</v>
      </c>
      <c r="H1635">
        <v>10611</v>
      </c>
      <c r="J1635">
        <v>-5</v>
      </c>
      <c r="K1635">
        <f t="shared" si="459"/>
        <v>15</v>
      </c>
      <c r="L1635">
        <v>35</v>
      </c>
      <c r="W1635">
        <f t="shared" si="451"/>
        <v>0</v>
      </c>
      <c r="X1635">
        <f t="shared" si="452"/>
        <v>5</v>
      </c>
      <c r="Y1635">
        <f t="shared" si="453"/>
        <v>0</v>
      </c>
      <c r="Z1635" s="22">
        <f t="shared" si="454"/>
        <v>0</v>
      </c>
      <c r="AA1635" s="22">
        <f t="shared" si="455"/>
        <v>0</v>
      </c>
      <c r="AB1635">
        <f t="shared" si="456"/>
        <v>0</v>
      </c>
      <c r="AC1635" s="22">
        <f t="shared" si="457"/>
        <v>0</v>
      </c>
      <c r="AD1635" s="22">
        <f t="shared" si="458"/>
        <v>0</v>
      </c>
    </row>
    <row r="1636" spans="3:30" x14ac:dyDescent="0.25">
      <c r="D1636" s="1">
        <v>0.5</v>
      </c>
      <c r="E1636">
        <v>10610</v>
      </c>
      <c r="F1636">
        <v>10635</v>
      </c>
      <c r="G1636">
        <v>10599</v>
      </c>
      <c r="H1636">
        <v>10632</v>
      </c>
      <c r="J1636">
        <v>22</v>
      </c>
      <c r="K1636">
        <f t="shared" si="459"/>
        <v>37</v>
      </c>
      <c r="L1636">
        <v>36</v>
      </c>
      <c r="W1636">
        <f t="shared" si="451"/>
        <v>0</v>
      </c>
      <c r="X1636">
        <f t="shared" si="452"/>
        <v>22</v>
      </c>
      <c r="Y1636">
        <f t="shared" si="453"/>
        <v>0</v>
      </c>
      <c r="Z1636" s="22">
        <f t="shared" si="454"/>
        <v>0</v>
      </c>
      <c r="AA1636" s="22">
        <f t="shared" si="455"/>
        <v>0</v>
      </c>
      <c r="AB1636">
        <f t="shared" si="456"/>
        <v>0</v>
      </c>
      <c r="AC1636" s="22">
        <f t="shared" si="457"/>
        <v>0</v>
      </c>
      <c r="AD1636" s="22">
        <f t="shared" si="458"/>
        <v>0</v>
      </c>
    </row>
    <row r="1637" spans="3:30" x14ac:dyDescent="0.25">
      <c r="C1637">
        <v>1</v>
      </c>
      <c r="D1637" s="1">
        <v>0.54166666666666663</v>
      </c>
      <c r="E1637">
        <v>10632</v>
      </c>
      <c r="F1637">
        <v>10670</v>
      </c>
      <c r="G1637">
        <v>10626</v>
      </c>
      <c r="H1637">
        <v>10664</v>
      </c>
      <c r="J1637">
        <v>32</v>
      </c>
      <c r="K1637">
        <f t="shared" si="459"/>
        <v>69</v>
      </c>
      <c r="L1637">
        <v>44</v>
      </c>
      <c r="W1637">
        <f t="shared" si="451"/>
        <v>0</v>
      </c>
      <c r="X1637">
        <f t="shared" si="452"/>
        <v>32</v>
      </c>
      <c r="Y1637">
        <f t="shared" si="453"/>
        <v>0</v>
      </c>
      <c r="Z1637" s="22">
        <f t="shared" si="454"/>
        <v>0</v>
      </c>
      <c r="AA1637" s="22">
        <f t="shared" si="455"/>
        <v>0</v>
      </c>
      <c r="AB1637">
        <f t="shared" si="456"/>
        <v>0</v>
      </c>
      <c r="AC1637" s="22">
        <f t="shared" si="457"/>
        <v>0</v>
      </c>
      <c r="AD1637" s="22">
        <f t="shared" si="458"/>
        <v>0</v>
      </c>
    </row>
    <row r="1638" spans="3:30" x14ac:dyDescent="0.25">
      <c r="D1638" s="1">
        <v>0.58333333333333337</v>
      </c>
      <c r="E1638">
        <v>10663</v>
      </c>
      <c r="F1638">
        <v>10693</v>
      </c>
      <c r="G1638">
        <v>10661</v>
      </c>
      <c r="H1638">
        <v>10664</v>
      </c>
      <c r="J1638">
        <v>1</v>
      </c>
      <c r="K1638">
        <f t="shared" si="459"/>
        <v>70</v>
      </c>
      <c r="L1638">
        <v>32</v>
      </c>
      <c r="W1638">
        <f t="shared" si="451"/>
        <v>0</v>
      </c>
      <c r="X1638">
        <f t="shared" si="452"/>
        <v>1</v>
      </c>
      <c r="Y1638">
        <f t="shared" si="453"/>
        <v>0</v>
      </c>
      <c r="Z1638" s="22">
        <f t="shared" si="454"/>
        <v>0</v>
      </c>
      <c r="AA1638" s="22">
        <f t="shared" si="455"/>
        <v>0</v>
      </c>
      <c r="AB1638">
        <f t="shared" si="456"/>
        <v>0</v>
      </c>
      <c r="AC1638" s="22">
        <f t="shared" si="457"/>
        <v>0</v>
      </c>
      <c r="AD1638" s="22">
        <f t="shared" si="458"/>
        <v>0</v>
      </c>
    </row>
    <row r="1639" spans="3:30" x14ac:dyDescent="0.25">
      <c r="D1639" s="1">
        <v>0.625</v>
      </c>
      <c r="E1639">
        <v>10664</v>
      </c>
      <c r="F1639">
        <v>10670</v>
      </c>
      <c r="G1639">
        <v>10641</v>
      </c>
      <c r="H1639">
        <v>10655</v>
      </c>
      <c r="J1639">
        <v>-9</v>
      </c>
      <c r="K1639">
        <f t="shared" si="459"/>
        <v>61</v>
      </c>
      <c r="L1639">
        <v>29</v>
      </c>
      <c r="W1639">
        <f t="shared" si="451"/>
        <v>0</v>
      </c>
      <c r="X1639">
        <f t="shared" si="452"/>
        <v>9</v>
      </c>
      <c r="Y1639">
        <f t="shared" si="453"/>
        <v>0</v>
      </c>
      <c r="Z1639" s="22">
        <f t="shared" si="454"/>
        <v>0</v>
      </c>
      <c r="AA1639" s="22">
        <f t="shared" si="455"/>
        <v>0</v>
      </c>
      <c r="AB1639">
        <f t="shared" si="456"/>
        <v>0</v>
      </c>
      <c r="AC1639" s="22">
        <f t="shared" si="457"/>
        <v>0</v>
      </c>
      <c r="AD1639" s="22">
        <f t="shared" si="458"/>
        <v>0</v>
      </c>
    </row>
    <row r="1640" spans="3:30" x14ac:dyDescent="0.25">
      <c r="D1640" s="1">
        <v>0.66666666666666663</v>
      </c>
      <c r="E1640">
        <v>10655</v>
      </c>
      <c r="F1640">
        <v>10668</v>
      </c>
      <c r="G1640">
        <v>10621</v>
      </c>
      <c r="H1640">
        <v>10639</v>
      </c>
      <c r="J1640">
        <v>-16</v>
      </c>
      <c r="K1640">
        <f t="shared" si="459"/>
        <v>45</v>
      </c>
      <c r="L1640">
        <v>47</v>
      </c>
      <c r="W1640">
        <f t="shared" si="451"/>
        <v>0</v>
      </c>
      <c r="X1640">
        <f t="shared" si="452"/>
        <v>16</v>
      </c>
      <c r="Y1640">
        <f t="shared" si="453"/>
        <v>0</v>
      </c>
      <c r="Z1640" s="22">
        <f t="shared" si="454"/>
        <v>0</v>
      </c>
      <c r="AA1640" s="22">
        <f t="shared" si="455"/>
        <v>0</v>
      </c>
      <c r="AB1640">
        <f t="shared" si="456"/>
        <v>0</v>
      </c>
      <c r="AC1640" s="22">
        <f t="shared" si="457"/>
        <v>0</v>
      </c>
      <c r="AD1640" s="22">
        <f t="shared" si="458"/>
        <v>0</v>
      </c>
    </row>
    <row r="1641" spans="3:30" x14ac:dyDescent="0.25">
      <c r="D1641" s="1">
        <v>0.70833333333333337</v>
      </c>
      <c r="E1641">
        <v>10639</v>
      </c>
      <c r="F1641">
        <v>10651</v>
      </c>
      <c r="G1641">
        <v>10585</v>
      </c>
      <c r="H1641">
        <v>10589</v>
      </c>
      <c r="J1641">
        <v>-50</v>
      </c>
      <c r="K1641">
        <f t="shared" si="459"/>
        <v>-5</v>
      </c>
      <c r="L1641">
        <v>66</v>
      </c>
      <c r="W1641">
        <f t="shared" si="451"/>
        <v>0</v>
      </c>
      <c r="X1641">
        <f t="shared" si="452"/>
        <v>50</v>
      </c>
      <c r="Y1641">
        <f t="shared" si="453"/>
        <v>0</v>
      </c>
      <c r="Z1641" s="22">
        <f t="shared" si="454"/>
        <v>0</v>
      </c>
      <c r="AA1641" s="22">
        <f t="shared" si="455"/>
        <v>0</v>
      </c>
      <c r="AB1641">
        <f t="shared" si="456"/>
        <v>0</v>
      </c>
      <c r="AC1641" s="22">
        <f t="shared" si="457"/>
        <v>0</v>
      </c>
      <c r="AD1641" s="22">
        <f t="shared" si="458"/>
        <v>0</v>
      </c>
    </row>
    <row r="1642" spans="3:30" x14ac:dyDescent="0.25">
      <c r="D1642" s="1">
        <v>0.75</v>
      </c>
      <c r="E1642">
        <v>10588</v>
      </c>
      <c r="F1642">
        <v>10593</v>
      </c>
      <c r="G1642">
        <v>10566</v>
      </c>
      <c r="H1642">
        <v>10584</v>
      </c>
      <c r="J1642">
        <v>-4</v>
      </c>
      <c r="K1642">
        <f t="shared" si="459"/>
        <v>-9</v>
      </c>
      <c r="L1642">
        <v>27</v>
      </c>
      <c r="W1642">
        <f t="shared" si="451"/>
        <v>0</v>
      </c>
      <c r="X1642">
        <f t="shared" si="452"/>
        <v>4</v>
      </c>
      <c r="Y1642">
        <f t="shared" si="453"/>
        <v>0</v>
      </c>
      <c r="Z1642" s="22">
        <f t="shared" si="454"/>
        <v>0</v>
      </c>
      <c r="AA1642" s="22">
        <f t="shared" si="455"/>
        <v>0</v>
      </c>
      <c r="AB1642">
        <f t="shared" si="456"/>
        <v>0</v>
      </c>
      <c r="AC1642" s="22">
        <f t="shared" si="457"/>
        <v>0</v>
      </c>
      <c r="AD1642" s="22">
        <f t="shared" si="458"/>
        <v>0</v>
      </c>
    </row>
    <row r="1643" spans="3:30" x14ac:dyDescent="0.25">
      <c r="D1643" s="1">
        <v>0.79166666666666663</v>
      </c>
      <c r="E1643">
        <v>10584</v>
      </c>
      <c r="F1643">
        <v>10606</v>
      </c>
      <c r="G1643">
        <v>10582</v>
      </c>
      <c r="H1643">
        <v>10595</v>
      </c>
      <c r="J1643">
        <v>11</v>
      </c>
      <c r="K1643">
        <f t="shared" si="459"/>
        <v>2</v>
      </c>
      <c r="L1643">
        <v>24</v>
      </c>
      <c r="W1643">
        <f t="shared" si="451"/>
        <v>0</v>
      </c>
      <c r="X1643">
        <f t="shared" si="452"/>
        <v>11</v>
      </c>
      <c r="Y1643">
        <f t="shared" si="453"/>
        <v>0</v>
      </c>
      <c r="Z1643" s="22">
        <f t="shared" si="454"/>
        <v>0</v>
      </c>
      <c r="AA1643" s="22">
        <f t="shared" si="455"/>
        <v>0</v>
      </c>
      <c r="AB1643">
        <f t="shared" si="456"/>
        <v>0</v>
      </c>
      <c r="AC1643" s="22">
        <f t="shared" si="457"/>
        <v>0</v>
      </c>
      <c r="AD1643" s="22">
        <f t="shared" si="458"/>
        <v>0</v>
      </c>
    </row>
    <row r="1644" spans="3:30" x14ac:dyDescent="0.25">
      <c r="D1644" s="1">
        <v>0.83333333333333337</v>
      </c>
      <c r="E1644">
        <v>10595</v>
      </c>
      <c r="F1644">
        <v>10595</v>
      </c>
      <c r="G1644">
        <v>10550</v>
      </c>
      <c r="H1644">
        <v>10555</v>
      </c>
      <c r="J1644">
        <v>-40</v>
      </c>
      <c r="K1644">
        <f t="shared" si="459"/>
        <v>-38</v>
      </c>
      <c r="L1644">
        <v>45</v>
      </c>
      <c r="W1644">
        <f t="shared" si="451"/>
        <v>0</v>
      </c>
      <c r="X1644">
        <f t="shared" si="452"/>
        <v>40</v>
      </c>
      <c r="Y1644">
        <f t="shared" si="453"/>
        <v>0</v>
      </c>
      <c r="Z1644" s="22">
        <f t="shared" si="454"/>
        <v>0</v>
      </c>
      <c r="AA1644" s="22">
        <f t="shared" si="455"/>
        <v>0</v>
      </c>
      <c r="AB1644">
        <f t="shared" si="456"/>
        <v>0</v>
      </c>
      <c r="AC1644" s="22">
        <f t="shared" si="457"/>
        <v>0</v>
      </c>
      <c r="AD1644" s="22">
        <f t="shared" si="458"/>
        <v>0</v>
      </c>
    </row>
    <row r="1645" spans="3:30" x14ac:dyDescent="0.25">
      <c r="D1645" s="1">
        <v>0.875</v>
      </c>
      <c r="E1645">
        <v>10555</v>
      </c>
      <c r="F1645">
        <v>10569</v>
      </c>
      <c r="G1645">
        <v>10545</v>
      </c>
      <c r="H1645">
        <v>10554</v>
      </c>
      <c r="J1645">
        <v>-1</v>
      </c>
      <c r="K1645">
        <f t="shared" si="459"/>
        <v>-39</v>
      </c>
      <c r="L1645">
        <v>24</v>
      </c>
      <c r="W1645">
        <f t="shared" si="451"/>
        <v>0</v>
      </c>
      <c r="X1645">
        <f t="shared" si="452"/>
        <v>1</v>
      </c>
      <c r="Y1645">
        <f t="shared" si="453"/>
        <v>0</v>
      </c>
      <c r="Z1645" s="22">
        <f t="shared" si="454"/>
        <v>0</v>
      </c>
      <c r="AA1645" s="22">
        <f t="shared" si="455"/>
        <v>0</v>
      </c>
      <c r="AB1645">
        <f t="shared" si="456"/>
        <v>0</v>
      </c>
      <c r="AC1645" s="22">
        <f t="shared" si="457"/>
        <v>0</v>
      </c>
      <c r="AD1645" s="22">
        <f t="shared" si="458"/>
        <v>0</v>
      </c>
    </row>
    <row r="1646" spans="3:30" x14ac:dyDescent="0.25">
      <c r="D1646" s="2">
        <v>0.91666666666666663</v>
      </c>
      <c r="E1646">
        <v>10553</v>
      </c>
      <c r="F1646">
        <v>10577</v>
      </c>
      <c r="G1646">
        <v>10552</v>
      </c>
      <c r="H1646">
        <v>10571</v>
      </c>
      <c r="J1646">
        <v>18</v>
      </c>
      <c r="K1646">
        <f t="shared" si="459"/>
        <v>-21</v>
      </c>
      <c r="L1646">
        <v>25</v>
      </c>
      <c r="W1646">
        <f t="shared" si="451"/>
        <v>0</v>
      </c>
      <c r="X1646">
        <f t="shared" si="452"/>
        <v>18</v>
      </c>
      <c r="Y1646">
        <f t="shared" si="453"/>
        <v>0</v>
      </c>
      <c r="Z1646" s="22">
        <f t="shared" si="454"/>
        <v>0</v>
      </c>
      <c r="AA1646" s="22">
        <f t="shared" si="455"/>
        <v>0</v>
      </c>
      <c r="AB1646">
        <f t="shared" si="456"/>
        <v>0</v>
      </c>
      <c r="AC1646" s="22">
        <f t="shared" si="457"/>
        <v>0</v>
      </c>
      <c r="AD1646" s="22">
        <f t="shared" si="458"/>
        <v>0</v>
      </c>
    </row>
    <row r="1647" spans="3:30" hidden="1" x14ac:dyDescent="0.25">
      <c r="D1647" s="1">
        <v>0.95833333333333337</v>
      </c>
      <c r="E1647">
        <v>10569</v>
      </c>
      <c r="F1647">
        <v>10593</v>
      </c>
      <c r="G1647">
        <v>10567</v>
      </c>
      <c r="H1647">
        <v>10572</v>
      </c>
      <c r="Z1647"/>
      <c r="AA1647"/>
      <c r="AC1647"/>
      <c r="AD1647"/>
    </row>
    <row r="1648" spans="3:30" hidden="1" x14ac:dyDescent="0.25">
      <c r="D1648" s="1">
        <v>4.1666666666666664E-2</v>
      </c>
      <c r="E1648">
        <v>10571</v>
      </c>
      <c r="F1648">
        <v>10575</v>
      </c>
      <c r="G1648">
        <v>10560</v>
      </c>
      <c r="H1648">
        <v>10574</v>
      </c>
      <c r="Z1648"/>
      <c r="AA1648"/>
      <c r="AC1648"/>
      <c r="AD1648"/>
    </row>
    <row r="1649" spans="3:30" hidden="1" x14ac:dyDescent="0.25">
      <c r="D1649" s="1">
        <v>8.3333333333333329E-2</v>
      </c>
      <c r="E1649">
        <v>10573</v>
      </c>
      <c r="F1649">
        <v>10586</v>
      </c>
      <c r="G1649">
        <v>10567</v>
      </c>
      <c r="H1649">
        <v>10584</v>
      </c>
      <c r="Z1649"/>
      <c r="AA1649"/>
      <c r="AC1649"/>
      <c r="AD1649"/>
    </row>
    <row r="1650" spans="3:30" hidden="1" x14ac:dyDescent="0.25">
      <c r="D1650" s="1">
        <v>0.125</v>
      </c>
      <c r="E1650">
        <v>10586</v>
      </c>
      <c r="F1650">
        <v>10600</v>
      </c>
      <c r="G1650">
        <v>10583</v>
      </c>
      <c r="H1650">
        <v>10600</v>
      </c>
      <c r="Z1650"/>
      <c r="AA1650"/>
      <c r="AC1650"/>
      <c r="AD1650"/>
    </row>
    <row r="1651" spans="3:30" hidden="1" x14ac:dyDescent="0.25">
      <c r="D1651" s="1">
        <v>0.16666666666666666</v>
      </c>
      <c r="E1651">
        <v>10600</v>
      </c>
      <c r="F1651">
        <v>10622</v>
      </c>
      <c r="G1651">
        <v>10600</v>
      </c>
      <c r="H1651">
        <v>10607</v>
      </c>
      <c r="Z1651"/>
      <c r="AA1651"/>
      <c r="AC1651"/>
      <c r="AD1651"/>
    </row>
    <row r="1652" spans="3:30" hidden="1" x14ac:dyDescent="0.25">
      <c r="D1652" s="1">
        <v>0.20833333333333334</v>
      </c>
      <c r="E1652">
        <v>10608</v>
      </c>
      <c r="F1652">
        <v>10608</v>
      </c>
      <c r="G1652">
        <v>10598</v>
      </c>
      <c r="H1652">
        <v>10602</v>
      </c>
      <c r="Z1652"/>
      <c r="AA1652"/>
      <c r="AC1652"/>
      <c r="AD1652"/>
    </row>
    <row r="1653" spans="3:30" hidden="1" x14ac:dyDescent="0.25">
      <c r="D1653" s="1">
        <v>0.25</v>
      </c>
      <c r="E1653">
        <v>10603</v>
      </c>
      <c r="F1653">
        <v>10604</v>
      </c>
      <c r="G1653">
        <v>10587</v>
      </c>
      <c r="H1653">
        <v>10588</v>
      </c>
      <c r="Z1653"/>
      <c r="AA1653"/>
      <c r="AC1653"/>
      <c r="AD1653"/>
    </row>
    <row r="1654" spans="3:30" hidden="1" x14ac:dyDescent="0.25">
      <c r="D1654" s="1">
        <v>0.29166666666666669</v>
      </c>
      <c r="E1654">
        <v>10590</v>
      </c>
      <c r="F1654">
        <v>10596</v>
      </c>
      <c r="G1654">
        <v>10588</v>
      </c>
      <c r="H1654">
        <v>10594</v>
      </c>
      <c r="Z1654"/>
      <c r="AA1654"/>
      <c r="AC1654"/>
      <c r="AD1654"/>
    </row>
    <row r="1655" spans="3:30" x14ac:dyDescent="0.25">
      <c r="D1655" s="2">
        <v>0.33333333333333331</v>
      </c>
      <c r="E1655">
        <v>10594</v>
      </c>
      <c r="F1655">
        <v>10602</v>
      </c>
      <c r="G1655">
        <v>10580</v>
      </c>
      <c r="H1655">
        <v>10594</v>
      </c>
      <c r="J1655">
        <v>0</v>
      </c>
      <c r="K1655">
        <v>0</v>
      </c>
      <c r="L1655">
        <v>22</v>
      </c>
      <c r="M1655">
        <v>-48</v>
      </c>
      <c r="R1655">
        <f>MAX(F1653:F1669)</f>
        <v>10605</v>
      </c>
      <c r="W1655">
        <f t="shared" ref="W1655:W1669" si="460">ABS(M1655)</f>
        <v>48</v>
      </c>
      <c r="X1655">
        <f t="shared" ref="X1655:X1669" si="461">ABS(J1655)</f>
        <v>0</v>
      </c>
      <c r="Y1655">
        <f t="shared" ref="Y1655:Y1669" si="462">IF(R1655&lt;1000,ABS(R1655),0)</f>
        <v>0</v>
      </c>
      <c r="Z1655" s="22">
        <f t="shared" ref="Z1655:Z1669" si="463">IF(N1655=1,0,ABS(N1655))</f>
        <v>0</v>
      </c>
      <c r="AA1655" s="22">
        <f t="shared" ref="AA1655:AA1669" si="464">ABS(O1655)</f>
        <v>0</v>
      </c>
      <c r="AB1655">
        <f t="shared" ref="AB1655:AB1669" si="465">IF(N1655=1,1,0)</f>
        <v>0</v>
      </c>
      <c r="AC1655" s="22">
        <f t="shared" ref="AC1655:AC1669" si="466">IF(N1655=1,ABS(N1656),0)</f>
        <v>0</v>
      </c>
      <c r="AD1655" s="22">
        <f t="shared" ref="AD1655:AD1669" si="467">IF(N1655=1,0,ABS(O1656))</f>
        <v>0.44594594594594594</v>
      </c>
    </row>
    <row r="1656" spans="3:30" x14ac:dyDescent="0.25">
      <c r="D1656" s="2">
        <v>0.375</v>
      </c>
      <c r="E1656">
        <v>10584</v>
      </c>
      <c r="F1656">
        <v>10593</v>
      </c>
      <c r="G1656">
        <v>10574</v>
      </c>
      <c r="H1656">
        <v>10586</v>
      </c>
      <c r="J1656">
        <v>2</v>
      </c>
      <c r="K1656">
        <f>K1655+J1656</f>
        <v>2</v>
      </c>
      <c r="L1656">
        <v>19</v>
      </c>
      <c r="N1656">
        <f>IF(J1655&lt;0,MIN(K1656:K1669),MAX(K1656:K1669))/R1633</f>
        <v>1.8966334755808441E-4</v>
      </c>
      <c r="O1656">
        <f>IF(J1655&lt;0,MAX(K1656:K1669),MIN(K1656:K1669))/R1634</f>
        <v>-0.44594594594594594</v>
      </c>
      <c r="R1656">
        <f>MIN(G1653:G1669)</f>
        <v>10503</v>
      </c>
      <c r="W1656">
        <f t="shared" si="460"/>
        <v>0</v>
      </c>
      <c r="X1656">
        <f t="shared" si="461"/>
        <v>2</v>
      </c>
      <c r="Y1656">
        <f t="shared" si="462"/>
        <v>0</v>
      </c>
      <c r="Z1656" s="22">
        <f t="shared" si="463"/>
        <v>1.8966334755808441E-4</v>
      </c>
      <c r="AA1656" s="22">
        <f t="shared" si="464"/>
        <v>0.44594594594594594</v>
      </c>
      <c r="AB1656">
        <f t="shared" si="465"/>
        <v>0</v>
      </c>
      <c r="AC1656" s="22">
        <f t="shared" si="466"/>
        <v>0</v>
      </c>
      <c r="AD1656" s="22">
        <f t="shared" si="467"/>
        <v>0</v>
      </c>
    </row>
    <row r="1657" spans="3:30" x14ac:dyDescent="0.25">
      <c r="D1657" s="1">
        <v>0.41666666666666669</v>
      </c>
      <c r="E1657">
        <v>10587</v>
      </c>
      <c r="F1657">
        <v>10605</v>
      </c>
      <c r="G1657">
        <v>10535</v>
      </c>
      <c r="H1657">
        <v>10569</v>
      </c>
      <c r="J1657">
        <v>-18</v>
      </c>
      <c r="K1657">
        <f t="shared" ref="K1657:K1669" si="468">K1656+J1657</f>
        <v>-16</v>
      </c>
      <c r="L1657">
        <v>70</v>
      </c>
      <c r="R1657">
        <f>R1655-R1656</f>
        <v>102</v>
      </c>
      <c r="W1657">
        <f t="shared" si="460"/>
        <v>0</v>
      </c>
      <c r="X1657">
        <f t="shared" si="461"/>
        <v>18</v>
      </c>
      <c r="Y1657">
        <f t="shared" si="462"/>
        <v>102</v>
      </c>
      <c r="Z1657" s="22">
        <f t="shared" si="463"/>
        <v>0</v>
      </c>
      <c r="AA1657" s="22">
        <f t="shared" si="464"/>
        <v>0</v>
      </c>
      <c r="AB1657">
        <f t="shared" si="465"/>
        <v>0</v>
      </c>
      <c r="AC1657" s="22">
        <f t="shared" si="466"/>
        <v>0</v>
      </c>
      <c r="AD1657" s="22">
        <f t="shared" si="467"/>
        <v>0</v>
      </c>
    </row>
    <row r="1658" spans="3:30" x14ac:dyDescent="0.25">
      <c r="D1658" s="1">
        <v>0.45833333333333331</v>
      </c>
      <c r="E1658">
        <v>10569</v>
      </c>
      <c r="F1658">
        <v>10591</v>
      </c>
      <c r="G1658">
        <v>10553</v>
      </c>
      <c r="H1658">
        <v>10565</v>
      </c>
      <c r="J1658">
        <v>-4</v>
      </c>
      <c r="K1658">
        <f t="shared" si="468"/>
        <v>-20</v>
      </c>
      <c r="L1658">
        <v>38</v>
      </c>
      <c r="W1658">
        <f t="shared" si="460"/>
        <v>0</v>
      </c>
      <c r="X1658">
        <f t="shared" si="461"/>
        <v>4</v>
      </c>
      <c r="Y1658">
        <f t="shared" si="462"/>
        <v>0</v>
      </c>
      <c r="Z1658" s="22">
        <f t="shared" si="463"/>
        <v>0</v>
      </c>
      <c r="AA1658" s="22">
        <f t="shared" si="464"/>
        <v>0</v>
      </c>
      <c r="AB1658">
        <f t="shared" si="465"/>
        <v>0</v>
      </c>
      <c r="AC1658" s="22">
        <f t="shared" si="466"/>
        <v>0</v>
      </c>
      <c r="AD1658" s="22">
        <f t="shared" si="467"/>
        <v>0</v>
      </c>
    </row>
    <row r="1659" spans="3:30" x14ac:dyDescent="0.25">
      <c r="D1659" s="1">
        <v>0.5</v>
      </c>
      <c r="E1659">
        <v>10565</v>
      </c>
      <c r="F1659">
        <v>10586</v>
      </c>
      <c r="G1659">
        <v>10557</v>
      </c>
      <c r="H1659">
        <v>10559</v>
      </c>
      <c r="J1659">
        <v>-6</v>
      </c>
      <c r="K1659">
        <f t="shared" si="468"/>
        <v>-26</v>
      </c>
      <c r="L1659">
        <v>29</v>
      </c>
      <c r="W1659">
        <f t="shared" si="460"/>
        <v>0</v>
      </c>
      <c r="X1659">
        <f t="shared" si="461"/>
        <v>6</v>
      </c>
      <c r="Y1659">
        <f t="shared" si="462"/>
        <v>0</v>
      </c>
      <c r="Z1659" s="22">
        <f t="shared" si="463"/>
        <v>0</v>
      </c>
      <c r="AA1659" s="22">
        <f t="shared" si="464"/>
        <v>0</v>
      </c>
      <c r="AB1659">
        <f t="shared" si="465"/>
        <v>0</v>
      </c>
      <c r="AC1659" s="22">
        <f t="shared" si="466"/>
        <v>0</v>
      </c>
      <c r="AD1659" s="22">
        <f t="shared" si="467"/>
        <v>0</v>
      </c>
    </row>
    <row r="1660" spans="3:30" x14ac:dyDescent="0.25">
      <c r="C1660">
        <v>1</v>
      </c>
      <c r="D1660" s="1">
        <v>0.54166666666666663</v>
      </c>
      <c r="E1660">
        <v>10559</v>
      </c>
      <c r="F1660">
        <v>10578</v>
      </c>
      <c r="G1660">
        <v>10555</v>
      </c>
      <c r="H1660">
        <v>10573</v>
      </c>
      <c r="J1660">
        <v>14</v>
      </c>
      <c r="K1660">
        <f t="shared" si="468"/>
        <v>-12</v>
      </c>
      <c r="L1660">
        <v>23</v>
      </c>
      <c r="W1660">
        <f t="shared" si="460"/>
        <v>0</v>
      </c>
      <c r="X1660">
        <f t="shared" si="461"/>
        <v>14</v>
      </c>
      <c r="Y1660">
        <f t="shared" si="462"/>
        <v>0</v>
      </c>
      <c r="Z1660" s="22">
        <f t="shared" si="463"/>
        <v>0</v>
      </c>
      <c r="AA1660" s="22">
        <f t="shared" si="464"/>
        <v>0</v>
      </c>
      <c r="AB1660">
        <f t="shared" si="465"/>
        <v>0</v>
      </c>
      <c r="AC1660" s="22">
        <f t="shared" si="466"/>
        <v>0</v>
      </c>
      <c r="AD1660" s="22">
        <f t="shared" si="467"/>
        <v>0</v>
      </c>
    </row>
    <row r="1661" spans="3:30" x14ac:dyDescent="0.25">
      <c r="D1661" s="1">
        <v>0.58333333333333337</v>
      </c>
      <c r="E1661">
        <v>10572</v>
      </c>
      <c r="F1661">
        <v>10575</v>
      </c>
      <c r="G1661">
        <v>10549</v>
      </c>
      <c r="H1661">
        <v>10554</v>
      </c>
      <c r="J1661">
        <v>-18</v>
      </c>
      <c r="K1661">
        <f t="shared" si="468"/>
        <v>-30</v>
      </c>
      <c r="L1661">
        <v>26</v>
      </c>
      <c r="W1661">
        <f t="shared" si="460"/>
        <v>0</v>
      </c>
      <c r="X1661">
        <f t="shared" si="461"/>
        <v>18</v>
      </c>
      <c r="Y1661">
        <f t="shared" si="462"/>
        <v>0</v>
      </c>
      <c r="Z1661" s="22">
        <f t="shared" si="463"/>
        <v>0</v>
      </c>
      <c r="AA1661" s="22">
        <f t="shared" si="464"/>
        <v>0</v>
      </c>
      <c r="AB1661">
        <f t="shared" si="465"/>
        <v>0</v>
      </c>
      <c r="AC1661" s="22">
        <f t="shared" si="466"/>
        <v>0</v>
      </c>
      <c r="AD1661" s="22">
        <f t="shared" si="467"/>
        <v>0</v>
      </c>
    </row>
    <row r="1662" spans="3:30" x14ac:dyDescent="0.25">
      <c r="D1662" s="1">
        <v>0.625</v>
      </c>
      <c r="E1662">
        <v>10553</v>
      </c>
      <c r="F1662">
        <v>10559</v>
      </c>
      <c r="G1662">
        <v>10512</v>
      </c>
      <c r="H1662">
        <v>10529</v>
      </c>
      <c r="J1662">
        <v>-24</v>
      </c>
      <c r="K1662">
        <f t="shared" si="468"/>
        <v>-54</v>
      </c>
      <c r="L1662">
        <v>47</v>
      </c>
      <c r="W1662">
        <f t="shared" si="460"/>
        <v>0</v>
      </c>
      <c r="X1662">
        <f t="shared" si="461"/>
        <v>24</v>
      </c>
      <c r="Y1662">
        <f t="shared" si="462"/>
        <v>0</v>
      </c>
      <c r="Z1662" s="22">
        <f t="shared" si="463"/>
        <v>0</v>
      </c>
      <c r="AA1662" s="22">
        <f t="shared" si="464"/>
        <v>0</v>
      </c>
      <c r="AB1662">
        <f t="shared" si="465"/>
        <v>0</v>
      </c>
      <c r="AC1662" s="22">
        <f t="shared" si="466"/>
        <v>0</v>
      </c>
      <c r="AD1662" s="22">
        <f t="shared" si="467"/>
        <v>0</v>
      </c>
    </row>
    <row r="1663" spans="3:30" x14ac:dyDescent="0.25">
      <c r="D1663" s="1">
        <v>0.66666666666666663</v>
      </c>
      <c r="E1663">
        <v>10528</v>
      </c>
      <c r="F1663">
        <v>10538</v>
      </c>
      <c r="G1663">
        <v>10503</v>
      </c>
      <c r="H1663">
        <v>10525</v>
      </c>
      <c r="J1663">
        <v>-3</v>
      </c>
      <c r="K1663">
        <f t="shared" si="468"/>
        <v>-57</v>
      </c>
      <c r="L1663">
        <v>35</v>
      </c>
      <c r="W1663">
        <f t="shared" si="460"/>
        <v>0</v>
      </c>
      <c r="X1663">
        <f t="shared" si="461"/>
        <v>3</v>
      </c>
      <c r="Y1663">
        <f t="shared" si="462"/>
        <v>0</v>
      </c>
      <c r="Z1663" s="22">
        <f t="shared" si="463"/>
        <v>0</v>
      </c>
      <c r="AA1663" s="22">
        <f t="shared" si="464"/>
        <v>0</v>
      </c>
      <c r="AB1663">
        <f t="shared" si="465"/>
        <v>0</v>
      </c>
      <c r="AC1663" s="22">
        <f t="shared" si="466"/>
        <v>0</v>
      </c>
      <c r="AD1663" s="22">
        <f t="shared" si="467"/>
        <v>0</v>
      </c>
    </row>
    <row r="1664" spans="3:30" x14ac:dyDescent="0.25">
      <c r="D1664" s="1">
        <v>0.70833333333333337</v>
      </c>
      <c r="E1664">
        <v>10525</v>
      </c>
      <c r="F1664">
        <v>10549</v>
      </c>
      <c r="G1664">
        <v>10507</v>
      </c>
      <c r="H1664">
        <v>10516</v>
      </c>
      <c r="J1664">
        <v>-9</v>
      </c>
      <c r="K1664">
        <f t="shared" si="468"/>
        <v>-66</v>
      </c>
      <c r="L1664">
        <v>42</v>
      </c>
      <c r="W1664">
        <f t="shared" si="460"/>
        <v>0</v>
      </c>
      <c r="X1664">
        <f t="shared" si="461"/>
        <v>9</v>
      </c>
      <c r="Y1664">
        <f t="shared" si="462"/>
        <v>0</v>
      </c>
      <c r="Z1664" s="22">
        <f t="shared" si="463"/>
        <v>0</v>
      </c>
      <c r="AA1664" s="22">
        <f t="shared" si="464"/>
        <v>0</v>
      </c>
      <c r="AB1664">
        <f t="shared" si="465"/>
        <v>0</v>
      </c>
      <c r="AC1664" s="22">
        <f t="shared" si="466"/>
        <v>0</v>
      </c>
      <c r="AD1664" s="22">
        <f t="shared" si="467"/>
        <v>0</v>
      </c>
    </row>
    <row r="1665" spans="4:30" x14ac:dyDescent="0.25">
      <c r="D1665" s="1">
        <v>0.75</v>
      </c>
      <c r="E1665">
        <v>10516</v>
      </c>
      <c r="F1665">
        <v>10534</v>
      </c>
      <c r="G1665">
        <v>10506</v>
      </c>
      <c r="H1665">
        <v>10528</v>
      </c>
      <c r="J1665">
        <v>12</v>
      </c>
      <c r="K1665">
        <f t="shared" si="468"/>
        <v>-54</v>
      </c>
      <c r="L1665">
        <v>28</v>
      </c>
      <c r="W1665">
        <f t="shared" si="460"/>
        <v>0</v>
      </c>
      <c r="X1665">
        <f t="shared" si="461"/>
        <v>12</v>
      </c>
      <c r="Y1665">
        <f t="shared" si="462"/>
        <v>0</v>
      </c>
      <c r="Z1665" s="22">
        <f t="shared" si="463"/>
        <v>0</v>
      </c>
      <c r="AA1665" s="22">
        <f t="shared" si="464"/>
        <v>0</v>
      </c>
      <c r="AB1665">
        <f t="shared" si="465"/>
        <v>0</v>
      </c>
      <c r="AC1665" s="22">
        <f t="shared" si="466"/>
        <v>0</v>
      </c>
      <c r="AD1665" s="22">
        <f t="shared" si="467"/>
        <v>0</v>
      </c>
    </row>
    <row r="1666" spans="4:30" x14ac:dyDescent="0.25">
      <c r="D1666" s="1">
        <v>0.79166666666666663</v>
      </c>
      <c r="E1666">
        <v>10528</v>
      </c>
      <c r="F1666">
        <v>10552</v>
      </c>
      <c r="G1666">
        <v>10527</v>
      </c>
      <c r="H1666">
        <v>10542</v>
      </c>
      <c r="J1666">
        <v>14</v>
      </c>
      <c r="K1666">
        <f t="shared" si="468"/>
        <v>-40</v>
      </c>
      <c r="L1666">
        <v>25</v>
      </c>
      <c r="W1666">
        <f t="shared" si="460"/>
        <v>0</v>
      </c>
      <c r="X1666">
        <f t="shared" si="461"/>
        <v>14</v>
      </c>
      <c r="Y1666">
        <f t="shared" si="462"/>
        <v>0</v>
      </c>
      <c r="Z1666" s="22">
        <f t="shared" si="463"/>
        <v>0</v>
      </c>
      <c r="AA1666" s="22">
        <f t="shared" si="464"/>
        <v>0</v>
      </c>
      <c r="AB1666">
        <f t="shared" si="465"/>
        <v>0</v>
      </c>
      <c r="AC1666" s="22">
        <f t="shared" si="466"/>
        <v>0</v>
      </c>
      <c r="AD1666" s="22">
        <f t="shared" si="467"/>
        <v>0</v>
      </c>
    </row>
    <row r="1667" spans="4:30" x14ac:dyDescent="0.25">
      <c r="D1667" s="1">
        <v>0.83333333333333337</v>
      </c>
      <c r="E1667">
        <v>10542</v>
      </c>
      <c r="F1667">
        <v>10543</v>
      </c>
      <c r="G1667">
        <v>10533</v>
      </c>
      <c r="H1667">
        <v>10540</v>
      </c>
      <c r="J1667">
        <v>-2</v>
      </c>
      <c r="K1667">
        <f t="shared" si="468"/>
        <v>-42</v>
      </c>
      <c r="L1667">
        <v>10</v>
      </c>
      <c r="W1667">
        <f t="shared" si="460"/>
        <v>0</v>
      </c>
      <c r="X1667">
        <f t="shared" si="461"/>
        <v>2</v>
      </c>
      <c r="Y1667">
        <f t="shared" si="462"/>
        <v>0</v>
      </c>
      <c r="Z1667" s="22">
        <f t="shared" si="463"/>
        <v>0</v>
      </c>
      <c r="AA1667" s="22">
        <f t="shared" si="464"/>
        <v>0</v>
      </c>
      <c r="AB1667">
        <f t="shared" si="465"/>
        <v>0</v>
      </c>
      <c r="AC1667" s="22">
        <f t="shared" si="466"/>
        <v>0</v>
      </c>
      <c r="AD1667" s="22">
        <f t="shared" si="467"/>
        <v>0</v>
      </c>
    </row>
    <row r="1668" spans="4:30" x14ac:dyDescent="0.25">
      <c r="D1668" s="1">
        <v>0.875</v>
      </c>
      <c r="E1668">
        <v>10540</v>
      </c>
      <c r="F1668">
        <v>10559</v>
      </c>
      <c r="G1668">
        <v>10532</v>
      </c>
      <c r="H1668">
        <v>10538</v>
      </c>
      <c r="J1668">
        <v>-2</v>
      </c>
      <c r="K1668">
        <f t="shared" si="468"/>
        <v>-44</v>
      </c>
      <c r="L1668">
        <v>27</v>
      </c>
      <c r="W1668">
        <f t="shared" si="460"/>
        <v>0</v>
      </c>
      <c r="X1668">
        <f t="shared" si="461"/>
        <v>2</v>
      </c>
      <c r="Y1668">
        <f t="shared" si="462"/>
        <v>0</v>
      </c>
      <c r="Z1668" s="22">
        <f t="shared" si="463"/>
        <v>0</v>
      </c>
      <c r="AA1668" s="22">
        <f t="shared" si="464"/>
        <v>0</v>
      </c>
      <c r="AB1668">
        <f t="shared" si="465"/>
        <v>0</v>
      </c>
      <c r="AC1668" s="22">
        <f t="shared" si="466"/>
        <v>0</v>
      </c>
      <c r="AD1668" s="22">
        <f t="shared" si="467"/>
        <v>0</v>
      </c>
    </row>
    <row r="1669" spans="4:30" x14ac:dyDescent="0.25">
      <c r="D1669" s="2">
        <v>0.91666666666666663</v>
      </c>
      <c r="E1669">
        <v>10538</v>
      </c>
      <c r="F1669">
        <v>10550</v>
      </c>
      <c r="G1669">
        <v>10529</v>
      </c>
      <c r="H1669">
        <v>10546</v>
      </c>
      <c r="J1669">
        <v>8</v>
      </c>
      <c r="K1669">
        <f t="shared" si="468"/>
        <v>-36</v>
      </c>
      <c r="L1669">
        <v>21</v>
      </c>
      <c r="W1669">
        <f t="shared" si="460"/>
        <v>0</v>
      </c>
      <c r="X1669">
        <f t="shared" si="461"/>
        <v>8</v>
      </c>
      <c r="Y1669">
        <f t="shared" si="462"/>
        <v>0</v>
      </c>
      <c r="Z1669" s="22">
        <f t="shared" si="463"/>
        <v>0</v>
      </c>
      <c r="AA1669" s="22">
        <f t="shared" si="464"/>
        <v>0</v>
      </c>
      <c r="AB1669">
        <f t="shared" si="465"/>
        <v>0</v>
      </c>
      <c r="AC1669" s="22">
        <f t="shared" si="466"/>
        <v>0</v>
      </c>
      <c r="AD1669" s="22">
        <f t="shared" si="467"/>
        <v>0</v>
      </c>
    </row>
    <row r="1670" spans="4:30" hidden="1" x14ac:dyDescent="0.25">
      <c r="D1670" s="1">
        <v>0.95833333333333337</v>
      </c>
      <c r="E1670">
        <v>10543</v>
      </c>
      <c r="F1670">
        <v>10546</v>
      </c>
      <c r="G1670">
        <v>10523</v>
      </c>
      <c r="H1670">
        <v>10526</v>
      </c>
      <c r="Z1670"/>
      <c r="AA1670"/>
      <c r="AC1670"/>
      <c r="AD1670"/>
    </row>
    <row r="1671" spans="4:30" hidden="1" x14ac:dyDescent="0.25">
      <c r="D1671" s="1">
        <v>4.1666666666666664E-2</v>
      </c>
      <c r="E1671">
        <v>10522</v>
      </c>
      <c r="F1671">
        <v>10537</v>
      </c>
      <c r="G1671">
        <v>10521</v>
      </c>
      <c r="H1671">
        <v>10537</v>
      </c>
      <c r="Z1671"/>
      <c r="AA1671"/>
      <c r="AC1671"/>
      <c r="AD1671"/>
    </row>
    <row r="1672" spans="4:30" hidden="1" x14ac:dyDescent="0.25">
      <c r="D1672" s="1">
        <v>8.3333333333333329E-2</v>
      </c>
      <c r="E1672">
        <v>10536</v>
      </c>
      <c r="F1672">
        <v>10548</v>
      </c>
      <c r="G1672">
        <v>10536</v>
      </c>
      <c r="H1672">
        <v>10542</v>
      </c>
      <c r="Z1672"/>
      <c r="AA1672"/>
      <c r="AC1672"/>
      <c r="AD1672"/>
    </row>
    <row r="1673" spans="4:30" hidden="1" x14ac:dyDescent="0.25">
      <c r="D1673" s="1">
        <v>0.125</v>
      </c>
      <c r="E1673">
        <v>10541</v>
      </c>
      <c r="F1673">
        <v>10548</v>
      </c>
      <c r="G1673">
        <v>10528</v>
      </c>
      <c r="H1673">
        <v>10531</v>
      </c>
      <c r="Z1673"/>
      <c r="AA1673"/>
      <c r="AC1673"/>
      <c r="AD1673"/>
    </row>
    <row r="1674" spans="4:30" hidden="1" x14ac:dyDescent="0.25">
      <c r="D1674" s="1">
        <v>0.16666666666666666</v>
      </c>
      <c r="E1674">
        <v>10530</v>
      </c>
      <c r="F1674">
        <v>10531</v>
      </c>
      <c r="G1674">
        <v>10503</v>
      </c>
      <c r="H1674">
        <v>10515</v>
      </c>
      <c r="Z1674"/>
      <c r="AA1674"/>
      <c r="AC1674"/>
      <c r="AD1674"/>
    </row>
    <row r="1675" spans="4:30" hidden="1" x14ac:dyDescent="0.25">
      <c r="D1675" s="1">
        <v>0.20833333333333334</v>
      </c>
      <c r="E1675">
        <v>10514</v>
      </c>
      <c r="F1675">
        <v>10515</v>
      </c>
      <c r="G1675">
        <v>10465</v>
      </c>
      <c r="H1675">
        <v>10475</v>
      </c>
      <c r="Z1675"/>
      <c r="AA1675"/>
      <c r="AC1675"/>
      <c r="AD1675"/>
    </row>
    <row r="1676" spans="4:30" hidden="1" x14ac:dyDescent="0.25">
      <c r="D1676" s="1">
        <v>0.25</v>
      </c>
      <c r="E1676">
        <v>10474</v>
      </c>
      <c r="F1676">
        <v>10491</v>
      </c>
      <c r="G1676">
        <v>10474</v>
      </c>
      <c r="H1676">
        <v>10489</v>
      </c>
      <c r="Z1676"/>
      <c r="AA1676"/>
      <c r="AC1676"/>
      <c r="AD1676"/>
    </row>
    <row r="1677" spans="4:30" hidden="1" x14ac:dyDescent="0.25">
      <c r="D1677" s="1">
        <v>0.29166666666666669</v>
      </c>
      <c r="E1677">
        <v>10488</v>
      </c>
      <c r="F1677">
        <v>10490</v>
      </c>
      <c r="G1677">
        <v>10476</v>
      </c>
      <c r="H1677">
        <v>10490</v>
      </c>
      <c r="Z1677"/>
      <c r="AA1677"/>
      <c r="AC1677"/>
      <c r="AD1677"/>
    </row>
    <row r="1678" spans="4:30" x14ac:dyDescent="0.25">
      <c r="D1678" s="2">
        <v>0.33333333333333331</v>
      </c>
      <c r="E1678">
        <v>10491</v>
      </c>
      <c r="F1678">
        <v>10491</v>
      </c>
      <c r="G1678">
        <v>10463</v>
      </c>
      <c r="H1678">
        <v>10463</v>
      </c>
      <c r="J1678">
        <v>-28</v>
      </c>
      <c r="K1678">
        <v>0</v>
      </c>
      <c r="L1678">
        <v>28</v>
      </c>
      <c r="M1678">
        <v>-43</v>
      </c>
      <c r="N1678">
        <v>1</v>
      </c>
      <c r="R1678">
        <f>MAX(F1676:F1692)</f>
        <v>10491</v>
      </c>
      <c r="W1678">
        <f t="shared" ref="W1678:W1692" si="469">ABS(M1678)</f>
        <v>43</v>
      </c>
      <c r="X1678">
        <f t="shared" ref="X1678:X1692" si="470">ABS(J1678)</f>
        <v>28</v>
      </c>
      <c r="Y1678">
        <f t="shared" ref="Y1678:Y1692" si="471">IF(R1678&lt;1000,ABS(R1678),0)</f>
        <v>0</v>
      </c>
      <c r="Z1678" s="22">
        <f t="shared" ref="Z1678:Z1692" si="472">IF(N1678=1,0,ABS(N1678))</f>
        <v>0</v>
      </c>
      <c r="AA1678" s="22">
        <f t="shared" ref="AA1678:AA1692" si="473">ABS(O1678)</f>
        <v>0</v>
      </c>
      <c r="AB1678">
        <f t="shared" ref="AB1678:AB1692" si="474">IF(N1678=1,1,0)</f>
        <v>1</v>
      </c>
      <c r="AC1678" s="22">
        <f t="shared" ref="AC1678:AC1692" si="475">IF(N1678=1,ABS(N1679),0)</f>
        <v>1</v>
      </c>
      <c r="AD1678" s="22">
        <f t="shared" ref="AD1678:AD1692" si="476">IF(N1678=1,0,ABS(O1679))</f>
        <v>0</v>
      </c>
    </row>
    <row r="1679" spans="4:30" x14ac:dyDescent="0.25">
      <c r="D1679" s="2">
        <v>0.375</v>
      </c>
      <c r="E1679">
        <v>10467</v>
      </c>
      <c r="F1679">
        <v>10469</v>
      </c>
      <c r="G1679">
        <v>10423</v>
      </c>
      <c r="H1679">
        <v>10453</v>
      </c>
      <c r="J1679">
        <v>-14</v>
      </c>
      <c r="K1679">
        <f>K1678+J1679</f>
        <v>-14</v>
      </c>
      <c r="L1679">
        <v>46</v>
      </c>
      <c r="N1679">
        <f>IF(J1678&lt;0,MIN(K1679:K1692),MAX(K1679:K1692))/R1657</f>
        <v>-1</v>
      </c>
      <c r="O1679">
        <f>IF(J1678&lt;0,MAX(K1679:K1692),MIN(K1679:K1692))/R1657</f>
        <v>-4.9019607843137254E-2</v>
      </c>
      <c r="R1679">
        <f>MIN(G1676:G1692)</f>
        <v>10347</v>
      </c>
      <c r="W1679">
        <f t="shared" si="469"/>
        <v>0</v>
      </c>
      <c r="X1679">
        <f t="shared" si="470"/>
        <v>14</v>
      </c>
      <c r="Y1679">
        <f t="shared" si="471"/>
        <v>0</v>
      </c>
      <c r="Z1679" s="22">
        <f t="shared" si="472"/>
        <v>1</v>
      </c>
      <c r="AA1679" s="22">
        <f t="shared" si="473"/>
        <v>4.9019607843137254E-2</v>
      </c>
      <c r="AB1679">
        <f t="shared" si="474"/>
        <v>0</v>
      </c>
      <c r="AC1679" s="22">
        <f t="shared" si="475"/>
        <v>0</v>
      </c>
      <c r="AD1679" s="22">
        <f t="shared" si="476"/>
        <v>0</v>
      </c>
    </row>
    <row r="1680" spans="4:30" x14ac:dyDescent="0.25">
      <c r="D1680" s="1">
        <v>0.41666666666666669</v>
      </c>
      <c r="E1680">
        <v>10453</v>
      </c>
      <c r="F1680">
        <v>10453</v>
      </c>
      <c r="G1680">
        <v>10359</v>
      </c>
      <c r="H1680">
        <v>10370</v>
      </c>
      <c r="J1680">
        <v>-83</v>
      </c>
      <c r="K1680">
        <f t="shared" ref="K1680:K1692" si="477">K1679+J1680</f>
        <v>-97</v>
      </c>
      <c r="L1680">
        <v>94</v>
      </c>
      <c r="R1680">
        <f>R1678-R1679</f>
        <v>144</v>
      </c>
      <c r="W1680">
        <f t="shared" si="469"/>
        <v>0</v>
      </c>
      <c r="X1680">
        <f t="shared" si="470"/>
        <v>83</v>
      </c>
      <c r="Y1680">
        <f t="shared" si="471"/>
        <v>144</v>
      </c>
      <c r="Z1680" s="22">
        <f t="shared" si="472"/>
        <v>0</v>
      </c>
      <c r="AA1680" s="22">
        <f t="shared" si="473"/>
        <v>0</v>
      </c>
      <c r="AB1680">
        <f t="shared" si="474"/>
        <v>0</v>
      </c>
      <c r="AC1680" s="22">
        <f t="shared" si="475"/>
        <v>0</v>
      </c>
      <c r="AD1680" s="22">
        <f t="shared" si="476"/>
        <v>0</v>
      </c>
    </row>
    <row r="1681" spans="3:30" x14ac:dyDescent="0.25">
      <c r="D1681" s="1">
        <v>0.45833333333333331</v>
      </c>
      <c r="E1681">
        <v>10371</v>
      </c>
      <c r="F1681">
        <v>10414</v>
      </c>
      <c r="G1681">
        <v>10371</v>
      </c>
      <c r="H1681">
        <v>10412</v>
      </c>
      <c r="J1681">
        <v>41</v>
      </c>
      <c r="K1681">
        <f t="shared" si="477"/>
        <v>-56</v>
      </c>
      <c r="L1681">
        <v>43</v>
      </c>
      <c r="W1681">
        <f t="shared" si="469"/>
        <v>0</v>
      </c>
      <c r="X1681">
        <f t="shared" si="470"/>
        <v>41</v>
      </c>
      <c r="Y1681">
        <f t="shared" si="471"/>
        <v>0</v>
      </c>
      <c r="Z1681" s="22">
        <f t="shared" si="472"/>
        <v>0</v>
      </c>
      <c r="AA1681" s="22">
        <f t="shared" si="473"/>
        <v>0</v>
      </c>
      <c r="AB1681">
        <f t="shared" si="474"/>
        <v>0</v>
      </c>
      <c r="AC1681" s="22">
        <f t="shared" si="475"/>
        <v>0</v>
      </c>
      <c r="AD1681" s="22">
        <f t="shared" si="476"/>
        <v>0</v>
      </c>
    </row>
    <row r="1682" spans="3:30" x14ac:dyDescent="0.25">
      <c r="D1682" s="1">
        <v>0.5</v>
      </c>
      <c r="E1682">
        <v>10412</v>
      </c>
      <c r="F1682">
        <v>10427</v>
      </c>
      <c r="G1682">
        <v>10383</v>
      </c>
      <c r="H1682">
        <v>10388</v>
      </c>
      <c r="J1682">
        <v>-24</v>
      </c>
      <c r="K1682">
        <f t="shared" si="477"/>
        <v>-80</v>
      </c>
      <c r="L1682">
        <v>44</v>
      </c>
      <c r="W1682">
        <f t="shared" si="469"/>
        <v>0</v>
      </c>
      <c r="X1682">
        <f t="shared" si="470"/>
        <v>24</v>
      </c>
      <c r="Y1682">
        <f t="shared" si="471"/>
        <v>0</v>
      </c>
      <c r="Z1682" s="22">
        <f t="shared" si="472"/>
        <v>0</v>
      </c>
      <c r="AA1682" s="22">
        <f t="shared" si="473"/>
        <v>0</v>
      </c>
      <c r="AB1682">
        <f t="shared" si="474"/>
        <v>0</v>
      </c>
      <c r="AC1682" s="22">
        <f t="shared" si="475"/>
        <v>0</v>
      </c>
      <c r="AD1682" s="22">
        <f t="shared" si="476"/>
        <v>0</v>
      </c>
    </row>
    <row r="1683" spans="3:30" x14ac:dyDescent="0.25">
      <c r="C1683">
        <v>1</v>
      </c>
      <c r="D1683" s="1">
        <v>0.54166666666666663</v>
      </c>
      <c r="E1683">
        <v>10387</v>
      </c>
      <c r="F1683">
        <v>10407</v>
      </c>
      <c r="G1683">
        <v>10376</v>
      </c>
      <c r="H1683">
        <v>10385</v>
      </c>
      <c r="J1683">
        <v>-2</v>
      </c>
      <c r="K1683">
        <f t="shared" si="477"/>
        <v>-82</v>
      </c>
      <c r="L1683">
        <v>31</v>
      </c>
      <c r="W1683">
        <f t="shared" si="469"/>
        <v>0</v>
      </c>
      <c r="X1683">
        <f t="shared" si="470"/>
        <v>2</v>
      </c>
      <c r="Y1683">
        <f t="shared" si="471"/>
        <v>0</v>
      </c>
      <c r="Z1683" s="22">
        <f t="shared" si="472"/>
        <v>0</v>
      </c>
      <c r="AA1683" s="22">
        <f t="shared" si="473"/>
        <v>0</v>
      </c>
      <c r="AB1683">
        <f t="shared" si="474"/>
        <v>0</v>
      </c>
      <c r="AC1683" s="22">
        <f t="shared" si="475"/>
        <v>0</v>
      </c>
      <c r="AD1683" s="22">
        <f t="shared" si="476"/>
        <v>0</v>
      </c>
    </row>
    <row r="1684" spans="3:30" x14ac:dyDescent="0.25">
      <c r="D1684" s="1">
        <v>0.58333333333333337</v>
      </c>
      <c r="E1684">
        <v>10385</v>
      </c>
      <c r="F1684">
        <v>10405</v>
      </c>
      <c r="G1684">
        <v>10379</v>
      </c>
      <c r="H1684">
        <v>10402</v>
      </c>
      <c r="J1684">
        <v>17</v>
      </c>
      <c r="K1684">
        <f t="shared" si="477"/>
        <v>-65</v>
      </c>
      <c r="L1684">
        <v>26</v>
      </c>
      <c r="W1684">
        <f t="shared" si="469"/>
        <v>0</v>
      </c>
      <c r="X1684">
        <f t="shared" si="470"/>
        <v>17</v>
      </c>
      <c r="Y1684">
        <f t="shared" si="471"/>
        <v>0</v>
      </c>
      <c r="Z1684" s="22">
        <f t="shared" si="472"/>
        <v>0</v>
      </c>
      <c r="AA1684" s="22">
        <f t="shared" si="473"/>
        <v>0</v>
      </c>
      <c r="AB1684">
        <f t="shared" si="474"/>
        <v>0</v>
      </c>
      <c r="AC1684" s="22">
        <f t="shared" si="475"/>
        <v>0</v>
      </c>
      <c r="AD1684" s="22">
        <f t="shared" si="476"/>
        <v>0</v>
      </c>
    </row>
    <row r="1685" spans="3:30" x14ac:dyDescent="0.25">
      <c r="D1685" s="1">
        <v>0.625</v>
      </c>
      <c r="E1685">
        <v>10402</v>
      </c>
      <c r="F1685">
        <v>10403</v>
      </c>
      <c r="G1685">
        <v>10347</v>
      </c>
      <c r="H1685">
        <v>10365</v>
      </c>
      <c r="J1685">
        <v>-37</v>
      </c>
      <c r="K1685">
        <f t="shared" si="477"/>
        <v>-102</v>
      </c>
      <c r="L1685">
        <v>56</v>
      </c>
      <c r="W1685">
        <f t="shared" si="469"/>
        <v>0</v>
      </c>
      <c r="X1685">
        <f t="shared" si="470"/>
        <v>37</v>
      </c>
      <c r="Y1685">
        <f t="shared" si="471"/>
        <v>0</v>
      </c>
      <c r="Z1685" s="22">
        <f t="shared" si="472"/>
        <v>0</v>
      </c>
      <c r="AA1685" s="22">
        <f t="shared" si="473"/>
        <v>0</v>
      </c>
      <c r="AB1685">
        <f t="shared" si="474"/>
        <v>0</v>
      </c>
      <c r="AC1685" s="22">
        <f t="shared" si="475"/>
        <v>0</v>
      </c>
      <c r="AD1685" s="22">
        <f t="shared" si="476"/>
        <v>0</v>
      </c>
    </row>
    <row r="1686" spans="3:30" x14ac:dyDescent="0.25">
      <c r="D1686" s="1">
        <v>0.66666666666666663</v>
      </c>
      <c r="E1686">
        <v>10366</v>
      </c>
      <c r="F1686">
        <v>10390</v>
      </c>
      <c r="G1686">
        <v>10355</v>
      </c>
      <c r="H1686">
        <v>10366</v>
      </c>
      <c r="J1686">
        <v>0</v>
      </c>
      <c r="K1686">
        <f t="shared" si="477"/>
        <v>-102</v>
      </c>
      <c r="L1686">
        <v>35</v>
      </c>
      <c r="W1686">
        <f t="shared" si="469"/>
        <v>0</v>
      </c>
      <c r="X1686">
        <f t="shared" si="470"/>
        <v>0</v>
      </c>
      <c r="Y1686">
        <f t="shared" si="471"/>
        <v>0</v>
      </c>
      <c r="Z1686" s="22">
        <f t="shared" si="472"/>
        <v>0</v>
      </c>
      <c r="AA1686" s="22">
        <f t="shared" si="473"/>
        <v>0</v>
      </c>
      <c r="AB1686">
        <f t="shared" si="474"/>
        <v>0</v>
      </c>
      <c r="AC1686" s="22">
        <f t="shared" si="475"/>
        <v>0</v>
      </c>
      <c r="AD1686" s="22">
        <f t="shared" si="476"/>
        <v>0</v>
      </c>
    </row>
    <row r="1687" spans="3:30" x14ac:dyDescent="0.25">
      <c r="D1687" s="1">
        <v>0.70833333333333337</v>
      </c>
      <c r="E1687">
        <v>10366</v>
      </c>
      <c r="F1687">
        <v>10419</v>
      </c>
      <c r="G1687">
        <v>10355</v>
      </c>
      <c r="H1687">
        <v>10398</v>
      </c>
      <c r="J1687">
        <v>32</v>
      </c>
      <c r="K1687">
        <f t="shared" si="477"/>
        <v>-70</v>
      </c>
      <c r="L1687">
        <v>64</v>
      </c>
      <c r="W1687">
        <f t="shared" si="469"/>
        <v>0</v>
      </c>
      <c r="X1687">
        <f t="shared" si="470"/>
        <v>32</v>
      </c>
      <c r="Y1687">
        <f t="shared" si="471"/>
        <v>0</v>
      </c>
      <c r="Z1687" s="22">
        <f t="shared" si="472"/>
        <v>0</v>
      </c>
      <c r="AA1687" s="22">
        <f t="shared" si="473"/>
        <v>0</v>
      </c>
      <c r="AB1687">
        <f t="shared" si="474"/>
        <v>0</v>
      </c>
      <c r="AC1687" s="22">
        <f t="shared" si="475"/>
        <v>0</v>
      </c>
      <c r="AD1687" s="22">
        <f t="shared" si="476"/>
        <v>0</v>
      </c>
    </row>
    <row r="1688" spans="3:30" x14ac:dyDescent="0.25">
      <c r="D1688" s="1">
        <v>0.75</v>
      </c>
      <c r="E1688">
        <v>10397</v>
      </c>
      <c r="F1688">
        <v>10427</v>
      </c>
      <c r="G1688">
        <v>10387</v>
      </c>
      <c r="H1688">
        <v>10410</v>
      </c>
      <c r="J1688">
        <v>13</v>
      </c>
      <c r="K1688">
        <f t="shared" si="477"/>
        <v>-57</v>
      </c>
      <c r="L1688">
        <v>40</v>
      </c>
      <c r="W1688">
        <f t="shared" si="469"/>
        <v>0</v>
      </c>
      <c r="X1688">
        <f t="shared" si="470"/>
        <v>13</v>
      </c>
      <c r="Y1688">
        <f t="shared" si="471"/>
        <v>0</v>
      </c>
      <c r="Z1688" s="22">
        <f t="shared" si="472"/>
        <v>0</v>
      </c>
      <c r="AA1688" s="22">
        <f t="shared" si="473"/>
        <v>0</v>
      </c>
      <c r="AB1688">
        <f t="shared" si="474"/>
        <v>0</v>
      </c>
      <c r="AC1688" s="22">
        <f t="shared" si="475"/>
        <v>0</v>
      </c>
      <c r="AD1688" s="22">
        <f t="shared" si="476"/>
        <v>0</v>
      </c>
    </row>
    <row r="1689" spans="3:30" x14ac:dyDescent="0.25">
      <c r="D1689" s="1">
        <v>0.79166666666666663</v>
      </c>
      <c r="E1689">
        <v>10410</v>
      </c>
      <c r="F1689">
        <v>10432</v>
      </c>
      <c r="G1689">
        <v>10398</v>
      </c>
      <c r="H1689">
        <v>10425</v>
      </c>
      <c r="J1689">
        <v>15</v>
      </c>
      <c r="K1689">
        <f t="shared" si="477"/>
        <v>-42</v>
      </c>
      <c r="L1689">
        <v>34</v>
      </c>
      <c r="W1689">
        <f t="shared" si="469"/>
        <v>0</v>
      </c>
      <c r="X1689">
        <f t="shared" si="470"/>
        <v>15</v>
      </c>
      <c r="Y1689">
        <f t="shared" si="471"/>
        <v>0</v>
      </c>
      <c r="Z1689" s="22">
        <f t="shared" si="472"/>
        <v>0</v>
      </c>
      <c r="AA1689" s="22">
        <f t="shared" si="473"/>
        <v>0</v>
      </c>
      <c r="AB1689">
        <f t="shared" si="474"/>
        <v>0</v>
      </c>
      <c r="AC1689" s="22">
        <f t="shared" si="475"/>
        <v>0</v>
      </c>
      <c r="AD1689" s="22">
        <f t="shared" si="476"/>
        <v>0</v>
      </c>
    </row>
    <row r="1690" spans="3:30" x14ac:dyDescent="0.25">
      <c r="D1690" s="1">
        <v>0.83333333333333337</v>
      </c>
      <c r="E1690">
        <v>10425</v>
      </c>
      <c r="F1690">
        <v>10463</v>
      </c>
      <c r="G1690">
        <v>10416</v>
      </c>
      <c r="H1690">
        <v>10462</v>
      </c>
      <c r="J1690">
        <v>37</v>
      </c>
      <c r="K1690">
        <f t="shared" si="477"/>
        <v>-5</v>
      </c>
      <c r="L1690">
        <v>47</v>
      </c>
      <c r="W1690">
        <f t="shared" si="469"/>
        <v>0</v>
      </c>
      <c r="X1690">
        <f t="shared" si="470"/>
        <v>37</v>
      </c>
      <c r="Y1690">
        <f t="shared" si="471"/>
        <v>0</v>
      </c>
      <c r="Z1690" s="22">
        <f t="shared" si="472"/>
        <v>0</v>
      </c>
      <c r="AA1690" s="22">
        <f t="shared" si="473"/>
        <v>0</v>
      </c>
      <c r="AB1690">
        <f t="shared" si="474"/>
        <v>0</v>
      </c>
      <c r="AC1690" s="22">
        <f t="shared" si="475"/>
        <v>0</v>
      </c>
      <c r="AD1690" s="22">
        <f t="shared" si="476"/>
        <v>0</v>
      </c>
    </row>
    <row r="1691" spans="3:30" x14ac:dyDescent="0.25">
      <c r="D1691" s="1">
        <v>0.875</v>
      </c>
      <c r="E1691">
        <v>10462</v>
      </c>
      <c r="F1691">
        <v>10472</v>
      </c>
      <c r="G1691">
        <v>10445</v>
      </c>
      <c r="H1691">
        <v>10460</v>
      </c>
      <c r="J1691">
        <v>-2</v>
      </c>
      <c r="K1691">
        <f t="shared" si="477"/>
        <v>-7</v>
      </c>
      <c r="L1691">
        <v>27</v>
      </c>
      <c r="W1691">
        <f t="shared" si="469"/>
        <v>0</v>
      </c>
      <c r="X1691">
        <f t="shared" si="470"/>
        <v>2</v>
      </c>
      <c r="Y1691">
        <f t="shared" si="471"/>
        <v>0</v>
      </c>
      <c r="Z1691" s="22">
        <f t="shared" si="472"/>
        <v>0</v>
      </c>
      <c r="AA1691" s="22">
        <f t="shared" si="473"/>
        <v>0</v>
      </c>
      <c r="AB1691">
        <f t="shared" si="474"/>
        <v>0</v>
      </c>
      <c r="AC1691" s="22">
        <f t="shared" si="475"/>
        <v>0</v>
      </c>
      <c r="AD1691" s="22">
        <f t="shared" si="476"/>
        <v>0</v>
      </c>
    </row>
    <row r="1692" spans="3:30" x14ac:dyDescent="0.25">
      <c r="D1692" s="2">
        <v>0.91666666666666663</v>
      </c>
      <c r="E1692">
        <v>10460</v>
      </c>
      <c r="F1692">
        <v>10465</v>
      </c>
      <c r="G1692">
        <v>10439</v>
      </c>
      <c r="H1692">
        <v>10448</v>
      </c>
      <c r="J1692">
        <v>-12</v>
      </c>
      <c r="K1692">
        <f t="shared" si="477"/>
        <v>-19</v>
      </c>
      <c r="L1692">
        <v>26</v>
      </c>
      <c r="W1692">
        <f t="shared" si="469"/>
        <v>0</v>
      </c>
      <c r="X1692">
        <f t="shared" si="470"/>
        <v>12</v>
      </c>
      <c r="Y1692">
        <f t="shared" si="471"/>
        <v>0</v>
      </c>
      <c r="Z1692" s="22">
        <f t="shared" si="472"/>
        <v>0</v>
      </c>
      <c r="AA1692" s="22">
        <f t="shared" si="473"/>
        <v>0</v>
      </c>
      <c r="AB1692">
        <f t="shared" si="474"/>
        <v>0</v>
      </c>
      <c r="AC1692" s="22">
        <f t="shared" si="475"/>
        <v>0</v>
      </c>
      <c r="AD1692" s="22">
        <f t="shared" si="476"/>
        <v>0</v>
      </c>
    </row>
    <row r="1693" spans="3:30" hidden="1" x14ac:dyDescent="0.25">
      <c r="D1693" s="1">
        <v>0.95833333333333337</v>
      </c>
      <c r="E1693">
        <v>10449</v>
      </c>
      <c r="F1693">
        <v>10453</v>
      </c>
      <c r="G1693">
        <v>10443</v>
      </c>
      <c r="H1693">
        <v>10446</v>
      </c>
      <c r="Z1693"/>
      <c r="AA1693"/>
      <c r="AC1693"/>
      <c r="AD1693"/>
    </row>
    <row r="1694" spans="3:30" hidden="1" x14ac:dyDescent="0.25">
      <c r="D1694" s="1">
        <v>4.1666666666666664E-2</v>
      </c>
      <c r="E1694">
        <v>10447</v>
      </c>
      <c r="F1694">
        <v>10447</v>
      </c>
      <c r="G1694">
        <v>10433</v>
      </c>
      <c r="H1694">
        <v>10441</v>
      </c>
      <c r="Z1694"/>
      <c r="AA1694"/>
      <c r="AC1694"/>
      <c r="AD1694"/>
    </row>
    <row r="1695" spans="3:30" hidden="1" x14ac:dyDescent="0.25">
      <c r="D1695" s="1">
        <v>8.3333333333333329E-2</v>
      </c>
      <c r="E1695">
        <v>10442</v>
      </c>
      <c r="F1695">
        <v>10453</v>
      </c>
      <c r="G1695">
        <v>10441</v>
      </c>
      <c r="H1695">
        <v>10442</v>
      </c>
      <c r="Z1695"/>
      <c r="AA1695"/>
      <c r="AC1695"/>
      <c r="AD1695"/>
    </row>
    <row r="1696" spans="3:30" hidden="1" x14ac:dyDescent="0.25">
      <c r="D1696" s="1">
        <v>0.125</v>
      </c>
      <c r="E1696">
        <v>10443</v>
      </c>
      <c r="F1696">
        <v>10447</v>
      </c>
      <c r="G1696">
        <v>10422</v>
      </c>
      <c r="H1696">
        <v>10427</v>
      </c>
      <c r="Z1696"/>
      <c r="AA1696"/>
      <c r="AC1696"/>
      <c r="AD1696"/>
    </row>
    <row r="1697" spans="3:30" hidden="1" x14ac:dyDescent="0.25">
      <c r="D1697" s="1">
        <v>0.16666666666666666</v>
      </c>
      <c r="E1697">
        <v>10427</v>
      </c>
      <c r="F1697">
        <v>10460</v>
      </c>
      <c r="G1697">
        <v>10427</v>
      </c>
      <c r="H1697">
        <v>10455</v>
      </c>
      <c r="Z1697"/>
      <c r="AA1697"/>
      <c r="AC1697"/>
      <c r="AD1697"/>
    </row>
    <row r="1698" spans="3:30" hidden="1" x14ac:dyDescent="0.25">
      <c r="D1698" s="1">
        <v>0.20833333333333334</v>
      </c>
      <c r="E1698">
        <v>10454</v>
      </c>
      <c r="F1698">
        <v>10454</v>
      </c>
      <c r="G1698">
        <v>10436</v>
      </c>
      <c r="H1698">
        <v>10447</v>
      </c>
      <c r="Z1698"/>
      <c r="AA1698"/>
      <c r="AC1698"/>
      <c r="AD1698"/>
    </row>
    <row r="1699" spans="3:30" hidden="1" x14ac:dyDescent="0.25">
      <c r="D1699" s="1">
        <v>0.25</v>
      </c>
      <c r="E1699">
        <v>10448</v>
      </c>
      <c r="F1699">
        <v>10453</v>
      </c>
      <c r="G1699">
        <v>10442</v>
      </c>
      <c r="H1699">
        <v>10451</v>
      </c>
      <c r="Z1699"/>
      <c r="AA1699"/>
      <c r="AC1699"/>
      <c r="AD1699"/>
    </row>
    <row r="1700" spans="3:30" hidden="1" x14ac:dyDescent="0.25">
      <c r="D1700" s="1">
        <v>0.29166666666666669</v>
      </c>
      <c r="E1700">
        <v>10453</v>
      </c>
      <c r="F1700">
        <v>10459</v>
      </c>
      <c r="G1700">
        <v>10449</v>
      </c>
      <c r="H1700">
        <v>10458</v>
      </c>
      <c r="Z1700"/>
      <c r="AA1700"/>
      <c r="AC1700"/>
      <c r="AD1700"/>
    </row>
    <row r="1701" spans="3:30" x14ac:dyDescent="0.25">
      <c r="D1701" s="2">
        <v>0.33333333333333331</v>
      </c>
      <c r="E1701">
        <v>10459</v>
      </c>
      <c r="F1701">
        <v>10480</v>
      </c>
      <c r="G1701">
        <v>10450</v>
      </c>
      <c r="H1701">
        <v>10461</v>
      </c>
      <c r="J1701">
        <v>2</v>
      </c>
      <c r="K1701">
        <v>0</v>
      </c>
      <c r="L1701">
        <v>30</v>
      </c>
      <c r="M1701">
        <v>127</v>
      </c>
      <c r="N1701">
        <v>1</v>
      </c>
      <c r="R1701">
        <f>MAX(F1699:F1715)</f>
        <v>10616</v>
      </c>
      <c r="W1701">
        <f t="shared" ref="W1701:W1729" si="478">ABS(M1701)</f>
        <v>127</v>
      </c>
      <c r="X1701">
        <f t="shared" ref="X1701:X1729" si="479">ABS(J1701)</f>
        <v>2</v>
      </c>
      <c r="Y1701">
        <f t="shared" ref="Y1701:Y1729" si="480">IF(R1701&lt;1000,ABS(R1701),0)</f>
        <v>0</v>
      </c>
      <c r="Z1701" s="22">
        <f t="shared" ref="Z1701:Z1729" si="481">IF(N1701=1,0,ABS(N1701))</f>
        <v>0</v>
      </c>
      <c r="AA1701" s="22">
        <f t="shared" ref="AA1701:AA1729" si="482">ABS(O1701)</f>
        <v>0</v>
      </c>
      <c r="AB1701">
        <f t="shared" ref="AB1701:AB1729" si="483">IF(N1701=1,1,0)</f>
        <v>1</v>
      </c>
      <c r="AC1701" s="22">
        <f t="shared" ref="AC1701:AC1729" si="484">IF(N1701=1,ABS(N1702),0)</f>
        <v>1.0902777777777777</v>
      </c>
      <c r="AD1701" s="22">
        <f t="shared" ref="AD1701:AD1729" si="485">IF(N1701=1,0,ABS(O1702))</f>
        <v>0</v>
      </c>
    </row>
    <row r="1702" spans="3:30" x14ac:dyDescent="0.25">
      <c r="D1702" s="2">
        <v>0.375</v>
      </c>
      <c r="E1702">
        <v>10453</v>
      </c>
      <c r="F1702">
        <v>10478</v>
      </c>
      <c r="G1702">
        <v>10449</v>
      </c>
      <c r="H1702">
        <v>10450</v>
      </c>
      <c r="J1702">
        <v>-3</v>
      </c>
      <c r="K1702">
        <f>K1701+J1702</f>
        <v>-3</v>
      </c>
      <c r="L1702">
        <v>29</v>
      </c>
      <c r="N1702">
        <f>IF(J1701&lt;0,MIN(K1702:K1715),MAX(K1702:K1715))/R1680</f>
        <v>1.0902777777777777</v>
      </c>
      <c r="O1702">
        <f>IF(J1701&lt;0,MAX(K1702:K1715),MIN(K1702:K1715))/R1680</f>
        <v>-2.0833333333333332E-2</v>
      </c>
      <c r="R1702">
        <f>MIN(G1699:G1715)</f>
        <v>10442</v>
      </c>
      <c r="W1702">
        <f t="shared" si="478"/>
        <v>0</v>
      </c>
      <c r="X1702">
        <f t="shared" si="479"/>
        <v>3</v>
      </c>
      <c r="Y1702">
        <f t="shared" si="480"/>
        <v>0</v>
      </c>
      <c r="Z1702" s="22">
        <f t="shared" si="481"/>
        <v>1.0902777777777777</v>
      </c>
      <c r="AA1702" s="22">
        <f t="shared" si="482"/>
        <v>2.0833333333333332E-2</v>
      </c>
      <c r="AB1702">
        <f t="shared" si="483"/>
        <v>0</v>
      </c>
      <c r="AC1702" s="22">
        <f t="shared" si="484"/>
        <v>0</v>
      </c>
      <c r="AD1702" s="22">
        <f t="shared" si="485"/>
        <v>0</v>
      </c>
    </row>
    <row r="1703" spans="3:30" x14ac:dyDescent="0.25">
      <c r="D1703" s="1">
        <v>0.41666666666666669</v>
      </c>
      <c r="E1703">
        <v>10449</v>
      </c>
      <c r="F1703">
        <v>10498</v>
      </c>
      <c r="G1703">
        <v>10442</v>
      </c>
      <c r="H1703">
        <v>10495</v>
      </c>
      <c r="J1703">
        <v>46</v>
      </c>
      <c r="K1703">
        <f t="shared" ref="K1703:K1715" si="486">K1702+J1703</f>
        <v>43</v>
      </c>
      <c r="L1703">
        <v>56</v>
      </c>
      <c r="R1703">
        <f>R1701-R1702</f>
        <v>174</v>
      </c>
      <c r="W1703">
        <f t="shared" si="478"/>
        <v>0</v>
      </c>
      <c r="X1703">
        <f t="shared" si="479"/>
        <v>46</v>
      </c>
      <c r="Y1703">
        <f t="shared" si="480"/>
        <v>174</v>
      </c>
      <c r="Z1703" s="22">
        <f t="shared" si="481"/>
        <v>0</v>
      </c>
      <c r="AA1703" s="22">
        <f t="shared" si="482"/>
        <v>0</v>
      </c>
      <c r="AB1703">
        <f t="shared" si="483"/>
        <v>0</v>
      </c>
      <c r="AC1703" s="22">
        <f t="shared" si="484"/>
        <v>0</v>
      </c>
      <c r="AD1703" s="22">
        <f t="shared" si="485"/>
        <v>0</v>
      </c>
    </row>
    <row r="1704" spans="3:30" x14ac:dyDescent="0.25">
      <c r="D1704" s="1">
        <v>0.45833333333333331</v>
      </c>
      <c r="E1704">
        <v>10495</v>
      </c>
      <c r="F1704">
        <v>10547</v>
      </c>
      <c r="G1704">
        <v>10493</v>
      </c>
      <c r="H1704">
        <v>10539</v>
      </c>
      <c r="J1704">
        <v>44</v>
      </c>
      <c r="K1704">
        <f t="shared" si="486"/>
        <v>87</v>
      </c>
      <c r="L1704">
        <v>54</v>
      </c>
      <c r="W1704">
        <f t="shared" si="478"/>
        <v>0</v>
      </c>
      <c r="X1704">
        <f t="shared" si="479"/>
        <v>44</v>
      </c>
      <c r="Y1704">
        <f t="shared" si="480"/>
        <v>0</v>
      </c>
      <c r="Z1704" s="22">
        <f t="shared" si="481"/>
        <v>0</v>
      </c>
      <c r="AA1704" s="22">
        <f t="shared" si="482"/>
        <v>0</v>
      </c>
      <c r="AB1704">
        <f t="shared" si="483"/>
        <v>0</v>
      </c>
      <c r="AC1704" s="22">
        <f t="shared" si="484"/>
        <v>0</v>
      </c>
      <c r="AD1704" s="22">
        <f t="shared" si="485"/>
        <v>0</v>
      </c>
    </row>
    <row r="1705" spans="3:30" x14ac:dyDescent="0.25">
      <c r="D1705" s="1">
        <v>0.5</v>
      </c>
      <c r="E1705">
        <v>10539</v>
      </c>
      <c r="F1705">
        <v>10595</v>
      </c>
      <c r="G1705">
        <v>10531</v>
      </c>
      <c r="H1705">
        <v>10573</v>
      </c>
      <c r="J1705">
        <v>34</v>
      </c>
      <c r="K1705">
        <f t="shared" si="486"/>
        <v>121</v>
      </c>
      <c r="L1705">
        <v>64</v>
      </c>
      <c r="W1705">
        <f t="shared" si="478"/>
        <v>0</v>
      </c>
      <c r="X1705">
        <f t="shared" si="479"/>
        <v>34</v>
      </c>
      <c r="Y1705">
        <f t="shared" si="480"/>
        <v>0</v>
      </c>
      <c r="Z1705" s="22">
        <f t="shared" si="481"/>
        <v>0</v>
      </c>
      <c r="AA1705" s="22">
        <f t="shared" si="482"/>
        <v>0</v>
      </c>
      <c r="AB1705">
        <f t="shared" si="483"/>
        <v>0</v>
      </c>
      <c r="AC1705" s="22">
        <f t="shared" si="484"/>
        <v>0</v>
      </c>
      <c r="AD1705" s="22">
        <f t="shared" si="485"/>
        <v>0</v>
      </c>
    </row>
    <row r="1706" spans="3:30" x14ac:dyDescent="0.25">
      <c r="C1706">
        <v>1</v>
      </c>
      <c r="D1706" s="1">
        <v>0.54166666666666663</v>
      </c>
      <c r="E1706">
        <v>10573</v>
      </c>
      <c r="F1706">
        <v>10602</v>
      </c>
      <c r="G1706">
        <v>10568</v>
      </c>
      <c r="H1706">
        <v>10587</v>
      </c>
      <c r="J1706">
        <v>14</v>
      </c>
      <c r="K1706">
        <f t="shared" si="486"/>
        <v>135</v>
      </c>
      <c r="L1706">
        <v>34</v>
      </c>
      <c r="W1706">
        <f t="shared" si="478"/>
        <v>0</v>
      </c>
      <c r="X1706">
        <f t="shared" si="479"/>
        <v>14</v>
      </c>
      <c r="Y1706">
        <f t="shared" si="480"/>
        <v>0</v>
      </c>
      <c r="Z1706" s="22">
        <f t="shared" si="481"/>
        <v>0</v>
      </c>
      <c r="AA1706" s="22">
        <f t="shared" si="482"/>
        <v>0</v>
      </c>
      <c r="AB1706">
        <f t="shared" si="483"/>
        <v>0</v>
      </c>
      <c r="AC1706" s="22">
        <f t="shared" si="484"/>
        <v>0</v>
      </c>
      <c r="AD1706" s="22">
        <f t="shared" si="485"/>
        <v>0</v>
      </c>
    </row>
    <row r="1707" spans="3:30" x14ac:dyDescent="0.25">
      <c r="D1707" s="1">
        <v>0.58333333333333337</v>
      </c>
      <c r="E1707">
        <v>10588</v>
      </c>
      <c r="F1707">
        <v>10593</v>
      </c>
      <c r="G1707">
        <v>10571</v>
      </c>
      <c r="H1707">
        <v>10573</v>
      </c>
      <c r="J1707">
        <v>-15</v>
      </c>
      <c r="K1707">
        <f t="shared" si="486"/>
        <v>120</v>
      </c>
      <c r="L1707">
        <v>22</v>
      </c>
      <c r="W1707">
        <f t="shared" si="478"/>
        <v>0</v>
      </c>
      <c r="X1707">
        <f t="shared" si="479"/>
        <v>15</v>
      </c>
      <c r="Y1707">
        <f t="shared" si="480"/>
        <v>0</v>
      </c>
      <c r="Z1707" s="22">
        <f t="shared" si="481"/>
        <v>0</v>
      </c>
      <c r="AA1707" s="22">
        <f t="shared" si="482"/>
        <v>0</v>
      </c>
      <c r="AB1707">
        <f t="shared" si="483"/>
        <v>0</v>
      </c>
      <c r="AC1707" s="22">
        <f t="shared" si="484"/>
        <v>0</v>
      </c>
      <c r="AD1707" s="22">
        <f t="shared" si="485"/>
        <v>0</v>
      </c>
    </row>
    <row r="1708" spans="3:30" x14ac:dyDescent="0.25">
      <c r="D1708" s="1">
        <v>0.625</v>
      </c>
      <c r="E1708">
        <v>10573</v>
      </c>
      <c r="F1708">
        <v>10585</v>
      </c>
      <c r="G1708">
        <v>10560</v>
      </c>
      <c r="H1708">
        <v>10580</v>
      </c>
      <c r="J1708">
        <v>7</v>
      </c>
      <c r="K1708">
        <f t="shared" si="486"/>
        <v>127</v>
      </c>
      <c r="L1708">
        <v>25</v>
      </c>
      <c r="W1708">
        <f t="shared" si="478"/>
        <v>0</v>
      </c>
      <c r="X1708">
        <f t="shared" si="479"/>
        <v>7</v>
      </c>
      <c r="Y1708">
        <f t="shared" si="480"/>
        <v>0</v>
      </c>
      <c r="Z1708" s="22">
        <f t="shared" si="481"/>
        <v>0</v>
      </c>
      <c r="AA1708" s="22">
        <f t="shared" si="482"/>
        <v>0</v>
      </c>
      <c r="AB1708">
        <f t="shared" si="483"/>
        <v>0</v>
      </c>
      <c r="AC1708" s="22">
        <f t="shared" si="484"/>
        <v>0</v>
      </c>
      <c r="AD1708" s="22">
        <f t="shared" si="485"/>
        <v>0</v>
      </c>
    </row>
    <row r="1709" spans="3:30" x14ac:dyDescent="0.25">
      <c r="D1709" s="1">
        <v>0.66666666666666663</v>
      </c>
      <c r="E1709">
        <v>10581</v>
      </c>
      <c r="F1709">
        <v>10616</v>
      </c>
      <c r="G1709">
        <v>10575</v>
      </c>
      <c r="H1709">
        <v>10611</v>
      </c>
      <c r="J1709">
        <v>30</v>
      </c>
      <c r="K1709">
        <f t="shared" si="486"/>
        <v>157</v>
      </c>
      <c r="L1709">
        <v>41</v>
      </c>
      <c r="W1709">
        <f t="shared" si="478"/>
        <v>0</v>
      </c>
      <c r="X1709">
        <f t="shared" si="479"/>
        <v>30</v>
      </c>
      <c r="Y1709">
        <f t="shared" si="480"/>
        <v>0</v>
      </c>
      <c r="Z1709" s="22">
        <f t="shared" si="481"/>
        <v>0</v>
      </c>
      <c r="AA1709" s="22">
        <f t="shared" si="482"/>
        <v>0</v>
      </c>
      <c r="AB1709">
        <f t="shared" si="483"/>
        <v>0</v>
      </c>
      <c r="AC1709" s="22">
        <f t="shared" si="484"/>
        <v>0</v>
      </c>
      <c r="AD1709" s="22">
        <f t="shared" si="485"/>
        <v>0</v>
      </c>
    </row>
    <row r="1710" spans="3:30" x14ac:dyDescent="0.25">
      <c r="D1710" s="1">
        <v>0.70833333333333337</v>
      </c>
      <c r="E1710">
        <v>10609</v>
      </c>
      <c r="F1710">
        <v>10611</v>
      </c>
      <c r="G1710">
        <v>10589</v>
      </c>
      <c r="H1710">
        <v>10595</v>
      </c>
      <c r="J1710">
        <v>-14</v>
      </c>
      <c r="K1710">
        <f t="shared" si="486"/>
        <v>143</v>
      </c>
      <c r="L1710">
        <v>22</v>
      </c>
      <c r="W1710">
        <f t="shared" si="478"/>
        <v>0</v>
      </c>
      <c r="X1710">
        <f t="shared" si="479"/>
        <v>14</v>
      </c>
      <c r="Y1710">
        <f t="shared" si="480"/>
        <v>0</v>
      </c>
      <c r="Z1710" s="22">
        <f t="shared" si="481"/>
        <v>0</v>
      </c>
      <c r="AA1710" s="22">
        <f t="shared" si="482"/>
        <v>0</v>
      </c>
      <c r="AB1710">
        <f t="shared" si="483"/>
        <v>0</v>
      </c>
      <c r="AC1710" s="22">
        <f t="shared" si="484"/>
        <v>0</v>
      </c>
      <c r="AD1710" s="22">
        <f t="shared" si="485"/>
        <v>0</v>
      </c>
    </row>
    <row r="1711" spans="3:30" x14ac:dyDescent="0.25">
      <c r="D1711" s="1">
        <v>0.75</v>
      </c>
      <c r="E1711">
        <v>10595</v>
      </c>
      <c r="F1711">
        <v>10596</v>
      </c>
      <c r="G1711">
        <v>10561</v>
      </c>
      <c r="H1711">
        <v>10571</v>
      </c>
      <c r="J1711">
        <v>-24</v>
      </c>
      <c r="K1711">
        <f t="shared" si="486"/>
        <v>119</v>
      </c>
      <c r="L1711">
        <v>35</v>
      </c>
      <c r="W1711">
        <f t="shared" si="478"/>
        <v>0</v>
      </c>
      <c r="X1711">
        <f t="shared" si="479"/>
        <v>24</v>
      </c>
      <c r="Y1711">
        <f t="shared" si="480"/>
        <v>0</v>
      </c>
      <c r="Z1711" s="22">
        <f t="shared" si="481"/>
        <v>0</v>
      </c>
      <c r="AA1711" s="22">
        <f t="shared" si="482"/>
        <v>0</v>
      </c>
      <c r="AB1711">
        <f t="shared" si="483"/>
        <v>0</v>
      </c>
      <c r="AC1711" s="22">
        <f t="shared" si="484"/>
        <v>0</v>
      </c>
      <c r="AD1711" s="22">
        <f t="shared" si="485"/>
        <v>0</v>
      </c>
    </row>
    <row r="1712" spans="3:30" x14ac:dyDescent="0.25">
      <c r="D1712" s="1">
        <v>0.79166666666666663</v>
      </c>
      <c r="E1712">
        <v>10570</v>
      </c>
      <c r="F1712">
        <v>10578</v>
      </c>
      <c r="G1712">
        <v>10559</v>
      </c>
      <c r="H1712">
        <v>10576</v>
      </c>
      <c r="J1712">
        <v>6</v>
      </c>
      <c r="K1712">
        <f t="shared" si="486"/>
        <v>125</v>
      </c>
      <c r="L1712">
        <v>19</v>
      </c>
      <c r="W1712">
        <f t="shared" si="478"/>
        <v>0</v>
      </c>
      <c r="X1712">
        <f t="shared" si="479"/>
        <v>6</v>
      </c>
      <c r="Y1712">
        <f t="shared" si="480"/>
        <v>0</v>
      </c>
      <c r="Z1712" s="22">
        <f t="shared" si="481"/>
        <v>0</v>
      </c>
      <c r="AA1712" s="22">
        <f t="shared" si="482"/>
        <v>0</v>
      </c>
      <c r="AB1712">
        <f t="shared" si="483"/>
        <v>0</v>
      </c>
      <c r="AC1712" s="22">
        <f t="shared" si="484"/>
        <v>0</v>
      </c>
      <c r="AD1712" s="22">
        <f t="shared" si="485"/>
        <v>0</v>
      </c>
    </row>
    <row r="1713" spans="3:30" x14ac:dyDescent="0.25">
      <c r="D1713" s="1">
        <v>0.83333333333333337</v>
      </c>
      <c r="E1713">
        <v>10577</v>
      </c>
      <c r="F1713">
        <v>10596</v>
      </c>
      <c r="G1713">
        <v>10569</v>
      </c>
      <c r="H1713">
        <v>10582</v>
      </c>
      <c r="J1713">
        <v>5</v>
      </c>
      <c r="K1713">
        <f t="shared" si="486"/>
        <v>130</v>
      </c>
      <c r="L1713">
        <v>27</v>
      </c>
      <c r="W1713">
        <f t="shared" si="478"/>
        <v>0</v>
      </c>
      <c r="X1713">
        <f t="shared" si="479"/>
        <v>5</v>
      </c>
      <c r="Y1713">
        <f t="shared" si="480"/>
        <v>0</v>
      </c>
      <c r="Z1713" s="22">
        <f t="shared" si="481"/>
        <v>0</v>
      </c>
      <c r="AA1713" s="22">
        <f t="shared" si="482"/>
        <v>0</v>
      </c>
      <c r="AB1713">
        <f t="shared" si="483"/>
        <v>0</v>
      </c>
      <c r="AC1713" s="22">
        <f t="shared" si="484"/>
        <v>0</v>
      </c>
      <c r="AD1713" s="22">
        <f t="shared" si="485"/>
        <v>0</v>
      </c>
    </row>
    <row r="1714" spans="3:30" x14ac:dyDescent="0.25">
      <c r="D1714" s="1">
        <v>0.875</v>
      </c>
      <c r="E1714">
        <v>10582</v>
      </c>
      <c r="F1714">
        <v>10591</v>
      </c>
      <c r="G1714">
        <v>10571</v>
      </c>
      <c r="H1714">
        <v>10576</v>
      </c>
      <c r="J1714">
        <v>-6</v>
      </c>
      <c r="K1714">
        <f t="shared" si="486"/>
        <v>124</v>
      </c>
      <c r="L1714">
        <v>20</v>
      </c>
      <c r="W1714">
        <f t="shared" si="478"/>
        <v>0</v>
      </c>
      <c r="X1714">
        <f t="shared" si="479"/>
        <v>6</v>
      </c>
      <c r="Y1714">
        <f t="shared" si="480"/>
        <v>0</v>
      </c>
      <c r="Z1714" s="22">
        <f t="shared" si="481"/>
        <v>0</v>
      </c>
      <c r="AA1714" s="22">
        <f t="shared" si="482"/>
        <v>0</v>
      </c>
      <c r="AB1714">
        <f t="shared" si="483"/>
        <v>0</v>
      </c>
      <c r="AC1714" s="22">
        <f t="shared" si="484"/>
        <v>0</v>
      </c>
      <c r="AD1714" s="22">
        <f t="shared" si="485"/>
        <v>0</v>
      </c>
    </row>
    <row r="1715" spans="3:30" x14ac:dyDescent="0.25">
      <c r="D1715" s="2">
        <v>0.91666666666666663</v>
      </c>
      <c r="E1715">
        <v>10576</v>
      </c>
      <c r="F1715">
        <v>10594</v>
      </c>
      <c r="G1715">
        <v>10575</v>
      </c>
      <c r="H1715">
        <v>10586</v>
      </c>
      <c r="J1715">
        <v>10</v>
      </c>
      <c r="K1715">
        <f t="shared" si="486"/>
        <v>134</v>
      </c>
      <c r="L1715">
        <v>19</v>
      </c>
      <c r="W1715">
        <f t="shared" si="478"/>
        <v>0</v>
      </c>
      <c r="X1715">
        <f t="shared" si="479"/>
        <v>10</v>
      </c>
      <c r="Y1715">
        <f t="shared" si="480"/>
        <v>0</v>
      </c>
      <c r="Z1715" s="22">
        <f t="shared" si="481"/>
        <v>0</v>
      </c>
      <c r="AA1715" s="22">
        <f t="shared" si="482"/>
        <v>0</v>
      </c>
      <c r="AB1715">
        <f t="shared" si="483"/>
        <v>0</v>
      </c>
      <c r="AC1715" s="22">
        <f t="shared" si="484"/>
        <v>0</v>
      </c>
      <c r="AD1715" s="22">
        <f t="shared" si="485"/>
        <v>0</v>
      </c>
    </row>
    <row r="1716" spans="3:30" x14ac:dyDescent="0.25">
      <c r="D1716" s="2">
        <v>0.375</v>
      </c>
      <c r="E1716">
        <v>10533</v>
      </c>
      <c r="F1716">
        <v>10559</v>
      </c>
      <c r="G1716">
        <v>10533</v>
      </c>
      <c r="H1716">
        <v>10548</v>
      </c>
      <c r="J1716">
        <v>15</v>
      </c>
      <c r="K1716">
        <v>0</v>
      </c>
      <c r="L1716">
        <v>26</v>
      </c>
      <c r="M1716">
        <f>H1729-E1716</f>
        <v>-28</v>
      </c>
      <c r="R1716">
        <f>MAX(F1715:F1729)</f>
        <v>10594</v>
      </c>
      <c r="W1716">
        <f t="shared" si="478"/>
        <v>28</v>
      </c>
      <c r="X1716">
        <f t="shared" si="479"/>
        <v>15</v>
      </c>
      <c r="Y1716">
        <f t="shared" si="480"/>
        <v>0</v>
      </c>
      <c r="Z1716" s="22">
        <f t="shared" si="481"/>
        <v>0</v>
      </c>
      <c r="AA1716" s="22">
        <f t="shared" si="482"/>
        <v>0</v>
      </c>
      <c r="AB1716">
        <f t="shared" si="483"/>
        <v>0</v>
      </c>
      <c r="AC1716" s="22">
        <f t="shared" si="484"/>
        <v>0</v>
      </c>
      <c r="AD1716" s="22">
        <f t="shared" si="485"/>
        <v>0.32758620689655171</v>
      </c>
    </row>
    <row r="1717" spans="3:30" x14ac:dyDescent="0.25">
      <c r="D1717" s="1">
        <v>0.41666666666666669</v>
      </c>
      <c r="E1717">
        <v>10548</v>
      </c>
      <c r="F1717">
        <v>10583</v>
      </c>
      <c r="G1717">
        <v>10526</v>
      </c>
      <c r="H1717">
        <v>10556</v>
      </c>
      <c r="J1717">
        <v>8</v>
      </c>
      <c r="K1717">
        <f>J1717+K1716</f>
        <v>8</v>
      </c>
      <c r="L1717">
        <v>57</v>
      </c>
      <c r="N1717">
        <f>IF(J1716&lt;0,MIN(K1717:K1730),MAX(K1717:K1730))/R1703</f>
        <v>4.5977011494252873E-2</v>
      </c>
      <c r="O1717">
        <f>IF(J1716&lt;0,MAX(K1717:K1730),MIN(K1717:K1730))/R1703</f>
        <v>-0.32758620689655171</v>
      </c>
      <c r="R1717">
        <f>MIN(G1716:G1730)</f>
        <v>10486</v>
      </c>
      <c r="W1717">
        <f t="shared" si="478"/>
        <v>0</v>
      </c>
      <c r="X1717">
        <f t="shared" si="479"/>
        <v>8</v>
      </c>
      <c r="Y1717">
        <f t="shared" si="480"/>
        <v>0</v>
      </c>
      <c r="Z1717" s="22">
        <f t="shared" si="481"/>
        <v>4.5977011494252873E-2</v>
      </c>
      <c r="AA1717" s="22">
        <f t="shared" si="482"/>
        <v>0.32758620689655171</v>
      </c>
      <c r="AB1717">
        <f t="shared" si="483"/>
        <v>0</v>
      </c>
      <c r="AC1717" s="22">
        <f t="shared" si="484"/>
        <v>0</v>
      </c>
      <c r="AD1717" s="22">
        <f t="shared" si="485"/>
        <v>0</v>
      </c>
    </row>
    <row r="1718" spans="3:30" x14ac:dyDescent="0.25">
      <c r="D1718" s="1">
        <v>0.45833333333333331</v>
      </c>
      <c r="E1718">
        <v>10556</v>
      </c>
      <c r="F1718">
        <v>10572</v>
      </c>
      <c r="G1718">
        <v>10520</v>
      </c>
      <c r="H1718">
        <v>10538</v>
      </c>
      <c r="J1718">
        <v>-18</v>
      </c>
      <c r="K1718">
        <f t="shared" ref="K1718:K1729" si="487">J1718+K1717</f>
        <v>-10</v>
      </c>
      <c r="L1718">
        <v>52</v>
      </c>
      <c r="R1718">
        <f>R1716-R1717</f>
        <v>108</v>
      </c>
      <c r="W1718">
        <f t="shared" si="478"/>
        <v>0</v>
      </c>
      <c r="X1718">
        <f t="shared" si="479"/>
        <v>18</v>
      </c>
      <c r="Y1718">
        <f t="shared" si="480"/>
        <v>108</v>
      </c>
      <c r="Z1718" s="22">
        <f t="shared" si="481"/>
        <v>0</v>
      </c>
      <c r="AA1718" s="22">
        <f t="shared" si="482"/>
        <v>0</v>
      </c>
      <c r="AB1718">
        <f t="shared" si="483"/>
        <v>0</v>
      </c>
      <c r="AC1718" s="22">
        <f t="shared" si="484"/>
        <v>0</v>
      </c>
      <c r="AD1718" s="22">
        <f t="shared" si="485"/>
        <v>0</v>
      </c>
    </row>
    <row r="1719" spans="3:30" x14ac:dyDescent="0.25">
      <c r="D1719" s="1">
        <v>0.5</v>
      </c>
      <c r="E1719">
        <v>10537</v>
      </c>
      <c r="F1719">
        <v>10537</v>
      </c>
      <c r="G1719">
        <v>10497</v>
      </c>
      <c r="H1719">
        <v>10525</v>
      </c>
      <c r="J1719">
        <v>-12</v>
      </c>
      <c r="K1719">
        <f t="shared" si="487"/>
        <v>-22</v>
      </c>
      <c r="L1719">
        <v>40</v>
      </c>
      <c r="W1719">
        <f t="shared" si="478"/>
        <v>0</v>
      </c>
      <c r="X1719">
        <f t="shared" si="479"/>
        <v>12</v>
      </c>
      <c r="Y1719">
        <f t="shared" si="480"/>
        <v>0</v>
      </c>
      <c r="Z1719" s="22">
        <f t="shared" si="481"/>
        <v>0</v>
      </c>
      <c r="AA1719" s="22">
        <f t="shared" si="482"/>
        <v>0</v>
      </c>
      <c r="AB1719">
        <f t="shared" si="483"/>
        <v>0</v>
      </c>
      <c r="AC1719" s="22">
        <f t="shared" si="484"/>
        <v>0</v>
      </c>
      <c r="AD1719" s="22">
        <f t="shared" si="485"/>
        <v>0</v>
      </c>
    </row>
    <row r="1720" spans="3:30" x14ac:dyDescent="0.25">
      <c r="C1720">
        <v>1</v>
      </c>
      <c r="D1720" s="1">
        <v>0.54166666666666663</v>
      </c>
      <c r="E1720">
        <v>10524</v>
      </c>
      <c r="F1720">
        <v>10541</v>
      </c>
      <c r="G1720">
        <v>10510</v>
      </c>
      <c r="H1720">
        <v>10539</v>
      </c>
      <c r="J1720">
        <v>15</v>
      </c>
      <c r="K1720">
        <f t="shared" si="487"/>
        <v>-7</v>
      </c>
      <c r="L1720">
        <v>31</v>
      </c>
      <c r="W1720">
        <f t="shared" si="478"/>
        <v>0</v>
      </c>
      <c r="X1720">
        <f t="shared" si="479"/>
        <v>15</v>
      </c>
      <c r="Y1720">
        <f t="shared" si="480"/>
        <v>0</v>
      </c>
      <c r="Z1720" s="22">
        <f t="shared" si="481"/>
        <v>0</v>
      </c>
      <c r="AA1720" s="22">
        <f t="shared" si="482"/>
        <v>0</v>
      </c>
      <c r="AB1720">
        <f t="shared" si="483"/>
        <v>0</v>
      </c>
      <c r="AC1720" s="22">
        <f t="shared" si="484"/>
        <v>0</v>
      </c>
      <c r="AD1720" s="22">
        <f t="shared" si="485"/>
        <v>0</v>
      </c>
    </row>
    <row r="1721" spans="3:30" x14ac:dyDescent="0.25">
      <c r="D1721" s="1">
        <v>0.58333333333333337</v>
      </c>
      <c r="E1721">
        <v>10539</v>
      </c>
      <c r="F1721">
        <v>10561</v>
      </c>
      <c r="G1721">
        <v>10531</v>
      </c>
      <c r="H1721">
        <v>10545</v>
      </c>
      <c r="J1721">
        <v>6</v>
      </c>
      <c r="K1721">
        <f t="shared" si="487"/>
        <v>-1</v>
      </c>
      <c r="L1721">
        <v>30</v>
      </c>
      <c r="W1721">
        <f t="shared" si="478"/>
        <v>0</v>
      </c>
      <c r="X1721">
        <f t="shared" si="479"/>
        <v>6</v>
      </c>
      <c r="Y1721">
        <f t="shared" si="480"/>
        <v>0</v>
      </c>
      <c r="Z1721" s="22">
        <f t="shared" si="481"/>
        <v>0</v>
      </c>
      <c r="AA1721" s="22">
        <f t="shared" si="482"/>
        <v>0</v>
      </c>
      <c r="AB1721">
        <f t="shared" si="483"/>
        <v>0</v>
      </c>
      <c r="AC1721" s="22">
        <f t="shared" si="484"/>
        <v>0</v>
      </c>
      <c r="AD1721" s="22">
        <f t="shared" si="485"/>
        <v>0</v>
      </c>
    </row>
    <row r="1722" spans="3:30" x14ac:dyDescent="0.25">
      <c r="D1722" s="1">
        <v>0.625</v>
      </c>
      <c r="E1722">
        <v>10544</v>
      </c>
      <c r="F1722">
        <v>10559</v>
      </c>
      <c r="G1722">
        <v>10521</v>
      </c>
      <c r="H1722">
        <v>10532</v>
      </c>
      <c r="J1722">
        <v>-12</v>
      </c>
      <c r="K1722">
        <f t="shared" si="487"/>
        <v>-13</v>
      </c>
      <c r="L1722">
        <v>38</v>
      </c>
      <c r="W1722">
        <f t="shared" si="478"/>
        <v>0</v>
      </c>
      <c r="X1722">
        <f t="shared" si="479"/>
        <v>12</v>
      </c>
      <c r="Y1722">
        <f t="shared" si="480"/>
        <v>0</v>
      </c>
      <c r="Z1722" s="22">
        <f t="shared" si="481"/>
        <v>0</v>
      </c>
      <c r="AA1722" s="22">
        <f t="shared" si="482"/>
        <v>0</v>
      </c>
      <c r="AB1722">
        <f t="shared" si="483"/>
        <v>0</v>
      </c>
      <c r="AC1722" s="22">
        <f t="shared" si="484"/>
        <v>0</v>
      </c>
      <c r="AD1722" s="22">
        <f t="shared" si="485"/>
        <v>0</v>
      </c>
    </row>
    <row r="1723" spans="3:30" x14ac:dyDescent="0.25">
      <c r="D1723" s="1">
        <v>0.66666666666666663</v>
      </c>
      <c r="E1723">
        <v>10532</v>
      </c>
      <c r="F1723">
        <v>10546</v>
      </c>
      <c r="G1723">
        <v>10517</v>
      </c>
      <c r="H1723">
        <v>10524</v>
      </c>
      <c r="J1723">
        <v>-8</v>
      </c>
      <c r="K1723">
        <f t="shared" si="487"/>
        <v>-21</v>
      </c>
      <c r="L1723">
        <v>29</v>
      </c>
      <c r="W1723">
        <f t="shared" si="478"/>
        <v>0</v>
      </c>
      <c r="X1723">
        <f t="shared" si="479"/>
        <v>8</v>
      </c>
      <c r="Y1723">
        <f t="shared" si="480"/>
        <v>0</v>
      </c>
      <c r="Z1723" s="22">
        <f t="shared" si="481"/>
        <v>0</v>
      </c>
      <c r="AA1723" s="22">
        <f t="shared" si="482"/>
        <v>0</v>
      </c>
      <c r="AB1723">
        <f t="shared" si="483"/>
        <v>0</v>
      </c>
      <c r="AC1723" s="22">
        <f t="shared" si="484"/>
        <v>0</v>
      </c>
      <c r="AD1723" s="22">
        <f t="shared" si="485"/>
        <v>0</v>
      </c>
    </row>
    <row r="1724" spans="3:30" x14ac:dyDescent="0.25">
      <c r="D1724" s="1">
        <v>0.70833333333333337</v>
      </c>
      <c r="E1724">
        <v>10524</v>
      </c>
      <c r="F1724">
        <v>10551</v>
      </c>
      <c r="G1724">
        <v>10518</v>
      </c>
      <c r="H1724">
        <v>10525</v>
      </c>
      <c r="J1724">
        <v>1</v>
      </c>
      <c r="K1724">
        <f t="shared" si="487"/>
        <v>-20</v>
      </c>
      <c r="L1724">
        <v>33</v>
      </c>
      <c r="W1724">
        <f t="shared" si="478"/>
        <v>0</v>
      </c>
      <c r="X1724">
        <f t="shared" si="479"/>
        <v>1</v>
      </c>
      <c r="Y1724">
        <f t="shared" si="480"/>
        <v>0</v>
      </c>
      <c r="Z1724" s="22">
        <f t="shared" si="481"/>
        <v>0</v>
      </c>
      <c r="AA1724" s="22">
        <f t="shared" si="482"/>
        <v>0</v>
      </c>
      <c r="AB1724">
        <f t="shared" si="483"/>
        <v>0</v>
      </c>
      <c r="AC1724" s="22">
        <f t="shared" si="484"/>
        <v>0</v>
      </c>
      <c r="AD1724" s="22">
        <f t="shared" si="485"/>
        <v>0</v>
      </c>
    </row>
    <row r="1725" spans="3:30" x14ac:dyDescent="0.25">
      <c r="D1725" s="1">
        <v>0.75</v>
      </c>
      <c r="E1725">
        <v>10525</v>
      </c>
      <c r="F1725">
        <v>10529</v>
      </c>
      <c r="G1725">
        <v>10491</v>
      </c>
      <c r="H1725">
        <v>10514</v>
      </c>
      <c r="J1725">
        <v>-11</v>
      </c>
      <c r="K1725">
        <f t="shared" si="487"/>
        <v>-31</v>
      </c>
      <c r="L1725">
        <v>38</v>
      </c>
      <c r="W1725">
        <f t="shared" si="478"/>
        <v>0</v>
      </c>
      <c r="X1725">
        <f t="shared" si="479"/>
        <v>11</v>
      </c>
      <c r="Y1725">
        <f t="shared" si="480"/>
        <v>0</v>
      </c>
      <c r="Z1725" s="22">
        <f t="shared" si="481"/>
        <v>0</v>
      </c>
      <c r="AA1725" s="22">
        <f t="shared" si="482"/>
        <v>0</v>
      </c>
      <c r="AB1725">
        <f t="shared" si="483"/>
        <v>0</v>
      </c>
      <c r="AC1725" s="22">
        <f t="shared" si="484"/>
        <v>0</v>
      </c>
      <c r="AD1725" s="22">
        <f t="shared" si="485"/>
        <v>0</v>
      </c>
    </row>
    <row r="1726" spans="3:30" x14ac:dyDescent="0.25">
      <c r="D1726" s="1">
        <v>0.79166666666666663</v>
      </c>
      <c r="E1726">
        <v>10515</v>
      </c>
      <c r="F1726">
        <v>10516</v>
      </c>
      <c r="G1726">
        <v>10498</v>
      </c>
      <c r="H1726">
        <v>10499</v>
      </c>
      <c r="J1726">
        <v>-16</v>
      </c>
      <c r="K1726">
        <f t="shared" si="487"/>
        <v>-47</v>
      </c>
      <c r="L1726">
        <v>18</v>
      </c>
      <c r="W1726">
        <f t="shared" si="478"/>
        <v>0</v>
      </c>
      <c r="X1726">
        <f t="shared" si="479"/>
        <v>16</v>
      </c>
      <c r="Y1726">
        <f t="shared" si="480"/>
        <v>0</v>
      </c>
      <c r="Z1726" s="22">
        <f t="shared" si="481"/>
        <v>0</v>
      </c>
      <c r="AA1726" s="22">
        <f t="shared" si="482"/>
        <v>0</v>
      </c>
      <c r="AB1726">
        <f t="shared" si="483"/>
        <v>0</v>
      </c>
      <c r="AC1726" s="22">
        <f t="shared" si="484"/>
        <v>0</v>
      </c>
      <c r="AD1726" s="22">
        <f t="shared" si="485"/>
        <v>0</v>
      </c>
    </row>
    <row r="1727" spans="3:30" x14ac:dyDescent="0.25">
      <c r="D1727" s="1">
        <v>0.83333333333333337</v>
      </c>
      <c r="E1727">
        <v>10499</v>
      </c>
      <c r="F1727">
        <v>10506</v>
      </c>
      <c r="G1727">
        <v>10486</v>
      </c>
      <c r="H1727">
        <v>10489</v>
      </c>
      <c r="J1727">
        <v>-10</v>
      </c>
      <c r="K1727">
        <f t="shared" si="487"/>
        <v>-57</v>
      </c>
      <c r="L1727">
        <v>20</v>
      </c>
      <c r="W1727">
        <f t="shared" si="478"/>
        <v>0</v>
      </c>
      <c r="X1727">
        <f t="shared" si="479"/>
        <v>10</v>
      </c>
      <c r="Y1727">
        <f t="shared" si="480"/>
        <v>0</v>
      </c>
      <c r="Z1727" s="22">
        <f t="shared" si="481"/>
        <v>0</v>
      </c>
      <c r="AA1727" s="22">
        <f t="shared" si="482"/>
        <v>0</v>
      </c>
      <c r="AB1727">
        <f t="shared" si="483"/>
        <v>0</v>
      </c>
      <c r="AC1727" s="22">
        <f t="shared" si="484"/>
        <v>0</v>
      </c>
      <c r="AD1727" s="22">
        <f t="shared" si="485"/>
        <v>0</v>
      </c>
    </row>
    <row r="1728" spans="3:30" x14ac:dyDescent="0.25">
      <c r="D1728" s="1">
        <v>0.875</v>
      </c>
      <c r="E1728">
        <v>10489</v>
      </c>
      <c r="F1728">
        <v>10508</v>
      </c>
      <c r="G1728">
        <v>10489</v>
      </c>
      <c r="H1728">
        <v>10506</v>
      </c>
      <c r="J1728">
        <v>17</v>
      </c>
      <c r="K1728">
        <f t="shared" si="487"/>
        <v>-40</v>
      </c>
      <c r="L1728">
        <v>19</v>
      </c>
      <c r="W1728">
        <f t="shared" si="478"/>
        <v>0</v>
      </c>
      <c r="X1728">
        <f t="shared" si="479"/>
        <v>17</v>
      </c>
      <c r="Y1728">
        <f t="shared" si="480"/>
        <v>0</v>
      </c>
      <c r="Z1728" s="22">
        <f t="shared" si="481"/>
        <v>0</v>
      </c>
      <c r="AA1728" s="22">
        <f t="shared" si="482"/>
        <v>0</v>
      </c>
      <c r="AB1728">
        <f t="shared" si="483"/>
        <v>0</v>
      </c>
      <c r="AC1728" s="22">
        <f t="shared" si="484"/>
        <v>0</v>
      </c>
      <c r="AD1728" s="22">
        <f t="shared" si="485"/>
        <v>0</v>
      </c>
    </row>
    <row r="1729" spans="3:30" x14ac:dyDescent="0.25">
      <c r="D1729" s="2">
        <v>0.91666666666666663</v>
      </c>
      <c r="E1729">
        <v>10506</v>
      </c>
      <c r="F1729">
        <v>10509</v>
      </c>
      <c r="G1729">
        <v>10499</v>
      </c>
      <c r="H1729">
        <v>10505</v>
      </c>
      <c r="J1729">
        <v>-1</v>
      </c>
      <c r="K1729">
        <f t="shared" si="487"/>
        <v>-41</v>
      </c>
      <c r="L1729">
        <v>10</v>
      </c>
      <c r="W1729">
        <f t="shared" si="478"/>
        <v>0</v>
      </c>
      <c r="X1729">
        <f t="shared" si="479"/>
        <v>1</v>
      </c>
      <c r="Y1729">
        <f t="shared" si="480"/>
        <v>0</v>
      </c>
      <c r="Z1729" s="22">
        <f t="shared" si="481"/>
        <v>0</v>
      </c>
      <c r="AA1729" s="22">
        <f t="shared" si="482"/>
        <v>0</v>
      </c>
      <c r="AB1729">
        <f t="shared" si="483"/>
        <v>0</v>
      </c>
      <c r="AC1729" s="22">
        <f t="shared" si="484"/>
        <v>0</v>
      </c>
      <c r="AD1729" s="22">
        <f t="shared" si="485"/>
        <v>0</v>
      </c>
    </row>
    <row r="1730" spans="3:30" hidden="1" x14ac:dyDescent="0.25">
      <c r="D1730" s="1">
        <v>0.95833333333333337</v>
      </c>
      <c r="E1730">
        <v>10506</v>
      </c>
      <c r="F1730">
        <v>10523</v>
      </c>
      <c r="G1730">
        <v>10505</v>
      </c>
      <c r="H1730">
        <v>10509</v>
      </c>
      <c r="Z1730"/>
      <c r="AA1730"/>
      <c r="AC1730"/>
      <c r="AD1730"/>
    </row>
    <row r="1731" spans="3:30" hidden="1" x14ac:dyDescent="0.25">
      <c r="D1731" s="1">
        <v>4.1666666666666664E-2</v>
      </c>
      <c r="E1731">
        <v>10507</v>
      </c>
      <c r="F1731">
        <v>10511</v>
      </c>
      <c r="G1731">
        <v>10499</v>
      </c>
      <c r="H1731">
        <v>10507</v>
      </c>
      <c r="Z1731"/>
      <c r="AA1731"/>
      <c r="AC1731"/>
      <c r="AD1731"/>
    </row>
    <row r="1732" spans="3:30" hidden="1" x14ac:dyDescent="0.25">
      <c r="D1732" s="1">
        <v>8.3333333333333329E-2</v>
      </c>
      <c r="E1732">
        <v>10508</v>
      </c>
      <c r="F1732">
        <v>10529</v>
      </c>
      <c r="G1732">
        <v>10507</v>
      </c>
      <c r="H1732">
        <v>10529</v>
      </c>
      <c r="Z1732"/>
      <c r="AA1732"/>
      <c r="AC1732"/>
      <c r="AD1732"/>
    </row>
    <row r="1733" spans="3:30" hidden="1" x14ac:dyDescent="0.25">
      <c r="D1733" s="1">
        <v>0.125</v>
      </c>
      <c r="E1733">
        <v>10527</v>
      </c>
      <c r="F1733">
        <v>10541</v>
      </c>
      <c r="G1733">
        <v>10526</v>
      </c>
      <c r="H1733">
        <v>10536</v>
      </c>
      <c r="Z1733"/>
      <c r="AA1733"/>
      <c r="AC1733"/>
      <c r="AD1733"/>
    </row>
    <row r="1734" spans="3:30" hidden="1" x14ac:dyDescent="0.25">
      <c r="D1734" s="1">
        <v>0.16666666666666666</v>
      </c>
      <c r="E1734">
        <v>10536</v>
      </c>
      <c r="F1734">
        <v>10540</v>
      </c>
      <c r="G1734">
        <v>10530</v>
      </c>
      <c r="H1734">
        <v>10536</v>
      </c>
      <c r="Z1734"/>
      <c r="AA1734"/>
      <c r="AC1734"/>
      <c r="AD1734"/>
    </row>
    <row r="1735" spans="3:30" hidden="1" x14ac:dyDescent="0.25">
      <c r="D1735" s="1">
        <v>0.20833333333333334</v>
      </c>
      <c r="E1735">
        <v>10537</v>
      </c>
      <c r="F1735">
        <v>10538</v>
      </c>
      <c r="G1735">
        <v>10533</v>
      </c>
      <c r="H1735">
        <v>10536</v>
      </c>
      <c r="Z1735"/>
      <c r="AA1735"/>
      <c r="AC1735"/>
      <c r="AD1735"/>
    </row>
    <row r="1736" spans="3:30" hidden="1" x14ac:dyDescent="0.25">
      <c r="D1736" s="1">
        <v>0.25</v>
      </c>
      <c r="E1736">
        <v>10536</v>
      </c>
      <c r="F1736">
        <v>10541</v>
      </c>
      <c r="G1736">
        <v>10533</v>
      </c>
      <c r="H1736">
        <v>10536</v>
      </c>
      <c r="Z1736"/>
      <c r="AA1736"/>
      <c r="AC1736"/>
      <c r="AD1736"/>
    </row>
    <row r="1737" spans="3:30" hidden="1" x14ac:dyDescent="0.25">
      <c r="D1737" s="1">
        <v>0.29166666666666669</v>
      </c>
      <c r="E1737">
        <v>10538</v>
      </c>
      <c r="F1737">
        <v>10539</v>
      </c>
      <c r="G1737">
        <v>10533</v>
      </c>
      <c r="H1737">
        <v>10536</v>
      </c>
      <c r="Z1737"/>
      <c r="AA1737"/>
      <c r="AC1737"/>
      <c r="AD1737"/>
    </row>
    <row r="1738" spans="3:30" x14ac:dyDescent="0.25">
      <c r="D1738" s="2">
        <v>0.33333333333333331</v>
      </c>
      <c r="E1738">
        <v>10536</v>
      </c>
      <c r="F1738">
        <v>10563</v>
      </c>
      <c r="G1738">
        <v>10534</v>
      </c>
      <c r="H1738">
        <v>10559</v>
      </c>
      <c r="J1738">
        <v>23</v>
      </c>
      <c r="K1738">
        <v>0</v>
      </c>
      <c r="L1738">
        <v>29</v>
      </c>
      <c r="M1738">
        <v>86</v>
      </c>
      <c r="N1738">
        <v>1</v>
      </c>
      <c r="R1738">
        <f>MAX(F1736:F1752)</f>
        <v>10657</v>
      </c>
      <c r="W1738">
        <f t="shared" ref="W1738:W1752" si="488">ABS(M1738)</f>
        <v>86</v>
      </c>
      <c r="X1738">
        <f t="shared" ref="X1738:X1752" si="489">ABS(J1738)</f>
        <v>23</v>
      </c>
      <c r="Y1738">
        <f t="shared" ref="Y1738:Y1752" si="490">IF(R1738&lt;1000,ABS(R1738),0)</f>
        <v>0</v>
      </c>
      <c r="Z1738" s="22">
        <f t="shared" ref="Z1738:Z1752" si="491">IF(N1738=1,0,ABS(N1738))</f>
        <v>0</v>
      </c>
      <c r="AA1738" s="22">
        <f t="shared" ref="AA1738:AA1752" si="492">ABS(O1738)</f>
        <v>0</v>
      </c>
      <c r="AB1738">
        <f t="shared" ref="AB1738:AB1752" si="493">IF(N1738=1,1,0)</f>
        <v>1</v>
      </c>
      <c r="AC1738" s="22">
        <f t="shared" ref="AC1738:AC1752" si="494">IF(N1738=1,ABS(N1739),0)</f>
        <v>0.83333333333333337</v>
      </c>
      <c r="AD1738" s="22">
        <f t="shared" ref="AD1738:AD1752" si="495">IF(N1738=1,0,ABS(O1739))</f>
        <v>0</v>
      </c>
    </row>
    <row r="1739" spans="3:30" x14ac:dyDescent="0.25">
      <c r="D1739" s="2">
        <v>0.375</v>
      </c>
      <c r="E1739">
        <v>10560</v>
      </c>
      <c r="F1739">
        <v>10571</v>
      </c>
      <c r="G1739">
        <v>10548</v>
      </c>
      <c r="H1739">
        <v>10559</v>
      </c>
      <c r="J1739">
        <v>-1</v>
      </c>
      <c r="K1739">
        <f>K1738+J1739</f>
        <v>-1</v>
      </c>
      <c r="L1739">
        <v>23</v>
      </c>
      <c r="N1739">
        <f>IF(J1738&lt;0,MIN(K1739:K1752),MAX(K1739:K1752))/R1718</f>
        <v>0.83333333333333337</v>
      </c>
      <c r="O1739">
        <f>IF(J1738&lt;0,MAX(K1739:K1752),MIN(K1739:K1752))/R1718</f>
        <v>-9.2592592592592587E-3</v>
      </c>
      <c r="R1739">
        <f>MIN(G1736:G1752)</f>
        <v>10533</v>
      </c>
      <c r="W1739">
        <f t="shared" si="488"/>
        <v>0</v>
      </c>
      <c r="X1739">
        <f t="shared" si="489"/>
        <v>1</v>
      </c>
      <c r="Y1739">
        <f t="shared" si="490"/>
        <v>0</v>
      </c>
      <c r="Z1739" s="22">
        <f t="shared" si="491"/>
        <v>0.83333333333333337</v>
      </c>
      <c r="AA1739" s="22">
        <f t="shared" si="492"/>
        <v>9.2592592592592587E-3</v>
      </c>
      <c r="AB1739">
        <f t="shared" si="493"/>
        <v>0</v>
      </c>
      <c r="AC1739" s="22">
        <f t="shared" si="494"/>
        <v>0</v>
      </c>
      <c r="AD1739" s="22">
        <f t="shared" si="495"/>
        <v>0</v>
      </c>
    </row>
    <row r="1740" spans="3:30" x14ac:dyDescent="0.25">
      <c r="D1740" s="1">
        <v>0.41666666666666669</v>
      </c>
      <c r="E1740">
        <v>10560</v>
      </c>
      <c r="F1740">
        <v>10597</v>
      </c>
      <c r="G1740">
        <v>10539</v>
      </c>
      <c r="H1740">
        <v>10590</v>
      </c>
      <c r="J1740">
        <v>30</v>
      </c>
      <c r="K1740">
        <f t="shared" ref="K1740:K1752" si="496">K1739+J1740</f>
        <v>29</v>
      </c>
      <c r="L1740">
        <v>58</v>
      </c>
      <c r="R1740">
        <f>R1738-R1739</f>
        <v>124</v>
      </c>
      <c r="W1740">
        <f t="shared" si="488"/>
        <v>0</v>
      </c>
      <c r="X1740">
        <f t="shared" si="489"/>
        <v>30</v>
      </c>
      <c r="Y1740">
        <f t="shared" si="490"/>
        <v>124</v>
      </c>
      <c r="Z1740" s="22">
        <f t="shared" si="491"/>
        <v>0</v>
      </c>
      <c r="AA1740" s="22">
        <f t="shared" si="492"/>
        <v>0</v>
      </c>
      <c r="AB1740">
        <f t="shared" si="493"/>
        <v>0</v>
      </c>
      <c r="AC1740" s="22">
        <f t="shared" si="494"/>
        <v>0</v>
      </c>
      <c r="AD1740" s="22">
        <f t="shared" si="495"/>
        <v>0</v>
      </c>
    </row>
    <row r="1741" spans="3:30" x14ac:dyDescent="0.25">
      <c r="D1741" s="1">
        <v>0.45833333333333331</v>
      </c>
      <c r="E1741">
        <v>10590</v>
      </c>
      <c r="F1741">
        <v>10629</v>
      </c>
      <c r="G1741">
        <v>10581</v>
      </c>
      <c r="H1741">
        <v>10618</v>
      </c>
      <c r="J1741">
        <v>28</v>
      </c>
      <c r="K1741">
        <f t="shared" si="496"/>
        <v>57</v>
      </c>
      <c r="L1741">
        <v>48</v>
      </c>
      <c r="R1741">
        <v>124</v>
      </c>
      <c r="W1741">
        <f t="shared" si="488"/>
        <v>0</v>
      </c>
      <c r="X1741">
        <f t="shared" si="489"/>
        <v>28</v>
      </c>
      <c r="Y1741">
        <f t="shared" si="490"/>
        <v>124</v>
      </c>
      <c r="Z1741" s="22">
        <f t="shared" si="491"/>
        <v>0</v>
      </c>
      <c r="AA1741" s="22">
        <f t="shared" si="492"/>
        <v>0</v>
      </c>
      <c r="AB1741">
        <f t="shared" si="493"/>
        <v>0</v>
      </c>
      <c r="AC1741" s="22">
        <f t="shared" si="494"/>
        <v>0</v>
      </c>
      <c r="AD1741" s="22">
        <f t="shared" si="495"/>
        <v>0</v>
      </c>
    </row>
    <row r="1742" spans="3:30" x14ac:dyDescent="0.25">
      <c r="D1742" s="1">
        <v>0.5</v>
      </c>
      <c r="E1742">
        <v>10617</v>
      </c>
      <c r="F1742">
        <v>10635</v>
      </c>
      <c r="G1742">
        <v>10608</v>
      </c>
      <c r="H1742">
        <v>10629</v>
      </c>
      <c r="J1742">
        <v>12</v>
      </c>
      <c r="K1742">
        <f t="shared" si="496"/>
        <v>69</v>
      </c>
      <c r="L1742">
        <v>27</v>
      </c>
      <c r="W1742">
        <f t="shared" si="488"/>
        <v>0</v>
      </c>
      <c r="X1742">
        <f t="shared" si="489"/>
        <v>12</v>
      </c>
      <c r="Y1742">
        <f t="shared" si="490"/>
        <v>0</v>
      </c>
      <c r="Z1742" s="22">
        <f t="shared" si="491"/>
        <v>0</v>
      </c>
      <c r="AA1742" s="22">
        <f t="shared" si="492"/>
        <v>0</v>
      </c>
      <c r="AB1742">
        <f t="shared" si="493"/>
        <v>0</v>
      </c>
      <c r="AC1742" s="22">
        <f t="shared" si="494"/>
        <v>0</v>
      </c>
      <c r="AD1742" s="22">
        <f t="shared" si="495"/>
        <v>0</v>
      </c>
    </row>
    <row r="1743" spans="3:30" x14ac:dyDescent="0.25">
      <c r="C1743">
        <v>1</v>
      </c>
      <c r="D1743" s="1">
        <v>0.54166666666666663</v>
      </c>
      <c r="E1743">
        <v>10629</v>
      </c>
      <c r="F1743">
        <v>10643</v>
      </c>
      <c r="G1743">
        <v>10616</v>
      </c>
      <c r="H1743">
        <v>10619</v>
      </c>
      <c r="J1743">
        <v>-10</v>
      </c>
      <c r="K1743">
        <f t="shared" si="496"/>
        <v>59</v>
      </c>
      <c r="L1743">
        <v>27</v>
      </c>
      <c r="W1743">
        <f t="shared" si="488"/>
        <v>0</v>
      </c>
      <c r="X1743">
        <f t="shared" si="489"/>
        <v>10</v>
      </c>
      <c r="Y1743">
        <f t="shared" si="490"/>
        <v>0</v>
      </c>
      <c r="Z1743" s="22">
        <f t="shared" si="491"/>
        <v>0</v>
      </c>
      <c r="AA1743" s="22">
        <f t="shared" si="492"/>
        <v>0</v>
      </c>
      <c r="AB1743">
        <f t="shared" si="493"/>
        <v>0</v>
      </c>
      <c r="AC1743" s="22">
        <f t="shared" si="494"/>
        <v>0</v>
      </c>
      <c r="AD1743" s="22">
        <f t="shared" si="495"/>
        <v>0</v>
      </c>
    </row>
    <row r="1744" spans="3:30" x14ac:dyDescent="0.25">
      <c r="D1744" s="1">
        <v>0.58333333333333337</v>
      </c>
      <c r="E1744">
        <v>10620</v>
      </c>
      <c r="F1744">
        <v>10642</v>
      </c>
      <c r="G1744">
        <v>10618</v>
      </c>
      <c r="H1744">
        <v>10635</v>
      </c>
      <c r="J1744">
        <v>15</v>
      </c>
      <c r="K1744">
        <f t="shared" si="496"/>
        <v>74</v>
      </c>
      <c r="L1744">
        <v>24</v>
      </c>
      <c r="W1744">
        <f t="shared" si="488"/>
        <v>0</v>
      </c>
      <c r="X1744">
        <f t="shared" si="489"/>
        <v>15</v>
      </c>
      <c r="Y1744">
        <f t="shared" si="490"/>
        <v>0</v>
      </c>
      <c r="Z1744" s="22">
        <f t="shared" si="491"/>
        <v>0</v>
      </c>
      <c r="AA1744" s="22">
        <f t="shared" si="492"/>
        <v>0</v>
      </c>
      <c r="AB1744">
        <f t="shared" si="493"/>
        <v>0</v>
      </c>
      <c r="AC1744" s="22">
        <f t="shared" si="494"/>
        <v>0</v>
      </c>
      <c r="AD1744" s="22">
        <f t="shared" si="495"/>
        <v>0</v>
      </c>
    </row>
    <row r="1745" spans="4:30" x14ac:dyDescent="0.25">
      <c r="D1745" s="1">
        <v>0.625</v>
      </c>
      <c r="E1745">
        <v>10634</v>
      </c>
      <c r="F1745">
        <v>10646</v>
      </c>
      <c r="G1745">
        <v>10620</v>
      </c>
      <c r="H1745">
        <v>10641</v>
      </c>
      <c r="J1745">
        <v>7</v>
      </c>
      <c r="K1745">
        <f t="shared" si="496"/>
        <v>81</v>
      </c>
      <c r="L1745">
        <v>26</v>
      </c>
      <c r="W1745">
        <f t="shared" si="488"/>
        <v>0</v>
      </c>
      <c r="X1745">
        <f t="shared" si="489"/>
        <v>7</v>
      </c>
      <c r="Y1745">
        <f t="shared" si="490"/>
        <v>0</v>
      </c>
      <c r="Z1745" s="22">
        <f t="shared" si="491"/>
        <v>0</v>
      </c>
      <c r="AA1745" s="22">
        <f t="shared" si="492"/>
        <v>0</v>
      </c>
      <c r="AB1745">
        <f t="shared" si="493"/>
        <v>0</v>
      </c>
      <c r="AC1745" s="22">
        <f t="shared" si="494"/>
        <v>0</v>
      </c>
      <c r="AD1745" s="22">
        <f t="shared" si="495"/>
        <v>0</v>
      </c>
    </row>
    <row r="1746" spans="4:30" x14ac:dyDescent="0.25">
      <c r="D1746" s="1">
        <v>0.66666666666666663</v>
      </c>
      <c r="E1746">
        <v>10641</v>
      </c>
      <c r="F1746">
        <v>10657</v>
      </c>
      <c r="G1746">
        <v>10622</v>
      </c>
      <c r="H1746">
        <v>10626</v>
      </c>
      <c r="J1746">
        <v>-15</v>
      </c>
      <c r="K1746">
        <f t="shared" si="496"/>
        <v>66</v>
      </c>
      <c r="L1746">
        <v>35</v>
      </c>
      <c r="W1746">
        <f t="shared" si="488"/>
        <v>0</v>
      </c>
      <c r="X1746">
        <f t="shared" si="489"/>
        <v>15</v>
      </c>
      <c r="Y1746">
        <f t="shared" si="490"/>
        <v>0</v>
      </c>
      <c r="Z1746" s="22">
        <f t="shared" si="491"/>
        <v>0</v>
      </c>
      <c r="AA1746" s="22">
        <f t="shared" si="492"/>
        <v>0</v>
      </c>
      <c r="AB1746">
        <f t="shared" si="493"/>
        <v>0</v>
      </c>
      <c r="AC1746" s="22">
        <f t="shared" si="494"/>
        <v>0</v>
      </c>
      <c r="AD1746" s="22">
        <f t="shared" si="495"/>
        <v>0</v>
      </c>
    </row>
    <row r="1747" spans="4:30" x14ac:dyDescent="0.25">
      <c r="D1747" s="1">
        <v>0.70833333333333337</v>
      </c>
      <c r="E1747">
        <v>10627</v>
      </c>
      <c r="F1747">
        <v>10634</v>
      </c>
      <c r="G1747">
        <v>10607</v>
      </c>
      <c r="H1747">
        <v>10630</v>
      </c>
      <c r="J1747">
        <v>3</v>
      </c>
      <c r="K1747">
        <f t="shared" si="496"/>
        <v>69</v>
      </c>
      <c r="L1747">
        <v>27</v>
      </c>
      <c r="W1747">
        <f t="shared" si="488"/>
        <v>0</v>
      </c>
      <c r="X1747">
        <f t="shared" si="489"/>
        <v>3</v>
      </c>
      <c r="Y1747">
        <f t="shared" si="490"/>
        <v>0</v>
      </c>
      <c r="Z1747" s="22">
        <f t="shared" si="491"/>
        <v>0</v>
      </c>
      <c r="AA1747" s="22">
        <f t="shared" si="492"/>
        <v>0</v>
      </c>
      <c r="AB1747">
        <f t="shared" si="493"/>
        <v>0</v>
      </c>
      <c r="AC1747" s="22">
        <f t="shared" si="494"/>
        <v>0</v>
      </c>
      <c r="AD1747" s="22">
        <f t="shared" si="495"/>
        <v>0</v>
      </c>
    </row>
    <row r="1748" spans="4:30" x14ac:dyDescent="0.25">
      <c r="D1748" s="1">
        <v>0.75</v>
      </c>
      <c r="E1748">
        <v>10630</v>
      </c>
      <c r="F1748">
        <v>10652</v>
      </c>
      <c r="G1748">
        <v>10618</v>
      </c>
      <c r="H1748">
        <v>10651</v>
      </c>
      <c r="J1748">
        <v>21</v>
      </c>
      <c r="K1748">
        <f t="shared" si="496"/>
        <v>90</v>
      </c>
      <c r="L1748">
        <v>34</v>
      </c>
      <c r="W1748">
        <f t="shared" si="488"/>
        <v>0</v>
      </c>
      <c r="X1748">
        <f t="shared" si="489"/>
        <v>21</v>
      </c>
      <c r="Y1748">
        <f t="shared" si="490"/>
        <v>0</v>
      </c>
      <c r="Z1748" s="22">
        <f t="shared" si="491"/>
        <v>0</v>
      </c>
      <c r="AA1748" s="22">
        <f t="shared" si="492"/>
        <v>0</v>
      </c>
      <c r="AB1748">
        <f t="shared" si="493"/>
        <v>0</v>
      </c>
      <c r="AC1748" s="22">
        <f t="shared" si="494"/>
        <v>0</v>
      </c>
      <c r="AD1748" s="22">
        <f t="shared" si="495"/>
        <v>0</v>
      </c>
    </row>
    <row r="1749" spans="4:30" x14ac:dyDescent="0.25">
      <c r="D1749" s="1">
        <v>0.79166666666666663</v>
      </c>
      <c r="E1749">
        <v>10651</v>
      </c>
      <c r="F1749">
        <v>10653</v>
      </c>
      <c r="G1749">
        <v>10637</v>
      </c>
      <c r="H1749">
        <v>10639</v>
      </c>
      <c r="J1749">
        <v>-12</v>
      </c>
      <c r="K1749">
        <f t="shared" si="496"/>
        <v>78</v>
      </c>
      <c r="L1749">
        <v>16</v>
      </c>
      <c r="W1749">
        <f t="shared" si="488"/>
        <v>0</v>
      </c>
      <c r="X1749">
        <f t="shared" si="489"/>
        <v>12</v>
      </c>
      <c r="Y1749">
        <f t="shared" si="490"/>
        <v>0</v>
      </c>
      <c r="Z1749" s="22">
        <f t="shared" si="491"/>
        <v>0</v>
      </c>
      <c r="AA1749" s="22">
        <f t="shared" si="492"/>
        <v>0</v>
      </c>
      <c r="AB1749">
        <f t="shared" si="493"/>
        <v>0</v>
      </c>
      <c r="AC1749" s="22">
        <f t="shared" si="494"/>
        <v>0</v>
      </c>
      <c r="AD1749" s="22">
        <f t="shared" si="495"/>
        <v>0</v>
      </c>
    </row>
    <row r="1750" spans="4:30" x14ac:dyDescent="0.25">
      <c r="D1750" s="1">
        <v>0.83333333333333337</v>
      </c>
      <c r="E1750">
        <v>10639</v>
      </c>
      <c r="F1750">
        <v>10644</v>
      </c>
      <c r="G1750">
        <v>10635</v>
      </c>
      <c r="H1750">
        <v>10641</v>
      </c>
      <c r="J1750">
        <v>2</v>
      </c>
      <c r="K1750">
        <f t="shared" si="496"/>
        <v>80</v>
      </c>
      <c r="L1750">
        <v>9</v>
      </c>
      <c r="W1750">
        <f t="shared" si="488"/>
        <v>0</v>
      </c>
      <c r="X1750">
        <f t="shared" si="489"/>
        <v>2</v>
      </c>
      <c r="Y1750">
        <f t="shared" si="490"/>
        <v>0</v>
      </c>
      <c r="Z1750" s="22">
        <f t="shared" si="491"/>
        <v>0</v>
      </c>
      <c r="AA1750" s="22">
        <f t="shared" si="492"/>
        <v>0</v>
      </c>
      <c r="AB1750">
        <f t="shared" si="493"/>
        <v>0</v>
      </c>
      <c r="AC1750" s="22">
        <f t="shared" si="494"/>
        <v>0</v>
      </c>
      <c r="AD1750" s="22">
        <f t="shared" si="495"/>
        <v>0</v>
      </c>
    </row>
    <row r="1751" spans="4:30" x14ac:dyDescent="0.25">
      <c r="D1751" s="1">
        <v>0.875</v>
      </c>
      <c r="E1751">
        <v>10642</v>
      </c>
      <c r="F1751">
        <v>10645</v>
      </c>
      <c r="G1751">
        <v>10636</v>
      </c>
      <c r="H1751">
        <v>10644</v>
      </c>
      <c r="J1751">
        <v>2</v>
      </c>
      <c r="K1751">
        <f t="shared" si="496"/>
        <v>82</v>
      </c>
      <c r="L1751">
        <v>9</v>
      </c>
      <c r="W1751">
        <f t="shared" si="488"/>
        <v>0</v>
      </c>
      <c r="X1751">
        <f t="shared" si="489"/>
        <v>2</v>
      </c>
      <c r="Y1751">
        <f t="shared" si="490"/>
        <v>0</v>
      </c>
      <c r="Z1751" s="22">
        <f t="shared" si="491"/>
        <v>0</v>
      </c>
      <c r="AA1751" s="22">
        <f t="shared" si="492"/>
        <v>0</v>
      </c>
      <c r="AB1751">
        <f t="shared" si="493"/>
        <v>0</v>
      </c>
      <c r="AC1751" s="22">
        <f t="shared" si="494"/>
        <v>0</v>
      </c>
      <c r="AD1751" s="22">
        <f t="shared" si="495"/>
        <v>0</v>
      </c>
    </row>
    <row r="1752" spans="4:30" x14ac:dyDescent="0.25">
      <c r="D1752" s="2">
        <v>0.91666666666666663</v>
      </c>
      <c r="E1752">
        <v>10644</v>
      </c>
      <c r="F1752">
        <v>10645</v>
      </c>
      <c r="G1752">
        <v>10622</v>
      </c>
      <c r="H1752">
        <v>10626</v>
      </c>
      <c r="J1752">
        <v>-18</v>
      </c>
      <c r="K1752">
        <f t="shared" si="496"/>
        <v>64</v>
      </c>
      <c r="L1752">
        <v>23</v>
      </c>
      <c r="W1752">
        <f t="shared" si="488"/>
        <v>0</v>
      </c>
      <c r="X1752">
        <f t="shared" si="489"/>
        <v>18</v>
      </c>
      <c r="Y1752">
        <f t="shared" si="490"/>
        <v>0</v>
      </c>
      <c r="Z1752" s="22">
        <f t="shared" si="491"/>
        <v>0</v>
      </c>
      <c r="AA1752" s="22">
        <f t="shared" si="492"/>
        <v>0</v>
      </c>
      <c r="AB1752">
        <f t="shared" si="493"/>
        <v>0</v>
      </c>
      <c r="AC1752" s="22">
        <f t="shared" si="494"/>
        <v>0</v>
      </c>
      <c r="AD1752" s="22">
        <f t="shared" si="495"/>
        <v>0</v>
      </c>
    </row>
    <row r="1753" spans="4:30" hidden="1" x14ac:dyDescent="0.25">
      <c r="D1753" s="1">
        <v>0.95833333333333337</v>
      </c>
      <c r="E1753">
        <v>10624</v>
      </c>
      <c r="F1753">
        <v>10634</v>
      </c>
      <c r="G1753">
        <v>10610</v>
      </c>
      <c r="H1753">
        <v>10630</v>
      </c>
      <c r="Z1753"/>
      <c r="AA1753"/>
      <c r="AC1753"/>
      <c r="AD1753"/>
    </row>
    <row r="1754" spans="4:30" hidden="1" x14ac:dyDescent="0.25">
      <c r="D1754" s="1">
        <v>4.1666666666666664E-2</v>
      </c>
      <c r="E1754">
        <v>10627</v>
      </c>
      <c r="F1754">
        <v>10633</v>
      </c>
      <c r="G1754">
        <v>10623</v>
      </c>
      <c r="H1754">
        <v>10630</v>
      </c>
      <c r="Z1754"/>
      <c r="AA1754"/>
      <c r="AC1754"/>
      <c r="AD1754"/>
    </row>
    <row r="1755" spans="4:30" hidden="1" x14ac:dyDescent="0.25">
      <c r="D1755" s="1">
        <v>8.3333333333333329E-2</v>
      </c>
      <c r="E1755">
        <v>10629</v>
      </c>
      <c r="F1755">
        <v>10630</v>
      </c>
      <c r="G1755">
        <v>10626</v>
      </c>
      <c r="H1755">
        <v>10630</v>
      </c>
      <c r="Z1755"/>
      <c r="AA1755"/>
      <c r="AC1755"/>
      <c r="AD1755"/>
    </row>
    <row r="1756" spans="4:30" hidden="1" x14ac:dyDescent="0.25">
      <c r="D1756" s="1">
        <v>0.125</v>
      </c>
      <c r="E1756">
        <v>10628</v>
      </c>
      <c r="F1756">
        <v>10637</v>
      </c>
      <c r="G1756">
        <v>10628</v>
      </c>
      <c r="H1756">
        <v>10633</v>
      </c>
      <c r="Z1756"/>
      <c r="AA1756"/>
      <c r="AC1756"/>
      <c r="AD1756"/>
    </row>
    <row r="1757" spans="4:30" hidden="1" x14ac:dyDescent="0.25">
      <c r="D1757" s="1">
        <v>0.16666666666666666</v>
      </c>
      <c r="E1757">
        <v>10633</v>
      </c>
      <c r="F1757">
        <v>10645</v>
      </c>
      <c r="G1757">
        <v>10633</v>
      </c>
      <c r="H1757">
        <v>10640</v>
      </c>
      <c r="Z1757"/>
      <c r="AA1757"/>
      <c r="AC1757"/>
      <c r="AD1757"/>
    </row>
    <row r="1758" spans="4:30" hidden="1" x14ac:dyDescent="0.25">
      <c r="D1758" s="1">
        <v>0.20833333333333334</v>
      </c>
      <c r="E1758">
        <v>10641</v>
      </c>
      <c r="F1758">
        <v>10661</v>
      </c>
      <c r="G1758">
        <v>10638</v>
      </c>
      <c r="H1758">
        <v>10657</v>
      </c>
      <c r="Z1758"/>
      <c r="AA1758"/>
      <c r="AC1758"/>
      <c r="AD1758"/>
    </row>
    <row r="1759" spans="4:30" hidden="1" x14ac:dyDescent="0.25">
      <c r="D1759" s="1">
        <v>0.25</v>
      </c>
      <c r="E1759">
        <v>10658</v>
      </c>
      <c r="F1759">
        <v>10664</v>
      </c>
      <c r="G1759">
        <v>10655</v>
      </c>
      <c r="H1759">
        <v>10661</v>
      </c>
      <c r="Z1759"/>
      <c r="AA1759"/>
      <c r="AC1759"/>
      <c r="AD1759"/>
    </row>
    <row r="1760" spans="4:30" hidden="1" x14ac:dyDescent="0.25">
      <c r="D1760" s="1">
        <v>0.29166666666666669</v>
      </c>
      <c r="E1760">
        <v>10662</v>
      </c>
      <c r="F1760">
        <v>10664</v>
      </c>
      <c r="G1760">
        <v>10660</v>
      </c>
      <c r="H1760">
        <v>10660</v>
      </c>
      <c r="Z1760"/>
      <c r="AA1760"/>
      <c r="AC1760"/>
      <c r="AD1760"/>
    </row>
    <row r="1761" spans="3:30" x14ac:dyDescent="0.25">
      <c r="D1761" s="2">
        <v>0.33333333333333331</v>
      </c>
      <c r="E1761">
        <v>10660</v>
      </c>
      <c r="F1761">
        <v>10661</v>
      </c>
      <c r="G1761">
        <v>10626</v>
      </c>
      <c r="H1761">
        <v>10628</v>
      </c>
      <c r="J1761">
        <v>-32</v>
      </c>
      <c r="K1761">
        <v>0</v>
      </c>
      <c r="L1761">
        <v>35</v>
      </c>
      <c r="M1761">
        <f>H1775-E1761</f>
        <v>-9</v>
      </c>
      <c r="N1761">
        <v>1</v>
      </c>
      <c r="R1761">
        <f>MAX(F1759:F1775)</f>
        <v>10674</v>
      </c>
      <c r="W1761">
        <f t="shared" ref="W1761:W1775" si="497">ABS(M1761)</f>
        <v>9</v>
      </c>
      <c r="X1761">
        <f t="shared" ref="X1761:X1775" si="498">ABS(J1761)</f>
        <v>32</v>
      </c>
      <c r="Y1761">
        <f t="shared" ref="Y1761:Y1775" si="499">IF(R1761&lt;1000,ABS(R1761),0)</f>
        <v>0</v>
      </c>
      <c r="Z1761" s="22">
        <f t="shared" ref="Z1761:Z1775" si="500">IF(N1761=1,0,ABS(N1761))</f>
        <v>0</v>
      </c>
      <c r="AA1761" s="22">
        <f t="shared" ref="AA1761:AA1775" si="501">ABS(O1761)</f>
        <v>0</v>
      </c>
      <c r="AB1761">
        <f t="shared" ref="AB1761:AB1775" si="502">IF(N1761=1,1,0)</f>
        <v>1</v>
      </c>
      <c r="AC1761" s="22">
        <f t="shared" ref="AC1761:AC1775" si="503">IF(N1761=1,ABS(N1762),0)</f>
        <v>0.20967741935483872</v>
      </c>
      <c r="AD1761" s="22">
        <f t="shared" ref="AD1761:AD1775" si="504">IF(N1761=1,0,ABS(O1762))</f>
        <v>0</v>
      </c>
    </row>
    <row r="1762" spans="3:30" x14ac:dyDescent="0.25">
      <c r="D1762" s="2">
        <v>0.375</v>
      </c>
      <c r="E1762">
        <v>10624</v>
      </c>
      <c r="F1762">
        <v>10640</v>
      </c>
      <c r="G1762">
        <v>10623</v>
      </c>
      <c r="H1762">
        <v>10630</v>
      </c>
      <c r="J1762">
        <v>6</v>
      </c>
      <c r="K1762">
        <f>K1761+J1762</f>
        <v>6</v>
      </c>
      <c r="L1762">
        <v>17</v>
      </c>
      <c r="N1762">
        <f>IF(J1761&lt;0,MIN(K1762:K1775),MAX(K1762:K1775))/R1741</f>
        <v>-0.20967741935483872</v>
      </c>
      <c r="O1762">
        <f>IF(J1761&lt;0,MAX(K1762:K1775),MIN(K1762:K1775))/R1741</f>
        <v>0.29838709677419356</v>
      </c>
      <c r="R1762">
        <f>MIN(G1759:G1775)</f>
        <v>10587</v>
      </c>
      <c r="W1762">
        <f t="shared" si="497"/>
        <v>0</v>
      </c>
      <c r="X1762">
        <f t="shared" si="498"/>
        <v>6</v>
      </c>
      <c r="Y1762">
        <f t="shared" si="499"/>
        <v>0</v>
      </c>
      <c r="Z1762" s="22">
        <f t="shared" si="500"/>
        <v>0.20967741935483872</v>
      </c>
      <c r="AA1762" s="22">
        <f t="shared" si="501"/>
        <v>0.29838709677419356</v>
      </c>
      <c r="AB1762">
        <f t="shared" si="502"/>
        <v>0</v>
      </c>
      <c r="AC1762" s="22">
        <f t="shared" si="503"/>
        <v>0</v>
      </c>
      <c r="AD1762" s="22">
        <f t="shared" si="504"/>
        <v>0</v>
      </c>
    </row>
    <row r="1763" spans="3:30" x14ac:dyDescent="0.25">
      <c r="D1763" s="1">
        <v>0.41666666666666669</v>
      </c>
      <c r="E1763">
        <v>10630</v>
      </c>
      <c r="F1763">
        <v>10632</v>
      </c>
      <c r="G1763">
        <v>10587</v>
      </c>
      <c r="H1763">
        <v>10598</v>
      </c>
      <c r="J1763">
        <v>-32</v>
      </c>
      <c r="K1763">
        <f t="shared" ref="K1763:K1775" si="505">K1762+J1763</f>
        <v>-26</v>
      </c>
      <c r="L1763">
        <v>45</v>
      </c>
      <c r="R1763">
        <f>R1761-R1762</f>
        <v>87</v>
      </c>
      <c r="W1763">
        <f t="shared" si="497"/>
        <v>0</v>
      </c>
      <c r="X1763">
        <f t="shared" si="498"/>
        <v>32</v>
      </c>
      <c r="Y1763">
        <f t="shared" si="499"/>
        <v>87</v>
      </c>
      <c r="Z1763" s="22">
        <f t="shared" si="500"/>
        <v>0</v>
      </c>
      <c r="AA1763" s="22">
        <f t="shared" si="501"/>
        <v>0</v>
      </c>
      <c r="AB1763">
        <f t="shared" si="502"/>
        <v>0</v>
      </c>
      <c r="AC1763" s="22">
        <f t="shared" si="503"/>
        <v>0</v>
      </c>
      <c r="AD1763" s="22">
        <f t="shared" si="504"/>
        <v>0</v>
      </c>
    </row>
    <row r="1764" spans="3:30" x14ac:dyDescent="0.25">
      <c r="D1764" s="1">
        <v>0.45833333333333331</v>
      </c>
      <c r="E1764">
        <v>10598</v>
      </c>
      <c r="F1764">
        <v>10621</v>
      </c>
      <c r="G1764">
        <v>10596</v>
      </c>
      <c r="H1764">
        <v>10612</v>
      </c>
      <c r="J1764">
        <v>14</v>
      </c>
      <c r="K1764">
        <f t="shared" si="505"/>
        <v>-12</v>
      </c>
      <c r="L1764">
        <v>25</v>
      </c>
      <c r="W1764">
        <f t="shared" si="497"/>
        <v>0</v>
      </c>
      <c r="X1764">
        <f t="shared" si="498"/>
        <v>14</v>
      </c>
      <c r="Y1764">
        <f t="shared" si="499"/>
        <v>0</v>
      </c>
      <c r="Z1764" s="22">
        <f t="shared" si="500"/>
        <v>0</v>
      </c>
      <c r="AA1764" s="22">
        <f t="shared" si="501"/>
        <v>0</v>
      </c>
      <c r="AB1764">
        <f t="shared" si="502"/>
        <v>0</v>
      </c>
      <c r="AC1764" s="22">
        <f t="shared" si="503"/>
        <v>0</v>
      </c>
      <c r="AD1764" s="22">
        <f t="shared" si="504"/>
        <v>0</v>
      </c>
    </row>
    <row r="1765" spans="3:30" x14ac:dyDescent="0.25">
      <c r="D1765" s="1">
        <v>0.5</v>
      </c>
      <c r="E1765">
        <v>10612</v>
      </c>
      <c r="F1765">
        <v>10615</v>
      </c>
      <c r="G1765">
        <v>10595</v>
      </c>
      <c r="H1765">
        <v>10608</v>
      </c>
      <c r="J1765">
        <v>-4</v>
      </c>
      <c r="K1765">
        <f t="shared" si="505"/>
        <v>-16</v>
      </c>
      <c r="L1765">
        <v>20</v>
      </c>
      <c r="W1765">
        <f t="shared" si="497"/>
        <v>0</v>
      </c>
      <c r="X1765">
        <f t="shared" si="498"/>
        <v>4</v>
      </c>
      <c r="Y1765">
        <f t="shared" si="499"/>
        <v>0</v>
      </c>
      <c r="Z1765" s="22">
        <f t="shared" si="500"/>
        <v>0</v>
      </c>
      <c r="AA1765" s="22">
        <f t="shared" si="501"/>
        <v>0</v>
      </c>
      <c r="AB1765">
        <f t="shared" si="502"/>
        <v>0</v>
      </c>
      <c r="AC1765" s="22">
        <f t="shared" si="503"/>
        <v>0</v>
      </c>
      <c r="AD1765" s="22">
        <f t="shared" si="504"/>
        <v>0</v>
      </c>
    </row>
    <row r="1766" spans="3:30" x14ac:dyDescent="0.25">
      <c r="C1766">
        <v>1</v>
      </c>
      <c r="D1766" s="1">
        <v>0.54166666666666663</v>
      </c>
      <c r="E1766">
        <v>10608</v>
      </c>
      <c r="F1766">
        <v>10622</v>
      </c>
      <c r="G1766">
        <v>10605</v>
      </c>
      <c r="H1766">
        <v>10618</v>
      </c>
      <c r="J1766">
        <v>10</v>
      </c>
      <c r="K1766">
        <f t="shared" si="505"/>
        <v>-6</v>
      </c>
      <c r="L1766">
        <v>17</v>
      </c>
      <c r="W1766">
        <f t="shared" si="497"/>
        <v>0</v>
      </c>
      <c r="X1766">
        <f t="shared" si="498"/>
        <v>10</v>
      </c>
      <c r="Y1766">
        <f t="shared" si="499"/>
        <v>0</v>
      </c>
      <c r="Z1766" s="22">
        <f t="shared" si="500"/>
        <v>0</v>
      </c>
      <c r="AA1766" s="22">
        <f t="shared" si="501"/>
        <v>0</v>
      </c>
      <c r="AB1766">
        <f t="shared" si="502"/>
        <v>0</v>
      </c>
      <c r="AC1766" s="22">
        <f t="shared" si="503"/>
        <v>0</v>
      </c>
      <c r="AD1766" s="22">
        <f t="shared" si="504"/>
        <v>0</v>
      </c>
    </row>
    <row r="1767" spans="3:30" x14ac:dyDescent="0.25">
      <c r="D1767" s="1">
        <v>0.58333333333333337</v>
      </c>
      <c r="E1767">
        <v>10618</v>
      </c>
      <c r="F1767">
        <v>10625</v>
      </c>
      <c r="G1767">
        <v>10605</v>
      </c>
      <c r="H1767">
        <v>10609</v>
      </c>
      <c r="J1767">
        <v>-9</v>
      </c>
      <c r="K1767">
        <f t="shared" si="505"/>
        <v>-15</v>
      </c>
      <c r="L1767">
        <v>20</v>
      </c>
      <c r="W1767">
        <f t="shared" si="497"/>
        <v>0</v>
      </c>
      <c r="X1767">
        <f t="shared" si="498"/>
        <v>9</v>
      </c>
      <c r="Y1767">
        <f t="shared" si="499"/>
        <v>0</v>
      </c>
      <c r="Z1767" s="22">
        <f t="shared" si="500"/>
        <v>0</v>
      </c>
      <c r="AA1767" s="22">
        <f t="shared" si="501"/>
        <v>0</v>
      </c>
      <c r="AB1767">
        <f t="shared" si="502"/>
        <v>0</v>
      </c>
      <c r="AC1767" s="22">
        <f t="shared" si="503"/>
        <v>0</v>
      </c>
      <c r="AD1767" s="22">
        <f t="shared" si="504"/>
        <v>0</v>
      </c>
    </row>
    <row r="1768" spans="3:30" x14ac:dyDescent="0.25">
      <c r="D1768" s="1">
        <v>0.625</v>
      </c>
      <c r="E1768">
        <v>10609</v>
      </c>
      <c r="F1768">
        <v>10649</v>
      </c>
      <c r="G1768">
        <v>10607</v>
      </c>
      <c r="H1768">
        <v>10644</v>
      </c>
      <c r="J1768">
        <v>35</v>
      </c>
      <c r="K1768">
        <f t="shared" si="505"/>
        <v>20</v>
      </c>
      <c r="L1768">
        <v>42</v>
      </c>
      <c r="W1768">
        <f t="shared" si="497"/>
        <v>0</v>
      </c>
      <c r="X1768">
        <f t="shared" si="498"/>
        <v>35</v>
      </c>
      <c r="Y1768">
        <f t="shared" si="499"/>
        <v>0</v>
      </c>
      <c r="Z1768" s="22">
        <f t="shared" si="500"/>
        <v>0</v>
      </c>
      <c r="AA1768" s="22">
        <f t="shared" si="501"/>
        <v>0</v>
      </c>
      <c r="AB1768">
        <f t="shared" si="502"/>
        <v>0</v>
      </c>
      <c r="AC1768" s="22">
        <f t="shared" si="503"/>
        <v>0</v>
      </c>
      <c r="AD1768" s="22">
        <f t="shared" si="504"/>
        <v>0</v>
      </c>
    </row>
    <row r="1769" spans="3:30" x14ac:dyDescent="0.25">
      <c r="D1769" s="1">
        <v>0.66666666666666663</v>
      </c>
      <c r="E1769">
        <v>10644</v>
      </c>
      <c r="F1769">
        <v>10659</v>
      </c>
      <c r="G1769">
        <v>10635</v>
      </c>
      <c r="H1769">
        <v>10643</v>
      </c>
      <c r="J1769">
        <v>-1</v>
      </c>
      <c r="K1769">
        <f t="shared" si="505"/>
        <v>19</v>
      </c>
      <c r="L1769">
        <v>24</v>
      </c>
      <c r="W1769">
        <f t="shared" si="497"/>
        <v>0</v>
      </c>
      <c r="X1769">
        <f t="shared" si="498"/>
        <v>1</v>
      </c>
      <c r="Y1769">
        <f t="shared" si="499"/>
        <v>0</v>
      </c>
      <c r="Z1769" s="22">
        <f t="shared" si="500"/>
        <v>0</v>
      </c>
      <c r="AA1769" s="22">
        <f t="shared" si="501"/>
        <v>0</v>
      </c>
      <c r="AB1769">
        <f t="shared" si="502"/>
        <v>0</v>
      </c>
      <c r="AC1769" s="22">
        <f t="shared" si="503"/>
        <v>0</v>
      </c>
      <c r="AD1769" s="22">
        <f t="shared" si="504"/>
        <v>0</v>
      </c>
    </row>
    <row r="1770" spans="3:30" x14ac:dyDescent="0.25">
      <c r="D1770" s="1">
        <v>0.70833333333333337</v>
      </c>
      <c r="E1770">
        <v>10643</v>
      </c>
      <c r="F1770">
        <v>10674</v>
      </c>
      <c r="G1770">
        <v>10636</v>
      </c>
      <c r="H1770">
        <v>10661</v>
      </c>
      <c r="J1770">
        <v>18</v>
      </c>
      <c r="K1770">
        <f t="shared" si="505"/>
        <v>37</v>
      </c>
      <c r="L1770">
        <v>38</v>
      </c>
      <c r="W1770">
        <f t="shared" si="497"/>
        <v>0</v>
      </c>
      <c r="X1770">
        <f t="shared" si="498"/>
        <v>18</v>
      </c>
      <c r="Y1770">
        <f t="shared" si="499"/>
        <v>0</v>
      </c>
      <c r="Z1770" s="22">
        <f t="shared" si="500"/>
        <v>0</v>
      </c>
      <c r="AA1770" s="22">
        <f t="shared" si="501"/>
        <v>0</v>
      </c>
      <c r="AB1770">
        <f t="shared" si="502"/>
        <v>0</v>
      </c>
      <c r="AC1770" s="22">
        <f t="shared" si="503"/>
        <v>0</v>
      </c>
      <c r="AD1770" s="22">
        <f t="shared" si="504"/>
        <v>0</v>
      </c>
    </row>
    <row r="1771" spans="3:30" x14ac:dyDescent="0.25">
      <c r="D1771" s="1">
        <v>0.75</v>
      </c>
      <c r="E1771">
        <v>10661</v>
      </c>
      <c r="F1771">
        <v>10665</v>
      </c>
      <c r="G1771">
        <v>10641</v>
      </c>
      <c r="H1771">
        <v>10648</v>
      </c>
      <c r="J1771">
        <v>-13</v>
      </c>
      <c r="K1771">
        <f t="shared" si="505"/>
        <v>24</v>
      </c>
      <c r="L1771">
        <v>24</v>
      </c>
      <c r="W1771">
        <f t="shared" si="497"/>
        <v>0</v>
      </c>
      <c r="X1771">
        <f t="shared" si="498"/>
        <v>13</v>
      </c>
      <c r="Y1771">
        <f t="shared" si="499"/>
        <v>0</v>
      </c>
      <c r="Z1771" s="22">
        <f t="shared" si="500"/>
        <v>0</v>
      </c>
      <c r="AA1771" s="22">
        <f t="shared" si="501"/>
        <v>0</v>
      </c>
      <c r="AB1771">
        <f t="shared" si="502"/>
        <v>0</v>
      </c>
      <c r="AC1771" s="22">
        <f t="shared" si="503"/>
        <v>0</v>
      </c>
      <c r="AD1771" s="22">
        <f t="shared" si="504"/>
        <v>0</v>
      </c>
    </row>
    <row r="1772" spans="3:30" x14ac:dyDescent="0.25">
      <c r="D1772" s="1">
        <v>0.79166666666666663</v>
      </c>
      <c r="E1772">
        <v>10648</v>
      </c>
      <c r="F1772">
        <v>10655</v>
      </c>
      <c r="G1772">
        <v>10643</v>
      </c>
      <c r="H1772">
        <v>10653</v>
      </c>
      <c r="J1772">
        <v>5</v>
      </c>
      <c r="K1772">
        <f t="shared" si="505"/>
        <v>29</v>
      </c>
      <c r="L1772">
        <v>12</v>
      </c>
      <c r="W1772">
        <f t="shared" si="497"/>
        <v>0</v>
      </c>
      <c r="X1772">
        <f t="shared" si="498"/>
        <v>5</v>
      </c>
      <c r="Y1772">
        <f t="shared" si="499"/>
        <v>0</v>
      </c>
      <c r="Z1772" s="22">
        <f t="shared" si="500"/>
        <v>0</v>
      </c>
      <c r="AA1772" s="22">
        <f t="shared" si="501"/>
        <v>0</v>
      </c>
      <c r="AB1772">
        <f t="shared" si="502"/>
        <v>0</v>
      </c>
      <c r="AC1772" s="22">
        <f t="shared" si="503"/>
        <v>0</v>
      </c>
      <c r="AD1772" s="22">
        <f t="shared" si="504"/>
        <v>0</v>
      </c>
    </row>
    <row r="1773" spans="3:30" x14ac:dyDescent="0.25">
      <c r="D1773" s="1">
        <v>0.83333333333333337</v>
      </c>
      <c r="E1773">
        <v>10653</v>
      </c>
      <c r="F1773">
        <v>10665</v>
      </c>
      <c r="G1773">
        <v>10649</v>
      </c>
      <c r="H1773">
        <v>10658</v>
      </c>
      <c r="J1773">
        <v>5</v>
      </c>
      <c r="K1773">
        <f t="shared" si="505"/>
        <v>34</v>
      </c>
      <c r="L1773">
        <v>16</v>
      </c>
      <c r="W1773">
        <f t="shared" si="497"/>
        <v>0</v>
      </c>
      <c r="X1773">
        <f t="shared" si="498"/>
        <v>5</v>
      </c>
      <c r="Y1773">
        <f t="shared" si="499"/>
        <v>0</v>
      </c>
      <c r="Z1773" s="22">
        <f t="shared" si="500"/>
        <v>0</v>
      </c>
      <c r="AA1773" s="22">
        <f t="shared" si="501"/>
        <v>0</v>
      </c>
      <c r="AB1773">
        <f t="shared" si="502"/>
        <v>0</v>
      </c>
      <c r="AC1773" s="22">
        <f t="shared" si="503"/>
        <v>0</v>
      </c>
      <c r="AD1773" s="22">
        <f t="shared" si="504"/>
        <v>0</v>
      </c>
    </row>
    <row r="1774" spans="3:30" x14ac:dyDescent="0.25">
      <c r="D1774" s="1">
        <v>0.875</v>
      </c>
      <c r="E1774">
        <v>10658</v>
      </c>
      <c r="F1774">
        <v>10663</v>
      </c>
      <c r="G1774">
        <v>10651</v>
      </c>
      <c r="H1774">
        <v>10654</v>
      </c>
      <c r="J1774">
        <v>-4</v>
      </c>
      <c r="K1774">
        <f t="shared" si="505"/>
        <v>30</v>
      </c>
      <c r="L1774">
        <v>12</v>
      </c>
      <c r="W1774">
        <f t="shared" si="497"/>
        <v>0</v>
      </c>
      <c r="X1774">
        <f t="shared" si="498"/>
        <v>4</v>
      </c>
      <c r="Y1774">
        <f t="shared" si="499"/>
        <v>0</v>
      </c>
      <c r="Z1774" s="22">
        <f t="shared" si="500"/>
        <v>0</v>
      </c>
      <c r="AA1774" s="22">
        <f t="shared" si="501"/>
        <v>0</v>
      </c>
      <c r="AB1774">
        <f t="shared" si="502"/>
        <v>0</v>
      </c>
      <c r="AC1774" s="22">
        <f t="shared" si="503"/>
        <v>0</v>
      </c>
      <c r="AD1774" s="22">
        <f t="shared" si="504"/>
        <v>0</v>
      </c>
    </row>
    <row r="1775" spans="3:30" x14ac:dyDescent="0.25">
      <c r="D1775" s="2">
        <v>0.91666666666666663</v>
      </c>
      <c r="E1775">
        <v>10655</v>
      </c>
      <c r="F1775">
        <v>10659</v>
      </c>
      <c r="G1775">
        <v>10645</v>
      </c>
      <c r="H1775">
        <v>10651</v>
      </c>
      <c r="J1775">
        <v>-4</v>
      </c>
      <c r="K1775">
        <f t="shared" si="505"/>
        <v>26</v>
      </c>
      <c r="L1775">
        <v>14</v>
      </c>
      <c r="M1775">
        <v>13</v>
      </c>
      <c r="W1775">
        <f t="shared" si="497"/>
        <v>13</v>
      </c>
      <c r="X1775">
        <f t="shared" si="498"/>
        <v>4</v>
      </c>
      <c r="Y1775">
        <f t="shared" si="499"/>
        <v>0</v>
      </c>
      <c r="Z1775" s="22">
        <f t="shared" si="500"/>
        <v>0</v>
      </c>
      <c r="AA1775" s="22">
        <f t="shared" si="501"/>
        <v>0</v>
      </c>
      <c r="AB1775">
        <f t="shared" si="502"/>
        <v>0</v>
      </c>
      <c r="AC1775" s="22">
        <f t="shared" si="503"/>
        <v>0</v>
      </c>
      <c r="AD1775" s="22">
        <f t="shared" si="504"/>
        <v>0</v>
      </c>
    </row>
    <row r="1776" spans="3:30" hidden="1" x14ac:dyDescent="0.25">
      <c r="D1776" s="1">
        <v>0.95833333333333337</v>
      </c>
      <c r="E1776">
        <v>10654</v>
      </c>
      <c r="F1776">
        <v>10656</v>
      </c>
      <c r="G1776">
        <v>10647</v>
      </c>
      <c r="H1776">
        <v>10649</v>
      </c>
      <c r="R1776">
        <f>MIN(G1773:G1789)</f>
        <v>10639</v>
      </c>
      <c r="Z1776"/>
      <c r="AA1776"/>
      <c r="AC1776"/>
      <c r="AD1776"/>
    </row>
    <row r="1777" spans="3:30" hidden="1" x14ac:dyDescent="0.25">
      <c r="D1777" s="1">
        <v>4.1666666666666664E-2</v>
      </c>
      <c r="E1777">
        <v>10646</v>
      </c>
      <c r="F1777">
        <v>10650</v>
      </c>
      <c r="G1777">
        <v>10639</v>
      </c>
      <c r="H1777">
        <v>10650</v>
      </c>
      <c r="R1777">
        <f>R1775-R1776</f>
        <v>-10639</v>
      </c>
      <c r="Z1777"/>
      <c r="AA1777"/>
      <c r="AC1777"/>
      <c r="AD1777"/>
    </row>
    <row r="1778" spans="3:30" hidden="1" x14ac:dyDescent="0.25">
      <c r="D1778" s="1">
        <v>8.3333333333333329E-2</v>
      </c>
      <c r="E1778">
        <v>10648</v>
      </c>
      <c r="F1778">
        <v>10657</v>
      </c>
      <c r="G1778">
        <v>10648</v>
      </c>
      <c r="H1778">
        <v>10655</v>
      </c>
      <c r="Z1778"/>
      <c r="AA1778"/>
      <c r="AC1778"/>
      <c r="AD1778"/>
    </row>
    <row r="1779" spans="3:30" hidden="1" x14ac:dyDescent="0.25">
      <c r="D1779" s="1">
        <v>0.125</v>
      </c>
      <c r="E1779">
        <v>10654</v>
      </c>
      <c r="F1779">
        <v>10668</v>
      </c>
      <c r="G1779">
        <v>10651</v>
      </c>
      <c r="H1779">
        <v>10666</v>
      </c>
      <c r="Z1779"/>
      <c r="AA1779"/>
      <c r="AC1779"/>
      <c r="AD1779"/>
    </row>
    <row r="1780" spans="3:30" hidden="1" x14ac:dyDescent="0.25">
      <c r="D1780" s="1">
        <v>0.16666666666666666</v>
      </c>
      <c r="E1780">
        <v>10666</v>
      </c>
      <c r="F1780">
        <v>10675</v>
      </c>
      <c r="G1780">
        <v>10660</v>
      </c>
      <c r="H1780">
        <v>10675</v>
      </c>
      <c r="Z1780"/>
      <c r="AA1780"/>
      <c r="AC1780"/>
      <c r="AD1780"/>
    </row>
    <row r="1781" spans="3:30" hidden="1" x14ac:dyDescent="0.25">
      <c r="D1781" s="1">
        <v>0.20833333333333334</v>
      </c>
      <c r="E1781">
        <v>10677</v>
      </c>
      <c r="F1781">
        <v>10680</v>
      </c>
      <c r="G1781">
        <v>10671</v>
      </c>
      <c r="H1781">
        <v>10673</v>
      </c>
      <c r="Z1781"/>
      <c r="AA1781"/>
      <c r="AC1781"/>
      <c r="AD1781"/>
    </row>
    <row r="1782" spans="3:30" hidden="1" x14ac:dyDescent="0.25">
      <c r="D1782" s="1">
        <v>0.25</v>
      </c>
      <c r="E1782">
        <v>10671</v>
      </c>
      <c r="F1782">
        <v>10689</v>
      </c>
      <c r="G1782">
        <v>10671</v>
      </c>
      <c r="H1782">
        <v>10680</v>
      </c>
      <c r="Z1782"/>
      <c r="AA1782"/>
      <c r="AC1782"/>
      <c r="AD1782"/>
    </row>
    <row r="1783" spans="3:30" hidden="1" x14ac:dyDescent="0.25">
      <c r="D1783" s="1">
        <v>0.29166666666666669</v>
      </c>
      <c r="E1783">
        <v>10679</v>
      </c>
      <c r="F1783">
        <v>10681</v>
      </c>
      <c r="G1783">
        <v>10671</v>
      </c>
      <c r="H1783">
        <v>10671</v>
      </c>
      <c r="Z1783"/>
      <c r="AA1783"/>
      <c r="AC1783"/>
      <c r="AD1783"/>
    </row>
    <row r="1784" spans="3:30" x14ac:dyDescent="0.25">
      <c r="D1784" s="2">
        <v>0.33333333333333331</v>
      </c>
      <c r="E1784">
        <v>10671</v>
      </c>
      <c r="F1784">
        <v>10680</v>
      </c>
      <c r="G1784">
        <v>10665</v>
      </c>
      <c r="H1784">
        <v>10680</v>
      </c>
      <c r="J1784">
        <v>9</v>
      </c>
      <c r="K1784">
        <v>0</v>
      </c>
      <c r="L1784">
        <v>15</v>
      </c>
      <c r="N1784">
        <f>IF(J1783&lt;0,MIN(K1784:K1797),MAX(K1784:K1797))/R1763</f>
        <v>0.56321839080459768</v>
      </c>
      <c r="O1784">
        <f>IF(J1783&lt;0,MAX(K1784:K1797),MIN(K1784:K1797))/R1763</f>
        <v>-0.28735632183908044</v>
      </c>
      <c r="R1784">
        <f>MAX(F1782:F1798)</f>
        <v>10749</v>
      </c>
      <c r="W1784">
        <f t="shared" ref="W1784:W1798" si="506">ABS(M1784)</f>
        <v>0</v>
      </c>
      <c r="X1784">
        <f t="shared" ref="X1784:X1798" si="507">ABS(J1784)</f>
        <v>9</v>
      </c>
      <c r="Y1784">
        <f t="shared" ref="Y1784:Y1798" si="508">IF(R1784&lt;1000,ABS(R1784),0)</f>
        <v>0</v>
      </c>
      <c r="Z1784" s="22">
        <f t="shared" ref="Z1784:Z1798" si="509">IF(N1784=1,0,ABS(N1784))</f>
        <v>0.56321839080459768</v>
      </c>
      <c r="AA1784" s="22">
        <f t="shared" ref="AA1784:AA1798" si="510">ABS(O1784)</f>
        <v>0.28735632183908044</v>
      </c>
      <c r="AB1784">
        <f t="shared" ref="AB1784:AB1798" si="511">IF(N1784=1,1,0)</f>
        <v>0</v>
      </c>
      <c r="AC1784" s="22">
        <f t="shared" ref="AC1784:AC1798" si="512">IF(N1784=1,ABS(N1785),0)</f>
        <v>0</v>
      </c>
      <c r="AD1784" s="22">
        <f t="shared" ref="AD1784:AD1798" si="513">IF(N1784=1,0,ABS(O1785))</f>
        <v>0</v>
      </c>
    </row>
    <row r="1785" spans="3:30" x14ac:dyDescent="0.25">
      <c r="D1785" s="2">
        <v>0.375</v>
      </c>
      <c r="E1785">
        <v>10668</v>
      </c>
      <c r="F1785">
        <v>10694</v>
      </c>
      <c r="G1785">
        <v>10668</v>
      </c>
      <c r="H1785">
        <v>10674</v>
      </c>
      <c r="J1785">
        <v>6</v>
      </c>
      <c r="K1785">
        <f>K1784+J1785</f>
        <v>6</v>
      </c>
      <c r="L1785">
        <v>26</v>
      </c>
      <c r="R1785">
        <f>MIN(G1782:G1798)</f>
        <v>10591</v>
      </c>
      <c r="W1785">
        <f t="shared" si="506"/>
        <v>0</v>
      </c>
      <c r="X1785">
        <f t="shared" si="507"/>
        <v>6</v>
      </c>
      <c r="Y1785">
        <f t="shared" si="508"/>
        <v>0</v>
      </c>
      <c r="Z1785" s="22">
        <f t="shared" si="509"/>
        <v>0</v>
      </c>
      <c r="AA1785" s="22">
        <f t="shared" si="510"/>
        <v>0</v>
      </c>
      <c r="AB1785">
        <f t="shared" si="511"/>
        <v>0</v>
      </c>
      <c r="AC1785" s="22">
        <f t="shared" si="512"/>
        <v>0</v>
      </c>
      <c r="AD1785" s="22">
        <f t="shared" si="513"/>
        <v>0</v>
      </c>
    </row>
    <row r="1786" spans="3:30" x14ac:dyDescent="0.25">
      <c r="D1786" s="1">
        <v>0.41666666666666669</v>
      </c>
      <c r="E1786">
        <v>10673</v>
      </c>
      <c r="F1786">
        <v>10679</v>
      </c>
      <c r="G1786">
        <v>10649</v>
      </c>
      <c r="H1786">
        <v>10658</v>
      </c>
      <c r="J1786">
        <v>-15</v>
      </c>
      <c r="K1786">
        <f t="shared" ref="K1786:K1798" si="514">K1785+J1786</f>
        <v>-9</v>
      </c>
      <c r="L1786">
        <v>30</v>
      </c>
      <c r="R1786">
        <f>R1784-R1785</f>
        <v>158</v>
      </c>
      <c r="W1786">
        <f t="shared" si="506"/>
        <v>0</v>
      </c>
      <c r="X1786">
        <f t="shared" si="507"/>
        <v>15</v>
      </c>
      <c r="Y1786">
        <f t="shared" si="508"/>
        <v>158</v>
      </c>
      <c r="Z1786" s="22">
        <f t="shared" si="509"/>
        <v>0</v>
      </c>
      <c r="AA1786" s="22">
        <f t="shared" si="510"/>
        <v>0</v>
      </c>
      <c r="AB1786">
        <f t="shared" si="511"/>
        <v>0</v>
      </c>
      <c r="AC1786" s="22">
        <f t="shared" si="512"/>
        <v>0</v>
      </c>
      <c r="AD1786" s="22">
        <f t="shared" si="513"/>
        <v>0</v>
      </c>
    </row>
    <row r="1787" spans="3:30" x14ac:dyDescent="0.25">
      <c r="D1787" s="1">
        <v>0.45833333333333331</v>
      </c>
      <c r="E1787">
        <v>10658</v>
      </c>
      <c r="F1787">
        <v>10673</v>
      </c>
      <c r="G1787">
        <v>10658</v>
      </c>
      <c r="H1787">
        <v>10668</v>
      </c>
      <c r="J1787">
        <v>10</v>
      </c>
      <c r="K1787">
        <f t="shared" si="514"/>
        <v>1</v>
      </c>
      <c r="L1787">
        <v>15</v>
      </c>
      <c r="W1787">
        <f t="shared" si="506"/>
        <v>0</v>
      </c>
      <c r="X1787">
        <f t="shared" si="507"/>
        <v>10</v>
      </c>
      <c r="Y1787">
        <f t="shared" si="508"/>
        <v>0</v>
      </c>
      <c r="Z1787" s="22">
        <f t="shared" si="509"/>
        <v>0</v>
      </c>
      <c r="AA1787" s="22">
        <f t="shared" si="510"/>
        <v>0</v>
      </c>
      <c r="AB1787">
        <f t="shared" si="511"/>
        <v>0</v>
      </c>
      <c r="AC1787" s="22">
        <f t="shared" si="512"/>
        <v>0</v>
      </c>
      <c r="AD1787" s="22">
        <f t="shared" si="513"/>
        <v>0</v>
      </c>
    </row>
    <row r="1788" spans="3:30" x14ac:dyDescent="0.25">
      <c r="D1788" s="1">
        <v>0.5</v>
      </c>
      <c r="E1788">
        <v>10668</v>
      </c>
      <c r="F1788">
        <v>10678</v>
      </c>
      <c r="G1788">
        <v>10667</v>
      </c>
      <c r="H1788">
        <v>10672</v>
      </c>
      <c r="J1788">
        <v>4</v>
      </c>
      <c r="K1788">
        <f t="shared" si="514"/>
        <v>5</v>
      </c>
      <c r="L1788">
        <v>11</v>
      </c>
      <c r="W1788">
        <f t="shared" si="506"/>
        <v>0</v>
      </c>
      <c r="X1788">
        <f t="shared" si="507"/>
        <v>4</v>
      </c>
      <c r="Y1788">
        <f t="shared" si="508"/>
        <v>0</v>
      </c>
      <c r="Z1788" s="22">
        <f t="shared" si="509"/>
        <v>0</v>
      </c>
      <c r="AA1788" s="22">
        <f t="shared" si="510"/>
        <v>0</v>
      </c>
      <c r="AB1788">
        <f t="shared" si="511"/>
        <v>0</v>
      </c>
      <c r="AC1788" s="22">
        <f t="shared" si="512"/>
        <v>0</v>
      </c>
      <c r="AD1788" s="22">
        <f t="shared" si="513"/>
        <v>0</v>
      </c>
    </row>
    <row r="1789" spans="3:30" x14ac:dyDescent="0.25">
      <c r="C1789">
        <v>1</v>
      </c>
      <c r="D1789" s="1">
        <v>0.54166666666666663</v>
      </c>
      <c r="E1789">
        <v>10672</v>
      </c>
      <c r="F1789">
        <v>10677</v>
      </c>
      <c r="G1789">
        <v>10663</v>
      </c>
      <c r="H1789">
        <v>10668</v>
      </c>
      <c r="J1789">
        <v>-4</v>
      </c>
      <c r="K1789">
        <f t="shared" si="514"/>
        <v>1</v>
      </c>
      <c r="L1789">
        <v>14</v>
      </c>
      <c r="W1789">
        <f t="shared" si="506"/>
        <v>0</v>
      </c>
      <c r="X1789">
        <f t="shared" si="507"/>
        <v>4</v>
      </c>
      <c r="Y1789">
        <f t="shared" si="508"/>
        <v>0</v>
      </c>
      <c r="Z1789" s="22">
        <f t="shared" si="509"/>
        <v>0</v>
      </c>
      <c r="AA1789" s="22">
        <f t="shared" si="510"/>
        <v>0</v>
      </c>
      <c r="AB1789">
        <f t="shared" si="511"/>
        <v>0</v>
      </c>
      <c r="AC1789" s="22">
        <f t="shared" si="512"/>
        <v>0</v>
      </c>
      <c r="AD1789" s="22">
        <f t="shared" si="513"/>
        <v>0</v>
      </c>
    </row>
    <row r="1790" spans="3:30" x14ac:dyDescent="0.25">
      <c r="D1790" s="1">
        <v>0.58333333333333337</v>
      </c>
      <c r="E1790">
        <v>10668</v>
      </c>
      <c r="F1790">
        <v>10672</v>
      </c>
      <c r="G1790">
        <v>10650</v>
      </c>
      <c r="H1790">
        <v>10664</v>
      </c>
      <c r="J1790">
        <v>-4</v>
      </c>
      <c r="K1790">
        <f t="shared" si="514"/>
        <v>-3</v>
      </c>
      <c r="L1790">
        <v>22</v>
      </c>
      <c r="W1790">
        <f t="shared" si="506"/>
        <v>0</v>
      </c>
      <c r="X1790">
        <f t="shared" si="507"/>
        <v>4</v>
      </c>
      <c r="Y1790">
        <f t="shared" si="508"/>
        <v>0</v>
      </c>
      <c r="Z1790" s="22">
        <f t="shared" si="509"/>
        <v>0</v>
      </c>
      <c r="AA1790" s="22">
        <f t="shared" si="510"/>
        <v>0</v>
      </c>
      <c r="AB1790">
        <f t="shared" si="511"/>
        <v>0</v>
      </c>
      <c r="AC1790" s="22">
        <f t="shared" si="512"/>
        <v>0</v>
      </c>
      <c r="AD1790" s="22">
        <f t="shared" si="513"/>
        <v>0</v>
      </c>
    </row>
    <row r="1791" spans="3:30" x14ac:dyDescent="0.25">
      <c r="D1791" s="1">
        <v>0.625</v>
      </c>
      <c r="E1791">
        <v>10664</v>
      </c>
      <c r="F1791">
        <v>10669</v>
      </c>
      <c r="G1791">
        <v>10591</v>
      </c>
      <c r="H1791">
        <v>10642</v>
      </c>
      <c r="J1791">
        <v>-22</v>
      </c>
      <c r="K1791">
        <f t="shared" si="514"/>
        <v>-25</v>
      </c>
      <c r="L1791">
        <v>78</v>
      </c>
      <c r="W1791">
        <f t="shared" si="506"/>
        <v>0</v>
      </c>
      <c r="X1791">
        <f t="shared" si="507"/>
        <v>22</v>
      </c>
      <c r="Y1791">
        <f t="shared" si="508"/>
        <v>0</v>
      </c>
      <c r="Z1791" s="22">
        <f t="shared" si="509"/>
        <v>0</v>
      </c>
      <c r="AA1791" s="22">
        <f t="shared" si="510"/>
        <v>0</v>
      </c>
      <c r="AB1791">
        <f t="shared" si="511"/>
        <v>0</v>
      </c>
      <c r="AC1791" s="22">
        <f t="shared" si="512"/>
        <v>0</v>
      </c>
      <c r="AD1791" s="22">
        <f t="shared" si="513"/>
        <v>0</v>
      </c>
    </row>
    <row r="1792" spans="3:30" x14ac:dyDescent="0.25">
      <c r="D1792" s="1">
        <v>0.66666666666666663</v>
      </c>
      <c r="E1792">
        <v>10642</v>
      </c>
      <c r="F1792">
        <v>10704</v>
      </c>
      <c r="G1792">
        <v>10634</v>
      </c>
      <c r="H1792">
        <v>10703</v>
      </c>
      <c r="J1792">
        <v>61</v>
      </c>
      <c r="K1792">
        <f t="shared" si="514"/>
        <v>36</v>
      </c>
      <c r="L1792">
        <v>70</v>
      </c>
      <c r="W1792">
        <f t="shared" si="506"/>
        <v>0</v>
      </c>
      <c r="X1792">
        <f t="shared" si="507"/>
        <v>61</v>
      </c>
      <c r="Y1792">
        <f t="shared" si="508"/>
        <v>0</v>
      </c>
      <c r="Z1792" s="22">
        <f t="shared" si="509"/>
        <v>0</v>
      </c>
      <c r="AA1792" s="22">
        <f t="shared" si="510"/>
        <v>0</v>
      </c>
      <c r="AB1792">
        <f t="shared" si="511"/>
        <v>0</v>
      </c>
      <c r="AC1792" s="22">
        <f t="shared" si="512"/>
        <v>0</v>
      </c>
      <c r="AD1792" s="22">
        <f t="shared" si="513"/>
        <v>0</v>
      </c>
    </row>
    <row r="1793" spans="4:30" x14ac:dyDescent="0.25">
      <c r="D1793" s="1">
        <v>0.70833333333333337</v>
      </c>
      <c r="E1793">
        <v>10702</v>
      </c>
      <c r="F1793">
        <v>10749</v>
      </c>
      <c r="G1793">
        <v>10668</v>
      </c>
      <c r="H1793">
        <v>10689</v>
      </c>
      <c r="J1793">
        <v>-13</v>
      </c>
      <c r="K1793">
        <f t="shared" si="514"/>
        <v>23</v>
      </c>
      <c r="L1793">
        <v>81</v>
      </c>
      <c r="W1793">
        <f t="shared" si="506"/>
        <v>0</v>
      </c>
      <c r="X1793">
        <f t="shared" si="507"/>
        <v>13</v>
      </c>
      <c r="Y1793">
        <f t="shared" si="508"/>
        <v>0</v>
      </c>
      <c r="Z1793" s="22">
        <f t="shared" si="509"/>
        <v>0</v>
      </c>
      <c r="AA1793" s="22">
        <f t="shared" si="510"/>
        <v>0</v>
      </c>
      <c r="AB1793">
        <f t="shared" si="511"/>
        <v>0</v>
      </c>
      <c r="AC1793" s="22">
        <f t="shared" si="512"/>
        <v>0</v>
      </c>
      <c r="AD1793" s="22">
        <f t="shared" si="513"/>
        <v>0</v>
      </c>
    </row>
    <row r="1794" spans="4:30" x14ac:dyDescent="0.25">
      <c r="D1794" s="1">
        <v>0.75</v>
      </c>
      <c r="E1794">
        <v>10688</v>
      </c>
      <c r="F1794">
        <v>10709</v>
      </c>
      <c r="G1794">
        <v>10686</v>
      </c>
      <c r="H1794">
        <v>10707</v>
      </c>
      <c r="J1794">
        <v>19</v>
      </c>
      <c r="K1794">
        <f t="shared" si="514"/>
        <v>42</v>
      </c>
      <c r="L1794">
        <v>23</v>
      </c>
      <c r="W1794">
        <f t="shared" si="506"/>
        <v>0</v>
      </c>
      <c r="X1794">
        <f t="shared" si="507"/>
        <v>19</v>
      </c>
      <c r="Y1794">
        <f t="shared" si="508"/>
        <v>0</v>
      </c>
      <c r="Z1794" s="22">
        <f t="shared" si="509"/>
        <v>0</v>
      </c>
      <c r="AA1794" s="22">
        <f t="shared" si="510"/>
        <v>0</v>
      </c>
      <c r="AB1794">
        <f t="shared" si="511"/>
        <v>0</v>
      </c>
      <c r="AC1794" s="22">
        <f t="shared" si="512"/>
        <v>0</v>
      </c>
      <c r="AD1794" s="22">
        <f t="shared" si="513"/>
        <v>0</v>
      </c>
    </row>
    <row r="1795" spans="4:30" x14ac:dyDescent="0.25">
      <c r="D1795" s="1">
        <v>0.79166666666666663</v>
      </c>
      <c r="E1795">
        <v>10708</v>
      </c>
      <c r="F1795">
        <v>10727</v>
      </c>
      <c r="G1795">
        <v>10703</v>
      </c>
      <c r="H1795">
        <v>10712</v>
      </c>
      <c r="J1795">
        <v>4</v>
      </c>
      <c r="K1795">
        <f t="shared" si="514"/>
        <v>46</v>
      </c>
      <c r="L1795">
        <v>24</v>
      </c>
      <c r="W1795">
        <f t="shared" si="506"/>
        <v>0</v>
      </c>
      <c r="X1795">
        <f t="shared" si="507"/>
        <v>4</v>
      </c>
      <c r="Y1795">
        <f t="shared" si="508"/>
        <v>0</v>
      </c>
      <c r="Z1795" s="22">
        <f t="shared" si="509"/>
        <v>0</v>
      </c>
      <c r="AA1795" s="22">
        <f t="shared" si="510"/>
        <v>0</v>
      </c>
      <c r="AB1795">
        <f t="shared" si="511"/>
        <v>0</v>
      </c>
      <c r="AC1795" s="22">
        <f t="shared" si="512"/>
        <v>0</v>
      </c>
      <c r="AD1795" s="22">
        <f t="shared" si="513"/>
        <v>0</v>
      </c>
    </row>
    <row r="1796" spans="4:30" x14ac:dyDescent="0.25">
      <c r="D1796" s="1">
        <v>0.83333333333333337</v>
      </c>
      <c r="E1796">
        <v>10712</v>
      </c>
      <c r="F1796">
        <v>10721</v>
      </c>
      <c r="G1796">
        <v>10701</v>
      </c>
      <c r="H1796">
        <v>10704</v>
      </c>
      <c r="J1796">
        <v>-8</v>
      </c>
      <c r="K1796">
        <f t="shared" si="514"/>
        <v>38</v>
      </c>
      <c r="L1796">
        <v>20</v>
      </c>
      <c r="W1796">
        <f t="shared" si="506"/>
        <v>0</v>
      </c>
      <c r="X1796">
        <f t="shared" si="507"/>
        <v>8</v>
      </c>
      <c r="Y1796">
        <f t="shared" si="508"/>
        <v>0</v>
      </c>
      <c r="Z1796" s="22">
        <f t="shared" si="509"/>
        <v>0</v>
      </c>
      <c r="AA1796" s="22">
        <f t="shared" si="510"/>
        <v>0</v>
      </c>
      <c r="AB1796">
        <f t="shared" si="511"/>
        <v>0</v>
      </c>
      <c r="AC1796" s="22">
        <f t="shared" si="512"/>
        <v>0</v>
      </c>
      <c r="AD1796" s="22">
        <f t="shared" si="513"/>
        <v>0</v>
      </c>
    </row>
    <row r="1797" spans="4:30" x14ac:dyDescent="0.25">
      <c r="D1797" s="1">
        <v>0.875</v>
      </c>
      <c r="E1797">
        <v>10704</v>
      </c>
      <c r="F1797">
        <v>10719</v>
      </c>
      <c r="G1797">
        <v>10704</v>
      </c>
      <c r="H1797">
        <v>10715</v>
      </c>
      <c r="J1797">
        <v>11</v>
      </c>
      <c r="K1797">
        <f t="shared" si="514"/>
        <v>49</v>
      </c>
      <c r="L1797">
        <v>15</v>
      </c>
      <c r="W1797">
        <f t="shared" si="506"/>
        <v>0</v>
      </c>
      <c r="X1797">
        <f t="shared" si="507"/>
        <v>11</v>
      </c>
      <c r="Y1797">
        <f t="shared" si="508"/>
        <v>0</v>
      </c>
      <c r="Z1797" s="22">
        <f t="shared" si="509"/>
        <v>0</v>
      </c>
      <c r="AA1797" s="22">
        <f t="shared" si="510"/>
        <v>0</v>
      </c>
      <c r="AB1797">
        <f t="shared" si="511"/>
        <v>0</v>
      </c>
      <c r="AC1797" s="22">
        <f t="shared" si="512"/>
        <v>0</v>
      </c>
      <c r="AD1797" s="22">
        <f t="shared" si="513"/>
        <v>0</v>
      </c>
    </row>
    <row r="1798" spans="4:30" x14ac:dyDescent="0.25">
      <c r="D1798" s="2">
        <v>0.91666666666666663</v>
      </c>
      <c r="E1798">
        <v>10715</v>
      </c>
      <c r="F1798">
        <v>10721</v>
      </c>
      <c r="G1798">
        <v>10710</v>
      </c>
      <c r="H1798">
        <v>10712</v>
      </c>
      <c r="J1798">
        <v>-3</v>
      </c>
      <c r="K1798">
        <f t="shared" si="514"/>
        <v>46</v>
      </c>
      <c r="L1798">
        <v>11</v>
      </c>
      <c r="M1798">
        <v>-19</v>
      </c>
      <c r="N1798">
        <v>1</v>
      </c>
      <c r="W1798">
        <f t="shared" si="506"/>
        <v>19</v>
      </c>
      <c r="X1798">
        <f t="shared" si="507"/>
        <v>3</v>
      </c>
      <c r="Y1798">
        <f t="shared" si="508"/>
        <v>0</v>
      </c>
      <c r="Z1798" s="22">
        <f t="shared" si="509"/>
        <v>0</v>
      </c>
      <c r="AA1798" s="22">
        <f t="shared" si="510"/>
        <v>0</v>
      </c>
      <c r="AB1798">
        <f t="shared" si="511"/>
        <v>1</v>
      </c>
      <c r="AC1798" s="22">
        <f t="shared" si="512"/>
        <v>0</v>
      </c>
      <c r="AD1798" s="22">
        <f t="shared" si="513"/>
        <v>0</v>
      </c>
    </row>
    <row r="1799" spans="4:30" hidden="1" x14ac:dyDescent="0.25">
      <c r="D1799" s="1">
        <v>0.95833333333333337</v>
      </c>
      <c r="E1799">
        <v>10711</v>
      </c>
      <c r="F1799">
        <v>10720</v>
      </c>
      <c r="G1799">
        <v>10711</v>
      </c>
      <c r="H1799">
        <v>10717</v>
      </c>
      <c r="R1799">
        <f>MIN(G1796:G1812)</f>
        <v>10688</v>
      </c>
      <c r="Z1799"/>
      <c r="AA1799"/>
      <c r="AC1799"/>
      <c r="AD1799"/>
    </row>
    <row r="1800" spans="4:30" hidden="1" x14ac:dyDescent="0.25">
      <c r="D1800" s="1">
        <v>4.1666666666666664E-2</v>
      </c>
      <c r="E1800">
        <v>10714</v>
      </c>
      <c r="F1800">
        <v>10717</v>
      </c>
      <c r="G1800">
        <v>10705</v>
      </c>
      <c r="H1800">
        <v>10716</v>
      </c>
      <c r="R1800">
        <f>R1798-R1799</f>
        <v>-10688</v>
      </c>
      <c r="Z1800"/>
      <c r="AA1800"/>
      <c r="AC1800"/>
      <c r="AD1800"/>
    </row>
    <row r="1801" spans="4:30" hidden="1" x14ac:dyDescent="0.25">
      <c r="D1801" s="1">
        <v>8.3333333333333329E-2</v>
      </c>
      <c r="E1801">
        <v>10719</v>
      </c>
      <c r="F1801">
        <v>10728</v>
      </c>
      <c r="G1801">
        <v>10716</v>
      </c>
      <c r="H1801">
        <v>10722</v>
      </c>
      <c r="Z1801"/>
      <c r="AA1801"/>
      <c r="AC1801"/>
      <c r="AD1801"/>
    </row>
    <row r="1802" spans="4:30" hidden="1" x14ac:dyDescent="0.25">
      <c r="D1802" s="1">
        <v>0.125</v>
      </c>
      <c r="E1802">
        <v>10724</v>
      </c>
      <c r="F1802">
        <v>10724</v>
      </c>
      <c r="G1802">
        <v>10698</v>
      </c>
      <c r="H1802">
        <v>10710</v>
      </c>
      <c r="Z1802"/>
      <c r="AA1802"/>
      <c r="AC1802"/>
      <c r="AD1802"/>
    </row>
    <row r="1803" spans="4:30" hidden="1" x14ac:dyDescent="0.25">
      <c r="D1803" s="1">
        <v>0.16666666666666666</v>
      </c>
      <c r="E1803">
        <v>10709</v>
      </c>
      <c r="F1803">
        <v>10714</v>
      </c>
      <c r="G1803">
        <v>10707</v>
      </c>
      <c r="H1803">
        <v>10713</v>
      </c>
      <c r="Z1803"/>
      <c r="AA1803"/>
      <c r="AC1803"/>
      <c r="AD1803"/>
    </row>
    <row r="1804" spans="4:30" hidden="1" x14ac:dyDescent="0.25">
      <c r="D1804" s="1">
        <v>0.20833333333333334</v>
      </c>
      <c r="E1804">
        <v>10712</v>
      </c>
      <c r="F1804">
        <v>10716</v>
      </c>
      <c r="G1804">
        <v>10706</v>
      </c>
      <c r="H1804">
        <v>10709</v>
      </c>
      <c r="Z1804"/>
      <c r="AA1804"/>
      <c r="AC1804"/>
      <c r="AD1804"/>
    </row>
    <row r="1805" spans="4:30" hidden="1" x14ac:dyDescent="0.25">
      <c r="D1805" s="1">
        <v>0.25</v>
      </c>
      <c r="E1805">
        <v>10708</v>
      </c>
      <c r="F1805">
        <v>10709</v>
      </c>
      <c r="G1805">
        <v>10695</v>
      </c>
      <c r="H1805">
        <v>10696</v>
      </c>
      <c r="Z1805"/>
      <c r="AA1805"/>
      <c r="AC1805"/>
      <c r="AD1805"/>
    </row>
    <row r="1806" spans="4:30" hidden="1" x14ac:dyDescent="0.25">
      <c r="D1806" s="1">
        <v>0.29166666666666669</v>
      </c>
      <c r="E1806">
        <v>10695</v>
      </c>
      <c r="F1806">
        <v>10701</v>
      </c>
      <c r="G1806">
        <v>10695</v>
      </c>
      <c r="H1806">
        <v>10700</v>
      </c>
      <c r="Z1806"/>
      <c r="AA1806"/>
      <c r="AC1806"/>
      <c r="AD1806"/>
    </row>
    <row r="1807" spans="4:30" x14ac:dyDescent="0.25">
      <c r="D1807" s="2">
        <v>0.33333333333333331</v>
      </c>
      <c r="E1807">
        <v>10700</v>
      </c>
      <c r="F1807">
        <v>10704</v>
      </c>
      <c r="G1807">
        <v>10688</v>
      </c>
      <c r="H1807">
        <v>10702</v>
      </c>
      <c r="J1807">
        <v>2</v>
      </c>
      <c r="K1807">
        <v>0</v>
      </c>
      <c r="L1807">
        <v>16</v>
      </c>
      <c r="N1807">
        <f>IF(J1806&lt;0,MIN(K1807:K1820),MAX(K1807:K1820))/R1786</f>
        <v>0.10126582278481013</v>
      </c>
      <c r="O1807">
        <f>IF(J1806&lt;0,MAX(K1807:K1820),MIN(K1807:K1820))/R1786</f>
        <v>-0.10126582278481013</v>
      </c>
      <c r="R1807">
        <f>MAX(F1805:F1821)</f>
        <v>10737</v>
      </c>
      <c r="W1807">
        <f t="shared" ref="W1807:W1821" si="515">ABS(M1807)</f>
        <v>0</v>
      </c>
      <c r="X1807">
        <f t="shared" ref="X1807:X1821" si="516">ABS(J1807)</f>
        <v>2</v>
      </c>
      <c r="Y1807">
        <f t="shared" ref="Y1807:Y1821" si="517">IF(R1807&lt;1000,ABS(R1807),0)</f>
        <v>0</v>
      </c>
      <c r="Z1807" s="22">
        <f t="shared" ref="Z1807:Z1821" si="518">IF(N1807=1,0,ABS(N1807))</f>
        <v>0.10126582278481013</v>
      </c>
      <c r="AA1807" s="22">
        <f t="shared" ref="AA1807:AA1821" si="519">ABS(O1807)</f>
        <v>0.10126582278481013</v>
      </c>
      <c r="AB1807">
        <f t="shared" ref="AB1807:AB1821" si="520">IF(N1807=1,1,0)</f>
        <v>0</v>
      </c>
      <c r="AC1807" s="22">
        <f t="shared" ref="AC1807:AC1821" si="521">IF(N1807=1,ABS(N1808),0)</f>
        <v>0</v>
      </c>
      <c r="AD1807" s="22">
        <f t="shared" ref="AD1807:AD1821" si="522">IF(N1807=1,0,ABS(O1808))</f>
        <v>0</v>
      </c>
    </row>
    <row r="1808" spans="4:30" x14ac:dyDescent="0.25">
      <c r="D1808" s="2">
        <v>0.375</v>
      </c>
      <c r="E1808">
        <v>10696</v>
      </c>
      <c r="F1808">
        <v>10723</v>
      </c>
      <c r="G1808">
        <v>10691</v>
      </c>
      <c r="H1808">
        <v>10708</v>
      </c>
      <c r="J1808">
        <v>12</v>
      </c>
      <c r="K1808">
        <f>K1807+J1808</f>
        <v>12</v>
      </c>
      <c r="L1808">
        <v>32</v>
      </c>
      <c r="R1808">
        <f>MIN(G1805:G1821)</f>
        <v>10671</v>
      </c>
      <c r="W1808">
        <f t="shared" si="515"/>
        <v>0</v>
      </c>
      <c r="X1808">
        <f t="shared" si="516"/>
        <v>12</v>
      </c>
      <c r="Y1808">
        <f t="shared" si="517"/>
        <v>0</v>
      </c>
      <c r="Z1808" s="22">
        <f t="shared" si="518"/>
        <v>0</v>
      </c>
      <c r="AA1808" s="22">
        <f t="shared" si="519"/>
        <v>0</v>
      </c>
      <c r="AB1808">
        <f t="shared" si="520"/>
        <v>0</v>
      </c>
      <c r="AC1808" s="22">
        <f t="shared" si="521"/>
        <v>0</v>
      </c>
      <c r="AD1808" s="22">
        <f t="shared" si="522"/>
        <v>0</v>
      </c>
    </row>
    <row r="1809" spans="3:30" x14ac:dyDescent="0.25">
      <c r="D1809" s="1">
        <v>0.41666666666666669</v>
      </c>
      <c r="E1809">
        <v>10708</v>
      </c>
      <c r="F1809">
        <v>10737</v>
      </c>
      <c r="G1809">
        <v>10697</v>
      </c>
      <c r="H1809">
        <v>10706</v>
      </c>
      <c r="J1809">
        <v>-2</v>
      </c>
      <c r="K1809">
        <f t="shared" ref="K1809:K1821" si="523">K1808+J1809</f>
        <v>10</v>
      </c>
      <c r="L1809">
        <v>40</v>
      </c>
      <c r="R1809">
        <f>R1807-R1808</f>
        <v>66</v>
      </c>
      <c r="W1809">
        <f t="shared" si="515"/>
        <v>0</v>
      </c>
      <c r="X1809">
        <f t="shared" si="516"/>
        <v>2</v>
      </c>
      <c r="Y1809">
        <f t="shared" si="517"/>
        <v>66</v>
      </c>
      <c r="Z1809" s="22">
        <f t="shared" si="518"/>
        <v>0</v>
      </c>
      <c r="AA1809" s="22">
        <f t="shared" si="519"/>
        <v>0</v>
      </c>
      <c r="AB1809">
        <f t="shared" si="520"/>
        <v>0</v>
      </c>
      <c r="AC1809" s="22">
        <f t="shared" si="521"/>
        <v>0</v>
      </c>
      <c r="AD1809" s="22">
        <f t="shared" si="522"/>
        <v>0</v>
      </c>
    </row>
    <row r="1810" spans="3:30" x14ac:dyDescent="0.25">
      <c r="D1810" s="1">
        <v>0.45833333333333331</v>
      </c>
      <c r="E1810">
        <v>10706</v>
      </c>
      <c r="F1810">
        <v>10724</v>
      </c>
      <c r="G1810">
        <v>10693</v>
      </c>
      <c r="H1810">
        <v>10702</v>
      </c>
      <c r="J1810">
        <v>-4</v>
      </c>
      <c r="K1810">
        <f t="shared" si="523"/>
        <v>6</v>
      </c>
      <c r="L1810">
        <v>31</v>
      </c>
      <c r="R1810">
        <v>66</v>
      </c>
      <c r="W1810">
        <f t="shared" si="515"/>
        <v>0</v>
      </c>
      <c r="X1810">
        <f t="shared" si="516"/>
        <v>4</v>
      </c>
      <c r="Y1810">
        <f t="shared" si="517"/>
        <v>66</v>
      </c>
      <c r="Z1810" s="22">
        <f t="shared" si="518"/>
        <v>0</v>
      </c>
      <c r="AA1810" s="22">
        <f t="shared" si="519"/>
        <v>0</v>
      </c>
      <c r="AB1810">
        <f t="shared" si="520"/>
        <v>0</v>
      </c>
      <c r="AC1810" s="22">
        <f t="shared" si="521"/>
        <v>0</v>
      </c>
      <c r="AD1810" s="22">
        <f t="shared" si="522"/>
        <v>0</v>
      </c>
    </row>
    <row r="1811" spans="3:30" x14ac:dyDescent="0.25">
      <c r="D1811" s="1">
        <v>0.5</v>
      </c>
      <c r="E1811">
        <v>10703</v>
      </c>
      <c r="F1811">
        <v>10721</v>
      </c>
      <c r="G1811">
        <v>10701</v>
      </c>
      <c r="H1811">
        <v>10708</v>
      </c>
      <c r="J1811">
        <v>5</v>
      </c>
      <c r="K1811">
        <f t="shared" si="523"/>
        <v>11</v>
      </c>
      <c r="L1811">
        <v>20</v>
      </c>
      <c r="R1811">
        <v>66</v>
      </c>
      <c r="W1811">
        <f t="shared" si="515"/>
        <v>0</v>
      </c>
      <c r="X1811">
        <f t="shared" si="516"/>
        <v>5</v>
      </c>
      <c r="Y1811">
        <f t="shared" si="517"/>
        <v>66</v>
      </c>
      <c r="Z1811" s="22">
        <f t="shared" si="518"/>
        <v>0</v>
      </c>
      <c r="AA1811" s="22">
        <f t="shared" si="519"/>
        <v>0</v>
      </c>
      <c r="AB1811">
        <f t="shared" si="520"/>
        <v>0</v>
      </c>
      <c r="AC1811" s="22">
        <f t="shared" si="521"/>
        <v>0</v>
      </c>
      <c r="AD1811" s="22">
        <f t="shared" si="522"/>
        <v>0</v>
      </c>
    </row>
    <row r="1812" spans="3:30" x14ac:dyDescent="0.25">
      <c r="C1812">
        <v>1</v>
      </c>
      <c r="D1812" s="1">
        <v>0.54166666666666663</v>
      </c>
      <c r="E1812">
        <v>10708</v>
      </c>
      <c r="F1812">
        <v>10718</v>
      </c>
      <c r="G1812">
        <v>10695</v>
      </c>
      <c r="H1812">
        <v>10696</v>
      </c>
      <c r="J1812">
        <v>-12</v>
      </c>
      <c r="K1812">
        <f t="shared" si="523"/>
        <v>-1</v>
      </c>
      <c r="L1812">
        <v>23</v>
      </c>
      <c r="W1812">
        <f t="shared" si="515"/>
        <v>0</v>
      </c>
      <c r="X1812">
        <f t="shared" si="516"/>
        <v>12</v>
      </c>
      <c r="Y1812">
        <f t="shared" si="517"/>
        <v>0</v>
      </c>
      <c r="Z1812" s="22">
        <f t="shared" si="518"/>
        <v>0</v>
      </c>
      <c r="AA1812" s="22">
        <f t="shared" si="519"/>
        <v>0</v>
      </c>
      <c r="AB1812">
        <f t="shared" si="520"/>
        <v>0</v>
      </c>
      <c r="AC1812" s="22">
        <f t="shared" si="521"/>
        <v>0</v>
      </c>
      <c r="AD1812" s="22">
        <f t="shared" si="522"/>
        <v>0</v>
      </c>
    </row>
    <row r="1813" spans="3:30" x14ac:dyDescent="0.25">
      <c r="D1813" s="1">
        <v>0.58333333333333337</v>
      </c>
      <c r="E1813">
        <v>10697</v>
      </c>
      <c r="F1813">
        <v>10719</v>
      </c>
      <c r="G1813">
        <v>10690</v>
      </c>
      <c r="H1813">
        <v>10697</v>
      </c>
      <c r="J1813">
        <v>0</v>
      </c>
      <c r="K1813">
        <f t="shared" si="523"/>
        <v>-1</v>
      </c>
      <c r="L1813">
        <v>29</v>
      </c>
      <c r="W1813">
        <f t="shared" si="515"/>
        <v>0</v>
      </c>
      <c r="X1813">
        <f t="shared" si="516"/>
        <v>0</v>
      </c>
      <c r="Y1813">
        <f t="shared" si="517"/>
        <v>0</v>
      </c>
      <c r="Z1813" s="22">
        <f t="shared" si="518"/>
        <v>0</v>
      </c>
      <c r="AA1813" s="22">
        <f t="shared" si="519"/>
        <v>0</v>
      </c>
      <c r="AB1813">
        <f t="shared" si="520"/>
        <v>0</v>
      </c>
      <c r="AC1813" s="22">
        <f t="shared" si="521"/>
        <v>0</v>
      </c>
      <c r="AD1813" s="22">
        <f t="shared" si="522"/>
        <v>0</v>
      </c>
    </row>
    <row r="1814" spans="3:30" x14ac:dyDescent="0.25">
      <c r="D1814" s="1">
        <v>0.625</v>
      </c>
      <c r="E1814">
        <v>10697</v>
      </c>
      <c r="F1814">
        <v>10706</v>
      </c>
      <c r="G1814">
        <v>10682</v>
      </c>
      <c r="H1814">
        <v>10686</v>
      </c>
      <c r="J1814">
        <v>-11</v>
      </c>
      <c r="K1814">
        <f t="shared" si="523"/>
        <v>-12</v>
      </c>
      <c r="L1814">
        <v>24</v>
      </c>
      <c r="W1814">
        <f t="shared" si="515"/>
        <v>0</v>
      </c>
      <c r="X1814">
        <f t="shared" si="516"/>
        <v>11</v>
      </c>
      <c r="Y1814">
        <f t="shared" si="517"/>
        <v>0</v>
      </c>
      <c r="Z1814" s="22">
        <f t="shared" si="518"/>
        <v>0</v>
      </c>
      <c r="AA1814" s="22">
        <f t="shared" si="519"/>
        <v>0</v>
      </c>
      <c r="AB1814">
        <f t="shared" si="520"/>
        <v>0</v>
      </c>
      <c r="AC1814" s="22">
        <f t="shared" si="521"/>
        <v>0</v>
      </c>
      <c r="AD1814" s="22">
        <f t="shared" si="522"/>
        <v>0</v>
      </c>
    </row>
    <row r="1815" spans="3:30" x14ac:dyDescent="0.25">
      <c r="D1815" s="1">
        <v>0.66666666666666663</v>
      </c>
      <c r="E1815">
        <v>10686</v>
      </c>
      <c r="F1815">
        <v>10692</v>
      </c>
      <c r="G1815">
        <v>10671</v>
      </c>
      <c r="H1815">
        <v>10682</v>
      </c>
      <c r="J1815">
        <v>-4</v>
      </c>
      <c r="K1815">
        <f t="shared" si="523"/>
        <v>-16</v>
      </c>
      <c r="L1815">
        <v>21</v>
      </c>
      <c r="W1815">
        <f t="shared" si="515"/>
        <v>0</v>
      </c>
      <c r="X1815">
        <f t="shared" si="516"/>
        <v>4</v>
      </c>
      <c r="Y1815">
        <f t="shared" si="517"/>
        <v>0</v>
      </c>
      <c r="Z1815" s="22">
        <f t="shared" si="518"/>
        <v>0</v>
      </c>
      <c r="AA1815" s="22">
        <f t="shared" si="519"/>
        <v>0</v>
      </c>
      <c r="AB1815">
        <f t="shared" si="520"/>
        <v>0</v>
      </c>
      <c r="AC1815" s="22">
        <f t="shared" si="521"/>
        <v>0</v>
      </c>
      <c r="AD1815" s="22">
        <f t="shared" si="522"/>
        <v>0</v>
      </c>
    </row>
    <row r="1816" spans="3:30" x14ac:dyDescent="0.25">
      <c r="D1816" s="1">
        <v>0.70833333333333337</v>
      </c>
      <c r="E1816">
        <v>10682</v>
      </c>
      <c r="F1816">
        <v>10703</v>
      </c>
      <c r="G1816">
        <v>10675</v>
      </c>
      <c r="H1816">
        <v>10698</v>
      </c>
      <c r="J1816">
        <v>16</v>
      </c>
      <c r="K1816">
        <f t="shared" si="523"/>
        <v>0</v>
      </c>
      <c r="L1816">
        <v>28</v>
      </c>
      <c r="W1816">
        <f t="shared" si="515"/>
        <v>0</v>
      </c>
      <c r="X1816">
        <f t="shared" si="516"/>
        <v>16</v>
      </c>
      <c r="Y1816">
        <f t="shared" si="517"/>
        <v>0</v>
      </c>
      <c r="Z1816" s="22">
        <f t="shared" si="518"/>
        <v>0</v>
      </c>
      <c r="AA1816" s="22">
        <f t="shared" si="519"/>
        <v>0</v>
      </c>
      <c r="AB1816">
        <f t="shared" si="520"/>
        <v>0</v>
      </c>
      <c r="AC1816" s="22">
        <f t="shared" si="521"/>
        <v>0</v>
      </c>
      <c r="AD1816" s="22">
        <f t="shared" si="522"/>
        <v>0</v>
      </c>
    </row>
    <row r="1817" spans="3:30" x14ac:dyDescent="0.25">
      <c r="D1817" s="1">
        <v>0.75</v>
      </c>
      <c r="E1817">
        <v>10697</v>
      </c>
      <c r="F1817">
        <v>10717</v>
      </c>
      <c r="G1817">
        <v>10692</v>
      </c>
      <c r="H1817">
        <v>10709</v>
      </c>
      <c r="J1817">
        <v>12</v>
      </c>
      <c r="K1817">
        <f t="shared" si="523"/>
        <v>12</v>
      </c>
      <c r="L1817">
        <v>25</v>
      </c>
      <c r="W1817">
        <f t="shared" si="515"/>
        <v>0</v>
      </c>
      <c r="X1817">
        <f t="shared" si="516"/>
        <v>12</v>
      </c>
      <c r="Y1817">
        <f t="shared" si="517"/>
        <v>0</v>
      </c>
      <c r="Z1817" s="22">
        <f t="shared" si="518"/>
        <v>0</v>
      </c>
      <c r="AA1817" s="22">
        <f t="shared" si="519"/>
        <v>0</v>
      </c>
      <c r="AB1817">
        <f t="shared" si="520"/>
        <v>0</v>
      </c>
      <c r="AC1817" s="22">
        <f t="shared" si="521"/>
        <v>0</v>
      </c>
      <c r="AD1817" s="22">
        <f t="shared" si="522"/>
        <v>0</v>
      </c>
    </row>
    <row r="1818" spans="3:30" x14ac:dyDescent="0.25">
      <c r="D1818" s="1">
        <v>0.79166666666666663</v>
      </c>
      <c r="E1818">
        <v>10709</v>
      </c>
      <c r="F1818">
        <v>10714</v>
      </c>
      <c r="G1818">
        <v>10702</v>
      </c>
      <c r="H1818">
        <v>10706</v>
      </c>
      <c r="J1818">
        <v>-3</v>
      </c>
      <c r="K1818">
        <f t="shared" si="523"/>
        <v>9</v>
      </c>
      <c r="L1818">
        <v>12</v>
      </c>
      <c r="W1818">
        <f t="shared" si="515"/>
        <v>0</v>
      </c>
      <c r="X1818">
        <f t="shared" si="516"/>
        <v>3</v>
      </c>
      <c r="Y1818">
        <f t="shared" si="517"/>
        <v>0</v>
      </c>
      <c r="Z1818" s="22">
        <f t="shared" si="518"/>
        <v>0</v>
      </c>
      <c r="AA1818" s="22">
        <f t="shared" si="519"/>
        <v>0</v>
      </c>
      <c r="AB1818">
        <f t="shared" si="520"/>
        <v>0</v>
      </c>
      <c r="AC1818" s="22">
        <f t="shared" si="521"/>
        <v>0</v>
      </c>
      <c r="AD1818" s="22">
        <f t="shared" si="522"/>
        <v>0</v>
      </c>
    </row>
    <row r="1819" spans="3:30" x14ac:dyDescent="0.25">
      <c r="D1819" s="1">
        <v>0.83333333333333337</v>
      </c>
      <c r="E1819">
        <v>10706</v>
      </c>
      <c r="F1819">
        <v>10715</v>
      </c>
      <c r="G1819">
        <v>10701</v>
      </c>
      <c r="H1819">
        <v>10711</v>
      </c>
      <c r="J1819">
        <v>5</v>
      </c>
      <c r="K1819">
        <f t="shared" si="523"/>
        <v>14</v>
      </c>
      <c r="L1819">
        <v>14</v>
      </c>
      <c r="W1819">
        <f t="shared" si="515"/>
        <v>0</v>
      </c>
      <c r="X1819">
        <f t="shared" si="516"/>
        <v>5</v>
      </c>
      <c r="Y1819">
        <f t="shared" si="517"/>
        <v>0</v>
      </c>
      <c r="Z1819" s="22">
        <f t="shared" si="518"/>
        <v>0</v>
      </c>
      <c r="AA1819" s="22">
        <f t="shared" si="519"/>
        <v>0</v>
      </c>
      <c r="AB1819">
        <f t="shared" si="520"/>
        <v>0</v>
      </c>
      <c r="AC1819" s="22">
        <f t="shared" si="521"/>
        <v>0</v>
      </c>
      <c r="AD1819" s="22">
        <f t="shared" si="522"/>
        <v>0</v>
      </c>
    </row>
    <row r="1820" spans="3:30" x14ac:dyDescent="0.25">
      <c r="D1820" s="1">
        <v>0.875</v>
      </c>
      <c r="E1820">
        <v>10711</v>
      </c>
      <c r="F1820">
        <v>10713</v>
      </c>
      <c r="G1820">
        <v>10706</v>
      </c>
      <c r="H1820">
        <v>10713</v>
      </c>
      <c r="J1820">
        <v>2</v>
      </c>
      <c r="K1820">
        <f t="shared" si="523"/>
        <v>16</v>
      </c>
      <c r="L1820">
        <v>7</v>
      </c>
      <c r="W1820">
        <f t="shared" si="515"/>
        <v>0</v>
      </c>
      <c r="X1820">
        <f t="shared" si="516"/>
        <v>2</v>
      </c>
      <c r="Y1820">
        <f t="shared" si="517"/>
        <v>0</v>
      </c>
      <c r="Z1820" s="22">
        <f t="shared" si="518"/>
        <v>0</v>
      </c>
      <c r="AA1820" s="22">
        <f t="shared" si="519"/>
        <v>0</v>
      </c>
      <c r="AB1820">
        <f t="shared" si="520"/>
        <v>0</v>
      </c>
      <c r="AC1820" s="22">
        <f t="shared" si="521"/>
        <v>0</v>
      </c>
      <c r="AD1820" s="22">
        <f t="shared" si="522"/>
        <v>0</v>
      </c>
    </row>
    <row r="1821" spans="3:30" x14ac:dyDescent="0.25">
      <c r="D1821" s="2">
        <v>0.91666666666666663</v>
      </c>
      <c r="E1821">
        <v>10713</v>
      </c>
      <c r="F1821">
        <v>10721</v>
      </c>
      <c r="G1821">
        <v>10709</v>
      </c>
      <c r="H1821">
        <v>10720</v>
      </c>
      <c r="J1821">
        <v>7</v>
      </c>
      <c r="K1821">
        <f t="shared" si="523"/>
        <v>23</v>
      </c>
      <c r="L1821">
        <v>12</v>
      </c>
      <c r="M1821">
        <v>59</v>
      </c>
      <c r="N1821">
        <v>1</v>
      </c>
      <c r="W1821">
        <f t="shared" si="515"/>
        <v>59</v>
      </c>
      <c r="X1821">
        <f t="shared" si="516"/>
        <v>7</v>
      </c>
      <c r="Y1821">
        <f t="shared" si="517"/>
        <v>0</v>
      </c>
      <c r="Z1821" s="22">
        <f t="shared" si="518"/>
        <v>0</v>
      </c>
      <c r="AA1821" s="22">
        <f t="shared" si="519"/>
        <v>0</v>
      </c>
      <c r="AB1821">
        <f t="shared" si="520"/>
        <v>1</v>
      </c>
      <c r="AC1821" s="22">
        <f t="shared" si="521"/>
        <v>0</v>
      </c>
      <c r="AD1821" s="22">
        <f t="shared" si="522"/>
        <v>0</v>
      </c>
    </row>
    <row r="1822" spans="3:30" hidden="1" x14ac:dyDescent="0.25">
      <c r="D1822" s="1">
        <v>0</v>
      </c>
      <c r="E1822">
        <v>10720</v>
      </c>
      <c r="F1822">
        <v>10720</v>
      </c>
      <c r="G1822">
        <v>10720</v>
      </c>
      <c r="H1822">
        <v>10720</v>
      </c>
      <c r="Z1822"/>
      <c r="AA1822"/>
      <c r="AC1822"/>
      <c r="AD1822"/>
    </row>
    <row r="1823" spans="3:30" x14ac:dyDescent="0.25">
      <c r="D1823" s="2">
        <v>0.375</v>
      </c>
      <c r="E1823">
        <v>10707</v>
      </c>
      <c r="F1823">
        <v>10746</v>
      </c>
      <c r="G1823">
        <v>10702</v>
      </c>
      <c r="H1823">
        <v>10740</v>
      </c>
      <c r="J1823">
        <v>33</v>
      </c>
      <c r="L1823">
        <v>44</v>
      </c>
      <c r="N1823">
        <f>70/66</f>
        <v>1.0606060606060606</v>
      </c>
      <c r="O1823">
        <f>30/66</f>
        <v>0.45454545454545453</v>
      </c>
      <c r="R1823">
        <f>MAX(F1821:F1837)</f>
        <v>10821</v>
      </c>
      <c r="W1823">
        <f t="shared" ref="W1823:W1836" si="524">ABS(M1823)</f>
        <v>0</v>
      </c>
      <c r="X1823">
        <f t="shared" ref="X1823:X1836" si="525">ABS(J1823)</f>
        <v>33</v>
      </c>
      <c r="Y1823">
        <f t="shared" ref="Y1823:Y1836" si="526">IF(R1823&lt;1000,ABS(R1823),0)</f>
        <v>0</v>
      </c>
      <c r="Z1823" s="22">
        <f t="shared" ref="Z1823:Z1836" si="527">IF(N1823=1,0,ABS(N1823))</f>
        <v>1.0606060606060606</v>
      </c>
      <c r="AA1823" s="22">
        <f t="shared" ref="AA1823:AA1836" si="528">ABS(O1823)</f>
        <v>0.45454545454545453</v>
      </c>
      <c r="AB1823">
        <f t="shared" ref="AB1823:AB1836" si="529">IF(N1823=1,1,0)</f>
        <v>0</v>
      </c>
      <c r="AC1823" s="22">
        <f t="shared" ref="AC1823:AC1836" si="530">IF(N1823=1,ABS(N1824),0)</f>
        <v>0</v>
      </c>
      <c r="AD1823" s="22">
        <f t="shared" ref="AD1823:AD1836" si="531">IF(N1823=1,0,ABS(O1824))</f>
        <v>0</v>
      </c>
    </row>
    <row r="1824" spans="3:30" x14ac:dyDescent="0.25">
      <c r="D1824" s="1">
        <v>0.41666666666666669</v>
      </c>
      <c r="E1824">
        <v>10740</v>
      </c>
      <c r="F1824">
        <v>10818</v>
      </c>
      <c r="G1824">
        <v>10736</v>
      </c>
      <c r="H1824">
        <v>10810</v>
      </c>
      <c r="J1824">
        <v>70</v>
      </c>
      <c r="L1824">
        <v>82</v>
      </c>
      <c r="R1824">
        <f>MIN(G1821:G1837)</f>
        <v>10702</v>
      </c>
      <c r="W1824">
        <f t="shared" si="524"/>
        <v>0</v>
      </c>
      <c r="X1824">
        <f t="shared" si="525"/>
        <v>70</v>
      </c>
      <c r="Y1824">
        <f t="shared" si="526"/>
        <v>0</v>
      </c>
      <c r="Z1824" s="22">
        <f t="shared" si="527"/>
        <v>0</v>
      </c>
      <c r="AA1824" s="22">
        <f t="shared" si="528"/>
        <v>0</v>
      </c>
      <c r="AB1824">
        <f t="shared" si="529"/>
        <v>0</v>
      </c>
      <c r="AC1824" s="22">
        <f t="shared" si="530"/>
        <v>0</v>
      </c>
      <c r="AD1824" s="22">
        <f t="shared" si="531"/>
        <v>0</v>
      </c>
    </row>
    <row r="1825" spans="3:30" x14ac:dyDescent="0.25">
      <c r="D1825" s="1">
        <v>0.45833333333333331</v>
      </c>
      <c r="E1825">
        <v>10810</v>
      </c>
      <c r="F1825">
        <v>10821</v>
      </c>
      <c r="G1825">
        <v>10792</v>
      </c>
      <c r="H1825">
        <v>10794</v>
      </c>
      <c r="J1825">
        <v>-16</v>
      </c>
      <c r="L1825">
        <v>29</v>
      </c>
      <c r="R1825">
        <f>R1823-R1824</f>
        <v>119</v>
      </c>
      <c r="W1825">
        <f t="shared" si="524"/>
        <v>0</v>
      </c>
      <c r="X1825">
        <f t="shared" si="525"/>
        <v>16</v>
      </c>
      <c r="Y1825">
        <f t="shared" si="526"/>
        <v>119</v>
      </c>
      <c r="Z1825" s="22">
        <f t="shared" si="527"/>
        <v>0</v>
      </c>
      <c r="AA1825" s="22">
        <f t="shared" si="528"/>
        <v>0</v>
      </c>
      <c r="AB1825">
        <f t="shared" si="529"/>
        <v>0</v>
      </c>
      <c r="AC1825" s="22">
        <f t="shared" si="530"/>
        <v>0</v>
      </c>
      <c r="AD1825" s="22">
        <f t="shared" si="531"/>
        <v>0</v>
      </c>
    </row>
    <row r="1826" spans="3:30" x14ac:dyDescent="0.25">
      <c r="D1826" s="1">
        <v>0.5</v>
      </c>
      <c r="E1826">
        <v>10794</v>
      </c>
      <c r="F1826">
        <v>10807</v>
      </c>
      <c r="G1826">
        <v>10786</v>
      </c>
      <c r="H1826">
        <v>10805</v>
      </c>
      <c r="J1826">
        <v>11</v>
      </c>
      <c r="L1826">
        <v>21</v>
      </c>
      <c r="R1826">
        <v>119</v>
      </c>
      <c r="W1826">
        <f t="shared" si="524"/>
        <v>0</v>
      </c>
      <c r="X1826">
        <f t="shared" si="525"/>
        <v>11</v>
      </c>
      <c r="Y1826">
        <f t="shared" si="526"/>
        <v>119</v>
      </c>
      <c r="Z1826" s="22">
        <f t="shared" si="527"/>
        <v>0</v>
      </c>
      <c r="AA1826" s="22">
        <f t="shared" si="528"/>
        <v>0</v>
      </c>
      <c r="AB1826">
        <f t="shared" si="529"/>
        <v>0</v>
      </c>
      <c r="AC1826" s="22">
        <f t="shared" si="530"/>
        <v>0</v>
      </c>
      <c r="AD1826" s="22">
        <f t="shared" si="531"/>
        <v>0</v>
      </c>
    </row>
    <row r="1827" spans="3:30" x14ac:dyDescent="0.25">
      <c r="C1827">
        <v>1</v>
      </c>
      <c r="D1827" s="1">
        <v>0.54166666666666663</v>
      </c>
      <c r="E1827">
        <v>10805</v>
      </c>
      <c r="F1827">
        <v>10805</v>
      </c>
      <c r="G1827">
        <v>10793</v>
      </c>
      <c r="H1827">
        <v>10796</v>
      </c>
      <c r="J1827">
        <v>-9</v>
      </c>
      <c r="L1827">
        <v>12</v>
      </c>
      <c r="W1827">
        <f t="shared" si="524"/>
        <v>0</v>
      </c>
      <c r="X1827">
        <f t="shared" si="525"/>
        <v>9</v>
      </c>
      <c r="Y1827">
        <f t="shared" si="526"/>
        <v>0</v>
      </c>
      <c r="Z1827" s="22">
        <f t="shared" si="527"/>
        <v>0</v>
      </c>
      <c r="AA1827" s="22">
        <f t="shared" si="528"/>
        <v>0</v>
      </c>
      <c r="AB1827">
        <f t="shared" si="529"/>
        <v>0</v>
      </c>
      <c r="AC1827" s="22">
        <f t="shared" si="530"/>
        <v>0</v>
      </c>
      <c r="AD1827" s="22">
        <f t="shared" si="531"/>
        <v>0</v>
      </c>
    </row>
    <row r="1828" spans="3:30" x14ac:dyDescent="0.25">
      <c r="D1828" s="1">
        <v>0.58333333333333337</v>
      </c>
      <c r="E1828">
        <v>10795</v>
      </c>
      <c r="F1828">
        <v>10812</v>
      </c>
      <c r="G1828">
        <v>10793</v>
      </c>
      <c r="H1828">
        <v>10809</v>
      </c>
      <c r="J1828">
        <v>14</v>
      </c>
      <c r="L1828">
        <v>19</v>
      </c>
      <c r="W1828">
        <f t="shared" si="524"/>
        <v>0</v>
      </c>
      <c r="X1828">
        <f t="shared" si="525"/>
        <v>14</v>
      </c>
      <c r="Y1828">
        <f t="shared" si="526"/>
        <v>0</v>
      </c>
      <c r="Z1828" s="22">
        <f t="shared" si="527"/>
        <v>0</v>
      </c>
      <c r="AA1828" s="22">
        <f t="shared" si="528"/>
        <v>0</v>
      </c>
      <c r="AB1828">
        <f t="shared" si="529"/>
        <v>0</v>
      </c>
      <c r="AC1828" s="22">
        <f t="shared" si="530"/>
        <v>0</v>
      </c>
      <c r="AD1828" s="22">
        <f t="shared" si="531"/>
        <v>0</v>
      </c>
    </row>
    <row r="1829" spans="3:30" x14ac:dyDescent="0.25">
      <c r="D1829" s="1">
        <v>0.625</v>
      </c>
      <c r="E1829">
        <v>10810</v>
      </c>
      <c r="F1829">
        <v>10816</v>
      </c>
      <c r="G1829">
        <v>10802</v>
      </c>
      <c r="H1829">
        <v>10811</v>
      </c>
      <c r="J1829">
        <v>1</v>
      </c>
      <c r="L1829">
        <v>14</v>
      </c>
      <c r="W1829">
        <f t="shared" si="524"/>
        <v>0</v>
      </c>
      <c r="X1829">
        <f t="shared" si="525"/>
        <v>1</v>
      </c>
      <c r="Y1829">
        <f t="shared" si="526"/>
        <v>0</v>
      </c>
      <c r="Z1829" s="22">
        <f t="shared" si="527"/>
        <v>0</v>
      </c>
      <c r="AA1829" s="22">
        <f t="shared" si="528"/>
        <v>0</v>
      </c>
      <c r="AB1829">
        <f t="shared" si="529"/>
        <v>0</v>
      </c>
      <c r="AC1829" s="22">
        <f t="shared" si="530"/>
        <v>0</v>
      </c>
      <c r="AD1829" s="22">
        <f t="shared" si="531"/>
        <v>0</v>
      </c>
    </row>
    <row r="1830" spans="3:30" x14ac:dyDescent="0.25">
      <c r="D1830" s="1">
        <v>0.66666666666666663</v>
      </c>
      <c r="E1830">
        <v>10810</v>
      </c>
      <c r="F1830">
        <v>10817</v>
      </c>
      <c r="G1830">
        <v>10799</v>
      </c>
      <c r="H1830">
        <v>10809</v>
      </c>
      <c r="J1830">
        <v>-1</v>
      </c>
      <c r="L1830">
        <v>18</v>
      </c>
      <c r="W1830">
        <f t="shared" si="524"/>
        <v>0</v>
      </c>
      <c r="X1830">
        <f t="shared" si="525"/>
        <v>1</v>
      </c>
      <c r="Y1830">
        <f t="shared" si="526"/>
        <v>0</v>
      </c>
      <c r="Z1830" s="22">
        <f t="shared" si="527"/>
        <v>0</v>
      </c>
      <c r="AA1830" s="22">
        <f t="shared" si="528"/>
        <v>0</v>
      </c>
      <c r="AB1830">
        <f t="shared" si="529"/>
        <v>0</v>
      </c>
      <c r="AC1830" s="22">
        <f t="shared" si="530"/>
        <v>0</v>
      </c>
      <c r="AD1830" s="22">
        <f t="shared" si="531"/>
        <v>0</v>
      </c>
    </row>
    <row r="1831" spans="3:30" x14ac:dyDescent="0.25">
      <c r="D1831" s="1">
        <v>0.70833333333333337</v>
      </c>
      <c r="E1831">
        <v>10808</v>
      </c>
      <c r="F1831">
        <v>10811</v>
      </c>
      <c r="G1831">
        <v>10766</v>
      </c>
      <c r="H1831">
        <v>10777</v>
      </c>
      <c r="J1831">
        <v>-31</v>
      </c>
      <c r="L1831">
        <v>45</v>
      </c>
      <c r="W1831">
        <f t="shared" si="524"/>
        <v>0</v>
      </c>
      <c r="X1831">
        <f t="shared" si="525"/>
        <v>31</v>
      </c>
      <c r="Y1831">
        <f t="shared" si="526"/>
        <v>0</v>
      </c>
      <c r="Z1831" s="22">
        <f t="shared" si="527"/>
        <v>0</v>
      </c>
      <c r="AA1831" s="22">
        <f t="shared" si="528"/>
        <v>0</v>
      </c>
      <c r="AB1831">
        <f t="shared" si="529"/>
        <v>0</v>
      </c>
      <c r="AC1831" s="22">
        <f t="shared" si="530"/>
        <v>0</v>
      </c>
      <c r="AD1831" s="22">
        <f t="shared" si="531"/>
        <v>0</v>
      </c>
    </row>
    <row r="1832" spans="3:30" x14ac:dyDescent="0.25">
      <c r="D1832" s="1">
        <v>0.75</v>
      </c>
      <c r="E1832">
        <v>10776</v>
      </c>
      <c r="F1832">
        <v>10782</v>
      </c>
      <c r="G1832">
        <v>10755</v>
      </c>
      <c r="H1832">
        <v>10755</v>
      </c>
      <c r="J1832">
        <v>-21</v>
      </c>
      <c r="L1832">
        <v>27</v>
      </c>
      <c r="W1832">
        <f t="shared" si="524"/>
        <v>0</v>
      </c>
      <c r="X1832">
        <f t="shared" si="525"/>
        <v>21</v>
      </c>
      <c r="Y1832">
        <f t="shared" si="526"/>
        <v>0</v>
      </c>
      <c r="Z1832" s="22">
        <f t="shared" si="527"/>
        <v>0</v>
      </c>
      <c r="AA1832" s="22">
        <f t="shared" si="528"/>
        <v>0</v>
      </c>
      <c r="AB1832">
        <f t="shared" si="529"/>
        <v>0</v>
      </c>
      <c r="AC1832" s="22">
        <f t="shared" si="530"/>
        <v>0</v>
      </c>
      <c r="AD1832" s="22">
        <f t="shared" si="531"/>
        <v>0</v>
      </c>
    </row>
    <row r="1833" spans="3:30" x14ac:dyDescent="0.25">
      <c r="D1833" s="1">
        <v>0.79166666666666663</v>
      </c>
      <c r="E1833">
        <v>10756</v>
      </c>
      <c r="F1833">
        <v>10764</v>
      </c>
      <c r="G1833">
        <v>10752</v>
      </c>
      <c r="H1833">
        <v>10757</v>
      </c>
      <c r="J1833">
        <v>1</v>
      </c>
      <c r="L1833">
        <v>12</v>
      </c>
      <c r="W1833">
        <f t="shared" si="524"/>
        <v>0</v>
      </c>
      <c r="X1833">
        <f t="shared" si="525"/>
        <v>1</v>
      </c>
      <c r="Y1833">
        <f t="shared" si="526"/>
        <v>0</v>
      </c>
      <c r="Z1833" s="22">
        <f t="shared" si="527"/>
        <v>0</v>
      </c>
      <c r="AA1833" s="22">
        <f t="shared" si="528"/>
        <v>0</v>
      </c>
      <c r="AB1833">
        <f t="shared" si="529"/>
        <v>0</v>
      </c>
      <c r="AC1833" s="22">
        <f t="shared" si="530"/>
        <v>0</v>
      </c>
      <c r="AD1833" s="22">
        <f t="shared" si="531"/>
        <v>0</v>
      </c>
    </row>
    <row r="1834" spans="3:30" x14ac:dyDescent="0.25">
      <c r="D1834" s="1">
        <v>0.83333333333333337</v>
      </c>
      <c r="E1834">
        <v>10757</v>
      </c>
      <c r="F1834">
        <v>10769</v>
      </c>
      <c r="G1834">
        <v>10756</v>
      </c>
      <c r="H1834">
        <v>10764</v>
      </c>
      <c r="J1834">
        <v>7</v>
      </c>
      <c r="L1834">
        <v>13</v>
      </c>
      <c r="W1834">
        <f t="shared" si="524"/>
        <v>0</v>
      </c>
      <c r="X1834">
        <f t="shared" si="525"/>
        <v>7</v>
      </c>
      <c r="Y1834">
        <f t="shared" si="526"/>
        <v>0</v>
      </c>
      <c r="Z1834" s="22">
        <f t="shared" si="527"/>
        <v>0</v>
      </c>
      <c r="AA1834" s="22">
        <f t="shared" si="528"/>
        <v>0</v>
      </c>
      <c r="AB1834">
        <f t="shared" si="529"/>
        <v>0</v>
      </c>
      <c r="AC1834" s="22">
        <f t="shared" si="530"/>
        <v>0</v>
      </c>
      <c r="AD1834" s="22">
        <f t="shared" si="531"/>
        <v>0</v>
      </c>
    </row>
    <row r="1835" spans="3:30" x14ac:dyDescent="0.25">
      <c r="D1835" s="1">
        <v>0.875</v>
      </c>
      <c r="E1835">
        <v>10764</v>
      </c>
      <c r="F1835">
        <v>10773</v>
      </c>
      <c r="G1835">
        <v>10764</v>
      </c>
      <c r="H1835">
        <v>10772</v>
      </c>
      <c r="J1835">
        <v>8</v>
      </c>
      <c r="L1835">
        <v>9</v>
      </c>
      <c r="W1835">
        <f t="shared" si="524"/>
        <v>0</v>
      </c>
      <c r="X1835">
        <f t="shared" si="525"/>
        <v>8</v>
      </c>
      <c r="Y1835">
        <f t="shared" si="526"/>
        <v>0</v>
      </c>
      <c r="Z1835" s="22">
        <f t="shared" si="527"/>
        <v>0</v>
      </c>
      <c r="AA1835" s="22">
        <f t="shared" si="528"/>
        <v>0</v>
      </c>
      <c r="AB1835">
        <f t="shared" si="529"/>
        <v>0</v>
      </c>
      <c r="AC1835" s="22">
        <f t="shared" si="530"/>
        <v>0</v>
      </c>
      <c r="AD1835" s="22">
        <f t="shared" si="531"/>
        <v>0</v>
      </c>
    </row>
    <row r="1836" spans="3:30" x14ac:dyDescent="0.25">
      <c r="D1836" s="2">
        <v>0.91666666666666663</v>
      </c>
      <c r="E1836">
        <v>10771</v>
      </c>
      <c r="F1836">
        <v>10775</v>
      </c>
      <c r="G1836">
        <v>10767</v>
      </c>
      <c r="H1836">
        <v>10773</v>
      </c>
      <c r="J1836">
        <v>2</v>
      </c>
      <c r="L1836">
        <v>8</v>
      </c>
      <c r="W1836">
        <f t="shared" si="524"/>
        <v>0</v>
      </c>
      <c r="X1836">
        <f t="shared" si="525"/>
        <v>2</v>
      </c>
      <c r="Y1836">
        <f t="shared" si="526"/>
        <v>0</v>
      </c>
      <c r="Z1836" s="22">
        <f t="shared" si="527"/>
        <v>0</v>
      </c>
      <c r="AA1836" s="22">
        <f t="shared" si="528"/>
        <v>0</v>
      </c>
      <c r="AB1836">
        <f t="shared" si="529"/>
        <v>0</v>
      </c>
      <c r="AC1836" s="22">
        <f t="shared" si="530"/>
        <v>0</v>
      </c>
      <c r="AD1836" s="22">
        <f t="shared" si="531"/>
        <v>0</v>
      </c>
    </row>
    <row r="1837" spans="3:30" hidden="1" x14ac:dyDescent="0.25">
      <c r="D1837" s="1">
        <v>0.95833333333333337</v>
      </c>
      <c r="E1837">
        <v>10772</v>
      </c>
      <c r="F1837">
        <v>10789</v>
      </c>
      <c r="G1837">
        <v>10763</v>
      </c>
      <c r="H1837">
        <v>10787</v>
      </c>
      <c r="Z1837"/>
      <c r="AA1837"/>
      <c r="AC1837"/>
      <c r="AD1837"/>
    </row>
    <row r="1838" spans="3:30" hidden="1" x14ac:dyDescent="0.25">
      <c r="D1838" s="1">
        <v>0</v>
      </c>
      <c r="E1838">
        <v>10781</v>
      </c>
      <c r="F1838">
        <v>10787</v>
      </c>
      <c r="G1838">
        <v>10781</v>
      </c>
      <c r="H1838">
        <v>10781</v>
      </c>
      <c r="Z1838"/>
      <c r="AA1838"/>
      <c r="AC1838"/>
      <c r="AD1838"/>
    </row>
    <row r="1839" spans="3:30" hidden="1" x14ac:dyDescent="0.25">
      <c r="D1839" s="1">
        <v>4.1666666666666664E-2</v>
      </c>
      <c r="E1839">
        <v>10780</v>
      </c>
      <c r="F1839">
        <v>10782</v>
      </c>
      <c r="G1839">
        <v>10775</v>
      </c>
      <c r="H1839">
        <v>10778</v>
      </c>
      <c r="Z1839"/>
      <c r="AA1839"/>
      <c r="AC1839"/>
      <c r="AD1839"/>
    </row>
    <row r="1840" spans="3:30" hidden="1" x14ac:dyDescent="0.25">
      <c r="D1840" s="1">
        <v>8.3333333333333329E-2</v>
      </c>
      <c r="E1840">
        <v>10779</v>
      </c>
      <c r="F1840">
        <v>10787</v>
      </c>
      <c r="G1840">
        <v>10778</v>
      </c>
      <c r="H1840">
        <v>10783</v>
      </c>
      <c r="Z1840"/>
      <c r="AA1840"/>
      <c r="AC1840"/>
      <c r="AD1840"/>
    </row>
    <row r="1841" spans="3:30" hidden="1" x14ac:dyDescent="0.25">
      <c r="D1841" s="1">
        <v>0.125</v>
      </c>
      <c r="E1841">
        <v>10784</v>
      </c>
      <c r="F1841">
        <v>10790</v>
      </c>
      <c r="G1841">
        <v>10783</v>
      </c>
      <c r="H1841">
        <v>10789</v>
      </c>
      <c r="Z1841"/>
      <c r="AA1841"/>
      <c r="AC1841"/>
      <c r="AD1841"/>
    </row>
    <row r="1842" spans="3:30" hidden="1" x14ac:dyDescent="0.25">
      <c r="D1842" s="1">
        <v>0.16666666666666666</v>
      </c>
      <c r="E1842">
        <v>10790</v>
      </c>
      <c r="F1842">
        <v>10791</v>
      </c>
      <c r="G1842">
        <v>10785</v>
      </c>
      <c r="H1842">
        <v>10790</v>
      </c>
      <c r="Z1842"/>
      <c r="AA1842"/>
      <c r="AC1842"/>
      <c r="AD1842"/>
    </row>
    <row r="1843" spans="3:30" hidden="1" x14ac:dyDescent="0.25">
      <c r="D1843" s="1">
        <v>0.20833333333333334</v>
      </c>
      <c r="E1843">
        <v>10791</v>
      </c>
      <c r="F1843">
        <v>10808</v>
      </c>
      <c r="G1843">
        <v>10790</v>
      </c>
      <c r="H1843">
        <v>10805</v>
      </c>
      <c r="Z1843"/>
      <c r="AA1843"/>
      <c r="AC1843"/>
      <c r="AD1843"/>
    </row>
    <row r="1844" spans="3:30" hidden="1" x14ac:dyDescent="0.25">
      <c r="D1844" s="1">
        <v>0.25</v>
      </c>
      <c r="E1844">
        <v>10806</v>
      </c>
      <c r="F1844">
        <v>10808</v>
      </c>
      <c r="G1844">
        <v>10801</v>
      </c>
      <c r="H1844">
        <v>10804</v>
      </c>
      <c r="Z1844"/>
      <c r="AA1844"/>
      <c r="AC1844"/>
      <c r="AD1844"/>
    </row>
    <row r="1845" spans="3:30" hidden="1" x14ac:dyDescent="0.25">
      <c r="D1845" s="1">
        <v>0.29166666666666669</v>
      </c>
      <c r="E1845">
        <v>10805</v>
      </c>
      <c r="F1845">
        <v>10805</v>
      </c>
      <c r="G1845">
        <v>10793</v>
      </c>
      <c r="H1845">
        <v>10793</v>
      </c>
      <c r="Z1845"/>
      <c r="AA1845"/>
      <c r="AC1845"/>
      <c r="AD1845"/>
    </row>
    <row r="1846" spans="3:30" x14ac:dyDescent="0.25">
      <c r="D1846" s="2">
        <v>0.33333333333333331</v>
      </c>
      <c r="E1846">
        <v>10793</v>
      </c>
      <c r="F1846">
        <v>10799</v>
      </c>
      <c r="G1846">
        <v>10786</v>
      </c>
      <c r="H1846">
        <v>10789</v>
      </c>
      <c r="J1846">
        <v>-4</v>
      </c>
      <c r="K1846">
        <v>0</v>
      </c>
      <c r="L1846">
        <v>13</v>
      </c>
      <c r="M1846">
        <v>-28</v>
      </c>
      <c r="N1846">
        <v>1</v>
      </c>
      <c r="R1846">
        <f>MAX(F1844:F1860)</f>
        <v>10829</v>
      </c>
      <c r="W1846">
        <f t="shared" ref="W1846:W1860" si="532">ABS(M1846)</f>
        <v>28</v>
      </c>
      <c r="X1846">
        <f t="shared" ref="X1846:X1860" si="533">ABS(J1846)</f>
        <v>4</v>
      </c>
      <c r="Y1846">
        <f t="shared" ref="Y1846:Y1860" si="534">IF(R1846&lt;1000,ABS(R1846),0)</f>
        <v>0</v>
      </c>
      <c r="Z1846" s="22">
        <f t="shared" ref="Z1846:Z1860" si="535">IF(N1846=1,0,ABS(N1846))</f>
        <v>0</v>
      </c>
      <c r="AA1846" s="22">
        <f t="shared" ref="AA1846:AA1860" si="536">ABS(O1846)</f>
        <v>0</v>
      </c>
      <c r="AB1846">
        <f t="shared" ref="AB1846:AB1860" si="537">IF(N1846=1,1,0)</f>
        <v>1</v>
      </c>
      <c r="AC1846" s="22">
        <f t="shared" ref="AC1846:AC1860" si="538">IF(N1846=1,ABS(N1847),0)</f>
        <v>0.35294117647058826</v>
      </c>
      <c r="AD1846" s="22">
        <f t="shared" ref="AD1846:AD1860" si="539">IF(N1846=1,0,ABS(O1847))</f>
        <v>0</v>
      </c>
    </row>
    <row r="1847" spans="3:30" x14ac:dyDescent="0.25">
      <c r="D1847" s="2">
        <v>0.375</v>
      </c>
      <c r="E1847">
        <v>10792</v>
      </c>
      <c r="F1847">
        <v>10792</v>
      </c>
      <c r="G1847">
        <v>10777</v>
      </c>
      <c r="H1847">
        <v>10778</v>
      </c>
      <c r="J1847">
        <v>-14</v>
      </c>
      <c r="K1847">
        <f>K1846+J1847</f>
        <v>-14</v>
      </c>
      <c r="L1847">
        <v>15</v>
      </c>
      <c r="N1847">
        <f>IF(J1846&lt;0,MIN(K1847:K1860),MAX(K1847:K1860))/R1826</f>
        <v>-0.35294117647058826</v>
      </c>
      <c r="O1847">
        <f>IF(J1846&lt;0,MAX(K1847:K1860),MIN(K1847:K1860))/R1826</f>
        <v>0.19327731092436976</v>
      </c>
      <c r="R1847">
        <f>MIN(G1844:G1860)</f>
        <v>10738</v>
      </c>
      <c r="W1847">
        <f t="shared" si="532"/>
        <v>0</v>
      </c>
      <c r="X1847">
        <f t="shared" si="533"/>
        <v>14</v>
      </c>
      <c r="Y1847">
        <f t="shared" si="534"/>
        <v>0</v>
      </c>
      <c r="Z1847" s="22">
        <f t="shared" si="535"/>
        <v>0.35294117647058826</v>
      </c>
      <c r="AA1847" s="22">
        <f t="shared" si="536"/>
        <v>0.19327731092436976</v>
      </c>
      <c r="AB1847">
        <f t="shared" si="537"/>
        <v>0</v>
      </c>
      <c r="AC1847" s="22">
        <f t="shared" si="538"/>
        <v>0</v>
      </c>
      <c r="AD1847" s="22">
        <f t="shared" si="539"/>
        <v>0</v>
      </c>
    </row>
    <row r="1848" spans="3:30" x14ac:dyDescent="0.25">
      <c r="D1848" s="1">
        <v>0.41666666666666669</v>
      </c>
      <c r="E1848">
        <v>10779</v>
      </c>
      <c r="F1848">
        <v>10821</v>
      </c>
      <c r="G1848">
        <v>10775</v>
      </c>
      <c r="H1848">
        <v>10815</v>
      </c>
      <c r="J1848">
        <v>36</v>
      </c>
      <c r="K1848">
        <f t="shared" ref="K1848:K1860" si="540">K1847+J1848</f>
        <v>22</v>
      </c>
      <c r="L1848">
        <v>46</v>
      </c>
      <c r="R1848">
        <f>R1846-R1847</f>
        <v>91</v>
      </c>
      <c r="W1848">
        <f t="shared" si="532"/>
        <v>0</v>
      </c>
      <c r="X1848">
        <f t="shared" si="533"/>
        <v>36</v>
      </c>
      <c r="Y1848">
        <f t="shared" si="534"/>
        <v>91</v>
      </c>
      <c r="Z1848" s="22">
        <f t="shared" si="535"/>
        <v>0</v>
      </c>
      <c r="AA1848" s="22">
        <f t="shared" si="536"/>
        <v>0</v>
      </c>
      <c r="AB1848">
        <f t="shared" si="537"/>
        <v>0</v>
      </c>
      <c r="AC1848" s="22">
        <f t="shared" si="538"/>
        <v>0</v>
      </c>
      <c r="AD1848" s="22">
        <f t="shared" si="539"/>
        <v>0</v>
      </c>
    </row>
    <row r="1849" spans="3:30" x14ac:dyDescent="0.25">
      <c r="D1849" s="1">
        <v>0.45833333333333331</v>
      </c>
      <c r="E1849">
        <v>10815</v>
      </c>
      <c r="F1849">
        <v>10829</v>
      </c>
      <c r="G1849">
        <v>10802</v>
      </c>
      <c r="H1849">
        <v>10816</v>
      </c>
      <c r="J1849">
        <v>1</v>
      </c>
      <c r="K1849">
        <f t="shared" si="540"/>
        <v>23</v>
      </c>
      <c r="L1849">
        <v>27</v>
      </c>
      <c r="R1849">
        <v>91</v>
      </c>
      <c r="W1849">
        <f t="shared" si="532"/>
        <v>0</v>
      </c>
      <c r="X1849">
        <f t="shared" si="533"/>
        <v>1</v>
      </c>
      <c r="Y1849">
        <f t="shared" si="534"/>
        <v>91</v>
      </c>
      <c r="Z1849" s="22">
        <f t="shared" si="535"/>
        <v>0</v>
      </c>
      <c r="AA1849" s="22">
        <f t="shared" si="536"/>
        <v>0</v>
      </c>
      <c r="AB1849">
        <f t="shared" si="537"/>
        <v>0</v>
      </c>
      <c r="AC1849" s="22">
        <f t="shared" si="538"/>
        <v>0</v>
      </c>
      <c r="AD1849" s="22">
        <f t="shared" si="539"/>
        <v>0</v>
      </c>
    </row>
    <row r="1850" spans="3:30" x14ac:dyDescent="0.25">
      <c r="D1850" s="1">
        <v>0.5</v>
      </c>
      <c r="E1850">
        <v>10816</v>
      </c>
      <c r="F1850">
        <v>10817</v>
      </c>
      <c r="G1850">
        <v>10781</v>
      </c>
      <c r="H1850">
        <v>10781</v>
      </c>
      <c r="J1850">
        <v>-35</v>
      </c>
      <c r="K1850">
        <f t="shared" si="540"/>
        <v>-12</v>
      </c>
      <c r="L1850">
        <v>36</v>
      </c>
      <c r="W1850">
        <f t="shared" si="532"/>
        <v>0</v>
      </c>
      <c r="X1850">
        <f t="shared" si="533"/>
        <v>35</v>
      </c>
      <c r="Y1850">
        <f t="shared" si="534"/>
        <v>0</v>
      </c>
      <c r="Z1850" s="22">
        <f t="shared" si="535"/>
        <v>0</v>
      </c>
      <c r="AA1850" s="22">
        <f t="shared" si="536"/>
        <v>0</v>
      </c>
      <c r="AB1850">
        <f t="shared" si="537"/>
        <v>0</v>
      </c>
      <c r="AC1850" s="22">
        <f t="shared" si="538"/>
        <v>0</v>
      </c>
      <c r="AD1850" s="22">
        <f t="shared" si="539"/>
        <v>0</v>
      </c>
    </row>
    <row r="1851" spans="3:30" x14ac:dyDescent="0.25">
      <c r="C1851">
        <v>1</v>
      </c>
      <c r="D1851" s="1">
        <v>0.54166666666666663</v>
      </c>
      <c r="E1851">
        <v>10781</v>
      </c>
      <c r="F1851">
        <v>10805</v>
      </c>
      <c r="G1851">
        <v>10780</v>
      </c>
      <c r="H1851">
        <v>10793</v>
      </c>
      <c r="J1851">
        <v>12</v>
      </c>
      <c r="K1851">
        <f t="shared" si="540"/>
        <v>0</v>
      </c>
      <c r="L1851">
        <v>25</v>
      </c>
      <c r="W1851">
        <f t="shared" si="532"/>
        <v>0</v>
      </c>
      <c r="X1851">
        <f t="shared" si="533"/>
        <v>12</v>
      </c>
      <c r="Y1851">
        <f t="shared" si="534"/>
        <v>0</v>
      </c>
      <c r="Z1851" s="22">
        <f t="shared" si="535"/>
        <v>0</v>
      </c>
      <c r="AA1851" s="22">
        <f t="shared" si="536"/>
        <v>0</v>
      </c>
      <c r="AB1851">
        <f t="shared" si="537"/>
        <v>0</v>
      </c>
      <c r="AC1851" s="22">
        <f t="shared" si="538"/>
        <v>0</v>
      </c>
      <c r="AD1851" s="22">
        <f t="shared" si="539"/>
        <v>0</v>
      </c>
    </row>
    <row r="1852" spans="3:30" x14ac:dyDescent="0.25">
      <c r="D1852" s="1">
        <v>0.58333333333333337</v>
      </c>
      <c r="E1852">
        <v>10792</v>
      </c>
      <c r="F1852">
        <v>10798</v>
      </c>
      <c r="G1852">
        <v>10786</v>
      </c>
      <c r="H1852">
        <v>10790</v>
      </c>
      <c r="J1852">
        <v>-2</v>
      </c>
      <c r="K1852">
        <f t="shared" si="540"/>
        <v>-2</v>
      </c>
      <c r="L1852">
        <v>12</v>
      </c>
      <c r="W1852">
        <f t="shared" si="532"/>
        <v>0</v>
      </c>
      <c r="X1852">
        <f t="shared" si="533"/>
        <v>2</v>
      </c>
      <c r="Y1852">
        <f t="shared" si="534"/>
        <v>0</v>
      </c>
      <c r="Z1852" s="22">
        <f t="shared" si="535"/>
        <v>0</v>
      </c>
      <c r="AA1852" s="22">
        <f t="shared" si="536"/>
        <v>0</v>
      </c>
      <c r="AB1852">
        <f t="shared" si="537"/>
        <v>0</v>
      </c>
      <c r="AC1852" s="22">
        <f t="shared" si="538"/>
        <v>0</v>
      </c>
      <c r="AD1852" s="22">
        <f t="shared" si="539"/>
        <v>0</v>
      </c>
    </row>
    <row r="1853" spans="3:30" x14ac:dyDescent="0.25">
      <c r="D1853" s="1">
        <v>0.625</v>
      </c>
      <c r="E1853">
        <v>10791</v>
      </c>
      <c r="F1853">
        <v>10805</v>
      </c>
      <c r="G1853">
        <v>10788</v>
      </c>
      <c r="H1853">
        <v>10790</v>
      </c>
      <c r="J1853">
        <v>-1</v>
      </c>
      <c r="K1853">
        <f t="shared" si="540"/>
        <v>-3</v>
      </c>
      <c r="L1853">
        <v>17</v>
      </c>
      <c r="W1853">
        <f t="shared" si="532"/>
        <v>0</v>
      </c>
      <c r="X1853">
        <f t="shared" si="533"/>
        <v>1</v>
      </c>
      <c r="Y1853">
        <f t="shared" si="534"/>
        <v>0</v>
      </c>
      <c r="Z1853" s="22">
        <f t="shared" si="535"/>
        <v>0</v>
      </c>
      <c r="AA1853" s="22">
        <f t="shared" si="536"/>
        <v>0</v>
      </c>
      <c r="AB1853">
        <f t="shared" si="537"/>
        <v>0</v>
      </c>
      <c r="AC1853" s="22">
        <f t="shared" si="538"/>
        <v>0</v>
      </c>
      <c r="AD1853" s="22">
        <f t="shared" si="539"/>
        <v>0</v>
      </c>
    </row>
    <row r="1854" spans="3:30" x14ac:dyDescent="0.25">
      <c r="D1854" s="1">
        <v>0.66666666666666663</v>
      </c>
      <c r="E1854">
        <v>10790</v>
      </c>
      <c r="F1854">
        <v>10797</v>
      </c>
      <c r="G1854">
        <v>10764</v>
      </c>
      <c r="H1854">
        <v>10796</v>
      </c>
      <c r="J1854">
        <v>6</v>
      </c>
      <c r="K1854">
        <f t="shared" si="540"/>
        <v>3</v>
      </c>
      <c r="L1854">
        <v>33</v>
      </c>
      <c r="W1854">
        <f t="shared" si="532"/>
        <v>0</v>
      </c>
      <c r="X1854">
        <f t="shared" si="533"/>
        <v>6</v>
      </c>
      <c r="Y1854">
        <f t="shared" si="534"/>
        <v>0</v>
      </c>
      <c r="Z1854" s="22">
        <f t="shared" si="535"/>
        <v>0</v>
      </c>
      <c r="AA1854" s="22">
        <f t="shared" si="536"/>
        <v>0</v>
      </c>
      <c r="AB1854">
        <f t="shared" si="537"/>
        <v>0</v>
      </c>
      <c r="AC1854" s="22">
        <f t="shared" si="538"/>
        <v>0</v>
      </c>
      <c r="AD1854" s="22">
        <f t="shared" si="539"/>
        <v>0</v>
      </c>
    </row>
    <row r="1855" spans="3:30" x14ac:dyDescent="0.25">
      <c r="D1855" s="1">
        <v>0.70833333333333337</v>
      </c>
      <c r="E1855">
        <v>10795</v>
      </c>
      <c r="F1855">
        <v>10807</v>
      </c>
      <c r="G1855">
        <v>10752</v>
      </c>
      <c r="H1855">
        <v>10763</v>
      </c>
      <c r="J1855">
        <v>-32</v>
      </c>
      <c r="K1855">
        <f t="shared" si="540"/>
        <v>-29</v>
      </c>
      <c r="L1855">
        <v>55</v>
      </c>
      <c r="W1855">
        <f t="shared" si="532"/>
        <v>0</v>
      </c>
      <c r="X1855">
        <f t="shared" si="533"/>
        <v>32</v>
      </c>
      <c r="Y1855">
        <f t="shared" si="534"/>
        <v>0</v>
      </c>
      <c r="Z1855" s="22">
        <f t="shared" si="535"/>
        <v>0</v>
      </c>
      <c r="AA1855" s="22">
        <f t="shared" si="536"/>
        <v>0</v>
      </c>
      <c r="AB1855">
        <f t="shared" si="537"/>
        <v>0</v>
      </c>
      <c r="AC1855" s="22">
        <f t="shared" si="538"/>
        <v>0</v>
      </c>
      <c r="AD1855" s="22">
        <f t="shared" si="539"/>
        <v>0</v>
      </c>
    </row>
    <row r="1856" spans="3:30" x14ac:dyDescent="0.25">
      <c r="D1856" s="1">
        <v>0.75</v>
      </c>
      <c r="E1856">
        <v>10763</v>
      </c>
      <c r="F1856">
        <v>10768</v>
      </c>
      <c r="G1856">
        <v>10738</v>
      </c>
      <c r="H1856">
        <v>10750</v>
      </c>
      <c r="J1856">
        <v>-13</v>
      </c>
      <c r="K1856">
        <f t="shared" si="540"/>
        <v>-42</v>
      </c>
      <c r="L1856">
        <v>30</v>
      </c>
      <c r="W1856">
        <f t="shared" si="532"/>
        <v>0</v>
      </c>
      <c r="X1856">
        <f t="shared" si="533"/>
        <v>13</v>
      </c>
      <c r="Y1856">
        <f t="shared" si="534"/>
        <v>0</v>
      </c>
      <c r="Z1856" s="22">
        <f t="shared" si="535"/>
        <v>0</v>
      </c>
      <c r="AA1856" s="22">
        <f t="shared" si="536"/>
        <v>0</v>
      </c>
      <c r="AB1856">
        <f t="shared" si="537"/>
        <v>0</v>
      </c>
      <c r="AC1856" s="22">
        <f t="shared" si="538"/>
        <v>0</v>
      </c>
      <c r="AD1856" s="22">
        <f t="shared" si="539"/>
        <v>0</v>
      </c>
    </row>
    <row r="1857" spans="4:30" x14ac:dyDescent="0.25">
      <c r="D1857" s="1">
        <v>0.79166666666666663</v>
      </c>
      <c r="E1857">
        <v>10749</v>
      </c>
      <c r="F1857">
        <v>10763</v>
      </c>
      <c r="G1857">
        <v>10740</v>
      </c>
      <c r="H1857">
        <v>10760</v>
      </c>
      <c r="J1857">
        <v>11</v>
      </c>
      <c r="K1857">
        <f t="shared" si="540"/>
        <v>-31</v>
      </c>
      <c r="L1857">
        <v>23</v>
      </c>
      <c r="W1857">
        <f t="shared" si="532"/>
        <v>0</v>
      </c>
      <c r="X1857">
        <f t="shared" si="533"/>
        <v>11</v>
      </c>
      <c r="Y1857">
        <f t="shared" si="534"/>
        <v>0</v>
      </c>
      <c r="Z1857" s="22">
        <f t="shared" si="535"/>
        <v>0</v>
      </c>
      <c r="AA1857" s="22">
        <f t="shared" si="536"/>
        <v>0</v>
      </c>
      <c r="AB1857">
        <f t="shared" si="537"/>
        <v>0</v>
      </c>
      <c r="AC1857" s="22">
        <f t="shared" si="538"/>
        <v>0</v>
      </c>
      <c r="AD1857" s="22">
        <f t="shared" si="539"/>
        <v>0</v>
      </c>
    </row>
    <row r="1858" spans="4:30" x14ac:dyDescent="0.25">
      <c r="D1858" s="1">
        <v>0.83333333333333337</v>
      </c>
      <c r="E1858">
        <v>10759</v>
      </c>
      <c r="F1858">
        <v>10767</v>
      </c>
      <c r="G1858">
        <v>10753</v>
      </c>
      <c r="H1858">
        <v>10763</v>
      </c>
      <c r="J1858">
        <v>4</v>
      </c>
      <c r="K1858">
        <f t="shared" si="540"/>
        <v>-27</v>
      </c>
      <c r="L1858">
        <v>14</v>
      </c>
      <c r="W1858">
        <f t="shared" si="532"/>
        <v>0</v>
      </c>
      <c r="X1858">
        <f t="shared" si="533"/>
        <v>4</v>
      </c>
      <c r="Y1858">
        <f t="shared" si="534"/>
        <v>0</v>
      </c>
      <c r="Z1858" s="22">
        <f t="shared" si="535"/>
        <v>0</v>
      </c>
      <c r="AA1858" s="22">
        <f t="shared" si="536"/>
        <v>0</v>
      </c>
      <c r="AB1858">
        <f t="shared" si="537"/>
        <v>0</v>
      </c>
      <c r="AC1858" s="22">
        <f t="shared" si="538"/>
        <v>0</v>
      </c>
      <c r="AD1858" s="22">
        <f t="shared" si="539"/>
        <v>0</v>
      </c>
    </row>
    <row r="1859" spans="4:30" x14ac:dyDescent="0.25">
      <c r="D1859" s="1">
        <v>0.875</v>
      </c>
      <c r="E1859">
        <v>10763</v>
      </c>
      <c r="F1859">
        <v>10766</v>
      </c>
      <c r="G1859">
        <v>10753</v>
      </c>
      <c r="H1859">
        <v>10754</v>
      </c>
      <c r="J1859">
        <v>-9</v>
      </c>
      <c r="K1859">
        <f t="shared" si="540"/>
        <v>-36</v>
      </c>
      <c r="L1859">
        <v>13</v>
      </c>
      <c r="W1859">
        <f t="shared" si="532"/>
        <v>0</v>
      </c>
      <c r="X1859">
        <f t="shared" si="533"/>
        <v>9</v>
      </c>
      <c r="Y1859">
        <f t="shared" si="534"/>
        <v>0</v>
      </c>
      <c r="Z1859" s="22">
        <f t="shared" si="535"/>
        <v>0</v>
      </c>
      <c r="AA1859" s="22">
        <f t="shared" si="536"/>
        <v>0</v>
      </c>
      <c r="AB1859">
        <f t="shared" si="537"/>
        <v>0</v>
      </c>
      <c r="AC1859" s="22">
        <f t="shared" si="538"/>
        <v>0</v>
      </c>
      <c r="AD1859" s="22">
        <f t="shared" si="539"/>
        <v>0</v>
      </c>
    </row>
    <row r="1860" spans="4:30" x14ac:dyDescent="0.25">
      <c r="D1860" s="2">
        <v>0.91666666666666663</v>
      </c>
      <c r="E1860">
        <v>10755</v>
      </c>
      <c r="F1860">
        <v>10768</v>
      </c>
      <c r="G1860">
        <v>10752</v>
      </c>
      <c r="H1860">
        <v>10765</v>
      </c>
      <c r="J1860">
        <v>10</v>
      </c>
      <c r="K1860">
        <f t="shared" si="540"/>
        <v>-26</v>
      </c>
      <c r="L1860">
        <v>16</v>
      </c>
      <c r="W1860">
        <f t="shared" si="532"/>
        <v>0</v>
      </c>
      <c r="X1860">
        <f t="shared" si="533"/>
        <v>10</v>
      </c>
      <c r="Y1860">
        <f t="shared" si="534"/>
        <v>0</v>
      </c>
      <c r="Z1860" s="22">
        <f t="shared" si="535"/>
        <v>0</v>
      </c>
      <c r="AA1860" s="22">
        <f t="shared" si="536"/>
        <v>0</v>
      </c>
      <c r="AB1860">
        <f t="shared" si="537"/>
        <v>0</v>
      </c>
      <c r="AC1860" s="22">
        <f t="shared" si="538"/>
        <v>0</v>
      </c>
      <c r="AD1860" s="22">
        <f t="shared" si="539"/>
        <v>0</v>
      </c>
    </row>
    <row r="1861" spans="4:30" hidden="1" x14ac:dyDescent="0.25">
      <c r="D1861" s="1">
        <v>0.95833333333333337</v>
      </c>
      <c r="E1861">
        <v>10766</v>
      </c>
      <c r="F1861">
        <v>10774</v>
      </c>
      <c r="G1861">
        <v>10755</v>
      </c>
      <c r="H1861">
        <v>10760</v>
      </c>
      <c r="Z1861"/>
      <c r="AA1861"/>
      <c r="AC1861"/>
      <c r="AD1861"/>
    </row>
    <row r="1862" spans="4:30" hidden="1" x14ac:dyDescent="0.25">
      <c r="D1862" s="1">
        <v>4.1666666666666664E-2</v>
      </c>
      <c r="E1862">
        <v>10755</v>
      </c>
      <c r="F1862">
        <v>10760</v>
      </c>
      <c r="G1862">
        <v>10736</v>
      </c>
      <c r="H1862">
        <v>10744</v>
      </c>
      <c r="Z1862"/>
      <c r="AA1862"/>
      <c r="AC1862"/>
      <c r="AD1862"/>
    </row>
    <row r="1863" spans="4:30" hidden="1" x14ac:dyDescent="0.25">
      <c r="D1863" s="1">
        <v>8.3333333333333329E-2</v>
      </c>
      <c r="E1863">
        <v>10743</v>
      </c>
      <c r="F1863">
        <v>10750</v>
      </c>
      <c r="G1863">
        <v>10743</v>
      </c>
      <c r="H1863">
        <v>10747</v>
      </c>
      <c r="Z1863"/>
      <c r="AA1863"/>
      <c r="AC1863"/>
      <c r="AD1863"/>
    </row>
    <row r="1864" spans="4:30" hidden="1" x14ac:dyDescent="0.25">
      <c r="D1864" s="1">
        <v>0.125</v>
      </c>
      <c r="E1864">
        <v>10745</v>
      </c>
      <c r="F1864">
        <v>10747</v>
      </c>
      <c r="G1864">
        <v>10729</v>
      </c>
      <c r="H1864">
        <v>10740</v>
      </c>
      <c r="Z1864"/>
      <c r="AA1864"/>
      <c r="AC1864"/>
      <c r="AD1864"/>
    </row>
    <row r="1865" spans="4:30" hidden="1" x14ac:dyDescent="0.25">
      <c r="D1865" s="1">
        <v>0.16666666666666666</v>
      </c>
      <c r="E1865">
        <v>10741</v>
      </c>
      <c r="F1865">
        <v>10744</v>
      </c>
      <c r="G1865">
        <v>10734</v>
      </c>
      <c r="H1865">
        <v>10738</v>
      </c>
      <c r="Z1865"/>
      <c r="AA1865"/>
      <c r="AC1865"/>
      <c r="AD1865"/>
    </row>
    <row r="1866" spans="4:30" hidden="1" x14ac:dyDescent="0.25">
      <c r="D1866" s="1">
        <v>0.20833333333333334</v>
      </c>
      <c r="E1866">
        <v>10737</v>
      </c>
      <c r="F1866">
        <v>10745</v>
      </c>
      <c r="G1866">
        <v>10737</v>
      </c>
      <c r="H1866">
        <v>10745</v>
      </c>
      <c r="Z1866"/>
      <c r="AA1866"/>
      <c r="AC1866"/>
      <c r="AD1866"/>
    </row>
    <row r="1867" spans="4:30" hidden="1" x14ac:dyDescent="0.25">
      <c r="D1867" s="1">
        <v>0.25</v>
      </c>
      <c r="E1867">
        <v>10746</v>
      </c>
      <c r="F1867">
        <v>10746</v>
      </c>
      <c r="G1867">
        <v>10735</v>
      </c>
      <c r="H1867">
        <v>10736</v>
      </c>
      <c r="Z1867"/>
      <c r="AA1867"/>
      <c r="AC1867"/>
      <c r="AD1867"/>
    </row>
    <row r="1868" spans="4:30" hidden="1" x14ac:dyDescent="0.25">
      <c r="D1868" s="1">
        <v>0.29166666666666669</v>
      </c>
      <c r="E1868">
        <v>10738</v>
      </c>
      <c r="F1868">
        <v>10738</v>
      </c>
      <c r="G1868">
        <v>10732</v>
      </c>
      <c r="H1868">
        <v>10733</v>
      </c>
      <c r="Z1868"/>
      <c r="AA1868"/>
      <c r="AC1868"/>
      <c r="AD1868"/>
    </row>
    <row r="1869" spans="4:30" x14ac:dyDescent="0.25">
      <c r="D1869" s="2">
        <v>0.33333333333333331</v>
      </c>
      <c r="E1869">
        <v>10734</v>
      </c>
      <c r="F1869">
        <v>10761</v>
      </c>
      <c r="G1869">
        <v>10732</v>
      </c>
      <c r="H1869">
        <v>10747</v>
      </c>
      <c r="J1869">
        <v>13</v>
      </c>
      <c r="K1869">
        <v>0</v>
      </c>
      <c r="L1869">
        <v>29</v>
      </c>
      <c r="M1869">
        <v>-43</v>
      </c>
      <c r="R1869">
        <f>MAX(F1867:F1883)</f>
        <v>10768</v>
      </c>
      <c r="W1869">
        <f t="shared" ref="W1869:W1883" si="541">ABS(M1869)</f>
        <v>43</v>
      </c>
      <c r="X1869">
        <f t="shared" ref="X1869:X1883" si="542">ABS(J1869)</f>
        <v>13</v>
      </c>
      <c r="Y1869">
        <f t="shared" ref="Y1869:Y1883" si="543">IF(R1869&lt;1000,ABS(R1869),0)</f>
        <v>0</v>
      </c>
      <c r="Z1869" s="22">
        <f t="shared" ref="Z1869:Z1883" si="544">IF(N1869=1,0,ABS(N1869))</f>
        <v>0</v>
      </c>
      <c r="AA1869" s="22">
        <f t="shared" ref="AA1869:AA1883" si="545">ABS(O1869)</f>
        <v>0</v>
      </c>
      <c r="AB1869">
        <f t="shared" ref="AB1869:AB1883" si="546">IF(N1869=1,1,0)</f>
        <v>0</v>
      </c>
      <c r="AC1869" s="22">
        <f t="shared" ref="AC1869:AC1883" si="547">IF(N1869=1,ABS(N1870),0)</f>
        <v>0</v>
      </c>
      <c r="AD1869" s="22">
        <f t="shared" ref="AD1869:AD1883" si="548">IF(N1869=1,0,ABS(O1870))</f>
        <v>1.3186813186813187</v>
      </c>
    </row>
    <row r="1870" spans="4:30" x14ac:dyDescent="0.25">
      <c r="D1870" s="2">
        <v>0.375</v>
      </c>
      <c r="E1870">
        <v>10766</v>
      </c>
      <c r="F1870">
        <v>10768</v>
      </c>
      <c r="G1870">
        <v>10731</v>
      </c>
      <c r="H1870">
        <v>10733</v>
      </c>
      <c r="J1870">
        <v>-33</v>
      </c>
      <c r="K1870">
        <f>K1869+J1870</f>
        <v>-33</v>
      </c>
      <c r="L1870">
        <v>37</v>
      </c>
      <c r="N1870">
        <f>IF(J1869&lt;0,MIN(K1870:K1883),MAX(K1870:K1883))/R1849</f>
        <v>-0.36263736263736263</v>
      </c>
      <c r="O1870">
        <f>IF(J1869&lt;0,MAX(K1870:K1883),MIN(K1870:K1883))/R1849</f>
        <v>-1.3186813186813187</v>
      </c>
      <c r="R1870">
        <f>MIN(G1867:G1883)</f>
        <v>10630</v>
      </c>
      <c r="W1870">
        <f t="shared" si="541"/>
        <v>0</v>
      </c>
      <c r="X1870">
        <f t="shared" si="542"/>
        <v>33</v>
      </c>
      <c r="Y1870">
        <f t="shared" si="543"/>
        <v>0</v>
      </c>
      <c r="Z1870" s="22">
        <f t="shared" si="544"/>
        <v>0.36263736263736263</v>
      </c>
      <c r="AA1870" s="22">
        <f t="shared" si="545"/>
        <v>1.3186813186813187</v>
      </c>
      <c r="AB1870">
        <f t="shared" si="546"/>
        <v>0</v>
      </c>
      <c r="AC1870" s="22">
        <f t="shared" si="547"/>
        <v>0</v>
      </c>
      <c r="AD1870" s="22">
        <f t="shared" si="548"/>
        <v>0</v>
      </c>
    </row>
    <row r="1871" spans="4:30" x14ac:dyDescent="0.25">
      <c r="D1871" s="1">
        <v>0.41666666666666669</v>
      </c>
      <c r="E1871">
        <v>10732</v>
      </c>
      <c r="F1871">
        <v>10741</v>
      </c>
      <c r="G1871">
        <v>10694</v>
      </c>
      <c r="H1871">
        <v>10708</v>
      </c>
      <c r="J1871">
        <v>-24</v>
      </c>
      <c r="K1871">
        <f t="shared" ref="K1871:K1883" si="549">K1870+J1871</f>
        <v>-57</v>
      </c>
      <c r="L1871">
        <v>47</v>
      </c>
      <c r="R1871">
        <f>R1869-R1870</f>
        <v>138</v>
      </c>
      <c r="W1871">
        <f t="shared" si="541"/>
        <v>0</v>
      </c>
      <c r="X1871">
        <f t="shared" si="542"/>
        <v>24</v>
      </c>
      <c r="Y1871">
        <f t="shared" si="543"/>
        <v>138</v>
      </c>
      <c r="Z1871" s="22">
        <f t="shared" si="544"/>
        <v>0</v>
      </c>
      <c r="AA1871" s="22">
        <f t="shared" si="545"/>
        <v>0</v>
      </c>
      <c r="AB1871">
        <f t="shared" si="546"/>
        <v>0</v>
      </c>
      <c r="AC1871" s="22">
        <f t="shared" si="547"/>
        <v>0</v>
      </c>
      <c r="AD1871" s="22">
        <f t="shared" si="548"/>
        <v>0</v>
      </c>
    </row>
    <row r="1872" spans="4:30" x14ac:dyDescent="0.25">
      <c r="D1872" s="1">
        <v>0.45833333333333331</v>
      </c>
      <c r="E1872">
        <v>10709</v>
      </c>
      <c r="F1872">
        <v>10715</v>
      </c>
      <c r="G1872">
        <v>10665</v>
      </c>
      <c r="H1872">
        <v>10678</v>
      </c>
      <c r="J1872">
        <v>-31</v>
      </c>
      <c r="K1872">
        <f t="shared" si="549"/>
        <v>-88</v>
      </c>
      <c r="L1872">
        <v>50</v>
      </c>
      <c r="R1872">
        <v>138</v>
      </c>
      <c r="W1872">
        <f t="shared" si="541"/>
        <v>0</v>
      </c>
      <c r="X1872">
        <f t="shared" si="542"/>
        <v>31</v>
      </c>
      <c r="Y1872">
        <f t="shared" si="543"/>
        <v>138</v>
      </c>
      <c r="Z1872" s="22">
        <f t="shared" si="544"/>
        <v>0</v>
      </c>
      <c r="AA1872" s="22">
        <f t="shared" si="545"/>
        <v>0</v>
      </c>
      <c r="AB1872">
        <f t="shared" si="546"/>
        <v>0</v>
      </c>
      <c r="AC1872" s="22">
        <f t="shared" si="547"/>
        <v>0</v>
      </c>
      <c r="AD1872" s="22">
        <f t="shared" si="548"/>
        <v>0</v>
      </c>
    </row>
    <row r="1873" spans="3:30" x14ac:dyDescent="0.25">
      <c r="D1873" s="1">
        <v>0.5</v>
      </c>
      <c r="E1873">
        <v>10678</v>
      </c>
      <c r="F1873">
        <v>10678</v>
      </c>
      <c r="G1873">
        <v>10630</v>
      </c>
      <c r="H1873">
        <v>10653</v>
      </c>
      <c r="J1873">
        <v>-25</v>
      </c>
      <c r="K1873">
        <f t="shared" si="549"/>
        <v>-113</v>
      </c>
      <c r="L1873">
        <v>48</v>
      </c>
      <c r="R1873" t="s">
        <v>21</v>
      </c>
      <c r="W1873">
        <f t="shared" si="541"/>
        <v>0</v>
      </c>
      <c r="X1873">
        <f t="shared" si="542"/>
        <v>25</v>
      </c>
      <c r="Y1873">
        <f t="shared" si="543"/>
        <v>0</v>
      </c>
      <c r="Z1873" s="22">
        <f t="shared" si="544"/>
        <v>0</v>
      </c>
      <c r="AA1873" s="22">
        <f t="shared" si="545"/>
        <v>0</v>
      </c>
      <c r="AB1873">
        <f t="shared" si="546"/>
        <v>0</v>
      </c>
      <c r="AC1873" s="22">
        <f t="shared" si="547"/>
        <v>0</v>
      </c>
      <c r="AD1873" s="22">
        <f t="shared" si="548"/>
        <v>0</v>
      </c>
    </row>
    <row r="1874" spans="3:30" x14ac:dyDescent="0.25">
      <c r="C1874">
        <v>1</v>
      </c>
      <c r="D1874" s="1">
        <v>0.54166666666666663</v>
      </c>
      <c r="E1874">
        <v>10653</v>
      </c>
      <c r="F1874">
        <v>10655</v>
      </c>
      <c r="G1874">
        <v>10640</v>
      </c>
      <c r="H1874">
        <v>10646</v>
      </c>
      <c r="J1874">
        <v>-7</v>
      </c>
      <c r="K1874">
        <f t="shared" si="549"/>
        <v>-120</v>
      </c>
      <c r="L1874">
        <v>15</v>
      </c>
      <c r="W1874">
        <f t="shared" si="541"/>
        <v>0</v>
      </c>
      <c r="X1874">
        <f t="shared" si="542"/>
        <v>7</v>
      </c>
      <c r="Y1874">
        <f t="shared" si="543"/>
        <v>0</v>
      </c>
      <c r="Z1874" s="22">
        <f t="shared" si="544"/>
        <v>0</v>
      </c>
      <c r="AA1874" s="22">
        <f t="shared" si="545"/>
        <v>0</v>
      </c>
      <c r="AB1874">
        <f t="shared" si="546"/>
        <v>0</v>
      </c>
      <c r="AC1874" s="22">
        <f t="shared" si="547"/>
        <v>0</v>
      </c>
      <c r="AD1874" s="22">
        <f t="shared" si="548"/>
        <v>0</v>
      </c>
    </row>
    <row r="1875" spans="3:30" x14ac:dyDescent="0.25">
      <c r="D1875" s="1">
        <v>0.58333333333333337</v>
      </c>
      <c r="E1875">
        <v>10646</v>
      </c>
      <c r="F1875">
        <v>10673</v>
      </c>
      <c r="G1875">
        <v>10640</v>
      </c>
      <c r="H1875">
        <v>10673</v>
      </c>
      <c r="J1875">
        <v>27</v>
      </c>
      <c r="K1875">
        <f t="shared" si="549"/>
        <v>-93</v>
      </c>
      <c r="L1875">
        <v>33</v>
      </c>
      <c r="W1875">
        <f t="shared" si="541"/>
        <v>0</v>
      </c>
      <c r="X1875">
        <f t="shared" si="542"/>
        <v>27</v>
      </c>
      <c r="Y1875">
        <f t="shared" si="543"/>
        <v>0</v>
      </c>
      <c r="Z1875" s="22">
        <f t="shared" si="544"/>
        <v>0</v>
      </c>
      <c r="AA1875" s="22">
        <f t="shared" si="545"/>
        <v>0</v>
      </c>
      <c r="AB1875">
        <f t="shared" si="546"/>
        <v>0</v>
      </c>
      <c r="AC1875" s="22">
        <f t="shared" si="547"/>
        <v>0</v>
      </c>
      <c r="AD1875" s="22">
        <f t="shared" si="548"/>
        <v>0</v>
      </c>
    </row>
    <row r="1876" spans="3:30" x14ac:dyDescent="0.25">
      <c r="D1876" s="1">
        <v>0.625</v>
      </c>
      <c r="E1876">
        <v>10672</v>
      </c>
      <c r="F1876">
        <v>10692</v>
      </c>
      <c r="G1876">
        <v>10663</v>
      </c>
      <c r="H1876">
        <v>10664</v>
      </c>
      <c r="J1876">
        <v>-8</v>
      </c>
      <c r="K1876">
        <f t="shared" si="549"/>
        <v>-101</v>
      </c>
      <c r="L1876">
        <v>29</v>
      </c>
      <c r="W1876">
        <f t="shared" si="541"/>
        <v>0</v>
      </c>
      <c r="X1876">
        <f t="shared" si="542"/>
        <v>8</v>
      </c>
      <c r="Y1876">
        <f t="shared" si="543"/>
        <v>0</v>
      </c>
      <c r="Z1876" s="22">
        <f t="shared" si="544"/>
        <v>0</v>
      </c>
      <c r="AA1876" s="22">
        <f t="shared" si="545"/>
        <v>0</v>
      </c>
      <c r="AB1876">
        <f t="shared" si="546"/>
        <v>0</v>
      </c>
      <c r="AC1876" s="22">
        <f t="shared" si="547"/>
        <v>0</v>
      </c>
      <c r="AD1876" s="22">
        <f t="shared" si="548"/>
        <v>0</v>
      </c>
    </row>
    <row r="1877" spans="3:30" x14ac:dyDescent="0.25">
      <c r="D1877" s="1">
        <v>0.66666666666666663</v>
      </c>
      <c r="E1877">
        <v>10664</v>
      </c>
      <c r="F1877">
        <v>10681</v>
      </c>
      <c r="G1877">
        <v>10644</v>
      </c>
      <c r="H1877">
        <v>10663</v>
      </c>
      <c r="J1877">
        <v>-1</v>
      </c>
      <c r="K1877">
        <f t="shared" si="549"/>
        <v>-102</v>
      </c>
      <c r="L1877">
        <v>37</v>
      </c>
      <c r="W1877">
        <f t="shared" si="541"/>
        <v>0</v>
      </c>
      <c r="X1877">
        <f t="shared" si="542"/>
        <v>1</v>
      </c>
      <c r="Y1877">
        <f t="shared" si="543"/>
        <v>0</v>
      </c>
      <c r="Z1877" s="22">
        <f t="shared" si="544"/>
        <v>0</v>
      </c>
      <c r="AA1877" s="22">
        <f t="shared" si="545"/>
        <v>0</v>
      </c>
      <c r="AB1877">
        <f t="shared" si="546"/>
        <v>0</v>
      </c>
      <c r="AC1877" s="22">
        <f t="shared" si="547"/>
        <v>0</v>
      </c>
      <c r="AD1877" s="22">
        <f t="shared" si="548"/>
        <v>0</v>
      </c>
    </row>
    <row r="1878" spans="3:30" x14ac:dyDescent="0.25">
      <c r="D1878" s="1">
        <v>0.70833333333333337</v>
      </c>
      <c r="E1878">
        <v>10663</v>
      </c>
      <c r="F1878">
        <v>10704</v>
      </c>
      <c r="G1878">
        <v>10654</v>
      </c>
      <c r="H1878">
        <v>10700</v>
      </c>
      <c r="J1878">
        <v>37</v>
      </c>
      <c r="K1878">
        <f t="shared" si="549"/>
        <v>-65</v>
      </c>
      <c r="L1878">
        <v>50</v>
      </c>
      <c r="W1878">
        <f t="shared" si="541"/>
        <v>0</v>
      </c>
      <c r="X1878">
        <f t="shared" si="542"/>
        <v>37</v>
      </c>
      <c r="Y1878">
        <f t="shared" si="543"/>
        <v>0</v>
      </c>
      <c r="Z1878" s="22">
        <f t="shared" si="544"/>
        <v>0</v>
      </c>
      <c r="AA1878" s="22">
        <f t="shared" si="545"/>
        <v>0</v>
      </c>
      <c r="AB1878">
        <f t="shared" si="546"/>
        <v>0</v>
      </c>
      <c r="AC1878" s="22">
        <f t="shared" si="547"/>
        <v>0</v>
      </c>
      <c r="AD1878" s="22">
        <f t="shared" si="548"/>
        <v>0</v>
      </c>
    </row>
    <row r="1879" spans="3:30" x14ac:dyDescent="0.25">
      <c r="D1879" s="1">
        <v>0.75</v>
      </c>
      <c r="E1879">
        <v>10700</v>
      </c>
      <c r="F1879">
        <v>10719</v>
      </c>
      <c r="G1879">
        <v>10698</v>
      </c>
      <c r="H1879">
        <v>10705</v>
      </c>
      <c r="J1879">
        <v>5</v>
      </c>
      <c r="K1879">
        <f t="shared" si="549"/>
        <v>-60</v>
      </c>
      <c r="L1879">
        <v>21</v>
      </c>
      <c r="W1879">
        <f t="shared" si="541"/>
        <v>0</v>
      </c>
      <c r="X1879">
        <f t="shared" si="542"/>
        <v>5</v>
      </c>
      <c r="Y1879">
        <f t="shared" si="543"/>
        <v>0</v>
      </c>
      <c r="Z1879" s="22">
        <f t="shared" si="544"/>
        <v>0</v>
      </c>
      <c r="AA1879" s="22">
        <f t="shared" si="545"/>
        <v>0</v>
      </c>
      <c r="AB1879">
        <f t="shared" si="546"/>
        <v>0</v>
      </c>
      <c r="AC1879" s="22">
        <f t="shared" si="547"/>
        <v>0</v>
      </c>
      <c r="AD1879" s="22">
        <f t="shared" si="548"/>
        <v>0</v>
      </c>
    </row>
    <row r="1880" spans="3:30" x14ac:dyDescent="0.25">
      <c r="D1880" s="1">
        <v>0.79166666666666663</v>
      </c>
      <c r="E1880">
        <v>10705</v>
      </c>
      <c r="F1880">
        <v>10711</v>
      </c>
      <c r="G1880">
        <v>10701</v>
      </c>
      <c r="H1880">
        <v>10705</v>
      </c>
      <c r="J1880">
        <v>0</v>
      </c>
      <c r="K1880">
        <f t="shared" si="549"/>
        <v>-60</v>
      </c>
      <c r="L1880">
        <v>10</v>
      </c>
      <c r="W1880">
        <f t="shared" si="541"/>
        <v>0</v>
      </c>
      <c r="X1880">
        <f t="shared" si="542"/>
        <v>0</v>
      </c>
      <c r="Y1880">
        <f t="shared" si="543"/>
        <v>0</v>
      </c>
      <c r="Z1880" s="22">
        <f t="shared" si="544"/>
        <v>0</v>
      </c>
      <c r="AA1880" s="22">
        <f t="shared" si="545"/>
        <v>0</v>
      </c>
      <c r="AB1880">
        <f t="shared" si="546"/>
        <v>0</v>
      </c>
      <c r="AC1880" s="22">
        <f t="shared" si="547"/>
        <v>0</v>
      </c>
      <c r="AD1880" s="22">
        <f t="shared" si="548"/>
        <v>0</v>
      </c>
    </row>
    <row r="1881" spans="3:30" x14ac:dyDescent="0.25">
      <c r="D1881" s="1">
        <v>0.83333333333333337</v>
      </c>
      <c r="E1881">
        <v>10705</v>
      </c>
      <c r="F1881">
        <v>10709</v>
      </c>
      <c r="G1881">
        <v>10666</v>
      </c>
      <c r="H1881">
        <v>10675</v>
      </c>
      <c r="J1881">
        <v>-30</v>
      </c>
      <c r="K1881">
        <f t="shared" si="549"/>
        <v>-90</v>
      </c>
      <c r="L1881">
        <v>43</v>
      </c>
      <c r="W1881">
        <f t="shared" si="541"/>
        <v>0</v>
      </c>
      <c r="X1881">
        <f t="shared" si="542"/>
        <v>30</v>
      </c>
      <c r="Y1881">
        <f t="shared" si="543"/>
        <v>0</v>
      </c>
      <c r="Z1881" s="22">
        <f t="shared" si="544"/>
        <v>0</v>
      </c>
      <c r="AA1881" s="22">
        <f t="shared" si="545"/>
        <v>0</v>
      </c>
      <c r="AB1881">
        <f t="shared" si="546"/>
        <v>0</v>
      </c>
      <c r="AC1881" s="22">
        <f t="shared" si="547"/>
        <v>0</v>
      </c>
      <c r="AD1881" s="22">
        <f t="shared" si="548"/>
        <v>0</v>
      </c>
    </row>
    <row r="1882" spans="3:30" x14ac:dyDescent="0.25">
      <c r="D1882" s="1">
        <v>0.875</v>
      </c>
      <c r="E1882">
        <v>10675</v>
      </c>
      <c r="F1882">
        <v>10691</v>
      </c>
      <c r="G1882">
        <v>10662</v>
      </c>
      <c r="H1882">
        <v>10689</v>
      </c>
      <c r="J1882">
        <v>14</v>
      </c>
      <c r="K1882">
        <f t="shared" si="549"/>
        <v>-76</v>
      </c>
      <c r="L1882">
        <v>29</v>
      </c>
      <c r="W1882">
        <f t="shared" si="541"/>
        <v>0</v>
      </c>
      <c r="X1882">
        <f t="shared" si="542"/>
        <v>14</v>
      </c>
      <c r="Y1882">
        <f t="shared" si="543"/>
        <v>0</v>
      </c>
      <c r="Z1882" s="22">
        <f t="shared" si="544"/>
        <v>0</v>
      </c>
      <c r="AA1882" s="22">
        <f t="shared" si="545"/>
        <v>0</v>
      </c>
      <c r="AB1882">
        <f t="shared" si="546"/>
        <v>0</v>
      </c>
      <c r="AC1882" s="22">
        <f t="shared" si="547"/>
        <v>0</v>
      </c>
      <c r="AD1882" s="22">
        <f t="shared" si="548"/>
        <v>0</v>
      </c>
    </row>
    <row r="1883" spans="3:30" x14ac:dyDescent="0.25">
      <c r="D1883" s="2">
        <v>0.91666666666666663</v>
      </c>
      <c r="E1883">
        <v>10689</v>
      </c>
      <c r="F1883">
        <v>10693</v>
      </c>
      <c r="G1883">
        <v>10684</v>
      </c>
      <c r="H1883">
        <v>10691</v>
      </c>
      <c r="J1883">
        <v>2</v>
      </c>
      <c r="K1883">
        <f t="shared" si="549"/>
        <v>-74</v>
      </c>
      <c r="L1883">
        <v>9</v>
      </c>
      <c r="W1883">
        <f t="shared" si="541"/>
        <v>0</v>
      </c>
      <c r="X1883">
        <f t="shared" si="542"/>
        <v>2</v>
      </c>
      <c r="Y1883">
        <f t="shared" si="543"/>
        <v>0</v>
      </c>
      <c r="Z1883" s="22">
        <f t="shared" si="544"/>
        <v>0</v>
      </c>
      <c r="AA1883" s="22">
        <f t="shared" si="545"/>
        <v>0</v>
      </c>
      <c r="AB1883">
        <f t="shared" si="546"/>
        <v>0</v>
      </c>
      <c r="AC1883" s="22">
        <f t="shared" si="547"/>
        <v>0</v>
      </c>
      <c r="AD1883" s="22">
        <f t="shared" si="548"/>
        <v>0</v>
      </c>
    </row>
    <row r="1884" spans="3:30" hidden="1" x14ac:dyDescent="0.25">
      <c r="D1884" s="1">
        <v>0.95833333333333337</v>
      </c>
      <c r="E1884">
        <v>10693</v>
      </c>
      <c r="F1884">
        <v>10699</v>
      </c>
      <c r="G1884">
        <v>10689</v>
      </c>
      <c r="H1884">
        <v>10690</v>
      </c>
      <c r="Z1884"/>
      <c r="AA1884"/>
      <c r="AC1884"/>
      <c r="AD1884"/>
    </row>
    <row r="1885" spans="3:30" hidden="1" x14ac:dyDescent="0.25">
      <c r="D1885" s="1">
        <v>4.1666666666666664E-2</v>
      </c>
      <c r="E1885">
        <v>10688</v>
      </c>
      <c r="F1885">
        <v>10690</v>
      </c>
      <c r="G1885">
        <v>10683</v>
      </c>
      <c r="H1885">
        <v>10686</v>
      </c>
      <c r="Z1885"/>
      <c r="AA1885"/>
      <c r="AC1885"/>
      <c r="AD1885"/>
    </row>
    <row r="1886" spans="3:30" hidden="1" x14ac:dyDescent="0.25">
      <c r="D1886" s="1">
        <v>8.3333333333333329E-2</v>
      </c>
      <c r="E1886">
        <v>10685</v>
      </c>
      <c r="F1886">
        <v>10689</v>
      </c>
      <c r="G1886">
        <v>10684</v>
      </c>
      <c r="H1886">
        <v>10689</v>
      </c>
      <c r="Z1886"/>
      <c r="AA1886"/>
      <c r="AC1886"/>
      <c r="AD1886"/>
    </row>
    <row r="1887" spans="3:30" hidden="1" x14ac:dyDescent="0.25">
      <c r="D1887" s="1">
        <v>0.125</v>
      </c>
      <c r="E1887">
        <v>10690</v>
      </c>
      <c r="F1887">
        <v>10691</v>
      </c>
      <c r="G1887">
        <v>10670</v>
      </c>
      <c r="H1887">
        <v>10672</v>
      </c>
      <c r="Z1887"/>
      <c r="AA1887"/>
      <c r="AC1887"/>
      <c r="AD1887"/>
    </row>
    <row r="1888" spans="3:30" hidden="1" x14ac:dyDescent="0.25">
      <c r="D1888" s="1">
        <v>0.16666666666666666</v>
      </c>
      <c r="E1888">
        <v>10672</v>
      </c>
      <c r="F1888">
        <v>10690</v>
      </c>
      <c r="G1888">
        <v>10672</v>
      </c>
      <c r="H1888">
        <v>10680</v>
      </c>
      <c r="Z1888"/>
      <c r="AA1888"/>
      <c r="AC1888"/>
      <c r="AD1888"/>
    </row>
    <row r="1889" spans="3:30" hidden="1" x14ac:dyDescent="0.25">
      <c r="D1889" s="1">
        <v>0.20833333333333334</v>
      </c>
      <c r="E1889">
        <v>10679</v>
      </c>
      <c r="F1889">
        <v>10680</v>
      </c>
      <c r="G1889">
        <v>10673</v>
      </c>
      <c r="H1889">
        <v>10673</v>
      </c>
      <c r="Z1889"/>
      <c r="AA1889"/>
      <c r="AC1889"/>
      <c r="AD1889"/>
    </row>
    <row r="1890" spans="3:30" hidden="1" x14ac:dyDescent="0.25">
      <c r="D1890" s="1">
        <v>0.25</v>
      </c>
      <c r="E1890">
        <v>10672</v>
      </c>
      <c r="F1890">
        <v>10676</v>
      </c>
      <c r="G1890">
        <v>10668</v>
      </c>
      <c r="H1890">
        <v>10670</v>
      </c>
      <c r="Z1890"/>
      <c r="AA1890"/>
      <c r="AC1890"/>
      <c r="AD1890"/>
    </row>
    <row r="1891" spans="3:30" hidden="1" x14ac:dyDescent="0.25">
      <c r="D1891" s="1">
        <v>0.29166666666666669</v>
      </c>
      <c r="E1891">
        <v>10671</v>
      </c>
      <c r="F1891">
        <v>10675</v>
      </c>
      <c r="G1891">
        <v>10670</v>
      </c>
      <c r="H1891">
        <v>10671</v>
      </c>
      <c r="Z1891"/>
      <c r="AA1891"/>
      <c r="AC1891"/>
      <c r="AD1891"/>
    </row>
    <row r="1892" spans="3:30" x14ac:dyDescent="0.25">
      <c r="D1892" s="2">
        <v>0.33333333333333331</v>
      </c>
      <c r="E1892">
        <v>10672</v>
      </c>
      <c r="F1892">
        <v>10672</v>
      </c>
      <c r="G1892">
        <v>10647</v>
      </c>
      <c r="H1892">
        <v>10660</v>
      </c>
      <c r="J1892">
        <v>-12</v>
      </c>
      <c r="K1892">
        <v>0</v>
      </c>
      <c r="L1892">
        <v>25</v>
      </c>
      <c r="M1892">
        <v>33</v>
      </c>
      <c r="R1892">
        <f>MAX(F1890:F1906)</f>
        <v>10773</v>
      </c>
      <c r="W1892">
        <f t="shared" ref="W1892:W1906" si="550">ABS(M1892)</f>
        <v>33</v>
      </c>
      <c r="X1892">
        <f t="shared" ref="X1892:X1906" si="551">ABS(J1892)</f>
        <v>12</v>
      </c>
      <c r="Y1892">
        <f t="shared" ref="Y1892:Y1906" si="552">IF(R1892&lt;1000,ABS(R1892),0)</f>
        <v>0</v>
      </c>
      <c r="Z1892" s="22">
        <f t="shared" ref="Z1892:Z1906" si="553">IF(N1892=1,0,ABS(N1892))</f>
        <v>0</v>
      </c>
      <c r="AA1892" s="22">
        <f t="shared" ref="AA1892:AA1906" si="554">ABS(O1892)</f>
        <v>0</v>
      </c>
      <c r="AB1892">
        <f t="shared" ref="AB1892:AB1906" si="555">IF(N1892=1,1,0)</f>
        <v>0</v>
      </c>
      <c r="AC1892" s="22">
        <f t="shared" ref="AC1892:AC1906" si="556">IF(N1892=1,ABS(N1893),0)</f>
        <v>0</v>
      </c>
      <c r="AD1892" s="22">
        <f t="shared" ref="AD1892:AD1906" si="557">IF(N1892=1,0,ABS(O1893))</f>
        <v>0.58695652173913049</v>
      </c>
    </row>
    <row r="1893" spans="3:30" x14ac:dyDescent="0.25">
      <c r="D1893" s="2">
        <v>0.375</v>
      </c>
      <c r="E1893">
        <v>10650</v>
      </c>
      <c r="F1893">
        <v>10694</v>
      </c>
      <c r="G1893">
        <v>10644</v>
      </c>
      <c r="H1893">
        <v>10691</v>
      </c>
      <c r="J1893">
        <v>41</v>
      </c>
      <c r="K1893">
        <f>K1892+J1893</f>
        <v>41</v>
      </c>
      <c r="L1893">
        <v>50</v>
      </c>
      <c r="N1893">
        <f>IF(J1892&lt;0,MIN(K1893:K1906),MAX(K1893:K1906))/R1872</f>
        <v>0.17391304347826086</v>
      </c>
      <c r="O1893">
        <f>IF(J1892&lt;0,MAX(K1893:K1906),MIN(K1893:K1906))/R1872</f>
        <v>0.58695652173913049</v>
      </c>
      <c r="R1893">
        <f>MIN(G1890:G1906)</f>
        <v>10644</v>
      </c>
      <c r="W1893">
        <f t="shared" si="550"/>
        <v>0</v>
      </c>
      <c r="X1893">
        <f t="shared" si="551"/>
        <v>41</v>
      </c>
      <c r="Y1893">
        <f t="shared" si="552"/>
        <v>0</v>
      </c>
      <c r="Z1893" s="22">
        <f t="shared" si="553"/>
        <v>0.17391304347826086</v>
      </c>
      <c r="AA1893" s="22">
        <f t="shared" si="554"/>
        <v>0.58695652173913049</v>
      </c>
      <c r="AB1893">
        <f t="shared" si="555"/>
        <v>0</v>
      </c>
      <c r="AC1893" s="22">
        <f t="shared" si="556"/>
        <v>0</v>
      </c>
      <c r="AD1893" s="22">
        <f t="shared" si="557"/>
        <v>0</v>
      </c>
    </row>
    <row r="1894" spans="3:30" x14ac:dyDescent="0.25">
      <c r="D1894" s="1">
        <v>0.41666666666666669</v>
      </c>
      <c r="E1894">
        <v>10692</v>
      </c>
      <c r="F1894">
        <v>10737</v>
      </c>
      <c r="G1894">
        <v>10656</v>
      </c>
      <c r="H1894">
        <v>10730</v>
      </c>
      <c r="J1894">
        <v>38</v>
      </c>
      <c r="K1894">
        <f t="shared" ref="K1894:K1906" si="558">K1893+J1894</f>
        <v>79</v>
      </c>
      <c r="L1894">
        <v>81</v>
      </c>
      <c r="R1894">
        <f>R1892-R1893</f>
        <v>129</v>
      </c>
      <c r="W1894">
        <f t="shared" si="550"/>
        <v>0</v>
      </c>
      <c r="X1894">
        <f t="shared" si="551"/>
        <v>38</v>
      </c>
      <c r="Y1894">
        <f t="shared" si="552"/>
        <v>129</v>
      </c>
      <c r="Z1894" s="22">
        <f t="shared" si="553"/>
        <v>0</v>
      </c>
      <c r="AA1894" s="22">
        <f t="shared" si="554"/>
        <v>0</v>
      </c>
      <c r="AB1894">
        <f t="shared" si="555"/>
        <v>0</v>
      </c>
      <c r="AC1894" s="22">
        <f t="shared" si="556"/>
        <v>0</v>
      </c>
      <c r="AD1894" s="22">
        <f t="shared" si="557"/>
        <v>0</v>
      </c>
    </row>
    <row r="1895" spans="3:30" x14ac:dyDescent="0.25">
      <c r="D1895" s="1">
        <v>0.45833333333333331</v>
      </c>
      <c r="E1895">
        <v>10729</v>
      </c>
      <c r="F1895">
        <v>10773</v>
      </c>
      <c r="G1895">
        <v>10655</v>
      </c>
      <c r="H1895">
        <v>10674</v>
      </c>
      <c r="J1895">
        <v>-55</v>
      </c>
      <c r="K1895">
        <f t="shared" si="558"/>
        <v>24</v>
      </c>
      <c r="L1895">
        <v>118</v>
      </c>
      <c r="R1895">
        <v>129</v>
      </c>
      <c r="W1895">
        <f t="shared" si="550"/>
        <v>0</v>
      </c>
      <c r="X1895">
        <f t="shared" si="551"/>
        <v>55</v>
      </c>
      <c r="Y1895">
        <f t="shared" si="552"/>
        <v>129</v>
      </c>
      <c r="Z1895" s="22">
        <f t="shared" si="553"/>
        <v>0</v>
      </c>
      <c r="AA1895" s="22">
        <f t="shared" si="554"/>
        <v>0</v>
      </c>
      <c r="AB1895">
        <f t="shared" si="555"/>
        <v>0</v>
      </c>
      <c r="AC1895" s="22">
        <f t="shared" si="556"/>
        <v>0</v>
      </c>
      <c r="AD1895" s="22">
        <f t="shared" si="557"/>
        <v>0</v>
      </c>
    </row>
    <row r="1896" spans="3:30" x14ac:dyDescent="0.25">
      <c r="D1896" s="1">
        <v>0.5</v>
      </c>
      <c r="E1896">
        <v>10674</v>
      </c>
      <c r="F1896">
        <v>10697</v>
      </c>
      <c r="G1896">
        <v>10659</v>
      </c>
      <c r="H1896">
        <v>10695</v>
      </c>
      <c r="J1896">
        <v>21</v>
      </c>
      <c r="K1896">
        <f t="shared" si="558"/>
        <v>45</v>
      </c>
      <c r="L1896">
        <v>38</v>
      </c>
      <c r="R1896">
        <v>129</v>
      </c>
      <c r="W1896">
        <f t="shared" si="550"/>
        <v>0</v>
      </c>
      <c r="X1896">
        <f t="shared" si="551"/>
        <v>21</v>
      </c>
      <c r="Y1896">
        <f t="shared" si="552"/>
        <v>129</v>
      </c>
      <c r="Z1896" s="22">
        <f t="shared" si="553"/>
        <v>0</v>
      </c>
      <c r="AA1896" s="22">
        <f t="shared" si="554"/>
        <v>0</v>
      </c>
      <c r="AB1896">
        <f t="shared" si="555"/>
        <v>0</v>
      </c>
      <c r="AC1896" s="22">
        <f t="shared" si="556"/>
        <v>0</v>
      </c>
      <c r="AD1896" s="22">
        <f t="shared" si="557"/>
        <v>0</v>
      </c>
    </row>
    <row r="1897" spans="3:30" x14ac:dyDescent="0.25">
      <c r="C1897">
        <v>1</v>
      </c>
      <c r="D1897" s="1">
        <v>0.54166666666666663</v>
      </c>
      <c r="E1897">
        <v>10695</v>
      </c>
      <c r="F1897">
        <v>10727</v>
      </c>
      <c r="G1897">
        <v>10665</v>
      </c>
      <c r="H1897">
        <v>10698</v>
      </c>
      <c r="J1897">
        <v>3</v>
      </c>
      <c r="K1897">
        <f t="shared" si="558"/>
        <v>48</v>
      </c>
      <c r="L1897">
        <v>62</v>
      </c>
      <c r="W1897">
        <f t="shared" si="550"/>
        <v>0</v>
      </c>
      <c r="X1897">
        <f t="shared" si="551"/>
        <v>3</v>
      </c>
      <c r="Y1897">
        <f t="shared" si="552"/>
        <v>0</v>
      </c>
      <c r="Z1897" s="22">
        <f t="shared" si="553"/>
        <v>0</v>
      </c>
      <c r="AA1897" s="22">
        <f t="shared" si="554"/>
        <v>0</v>
      </c>
      <c r="AB1897">
        <f t="shared" si="555"/>
        <v>0</v>
      </c>
      <c r="AC1897" s="22">
        <f t="shared" si="556"/>
        <v>0</v>
      </c>
      <c r="AD1897" s="22">
        <f t="shared" si="557"/>
        <v>0</v>
      </c>
    </row>
    <row r="1898" spans="3:30" x14ac:dyDescent="0.25">
      <c r="D1898" s="1">
        <v>0.58333333333333337</v>
      </c>
      <c r="E1898">
        <v>10698</v>
      </c>
      <c r="F1898">
        <v>10712</v>
      </c>
      <c r="G1898">
        <v>10693</v>
      </c>
      <c r="H1898">
        <v>10709</v>
      </c>
      <c r="J1898">
        <v>11</v>
      </c>
      <c r="K1898">
        <f t="shared" si="558"/>
        <v>59</v>
      </c>
      <c r="L1898">
        <v>19</v>
      </c>
      <c r="W1898">
        <f t="shared" si="550"/>
        <v>0</v>
      </c>
      <c r="X1898">
        <f t="shared" si="551"/>
        <v>11</v>
      </c>
      <c r="Y1898">
        <f t="shared" si="552"/>
        <v>0</v>
      </c>
      <c r="Z1898" s="22">
        <f t="shared" si="553"/>
        <v>0</v>
      </c>
      <c r="AA1898" s="22">
        <f t="shared" si="554"/>
        <v>0</v>
      </c>
      <c r="AB1898">
        <f t="shared" si="555"/>
        <v>0</v>
      </c>
      <c r="AC1898" s="22">
        <f t="shared" si="556"/>
        <v>0</v>
      </c>
      <c r="AD1898" s="22">
        <f t="shared" si="557"/>
        <v>0</v>
      </c>
    </row>
    <row r="1899" spans="3:30" x14ac:dyDescent="0.25">
      <c r="D1899" s="1">
        <v>0.625</v>
      </c>
      <c r="E1899">
        <v>10709</v>
      </c>
      <c r="F1899">
        <v>10721</v>
      </c>
      <c r="G1899">
        <v>10699</v>
      </c>
      <c r="H1899">
        <v>10718</v>
      </c>
      <c r="J1899">
        <v>9</v>
      </c>
      <c r="K1899">
        <f t="shared" si="558"/>
        <v>68</v>
      </c>
      <c r="L1899">
        <v>22</v>
      </c>
      <c r="W1899">
        <f t="shared" si="550"/>
        <v>0</v>
      </c>
      <c r="X1899">
        <f t="shared" si="551"/>
        <v>9</v>
      </c>
      <c r="Y1899">
        <f t="shared" si="552"/>
        <v>0</v>
      </c>
      <c r="Z1899" s="22">
        <f t="shared" si="553"/>
        <v>0</v>
      </c>
      <c r="AA1899" s="22">
        <f t="shared" si="554"/>
        <v>0</v>
      </c>
      <c r="AB1899">
        <f t="shared" si="555"/>
        <v>0</v>
      </c>
      <c r="AC1899" s="22">
        <f t="shared" si="556"/>
        <v>0</v>
      </c>
      <c r="AD1899" s="22">
        <f t="shared" si="557"/>
        <v>0</v>
      </c>
    </row>
    <row r="1900" spans="3:30" x14ac:dyDescent="0.25">
      <c r="D1900" s="1">
        <v>0.66666666666666663</v>
      </c>
      <c r="E1900">
        <v>10719</v>
      </c>
      <c r="F1900">
        <v>10733</v>
      </c>
      <c r="G1900">
        <v>10682</v>
      </c>
      <c r="H1900">
        <v>10716</v>
      </c>
      <c r="J1900">
        <v>-3</v>
      </c>
      <c r="K1900">
        <f t="shared" si="558"/>
        <v>65</v>
      </c>
      <c r="L1900">
        <v>51</v>
      </c>
      <c r="W1900">
        <f t="shared" si="550"/>
        <v>0</v>
      </c>
      <c r="X1900">
        <f t="shared" si="551"/>
        <v>3</v>
      </c>
      <c r="Y1900">
        <f t="shared" si="552"/>
        <v>0</v>
      </c>
      <c r="Z1900" s="22">
        <f t="shared" si="553"/>
        <v>0</v>
      </c>
      <c r="AA1900" s="22">
        <f t="shared" si="554"/>
        <v>0</v>
      </c>
      <c r="AB1900">
        <f t="shared" si="555"/>
        <v>0</v>
      </c>
      <c r="AC1900" s="22">
        <f t="shared" si="556"/>
        <v>0</v>
      </c>
      <c r="AD1900" s="22">
        <f t="shared" si="557"/>
        <v>0</v>
      </c>
    </row>
    <row r="1901" spans="3:30" x14ac:dyDescent="0.25">
      <c r="D1901" s="1">
        <v>0.70833333333333337</v>
      </c>
      <c r="E1901">
        <v>10717</v>
      </c>
      <c r="F1901">
        <v>10720</v>
      </c>
      <c r="G1901">
        <v>10672</v>
      </c>
      <c r="H1901">
        <v>10678</v>
      </c>
      <c r="J1901">
        <v>-39</v>
      </c>
      <c r="K1901">
        <f t="shared" si="558"/>
        <v>26</v>
      </c>
      <c r="L1901">
        <v>48</v>
      </c>
      <c r="W1901">
        <f t="shared" si="550"/>
        <v>0</v>
      </c>
      <c r="X1901">
        <f t="shared" si="551"/>
        <v>39</v>
      </c>
      <c r="Y1901">
        <f t="shared" si="552"/>
        <v>0</v>
      </c>
      <c r="Z1901" s="22">
        <f t="shared" si="553"/>
        <v>0</v>
      </c>
      <c r="AA1901" s="22">
        <f t="shared" si="554"/>
        <v>0</v>
      </c>
      <c r="AB1901">
        <f t="shared" si="555"/>
        <v>0</v>
      </c>
      <c r="AC1901" s="22">
        <f t="shared" si="556"/>
        <v>0</v>
      </c>
      <c r="AD1901" s="22">
        <f t="shared" si="557"/>
        <v>0</v>
      </c>
    </row>
    <row r="1902" spans="3:30" x14ac:dyDescent="0.25">
      <c r="D1902" s="1">
        <v>0.75</v>
      </c>
      <c r="E1902">
        <v>10677</v>
      </c>
      <c r="F1902">
        <v>10733</v>
      </c>
      <c r="G1902">
        <v>10676</v>
      </c>
      <c r="H1902">
        <v>10732</v>
      </c>
      <c r="J1902">
        <v>55</v>
      </c>
      <c r="K1902">
        <f t="shared" si="558"/>
        <v>81</v>
      </c>
      <c r="L1902">
        <v>57</v>
      </c>
      <c r="W1902">
        <f t="shared" si="550"/>
        <v>0</v>
      </c>
      <c r="X1902">
        <f t="shared" si="551"/>
        <v>55</v>
      </c>
      <c r="Y1902">
        <f t="shared" si="552"/>
        <v>0</v>
      </c>
      <c r="Z1902" s="22">
        <f t="shared" si="553"/>
        <v>0</v>
      </c>
      <c r="AA1902" s="22">
        <f t="shared" si="554"/>
        <v>0</v>
      </c>
      <c r="AB1902">
        <f t="shared" si="555"/>
        <v>0</v>
      </c>
      <c r="AC1902" s="22">
        <f t="shared" si="556"/>
        <v>0</v>
      </c>
      <c r="AD1902" s="22">
        <f t="shared" si="557"/>
        <v>0</v>
      </c>
    </row>
    <row r="1903" spans="3:30" x14ac:dyDescent="0.25">
      <c r="D1903" s="1">
        <v>0.79166666666666663</v>
      </c>
      <c r="E1903">
        <v>10732</v>
      </c>
      <c r="F1903">
        <v>10745</v>
      </c>
      <c r="G1903">
        <v>10715</v>
      </c>
      <c r="H1903">
        <v>10724</v>
      </c>
      <c r="J1903">
        <v>-8</v>
      </c>
      <c r="K1903">
        <f t="shared" si="558"/>
        <v>73</v>
      </c>
      <c r="L1903">
        <v>30</v>
      </c>
      <c r="W1903">
        <f t="shared" si="550"/>
        <v>0</v>
      </c>
      <c r="X1903">
        <f t="shared" si="551"/>
        <v>8</v>
      </c>
      <c r="Y1903">
        <f t="shared" si="552"/>
        <v>0</v>
      </c>
      <c r="Z1903" s="22">
        <f t="shared" si="553"/>
        <v>0</v>
      </c>
      <c r="AA1903" s="22">
        <f t="shared" si="554"/>
        <v>0</v>
      </c>
      <c r="AB1903">
        <f t="shared" si="555"/>
        <v>0</v>
      </c>
      <c r="AC1903" s="22">
        <f t="shared" si="556"/>
        <v>0</v>
      </c>
      <c r="AD1903" s="22">
        <f t="shared" si="557"/>
        <v>0</v>
      </c>
    </row>
    <row r="1904" spans="3:30" x14ac:dyDescent="0.25">
      <c r="D1904" s="1">
        <v>0.83333333333333337</v>
      </c>
      <c r="E1904">
        <v>10724</v>
      </c>
      <c r="F1904">
        <v>10728</v>
      </c>
      <c r="G1904">
        <v>10717</v>
      </c>
      <c r="H1904">
        <v>10719</v>
      </c>
      <c r="J1904">
        <v>-5</v>
      </c>
      <c r="K1904">
        <f t="shared" si="558"/>
        <v>68</v>
      </c>
      <c r="L1904">
        <v>11</v>
      </c>
      <c r="W1904">
        <f t="shared" si="550"/>
        <v>0</v>
      </c>
      <c r="X1904">
        <f t="shared" si="551"/>
        <v>5</v>
      </c>
      <c r="Y1904">
        <f t="shared" si="552"/>
        <v>0</v>
      </c>
      <c r="Z1904" s="22">
        <f t="shared" si="553"/>
        <v>0</v>
      </c>
      <c r="AA1904" s="22">
        <f t="shared" si="554"/>
        <v>0</v>
      </c>
      <c r="AB1904">
        <f t="shared" si="555"/>
        <v>0</v>
      </c>
      <c r="AC1904" s="22">
        <f t="shared" si="556"/>
        <v>0</v>
      </c>
      <c r="AD1904" s="22">
        <f t="shared" si="557"/>
        <v>0</v>
      </c>
    </row>
    <row r="1905" spans="4:30" x14ac:dyDescent="0.25">
      <c r="D1905" s="1">
        <v>0.875</v>
      </c>
      <c r="E1905">
        <v>10719</v>
      </c>
      <c r="F1905">
        <v>10724</v>
      </c>
      <c r="G1905">
        <v>10708</v>
      </c>
      <c r="H1905">
        <v>10713</v>
      </c>
      <c r="J1905">
        <v>-6</v>
      </c>
      <c r="K1905">
        <f t="shared" si="558"/>
        <v>62</v>
      </c>
      <c r="L1905">
        <v>16</v>
      </c>
      <c r="W1905">
        <f t="shared" si="550"/>
        <v>0</v>
      </c>
      <c r="X1905">
        <f t="shared" si="551"/>
        <v>6</v>
      </c>
      <c r="Y1905">
        <f t="shared" si="552"/>
        <v>0</v>
      </c>
      <c r="Z1905" s="22">
        <f t="shared" si="553"/>
        <v>0</v>
      </c>
      <c r="AA1905" s="22">
        <f t="shared" si="554"/>
        <v>0</v>
      </c>
      <c r="AB1905">
        <f t="shared" si="555"/>
        <v>0</v>
      </c>
      <c r="AC1905" s="22">
        <f t="shared" si="556"/>
        <v>0</v>
      </c>
      <c r="AD1905" s="22">
        <f t="shared" si="557"/>
        <v>0</v>
      </c>
    </row>
    <row r="1906" spans="4:30" x14ac:dyDescent="0.25">
      <c r="D1906" s="2">
        <v>0.91666666666666663</v>
      </c>
      <c r="E1906">
        <v>10713</v>
      </c>
      <c r="F1906">
        <v>10719</v>
      </c>
      <c r="G1906">
        <v>10700</v>
      </c>
      <c r="H1906">
        <v>10705</v>
      </c>
      <c r="J1906">
        <v>-8</v>
      </c>
      <c r="K1906">
        <f t="shared" si="558"/>
        <v>54</v>
      </c>
      <c r="L1906">
        <v>19</v>
      </c>
      <c r="W1906">
        <f t="shared" si="550"/>
        <v>0</v>
      </c>
      <c r="X1906">
        <f t="shared" si="551"/>
        <v>8</v>
      </c>
      <c r="Y1906">
        <f t="shared" si="552"/>
        <v>0</v>
      </c>
      <c r="Z1906" s="22">
        <f t="shared" si="553"/>
        <v>0</v>
      </c>
      <c r="AA1906" s="22">
        <f t="shared" si="554"/>
        <v>0</v>
      </c>
      <c r="AB1906">
        <f t="shared" si="555"/>
        <v>0</v>
      </c>
      <c r="AC1906" s="22">
        <f t="shared" si="556"/>
        <v>0</v>
      </c>
      <c r="AD1906" s="22">
        <f t="shared" si="557"/>
        <v>0</v>
      </c>
    </row>
    <row r="1907" spans="4:30" hidden="1" x14ac:dyDescent="0.25">
      <c r="D1907" s="1">
        <v>0.95833333333333337</v>
      </c>
      <c r="E1907">
        <v>10706</v>
      </c>
      <c r="F1907">
        <v>10707</v>
      </c>
      <c r="G1907">
        <v>10680</v>
      </c>
      <c r="H1907">
        <v>10706</v>
      </c>
      <c r="Z1907"/>
      <c r="AA1907"/>
      <c r="AC1907"/>
      <c r="AD1907"/>
    </row>
    <row r="1908" spans="4:30" hidden="1" x14ac:dyDescent="0.25">
      <c r="D1908" s="1">
        <v>0</v>
      </c>
      <c r="E1908">
        <v>10703</v>
      </c>
      <c r="F1908">
        <v>10706</v>
      </c>
      <c r="G1908">
        <v>10703</v>
      </c>
      <c r="H1908">
        <v>10703</v>
      </c>
      <c r="Z1908"/>
      <c r="AA1908"/>
      <c r="AC1908"/>
      <c r="AD1908"/>
    </row>
    <row r="1909" spans="4:30" hidden="1" x14ac:dyDescent="0.25">
      <c r="D1909" s="1">
        <v>4.1666666666666664E-2</v>
      </c>
      <c r="E1909">
        <v>10703</v>
      </c>
      <c r="F1909">
        <v>10707</v>
      </c>
      <c r="G1909">
        <v>10702</v>
      </c>
      <c r="H1909">
        <v>10706</v>
      </c>
      <c r="Z1909"/>
      <c r="AA1909"/>
      <c r="AC1909"/>
      <c r="AD1909"/>
    </row>
    <row r="1910" spans="4:30" hidden="1" x14ac:dyDescent="0.25">
      <c r="D1910" s="1">
        <v>8.3333333333333329E-2</v>
      </c>
      <c r="E1910">
        <v>10705</v>
      </c>
      <c r="F1910">
        <v>10708</v>
      </c>
      <c r="G1910">
        <v>10705</v>
      </c>
      <c r="H1910">
        <v>10708</v>
      </c>
      <c r="Z1910"/>
      <c r="AA1910"/>
      <c r="AC1910"/>
      <c r="AD1910"/>
    </row>
    <row r="1911" spans="4:30" hidden="1" x14ac:dyDescent="0.25">
      <c r="D1911" s="1">
        <v>0.125</v>
      </c>
      <c r="E1911">
        <v>10708</v>
      </c>
      <c r="F1911">
        <v>10720</v>
      </c>
      <c r="G1911">
        <v>10707</v>
      </c>
      <c r="H1911">
        <v>10711</v>
      </c>
      <c r="Z1911"/>
      <c r="AA1911"/>
      <c r="AC1911"/>
      <c r="AD1911"/>
    </row>
    <row r="1912" spans="4:30" hidden="1" x14ac:dyDescent="0.25">
      <c r="D1912" s="1">
        <v>0.16666666666666666</v>
      </c>
      <c r="E1912">
        <v>10712</v>
      </c>
      <c r="F1912">
        <v>10716</v>
      </c>
      <c r="G1912">
        <v>10701</v>
      </c>
      <c r="H1912">
        <v>10708</v>
      </c>
      <c r="Z1912"/>
      <c r="AA1912"/>
      <c r="AC1912"/>
      <c r="AD1912"/>
    </row>
    <row r="1913" spans="4:30" hidden="1" x14ac:dyDescent="0.25">
      <c r="D1913" s="1">
        <v>0.20833333333333334</v>
      </c>
      <c r="E1913">
        <v>10709</v>
      </c>
      <c r="F1913">
        <v>10709</v>
      </c>
      <c r="G1913">
        <v>10702</v>
      </c>
      <c r="H1913">
        <v>10703</v>
      </c>
      <c r="Z1913"/>
      <c r="AA1913"/>
      <c r="AC1913"/>
      <c r="AD1913"/>
    </row>
    <row r="1914" spans="4:30" hidden="1" x14ac:dyDescent="0.25">
      <c r="D1914" s="1">
        <v>0.25</v>
      </c>
      <c r="E1914">
        <v>10702</v>
      </c>
      <c r="F1914">
        <v>10703</v>
      </c>
      <c r="G1914">
        <v>10696</v>
      </c>
      <c r="H1914">
        <v>10700</v>
      </c>
      <c r="Z1914"/>
      <c r="AA1914"/>
      <c r="AC1914"/>
      <c r="AD1914"/>
    </row>
    <row r="1915" spans="4:30" hidden="1" x14ac:dyDescent="0.25">
      <c r="D1915" s="1">
        <v>0.29166666666666669</v>
      </c>
      <c r="E1915">
        <v>10701</v>
      </c>
      <c r="F1915">
        <v>10702</v>
      </c>
      <c r="G1915">
        <v>10698</v>
      </c>
      <c r="H1915">
        <v>10701</v>
      </c>
      <c r="Z1915"/>
      <c r="AA1915"/>
      <c r="AC1915"/>
      <c r="AD1915"/>
    </row>
    <row r="1916" spans="4:30" x14ac:dyDescent="0.25">
      <c r="D1916" s="2">
        <v>0.33333333333333331</v>
      </c>
      <c r="E1916">
        <v>10702</v>
      </c>
      <c r="F1916">
        <v>10706</v>
      </c>
      <c r="G1916">
        <v>10683</v>
      </c>
      <c r="H1916">
        <v>10686</v>
      </c>
      <c r="J1916">
        <v>-16</v>
      </c>
      <c r="K1916">
        <v>0</v>
      </c>
      <c r="L1916">
        <v>23</v>
      </c>
      <c r="M1916">
        <v>-52</v>
      </c>
      <c r="N1916">
        <v>1</v>
      </c>
      <c r="R1916">
        <f>MAX(F1914:F1930)</f>
        <v>10717</v>
      </c>
      <c r="W1916">
        <f t="shared" ref="W1916:W1944" si="559">ABS(M1916)</f>
        <v>52</v>
      </c>
      <c r="X1916">
        <f t="shared" ref="X1916:X1944" si="560">ABS(J1916)</f>
        <v>16</v>
      </c>
      <c r="Y1916">
        <f t="shared" ref="Y1916:Y1944" si="561">IF(R1916&lt;1000,ABS(R1916),0)</f>
        <v>0</v>
      </c>
      <c r="Z1916" s="22">
        <f t="shared" ref="Z1916:Z1944" si="562">IF(N1916=1,0,ABS(N1916))</f>
        <v>0</v>
      </c>
      <c r="AA1916" s="22">
        <f t="shared" ref="AA1916:AA1944" si="563">ABS(O1916)</f>
        <v>0</v>
      </c>
      <c r="AB1916">
        <f t="shared" ref="AB1916:AB1944" si="564">IF(N1916=1,1,0)</f>
        <v>1</v>
      </c>
      <c r="AC1916" s="22">
        <f t="shared" ref="AC1916:AC1944" si="565">IF(N1916=1,ABS(N1917),0)</f>
        <v>0.36434108527131781</v>
      </c>
      <c r="AD1916" s="22">
        <f t="shared" ref="AD1916:AD1944" si="566">IF(N1916=1,0,ABS(O1917))</f>
        <v>0</v>
      </c>
    </row>
    <row r="1917" spans="4:30" x14ac:dyDescent="0.25">
      <c r="D1917" s="2">
        <v>0.375</v>
      </c>
      <c r="E1917">
        <v>10685</v>
      </c>
      <c r="F1917">
        <v>10696</v>
      </c>
      <c r="G1917">
        <v>10666</v>
      </c>
      <c r="H1917">
        <v>10672</v>
      </c>
      <c r="J1917">
        <v>-13</v>
      </c>
      <c r="K1917">
        <f>K1916+J1917</f>
        <v>-13</v>
      </c>
      <c r="L1917">
        <v>30</v>
      </c>
      <c r="N1917">
        <f>IF(J1916&lt;0,MIN(K1917:K1930),MAX(K1917:K1930))/R1896</f>
        <v>-0.36434108527131781</v>
      </c>
      <c r="O1917">
        <f>IF(J1916&lt;0,MAX(K1917:K1930),MIN(K1917:K1930))/R1896</f>
        <v>0.14728682170542637</v>
      </c>
      <c r="R1917">
        <f>MIN(G1914:G1930)</f>
        <v>10580</v>
      </c>
      <c r="W1917">
        <f t="shared" si="559"/>
        <v>0</v>
      </c>
      <c r="X1917">
        <f t="shared" si="560"/>
        <v>13</v>
      </c>
      <c r="Y1917">
        <f t="shared" si="561"/>
        <v>0</v>
      </c>
      <c r="Z1917" s="22">
        <f t="shared" si="562"/>
        <v>0.36434108527131781</v>
      </c>
      <c r="AA1917" s="22">
        <f t="shared" si="563"/>
        <v>0.14728682170542637</v>
      </c>
      <c r="AB1917">
        <f t="shared" si="564"/>
        <v>0</v>
      </c>
      <c r="AC1917" s="22">
        <f t="shared" si="565"/>
        <v>0</v>
      </c>
      <c r="AD1917" s="22">
        <f t="shared" si="566"/>
        <v>0</v>
      </c>
    </row>
    <row r="1918" spans="4:30" x14ac:dyDescent="0.25">
      <c r="D1918" s="1">
        <v>0.41666666666666669</v>
      </c>
      <c r="E1918">
        <v>10669</v>
      </c>
      <c r="F1918">
        <v>10669</v>
      </c>
      <c r="G1918">
        <v>10580</v>
      </c>
      <c r="H1918">
        <v>10635</v>
      </c>
      <c r="J1918">
        <v>-34</v>
      </c>
      <c r="K1918">
        <f t="shared" ref="K1918:K1930" si="567">K1917+J1918</f>
        <v>-47</v>
      </c>
      <c r="L1918">
        <v>89</v>
      </c>
      <c r="R1918">
        <f>R1916-R1917</f>
        <v>137</v>
      </c>
      <c r="W1918">
        <f t="shared" si="559"/>
        <v>0</v>
      </c>
      <c r="X1918">
        <f t="shared" si="560"/>
        <v>34</v>
      </c>
      <c r="Y1918">
        <f t="shared" si="561"/>
        <v>137</v>
      </c>
      <c r="Z1918" s="22">
        <f t="shared" si="562"/>
        <v>0</v>
      </c>
      <c r="AA1918" s="22">
        <f t="shared" si="563"/>
        <v>0</v>
      </c>
      <c r="AB1918">
        <f t="shared" si="564"/>
        <v>0</v>
      </c>
      <c r="AC1918" s="22">
        <f t="shared" si="565"/>
        <v>0</v>
      </c>
      <c r="AD1918" s="22">
        <f t="shared" si="566"/>
        <v>0</v>
      </c>
    </row>
    <row r="1919" spans="4:30" x14ac:dyDescent="0.25">
      <c r="D1919" s="1">
        <v>0.45833333333333331</v>
      </c>
      <c r="E1919">
        <v>10635</v>
      </c>
      <c r="F1919">
        <v>10651</v>
      </c>
      <c r="G1919">
        <v>10597</v>
      </c>
      <c r="H1919">
        <v>10645</v>
      </c>
      <c r="J1919">
        <v>10</v>
      </c>
      <c r="K1919">
        <f t="shared" si="567"/>
        <v>-37</v>
      </c>
      <c r="L1919">
        <v>54</v>
      </c>
      <c r="R1919">
        <v>137</v>
      </c>
      <c r="W1919">
        <f t="shared" si="559"/>
        <v>0</v>
      </c>
      <c r="X1919">
        <f t="shared" si="560"/>
        <v>10</v>
      </c>
      <c r="Y1919">
        <f t="shared" si="561"/>
        <v>137</v>
      </c>
      <c r="Z1919" s="22">
        <f t="shared" si="562"/>
        <v>0</v>
      </c>
      <c r="AA1919" s="22">
        <f t="shared" si="563"/>
        <v>0</v>
      </c>
      <c r="AB1919">
        <f t="shared" si="564"/>
        <v>0</v>
      </c>
      <c r="AC1919" s="22">
        <f t="shared" si="565"/>
        <v>0</v>
      </c>
      <c r="AD1919" s="22">
        <f t="shared" si="566"/>
        <v>0</v>
      </c>
    </row>
    <row r="1920" spans="4:30" x14ac:dyDescent="0.25">
      <c r="D1920" s="1">
        <v>0.5</v>
      </c>
      <c r="E1920">
        <v>10645</v>
      </c>
      <c r="F1920">
        <v>10678</v>
      </c>
      <c r="G1920">
        <v>10638</v>
      </c>
      <c r="H1920">
        <v>10672</v>
      </c>
      <c r="J1920">
        <v>27</v>
      </c>
      <c r="K1920">
        <f t="shared" si="567"/>
        <v>-10</v>
      </c>
      <c r="L1920">
        <v>40</v>
      </c>
      <c r="W1920">
        <f t="shared" si="559"/>
        <v>0</v>
      </c>
      <c r="X1920">
        <f t="shared" si="560"/>
        <v>27</v>
      </c>
      <c r="Y1920">
        <f t="shared" si="561"/>
        <v>0</v>
      </c>
      <c r="Z1920" s="22">
        <f t="shared" si="562"/>
        <v>0</v>
      </c>
      <c r="AA1920" s="22">
        <f t="shared" si="563"/>
        <v>0</v>
      </c>
      <c r="AB1920">
        <f t="shared" si="564"/>
        <v>0</v>
      </c>
      <c r="AC1920" s="22">
        <f t="shared" si="565"/>
        <v>0</v>
      </c>
      <c r="AD1920" s="22">
        <f t="shared" si="566"/>
        <v>0</v>
      </c>
    </row>
    <row r="1921" spans="3:30" x14ac:dyDescent="0.25">
      <c r="C1921">
        <v>1</v>
      </c>
      <c r="D1921" s="1">
        <v>0.54166666666666663</v>
      </c>
      <c r="E1921">
        <v>10672</v>
      </c>
      <c r="F1921">
        <v>10701</v>
      </c>
      <c r="G1921">
        <v>10656</v>
      </c>
      <c r="H1921">
        <v>10689</v>
      </c>
      <c r="J1921">
        <v>17</v>
      </c>
      <c r="K1921">
        <f t="shared" si="567"/>
        <v>7</v>
      </c>
      <c r="L1921">
        <v>45</v>
      </c>
      <c r="W1921">
        <f t="shared" si="559"/>
        <v>0</v>
      </c>
      <c r="X1921">
        <f t="shared" si="560"/>
        <v>17</v>
      </c>
      <c r="Y1921">
        <f t="shared" si="561"/>
        <v>0</v>
      </c>
      <c r="Z1921" s="22">
        <f t="shared" si="562"/>
        <v>0</v>
      </c>
      <c r="AA1921" s="22">
        <f t="shared" si="563"/>
        <v>0</v>
      </c>
      <c r="AB1921">
        <f t="shared" si="564"/>
        <v>0</v>
      </c>
      <c r="AC1921" s="22">
        <f t="shared" si="565"/>
        <v>0</v>
      </c>
      <c r="AD1921" s="22">
        <f t="shared" si="566"/>
        <v>0</v>
      </c>
    </row>
    <row r="1922" spans="3:30" x14ac:dyDescent="0.25">
      <c r="D1922" s="1">
        <v>0.58333333333333337</v>
      </c>
      <c r="E1922">
        <v>10689</v>
      </c>
      <c r="F1922">
        <v>10711</v>
      </c>
      <c r="G1922">
        <v>10682</v>
      </c>
      <c r="H1922">
        <v>10691</v>
      </c>
      <c r="J1922">
        <v>2</v>
      </c>
      <c r="K1922">
        <f t="shared" si="567"/>
        <v>9</v>
      </c>
      <c r="L1922">
        <v>29</v>
      </c>
      <c r="W1922">
        <f t="shared" si="559"/>
        <v>0</v>
      </c>
      <c r="X1922">
        <f t="shared" si="560"/>
        <v>2</v>
      </c>
      <c r="Y1922">
        <f t="shared" si="561"/>
        <v>0</v>
      </c>
      <c r="Z1922" s="22">
        <f t="shared" si="562"/>
        <v>0</v>
      </c>
      <c r="AA1922" s="22">
        <f t="shared" si="563"/>
        <v>0</v>
      </c>
      <c r="AB1922">
        <f t="shared" si="564"/>
        <v>0</v>
      </c>
      <c r="AC1922" s="22">
        <f t="shared" si="565"/>
        <v>0</v>
      </c>
      <c r="AD1922" s="22">
        <f t="shared" si="566"/>
        <v>0</v>
      </c>
    </row>
    <row r="1923" spans="3:30" x14ac:dyDescent="0.25">
      <c r="D1923" s="1">
        <v>0.625</v>
      </c>
      <c r="E1923">
        <v>10691</v>
      </c>
      <c r="F1923">
        <v>10700</v>
      </c>
      <c r="G1923">
        <v>10655</v>
      </c>
      <c r="H1923">
        <v>10681</v>
      </c>
      <c r="J1923">
        <v>-10</v>
      </c>
      <c r="K1923">
        <f t="shared" si="567"/>
        <v>-1</v>
      </c>
      <c r="L1923">
        <v>45</v>
      </c>
      <c r="W1923">
        <f t="shared" si="559"/>
        <v>0</v>
      </c>
      <c r="X1923">
        <f t="shared" si="560"/>
        <v>10</v>
      </c>
      <c r="Y1923">
        <f t="shared" si="561"/>
        <v>0</v>
      </c>
      <c r="Z1923" s="22">
        <f t="shared" si="562"/>
        <v>0</v>
      </c>
      <c r="AA1923" s="22">
        <f t="shared" si="563"/>
        <v>0</v>
      </c>
      <c r="AB1923">
        <f t="shared" si="564"/>
        <v>0</v>
      </c>
      <c r="AC1923" s="22">
        <f t="shared" si="565"/>
        <v>0</v>
      </c>
      <c r="AD1923" s="22">
        <f t="shared" si="566"/>
        <v>0</v>
      </c>
    </row>
    <row r="1924" spans="3:30" x14ac:dyDescent="0.25">
      <c r="D1924" s="1">
        <v>0.66666666666666663</v>
      </c>
      <c r="E1924">
        <v>10681</v>
      </c>
      <c r="F1924">
        <v>10690</v>
      </c>
      <c r="G1924">
        <v>10650</v>
      </c>
      <c r="H1924">
        <v>10677</v>
      </c>
      <c r="J1924">
        <v>-4</v>
      </c>
      <c r="K1924">
        <f t="shared" si="567"/>
        <v>-5</v>
      </c>
      <c r="L1924">
        <v>40</v>
      </c>
      <c r="W1924">
        <f t="shared" si="559"/>
        <v>0</v>
      </c>
      <c r="X1924">
        <f t="shared" si="560"/>
        <v>4</v>
      </c>
      <c r="Y1924">
        <f t="shared" si="561"/>
        <v>0</v>
      </c>
      <c r="Z1924" s="22">
        <f t="shared" si="562"/>
        <v>0</v>
      </c>
      <c r="AA1924" s="22">
        <f t="shared" si="563"/>
        <v>0</v>
      </c>
      <c r="AB1924">
        <f t="shared" si="564"/>
        <v>0</v>
      </c>
      <c r="AC1924" s="22">
        <f t="shared" si="565"/>
        <v>0</v>
      </c>
      <c r="AD1924" s="22">
        <f t="shared" si="566"/>
        <v>0</v>
      </c>
    </row>
    <row r="1925" spans="3:30" x14ac:dyDescent="0.25">
      <c r="D1925" s="1">
        <v>0.70833333333333337</v>
      </c>
      <c r="E1925">
        <v>10677</v>
      </c>
      <c r="F1925">
        <v>10717</v>
      </c>
      <c r="G1925">
        <v>10658</v>
      </c>
      <c r="H1925">
        <v>10701</v>
      </c>
      <c r="J1925">
        <v>24</v>
      </c>
      <c r="K1925">
        <f t="shared" si="567"/>
        <v>19</v>
      </c>
      <c r="L1925">
        <v>59</v>
      </c>
      <c r="W1925">
        <f t="shared" si="559"/>
        <v>0</v>
      </c>
      <c r="X1925">
        <f t="shared" si="560"/>
        <v>24</v>
      </c>
      <c r="Y1925">
        <f t="shared" si="561"/>
        <v>0</v>
      </c>
      <c r="Z1925" s="22">
        <f t="shared" si="562"/>
        <v>0</v>
      </c>
      <c r="AA1925" s="22">
        <f t="shared" si="563"/>
        <v>0</v>
      </c>
      <c r="AB1925">
        <f t="shared" si="564"/>
        <v>0</v>
      </c>
      <c r="AC1925" s="22">
        <f t="shared" si="565"/>
        <v>0</v>
      </c>
      <c r="AD1925" s="22">
        <f t="shared" si="566"/>
        <v>0</v>
      </c>
    </row>
    <row r="1926" spans="3:30" x14ac:dyDescent="0.25">
      <c r="D1926" s="1">
        <v>0.75</v>
      </c>
      <c r="E1926">
        <v>10701</v>
      </c>
      <c r="F1926">
        <v>10707</v>
      </c>
      <c r="G1926">
        <v>10688</v>
      </c>
      <c r="H1926">
        <v>10692</v>
      </c>
      <c r="J1926">
        <v>-9</v>
      </c>
      <c r="K1926">
        <f t="shared" si="567"/>
        <v>10</v>
      </c>
      <c r="L1926">
        <v>19</v>
      </c>
      <c r="W1926">
        <f t="shared" si="559"/>
        <v>0</v>
      </c>
      <c r="X1926">
        <f t="shared" si="560"/>
        <v>9</v>
      </c>
      <c r="Y1926">
        <f t="shared" si="561"/>
        <v>0</v>
      </c>
      <c r="Z1926" s="22">
        <f t="shared" si="562"/>
        <v>0</v>
      </c>
      <c r="AA1926" s="22">
        <f t="shared" si="563"/>
        <v>0</v>
      </c>
      <c r="AB1926">
        <f t="shared" si="564"/>
        <v>0</v>
      </c>
      <c r="AC1926" s="22">
        <f t="shared" si="565"/>
        <v>0</v>
      </c>
      <c r="AD1926" s="22">
        <f t="shared" si="566"/>
        <v>0</v>
      </c>
    </row>
    <row r="1927" spans="3:30" x14ac:dyDescent="0.25">
      <c r="D1927" s="1">
        <v>0.79166666666666663</v>
      </c>
      <c r="E1927">
        <v>10692</v>
      </c>
      <c r="F1927">
        <v>10704</v>
      </c>
      <c r="G1927">
        <v>10689</v>
      </c>
      <c r="H1927">
        <v>10700</v>
      </c>
      <c r="J1927">
        <v>8</v>
      </c>
      <c r="K1927">
        <f t="shared" si="567"/>
        <v>18</v>
      </c>
      <c r="L1927">
        <v>15</v>
      </c>
      <c r="W1927">
        <f t="shared" si="559"/>
        <v>0</v>
      </c>
      <c r="X1927">
        <f t="shared" si="560"/>
        <v>8</v>
      </c>
      <c r="Y1927">
        <f t="shared" si="561"/>
        <v>0</v>
      </c>
      <c r="Z1927" s="22">
        <f t="shared" si="562"/>
        <v>0</v>
      </c>
      <c r="AA1927" s="22">
        <f t="shared" si="563"/>
        <v>0</v>
      </c>
      <c r="AB1927">
        <f t="shared" si="564"/>
        <v>0</v>
      </c>
      <c r="AC1927" s="22">
        <f t="shared" si="565"/>
        <v>0</v>
      </c>
      <c r="AD1927" s="22">
        <f t="shared" si="566"/>
        <v>0</v>
      </c>
    </row>
    <row r="1928" spans="3:30" x14ac:dyDescent="0.25">
      <c r="D1928" s="1">
        <v>0.83333333333333337</v>
      </c>
      <c r="E1928">
        <v>10699</v>
      </c>
      <c r="F1928">
        <v>10703</v>
      </c>
      <c r="G1928">
        <v>10631</v>
      </c>
      <c r="H1928">
        <v>10636</v>
      </c>
      <c r="J1928">
        <v>-63</v>
      </c>
      <c r="K1928">
        <f t="shared" si="567"/>
        <v>-45</v>
      </c>
      <c r="L1928">
        <v>72</v>
      </c>
      <c r="W1928">
        <f t="shared" si="559"/>
        <v>0</v>
      </c>
      <c r="X1928">
        <f t="shared" si="560"/>
        <v>63</v>
      </c>
      <c r="Y1928">
        <f t="shared" si="561"/>
        <v>0</v>
      </c>
      <c r="Z1928" s="22">
        <f t="shared" si="562"/>
        <v>0</v>
      </c>
      <c r="AA1928" s="22">
        <f t="shared" si="563"/>
        <v>0</v>
      </c>
      <c r="AB1928">
        <f t="shared" si="564"/>
        <v>0</v>
      </c>
      <c r="AC1928" s="22">
        <f t="shared" si="565"/>
        <v>0</v>
      </c>
      <c r="AD1928" s="22">
        <f t="shared" si="566"/>
        <v>0</v>
      </c>
    </row>
    <row r="1929" spans="3:30" x14ac:dyDescent="0.25">
      <c r="D1929" s="1">
        <v>0.875</v>
      </c>
      <c r="E1929">
        <v>10636</v>
      </c>
      <c r="F1929">
        <v>10667</v>
      </c>
      <c r="G1929">
        <v>10632</v>
      </c>
      <c r="H1929">
        <v>10664</v>
      </c>
      <c r="J1929">
        <v>28</v>
      </c>
      <c r="K1929">
        <f t="shared" si="567"/>
        <v>-17</v>
      </c>
      <c r="L1929">
        <v>35</v>
      </c>
      <c r="W1929">
        <f t="shared" si="559"/>
        <v>0</v>
      </c>
      <c r="X1929">
        <f t="shared" si="560"/>
        <v>28</v>
      </c>
      <c r="Y1929">
        <f t="shared" si="561"/>
        <v>0</v>
      </c>
      <c r="Z1929" s="22">
        <f t="shared" si="562"/>
        <v>0</v>
      </c>
      <c r="AA1929" s="22">
        <f t="shared" si="563"/>
        <v>0</v>
      </c>
      <c r="AB1929">
        <f t="shared" si="564"/>
        <v>0</v>
      </c>
      <c r="AC1929" s="22">
        <f t="shared" si="565"/>
        <v>0</v>
      </c>
      <c r="AD1929" s="22">
        <f t="shared" si="566"/>
        <v>0</v>
      </c>
    </row>
    <row r="1930" spans="3:30" x14ac:dyDescent="0.25">
      <c r="D1930" s="2">
        <v>0.91666666666666663</v>
      </c>
      <c r="E1930">
        <v>10663</v>
      </c>
      <c r="F1930">
        <v>10670</v>
      </c>
      <c r="G1930">
        <v>10642</v>
      </c>
      <c r="H1930">
        <v>10650</v>
      </c>
      <c r="J1930">
        <v>-13</v>
      </c>
      <c r="K1930">
        <f t="shared" si="567"/>
        <v>-30</v>
      </c>
      <c r="L1930">
        <v>28</v>
      </c>
      <c r="W1930">
        <f t="shared" si="559"/>
        <v>0</v>
      </c>
      <c r="X1930">
        <f t="shared" si="560"/>
        <v>13</v>
      </c>
      <c r="Y1930">
        <f t="shared" si="561"/>
        <v>0</v>
      </c>
      <c r="Z1930" s="22">
        <f t="shared" si="562"/>
        <v>0</v>
      </c>
      <c r="AA1930" s="22">
        <f t="shared" si="563"/>
        <v>0</v>
      </c>
      <c r="AB1930">
        <f t="shared" si="564"/>
        <v>0</v>
      </c>
      <c r="AC1930" s="22">
        <f t="shared" si="565"/>
        <v>0</v>
      </c>
      <c r="AD1930" s="22">
        <f t="shared" si="566"/>
        <v>0</v>
      </c>
    </row>
    <row r="1931" spans="3:30" x14ac:dyDescent="0.25">
      <c r="D1931" s="2">
        <v>0.375</v>
      </c>
      <c r="E1931">
        <v>10683</v>
      </c>
      <c r="F1931">
        <v>10688</v>
      </c>
      <c r="G1931">
        <v>10651</v>
      </c>
      <c r="H1931">
        <v>10651</v>
      </c>
      <c r="J1931">
        <v>-32</v>
      </c>
      <c r="L1931">
        <v>37</v>
      </c>
      <c r="M1931">
        <f>H1944-E1931</f>
        <v>-4</v>
      </c>
      <c r="R1931">
        <f>MAX(F1930:F1944)</f>
        <v>10692</v>
      </c>
      <c r="W1931">
        <f t="shared" si="559"/>
        <v>4</v>
      </c>
      <c r="X1931">
        <f t="shared" si="560"/>
        <v>32</v>
      </c>
      <c r="Y1931">
        <f t="shared" si="561"/>
        <v>0</v>
      </c>
      <c r="Z1931" s="22">
        <f t="shared" si="562"/>
        <v>0</v>
      </c>
      <c r="AA1931" s="22">
        <f t="shared" si="563"/>
        <v>0</v>
      </c>
      <c r="AB1931">
        <f t="shared" si="564"/>
        <v>0</v>
      </c>
      <c r="AC1931" s="22">
        <f t="shared" si="565"/>
        <v>0</v>
      </c>
      <c r="AD1931" s="22">
        <f t="shared" si="566"/>
        <v>0.21890000000000001</v>
      </c>
    </row>
    <row r="1932" spans="3:30" x14ac:dyDescent="0.25">
      <c r="D1932" s="1">
        <v>0.41666666666666669</v>
      </c>
      <c r="E1932">
        <v>10651</v>
      </c>
      <c r="F1932">
        <v>10685</v>
      </c>
      <c r="G1932">
        <v>10640</v>
      </c>
      <c r="H1932">
        <v>10661</v>
      </c>
      <c r="J1932">
        <v>10</v>
      </c>
      <c r="L1932">
        <v>45</v>
      </c>
      <c r="N1932">
        <f>30/137</f>
        <v>0.21897810218978103</v>
      </c>
      <c r="O1932">
        <f>0.2189</f>
        <v>0.21890000000000001</v>
      </c>
      <c r="R1932">
        <f>MIN(G1931:G1945)</f>
        <v>10632</v>
      </c>
      <c r="W1932">
        <f t="shared" si="559"/>
        <v>0</v>
      </c>
      <c r="X1932">
        <f t="shared" si="560"/>
        <v>10</v>
      </c>
      <c r="Y1932">
        <f t="shared" si="561"/>
        <v>0</v>
      </c>
      <c r="Z1932" s="22">
        <f t="shared" si="562"/>
        <v>0.21897810218978103</v>
      </c>
      <c r="AA1932" s="22">
        <f t="shared" si="563"/>
        <v>0.21890000000000001</v>
      </c>
      <c r="AB1932">
        <f t="shared" si="564"/>
        <v>0</v>
      </c>
      <c r="AC1932" s="22">
        <f t="shared" si="565"/>
        <v>0</v>
      </c>
      <c r="AD1932" s="22">
        <f t="shared" si="566"/>
        <v>0</v>
      </c>
    </row>
    <row r="1933" spans="3:30" x14ac:dyDescent="0.25">
      <c r="D1933" s="1">
        <v>0.45833333333333331</v>
      </c>
      <c r="E1933">
        <v>10661</v>
      </c>
      <c r="F1933">
        <v>10669</v>
      </c>
      <c r="G1933">
        <v>10632</v>
      </c>
      <c r="H1933">
        <v>10663</v>
      </c>
      <c r="J1933">
        <v>2</v>
      </c>
      <c r="L1933">
        <v>37</v>
      </c>
      <c r="R1933">
        <f>R1931-R1932</f>
        <v>60</v>
      </c>
      <c r="W1933">
        <f t="shared" si="559"/>
        <v>0</v>
      </c>
      <c r="X1933">
        <f t="shared" si="560"/>
        <v>2</v>
      </c>
      <c r="Y1933">
        <f t="shared" si="561"/>
        <v>60</v>
      </c>
      <c r="Z1933" s="22">
        <f t="shared" si="562"/>
        <v>0</v>
      </c>
      <c r="AA1933" s="22">
        <f t="shared" si="563"/>
        <v>0</v>
      </c>
      <c r="AB1933">
        <f t="shared" si="564"/>
        <v>0</v>
      </c>
      <c r="AC1933" s="22">
        <f t="shared" si="565"/>
        <v>0</v>
      </c>
      <c r="AD1933" s="22">
        <f t="shared" si="566"/>
        <v>0</v>
      </c>
    </row>
    <row r="1934" spans="3:30" x14ac:dyDescent="0.25">
      <c r="D1934" s="1">
        <v>0.5</v>
      </c>
      <c r="E1934">
        <v>10663</v>
      </c>
      <c r="F1934">
        <v>10676</v>
      </c>
      <c r="G1934">
        <v>10648</v>
      </c>
      <c r="H1934">
        <v>10652</v>
      </c>
      <c r="J1934">
        <v>-11</v>
      </c>
      <c r="L1934">
        <v>28</v>
      </c>
      <c r="R1934">
        <v>60</v>
      </c>
      <c r="W1934">
        <f t="shared" si="559"/>
        <v>0</v>
      </c>
      <c r="X1934">
        <f t="shared" si="560"/>
        <v>11</v>
      </c>
      <c r="Y1934">
        <f t="shared" si="561"/>
        <v>60</v>
      </c>
      <c r="Z1934" s="22">
        <f t="shared" si="562"/>
        <v>0</v>
      </c>
      <c r="AA1934" s="22">
        <f t="shared" si="563"/>
        <v>0</v>
      </c>
      <c r="AB1934">
        <f t="shared" si="564"/>
        <v>0</v>
      </c>
      <c r="AC1934" s="22">
        <f t="shared" si="565"/>
        <v>0</v>
      </c>
      <c r="AD1934" s="22">
        <f t="shared" si="566"/>
        <v>0</v>
      </c>
    </row>
    <row r="1935" spans="3:30" x14ac:dyDescent="0.25">
      <c r="C1935">
        <v>1</v>
      </c>
      <c r="D1935" s="1">
        <v>0.54166666666666663</v>
      </c>
      <c r="E1935">
        <v>10652</v>
      </c>
      <c r="F1935">
        <v>10673</v>
      </c>
      <c r="G1935">
        <v>10650</v>
      </c>
      <c r="H1935">
        <v>10667</v>
      </c>
      <c r="J1935">
        <v>15</v>
      </c>
      <c r="L1935">
        <v>23</v>
      </c>
      <c r="W1935">
        <f t="shared" si="559"/>
        <v>0</v>
      </c>
      <c r="X1935">
        <f t="shared" si="560"/>
        <v>15</v>
      </c>
      <c r="Y1935">
        <f t="shared" si="561"/>
        <v>0</v>
      </c>
      <c r="Z1935" s="22">
        <f t="shared" si="562"/>
        <v>0</v>
      </c>
      <c r="AA1935" s="22">
        <f t="shared" si="563"/>
        <v>0</v>
      </c>
      <c r="AB1935">
        <f t="shared" si="564"/>
        <v>0</v>
      </c>
      <c r="AC1935" s="22">
        <f t="shared" si="565"/>
        <v>0</v>
      </c>
      <c r="AD1935" s="22">
        <f t="shared" si="566"/>
        <v>0</v>
      </c>
    </row>
    <row r="1936" spans="3:30" x14ac:dyDescent="0.25">
      <c r="D1936" s="1">
        <v>0.58333333333333337</v>
      </c>
      <c r="E1936">
        <v>10667</v>
      </c>
      <c r="F1936">
        <v>10677</v>
      </c>
      <c r="G1936">
        <v>10660</v>
      </c>
      <c r="H1936">
        <v>10667</v>
      </c>
      <c r="J1936">
        <v>0</v>
      </c>
      <c r="L1936">
        <v>17</v>
      </c>
      <c r="W1936">
        <f t="shared" si="559"/>
        <v>0</v>
      </c>
      <c r="X1936">
        <f t="shared" si="560"/>
        <v>0</v>
      </c>
      <c r="Y1936">
        <f t="shared" si="561"/>
        <v>0</v>
      </c>
      <c r="Z1936" s="22">
        <f t="shared" si="562"/>
        <v>0</v>
      </c>
      <c r="AA1936" s="22">
        <f t="shared" si="563"/>
        <v>0</v>
      </c>
      <c r="AB1936">
        <f t="shared" si="564"/>
        <v>0</v>
      </c>
      <c r="AC1936" s="22">
        <f t="shared" si="565"/>
        <v>0</v>
      </c>
      <c r="AD1936" s="22">
        <f t="shared" si="566"/>
        <v>0</v>
      </c>
    </row>
    <row r="1937" spans="4:30" x14ac:dyDescent="0.25">
      <c r="D1937" s="1">
        <v>0.625</v>
      </c>
      <c r="E1937">
        <v>10667</v>
      </c>
      <c r="F1937">
        <v>10674</v>
      </c>
      <c r="G1937">
        <v>10652</v>
      </c>
      <c r="H1937">
        <v>10656</v>
      </c>
      <c r="J1937">
        <v>-11</v>
      </c>
      <c r="L1937">
        <v>22</v>
      </c>
      <c r="W1937">
        <f t="shared" si="559"/>
        <v>0</v>
      </c>
      <c r="X1937">
        <f t="shared" si="560"/>
        <v>11</v>
      </c>
      <c r="Y1937">
        <f t="shared" si="561"/>
        <v>0</v>
      </c>
      <c r="Z1937" s="22">
        <f t="shared" si="562"/>
        <v>0</v>
      </c>
      <c r="AA1937" s="22">
        <f t="shared" si="563"/>
        <v>0</v>
      </c>
      <c r="AB1937">
        <f t="shared" si="564"/>
        <v>0</v>
      </c>
      <c r="AC1937" s="22">
        <f t="shared" si="565"/>
        <v>0</v>
      </c>
      <c r="AD1937" s="22">
        <f t="shared" si="566"/>
        <v>0</v>
      </c>
    </row>
    <row r="1938" spans="4:30" x14ac:dyDescent="0.25">
      <c r="D1938" s="1">
        <v>0.66666666666666663</v>
      </c>
      <c r="E1938">
        <v>10657</v>
      </c>
      <c r="F1938">
        <v>10664</v>
      </c>
      <c r="G1938">
        <v>10638</v>
      </c>
      <c r="H1938">
        <v>10643</v>
      </c>
      <c r="J1938">
        <v>-14</v>
      </c>
      <c r="L1938">
        <v>26</v>
      </c>
      <c r="W1938">
        <f t="shared" si="559"/>
        <v>0</v>
      </c>
      <c r="X1938">
        <f t="shared" si="560"/>
        <v>14</v>
      </c>
      <c r="Y1938">
        <f t="shared" si="561"/>
        <v>0</v>
      </c>
      <c r="Z1938" s="22">
        <f t="shared" si="562"/>
        <v>0</v>
      </c>
      <c r="AA1938" s="22">
        <f t="shared" si="563"/>
        <v>0</v>
      </c>
      <c r="AB1938">
        <f t="shared" si="564"/>
        <v>0</v>
      </c>
      <c r="AC1938" s="22">
        <f t="shared" si="565"/>
        <v>0</v>
      </c>
      <c r="AD1938" s="22">
        <f t="shared" si="566"/>
        <v>0</v>
      </c>
    </row>
    <row r="1939" spans="4:30" x14ac:dyDescent="0.25">
      <c r="D1939" s="1">
        <v>0.70833333333333337</v>
      </c>
      <c r="E1939">
        <v>10643</v>
      </c>
      <c r="F1939">
        <v>10687</v>
      </c>
      <c r="G1939">
        <v>10639</v>
      </c>
      <c r="H1939">
        <v>10679</v>
      </c>
      <c r="J1939">
        <v>36</v>
      </c>
      <c r="L1939">
        <v>48</v>
      </c>
      <c r="W1939">
        <f t="shared" si="559"/>
        <v>0</v>
      </c>
      <c r="X1939">
        <f t="shared" si="560"/>
        <v>36</v>
      </c>
      <c r="Y1939">
        <f t="shared" si="561"/>
        <v>0</v>
      </c>
      <c r="Z1939" s="22">
        <f t="shared" si="562"/>
        <v>0</v>
      </c>
      <c r="AA1939" s="22">
        <f t="shared" si="563"/>
        <v>0</v>
      </c>
      <c r="AB1939">
        <f t="shared" si="564"/>
        <v>0</v>
      </c>
      <c r="AC1939" s="22">
        <f t="shared" si="565"/>
        <v>0</v>
      </c>
      <c r="AD1939" s="22">
        <f t="shared" si="566"/>
        <v>0</v>
      </c>
    </row>
    <row r="1940" spans="4:30" x14ac:dyDescent="0.25">
      <c r="D1940" s="1">
        <v>0.75</v>
      </c>
      <c r="E1940">
        <v>10679</v>
      </c>
      <c r="F1940">
        <v>10692</v>
      </c>
      <c r="G1940">
        <v>10663</v>
      </c>
      <c r="H1940">
        <v>10674</v>
      </c>
      <c r="J1940">
        <v>-5</v>
      </c>
      <c r="L1940">
        <v>29</v>
      </c>
      <c r="W1940">
        <f t="shared" si="559"/>
        <v>0</v>
      </c>
      <c r="X1940">
        <f t="shared" si="560"/>
        <v>5</v>
      </c>
      <c r="Y1940">
        <f t="shared" si="561"/>
        <v>0</v>
      </c>
      <c r="Z1940" s="22">
        <f t="shared" si="562"/>
        <v>0</v>
      </c>
      <c r="AA1940" s="22">
        <f t="shared" si="563"/>
        <v>0</v>
      </c>
      <c r="AB1940">
        <f t="shared" si="564"/>
        <v>0</v>
      </c>
      <c r="AC1940" s="22">
        <f t="shared" si="565"/>
        <v>0</v>
      </c>
      <c r="AD1940" s="22">
        <f t="shared" si="566"/>
        <v>0</v>
      </c>
    </row>
    <row r="1941" spans="4:30" x14ac:dyDescent="0.25">
      <c r="D1941" s="1">
        <v>0.79166666666666663</v>
      </c>
      <c r="E1941">
        <v>10675</v>
      </c>
      <c r="F1941">
        <v>10678</v>
      </c>
      <c r="G1941">
        <v>10670</v>
      </c>
      <c r="H1941">
        <v>10671</v>
      </c>
      <c r="J1941">
        <v>-4</v>
      </c>
      <c r="L1941">
        <v>8</v>
      </c>
      <c r="W1941">
        <f t="shared" si="559"/>
        <v>0</v>
      </c>
      <c r="X1941">
        <f t="shared" si="560"/>
        <v>4</v>
      </c>
      <c r="Y1941">
        <f t="shared" si="561"/>
        <v>0</v>
      </c>
      <c r="Z1941" s="22">
        <f t="shared" si="562"/>
        <v>0</v>
      </c>
      <c r="AA1941" s="22">
        <f t="shared" si="563"/>
        <v>0</v>
      </c>
      <c r="AB1941">
        <f t="shared" si="564"/>
        <v>0</v>
      </c>
      <c r="AC1941" s="22">
        <f t="shared" si="565"/>
        <v>0</v>
      </c>
      <c r="AD1941" s="22">
        <f t="shared" si="566"/>
        <v>0</v>
      </c>
    </row>
    <row r="1942" spans="4:30" x14ac:dyDescent="0.25">
      <c r="D1942" s="1">
        <v>0.83333333333333337</v>
      </c>
      <c r="E1942">
        <v>10670</v>
      </c>
      <c r="F1942">
        <v>10673</v>
      </c>
      <c r="G1942">
        <v>10662</v>
      </c>
      <c r="H1942">
        <v>10669</v>
      </c>
      <c r="J1942">
        <v>-1</v>
      </c>
      <c r="L1942">
        <v>11</v>
      </c>
      <c r="W1942">
        <f t="shared" si="559"/>
        <v>0</v>
      </c>
      <c r="X1942">
        <f t="shared" si="560"/>
        <v>1</v>
      </c>
      <c r="Y1942">
        <f t="shared" si="561"/>
        <v>0</v>
      </c>
      <c r="Z1942" s="22">
        <f t="shared" si="562"/>
        <v>0</v>
      </c>
      <c r="AA1942" s="22">
        <f t="shared" si="563"/>
        <v>0</v>
      </c>
      <c r="AB1942">
        <f t="shared" si="564"/>
        <v>0</v>
      </c>
      <c r="AC1942" s="22">
        <f t="shared" si="565"/>
        <v>0</v>
      </c>
      <c r="AD1942" s="22">
        <f t="shared" si="566"/>
        <v>0</v>
      </c>
    </row>
    <row r="1943" spans="4:30" x14ac:dyDescent="0.25">
      <c r="D1943" s="1">
        <v>0.875</v>
      </c>
      <c r="E1943">
        <v>10668</v>
      </c>
      <c r="F1943">
        <v>10676</v>
      </c>
      <c r="G1943">
        <v>10666</v>
      </c>
      <c r="H1943">
        <v>10671</v>
      </c>
      <c r="J1943">
        <v>3</v>
      </c>
      <c r="L1943">
        <v>10</v>
      </c>
      <c r="W1943">
        <f t="shared" si="559"/>
        <v>0</v>
      </c>
      <c r="X1943">
        <f t="shared" si="560"/>
        <v>3</v>
      </c>
      <c r="Y1943">
        <f t="shared" si="561"/>
        <v>0</v>
      </c>
      <c r="Z1943" s="22">
        <f t="shared" si="562"/>
        <v>0</v>
      </c>
      <c r="AA1943" s="22">
        <f t="shared" si="563"/>
        <v>0</v>
      </c>
      <c r="AB1943">
        <f t="shared" si="564"/>
        <v>0</v>
      </c>
      <c r="AC1943" s="22">
        <f t="shared" si="565"/>
        <v>0</v>
      </c>
      <c r="AD1943" s="22">
        <f t="shared" si="566"/>
        <v>0</v>
      </c>
    </row>
    <row r="1944" spans="4:30" x14ac:dyDescent="0.25">
      <c r="D1944" s="2">
        <v>0.91666666666666663</v>
      </c>
      <c r="E1944">
        <v>10671</v>
      </c>
      <c r="F1944">
        <v>10682</v>
      </c>
      <c r="G1944">
        <v>10671</v>
      </c>
      <c r="H1944">
        <v>10679</v>
      </c>
      <c r="J1944">
        <v>8</v>
      </c>
      <c r="L1944">
        <v>11</v>
      </c>
      <c r="W1944">
        <f t="shared" si="559"/>
        <v>0</v>
      </c>
      <c r="X1944">
        <f t="shared" si="560"/>
        <v>8</v>
      </c>
      <c r="Y1944">
        <f t="shared" si="561"/>
        <v>0</v>
      </c>
      <c r="Z1944" s="22">
        <f t="shared" si="562"/>
        <v>0</v>
      </c>
      <c r="AA1944" s="22">
        <f t="shared" si="563"/>
        <v>0</v>
      </c>
      <c r="AB1944">
        <f t="shared" si="564"/>
        <v>0</v>
      </c>
      <c r="AC1944" s="22">
        <f t="shared" si="565"/>
        <v>0</v>
      </c>
      <c r="AD1944" s="22">
        <f t="shared" si="566"/>
        <v>0</v>
      </c>
    </row>
    <row r="1945" spans="4:30" hidden="1" x14ac:dyDescent="0.25">
      <c r="D1945" s="1">
        <v>4.1666666666666664E-2</v>
      </c>
      <c r="E1945">
        <v>10677</v>
      </c>
      <c r="F1945">
        <v>10682</v>
      </c>
      <c r="G1945">
        <v>10676</v>
      </c>
      <c r="H1945">
        <v>10679</v>
      </c>
      <c r="Z1945"/>
      <c r="AA1945"/>
      <c r="AC1945"/>
      <c r="AD1945"/>
    </row>
    <row r="1946" spans="4:30" hidden="1" x14ac:dyDescent="0.25">
      <c r="D1946" s="1">
        <v>8.3333333333333329E-2</v>
      </c>
      <c r="E1946">
        <v>10677</v>
      </c>
      <c r="F1946">
        <v>10679</v>
      </c>
      <c r="G1946">
        <v>10669</v>
      </c>
      <c r="H1946">
        <v>10670</v>
      </c>
      <c r="Z1946"/>
      <c r="AA1946"/>
      <c r="AC1946"/>
      <c r="AD1946"/>
    </row>
    <row r="1947" spans="4:30" hidden="1" x14ac:dyDescent="0.25">
      <c r="D1947" s="1">
        <v>0.125</v>
      </c>
      <c r="E1947">
        <v>10674</v>
      </c>
      <c r="F1947">
        <v>10708</v>
      </c>
      <c r="G1947">
        <v>10670</v>
      </c>
      <c r="H1947">
        <v>10708</v>
      </c>
      <c r="Z1947"/>
      <c r="AA1947"/>
      <c r="AC1947"/>
      <c r="AD1947"/>
    </row>
    <row r="1948" spans="4:30" hidden="1" x14ac:dyDescent="0.25">
      <c r="D1948" s="1">
        <v>0.16666666666666666</v>
      </c>
      <c r="E1948">
        <v>10709</v>
      </c>
      <c r="F1948">
        <v>10721</v>
      </c>
      <c r="G1948">
        <v>10707</v>
      </c>
      <c r="H1948">
        <v>10715</v>
      </c>
      <c r="Z1948"/>
      <c r="AA1948"/>
      <c r="AC1948"/>
      <c r="AD1948"/>
    </row>
    <row r="1949" spans="4:30" hidden="1" x14ac:dyDescent="0.25">
      <c r="D1949" s="1">
        <v>0.20833333333333334</v>
      </c>
      <c r="E1949">
        <v>10718</v>
      </c>
      <c r="F1949">
        <v>10721</v>
      </c>
      <c r="G1949">
        <v>10706</v>
      </c>
      <c r="H1949">
        <v>10707</v>
      </c>
      <c r="Z1949"/>
      <c r="AA1949"/>
      <c r="AC1949"/>
      <c r="AD1949"/>
    </row>
    <row r="1950" spans="4:30" hidden="1" x14ac:dyDescent="0.25">
      <c r="D1950" s="1">
        <v>0.25</v>
      </c>
      <c r="E1950">
        <v>10708</v>
      </c>
      <c r="F1950">
        <v>10711</v>
      </c>
      <c r="G1950">
        <v>10701</v>
      </c>
      <c r="H1950">
        <v>10706</v>
      </c>
      <c r="Z1950"/>
      <c r="AA1950"/>
      <c r="AC1950"/>
      <c r="AD1950"/>
    </row>
    <row r="1951" spans="4:30" hidden="1" x14ac:dyDescent="0.25">
      <c r="D1951" s="1">
        <v>0.29166666666666669</v>
      </c>
      <c r="E1951">
        <v>10707</v>
      </c>
      <c r="F1951">
        <v>10707</v>
      </c>
      <c r="G1951">
        <v>10698</v>
      </c>
      <c r="H1951">
        <v>10706</v>
      </c>
      <c r="Z1951"/>
      <c r="AA1951"/>
      <c r="AC1951"/>
      <c r="AD1951"/>
    </row>
    <row r="1952" spans="4:30" x14ac:dyDescent="0.25">
      <c r="D1952" s="2">
        <v>0.33333333333333331</v>
      </c>
      <c r="E1952">
        <v>10707</v>
      </c>
      <c r="F1952">
        <v>10718</v>
      </c>
      <c r="G1952">
        <v>10699</v>
      </c>
      <c r="H1952">
        <v>10703</v>
      </c>
      <c r="J1952">
        <v>-4</v>
      </c>
      <c r="K1952">
        <v>0</v>
      </c>
      <c r="L1952">
        <v>19</v>
      </c>
      <c r="M1952">
        <v>-208</v>
      </c>
      <c r="N1952">
        <v>1</v>
      </c>
      <c r="R1952">
        <f>MAX(F1950:F1966)</f>
        <v>10743</v>
      </c>
      <c r="W1952">
        <f t="shared" ref="W1952:W1966" si="568">ABS(M1952)</f>
        <v>208</v>
      </c>
      <c r="X1952">
        <f t="shared" ref="X1952:X1966" si="569">ABS(J1952)</f>
        <v>4</v>
      </c>
      <c r="Y1952">
        <f t="shared" ref="Y1952:Y1966" si="570">IF(R1952&lt;1000,ABS(R1952),0)</f>
        <v>0</v>
      </c>
      <c r="Z1952" s="22">
        <f t="shared" ref="Z1952:Z1966" si="571">IF(N1952=1,0,ABS(N1952))</f>
        <v>0</v>
      </c>
      <c r="AA1952" s="22">
        <f t="shared" ref="AA1952:AA1966" si="572">ABS(O1952)</f>
        <v>0</v>
      </c>
      <c r="AB1952">
        <f t="shared" ref="AB1952:AB1966" si="573">IF(N1952=1,1,0)</f>
        <v>1</v>
      </c>
      <c r="AC1952" s="22">
        <f t="shared" ref="AC1952:AC1966" si="574">IF(N1952=1,ABS(N1953),0)</f>
        <v>4.0333333333333332</v>
      </c>
      <c r="AD1952" s="22">
        <f t="shared" ref="AD1952:AD1966" si="575">IF(N1952=1,0,ABS(O1953))</f>
        <v>0</v>
      </c>
    </row>
    <row r="1953" spans="3:30" x14ac:dyDescent="0.25">
      <c r="D1953" s="2">
        <v>0.375</v>
      </c>
      <c r="E1953">
        <v>10729</v>
      </c>
      <c r="F1953">
        <v>10743</v>
      </c>
      <c r="G1953">
        <v>10716</v>
      </c>
      <c r="H1953">
        <v>10725</v>
      </c>
      <c r="J1953">
        <v>-4</v>
      </c>
      <c r="K1953">
        <f>K1952+J1953</f>
        <v>-4</v>
      </c>
      <c r="L1953">
        <v>27</v>
      </c>
      <c r="N1953">
        <f>IF(J1952&lt;0,MIN(K1953:K1966),MAX(K1953:K1966))/R1933</f>
        <v>-4.0333333333333332</v>
      </c>
      <c r="O1953">
        <f>IF(J1952&lt;0,MAX(K1953:K1966),MIN(K1953:K1966))/R1933</f>
        <v>-6.6666666666666666E-2</v>
      </c>
      <c r="R1953">
        <f>MIN(G1950:G1966)</f>
        <v>10456</v>
      </c>
      <c r="W1953">
        <f t="shared" si="568"/>
        <v>0</v>
      </c>
      <c r="X1953">
        <f t="shared" si="569"/>
        <v>4</v>
      </c>
      <c r="Y1953">
        <f t="shared" si="570"/>
        <v>0</v>
      </c>
      <c r="Z1953" s="22">
        <f t="shared" si="571"/>
        <v>4.0333333333333332</v>
      </c>
      <c r="AA1953" s="22">
        <f t="shared" si="572"/>
        <v>6.6666666666666666E-2</v>
      </c>
      <c r="AB1953">
        <f t="shared" si="573"/>
        <v>0</v>
      </c>
      <c r="AC1953" s="22">
        <f t="shared" si="574"/>
        <v>0</v>
      </c>
      <c r="AD1953" s="22">
        <f t="shared" si="575"/>
        <v>0</v>
      </c>
    </row>
    <row r="1954" spans="3:30" x14ac:dyDescent="0.25">
      <c r="D1954" s="1">
        <v>0.41666666666666669</v>
      </c>
      <c r="E1954">
        <v>10723</v>
      </c>
      <c r="F1954">
        <v>10733</v>
      </c>
      <c r="G1954">
        <v>10652</v>
      </c>
      <c r="H1954">
        <v>10654</v>
      </c>
      <c r="J1954">
        <v>-69</v>
      </c>
      <c r="K1954">
        <f t="shared" ref="K1954:K1966" si="576">K1953+J1954</f>
        <v>-73</v>
      </c>
      <c r="L1954">
        <v>81</v>
      </c>
      <c r="R1954">
        <f>R1952-R1953</f>
        <v>287</v>
      </c>
      <c r="W1954">
        <f t="shared" si="568"/>
        <v>0</v>
      </c>
      <c r="X1954">
        <f t="shared" si="569"/>
        <v>69</v>
      </c>
      <c r="Y1954">
        <f t="shared" si="570"/>
        <v>287</v>
      </c>
      <c r="Z1954" s="22">
        <f t="shared" si="571"/>
        <v>0</v>
      </c>
      <c r="AA1954" s="22">
        <f t="shared" si="572"/>
        <v>0</v>
      </c>
      <c r="AB1954">
        <f t="shared" si="573"/>
        <v>0</v>
      </c>
      <c r="AC1954" s="22">
        <f t="shared" si="574"/>
        <v>0</v>
      </c>
      <c r="AD1954" s="22">
        <f t="shared" si="575"/>
        <v>0</v>
      </c>
    </row>
    <row r="1955" spans="3:30" x14ac:dyDescent="0.25">
      <c r="D1955" s="1">
        <v>0.45833333333333331</v>
      </c>
      <c r="E1955">
        <v>10653</v>
      </c>
      <c r="F1955">
        <v>10669</v>
      </c>
      <c r="G1955">
        <v>10634</v>
      </c>
      <c r="H1955">
        <v>10668</v>
      </c>
      <c r="J1955">
        <v>15</v>
      </c>
      <c r="K1955">
        <f t="shared" si="576"/>
        <v>-58</v>
      </c>
      <c r="L1955">
        <v>35</v>
      </c>
      <c r="R1955">
        <v>287</v>
      </c>
      <c r="W1955">
        <f t="shared" si="568"/>
        <v>0</v>
      </c>
      <c r="X1955">
        <f t="shared" si="569"/>
        <v>15</v>
      </c>
      <c r="Y1955">
        <f t="shared" si="570"/>
        <v>287</v>
      </c>
      <c r="Z1955" s="22">
        <f t="shared" si="571"/>
        <v>0</v>
      </c>
      <c r="AA1955" s="22">
        <f t="shared" si="572"/>
        <v>0</v>
      </c>
      <c r="AB1955">
        <f t="shared" si="573"/>
        <v>0</v>
      </c>
      <c r="AC1955" s="22">
        <f t="shared" si="574"/>
        <v>0</v>
      </c>
      <c r="AD1955" s="22">
        <f t="shared" si="575"/>
        <v>0</v>
      </c>
    </row>
    <row r="1956" spans="3:30" x14ac:dyDescent="0.25">
      <c r="D1956" s="1">
        <v>0.5</v>
      </c>
      <c r="E1956">
        <v>10668</v>
      </c>
      <c r="F1956">
        <v>10696</v>
      </c>
      <c r="G1956">
        <v>10667</v>
      </c>
      <c r="H1956">
        <v>10690</v>
      </c>
      <c r="J1956">
        <v>22</v>
      </c>
      <c r="K1956">
        <f t="shared" si="576"/>
        <v>-36</v>
      </c>
      <c r="L1956">
        <v>29</v>
      </c>
      <c r="W1956">
        <f t="shared" si="568"/>
        <v>0</v>
      </c>
      <c r="X1956">
        <f t="shared" si="569"/>
        <v>22</v>
      </c>
      <c r="Y1956">
        <f t="shared" si="570"/>
        <v>0</v>
      </c>
      <c r="Z1956" s="22">
        <f t="shared" si="571"/>
        <v>0</v>
      </c>
      <c r="AA1956" s="22">
        <f t="shared" si="572"/>
        <v>0</v>
      </c>
      <c r="AB1956">
        <f t="shared" si="573"/>
        <v>0</v>
      </c>
      <c r="AC1956" s="22">
        <f t="shared" si="574"/>
        <v>0</v>
      </c>
      <c r="AD1956" s="22">
        <f t="shared" si="575"/>
        <v>0</v>
      </c>
    </row>
    <row r="1957" spans="3:30" x14ac:dyDescent="0.25">
      <c r="C1957">
        <v>1</v>
      </c>
      <c r="D1957" s="1">
        <v>0.54166666666666663</v>
      </c>
      <c r="E1957">
        <v>10691</v>
      </c>
      <c r="F1957">
        <v>10692</v>
      </c>
      <c r="G1957">
        <v>10643</v>
      </c>
      <c r="H1957">
        <v>10643</v>
      </c>
      <c r="J1957">
        <v>-48</v>
      </c>
      <c r="K1957">
        <f t="shared" si="576"/>
        <v>-84</v>
      </c>
      <c r="L1957">
        <v>49</v>
      </c>
      <c r="W1957">
        <f t="shared" si="568"/>
        <v>0</v>
      </c>
      <c r="X1957">
        <f t="shared" si="569"/>
        <v>48</v>
      </c>
      <c r="Y1957">
        <f t="shared" si="570"/>
        <v>0</v>
      </c>
      <c r="Z1957" s="22">
        <f t="shared" si="571"/>
        <v>0</v>
      </c>
      <c r="AA1957" s="22">
        <f t="shared" si="572"/>
        <v>0</v>
      </c>
      <c r="AB1957">
        <f t="shared" si="573"/>
        <v>0</v>
      </c>
      <c r="AC1957" s="22">
        <f t="shared" si="574"/>
        <v>0</v>
      </c>
      <c r="AD1957" s="22">
        <f t="shared" si="575"/>
        <v>0</v>
      </c>
    </row>
    <row r="1958" spans="3:30" x14ac:dyDescent="0.25">
      <c r="D1958" s="1">
        <v>0.58333333333333337</v>
      </c>
      <c r="E1958">
        <v>10642</v>
      </c>
      <c r="F1958">
        <v>10661</v>
      </c>
      <c r="G1958">
        <v>10638</v>
      </c>
      <c r="H1958">
        <v>10648</v>
      </c>
      <c r="J1958">
        <v>6</v>
      </c>
      <c r="K1958">
        <f t="shared" si="576"/>
        <v>-78</v>
      </c>
      <c r="L1958">
        <v>23</v>
      </c>
      <c r="W1958">
        <f t="shared" si="568"/>
        <v>0</v>
      </c>
      <c r="X1958">
        <f t="shared" si="569"/>
        <v>6</v>
      </c>
      <c r="Y1958">
        <f t="shared" si="570"/>
        <v>0</v>
      </c>
      <c r="Z1958" s="22">
        <f t="shared" si="571"/>
        <v>0</v>
      </c>
      <c r="AA1958" s="22">
        <f t="shared" si="572"/>
        <v>0</v>
      </c>
      <c r="AB1958">
        <f t="shared" si="573"/>
        <v>0</v>
      </c>
      <c r="AC1958" s="22">
        <f t="shared" si="574"/>
        <v>0</v>
      </c>
      <c r="AD1958" s="22">
        <f t="shared" si="575"/>
        <v>0</v>
      </c>
    </row>
    <row r="1959" spans="3:30" x14ac:dyDescent="0.25">
      <c r="D1959" s="1">
        <v>0.625</v>
      </c>
      <c r="E1959">
        <v>10649</v>
      </c>
      <c r="F1959">
        <v>10659</v>
      </c>
      <c r="G1959">
        <v>10605</v>
      </c>
      <c r="H1959">
        <v>10618</v>
      </c>
      <c r="J1959">
        <v>-31</v>
      </c>
      <c r="K1959">
        <f t="shared" si="576"/>
        <v>-109</v>
      </c>
      <c r="L1959">
        <v>54</v>
      </c>
      <c r="W1959">
        <f t="shared" si="568"/>
        <v>0</v>
      </c>
      <c r="X1959">
        <f t="shared" si="569"/>
        <v>31</v>
      </c>
      <c r="Y1959">
        <f t="shared" si="570"/>
        <v>0</v>
      </c>
      <c r="Z1959" s="22">
        <f t="shared" si="571"/>
        <v>0</v>
      </c>
      <c r="AA1959" s="22">
        <f t="shared" si="572"/>
        <v>0</v>
      </c>
      <c r="AB1959">
        <f t="shared" si="573"/>
        <v>0</v>
      </c>
      <c r="AC1959" s="22">
        <f t="shared" si="574"/>
        <v>0</v>
      </c>
      <c r="AD1959" s="22">
        <f t="shared" si="575"/>
        <v>0</v>
      </c>
    </row>
    <row r="1960" spans="3:30" x14ac:dyDescent="0.25">
      <c r="D1960" s="1">
        <v>0.66666666666666663</v>
      </c>
      <c r="E1960">
        <v>10620</v>
      </c>
      <c r="F1960">
        <v>10623</v>
      </c>
      <c r="G1960">
        <v>10569</v>
      </c>
      <c r="H1960">
        <v>10600</v>
      </c>
      <c r="J1960">
        <v>-20</v>
      </c>
      <c r="K1960">
        <f t="shared" si="576"/>
        <v>-129</v>
      </c>
      <c r="L1960">
        <v>54</v>
      </c>
      <c r="W1960">
        <f t="shared" si="568"/>
        <v>0</v>
      </c>
      <c r="X1960">
        <f t="shared" si="569"/>
        <v>20</v>
      </c>
      <c r="Y1960">
        <f t="shared" si="570"/>
        <v>0</v>
      </c>
      <c r="Z1960" s="22">
        <f t="shared" si="571"/>
        <v>0</v>
      </c>
      <c r="AA1960" s="22">
        <f t="shared" si="572"/>
        <v>0</v>
      </c>
      <c r="AB1960">
        <f t="shared" si="573"/>
        <v>0</v>
      </c>
      <c r="AC1960" s="22">
        <f t="shared" si="574"/>
        <v>0</v>
      </c>
      <c r="AD1960" s="22">
        <f t="shared" si="575"/>
        <v>0</v>
      </c>
    </row>
    <row r="1961" spans="3:30" x14ac:dyDescent="0.25">
      <c r="D1961" s="1">
        <v>0.70833333333333337</v>
      </c>
      <c r="E1961">
        <v>10600</v>
      </c>
      <c r="F1961">
        <v>10608</v>
      </c>
      <c r="G1961">
        <v>10547</v>
      </c>
      <c r="H1961">
        <v>10554</v>
      </c>
      <c r="J1961">
        <v>-46</v>
      </c>
      <c r="K1961">
        <f t="shared" si="576"/>
        <v>-175</v>
      </c>
      <c r="L1961">
        <v>61</v>
      </c>
      <c r="W1961">
        <f t="shared" si="568"/>
        <v>0</v>
      </c>
      <c r="X1961">
        <f t="shared" si="569"/>
        <v>46</v>
      </c>
      <c r="Y1961">
        <f t="shared" si="570"/>
        <v>0</v>
      </c>
      <c r="Z1961" s="22">
        <f t="shared" si="571"/>
        <v>0</v>
      </c>
      <c r="AA1961" s="22">
        <f t="shared" si="572"/>
        <v>0</v>
      </c>
      <c r="AB1961">
        <f t="shared" si="573"/>
        <v>0</v>
      </c>
      <c r="AC1961" s="22">
        <f t="shared" si="574"/>
        <v>0</v>
      </c>
      <c r="AD1961" s="22">
        <f t="shared" si="575"/>
        <v>0</v>
      </c>
    </row>
    <row r="1962" spans="3:30" x14ac:dyDescent="0.25">
      <c r="D1962" s="1">
        <v>0.75</v>
      </c>
      <c r="E1962">
        <v>10555</v>
      </c>
      <c r="F1962">
        <v>10562</v>
      </c>
      <c r="G1962">
        <v>10503</v>
      </c>
      <c r="H1962">
        <v>10518</v>
      </c>
      <c r="J1962">
        <v>-37</v>
      </c>
      <c r="K1962">
        <f t="shared" si="576"/>
        <v>-212</v>
      </c>
      <c r="L1962">
        <v>59</v>
      </c>
      <c r="W1962">
        <f t="shared" si="568"/>
        <v>0</v>
      </c>
      <c r="X1962">
        <f t="shared" si="569"/>
        <v>37</v>
      </c>
      <c r="Y1962">
        <f t="shared" si="570"/>
        <v>0</v>
      </c>
      <c r="Z1962" s="22">
        <f t="shared" si="571"/>
        <v>0</v>
      </c>
      <c r="AA1962" s="22">
        <f t="shared" si="572"/>
        <v>0</v>
      </c>
      <c r="AB1962">
        <f t="shared" si="573"/>
        <v>0</v>
      </c>
      <c r="AC1962" s="22">
        <f t="shared" si="574"/>
        <v>0</v>
      </c>
      <c r="AD1962" s="22">
        <f t="shared" si="575"/>
        <v>0</v>
      </c>
    </row>
    <row r="1963" spans="3:30" x14ac:dyDescent="0.25">
      <c r="D1963" s="1">
        <v>0.79166666666666663</v>
      </c>
      <c r="E1963">
        <v>10517</v>
      </c>
      <c r="F1963">
        <v>10520</v>
      </c>
      <c r="G1963">
        <v>10480</v>
      </c>
      <c r="H1963">
        <v>10487</v>
      </c>
      <c r="J1963">
        <v>-30</v>
      </c>
      <c r="K1963">
        <f t="shared" si="576"/>
        <v>-242</v>
      </c>
      <c r="L1963">
        <v>40</v>
      </c>
      <c r="W1963">
        <f t="shared" si="568"/>
        <v>0</v>
      </c>
      <c r="X1963">
        <f t="shared" si="569"/>
        <v>30</v>
      </c>
      <c r="Y1963">
        <f t="shared" si="570"/>
        <v>0</v>
      </c>
      <c r="Z1963" s="22">
        <f t="shared" si="571"/>
        <v>0</v>
      </c>
      <c r="AA1963" s="22">
        <f t="shared" si="572"/>
        <v>0</v>
      </c>
      <c r="AB1963">
        <f t="shared" si="573"/>
        <v>0</v>
      </c>
      <c r="AC1963" s="22">
        <f t="shared" si="574"/>
        <v>0</v>
      </c>
      <c r="AD1963" s="22">
        <f t="shared" si="575"/>
        <v>0</v>
      </c>
    </row>
    <row r="1964" spans="3:30" x14ac:dyDescent="0.25">
      <c r="D1964" s="1">
        <v>0.83333333333333337</v>
      </c>
      <c r="E1964">
        <v>10487</v>
      </c>
      <c r="F1964">
        <v>10497</v>
      </c>
      <c r="G1964">
        <v>10456</v>
      </c>
      <c r="H1964">
        <v>10489</v>
      </c>
      <c r="J1964">
        <v>2</v>
      </c>
      <c r="K1964">
        <f t="shared" si="576"/>
        <v>-240</v>
      </c>
      <c r="L1964">
        <v>41</v>
      </c>
      <c r="W1964">
        <f t="shared" si="568"/>
        <v>0</v>
      </c>
      <c r="X1964">
        <f t="shared" si="569"/>
        <v>2</v>
      </c>
      <c r="Y1964">
        <f t="shared" si="570"/>
        <v>0</v>
      </c>
      <c r="Z1964" s="22">
        <f t="shared" si="571"/>
        <v>0</v>
      </c>
      <c r="AA1964" s="22">
        <f t="shared" si="572"/>
        <v>0</v>
      </c>
      <c r="AB1964">
        <f t="shared" si="573"/>
        <v>0</v>
      </c>
      <c r="AC1964" s="22">
        <f t="shared" si="574"/>
        <v>0</v>
      </c>
      <c r="AD1964" s="22">
        <f t="shared" si="575"/>
        <v>0</v>
      </c>
    </row>
    <row r="1965" spans="3:30" x14ac:dyDescent="0.25">
      <c r="D1965" s="1">
        <v>0.875</v>
      </c>
      <c r="E1965">
        <v>10489</v>
      </c>
      <c r="F1965">
        <v>10516</v>
      </c>
      <c r="G1965">
        <v>10483</v>
      </c>
      <c r="H1965">
        <v>10508</v>
      </c>
      <c r="J1965">
        <v>19</v>
      </c>
      <c r="K1965">
        <f t="shared" si="576"/>
        <v>-221</v>
      </c>
      <c r="L1965">
        <v>33</v>
      </c>
      <c r="W1965">
        <f t="shared" si="568"/>
        <v>0</v>
      </c>
      <c r="X1965">
        <f t="shared" si="569"/>
        <v>19</v>
      </c>
      <c r="Y1965">
        <f t="shared" si="570"/>
        <v>0</v>
      </c>
      <c r="Z1965" s="22">
        <f t="shared" si="571"/>
        <v>0</v>
      </c>
      <c r="AA1965" s="22">
        <f t="shared" si="572"/>
        <v>0</v>
      </c>
      <c r="AB1965">
        <f t="shared" si="573"/>
        <v>0</v>
      </c>
      <c r="AC1965" s="22">
        <f t="shared" si="574"/>
        <v>0</v>
      </c>
      <c r="AD1965" s="22">
        <f t="shared" si="575"/>
        <v>0</v>
      </c>
    </row>
    <row r="1966" spans="3:30" x14ac:dyDescent="0.25">
      <c r="D1966" s="2">
        <v>0.91666666666666663</v>
      </c>
      <c r="E1966">
        <v>10508</v>
      </c>
      <c r="F1966">
        <v>10514</v>
      </c>
      <c r="G1966">
        <v>10496</v>
      </c>
      <c r="H1966">
        <v>10499</v>
      </c>
      <c r="J1966">
        <v>-9</v>
      </c>
      <c r="K1966">
        <f t="shared" si="576"/>
        <v>-230</v>
      </c>
      <c r="L1966">
        <v>18</v>
      </c>
      <c r="W1966">
        <f t="shared" si="568"/>
        <v>0</v>
      </c>
      <c r="X1966">
        <f t="shared" si="569"/>
        <v>9</v>
      </c>
      <c r="Y1966">
        <f t="shared" si="570"/>
        <v>0</v>
      </c>
      <c r="Z1966" s="22">
        <f t="shared" si="571"/>
        <v>0</v>
      </c>
      <c r="AA1966" s="22">
        <f t="shared" si="572"/>
        <v>0</v>
      </c>
      <c r="AB1966">
        <f t="shared" si="573"/>
        <v>0</v>
      </c>
      <c r="AC1966" s="22">
        <f t="shared" si="574"/>
        <v>0</v>
      </c>
      <c r="AD1966" s="22">
        <f t="shared" si="575"/>
        <v>0</v>
      </c>
    </row>
    <row r="1967" spans="3:30" hidden="1" x14ac:dyDescent="0.25">
      <c r="D1967" s="1">
        <v>0</v>
      </c>
      <c r="E1967">
        <v>10496</v>
      </c>
      <c r="F1967">
        <v>10507</v>
      </c>
      <c r="G1967">
        <v>10488</v>
      </c>
      <c r="H1967">
        <v>10491</v>
      </c>
      <c r="Z1967"/>
      <c r="AA1967"/>
      <c r="AC1967"/>
      <c r="AD1967"/>
    </row>
    <row r="1968" spans="3:30" hidden="1" x14ac:dyDescent="0.25">
      <c r="D1968" s="1">
        <v>4.1666666666666664E-2</v>
      </c>
      <c r="E1968">
        <v>10492</v>
      </c>
      <c r="F1968">
        <v>10496</v>
      </c>
      <c r="G1968">
        <v>10488</v>
      </c>
      <c r="H1968">
        <v>10492</v>
      </c>
      <c r="Z1968"/>
      <c r="AA1968"/>
      <c r="AC1968"/>
      <c r="AD1968"/>
    </row>
    <row r="1969" spans="3:30" hidden="1" x14ac:dyDescent="0.25">
      <c r="D1969" s="1">
        <v>8.3333333333333329E-2</v>
      </c>
      <c r="E1969">
        <v>10491</v>
      </c>
      <c r="F1969">
        <v>10496</v>
      </c>
      <c r="G1969">
        <v>10479</v>
      </c>
      <c r="H1969">
        <v>10493</v>
      </c>
      <c r="Z1969"/>
      <c r="AA1969"/>
      <c r="AC1969"/>
      <c r="AD1969"/>
    </row>
    <row r="1970" spans="3:30" hidden="1" x14ac:dyDescent="0.25">
      <c r="D1970" s="1">
        <v>0.125</v>
      </c>
      <c r="E1970">
        <v>10492</v>
      </c>
      <c r="F1970">
        <v>10493</v>
      </c>
      <c r="G1970">
        <v>10459</v>
      </c>
      <c r="H1970">
        <v>10473</v>
      </c>
      <c r="Z1970"/>
      <c r="AA1970"/>
      <c r="AC1970"/>
      <c r="AD1970"/>
    </row>
    <row r="1971" spans="3:30" hidden="1" x14ac:dyDescent="0.25">
      <c r="D1971" s="1">
        <v>0.16666666666666666</v>
      </c>
      <c r="E1971">
        <v>10471</v>
      </c>
      <c r="F1971">
        <v>10471</v>
      </c>
      <c r="G1971">
        <v>10430</v>
      </c>
      <c r="H1971">
        <v>10433</v>
      </c>
      <c r="Z1971"/>
      <c r="AA1971"/>
      <c r="AC1971"/>
      <c r="AD1971"/>
    </row>
    <row r="1972" spans="3:30" hidden="1" x14ac:dyDescent="0.25">
      <c r="D1972" s="1">
        <v>0.20833333333333334</v>
      </c>
      <c r="E1972">
        <v>10434</v>
      </c>
      <c r="F1972">
        <v>10444</v>
      </c>
      <c r="G1972">
        <v>10429</v>
      </c>
      <c r="H1972">
        <v>10433</v>
      </c>
      <c r="Z1972"/>
      <c r="AA1972"/>
      <c r="AC1972"/>
      <c r="AD1972"/>
    </row>
    <row r="1973" spans="3:30" hidden="1" x14ac:dyDescent="0.25">
      <c r="D1973" s="1">
        <v>0.25</v>
      </c>
      <c r="E1973">
        <v>10434</v>
      </c>
      <c r="F1973">
        <v>10440</v>
      </c>
      <c r="G1973">
        <v>10429</v>
      </c>
      <c r="H1973">
        <v>10433</v>
      </c>
      <c r="Z1973"/>
      <c r="AA1973"/>
      <c r="AC1973"/>
      <c r="AD1973"/>
    </row>
    <row r="1974" spans="3:30" hidden="1" x14ac:dyDescent="0.25">
      <c r="D1974" s="1">
        <v>0.29166666666666669</v>
      </c>
      <c r="E1974">
        <v>10434</v>
      </c>
      <c r="F1974">
        <v>10444</v>
      </c>
      <c r="G1974">
        <v>10431</v>
      </c>
      <c r="H1974">
        <v>10442</v>
      </c>
      <c r="Z1974"/>
      <c r="AA1974"/>
      <c r="AC1974"/>
      <c r="AD1974"/>
    </row>
    <row r="1975" spans="3:30" x14ac:dyDescent="0.25">
      <c r="D1975" s="2">
        <v>0.33333333333333331</v>
      </c>
      <c r="E1975">
        <v>10443</v>
      </c>
      <c r="F1975">
        <v>10447</v>
      </c>
      <c r="G1975">
        <v>10427</v>
      </c>
      <c r="H1975">
        <v>10445</v>
      </c>
      <c r="J1975">
        <v>2</v>
      </c>
      <c r="K1975">
        <v>0</v>
      </c>
      <c r="L1975">
        <v>20</v>
      </c>
      <c r="M1975">
        <v>-63</v>
      </c>
      <c r="R1975">
        <f>MAX(F1973:F1989)</f>
        <v>10469</v>
      </c>
      <c r="W1975">
        <f t="shared" ref="W1975:W1989" si="577">ABS(M1975)</f>
        <v>63</v>
      </c>
      <c r="X1975">
        <f t="shared" ref="X1975:X1989" si="578">ABS(J1975)</f>
        <v>2</v>
      </c>
      <c r="Y1975">
        <f t="shared" ref="Y1975:Y1989" si="579">IF(R1975&lt;1000,ABS(R1975),0)</f>
        <v>0</v>
      </c>
      <c r="Z1975" s="22">
        <f t="shared" ref="Z1975:Z1989" si="580">IF(N1975=1,0,ABS(N1975))</f>
        <v>0</v>
      </c>
      <c r="AA1975" s="22">
        <f t="shared" ref="AA1975:AA1989" si="581">ABS(O1975)</f>
        <v>0</v>
      </c>
      <c r="AB1975">
        <f t="shared" ref="AB1975:AB1989" si="582">IF(N1975=1,1,0)</f>
        <v>0</v>
      </c>
      <c r="AC1975" s="22">
        <f t="shared" ref="AC1975:AC1989" si="583">IF(N1975=1,ABS(N1976),0)</f>
        <v>0</v>
      </c>
      <c r="AD1975" s="22">
        <f t="shared" ref="AD1975:AD1989" si="584">IF(N1975=1,0,ABS(O1976))</f>
        <v>0.24738675958188153</v>
      </c>
    </row>
    <row r="1976" spans="3:30" x14ac:dyDescent="0.25">
      <c r="D1976" s="2">
        <v>0.375</v>
      </c>
      <c r="E1976">
        <v>10436</v>
      </c>
      <c r="F1976">
        <v>10469</v>
      </c>
      <c r="G1976">
        <v>10432</v>
      </c>
      <c r="H1976">
        <v>10457</v>
      </c>
      <c r="J1976">
        <v>21</v>
      </c>
      <c r="K1976">
        <f>K1975+J1976</f>
        <v>21</v>
      </c>
      <c r="L1976">
        <v>37</v>
      </c>
      <c r="N1976">
        <f>IF(J1975&lt;0,MIN(K1976:K1989),MAX(K1976:K1989))/R1955</f>
        <v>7.3170731707317069E-2</v>
      </c>
      <c r="O1976">
        <f>IF(J1975&lt;0,MAX(K1976:K1989),MIN(K1976:K1989))/R1955</f>
        <v>-0.24738675958188153</v>
      </c>
      <c r="R1976">
        <f>MIN(G1973:G1989)</f>
        <v>10332</v>
      </c>
      <c r="W1976">
        <f t="shared" si="577"/>
        <v>0</v>
      </c>
      <c r="X1976">
        <f t="shared" si="578"/>
        <v>21</v>
      </c>
      <c r="Y1976">
        <f t="shared" si="579"/>
        <v>0</v>
      </c>
      <c r="Z1976" s="22">
        <f t="shared" si="580"/>
        <v>7.3170731707317069E-2</v>
      </c>
      <c r="AA1976" s="22">
        <f t="shared" si="581"/>
        <v>0.24738675958188153</v>
      </c>
      <c r="AB1976">
        <f t="shared" si="582"/>
        <v>0</v>
      </c>
      <c r="AC1976" s="22">
        <f t="shared" si="583"/>
        <v>0</v>
      </c>
      <c r="AD1976" s="22">
        <f t="shared" si="584"/>
        <v>0</v>
      </c>
    </row>
    <row r="1977" spans="3:30" x14ac:dyDescent="0.25">
      <c r="D1977" s="1">
        <v>0.41666666666666669</v>
      </c>
      <c r="E1977">
        <v>10458</v>
      </c>
      <c r="F1977">
        <v>10458</v>
      </c>
      <c r="G1977">
        <v>10418</v>
      </c>
      <c r="H1977">
        <v>10439</v>
      </c>
      <c r="J1977">
        <v>-19</v>
      </c>
      <c r="K1977">
        <f t="shared" ref="K1977:K1989" si="585">K1976+J1977</f>
        <v>2</v>
      </c>
      <c r="L1977">
        <v>40</v>
      </c>
      <c r="R1977">
        <f>R1975-R1976</f>
        <v>137</v>
      </c>
      <c r="W1977">
        <f t="shared" si="577"/>
        <v>0</v>
      </c>
      <c r="X1977">
        <f t="shared" si="578"/>
        <v>19</v>
      </c>
      <c r="Y1977">
        <f t="shared" si="579"/>
        <v>137</v>
      </c>
      <c r="Z1977" s="22">
        <f t="shared" si="580"/>
        <v>0</v>
      </c>
      <c r="AA1977" s="22">
        <f t="shared" si="581"/>
        <v>0</v>
      </c>
      <c r="AB1977">
        <f t="shared" si="582"/>
        <v>0</v>
      </c>
      <c r="AC1977" s="22">
        <f t="shared" si="583"/>
        <v>0</v>
      </c>
      <c r="AD1977" s="22">
        <f t="shared" si="584"/>
        <v>0</v>
      </c>
    </row>
    <row r="1978" spans="3:30" x14ac:dyDescent="0.25">
      <c r="D1978" s="1">
        <v>0.45833333333333331</v>
      </c>
      <c r="E1978">
        <v>10441</v>
      </c>
      <c r="F1978">
        <v>10454</v>
      </c>
      <c r="G1978">
        <v>10427</v>
      </c>
      <c r="H1978">
        <v>10452</v>
      </c>
      <c r="J1978">
        <v>11</v>
      </c>
      <c r="K1978">
        <f t="shared" si="585"/>
        <v>13</v>
      </c>
      <c r="L1978">
        <v>27</v>
      </c>
      <c r="R1978">
        <v>137</v>
      </c>
      <c r="W1978">
        <f t="shared" si="577"/>
        <v>0</v>
      </c>
      <c r="X1978">
        <f t="shared" si="578"/>
        <v>11</v>
      </c>
      <c r="Y1978">
        <f t="shared" si="579"/>
        <v>137</v>
      </c>
      <c r="Z1978" s="22">
        <f t="shared" si="580"/>
        <v>0</v>
      </c>
      <c r="AA1978" s="22">
        <f t="shared" si="581"/>
        <v>0</v>
      </c>
      <c r="AB1978">
        <f t="shared" si="582"/>
        <v>0</v>
      </c>
      <c r="AC1978" s="22">
        <f t="shared" si="583"/>
        <v>0</v>
      </c>
      <c r="AD1978" s="22">
        <f t="shared" si="584"/>
        <v>0</v>
      </c>
    </row>
    <row r="1979" spans="3:30" x14ac:dyDescent="0.25">
      <c r="D1979" s="1">
        <v>0.5</v>
      </c>
      <c r="E1979">
        <v>10452</v>
      </c>
      <c r="F1979">
        <v>10456</v>
      </c>
      <c r="G1979">
        <v>10422</v>
      </c>
      <c r="H1979">
        <v>10429</v>
      </c>
      <c r="J1979">
        <v>-23</v>
      </c>
      <c r="K1979">
        <f t="shared" si="585"/>
        <v>-10</v>
      </c>
      <c r="L1979">
        <v>34</v>
      </c>
      <c r="W1979">
        <f t="shared" si="577"/>
        <v>0</v>
      </c>
      <c r="X1979">
        <f t="shared" si="578"/>
        <v>23</v>
      </c>
      <c r="Y1979">
        <f t="shared" si="579"/>
        <v>0</v>
      </c>
      <c r="Z1979" s="22">
        <f t="shared" si="580"/>
        <v>0</v>
      </c>
      <c r="AA1979" s="22">
        <f t="shared" si="581"/>
        <v>0</v>
      </c>
      <c r="AB1979">
        <f t="shared" si="582"/>
        <v>0</v>
      </c>
      <c r="AC1979" s="22">
        <f t="shared" si="583"/>
        <v>0</v>
      </c>
      <c r="AD1979" s="22">
        <f t="shared" si="584"/>
        <v>0</v>
      </c>
    </row>
    <row r="1980" spans="3:30" x14ac:dyDescent="0.25">
      <c r="C1980">
        <v>1</v>
      </c>
      <c r="D1980" s="1">
        <v>0.54166666666666663</v>
      </c>
      <c r="E1980">
        <v>10428</v>
      </c>
      <c r="F1980">
        <v>10461</v>
      </c>
      <c r="G1980">
        <v>10424</v>
      </c>
      <c r="H1980">
        <v>10446</v>
      </c>
      <c r="J1980">
        <v>18</v>
      </c>
      <c r="K1980">
        <f t="shared" si="585"/>
        <v>8</v>
      </c>
      <c r="L1980">
        <v>37</v>
      </c>
      <c r="W1980">
        <f t="shared" si="577"/>
        <v>0</v>
      </c>
      <c r="X1980">
        <f t="shared" si="578"/>
        <v>18</v>
      </c>
      <c r="Y1980">
        <f t="shared" si="579"/>
        <v>0</v>
      </c>
      <c r="Z1980" s="22">
        <f t="shared" si="580"/>
        <v>0</v>
      </c>
      <c r="AA1980" s="22">
        <f t="shared" si="581"/>
        <v>0</v>
      </c>
      <c r="AB1980">
        <f t="shared" si="582"/>
        <v>0</v>
      </c>
      <c r="AC1980" s="22">
        <f t="shared" si="583"/>
        <v>0</v>
      </c>
      <c r="AD1980" s="22">
        <f t="shared" si="584"/>
        <v>0</v>
      </c>
    </row>
    <row r="1981" spans="3:30" x14ac:dyDescent="0.25">
      <c r="D1981" s="1">
        <v>0.58333333333333337</v>
      </c>
      <c r="E1981">
        <v>10447</v>
      </c>
      <c r="F1981">
        <v>10456</v>
      </c>
      <c r="G1981">
        <v>10421</v>
      </c>
      <c r="H1981">
        <v>10440</v>
      </c>
      <c r="J1981">
        <v>-7</v>
      </c>
      <c r="K1981">
        <f t="shared" si="585"/>
        <v>1</v>
      </c>
      <c r="L1981">
        <v>35</v>
      </c>
      <c r="W1981">
        <f t="shared" si="577"/>
        <v>0</v>
      </c>
      <c r="X1981">
        <f t="shared" si="578"/>
        <v>7</v>
      </c>
      <c r="Y1981">
        <f t="shared" si="579"/>
        <v>0</v>
      </c>
      <c r="Z1981" s="22">
        <f t="shared" si="580"/>
        <v>0</v>
      </c>
      <c r="AA1981" s="22">
        <f t="shared" si="581"/>
        <v>0</v>
      </c>
      <c r="AB1981">
        <f t="shared" si="582"/>
        <v>0</v>
      </c>
      <c r="AC1981" s="22">
        <f t="shared" si="583"/>
        <v>0</v>
      </c>
      <c r="AD1981" s="22">
        <f t="shared" si="584"/>
        <v>0</v>
      </c>
    </row>
    <row r="1982" spans="3:30" x14ac:dyDescent="0.25">
      <c r="D1982" s="1">
        <v>0.625</v>
      </c>
      <c r="E1982">
        <v>10439</v>
      </c>
      <c r="F1982">
        <v>10448</v>
      </c>
      <c r="G1982">
        <v>10426</v>
      </c>
      <c r="H1982">
        <v>10427</v>
      </c>
      <c r="J1982">
        <v>-12</v>
      </c>
      <c r="K1982">
        <f t="shared" si="585"/>
        <v>-11</v>
      </c>
      <c r="L1982">
        <v>22</v>
      </c>
      <c r="W1982">
        <f t="shared" si="577"/>
        <v>0</v>
      </c>
      <c r="X1982">
        <f t="shared" si="578"/>
        <v>12</v>
      </c>
      <c r="Y1982">
        <f t="shared" si="579"/>
        <v>0</v>
      </c>
      <c r="Z1982" s="22">
        <f t="shared" si="580"/>
        <v>0</v>
      </c>
      <c r="AA1982" s="22">
        <f t="shared" si="581"/>
        <v>0</v>
      </c>
      <c r="AB1982">
        <f t="shared" si="582"/>
        <v>0</v>
      </c>
      <c r="AC1982" s="22">
        <f t="shared" si="583"/>
        <v>0</v>
      </c>
      <c r="AD1982" s="22">
        <f t="shared" si="584"/>
        <v>0</v>
      </c>
    </row>
    <row r="1983" spans="3:30" x14ac:dyDescent="0.25">
      <c r="D1983" s="1">
        <v>0.66666666666666663</v>
      </c>
      <c r="E1983">
        <v>10427</v>
      </c>
      <c r="F1983">
        <v>10435</v>
      </c>
      <c r="G1983">
        <v>10368</v>
      </c>
      <c r="H1983">
        <v>10372</v>
      </c>
      <c r="J1983">
        <v>-55</v>
      </c>
      <c r="K1983">
        <f t="shared" si="585"/>
        <v>-66</v>
      </c>
      <c r="L1983">
        <v>67</v>
      </c>
      <c r="W1983">
        <f t="shared" si="577"/>
        <v>0</v>
      </c>
      <c r="X1983">
        <f t="shared" si="578"/>
        <v>55</v>
      </c>
      <c r="Y1983">
        <f t="shared" si="579"/>
        <v>0</v>
      </c>
      <c r="Z1983" s="22">
        <f t="shared" si="580"/>
        <v>0</v>
      </c>
      <c r="AA1983" s="22">
        <f t="shared" si="581"/>
        <v>0</v>
      </c>
      <c r="AB1983">
        <f t="shared" si="582"/>
        <v>0</v>
      </c>
      <c r="AC1983" s="22">
        <f t="shared" si="583"/>
        <v>0</v>
      </c>
      <c r="AD1983" s="22">
        <f t="shared" si="584"/>
        <v>0</v>
      </c>
    </row>
    <row r="1984" spans="3:30" x14ac:dyDescent="0.25">
      <c r="D1984" s="1">
        <v>0.70833333333333337</v>
      </c>
      <c r="E1984">
        <v>10373</v>
      </c>
      <c r="F1984">
        <v>10406</v>
      </c>
      <c r="G1984">
        <v>10368</v>
      </c>
      <c r="H1984">
        <v>10371</v>
      </c>
      <c r="J1984">
        <v>-2</v>
      </c>
      <c r="K1984">
        <f t="shared" si="585"/>
        <v>-68</v>
      </c>
      <c r="L1984">
        <v>38</v>
      </c>
      <c r="W1984">
        <f t="shared" si="577"/>
        <v>0</v>
      </c>
      <c r="X1984">
        <f t="shared" si="578"/>
        <v>2</v>
      </c>
      <c r="Y1984">
        <f t="shared" si="579"/>
        <v>0</v>
      </c>
      <c r="Z1984" s="22">
        <f t="shared" si="580"/>
        <v>0</v>
      </c>
      <c r="AA1984" s="22">
        <f t="shared" si="581"/>
        <v>0</v>
      </c>
      <c r="AB1984">
        <f t="shared" si="582"/>
        <v>0</v>
      </c>
      <c r="AC1984" s="22">
        <f t="shared" si="583"/>
        <v>0</v>
      </c>
      <c r="AD1984" s="22">
        <f t="shared" si="584"/>
        <v>0</v>
      </c>
    </row>
    <row r="1985" spans="4:30" x14ac:dyDescent="0.25">
      <c r="D1985" s="1">
        <v>0.75</v>
      </c>
      <c r="E1985">
        <v>10372</v>
      </c>
      <c r="F1985">
        <v>10387</v>
      </c>
      <c r="G1985">
        <v>10364</v>
      </c>
      <c r="H1985">
        <v>10369</v>
      </c>
      <c r="J1985">
        <v>-3</v>
      </c>
      <c r="K1985">
        <f t="shared" si="585"/>
        <v>-71</v>
      </c>
      <c r="L1985">
        <v>23</v>
      </c>
      <c r="W1985">
        <f t="shared" si="577"/>
        <v>0</v>
      </c>
      <c r="X1985">
        <f t="shared" si="578"/>
        <v>3</v>
      </c>
      <c r="Y1985">
        <f t="shared" si="579"/>
        <v>0</v>
      </c>
      <c r="Z1985" s="22">
        <f t="shared" si="580"/>
        <v>0</v>
      </c>
      <c r="AA1985" s="22">
        <f t="shared" si="581"/>
        <v>0</v>
      </c>
      <c r="AB1985">
        <f t="shared" si="582"/>
        <v>0</v>
      </c>
      <c r="AC1985" s="22">
        <f t="shared" si="583"/>
        <v>0</v>
      </c>
      <c r="AD1985" s="22">
        <f t="shared" si="584"/>
        <v>0</v>
      </c>
    </row>
    <row r="1986" spans="4:30" x14ac:dyDescent="0.25">
      <c r="D1986" s="1">
        <v>0.79166666666666663</v>
      </c>
      <c r="E1986">
        <v>10369</v>
      </c>
      <c r="F1986">
        <v>10382</v>
      </c>
      <c r="G1986">
        <v>10344</v>
      </c>
      <c r="H1986">
        <v>10376</v>
      </c>
      <c r="J1986">
        <v>7</v>
      </c>
      <c r="K1986">
        <f t="shared" si="585"/>
        <v>-64</v>
      </c>
      <c r="L1986">
        <v>38</v>
      </c>
      <c r="W1986">
        <f t="shared" si="577"/>
        <v>0</v>
      </c>
      <c r="X1986">
        <f t="shared" si="578"/>
        <v>7</v>
      </c>
      <c r="Y1986">
        <f t="shared" si="579"/>
        <v>0</v>
      </c>
      <c r="Z1986" s="22">
        <f t="shared" si="580"/>
        <v>0</v>
      </c>
      <c r="AA1986" s="22">
        <f t="shared" si="581"/>
        <v>0</v>
      </c>
      <c r="AB1986">
        <f t="shared" si="582"/>
        <v>0</v>
      </c>
      <c r="AC1986" s="22">
        <f t="shared" si="583"/>
        <v>0</v>
      </c>
      <c r="AD1986" s="22">
        <f t="shared" si="584"/>
        <v>0</v>
      </c>
    </row>
    <row r="1987" spans="4:30" x14ac:dyDescent="0.25">
      <c r="D1987" s="1">
        <v>0.83333333333333337</v>
      </c>
      <c r="E1987">
        <v>10376</v>
      </c>
      <c r="F1987">
        <v>10394</v>
      </c>
      <c r="G1987">
        <v>10332</v>
      </c>
      <c r="H1987">
        <v>10382</v>
      </c>
      <c r="J1987">
        <v>6</v>
      </c>
      <c r="K1987">
        <f t="shared" si="585"/>
        <v>-58</v>
      </c>
      <c r="L1987">
        <v>62</v>
      </c>
      <c r="W1987">
        <f t="shared" si="577"/>
        <v>0</v>
      </c>
      <c r="X1987">
        <f t="shared" si="578"/>
        <v>6</v>
      </c>
      <c r="Y1987">
        <f t="shared" si="579"/>
        <v>0</v>
      </c>
      <c r="Z1987" s="22">
        <f t="shared" si="580"/>
        <v>0</v>
      </c>
      <c r="AA1987" s="22">
        <f t="shared" si="581"/>
        <v>0</v>
      </c>
      <c r="AB1987">
        <f t="shared" si="582"/>
        <v>0</v>
      </c>
      <c r="AC1987" s="22">
        <f t="shared" si="583"/>
        <v>0</v>
      </c>
      <c r="AD1987" s="22">
        <f t="shared" si="584"/>
        <v>0</v>
      </c>
    </row>
    <row r="1988" spans="4:30" x14ac:dyDescent="0.25">
      <c r="D1988" s="1">
        <v>0.875</v>
      </c>
      <c r="E1988">
        <v>10383</v>
      </c>
      <c r="F1988">
        <v>10399</v>
      </c>
      <c r="G1988">
        <v>10376</v>
      </c>
      <c r="H1988">
        <v>10382</v>
      </c>
      <c r="J1988">
        <v>-1</v>
      </c>
      <c r="K1988">
        <f t="shared" si="585"/>
        <v>-59</v>
      </c>
      <c r="L1988">
        <v>23</v>
      </c>
      <c r="W1988">
        <f t="shared" si="577"/>
        <v>0</v>
      </c>
      <c r="X1988">
        <f t="shared" si="578"/>
        <v>1</v>
      </c>
      <c r="Y1988">
        <f t="shared" si="579"/>
        <v>0</v>
      </c>
      <c r="Z1988" s="22">
        <f t="shared" si="580"/>
        <v>0</v>
      </c>
      <c r="AA1988" s="22">
        <f t="shared" si="581"/>
        <v>0</v>
      </c>
      <c r="AB1988">
        <f t="shared" si="582"/>
        <v>0</v>
      </c>
      <c r="AC1988" s="22">
        <f t="shared" si="583"/>
        <v>0</v>
      </c>
      <c r="AD1988" s="22">
        <f t="shared" si="584"/>
        <v>0</v>
      </c>
    </row>
    <row r="1989" spans="4:30" x14ac:dyDescent="0.25">
      <c r="D1989" s="2">
        <v>0.91666666666666663</v>
      </c>
      <c r="E1989">
        <v>10382</v>
      </c>
      <c r="F1989">
        <v>10384</v>
      </c>
      <c r="G1989">
        <v>10371</v>
      </c>
      <c r="H1989">
        <v>10380</v>
      </c>
      <c r="J1989">
        <v>-2</v>
      </c>
      <c r="K1989">
        <f t="shared" si="585"/>
        <v>-61</v>
      </c>
      <c r="L1989">
        <v>13</v>
      </c>
      <c r="W1989">
        <f t="shared" si="577"/>
        <v>0</v>
      </c>
      <c r="X1989">
        <f t="shared" si="578"/>
        <v>2</v>
      </c>
      <c r="Y1989">
        <f t="shared" si="579"/>
        <v>0</v>
      </c>
      <c r="Z1989" s="22">
        <f t="shared" si="580"/>
        <v>0</v>
      </c>
      <c r="AA1989" s="22">
        <f t="shared" si="581"/>
        <v>0</v>
      </c>
      <c r="AB1989">
        <f t="shared" si="582"/>
        <v>0</v>
      </c>
      <c r="AC1989" s="22">
        <f t="shared" si="583"/>
        <v>0</v>
      </c>
      <c r="AD1989" s="22">
        <f t="shared" si="584"/>
        <v>0</v>
      </c>
    </row>
    <row r="1990" spans="4:30" hidden="1" x14ac:dyDescent="0.25">
      <c r="D1990" s="1">
        <v>0</v>
      </c>
      <c r="E1990">
        <v>10365</v>
      </c>
      <c r="F1990">
        <v>10380</v>
      </c>
      <c r="G1990">
        <v>10357</v>
      </c>
      <c r="H1990">
        <v>10368</v>
      </c>
      <c r="Z1990"/>
      <c r="AA1990"/>
      <c r="AC1990"/>
      <c r="AD1990"/>
    </row>
    <row r="1991" spans="4:30" hidden="1" x14ac:dyDescent="0.25">
      <c r="D1991" s="1">
        <v>4.1666666666666664E-2</v>
      </c>
      <c r="E1991">
        <v>10368</v>
      </c>
      <c r="F1991">
        <v>10395</v>
      </c>
      <c r="G1991">
        <v>10368</v>
      </c>
      <c r="H1991">
        <v>10387</v>
      </c>
      <c r="Z1991"/>
      <c r="AA1991"/>
      <c r="AC1991"/>
      <c r="AD1991"/>
    </row>
    <row r="1992" spans="4:30" hidden="1" x14ac:dyDescent="0.25">
      <c r="D1992" s="1">
        <v>8.3333333333333329E-2</v>
      </c>
      <c r="E1992">
        <v>10388</v>
      </c>
      <c r="F1992">
        <v>10399</v>
      </c>
      <c r="G1992">
        <v>10385</v>
      </c>
      <c r="H1992">
        <v>10395</v>
      </c>
      <c r="Z1992"/>
      <c r="AA1992"/>
      <c r="AC1992"/>
      <c r="AD1992"/>
    </row>
    <row r="1993" spans="4:30" hidden="1" x14ac:dyDescent="0.25">
      <c r="D1993" s="1">
        <v>0.125</v>
      </c>
      <c r="E1993">
        <v>10396</v>
      </c>
      <c r="F1993">
        <v>10403</v>
      </c>
      <c r="G1993">
        <v>10393</v>
      </c>
      <c r="H1993">
        <v>10400</v>
      </c>
      <c r="Z1993"/>
      <c r="AA1993"/>
      <c r="AC1993"/>
      <c r="AD1993"/>
    </row>
    <row r="1994" spans="4:30" hidden="1" x14ac:dyDescent="0.25">
      <c r="D1994" s="1">
        <v>0.16666666666666666</v>
      </c>
      <c r="E1994">
        <v>10401</v>
      </c>
      <c r="F1994">
        <v>10401</v>
      </c>
      <c r="G1994">
        <v>10361</v>
      </c>
      <c r="H1994">
        <v>10362</v>
      </c>
      <c r="Z1994"/>
      <c r="AA1994"/>
      <c r="AC1994"/>
      <c r="AD1994"/>
    </row>
    <row r="1995" spans="4:30" hidden="1" x14ac:dyDescent="0.25">
      <c r="D1995" s="1">
        <v>0.20833333333333334</v>
      </c>
      <c r="E1995">
        <v>10361</v>
      </c>
      <c r="F1995">
        <v>10362</v>
      </c>
      <c r="G1995">
        <v>10327</v>
      </c>
      <c r="H1995">
        <v>10336</v>
      </c>
      <c r="Z1995"/>
      <c r="AA1995"/>
      <c r="AC1995"/>
      <c r="AD1995"/>
    </row>
    <row r="1996" spans="4:30" hidden="1" x14ac:dyDescent="0.25">
      <c r="D1996" s="1">
        <v>0.25</v>
      </c>
      <c r="E1996">
        <v>10336</v>
      </c>
      <c r="F1996">
        <v>10374</v>
      </c>
      <c r="G1996">
        <v>10336</v>
      </c>
      <c r="H1996">
        <v>10355</v>
      </c>
      <c r="Z1996"/>
      <c r="AA1996"/>
      <c r="AC1996"/>
      <c r="AD1996"/>
    </row>
    <row r="1997" spans="4:30" hidden="1" x14ac:dyDescent="0.25">
      <c r="D1997" s="1">
        <v>0.29166666666666669</v>
      </c>
      <c r="E1997">
        <v>10356</v>
      </c>
      <c r="F1997">
        <v>10366</v>
      </c>
      <c r="G1997">
        <v>10353</v>
      </c>
      <c r="H1997">
        <v>10362</v>
      </c>
      <c r="Z1997"/>
      <c r="AA1997"/>
      <c r="AC1997"/>
      <c r="AD1997"/>
    </row>
    <row r="1998" spans="4:30" x14ac:dyDescent="0.25">
      <c r="D1998" s="2">
        <v>0.33333333333333331</v>
      </c>
      <c r="E1998">
        <v>10362</v>
      </c>
      <c r="F1998">
        <v>10378</v>
      </c>
      <c r="G1998">
        <v>10360</v>
      </c>
      <c r="H1998">
        <v>10378</v>
      </c>
      <c r="J1998">
        <v>16</v>
      </c>
      <c r="K1998">
        <v>0</v>
      </c>
      <c r="L1998">
        <v>18</v>
      </c>
      <c r="M1998">
        <v>-58</v>
      </c>
      <c r="R1998">
        <f>MAX(F1996:F2012)</f>
        <v>10407</v>
      </c>
      <c r="W1998">
        <f t="shared" ref="W1998:W2012" si="586">ABS(M1998)</f>
        <v>58</v>
      </c>
      <c r="X1998">
        <f t="shared" ref="X1998:X2012" si="587">ABS(J1998)</f>
        <v>16</v>
      </c>
      <c r="Y1998">
        <f t="shared" ref="Y1998:Y2012" si="588">IF(R1998&lt;1000,ABS(R1998),0)</f>
        <v>0</v>
      </c>
      <c r="Z1998" s="22">
        <f t="shared" ref="Z1998:Z2012" si="589">IF(N1998=1,0,ABS(N1998))</f>
        <v>0</v>
      </c>
      <c r="AA1998" s="22">
        <f t="shared" ref="AA1998:AA2012" si="590">ABS(O1998)</f>
        <v>0</v>
      </c>
      <c r="AB1998">
        <f t="shared" ref="AB1998:AB2012" si="591">IF(N1998=1,1,0)</f>
        <v>0</v>
      </c>
      <c r="AC1998" s="22">
        <f t="shared" ref="AC1998:AC2012" si="592">IF(N1998=1,ABS(N1999),0)</f>
        <v>0</v>
      </c>
      <c r="AD1998" s="22">
        <f t="shared" ref="AD1998:AD2012" si="593">IF(N1998=1,0,ABS(O1999))</f>
        <v>0.51094890510948909</v>
      </c>
    </row>
    <row r="1999" spans="4:30" x14ac:dyDescent="0.25">
      <c r="D1999" s="2">
        <v>0.375</v>
      </c>
      <c r="E1999">
        <v>10379</v>
      </c>
      <c r="F1999">
        <v>10385</v>
      </c>
      <c r="G1999">
        <v>10351</v>
      </c>
      <c r="H1999">
        <v>10360</v>
      </c>
      <c r="J1999">
        <v>-19</v>
      </c>
      <c r="K1999">
        <f>K1998+J1999</f>
        <v>-19</v>
      </c>
      <c r="L1999">
        <v>34</v>
      </c>
      <c r="N1999">
        <f>IF(J1998&lt;0,MIN(K1999:K2012),MAX(K1999:K2012))/R1978</f>
        <v>9.4890510948905105E-2</v>
      </c>
      <c r="O1999">
        <f>IF(J1998&lt;0,MAX(K1999:K2012),MIN(K1999:K2012))/R1978</f>
        <v>-0.51094890510948909</v>
      </c>
      <c r="R1999">
        <f>MIN(G1996:G2012)</f>
        <v>10295</v>
      </c>
      <c r="W1999">
        <f t="shared" si="586"/>
        <v>0</v>
      </c>
      <c r="X1999">
        <f t="shared" si="587"/>
        <v>19</v>
      </c>
      <c r="Y1999">
        <f t="shared" si="588"/>
        <v>0</v>
      </c>
      <c r="Z1999" s="22">
        <f t="shared" si="589"/>
        <v>9.4890510948905105E-2</v>
      </c>
      <c r="AA1999" s="22">
        <f t="shared" si="590"/>
        <v>0.51094890510948909</v>
      </c>
      <c r="AB1999">
        <f t="shared" si="591"/>
        <v>0</v>
      </c>
      <c r="AC1999" s="22">
        <f t="shared" si="592"/>
        <v>0</v>
      </c>
      <c r="AD1999" s="22">
        <f t="shared" si="593"/>
        <v>0</v>
      </c>
    </row>
    <row r="2000" spans="4:30" x14ac:dyDescent="0.25">
      <c r="D2000" s="1">
        <v>0.41666666666666669</v>
      </c>
      <c r="E2000">
        <v>10359</v>
      </c>
      <c r="F2000">
        <v>10378</v>
      </c>
      <c r="G2000">
        <v>10335</v>
      </c>
      <c r="H2000">
        <v>10368</v>
      </c>
      <c r="J2000">
        <v>9</v>
      </c>
      <c r="K2000">
        <f t="shared" ref="K2000:K2012" si="594">K1999+J2000</f>
        <v>-10</v>
      </c>
      <c r="L2000">
        <v>43</v>
      </c>
      <c r="R2000">
        <f>R1998-R1999</f>
        <v>112</v>
      </c>
      <c r="W2000">
        <f t="shared" si="586"/>
        <v>0</v>
      </c>
      <c r="X2000">
        <f t="shared" si="587"/>
        <v>9</v>
      </c>
      <c r="Y2000">
        <f t="shared" si="588"/>
        <v>112</v>
      </c>
      <c r="Z2000" s="22">
        <f t="shared" si="589"/>
        <v>0</v>
      </c>
      <c r="AA2000" s="22">
        <f t="shared" si="590"/>
        <v>0</v>
      </c>
      <c r="AB2000">
        <f t="shared" si="591"/>
        <v>0</v>
      </c>
      <c r="AC2000" s="22">
        <f t="shared" si="592"/>
        <v>0</v>
      </c>
      <c r="AD2000" s="22">
        <f t="shared" si="593"/>
        <v>0</v>
      </c>
    </row>
    <row r="2001" spans="3:30" x14ac:dyDescent="0.25">
      <c r="D2001" s="1">
        <v>0.45833333333333331</v>
      </c>
      <c r="E2001">
        <v>10367</v>
      </c>
      <c r="F2001">
        <v>10380</v>
      </c>
      <c r="G2001">
        <v>10355</v>
      </c>
      <c r="H2001">
        <v>10368</v>
      </c>
      <c r="J2001">
        <v>1</v>
      </c>
      <c r="K2001">
        <f t="shared" si="594"/>
        <v>-9</v>
      </c>
      <c r="L2001">
        <v>25</v>
      </c>
      <c r="R2001">
        <v>112</v>
      </c>
      <c r="W2001">
        <f t="shared" si="586"/>
        <v>0</v>
      </c>
      <c r="X2001">
        <f t="shared" si="587"/>
        <v>1</v>
      </c>
      <c r="Y2001">
        <f t="shared" si="588"/>
        <v>112</v>
      </c>
      <c r="Z2001" s="22">
        <f t="shared" si="589"/>
        <v>0</v>
      </c>
      <c r="AA2001" s="22">
        <f t="shared" si="590"/>
        <v>0</v>
      </c>
      <c r="AB2001">
        <f t="shared" si="591"/>
        <v>0</v>
      </c>
      <c r="AC2001" s="22">
        <f t="shared" si="592"/>
        <v>0</v>
      </c>
      <c r="AD2001" s="22">
        <f t="shared" si="593"/>
        <v>0</v>
      </c>
    </row>
    <row r="2002" spans="3:30" x14ac:dyDescent="0.25">
      <c r="D2002" s="1">
        <v>0.5</v>
      </c>
      <c r="E2002">
        <v>10369</v>
      </c>
      <c r="F2002">
        <v>10407</v>
      </c>
      <c r="G2002">
        <v>10362</v>
      </c>
      <c r="H2002">
        <v>10378</v>
      </c>
      <c r="J2002">
        <v>9</v>
      </c>
      <c r="K2002">
        <f t="shared" si="594"/>
        <v>0</v>
      </c>
      <c r="L2002">
        <v>45</v>
      </c>
      <c r="W2002">
        <f t="shared" si="586"/>
        <v>0</v>
      </c>
      <c r="X2002">
        <f t="shared" si="587"/>
        <v>9</v>
      </c>
      <c r="Y2002">
        <f t="shared" si="588"/>
        <v>0</v>
      </c>
      <c r="Z2002" s="22">
        <f t="shared" si="589"/>
        <v>0</v>
      </c>
      <c r="AA2002" s="22">
        <f t="shared" si="590"/>
        <v>0</v>
      </c>
      <c r="AB2002">
        <f t="shared" si="591"/>
        <v>0</v>
      </c>
      <c r="AC2002" s="22">
        <f t="shared" si="592"/>
        <v>0</v>
      </c>
      <c r="AD2002" s="22">
        <f t="shared" si="593"/>
        <v>0</v>
      </c>
    </row>
    <row r="2003" spans="3:30" x14ac:dyDescent="0.25">
      <c r="C2003">
        <v>1</v>
      </c>
      <c r="D2003" s="1">
        <v>0.54166666666666663</v>
      </c>
      <c r="E2003">
        <v>10378</v>
      </c>
      <c r="F2003">
        <v>10406</v>
      </c>
      <c r="G2003">
        <v>10372</v>
      </c>
      <c r="H2003">
        <v>10385</v>
      </c>
      <c r="J2003">
        <v>7</v>
      </c>
      <c r="K2003">
        <f t="shared" si="594"/>
        <v>7</v>
      </c>
      <c r="L2003">
        <v>34</v>
      </c>
      <c r="W2003">
        <f t="shared" si="586"/>
        <v>0</v>
      </c>
      <c r="X2003">
        <f t="shared" si="587"/>
        <v>7</v>
      </c>
      <c r="Y2003">
        <f t="shared" si="588"/>
        <v>0</v>
      </c>
      <c r="Z2003" s="22">
        <f t="shared" si="589"/>
        <v>0</v>
      </c>
      <c r="AA2003" s="22">
        <f t="shared" si="590"/>
        <v>0</v>
      </c>
      <c r="AB2003">
        <f t="shared" si="591"/>
        <v>0</v>
      </c>
      <c r="AC2003" s="22">
        <f t="shared" si="592"/>
        <v>0</v>
      </c>
      <c r="AD2003" s="22">
        <f t="shared" si="593"/>
        <v>0</v>
      </c>
    </row>
    <row r="2004" spans="3:30" x14ac:dyDescent="0.25">
      <c r="D2004" s="1">
        <v>0.58333333333333337</v>
      </c>
      <c r="E2004">
        <v>10384</v>
      </c>
      <c r="F2004">
        <v>10395</v>
      </c>
      <c r="G2004">
        <v>10365</v>
      </c>
      <c r="H2004">
        <v>10390</v>
      </c>
      <c r="J2004">
        <v>6</v>
      </c>
      <c r="K2004">
        <f t="shared" si="594"/>
        <v>13</v>
      </c>
      <c r="L2004">
        <v>30</v>
      </c>
      <c r="W2004">
        <f t="shared" si="586"/>
        <v>0</v>
      </c>
      <c r="X2004">
        <f t="shared" si="587"/>
        <v>6</v>
      </c>
      <c r="Y2004">
        <f t="shared" si="588"/>
        <v>0</v>
      </c>
      <c r="Z2004" s="22">
        <f t="shared" si="589"/>
        <v>0</v>
      </c>
      <c r="AA2004" s="22">
        <f t="shared" si="590"/>
        <v>0</v>
      </c>
      <c r="AB2004">
        <f t="shared" si="591"/>
        <v>0</v>
      </c>
      <c r="AC2004" s="22">
        <f t="shared" si="592"/>
        <v>0</v>
      </c>
      <c r="AD2004" s="22">
        <f t="shared" si="593"/>
        <v>0</v>
      </c>
    </row>
    <row r="2005" spans="3:30" x14ac:dyDescent="0.25">
      <c r="D2005" s="1">
        <v>0.625</v>
      </c>
      <c r="E2005">
        <v>10390</v>
      </c>
      <c r="F2005">
        <v>10390</v>
      </c>
      <c r="G2005">
        <v>10372</v>
      </c>
      <c r="H2005">
        <v>10378</v>
      </c>
      <c r="J2005">
        <v>-12</v>
      </c>
      <c r="K2005">
        <f t="shared" si="594"/>
        <v>1</v>
      </c>
      <c r="L2005">
        <v>18</v>
      </c>
      <c r="W2005">
        <f t="shared" si="586"/>
        <v>0</v>
      </c>
      <c r="X2005">
        <f t="shared" si="587"/>
        <v>12</v>
      </c>
      <c r="Y2005">
        <f t="shared" si="588"/>
        <v>0</v>
      </c>
      <c r="Z2005" s="22">
        <f t="shared" si="589"/>
        <v>0</v>
      </c>
      <c r="AA2005" s="22">
        <f t="shared" si="590"/>
        <v>0</v>
      </c>
      <c r="AB2005">
        <f t="shared" si="591"/>
        <v>0</v>
      </c>
      <c r="AC2005" s="22">
        <f t="shared" si="592"/>
        <v>0</v>
      </c>
      <c r="AD2005" s="22">
        <f t="shared" si="593"/>
        <v>0</v>
      </c>
    </row>
    <row r="2006" spans="3:30" x14ac:dyDescent="0.25">
      <c r="D2006" s="1">
        <v>0.66666666666666663</v>
      </c>
      <c r="E2006">
        <v>10377</v>
      </c>
      <c r="F2006">
        <v>10380</v>
      </c>
      <c r="G2006">
        <v>10348</v>
      </c>
      <c r="H2006">
        <v>10351</v>
      </c>
      <c r="J2006">
        <v>-26</v>
      </c>
      <c r="K2006">
        <f t="shared" si="594"/>
        <v>-25</v>
      </c>
      <c r="L2006">
        <v>32</v>
      </c>
      <c r="W2006">
        <f t="shared" si="586"/>
        <v>0</v>
      </c>
      <c r="X2006">
        <f t="shared" si="587"/>
        <v>26</v>
      </c>
      <c r="Y2006">
        <f t="shared" si="588"/>
        <v>0</v>
      </c>
      <c r="Z2006" s="22">
        <f t="shared" si="589"/>
        <v>0</v>
      </c>
      <c r="AA2006" s="22">
        <f t="shared" si="590"/>
        <v>0</v>
      </c>
      <c r="AB2006">
        <f t="shared" si="591"/>
        <v>0</v>
      </c>
      <c r="AC2006" s="22">
        <f t="shared" si="592"/>
        <v>0</v>
      </c>
      <c r="AD2006" s="22">
        <f t="shared" si="593"/>
        <v>0</v>
      </c>
    </row>
    <row r="2007" spans="3:30" x14ac:dyDescent="0.25">
      <c r="D2007" s="1">
        <v>0.70833333333333337</v>
      </c>
      <c r="E2007">
        <v>10351</v>
      </c>
      <c r="F2007">
        <v>10356</v>
      </c>
      <c r="G2007">
        <v>10331</v>
      </c>
      <c r="H2007">
        <v>10348</v>
      </c>
      <c r="J2007">
        <v>-3</v>
      </c>
      <c r="K2007">
        <f t="shared" si="594"/>
        <v>-28</v>
      </c>
      <c r="L2007">
        <v>25</v>
      </c>
      <c r="W2007">
        <f t="shared" si="586"/>
        <v>0</v>
      </c>
      <c r="X2007">
        <f t="shared" si="587"/>
        <v>3</v>
      </c>
      <c r="Y2007">
        <f t="shared" si="588"/>
        <v>0</v>
      </c>
      <c r="Z2007" s="22">
        <f t="shared" si="589"/>
        <v>0</v>
      </c>
      <c r="AA2007" s="22">
        <f t="shared" si="590"/>
        <v>0</v>
      </c>
      <c r="AB2007">
        <f t="shared" si="591"/>
        <v>0</v>
      </c>
      <c r="AC2007" s="22">
        <f t="shared" si="592"/>
        <v>0</v>
      </c>
      <c r="AD2007" s="22">
        <f t="shared" si="593"/>
        <v>0</v>
      </c>
    </row>
    <row r="2008" spans="3:30" x14ac:dyDescent="0.25">
      <c r="D2008" s="1">
        <v>0.75</v>
      </c>
      <c r="E2008">
        <v>10347</v>
      </c>
      <c r="F2008">
        <v>10360</v>
      </c>
      <c r="G2008">
        <v>10311</v>
      </c>
      <c r="H2008">
        <v>10328</v>
      </c>
      <c r="J2008">
        <v>-19</v>
      </c>
      <c r="K2008">
        <f t="shared" si="594"/>
        <v>-47</v>
      </c>
      <c r="L2008">
        <v>49</v>
      </c>
      <c r="W2008">
        <f t="shared" si="586"/>
        <v>0</v>
      </c>
      <c r="X2008">
        <f t="shared" si="587"/>
        <v>19</v>
      </c>
      <c r="Y2008">
        <f t="shared" si="588"/>
        <v>0</v>
      </c>
      <c r="Z2008" s="22">
        <f t="shared" si="589"/>
        <v>0</v>
      </c>
      <c r="AA2008" s="22">
        <f t="shared" si="590"/>
        <v>0</v>
      </c>
      <c r="AB2008">
        <f t="shared" si="591"/>
        <v>0</v>
      </c>
      <c r="AC2008" s="22">
        <f t="shared" si="592"/>
        <v>0</v>
      </c>
      <c r="AD2008" s="22">
        <f t="shared" si="593"/>
        <v>0</v>
      </c>
    </row>
    <row r="2009" spans="3:30" x14ac:dyDescent="0.25">
      <c r="D2009" s="1">
        <v>0.79166666666666663</v>
      </c>
      <c r="E2009">
        <v>10328</v>
      </c>
      <c r="F2009">
        <v>10332</v>
      </c>
      <c r="G2009">
        <v>10316</v>
      </c>
      <c r="H2009">
        <v>10322</v>
      </c>
      <c r="J2009">
        <v>-6</v>
      </c>
      <c r="K2009">
        <f t="shared" si="594"/>
        <v>-53</v>
      </c>
      <c r="L2009">
        <v>16</v>
      </c>
      <c r="W2009">
        <f t="shared" si="586"/>
        <v>0</v>
      </c>
      <c r="X2009">
        <f t="shared" si="587"/>
        <v>6</v>
      </c>
      <c r="Y2009">
        <f t="shared" si="588"/>
        <v>0</v>
      </c>
      <c r="Z2009" s="22">
        <f t="shared" si="589"/>
        <v>0</v>
      </c>
      <c r="AA2009" s="22">
        <f t="shared" si="590"/>
        <v>0</v>
      </c>
      <c r="AB2009">
        <f t="shared" si="591"/>
        <v>0</v>
      </c>
      <c r="AC2009" s="22">
        <f t="shared" si="592"/>
        <v>0</v>
      </c>
      <c r="AD2009" s="22">
        <f t="shared" si="593"/>
        <v>0</v>
      </c>
    </row>
    <row r="2010" spans="3:30" x14ac:dyDescent="0.25">
      <c r="D2010" s="1">
        <v>0.83333333333333337</v>
      </c>
      <c r="E2010">
        <v>10322</v>
      </c>
      <c r="F2010">
        <v>10330</v>
      </c>
      <c r="G2010">
        <v>10310</v>
      </c>
      <c r="H2010">
        <v>10325</v>
      </c>
      <c r="J2010">
        <v>3</v>
      </c>
      <c r="K2010">
        <f t="shared" si="594"/>
        <v>-50</v>
      </c>
      <c r="L2010">
        <v>20</v>
      </c>
      <c r="W2010">
        <f t="shared" si="586"/>
        <v>0</v>
      </c>
      <c r="X2010">
        <f t="shared" si="587"/>
        <v>3</v>
      </c>
      <c r="Y2010">
        <f t="shared" si="588"/>
        <v>0</v>
      </c>
      <c r="Z2010" s="22">
        <f t="shared" si="589"/>
        <v>0</v>
      </c>
      <c r="AA2010" s="22">
        <f t="shared" si="590"/>
        <v>0</v>
      </c>
      <c r="AB2010">
        <f t="shared" si="591"/>
        <v>0</v>
      </c>
      <c r="AC2010" s="22">
        <f t="shared" si="592"/>
        <v>0</v>
      </c>
      <c r="AD2010" s="22">
        <f t="shared" si="593"/>
        <v>0</v>
      </c>
    </row>
    <row r="2011" spans="3:30" x14ac:dyDescent="0.25">
      <c r="D2011" s="1">
        <v>0.875</v>
      </c>
      <c r="E2011">
        <v>10324</v>
      </c>
      <c r="F2011">
        <v>10326</v>
      </c>
      <c r="G2011">
        <v>10295</v>
      </c>
      <c r="H2011">
        <v>10309</v>
      </c>
      <c r="J2011">
        <v>-15</v>
      </c>
      <c r="K2011">
        <f t="shared" si="594"/>
        <v>-65</v>
      </c>
      <c r="L2011">
        <v>31</v>
      </c>
      <c r="W2011">
        <f t="shared" si="586"/>
        <v>0</v>
      </c>
      <c r="X2011">
        <f t="shared" si="587"/>
        <v>15</v>
      </c>
      <c r="Y2011">
        <f t="shared" si="588"/>
        <v>0</v>
      </c>
      <c r="Z2011" s="22">
        <f t="shared" si="589"/>
        <v>0</v>
      </c>
      <c r="AA2011" s="22">
        <f t="shared" si="590"/>
        <v>0</v>
      </c>
      <c r="AB2011">
        <f t="shared" si="591"/>
        <v>0</v>
      </c>
      <c r="AC2011" s="22">
        <f t="shared" si="592"/>
        <v>0</v>
      </c>
      <c r="AD2011" s="22">
        <f t="shared" si="593"/>
        <v>0</v>
      </c>
    </row>
    <row r="2012" spans="3:30" x14ac:dyDescent="0.25">
      <c r="D2012" s="2">
        <v>0.91666666666666663</v>
      </c>
      <c r="E2012">
        <v>10309</v>
      </c>
      <c r="F2012">
        <v>10311</v>
      </c>
      <c r="G2012">
        <v>10297</v>
      </c>
      <c r="H2012">
        <v>10304</v>
      </c>
      <c r="J2012">
        <v>-5</v>
      </c>
      <c r="K2012">
        <f t="shared" si="594"/>
        <v>-70</v>
      </c>
      <c r="L2012">
        <v>14</v>
      </c>
      <c r="W2012">
        <f t="shared" si="586"/>
        <v>0</v>
      </c>
      <c r="X2012">
        <f t="shared" si="587"/>
        <v>5</v>
      </c>
      <c r="Y2012">
        <f t="shared" si="588"/>
        <v>0</v>
      </c>
      <c r="Z2012" s="22">
        <f t="shared" si="589"/>
        <v>0</v>
      </c>
      <c r="AA2012" s="22">
        <f t="shared" si="590"/>
        <v>0</v>
      </c>
      <c r="AB2012">
        <f t="shared" si="591"/>
        <v>0</v>
      </c>
      <c r="AC2012" s="22">
        <f t="shared" si="592"/>
        <v>0</v>
      </c>
      <c r="AD2012" s="22">
        <f t="shared" si="593"/>
        <v>0</v>
      </c>
    </row>
    <row r="2013" spans="3:30" hidden="1" x14ac:dyDescent="0.25">
      <c r="D2013" s="1">
        <v>0</v>
      </c>
      <c r="E2013">
        <v>10302</v>
      </c>
      <c r="F2013">
        <v>10307</v>
      </c>
      <c r="G2013">
        <v>10297</v>
      </c>
      <c r="H2013">
        <v>10305</v>
      </c>
      <c r="Z2013"/>
      <c r="AA2013"/>
      <c r="AC2013"/>
      <c r="AD2013"/>
    </row>
    <row r="2014" spans="3:30" hidden="1" x14ac:dyDescent="0.25">
      <c r="D2014" s="1">
        <v>4.1666666666666664E-2</v>
      </c>
      <c r="E2014">
        <v>10304</v>
      </c>
      <c r="F2014">
        <v>10312</v>
      </c>
      <c r="G2014">
        <v>10303</v>
      </c>
      <c r="H2014">
        <v>10305</v>
      </c>
      <c r="Z2014"/>
      <c r="AA2014"/>
      <c r="AC2014"/>
      <c r="AD2014"/>
    </row>
    <row r="2015" spans="3:30" hidden="1" x14ac:dyDescent="0.25">
      <c r="D2015" s="1">
        <v>8.3333333333333329E-2</v>
      </c>
      <c r="E2015">
        <v>10304</v>
      </c>
      <c r="F2015">
        <v>10313</v>
      </c>
      <c r="G2015">
        <v>10299</v>
      </c>
      <c r="H2015">
        <v>10299</v>
      </c>
      <c r="Z2015"/>
      <c r="AA2015"/>
      <c r="AC2015"/>
      <c r="AD2015"/>
    </row>
    <row r="2016" spans="3:30" hidden="1" x14ac:dyDescent="0.25">
      <c r="D2016" s="1">
        <v>0.125</v>
      </c>
      <c r="E2016">
        <v>10298</v>
      </c>
      <c r="F2016">
        <v>10300</v>
      </c>
      <c r="G2016">
        <v>10281</v>
      </c>
      <c r="H2016">
        <v>10293</v>
      </c>
      <c r="Z2016"/>
      <c r="AA2016"/>
      <c r="AC2016"/>
      <c r="AD2016"/>
    </row>
    <row r="2017" spans="3:30" hidden="1" x14ac:dyDescent="0.25">
      <c r="D2017" s="1">
        <v>0.16666666666666666</v>
      </c>
      <c r="E2017">
        <v>10293</v>
      </c>
      <c r="F2017">
        <v>10304</v>
      </c>
      <c r="G2017">
        <v>10291</v>
      </c>
      <c r="H2017">
        <v>10296</v>
      </c>
      <c r="Z2017"/>
      <c r="AA2017"/>
      <c r="AC2017"/>
      <c r="AD2017"/>
    </row>
    <row r="2018" spans="3:30" hidden="1" x14ac:dyDescent="0.25">
      <c r="D2018" s="1">
        <v>0.20833333333333334</v>
      </c>
      <c r="E2018">
        <v>10295</v>
      </c>
      <c r="F2018">
        <v>10302</v>
      </c>
      <c r="G2018">
        <v>10293</v>
      </c>
      <c r="H2018">
        <v>10297</v>
      </c>
      <c r="Z2018"/>
      <c r="AA2018"/>
      <c r="AC2018"/>
      <c r="AD2018"/>
    </row>
    <row r="2019" spans="3:30" hidden="1" x14ac:dyDescent="0.25">
      <c r="D2019" s="1">
        <v>0.25</v>
      </c>
      <c r="E2019">
        <v>10298</v>
      </c>
      <c r="F2019">
        <v>10299</v>
      </c>
      <c r="G2019">
        <v>10296</v>
      </c>
      <c r="H2019">
        <v>10297</v>
      </c>
      <c r="Z2019"/>
      <c r="AA2019"/>
      <c r="AC2019"/>
      <c r="AD2019"/>
    </row>
    <row r="2020" spans="3:30" hidden="1" x14ac:dyDescent="0.25">
      <c r="D2020" s="1">
        <v>0.29166666666666669</v>
      </c>
      <c r="E2020">
        <v>10297</v>
      </c>
      <c r="F2020">
        <v>10304</v>
      </c>
      <c r="G2020">
        <v>10296</v>
      </c>
      <c r="H2020">
        <v>10300</v>
      </c>
      <c r="Z2020"/>
      <c r="AA2020"/>
      <c r="AC2020"/>
      <c r="AD2020"/>
    </row>
    <row r="2021" spans="3:30" x14ac:dyDescent="0.25">
      <c r="D2021" s="2">
        <v>0.33333333333333331</v>
      </c>
      <c r="E2021">
        <v>10299</v>
      </c>
      <c r="F2021">
        <v>10326</v>
      </c>
      <c r="G2021">
        <v>10296</v>
      </c>
      <c r="H2021">
        <v>10316</v>
      </c>
      <c r="J2021">
        <v>17</v>
      </c>
      <c r="K2021">
        <v>0</v>
      </c>
      <c r="L2021">
        <v>30</v>
      </c>
      <c r="M2021">
        <v>-94</v>
      </c>
      <c r="R2021">
        <f>MAX(F2019:F2035)</f>
        <v>10326</v>
      </c>
      <c r="W2021">
        <f t="shared" ref="W2021:W2049" si="595">ABS(M2021)</f>
        <v>94</v>
      </c>
      <c r="X2021">
        <f t="shared" ref="X2021:X2049" si="596">ABS(J2021)</f>
        <v>17</v>
      </c>
      <c r="Y2021">
        <f t="shared" ref="Y2021:Y2049" si="597">IF(R2021&lt;1000,ABS(R2021),0)</f>
        <v>0</v>
      </c>
      <c r="Z2021" s="22">
        <f t="shared" ref="Z2021:Z2049" si="598">IF(N2021=1,0,ABS(N2021))</f>
        <v>0</v>
      </c>
      <c r="AA2021" s="22">
        <f t="shared" ref="AA2021:AA2049" si="599">ABS(O2021)</f>
        <v>0</v>
      </c>
      <c r="AB2021">
        <f t="shared" ref="AB2021:AB2049" si="600">IF(N2021=1,1,0)</f>
        <v>0</v>
      </c>
      <c r="AC2021" s="22">
        <f t="shared" ref="AC2021:AC2049" si="601">IF(N2021=1,ABS(N2022),0)</f>
        <v>0</v>
      </c>
      <c r="AD2021" s="22">
        <f t="shared" ref="AD2021:AD2049" si="602">IF(N2021=1,0,ABS(O2022))</f>
        <v>0.9285714285714286</v>
      </c>
    </row>
    <row r="2022" spans="3:30" x14ac:dyDescent="0.25">
      <c r="D2022" s="2">
        <v>0.375</v>
      </c>
      <c r="E2022">
        <v>10313</v>
      </c>
      <c r="F2022">
        <v>10323</v>
      </c>
      <c r="G2022">
        <v>10287</v>
      </c>
      <c r="H2022">
        <v>10291</v>
      </c>
      <c r="J2022">
        <v>-22</v>
      </c>
      <c r="K2022">
        <f>K2021+J2022</f>
        <v>-22</v>
      </c>
      <c r="L2022">
        <v>36</v>
      </c>
      <c r="N2022">
        <f>IF(J2021&lt;0,MIN(K2022:K2035),MAX(K2022:K2035))/R2001</f>
        <v>-0.19642857142857142</v>
      </c>
      <c r="O2022">
        <f>IF(J2021&lt;0,MAX(K2022:K2035),MIN(K2022:K2035))/R2001</f>
        <v>-0.9285714285714286</v>
      </c>
      <c r="R2022">
        <f>MIN(G2019:G2035)</f>
        <v>10202</v>
      </c>
      <c r="W2022">
        <f t="shared" si="595"/>
        <v>0</v>
      </c>
      <c r="X2022">
        <f t="shared" si="596"/>
        <v>22</v>
      </c>
      <c r="Y2022">
        <f t="shared" si="597"/>
        <v>0</v>
      </c>
      <c r="Z2022" s="22">
        <f t="shared" si="598"/>
        <v>0.19642857142857142</v>
      </c>
      <c r="AA2022" s="22">
        <f t="shared" si="599"/>
        <v>0.9285714285714286</v>
      </c>
      <c r="AB2022">
        <f t="shared" si="600"/>
        <v>0</v>
      </c>
      <c r="AC2022" s="22">
        <f t="shared" si="601"/>
        <v>0</v>
      </c>
      <c r="AD2022" s="22">
        <f t="shared" si="602"/>
        <v>0</v>
      </c>
    </row>
    <row r="2023" spans="3:30" x14ac:dyDescent="0.25">
      <c r="D2023" s="1">
        <v>0.41666666666666669</v>
      </c>
      <c r="E2023">
        <v>10292</v>
      </c>
      <c r="F2023">
        <v>10292</v>
      </c>
      <c r="G2023">
        <v>10227</v>
      </c>
      <c r="H2023">
        <v>10251</v>
      </c>
      <c r="J2023">
        <v>-41</v>
      </c>
      <c r="K2023">
        <f t="shared" ref="K2023:K2035" si="603">K2022+J2023</f>
        <v>-63</v>
      </c>
      <c r="L2023">
        <v>65</v>
      </c>
      <c r="R2023">
        <f>R2021-R2022</f>
        <v>124</v>
      </c>
      <c r="W2023">
        <f t="shared" si="595"/>
        <v>0</v>
      </c>
      <c r="X2023">
        <f t="shared" si="596"/>
        <v>41</v>
      </c>
      <c r="Y2023">
        <f t="shared" si="597"/>
        <v>124</v>
      </c>
      <c r="Z2023" s="22">
        <f t="shared" si="598"/>
        <v>0</v>
      </c>
      <c r="AA2023" s="22">
        <f t="shared" si="599"/>
        <v>0</v>
      </c>
      <c r="AB2023">
        <f t="shared" si="600"/>
        <v>0</v>
      </c>
      <c r="AC2023" s="22">
        <f t="shared" si="601"/>
        <v>0</v>
      </c>
      <c r="AD2023" s="22">
        <f t="shared" si="602"/>
        <v>0</v>
      </c>
    </row>
    <row r="2024" spans="3:30" x14ac:dyDescent="0.25">
      <c r="D2024" s="1">
        <v>0.45833333333333331</v>
      </c>
      <c r="E2024">
        <v>10251</v>
      </c>
      <c r="F2024">
        <v>10252</v>
      </c>
      <c r="G2024">
        <v>10210</v>
      </c>
      <c r="H2024">
        <v>10214</v>
      </c>
      <c r="J2024">
        <v>-37</v>
      </c>
      <c r="K2024">
        <f t="shared" si="603"/>
        <v>-100</v>
      </c>
      <c r="L2024">
        <v>42</v>
      </c>
      <c r="R2024">
        <v>124</v>
      </c>
      <c r="W2024">
        <f t="shared" si="595"/>
        <v>0</v>
      </c>
      <c r="X2024">
        <f t="shared" si="596"/>
        <v>37</v>
      </c>
      <c r="Y2024">
        <f t="shared" si="597"/>
        <v>124</v>
      </c>
      <c r="Z2024" s="22">
        <f t="shared" si="598"/>
        <v>0</v>
      </c>
      <c r="AA2024" s="22">
        <f t="shared" si="599"/>
        <v>0</v>
      </c>
      <c r="AB2024">
        <f t="shared" si="600"/>
        <v>0</v>
      </c>
      <c r="AC2024" s="22">
        <f t="shared" si="601"/>
        <v>0</v>
      </c>
      <c r="AD2024" s="22">
        <f t="shared" si="602"/>
        <v>0</v>
      </c>
    </row>
    <row r="2025" spans="3:30" x14ac:dyDescent="0.25">
      <c r="D2025" s="1">
        <v>0.5</v>
      </c>
      <c r="E2025">
        <v>10215</v>
      </c>
      <c r="F2025">
        <v>10248</v>
      </c>
      <c r="G2025">
        <v>10213</v>
      </c>
      <c r="H2025">
        <v>10235</v>
      </c>
      <c r="J2025">
        <v>20</v>
      </c>
      <c r="K2025">
        <f t="shared" si="603"/>
        <v>-80</v>
      </c>
      <c r="L2025">
        <v>35</v>
      </c>
      <c r="R2025">
        <v>124</v>
      </c>
      <c r="W2025">
        <f t="shared" si="595"/>
        <v>0</v>
      </c>
      <c r="X2025">
        <f t="shared" si="596"/>
        <v>20</v>
      </c>
      <c r="Y2025">
        <f t="shared" si="597"/>
        <v>124</v>
      </c>
      <c r="Z2025" s="22">
        <f t="shared" si="598"/>
        <v>0</v>
      </c>
      <c r="AA2025" s="22">
        <f t="shared" si="599"/>
        <v>0</v>
      </c>
      <c r="AB2025">
        <f t="shared" si="600"/>
        <v>0</v>
      </c>
      <c r="AC2025" s="22">
        <f t="shared" si="601"/>
        <v>0</v>
      </c>
      <c r="AD2025" s="22">
        <f t="shared" si="602"/>
        <v>0</v>
      </c>
    </row>
    <row r="2026" spans="3:30" x14ac:dyDescent="0.25">
      <c r="C2026">
        <v>1</v>
      </c>
      <c r="D2026" s="1">
        <v>0.54166666666666663</v>
      </c>
      <c r="E2026">
        <v>10235</v>
      </c>
      <c r="F2026">
        <v>10247</v>
      </c>
      <c r="G2026">
        <v>10229</v>
      </c>
      <c r="H2026">
        <v>10240</v>
      </c>
      <c r="J2026">
        <v>5</v>
      </c>
      <c r="K2026">
        <f t="shared" si="603"/>
        <v>-75</v>
      </c>
      <c r="L2026">
        <v>18</v>
      </c>
      <c r="W2026">
        <f t="shared" si="595"/>
        <v>0</v>
      </c>
      <c r="X2026">
        <f t="shared" si="596"/>
        <v>5</v>
      </c>
      <c r="Y2026">
        <f t="shared" si="597"/>
        <v>0</v>
      </c>
      <c r="Z2026" s="22">
        <f t="shared" si="598"/>
        <v>0</v>
      </c>
      <c r="AA2026" s="22">
        <f t="shared" si="599"/>
        <v>0</v>
      </c>
      <c r="AB2026">
        <f t="shared" si="600"/>
        <v>0</v>
      </c>
      <c r="AC2026" s="22">
        <f t="shared" si="601"/>
        <v>0</v>
      </c>
      <c r="AD2026" s="22">
        <f t="shared" si="602"/>
        <v>0</v>
      </c>
    </row>
    <row r="2027" spans="3:30" x14ac:dyDescent="0.25">
      <c r="D2027" s="1">
        <v>0.58333333333333337</v>
      </c>
      <c r="E2027">
        <v>10240</v>
      </c>
      <c r="F2027">
        <v>10275</v>
      </c>
      <c r="G2027">
        <v>10233</v>
      </c>
      <c r="H2027">
        <v>10264</v>
      </c>
      <c r="J2027">
        <v>24</v>
      </c>
      <c r="K2027">
        <f t="shared" si="603"/>
        <v>-51</v>
      </c>
      <c r="L2027">
        <v>42</v>
      </c>
      <c r="W2027">
        <f t="shared" si="595"/>
        <v>0</v>
      </c>
      <c r="X2027">
        <f t="shared" si="596"/>
        <v>24</v>
      </c>
      <c r="Y2027">
        <f t="shared" si="597"/>
        <v>0</v>
      </c>
      <c r="Z2027" s="22">
        <f t="shared" si="598"/>
        <v>0</v>
      </c>
      <c r="AA2027" s="22">
        <f t="shared" si="599"/>
        <v>0</v>
      </c>
      <c r="AB2027">
        <f t="shared" si="600"/>
        <v>0</v>
      </c>
      <c r="AC2027" s="22">
        <f t="shared" si="601"/>
        <v>0</v>
      </c>
      <c r="AD2027" s="22">
        <f t="shared" si="602"/>
        <v>0</v>
      </c>
    </row>
    <row r="2028" spans="3:30" x14ac:dyDescent="0.25">
      <c r="D2028" s="1">
        <v>0.625</v>
      </c>
      <c r="E2028">
        <v>10265</v>
      </c>
      <c r="F2028">
        <v>10270</v>
      </c>
      <c r="G2028">
        <v>10218</v>
      </c>
      <c r="H2028">
        <v>10224</v>
      </c>
      <c r="J2028">
        <v>-41</v>
      </c>
      <c r="K2028">
        <f t="shared" si="603"/>
        <v>-92</v>
      </c>
      <c r="L2028">
        <v>52</v>
      </c>
      <c r="W2028">
        <f t="shared" si="595"/>
        <v>0</v>
      </c>
      <c r="X2028">
        <f t="shared" si="596"/>
        <v>41</v>
      </c>
      <c r="Y2028">
        <f t="shared" si="597"/>
        <v>0</v>
      </c>
      <c r="Z2028" s="22">
        <f t="shared" si="598"/>
        <v>0</v>
      </c>
      <c r="AA2028" s="22">
        <f t="shared" si="599"/>
        <v>0</v>
      </c>
      <c r="AB2028">
        <f t="shared" si="600"/>
        <v>0</v>
      </c>
      <c r="AC2028" s="22">
        <f t="shared" si="601"/>
        <v>0</v>
      </c>
      <c r="AD2028" s="22">
        <f t="shared" si="602"/>
        <v>0</v>
      </c>
    </row>
    <row r="2029" spans="3:30" x14ac:dyDescent="0.25">
      <c r="D2029" s="1">
        <v>0.66666666666666663</v>
      </c>
      <c r="E2029">
        <v>10224</v>
      </c>
      <c r="F2029">
        <v>10277</v>
      </c>
      <c r="G2029">
        <v>10223</v>
      </c>
      <c r="H2029">
        <v>10265</v>
      </c>
      <c r="J2029">
        <v>41</v>
      </c>
      <c r="K2029">
        <f t="shared" si="603"/>
        <v>-51</v>
      </c>
      <c r="L2029">
        <v>54</v>
      </c>
      <c r="W2029">
        <f t="shared" si="595"/>
        <v>0</v>
      </c>
      <c r="X2029">
        <f t="shared" si="596"/>
        <v>41</v>
      </c>
      <c r="Y2029">
        <f t="shared" si="597"/>
        <v>0</v>
      </c>
      <c r="Z2029" s="22">
        <f t="shared" si="598"/>
        <v>0</v>
      </c>
      <c r="AA2029" s="22">
        <f t="shared" si="599"/>
        <v>0</v>
      </c>
      <c r="AB2029">
        <f t="shared" si="600"/>
        <v>0</v>
      </c>
      <c r="AC2029" s="22">
        <f t="shared" si="601"/>
        <v>0</v>
      </c>
      <c r="AD2029" s="22">
        <f t="shared" si="602"/>
        <v>0</v>
      </c>
    </row>
    <row r="2030" spans="3:30" x14ac:dyDescent="0.25">
      <c r="D2030" s="1">
        <v>0.70833333333333337</v>
      </c>
      <c r="E2030">
        <v>10265</v>
      </c>
      <c r="F2030">
        <v>10276</v>
      </c>
      <c r="G2030">
        <v>10236</v>
      </c>
      <c r="H2030">
        <v>10240</v>
      </c>
      <c r="J2030">
        <v>-25</v>
      </c>
      <c r="K2030">
        <f t="shared" si="603"/>
        <v>-76</v>
      </c>
      <c r="L2030">
        <v>40</v>
      </c>
      <c r="W2030">
        <f t="shared" si="595"/>
        <v>0</v>
      </c>
      <c r="X2030">
        <f t="shared" si="596"/>
        <v>25</v>
      </c>
      <c r="Y2030">
        <f t="shared" si="597"/>
        <v>0</v>
      </c>
      <c r="Z2030" s="22">
        <f t="shared" si="598"/>
        <v>0</v>
      </c>
      <c r="AA2030" s="22">
        <f t="shared" si="599"/>
        <v>0</v>
      </c>
      <c r="AB2030">
        <f t="shared" si="600"/>
        <v>0</v>
      </c>
      <c r="AC2030" s="22">
        <f t="shared" si="601"/>
        <v>0</v>
      </c>
      <c r="AD2030" s="22">
        <f t="shared" si="602"/>
        <v>0</v>
      </c>
    </row>
    <row r="2031" spans="3:30" x14ac:dyDescent="0.25">
      <c r="D2031" s="1">
        <v>0.75</v>
      </c>
      <c r="E2031">
        <v>10240</v>
      </c>
      <c r="F2031">
        <v>10275</v>
      </c>
      <c r="G2031">
        <v>10239</v>
      </c>
      <c r="H2031">
        <v>10264</v>
      </c>
      <c r="J2031">
        <v>24</v>
      </c>
      <c r="K2031">
        <f t="shared" si="603"/>
        <v>-52</v>
      </c>
      <c r="L2031">
        <v>36</v>
      </c>
      <c r="W2031">
        <f t="shared" si="595"/>
        <v>0</v>
      </c>
      <c r="X2031">
        <f t="shared" si="596"/>
        <v>24</v>
      </c>
      <c r="Y2031">
        <f t="shared" si="597"/>
        <v>0</v>
      </c>
      <c r="Z2031" s="22">
        <f t="shared" si="598"/>
        <v>0</v>
      </c>
      <c r="AA2031" s="22">
        <f t="shared" si="599"/>
        <v>0</v>
      </c>
      <c r="AB2031">
        <f t="shared" si="600"/>
        <v>0</v>
      </c>
      <c r="AC2031" s="22">
        <f t="shared" si="601"/>
        <v>0</v>
      </c>
      <c r="AD2031" s="22">
        <f t="shared" si="602"/>
        <v>0</v>
      </c>
    </row>
    <row r="2032" spans="3:30" x14ac:dyDescent="0.25">
      <c r="D2032" s="1">
        <v>0.79166666666666663</v>
      </c>
      <c r="E2032">
        <v>10264</v>
      </c>
      <c r="F2032">
        <v>10267</v>
      </c>
      <c r="G2032">
        <v>10254</v>
      </c>
      <c r="H2032">
        <v>10259</v>
      </c>
      <c r="J2032">
        <v>-5</v>
      </c>
      <c r="K2032">
        <f t="shared" si="603"/>
        <v>-57</v>
      </c>
      <c r="L2032">
        <v>13</v>
      </c>
      <c r="W2032">
        <f t="shared" si="595"/>
        <v>0</v>
      </c>
      <c r="X2032">
        <f t="shared" si="596"/>
        <v>5</v>
      </c>
      <c r="Y2032">
        <f t="shared" si="597"/>
        <v>0</v>
      </c>
      <c r="Z2032" s="22">
        <f t="shared" si="598"/>
        <v>0</v>
      </c>
      <c r="AA2032" s="22">
        <f t="shared" si="599"/>
        <v>0</v>
      </c>
      <c r="AB2032">
        <f t="shared" si="600"/>
        <v>0</v>
      </c>
      <c r="AC2032" s="22">
        <f t="shared" si="601"/>
        <v>0</v>
      </c>
      <c r="AD2032" s="22">
        <f t="shared" si="602"/>
        <v>0</v>
      </c>
    </row>
    <row r="2033" spans="3:30" x14ac:dyDescent="0.25">
      <c r="D2033" s="1">
        <v>0.83333333333333337</v>
      </c>
      <c r="E2033">
        <v>10258</v>
      </c>
      <c r="F2033">
        <v>10259</v>
      </c>
      <c r="G2033">
        <v>10232</v>
      </c>
      <c r="H2033">
        <v>10235</v>
      </c>
      <c r="J2033">
        <v>-23</v>
      </c>
      <c r="K2033">
        <f t="shared" si="603"/>
        <v>-80</v>
      </c>
      <c r="L2033">
        <v>27</v>
      </c>
      <c r="W2033">
        <f t="shared" si="595"/>
        <v>0</v>
      </c>
      <c r="X2033">
        <f t="shared" si="596"/>
        <v>23</v>
      </c>
      <c r="Y2033">
        <f t="shared" si="597"/>
        <v>0</v>
      </c>
      <c r="Z2033" s="22">
        <f t="shared" si="598"/>
        <v>0</v>
      </c>
      <c r="AA2033" s="22">
        <f t="shared" si="599"/>
        <v>0</v>
      </c>
      <c r="AB2033">
        <f t="shared" si="600"/>
        <v>0</v>
      </c>
      <c r="AC2033" s="22">
        <f t="shared" si="601"/>
        <v>0</v>
      </c>
      <c r="AD2033" s="22">
        <f t="shared" si="602"/>
        <v>0</v>
      </c>
    </row>
    <row r="2034" spans="3:30" x14ac:dyDescent="0.25">
      <c r="D2034" s="1">
        <v>0.875</v>
      </c>
      <c r="E2034">
        <v>10236</v>
      </c>
      <c r="F2034">
        <v>10236</v>
      </c>
      <c r="G2034">
        <v>10202</v>
      </c>
      <c r="H2034">
        <v>10212</v>
      </c>
      <c r="J2034">
        <v>-24</v>
      </c>
      <c r="K2034">
        <f t="shared" si="603"/>
        <v>-104</v>
      </c>
      <c r="L2034">
        <v>34</v>
      </c>
      <c r="W2034">
        <f t="shared" si="595"/>
        <v>0</v>
      </c>
      <c r="X2034">
        <f t="shared" si="596"/>
        <v>24</v>
      </c>
      <c r="Y2034">
        <f t="shared" si="597"/>
        <v>0</v>
      </c>
      <c r="Z2034" s="22">
        <f t="shared" si="598"/>
        <v>0</v>
      </c>
      <c r="AA2034" s="22">
        <f t="shared" si="599"/>
        <v>0</v>
      </c>
      <c r="AB2034">
        <f t="shared" si="600"/>
        <v>0</v>
      </c>
      <c r="AC2034" s="22">
        <f t="shared" si="601"/>
        <v>0</v>
      </c>
      <c r="AD2034" s="22">
        <f t="shared" si="602"/>
        <v>0</v>
      </c>
    </row>
    <row r="2035" spans="3:30" x14ac:dyDescent="0.25">
      <c r="D2035" s="2">
        <v>0.91666666666666663</v>
      </c>
      <c r="E2035">
        <v>10213</v>
      </c>
      <c r="F2035">
        <v>10214</v>
      </c>
      <c r="G2035">
        <v>10205</v>
      </c>
      <c r="H2035">
        <v>10213</v>
      </c>
      <c r="J2035">
        <v>0</v>
      </c>
      <c r="K2035">
        <f t="shared" si="603"/>
        <v>-104</v>
      </c>
      <c r="L2035">
        <v>9</v>
      </c>
      <c r="W2035">
        <f t="shared" si="595"/>
        <v>0</v>
      </c>
      <c r="X2035">
        <f t="shared" si="596"/>
        <v>0</v>
      </c>
      <c r="Y2035">
        <f t="shared" si="597"/>
        <v>0</v>
      </c>
      <c r="Z2035" s="22">
        <f t="shared" si="598"/>
        <v>0</v>
      </c>
      <c r="AA2035" s="22">
        <f t="shared" si="599"/>
        <v>0</v>
      </c>
      <c r="AB2035">
        <f t="shared" si="600"/>
        <v>0</v>
      </c>
      <c r="AC2035" s="22">
        <f t="shared" si="601"/>
        <v>0</v>
      </c>
      <c r="AD2035" s="22">
        <f t="shared" si="602"/>
        <v>0</v>
      </c>
    </row>
    <row r="2036" spans="3:30" x14ac:dyDescent="0.25">
      <c r="D2036" s="2">
        <v>0.375</v>
      </c>
      <c r="E2036">
        <v>10433</v>
      </c>
      <c r="F2036">
        <v>10435</v>
      </c>
      <c r="G2036">
        <v>10380</v>
      </c>
      <c r="H2036">
        <v>10407</v>
      </c>
      <c r="J2036">
        <v>-26</v>
      </c>
      <c r="L2036">
        <v>55</v>
      </c>
      <c r="M2036">
        <f>H2049-E2036</f>
        <v>34</v>
      </c>
      <c r="R2036">
        <f>MAX(F2034:F2050)</f>
        <v>10479</v>
      </c>
      <c r="W2036">
        <f t="shared" si="595"/>
        <v>34</v>
      </c>
      <c r="X2036">
        <f t="shared" si="596"/>
        <v>26</v>
      </c>
      <c r="Y2036">
        <f t="shared" si="597"/>
        <v>0</v>
      </c>
      <c r="Z2036" s="22">
        <f t="shared" si="598"/>
        <v>0</v>
      </c>
      <c r="AA2036" s="22">
        <f t="shared" si="599"/>
        <v>0</v>
      </c>
      <c r="AB2036">
        <f t="shared" si="600"/>
        <v>0</v>
      </c>
      <c r="AC2036" s="22">
        <f t="shared" si="601"/>
        <v>0</v>
      </c>
      <c r="AD2036" s="22">
        <f t="shared" si="602"/>
        <v>0.27642276422764228</v>
      </c>
    </row>
    <row r="2037" spans="3:30" x14ac:dyDescent="0.25">
      <c r="D2037" s="1">
        <v>0.41666666666666669</v>
      </c>
      <c r="E2037">
        <v>10409</v>
      </c>
      <c r="F2037">
        <v>10419</v>
      </c>
      <c r="G2037">
        <v>10381</v>
      </c>
      <c r="H2037">
        <v>10417</v>
      </c>
      <c r="J2037">
        <v>8</v>
      </c>
      <c r="L2037">
        <v>38</v>
      </c>
      <c r="N2037">
        <f>11/124</f>
        <v>8.8709677419354843E-2</v>
      </c>
      <c r="O2037">
        <f>34/123</f>
        <v>0.27642276422764228</v>
      </c>
      <c r="R2037">
        <f>MIN(G2034:G2050)</f>
        <v>10202</v>
      </c>
      <c r="W2037">
        <f t="shared" si="595"/>
        <v>0</v>
      </c>
      <c r="X2037">
        <f t="shared" si="596"/>
        <v>8</v>
      </c>
      <c r="Y2037">
        <f t="shared" si="597"/>
        <v>0</v>
      </c>
      <c r="Z2037" s="22">
        <f t="shared" si="598"/>
        <v>8.8709677419354843E-2</v>
      </c>
      <c r="AA2037" s="22">
        <f t="shared" si="599"/>
        <v>0.27642276422764228</v>
      </c>
      <c r="AB2037">
        <f t="shared" si="600"/>
        <v>0</v>
      </c>
      <c r="AC2037" s="22">
        <f t="shared" si="601"/>
        <v>0</v>
      </c>
      <c r="AD2037" s="22">
        <f t="shared" si="602"/>
        <v>0</v>
      </c>
    </row>
    <row r="2038" spans="3:30" x14ac:dyDescent="0.25">
      <c r="D2038" s="1">
        <v>0.45833333333333331</v>
      </c>
      <c r="E2038">
        <v>10417</v>
      </c>
      <c r="F2038">
        <v>10451</v>
      </c>
      <c r="G2038">
        <v>10411</v>
      </c>
      <c r="H2038">
        <v>10426</v>
      </c>
      <c r="J2038">
        <v>9</v>
      </c>
      <c r="L2038">
        <v>40</v>
      </c>
      <c r="R2038">
        <f>R2036-R2037</f>
        <v>277</v>
      </c>
      <c r="W2038">
        <f t="shared" si="595"/>
        <v>0</v>
      </c>
      <c r="X2038">
        <f t="shared" si="596"/>
        <v>9</v>
      </c>
      <c r="Y2038">
        <f t="shared" si="597"/>
        <v>277</v>
      </c>
      <c r="Z2038" s="22">
        <f t="shared" si="598"/>
        <v>0</v>
      </c>
      <c r="AA2038" s="22">
        <f t="shared" si="599"/>
        <v>0</v>
      </c>
      <c r="AB2038">
        <f t="shared" si="600"/>
        <v>0</v>
      </c>
      <c r="AC2038" s="22">
        <f t="shared" si="601"/>
        <v>0</v>
      </c>
      <c r="AD2038" s="22">
        <f t="shared" si="602"/>
        <v>0</v>
      </c>
    </row>
    <row r="2039" spans="3:30" x14ac:dyDescent="0.25">
      <c r="D2039" s="1">
        <v>0.5</v>
      </c>
      <c r="E2039">
        <v>10426</v>
      </c>
      <c r="F2039">
        <v>10431</v>
      </c>
      <c r="G2039">
        <v>10406</v>
      </c>
      <c r="H2039">
        <v>10415</v>
      </c>
      <c r="J2039">
        <v>-11</v>
      </c>
      <c r="L2039">
        <v>25</v>
      </c>
      <c r="W2039">
        <f t="shared" si="595"/>
        <v>0</v>
      </c>
      <c r="X2039">
        <f t="shared" si="596"/>
        <v>11</v>
      </c>
      <c r="Y2039">
        <f t="shared" si="597"/>
        <v>0</v>
      </c>
      <c r="Z2039" s="22">
        <f t="shared" si="598"/>
        <v>0</v>
      </c>
      <c r="AA2039" s="22">
        <f t="shared" si="599"/>
        <v>0</v>
      </c>
      <c r="AB2039">
        <f t="shared" si="600"/>
        <v>0</v>
      </c>
      <c r="AC2039" s="22">
        <f t="shared" si="601"/>
        <v>0</v>
      </c>
      <c r="AD2039" s="22">
        <f t="shared" si="602"/>
        <v>0</v>
      </c>
    </row>
    <row r="2040" spans="3:30" x14ac:dyDescent="0.25">
      <c r="C2040">
        <v>1</v>
      </c>
      <c r="D2040" s="1">
        <v>0.54166666666666663</v>
      </c>
      <c r="E2040">
        <v>10415</v>
      </c>
      <c r="F2040">
        <v>10434</v>
      </c>
      <c r="G2040">
        <v>10414</v>
      </c>
      <c r="H2040">
        <v>10431</v>
      </c>
      <c r="J2040">
        <v>16</v>
      </c>
      <c r="L2040">
        <v>20</v>
      </c>
      <c r="W2040">
        <f t="shared" si="595"/>
        <v>0</v>
      </c>
      <c r="X2040">
        <f t="shared" si="596"/>
        <v>16</v>
      </c>
      <c r="Y2040">
        <f t="shared" si="597"/>
        <v>0</v>
      </c>
      <c r="Z2040" s="22">
        <f t="shared" si="598"/>
        <v>0</v>
      </c>
      <c r="AA2040" s="22">
        <f t="shared" si="599"/>
        <v>0</v>
      </c>
      <c r="AB2040">
        <f t="shared" si="600"/>
        <v>0</v>
      </c>
      <c r="AC2040" s="22">
        <f t="shared" si="601"/>
        <v>0</v>
      </c>
      <c r="AD2040" s="22">
        <f t="shared" si="602"/>
        <v>0</v>
      </c>
    </row>
    <row r="2041" spans="3:30" x14ac:dyDescent="0.25">
      <c r="D2041" s="1">
        <v>0.58333333333333337</v>
      </c>
      <c r="E2041">
        <v>10431</v>
      </c>
      <c r="F2041">
        <v>10433</v>
      </c>
      <c r="G2041">
        <v>10408</v>
      </c>
      <c r="H2041">
        <v>10425</v>
      </c>
      <c r="J2041">
        <v>-6</v>
      </c>
      <c r="L2041">
        <v>25</v>
      </c>
      <c r="W2041">
        <f t="shared" si="595"/>
        <v>0</v>
      </c>
      <c r="X2041">
        <f t="shared" si="596"/>
        <v>6</v>
      </c>
      <c r="Y2041">
        <f t="shared" si="597"/>
        <v>0</v>
      </c>
      <c r="Z2041" s="22">
        <f t="shared" si="598"/>
        <v>0</v>
      </c>
      <c r="AA2041" s="22">
        <f t="shared" si="599"/>
        <v>0</v>
      </c>
      <c r="AB2041">
        <f t="shared" si="600"/>
        <v>0</v>
      </c>
      <c r="AC2041" s="22">
        <f t="shared" si="601"/>
        <v>0</v>
      </c>
      <c r="AD2041" s="22">
        <f t="shared" si="602"/>
        <v>0</v>
      </c>
    </row>
    <row r="2042" spans="3:30" x14ac:dyDescent="0.25">
      <c r="D2042" s="1">
        <v>0.625</v>
      </c>
      <c r="E2042">
        <v>10424</v>
      </c>
      <c r="F2042">
        <v>10431</v>
      </c>
      <c r="G2042">
        <v>10422</v>
      </c>
      <c r="H2042">
        <v>10426</v>
      </c>
      <c r="J2042">
        <v>2</v>
      </c>
      <c r="L2042">
        <v>9</v>
      </c>
      <c r="W2042">
        <f t="shared" si="595"/>
        <v>0</v>
      </c>
      <c r="X2042">
        <f t="shared" si="596"/>
        <v>2</v>
      </c>
      <c r="Y2042">
        <f t="shared" si="597"/>
        <v>0</v>
      </c>
      <c r="Z2042" s="22">
        <f t="shared" si="598"/>
        <v>0</v>
      </c>
      <c r="AA2042" s="22">
        <f t="shared" si="599"/>
        <v>0</v>
      </c>
      <c r="AB2042">
        <f t="shared" si="600"/>
        <v>0</v>
      </c>
      <c r="AC2042" s="22">
        <f t="shared" si="601"/>
        <v>0</v>
      </c>
      <c r="AD2042" s="22">
        <f t="shared" si="602"/>
        <v>0</v>
      </c>
    </row>
    <row r="2043" spans="3:30" x14ac:dyDescent="0.25">
      <c r="D2043" s="1">
        <v>0.66666666666666663</v>
      </c>
      <c r="E2043">
        <v>10425</v>
      </c>
      <c r="F2043">
        <v>10438</v>
      </c>
      <c r="G2043">
        <v>10422</v>
      </c>
      <c r="H2043">
        <v>10428</v>
      </c>
      <c r="J2043">
        <v>3</v>
      </c>
      <c r="L2043">
        <v>16</v>
      </c>
      <c r="W2043">
        <f t="shared" si="595"/>
        <v>0</v>
      </c>
      <c r="X2043">
        <f t="shared" si="596"/>
        <v>3</v>
      </c>
      <c r="Y2043">
        <f t="shared" si="597"/>
        <v>0</v>
      </c>
      <c r="Z2043" s="22">
        <f t="shared" si="598"/>
        <v>0</v>
      </c>
      <c r="AA2043" s="22">
        <f t="shared" si="599"/>
        <v>0</v>
      </c>
      <c r="AB2043">
        <f t="shared" si="600"/>
        <v>0</v>
      </c>
      <c r="AC2043" s="22">
        <f t="shared" si="601"/>
        <v>0</v>
      </c>
      <c r="AD2043" s="22">
        <f t="shared" si="602"/>
        <v>0</v>
      </c>
    </row>
    <row r="2044" spans="3:30" x14ac:dyDescent="0.25">
      <c r="D2044" s="1">
        <v>0.70833333333333337</v>
      </c>
      <c r="E2044">
        <v>10429</v>
      </c>
      <c r="F2044">
        <v>10443</v>
      </c>
      <c r="G2044">
        <v>10417</v>
      </c>
      <c r="H2044">
        <v>10441</v>
      </c>
      <c r="J2044">
        <v>12</v>
      </c>
      <c r="L2044">
        <v>26</v>
      </c>
      <c r="W2044">
        <f t="shared" si="595"/>
        <v>0</v>
      </c>
      <c r="X2044">
        <f t="shared" si="596"/>
        <v>12</v>
      </c>
      <c r="Y2044">
        <f t="shared" si="597"/>
        <v>0</v>
      </c>
      <c r="Z2044" s="22">
        <f t="shared" si="598"/>
        <v>0</v>
      </c>
      <c r="AA2044" s="22">
        <f t="shared" si="599"/>
        <v>0</v>
      </c>
      <c r="AB2044">
        <f t="shared" si="600"/>
        <v>0</v>
      </c>
      <c r="AC2044" s="22">
        <f t="shared" si="601"/>
        <v>0</v>
      </c>
      <c r="AD2044" s="22">
        <f t="shared" si="602"/>
        <v>0</v>
      </c>
    </row>
    <row r="2045" spans="3:30" x14ac:dyDescent="0.25">
      <c r="D2045" s="1">
        <v>0.75</v>
      </c>
      <c r="E2045">
        <v>10442</v>
      </c>
      <c r="F2045">
        <v>10466</v>
      </c>
      <c r="G2045">
        <v>10437</v>
      </c>
      <c r="H2045">
        <v>10460</v>
      </c>
      <c r="J2045">
        <v>18</v>
      </c>
      <c r="L2045">
        <v>29</v>
      </c>
      <c r="W2045">
        <f t="shared" si="595"/>
        <v>0</v>
      </c>
      <c r="X2045">
        <f t="shared" si="596"/>
        <v>18</v>
      </c>
      <c r="Y2045">
        <f t="shared" si="597"/>
        <v>0</v>
      </c>
      <c r="Z2045" s="22">
        <f t="shared" si="598"/>
        <v>0</v>
      </c>
      <c r="AA2045" s="22">
        <f t="shared" si="599"/>
        <v>0</v>
      </c>
      <c r="AB2045">
        <f t="shared" si="600"/>
        <v>0</v>
      </c>
      <c r="AC2045" s="22">
        <f t="shared" si="601"/>
        <v>0</v>
      </c>
      <c r="AD2045" s="22">
        <f t="shared" si="602"/>
        <v>0</v>
      </c>
    </row>
    <row r="2046" spans="3:30" x14ac:dyDescent="0.25">
      <c r="D2046" s="1">
        <v>0.79166666666666663</v>
      </c>
      <c r="E2046">
        <v>10460</v>
      </c>
      <c r="F2046">
        <v>10467</v>
      </c>
      <c r="G2046">
        <v>10449</v>
      </c>
      <c r="H2046">
        <v>10454</v>
      </c>
      <c r="J2046">
        <v>-6</v>
      </c>
      <c r="L2046">
        <v>18</v>
      </c>
      <c r="W2046">
        <f t="shared" si="595"/>
        <v>0</v>
      </c>
      <c r="X2046">
        <f t="shared" si="596"/>
        <v>6</v>
      </c>
      <c r="Y2046">
        <f t="shared" si="597"/>
        <v>0</v>
      </c>
      <c r="Z2046" s="22">
        <f t="shared" si="598"/>
        <v>0</v>
      </c>
      <c r="AA2046" s="22">
        <f t="shared" si="599"/>
        <v>0</v>
      </c>
      <c r="AB2046">
        <f t="shared" si="600"/>
        <v>0</v>
      </c>
      <c r="AC2046" s="22">
        <f t="shared" si="601"/>
        <v>0</v>
      </c>
      <c r="AD2046" s="22">
        <f t="shared" si="602"/>
        <v>0</v>
      </c>
    </row>
    <row r="2047" spans="3:30" x14ac:dyDescent="0.25">
      <c r="D2047" s="1">
        <v>0.83333333333333337</v>
      </c>
      <c r="E2047">
        <v>10455</v>
      </c>
      <c r="F2047">
        <v>10462</v>
      </c>
      <c r="G2047">
        <v>10452</v>
      </c>
      <c r="H2047">
        <v>10461</v>
      </c>
      <c r="J2047">
        <v>6</v>
      </c>
      <c r="L2047">
        <v>10</v>
      </c>
      <c r="W2047">
        <f t="shared" si="595"/>
        <v>0</v>
      </c>
      <c r="X2047">
        <f t="shared" si="596"/>
        <v>6</v>
      </c>
      <c r="Y2047">
        <f t="shared" si="597"/>
        <v>0</v>
      </c>
      <c r="Z2047" s="22">
        <f t="shared" si="598"/>
        <v>0</v>
      </c>
      <c r="AA2047" s="22">
        <f t="shared" si="599"/>
        <v>0</v>
      </c>
      <c r="AB2047">
        <f t="shared" si="600"/>
        <v>0</v>
      </c>
      <c r="AC2047" s="22">
        <f t="shared" si="601"/>
        <v>0</v>
      </c>
      <c r="AD2047" s="22">
        <f t="shared" si="602"/>
        <v>0</v>
      </c>
    </row>
    <row r="2048" spans="3:30" x14ac:dyDescent="0.25">
      <c r="D2048" s="1">
        <v>0.875</v>
      </c>
      <c r="E2048">
        <v>10461</v>
      </c>
      <c r="F2048">
        <v>10463</v>
      </c>
      <c r="G2048">
        <v>10448</v>
      </c>
      <c r="H2048">
        <v>10451</v>
      </c>
      <c r="J2048">
        <v>-10</v>
      </c>
      <c r="L2048">
        <v>15</v>
      </c>
      <c r="W2048">
        <f t="shared" si="595"/>
        <v>0</v>
      </c>
      <c r="X2048">
        <f t="shared" si="596"/>
        <v>10</v>
      </c>
      <c r="Y2048">
        <f t="shared" si="597"/>
        <v>0</v>
      </c>
      <c r="Z2048" s="22">
        <f t="shared" si="598"/>
        <v>0</v>
      </c>
      <c r="AA2048" s="22">
        <f t="shared" si="599"/>
        <v>0</v>
      </c>
      <c r="AB2048">
        <f t="shared" si="600"/>
        <v>0</v>
      </c>
      <c r="AC2048" s="22">
        <f t="shared" si="601"/>
        <v>0</v>
      </c>
      <c r="AD2048" s="22">
        <f t="shared" si="602"/>
        <v>0</v>
      </c>
    </row>
    <row r="2049" spans="3:30" x14ac:dyDescent="0.25">
      <c r="D2049" s="2">
        <v>0.91666666666666663</v>
      </c>
      <c r="E2049">
        <v>10451</v>
      </c>
      <c r="F2049">
        <v>10469</v>
      </c>
      <c r="G2049">
        <v>10446</v>
      </c>
      <c r="H2049">
        <v>10467</v>
      </c>
      <c r="J2049">
        <v>16</v>
      </c>
      <c r="L2049">
        <v>23</v>
      </c>
      <c r="W2049">
        <f t="shared" si="595"/>
        <v>0</v>
      </c>
      <c r="X2049">
        <f t="shared" si="596"/>
        <v>16</v>
      </c>
      <c r="Y2049">
        <f t="shared" si="597"/>
        <v>0</v>
      </c>
      <c r="Z2049" s="22">
        <f t="shared" si="598"/>
        <v>0</v>
      </c>
      <c r="AA2049" s="22">
        <f t="shared" si="599"/>
        <v>0</v>
      </c>
      <c r="AB2049">
        <f t="shared" si="600"/>
        <v>0</v>
      </c>
      <c r="AC2049" s="22">
        <f t="shared" si="601"/>
        <v>0</v>
      </c>
      <c r="AD2049" s="22">
        <f t="shared" si="602"/>
        <v>0</v>
      </c>
    </row>
    <row r="2050" spans="3:30" hidden="1" x14ac:dyDescent="0.25">
      <c r="D2050" s="1">
        <v>0.95833333333333337</v>
      </c>
      <c r="E2050">
        <v>10468</v>
      </c>
      <c r="F2050">
        <v>10479</v>
      </c>
      <c r="G2050">
        <v>10465</v>
      </c>
      <c r="H2050">
        <v>10477</v>
      </c>
      <c r="Z2050"/>
      <c r="AA2050"/>
      <c r="AC2050"/>
      <c r="AD2050"/>
    </row>
    <row r="2051" spans="3:30" hidden="1" x14ac:dyDescent="0.25">
      <c r="D2051" s="1">
        <v>4.1666666666666664E-2</v>
      </c>
      <c r="E2051">
        <v>10472</v>
      </c>
      <c r="F2051">
        <v>10477</v>
      </c>
      <c r="G2051">
        <v>10457</v>
      </c>
      <c r="H2051">
        <v>10458</v>
      </c>
      <c r="Z2051"/>
      <c r="AA2051"/>
      <c r="AC2051"/>
      <c r="AD2051"/>
    </row>
    <row r="2052" spans="3:30" hidden="1" x14ac:dyDescent="0.25">
      <c r="D2052" s="1">
        <v>8.3333333333333329E-2</v>
      </c>
      <c r="E2052">
        <v>10457</v>
      </c>
      <c r="F2052">
        <v>10458</v>
      </c>
      <c r="G2052">
        <v>10450</v>
      </c>
      <c r="H2052">
        <v>10455</v>
      </c>
      <c r="Z2052"/>
      <c r="AA2052"/>
      <c r="AC2052"/>
      <c r="AD2052"/>
    </row>
    <row r="2053" spans="3:30" hidden="1" x14ac:dyDescent="0.25">
      <c r="D2053" s="1">
        <v>0.125</v>
      </c>
      <c r="E2053">
        <v>10455</v>
      </c>
      <c r="F2053">
        <v>10456</v>
      </c>
      <c r="G2053">
        <v>10432</v>
      </c>
      <c r="H2053">
        <v>10441</v>
      </c>
      <c r="Z2053"/>
      <c r="AA2053"/>
      <c r="AC2053"/>
      <c r="AD2053"/>
    </row>
    <row r="2054" spans="3:30" hidden="1" x14ac:dyDescent="0.25">
      <c r="D2054" s="1">
        <v>0.16666666666666666</v>
      </c>
      <c r="E2054">
        <v>10440</v>
      </c>
      <c r="F2054">
        <v>10461</v>
      </c>
      <c r="G2054">
        <v>10434</v>
      </c>
      <c r="H2054">
        <v>10453</v>
      </c>
      <c r="Z2054"/>
      <c r="AA2054"/>
      <c r="AC2054"/>
      <c r="AD2054"/>
    </row>
    <row r="2055" spans="3:30" hidden="1" x14ac:dyDescent="0.25">
      <c r="D2055" s="1">
        <v>0.20833333333333334</v>
      </c>
      <c r="E2055">
        <v>10454</v>
      </c>
      <c r="F2055">
        <v>10464</v>
      </c>
      <c r="G2055">
        <v>10450</v>
      </c>
      <c r="H2055">
        <v>10460</v>
      </c>
      <c r="Z2055"/>
      <c r="AA2055"/>
      <c r="AC2055"/>
      <c r="AD2055"/>
    </row>
    <row r="2056" spans="3:30" hidden="1" x14ac:dyDescent="0.25">
      <c r="D2056" s="1">
        <v>0.25</v>
      </c>
      <c r="E2056">
        <v>10462</v>
      </c>
      <c r="F2056">
        <v>10463</v>
      </c>
      <c r="G2056">
        <v>10455</v>
      </c>
      <c r="H2056">
        <v>10462</v>
      </c>
      <c r="Z2056"/>
      <c r="AA2056"/>
      <c r="AC2056"/>
      <c r="AD2056"/>
    </row>
    <row r="2057" spans="3:30" hidden="1" x14ac:dyDescent="0.25">
      <c r="D2057" s="1">
        <v>0.29166666666666669</v>
      </c>
      <c r="E2057">
        <v>10461</v>
      </c>
      <c r="F2057">
        <v>10473</v>
      </c>
      <c r="G2057">
        <v>10459</v>
      </c>
      <c r="H2057">
        <v>10462</v>
      </c>
      <c r="Z2057"/>
      <c r="AA2057"/>
      <c r="AC2057"/>
      <c r="AD2057"/>
    </row>
    <row r="2058" spans="3:30" x14ac:dyDescent="0.25">
      <c r="D2058" s="2">
        <v>0.33333333333333331</v>
      </c>
      <c r="E2058">
        <v>10463</v>
      </c>
      <c r="F2058">
        <v>10466</v>
      </c>
      <c r="G2058">
        <v>10443</v>
      </c>
      <c r="H2058">
        <v>10443</v>
      </c>
      <c r="J2058">
        <v>-20</v>
      </c>
      <c r="K2058">
        <v>0</v>
      </c>
      <c r="L2058">
        <v>23</v>
      </c>
      <c r="M2058">
        <v>69</v>
      </c>
      <c r="R2058">
        <f>MAX(F2056:F2072)</f>
        <v>10552</v>
      </c>
      <c r="W2058">
        <f t="shared" ref="W2058:W2072" si="604">ABS(M2058)</f>
        <v>69</v>
      </c>
      <c r="X2058">
        <f t="shared" ref="X2058:X2072" si="605">ABS(J2058)</f>
        <v>20</v>
      </c>
      <c r="Y2058">
        <f t="shared" ref="Y2058:Y2072" si="606">IF(R2058&lt;1000,ABS(R2058),0)</f>
        <v>0</v>
      </c>
      <c r="Z2058" s="22">
        <f t="shared" ref="Z2058:Z2072" si="607">IF(N2058=1,0,ABS(N2058))</f>
        <v>0</v>
      </c>
      <c r="AA2058" s="22">
        <f t="shared" ref="AA2058:AA2072" si="608">ABS(O2058)</f>
        <v>0</v>
      </c>
      <c r="AB2058">
        <f t="shared" ref="AB2058:AB2072" si="609">IF(N2058=1,1,0)</f>
        <v>0</v>
      </c>
      <c r="AC2058" s="22">
        <f t="shared" ref="AC2058:AC2072" si="610">IF(N2058=1,ABS(N2059),0)</f>
        <v>0</v>
      </c>
      <c r="AD2058" s="22">
        <f t="shared" ref="AD2058:AD2072" si="611">IF(N2058=1,0,ABS(O2059))</f>
        <v>0.35018050541516244</v>
      </c>
    </row>
    <row r="2059" spans="3:30" x14ac:dyDescent="0.25">
      <c r="D2059" s="2">
        <v>0.375</v>
      </c>
      <c r="E2059">
        <v>10447</v>
      </c>
      <c r="F2059">
        <v>10455</v>
      </c>
      <c r="G2059">
        <v>10435</v>
      </c>
      <c r="H2059">
        <v>10452</v>
      </c>
      <c r="J2059">
        <v>5</v>
      </c>
      <c r="K2059">
        <f>K2058+J2059</f>
        <v>5</v>
      </c>
      <c r="L2059">
        <v>20</v>
      </c>
      <c r="N2059">
        <f>IF(J2058&lt;0,MIN(K2059:K2072),MAX(K2059:K2072))/R2038</f>
        <v>-7.9422382671480149E-2</v>
      </c>
      <c r="O2059">
        <f>IF(J2058&lt;0,MAX(K2059:K2072),MIN(K2059:K2072))/R2038</f>
        <v>0.35018050541516244</v>
      </c>
      <c r="R2059">
        <f>MIN(G2056:G2072)</f>
        <v>10413</v>
      </c>
      <c r="W2059">
        <f t="shared" si="604"/>
        <v>0</v>
      </c>
      <c r="X2059">
        <f t="shared" si="605"/>
        <v>5</v>
      </c>
      <c r="Y2059">
        <f t="shared" si="606"/>
        <v>0</v>
      </c>
      <c r="Z2059" s="22">
        <f t="shared" si="607"/>
        <v>7.9422382671480149E-2</v>
      </c>
      <c r="AA2059" s="22">
        <f t="shared" si="608"/>
        <v>0.35018050541516244</v>
      </c>
      <c r="AB2059">
        <f t="shared" si="609"/>
        <v>0</v>
      </c>
      <c r="AC2059" s="22">
        <f t="shared" si="610"/>
        <v>0</v>
      </c>
      <c r="AD2059" s="22">
        <f t="shared" si="611"/>
        <v>0</v>
      </c>
    </row>
    <row r="2060" spans="3:30" x14ac:dyDescent="0.25">
      <c r="D2060" s="1">
        <v>0.41666666666666669</v>
      </c>
      <c r="E2060">
        <v>10451</v>
      </c>
      <c r="F2060">
        <v>10483</v>
      </c>
      <c r="G2060">
        <v>10441</v>
      </c>
      <c r="H2060">
        <v>10470</v>
      </c>
      <c r="J2060">
        <v>19</v>
      </c>
      <c r="K2060">
        <f t="shared" ref="K2060:K2072" si="612">K2059+J2060</f>
        <v>24</v>
      </c>
      <c r="L2060">
        <v>42</v>
      </c>
      <c r="R2060">
        <f>R2058-R2059</f>
        <v>139</v>
      </c>
      <c r="W2060">
        <f t="shared" si="604"/>
        <v>0</v>
      </c>
      <c r="X2060">
        <f t="shared" si="605"/>
        <v>19</v>
      </c>
      <c r="Y2060">
        <f t="shared" si="606"/>
        <v>139</v>
      </c>
      <c r="Z2060" s="22">
        <f t="shared" si="607"/>
        <v>0</v>
      </c>
      <c r="AA2060" s="22">
        <f t="shared" si="608"/>
        <v>0</v>
      </c>
      <c r="AB2060">
        <f t="shared" si="609"/>
        <v>0</v>
      </c>
      <c r="AC2060" s="22">
        <f t="shared" si="610"/>
        <v>0</v>
      </c>
      <c r="AD2060" s="22">
        <f t="shared" si="611"/>
        <v>0</v>
      </c>
    </row>
    <row r="2061" spans="3:30" x14ac:dyDescent="0.25">
      <c r="D2061" s="1">
        <v>0.45833333333333331</v>
      </c>
      <c r="E2061">
        <v>10470</v>
      </c>
      <c r="F2061">
        <v>10471</v>
      </c>
      <c r="G2061">
        <v>10435</v>
      </c>
      <c r="H2061">
        <v>10451</v>
      </c>
      <c r="J2061">
        <v>-19</v>
      </c>
      <c r="K2061">
        <f t="shared" si="612"/>
        <v>5</v>
      </c>
      <c r="L2061">
        <v>36</v>
      </c>
      <c r="R2061">
        <v>139</v>
      </c>
      <c r="W2061">
        <f t="shared" si="604"/>
        <v>0</v>
      </c>
      <c r="X2061">
        <f t="shared" si="605"/>
        <v>19</v>
      </c>
      <c r="Y2061">
        <f t="shared" si="606"/>
        <v>139</v>
      </c>
      <c r="Z2061" s="22">
        <f t="shared" si="607"/>
        <v>0</v>
      </c>
      <c r="AA2061" s="22">
        <f t="shared" si="608"/>
        <v>0</v>
      </c>
      <c r="AB2061">
        <f t="shared" si="609"/>
        <v>0</v>
      </c>
      <c r="AC2061" s="22">
        <f t="shared" si="610"/>
        <v>0</v>
      </c>
      <c r="AD2061" s="22">
        <f t="shared" si="611"/>
        <v>0</v>
      </c>
    </row>
    <row r="2062" spans="3:30" x14ac:dyDescent="0.25">
      <c r="D2062" s="1">
        <v>0.5</v>
      </c>
      <c r="E2062">
        <v>10452</v>
      </c>
      <c r="F2062">
        <v>10455</v>
      </c>
      <c r="G2062">
        <v>10421</v>
      </c>
      <c r="H2062">
        <v>10445</v>
      </c>
      <c r="J2062">
        <v>-7</v>
      </c>
      <c r="K2062">
        <f t="shared" si="612"/>
        <v>-2</v>
      </c>
      <c r="L2062">
        <v>34</v>
      </c>
      <c r="W2062">
        <f t="shared" si="604"/>
        <v>0</v>
      </c>
      <c r="X2062">
        <f t="shared" si="605"/>
        <v>7</v>
      </c>
      <c r="Y2062">
        <f t="shared" si="606"/>
        <v>0</v>
      </c>
      <c r="Z2062" s="22">
        <f t="shared" si="607"/>
        <v>0</v>
      </c>
      <c r="AA2062" s="22">
        <f t="shared" si="608"/>
        <v>0</v>
      </c>
      <c r="AB2062">
        <f t="shared" si="609"/>
        <v>0</v>
      </c>
      <c r="AC2062" s="22">
        <f t="shared" si="610"/>
        <v>0</v>
      </c>
      <c r="AD2062" s="22">
        <f t="shared" si="611"/>
        <v>0</v>
      </c>
    </row>
    <row r="2063" spans="3:30" x14ac:dyDescent="0.25">
      <c r="C2063">
        <v>1</v>
      </c>
      <c r="D2063" s="1">
        <v>0.54166666666666663</v>
      </c>
      <c r="E2063">
        <v>10444</v>
      </c>
      <c r="F2063">
        <v>10445</v>
      </c>
      <c r="G2063">
        <v>10413</v>
      </c>
      <c r="H2063">
        <v>10433</v>
      </c>
      <c r="J2063">
        <v>-11</v>
      </c>
      <c r="K2063">
        <f t="shared" si="612"/>
        <v>-13</v>
      </c>
      <c r="L2063">
        <v>32</v>
      </c>
      <c r="W2063">
        <f t="shared" si="604"/>
        <v>0</v>
      </c>
      <c r="X2063">
        <f t="shared" si="605"/>
        <v>11</v>
      </c>
      <c r="Y2063">
        <f t="shared" si="606"/>
        <v>0</v>
      </c>
      <c r="Z2063" s="22">
        <f t="shared" si="607"/>
        <v>0</v>
      </c>
      <c r="AA2063" s="22">
        <f t="shared" si="608"/>
        <v>0</v>
      </c>
      <c r="AB2063">
        <f t="shared" si="609"/>
        <v>0</v>
      </c>
      <c r="AC2063" s="22">
        <f t="shared" si="610"/>
        <v>0</v>
      </c>
      <c r="AD2063" s="22">
        <f t="shared" si="611"/>
        <v>0</v>
      </c>
    </row>
    <row r="2064" spans="3:30" x14ac:dyDescent="0.25">
      <c r="D2064" s="1">
        <v>0.58333333333333337</v>
      </c>
      <c r="E2064">
        <v>10433</v>
      </c>
      <c r="F2064">
        <v>10459</v>
      </c>
      <c r="G2064">
        <v>10429</v>
      </c>
      <c r="H2064">
        <v>10457</v>
      </c>
      <c r="J2064">
        <v>24</v>
      </c>
      <c r="K2064">
        <f t="shared" si="612"/>
        <v>11</v>
      </c>
      <c r="L2064">
        <v>30</v>
      </c>
      <c r="W2064">
        <f t="shared" si="604"/>
        <v>0</v>
      </c>
      <c r="X2064">
        <f t="shared" si="605"/>
        <v>24</v>
      </c>
      <c r="Y2064">
        <f t="shared" si="606"/>
        <v>0</v>
      </c>
      <c r="Z2064" s="22">
        <f t="shared" si="607"/>
        <v>0</v>
      </c>
      <c r="AA2064" s="22">
        <f t="shared" si="608"/>
        <v>0</v>
      </c>
      <c r="AB2064">
        <f t="shared" si="609"/>
        <v>0</v>
      </c>
      <c r="AC2064" s="22">
        <f t="shared" si="610"/>
        <v>0</v>
      </c>
      <c r="AD2064" s="22">
        <f t="shared" si="611"/>
        <v>0</v>
      </c>
    </row>
    <row r="2065" spans="4:30" x14ac:dyDescent="0.25">
      <c r="D2065" s="1">
        <v>0.625</v>
      </c>
      <c r="E2065">
        <v>10456</v>
      </c>
      <c r="F2065">
        <v>10457</v>
      </c>
      <c r="G2065">
        <v>10437</v>
      </c>
      <c r="H2065">
        <v>10440</v>
      </c>
      <c r="J2065">
        <v>-16</v>
      </c>
      <c r="K2065">
        <f t="shared" si="612"/>
        <v>-5</v>
      </c>
      <c r="L2065">
        <v>20</v>
      </c>
      <c r="W2065">
        <f t="shared" si="604"/>
        <v>0</v>
      </c>
      <c r="X2065">
        <f t="shared" si="605"/>
        <v>16</v>
      </c>
      <c r="Y2065">
        <f t="shared" si="606"/>
        <v>0</v>
      </c>
      <c r="Z2065" s="22">
        <f t="shared" si="607"/>
        <v>0</v>
      </c>
      <c r="AA2065" s="22">
        <f t="shared" si="608"/>
        <v>0</v>
      </c>
      <c r="AB2065">
        <f t="shared" si="609"/>
        <v>0</v>
      </c>
      <c r="AC2065" s="22">
        <f t="shared" si="610"/>
        <v>0</v>
      </c>
      <c r="AD2065" s="22">
        <f t="shared" si="611"/>
        <v>0</v>
      </c>
    </row>
    <row r="2066" spans="4:30" x14ac:dyDescent="0.25">
      <c r="D2066" s="1">
        <v>0.66666666666666663</v>
      </c>
      <c r="E2066">
        <v>10440</v>
      </c>
      <c r="F2066">
        <v>10448</v>
      </c>
      <c r="G2066">
        <v>10420</v>
      </c>
      <c r="H2066">
        <v>10423</v>
      </c>
      <c r="J2066">
        <v>-17</v>
      </c>
      <c r="K2066">
        <f t="shared" si="612"/>
        <v>-22</v>
      </c>
      <c r="L2066">
        <v>28</v>
      </c>
      <c r="W2066">
        <f t="shared" si="604"/>
        <v>0</v>
      </c>
      <c r="X2066">
        <f t="shared" si="605"/>
        <v>17</v>
      </c>
      <c r="Y2066">
        <f t="shared" si="606"/>
        <v>0</v>
      </c>
      <c r="Z2066" s="22">
        <f t="shared" si="607"/>
        <v>0</v>
      </c>
      <c r="AA2066" s="22">
        <f t="shared" si="608"/>
        <v>0</v>
      </c>
      <c r="AB2066">
        <f t="shared" si="609"/>
        <v>0</v>
      </c>
      <c r="AC2066" s="22">
        <f t="shared" si="610"/>
        <v>0</v>
      </c>
      <c r="AD2066" s="22">
        <f t="shared" si="611"/>
        <v>0</v>
      </c>
    </row>
    <row r="2067" spans="4:30" x14ac:dyDescent="0.25">
      <c r="D2067" s="1">
        <v>0.70833333333333337</v>
      </c>
      <c r="E2067">
        <v>10422</v>
      </c>
      <c r="F2067">
        <v>10453</v>
      </c>
      <c r="G2067">
        <v>10421</v>
      </c>
      <c r="H2067">
        <v>10452</v>
      </c>
      <c r="J2067">
        <v>30</v>
      </c>
      <c r="K2067">
        <f t="shared" si="612"/>
        <v>8</v>
      </c>
      <c r="L2067">
        <v>32</v>
      </c>
      <c r="W2067">
        <f t="shared" si="604"/>
        <v>0</v>
      </c>
      <c r="X2067">
        <f t="shared" si="605"/>
        <v>30</v>
      </c>
      <c r="Y2067">
        <f t="shared" si="606"/>
        <v>0</v>
      </c>
      <c r="Z2067" s="22">
        <f t="shared" si="607"/>
        <v>0</v>
      </c>
      <c r="AA2067" s="22">
        <f t="shared" si="608"/>
        <v>0</v>
      </c>
      <c r="AB2067">
        <f t="shared" si="609"/>
        <v>0</v>
      </c>
      <c r="AC2067" s="22">
        <f t="shared" si="610"/>
        <v>0</v>
      </c>
      <c r="AD2067" s="22">
        <f t="shared" si="611"/>
        <v>0</v>
      </c>
    </row>
    <row r="2068" spans="4:30" x14ac:dyDescent="0.25">
      <c r="D2068" s="1">
        <v>0.75</v>
      </c>
      <c r="E2068">
        <v>10451</v>
      </c>
      <c r="F2068">
        <v>10491</v>
      </c>
      <c r="G2068">
        <v>10449</v>
      </c>
      <c r="H2068">
        <v>10488</v>
      </c>
      <c r="J2068">
        <v>37</v>
      </c>
      <c r="K2068">
        <f t="shared" si="612"/>
        <v>45</v>
      </c>
      <c r="L2068">
        <v>42</v>
      </c>
      <c r="W2068">
        <f t="shared" si="604"/>
        <v>0</v>
      </c>
      <c r="X2068">
        <f t="shared" si="605"/>
        <v>37</v>
      </c>
      <c r="Y2068">
        <f t="shared" si="606"/>
        <v>0</v>
      </c>
      <c r="Z2068" s="22">
        <f t="shared" si="607"/>
        <v>0</v>
      </c>
      <c r="AA2068" s="22">
        <f t="shared" si="608"/>
        <v>0</v>
      </c>
      <c r="AB2068">
        <f t="shared" si="609"/>
        <v>0</v>
      </c>
      <c r="AC2068" s="22">
        <f t="shared" si="610"/>
        <v>0</v>
      </c>
      <c r="AD2068" s="22">
        <f t="shared" si="611"/>
        <v>0</v>
      </c>
    </row>
    <row r="2069" spans="4:30" x14ac:dyDescent="0.25">
      <c r="D2069" s="1">
        <v>0.79166666666666663</v>
      </c>
      <c r="E2069">
        <v>10489</v>
      </c>
      <c r="F2069">
        <v>10542</v>
      </c>
      <c r="G2069">
        <v>10488</v>
      </c>
      <c r="H2069">
        <v>10541</v>
      </c>
      <c r="J2069">
        <v>52</v>
      </c>
      <c r="K2069">
        <f t="shared" si="612"/>
        <v>97</v>
      </c>
      <c r="L2069">
        <v>54</v>
      </c>
      <c r="W2069">
        <f t="shared" si="604"/>
        <v>0</v>
      </c>
      <c r="X2069">
        <f t="shared" si="605"/>
        <v>52</v>
      </c>
      <c r="Y2069">
        <f t="shared" si="606"/>
        <v>0</v>
      </c>
      <c r="Z2069" s="22">
        <f t="shared" si="607"/>
        <v>0</v>
      </c>
      <c r="AA2069" s="22">
        <f t="shared" si="608"/>
        <v>0</v>
      </c>
      <c r="AB2069">
        <f t="shared" si="609"/>
        <v>0</v>
      </c>
      <c r="AC2069" s="22">
        <f t="shared" si="610"/>
        <v>0</v>
      </c>
      <c r="AD2069" s="22">
        <f t="shared" si="611"/>
        <v>0</v>
      </c>
    </row>
    <row r="2070" spans="4:30" x14ac:dyDescent="0.25">
      <c r="D2070" s="1">
        <v>0.83333333333333337</v>
      </c>
      <c r="E2070">
        <v>10542</v>
      </c>
      <c r="F2070">
        <v>10552</v>
      </c>
      <c r="G2070">
        <v>10522</v>
      </c>
      <c r="H2070">
        <v>10538</v>
      </c>
      <c r="J2070">
        <v>-4</v>
      </c>
      <c r="K2070">
        <f t="shared" si="612"/>
        <v>93</v>
      </c>
      <c r="L2070">
        <v>30</v>
      </c>
      <c r="W2070">
        <f t="shared" si="604"/>
        <v>0</v>
      </c>
      <c r="X2070">
        <f t="shared" si="605"/>
        <v>4</v>
      </c>
      <c r="Y2070">
        <f t="shared" si="606"/>
        <v>0</v>
      </c>
      <c r="Z2070" s="22">
        <f t="shared" si="607"/>
        <v>0</v>
      </c>
      <c r="AA2070" s="22">
        <f t="shared" si="608"/>
        <v>0</v>
      </c>
      <c r="AB2070">
        <f t="shared" si="609"/>
        <v>0</v>
      </c>
      <c r="AC2070" s="22">
        <f t="shared" si="610"/>
        <v>0</v>
      </c>
      <c r="AD2070" s="22">
        <f t="shared" si="611"/>
        <v>0</v>
      </c>
    </row>
    <row r="2071" spans="4:30" x14ac:dyDescent="0.25">
      <c r="D2071" s="1">
        <v>0.875</v>
      </c>
      <c r="E2071">
        <v>10538</v>
      </c>
      <c r="F2071">
        <v>10540</v>
      </c>
      <c r="G2071">
        <v>10505</v>
      </c>
      <c r="H2071">
        <v>10519</v>
      </c>
      <c r="J2071">
        <v>-19</v>
      </c>
      <c r="K2071">
        <f t="shared" si="612"/>
        <v>74</v>
      </c>
      <c r="L2071">
        <v>35</v>
      </c>
      <c r="W2071">
        <f t="shared" si="604"/>
        <v>0</v>
      </c>
      <c r="X2071">
        <f t="shared" si="605"/>
        <v>19</v>
      </c>
      <c r="Y2071">
        <f t="shared" si="606"/>
        <v>0</v>
      </c>
      <c r="Z2071" s="22">
        <f t="shared" si="607"/>
        <v>0</v>
      </c>
      <c r="AA2071" s="22">
        <f t="shared" si="608"/>
        <v>0</v>
      </c>
      <c r="AB2071">
        <f t="shared" si="609"/>
        <v>0</v>
      </c>
      <c r="AC2071" s="22">
        <f t="shared" si="610"/>
        <v>0</v>
      </c>
      <c r="AD2071" s="22">
        <f t="shared" si="611"/>
        <v>0</v>
      </c>
    </row>
    <row r="2072" spans="4:30" x14ac:dyDescent="0.25">
      <c r="D2072" s="2">
        <v>0.91666666666666663</v>
      </c>
      <c r="E2072">
        <v>10518</v>
      </c>
      <c r="F2072">
        <v>10542</v>
      </c>
      <c r="G2072">
        <v>10514</v>
      </c>
      <c r="H2072">
        <v>10532</v>
      </c>
      <c r="J2072">
        <v>14</v>
      </c>
      <c r="K2072">
        <f t="shared" si="612"/>
        <v>88</v>
      </c>
      <c r="L2072">
        <v>28</v>
      </c>
      <c r="W2072">
        <f t="shared" si="604"/>
        <v>0</v>
      </c>
      <c r="X2072">
        <f t="shared" si="605"/>
        <v>14</v>
      </c>
      <c r="Y2072">
        <f t="shared" si="606"/>
        <v>0</v>
      </c>
      <c r="Z2072" s="22">
        <f t="shared" si="607"/>
        <v>0</v>
      </c>
      <c r="AA2072" s="22">
        <f t="shared" si="608"/>
        <v>0</v>
      </c>
      <c r="AB2072">
        <f t="shared" si="609"/>
        <v>0</v>
      </c>
      <c r="AC2072" s="22">
        <f t="shared" si="610"/>
        <v>0</v>
      </c>
      <c r="AD2072" s="22">
        <f t="shared" si="611"/>
        <v>0</v>
      </c>
    </row>
    <row r="2073" spans="4:30" hidden="1" x14ac:dyDescent="0.25">
      <c r="D2073" s="1">
        <v>0.95833333333333337</v>
      </c>
      <c r="E2073">
        <v>10533</v>
      </c>
      <c r="F2073">
        <v>10544</v>
      </c>
      <c r="G2073">
        <v>10526</v>
      </c>
      <c r="H2073">
        <v>10539</v>
      </c>
      <c r="Z2073"/>
      <c r="AA2073"/>
      <c r="AC2073"/>
      <c r="AD2073"/>
    </row>
    <row r="2074" spans="4:30" hidden="1" x14ac:dyDescent="0.25">
      <c r="D2074" s="1">
        <v>4.1666666666666664E-2</v>
      </c>
      <c r="E2074">
        <v>10551</v>
      </c>
      <c r="F2074">
        <v>10602</v>
      </c>
      <c r="G2074">
        <v>10539</v>
      </c>
      <c r="H2074">
        <v>10585</v>
      </c>
      <c r="Z2074"/>
      <c r="AA2074"/>
      <c r="AC2074"/>
      <c r="AD2074"/>
    </row>
    <row r="2075" spans="4:30" hidden="1" x14ac:dyDescent="0.25">
      <c r="D2075" s="1">
        <v>8.3333333333333329E-2</v>
      </c>
      <c r="E2075">
        <v>10584</v>
      </c>
      <c r="F2075">
        <v>10610</v>
      </c>
      <c r="G2075">
        <v>10484</v>
      </c>
      <c r="H2075">
        <v>10606</v>
      </c>
      <c r="Z2075"/>
      <c r="AA2075"/>
      <c r="AC2075"/>
      <c r="AD2075"/>
    </row>
    <row r="2076" spans="4:30" hidden="1" x14ac:dyDescent="0.25">
      <c r="D2076" s="1">
        <v>0.125</v>
      </c>
      <c r="E2076">
        <v>10605</v>
      </c>
      <c r="F2076">
        <v>10613</v>
      </c>
      <c r="G2076">
        <v>10491</v>
      </c>
      <c r="H2076">
        <v>10498</v>
      </c>
      <c r="Z2076"/>
      <c r="AA2076"/>
      <c r="AC2076"/>
      <c r="AD2076"/>
    </row>
    <row r="2077" spans="4:30" hidden="1" x14ac:dyDescent="0.25">
      <c r="D2077" s="1">
        <v>0.16666666666666666</v>
      </c>
      <c r="E2077">
        <v>10499</v>
      </c>
      <c r="F2077">
        <v>10499</v>
      </c>
      <c r="G2077">
        <v>10131</v>
      </c>
      <c r="H2077">
        <v>10226</v>
      </c>
      <c r="Z2077"/>
      <c r="AA2077"/>
      <c r="AC2077"/>
      <c r="AD2077"/>
    </row>
    <row r="2078" spans="4:30" hidden="1" x14ac:dyDescent="0.25">
      <c r="D2078" s="1">
        <v>0.20833333333333334</v>
      </c>
      <c r="E2078">
        <v>10227</v>
      </c>
      <c r="F2078">
        <v>10227</v>
      </c>
      <c r="G2078">
        <v>9981</v>
      </c>
      <c r="H2078">
        <v>10050</v>
      </c>
      <c r="Z2078"/>
      <c r="AA2078"/>
      <c r="AC2078"/>
      <c r="AD2078"/>
    </row>
    <row r="2079" spans="4:30" hidden="1" x14ac:dyDescent="0.25">
      <c r="D2079" s="1">
        <v>0.25</v>
      </c>
      <c r="E2079">
        <v>10050</v>
      </c>
      <c r="F2079">
        <v>10125</v>
      </c>
      <c r="G2079">
        <v>9986</v>
      </c>
      <c r="H2079">
        <v>10005</v>
      </c>
      <c r="Z2079"/>
      <c r="AA2079"/>
      <c r="AC2079"/>
      <c r="AD2079"/>
    </row>
    <row r="2080" spans="4:30" hidden="1" x14ac:dyDescent="0.25">
      <c r="D2080" s="1">
        <v>0.29166666666666669</v>
      </c>
      <c r="E2080">
        <v>10006</v>
      </c>
      <c r="F2080">
        <v>10091</v>
      </c>
      <c r="G2080">
        <v>9984</v>
      </c>
      <c r="H2080">
        <v>10041</v>
      </c>
      <c r="Z2080"/>
      <c r="AA2080"/>
      <c r="AC2080"/>
      <c r="AD2080"/>
    </row>
    <row r="2081" spans="3:30" x14ac:dyDescent="0.25">
      <c r="D2081" s="2">
        <v>0.33333333333333331</v>
      </c>
      <c r="E2081">
        <v>10040</v>
      </c>
      <c r="F2081">
        <v>10095</v>
      </c>
      <c r="G2081">
        <v>10017</v>
      </c>
      <c r="H2081">
        <v>10058</v>
      </c>
      <c r="J2081">
        <v>18</v>
      </c>
      <c r="K2081">
        <v>0</v>
      </c>
      <c r="L2081">
        <v>78</v>
      </c>
      <c r="M2081">
        <v>617</v>
      </c>
      <c r="N2081">
        <v>1</v>
      </c>
      <c r="R2081">
        <f>MAX(F2079:F2095)</f>
        <v>10682</v>
      </c>
      <c r="W2081">
        <f t="shared" ref="W2081:W2095" si="613">ABS(M2081)</f>
        <v>617</v>
      </c>
      <c r="X2081">
        <f t="shared" ref="X2081:X2095" si="614">ABS(J2081)</f>
        <v>18</v>
      </c>
      <c r="Y2081">
        <f t="shared" ref="Y2081:Y2095" si="615">IF(R2081&lt;1000,ABS(R2081),0)</f>
        <v>0</v>
      </c>
      <c r="Z2081" s="22">
        <f t="shared" ref="Z2081:Z2095" si="616">IF(N2081=1,0,ABS(N2081))</f>
        <v>0</v>
      </c>
      <c r="AA2081" s="22">
        <f t="shared" ref="AA2081:AA2095" si="617">ABS(O2081)</f>
        <v>0</v>
      </c>
      <c r="AB2081">
        <f t="shared" ref="AB2081:AB2095" si="618">IF(N2081=1,1,0)</f>
        <v>1</v>
      </c>
      <c r="AC2081" s="22">
        <f t="shared" ref="AC2081:AC2095" si="619">IF(N2081=1,ABS(N2082),0)</f>
        <v>3.8920863309352516</v>
      </c>
      <c r="AD2081" s="22">
        <f t="shared" ref="AD2081:AD2095" si="620">IF(N2081=1,0,ABS(O2082))</f>
        <v>0</v>
      </c>
    </row>
    <row r="2082" spans="3:30" x14ac:dyDescent="0.25">
      <c r="D2082" s="2">
        <v>0.375</v>
      </c>
      <c r="E2082">
        <v>10112</v>
      </c>
      <c r="F2082">
        <v>10203</v>
      </c>
      <c r="G2082">
        <v>10023</v>
      </c>
      <c r="H2082">
        <v>10182</v>
      </c>
      <c r="J2082">
        <v>70</v>
      </c>
      <c r="K2082">
        <f>K2081+J2082</f>
        <v>70</v>
      </c>
      <c r="L2082">
        <v>180</v>
      </c>
      <c r="N2082">
        <f>IF(J2081&lt;0,MIN(K2082:K2095),MAX(K2082:K2095))/R2061</f>
        <v>3.8920863309352516</v>
      </c>
      <c r="O2082">
        <f>IF(J2081&lt;0,MAX(K2082:K2095),MIN(K2082:K2095))/R2061</f>
        <v>0.50359712230215825</v>
      </c>
      <c r="R2082">
        <f>MIN(G2079:G2095)</f>
        <v>9984</v>
      </c>
      <c r="W2082">
        <f t="shared" si="613"/>
        <v>0</v>
      </c>
      <c r="X2082">
        <f t="shared" si="614"/>
        <v>70</v>
      </c>
      <c r="Y2082">
        <f t="shared" si="615"/>
        <v>0</v>
      </c>
      <c r="Z2082" s="22">
        <f t="shared" si="616"/>
        <v>3.8920863309352516</v>
      </c>
      <c r="AA2082" s="22">
        <f t="shared" si="617"/>
        <v>0.50359712230215825</v>
      </c>
      <c r="AB2082">
        <f t="shared" si="618"/>
        <v>0</v>
      </c>
      <c r="AC2082" s="22">
        <f t="shared" si="619"/>
        <v>0</v>
      </c>
      <c r="AD2082" s="22">
        <f t="shared" si="620"/>
        <v>0</v>
      </c>
    </row>
    <row r="2083" spans="3:30" x14ac:dyDescent="0.25">
      <c r="D2083" s="1">
        <v>0.41666666666666669</v>
      </c>
      <c r="E2083">
        <v>10180</v>
      </c>
      <c r="F2083">
        <v>10348</v>
      </c>
      <c r="G2083">
        <v>10168</v>
      </c>
      <c r="H2083">
        <v>10342</v>
      </c>
      <c r="J2083">
        <v>162</v>
      </c>
      <c r="K2083">
        <f t="shared" ref="K2083:K2095" si="621">K2082+J2083</f>
        <v>232</v>
      </c>
      <c r="L2083">
        <v>180</v>
      </c>
      <c r="R2083">
        <f>R2081-R2082</f>
        <v>698</v>
      </c>
      <c r="W2083">
        <f t="shared" si="613"/>
        <v>0</v>
      </c>
      <c r="X2083">
        <f t="shared" si="614"/>
        <v>162</v>
      </c>
      <c r="Y2083">
        <f t="shared" si="615"/>
        <v>698</v>
      </c>
      <c r="Z2083" s="22">
        <f t="shared" si="616"/>
        <v>0</v>
      </c>
      <c r="AA2083" s="22">
        <f t="shared" si="617"/>
        <v>0</v>
      </c>
      <c r="AB2083">
        <f t="shared" si="618"/>
        <v>0</v>
      </c>
      <c r="AC2083" s="22">
        <f t="shared" si="619"/>
        <v>0</v>
      </c>
      <c r="AD2083" s="22">
        <f t="shared" si="620"/>
        <v>0</v>
      </c>
    </row>
    <row r="2084" spans="3:30" x14ac:dyDescent="0.25">
      <c r="D2084" s="1">
        <v>0.45833333333333331</v>
      </c>
      <c r="E2084">
        <v>10342</v>
      </c>
      <c r="F2084">
        <v>10449</v>
      </c>
      <c r="G2084">
        <v>10341</v>
      </c>
      <c r="H2084">
        <v>10436</v>
      </c>
      <c r="J2084">
        <v>94</v>
      </c>
      <c r="K2084">
        <f t="shared" si="621"/>
        <v>326</v>
      </c>
      <c r="L2084">
        <v>108</v>
      </c>
      <c r="R2084">
        <v>698</v>
      </c>
      <c r="W2084">
        <f t="shared" si="613"/>
        <v>0</v>
      </c>
      <c r="X2084">
        <f t="shared" si="614"/>
        <v>94</v>
      </c>
      <c r="Y2084">
        <f t="shared" si="615"/>
        <v>698</v>
      </c>
      <c r="Z2084" s="22">
        <f t="shared" si="616"/>
        <v>0</v>
      </c>
      <c r="AA2084" s="22">
        <f t="shared" si="617"/>
        <v>0</v>
      </c>
      <c r="AB2084">
        <f t="shared" si="618"/>
        <v>0</v>
      </c>
      <c r="AC2084" s="22">
        <f t="shared" si="619"/>
        <v>0</v>
      </c>
      <c r="AD2084" s="22">
        <f t="shared" si="620"/>
        <v>0</v>
      </c>
    </row>
    <row r="2085" spans="3:30" x14ac:dyDescent="0.25">
      <c r="D2085" s="1">
        <v>0.5</v>
      </c>
      <c r="E2085">
        <v>10437</v>
      </c>
      <c r="F2085">
        <v>10438</v>
      </c>
      <c r="G2085">
        <v>10375</v>
      </c>
      <c r="H2085">
        <v>10387</v>
      </c>
      <c r="J2085">
        <v>-50</v>
      </c>
      <c r="K2085">
        <f t="shared" si="621"/>
        <v>276</v>
      </c>
      <c r="L2085">
        <v>63</v>
      </c>
      <c r="W2085">
        <f t="shared" si="613"/>
        <v>0</v>
      </c>
      <c r="X2085">
        <f t="shared" si="614"/>
        <v>50</v>
      </c>
      <c r="Y2085">
        <f t="shared" si="615"/>
        <v>0</v>
      </c>
      <c r="Z2085" s="22">
        <f t="shared" si="616"/>
        <v>0</v>
      </c>
      <c r="AA2085" s="22">
        <f t="shared" si="617"/>
        <v>0</v>
      </c>
      <c r="AB2085">
        <f t="shared" si="618"/>
        <v>0</v>
      </c>
      <c r="AC2085" s="22">
        <f t="shared" si="619"/>
        <v>0</v>
      </c>
      <c r="AD2085" s="22">
        <f t="shared" si="620"/>
        <v>0</v>
      </c>
    </row>
    <row r="2086" spans="3:30" x14ac:dyDescent="0.25">
      <c r="C2086">
        <v>1</v>
      </c>
      <c r="D2086" s="1">
        <v>0.54166666666666663</v>
      </c>
      <c r="E2086">
        <v>10388</v>
      </c>
      <c r="F2086">
        <v>10388</v>
      </c>
      <c r="G2086">
        <v>10301</v>
      </c>
      <c r="H2086">
        <v>10334</v>
      </c>
      <c r="J2086">
        <v>-54</v>
      </c>
      <c r="K2086">
        <f t="shared" si="621"/>
        <v>222</v>
      </c>
      <c r="L2086">
        <v>87</v>
      </c>
      <c r="W2086">
        <f t="shared" si="613"/>
        <v>0</v>
      </c>
      <c r="X2086">
        <f t="shared" si="614"/>
        <v>54</v>
      </c>
      <c r="Y2086">
        <f t="shared" si="615"/>
        <v>0</v>
      </c>
      <c r="Z2086" s="22">
        <f t="shared" si="616"/>
        <v>0</v>
      </c>
      <c r="AA2086" s="22">
        <f t="shared" si="617"/>
        <v>0</v>
      </c>
      <c r="AB2086">
        <f t="shared" si="618"/>
        <v>0</v>
      </c>
      <c r="AC2086" s="22">
        <f t="shared" si="619"/>
        <v>0</v>
      </c>
      <c r="AD2086" s="22">
        <f t="shared" si="620"/>
        <v>0</v>
      </c>
    </row>
    <row r="2087" spans="3:30" x14ac:dyDescent="0.25">
      <c r="D2087" s="1">
        <v>0.58333333333333337</v>
      </c>
      <c r="E2087">
        <v>10335</v>
      </c>
      <c r="F2087">
        <v>10424</v>
      </c>
      <c r="G2087">
        <v>10331</v>
      </c>
      <c r="H2087">
        <v>10418</v>
      </c>
      <c r="J2087">
        <v>83</v>
      </c>
      <c r="K2087">
        <f t="shared" si="621"/>
        <v>305</v>
      </c>
      <c r="L2087">
        <v>93</v>
      </c>
      <c r="W2087">
        <f t="shared" si="613"/>
        <v>0</v>
      </c>
      <c r="X2087">
        <f t="shared" si="614"/>
        <v>83</v>
      </c>
      <c r="Y2087">
        <f t="shared" si="615"/>
        <v>0</v>
      </c>
      <c r="Z2087" s="22">
        <f t="shared" si="616"/>
        <v>0</v>
      </c>
      <c r="AA2087" s="22">
        <f t="shared" si="617"/>
        <v>0</v>
      </c>
      <c r="AB2087">
        <f t="shared" si="618"/>
        <v>0</v>
      </c>
      <c r="AC2087" s="22">
        <f t="shared" si="619"/>
        <v>0</v>
      </c>
      <c r="AD2087" s="22">
        <f t="shared" si="620"/>
        <v>0</v>
      </c>
    </row>
    <row r="2088" spans="3:30" x14ac:dyDescent="0.25">
      <c r="D2088" s="1">
        <v>0.625</v>
      </c>
      <c r="E2088">
        <v>10418</v>
      </c>
      <c r="F2088">
        <v>10441</v>
      </c>
      <c r="G2088">
        <v>10369</v>
      </c>
      <c r="H2088">
        <v>10412</v>
      </c>
      <c r="J2088">
        <v>-6</v>
      </c>
      <c r="K2088">
        <f t="shared" si="621"/>
        <v>299</v>
      </c>
      <c r="L2088">
        <v>72</v>
      </c>
      <c r="W2088">
        <f t="shared" si="613"/>
        <v>0</v>
      </c>
      <c r="X2088">
        <f t="shared" si="614"/>
        <v>6</v>
      </c>
      <c r="Y2088">
        <f t="shared" si="615"/>
        <v>0</v>
      </c>
      <c r="Z2088" s="22">
        <f t="shared" si="616"/>
        <v>0</v>
      </c>
      <c r="AA2088" s="22">
        <f t="shared" si="617"/>
        <v>0</v>
      </c>
      <c r="AB2088">
        <f t="shared" si="618"/>
        <v>0</v>
      </c>
      <c r="AC2088" s="22">
        <f t="shared" si="619"/>
        <v>0</v>
      </c>
      <c r="AD2088" s="22">
        <f t="shared" si="620"/>
        <v>0</v>
      </c>
    </row>
    <row r="2089" spans="3:30" x14ac:dyDescent="0.25">
      <c r="D2089" s="1">
        <v>0.66666666666666663</v>
      </c>
      <c r="E2089">
        <v>10412</v>
      </c>
      <c r="F2089">
        <v>10551</v>
      </c>
      <c r="G2089">
        <v>10400</v>
      </c>
      <c r="H2089">
        <v>10550</v>
      </c>
      <c r="J2089">
        <v>138</v>
      </c>
      <c r="K2089">
        <f t="shared" si="621"/>
        <v>437</v>
      </c>
      <c r="L2089">
        <v>151</v>
      </c>
      <c r="W2089">
        <f t="shared" si="613"/>
        <v>0</v>
      </c>
      <c r="X2089">
        <f t="shared" si="614"/>
        <v>138</v>
      </c>
      <c r="Y2089">
        <f t="shared" si="615"/>
        <v>0</v>
      </c>
      <c r="Z2089" s="22">
        <f t="shared" si="616"/>
        <v>0</v>
      </c>
      <c r="AA2089" s="22">
        <f t="shared" si="617"/>
        <v>0</v>
      </c>
      <c r="AB2089">
        <f t="shared" si="618"/>
        <v>0</v>
      </c>
      <c r="AC2089" s="22">
        <f t="shared" si="619"/>
        <v>0</v>
      </c>
      <c r="AD2089" s="22">
        <f t="shared" si="620"/>
        <v>0</v>
      </c>
    </row>
    <row r="2090" spans="3:30" x14ac:dyDescent="0.25">
      <c r="D2090" s="1">
        <v>0.70833333333333337</v>
      </c>
      <c r="E2090">
        <v>10550</v>
      </c>
      <c r="F2090">
        <v>10567</v>
      </c>
      <c r="G2090">
        <v>10496</v>
      </c>
      <c r="H2090">
        <v>10556</v>
      </c>
      <c r="J2090">
        <v>6</v>
      </c>
      <c r="K2090">
        <f t="shared" si="621"/>
        <v>443</v>
      </c>
      <c r="L2090">
        <v>71</v>
      </c>
      <c r="W2090">
        <f t="shared" si="613"/>
        <v>0</v>
      </c>
      <c r="X2090">
        <f t="shared" si="614"/>
        <v>6</v>
      </c>
      <c r="Y2090">
        <f t="shared" si="615"/>
        <v>0</v>
      </c>
      <c r="Z2090" s="22">
        <f t="shared" si="616"/>
        <v>0</v>
      </c>
      <c r="AA2090" s="22">
        <f t="shared" si="617"/>
        <v>0</v>
      </c>
      <c r="AB2090">
        <f t="shared" si="618"/>
        <v>0</v>
      </c>
      <c r="AC2090" s="22">
        <f t="shared" si="619"/>
        <v>0</v>
      </c>
      <c r="AD2090" s="22">
        <f t="shared" si="620"/>
        <v>0</v>
      </c>
    </row>
    <row r="2091" spans="3:30" x14ac:dyDescent="0.25">
      <c r="D2091" s="1">
        <v>0.75</v>
      </c>
      <c r="E2091">
        <v>10556</v>
      </c>
      <c r="F2091">
        <v>10660</v>
      </c>
      <c r="G2091">
        <v>10554</v>
      </c>
      <c r="H2091">
        <v>10638</v>
      </c>
      <c r="J2091">
        <v>82</v>
      </c>
      <c r="K2091">
        <f t="shared" si="621"/>
        <v>525</v>
      </c>
      <c r="L2091">
        <v>106</v>
      </c>
      <c r="W2091">
        <f t="shared" si="613"/>
        <v>0</v>
      </c>
      <c r="X2091">
        <f t="shared" si="614"/>
        <v>82</v>
      </c>
      <c r="Y2091">
        <f t="shared" si="615"/>
        <v>0</v>
      </c>
      <c r="Z2091" s="22">
        <f t="shared" si="616"/>
        <v>0</v>
      </c>
      <c r="AA2091" s="22">
        <f t="shared" si="617"/>
        <v>0</v>
      </c>
      <c r="AB2091">
        <f t="shared" si="618"/>
        <v>0</v>
      </c>
      <c r="AC2091" s="22">
        <f t="shared" si="619"/>
        <v>0</v>
      </c>
      <c r="AD2091" s="22">
        <f t="shared" si="620"/>
        <v>0</v>
      </c>
    </row>
    <row r="2092" spans="3:30" x14ac:dyDescent="0.25">
      <c r="D2092" s="1">
        <v>0.79166666666666663</v>
      </c>
      <c r="E2092">
        <v>10639</v>
      </c>
      <c r="F2092">
        <v>10643</v>
      </c>
      <c r="G2092">
        <v>10611</v>
      </c>
      <c r="H2092">
        <v>10642</v>
      </c>
      <c r="J2092">
        <v>3</v>
      </c>
      <c r="K2092">
        <f t="shared" si="621"/>
        <v>528</v>
      </c>
      <c r="L2092">
        <v>32</v>
      </c>
      <c r="W2092">
        <f t="shared" si="613"/>
        <v>0</v>
      </c>
      <c r="X2092">
        <f t="shared" si="614"/>
        <v>3</v>
      </c>
      <c r="Y2092">
        <f t="shared" si="615"/>
        <v>0</v>
      </c>
      <c r="Z2092" s="22">
        <f t="shared" si="616"/>
        <v>0</v>
      </c>
      <c r="AA2092" s="22">
        <f t="shared" si="617"/>
        <v>0</v>
      </c>
      <c r="AB2092">
        <f t="shared" si="618"/>
        <v>0</v>
      </c>
      <c r="AC2092" s="22">
        <f t="shared" si="619"/>
        <v>0</v>
      </c>
      <c r="AD2092" s="22">
        <f t="shared" si="620"/>
        <v>0</v>
      </c>
    </row>
    <row r="2093" spans="3:30" x14ac:dyDescent="0.25">
      <c r="D2093" s="1">
        <v>0.83333333333333337</v>
      </c>
      <c r="E2093">
        <v>10642</v>
      </c>
      <c r="F2093">
        <v>10665</v>
      </c>
      <c r="G2093">
        <v>10622</v>
      </c>
      <c r="H2093">
        <v>10644</v>
      </c>
      <c r="J2093">
        <v>2</v>
      </c>
      <c r="K2093">
        <f t="shared" si="621"/>
        <v>530</v>
      </c>
      <c r="L2093">
        <v>43</v>
      </c>
      <c r="W2093">
        <f t="shared" si="613"/>
        <v>0</v>
      </c>
      <c r="X2093">
        <f t="shared" si="614"/>
        <v>2</v>
      </c>
      <c r="Y2093">
        <f t="shared" si="615"/>
        <v>0</v>
      </c>
      <c r="Z2093" s="22">
        <f t="shared" si="616"/>
        <v>0</v>
      </c>
      <c r="AA2093" s="22">
        <f t="shared" si="617"/>
        <v>0</v>
      </c>
      <c r="AB2093">
        <f t="shared" si="618"/>
        <v>0</v>
      </c>
      <c r="AC2093" s="22">
        <f t="shared" si="619"/>
        <v>0</v>
      </c>
      <c r="AD2093" s="22">
        <f t="shared" si="620"/>
        <v>0</v>
      </c>
    </row>
    <row r="2094" spans="3:30" x14ac:dyDescent="0.25">
      <c r="D2094" s="1">
        <v>0.875</v>
      </c>
      <c r="E2094">
        <v>10645</v>
      </c>
      <c r="F2094">
        <v>10666</v>
      </c>
      <c r="G2094">
        <v>10641</v>
      </c>
      <c r="H2094">
        <v>10648</v>
      </c>
      <c r="J2094">
        <v>3</v>
      </c>
      <c r="K2094">
        <f t="shared" si="621"/>
        <v>533</v>
      </c>
      <c r="L2094">
        <v>25</v>
      </c>
      <c r="W2094">
        <f t="shared" si="613"/>
        <v>0</v>
      </c>
      <c r="X2094">
        <f t="shared" si="614"/>
        <v>3</v>
      </c>
      <c r="Y2094">
        <f t="shared" si="615"/>
        <v>0</v>
      </c>
      <c r="Z2094" s="22">
        <f t="shared" si="616"/>
        <v>0</v>
      </c>
      <c r="AA2094" s="22">
        <f t="shared" si="617"/>
        <v>0</v>
      </c>
      <c r="AB2094">
        <f t="shared" si="618"/>
        <v>0</v>
      </c>
      <c r="AC2094" s="22">
        <f t="shared" si="619"/>
        <v>0</v>
      </c>
      <c r="AD2094" s="22">
        <f t="shared" si="620"/>
        <v>0</v>
      </c>
    </row>
    <row r="2095" spans="3:30" x14ac:dyDescent="0.25">
      <c r="D2095" s="2">
        <v>0.91666666666666663</v>
      </c>
      <c r="E2095">
        <v>10649</v>
      </c>
      <c r="F2095">
        <v>10682</v>
      </c>
      <c r="G2095">
        <v>10649</v>
      </c>
      <c r="H2095">
        <v>10657</v>
      </c>
      <c r="J2095">
        <v>8</v>
      </c>
      <c r="K2095">
        <f t="shared" si="621"/>
        <v>541</v>
      </c>
      <c r="L2095">
        <v>33</v>
      </c>
      <c r="W2095">
        <f t="shared" si="613"/>
        <v>0</v>
      </c>
      <c r="X2095">
        <f t="shared" si="614"/>
        <v>8</v>
      </c>
      <c r="Y2095">
        <f t="shared" si="615"/>
        <v>0</v>
      </c>
      <c r="Z2095" s="22">
        <f t="shared" si="616"/>
        <v>0</v>
      </c>
      <c r="AA2095" s="22">
        <f t="shared" si="617"/>
        <v>0</v>
      </c>
      <c r="AB2095">
        <f t="shared" si="618"/>
        <v>0</v>
      </c>
      <c r="AC2095" s="22">
        <f t="shared" si="619"/>
        <v>0</v>
      </c>
      <c r="AD2095" s="22">
        <f t="shared" si="620"/>
        <v>0</v>
      </c>
    </row>
    <row r="2096" spans="3:30" hidden="1" x14ac:dyDescent="0.25">
      <c r="D2096" s="1">
        <v>0.95833333333333337</v>
      </c>
      <c r="E2096">
        <v>10656</v>
      </c>
      <c r="F2096">
        <v>10670</v>
      </c>
      <c r="G2096">
        <v>10651</v>
      </c>
      <c r="H2096">
        <v>10664</v>
      </c>
      <c r="Z2096"/>
      <c r="AA2096"/>
      <c r="AC2096"/>
      <c r="AD2096"/>
    </row>
    <row r="2097" spans="3:30" hidden="1" x14ac:dyDescent="0.25">
      <c r="D2097" s="1">
        <v>4.1666666666666664E-2</v>
      </c>
      <c r="E2097">
        <v>10659</v>
      </c>
      <c r="F2097">
        <v>10659</v>
      </c>
      <c r="G2097">
        <v>10634</v>
      </c>
      <c r="H2097">
        <v>10644</v>
      </c>
      <c r="Z2097"/>
      <c r="AA2097"/>
      <c r="AC2097"/>
      <c r="AD2097"/>
    </row>
    <row r="2098" spans="3:30" hidden="1" x14ac:dyDescent="0.25">
      <c r="D2098" s="1">
        <v>8.3333333333333329E-2</v>
      </c>
      <c r="E2098">
        <v>10645</v>
      </c>
      <c r="F2098">
        <v>10670</v>
      </c>
      <c r="G2098">
        <v>10634</v>
      </c>
      <c r="H2098">
        <v>10664</v>
      </c>
      <c r="Z2098"/>
      <c r="AA2098"/>
      <c r="AC2098"/>
      <c r="AD2098"/>
    </row>
    <row r="2099" spans="3:30" hidden="1" x14ac:dyDescent="0.25">
      <c r="D2099" s="1">
        <v>0.125</v>
      </c>
      <c r="E2099">
        <v>10665</v>
      </c>
      <c r="F2099">
        <v>10673</v>
      </c>
      <c r="G2099">
        <v>10639</v>
      </c>
      <c r="H2099">
        <v>10643</v>
      </c>
      <c r="Z2099"/>
      <c r="AA2099"/>
      <c r="AC2099"/>
      <c r="AD2099"/>
    </row>
    <row r="2100" spans="3:30" hidden="1" x14ac:dyDescent="0.25">
      <c r="D2100" s="1">
        <v>0.16666666666666666</v>
      </c>
      <c r="E2100">
        <v>10644</v>
      </c>
      <c r="F2100">
        <v>10651</v>
      </c>
      <c r="G2100">
        <v>10638</v>
      </c>
      <c r="H2100">
        <v>10643</v>
      </c>
      <c r="Z2100"/>
      <c r="AA2100"/>
      <c r="AC2100"/>
      <c r="AD2100"/>
    </row>
    <row r="2101" spans="3:30" hidden="1" x14ac:dyDescent="0.25">
      <c r="D2101" s="1">
        <v>0.20833333333333334</v>
      </c>
      <c r="E2101">
        <v>10643</v>
      </c>
      <c r="F2101">
        <v>10652</v>
      </c>
      <c r="G2101">
        <v>10642</v>
      </c>
      <c r="H2101">
        <v>10649</v>
      </c>
      <c r="Z2101"/>
      <c r="AA2101"/>
      <c r="AC2101"/>
      <c r="AD2101"/>
    </row>
    <row r="2102" spans="3:30" hidden="1" x14ac:dyDescent="0.25">
      <c r="D2102" s="1">
        <v>0.25</v>
      </c>
      <c r="E2102">
        <v>10650</v>
      </c>
      <c r="F2102">
        <v>10658</v>
      </c>
      <c r="G2102">
        <v>10648</v>
      </c>
      <c r="H2102">
        <v>10655</v>
      </c>
      <c r="Z2102"/>
      <c r="AA2102"/>
      <c r="AC2102"/>
      <c r="AD2102"/>
    </row>
    <row r="2103" spans="3:30" hidden="1" x14ac:dyDescent="0.25">
      <c r="D2103" s="1">
        <v>0.29166666666666669</v>
      </c>
      <c r="E2103">
        <v>10655</v>
      </c>
      <c r="F2103">
        <v>10739</v>
      </c>
      <c r="G2103">
        <v>10654</v>
      </c>
      <c r="H2103">
        <v>10711</v>
      </c>
      <c r="Z2103"/>
      <c r="AA2103"/>
      <c r="AC2103"/>
      <c r="AD2103"/>
    </row>
    <row r="2104" spans="3:30" x14ac:dyDescent="0.25">
      <c r="D2104" s="2">
        <v>0.33333333333333331</v>
      </c>
      <c r="E2104">
        <v>10712</v>
      </c>
      <c r="F2104">
        <v>10720</v>
      </c>
      <c r="G2104">
        <v>10692</v>
      </c>
      <c r="H2104">
        <v>10694</v>
      </c>
      <c r="J2104">
        <v>-18</v>
      </c>
      <c r="K2104">
        <v>0</v>
      </c>
      <c r="L2104">
        <v>28</v>
      </c>
      <c r="M2104">
        <v>-43</v>
      </c>
      <c r="N2104">
        <v>1</v>
      </c>
      <c r="R2104">
        <f>MAX(F2102:F2118)</f>
        <v>10798</v>
      </c>
      <c r="W2104">
        <f t="shared" ref="W2104:W2118" si="622">ABS(M2104)</f>
        <v>43</v>
      </c>
      <c r="X2104">
        <f t="shared" ref="X2104:X2118" si="623">ABS(J2104)</f>
        <v>18</v>
      </c>
      <c r="Y2104">
        <f t="shared" ref="Y2104:Y2118" si="624">IF(R2104&lt;1000,ABS(R2104),0)</f>
        <v>0</v>
      </c>
      <c r="Z2104" s="22">
        <f t="shared" ref="Z2104:Z2118" si="625">IF(N2104=1,0,ABS(N2104))</f>
        <v>0</v>
      </c>
      <c r="AA2104" s="22">
        <f t="shared" ref="AA2104:AA2118" si="626">ABS(O2104)</f>
        <v>0</v>
      </c>
      <c r="AB2104">
        <f t="shared" ref="AB2104:AB2118" si="627">IF(N2104=1,1,0)</f>
        <v>1</v>
      </c>
      <c r="AC2104" s="22">
        <f t="shared" ref="AC2104:AC2118" si="628">IF(N2104=1,ABS(N2105),0)</f>
        <v>0.1346704871060172</v>
      </c>
      <c r="AD2104" s="22">
        <f t="shared" ref="AD2104:AD2118" si="629">IF(N2104=1,0,ABS(O2105))</f>
        <v>0</v>
      </c>
    </row>
    <row r="2105" spans="3:30" x14ac:dyDescent="0.25">
      <c r="D2105" s="2">
        <v>0.375</v>
      </c>
      <c r="E2105">
        <v>10684</v>
      </c>
      <c r="F2105">
        <v>10712</v>
      </c>
      <c r="G2105">
        <v>10684</v>
      </c>
      <c r="H2105">
        <v>10702</v>
      </c>
      <c r="J2105">
        <v>18</v>
      </c>
      <c r="K2105">
        <f>K2104+J2105</f>
        <v>18</v>
      </c>
      <c r="L2105">
        <v>28</v>
      </c>
      <c r="N2105">
        <f>IF(J2104&lt;0,MIN(K2105:K2118),MAX(K2105:K2118))/R2084</f>
        <v>-0.1346704871060172</v>
      </c>
      <c r="O2105">
        <f>IF(J2104&lt;0,MAX(K2105:K2118),MIN(K2105:K2118))/R2084</f>
        <v>0.11604584527220631</v>
      </c>
      <c r="R2105">
        <f>MIN(G2102:G2118)</f>
        <v>10575</v>
      </c>
      <c r="W2105">
        <f t="shared" si="622"/>
        <v>0</v>
      </c>
      <c r="X2105">
        <f t="shared" si="623"/>
        <v>18</v>
      </c>
      <c r="Y2105">
        <f t="shared" si="624"/>
        <v>0</v>
      </c>
      <c r="Z2105" s="22">
        <f t="shared" si="625"/>
        <v>0.1346704871060172</v>
      </c>
      <c r="AA2105" s="22">
        <f t="shared" si="626"/>
        <v>0.11604584527220631</v>
      </c>
      <c r="AB2105">
        <f t="shared" si="627"/>
        <v>0</v>
      </c>
      <c r="AC2105" s="22">
        <f t="shared" si="628"/>
        <v>0</v>
      </c>
      <c r="AD2105" s="22">
        <f t="shared" si="629"/>
        <v>0</v>
      </c>
    </row>
    <row r="2106" spans="3:30" x14ac:dyDescent="0.25">
      <c r="D2106" s="1">
        <v>0.41666666666666669</v>
      </c>
      <c r="E2106">
        <v>10704</v>
      </c>
      <c r="F2106">
        <v>10798</v>
      </c>
      <c r="G2106">
        <v>10690</v>
      </c>
      <c r="H2106">
        <v>10767</v>
      </c>
      <c r="J2106">
        <v>63</v>
      </c>
      <c r="K2106">
        <f t="shared" ref="K2106:K2118" si="630">K2105+J2106</f>
        <v>81</v>
      </c>
      <c r="L2106">
        <v>108</v>
      </c>
      <c r="R2106">
        <f>R2104-R2105</f>
        <v>223</v>
      </c>
      <c r="W2106">
        <f t="shared" si="622"/>
        <v>0</v>
      </c>
      <c r="X2106">
        <f t="shared" si="623"/>
        <v>63</v>
      </c>
      <c r="Y2106">
        <f t="shared" si="624"/>
        <v>223</v>
      </c>
      <c r="Z2106" s="22">
        <f t="shared" si="625"/>
        <v>0</v>
      </c>
      <c r="AA2106" s="22">
        <f t="shared" si="626"/>
        <v>0</v>
      </c>
      <c r="AB2106">
        <f t="shared" si="627"/>
        <v>0</v>
      </c>
      <c r="AC2106" s="22">
        <f t="shared" si="628"/>
        <v>0</v>
      </c>
      <c r="AD2106" s="22">
        <f t="shared" si="629"/>
        <v>0</v>
      </c>
    </row>
    <row r="2107" spans="3:30" x14ac:dyDescent="0.25">
      <c r="D2107" s="1">
        <v>0.45833333333333331</v>
      </c>
      <c r="E2107">
        <v>10767</v>
      </c>
      <c r="F2107">
        <v>10774</v>
      </c>
      <c r="G2107">
        <v>10717</v>
      </c>
      <c r="H2107">
        <v>10736</v>
      </c>
      <c r="J2107">
        <v>-31</v>
      </c>
      <c r="K2107">
        <f t="shared" si="630"/>
        <v>50</v>
      </c>
      <c r="L2107">
        <v>57</v>
      </c>
      <c r="R2107">
        <v>223</v>
      </c>
      <c r="W2107">
        <f t="shared" si="622"/>
        <v>0</v>
      </c>
      <c r="X2107">
        <f t="shared" si="623"/>
        <v>31</v>
      </c>
      <c r="Y2107">
        <f t="shared" si="624"/>
        <v>223</v>
      </c>
      <c r="Z2107" s="22">
        <f t="shared" si="625"/>
        <v>0</v>
      </c>
      <c r="AA2107" s="22">
        <f t="shared" si="626"/>
        <v>0</v>
      </c>
      <c r="AB2107">
        <f t="shared" si="627"/>
        <v>0</v>
      </c>
      <c r="AC2107" s="22">
        <f t="shared" si="628"/>
        <v>0</v>
      </c>
      <c r="AD2107" s="22">
        <f t="shared" si="629"/>
        <v>0</v>
      </c>
    </row>
    <row r="2108" spans="3:30" x14ac:dyDescent="0.25">
      <c r="D2108" s="1">
        <v>0.5</v>
      </c>
      <c r="E2108">
        <v>10736</v>
      </c>
      <c r="F2108">
        <v>10775</v>
      </c>
      <c r="G2108">
        <v>10730</v>
      </c>
      <c r="H2108">
        <v>10748</v>
      </c>
      <c r="J2108">
        <v>12</v>
      </c>
      <c r="K2108">
        <f t="shared" si="630"/>
        <v>62</v>
      </c>
      <c r="L2108">
        <v>45</v>
      </c>
      <c r="W2108">
        <f t="shared" si="622"/>
        <v>0</v>
      </c>
      <c r="X2108">
        <f t="shared" si="623"/>
        <v>12</v>
      </c>
      <c r="Y2108">
        <f t="shared" si="624"/>
        <v>0</v>
      </c>
      <c r="Z2108" s="22">
        <f t="shared" si="625"/>
        <v>0</v>
      </c>
      <c r="AA2108" s="22">
        <f t="shared" si="626"/>
        <v>0</v>
      </c>
      <c r="AB2108">
        <f t="shared" si="627"/>
        <v>0</v>
      </c>
      <c r="AC2108" s="22">
        <f t="shared" si="628"/>
        <v>0</v>
      </c>
      <c r="AD2108" s="22">
        <f t="shared" si="629"/>
        <v>0</v>
      </c>
    </row>
    <row r="2109" spans="3:30" x14ac:dyDescent="0.25">
      <c r="C2109">
        <v>1</v>
      </c>
      <c r="D2109" s="1">
        <v>0.54166666666666663</v>
      </c>
      <c r="E2109">
        <v>10747</v>
      </c>
      <c r="F2109">
        <v>10758</v>
      </c>
      <c r="G2109">
        <v>10734</v>
      </c>
      <c r="H2109">
        <v>10757</v>
      </c>
      <c r="J2109">
        <v>10</v>
      </c>
      <c r="K2109">
        <f t="shared" si="630"/>
        <v>72</v>
      </c>
      <c r="L2109">
        <v>24</v>
      </c>
      <c r="W2109">
        <f t="shared" si="622"/>
        <v>0</v>
      </c>
      <c r="X2109">
        <f t="shared" si="623"/>
        <v>10</v>
      </c>
      <c r="Y2109">
        <f t="shared" si="624"/>
        <v>0</v>
      </c>
      <c r="Z2109" s="22">
        <f t="shared" si="625"/>
        <v>0</v>
      </c>
      <c r="AA2109" s="22">
        <f t="shared" si="626"/>
        <v>0</v>
      </c>
      <c r="AB2109">
        <f t="shared" si="627"/>
        <v>0</v>
      </c>
      <c r="AC2109" s="22">
        <f t="shared" si="628"/>
        <v>0</v>
      </c>
      <c r="AD2109" s="22">
        <f t="shared" si="629"/>
        <v>0</v>
      </c>
    </row>
    <row r="2110" spans="3:30" x14ac:dyDescent="0.25">
      <c r="D2110" s="1">
        <v>0.58333333333333337</v>
      </c>
      <c r="E2110">
        <v>10757</v>
      </c>
      <c r="F2110">
        <v>10761</v>
      </c>
      <c r="G2110">
        <v>10683</v>
      </c>
      <c r="H2110">
        <v>10697</v>
      </c>
      <c r="J2110">
        <v>-60</v>
      </c>
      <c r="K2110">
        <f t="shared" si="630"/>
        <v>12</v>
      </c>
      <c r="L2110">
        <v>78</v>
      </c>
      <c r="W2110">
        <f t="shared" si="622"/>
        <v>0</v>
      </c>
      <c r="X2110">
        <f t="shared" si="623"/>
        <v>60</v>
      </c>
      <c r="Y2110">
        <f t="shared" si="624"/>
        <v>0</v>
      </c>
      <c r="Z2110" s="22">
        <f t="shared" si="625"/>
        <v>0</v>
      </c>
      <c r="AA2110" s="22">
        <f t="shared" si="626"/>
        <v>0</v>
      </c>
      <c r="AB2110">
        <f t="shared" si="627"/>
        <v>0</v>
      </c>
      <c r="AC2110" s="22">
        <f t="shared" si="628"/>
        <v>0</v>
      </c>
      <c r="AD2110" s="22">
        <f t="shared" si="629"/>
        <v>0</v>
      </c>
    </row>
    <row r="2111" spans="3:30" x14ac:dyDescent="0.25">
      <c r="D2111" s="1">
        <v>0.625</v>
      </c>
      <c r="E2111">
        <v>10696</v>
      </c>
      <c r="F2111">
        <v>10713</v>
      </c>
      <c r="G2111">
        <v>10667</v>
      </c>
      <c r="H2111">
        <v>10697</v>
      </c>
      <c r="J2111">
        <v>1</v>
      </c>
      <c r="K2111">
        <f t="shared" si="630"/>
        <v>13</v>
      </c>
      <c r="L2111">
        <v>46</v>
      </c>
      <c r="W2111">
        <f t="shared" si="622"/>
        <v>0</v>
      </c>
      <c r="X2111">
        <f t="shared" si="623"/>
        <v>1</v>
      </c>
      <c r="Y2111">
        <f t="shared" si="624"/>
        <v>0</v>
      </c>
      <c r="Z2111" s="22">
        <f t="shared" si="625"/>
        <v>0</v>
      </c>
      <c r="AA2111" s="22">
        <f t="shared" si="626"/>
        <v>0</v>
      </c>
      <c r="AB2111">
        <f t="shared" si="627"/>
        <v>0</v>
      </c>
      <c r="AC2111" s="22">
        <f t="shared" si="628"/>
        <v>0</v>
      </c>
      <c r="AD2111" s="22">
        <f t="shared" si="629"/>
        <v>0</v>
      </c>
    </row>
    <row r="2112" spans="3:30" x14ac:dyDescent="0.25">
      <c r="D2112" s="1">
        <v>0.66666666666666663</v>
      </c>
      <c r="E2112">
        <v>10697</v>
      </c>
      <c r="F2112">
        <v>10740</v>
      </c>
      <c r="G2112">
        <v>10676</v>
      </c>
      <c r="H2112">
        <v>10686</v>
      </c>
      <c r="J2112">
        <v>-11</v>
      </c>
      <c r="K2112">
        <f t="shared" si="630"/>
        <v>2</v>
      </c>
      <c r="L2112">
        <v>64</v>
      </c>
      <c r="W2112">
        <f t="shared" si="622"/>
        <v>0</v>
      </c>
      <c r="X2112">
        <f t="shared" si="623"/>
        <v>11</v>
      </c>
      <c r="Y2112">
        <f t="shared" si="624"/>
        <v>0</v>
      </c>
      <c r="Z2112" s="22">
        <f t="shared" si="625"/>
        <v>0</v>
      </c>
      <c r="AA2112" s="22">
        <f t="shared" si="626"/>
        <v>0</v>
      </c>
      <c r="AB2112">
        <f t="shared" si="627"/>
        <v>0</v>
      </c>
      <c r="AC2112" s="22">
        <f t="shared" si="628"/>
        <v>0</v>
      </c>
      <c r="AD2112" s="22">
        <f t="shared" si="629"/>
        <v>0</v>
      </c>
    </row>
    <row r="2113" spans="4:30" x14ac:dyDescent="0.25">
      <c r="D2113" s="1">
        <v>0.70833333333333337</v>
      </c>
      <c r="E2113">
        <v>10686</v>
      </c>
      <c r="F2113">
        <v>10696</v>
      </c>
      <c r="G2113">
        <v>10588</v>
      </c>
      <c r="H2113">
        <v>10590</v>
      </c>
      <c r="J2113">
        <v>-96</v>
      </c>
      <c r="K2113">
        <f t="shared" si="630"/>
        <v>-94</v>
      </c>
      <c r="L2113">
        <v>108</v>
      </c>
      <c r="W2113">
        <f t="shared" si="622"/>
        <v>0</v>
      </c>
      <c r="X2113">
        <f t="shared" si="623"/>
        <v>96</v>
      </c>
      <c r="Y2113">
        <f t="shared" si="624"/>
        <v>0</v>
      </c>
      <c r="Z2113" s="22">
        <f t="shared" si="625"/>
        <v>0</v>
      </c>
      <c r="AA2113" s="22">
        <f t="shared" si="626"/>
        <v>0</v>
      </c>
      <c r="AB2113">
        <f t="shared" si="627"/>
        <v>0</v>
      </c>
      <c r="AC2113" s="22">
        <f t="shared" si="628"/>
        <v>0</v>
      </c>
      <c r="AD2113" s="22">
        <f t="shared" si="629"/>
        <v>0</v>
      </c>
    </row>
    <row r="2114" spans="4:30" x14ac:dyDescent="0.25">
      <c r="D2114" s="1">
        <v>0.75</v>
      </c>
      <c r="E2114">
        <v>10589</v>
      </c>
      <c r="F2114">
        <v>10676</v>
      </c>
      <c r="G2114">
        <v>10575</v>
      </c>
      <c r="H2114">
        <v>10641</v>
      </c>
      <c r="J2114">
        <v>52</v>
      </c>
      <c r="K2114">
        <f t="shared" si="630"/>
        <v>-42</v>
      </c>
      <c r="L2114">
        <v>101</v>
      </c>
      <c r="W2114">
        <f t="shared" si="622"/>
        <v>0</v>
      </c>
      <c r="X2114">
        <f t="shared" si="623"/>
        <v>52</v>
      </c>
      <c r="Y2114">
        <f t="shared" si="624"/>
        <v>0</v>
      </c>
      <c r="Z2114" s="22">
        <f t="shared" si="625"/>
        <v>0</v>
      </c>
      <c r="AA2114" s="22">
        <f t="shared" si="626"/>
        <v>0</v>
      </c>
      <c r="AB2114">
        <f t="shared" si="627"/>
        <v>0</v>
      </c>
      <c r="AC2114" s="22">
        <f t="shared" si="628"/>
        <v>0</v>
      </c>
      <c r="AD2114" s="22">
        <f t="shared" si="629"/>
        <v>0</v>
      </c>
    </row>
    <row r="2115" spans="4:30" x14ac:dyDescent="0.25">
      <c r="D2115" s="1">
        <v>0.79166666666666663</v>
      </c>
      <c r="E2115">
        <v>10641</v>
      </c>
      <c r="F2115">
        <v>10678</v>
      </c>
      <c r="G2115">
        <v>10640</v>
      </c>
      <c r="H2115">
        <v>10673</v>
      </c>
      <c r="J2115">
        <v>32</v>
      </c>
      <c r="K2115">
        <f t="shared" si="630"/>
        <v>-10</v>
      </c>
      <c r="L2115">
        <v>38</v>
      </c>
      <c r="W2115">
        <f t="shared" si="622"/>
        <v>0</v>
      </c>
      <c r="X2115">
        <f t="shared" si="623"/>
        <v>32</v>
      </c>
      <c r="Y2115">
        <f t="shared" si="624"/>
        <v>0</v>
      </c>
      <c r="Z2115" s="22">
        <f t="shared" si="625"/>
        <v>0</v>
      </c>
      <c r="AA2115" s="22">
        <f t="shared" si="626"/>
        <v>0</v>
      </c>
      <c r="AB2115">
        <f t="shared" si="627"/>
        <v>0</v>
      </c>
      <c r="AC2115" s="22">
        <f t="shared" si="628"/>
        <v>0</v>
      </c>
      <c r="AD2115" s="22">
        <f t="shared" si="629"/>
        <v>0</v>
      </c>
    </row>
    <row r="2116" spans="4:30" x14ac:dyDescent="0.25">
      <c r="D2116" s="1">
        <v>0.83333333333333337</v>
      </c>
      <c r="E2116">
        <v>10673</v>
      </c>
      <c r="F2116">
        <v>10707</v>
      </c>
      <c r="G2116">
        <v>10669</v>
      </c>
      <c r="H2116">
        <v>10692</v>
      </c>
      <c r="J2116">
        <v>19</v>
      </c>
      <c r="K2116">
        <f t="shared" si="630"/>
        <v>9</v>
      </c>
      <c r="L2116">
        <v>38</v>
      </c>
      <c r="W2116">
        <f t="shared" si="622"/>
        <v>0</v>
      </c>
      <c r="X2116">
        <f t="shared" si="623"/>
        <v>19</v>
      </c>
      <c r="Y2116">
        <f t="shared" si="624"/>
        <v>0</v>
      </c>
      <c r="Z2116" s="22">
        <f t="shared" si="625"/>
        <v>0</v>
      </c>
      <c r="AA2116" s="22">
        <f t="shared" si="626"/>
        <v>0</v>
      </c>
      <c r="AB2116">
        <f t="shared" si="627"/>
        <v>0</v>
      </c>
      <c r="AC2116" s="22">
        <f t="shared" si="628"/>
        <v>0</v>
      </c>
      <c r="AD2116" s="22">
        <f t="shared" si="629"/>
        <v>0</v>
      </c>
    </row>
    <row r="2117" spans="4:30" x14ac:dyDescent="0.25">
      <c r="D2117" s="1">
        <v>0.875</v>
      </c>
      <c r="E2117">
        <v>10692</v>
      </c>
      <c r="F2117">
        <v>10701</v>
      </c>
      <c r="G2117">
        <v>10664</v>
      </c>
      <c r="H2117">
        <v>10683</v>
      </c>
      <c r="J2117">
        <v>-9</v>
      </c>
      <c r="K2117">
        <f t="shared" si="630"/>
        <v>0</v>
      </c>
      <c r="L2117">
        <v>37</v>
      </c>
      <c r="W2117">
        <f t="shared" si="622"/>
        <v>0</v>
      </c>
      <c r="X2117">
        <f t="shared" si="623"/>
        <v>9</v>
      </c>
      <c r="Y2117">
        <f t="shared" si="624"/>
        <v>0</v>
      </c>
      <c r="Z2117" s="22">
        <f t="shared" si="625"/>
        <v>0</v>
      </c>
      <c r="AA2117" s="22">
        <f t="shared" si="626"/>
        <v>0</v>
      </c>
      <c r="AB2117">
        <f t="shared" si="627"/>
        <v>0</v>
      </c>
      <c r="AC2117" s="22">
        <f t="shared" si="628"/>
        <v>0</v>
      </c>
      <c r="AD2117" s="22">
        <f t="shared" si="629"/>
        <v>0</v>
      </c>
    </row>
    <row r="2118" spans="4:30" x14ac:dyDescent="0.25">
      <c r="D2118" s="2">
        <v>0.91666666666666663</v>
      </c>
      <c r="E2118">
        <v>10683</v>
      </c>
      <c r="F2118">
        <v>10693</v>
      </c>
      <c r="G2118">
        <v>10644</v>
      </c>
      <c r="H2118">
        <v>10669</v>
      </c>
      <c r="J2118">
        <v>-14</v>
      </c>
      <c r="K2118">
        <f t="shared" si="630"/>
        <v>-14</v>
      </c>
      <c r="L2118">
        <v>49</v>
      </c>
      <c r="W2118">
        <f t="shared" si="622"/>
        <v>0</v>
      </c>
      <c r="X2118">
        <f t="shared" si="623"/>
        <v>14</v>
      </c>
      <c r="Y2118">
        <f t="shared" si="624"/>
        <v>0</v>
      </c>
      <c r="Z2118" s="22">
        <f t="shared" si="625"/>
        <v>0</v>
      </c>
      <c r="AA2118" s="22">
        <f t="shared" si="626"/>
        <v>0</v>
      </c>
      <c r="AB2118">
        <f t="shared" si="627"/>
        <v>0</v>
      </c>
      <c r="AC2118" s="22">
        <f t="shared" si="628"/>
        <v>0</v>
      </c>
      <c r="AD2118" s="22">
        <f t="shared" si="629"/>
        <v>0</v>
      </c>
    </row>
    <row r="2119" spans="4:30" hidden="1" x14ac:dyDescent="0.25">
      <c r="D2119" s="1">
        <v>0.95833333333333337</v>
      </c>
      <c r="E2119">
        <v>10671</v>
      </c>
      <c r="F2119">
        <v>10688</v>
      </c>
      <c r="G2119">
        <v>10662</v>
      </c>
      <c r="H2119">
        <v>10670</v>
      </c>
      <c r="Z2119"/>
      <c r="AA2119"/>
      <c r="AC2119"/>
      <c r="AD2119"/>
    </row>
    <row r="2120" spans="4:30" hidden="1" x14ac:dyDescent="0.25">
      <c r="D2120" s="1">
        <v>4.1666666666666664E-2</v>
      </c>
      <c r="E2120">
        <v>10673</v>
      </c>
      <c r="F2120">
        <v>10679</v>
      </c>
      <c r="G2120">
        <v>10667</v>
      </c>
      <c r="H2120">
        <v>10676</v>
      </c>
      <c r="Z2120"/>
      <c r="AA2120"/>
      <c r="AC2120"/>
      <c r="AD2120"/>
    </row>
    <row r="2121" spans="4:30" hidden="1" x14ac:dyDescent="0.25">
      <c r="D2121" s="1">
        <v>8.3333333333333329E-2</v>
      </c>
      <c r="E2121">
        <v>10675</v>
      </c>
      <c r="F2121">
        <v>10687</v>
      </c>
      <c r="G2121">
        <v>10665</v>
      </c>
      <c r="H2121">
        <v>10668</v>
      </c>
      <c r="Z2121"/>
      <c r="AA2121"/>
      <c r="AC2121"/>
      <c r="AD2121"/>
    </row>
    <row r="2122" spans="4:30" hidden="1" x14ac:dyDescent="0.25">
      <c r="D2122" s="1">
        <v>0.125</v>
      </c>
      <c r="E2122">
        <v>10669</v>
      </c>
      <c r="F2122">
        <v>10677</v>
      </c>
      <c r="G2122">
        <v>10652</v>
      </c>
      <c r="H2122">
        <v>10653</v>
      </c>
      <c r="Z2122"/>
      <c r="AA2122"/>
      <c r="AC2122"/>
      <c r="AD2122"/>
    </row>
    <row r="2123" spans="4:30" hidden="1" x14ac:dyDescent="0.25">
      <c r="D2123" s="1">
        <v>0.16666666666666666</v>
      </c>
      <c r="E2123">
        <v>10655</v>
      </c>
      <c r="F2123">
        <v>10665</v>
      </c>
      <c r="G2123">
        <v>10644</v>
      </c>
      <c r="H2123">
        <v>10645</v>
      </c>
      <c r="Z2123"/>
      <c r="AA2123"/>
      <c r="AC2123"/>
      <c r="AD2123"/>
    </row>
    <row r="2124" spans="4:30" hidden="1" x14ac:dyDescent="0.25">
      <c r="D2124" s="1">
        <v>0.20833333333333334</v>
      </c>
      <c r="E2124">
        <v>10646</v>
      </c>
      <c r="F2124">
        <v>10657</v>
      </c>
      <c r="G2124">
        <v>10646</v>
      </c>
      <c r="H2124">
        <v>10653</v>
      </c>
      <c r="Z2124"/>
      <c r="AA2124"/>
      <c r="AC2124"/>
      <c r="AD2124"/>
    </row>
    <row r="2125" spans="4:30" hidden="1" x14ac:dyDescent="0.25">
      <c r="D2125" s="1">
        <v>0.25</v>
      </c>
      <c r="E2125">
        <v>10652</v>
      </c>
      <c r="F2125">
        <v>10664</v>
      </c>
      <c r="G2125">
        <v>10652</v>
      </c>
      <c r="H2125">
        <v>10661</v>
      </c>
      <c r="Z2125"/>
      <c r="AA2125"/>
      <c r="AC2125"/>
      <c r="AD2125"/>
    </row>
    <row r="2126" spans="4:30" hidden="1" x14ac:dyDescent="0.25">
      <c r="D2126" s="1">
        <v>0.29166666666666669</v>
      </c>
      <c r="E2126">
        <v>10662</v>
      </c>
      <c r="F2126">
        <v>10678</v>
      </c>
      <c r="G2126">
        <v>10661</v>
      </c>
      <c r="H2126">
        <v>10672</v>
      </c>
      <c r="Z2126"/>
      <c r="AA2126"/>
      <c r="AC2126"/>
      <c r="AD2126"/>
    </row>
    <row r="2127" spans="4:30" x14ac:dyDescent="0.25">
      <c r="D2127" s="2">
        <v>0.33333333333333331</v>
      </c>
      <c r="E2127">
        <v>10671</v>
      </c>
      <c r="F2127">
        <v>10714</v>
      </c>
      <c r="G2127">
        <v>10669</v>
      </c>
      <c r="H2127">
        <v>10672</v>
      </c>
      <c r="J2127">
        <v>1</v>
      </c>
      <c r="K2127">
        <v>0</v>
      </c>
      <c r="L2127">
        <v>45</v>
      </c>
      <c r="M2127">
        <v>14</v>
      </c>
      <c r="N2127">
        <v>1</v>
      </c>
      <c r="R2127">
        <f>MAX(F2125:F2141)</f>
        <v>10714</v>
      </c>
      <c r="W2127">
        <f t="shared" ref="W2127:W2141" si="631">ABS(M2127)</f>
        <v>14</v>
      </c>
      <c r="X2127">
        <f t="shared" ref="X2127:X2141" si="632">ABS(J2127)</f>
        <v>1</v>
      </c>
      <c r="Y2127">
        <f t="shared" ref="Y2127:Y2141" si="633">IF(R2127&lt;1000,ABS(R2127),0)</f>
        <v>0</v>
      </c>
      <c r="Z2127" s="22">
        <f t="shared" ref="Z2127:Z2141" si="634">IF(N2127=1,0,ABS(N2127))</f>
        <v>0</v>
      </c>
      <c r="AA2127" s="22">
        <f t="shared" ref="AA2127:AA2141" si="635">ABS(O2127)</f>
        <v>0</v>
      </c>
      <c r="AB2127">
        <f t="shared" ref="AB2127:AB2141" si="636">IF(N2127=1,1,0)</f>
        <v>1</v>
      </c>
      <c r="AC2127" s="22">
        <f t="shared" ref="AC2127:AC2141" si="637">IF(N2127=1,ABS(N2128),0)</f>
        <v>9.8654708520179366E-2</v>
      </c>
      <c r="AD2127" s="22">
        <f t="shared" ref="AD2127:AD2141" si="638">IF(N2127=1,0,ABS(O2128))</f>
        <v>0</v>
      </c>
    </row>
    <row r="2128" spans="4:30" x14ac:dyDescent="0.25">
      <c r="D2128" s="2">
        <v>0.375</v>
      </c>
      <c r="E2128">
        <v>10674</v>
      </c>
      <c r="F2128">
        <v>10688</v>
      </c>
      <c r="G2128">
        <v>10648</v>
      </c>
      <c r="H2128">
        <v>10678</v>
      </c>
      <c r="J2128">
        <v>4</v>
      </c>
      <c r="K2128">
        <f>K2127+J2128</f>
        <v>4</v>
      </c>
      <c r="L2128">
        <v>40</v>
      </c>
      <c r="N2128">
        <f>IF(J2127&lt;0,MIN(K2128:K2141),MAX(K2128:K2141))/R2107</f>
        <v>9.8654708520179366E-2</v>
      </c>
      <c r="O2128">
        <f>IF(J2127&lt;0,MAX(K2128:K2141),MIN(K2128:K2141))/R2107</f>
        <v>-0.22869955156950672</v>
      </c>
      <c r="R2128">
        <f>MIN(G2125:G2141)</f>
        <v>10584</v>
      </c>
      <c r="W2128">
        <f t="shared" si="631"/>
        <v>0</v>
      </c>
      <c r="X2128">
        <f t="shared" si="632"/>
        <v>4</v>
      </c>
      <c r="Y2128">
        <f t="shared" si="633"/>
        <v>0</v>
      </c>
      <c r="Z2128" s="22">
        <f t="shared" si="634"/>
        <v>9.8654708520179366E-2</v>
      </c>
      <c r="AA2128" s="22">
        <f t="shared" si="635"/>
        <v>0.22869955156950672</v>
      </c>
      <c r="AB2128">
        <f t="shared" si="636"/>
        <v>0</v>
      </c>
      <c r="AC2128" s="22">
        <f t="shared" si="637"/>
        <v>0</v>
      </c>
      <c r="AD2128" s="22">
        <f t="shared" si="638"/>
        <v>0</v>
      </c>
    </row>
    <row r="2129" spans="3:30" x14ac:dyDescent="0.25">
      <c r="D2129" s="1">
        <v>0.41666666666666669</v>
      </c>
      <c r="E2129">
        <v>10679</v>
      </c>
      <c r="F2129">
        <v>10713</v>
      </c>
      <c r="G2129">
        <v>10642</v>
      </c>
      <c r="H2129">
        <v>10650</v>
      </c>
      <c r="J2129">
        <v>-29</v>
      </c>
      <c r="K2129">
        <f t="shared" ref="K2129:K2141" si="639">K2128+J2129</f>
        <v>-25</v>
      </c>
      <c r="L2129">
        <v>71</v>
      </c>
      <c r="R2129">
        <f>R2127-R2128</f>
        <v>130</v>
      </c>
      <c r="W2129">
        <f t="shared" si="631"/>
        <v>0</v>
      </c>
      <c r="X2129">
        <f t="shared" si="632"/>
        <v>29</v>
      </c>
      <c r="Y2129">
        <f t="shared" si="633"/>
        <v>130</v>
      </c>
      <c r="Z2129" s="22">
        <f t="shared" si="634"/>
        <v>0</v>
      </c>
      <c r="AA2129" s="22">
        <f t="shared" si="635"/>
        <v>0</v>
      </c>
      <c r="AB2129">
        <f t="shared" si="636"/>
        <v>0</v>
      </c>
      <c r="AC2129" s="22">
        <f t="shared" si="637"/>
        <v>0</v>
      </c>
      <c r="AD2129" s="22">
        <f t="shared" si="638"/>
        <v>0</v>
      </c>
    </row>
    <row r="2130" spans="3:30" x14ac:dyDescent="0.25">
      <c r="D2130" s="1">
        <v>0.45833333333333331</v>
      </c>
      <c r="E2130">
        <v>10651</v>
      </c>
      <c r="F2130">
        <v>10691</v>
      </c>
      <c r="G2130">
        <v>10634</v>
      </c>
      <c r="H2130">
        <v>10659</v>
      </c>
      <c r="J2130">
        <v>8</v>
      </c>
      <c r="K2130">
        <f t="shared" si="639"/>
        <v>-17</v>
      </c>
      <c r="L2130">
        <v>57</v>
      </c>
      <c r="W2130">
        <f t="shared" si="631"/>
        <v>0</v>
      </c>
      <c r="X2130">
        <f t="shared" si="632"/>
        <v>8</v>
      </c>
      <c r="Y2130">
        <f t="shared" si="633"/>
        <v>0</v>
      </c>
      <c r="Z2130" s="22">
        <f t="shared" si="634"/>
        <v>0</v>
      </c>
      <c r="AA2130" s="22">
        <f t="shared" si="635"/>
        <v>0</v>
      </c>
      <c r="AB2130">
        <f t="shared" si="636"/>
        <v>0</v>
      </c>
      <c r="AC2130" s="22">
        <f t="shared" si="637"/>
        <v>0</v>
      </c>
      <c r="AD2130" s="22">
        <f t="shared" si="638"/>
        <v>0</v>
      </c>
    </row>
    <row r="2131" spans="3:30" x14ac:dyDescent="0.25">
      <c r="D2131" s="1">
        <v>0.5</v>
      </c>
      <c r="E2131">
        <v>10660</v>
      </c>
      <c r="F2131">
        <v>10664</v>
      </c>
      <c r="G2131">
        <v>10584</v>
      </c>
      <c r="H2131">
        <v>10626</v>
      </c>
      <c r="J2131">
        <v>-34</v>
      </c>
      <c r="K2131">
        <f t="shared" si="639"/>
        <v>-51</v>
      </c>
      <c r="L2131">
        <v>80</v>
      </c>
      <c r="W2131">
        <f t="shared" si="631"/>
        <v>0</v>
      </c>
      <c r="X2131">
        <f t="shared" si="632"/>
        <v>34</v>
      </c>
      <c r="Y2131">
        <f t="shared" si="633"/>
        <v>0</v>
      </c>
      <c r="Z2131" s="22">
        <f t="shared" si="634"/>
        <v>0</v>
      </c>
      <c r="AA2131" s="22">
        <f t="shared" si="635"/>
        <v>0</v>
      </c>
      <c r="AB2131">
        <f t="shared" si="636"/>
        <v>0</v>
      </c>
      <c r="AC2131" s="22">
        <f t="shared" si="637"/>
        <v>0</v>
      </c>
      <c r="AD2131" s="22">
        <f t="shared" si="638"/>
        <v>0</v>
      </c>
    </row>
    <row r="2132" spans="3:30" x14ac:dyDescent="0.25">
      <c r="C2132">
        <v>1</v>
      </c>
      <c r="D2132" s="1">
        <v>0.54166666666666663</v>
      </c>
      <c r="E2132">
        <v>10626</v>
      </c>
      <c r="F2132">
        <v>10681</v>
      </c>
      <c r="G2132">
        <v>10618</v>
      </c>
      <c r="H2132">
        <v>10666</v>
      </c>
      <c r="J2132">
        <v>40</v>
      </c>
      <c r="K2132">
        <f t="shared" si="639"/>
        <v>-11</v>
      </c>
      <c r="L2132">
        <v>63</v>
      </c>
      <c r="W2132">
        <f t="shared" si="631"/>
        <v>0</v>
      </c>
      <c r="X2132">
        <f t="shared" si="632"/>
        <v>40</v>
      </c>
      <c r="Y2132">
        <f t="shared" si="633"/>
        <v>0</v>
      </c>
      <c r="Z2132" s="22">
        <f t="shared" si="634"/>
        <v>0</v>
      </c>
      <c r="AA2132" s="22">
        <f t="shared" si="635"/>
        <v>0</v>
      </c>
      <c r="AB2132">
        <f t="shared" si="636"/>
        <v>0</v>
      </c>
      <c r="AC2132" s="22">
        <f t="shared" si="637"/>
        <v>0</v>
      </c>
      <c r="AD2132" s="22">
        <f t="shared" si="638"/>
        <v>0</v>
      </c>
    </row>
    <row r="2133" spans="3:30" x14ac:dyDescent="0.25">
      <c r="D2133" s="1">
        <v>0.58333333333333337</v>
      </c>
      <c r="E2133">
        <v>10665</v>
      </c>
      <c r="F2133">
        <v>10700</v>
      </c>
      <c r="G2133">
        <v>10655</v>
      </c>
      <c r="H2133">
        <v>10698</v>
      </c>
      <c r="J2133">
        <v>33</v>
      </c>
      <c r="K2133">
        <f t="shared" si="639"/>
        <v>22</v>
      </c>
      <c r="L2133">
        <v>45</v>
      </c>
      <c r="W2133">
        <f t="shared" si="631"/>
        <v>0</v>
      </c>
      <c r="X2133">
        <f t="shared" si="632"/>
        <v>33</v>
      </c>
      <c r="Y2133">
        <f t="shared" si="633"/>
        <v>0</v>
      </c>
      <c r="Z2133" s="22">
        <f t="shared" si="634"/>
        <v>0</v>
      </c>
      <c r="AA2133" s="22">
        <f t="shared" si="635"/>
        <v>0</v>
      </c>
      <c r="AB2133">
        <f t="shared" si="636"/>
        <v>0</v>
      </c>
      <c r="AC2133" s="22">
        <f t="shared" si="637"/>
        <v>0</v>
      </c>
      <c r="AD2133" s="22">
        <f t="shared" si="638"/>
        <v>0</v>
      </c>
    </row>
    <row r="2134" spans="3:30" x14ac:dyDescent="0.25">
      <c r="D2134" s="1">
        <v>0.625</v>
      </c>
      <c r="E2134">
        <v>10698</v>
      </c>
      <c r="F2134">
        <v>10702</v>
      </c>
      <c r="G2134">
        <v>10664</v>
      </c>
      <c r="H2134">
        <v>10678</v>
      </c>
      <c r="J2134">
        <v>-20</v>
      </c>
      <c r="K2134">
        <f t="shared" si="639"/>
        <v>2</v>
      </c>
      <c r="L2134">
        <v>38</v>
      </c>
      <c r="W2134">
        <f t="shared" si="631"/>
        <v>0</v>
      </c>
      <c r="X2134">
        <f t="shared" si="632"/>
        <v>20</v>
      </c>
      <c r="Y2134">
        <f t="shared" si="633"/>
        <v>0</v>
      </c>
      <c r="Z2134" s="22">
        <f t="shared" si="634"/>
        <v>0</v>
      </c>
      <c r="AA2134" s="22">
        <f t="shared" si="635"/>
        <v>0</v>
      </c>
      <c r="AB2134">
        <f t="shared" si="636"/>
        <v>0</v>
      </c>
      <c r="AC2134" s="22">
        <f t="shared" si="637"/>
        <v>0</v>
      </c>
      <c r="AD2134" s="22">
        <f t="shared" si="638"/>
        <v>0</v>
      </c>
    </row>
    <row r="2135" spans="3:30" x14ac:dyDescent="0.25">
      <c r="D2135" s="1">
        <v>0.66666666666666663</v>
      </c>
      <c r="E2135">
        <v>10679</v>
      </c>
      <c r="F2135">
        <v>10691</v>
      </c>
      <c r="G2135">
        <v>10661</v>
      </c>
      <c r="H2135">
        <v>10676</v>
      </c>
      <c r="J2135">
        <v>-3</v>
      </c>
      <c r="K2135">
        <f t="shared" si="639"/>
        <v>-1</v>
      </c>
      <c r="L2135">
        <v>30</v>
      </c>
      <c r="W2135">
        <f t="shared" si="631"/>
        <v>0</v>
      </c>
      <c r="X2135">
        <f t="shared" si="632"/>
        <v>3</v>
      </c>
      <c r="Y2135">
        <f t="shared" si="633"/>
        <v>0</v>
      </c>
      <c r="Z2135" s="22">
        <f t="shared" si="634"/>
        <v>0</v>
      </c>
      <c r="AA2135" s="22">
        <f t="shared" si="635"/>
        <v>0</v>
      </c>
      <c r="AB2135">
        <f t="shared" si="636"/>
        <v>0</v>
      </c>
      <c r="AC2135" s="22">
        <f t="shared" si="637"/>
        <v>0</v>
      </c>
      <c r="AD2135" s="22">
        <f t="shared" si="638"/>
        <v>0</v>
      </c>
    </row>
    <row r="2136" spans="3:30" x14ac:dyDescent="0.25">
      <c r="D2136" s="1">
        <v>0.70833333333333337</v>
      </c>
      <c r="E2136">
        <v>10676</v>
      </c>
      <c r="F2136">
        <v>10695</v>
      </c>
      <c r="G2136">
        <v>10644</v>
      </c>
      <c r="H2136">
        <v>10653</v>
      </c>
      <c r="J2136">
        <v>-23</v>
      </c>
      <c r="K2136">
        <f t="shared" si="639"/>
        <v>-24</v>
      </c>
      <c r="L2136">
        <v>51</v>
      </c>
      <c r="W2136">
        <f t="shared" si="631"/>
        <v>0</v>
      </c>
      <c r="X2136">
        <f t="shared" si="632"/>
        <v>23</v>
      </c>
      <c r="Y2136">
        <f t="shared" si="633"/>
        <v>0</v>
      </c>
      <c r="Z2136" s="22">
        <f t="shared" si="634"/>
        <v>0</v>
      </c>
      <c r="AA2136" s="22">
        <f t="shared" si="635"/>
        <v>0</v>
      </c>
      <c r="AB2136">
        <f t="shared" si="636"/>
        <v>0</v>
      </c>
      <c r="AC2136" s="22">
        <f t="shared" si="637"/>
        <v>0</v>
      </c>
      <c r="AD2136" s="22">
        <f t="shared" si="638"/>
        <v>0</v>
      </c>
    </row>
    <row r="2137" spans="3:30" x14ac:dyDescent="0.25">
      <c r="D2137" s="1">
        <v>0.75</v>
      </c>
      <c r="E2137">
        <v>10653</v>
      </c>
      <c r="F2137">
        <v>10682</v>
      </c>
      <c r="G2137">
        <v>10639</v>
      </c>
      <c r="H2137">
        <v>10672</v>
      </c>
      <c r="J2137">
        <v>19</v>
      </c>
      <c r="K2137">
        <f t="shared" si="639"/>
        <v>-5</v>
      </c>
      <c r="L2137">
        <v>43</v>
      </c>
      <c r="W2137">
        <f t="shared" si="631"/>
        <v>0</v>
      </c>
      <c r="X2137">
        <f t="shared" si="632"/>
        <v>19</v>
      </c>
      <c r="Y2137">
        <f t="shared" si="633"/>
        <v>0</v>
      </c>
      <c r="Z2137" s="22">
        <f t="shared" si="634"/>
        <v>0</v>
      </c>
      <c r="AA2137" s="22">
        <f t="shared" si="635"/>
        <v>0</v>
      </c>
      <c r="AB2137">
        <f t="shared" si="636"/>
        <v>0</v>
      </c>
      <c r="AC2137" s="22">
        <f t="shared" si="637"/>
        <v>0</v>
      </c>
      <c r="AD2137" s="22">
        <f t="shared" si="638"/>
        <v>0</v>
      </c>
    </row>
    <row r="2138" spans="3:30" x14ac:dyDescent="0.25">
      <c r="D2138" s="1">
        <v>0.79166666666666663</v>
      </c>
      <c r="E2138">
        <v>10672</v>
      </c>
      <c r="F2138">
        <v>10690</v>
      </c>
      <c r="G2138">
        <v>10667</v>
      </c>
      <c r="H2138">
        <v>10669</v>
      </c>
      <c r="J2138">
        <v>-3</v>
      </c>
      <c r="K2138">
        <f t="shared" si="639"/>
        <v>-8</v>
      </c>
      <c r="L2138">
        <v>23</v>
      </c>
      <c r="W2138">
        <f t="shared" si="631"/>
        <v>0</v>
      </c>
      <c r="X2138">
        <f t="shared" si="632"/>
        <v>3</v>
      </c>
      <c r="Y2138">
        <f t="shared" si="633"/>
        <v>0</v>
      </c>
      <c r="Z2138" s="22">
        <f t="shared" si="634"/>
        <v>0</v>
      </c>
      <c r="AA2138" s="22">
        <f t="shared" si="635"/>
        <v>0</v>
      </c>
      <c r="AB2138">
        <f t="shared" si="636"/>
        <v>0</v>
      </c>
      <c r="AC2138" s="22">
        <f t="shared" si="637"/>
        <v>0</v>
      </c>
      <c r="AD2138" s="22">
        <f t="shared" si="638"/>
        <v>0</v>
      </c>
    </row>
    <row r="2139" spans="3:30" x14ac:dyDescent="0.25">
      <c r="D2139" s="1">
        <v>0.83333333333333337</v>
      </c>
      <c r="E2139">
        <v>10670</v>
      </c>
      <c r="F2139">
        <v>10684</v>
      </c>
      <c r="G2139">
        <v>10669</v>
      </c>
      <c r="H2139">
        <v>10677</v>
      </c>
      <c r="J2139">
        <v>7</v>
      </c>
      <c r="K2139">
        <f t="shared" si="639"/>
        <v>-1</v>
      </c>
      <c r="L2139">
        <v>15</v>
      </c>
      <c r="W2139">
        <f t="shared" si="631"/>
        <v>0</v>
      </c>
      <c r="X2139">
        <f t="shared" si="632"/>
        <v>7</v>
      </c>
      <c r="Y2139">
        <f t="shared" si="633"/>
        <v>0</v>
      </c>
      <c r="Z2139" s="22">
        <f t="shared" si="634"/>
        <v>0</v>
      </c>
      <c r="AA2139" s="22">
        <f t="shared" si="635"/>
        <v>0</v>
      </c>
      <c r="AB2139">
        <f t="shared" si="636"/>
        <v>0</v>
      </c>
      <c r="AC2139" s="22">
        <f t="shared" si="637"/>
        <v>0</v>
      </c>
      <c r="AD2139" s="22">
        <f t="shared" si="638"/>
        <v>0</v>
      </c>
    </row>
    <row r="2140" spans="3:30" x14ac:dyDescent="0.25">
      <c r="D2140" s="1">
        <v>0.875</v>
      </c>
      <c r="E2140">
        <v>10677</v>
      </c>
      <c r="F2140">
        <v>10683</v>
      </c>
      <c r="G2140">
        <v>10671</v>
      </c>
      <c r="H2140">
        <v>10673</v>
      </c>
      <c r="J2140">
        <v>-4</v>
      </c>
      <c r="K2140">
        <f t="shared" si="639"/>
        <v>-5</v>
      </c>
      <c r="L2140">
        <v>12</v>
      </c>
      <c r="W2140">
        <f t="shared" si="631"/>
        <v>0</v>
      </c>
      <c r="X2140">
        <f t="shared" si="632"/>
        <v>4</v>
      </c>
      <c r="Y2140">
        <f t="shared" si="633"/>
        <v>0</v>
      </c>
      <c r="Z2140" s="22">
        <f t="shared" si="634"/>
        <v>0</v>
      </c>
      <c r="AA2140" s="22">
        <f t="shared" si="635"/>
        <v>0</v>
      </c>
      <c r="AB2140">
        <f t="shared" si="636"/>
        <v>0</v>
      </c>
      <c r="AC2140" s="22">
        <f t="shared" si="637"/>
        <v>0</v>
      </c>
      <c r="AD2140" s="22">
        <f t="shared" si="638"/>
        <v>0</v>
      </c>
    </row>
    <row r="2141" spans="3:30" x14ac:dyDescent="0.25">
      <c r="D2141" s="2">
        <v>0.91666666666666663</v>
      </c>
      <c r="E2141">
        <v>10672</v>
      </c>
      <c r="F2141">
        <v>10690</v>
      </c>
      <c r="G2141">
        <v>10672</v>
      </c>
      <c r="H2141">
        <v>10685</v>
      </c>
      <c r="J2141">
        <v>13</v>
      </c>
      <c r="K2141">
        <f t="shared" si="639"/>
        <v>8</v>
      </c>
      <c r="L2141">
        <v>18</v>
      </c>
      <c r="W2141">
        <f t="shared" si="631"/>
        <v>0</v>
      </c>
      <c r="X2141">
        <f t="shared" si="632"/>
        <v>13</v>
      </c>
      <c r="Y2141">
        <f t="shared" si="633"/>
        <v>0</v>
      </c>
      <c r="Z2141" s="22">
        <f t="shared" si="634"/>
        <v>0</v>
      </c>
      <c r="AA2141" s="22">
        <f t="shared" si="635"/>
        <v>0</v>
      </c>
      <c r="AB2141">
        <f t="shared" si="636"/>
        <v>0</v>
      </c>
      <c r="AC2141" s="22">
        <f t="shared" si="637"/>
        <v>0</v>
      </c>
      <c r="AD2141" s="22">
        <f t="shared" si="638"/>
        <v>0</v>
      </c>
    </row>
    <row r="2142" spans="3:30" hidden="1" x14ac:dyDescent="0.25">
      <c r="D2142" s="1">
        <v>0</v>
      </c>
      <c r="E2142">
        <v>10685</v>
      </c>
      <c r="F2142">
        <v>10685</v>
      </c>
      <c r="G2142">
        <v>10685</v>
      </c>
      <c r="H2142">
        <v>10685</v>
      </c>
      <c r="Z2142"/>
      <c r="AA2142"/>
      <c r="AC2142"/>
      <c r="AD2142"/>
    </row>
    <row r="2143" spans="3:30" x14ac:dyDescent="0.25">
      <c r="D2143" s="2">
        <v>0.375</v>
      </c>
      <c r="E2143">
        <v>10685</v>
      </c>
      <c r="F2143">
        <v>10773</v>
      </c>
      <c r="G2143">
        <v>10685</v>
      </c>
      <c r="H2143">
        <v>10740</v>
      </c>
      <c r="J2143">
        <v>55</v>
      </c>
      <c r="L2143">
        <v>88</v>
      </c>
      <c r="M2143">
        <f>H2156-E2143</f>
        <v>23</v>
      </c>
      <c r="N2143">
        <v>1</v>
      </c>
      <c r="R2143">
        <f>MAX(F2142:F2156)</f>
        <v>10802</v>
      </c>
      <c r="W2143">
        <f t="shared" ref="W2143:W2156" si="640">ABS(M2143)</f>
        <v>23</v>
      </c>
      <c r="X2143">
        <f t="shared" ref="X2143:X2156" si="641">ABS(J2143)</f>
        <v>55</v>
      </c>
      <c r="Y2143">
        <f t="shared" ref="Y2143:Y2156" si="642">IF(R2143&lt;1000,ABS(R2143),0)</f>
        <v>0</v>
      </c>
      <c r="Z2143" s="22">
        <f t="shared" ref="Z2143:Z2156" si="643">IF(N2143=1,0,ABS(N2143))</f>
        <v>0</v>
      </c>
      <c r="AA2143" s="22">
        <f t="shared" ref="AA2143:AA2156" si="644">ABS(O2143)</f>
        <v>0</v>
      </c>
      <c r="AB2143">
        <f t="shared" ref="AB2143:AB2156" si="645">IF(N2143=1,1,0)</f>
        <v>1</v>
      </c>
      <c r="AC2143" s="22">
        <f t="shared" ref="AC2143:AC2156" si="646">IF(N2143=1,ABS(N2144),0)</f>
        <v>0.24615384615384617</v>
      </c>
      <c r="AD2143" s="22">
        <f t="shared" ref="AD2143:AD2156" si="647">IF(N2143=1,0,ABS(O2144))</f>
        <v>0</v>
      </c>
    </row>
    <row r="2144" spans="3:30" x14ac:dyDescent="0.25">
      <c r="D2144" s="1">
        <v>0.41666666666666669</v>
      </c>
      <c r="E2144">
        <v>10741</v>
      </c>
      <c r="F2144">
        <v>10801</v>
      </c>
      <c r="G2144">
        <v>10726</v>
      </c>
      <c r="H2144">
        <v>10773</v>
      </c>
      <c r="J2144">
        <v>32</v>
      </c>
      <c r="L2144">
        <v>75</v>
      </c>
      <c r="N2144">
        <f>32/130</f>
        <v>0.24615384615384617</v>
      </c>
      <c r="O2144">
        <f>64/130</f>
        <v>0.49230769230769234</v>
      </c>
      <c r="R2144">
        <f>MIN(G2143:G2157)</f>
        <v>10668</v>
      </c>
      <c r="W2144">
        <f t="shared" si="640"/>
        <v>0</v>
      </c>
      <c r="X2144">
        <f t="shared" si="641"/>
        <v>32</v>
      </c>
      <c r="Y2144">
        <f t="shared" si="642"/>
        <v>0</v>
      </c>
      <c r="Z2144" s="22">
        <f t="shared" si="643"/>
        <v>0.24615384615384617</v>
      </c>
      <c r="AA2144" s="22">
        <f t="shared" si="644"/>
        <v>0.49230769230769234</v>
      </c>
      <c r="AB2144">
        <f t="shared" si="645"/>
        <v>0</v>
      </c>
      <c r="AC2144" s="22">
        <f t="shared" si="646"/>
        <v>0</v>
      </c>
      <c r="AD2144" s="22">
        <f t="shared" si="647"/>
        <v>0</v>
      </c>
    </row>
    <row r="2145" spans="3:30" x14ac:dyDescent="0.25">
      <c r="D2145" s="1">
        <v>0.45833333333333331</v>
      </c>
      <c r="E2145">
        <v>10773</v>
      </c>
      <c r="F2145">
        <v>10802</v>
      </c>
      <c r="G2145">
        <v>10759</v>
      </c>
      <c r="H2145">
        <v>10770</v>
      </c>
      <c r="J2145">
        <v>-3</v>
      </c>
      <c r="L2145">
        <v>43</v>
      </c>
      <c r="R2145">
        <f>R2143-R2144</f>
        <v>134</v>
      </c>
      <c r="W2145">
        <f t="shared" si="640"/>
        <v>0</v>
      </c>
      <c r="X2145">
        <f t="shared" si="641"/>
        <v>3</v>
      </c>
      <c r="Y2145">
        <f t="shared" si="642"/>
        <v>134</v>
      </c>
      <c r="Z2145" s="22">
        <f t="shared" si="643"/>
        <v>0</v>
      </c>
      <c r="AA2145" s="22">
        <f t="shared" si="644"/>
        <v>0</v>
      </c>
      <c r="AB2145">
        <f t="shared" si="645"/>
        <v>0</v>
      </c>
      <c r="AC2145" s="22">
        <f t="shared" si="646"/>
        <v>0</v>
      </c>
      <c r="AD2145" s="22">
        <f t="shared" si="647"/>
        <v>0</v>
      </c>
    </row>
    <row r="2146" spans="3:30" x14ac:dyDescent="0.25">
      <c r="D2146" s="1">
        <v>0.5</v>
      </c>
      <c r="E2146">
        <v>10770</v>
      </c>
      <c r="F2146">
        <v>10775</v>
      </c>
      <c r="G2146">
        <v>10726</v>
      </c>
      <c r="H2146">
        <v>10726</v>
      </c>
      <c r="J2146">
        <v>-44</v>
      </c>
      <c r="L2146">
        <v>49</v>
      </c>
      <c r="W2146">
        <f t="shared" si="640"/>
        <v>0</v>
      </c>
      <c r="X2146">
        <f t="shared" si="641"/>
        <v>44</v>
      </c>
      <c r="Y2146">
        <f t="shared" si="642"/>
        <v>0</v>
      </c>
      <c r="Z2146" s="22">
        <f t="shared" si="643"/>
        <v>0</v>
      </c>
      <c r="AA2146" s="22">
        <f t="shared" si="644"/>
        <v>0</v>
      </c>
      <c r="AB2146">
        <f t="shared" si="645"/>
        <v>0</v>
      </c>
      <c r="AC2146" s="22">
        <f t="shared" si="646"/>
        <v>0</v>
      </c>
      <c r="AD2146" s="22">
        <f t="shared" si="647"/>
        <v>0</v>
      </c>
    </row>
    <row r="2147" spans="3:30" x14ac:dyDescent="0.25">
      <c r="C2147">
        <v>1</v>
      </c>
      <c r="D2147" s="1">
        <v>0.54166666666666663</v>
      </c>
      <c r="E2147">
        <v>10724</v>
      </c>
      <c r="F2147">
        <v>10733</v>
      </c>
      <c r="G2147">
        <v>10676</v>
      </c>
      <c r="H2147">
        <v>10702</v>
      </c>
      <c r="J2147">
        <v>-22</v>
      </c>
      <c r="L2147">
        <v>57</v>
      </c>
      <c r="W2147">
        <f t="shared" si="640"/>
        <v>0</v>
      </c>
      <c r="X2147">
        <f t="shared" si="641"/>
        <v>22</v>
      </c>
      <c r="Y2147">
        <f t="shared" si="642"/>
        <v>0</v>
      </c>
      <c r="Z2147" s="22">
        <f t="shared" si="643"/>
        <v>0</v>
      </c>
      <c r="AA2147" s="22">
        <f t="shared" si="644"/>
        <v>0</v>
      </c>
      <c r="AB2147">
        <f t="shared" si="645"/>
        <v>0</v>
      </c>
      <c r="AC2147" s="22">
        <f t="shared" si="646"/>
        <v>0</v>
      </c>
      <c r="AD2147" s="22">
        <f t="shared" si="647"/>
        <v>0</v>
      </c>
    </row>
    <row r="2148" spans="3:30" x14ac:dyDescent="0.25">
      <c r="D2148" s="1">
        <v>0.58333333333333337</v>
      </c>
      <c r="E2148">
        <v>10703</v>
      </c>
      <c r="F2148">
        <v>10721</v>
      </c>
      <c r="G2148">
        <v>10692</v>
      </c>
      <c r="H2148">
        <v>10701</v>
      </c>
      <c r="J2148">
        <v>-2</v>
      </c>
      <c r="L2148">
        <v>29</v>
      </c>
      <c r="W2148">
        <f t="shared" si="640"/>
        <v>0</v>
      </c>
      <c r="X2148">
        <f t="shared" si="641"/>
        <v>2</v>
      </c>
      <c r="Y2148">
        <f t="shared" si="642"/>
        <v>0</v>
      </c>
      <c r="Z2148" s="22">
        <f t="shared" si="643"/>
        <v>0</v>
      </c>
      <c r="AA2148" s="22">
        <f t="shared" si="644"/>
        <v>0</v>
      </c>
      <c r="AB2148">
        <f t="shared" si="645"/>
        <v>0</v>
      </c>
      <c r="AC2148" s="22">
        <f t="shared" si="646"/>
        <v>0</v>
      </c>
      <c r="AD2148" s="22">
        <f t="shared" si="647"/>
        <v>0</v>
      </c>
    </row>
    <row r="2149" spans="3:30" x14ac:dyDescent="0.25">
      <c r="D2149" s="1">
        <v>0.625</v>
      </c>
      <c r="E2149">
        <v>10701</v>
      </c>
      <c r="F2149">
        <v>10742</v>
      </c>
      <c r="G2149">
        <v>10688</v>
      </c>
      <c r="H2149">
        <v>10726</v>
      </c>
      <c r="J2149">
        <v>25</v>
      </c>
      <c r="L2149">
        <v>54</v>
      </c>
      <c r="W2149">
        <f t="shared" si="640"/>
        <v>0</v>
      </c>
      <c r="X2149">
        <f t="shared" si="641"/>
        <v>25</v>
      </c>
      <c r="Y2149">
        <f t="shared" si="642"/>
        <v>0</v>
      </c>
      <c r="Z2149" s="22">
        <f t="shared" si="643"/>
        <v>0</v>
      </c>
      <c r="AA2149" s="22">
        <f t="shared" si="644"/>
        <v>0</v>
      </c>
      <c r="AB2149">
        <f t="shared" si="645"/>
        <v>0</v>
      </c>
      <c r="AC2149" s="22">
        <f t="shared" si="646"/>
        <v>0</v>
      </c>
      <c r="AD2149" s="22">
        <f t="shared" si="647"/>
        <v>0</v>
      </c>
    </row>
    <row r="2150" spans="3:30" x14ac:dyDescent="0.25">
      <c r="D2150" s="1">
        <v>0.66666666666666663</v>
      </c>
      <c r="E2150">
        <v>10726</v>
      </c>
      <c r="F2150">
        <v>10726</v>
      </c>
      <c r="G2150">
        <v>10688</v>
      </c>
      <c r="H2150">
        <v>10705</v>
      </c>
      <c r="J2150">
        <v>-21</v>
      </c>
      <c r="L2150">
        <v>38</v>
      </c>
      <c r="W2150">
        <f t="shared" si="640"/>
        <v>0</v>
      </c>
      <c r="X2150">
        <f t="shared" si="641"/>
        <v>21</v>
      </c>
      <c r="Y2150">
        <f t="shared" si="642"/>
        <v>0</v>
      </c>
      <c r="Z2150" s="22">
        <f t="shared" si="643"/>
        <v>0</v>
      </c>
      <c r="AA2150" s="22">
        <f t="shared" si="644"/>
        <v>0</v>
      </c>
      <c r="AB2150">
        <f t="shared" si="645"/>
        <v>0</v>
      </c>
      <c r="AC2150" s="22">
        <f t="shared" si="646"/>
        <v>0</v>
      </c>
      <c r="AD2150" s="22">
        <f t="shared" si="647"/>
        <v>0</v>
      </c>
    </row>
    <row r="2151" spans="3:30" x14ac:dyDescent="0.25">
      <c r="D2151" s="1">
        <v>0.70833333333333337</v>
      </c>
      <c r="E2151">
        <v>10706</v>
      </c>
      <c r="F2151">
        <v>10750</v>
      </c>
      <c r="G2151">
        <v>10692</v>
      </c>
      <c r="H2151">
        <v>10700</v>
      </c>
      <c r="J2151">
        <v>-6</v>
      </c>
      <c r="L2151">
        <v>58</v>
      </c>
      <c r="W2151">
        <f t="shared" si="640"/>
        <v>0</v>
      </c>
      <c r="X2151">
        <f t="shared" si="641"/>
        <v>6</v>
      </c>
      <c r="Y2151">
        <f t="shared" si="642"/>
        <v>0</v>
      </c>
      <c r="Z2151" s="22">
        <f t="shared" si="643"/>
        <v>0</v>
      </c>
      <c r="AA2151" s="22">
        <f t="shared" si="644"/>
        <v>0</v>
      </c>
      <c r="AB2151">
        <f t="shared" si="645"/>
        <v>0</v>
      </c>
      <c r="AC2151" s="22">
        <f t="shared" si="646"/>
        <v>0</v>
      </c>
      <c r="AD2151" s="22">
        <f t="shared" si="647"/>
        <v>0</v>
      </c>
    </row>
    <row r="2152" spans="3:30" x14ac:dyDescent="0.25">
      <c r="D2152" s="1">
        <v>0.75</v>
      </c>
      <c r="E2152">
        <v>10700</v>
      </c>
      <c r="F2152">
        <v>10711</v>
      </c>
      <c r="G2152">
        <v>10682</v>
      </c>
      <c r="H2152">
        <v>10698</v>
      </c>
      <c r="J2152">
        <v>-2</v>
      </c>
      <c r="L2152">
        <v>29</v>
      </c>
      <c r="W2152">
        <f t="shared" si="640"/>
        <v>0</v>
      </c>
      <c r="X2152">
        <f t="shared" si="641"/>
        <v>2</v>
      </c>
      <c r="Y2152">
        <f t="shared" si="642"/>
        <v>0</v>
      </c>
      <c r="Z2152" s="22">
        <f t="shared" si="643"/>
        <v>0</v>
      </c>
      <c r="AA2152" s="22">
        <f t="shared" si="644"/>
        <v>0</v>
      </c>
      <c r="AB2152">
        <f t="shared" si="645"/>
        <v>0</v>
      </c>
      <c r="AC2152" s="22">
        <f t="shared" si="646"/>
        <v>0</v>
      </c>
      <c r="AD2152" s="22">
        <f t="shared" si="647"/>
        <v>0</v>
      </c>
    </row>
    <row r="2153" spans="3:30" x14ac:dyDescent="0.25">
      <c r="D2153" s="1">
        <v>0.79166666666666663</v>
      </c>
      <c r="E2153">
        <v>10698</v>
      </c>
      <c r="F2153">
        <v>10702</v>
      </c>
      <c r="G2153">
        <v>10668</v>
      </c>
      <c r="H2153">
        <v>10692</v>
      </c>
      <c r="J2153">
        <v>-6</v>
      </c>
      <c r="L2153">
        <v>34</v>
      </c>
      <c r="W2153">
        <f t="shared" si="640"/>
        <v>0</v>
      </c>
      <c r="X2153">
        <f t="shared" si="641"/>
        <v>6</v>
      </c>
      <c r="Y2153">
        <f t="shared" si="642"/>
        <v>0</v>
      </c>
      <c r="Z2153" s="22">
        <f t="shared" si="643"/>
        <v>0</v>
      </c>
      <c r="AA2153" s="22">
        <f t="shared" si="644"/>
        <v>0</v>
      </c>
      <c r="AB2153">
        <f t="shared" si="645"/>
        <v>0</v>
      </c>
      <c r="AC2153" s="22">
        <f t="shared" si="646"/>
        <v>0</v>
      </c>
      <c r="AD2153" s="22">
        <f t="shared" si="647"/>
        <v>0</v>
      </c>
    </row>
    <row r="2154" spans="3:30" x14ac:dyDescent="0.25">
      <c r="D2154" s="1">
        <v>0.83333333333333337</v>
      </c>
      <c r="E2154">
        <v>10692</v>
      </c>
      <c r="F2154">
        <v>10719</v>
      </c>
      <c r="G2154">
        <v>10684</v>
      </c>
      <c r="H2154">
        <v>10706</v>
      </c>
      <c r="J2154">
        <v>14</v>
      </c>
      <c r="L2154">
        <v>35</v>
      </c>
      <c r="W2154">
        <f t="shared" si="640"/>
        <v>0</v>
      </c>
      <c r="X2154">
        <f t="shared" si="641"/>
        <v>14</v>
      </c>
      <c r="Y2154">
        <f t="shared" si="642"/>
        <v>0</v>
      </c>
      <c r="Z2154" s="22">
        <f t="shared" si="643"/>
        <v>0</v>
      </c>
      <c r="AA2154" s="22">
        <f t="shared" si="644"/>
        <v>0</v>
      </c>
      <c r="AB2154">
        <f t="shared" si="645"/>
        <v>0</v>
      </c>
      <c r="AC2154" s="22">
        <f t="shared" si="646"/>
        <v>0</v>
      </c>
      <c r="AD2154" s="22">
        <f t="shared" si="647"/>
        <v>0</v>
      </c>
    </row>
    <row r="2155" spans="3:30" x14ac:dyDescent="0.25">
      <c r="D2155" s="1">
        <v>0.875</v>
      </c>
      <c r="E2155">
        <v>10705</v>
      </c>
      <c r="F2155">
        <v>10722</v>
      </c>
      <c r="G2155">
        <v>10698</v>
      </c>
      <c r="H2155">
        <v>10721</v>
      </c>
      <c r="J2155">
        <v>16</v>
      </c>
      <c r="L2155">
        <v>24</v>
      </c>
      <c r="W2155">
        <f t="shared" si="640"/>
        <v>0</v>
      </c>
      <c r="X2155">
        <f t="shared" si="641"/>
        <v>16</v>
      </c>
      <c r="Y2155">
        <f t="shared" si="642"/>
        <v>0</v>
      </c>
      <c r="Z2155" s="22">
        <f t="shared" si="643"/>
        <v>0</v>
      </c>
      <c r="AA2155" s="22">
        <f t="shared" si="644"/>
        <v>0</v>
      </c>
      <c r="AB2155">
        <f t="shared" si="645"/>
        <v>0</v>
      </c>
      <c r="AC2155" s="22">
        <f t="shared" si="646"/>
        <v>0</v>
      </c>
      <c r="AD2155" s="22">
        <f t="shared" si="647"/>
        <v>0</v>
      </c>
    </row>
    <row r="2156" spans="3:30" x14ac:dyDescent="0.25">
      <c r="D2156" s="2">
        <v>0.91666666666666663</v>
      </c>
      <c r="E2156">
        <v>10720</v>
      </c>
      <c r="F2156">
        <v>10724</v>
      </c>
      <c r="G2156">
        <v>10703</v>
      </c>
      <c r="H2156">
        <v>10708</v>
      </c>
      <c r="J2156">
        <v>-12</v>
      </c>
      <c r="L2156">
        <v>21</v>
      </c>
      <c r="M2156">
        <v>-29</v>
      </c>
      <c r="N2156">
        <v>1</v>
      </c>
      <c r="W2156">
        <f t="shared" si="640"/>
        <v>29</v>
      </c>
      <c r="X2156">
        <f t="shared" si="641"/>
        <v>12</v>
      </c>
      <c r="Y2156">
        <f t="shared" si="642"/>
        <v>0</v>
      </c>
      <c r="Z2156" s="22">
        <f t="shared" si="643"/>
        <v>0</v>
      </c>
      <c r="AA2156" s="22">
        <f t="shared" si="644"/>
        <v>0</v>
      </c>
      <c r="AB2156">
        <f t="shared" si="645"/>
        <v>1</v>
      </c>
      <c r="AC2156" s="22">
        <f t="shared" si="646"/>
        <v>0</v>
      </c>
      <c r="AD2156" s="22">
        <f t="shared" si="647"/>
        <v>0</v>
      </c>
    </row>
    <row r="2157" spans="3:30" hidden="1" x14ac:dyDescent="0.25">
      <c r="D2157" s="1">
        <v>0.95833333333333337</v>
      </c>
      <c r="E2157">
        <v>10706</v>
      </c>
      <c r="F2157">
        <v>10715</v>
      </c>
      <c r="G2157">
        <v>10700</v>
      </c>
      <c r="H2157">
        <v>10714</v>
      </c>
      <c r="R2157">
        <f>MIN(G2154:G2170)</f>
        <v>10664</v>
      </c>
      <c r="Z2157"/>
      <c r="AA2157"/>
      <c r="AC2157"/>
      <c r="AD2157"/>
    </row>
    <row r="2158" spans="3:30" hidden="1" x14ac:dyDescent="0.25">
      <c r="D2158" s="1">
        <v>4.1666666666666664E-2</v>
      </c>
      <c r="E2158">
        <v>10711</v>
      </c>
      <c r="F2158">
        <v>10714</v>
      </c>
      <c r="G2158">
        <v>10697</v>
      </c>
      <c r="H2158">
        <v>10709</v>
      </c>
      <c r="R2158">
        <f>R2165-R2157</f>
        <v>95</v>
      </c>
      <c r="Z2158"/>
      <c r="AA2158"/>
      <c r="AC2158"/>
      <c r="AD2158"/>
    </row>
    <row r="2159" spans="3:30" hidden="1" x14ac:dyDescent="0.25">
      <c r="D2159" s="1">
        <v>8.3333333333333329E-2</v>
      </c>
      <c r="E2159">
        <v>10710</v>
      </c>
      <c r="F2159">
        <v>10718</v>
      </c>
      <c r="G2159">
        <v>10702</v>
      </c>
      <c r="H2159">
        <v>10716</v>
      </c>
      <c r="Z2159"/>
      <c r="AA2159"/>
      <c r="AC2159"/>
      <c r="AD2159"/>
    </row>
    <row r="2160" spans="3:30" hidden="1" x14ac:dyDescent="0.25">
      <c r="D2160" s="1">
        <v>0.125</v>
      </c>
      <c r="E2160">
        <v>10716</v>
      </c>
      <c r="F2160">
        <v>10725</v>
      </c>
      <c r="G2160">
        <v>10708</v>
      </c>
      <c r="H2160">
        <v>10720</v>
      </c>
      <c r="Z2160"/>
      <c r="AA2160"/>
      <c r="AC2160"/>
      <c r="AD2160"/>
    </row>
    <row r="2161" spans="3:30" hidden="1" x14ac:dyDescent="0.25">
      <c r="D2161" s="1">
        <v>0.16666666666666666</v>
      </c>
      <c r="E2161">
        <v>10718</v>
      </c>
      <c r="F2161">
        <v>10728</v>
      </c>
      <c r="G2161">
        <v>10710</v>
      </c>
      <c r="H2161">
        <v>10728</v>
      </c>
      <c r="Z2161"/>
      <c r="AA2161"/>
      <c r="AC2161"/>
      <c r="AD2161"/>
    </row>
    <row r="2162" spans="3:30" hidden="1" x14ac:dyDescent="0.25">
      <c r="D2162" s="1">
        <v>0.20833333333333334</v>
      </c>
      <c r="E2162">
        <v>10727</v>
      </c>
      <c r="F2162">
        <v>10751</v>
      </c>
      <c r="G2162">
        <v>10723</v>
      </c>
      <c r="H2162">
        <v>10748</v>
      </c>
      <c r="Z2162"/>
      <c r="AA2162"/>
      <c r="AC2162"/>
      <c r="AD2162"/>
    </row>
    <row r="2163" spans="3:30" hidden="1" x14ac:dyDescent="0.25">
      <c r="D2163" s="1">
        <v>0.25</v>
      </c>
      <c r="E2163">
        <v>10749</v>
      </c>
      <c r="F2163">
        <v>10749</v>
      </c>
      <c r="G2163">
        <v>10744</v>
      </c>
      <c r="H2163">
        <v>10746</v>
      </c>
      <c r="Z2163"/>
      <c r="AA2163"/>
      <c r="AC2163"/>
      <c r="AD2163"/>
    </row>
    <row r="2164" spans="3:30" hidden="1" x14ac:dyDescent="0.25">
      <c r="D2164" s="1">
        <v>0.29166666666666669</v>
      </c>
      <c r="E2164">
        <v>10748</v>
      </c>
      <c r="F2164">
        <v>10749</v>
      </c>
      <c r="G2164">
        <v>10740</v>
      </c>
      <c r="H2164">
        <v>10746</v>
      </c>
      <c r="Z2164"/>
      <c r="AA2164"/>
      <c r="AC2164"/>
      <c r="AD2164"/>
    </row>
    <row r="2165" spans="3:30" x14ac:dyDescent="0.25">
      <c r="D2165" s="2">
        <v>0.33333333333333331</v>
      </c>
      <c r="E2165">
        <v>10745</v>
      </c>
      <c r="F2165">
        <v>10746</v>
      </c>
      <c r="G2165">
        <v>10709</v>
      </c>
      <c r="H2165">
        <v>10725</v>
      </c>
      <c r="J2165">
        <v>-20</v>
      </c>
      <c r="K2165">
        <v>0</v>
      </c>
      <c r="L2165">
        <v>37</v>
      </c>
      <c r="N2165">
        <f>IF(J2164&lt;0,MIN(K2165:K2178),MAX(K2165:K2178))/R2144</f>
        <v>3.4683164604424445E-3</v>
      </c>
      <c r="O2165">
        <f>IF(J2164&lt;0,MAX(K2165:K2178),MIN(K2165:K2178))/R2144</f>
        <v>-3.937007874015748E-3</v>
      </c>
      <c r="R2165">
        <f>MAX(F2163:F2179)</f>
        <v>10759</v>
      </c>
      <c r="W2165">
        <f t="shared" ref="W2165:W2179" si="648">ABS(M2165)</f>
        <v>0</v>
      </c>
      <c r="X2165">
        <f t="shared" ref="X2165:X2179" si="649">ABS(J2165)</f>
        <v>20</v>
      </c>
      <c r="Y2165">
        <f t="shared" ref="Y2165:Y2179" si="650">IF(R2165&lt;1000,ABS(R2165),0)</f>
        <v>0</v>
      </c>
      <c r="Z2165" s="22">
        <f t="shared" ref="Z2165:Z2179" si="651">IF(N2165=1,0,ABS(N2165))</f>
        <v>3.4683164604424445E-3</v>
      </c>
      <c r="AA2165" s="22">
        <f t="shared" ref="AA2165:AA2179" si="652">ABS(O2165)</f>
        <v>3.937007874015748E-3</v>
      </c>
      <c r="AB2165">
        <f t="shared" ref="AB2165:AB2179" si="653">IF(N2165=1,1,0)</f>
        <v>0</v>
      </c>
      <c r="AC2165" s="22">
        <f t="shared" ref="AC2165:AC2179" si="654">IF(N2165=1,ABS(N2166),0)</f>
        <v>0</v>
      </c>
      <c r="AD2165" s="22">
        <f t="shared" ref="AD2165:AD2179" si="655">IF(N2165=1,0,ABS(O2166))</f>
        <v>0</v>
      </c>
    </row>
    <row r="2166" spans="3:30" x14ac:dyDescent="0.25">
      <c r="D2166" s="2">
        <v>0.375</v>
      </c>
      <c r="E2166">
        <v>10710</v>
      </c>
      <c r="F2166">
        <v>10720</v>
      </c>
      <c r="G2166">
        <v>10697</v>
      </c>
      <c r="H2166">
        <v>10718</v>
      </c>
      <c r="J2166">
        <v>8</v>
      </c>
      <c r="K2166">
        <f>K2165+J2166</f>
        <v>8</v>
      </c>
      <c r="L2166">
        <v>23</v>
      </c>
      <c r="R2166">
        <f>MIN(G2163:G2179)</f>
        <v>10664</v>
      </c>
      <c r="W2166">
        <f t="shared" si="648"/>
        <v>0</v>
      </c>
      <c r="X2166">
        <f t="shared" si="649"/>
        <v>8</v>
      </c>
      <c r="Y2166">
        <f t="shared" si="650"/>
        <v>0</v>
      </c>
      <c r="Z2166" s="22">
        <f t="shared" si="651"/>
        <v>0</v>
      </c>
      <c r="AA2166" s="22">
        <f t="shared" si="652"/>
        <v>0</v>
      </c>
      <c r="AB2166">
        <f t="shared" si="653"/>
        <v>0</v>
      </c>
      <c r="AC2166" s="22">
        <f t="shared" si="654"/>
        <v>0</v>
      </c>
      <c r="AD2166" s="22">
        <f t="shared" si="655"/>
        <v>0</v>
      </c>
    </row>
    <row r="2167" spans="3:30" x14ac:dyDescent="0.25">
      <c r="D2167" s="1">
        <v>0.41666666666666669</v>
      </c>
      <c r="E2167">
        <v>10719</v>
      </c>
      <c r="F2167">
        <v>10742</v>
      </c>
      <c r="G2167">
        <v>10669</v>
      </c>
      <c r="H2167">
        <v>10669</v>
      </c>
      <c r="J2167">
        <v>-50</v>
      </c>
      <c r="K2167">
        <f t="shared" ref="K2167:K2179" si="656">K2166+J2167</f>
        <v>-42</v>
      </c>
      <c r="L2167">
        <v>73</v>
      </c>
      <c r="R2167">
        <f>R2165-R2166</f>
        <v>95</v>
      </c>
      <c r="W2167">
        <f t="shared" si="648"/>
        <v>0</v>
      </c>
      <c r="X2167">
        <f t="shared" si="649"/>
        <v>50</v>
      </c>
      <c r="Y2167">
        <f t="shared" si="650"/>
        <v>95</v>
      </c>
      <c r="Z2167" s="22">
        <f t="shared" si="651"/>
        <v>0</v>
      </c>
      <c r="AA2167" s="22">
        <f t="shared" si="652"/>
        <v>0</v>
      </c>
      <c r="AB2167">
        <f t="shared" si="653"/>
        <v>0</v>
      </c>
      <c r="AC2167" s="22">
        <f t="shared" si="654"/>
        <v>0</v>
      </c>
      <c r="AD2167" s="22">
        <f t="shared" si="655"/>
        <v>0</v>
      </c>
    </row>
    <row r="2168" spans="3:30" x14ac:dyDescent="0.25">
      <c r="D2168" s="1">
        <v>0.45833333333333331</v>
      </c>
      <c r="E2168">
        <v>10670</v>
      </c>
      <c r="F2168">
        <v>10709</v>
      </c>
      <c r="G2168">
        <v>10664</v>
      </c>
      <c r="H2168">
        <v>10694</v>
      </c>
      <c r="J2168">
        <v>24</v>
      </c>
      <c r="K2168">
        <f t="shared" si="656"/>
        <v>-18</v>
      </c>
      <c r="L2168">
        <v>45</v>
      </c>
      <c r="W2168">
        <f t="shared" si="648"/>
        <v>0</v>
      </c>
      <c r="X2168">
        <f t="shared" si="649"/>
        <v>24</v>
      </c>
      <c r="Y2168">
        <f t="shared" si="650"/>
        <v>0</v>
      </c>
      <c r="Z2168" s="22">
        <f t="shared" si="651"/>
        <v>0</v>
      </c>
      <c r="AA2168" s="22">
        <f t="shared" si="652"/>
        <v>0</v>
      </c>
      <c r="AB2168">
        <f t="shared" si="653"/>
        <v>0</v>
      </c>
      <c r="AC2168" s="22">
        <f t="shared" si="654"/>
        <v>0</v>
      </c>
      <c r="AD2168" s="22">
        <f t="shared" si="655"/>
        <v>0</v>
      </c>
    </row>
    <row r="2169" spans="3:30" x14ac:dyDescent="0.25">
      <c r="D2169" s="1">
        <v>0.5</v>
      </c>
      <c r="E2169">
        <v>10694</v>
      </c>
      <c r="F2169">
        <v>10719</v>
      </c>
      <c r="G2169">
        <v>10685</v>
      </c>
      <c r="H2169">
        <v>10692</v>
      </c>
      <c r="J2169">
        <v>-2</v>
      </c>
      <c r="K2169">
        <f t="shared" si="656"/>
        <v>-20</v>
      </c>
      <c r="L2169">
        <v>34</v>
      </c>
      <c r="W2169">
        <f t="shared" si="648"/>
        <v>0</v>
      </c>
      <c r="X2169">
        <f t="shared" si="649"/>
        <v>2</v>
      </c>
      <c r="Y2169">
        <f t="shared" si="650"/>
        <v>0</v>
      </c>
      <c r="Z2169" s="22">
        <f t="shared" si="651"/>
        <v>0</v>
      </c>
      <c r="AA2169" s="22">
        <f t="shared" si="652"/>
        <v>0</v>
      </c>
      <c r="AB2169">
        <f t="shared" si="653"/>
        <v>0</v>
      </c>
      <c r="AC2169" s="22">
        <f t="shared" si="654"/>
        <v>0</v>
      </c>
      <c r="AD2169" s="22">
        <f t="shared" si="655"/>
        <v>0</v>
      </c>
    </row>
    <row r="2170" spans="3:30" x14ac:dyDescent="0.25">
      <c r="C2170">
        <v>1</v>
      </c>
      <c r="D2170" s="1">
        <v>0.54166666666666663</v>
      </c>
      <c r="E2170">
        <v>10693</v>
      </c>
      <c r="F2170">
        <v>10698</v>
      </c>
      <c r="G2170">
        <v>10676</v>
      </c>
      <c r="H2170">
        <v>10691</v>
      </c>
      <c r="J2170">
        <v>-2</v>
      </c>
      <c r="K2170">
        <f t="shared" si="656"/>
        <v>-22</v>
      </c>
      <c r="L2170">
        <v>22</v>
      </c>
      <c r="W2170">
        <f t="shared" si="648"/>
        <v>0</v>
      </c>
      <c r="X2170">
        <f t="shared" si="649"/>
        <v>2</v>
      </c>
      <c r="Y2170">
        <f t="shared" si="650"/>
        <v>0</v>
      </c>
      <c r="Z2170" s="22">
        <f t="shared" si="651"/>
        <v>0</v>
      </c>
      <c r="AA2170" s="22">
        <f t="shared" si="652"/>
        <v>0</v>
      </c>
      <c r="AB2170">
        <f t="shared" si="653"/>
        <v>0</v>
      </c>
      <c r="AC2170" s="22">
        <f t="shared" si="654"/>
        <v>0</v>
      </c>
      <c r="AD2170" s="22">
        <f t="shared" si="655"/>
        <v>0</v>
      </c>
    </row>
    <row r="2171" spans="3:30" x14ac:dyDescent="0.25">
      <c r="D2171" s="1">
        <v>0.58333333333333337</v>
      </c>
      <c r="E2171">
        <v>10690</v>
      </c>
      <c r="F2171">
        <v>10696</v>
      </c>
      <c r="G2171">
        <v>10665</v>
      </c>
      <c r="H2171">
        <v>10680</v>
      </c>
      <c r="J2171">
        <v>-10</v>
      </c>
      <c r="K2171">
        <f t="shared" si="656"/>
        <v>-32</v>
      </c>
      <c r="L2171">
        <v>31</v>
      </c>
      <c r="W2171">
        <f t="shared" si="648"/>
        <v>0</v>
      </c>
      <c r="X2171">
        <f t="shared" si="649"/>
        <v>10</v>
      </c>
      <c r="Y2171">
        <f t="shared" si="650"/>
        <v>0</v>
      </c>
      <c r="Z2171" s="22">
        <f t="shared" si="651"/>
        <v>0</v>
      </c>
      <c r="AA2171" s="22">
        <f t="shared" si="652"/>
        <v>0</v>
      </c>
      <c r="AB2171">
        <f t="shared" si="653"/>
        <v>0</v>
      </c>
      <c r="AC2171" s="22">
        <f t="shared" si="654"/>
        <v>0</v>
      </c>
      <c r="AD2171" s="22">
        <f t="shared" si="655"/>
        <v>0</v>
      </c>
    </row>
    <row r="2172" spans="3:30" x14ac:dyDescent="0.25">
      <c r="D2172" s="1">
        <v>0.625</v>
      </c>
      <c r="E2172">
        <v>10680</v>
      </c>
      <c r="F2172">
        <v>10707</v>
      </c>
      <c r="G2172">
        <v>10679</v>
      </c>
      <c r="H2172">
        <v>10700</v>
      </c>
      <c r="J2172">
        <v>20</v>
      </c>
      <c r="K2172">
        <f t="shared" si="656"/>
        <v>-12</v>
      </c>
      <c r="L2172">
        <v>28</v>
      </c>
      <c r="W2172">
        <f t="shared" si="648"/>
        <v>0</v>
      </c>
      <c r="X2172">
        <f t="shared" si="649"/>
        <v>20</v>
      </c>
      <c r="Y2172">
        <f t="shared" si="650"/>
        <v>0</v>
      </c>
      <c r="Z2172" s="22">
        <f t="shared" si="651"/>
        <v>0</v>
      </c>
      <c r="AA2172" s="22">
        <f t="shared" si="652"/>
        <v>0</v>
      </c>
      <c r="AB2172">
        <f t="shared" si="653"/>
        <v>0</v>
      </c>
      <c r="AC2172" s="22">
        <f t="shared" si="654"/>
        <v>0</v>
      </c>
      <c r="AD2172" s="22">
        <f t="shared" si="655"/>
        <v>0</v>
      </c>
    </row>
    <row r="2173" spans="3:30" x14ac:dyDescent="0.25">
      <c r="D2173" s="1">
        <v>0.66666666666666663</v>
      </c>
      <c r="E2173">
        <v>10699</v>
      </c>
      <c r="F2173">
        <v>10711</v>
      </c>
      <c r="G2173">
        <v>10681</v>
      </c>
      <c r="H2173">
        <v>10697</v>
      </c>
      <c r="J2173">
        <v>-2</v>
      </c>
      <c r="K2173">
        <f t="shared" si="656"/>
        <v>-14</v>
      </c>
      <c r="L2173">
        <v>30</v>
      </c>
      <c r="W2173">
        <f t="shared" si="648"/>
        <v>0</v>
      </c>
      <c r="X2173">
        <f t="shared" si="649"/>
        <v>2</v>
      </c>
      <c r="Y2173">
        <f t="shared" si="650"/>
        <v>0</v>
      </c>
      <c r="Z2173" s="22">
        <f t="shared" si="651"/>
        <v>0</v>
      </c>
      <c r="AA2173" s="22">
        <f t="shared" si="652"/>
        <v>0</v>
      </c>
      <c r="AB2173">
        <f t="shared" si="653"/>
        <v>0</v>
      </c>
      <c r="AC2173" s="22">
        <f t="shared" si="654"/>
        <v>0</v>
      </c>
      <c r="AD2173" s="22">
        <f t="shared" si="655"/>
        <v>0</v>
      </c>
    </row>
    <row r="2174" spans="3:30" x14ac:dyDescent="0.25">
      <c r="D2174" s="1">
        <v>0.70833333333333337</v>
      </c>
      <c r="E2174">
        <v>10698</v>
      </c>
      <c r="F2174">
        <v>10729</v>
      </c>
      <c r="G2174">
        <v>10698</v>
      </c>
      <c r="H2174">
        <v>10720</v>
      </c>
      <c r="J2174">
        <v>22</v>
      </c>
      <c r="K2174">
        <f t="shared" si="656"/>
        <v>8</v>
      </c>
      <c r="L2174">
        <v>31</v>
      </c>
      <c r="W2174">
        <f t="shared" si="648"/>
        <v>0</v>
      </c>
      <c r="X2174">
        <f t="shared" si="649"/>
        <v>22</v>
      </c>
      <c r="Y2174">
        <f t="shared" si="650"/>
        <v>0</v>
      </c>
      <c r="Z2174" s="22">
        <f t="shared" si="651"/>
        <v>0</v>
      </c>
      <c r="AA2174" s="22">
        <f t="shared" si="652"/>
        <v>0</v>
      </c>
      <c r="AB2174">
        <f t="shared" si="653"/>
        <v>0</v>
      </c>
      <c r="AC2174" s="22">
        <f t="shared" si="654"/>
        <v>0</v>
      </c>
      <c r="AD2174" s="22">
        <f t="shared" si="655"/>
        <v>0</v>
      </c>
    </row>
    <row r="2175" spans="3:30" x14ac:dyDescent="0.25">
      <c r="D2175" s="1">
        <v>0.75</v>
      </c>
      <c r="E2175">
        <v>10720</v>
      </c>
      <c r="F2175">
        <v>10750</v>
      </c>
      <c r="G2175">
        <v>10715</v>
      </c>
      <c r="H2175">
        <v>10732</v>
      </c>
      <c r="J2175">
        <v>12</v>
      </c>
      <c r="K2175">
        <f t="shared" si="656"/>
        <v>20</v>
      </c>
      <c r="L2175">
        <v>35</v>
      </c>
      <c r="W2175">
        <f t="shared" si="648"/>
        <v>0</v>
      </c>
      <c r="X2175">
        <f t="shared" si="649"/>
        <v>12</v>
      </c>
      <c r="Y2175">
        <f t="shared" si="650"/>
        <v>0</v>
      </c>
      <c r="Z2175" s="22">
        <f t="shared" si="651"/>
        <v>0</v>
      </c>
      <c r="AA2175" s="22">
        <f t="shared" si="652"/>
        <v>0</v>
      </c>
      <c r="AB2175">
        <f t="shared" si="653"/>
        <v>0</v>
      </c>
      <c r="AC2175" s="22">
        <f t="shared" si="654"/>
        <v>0</v>
      </c>
      <c r="AD2175" s="22">
        <f t="shared" si="655"/>
        <v>0</v>
      </c>
    </row>
    <row r="2176" spans="3:30" x14ac:dyDescent="0.25">
      <c r="D2176" s="1">
        <v>0.79166666666666663</v>
      </c>
      <c r="E2176">
        <v>10731</v>
      </c>
      <c r="F2176">
        <v>10737</v>
      </c>
      <c r="G2176">
        <v>10717</v>
      </c>
      <c r="H2176">
        <v>10717</v>
      </c>
      <c r="J2176">
        <v>-14</v>
      </c>
      <c r="K2176">
        <f t="shared" si="656"/>
        <v>6</v>
      </c>
      <c r="L2176">
        <v>20</v>
      </c>
      <c r="W2176">
        <f t="shared" si="648"/>
        <v>0</v>
      </c>
      <c r="X2176">
        <f t="shared" si="649"/>
        <v>14</v>
      </c>
      <c r="Y2176">
        <f t="shared" si="650"/>
        <v>0</v>
      </c>
      <c r="Z2176" s="22">
        <f t="shared" si="651"/>
        <v>0</v>
      </c>
      <c r="AA2176" s="22">
        <f t="shared" si="652"/>
        <v>0</v>
      </c>
      <c r="AB2176">
        <f t="shared" si="653"/>
        <v>0</v>
      </c>
      <c r="AC2176" s="22">
        <f t="shared" si="654"/>
        <v>0</v>
      </c>
      <c r="AD2176" s="22">
        <f t="shared" si="655"/>
        <v>0</v>
      </c>
    </row>
    <row r="2177" spans="4:30" x14ac:dyDescent="0.25">
      <c r="D2177" s="1">
        <v>0.83333333333333337</v>
      </c>
      <c r="E2177">
        <v>10718</v>
      </c>
      <c r="F2177">
        <v>10729</v>
      </c>
      <c r="G2177">
        <v>10709</v>
      </c>
      <c r="H2177">
        <v>10728</v>
      </c>
      <c r="J2177">
        <v>10</v>
      </c>
      <c r="K2177">
        <f t="shared" si="656"/>
        <v>16</v>
      </c>
      <c r="L2177">
        <v>20</v>
      </c>
      <c r="W2177">
        <f t="shared" si="648"/>
        <v>0</v>
      </c>
      <c r="X2177">
        <f t="shared" si="649"/>
        <v>10</v>
      </c>
      <c r="Y2177">
        <f t="shared" si="650"/>
        <v>0</v>
      </c>
      <c r="Z2177" s="22">
        <f t="shared" si="651"/>
        <v>0</v>
      </c>
      <c r="AA2177" s="22">
        <f t="shared" si="652"/>
        <v>0</v>
      </c>
      <c r="AB2177">
        <f t="shared" si="653"/>
        <v>0</v>
      </c>
      <c r="AC2177" s="22">
        <f t="shared" si="654"/>
        <v>0</v>
      </c>
      <c r="AD2177" s="22">
        <f t="shared" si="655"/>
        <v>0</v>
      </c>
    </row>
    <row r="2178" spans="4:30" x14ac:dyDescent="0.25">
      <c r="D2178" s="1">
        <v>0.875</v>
      </c>
      <c r="E2178">
        <v>10729</v>
      </c>
      <c r="F2178">
        <v>10751</v>
      </c>
      <c r="G2178">
        <v>10722</v>
      </c>
      <c r="H2178">
        <v>10750</v>
      </c>
      <c r="J2178">
        <v>21</v>
      </c>
      <c r="K2178">
        <f t="shared" si="656"/>
        <v>37</v>
      </c>
      <c r="L2178">
        <v>29</v>
      </c>
      <c r="W2178">
        <f t="shared" si="648"/>
        <v>0</v>
      </c>
      <c r="X2178">
        <f t="shared" si="649"/>
        <v>21</v>
      </c>
      <c r="Y2178">
        <f t="shared" si="650"/>
        <v>0</v>
      </c>
      <c r="Z2178" s="22">
        <f t="shared" si="651"/>
        <v>0</v>
      </c>
      <c r="AA2178" s="22">
        <f t="shared" si="652"/>
        <v>0</v>
      </c>
      <c r="AB2178">
        <f t="shared" si="653"/>
        <v>0</v>
      </c>
      <c r="AC2178" s="22">
        <f t="shared" si="654"/>
        <v>0</v>
      </c>
      <c r="AD2178" s="22">
        <f t="shared" si="655"/>
        <v>0</v>
      </c>
    </row>
    <row r="2179" spans="4:30" x14ac:dyDescent="0.25">
      <c r="D2179" s="2">
        <v>0.91666666666666663</v>
      </c>
      <c r="E2179">
        <v>10751</v>
      </c>
      <c r="F2179">
        <v>10759</v>
      </c>
      <c r="G2179">
        <v>10743</v>
      </c>
      <c r="H2179">
        <v>10758</v>
      </c>
      <c r="J2179">
        <v>7</v>
      </c>
      <c r="K2179">
        <f t="shared" si="656"/>
        <v>44</v>
      </c>
      <c r="L2179">
        <v>16</v>
      </c>
      <c r="M2179">
        <v>-71</v>
      </c>
      <c r="R2179">
        <f>MAX(F2177:F2193)</f>
        <v>10796</v>
      </c>
      <c r="W2179">
        <f t="shared" si="648"/>
        <v>71</v>
      </c>
      <c r="X2179">
        <f t="shared" si="649"/>
        <v>7</v>
      </c>
      <c r="Y2179">
        <f t="shared" si="650"/>
        <v>0</v>
      </c>
      <c r="Z2179" s="22">
        <f t="shared" si="651"/>
        <v>0</v>
      </c>
      <c r="AA2179" s="22">
        <f t="shared" si="652"/>
        <v>0</v>
      </c>
      <c r="AB2179">
        <f t="shared" si="653"/>
        <v>0</v>
      </c>
      <c r="AC2179" s="22">
        <f t="shared" si="654"/>
        <v>0</v>
      </c>
      <c r="AD2179" s="22">
        <f t="shared" si="655"/>
        <v>0</v>
      </c>
    </row>
    <row r="2180" spans="4:30" hidden="1" x14ac:dyDescent="0.25">
      <c r="D2180" s="1">
        <v>0.95833333333333337</v>
      </c>
      <c r="E2180">
        <v>10756</v>
      </c>
      <c r="F2180">
        <v>10768</v>
      </c>
      <c r="G2180">
        <v>10754</v>
      </c>
      <c r="H2180">
        <v>10767</v>
      </c>
      <c r="R2180">
        <f>MIN(G2177:G2193)</f>
        <v>10670</v>
      </c>
      <c r="Z2180"/>
      <c r="AA2180"/>
      <c r="AC2180"/>
      <c r="AD2180"/>
    </row>
    <row r="2181" spans="4:30" hidden="1" x14ac:dyDescent="0.25">
      <c r="D2181" s="1">
        <v>4.1666666666666664E-2</v>
      </c>
      <c r="E2181">
        <v>10765</v>
      </c>
      <c r="F2181">
        <v>10774</v>
      </c>
      <c r="G2181">
        <v>10760</v>
      </c>
      <c r="H2181">
        <v>10767</v>
      </c>
      <c r="R2181">
        <f>R2179-R2180</f>
        <v>126</v>
      </c>
      <c r="Z2181"/>
      <c r="AA2181"/>
      <c r="AC2181"/>
      <c r="AD2181"/>
    </row>
    <row r="2182" spans="4:30" hidden="1" x14ac:dyDescent="0.25">
      <c r="D2182" s="1">
        <v>8.3333333333333329E-2</v>
      </c>
      <c r="E2182">
        <v>10768</v>
      </c>
      <c r="F2182">
        <v>10796</v>
      </c>
      <c r="G2182">
        <v>10764</v>
      </c>
      <c r="H2182">
        <v>10784</v>
      </c>
      <c r="Z2182"/>
      <c r="AA2182"/>
      <c r="AC2182"/>
      <c r="AD2182"/>
    </row>
    <row r="2183" spans="4:30" hidden="1" x14ac:dyDescent="0.25">
      <c r="D2183" s="1">
        <v>0.125</v>
      </c>
      <c r="E2183">
        <v>10783</v>
      </c>
      <c r="F2183">
        <v>10788</v>
      </c>
      <c r="G2183">
        <v>10778</v>
      </c>
      <c r="H2183">
        <v>10782</v>
      </c>
      <c r="Z2183"/>
      <c r="AA2183"/>
      <c r="AC2183"/>
      <c r="AD2183"/>
    </row>
    <row r="2184" spans="4:30" hidden="1" x14ac:dyDescent="0.25">
      <c r="D2184" s="1">
        <v>0.16666666666666666</v>
      </c>
      <c r="E2184">
        <v>10783</v>
      </c>
      <c r="F2184">
        <v>10786</v>
      </c>
      <c r="G2184">
        <v>10781</v>
      </c>
      <c r="H2184">
        <v>10783</v>
      </c>
      <c r="Z2184"/>
      <c r="AA2184"/>
      <c r="AC2184"/>
      <c r="AD2184"/>
    </row>
    <row r="2185" spans="4:30" hidden="1" x14ac:dyDescent="0.25">
      <c r="D2185" s="1">
        <v>0.20833333333333334</v>
      </c>
      <c r="E2185">
        <v>10782</v>
      </c>
      <c r="F2185">
        <v>10785</v>
      </c>
      <c r="G2185">
        <v>10775</v>
      </c>
      <c r="H2185">
        <v>10778</v>
      </c>
      <c r="Z2185"/>
      <c r="AA2185"/>
      <c r="AC2185"/>
      <c r="AD2185"/>
    </row>
    <row r="2186" spans="4:30" hidden="1" x14ac:dyDescent="0.25">
      <c r="D2186" s="1">
        <v>0.25</v>
      </c>
      <c r="E2186">
        <v>10780</v>
      </c>
      <c r="F2186">
        <v>10785</v>
      </c>
      <c r="G2186">
        <v>10777</v>
      </c>
      <c r="H2186">
        <v>10782</v>
      </c>
      <c r="Z2186"/>
      <c r="AA2186"/>
      <c r="AC2186"/>
      <c r="AD2186"/>
    </row>
    <row r="2187" spans="4:30" hidden="1" x14ac:dyDescent="0.25">
      <c r="D2187" s="1">
        <v>0.29166666666666669</v>
      </c>
      <c r="E2187">
        <v>10781</v>
      </c>
      <c r="F2187">
        <v>10782</v>
      </c>
      <c r="G2187">
        <v>10762</v>
      </c>
      <c r="H2187">
        <v>10765</v>
      </c>
      <c r="Z2187"/>
      <c r="AA2187"/>
      <c r="AC2187"/>
      <c r="AD2187"/>
    </row>
    <row r="2188" spans="4:30" x14ac:dyDescent="0.25">
      <c r="D2188" s="2">
        <v>0.33333333333333331</v>
      </c>
      <c r="E2188">
        <v>10764</v>
      </c>
      <c r="F2188">
        <v>10779</v>
      </c>
      <c r="G2188">
        <v>10761</v>
      </c>
      <c r="H2188">
        <v>10775</v>
      </c>
      <c r="J2188">
        <v>11</v>
      </c>
      <c r="K2188">
        <v>0</v>
      </c>
      <c r="L2188">
        <v>18</v>
      </c>
      <c r="N2188">
        <f>IF(J2187&lt;0,MIN(K2188:K2201),MAX(K2188:K2201))/R2167</f>
        <v>0</v>
      </c>
      <c r="O2188">
        <f>IF(J2187&lt;0,MAX(K2188:K2201),MIN(K2188:K2201))/R2167</f>
        <v>-1.6526315789473685</v>
      </c>
      <c r="R2188">
        <f>MAX(F2186:F2202)</f>
        <v>10785</v>
      </c>
      <c r="W2188">
        <f t="shared" ref="W2188:W2202" si="657">ABS(M2188)</f>
        <v>0</v>
      </c>
      <c r="X2188">
        <f t="shared" ref="X2188:X2202" si="658">ABS(J2188)</f>
        <v>11</v>
      </c>
      <c r="Y2188">
        <f t="shared" ref="Y2188:Y2202" si="659">IF(R2188&lt;1000,ABS(R2188),0)</f>
        <v>0</v>
      </c>
      <c r="Z2188" s="22">
        <f t="shared" ref="Z2188:Z2202" si="660">IF(N2188=1,0,ABS(N2188))</f>
        <v>0</v>
      </c>
      <c r="AA2188" s="22">
        <f t="shared" ref="AA2188:AA2202" si="661">ABS(O2188)</f>
        <v>1.6526315789473685</v>
      </c>
      <c r="AB2188">
        <f t="shared" ref="AB2188:AB2202" si="662">IF(N2188=1,1,0)</f>
        <v>0</v>
      </c>
      <c r="AC2188" s="22">
        <f t="shared" ref="AC2188:AC2202" si="663">IF(N2188=1,ABS(N2189),0)</f>
        <v>0</v>
      </c>
      <c r="AD2188" s="22">
        <f t="shared" ref="AD2188:AD2202" si="664">IF(N2188=1,0,ABS(O2189))</f>
        <v>0</v>
      </c>
    </row>
    <row r="2189" spans="4:30" x14ac:dyDescent="0.25">
      <c r="D2189" s="2">
        <v>0.375</v>
      </c>
      <c r="E2189">
        <v>10783</v>
      </c>
      <c r="F2189">
        <v>10783</v>
      </c>
      <c r="G2189">
        <v>10728</v>
      </c>
      <c r="H2189">
        <v>10728</v>
      </c>
      <c r="J2189">
        <v>-55</v>
      </c>
      <c r="K2189">
        <f>K2188+J2189</f>
        <v>-55</v>
      </c>
      <c r="L2189">
        <v>55</v>
      </c>
      <c r="R2189">
        <f>MIN(G2186:G2202)</f>
        <v>10610</v>
      </c>
      <c r="W2189">
        <f t="shared" si="657"/>
        <v>0</v>
      </c>
      <c r="X2189">
        <f t="shared" si="658"/>
        <v>55</v>
      </c>
      <c r="Y2189">
        <f t="shared" si="659"/>
        <v>0</v>
      </c>
      <c r="Z2189" s="22">
        <f t="shared" si="660"/>
        <v>0</v>
      </c>
      <c r="AA2189" s="22">
        <f t="shared" si="661"/>
        <v>0</v>
      </c>
      <c r="AB2189">
        <f t="shared" si="662"/>
        <v>0</v>
      </c>
      <c r="AC2189" s="22">
        <f t="shared" si="663"/>
        <v>0</v>
      </c>
      <c r="AD2189" s="22">
        <f t="shared" si="664"/>
        <v>0</v>
      </c>
    </row>
    <row r="2190" spans="4:30" x14ac:dyDescent="0.25">
      <c r="D2190" s="1">
        <v>0.41666666666666669</v>
      </c>
      <c r="E2190">
        <v>10728</v>
      </c>
      <c r="F2190">
        <v>10739</v>
      </c>
      <c r="G2190">
        <v>10693</v>
      </c>
      <c r="H2190">
        <v>10722</v>
      </c>
      <c r="J2190">
        <v>-6</v>
      </c>
      <c r="K2190">
        <f t="shared" ref="K2190:K2202" si="665">K2189+J2190</f>
        <v>-61</v>
      </c>
      <c r="L2190">
        <v>46</v>
      </c>
      <c r="R2190">
        <f>R2188-R2189</f>
        <v>175</v>
      </c>
      <c r="W2190">
        <f t="shared" si="657"/>
        <v>0</v>
      </c>
      <c r="X2190">
        <f t="shared" si="658"/>
        <v>6</v>
      </c>
      <c r="Y2190">
        <f t="shared" si="659"/>
        <v>175</v>
      </c>
      <c r="Z2190" s="22">
        <f t="shared" si="660"/>
        <v>0</v>
      </c>
      <c r="AA2190" s="22">
        <f t="shared" si="661"/>
        <v>0</v>
      </c>
      <c r="AB2190">
        <f t="shared" si="662"/>
        <v>0</v>
      </c>
      <c r="AC2190" s="22">
        <f t="shared" si="663"/>
        <v>0</v>
      </c>
      <c r="AD2190" s="22">
        <f t="shared" si="664"/>
        <v>0</v>
      </c>
    </row>
    <row r="2191" spans="4:30" x14ac:dyDescent="0.25">
      <c r="D2191" s="1">
        <v>0.45833333333333331</v>
      </c>
      <c r="E2191">
        <v>10722</v>
      </c>
      <c r="F2191">
        <v>10728</v>
      </c>
      <c r="G2191">
        <v>10681</v>
      </c>
      <c r="H2191">
        <v>10685</v>
      </c>
      <c r="J2191">
        <v>-37</v>
      </c>
      <c r="K2191">
        <f t="shared" si="665"/>
        <v>-98</v>
      </c>
      <c r="L2191">
        <v>47</v>
      </c>
      <c r="W2191">
        <f t="shared" si="657"/>
        <v>0</v>
      </c>
      <c r="X2191">
        <f t="shared" si="658"/>
        <v>37</v>
      </c>
      <c r="Y2191">
        <f t="shared" si="659"/>
        <v>0</v>
      </c>
      <c r="Z2191" s="22">
        <f t="shared" si="660"/>
        <v>0</v>
      </c>
      <c r="AA2191" s="22">
        <f t="shared" si="661"/>
        <v>0</v>
      </c>
      <c r="AB2191">
        <f t="shared" si="662"/>
        <v>0</v>
      </c>
      <c r="AC2191" s="22">
        <f t="shared" si="663"/>
        <v>0</v>
      </c>
      <c r="AD2191" s="22">
        <f t="shared" si="664"/>
        <v>0</v>
      </c>
    </row>
    <row r="2192" spans="4:30" x14ac:dyDescent="0.25">
      <c r="D2192" s="1">
        <v>0.5</v>
      </c>
      <c r="E2192">
        <v>10685</v>
      </c>
      <c r="F2192">
        <v>10720</v>
      </c>
      <c r="G2192">
        <v>10683</v>
      </c>
      <c r="H2192">
        <v>10714</v>
      </c>
      <c r="J2192">
        <v>29</v>
      </c>
      <c r="K2192">
        <f t="shared" si="665"/>
        <v>-69</v>
      </c>
      <c r="L2192">
        <v>37</v>
      </c>
      <c r="W2192">
        <f t="shared" si="657"/>
        <v>0</v>
      </c>
      <c r="X2192">
        <f t="shared" si="658"/>
        <v>29</v>
      </c>
      <c r="Y2192">
        <f t="shared" si="659"/>
        <v>0</v>
      </c>
      <c r="Z2192" s="22">
        <f t="shared" si="660"/>
        <v>0</v>
      </c>
      <c r="AA2192" s="22">
        <f t="shared" si="661"/>
        <v>0</v>
      </c>
      <c r="AB2192">
        <f t="shared" si="662"/>
        <v>0</v>
      </c>
      <c r="AC2192" s="22">
        <f t="shared" si="663"/>
        <v>0</v>
      </c>
      <c r="AD2192" s="22">
        <f t="shared" si="664"/>
        <v>0</v>
      </c>
    </row>
    <row r="2193" spans="3:30" x14ac:dyDescent="0.25">
      <c r="C2193">
        <v>1</v>
      </c>
      <c r="D2193" s="1">
        <v>0.54166666666666663</v>
      </c>
      <c r="E2193">
        <v>10714</v>
      </c>
      <c r="F2193">
        <v>10717</v>
      </c>
      <c r="G2193">
        <v>10670</v>
      </c>
      <c r="H2193">
        <v>10680</v>
      </c>
      <c r="J2193">
        <v>-34</v>
      </c>
      <c r="K2193">
        <f t="shared" si="665"/>
        <v>-103</v>
      </c>
      <c r="L2193">
        <v>47</v>
      </c>
      <c r="W2193">
        <f t="shared" si="657"/>
        <v>0</v>
      </c>
      <c r="X2193">
        <f t="shared" si="658"/>
        <v>34</v>
      </c>
      <c r="Y2193">
        <f t="shared" si="659"/>
        <v>0</v>
      </c>
      <c r="Z2193" s="22">
        <f t="shared" si="660"/>
        <v>0</v>
      </c>
      <c r="AA2193" s="22">
        <f t="shared" si="661"/>
        <v>0</v>
      </c>
      <c r="AB2193">
        <f t="shared" si="662"/>
        <v>0</v>
      </c>
      <c r="AC2193" s="22">
        <f t="shared" si="663"/>
        <v>0</v>
      </c>
      <c r="AD2193" s="22">
        <f t="shared" si="664"/>
        <v>0</v>
      </c>
    </row>
    <row r="2194" spans="3:30" x14ac:dyDescent="0.25">
      <c r="D2194" s="1">
        <v>0.58333333333333337</v>
      </c>
      <c r="E2194">
        <v>10678</v>
      </c>
      <c r="F2194">
        <v>10684</v>
      </c>
      <c r="G2194">
        <v>10645</v>
      </c>
      <c r="H2194">
        <v>10653</v>
      </c>
      <c r="J2194">
        <v>-25</v>
      </c>
      <c r="K2194">
        <f t="shared" si="665"/>
        <v>-128</v>
      </c>
      <c r="L2194">
        <v>39</v>
      </c>
      <c r="W2194">
        <f t="shared" si="657"/>
        <v>0</v>
      </c>
      <c r="X2194">
        <f t="shared" si="658"/>
        <v>25</v>
      </c>
      <c r="Y2194">
        <f t="shared" si="659"/>
        <v>0</v>
      </c>
      <c r="Z2194" s="22">
        <f t="shared" si="660"/>
        <v>0</v>
      </c>
      <c r="AA2194" s="22">
        <f t="shared" si="661"/>
        <v>0</v>
      </c>
      <c r="AB2194">
        <f t="shared" si="662"/>
        <v>0</v>
      </c>
      <c r="AC2194" s="22">
        <f t="shared" si="663"/>
        <v>0</v>
      </c>
      <c r="AD2194" s="22">
        <f t="shared" si="664"/>
        <v>0</v>
      </c>
    </row>
    <row r="2195" spans="3:30" x14ac:dyDescent="0.25">
      <c r="D2195" s="1">
        <v>0.625</v>
      </c>
      <c r="E2195">
        <v>10653</v>
      </c>
      <c r="F2195">
        <v>10653</v>
      </c>
      <c r="G2195">
        <v>10617</v>
      </c>
      <c r="H2195">
        <v>10624</v>
      </c>
      <c r="J2195">
        <v>-29</v>
      </c>
      <c r="K2195">
        <f t="shared" si="665"/>
        <v>-157</v>
      </c>
      <c r="L2195">
        <v>36</v>
      </c>
      <c r="W2195">
        <f t="shared" si="657"/>
        <v>0</v>
      </c>
      <c r="X2195">
        <f t="shared" si="658"/>
        <v>29</v>
      </c>
      <c r="Y2195">
        <f t="shared" si="659"/>
        <v>0</v>
      </c>
      <c r="Z2195" s="22">
        <f t="shared" si="660"/>
        <v>0</v>
      </c>
      <c r="AA2195" s="22">
        <f t="shared" si="661"/>
        <v>0</v>
      </c>
      <c r="AB2195">
        <f t="shared" si="662"/>
        <v>0</v>
      </c>
      <c r="AC2195" s="22">
        <f t="shared" si="663"/>
        <v>0</v>
      </c>
      <c r="AD2195" s="22">
        <f t="shared" si="664"/>
        <v>0</v>
      </c>
    </row>
    <row r="2196" spans="3:30" x14ac:dyDescent="0.25">
      <c r="D2196" s="1">
        <v>0.66666666666666663</v>
      </c>
      <c r="E2196">
        <v>10624</v>
      </c>
      <c r="F2196">
        <v>10656</v>
      </c>
      <c r="G2196">
        <v>10610</v>
      </c>
      <c r="H2196">
        <v>10653</v>
      </c>
      <c r="J2196">
        <v>29</v>
      </c>
      <c r="K2196">
        <f t="shared" si="665"/>
        <v>-128</v>
      </c>
      <c r="L2196">
        <v>46</v>
      </c>
      <c r="W2196">
        <f t="shared" si="657"/>
        <v>0</v>
      </c>
      <c r="X2196">
        <f t="shared" si="658"/>
        <v>29</v>
      </c>
      <c r="Y2196">
        <f t="shared" si="659"/>
        <v>0</v>
      </c>
      <c r="Z2196" s="22">
        <f t="shared" si="660"/>
        <v>0</v>
      </c>
      <c r="AA2196" s="22">
        <f t="shared" si="661"/>
        <v>0</v>
      </c>
      <c r="AB2196">
        <f t="shared" si="662"/>
        <v>0</v>
      </c>
      <c r="AC2196" s="22">
        <f t="shared" si="663"/>
        <v>0</v>
      </c>
      <c r="AD2196" s="22">
        <f t="shared" si="664"/>
        <v>0</v>
      </c>
    </row>
    <row r="2197" spans="3:30" x14ac:dyDescent="0.25">
      <c r="D2197" s="1">
        <v>0.70833333333333337</v>
      </c>
      <c r="E2197">
        <v>10653</v>
      </c>
      <c r="F2197">
        <v>10690</v>
      </c>
      <c r="G2197">
        <v>10649</v>
      </c>
      <c r="H2197">
        <v>10675</v>
      </c>
      <c r="J2197">
        <v>22</v>
      </c>
      <c r="K2197">
        <f t="shared" si="665"/>
        <v>-106</v>
      </c>
      <c r="L2197">
        <v>41</v>
      </c>
      <c r="W2197">
        <f t="shared" si="657"/>
        <v>0</v>
      </c>
      <c r="X2197">
        <f t="shared" si="658"/>
        <v>22</v>
      </c>
      <c r="Y2197">
        <f t="shared" si="659"/>
        <v>0</v>
      </c>
      <c r="Z2197" s="22">
        <f t="shared" si="660"/>
        <v>0</v>
      </c>
      <c r="AA2197" s="22">
        <f t="shared" si="661"/>
        <v>0</v>
      </c>
      <c r="AB2197">
        <f t="shared" si="662"/>
        <v>0</v>
      </c>
      <c r="AC2197" s="22">
        <f t="shared" si="663"/>
        <v>0</v>
      </c>
      <c r="AD2197" s="22">
        <f t="shared" si="664"/>
        <v>0</v>
      </c>
    </row>
    <row r="2198" spans="3:30" x14ac:dyDescent="0.25">
      <c r="D2198" s="1">
        <v>0.75</v>
      </c>
      <c r="E2198">
        <v>10674</v>
      </c>
      <c r="F2198">
        <v>10677</v>
      </c>
      <c r="G2198">
        <v>10650</v>
      </c>
      <c r="H2198">
        <v>10657</v>
      </c>
      <c r="J2198">
        <v>-17</v>
      </c>
      <c r="K2198">
        <f t="shared" si="665"/>
        <v>-123</v>
      </c>
      <c r="L2198">
        <v>27</v>
      </c>
      <c r="W2198">
        <f t="shared" si="657"/>
        <v>0</v>
      </c>
      <c r="X2198">
        <f t="shared" si="658"/>
        <v>17</v>
      </c>
      <c r="Y2198">
        <f t="shared" si="659"/>
        <v>0</v>
      </c>
      <c r="Z2198" s="22">
        <f t="shared" si="660"/>
        <v>0</v>
      </c>
      <c r="AA2198" s="22">
        <f t="shared" si="661"/>
        <v>0</v>
      </c>
      <c r="AB2198">
        <f t="shared" si="662"/>
        <v>0</v>
      </c>
      <c r="AC2198" s="22">
        <f t="shared" si="663"/>
        <v>0</v>
      </c>
      <c r="AD2198" s="22">
        <f t="shared" si="664"/>
        <v>0</v>
      </c>
    </row>
    <row r="2199" spans="3:30" x14ac:dyDescent="0.25">
      <c r="D2199" s="1">
        <v>0.79166666666666663</v>
      </c>
      <c r="E2199">
        <v>10658</v>
      </c>
      <c r="F2199">
        <v>10659</v>
      </c>
      <c r="G2199">
        <v>10638</v>
      </c>
      <c r="H2199">
        <v>10653</v>
      </c>
      <c r="J2199">
        <v>-5</v>
      </c>
      <c r="K2199">
        <f t="shared" si="665"/>
        <v>-128</v>
      </c>
      <c r="L2199">
        <v>21</v>
      </c>
      <c r="W2199">
        <f t="shared" si="657"/>
        <v>0</v>
      </c>
      <c r="X2199">
        <f t="shared" si="658"/>
        <v>5</v>
      </c>
      <c r="Y2199">
        <f t="shared" si="659"/>
        <v>0</v>
      </c>
      <c r="Z2199" s="22">
        <f t="shared" si="660"/>
        <v>0</v>
      </c>
      <c r="AA2199" s="22">
        <f t="shared" si="661"/>
        <v>0</v>
      </c>
      <c r="AB2199">
        <f t="shared" si="662"/>
        <v>0</v>
      </c>
      <c r="AC2199" s="22">
        <f t="shared" si="663"/>
        <v>0</v>
      </c>
      <c r="AD2199" s="22">
        <f t="shared" si="664"/>
        <v>0</v>
      </c>
    </row>
    <row r="2200" spans="3:30" x14ac:dyDescent="0.25">
      <c r="D2200" s="1">
        <v>0.83333333333333337</v>
      </c>
      <c r="E2200">
        <v>10653</v>
      </c>
      <c r="F2200">
        <v>10661</v>
      </c>
      <c r="G2200">
        <v>10646</v>
      </c>
      <c r="H2200">
        <v>10658</v>
      </c>
      <c r="J2200">
        <v>5</v>
      </c>
      <c r="K2200">
        <f t="shared" si="665"/>
        <v>-123</v>
      </c>
      <c r="L2200">
        <v>15</v>
      </c>
      <c r="W2200">
        <f t="shared" si="657"/>
        <v>0</v>
      </c>
      <c r="X2200">
        <f t="shared" si="658"/>
        <v>5</v>
      </c>
      <c r="Y2200">
        <f t="shared" si="659"/>
        <v>0</v>
      </c>
      <c r="Z2200" s="22">
        <f t="shared" si="660"/>
        <v>0</v>
      </c>
      <c r="AA2200" s="22">
        <f t="shared" si="661"/>
        <v>0</v>
      </c>
      <c r="AB2200">
        <f t="shared" si="662"/>
        <v>0</v>
      </c>
      <c r="AC2200" s="22">
        <f t="shared" si="663"/>
        <v>0</v>
      </c>
      <c r="AD2200" s="22">
        <f t="shared" si="664"/>
        <v>0</v>
      </c>
    </row>
    <row r="2201" spans="3:30" x14ac:dyDescent="0.25">
      <c r="D2201" s="1">
        <v>0.875</v>
      </c>
      <c r="E2201">
        <v>10659</v>
      </c>
      <c r="F2201">
        <v>10667</v>
      </c>
      <c r="G2201">
        <v>10656</v>
      </c>
      <c r="H2201">
        <v>10664</v>
      </c>
      <c r="J2201">
        <v>5</v>
      </c>
      <c r="K2201">
        <f t="shared" si="665"/>
        <v>-118</v>
      </c>
      <c r="L2201">
        <v>11</v>
      </c>
      <c r="W2201">
        <f t="shared" si="657"/>
        <v>0</v>
      </c>
      <c r="X2201">
        <f t="shared" si="658"/>
        <v>5</v>
      </c>
      <c r="Y2201">
        <f t="shared" si="659"/>
        <v>0</v>
      </c>
      <c r="Z2201" s="22">
        <f t="shared" si="660"/>
        <v>0</v>
      </c>
      <c r="AA2201" s="22">
        <f t="shared" si="661"/>
        <v>0</v>
      </c>
      <c r="AB2201">
        <f t="shared" si="662"/>
        <v>0</v>
      </c>
      <c r="AC2201" s="22">
        <f t="shared" si="663"/>
        <v>0</v>
      </c>
      <c r="AD2201" s="22">
        <f t="shared" si="664"/>
        <v>0</v>
      </c>
    </row>
    <row r="2202" spans="3:30" x14ac:dyDescent="0.25">
      <c r="D2202" s="2">
        <v>0.91666666666666663</v>
      </c>
      <c r="E2202">
        <v>10664</v>
      </c>
      <c r="F2202">
        <v>10669</v>
      </c>
      <c r="G2202">
        <v>10653</v>
      </c>
      <c r="H2202">
        <v>10661</v>
      </c>
      <c r="J2202">
        <v>-3</v>
      </c>
      <c r="K2202">
        <f t="shared" si="665"/>
        <v>-121</v>
      </c>
      <c r="L2202">
        <v>16</v>
      </c>
      <c r="M2202">
        <v>-34</v>
      </c>
      <c r="N2202">
        <v>1</v>
      </c>
      <c r="W2202">
        <f t="shared" si="657"/>
        <v>34</v>
      </c>
      <c r="X2202">
        <f t="shared" si="658"/>
        <v>3</v>
      </c>
      <c r="Y2202">
        <f t="shared" si="659"/>
        <v>0</v>
      </c>
      <c r="Z2202" s="22">
        <f t="shared" si="660"/>
        <v>0</v>
      </c>
      <c r="AA2202" s="22">
        <f t="shared" si="661"/>
        <v>0</v>
      </c>
      <c r="AB2202">
        <f t="shared" si="662"/>
        <v>1</v>
      </c>
      <c r="AC2202" s="22">
        <f t="shared" si="663"/>
        <v>0</v>
      </c>
      <c r="AD2202" s="22">
        <f t="shared" si="664"/>
        <v>0</v>
      </c>
    </row>
    <row r="2203" spans="3:30" hidden="1" x14ac:dyDescent="0.25">
      <c r="D2203" s="1">
        <v>0.95833333333333337</v>
      </c>
      <c r="E2203">
        <v>10658</v>
      </c>
      <c r="F2203">
        <v>10661</v>
      </c>
      <c r="G2203">
        <v>10649</v>
      </c>
      <c r="H2203">
        <v>10650</v>
      </c>
      <c r="Z2203"/>
      <c r="AA2203"/>
      <c r="AC2203"/>
      <c r="AD2203"/>
    </row>
    <row r="2204" spans="3:30" hidden="1" x14ac:dyDescent="0.25">
      <c r="D2204" s="1">
        <v>4.1666666666666664E-2</v>
      </c>
      <c r="E2204">
        <v>10650</v>
      </c>
      <c r="F2204">
        <v>10653</v>
      </c>
      <c r="G2204">
        <v>10646</v>
      </c>
      <c r="H2204">
        <v>10650</v>
      </c>
      <c r="Z2204"/>
      <c r="AA2204"/>
      <c r="AC2204"/>
      <c r="AD2204"/>
    </row>
    <row r="2205" spans="3:30" hidden="1" x14ac:dyDescent="0.25">
      <c r="D2205" s="1">
        <v>8.3333333333333329E-2</v>
      </c>
      <c r="E2205">
        <v>10648</v>
      </c>
      <c r="F2205">
        <v>10653</v>
      </c>
      <c r="G2205">
        <v>10648</v>
      </c>
      <c r="H2205">
        <v>10651</v>
      </c>
      <c r="Z2205"/>
      <c r="AA2205"/>
      <c r="AC2205"/>
      <c r="AD2205"/>
    </row>
    <row r="2206" spans="3:30" hidden="1" x14ac:dyDescent="0.25">
      <c r="D2206" s="1">
        <v>0.125</v>
      </c>
      <c r="E2206">
        <v>10652</v>
      </c>
      <c r="F2206">
        <v>10679</v>
      </c>
      <c r="G2206">
        <v>10651</v>
      </c>
      <c r="H2206">
        <v>10678</v>
      </c>
      <c r="Z2206"/>
      <c r="AA2206"/>
      <c r="AC2206"/>
      <c r="AD2206"/>
    </row>
    <row r="2207" spans="3:30" hidden="1" x14ac:dyDescent="0.25">
      <c r="D2207" s="1">
        <v>0.16666666666666666</v>
      </c>
      <c r="E2207">
        <v>10679</v>
      </c>
      <c r="F2207">
        <v>10683</v>
      </c>
      <c r="G2207">
        <v>10672</v>
      </c>
      <c r="H2207">
        <v>10673</v>
      </c>
      <c r="Z2207"/>
      <c r="AA2207"/>
      <c r="AC2207"/>
      <c r="AD2207"/>
    </row>
    <row r="2208" spans="3:30" hidden="1" x14ac:dyDescent="0.25">
      <c r="D2208" s="1">
        <v>0.20833333333333334</v>
      </c>
      <c r="E2208">
        <v>10673</v>
      </c>
      <c r="F2208">
        <v>10676</v>
      </c>
      <c r="G2208">
        <v>10668</v>
      </c>
      <c r="H2208">
        <v>10670</v>
      </c>
      <c r="Z2208"/>
      <c r="AA2208"/>
      <c r="AC2208"/>
      <c r="AD2208"/>
    </row>
    <row r="2209" spans="3:30" hidden="1" x14ac:dyDescent="0.25">
      <c r="D2209" s="1">
        <v>0.25</v>
      </c>
      <c r="E2209">
        <v>10669</v>
      </c>
      <c r="F2209">
        <v>10670</v>
      </c>
      <c r="G2209">
        <v>10661</v>
      </c>
      <c r="H2209">
        <v>10663</v>
      </c>
      <c r="Z2209"/>
      <c r="AA2209"/>
      <c r="AC2209"/>
      <c r="AD2209"/>
    </row>
    <row r="2210" spans="3:30" hidden="1" x14ac:dyDescent="0.25">
      <c r="D2210" s="1">
        <v>0.29166666666666669</v>
      </c>
      <c r="E2210">
        <v>10662</v>
      </c>
      <c r="F2210">
        <v>10672</v>
      </c>
      <c r="G2210">
        <v>10661</v>
      </c>
      <c r="H2210">
        <v>10665</v>
      </c>
      <c r="Z2210"/>
      <c r="AA2210"/>
      <c r="AC2210"/>
      <c r="AD2210"/>
    </row>
    <row r="2211" spans="3:30" x14ac:dyDescent="0.25">
      <c r="D2211" s="2">
        <v>0.33333333333333331</v>
      </c>
      <c r="E2211">
        <v>10665</v>
      </c>
      <c r="F2211">
        <v>10681</v>
      </c>
      <c r="G2211">
        <v>10664</v>
      </c>
      <c r="H2211">
        <v>10664</v>
      </c>
      <c r="J2211">
        <v>-1</v>
      </c>
      <c r="K2211">
        <v>0</v>
      </c>
      <c r="L2211">
        <v>17</v>
      </c>
      <c r="N2211">
        <f>IF(J2210&lt;0,MIN(K2211:K2224),MAX(K2211:K2224))/R2190</f>
        <v>0.16</v>
      </c>
      <c r="O2211">
        <f>IF(J2210&lt;0,MAX(K2211:K2224),MIN(K2211:K2224))/R2190</f>
        <v>-0.29142857142857143</v>
      </c>
      <c r="W2211">
        <f t="shared" ref="W2211:W2225" si="666">ABS(M2211)</f>
        <v>0</v>
      </c>
      <c r="X2211">
        <f t="shared" ref="X2211:X2225" si="667">ABS(J2211)</f>
        <v>1</v>
      </c>
      <c r="Y2211">
        <f t="shared" ref="Y2211:Y2225" si="668">IF(R2211&lt;1000,ABS(R2211),0)</f>
        <v>0</v>
      </c>
      <c r="Z2211" s="22">
        <f t="shared" ref="Z2211:Z2225" si="669">IF(N2211=1,0,ABS(N2211))</f>
        <v>0.16</v>
      </c>
      <c r="AA2211" s="22">
        <f t="shared" ref="AA2211:AA2225" si="670">ABS(O2211)</f>
        <v>0.29142857142857143</v>
      </c>
      <c r="AB2211">
        <f t="shared" ref="AB2211:AB2225" si="671">IF(N2211=1,1,0)</f>
        <v>0</v>
      </c>
      <c r="AC2211" s="22">
        <f t="shared" ref="AC2211:AC2225" si="672">IF(N2211=1,ABS(N2212),0)</f>
        <v>0</v>
      </c>
      <c r="AD2211" s="22">
        <f t="shared" ref="AD2211:AD2225" si="673">IF(N2211=1,0,ABS(O2212))</f>
        <v>0</v>
      </c>
    </row>
    <row r="2212" spans="3:30" x14ac:dyDescent="0.25">
      <c r="D2212" s="2">
        <v>0.375</v>
      </c>
      <c r="E2212">
        <v>10679</v>
      </c>
      <c r="F2212">
        <v>10680</v>
      </c>
      <c r="G2212">
        <v>10637</v>
      </c>
      <c r="H2212">
        <v>10637</v>
      </c>
      <c r="J2212">
        <v>-42</v>
      </c>
      <c r="K2212">
        <f>K2211+J2212</f>
        <v>-42</v>
      </c>
      <c r="L2212">
        <v>43</v>
      </c>
      <c r="R2212">
        <f>MAX(F2210:F2226)</f>
        <v>10734</v>
      </c>
      <c r="W2212">
        <f t="shared" si="666"/>
        <v>0</v>
      </c>
      <c r="X2212">
        <f t="shared" si="667"/>
        <v>42</v>
      </c>
      <c r="Y2212">
        <f t="shared" si="668"/>
        <v>0</v>
      </c>
      <c r="Z2212" s="22">
        <f t="shared" si="669"/>
        <v>0</v>
      </c>
      <c r="AA2212" s="22">
        <f t="shared" si="670"/>
        <v>0</v>
      </c>
      <c r="AB2212">
        <f t="shared" si="671"/>
        <v>0</v>
      </c>
      <c r="AC2212" s="22">
        <f t="shared" si="672"/>
        <v>0</v>
      </c>
      <c r="AD2212" s="22">
        <f t="shared" si="673"/>
        <v>0</v>
      </c>
    </row>
    <row r="2213" spans="3:30" x14ac:dyDescent="0.25">
      <c r="D2213" s="1">
        <v>0.41666666666666669</v>
      </c>
      <c r="E2213">
        <v>10637</v>
      </c>
      <c r="F2213">
        <v>10674</v>
      </c>
      <c r="G2213">
        <v>10622</v>
      </c>
      <c r="H2213">
        <v>10652</v>
      </c>
      <c r="J2213">
        <v>15</v>
      </c>
      <c r="K2213">
        <f t="shared" ref="K2213:K2225" si="674">K2212+J2213</f>
        <v>-27</v>
      </c>
      <c r="L2213">
        <v>52</v>
      </c>
      <c r="R2213">
        <f>MIN(G2210:G2226)</f>
        <v>10604</v>
      </c>
      <c r="W2213">
        <f t="shared" si="666"/>
        <v>0</v>
      </c>
      <c r="X2213">
        <f t="shared" si="667"/>
        <v>15</v>
      </c>
      <c r="Y2213">
        <f t="shared" si="668"/>
        <v>0</v>
      </c>
      <c r="Z2213" s="22">
        <f t="shared" si="669"/>
        <v>0</v>
      </c>
      <c r="AA2213" s="22">
        <f t="shared" si="670"/>
        <v>0</v>
      </c>
      <c r="AB2213">
        <f t="shared" si="671"/>
        <v>0</v>
      </c>
      <c r="AC2213" s="22">
        <f t="shared" si="672"/>
        <v>0</v>
      </c>
      <c r="AD2213" s="22">
        <f t="shared" si="673"/>
        <v>0</v>
      </c>
    </row>
    <row r="2214" spans="3:30" x14ac:dyDescent="0.25">
      <c r="D2214" s="1">
        <v>0.45833333333333331</v>
      </c>
      <c r="E2214">
        <v>10652</v>
      </c>
      <c r="F2214">
        <v>10656</v>
      </c>
      <c r="G2214">
        <v>10616</v>
      </c>
      <c r="H2214">
        <v>10628</v>
      </c>
      <c r="J2214">
        <v>-24</v>
      </c>
      <c r="K2214">
        <f t="shared" si="674"/>
        <v>-51</v>
      </c>
      <c r="L2214">
        <v>40</v>
      </c>
      <c r="R2214">
        <f>R2212-R2213</f>
        <v>130</v>
      </c>
      <c r="W2214">
        <f t="shared" si="666"/>
        <v>0</v>
      </c>
      <c r="X2214">
        <f t="shared" si="667"/>
        <v>24</v>
      </c>
      <c r="Y2214">
        <f t="shared" si="668"/>
        <v>130</v>
      </c>
      <c r="Z2214" s="22">
        <f t="shared" si="669"/>
        <v>0</v>
      </c>
      <c r="AA2214" s="22">
        <f t="shared" si="670"/>
        <v>0</v>
      </c>
      <c r="AB2214">
        <f t="shared" si="671"/>
        <v>0</v>
      </c>
      <c r="AC2214" s="22">
        <f t="shared" si="672"/>
        <v>0</v>
      </c>
      <c r="AD2214" s="22">
        <f t="shared" si="673"/>
        <v>0</v>
      </c>
    </row>
    <row r="2215" spans="3:30" x14ac:dyDescent="0.25">
      <c r="D2215" s="1">
        <v>0.5</v>
      </c>
      <c r="E2215">
        <v>10628</v>
      </c>
      <c r="F2215">
        <v>10649</v>
      </c>
      <c r="G2215">
        <v>10604</v>
      </c>
      <c r="H2215">
        <v>10646</v>
      </c>
      <c r="J2215">
        <v>18</v>
      </c>
      <c r="K2215">
        <f t="shared" si="674"/>
        <v>-33</v>
      </c>
      <c r="L2215">
        <v>45</v>
      </c>
      <c r="W2215">
        <f t="shared" si="666"/>
        <v>0</v>
      </c>
      <c r="X2215">
        <f t="shared" si="667"/>
        <v>18</v>
      </c>
      <c r="Y2215">
        <f t="shared" si="668"/>
        <v>0</v>
      </c>
      <c r="Z2215" s="22">
        <f t="shared" si="669"/>
        <v>0</v>
      </c>
      <c r="AA2215" s="22">
        <f t="shared" si="670"/>
        <v>0</v>
      </c>
      <c r="AB2215">
        <f t="shared" si="671"/>
        <v>0</v>
      </c>
      <c r="AC2215" s="22">
        <f t="shared" si="672"/>
        <v>0</v>
      </c>
      <c r="AD2215" s="22">
        <f t="shared" si="673"/>
        <v>0</v>
      </c>
    </row>
    <row r="2216" spans="3:30" x14ac:dyDescent="0.25">
      <c r="C2216">
        <v>1</v>
      </c>
      <c r="D2216" s="1">
        <v>0.54166666666666663</v>
      </c>
      <c r="E2216">
        <v>10646</v>
      </c>
      <c r="F2216">
        <v>10657</v>
      </c>
      <c r="G2216">
        <v>10628</v>
      </c>
      <c r="H2216">
        <v>10630</v>
      </c>
      <c r="J2216">
        <v>-16</v>
      </c>
      <c r="K2216">
        <f t="shared" si="674"/>
        <v>-49</v>
      </c>
      <c r="L2216">
        <v>29</v>
      </c>
      <c r="W2216">
        <f t="shared" si="666"/>
        <v>0</v>
      </c>
      <c r="X2216">
        <f t="shared" si="667"/>
        <v>16</v>
      </c>
      <c r="Y2216">
        <f t="shared" si="668"/>
        <v>0</v>
      </c>
      <c r="Z2216" s="22">
        <f t="shared" si="669"/>
        <v>0</v>
      </c>
      <c r="AA2216" s="22">
        <f t="shared" si="670"/>
        <v>0</v>
      </c>
      <c r="AB2216">
        <f t="shared" si="671"/>
        <v>0</v>
      </c>
      <c r="AC2216" s="22">
        <f t="shared" si="672"/>
        <v>0</v>
      </c>
      <c r="AD2216" s="22">
        <f t="shared" si="673"/>
        <v>0</v>
      </c>
    </row>
    <row r="2217" spans="3:30" x14ac:dyDescent="0.25">
      <c r="D2217" s="1">
        <v>0.58333333333333337</v>
      </c>
      <c r="E2217">
        <v>10630</v>
      </c>
      <c r="F2217">
        <v>10665</v>
      </c>
      <c r="G2217">
        <v>10629</v>
      </c>
      <c r="H2217">
        <v>10639</v>
      </c>
      <c r="J2217">
        <v>9</v>
      </c>
      <c r="K2217">
        <f t="shared" si="674"/>
        <v>-40</v>
      </c>
      <c r="L2217">
        <v>36</v>
      </c>
      <c r="W2217">
        <f t="shared" si="666"/>
        <v>0</v>
      </c>
      <c r="X2217">
        <f t="shared" si="667"/>
        <v>9</v>
      </c>
      <c r="Y2217">
        <f t="shared" si="668"/>
        <v>0</v>
      </c>
      <c r="Z2217" s="22">
        <f t="shared" si="669"/>
        <v>0</v>
      </c>
      <c r="AA2217" s="22">
        <f t="shared" si="670"/>
        <v>0</v>
      </c>
      <c r="AB2217">
        <f t="shared" si="671"/>
        <v>0</v>
      </c>
      <c r="AC2217" s="22">
        <f t="shared" si="672"/>
        <v>0</v>
      </c>
      <c r="AD2217" s="22">
        <f t="shared" si="673"/>
        <v>0</v>
      </c>
    </row>
    <row r="2218" spans="3:30" x14ac:dyDescent="0.25">
      <c r="D2218" s="1">
        <v>0.625</v>
      </c>
      <c r="E2218">
        <v>10639</v>
      </c>
      <c r="F2218">
        <v>10645</v>
      </c>
      <c r="G2218">
        <v>10625</v>
      </c>
      <c r="H2218">
        <v>10641</v>
      </c>
      <c r="J2218">
        <v>2</v>
      </c>
      <c r="K2218">
        <f t="shared" si="674"/>
        <v>-38</v>
      </c>
      <c r="L2218">
        <v>20</v>
      </c>
      <c r="W2218">
        <f t="shared" si="666"/>
        <v>0</v>
      </c>
      <c r="X2218">
        <f t="shared" si="667"/>
        <v>2</v>
      </c>
      <c r="Y2218">
        <f t="shared" si="668"/>
        <v>0</v>
      </c>
      <c r="Z2218" s="22">
        <f t="shared" si="669"/>
        <v>0</v>
      </c>
      <c r="AA2218" s="22">
        <f t="shared" si="670"/>
        <v>0</v>
      </c>
      <c r="AB2218">
        <f t="shared" si="671"/>
        <v>0</v>
      </c>
      <c r="AC2218" s="22">
        <f t="shared" si="672"/>
        <v>0</v>
      </c>
      <c r="AD2218" s="22">
        <f t="shared" si="673"/>
        <v>0</v>
      </c>
    </row>
    <row r="2219" spans="3:30" x14ac:dyDescent="0.25">
      <c r="D2219" s="1">
        <v>0.66666666666666663</v>
      </c>
      <c r="E2219">
        <v>10642</v>
      </c>
      <c r="F2219">
        <v>10658</v>
      </c>
      <c r="G2219">
        <v>10626</v>
      </c>
      <c r="H2219">
        <v>10657</v>
      </c>
      <c r="J2219">
        <v>15</v>
      </c>
      <c r="K2219">
        <f t="shared" si="674"/>
        <v>-23</v>
      </c>
      <c r="L2219">
        <v>32</v>
      </c>
      <c r="W2219">
        <f t="shared" si="666"/>
        <v>0</v>
      </c>
      <c r="X2219">
        <f t="shared" si="667"/>
        <v>15</v>
      </c>
      <c r="Y2219">
        <f t="shared" si="668"/>
        <v>0</v>
      </c>
      <c r="Z2219" s="22">
        <f t="shared" si="669"/>
        <v>0</v>
      </c>
      <c r="AA2219" s="22">
        <f t="shared" si="670"/>
        <v>0</v>
      </c>
      <c r="AB2219">
        <f t="shared" si="671"/>
        <v>0</v>
      </c>
      <c r="AC2219" s="22">
        <f t="shared" si="672"/>
        <v>0</v>
      </c>
      <c r="AD2219" s="22">
        <f t="shared" si="673"/>
        <v>0</v>
      </c>
    </row>
    <row r="2220" spans="3:30" x14ac:dyDescent="0.25">
      <c r="D2220" s="1">
        <v>0.70833333333333337</v>
      </c>
      <c r="E2220">
        <v>10656</v>
      </c>
      <c r="F2220">
        <v>10676</v>
      </c>
      <c r="G2220">
        <v>10643</v>
      </c>
      <c r="H2220">
        <v>10666</v>
      </c>
      <c r="J2220">
        <v>10</v>
      </c>
      <c r="K2220">
        <f t="shared" si="674"/>
        <v>-13</v>
      </c>
      <c r="L2220">
        <v>33</v>
      </c>
      <c r="W2220">
        <f t="shared" si="666"/>
        <v>0</v>
      </c>
      <c r="X2220">
        <f t="shared" si="667"/>
        <v>10</v>
      </c>
      <c r="Y2220">
        <f t="shared" si="668"/>
        <v>0</v>
      </c>
      <c r="Z2220" s="22">
        <f t="shared" si="669"/>
        <v>0</v>
      </c>
      <c r="AA2220" s="22">
        <f t="shared" si="670"/>
        <v>0</v>
      </c>
      <c r="AB2220">
        <f t="shared" si="671"/>
        <v>0</v>
      </c>
      <c r="AC2220" s="22">
        <f t="shared" si="672"/>
        <v>0</v>
      </c>
      <c r="AD2220" s="22">
        <f t="shared" si="673"/>
        <v>0</v>
      </c>
    </row>
    <row r="2221" spans="3:30" x14ac:dyDescent="0.25">
      <c r="D2221" s="1">
        <v>0.75</v>
      </c>
      <c r="E2221">
        <v>10666</v>
      </c>
      <c r="F2221">
        <v>10704</v>
      </c>
      <c r="G2221">
        <v>10661</v>
      </c>
      <c r="H2221">
        <v>10701</v>
      </c>
      <c r="J2221">
        <v>35</v>
      </c>
      <c r="K2221">
        <f t="shared" si="674"/>
        <v>22</v>
      </c>
      <c r="L2221">
        <v>43</v>
      </c>
      <c r="W2221">
        <f t="shared" si="666"/>
        <v>0</v>
      </c>
      <c r="X2221">
        <f t="shared" si="667"/>
        <v>35</v>
      </c>
      <c r="Y2221">
        <f t="shared" si="668"/>
        <v>0</v>
      </c>
      <c r="Z2221" s="22">
        <f t="shared" si="669"/>
        <v>0</v>
      </c>
      <c r="AA2221" s="22">
        <f t="shared" si="670"/>
        <v>0</v>
      </c>
      <c r="AB2221">
        <f t="shared" si="671"/>
        <v>0</v>
      </c>
      <c r="AC2221" s="22">
        <f t="shared" si="672"/>
        <v>0</v>
      </c>
      <c r="AD2221" s="22">
        <f t="shared" si="673"/>
        <v>0</v>
      </c>
    </row>
    <row r="2222" spans="3:30" x14ac:dyDescent="0.25">
      <c r="D2222" s="1">
        <v>0.79166666666666663</v>
      </c>
      <c r="E2222">
        <v>10701</v>
      </c>
      <c r="F2222">
        <v>10728</v>
      </c>
      <c r="G2222">
        <v>10696</v>
      </c>
      <c r="H2222">
        <v>10704</v>
      </c>
      <c r="J2222">
        <v>3</v>
      </c>
      <c r="K2222">
        <f t="shared" si="674"/>
        <v>25</v>
      </c>
      <c r="L2222">
        <v>32</v>
      </c>
      <c r="W2222">
        <f t="shared" si="666"/>
        <v>0</v>
      </c>
      <c r="X2222">
        <f t="shared" si="667"/>
        <v>3</v>
      </c>
      <c r="Y2222">
        <f t="shared" si="668"/>
        <v>0</v>
      </c>
      <c r="Z2222" s="22">
        <f t="shared" si="669"/>
        <v>0</v>
      </c>
      <c r="AA2222" s="22">
        <f t="shared" si="670"/>
        <v>0</v>
      </c>
      <c r="AB2222">
        <f t="shared" si="671"/>
        <v>0</v>
      </c>
      <c r="AC2222" s="22">
        <f t="shared" si="672"/>
        <v>0</v>
      </c>
      <c r="AD2222" s="22">
        <f t="shared" si="673"/>
        <v>0</v>
      </c>
    </row>
    <row r="2223" spans="3:30" x14ac:dyDescent="0.25">
      <c r="D2223" s="1">
        <v>0.83333333333333337</v>
      </c>
      <c r="E2223">
        <v>10703</v>
      </c>
      <c r="F2223">
        <v>10717</v>
      </c>
      <c r="G2223">
        <v>10703</v>
      </c>
      <c r="H2223">
        <v>10705</v>
      </c>
      <c r="J2223">
        <v>2</v>
      </c>
      <c r="K2223">
        <f t="shared" si="674"/>
        <v>27</v>
      </c>
      <c r="L2223">
        <v>14</v>
      </c>
      <c r="W2223">
        <f t="shared" si="666"/>
        <v>0</v>
      </c>
      <c r="X2223">
        <f t="shared" si="667"/>
        <v>2</v>
      </c>
      <c r="Y2223">
        <f t="shared" si="668"/>
        <v>0</v>
      </c>
      <c r="Z2223" s="22">
        <f t="shared" si="669"/>
        <v>0</v>
      </c>
      <c r="AA2223" s="22">
        <f t="shared" si="670"/>
        <v>0</v>
      </c>
      <c r="AB2223">
        <f t="shared" si="671"/>
        <v>0</v>
      </c>
      <c r="AC2223" s="22">
        <f t="shared" si="672"/>
        <v>0</v>
      </c>
      <c r="AD2223" s="22">
        <f t="shared" si="673"/>
        <v>0</v>
      </c>
    </row>
    <row r="2224" spans="3:30" x14ac:dyDescent="0.25">
      <c r="D2224" s="1">
        <v>0.875</v>
      </c>
      <c r="E2224">
        <v>10706</v>
      </c>
      <c r="F2224">
        <v>10711</v>
      </c>
      <c r="G2224">
        <v>10699</v>
      </c>
      <c r="H2224">
        <v>10707</v>
      </c>
      <c r="J2224">
        <v>1</v>
      </c>
      <c r="K2224">
        <f t="shared" si="674"/>
        <v>28</v>
      </c>
      <c r="L2224">
        <v>12</v>
      </c>
      <c r="W2224">
        <f t="shared" si="666"/>
        <v>0</v>
      </c>
      <c r="X2224">
        <f t="shared" si="667"/>
        <v>1</v>
      </c>
      <c r="Y2224">
        <f t="shared" si="668"/>
        <v>0</v>
      </c>
      <c r="Z2224" s="22">
        <f t="shared" si="669"/>
        <v>0</v>
      </c>
      <c r="AA2224" s="22">
        <f t="shared" si="670"/>
        <v>0</v>
      </c>
      <c r="AB2224">
        <f t="shared" si="671"/>
        <v>0</v>
      </c>
      <c r="AC2224" s="22">
        <f t="shared" si="672"/>
        <v>0</v>
      </c>
      <c r="AD2224" s="22">
        <f t="shared" si="673"/>
        <v>0</v>
      </c>
    </row>
    <row r="2225" spans="3:30" x14ac:dyDescent="0.25">
      <c r="D2225" s="2">
        <v>0.91666666666666663</v>
      </c>
      <c r="E2225">
        <v>10707</v>
      </c>
      <c r="F2225">
        <v>10732</v>
      </c>
      <c r="G2225">
        <v>10707</v>
      </c>
      <c r="H2225">
        <v>10732</v>
      </c>
      <c r="J2225">
        <v>25</v>
      </c>
      <c r="K2225">
        <f t="shared" si="674"/>
        <v>53</v>
      </c>
      <c r="L2225">
        <v>25</v>
      </c>
      <c r="M2225">
        <v>-55</v>
      </c>
      <c r="W2225">
        <f t="shared" si="666"/>
        <v>55</v>
      </c>
      <c r="X2225">
        <f t="shared" si="667"/>
        <v>25</v>
      </c>
      <c r="Y2225">
        <f t="shared" si="668"/>
        <v>0</v>
      </c>
      <c r="Z2225" s="22">
        <f t="shared" si="669"/>
        <v>0</v>
      </c>
      <c r="AA2225" s="22">
        <f t="shared" si="670"/>
        <v>0</v>
      </c>
      <c r="AB2225">
        <f t="shared" si="671"/>
        <v>0</v>
      </c>
      <c r="AC2225" s="22">
        <f t="shared" si="672"/>
        <v>0</v>
      </c>
      <c r="AD2225" s="22">
        <f t="shared" si="673"/>
        <v>0</v>
      </c>
    </row>
    <row r="2226" spans="3:30" hidden="1" x14ac:dyDescent="0.25">
      <c r="D2226" s="1">
        <v>0.95833333333333337</v>
      </c>
      <c r="E2226">
        <v>10729</v>
      </c>
      <c r="F2226">
        <v>10734</v>
      </c>
      <c r="G2226">
        <v>10724</v>
      </c>
      <c r="H2226">
        <v>10733</v>
      </c>
      <c r="Z2226"/>
      <c r="AA2226"/>
      <c r="AC2226"/>
      <c r="AD2226"/>
    </row>
    <row r="2227" spans="3:30" hidden="1" x14ac:dyDescent="0.25">
      <c r="D2227" s="1">
        <v>4.1666666666666664E-2</v>
      </c>
      <c r="E2227">
        <v>10728</v>
      </c>
      <c r="F2227">
        <v>10746</v>
      </c>
      <c r="G2227">
        <v>10726</v>
      </c>
      <c r="H2227">
        <v>10726</v>
      </c>
      <c r="Z2227"/>
      <c r="AA2227"/>
      <c r="AC2227"/>
      <c r="AD2227"/>
    </row>
    <row r="2228" spans="3:30" hidden="1" x14ac:dyDescent="0.25">
      <c r="D2228" s="1">
        <v>8.3333333333333329E-2</v>
      </c>
      <c r="E2228">
        <v>10728</v>
      </c>
      <c r="F2228">
        <v>10728</v>
      </c>
      <c r="G2228">
        <v>10713</v>
      </c>
      <c r="H2228">
        <v>10717</v>
      </c>
      <c r="Z2228"/>
      <c r="AA2228"/>
      <c r="AC2228"/>
      <c r="AD2228"/>
    </row>
    <row r="2229" spans="3:30" hidden="1" x14ac:dyDescent="0.25">
      <c r="D2229" s="1">
        <v>0.125</v>
      </c>
      <c r="E2229">
        <v>10718</v>
      </c>
      <c r="F2229">
        <v>10718</v>
      </c>
      <c r="G2229">
        <v>10706</v>
      </c>
      <c r="H2229">
        <v>10712</v>
      </c>
      <c r="Z2229"/>
      <c r="AA2229"/>
      <c r="AC2229"/>
      <c r="AD2229"/>
    </row>
    <row r="2230" spans="3:30" hidden="1" x14ac:dyDescent="0.25">
      <c r="D2230" s="1">
        <v>0.16666666666666666</v>
      </c>
      <c r="E2230">
        <v>10713</v>
      </c>
      <c r="F2230">
        <v>10719</v>
      </c>
      <c r="G2230">
        <v>10708</v>
      </c>
      <c r="H2230">
        <v>10718</v>
      </c>
      <c r="Z2230"/>
      <c r="AA2230"/>
      <c r="AC2230"/>
      <c r="AD2230"/>
    </row>
    <row r="2231" spans="3:30" hidden="1" x14ac:dyDescent="0.25">
      <c r="D2231" s="1">
        <v>0.20833333333333334</v>
      </c>
      <c r="E2231">
        <v>10716</v>
      </c>
      <c r="F2231">
        <v>10718</v>
      </c>
      <c r="G2231">
        <v>10713</v>
      </c>
      <c r="H2231">
        <v>10713</v>
      </c>
      <c r="Z2231"/>
      <c r="AA2231"/>
      <c r="AC2231"/>
      <c r="AD2231"/>
    </row>
    <row r="2232" spans="3:30" hidden="1" x14ac:dyDescent="0.25">
      <c r="D2232" s="1">
        <v>0.25</v>
      </c>
      <c r="E2232">
        <v>10713</v>
      </c>
      <c r="F2232">
        <v>10718</v>
      </c>
      <c r="G2232">
        <v>10713</v>
      </c>
      <c r="H2232">
        <v>10715</v>
      </c>
      <c r="Z2232"/>
      <c r="AA2232"/>
      <c r="AC2232"/>
      <c r="AD2232"/>
    </row>
    <row r="2233" spans="3:30" hidden="1" x14ac:dyDescent="0.25">
      <c r="D2233" s="1">
        <v>0.29166666666666669</v>
      </c>
      <c r="E2233">
        <v>10715</v>
      </c>
      <c r="F2233">
        <v>10722</v>
      </c>
      <c r="G2233">
        <v>10713</v>
      </c>
      <c r="H2233">
        <v>10719</v>
      </c>
      <c r="Z2233"/>
      <c r="AA2233"/>
      <c r="AC2233"/>
      <c r="AD2233"/>
    </row>
    <row r="2234" spans="3:30" x14ac:dyDescent="0.25">
      <c r="D2234" s="2">
        <v>0.33333333333333331</v>
      </c>
      <c r="E2234">
        <v>10719</v>
      </c>
      <c r="F2234">
        <v>10734</v>
      </c>
      <c r="G2234">
        <v>10715</v>
      </c>
      <c r="H2234">
        <v>10733</v>
      </c>
      <c r="J2234">
        <v>14</v>
      </c>
      <c r="K2234">
        <v>0</v>
      </c>
      <c r="L2234">
        <v>19</v>
      </c>
      <c r="N2234">
        <f>IF(J2233&lt;0,MIN(K2234:K2247),MAX(K2234:K2247))/R2213</f>
        <v>1.3202565069784986E-3</v>
      </c>
      <c r="O2234">
        <f>IF(J2233&lt;0,MAX(K2234:K2247),MIN(K2234:K2247))/R2213</f>
        <v>-6.6955865711052437E-3</v>
      </c>
      <c r="R2234">
        <f>MAX(F2232:F2248)</f>
        <v>10750</v>
      </c>
      <c r="W2234">
        <f t="shared" ref="W2234:W2248" si="675">ABS(M2234)</f>
        <v>0</v>
      </c>
      <c r="X2234">
        <f t="shared" ref="X2234:X2248" si="676">ABS(J2234)</f>
        <v>14</v>
      </c>
      <c r="Y2234">
        <f t="shared" ref="Y2234:Y2248" si="677">IF(R2234&lt;1000,ABS(R2234),0)</f>
        <v>0</v>
      </c>
      <c r="Z2234" s="22">
        <f t="shared" ref="Z2234:Z2248" si="678">IF(N2234=1,0,ABS(N2234))</f>
        <v>1.3202565069784986E-3</v>
      </c>
      <c r="AA2234" s="22">
        <f t="shared" ref="AA2234:AA2248" si="679">ABS(O2234)</f>
        <v>6.6955865711052437E-3</v>
      </c>
      <c r="AB2234">
        <f t="shared" ref="AB2234:AB2248" si="680">IF(N2234=1,1,0)</f>
        <v>0</v>
      </c>
      <c r="AC2234" s="22">
        <f t="shared" ref="AC2234:AC2248" si="681">IF(N2234=1,ABS(N2235),0)</f>
        <v>0</v>
      </c>
      <c r="AD2234" s="22">
        <f t="shared" ref="AD2234:AD2248" si="682">IF(N2234=1,0,ABS(O2235))</f>
        <v>0</v>
      </c>
    </row>
    <row r="2235" spans="3:30" x14ac:dyDescent="0.25">
      <c r="D2235" s="2">
        <v>0.375</v>
      </c>
      <c r="E2235">
        <v>10724</v>
      </c>
      <c r="F2235">
        <v>10750</v>
      </c>
      <c r="G2235">
        <v>10723</v>
      </c>
      <c r="H2235">
        <v>10738</v>
      </c>
      <c r="J2235">
        <v>14</v>
      </c>
      <c r="K2235">
        <f>K2234+J2235</f>
        <v>14</v>
      </c>
      <c r="L2235">
        <v>27</v>
      </c>
      <c r="R2235">
        <f>MIN(G2232:G2248)</f>
        <v>10648</v>
      </c>
      <c r="W2235">
        <f t="shared" si="675"/>
        <v>0</v>
      </c>
      <c r="X2235">
        <f t="shared" si="676"/>
        <v>14</v>
      </c>
      <c r="Y2235">
        <f t="shared" si="677"/>
        <v>0</v>
      </c>
      <c r="Z2235" s="22">
        <f t="shared" si="678"/>
        <v>0</v>
      </c>
      <c r="AA2235" s="22">
        <f t="shared" si="679"/>
        <v>0</v>
      </c>
      <c r="AB2235">
        <f t="shared" si="680"/>
        <v>0</v>
      </c>
      <c r="AC2235" s="22">
        <f t="shared" si="681"/>
        <v>0</v>
      </c>
      <c r="AD2235" s="22">
        <f t="shared" si="682"/>
        <v>0</v>
      </c>
    </row>
    <row r="2236" spans="3:30" x14ac:dyDescent="0.25">
      <c r="D2236" s="1">
        <v>0.41666666666666669</v>
      </c>
      <c r="E2236">
        <v>10737</v>
      </c>
      <c r="F2236">
        <v>10749</v>
      </c>
      <c r="G2236">
        <v>10678</v>
      </c>
      <c r="H2236">
        <v>10685</v>
      </c>
      <c r="J2236">
        <v>-52</v>
      </c>
      <c r="K2236">
        <f t="shared" ref="K2236:K2248" si="683">K2235+J2236</f>
        <v>-38</v>
      </c>
      <c r="L2236">
        <v>71</v>
      </c>
      <c r="R2236">
        <f>R2234-R2235</f>
        <v>102</v>
      </c>
      <c r="W2236">
        <f t="shared" si="675"/>
        <v>0</v>
      </c>
      <c r="X2236">
        <f t="shared" si="676"/>
        <v>52</v>
      </c>
      <c r="Y2236">
        <f t="shared" si="677"/>
        <v>102</v>
      </c>
      <c r="Z2236" s="22">
        <f t="shared" si="678"/>
        <v>0</v>
      </c>
      <c r="AA2236" s="22">
        <f t="shared" si="679"/>
        <v>0</v>
      </c>
      <c r="AB2236">
        <f t="shared" si="680"/>
        <v>0</v>
      </c>
      <c r="AC2236" s="22">
        <f t="shared" si="681"/>
        <v>0</v>
      </c>
      <c r="AD2236" s="22">
        <f t="shared" si="682"/>
        <v>0</v>
      </c>
    </row>
    <row r="2237" spans="3:30" x14ac:dyDescent="0.25">
      <c r="D2237" s="1">
        <v>0.45833333333333331</v>
      </c>
      <c r="E2237">
        <v>10685</v>
      </c>
      <c r="F2237">
        <v>10687</v>
      </c>
      <c r="G2237">
        <v>10650</v>
      </c>
      <c r="H2237">
        <v>10667</v>
      </c>
      <c r="J2237">
        <v>-18</v>
      </c>
      <c r="K2237">
        <f t="shared" si="683"/>
        <v>-56</v>
      </c>
      <c r="L2237">
        <v>37</v>
      </c>
      <c r="R2237">
        <v>102</v>
      </c>
      <c r="W2237">
        <f t="shared" si="675"/>
        <v>0</v>
      </c>
      <c r="X2237">
        <f t="shared" si="676"/>
        <v>18</v>
      </c>
      <c r="Y2237">
        <f t="shared" si="677"/>
        <v>102</v>
      </c>
      <c r="Z2237" s="22">
        <f t="shared" si="678"/>
        <v>0</v>
      </c>
      <c r="AA2237" s="22">
        <f t="shared" si="679"/>
        <v>0</v>
      </c>
      <c r="AB2237">
        <f t="shared" si="680"/>
        <v>0</v>
      </c>
      <c r="AC2237" s="22">
        <f t="shared" si="681"/>
        <v>0</v>
      </c>
      <c r="AD2237" s="22">
        <f t="shared" si="682"/>
        <v>0</v>
      </c>
    </row>
    <row r="2238" spans="3:30" x14ac:dyDescent="0.25">
      <c r="D2238" s="1">
        <v>0.5</v>
      </c>
      <c r="E2238">
        <v>10667</v>
      </c>
      <c r="F2238">
        <v>10682</v>
      </c>
      <c r="G2238">
        <v>10649</v>
      </c>
      <c r="H2238">
        <v>10665</v>
      </c>
      <c r="J2238">
        <v>-2</v>
      </c>
      <c r="K2238">
        <f t="shared" si="683"/>
        <v>-58</v>
      </c>
      <c r="L2238">
        <v>33</v>
      </c>
      <c r="R2238">
        <v>102</v>
      </c>
      <c r="W2238">
        <f t="shared" si="675"/>
        <v>0</v>
      </c>
      <c r="X2238">
        <f t="shared" si="676"/>
        <v>2</v>
      </c>
      <c r="Y2238">
        <f t="shared" si="677"/>
        <v>102</v>
      </c>
      <c r="Z2238" s="22">
        <f t="shared" si="678"/>
        <v>0</v>
      </c>
      <c r="AA2238" s="22">
        <f t="shared" si="679"/>
        <v>0</v>
      </c>
      <c r="AB2238">
        <f t="shared" si="680"/>
        <v>0</v>
      </c>
      <c r="AC2238" s="22">
        <f t="shared" si="681"/>
        <v>0</v>
      </c>
      <c r="AD2238" s="22">
        <f t="shared" si="682"/>
        <v>0</v>
      </c>
    </row>
    <row r="2239" spans="3:30" x14ac:dyDescent="0.25">
      <c r="C2239">
        <v>1</v>
      </c>
      <c r="D2239" s="1">
        <v>0.54166666666666663</v>
      </c>
      <c r="E2239">
        <v>10665</v>
      </c>
      <c r="F2239">
        <v>10674</v>
      </c>
      <c r="G2239">
        <v>10648</v>
      </c>
      <c r="H2239">
        <v>10652</v>
      </c>
      <c r="J2239">
        <v>-13</v>
      </c>
      <c r="K2239">
        <f t="shared" si="683"/>
        <v>-71</v>
      </c>
      <c r="L2239">
        <v>26</v>
      </c>
      <c r="W2239">
        <f t="shared" si="675"/>
        <v>0</v>
      </c>
      <c r="X2239">
        <f t="shared" si="676"/>
        <v>13</v>
      </c>
      <c r="Y2239">
        <f t="shared" si="677"/>
        <v>0</v>
      </c>
      <c r="Z2239" s="22">
        <f t="shared" si="678"/>
        <v>0</v>
      </c>
      <c r="AA2239" s="22">
        <f t="shared" si="679"/>
        <v>0</v>
      </c>
      <c r="AB2239">
        <f t="shared" si="680"/>
        <v>0</v>
      </c>
      <c r="AC2239" s="22">
        <f t="shared" si="681"/>
        <v>0</v>
      </c>
      <c r="AD2239" s="22">
        <f t="shared" si="682"/>
        <v>0</v>
      </c>
    </row>
    <row r="2240" spans="3:30" x14ac:dyDescent="0.25">
      <c r="D2240" s="1">
        <v>0.58333333333333337</v>
      </c>
      <c r="E2240">
        <v>10652</v>
      </c>
      <c r="F2240">
        <v>10720</v>
      </c>
      <c r="G2240">
        <v>10652</v>
      </c>
      <c r="H2240">
        <v>10711</v>
      </c>
      <c r="J2240">
        <v>59</v>
      </c>
      <c r="K2240">
        <f t="shared" si="683"/>
        <v>-12</v>
      </c>
      <c r="L2240">
        <v>68</v>
      </c>
      <c r="W2240">
        <f t="shared" si="675"/>
        <v>0</v>
      </c>
      <c r="X2240">
        <f t="shared" si="676"/>
        <v>59</v>
      </c>
      <c r="Y2240">
        <f t="shared" si="677"/>
        <v>0</v>
      </c>
      <c r="Z2240" s="22">
        <f t="shared" si="678"/>
        <v>0</v>
      </c>
      <c r="AA2240" s="22">
        <f t="shared" si="679"/>
        <v>0</v>
      </c>
      <c r="AB2240">
        <f t="shared" si="680"/>
        <v>0</v>
      </c>
      <c r="AC2240" s="22">
        <f t="shared" si="681"/>
        <v>0</v>
      </c>
      <c r="AD2240" s="22">
        <f t="shared" si="682"/>
        <v>0</v>
      </c>
    </row>
    <row r="2241" spans="3:30" x14ac:dyDescent="0.25">
      <c r="D2241" s="1">
        <v>0.625</v>
      </c>
      <c r="E2241">
        <v>10712</v>
      </c>
      <c r="F2241">
        <v>10724</v>
      </c>
      <c r="G2241">
        <v>10689</v>
      </c>
      <c r="H2241">
        <v>10720</v>
      </c>
      <c r="J2241">
        <v>8</v>
      </c>
      <c r="K2241">
        <f t="shared" si="683"/>
        <v>-4</v>
      </c>
      <c r="L2241">
        <v>35</v>
      </c>
      <c r="W2241">
        <f t="shared" si="675"/>
        <v>0</v>
      </c>
      <c r="X2241">
        <f t="shared" si="676"/>
        <v>8</v>
      </c>
      <c r="Y2241">
        <f t="shared" si="677"/>
        <v>0</v>
      </c>
      <c r="Z2241" s="22">
        <f t="shared" si="678"/>
        <v>0</v>
      </c>
      <c r="AA2241" s="22">
        <f t="shared" si="679"/>
        <v>0</v>
      </c>
      <c r="AB2241">
        <f t="shared" si="680"/>
        <v>0</v>
      </c>
      <c r="AC2241" s="22">
        <f t="shared" si="681"/>
        <v>0</v>
      </c>
      <c r="AD2241" s="22">
        <f t="shared" si="682"/>
        <v>0</v>
      </c>
    </row>
    <row r="2242" spans="3:30" x14ac:dyDescent="0.25">
      <c r="D2242" s="1">
        <v>0.66666666666666663</v>
      </c>
      <c r="E2242">
        <v>10720</v>
      </c>
      <c r="F2242">
        <v>10722</v>
      </c>
      <c r="G2242">
        <v>10677</v>
      </c>
      <c r="H2242">
        <v>10691</v>
      </c>
      <c r="J2242">
        <v>-29</v>
      </c>
      <c r="K2242">
        <f t="shared" si="683"/>
        <v>-33</v>
      </c>
      <c r="L2242">
        <v>45</v>
      </c>
      <c r="W2242">
        <f t="shared" si="675"/>
        <v>0</v>
      </c>
      <c r="X2242">
        <f t="shared" si="676"/>
        <v>29</v>
      </c>
      <c r="Y2242">
        <f t="shared" si="677"/>
        <v>0</v>
      </c>
      <c r="Z2242" s="22">
        <f t="shared" si="678"/>
        <v>0</v>
      </c>
      <c r="AA2242" s="22">
        <f t="shared" si="679"/>
        <v>0</v>
      </c>
      <c r="AB2242">
        <f t="shared" si="680"/>
        <v>0</v>
      </c>
      <c r="AC2242" s="22">
        <f t="shared" si="681"/>
        <v>0</v>
      </c>
      <c r="AD2242" s="22">
        <f t="shared" si="682"/>
        <v>0</v>
      </c>
    </row>
    <row r="2243" spans="3:30" x14ac:dyDescent="0.25">
      <c r="D2243" s="1">
        <v>0.70833333333333337</v>
      </c>
      <c r="E2243">
        <v>10691</v>
      </c>
      <c r="F2243">
        <v>10707</v>
      </c>
      <c r="G2243">
        <v>10659</v>
      </c>
      <c r="H2243">
        <v>10674</v>
      </c>
      <c r="J2243">
        <v>-17</v>
      </c>
      <c r="K2243">
        <f t="shared" si="683"/>
        <v>-50</v>
      </c>
      <c r="L2243">
        <v>48</v>
      </c>
      <c r="W2243">
        <f t="shared" si="675"/>
        <v>0</v>
      </c>
      <c r="X2243">
        <f t="shared" si="676"/>
        <v>17</v>
      </c>
      <c r="Y2243">
        <f t="shared" si="677"/>
        <v>0</v>
      </c>
      <c r="Z2243" s="22">
        <f t="shared" si="678"/>
        <v>0</v>
      </c>
      <c r="AA2243" s="22">
        <f t="shared" si="679"/>
        <v>0</v>
      </c>
      <c r="AB2243">
        <f t="shared" si="680"/>
        <v>0</v>
      </c>
      <c r="AC2243" s="22">
        <f t="shared" si="681"/>
        <v>0</v>
      </c>
      <c r="AD2243" s="22">
        <f t="shared" si="682"/>
        <v>0</v>
      </c>
    </row>
    <row r="2244" spans="3:30" x14ac:dyDescent="0.25">
      <c r="D2244" s="1">
        <v>0.75</v>
      </c>
      <c r="E2244">
        <v>10674</v>
      </c>
      <c r="F2244">
        <v>10685</v>
      </c>
      <c r="G2244">
        <v>10650</v>
      </c>
      <c r="H2244">
        <v>10656</v>
      </c>
      <c r="J2244">
        <v>-18</v>
      </c>
      <c r="K2244">
        <f t="shared" si="683"/>
        <v>-68</v>
      </c>
      <c r="L2244">
        <v>35</v>
      </c>
      <c r="W2244">
        <f t="shared" si="675"/>
        <v>0</v>
      </c>
      <c r="X2244">
        <f t="shared" si="676"/>
        <v>18</v>
      </c>
      <c r="Y2244">
        <f t="shared" si="677"/>
        <v>0</v>
      </c>
      <c r="Z2244" s="22">
        <f t="shared" si="678"/>
        <v>0</v>
      </c>
      <c r="AA2244" s="22">
        <f t="shared" si="679"/>
        <v>0</v>
      </c>
      <c r="AB2244">
        <f t="shared" si="680"/>
        <v>0</v>
      </c>
      <c r="AC2244" s="22">
        <f t="shared" si="681"/>
        <v>0</v>
      </c>
      <c r="AD2244" s="22">
        <f t="shared" si="682"/>
        <v>0</v>
      </c>
    </row>
    <row r="2245" spans="3:30" x14ac:dyDescent="0.25">
      <c r="D2245" s="1">
        <v>0.79166666666666663</v>
      </c>
      <c r="E2245">
        <v>10657</v>
      </c>
      <c r="F2245">
        <v>10671</v>
      </c>
      <c r="G2245">
        <v>10657</v>
      </c>
      <c r="H2245">
        <v>10671</v>
      </c>
      <c r="J2245">
        <v>14</v>
      </c>
      <c r="K2245">
        <f t="shared" si="683"/>
        <v>-54</v>
      </c>
      <c r="L2245">
        <v>14</v>
      </c>
      <c r="W2245">
        <f t="shared" si="675"/>
        <v>0</v>
      </c>
      <c r="X2245">
        <f t="shared" si="676"/>
        <v>14</v>
      </c>
      <c r="Y2245">
        <f t="shared" si="677"/>
        <v>0</v>
      </c>
      <c r="Z2245" s="22">
        <f t="shared" si="678"/>
        <v>0</v>
      </c>
      <c r="AA2245" s="22">
        <f t="shared" si="679"/>
        <v>0</v>
      </c>
      <c r="AB2245">
        <f t="shared" si="680"/>
        <v>0</v>
      </c>
      <c r="AC2245" s="22">
        <f t="shared" si="681"/>
        <v>0</v>
      </c>
      <c r="AD2245" s="22">
        <f t="shared" si="682"/>
        <v>0</v>
      </c>
    </row>
    <row r="2246" spans="3:30" x14ac:dyDescent="0.25">
      <c r="D2246" s="1">
        <v>0.83333333333333337</v>
      </c>
      <c r="E2246">
        <v>10672</v>
      </c>
      <c r="F2246">
        <v>10672</v>
      </c>
      <c r="G2246">
        <v>10658</v>
      </c>
      <c r="H2246">
        <v>10662</v>
      </c>
      <c r="J2246">
        <v>-10</v>
      </c>
      <c r="K2246">
        <f t="shared" si="683"/>
        <v>-64</v>
      </c>
      <c r="L2246">
        <v>14</v>
      </c>
      <c r="W2246">
        <f t="shared" si="675"/>
        <v>0</v>
      </c>
      <c r="X2246">
        <f t="shared" si="676"/>
        <v>10</v>
      </c>
      <c r="Y2246">
        <f t="shared" si="677"/>
        <v>0</v>
      </c>
      <c r="Z2246" s="22">
        <f t="shared" si="678"/>
        <v>0</v>
      </c>
      <c r="AA2246" s="22">
        <f t="shared" si="679"/>
        <v>0</v>
      </c>
      <c r="AB2246">
        <f t="shared" si="680"/>
        <v>0</v>
      </c>
      <c r="AC2246" s="22">
        <f t="shared" si="681"/>
        <v>0</v>
      </c>
      <c r="AD2246" s="22">
        <f t="shared" si="682"/>
        <v>0</v>
      </c>
    </row>
    <row r="2247" spans="3:30" x14ac:dyDescent="0.25">
      <c r="D2247" s="1">
        <v>0.875</v>
      </c>
      <c r="E2247">
        <v>10662</v>
      </c>
      <c r="F2247">
        <v>10664</v>
      </c>
      <c r="G2247">
        <v>10652</v>
      </c>
      <c r="H2247">
        <v>10655</v>
      </c>
      <c r="J2247">
        <v>-7</v>
      </c>
      <c r="K2247">
        <f t="shared" si="683"/>
        <v>-71</v>
      </c>
      <c r="L2247">
        <v>12</v>
      </c>
      <c r="W2247">
        <f t="shared" si="675"/>
        <v>0</v>
      </c>
      <c r="X2247">
        <f t="shared" si="676"/>
        <v>7</v>
      </c>
      <c r="Y2247">
        <f t="shared" si="677"/>
        <v>0</v>
      </c>
      <c r="Z2247" s="22">
        <f t="shared" si="678"/>
        <v>0</v>
      </c>
      <c r="AA2247" s="22">
        <f t="shared" si="679"/>
        <v>0</v>
      </c>
      <c r="AB2247">
        <f t="shared" si="680"/>
        <v>0</v>
      </c>
      <c r="AC2247" s="22">
        <f t="shared" si="681"/>
        <v>0</v>
      </c>
      <c r="AD2247" s="22">
        <f t="shared" si="682"/>
        <v>0</v>
      </c>
    </row>
    <row r="2248" spans="3:30" x14ac:dyDescent="0.25">
      <c r="D2248" s="2">
        <v>0.91666666666666663</v>
      </c>
      <c r="E2248">
        <v>10655</v>
      </c>
      <c r="F2248">
        <v>10673</v>
      </c>
      <c r="G2248">
        <v>10654</v>
      </c>
      <c r="H2248">
        <v>10662</v>
      </c>
      <c r="J2248">
        <v>7</v>
      </c>
      <c r="K2248">
        <f t="shared" si="683"/>
        <v>-64</v>
      </c>
      <c r="L2248">
        <v>19</v>
      </c>
      <c r="M2248">
        <v>48</v>
      </c>
      <c r="N2248">
        <v>1</v>
      </c>
      <c r="W2248">
        <f t="shared" si="675"/>
        <v>48</v>
      </c>
      <c r="X2248">
        <f t="shared" si="676"/>
        <v>7</v>
      </c>
      <c r="Y2248">
        <f t="shared" si="677"/>
        <v>0</v>
      </c>
      <c r="Z2248" s="22">
        <f t="shared" si="678"/>
        <v>0</v>
      </c>
      <c r="AA2248" s="22">
        <f t="shared" si="679"/>
        <v>0</v>
      </c>
      <c r="AB2248">
        <f t="shared" si="680"/>
        <v>1</v>
      </c>
      <c r="AC2248" s="22">
        <f t="shared" si="681"/>
        <v>0</v>
      </c>
      <c r="AD2248" s="22">
        <f t="shared" si="682"/>
        <v>0</v>
      </c>
    </row>
    <row r="2249" spans="3:30" hidden="1" x14ac:dyDescent="0.25">
      <c r="D2249" s="1">
        <v>0</v>
      </c>
      <c r="E2249">
        <v>10662</v>
      </c>
      <c r="F2249">
        <v>10662</v>
      </c>
      <c r="G2249">
        <v>10662</v>
      </c>
      <c r="H2249">
        <v>10662</v>
      </c>
      <c r="Z2249"/>
      <c r="AA2249"/>
      <c r="AC2249"/>
      <c r="AD2249"/>
    </row>
    <row r="2250" spans="3:30" x14ac:dyDescent="0.25">
      <c r="D2250" s="2">
        <v>0.375</v>
      </c>
      <c r="E2250">
        <v>10662</v>
      </c>
      <c r="F2250">
        <v>10711</v>
      </c>
      <c r="G2250">
        <v>10662</v>
      </c>
      <c r="H2250">
        <v>10703</v>
      </c>
      <c r="J2250">
        <v>41</v>
      </c>
      <c r="L2250">
        <v>49</v>
      </c>
      <c r="N2250">
        <f>70/102</f>
        <v>0.68627450980392157</v>
      </c>
      <c r="O2250">
        <f>52/102</f>
        <v>0.50980392156862742</v>
      </c>
      <c r="R2250">
        <f>MAX(F2249:F2263)</f>
        <v>10728</v>
      </c>
      <c r="W2250">
        <f t="shared" ref="W2250:W2263" si="684">ABS(M2250)</f>
        <v>0</v>
      </c>
      <c r="X2250">
        <f t="shared" ref="X2250:X2263" si="685">ABS(J2250)</f>
        <v>41</v>
      </c>
      <c r="Y2250">
        <f t="shared" ref="Y2250:Y2263" si="686">IF(R2250&lt;1000,ABS(R2250),0)</f>
        <v>0</v>
      </c>
      <c r="Z2250" s="22">
        <f t="shared" ref="Z2250:Z2263" si="687">IF(N2250=1,0,ABS(N2250))</f>
        <v>0.68627450980392157</v>
      </c>
      <c r="AA2250" s="22">
        <f t="shared" ref="AA2250:AA2263" si="688">ABS(O2250)</f>
        <v>0.50980392156862742</v>
      </c>
      <c r="AB2250">
        <f t="shared" ref="AB2250:AB2263" si="689">IF(N2250=1,1,0)</f>
        <v>0</v>
      </c>
      <c r="AC2250" s="22">
        <f t="shared" ref="AC2250:AC2263" si="690">IF(N2250=1,ABS(N2251),0)</f>
        <v>0</v>
      </c>
      <c r="AD2250" s="22">
        <f t="shared" ref="AD2250:AD2263" si="691">IF(N2250=1,0,ABS(O2251))</f>
        <v>0</v>
      </c>
    </row>
    <row r="2251" spans="3:30" x14ac:dyDescent="0.25">
      <c r="D2251" s="1">
        <v>0.41666666666666669</v>
      </c>
      <c r="E2251">
        <v>10702</v>
      </c>
      <c r="F2251">
        <v>10716</v>
      </c>
      <c r="G2251">
        <v>10662</v>
      </c>
      <c r="H2251">
        <v>10672</v>
      </c>
      <c r="J2251">
        <v>-30</v>
      </c>
      <c r="L2251">
        <v>54</v>
      </c>
      <c r="R2251">
        <f>MIN(G2250:G2264)</f>
        <v>10593</v>
      </c>
      <c r="W2251">
        <f t="shared" si="684"/>
        <v>0</v>
      </c>
      <c r="X2251">
        <f t="shared" si="685"/>
        <v>30</v>
      </c>
      <c r="Y2251">
        <f t="shared" si="686"/>
        <v>0</v>
      </c>
      <c r="Z2251" s="22">
        <f t="shared" si="687"/>
        <v>0</v>
      </c>
      <c r="AA2251" s="22">
        <f t="shared" si="688"/>
        <v>0</v>
      </c>
      <c r="AB2251">
        <f t="shared" si="689"/>
        <v>0</v>
      </c>
      <c r="AC2251" s="22">
        <f t="shared" si="690"/>
        <v>0</v>
      </c>
      <c r="AD2251" s="22">
        <f t="shared" si="691"/>
        <v>0</v>
      </c>
    </row>
    <row r="2252" spans="3:30" x14ac:dyDescent="0.25">
      <c r="D2252" s="1">
        <v>0.45833333333333331</v>
      </c>
      <c r="E2252">
        <v>10672</v>
      </c>
      <c r="F2252">
        <v>10673</v>
      </c>
      <c r="G2252">
        <v>10593</v>
      </c>
      <c r="H2252">
        <v>10631</v>
      </c>
      <c r="J2252">
        <v>-41</v>
      </c>
      <c r="L2252">
        <v>80</v>
      </c>
      <c r="R2252">
        <f>R2250-R2251</f>
        <v>135</v>
      </c>
      <c r="W2252">
        <f t="shared" si="684"/>
        <v>0</v>
      </c>
      <c r="X2252">
        <f t="shared" si="685"/>
        <v>41</v>
      </c>
      <c r="Y2252">
        <f t="shared" si="686"/>
        <v>135</v>
      </c>
      <c r="Z2252" s="22">
        <f t="shared" si="687"/>
        <v>0</v>
      </c>
      <c r="AA2252" s="22">
        <f t="shared" si="688"/>
        <v>0</v>
      </c>
      <c r="AB2252">
        <f t="shared" si="689"/>
        <v>0</v>
      </c>
      <c r="AC2252" s="22">
        <f t="shared" si="690"/>
        <v>0</v>
      </c>
      <c r="AD2252" s="22">
        <f t="shared" si="691"/>
        <v>0</v>
      </c>
    </row>
    <row r="2253" spans="3:30" x14ac:dyDescent="0.25">
      <c r="D2253" s="1">
        <v>0.5</v>
      </c>
      <c r="E2253">
        <v>10632</v>
      </c>
      <c r="F2253">
        <v>10716</v>
      </c>
      <c r="G2253">
        <v>10631</v>
      </c>
      <c r="H2253">
        <v>10690</v>
      </c>
      <c r="J2253">
        <v>58</v>
      </c>
      <c r="L2253">
        <v>85</v>
      </c>
      <c r="W2253">
        <f t="shared" si="684"/>
        <v>0</v>
      </c>
      <c r="X2253">
        <f t="shared" si="685"/>
        <v>58</v>
      </c>
      <c r="Y2253">
        <f t="shared" si="686"/>
        <v>0</v>
      </c>
      <c r="Z2253" s="22">
        <f t="shared" si="687"/>
        <v>0</v>
      </c>
      <c r="AA2253" s="22">
        <f t="shared" si="688"/>
        <v>0</v>
      </c>
      <c r="AB2253">
        <f t="shared" si="689"/>
        <v>0</v>
      </c>
      <c r="AC2253" s="22">
        <f t="shared" si="690"/>
        <v>0</v>
      </c>
      <c r="AD2253" s="22">
        <f t="shared" si="691"/>
        <v>0</v>
      </c>
    </row>
    <row r="2254" spans="3:30" x14ac:dyDescent="0.25">
      <c r="C2254">
        <v>1</v>
      </c>
      <c r="D2254" s="1">
        <v>0.54166666666666663</v>
      </c>
      <c r="E2254">
        <v>10691</v>
      </c>
      <c r="F2254">
        <v>10716</v>
      </c>
      <c r="G2254">
        <v>10687</v>
      </c>
      <c r="H2254">
        <v>10711</v>
      </c>
      <c r="J2254">
        <v>20</v>
      </c>
      <c r="L2254">
        <v>29</v>
      </c>
      <c r="W2254">
        <f t="shared" si="684"/>
        <v>0</v>
      </c>
      <c r="X2254">
        <f t="shared" si="685"/>
        <v>20</v>
      </c>
      <c r="Y2254">
        <f t="shared" si="686"/>
        <v>0</v>
      </c>
      <c r="Z2254" s="22">
        <f t="shared" si="687"/>
        <v>0</v>
      </c>
      <c r="AA2254" s="22">
        <f t="shared" si="688"/>
        <v>0</v>
      </c>
      <c r="AB2254">
        <f t="shared" si="689"/>
        <v>0</v>
      </c>
      <c r="AC2254" s="22">
        <f t="shared" si="690"/>
        <v>0</v>
      </c>
      <c r="AD2254" s="22">
        <f t="shared" si="691"/>
        <v>0</v>
      </c>
    </row>
    <row r="2255" spans="3:30" x14ac:dyDescent="0.25">
      <c r="D2255" s="1">
        <v>0.58333333333333337</v>
      </c>
      <c r="E2255">
        <v>10711</v>
      </c>
      <c r="F2255">
        <v>10712</v>
      </c>
      <c r="G2255">
        <v>10679</v>
      </c>
      <c r="H2255">
        <v>10692</v>
      </c>
      <c r="J2255">
        <v>-19</v>
      </c>
      <c r="L2255">
        <v>33</v>
      </c>
      <c r="W2255">
        <f t="shared" si="684"/>
        <v>0</v>
      </c>
      <c r="X2255">
        <f t="shared" si="685"/>
        <v>19</v>
      </c>
      <c r="Y2255">
        <f t="shared" si="686"/>
        <v>0</v>
      </c>
      <c r="Z2255" s="22">
        <f t="shared" si="687"/>
        <v>0</v>
      </c>
      <c r="AA2255" s="22">
        <f t="shared" si="688"/>
        <v>0</v>
      </c>
      <c r="AB2255">
        <f t="shared" si="689"/>
        <v>0</v>
      </c>
      <c r="AC2255" s="22">
        <f t="shared" si="690"/>
        <v>0</v>
      </c>
      <c r="AD2255" s="22">
        <f t="shared" si="691"/>
        <v>0</v>
      </c>
    </row>
    <row r="2256" spans="3:30" x14ac:dyDescent="0.25">
      <c r="D2256" s="1">
        <v>0.625</v>
      </c>
      <c r="E2256">
        <v>10692</v>
      </c>
      <c r="F2256">
        <v>10711</v>
      </c>
      <c r="G2256">
        <v>10689</v>
      </c>
      <c r="H2256">
        <v>10701</v>
      </c>
      <c r="J2256">
        <v>9</v>
      </c>
      <c r="L2256">
        <v>22</v>
      </c>
      <c r="W2256">
        <f t="shared" si="684"/>
        <v>0</v>
      </c>
      <c r="X2256">
        <f t="shared" si="685"/>
        <v>9</v>
      </c>
      <c r="Y2256">
        <f t="shared" si="686"/>
        <v>0</v>
      </c>
      <c r="Z2256" s="22">
        <f t="shared" si="687"/>
        <v>0</v>
      </c>
      <c r="AA2256" s="22">
        <f t="shared" si="688"/>
        <v>0</v>
      </c>
      <c r="AB2256">
        <f t="shared" si="689"/>
        <v>0</v>
      </c>
      <c r="AC2256" s="22">
        <f t="shared" si="690"/>
        <v>0</v>
      </c>
      <c r="AD2256" s="22">
        <f t="shared" si="691"/>
        <v>0</v>
      </c>
    </row>
    <row r="2257" spans="4:30" x14ac:dyDescent="0.25">
      <c r="D2257" s="1">
        <v>0.66666666666666663</v>
      </c>
      <c r="E2257">
        <v>10700</v>
      </c>
      <c r="F2257">
        <v>10725</v>
      </c>
      <c r="G2257">
        <v>10693</v>
      </c>
      <c r="H2257">
        <v>10723</v>
      </c>
      <c r="J2257">
        <v>23</v>
      </c>
      <c r="L2257">
        <v>32</v>
      </c>
      <c r="W2257">
        <f t="shared" si="684"/>
        <v>0</v>
      </c>
      <c r="X2257">
        <f t="shared" si="685"/>
        <v>23</v>
      </c>
      <c r="Y2257">
        <f t="shared" si="686"/>
        <v>0</v>
      </c>
      <c r="Z2257" s="22">
        <f t="shared" si="687"/>
        <v>0</v>
      </c>
      <c r="AA2257" s="22">
        <f t="shared" si="688"/>
        <v>0</v>
      </c>
      <c r="AB2257">
        <f t="shared" si="689"/>
        <v>0</v>
      </c>
      <c r="AC2257" s="22">
        <f t="shared" si="690"/>
        <v>0</v>
      </c>
      <c r="AD2257" s="22">
        <f t="shared" si="691"/>
        <v>0</v>
      </c>
    </row>
    <row r="2258" spans="4:30" x14ac:dyDescent="0.25">
      <c r="D2258" s="1">
        <v>0.70833333333333337</v>
      </c>
      <c r="E2258">
        <v>10724</v>
      </c>
      <c r="F2258">
        <v>10728</v>
      </c>
      <c r="G2258">
        <v>10661</v>
      </c>
      <c r="H2258">
        <v>10672</v>
      </c>
      <c r="J2258">
        <v>-52</v>
      </c>
      <c r="L2258">
        <v>67</v>
      </c>
      <c r="W2258">
        <f t="shared" si="684"/>
        <v>0</v>
      </c>
      <c r="X2258">
        <f t="shared" si="685"/>
        <v>52</v>
      </c>
      <c r="Y2258">
        <f t="shared" si="686"/>
        <v>0</v>
      </c>
      <c r="Z2258" s="22">
        <f t="shared" si="687"/>
        <v>0</v>
      </c>
      <c r="AA2258" s="22">
        <f t="shared" si="688"/>
        <v>0</v>
      </c>
      <c r="AB2258">
        <f t="shared" si="689"/>
        <v>0</v>
      </c>
      <c r="AC2258" s="22">
        <f t="shared" si="690"/>
        <v>0</v>
      </c>
      <c r="AD2258" s="22">
        <f t="shared" si="691"/>
        <v>0</v>
      </c>
    </row>
    <row r="2259" spans="4:30" x14ac:dyDescent="0.25">
      <c r="D2259" s="1">
        <v>0.75</v>
      </c>
      <c r="E2259">
        <v>10673</v>
      </c>
      <c r="F2259">
        <v>10695</v>
      </c>
      <c r="G2259">
        <v>10667</v>
      </c>
      <c r="H2259">
        <v>10692</v>
      </c>
      <c r="J2259">
        <v>19</v>
      </c>
      <c r="L2259">
        <v>28</v>
      </c>
      <c r="W2259">
        <f t="shared" si="684"/>
        <v>0</v>
      </c>
      <c r="X2259">
        <f t="shared" si="685"/>
        <v>19</v>
      </c>
      <c r="Y2259">
        <f t="shared" si="686"/>
        <v>0</v>
      </c>
      <c r="Z2259" s="22">
        <f t="shared" si="687"/>
        <v>0</v>
      </c>
      <c r="AA2259" s="22">
        <f t="shared" si="688"/>
        <v>0</v>
      </c>
      <c r="AB2259">
        <f t="shared" si="689"/>
        <v>0</v>
      </c>
      <c r="AC2259" s="22">
        <f t="shared" si="690"/>
        <v>0</v>
      </c>
      <c r="AD2259" s="22">
        <f t="shared" si="691"/>
        <v>0</v>
      </c>
    </row>
    <row r="2260" spans="4:30" x14ac:dyDescent="0.25">
      <c r="D2260" s="1">
        <v>0.79166666666666663</v>
      </c>
      <c r="E2260">
        <v>10692</v>
      </c>
      <c r="F2260">
        <v>10695</v>
      </c>
      <c r="G2260">
        <v>10678</v>
      </c>
      <c r="H2260">
        <v>10693</v>
      </c>
      <c r="J2260">
        <v>1</v>
      </c>
      <c r="L2260">
        <v>17</v>
      </c>
      <c r="W2260">
        <f t="shared" si="684"/>
        <v>0</v>
      </c>
      <c r="X2260">
        <f t="shared" si="685"/>
        <v>1</v>
      </c>
      <c r="Y2260">
        <f t="shared" si="686"/>
        <v>0</v>
      </c>
      <c r="Z2260" s="22">
        <f t="shared" si="687"/>
        <v>0</v>
      </c>
      <c r="AA2260" s="22">
        <f t="shared" si="688"/>
        <v>0</v>
      </c>
      <c r="AB2260">
        <f t="shared" si="689"/>
        <v>0</v>
      </c>
      <c r="AC2260" s="22">
        <f t="shared" si="690"/>
        <v>0</v>
      </c>
      <c r="AD2260" s="22">
        <f t="shared" si="691"/>
        <v>0</v>
      </c>
    </row>
    <row r="2261" spans="4:30" x14ac:dyDescent="0.25">
      <c r="D2261" s="1">
        <v>0.83333333333333337</v>
      </c>
      <c r="E2261">
        <v>10693</v>
      </c>
      <c r="F2261">
        <v>10719</v>
      </c>
      <c r="G2261">
        <v>10692</v>
      </c>
      <c r="H2261">
        <v>10712</v>
      </c>
      <c r="J2261">
        <v>19</v>
      </c>
      <c r="L2261">
        <v>27</v>
      </c>
      <c r="W2261">
        <f t="shared" si="684"/>
        <v>0</v>
      </c>
      <c r="X2261">
        <f t="shared" si="685"/>
        <v>19</v>
      </c>
      <c r="Y2261">
        <f t="shared" si="686"/>
        <v>0</v>
      </c>
      <c r="Z2261" s="22">
        <f t="shared" si="687"/>
        <v>0</v>
      </c>
      <c r="AA2261" s="22">
        <f t="shared" si="688"/>
        <v>0</v>
      </c>
      <c r="AB2261">
        <f t="shared" si="689"/>
        <v>0</v>
      </c>
      <c r="AC2261" s="22">
        <f t="shared" si="690"/>
        <v>0</v>
      </c>
      <c r="AD2261" s="22">
        <f t="shared" si="691"/>
        <v>0</v>
      </c>
    </row>
    <row r="2262" spans="4:30" x14ac:dyDescent="0.25">
      <c r="D2262" s="1">
        <v>0.875</v>
      </c>
      <c r="E2262">
        <v>10712</v>
      </c>
      <c r="F2262">
        <v>10712</v>
      </c>
      <c r="G2262">
        <v>10702</v>
      </c>
      <c r="H2262">
        <v>10703</v>
      </c>
      <c r="J2262">
        <v>-9</v>
      </c>
      <c r="L2262">
        <v>10</v>
      </c>
      <c r="W2262">
        <f t="shared" si="684"/>
        <v>0</v>
      </c>
      <c r="X2262">
        <f t="shared" si="685"/>
        <v>9</v>
      </c>
      <c r="Y2262">
        <f t="shared" si="686"/>
        <v>0</v>
      </c>
      <c r="Z2262" s="22">
        <f t="shared" si="687"/>
        <v>0</v>
      </c>
      <c r="AA2262" s="22">
        <f t="shared" si="688"/>
        <v>0</v>
      </c>
      <c r="AB2262">
        <f t="shared" si="689"/>
        <v>0</v>
      </c>
      <c r="AC2262" s="22">
        <f t="shared" si="690"/>
        <v>0</v>
      </c>
      <c r="AD2262" s="22">
        <f t="shared" si="691"/>
        <v>0</v>
      </c>
    </row>
    <row r="2263" spans="4:30" x14ac:dyDescent="0.25">
      <c r="D2263" s="2">
        <v>0.91666666666666663</v>
      </c>
      <c r="E2263">
        <v>10703</v>
      </c>
      <c r="F2263">
        <v>10714</v>
      </c>
      <c r="G2263">
        <v>10695</v>
      </c>
      <c r="H2263">
        <v>10710</v>
      </c>
      <c r="J2263">
        <v>7</v>
      </c>
      <c r="L2263">
        <v>19</v>
      </c>
      <c r="W2263">
        <f t="shared" si="684"/>
        <v>0</v>
      </c>
      <c r="X2263">
        <f t="shared" si="685"/>
        <v>7</v>
      </c>
      <c r="Y2263">
        <f t="shared" si="686"/>
        <v>0</v>
      </c>
      <c r="Z2263" s="22">
        <f t="shared" si="687"/>
        <v>0</v>
      </c>
      <c r="AA2263" s="22">
        <f t="shared" si="688"/>
        <v>0</v>
      </c>
      <c r="AB2263">
        <f t="shared" si="689"/>
        <v>0</v>
      </c>
      <c r="AC2263" s="22">
        <f t="shared" si="690"/>
        <v>0</v>
      </c>
      <c r="AD2263" s="22">
        <f t="shared" si="691"/>
        <v>0</v>
      </c>
    </row>
    <row r="2264" spans="4:30" hidden="1" x14ac:dyDescent="0.25">
      <c r="D2264" s="1">
        <v>0.95833333333333337</v>
      </c>
      <c r="E2264">
        <v>10709</v>
      </c>
      <c r="F2264">
        <v>10711</v>
      </c>
      <c r="G2264">
        <v>10691</v>
      </c>
      <c r="H2264">
        <v>10701</v>
      </c>
      <c r="Z2264"/>
      <c r="AA2264"/>
      <c r="AC2264"/>
      <c r="AD2264"/>
    </row>
    <row r="2265" spans="4:30" hidden="1" x14ac:dyDescent="0.25">
      <c r="D2265" s="1">
        <v>4.1666666666666664E-2</v>
      </c>
      <c r="E2265">
        <v>10697</v>
      </c>
      <c r="F2265">
        <v>10701</v>
      </c>
      <c r="G2265">
        <v>10688</v>
      </c>
      <c r="H2265">
        <v>10693</v>
      </c>
      <c r="Z2265"/>
      <c r="AA2265"/>
      <c r="AC2265"/>
      <c r="AD2265"/>
    </row>
    <row r="2266" spans="4:30" hidden="1" x14ac:dyDescent="0.25">
      <c r="D2266" s="1">
        <v>8.3333333333333329E-2</v>
      </c>
      <c r="E2266">
        <v>10694</v>
      </c>
      <c r="F2266">
        <v>10709</v>
      </c>
      <c r="G2266">
        <v>10693</v>
      </c>
      <c r="H2266">
        <v>10707</v>
      </c>
      <c r="Z2266"/>
      <c r="AA2266"/>
      <c r="AC2266"/>
      <c r="AD2266"/>
    </row>
    <row r="2267" spans="4:30" hidden="1" x14ac:dyDescent="0.25">
      <c r="D2267" s="1">
        <v>0.125</v>
      </c>
      <c r="E2267">
        <v>10708</v>
      </c>
      <c r="F2267">
        <v>10721</v>
      </c>
      <c r="G2267">
        <v>10704</v>
      </c>
      <c r="H2267">
        <v>10719</v>
      </c>
      <c r="Z2267"/>
      <c r="AA2267"/>
      <c r="AC2267"/>
      <c r="AD2267"/>
    </row>
    <row r="2268" spans="4:30" hidden="1" x14ac:dyDescent="0.25">
      <c r="D2268" s="1">
        <v>0.16666666666666666</v>
      </c>
      <c r="E2268">
        <v>10718</v>
      </c>
      <c r="F2268">
        <v>10744</v>
      </c>
      <c r="G2268">
        <v>10718</v>
      </c>
      <c r="H2268">
        <v>10739</v>
      </c>
      <c r="Z2268"/>
      <c r="AA2268"/>
      <c r="AC2268"/>
      <c r="AD2268"/>
    </row>
    <row r="2269" spans="4:30" hidden="1" x14ac:dyDescent="0.25">
      <c r="D2269" s="1">
        <v>0.20833333333333334</v>
      </c>
      <c r="E2269">
        <v>10740</v>
      </c>
      <c r="F2269">
        <v>10751</v>
      </c>
      <c r="G2269">
        <v>10734</v>
      </c>
      <c r="H2269">
        <v>10734</v>
      </c>
      <c r="Z2269"/>
      <c r="AA2269"/>
      <c r="AC2269"/>
      <c r="AD2269"/>
    </row>
    <row r="2270" spans="4:30" hidden="1" x14ac:dyDescent="0.25">
      <c r="D2270" s="1">
        <v>0.25</v>
      </c>
      <c r="E2270">
        <v>10736</v>
      </c>
      <c r="F2270">
        <v>10737</v>
      </c>
      <c r="G2270">
        <v>10729</v>
      </c>
      <c r="H2270">
        <v>10734</v>
      </c>
      <c r="Z2270"/>
      <c r="AA2270"/>
      <c r="AC2270"/>
      <c r="AD2270"/>
    </row>
    <row r="2271" spans="4:30" hidden="1" x14ac:dyDescent="0.25">
      <c r="D2271" s="1">
        <v>0.29166666666666669</v>
      </c>
      <c r="E2271">
        <v>10735</v>
      </c>
      <c r="F2271">
        <v>10737</v>
      </c>
      <c r="G2271">
        <v>10730</v>
      </c>
      <c r="H2271">
        <v>10735</v>
      </c>
      <c r="Z2271"/>
      <c r="AA2271"/>
      <c r="AC2271"/>
      <c r="AD2271"/>
    </row>
    <row r="2272" spans="4:30" x14ac:dyDescent="0.25">
      <c r="D2272" s="2">
        <v>0.33333333333333331</v>
      </c>
      <c r="E2272">
        <v>10734</v>
      </c>
      <c r="F2272">
        <v>10765</v>
      </c>
      <c r="G2272">
        <v>10724</v>
      </c>
      <c r="H2272">
        <v>10765</v>
      </c>
      <c r="J2272">
        <v>31</v>
      </c>
      <c r="K2272">
        <v>0</v>
      </c>
      <c r="L2272">
        <v>41</v>
      </c>
      <c r="M2272">
        <v>9</v>
      </c>
      <c r="R2272">
        <f>MAX(F2270:F2286)</f>
        <v>10776</v>
      </c>
      <c r="W2272">
        <f t="shared" ref="W2272:W2286" si="692">ABS(M2272)</f>
        <v>9</v>
      </c>
      <c r="X2272">
        <f t="shared" ref="X2272:X2286" si="693">ABS(J2272)</f>
        <v>31</v>
      </c>
      <c r="Y2272">
        <f t="shared" ref="Y2272:Y2286" si="694">IF(R2272&lt;1000,ABS(R2272),0)</f>
        <v>0</v>
      </c>
      <c r="Z2272" s="22">
        <f t="shared" ref="Z2272:Z2286" si="695">IF(N2272=1,0,ABS(N2272))</f>
        <v>0</v>
      </c>
      <c r="AA2272" s="22">
        <f t="shared" ref="AA2272:AA2286" si="696">ABS(O2272)</f>
        <v>0</v>
      </c>
      <c r="AB2272">
        <f t="shared" ref="AB2272:AB2286" si="697">IF(N2272=1,1,0)</f>
        <v>0</v>
      </c>
      <c r="AC2272" s="22">
        <f t="shared" ref="AC2272:AC2286" si="698">IF(N2272=1,ABS(N2273),0)</f>
        <v>0</v>
      </c>
      <c r="AD2272" s="22">
        <f t="shared" ref="AD2272:AD2286" si="699">IF(N2272=1,0,ABS(O2273))</f>
        <v>0.46666666666666667</v>
      </c>
    </row>
    <row r="2273" spans="3:30" x14ac:dyDescent="0.25">
      <c r="D2273" s="2">
        <v>0.375</v>
      </c>
      <c r="E2273">
        <v>10773</v>
      </c>
      <c r="F2273">
        <v>10776</v>
      </c>
      <c r="G2273">
        <v>10747</v>
      </c>
      <c r="H2273">
        <v>10753</v>
      </c>
      <c r="J2273">
        <v>-20</v>
      </c>
      <c r="K2273">
        <f>K2272+J2273</f>
        <v>-20</v>
      </c>
      <c r="L2273">
        <v>29</v>
      </c>
      <c r="N2273">
        <f>IF(J2272&lt;0,MIN(K2273:K2286),MAX(K2273:K2286))/R2252</f>
        <v>-8.8888888888888892E-2</v>
      </c>
      <c r="O2273">
        <f>IF(J2272&lt;0,MAX(K2273:K2286),MIN(K2273:K2286))/R2252</f>
        <v>-0.46666666666666667</v>
      </c>
      <c r="R2273">
        <f>MIN(G2270:G2286)</f>
        <v>10700</v>
      </c>
      <c r="W2273">
        <f t="shared" si="692"/>
        <v>0</v>
      </c>
      <c r="X2273">
        <f t="shared" si="693"/>
        <v>20</v>
      </c>
      <c r="Y2273">
        <f t="shared" si="694"/>
        <v>0</v>
      </c>
      <c r="Z2273" s="22">
        <f t="shared" si="695"/>
        <v>8.8888888888888892E-2</v>
      </c>
      <c r="AA2273" s="22">
        <f t="shared" si="696"/>
        <v>0.46666666666666667</v>
      </c>
      <c r="AB2273">
        <f t="shared" si="697"/>
        <v>0</v>
      </c>
      <c r="AC2273" s="22">
        <f t="shared" si="698"/>
        <v>0</v>
      </c>
      <c r="AD2273" s="22">
        <f t="shared" si="699"/>
        <v>0</v>
      </c>
    </row>
    <row r="2274" spans="3:30" x14ac:dyDescent="0.25">
      <c r="D2274" s="1">
        <v>0.41666666666666669</v>
      </c>
      <c r="E2274">
        <v>10754</v>
      </c>
      <c r="F2274">
        <v>10769</v>
      </c>
      <c r="G2274">
        <v>10729</v>
      </c>
      <c r="H2274">
        <v>10762</v>
      </c>
      <c r="J2274">
        <v>8</v>
      </c>
      <c r="K2274">
        <f t="shared" ref="K2274:K2286" si="700">K2273+J2274</f>
        <v>-12</v>
      </c>
      <c r="L2274">
        <v>40</v>
      </c>
      <c r="R2274">
        <f>R2272-R2273</f>
        <v>76</v>
      </c>
      <c r="W2274">
        <f t="shared" si="692"/>
        <v>0</v>
      </c>
      <c r="X2274">
        <f t="shared" si="693"/>
        <v>8</v>
      </c>
      <c r="Y2274">
        <f t="shared" si="694"/>
        <v>76</v>
      </c>
      <c r="Z2274" s="22">
        <f t="shared" si="695"/>
        <v>0</v>
      </c>
      <c r="AA2274" s="22">
        <f t="shared" si="696"/>
        <v>0</v>
      </c>
      <c r="AB2274">
        <f t="shared" si="697"/>
        <v>0</v>
      </c>
      <c r="AC2274" s="22">
        <f t="shared" si="698"/>
        <v>0</v>
      </c>
      <c r="AD2274" s="22">
        <f t="shared" si="699"/>
        <v>0</v>
      </c>
    </row>
    <row r="2275" spans="3:30" x14ac:dyDescent="0.25">
      <c r="D2275" s="1">
        <v>0.45833333333333331</v>
      </c>
      <c r="E2275">
        <v>10762</v>
      </c>
      <c r="F2275">
        <v>10762</v>
      </c>
      <c r="G2275">
        <v>10724</v>
      </c>
      <c r="H2275">
        <v>10724</v>
      </c>
      <c r="J2275">
        <v>-38</v>
      </c>
      <c r="K2275">
        <f t="shared" si="700"/>
        <v>-50</v>
      </c>
      <c r="L2275">
        <v>38</v>
      </c>
      <c r="R2275">
        <v>76</v>
      </c>
      <c r="W2275">
        <f t="shared" si="692"/>
        <v>0</v>
      </c>
      <c r="X2275">
        <f t="shared" si="693"/>
        <v>38</v>
      </c>
      <c r="Y2275">
        <f t="shared" si="694"/>
        <v>76</v>
      </c>
      <c r="Z2275" s="22">
        <f t="shared" si="695"/>
        <v>0</v>
      </c>
      <c r="AA2275" s="22">
        <f t="shared" si="696"/>
        <v>0</v>
      </c>
      <c r="AB2275">
        <f t="shared" si="697"/>
        <v>0</v>
      </c>
      <c r="AC2275" s="22">
        <f t="shared" si="698"/>
        <v>0</v>
      </c>
      <c r="AD2275" s="22">
        <f t="shared" si="699"/>
        <v>0</v>
      </c>
    </row>
    <row r="2276" spans="3:30" x14ac:dyDescent="0.25">
      <c r="D2276" s="1">
        <v>0.5</v>
      </c>
      <c r="E2276">
        <v>10723</v>
      </c>
      <c r="F2276">
        <v>10767</v>
      </c>
      <c r="G2276">
        <v>10716</v>
      </c>
      <c r="H2276">
        <v>10750</v>
      </c>
      <c r="J2276">
        <v>27</v>
      </c>
      <c r="K2276">
        <f t="shared" si="700"/>
        <v>-23</v>
      </c>
      <c r="L2276">
        <v>51</v>
      </c>
      <c r="R2276">
        <v>76</v>
      </c>
      <c r="W2276">
        <f t="shared" si="692"/>
        <v>0</v>
      </c>
      <c r="X2276">
        <f t="shared" si="693"/>
        <v>27</v>
      </c>
      <c r="Y2276">
        <f t="shared" si="694"/>
        <v>76</v>
      </c>
      <c r="Z2276" s="22">
        <f t="shared" si="695"/>
        <v>0</v>
      </c>
      <c r="AA2276" s="22">
        <f t="shared" si="696"/>
        <v>0</v>
      </c>
      <c r="AB2276">
        <f t="shared" si="697"/>
        <v>0</v>
      </c>
      <c r="AC2276" s="22">
        <f t="shared" si="698"/>
        <v>0</v>
      </c>
      <c r="AD2276" s="22">
        <f t="shared" si="699"/>
        <v>0</v>
      </c>
    </row>
    <row r="2277" spans="3:30" x14ac:dyDescent="0.25">
      <c r="C2277">
        <v>1</v>
      </c>
      <c r="D2277" s="1">
        <v>0.54166666666666663</v>
      </c>
      <c r="E2277">
        <v>10750</v>
      </c>
      <c r="F2277">
        <v>10750</v>
      </c>
      <c r="G2277">
        <v>10730</v>
      </c>
      <c r="H2277">
        <v>10748</v>
      </c>
      <c r="J2277">
        <v>-2</v>
      </c>
      <c r="K2277">
        <f t="shared" si="700"/>
        <v>-25</v>
      </c>
      <c r="L2277">
        <v>20</v>
      </c>
      <c r="W2277">
        <f t="shared" si="692"/>
        <v>0</v>
      </c>
      <c r="X2277">
        <f t="shared" si="693"/>
        <v>2</v>
      </c>
      <c r="Y2277">
        <f t="shared" si="694"/>
        <v>0</v>
      </c>
      <c r="Z2277" s="22">
        <f t="shared" si="695"/>
        <v>0</v>
      </c>
      <c r="AA2277" s="22">
        <f t="shared" si="696"/>
        <v>0</v>
      </c>
      <c r="AB2277">
        <f t="shared" si="697"/>
        <v>0</v>
      </c>
      <c r="AC2277" s="22">
        <f t="shared" si="698"/>
        <v>0</v>
      </c>
      <c r="AD2277" s="22">
        <f t="shared" si="699"/>
        <v>0</v>
      </c>
    </row>
    <row r="2278" spans="3:30" x14ac:dyDescent="0.25">
      <c r="D2278" s="1">
        <v>0.58333333333333337</v>
      </c>
      <c r="E2278">
        <v>10749</v>
      </c>
      <c r="F2278">
        <v>10758</v>
      </c>
      <c r="G2278">
        <v>10742</v>
      </c>
      <c r="H2278">
        <v>10746</v>
      </c>
      <c r="J2278">
        <v>-3</v>
      </c>
      <c r="K2278">
        <f t="shared" si="700"/>
        <v>-28</v>
      </c>
      <c r="L2278">
        <v>16</v>
      </c>
      <c r="W2278">
        <f t="shared" si="692"/>
        <v>0</v>
      </c>
      <c r="X2278">
        <f t="shared" si="693"/>
        <v>3</v>
      </c>
      <c r="Y2278">
        <f t="shared" si="694"/>
        <v>0</v>
      </c>
      <c r="Z2278" s="22">
        <f t="shared" si="695"/>
        <v>0</v>
      </c>
      <c r="AA2278" s="22">
        <f t="shared" si="696"/>
        <v>0</v>
      </c>
      <c r="AB2278">
        <f t="shared" si="697"/>
        <v>0</v>
      </c>
      <c r="AC2278" s="22">
        <f t="shared" si="698"/>
        <v>0</v>
      </c>
      <c r="AD2278" s="22">
        <f t="shared" si="699"/>
        <v>0</v>
      </c>
    </row>
    <row r="2279" spans="3:30" x14ac:dyDescent="0.25">
      <c r="D2279" s="1">
        <v>0.625</v>
      </c>
      <c r="E2279">
        <v>10746</v>
      </c>
      <c r="F2279">
        <v>10748</v>
      </c>
      <c r="G2279">
        <v>10736</v>
      </c>
      <c r="H2279">
        <v>10739</v>
      </c>
      <c r="J2279">
        <v>-7</v>
      </c>
      <c r="K2279">
        <f t="shared" si="700"/>
        <v>-35</v>
      </c>
      <c r="L2279">
        <v>12</v>
      </c>
      <c r="W2279">
        <f t="shared" si="692"/>
        <v>0</v>
      </c>
      <c r="X2279">
        <f t="shared" si="693"/>
        <v>7</v>
      </c>
      <c r="Y2279">
        <f t="shared" si="694"/>
        <v>0</v>
      </c>
      <c r="Z2279" s="22">
        <f t="shared" si="695"/>
        <v>0</v>
      </c>
      <c r="AA2279" s="22">
        <f t="shared" si="696"/>
        <v>0</v>
      </c>
      <c r="AB2279">
        <f t="shared" si="697"/>
        <v>0</v>
      </c>
      <c r="AC2279" s="22">
        <f t="shared" si="698"/>
        <v>0</v>
      </c>
      <c r="AD2279" s="22">
        <f t="shared" si="699"/>
        <v>0</v>
      </c>
    </row>
    <row r="2280" spans="3:30" x14ac:dyDescent="0.25">
      <c r="D2280" s="1">
        <v>0.66666666666666663</v>
      </c>
      <c r="E2280">
        <v>10739</v>
      </c>
      <c r="F2280">
        <v>10757</v>
      </c>
      <c r="G2280">
        <v>10739</v>
      </c>
      <c r="H2280">
        <v>10743</v>
      </c>
      <c r="J2280">
        <v>4</v>
      </c>
      <c r="K2280">
        <f t="shared" si="700"/>
        <v>-31</v>
      </c>
      <c r="L2280">
        <v>18</v>
      </c>
      <c r="W2280">
        <f t="shared" si="692"/>
        <v>0</v>
      </c>
      <c r="X2280">
        <f t="shared" si="693"/>
        <v>4</v>
      </c>
      <c r="Y2280">
        <f t="shared" si="694"/>
        <v>0</v>
      </c>
      <c r="Z2280" s="22">
        <f t="shared" si="695"/>
        <v>0</v>
      </c>
      <c r="AA2280" s="22">
        <f t="shared" si="696"/>
        <v>0</v>
      </c>
      <c r="AB2280">
        <f t="shared" si="697"/>
        <v>0</v>
      </c>
      <c r="AC2280" s="22">
        <f t="shared" si="698"/>
        <v>0</v>
      </c>
      <c r="AD2280" s="22">
        <f t="shared" si="699"/>
        <v>0</v>
      </c>
    </row>
    <row r="2281" spans="3:30" x14ac:dyDescent="0.25">
      <c r="D2281" s="1">
        <v>0.70833333333333337</v>
      </c>
      <c r="E2281">
        <v>10742</v>
      </c>
      <c r="F2281">
        <v>10756</v>
      </c>
      <c r="G2281">
        <v>10724</v>
      </c>
      <c r="H2281">
        <v>10728</v>
      </c>
      <c r="J2281">
        <v>-14</v>
      </c>
      <c r="K2281">
        <f t="shared" si="700"/>
        <v>-45</v>
      </c>
      <c r="L2281">
        <v>32</v>
      </c>
      <c r="W2281">
        <f t="shared" si="692"/>
        <v>0</v>
      </c>
      <c r="X2281">
        <f t="shared" si="693"/>
        <v>14</v>
      </c>
      <c r="Y2281">
        <f t="shared" si="694"/>
        <v>0</v>
      </c>
      <c r="Z2281" s="22">
        <f t="shared" si="695"/>
        <v>0</v>
      </c>
      <c r="AA2281" s="22">
        <f t="shared" si="696"/>
        <v>0</v>
      </c>
      <c r="AB2281">
        <f t="shared" si="697"/>
        <v>0</v>
      </c>
      <c r="AC2281" s="22">
        <f t="shared" si="698"/>
        <v>0</v>
      </c>
      <c r="AD2281" s="22">
        <f t="shared" si="699"/>
        <v>0</v>
      </c>
    </row>
    <row r="2282" spans="3:30" x14ac:dyDescent="0.25">
      <c r="D2282" s="1">
        <v>0.75</v>
      </c>
      <c r="E2282">
        <v>10728</v>
      </c>
      <c r="F2282">
        <v>10729</v>
      </c>
      <c r="G2282">
        <v>10700</v>
      </c>
      <c r="H2282">
        <v>10710</v>
      </c>
      <c r="J2282">
        <v>-18</v>
      </c>
      <c r="K2282">
        <f t="shared" si="700"/>
        <v>-63</v>
      </c>
      <c r="L2282">
        <v>29</v>
      </c>
      <c r="W2282">
        <f t="shared" si="692"/>
        <v>0</v>
      </c>
      <c r="X2282">
        <f t="shared" si="693"/>
        <v>18</v>
      </c>
      <c r="Y2282">
        <f t="shared" si="694"/>
        <v>0</v>
      </c>
      <c r="Z2282" s="22">
        <f t="shared" si="695"/>
        <v>0</v>
      </c>
      <c r="AA2282" s="22">
        <f t="shared" si="696"/>
        <v>0</v>
      </c>
      <c r="AB2282">
        <f t="shared" si="697"/>
        <v>0</v>
      </c>
      <c r="AC2282" s="22">
        <f t="shared" si="698"/>
        <v>0</v>
      </c>
      <c r="AD2282" s="22">
        <f t="shared" si="699"/>
        <v>0</v>
      </c>
    </row>
    <row r="2283" spans="3:30" x14ac:dyDescent="0.25">
      <c r="D2283" s="1">
        <v>0.79166666666666663</v>
      </c>
      <c r="E2283">
        <v>10711</v>
      </c>
      <c r="F2283">
        <v>10718</v>
      </c>
      <c r="G2283">
        <v>10702</v>
      </c>
      <c r="H2283">
        <v>10712</v>
      </c>
      <c r="J2283">
        <v>1</v>
      </c>
      <c r="K2283">
        <f t="shared" si="700"/>
        <v>-62</v>
      </c>
      <c r="L2283">
        <v>16</v>
      </c>
      <c r="W2283">
        <f t="shared" si="692"/>
        <v>0</v>
      </c>
      <c r="X2283">
        <f t="shared" si="693"/>
        <v>1</v>
      </c>
      <c r="Y2283">
        <f t="shared" si="694"/>
        <v>0</v>
      </c>
      <c r="Z2283" s="22">
        <f t="shared" si="695"/>
        <v>0</v>
      </c>
      <c r="AA2283" s="22">
        <f t="shared" si="696"/>
        <v>0</v>
      </c>
      <c r="AB2283">
        <f t="shared" si="697"/>
        <v>0</v>
      </c>
      <c r="AC2283" s="22">
        <f t="shared" si="698"/>
        <v>0</v>
      </c>
      <c r="AD2283" s="22">
        <f t="shared" si="699"/>
        <v>0</v>
      </c>
    </row>
    <row r="2284" spans="3:30" x14ac:dyDescent="0.25">
      <c r="D2284" s="1">
        <v>0.83333333333333337</v>
      </c>
      <c r="E2284">
        <v>10713</v>
      </c>
      <c r="F2284">
        <v>10726</v>
      </c>
      <c r="G2284">
        <v>10713</v>
      </c>
      <c r="H2284">
        <v>10722</v>
      </c>
      <c r="J2284">
        <v>9</v>
      </c>
      <c r="K2284">
        <f t="shared" si="700"/>
        <v>-53</v>
      </c>
      <c r="L2284">
        <v>13</v>
      </c>
      <c r="W2284">
        <f t="shared" si="692"/>
        <v>0</v>
      </c>
      <c r="X2284">
        <f t="shared" si="693"/>
        <v>9</v>
      </c>
      <c r="Y2284">
        <f t="shared" si="694"/>
        <v>0</v>
      </c>
      <c r="Z2284" s="22">
        <f t="shared" si="695"/>
        <v>0</v>
      </c>
      <c r="AA2284" s="22">
        <f t="shared" si="696"/>
        <v>0</v>
      </c>
      <c r="AB2284">
        <f t="shared" si="697"/>
        <v>0</v>
      </c>
      <c r="AC2284" s="22">
        <f t="shared" si="698"/>
        <v>0</v>
      </c>
      <c r="AD2284" s="22">
        <f t="shared" si="699"/>
        <v>0</v>
      </c>
    </row>
    <row r="2285" spans="3:30" x14ac:dyDescent="0.25">
      <c r="D2285" s="1">
        <v>0.875</v>
      </c>
      <c r="E2285">
        <v>10722</v>
      </c>
      <c r="F2285">
        <v>10742</v>
      </c>
      <c r="G2285">
        <v>10718</v>
      </c>
      <c r="H2285">
        <v>10732</v>
      </c>
      <c r="J2285">
        <v>10</v>
      </c>
      <c r="K2285">
        <f t="shared" si="700"/>
        <v>-43</v>
      </c>
      <c r="L2285">
        <v>24</v>
      </c>
      <c r="W2285">
        <f t="shared" si="692"/>
        <v>0</v>
      </c>
      <c r="X2285">
        <f t="shared" si="693"/>
        <v>10</v>
      </c>
      <c r="Y2285">
        <f t="shared" si="694"/>
        <v>0</v>
      </c>
      <c r="Z2285" s="22">
        <f t="shared" si="695"/>
        <v>0</v>
      </c>
      <c r="AA2285" s="22">
        <f t="shared" si="696"/>
        <v>0</v>
      </c>
      <c r="AB2285">
        <f t="shared" si="697"/>
        <v>0</v>
      </c>
      <c r="AC2285" s="22">
        <f t="shared" si="698"/>
        <v>0</v>
      </c>
      <c r="AD2285" s="22">
        <f t="shared" si="699"/>
        <v>0</v>
      </c>
    </row>
    <row r="2286" spans="3:30" x14ac:dyDescent="0.25">
      <c r="D2286" s="2">
        <v>0.91666666666666663</v>
      </c>
      <c r="E2286">
        <v>10733</v>
      </c>
      <c r="F2286">
        <v>10750</v>
      </c>
      <c r="G2286">
        <v>10728</v>
      </c>
      <c r="H2286">
        <v>10743</v>
      </c>
      <c r="J2286">
        <v>10</v>
      </c>
      <c r="K2286">
        <f t="shared" si="700"/>
        <v>-33</v>
      </c>
      <c r="L2286">
        <v>22</v>
      </c>
      <c r="W2286">
        <f t="shared" si="692"/>
        <v>0</v>
      </c>
      <c r="X2286">
        <f t="shared" si="693"/>
        <v>10</v>
      </c>
      <c r="Y2286">
        <f t="shared" si="694"/>
        <v>0</v>
      </c>
      <c r="Z2286" s="22">
        <f t="shared" si="695"/>
        <v>0</v>
      </c>
      <c r="AA2286" s="22">
        <f t="shared" si="696"/>
        <v>0</v>
      </c>
      <c r="AB2286">
        <f t="shared" si="697"/>
        <v>0</v>
      </c>
      <c r="AC2286" s="22">
        <f t="shared" si="698"/>
        <v>0</v>
      </c>
      <c r="AD2286" s="22">
        <f t="shared" si="699"/>
        <v>0</v>
      </c>
    </row>
    <row r="2287" spans="3:30" hidden="1" x14ac:dyDescent="0.25">
      <c r="D2287" s="1">
        <v>0.95833333333333337</v>
      </c>
      <c r="E2287">
        <v>10741</v>
      </c>
      <c r="F2287">
        <v>10750</v>
      </c>
      <c r="G2287">
        <v>10741</v>
      </c>
      <c r="H2287">
        <v>10749</v>
      </c>
      <c r="Z2287"/>
      <c r="AA2287"/>
      <c r="AC2287"/>
      <c r="AD2287"/>
    </row>
    <row r="2288" spans="3:30" hidden="1" x14ac:dyDescent="0.25">
      <c r="D2288" s="1">
        <v>0</v>
      </c>
      <c r="E2288">
        <v>10748</v>
      </c>
      <c r="F2288">
        <v>10748</v>
      </c>
      <c r="G2288">
        <v>10748</v>
      </c>
      <c r="H2288">
        <v>10748</v>
      </c>
      <c r="Z2288"/>
      <c r="AA2288"/>
      <c r="AC2288"/>
      <c r="AD2288"/>
    </row>
    <row r="2289" spans="3:30" hidden="1" x14ac:dyDescent="0.25">
      <c r="D2289" s="1">
        <v>4.1666666666666664E-2</v>
      </c>
      <c r="E2289">
        <v>10749</v>
      </c>
      <c r="F2289">
        <v>10749</v>
      </c>
      <c r="G2289">
        <v>10735</v>
      </c>
      <c r="H2289">
        <v>10735</v>
      </c>
      <c r="Z2289"/>
      <c r="AA2289"/>
      <c r="AC2289"/>
      <c r="AD2289"/>
    </row>
    <row r="2290" spans="3:30" hidden="1" x14ac:dyDescent="0.25">
      <c r="D2290" s="1">
        <v>8.3333333333333329E-2</v>
      </c>
      <c r="E2290">
        <v>10738</v>
      </c>
      <c r="F2290">
        <v>10741</v>
      </c>
      <c r="G2290">
        <v>10735</v>
      </c>
      <c r="H2290">
        <v>10739</v>
      </c>
      <c r="Z2290"/>
      <c r="AA2290"/>
      <c r="AC2290"/>
      <c r="AD2290"/>
    </row>
    <row r="2291" spans="3:30" hidden="1" x14ac:dyDescent="0.25">
      <c r="D2291" s="1">
        <v>0.125</v>
      </c>
      <c r="E2291">
        <v>10739</v>
      </c>
      <c r="F2291">
        <v>10746</v>
      </c>
      <c r="G2291">
        <v>10738</v>
      </c>
      <c r="H2291">
        <v>10746</v>
      </c>
      <c r="Z2291"/>
      <c r="AA2291"/>
      <c r="AC2291"/>
      <c r="AD2291"/>
    </row>
    <row r="2292" spans="3:30" hidden="1" x14ac:dyDescent="0.25">
      <c r="D2292" s="1">
        <v>0.16666666666666666</v>
      </c>
      <c r="E2292">
        <v>10745</v>
      </c>
      <c r="F2292">
        <v>10753</v>
      </c>
      <c r="G2292">
        <v>10743</v>
      </c>
      <c r="H2292">
        <v>10752</v>
      </c>
      <c r="Z2292"/>
      <c r="AA2292"/>
      <c r="AC2292"/>
      <c r="AD2292"/>
    </row>
    <row r="2293" spans="3:30" hidden="1" x14ac:dyDescent="0.25">
      <c r="D2293" s="1">
        <v>0.20833333333333334</v>
      </c>
      <c r="E2293">
        <v>10750</v>
      </c>
      <c r="F2293">
        <v>10752</v>
      </c>
      <c r="G2293">
        <v>10742</v>
      </c>
      <c r="H2293">
        <v>10743</v>
      </c>
      <c r="Z2293"/>
      <c r="AA2293"/>
      <c r="AC2293"/>
      <c r="AD2293"/>
    </row>
    <row r="2294" spans="3:30" hidden="1" x14ac:dyDescent="0.25">
      <c r="D2294" s="1">
        <v>0.25</v>
      </c>
      <c r="E2294">
        <v>10742</v>
      </c>
      <c r="F2294">
        <v>10744</v>
      </c>
      <c r="G2294">
        <v>10740</v>
      </c>
      <c r="H2294">
        <v>10740</v>
      </c>
      <c r="Z2294"/>
      <c r="AA2294"/>
      <c r="AC2294"/>
      <c r="AD2294"/>
    </row>
    <row r="2295" spans="3:30" hidden="1" x14ac:dyDescent="0.25">
      <c r="D2295" s="1">
        <v>0.29166666666666669</v>
      </c>
      <c r="E2295">
        <v>10740</v>
      </c>
      <c r="F2295">
        <v>10747</v>
      </c>
      <c r="G2295">
        <v>10740</v>
      </c>
      <c r="H2295">
        <v>10741</v>
      </c>
      <c r="Z2295"/>
      <c r="AA2295"/>
      <c r="AC2295"/>
      <c r="AD2295"/>
    </row>
    <row r="2296" spans="3:30" x14ac:dyDescent="0.25">
      <c r="D2296" s="2">
        <v>0.33333333333333331</v>
      </c>
      <c r="E2296">
        <v>10740</v>
      </c>
      <c r="F2296">
        <v>10750</v>
      </c>
      <c r="G2296">
        <v>10738</v>
      </c>
      <c r="H2296">
        <v>10749</v>
      </c>
      <c r="J2296">
        <v>9</v>
      </c>
      <c r="K2296">
        <v>0</v>
      </c>
      <c r="L2296">
        <v>12</v>
      </c>
      <c r="M2296">
        <v>-60</v>
      </c>
      <c r="R2296">
        <f>MAX(F2294:F2310)</f>
        <v>10750</v>
      </c>
      <c r="W2296">
        <f t="shared" ref="W2296:W2310" si="701">ABS(M2296)</f>
        <v>60</v>
      </c>
      <c r="X2296">
        <f t="shared" ref="X2296:X2310" si="702">ABS(J2296)</f>
        <v>9</v>
      </c>
      <c r="Y2296">
        <f t="shared" ref="Y2296:Y2310" si="703">IF(R2296&lt;1000,ABS(R2296),0)</f>
        <v>0</v>
      </c>
      <c r="Z2296" s="22">
        <f t="shared" ref="Z2296:Z2310" si="704">IF(N2296=1,0,ABS(N2296))</f>
        <v>0</v>
      </c>
      <c r="AA2296" s="22">
        <f t="shared" ref="AA2296:AA2310" si="705">ABS(O2296)</f>
        <v>0</v>
      </c>
      <c r="AB2296">
        <f t="shared" ref="AB2296:AB2310" si="706">IF(N2296=1,1,0)</f>
        <v>0</v>
      </c>
      <c r="AC2296" s="22">
        <f t="shared" ref="AC2296:AC2310" si="707">IF(N2296=1,ABS(N2297),0)</f>
        <v>0</v>
      </c>
      <c r="AD2296" s="22">
        <f t="shared" ref="AD2296:AD2310" si="708">IF(N2296=1,0,ABS(O2297))</f>
        <v>1.7105263157894737</v>
      </c>
    </row>
    <row r="2297" spans="3:30" x14ac:dyDescent="0.25">
      <c r="D2297" s="2">
        <v>0.375</v>
      </c>
      <c r="E2297">
        <v>10744</v>
      </c>
      <c r="F2297">
        <v>10746</v>
      </c>
      <c r="G2297">
        <v>10720</v>
      </c>
      <c r="H2297">
        <v>10720</v>
      </c>
      <c r="J2297">
        <v>-24</v>
      </c>
      <c r="K2297">
        <f>K2296+J2297</f>
        <v>-24</v>
      </c>
      <c r="L2297">
        <v>26</v>
      </c>
      <c r="N2297">
        <f>IF(J2296&lt;0,MIN(K2297:K2310),MAX(K2297:K2310))/R2276</f>
        <v>-0.31578947368421051</v>
      </c>
      <c r="O2297">
        <f>IF(J2296&lt;0,MAX(K2297:K2310),MIN(K2297:K2310))/R2276</f>
        <v>-1.7105263157894737</v>
      </c>
      <c r="R2297">
        <f>MIN(G2294:G2310)</f>
        <v>10602</v>
      </c>
      <c r="W2297">
        <f t="shared" si="701"/>
        <v>0</v>
      </c>
      <c r="X2297">
        <f t="shared" si="702"/>
        <v>24</v>
      </c>
      <c r="Y2297">
        <f t="shared" si="703"/>
        <v>0</v>
      </c>
      <c r="Z2297" s="22">
        <f t="shared" si="704"/>
        <v>0.31578947368421051</v>
      </c>
      <c r="AA2297" s="22">
        <f t="shared" si="705"/>
        <v>1.7105263157894737</v>
      </c>
      <c r="AB2297">
        <f t="shared" si="706"/>
        <v>0</v>
      </c>
      <c r="AC2297" s="22">
        <f t="shared" si="707"/>
        <v>0</v>
      </c>
      <c r="AD2297" s="22">
        <f t="shared" si="708"/>
        <v>0</v>
      </c>
    </row>
    <row r="2298" spans="3:30" x14ac:dyDescent="0.25">
      <c r="D2298" s="1">
        <v>0.41666666666666669</v>
      </c>
      <c r="E2298">
        <v>10724</v>
      </c>
      <c r="F2298">
        <v>10744</v>
      </c>
      <c r="G2298">
        <v>10694</v>
      </c>
      <c r="H2298">
        <v>10708</v>
      </c>
      <c r="J2298">
        <v>-16</v>
      </c>
      <c r="K2298">
        <f t="shared" ref="K2298:K2310" si="709">K2297+J2298</f>
        <v>-40</v>
      </c>
      <c r="L2298">
        <v>50</v>
      </c>
      <c r="R2298">
        <f>R2296-R2297</f>
        <v>148</v>
      </c>
      <c r="W2298">
        <f t="shared" si="701"/>
        <v>0</v>
      </c>
      <c r="X2298">
        <f t="shared" si="702"/>
        <v>16</v>
      </c>
      <c r="Y2298">
        <f t="shared" si="703"/>
        <v>148</v>
      </c>
      <c r="Z2298" s="22">
        <f t="shared" si="704"/>
        <v>0</v>
      </c>
      <c r="AA2298" s="22">
        <f t="shared" si="705"/>
        <v>0</v>
      </c>
      <c r="AB2298">
        <f t="shared" si="706"/>
        <v>0</v>
      </c>
      <c r="AC2298" s="22">
        <f t="shared" si="707"/>
        <v>0</v>
      </c>
      <c r="AD2298" s="22">
        <f t="shared" si="708"/>
        <v>0</v>
      </c>
    </row>
    <row r="2299" spans="3:30" x14ac:dyDescent="0.25">
      <c r="D2299" s="1">
        <v>0.45833333333333331</v>
      </c>
      <c r="E2299">
        <v>10709</v>
      </c>
      <c r="F2299">
        <v>10724</v>
      </c>
      <c r="G2299">
        <v>10669</v>
      </c>
      <c r="H2299">
        <v>10678</v>
      </c>
      <c r="J2299">
        <v>-31</v>
      </c>
      <c r="K2299">
        <f t="shared" si="709"/>
        <v>-71</v>
      </c>
      <c r="L2299">
        <v>55</v>
      </c>
      <c r="R2299">
        <v>148</v>
      </c>
      <c r="W2299">
        <f t="shared" si="701"/>
        <v>0</v>
      </c>
      <c r="X2299">
        <f t="shared" si="702"/>
        <v>31</v>
      </c>
      <c r="Y2299">
        <f t="shared" si="703"/>
        <v>148</v>
      </c>
      <c r="Z2299" s="22">
        <f t="shared" si="704"/>
        <v>0</v>
      </c>
      <c r="AA2299" s="22">
        <f t="shared" si="705"/>
        <v>0</v>
      </c>
      <c r="AB2299">
        <f t="shared" si="706"/>
        <v>0</v>
      </c>
      <c r="AC2299" s="22">
        <f t="shared" si="707"/>
        <v>0</v>
      </c>
      <c r="AD2299" s="22">
        <f t="shared" si="708"/>
        <v>0</v>
      </c>
    </row>
    <row r="2300" spans="3:30" x14ac:dyDescent="0.25">
      <c r="D2300" s="1">
        <v>0.5</v>
      </c>
      <c r="E2300">
        <v>10677</v>
      </c>
      <c r="F2300">
        <v>10687</v>
      </c>
      <c r="G2300">
        <v>10642</v>
      </c>
      <c r="H2300">
        <v>10655</v>
      </c>
      <c r="J2300">
        <v>-22</v>
      </c>
      <c r="K2300">
        <f t="shared" si="709"/>
        <v>-93</v>
      </c>
      <c r="L2300">
        <v>45</v>
      </c>
      <c r="R2300">
        <v>148</v>
      </c>
      <c r="W2300">
        <f t="shared" si="701"/>
        <v>0</v>
      </c>
      <c r="X2300">
        <f t="shared" si="702"/>
        <v>22</v>
      </c>
      <c r="Y2300">
        <f t="shared" si="703"/>
        <v>148</v>
      </c>
      <c r="Z2300" s="22">
        <f t="shared" si="704"/>
        <v>0</v>
      </c>
      <c r="AA2300" s="22">
        <f t="shared" si="705"/>
        <v>0</v>
      </c>
      <c r="AB2300">
        <f t="shared" si="706"/>
        <v>0</v>
      </c>
      <c r="AC2300" s="22">
        <f t="shared" si="707"/>
        <v>0</v>
      </c>
      <c r="AD2300" s="22">
        <f t="shared" si="708"/>
        <v>0</v>
      </c>
    </row>
    <row r="2301" spans="3:30" x14ac:dyDescent="0.25">
      <c r="C2301">
        <v>1</v>
      </c>
      <c r="D2301" s="1">
        <v>0.54166666666666663</v>
      </c>
      <c r="E2301">
        <v>10656</v>
      </c>
      <c r="F2301">
        <v>10659</v>
      </c>
      <c r="G2301">
        <v>10626</v>
      </c>
      <c r="H2301">
        <v>10654</v>
      </c>
      <c r="J2301">
        <v>-2</v>
      </c>
      <c r="K2301">
        <f t="shared" si="709"/>
        <v>-95</v>
      </c>
      <c r="L2301">
        <v>33</v>
      </c>
      <c r="W2301">
        <f t="shared" si="701"/>
        <v>0</v>
      </c>
      <c r="X2301">
        <f t="shared" si="702"/>
        <v>2</v>
      </c>
      <c r="Y2301">
        <f t="shared" si="703"/>
        <v>0</v>
      </c>
      <c r="Z2301" s="22">
        <f t="shared" si="704"/>
        <v>0</v>
      </c>
      <c r="AA2301" s="22">
        <f t="shared" si="705"/>
        <v>0</v>
      </c>
      <c r="AB2301">
        <f t="shared" si="706"/>
        <v>0</v>
      </c>
      <c r="AC2301" s="22">
        <f t="shared" si="707"/>
        <v>0</v>
      </c>
      <c r="AD2301" s="22">
        <f t="shared" si="708"/>
        <v>0</v>
      </c>
    </row>
    <row r="2302" spans="3:30" x14ac:dyDescent="0.25">
      <c r="D2302" s="1">
        <v>0.58333333333333337</v>
      </c>
      <c r="E2302">
        <v>10653</v>
      </c>
      <c r="F2302">
        <v>10677</v>
      </c>
      <c r="G2302">
        <v>10651</v>
      </c>
      <c r="H2302">
        <v>10670</v>
      </c>
      <c r="J2302">
        <v>17</v>
      </c>
      <c r="K2302">
        <f t="shared" si="709"/>
        <v>-78</v>
      </c>
      <c r="L2302">
        <v>26</v>
      </c>
      <c r="W2302">
        <f t="shared" si="701"/>
        <v>0</v>
      </c>
      <c r="X2302">
        <f t="shared" si="702"/>
        <v>17</v>
      </c>
      <c r="Y2302">
        <f t="shared" si="703"/>
        <v>0</v>
      </c>
      <c r="Z2302" s="22">
        <f t="shared" si="704"/>
        <v>0</v>
      </c>
      <c r="AA2302" s="22">
        <f t="shared" si="705"/>
        <v>0</v>
      </c>
      <c r="AB2302">
        <f t="shared" si="706"/>
        <v>0</v>
      </c>
      <c r="AC2302" s="22">
        <f t="shared" si="707"/>
        <v>0</v>
      </c>
      <c r="AD2302" s="22">
        <f t="shared" si="708"/>
        <v>0</v>
      </c>
    </row>
    <row r="2303" spans="3:30" x14ac:dyDescent="0.25">
      <c r="D2303" s="1">
        <v>0.625</v>
      </c>
      <c r="E2303">
        <v>10671</v>
      </c>
      <c r="F2303">
        <v>10679</v>
      </c>
      <c r="G2303">
        <v>10634</v>
      </c>
      <c r="H2303">
        <v>10653</v>
      </c>
      <c r="J2303">
        <v>-18</v>
      </c>
      <c r="K2303">
        <f t="shared" si="709"/>
        <v>-96</v>
      </c>
      <c r="L2303">
        <v>45</v>
      </c>
      <c r="W2303">
        <f t="shared" si="701"/>
        <v>0</v>
      </c>
      <c r="X2303">
        <f t="shared" si="702"/>
        <v>18</v>
      </c>
      <c r="Y2303">
        <f t="shared" si="703"/>
        <v>0</v>
      </c>
      <c r="Z2303" s="22">
        <f t="shared" si="704"/>
        <v>0</v>
      </c>
      <c r="AA2303" s="22">
        <f t="shared" si="705"/>
        <v>0</v>
      </c>
      <c r="AB2303">
        <f t="shared" si="706"/>
        <v>0</v>
      </c>
      <c r="AC2303" s="22">
        <f t="shared" si="707"/>
        <v>0</v>
      </c>
      <c r="AD2303" s="22">
        <f t="shared" si="708"/>
        <v>0</v>
      </c>
    </row>
    <row r="2304" spans="3:30" x14ac:dyDescent="0.25">
      <c r="D2304" s="1">
        <v>0.66666666666666663</v>
      </c>
      <c r="E2304">
        <v>10652</v>
      </c>
      <c r="F2304">
        <v>10658</v>
      </c>
      <c r="G2304">
        <v>10602</v>
      </c>
      <c r="H2304">
        <v>10618</v>
      </c>
      <c r="J2304">
        <v>-34</v>
      </c>
      <c r="K2304">
        <f t="shared" si="709"/>
        <v>-130</v>
      </c>
      <c r="L2304">
        <v>56</v>
      </c>
      <c r="W2304">
        <f t="shared" si="701"/>
        <v>0</v>
      </c>
      <c r="X2304">
        <f t="shared" si="702"/>
        <v>34</v>
      </c>
      <c r="Y2304">
        <f t="shared" si="703"/>
        <v>0</v>
      </c>
      <c r="Z2304" s="22">
        <f t="shared" si="704"/>
        <v>0</v>
      </c>
      <c r="AA2304" s="22">
        <f t="shared" si="705"/>
        <v>0</v>
      </c>
      <c r="AB2304">
        <f t="shared" si="706"/>
        <v>0</v>
      </c>
      <c r="AC2304" s="22">
        <f t="shared" si="707"/>
        <v>0</v>
      </c>
      <c r="AD2304" s="22">
        <f t="shared" si="708"/>
        <v>0</v>
      </c>
    </row>
    <row r="2305" spans="4:30" x14ac:dyDescent="0.25">
      <c r="D2305" s="1">
        <v>0.70833333333333337</v>
      </c>
      <c r="E2305">
        <v>10618</v>
      </c>
      <c r="F2305">
        <v>10689</v>
      </c>
      <c r="G2305">
        <v>10614</v>
      </c>
      <c r="H2305">
        <v>10688</v>
      </c>
      <c r="J2305">
        <v>70</v>
      </c>
      <c r="K2305">
        <f t="shared" si="709"/>
        <v>-60</v>
      </c>
      <c r="L2305">
        <v>75</v>
      </c>
      <c r="W2305">
        <f t="shared" si="701"/>
        <v>0</v>
      </c>
      <c r="X2305">
        <f t="shared" si="702"/>
        <v>70</v>
      </c>
      <c r="Y2305">
        <f t="shared" si="703"/>
        <v>0</v>
      </c>
      <c r="Z2305" s="22">
        <f t="shared" si="704"/>
        <v>0</v>
      </c>
      <c r="AA2305" s="22">
        <f t="shared" si="705"/>
        <v>0</v>
      </c>
      <c r="AB2305">
        <f t="shared" si="706"/>
        <v>0</v>
      </c>
      <c r="AC2305" s="22">
        <f t="shared" si="707"/>
        <v>0</v>
      </c>
      <c r="AD2305" s="22">
        <f t="shared" si="708"/>
        <v>0</v>
      </c>
    </row>
    <row r="2306" spans="4:30" x14ac:dyDescent="0.25">
      <c r="D2306" s="1">
        <v>0.75</v>
      </c>
      <c r="E2306">
        <v>10688</v>
      </c>
      <c r="F2306">
        <v>10689</v>
      </c>
      <c r="G2306">
        <v>10656</v>
      </c>
      <c r="H2306">
        <v>10670</v>
      </c>
      <c r="J2306">
        <v>-18</v>
      </c>
      <c r="K2306">
        <f t="shared" si="709"/>
        <v>-78</v>
      </c>
      <c r="L2306">
        <v>33</v>
      </c>
      <c r="W2306">
        <f t="shared" si="701"/>
        <v>0</v>
      </c>
      <c r="X2306">
        <f t="shared" si="702"/>
        <v>18</v>
      </c>
      <c r="Y2306">
        <f t="shared" si="703"/>
        <v>0</v>
      </c>
      <c r="Z2306" s="22">
        <f t="shared" si="704"/>
        <v>0</v>
      </c>
      <c r="AA2306" s="22">
        <f t="shared" si="705"/>
        <v>0</v>
      </c>
      <c r="AB2306">
        <f t="shared" si="706"/>
        <v>0</v>
      </c>
      <c r="AC2306" s="22">
        <f t="shared" si="707"/>
        <v>0</v>
      </c>
      <c r="AD2306" s="22">
        <f t="shared" si="708"/>
        <v>0</v>
      </c>
    </row>
    <row r="2307" spans="4:30" x14ac:dyDescent="0.25">
      <c r="D2307" s="1">
        <v>0.79166666666666663</v>
      </c>
      <c r="E2307">
        <v>10670</v>
      </c>
      <c r="F2307">
        <v>10681</v>
      </c>
      <c r="G2307">
        <v>10666</v>
      </c>
      <c r="H2307">
        <v>10676</v>
      </c>
      <c r="J2307">
        <v>6</v>
      </c>
      <c r="K2307">
        <f t="shared" si="709"/>
        <v>-72</v>
      </c>
      <c r="L2307">
        <v>15</v>
      </c>
      <c r="W2307">
        <f t="shared" si="701"/>
        <v>0</v>
      </c>
      <c r="X2307">
        <f t="shared" si="702"/>
        <v>6</v>
      </c>
      <c r="Y2307">
        <f t="shared" si="703"/>
        <v>0</v>
      </c>
      <c r="Z2307" s="22">
        <f t="shared" si="704"/>
        <v>0</v>
      </c>
      <c r="AA2307" s="22">
        <f t="shared" si="705"/>
        <v>0</v>
      </c>
      <c r="AB2307">
        <f t="shared" si="706"/>
        <v>0</v>
      </c>
      <c r="AC2307" s="22">
        <f t="shared" si="707"/>
        <v>0</v>
      </c>
      <c r="AD2307" s="22">
        <f t="shared" si="708"/>
        <v>0</v>
      </c>
    </row>
    <row r="2308" spans="4:30" x14ac:dyDescent="0.25">
      <c r="D2308" s="1">
        <v>0.83333333333333337</v>
      </c>
      <c r="E2308">
        <v>10676</v>
      </c>
      <c r="F2308">
        <v>10685</v>
      </c>
      <c r="G2308">
        <v>10673</v>
      </c>
      <c r="H2308">
        <v>10675</v>
      </c>
      <c r="J2308">
        <v>-1</v>
      </c>
      <c r="K2308">
        <f t="shared" si="709"/>
        <v>-73</v>
      </c>
      <c r="L2308">
        <v>12</v>
      </c>
      <c r="W2308">
        <f t="shared" si="701"/>
        <v>0</v>
      </c>
      <c r="X2308">
        <f t="shared" si="702"/>
        <v>1</v>
      </c>
      <c r="Y2308">
        <f t="shared" si="703"/>
        <v>0</v>
      </c>
      <c r="Z2308" s="22">
        <f t="shared" si="704"/>
        <v>0</v>
      </c>
      <c r="AA2308" s="22">
        <f t="shared" si="705"/>
        <v>0</v>
      </c>
      <c r="AB2308">
        <f t="shared" si="706"/>
        <v>0</v>
      </c>
      <c r="AC2308" s="22">
        <f t="shared" si="707"/>
        <v>0</v>
      </c>
      <c r="AD2308" s="22">
        <f t="shared" si="708"/>
        <v>0</v>
      </c>
    </row>
    <row r="2309" spans="4:30" x14ac:dyDescent="0.25">
      <c r="D2309" s="1">
        <v>0.875</v>
      </c>
      <c r="E2309">
        <v>10676</v>
      </c>
      <c r="F2309">
        <v>10683</v>
      </c>
      <c r="G2309">
        <v>10668</v>
      </c>
      <c r="H2309">
        <v>10672</v>
      </c>
      <c r="J2309">
        <v>-4</v>
      </c>
      <c r="K2309">
        <f t="shared" si="709"/>
        <v>-77</v>
      </c>
      <c r="L2309">
        <v>15</v>
      </c>
      <c r="W2309">
        <f t="shared" si="701"/>
        <v>0</v>
      </c>
      <c r="X2309">
        <f t="shared" si="702"/>
        <v>4</v>
      </c>
      <c r="Y2309">
        <f t="shared" si="703"/>
        <v>0</v>
      </c>
      <c r="Z2309" s="22">
        <f t="shared" si="704"/>
        <v>0</v>
      </c>
      <c r="AA2309" s="22">
        <f t="shared" si="705"/>
        <v>0</v>
      </c>
      <c r="AB2309">
        <f t="shared" si="706"/>
        <v>0</v>
      </c>
      <c r="AC2309" s="22">
        <f t="shared" si="707"/>
        <v>0</v>
      </c>
      <c r="AD2309" s="22">
        <f t="shared" si="708"/>
        <v>0</v>
      </c>
    </row>
    <row r="2310" spans="4:30" x14ac:dyDescent="0.25">
      <c r="D2310" s="2">
        <v>0.91666666666666663</v>
      </c>
      <c r="E2310">
        <v>10671</v>
      </c>
      <c r="F2310">
        <v>10687</v>
      </c>
      <c r="G2310">
        <v>10671</v>
      </c>
      <c r="H2310">
        <v>10680</v>
      </c>
      <c r="J2310">
        <v>9</v>
      </c>
      <c r="K2310">
        <f t="shared" si="709"/>
        <v>-68</v>
      </c>
      <c r="L2310">
        <v>16</v>
      </c>
      <c r="W2310">
        <f t="shared" si="701"/>
        <v>0</v>
      </c>
      <c r="X2310">
        <f t="shared" si="702"/>
        <v>9</v>
      </c>
      <c r="Y2310">
        <f t="shared" si="703"/>
        <v>0</v>
      </c>
      <c r="Z2310" s="22">
        <f t="shared" si="704"/>
        <v>0</v>
      </c>
      <c r="AA2310" s="22">
        <f t="shared" si="705"/>
        <v>0</v>
      </c>
      <c r="AB2310">
        <f t="shared" si="706"/>
        <v>0</v>
      </c>
      <c r="AC2310" s="22">
        <f t="shared" si="707"/>
        <v>0</v>
      </c>
      <c r="AD2310" s="22">
        <f t="shared" si="708"/>
        <v>0</v>
      </c>
    </row>
    <row r="2311" spans="4:30" hidden="1" x14ac:dyDescent="0.25">
      <c r="D2311" s="1">
        <v>0.95833333333333337</v>
      </c>
      <c r="E2311">
        <v>10678</v>
      </c>
      <c r="F2311">
        <v>10679</v>
      </c>
      <c r="G2311">
        <v>10672</v>
      </c>
      <c r="H2311">
        <v>10675</v>
      </c>
      <c r="Z2311"/>
      <c r="AA2311"/>
      <c r="AC2311"/>
      <c r="AD2311"/>
    </row>
    <row r="2312" spans="4:30" hidden="1" x14ac:dyDescent="0.25">
      <c r="D2312" s="1">
        <v>0</v>
      </c>
      <c r="E2312">
        <v>10676</v>
      </c>
      <c r="F2312">
        <v>10676</v>
      </c>
      <c r="G2312">
        <v>10676</v>
      </c>
      <c r="H2312">
        <v>10676</v>
      </c>
      <c r="Z2312"/>
      <c r="AA2312"/>
      <c r="AC2312"/>
      <c r="AD2312"/>
    </row>
    <row r="2313" spans="4:30" hidden="1" x14ac:dyDescent="0.25">
      <c r="D2313" s="1">
        <v>4.1666666666666664E-2</v>
      </c>
      <c r="E2313">
        <v>10677</v>
      </c>
      <c r="F2313">
        <v>10679</v>
      </c>
      <c r="G2313">
        <v>10661</v>
      </c>
      <c r="H2313">
        <v>10664</v>
      </c>
      <c r="Z2313"/>
      <c r="AA2313"/>
      <c r="AC2313"/>
      <c r="AD2313"/>
    </row>
    <row r="2314" spans="4:30" hidden="1" x14ac:dyDescent="0.25">
      <c r="D2314" s="1">
        <v>8.3333333333333329E-2</v>
      </c>
      <c r="E2314">
        <v>10662</v>
      </c>
      <c r="F2314">
        <v>10665</v>
      </c>
      <c r="G2314">
        <v>10655</v>
      </c>
      <c r="H2314">
        <v>10662</v>
      </c>
      <c r="Z2314"/>
      <c r="AA2314"/>
      <c r="AC2314"/>
      <c r="AD2314"/>
    </row>
    <row r="2315" spans="4:30" hidden="1" x14ac:dyDescent="0.25">
      <c r="D2315" s="1">
        <v>0.125</v>
      </c>
      <c r="E2315">
        <v>10661</v>
      </c>
      <c r="F2315">
        <v>10667</v>
      </c>
      <c r="G2315">
        <v>10655</v>
      </c>
      <c r="H2315">
        <v>10664</v>
      </c>
      <c r="Z2315"/>
      <c r="AA2315"/>
      <c r="AC2315"/>
      <c r="AD2315"/>
    </row>
    <row r="2316" spans="4:30" hidden="1" x14ac:dyDescent="0.25">
      <c r="D2316" s="1">
        <v>0.16666666666666666</v>
      </c>
      <c r="E2316">
        <v>10666</v>
      </c>
      <c r="F2316">
        <v>10671</v>
      </c>
      <c r="G2316">
        <v>10663</v>
      </c>
      <c r="H2316">
        <v>10670</v>
      </c>
      <c r="Z2316"/>
      <c r="AA2316"/>
      <c r="AC2316"/>
      <c r="AD2316"/>
    </row>
    <row r="2317" spans="4:30" hidden="1" x14ac:dyDescent="0.25">
      <c r="D2317" s="1">
        <v>0.20833333333333334</v>
      </c>
      <c r="E2317">
        <v>10671</v>
      </c>
      <c r="F2317">
        <v>10672</v>
      </c>
      <c r="G2317">
        <v>10665</v>
      </c>
      <c r="H2317">
        <v>10665</v>
      </c>
      <c r="Z2317"/>
      <c r="AA2317"/>
      <c r="AC2317"/>
      <c r="AD2317"/>
    </row>
    <row r="2318" spans="4:30" hidden="1" x14ac:dyDescent="0.25">
      <c r="D2318" s="1">
        <v>0.25</v>
      </c>
      <c r="E2318">
        <v>10664</v>
      </c>
      <c r="F2318">
        <v>10669</v>
      </c>
      <c r="G2318">
        <v>10664</v>
      </c>
      <c r="H2318">
        <v>10667</v>
      </c>
      <c r="Z2318"/>
      <c r="AA2318"/>
      <c r="AC2318"/>
      <c r="AD2318"/>
    </row>
    <row r="2319" spans="4:30" hidden="1" x14ac:dyDescent="0.25">
      <c r="D2319" s="1">
        <v>0.29166666666666669</v>
      </c>
      <c r="E2319">
        <v>10668</v>
      </c>
      <c r="F2319">
        <v>10668</v>
      </c>
      <c r="G2319">
        <v>10664</v>
      </c>
      <c r="H2319">
        <v>10664</v>
      </c>
      <c r="Z2319"/>
      <c r="AA2319"/>
      <c r="AC2319"/>
      <c r="AD2319"/>
    </row>
    <row r="2320" spans="4:30" x14ac:dyDescent="0.25">
      <c r="D2320" s="2">
        <v>0.33333333333333331</v>
      </c>
      <c r="E2320">
        <v>10663</v>
      </c>
      <c r="F2320">
        <v>10679</v>
      </c>
      <c r="G2320">
        <v>10660</v>
      </c>
      <c r="H2320">
        <v>10679</v>
      </c>
      <c r="J2320">
        <v>16</v>
      </c>
      <c r="K2320">
        <v>0</v>
      </c>
      <c r="L2320">
        <v>19</v>
      </c>
      <c r="M2320">
        <v>28</v>
      </c>
      <c r="N2320">
        <v>1</v>
      </c>
      <c r="R2320">
        <f>MAX(F2318:F2334)</f>
        <v>10719</v>
      </c>
      <c r="W2320">
        <f t="shared" ref="W2320:W2334" si="710">ABS(M2320)</f>
        <v>28</v>
      </c>
      <c r="X2320">
        <f t="shared" ref="X2320:X2334" si="711">ABS(J2320)</f>
        <v>16</v>
      </c>
      <c r="Y2320">
        <f t="shared" ref="Y2320:Y2334" si="712">IF(R2320&lt;1000,ABS(R2320),0)</f>
        <v>0</v>
      </c>
      <c r="Z2320" s="22">
        <f t="shared" ref="Z2320:Z2334" si="713">IF(N2320=1,0,ABS(N2320))</f>
        <v>0</v>
      </c>
      <c r="AA2320" s="22">
        <f t="shared" ref="AA2320:AA2334" si="714">ABS(O2320)</f>
        <v>0</v>
      </c>
      <c r="AB2320">
        <f t="shared" ref="AB2320:AB2334" si="715">IF(N2320=1,1,0)</f>
        <v>1</v>
      </c>
      <c r="AC2320" s="22">
        <f t="shared" ref="AC2320:AC2334" si="716">IF(N2320=1,ABS(N2321),0)</f>
        <v>0.18243243243243243</v>
      </c>
      <c r="AD2320" s="22">
        <f t="shared" ref="AD2320:AD2334" si="717">IF(N2320=1,0,ABS(O2321))</f>
        <v>0</v>
      </c>
    </row>
    <row r="2321" spans="3:30" x14ac:dyDescent="0.25">
      <c r="D2321" s="2">
        <v>0.375</v>
      </c>
      <c r="E2321">
        <v>10673</v>
      </c>
      <c r="F2321">
        <v>10690</v>
      </c>
      <c r="G2321">
        <v>10668</v>
      </c>
      <c r="H2321">
        <v>10680</v>
      </c>
      <c r="J2321">
        <v>7</v>
      </c>
      <c r="K2321">
        <f>K2320+J2321</f>
        <v>7</v>
      </c>
      <c r="L2321">
        <v>22</v>
      </c>
      <c r="N2321">
        <f>IF(J2320&lt;0,MIN(K2321:K2334),MAX(K2321:K2334))/R2300</f>
        <v>0.18243243243243243</v>
      </c>
      <c r="O2321">
        <f>IF(J2320&lt;0,MAX(K2321:K2334),MIN(K2321:K2334))/R2300</f>
        <v>-5.4054054054054057E-2</v>
      </c>
      <c r="R2321">
        <f>MIN(G2318:G2334)</f>
        <v>10651</v>
      </c>
      <c r="W2321">
        <f t="shared" si="710"/>
        <v>0</v>
      </c>
      <c r="X2321">
        <f t="shared" si="711"/>
        <v>7</v>
      </c>
      <c r="Y2321">
        <f t="shared" si="712"/>
        <v>0</v>
      </c>
      <c r="Z2321" s="22">
        <f t="shared" si="713"/>
        <v>0.18243243243243243</v>
      </c>
      <c r="AA2321" s="22">
        <f t="shared" si="714"/>
        <v>5.4054054054054057E-2</v>
      </c>
      <c r="AB2321">
        <f t="shared" si="715"/>
        <v>0</v>
      </c>
      <c r="AC2321" s="22">
        <f t="shared" si="716"/>
        <v>0</v>
      </c>
      <c r="AD2321" s="22">
        <f t="shared" si="717"/>
        <v>0</v>
      </c>
    </row>
    <row r="2322" spans="3:30" x14ac:dyDescent="0.25">
      <c r="D2322" s="1">
        <v>0.41666666666666669</v>
      </c>
      <c r="E2322">
        <v>10679</v>
      </c>
      <c r="F2322">
        <v>10719</v>
      </c>
      <c r="G2322">
        <v>10656</v>
      </c>
      <c r="H2322">
        <v>10684</v>
      </c>
      <c r="J2322">
        <v>5</v>
      </c>
      <c r="K2322">
        <f t="shared" ref="K2322:K2334" si="718">K2321+J2322</f>
        <v>12</v>
      </c>
      <c r="L2322">
        <v>63</v>
      </c>
      <c r="R2322">
        <f>R2320-R2321</f>
        <v>68</v>
      </c>
      <c r="W2322">
        <f t="shared" si="710"/>
        <v>0</v>
      </c>
      <c r="X2322">
        <f t="shared" si="711"/>
        <v>5</v>
      </c>
      <c r="Y2322">
        <f t="shared" si="712"/>
        <v>68</v>
      </c>
      <c r="Z2322" s="22">
        <f t="shared" si="713"/>
        <v>0</v>
      </c>
      <c r="AA2322" s="22">
        <f t="shared" si="714"/>
        <v>0</v>
      </c>
      <c r="AB2322">
        <f t="shared" si="715"/>
        <v>0</v>
      </c>
      <c r="AC2322" s="22">
        <f t="shared" si="716"/>
        <v>0</v>
      </c>
      <c r="AD2322" s="22">
        <f t="shared" si="717"/>
        <v>0</v>
      </c>
    </row>
    <row r="2323" spans="3:30" x14ac:dyDescent="0.25">
      <c r="D2323" s="1">
        <v>0.45833333333333331</v>
      </c>
      <c r="E2323">
        <v>10684</v>
      </c>
      <c r="F2323">
        <v>10696</v>
      </c>
      <c r="G2323">
        <v>10672</v>
      </c>
      <c r="H2323">
        <v>10692</v>
      </c>
      <c r="J2323">
        <v>8</v>
      </c>
      <c r="K2323">
        <f t="shared" si="718"/>
        <v>20</v>
      </c>
      <c r="L2323">
        <v>24</v>
      </c>
      <c r="R2323">
        <v>68</v>
      </c>
      <c r="W2323">
        <f t="shared" si="710"/>
        <v>0</v>
      </c>
      <c r="X2323">
        <f t="shared" si="711"/>
        <v>8</v>
      </c>
      <c r="Y2323">
        <f t="shared" si="712"/>
        <v>68</v>
      </c>
      <c r="Z2323" s="22">
        <f t="shared" si="713"/>
        <v>0</v>
      </c>
      <c r="AA2323" s="22">
        <f t="shared" si="714"/>
        <v>0</v>
      </c>
      <c r="AB2323">
        <f t="shared" si="715"/>
        <v>0</v>
      </c>
      <c r="AC2323" s="22">
        <f t="shared" si="716"/>
        <v>0</v>
      </c>
      <c r="AD2323" s="22">
        <f t="shared" si="717"/>
        <v>0</v>
      </c>
    </row>
    <row r="2324" spans="3:30" x14ac:dyDescent="0.25">
      <c r="D2324" s="1">
        <v>0.5</v>
      </c>
      <c r="E2324">
        <v>10691</v>
      </c>
      <c r="F2324">
        <v>10699</v>
      </c>
      <c r="G2324">
        <v>10665</v>
      </c>
      <c r="H2324">
        <v>10666</v>
      </c>
      <c r="J2324">
        <v>-25</v>
      </c>
      <c r="K2324">
        <f t="shared" si="718"/>
        <v>-5</v>
      </c>
      <c r="L2324">
        <v>34</v>
      </c>
      <c r="W2324">
        <f t="shared" si="710"/>
        <v>0</v>
      </c>
      <c r="X2324">
        <f t="shared" si="711"/>
        <v>25</v>
      </c>
      <c r="Y2324">
        <f t="shared" si="712"/>
        <v>0</v>
      </c>
      <c r="Z2324" s="22">
        <f t="shared" si="713"/>
        <v>0</v>
      </c>
      <c r="AA2324" s="22">
        <f t="shared" si="714"/>
        <v>0</v>
      </c>
      <c r="AB2324">
        <f t="shared" si="715"/>
        <v>0</v>
      </c>
      <c r="AC2324" s="22">
        <f t="shared" si="716"/>
        <v>0</v>
      </c>
      <c r="AD2324" s="22">
        <f t="shared" si="717"/>
        <v>0</v>
      </c>
    </row>
    <row r="2325" spans="3:30" x14ac:dyDescent="0.25">
      <c r="C2325">
        <v>1</v>
      </c>
      <c r="D2325" s="1">
        <v>0.54166666666666663</v>
      </c>
      <c r="E2325">
        <v>10665</v>
      </c>
      <c r="F2325">
        <v>10678</v>
      </c>
      <c r="G2325">
        <v>10651</v>
      </c>
      <c r="H2325">
        <v>10662</v>
      </c>
      <c r="J2325">
        <v>-3</v>
      </c>
      <c r="K2325">
        <f t="shared" si="718"/>
        <v>-8</v>
      </c>
      <c r="L2325">
        <v>27</v>
      </c>
      <c r="W2325">
        <f t="shared" si="710"/>
        <v>0</v>
      </c>
      <c r="X2325">
        <f t="shared" si="711"/>
        <v>3</v>
      </c>
      <c r="Y2325">
        <f t="shared" si="712"/>
        <v>0</v>
      </c>
      <c r="Z2325" s="22">
        <f t="shared" si="713"/>
        <v>0</v>
      </c>
      <c r="AA2325" s="22">
        <f t="shared" si="714"/>
        <v>0</v>
      </c>
      <c r="AB2325">
        <f t="shared" si="715"/>
        <v>0</v>
      </c>
      <c r="AC2325" s="22">
        <f t="shared" si="716"/>
        <v>0</v>
      </c>
      <c r="AD2325" s="22">
        <f t="shared" si="717"/>
        <v>0</v>
      </c>
    </row>
    <row r="2326" spans="3:30" x14ac:dyDescent="0.25">
      <c r="D2326" s="1">
        <v>0.58333333333333337</v>
      </c>
      <c r="E2326">
        <v>10661</v>
      </c>
      <c r="F2326">
        <v>10683</v>
      </c>
      <c r="G2326">
        <v>10661</v>
      </c>
      <c r="H2326">
        <v>10669</v>
      </c>
      <c r="J2326">
        <v>8</v>
      </c>
      <c r="K2326">
        <f t="shared" si="718"/>
        <v>0</v>
      </c>
      <c r="L2326">
        <v>22</v>
      </c>
      <c r="W2326">
        <f t="shared" si="710"/>
        <v>0</v>
      </c>
      <c r="X2326">
        <f t="shared" si="711"/>
        <v>8</v>
      </c>
      <c r="Y2326">
        <f t="shared" si="712"/>
        <v>0</v>
      </c>
      <c r="Z2326" s="22">
        <f t="shared" si="713"/>
        <v>0</v>
      </c>
      <c r="AA2326" s="22">
        <f t="shared" si="714"/>
        <v>0</v>
      </c>
      <c r="AB2326">
        <f t="shared" si="715"/>
        <v>0</v>
      </c>
      <c r="AC2326" s="22">
        <f t="shared" si="716"/>
        <v>0</v>
      </c>
      <c r="AD2326" s="22">
        <f t="shared" si="717"/>
        <v>0</v>
      </c>
    </row>
    <row r="2327" spans="3:30" x14ac:dyDescent="0.25">
      <c r="D2327" s="1">
        <v>0.625</v>
      </c>
      <c r="E2327">
        <v>10669</v>
      </c>
      <c r="F2327">
        <v>10680</v>
      </c>
      <c r="G2327">
        <v>10666</v>
      </c>
      <c r="H2327">
        <v>10672</v>
      </c>
      <c r="J2327">
        <v>3</v>
      </c>
      <c r="K2327">
        <f t="shared" si="718"/>
        <v>3</v>
      </c>
      <c r="L2327">
        <v>14</v>
      </c>
      <c r="W2327">
        <f t="shared" si="710"/>
        <v>0</v>
      </c>
      <c r="X2327">
        <f t="shared" si="711"/>
        <v>3</v>
      </c>
      <c r="Y2327">
        <f t="shared" si="712"/>
        <v>0</v>
      </c>
      <c r="Z2327" s="22">
        <f t="shared" si="713"/>
        <v>0</v>
      </c>
      <c r="AA2327" s="22">
        <f t="shared" si="714"/>
        <v>0</v>
      </c>
      <c r="AB2327">
        <f t="shared" si="715"/>
        <v>0</v>
      </c>
      <c r="AC2327" s="22">
        <f t="shared" si="716"/>
        <v>0</v>
      </c>
      <c r="AD2327" s="22">
        <f t="shared" si="717"/>
        <v>0</v>
      </c>
    </row>
    <row r="2328" spans="3:30" x14ac:dyDescent="0.25">
      <c r="D2328" s="1">
        <v>0.66666666666666663</v>
      </c>
      <c r="E2328">
        <v>10672</v>
      </c>
      <c r="F2328">
        <v>10693</v>
      </c>
      <c r="G2328">
        <v>10671</v>
      </c>
      <c r="H2328">
        <v>10689</v>
      </c>
      <c r="J2328">
        <v>17</v>
      </c>
      <c r="K2328">
        <f t="shared" si="718"/>
        <v>20</v>
      </c>
      <c r="L2328">
        <v>22</v>
      </c>
      <c r="W2328">
        <f t="shared" si="710"/>
        <v>0</v>
      </c>
      <c r="X2328">
        <f t="shared" si="711"/>
        <v>17</v>
      </c>
      <c r="Y2328">
        <f t="shared" si="712"/>
        <v>0</v>
      </c>
      <c r="Z2328" s="22">
        <f t="shared" si="713"/>
        <v>0</v>
      </c>
      <c r="AA2328" s="22">
        <f t="shared" si="714"/>
        <v>0</v>
      </c>
      <c r="AB2328">
        <f t="shared" si="715"/>
        <v>0</v>
      </c>
      <c r="AC2328" s="22">
        <f t="shared" si="716"/>
        <v>0</v>
      </c>
      <c r="AD2328" s="22">
        <f t="shared" si="717"/>
        <v>0</v>
      </c>
    </row>
    <row r="2329" spans="3:30" x14ac:dyDescent="0.25">
      <c r="D2329" s="1">
        <v>0.70833333333333337</v>
      </c>
      <c r="E2329">
        <v>10689</v>
      </c>
      <c r="F2329">
        <v>10693</v>
      </c>
      <c r="G2329">
        <v>10684</v>
      </c>
      <c r="H2329">
        <v>10691</v>
      </c>
      <c r="J2329">
        <v>2</v>
      </c>
      <c r="K2329">
        <f t="shared" si="718"/>
        <v>22</v>
      </c>
      <c r="L2329">
        <v>9</v>
      </c>
      <c r="W2329">
        <f t="shared" si="710"/>
        <v>0</v>
      </c>
      <c r="X2329">
        <f t="shared" si="711"/>
        <v>2</v>
      </c>
      <c r="Y2329">
        <f t="shared" si="712"/>
        <v>0</v>
      </c>
      <c r="Z2329" s="22">
        <f t="shared" si="713"/>
        <v>0</v>
      </c>
      <c r="AA2329" s="22">
        <f t="shared" si="714"/>
        <v>0</v>
      </c>
      <c r="AB2329">
        <f t="shared" si="715"/>
        <v>0</v>
      </c>
      <c r="AC2329" s="22">
        <f t="shared" si="716"/>
        <v>0</v>
      </c>
      <c r="AD2329" s="22">
        <f t="shared" si="717"/>
        <v>0</v>
      </c>
    </row>
    <row r="2330" spans="3:30" x14ac:dyDescent="0.25">
      <c r="D2330" s="1">
        <v>0.75</v>
      </c>
      <c r="E2330">
        <v>10691</v>
      </c>
      <c r="F2330">
        <v>10696</v>
      </c>
      <c r="G2330">
        <v>10674</v>
      </c>
      <c r="H2330">
        <v>10691</v>
      </c>
      <c r="J2330">
        <v>0</v>
      </c>
      <c r="K2330">
        <f t="shared" si="718"/>
        <v>22</v>
      </c>
      <c r="L2330">
        <v>22</v>
      </c>
      <c r="W2330">
        <f t="shared" si="710"/>
        <v>0</v>
      </c>
      <c r="X2330">
        <f t="shared" si="711"/>
        <v>0</v>
      </c>
      <c r="Y2330">
        <f t="shared" si="712"/>
        <v>0</v>
      </c>
      <c r="Z2330" s="22">
        <f t="shared" si="713"/>
        <v>0</v>
      </c>
      <c r="AA2330" s="22">
        <f t="shared" si="714"/>
        <v>0</v>
      </c>
      <c r="AB2330">
        <f t="shared" si="715"/>
        <v>0</v>
      </c>
      <c r="AC2330" s="22">
        <f t="shared" si="716"/>
        <v>0</v>
      </c>
      <c r="AD2330" s="22">
        <f t="shared" si="717"/>
        <v>0</v>
      </c>
    </row>
    <row r="2331" spans="3:30" x14ac:dyDescent="0.25">
      <c r="D2331" s="1">
        <v>0.79166666666666663</v>
      </c>
      <c r="E2331">
        <v>10690</v>
      </c>
      <c r="F2331">
        <v>10692</v>
      </c>
      <c r="G2331">
        <v>10687</v>
      </c>
      <c r="H2331">
        <v>10691</v>
      </c>
      <c r="J2331">
        <v>1</v>
      </c>
      <c r="K2331">
        <f t="shared" si="718"/>
        <v>23</v>
      </c>
      <c r="L2331">
        <v>5</v>
      </c>
      <c r="W2331">
        <f t="shared" si="710"/>
        <v>0</v>
      </c>
      <c r="X2331">
        <f t="shared" si="711"/>
        <v>1</v>
      </c>
      <c r="Y2331">
        <f t="shared" si="712"/>
        <v>0</v>
      </c>
      <c r="Z2331" s="22">
        <f t="shared" si="713"/>
        <v>0</v>
      </c>
      <c r="AA2331" s="22">
        <f t="shared" si="714"/>
        <v>0</v>
      </c>
      <c r="AB2331">
        <f t="shared" si="715"/>
        <v>0</v>
      </c>
      <c r="AC2331" s="22">
        <f t="shared" si="716"/>
        <v>0</v>
      </c>
      <c r="AD2331" s="22">
        <f t="shared" si="717"/>
        <v>0</v>
      </c>
    </row>
    <row r="2332" spans="3:30" x14ac:dyDescent="0.25">
      <c r="D2332" s="1">
        <v>0.83333333333333337</v>
      </c>
      <c r="E2332">
        <v>10692</v>
      </c>
      <c r="F2332">
        <v>10695</v>
      </c>
      <c r="G2332">
        <v>10691</v>
      </c>
      <c r="H2332">
        <v>10694</v>
      </c>
      <c r="J2332">
        <v>2</v>
      </c>
      <c r="K2332">
        <f t="shared" si="718"/>
        <v>25</v>
      </c>
      <c r="L2332">
        <v>4</v>
      </c>
      <c r="W2332">
        <f t="shared" si="710"/>
        <v>0</v>
      </c>
      <c r="X2332">
        <f t="shared" si="711"/>
        <v>2</v>
      </c>
      <c r="Y2332">
        <f t="shared" si="712"/>
        <v>0</v>
      </c>
      <c r="Z2332" s="22">
        <f t="shared" si="713"/>
        <v>0</v>
      </c>
      <c r="AA2332" s="22">
        <f t="shared" si="714"/>
        <v>0</v>
      </c>
      <c r="AB2332">
        <f t="shared" si="715"/>
        <v>0</v>
      </c>
      <c r="AC2332" s="22">
        <f t="shared" si="716"/>
        <v>0</v>
      </c>
      <c r="AD2332" s="22">
        <f t="shared" si="717"/>
        <v>0</v>
      </c>
    </row>
    <row r="2333" spans="3:30" x14ac:dyDescent="0.25">
      <c r="D2333" s="1">
        <v>0.875</v>
      </c>
      <c r="E2333">
        <v>10693</v>
      </c>
      <c r="F2333">
        <v>10695</v>
      </c>
      <c r="G2333">
        <v>10691</v>
      </c>
      <c r="H2333">
        <v>10695</v>
      </c>
      <c r="J2333">
        <v>2</v>
      </c>
      <c r="K2333">
        <f t="shared" si="718"/>
        <v>27</v>
      </c>
      <c r="L2333">
        <v>4</v>
      </c>
      <c r="W2333">
        <f t="shared" si="710"/>
        <v>0</v>
      </c>
      <c r="X2333">
        <f t="shared" si="711"/>
        <v>2</v>
      </c>
      <c r="Y2333">
        <f t="shared" si="712"/>
        <v>0</v>
      </c>
      <c r="Z2333" s="22">
        <f t="shared" si="713"/>
        <v>0</v>
      </c>
      <c r="AA2333" s="22">
        <f t="shared" si="714"/>
        <v>0</v>
      </c>
      <c r="AB2333">
        <f t="shared" si="715"/>
        <v>0</v>
      </c>
      <c r="AC2333" s="22">
        <f t="shared" si="716"/>
        <v>0</v>
      </c>
      <c r="AD2333" s="22">
        <f t="shared" si="717"/>
        <v>0</v>
      </c>
    </row>
    <row r="2334" spans="3:30" x14ac:dyDescent="0.25">
      <c r="D2334" s="2">
        <v>0.91666666666666663</v>
      </c>
      <c r="E2334">
        <v>10695</v>
      </c>
      <c r="F2334">
        <v>10698</v>
      </c>
      <c r="G2334">
        <v>10687</v>
      </c>
      <c r="H2334">
        <v>10691</v>
      </c>
      <c r="J2334">
        <v>-4</v>
      </c>
      <c r="K2334">
        <f t="shared" si="718"/>
        <v>23</v>
      </c>
      <c r="L2334">
        <v>11</v>
      </c>
      <c r="W2334">
        <f t="shared" si="710"/>
        <v>0</v>
      </c>
      <c r="X2334">
        <f t="shared" si="711"/>
        <v>4</v>
      </c>
      <c r="Y2334">
        <f t="shared" si="712"/>
        <v>0</v>
      </c>
      <c r="Z2334" s="22">
        <f t="shared" si="713"/>
        <v>0</v>
      </c>
      <c r="AA2334" s="22">
        <f t="shared" si="714"/>
        <v>0</v>
      </c>
      <c r="AB2334">
        <f t="shared" si="715"/>
        <v>0</v>
      </c>
      <c r="AC2334" s="22">
        <f t="shared" si="716"/>
        <v>0</v>
      </c>
      <c r="AD2334" s="22">
        <f t="shared" si="717"/>
        <v>0</v>
      </c>
    </row>
    <row r="2335" spans="3:30" hidden="1" x14ac:dyDescent="0.25">
      <c r="D2335" s="1">
        <v>0</v>
      </c>
      <c r="E2335">
        <v>10691</v>
      </c>
      <c r="F2335">
        <v>10691</v>
      </c>
      <c r="G2335">
        <v>10691</v>
      </c>
      <c r="H2335">
        <v>10691</v>
      </c>
      <c r="Z2335"/>
      <c r="AA2335"/>
      <c r="AC2335"/>
      <c r="AD2335"/>
    </row>
    <row r="2336" spans="3:30" hidden="1" x14ac:dyDescent="0.25">
      <c r="D2336" s="1">
        <v>4.1666666666666664E-2</v>
      </c>
      <c r="E2336">
        <v>10690</v>
      </c>
      <c r="F2336">
        <v>10691</v>
      </c>
      <c r="G2336">
        <v>10683</v>
      </c>
      <c r="H2336">
        <v>10685</v>
      </c>
      <c r="Z2336"/>
      <c r="AA2336"/>
      <c r="AC2336"/>
      <c r="AD2336"/>
    </row>
    <row r="2337" spans="3:30" hidden="1" x14ac:dyDescent="0.25">
      <c r="D2337" s="1">
        <v>8.3333333333333329E-2</v>
      </c>
      <c r="E2337">
        <v>10686</v>
      </c>
      <c r="F2337">
        <v>10687</v>
      </c>
      <c r="G2337">
        <v>10682</v>
      </c>
      <c r="H2337">
        <v>10687</v>
      </c>
      <c r="Z2337"/>
      <c r="AA2337"/>
      <c r="AC2337"/>
      <c r="AD2337"/>
    </row>
    <row r="2338" spans="3:30" hidden="1" x14ac:dyDescent="0.25">
      <c r="D2338" s="1">
        <v>0.125</v>
      </c>
      <c r="E2338">
        <v>10686</v>
      </c>
      <c r="F2338">
        <v>10694</v>
      </c>
      <c r="G2338">
        <v>10684</v>
      </c>
      <c r="H2338">
        <v>10692</v>
      </c>
      <c r="Z2338"/>
      <c r="AA2338"/>
      <c r="AC2338"/>
      <c r="AD2338"/>
    </row>
    <row r="2339" spans="3:30" hidden="1" x14ac:dyDescent="0.25">
      <c r="D2339" s="1">
        <v>0.16666666666666666</v>
      </c>
      <c r="E2339">
        <v>10692</v>
      </c>
      <c r="F2339">
        <v>10693</v>
      </c>
      <c r="G2339">
        <v>10684</v>
      </c>
      <c r="H2339">
        <v>10684</v>
      </c>
      <c r="Z2339"/>
      <c r="AA2339"/>
      <c r="AC2339"/>
      <c r="AD2339"/>
    </row>
    <row r="2340" spans="3:30" hidden="1" x14ac:dyDescent="0.25">
      <c r="D2340" s="1">
        <v>0.20833333333333334</v>
      </c>
      <c r="E2340">
        <v>10684</v>
      </c>
      <c r="F2340">
        <v>10685</v>
      </c>
      <c r="G2340">
        <v>10677</v>
      </c>
      <c r="H2340">
        <v>10677</v>
      </c>
      <c r="Z2340"/>
      <c r="AA2340"/>
      <c r="AC2340"/>
      <c r="AD2340"/>
    </row>
    <row r="2341" spans="3:30" hidden="1" x14ac:dyDescent="0.25">
      <c r="D2341" s="1">
        <v>0.25</v>
      </c>
      <c r="E2341">
        <v>10678</v>
      </c>
      <c r="F2341">
        <v>10685</v>
      </c>
      <c r="G2341">
        <v>10677</v>
      </c>
      <c r="H2341">
        <v>10680</v>
      </c>
      <c r="Z2341"/>
      <c r="AA2341"/>
      <c r="AC2341"/>
      <c r="AD2341"/>
    </row>
    <row r="2342" spans="3:30" hidden="1" x14ac:dyDescent="0.25">
      <c r="D2342" s="1">
        <v>0.29166666666666669</v>
      </c>
      <c r="E2342">
        <v>10681</v>
      </c>
      <c r="F2342">
        <v>10685</v>
      </c>
      <c r="G2342">
        <v>10677</v>
      </c>
      <c r="H2342">
        <v>10680</v>
      </c>
      <c r="Z2342"/>
      <c r="AA2342"/>
      <c r="AC2342"/>
      <c r="AD2342"/>
    </row>
    <row r="2343" spans="3:30" x14ac:dyDescent="0.25">
      <c r="D2343" s="2">
        <v>0.33333333333333331</v>
      </c>
      <c r="E2343">
        <v>10681</v>
      </c>
      <c r="F2343">
        <v>10702</v>
      </c>
      <c r="G2343">
        <v>10678</v>
      </c>
      <c r="H2343">
        <v>10702</v>
      </c>
      <c r="J2343">
        <v>21</v>
      </c>
      <c r="K2343">
        <v>0</v>
      </c>
      <c r="L2343">
        <v>24</v>
      </c>
      <c r="M2343">
        <v>23</v>
      </c>
      <c r="R2343">
        <f>MAX(F2341:F2357)</f>
        <v>10717</v>
      </c>
      <c r="W2343">
        <f t="shared" ref="W2343:W2357" si="719">ABS(M2343)</f>
        <v>23</v>
      </c>
      <c r="X2343">
        <f t="shared" ref="X2343:X2357" si="720">ABS(J2343)</f>
        <v>21</v>
      </c>
      <c r="Y2343">
        <f t="shared" ref="Y2343:Y2357" si="721">IF(R2343&lt;1000,ABS(R2343),0)</f>
        <v>0</v>
      </c>
      <c r="Z2343" s="22">
        <f t="shared" ref="Z2343:Z2357" si="722">IF(N2343=1,0,ABS(N2343))</f>
        <v>0</v>
      </c>
      <c r="AA2343" s="22">
        <f t="shared" ref="AA2343:AA2357" si="723">ABS(O2343)</f>
        <v>0</v>
      </c>
      <c r="AB2343">
        <f t="shared" ref="AB2343:AB2357" si="724">IF(N2343=1,1,0)</f>
        <v>0</v>
      </c>
      <c r="AC2343" s="22">
        <f t="shared" ref="AC2343:AC2357" si="725">IF(N2343=1,ABS(N2344),0)</f>
        <v>0</v>
      </c>
      <c r="AD2343" s="22">
        <f t="shared" ref="AD2343:AD2357" si="726">IF(N2343=1,0,ABS(O2344))</f>
        <v>0.73529411764705888</v>
      </c>
    </row>
    <row r="2344" spans="3:30" x14ac:dyDescent="0.25">
      <c r="D2344" s="2">
        <v>0.375</v>
      </c>
      <c r="E2344">
        <v>10705</v>
      </c>
      <c r="F2344">
        <v>10705</v>
      </c>
      <c r="G2344">
        <v>10690</v>
      </c>
      <c r="H2344">
        <v>10701</v>
      </c>
      <c r="J2344">
        <v>-4</v>
      </c>
      <c r="K2344">
        <f>K2343+J2344</f>
        <v>-4</v>
      </c>
      <c r="L2344">
        <v>15</v>
      </c>
      <c r="N2344">
        <f>IF(J2343&lt;0,MIN(K2344:K2357),MAX(K2344:K2357))/R2323</f>
        <v>0.10294117647058823</v>
      </c>
      <c r="O2344">
        <f>IF(J2343&lt;0,MAX(K2344:K2357),MIN(K2344:K2357))/R2323</f>
        <v>-0.73529411764705888</v>
      </c>
      <c r="R2344">
        <f>MIN(G2341:G2357)</f>
        <v>10648</v>
      </c>
      <c r="W2344">
        <f t="shared" si="719"/>
        <v>0</v>
      </c>
      <c r="X2344">
        <f t="shared" si="720"/>
        <v>4</v>
      </c>
      <c r="Y2344">
        <f t="shared" si="721"/>
        <v>0</v>
      </c>
      <c r="Z2344" s="22">
        <f t="shared" si="722"/>
        <v>0.10294117647058823</v>
      </c>
      <c r="AA2344" s="22">
        <f t="shared" si="723"/>
        <v>0.73529411764705888</v>
      </c>
      <c r="AB2344">
        <f t="shared" si="724"/>
        <v>0</v>
      </c>
      <c r="AC2344" s="22">
        <f t="shared" si="725"/>
        <v>0</v>
      </c>
      <c r="AD2344" s="22">
        <f t="shared" si="726"/>
        <v>0</v>
      </c>
    </row>
    <row r="2345" spans="3:30" x14ac:dyDescent="0.25">
      <c r="D2345" s="1">
        <v>0.41666666666666669</v>
      </c>
      <c r="E2345">
        <v>10701</v>
      </c>
      <c r="F2345">
        <v>10705</v>
      </c>
      <c r="G2345">
        <v>10648</v>
      </c>
      <c r="H2345">
        <v>10655</v>
      </c>
      <c r="J2345">
        <v>-46</v>
      </c>
      <c r="K2345">
        <f t="shared" ref="K2345:K2357" si="727">K2344+J2345</f>
        <v>-50</v>
      </c>
      <c r="L2345">
        <v>57</v>
      </c>
      <c r="R2345">
        <f>R2343-R2344</f>
        <v>69</v>
      </c>
      <c r="W2345">
        <f t="shared" si="719"/>
        <v>0</v>
      </c>
      <c r="X2345">
        <f t="shared" si="720"/>
        <v>46</v>
      </c>
      <c r="Y2345">
        <f t="shared" si="721"/>
        <v>69</v>
      </c>
      <c r="Z2345" s="22">
        <f t="shared" si="722"/>
        <v>0</v>
      </c>
      <c r="AA2345" s="22">
        <f t="shared" si="723"/>
        <v>0</v>
      </c>
      <c r="AB2345">
        <f t="shared" si="724"/>
        <v>0</v>
      </c>
      <c r="AC2345" s="22">
        <f t="shared" si="725"/>
        <v>0</v>
      </c>
      <c r="AD2345" s="22">
        <f t="shared" si="726"/>
        <v>0</v>
      </c>
    </row>
    <row r="2346" spans="3:30" x14ac:dyDescent="0.25">
      <c r="D2346" s="1">
        <v>0.45833333333333331</v>
      </c>
      <c r="E2346">
        <v>10653</v>
      </c>
      <c r="F2346">
        <v>10705</v>
      </c>
      <c r="G2346">
        <v>10650</v>
      </c>
      <c r="H2346">
        <v>10688</v>
      </c>
      <c r="J2346">
        <v>35</v>
      </c>
      <c r="K2346">
        <f t="shared" si="727"/>
        <v>-15</v>
      </c>
      <c r="L2346">
        <v>55</v>
      </c>
      <c r="R2346">
        <v>69</v>
      </c>
      <c r="W2346">
        <f t="shared" si="719"/>
        <v>0</v>
      </c>
      <c r="X2346">
        <f t="shared" si="720"/>
        <v>35</v>
      </c>
      <c r="Y2346">
        <f t="shared" si="721"/>
        <v>69</v>
      </c>
      <c r="Z2346" s="22">
        <f t="shared" si="722"/>
        <v>0</v>
      </c>
      <c r="AA2346" s="22">
        <f t="shared" si="723"/>
        <v>0</v>
      </c>
      <c r="AB2346">
        <f t="shared" si="724"/>
        <v>0</v>
      </c>
      <c r="AC2346" s="22">
        <f t="shared" si="725"/>
        <v>0</v>
      </c>
      <c r="AD2346" s="22">
        <f t="shared" si="726"/>
        <v>0</v>
      </c>
    </row>
    <row r="2347" spans="3:30" x14ac:dyDescent="0.25">
      <c r="D2347" s="1">
        <v>0.5</v>
      </c>
      <c r="E2347">
        <v>10688</v>
      </c>
      <c r="F2347">
        <v>10699</v>
      </c>
      <c r="G2347">
        <v>10672</v>
      </c>
      <c r="H2347">
        <v>10677</v>
      </c>
      <c r="J2347">
        <v>-11</v>
      </c>
      <c r="K2347">
        <f t="shared" si="727"/>
        <v>-26</v>
      </c>
      <c r="L2347">
        <v>27</v>
      </c>
      <c r="R2347">
        <v>69</v>
      </c>
      <c r="W2347">
        <f t="shared" si="719"/>
        <v>0</v>
      </c>
      <c r="X2347">
        <f t="shared" si="720"/>
        <v>11</v>
      </c>
      <c r="Y2347">
        <f t="shared" si="721"/>
        <v>69</v>
      </c>
      <c r="Z2347" s="22">
        <f t="shared" si="722"/>
        <v>0</v>
      </c>
      <c r="AA2347" s="22">
        <f t="shared" si="723"/>
        <v>0</v>
      </c>
      <c r="AB2347">
        <f t="shared" si="724"/>
        <v>0</v>
      </c>
      <c r="AC2347" s="22">
        <f t="shared" si="725"/>
        <v>0</v>
      </c>
      <c r="AD2347" s="22">
        <f t="shared" si="726"/>
        <v>0</v>
      </c>
    </row>
    <row r="2348" spans="3:30" x14ac:dyDescent="0.25">
      <c r="C2348">
        <v>1</v>
      </c>
      <c r="D2348" s="1">
        <v>0.54166666666666663</v>
      </c>
      <c r="E2348">
        <v>10678</v>
      </c>
      <c r="F2348">
        <v>10685</v>
      </c>
      <c r="G2348">
        <v>10669</v>
      </c>
      <c r="H2348">
        <v>10675</v>
      </c>
      <c r="J2348">
        <v>-3</v>
      </c>
      <c r="K2348">
        <f t="shared" si="727"/>
        <v>-29</v>
      </c>
      <c r="L2348">
        <v>16</v>
      </c>
      <c r="W2348">
        <f t="shared" si="719"/>
        <v>0</v>
      </c>
      <c r="X2348">
        <f t="shared" si="720"/>
        <v>3</v>
      </c>
      <c r="Y2348">
        <f t="shared" si="721"/>
        <v>0</v>
      </c>
      <c r="Z2348" s="22">
        <f t="shared" si="722"/>
        <v>0</v>
      </c>
      <c r="AA2348" s="22">
        <f t="shared" si="723"/>
        <v>0</v>
      </c>
      <c r="AB2348">
        <f t="shared" si="724"/>
        <v>0</v>
      </c>
      <c r="AC2348" s="22">
        <f t="shared" si="725"/>
        <v>0</v>
      </c>
      <c r="AD2348" s="22">
        <f t="shared" si="726"/>
        <v>0</v>
      </c>
    </row>
    <row r="2349" spans="3:30" x14ac:dyDescent="0.25">
      <c r="D2349" s="1">
        <v>0.58333333333333337</v>
      </c>
      <c r="E2349">
        <v>10675</v>
      </c>
      <c r="F2349">
        <v>10681</v>
      </c>
      <c r="G2349">
        <v>10667</v>
      </c>
      <c r="H2349">
        <v>10680</v>
      </c>
      <c r="J2349">
        <v>5</v>
      </c>
      <c r="K2349">
        <f t="shared" si="727"/>
        <v>-24</v>
      </c>
      <c r="L2349">
        <v>14</v>
      </c>
      <c r="W2349">
        <f t="shared" si="719"/>
        <v>0</v>
      </c>
      <c r="X2349">
        <f t="shared" si="720"/>
        <v>5</v>
      </c>
      <c r="Y2349">
        <f t="shared" si="721"/>
        <v>0</v>
      </c>
      <c r="Z2349" s="22">
        <f t="shared" si="722"/>
        <v>0</v>
      </c>
      <c r="AA2349" s="22">
        <f t="shared" si="723"/>
        <v>0</v>
      </c>
      <c r="AB2349">
        <f t="shared" si="724"/>
        <v>0</v>
      </c>
      <c r="AC2349" s="22">
        <f t="shared" si="725"/>
        <v>0</v>
      </c>
      <c r="AD2349" s="22">
        <f t="shared" si="726"/>
        <v>0</v>
      </c>
    </row>
    <row r="2350" spans="3:30" x14ac:dyDescent="0.25">
      <c r="D2350" s="1">
        <v>0.625</v>
      </c>
      <c r="E2350">
        <v>10679</v>
      </c>
      <c r="F2350">
        <v>10686</v>
      </c>
      <c r="G2350">
        <v>10673</v>
      </c>
      <c r="H2350">
        <v>10683</v>
      </c>
      <c r="J2350">
        <v>4</v>
      </c>
      <c r="K2350">
        <f t="shared" si="727"/>
        <v>-20</v>
      </c>
      <c r="L2350">
        <v>13</v>
      </c>
      <c r="W2350">
        <f t="shared" si="719"/>
        <v>0</v>
      </c>
      <c r="X2350">
        <f t="shared" si="720"/>
        <v>4</v>
      </c>
      <c r="Y2350">
        <f t="shared" si="721"/>
        <v>0</v>
      </c>
      <c r="Z2350" s="22">
        <f t="shared" si="722"/>
        <v>0</v>
      </c>
      <c r="AA2350" s="22">
        <f t="shared" si="723"/>
        <v>0</v>
      </c>
      <c r="AB2350">
        <f t="shared" si="724"/>
        <v>0</v>
      </c>
      <c r="AC2350" s="22">
        <f t="shared" si="725"/>
        <v>0</v>
      </c>
      <c r="AD2350" s="22">
        <f t="shared" si="726"/>
        <v>0</v>
      </c>
    </row>
    <row r="2351" spans="3:30" x14ac:dyDescent="0.25">
      <c r="D2351" s="1">
        <v>0.66666666666666663</v>
      </c>
      <c r="E2351">
        <v>10684</v>
      </c>
      <c r="F2351">
        <v>10689</v>
      </c>
      <c r="G2351">
        <v>10666</v>
      </c>
      <c r="H2351">
        <v>10686</v>
      </c>
      <c r="J2351">
        <v>2</v>
      </c>
      <c r="K2351">
        <f t="shared" si="727"/>
        <v>-18</v>
      </c>
      <c r="L2351">
        <v>23</v>
      </c>
      <c r="W2351">
        <f t="shared" si="719"/>
        <v>0</v>
      </c>
      <c r="X2351">
        <f t="shared" si="720"/>
        <v>2</v>
      </c>
      <c r="Y2351">
        <f t="shared" si="721"/>
        <v>0</v>
      </c>
      <c r="Z2351" s="22">
        <f t="shared" si="722"/>
        <v>0</v>
      </c>
      <c r="AA2351" s="22">
        <f t="shared" si="723"/>
        <v>0</v>
      </c>
      <c r="AB2351">
        <f t="shared" si="724"/>
        <v>0</v>
      </c>
      <c r="AC2351" s="22">
        <f t="shared" si="725"/>
        <v>0</v>
      </c>
      <c r="AD2351" s="22">
        <f t="shared" si="726"/>
        <v>0</v>
      </c>
    </row>
    <row r="2352" spans="3:30" x14ac:dyDescent="0.25">
      <c r="D2352" s="1">
        <v>0.70833333333333337</v>
      </c>
      <c r="E2352">
        <v>10686</v>
      </c>
      <c r="F2352">
        <v>10690</v>
      </c>
      <c r="G2352">
        <v>10669</v>
      </c>
      <c r="H2352">
        <v>10687</v>
      </c>
      <c r="J2352">
        <v>1</v>
      </c>
      <c r="K2352">
        <f t="shared" si="727"/>
        <v>-17</v>
      </c>
      <c r="L2352">
        <v>21</v>
      </c>
      <c r="W2352">
        <f t="shared" si="719"/>
        <v>0</v>
      </c>
      <c r="X2352">
        <f t="shared" si="720"/>
        <v>1</v>
      </c>
      <c r="Y2352">
        <f t="shared" si="721"/>
        <v>0</v>
      </c>
      <c r="Z2352" s="22">
        <f t="shared" si="722"/>
        <v>0</v>
      </c>
      <c r="AA2352" s="22">
        <f t="shared" si="723"/>
        <v>0</v>
      </c>
      <c r="AB2352">
        <f t="shared" si="724"/>
        <v>0</v>
      </c>
      <c r="AC2352" s="22">
        <f t="shared" si="725"/>
        <v>0</v>
      </c>
      <c r="AD2352" s="22">
        <f t="shared" si="726"/>
        <v>0</v>
      </c>
    </row>
    <row r="2353" spans="3:30" x14ac:dyDescent="0.25">
      <c r="D2353" s="1">
        <v>0.75</v>
      </c>
      <c r="E2353">
        <v>10686</v>
      </c>
      <c r="F2353">
        <v>10700</v>
      </c>
      <c r="G2353">
        <v>10684</v>
      </c>
      <c r="H2353">
        <v>10694</v>
      </c>
      <c r="J2353">
        <v>8</v>
      </c>
      <c r="K2353">
        <f t="shared" si="727"/>
        <v>-9</v>
      </c>
      <c r="L2353">
        <v>16</v>
      </c>
      <c r="W2353">
        <f t="shared" si="719"/>
        <v>0</v>
      </c>
      <c r="X2353">
        <f t="shared" si="720"/>
        <v>8</v>
      </c>
      <c r="Y2353">
        <f t="shared" si="721"/>
        <v>0</v>
      </c>
      <c r="Z2353" s="22">
        <f t="shared" si="722"/>
        <v>0</v>
      </c>
      <c r="AA2353" s="22">
        <f t="shared" si="723"/>
        <v>0</v>
      </c>
      <c r="AB2353">
        <f t="shared" si="724"/>
        <v>0</v>
      </c>
      <c r="AC2353" s="22">
        <f t="shared" si="725"/>
        <v>0</v>
      </c>
      <c r="AD2353" s="22">
        <f t="shared" si="726"/>
        <v>0</v>
      </c>
    </row>
    <row r="2354" spans="3:30" x14ac:dyDescent="0.25">
      <c r="D2354" s="1">
        <v>0.79166666666666663</v>
      </c>
      <c r="E2354">
        <v>10694</v>
      </c>
      <c r="F2354">
        <v>10701</v>
      </c>
      <c r="G2354">
        <v>10694</v>
      </c>
      <c r="H2354">
        <v>10700</v>
      </c>
      <c r="J2354">
        <v>6</v>
      </c>
      <c r="K2354">
        <f t="shared" si="727"/>
        <v>-3</v>
      </c>
      <c r="L2354">
        <v>7</v>
      </c>
      <c r="W2354">
        <f t="shared" si="719"/>
        <v>0</v>
      </c>
      <c r="X2354">
        <f t="shared" si="720"/>
        <v>6</v>
      </c>
      <c r="Y2354">
        <f t="shared" si="721"/>
        <v>0</v>
      </c>
      <c r="Z2354" s="22">
        <f t="shared" si="722"/>
        <v>0</v>
      </c>
      <c r="AA2354" s="22">
        <f t="shared" si="723"/>
        <v>0</v>
      </c>
      <c r="AB2354">
        <f t="shared" si="724"/>
        <v>0</v>
      </c>
      <c r="AC2354" s="22">
        <f t="shared" si="725"/>
        <v>0</v>
      </c>
      <c r="AD2354" s="22">
        <f t="shared" si="726"/>
        <v>0</v>
      </c>
    </row>
    <row r="2355" spans="3:30" x14ac:dyDescent="0.25">
      <c r="D2355" s="1">
        <v>0.83333333333333337</v>
      </c>
      <c r="E2355">
        <v>10700</v>
      </c>
      <c r="F2355">
        <v>10705</v>
      </c>
      <c r="G2355">
        <v>10699</v>
      </c>
      <c r="H2355">
        <v>10699</v>
      </c>
      <c r="J2355">
        <v>-1</v>
      </c>
      <c r="K2355">
        <f t="shared" si="727"/>
        <v>-4</v>
      </c>
      <c r="L2355">
        <v>6</v>
      </c>
      <c r="W2355">
        <f t="shared" si="719"/>
        <v>0</v>
      </c>
      <c r="X2355">
        <f t="shared" si="720"/>
        <v>1</v>
      </c>
      <c r="Y2355">
        <f t="shared" si="721"/>
        <v>0</v>
      </c>
      <c r="Z2355" s="22">
        <f t="shared" si="722"/>
        <v>0</v>
      </c>
      <c r="AA2355" s="22">
        <f t="shared" si="723"/>
        <v>0</v>
      </c>
      <c r="AB2355">
        <f t="shared" si="724"/>
        <v>0</v>
      </c>
      <c r="AC2355" s="22">
        <f t="shared" si="725"/>
        <v>0</v>
      </c>
      <c r="AD2355" s="22">
        <f t="shared" si="726"/>
        <v>0</v>
      </c>
    </row>
    <row r="2356" spans="3:30" x14ac:dyDescent="0.25">
      <c r="D2356" s="1">
        <v>0.875</v>
      </c>
      <c r="E2356">
        <v>10699</v>
      </c>
      <c r="F2356">
        <v>10710</v>
      </c>
      <c r="G2356">
        <v>10698</v>
      </c>
      <c r="H2356">
        <v>10710</v>
      </c>
      <c r="J2356">
        <v>11</v>
      </c>
      <c r="K2356">
        <f t="shared" si="727"/>
        <v>7</v>
      </c>
      <c r="L2356">
        <v>12</v>
      </c>
      <c r="W2356">
        <f t="shared" si="719"/>
        <v>0</v>
      </c>
      <c r="X2356">
        <f t="shared" si="720"/>
        <v>11</v>
      </c>
      <c r="Y2356">
        <f t="shared" si="721"/>
        <v>0</v>
      </c>
      <c r="Z2356" s="22">
        <f t="shared" si="722"/>
        <v>0</v>
      </c>
      <c r="AA2356" s="22">
        <f t="shared" si="723"/>
        <v>0</v>
      </c>
      <c r="AB2356">
        <f t="shared" si="724"/>
        <v>0</v>
      </c>
      <c r="AC2356" s="22">
        <f t="shared" si="725"/>
        <v>0</v>
      </c>
      <c r="AD2356" s="22">
        <f t="shared" si="726"/>
        <v>0</v>
      </c>
    </row>
    <row r="2357" spans="3:30" x14ac:dyDescent="0.25">
      <c r="D2357" s="2">
        <v>0.91666666666666663</v>
      </c>
      <c r="E2357">
        <v>10710</v>
      </c>
      <c r="F2357">
        <v>10717</v>
      </c>
      <c r="G2357">
        <v>10702</v>
      </c>
      <c r="H2357">
        <v>10704</v>
      </c>
      <c r="J2357">
        <v>-6</v>
      </c>
      <c r="K2357">
        <f t="shared" si="727"/>
        <v>1</v>
      </c>
      <c r="L2357">
        <v>15</v>
      </c>
      <c r="W2357">
        <f t="shared" si="719"/>
        <v>0</v>
      </c>
      <c r="X2357">
        <f t="shared" si="720"/>
        <v>6</v>
      </c>
      <c r="Y2357">
        <f t="shared" si="721"/>
        <v>0</v>
      </c>
      <c r="Z2357" s="22">
        <f t="shared" si="722"/>
        <v>0</v>
      </c>
      <c r="AA2357" s="22">
        <f t="shared" si="723"/>
        <v>0</v>
      </c>
      <c r="AB2357">
        <f t="shared" si="724"/>
        <v>0</v>
      </c>
      <c r="AC2357" s="22">
        <f t="shared" si="725"/>
        <v>0</v>
      </c>
      <c r="AD2357" s="22">
        <f t="shared" si="726"/>
        <v>0</v>
      </c>
    </row>
    <row r="2358" spans="3:30" hidden="1" x14ac:dyDescent="0.25">
      <c r="D2358" s="1">
        <v>0</v>
      </c>
      <c r="E2358">
        <v>10704</v>
      </c>
      <c r="F2358">
        <v>10704</v>
      </c>
      <c r="G2358">
        <v>10704</v>
      </c>
      <c r="H2358">
        <v>10704</v>
      </c>
      <c r="Z2358"/>
      <c r="AA2358"/>
      <c r="AC2358"/>
      <c r="AD2358"/>
    </row>
    <row r="2359" spans="3:30" hidden="1" x14ac:dyDescent="0.25">
      <c r="D2359" s="1">
        <v>8.3333333333333329E-2</v>
      </c>
      <c r="E2359">
        <v>10704</v>
      </c>
      <c r="F2359">
        <v>10704</v>
      </c>
      <c r="G2359">
        <v>10704</v>
      </c>
      <c r="H2359">
        <v>10704</v>
      </c>
      <c r="Z2359"/>
      <c r="AA2359"/>
      <c r="AC2359"/>
      <c r="AD2359"/>
    </row>
    <row r="2360" spans="3:30" x14ac:dyDescent="0.25">
      <c r="D2360" s="2">
        <v>0.375</v>
      </c>
      <c r="E2360">
        <v>10704</v>
      </c>
      <c r="F2360">
        <v>10704</v>
      </c>
      <c r="G2360">
        <v>10658</v>
      </c>
      <c r="H2360">
        <v>10660</v>
      </c>
      <c r="J2360">
        <v>-44</v>
      </c>
      <c r="L2360">
        <v>46</v>
      </c>
      <c r="M2360">
        <f>H2373-E2360</f>
        <v>-148</v>
      </c>
      <c r="N2360">
        <v>1</v>
      </c>
      <c r="R2360">
        <f>MAX(F2359:F2373)</f>
        <v>10704</v>
      </c>
      <c r="W2360">
        <f t="shared" ref="W2360:W2373" si="728">ABS(M2360)</f>
        <v>148</v>
      </c>
      <c r="X2360">
        <f t="shared" ref="X2360:X2373" si="729">ABS(J2360)</f>
        <v>44</v>
      </c>
      <c r="Y2360">
        <f t="shared" ref="Y2360:Y2373" si="730">IF(R2360&lt;1000,ABS(R2360),0)</f>
        <v>0</v>
      </c>
      <c r="Z2360" s="22">
        <f t="shared" ref="Z2360:Z2373" si="731">IF(N2360=1,0,ABS(N2360))</f>
        <v>0</v>
      </c>
      <c r="AA2360" s="22">
        <f t="shared" ref="AA2360:AA2373" si="732">ABS(O2360)</f>
        <v>0</v>
      </c>
      <c r="AB2360">
        <f t="shared" ref="AB2360:AB2373" si="733">IF(N2360=1,1,0)</f>
        <v>1</v>
      </c>
      <c r="AC2360" s="22">
        <f t="shared" ref="AC2360:AC2373" si="734">IF(N2360=1,ABS(N2361),0)</f>
        <v>2.1449275362318843</v>
      </c>
      <c r="AD2360" s="22">
        <f t="shared" ref="AD2360:AD2373" si="735">IF(N2360=1,0,ABS(O2361))</f>
        <v>0</v>
      </c>
    </row>
    <row r="2361" spans="3:30" x14ac:dyDescent="0.25">
      <c r="D2361" s="1">
        <v>0.41666666666666669</v>
      </c>
      <c r="E2361">
        <v>10660</v>
      </c>
      <c r="F2361">
        <v>10661</v>
      </c>
      <c r="G2361">
        <v>10579</v>
      </c>
      <c r="H2361">
        <v>10588</v>
      </c>
      <c r="J2361">
        <v>-72</v>
      </c>
      <c r="L2361">
        <v>82</v>
      </c>
      <c r="N2361">
        <f>148/69</f>
        <v>2.1449275362318843</v>
      </c>
      <c r="O2361">
        <f>38/69</f>
        <v>0.55072463768115942</v>
      </c>
      <c r="R2361">
        <f>MIN(G2360:G2374)</f>
        <v>10552</v>
      </c>
      <c r="W2361">
        <f t="shared" si="728"/>
        <v>0</v>
      </c>
      <c r="X2361">
        <f t="shared" si="729"/>
        <v>72</v>
      </c>
      <c r="Y2361">
        <f t="shared" si="730"/>
        <v>0</v>
      </c>
      <c r="Z2361" s="22">
        <f t="shared" si="731"/>
        <v>2.1449275362318843</v>
      </c>
      <c r="AA2361" s="22">
        <f t="shared" si="732"/>
        <v>0.55072463768115942</v>
      </c>
      <c r="AB2361">
        <f t="shared" si="733"/>
        <v>0</v>
      </c>
      <c r="AC2361" s="22">
        <f t="shared" si="734"/>
        <v>0</v>
      </c>
      <c r="AD2361" s="22">
        <f t="shared" si="735"/>
        <v>0</v>
      </c>
    </row>
    <row r="2362" spans="3:30" x14ac:dyDescent="0.25">
      <c r="D2362" s="1">
        <v>0.45833333333333331</v>
      </c>
      <c r="E2362">
        <v>10588</v>
      </c>
      <c r="F2362">
        <v>10627</v>
      </c>
      <c r="G2362">
        <v>10583</v>
      </c>
      <c r="H2362">
        <v>10626</v>
      </c>
      <c r="J2362">
        <v>38</v>
      </c>
      <c r="L2362">
        <v>44</v>
      </c>
      <c r="R2362">
        <f>R2360-R2361</f>
        <v>152</v>
      </c>
      <c r="W2362">
        <f t="shared" si="728"/>
        <v>0</v>
      </c>
      <c r="X2362">
        <f t="shared" si="729"/>
        <v>38</v>
      </c>
      <c r="Y2362">
        <f t="shared" si="730"/>
        <v>152</v>
      </c>
      <c r="Z2362" s="22">
        <f t="shared" si="731"/>
        <v>0</v>
      </c>
      <c r="AA2362" s="22">
        <f t="shared" si="732"/>
        <v>0</v>
      </c>
      <c r="AB2362">
        <f t="shared" si="733"/>
        <v>0</v>
      </c>
      <c r="AC2362" s="22">
        <f t="shared" si="734"/>
        <v>0</v>
      </c>
      <c r="AD2362" s="22">
        <f t="shared" si="735"/>
        <v>0</v>
      </c>
    </row>
    <row r="2363" spans="3:30" x14ac:dyDescent="0.25">
      <c r="D2363" s="1">
        <v>0.5</v>
      </c>
      <c r="E2363">
        <v>10626</v>
      </c>
      <c r="F2363">
        <v>10660</v>
      </c>
      <c r="G2363">
        <v>10609</v>
      </c>
      <c r="H2363">
        <v>10615</v>
      </c>
      <c r="J2363">
        <v>-11</v>
      </c>
      <c r="L2363">
        <v>51</v>
      </c>
      <c r="W2363">
        <f t="shared" si="728"/>
        <v>0</v>
      </c>
      <c r="X2363">
        <f t="shared" si="729"/>
        <v>11</v>
      </c>
      <c r="Y2363">
        <f t="shared" si="730"/>
        <v>0</v>
      </c>
      <c r="Z2363" s="22">
        <f t="shared" si="731"/>
        <v>0</v>
      </c>
      <c r="AA2363" s="22">
        <f t="shared" si="732"/>
        <v>0</v>
      </c>
      <c r="AB2363">
        <f t="shared" si="733"/>
        <v>0</v>
      </c>
      <c r="AC2363" s="22">
        <f t="shared" si="734"/>
        <v>0</v>
      </c>
      <c r="AD2363" s="22">
        <f t="shared" si="735"/>
        <v>0</v>
      </c>
    </row>
    <row r="2364" spans="3:30" x14ac:dyDescent="0.25">
      <c r="C2364">
        <v>1</v>
      </c>
      <c r="D2364" s="1">
        <v>0.54166666666666663</v>
      </c>
      <c r="E2364">
        <v>10615</v>
      </c>
      <c r="F2364">
        <v>10621</v>
      </c>
      <c r="G2364">
        <v>10595</v>
      </c>
      <c r="H2364">
        <v>10607</v>
      </c>
      <c r="J2364">
        <v>-8</v>
      </c>
      <c r="L2364">
        <v>26</v>
      </c>
      <c r="W2364">
        <f t="shared" si="728"/>
        <v>0</v>
      </c>
      <c r="X2364">
        <f t="shared" si="729"/>
        <v>8</v>
      </c>
      <c r="Y2364">
        <f t="shared" si="730"/>
        <v>0</v>
      </c>
      <c r="Z2364" s="22">
        <f t="shared" si="731"/>
        <v>0</v>
      </c>
      <c r="AA2364" s="22">
        <f t="shared" si="732"/>
        <v>0</v>
      </c>
      <c r="AB2364">
        <f t="shared" si="733"/>
        <v>0</v>
      </c>
      <c r="AC2364" s="22">
        <f t="shared" si="734"/>
        <v>0</v>
      </c>
      <c r="AD2364" s="22">
        <f t="shared" si="735"/>
        <v>0</v>
      </c>
    </row>
    <row r="2365" spans="3:30" x14ac:dyDescent="0.25">
      <c r="D2365" s="1">
        <v>0.58333333333333337</v>
      </c>
      <c r="E2365">
        <v>10606</v>
      </c>
      <c r="F2365">
        <v>10636</v>
      </c>
      <c r="G2365">
        <v>10587</v>
      </c>
      <c r="H2365">
        <v>10628</v>
      </c>
      <c r="J2365">
        <v>22</v>
      </c>
      <c r="L2365">
        <v>49</v>
      </c>
      <c r="W2365">
        <f t="shared" si="728"/>
        <v>0</v>
      </c>
      <c r="X2365">
        <f t="shared" si="729"/>
        <v>22</v>
      </c>
      <c r="Y2365">
        <f t="shared" si="730"/>
        <v>0</v>
      </c>
      <c r="Z2365" s="22">
        <f t="shared" si="731"/>
        <v>0</v>
      </c>
      <c r="AA2365" s="22">
        <f t="shared" si="732"/>
        <v>0</v>
      </c>
      <c r="AB2365">
        <f t="shared" si="733"/>
        <v>0</v>
      </c>
      <c r="AC2365" s="22">
        <f t="shared" si="734"/>
        <v>0</v>
      </c>
      <c r="AD2365" s="22">
        <f t="shared" si="735"/>
        <v>0</v>
      </c>
    </row>
    <row r="2366" spans="3:30" x14ac:dyDescent="0.25">
      <c r="D2366" s="1">
        <v>0.625</v>
      </c>
      <c r="E2366">
        <v>10629</v>
      </c>
      <c r="F2366">
        <v>10631</v>
      </c>
      <c r="G2366">
        <v>10608</v>
      </c>
      <c r="H2366">
        <v>10617</v>
      </c>
      <c r="J2366">
        <v>-12</v>
      </c>
      <c r="L2366">
        <v>23</v>
      </c>
      <c r="W2366">
        <f t="shared" si="728"/>
        <v>0</v>
      </c>
      <c r="X2366">
        <f t="shared" si="729"/>
        <v>12</v>
      </c>
      <c r="Y2366">
        <f t="shared" si="730"/>
        <v>0</v>
      </c>
      <c r="Z2366" s="22">
        <f t="shared" si="731"/>
        <v>0</v>
      </c>
      <c r="AA2366" s="22">
        <f t="shared" si="732"/>
        <v>0</v>
      </c>
      <c r="AB2366">
        <f t="shared" si="733"/>
        <v>0</v>
      </c>
      <c r="AC2366" s="22">
        <f t="shared" si="734"/>
        <v>0</v>
      </c>
      <c r="AD2366" s="22">
        <f t="shared" si="735"/>
        <v>0</v>
      </c>
    </row>
    <row r="2367" spans="3:30" x14ac:dyDescent="0.25">
      <c r="D2367" s="1">
        <v>0.66666666666666663</v>
      </c>
      <c r="E2367">
        <v>10617</v>
      </c>
      <c r="F2367">
        <v>10629</v>
      </c>
      <c r="G2367">
        <v>10601</v>
      </c>
      <c r="H2367">
        <v>10606</v>
      </c>
      <c r="J2367">
        <v>-11</v>
      </c>
      <c r="L2367">
        <v>28</v>
      </c>
      <c r="W2367">
        <f t="shared" si="728"/>
        <v>0</v>
      </c>
      <c r="X2367">
        <f t="shared" si="729"/>
        <v>11</v>
      </c>
      <c r="Y2367">
        <f t="shared" si="730"/>
        <v>0</v>
      </c>
      <c r="Z2367" s="22">
        <f t="shared" si="731"/>
        <v>0</v>
      </c>
      <c r="AA2367" s="22">
        <f t="shared" si="732"/>
        <v>0</v>
      </c>
      <c r="AB2367">
        <f t="shared" si="733"/>
        <v>0</v>
      </c>
      <c r="AC2367" s="22">
        <f t="shared" si="734"/>
        <v>0</v>
      </c>
      <c r="AD2367" s="22">
        <f t="shared" si="735"/>
        <v>0</v>
      </c>
    </row>
    <row r="2368" spans="3:30" x14ac:dyDescent="0.25">
      <c r="D2368" s="1">
        <v>0.70833333333333337</v>
      </c>
      <c r="E2368">
        <v>10605</v>
      </c>
      <c r="F2368">
        <v>10625</v>
      </c>
      <c r="G2368">
        <v>10567</v>
      </c>
      <c r="H2368">
        <v>10570</v>
      </c>
      <c r="J2368">
        <v>-35</v>
      </c>
      <c r="L2368">
        <v>58</v>
      </c>
      <c r="W2368">
        <f t="shared" si="728"/>
        <v>0</v>
      </c>
      <c r="X2368">
        <f t="shared" si="729"/>
        <v>35</v>
      </c>
      <c r="Y2368">
        <f t="shared" si="730"/>
        <v>0</v>
      </c>
      <c r="Z2368" s="22">
        <f t="shared" si="731"/>
        <v>0</v>
      </c>
      <c r="AA2368" s="22">
        <f t="shared" si="732"/>
        <v>0</v>
      </c>
      <c r="AB2368">
        <f t="shared" si="733"/>
        <v>0</v>
      </c>
      <c r="AC2368" s="22">
        <f t="shared" si="734"/>
        <v>0</v>
      </c>
      <c r="AD2368" s="22">
        <f t="shared" si="735"/>
        <v>0</v>
      </c>
    </row>
    <row r="2369" spans="4:30" x14ac:dyDescent="0.25">
      <c r="D2369" s="1">
        <v>0.75</v>
      </c>
      <c r="E2369">
        <v>10569</v>
      </c>
      <c r="F2369">
        <v>10586</v>
      </c>
      <c r="G2369">
        <v>10554</v>
      </c>
      <c r="H2369">
        <v>10580</v>
      </c>
      <c r="J2369">
        <v>11</v>
      </c>
      <c r="L2369">
        <v>32</v>
      </c>
      <c r="W2369">
        <f t="shared" si="728"/>
        <v>0</v>
      </c>
      <c r="X2369">
        <f t="shared" si="729"/>
        <v>11</v>
      </c>
      <c r="Y2369">
        <f t="shared" si="730"/>
        <v>0</v>
      </c>
      <c r="Z2369" s="22">
        <f t="shared" si="731"/>
        <v>0</v>
      </c>
      <c r="AA2369" s="22">
        <f t="shared" si="732"/>
        <v>0</v>
      </c>
      <c r="AB2369">
        <f t="shared" si="733"/>
        <v>0</v>
      </c>
      <c r="AC2369" s="22">
        <f t="shared" si="734"/>
        <v>0</v>
      </c>
      <c r="AD2369" s="22">
        <f t="shared" si="735"/>
        <v>0</v>
      </c>
    </row>
    <row r="2370" spans="4:30" x14ac:dyDescent="0.25">
      <c r="D2370" s="1">
        <v>0.79166666666666663</v>
      </c>
      <c r="E2370">
        <v>10580</v>
      </c>
      <c r="F2370">
        <v>10595</v>
      </c>
      <c r="G2370">
        <v>10579</v>
      </c>
      <c r="H2370">
        <v>10587</v>
      </c>
      <c r="J2370">
        <v>7</v>
      </c>
      <c r="L2370">
        <v>16</v>
      </c>
      <c r="W2370">
        <f t="shared" si="728"/>
        <v>0</v>
      </c>
      <c r="X2370">
        <f t="shared" si="729"/>
        <v>7</v>
      </c>
      <c r="Y2370">
        <f t="shared" si="730"/>
        <v>0</v>
      </c>
      <c r="Z2370" s="22">
        <f t="shared" si="731"/>
        <v>0</v>
      </c>
      <c r="AA2370" s="22">
        <f t="shared" si="732"/>
        <v>0</v>
      </c>
      <c r="AB2370">
        <f t="shared" si="733"/>
        <v>0</v>
      </c>
      <c r="AC2370" s="22">
        <f t="shared" si="734"/>
        <v>0</v>
      </c>
      <c r="AD2370" s="22">
        <f t="shared" si="735"/>
        <v>0</v>
      </c>
    </row>
    <row r="2371" spans="4:30" x14ac:dyDescent="0.25">
      <c r="D2371" s="1">
        <v>0.83333333333333337</v>
      </c>
      <c r="E2371">
        <v>10586</v>
      </c>
      <c r="F2371">
        <v>10593</v>
      </c>
      <c r="G2371">
        <v>10579</v>
      </c>
      <c r="H2371">
        <v>10593</v>
      </c>
      <c r="J2371">
        <v>7</v>
      </c>
      <c r="L2371">
        <v>14</v>
      </c>
      <c r="W2371">
        <f t="shared" si="728"/>
        <v>0</v>
      </c>
      <c r="X2371">
        <f t="shared" si="729"/>
        <v>7</v>
      </c>
      <c r="Y2371">
        <f t="shared" si="730"/>
        <v>0</v>
      </c>
      <c r="Z2371" s="22">
        <f t="shared" si="731"/>
        <v>0</v>
      </c>
      <c r="AA2371" s="22">
        <f t="shared" si="732"/>
        <v>0</v>
      </c>
      <c r="AB2371">
        <f t="shared" si="733"/>
        <v>0</v>
      </c>
      <c r="AC2371" s="22">
        <f t="shared" si="734"/>
        <v>0</v>
      </c>
      <c r="AD2371" s="22">
        <f t="shared" si="735"/>
        <v>0</v>
      </c>
    </row>
    <row r="2372" spans="4:30" x14ac:dyDescent="0.25">
      <c r="D2372" s="1">
        <v>0.875</v>
      </c>
      <c r="E2372">
        <v>10593</v>
      </c>
      <c r="F2372">
        <v>10599</v>
      </c>
      <c r="G2372">
        <v>10584</v>
      </c>
      <c r="H2372">
        <v>10584</v>
      </c>
      <c r="J2372">
        <v>-9</v>
      </c>
      <c r="L2372">
        <v>15</v>
      </c>
      <c r="W2372">
        <f t="shared" si="728"/>
        <v>0</v>
      </c>
      <c r="X2372">
        <f t="shared" si="729"/>
        <v>9</v>
      </c>
      <c r="Y2372">
        <f t="shared" si="730"/>
        <v>0</v>
      </c>
      <c r="Z2372" s="22">
        <f t="shared" si="731"/>
        <v>0</v>
      </c>
      <c r="AA2372" s="22">
        <f t="shared" si="732"/>
        <v>0</v>
      </c>
      <c r="AB2372">
        <f t="shared" si="733"/>
        <v>0</v>
      </c>
      <c r="AC2372" s="22">
        <f t="shared" si="734"/>
        <v>0</v>
      </c>
      <c r="AD2372" s="22">
        <f t="shared" si="735"/>
        <v>0</v>
      </c>
    </row>
    <row r="2373" spans="4:30" x14ac:dyDescent="0.25">
      <c r="D2373" s="2">
        <v>0.91666666666666663</v>
      </c>
      <c r="E2373">
        <v>10585</v>
      </c>
      <c r="F2373">
        <v>10587</v>
      </c>
      <c r="G2373">
        <v>10556</v>
      </c>
      <c r="H2373">
        <v>10556</v>
      </c>
      <c r="J2373">
        <v>-29</v>
      </c>
      <c r="L2373">
        <v>31</v>
      </c>
      <c r="M2373">
        <v>-4</v>
      </c>
      <c r="R2373">
        <f>MAX(F2371:F2387)</f>
        <v>10625</v>
      </c>
      <c r="W2373">
        <f t="shared" si="728"/>
        <v>4</v>
      </c>
      <c r="X2373">
        <f t="shared" si="729"/>
        <v>29</v>
      </c>
      <c r="Y2373">
        <f t="shared" si="730"/>
        <v>0</v>
      </c>
      <c r="Z2373" s="22">
        <f t="shared" si="731"/>
        <v>0</v>
      </c>
      <c r="AA2373" s="22">
        <f t="shared" si="732"/>
        <v>0</v>
      </c>
      <c r="AB2373">
        <f t="shared" si="733"/>
        <v>0</v>
      </c>
      <c r="AC2373" s="22">
        <f t="shared" si="734"/>
        <v>0</v>
      </c>
      <c r="AD2373" s="22">
        <f t="shared" si="735"/>
        <v>0</v>
      </c>
    </row>
    <row r="2374" spans="4:30" hidden="1" x14ac:dyDescent="0.25">
      <c r="D2374" s="1">
        <v>0.95833333333333337</v>
      </c>
      <c r="E2374">
        <v>10557</v>
      </c>
      <c r="F2374">
        <v>10562</v>
      </c>
      <c r="G2374">
        <v>10552</v>
      </c>
      <c r="H2374">
        <v>10552</v>
      </c>
      <c r="R2374">
        <f>MIN(G2371:G2387)</f>
        <v>10539</v>
      </c>
      <c r="Z2374"/>
      <c r="AA2374"/>
      <c r="AC2374"/>
      <c r="AD2374"/>
    </row>
    <row r="2375" spans="4:30" hidden="1" x14ac:dyDescent="0.25">
      <c r="D2375" s="1">
        <v>0</v>
      </c>
      <c r="E2375">
        <v>10550</v>
      </c>
      <c r="F2375">
        <v>10552</v>
      </c>
      <c r="G2375">
        <v>10550</v>
      </c>
      <c r="H2375">
        <v>10550</v>
      </c>
      <c r="R2375">
        <f>R2373-R2374</f>
        <v>86</v>
      </c>
      <c r="Z2375"/>
      <c r="AA2375"/>
      <c r="AC2375"/>
      <c r="AD2375"/>
    </row>
    <row r="2376" spans="4:30" hidden="1" x14ac:dyDescent="0.25">
      <c r="D2376" s="1">
        <v>4.1666666666666664E-2</v>
      </c>
      <c r="E2376">
        <v>10554</v>
      </c>
      <c r="F2376">
        <v>10556</v>
      </c>
      <c r="G2376">
        <v>10546</v>
      </c>
      <c r="H2376">
        <v>10549</v>
      </c>
      <c r="Z2376"/>
      <c r="AA2376"/>
      <c r="AC2376"/>
      <c r="AD2376"/>
    </row>
    <row r="2377" spans="4:30" hidden="1" x14ac:dyDescent="0.25">
      <c r="D2377" s="1">
        <v>8.3333333333333329E-2</v>
      </c>
      <c r="E2377">
        <v>10550</v>
      </c>
      <c r="F2377">
        <v>10553</v>
      </c>
      <c r="G2377">
        <v>10549</v>
      </c>
      <c r="H2377">
        <v>10553</v>
      </c>
      <c r="Z2377"/>
      <c r="AA2377"/>
      <c r="AC2377"/>
      <c r="AD2377"/>
    </row>
    <row r="2378" spans="4:30" hidden="1" x14ac:dyDescent="0.25">
      <c r="D2378" s="1">
        <v>0.125</v>
      </c>
      <c r="E2378">
        <v>10553</v>
      </c>
      <c r="F2378">
        <v>10558</v>
      </c>
      <c r="G2378">
        <v>10551</v>
      </c>
      <c r="H2378">
        <v>10558</v>
      </c>
      <c r="Z2378"/>
      <c r="AA2378"/>
      <c r="AC2378"/>
      <c r="AD2378"/>
    </row>
    <row r="2379" spans="4:30" hidden="1" x14ac:dyDescent="0.25">
      <c r="D2379" s="1">
        <v>0.16666666666666666</v>
      </c>
      <c r="E2379">
        <v>10558</v>
      </c>
      <c r="F2379">
        <v>10565</v>
      </c>
      <c r="G2379">
        <v>10558</v>
      </c>
      <c r="H2379">
        <v>10562</v>
      </c>
      <c r="Z2379"/>
      <c r="AA2379"/>
      <c r="AC2379"/>
      <c r="AD2379"/>
    </row>
    <row r="2380" spans="4:30" hidden="1" x14ac:dyDescent="0.25">
      <c r="D2380" s="1">
        <v>0.20833333333333334</v>
      </c>
      <c r="E2380">
        <v>10563</v>
      </c>
      <c r="F2380">
        <v>10566</v>
      </c>
      <c r="G2380">
        <v>10559</v>
      </c>
      <c r="H2380">
        <v>10560</v>
      </c>
      <c r="Z2380"/>
      <c r="AA2380"/>
      <c r="AC2380"/>
      <c r="AD2380"/>
    </row>
    <row r="2381" spans="4:30" hidden="1" x14ac:dyDescent="0.25">
      <c r="D2381" s="1">
        <v>0.25</v>
      </c>
      <c r="E2381">
        <v>10559</v>
      </c>
      <c r="F2381">
        <v>10561</v>
      </c>
      <c r="G2381">
        <v>10556</v>
      </c>
      <c r="H2381">
        <v>10556</v>
      </c>
      <c r="Z2381"/>
      <c r="AA2381"/>
      <c r="AC2381"/>
      <c r="AD2381"/>
    </row>
    <row r="2382" spans="4:30" hidden="1" x14ac:dyDescent="0.25">
      <c r="D2382" s="1">
        <v>0.29166666666666669</v>
      </c>
      <c r="E2382">
        <v>10555</v>
      </c>
      <c r="F2382">
        <v>10558</v>
      </c>
      <c r="G2382">
        <v>10554</v>
      </c>
      <c r="H2382">
        <v>10555</v>
      </c>
      <c r="Z2382"/>
      <c r="AA2382"/>
      <c r="AC2382"/>
      <c r="AD2382"/>
    </row>
    <row r="2383" spans="4:30" x14ac:dyDescent="0.25">
      <c r="D2383" s="2">
        <v>0.33333333333333331</v>
      </c>
      <c r="E2383">
        <v>10554</v>
      </c>
      <c r="F2383">
        <v>10573</v>
      </c>
      <c r="G2383">
        <v>10554</v>
      </c>
      <c r="H2383">
        <v>10558</v>
      </c>
      <c r="J2383">
        <v>4</v>
      </c>
      <c r="K2383">
        <v>0</v>
      </c>
      <c r="L2383">
        <v>19</v>
      </c>
      <c r="N2383">
        <f>IF(J2383&lt;0,MIN(K2383:K2396),MAX(K2383:K2396))/R2362</f>
        <v>0.42105263157894735</v>
      </c>
      <c r="O2383">
        <f>IF(J2383&lt;0,MAX(K2383:K2396),MIN(K2383:K2396))/R2362</f>
        <v>-6.5789473684210523E-3</v>
      </c>
      <c r="R2383">
        <f>MAX(F2381:F2397)</f>
        <v>10647</v>
      </c>
      <c r="W2383">
        <f t="shared" ref="W2383:W2397" si="736">ABS(M2383)</f>
        <v>0</v>
      </c>
      <c r="X2383">
        <f t="shared" ref="X2383:X2397" si="737">ABS(J2383)</f>
        <v>4</v>
      </c>
      <c r="Y2383">
        <f t="shared" ref="Y2383:Y2397" si="738">IF(R2383&lt;1000,ABS(R2383),0)</f>
        <v>0</v>
      </c>
      <c r="Z2383" s="22">
        <f t="shared" ref="Z2383:Z2397" si="739">IF(N2383=1,0,ABS(N2383))</f>
        <v>0.42105263157894735</v>
      </c>
      <c r="AA2383" s="22">
        <f t="shared" ref="AA2383:AA2397" si="740">ABS(O2383)</f>
        <v>6.5789473684210523E-3</v>
      </c>
      <c r="AB2383">
        <f t="shared" ref="AB2383:AB2397" si="741">IF(N2383=1,1,0)</f>
        <v>0</v>
      </c>
      <c r="AC2383" s="22">
        <f t="shared" ref="AC2383:AC2397" si="742">IF(N2383=1,ABS(N2384),0)</f>
        <v>0</v>
      </c>
      <c r="AD2383" s="22">
        <f t="shared" ref="AD2383:AD2397" si="743">IF(N2383=1,0,ABS(O2384))</f>
        <v>0</v>
      </c>
    </row>
    <row r="2384" spans="4:30" x14ac:dyDescent="0.25">
      <c r="D2384" s="2">
        <v>0.375</v>
      </c>
      <c r="E2384">
        <v>10568</v>
      </c>
      <c r="F2384">
        <v>10588</v>
      </c>
      <c r="G2384">
        <v>10561</v>
      </c>
      <c r="H2384">
        <v>10567</v>
      </c>
      <c r="J2384">
        <v>-1</v>
      </c>
      <c r="K2384">
        <f>K2383+J2384</f>
        <v>-1</v>
      </c>
      <c r="L2384">
        <v>27</v>
      </c>
      <c r="R2384">
        <f>MIN(G2381:G2397)</f>
        <v>10539</v>
      </c>
      <c r="W2384">
        <f t="shared" si="736"/>
        <v>0</v>
      </c>
      <c r="X2384">
        <f t="shared" si="737"/>
        <v>1</v>
      </c>
      <c r="Y2384">
        <f t="shared" si="738"/>
        <v>0</v>
      </c>
      <c r="Z2384" s="22">
        <f t="shared" si="739"/>
        <v>0</v>
      </c>
      <c r="AA2384" s="22">
        <f t="shared" si="740"/>
        <v>0</v>
      </c>
      <c r="AB2384">
        <f t="shared" si="741"/>
        <v>0</v>
      </c>
      <c r="AC2384" s="22">
        <f t="shared" si="742"/>
        <v>0</v>
      </c>
      <c r="AD2384" s="22">
        <f t="shared" si="743"/>
        <v>0</v>
      </c>
    </row>
    <row r="2385" spans="3:30" x14ac:dyDescent="0.25">
      <c r="D2385" s="1">
        <v>0.41666666666666669</v>
      </c>
      <c r="E2385">
        <v>10567</v>
      </c>
      <c r="F2385">
        <v>10590</v>
      </c>
      <c r="G2385">
        <v>10539</v>
      </c>
      <c r="H2385">
        <v>10586</v>
      </c>
      <c r="J2385">
        <v>19</v>
      </c>
      <c r="K2385">
        <f t="shared" ref="K2385:K2397" si="744">K2384+J2385</f>
        <v>18</v>
      </c>
      <c r="L2385">
        <v>51</v>
      </c>
      <c r="R2385">
        <f>R2383-R2384</f>
        <v>108</v>
      </c>
      <c r="W2385">
        <f t="shared" si="736"/>
        <v>0</v>
      </c>
      <c r="X2385">
        <f t="shared" si="737"/>
        <v>19</v>
      </c>
      <c r="Y2385">
        <f t="shared" si="738"/>
        <v>108</v>
      </c>
      <c r="Z2385" s="22">
        <f t="shared" si="739"/>
        <v>0</v>
      </c>
      <c r="AA2385" s="22">
        <f t="shared" si="740"/>
        <v>0</v>
      </c>
      <c r="AB2385">
        <f t="shared" si="741"/>
        <v>0</v>
      </c>
      <c r="AC2385" s="22">
        <f t="shared" si="742"/>
        <v>0</v>
      </c>
      <c r="AD2385" s="22">
        <f t="shared" si="743"/>
        <v>0</v>
      </c>
    </row>
    <row r="2386" spans="3:30" x14ac:dyDescent="0.25">
      <c r="D2386" s="1">
        <v>0.45833333333333331</v>
      </c>
      <c r="E2386">
        <v>10587</v>
      </c>
      <c r="F2386">
        <v>10625</v>
      </c>
      <c r="G2386">
        <v>10575</v>
      </c>
      <c r="H2386">
        <v>10604</v>
      </c>
      <c r="J2386">
        <v>17</v>
      </c>
      <c r="K2386">
        <f t="shared" si="744"/>
        <v>35</v>
      </c>
      <c r="L2386">
        <v>50</v>
      </c>
      <c r="W2386">
        <f t="shared" si="736"/>
        <v>0</v>
      </c>
      <c r="X2386">
        <f t="shared" si="737"/>
        <v>17</v>
      </c>
      <c r="Y2386">
        <f t="shared" si="738"/>
        <v>0</v>
      </c>
      <c r="Z2386" s="22">
        <f t="shared" si="739"/>
        <v>0</v>
      </c>
      <c r="AA2386" s="22">
        <f t="shared" si="740"/>
        <v>0</v>
      </c>
      <c r="AB2386">
        <f t="shared" si="741"/>
        <v>0</v>
      </c>
      <c r="AC2386" s="22">
        <f t="shared" si="742"/>
        <v>0</v>
      </c>
      <c r="AD2386" s="22">
        <f t="shared" si="743"/>
        <v>0</v>
      </c>
    </row>
    <row r="2387" spans="3:30" x14ac:dyDescent="0.25">
      <c r="D2387" s="1">
        <v>0.5</v>
      </c>
      <c r="E2387">
        <v>10604</v>
      </c>
      <c r="F2387">
        <v>10615</v>
      </c>
      <c r="G2387">
        <v>10573</v>
      </c>
      <c r="H2387">
        <v>10581</v>
      </c>
      <c r="J2387">
        <v>-23</v>
      </c>
      <c r="K2387">
        <f t="shared" si="744"/>
        <v>12</v>
      </c>
      <c r="L2387">
        <v>42</v>
      </c>
      <c r="W2387">
        <f t="shared" si="736"/>
        <v>0</v>
      </c>
      <c r="X2387">
        <f t="shared" si="737"/>
        <v>23</v>
      </c>
      <c r="Y2387">
        <f t="shared" si="738"/>
        <v>0</v>
      </c>
      <c r="Z2387" s="22">
        <f t="shared" si="739"/>
        <v>0</v>
      </c>
      <c r="AA2387" s="22">
        <f t="shared" si="740"/>
        <v>0</v>
      </c>
      <c r="AB2387">
        <f t="shared" si="741"/>
        <v>0</v>
      </c>
      <c r="AC2387" s="22">
        <f t="shared" si="742"/>
        <v>0</v>
      </c>
      <c r="AD2387" s="22">
        <f t="shared" si="743"/>
        <v>0</v>
      </c>
    </row>
    <row r="2388" spans="3:30" x14ac:dyDescent="0.25">
      <c r="C2388">
        <v>1</v>
      </c>
      <c r="D2388" s="1">
        <v>0.54166666666666663</v>
      </c>
      <c r="E2388">
        <v>10580</v>
      </c>
      <c r="F2388">
        <v>10602</v>
      </c>
      <c r="G2388">
        <v>10579</v>
      </c>
      <c r="H2388">
        <v>10579</v>
      </c>
      <c r="J2388">
        <v>-1</v>
      </c>
      <c r="K2388">
        <f t="shared" si="744"/>
        <v>11</v>
      </c>
      <c r="L2388">
        <v>23</v>
      </c>
      <c r="W2388">
        <f t="shared" si="736"/>
        <v>0</v>
      </c>
      <c r="X2388">
        <f t="shared" si="737"/>
        <v>1</v>
      </c>
      <c r="Y2388">
        <f t="shared" si="738"/>
        <v>0</v>
      </c>
      <c r="Z2388" s="22">
        <f t="shared" si="739"/>
        <v>0</v>
      </c>
      <c r="AA2388" s="22">
        <f t="shared" si="740"/>
        <v>0</v>
      </c>
      <c r="AB2388">
        <f t="shared" si="741"/>
        <v>0</v>
      </c>
      <c r="AC2388" s="22">
        <f t="shared" si="742"/>
        <v>0</v>
      </c>
      <c r="AD2388" s="22">
        <f t="shared" si="743"/>
        <v>0</v>
      </c>
    </row>
    <row r="2389" spans="3:30" x14ac:dyDescent="0.25">
      <c r="D2389" s="1">
        <v>0.58333333333333337</v>
      </c>
      <c r="E2389">
        <v>10580</v>
      </c>
      <c r="F2389">
        <v>10612</v>
      </c>
      <c r="G2389">
        <v>10578</v>
      </c>
      <c r="H2389">
        <v>10590</v>
      </c>
      <c r="J2389">
        <v>10</v>
      </c>
      <c r="K2389">
        <f t="shared" si="744"/>
        <v>21</v>
      </c>
      <c r="L2389">
        <v>34</v>
      </c>
      <c r="W2389">
        <f t="shared" si="736"/>
        <v>0</v>
      </c>
      <c r="X2389">
        <f t="shared" si="737"/>
        <v>10</v>
      </c>
      <c r="Y2389">
        <f t="shared" si="738"/>
        <v>0</v>
      </c>
      <c r="Z2389" s="22">
        <f t="shared" si="739"/>
        <v>0</v>
      </c>
      <c r="AA2389" s="22">
        <f t="shared" si="740"/>
        <v>0</v>
      </c>
      <c r="AB2389">
        <f t="shared" si="741"/>
        <v>0</v>
      </c>
      <c r="AC2389" s="22">
        <f t="shared" si="742"/>
        <v>0</v>
      </c>
      <c r="AD2389" s="22">
        <f t="shared" si="743"/>
        <v>0</v>
      </c>
    </row>
    <row r="2390" spans="3:30" x14ac:dyDescent="0.25">
      <c r="D2390" s="1">
        <v>0.625</v>
      </c>
      <c r="E2390">
        <v>10591</v>
      </c>
      <c r="F2390">
        <v>10615</v>
      </c>
      <c r="G2390">
        <v>10576</v>
      </c>
      <c r="H2390">
        <v>10578</v>
      </c>
      <c r="J2390">
        <v>-13</v>
      </c>
      <c r="K2390">
        <f t="shared" si="744"/>
        <v>8</v>
      </c>
      <c r="L2390">
        <v>39</v>
      </c>
      <c r="W2390">
        <f t="shared" si="736"/>
        <v>0</v>
      </c>
      <c r="X2390">
        <f t="shared" si="737"/>
        <v>13</v>
      </c>
      <c r="Y2390">
        <f t="shared" si="738"/>
        <v>0</v>
      </c>
      <c r="Z2390" s="22">
        <f t="shared" si="739"/>
        <v>0</v>
      </c>
      <c r="AA2390" s="22">
        <f t="shared" si="740"/>
        <v>0</v>
      </c>
      <c r="AB2390">
        <f t="shared" si="741"/>
        <v>0</v>
      </c>
      <c r="AC2390" s="22">
        <f t="shared" si="742"/>
        <v>0</v>
      </c>
      <c r="AD2390" s="22">
        <f t="shared" si="743"/>
        <v>0</v>
      </c>
    </row>
    <row r="2391" spans="3:30" x14ac:dyDescent="0.25">
      <c r="D2391" s="1">
        <v>0.66666666666666663</v>
      </c>
      <c r="E2391">
        <v>10578</v>
      </c>
      <c r="F2391">
        <v>10584</v>
      </c>
      <c r="G2391">
        <v>10551</v>
      </c>
      <c r="H2391">
        <v>10571</v>
      </c>
      <c r="J2391">
        <v>-7</v>
      </c>
      <c r="K2391">
        <f t="shared" si="744"/>
        <v>1</v>
      </c>
      <c r="L2391">
        <v>33</v>
      </c>
      <c r="W2391">
        <f t="shared" si="736"/>
        <v>0</v>
      </c>
      <c r="X2391">
        <f t="shared" si="737"/>
        <v>7</v>
      </c>
      <c r="Y2391">
        <f t="shared" si="738"/>
        <v>0</v>
      </c>
      <c r="Z2391" s="22">
        <f t="shared" si="739"/>
        <v>0</v>
      </c>
      <c r="AA2391" s="22">
        <f t="shared" si="740"/>
        <v>0</v>
      </c>
      <c r="AB2391">
        <f t="shared" si="741"/>
        <v>0</v>
      </c>
      <c r="AC2391" s="22">
        <f t="shared" si="742"/>
        <v>0</v>
      </c>
      <c r="AD2391" s="22">
        <f t="shared" si="743"/>
        <v>0</v>
      </c>
    </row>
    <row r="2392" spans="3:30" x14ac:dyDescent="0.25">
      <c r="D2392" s="1">
        <v>0.70833333333333337</v>
      </c>
      <c r="E2392">
        <v>10571</v>
      </c>
      <c r="F2392">
        <v>10614</v>
      </c>
      <c r="G2392">
        <v>10569</v>
      </c>
      <c r="H2392">
        <v>10614</v>
      </c>
      <c r="J2392">
        <v>43</v>
      </c>
      <c r="K2392">
        <f t="shared" si="744"/>
        <v>44</v>
      </c>
      <c r="L2392">
        <v>45</v>
      </c>
      <c r="W2392">
        <f t="shared" si="736"/>
        <v>0</v>
      </c>
      <c r="X2392">
        <f t="shared" si="737"/>
        <v>43</v>
      </c>
      <c r="Y2392">
        <f t="shared" si="738"/>
        <v>0</v>
      </c>
      <c r="Z2392" s="22">
        <f t="shared" si="739"/>
        <v>0</v>
      </c>
      <c r="AA2392" s="22">
        <f t="shared" si="740"/>
        <v>0</v>
      </c>
      <c r="AB2392">
        <f t="shared" si="741"/>
        <v>0</v>
      </c>
      <c r="AC2392" s="22">
        <f t="shared" si="742"/>
        <v>0</v>
      </c>
      <c r="AD2392" s="22">
        <f t="shared" si="743"/>
        <v>0</v>
      </c>
    </row>
    <row r="2393" spans="3:30" x14ac:dyDescent="0.25">
      <c r="D2393" s="1">
        <v>0.75</v>
      </c>
      <c r="E2393">
        <v>10613</v>
      </c>
      <c r="F2393">
        <v>10647</v>
      </c>
      <c r="G2393">
        <v>10588</v>
      </c>
      <c r="H2393">
        <v>10632</v>
      </c>
      <c r="J2393">
        <v>19</v>
      </c>
      <c r="K2393">
        <f t="shared" si="744"/>
        <v>63</v>
      </c>
      <c r="L2393">
        <v>59</v>
      </c>
      <c r="W2393">
        <f t="shared" si="736"/>
        <v>0</v>
      </c>
      <c r="X2393">
        <f t="shared" si="737"/>
        <v>19</v>
      </c>
      <c r="Y2393">
        <f t="shared" si="738"/>
        <v>0</v>
      </c>
      <c r="Z2393" s="22">
        <f t="shared" si="739"/>
        <v>0</v>
      </c>
      <c r="AA2393" s="22">
        <f t="shared" si="740"/>
        <v>0</v>
      </c>
      <c r="AB2393">
        <f t="shared" si="741"/>
        <v>0</v>
      </c>
      <c r="AC2393" s="22">
        <f t="shared" si="742"/>
        <v>0</v>
      </c>
      <c r="AD2393" s="22">
        <f t="shared" si="743"/>
        <v>0</v>
      </c>
    </row>
    <row r="2394" spans="3:30" x14ac:dyDescent="0.25">
      <c r="D2394" s="1">
        <v>0.79166666666666663</v>
      </c>
      <c r="E2394">
        <v>10632</v>
      </c>
      <c r="F2394">
        <v>10633</v>
      </c>
      <c r="G2394">
        <v>10617</v>
      </c>
      <c r="H2394">
        <v>10633</v>
      </c>
      <c r="J2394">
        <v>1</v>
      </c>
      <c r="K2394">
        <f t="shared" si="744"/>
        <v>64</v>
      </c>
      <c r="L2394">
        <v>16</v>
      </c>
      <c r="W2394">
        <f t="shared" si="736"/>
        <v>0</v>
      </c>
      <c r="X2394">
        <f t="shared" si="737"/>
        <v>1</v>
      </c>
      <c r="Y2394">
        <f t="shared" si="738"/>
        <v>0</v>
      </c>
      <c r="Z2394" s="22">
        <f t="shared" si="739"/>
        <v>0</v>
      </c>
      <c r="AA2394" s="22">
        <f t="shared" si="740"/>
        <v>0</v>
      </c>
      <c r="AB2394">
        <f t="shared" si="741"/>
        <v>0</v>
      </c>
      <c r="AC2394" s="22">
        <f t="shared" si="742"/>
        <v>0</v>
      </c>
      <c r="AD2394" s="22">
        <f t="shared" si="743"/>
        <v>0</v>
      </c>
    </row>
    <row r="2395" spans="3:30" x14ac:dyDescent="0.25">
      <c r="D2395" s="1">
        <v>0.83333333333333337</v>
      </c>
      <c r="E2395">
        <v>10633</v>
      </c>
      <c r="F2395">
        <v>10633</v>
      </c>
      <c r="G2395">
        <v>10627</v>
      </c>
      <c r="H2395">
        <v>10629</v>
      </c>
      <c r="J2395">
        <v>-4</v>
      </c>
      <c r="K2395">
        <f t="shared" si="744"/>
        <v>60</v>
      </c>
      <c r="L2395">
        <v>6</v>
      </c>
      <c r="W2395">
        <f t="shared" si="736"/>
        <v>0</v>
      </c>
      <c r="X2395">
        <f t="shared" si="737"/>
        <v>4</v>
      </c>
      <c r="Y2395">
        <f t="shared" si="738"/>
        <v>0</v>
      </c>
      <c r="Z2395" s="22">
        <f t="shared" si="739"/>
        <v>0</v>
      </c>
      <c r="AA2395" s="22">
        <f t="shared" si="740"/>
        <v>0</v>
      </c>
      <c r="AB2395">
        <f t="shared" si="741"/>
        <v>0</v>
      </c>
      <c r="AC2395" s="22">
        <f t="shared" si="742"/>
        <v>0</v>
      </c>
      <c r="AD2395" s="22">
        <f t="shared" si="743"/>
        <v>0</v>
      </c>
    </row>
    <row r="2396" spans="3:30" x14ac:dyDescent="0.25">
      <c r="D2396" s="1">
        <v>0.875</v>
      </c>
      <c r="E2396">
        <v>10629</v>
      </c>
      <c r="F2396">
        <v>10632</v>
      </c>
      <c r="G2396">
        <v>10625</v>
      </c>
      <c r="H2396">
        <v>10626</v>
      </c>
      <c r="J2396">
        <v>-3</v>
      </c>
      <c r="K2396">
        <f t="shared" si="744"/>
        <v>57</v>
      </c>
      <c r="L2396">
        <v>7</v>
      </c>
      <c r="W2396">
        <f t="shared" si="736"/>
        <v>0</v>
      </c>
      <c r="X2396">
        <f t="shared" si="737"/>
        <v>3</v>
      </c>
      <c r="Y2396">
        <f t="shared" si="738"/>
        <v>0</v>
      </c>
      <c r="Z2396" s="22">
        <f t="shared" si="739"/>
        <v>0</v>
      </c>
      <c r="AA2396" s="22">
        <f t="shared" si="740"/>
        <v>0</v>
      </c>
      <c r="AB2396">
        <f t="shared" si="741"/>
        <v>0</v>
      </c>
      <c r="AC2396" s="22">
        <f t="shared" si="742"/>
        <v>0</v>
      </c>
      <c r="AD2396" s="22">
        <f t="shared" si="743"/>
        <v>0</v>
      </c>
    </row>
    <row r="2397" spans="3:30" x14ac:dyDescent="0.25">
      <c r="D2397" s="2">
        <v>0.91666666666666663</v>
      </c>
      <c r="E2397">
        <v>10626</v>
      </c>
      <c r="F2397">
        <v>10626</v>
      </c>
      <c r="G2397">
        <v>10612</v>
      </c>
      <c r="H2397">
        <v>10623</v>
      </c>
      <c r="J2397">
        <v>-3</v>
      </c>
      <c r="K2397">
        <f t="shared" si="744"/>
        <v>54</v>
      </c>
      <c r="L2397">
        <v>14</v>
      </c>
      <c r="M2397">
        <v>-1</v>
      </c>
      <c r="W2397">
        <f t="shared" si="736"/>
        <v>1</v>
      </c>
      <c r="X2397">
        <f t="shared" si="737"/>
        <v>3</v>
      </c>
      <c r="Y2397">
        <f t="shared" si="738"/>
        <v>0</v>
      </c>
      <c r="Z2397" s="22">
        <f t="shared" si="739"/>
        <v>0</v>
      </c>
      <c r="AA2397" s="22">
        <f t="shared" si="740"/>
        <v>0</v>
      </c>
      <c r="AB2397">
        <f t="shared" si="741"/>
        <v>0</v>
      </c>
      <c r="AC2397" s="22">
        <f t="shared" si="742"/>
        <v>0</v>
      </c>
      <c r="AD2397" s="22">
        <f t="shared" si="743"/>
        <v>0</v>
      </c>
    </row>
    <row r="2398" spans="3:30" hidden="1" x14ac:dyDescent="0.25">
      <c r="D2398" s="1">
        <v>0.95833333333333337</v>
      </c>
      <c r="E2398">
        <v>10622</v>
      </c>
      <c r="F2398">
        <v>10624</v>
      </c>
      <c r="G2398">
        <v>10619</v>
      </c>
      <c r="H2398">
        <v>10619</v>
      </c>
      <c r="Z2398"/>
      <c r="AA2398"/>
      <c r="AC2398"/>
      <c r="AD2398"/>
    </row>
    <row r="2399" spans="3:30" hidden="1" x14ac:dyDescent="0.25">
      <c r="D2399" s="1">
        <v>0</v>
      </c>
      <c r="E2399">
        <v>10620</v>
      </c>
      <c r="F2399">
        <v>10620</v>
      </c>
      <c r="G2399">
        <v>10619</v>
      </c>
      <c r="H2399">
        <v>10620</v>
      </c>
      <c r="Z2399"/>
      <c r="AA2399"/>
      <c r="AC2399"/>
      <c r="AD2399"/>
    </row>
    <row r="2400" spans="3:30" hidden="1" x14ac:dyDescent="0.25">
      <c r="D2400" s="1">
        <v>4.1666666666666664E-2</v>
      </c>
      <c r="E2400">
        <v>10619</v>
      </c>
      <c r="F2400">
        <v>10623</v>
      </c>
      <c r="G2400">
        <v>10617</v>
      </c>
      <c r="H2400">
        <v>10620</v>
      </c>
      <c r="Z2400"/>
      <c r="AA2400"/>
      <c r="AC2400"/>
      <c r="AD2400"/>
    </row>
    <row r="2401" spans="3:30" hidden="1" x14ac:dyDescent="0.25">
      <c r="D2401" s="1">
        <v>8.3333333333333329E-2</v>
      </c>
      <c r="E2401">
        <v>10621</v>
      </c>
      <c r="F2401">
        <v>10623</v>
      </c>
      <c r="G2401">
        <v>10618</v>
      </c>
      <c r="H2401">
        <v>10620</v>
      </c>
      <c r="Z2401"/>
      <c r="AA2401"/>
      <c r="AC2401"/>
      <c r="AD2401"/>
    </row>
    <row r="2402" spans="3:30" hidden="1" x14ac:dyDescent="0.25">
      <c r="D2402" s="1">
        <v>0.125</v>
      </c>
      <c r="E2402">
        <v>10618</v>
      </c>
      <c r="F2402">
        <v>10626</v>
      </c>
      <c r="G2402">
        <v>10617</v>
      </c>
      <c r="H2402">
        <v>10621</v>
      </c>
      <c r="Z2402"/>
      <c r="AA2402"/>
      <c r="AC2402"/>
      <c r="AD2402"/>
    </row>
    <row r="2403" spans="3:30" hidden="1" x14ac:dyDescent="0.25">
      <c r="D2403" s="1">
        <v>0.16666666666666666</v>
      </c>
      <c r="E2403">
        <v>10621</v>
      </c>
      <c r="F2403">
        <v>10625</v>
      </c>
      <c r="G2403">
        <v>10620</v>
      </c>
      <c r="H2403">
        <v>10622</v>
      </c>
      <c r="Z2403"/>
      <c r="AA2403"/>
      <c r="AC2403"/>
      <c r="AD2403"/>
    </row>
    <row r="2404" spans="3:30" hidden="1" x14ac:dyDescent="0.25">
      <c r="D2404" s="1">
        <v>0.20833333333333334</v>
      </c>
      <c r="E2404">
        <v>10620</v>
      </c>
      <c r="F2404">
        <v>10622</v>
      </c>
      <c r="G2404">
        <v>10608</v>
      </c>
      <c r="H2404">
        <v>10610</v>
      </c>
      <c r="Z2404"/>
      <c r="AA2404"/>
      <c r="AC2404"/>
      <c r="AD2404"/>
    </row>
    <row r="2405" spans="3:30" hidden="1" x14ac:dyDescent="0.25">
      <c r="D2405" s="1">
        <v>0.25</v>
      </c>
      <c r="E2405">
        <v>10611</v>
      </c>
      <c r="F2405">
        <v>10622</v>
      </c>
      <c r="G2405">
        <v>10609</v>
      </c>
      <c r="H2405">
        <v>10619</v>
      </c>
      <c r="Z2405"/>
      <c r="AA2405"/>
      <c r="AC2405"/>
      <c r="AD2405"/>
    </row>
    <row r="2406" spans="3:30" hidden="1" x14ac:dyDescent="0.25">
      <c r="D2406" s="1">
        <v>0.29166666666666669</v>
      </c>
      <c r="E2406">
        <v>10619</v>
      </c>
      <c r="F2406">
        <v>10621</v>
      </c>
      <c r="G2406">
        <v>10613</v>
      </c>
      <c r="H2406">
        <v>10614</v>
      </c>
      <c r="Z2406"/>
      <c r="AA2406"/>
      <c r="AC2406"/>
      <c r="AD2406"/>
    </row>
    <row r="2407" spans="3:30" x14ac:dyDescent="0.25">
      <c r="D2407" s="2">
        <v>0.33333333333333331</v>
      </c>
      <c r="E2407">
        <v>10615</v>
      </c>
      <c r="F2407">
        <v>10633</v>
      </c>
      <c r="G2407">
        <v>10614</v>
      </c>
      <c r="H2407">
        <v>10627</v>
      </c>
      <c r="J2407">
        <v>12</v>
      </c>
      <c r="K2407">
        <v>0</v>
      </c>
      <c r="L2407">
        <v>19</v>
      </c>
      <c r="N2407">
        <f>IF(J2406&lt;0,MIN(K2407:K2420),MAX(K2407:K2420))/R2385</f>
        <v>0.53703703703703709</v>
      </c>
      <c r="O2407">
        <f>IF(J2406&lt;0,MAX(K2407:K2420),MIN(K2407:K2420))/R2385</f>
        <v>-0.1111111111111111</v>
      </c>
      <c r="R2407">
        <f>MAX(F2405:F2421)</f>
        <v>10694</v>
      </c>
      <c r="W2407">
        <f t="shared" ref="W2407:W2421" si="745">ABS(M2407)</f>
        <v>0</v>
      </c>
      <c r="X2407">
        <f t="shared" ref="X2407:X2421" si="746">ABS(J2407)</f>
        <v>12</v>
      </c>
      <c r="Y2407">
        <f t="shared" ref="Y2407:Y2421" si="747">IF(R2407&lt;1000,ABS(R2407),0)</f>
        <v>0</v>
      </c>
      <c r="Z2407" s="22">
        <f t="shared" ref="Z2407:Z2421" si="748">IF(N2407=1,0,ABS(N2407))</f>
        <v>0.53703703703703709</v>
      </c>
      <c r="AA2407" s="22">
        <f t="shared" ref="AA2407:AA2421" si="749">ABS(O2407)</f>
        <v>0.1111111111111111</v>
      </c>
      <c r="AB2407">
        <f t="shared" ref="AB2407:AB2421" si="750">IF(N2407=1,1,0)</f>
        <v>0</v>
      </c>
      <c r="AC2407" s="22">
        <f t="shared" ref="AC2407:AC2421" si="751">IF(N2407=1,ABS(N2408),0)</f>
        <v>0</v>
      </c>
      <c r="AD2407" s="22">
        <f t="shared" ref="AD2407:AD2421" si="752">IF(N2407=1,0,ABS(O2408))</f>
        <v>0</v>
      </c>
    </row>
    <row r="2408" spans="3:30" x14ac:dyDescent="0.25">
      <c r="D2408" s="2">
        <v>0.375</v>
      </c>
      <c r="E2408">
        <v>10625</v>
      </c>
      <c r="F2408">
        <v>10631</v>
      </c>
      <c r="G2408">
        <v>10610</v>
      </c>
      <c r="H2408">
        <v>10613</v>
      </c>
      <c r="J2408">
        <v>-12</v>
      </c>
      <c r="K2408">
        <f>K2407+J2408</f>
        <v>-12</v>
      </c>
      <c r="L2408">
        <v>21</v>
      </c>
      <c r="R2408">
        <f>MIN(G2405:G2421)</f>
        <v>10604</v>
      </c>
      <c r="W2408">
        <f t="shared" si="745"/>
        <v>0</v>
      </c>
      <c r="X2408">
        <f t="shared" si="746"/>
        <v>12</v>
      </c>
      <c r="Y2408">
        <f t="shared" si="747"/>
        <v>0</v>
      </c>
      <c r="Z2408" s="22">
        <f t="shared" si="748"/>
        <v>0</v>
      </c>
      <c r="AA2408" s="22">
        <f t="shared" si="749"/>
        <v>0</v>
      </c>
      <c r="AB2408">
        <f t="shared" si="750"/>
        <v>0</v>
      </c>
      <c r="AC2408" s="22">
        <f t="shared" si="751"/>
        <v>0</v>
      </c>
      <c r="AD2408" s="22">
        <f t="shared" si="752"/>
        <v>0</v>
      </c>
    </row>
    <row r="2409" spans="3:30" x14ac:dyDescent="0.25">
      <c r="D2409" s="1">
        <v>0.41666666666666669</v>
      </c>
      <c r="E2409">
        <v>10612</v>
      </c>
      <c r="F2409">
        <v>10694</v>
      </c>
      <c r="G2409">
        <v>10604</v>
      </c>
      <c r="H2409">
        <v>10682</v>
      </c>
      <c r="J2409">
        <v>70</v>
      </c>
      <c r="K2409">
        <f t="shared" ref="K2409:K2421" si="753">K2408+J2409</f>
        <v>58</v>
      </c>
      <c r="L2409">
        <v>90</v>
      </c>
      <c r="R2409">
        <f>R2407-R2408</f>
        <v>90</v>
      </c>
      <c r="W2409">
        <f t="shared" si="745"/>
        <v>0</v>
      </c>
      <c r="X2409">
        <f t="shared" si="746"/>
        <v>70</v>
      </c>
      <c r="Y2409">
        <f t="shared" si="747"/>
        <v>90</v>
      </c>
      <c r="Z2409" s="22">
        <f t="shared" si="748"/>
        <v>0</v>
      </c>
      <c r="AA2409" s="22">
        <f t="shared" si="749"/>
        <v>0</v>
      </c>
      <c r="AB2409">
        <f t="shared" si="750"/>
        <v>0</v>
      </c>
      <c r="AC2409" s="22">
        <f t="shared" si="751"/>
        <v>0</v>
      </c>
      <c r="AD2409" s="22">
        <f t="shared" si="752"/>
        <v>0</v>
      </c>
    </row>
    <row r="2410" spans="3:30" x14ac:dyDescent="0.25">
      <c r="D2410" s="1">
        <v>0.45833333333333331</v>
      </c>
      <c r="E2410">
        <v>10682</v>
      </c>
      <c r="F2410">
        <v>10692</v>
      </c>
      <c r="G2410">
        <v>10637</v>
      </c>
      <c r="H2410">
        <v>10650</v>
      </c>
      <c r="J2410">
        <v>-32</v>
      </c>
      <c r="K2410">
        <f t="shared" si="753"/>
        <v>26</v>
      </c>
      <c r="L2410">
        <v>55</v>
      </c>
      <c r="W2410">
        <f t="shared" si="745"/>
        <v>0</v>
      </c>
      <c r="X2410">
        <f t="shared" si="746"/>
        <v>32</v>
      </c>
      <c r="Y2410">
        <f t="shared" si="747"/>
        <v>0</v>
      </c>
      <c r="Z2410" s="22">
        <f t="shared" si="748"/>
        <v>0</v>
      </c>
      <c r="AA2410" s="22">
        <f t="shared" si="749"/>
        <v>0</v>
      </c>
      <c r="AB2410">
        <f t="shared" si="750"/>
        <v>0</v>
      </c>
      <c r="AC2410" s="22">
        <f t="shared" si="751"/>
        <v>0</v>
      </c>
      <c r="AD2410" s="22">
        <f t="shared" si="752"/>
        <v>0</v>
      </c>
    </row>
    <row r="2411" spans="3:30" x14ac:dyDescent="0.25">
      <c r="D2411" s="1">
        <v>0.5</v>
      </c>
      <c r="E2411">
        <v>10649</v>
      </c>
      <c r="F2411">
        <v>10650</v>
      </c>
      <c r="G2411">
        <v>10623</v>
      </c>
      <c r="H2411">
        <v>10625</v>
      </c>
      <c r="J2411">
        <v>-24</v>
      </c>
      <c r="K2411">
        <f t="shared" si="753"/>
        <v>2</v>
      </c>
      <c r="L2411">
        <v>27</v>
      </c>
      <c r="W2411">
        <f t="shared" si="745"/>
        <v>0</v>
      </c>
      <c r="X2411">
        <f t="shared" si="746"/>
        <v>24</v>
      </c>
      <c r="Y2411">
        <f t="shared" si="747"/>
        <v>0</v>
      </c>
      <c r="Z2411" s="22">
        <f t="shared" si="748"/>
        <v>0</v>
      </c>
      <c r="AA2411" s="22">
        <f t="shared" si="749"/>
        <v>0</v>
      </c>
      <c r="AB2411">
        <f t="shared" si="750"/>
        <v>0</v>
      </c>
      <c r="AC2411" s="22">
        <f t="shared" si="751"/>
        <v>0</v>
      </c>
      <c r="AD2411" s="22">
        <f t="shared" si="752"/>
        <v>0</v>
      </c>
    </row>
    <row r="2412" spans="3:30" x14ac:dyDescent="0.25">
      <c r="C2412">
        <v>1</v>
      </c>
      <c r="D2412" s="1">
        <v>0.54166666666666663</v>
      </c>
      <c r="E2412">
        <v>10625</v>
      </c>
      <c r="F2412">
        <v>10658</v>
      </c>
      <c r="G2412">
        <v>10625</v>
      </c>
      <c r="H2412">
        <v>10658</v>
      </c>
      <c r="J2412">
        <v>33</v>
      </c>
      <c r="K2412">
        <f t="shared" si="753"/>
        <v>35</v>
      </c>
      <c r="L2412">
        <v>33</v>
      </c>
      <c r="W2412">
        <f t="shared" si="745"/>
        <v>0</v>
      </c>
      <c r="X2412">
        <f t="shared" si="746"/>
        <v>33</v>
      </c>
      <c r="Y2412">
        <f t="shared" si="747"/>
        <v>0</v>
      </c>
      <c r="Z2412" s="22">
        <f t="shared" si="748"/>
        <v>0</v>
      </c>
      <c r="AA2412" s="22">
        <f t="shared" si="749"/>
        <v>0</v>
      </c>
      <c r="AB2412">
        <f t="shared" si="750"/>
        <v>0</v>
      </c>
      <c r="AC2412" s="22">
        <f t="shared" si="751"/>
        <v>0</v>
      </c>
      <c r="AD2412" s="22">
        <f t="shared" si="752"/>
        <v>0</v>
      </c>
    </row>
    <row r="2413" spans="3:30" x14ac:dyDescent="0.25">
      <c r="D2413" s="1">
        <v>0.58333333333333337</v>
      </c>
      <c r="E2413">
        <v>10657</v>
      </c>
      <c r="F2413">
        <v>10661</v>
      </c>
      <c r="G2413">
        <v>10636</v>
      </c>
      <c r="H2413">
        <v>10641</v>
      </c>
      <c r="J2413">
        <v>-16</v>
      </c>
      <c r="K2413">
        <f t="shared" si="753"/>
        <v>19</v>
      </c>
      <c r="L2413">
        <v>25</v>
      </c>
      <c r="W2413">
        <f t="shared" si="745"/>
        <v>0</v>
      </c>
      <c r="X2413">
        <f t="shared" si="746"/>
        <v>16</v>
      </c>
      <c r="Y2413">
        <f t="shared" si="747"/>
        <v>0</v>
      </c>
      <c r="Z2413" s="22">
        <f t="shared" si="748"/>
        <v>0</v>
      </c>
      <c r="AA2413" s="22">
        <f t="shared" si="749"/>
        <v>0</v>
      </c>
      <c r="AB2413">
        <f t="shared" si="750"/>
        <v>0</v>
      </c>
      <c r="AC2413" s="22">
        <f t="shared" si="751"/>
        <v>0</v>
      </c>
      <c r="AD2413" s="22">
        <f t="shared" si="752"/>
        <v>0</v>
      </c>
    </row>
    <row r="2414" spans="3:30" x14ac:dyDescent="0.25">
      <c r="D2414" s="1">
        <v>0.625</v>
      </c>
      <c r="E2414">
        <v>10640</v>
      </c>
      <c r="F2414">
        <v>10655</v>
      </c>
      <c r="G2414">
        <v>10629</v>
      </c>
      <c r="H2414">
        <v>10653</v>
      </c>
      <c r="J2414">
        <v>13</v>
      </c>
      <c r="K2414">
        <f t="shared" si="753"/>
        <v>32</v>
      </c>
      <c r="L2414">
        <v>26</v>
      </c>
      <c r="W2414">
        <f t="shared" si="745"/>
        <v>0</v>
      </c>
      <c r="X2414">
        <f t="shared" si="746"/>
        <v>13</v>
      </c>
      <c r="Y2414">
        <f t="shared" si="747"/>
        <v>0</v>
      </c>
      <c r="Z2414" s="22">
        <f t="shared" si="748"/>
        <v>0</v>
      </c>
      <c r="AA2414" s="22">
        <f t="shared" si="749"/>
        <v>0</v>
      </c>
      <c r="AB2414">
        <f t="shared" si="750"/>
        <v>0</v>
      </c>
      <c r="AC2414" s="22">
        <f t="shared" si="751"/>
        <v>0</v>
      </c>
      <c r="AD2414" s="22">
        <f t="shared" si="752"/>
        <v>0</v>
      </c>
    </row>
    <row r="2415" spans="3:30" x14ac:dyDescent="0.25">
      <c r="D2415" s="1">
        <v>0.66666666666666663</v>
      </c>
      <c r="E2415">
        <v>10653</v>
      </c>
      <c r="F2415">
        <v>10665</v>
      </c>
      <c r="G2415">
        <v>10641</v>
      </c>
      <c r="H2415">
        <v>10648</v>
      </c>
      <c r="J2415">
        <v>-5</v>
      </c>
      <c r="K2415">
        <f t="shared" si="753"/>
        <v>27</v>
      </c>
      <c r="L2415">
        <v>24</v>
      </c>
      <c r="W2415">
        <f t="shared" si="745"/>
        <v>0</v>
      </c>
      <c r="X2415">
        <f t="shared" si="746"/>
        <v>5</v>
      </c>
      <c r="Y2415">
        <f t="shared" si="747"/>
        <v>0</v>
      </c>
      <c r="Z2415" s="22">
        <f t="shared" si="748"/>
        <v>0</v>
      </c>
      <c r="AA2415" s="22">
        <f t="shared" si="749"/>
        <v>0</v>
      </c>
      <c r="AB2415">
        <f t="shared" si="750"/>
        <v>0</v>
      </c>
      <c r="AC2415" s="22">
        <f t="shared" si="751"/>
        <v>0</v>
      </c>
      <c r="AD2415" s="22">
        <f t="shared" si="752"/>
        <v>0</v>
      </c>
    </row>
    <row r="2416" spans="3:30" x14ac:dyDescent="0.25">
      <c r="D2416" s="1">
        <v>0.70833333333333337</v>
      </c>
      <c r="E2416">
        <v>10648</v>
      </c>
      <c r="F2416">
        <v>10660</v>
      </c>
      <c r="G2416">
        <v>10635</v>
      </c>
      <c r="H2416">
        <v>10656</v>
      </c>
      <c r="J2416">
        <v>8</v>
      </c>
      <c r="K2416">
        <f t="shared" si="753"/>
        <v>35</v>
      </c>
      <c r="L2416">
        <v>25</v>
      </c>
      <c r="W2416">
        <f t="shared" si="745"/>
        <v>0</v>
      </c>
      <c r="X2416">
        <f t="shared" si="746"/>
        <v>8</v>
      </c>
      <c r="Y2416">
        <f t="shared" si="747"/>
        <v>0</v>
      </c>
      <c r="Z2416" s="22">
        <f t="shared" si="748"/>
        <v>0</v>
      </c>
      <c r="AA2416" s="22">
        <f t="shared" si="749"/>
        <v>0</v>
      </c>
      <c r="AB2416">
        <f t="shared" si="750"/>
        <v>0</v>
      </c>
      <c r="AC2416" s="22">
        <f t="shared" si="751"/>
        <v>0</v>
      </c>
      <c r="AD2416" s="22">
        <f t="shared" si="752"/>
        <v>0</v>
      </c>
    </row>
    <row r="2417" spans="4:30" x14ac:dyDescent="0.25">
      <c r="D2417" s="1">
        <v>0.75</v>
      </c>
      <c r="E2417">
        <v>10656</v>
      </c>
      <c r="F2417">
        <v>10678</v>
      </c>
      <c r="G2417">
        <v>10630</v>
      </c>
      <c r="H2417">
        <v>10637</v>
      </c>
      <c r="J2417">
        <v>-19</v>
      </c>
      <c r="K2417">
        <f t="shared" si="753"/>
        <v>16</v>
      </c>
      <c r="L2417">
        <v>48</v>
      </c>
      <c r="W2417">
        <f t="shared" si="745"/>
        <v>0</v>
      </c>
      <c r="X2417">
        <f t="shared" si="746"/>
        <v>19</v>
      </c>
      <c r="Y2417">
        <f t="shared" si="747"/>
        <v>0</v>
      </c>
      <c r="Z2417" s="22">
        <f t="shared" si="748"/>
        <v>0</v>
      </c>
      <c r="AA2417" s="22">
        <f t="shared" si="749"/>
        <v>0</v>
      </c>
      <c r="AB2417">
        <f t="shared" si="750"/>
        <v>0</v>
      </c>
      <c r="AC2417" s="22">
        <f t="shared" si="751"/>
        <v>0</v>
      </c>
      <c r="AD2417" s="22">
        <f t="shared" si="752"/>
        <v>0</v>
      </c>
    </row>
    <row r="2418" spans="4:30" x14ac:dyDescent="0.25">
      <c r="D2418" s="1">
        <v>0.79166666666666663</v>
      </c>
      <c r="E2418">
        <v>10637</v>
      </c>
      <c r="F2418">
        <v>10644</v>
      </c>
      <c r="G2418">
        <v>10626</v>
      </c>
      <c r="H2418">
        <v>10639</v>
      </c>
      <c r="J2418">
        <v>2</v>
      </c>
      <c r="K2418">
        <f t="shared" si="753"/>
        <v>18</v>
      </c>
      <c r="L2418">
        <v>18</v>
      </c>
      <c r="W2418">
        <f t="shared" si="745"/>
        <v>0</v>
      </c>
      <c r="X2418">
        <f t="shared" si="746"/>
        <v>2</v>
      </c>
      <c r="Y2418">
        <f t="shared" si="747"/>
        <v>0</v>
      </c>
      <c r="Z2418" s="22">
        <f t="shared" si="748"/>
        <v>0</v>
      </c>
      <c r="AA2418" s="22">
        <f t="shared" si="749"/>
        <v>0</v>
      </c>
      <c r="AB2418">
        <f t="shared" si="750"/>
        <v>0</v>
      </c>
      <c r="AC2418" s="22">
        <f t="shared" si="751"/>
        <v>0</v>
      </c>
      <c r="AD2418" s="22">
        <f t="shared" si="752"/>
        <v>0</v>
      </c>
    </row>
    <row r="2419" spans="4:30" x14ac:dyDescent="0.25">
      <c r="D2419" s="1">
        <v>0.83333333333333337</v>
      </c>
      <c r="E2419">
        <v>10639</v>
      </c>
      <c r="F2419">
        <v>10645</v>
      </c>
      <c r="G2419">
        <v>10633</v>
      </c>
      <c r="H2419">
        <v>10639</v>
      </c>
      <c r="J2419">
        <v>0</v>
      </c>
      <c r="K2419">
        <f t="shared" si="753"/>
        <v>18</v>
      </c>
      <c r="L2419">
        <v>12</v>
      </c>
      <c r="W2419">
        <f t="shared" si="745"/>
        <v>0</v>
      </c>
      <c r="X2419">
        <f t="shared" si="746"/>
        <v>0</v>
      </c>
      <c r="Y2419">
        <f t="shared" si="747"/>
        <v>0</v>
      </c>
      <c r="Z2419" s="22">
        <f t="shared" si="748"/>
        <v>0</v>
      </c>
      <c r="AA2419" s="22">
        <f t="shared" si="749"/>
        <v>0</v>
      </c>
      <c r="AB2419">
        <f t="shared" si="750"/>
        <v>0</v>
      </c>
      <c r="AC2419" s="22">
        <f t="shared" si="751"/>
        <v>0</v>
      </c>
      <c r="AD2419" s="22">
        <f t="shared" si="752"/>
        <v>0</v>
      </c>
    </row>
    <row r="2420" spans="4:30" x14ac:dyDescent="0.25">
      <c r="D2420" s="1">
        <v>0.875</v>
      </c>
      <c r="E2420">
        <v>10639</v>
      </c>
      <c r="F2420">
        <v>10639</v>
      </c>
      <c r="G2420">
        <v>10611</v>
      </c>
      <c r="H2420">
        <v>10616</v>
      </c>
      <c r="J2420">
        <v>-23</v>
      </c>
      <c r="K2420">
        <f t="shared" si="753"/>
        <v>-5</v>
      </c>
      <c r="L2420">
        <v>28</v>
      </c>
      <c r="W2420">
        <f t="shared" si="745"/>
        <v>0</v>
      </c>
      <c r="X2420">
        <f t="shared" si="746"/>
        <v>23</v>
      </c>
      <c r="Y2420">
        <f t="shared" si="747"/>
        <v>0</v>
      </c>
      <c r="Z2420" s="22">
        <f t="shared" si="748"/>
        <v>0</v>
      </c>
      <c r="AA2420" s="22">
        <f t="shared" si="749"/>
        <v>0</v>
      </c>
      <c r="AB2420">
        <f t="shared" si="750"/>
        <v>0</v>
      </c>
      <c r="AC2420" s="22">
        <f t="shared" si="751"/>
        <v>0</v>
      </c>
      <c r="AD2420" s="22">
        <f t="shared" si="752"/>
        <v>0</v>
      </c>
    </row>
    <row r="2421" spans="4:30" x14ac:dyDescent="0.25">
      <c r="D2421" s="2">
        <v>0.91666666666666663</v>
      </c>
      <c r="E2421">
        <v>10616</v>
      </c>
      <c r="F2421">
        <v>10636</v>
      </c>
      <c r="G2421">
        <v>10612</v>
      </c>
      <c r="H2421">
        <v>10613</v>
      </c>
      <c r="J2421">
        <v>-3</v>
      </c>
      <c r="K2421">
        <f t="shared" si="753"/>
        <v>-8</v>
      </c>
      <c r="L2421">
        <v>24</v>
      </c>
      <c r="M2421">
        <v>-50</v>
      </c>
      <c r="N2421">
        <v>1</v>
      </c>
      <c r="W2421">
        <f t="shared" si="745"/>
        <v>50</v>
      </c>
      <c r="X2421">
        <f t="shared" si="746"/>
        <v>3</v>
      </c>
      <c r="Y2421">
        <f t="shared" si="747"/>
        <v>0</v>
      </c>
      <c r="Z2421" s="22">
        <f t="shared" si="748"/>
        <v>0</v>
      </c>
      <c r="AA2421" s="22">
        <f t="shared" si="749"/>
        <v>0</v>
      </c>
      <c r="AB2421">
        <f t="shared" si="750"/>
        <v>1</v>
      </c>
      <c r="AC2421" s="22">
        <f t="shared" si="751"/>
        <v>0</v>
      </c>
      <c r="AD2421" s="22">
        <f t="shared" si="752"/>
        <v>0</v>
      </c>
    </row>
    <row r="2422" spans="4:30" hidden="1" x14ac:dyDescent="0.25">
      <c r="D2422" s="1">
        <v>0.95833333333333337</v>
      </c>
      <c r="E2422">
        <v>10615</v>
      </c>
      <c r="F2422">
        <v>10624</v>
      </c>
      <c r="G2422">
        <v>10611</v>
      </c>
      <c r="H2422">
        <v>10615</v>
      </c>
      <c r="Z2422"/>
      <c r="AA2422"/>
      <c r="AC2422"/>
      <c r="AD2422"/>
    </row>
    <row r="2423" spans="4:30" hidden="1" x14ac:dyDescent="0.25">
      <c r="D2423" s="1">
        <v>0</v>
      </c>
      <c r="E2423">
        <v>10616</v>
      </c>
      <c r="F2423">
        <v>10617</v>
      </c>
      <c r="G2423">
        <v>10615</v>
      </c>
      <c r="H2423">
        <v>10617</v>
      </c>
      <c r="Z2423"/>
      <c r="AA2423"/>
      <c r="AC2423"/>
      <c r="AD2423"/>
    </row>
    <row r="2424" spans="4:30" hidden="1" x14ac:dyDescent="0.25">
      <c r="D2424" s="1">
        <v>4.1666666666666664E-2</v>
      </c>
      <c r="E2424">
        <v>10619</v>
      </c>
      <c r="F2424">
        <v>10639</v>
      </c>
      <c r="G2424">
        <v>10610</v>
      </c>
      <c r="H2424">
        <v>10635</v>
      </c>
      <c r="Z2424"/>
      <c r="AA2424"/>
      <c r="AC2424"/>
      <c r="AD2424"/>
    </row>
    <row r="2425" spans="4:30" hidden="1" x14ac:dyDescent="0.25">
      <c r="D2425" s="1">
        <v>8.3333333333333329E-2</v>
      </c>
      <c r="E2425">
        <v>10633</v>
      </c>
      <c r="F2425">
        <v>10633</v>
      </c>
      <c r="G2425">
        <v>10624</v>
      </c>
      <c r="H2425">
        <v>10626</v>
      </c>
      <c r="Z2425"/>
      <c r="AA2425"/>
      <c r="AC2425"/>
      <c r="AD2425"/>
    </row>
    <row r="2426" spans="4:30" hidden="1" x14ac:dyDescent="0.25">
      <c r="D2426" s="1">
        <v>0.125</v>
      </c>
      <c r="E2426">
        <v>10627</v>
      </c>
      <c r="F2426">
        <v>10633</v>
      </c>
      <c r="G2426">
        <v>10624</v>
      </c>
      <c r="H2426">
        <v>10629</v>
      </c>
      <c r="Z2426"/>
      <c r="AA2426"/>
      <c r="AC2426"/>
      <c r="AD2426"/>
    </row>
    <row r="2427" spans="4:30" hidden="1" x14ac:dyDescent="0.25">
      <c r="D2427" s="1">
        <v>0.16666666666666666</v>
      </c>
      <c r="E2427">
        <v>10627</v>
      </c>
      <c r="F2427">
        <v>10647</v>
      </c>
      <c r="G2427">
        <v>10627</v>
      </c>
      <c r="H2427">
        <v>10643</v>
      </c>
      <c r="Z2427"/>
      <c r="AA2427"/>
      <c r="AC2427"/>
      <c r="AD2427"/>
    </row>
    <row r="2428" spans="4:30" hidden="1" x14ac:dyDescent="0.25">
      <c r="D2428" s="1">
        <v>0.20833333333333334</v>
      </c>
      <c r="E2428">
        <v>10644</v>
      </c>
      <c r="F2428">
        <v>10645</v>
      </c>
      <c r="G2428">
        <v>10639</v>
      </c>
      <c r="H2428">
        <v>10642</v>
      </c>
      <c r="Z2428"/>
      <c r="AA2428"/>
      <c r="AC2428"/>
      <c r="AD2428"/>
    </row>
    <row r="2429" spans="4:30" hidden="1" x14ac:dyDescent="0.25">
      <c r="D2429" s="1">
        <v>0.25</v>
      </c>
      <c r="E2429">
        <v>10641</v>
      </c>
      <c r="F2429">
        <v>10644</v>
      </c>
      <c r="G2429">
        <v>10638</v>
      </c>
      <c r="H2429">
        <v>10640</v>
      </c>
      <c r="Z2429"/>
      <c r="AA2429"/>
      <c r="AC2429"/>
      <c r="AD2429"/>
    </row>
    <row r="2430" spans="4:30" hidden="1" x14ac:dyDescent="0.25">
      <c r="D2430" s="1">
        <v>0.29166666666666669</v>
      </c>
      <c r="E2430">
        <v>10638</v>
      </c>
      <c r="F2430">
        <v>10642</v>
      </c>
      <c r="G2430">
        <v>10630</v>
      </c>
      <c r="H2430">
        <v>10634</v>
      </c>
      <c r="Z2430"/>
      <c r="AA2430"/>
      <c r="AC2430"/>
      <c r="AD2430"/>
    </row>
    <row r="2431" spans="4:30" x14ac:dyDescent="0.25">
      <c r="D2431" s="2">
        <v>0.33333333333333331</v>
      </c>
      <c r="E2431">
        <v>10633</v>
      </c>
      <c r="F2431">
        <v>10634</v>
      </c>
      <c r="G2431">
        <v>10596</v>
      </c>
      <c r="H2431">
        <v>10611</v>
      </c>
      <c r="J2431">
        <v>-22</v>
      </c>
      <c r="K2431">
        <v>0</v>
      </c>
      <c r="L2431">
        <v>38</v>
      </c>
      <c r="N2431">
        <f>IF(J2430&lt;0,MIN(K2431:K2444),MAX(K2431:K2444))/R2409</f>
        <v>5.5555555555555552E-2</v>
      </c>
      <c r="O2431">
        <f>IF(J2430&lt;0,MAX(K2431:K2444),MIN(K2431:K2444))/R2409</f>
        <v>-1.3111111111111111</v>
      </c>
      <c r="R2431">
        <f>MAX(F2429:F2445)</f>
        <v>10644</v>
      </c>
      <c r="W2431">
        <f t="shared" ref="W2431:W2445" si="754">ABS(M2431)</f>
        <v>0</v>
      </c>
      <c r="X2431">
        <f t="shared" ref="X2431:X2445" si="755">ABS(J2431)</f>
        <v>22</v>
      </c>
      <c r="Y2431">
        <f t="shared" ref="Y2431:Y2445" si="756">IF(R2431&lt;1000,ABS(R2431),0)</f>
        <v>0</v>
      </c>
      <c r="Z2431" s="22">
        <f t="shared" ref="Z2431:Z2445" si="757">IF(N2431=1,0,ABS(N2431))</f>
        <v>5.5555555555555552E-2</v>
      </c>
      <c r="AA2431" s="22">
        <f t="shared" ref="AA2431:AA2445" si="758">ABS(O2431)</f>
        <v>1.3111111111111111</v>
      </c>
      <c r="AB2431">
        <f t="shared" ref="AB2431:AB2445" si="759">IF(N2431=1,1,0)</f>
        <v>0</v>
      </c>
      <c r="AC2431" s="22">
        <f t="shared" ref="AC2431:AC2445" si="760">IF(N2431=1,ABS(N2432),0)</f>
        <v>0</v>
      </c>
      <c r="AD2431" s="22">
        <f t="shared" ref="AD2431:AD2445" si="761">IF(N2431=1,0,ABS(O2432))</f>
        <v>0</v>
      </c>
    </row>
    <row r="2432" spans="4:30" x14ac:dyDescent="0.25">
      <c r="D2432" s="2">
        <v>0.375</v>
      </c>
      <c r="E2432">
        <v>10602</v>
      </c>
      <c r="F2432">
        <v>10617</v>
      </c>
      <c r="G2432">
        <v>10598</v>
      </c>
      <c r="H2432">
        <v>10607</v>
      </c>
      <c r="J2432">
        <v>5</v>
      </c>
      <c r="K2432">
        <f>K2431+J2432</f>
        <v>5</v>
      </c>
      <c r="L2432">
        <v>19</v>
      </c>
      <c r="R2432">
        <f>MIN(G2429:G2445)</f>
        <v>10481</v>
      </c>
      <c r="W2432">
        <f t="shared" si="754"/>
        <v>0</v>
      </c>
      <c r="X2432">
        <f t="shared" si="755"/>
        <v>5</v>
      </c>
      <c r="Y2432">
        <f t="shared" si="756"/>
        <v>0</v>
      </c>
      <c r="Z2432" s="22">
        <f t="shared" si="757"/>
        <v>0</v>
      </c>
      <c r="AA2432" s="22">
        <f t="shared" si="758"/>
        <v>0</v>
      </c>
      <c r="AB2432">
        <f t="shared" si="759"/>
        <v>0</v>
      </c>
      <c r="AC2432" s="22">
        <f t="shared" si="760"/>
        <v>0</v>
      </c>
      <c r="AD2432" s="22">
        <f t="shared" si="761"/>
        <v>0</v>
      </c>
    </row>
    <row r="2433" spans="3:30" x14ac:dyDescent="0.25">
      <c r="D2433" s="1">
        <v>0.41666666666666669</v>
      </c>
      <c r="E2433">
        <v>10608</v>
      </c>
      <c r="F2433">
        <v>10629</v>
      </c>
      <c r="G2433">
        <v>10555</v>
      </c>
      <c r="H2433">
        <v>10603</v>
      </c>
      <c r="J2433">
        <v>-5</v>
      </c>
      <c r="K2433">
        <f t="shared" ref="K2433:K2445" si="762">K2432+J2433</f>
        <v>0</v>
      </c>
      <c r="L2433">
        <v>74</v>
      </c>
      <c r="R2433">
        <f>R2431-R2432</f>
        <v>163</v>
      </c>
      <c r="W2433">
        <f t="shared" si="754"/>
        <v>0</v>
      </c>
      <c r="X2433">
        <f t="shared" si="755"/>
        <v>5</v>
      </c>
      <c r="Y2433">
        <f t="shared" si="756"/>
        <v>163</v>
      </c>
      <c r="Z2433" s="22">
        <f t="shared" si="757"/>
        <v>0</v>
      </c>
      <c r="AA2433" s="22">
        <f t="shared" si="758"/>
        <v>0</v>
      </c>
      <c r="AB2433">
        <f t="shared" si="759"/>
        <v>0</v>
      </c>
      <c r="AC2433" s="22">
        <f t="shared" si="760"/>
        <v>0</v>
      </c>
      <c r="AD2433" s="22">
        <f t="shared" si="761"/>
        <v>0</v>
      </c>
    </row>
    <row r="2434" spans="3:30" x14ac:dyDescent="0.25">
      <c r="D2434" s="1">
        <v>0.45833333333333331</v>
      </c>
      <c r="E2434">
        <v>10603</v>
      </c>
      <c r="F2434">
        <v>10607</v>
      </c>
      <c r="G2434">
        <v>10546</v>
      </c>
      <c r="H2434">
        <v>10572</v>
      </c>
      <c r="J2434">
        <v>-31</v>
      </c>
      <c r="K2434">
        <f t="shared" si="762"/>
        <v>-31</v>
      </c>
      <c r="L2434">
        <v>61</v>
      </c>
      <c r="W2434">
        <f t="shared" si="754"/>
        <v>0</v>
      </c>
      <c r="X2434">
        <f t="shared" si="755"/>
        <v>31</v>
      </c>
      <c r="Y2434">
        <f t="shared" si="756"/>
        <v>0</v>
      </c>
      <c r="Z2434" s="22">
        <f t="shared" si="757"/>
        <v>0</v>
      </c>
      <c r="AA2434" s="22">
        <f t="shared" si="758"/>
        <v>0</v>
      </c>
      <c r="AB2434">
        <f t="shared" si="759"/>
        <v>0</v>
      </c>
      <c r="AC2434" s="22">
        <f t="shared" si="760"/>
        <v>0</v>
      </c>
      <c r="AD2434" s="22">
        <f t="shared" si="761"/>
        <v>0</v>
      </c>
    </row>
    <row r="2435" spans="3:30" x14ac:dyDescent="0.25">
      <c r="D2435" s="1">
        <v>0.5</v>
      </c>
      <c r="E2435">
        <v>10572</v>
      </c>
      <c r="F2435">
        <v>10601</v>
      </c>
      <c r="G2435">
        <v>10562</v>
      </c>
      <c r="H2435">
        <v>10566</v>
      </c>
      <c r="J2435">
        <v>-6</v>
      </c>
      <c r="K2435">
        <f t="shared" si="762"/>
        <v>-37</v>
      </c>
      <c r="L2435">
        <v>39</v>
      </c>
      <c r="W2435">
        <f t="shared" si="754"/>
        <v>0</v>
      </c>
      <c r="X2435">
        <f t="shared" si="755"/>
        <v>6</v>
      </c>
      <c r="Y2435">
        <f t="shared" si="756"/>
        <v>0</v>
      </c>
      <c r="Z2435" s="22">
        <f t="shared" si="757"/>
        <v>0</v>
      </c>
      <c r="AA2435" s="22">
        <f t="shared" si="758"/>
        <v>0</v>
      </c>
      <c r="AB2435">
        <f t="shared" si="759"/>
        <v>0</v>
      </c>
      <c r="AC2435" s="22">
        <f t="shared" si="760"/>
        <v>0</v>
      </c>
      <c r="AD2435" s="22">
        <f t="shared" si="761"/>
        <v>0</v>
      </c>
    </row>
    <row r="2436" spans="3:30" x14ac:dyDescent="0.25">
      <c r="C2436">
        <v>1</v>
      </c>
      <c r="D2436" s="1">
        <v>0.54166666666666663</v>
      </c>
      <c r="E2436">
        <v>10566</v>
      </c>
      <c r="F2436">
        <v>10568</v>
      </c>
      <c r="G2436">
        <v>10550</v>
      </c>
      <c r="H2436">
        <v>10556</v>
      </c>
      <c r="J2436">
        <v>-10</v>
      </c>
      <c r="K2436">
        <f t="shared" si="762"/>
        <v>-47</v>
      </c>
      <c r="L2436">
        <v>18</v>
      </c>
      <c r="W2436">
        <f t="shared" si="754"/>
        <v>0</v>
      </c>
      <c r="X2436">
        <f t="shared" si="755"/>
        <v>10</v>
      </c>
      <c r="Y2436">
        <f t="shared" si="756"/>
        <v>0</v>
      </c>
      <c r="Z2436" s="22">
        <f t="shared" si="757"/>
        <v>0</v>
      </c>
      <c r="AA2436" s="22">
        <f t="shared" si="758"/>
        <v>0</v>
      </c>
      <c r="AB2436">
        <f t="shared" si="759"/>
        <v>0</v>
      </c>
      <c r="AC2436" s="22">
        <f t="shared" si="760"/>
        <v>0</v>
      </c>
      <c r="AD2436" s="22">
        <f t="shared" si="761"/>
        <v>0</v>
      </c>
    </row>
    <row r="2437" spans="3:30" x14ac:dyDescent="0.25">
      <c r="D2437" s="1">
        <v>0.58333333333333337</v>
      </c>
      <c r="E2437">
        <v>10556</v>
      </c>
      <c r="F2437">
        <v>10558</v>
      </c>
      <c r="G2437">
        <v>10522</v>
      </c>
      <c r="H2437">
        <v>10545</v>
      </c>
      <c r="J2437">
        <v>-11</v>
      </c>
      <c r="K2437">
        <f t="shared" si="762"/>
        <v>-58</v>
      </c>
      <c r="L2437">
        <v>36</v>
      </c>
      <c r="W2437">
        <f t="shared" si="754"/>
        <v>0</v>
      </c>
      <c r="X2437">
        <f t="shared" si="755"/>
        <v>11</v>
      </c>
      <c r="Y2437">
        <f t="shared" si="756"/>
        <v>0</v>
      </c>
      <c r="Z2437" s="22">
        <f t="shared" si="757"/>
        <v>0</v>
      </c>
      <c r="AA2437" s="22">
        <f t="shared" si="758"/>
        <v>0</v>
      </c>
      <c r="AB2437">
        <f t="shared" si="759"/>
        <v>0</v>
      </c>
      <c r="AC2437" s="22">
        <f t="shared" si="760"/>
        <v>0</v>
      </c>
      <c r="AD2437" s="22">
        <f t="shared" si="761"/>
        <v>0</v>
      </c>
    </row>
    <row r="2438" spans="3:30" x14ac:dyDescent="0.25">
      <c r="D2438" s="1">
        <v>0.625</v>
      </c>
      <c r="E2438">
        <v>10546</v>
      </c>
      <c r="F2438">
        <v>10577</v>
      </c>
      <c r="G2438">
        <v>10534</v>
      </c>
      <c r="H2438">
        <v>10564</v>
      </c>
      <c r="J2438">
        <v>18</v>
      </c>
      <c r="K2438">
        <f t="shared" si="762"/>
        <v>-40</v>
      </c>
      <c r="L2438">
        <v>43</v>
      </c>
      <c r="W2438">
        <f t="shared" si="754"/>
        <v>0</v>
      </c>
      <c r="X2438">
        <f t="shared" si="755"/>
        <v>18</v>
      </c>
      <c r="Y2438">
        <f t="shared" si="756"/>
        <v>0</v>
      </c>
      <c r="Z2438" s="22">
        <f t="shared" si="757"/>
        <v>0</v>
      </c>
      <c r="AA2438" s="22">
        <f t="shared" si="758"/>
        <v>0</v>
      </c>
      <c r="AB2438">
        <f t="shared" si="759"/>
        <v>0</v>
      </c>
      <c r="AC2438" s="22">
        <f t="shared" si="760"/>
        <v>0</v>
      </c>
      <c r="AD2438" s="22">
        <f t="shared" si="761"/>
        <v>0</v>
      </c>
    </row>
    <row r="2439" spans="3:30" x14ac:dyDescent="0.25">
      <c r="D2439" s="1">
        <v>0.66666666666666663</v>
      </c>
      <c r="E2439">
        <v>10564</v>
      </c>
      <c r="F2439">
        <v>10582</v>
      </c>
      <c r="G2439">
        <v>10532</v>
      </c>
      <c r="H2439">
        <v>10554</v>
      </c>
      <c r="J2439">
        <v>-10</v>
      </c>
      <c r="K2439">
        <f t="shared" si="762"/>
        <v>-50</v>
      </c>
      <c r="L2439">
        <v>50</v>
      </c>
      <c r="W2439">
        <f t="shared" si="754"/>
        <v>0</v>
      </c>
      <c r="X2439">
        <f t="shared" si="755"/>
        <v>10</v>
      </c>
      <c r="Y2439">
        <f t="shared" si="756"/>
        <v>0</v>
      </c>
      <c r="Z2439" s="22">
        <f t="shared" si="757"/>
        <v>0</v>
      </c>
      <c r="AA2439" s="22">
        <f t="shared" si="758"/>
        <v>0</v>
      </c>
      <c r="AB2439">
        <f t="shared" si="759"/>
        <v>0</v>
      </c>
      <c r="AC2439" s="22">
        <f t="shared" si="760"/>
        <v>0</v>
      </c>
      <c r="AD2439" s="22">
        <f t="shared" si="761"/>
        <v>0</v>
      </c>
    </row>
    <row r="2440" spans="3:30" x14ac:dyDescent="0.25">
      <c r="D2440" s="1">
        <v>0.70833333333333337</v>
      </c>
      <c r="E2440">
        <v>10555</v>
      </c>
      <c r="F2440">
        <v>10565</v>
      </c>
      <c r="G2440">
        <v>10503</v>
      </c>
      <c r="H2440">
        <v>10516</v>
      </c>
      <c r="J2440">
        <v>-39</v>
      </c>
      <c r="K2440">
        <f t="shared" si="762"/>
        <v>-89</v>
      </c>
      <c r="L2440">
        <v>62</v>
      </c>
      <c r="W2440">
        <f t="shared" si="754"/>
        <v>0</v>
      </c>
      <c r="X2440">
        <f t="shared" si="755"/>
        <v>39</v>
      </c>
      <c r="Y2440">
        <f t="shared" si="756"/>
        <v>0</v>
      </c>
      <c r="Z2440" s="22">
        <f t="shared" si="757"/>
        <v>0</v>
      </c>
      <c r="AA2440" s="22">
        <f t="shared" si="758"/>
        <v>0</v>
      </c>
      <c r="AB2440">
        <f t="shared" si="759"/>
        <v>0</v>
      </c>
      <c r="AC2440" s="22">
        <f t="shared" si="760"/>
        <v>0</v>
      </c>
      <c r="AD2440" s="22">
        <f t="shared" si="761"/>
        <v>0</v>
      </c>
    </row>
    <row r="2441" spans="3:30" x14ac:dyDescent="0.25">
      <c r="D2441" s="1">
        <v>0.75</v>
      </c>
      <c r="E2441">
        <v>10516</v>
      </c>
      <c r="F2441">
        <v>10539</v>
      </c>
      <c r="G2441">
        <v>10501</v>
      </c>
      <c r="H2441">
        <v>10520</v>
      </c>
      <c r="J2441">
        <v>4</v>
      </c>
      <c r="K2441">
        <f t="shared" si="762"/>
        <v>-85</v>
      </c>
      <c r="L2441">
        <v>38</v>
      </c>
      <c r="W2441">
        <f t="shared" si="754"/>
        <v>0</v>
      </c>
      <c r="X2441">
        <f t="shared" si="755"/>
        <v>4</v>
      </c>
      <c r="Y2441">
        <f t="shared" si="756"/>
        <v>0</v>
      </c>
      <c r="Z2441" s="22">
        <f t="shared" si="757"/>
        <v>0</v>
      </c>
      <c r="AA2441" s="22">
        <f t="shared" si="758"/>
        <v>0</v>
      </c>
      <c r="AB2441">
        <f t="shared" si="759"/>
        <v>0</v>
      </c>
      <c r="AC2441" s="22">
        <f t="shared" si="760"/>
        <v>0</v>
      </c>
      <c r="AD2441" s="22">
        <f t="shared" si="761"/>
        <v>0</v>
      </c>
    </row>
    <row r="2442" spans="3:30" x14ac:dyDescent="0.25">
      <c r="D2442" s="1">
        <v>0.79166666666666663</v>
      </c>
      <c r="E2442">
        <v>10520</v>
      </c>
      <c r="F2442">
        <v>10529</v>
      </c>
      <c r="G2442">
        <v>10510</v>
      </c>
      <c r="H2442">
        <v>10512</v>
      </c>
      <c r="J2442">
        <v>-8</v>
      </c>
      <c r="K2442">
        <f t="shared" si="762"/>
        <v>-93</v>
      </c>
      <c r="L2442">
        <v>19</v>
      </c>
      <c r="W2442">
        <f t="shared" si="754"/>
        <v>0</v>
      </c>
      <c r="X2442">
        <f t="shared" si="755"/>
        <v>8</v>
      </c>
      <c r="Y2442">
        <f t="shared" si="756"/>
        <v>0</v>
      </c>
      <c r="Z2442" s="22">
        <f t="shared" si="757"/>
        <v>0</v>
      </c>
      <c r="AA2442" s="22">
        <f t="shared" si="758"/>
        <v>0</v>
      </c>
      <c r="AB2442">
        <f t="shared" si="759"/>
        <v>0</v>
      </c>
      <c r="AC2442" s="22">
        <f t="shared" si="760"/>
        <v>0</v>
      </c>
      <c r="AD2442" s="22">
        <f t="shared" si="761"/>
        <v>0</v>
      </c>
    </row>
    <row r="2443" spans="3:30" x14ac:dyDescent="0.25">
      <c r="D2443" s="1">
        <v>0.83333333333333337</v>
      </c>
      <c r="E2443">
        <v>10512</v>
      </c>
      <c r="F2443">
        <v>10512</v>
      </c>
      <c r="G2443">
        <v>10486</v>
      </c>
      <c r="H2443">
        <v>10487</v>
      </c>
      <c r="J2443">
        <v>-25</v>
      </c>
      <c r="K2443">
        <f t="shared" si="762"/>
        <v>-118</v>
      </c>
      <c r="L2443">
        <v>26</v>
      </c>
      <c r="W2443">
        <f t="shared" si="754"/>
        <v>0</v>
      </c>
      <c r="X2443">
        <f t="shared" si="755"/>
        <v>25</v>
      </c>
      <c r="Y2443">
        <f t="shared" si="756"/>
        <v>0</v>
      </c>
      <c r="Z2443" s="22">
        <f t="shared" si="757"/>
        <v>0</v>
      </c>
      <c r="AA2443" s="22">
        <f t="shared" si="758"/>
        <v>0</v>
      </c>
      <c r="AB2443">
        <f t="shared" si="759"/>
        <v>0</v>
      </c>
      <c r="AC2443" s="22">
        <f t="shared" si="760"/>
        <v>0</v>
      </c>
      <c r="AD2443" s="22">
        <f t="shared" si="761"/>
        <v>0</v>
      </c>
    </row>
    <row r="2444" spans="3:30" x14ac:dyDescent="0.25">
      <c r="D2444" s="1">
        <v>0.875</v>
      </c>
      <c r="E2444">
        <v>10487</v>
      </c>
      <c r="F2444">
        <v>10506</v>
      </c>
      <c r="G2444">
        <v>10487</v>
      </c>
      <c r="H2444">
        <v>10496</v>
      </c>
      <c r="J2444">
        <v>9</v>
      </c>
      <c r="K2444">
        <f t="shared" si="762"/>
        <v>-109</v>
      </c>
      <c r="L2444">
        <v>19</v>
      </c>
      <c r="W2444">
        <f t="shared" si="754"/>
        <v>0</v>
      </c>
      <c r="X2444">
        <f t="shared" si="755"/>
        <v>9</v>
      </c>
      <c r="Y2444">
        <f t="shared" si="756"/>
        <v>0</v>
      </c>
      <c r="Z2444" s="22">
        <f t="shared" si="757"/>
        <v>0</v>
      </c>
      <c r="AA2444" s="22">
        <f t="shared" si="758"/>
        <v>0</v>
      </c>
      <c r="AB2444">
        <f t="shared" si="759"/>
        <v>0</v>
      </c>
      <c r="AC2444" s="22">
        <f t="shared" si="760"/>
        <v>0</v>
      </c>
      <c r="AD2444" s="22">
        <f t="shared" si="761"/>
        <v>0</v>
      </c>
    </row>
    <row r="2445" spans="3:30" x14ac:dyDescent="0.25">
      <c r="D2445" s="2">
        <v>0.91666666666666663</v>
      </c>
      <c r="E2445">
        <v>10495</v>
      </c>
      <c r="F2445">
        <v>10500</v>
      </c>
      <c r="G2445">
        <v>10481</v>
      </c>
      <c r="H2445">
        <v>10488</v>
      </c>
      <c r="J2445">
        <v>-7</v>
      </c>
      <c r="K2445">
        <f t="shared" si="762"/>
        <v>-116</v>
      </c>
      <c r="L2445">
        <v>19</v>
      </c>
      <c r="M2445">
        <v>-64</v>
      </c>
      <c r="N2445">
        <v>1</v>
      </c>
      <c r="W2445">
        <f t="shared" si="754"/>
        <v>64</v>
      </c>
      <c r="X2445">
        <f t="shared" si="755"/>
        <v>7</v>
      </c>
      <c r="Y2445">
        <f t="shared" si="756"/>
        <v>0</v>
      </c>
      <c r="Z2445" s="22">
        <f t="shared" si="757"/>
        <v>0</v>
      </c>
      <c r="AA2445" s="22">
        <f t="shared" si="758"/>
        <v>0</v>
      </c>
      <c r="AB2445">
        <f t="shared" si="759"/>
        <v>1</v>
      </c>
      <c r="AC2445" s="22">
        <f t="shared" si="760"/>
        <v>0</v>
      </c>
      <c r="AD2445" s="22">
        <f t="shared" si="761"/>
        <v>0</v>
      </c>
    </row>
    <row r="2446" spans="3:30" hidden="1" x14ac:dyDescent="0.25">
      <c r="D2446" s="1">
        <v>0.95833333333333337</v>
      </c>
      <c r="E2446">
        <v>10486</v>
      </c>
      <c r="F2446">
        <v>10500</v>
      </c>
      <c r="G2446">
        <v>10485</v>
      </c>
      <c r="H2446">
        <v>10494</v>
      </c>
      <c r="Z2446"/>
      <c r="AA2446"/>
      <c r="AC2446"/>
      <c r="AD2446"/>
    </row>
    <row r="2447" spans="3:30" hidden="1" x14ac:dyDescent="0.25">
      <c r="D2447" s="1">
        <v>0</v>
      </c>
      <c r="E2447">
        <v>10491</v>
      </c>
      <c r="F2447">
        <v>10494</v>
      </c>
      <c r="G2447">
        <v>10491</v>
      </c>
      <c r="H2447">
        <v>10491</v>
      </c>
      <c r="Z2447"/>
      <c r="AA2447"/>
      <c r="AC2447"/>
      <c r="AD2447"/>
    </row>
    <row r="2448" spans="3:30" hidden="1" x14ac:dyDescent="0.25">
      <c r="D2448" s="1">
        <v>4.1666666666666664E-2</v>
      </c>
      <c r="E2448">
        <v>10489</v>
      </c>
      <c r="F2448">
        <v>10491</v>
      </c>
      <c r="G2448">
        <v>10478</v>
      </c>
      <c r="H2448">
        <v>10484</v>
      </c>
      <c r="Z2448"/>
      <c r="AA2448"/>
      <c r="AC2448"/>
      <c r="AD2448"/>
    </row>
    <row r="2449" spans="3:30" hidden="1" x14ac:dyDescent="0.25">
      <c r="D2449" s="1">
        <v>8.3333333333333329E-2</v>
      </c>
      <c r="E2449">
        <v>10484</v>
      </c>
      <c r="F2449">
        <v>10494</v>
      </c>
      <c r="G2449">
        <v>10484</v>
      </c>
      <c r="H2449">
        <v>10488</v>
      </c>
      <c r="Z2449"/>
      <c r="AA2449"/>
      <c r="AC2449"/>
      <c r="AD2449"/>
    </row>
    <row r="2450" spans="3:30" hidden="1" x14ac:dyDescent="0.25">
      <c r="D2450" s="1">
        <v>0.125</v>
      </c>
      <c r="E2450">
        <v>10489</v>
      </c>
      <c r="F2450">
        <v>10491</v>
      </c>
      <c r="G2450">
        <v>10483</v>
      </c>
      <c r="H2450">
        <v>10483</v>
      </c>
      <c r="Z2450"/>
      <c r="AA2450"/>
      <c r="AC2450"/>
      <c r="AD2450"/>
    </row>
    <row r="2451" spans="3:30" hidden="1" x14ac:dyDescent="0.25">
      <c r="D2451" s="1">
        <v>0.16666666666666666</v>
      </c>
      <c r="E2451">
        <v>10482</v>
      </c>
      <c r="F2451">
        <v>10483</v>
      </c>
      <c r="G2451">
        <v>10478</v>
      </c>
      <c r="H2451">
        <v>10481</v>
      </c>
      <c r="Z2451"/>
      <c r="AA2451"/>
      <c r="AC2451"/>
      <c r="AD2451"/>
    </row>
    <row r="2452" spans="3:30" hidden="1" x14ac:dyDescent="0.25">
      <c r="D2452" s="1">
        <v>0.20833333333333334</v>
      </c>
      <c r="E2452">
        <v>10482</v>
      </c>
      <c r="F2452">
        <v>10484</v>
      </c>
      <c r="G2452">
        <v>10468</v>
      </c>
      <c r="H2452">
        <v>10470</v>
      </c>
      <c r="Z2452"/>
      <c r="AA2452"/>
      <c r="AC2452"/>
      <c r="AD2452"/>
    </row>
    <row r="2453" spans="3:30" hidden="1" x14ac:dyDescent="0.25">
      <c r="D2453" s="1">
        <v>0.25</v>
      </c>
      <c r="E2453">
        <v>10471</v>
      </c>
      <c r="F2453">
        <v>10473</v>
      </c>
      <c r="G2453">
        <v>10466</v>
      </c>
      <c r="H2453">
        <v>10470</v>
      </c>
      <c r="Z2453"/>
      <c r="AA2453"/>
      <c r="AC2453"/>
      <c r="AD2453"/>
    </row>
    <row r="2454" spans="3:30" hidden="1" x14ac:dyDescent="0.25">
      <c r="D2454" s="1">
        <v>0.29166666666666669</v>
      </c>
      <c r="E2454">
        <v>10471</v>
      </c>
      <c r="F2454">
        <v>10478</v>
      </c>
      <c r="G2454">
        <v>10462</v>
      </c>
      <c r="H2454">
        <v>10478</v>
      </c>
      <c r="Z2454"/>
      <c r="AA2454"/>
      <c r="AC2454"/>
      <c r="AD2454"/>
    </row>
    <row r="2455" spans="3:30" x14ac:dyDescent="0.25">
      <c r="D2455" s="2">
        <v>0.33333333333333331</v>
      </c>
      <c r="E2455">
        <v>10477</v>
      </c>
      <c r="F2455">
        <v>10481</v>
      </c>
      <c r="G2455">
        <v>10470</v>
      </c>
      <c r="H2455">
        <v>10473</v>
      </c>
      <c r="J2455">
        <v>-4</v>
      </c>
      <c r="K2455">
        <v>0</v>
      </c>
      <c r="L2455">
        <v>11</v>
      </c>
      <c r="N2455">
        <f>IF(J2454&lt;0,MIN(K2455:K2468),MAX(K2455:K2468))/R2433</f>
        <v>0.30674846625766872</v>
      </c>
      <c r="O2455">
        <f>IF(J2454&lt;0,MAX(K2455:K2468),MIN(K2455:K2468))/R2433</f>
        <v>-0.30061349693251532</v>
      </c>
      <c r="R2455">
        <f>MAX(F2453:F2469)</f>
        <v>10547</v>
      </c>
      <c r="W2455">
        <f t="shared" ref="W2455:W2469" si="763">ABS(M2455)</f>
        <v>0</v>
      </c>
      <c r="X2455">
        <f t="shared" ref="X2455:X2469" si="764">ABS(J2455)</f>
        <v>4</v>
      </c>
      <c r="Y2455">
        <f t="shared" ref="Y2455:Y2469" si="765">IF(R2455&lt;1000,ABS(R2455),0)</f>
        <v>0</v>
      </c>
      <c r="Z2455" s="22">
        <f t="shared" ref="Z2455:Z2469" si="766">IF(N2455=1,0,ABS(N2455))</f>
        <v>0.30674846625766872</v>
      </c>
      <c r="AA2455" s="22">
        <f t="shared" ref="AA2455:AA2469" si="767">ABS(O2455)</f>
        <v>0.30061349693251532</v>
      </c>
      <c r="AB2455">
        <f t="shared" ref="AB2455:AB2469" si="768">IF(N2455=1,1,0)</f>
        <v>0</v>
      </c>
      <c r="AC2455" s="22">
        <f t="shared" ref="AC2455:AC2469" si="769">IF(N2455=1,ABS(N2456),0)</f>
        <v>0</v>
      </c>
      <c r="AD2455" s="22">
        <f t="shared" ref="AD2455:AD2469" si="770">IF(N2455=1,0,ABS(O2456))</f>
        <v>0</v>
      </c>
    </row>
    <row r="2456" spans="3:30" x14ac:dyDescent="0.25">
      <c r="D2456" s="2">
        <v>0.375</v>
      </c>
      <c r="E2456">
        <v>10474</v>
      </c>
      <c r="F2456">
        <v>10485</v>
      </c>
      <c r="G2456">
        <v>10455</v>
      </c>
      <c r="H2456">
        <v>10464</v>
      </c>
      <c r="J2456">
        <v>-10</v>
      </c>
      <c r="K2456">
        <f>K2455+J2456</f>
        <v>-10</v>
      </c>
      <c r="L2456">
        <v>30</v>
      </c>
      <c r="R2456">
        <f>MIN(G2453:G2469)</f>
        <v>10402</v>
      </c>
      <c r="W2456">
        <f t="shared" si="763"/>
        <v>0</v>
      </c>
      <c r="X2456">
        <f t="shared" si="764"/>
        <v>10</v>
      </c>
      <c r="Y2456">
        <f t="shared" si="765"/>
        <v>0</v>
      </c>
      <c r="Z2456" s="22">
        <f t="shared" si="766"/>
        <v>0</v>
      </c>
      <c r="AA2456" s="22">
        <f t="shared" si="767"/>
        <v>0</v>
      </c>
      <c r="AB2456">
        <f t="shared" si="768"/>
        <v>0</v>
      </c>
      <c r="AC2456" s="22">
        <f t="shared" si="769"/>
        <v>0</v>
      </c>
      <c r="AD2456" s="22">
        <f t="shared" si="770"/>
        <v>0</v>
      </c>
    </row>
    <row r="2457" spans="3:30" x14ac:dyDescent="0.25">
      <c r="D2457" s="1">
        <v>0.41666666666666669</v>
      </c>
      <c r="E2457">
        <v>10461</v>
      </c>
      <c r="F2457">
        <v>10462</v>
      </c>
      <c r="G2457">
        <v>10416</v>
      </c>
      <c r="H2457">
        <v>10424</v>
      </c>
      <c r="J2457">
        <v>-37</v>
      </c>
      <c r="K2457">
        <f t="shared" ref="K2457:K2469" si="771">K2456+J2457</f>
        <v>-47</v>
      </c>
      <c r="L2457">
        <v>46</v>
      </c>
      <c r="R2457">
        <f>R2455-R2456</f>
        <v>145</v>
      </c>
      <c r="W2457">
        <f t="shared" si="763"/>
        <v>0</v>
      </c>
      <c r="X2457">
        <f t="shared" si="764"/>
        <v>37</v>
      </c>
      <c r="Y2457">
        <f t="shared" si="765"/>
        <v>145</v>
      </c>
      <c r="Z2457" s="22">
        <f t="shared" si="766"/>
        <v>0</v>
      </c>
      <c r="AA2457" s="22">
        <f t="shared" si="767"/>
        <v>0</v>
      </c>
      <c r="AB2457">
        <f t="shared" si="768"/>
        <v>0</v>
      </c>
      <c r="AC2457" s="22">
        <f t="shared" si="769"/>
        <v>0</v>
      </c>
      <c r="AD2457" s="22">
        <f t="shared" si="770"/>
        <v>0</v>
      </c>
    </row>
    <row r="2458" spans="3:30" x14ac:dyDescent="0.25">
      <c r="D2458" s="1">
        <v>0.45833333333333331</v>
      </c>
      <c r="E2458">
        <v>10424</v>
      </c>
      <c r="F2458">
        <v>10441</v>
      </c>
      <c r="G2458">
        <v>10402</v>
      </c>
      <c r="H2458">
        <v>10429</v>
      </c>
      <c r="J2458">
        <v>5</v>
      </c>
      <c r="K2458">
        <f t="shared" si="771"/>
        <v>-42</v>
      </c>
      <c r="L2458">
        <v>39</v>
      </c>
      <c r="R2458">
        <v>145</v>
      </c>
      <c r="W2458">
        <f t="shared" si="763"/>
        <v>0</v>
      </c>
      <c r="X2458">
        <f t="shared" si="764"/>
        <v>5</v>
      </c>
      <c r="Y2458">
        <f t="shared" si="765"/>
        <v>145</v>
      </c>
      <c r="Z2458" s="22">
        <f t="shared" si="766"/>
        <v>0</v>
      </c>
      <c r="AA2458" s="22">
        <f t="shared" si="767"/>
        <v>0</v>
      </c>
      <c r="AB2458">
        <f t="shared" si="768"/>
        <v>0</v>
      </c>
      <c r="AC2458" s="22">
        <f t="shared" si="769"/>
        <v>0</v>
      </c>
      <c r="AD2458" s="22">
        <f t="shared" si="770"/>
        <v>0</v>
      </c>
    </row>
    <row r="2459" spans="3:30" x14ac:dyDescent="0.25">
      <c r="D2459" s="1">
        <v>0.5</v>
      </c>
      <c r="E2459">
        <v>10429</v>
      </c>
      <c r="F2459">
        <v>10443</v>
      </c>
      <c r="G2459">
        <v>10417</v>
      </c>
      <c r="H2459">
        <v>10431</v>
      </c>
      <c r="J2459">
        <v>2</v>
      </c>
      <c r="K2459">
        <f t="shared" si="771"/>
        <v>-40</v>
      </c>
      <c r="L2459">
        <v>26</v>
      </c>
      <c r="R2459">
        <v>145</v>
      </c>
      <c r="W2459">
        <f t="shared" si="763"/>
        <v>0</v>
      </c>
      <c r="X2459">
        <f t="shared" si="764"/>
        <v>2</v>
      </c>
      <c r="Y2459">
        <f t="shared" si="765"/>
        <v>145</v>
      </c>
      <c r="Z2459" s="22">
        <f t="shared" si="766"/>
        <v>0</v>
      </c>
      <c r="AA2459" s="22">
        <f t="shared" si="767"/>
        <v>0</v>
      </c>
      <c r="AB2459">
        <f t="shared" si="768"/>
        <v>0</v>
      </c>
      <c r="AC2459" s="22">
        <f t="shared" si="769"/>
        <v>0</v>
      </c>
      <c r="AD2459" s="22">
        <f t="shared" si="770"/>
        <v>0</v>
      </c>
    </row>
    <row r="2460" spans="3:30" x14ac:dyDescent="0.25">
      <c r="C2460">
        <v>1</v>
      </c>
      <c r="D2460" s="1">
        <v>0.54166666666666663</v>
      </c>
      <c r="E2460">
        <v>10431</v>
      </c>
      <c r="F2460">
        <v>10446</v>
      </c>
      <c r="G2460">
        <v>10419</v>
      </c>
      <c r="H2460">
        <v>10422</v>
      </c>
      <c r="J2460">
        <v>-9</v>
      </c>
      <c r="K2460">
        <f t="shared" si="771"/>
        <v>-49</v>
      </c>
      <c r="L2460">
        <v>27</v>
      </c>
      <c r="W2460">
        <f t="shared" si="763"/>
        <v>0</v>
      </c>
      <c r="X2460">
        <f t="shared" si="764"/>
        <v>9</v>
      </c>
      <c r="Y2460">
        <f t="shared" si="765"/>
        <v>0</v>
      </c>
      <c r="Z2460" s="22">
        <f t="shared" si="766"/>
        <v>0</v>
      </c>
      <c r="AA2460" s="22">
        <f t="shared" si="767"/>
        <v>0</v>
      </c>
      <c r="AB2460">
        <f t="shared" si="768"/>
        <v>0</v>
      </c>
      <c r="AC2460" s="22">
        <f t="shared" si="769"/>
        <v>0</v>
      </c>
      <c r="AD2460" s="22">
        <f t="shared" si="770"/>
        <v>0</v>
      </c>
    </row>
    <row r="2461" spans="3:30" x14ac:dyDescent="0.25">
      <c r="D2461" s="1">
        <v>0.58333333333333337</v>
      </c>
      <c r="E2461">
        <v>10422</v>
      </c>
      <c r="F2461">
        <v>10431</v>
      </c>
      <c r="G2461">
        <v>10415</v>
      </c>
      <c r="H2461">
        <v>10429</v>
      </c>
      <c r="J2461">
        <v>7</v>
      </c>
      <c r="K2461">
        <f t="shared" si="771"/>
        <v>-42</v>
      </c>
      <c r="L2461">
        <v>16</v>
      </c>
      <c r="W2461">
        <f t="shared" si="763"/>
        <v>0</v>
      </c>
      <c r="X2461">
        <f t="shared" si="764"/>
        <v>7</v>
      </c>
      <c r="Y2461">
        <f t="shared" si="765"/>
        <v>0</v>
      </c>
      <c r="Z2461" s="22">
        <f t="shared" si="766"/>
        <v>0</v>
      </c>
      <c r="AA2461" s="22">
        <f t="shared" si="767"/>
        <v>0</v>
      </c>
      <c r="AB2461">
        <f t="shared" si="768"/>
        <v>0</v>
      </c>
      <c r="AC2461" s="22">
        <f t="shared" si="769"/>
        <v>0</v>
      </c>
      <c r="AD2461" s="22">
        <f t="shared" si="770"/>
        <v>0</v>
      </c>
    </row>
    <row r="2462" spans="3:30" x14ac:dyDescent="0.25">
      <c r="D2462" s="1">
        <v>0.625</v>
      </c>
      <c r="E2462">
        <v>10429</v>
      </c>
      <c r="F2462">
        <v>10471</v>
      </c>
      <c r="G2462">
        <v>10426</v>
      </c>
      <c r="H2462">
        <v>10463</v>
      </c>
      <c r="J2462">
        <v>34</v>
      </c>
      <c r="K2462">
        <f t="shared" si="771"/>
        <v>-8</v>
      </c>
      <c r="L2462">
        <v>45</v>
      </c>
      <c r="W2462">
        <f t="shared" si="763"/>
        <v>0</v>
      </c>
      <c r="X2462">
        <f t="shared" si="764"/>
        <v>34</v>
      </c>
      <c r="Y2462">
        <f t="shared" si="765"/>
        <v>0</v>
      </c>
      <c r="Z2462" s="22">
        <f t="shared" si="766"/>
        <v>0</v>
      </c>
      <c r="AA2462" s="22">
        <f t="shared" si="767"/>
        <v>0</v>
      </c>
      <c r="AB2462">
        <f t="shared" si="768"/>
        <v>0</v>
      </c>
      <c r="AC2462" s="22">
        <f t="shared" si="769"/>
        <v>0</v>
      </c>
      <c r="AD2462" s="22">
        <f t="shared" si="770"/>
        <v>0</v>
      </c>
    </row>
    <row r="2463" spans="3:30" x14ac:dyDescent="0.25">
      <c r="D2463" s="1">
        <v>0.66666666666666663</v>
      </c>
      <c r="E2463">
        <v>10463</v>
      </c>
      <c r="F2463">
        <v>10521</v>
      </c>
      <c r="G2463">
        <v>10455</v>
      </c>
      <c r="H2463">
        <v>10518</v>
      </c>
      <c r="J2463">
        <v>55</v>
      </c>
      <c r="K2463">
        <f t="shared" si="771"/>
        <v>47</v>
      </c>
      <c r="L2463">
        <v>66</v>
      </c>
      <c r="W2463">
        <f t="shared" si="763"/>
        <v>0</v>
      </c>
      <c r="X2463">
        <f t="shared" si="764"/>
        <v>55</v>
      </c>
      <c r="Y2463">
        <f t="shared" si="765"/>
        <v>0</v>
      </c>
      <c r="Z2463" s="22">
        <f t="shared" si="766"/>
        <v>0</v>
      </c>
      <c r="AA2463" s="22">
        <f t="shared" si="767"/>
        <v>0</v>
      </c>
      <c r="AB2463">
        <f t="shared" si="768"/>
        <v>0</v>
      </c>
      <c r="AC2463" s="22">
        <f t="shared" si="769"/>
        <v>0</v>
      </c>
      <c r="AD2463" s="22">
        <f t="shared" si="770"/>
        <v>0</v>
      </c>
    </row>
    <row r="2464" spans="3:30" x14ac:dyDescent="0.25">
      <c r="D2464" s="1">
        <v>0.70833333333333337</v>
      </c>
      <c r="E2464">
        <v>10518</v>
      </c>
      <c r="F2464">
        <v>10534</v>
      </c>
      <c r="G2464">
        <v>10498</v>
      </c>
      <c r="H2464">
        <v>10521</v>
      </c>
      <c r="J2464">
        <v>3</v>
      </c>
      <c r="K2464">
        <f t="shared" si="771"/>
        <v>50</v>
      </c>
      <c r="L2464">
        <v>36</v>
      </c>
      <c r="W2464">
        <f t="shared" si="763"/>
        <v>0</v>
      </c>
      <c r="X2464">
        <f t="shared" si="764"/>
        <v>3</v>
      </c>
      <c r="Y2464">
        <f t="shared" si="765"/>
        <v>0</v>
      </c>
      <c r="Z2464" s="22">
        <f t="shared" si="766"/>
        <v>0</v>
      </c>
      <c r="AA2464" s="22">
        <f t="shared" si="767"/>
        <v>0</v>
      </c>
      <c r="AB2464">
        <f t="shared" si="768"/>
        <v>0</v>
      </c>
      <c r="AC2464" s="22">
        <f t="shared" si="769"/>
        <v>0</v>
      </c>
      <c r="AD2464" s="22">
        <f t="shared" si="770"/>
        <v>0</v>
      </c>
    </row>
    <row r="2465" spans="3:30" x14ac:dyDescent="0.25">
      <c r="D2465" s="1">
        <v>0.75</v>
      </c>
      <c r="E2465">
        <v>10521</v>
      </c>
      <c r="F2465">
        <v>10547</v>
      </c>
      <c r="G2465">
        <v>10505</v>
      </c>
      <c r="H2465">
        <v>10511</v>
      </c>
      <c r="J2465">
        <v>-10</v>
      </c>
      <c r="K2465">
        <f t="shared" si="771"/>
        <v>40</v>
      </c>
      <c r="L2465">
        <v>42</v>
      </c>
      <c r="W2465">
        <f t="shared" si="763"/>
        <v>0</v>
      </c>
      <c r="X2465">
        <f t="shared" si="764"/>
        <v>10</v>
      </c>
      <c r="Y2465">
        <f t="shared" si="765"/>
        <v>0</v>
      </c>
      <c r="Z2465" s="22">
        <f t="shared" si="766"/>
        <v>0</v>
      </c>
      <c r="AA2465" s="22">
        <f t="shared" si="767"/>
        <v>0</v>
      </c>
      <c r="AB2465">
        <f t="shared" si="768"/>
        <v>0</v>
      </c>
      <c r="AC2465" s="22">
        <f t="shared" si="769"/>
        <v>0</v>
      </c>
      <c r="AD2465" s="22">
        <f t="shared" si="770"/>
        <v>0</v>
      </c>
    </row>
    <row r="2466" spans="3:30" x14ac:dyDescent="0.25">
      <c r="D2466" s="1">
        <v>0.79166666666666663</v>
      </c>
      <c r="E2466">
        <v>10512</v>
      </c>
      <c r="F2466">
        <v>10516</v>
      </c>
      <c r="G2466">
        <v>10491</v>
      </c>
      <c r="H2466">
        <v>10512</v>
      </c>
      <c r="J2466">
        <v>0</v>
      </c>
      <c r="K2466">
        <f t="shared" si="771"/>
        <v>40</v>
      </c>
      <c r="L2466">
        <v>25</v>
      </c>
      <c r="W2466">
        <f t="shared" si="763"/>
        <v>0</v>
      </c>
      <c r="X2466">
        <f t="shared" si="764"/>
        <v>0</v>
      </c>
      <c r="Y2466">
        <f t="shared" si="765"/>
        <v>0</v>
      </c>
      <c r="Z2466" s="22">
        <f t="shared" si="766"/>
        <v>0</v>
      </c>
      <c r="AA2466" s="22">
        <f t="shared" si="767"/>
        <v>0</v>
      </c>
      <c r="AB2466">
        <f t="shared" si="768"/>
        <v>0</v>
      </c>
      <c r="AC2466" s="22">
        <f t="shared" si="769"/>
        <v>0</v>
      </c>
      <c r="AD2466" s="22">
        <f t="shared" si="770"/>
        <v>0</v>
      </c>
    </row>
    <row r="2467" spans="3:30" x14ac:dyDescent="0.25">
      <c r="D2467" s="1">
        <v>0.83333333333333337</v>
      </c>
      <c r="E2467">
        <v>10513</v>
      </c>
      <c r="F2467">
        <v>10513</v>
      </c>
      <c r="G2467">
        <v>10493</v>
      </c>
      <c r="H2467">
        <v>10502</v>
      </c>
      <c r="J2467">
        <v>-11</v>
      </c>
      <c r="K2467">
        <f t="shared" si="771"/>
        <v>29</v>
      </c>
      <c r="L2467">
        <v>20</v>
      </c>
      <c r="W2467">
        <f t="shared" si="763"/>
        <v>0</v>
      </c>
      <c r="X2467">
        <f t="shared" si="764"/>
        <v>11</v>
      </c>
      <c r="Y2467">
        <f t="shared" si="765"/>
        <v>0</v>
      </c>
      <c r="Z2467" s="22">
        <f t="shared" si="766"/>
        <v>0</v>
      </c>
      <c r="AA2467" s="22">
        <f t="shared" si="767"/>
        <v>0</v>
      </c>
      <c r="AB2467">
        <f t="shared" si="768"/>
        <v>0</v>
      </c>
      <c r="AC2467" s="22">
        <f t="shared" si="769"/>
        <v>0</v>
      </c>
      <c r="AD2467" s="22">
        <f t="shared" si="770"/>
        <v>0</v>
      </c>
    </row>
    <row r="2468" spans="3:30" x14ac:dyDescent="0.25">
      <c r="D2468" s="1">
        <v>0.875</v>
      </c>
      <c r="E2468">
        <v>10502</v>
      </c>
      <c r="F2468">
        <v>10511</v>
      </c>
      <c r="G2468">
        <v>10495</v>
      </c>
      <c r="H2468">
        <v>10507</v>
      </c>
      <c r="J2468">
        <v>5</v>
      </c>
      <c r="K2468">
        <f t="shared" si="771"/>
        <v>34</v>
      </c>
      <c r="L2468">
        <v>16</v>
      </c>
      <c r="W2468">
        <f t="shared" si="763"/>
        <v>0</v>
      </c>
      <c r="X2468">
        <f t="shared" si="764"/>
        <v>5</v>
      </c>
      <c r="Y2468">
        <f t="shared" si="765"/>
        <v>0</v>
      </c>
      <c r="Z2468" s="22">
        <f t="shared" si="766"/>
        <v>0</v>
      </c>
      <c r="AA2468" s="22">
        <f t="shared" si="767"/>
        <v>0</v>
      </c>
      <c r="AB2468">
        <f t="shared" si="768"/>
        <v>0</v>
      </c>
      <c r="AC2468" s="22">
        <f t="shared" si="769"/>
        <v>0</v>
      </c>
      <c r="AD2468" s="22">
        <f t="shared" si="770"/>
        <v>0</v>
      </c>
    </row>
    <row r="2469" spans="3:30" x14ac:dyDescent="0.25">
      <c r="D2469" s="2">
        <v>0.91666666666666663</v>
      </c>
      <c r="E2469">
        <v>10506</v>
      </c>
      <c r="F2469">
        <v>10530</v>
      </c>
      <c r="G2469">
        <v>10506</v>
      </c>
      <c r="H2469">
        <v>10524</v>
      </c>
      <c r="J2469">
        <v>18</v>
      </c>
      <c r="K2469">
        <f t="shared" si="771"/>
        <v>52</v>
      </c>
      <c r="L2469">
        <v>24</v>
      </c>
      <c r="M2469">
        <v>185</v>
      </c>
      <c r="N2469">
        <v>1</v>
      </c>
      <c r="W2469">
        <f t="shared" si="763"/>
        <v>185</v>
      </c>
      <c r="X2469">
        <f t="shared" si="764"/>
        <v>18</v>
      </c>
      <c r="Y2469">
        <f t="shared" si="765"/>
        <v>0</v>
      </c>
      <c r="Z2469" s="22">
        <f t="shared" si="766"/>
        <v>0</v>
      </c>
      <c r="AA2469" s="22">
        <f t="shared" si="767"/>
        <v>0</v>
      </c>
      <c r="AB2469">
        <f t="shared" si="768"/>
        <v>1</v>
      </c>
      <c r="AC2469" s="22">
        <f t="shared" si="769"/>
        <v>0</v>
      </c>
      <c r="AD2469" s="22">
        <f t="shared" si="770"/>
        <v>0</v>
      </c>
    </row>
    <row r="2470" spans="3:30" hidden="1" x14ac:dyDescent="0.25">
      <c r="D2470" s="1">
        <v>0</v>
      </c>
      <c r="E2470">
        <v>10524</v>
      </c>
      <c r="F2470">
        <v>10524</v>
      </c>
      <c r="G2470">
        <v>10524</v>
      </c>
      <c r="H2470">
        <v>10524</v>
      </c>
      <c r="Z2470"/>
      <c r="AA2470"/>
      <c r="AC2470"/>
      <c r="AD2470"/>
    </row>
    <row r="2471" spans="3:30" x14ac:dyDescent="0.25">
      <c r="D2471" s="2">
        <v>0.375</v>
      </c>
      <c r="E2471">
        <v>10445</v>
      </c>
      <c r="F2471">
        <v>10540</v>
      </c>
      <c r="G2471">
        <v>10422</v>
      </c>
      <c r="H2471">
        <v>10487</v>
      </c>
      <c r="J2471">
        <v>42</v>
      </c>
      <c r="L2471">
        <v>118</v>
      </c>
      <c r="N2471">
        <f>260/145</f>
        <v>1.7931034482758621</v>
      </c>
      <c r="O2471">
        <f>64/145</f>
        <v>0.44137931034482758</v>
      </c>
      <c r="R2471">
        <f>MAX(F2470:F2484)</f>
        <v>10738</v>
      </c>
      <c r="W2471">
        <f t="shared" ref="W2471:W2484" si="772">ABS(M2471)</f>
        <v>0</v>
      </c>
      <c r="X2471">
        <f t="shared" ref="X2471:X2484" si="773">ABS(J2471)</f>
        <v>42</v>
      </c>
      <c r="Y2471">
        <f t="shared" ref="Y2471:Y2484" si="774">IF(R2471&lt;1000,ABS(R2471),0)</f>
        <v>0</v>
      </c>
      <c r="Z2471" s="22">
        <f t="shared" ref="Z2471:Z2484" si="775">IF(N2471=1,0,ABS(N2471))</f>
        <v>1.7931034482758621</v>
      </c>
      <c r="AA2471" s="22">
        <f t="shared" ref="AA2471:AA2484" si="776">ABS(O2471)</f>
        <v>0.44137931034482758</v>
      </c>
      <c r="AB2471">
        <f t="shared" ref="AB2471:AB2484" si="777">IF(N2471=1,1,0)</f>
        <v>0</v>
      </c>
      <c r="AC2471" s="22">
        <f t="shared" ref="AC2471:AC2484" si="778">IF(N2471=1,ABS(N2472),0)</f>
        <v>0</v>
      </c>
      <c r="AD2471" s="22">
        <f t="shared" ref="AD2471:AD2484" si="779">IF(N2471=1,0,ABS(O2472))</f>
        <v>0</v>
      </c>
    </row>
    <row r="2472" spans="3:30" x14ac:dyDescent="0.25">
      <c r="D2472" s="1">
        <v>0.41666666666666669</v>
      </c>
      <c r="E2472">
        <v>10487</v>
      </c>
      <c r="F2472">
        <v>10738</v>
      </c>
      <c r="G2472">
        <v>10474</v>
      </c>
      <c r="H2472">
        <v>10720</v>
      </c>
      <c r="J2472">
        <v>233</v>
      </c>
      <c r="L2472">
        <v>264</v>
      </c>
      <c r="R2472">
        <f>MIN(G2471:G2485)</f>
        <v>10422</v>
      </c>
      <c r="W2472">
        <f t="shared" si="772"/>
        <v>0</v>
      </c>
      <c r="X2472">
        <f t="shared" si="773"/>
        <v>233</v>
      </c>
      <c r="Y2472">
        <f t="shared" si="774"/>
        <v>0</v>
      </c>
      <c r="Z2472" s="22">
        <f t="shared" si="775"/>
        <v>0</v>
      </c>
      <c r="AA2472" s="22">
        <f t="shared" si="776"/>
        <v>0</v>
      </c>
      <c r="AB2472">
        <f t="shared" si="777"/>
        <v>0</v>
      </c>
      <c r="AC2472" s="22">
        <f t="shared" si="778"/>
        <v>0</v>
      </c>
      <c r="AD2472" s="22">
        <f t="shared" si="779"/>
        <v>0</v>
      </c>
    </row>
    <row r="2473" spans="3:30" x14ac:dyDescent="0.25">
      <c r="D2473" s="1">
        <v>0.45833333333333331</v>
      </c>
      <c r="E2473">
        <v>10719</v>
      </c>
      <c r="F2473">
        <v>10723</v>
      </c>
      <c r="G2473">
        <v>10657</v>
      </c>
      <c r="H2473">
        <v>10695</v>
      </c>
      <c r="J2473">
        <v>-24</v>
      </c>
      <c r="L2473">
        <v>66</v>
      </c>
      <c r="R2473">
        <f>R2471-R2472</f>
        <v>316</v>
      </c>
      <c r="W2473">
        <f t="shared" si="772"/>
        <v>0</v>
      </c>
      <c r="X2473">
        <f t="shared" si="773"/>
        <v>24</v>
      </c>
      <c r="Y2473">
        <f t="shared" si="774"/>
        <v>316</v>
      </c>
      <c r="Z2473" s="22">
        <f t="shared" si="775"/>
        <v>0</v>
      </c>
      <c r="AA2473" s="22">
        <f t="shared" si="776"/>
        <v>0</v>
      </c>
      <c r="AB2473">
        <f t="shared" si="777"/>
        <v>0</v>
      </c>
      <c r="AC2473" s="22">
        <f t="shared" si="778"/>
        <v>0</v>
      </c>
      <c r="AD2473" s="22">
        <f t="shared" si="779"/>
        <v>0</v>
      </c>
    </row>
    <row r="2474" spans="3:30" x14ac:dyDescent="0.25">
      <c r="D2474" s="1">
        <v>0.5</v>
      </c>
      <c r="E2474">
        <v>10694</v>
      </c>
      <c r="F2474">
        <v>10713</v>
      </c>
      <c r="G2474">
        <v>10646</v>
      </c>
      <c r="H2474">
        <v>10654</v>
      </c>
      <c r="J2474">
        <v>-40</v>
      </c>
      <c r="L2474">
        <v>67</v>
      </c>
      <c r="R2474" t="s">
        <v>20</v>
      </c>
      <c r="W2474">
        <f t="shared" si="772"/>
        <v>0</v>
      </c>
      <c r="X2474">
        <f t="shared" si="773"/>
        <v>40</v>
      </c>
      <c r="Y2474">
        <f t="shared" si="774"/>
        <v>0</v>
      </c>
      <c r="Z2474" s="22">
        <f t="shared" si="775"/>
        <v>0</v>
      </c>
      <c r="AA2474" s="22">
        <f t="shared" si="776"/>
        <v>0</v>
      </c>
      <c r="AB2474">
        <f t="shared" si="777"/>
        <v>0</v>
      </c>
      <c r="AC2474" s="22">
        <f t="shared" si="778"/>
        <v>0</v>
      </c>
      <c r="AD2474" s="22">
        <f t="shared" si="779"/>
        <v>0</v>
      </c>
    </row>
    <row r="2475" spans="3:30" x14ac:dyDescent="0.25">
      <c r="C2475">
        <v>1</v>
      </c>
      <c r="D2475" s="1">
        <v>0.54166666666666663</v>
      </c>
      <c r="E2475">
        <v>10655</v>
      </c>
      <c r="F2475">
        <v>10694</v>
      </c>
      <c r="G2475">
        <v>10647</v>
      </c>
      <c r="H2475">
        <v>10678</v>
      </c>
      <c r="J2475">
        <v>23</v>
      </c>
      <c r="L2475">
        <v>47</v>
      </c>
      <c r="W2475">
        <f t="shared" si="772"/>
        <v>0</v>
      </c>
      <c r="X2475">
        <f t="shared" si="773"/>
        <v>23</v>
      </c>
      <c r="Y2475">
        <f t="shared" si="774"/>
        <v>0</v>
      </c>
      <c r="Z2475" s="22">
        <f t="shared" si="775"/>
        <v>0</v>
      </c>
      <c r="AA2475" s="22">
        <f t="shared" si="776"/>
        <v>0</v>
      </c>
      <c r="AB2475">
        <f t="shared" si="777"/>
        <v>0</v>
      </c>
      <c r="AC2475" s="22">
        <f t="shared" si="778"/>
        <v>0</v>
      </c>
      <c r="AD2475" s="22">
        <f t="shared" si="779"/>
        <v>0</v>
      </c>
    </row>
    <row r="2476" spans="3:30" x14ac:dyDescent="0.25">
      <c r="D2476" s="1">
        <v>0.58333333333333337</v>
      </c>
      <c r="E2476">
        <v>10678</v>
      </c>
      <c r="F2476">
        <v>10691</v>
      </c>
      <c r="G2476">
        <v>10646</v>
      </c>
      <c r="H2476">
        <v>10659</v>
      </c>
      <c r="J2476">
        <v>-19</v>
      </c>
      <c r="L2476">
        <v>45</v>
      </c>
      <c r="W2476">
        <f t="shared" si="772"/>
        <v>0</v>
      </c>
      <c r="X2476">
        <f t="shared" si="773"/>
        <v>19</v>
      </c>
      <c r="Y2476">
        <f t="shared" si="774"/>
        <v>0</v>
      </c>
      <c r="Z2476" s="22">
        <f t="shared" si="775"/>
        <v>0</v>
      </c>
      <c r="AA2476" s="22">
        <f t="shared" si="776"/>
        <v>0</v>
      </c>
      <c r="AB2476">
        <f t="shared" si="777"/>
        <v>0</v>
      </c>
      <c r="AC2476" s="22">
        <f t="shared" si="778"/>
        <v>0</v>
      </c>
      <c r="AD2476" s="22">
        <f t="shared" si="779"/>
        <v>0</v>
      </c>
    </row>
    <row r="2477" spans="3:30" x14ac:dyDescent="0.25">
      <c r="D2477" s="1">
        <v>0.625</v>
      </c>
      <c r="E2477">
        <v>10659</v>
      </c>
      <c r="F2477">
        <v>10672</v>
      </c>
      <c r="G2477">
        <v>10634</v>
      </c>
      <c r="H2477">
        <v>10658</v>
      </c>
      <c r="J2477">
        <v>-1</v>
      </c>
      <c r="L2477">
        <v>38</v>
      </c>
      <c r="W2477">
        <f t="shared" si="772"/>
        <v>0</v>
      </c>
      <c r="X2477">
        <f t="shared" si="773"/>
        <v>1</v>
      </c>
      <c r="Y2477">
        <f t="shared" si="774"/>
        <v>0</v>
      </c>
      <c r="Z2477" s="22">
        <f t="shared" si="775"/>
        <v>0</v>
      </c>
      <c r="AA2477" s="22">
        <f t="shared" si="776"/>
        <v>0</v>
      </c>
      <c r="AB2477">
        <f t="shared" si="777"/>
        <v>0</v>
      </c>
      <c r="AC2477" s="22">
        <f t="shared" si="778"/>
        <v>0</v>
      </c>
      <c r="AD2477" s="22">
        <f t="shared" si="779"/>
        <v>0</v>
      </c>
    </row>
    <row r="2478" spans="3:30" x14ac:dyDescent="0.25">
      <c r="D2478" s="1">
        <v>0.66666666666666663</v>
      </c>
      <c r="E2478">
        <v>10658</v>
      </c>
      <c r="F2478">
        <v>10687</v>
      </c>
      <c r="G2478">
        <v>10632</v>
      </c>
      <c r="H2478">
        <v>10681</v>
      </c>
      <c r="J2478">
        <v>23</v>
      </c>
      <c r="L2478">
        <v>55</v>
      </c>
      <c r="W2478">
        <f t="shared" si="772"/>
        <v>0</v>
      </c>
      <c r="X2478">
        <f t="shared" si="773"/>
        <v>23</v>
      </c>
      <c r="Y2478">
        <f t="shared" si="774"/>
        <v>0</v>
      </c>
      <c r="Z2478" s="22">
        <f t="shared" si="775"/>
        <v>0</v>
      </c>
      <c r="AA2478" s="22">
        <f t="shared" si="776"/>
        <v>0</v>
      </c>
      <c r="AB2478">
        <f t="shared" si="777"/>
        <v>0</v>
      </c>
      <c r="AC2478" s="22">
        <f t="shared" si="778"/>
        <v>0</v>
      </c>
      <c r="AD2478" s="22">
        <f t="shared" si="779"/>
        <v>0</v>
      </c>
    </row>
    <row r="2479" spans="3:30" x14ac:dyDescent="0.25">
      <c r="D2479" s="1">
        <v>0.70833333333333337</v>
      </c>
      <c r="E2479">
        <v>10681</v>
      </c>
      <c r="F2479">
        <v>10700</v>
      </c>
      <c r="G2479">
        <v>10665</v>
      </c>
      <c r="H2479">
        <v>10692</v>
      </c>
      <c r="J2479">
        <v>11</v>
      </c>
      <c r="L2479">
        <v>35</v>
      </c>
      <c r="W2479">
        <f t="shared" si="772"/>
        <v>0</v>
      </c>
      <c r="X2479">
        <f t="shared" si="773"/>
        <v>11</v>
      </c>
      <c r="Y2479">
        <f t="shared" si="774"/>
        <v>0</v>
      </c>
      <c r="Z2479" s="22">
        <f t="shared" si="775"/>
        <v>0</v>
      </c>
      <c r="AA2479" s="22">
        <f t="shared" si="776"/>
        <v>0</v>
      </c>
      <c r="AB2479">
        <f t="shared" si="777"/>
        <v>0</v>
      </c>
      <c r="AC2479" s="22">
        <f t="shared" si="778"/>
        <v>0</v>
      </c>
      <c r="AD2479" s="22">
        <f t="shared" si="779"/>
        <v>0</v>
      </c>
    </row>
    <row r="2480" spans="3:30" x14ac:dyDescent="0.25">
      <c r="D2480" s="1">
        <v>0.75</v>
      </c>
      <c r="E2480">
        <v>10692</v>
      </c>
      <c r="F2480">
        <v>10704</v>
      </c>
      <c r="G2480">
        <v>10680</v>
      </c>
      <c r="H2480">
        <v>10695</v>
      </c>
      <c r="J2480">
        <v>3</v>
      </c>
      <c r="L2480">
        <v>24</v>
      </c>
      <c r="W2480">
        <f t="shared" si="772"/>
        <v>0</v>
      </c>
      <c r="X2480">
        <f t="shared" si="773"/>
        <v>3</v>
      </c>
      <c r="Y2480">
        <f t="shared" si="774"/>
        <v>0</v>
      </c>
      <c r="Z2480" s="22">
        <f t="shared" si="775"/>
        <v>0</v>
      </c>
      <c r="AA2480" s="22">
        <f t="shared" si="776"/>
        <v>0</v>
      </c>
      <c r="AB2480">
        <f t="shared" si="777"/>
        <v>0</v>
      </c>
      <c r="AC2480" s="22">
        <f t="shared" si="778"/>
        <v>0</v>
      </c>
      <c r="AD2480" s="22">
        <f t="shared" si="779"/>
        <v>0</v>
      </c>
    </row>
    <row r="2481" spans="4:30" x14ac:dyDescent="0.25">
      <c r="D2481" s="1">
        <v>0.79166666666666663</v>
      </c>
      <c r="E2481">
        <v>10695</v>
      </c>
      <c r="F2481">
        <v>10697</v>
      </c>
      <c r="G2481">
        <v>10677</v>
      </c>
      <c r="H2481">
        <v>10684</v>
      </c>
      <c r="J2481">
        <v>-11</v>
      </c>
      <c r="L2481">
        <v>20</v>
      </c>
      <c r="W2481">
        <f t="shared" si="772"/>
        <v>0</v>
      </c>
      <c r="X2481">
        <f t="shared" si="773"/>
        <v>11</v>
      </c>
      <c r="Y2481">
        <f t="shared" si="774"/>
        <v>0</v>
      </c>
      <c r="Z2481" s="22">
        <f t="shared" si="775"/>
        <v>0</v>
      </c>
      <c r="AA2481" s="22">
        <f t="shared" si="776"/>
        <v>0</v>
      </c>
      <c r="AB2481">
        <f t="shared" si="777"/>
        <v>0</v>
      </c>
      <c r="AC2481" s="22">
        <f t="shared" si="778"/>
        <v>0</v>
      </c>
      <c r="AD2481" s="22">
        <f t="shared" si="779"/>
        <v>0</v>
      </c>
    </row>
    <row r="2482" spans="4:30" x14ac:dyDescent="0.25">
      <c r="D2482" s="1">
        <v>0.83333333333333337</v>
      </c>
      <c r="E2482">
        <v>10684</v>
      </c>
      <c r="F2482">
        <v>10690</v>
      </c>
      <c r="G2482">
        <v>10678</v>
      </c>
      <c r="H2482">
        <v>10688</v>
      </c>
      <c r="J2482">
        <v>4</v>
      </c>
      <c r="L2482">
        <v>12</v>
      </c>
      <c r="W2482">
        <f t="shared" si="772"/>
        <v>0</v>
      </c>
      <c r="X2482">
        <f t="shared" si="773"/>
        <v>4</v>
      </c>
      <c r="Y2482">
        <f t="shared" si="774"/>
        <v>0</v>
      </c>
      <c r="Z2482" s="22">
        <f t="shared" si="775"/>
        <v>0</v>
      </c>
      <c r="AA2482" s="22">
        <f t="shared" si="776"/>
        <v>0</v>
      </c>
      <c r="AB2482">
        <f t="shared" si="777"/>
        <v>0</v>
      </c>
      <c r="AC2482" s="22">
        <f t="shared" si="778"/>
        <v>0</v>
      </c>
      <c r="AD2482" s="22">
        <f t="shared" si="779"/>
        <v>0</v>
      </c>
    </row>
    <row r="2483" spans="4:30" x14ac:dyDescent="0.25">
      <c r="D2483" s="1">
        <v>0.875</v>
      </c>
      <c r="E2483">
        <v>10688</v>
      </c>
      <c r="F2483">
        <v>10695</v>
      </c>
      <c r="G2483">
        <v>10680</v>
      </c>
      <c r="H2483">
        <v>10691</v>
      </c>
      <c r="J2483">
        <v>3</v>
      </c>
      <c r="L2483">
        <v>15</v>
      </c>
      <c r="W2483">
        <f t="shared" si="772"/>
        <v>0</v>
      </c>
      <c r="X2483">
        <f t="shared" si="773"/>
        <v>3</v>
      </c>
      <c r="Y2483">
        <f t="shared" si="774"/>
        <v>0</v>
      </c>
      <c r="Z2483" s="22">
        <f t="shared" si="775"/>
        <v>0</v>
      </c>
      <c r="AA2483" s="22">
        <f t="shared" si="776"/>
        <v>0</v>
      </c>
      <c r="AB2483">
        <f t="shared" si="777"/>
        <v>0</v>
      </c>
      <c r="AC2483" s="22">
        <f t="shared" si="778"/>
        <v>0</v>
      </c>
      <c r="AD2483" s="22">
        <f t="shared" si="779"/>
        <v>0</v>
      </c>
    </row>
    <row r="2484" spans="4:30" x14ac:dyDescent="0.25">
      <c r="D2484" s="2">
        <v>0.91666666666666663</v>
      </c>
      <c r="E2484">
        <v>10692</v>
      </c>
      <c r="F2484">
        <v>10711</v>
      </c>
      <c r="G2484">
        <v>10692</v>
      </c>
      <c r="H2484">
        <v>10709</v>
      </c>
      <c r="J2484">
        <v>17</v>
      </c>
      <c r="L2484">
        <v>19</v>
      </c>
      <c r="W2484">
        <f t="shared" si="772"/>
        <v>0</v>
      </c>
      <c r="X2484">
        <f t="shared" si="773"/>
        <v>17</v>
      </c>
      <c r="Y2484">
        <f t="shared" si="774"/>
        <v>0</v>
      </c>
      <c r="Z2484" s="22">
        <f t="shared" si="775"/>
        <v>0</v>
      </c>
      <c r="AA2484" s="22">
        <f t="shared" si="776"/>
        <v>0</v>
      </c>
      <c r="AB2484">
        <f t="shared" si="777"/>
        <v>0</v>
      </c>
      <c r="AC2484" s="22">
        <f t="shared" si="778"/>
        <v>0</v>
      </c>
      <c r="AD2484" s="22">
        <f t="shared" si="779"/>
        <v>0</v>
      </c>
    </row>
    <row r="2485" spans="4:30" hidden="1" x14ac:dyDescent="0.25">
      <c r="D2485" s="1">
        <v>0.95833333333333337</v>
      </c>
      <c r="E2485">
        <v>10707</v>
      </c>
      <c r="F2485">
        <v>10722</v>
      </c>
      <c r="G2485">
        <v>10706</v>
      </c>
      <c r="H2485">
        <v>10713</v>
      </c>
      <c r="Z2485"/>
      <c r="AA2485"/>
      <c r="AC2485"/>
      <c r="AD2485"/>
    </row>
    <row r="2486" spans="4:30" hidden="1" x14ac:dyDescent="0.25">
      <c r="D2486" s="1">
        <v>0</v>
      </c>
      <c r="E2486">
        <v>10713</v>
      </c>
      <c r="F2486">
        <v>10713</v>
      </c>
      <c r="G2486">
        <v>10713</v>
      </c>
      <c r="H2486">
        <v>10713</v>
      </c>
      <c r="Z2486"/>
      <c r="AA2486"/>
      <c r="AC2486"/>
      <c r="AD2486"/>
    </row>
    <row r="2487" spans="4:30" hidden="1" x14ac:dyDescent="0.25">
      <c r="D2487" s="1">
        <v>4.1666666666666664E-2</v>
      </c>
      <c r="E2487">
        <v>10711</v>
      </c>
      <c r="F2487">
        <v>10719</v>
      </c>
      <c r="G2487">
        <v>10697</v>
      </c>
      <c r="H2487">
        <v>10715</v>
      </c>
      <c r="Z2487"/>
      <c r="AA2487"/>
      <c r="AC2487"/>
      <c r="AD2487"/>
    </row>
    <row r="2488" spans="4:30" hidden="1" x14ac:dyDescent="0.25">
      <c r="D2488" s="1">
        <v>8.3333333333333329E-2</v>
      </c>
      <c r="E2488">
        <v>10716</v>
      </c>
      <c r="F2488">
        <v>10718</v>
      </c>
      <c r="G2488">
        <v>10708</v>
      </c>
      <c r="H2488">
        <v>10710</v>
      </c>
      <c r="Z2488"/>
      <c r="AA2488"/>
      <c r="AC2488"/>
      <c r="AD2488"/>
    </row>
    <row r="2489" spans="4:30" hidden="1" x14ac:dyDescent="0.25">
      <c r="D2489" s="1">
        <v>0.125</v>
      </c>
      <c r="E2489">
        <v>10709</v>
      </c>
      <c r="F2489">
        <v>10716</v>
      </c>
      <c r="G2489">
        <v>10702</v>
      </c>
      <c r="H2489">
        <v>10710</v>
      </c>
      <c r="Z2489"/>
      <c r="AA2489"/>
      <c r="AC2489"/>
      <c r="AD2489"/>
    </row>
    <row r="2490" spans="4:30" hidden="1" x14ac:dyDescent="0.25">
      <c r="D2490" s="1">
        <v>0.16666666666666666</v>
      </c>
      <c r="E2490">
        <v>10708</v>
      </c>
      <c r="F2490">
        <v>10711</v>
      </c>
      <c r="G2490">
        <v>10706</v>
      </c>
      <c r="H2490">
        <v>10711</v>
      </c>
      <c r="Z2490"/>
      <c r="AA2490"/>
      <c r="AC2490"/>
      <c r="AD2490"/>
    </row>
    <row r="2491" spans="4:30" hidden="1" x14ac:dyDescent="0.25">
      <c r="D2491" s="1">
        <v>0.20833333333333334</v>
      </c>
      <c r="E2491">
        <v>10712</v>
      </c>
      <c r="F2491">
        <v>10712</v>
      </c>
      <c r="G2491">
        <v>10704</v>
      </c>
      <c r="H2491">
        <v>10707</v>
      </c>
      <c r="Z2491"/>
      <c r="AA2491"/>
      <c r="AC2491"/>
      <c r="AD2491"/>
    </row>
    <row r="2492" spans="4:30" hidden="1" x14ac:dyDescent="0.25">
      <c r="D2492" s="1">
        <v>0.25</v>
      </c>
      <c r="E2492">
        <v>10706</v>
      </c>
      <c r="F2492">
        <v>10707</v>
      </c>
      <c r="G2492">
        <v>10705</v>
      </c>
      <c r="H2492">
        <v>10706</v>
      </c>
      <c r="Z2492"/>
      <c r="AA2492"/>
      <c r="AC2492"/>
      <c r="AD2492"/>
    </row>
    <row r="2493" spans="4:30" hidden="1" x14ac:dyDescent="0.25">
      <c r="D2493" s="1">
        <v>0.29166666666666669</v>
      </c>
      <c r="E2493">
        <v>10707</v>
      </c>
      <c r="F2493">
        <v>10707</v>
      </c>
      <c r="G2493">
        <v>10703</v>
      </c>
      <c r="H2493">
        <v>10707</v>
      </c>
      <c r="Z2493"/>
      <c r="AA2493"/>
      <c r="AC2493"/>
      <c r="AD2493"/>
    </row>
    <row r="2494" spans="4:30" x14ac:dyDescent="0.25">
      <c r="D2494" s="2">
        <v>0.33333333333333331</v>
      </c>
      <c r="E2494">
        <v>10708</v>
      </c>
      <c r="F2494">
        <v>10715</v>
      </c>
      <c r="G2494">
        <v>10701</v>
      </c>
      <c r="H2494">
        <v>10712</v>
      </c>
      <c r="J2494">
        <v>4</v>
      </c>
      <c r="K2494">
        <v>0</v>
      </c>
      <c r="L2494">
        <v>14</v>
      </c>
      <c r="M2494">
        <v>123</v>
      </c>
      <c r="N2494">
        <v>1</v>
      </c>
      <c r="R2494">
        <f>MAX(F2492:F2508)</f>
        <v>10841</v>
      </c>
      <c r="W2494">
        <f t="shared" ref="W2494:W2508" si="780">ABS(M2494)</f>
        <v>123</v>
      </c>
      <c r="X2494">
        <f t="shared" ref="X2494:X2508" si="781">ABS(J2494)</f>
        <v>4</v>
      </c>
      <c r="Y2494">
        <f t="shared" ref="Y2494:Y2508" si="782">IF(R2494&lt;1000,ABS(R2494),0)</f>
        <v>0</v>
      </c>
      <c r="Z2494" s="22">
        <f t="shared" ref="Z2494:Z2508" si="783">IF(N2494=1,0,ABS(N2494))</f>
        <v>0</v>
      </c>
      <c r="AA2494" s="22">
        <f t="shared" ref="AA2494:AA2508" si="784">ABS(O2494)</f>
        <v>0</v>
      </c>
      <c r="AB2494">
        <f t="shared" ref="AB2494:AB2508" si="785">IF(N2494=1,1,0)</f>
        <v>1</v>
      </c>
      <c r="AC2494" s="22">
        <f t="shared" ref="AC2494:AC2508" si="786">IF(N2494=1,ABS(N2495),0)</f>
        <v>0.35126582278481011</v>
      </c>
      <c r="AD2494" s="22">
        <f t="shared" ref="AD2494:AD2508" si="787">IF(N2494=1,0,ABS(O2495))</f>
        <v>0</v>
      </c>
    </row>
    <row r="2495" spans="4:30" x14ac:dyDescent="0.25">
      <c r="D2495" s="2">
        <v>0.375</v>
      </c>
      <c r="E2495">
        <v>10716</v>
      </c>
      <c r="F2495">
        <v>10721</v>
      </c>
      <c r="G2495">
        <v>10693</v>
      </c>
      <c r="H2495">
        <v>10699</v>
      </c>
      <c r="J2495">
        <v>-17</v>
      </c>
      <c r="K2495">
        <f>K2494+J2495</f>
        <v>-17</v>
      </c>
      <c r="L2495">
        <v>28</v>
      </c>
      <c r="N2495">
        <f>IF(J2494&lt;0,MIN(K2495:K2508),MAX(K2495:K2508))/R2473</f>
        <v>0.35126582278481011</v>
      </c>
      <c r="O2495">
        <f>IF(J2494&lt;0,MAX(K2495:K2508),MIN(K2495:K2508))/R2473</f>
        <v>-7.5949367088607597E-2</v>
      </c>
      <c r="R2495">
        <f>MIN(G2492:G2508)</f>
        <v>10667</v>
      </c>
      <c r="W2495">
        <f t="shared" si="780"/>
        <v>0</v>
      </c>
      <c r="X2495">
        <f t="shared" si="781"/>
        <v>17</v>
      </c>
      <c r="Y2495">
        <f t="shared" si="782"/>
        <v>0</v>
      </c>
      <c r="Z2495" s="22">
        <f t="shared" si="783"/>
        <v>0.35126582278481011</v>
      </c>
      <c r="AA2495" s="22">
        <f t="shared" si="784"/>
        <v>7.5949367088607597E-2</v>
      </c>
      <c r="AB2495">
        <f t="shared" si="785"/>
        <v>0</v>
      </c>
      <c r="AC2495" s="22">
        <f t="shared" si="786"/>
        <v>0</v>
      </c>
      <c r="AD2495" s="22">
        <f t="shared" si="787"/>
        <v>0</v>
      </c>
    </row>
    <row r="2496" spans="4:30" x14ac:dyDescent="0.25">
      <c r="D2496" s="1">
        <v>0.41666666666666669</v>
      </c>
      <c r="E2496">
        <v>10699</v>
      </c>
      <c r="F2496">
        <v>10706</v>
      </c>
      <c r="G2496">
        <v>10667</v>
      </c>
      <c r="H2496">
        <v>10701</v>
      </c>
      <c r="J2496">
        <v>2</v>
      </c>
      <c r="K2496">
        <f t="shared" ref="K2496:K2508" si="788">K2495+J2496</f>
        <v>-15</v>
      </c>
      <c r="L2496">
        <v>39</v>
      </c>
      <c r="R2496">
        <f>R2494-R2495</f>
        <v>174</v>
      </c>
      <c r="W2496">
        <f t="shared" si="780"/>
        <v>0</v>
      </c>
      <c r="X2496">
        <f t="shared" si="781"/>
        <v>2</v>
      </c>
      <c r="Y2496">
        <f t="shared" si="782"/>
        <v>174</v>
      </c>
      <c r="Z2496" s="22">
        <f t="shared" si="783"/>
        <v>0</v>
      </c>
      <c r="AA2496" s="22">
        <f t="shared" si="784"/>
        <v>0</v>
      </c>
      <c r="AB2496">
        <f t="shared" si="785"/>
        <v>0</v>
      </c>
      <c r="AC2496" s="22">
        <f t="shared" si="786"/>
        <v>0</v>
      </c>
      <c r="AD2496" s="22">
        <f t="shared" si="787"/>
        <v>0</v>
      </c>
    </row>
    <row r="2497" spans="3:30" x14ac:dyDescent="0.25">
      <c r="D2497" s="1">
        <v>0.45833333333333331</v>
      </c>
      <c r="E2497">
        <v>10702</v>
      </c>
      <c r="F2497">
        <v>10707</v>
      </c>
      <c r="G2497">
        <v>10685</v>
      </c>
      <c r="H2497">
        <v>10700</v>
      </c>
      <c r="J2497">
        <v>-2</v>
      </c>
      <c r="K2497">
        <f t="shared" si="788"/>
        <v>-17</v>
      </c>
      <c r="L2497">
        <v>22</v>
      </c>
      <c r="R2497">
        <v>174</v>
      </c>
      <c r="W2497">
        <f t="shared" si="780"/>
        <v>0</v>
      </c>
      <c r="X2497">
        <f t="shared" si="781"/>
        <v>2</v>
      </c>
      <c r="Y2497">
        <f t="shared" si="782"/>
        <v>174</v>
      </c>
      <c r="Z2497" s="22">
        <f t="shared" si="783"/>
        <v>0</v>
      </c>
      <c r="AA2497" s="22">
        <f t="shared" si="784"/>
        <v>0</v>
      </c>
      <c r="AB2497">
        <f t="shared" si="785"/>
        <v>0</v>
      </c>
      <c r="AC2497" s="22">
        <f t="shared" si="786"/>
        <v>0</v>
      </c>
      <c r="AD2497" s="22">
        <f t="shared" si="787"/>
        <v>0</v>
      </c>
    </row>
    <row r="2498" spans="3:30" x14ac:dyDescent="0.25">
      <c r="D2498" s="1">
        <v>0.5</v>
      </c>
      <c r="E2498">
        <v>10702</v>
      </c>
      <c r="F2498">
        <v>10711</v>
      </c>
      <c r="G2498">
        <v>10687</v>
      </c>
      <c r="H2498">
        <v>10695</v>
      </c>
      <c r="J2498">
        <v>-7</v>
      </c>
      <c r="K2498">
        <f t="shared" si="788"/>
        <v>-24</v>
      </c>
      <c r="L2498">
        <v>24</v>
      </c>
      <c r="W2498">
        <f t="shared" si="780"/>
        <v>0</v>
      </c>
      <c r="X2498">
        <f t="shared" si="781"/>
        <v>7</v>
      </c>
      <c r="Y2498">
        <f t="shared" si="782"/>
        <v>0</v>
      </c>
      <c r="Z2498" s="22">
        <f t="shared" si="783"/>
        <v>0</v>
      </c>
      <c r="AA2498" s="22">
        <f t="shared" si="784"/>
        <v>0</v>
      </c>
      <c r="AB2498">
        <f t="shared" si="785"/>
        <v>0</v>
      </c>
      <c r="AC2498" s="22">
        <f t="shared" si="786"/>
        <v>0</v>
      </c>
      <c r="AD2498" s="22">
        <f t="shared" si="787"/>
        <v>0</v>
      </c>
    </row>
    <row r="2499" spans="3:30" x14ac:dyDescent="0.25">
      <c r="C2499">
        <v>1</v>
      </c>
      <c r="D2499" s="1">
        <v>0.54166666666666663</v>
      </c>
      <c r="E2499">
        <v>10695</v>
      </c>
      <c r="F2499">
        <v>10739</v>
      </c>
      <c r="G2499">
        <v>10693</v>
      </c>
      <c r="H2499">
        <v>10723</v>
      </c>
      <c r="J2499">
        <v>28</v>
      </c>
      <c r="K2499">
        <f t="shared" si="788"/>
        <v>4</v>
      </c>
      <c r="L2499">
        <v>46</v>
      </c>
      <c r="W2499">
        <f t="shared" si="780"/>
        <v>0</v>
      </c>
      <c r="X2499">
        <f t="shared" si="781"/>
        <v>28</v>
      </c>
      <c r="Y2499">
        <f t="shared" si="782"/>
        <v>0</v>
      </c>
      <c r="Z2499" s="22">
        <f t="shared" si="783"/>
        <v>0</v>
      </c>
      <c r="AA2499" s="22">
        <f t="shared" si="784"/>
        <v>0</v>
      </c>
      <c r="AB2499">
        <f t="shared" si="785"/>
        <v>0</v>
      </c>
      <c r="AC2499" s="22">
        <f t="shared" si="786"/>
        <v>0</v>
      </c>
      <c r="AD2499" s="22">
        <f t="shared" si="787"/>
        <v>0</v>
      </c>
    </row>
    <row r="2500" spans="3:30" x14ac:dyDescent="0.25">
      <c r="D2500" s="1">
        <v>0.58333333333333337</v>
      </c>
      <c r="E2500">
        <v>10722</v>
      </c>
      <c r="F2500">
        <v>10724</v>
      </c>
      <c r="G2500">
        <v>10698</v>
      </c>
      <c r="H2500">
        <v>10709</v>
      </c>
      <c r="J2500">
        <v>-13</v>
      </c>
      <c r="K2500">
        <f t="shared" si="788"/>
        <v>-9</v>
      </c>
      <c r="L2500">
        <v>26</v>
      </c>
      <c r="W2500">
        <f t="shared" si="780"/>
        <v>0</v>
      </c>
      <c r="X2500">
        <f t="shared" si="781"/>
        <v>13</v>
      </c>
      <c r="Y2500">
        <f t="shared" si="782"/>
        <v>0</v>
      </c>
      <c r="Z2500" s="22">
        <f t="shared" si="783"/>
        <v>0</v>
      </c>
      <c r="AA2500" s="22">
        <f t="shared" si="784"/>
        <v>0</v>
      </c>
      <c r="AB2500">
        <f t="shared" si="785"/>
        <v>0</v>
      </c>
      <c r="AC2500" s="22">
        <f t="shared" si="786"/>
        <v>0</v>
      </c>
      <c r="AD2500" s="22">
        <f t="shared" si="787"/>
        <v>0</v>
      </c>
    </row>
    <row r="2501" spans="3:30" x14ac:dyDescent="0.25">
      <c r="D2501" s="1">
        <v>0.625</v>
      </c>
      <c r="E2501">
        <v>10709</v>
      </c>
      <c r="F2501">
        <v>10727</v>
      </c>
      <c r="G2501">
        <v>10700</v>
      </c>
      <c r="H2501">
        <v>10711</v>
      </c>
      <c r="J2501">
        <v>2</v>
      </c>
      <c r="K2501">
        <f t="shared" si="788"/>
        <v>-7</v>
      </c>
      <c r="L2501">
        <v>27</v>
      </c>
      <c r="W2501">
        <f t="shared" si="780"/>
        <v>0</v>
      </c>
      <c r="X2501">
        <f t="shared" si="781"/>
        <v>2</v>
      </c>
      <c r="Y2501">
        <f t="shared" si="782"/>
        <v>0</v>
      </c>
      <c r="Z2501" s="22">
        <f t="shared" si="783"/>
        <v>0</v>
      </c>
      <c r="AA2501" s="22">
        <f t="shared" si="784"/>
        <v>0</v>
      </c>
      <c r="AB2501">
        <f t="shared" si="785"/>
        <v>0</v>
      </c>
      <c r="AC2501" s="22">
        <f t="shared" si="786"/>
        <v>0</v>
      </c>
      <c r="AD2501" s="22">
        <f t="shared" si="787"/>
        <v>0</v>
      </c>
    </row>
    <row r="2502" spans="3:30" x14ac:dyDescent="0.25">
      <c r="D2502" s="1">
        <v>0.66666666666666663</v>
      </c>
      <c r="E2502">
        <v>10712</v>
      </c>
      <c r="F2502">
        <v>10741</v>
      </c>
      <c r="G2502">
        <v>10709</v>
      </c>
      <c r="H2502">
        <v>10730</v>
      </c>
      <c r="J2502">
        <v>18</v>
      </c>
      <c r="K2502">
        <f t="shared" si="788"/>
        <v>11</v>
      </c>
      <c r="L2502">
        <v>32</v>
      </c>
      <c r="W2502">
        <f t="shared" si="780"/>
        <v>0</v>
      </c>
      <c r="X2502">
        <f t="shared" si="781"/>
        <v>18</v>
      </c>
      <c r="Y2502">
        <f t="shared" si="782"/>
        <v>0</v>
      </c>
      <c r="Z2502" s="22">
        <f t="shared" si="783"/>
        <v>0</v>
      </c>
      <c r="AA2502" s="22">
        <f t="shared" si="784"/>
        <v>0</v>
      </c>
      <c r="AB2502">
        <f t="shared" si="785"/>
        <v>0</v>
      </c>
      <c r="AC2502" s="22">
        <f t="shared" si="786"/>
        <v>0</v>
      </c>
      <c r="AD2502" s="22">
        <f t="shared" si="787"/>
        <v>0</v>
      </c>
    </row>
    <row r="2503" spans="3:30" x14ac:dyDescent="0.25">
      <c r="D2503" s="1">
        <v>0.70833333333333337</v>
      </c>
      <c r="E2503">
        <v>10731</v>
      </c>
      <c r="F2503">
        <v>10772</v>
      </c>
      <c r="G2503">
        <v>10730</v>
      </c>
      <c r="H2503">
        <v>10770</v>
      </c>
      <c r="J2503">
        <v>39</v>
      </c>
      <c r="K2503">
        <f t="shared" si="788"/>
        <v>50</v>
      </c>
      <c r="L2503">
        <v>42</v>
      </c>
      <c r="W2503">
        <f t="shared" si="780"/>
        <v>0</v>
      </c>
      <c r="X2503">
        <f t="shared" si="781"/>
        <v>39</v>
      </c>
      <c r="Y2503">
        <f t="shared" si="782"/>
        <v>0</v>
      </c>
      <c r="Z2503" s="22">
        <f t="shared" si="783"/>
        <v>0</v>
      </c>
      <c r="AA2503" s="22">
        <f t="shared" si="784"/>
        <v>0</v>
      </c>
      <c r="AB2503">
        <f t="shared" si="785"/>
        <v>0</v>
      </c>
      <c r="AC2503" s="22">
        <f t="shared" si="786"/>
        <v>0</v>
      </c>
      <c r="AD2503" s="22">
        <f t="shared" si="787"/>
        <v>0</v>
      </c>
    </row>
    <row r="2504" spans="3:30" x14ac:dyDescent="0.25">
      <c r="D2504" s="1">
        <v>0.75</v>
      </c>
      <c r="E2504">
        <v>10770</v>
      </c>
      <c r="F2504">
        <v>10791</v>
      </c>
      <c r="G2504">
        <v>10760</v>
      </c>
      <c r="H2504">
        <v>10789</v>
      </c>
      <c r="J2504">
        <v>19</v>
      </c>
      <c r="K2504">
        <f t="shared" si="788"/>
        <v>69</v>
      </c>
      <c r="L2504">
        <v>31</v>
      </c>
      <c r="W2504">
        <f t="shared" si="780"/>
        <v>0</v>
      </c>
      <c r="X2504">
        <f t="shared" si="781"/>
        <v>19</v>
      </c>
      <c r="Y2504">
        <f t="shared" si="782"/>
        <v>0</v>
      </c>
      <c r="Z2504" s="22">
        <f t="shared" si="783"/>
        <v>0</v>
      </c>
      <c r="AA2504" s="22">
        <f t="shared" si="784"/>
        <v>0</v>
      </c>
      <c r="AB2504">
        <f t="shared" si="785"/>
        <v>0</v>
      </c>
      <c r="AC2504" s="22">
        <f t="shared" si="786"/>
        <v>0</v>
      </c>
      <c r="AD2504" s="22">
        <f t="shared" si="787"/>
        <v>0</v>
      </c>
    </row>
    <row r="2505" spans="3:30" x14ac:dyDescent="0.25">
      <c r="D2505" s="1">
        <v>0.79166666666666663</v>
      </c>
      <c r="E2505">
        <v>10789</v>
      </c>
      <c r="F2505">
        <v>10814</v>
      </c>
      <c r="G2505">
        <v>10788</v>
      </c>
      <c r="H2505">
        <v>10798</v>
      </c>
      <c r="J2505">
        <v>9</v>
      </c>
      <c r="K2505">
        <f t="shared" si="788"/>
        <v>78</v>
      </c>
      <c r="L2505">
        <v>26</v>
      </c>
      <c r="W2505">
        <f t="shared" si="780"/>
        <v>0</v>
      </c>
      <c r="X2505">
        <f t="shared" si="781"/>
        <v>9</v>
      </c>
      <c r="Y2505">
        <f t="shared" si="782"/>
        <v>0</v>
      </c>
      <c r="Z2505" s="22">
        <f t="shared" si="783"/>
        <v>0</v>
      </c>
      <c r="AA2505" s="22">
        <f t="shared" si="784"/>
        <v>0</v>
      </c>
      <c r="AB2505">
        <f t="shared" si="785"/>
        <v>0</v>
      </c>
      <c r="AC2505" s="22">
        <f t="shared" si="786"/>
        <v>0</v>
      </c>
      <c r="AD2505" s="22">
        <f t="shared" si="787"/>
        <v>0</v>
      </c>
    </row>
    <row r="2506" spans="3:30" x14ac:dyDescent="0.25">
      <c r="D2506" s="1">
        <v>0.83333333333333337</v>
      </c>
      <c r="E2506">
        <v>10798</v>
      </c>
      <c r="F2506">
        <v>10804</v>
      </c>
      <c r="G2506">
        <v>10789</v>
      </c>
      <c r="H2506">
        <v>10797</v>
      </c>
      <c r="J2506">
        <v>-1</v>
      </c>
      <c r="K2506">
        <f t="shared" si="788"/>
        <v>77</v>
      </c>
      <c r="L2506">
        <v>15</v>
      </c>
      <c r="W2506">
        <f t="shared" si="780"/>
        <v>0</v>
      </c>
      <c r="X2506">
        <f t="shared" si="781"/>
        <v>1</v>
      </c>
      <c r="Y2506">
        <f t="shared" si="782"/>
        <v>0</v>
      </c>
      <c r="Z2506" s="22">
        <f t="shared" si="783"/>
        <v>0</v>
      </c>
      <c r="AA2506" s="22">
        <f t="shared" si="784"/>
        <v>0</v>
      </c>
      <c r="AB2506">
        <f t="shared" si="785"/>
        <v>0</v>
      </c>
      <c r="AC2506" s="22">
        <f t="shared" si="786"/>
        <v>0</v>
      </c>
      <c r="AD2506" s="22">
        <f t="shared" si="787"/>
        <v>0</v>
      </c>
    </row>
    <row r="2507" spans="3:30" x14ac:dyDescent="0.25">
      <c r="D2507" s="1">
        <v>0.875</v>
      </c>
      <c r="E2507">
        <v>10797</v>
      </c>
      <c r="F2507">
        <v>10841</v>
      </c>
      <c r="G2507">
        <v>10793</v>
      </c>
      <c r="H2507">
        <v>10829</v>
      </c>
      <c r="J2507">
        <v>32</v>
      </c>
      <c r="K2507">
        <f t="shared" si="788"/>
        <v>109</v>
      </c>
      <c r="L2507">
        <v>48</v>
      </c>
      <c r="W2507">
        <f t="shared" si="780"/>
        <v>0</v>
      </c>
      <c r="X2507">
        <f t="shared" si="781"/>
        <v>32</v>
      </c>
      <c r="Y2507">
        <f t="shared" si="782"/>
        <v>0</v>
      </c>
      <c r="Z2507" s="22">
        <f t="shared" si="783"/>
        <v>0</v>
      </c>
      <c r="AA2507" s="22">
        <f t="shared" si="784"/>
        <v>0</v>
      </c>
      <c r="AB2507">
        <f t="shared" si="785"/>
        <v>0</v>
      </c>
      <c r="AC2507" s="22">
        <f t="shared" si="786"/>
        <v>0</v>
      </c>
      <c r="AD2507" s="22">
        <f t="shared" si="787"/>
        <v>0</v>
      </c>
    </row>
    <row r="2508" spans="3:30" x14ac:dyDescent="0.25">
      <c r="D2508" s="2">
        <v>0.91666666666666663</v>
      </c>
      <c r="E2508">
        <v>10829</v>
      </c>
      <c r="F2508">
        <v>10836</v>
      </c>
      <c r="G2508">
        <v>10816</v>
      </c>
      <c r="H2508">
        <v>10831</v>
      </c>
      <c r="J2508">
        <v>2</v>
      </c>
      <c r="K2508">
        <f t="shared" si="788"/>
        <v>111</v>
      </c>
      <c r="L2508">
        <v>20</v>
      </c>
      <c r="W2508">
        <f t="shared" si="780"/>
        <v>0</v>
      </c>
      <c r="X2508">
        <f t="shared" si="781"/>
        <v>2</v>
      </c>
      <c r="Y2508">
        <f t="shared" si="782"/>
        <v>0</v>
      </c>
      <c r="Z2508" s="22">
        <f t="shared" si="783"/>
        <v>0</v>
      </c>
      <c r="AA2508" s="22">
        <f t="shared" si="784"/>
        <v>0</v>
      </c>
      <c r="AB2508">
        <f t="shared" si="785"/>
        <v>0</v>
      </c>
      <c r="AC2508" s="22">
        <f t="shared" si="786"/>
        <v>0</v>
      </c>
      <c r="AD2508" s="22">
        <f t="shared" si="787"/>
        <v>0</v>
      </c>
    </row>
    <row r="2509" spans="3:30" hidden="1" x14ac:dyDescent="0.25">
      <c r="D2509" s="1">
        <v>0.95833333333333337</v>
      </c>
      <c r="E2509">
        <v>10829</v>
      </c>
      <c r="F2509">
        <v>10830</v>
      </c>
      <c r="G2509">
        <v>10819</v>
      </c>
      <c r="H2509">
        <v>10829</v>
      </c>
      <c r="Z2509"/>
      <c r="AA2509"/>
      <c r="AC2509"/>
      <c r="AD2509"/>
    </row>
    <row r="2510" spans="3:30" hidden="1" x14ac:dyDescent="0.25">
      <c r="D2510" s="1">
        <v>0</v>
      </c>
      <c r="E2510">
        <v>10829</v>
      </c>
      <c r="F2510">
        <v>10829</v>
      </c>
      <c r="G2510">
        <v>10829</v>
      </c>
      <c r="H2510">
        <v>10829</v>
      </c>
      <c r="Z2510"/>
      <c r="AA2510"/>
      <c r="AC2510"/>
      <c r="AD2510"/>
    </row>
    <row r="2511" spans="3:30" hidden="1" x14ac:dyDescent="0.25">
      <c r="D2511" s="1">
        <v>4.1666666666666664E-2</v>
      </c>
      <c r="E2511">
        <v>10831</v>
      </c>
      <c r="F2511">
        <v>10831</v>
      </c>
      <c r="G2511">
        <v>10822</v>
      </c>
      <c r="H2511">
        <v>10824</v>
      </c>
      <c r="Z2511"/>
      <c r="AA2511"/>
      <c r="AC2511"/>
      <c r="AD2511"/>
    </row>
    <row r="2512" spans="3:30" hidden="1" x14ac:dyDescent="0.25">
      <c r="D2512" s="1">
        <v>8.3333333333333329E-2</v>
      </c>
      <c r="E2512">
        <v>10824</v>
      </c>
      <c r="F2512">
        <v>10829</v>
      </c>
      <c r="G2512">
        <v>10819</v>
      </c>
      <c r="H2512">
        <v>10829</v>
      </c>
      <c r="Z2512"/>
      <c r="AA2512"/>
      <c r="AC2512"/>
      <c r="AD2512"/>
    </row>
    <row r="2513" spans="3:30" hidden="1" x14ac:dyDescent="0.25">
      <c r="D2513" s="1">
        <v>0.125</v>
      </c>
      <c r="E2513">
        <v>10828</v>
      </c>
      <c r="F2513">
        <v>10831</v>
      </c>
      <c r="G2513">
        <v>10821</v>
      </c>
      <c r="H2513">
        <v>10821</v>
      </c>
      <c r="Z2513"/>
      <c r="AA2513"/>
      <c r="AC2513"/>
      <c r="AD2513"/>
    </row>
    <row r="2514" spans="3:30" hidden="1" x14ac:dyDescent="0.25">
      <c r="D2514" s="1">
        <v>0.16666666666666666</v>
      </c>
      <c r="E2514">
        <v>10819</v>
      </c>
      <c r="F2514">
        <v>10824</v>
      </c>
      <c r="G2514">
        <v>10817</v>
      </c>
      <c r="H2514">
        <v>10820</v>
      </c>
      <c r="Z2514"/>
      <c r="AA2514"/>
      <c r="AC2514"/>
      <c r="AD2514"/>
    </row>
    <row r="2515" spans="3:30" hidden="1" x14ac:dyDescent="0.25">
      <c r="D2515" s="1">
        <v>0.20833333333333334</v>
      </c>
      <c r="E2515">
        <v>10819</v>
      </c>
      <c r="F2515">
        <v>10825</v>
      </c>
      <c r="G2515">
        <v>10819</v>
      </c>
      <c r="H2515">
        <v>10823</v>
      </c>
      <c r="Z2515"/>
      <c r="AA2515"/>
      <c r="AC2515"/>
      <c r="AD2515"/>
    </row>
    <row r="2516" spans="3:30" hidden="1" x14ac:dyDescent="0.25">
      <c r="D2516" s="1">
        <v>0.25</v>
      </c>
      <c r="E2516">
        <v>10823</v>
      </c>
      <c r="F2516">
        <v>10827</v>
      </c>
      <c r="G2516">
        <v>10823</v>
      </c>
      <c r="H2516">
        <v>10826</v>
      </c>
      <c r="Z2516"/>
      <c r="AA2516"/>
      <c r="AC2516"/>
      <c r="AD2516"/>
    </row>
    <row r="2517" spans="3:30" hidden="1" x14ac:dyDescent="0.25">
      <c r="D2517" s="1">
        <v>0.29166666666666669</v>
      </c>
      <c r="E2517">
        <v>10826</v>
      </c>
      <c r="F2517">
        <v>10834</v>
      </c>
      <c r="G2517">
        <v>10825</v>
      </c>
      <c r="H2517">
        <v>10831</v>
      </c>
      <c r="Z2517"/>
      <c r="AA2517"/>
      <c r="AC2517"/>
      <c r="AD2517"/>
    </row>
    <row r="2518" spans="3:30" x14ac:dyDescent="0.25">
      <c r="D2518" s="2">
        <v>0.33333333333333331</v>
      </c>
      <c r="E2518">
        <v>10832</v>
      </c>
      <c r="F2518">
        <v>10862</v>
      </c>
      <c r="G2518">
        <v>10831</v>
      </c>
      <c r="H2518">
        <v>10862</v>
      </c>
      <c r="J2518">
        <v>30</v>
      </c>
      <c r="K2518">
        <v>0</v>
      </c>
      <c r="L2518">
        <v>31</v>
      </c>
      <c r="M2518">
        <v>212</v>
      </c>
      <c r="N2518">
        <v>1</v>
      </c>
      <c r="R2518">
        <f>MAX(F2516:F2532)</f>
        <v>11087</v>
      </c>
      <c r="W2518">
        <f t="shared" ref="W2518:W2532" si="789">ABS(M2518)</f>
        <v>212</v>
      </c>
      <c r="X2518">
        <f t="shared" ref="X2518:X2532" si="790">ABS(J2518)</f>
        <v>30</v>
      </c>
      <c r="Y2518">
        <f t="shared" ref="Y2518:Y2532" si="791">IF(R2518&lt;1000,ABS(R2518),0)</f>
        <v>0</v>
      </c>
      <c r="Z2518" s="22">
        <f t="shared" ref="Z2518:Z2532" si="792">IF(N2518=1,0,ABS(N2518))</f>
        <v>0</v>
      </c>
      <c r="AA2518" s="22">
        <f t="shared" ref="AA2518:AA2532" si="793">ABS(O2518)</f>
        <v>0</v>
      </c>
      <c r="AB2518">
        <f t="shared" ref="AB2518:AB2532" si="794">IF(N2518=1,1,0)</f>
        <v>1</v>
      </c>
      <c r="AC2518" s="22">
        <f t="shared" ref="AC2518:AC2532" si="795">IF(N2518=1,ABS(N2519),0)</f>
        <v>1.1551724137931034</v>
      </c>
      <c r="AD2518" s="22">
        <f t="shared" ref="AD2518:AD2532" si="796">IF(N2518=1,0,ABS(O2519))</f>
        <v>0</v>
      </c>
    </row>
    <row r="2519" spans="3:30" x14ac:dyDescent="0.25">
      <c r="D2519" s="2">
        <v>0.375</v>
      </c>
      <c r="E2519">
        <v>10852</v>
      </c>
      <c r="F2519">
        <v>10896</v>
      </c>
      <c r="G2519">
        <v>10846</v>
      </c>
      <c r="H2519">
        <v>10883</v>
      </c>
      <c r="J2519">
        <v>31</v>
      </c>
      <c r="K2519">
        <f>K2518+J2519</f>
        <v>31</v>
      </c>
      <c r="L2519">
        <v>50</v>
      </c>
      <c r="N2519">
        <f>IF(J2518&lt;0,MIN(K2519:K2532),MAX(K2519:K2532))/R2497</f>
        <v>1.1551724137931034</v>
      </c>
      <c r="O2519">
        <f>IF(J2518&lt;0,MAX(K2519:K2532),MIN(K2519:K2532))/R2497</f>
        <v>0.17816091954022989</v>
      </c>
      <c r="R2519">
        <f>MIN(G2516:G2532)</f>
        <v>10823</v>
      </c>
      <c r="W2519">
        <f t="shared" si="789"/>
        <v>0</v>
      </c>
      <c r="X2519">
        <f t="shared" si="790"/>
        <v>31</v>
      </c>
      <c r="Y2519">
        <f t="shared" si="791"/>
        <v>0</v>
      </c>
      <c r="Z2519" s="22">
        <f t="shared" si="792"/>
        <v>1.1551724137931034</v>
      </c>
      <c r="AA2519" s="22">
        <f t="shared" si="793"/>
        <v>0.17816091954022989</v>
      </c>
      <c r="AB2519">
        <f t="shared" si="794"/>
        <v>0</v>
      </c>
      <c r="AC2519" s="22">
        <f t="shared" si="795"/>
        <v>0</v>
      </c>
      <c r="AD2519" s="22">
        <f t="shared" si="796"/>
        <v>0</v>
      </c>
    </row>
    <row r="2520" spans="3:30" x14ac:dyDescent="0.25">
      <c r="D2520" s="1">
        <v>0.41666666666666669</v>
      </c>
      <c r="E2520">
        <v>10882</v>
      </c>
      <c r="F2520">
        <v>10926</v>
      </c>
      <c r="G2520">
        <v>10872</v>
      </c>
      <c r="H2520">
        <v>10925</v>
      </c>
      <c r="J2520">
        <v>43</v>
      </c>
      <c r="K2520">
        <f t="shared" ref="K2520:K2532" si="797">K2519+J2520</f>
        <v>74</v>
      </c>
      <c r="L2520">
        <v>54</v>
      </c>
      <c r="R2520">
        <f>R2518-R2519</f>
        <v>264</v>
      </c>
      <c r="W2520">
        <f t="shared" si="789"/>
        <v>0</v>
      </c>
      <c r="X2520">
        <f t="shared" si="790"/>
        <v>43</v>
      </c>
      <c r="Y2520">
        <f t="shared" si="791"/>
        <v>264</v>
      </c>
      <c r="Z2520" s="22">
        <f t="shared" si="792"/>
        <v>0</v>
      </c>
      <c r="AA2520" s="22">
        <f t="shared" si="793"/>
        <v>0</v>
      </c>
      <c r="AB2520">
        <f t="shared" si="794"/>
        <v>0</v>
      </c>
      <c r="AC2520" s="22">
        <f t="shared" si="795"/>
        <v>0</v>
      </c>
      <c r="AD2520" s="22">
        <f t="shared" si="796"/>
        <v>0</v>
      </c>
    </row>
    <row r="2521" spans="3:30" x14ac:dyDescent="0.25">
      <c r="D2521" s="1">
        <v>0.45833333333333331</v>
      </c>
      <c r="E2521">
        <v>10925</v>
      </c>
      <c r="F2521">
        <v>10948</v>
      </c>
      <c r="G2521">
        <v>10912</v>
      </c>
      <c r="H2521">
        <v>10924</v>
      </c>
      <c r="J2521">
        <v>-1</v>
      </c>
      <c r="K2521">
        <f t="shared" si="797"/>
        <v>73</v>
      </c>
      <c r="L2521">
        <v>36</v>
      </c>
      <c r="R2521">
        <v>264</v>
      </c>
      <c r="W2521">
        <f t="shared" si="789"/>
        <v>0</v>
      </c>
      <c r="X2521">
        <f t="shared" si="790"/>
        <v>1</v>
      </c>
      <c r="Y2521">
        <f t="shared" si="791"/>
        <v>264</v>
      </c>
      <c r="Z2521" s="22">
        <f t="shared" si="792"/>
        <v>0</v>
      </c>
      <c r="AA2521" s="22">
        <f t="shared" si="793"/>
        <v>0</v>
      </c>
      <c r="AB2521">
        <f t="shared" si="794"/>
        <v>0</v>
      </c>
      <c r="AC2521" s="22">
        <f t="shared" si="795"/>
        <v>0</v>
      </c>
      <c r="AD2521" s="22">
        <f t="shared" si="796"/>
        <v>0</v>
      </c>
    </row>
    <row r="2522" spans="3:30" x14ac:dyDescent="0.25">
      <c r="D2522" s="1">
        <v>0.5</v>
      </c>
      <c r="E2522">
        <v>10925</v>
      </c>
      <c r="F2522">
        <v>10947</v>
      </c>
      <c r="G2522">
        <v>10917</v>
      </c>
      <c r="H2522">
        <v>10934</v>
      </c>
      <c r="J2522">
        <v>9</v>
      </c>
      <c r="K2522">
        <f t="shared" si="797"/>
        <v>82</v>
      </c>
      <c r="L2522">
        <v>30</v>
      </c>
      <c r="W2522">
        <f t="shared" si="789"/>
        <v>0</v>
      </c>
      <c r="X2522">
        <f t="shared" si="790"/>
        <v>9</v>
      </c>
      <c r="Y2522">
        <f t="shared" si="791"/>
        <v>0</v>
      </c>
      <c r="Z2522" s="22">
        <f t="shared" si="792"/>
        <v>0</v>
      </c>
      <c r="AA2522" s="22">
        <f t="shared" si="793"/>
        <v>0</v>
      </c>
      <c r="AB2522">
        <f t="shared" si="794"/>
        <v>0</v>
      </c>
      <c r="AC2522" s="22">
        <f t="shared" si="795"/>
        <v>0</v>
      </c>
      <c r="AD2522" s="22">
        <f t="shared" si="796"/>
        <v>0</v>
      </c>
    </row>
    <row r="2523" spans="3:30" x14ac:dyDescent="0.25">
      <c r="C2523">
        <v>1</v>
      </c>
      <c r="D2523" s="1">
        <v>0.54166666666666663</v>
      </c>
      <c r="E2523">
        <v>10934</v>
      </c>
      <c r="F2523">
        <v>10941</v>
      </c>
      <c r="G2523">
        <v>10930</v>
      </c>
      <c r="H2523">
        <v>10937</v>
      </c>
      <c r="J2523">
        <v>3</v>
      </c>
      <c r="K2523">
        <f t="shared" si="797"/>
        <v>85</v>
      </c>
      <c r="L2523">
        <v>11</v>
      </c>
      <c r="W2523">
        <f t="shared" si="789"/>
        <v>0</v>
      </c>
      <c r="X2523">
        <f t="shared" si="790"/>
        <v>3</v>
      </c>
      <c r="Y2523">
        <f t="shared" si="791"/>
        <v>0</v>
      </c>
      <c r="Z2523" s="22">
        <f t="shared" si="792"/>
        <v>0</v>
      </c>
      <c r="AA2523" s="22">
        <f t="shared" si="793"/>
        <v>0</v>
      </c>
      <c r="AB2523">
        <f t="shared" si="794"/>
        <v>0</v>
      </c>
      <c r="AC2523" s="22">
        <f t="shared" si="795"/>
        <v>0</v>
      </c>
      <c r="AD2523" s="22">
        <f t="shared" si="796"/>
        <v>0</v>
      </c>
    </row>
    <row r="2524" spans="3:30" x14ac:dyDescent="0.25">
      <c r="D2524" s="1">
        <v>0.58333333333333337</v>
      </c>
      <c r="E2524">
        <v>10937</v>
      </c>
      <c r="F2524">
        <v>10941</v>
      </c>
      <c r="G2524">
        <v>10927</v>
      </c>
      <c r="H2524">
        <v>10939</v>
      </c>
      <c r="J2524">
        <v>2</v>
      </c>
      <c r="K2524">
        <f t="shared" si="797"/>
        <v>87</v>
      </c>
      <c r="L2524">
        <v>14</v>
      </c>
      <c r="W2524">
        <f t="shared" si="789"/>
        <v>0</v>
      </c>
      <c r="X2524">
        <f t="shared" si="790"/>
        <v>2</v>
      </c>
      <c r="Y2524">
        <f t="shared" si="791"/>
        <v>0</v>
      </c>
      <c r="Z2524" s="22">
        <f t="shared" si="792"/>
        <v>0</v>
      </c>
      <c r="AA2524" s="22">
        <f t="shared" si="793"/>
        <v>0</v>
      </c>
      <c r="AB2524">
        <f t="shared" si="794"/>
        <v>0</v>
      </c>
      <c r="AC2524" s="22">
        <f t="shared" si="795"/>
        <v>0</v>
      </c>
      <c r="AD2524" s="22">
        <f t="shared" si="796"/>
        <v>0</v>
      </c>
    </row>
    <row r="2525" spans="3:30" x14ac:dyDescent="0.25">
      <c r="D2525" s="1">
        <v>0.625</v>
      </c>
      <c r="E2525">
        <v>10939</v>
      </c>
      <c r="F2525">
        <v>10940</v>
      </c>
      <c r="G2525">
        <v>10909</v>
      </c>
      <c r="H2525">
        <v>10921</v>
      </c>
      <c r="J2525">
        <v>-18</v>
      </c>
      <c r="K2525">
        <f t="shared" si="797"/>
        <v>69</v>
      </c>
      <c r="L2525">
        <v>31</v>
      </c>
      <c r="W2525">
        <f t="shared" si="789"/>
        <v>0</v>
      </c>
      <c r="X2525">
        <f t="shared" si="790"/>
        <v>18</v>
      </c>
      <c r="Y2525">
        <f t="shared" si="791"/>
        <v>0</v>
      </c>
      <c r="Z2525" s="22">
        <f t="shared" si="792"/>
        <v>0</v>
      </c>
      <c r="AA2525" s="22">
        <f t="shared" si="793"/>
        <v>0</v>
      </c>
      <c r="AB2525">
        <f t="shared" si="794"/>
        <v>0</v>
      </c>
      <c r="AC2525" s="22">
        <f t="shared" si="795"/>
        <v>0</v>
      </c>
      <c r="AD2525" s="22">
        <f t="shared" si="796"/>
        <v>0</v>
      </c>
    </row>
    <row r="2526" spans="3:30" x14ac:dyDescent="0.25">
      <c r="D2526" s="1">
        <v>0.66666666666666663</v>
      </c>
      <c r="E2526">
        <v>10921</v>
      </c>
      <c r="F2526">
        <v>10953</v>
      </c>
      <c r="G2526">
        <v>10917</v>
      </c>
      <c r="H2526">
        <v>10946</v>
      </c>
      <c r="J2526">
        <v>25</v>
      </c>
      <c r="K2526">
        <f t="shared" si="797"/>
        <v>94</v>
      </c>
      <c r="L2526">
        <v>36</v>
      </c>
      <c r="W2526">
        <f t="shared" si="789"/>
        <v>0</v>
      </c>
      <c r="X2526">
        <f t="shared" si="790"/>
        <v>25</v>
      </c>
      <c r="Y2526">
        <f t="shared" si="791"/>
        <v>0</v>
      </c>
      <c r="Z2526" s="22">
        <f t="shared" si="792"/>
        <v>0</v>
      </c>
      <c r="AA2526" s="22">
        <f t="shared" si="793"/>
        <v>0</v>
      </c>
      <c r="AB2526">
        <f t="shared" si="794"/>
        <v>0</v>
      </c>
      <c r="AC2526" s="22">
        <f t="shared" si="795"/>
        <v>0</v>
      </c>
      <c r="AD2526" s="22">
        <f t="shared" si="796"/>
        <v>0</v>
      </c>
    </row>
    <row r="2527" spans="3:30" x14ac:dyDescent="0.25">
      <c r="D2527" s="1">
        <v>0.70833333333333337</v>
      </c>
      <c r="E2527">
        <v>10946</v>
      </c>
      <c r="F2527">
        <v>10989</v>
      </c>
      <c r="G2527">
        <v>10946</v>
      </c>
      <c r="H2527">
        <v>10967</v>
      </c>
      <c r="J2527">
        <v>21</v>
      </c>
      <c r="K2527">
        <f t="shared" si="797"/>
        <v>115</v>
      </c>
      <c r="L2527">
        <v>43</v>
      </c>
      <c r="W2527">
        <f t="shared" si="789"/>
        <v>0</v>
      </c>
      <c r="X2527">
        <f t="shared" si="790"/>
        <v>21</v>
      </c>
      <c r="Y2527">
        <f t="shared" si="791"/>
        <v>0</v>
      </c>
      <c r="Z2527" s="22">
        <f t="shared" si="792"/>
        <v>0</v>
      </c>
      <c r="AA2527" s="22">
        <f t="shared" si="793"/>
        <v>0</v>
      </c>
      <c r="AB2527">
        <f t="shared" si="794"/>
        <v>0</v>
      </c>
      <c r="AC2527" s="22">
        <f t="shared" si="795"/>
        <v>0</v>
      </c>
      <c r="AD2527" s="22">
        <f t="shared" si="796"/>
        <v>0</v>
      </c>
    </row>
    <row r="2528" spans="3:30" x14ac:dyDescent="0.25">
      <c r="D2528" s="1">
        <v>0.75</v>
      </c>
      <c r="E2528">
        <v>10967</v>
      </c>
      <c r="F2528">
        <v>10995</v>
      </c>
      <c r="G2528">
        <v>10964</v>
      </c>
      <c r="H2528">
        <v>10993</v>
      </c>
      <c r="J2528">
        <v>26</v>
      </c>
      <c r="K2528">
        <f t="shared" si="797"/>
        <v>141</v>
      </c>
      <c r="L2528">
        <v>31</v>
      </c>
      <c r="W2528">
        <f t="shared" si="789"/>
        <v>0</v>
      </c>
      <c r="X2528">
        <f t="shared" si="790"/>
        <v>26</v>
      </c>
      <c r="Y2528">
        <f t="shared" si="791"/>
        <v>0</v>
      </c>
      <c r="Z2528" s="22">
        <f t="shared" si="792"/>
        <v>0</v>
      </c>
      <c r="AA2528" s="22">
        <f t="shared" si="793"/>
        <v>0</v>
      </c>
      <c r="AB2528">
        <f t="shared" si="794"/>
        <v>0</v>
      </c>
      <c r="AC2528" s="22">
        <f t="shared" si="795"/>
        <v>0</v>
      </c>
      <c r="AD2528" s="22">
        <f t="shared" si="796"/>
        <v>0</v>
      </c>
    </row>
    <row r="2529" spans="4:30" x14ac:dyDescent="0.25">
      <c r="D2529" s="1">
        <v>0.79166666666666663</v>
      </c>
      <c r="E2529">
        <v>10993</v>
      </c>
      <c r="F2529">
        <v>11008</v>
      </c>
      <c r="G2529">
        <v>10985</v>
      </c>
      <c r="H2529">
        <v>11007</v>
      </c>
      <c r="J2529">
        <v>14</v>
      </c>
      <c r="K2529">
        <f t="shared" si="797"/>
        <v>155</v>
      </c>
      <c r="L2529">
        <v>23</v>
      </c>
      <c r="W2529">
        <f t="shared" si="789"/>
        <v>0</v>
      </c>
      <c r="X2529">
        <f t="shared" si="790"/>
        <v>14</v>
      </c>
      <c r="Y2529">
        <f t="shared" si="791"/>
        <v>0</v>
      </c>
      <c r="Z2529" s="22">
        <f t="shared" si="792"/>
        <v>0</v>
      </c>
      <c r="AA2529" s="22">
        <f t="shared" si="793"/>
        <v>0</v>
      </c>
      <c r="AB2529">
        <f t="shared" si="794"/>
        <v>0</v>
      </c>
      <c r="AC2529" s="22">
        <f t="shared" si="795"/>
        <v>0</v>
      </c>
      <c r="AD2529" s="22">
        <f t="shared" si="796"/>
        <v>0</v>
      </c>
    </row>
    <row r="2530" spans="4:30" x14ac:dyDescent="0.25">
      <c r="D2530" s="1">
        <v>0.83333333333333337</v>
      </c>
      <c r="E2530">
        <v>11008</v>
      </c>
      <c r="F2530">
        <v>11060</v>
      </c>
      <c r="G2530">
        <v>11006</v>
      </c>
      <c r="H2530">
        <v>11052</v>
      </c>
      <c r="J2530">
        <v>44</v>
      </c>
      <c r="K2530">
        <f t="shared" si="797"/>
        <v>199</v>
      </c>
      <c r="L2530">
        <v>54</v>
      </c>
      <c r="W2530">
        <f t="shared" si="789"/>
        <v>0</v>
      </c>
      <c r="X2530">
        <f t="shared" si="790"/>
        <v>44</v>
      </c>
      <c r="Y2530">
        <f t="shared" si="791"/>
        <v>0</v>
      </c>
      <c r="Z2530" s="22">
        <f t="shared" si="792"/>
        <v>0</v>
      </c>
      <c r="AA2530" s="22">
        <f t="shared" si="793"/>
        <v>0</v>
      </c>
      <c r="AB2530">
        <f t="shared" si="794"/>
        <v>0</v>
      </c>
      <c r="AC2530" s="22">
        <f t="shared" si="795"/>
        <v>0</v>
      </c>
      <c r="AD2530" s="22">
        <f t="shared" si="796"/>
        <v>0</v>
      </c>
    </row>
    <row r="2531" spans="4:30" x14ac:dyDescent="0.25">
      <c r="D2531" s="1">
        <v>0.875</v>
      </c>
      <c r="E2531">
        <v>11052</v>
      </c>
      <c r="F2531">
        <v>11057</v>
      </c>
      <c r="G2531">
        <v>11037</v>
      </c>
      <c r="H2531">
        <v>11054</v>
      </c>
      <c r="J2531">
        <v>2</v>
      </c>
      <c r="K2531">
        <f t="shared" si="797"/>
        <v>201</v>
      </c>
      <c r="L2531">
        <v>20</v>
      </c>
      <c r="W2531">
        <f t="shared" si="789"/>
        <v>0</v>
      </c>
      <c r="X2531">
        <f t="shared" si="790"/>
        <v>2</v>
      </c>
      <c r="Y2531">
        <f t="shared" si="791"/>
        <v>0</v>
      </c>
      <c r="Z2531" s="22">
        <f t="shared" si="792"/>
        <v>0</v>
      </c>
      <c r="AA2531" s="22">
        <f t="shared" si="793"/>
        <v>0</v>
      </c>
      <c r="AB2531">
        <f t="shared" si="794"/>
        <v>0</v>
      </c>
      <c r="AC2531" s="22">
        <f t="shared" si="795"/>
        <v>0</v>
      </c>
      <c r="AD2531" s="22">
        <f t="shared" si="796"/>
        <v>0</v>
      </c>
    </row>
    <row r="2532" spans="4:30" x14ac:dyDescent="0.25">
      <c r="D2532" s="2">
        <v>0.91666666666666663</v>
      </c>
      <c r="E2532">
        <v>11055</v>
      </c>
      <c r="F2532">
        <v>11087</v>
      </c>
      <c r="G2532">
        <v>11044</v>
      </c>
      <c r="H2532">
        <v>11044</v>
      </c>
      <c r="J2532">
        <v>-11</v>
      </c>
      <c r="K2532">
        <f t="shared" si="797"/>
        <v>190</v>
      </c>
      <c r="L2532">
        <v>43</v>
      </c>
      <c r="W2532">
        <f t="shared" si="789"/>
        <v>0</v>
      </c>
      <c r="X2532">
        <f t="shared" si="790"/>
        <v>11</v>
      </c>
      <c r="Y2532">
        <f t="shared" si="791"/>
        <v>0</v>
      </c>
      <c r="Z2532" s="22">
        <f t="shared" si="792"/>
        <v>0</v>
      </c>
      <c r="AA2532" s="22">
        <f t="shared" si="793"/>
        <v>0</v>
      </c>
      <c r="AB2532">
        <f t="shared" si="794"/>
        <v>0</v>
      </c>
      <c r="AC2532" s="22">
        <f t="shared" si="795"/>
        <v>0</v>
      </c>
      <c r="AD2532" s="22">
        <f t="shared" si="796"/>
        <v>0</v>
      </c>
    </row>
    <row r="2533" spans="4:30" hidden="1" x14ac:dyDescent="0.25">
      <c r="D2533" s="1">
        <v>0.95833333333333337</v>
      </c>
      <c r="E2533">
        <v>11042</v>
      </c>
      <c r="F2533">
        <v>11048</v>
      </c>
      <c r="G2533">
        <v>11022</v>
      </c>
      <c r="H2533">
        <v>11030</v>
      </c>
      <c r="Z2533"/>
      <c r="AA2533"/>
      <c r="AC2533"/>
      <c r="AD2533"/>
    </row>
    <row r="2534" spans="4:30" hidden="1" x14ac:dyDescent="0.25">
      <c r="D2534" s="1">
        <v>0</v>
      </c>
      <c r="E2534">
        <v>11030</v>
      </c>
      <c r="F2534">
        <v>11030</v>
      </c>
      <c r="G2534">
        <v>11030</v>
      </c>
      <c r="H2534">
        <v>11030</v>
      </c>
      <c r="Z2534"/>
      <c r="AA2534"/>
      <c r="AC2534"/>
      <c r="AD2534"/>
    </row>
    <row r="2535" spans="4:30" hidden="1" x14ac:dyDescent="0.25">
      <c r="D2535" s="1">
        <v>4.1666666666666664E-2</v>
      </c>
      <c r="E2535">
        <v>11029</v>
      </c>
      <c r="F2535">
        <v>11030</v>
      </c>
      <c r="G2535">
        <v>11011</v>
      </c>
      <c r="H2535">
        <v>11022</v>
      </c>
      <c r="Z2535"/>
      <c r="AA2535"/>
      <c r="AC2535"/>
      <c r="AD2535"/>
    </row>
    <row r="2536" spans="4:30" hidden="1" x14ac:dyDescent="0.25">
      <c r="D2536" s="1">
        <v>8.3333333333333329E-2</v>
      </c>
      <c r="E2536">
        <v>11024</v>
      </c>
      <c r="F2536">
        <v>11045</v>
      </c>
      <c r="G2536">
        <v>11022</v>
      </c>
      <c r="H2536">
        <v>11040</v>
      </c>
      <c r="Z2536"/>
      <c r="AA2536"/>
      <c r="AC2536"/>
      <c r="AD2536"/>
    </row>
    <row r="2537" spans="4:30" hidden="1" x14ac:dyDescent="0.25">
      <c r="D2537" s="1">
        <v>0.125</v>
      </c>
      <c r="E2537">
        <v>11039</v>
      </c>
      <c r="F2537">
        <v>11040</v>
      </c>
      <c r="G2537">
        <v>11032</v>
      </c>
      <c r="H2537">
        <v>11036</v>
      </c>
      <c r="Z2537"/>
      <c r="AA2537"/>
      <c r="AC2537"/>
      <c r="AD2537"/>
    </row>
    <row r="2538" spans="4:30" hidden="1" x14ac:dyDescent="0.25">
      <c r="D2538" s="1">
        <v>0.16666666666666666</v>
      </c>
      <c r="E2538">
        <v>11035</v>
      </c>
      <c r="F2538">
        <v>11044</v>
      </c>
      <c r="G2538">
        <v>11032</v>
      </c>
      <c r="H2538">
        <v>11040</v>
      </c>
      <c r="Z2538"/>
      <c r="AA2538"/>
      <c r="AC2538"/>
      <c r="AD2538"/>
    </row>
    <row r="2539" spans="4:30" hidden="1" x14ac:dyDescent="0.25">
      <c r="D2539" s="1">
        <v>0.20833333333333334</v>
      </c>
      <c r="E2539">
        <v>11039</v>
      </c>
      <c r="F2539">
        <v>11040</v>
      </c>
      <c r="G2539">
        <v>11031</v>
      </c>
      <c r="H2539">
        <v>11035</v>
      </c>
      <c r="Z2539"/>
      <c r="AA2539"/>
      <c r="AC2539"/>
      <c r="AD2539"/>
    </row>
    <row r="2540" spans="4:30" hidden="1" x14ac:dyDescent="0.25">
      <c r="D2540" s="1">
        <v>0.25</v>
      </c>
      <c r="E2540">
        <v>11036</v>
      </c>
      <c r="F2540">
        <v>11041</v>
      </c>
      <c r="G2540">
        <v>11034</v>
      </c>
      <c r="H2540">
        <v>11041</v>
      </c>
      <c r="Z2540"/>
      <c r="AA2540"/>
      <c r="AC2540"/>
      <c r="AD2540"/>
    </row>
    <row r="2541" spans="4:30" hidden="1" x14ac:dyDescent="0.25">
      <c r="D2541" s="1">
        <v>0.29166666666666669</v>
      </c>
      <c r="E2541">
        <v>11040</v>
      </c>
      <c r="F2541">
        <v>11050</v>
      </c>
      <c r="G2541">
        <v>11039</v>
      </c>
      <c r="H2541">
        <v>11046</v>
      </c>
      <c r="Z2541"/>
      <c r="AA2541"/>
      <c r="AC2541"/>
      <c r="AD2541"/>
    </row>
    <row r="2542" spans="4:30" x14ac:dyDescent="0.25">
      <c r="D2542" s="2">
        <v>0.33333333333333331</v>
      </c>
      <c r="E2542">
        <v>11048</v>
      </c>
      <c r="F2542">
        <v>11048</v>
      </c>
      <c r="G2542">
        <v>11020</v>
      </c>
      <c r="H2542">
        <v>11025</v>
      </c>
      <c r="J2542">
        <v>-23</v>
      </c>
      <c r="K2542">
        <v>0</v>
      </c>
      <c r="L2542">
        <v>28</v>
      </c>
      <c r="M2542">
        <v>125</v>
      </c>
      <c r="R2542">
        <f>MAX(F2540:F2556)</f>
        <v>11205</v>
      </c>
      <c r="W2542">
        <f t="shared" ref="W2542:W2556" si="798">ABS(M2542)</f>
        <v>125</v>
      </c>
      <c r="X2542">
        <f t="shared" ref="X2542:X2556" si="799">ABS(J2542)</f>
        <v>23</v>
      </c>
      <c r="Y2542">
        <f t="shared" ref="Y2542:Y2556" si="800">IF(R2542&lt;1000,ABS(R2542),0)</f>
        <v>0</v>
      </c>
      <c r="Z2542" s="22">
        <f t="shared" ref="Z2542:Z2556" si="801">IF(N2542=1,0,ABS(N2542))</f>
        <v>0</v>
      </c>
      <c r="AA2542" s="22">
        <f t="shared" ref="AA2542:AA2556" si="802">ABS(O2542)</f>
        <v>0</v>
      </c>
      <c r="AB2542">
        <f t="shared" ref="AB2542:AB2556" si="803">IF(N2542=1,1,0)</f>
        <v>0</v>
      </c>
      <c r="AC2542" s="22">
        <f t="shared" ref="AC2542:AC2556" si="804">IF(N2542=1,ABS(N2543),0)</f>
        <v>0</v>
      </c>
      <c r="AD2542" s="22">
        <f t="shared" ref="AD2542:AD2556" si="805">IF(N2542=1,0,ABS(O2543))</f>
        <v>0.62121212121212122</v>
      </c>
    </row>
    <row r="2543" spans="4:30" x14ac:dyDescent="0.25">
      <c r="D2543" s="2">
        <v>0.375</v>
      </c>
      <c r="E2543">
        <v>11026</v>
      </c>
      <c r="F2543">
        <v>11045</v>
      </c>
      <c r="G2543">
        <v>11020</v>
      </c>
      <c r="H2543">
        <v>11028</v>
      </c>
      <c r="J2543">
        <v>2</v>
      </c>
      <c r="K2543">
        <f>K2542+J2543</f>
        <v>2</v>
      </c>
      <c r="L2543">
        <v>25</v>
      </c>
      <c r="N2543">
        <f>IF(J2542&lt;0,MIN(K2543:K2556),MAX(K2543:K2556))/R2521</f>
        <v>-8.3333333333333329E-2</v>
      </c>
      <c r="O2543">
        <f>IF(J2542&lt;0,MAX(K2543:K2556),MIN(K2543:K2556))/R2521</f>
        <v>0.62121212121212122</v>
      </c>
      <c r="R2543">
        <f>MIN(G2540:G2556)</f>
        <v>10984</v>
      </c>
      <c r="W2543">
        <f t="shared" si="798"/>
        <v>0</v>
      </c>
      <c r="X2543">
        <f t="shared" si="799"/>
        <v>2</v>
      </c>
      <c r="Y2543">
        <f t="shared" si="800"/>
        <v>0</v>
      </c>
      <c r="Z2543" s="22">
        <f t="shared" si="801"/>
        <v>8.3333333333333329E-2</v>
      </c>
      <c r="AA2543" s="22">
        <f t="shared" si="802"/>
        <v>0.62121212121212122</v>
      </c>
      <c r="AB2543">
        <f t="shared" si="803"/>
        <v>0</v>
      </c>
      <c r="AC2543" s="22">
        <f t="shared" si="804"/>
        <v>0</v>
      </c>
      <c r="AD2543" s="22">
        <f t="shared" si="805"/>
        <v>0</v>
      </c>
    </row>
    <row r="2544" spans="4:30" x14ac:dyDescent="0.25">
      <c r="D2544" s="1">
        <v>0.41666666666666669</v>
      </c>
      <c r="E2544">
        <v>11031</v>
      </c>
      <c r="F2544">
        <v>11069</v>
      </c>
      <c r="G2544">
        <v>11020</v>
      </c>
      <c r="H2544">
        <v>11032</v>
      </c>
      <c r="J2544">
        <v>1</v>
      </c>
      <c r="K2544">
        <f t="shared" ref="K2544:K2556" si="806">K2543+J2544</f>
        <v>3</v>
      </c>
      <c r="L2544">
        <v>49</v>
      </c>
      <c r="R2544">
        <f>R2542-R2543</f>
        <v>221</v>
      </c>
      <c r="W2544">
        <f t="shared" si="798"/>
        <v>0</v>
      </c>
      <c r="X2544">
        <f t="shared" si="799"/>
        <v>1</v>
      </c>
      <c r="Y2544">
        <f t="shared" si="800"/>
        <v>221</v>
      </c>
      <c r="Z2544" s="22">
        <f t="shared" si="801"/>
        <v>0</v>
      </c>
      <c r="AA2544" s="22">
        <f t="shared" si="802"/>
        <v>0</v>
      </c>
      <c r="AB2544">
        <f t="shared" si="803"/>
        <v>0</v>
      </c>
      <c r="AC2544" s="22">
        <f t="shared" si="804"/>
        <v>0</v>
      </c>
      <c r="AD2544" s="22">
        <f t="shared" si="805"/>
        <v>0</v>
      </c>
    </row>
    <row r="2545" spans="3:30" x14ac:dyDescent="0.25">
      <c r="D2545" s="1">
        <v>0.45833333333333331</v>
      </c>
      <c r="E2545">
        <v>11033</v>
      </c>
      <c r="F2545">
        <v>11039</v>
      </c>
      <c r="G2545">
        <v>10998</v>
      </c>
      <c r="H2545">
        <v>11008</v>
      </c>
      <c r="J2545">
        <v>-25</v>
      </c>
      <c r="K2545">
        <f t="shared" si="806"/>
        <v>-22</v>
      </c>
      <c r="L2545">
        <v>41</v>
      </c>
      <c r="R2545">
        <v>221</v>
      </c>
      <c r="W2545">
        <f t="shared" si="798"/>
        <v>0</v>
      </c>
      <c r="X2545">
        <f t="shared" si="799"/>
        <v>25</v>
      </c>
      <c r="Y2545">
        <f t="shared" si="800"/>
        <v>221</v>
      </c>
      <c r="Z2545" s="22">
        <f t="shared" si="801"/>
        <v>0</v>
      </c>
      <c r="AA2545" s="22">
        <f t="shared" si="802"/>
        <v>0</v>
      </c>
      <c r="AB2545">
        <f t="shared" si="803"/>
        <v>0</v>
      </c>
      <c r="AC2545" s="22">
        <f t="shared" si="804"/>
        <v>0</v>
      </c>
      <c r="AD2545" s="22">
        <f t="shared" si="805"/>
        <v>0</v>
      </c>
    </row>
    <row r="2546" spans="3:30" x14ac:dyDescent="0.25">
      <c r="D2546" s="1">
        <v>0.5</v>
      </c>
      <c r="E2546">
        <v>11009</v>
      </c>
      <c r="F2546">
        <v>11034</v>
      </c>
      <c r="G2546">
        <v>11002</v>
      </c>
      <c r="H2546">
        <v>11021</v>
      </c>
      <c r="J2546">
        <v>12</v>
      </c>
      <c r="K2546">
        <f t="shared" si="806"/>
        <v>-10</v>
      </c>
      <c r="L2546">
        <v>32</v>
      </c>
      <c r="W2546">
        <f t="shared" si="798"/>
        <v>0</v>
      </c>
      <c r="X2546">
        <f t="shared" si="799"/>
        <v>12</v>
      </c>
      <c r="Y2546">
        <f t="shared" si="800"/>
        <v>0</v>
      </c>
      <c r="Z2546" s="22">
        <f t="shared" si="801"/>
        <v>0</v>
      </c>
      <c r="AA2546" s="22">
        <f t="shared" si="802"/>
        <v>0</v>
      </c>
      <c r="AB2546">
        <f t="shared" si="803"/>
        <v>0</v>
      </c>
      <c r="AC2546" s="22">
        <f t="shared" si="804"/>
        <v>0</v>
      </c>
      <c r="AD2546" s="22">
        <f t="shared" si="805"/>
        <v>0</v>
      </c>
    </row>
    <row r="2547" spans="3:30" x14ac:dyDescent="0.25">
      <c r="C2547">
        <v>1</v>
      </c>
      <c r="D2547" s="1">
        <v>0.54166666666666663</v>
      </c>
      <c r="E2547">
        <v>11023</v>
      </c>
      <c r="F2547">
        <v>11036</v>
      </c>
      <c r="G2547">
        <v>11008</v>
      </c>
      <c r="H2547">
        <v>11035</v>
      </c>
      <c r="J2547">
        <v>12</v>
      </c>
      <c r="K2547">
        <f t="shared" si="806"/>
        <v>2</v>
      </c>
      <c r="L2547">
        <v>28</v>
      </c>
      <c r="W2547">
        <f t="shared" si="798"/>
        <v>0</v>
      </c>
      <c r="X2547">
        <f t="shared" si="799"/>
        <v>12</v>
      </c>
      <c r="Y2547">
        <f t="shared" si="800"/>
        <v>0</v>
      </c>
      <c r="Z2547" s="22">
        <f t="shared" si="801"/>
        <v>0</v>
      </c>
      <c r="AA2547" s="22">
        <f t="shared" si="802"/>
        <v>0</v>
      </c>
      <c r="AB2547">
        <f t="shared" si="803"/>
        <v>0</v>
      </c>
      <c r="AC2547" s="22">
        <f t="shared" si="804"/>
        <v>0</v>
      </c>
      <c r="AD2547" s="22">
        <f t="shared" si="805"/>
        <v>0</v>
      </c>
    </row>
    <row r="2548" spans="3:30" x14ac:dyDescent="0.25">
      <c r="D2548" s="1">
        <v>0.58333333333333337</v>
      </c>
      <c r="E2548">
        <v>11035</v>
      </c>
      <c r="F2548">
        <v>11092</v>
      </c>
      <c r="G2548">
        <v>10984</v>
      </c>
      <c r="H2548">
        <v>11081</v>
      </c>
      <c r="J2548">
        <v>46</v>
      </c>
      <c r="K2548">
        <f t="shared" si="806"/>
        <v>48</v>
      </c>
      <c r="L2548">
        <v>108</v>
      </c>
      <c r="W2548">
        <f t="shared" si="798"/>
        <v>0</v>
      </c>
      <c r="X2548">
        <f t="shared" si="799"/>
        <v>46</v>
      </c>
      <c r="Y2548">
        <f t="shared" si="800"/>
        <v>0</v>
      </c>
      <c r="Z2548" s="22">
        <f t="shared" si="801"/>
        <v>0</v>
      </c>
      <c r="AA2548" s="22">
        <f t="shared" si="802"/>
        <v>0</v>
      </c>
      <c r="AB2548">
        <f t="shared" si="803"/>
        <v>0</v>
      </c>
      <c r="AC2548" s="22">
        <f t="shared" si="804"/>
        <v>0</v>
      </c>
      <c r="AD2548" s="22">
        <f t="shared" si="805"/>
        <v>0</v>
      </c>
    </row>
    <row r="2549" spans="3:30" x14ac:dyDescent="0.25">
      <c r="D2549" s="1">
        <v>0.625</v>
      </c>
      <c r="E2549">
        <v>11080</v>
      </c>
      <c r="F2549">
        <v>11197</v>
      </c>
      <c r="G2549">
        <v>11041</v>
      </c>
      <c r="H2549">
        <v>11149</v>
      </c>
      <c r="J2549">
        <v>69</v>
      </c>
      <c r="K2549">
        <f t="shared" si="806"/>
        <v>117</v>
      </c>
      <c r="L2549">
        <v>156</v>
      </c>
      <c r="W2549">
        <f t="shared" si="798"/>
        <v>0</v>
      </c>
      <c r="X2549">
        <f t="shared" si="799"/>
        <v>69</v>
      </c>
      <c r="Y2549">
        <f t="shared" si="800"/>
        <v>0</v>
      </c>
      <c r="Z2549" s="22">
        <f t="shared" si="801"/>
        <v>0</v>
      </c>
      <c r="AA2549" s="22">
        <f t="shared" si="802"/>
        <v>0</v>
      </c>
      <c r="AB2549">
        <f t="shared" si="803"/>
        <v>0</v>
      </c>
      <c r="AC2549" s="22">
        <f t="shared" si="804"/>
        <v>0</v>
      </c>
      <c r="AD2549" s="22">
        <f t="shared" si="805"/>
        <v>0</v>
      </c>
    </row>
    <row r="2550" spans="3:30" x14ac:dyDescent="0.25">
      <c r="D2550" s="1">
        <v>0.66666666666666663</v>
      </c>
      <c r="E2550">
        <v>11149</v>
      </c>
      <c r="F2550">
        <v>11163</v>
      </c>
      <c r="G2550">
        <v>11127</v>
      </c>
      <c r="H2550">
        <v>11141</v>
      </c>
      <c r="J2550">
        <v>-8</v>
      </c>
      <c r="K2550">
        <f t="shared" si="806"/>
        <v>109</v>
      </c>
      <c r="L2550">
        <v>36</v>
      </c>
      <c r="W2550">
        <f t="shared" si="798"/>
        <v>0</v>
      </c>
      <c r="X2550">
        <f t="shared" si="799"/>
        <v>8</v>
      </c>
      <c r="Y2550">
        <f t="shared" si="800"/>
        <v>0</v>
      </c>
      <c r="Z2550" s="22">
        <f t="shared" si="801"/>
        <v>0</v>
      </c>
      <c r="AA2550" s="22">
        <f t="shared" si="802"/>
        <v>0</v>
      </c>
      <c r="AB2550">
        <f t="shared" si="803"/>
        <v>0</v>
      </c>
      <c r="AC2550" s="22">
        <f t="shared" si="804"/>
        <v>0</v>
      </c>
      <c r="AD2550" s="22">
        <f t="shared" si="805"/>
        <v>0</v>
      </c>
    </row>
    <row r="2551" spans="3:30" x14ac:dyDescent="0.25">
      <c r="D2551" s="1">
        <v>0.70833333333333337</v>
      </c>
      <c r="E2551">
        <v>11141</v>
      </c>
      <c r="F2551">
        <v>11181</v>
      </c>
      <c r="G2551">
        <v>11133</v>
      </c>
      <c r="H2551">
        <v>11178</v>
      </c>
      <c r="J2551">
        <v>37</v>
      </c>
      <c r="K2551">
        <f t="shared" si="806"/>
        <v>146</v>
      </c>
      <c r="L2551">
        <v>48</v>
      </c>
      <c r="W2551">
        <f t="shared" si="798"/>
        <v>0</v>
      </c>
      <c r="X2551">
        <f t="shared" si="799"/>
        <v>37</v>
      </c>
      <c r="Y2551">
        <f t="shared" si="800"/>
        <v>0</v>
      </c>
      <c r="Z2551" s="22">
        <f t="shared" si="801"/>
        <v>0</v>
      </c>
      <c r="AA2551" s="22">
        <f t="shared" si="802"/>
        <v>0</v>
      </c>
      <c r="AB2551">
        <f t="shared" si="803"/>
        <v>0</v>
      </c>
      <c r="AC2551" s="22">
        <f t="shared" si="804"/>
        <v>0</v>
      </c>
      <c r="AD2551" s="22">
        <f t="shared" si="805"/>
        <v>0</v>
      </c>
    </row>
    <row r="2552" spans="3:30" x14ac:dyDescent="0.25">
      <c r="D2552" s="1">
        <v>0.75</v>
      </c>
      <c r="E2552">
        <v>11178</v>
      </c>
      <c r="F2552">
        <v>11194</v>
      </c>
      <c r="G2552">
        <v>11165</v>
      </c>
      <c r="H2552">
        <v>11172</v>
      </c>
      <c r="J2552">
        <v>-6</v>
      </c>
      <c r="K2552">
        <f t="shared" si="806"/>
        <v>140</v>
      </c>
      <c r="L2552">
        <v>29</v>
      </c>
      <c r="W2552">
        <f t="shared" si="798"/>
        <v>0</v>
      </c>
      <c r="X2552">
        <f t="shared" si="799"/>
        <v>6</v>
      </c>
      <c r="Y2552">
        <f t="shared" si="800"/>
        <v>0</v>
      </c>
      <c r="Z2552" s="22">
        <f t="shared" si="801"/>
        <v>0</v>
      </c>
      <c r="AA2552" s="22">
        <f t="shared" si="802"/>
        <v>0</v>
      </c>
      <c r="AB2552">
        <f t="shared" si="803"/>
        <v>0</v>
      </c>
      <c r="AC2552" s="22">
        <f t="shared" si="804"/>
        <v>0</v>
      </c>
      <c r="AD2552" s="22">
        <f t="shared" si="805"/>
        <v>0</v>
      </c>
    </row>
    <row r="2553" spans="3:30" x14ac:dyDescent="0.25">
      <c r="D2553" s="1">
        <v>0.79166666666666663</v>
      </c>
      <c r="E2553">
        <v>11172</v>
      </c>
      <c r="F2553">
        <v>11205</v>
      </c>
      <c r="G2553">
        <v>11172</v>
      </c>
      <c r="H2553">
        <v>11194</v>
      </c>
      <c r="J2553">
        <v>22</v>
      </c>
      <c r="K2553">
        <f t="shared" si="806"/>
        <v>162</v>
      </c>
      <c r="L2553">
        <v>33</v>
      </c>
      <c r="W2553">
        <f t="shared" si="798"/>
        <v>0</v>
      </c>
      <c r="X2553">
        <f t="shared" si="799"/>
        <v>22</v>
      </c>
      <c r="Y2553">
        <f t="shared" si="800"/>
        <v>0</v>
      </c>
      <c r="Z2553" s="22">
        <f t="shared" si="801"/>
        <v>0</v>
      </c>
      <c r="AA2553" s="22">
        <f t="shared" si="802"/>
        <v>0</v>
      </c>
      <c r="AB2553">
        <f t="shared" si="803"/>
        <v>0</v>
      </c>
      <c r="AC2553" s="22">
        <f t="shared" si="804"/>
        <v>0</v>
      </c>
      <c r="AD2553" s="22">
        <f t="shared" si="805"/>
        <v>0</v>
      </c>
    </row>
    <row r="2554" spans="3:30" x14ac:dyDescent="0.25">
      <c r="D2554" s="1">
        <v>0.83333333333333337</v>
      </c>
      <c r="E2554">
        <v>11194</v>
      </c>
      <c r="F2554">
        <v>11199</v>
      </c>
      <c r="G2554">
        <v>11187</v>
      </c>
      <c r="H2554">
        <v>11196</v>
      </c>
      <c r="J2554">
        <v>2</v>
      </c>
      <c r="K2554">
        <f t="shared" si="806"/>
        <v>164</v>
      </c>
      <c r="L2554">
        <v>12</v>
      </c>
      <c r="W2554">
        <f t="shared" si="798"/>
        <v>0</v>
      </c>
      <c r="X2554">
        <f t="shared" si="799"/>
        <v>2</v>
      </c>
      <c r="Y2554">
        <f t="shared" si="800"/>
        <v>0</v>
      </c>
      <c r="Z2554" s="22">
        <f t="shared" si="801"/>
        <v>0</v>
      </c>
      <c r="AA2554" s="22">
        <f t="shared" si="802"/>
        <v>0</v>
      </c>
      <c r="AB2554">
        <f t="shared" si="803"/>
        <v>0</v>
      </c>
      <c r="AC2554" s="22">
        <f t="shared" si="804"/>
        <v>0</v>
      </c>
      <c r="AD2554" s="22">
        <f t="shared" si="805"/>
        <v>0</v>
      </c>
    </row>
    <row r="2555" spans="3:30" x14ac:dyDescent="0.25">
      <c r="D2555" s="1">
        <v>0.875</v>
      </c>
      <c r="E2555">
        <v>11195</v>
      </c>
      <c r="F2555">
        <v>11205</v>
      </c>
      <c r="G2555">
        <v>11163</v>
      </c>
      <c r="H2555">
        <v>11178</v>
      </c>
      <c r="J2555">
        <v>-17</v>
      </c>
      <c r="K2555">
        <f t="shared" si="806"/>
        <v>147</v>
      </c>
      <c r="L2555">
        <v>42</v>
      </c>
      <c r="W2555">
        <f t="shared" si="798"/>
        <v>0</v>
      </c>
      <c r="X2555">
        <f t="shared" si="799"/>
        <v>17</v>
      </c>
      <c r="Y2555">
        <f t="shared" si="800"/>
        <v>0</v>
      </c>
      <c r="Z2555" s="22">
        <f t="shared" si="801"/>
        <v>0</v>
      </c>
      <c r="AA2555" s="22">
        <f t="shared" si="802"/>
        <v>0</v>
      </c>
      <c r="AB2555">
        <f t="shared" si="803"/>
        <v>0</v>
      </c>
      <c r="AC2555" s="22">
        <f t="shared" si="804"/>
        <v>0</v>
      </c>
      <c r="AD2555" s="22">
        <f t="shared" si="805"/>
        <v>0</v>
      </c>
    </row>
    <row r="2556" spans="3:30" x14ac:dyDescent="0.25">
      <c r="D2556" s="2">
        <v>0.91666666666666663</v>
      </c>
      <c r="E2556">
        <v>11178</v>
      </c>
      <c r="F2556">
        <v>11185</v>
      </c>
      <c r="G2556">
        <v>11164</v>
      </c>
      <c r="H2556">
        <v>11173</v>
      </c>
      <c r="J2556">
        <v>-5</v>
      </c>
      <c r="K2556">
        <f t="shared" si="806"/>
        <v>142</v>
      </c>
      <c r="L2556">
        <v>21</v>
      </c>
      <c r="W2556">
        <f t="shared" si="798"/>
        <v>0</v>
      </c>
      <c r="X2556">
        <f t="shared" si="799"/>
        <v>5</v>
      </c>
      <c r="Y2556">
        <f t="shared" si="800"/>
        <v>0</v>
      </c>
      <c r="Z2556" s="22">
        <f t="shared" si="801"/>
        <v>0</v>
      </c>
      <c r="AA2556" s="22">
        <f t="shared" si="802"/>
        <v>0</v>
      </c>
      <c r="AB2556">
        <f t="shared" si="803"/>
        <v>0</v>
      </c>
      <c r="AC2556" s="22">
        <f t="shared" si="804"/>
        <v>0</v>
      </c>
      <c r="AD2556" s="22">
        <f t="shared" si="805"/>
        <v>0</v>
      </c>
    </row>
    <row r="2557" spans="3:30" hidden="1" x14ac:dyDescent="0.25">
      <c r="D2557" s="1">
        <v>0.95833333333333337</v>
      </c>
      <c r="E2557">
        <v>11171</v>
      </c>
      <c r="F2557">
        <v>11183</v>
      </c>
      <c r="G2557">
        <v>11170</v>
      </c>
      <c r="H2557">
        <v>11182</v>
      </c>
      <c r="Z2557"/>
      <c r="AA2557"/>
      <c r="AC2557"/>
      <c r="AD2557"/>
    </row>
    <row r="2558" spans="3:30" hidden="1" x14ac:dyDescent="0.25">
      <c r="D2558" s="1">
        <v>0</v>
      </c>
      <c r="E2558">
        <v>11182</v>
      </c>
      <c r="F2558">
        <v>11182</v>
      </c>
      <c r="G2558">
        <v>11182</v>
      </c>
      <c r="H2558">
        <v>11182</v>
      </c>
      <c r="Z2558"/>
      <c r="AA2558"/>
      <c r="AC2558"/>
      <c r="AD2558"/>
    </row>
    <row r="2559" spans="3:30" hidden="1" x14ac:dyDescent="0.25">
      <c r="D2559" s="1">
        <v>4.1666666666666664E-2</v>
      </c>
      <c r="E2559">
        <v>11178</v>
      </c>
      <c r="F2559">
        <v>11182</v>
      </c>
      <c r="G2559">
        <v>11172</v>
      </c>
      <c r="H2559">
        <v>11172</v>
      </c>
      <c r="Z2559"/>
      <c r="AA2559"/>
      <c r="AC2559"/>
      <c r="AD2559"/>
    </row>
    <row r="2560" spans="3:30" hidden="1" x14ac:dyDescent="0.25">
      <c r="D2560" s="1">
        <v>8.3333333333333329E-2</v>
      </c>
      <c r="E2560">
        <v>11173</v>
      </c>
      <c r="F2560">
        <v>11179</v>
      </c>
      <c r="G2560">
        <v>11172</v>
      </c>
      <c r="H2560">
        <v>11179</v>
      </c>
      <c r="Z2560"/>
      <c r="AA2560"/>
      <c r="AC2560"/>
      <c r="AD2560"/>
    </row>
    <row r="2561" spans="3:30" hidden="1" x14ac:dyDescent="0.25">
      <c r="D2561" s="1">
        <v>0.125</v>
      </c>
      <c r="E2561">
        <v>11178</v>
      </c>
      <c r="F2561">
        <v>11185</v>
      </c>
      <c r="G2561">
        <v>11175</v>
      </c>
      <c r="H2561">
        <v>11181</v>
      </c>
      <c r="Z2561"/>
      <c r="AA2561"/>
      <c r="AC2561"/>
      <c r="AD2561"/>
    </row>
    <row r="2562" spans="3:30" hidden="1" x14ac:dyDescent="0.25">
      <c r="D2562" s="1">
        <v>0.16666666666666666</v>
      </c>
      <c r="E2562">
        <v>11180</v>
      </c>
      <c r="F2562">
        <v>11181</v>
      </c>
      <c r="G2562">
        <v>11171</v>
      </c>
      <c r="H2562">
        <v>11177</v>
      </c>
      <c r="Z2562"/>
      <c r="AA2562"/>
      <c r="AC2562"/>
      <c r="AD2562"/>
    </row>
    <row r="2563" spans="3:30" hidden="1" x14ac:dyDescent="0.25">
      <c r="D2563" s="1">
        <v>0.20833333333333334</v>
      </c>
      <c r="E2563">
        <v>11179</v>
      </c>
      <c r="F2563">
        <v>11179</v>
      </c>
      <c r="G2563">
        <v>11173</v>
      </c>
      <c r="H2563">
        <v>11178</v>
      </c>
      <c r="Z2563"/>
      <c r="AA2563"/>
      <c r="AC2563"/>
      <c r="AD2563"/>
    </row>
    <row r="2564" spans="3:30" hidden="1" x14ac:dyDescent="0.25">
      <c r="D2564" s="1">
        <v>0.25</v>
      </c>
      <c r="E2564">
        <v>11178</v>
      </c>
      <c r="F2564">
        <v>11181</v>
      </c>
      <c r="G2564">
        <v>11177</v>
      </c>
      <c r="H2564">
        <v>11180</v>
      </c>
      <c r="Z2564"/>
      <c r="AA2564"/>
      <c r="AC2564"/>
      <c r="AD2564"/>
    </row>
    <row r="2565" spans="3:30" hidden="1" x14ac:dyDescent="0.25">
      <c r="D2565" s="1">
        <v>0.29166666666666669</v>
      </c>
      <c r="E2565">
        <v>11178</v>
      </c>
      <c r="F2565">
        <v>11187</v>
      </c>
      <c r="G2565">
        <v>11178</v>
      </c>
      <c r="H2565">
        <v>11187</v>
      </c>
      <c r="Z2565"/>
      <c r="AA2565"/>
      <c r="AC2565"/>
      <c r="AD2565"/>
    </row>
    <row r="2566" spans="3:30" x14ac:dyDescent="0.25">
      <c r="D2566" s="2">
        <v>0.33333333333333331</v>
      </c>
      <c r="E2566">
        <v>11185</v>
      </c>
      <c r="F2566">
        <v>11194</v>
      </c>
      <c r="G2566">
        <v>11177</v>
      </c>
      <c r="H2566">
        <v>11178</v>
      </c>
      <c r="J2566">
        <v>-7</v>
      </c>
      <c r="K2566">
        <v>0</v>
      </c>
      <c r="L2566">
        <v>17</v>
      </c>
      <c r="M2566">
        <v>46</v>
      </c>
      <c r="R2566">
        <f>MAX(F2564:F2580)</f>
        <v>11239</v>
      </c>
      <c r="W2566">
        <f t="shared" ref="W2566:W2580" si="807">ABS(M2566)</f>
        <v>46</v>
      </c>
      <c r="X2566">
        <f t="shared" ref="X2566:X2580" si="808">ABS(J2566)</f>
        <v>7</v>
      </c>
      <c r="Y2566">
        <f t="shared" ref="Y2566:Y2580" si="809">IF(R2566&lt;1000,ABS(R2566),0)</f>
        <v>0</v>
      </c>
      <c r="Z2566" s="22">
        <f t="shared" ref="Z2566:Z2580" si="810">IF(N2566=1,0,ABS(N2566))</f>
        <v>0</v>
      </c>
      <c r="AA2566" s="22">
        <f t="shared" ref="AA2566:AA2580" si="811">ABS(O2566)</f>
        <v>0</v>
      </c>
      <c r="AB2566">
        <f t="shared" ref="AB2566:AB2580" si="812">IF(N2566=1,1,0)</f>
        <v>0</v>
      </c>
      <c r="AC2566" s="22">
        <f t="shared" ref="AC2566:AC2580" si="813">IF(N2566=1,ABS(N2567),0)</f>
        <v>0</v>
      </c>
      <c r="AD2566" s="22">
        <f t="shared" ref="AD2566:AD2580" si="814">IF(N2566=1,0,ABS(O2567))</f>
        <v>0.22624434389140272</v>
      </c>
    </row>
    <row r="2567" spans="3:30" x14ac:dyDescent="0.25">
      <c r="D2567" s="2">
        <v>0.375</v>
      </c>
      <c r="E2567">
        <v>11179</v>
      </c>
      <c r="F2567">
        <v>11192</v>
      </c>
      <c r="G2567">
        <v>11168</v>
      </c>
      <c r="H2567">
        <v>11172</v>
      </c>
      <c r="J2567">
        <v>-7</v>
      </c>
      <c r="K2567">
        <f>K2566+J2567</f>
        <v>-7</v>
      </c>
      <c r="L2567">
        <v>24</v>
      </c>
      <c r="N2567">
        <f>IF(J2566&lt;0,MIN(K2567:K2580),MAX(K2567:K2580))/R2545</f>
        <v>-0.14027149321266968</v>
      </c>
      <c r="O2567">
        <f>IF(J2566&lt;0,MAX(K2567:K2580),MIN(K2567:K2580))/R2545</f>
        <v>0.22624434389140272</v>
      </c>
      <c r="R2567">
        <f>MIN(G2564:G2580)</f>
        <v>11145</v>
      </c>
      <c r="W2567">
        <f t="shared" si="807"/>
        <v>0</v>
      </c>
      <c r="X2567">
        <f t="shared" si="808"/>
        <v>7</v>
      </c>
      <c r="Y2567">
        <f t="shared" si="809"/>
        <v>0</v>
      </c>
      <c r="Z2567" s="22">
        <f t="shared" si="810"/>
        <v>0.14027149321266968</v>
      </c>
      <c r="AA2567" s="22">
        <f t="shared" si="811"/>
        <v>0.22624434389140272</v>
      </c>
      <c r="AB2567">
        <f t="shared" si="812"/>
        <v>0</v>
      </c>
      <c r="AC2567" s="22">
        <f t="shared" si="813"/>
        <v>0</v>
      </c>
      <c r="AD2567" s="22">
        <f t="shared" si="814"/>
        <v>0</v>
      </c>
    </row>
    <row r="2568" spans="3:30" x14ac:dyDescent="0.25">
      <c r="D2568" s="1">
        <v>0.41666666666666669</v>
      </c>
      <c r="E2568">
        <v>11172</v>
      </c>
      <c r="F2568">
        <v>11196</v>
      </c>
      <c r="G2568">
        <v>11164</v>
      </c>
      <c r="H2568">
        <v>11170</v>
      </c>
      <c r="J2568">
        <v>-2</v>
      </c>
      <c r="K2568">
        <f t="shared" ref="K2568:K2580" si="815">K2567+J2568</f>
        <v>-9</v>
      </c>
      <c r="L2568">
        <v>32</v>
      </c>
      <c r="R2568">
        <f>R2566-R2567</f>
        <v>94</v>
      </c>
      <c r="W2568">
        <f t="shared" si="807"/>
        <v>0</v>
      </c>
      <c r="X2568">
        <f t="shared" si="808"/>
        <v>2</v>
      </c>
      <c r="Y2568">
        <f t="shared" si="809"/>
        <v>94</v>
      </c>
      <c r="Z2568" s="22">
        <f t="shared" si="810"/>
        <v>0</v>
      </c>
      <c r="AA2568" s="22">
        <f t="shared" si="811"/>
        <v>0</v>
      </c>
      <c r="AB2568">
        <f t="shared" si="812"/>
        <v>0</v>
      </c>
      <c r="AC2568" s="22">
        <f t="shared" si="813"/>
        <v>0</v>
      </c>
      <c r="AD2568" s="22">
        <f t="shared" si="814"/>
        <v>0</v>
      </c>
    </row>
    <row r="2569" spans="3:30" x14ac:dyDescent="0.25">
      <c r="D2569" s="1">
        <v>0.45833333333333331</v>
      </c>
      <c r="E2569">
        <v>11170</v>
      </c>
      <c r="F2569">
        <v>11176</v>
      </c>
      <c r="G2569">
        <v>11147</v>
      </c>
      <c r="H2569">
        <v>11148</v>
      </c>
      <c r="J2569">
        <v>-22</v>
      </c>
      <c r="K2569">
        <f t="shared" si="815"/>
        <v>-31</v>
      </c>
      <c r="L2569">
        <v>29</v>
      </c>
      <c r="R2569">
        <v>94</v>
      </c>
      <c r="W2569">
        <f t="shared" si="807"/>
        <v>0</v>
      </c>
      <c r="X2569">
        <f t="shared" si="808"/>
        <v>22</v>
      </c>
      <c r="Y2569">
        <f t="shared" si="809"/>
        <v>94</v>
      </c>
      <c r="Z2569" s="22">
        <f t="shared" si="810"/>
        <v>0</v>
      </c>
      <c r="AA2569" s="22">
        <f t="shared" si="811"/>
        <v>0</v>
      </c>
      <c r="AB2569">
        <f t="shared" si="812"/>
        <v>0</v>
      </c>
      <c r="AC2569" s="22">
        <f t="shared" si="813"/>
        <v>0</v>
      </c>
      <c r="AD2569" s="22">
        <f t="shared" si="814"/>
        <v>0</v>
      </c>
    </row>
    <row r="2570" spans="3:30" x14ac:dyDescent="0.25">
      <c r="D2570" s="1">
        <v>0.5</v>
      </c>
      <c r="E2570">
        <v>11148</v>
      </c>
      <c r="F2570">
        <v>11175</v>
      </c>
      <c r="G2570">
        <v>11145</v>
      </c>
      <c r="H2570">
        <v>11169</v>
      </c>
      <c r="J2570">
        <v>21</v>
      </c>
      <c r="K2570">
        <f t="shared" si="815"/>
        <v>-10</v>
      </c>
      <c r="L2570">
        <v>30</v>
      </c>
      <c r="W2570">
        <f t="shared" si="807"/>
        <v>0</v>
      </c>
      <c r="X2570">
        <f t="shared" si="808"/>
        <v>21</v>
      </c>
      <c r="Y2570">
        <f t="shared" si="809"/>
        <v>0</v>
      </c>
      <c r="Z2570" s="22">
        <f t="shared" si="810"/>
        <v>0</v>
      </c>
      <c r="AA2570" s="22">
        <f t="shared" si="811"/>
        <v>0</v>
      </c>
      <c r="AB2570">
        <f t="shared" si="812"/>
        <v>0</v>
      </c>
      <c r="AC2570" s="22">
        <f t="shared" si="813"/>
        <v>0</v>
      </c>
      <c r="AD2570" s="22">
        <f t="shared" si="814"/>
        <v>0</v>
      </c>
    </row>
    <row r="2571" spans="3:30" x14ac:dyDescent="0.25">
      <c r="C2571">
        <v>1</v>
      </c>
      <c r="D2571" s="1">
        <v>0.54166666666666663</v>
      </c>
      <c r="E2571">
        <v>11170</v>
      </c>
      <c r="F2571">
        <v>11209</v>
      </c>
      <c r="G2571">
        <v>11167</v>
      </c>
      <c r="H2571">
        <v>11207</v>
      </c>
      <c r="J2571">
        <v>37</v>
      </c>
      <c r="K2571">
        <f t="shared" si="815"/>
        <v>27</v>
      </c>
      <c r="L2571">
        <v>42</v>
      </c>
      <c r="W2571">
        <f t="shared" si="807"/>
        <v>0</v>
      </c>
      <c r="X2571">
        <f t="shared" si="808"/>
        <v>37</v>
      </c>
      <c r="Y2571">
        <f t="shared" si="809"/>
        <v>0</v>
      </c>
      <c r="Z2571" s="22">
        <f t="shared" si="810"/>
        <v>0</v>
      </c>
      <c r="AA2571" s="22">
        <f t="shared" si="811"/>
        <v>0</v>
      </c>
      <c r="AB2571">
        <f t="shared" si="812"/>
        <v>0</v>
      </c>
      <c r="AC2571" s="22">
        <f t="shared" si="813"/>
        <v>0</v>
      </c>
      <c r="AD2571" s="22">
        <f t="shared" si="814"/>
        <v>0</v>
      </c>
    </row>
    <row r="2572" spans="3:30" x14ac:dyDescent="0.25">
      <c r="D2572" s="1">
        <v>0.58333333333333337</v>
      </c>
      <c r="E2572">
        <v>11207</v>
      </c>
      <c r="F2572">
        <v>11215</v>
      </c>
      <c r="G2572">
        <v>11179</v>
      </c>
      <c r="H2572">
        <v>11204</v>
      </c>
      <c r="J2572">
        <v>-3</v>
      </c>
      <c r="K2572">
        <f t="shared" si="815"/>
        <v>24</v>
      </c>
      <c r="L2572">
        <v>36</v>
      </c>
      <c r="W2572">
        <f t="shared" si="807"/>
        <v>0</v>
      </c>
      <c r="X2572">
        <f t="shared" si="808"/>
        <v>3</v>
      </c>
      <c r="Y2572">
        <f t="shared" si="809"/>
        <v>0</v>
      </c>
      <c r="Z2572" s="22">
        <f t="shared" si="810"/>
        <v>0</v>
      </c>
      <c r="AA2572" s="22">
        <f t="shared" si="811"/>
        <v>0</v>
      </c>
      <c r="AB2572">
        <f t="shared" si="812"/>
        <v>0</v>
      </c>
      <c r="AC2572" s="22">
        <f t="shared" si="813"/>
        <v>0</v>
      </c>
      <c r="AD2572" s="22">
        <f t="shared" si="814"/>
        <v>0</v>
      </c>
    </row>
    <row r="2573" spans="3:30" x14ac:dyDescent="0.25">
      <c r="D2573" s="1">
        <v>0.625</v>
      </c>
      <c r="E2573">
        <v>11204</v>
      </c>
      <c r="F2573">
        <v>11206</v>
      </c>
      <c r="G2573">
        <v>11179</v>
      </c>
      <c r="H2573">
        <v>11195</v>
      </c>
      <c r="J2573">
        <v>-9</v>
      </c>
      <c r="K2573">
        <f t="shared" si="815"/>
        <v>15</v>
      </c>
      <c r="L2573">
        <v>27</v>
      </c>
      <c r="W2573">
        <f t="shared" si="807"/>
        <v>0</v>
      </c>
      <c r="X2573">
        <f t="shared" si="808"/>
        <v>9</v>
      </c>
      <c r="Y2573">
        <f t="shared" si="809"/>
        <v>0</v>
      </c>
      <c r="Z2573" s="22">
        <f t="shared" si="810"/>
        <v>0</v>
      </c>
      <c r="AA2573" s="22">
        <f t="shared" si="811"/>
        <v>0</v>
      </c>
      <c r="AB2573">
        <f t="shared" si="812"/>
        <v>0</v>
      </c>
      <c r="AC2573" s="22">
        <f t="shared" si="813"/>
        <v>0</v>
      </c>
      <c r="AD2573" s="22">
        <f t="shared" si="814"/>
        <v>0</v>
      </c>
    </row>
    <row r="2574" spans="3:30" x14ac:dyDescent="0.25">
      <c r="D2574" s="1">
        <v>0.66666666666666663</v>
      </c>
      <c r="E2574">
        <v>11195</v>
      </c>
      <c r="F2574">
        <v>11210</v>
      </c>
      <c r="G2574">
        <v>11190</v>
      </c>
      <c r="H2574">
        <v>11204</v>
      </c>
      <c r="J2574">
        <v>9</v>
      </c>
      <c r="K2574">
        <f t="shared" si="815"/>
        <v>24</v>
      </c>
      <c r="L2574">
        <v>20</v>
      </c>
      <c r="W2574">
        <f t="shared" si="807"/>
        <v>0</v>
      </c>
      <c r="X2574">
        <f t="shared" si="808"/>
        <v>9</v>
      </c>
      <c r="Y2574">
        <f t="shared" si="809"/>
        <v>0</v>
      </c>
      <c r="Z2574" s="22">
        <f t="shared" si="810"/>
        <v>0</v>
      </c>
      <c r="AA2574" s="22">
        <f t="shared" si="811"/>
        <v>0</v>
      </c>
      <c r="AB2574">
        <f t="shared" si="812"/>
        <v>0</v>
      </c>
      <c r="AC2574" s="22">
        <f t="shared" si="813"/>
        <v>0</v>
      </c>
      <c r="AD2574" s="22">
        <f t="shared" si="814"/>
        <v>0</v>
      </c>
    </row>
    <row r="2575" spans="3:30" x14ac:dyDescent="0.25">
      <c r="D2575" s="1">
        <v>0.70833333333333337</v>
      </c>
      <c r="E2575">
        <v>11204</v>
      </c>
      <c r="F2575">
        <v>11226</v>
      </c>
      <c r="G2575">
        <v>11192</v>
      </c>
      <c r="H2575">
        <v>11223</v>
      </c>
      <c r="J2575">
        <v>19</v>
      </c>
      <c r="K2575">
        <f t="shared" si="815"/>
        <v>43</v>
      </c>
      <c r="L2575">
        <v>34</v>
      </c>
      <c r="W2575">
        <f t="shared" si="807"/>
        <v>0</v>
      </c>
      <c r="X2575">
        <f t="shared" si="808"/>
        <v>19</v>
      </c>
      <c r="Y2575">
        <f t="shared" si="809"/>
        <v>0</v>
      </c>
      <c r="Z2575" s="22">
        <f t="shared" si="810"/>
        <v>0</v>
      </c>
      <c r="AA2575" s="22">
        <f t="shared" si="811"/>
        <v>0</v>
      </c>
      <c r="AB2575">
        <f t="shared" si="812"/>
        <v>0</v>
      </c>
      <c r="AC2575" s="22">
        <f t="shared" si="813"/>
        <v>0</v>
      </c>
      <c r="AD2575" s="22">
        <f t="shared" si="814"/>
        <v>0</v>
      </c>
    </row>
    <row r="2576" spans="3:30" x14ac:dyDescent="0.25">
      <c r="D2576" s="1">
        <v>0.75</v>
      </c>
      <c r="E2576">
        <v>11222</v>
      </c>
      <c r="F2576">
        <v>11232</v>
      </c>
      <c r="G2576">
        <v>11200</v>
      </c>
      <c r="H2576">
        <v>11212</v>
      </c>
      <c r="J2576">
        <v>-10</v>
      </c>
      <c r="K2576">
        <f t="shared" si="815"/>
        <v>33</v>
      </c>
      <c r="L2576">
        <v>32</v>
      </c>
      <c r="W2576">
        <f t="shared" si="807"/>
        <v>0</v>
      </c>
      <c r="X2576">
        <f t="shared" si="808"/>
        <v>10</v>
      </c>
      <c r="Y2576">
        <f t="shared" si="809"/>
        <v>0</v>
      </c>
      <c r="Z2576" s="22">
        <f t="shared" si="810"/>
        <v>0</v>
      </c>
      <c r="AA2576" s="22">
        <f t="shared" si="811"/>
        <v>0</v>
      </c>
      <c r="AB2576">
        <f t="shared" si="812"/>
        <v>0</v>
      </c>
      <c r="AC2576" s="22">
        <f t="shared" si="813"/>
        <v>0</v>
      </c>
      <c r="AD2576" s="22">
        <f t="shared" si="814"/>
        <v>0</v>
      </c>
    </row>
    <row r="2577" spans="4:30" x14ac:dyDescent="0.25">
      <c r="D2577" s="1">
        <v>0.79166666666666663</v>
      </c>
      <c r="E2577">
        <v>11213</v>
      </c>
      <c r="F2577">
        <v>11228</v>
      </c>
      <c r="G2577">
        <v>11204</v>
      </c>
      <c r="H2577">
        <v>11217</v>
      </c>
      <c r="J2577">
        <v>4</v>
      </c>
      <c r="K2577">
        <f t="shared" si="815"/>
        <v>37</v>
      </c>
      <c r="L2577">
        <v>24</v>
      </c>
      <c r="W2577">
        <f t="shared" si="807"/>
        <v>0</v>
      </c>
      <c r="X2577">
        <f t="shared" si="808"/>
        <v>4</v>
      </c>
      <c r="Y2577">
        <f t="shared" si="809"/>
        <v>0</v>
      </c>
      <c r="Z2577" s="22">
        <f t="shared" si="810"/>
        <v>0</v>
      </c>
      <c r="AA2577" s="22">
        <f t="shared" si="811"/>
        <v>0</v>
      </c>
      <c r="AB2577">
        <f t="shared" si="812"/>
        <v>0</v>
      </c>
      <c r="AC2577" s="22">
        <f t="shared" si="813"/>
        <v>0</v>
      </c>
      <c r="AD2577" s="22">
        <f t="shared" si="814"/>
        <v>0</v>
      </c>
    </row>
    <row r="2578" spans="4:30" x14ac:dyDescent="0.25">
      <c r="D2578" s="1">
        <v>0.83333333333333337</v>
      </c>
      <c r="E2578">
        <v>11218</v>
      </c>
      <c r="F2578">
        <v>11220</v>
      </c>
      <c r="G2578">
        <v>11211</v>
      </c>
      <c r="H2578">
        <v>11218</v>
      </c>
      <c r="J2578">
        <v>0</v>
      </c>
      <c r="K2578">
        <f t="shared" si="815"/>
        <v>37</v>
      </c>
      <c r="L2578">
        <v>9</v>
      </c>
      <c r="W2578">
        <f t="shared" si="807"/>
        <v>0</v>
      </c>
      <c r="X2578">
        <f t="shared" si="808"/>
        <v>0</v>
      </c>
      <c r="Y2578">
        <f t="shared" si="809"/>
        <v>0</v>
      </c>
      <c r="Z2578" s="22">
        <f t="shared" si="810"/>
        <v>0</v>
      </c>
      <c r="AA2578" s="22">
        <f t="shared" si="811"/>
        <v>0</v>
      </c>
      <c r="AB2578">
        <f t="shared" si="812"/>
        <v>0</v>
      </c>
      <c r="AC2578" s="22">
        <f t="shared" si="813"/>
        <v>0</v>
      </c>
      <c r="AD2578" s="22">
        <f t="shared" si="814"/>
        <v>0</v>
      </c>
    </row>
    <row r="2579" spans="4:30" x14ac:dyDescent="0.25">
      <c r="D2579" s="1">
        <v>0.875</v>
      </c>
      <c r="E2579">
        <v>11218</v>
      </c>
      <c r="F2579">
        <v>11223</v>
      </c>
      <c r="G2579">
        <v>11214</v>
      </c>
      <c r="H2579">
        <v>11223</v>
      </c>
      <c r="J2579">
        <v>5</v>
      </c>
      <c r="K2579">
        <f t="shared" si="815"/>
        <v>42</v>
      </c>
      <c r="L2579">
        <v>9</v>
      </c>
      <c r="W2579">
        <f t="shared" si="807"/>
        <v>0</v>
      </c>
      <c r="X2579">
        <f t="shared" si="808"/>
        <v>5</v>
      </c>
      <c r="Y2579">
        <f t="shared" si="809"/>
        <v>0</v>
      </c>
      <c r="Z2579" s="22">
        <f t="shared" si="810"/>
        <v>0</v>
      </c>
      <c r="AA2579" s="22">
        <f t="shared" si="811"/>
        <v>0</v>
      </c>
      <c r="AB2579">
        <f t="shared" si="812"/>
        <v>0</v>
      </c>
      <c r="AC2579" s="22">
        <f t="shared" si="813"/>
        <v>0</v>
      </c>
      <c r="AD2579" s="22">
        <f t="shared" si="814"/>
        <v>0</v>
      </c>
    </row>
    <row r="2580" spans="4:30" x14ac:dyDescent="0.25">
      <c r="D2580" s="2">
        <v>0.91666666666666663</v>
      </c>
      <c r="E2580">
        <v>11223</v>
      </c>
      <c r="F2580">
        <v>11239</v>
      </c>
      <c r="G2580">
        <v>11221</v>
      </c>
      <c r="H2580">
        <v>11231</v>
      </c>
      <c r="J2580">
        <v>8</v>
      </c>
      <c r="K2580">
        <f t="shared" si="815"/>
        <v>50</v>
      </c>
      <c r="L2580">
        <v>18</v>
      </c>
      <c r="W2580">
        <f t="shared" si="807"/>
        <v>0</v>
      </c>
      <c r="X2580">
        <f t="shared" si="808"/>
        <v>8</v>
      </c>
      <c r="Y2580">
        <f t="shared" si="809"/>
        <v>0</v>
      </c>
      <c r="Z2580" s="22">
        <f t="shared" si="810"/>
        <v>0</v>
      </c>
      <c r="AA2580" s="22">
        <f t="shared" si="811"/>
        <v>0</v>
      </c>
      <c r="AB2580">
        <f t="shared" si="812"/>
        <v>0</v>
      </c>
      <c r="AC2580" s="22">
        <f t="shared" si="813"/>
        <v>0</v>
      </c>
      <c r="AD2580" s="22">
        <f t="shared" si="814"/>
        <v>0</v>
      </c>
    </row>
    <row r="2581" spans="4:30" hidden="1" x14ac:dyDescent="0.25">
      <c r="D2581" s="1">
        <v>0</v>
      </c>
      <c r="E2581">
        <v>11231</v>
      </c>
      <c r="F2581">
        <v>11231</v>
      </c>
      <c r="G2581">
        <v>11231</v>
      </c>
      <c r="H2581">
        <v>11231</v>
      </c>
      <c r="Z2581"/>
      <c r="AA2581"/>
      <c r="AC2581"/>
      <c r="AD2581"/>
    </row>
    <row r="2582" spans="4:30" hidden="1" x14ac:dyDescent="0.25">
      <c r="D2582" s="1">
        <v>4.1666666666666664E-2</v>
      </c>
      <c r="E2582">
        <v>11234</v>
      </c>
      <c r="F2582">
        <v>11334</v>
      </c>
      <c r="G2582">
        <v>11231</v>
      </c>
      <c r="H2582">
        <v>11302</v>
      </c>
      <c r="Z2582"/>
      <c r="AA2582"/>
      <c r="AC2582"/>
      <c r="AD2582"/>
    </row>
    <row r="2583" spans="4:30" hidden="1" x14ac:dyDescent="0.25">
      <c r="D2583" s="1">
        <v>8.3333333333333329E-2</v>
      </c>
      <c r="E2583">
        <v>11304</v>
      </c>
      <c r="F2583">
        <v>11320</v>
      </c>
      <c r="G2583">
        <v>11300</v>
      </c>
      <c r="H2583">
        <v>11317</v>
      </c>
      <c r="Z2583"/>
      <c r="AA2583"/>
      <c r="AC2583"/>
      <c r="AD2583"/>
    </row>
    <row r="2584" spans="4:30" hidden="1" x14ac:dyDescent="0.25">
      <c r="D2584" s="1">
        <v>0.125</v>
      </c>
      <c r="E2584">
        <v>11315</v>
      </c>
      <c r="F2584">
        <v>11317</v>
      </c>
      <c r="G2584">
        <v>11279</v>
      </c>
      <c r="H2584">
        <v>11279</v>
      </c>
      <c r="Z2584"/>
      <c r="AA2584"/>
      <c r="AC2584"/>
      <c r="AD2584"/>
    </row>
    <row r="2585" spans="4:30" hidden="1" x14ac:dyDescent="0.25">
      <c r="D2585" s="1">
        <v>0.16666666666666666</v>
      </c>
      <c r="E2585">
        <v>11278</v>
      </c>
      <c r="F2585">
        <v>11279</v>
      </c>
      <c r="G2585">
        <v>11266</v>
      </c>
      <c r="H2585">
        <v>11269</v>
      </c>
      <c r="Z2585"/>
      <c r="AA2585"/>
      <c r="AC2585"/>
      <c r="AD2585"/>
    </row>
    <row r="2586" spans="4:30" hidden="1" x14ac:dyDescent="0.25">
      <c r="D2586" s="1">
        <v>0.20833333333333334</v>
      </c>
      <c r="E2586">
        <v>11268</v>
      </c>
      <c r="F2586">
        <v>11278</v>
      </c>
      <c r="G2586">
        <v>11261</v>
      </c>
      <c r="H2586">
        <v>11275</v>
      </c>
      <c r="Z2586"/>
      <c r="AA2586"/>
      <c r="AC2586"/>
      <c r="AD2586"/>
    </row>
    <row r="2587" spans="4:30" hidden="1" x14ac:dyDescent="0.25">
      <c r="D2587" s="1">
        <v>0.25</v>
      </c>
      <c r="E2587">
        <v>11274</v>
      </c>
      <c r="F2587">
        <v>11285</v>
      </c>
      <c r="G2587">
        <v>11270</v>
      </c>
      <c r="H2587">
        <v>11285</v>
      </c>
      <c r="Z2587"/>
      <c r="AA2587"/>
      <c r="AC2587"/>
      <c r="AD2587"/>
    </row>
    <row r="2588" spans="4:30" hidden="1" x14ac:dyDescent="0.25">
      <c r="D2588" s="1">
        <v>0.29166666666666669</v>
      </c>
      <c r="E2588">
        <v>11283</v>
      </c>
      <c r="F2588">
        <v>11290</v>
      </c>
      <c r="G2588">
        <v>11277</v>
      </c>
      <c r="H2588">
        <v>11282</v>
      </c>
      <c r="Z2588"/>
      <c r="AA2588"/>
      <c r="AC2588"/>
      <c r="AD2588"/>
    </row>
    <row r="2589" spans="4:30" x14ac:dyDescent="0.25">
      <c r="D2589" s="2">
        <v>0.33333333333333331</v>
      </c>
      <c r="E2589">
        <v>11281</v>
      </c>
      <c r="F2589">
        <v>11282</v>
      </c>
      <c r="G2589">
        <v>11256</v>
      </c>
      <c r="H2589">
        <v>11256</v>
      </c>
      <c r="J2589">
        <v>-25</v>
      </c>
      <c r="K2589">
        <v>0</v>
      </c>
      <c r="L2589">
        <v>26</v>
      </c>
      <c r="M2589">
        <v>-114</v>
      </c>
      <c r="N2589">
        <v>1</v>
      </c>
      <c r="R2589">
        <f>MAX(F2587:F2603)</f>
        <v>11290</v>
      </c>
      <c r="W2589">
        <f t="shared" ref="W2589:W2603" si="816">ABS(M2589)</f>
        <v>114</v>
      </c>
      <c r="X2589">
        <f t="shared" ref="X2589:X2603" si="817">ABS(J2589)</f>
        <v>25</v>
      </c>
      <c r="Y2589">
        <f t="shared" ref="Y2589:Y2603" si="818">IF(R2589&lt;1000,ABS(R2589),0)</f>
        <v>0</v>
      </c>
      <c r="Z2589" s="22">
        <f t="shared" ref="Z2589:Z2603" si="819">IF(N2589=1,0,ABS(N2589))</f>
        <v>0</v>
      </c>
      <c r="AA2589" s="22">
        <f t="shared" ref="AA2589:AA2603" si="820">ABS(O2589)</f>
        <v>0</v>
      </c>
      <c r="AB2589">
        <f t="shared" ref="AB2589:AB2603" si="821">IF(N2589=1,1,0)</f>
        <v>1</v>
      </c>
      <c r="AC2589" s="22">
        <f t="shared" ref="AC2589:AC2603" si="822">IF(N2589=1,ABS(N2590),0)</f>
        <v>0.37234042553191488</v>
      </c>
      <c r="AD2589" s="22">
        <f t="shared" ref="AD2589:AD2603" si="823">IF(N2589=1,0,ABS(O2590))</f>
        <v>0</v>
      </c>
    </row>
    <row r="2590" spans="4:30" x14ac:dyDescent="0.25">
      <c r="D2590" s="2">
        <v>0.375</v>
      </c>
      <c r="E2590">
        <v>11246</v>
      </c>
      <c r="F2590">
        <v>11246</v>
      </c>
      <c r="G2590">
        <v>11188</v>
      </c>
      <c r="H2590">
        <v>11191</v>
      </c>
      <c r="J2590">
        <v>-55</v>
      </c>
      <c r="K2590">
        <f t="shared" ref="K2590:K2603" si="824">K2589+J2591</f>
        <v>-23</v>
      </c>
      <c r="L2590">
        <v>58</v>
      </c>
      <c r="N2590">
        <f>IF(J2589&lt;0,MIN(K2590:K2603),MAX(K2590:K2603))/R2568</f>
        <v>-0.37234042553191488</v>
      </c>
      <c r="O2590">
        <f>IF(J2589&lt;0,MAX(K2590:K2603),MIN(K2590:K2603))/R2568</f>
        <v>0.20212765957446807</v>
      </c>
      <c r="R2590">
        <f>MIN(G2587:G2603)</f>
        <v>11141</v>
      </c>
      <c r="W2590">
        <f t="shared" si="816"/>
        <v>0</v>
      </c>
      <c r="X2590">
        <f t="shared" si="817"/>
        <v>55</v>
      </c>
      <c r="Y2590">
        <f t="shared" si="818"/>
        <v>0</v>
      </c>
      <c r="Z2590" s="22">
        <f t="shared" si="819"/>
        <v>0.37234042553191488</v>
      </c>
      <c r="AA2590" s="22">
        <f t="shared" si="820"/>
        <v>0.20212765957446807</v>
      </c>
      <c r="AB2590">
        <f t="shared" si="821"/>
        <v>0</v>
      </c>
      <c r="AC2590" s="22">
        <f t="shared" si="822"/>
        <v>0</v>
      </c>
      <c r="AD2590" s="22">
        <f t="shared" si="823"/>
        <v>0</v>
      </c>
    </row>
    <row r="2591" spans="4:30" x14ac:dyDescent="0.25">
      <c r="D2591" s="1">
        <v>0.41666666666666669</v>
      </c>
      <c r="E2591">
        <v>11191</v>
      </c>
      <c r="F2591">
        <v>11204</v>
      </c>
      <c r="G2591">
        <v>11160</v>
      </c>
      <c r="H2591">
        <v>11168</v>
      </c>
      <c r="J2591">
        <v>-23</v>
      </c>
      <c r="K2591">
        <f t="shared" si="824"/>
        <v>-27</v>
      </c>
      <c r="L2591">
        <v>44</v>
      </c>
      <c r="R2591">
        <f>R2589-R2590</f>
        <v>149</v>
      </c>
      <c r="W2591">
        <f t="shared" si="816"/>
        <v>0</v>
      </c>
      <c r="X2591">
        <f t="shared" si="817"/>
        <v>23</v>
      </c>
      <c r="Y2591">
        <f t="shared" si="818"/>
        <v>149</v>
      </c>
      <c r="Z2591" s="22">
        <f t="shared" si="819"/>
        <v>0</v>
      </c>
      <c r="AA2591" s="22">
        <f t="shared" si="820"/>
        <v>0</v>
      </c>
      <c r="AB2591">
        <f t="shared" si="821"/>
        <v>0</v>
      </c>
      <c r="AC2591" s="22">
        <f t="shared" si="822"/>
        <v>0</v>
      </c>
      <c r="AD2591" s="22">
        <f t="shared" si="823"/>
        <v>0</v>
      </c>
    </row>
    <row r="2592" spans="4:30" x14ac:dyDescent="0.25">
      <c r="D2592" s="1">
        <v>0.45833333333333331</v>
      </c>
      <c r="E2592">
        <v>11168</v>
      </c>
      <c r="F2592">
        <v>11171</v>
      </c>
      <c r="G2592">
        <v>11141</v>
      </c>
      <c r="H2592">
        <v>11164</v>
      </c>
      <c r="J2592">
        <v>-4</v>
      </c>
      <c r="K2592">
        <f t="shared" si="824"/>
        <v>-16</v>
      </c>
      <c r="L2592">
        <v>30</v>
      </c>
      <c r="R2592">
        <v>149</v>
      </c>
      <c r="W2592">
        <f t="shared" si="816"/>
        <v>0</v>
      </c>
      <c r="X2592">
        <f t="shared" si="817"/>
        <v>4</v>
      </c>
      <c r="Y2592">
        <f t="shared" si="818"/>
        <v>149</v>
      </c>
      <c r="Z2592" s="22">
        <f t="shared" si="819"/>
        <v>0</v>
      </c>
      <c r="AA2592" s="22">
        <f t="shared" si="820"/>
        <v>0</v>
      </c>
      <c r="AB2592">
        <f t="shared" si="821"/>
        <v>0</v>
      </c>
      <c r="AC2592" s="22">
        <f t="shared" si="822"/>
        <v>0</v>
      </c>
      <c r="AD2592" s="22">
        <f t="shared" si="823"/>
        <v>0</v>
      </c>
    </row>
    <row r="2593" spans="3:30" x14ac:dyDescent="0.25">
      <c r="D2593" s="1">
        <v>0.5</v>
      </c>
      <c r="E2593">
        <v>11163</v>
      </c>
      <c r="F2593">
        <v>11188</v>
      </c>
      <c r="G2593">
        <v>11156</v>
      </c>
      <c r="H2593">
        <v>11174</v>
      </c>
      <c r="J2593">
        <v>11</v>
      </c>
      <c r="K2593">
        <f t="shared" si="824"/>
        <v>-3</v>
      </c>
      <c r="L2593">
        <v>32</v>
      </c>
      <c r="W2593">
        <f t="shared" si="816"/>
        <v>0</v>
      </c>
      <c r="X2593">
        <f t="shared" si="817"/>
        <v>11</v>
      </c>
      <c r="Y2593">
        <f t="shared" si="818"/>
        <v>0</v>
      </c>
      <c r="Z2593" s="22">
        <f t="shared" si="819"/>
        <v>0</v>
      </c>
      <c r="AA2593" s="22">
        <f t="shared" si="820"/>
        <v>0</v>
      </c>
      <c r="AB2593">
        <f t="shared" si="821"/>
        <v>0</v>
      </c>
      <c r="AC2593" s="22">
        <f t="shared" si="822"/>
        <v>0</v>
      </c>
      <c r="AD2593" s="22">
        <f t="shared" si="823"/>
        <v>0</v>
      </c>
    </row>
    <row r="2594" spans="3:30" x14ac:dyDescent="0.25">
      <c r="C2594">
        <v>1</v>
      </c>
      <c r="D2594" s="1">
        <v>0.54166666666666663</v>
      </c>
      <c r="E2594">
        <v>11175</v>
      </c>
      <c r="F2594">
        <v>11193</v>
      </c>
      <c r="G2594">
        <v>11166</v>
      </c>
      <c r="H2594">
        <v>11188</v>
      </c>
      <c r="J2594">
        <v>13</v>
      </c>
      <c r="K2594">
        <f t="shared" si="824"/>
        <v>-10</v>
      </c>
      <c r="L2594">
        <v>27</v>
      </c>
      <c r="W2594">
        <f t="shared" si="816"/>
        <v>0</v>
      </c>
      <c r="X2594">
        <f t="shared" si="817"/>
        <v>13</v>
      </c>
      <c r="Y2594">
        <f t="shared" si="818"/>
        <v>0</v>
      </c>
      <c r="Z2594" s="22">
        <f t="shared" si="819"/>
        <v>0</v>
      </c>
      <c r="AA2594" s="22">
        <f t="shared" si="820"/>
        <v>0</v>
      </c>
      <c r="AB2594">
        <f t="shared" si="821"/>
        <v>0</v>
      </c>
      <c r="AC2594" s="22">
        <f t="shared" si="822"/>
        <v>0</v>
      </c>
      <c r="AD2594" s="22">
        <f t="shared" si="823"/>
        <v>0</v>
      </c>
    </row>
    <row r="2595" spans="3:30" x14ac:dyDescent="0.25">
      <c r="D2595" s="1">
        <v>0.58333333333333337</v>
      </c>
      <c r="E2595">
        <v>11188</v>
      </c>
      <c r="F2595">
        <v>11202</v>
      </c>
      <c r="G2595">
        <v>11179</v>
      </c>
      <c r="H2595">
        <v>11181</v>
      </c>
      <c r="J2595">
        <v>-7</v>
      </c>
      <c r="K2595">
        <f t="shared" si="824"/>
        <v>-12</v>
      </c>
      <c r="L2595">
        <v>23</v>
      </c>
      <c r="W2595">
        <f t="shared" si="816"/>
        <v>0</v>
      </c>
      <c r="X2595">
        <f t="shared" si="817"/>
        <v>7</v>
      </c>
      <c r="Y2595">
        <f t="shared" si="818"/>
        <v>0</v>
      </c>
      <c r="Z2595" s="22">
        <f t="shared" si="819"/>
        <v>0</v>
      </c>
      <c r="AA2595" s="22">
        <f t="shared" si="820"/>
        <v>0</v>
      </c>
      <c r="AB2595">
        <f t="shared" si="821"/>
        <v>0</v>
      </c>
      <c r="AC2595" s="22">
        <f t="shared" si="822"/>
        <v>0</v>
      </c>
      <c r="AD2595" s="22">
        <f t="shared" si="823"/>
        <v>0</v>
      </c>
    </row>
    <row r="2596" spans="3:30" x14ac:dyDescent="0.25">
      <c r="D2596" s="1">
        <v>0.625</v>
      </c>
      <c r="E2596">
        <v>11180</v>
      </c>
      <c r="F2596">
        <v>11192</v>
      </c>
      <c r="G2596">
        <v>11169</v>
      </c>
      <c r="H2596">
        <v>11178</v>
      </c>
      <c r="J2596">
        <v>-2</v>
      </c>
      <c r="K2596">
        <f t="shared" si="824"/>
        <v>19</v>
      </c>
      <c r="L2596">
        <v>23</v>
      </c>
      <c r="W2596">
        <f t="shared" si="816"/>
        <v>0</v>
      </c>
      <c r="X2596">
        <f t="shared" si="817"/>
        <v>2</v>
      </c>
      <c r="Y2596">
        <f t="shared" si="818"/>
        <v>0</v>
      </c>
      <c r="Z2596" s="22">
        <f t="shared" si="819"/>
        <v>0</v>
      </c>
      <c r="AA2596" s="22">
        <f t="shared" si="820"/>
        <v>0</v>
      </c>
      <c r="AB2596">
        <f t="shared" si="821"/>
        <v>0</v>
      </c>
      <c r="AC2596" s="22">
        <f t="shared" si="822"/>
        <v>0</v>
      </c>
      <c r="AD2596" s="22">
        <f t="shared" si="823"/>
        <v>0</v>
      </c>
    </row>
    <row r="2597" spans="3:30" x14ac:dyDescent="0.25">
      <c r="D2597" s="1">
        <v>0.66666666666666663</v>
      </c>
      <c r="E2597">
        <v>11178</v>
      </c>
      <c r="F2597">
        <v>11209</v>
      </c>
      <c r="G2597">
        <v>11160</v>
      </c>
      <c r="H2597">
        <v>11209</v>
      </c>
      <c r="J2597">
        <v>31</v>
      </c>
      <c r="K2597">
        <f t="shared" si="824"/>
        <v>1</v>
      </c>
      <c r="L2597">
        <v>49</v>
      </c>
      <c r="W2597">
        <f t="shared" si="816"/>
        <v>0</v>
      </c>
      <c r="X2597">
        <f t="shared" si="817"/>
        <v>31</v>
      </c>
      <c r="Y2597">
        <f t="shared" si="818"/>
        <v>0</v>
      </c>
      <c r="Z2597" s="22">
        <f t="shared" si="819"/>
        <v>0</v>
      </c>
      <c r="AA2597" s="22">
        <f t="shared" si="820"/>
        <v>0</v>
      </c>
      <c r="AB2597">
        <f t="shared" si="821"/>
        <v>0</v>
      </c>
      <c r="AC2597" s="22">
        <f t="shared" si="822"/>
        <v>0</v>
      </c>
      <c r="AD2597" s="22">
        <f t="shared" si="823"/>
        <v>0</v>
      </c>
    </row>
    <row r="2598" spans="3:30" x14ac:dyDescent="0.25">
      <c r="D2598" s="1">
        <v>0.70833333333333337</v>
      </c>
      <c r="E2598">
        <v>11209</v>
      </c>
      <c r="F2598">
        <v>11214</v>
      </c>
      <c r="G2598">
        <v>11178</v>
      </c>
      <c r="H2598">
        <v>11191</v>
      </c>
      <c r="J2598">
        <v>-18</v>
      </c>
      <c r="K2598">
        <f t="shared" si="824"/>
        <v>-7</v>
      </c>
      <c r="L2598">
        <v>36</v>
      </c>
      <c r="W2598">
        <f t="shared" si="816"/>
        <v>0</v>
      </c>
      <c r="X2598">
        <f t="shared" si="817"/>
        <v>18</v>
      </c>
      <c r="Y2598">
        <f t="shared" si="818"/>
        <v>0</v>
      </c>
      <c r="Z2598" s="22">
        <f t="shared" si="819"/>
        <v>0</v>
      </c>
      <c r="AA2598" s="22">
        <f t="shared" si="820"/>
        <v>0</v>
      </c>
      <c r="AB2598">
        <f t="shared" si="821"/>
        <v>0</v>
      </c>
      <c r="AC2598" s="22">
        <f t="shared" si="822"/>
        <v>0</v>
      </c>
      <c r="AD2598" s="22">
        <f t="shared" si="823"/>
        <v>0</v>
      </c>
    </row>
    <row r="2599" spans="3:30" x14ac:dyDescent="0.25">
      <c r="D2599" s="1">
        <v>0.75</v>
      </c>
      <c r="E2599">
        <v>11191</v>
      </c>
      <c r="F2599">
        <v>11195</v>
      </c>
      <c r="G2599">
        <v>11170</v>
      </c>
      <c r="H2599">
        <v>11183</v>
      </c>
      <c r="J2599">
        <v>-8</v>
      </c>
      <c r="K2599">
        <f t="shared" si="824"/>
        <v>-35</v>
      </c>
      <c r="L2599">
        <v>25</v>
      </c>
      <c r="W2599">
        <f t="shared" si="816"/>
        <v>0</v>
      </c>
      <c r="X2599">
        <f t="shared" si="817"/>
        <v>8</v>
      </c>
      <c r="Y2599">
        <f t="shared" si="818"/>
        <v>0</v>
      </c>
      <c r="Z2599" s="22">
        <f t="shared" si="819"/>
        <v>0</v>
      </c>
      <c r="AA2599" s="22">
        <f t="shared" si="820"/>
        <v>0</v>
      </c>
      <c r="AB2599">
        <f t="shared" si="821"/>
        <v>0</v>
      </c>
      <c r="AC2599" s="22">
        <f t="shared" si="822"/>
        <v>0</v>
      </c>
      <c r="AD2599" s="22">
        <f t="shared" si="823"/>
        <v>0</v>
      </c>
    </row>
    <row r="2600" spans="3:30" x14ac:dyDescent="0.25">
      <c r="D2600" s="1">
        <v>0.79166666666666663</v>
      </c>
      <c r="E2600">
        <v>11183</v>
      </c>
      <c r="F2600">
        <v>11183</v>
      </c>
      <c r="G2600">
        <v>11153</v>
      </c>
      <c r="H2600">
        <v>11155</v>
      </c>
      <c r="J2600">
        <v>-28</v>
      </c>
      <c r="K2600">
        <f t="shared" si="824"/>
        <v>-29</v>
      </c>
      <c r="L2600">
        <v>30</v>
      </c>
      <c r="W2600">
        <f t="shared" si="816"/>
        <v>0</v>
      </c>
      <c r="X2600">
        <f t="shared" si="817"/>
        <v>28</v>
      </c>
      <c r="Y2600">
        <f t="shared" si="818"/>
        <v>0</v>
      </c>
      <c r="Z2600" s="22">
        <f t="shared" si="819"/>
        <v>0</v>
      </c>
      <c r="AA2600" s="22">
        <f t="shared" si="820"/>
        <v>0</v>
      </c>
      <c r="AB2600">
        <f t="shared" si="821"/>
        <v>0</v>
      </c>
      <c r="AC2600" s="22">
        <f t="shared" si="822"/>
        <v>0</v>
      </c>
      <c r="AD2600" s="22">
        <f t="shared" si="823"/>
        <v>0</v>
      </c>
    </row>
    <row r="2601" spans="3:30" x14ac:dyDescent="0.25">
      <c r="D2601" s="1">
        <v>0.83333333333333337</v>
      </c>
      <c r="E2601">
        <v>11155</v>
      </c>
      <c r="F2601">
        <v>11167</v>
      </c>
      <c r="G2601">
        <v>11153</v>
      </c>
      <c r="H2601">
        <v>11161</v>
      </c>
      <c r="J2601">
        <v>6</v>
      </c>
      <c r="K2601">
        <f t="shared" si="824"/>
        <v>-26</v>
      </c>
      <c r="L2601">
        <v>14</v>
      </c>
      <c r="W2601">
        <f t="shared" si="816"/>
        <v>0</v>
      </c>
      <c r="X2601">
        <f t="shared" si="817"/>
        <v>6</v>
      </c>
      <c r="Y2601">
        <f t="shared" si="818"/>
        <v>0</v>
      </c>
      <c r="Z2601" s="22">
        <f t="shared" si="819"/>
        <v>0</v>
      </c>
      <c r="AA2601" s="22">
        <f t="shared" si="820"/>
        <v>0</v>
      </c>
      <c r="AB2601">
        <f t="shared" si="821"/>
        <v>0</v>
      </c>
      <c r="AC2601" s="22">
        <f t="shared" si="822"/>
        <v>0</v>
      </c>
      <c r="AD2601" s="22">
        <f t="shared" si="823"/>
        <v>0</v>
      </c>
    </row>
    <row r="2602" spans="3:30" x14ac:dyDescent="0.25">
      <c r="D2602" s="1">
        <v>0.875</v>
      </c>
      <c r="E2602">
        <v>11161</v>
      </c>
      <c r="F2602">
        <v>11168</v>
      </c>
      <c r="G2602">
        <v>11159</v>
      </c>
      <c r="H2602">
        <v>11164</v>
      </c>
      <c r="J2602">
        <v>3</v>
      </c>
      <c r="K2602">
        <f t="shared" si="824"/>
        <v>-23</v>
      </c>
      <c r="L2602">
        <v>9</v>
      </c>
      <c r="W2602">
        <f t="shared" si="816"/>
        <v>0</v>
      </c>
      <c r="X2602">
        <f t="shared" si="817"/>
        <v>3</v>
      </c>
      <c r="Y2602">
        <f t="shared" si="818"/>
        <v>0</v>
      </c>
      <c r="Z2602" s="22">
        <f t="shared" si="819"/>
        <v>0</v>
      </c>
      <c r="AA2602" s="22">
        <f t="shared" si="820"/>
        <v>0</v>
      </c>
      <c r="AB2602">
        <f t="shared" si="821"/>
        <v>0</v>
      </c>
      <c r="AC2602" s="22">
        <f t="shared" si="822"/>
        <v>0</v>
      </c>
      <c r="AD2602" s="22">
        <f t="shared" si="823"/>
        <v>0</v>
      </c>
    </row>
    <row r="2603" spans="3:30" x14ac:dyDescent="0.25">
      <c r="D2603" s="2">
        <v>0.91666666666666663</v>
      </c>
      <c r="E2603">
        <v>11164</v>
      </c>
      <c r="F2603">
        <v>11173</v>
      </c>
      <c r="G2603">
        <v>11161</v>
      </c>
      <c r="H2603">
        <v>11167</v>
      </c>
      <c r="J2603">
        <v>3</v>
      </c>
      <c r="K2603">
        <f t="shared" si="824"/>
        <v>-23</v>
      </c>
      <c r="L2603">
        <v>12</v>
      </c>
      <c r="W2603">
        <f t="shared" si="816"/>
        <v>0</v>
      </c>
      <c r="X2603">
        <f t="shared" si="817"/>
        <v>3</v>
      </c>
      <c r="Y2603">
        <f t="shared" si="818"/>
        <v>0</v>
      </c>
      <c r="Z2603" s="22">
        <f t="shared" si="819"/>
        <v>0</v>
      </c>
      <c r="AA2603" s="22">
        <f t="shared" si="820"/>
        <v>0</v>
      </c>
      <c r="AB2603">
        <f t="shared" si="821"/>
        <v>0</v>
      </c>
      <c r="AC2603" s="22">
        <f t="shared" si="822"/>
        <v>0</v>
      </c>
      <c r="AD2603" s="22">
        <f t="shared" si="823"/>
        <v>0</v>
      </c>
    </row>
    <row r="2604" spans="3:30" hidden="1" x14ac:dyDescent="0.25">
      <c r="D2604" s="1">
        <v>0.95833333333333337</v>
      </c>
      <c r="E2604">
        <v>11173</v>
      </c>
      <c r="F2604">
        <v>11175</v>
      </c>
      <c r="G2604">
        <v>11157</v>
      </c>
      <c r="H2604">
        <v>11162</v>
      </c>
      <c r="Z2604"/>
      <c r="AA2604"/>
      <c r="AC2604"/>
      <c r="AD2604"/>
    </row>
    <row r="2605" spans="3:30" hidden="1" x14ac:dyDescent="0.25">
      <c r="D2605" s="1">
        <v>0</v>
      </c>
      <c r="E2605">
        <v>11162</v>
      </c>
      <c r="F2605">
        <v>11162</v>
      </c>
      <c r="G2605">
        <v>11162</v>
      </c>
      <c r="H2605">
        <v>11162</v>
      </c>
      <c r="Z2605"/>
      <c r="AA2605"/>
      <c r="AC2605"/>
      <c r="AD2605"/>
    </row>
    <row r="2606" spans="3:30" hidden="1" x14ac:dyDescent="0.25">
      <c r="D2606" s="1">
        <v>4.1666666666666664E-2</v>
      </c>
      <c r="E2606">
        <v>11160</v>
      </c>
      <c r="F2606">
        <v>11162</v>
      </c>
      <c r="G2606">
        <v>11145</v>
      </c>
      <c r="H2606">
        <v>11153</v>
      </c>
      <c r="Z2606"/>
      <c r="AA2606"/>
      <c r="AC2606"/>
      <c r="AD2606"/>
    </row>
    <row r="2607" spans="3:30" hidden="1" x14ac:dyDescent="0.25">
      <c r="D2607" s="1">
        <v>8.3333333333333329E-2</v>
      </c>
      <c r="E2607">
        <v>11154</v>
      </c>
      <c r="F2607">
        <v>11171</v>
      </c>
      <c r="G2607">
        <v>11152</v>
      </c>
      <c r="H2607">
        <v>11169</v>
      </c>
      <c r="Z2607"/>
      <c r="AA2607"/>
      <c r="AC2607"/>
      <c r="AD2607"/>
    </row>
    <row r="2608" spans="3:30" hidden="1" x14ac:dyDescent="0.25">
      <c r="D2608" s="1">
        <v>0.125</v>
      </c>
      <c r="E2608">
        <v>11168</v>
      </c>
      <c r="F2608">
        <v>11179</v>
      </c>
      <c r="G2608">
        <v>11165</v>
      </c>
      <c r="H2608">
        <v>11175</v>
      </c>
      <c r="Z2608"/>
      <c r="AA2608"/>
      <c r="AC2608"/>
      <c r="AD2608"/>
    </row>
    <row r="2609" spans="3:30" hidden="1" x14ac:dyDescent="0.25">
      <c r="D2609" s="1">
        <v>0.16666666666666666</v>
      </c>
      <c r="E2609">
        <v>11174</v>
      </c>
      <c r="F2609">
        <v>11179</v>
      </c>
      <c r="G2609">
        <v>11171</v>
      </c>
      <c r="H2609">
        <v>11175</v>
      </c>
      <c r="Z2609"/>
      <c r="AA2609"/>
      <c r="AC2609"/>
      <c r="AD2609"/>
    </row>
    <row r="2610" spans="3:30" hidden="1" x14ac:dyDescent="0.25">
      <c r="D2610" s="1">
        <v>0.20833333333333334</v>
      </c>
      <c r="E2610">
        <v>11174</v>
      </c>
      <c r="F2610">
        <v>11175</v>
      </c>
      <c r="G2610">
        <v>11171</v>
      </c>
      <c r="H2610">
        <v>11174</v>
      </c>
      <c r="Z2610"/>
      <c r="AA2610"/>
      <c r="AC2610"/>
      <c r="AD2610"/>
    </row>
    <row r="2611" spans="3:30" hidden="1" x14ac:dyDescent="0.25">
      <c r="D2611" s="1">
        <v>0.25</v>
      </c>
      <c r="E2611">
        <v>11175</v>
      </c>
      <c r="F2611">
        <v>11175</v>
      </c>
      <c r="G2611">
        <v>11158</v>
      </c>
      <c r="H2611">
        <v>11160</v>
      </c>
      <c r="Z2611"/>
      <c r="AA2611"/>
      <c r="AC2611"/>
      <c r="AD2611"/>
    </row>
    <row r="2612" spans="3:30" hidden="1" x14ac:dyDescent="0.25">
      <c r="D2612" s="1">
        <v>0.29166666666666669</v>
      </c>
      <c r="E2612">
        <v>11161</v>
      </c>
      <c r="F2612">
        <v>11181</v>
      </c>
      <c r="G2612">
        <v>11160</v>
      </c>
      <c r="H2612">
        <v>11181</v>
      </c>
      <c r="Z2612"/>
      <c r="AA2612"/>
      <c r="AC2612"/>
      <c r="AD2612"/>
    </row>
    <row r="2613" spans="3:30" x14ac:dyDescent="0.25">
      <c r="D2613" s="2">
        <v>0.33333333333333331</v>
      </c>
      <c r="E2613">
        <v>11179</v>
      </c>
      <c r="F2613">
        <v>11182</v>
      </c>
      <c r="G2613">
        <v>11169</v>
      </c>
      <c r="H2613">
        <v>11173</v>
      </c>
      <c r="J2613">
        <v>-6</v>
      </c>
      <c r="K2613">
        <v>0</v>
      </c>
      <c r="L2613">
        <v>13</v>
      </c>
      <c r="M2613">
        <v>96</v>
      </c>
      <c r="R2613">
        <f>MAX(F2611:F2627)</f>
        <v>11308</v>
      </c>
      <c r="W2613">
        <f t="shared" ref="W2613:W2627" si="825">ABS(M2613)</f>
        <v>96</v>
      </c>
      <c r="X2613">
        <f t="shared" ref="X2613:X2627" si="826">ABS(J2613)</f>
        <v>6</v>
      </c>
      <c r="Y2613">
        <f t="shared" ref="Y2613:Y2627" si="827">IF(R2613&lt;1000,ABS(R2613),0)</f>
        <v>0</v>
      </c>
      <c r="Z2613" s="22">
        <f t="shared" ref="Z2613:Z2627" si="828">IF(N2613=1,0,ABS(N2613))</f>
        <v>0</v>
      </c>
      <c r="AA2613" s="22">
        <f t="shared" ref="AA2613:AA2627" si="829">ABS(O2613)</f>
        <v>0</v>
      </c>
      <c r="AB2613">
        <f t="shared" ref="AB2613:AB2627" si="830">IF(N2613=1,1,0)</f>
        <v>0</v>
      </c>
      <c r="AC2613" s="22">
        <f t="shared" ref="AC2613:AC2627" si="831">IF(N2613=1,ABS(N2614),0)</f>
        <v>0</v>
      </c>
      <c r="AD2613" s="22">
        <f t="shared" ref="AD2613:AD2627" si="832">IF(N2613=1,0,ABS(O2614))</f>
        <v>0.71140939597315433</v>
      </c>
    </row>
    <row r="2614" spans="3:30" x14ac:dyDescent="0.25">
      <c r="D2614" s="2">
        <v>0.375</v>
      </c>
      <c r="E2614">
        <v>11175</v>
      </c>
      <c r="F2614">
        <v>11201</v>
      </c>
      <c r="G2614">
        <v>11174</v>
      </c>
      <c r="H2614">
        <v>11192</v>
      </c>
      <c r="J2614">
        <v>17</v>
      </c>
      <c r="K2614">
        <f t="shared" ref="K2614:K2627" si="833">K2613+J2615</f>
        <v>50</v>
      </c>
      <c r="L2614">
        <v>27</v>
      </c>
      <c r="N2614">
        <f>IF(J2613&lt;0,MIN(K2614:K2627),MAX(K2614:K2627))/R2592</f>
        <v>0.33557046979865773</v>
      </c>
      <c r="O2614">
        <f>IF(J2613&lt;0,MAX(K2614:K2627),MIN(K2614:K2627))/R2592</f>
        <v>0.71140939597315433</v>
      </c>
      <c r="R2614">
        <f>MIN(G2611:G2627)</f>
        <v>11158</v>
      </c>
      <c r="W2614">
        <f t="shared" si="825"/>
        <v>0</v>
      </c>
      <c r="X2614">
        <f t="shared" si="826"/>
        <v>17</v>
      </c>
      <c r="Y2614">
        <f t="shared" si="827"/>
        <v>0</v>
      </c>
      <c r="Z2614" s="22">
        <f t="shared" si="828"/>
        <v>0.33557046979865773</v>
      </c>
      <c r="AA2614" s="22">
        <f t="shared" si="829"/>
        <v>0.71140939597315433</v>
      </c>
      <c r="AB2614">
        <f t="shared" si="830"/>
        <v>0</v>
      </c>
      <c r="AC2614" s="22">
        <f t="shared" si="831"/>
        <v>0</v>
      </c>
      <c r="AD2614" s="22">
        <f t="shared" si="832"/>
        <v>0</v>
      </c>
    </row>
    <row r="2615" spans="3:30" x14ac:dyDescent="0.25">
      <c r="D2615" s="1">
        <v>0.41666666666666669</v>
      </c>
      <c r="E2615">
        <v>11192</v>
      </c>
      <c r="F2615">
        <v>11247</v>
      </c>
      <c r="G2615">
        <v>11189</v>
      </c>
      <c r="H2615">
        <v>11242</v>
      </c>
      <c r="J2615">
        <v>50</v>
      </c>
      <c r="K2615">
        <f t="shared" si="833"/>
        <v>78</v>
      </c>
      <c r="L2615">
        <v>58</v>
      </c>
      <c r="R2615">
        <f>R2613-R2614</f>
        <v>150</v>
      </c>
      <c r="W2615">
        <f t="shared" si="825"/>
        <v>0</v>
      </c>
      <c r="X2615">
        <f t="shared" si="826"/>
        <v>50</v>
      </c>
      <c r="Y2615">
        <f t="shared" si="827"/>
        <v>150</v>
      </c>
      <c r="Z2615" s="22">
        <f t="shared" si="828"/>
        <v>0</v>
      </c>
      <c r="AA2615" s="22">
        <f t="shared" si="829"/>
        <v>0</v>
      </c>
      <c r="AB2615">
        <f t="shared" si="830"/>
        <v>0</v>
      </c>
      <c r="AC2615" s="22">
        <f t="shared" si="831"/>
        <v>0</v>
      </c>
      <c r="AD2615" s="22">
        <f t="shared" si="832"/>
        <v>0</v>
      </c>
    </row>
    <row r="2616" spans="3:30" x14ac:dyDescent="0.25">
      <c r="D2616" s="1">
        <v>0.45833333333333331</v>
      </c>
      <c r="E2616">
        <v>11241</v>
      </c>
      <c r="F2616">
        <v>11275</v>
      </c>
      <c r="G2616">
        <v>11233</v>
      </c>
      <c r="H2616">
        <v>11269</v>
      </c>
      <c r="J2616">
        <v>28</v>
      </c>
      <c r="K2616">
        <f t="shared" si="833"/>
        <v>96</v>
      </c>
      <c r="L2616">
        <v>42</v>
      </c>
      <c r="R2616">
        <v>150</v>
      </c>
      <c r="W2616">
        <f t="shared" si="825"/>
        <v>0</v>
      </c>
      <c r="X2616">
        <f t="shared" si="826"/>
        <v>28</v>
      </c>
      <c r="Y2616">
        <f t="shared" si="827"/>
        <v>150</v>
      </c>
      <c r="Z2616" s="22">
        <f t="shared" si="828"/>
        <v>0</v>
      </c>
      <c r="AA2616" s="22">
        <f t="shared" si="829"/>
        <v>0</v>
      </c>
      <c r="AB2616">
        <f t="shared" si="830"/>
        <v>0</v>
      </c>
      <c r="AC2616" s="22">
        <f t="shared" si="831"/>
        <v>0</v>
      </c>
      <c r="AD2616" s="22">
        <f t="shared" si="832"/>
        <v>0</v>
      </c>
    </row>
    <row r="2617" spans="3:30" x14ac:dyDescent="0.25">
      <c r="D2617" s="1">
        <v>0.5</v>
      </c>
      <c r="E2617">
        <v>11269</v>
      </c>
      <c r="F2617">
        <v>11288</v>
      </c>
      <c r="G2617">
        <v>11263</v>
      </c>
      <c r="H2617">
        <v>11287</v>
      </c>
      <c r="J2617">
        <v>18</v>
      </c>
      <c r="K2617">
        <f t="shared" si="833"/>
        <v>69</v>
      </c>
      <c r="L2617">
        <v>25</v>
      </c>
      <c r="W2617">
        <f t="shared" si="825"/>
        <v>0</v>
      </c>
      <c r="X2617">
        <f t="shared" si="826"/>
        <v>18</v>
      </c>
      <c r="Y2617">
        <f t="shared" si="827"/>
        <v>0</v>
      </c>
      <c r="Z2617" s="22">
        <f t="shared" si="828"/>
        <v>0</v>
      </c>
      <c r="AA2617" s="22">
        <f t="shared" si="829"/>
        <v>0</v>
      </c>
      <c r="AB2617">
        <f t="shared" si="830"/>
        <v>0</v>
      </c>
      <c r="AC2617" s="22">
        <f t="shared" si="831"/>
        <v>0</v>
      </c>
      <c r="AD2617" s="22">
        <f t="shared" si="832"/>
        <v>0</v>
      </c>
    </row>
    <row r="2618" spans="3:30" x14ac:dyDescent="0.25">
      <c r="C2618">
        <v>1</v>
      </c>
      <c r="D2618" s="1">
        <v>0.54166666666666663</v>
      </c>
      <c r="E2618">
        <v>11286</v>
      </c>
      <c r="F2618">
        <v>11291</v>
      </c>
      <c r="G2618">
        <v>11256</v>
      </c>
      <c r="H2618">
        <v>11259</v>
      </c>
      <c r="J2618">
        <v>-27</v>
      </c>
      <c r="K2618">
        <f t="shared" si="833"/>
        <v>76</v>
      </c>
      <c r="L2618">
        <v>35</v>
      </c>
      <c r="W2618">
        <f t="shared" si="825"/>
        <v>0</v>
      </c>
      <c r="X2618">
        <f t="shared" si="826"/>
        <v>27</v>
      </c>
      <c r="Y2618">
        <f t="shared" si="827"/>
        <v>0</v>
      </c>
      <c r="Z2618" s="22">
        <f t="shared" si="828"/>
        <v>0</v>
      </c>
      <c r="AA2618" s="22">
        <f t="shared" si="829"/>
        <v>0</v>
      </c>
      <c r="AB2618">
        <f t="shared" si="830"/>
        <v>0</v>
      </c>
      <c r="AC2618" s="22">
        <f t="shared" si="831"/>
        <v>0</v>
      </c>
      <c r="AD2618" s="22">
        <f t="shared" si="832"/>
        <v>0</v>
      </c>
    </row>
    <row r="2619" spans="3:30" x14ac:dyDescent="0.25">
      <c r="D2619" s="1">
        <v>0.58333333333333337</v>
      </c>
      <c r="E2619">
        <v>11259</v>
      </c>
      <c r="F2619">
        <v>11268</v>
      </c>
      <c r="G2619">
        <v>11253</v>
      </c>
      <c r="H2619">
        <v>11266</v>
      </c>
      <c r="J2619">
        <v>7</v>
      </c>
      <c r="K2619">
        <f t="shared" si="833"/>
        <v>57</v>
      </c>
      <c r="L2619">
        <v>15</v>
      </c>
      <c r="W2619">
        <f t="shared" si="825"/>
        <v>0</v>
      </c>
      <c r="X2619">
        <f t="shared" si="826"/>
        <v>7</v>
      </c>
      <c r="Y2619">
        <f t="shared" si="827"/>
        <v>0</v>
      </c>
      <c r="Z2619" s="22">
        <f t="shared" si="828"/>
        <v>0</v>
      </c>
      <c r="AA2619" s="22">
        <f t="shared" si="829"/>
        <v>0</v>
      </c>
      <c r="AB2619">
        <f t="shared" si="830"/>
        <v>0</v>
      </c>
      <c r="AC2619" s="22">
        <f t="shared" si="831"/>
        <v>0</v>
      </c>
      <c r="AD2619" s="22">
        <f t="shared" si="832"/>
        <v>0</v>
      </c>
    </row>
    <row r="2620" spans="3:30" x14ac:dyDescent="0.25">
      <c r="D2620" s="1">
        <v>0.625</v>
      </c>
      <c r="E2620">
        <v>11266</v>
      </c>
      <c r="F2620">
        <v>11266</v>
      </c>
      <c r="G2620">
        <v>11239</v>
      </c>
      <c r="H2620">
        <v>11247</v>
      </c>
      <c r="J2620">
        <v>-19</v>
      </c>
      <c r="K2620">
        <f t="shared" si="833"/>
        <v>82</v>
      </c>
      <c r="L2620">
        <v>27</v>
      </c>
      <c r="W2620">
        <f t="shared" si="825"/>
        <v>0</v>
      </c>
      <c r="X2620">
        <f t="shared" si="826"/>
        <v>19</v>
      </c>
      <c r="Y2620">
        <f t="shared" si="827"/>
        <v>0</v>
      </c>
      <c r="Z2620" s="22">
        <f t="shared" si="828"/>
        <v>0</v>
      </c>
      <c r="AA2620" s="22">
        <f t="shared" si="829"/>
        <v>0</v>
      </c>
      <c r="AB2620">
        <f t="shared" si="830"/>
        <v>0</v>
      </c>
      <c r="AC2620" s="22">
        <f t="shared" si="831"/>
        <v>0</v>
      </c>
      <c r="AD2620" s="22">
        <f t="shared" si="832"/>
        <v>0</v>
      </c>
    </row>
    <row r="2621" spans="3:30" x14ac:dyDescent="0.25">
      <c r="D2621" s="1">
        <v>0.66666666666666663</v>
      </c>
      <c r="E2621">
        <v>11247</v>
      </c>
      <c r="F2621">
        <v>11300</v>
      </c>
      <c r="G2621">
        <v>11247</v>
      </c>
      <c r="H2621">
        <v>11272</v>
      </c>
      <c r="J2621">
        <v>25</v>
      </c>
      <c r="K2621">
        <f t="shared" si="833"/>
        <v>95</v>
      </c>
      <c r="L2621">
        <v>53</v>
      </c>
      <c r="W2621">
        <f t="shared" si="825"/>
        <v>0</v>
      </c>
      <c r="X2621">
        <f t="shared" si="826"/>
        <v>25</v>
      </c>
      <c r="Y2621">
        <f t="shared" si="827"/>
        <v>0</v>
      </c>
      <c r="Z2621" s="22">
        <f t="shared" si="828"/>
        <v>0</v>
      </c>
      <c r="AA2621" s="22">
        <f t="shared" si="829"/>
        <v>0</v>
      </c>
      <c r="AB2621">
        <f t="shared" si="830"/>
        <v>0</v>
      </c>
      <c r="AC2621" s="22">
        <f t="shared" si="831"/>
        <v>0</v>
      </c>
      <c r="AD2621" s="22">
        <f t="shared" si="832"/>
        <v>0</v>
      </c>
    </row>
    <row r="2622" spans="3:30" x14ac:dyDescent="0.25">
      <c r="D2622" s="1">
        <v>0.70833333333333337</v>
      </c>
      <c r="E2622">
        <v>11272</v>
      </c>
      <c r="F2622">
        <v>11295</v>
      </c>
      <c r="G2622">
        <v>11264</v>
      </c>
      <c r="H2622">
        <v>11285</v>
      </c>
      <c r="J2622">
        <v>13</v>
      </c>
      <c r="K2622">
        <f t="shared" si="833"/>
        <v>99</v>
      </c>
      <c r="L2622">
        <v>31</v>
      </c>
      <c r="W2622">
        <f t="shared" si="825"/>
        <v>0</v>
      </c>
      <c r="X2622">
        <f t="shared" si="826"/>
        <v>13</v>
      </c>
      <c r="Y2622">
        <f t="shared" si="827"/>
        <v>0</v>
      </c>
      <c r="Z2622" s="22">
        <f t="shared" si="828"/>
        <v>0</v>
      </c>
      <c r="AA2622" s="22">
        <f t="shared" si="829"/>
        <v>0</v>
      </c>
      <c r="AB2622">
        <f t="shared" si="830"/>
        <v>0</v>
      </c>
      <c r="AC2622" s="22">
        <f t="shared" si="831"/>
        <v>0</v>
      </c>
      <c r="AD2622" s="22">
        <f t="shared" si="832"/>
        <v>0</v>
      </c>
    </row>
    <row r="2623" spans="3:30" x14ac:dyDescent="0.25">
      <c r="D2623" s="1">
        <v>0.75</v>
      </c>
      <c r="E2623">
        <v>11285</v>
      </c>
      <c r="F2623">
        <v>11298</v>
      </c>
      <c r="G2623">
        <v>11267</v>
      </c>
      <c r="H2623">
        <v>11289</v>
      </c>
      <c r="J2623">
        <v>4</v>
      </c>
      <c r="K2623">
        <f t="shared" si="833"/>
        <v>101</v>
      </c>
      <c r="L2623">
        <v>31</v>
      </c>
      <c r="W2623">
        <f t="shared" si="825"/>
        <v>0</v>
      </c>
      <c r="X2623">
        <f t="shared" si="826"/>
        <v>4</v>
      </c>
      <c r="Y2623">
        <f t="shared" si="827"/>
        <v>0</v>
      </c>
      <c r="Z2623" s="22">
        <f t="shared" si="828"/>
        <v>0</v>
      </c>
      <c r="AA2623" s="22">
        <f t="shared" si="829"/>
        <v>0</v>
      </c>
      <c r="AB2623">
        <f t="shared" si="830"/>
        <v>0</v>
      </c>
      <c r="AC2623" s="22">
        <f t="shared" si="831"/>
        <v>0</v>
      </c>
      <c r="AD2623" s="22">
        <f t="shared" si="832"/>
        <v>0</v>
      </c>
    </row>
    <row r="2624" spans="3:30" x14ac:dyDescent="0.25">
      <c r="D2624" s="1">
        <v>0.79166666666666663</v>
      </c>
      <c r="E2624">
        <v>11289</v>
      </c>
      <c r="F2624">
        <v>11302</v>
      </c>
      <c r="G2624">
        <v>11287</v>
      </c>
      <c r="H2624">
        <v>11291</v>
      </c>
      <c r="J2624">
        <v>2</v>
      </c>
      <c r="K2624">
        <f t="shared" si="833"/>
        <v>106</v>
      </c>
      <c r="L2624">
        <v>15</v>
      </c>
      <c r="W2624">
        <f t="shared" si="825"/>
        <v>0</v>
      </c>
      <c r="X2624">
        <f t="shared" si="826"/>
        <v>2</v>
      </c>
      <c r="Y2624">
        <f t="shared" si="827"/>
        <v>0</v>
      </c>
      <c r="Z2624" s="22">
        <f t="shared" si="828"/>
        <v>0</v>
      </c>
      <c r="AA2624" s="22">
        <f t="shared" si="829"/>
        <v>0</v>
      </c>
      <c r="AB2624">
        <f t="shared" si="830"/>
        <v>0</v>
      </c>
      <c r="AC2624" s="22">
        <f t="shared" si="831"/>
        <v>0</v>
      </c>
      <c r="AD2624" s="22">
        <f t="shared" si="832"/>
        <v>0</v>
      </c>
    </row>
    <row r="2625" spans="4:30" x14ac:dyDescent="0.25">
      <c r="D2625" s="1">
        <v>0.83333333333333337</v>
      </c>
      <c r="E2625">
        <v>11291</v>
      </c>
      <c r="F2625">
        <v>11308</v>
      </c>
      <c r="G2625">
        <v>11290</v>
      </c>
      <c r="H2625">
        <v>11296</v>
      </c>
      <c r="J2625">
        <v>5</v>
      </c>
      <c r="K2625">
        <f t="shared" si="833"/>
        <v>102</v>
      </c>
      <c r="L2625">
        <v>18</v>
      </c>
      <c r="W2625">
        <f t="shared" si="825"/>
        <v>0</v>
      </c>
      <c r="X2625">
        <f t="shared" si="826"/>
        <v>5</v>
      </c>
      <c r="Y2625">
        <f t="shared" si="827"/>
        <v>0</v>
      </c>
      <c r="Z2625" s="22">
        <f t="shared" si="828"/>
        <v>0</v>
      </c>
      <c r="AA2625" s="22">
        <f t="shared" si="829"/>
        <v>0</v>
      </c>
      <c r="AB2625">
        <f t="shared" si="830"/>
        <v>0</v>
      </c>
      <c r="AC2625" s="22">
        <f t="shared" si="831"/>
        <v>0</v>
      </c>
      <c r="AD2625" s="22">
        <f t="shared" si="832"/>
        <v>0</v>
      </c>
    </row>
    <row r="2626" spans="4:30" x14ac:dyDescent="0.25">
      <c r="D2626" s="1">
        <v>0.875</v>
      </c>
      <c r="E2626">
        <v>11296</v>
      </c>
      <c r="F2626">
        <v>11298</v>
      </c>
      <c r="G2626">
        <v>11289</v>
      </c>
      <c r="H2626">
        <v>11292</v>
      </c>
      <c r="J2626">
        <v>-4</v>
      </c>
      <c r="K2626">
        <f t="shared" si="833"/>
        <v>86</v>
      </c>
      <c r="L2626">
        <v>9</v>
      </c>
      <c r="W2626">
        <f t="shared" si="825"/>
        <v>0</v>
      </c>
      <c r="X2626">
        <f t="shared" si="826"/>
        <v>4</v>
      </c>
      <c r="Y2626">
        <f t="shared" si="827"/>
        <v>0</v>
      </c>
      <c r="Z2626" s="22">
        <f t="shared" si="828"/>
        <v>0</v>
      </c>
      <c r="AA2626" s="22">
        <f t="shared" si="829"/>
        <v>0</v>
      </c>
      <c r="AB2626">
        <f t="shared" si="830"/>
        <v>0</v>
      </c>
      <c r="AC2626" s="22">
        <f t="shared" si="831"/>
        <v>0</v>
      </c>
      <c r="AD2626" s="22">
        <f t="shared" si="832"/>
        <v>0</v>
      </c>
    </row>
    <row r="2627" spans="4:30" x14ac:dyDescent="0.25">
      <c r="D2627" s="2">
        <v>0.91666666666666663</v>
      </c>
      <c r="E2627">
        <v>11291</v>
      </c>
      <c r="F2627">
        <v>11293</v>
      </c>
      <c r="G2627">
        <v>11275</v>
      </c>
      <c r="H2627">
        <v>11275</v>
      </c>
      <c r="J2627">
        <v>-16</v>
      </c>
      <c r="K2627">
        <f t="shared" si="833"/>
        <v>86</v>
      </c>
      <c r="L2627">
        <v>18</v>
      </c>
      <c r="W2627">
        <f t="shared" si="825"/>
        <v>0</v>
      </c>
      <c r="X2627">
        <f t="shared" si="826"/>
        <v>16</v>
      </c>
      <c r="Y2627">
        <f t="shared" si="827"/>
        <v>0</v>
      </c>
      <c r="Z2627" s="22">
        <f t="shared" si="828"/>
        <v>0</v>
      </c>
      <c r="AA2627" s="22">
        <f t="shared" si="829"/>
        <v>0</v>
      </c>
      <c r="AB2627">
        <f t="shared" si="830"/>
        <v>0</v>
      </c>
      <c r="AC2627" s="22">
        <f t="shared" si="831"/>
        <v>0</v>
      </c>
      <c r="AD2627" s="22">
        <f t="shared" si="832"/>
        <v>0</v>
      </c>
    </row>
    <row r="2628" spans="4:30" hidden="1" x14ac:dyDescent="0.25">
      <c r="D2628" s="1">
        <v>0.95833333333333337</v>
      </c>
      <c r="E2628">
        <v>11277</v>
      </c>
      <c r="F2628">
        <v>11285</v>
      </c>
      <c r="G2628">
        <v>11271</v>
      </c>
      <c r="H2628">
        <v>11281</v>
      </c>
      <c r="Z2628"/>
      <c r="AA2628"/>
      <c r="AC2628"/>
      <c r="AD2628"/>
    </row>
    <row r="2629" spans="4:30" hidden="1" x14ac:dyDescent="0.25">
      <c r="D2629" s="1">
        <v>0</v>
      </c>
      <c r="E2629">
        <v>11281</v>
      </c>
      <c r="F2629">
        <v>11281</v>
      </c>
      <c r="G2629">
        <v>11280</v>
      </c>
      <c r="H2629">
        <v>11280</v>
      </c>
      <c r="Z2629"/>
      <c r="AA2629"/>
      <c r="AC2629"/>
      <c r="AD2629"/>
    </row>
    <row r="2630" spans="4:30" hidden="1" x14ac:dyDescent="0.25">
      <c r="D2630" s="1">
        <v>4.1666666666666664E-2</v>
      </c>
      <c r="E2630">
        <v>11279</v>
      </c>
      <c r="F2630">
        <v>11280</v>
      </c>
      <c r="G2630">
        <v>11275</v>
      </c>
      <c r="H2630">
        <v>11279</v>
      </c>
      <c r="Z2630"/>
      <c r="AA2630"/>
      <c r="AC2630"/>
      <c r="AD2630"/>
    </row>
    <row r="2631" spans="4:30" hidden="1" x14ac:dyDescent="0.25">
      <c r="D2631" s="1">
        <v>8.3333333333333329E-2</v>
      </c>
      <c r="E2631">
        <v>11280</v>
      </c>
      <c r="F2631">
        <v>11280</v>
      </c>
      <c r="G2631">
        <v>11273</v>
      </c>
      <c r="H2631">
        <v>11273</v>
      </c>
      <c r="Z2631"/>
      <c r="AA2631"/>
      <c r="AC2631"/>
      <c r="AD2631"/>
    </row>
    <row r="2632" spans="4:30" hidden="1" x14ac:dyDescent="0.25">
      <c r="D2632" s="1">
        <v>0.125</v>
      </c>
      <c r="E2632">
        <v>11272</v>
      </c>
      <c r="F2632">
        <v>11273</v>
      </c>
      <c r="G2632">
        <v>11261</v>
      </c>
      <c r="H2632">
        <v>11272</v>
      </c>
      <c r="Z2632"/>
      <c r="AA2632"/>
      <c r="AC2632"/>
      <c r="AD2632"/>
    </row>
    <row r="2633" spans="4:30" hidden="1" x14ac:dyDescent="0.25">
      <c r="D2633" s="1">
        <v>0.16666666666666666</v>
      </c>
      <c r="E2633">
        <v>11273</v>
      </c>
      <c r="F2633">
        <v>11275</v>
      </c>
      <c r="G2633">
        <v>11270</v>
      </c>
      <c r="H2633">
        <v>11271</v>
      </c>
      <c r="Z2633"/>
      <c r="AA2633"/>
      <c r="AC2633"/>
      <c r="AD2633"/>
    </row>
    <row r="2634" spans="4:30" hidden="1" x14ac:dyDescent="0.25">
      <c r="D2634" s="1">
        <v>0.20833333333333334</v>
      </c>
      <c r="E2634">
        <v>11270</v>
      </c>
      <c r="F2634">
        <v>11278</v>
      </c>
      <c r="G2634">
        <v>11268</v>
      </c>
      <c r="H2634">
        <v>11278</v>
      </c>
      <c r="Z2634"/>
      <c r="AA2634"/>
      <c r="AC2634"/>
      <c r="AD2634"/>
    </row>
    <row r="2635" spans="4:30" hidden="1" x14ac:dyDescent="0.25">
      <c r="D2635" s="1">
        <v>0.25</v>
      </c>
      <c r="E2635">
        <v>11278</v>
      </c>
      <c r="F2635">
        <v>11286</v>
      </c>
      <c r="G2635">
        <v>11277</v>
      </c>
      <c r="H2635">
        <v>11281</v>
      </c>
      <c r="Z2635"/>
      <c r="AA2635"/>
      <c r="AC2635"/>
      <c r="AD2635"/>
    </row>
    <row r="2636" spans="4:30" hidden="1" x14ac:dyDescent="0.25">
      <c r="D2636" s="1">
        <v>0.29166666666666669</v>
      </c>
      <c r="E2636">
        <v>11283</v>
      </c>
      <c r="F2636">
        <v>11283</v>
      </c>
      <c r="G2636">
        <v>11273</v>
      </c>
      <c r="H2636">
        <v>11274</v>
      </c>
      <c r="Z2636"/>
      <c r="AA2636"/>
      <c r="AC2636"/>
      <c r="AD2636"/>
    </row>
    <row r="2637" spans="4:30" x14ac:dyDescent="0.25">
      <c r="D2637" s="2">
        <v>0.33333333333333331</v>
      </c>
      <c r="E2637">
        <v>11275</v>
      </c>
      <c r="F2637">
        <v>11282</v>
      </c>
      <c r="G2637">
        <v>11270</v>
      </c>
      <c r="H2637">
        <v>11282</v>
      </c>
      <c r="J2637">
        <v>7</v>
      </c>
      <c r="K2637">
        <v>0</v>
      </c>
      <c r="L2637">
        <v>12</v>
      </c>
      <c r="M2637">
        <v>-43</v>
      </c>
      <c r="R2637">
        <f>MAX(F2635:F2651)</f>
        <v>11321</v>
      </c>
      <c r="W2637">
        <f t="shared" ref="W2637:W2651" si="834">ABS(M2637)</f>
        <v>43</v>
      </c>
      <c r="X2637">
        <f t="shared" ref="X2637:X2651" si="835">ABS(J2637)</f>
        <v>7</v>
      </c>
      <c r="Y2637">
        <f t="shared" ref="Y2637:Y2651" si="836">IF(R2637&lt;1000,ABS(R2637),0)</f>
        <v>0</v>
      </c>
      <c r="Z2637" s="22">
        <f t="shared" ref="Z2637:Z2651" si="837">IF(N2637=1,0,ABS(N2637))</f>
        <v>0</v>
      </c>
      <c r="AA2637" s="22">
        <f t="shared" ref="AA2637:AA2651" si="838">ABS(O2637)</f>
        <v>0</v>
      </c>
      <c r="AB2637">
        <f t="shared" ref="AB2637:AB2651" si="839">IF(N2637=1,1,0)</f>
        <v>0</v>
      </c>
      <c r="AC2637" s="22">
        <f t="shared" ref="AC2637:AC2651" si="840">IF(N2637=1,ABS(N2638),0)</f>
        <v>0</v>
      </c>
      <c r="AD2637" s="22">
        <f t="shared" ref="AD2637:AD2651" si="841">IF(N2637=1,0,ABS(O2638))</f>
        <v>0.18</v>
      </c>
    </row>
    <row r="2638" spans="4:30" x14ac:dyDescent="0.25">
      <c r="D2638" s="2">
        <v>0.375</v>
      </c>
      <c r="E2638">
        <v>11275</v>
      </c>
      <c r="F2638">
        <v>11277</v>
      </c>
      <c r="G2638">
        <v>11251</v>
      </c>
      <c r="H2638">
        <v>11258</v>
      </c>
      <c r="J2638">
        <v>-17</v>
      </c>
      <c r="K2638">
        <f t="shared" ref="K2638:K2651" si="842">K2637+J2639</f>
        <v>5</v>
      </c>
      <c r="L2638">
        <v>26</v>
      </c>
      <c r="N2638">
        <f>IF(J2637&lt;0,MIN(K2638:K2651),MAX(K2638:K2651))/R2616</f>
        <v>8.666666666666667E-2</v>
      </c>
      <c r="O2638">
        <f>IF(J2637&lt;0,MAX(K2638:K2651),MIN(K2638:K2651))/R2616</f>
        <v>-0.18</v>
      </c>
      <c r="R2638">
        <f>MIN(G2635:G2651)</f>
        <v>11222</v>
      </c>
      <c r="W2638">
        <f t="shared" si="834"/>
        <v>0</v>
      </c>
      <c r="X2638">
        <f t="shared" si="835"/>
        <v>17</v>
      </c>
      <c r="Y2638">
        <f t="shared" si="836"/>
        <v>0</v>
      </c>
      <c r="Z2638" s="22">
        <f t="shared" si="837"/>
        <v>8.666666666666667E-2</v>
      </c>
      <c r="AA2638" s="22">
        <f t="shared" si="838"/>
        <v>0.18</v>
      </c>
      <c r="AB2638">
        <f t="shared" si="839"/>
        <v>0</v>
      </c>
      <c r="AC2638" s="22">
        <f t="shared" si="840"/>
        <v>0</v>
      </c>
      <c r="AD2638" s="22">
        <f t="shared" si="841"/>
        <v>0</v>
      </c>
    </row>
    <row r="2639" spans="4:30" x14ac:dyDescent="0.25">
      <c r="D2639" s="1">
        <v>0.41666666666666669</v>
      </c>
      <c r="E2639">
        <v>11259</v>
      </c>
      <c r="F2639">
        <v>11274</v>
      </c>
      <c r="G2639">
        <v>11242</v>
      </c>
      <c r="H2639">
        <v>11264</v>
      </c>
      <c r="J2639">
        <v>5</v>
      </c>
      <c r="K2639">
        <f t="shared" si="842"/>
        <v>2</v>
      </c>
      <c r="L2639">
        <v>32</v>
      </c>
      <c r="R2639">
        <f>R2637-R2638</f>
        <v>99</v>
      </c>
      <c r="W2639">
        <f t="shared" si="834"/>
        <v>0</v>
      </c>
      <c r="X2639">
        <f t="shared" si="835"/>
        <v>5</v>
      </c>
      <c r="Y2639">
        <f t="shared" si="836"/>
        <v>99</v>
      </c>
      <c r="Z2639" s="22">
        <f t="shared" si="837"/>
        <v>0</v>
      </c>
      <c r="AA2639" s="22">
        <f t="shared" si="838"/>
        <v>0</v>
      </c>
      <c r="AB2639">
        <f t="shared" si="839"/>
        <v>0</v>
      </c>
      <c r="AC2639" s="22">
        <f t="shared" si="840"/>
        <v>0</v>
      </c>
      <c r="AD2639" s="22">
        <f t="shared" si="841"/>
        <v>0</v>
      </c>
    </row>
    <row r="2640" spans="4:30" x14ac:dyDescent="0.25">
      <c r="D2640" s="1">
        <v>0.45833333333333331</v>
      </c>
      <c r="E2640">
        <v>11264</v>
      </c>
      <c r="F2640">
        <v>11282</v>
      </c>
      <c r="G2640">
        <v>11255</v>
      </c>
      <c r="H2640">
        <v>11261</v>
      </c>
      <c r="J2640">
        <v>-3</v>
      </c>
      <c r="K2640">
        <f t="shared" si="842"/>
        <v>-6</v>
      </c>
      <c r="L2640">
        <v>27</v>
      </c>
      <c r="R2640">
        <v>99</v>
      </c>
      <c r="W2640">
        <f t="shared" si="834"/>
        <v>0</v>
      </c>
      <c r="X2640">
        <f t="shared" si="835"/>
        <v>3</v>
      </c>
      <c r="Y2640">
        <f t="shared" si="836"/>
        <v>99</v>
      </c>
      <c r="Z2640" s="22">
        <f t="shared" si="837"/>
        <v>0</v>
      </c>
      <c r="AA2640" s="22">
        <f t="shared" si="838"/>
        <v>0</v>
      </c>
      <c r="AB2640">
        <f t="shared" si="839"/>
        <v>0</v>
      </c>
      <c r="AC2640" s="22">
        <f t="shared" si="840"/>
        <v>0</v>
      </c>
      <c r="AD2640" s="22">
        <f t="shared" si="841"/>
        <v>0</v>
      </c>
    </row>
    <row r="2641" spans="3:30" x14ac:dyDescent="0.25">
      <c r="D2641" s="1">
        <v>0.5</v>
      </c>
      <c r="E2641">
        <v>11260</v>
      </c>
      <c r="F2641">
        <v>11264</v>
      </c>
      <c r="G2641">
        <v>11246</v>
      </c>
      <c r="H2641">
        <v>11252</v>
      </c>
      <c r="J2641">
        <v>-8</v>
      </c>
      <c r="K2641">
        <f t="shared" si="842"/>
        <v>-1</v>
      </c>
      <c r="L2641">
        <v>18</v>
      </c>
      <c r="W2641">
        <f t="shared" si="834"/>
        <v>0</v>
      </c>
      <c r="X2641">
        <f t="shared" si="835"/>
        <v>8</v>
      </c>
      <c r="Y2641">
        <f t="shared" si="836"/>
        <v>0</v>
      </c>
      <c r="Z2641" s="22">
        <f t="shared" si="837"/>
        <v>0</v>
      </c>
      <c r="AA2641" s="22">
        <f t="shared" si="838"/>
        <v>0</v>
      </c>
      <c r="AB2641">
        <f t="shared" si="839"/>
        <v>0</v>
      </c>
      <c r="AC2641" s="22">
        <f t="shared" si="840"/>
        <v>0</v>
      </c>
      <c r="AD2641" s="22">
        <f t="shared" si="841"/>
        <v>0</v>
      </c>
    </row>
    <row r="2642" spans="3:30" x14ac:dyDescent="0.25">
      <c r="C2642">
        <v>1</v>
      </c>
      <c r="D2642" s="1">
        <v>0.54166666666666663</v>
      </c>
      <c r="E2642">
        <v>11252</v>
      </c>
      <c r="F2642">
        <v>11260</v>
      </c>
      <c r="G2642">
        <v>11245</v>
      </c>
      <c r="H2642">
        <v>11257</v>
      </c>
      <c r="J2642">
        <v>5</v>
      </c>
      <c r="K2642">
        <f t="shared" si="842"/>
        <v>3</v>
      </c>
      <c r="L2642">
        <v>15</v>
      </c>
      <c r="W2642">
        <f t="shared" si="834"/>
        <v>0</v>
      </c>
      <c r="X2642">
        <f t="shared" si="835"/>
        <v>5</v>
      </c>
      <c r="Y2642">
        <f t="shared" si="836"/>
        <v>0</v>
      </c>
      <c r="Z2642" s="22">
        <f t="shared" si="837"/>
        <v>0</v>
      </c>
      <c r="AA2642" s="22">
        <f t="shared" si="838"/>
        <v>0</v>
      </c>
      <c r="AB2642">
        <f t="shared" si="839"/>
        <v>0</v>
      </c>
      <c r="AC2642" s="22">
        <f t="shared" si="840"/>
        <v>0</v>
      </c>
      <c r="AD2642" s="22">
        <f t="shared" si="841"/>
        <v>0</v>
      </c>
    </row>
    <row r="2643" spans="3:30" x14ac:dyDescent="0.25">
      <c r="D2643" s="1">
        <v>0.58333333333333337</v>
      </c>
      <c r="E2643">
        <v>11257</v>
      </c>
      <c r="F2643">
        <v>11266</v>
      </c>
      <c r="G2643">
        <v>11255</v>
      </c>
      <c r="H2643">
        <v>11261</v>
      </c>
      <c r="J2643">
        <v>4</v>
      </c>
      <c r="K2643">
        <f t="shared" si="842"/>
        <v>-7</v>
      </c>
      <c r="L2643">
        <v>11</v>
      </c>
      <c r="W2643">
        <f t="shared" si="834"/>
        <v>0</v>
      </c>
      <c r="X2643">
        <f t="shared" si="835"/>
        <v>4</v>
      </c>
      <c r="Y2643">
        <f t="shared" si="836"/>
        <v>0</v>
      </c>
      <c r="Z2643" s="22">
        <f t="shared" si="837"/>
        <v>0</v>
      </c>
      <c r="AA2643" s="22">
        <f t="shared" si="838"/>
        <v>0</v>
      </c>
      <c r="AB2643">
        <f t="shared" si="839"/>
        <v>0</v>
      </c>
      <c r="AC2643" s="22">
        <f t="shared" si="840"/>
        <v>0</v>
      </c>
      <c r="AD2643" s="22">
        <f t="shared" si="841"/>
        <v>0</v>
      </c>
    </row>
    <row r="2644" spans="3:30" x14ac:dyDescent="0.25">
      <c r="D2644" s="1">
        <v>0.625</v>
      </c>
      <c r="E2644">
        <v>11261</v>
      </c>
      <c r="F2644">
        <v>11265</v>
      </c>
      <c r="G2644">
        <v>11234</v>
      </c>
      <c r="H2644">
        <v>11251</v>
      </c>
      <c r="J2644">
        <v>-10</v>
      </c>
      <c r="K2644">
        <f t="shared" si="842"/>
        <v>8</v>
      </c>
      <c r="L2644">
        <v>31</v>
      </c>
      <c r="W2644">
        <f t="shared" si="834"/>
        <v>0</v>
      </c>
      <c r="X2644">
        <f t="shared" si="835"/>
        <v>10</v>
      </c>
      <c r="Y2644">
        <f t="shared" si="836"/>
        <v>0</v>
      </c>
      <c r="Z2644" s="22">
        <f t="shared" si="837"/>
        <v>0</v>
      </c>
      <c r="AA2644" s="22">
        <f t="shared" si="838"/>
        <v>0</v>
      </c>
      <c r="AB2644">
        <f t="shared" si="839"/>
        <v>0</v>
      </c>
      <c r="AC2644" s="22">
        <f t="shared" si="840"/>
        <v>0</v>
      </c>
      <c r="AD2644" s="22">
        <f t="shared" si="841"/>
        <v>0</v>
      </c>
    </row>
    <row r="2645" spans="3:30" x14ac:dyDescent="0.25">
      <c r="D2645" s="1">
        <v>0.66666666666666663</v>
      </c>
      <c r="E2645">
        <v>11251</v>
      </c>
      <c r="F2645">
        <v>11277</v>
      </c>
      <c r="G2645">
        <v>11242</v>
      </c>
      <c r="H2645">
        <v>11266</v>
      </c>
      <c r="J2645">
        <v>15</v>
      </c>
      <c r="K2645">
        <f t="shared" si="842"/>
        <v>5</v>
      </c>
      <c r="L2645">
        <v>35</v>
      </c>
      <c r="W2645">
        <f t="shared" si="834"/>
        <v>0</v>
      </c>
      <c r="X2645">
        <f t="shared" si="835"/>
        <v>15</v>
      </c>
      <c r="Y2645">
        <f t="shared" si="836"/>
        <v>0</v>
      </c>
      <c r="Z2645" s="22">
        <f t="shared" si="837"/>
        <v>0</v>
      </c>
      <c r="AA2645" s="22">
        <f t="shared" si="838"/>
        <v>0</v>
      </c>
      <c r="AB2645">
        <f t="shared" si="839"/>
        <v>0</v>
      </c>
      <c r="AC2645" s="22">
        <f t="shared" si="840"/>
        <v>0</v>
      </c>
      <c r="AD2645" s="22">
        <f t="shared" si="841"/>
        <v>0</v>
      </c>
    </row>
    <row r="2646" spans="3:30" x14ac:dyDescent="0.25">
      <c r="D2646" s="1">
        <v>0.70833333333333337</v>
      </c>
      <c r="E2646">
        <v>11266</v>
      </c>
      <c r="F2646">
        <v>11279</v>
      </c>
      <c r="G2646">
        <v>11249</v>
      </c>
      <c r="H2646">
        <v>11263</v>
      </c>
      <c r="J2646">
        <v>-3</v>
      </c>
      <c r="K2646">
        <f t="shared" si="842"/>
        <v>0</v>
      </c>
      <c r="L2646">
        <v>30</v>
      </c>
      <c r="W2646">
        <f t="shared" si="834"/>
        <v>0</v>
      </c>
      <c r="X2646">
        <f t="shared" si="835"/>
        <v>3</v>
      </c>
      <c r="Y2646">
        <f t="shared" si="836"/>
        <v>0</v>
      </c>
      <c r="Z2646" s="22">
        <f t="shared" si="837"/>
        <v>0</v>
      </c>
      <c r="AA2646" s="22">
        <f t="shared" si="838"/>
        <v>0</v>
      </c>
      <c r="AB2646">
        <f t="shared" si="839"/>
        <v>0</v>
      </c>
      <c r="AC2646" s="22">
        <f t="shared" si="840"/>
        <v>0</v>
      </c>
      <c r="AD2646" s="22">
        <f t="shared" si="841"/>
        <v>0</v>
      </c>
    </row>
    <row r="2647" spans="3:30" x14ac:dyDescent="0.25">
      <c r="D2647" s="1">
        <v>0.75</v>
      </c>
      <c r="E2647">
        <v>11263</v>
      </c>
      <c r="F2647">
        <v>11269</v>
      </c>
      <c r="G2647">
        <v>11241</v>
      </c>
      <c r="H2647">
        <v>11258</v>
      </c>
      <c r="J2647">
        <v>-5</v>
      </c>
      <c r="K2647">
        <f t="shared" si="842"/>
        <v>5</v>
      </c>
      <c r="L2647">
        <v>28</v>
      </c>
      <c r="W2647">
        <f t="shared" si="834"/>
        <v>0</v>
      </c>
      <c r="X2647">
        <f t="shared" si="835"/>
        <v>5</v>
      </c>
      <c r="Y2647">
        <f t="shared" si="836"/>
        <v>0</v>
      </c>
      <c r="Z2647" s="22">
        <f t="shared" si="837"/>
        <v>0</v>
      </c>
      <c r="AA2647" s="22">
        <f t="shared" si="838"/>
        <v>0</v>
      </c>
      <c r="AB2647">
        <f t="shared" si="839"/>
        <v>0</v>
      </c>
      <c r="AC2647" s="22">
        <f t="shared" si="840"/>
        <v>0</v>
      </c>
      <c r="AD2647" s="22">
        <f t="shared" si="841"/>
        <v>0</v>
      </c>
    </row>
    <row r="2648" spans="3:30" x14ac:dyDescent="0.25">
      <c r="D2648" s="1">
        <v>0.79166666666666663</v>
      </c>
      <c r="E2648">
        <v>11258</v>
      </c>
      <c r="F2648">
        <v>11265</v>
      </c>
      <c r="G2648">
        <v>11252</v>
      </c>
      <c r="H2648">
        <v>11263</v>
      </c>
      <c r="J2648">
        <v>5</v>
      </c>
      <c r="K2648">
        <f t="shared" si="842"/>
        <v>13</v>
      </c>
      <c r="L2648">
        <v>13</v>
      </c>
      <c r="W2648">
        <f t="shared" si="834"/>
        <v>0</v>
      </c>
      <c r="X2648">
        <f t="shared" si="835"/>
        <v>5</v>
      </c>
      <c r="Y2648">
        <f t="shared" si="836"/>
        <v>0</v>
      </c>
      <c r="Z2648" s="22">
        <f t="shared" si="837"/>
        <v>0</v>
      </c>
      <c r="AA2648" s="22">
        <f t="shared" si="838"/>
        <v>0</v>
      </c>
      <c r="AB2648">
        <f t="shared" si="839"/>
        <v>0</v>
      </c>
      <c r="AC2648" s="22">
        <f t="shared" si="840"/>
        <v>0</v>
      </c>
      <c r="AD2648" s="22">
        <f t="shared" si="841"/>
        <v>0</v>
      </c>
    </row>
    <row r="2649" spans="3:30" x14ac:dyDescent="0.25">
      <c r="D2649" s="1">
        <v>0.83333333333333337</v>
      </c>
      <c r="E2649">
        <v>11263</v>
      </c>
      <c r="F2649">
        <v>11276</v>
      </c>
      <c r="G2649">
        <v>11263</v>
      </c>
      <c r="H2649">
        <v>11271</v>
      </c>
      <c r="J2649">
        <v>8</v>
      </c>
      <c r="K2649">
        <f t="shared" si="842"/>
        <v>-11</v>
      </c>
      <c r="L2649">
        <v>13</v>
      </c>
      <c r="W2649">
        <f t="shared" si="834"/>
        <v>0</v>
      </c>
      <c r="X2649">
        <f t="shared" si="835"/>
        <v>8</v>
      </c>
      <c r="Y2649">
        <f t="shared" si="836"/>
        <v>0</v>
      </c>
      <c r="Z2649" s="22">
        <f t="shared" si="837"/>
        <v>0</v>
      </c>
      <c r="AA2649" s="22">
        <f t="shared" si="838"/>
        <v>0</v>
      </c>
      <c r="AB2649">
        <f t="shared" si="839"/>
        <v>0</v>
      </c>
      <c r="AC2649" s="22">
        <f t="shared" si="840"/>
        <v>0</v>
      </c>
      <c r="AD2649" s="22">
        <f t="shared" si="841"/>
        <v>0</v>
      </c>
    </row>
    <row r="2650" spans="3:30" x14ac:dyDescent="0.25">
      <c r="D2650" s="1">
        <v>0.875</v>
      </c>
      <c r="E2650">
        <v>11272</v>
      </c>
      <c r="F2650">
        <v>11321</v>
      </c>
      <c r="G2650">
        <v>11222</v>
      </c>
      <c r="H2650">
        <v>11248</v>
      </c>
      <c r="J2650">
        <v>-24</v>
      </c>
      <c r="K2650">
        <f t="shared" si="842"/>
        <v>-27</v>
      </c>
      <c r="L2650">
        <v>99</v>
      </c>
      <c r="W2650">
        <f t="shared" si="834"/>
        <v>0</v>
      </c>
      <c r="X2650">
        <f t="shared" si="835"/>
        <v>24</v>
      </c>
      <c r="Y2650">
        <f t="shared" si="836"/>
        <v>0</v>
      </c>
      <c r="Z2650" s="22">
        <f t="shared" si="837"/>
        <v>0</v>
      </c>
      <c r="AA2650" s="22">
        <f t="shared" si="838"/>
        <v>0</v>
      </c>
      <c r="AB2650">
        <f t="shared" si="839"/>
        <v>0</v>
      </c>
      <c r="AC2650" s="22">
        <f t="shared" si="840"/>
        <v>0</v>
      </c>
      <c r="AD2650" s="22">
        <f t="shared" si="841"/>
        <v>0</v>
      </c>
    </row>
    <row r="2651" spans="3:30" x14ac:dyDescent="0.25">
      <c r="D2651" s="2">
        <v>0.91666666666666663</v>
      </c>
      <c r="E2651">
        <v>11248</v>
      </c>
      <c r="F2651">
        <v>11281</v>
      </c>
      <c r="G2651">
        <v>11223</v>
      </c>
      <c r="H2651">
        <v>11232</v>
      </c>
      <c r="J2651">
        <v>-16</v>
      </c>
      <c r="K2651">
        <f t="shared" si="842"/>
        <v>-27</v>
      </c>
      <c r="L2651">
        <v>58</v>
      </c>
      <c r="W2651">
        <f t="shared" si="834"/>
        <v>0</v>
      </c>
      <c r="X2651">
        <f t="shared" si="835"/>
        <v>16</v>
      </c>
      <c r="Y2651">
        <f t="shared" si="836"/>
        <v>0</v>
      </c>
      <c r="Z2651" s="22">
        <f t="shared" si="837"/>
        <v>0</v>
      </c>
      <c r="AA2651" s="22">
        <f t="shared" si="838"/>
        <v>0</v>
      </c>
      <c r="AB2651">
        <f t="shared" si="839"/>
        <v>0</v>
      </c>
      <c r="AC2651" s="22">
        <f t="shared" si="840"/>
        <v>0</v>
      </c>
      <c r="AD2651" s="22">
        <f t="shared" si="841"/>
        <v>0</v>
      </c>
    </row>
    <row r="2652" spans="3:30" hidden="1" x14ac:dyDescent="0.25">
      <c r="D2652" s="1">
        <v>0.95833333333333337</v>
      </c>
      <c r="E2652">
        <v>11234</v>
      </c>
      <c r="F2652">
        <v>11255</v>
      </c>
      <c r="G2652">
        <v>11234</v>
      </c>
      <c r="H2652">
        <v>11249</v>
      </c>
      <c r="Z2652"/>
      <c r="AA2652"/>
      <c r="AC2652"/>
      <c r="AD2652"/>
    </row>
    <row r="2653" spans="3:30" hidden="1" x14ac:dyDescent="0.25">
      <c r="D2653" s="1">
        <v>0</v>
      </c>
      <c r="E2653">
        <v>11247</v>
      </c>
      <c r="F2653">
        <v>11249</v>
      </c>
      <c r="G2653">
        <v>11245</v>
      </c>
      <c r="H2653">
        <v>11245</v>
      </c>
      <c r="Z2653"/>
      <c r="AA2653"/>
      <c r="AC2653"/>
      <c r="AD2653"/>
    </row>
    <row r="2654" spans="3:30" hidden="1" x14ac:dyDescent="0.25">
      <c r="D2654" s="1">
        <v>4.1666666666666664E-2</v>
      </c>
      <c r="E2654">
        <v>11244</v>
      </c>
      <c r="F2654">
        <v>11248</v>
      </c>
      <c r="G2654">
        <v>11221</v>
      </c>
      <c r="H2654">
        <v>11247</v>
      </c>
      <c r="Z2654"/>
      <c r="AA2654"/>
      <c r="AC2654"/>
      <c r="AD2654"/>
    </row>
    <row r="2655" spans="3:30" hidden="1" x14ac:dyDescent="0.25">
      <c r="D2655" s="1">
        <v>8.3333333333333329E-2</v>
      </c>
      <c r="E2655">
        <v>11248</v>
      </c>
      <c r="F2655">
        <v>11269</v>
      </c>
      <c r="G2655">
        <v>11247</v>
      </c>
      <c r="H2655">
        <v>11252</v>
      </c>
      <c r="Z2655"/>
      <c r="AA2655"/>
      <c r="AC2655"/>
      <c r="AD2655"/>
    </row>
    <row r="2656" spans="3:30" hidden="1" x14ac:dyDescent="0.25">
      <c r="D2656" s="1">
        <v>0.125</v>
      </c>
      <c r="E2656">
        <v>11251</v>
      </c>
      <c r="F2656">
        <v>11258</v>
      </c>
      <c r="G2656">
        <v>11241</v>
      </c>
      <c r="H2656">
        <v>11256</v>
      </c>
      <c r="Z2656"/>
      <c r="AA2656"/>
      <c r="AC2656"/>
      <c r="AD2656"/>
    </row>
    <row r="2657" spans="3:30" hidden="1" x14ac:dyDescent="0.25">
      <c r="D2657" s="1">
        <v>0.16666666666666666</v>
      </c>
      <c r="E2657">
        <v>11256</v>
      </c>
      <c r="F2657">
        <v>11258</v>
      </c>
      <c r="G2657">
        <v>11237</v>
      </c>
      <c r="H2657">
        <v>11243</v>
      </c>
      <c r="Z2657"/>
      <c r="AA2657"/>
      <c r="AC2657"/>
      <c r="AD2657"/>
    </row>
    <row r="2658" spans="3:30" hidden="1" x14ac:dyDescent="0.25">
      <c r="D2658" s="1">
        <v>0.20833333333333334</v>
      </c>
      <c r="E2658">
        <v>11244</v>
      </c>
      <c r="F2658">
        <v>11260</v>
      </c>
      <c r="G2658">
        <v>11241</v>
      </c>
      <c r="H2658">
        <v>11260</v>
      </c>
      <c r="Z2658"/>
      <c r="AA2658"/>
      <c r="AC2658"/>
      <c r="AD2658"/>
    </row>
    <row r="2659" spans="3:30" hidden="1" x14ac:dyDescent="0.25">
      <c r="D2659" s="1">
        <v>0.25</v>
      </c>
      <c r="E2659">
        <v>11259</v>
      </c>
      <c r="F2659">
        <v>11270</v>
      </c>
      <c r="G2659">
        <v>11259</v>
      </c>
      <c r="H2659">
        <v>11264</v>
      </c>
      <c r="Z2659"/>
      <c r="AA2659"/>
      <c r="AC2659"/>
      <c r="AD2659"/>
    </row>
    <row r="2660" spans="3:30" hidden="1" x14ac:dyDescent="0.25">
      <c r="D2660" s="1">
        <v>0.29166666666666669</v>
      </c>
      <c r="E2660">
        <v>11266</v>
      </c>
      <c r="F2660">
        <v>11266</v>
      </c>
      <c r="G2660">
        <v>11252</v>
      </c>
      <c r="H2660">
        <v>11253</v>
      </c>
      <c r="Z2660"/>
      <c r="AA2660"/>
      <c r="AC2660"/>
      <c r="AD2660"/>
    </row>
    <row r="2661" spans="3:30" x14ac:dyDescent="0.25">
      <c r="D2661" s="2">
        <v>0.33333333333333331</v>
      </c>
      <c r="E2661">
        <v>11254</v>
      </c>
      <c r="F2661">
        <v>11263</v>
      </c>
      <c r="G2661">
        <v>11243</v>
      </c>
      <c r="H2661">
        <v>11262</v>
      </c>
      <c r="J2661">
        <v>8</v>
      </c>
      <c r="K2661">
        <v>0</v>
      </c>
      <c r="L2661">
        <v>20</v>
      </c>
      <c r="M2661">
        <v>116</v>
      </c>
      <c r="N2661">
        <v>1</v>
      </c>
      <c r="R2661">
        <f>MAX(F2659:F2675)</f>
        <v>11397</v>
      </c>
      <c r="W2661">
        <f t="shared" ref="W2661:W2675" si="843">ABS(M2661)</f>
        <v>116</v>
      </c>
      <c r="X2661">
        <f t="shared" ref="X2661:X2675" si="844">ABS(J2661)</f>
        <v>8</v>
      </c>
      <c r="Y2661">
        <f t="shared" ref="Y2661:Y2675" si="845">IF(R2661&lt;1000,ABS(R2661),0)</f>
        <v>0</v>
      </c>
      <c r="Z2661" s="22">
        <f t="shared" ref="Z2661:Z2675" si="846">IF(N2661=1,0,ABS(N2661))</f>
        <v>0</v>
      </c>
      <c r="AA2661" s="22">
        <f t="shared" ref="AA2661:AA2675" si="847">ABS(O2661)</f>
        <v>0</v>
      </c>
      <c r="AB2661">
        <f t="shared" ref="AB2661:AB2675" si="848">IF(N2661=1,1,0)</f>
        <v>1</v>
      </c>
      <c r="AC2661" s="22">
        <f t="shared" ref="AC2661:AC2675" si="849">IF(N2661=1,ABS(N2662),0)</f>
        <v>1.292929292929293</v>
      </c>
      <c r="AD2661" s="22">
        <f t="shared" ref="AD2661:AD2675" si="850">IF(N2661=1,0,ABS(O2662))</f>
        <v>0</v>
      </c>
    </row>
    <row r="2662" spans="3:30" x14ac:dyDescent="0.25">
      <c r="D2662" s="2">
        <v>0.375</v>
      </c>
      <c r="E2662">
        <v>11261</v>
      </c>
      <c r="F2662">
        <v>11278</v>
      </c>
      <c r="G2662">
        <v>11257</v>
      </c>
      <c r="H2662">
        <v>11267</v>
      </c>
      <c r="J2662">
        <v>6</v>
      </c>
      <c r="K2662">
        <f t="shared" ref="K2662:K2675" si="851">K2661+J2663</f>
        <v>36</v>
      </c>
      <c r="L2662">
        <v>21</v>
      </c>
      <c r="N2662">
        <f>IF(J2661&lt;0,MIN(K2662:K2675),MAX(K2662:K2675))/R2640</f>
        <v>1.292929292929293</v>
      </c>
      <c r="O2662">
        <f>IF(J2661&lt;0,MAX(K2662:K2675),MIN(K2662:K2675))/R2640</f>
        <v>0.23232323232323232</v>
      </c>
      <c r="R2662">
        <f>MIN(G2659:G2675)</f>
        <v>11243</v>
      </c>
      <c r="W2662">
        <f t="shared" si="843"/>
        <v>0</v>
      </c>
      <c r="X2662">
        <f t="shared" si="844"/>
        <v>6</v>
      </c>
      <c r="Y2662">
        <f t="shared" si="845"/>
        <v>0</v>
      </c>
      <c r="Z2662" s="22">
        <f t="shared" si="846"/>
        <v>1.292929292929293</v>
      </c>
      <c r="AA2662" s="22">
        <f t="shared" si="847"/>
        <v>0.23232323232323232</v>
      </c>
      <c r="AB2662">
        <f t="shared" si="848"/>
        <v>0</v>
      </c>
      <c r="AC2662" s="22">
        <f t="shared" si="849"/>
        <v>0</v>
      </c>
      <c r="AD2662" s="22">
        <f t="shared" si="850"/>
        <v>0</v>
      </c>
    </row>
    <row r="2663" spans="3:30" x14ac:dyDescent="0.25">
      <c r="D2663" s="1">
        <v>0.41666666666666669</v>
      </c>
      <c r="E2663">
        <v>11266</v>
      </c>
      <c r="F2663">
        <v>11335</v>
      </c>
      <c r="G2663">
        <v>11263</v>
      </c>
      <c r="H2663">
        <v>11302</v>
      </c>
      <c r="J2663">
        <v>36</v>
      </c>
      <c r="K2663">
        <f t="shared" si="851"/>
        <v>31</v>
      </c>
      <c r="L2663">
        <v>72</v>
      </c>
      <c r="R2663">
        <f>R2661-R2662</f>
        <v>154</v>
      </c>
      <c r="W2663">
        <f t="shared" si="843"/>
        <v>0</v>
      </c>
      <c r="X2663">
        <f t="shared" si="844"/>
        <v>36</v>
      </c>
      <c r="Y2663">
        <f t="shared" si="845"/>
        <v>154</v>
      </c>
      <c r="Z2663" s="22">
        <f t="shared" si="846"/>
        <v>0</v>
      </c>
      <c r="AA2663" s="22">
        <f t="shared" si="847"/>
        <v>0</v>
      </c>
      <c r="AB2663">
        <f t="shared" si="848"/>
        <v>0</v>
      </c>
      <c r="AC2663" s="22">
        <f t="shared" si="849"/>
        <v>0</v>
      </c>
      <c r="AD2663" s="22">
        <f t="shared" si="850"/>
        <v>0</v>
      </c>
    </row>
    <row r="2664" spans="3:30" x14ac:dyDescent="0.25">
      <c r="D2664" s="1">
        <v>0.45833333333333331</v>
      </c>
      <c r="E2664">
        <v>11302</v>
      </c>
      <c r="F2664">
        <v>11314</v>
      </c>
      <c r="G2664">
        <v>11282</v>
      </c>
      <c r="H2664">
        <v>11297</v>
      </c>
      <c r="J2664">
        <v>-5</v>
      </c>
      <c r="K2664">
        <f t="shared" si="851"/>
        <v>47</v>
      </c>
      <c r="L2664">
        <v>32</v>
      </c>
      <c r="R2664">
        <v>154</v>
      </c>
      <c r="W2664">
        <f t="shared" si="843"/>
        <v>0</v>
      </c>
      <c r="X2664">
        <f t="shared" si="844"/>
        <v>5</v>
      </c>
      <c r="Y2664">
        <f t="shared" si="845"/>
        <v>154</v>
      </c>
      <c r="Z2664" s="22">
        <f t="shared" si="846"/>
        <v>0</v>
      </c>
      <c r="AA2664" s="22">
        <f t="shared" si="847"/>
        <v>0</v>
      </c>
      <c r="AB2664">
        <f t="shared" si="848"/>
        <v>0</v>
      </c>
      <c r="AC2664" s="22">
        <f t="shared" si="849"/>
        <v>0</v>
      </c>
      <c r="AD2664" s="22">
        <f t="shared" si="850"/>
        <v>0</v>
      </c>
    </row>
    <row r="2665" spans="3:30" x14ac:dyDescent="0.25">
      <c r="D2665" s="1">
        <v>0.5</v>
      </c>
      <c r="E2665">
        <v>11296</v>
      </c>
      <c r="F2665">
        <v>11325</v>
      </c>
      <c r="G2665">
        <v>11294</v>
      </c>
      <c r="H2665">
        <v>11312</v>
      </c>
      <c r="J2665">
        <v>16</v>
      </c>
      <c r="K2665">
        <f t="shared" si="851"/>
        <v>53</v>
      </c>
      <c r="L2665">
        <v>31</v>
      </c>
      <c r="W2665">
        <f t="shared" si="843"/>
        <v>0</v>
      </c>
      <c r="X2665">
        <f t="shared" si="844"/>
        <v>16</v>
      </c>
      <c r="Y2665">
        <f t="shared" si="845"/>
        <v>0</v>
      </c>
      <c r="Z2665" s="22">
        <f t="shared" si="846"/>
        <v>0</v>
      </c>
      <c r="AA2665" s="22">
        <f t="shared" si="847"/>
        <v>0</v>
      </c>
      <c r="AB2665">
        <f t="shared" si="848"/>
        <v>0</v>
      </c>
      <c r="AC2665" s="22">
        <f t="shared" si="849"/>
        <v>0</v>
      </c>
      <c r="AD2665" s="22">
        <f t="shared" si="850"/>
        <v>0</v>
      </c>
    </row>
    <row r="2666" spans="3:30" x14ac:dyDescent="0.25">
      <c r="C2666">
        <v>1</v>
      </c>
      <c r="D2666" s="1">
        <v>0.54166666666666663</v>
      </c>
      <c r="E2666">
        <v>11312</v>
      </c>
      <c r="F2666">
        <v>11338</v>
      </c>
      <c r="G2666">
        <v>11308</v>
      </c>
      <c r="H2666">
        <v>11318</v>
      </c>
      <c r="J2666">
        <v>6</v>
      </c>
      <c r="K2666">
        <f t="shared" si="851"/>
        <v>31</v>
      </c>
      <c r="L2666">
        <v>30</v>
      </c>
      <c r="W2666">
        <f t="shared" si="843"/>
        <v>0</v>
      </c>
      <c r="X2666">
        <f t="shared" si="844"/>
        <v>6</v>
      </c>
      <c r="Y2666">
        <f t="shared" si="845"/>
        <v>0</v>
      </c>
      <c r="Z2666" s="22">
        <f t="shared" si="846"/>
        <v>0</v>
      </c>
      <c r="AA2666" s="22">
        <f t="shared" si="847"/>
        <v>0</v>
      </c>
      <c r="AB2666">
        <f t="shared" si="848"/>
        <v>0</v>
      </c>
      <c r="AC2666" s="22">
        <f t="shared" si="849"/>
        <v>0</v>
      </c>
      <c r="AD2666" s="22">
        <f t="shared" si="850"/>
        <v>0</v>
      </c>
    </row>
    <row r="2667" spans="3:30" x14ac:dyDescent="0.25">
      <c r="D2667" s="1">
        <v>0.58333333333333337</v>
      </c>
      <c r="E2667">
        <v>11319</v>
      </c>
      <c r="F2667">
        <v>11325</v>
      </c>
      <c r="G2667">
        <v>11293</v>
      </c>
      <c r="H2667">
        <v>11297</v>
      </c>
      <c r="J2667">
        <v>-22</v>
      </c>
      <c r="K2667">
        <f t="shared" si="851"/>
        <v>23</v>
      </c>
      <c r="L2667">
        <v>32</v>
      </c>
      <c r="W2667">
        <f t="shared" si="843"/>
        <v>0</v>
      </c>
      <c r="X2667">
        <f t="shared" si="844"/>
        <v>22</v>
      </c>
      <c r="Y2667">
        <f t="shared" si="845"/>
        <v>0</v>
      </c>
      <c r="Z2667" s="22">
        <f t="shared" si="846"/>
        <v>0</v>
      </c>
      <c r="AA2667" s="22">
        <f t="shared" si="847"/>
        <v>0</v>
      </c>
      <c r="AB2667">
        <f t="shared" si="848"/>
        <v>0</v>
      </c>
      <c r="AC2667" s="22">
        <f t="shared" si="849"/>
        <v>0</v>
      </c>
      <c r="AD2667" s="22">
        <f t="shared" si="850"/>
        <v>0</v>
      </c>
    </row>
    <row r="2668" spans="3:30" x14ac:dyDescent="0.25">
      <c r="D2668" s="1">
        <v>0.625</v>
      </c>
      <c r="E2668">
        <v>11297</v>
      </c>
      <c r="F2668">
        <v>11299</v>
      </c>
      <c r="G2668">
        <v>11275</v>
      </c>
      <c r="H2668">
        <v>11289</v>
      </c>
      <c r="J2668">
        <v>-8</v>
      </c>
      <c r="K2668">
        <f t="shared" si="851"/>
        <v>51</v>
      </c>
      <c r="L2668">
        <v>24</v>
      </c>
      <c r="W2668">
        <f t="shared" si="843"/>
        <v>0</v>
      </c>
      <c r="X2668">
        <f t="shared" si="844"/>
        <v>8</v>
      </c>
      <c r="Y2668">
        <f t="shared" si="845"/>
        <v>0</v>
      </c>
      <c r="Z2668" s="22">
        <f t="shared" si="846"/>
        <v>0</v>
      </c>
      <c r="AA2668" s="22">
        <f t="shared" si="847"/>
        <v>0</v>
      </c>
      <c r="AB2668">
        <f t="shared" si="848"/>
        <v>0</v>
      </c>
      <c r="AC2668" s="22">
        <f t="shared" si="849"/>
        <v>0</v>
      </c>
      <c r="AD2668" s="22">
        <f t="shared" si="850"/>
        <v>0</v>
      </c>
    </row>
    <row r="2669" spans="3:30" x14ac:dyDescent="0.25">
      <c r="D2669" s="1">
        <v>0.66666666666666663</v>
      </c>
      <c r="E2669">
        <v>11289</v>
      </c>
      <c r="F2669">
        <v>11317</v>
      </c>
      <c r="G2669">
        <v>11278</v>
      </c>
      <c r="H2669">
        <v>11317</v>
      </c>
      <c r="J2669">
        <v>28</v>
      </c>
      <c r="K2669">
        <f t="shared" si="851"/>
        <v>88</v>
      </c>
      <c r="L2669">
        <v>39</v>
      </c>
      <c r="W2669">
        <f t="shared" si="843"/>
        <v>0</v>
      </c>
      <c r="X2669">
        <f t="shared" si="844"/>
        <v>28</v>
      </c>
      <c r="Y2669">
        <f t="shared" si="845"/>
        <v>0</v>
      </c>
      <c r="Z2669" s="22">
        <f t="shared" si="846"/>
        <v>0</v>
      </c>
      <c r="AA2669" s="22">
        <f t="shared" si="847"/>
        <v>0</v>
      </c>
      <c r="AB2669">
        <f t="shared" si="848"/>
        <v>0</v>
      </c>
      <c r="AC2669" s="22">
        <f t="shared" si="849"/>
        <v>0</v>
      </c>
      <c r="AD2669" s="22">
        <f t="shared" si="850"/>
        <v>0</v>
      </c>
    </row>
    <row r="2670" spans="3:30" x14ac:dyDescent="0.25">
      <c r="D2670" s="1">
        <v>0.70833333333333337</v>
      </c>
      <c r="E2670">
        <v>11316</v>
      </c>
      <c r="F2670">
        <v>11361</v>
      </c>
      <c r="G2670">
        <v>11310</v>
      </c>
      <c r="H2670">
        <v>11353</v>
      </c>
      <c r="J2670">
        <v>37</v>
      </c>
      <c r="K2670">
        <f t="shared" si="851"/>
        <v>128</v>
      </c>
      <c r="L2670">
        <v>51</v>
      </c>
      <c r="W2670">
        <f t="shared" si="843"/>
        <v>0</v>
      </c>
      <c r="X2670">
        <f t="shared" si="844"/>
        <v>37</v>
      </c>
      <c r="Y2670">
        <f t="shared" si="845"/>
        <v>0</v>
      </c>
      <c r="Z2670" s="22">
        <f t="shared" si="846"/>
        <v>0</v>
      </c>
      <c r="AA2670" s="22">
        <f t="shared" si="847"/>
        <v>0</v>
      </c>
      <c r="AB2670">
        <f t="shared" si="848"/>
        <v>0</v>
      </c>
      <c r="AC2670" s="22">
        <f t="shared" si="849"/>
        <v>0</v>
      </c>
      <c r="AD2670" s="22">
        <f t="shared" si="850"/>
        <v>0</v>
      </c>
    </row>
    <row r="2671" spans="3:30" x14ac:dyDescent="0.25">
      <c r="D2671" s="1">
        <v>0.75</v>
      </c>
      <c r="E2671">
        <v>11352</v>
      </c>
      <c r="F2671">
        <v>11394</v>
      </c>
      <c r="G2671">
        <v>11352</v>
      </c>
      <c r="H2671">
        <v>11392</v>
      </c>
      <c r="J2671">
        <v>40</v>
      </c>
      <c r="K2671">
        <f t="shared" si="851"/>
        <v>111</v>
      </c>
      <c r="L2671">
        <v>42</v>
      </c>
      <c r="W2671">
        <f t="shared" si="843"/>
        <v>0</v>
      </c>
      <c r="X2671">
        <f t="shared" si="844"/>
        <v>40</v>
      </c>
      <c r="Y2671">
        <f t="shared" si="845"/>
        <v>0</v>
      </c>
      <c r="Z2671" s="22">
        <f t="shared" si="846"/>
        <v>0</v>
      </c>
      <c r="AA2671" s="22">
        <f t="shared" si="847"/>
        <v>0</v>
      </c>
      <c r="AB2671">
        <f t="shared" si="848"/>
        <v>0</v>
      </c>
      <c r="AC2671" s="22">
        <f t="shared" si="849"/>
        <v>0</v>
      </c>
      <c r="AD2671" s="22">
        <f t="shared" si="850"/>
        <v>0</v>
      </c>
    </row>
    <row r="2672" spans="3:30" x14ac:dyDescent="0.25">
      <c r="D2672" s="1">
        <v>0.79166666666666663</v>
      </c>
      <c r="E2672">
        <v>11392</v>
      </c>
      <c r="F2672">
        <v>11397</v>
      </c>
      <c r="G2672">
        <v>11369</v>
      </c>
      <c r="H2672">
        <v>11375</v>
      </c>
      <c r="J2672">
        <v>-17</v>
      </c>
      <c r="K2672">
        <f t="shared" si="851"/>
        <v>78</v>
      </c>
      <c r="L2672">
        <v>28</v>
      </c>
      <c r="W2672">
        <f t="shared" si="843"/>
        <v>0</v>
      </c>
      <c r="X2672">
        <f t="shared" si="844"/>
        <v>17</v>
      </c>
      <c r="Y2672">
        <f t="shared" si="845"/>
        <v>0</v>
      </c>
      <c r="Z2672" s="22">
        <f t="shared" si="846"/>
        <v>0</v>
      </c>
      <c r="AA2672" s="22">
        <f t="shared" si="847"/>
        <v>0</v>
      </c>
      <c r="AB2672">
        <f t="shared" si="848"/>
        <v>0</v>
      </c>
      <c r="AC2672" s="22">
        <f t="shared" si="849"/>
        <v>0</v>
      </c>
      <c r="AD2672" s="22">
        <f t="shared" si="850"/>
        <v>0</v>
      </c>
    </row>
    <row r="2673" spans="4:30" x14ac:dyDescent="0.25">
      <c r="D2673" s="1">
        <v>0.83333333333333337</v>
      </c>
      <c r="E2673">
        <v>11374</v>
      </c>
      <c r="F2673">
        <v>11386</v>
      </c>
      <c r="G2673">
        <v>11340</v>
      </c>
      <c r="H2673">
        <v>11341</v>
      </c>
      <c r="J2673">
        <v>-33</v>
      </c>
      <c r="K2673">
        <f t="shared" si="851"/>
        <v>99</v>
      </c>
      <c r="L2673">
        <v>46</v>
      </c>
      <c r="W2673">
        <f t="shared" si="843"/>
        <v>0</v>
      </c>
      <c r="X2673">
        <f t="shared" si="844"/>
        <v>33</v>
      </c>
      <c r="Y2673">
        <f t="shared" si="845"/>
        <v>0</v>
      </c>
      <c r="Z2673" s="22">
        <f t="shared" si="846"/>
        <v>0</v>
      </c>
      <c r="AA2673" s="22">
        <f t="shared" si="847"/>
        <v>0</v>
      </c>
      <c r="AB2673">
        <f t="shared" si="848"/>
        <v>0</v>
      </c>
      <c r="AC2673" s="22">
        <f t="shared" si="849"/>
        <v>0</v>
      </c>
      <c r="AD2673" s="22">
        <f t="shared" si="850"/>
        <v>0</v>
      </c>
    </row>
    <row r="2674" spans="4:30" x14ac:dyDescent="0.25">
      <c r="D2674" s="1">
        <v>0.875</v>
      </c>
      <c r="E2674">
        <v>11342</v>
      </c>
      <c r="F2674">
        <v>11371</v>
      </c>
      <c r="G2674">
        <v>11337</v>
      </c>
      <c r="H2674">
        <v>11363</v>
      </c>
      <c r="J2674">
        <v>21</v>
      </c>
      <c r="K2674">
        <f t="shared" si="851"/>
        <v>106</v>
      </c>
      <c r="L2674">
        <v>34</v>
      </c>
      <c r="W2674">
        <f t="shared" si="843"/>
        <v>0</v>
      </c>
      <c r="X2674">
        <f t="shared" si="844"/>
        <v>21</v>
      </c>
      <c r="Y2674">
        <f t="shared" si="845"/>
        <v>0</v>
      </c>
      <c r="Z2674" s="22">
        <f t="shared" si="846"/>
        <v>0</v>
      </c>
      <c r="AA2674" s="22">
        <f t="shared" si="847"/>
        <v>0</v>
      </c>
      <c r="AB2674">
        <f t="shared" si="848"/>
        <v>0</v>
      </c>
      <c r="AC2674" s="22">
        <f t="shared" si="849"/>
        <v>0</v>
      </c>
      <c r="AD2674" s="22">
        <f t="shared" si="850"/>
        <v>0</v>
      </c>
    </row>
    <row r="2675" spans="4:30" x14ac:dyDescent="0.25">
      <c r="D2675" s="2">
        <v>0.91666666666666663</v>
      </c>
      <c r="E2675">
        <v>11363</v>
      </c>
      <c r="F2675">
        <v>11379</v>
      </c>
      <c r="G2675">
        <v>11357</v>
      </c>
      <c r="H2675">
        <v>11370</v>
      </c>
      <c r="J2675">
        <v>7</v>
      </c>
      <c r="K2675">
        <f t="shared" si="851"/>
        <v>106</v>
      </c>
      <c r="L2675">
        <v>22</v>
      </c>
      <c r="W2675">
        <f t="shared" si="843"/>
        <v>0</v>
      </c>
      <c r="X2675">
        <f t="shared" si="844"/>
        <v>7</v>
      </c>
      <c r="Y2675">
        <f t="shared" si="845"/>
        <v>0</v>
      </c>
      <c r="Z2675" s="22">
        <f t="shared" si="846"/>
        <v>0</v>
      </c>
      <c r="AA2675" s="22">
        <f t="shared" si="847"/>
        <v>0</v>
      </c>
      <c r="AB2675">
        <f t="shared" si="848"/>
        <v>0</v>
      </c>
      <c r="AC2675" s="22">
        <f t="shared" si="849"/>
        <v>0</v>
      </c>
      <c r="AD2675" s="22">
        <f t="shared" si="850"/>
        <v>0</v>
      </c>
    </row>
    <row r="2676" spans="4:30" hidden="1" x14ac:dyDescent="0.25">
      <c r="D2676" s="1">
        <v>0.95833333333333337</v>
      </c>
      <c r="E2676">
        <v>11372</v>
      </c>
      <c r="F2676">
        <v>11386</v>
      </c>
      <c r="G2676">
        <v>11369</v>
      </c>
      <c r="H2676">
        <v>11379</v>
      </c>
      <c r="Z2676"/>
      <c r="AA2676"/>
      <c r="AC2676"/>
      <c r="AD2676"/>
    </row>
    <row r="2677" spans="4:30" hidden="1" x14ac:dyDescent="0.25">
      <c r="D2677" s="1">
        <v>0</v>
      </c>
      <c r="E2677">
        <v>11379</v>
      </c>
      <c r="F2677">
        <v>11379</v>
      </c>
      <c r="G2677">
        <v>11375</v>
      </c>
      <c r="H2677">
        <v>11375</v>
      </c>
      <c r="Z2677"/>
      <c r="AA2677"/>
      <c r="AC2677"/>
      <c r="AD2677"/>
    </row>
    <row r="2678" spans="4:30" hidden="1" x14ac:dyDescent="0.25">
      <c r="D2678" s="1">
        <v>4.1666666666666664E-2</v>
      </c>
      <c r="E2678">
        <v>11375</v>
      </c>
      <c r="F2678">
        <v>11389</v>
      </c>
      <c r="G2678">
        <v>11370</v>
      </c>
      <c r="H2678">
        <v>11386</v>
      </c>
      <c r="Z2678"/>
      <c r="AA2678"/>
      <c r="AC2678"/>
      <c r="AD2678"/>
    </row>
    <row r="2679" spans="4:30" hidden="1" x14ac:dyDescent="0.25">
      <c r="D2679" s="1">
        <v>8.3333333333333329E-2</v>
      </c>
      <c r="E2679">
        <v>11384</v>
      </c>
      <c r="F2679">
        <v>11387</v>
      </c>
      <c r="G2679">
        <v>11373</v>
      </c>
      <c r="H2679">
        <v>11373</v>
      </c>
      <c r="Z2679"/>
      <c r="AA2679"/>
      <c r="AC2679"/>
      <c r="AD2679"/>
    </row>
    <row r="2680" spans="4:30" hidden="1" x14ac:dyDescent="0.25">
      <c r="D2680" s="1">
        <v>0.125</v>
      </c>
      <c r="E2680">
        <v>11372</v>
      </c>
      <c r="F2680">
        <v>11381</v>
      </c>
      <c r="G2680">
        <v>11371</v>
      </c>
      <c r="H2680">
        <v>11379</v>
      </c>
      <c r="Z2680"/>
      <c r="AA2680"/>
      <c r="AC2680"/>
      <c r="AD2680"/>
    </row>
    <row r="2681" spans="4:30" hidden="1" x14ac:dyDescent="0.25">
      <c r="D2681" s="1">
        <v>0.16666666666666666</v>
      </c>
      <c r="E2681">
        <v>11380</v>
      </c>
      <c r="F2681">
        <v>11384</v>
      </c>
      <c r="G2681">
        <v>11377</v>
      </c>
      <c r="H2681">
        <v>11383</v>
      </c>
      <c r="Z2681"/>
      <c r="AA2681"/>
      <c r="AC2681"/>
      <c r="AD2681"/>
    </row>
    <row r="2682" spans="4:30" hidden="1" x14ac:dyDescent="0.25">
      <c r="D2682" s="1">
        <v>0.20833333333333334</v>
      </c>
      <c r="E2682">
        <v>11382</v>
      </c>
      <c r="F2682">
        <v>11382</v>
      </c>
      <c r="G2682">
        <v>11378</v>
      </c>
      <c r="H2682">
        <v>11379</v>
      </c>
      <c r="Z2682"/>
      <c r="AA2682"/>
      <c r="AC2682"/>
      <c r="AD2682"/>
    </row>
    <row r="2683" spans="4:30" hidden="1" x14ac:dyDescent="0.25">
      <c r="D2683" s="1">
        <v>0.25</v>
      </c>
      <c r="E2683">
        <v>11378</v>
      </c>
      <c r="F2683">
        <v>11378</v>
      </c>
      <c r="G2683">
        <v>11373</v>
      </c>
      <c r="H2683">
        <v>11377</v>
      </c>
      <c r="Z2683"/>
      <c r="AA2683"/>
      <c r="AC2683"/>
      <c r="AD2683"/>
    </row>
    <row r="2684" spans="4:30" hidden="1" x14ac:dyDescent="0.25">
      <c r="D2684" s="1">
        <v>0.29166666666666669</v>
      </c>
      <c r="E2684">
        <v>11376</v>
      </c>
      <c r="F2684">
        <v>11384</v>
      </c>
      <c r="G2684">
        <v>11374</v>
      </c>
      <c r="H2684">
        <v>11383</v>
      </c>
      <c r="Z2684"/>
      <c r="AA2684"/>
      <c r="AC2684"/>
      <c r="AD2684"/>
    </row>
    <row r="2685" spans="4:30" x14ac:dyDescent="0.25">
      <c r="D2685" s="2">
        <v>0.33333333333333331</v>
      </c>
      <c r="E2685">
        <v>11382</v>
      </c>
      <c r="F2685">
        <v>11383</v>
      </c>
      <c r="G2685">
        <v>11369</v>
      </c>
      <c r="H2685">
        <v>11371</v>
      </c>
      <c r="J2685">
        <v>-11</v>
      </c>
      <c r="K2685">
        <v>0</v>
      </c>
      <c r="L2685">
        <v>14</v>
      </c>
      <c r="M2685">
        <v>10</v>
      </c>
      <c r="R2685">
        <f>MAX(F2683:F2699)</f>
        <v>11451</v>
      </c>
      <c r="W2685">
        <f t="shared" ref="W2685:W2699" si="852">ABS(M2685)</f>
        <v>10</v>
      </c>
      <c r="X2685">
        <f t="shared" ref="X2685:X2699" si="853">ABS(J2685)</f>
        <v>11</v>
      </c>
      <c r="Y2685">
        <f t="shared" ref="Y2685:Y2699" si="854">IF(R2685&lt;1000,ABS(R2685),0)</f>
        <v>0</v>
      </c>
      <c r="Z2685" s="22">
        <f t="shared" ref="Z2685:Z2699" si="855">IF(N2685=1,0,ABS(N2685))</f>
        <v>0</v>
      </c>
      <c r="AA2685" s="22">
        <f t="shared" ref="AA2685:AA2699" si="856">ABS(O2685)</f>
        <v>0</v>
      </c>
      <c r="AB2685">
        <f t="shared" ref="AB2685:AB2699" si="857">IF(N2685=1,1,0)</f>
        <v>0</v>
      </c>
      <c r="AC2685" s="22">
        <f t="shared" ref="AC2685:AC2699" si="858">IF(N2685=1,ABS(N2686),0)</f>
        <v>0</v>
      </c>
      <c r="AD2685" s="22">
        <f t="shared" ref="AD2685:AD2699" si="859">IF(N2685=1,0,ABS(O2686))</f>
        <v>0.43506493506493504</v>
      </c>
    </row>
    <row r="2686" spans="4:30" x14ac:dyDescent="0.25">
      <c r="D2686" s="2">
        <v>0.375</v>
      </c>
      <c r="E2686">
        <v>11370</v>
      </c>
      <c r="F2686">
        <v>11375</v>
      </c>
      <c r="G2686">
        <v>11351</v>
      </c>
      <c r="H2686">
        <v>11370</v>
      </c>
      <c r="J2686">
        <v>0</v>
      </c>
      <c r="K2686">
        <f t="shared" ref="K2686:K2699" si="860">K2685+J2687</f>
        <v>18</v>
      </c>
      <c r="L2686">
        <v>24</v>
      </c>
      <c r="N2686">
        <f>IF(J2685&lt;0,MIN(K2686:K2699),MAX(K2686:K2699))/R2664</f>
        <v>-1.2987012987012988E-2</v>
      </c>
      <c r="O2686">
        <f>IF(J2685&lt;0,MAX(K2686:K2699),MIN(K2686:K2699))/R2664</f>
        <v>0.43506493506493504</v>
      </c>
      <c r="R2686">
        <f>MIN(G2683:G2699)</f>
        <v>11351</v>
      </c>
      <c r="W2686">
        <f t="shared" si="852"/>
        <v>0</v>
      </c>
      <c r="X2686">
        <f t="shared" si="853"/>
        <v>0</v>
      </c>
      <c r="Y2686">
        <f t="shared" si="854"/>
        <v>0</v>
      </c>
      <c r="Z2686" s="22">
        <f t="shared" si="855"/>
        <v>1.2987012987012988E-2</v>
      </c>
      <c r="AA2686" s="22">
        <f t="shared" si="856"/>
        <v>0.43506493506493504</v>
      </c>
      <c r="AB2686">
        <f t="shared" si="857"/>
        <v>0</v>
      </c>
      <c r="AC2686" s="22">
        <f t="shared" si="858"/>
        <v>0</v>
      </c>
      <c r="AD2686" s="22">
        <f t="shared" si="859"/>
        <v>0</v>
      </c>
    </row>
    <row r="2687" spans="4:30" x14ac:dyDescent="0.25">
      <c r="D2687" s="1">
        <v>0.41666666666666669</v>
      </c>
      <c r="E2687">
        <v>11366</v>
      </c>
      <c r="F2687">
        <v>11390</v>
      </c>
      <c r="G2687">
        <v>11360</v>
      </c>
      <c r="H2687">
        <v>11384</v>
      </c>
      <c r="J2687">
        <v>18</v>
      </c>
      <c r="K2687">
        <f t="shared" si="860"/>
        <v>-2</v>
      </c>
      <c r="L2687">
        <v>30</v>
      </c>
      <c r="R2687">
        <f>R2685-R2686</f>
        <v>100</v>
      </c>
      <c r="W2687">
        <f t="shared" si="852"/>
        <v>0</v>
      </c>
      <c r="X2687">
        <f t="shared" si="853"/>
        <v>18</v>
      </c>
      <c r="Y2687">
        <f t="shared" si="854"/>
        <v>100</v>
      </c>
      <c r="Z2687" s="22">
        <f t="shared" si="855"/>
        <v>0</v>
      </c>
      <c r="AA2687" s="22">
        <f t="shared" si="856"/>
        <v>0</v>
      </c>
      <c r="AB2687">
        <f t="shared" si="857"/>
        <v>0</v>
      </c>
      <c r="AC2687" s="22">
        <f t="shared" si="858"/>
        <v>0</v>
      </c>
      <c r="AD2687" s="22">
        <f t="shared" si="859"/>
        <v>0</v>
      </c>
    </row>
    <row r="2688" spans="4:30" x14ac:dyDescent="0.25">
      <c r="D2688" s="1">
        <v>0.45833333333333331</v>
      </c>
      <c r="E2688">
        <v>11384</v>
      </c>
      <c r="F2688">
        <v>11389</v>
      </c>
      <c r="G2688">
        <v>11357</v>
      </c>
      <c r="H2688">
        <v>11364</v>
      </c>
      <c r="J2688">
        <v>-20</v>
      </c>
      <c r="K2688">
        <f t="shared" si="860"/>
        <v>50</v>
      </c>
      <c r="L2688">
        <v>32</v>
      </c>
      <c r="R2688">
        <v>100</v>
      </c>
      <c r="W2688">
        <f t="shared" si="852"/>
        <v>0</v>
      </c>
      <c r="X2688">
        <f t="shared" si="853"/>
        <v>20</v>
      </c>
      <c r="Y2688">
        <f t="shared" si="854"/>
        <v>100</v>
      </c>
      <c r="Z2688" s="22">
        <f t="shared" si="855"/>
        <v>0</v>
      </c>
      <c r="AA2688" s="22">
        <f t="shared" si="856"/>
        <v>0</v>
      </c>
      <c r="AB2688">
        <f t="shared" si="857"/>
        <v>0</v>
      </c>
      <c r="AC2688" s="22">
        <f t="shared" si="858"/>
        <v>0</v>
      </c>
      <c r="AD2688" s="22">
        <f t="shared" si="859"/>
        <v>0</v>
      </c>
    </row>
    <row r="2689" spans="3:30" x14ac:dyDescent="0.25">
      <c r="D2689" s="1">
        <v>0.5</v>
      </c>
      <c r="E2689">
        <v>11364</v>
      </c>
      <c r="F2689">
        <v>11435</v>
      </c>
      <c r="G2689">
        <v>11356</v>
      </c>
      <c r="H2689">
        <v>11416</v>
      </c>
      <c r="J2689">
        <v>52</v>
      </c>
      <c r="K2689">
        <f t="shared" si="860"/>
        <v>67</v>
      </c>
      <c r="L2689">
        <v>79</v>
      </c>
      <c r="W2689">
        <f t="shared" si="852"/>
        <v>0</v>
      </c>
      <c r="X2689">
        <f t="shared" si="853"/>
        <v>52</v>
      </c>
      <c r="Y2689">
        <f t="shared" si="854"/>
        <v>0</v>
      </c>
      <c r="Z2689" s="22">
        <f t="shared" si="855"/>
        <v>0</v>
      </c>
      <c r="AA2689" s="22">
        <f t="shared" si="856"/>
        <v>0</v>
      </c>
      <c r="AB2689">
        <f t="shared" si="857"/>
        <v>0</v>
      </c>
      <c r="AC2689" s="22">
        <f t="shared" si="858"/>
        <v>0</v>
      </c>
      <c r="AD2689" s="22">
        <f t="shared" si="859"/>
        <v>0</v>
      </c>
    </row>
    <row r="2690" spans="3:30" x14ac:dyDescent="0.25">
      <c r="C2690">
        <v>1</v>
      </c>
      <c r="D2690" s="1">
        <v>0.54166666666666663</v>
      </c>
      <c r="E2690">
        <v>11417</v>
      </c>
      <c r="F2690">
        <v>11451</v>
      </c>
      <c r="G2690">
        <v>11404</v>
      </c>
      <c r="H2690">
        <v>11434</v>
      </c>
      <c r="J2690">
        <v>17</v>
      </c>
      <c r="K2690">
        <f t="shared" si="860"/>
        <v>36</v>
      </c>
      <c r="L2690">
        <v>47</v>
      </c>
      <c r="W2690">
        <f t="shared" si="852"/>
        <v>0</v>
      </c>
      <c r="X2690">
        <f t="shared" si="853"/>
        <v>17</v>
      </c>
      <c r="Y2690">
        <f t="shared" si="854"/>
        <v>0</v>
      </c>
      <c r="Z2690" s="22">
        <f t="shared" si="855"/>
        <v>0</v>
      </c>
      <c r="AA2690" s="22">
        <f t="shared" si="856"/>
        <v>0</v>
      </c>
      <c r="AB2690">
        <f t="shared" si="857"/>
        <v>0</v>
      </c>
      <c r="AC2690" s="22">
        <f t="shared" si="858"/>
        <v>0</v>
      </c>
      <c r="AD2690" s="22">
        <f t="shared" si="859"/>
        <v>0</v>
      </c>
    </row>
    <row r="2691" spans="3:30" x14ac:dyDescent="0.25">
      <c r="D2691" s="1">
        <v>0.58333333333333337</v>
      </c>
      <c r="E2691">
        <v>11433</v>
      </c>
      <c r="F2691">
        <v>11434</v>
      </c>
      <c r="G2691">
        <v>11388</v>
      </c>
      <c r="H2691">
        <v>11402</v>
      </c>
      <c r="J2691">
        <v>-31</v>
      </c>
      <c r="K2691">
        <f t="shared" si="860"/>
        <v>39</v>
      </c>
      <c r="L2691">
        <v>46</v>
      </c>
      <c r="W2691">
        <f t="shared" si="852"/>
        <v>0</v>
      </c>
      <c r="X2691">
        <f t="shared" si="853"/>
        <v>31</v>
      </c>
      <c r="Y2691">
        <f t="shared" si="854"/>
        <v>0</v>
      </c>
      <c r="Z2691" s="22">
        <f t="shared" si="855"/>
        <v>0</v>
      </c>
      <c r="AA2691" s="22">
        <f t="shared" si="856"/>
        <v>0</v>
      </c>
      <c r="AB2691">
        <f t="shared" si="857"/>
        <v>0</v>
      </c>
      <c r="AC2691" s="22">
        <f t="shared" si="858"/>
        <v>0</v>
      </c>
      <c r="AD2691" s="22">
        <f t="shared" si="859"/>
        <v>0</v>
      </c>
    </row>
    <row r="2692" spans="3:30" x14ac:dyDescent="0.25">
      <c r="D2692" s="1">
        <v>0.625</v>
      </c>
      <c r="E2692">
        <v>11401</v>
      </c>
      <c r="F2692">
        <v>11411</v>
      </c>
      <c r="G2692">
        <v>11389</v>
      </c>
      <c r="H2692">
        <v>11404</v>
      </c>
      <c r="J2692">
        <v>3</v>
      </c>
      <c r="K2692">
        <f t="shared" si="860"/>
        <v>55</v>
      </c>
      <c r="L2692">
        <v>22</v>
      </c>
      <c r="W2692">
        <f t="shared" si="852"/>
        <v>0</v>
      </c>
      <c r="X2692">
        <f t="shared" si="853"/>
        <v>3</v>
      </c>
      <c r="Y2692">
        <f t="shared" si="854"/>
        <v>0</v>
      </c>
      <c r="Z2692" s="22">
        <f t="shared" si="855"/>
        <v>0</v>
      </c>
      <c r="AA2692" s="22">
        <f t="shared" si="856"/>
        <v>0</v>
      </c>
      <c r="AB2692">
        <f t="shared" si="857"/>
        <v>0</v>
      </c>
      <c r="AC2692" s="22">
        <f t="shared" si="858"/>
        <v>0</v>
      </c>
      <c r="AD2692" s="22">
        <f t="shared" si="859"/>
        <v>0</v>
      </c>
    </row>
    <row r="2693" spans="3:30" x14ac:dyDescent="0.25">
      <c r="D2693" s="1">
        <v>0.66666666666666663</v>
      </c>
      <c r="E2693">
        <v>11404</v>
      </c>
      <c r="F2693">
        <v>11420</v>
      </c>
      <c r="G2693">
        <v>11392</v>
      </c>
      <c r="H2693">
        <v>11420</v>
      </c>
      <c r="J2693">
        <v>16</v>
      </c>
      <c r="K2693">
        <f t="shared" si="860"/>
        <v>67</v>
      </c>
      <c r="L2693">
        <v>28</v>
      </c>
      <c r="W2693">
        <f t="shared" si="852"/>
        <v>0</v>
      </c>
      <c r="X2693">
        <f t="shared" si="853"/>
        <v>16</v>
      </c>
      <c r="Y2693">
        <f t="shared" si="854"/>
        <v>0</v>
      </c>
      <c r="Z2693" s="22">
        <f t="shared" si="855"/>
        <v>0</v>
      </c>
      <c r="AA2693" s="22">
        <f t="shared" si="856"/>
        <v>0</v>
      </c>
      <c r="AB2693">
        <f t="shared" si="857"/>
        <v>0</v>
      </c>
      <c r="AC2693" s="22">
        <f t="shared" si="858"/>
        <v>0</v>
      </c>
      <c r="AD2693" s="22">
        <f t="shared" si="859"/>
        <v>0</v>
      </c>
    </row>
    <row r="2694" spans="3:30" x14ac:dyDescent="0.25">
      <c r="D2694" s="1">
        <v>0.70833333333333337</v>
      </c>
      <c r="E2694">
        <v>11420</v>
      </c>
      <c r="F2694">
        <v>11432</v>
      </c>
      <c r="G2694">
        <v>11404</v>
      </c>
      <c r="H2694">
        <v>11432</v>
      </c>
      <c r="J2694">
        <v>12</v>
      </c>
      <c r="K2694">
        <f t="shared" si="860"/>
        <v>45</v>
      </c>
      <c r="L2694">
        <v>28</v>
      </c>
      <c r="W2694">
        <f t="shared" si="852"/>
        <v>0</v>
      </c>
      <c r="X2694">
        <f t="shared" si="853"/>
        <v>12</v>
      </c>
      <c r="Y2694">
        <f t="shared" si="854"/>
        <v>0</v>
      </c>
      <c r="Z2694" s="22">
        <f t="shared" si="855"/>
        <v>0</v>
      </c>
      <c r="AA2694" s="22">
        <f t="shared" si="856"/>
        <v>0</v>
      </c>
      <c r="AB2694">
        <f t="shared" si="857"/>
        <v>0</v>
      </c>
      <c r="AC2694" s="22">
        <f t="shared" si="858"/>
        <v>0</v>
      </c>
      <c r="AD2694" s="22">
        <f t="shared" si="859"/>
        <v>0</v>
      </c>
    </row>
    <row r="2695" spans="3:30" x14ac:dyDescent="0.25">
      <c r="D2695" s="1">
        <v>0.75</v>
      </c>
      <c r="E2695">
        <v>11431</v>
      </c>
      <c r="F2695">
        <v>11433</v>
      </c>
      <c r="G2695">
        <v>11374</v>
      </c>
      <c r="H2695">
        <v>11409</v>
      </c>
      <c r="J2695">
        <v>-22</v>
      </c>
      <c r="K2695">
        <f t="shared" si="860"/>
        <v>38</v>
      </c>
      <c r="L2695">
        <v>59</v>
      </c>
      <c r="W2695">
        <f t="shared" si="852"/>
        <v>0</v>
      </c>
      <c r="X2695">
        <f t="shared" si="853"/>
        <v>22</v>
      </c>
      <c r="Y2695">
        <f t="shared" si="854"/>
        <v>0</v>
      </c>
      <c r="Z2695" s="22">
        <f t="shared" si="855"/>
        <v>0</v>
      </c>
      <c r="AA2695" s="22">
        <f t="shared" si="856"/>
        <v>0</v>
      </c>
      <c r="AB2695">
        <f t="shared" si="857"/>
        <v>0</v>
      </c>
      <c r="AC2695" s="22">
        <f t="shared" si="858"/>
        <v>0</v>
      </c>
      <c r="AD2695" s="22">
        <f t="shared" si="859"/>
        <v>0</v>
      </c>
    </row>
    <row r="2696" spans="3:30" x14ac:dyDescent="0.25">
      <c r="D2696" s="1">
        <v>0.79166666666666663</v>
      </c>
      <c r="E2696">
        <v>11410</v>
      </c>
      <c r="F2696">
        <v>11413</v>
      </c>
      <c r="G2696">
        <v>11392</v>
      </c>
      <c r="H2696">
        <v>11403</v>
      </c>
      <c r="J2696">
        <v>-7</v>
      </c>
      <c r="K2696">
        <f t="shared" si="860"/>
        <v>14</v>
      </c>
      <c r="L2696">
        <v>21</v>
      </c>
      <c r="W2696">
        <f t="shared" si="852"/>
        <v>0</v>
      </c>
      <c r="X2696">
        <f t="shared" si="853"/>
        <v>7</v>
      </c>
      <c r="Y2696">
        <f t="shared" si="854"/>
        <v>0</v>
      </c>
      <c r="Z2696" s="22">
        <f t="shared" si="855"/>
        <v>0</v>
      </c>
      <c r="AA2696" s="22">
        <f t="shared" si="856"/>
        <v>0</v>
      </c>
      <c r="AB2696">
        <f t="shared" si="857"/>
        <v>0</v>
      </c>
      <c r="AC2696" s="22">
        <f t="shared" si="858"/>
        <v>0</v>
      </c>
      <c r="AD2696" s="22">
        <f t="shared" si="859"/>
        <v>0</v>
      </c>
    </row>
    <row r="2697" spans="3:30" x14ac:dyDescent="0.25">
      <c r="D2697" s="1">
        <v>0.83333333333333337</v>
      </c>
      <c r="E2697">
        <v>11402</v>
      </c>
      <c r="F2697">
        <v>11403</v>
      </c>
      <c r="G2697">
        <v>11378</v>
      </c>
      <c r="H2697">
        <v>11378</v>
      </c>
      <c r="J2697">
        <v>-24</v>
      </c>
      <c r="K2697">
        <f t="shared" si="860"/>
        <v>27</v>
      </c>
      <c r="L2697">
        <v>25</v>
      </c>
      <c r="W2697">
        <f t="shared" si="852"/>
        <v>0</v>
      </c>
      <c r="X2697">
        <f t="shared" si="853"/>
        <v>24</v>
      </c>
      <c r="Y2697">
        <f t="shared" si="854"/>
        <v>0</v>
      </c>
      <c r="Z2697" s="22">
        <f t="shared" si="855"/>
        <v>0</v>
      </c>
      <c r="AA2697" s="22">
        <f t="shared" si="856"/>
        <v>0</v>
      </c>
      <c r="AB2697">
        <f t="shared" si="857"/>
        <v>0</v>
      </c>
      <c r="AC2697" s="22">
        <f t="shared" si="858"/>
        <v>0</v>
      </c>
      <c r="AD2697" s="22">
        <f t="shared" si="859"/>
        <v>0</v>
      </c>
    </row>
    <row r="2698" spans="3:30" x14ac:dyDescent="0.25">
      <c r="D2698" s="1">
        <v>0.875</v>
      </c>
      <c r="E2698">
        <v>11378</v>
      </c>
      <c r="F2698">
        <v>11394</v>
      </c>
      <c r="G2698">
        <v>11374</v>
      </c>
      <c r="H2698">
        <v>11391</v>
      </c>
      <c r="J2698">
        <v>13</v>
      </c>
      <c r="K2698">
        <f t="shared" si="860"/>
        <v>28</v>
      </c>
      <c r="L2698">
        <v>20</v>
      </c>
      <c r="W2698">
        <f t="shared" si="852"/>
        <v>0</v>
      </c>
      <c r="X2698">
        <f t="shared" si="853"/>
        <v>13</v>
      </c>
      <c r="Y2698">
        <f t="shared" si="854"/>
        <v>0</v>
      </c>
      <c r="Z2698" s="22">
        <f t="shared" si="855"/>
        <v>0</v>
      </c>
      <c r="AA2698" s="22">
        <f t="shared" si="856"/>
        <v>0</v>
      </c>
      <c r="AB2698">
        <f t="shared" si="857"/>
        <v>0</v>
      </c>
      <c r="AC2698" s="22">
        <f t="shared" si="858"/>
        <v>0</v>
      </c>
      <c r="AD2698" s="22">
        <f t="shared" si="859"/>
        <v>0</v>
      </c>
    </row>
    <row r="2699" spans="3:30" x14ac:dyDescent="0.25">
      <c r="D2699" s="2">
        <v>0.91666666666666663</v>
      </c>
      <c r="E2699">
        <v>11391</v>
      </c>
      <c r="F2699">
        <v>11396</v>
      </c>
      <c r="G2699">
        <v>11378</v>
      </c>
      <c r="H2699">
        <v>11392</v>
      </c>
      <c r="J2699">
        <v>1</v>
      </c>
      <c r="K2699">
        <f t="shared" si="860"/>
        <v>28</v>
      </c>
      <c r="L2699">
        <v>18</v>
      </c>
      <c r="W2699">
        <f t="shared" si="852"/>
        <v>0</v>
      </c>
      <c r="X2699">
        <f t="shared" si="853"/>
        <v>1</v>
      </c>
      <c r="Y2699">
        <f t="shared" si="854"/>
        <v>0</v>
      </c>
      <c r="Z2699" s="22">
        <f t="shared" si="855"/>
        <v>0</v>
      </c>
      <c r="AA2699" s="22">
        <f t="shared" si="856"/>
        <v>0</v>
      </c>
      <c r="AB2699">
        <f t="shared" si="857"/>
        <v>0</v>
      </c>
      <c r="AC2699" s="22">
        <f t="shared" si="858"/>
        <v>0</v>
      </c>
      <c r="AD2699" s="22">
        <f t="shared" si="859"/>
        <v>0</v>
      </c>
    </row>
    <row r="2700" spans="3:30" hidden="1" x14ac:dyDescent="0.25">
      <c r="D2700" s="1">
        <v>0</v>
      </c>
      <c r="E2700">
        <v>11392</v>
      </c>
      <c r="F2700">
        <v>11392</v>
      </c>
      <c r="G2700">
        <v>11392</v>
      </c>
      <c r="H2700">
        <v>11392</v>
      </c>
      <c r="Z2700"/>
      <c r="AA2700"/>
      <c r="AC2700"/>
      <c r="AD2700"/>
    </row>
    <row r="2701" spans="3:30" hidden="1" x14ac:dyDescent="0.25">
      <c r="D2701" s="1">
        <v>4.1666666666666664E-2</v>
      </c>
      <c r="E2701">
        <v>11400</v>
      </c>
      <c r="F2701">
        <v>11429</v>
      </c>
      <c r="G2701">
        <v>11400</v>
      </c>
      <c r="H2701">
        <v>11418</v>
      </c>
      <c r="Z2701"/>
      <c r="AA2701"/>
      <c r="AC2701"/>
      <c r="AD2701"/>
    </row>
    <row r="2702" spans="3:30" hidden="1" x14ac:dyDescent="0.25">
      <c r="D2702" s="1">
        <v>8.3333333333333329E-2</v>
      </c>
      <c r="E2702">
        <v>11418</v>
      </c>
      <c r="F2702">
        <v>11424</v>
      </c>
      <c r="G2702">
        <v>11413</v>
      </c>
      <c r="H2702">
        <v>11423</v>
      </c>
      <c r="Z2702"/>
      <c r="AA2702"/>
      <c r="AC2702"/>
      <c r="AD2702"/>
    </row>
    <row r="2703" spans="3:30" hidden="1" x14ac:dyDescent="0.25">
      <c r="D2703" s="1">
        <v>0.125</v>
      </c>
      <c r="E2703">
        <v>11424</v>
      </c>
      <c r="F2703">
        <v>11427</v>
      </c>
      <c r="G2703">
        <v>11417</v>
      </c>
      <c r="H2703">
        <v>11419</v>
      </c>
      <c r="Z2703"/>
      <c r="AA2703"/>
      <c r="AC2703"/>
      <c r="AD2703"/>
    </row>
    <row r="2704" spans="3:30" hidden="1" x14ac:dyDescent="0.25">
      <c r="D2704" s="1">
        <v>0.16666666666666666</v>
      </c>
      <c r="E2704">
        <v>11418</v>
      </c>
      <c r="F2704">
        <v>11423</v>
      </c>
      <c r="G2704">
        <v>11417</v>
      </c>
      <c r="H2704">
        <v>11417</v>
      </c>
      <c r="Z2704"/>
      <c r="AA2704"/>
      <c r="AC2704"/>
      <c r="AD2704"/>
    </row>
    <row r="2705" spans="3:30" hidden="1" x14ac:dyDescent="0.25">
      <c r="D2705" s="1">
        <v>0.20833333333333334</v>
      </c>
      <c r="E2705">
        <v>11418</v>
      </c>
      <c r="F2705">
        <v>11421</v>
      </c>
      <c r="G2705">
        <v>11416</v>
      </c>
      <c r="H2705">
        <v>11417</v>
      </c>
      <c r="Z2705"/>
      <c r="AA2705"/>
      <c r="AC2705"/>
      <c r="AD2705"/>
    </row>
    <row r="2706" spans="3:30" hidden="1" x14ac:dyDescent="0.25">
      <c r="D2706" s="1">
        <v>0.25</v>
      </c>
      <c r="E2706">
        <v>11416</v>
      </c>
      <c r="F2706">
        <v>11423</v>
      </c>
      <c r="G2706">
        <v>11414</v>
      </c>
      <c r="H2706">
        <v>11418</v>
      </c>
      <c r="Z2706"/>
      <c r="AA2706"/>
      <c r="AC2706"/>
      <c r="AD2706"/>
    </row>
    <row r="2707" spans="3:30" hidden="1" x14ac:dyDescent="0.25">
      <c r="D2707" s="1">
        <v>0.29166666666666669</v>
      </c>
      <c r="E2707">
        <v>11420</v>
      </c>
      <c r="F2707">
        <v>11428</v>
      </c>
      <c r="G2707">
        <v>11417</v>
      </c>
      <c r="H2707">
        <v>11426</v>
      </c>
      <c r="Z2707"/>
      <c r="AA2707"/>
      <c r="AC2707"/>
      <c r="AD2707"/>
    </row>
    <row r="2708" spans="3:30" x14ac:dyDescent="0.25">
      <c r="D2708" s="2">
        <v>0.33333333333333331</v>
      </c>
      <c r="E2708">
        <v>11425</v>
      </c>
      <c r="F2708">
        <v>11427</v>
      </c>
      <c r="G2708">
        <v>11413</v>
      </c>
      <c r="H2708">
        <v>11421</v>
      </c>
      <c r="J2708">
        <v>-4</v>
      </c>
      <c r="K2708">
        <v>0</v>
      </c>
      <c r="L2708">
        <v>14</v>
      </c>
      <c r="M2708">
        <v>-31</v>
      </c>
      <c r="N2708">
        <v>1</v>
      </c>
      <c r="R2708">
        <f>MAX(F2706:F2722)</f>
        <v>11428</v>
      </c>
      <c r="W2708">
        <f t="shared" ref="W2708:W2722" si="861">ABS(M2708)</f>
        <v>31</v>
      </c>
      <c r="X2708">
        <f t="shared" ref="X2708:X2722" si="862">ABS(J2708)</f>
        <v>4</v>
      </c>
      <c r="Y2708">
        <f t="shared" ref="Y2708:Y2722" si="863">IF(R2708&lt;1000,ABS(R2708),0)</f>
        <v>0</v>
      </c>
      <c r="Z2708" s="22">
        <f t="shared" ref="Z2708:Z2722" si="864">IF(N2708=1,0,ABS(N2708))</f>
        <v>0</v>
      </c>
      <c r="AA2708" s="22">
        <f t="shared" ref="AA2708:AA2722" si="865">ABS(O2708)</f>
        <v>0</v>
      </c>
      <c r="AB2708">
        <f t="shared" ref="AB2708:AB2722" si="866">IF(N2708=1,1,0)</f>
        <v>1</v>
      </c>
      <c r="AC2708" s="22">
        <f t="shared" ref="AC2708:AC2722" si="867">IF(N2708=1,ABS(N2709),0)</f>
        <v>0.02</v>
      </c>
      <c r="AD2708" s="22">
        <f t="shared" ref="AD2708:AD2722" si="868">IF(N2708=1,0,ABS(O2709))</f>
        <v>0</v>
      </c>
    </row>
    <row r="2709" spans="3:30" x14ac:dyDescent="0.25">
      <c r="D2709" s="2">
        <v>0.375</v>
      </c>
      <c r="E2709">
        <v>11419</v>
      </c>
      <c r="F2709">
        <v>11419</v>
      </c>
      <c r="G2709">
        <v>11388</v>
      </c>
      <c r="H2709">
        <v>11392</v>
      </c>
      <c r="J2709">
        <v>-27</v>
      </c>
      <c r="K2709">
        <f t="shared" ref="K2709:K2722" si="869">K2708+J2710</f>
        <v>2</v>
      </c>
      <c r="L2709">
        <v>31</v>
      </c>
      <c r="N2709">
        <f>IF(J2708&lt;0,MIN(K2709:K2722),MAX(K2709:K2722))/R2687</f>
        <v>0.02</v>
      </c>
      <c r="O2709">
        <f>IF(J2708&lt;0,MAX(K2709:K2722),MIN(K2709:K2722))/R2687</f>
        <v>0.33</v>
      </c>
      <c r="R2709">
        <f>MIN(G2706:G2722)</f>
        <v>11379</v>
      </c>
      <c r="W2709">
        <f t="shared" si="861"/>
        <v>0</v>
      </c>
      <c r="X2709">
        <f t="shared" si="862"/>
        <v>27</v>
      </c>
      <c r="Y2709">
        <f t="shared" si="863"/>
        <v>0</v>
      </c>
      <c r="Z2709" s="22">
        <f t="shared" si="864"/>
        <v>0.02</v>
      </c>
      <c r="AA2709" s="22">
        <f t="shared" si="865"/>
        <v>0.33</v>
      </c>
      <c r="AB2709">
        <f t="shared" si="866"/>
        <v>0</v>
      </c>
      <c r="AC2709" s="22">
        <f t="shared" si="867"/>
        <v>0</v>
      </c>
      <c r="AD2709" s="22">
        <f t="shared" si="868"/>
        <v>0</v>
      </c>
    </row>
    <row r="2710" spans="3:30" x14ac:dyDescent="0.25">
      <c r="D2710" s="1">
        <v>0.41666666666666669</v>
      </c>
      <c r="E2710">
        <v>11391</v>
      </c>
      <c r="F2710">
        <v>11403</v>
      </c>
      <c r="G2710">
        <v>11379</v>
      </c>
      <c r="H2710">
        <v>11393</v>
      </c>
      <c r="J2710">
        <v>2</v>
      </c>
      <c r="K2710">
        <f t="shared" si="869"/>
        <v>16</v>
      </c>
      <c r="L2710">
        <v>24</v>
      </c>
      <c r="R2710">
        <f>R2708-R2709</f>
        <v>49</v>
      </c>
      <c r="W2710">
        <f t="shared" si="861"/>
        <v>0</v>
      </c>
      <c r="X2710">
        <f t="shared" si="862"/>
        <v>2</v>
      </c>
      <c r="Y2710">
        <f t="shared" si="863"/>
        <v>49</v>
      </c>
      <c r="Z2710" s="22">
        <f t="shared" si="864"/>
        <v>0</v>
      </c>
      <c r="AA2710" s="22">
        <f t="shared" si="865"/>
        <v>0</v>
      </c>
      <c r="AB2710">
        <f t="shared" si="866"/>
        <v>0</v>
      </c>
      <c r="AC2710" s="22">
        <f t="shared" si="867"/>
        <v>0</v>
      </c>
      <c r="AD2710" s="22">
        <f t="shared" si="868"/>
        <v>0</v>
      </c>
    </row>
    <row r="2711" spans="3:30" x14ac:dyDescent="0.25">
      <c r="D2711" s="1">
        <v>0.45833333333333331</v>
      </c>
      <c r="E2711">
        <v>11393</v>
      </c>
      <c r="F2711">
        <v>11421</v>
      </c>
      <c r="G2711">
        <v>11383</v>
      </c>
      <c r="H2711">
        <v>11407</v>
      </c>
      <c r="J2711">
        <v>14</v>
      </c>
      <c r="K2711">
        <f t="shared" si="869"/>
        <v>25</v>
      </c>
      <c r="L2711">
        <v>38</v>
      </c>
      <c r="R2711">
        <v>49</v>
      </c>
      <c r="W2711">
        <f t="shared" si="861"/>
        <v>0</v>
      </c>
      <c r="X2711">
        <f t="shared" si="862"/>
        <v>14</v>
      </c>
      <c r="Y2711">
        <f t="shared" si="863"/>
        <v>49</v>
      </c>
      <c r="Z2711" s="22">
        <f t="shared" si="864"/>
        <v>0</v>
      </c>
      <c r="AA2711" s="22">
        <f t="shared" si="865"/>
        <v>0</v>
      </c>
      <c r="AB2711">
        <f t="shared" si="866"/>
        <v>0</v>
      </c>
      <c r="AC2711" s="22">
        <f t="shared" si="867"/>
        <v>0</v>
      </c>
      <c r="AD2711" s="22">
        <f t="shared" si="868"/>
        <v>0</v>
      </c>
    </row>
    <row r="2712" spans="3:30" x14ac:dyDescent="0.25">
      <c r="D2712" s="1">
        <v>0.5</v>
      </c>
      <c r="E2712">
        <v>11407</v>
      </c>
      <c r="F2712">
        <v>11418</v>
      </c>
      <c r="G2712">
        <v>11399</v>
      </c>
      <c r="H2712">
        <v>11416</v>
      </c>
      <c r="J2712">
        <v>9</v>
      </c>
      <c r="K2712">
        <f t="shared" si="869"/>
        <v>16</v>
      </c>
      <c r="L2712">
        <v>19</v>
      </c>
      <c r="W2712">
        <f t="shared" si="861"/>
        <v>0</v>
      </c>
      <c r="X2712">
        <f t="shared" si="862"/>
        <v>9</v>
      </c>
      <c r="Y2712">
        <f t="shared" si="863"/>
        <v>0</v>
      </c>
      <c r="Z2712" s="22">
        <f t="shared" si="864"/>
        <v>0</v>
      </c>
      <c r="AA2712" s="22">
        <f t="shared" si="865"/>
        <v>0</v>
      </c>
      <c r="AB2712">
        <f t="shared" si="866"/>
        <v>0</v>
      </c>
      <c r="AC2712" s="22">
        <f t="shared" si="867"/>
        <v>0</v>
      </c>
      <c r="AD2712" s="22">
        <f t="shared" si="868"/>
        <v>0</v>
      </c>
    </row>
    <row r="2713" spans="3:30" x14ac:dyDescent="0.25">
      <c r="C2713">
        <v>1</v>
      </c>
      <c r="D2713" s="1">
        <v>0.54166666666666663</v>
      </c>
      <c r="E2713">
        <v>11416</v>
      </c>
      <c r="F2713">
        <v>11422</v>
      </c>
      <c r="G2713">
        <v>11400</v>
      </c>
      <c r="H2713">
        <v>11407</v>
      </c>
      <c r="J2713">
        <v>-9</v>
      </c>
      <c r="K2713">
        <f t="shared" si="869"/>
        <v>14</v>
      </c>
      <c r="L2713">
        <v>22</v>
      </c>
      <c r="W2713">
        <f t="shared" si="861"/>
        <v>0</v>
      </c>
      <c r="X2713">
        <f t="shared" si="862"/>
        <v>9</v>
      </c>
      <c r="Y2713">
        <f t="shared" si="863"/>
        <v>0</v>
      </c>
      <c r="Z2713" s="22">
        <f t="shared" si="864"/>
        <v>0</v>
      </c>
      <c r="AA2713" s="22">
        <f t="shared" si="865"/>
        <v>0</v>
      </c>
      <c r="AB2713">
        <f t="shared" si="866"/>
        <v>0</v>
      </c>
      <c r="AC2713" s="22">
        <f t="shared" si="867"/>
        <v>0</v>
      </c>
      <c r="AD2713" s="22">
        <f t="shared" si="868"/>
        <v>0</v>
      </c>
    </row>
    <row r="2714" spans="3:30" x14ac:dyDescent="0.25">
      <c r="D2714" s="1">
        <v>0.58333333333333337</v>
      </c>
      <c r="E2714">
        <v>11406</v>
      </c>
      <c r="F2714">
        <v>11408</v>
      </c>
      <c r="G2714">
        <v>11396</v>
      </c>
      <c r="H2714">
        <v>11404</v>
      </c>
      <c r="J2714">
        <v>-2</v>
      </c>
      <c r="K2714">
        <f t="shared" si="869"/>
        <v>21</v>
      </c>
      <c r="L2714">
        <v>12</v>
      </c>
      <c r="W2714">
        <f t="shared" si="861"/>
        <v>0</v>
      </c>
      <c r="X2714">
        <f t="shared" si="862"/>
        <v>2</v>
      </c>
      <c r="Y2714">
        <f t="shared" si="863"/>
        <v>0</v>
      </c>
      <c r="Z2714" s="22">
        <f t="shared" si="864"/>
        <v>0</v>
      </c>
      <c r="AA2714" s="22">
        <f t="shared" si="865"/>
        <v>0</v>
      </c>
      <c r="AB2714">
        <f t="shared" si="866"/>
        <v>0</v>
      </c>
      <c r="AC2714" s="22">
        <f t="shared" si="867"/>
        <v>0</v>
      </c>
      <c r="AD2714" s="22">
        <f t="shared" si="868"/>
        <v>0</v>
      </c>
    </row>
    <row r="2715" spans="3:30" x14ac:dyDescent="0.25">
      <c r="D2715" s="1">
        <v>0.625</v>
      </c>
      <c r="E2715">
        <v>11403</v>
      </c>
      <c r="F2715">
        <v>11410</v>
      </c>
      <c r="G2715">
        <v>11392</v>
      </c>
      <c r="H2715">
        <v>11410</v>
      </c>
      <c r="J2715">
        <v>7</v>
      </c>
      <c r="K2715">
        <f t="shared" si="869"/>
        <v>25</v>
      </c>
      <c r="L2715">
        <v>18</v>
      </c>
      <c r="W2715">
        <f t="shared" si="861"/>
        <v>0</v>
      </c>
      <c r="X2715">
        <f t="shared" si="862"/>
        <v>7</v>
      </c>
      <c r="Y2715">
        <f t="shared" si="863"/>
        <v>0</v>
      </c>
      <c r="Z2715" s="22">
        <f t="shared" si="864"/>
        <v>0</v>
      </c>
      <c r="AA2715" s="22">
        <f t="shared" si="865"/>
        <v>0</v>
      </c>
      <c r="AB2715">
        <f t="shared" si="866"/>
        <v>0</v>
      </c>
      <c r="AC2715" s="22">
        <f t="shared" si="867"/>
        <v>0</v>
      </c>
      <c r="AD2715" s="22">
        <f t="shared" si="868"/>
        <v>0</v>
      </c>
    </row>
    <row r="2716" spans="3:30" x14ac:dyDescent="0.25">
      <c r="D2716" s="1">
        <v>0.66666666666666663</v>
      </c>
      <c r="E2716">
        <v>11410</v>
      </c>
      <c r="F2716">
        <v>11416</v>
      </c>
      <c r="G2716">
        <v>11399</v>
      </c>
      <c r="H2716">
        <v>11414</v>
      </c>
      <c r="J2716">
        <v>4</v>
      </c>
      <c r="K2716">
        <f t="shared" si="869"/>
        <v>20</v>
      </c>
      <c r="L2716">
        <v>17</v>
      </c>
      <c r="W2716">
        <f t="shared" si="861"/>
        <v>0</v>
      </c>
      <c r="X2716">
        <f t="shared" si="862"/>
        <v>4</v>
      </c>
      <c r="Y2716">
        <f t="shared" si="863"/>
        <v>0</v>
      </c>
      <c r="Z2716" s="22">
        <f t="shared" si="864"/>
        <v>0</v>
      </c>
      <c r="AA2716" s="22">
        <f t="shared" si="865"/>
        <v>0</v>
      </c>
      <c r="AB2716">
        <f t="shared" si="866"/>
        <v>0</v>
      </c>
      <c r="AC2716" s="22">
        <f t="shared" si="867"/>
        <v>0</v>
      </c>
      <c r="AD2716" s="22">
        <f t="shared" si="868"/>
        <v>0</v>
      </c>
    </row>
    <row r="2717" spans="3:30" x14ac:dyDescent="0.25">
      <c r="D2717" s="1">
        <v>0.70833333333333337</v>
      </c>
      <c r="E2717">
        <v>11414</v>
      </c>
      <c r="F2717">
        <v>11420</v>
      </c>
      <c r="G2717">
        <v>11399</v>
      </c>
      <c r="H2717">
        <v>11409</v>
      </c>
      <c r="J2717">
        <v>-5</v>
      </c>
      <c r="K2717">
        <f t="shared" si="869"/>
        <v>27</v>
      </c>
      <c r="L2717">
        <v>21</v>
      </c>
      <c r="W2717">
        <f t="shared" si="861"/>
        <v>0</v>
      </c>
      <c r="X2717">
        <f t="shared" si="862"/>
        <v>5</v>
      </c>
      <c r="Y2717">
        <f t="shared" si="863"/>
        <v>0</v>
      </c>
      <c r="Z2717" s="22">
        <f t="shared" si="864"/>
        <v>0</v>
      </c>
      <c r="AA2717" s="22">
        <f t="shared" si="865"/>
        <v>0</v>
      </c>
      <c r="AB2717">
        <f t="shared" si="866"/>
        <v>0</v>
      </c>
      <c r="AC2717" s="22">
        <f t="shared" si="867"/>
        <v>0</v>
      </c>
      <c r="AD2717" s="22">
        <f t="shared" si="868"/>
        <v>0</v>
      </c>
    </row>
    <row r="2718" spans="3:30" x14ac:dyDescent="0.25">
      <c r="D2718" s="1">
        <v>0.75</v>
      </c>
      <c r="E2718">
        <v>11410</v>
      </c>
      <c r="F2718">
        <v>11427</v>
      </c>
      <c r="G2718">
        <v>11405</v>
      </c>
      <c r="H2718">
        <v>11417</v>
      </c>
      <c r="J2718">
        <v>7</v>
      </c>
      <c r="K2718">
        <f t="shared" si="869"/>
        <v>28</v>
      </c>
      <c r="L2718">
        <v>22</v>
      </c>
      <c r="W2718">
        <f t="shared" si="861"/>
        <v>0</v>
      </c>
      <c r="X2718">
        <f t="shared" si="862"/>
        <v>7</v>
      </c>
      <c r="Y2718">
        <f t="shared" si="863"/>
        <v>0</v>
      </c>
      <c r="Z2718" s="22">
        <f t="shared" si="864"/>
        <v>0</v>
      </c>
      <c r="AA2718" s="22">
        <f t="shared" si="865"/>
        <v>0</v>
      </c>
      <c r="AB2718">
        <f t="shared" si="866"/>
        <v>0</v>
      </c>
      <c r="AC2718" s="22">
        <f t="shared" si="867"/>
        <v>0</v>
      </c>
      <c r="AD2718" s="22">
        <f t="shared" si="868"/>
        <v>0</v>
      </c>
    </row>
    <row r="2719" spans="3:30" x14ac:dyDescent="0.25">
      <c r="D2719" s="1">
        <v>0.79166666666666663</v>
      </c>
      <c r="E2719">
        <v>11417</v>
      </c>
      <c r="F2719">
        <v>11422</v>
      </c>
      <c r="G2719">
        <v>11413</v>
      </c>
      <c r="H2719">
        <v>11418</v>
      </c>
      <c r="J2719">
        <v>1</v>
      </c>
      <c r="K2719">
        <f t="shared" si="869"/>
        <v>33</v>
      </c>
      <c r="L2719">
        <v>9</v>
      </c>
      <c r="W2719">
        <f t="shared" si="861"/>
        <v>0</v>
      </c>
      <c r="X2719">
        <f t="shared" si="862"/>
        <v>1</v>
      </c>
      <c r="Y2719">
        <f t="shared" si="863"/>
        <v>0</v>
      </c>
      <c r="Z2719" s="22">
        <f t="shared" si="864"/>
        <v>0</v>
      </c>
      <c r="AA2719" s="22">
        <f t="shared" si="865"/>
        <v>0</v>
      </c>
      <c r="AB2719">
        <f t="shared" si="866"/>
        <v>0</v>
      </c>
      <c r="AC2719" s="22">
        <f t="shared" si="867"/>
        <v>0</v>
      </c>
      <c r="AD2719" s="22">
        <f t="shared" si="868"/>
        <v>0</v>
      </c>
    </row>
    <row r="2720" spans="3:30" x14ac:dyDescent="0.25">
      <c r="D2720" s="1">
        <v>0.83333333333333337</v>
      </c>
      <c r="E2720">
        <v>11417</v>
      </c>
      <c r="F2720">
        <v>11424</v>
      </c>
      <c r="G2720">
        <v>11412</v>
      </c>
      <c r="H2720">
        <v>11422</v>
      </c>
      <c r="J2720">
        <v>5</v>
      </c>
      <c r="K2720">
        <f t="shared" si="869"/>
        <v>26</v>
      </c>
      <c r="L2720">
        <v>12</v>
      </c>
      <c r="W2720">
        <f t="shared" si="861"/>
        <v>0</v>
      </c>
      <c r="X2720">
        <f t="shared" si="862"/>
        <v>5</v>
      </c>
      <c r="Y2720">
        <f t="shared" si="863"/>
        <v>0</v>
      </c>
      <c r="Z2720" s="22">
        <f t="shared" si="864"/>
        <v>0</v>
      </c>
      <c r="AA2720" s="22">
        <f t="shared" si="865"/>
        <v>0</v>
      </c>
      <c r="AB2720">
        <f t="shared" si="866"/>
        <v>0</v>
      </c>
      <c r="AC2720" s="22">
        <f t="shared" si="867"/>
        <v>0</v>
      </c>
      <c r="AD2720" s="22">
        <f t="shared" si="868"/>
        <v>0</v>
      </c>
    </row>
    <row r="2721" spans="4:30" x14ac:dyDescent="0.25">
      <c r="D2721" s="1">
        <v>0.875</v>
      </c>
      <c r="E2721">
        <v>11423</v>
      </c>
      <c r="F2721">
        <v>11428</v>
      </c>
      <c r="G2721">
        <v>11415</v>
      </c>
      <c r="H2721">
        <v>11416</v>
      </c>
      <c r="J2721">
        <v>-7</v>
      </c>
      <c r="K2721">
        <f t="shared" si="869"/>
        <v>5</v>
      </c>
      <c r="L2721">
        <v>13</v>
      </c>
      <c r="W2721">
        <f t="shared" si="861"/>
        <v>0</v>
      </c>
      <c r="X2721">
        <f t="shared" si="862"/>
        <v>7</v>
      </c>
      <c r="Y2721">
        <f t="shared" si="863"/>
        <v>0</v>
      </c>
      <c r="Z2721" s="22">
        <f t="shared" si="864"/>
        <v>0</v>
      </c>
      <c r="AA2721" s="22">
        <f t="shared" si="865"/>
        <v>0</v>
      </c>
      <c r="AB2721">
        <f t="shared" si="866"/>
        <v>0</v>
      </c>
      <c r="AC2721" s="22">
        <f t="shared" si="867"/>
        <v>0</v>
      </c>
      <c r="AD2721" s="22">
        <f t="shared" si="868"/>
        <v>0</v>
      </c>
    </row>
    <row r="2722" spans="4:30" x14ac:dyDescent="0.25">
      <c r="D2722" s="2">
        <v>0.91666666666666663</v>
      </c>
      <c r="E2722">
        <v>11415</v>
      </c>
      <c r="F2722">
        <v>11417</v>
      </c>
      <c r="G2722">
        <v>11394</v>
      </c>
      <c r="H2722">
        <v>11394</v>
      </c>
      <c r="J2722">
        <v>-21</v>
      </c>
      <c r="K2722">
        <f t="shared" si="869"/>
        <v>5</v>
      </c>
      <c r="L2722">
        <v>23</v>
      </c>
      <c r="W2722">
        <f t="shared" si="861"/>
        <v>0</v>
      </c>
      <c r="X2722">
        <f t="shared" si="862"/>
        <v>21</v>
      </c>
      <c r="Y2722">
        <f t="shared" si="863"/>
        <v>0</v>
      </c>
      <c r="Z2722" s="22">
        <f t="shared" si="864"/>
        <v>0</v>
      </c>
      <c r="AA2722" s="22">
        <f t="shared" si="865"/>
        <v>0</v>
      </c>
      <c r="AB2722">
        <f t="shared" si="866"/>
        <v>0</v>
      </c>
      <c r="AC2722" s="22">
        <f t="shared" si="867"/>
        <v>0</v>
      </c>
      <c r="AD2722" s="22">
        <f t="shared" si="868"/>
        <v>0</v>
      </c>
    </row>
    <row r="2723" spans="4:30" hidden="1" x14ac:dyDescent="0.25">
      <c r="D2723" s="1">
        <v>0.95833333333333337</v>
      </c>
      <c r="E2723">
        <v>11390</v>
      </c>
      <c r="F2723">
        <v>11409</v>
      </c>
      <c r="G2723">
        <v>11384</v>
      </c>
      <c r="H2723">
        <v>11405</v>
      </c>
      <c r="Z2723"/>
      <c r="AA2723"/>
      <c r="AC2723"/>
      <c r="AD2723"/>
    </row>
    <row r="2724" spans="4:30" hidden="1" x14ac:dyDescent="0.25">
      <c r="D2724" s="1">
        <v>0</v>
      </c>
      <c r="E2724">
        <v>11406</v>
      </c>
      <c r="F2724">
        <v>11406</v>
      </c>
      <c r="G2724">
        <v>11406</v>
      </c>
      <c r="H2724">
        <v>11406</v>
      </c>
      <c r="Z2724"/>
      <c r="AA2724"/>
      <c r="AC2724"/>
      <c r="AD2724"/>
    </row>
    <row r="2725" spans="4:30" hidden="1" x14ac:dyDescent="0.25">
      <c r="D2725" s="1">
        <v>4.1666666666666664E-2</v>
      </c>
      <c r="E2725">
        <v>11405</v>
      </c>
      <c r="F2725">
        <v>11412</v>
      </c>
      <c r="G2725">
        <v>11404</v>
      </c>
      <c r="H2725">
        <v>11407</v>
      </c>
      <c r="Z2725"/>
      <c r="AA2725"/>
      <c r="AC2725"/>
      <c r="AD2725"/>
    </row>
    <row r="2726" spans="4:30" hidden="1" x14ac:dyDescent="0.25">
      <c r="D2726" s="1">
        <v>8.3333333333333329E-2</v>
      </c>
      <c r="E2726">
        <v>11406</v>
      </c>
      <c r="F2726">
        <v>11410</v>
      </c>
      <c r="G2726">
        <v>11400</v>
      </c>
      <c r="H2726">
        <v>11405</v>
      </c>
      <c r="Z2726"/>
      <c r="AA2726"/>
      <c r="AC2726"/>
      <c r="AD2726"/>
    </row>
    <row r="2727" spans="4:30" hidden="1" x14ac:dyDescent="0.25">
      <c r="D2727" s="1">
        <v>0.125</v>
      </c>
      <c r="E2727">
        <v>11404</v>
      </c>
      <c r="F2727">
        <v>11408</v>
      </c>
      <c r="G2727">
        <v>11402</v>
      </c>
      <c r="H2727">
        <v>11408</v>
      </c>
      <c r="Z2727"/>
      <c r="AA2727"/>
      <c r="AC2727"/>
      <c r="AD2727"/>
    </row>
    <row r="2728" spans="4:30" hidden="1" x14ac:dyDescent="0.25">
      <c r="D2728" s="1">
        <v>0.16666666666666666</v>
      </c>
      <c r="E2728">
        <v>11407</v>
      </c>
      <c r="F2728">
        <v>11407</v>
      </c>
      <c r="G2728">
        <v>11402</v>
      </c>
      <c r="H2728">
        <v>11405</v>
      </c>
      <c r="Z2728"/>
      <c r="AA2728"/>
      <c r="AC2728"/>
      <c r="AD2728"/>
    </row>
    <row r="2729" spans="4:30" hidden="1" x14ac:dyDescent="0.25">
      <c r="D2729" s="1">
        <v>0.20833333333333334</v>
      </c>
      <c r="E2729">
        <v>11404</v>
      </c>
      <c r="F2729">
        <v>11409</v>
      </c>
      <c r="G2729">
        <v>11401</v>
      </c>
      <c r="H2729">
        <v>11403</v>
      </c>
      <c r="Z2729"/>
      <c r="AA2729"/>
      <c r="AC2729"/>
      <c r="AD2729"/>
    </row>
    <row r="2730" spans="4:30" hidden="1" x14ac:dyDescent="0.25">
      <c r="D2730" s="1">
        <v>0.25</v>
      </c>
      <c r="E2730">
        <v>11403</v>
      </c>
      <c r="F2730">
        <v>11411</v>
      </c>
      <c r="G2730">
        <v>11403</v>
      </c>
      <c r="H2730">
        <v>11410</v>
      </c>
      <c r="Z2730"/>
      <c r="AA2730"/>
      <c r="AC2730"/>
      <c r="AD2730"/>
    </row>
    <row r="2731" spans="4:30" hidden="1" x14ac:dyDescent="0.25">
      <c r="D2731" s="1">
        <v>0.29166666666666669</v>
      </c>
      <c r="E2731">
        <v>11411</v>
      </c>
      <c r="F2731">
        <v>11415</v>
      </c>
      <c r="G2731">
        <v>11410</v>
      </c>
      <c r="H2731">
        <v>11411</v>
      </c>
      <c r="Z2731"/>
      <c r="AA2731"/>
      <c r="AC2731"/>
      <c r="AD2731"/>
    </row>
    <row r="2732" spans="4:30" x14ac:dyDescent="0.25">
      <c r="D2732" s="2">
        <v>0.33333333333333331</v>
      </c>
      <c r="E2732">
        <v>11410</v>
      </c>
      <c r="F2732">
        <v>11419</v>
      </c>
      <c r="G2732">
        <v>11404</v>
      </c>
      <c r="H2732">
        <v>11412</v>
      </c>
      <c r="J2732">
        <v>2</v>
      </c>
      <c r="K2732">
        <v>0</v>
      </c>
      <c r="L2732">
        <v>15</v>
      </c>
      <c r="M2732">
        <v>44</v>
      </c>
      <c r="N2732">
        <v>1</v>
      </c>
      <c r="R2732">
        <f>MAX(F2730:F2746)</f>
        <v>11471</v>
      </c>
      <c r="W2732">
        <f t="shared" ref="W2732:W2746" si="870">ABS(M2732)</f>
        <v>44</v>
      </c>
      <c r="X2732">
        <f t="shared" ref="X2732:X2746" si="871">ABS(J2732)</f>
        <v>2</v>
      </c>
      <c r="Y2732">
        <f t="shared" ref="Y2732:Y2746" si="872">IF(R2732&lt;1000,ABS(R2732),0)</f>
        <v>0</v>
      </c>
      <c r="Z2732" s="22">
        <f t="shared" ref="Z2732:Z2746" si="873">IF(N2732=1,0,ABS(N2732))</f>
        <v>0</v>
      </c>
      <c r="AA2732" s="22">
        <f t="shared" ref="AA2732:AA2746" si="874">ABS(O2732)</f>
        <v>0</v>
      </c>
      <c r="AB2732">
        <f t="shared" ref="AB2732:AB2746" si="875">IF(N2732=1,1,0)</f>
        <v>1</v>
      </c>
      <c r="AC2732" s="22">
        <f t="shared" ref="AC2732:AC2746" si="876">IF(N2732=1,ABS(N2733),0)</f>
        <v>0.95918367346938771</v>
      </c>
      <c r="AD2732" s="22">
        <f t="shared" ref="AD2732:AD2746" si="877">IF(N2732=1,0,ABS(O2733))</f>
        <v>0</v>
      </c>
    </row>
    <row r="2733" spans="4:30" x14ac:dyDescent="0.25">
      <c r="D2733" s="2">
        <v>0.375</v>
      </c>
      <c r="E2733">
        <v>11414</v>
      </c>
      <c r="F2733">
        <v>11423</v>
      </c>
      <c r="G2733">
        <v>11407</v>
      </c>
      <c r="H2733">
        <v>11417</v>
      </c>
      <c r="J2733">
        <v>3</v>
      </c>
      <c r="K2733">
        <f t="shared" ref="K2733:K2746" si="878">K2732+J2734</f>
        <v>17</v>
      </c>
      <c r="L2733">
        <v>16</v>
      </c>
      <c r="N2733">
        <f>IF(J2732&lt;0,MIN(K2733:K2746),MAX(K2733:K2746))/R2711</f>
        <v>0.95918367346938771</v>
      </c>
      <c r="O2733">
        <f>IF(J2732&lt;0,MAX(K2733:K2746),MIN(K2733:K2746))/R2711</f>
        <v>0</v>
      </c>
      <c r="R2733">
        <f>MIN(G2730:G2746)</f>
        <v>11403</v>
      </c>
      <c r="W2733">
        <f t="shared" si="870"/>
        <v>0</v>
      </c>
      <c r="X2733">
        <f t="shared" si="871"/>
        <v>3</v>
      </c>
      <c r="Y2733">
        <f t="shared" si="872"/>
        <v>0</v>
      </c>
      <c r="Z2733" s="22">
        <f t="shared" si="873"/>
        <v>0.95918367346938771</v>
      </c>
      <c r="AA2733" s="22">
        <f t="shared" si="874"/>
        <v>0</v>
      </c>
      <c r="AB2733">
        <f t="shared" si="875"/>
        <v>0</v>
      </c>
      <c r="AC2733" s="22">
        <f t="shared" si="876"/>
        <v>0</v>
      </c>
      <c r="AD2733" s="22">
        <f t="shared" si="877"/>
        <v>0</v>
      </c>
    </row>
    <row r="2734" spans="4:30" x14ac:dyDescent="0.25">
      <c r="D2734" s="1">
        <v>0.41666666666666669</v>
      </c>
      <c r="E2734">
        <v>11418</v>
      </c>
      <c r="F2734">
        <v>11454</v>
      </c>
      <c r="G2734">
        <v>11406</v>
      </c>
      <c r="H2734">
        <v>11435</v>
      </c>
      <c r="J2734">
        <v>17</v>
      </c>
      <c r="K2734">
        <f t="shared" si="878"/>
        <v>0</v>
      </c>
      <c r="L2734">
        <v>48</v>
      </c>
      <c r="R2734">
        <f>R2732-R2733</f>
        <v>68</v>
      </c>
      <c r="W2734">
        <f t="shared" si="870"/>
        <v>0</v>
      </c>
      <c r="X2734">
        <f t="shared" si="871"/>
        <v>17</v>
      </c>
      <c r="Y2734">
        <f t="shared" si="872"/>
        <v>68</v>
      </c>
      <c r="Z2734" s="22">
        <f t="shared" si="873"/>
        <v>0</v>
      </c>
      <c r="AA2734" s="22">
        <f t="shared" si="874"/>
        <v>0</v>
      </c>
      <c r="AB2734">
        <f t="shared" si="875"/>
        <v>0</v>
      </c>
      <c r="AC2734" s="22">
        <f t="shared" si="876"/>
        <v>0</v>
      </c>
      <c r="AD2734" s="22">
        <f t="shared" si="877"/>
        <v>0</v>
      </c>
    </row>
    <row r="2735" spans="4:30" x14ac:dyDescent="0.25">
      <c r="D2735" s="1">
        <v>0.45833333333333331</v>
      </c>
      <c r="E2735">
        <v>11435</v>
      </c>
      <c r="F2735">
        <v>11442</v>
      </c>
      <c r="G2735">
        <v>11416</v>
      </c>
      <c r="H2735">
        <v>11418</v>
      </c>
      <c r="J2735">
        <v>-17</v>
      </c>
      <c r="K2735">
        <f t="shared" si="878"/>
        <v>8</v>
      </c>
      <c r="L2735">
        <v>26</v>
      </c>
      <c r="R2735">
        <v>68</v>
      </c>
      <c r="W2735">
        <f t="shared" si="870"/>
        <v>0</v>
      </c>
      <c r="X2735">
        <f t="shared" si="871"/>
        <v>17</v>
      </c>
      <c r="Y2735">
        <f t="shared" si="872"/>
        <v>68</v>
      </c>
      <c r="Z2735" s="22">
        <f t="shared" si="873"/>
        <v>0</v>
      </c>
      <c r="AA2735" s="22">
        <f t="shared" si="874"/>
        <v>0</v>
      </c>
      <c r="AB2735">
        <f t="shared" si="875"/>
        <v>0</v>
      </c>
      <c r="AC2735" s="22">
        <f t="shared" si="876"/>
        <v>0</v>
      </c>
      <c r="AD2735" s="22">
        <f t="shared" si="877"/>
        <v>0</v>
      </c>
    </row>
    <row r="2736" spans="4:30" x14ac:dyDescent="0.25">
      <c r="D2736" s="1">
        <v>0.5</v>
      </c>
      <c r="E2736">
        <v>11418</v>
      </c>
      <c r="F2736">
        <v>11438</v>
      </c>
      <c r="G2736">
        <v>11417</v>
      </c>
      <c r="H2736">
        <v>11426</v>
      </c>
      <c r="J2736">
        <v>8</v>
      </c>
      <c r="K2736">
        <f t="shared" si="878"/>
        <v>15</v>
      </c>
      <c r="L2736">
        <v>21</v>
      </c>
      <c r="W2736">
        <f t="shared" si="870"/>
        <v>0</v>
      </c>
      <c r="X2736">
        <f t="shared" si="871"/>
        <v>8</v>
      </c>
      <c r="Y2736">
        <f t="shared" si="872"/>
        <v>0</v>
      </c>
      <c r="Z2736" s="22">
        <f t="shared" si="873"/>
        <v>0</v>
      </c>
      <c r="AA2736" s="22">
        <f t="shared" si="874"/>
        <v>0</v>
      </c>
      <c r="AB2736">
        <f t="shared" si="875"/>
        <v>0</v>
      </c>
      <c r="AC2736" s="22">
        <f t="shared" si="876"/>
        <v>0</v>
      </c>
      <c r="AD2736" s="22">
        <f t="shared" si="877"/>
        <v>0</v>
      </c>
    </row>
    <row r="2737" spans="3:30" x14ac:dyDescent="0.25">
      <c r="C2737">
        <v>1</v>
      </c>
      <c r="D2737" s="1">
        <v>0.54166666666666663</v>
      </c>
      <c r="E2737">
        <v>11426</v>
      </c>
      <c r="F2737">
        <v>11438</v>
      </c>
      <c r="G2737">
        <v>11422</v>
      </c>
      <c r="H2737">
        <v>11433</v>
      </c>
      <c r="J2737">
        <v>7</v>
      </c>
      <c r="K2737">
        <f t="shared" si="878"/>
        <v>28</v>
      </c>
      <c r="L2737">
        <v>16</v>
      </c>
      <c r="W2737">
        <f t="shared" si="870"/>
        <v>0</v>
      </c>
      <c r="X2737">
        <f t="shared" si="871"/>
        <v>7</v>
      </c>
      <c r="Y2737">
        <f t="shared" si="872"/>
        <v>0</v>
      </c>
      <c r="Z2737" s="22">
        <f t="shared" si="873"/>
        <v>0</v>
      </c>
      <c r="AA2737" s="22">
        <f t="shared" si="874"/>
        <v>0</v>
      </c>
      <c r="AB2737">
        <f t="shared" si="875"/>
        <v>0</v>
      </c>
      <c r="AC2737" s="22">
        <f t="shared" si="876"/>
        <v>0</v>
      </c>
      <c r="AD2737" s="22">
        <f t="shared" si="877"/>
        <v>0</v>
      </c>
    </row>
    <row r="2738" spans="3:30" x14ac:dyDescent="0.25">
      <c r="D2738" s="1">
        <v>0.58333333333333337</v>
      </c>
      <c r="E2738">
        <v>11433</v>
      </c>
      <c r="F2738">
        <v>11453</v>
      </c>
      <c r="G2738">
        <v>11431</v>
      </c>
      <c r="H2738">
        <v>11446</v>
      </c>
      <c r="J2738">
        <v>13</v>
      </c>
      <c r="K2738">
        <f t="shared" si="878"/>
        <v>34</v>
      </c>
      <c r="L2738">
        <v>22</v>
      </c>
      <c r="W2738">
        <f t="shared" si="870"/>
        <v>0</v>
      </c>
      <c r="X2738">
        <f t="shared" si="871"/>
        <v>13</v>
      </c>
      <c r="Y2738">
        <f t="shared" si="872"/>
        <v>0</v>
      </c>
      <c r="Z2738" s="22">
        <f t="shared" si="873"/>
        <v>0</v>
      </c>
      <c r="AA2738" s="22">
        <f t="shared" si="874"/>
        <v>0</v>
      </c>
      <c r="AB2738">
        <f t="shared" si="875"/>
        <v>0</v>
      </c>
      <c r="AC2738" s="22">
        <f t="shared" si="876"/>
        <v>0</v>
      </c>
      <c r="AD2738" s="22">
        <f t="shared" si="877"/>
        <v>0</v>
      </c>
    </row>
    <row r="2739" spans="3:30" x14ac:dyDescent="0.25">
      <c r="D2739" s="1">
        <v>0.625</v>
      </c>
      <c r="E2739">
        <v>11446</v>
      </c>
      <c r="F2739">
        <v>11468</v>
      </c>
      <c r="G2739">
        <v>11439</v>
      </c>
      <c r="H2739">
        <v>11452</v>
      </c>
      <c r="J2739">
        <v>6</v>
      </c>
      <c r="K2739">
        <f t="shared" si="878"/>
        <v>34</v>
      </c>
      <c r="L2739">
        <v>29</v>
      </c>
      <c r="W2739">
        <f t="shared" si="870"/>
        <v>0</v>
      </c>
      <c r="X2739">
        <f t="shared" si="871"/>
        <v>6</v>
      </c>
      <c r="Y2739">
        <f t="shared" si="872"/>
        <v>0</v>
      </c>
      <c r="Z2739" s="22">
        <f t="shared" si="873"/>
        <v>0</v>
      </c>
      <c r="AA2739" s="22">
        <f t="shared" si="874"/>
        <v>0</v>
      </c>
      <c r="AB2739">
        <f t="shared" si="875"/>
        <v>0</v>
      </c>
      <c r="AC2739" s="22">
        <f t="shared" si="876"/>
        <v>0</v>
      </c>
      <c r="AD2739" s="22">
        <f t="shared" si="877"/>
        <v>0</v>
      </c>
    </row>
    <row r="2740" spans="3:30" x14ac:dyDescent="0.25">
      <c r="D2740" s="1">
        <v>0.66666666666666663</v>
      </c>
      <c r="E2740">
        <v>11452</v>
      </c>
      <c r="F2740">
        <v>11464</v>
      </c>
      <c r="G2740">
        <v>11445</v>
      </c>
      <c r="H2740">
        <v>11452</v>
      </c>
      <c r="J2740">
        <v>0</v>
      </c>
      <c r="K2740">
        <f t="shared" si="878"/>
        <v>41</v>
      </c>
      <c r="L2740">
        <v>19</v>
      </c>
      <c r="W2740">
        <f t="shared" si="870"/>
        <v>0</v>
      </c>
      <c r="X2740">
        <f t="shared" si="871"/>
        <v>0</v>
      </c>
      <c r="Y2740">
        <f t="shared" si="872"/>
        <v>0</v>
      </c>
      <c r="Z2740" s="22">
        <f t="shared" si="873"/>
        <v>0</v>
      </c>
      <c r="AA2740" s="22">
        <f t="shared" si="874"/>
        <v>0</v>
      </c>
      <c r="AB2740">
        <f t="shared" si="875"/>
        <v>0</v>
      </c>
      <c r="AC2740" s="22">
        <f t="shared" si="876"/>
        <v>0</v>
      </c>
      <c r="AD2740" s="22">
        <f t="shared" si="877"/>
        <v>0</v>
      </c>
    </row>
    <row r="2741" spans="3:30" x14ac:dyDescent="0.25">
      <c r="D2741" s="1">
        <v>0.70833333333333337</v>
      </c>
      <c r="E2741">
        <v>11452</v>
      </c>
      <c r="F2741">
        <v>11461</v>
      </c>
      <c r="G2741">
        <v>11443</v>
      </c>
      <c r="H2741">
        <v>11459</v>
      </c>
      <c r="J2741">
        <v>7</v>
      </c>
      <c r="K2741">
        <f t="shared" si="878"/>
        <v>37</v>
      </c>
      <c r="L2741">
        <v>18</v>
      </c>
      <c r="W2741">
        <f t="shared" si="870"/>
        <v>0</v>
      </c>
      <c r="X2741">
        <f t="shared" si="871"/>
        <v>7</v>
      </c>
      <c r="Y2741">
        <f t="shared" si="872"/>
        <v>0</v>
      </c>
      <c r="Z2741" s="22">
        <f t="shared" si="873"/>
        <v>0</v>
      </c>
      <c r="AA2741" s="22">
        <f t="shared" si="874"/>
        <v>0</v>
      </c>
      <c r="AB2741">
        <f t="shared" si="875"/>
        <v>0</v>
      </c>
      <c r="AC2741" s="22">
        <f t="shared" si="876"/>
        <v>0</v>
      </c>
      <c r="AD2741" s="22">
        <f t="shared" si="877"/>
        <v>0</v>
      </c>
    </row>
    <row r="2742" spans="3:30" x14ac:dyDescent="0.25">
      <c r="D2742" s="1">
        <v>0.75</v>
      </c>
      <c r="E2742">
        <v>11459</v>
      </c>
      <c r="F2742">
        <v>11471</v>
      </c>
      <c r="G2742">
        <v>11451</v>
      </c>
      <c r="H2742">
        <v>11455</v>
      </c>
      <c r="J2742">
        <v>-4</v>
      </c>
      <c r="K2742">
        <f t="shared" si="878"/>
        <v>41</v>
      </c>
      <c r="L2742">
        <v>20</v>
      </c>
      <c r="W2742">
        <f t="shared" si="870"/>
        <v>0</v>
      </c>
      <c r="X2742">
        <f t="shared" si="871"/>
        <v>4</v>
      </c>
      <c r="Y2742">
        <f t="shared" si="872"/>
        <v>0</v>
      </c>
      <c r="Z2742" s="22">
        <f t="shared" si="873"/>
        <v>0</v>
      </c>
      <c r="AA2742" s="22">
        <f t="shared" si="874"/>
        <v>0</v>
      </c>
      <c r="AB2742">
        <f t="shared" si="875"/>
        <v>0</v>
      </c>
      <c r="AC2742" s="22">
        <f t="shared" si="876"/>
        <v>0</v>
      </c>
      <c r="AD2742" s="22">
        <f t="shared" si="877"/>
        <v>0</v>
      </c>
    </row>
    <row r="2743" spans="3:30" x14ac:dyDescent="0.25">
      <c r="D2743" s="1">
        <v>0.79166666666666663</v>
      </c>
      <c r="E2743">
        <v>11455</v>
      </c>
      <c r="F2743">
        <v>11462</v>
      </c>
      <c r="G2743">
        <v>11454</v>
      </c>
      <c r="H2743">
        <v>11459</v>
      </c>
      <c r="J2743">
        <v>4</v>
      </c>
      <c r="K2743">
        <f t="shared" si="878"/>
        <v>47</v>
      </c>
      <c r="L2743">
        <v>8</v>
      </c>
      <c r="W2743">
        <f t="shared" si="870"/>
        <v>0</v>
      </c>
      <c r="X2743">
        <f t="shared" si="871"/>
        <v>4</v>
      </c>
      <c r="Y2743">
        <f t="shared" si="872"/>
        <v>0</v>
      </c>
      <c r="Z2743" s="22">
        <f t="shared" si="873"/>
        <v>0</v>
      </c>
      <c r="AA2743" s="22">
        <f t="shared" si="874"/>
        <v>0</v>
      </c>
      <c r="AB2743">
        <f t="shared" si="875"/>
        <v>0</v>
      </c>
      <c r="AC2743" s="22">
        <f t="shared" si="876"/>
        <v>0</v>
      </c>
      <c r="AD2743" s="22">
        <f t="shared" si="877"/>
        <v>0</v>
      </c>
    </row>
    <row r="2744" spans="3:30" x14ac:dyDescent="0.25">
      <c r="D2744" s="1">
        <v>0.83333333333333337</v>
      </c>
      <c r="E2744">
        <v>11459</v>
      </c>
      <c r="F2744">
        <v>11467</v>
      </c>
      <c r="G2744">
        <v>11458</v>
      </c>
      <c r="H2744">
        <v>11465</v>
      </c>
      <c r="J2744">
        <v>6</v>
      </c>
      <c r="K2744">
        <f t="shared" si="878"/>
        <v>39</v>
      </c>
      <c r="L2744">
        <v>9</v>
      </c>
      <c r="W2744">
        <f t="shared" si="870"/>
        <v>0</v>
      </c>
      <c r="X2744">
        <f t="shared" si="871"/>
        <v>6</v>
      </c>
      <c r="Y2744">
        <f t="shared" si="872"/>
        <v>0</v>
      </c>
      <c r="Z2744" s="22">
        <f t="shared" si="873"/>
        <v>0</v>
      </c>
      <c r="AA2744" s="22">
        <f t="shared" si="874"/>
        <v>0</v>
      </c>
      <c r="AB2744">
        <f t="shared" si="875"/>
        <v>0</v>
      </c>
      <c r="AC2744" s="22">
        <f t="shared" si="876"/>
        <v>0</v>
      </c>
      <c r="AD2744" s="22">
        <f t="shared" si="877"/>
        <v>0</v>
      </c>
    </row>
    <row r="2745" spans="3:30" x14ac:dyDescent="0.25">
      <c r="D2745" s="1">
        <v>0.875</v>
      </c>
      <c r="E2745">
        <v>11465</v>
      </c>
      <c r="F2745">
        <v>11465</v>
      </c>
      <c r="G2745">
        <v>11451</v>
      </c>
      <c r="H2745">
        <v>11457</v>
      </c>
      <c r="J2745">
        <v>-8</v>
      </c>
      <c r="K2745">
        <f t="shared" si="878"/>
        <v>37</v>
      </c>
      <c r="L2745">
        <v>14</v>
      </c>
      <c r="W2745">
        <f t="shared" si="870"/>
        <v>0</v>
      </c>
      <c r="X2745">
        <f t="shared" si="871"/>
        <v>8</v>
      </c>
      <c r="Y2745">
        <f t="shared" si="872"/>
        <v>0</v>
      </c>
      <c r="Z2745" s="22">
        <f t="shared" si="873"/>
        <v>0</v>
      </c>
      <c r="AA2745" s="22">
        <f t="shared" si="874"/>
        <v>0</v>
      </c>
      <c r="AB2745">
        <f t="shared" si="875"/>
        <v>0</v>
      </c>
      <c r="AC2745" s="22">
        <f t="shared" si="876"/>
        <v>0</v>
      </c>
      <c r="AD2745" s="22">
        <f t="shared" si="877"/>
        <v>0</v>
      </c>
    </row>
    <row r="2746" spans="3:30" x14ac:dyDescent="0.25">
      <c r="D2746" s="2">
        <v>0.91666666666666663</v>
      </c>
      <c r="E2746">
        <v>11456</v>
      </c>
      <c r="F2746">
        <v>11462</v>
      </c>
      <c r="G2746">
        <v>11452</v>
      </c>
      <c r="H2746">
        <v>11454</v>
      </c>
      <c r="J2746">
        <v>-2</v>
      </c>
      <c r="K2746">
        <f t="shared" si="878"/>
        <v>37</v>
      </c>
      <c r="L2746">
        <v>10</v>
      </c>
      <c r="W2746">
        <f t="shared" si="870"/>
        <v>0</v>
      </c>
      <c r="X2746">
        <f t="shared" si="871"/>
        <v>2</v>
      </c>
      <c r="Y2746">
        <f t="shared" si="872"/>
        <v>0</v>
      </c>
      <c r="Z2746" s="22">
        <f t="shared" si="873"/>
        <v>0</v>
      </c>
      <c r="AA2746" s="22">
        <f t="shared" si="874"/>
        <v>0</v>
      </c>
      <c r="AB2746">
        <f t="shared" si="875"/>
        <v>0</v>
      </c>
      <c r="AC2746" s="22">
        <f t="shared" si="876"/>
        <v>0</v>
      </c>
      <c r="AD2746" s="22">
        <f t="shared" si="877"/>
        <v>0</v>
      </c>
    </row>
    <row r="2747" spans="3:30" hidden="1" x14ac:dyDescent="0.25">
      <c r="D2747" s="1">
        <v>0.95833333333333337</v>
      </c>
      <c r="E2747">
        <v>11452</v>
      </c>
      <c r="F2747">
        <v>11458</v>
      </c>
      <c r="G2747">
        <v>11447</v>
      </c>
      <c r="H2747">
        <v>11450</v>
      </c>
      <c r="Z2747"/>
      <c r="AA2747"/>
      <c r="AC2747"/>
      <c r="AD2747"/>
    </row>
    <row r="2748" spans="3:30" hidden="1" x14ac:dyDescent="0.25">
      <c r="D2748" s="1">
        <v>0</v>
      </c>
      <c r="E2748">
        <v>11451</v>
      </c>
      <c r="F2748">
        <v>11451</v>
      </c>
      <c r="G2748">
        <v>11451</v>
      </c>
      <c r="H2748">
        <v>11451</v>
      </c>
      <c r="Z2748"/>
      <c r="AA2748"/>
      <c r="AC2748"/>
      <c r="AD2748"/>
    </row>
    <row r="2749" spans="3:30" hidden="1" x14ac:dyDescent="0.25">
      <c r="D2749" s="1">
        <v>4.1666666666666664E-2</v>
      </c>
      <c r="E2749">
        <v>11454</v>
      </c>
      <c r="F2749">
        <v>11459</v>
      </c>
      <c r="G2749">
        <v>11452</v>
      </c>
      <c r="H2749">
        <v>11459</v>
      </c>
      <c r="Z2749"/>
      <c r="AA2749"/>
      <c r="AC2749"/>
      <c r="AD2749"/>
    </row>
    <row r="2750" spans="3:30" hidden="1" x14ac:dyDescent="0.25">
      <c r="D2750" s="1">
        <v>8.3333333333333329E-2</v>
      </c>
      <c r="E2750">
        <v>11458</v>
      </c>
      <c r="F2750">
        <v>11460</v>
      </c>
      <c r="G2750">
        <v>11455</v>
      </c>
      <c r="H2750">
        <v>11456</v>
      </c>
      <c r="Z2750"/>
      <c r="AA2750"/>
      <c r="AC2750"/>
      <c r="AD2750"/>
    </row>
    <row r="2751" spans="3:30" hidden="1" x14ac:dyDescent="0.25">
      <c r="D2751" s="1">
        <v>0.125</v>
      </c>
      <c r="E2751">
        <v>11455</v>
      </c>
      <c r="F2751">
        <v>11458</v>
      </c>
      <c r="G2751">
        <v>11453</v>
      </c>
      <c r="H2751">
        <v>11453</v>
      </c>
      <c r="Z2751"/>
      <c r="AA2751"/>
      <c r="AC2751"/>
      <c r="AD2751"/>
    </row>
    <row r="2752" spans="3:30" hidden="1" x14ac:dyDescent="0.25">
      <c r="D2752" s="1">
        <v>0.16666666666666666</v>
      </c>
      <c r="E2752">
        <v>11452</v>
      </c>
      <c r="F2752">
        <v>11457</v>
      </c>
      <c r="G2752">
        <v>11452</v>
      </c>
      <c r="H2752">
        <v>11457</v>
      </c>
      <c r="Z2752"/>
      <c r="AA2752"/>
      <c r="AC2752"/>
      <c r="AD2752"/>
    </row>
    <row r="2753" spans="3:30" hidden="1" x14ac:dyDescent="0.25">
      <c r="D2753" s="1">
        <v>0.20833333333333334</v>
      </c>
      <c r="E2753">
        <v>11456</v>
      </c>
      <c r="F2753">
        <v>11458</v>
      </c>
      <c r="G2753">
        <v>11453</v>
      </c>
      <c r="H2753">
        <v>11457</v>
      </c>
      <c r="Z2753"/>
      <c r="AA2753"/>
      <c r="AC2753"/>
      <c r="AD2753"/>
    </row>
    <row r="2754" spans="3:30" hidden="1" x14ac:dyDescent="0.25">
      <c r="D2754" s="1">
        <v>0.25</v>
      </c>
      <c r="E2754">
        <v>11456</v>
      </c>
      <c r="F2754">
        <v>11457</v>
      </c>
      <c r="G2754">
        <v>11449</v>
      </c>
      <c r="H2754">
        <v>11449</v>
      </c>
      <c r="Z2754"/>
      <c r="AA2754"/>
      <c r="AC2754"/>
      <c r="AD2754"/>
    </row>
    <row r="2755" spans="3:30" hidden="1" x14ac:dyDescent="0.25">
      <c r="D2755" s="1">
        <v>0.29166666666666669</v>
      </c>
      <c r="E2755">
        <v>11450</v>
      </c>
      <c r="F2755">
        <v>11452</v>
      </c>
      <c r="G2755">
        <v>11449</v>
      </c>
      <c r="H2755">
        <v>11451</v>
      </c>
      <c r="Z2755"/>
      <c r="AA2755"/>
      <c r="AC2755"/>
      <c r="AD2755"/>
    </row>
    <row r="2756" spans="3:30" x14ac:dyDescent="0.25">
      <c r="D2756" s="2">
        <v>0.33333333333333331</v>
      </c>
      <c r="E2756">
        <v>11450</v>
      </c>
      <c r="F2756">
        <v>11451</v>
      </c>
      <c r="G2756">
        <v>11448</v>
      </c>
      <c r="H2756">
        <v>11450</v>
      </c>
      <c r="J2756">
        <v>0</v>
      </c>
      <c r="K2756">
        <v>0</v>
      </c>
      <c r="L2756">
        <v>3</v>
      </c>
      <c r="M2756">
        <v>9</v>
      </c>
      <c r="R2756">
        <f>MAX(F2754:F2770)</f>
        <v>11481</v>
      </c>
      <c r="W2756">
        <f t="shared" ref="W2756:W2770" si="879">ABS(M2756)</f>
        <v>9</v>
      </c>
      <c r="X2756">
        <f t="shared" ref="X2756:X2770" si="880">ABS(J2756)</f>
        <v>0</v>
      </c>
      <c r="Y2756">
        <f t="shared" ref="Y2756:Y2770" si="881">IF(R2756&lt;1000,ABS(R2756),0)</f>
        <v>0</v>
      </c>
      <c r="Z2756" s="22">
        <f t="shared" ref="Z2756:Z2770" si="882">IF(N2756=1,0,ABS(N2756))</f>
        <v>0</v>
      </c>
      <c r="AA2756" s="22">
        <f t="shared" ref="AA2756:AA2770" si="883">ABS(O2756)</f>
        <v>0</v>
      </c>
      <c r="AB2756">
        <f t="shared" ref="AB2756:AB2770" si="884">IF(N2756=1,1,0)</f>
        <v>0</v>
      </c>
      <c r="AC2756" s="22">
        <f t="shared" ref="AC2756:AC2770" si="885">IF(N2756=1,ABS(N2757),0)</f>
        <v>0</v>
      </c>
      <c r="AD2756" s="22">
        <f t="shared" ref="AD2756:AD2770" si="886">IF(N2756=1,0,ABS(O2757))</f>
        <v>0.10294117647058823</v>
      </c>
    </row>
    <row r="2757" spans="3:30" x14ac:dyDescent="0.25">
      <c r="D2757" s="2">
        <v>0.375</v>
      </c>
      <c r="E2757">
        <v>11447</v>
      </c>
      <c r="F2757">
        <v>11456</v>
      </c>
      <c r="G2757">
        <v>11445</v>
      </c>
      <c r="H2757">
        <v>11446</v>
      </c>
      <c r="J2757">
        <v>-1</v>
      </c>
      <c r="K2757">
        <f t="shared" ref="K2757:K2770" si="887">K2756+J2758</f>
        <v>16</v>
      </c>
      <c r="L2757">
        <v>11</v>
      </c>
      <c r="N2757">
        <f>IF(J2756&lt;0,MIN(K2757:K2770),MAX(K2757:K2770))/R2735</f>
        <v>0.3235294117647059</v>
      </c>
      <c r="O2757">
        <f>IF(J2756&lt;0,MAX(K2757:K2770),MIN(K2757:K2770))/R2735</f>
        <v>0.10294117647058823</v>
      </c>
      <c r="R2757">
        <f>MIN(G2754:G2770)</f>
        <v>11442</v>
      </c>
      <c r="W2757">
        <f t="shared" si="879"/>
        <v>0</v>
      </c>
      <c r="X2757">
        <f t="shared" si="880"/>
        <v>1</v>
      </c>
      <c r="Y2757">
        <f t="shared" si="881"/>
        <v>0</v>
      </c>
      <c r="Z2757" s="22">
        <f t="shared" si="882"/>
        <v>0.3235294117647059</v>
      </c>
      <c r="AA2757" s="22">
        <f t="shared" si="883"/>
        <v>0.10294117647058823</v>
      </c>
      <c r="AB2757">
        <f t="shared" si="884"/>
        <v>0</v>
      </c>
      <c r="AC2757" s="22">
        <f t="shared" si="885"/>
        <v>0</v>
      </c>
      <c r="AD2757" s="22">
        <f t="shared" si="886"/>
        <v>0</v>
      </c>
    </row>
    <row r="2758" spans="3:30" x14ac:dyDescent="0.25">
      <c r="D2758" s="1">
        <v>0.41666666666666669</v>
      </c>
      <c r="E2758">
        <v>11447</v>
      </c>
      <c r="F2758">
        <v>11481</v>
      </c>
      <c r="G2758">
        <v>11442</v>
      </c>
      <c r="H2758">
        <v>11463</v>
      </c>
      <c r="J2758">
        <v>16</v>
      </c>
      <c r="K2758">
        <f t="shared" si="887"/>
        <v>17</v>
      </c>
      <c r="L2758">
        <v>39</v>
      </c>
      <c r="R2758">
        <f>R2756-R2757</f>
        <v>39</v>
      </c>
      <c r="W2758">
        <f t="shared" si="879"/>
        <v>0</v>
      </c>
      <c r="X2758">
        <f t="shared" si="880"/>
        <v>16</v>
      </c>
      <c r="Y2758">
        <f t="shared" si="881"/>
        <v>39</v>
      </c>
      <c r="Z2758" s="22">
        <f t="shared" si="882"/>
        <v>0</v>
      </c>
      <c r="AA2758" s="22">
        <f t="shared" si="883"/>
        <v>0</v>
      </c>
      <c r="AB2758">
        <f t="shared" si="884"/>
        <v>0</v>
      </c>
      <c r="AC2758" s="22">
        <f t="shared" si="885"/>
        <v>0</v>
      </c>
      <c r="AD2758" s="22">
        <f t="shared" si="886"/>
        <v>0</v>
      </c>
    </row>
    <row r="2759" spans="3:30" x14ac:dyDescent="0.25">
      <c r="D2759" s="1">
        <v>0.45833333333333331</v>
      </c>
      <c r="E2759">
        <v>11464</v>
      </c>
      <c r="F2759">
        <v>11480</v>
      </c>
      <c r="G2759">
        <v>11463</v>
      </c>
      <c r="H2759">
        <v>11465</v>
      </c>
      <c r="J2759">
        <v>1</v>
      </c>
      <c r="K2759">
        <f t="shared" si="887"/>
        <v>22</v>
      </c>
      <c r="L2759">
        <v>17</v>
      </c>
      <c r="R2759">
        <v>39</v>
      </c>
      <c r="W2759">
        <f t="shared" si="879"/>
        <v>0</v>
      </c>
      <c r="X2759">
        <f t="shared" si="880"/>
        <v>1</v>
      </c>
      <c r="Y2759">
        <f t="shared" si="881"/>
        <v>39</v>
      </c>
      <c r="Z2759" s="22">
        <f t="shared" si="882"/>
        <v>0</v>
      </c>
      <c r="AA2759" s="22">
        <f t="shared" si="883"/>
        <v>0</v>
      </c>
      <c r="AB2759">
        <f t="shared" si="884"/>
        <v>0</v>
      </c>
      <c r="AC2759" s="22">
        <f t="shared" si="885"/>
        <v>0</v>
      </c>
      <c r="AD2759" s="22">
        <f t="shared" si="886"/>
        <v>0</v>
      </c>
    </row>
    <row r="2760" spans="3:30" x14ac:dyDescent="0.25">
      <c r="D2760" s="1">
        <v>0.5</v>
      </c>
      <c r="E2760">
        <v>11465</v>
      </c>
      <c r="F2760">
        <v>11476</v>
      </c>
      <c r="G2760">
        <v>11462</v>
      </c>
      <c r="H2760">
        <v>11470</v>
      </c>
      <c r="J2760">
        <v>5</v>
      </c>
      <c r="K2760">
        <f t="shared" si="887"/>
        <v>7</v>
      </c>
      <c r="L2760">
        <v>14</v>
      </c>
      <c r="W2760">
        <f t="shared" si="879"/>
        <v>0</v>
      </c>
      <c r="X2760">
        <f t="shared" si="880"/>
        <v>5</v>
      </c>
      <c r="Y2760">
        <f t="shared" si="881"/>
        <v>0</v>
      </c>
      <c r="Z2760" s="22">
        <f t="shared" si="882"/>
        <v>0</v>
      </c>
      <c r="AA2760" s="22">
        <f t="shared" si="883"/>
        <v>0</v>
      </c>
      <c r="AB2760">
        <f t="shared" si="884"/>
        <v>0</v>
      </c>
      <c r="AC2760" s="22">
        <f t="shared" si="885"/>
        <v>0</v>
      </c>
      <c r="AD2760" s="22">
        <f t="shared" si="886"/>
        <v>0</v>
      </c>
    </row>
    <row r="2761" spans="3:30" x14ac:dyDescent="0.25">
      <c r="C2761">
        <v>1</v>
      </c>
      <c r="D2761" s="1">
        <v>0.54166666666666663</v>
      </c>
      <c r="E2761">
        <v>11470</v>
      </c>
      <c r="F2761">
        <v>11472</v>
      </c>
      <c r="G2761">
        <v>11455</v>
      </c>
      <c r="H2761">
        <v>11455</v>
      </c>
      <c r="J2761">
        <v>-15</v>
      </c>
      <c r="K2761">
        <f t="shared" si="887"/>
        <v>9</v>
      </c>
      <c r="L2761">
        <v>17</v>
      </c>
      <c r="W2761">
        <f t="shared" si="879"/>
        <v>0</v>
      </c>
      <c r="X2761">
        <f t="shared" si="880"/>
        <v>15</v>
      </c>
      <c r="Y2761">
        <f t="shared" si="881"/>
        <v>0</v>
      </c>
      <c r="Z2761" s="22">
        <f t="shared" si="882"/>
        <v>0</v>
      </c>
      <c r="AA2761" s="22">
        <f t="shared" si="883"/>
        <v>0</v>
      </c>
      <c r="AB2761">
        <f t="shared" si="884"/>
        <v>0</v>
      </c>
      <c r="AC2761" s="22">
        <f t="shared" si="885"/>
        <v>0</v>
      </c>
      <c r="AD2761" s="22">
        <f t="shared" si="886"/>
        <v>0</v>
      </c>
    </row>
    <row r="2762" spans="3:30" x14ac:dyDescent="0.25">
      <c r="D2762" s="1">
        <v>0.58333333333333337</v>
      </c>
      <c r="E2762">
        <v>11457</v>
      </c>
      <c r="F2762">
        <v>11460</v>
      </c>
      <c r="G2762">
        <v>11451</v>
      </c>
      <c r="H2762">
        <v>11459</v>
      </c>
      <c r="J2762">
        <v>2</v>
      </c>
      <c r="K2762">
        <f t="shared" si="887"/>
        <v>8</v>
      </c>
      <c r="L2762">
        <v>9</v>
      </c>
      <c r="W2762">
        <f t="shared" si="879"/>
        <v>0</v>
      </c>
      <c r="X2762">
        <f t="shared" si="880"/>
        <v>2</v>
      </c>
      <c r="Y2762">
        <f t="shared" si="881"/>
        <v>0</v>
      </c>
      <c r="Z2762" s="22">
        <f t="shared" si="882"/>
        <v>0</v>
      </c>
      <c r="AA2762" s="22">
        <f t="shared" si="883"/>
        <v>0</v>
      </c>
      <c r="AB2762">
        <f t="shared" si="884"/>
        <v>0</v>
      </c>
      <c r="AC2762" s="22">
        <f t="shared" si="885"/>
        <v>0</v>
      </c>
      <c r="AD2762" s="22">
        <f t="shared" si="886"/>
        <v>0</v>
      </c>
    </row>
    <row r="2763" spans="3:30" x14ac:dyDescent="0.25">
      <c r="D2763" s="1">
        <v>0.625</v>
      </c>
      <c r="E2763">
        <v>11459</v>
      </c>
      <c r="F2763">
        <v>11464</v>
      </c>
      <c r="G2763">
        <v>11451</v>
      </c>
      <c r="H2763">
        <v>11458</v>
      </c>
      <c r="J2763">
        <v>-1</v>
      </c>
      <c r="K2763">
        <f t="shared" si="887"/>
        <v>12</v>
      </c>
      <c r="L2763">
        <v>13</v>
      </c>
      <c r="W2763">
        <f t="shared" si="879"/>
        <v>0</v>
      </c>
      <c r="X2763">
        <f t="shared" si="880"/>
        <v>1</v>
      </c>
      <c r="Y2763">
        <f t="shared" si="881"/>
        <v>0</v>
      </c>
      <c r="Z2763" s="22">
        <f t="shared" si="882"/>
        <v>0</v>
      </c>
      <c r="AA2763" s="22">
        <f t="shared" si="883"/>
        <v>0</v>
      </c>
      <c r="AB2763">
        <f t="shared" si="884"/>
        <v>0</v>
      </c>
      <c r="AC2763" s="22">
        <f t="shared" si="885"/>
        <v>0</v>
      </c>
      <c r="AD2763" s="22">
        <f t="shared" si="886"/>
        <v>0</v>
      </c>
    </row>
    <row r="2764" spans="3:30" x14ac:dyDescent="0.25">
      <c r="D2764" s="1">
        <v>0.66666666666666663</v>
      </c>
      <c r="E2764">
        <v>11458</v>
      </c>
      <c r="F2764">
        <v>11468</v>
      </c>
      <c r="G2764">
        <v>11456</v>
      </c>
      <c r="H2764">
        <v>11462</v>
      </c>
      <c r="J2764">
        <v>4</v>
      </c>
      <c r="K2764">
        <f t="shared" si="887"/>
        <v>12</v>
      </c>
      <c r="L2764">
        <v>12</v>
      </c>
      <c r="W2764">
        <f t="shared" si="879"/>
        <v>0</v>
      </c>
      <c r="X2764">
        <f t="shared" si="880"/>
        <v>4</v>
      </c>
      <c r="Y2764">
        <f t="shared" si="881"/>
        <v>0</v>
      </c>
      <c r="Z2764" s="22">
        <f t="shared" si="882"/>
        <v>0</v>
      </c>
      <c r="AA2764" s="22">
        <f t="shared" si="883"/>
        <v>0</v>
      </c>
      <c r="AB2764">
        <f t="shared" si="884"/>
        <v>0</v>
      </c>
      <c r="AC2764" s="22">
        <f t="shared" si="885"/>
        <v>0</v>
      </c>
      <c r="AD2764" s="22">
        <f t="shared" si="886"/>
        <v>0</v>
      </c>
    </row>
    <row r="2765" spans="3:30" x14ac:dyDescent="0.25">
      <c r="D2765" s="1">
        <v>0.70833333333333337</v>
      </c>
      <c r="E2765">
        <v>11463</v>
      </c>
      <c r="F2765">
        <v>11471</v>
      </c>
      <c r="G2765">
        <v>11456</v>
      </c>
      <c r="H2765">
        <v>11463</v>
      </c>
      <c r="J2765">
        <v>0</v>
      </c>
      <c r="K2765">
        <f t="shared" si="887"/>
        <v>11</v>
      </c>
      <c r="L2765">
        <v>15</v>
      </c>
      <c r="W2765">
        <f t="shared" si="879"/>
        <v>0</v>
      </c>
      <c r="X2765">
        <f t="shared" si="880"/>
        <v>0</v>
      </c>
      <c r="Y2765">
        <f t="shared" si="881"/>
        <v>0</v>
      </c>
      <c r="Z2765" s="22">
        <f t="shared" si="882"/>
        <v>0</v>
      </c>
      <c r="AA2765" s="22">
        <f t="shared" si="883"/>
        <v>0</v>
      </c>
      <c r="AB2765">
        <f t="shared" si="884"/>
        <v>0</v>
      </c>
      <c r="AC2765" s="22">
        <f t="shared" si="885"/>
        <v>0</v>
      </c>
      <c r="AD2765" s="22">
        <f t="shared" si="886"/>
        <v>0</v>
      </c>
    </row>
    <row r="2766" spans="3:30" x14ac:dyDescent="0.25">
      <c r="D2766" s="1">
        <v>0.75</v>
      </c>
      <c r="E2766">
        <v>11463</v>
      </c>
      <c r="F2766">
        <v>11473</v>
      </c>
      <c r="G2766">
        <v>11453</v>
      </c>
      <c r="H2766">
        <v>11462</v>
      </c>
      <c r="J2766">
        <v>-1</v>
      </c>
      <c r="K2766">
        <f t="shared" si="887"/>
        <v>13</v>
      </c>
      <c r="L2766">
        <v>20</v>
      </c>
      <c r="W2766">
        <f t="shared" si="879"/>
        <v>0</v>
      </c>
      <c r="X2766">
        <f t="shared" si="880"/>
        <v>1</v>
      </c>
      <c r="Y2766">
        <f t="shared" si="881"/>
        <v>0</v>
      </c>
      <c r="Z2766" s="22">
        <f t="shared" si="882"/>
        <v>0</v>
      </c>
      <c r="AA2766" s="22">
        <f t="shared" si="883"/>
        <v>0</v>
      </c>
      <c r="AB2766">
        <f t="shared" si="884"/>
        <v>0</v>
      </c>
      <c r="AC2766" s="22">
        <f t="shared" si="885"/>
        <v>0</v>
      </c>
      <c r="AD2766" s="22">
        <f t="shared" si="886"/>
        <v>0</v>
      </c>
    </row>
    <row r="2767" spans="3:30" x14ac:dyDescent="0.25">
      <c r="D2767" s="1">
        <v>0.79166666666666663</v>
      </c>
      <c r="E2767">
        <v>11462</v>
      </c>
      <c r="F2767">
        <v>11467</v>
      </c>
      <c r="G2767">
        <v>11461</v>
      </c>
      <c r="H2767">
        <v>11464</v>
      </c>
      <c r="J2767">
        <v>2</v>
      </c>
      <c r="K2767">
        <f t="shared" si="887"/>
        <v>15</v>
      </c>
      <c r="L2767">
        <v>6</v>
      </c>
      <c r="W2767">
        <f t="shared" si="879"/>
        <v>0</v>
      </c>
      <c r="X2767">
        <f t="shared" si="880"/>
        <v>2</v>
      </c>
      <c r="Y2767">
        <f t="shared" si="881"/>
        <v>0</v>
      </c>
      <c r="Z2767" s="22">
        <f t="shared" si="882"/>
        <v>0</v>
      </c>
      <c r="AA2767" s="22">
        <f t="shared" si="883"/>
        <v>0</v>
      </c>
      <c r="AB2767">
        <f t="shared" si="884"/>
        <v>0</v>
      </c>
      <c r="AC2767" s="22">
        <f t="shared" si="885"/>
        <v>0</v>
      </c>
      <c r="AD2767" s="22">
        <f t="shared" si="886"/>
        <v>0</v>
      </c>
    </row>
    <row r="2768" spans="3:30" x14ac:dyDescent="0.25">
      <c r="D2768" s="1">
        <v>0.83333333333333337</v>
      </c>
      <c r="E2768">
        <v>11464</v>
      </c>
      <c r="F2768">
        <v>11468</v>
      </c>
      <c r="G2768">
        <v>11462</v>
      </c>
      <c r="H2768">
        <v>11466</v>
      </c>
      <c r="J2768">
        <v>2</v>
      </c>
      <c r="K2768">
        <f t="shared" si="887"/>
        <v>21</v>
      </c>
      <c r="L2768">
        <v>6</v>
      </c>
      <c r="W2768">
        <f t="shared" si="879"/>
        <v>0</v>
      </c>
      <c r="X2768">
        <f t="shared" si="880"/>
        <v>2</v>
      </c>
      <c r="Y2768">
        <f t="shared" si="881"/>
        <v>0</v>
      </c>
      <c r="Z2768" s="22">
        <f t="shared" si="882"/>
        <v>0</v>
      </c>
      <c r="AA2768" s="22">
        <f t="shared" si="883"/>
        <v>0</v>
      </c>
      <c r="AB2768">
        <f t="shared" si="884"/>
        <v>0</v>
      </c>
      <c r="AC2768" s="22">
        <f t="shared" si="885"/>
        <v>0</v>
      </c>
      <c r="AD2768" s="22">
        <f t="shared" si="886"/>
        <v>0</v>
      </c>
    </row>
    <row r="2769" spans="4:30" x14ac:dyDescent="0.25">
      <c r="D2769" s="1">
        <v>0.875</v>
      </c>
      <c r="E2769">
        <v>11465</v>
      </c>
      <c r="F2769">
        <v>11471</v>
      </c>
      <c r="G2769">
        <v>11465</v>
      </c>
      <c r="H2769">
        <v>11471</v>
      </c>
      <c r="J2769">
        <v>6</v>
      </c>
      <c r="K2769">
        <f t="shared" si="887"/>
        <v>10</v>
      </c>
      <c r="L2769">
        <v>6</v>
      </c>
      <c r="W2769">
        <f t="shared" si="879"/>
        <v>0</v>
      </c>
      <c r="X2769">
        <f t="shared" si="880"/>
        <v>6</v>
      </c>
      <c r="Y2769">
        <f t="shared" si="881"/>
        <v>0</v>
      </c>
      <c r="Z2769" s="22">
        <f t="shared" si="882"/>
        <v>0</v>
      </c>
      <c r="AA2769" s="22">
        <f t="shared" si="883"/>
        <v>0</v>
      </c>
      <c r="AB2769">
        <f t="shared" si="884"/>
        <v>0</v>
      </c>
      <c r="AC2769" s="22">
        <f t="shared" si="885"/>
        <v>0</v>
      </c>
      <c r="AD2769" s="22">
        <f t="shared" si="886"/>
        <v>0</v>
      </c>
    </row>
    <row r="2770" spans="4:30" x14ac:dyDescent="0.25">
      <c r="D2770" s="2">
        <v>0.91666666666666663</v>
      </c>
      <c r="E2770">
        <v>11470</v>
      </c>
      <c r="F2770">
        <v>11471</v>
      </c>
      <c r="G2770">
        <v>11456</v>
      </c>
      <c r="H2770">
        <v>11459</v>
      </c>
      <c r="J2770">
        <v>-11</v>
      </c>
      <c r="K2770">
        <f t="shared" si="887"/>
        <v>10</v>
      </c>
      <c r="L2770">
        <v>15</v>
      </c>
      <c r="W2770">
        <f t="shared" si="879"/>
        <v>0</v>
      </c>
      <c r="X2770">
        <f t="shared" si="880"/>
        <v>11</v>
      </c>
      <c r="Y2770">
        <f t="shared" si="881"/>
        <v>0</v>
      </c>
      <c r="Z2770" s="22">
        <f t="shared" si="882"/>
        <v>0</v>
      </c>
      <c r="AA2770" s="22">
        <f t="shared" si="883"/>
        <v>0</v>
      </c>
      <c r="AB2770">
        <f t="shared" si="884"/>
        <v>0</v>
      </c>
      <c r="AC2770" s="22">
        <f t="shared" si="885"/>
        <v>0</v>
      </c>
      <c r="AD2770" s="22">
        <f t="shared" si="886"/>
        <v>0</v>
      </c>
    </row>
    <row r="2771" spans="4:30" hidden="1" x14ac:dyDescent="0.25">
      <c r="D2771" s="1">
        <v>0.95833333333333337</v>
      </c>
      <c r="E2771">
        <v>11460</v>
      </c>
      <c r="F2771">
        <v>11462</v>
      </c>
      <c r="G2771">
        <v>11444</v>
      </c>
      <c r="H2771">
        <v>11447</v>
      </c>
      <c r="Z2771"/>
      <c r="AA2771"/>
      <c r="AC2771"/>
      <c r="AD2771"/>
    </row>
    <row r="2772" spans="4:30" hidden="1" x14ac:dyDescent="0.25">
      <c r="D2772" s="1">
        <v>0</v>
      </c>
      <c r="E2772">
        <v>11447</v>
      </c>
      <c r="F2772">
        <v>11447</v>
      </c>
      <c r="G2772">
        <v>11447</v>
      </c>
      <c r="H2772">
        <v>11447</v>
      </c>
      <c r="Z2772"/>
      <c r="AA2772"/>
      <c r="AC2772"/>
      <c r="AD2772"/>
    </row>
    <row r="2773" spans="4:30" hidden="1" x14ac:dyDescent="0.25">
      <c r="D2773" s="1">
        <v>4.1666666666666664E-2</v>
      </c>
      <c r="E2773">
        <v>11448</v>
      </c>
      <c r="F2773">
        <v>11461</v>
      </c>
      <c r="G2773">
        <v>11447</v>
      </c>
      <c r="H2773">
        <v>11458</v>
      </c>
      <c r="Z2773"/>
      <c r="AA2773"/>
      <c r="AC2773"/>
      <c r="AD2773"/>
    </row>
    <row r="2774" spans="4:30" hidden="1" x14ac:dyDescent="0.25">
      <c r="D2774" s="1">
        <v>8.3333333333333329E-2</v>
      </c>
      <c r="E2774">
        <v>11459</v>
      </c>
      <c r="F2774">
        <v>11459</v>
      </c>
      <c r="G2774">
        <v>11453</v>
      </c>
      <c r="H2774">
        <v>11458</v>
      </c>
      <c r="Z2774"/>
      <c r="AA2774"/>
      <c r="AC2774"/>
      <c r="AD2774"/>
    </row>
    <row r="2775" spans="4:30" hidden="1" x14ac:dyDescent="0.25">
      <c r="D2775" s="1">
        <v>0.125</v>
      </c>
      <c r="E2775">
        <v>11459</v>
      </c>
      <c r="F2775">
        <v>11462</v>
      </c>
      <c r="G2775">
        <v>11456</v>
      </c>
      <c r="H2775">
        <v>11459</v>
      </c>
      <c r="Z2775"/>
      <c r="AA2775"/>
      <c r="AC2775"/>
      <c r="AD2775"/>
    </row>
    <row r="2776" spans="4:30" hidden="1" x14ac:dyDescent="0.25">
      <c r="D2776" s="1">
        <v>0.16666666666666666</v>
      </c>
      <c r="E2776">
        <v>11458</v>
      </c>
      <c r="F2776">
        <v>11459</v>
      </c>
      <c r="G2776">
        <v>11441</v>
      </c>
      <c r="H2776">
        <v>11447</v>
      </c>
      <c r="Z2776"/>
      <c r="AA2776"/>
      <c r="AC2776"/>
      <c r="AD2776"/>
    </row>
    <row r="2777" spans="4:30" hidden="1" x14ac:dyDescent="0.25">
      <c r="D2777" s="1">
        <v>0.20833333333333334</v>
      </c>
      <c r="E2777">
        <v>11445</v>
      </c>
      <c r="F2777">
        <v>11447</v>
      </c>
      <c r="G2777">
        <v>11440</v>
      </c>
      <c r="H2777">
        <v>11441</v>
      </c>
      <c r="Z2777"/>
      <c r="AA2777"/>
      <c r="AC2777"/>
      <c r="AD2777"/>
    </row>
    <row r="2778" spans="4:30" hidden="1" x14ac:dyDescent="0.25">
      <c r="D2778" s="1">
        <v>0.25</v>
      </c>
      <c r="E2778">
        <v>11442</v>
      </c>
      <c r="F2778">
        <v>11446</v>
      </c>
      <c r="G2778">
        <v>11429</v>
      </c>
      <c r="H2778">
        <v>11438</v>
      </c>
      <c r="Z2778"/>
      <c r="AA2778"/>
      <c r="AC2778"/>
      <c r="AD2778"/>
    </row>
    <row r="2779" spans="4:30" hidden="1" x14ac:dyDescent="0.25">
      <c r="D2779" s="1">
        <v>0.29166666666666669</v>
      </c>
      <c r="E2779">
        <v>11440</v>
      </c>
      <c r="F2779">
        <v>11446</v>
      </c>
      <c r="G2779">
        <v>11433</v>
      </c>
      <c r="H2779">
        <v>11446</v>
      </c>
      <c r="Z2779"/>
      <c r="AA2779"/>
      <c r="AC2779"/>
      <c r="AD2779"/>
    </row>
    <row r="2780" spans="4:30" x14ac:dyDescent="0.25">
      <c r="D2780" s="2">
        <v>0.33333333333333331</v>
      </c>
      <c r="E2780">
        <v>11444</v>
      </c>
      <c r="F2780">
        <v>11448</v>
      </c>
      <c r="G2780">
        <v>11438</v>
      </c>
      <c r="H2780">
        <v>11444</v>
      </c>
      <c r="J2780">
        <v>0</v>
      </c>
      <c r="K2780">
        <v>0</v>
      </c>
      <c r="L2780">
        <v>10</v>
      </c>
      <c r="M2780">
        <v>2</v>
      </c>
      <c r="R2780">
        <f>MAX(F2778:F2794)</f>
        <v>11476</v>
      </c>
      <c r="W2780">
        <f t="shared" ref="W2780:W2794" si="888">ABS(M2780)</f>
        <v>2</v>
      </c>
      <c r="X2780">
        <f t="shared" ref="X2780:X2794" si="889">ABS(J2780)</f>
        <v>0</v>
      </c>
      <c r="Y2780">
        <f t="shared" ref="Y2780:Y2794" si="890">IF(R2780&lt;1000,ABS(R2780),0)</f>
        <v>0</v>
      </c>
      <c r="Z2780" s="22">
        <f t="shared" ref="Z2780:Z2794" si="891">IF(N2780=1,0,ABS(N2780))</f>
        <v>0</v>
      </c>
      <c r="AA2780" s="22">
        <f t="shared" ref="AA2780:AA2794" si="892">ABS(O2780)</f>
        <v>0</v>
      </c>
      <c r="AB2780">
        <f t="shared" ref="AB2780:AB2794" si="893">IF(N2780=1,1,0)</f>
        <v>0</v>
      </c>
      <c r="AC2780" s="22">
        <f t="shared" ref="AC2780:AC2794" si="894">IF(N2780=1,ABS(N2781),0)</f>
        <v>0</v>
      </c>
      <c r="AD2780" s="22">
        <f t="shared" ref="AD2780:AD2794" si="895">IF(N2780=1,0,ABS(O2781))</f>
        <v>0.15384615384615385</v>
      </c>
    </row>
    <row r="2781" spans="4:30" x14ac:dyDescent="0.25">
      <c r="D2781" s="2">
        <v>0.375</v>
      </c>
      <c r="E2781">
        <v>11444</v>
      </c>
      <c r="F2781">
        <v>11448</v>
      </c>
      <c r="G2781">
        <v>11436</v>
      </c>
      <c r="H2781">
        <v>11439</v>
      </c>
      <c r="J2781">
        <v>-5</v>
      </c>
      <c r="K2781">
        <f t="shared" ref="K2781:K2794" si="896">K2780+J2782</f>
        <v>23</v>
      </c>
      <c r="L2781">
        <v>12</v>
      </c>
      <c r="N2781">
        <f>IF(J2780&lt;0,MIN(K2781:K2794),MAX(K2781:K2794))/R2759</f>
        <v>0.61538461538461542</v>
      </c>
      <c r="O2781">
        <f>IF(J2780&lt;0,MAX(K2781:K2794),MIN(K2781:K2794))/R2759</f>
        <v>0.15384615384615385</v>
      </c>
      <c r="R2781">
        <f>MIN(G2778:G2794)</f>
        <v>11426</v>
      </c>
      <c r="W2781">
        <f t="shared" si="888"/>
        <v>0</v>
      </c>
      <c r="X2781">
        <f t="shared" si="889"/>
        <v>5</v>
      </c>
      <c r="Y2781">
        <f t="shared" si="890"/>
        <v>0</v>
      </c>
      <c r="Z2781" s="22">
        <f t="shared" si="891"/>
        <v>0.61538461538461542</v>
      </c>
      <c r="AA2781" s="22">
        <f t="shared" si="892"/>
        <v>0.15384615384615385</v>
      </c>
      <c r="AB2781">
        <f t="shared" si="893"/>
        <v>0</v>
      </c>
      <c r="AC2781" s="22">
        <f t="shared" si="894"/>
        <v>0</v>
      </c>
      <c r="AD2781" s="22">
        <f t="shared" si="895"/>
        <v>0</v>
      </c>
    </row>
    <row r="2782" spans="4:30" x14ac:dyDescent="0.25">
      <c r="D2782" s="1">
        <v>0.41666666666666669</v>
      </c>
      <c r="E2782">
        <v>11440</v>
      </c>
      <c r="F2782">
        <v>11470</v>
      </c>
      <c r="G2782">
        <v>11437</v>
      </c>
      <c r="H2782">
        <v>11463</v>
      </c>
      <c r="J2782">
        <v>23</v>
      </c>
      <c r="K2782">
        <f t="shared" si="896"/>
        <v>22</v>
      </c>
      <c r="L2782">
        <v>33</v>
      </c>
      <c r="R2782">
        <f>R2780-R2781</f>
        <v>50</v>
      </c>
      <c r="W2782">
        <f t="shared" si="888"/>
        <v>0</v>
      </c>
      <c r="X2782">
        <f t="shared" si="889"/>
        <v>23</v>
      </c>
      <c r="Y2782">
        <f t="shared" si="890"/>
        <v>50</v>
      </c>
      <c r="Z2782" s="22">
        <f t="shared" si="891"/>
        <v>0</v>
      </c>
      <c r="AA2782" s="22">
        <f t="shared" si="892"/>
        <v>0</v>
      </c>
      <c r="AB2782">
        <f t="shared" si="893"/>
        <v>0</v>
      </c>
      <c r="AC2782" s="22">
        <f t="shared" si="894"/>
        <v>0</v>
      </c>
      <c r="AD2782" s="22">
        <f t="shared" si="895"/>
        <v>0</v>
      </c>
    </row>
    <row r="2783" spans="4:30" x14ac:dyDescent="0.25">
      <c r="D2783" s="1">
        <v>0.45833333333333331</v>
      </c>
      <c r="E2783">
        <v>11462</v>
      </c>
      <c r="F2783">
        <v>11476</v>
      </c>
      <c r="G2783">
        <v>11460</v>
      </c>
      <c r="H2783">
        <v>11461</v>
      </c>
      <c r="J2783">
        <v>-1</v>
      </c>
      <c r="K2783">
        <f t="shared" si="896"/>
        <v>19</v>
      </c>
      <c r="L2783">
        <v>16</v>
      </c>
      <c r="R2783">
        <v>50</v>
      </c>
      <c r="W2783">
        <f t="shared" si="888"/>
        <v>0</v>
      </c>
      <c r="X2783">
        <f t="shared" si="889"/>
        <v>1</v>
      </c>
      <c r="Y2783">
        <f t="shared" si="890"/>
        <v>50</v>
      </c>
      <c r="Z2783" s="22">
        <f t="shared" si="891"/>
        <v>0</v>
      </c>
      <c r="AA2783" s="22">
        <f t="shared" si="892"/>
        <v>0</v>
      </c>
      <c r="AB2783">
        <f t="shared" si="893"/>
        <v>0</v>
      </c>
      <c r="AC2783" s="22">
        <f t="shared" si="894"/>
        <v>0</v>
      </c>
      <c r="AD2783" s="22">
        <f t="shared" si="895"/>
        <v>0</v>
      </c>
    </row>
    <row r="2784" spans="4:30" x14ac:dyDescent="0.25">
      <c r="D2784" s="1">
        <v>0.5</v>
      </c>
      <c r="E2784">
        <v>11461</v>
      </c>
      <c r="F2784">
        <v>11464</v>
      </c>
      <c r="G2784">
        <v>11452</v>
      </c>
      <c r="H2784">
        <v>11458</v>
      </c>
      <c r="J2784">
        <v>-3</v>
      </c>
      <c r="K2784">
        <f t="shared" si="896"/>
        <v>24</v>
      </c>
      <c r="L2784">
        <v>12</v>
      </c>
      <c r="W2784">
        <f t="shared" si="888"/>
        <v>0</v>
      </c>
      <c r="X2784">
        <f t="shared" si="889"/>
        <v>3</v>
      </c>
      <c r="Y2784">
        <f t="shared" si="890"/>
        <v>0</v>
      </c>
      <c r="Z2784" s="22">
        <f t="shared" si="891"/>
        <v>0</v>
      </c>
      <c r="AA2784" s="22">
        <f t="shared" si="892"/>
        <v>0</v>
      </c>
      <c r="AB2784">
        <f t="shared" si="893"/>
        <v>0</v>
      </c>
      <c r="AC2784" s="22">
        <f t="shared" si="894"/>
        <v>0</v>
      </c>
      <c r="AD2784" s="22">
        <f t="shared" si="895"/>
        <v>0</v>
      </c>
    </row>
    <row r="2785" spans="3:30" x14ac:dyDescent="0.25">
      <c r="C2785">
        <v>1</v>
      </c>
      <c r="D2785" s="1">
        <v>0.54166666666666663</v>
      </c>
      <c r="E2785">
        <v>11458</v>
      </c>
      <c r="F2785">
        <v>11466</v>
      </c>
      <c r="G2785">
        <v>11452</v>
      </c>
      <c r="H2785">
        <v>11463</v>
      </c>
      <c r="J2785">
        <v>5</v>
      </c>
      <c r="K2785">
        <f t="shared" si="896"/>
        <v>24</v>
      </c>
      <c r="L2785">
        <v>14</v>
      </c>
      <c r="W2785">
        <f t="shared" si="888"/>
        <v>0</v>
      </c>
      <c r="X2785">
        <f t="shared" si="889"/>
        <v>5</v>
      </c>
      <c r="Y2785">
        <f t="shared" si="890"/>
        <v>0</v>
      </c>
      <c r="Z2785" s="22">
        <f t="shared" si="891"/>
        <v>0</v>
      </c>
      <c r="AA2785" s="22">
        <f t="shared" si="892"/>
        <v>0</v>
      </c>
      <c r="AB2785">
        <f t="shared" si="893"/>
        <v>0</v>
      </c>
      <c r="AC2785" s="22">
        <f t="shared" si="894"/>
        <v>0</v>
      </c>
      <c r="AD2785" s="22">
        <f t="shared" si="895"/>
        <v>0</v>
      </c>
    </row>
    <row r="2786" spans="3:30" x14ac:dyDescent="0.25">
      <c r="D2786" s="1">
        <v>0.58333333333333337</v>
      </c>
      <c r="E2786">
        <v>11463</v>
      </c>
      <c r="F2786">
        <v>11465</v>
      </c>
      <c r="G2786">
        <v>11458</v>
      </c>
      <c r="H2786">
        <v>11463</v>
      </c>
      <c r="J2786">
        <v>0</v>
      </c>
      <c r="K2786">
        <f t="shared" si="896"/>
        <v>22</v>
      </c>
      <c r="L2786">
        <v>7</v>
      </c>
      <c r="W2786">
        <f t="shared" si="888"/>
        <v>0</v>
      </c>
      <c r="X2786">
        <f t="shared" si="889"/>
        <v>0</v>
      </c>
      <c r="Y2786">
        <f t="shared" si="890"/>
        <v>0</v>
      </c>
      <c r="Z2786" s="22">
        <f t="shared" si="891"/>
        <v>0</v>
      </c>
      <c r="AA2786" s="22">
        <f t="shared" si="892"/>
        <v>0</v>
      </c>
      <c r="AB2786">
        <f t="shared" si="893"/>
        <v>0</v>
      </c>
      <c r="AC2786" s="22">
        <f t="shared" si="894"/>
        <v>0</v>
      </c>
      <c r="AD2786" s="22">
        <f t="shared" si="895"/>
        <v>0</v>
      </c>
    </row>
    <row r="2787" spans="3:30" x14ac:dyDescent="0.25">
      <c r="D2787" s="1">
        <v>0.625</v>
      </c>
      <c r="E2787">
        <v>11463</v>
      </c>
      <c r="F2787">
        <v>11469</v>
      </c>
      <c r="G2787">
        <v>11458</v>
      </c>
      <c r="H2787">
        <v>11461</v>
      </c>
      <c r="J2787">
        <v>-2</v>
      </c>
      <c r="K2787">
        <f t="shared" si="896"/>
        <v>7</v>
      </c>
      <c r="L2787">
        <v>11</v>
      </c>
      <c r="W2787">
        <f t="shared" si="888"/>
        <v>0</v>
      </c>
      <c r="X2787">
        <f t="shared" si="889"/>
        <v>2</v>
      </c>
      <c r="Y2787">
        <f t="shared" si="890"/>
        <v>0</v>
      </c>
      <c r="Z2787" s="22">
        <f t="shared" si="891"/>
        <v>0</v>
      </c>
      <c r="AA2787" s="22">
        <f t="shared" si="892"/>
        <v>0</v>
      </c>
      <c r="AB2787">
        <f t="shared" si="893"/>
        <v>0</v>
      </c>
      <c r="AC2787" s="22">
        <f t="shared" si="894"/>
        <v>0</v>
      </c>
      <c r="AD2787" s="22">
        <f t="shared" si="895"/>
        <v>0</v>
      </c>
    </row>
    <row r="2788" spans="3:30" x14ac:dyDescent="0.25">
      <c r="D2788" s="1">
        <v>0.66666666666666663</v>
      </c>
      <c r="E2788">
        <v>11461</v>
      </c>
      <c r="F2788">
        <v>11467</v>
      </c>
      <c r="G2788">
        <v>11443</v>
      </c>
      <c r="H2788">
        <v>11446</v>
      </c>
      <c r="J2788">
        <v>-15</v>
      </c>
      <c r="K2788">
        <f t="shared" si="896"/>
        <v>6</v>
      </c>
      <c r="L2788">
        <v>24</v>
      </c>
      <c r="W2788">
        <f t="shared" si="888"/>
        <v>0</v>
      </c>
      <c r="X2788">
        <f t="shared" si="889"/>
        <v>15</v>
      </c>
      <c r="Y2788">
        <f t="shared" si="890"/>
        <v>0</v>
      </c>
      <c r="Z2788" s="22">
        <f t="shared" si="891"/>
        <v>0</v>
      </c>
      <c r="AA2788" s="22">
        <f t="shared" si="892"/>
        <v>0</v>
      </c>
      <c r="AB2788">
        <f t="shared" si="893"/>
        <v>0</v>
      </c>
      <c r="AC2788" s="22">
        <f t="shared" si="894"/>
        <v>0</v>
      </c>
      <c r="AD2788" s="22">
        <f t="shared" si="895"/>
        <v>0</v>
      </c>
    </row>
    <row r="2789" spans="3:30" x14ac:dyDescent="0.25">
      <c r="D2789" s="1">
        <v>0.70833333333333337</v>
      </c>
      <c r="E2789">
        <v>11446</v>
      </c>
      <c r="F2789">
        <v>11450</v>
      </c>
      <c r="G2789">
        <v>11426</v>
      </c>
      <c r="H2789">
        <v>11445</v>
      </c>
      <c r="J2789">
        <v>-1</v>
      </c>
      <c r="K2789">
        <f t="shared" si="896"/>
        <v>7</v>
      </c>
      <c r="L2789">
        <v>24</v>
      </c>
      <c r="W2789">
        <f t="shared" si="888"/>
        <v>0</v>
      </c>
      <c r="X2789">
        <f t="shared" si="889"/>
        <v>1</v>
      </c>
      <c r="Y2789">
        <f t="shared" si="890"/>
        <v>0</v>
      </c>
      <c r="Z2789" s="22">
        <f t="shared" si="891"/>
        <v>0</v>
      </c>
      <c r="AA2789" s="22">
        <f t="shared" si="892"/>
        <v>0</v>
      </c>
      <c r="AB2789">
        <f t="shared" si="893"/>
        <v>0</v>
      </c>
      <c r="AC2789" s="22">
        <f t="shared" si="894"/>
        <v>0</v>
      </c>
      <c r="AD2789" s="22">
        <f t="shared" si="895"/>
        <v>0</v>
      </c>
    </row>
    <row r="2790" spans="3:30" x14ac:dyDescent="0.25">
      <c r="D2790" s="1">
        <v>0.75</v>
      </c>
      <c r="E2790">
        <v>11444</v>
      </c>
      <c r="F2790">
        <v>11455</v>
      </c>
      <c r="G2790">
        <v>11438</v>
      </c>
      <c r="H2790">
        <v>11445</v>
      </c>
      <c r="J2790">
        <v>1</v>
      </c>
      <c r="K2790">
        <f t="shared" si="896"/>
        <v>8</v>
      </c>
      <c r="L2790">
        <v>17</v>
      </c>
      <c r="W2790">
        <f t="shared" si="888"/>
        <v>0</v>
      </c>
      <c r="X2790">
        <f t="shared" si="889"/>
        <v>1</v>
      </c>
      <c r="Y2790">
        <f t="shared" si="890"/>
        <v>0</v>
      </c>
      <c r="Z2790" s="22">
        <f t="shared" si="891"/>
        <v>0</v>
      </c>
      <c r="AA2790" s="22">
        <f t="shared" si="892"/>
        <v>0</v>
      </c>
      <c r="AB2790">
        <f t="shared" si="893"/>
        <v>0</v>
      </c>
      <c r="AC2790" s="22">
        <f t="shared" si="894"/>
        <v>0</v>
      </c>
      <c r="AD2790" s="22">
        <f t="shared" si="895"/>
        <v>0</v>
      </c>
    </row>
    <row r="2791" spans="3:30" x14ac:dyDescent="0.25">
      <c r="D2791" s="1">
        <v>0.79166666666666663</v>
      </c>
      <c r="E2791">
        <v>11445</v>
      </c>
      <c r="F2791">
        <v>11449</v>
      </c>
      <c r="G2791">
        <v>11443</v>
      </c>
      <c r="H2791">
        <v>11446</v>
      </c>
      <c r="J2791">
        <v>1</v>
      </c>
      <c r="K2791">
        <f t="shared" si="896"/>
        <v>14</v>
      </c>
      <c r="L2791">
        <v>6</v>
      </c>
      <c r="W2791">
        <f t="shared" si="888"/>
        <v>0</v>
      </c>
      <c r="X2791">
        <f t="shared" si="889"/>
        <v>1</v>
      </c>
      <c r="Y2791">
        <f t="shared" si="890"/>
        <v>0</v>
      </c>
      <c r="Z2791" s="22">
        <f t="shared" si="891"/>
        <v>0</v>
      </c>
      <c r="AA2791" s="22">
        <f t="shared" si="892"/>
        <v>0</v>
      </c>
      <c r="AB2791">
        <f t="shared" si="893"/>
        <v>0</v>
      </c>
      <c r="AC2791" s="22">
        <f t="shared" si="894"/>
        <v>0</v>
      </c>
      <c r="AD2791" s="22">
        <f t="shared" si="895"/>
        <v>0</v>
      </c>
    </row>
    <row r="2792" spans="3:30" x14ac:dyDescent="0.25">
      <c r="D2792" s="1">
        <v>0.83333333333333337</v>
      </c>
      <c r="E2792">
        <v>11446</v>
      </c>
      <c r="F2792">
        <v>11453</v>
      </c>
      <c r="G2792">
        <v>11443</v>
      </c>
      <c r="H2792">
        <v>11452</v>
      </c>
      <c r="J2792">
        <v>6</v>
      </c>
      <c r="K2792">
        <f t="shared" si="896"/>
        <v>18</v>
      </c>
      <c r="L2792">
        <v>10</v>
      </c>
      <c r="W2792">
        <f t="shared" si="888"/>
        <v>0</v>
      </c>
      <c r="X2792">
        <f t="shared" si="889"/>
        <v>6</v>
      </c>
      <c r="Y2792">
        <f t="shared" si="890"/>
        <v>0</v>
      </c>
      <c r="Z2792" s="22">
        <f t="shared" si="891"/>
        <v>0</v>
      </c>
      <c r="AA2792" s="22">
        <f t="shared" si="892"/>
        <v>0</v>
      </c>
      <c r="AB2792">
        <f t="shared" si="893"/>
        <v>0</v>
      </c>
      <c r="AC2792" s="22">
        <f t="shared" si="894"/>
        <v>0</v>
      </c>
      <c r="AD2792" s="22">
        <f t="shared" si="895"/>
        <v>0</v>
      </c>
    </row>
    <row r="2793" spans="3:30" x14ac:dyDescent="0.25">
      <c r="D2793" s="1">
        <v>0.875</v>
      </c>
      <c r="E2793">
        <v>11452</v>
      </c>
      <c r="F2793">
        <v>11457</v>
      </c>
      <c r="G2793">
        <v>11451</v>
      </c>
      <c r="H2793">
        <v>11456</v>
      </c>
      <c r="J2793">
        <v>4</v>
      </c>
      <c r="K2793">
        <f t="shared" si="896"/>
        <v>7</v>
      </c>
      <c r="L2793">
        <v>6</v>
      </c>
      <c r="W2793">
        <f t="shared" si="888"/>
        <v>0</v>
      </c>
      <c r="X2793">
        <f t="shared" si="889"/>
        <v>4</v>
      </c>
      <c r="Y2793">
        <f t="shared" si="890"/>
        <v>0</v>
      </c>
      <c r="Z2793" s="22">
        <f t="shared" si="891"/>
        <v>0</v>
      </c>
      <c r="AA2793" s="22">
        <f t="shared" si="892"/>
        <v>0</v>
      </c>
      <c r="AB2793">
        <f t="shared" si="893"/>
        <v>0</v>
      </c>
      <c r="AC2793" s="22">
        <f t="shared" si="894"/>
        <v>0</v>
      </c>
      <c r="AD2793" s="22">
        <f t="shared" si="895"/>
        <v>0</v>
      </c>
    </row>
    <row r="2794" spans="3:30" x14ac:dyDescent="0.25">
      <c r="D2794" s="2">
        <v>0.91666666666666663</v>
      </c>
      <c r="E2794">
        <v>11457</v>
      </c>
      <c r="F2794">
        <v>11458</v>
      </c>
      <c r="G2794">
        <v>11439</v>
      </c>
      <c r="H2794">
        <v>11446</v>
      </c>
      <c r="J2794">
        <v>-11</v>
      </c>
      <c r="K2794">
        <f t="shared" si="896"/>
        <v>7</v>
      </c>
      <c r="L2794">
        <v>19</v>
      </c>
      <c r="W2794">
        <f t="shared" si="888"/>
        <v>0</v>
      </c>
      <c r="X2794">
        <f t="shared" si="889"/>
        <v>11</v>
      </c>
      <c r="Y2794">
        <f t="shared" si="890"/>
        <v>0</v>
      </c>
      <c r="Z2794" s="22">
        <f t="shared" si="891"/>
        <v>0</v>
      </c>
      <c r="AA2794" s="22">
        <f t="shared" si="892"/>
        <v>0</v>
      </c>
      <c r="AB2794">
        <f t="shared" si="893"/>
        <v>0</v>
      </c>
      <c r="AC2794" s="22">
        <f t="shared" si="894"/>
        <v>0</v>
      </c>
      <c r="AD2794" s="22">
        <f t="shared" si="895"/>
        <v>0</v>
      </c>
    </row>
    <row r="2795" spans="3:30" hidden="1" x14ac:dyDescent="0.25">
      <c r="D2795" s="1">
        <v>0.95833333333333337</v>
      </c>
      <c r="E2795">
        <v>11448</v>
      </c>
      <c r="F2795">
        <v>11455</v>
      </c>
      <c r="G2795">
        <v>11446</v>
      </c>
      <c r="H2795">
        <v>11449</v>
      </c>
      <c r="Z2795"/>
      <c r="AA2795"/>
      <c r="AC2795"/>
      <c r="AD2795"/>
    </row>
    <row r="2796" spans="3:30" hidden="1" x14ac:dyDescent="0.25">
      <c r="D2796" s="1">
        <v>0</v>
      </c>
      <c r="E2796">
        <v>11448</v>
      </c>
      <c r="F2796">
        <v>11448</v>
      </c>
      <c r="G2796">
        <v>11448</v>
      </c>
      <c r="H2796">
        <v>11448</v>
      </c>
      <c r="Z2796"/>
      <c r="AA2796"/>
      <c r="AC2796"/>
      <c r="AD2796"/>
    </row>
    <row r="2797" spans="3:30" hidden="1" x14ac:dyDescent="0.25">
      <c r="D2797" s="1">
        <v>4.1666666666666664E-2</v>
      </c>
      <c r="E2797">
        <v>11448</v>
      </c>
      <c r="F2797">
        <v>11455</v>
      </c>
      <c r="G2797">
        <v>11446</v>
      </c>
      <c r="H2797">
        <v>11450</v>
      </c>
      <c r="Z2797"/>
      <c r="AA2797"/>
      <c r="AC2797"/>
      <c r="AD2797"/>
    </row>
    <row r="2798" spans="3:30" hidden="1" x14ac:dyDescent="0.25">
      <c r="D2798" s="1">
        <v>8.3333333333333329E-2</v>
      </c>
      <c r="E2798">
        <v>11451</v>
      </c>
      <c r="F2798">
        <v>11451</v>
      </c>
      <c r="G2798">
        <v>11447</v>
      </c>
      <c r="H2798">
        <v>11448</v>
      </c>
      <c r="Z2798"/>
      <c r="AA2798"/>
      <c r="AC2798"/>
      <c r="AD2798"/>
    </row>
    <row r="2799" spans="3:30" hidden="1" x14ac:dyDescent="0.25">
      <c r="D2799" s="1">
        <v>0.125</v>
      </c>
      <c r="E2799">
        <v>11447</v>
      </c>
      <c r="F2799">
        <v>11459</v>
      </c>
      <c r="G2799">
        <v>11447</v>
      </c>
      <c r="H2799">
        <v>11456</v>
      </c>
      <c r="Z2799"/>
      <c r="AA2799"/>
      <c r="AC2799"/>
      <c r="AD2799"/>
    </row>
    <row r="2800" spans="3:30" hidden="1" x14ac:dyDescent="0.25">
      <c r="D2800" s="1">
        <v>0.16666666666666666</v>
      </c>
      <c r="E2800">
        <v>11455</v>
      </c>
      <c r="F2800">
        <v>11456</v>
      </c>
      <c r="G2800">
        <v>11452</v>
      </c>
      <c r="H2800">
        <v>11454</v>
      </c>
      <c r="Z2800"/>
      <c r="AA2800"/>
      <c r="AC2800"/>
      <c r="AD2800"/>
    </row>
    <row r="2801" spans="3:30" hidden="1" x14ac:dyDescent="0.25">
      <c r="D2801" s="1">
        <v>0.20833333333333334</v>
      </c>
      <c r="E2801">
        <v>11455</v>
      </c>
      <c r="F2801">
        <v>11455</v>
      </c>
      <c r="G2801">
        <v>11452</v>
      </c>
      <c r="H2801">
        <v>11452</v>
      </c>
      <c r="Z2801"/>
      <c r="AA2801"/>
      <c r="AC2801"/>
      <c r="AD2801"/>
    </row>
    <row r="2802" spans="3:30" hidden="1" x14ac:dyDescent="0.25">
      <c r="D2802" s="1">
        <v>0.25</v>
      </c>
      <c r="E2802">
        <v>11454</v>
      </c>
      <c r="F2802">
        <v>11457</v>
      </c>
      <c r="G2802">
        <v>11453</v>
      </c>
      <c r="H2802">
        <v>11454</v>
      </c>
      <c r="Z2802"/>
      <c r="AA2802"/>
      <c r="AC2802"/>
      <c r="AD2802"/>
    </row>
    <row r="2803" spans="3:30" hidden="1" x14ac:dyDescent="0.25">
      <c r="D2803" s="1">
        <v>0.29166666666666669</v>
      </c>
      <c r="E2803">
        <v>11455</v>
      </c>
      <c r="F2803">
        <v>11455</v>
      </c>
      <c r="G2803">
        <v>11453</v>
      </c>
      <c r="H2803">
        <v>11454</v>
      </c>
      <c r="Z2803"/>
      <c r="AA2803"/>
      <c r="AC2803"/>
      <c r="AD2803"/>
    </row>
    <row r="2804" spans="3:30" x14ac:dyDescent="0.25">
      <c r="D2804" s="2">
        <v>0.33333333333333331</v>
      </c>
      <c r="E2804">
        <v>11453</v>
      </c>
      <c r="F2804">
        <v>11456</v>
      </c>
      <c r="G2804">
        <v>11451</v>
      </c>
      <c r="H2804">
        <v>11456</v>
      </c>
      <c r="J2804">
        <v>3</v>
      </c>
      <c r="K2804">
        <v>0</v>
      </c>
      <c r="L2804">
        <v>5</v>
      </c>
      <c r="M2804">
        <v>2</v>
      </c>
      <c r="R2804">
        <f>MAX(F2802:F2818)</f>
        <v>11484</v>
      </c>
      <c r="W2804">
        <f t="shared" ref="W2804:W2818" si="897">ABS(M2804)</f>
        <v>2</v>
      </c>
      <c r="X2804">
        <f t="shared" ref="X2804:X2818" si="898">ABS(J2804)</f>
        <v>3</v>
      </c>
      <c r="Y2804">
        <f t="shared" ref="Y2804:Y2818" si="899">IF(R2804&lt;1000,ABS(R2804),0)</f>
        <v>0</v>
      </c>
      <c r="Z2804" s="22">
        <f t="shared" ref="Z2804:Z2818" si="900">IF(N2804=1,0,ABS(N2804))</f>
        <v>0</v>
      </c>
      <c r="AA2804" s="22">
        <f t="shared" ref="AA2804:AA2818" si="901">ABS(O2804)</f>
        <v>0</v>
      </c>
      <c r="AB2804">
        <f t="shared" ref="AB2804:AB2818" si="902">IF(N2804=1,1,0)</f>
        <v>0</v>
      </c>
      <c r="AC2804" s="22">
        <f t="shared" ref="AC2804:AC2818" si="903">IF(N2804=1,ABS(N2805),0)</f>
        <v>0</v>
      </c>
      <c r="AD2804" s="22">
        <f t="shared" ref="AD2804:AD2818" si="904">IF(N2804=1,0,ABS(O2805))</f>
        <v>0.74</v>
      </c>
    </row>
    <row r="2805" spans="3:30" x14ac:dyDescent="0.25">
      <c r="D2805" s="2">
        <v>0.375</v>
      </c>
      <c r="E2805">
        <v>11457</v>
      </c>
      <c r="F2805">
        <v>11471</v>
      </c>
      <c r="G2805">
        <v>11455</v>
      </c>
      <c r="H2805">
        <v>11466</v>
      </c>
      <c r="J2805">
        <v>9</v>
      </c>
      <c r="K2805">
        <f t="shared" ref="K2805:K2818" si="905">K2804+J2806</f>
        <v>7</v>
      </c>
      <c r="L2805">
        <v>16</v>
      </c>
      <c r="N2805">
        <f>IF(J2804&lt;0,MIN(K2805:K2818),MAX(K2805:K2818))/R2783</f>
        <v>0.14000000000000001</v>
      </c>
      <c r="O2805">
        <f>IF(J2804&lt;0,MAX(K2805:K2818),MIN(K2805:K2818))/R2783</f>
        <v>-0.74</v>
      </c>
      <c r="R2805">
        <f>MIN(G2802:G2818)</f>
        <v>11407</v>
      </c>
      <c r="W2805">
        <f t="shared" si="897"/>
        <v>0</v>
      </c>
      <c r="X2805">
        <f t="shared" si="898"/>
        <v>9</v>
      </c>
      <c r="Y2805">
        <f t="shared" si="899"/>
        <v>0</v>
      </c>
      <c r="Z2805" s="22">
        <f t="shared" si="900"/>
        <v>0.14000000000000001</v>
      </c>
      <c r="AA2805" s="22">
        <f t="shared" si="901"/>
        <v>0.74</v>
      </c>
      <c r="AB2805">
        <f t="shared" si="902"/>
        <v>0</v>
      </c>
      <c r="AC2805" s="22">
        <f t="shared" si="903"/>
        <v>0</v>
      </c>
      <c r="AD2805" s="22">
        <f t="shared" si="904"/>
        <v>0</v>
      </c>
    </row>
    <row r="2806" spans="3:30" x14ac:dyDescent="0.25">
      <c r="D2806" s="1">
        <v>0.41666666666666669</v>
      </c>
      <c r="E2806">
        <v>11464</v>
      </c>
      <c r="F2806">
        <v>11484</v>
      </c>
      <c r="G2806">
        <v>11457</v>
      </c>
      <c r="H2806">
        <v>11471</v>
      </c>
      <c r="J2806">
        <v>7</v>
      </c>
      <c r="K2806">
        <f t="shared" si="905"/>
        <v>3</v>
      </c>
      <c r="L2806">
        <v>27</v>
      </c>
      <c r="R2806">
        <f>R2804-R2805</f>
        <v>77</v>
      </c>
      <c r="W2806">
        <f t="shared" si="897"/>
        <v>0</v>
      </c>
      <c r="X2806">
        <f t="shared" si="898"/>
        <v>7</v>
      </c>
      <c r="Y2806">
        <f t="shared" si="899"/>
        <v>77</v>
      </c>
      <c r="Z2806" s="22">
        <f t="shared" si="900"/>
        <v>0</v>
      </c>
      <c r="AA2806" s="22">
        <f t="shared" si="901"/>
        <v>0</v>
      </c>
      <c r="AB2806">
        <f t="shared" si="902"/>
        <v>0</v>
      </c>
      <c r="AC2806" s="22">
        <f t="shared" si="903"/>
        <v>0</v>
      </c>
      <c r="AD2806" s="22">
        <f t="shared" si="904"/>
        <v>0</v>
      </c>
    </row>
    <row r="2807" spans="3:30" x14ac:dyDescent="0.25">
      <c r="D2807" s="1">
        <v>0.45833333333333331</v>
      </c>
      <c r="E2807">
        <v>11471</v>
      </c>
      <c r="F2807">
        <v>11473</v>
      </c>
      <c r="G2807">
        <v>11463</v>
      </c>
      <c r="H2807">
        <v>11467</v>
      </c>
      <c r="J2807">
        <v>-4</v>
      </c>
      <c r="K2807">
        <f t="shared" si="905"/>
        <v>1</v>
      </c>
      <c r="L2807">
        <v>10</v>
      </c>
      <c r="R2807">
        <v>77</v>
      </c>
      <c r="W2807">
        <f t="shared" si="897"/>
        <v>0</v>
      </c>
      <c r="X2807">
        <f t="shared" si="898"/>
        <v>4</v>
      </c>
      <c r="Y2807">
        <f t="shared" si="899"/>
        <v>77</v>
      </c>
      <c r="Z2807" s="22">
        <f t="shared" si="900"/>
        <v>0</v>
      </c>
      <c r="AA2807" s="22">
        <f t="shared" si="901"/>
        <v>0</v>
      </c>
      <c r="AB2807">
        <f t="shared" si="902"/>
        <v>0</v>
      </c>
      <c r="AC2807" s="22">
        <f t="shared" si="903"/>
        <v>0</v>
      </c>
      <c r="AD2807" s="22">
        <f t="shared" si="904"/>
        <v>0</v>
      </c>
    </row>
    <row r="2808" spans="3:30" x14ac:dyDescent="0.25">
      <c r="D2808" s="1">
        <v>0.5</v>
      </c>
      <c r="E2808">
        <v>11467</v>
      </c>
      <c r="F2808">
        <v>11470</v>
      </c>
      <c r="G2808">
        <v>11464</v>
      </c>
      <c r="H2808">
        <v>11465</v>
      </c>
      <c r="J2808">
        <v>-2</v>
      </c>
      <c r="K2808">
        <f t="shared" si="905"/>
        <v>-15</v>
      </c>
      <c r="L2808">
        <v>6</v>
      </c>
      <c r="W2808">
        <f t="shared" si="897"/>
        <v>0</v>
      </c>
      <c r="X2808">
        <f t="shared" si="898"/>
        <v>2</v>
      </c>
      <c r="Y2808">
        <f t="shared" si="899"/>
        <v>0</v>
      </c>
      <c r="Z2808" s="22">
        <f t="shared" si="900"/>
        <v>0</v>
      </c>
      <c r="AA2808" s="22">
        <f t="shared" si="901"/>
        <v>0</v>
      </c>
      <c r="AB2808">
        <f t="shared" si="902"/>
        <v>0</v>
      </c>
      <c r="AC2808" s="22">
        <f t="shared" si="903"/>
        <v>0</v>
      </c>
      <c r="AD2808" s="22">
        <f t="shared" si="904"/>
        <v>0</v>
      </c>
    </row>
    <row r="2809" spans="3:30" x14ac:dyDescent="0.25">
      <c r="C2809">
        <v>1</v>
      </c>
      <c r="D2809" s="1">
        <v>0.54166666666666663</v>
      </c>
      <c r="E2809">
        <v>11465</v>
      </c>
      <c r="F2809">
        <v>11468</v>
      </c>
      <c r="G2809">
        <v>11444</v>
      </c>
      <c r="H2809">
        <v>11449</v>
      </c>
      <c r="J2809">
        <v>-16</v>
      </c>
      <c r="K2809">
        <f t="shared" si="905"/>
        <v>-37</v>
      </c>
      <c r="L2809">
        <v>24</v>
      </c>
      <c r="W2809">
        <f t="shared" si="897"/>
        <v>0</v>
      </c>
      <c r="X2809">
        <f t="shared" si="898"/>
        <v>16</v>
      </c>
      <c r="Y2809">
        <f t="shared" si="899"/>
        <v>0</v>
      </c>
      <c r="Z2809" s="22">
        <f t="shared" si="900"/>
        <v>0</v>
      </c>
      <c r="AA2809" s="22">
        <f t="shared" si="901"/>
        <v>0</v>
      </c>
      <c r="AB2809">
        <f t="shared" si="902"/>
        <v>0</v>
      </c>
      <c r="AC2809" s="22">
        <f t="shared" si="903"/>
        <v>0</v>
      </c>
      <c r="AD2809" s="22">
        <f t="shared" si="904"/>
        <v>0</v>
      </c>
    </row>
    <row r="2810" spans="3:30" x14ac:dyDescent="0.25">
      <c r="D2810" s="1">
        <v>0.58333333333333337</v>
      </c>
      <c r="E2810">
        <v>11448</v>
      </c>
      <c r="F2810">
        <v>11452</v>
      </c>
      <c r="G2810">
        <v>11407</v>
      </c>
      <c r="H2810">
        <v>11426</v>
      </c>
      <c r="J2810">
        <v>-22</v>
      </c>
      <c r="K2810">
        <f t="shared" si="905"/>
        <v>-27</v>
      </c>
      <c r="L2810">
        <v>45</v>
      </c>
      <c r="W2810">
        <f t="shared" si="897"/>
        <v>0</v>
      </c>
      <c r="X2810">
        <f t="shared" si="898"/>
        <v>22</v>
      </c>
      <c r="Y2810">
        <f t="shared" si="899"/>
        <v>0</v>
      </c>
      <c r="Z2810" s="22">
        <f t="shared" si="900"/>
        <v>0</v>
      </c>
      <c r="AA2810" s="22">
        <f t="shared" si="901"/>
        <v>0</v>
      </c>
      <c r="AB2810">
        <f t="shared" si="902"/>
        <v>0</v>
      </c>
      <c r="AC2810" s="22">
        <f t="shared" si="903"/>
        <v>0</v>
      </c>
      <c r="AD2810" s="22">
        <f t="shared" si="904"/>
        <v>0</v>
      </c>
    </row>
    <row r="2811" spans="3:30" x14ac:dyDescent="0.25">
      <c r="D2811" s="1">
        <v>0.625</v>
      </c>
      <c r="E2811">
        <v>11425</v>
      </c>
      <c r="F2811">
        <v>11441</v>
      </c>
      <c r="G2811">
        <v>11422</v>
      </c>
      <c r="H2811">
        <v>11435</v>
      </c>
      <c r="J2811">
        <v>10</v>
      </c>
      <c r="K2811">
        <f t="shared" si="905"/>
        <v>-17</v>
      </c>
      <c r="L2811">
        <v>19</v>
      </c>
      <c r="W2811">
        <f t="shared" si="897"/>
        <v>0</v>
      </c>
      <c r="X2811">
        <f t="shared" si="898"/>
        <v>10</v>
      </c>
      <c r="Y2811">
        <f t="shared" si="899"/>
        <v>0</v>
      </c>
      <c r="Z2811" s="22">
        <f t="shared" si="900"/>
        <v>0</v>
      </c>
      <c r="AA2811" s="22">
        <f t="shared" si="901"/>
        <v>0</v>
      </c>
      <c r="AB2811">
        <f t="shared" si="902"/>
        <v>0</v>
      </c>
      <c r="AC2811" s="22">
        <f t="shared" si="903"/>
        <v>0</v>
      </c>
      <c r="AD2811" s="22">
        <f t="shared" si="904"/>
        <v>0</v>
      </c>
    </row>
    <row r="2812" spans="3:30" x14ac:dyDescent="0.25">
      <c r="D2812" s="1">
        <v>0.66666666666666663</v>
      </c>
      <c r="E2812">
        <v>11436</v>
      </c>
      <c r="F2812">
        <v>11450</v>
      </c>
      <c r="G2812">
        <v>11429</v>
      </c>
      <c r="H2812">
        <v>11446</v>
      </c>
      <c r="J2812">
        <v>10</v>
      </c>
      <c r="K2812">
        <f t="shared" si="905"/>
        <v>-24</v>
      </c>
      <c r="L2812">
        <v>21</v>
      </c>
      <c r="W2812">
        <f t="shared" si="897"/>
        <v>0</v>
      </c>
      <c r="X2812">
        <f t="shared" si="898"/>
        <v>10</v>
      </c>
      <c r="Y2812">
        <f t="shared" si="899"/>
        <v>0</v>
      </c>
      <c r="Z2812" s="22">
        <f t="shared" si="900"/>
        <v>0</v>
      </c>
      <c r="AA2812" s="22">
        <f t="shared" si="901"/>
        <v>0</v>
      </c>
      <c r="AB2812">
        <f t="shared" si="902"/>
        <v>0</v>
      </c>
      <c r="AC2812" s="22">
        <f t="shared" si="903"/>
        <v>0</v>
      </c>
      <c r="AD2812" s="22">
        <f t="shared" si="904"/>
        <v>0</v>
      </c>
    </row>
    <row r="2813" spans="3:30" x14ac:dyDescent="0.25">
      <c r="D2813" s="1">
        <v>0.70833333333333337</v>
      </c>
      <c r="E2813">
        <v>11447</v>
      </c>
      <c r="F2813">
        <v>11451</v>
      </c>
      <c r="G2813">
        <v>11437</v>
      </c>
      <c r="H2813">
        <v>11440</v>
      </c>
      <c r="J2813">
        <v>-7</v>
      </c>
      <c r="K2813">
        <f t="shared" si="905"/>
        <v>-13</v>
      </c>
      <c r="L2813">
        <v>14</v>
      </c>
      <c r="W2813">
        <f t="shared" si="897"/>
        <v>0</v>
      </c>
      <c r="X2813">
        <f t="shared" si="898"/>
        <v>7</v>
      </c>
      <c r="Y2813">
        <f t="shared" si="899"/>
        <v>0</v>
      </c>
      <c r="Z2813" s="22">
        <f t="shared" si="900"/>
        <v>0</v>
      </c>
      <c r="AA2813" s="22">
        <f t="shared" si="901"/>
        <v>0</v>
      </c>
      <c r="AB2813">
        <f t="shared" si="902"/>
        <v>0</v>
      </c>
      <c r="AC2813" s="22">
        <f t="shared" si="903"/>
        <v>0</v>
      </c>
      <c r="AD2813" s="22">
        <f t="shared" si="904"/>
        <v>0</v>
      </c>
    </row>
    <row r="2814" spans="3:30" x14ac:dyDescent="0.25">
      <c r="D2814" s="1">
        <v>0.75</v>
      </c>
      <c r="E2814">
        <v>11440</v>
      </c>
      <c r="F2814">
        <v>11455</v>
      </c>
      <c r="G2814">
        <v>11438</v>
      </c>
      <c r="H2814">
        <v>11451</v>
      </c>
      <c r="J2814">
        <v>11</v>
      </c>
      <c r="K2814">
        <f t="shared" si="905"/>
        <v>-14</v>
      </c>
      <c r="L2814">
        <v>17</v>
      </c>
      <c r="W2814">
        <f t="shared" si="897"/>
        <v>0</v>
      </c>
      <c r="X2814">
        <f t="shared" si="898"/>
        <v>11</v>
      </c>
      <c r="Y2814">
        <f t="shared" si="899"/>
        <v>0</v>
      </c>
      <c r="Z2814" s="22">
        <f t="shared" si="900"/>
        <v>0</v>
      </c>
      <c r="AA2814" s="22">
        <f t="shared" si="901"/>
        <v>0</v>
      </c>
      <c r="AB2814">
        <f t="shared" si="902"/>
        <v>0</v>
      </c>
      <c r="AC2814" s="22">
        <f t="shared" si="903"/>
        <v>0</v>
      </c>
      <c r="AD2814" s="22">
        <f t="shared" si="904"/>
        <v>0</v>
      </c>
    </row>
    <row r="2815" spans="3:30" x14ac:dyDescent="0.25">
      <c r="D2815" s="1">
        <v>0.79166666666666663</v>
      </c>
      <c r="E2815">
        <v>11450</v>
      </c>
      <c r="F2815">
        <v>11454</v>
      </c>
      <c r="G2815">
        <v>11446</v>
      </c>
      <c r="H2815">
        <v>11449</v>
      </c>
      <c r="J2815">
        <v>-1</v>
      </c>
      <c r="K2815">
        <f t="shared" si="905"/>
        <v>-15</v>
      </c>
      <c r="L2815">
        <v>8</v>
      </c>
      <c r="W2815">
        <f t="shared" si="897"/>
        <v>0</v>
      </c>
      <c r="X2815">
        <f t="shared" si="898"/>
        <v>1</v>
      </c>
      <c r="Y2815">
        <f t="shared" si="899"/>
        <v>0</v>
      </c>
      <c r="Z2815" s="22">
        <f t="shared" si="900"/>
        <v>0</v>
      </c>
      <c r="AA2815" s="22">
        <f t="shared" si="901"/>
        <v>0</v>
      </c>
      <c r="AB2815">
        <f t="shared" si="902"/>
        <v>0</v>
      </c>
      <c r="AC2815" s="22">
        <f t="shared" si="903"/>
        <v>0</v>
      </c>
      <c r="AD2815" s="22">
        <f t="shared" si="904"/>
        <v>0</v>
      </c>
    </row>
    <row r="2816" spans="3:30" x14ac:dyDescent="0.25">
      <c r="D2816" s="1">
        <v>0.83333333333333337</v>
      </c>
      <c r="E2816">
        <v>11449</v>
      </c>
      <c r="F2816">
        <v>11452</v>
      </c>
      <c r="G2816">
        <v>11446</v>
      </c>
      <c r="H2816">
        <v>11448</v>
      </c>
      <c r="J2816">
        <v>-1</v>
      </c>
      <c r="K2816">
        <f t="shared" si="905"/>
        <v>-20</v>
      </c>
      <c r="L2816">
        <v>6</v>
      </c>
      <c r="W2816">
        <f t="shared" si="897"/>
        <v>0</v>
      </c>
      <c r="X2816">
        <f t="shared" si="898"/>
        <v>1</v>
      </c>
      <c r="Y2816">
        <f t="shared" si="899"/>
        <v>0</v>
      </c>
      <c r="Z2816" s="22">
        <f t="shared" si="900"/>
        <v>0</v>
      </c>
      <c r="AA2816" s="22">
        <f t="shared" si="901"/>
        <v>0</v>
      </c>
      <c r="AB2816">
        <f t="shared" si="902"/>
        <v>0</v>
      </c>
      <c r="AC2816" s="22">
        <f t="shared" si="903"/>
        <v>0</v>
      </c>
      <c r="AD2816" s="22">
        <f t="shared" si="904"/>
        <v>0</v>
      </c>
    </row>
    <row r="2817" spans="3:30" x14ac:dyDescent="0.25">
      <c r="D2817" s="1">
        <v>0.875</v>
      </c>
      <c r="E2817">
        <v>11448</v>
      </c>
      <c r="F2817">
        <v>11448</v>
      </c>
      <c r="G2817">
        <v>11442</v>
      </c>
      <c r="H2817">
        <v>11443</v>
      </c>
      <c r="J2817">
        <v>-5</v>
      </c>
      <c r="K2817">
        <f t="shared" si="905"/>
        <v>-8</v>
      </c>
      <c r="L2817">
        <v>6</v>
      </c>
      <c r="W2817">
        <f t="shared" si="897"/>
        <v>0</v>
      </c>
      <c r="X2817">
        <f t="shared" si="898"/>
        <v>5</v>
      </c>
      <c r="Y2817">
        <f t="shared" si="899"/>
        <v>0</v>
      </c>
      <c r="Z2817" s="22">
        <f t="shared" si="900"/>
        <v>0</v>
      </c>
      <c r="AA2817" s="22">
        <f t="shared" si="901"/>
        <v>0</v>
      </c>
      <c r="AB2817">
        <f t="shared" si="902"/>
        <v>0</v>
      </c>
      <c r="AC2817" s="22">
        <f t="shared" si="903"/>
        <v>0</v>
      </c>
      <c r="AD2817" s="22">
        <f t="shared" si="904"/>
        <v>0</v>
      </c>
    </row>
    <row r="2818" spans="3:30" x14ac:dyDescent="0.25">
      <c r="D2818" s="2">
        <v>0.91666666666666663</v>
      </c>
      <c r="E2818">
        <v>11443</v>
      </c>
      <c r="F2818">
        <v>11457</v>
      </c>
      <c r="G2818">
        <v>11440</v>
      </c>
      <c r="H2818">
        <v>11455</v>
      </c>
      <c r="J2818">
        <v>12</v>
      </c>
      <c r="K2818">
        <f t="shared" si="905"/>
        <v>-8</v>
      </c>
      <c r="L2818">
        <v>17</v>
      </c>
      <c r="W2818">
        <f t="shared" si="897"/>
        <v>0</v>
      </c>
      <c r="X2818">
        <f t="shared" si="898"/>
        <v>12</v>
      </c>
      <c r="Y2818">
        <f t="shared" si="899"/>
        <v>0</v>
      </c>
      <c r="Z2818" s="22">
        <f t="shared" si="900"/>
        <v>0</v>
      </c>
      <c r="AA2818" s="22">
        <f t="shared" si="901"/>
        <v>0</v>
      </c>
      <c r="AB2818">
        <f t="shared" si="902"/>
        <v>0</v>
      </c>
      <c r="AC2818" s="22">
        <f t="shared" si="903"/>
        <v>0</v>
      </c>
      <c r="AD2818" s="22">
        <f t="shared" si="904"/>
        <v>0</v>
      </c>
    </row>
    <row r="2819" spans="3:30" hidden="1" x14ac:dyDescent="0.25">
      <c r="D2819" s="1">
        <v>0</v>
      </c>
      <c r="E2819">
        <v>11455</v>
      </c>
      <c r="F2819">
        <v>11455</v>
      </c>
      <c r="G2819">
        <v>11455</v>
      </c>
      <c r="H2819">
        <v>11455</v>
      </c>
      <c r="Z2819"/>
      <c r="AA2819"/>
      <c r="AC2819"/>
      <c r="AD2819"/>
    </row>
    <row r="2820" spans="3:30" hidden="1" x14ac:dyDescent="0.25">
      <c r="D2820" s="1">
        <v>4.1666666666666664E-2</v>
      </c>
      <c r="E2820">
        <v>11454</v>
      </c>
      <c r="F2820">
        <v>11470</v>
      </c>
      <c r="G2820">
        <v>11453</v>
      </c>
      <c r="H2820">
        <v>11462</v>
      </c>
      <c r="Z2820"/>
      <c r="AA2820"/>
      <c r="AC2820"/>
      <c r="AD2820"/>
    </row>
    <row r="2821" spans="3:30" hidden="1" x14ac:dyDescent="0.25">
      <c r="D2821" s="1">
        <v>8.3333333333333329E-2</v>
      </c>
      <c r="E2821">
        <v>11463</v>
      </c>
      <c r="F2821">
        <v>11463</v>
      </c>
      <c r="G2821">
        <v>11455</v>
      </c>
      <c r="H2821">
        <v>11458</v>
      </c>
      <c r="Z2821"/>
      <c r="AA2821"/>
      <c r="AC2821"/>
      <c r="AD2821"/>
    </row>
    <row r="2822" spans="3:30" hidden="1" x14ac:dyDescent="0.25">
      <c r="D2822" s="1">
        <v>0.125</v>
      </c>
      <c r="E2822">
        <v>11459</v>
      </c>
      <c r="F2822">
        <v>11459</v>
      </c>
      <c r="G2822">
        <v>11445</v>
      </c>
      <c r="H2822">
        <v>11449</v>
      </c>
      <c r="Z2822"/>
      <c r="AA2822"/>
      <c r="AC2822"/>
      <c r="AD2822"/>
    </row>
    <row r="2823" spans="3:30" hidden="1" x14ac:dyDescent="0.25">
      <c r="D2823" s="1">
        <v>0.16666666666666666</v>
      </c>
      <c r="E2823">
        <v>11451</v>
      </c>
      <c r="F2823">
        <v>11453</v>
      </c>
      <c r="G2823">
        <v>11450</v>
      </c>
      <c r="H2823">
        <v>11451</v>
      </c>
      <c r="Z2823"/>
      <c r="AA2823"/>
      <c r="AC2823"/>
      <c r="AD2823"/>
    </row>
    <row r="2824" spans="3:30" hidden="1" x14ac:dyDescent="0.25">
      <c r="D2824" s="1">
        <v>0.20833333333333334</v>
      </c>
      <c r="E2824">
        <v>11453</v>
      </c>
      <c r="F2824">
        <v>11456</v>
      </c>
      <c r="G2824">
        <v>11450</v>
      </c>
      <c r="H2824">
        <v>11451</v>
      </c>
      <c r="Z2824"/>
      <c r="AA2824"/>
      <c r="AC2824"/>
      <c r="AD2824"/>
    </row>
    <row r="2825" spans="3:30" hidden="1" x14ac:dyDescent="0.25">
      <c r="D2825" s="1">
        <v>0.25</v>
      </c>
      <c r="E2825">
        <v>11450</v>
      </c>
      <c r="F2825">
        <v>11454</v>
      </c>
      <c r="G2825">
        <v>11448</v>
      </c>
      <c r="H2825">
        <v>11449</v>
      </c>
      <c r="Z2825"/>
      <c r="AA2825"/>
      <c r="AC2825"/>
      <c r="AD2825"/>
    </row>
    <row r="2826" spans="3:30" hidden="1" x14ac:dyDescent="0.25">
      <c r="D2826" s="1">
        <v>0.29166666666666669</v>
      </c>
      <c r="E2826">
        <v>11450</v>
      </c>
      <c r="F2826">
        <v>11453</v>
      </c>
      <c r="G2826">
        <v>11450</v>
      </c>
      <c r="H2826">
        <v>11453</v>
      </c>
      <c r="Z2826"/>
      <c r="AA2826"/>
      <c r="AC2826"/>
      <c r="AD2826"/>
    </row>
    <row r="2827" spans="3:30" x14ac:dyDescent="0.25">
      <c r="D2827" s="2">
        <v>0.33333333333333331</v>
      </c>
      <c r="E2827">
        <v>11451</v>
      </c>
      <c r="F2827">
        <v>11456</v>
      </c>
      <c r="G2827">
        <v>11427</v>
      </c>
      <c r="H2827">
        <v>11429</v>
      </c>
      <c r="J2827">
        <v>-22</v>
      </c>
      <c r="K2827">
        <v>0</v>
      </c>
      <c r="L2827">
        <v>29</v>
      </c>
      <c r="M2827">
        <v>11</v>
      </c>
      <c r="R2827">
        <f>MAX(F2825:F2841)</f>
        <v>11481</v>
      </c>
      <c r="W2827">
        <f t="shared" ref="W2827:W2841" si="906">ABS(M2827)</f>
        <v>11</v>
      </c>
      <c r="X2827">
        <f t="shared" ref="X2827:X2841" si="907">ABS(J2827)</f>
        <v>22</v>
      </c>
      <c r="Y2827">
        <f t="shared" ref="Y2827:Y2841" si="908">IF(R2827&lt;1000,ABS(R2827),0)</f>
        <v>0</v>
      </c>
      <c r="Z2827" s="22">
        <f t="shared" ref="Z2827:Z2841" si="909">IF(N2827=1,0,ABS(N2827))</f>
        <v>0</v>
      </c>
      <c r="AA2827" s="22">
        <f t="shared" ref="AA2827:AA2841" si="910">ABS(O2827)</f>
        <v>0</v>
      </c>
      <c r="AB2827">
        <f t="shared" ref="AB2827:AB2841" si="911">IF(N2827=1,1,0)</f>
        <v>0</v>
      </c>
      <c r="AC2827" s="22">
        <f t="shared" ref="AC2827:AC2841" si="912">IF(N2827=1,ABS(N2828),0)</f>
        <v>0</v>
      </c>
      <c r="AD2827" s="22">
        <f t="shared" ref="AD2827:AD2841" si="913">IF(N2827=1,0,ABS(O2828))</f>
        <v>0.11688311688311688</v>
      </c>
    </row>
    <row r="2828" spans="3:30" x14ac:dyDescent="0.25">
      <c r="D2828" s="2">
        <v>0.375</v>
      </c>
      <c r="E2828">
        <v>11427</v>
      </c>
      <c r="F2828">
        <v>11475</v>
      </c>
      <c r="G2828">
        <v>11426</v>
      </c>
      <c r="H2828">
        <v>11463</v>
      </c>
      <c r="J2828">
        <v>36</v>
      </c>
      <c r="K2828">
        <f t="shared" ref="K2828:K2841" si="914">K2827+J2829</f>
        <v>1</v>
      </c>
      <c r="L2828">
        <v>49</v>
      </c>
      <c r="N2828">
        <f>IF(J2827&lt;0,MIN(K2828:K2841),MAX(K2828:K2841))/R2806</f>
        <v>-9.0909090909090912E-2</v>
      </c>
      <c r="O2828">
        <f>IF(J2827&lt;0,MAX(K2828:K2841),MIN(K2828:K2841))/R2806</f>
        <v>0.11688311688311688</v>
      </c>
      <c r="R2828">
        <f>MIN(G2825:G2841)</f>
        <v>11426</v>
      </c>
      <c r="W2828">
        <f t="shared" si="906"/>
        <v>0</v>
      </c>
      <c r="X2828">
        <f t="shared" si="907"/>
        <v>36</v>
      </c>
      <c r="Y2828">
        <f t="shared" si="908"/>
        <v>0</v>
      </c>
      <c r="Z2828" s="22">
        <f t="shared" si="909"/>
        <v>9.0909090909090912E-2</v>
      </c>
      <c r="AA2828" s="22">
        <f t="shared" si="910"/>
        <v>0.11688311688311688</v>
      </c>
      <c r="AB2828">
        <f t="shared" si="911"/>
        <v>0</v>
      </c>
      <c r="AC2828" s="22">
        <f t="shared" si="912"/>
        <v>0</v>
      </c>
      <c r="AD2828" s="22">
        <f t="shared" si="913"/>
        <v>0</v>
      </c>
    </row>
    <row r="2829" spans="3:30" x14ac:dyDescent="0.25">
      <c r="D2829" s="1">
        <v>0.41666666666666669</v>
      </c>
      <c r="E2829">
        <v>11463</v>
      </c>
      <c r="F2829">
        <v>11478</v>
      </c>
      <c r="G2829">
        <v>11459</v>
      </c>
      <c r="H2829">
        <v>11464</v>
      </c>
      <c r="J2829">
        <v>1</v>
      </c>
      <c r="K2829">
        <f t="shared" si="914"/>
        <v>-1</v>
      </c>
      <c r="L2829">
        <v>19</v>
      </c>
      <c r="R2829">
        <f>R2827-R2828</f>
        <v>55</v>
      </c>
      <c r="W2829">
        <f t="shared" si="906"/>
        <v>0</v>
      </c>
      <c r="X2829">
        <f t="shared" si="907"/>
        <v>1</v>
      </c>
      <c r="Y2829">
        <f t="shared" si="908"/>
        <v>55</v>
      </c>
      <c r="Z2829" s="22">
        <f t="shared" si="909"/>
        <v>0</v>
      </c>
      <c r="AA2829" s="22">
        <f t="shared" si="910"/>
        <v>0</v>
      </c>
      <c r="AB2829">
        <f t="shared" si="911"/>
        <v>0</v>
      </c>
      <c r="AC2829" s="22">
        <f t="shared" si="912"/>
        <v>0</v>
      </c>
      <c r="AD2829" s="22">
        <f t="shared" si="913"/>
        <v>0</v>
      </c>
    </row>
    <row r="2830" spans="3:30" x14ac:dyDescent="0.25">
      <c r="D2830" s="1">
        <v>0.45833333333333331</v>
      </c>
      <c r="E2830">
        <v>11465</v>
      </c>
      <c r="F2830">
        <v>11470</v>
      </c>
      <c r="G2830">
        <v>11457</v>
      </c>
      <c r="H2830">
        <v>11463</v>
      </c>
      <c r="J2830">
        <v>-2</v>
      </c>
      <c r="K2830">
        <f t="shared" si="914"/>
        <v>-7</v>
      </c>
      <c r="L2830">
        <v>13</v>
      </c>
      <c r="R2830">
        <v>55</v>
      </c>
      <c r="W2830">
        <f t="shared" si="906"/>
        <v>0</v>
      </c>
      <c r="X2830">
        <f t="shared" si="907"/>
        <v>2</v>
      </c>
      <c r="Y2830">
        <f t="shared" si="908"/>
        <v>55</v>
      </c>
      <c r="Z2830" s="22">
        <f t="shared" si="909"/>
        <v>0</v>
      </c>
      <c r="AA2830" s="22">
        <f t="shared" si="910"/>
        <v>0</v>
      </c>
      <c r="AB2830">
        <f t="shared" si="911"/>
        <v>0</v>
      </c>
      <c r="AC2830" s="22">
        <f t="shared" si="912"/>
        <v>0</v>
      </c>
      <c r="AD2830" s="22">
        <f t="shared" si="913"/>
        <v>0</v>
      </c>
    </row>
    <row r="2831" spans="3:30" x14ac:dyDescent="0.25">
      <c r="D2831" s="1">
        <v>0.5</v>
      </c>
      <c r="E2831">
        <v>11462</v>
      </c>
      <c r="F2831">
        <v>11464</v>
      </c>
      <c r="G2831">
        <v>11451</v>
      </c>
      <c r="H2831">
        <v>11456</v>
      </c>
      <c r="J2831">
        <v>-6</v>
      </c>
      <c r="K2831">
        <f t="shared" si="914"/>
        <v>2</v>
      </c>
      <c r="L2831">
        <v>13</v>
      </c>
      <c r="W2831">
        <f t="shared" si="906"/>
        <v>0</v>
      </c>
      <c r="X2831">
        <f t="shared" si="907"/>
        <v>6</v>
      </c>
      <c r="Y2831">
        <f t="shared" si="908"/>
        <v>0</v>
      </c>
      <c r="Z2831" s="22">
        <f t="shared" si="909"/>
        <v>0</v>
      </c>
      <c r="AA2831" s="22">
        <f t="shared" si="910"/>
        <v>0</v>
      </c>
      <c r="AB2831">
        <f t="shared" si="911"/>
        <v>0</v>
      </c>
      <c r="AC2831" s="22">
        <f t="shared" si="912"/>
        <v>0</v>
      </c>
      <c r="AD2831" s="22">
        <f t="shared" si="913"/>
        <v>0</v>
      </c>
    </row>
    <row r="2832" spans="3:30" x14ac:dyDescent="0.25">
      <c r="C2832">
        <v>1</v>
      </c>
      <c r="D2832" s="1">
        <v>0.54166666666666663</v>
      </c>
      <c r="E2832">
        <v>11456</v>
      </c>
      <c r="F2832">
        <v>11468</v>
      </c>
      <c r="G2832">
        <v>11455</v>
      </c>
      <c r="H2832">
        <v>11465</v>
      </c>
      <c r="J2832">
        <v>9</v>
      </c>
      <c r="K2832">
        <f t="shared" si="914"/>
        <v>2</v>
      </c>
      <c r="L2832">
        <v>13</v>
      </c>
      <c r="W2832">
        <f t="shared" si="906"/>
        <v>0</v>
      </c>
      <c r="X2832">
        <f t="shared" si="907"/>
        <v>9</v>
      </c>
      <c r="Y2832">
        <f t="shared" si="908"/>
        <v>0</v>
      </c>
      <c r="Z2832" s="22">
        <f t="shared" si="909"/>
        <v>0</v>
      </c>
      <c r="AA2832" s="22">
        <f t="shared" si="910"/>
        <v>0</v>
      </c>
      <c r="AB2832">
        <f t="shared" si="911"/>
        <v>0</v>
      </c>
      <c r="AC2832" s="22">
        <f t="shared" si="912"/>
        <v>0</v>
      </c>
      <c r="AD2832" s="22">
        <f t="shared" si="913"/>
        <v>0</v>
      </c>
    </row>
    <row r="2833" spans="4:30" x14ac:dyDescent="0.25">
      <c r="D2833" s="1">
        <v>0.58333333333333337</v>
      </c>
      <c r="E2833">
        <v>11466</v>
      </c>
      <c r="F2833">
        <v>11470</v>
      </c>
      <c r="G2833">
        <v>11461</v>
      </c>
      <c r="H2833">
        <v>11466</v>
      </c>
      <c r="J2833">
        <v>0</v>
      </c>
      <c r="K2833">
        <f t="shared" si="914"/>
        <v>0</v>
      </c>
      <c r="L2833">
        <v>9</v>
      </c>
      <c r="W2833">
        <f t="shared" si="906"/>
        <v>0</v>
      </c>
      <c r="X2833">
        <f t="shared" si="907"/>
        <v>0</v>
      </c>
      <c r="Y2833">
        <f t="shared" si="908"/>
        <v>0</v>
      </c>
      <c r="Z2833" s="22">
        <f t="shared" si="909"/>
        <v>0</v>
      </c>
      <c r="AA2833" s="22">
        <f t="shared" si="910"/>
        <v>0</v>
      </c>
      <c r="AB2833">
        <f t="shared" si="911"/>
        <v>0</v>
      </c>
      <c r="AC2833" s="22">
        <f t="shared" si="912"/>
        <v>0</v>
      </c>
      <c r="AD2833" s="22">
        <f t="shared" si="913"/>
        <v>0</v>
      </c>
    </row>
    <row r="2834" spans="4:30" x14ac:dyDescent="0.25">
      <c r="D2834" s="1">
        <v>0.625</v>
      </c>
      <c r="E2834">
        <v>11466</v>
      </c>
      <c r="F2834">
        <v>11468</v>
      </c>
      <c r="G2834">
        <v>11461</v>
      </c>
      <c r="H2834">
        <v>11464</v>
      </c>
      <c r="J2834">
        <v>-2</v>
      </c>
      <c r="K2834">
        <f t="shared" si="914"/>
        <v>9</v>
      </c>
      <c r="L2834">
        <v>7</v>
      </c>
      <c r="W2834">
        <f t="shared" si="906"/>
        <v>0</v>
      </c>
      <c r="X2834">
        <f t="shared" si="907"/>
        <v>2</v>
      </c>
      <c r="Y2834">
        <f t="shared" si="908"/>
        <v>0</v>
      </c>
      <c r="Z2834" s="22">
        <f t="shared" si="909"/>
        <v>0</v>
      </c>
      <c r="AA2834" s="22">
        <f t="shared" si="910"/>
        <v>0</v>
      </c>
      <c r="AB2834">
        <f t="shared" si="911"/>
        <v>0</v>
      </c>
      <c r="AC2834" s="22">
        <f t="shared" si="912"/>
        <v>0</v>
      </c>
      <c r="AD2834" s="22">
        <f t="shared" si="913"/>
        <v>0</v>
      </c>
    </row>
    <row r="2835" spans="4:30" x14ac:dyDescent="0.25">
      <c r="D2835" s="1">
        <v>0.66666666666666663</v>
      </c>
      <c r="E2835">
        <v>11464</v>
      </c>
      <c r="F2835">
        <v>11481</v>
      </c>
      <c r="G2835">
        <v>11461</v>
      </c>
      <c r="H2835">
        <v>11473</v>
      </c>
      <c r="J2835">
        <v>9</v>
      </c>
      <c r="K2835">
        <f t="shared" si="914"/>
        <v>8</v>
      </c>
      <c r="L2835">
        <v>20</v>
      </c>
      <c r="W2835">
        <f t="shared" si="906"/>
        <v>0</v>
      </c>
      <c r="X2835">
        <f t="shared" si="907"/>
        <v>9</v>
      </c>
      <c r="Y2835">
        <f t="shared" si="908"/>
        <v>0</v>
      </c>
      <c r="Z2835" s="22">
        <f t="shared" si="909"/>
        <v>0</v>
      </c>
      <c r="AA2835" s="22">
        <f t="shared" si="910"/>
        <v>0</v>
      </c>
      <c r="AB2835">
        <f t="shared" si="911"/>
        <v>0</v>
      </c>
      <c r="AC2835" s="22">
        <f t="shared" si="912"/>
        <v>0</v>
      </c>
      <c r="AD2835" s="22">
        <f t="shared" si="913"/>
        <v>0</v>
      </c>
    </row>
    <row r="2836" spans="4:30" x14ac:dyDescent="0.25">
      <c r="D2836" s="1">
        <v>0.70833333333333337</v>
      </c>
      <c r="E2836">
        <v>11474</v>
      </c>
      <c r="F2836">
        <v>11480</v>
      </c>
      <c r="G2836">
        <v>11467</v>
      </c>
      <c r="H2836">
        <v>11473</v>
      </c>
      <c r="J2836">
        <v>-1</v>
      </c>
      <c r="K2836">
        <f t="shared" si="914"/>
        <v>6</v>
      </c>
      <c r="L2836">
        <v>13</v>
      </c>
      <c r="W2836">
        <f t="shared" si="906"/>
        <v>0</v>
      </c>
      <c r="X2836">
        <f t="shared" si="907"/>
        <v>1</v>
      </c>
      <c r="Y2836">
        <f t="shared" si="908"/>
        <v>0</v>
      </c>
      <c r="Z2836" s="22">
        <f t="shared" si="909"/>
        <v>0</v>
      </c>
      <c r="AA2836" s="22">
        <f t="shared" si="910"/>
        <v>0</v>
      </c>
      <c r="AB2836">
        <f t="shared" si="911"/>
        <v>0</v>
      </c>
      <c r="AC2836" s="22">
        <f t="shared" si="912"/>
        <v>0</v>
      </c>
      <c r="AD2836" s="22">
        <f t="shared" si="913"/>
        <v>0</v>
      </c>
    </row>
    <row r="2837" spans="4:30" x14ac:dyDescent="0.25">
      <c r="D2837" s="1">
        <v>0.75</v>
      </c>
      <c r="E2837">
        <v>11473</v>
      </c>
      <c r="F2837">
        <v>11476</v>
      </c>
      <c r="G2837">
        <v>11464</v>
      </c>
      <c r="H2837">
        <v>11471</v>
      </c>
      <c r="J2837">
        <v>-2</v>
      </c>
      <c r="K2837">
        <f t="shared" si="914"/>
        <v>4</v>
      </c>
      <c r="L2837">
        <v>12</v>
      </c>
      <c r="W2837">
        <f t="shared" si="906"/>
        <v>0</v>
      </c>
      <c r="X2837">
        <f t="shared" si="907"/>
        <v>2</v>
      </c>
      <c r="Y2837">
        <f t="shared" si="908"/>
        <v>0</v>
      </c>
      <c r="Z2837" s="22">
        <f t="shared" si="909"/>
        <v>0</v>
      </c>
      <c r="AA2837" s="22">
        <f t="shared" si="910"/>
        <v>0</v>
      </c>
      <c r="AB2837">
        <f t="shared" si="911"/>
        <v>0</v>
      </c>
      <c r="AC2837" s="22">
        <f t="shared" si="912"/>
        <v>0</v>
      </c>
      <c r="AD2837" s="22">
        <f t="shared" si="913"/>
        <v>0</v>
      </c>
    </row>
    <row r="2838" spans="4:30" x14ac:dyDescent="0.25">
      <c r="D2838" s="1">
        <v>0.79166666666666663</v>
      </c>
      <c r="E2838">
        <v>11473</v>
      </c>
      <c r="F2838">
        <v>11473</v>
      </c>
      <c r="G2838">
        <v>11468</v>
      </c>
      <c r="H2838">
        <v>11471</v>
      </c>
      <c r="J2838">
        <v>-2</v>
      </c>
      <c r="K2838">
        <f t="shared" si="914"/>
        <v>6</v>
      </c>
      <c r="L2838">
        <v>5</v>
      </c>
      <c r="W2838">
        <f t="shared" si="906"/>
        <v>0</v>
      </c>
      <c r="X2838">
        <f t="shared" si="907"/>
        <v>2</v>
      </c>
      <c r="Y2838">
        <f t="shared" si="908"/>
        <v>0</v>
      </c>
      <c r="Z2838" s="22">
        <f t="shared" si="909"/>
        <v>0</v>
      </c>
      <c r="AA2838" s="22">
        <f t="shared" si="910"/>
        <v>0</v>
      </c>
      <c r="AB2838">
        <f t="shared" si="911"/>
        <v>0</v>
      </c>
      <c r="AC2838" s="22">
        <f t="shared" si="912"/>
        <v>0</v>
      </c>
      <c r="AD2838" s="22">
        <f t="shared" si="913"/>
        <v>0</v>
      </c>
    </row>
    <row r="2839" spans="4:30" x14ac:dyDescent="0.25">
      <c r="D2839" s="1">
        <v>0.83333333333333337</v>
      </c>
      <c r="E2839">
        <v>11471</v>
      </c>
      <c r="F2839">
        <v>11475</v>
      </c>
      <c r="G2839">
        <v>11471</v>
      </c>
      <c r="H2839">
        <v>11473</v>
      </c>
      <c r="J2839">
        <v>2</v>
      </c>
      <c r="K2839">
        <f t="shared" si="914"/>
        <v>6</v>
      </c>
      <c r="L2839">
        <v>4</v>
      </c>
      <c r="W2839">
        <f t="shared" si="906"/>
        <v>0</v>
      </c>
      <c r="X2839">
        <f t="shared" si="907"/>
        <v>2</v>
      </c>
      <c r="Y2839">
        <f t="shared" si="908"/>
        <v>0</v>
      </c>
      <c r="Z2839" s="22">
        <f t="shared" si="909"/>
        <v>0</v>
      </c>
      <c r="AA2839" s="22">
        <f t="shared" si="910"/>
        <v>0</v>
      </c>
      <c r="AB2839">
        <f t="shared" si="911"/>
        <v>0</v>
      </c>
      <c r="AC2839" s="22">
        <f t="shared" si="912"/>
        <v>0</v>
      </c>
      <c r="AD2839" s="22">
        <f t="shared" si="913"/>
        <v>0</v>
      </c>
    </row>
    <row r="2840" spans="4:30" x14ac:dyDescent="0.25">
      <c r="D2840" s="1">
        <v>0.875</v>
      </c>
      <c r="E2840">
        <v>11472</v>
      </c>
      <c r="F2840">
        <v>11475</v>
      </c>
      <c r="G2840">
        <v>11469</v>
      </c>
      <c r="H2840">
        <v>11472</v>
      </c>
      <c r="J2840">
        <v>0</v>
      </c>
      <c r="K2840">
        <f t="shared" si="914"/>
        <v>-4</v>
      </c>
      <c r="L2840">
        <v>6</v>
      </c>
      <c r="W2840">
        <f t="shared" si="906"/>
        <v>0</v>
      </c>
      <c r="X2840">
        <f t="shared" si="907"/>
        <v>0</v>
      </c>
      <c r="Y2840">
        <f t="shared" si="908"/>
        <v>0</v>
      </c>
      <c r="Z2840" s="22">
        <f t="shared" si="909"/>
        <v>0</v>
      </c>
      <c r="AA2840" s="22">
        <f t="shared" si="910"/>
        <v>0</v>
      </c>
      <c r="AB2840">
        <f t="shared" si="911"/>
        <v>0</v>
      </c>
      <c r="AC2840" s="22">
        <f t="shared" si="912"/>
        <v>0</v>
      </c>
      <c r="AD2840" s="22">
        <f t="shared" si="913"/>
        <v>0</v>
      </c>
    </row>
    <row r="2841" spans="4:30" x14ac:dyDescent="0.25">
      <c r="D2841" s="2">
        <v>0.91666666666666663</v>
      </c>
      <c r="E2841">
        <v>11472</v>
      </c>
      <c r="F2841">
        <v>11475</v>
      </c>
      <c r="G2841">
        <v>11459</v>
      </c>
      <c r="H2841">
        <v>11462</v>
      </c>
      <c r="J2841">
        <v>-10</v>
      </c>
      <c r="K2841">
        <f t="shared" si="914"/>
        <v>-4</v>
      </c>
      <c r="L2841">
        <v>16</v>
      </c>
      <c r="W2841">
        <f t="shared" si="906"/>
        <v>0</v>
      </c>
      <c r="X2841">
        <f t="shared" si="907"/>
        <v>10</v>
      </c>
      <c r="Y2841">
        <f t="shared" si="908"/>
        <v>0</v>
      </c>
      <c r="Z2841" s="22">
        <f t="shared" si="909"/>
        <v>0</v>
      </c>
      <c r="AA2841" s="22">
        <f t="shared" si="910"/>
        <v>0</v>
      </c>
      <c r="AB2841">
        <f t="shared" si="911"/>
        <v>0</v>
      </c>
      <c r="AC2841" s="22">
        <f t="shared" si="912"/>
        <v>0</v>
      </c>
      <c r="AD2841" s="22">
        <f t="shared" si="913"/>
        <v>0</v>
      </c>
    </row>
    <row r="2842" spans="4:30" hidden="1" x14ac:dyDescent="0.25">
      <c r="D2842" s="1">
        <v>0.95833333333333337</v>
      </c>
      <c r="E2842">
        <v>11465</v>
      </c>
      <c r="F2842">
        <v>11465</v>
      </c>
      <c r="G2842">
        <v>11450</v>
      </c>
      <c r="H2842">
        <v>11455</v>
      </c>
      <c r="Z2842"/>
      <c r="AA2842"/>
      <c r="AC2842"/>
      <c r="AD2842"/>
    </row>
    <row r="2843" spans="4:30" hidden="1" x14ac:dyDescent="0.25">
      <c r="D2843" s="1">
        <v>0</v>
      </c>
      <c r="E2843">
        <v>11454</v>
      </c>
      <c r="F2843">
        <v>11454</v>
      </c>
      <c r="G2843">
        <v>11454</v>
      </c>
      <c r="H2843">
        <v>11454</v>
      </c>
      <c r="Z2843"/>
      <c r="AA2843"/>
      <c r="AC2843"/>
      <c r="AD2843"/>
    </row>
    <row r="2844" spans="4:30" hidden="1" x14ac:dyDescent="0.25">
      <c r="D2844" s="1">
        <v>4.1666666666666664E-2</v>
      </c>
      <c r="E2844">
        <v>11457</v>
      </c>
      <c r="F2844">
        <v>11466</v>
      </c>
      <c r="G2844">
        <v>11457</v>
      </c>
      <c r="H2844">
        <v>11464</v>
      </c>
      <c r="Z2844"/>
      <c r="AA2844"/>
      <c r="AC2844"/>
      <c r="AD2844"/>
    </row>
    <row r="2845" spans="4:30" hidden="1" x14ac:dyDescent="0.25">
      <c r="D2845" s="1">
        <v>8.3333333333333329E-2</v>
      </c>
      <c r="E2845">
        <v>11463</v>
      </c>
      <c r="F2845">
        <v>11464</v>
      </c>
      <c r="G2845">
        <v>11462</v>
      </c>
      <c r="H2845">
        <v>11464</v>
      </c>
      <c r="Z2845"/>
      <c r="AA2845"/>
      <c r="AC2845"/>
      <c r="AD2845"/>
    </row>
    <row r="2846" spans="4:30" hidden="1" x14ac:dyDescent="0.25">
      <c r="D2846" s="1">
        <v>0.125</v>
      </c>
      <c r="E2846">
        <v>11463</v>
      </c>
      <c r="F2846">
        <v>11472</v>
      </c>
      <c r="G2846">
        <v>11463</v>
      </c>
      <c r="H2846">
        <v>11472</v>
      </c>
      <c r="Z2846"/>
      <c r="AA2846"/>
      <c r="AC2846"/>
      <c r="AD2846"/>
    </row>
    <row r="2847" spans="4:30" hidden="1" x14ac:dyDescent="0.25">
      <c r="D2847" s="1">
        <v>0.16666666666666666</v>
      </c>
      <c r="E2847">
        <v>11471</v>
      </c>
      <c r="F2847">
        <v>11472</v>
      </c>
      <c r="G2847">
        <v>11468</v>
      </c>
      <c r="H2847">
        <v>11469</v>
      </c>
      <c r="Z2847"/>
      <c r="AA2847"/>
      <c r="AC2847"/>
      <c r="AD2847"/>
    </row>
    <row r="2848" spans="4:30" hidden="1" x14ac:dyDescent="0.25">
      <c r="D2848" s="1">
        <v>0.20833333333333334</v>
      </c>
      <c r="E2848">
        <v>11471</v>
      </c>
      <c r="F2848">
        <v>11471</v>
      </c>
      <c r="G2848">
        <v>11467</v>
      </c>
      <c r="H2848">
        <v>11468</v>
      </c>
      <c r="Z2848"/>
      <c r="AA2848"/>
      <c r="AC2848"/>
      <c r="AD2848"/>
    </row>
    <row r="2849" spans="3:30" hidden="1" x14ac:dyDescent="0.25">
      <c r="D2849" s="1">
        <v>0.25</v>
      </c>
      <c r="E2849">
        <v>11467</v>
      </c>
      <c r="F2849">
        <v>11469</v>
      </c>
      <c r="G2849">
        <v>11467</v>
      </c>
      <c r="H2849">
        <v>11467</v>
      </c>
      <c r="Z2849"/>
      <c r="AA2849"/>
      <c r="AC2849"/>
      <c r="AD2849"/>
    </row>
    <row r="2850" spans="3:30" hidden="1" x14ac:dyDescent="0.25">
      <c r="D2850" s="1">
        <v>0.29166666666666669</v>
      </c>
      <c r="E2850">
        <v>11468</v>
      </c>
      <c r="F2850">
        <v>11471</v>
      </c>
      <c r="G2850">
        <v>11468</v>
      </c>
      <c r="H2850">
        <v>11471</v>
      </c>
      <c r="Z2850"/>
      <c r="AA2850"/>
      <c r="AC2850"/>
      <c r="AD2850"/>
    </row>
    <row r="2851" spans="3:30" x14ac:dyDescent="0.25">
      <c r="D2851" s="2">
        <v>0.33333333333333331</v>
      </c>
      <c r="E2851">
        <v>11472</v>
      </c>
      <c r="F2851">
        <v>11491</v>
      </c>
      <c r="G2851">
        <v>11469</v>
      </c>
      <c r="H2851">
        <v>11471</v>
      </c>
      <c r="J2851">
        <v>-1</v>
      </c>
      <c r="K2851">
        <v>0</v>
      </c>
      <c r="L2851">
        <v>22</v>
      </c>
      <c r="M2851">
        <v>-36</v>
      </c>
      <c r="N2851">
        <v>1</v>
      </c>
      <c r="R2851">
        <f>MAX(F2849:F2865)</f>
        <v>11491</v>
      </c>
      <c r="W2851">
        <f t="shared" ref="W2851:W2865" si="915">ABS(M2851)</f>
        <v>36</v>
      </c>
      <c r="X2851">
        <f t="shared" ref="X2851:X2865" si="916">ABS(J2851)</f>
        <v>1</v>
      </c>
      <c r="Y2851">
        <f t="shared" ref="Y2851:Y2865" si="917">IF(R2851&lt;1000,ABS(R2851),0)</f>
        <v>0</v>
      </c>
      <c r="Z2851" s="22">
        <f t="shared" ref="Z2851:Z2865" si="918">IF(N2851=1,0,ABS(N2851))</f>
        <v>0</v>
      </c>
      <c r="AA2851" s="22">
        <f t="shared" ref="AA2851:AA2865" si="919">ABS(O2851)</f>
        <v>0</v>
      </c>
      <c r="AB2851">
        <f t="shared" ref="AB2851:AB2865" si="920">IF(N2851=1,1,0)</f>
        <v>1</v>
      </c>
      <c r="AC2851" s="22">
        <f t="shared" ref="AC2851:AC2865" si="921">IF(N2851=1,ABS(N2852),0)</f>
        <v>0.63636363636363635</v>
      </c>
      <c r="AD2851" s="22">
        <f t="shared" ref="AD2851:AD2865" si="922">IF(N2851=1,0,ABS(O2852))</f>
        <v>0</v>
      </c>
    </row>
    <row r="2852" spans="3:30" x14ac:dyDescent="0.25">
      <c r="D2852" s="2">
        <v>0.375</v>
      </c>
      <c r="E2852">
        <v>11472</v>
      </c>
      <c r="F2852">
        <v>11478</v>
      </c>
      <c r="G2852">
        <v>11466</v>
      </c>
      <c r="H2852">
        <v>11468</v>
      </c>
      <c r="J2852">
        <v>-4</v>
      </c>
      <c r="K2852">
        <f t="shared" ref="K2852:K2865" si="923">K2851+J2853</f>
        <v>2</v>
      </c>
      <c r="L2852">
        <v>12</v>
      </c>
      <c r="N2852">
        <f>IF(J2851&lt;0,MIN(K2852:K2865),MAX(K2852:K2865))/R2830</f>
        <v>-0.63636363636363635</v>
      </c>
      <c r="O2852">
        <f>IF(J2851&lt;0,MAX(K2852:K2865),MIN(K2852:K2865))/R2830</f>
        <v>3.6363636363636362E-2</v>
      </c>
      <c r="R2852">
        <f>MIN(G2849:G2865)</f>
        <v>11430</v>
      </c>
      <c r="W2852">
        <f t="shared" si="915"/>
        <v>0</v>
      </c>
      <c r="X2852">
        <f t="shared" si="916"/>
        <v>4</v>
      </c>
      <c r="Y2852">
        <f t="shared" si="917"/>
        <v>0</v>
      </c>
      <c r="Z2852" s="22">
        <f t="shared" si="918"/>
        <v>0.63636363636363635</v>
      </c>
      <c r="AA2852" s="22">
        <f t="shared" si="919"/>
        <v>3.6363636363636362E-2</v>
      </c>
      <c r="AB2852">
        <f t="shared" si="920"/>
        <v>0</v>
      </c>
      <c r="AC2852" s="22">
        <f t="shared" si="921"/>
        <v>0</v>
      </c>
      <c r="AD2852" s="22">
        <f t="shared" si="922"/>
        <v>0</v>
      </c>
    </row>
    <row r="2853" spans="3:30" x14ac:dyDescent="0.25">
      <c r="D2853" s="1">
        <v>0.41666666666666669</v>
      </c>
      <c r="E2853">
        <v>11468</v>
      </c>
      <c r="F2853">
        <v>11474</v>
      </c>
      <c r="G2853">
        <v>11462</v>
      </c>
      <c r="H2853">
        <v>11470</v>
      </c>
      <c r="J2853">
        <v>2</v>
      </c>
      <c r="K2853">
        <f t="shared" si="923"/>
        <v>-1</v>
      </c>
      <c r="L2853">
        <v>12</v>
      </c>
      <c r="R2853">
        <f>R2851-R2852</f>
        <v>61</v>
      </c>
      <c r="W2853">
        <f t="shared" si="915"/>
        <v>0</v>
      </c>
      <c r="X2853">
        <f t="shared" si="916"/>
        <v>2</v>
      </c>
      <c r="Y2853">
        <f t="shared" si="917"/>
        <v>61</v>
      </c>
      <c r="Z2853" s="22">
        <f t="shared" si="918"/>
        <v>0</v>
      </c>
      <c r="AA2853" s="22">
        <f t="shared" si="919"/>
        <v>0</v>
      </c>
      <c r="AB2853">
        <f t="shared" si="920"/>
        <v>0</v>
      </c>
      <c r="AC2853" s="22">
        <f t="shared" si="921"/>
        <v>0</v>
      </c>
      <c r="AD2853" s="22">
        <f t="shared" si="922"/>
        <v>0</v>
      </c>
    </row>
    <row r="2854" spans="3:30" x14ac:dyDescent="0.25">
      <c r="D2854" s="1">
        <v>0.45833333333333331</v>
      </c>
      <c r="E2854">
        <v>11470</v>
      </c>
      <c r="F2854">
        <v>11475</v>
      </c>
      <c r="G2854">
        <v>11466</v>
      </c>
      <c r="H2854">
        <v>11467</v>
      </c>
      <c r="J2854">
        <v>-3</v>
      </c>
      <c r="K2854">
        <f t="shared" si="923"/>
        <v>0</v>
      </c>
      <c r="L2854">
        <v>9</v>
      </c>
      <c r="R2854">
        <v>61</v>
      </c>
      <c r="W2854">
        <f t="shared" si="915"/>
        <v>0</v>
      </c>
      <c r="X2854">
        <f t="shared" si="916"/>
        <v>3</v>
      </c>
      <c r="Y2854">
        <f t="shared" si="917"/>
        <v>61</v>
      </c>
      <c r="Z2854" s="22">
        <f t="shared" si="918"/>
        <v>0</v>
      </c>
      <c r="AA2854" s="22">
        <f t="shared" si="919"/>
        <v>0</v>
      </c>
      <c r="AB2854">
        <f t="shared" si="920"/>
        <v>0</v>
      </c>
      <c r="AC2854" s="22">
        <f t="shared" si="921"/>
        <v>0</v>
      </c>
      <c r="AD2854" s="22">
        <f t="shared" si="922"/>
        <v>0</v>
      </c>
    </row>
    <row r="2855" spans="3:30" x14ac:dyDescent="0.25">
      <c r="D2855" s="1">
        <v>0.5</v>
      </c>
      <c r="E2855">
        <v>11468</v>
      </c>
      <c r="F2855">
        <v>11471</v>
      </c>
      <c r="G2855">
        <v>11466</v>
      </c>
      <c r="H2855">
        <v>11469</v>
      </c>
      <c r="J2855">
        <v>1</v>
      </c>
      <c r="K2855">
        <f t="shared" si="923"/>
        <v>0</v>
      </c>
      <c r="L2855">
        <v>5</v>
      </c>
      <c r="W2855">
        <f t="shared" si="915"/>
        <v>0</v>
      </c>
      <c r="X2855">
        <f t="shared" si="916"/>
        <v>1</v>
      </c>
      <c r="Y2855">
        <f t="shared" si="917"/>
        <v>0</v>
      </c>
      <c r="Z2855" s="22">
        <f t="shared" si="918"/>
        <v>0</v>
      </c>
      <c r="AA2855" s="22">
        <f t="shared" si="919"/>
        <v>0</v>
      </c>
      <c r="AB2855">
        <f t="shared" si="920"/>
        <v>0</v>
      </c>
      <c r="AC2855" s="22">
        <f t="shared" si="921"/>
        <v>0</v>
      </c>
      <c r="AD2855" s="22">
        <f t="shared" si="922"/>
        <v>0</v>
      </c>
    </row>
    <row r="2856" spans="3:30" x14ac:dyDescent="0.25">
      <c r="C2856">
        <v>1</v>
      </c>
      <c r="D2856" s="1">
        <v>0.54166666666666663</v>
      </c>
      <c r="E2856">
        <v>11469</v>
      </c>
      <c r="F2856">
        <v>11471</v>
      </c>
      <c r="G2856">
        <v>11468</v>
      </c>
      <c r="H2856">
        <v>11469</v>
      </c>
      <c r="J2856">
        <v>0</v>
      </c>
      <c r="K2856">
        <f t="shared" si="923"/>
        <v>-1</v>
      </c>
      <c r="L2856">
        <v>3</v>
      </c>
      <c r="W2856">
        <f t="shared" si="915"/>
        <v>0</v>
      </c>
      <c r="X2856">
        <f t="shared" si="916"/>
        <v>0</v>
      </c>
      <c r="Y2856">
        <f t="shared" si="917"/>
        <v>0</v>
      </c>
      <c r="Z2856" s="22">
        <f t="shared" si="918"/>
        <v>0</v>
      </c>
      <c r="AA2856" s="22">
        <f t="shared" si="919"/>
        <v>0</v>
      </c>
      <c r="AB2856">
        <f t="shared" si="920"/>
        <v>0</v>
      </c>
      <c r="AC2856" s="22">
        <f t="shared" si="921"/>
        <v>0</v>
      </c>
      <c r="AD2856" s="22">
        <f t="shared" si="922"/>
        <v>0</v>
      </c>
    </row>
    <row r="2857" spans="3:30" x14ac:dyDescent="0.25">
      <c r="D2857" s="1">
        <v>0.58333333333333337</v>
      </c>
      <c r="E2857">
        <v>11469</v>
      </c>
      <c r="F2857">
        <v>11471</v>
      </c>
      <c r="G2857">
        <v>11466</v>
      </c>
      <c r="H2857">
        <v>11468</v>
      </c>
      <c r="J2857">
        <v>-1</v>
      </c>
      <c r="K2857">
        <f t="shared" si="923"/>
        <v>1</v>
      </c>
      <c r="L2857">
        <v>5</v>
      </c>
      <c r="W2857">
        <f t="shared" si="915"/>
        <v>0</v>
      </c>
      <c r="X2857">
        <f t="shared" si="916"/>
        <v>1</v>
      </c>
      <c r="Y2857">
        <f t="shared" si="917"/>
        <v>0</v>
      </c>
      <c r="Z2857" s="22">
        <f t="shared" si="918"/>
        <v>0</v>
      </c>
      <c r="AA2857" s="22">
        <f t="shared" si="919"/>
        <v>0</v>
      </c>
      <c r="AB2857">
        <f t="shared" si="920"/>
        <v>0</v>
      </c>
      <c r="AC2857" s="22">
        <f t="shared" si="921"/>
        <v>0</v>
      </c>
      <c r="AD2857" s="22">
        <f t="shared" si="922"/>
        <v>0</v>
      </c>
    </row>
    <row r="2858" spans="3:30" x14ac:dyDescent="0.25">
      <c r="D2858" s="1">
        <v>0.625</v>
      </c>
      <c r="E2858">
        <v>11469</v>
      </c>
      <c r="F2858">
        <v>11473</v>
      </c>
      <c r="G2858">
        <v>11468</v>
      </c>
      <c r="H2858">
        <v>11471</v>
      </c>
      <c r="J2858">
        <v>2</v>
      </c>
      <c r="K2858">
        <f t="shared" si="923"/>
        <v>-6</v>
      </c>
      <c r="L2858">
        <v>5</v>
      </c>
      <c r="W2858">
        <f t="shared" si="915"/>
        <v>0</v>
      </c>
      <c r="X2858">
        <f t="shared" si="916"/>
        <v>2</v>
      </c>
      <c r="Y2858">
        <f t="shared" si="917"/>
        <v>0</v>
      </c>
      <c r="Z2858" s="22">
        <f t="shared" si="918"/>
        <v>0</v>
      </c>
      <c r="AA2858" s="22">
        <f t="shared" si="919"/>
        <v>0</v>
      </c>
      <c r="AB2858">
        <f t="shared" si="920"/>
        <v>0</v>
      </c>
      <c r="AC2858" s="22">
        <f t="shared" si="921"/>
        <v>0</v>
      </c>
      <c r="AD2858" s="22">
        <f t="shared" si="922"/>
        <v>0</v>
      </c>
    </row>
    <row r="2859" spans="3:30" x14ac:dyDescent="0.25">
      <c r="D2859" s="1">
        <v>0.66666666666666663</v>
      </c>
      <c r="E2859">
        <v>11472</v>
      </c>
      <c r="F2859">
        <v>11476</v>
      </c>
      <c r="G2859">
        <v>11463</v>
      </c>
      <c r="H2859">
        <v>11465</v>
      </c>
      <c r="J2859">
        <v>-7</v>
      </c>
      <c r="K2859">
        <f t="shared" si="923"/>
        <v>-10</v>
      </c>
      <c r="L2859">
        <v>13</v>
      </c>
      <c r="W2859">
        <f t="shared" si="915"/>
        <v>0</v>
      </c>
      <c r="X2859">
        <f t="shared" si="916"/>
        <v>7</v>
      </c>
      <c r="Y2859">
        <f t="shared" si="917"/>
        <v>0</v>
      </c>
      <c r="Z2859" s="22">
        <f t="shared" si="918"/>
        <v>0</v>
      </c>
      <c r="AA2859" s="22">
        <f t="shared" si="919"/>
        <v>0</v>
      </c>
      <c r="AB2859">
        <f t="shared" si="920"/>
        <v>0</v>
      </c>
      <c r="AC2859" s="22">
        <f t="shared" si="921"/>
        <v>0</v>
      </c>
      <c r="AD2859" s="22">
        <f t="shared" si="922"/>
        <v>0</v>
      </c>
    </row>
    <row r="2860" spans="3:30" x14ac:dyDescent="0.25">
      <c r="D2860" s="1">
        <v>0.70833333333333337</v>
      </c>
      <c r="E2860">
        <v>11466</v>
      </c>
      <c r="F2860">
        <v>11469</v>
      </c>
      <c r="G2860">
        <v>11459</v>
      </c>
      <c r="H2860">
        <v>11462</v>
      </c>
      <c r="J2860">
        <v>-4</v>
      </c>
      <c r="K2860">
        <f t="shared" si="923"/>
        <v>-14</v>
      </c>
      <c r="L2860">
        <v>10</v>
      </c>
      <c r="W2860">
        <f t="shared" si="915"/>
        <v>0</v>
      </c>
      <c r="X2860">
        <f t="shared" si="916"/>
        <v>4</v>
      </c>
      <c r="Y2860">
        <f t="shared" si="917"/>
        <v>0</v>
      </c>
      <c r="Z2860" s="22">
        <f t="shared" si="918"/>
        <v>0</v>
      </c>
      <c r="AA2860" s="22">
        <f t="shared" si="919"/>
        <v>0</v>
      </c>
      <c r="AB2860">
        <f t="shared" si="920"/>
        <v>0</v>
      </c>
      <c r="AC2860" s="22">
        <f t="shared" si="921"/>
        <v>0</v>
      </c>
      <c r="AD2860" s="22">
        <f t="shared" si="922"/>
        <v>0</v>
      </c>
    </row>
    <row r="2861" spans="3:30" x14ac:dyDescent="0.25">
      <c r="D2861" s="1">
        <v>0.75</v>
      </c>
      <c r="E2861">
        <v>11462</v>
      </c>
      <c r="F2861">
        <v>11470</v>
      </c>
      <c r="G2861">
        <v>11457</v>
      </c>
      <c r="H2861">
        <v>11458</v>
      </c>
      <c r="J2861">
        <v>-4</v>
      </c>
      <c r="K2861">
        <f t="shared" si="923"/>
        <v>-28</v>
      </c>
      <c r="L2861">
        <v>13</v>
      </c>
      <c r="W2861">
        <f t="shared" si="915"/>
        <v>0</v>
      </c>
      <c r="X2861">
        <f t="shared" si="916"/>
        <v>4</v>
      </c>
      <c r="Y2861">
        <f t="shared" si="917"/>
        <v>0</v>
      </c>
      <c r="Z2861" s="22">
        <f t="shared" si="918"/>
        <v>0</v>
      </c>
      <c r="AA2861" s="22">
        <f t="shared" si="919"/>
        <v>0</v>
      </c>
      <c r="AB2861">
        <f t="shared" si="920"/>
        <v>0</v>
      </c>
      <c r="AC2861" s="22">
        <f t="shared" si="921"/>
        <v>0</v>
      </c>
      <c r="AD2861" s="22">
        <f t="shared" si="922"/>
        <v>0</v>
      </c>
    </row>
    <row r="2862" spans="3:30" x14ac:dyDescent="0.25">
      <c r="D2862" s="1">
        <v>0.79166666666666663</v>
      </c>
      <c r="E2862">
        <v>11458</v>
      </c>
      <c r="F2862">
        <v>11458</v>
      </c>
      <c r="G2862">
        <v>11437</v>
      </c>
      <c r="H2862">
        <v>11444</v>
      </c>
      <c r="J2862">
        <v>-14</v>
      </c>
      <c r="K2862">
        <f t="shared" si="923"/>
        <v>-32</v>
      </c>
      <c r="L2862">
        <v>21</v>
      </c>
      <c r="W2862">
        <f t="shared" si="915"/>
        <v>0</v>
      </c>
      <c r="X2862">
        <f t="shared" si="916"/>
        <v>14</v>
      </c>
      <c r="Y2862">
        <f t="shared" si="917"/>
        <v>0</v>
      </c>
      <c r="Z2862" s="22">
        <f t="shared" si="918"/>
        <v>0</v>
      </c>
      <c r="AA2862" s="22">
        <f t="shared" si="919"/>
        <v>0</v>
      </c>
      <c r="AB2862">
        <f t="shared" si="920"/>
        <v>0</v>
      </c>
      <c r="AC2862" s="22">
        <f t="shared" si="921"/>
        <v>0</v>
      </c>
      <c r="AD2862" s="22">
        <f t="shared" si="922"/>
        <v>0</v>
      </c>
    </row>
    <row r="2863" spans="3:30" x14ac:dyDescent="0.25">
      <c r="D2863" s="1">
        <v>0.83333333333333337</v>
      </c>
      <c r="E2863">
        <v>11443</v>
      </c>
      <c r="F2863">
        <v>11443</v>
      </c>
      <c r="G2863">
        <v>11434</v>
      </c>
      <c r="H2863">
        <v>11439</v>
      </c>
      <c r="J2863">
        <v>-4</v>
      </c>
      <c r="K2863">
        <f t="shared" si="923"/>
        <v>-33</v>
      </c>
      <c r="L2863">
        <v>9</v>
      </c>
      <c r="W2863">
        <f t="shared" si="915"/>
        <v>0</v>
      </c>
      <c r="X2863">
        <f t="shared" si="916"/>
        <v>4</v>
      </c>
      <c r="Y2863">
        <f t="shared" si="917"/>
        <v>0</v>
      </c>
      <c r="Z2863" s="22">
        <f t="shared" si="918"/>
        <v>0</v>
      </c>
      <c r="AA2863" s="22">
        <f t="shared" si="919"/>
        <v>0</v>
      </c>
      <c r="AB2863">
        <f t="shared" si="920"/>
        <v>0</v>
      </c>
      <c r="AC2863" s="22">
        <f t="shared" si="921"/>
        <v>0</v>
      </c>
      <c r="AD2863" s="22">
        <f t="shared" si="922"/>
        <v>0</v>
      </c>
    </row>
    <row r="2864" spans="3:30" x14ac:dyDescent="0.25">
      <c r="D2864" s="1">
        <v>0.875</v>
      </c>
      <c r="E2864">
        <v>11439</v>
      </c>
      <c r="F2864">
        <v>11443</v>
      </c>
      <c r="G2864">
        <v>11430</v>
      </c>
      <c r="H2864">
        <v>11438</v>
      </c>
      <c r="J2864">
        <v>-1</v>
      </c>
      <c r="K2864">
        <f t="shared" si="923"/>
        <v>-35</v>
      </c>
      <c r="L2864">
        <v>13</v>
      </c>
      <c r="W2864">
        <f t="shared" si="915"/>
        <v>0</v>
      </c>
      <c r="X2864">
        <f t="shared" si="916"/>
        <v>1</v>
      </c>
      <c r="Y2864">
        <f t="shared" si="917"/>
        <v>0</v>
      </c>
      <c r="Z2864" s="22">
        <f t="shared" si="918"/>
        <v>0</v>
      </c>
      <c r="AA2864" s="22">
        <f t="shared" si="919"/>
        <v>0</v>
      </c>
      <c r="AB2864">
        <f t="shared" si="920"/>
        <v>0</v>
      </c>
      <c r="AC2864" s="22">
        <f t="shared" si="921"/>
        <v>0</v>
      </c>
      <c r="AD2864" s="22">
        <f t="shared" si="922"/>
        <v>0</v>
      </c>
    </row>
    <row r="2865" spans="3:30" x14ac:dyDescent="0.25">
      <c r="D2865" s="2">
        <v>0.91666666666666663</v>
      </c>
      <c r="E2865">
        <v>11438</v>
      </c>
      <c r="F2865">
        <v>11441</v>
      </c>
      <c r="G2865">
        <v>11431</v>
      </c>
      <c r="H2865">
        <v>11436</v>
      </c>
      <c r="J2865">
        <v>-2</v>
      </c>
      <c r="K2865">
        <f t="shared" si="923"/>
        <v>-35</v>
      </c>
      <c r="L2865">
        <v>10</v>
      </c>
      <c r="W2865">
        <f t="shared" si="915"/>
        <v>0</v>
      </c>
      <c r="X2865">
        <f t="shared" si="916"/>
        <v>2</v>
      </c>
      <c r="Y2865">
        <f t="shared" si="917"/>
        <v>0</v>
      </c>
      <c r="Z2865" s="22">
        <f t="shared" si="918"/>
        <v>0</v>
      </c>
      <c r="AA2865" s="22">
        <f t="shared" si="919"/>
        <v>0</v>
      </c>
      <c r="AB2865">
        <f t="shared" si="920"/>
        <v>0</v>
      </c>
      <c r="AC2865" s="22">
        <f t="shared" si="921"/>
        <v>0</v>
      </c>
      <c r="AD2865" s="22">
        <f t="shared" si="922"/>
        <v>0</v>
      </c>
    </row>
    <row r="2866" spans="3:30" hidden="1" x14ac:dyDescent="0.25">
      <c r="D2866" s="1">
        <v>0.95833333333333337</v>
      </c>
      <c r="E2866">
        <v>11434</v>
      </c>
      <c r="F2866">
        <v>11445</v>
      </c>
      <c r="G2866">
        <v>11431</v>
      </c>
      <c r="H2866">
        <v>11437</v>
      </c>
      <c r="Z2866"/>
      <c r="AA2866"/>
      <c r="AC2866"/>
      <c r="AD2866"/>
    </row>
    <row r="2867" spans="3:30" hidden="1" x14ac:dyDescent="0.25">
      <c r="D2867" s="1">
        <v>0</v>
      </c>
      <c r="E2867">
        <v>11436</v>
      </c>
      <c r="F2867">
        <v>11440</v>
      </c>
      <c r="G2867">
        <v>11436</v>
      </c>
      <c r="H2867">
        <v>11440</v>
      </c>
      <c r="Z2867"/>
      <c r="AA2867"/>
      <c r="AC2867"/>
      <c r="AD2867"/>
    </row>
    <row r="2868" spans="3:30" hidden="1" x14ac:dyDescent="0.25">
      <c r="D2868" s="1">
        <v>4.1666666666666664E-2</v>
      </c>
      <c r="E2868">
        <v>11440</v>
      </c>
      <c r="F2868">
        <v>11447</v>
      </c>
      <c r="G2868">
        <v>11440</v>
      </c>
      <c r="H2868">
        <v>11444</v>
      </c>
      <c r="Z2868"/>
      <c r="AA2868"/>
      <c r="AC2868"/>
      <c r="AD2868"/>
    </row>
    <row r="2869" spans="3:30" hidden="1" x14ac:dyDescent="0.25">
      <c r="D2869" s="1">
        <v>8.3333333333333329E-2</v>
      </c>
      <c r="E2869">
        <v>11442</v>
      </c>
      <c r="F2869">
        <v>11442</v>
      </c>
      <c r="G2869">
        <v>11436</v>
      </c>
      <c r="H2869">
        <v>11437</v>
      </c>
      <c r="Z2869"/>
      <c r="AA2869"/>
      <c r="AC2869"/>
      <c r="AD2869"/>
    </row>
    <row r="2870" spans="3:30" hidden="1" x14ac:dyDescent="0.25">
      <c r="D2870" s="1">
        <v>0.125</v>
      </c>
      <c r="E2870">
        <v>11438</v>
      </c>
      <c r="F2870">
        <v>11440</v>
      </c>
      <c r="G2870">
        <v>11427</v>
      </c>
      <c r="H2870">
        <v>11437</v>
      </c>
      <c r="Z2870"/>
      <c r="AA2870"/>
      <c r="AC2870"/>
      <c r="AD2870"/>
    </row>
    <row r="2871" spans="3:30" hidden="1" x14ac:dyDescent="0.25">
      <c r="D2871" s="1">
        <v>0.16666666666666666</v>
      </c>
      <c r="E2871">
        <v>11436</v>
      </c>
      <c r="F2871">
        <v>11440</v>
      </c>
      <c r="G2871">
        <v>11436</v>
      </c>
      <c r="H2871">
        <v>11438</v>
      </c>
      <c r="Z2871"/>
      <c r="AA2871"/>
      <c r="AC2871"/>
      <c r="AD2871"/>
    </row>
    <row r="2872" spans="3:30" hidden="1" x14ac:dyDescent="0.25">
      <c r="D2872" s="1">
        <v>0.20833333333333334</v>
      </c>
      <c r="E2872">
        <v>11440</v>
      </c>
      <c r="F2872">
        <v>11442</v>
      </c>
      <c r="G2872">
        <v>11438</v>
      </c>
      <c r="H2872">
        <v>11439</v>
      </c>
      <c r="Z2872"/>
      <c r="AA2872"/>
      <c r="AC2872"/>
      <c r="AD2872"/>
    </row>
    <row r="2873" spans="3:30" hidden="1" x14ac:dyDescent="0.25">
      <c r="D2873" s="1">
        <v>0.25</v>
      </c>
      <c r="E2873">
        <v>11441</v>
      </c>
      <c r="F2873">
        <v>11441</v>
      </c>
      <c r="G2873">
        <v>11438</v>
      </c>
      <c r="H2873">
        <v>11441</v>
      </c>
      <c r="Z2873"/>
      <c r="AA2873"/>
      <c r="AC2873"/>
      <c r="AD2873"/>
    </row>
    <row r="2874" spans="3:30" hidden="1" x14ac:dyDescent="0.25">
      <c r="D2874" s="1">
        <v>0.29166666666666669</v>
      </c>
      <c r="E2874">
        <v>11442</v>
      </c>
      <c r="F2874">
        <v>11442</v>
      </c>
      <c r="G2874">
        <v>11428</v>
      </c>
      <c r="H2874">
        <v>11428</v>
      </c>
      <c r="Z2874"/>
      <c r="AA2874"/>
      <c r="AC2874"/>
      <c r="AD2874"/>
    </row>
    <row r="2875" spans="3:30" x14ac:dyDescent="0.25">
      <c r="D2875" s="2">
        <v>0.33333333333333331</v>
      </c>
      <c r="E2875">
        <v>11430</v>
      </c>
      <c r="F2875">
        <v>11443</v>
      </c>
      <c r="G2875">
        <v>11418</v>
      </c>
      <c r="H2875">
        <v>11441</v>
      </c>
      <c r="J2875">
        <v>11</v>
      </c>
      <c r="K2875">
        <v>0</v>
      </c>
      <c r="L2875">
        <v>25</v>
      </c>
      <c r="M2875">
        <v>2</v>
      </c>
      <c r="R2875">
        <f>MAX(F2873:F2889)</f>
        <v>11459</v>
      </c>
      <c r="W2875">
        <f t="shared" ref="W2875:W2889" si="924">ABS(M2875)</f>
        <v>2</v>
      </c>
      <c r="X2875">
        <f t="shared" ref="X2875:X2889" si="925">ABS(J2875)</f>
        <v>11</v>
      </c>
      <c r="Y2875">
        <f t="shared" ref="Y2875:Y2889" si="926">IF(R2875&lt;1000,ABS(R2875),0)</f>
        <v>0</v>
      </c>
      <c r="Z2875" s="22">
        <f t="shared" ref="Z2875:Z2889" si="927">IF(N2875=1,0,ABS(N2875))</f>
        <v>0</v>
      </c>
      <c r="AA2875" s="22">
        <f t="shared" ref="AA2875:AA2889" si="928">ABS(O2875)</f>
        <v>0</v>
      </c>
      <c r="AB2875">
        <f t="shared" ref="AB2875:AB2889" si="929">IF(N2875=1,1,0)</f>
        <v>0</v>
      </c>
      <c r="AC2875" s="22">
        <f t="shared" ref="AC2875:AC2889" si="930">IF(N2875=1,ABS(N2876),0)</f>
        <v>0</v>
      </c>
      <c r="AD2875" s="22">
        <f t="shared" ref="AD2875:AD2889" si="931">IF(N2875=1,0,ABS(O2876))</f>
        <v>0.24590163934426229</v>
      </c>
    </row>
    <row r="2876" spans="3:30" x14ac:dyDescent="0.25">
      <c r="D2876" s="2">
        <v>0.375</v>
      </c>
      <c r="E2876">
        <v>11448</v>
      </c>
      <c r="F2876">
        <v>11448</v>
      </c>
      <c r="G2876">
        <v>11409</v>
      </c>
      <c r="H2876">
        <v>11415</v>
      </c>
      <c r="J2876">
        <v>-33</v>
      </c>
      <c r="K2876">
        <f t="shared" ref="K2876:K2889" si="932">K2875+J2877</f>
        <v>24</v>
      </c>
      <c r="L2876">
        <v>39</v>
      </c>
      <c r="N2876">
        <f>IF(J2875&lt;0,MIN(K2876:K2889),MAX(K2876:K2889))/R2854</f>
        <v>0.5901639344262295</v>
      </c>
      <c r="O2876">
        <f>IF(J2875&lt;0,MAX(K2876:K2889),MIN(K2876:K2889))/R2854</f>
        <v>0.24590163934426229</v>
      </c>
      <c r="R2876">
        <f>MIN(G2873:G2889)</f>
        <v>11409</v>
      </c>
      <c r="W2876">
        <f t="shared" si="924"/>
        <v>0</v>
      </c>
      <c r="X2876">
        <f t="shared" si="925"/>
        <v>33</v>
      </c>
      <c r="Y2876">
        <f t="shared" si="926"/>
        <v>0</v>
      </c>
      <c r="Z2876" s="22">
        <f t="shared" si="927"/>
        <v>0.5901639344262295</v>
      </c>
      <c r="AA2876" s="22">
        <f t="shared" si="928"/>
        <v>0.24590163934426229</v>
      </c>
      <c r="AB2876">
        <f t="shared" si="929"/>
        <v>0</v>
      </c>
      <c r="AC2876" s="22">
        <f t="shared" si="930"/>
        <v>0</v>
      </c>
      <c r="AD2876" s="22">
        <f t="shared" si="931"/>
        <v>0</v>
      </c>
    </row>
    <row r="2877" spans="3:30" x14ac:dyDescent="0.25">
      <c r="D2877" s="1">
        <v>0.41666666666666669</v>
      </c>
      <c r="E2877">
        <v>11416</v>
      </c>
      <c r="F2877">
        <v>11442</v>
      </c>
      <c r="G2877">
        <v>11410</v>
      </c>
      <c r="H2877">
        <v>11440</v>
      </c>
      <c r="J2877">
        <v>24</v>
      </c>
      <c r="K2877">
        <f t="shared" si="932"/>
        <v>23</v>
      </c>
      <c r="L2877">
        <v>32</v>
      </c>
      <c r="R2877">
        <f>R2875-R2876</f>
        <v>50</v>
      </c>
      <c r="W2877">
        <f t="shared" si="924"/>
        <v>0</v>
      </c>
      <c r="X2877">
        <f t="shared" si="925"/>
        <v>24</v>
      </c>
      <c r="Y2877">
        <f t="shared" si="926"/>
        <v>50</v>
      </c>
      <c r="Z2877" s="22">
        <f t="shared" si="927"/>
        <v>0</v>
      </c>
      <c r="AA2877" s="22">
        <f t="shared" si="928"/>
        <v>0</v>
      </c>
      <c r="AB2877">
        <f t="shared" si="929"/>
        <v>0</v>
      </c>
      <c r="AC2877" s="22">
        <f t="shared" si="930"/>
        <v>0</v>
      </c>
      <c r="AD2877" s="22">
        <f t="shared" si="931"/>
        <v>0</v>
      </c>
    </row>
    <row r="2878" spans="3:30" x14ac:dyDescent="0.25">
      <c r="D2878" s="1">
        <v>0.45833333333333331</v>
      </c>
      <c r="E2878">
        <v>11441</v>
      </c>
      <c r="F2878">
        <v>11448</v>
      </c>
      <c r="G2878">
        <v>11432</v>
      </c>
      <c r="H2878">
        <v>11440</v>
      </c>
      <c r="J2878">
        <v>-1</v>
      </c>
      <c r="K2878">
        <f t="shared" si="932"/>
        <v>36</v>
      </c>
      <c r="L2878">
        <v>16</v>
      </c>
      <c r="R2878">
        <v>50</v>
      </c>
      <c r="W2878">
        <f t="shared" si="924"/>
        <v>0</v>
      </c>
      <c r="X2878">
        <f t="shared" si="925"/>
        <v>1</v>
      </c>
      <c r="Y2878">
        <f t="shared" si="926"/>
        <v>50</v>
      </c>
      <c r="Z2878" s="22">
        <f t="shared" si="927"/>
        <v>0</v>
      </c>
      <c r="AA2878" s="22">
        <f t="shared" si="928"/>
        <v>0</v>
      </c>
      <c r="AB2878">
        <f t="shared" si="929"/>
        <v>0</v>
      </c>
      <c r="AC2878" s="22">
        <f t="shared" si="930"/>
        <v>0</v>
      </c>
      <c r="AD2878" s="22">
        <f t="shared" si="931"/>
        <v>0</v>
      </c>
    </row>
    <row r="2879" spans="3:30" x14ac:dyDescent="0.25">
      <c r="D2879" s="1">
        <v>0.5</v>
      </c>
      <c r="E2879">
        <v>11440</v>
      </c>
      <c r="F2879">
        <v>11455</v>
      </c>
      <c r="G2879">
        <v>11434</v>
      </c>
      <c r="H2879">
        <v>11453</v>
      </c>
      <c r="J2879">
        <v>13</v>
      </c>
      <c r="K2879">
        <f t="shared" si="932"/>
        <v>29</v>
      </c>
      <c r="L2879">
        <v>21</v>
      </c>
      <c r="W2879">
        <f t="shared" si="924"/>
        <v>0</v>
      </c>
      <c r="X2879">
        <f t="shared" si="925"/>
        <v>13</v>
      </c>
      <c r="Y2879">
        <f t="shared" si="926"/>
        <v>0</v>
      </c>
      <c r="Z2879" s="22">
        <f t="shared" si="927"/>
        <v>0</v>
      </c>
      <c r="AA2879" s="22">
        <f t="shared" si="928"/>
        <v>0</v>
      </c>
      <c r="AB2879">
        <f t="shared" si="929"/>
        <v>0</v>
      </c>
      <c r="AC2879" s="22">
        <f t="shared" si="930"/>
        <v>0</v>
      </c>
      <c r="AD2879" s="22">
        <f t="shared" si="931"/>
        <v>0</v>
      </c>
    </row>
    <row r="2880" spans="3:30" x14ac:dyDescent="0.25">
      <c r="C2880">
        <v>1</v>
      </c>
      <c r="D2880" s="1">
        <v>0.54166666666666663</v>
      </c>
      <c r="E2880">
        <v>11453</v>
      </c>
      <c r="F2880">
        <v>11453</v>
      </c>
      <c r="G2880">
        <v>11441</v>
      </c>
      <c r="H2880">
        <v>11446</v>
      </c>
      <c r="J2880">
        <v>-7</v>
      </c>
      <c r="K2880">
        <f t="shared" si="932"/>
        <v>33</v>
      </c>
      <c r="L2880">
        <v>12</v>
      </c>
      <c r="W2880">
        <f t="shared" si="924"/>
        <v>0</v>
      </c>
      <c r="X2880">
        <f t="shared" si="925"/>
        <v>7</v>
      </c>
      <c r="Y2880">
        <f t="shared" si="926"/>
        <v>0</v>
      </c>
      <c r="Z2880" s="22">
        <f t="shared" si="927"/>
        <v>0</v>
      </c>
      <c r="AA2880" s="22">
        <f t="shared" si="928"/>
        <v>0</v>
      </c>
      <c r="AB2880">
        <f t="shared" si="929"/>
        <v>0</v>
      </c>
      <c r="AC2880" s="22">
        <f t="shared" si="930"/>
        <v>0</v>
      </c>
      <c r="AD2880" s="22">
        <f t="shared" si="931"/>
        <v>0</v>
      </c>
    </row>
    <row r="2881" spans="4:30" x14ac:dyDescent="0.25">
      <c r="D2881" s="1">
        <v>0.58333333333333337</v>
      </c>
      <c r="E2881">
        <v>11446</v>
      </c>
      <c r="F2881">
        <v>11453</v>
      </c>
      <c r="G2881">
        <v>11446</v>
      </c>
      <c r="H2881">
        <v>11450</v>
      </c>
      <c r="J2881">
        <v>4</v>
      </c>
      <c r="K2881">
        <f t="shared" si="932"/>
        <v>29</v>
      </c>
      <c r="L2881">
        <v>7</v>
      </c>
      <c r="W2881">
        <f t="shared" si="924"/>
        <v>0</v>
      </c>
      <c r="X2881">
        <f t="shared" si="925"/>
        <v>4</v>
      </c>
      <c r="Y2881">
        <f t="shared" si="926"/>
        <v>0</v>
      </c>
      <c r="Z2881" s="22">
        <f t="shared" si="927"/>
        <v>0</v>
      </c>
      <c r="AA2881" s="22">
        <f t="shared" si="928"/>
        <v>0</v>
      </c>
      <c r="AB2881">
        <f t="shared" si="929"/>
        <v>0</v>
      </c>
      <c r="AC2881" s="22">
        <f t="shared" si="930"/>
        <v>0</v>
      </c>
      <c r="AD2881" s="22">
        <f t="shared" si="931"/>
        <v>0</v>
      </c>
    </row>
    <row r="2882" spans="4:30" x14ac:dyDescent="0.25">
      <c r="D2882" s="1">
        <v>0.625</v>
      </c>
      <c r="E2882">
        <v>11450</v>
      </c>
      <c r="F2882">
        <v>11451</v>
      </c>
      <c r="G2882">
        <v>11442</v>
      </c>
      <c r="H2882">
        <v>11446</v>
      </c>
      <c r="J2882">
        <v>-4</v>
      </c>
      <c r="K2882">
        <f t="shared" si="932"/>
        <v>31</v>
      </c>
      <c r="L2882">
        <v>9</v>
      </c>
      <c r="W2882">
        <f t="shared" si="924"/>
        <v>0</v>
      </c>
      <c r="X2882">
        <f t="shared" si="925"/>
        <v>4</v>
      </c>
      <c r="Y2882">
        <f t="shared" si="926"/>
        <v>0</v>
      </c>
      <c r="Z2882" s="22">
        <f t="shared" si="927"/>
        <v>0</v>
      </c>
      <c r="AA2882" s="22">
        <f t="shared" si="928"/>
        <v>0</v>
      </c>
      <c r="AB2882">
        <f t="shared" si="929"/>
        <v>0</v>
      </c>
      <c r="AC2882" s="22">
        <f t="shared" si="930"/>
        <v>0</v>
      </c>
      <c r="AD2882" s="22">
        <f t="shared" si="931"/>
        <v>0</v>
      </c>
    </row>
    <row r="2883" spans="4:30" x14ac:dyDescent="0.25">
      <c r="D2883" s="1">
        <v>0.66666666666666663</v>
      </c>
      <c r="E2883">
        <v>11446</v>
      </c>
      <c r="F2883">
        <v>11459</v>
      </c>
      <c r="G2883">
        <v>11445</v>
      </c>
      <c r="H2883">
        <v>11448</v>
      </c>
      <c r="J2883">
        <v>2</v>
      </c>
      <c r="K2883">
        <f t="shared" si="932"/>
        <v>18</v>
      </c>
      <c r="L2883">
        <v>14</v>
      </c>
      <c r="W2883">
        <f t="shared" si="924"/>
        <v>0</v>
      </c>
      <c r="X2883">
        <f t="shared" si="925"/>
        <v>2</v>
      </c>
      <c r="Y2883">
        <f t="shared" si="926"/>
        <v>0</v>
      </c>
      <c r="Z2883" s="22">
        <f t="shared" si="927"/>
        <v>0</v>
      </c>
      <c r="AA2883" s="22">
        <f t="shared" si="928"/>
        <v>0</v>
      </c>
      <c r="AB2883">
        <f t="shared" si="929"/>
        <v>0</v>
      </c>
      <c r="AC2883" s="22">
        <f t="shared" si="930"/>
        <v>0</v>
      </c>
      <c r="AD2883" s="22">
        <f t="shared" si="931"/>
        <v>0</v>
      </c>
    </row>
    <row r="2884" spans="4:30" x14ac:dyDescent="0.25">
      <c r="D2884" s="1">
        <v>0.70833333333333337</v>
      </c>
      <c r="E2884">
        <v>11449</v>
      </c>
      <c r="F2884">
        <v>11455</v>
      </c>
      <c r="G2884">
        <v>11434</v>
      </c>
      <c r="H2884">
        <v>11436</v>
      </c>
      <c r="J2884">
        <v>-13</v>
      </c>
      <c r="K2884">
        <f t="shared" si="932"/>
        <v>22</v>
      </c>
      <c r="L2884">
        <v>21</v>
      </c>
      <c r="W2884">
        <f t="shared" si="924"/>
        <v>0</v>
      </c>
      <c r="X2884">
        <f t="shared" si="925"/>
        <v>13</v>
      </c>
      <c r="Y2884">
        <f t="shared" si="926"/>
        <v>0</v>
      </c>
      <c r="Z2884" s="22">
        <f t="shared" si="927"/>
        <v>0</v>
      </c>
      <c r="AA2884" s="22">
        <f t="shared" si="928"/>
        <v>0</v>
      </c>
      <c r="AB2884">
        <f t="shared" si="929"/>
        <v>0</v>
      </c>
      <c r="AC2884" s="22">
        <f t="shared" si="930"/>
        <v>0</v>
      </c>
      <c r="AD2884" s="22">
        <f t="shared" si="931"/>
        <v>0</v>
      </c>
    </row>
    <row r="2885" spans="4:30" x14ac:dyDescent="0.25">
      <c r="D2885" s="1">
        <v>0.75</v>
      </c>
      <c r="E2885">
        <v>11435</v>
      </c>
      <c r="F2885">
        <v>11449</v>
      </c>
      <c r="G2885">
        <v>11431</v>
      </c>
      <c r="H2885">
        <v>11439</v>
      </c>
      <c r="J2885">
        <v>4</v>
      </c>
      <c r="K2885">
        <f t="shared" si="932"/>
        <v>18</v>
      </c>
      <c r="L2885">
        <v>18</v>
      </c>
      <c r="W2885">
        <f t="shared" si="924"/>
        <v>0</v>
      </c>
      <c r="X2885">
        <f t="shared" si="925"/>
        <v>4</v>
      </c>
      <c r="Y2885">
        <f t="shared" si="926"/>
        <v>0</v>
      </c>
      <c r="Z2885" s="22">
        <f t="shared" si="927"/>
        <v>0</v>
      </c>
      <c r="AA2885" s="22">
        <f t="shared" si="928"/>
        <v>0</v>
      </c>
      <c r="AB2885">
        <f t="shared" si="929"/>
        <v>0</v>
      </c>
      <c r="AC2885" s="22">
        <f t="shared" si="930"/>
        <v>0</v>
      </c>
      <c r="AD2885" s="22">
        <f t="shared" si="931"/>
        <v>0</v>
      </c>
    </row>
    <row r="2886" spans="4:30" x14ac:dyDescent="0.25">
      <c r="D2886" s="1">
        <v>0.79166666666666663</v>
      </c>
      <c r="E2886">
        <v>11439</v>
      </c>
      <c r="F2886">
        <v>11442</v>
      </c>
      <c r="G2886">
        <v>11427</v>
      </c>
      <c r="H2886">
        <v>11435</v>
      </c>
      <c r="J2886">
        <v>-4</v>
      </c>
      <c r="K2886">
        <f t="shared" si="932"/>
        <v>19</v>
      </c>
      <c r="L2886">
        <v>15</v>
      </c>
      <c r="W2886">
        <f t="shared" si="924"/>
        <v>0</v>
      </c>
      <c r="X2886">
        <f t="shared" si="925"/>
        <v>4</v>
      </c>
      <c r="Y2886">
        <f t="shared" si="926"/>
        <v>0</v>
      </c>
      <c r="Z2886" s="22">
        <f t="shared" si="927"/>
        <v>0</v>
      </c>
      <c r="AA2886" s="22">
        <f t="shared" si="928"/>
        <v>0</v>
      </c>
      <c r="AB2886">
        <f t="shared" si="929"/>
        <v>0</v>
      </c>
      <c r="AC2886" s="22">
        <f t="shared" si="930"/>
        <v>0</v>
      </c>
      <c r="AD2886" s="22">
        <f t="shared" si="931"/>
        <v>0</v>
      </c>
    </row>
    <row r="2887" spans="4:30" x14ac:dyDescent="0.25">
      <c r="D2887" s="1">
        <v>0.83333333333333337</v>
      </c>
      <c r="E2887">
        <v>11435</v>
      </c>
      <c r="F2887">
        <v>11438</v>
      </c>
      <c r="G2887">
        <v>11429</v>
      </c>
      <c r="H2887">
        <v>11436</v>
      </c>
      <c r="J2887">
        <v>1</v>
      </c>
      <c r="K2887">
        <f t="shared" si="932"/>
        <v>20</v>
      </c>
      <c r="L2887">
        <v>9</v>
      </c>
      <c r="W2887">
        <f t="shared" si="924"/>
        <v>0</v>
      </c>
      <c r="X2887">
        <f t="shared" si="925"/>
        <v>1</v>
      </c>
      <c r="Y2887">
        <f t="shared" si="926"/>
        <v>0</v>
      </c>
      <c r="Z2887" s="22">
        <f t="shared" si="927"/>
        <v>0</v>
      </c>
      <c r="AA2887" s="22">
        <f t="shared" si="928"/>
        <v>0</v>
      </c>
      <c r="AB2887">
        <f t="shared" si="929"/>
        <v>0</v>
      </c>
      <c r="AC2887" s="22">
        <f t="shared" si="930"/>
        <v>0</v>
      </c>
      <c r="AD2887" s="22">
        <f t="shared" si="931"/>
        <v>0</v>
      </c>
    </row>
    <row r="2888" spans="4:30" x14ac:dyDescent="0.25">
      <c r="D2888" s="1">
        <v>0.875</v>
      </c>
      <c r="E2888">
        <v>11436</v>
      </c>
      <c r="F2888">
        <v>11442</v>
      </c>
      <c r="G2888">
        <v>11433</v>
      </c>
      <c r="H2888">
        <v>11437</v>
      </c>
      <c r="J2888">
        <v>1</v>
      </c>
      <c r="K2888">
        <f t="shared" si="932"/>
        <v>15</v>
      </c>
      <c r="L2888">
        <v>9</v>
      </c>
      <c r="W2888">
        <f t="shared" si="924"/>
        <v>0</v>
      </c>
      <c r="X2888">
        <f t="shared" si="925"/>
        <v>1</v>
      </c>
      <c r="Y2888">
        <f t="shared" si="926"/>
        <v>0</v>
      </c>
      <c r="Z2888" s="22">
        <f t="shared" si="927"/>
        <v>0</v>
      </c>
      <c r="AA2888" s="22">
        <f t="shared" si="928"/>
        <v>0</v>
      </c>
      <c r="AB2888">
        <f t="shared" si="929"/>
        <v>0</v>
      </c>
      <c r="AC2888" s="22">
        <f t="shared" si="930"/>
        <v>0</v>
      </c>
      <c r="AD2888" s="22">
        <f t="shared" si="931"/>
        <v>0</v>
      </c>
    </row>
    <row r="2889" spans="4:30" x14ac:dyDescent="0.25">
      <c r="D2889" s="2">
        <v>0.91666666666666663</v>
      </c>
      <c r="E2889">
        <v>11437</v>
      </c>
      <c r="F2889">
        <v>11439</v>
      </c>
      <c r="G2889">
        <v>11432</v>
      </c>
      <c r="H2889">
        <v>11432</v>
      </c>
      <c r="J2889">
        <v>-5</v>
      </c>
      <c r="K2889">
        <f t="shared" si="932"/>
        <v>15</v>
      </c>
      <c r="L2889">
        <v>7</v>
      </c>
      <c r="W2889">
        <f t="shared" si="924"/>
        <v>0</v>
      </c>
      <c r="X2889">
        <f t="shared" si="925"/>
        <v>5</v>
      </c>
      <c r="Y2889">
        <f t="shared" si="926"/>
        <v>0</v>
      </c>
      <c r="Z2889" s="22">
        <f t="shared" si="927"/>
        <v>0</v>
      </c>
      <c r="AA2889" s="22">
        <f t="shared" si="928"/>
        <v>0</v>
      </c>
      <c r="AB2889">
        <f t="shared" si="929"/>
        <v>0</v>
      </c>
      <c r="AC2889" s="22">
        <f t="shared" si="930"/>
        <v>0</v>
      </c>
      <c r="AD2889" s="22">
        <f t="shared" si="931"/>
        <v>0</v>
      </c>
    </row>
    <row r="2890" spans="4:30" hidden="1" x14ac:dyDescent="0.25">
      <c r="D2890" s="1">
        <v>0.95833333333333337</v>
      </c>
      <c r="E2890">
        <v>11439</v>
      </c>
      <c r="F2890">
        <v>11444</v>
      </c>
      <c r="G2890">
        <v>11436</v>
      </c>
      <c r="H2890">
        <v>11440</v>
      </c>
      <c r="Z2890"/>
      <c r="AA2890"/>
      <c r="AC2890"/>
      <c r="AD2890"/>
    </row>
    <row r="2891" spans="4:30" hidden="1" x14ac:dyDescent="0.25">
      <c r="D2891" s="1">
        <v>0</v>
      </c>
      <c r="E2891">
        <v>11441</v>
      </c>
      <c r="F2891">
        <v>11441</v>
      </c>
      <c r="G2891">
        <v>11441</v>
      </c>
      <c r="H2891">
        <v>11441</v>
      </c>
      <c r="Z2891"/>
      <c r="AA2891"/>
      <c r="AC2891"/>
      <c r="AD2891"/>
    </row>
    <row r="2892" spans="4:30" hidden="1" x14ac:dyDescent="0.25">
      <c r="D2892" s="1">
        <v>4.1666666666666664E-2</v>
      </c>
      <c r="E2892">
        <v>11441</v>
      </c>
      <c r="F2892">
        <v>11444</v>
      </c>
      <c r="G2892">
        <v>11436</v>
      </c>
      <c r="H2892">
        <v>11436</v>
      </c>
      <c r="Z2892"/>
      <c r="AA2892"/>
      <c r="AC2892"/>
      <c r="AD2892"/>
    </row>
    <row r="2893" spans="4:30" hidden="1" x14ac:dyDescent="0.25">
      <c r="D2893" s="1">
        <v>8.3333333333333329E-2</v>
      </c>
      <c r="E2893">
        <v>11437</v>
      </c>
      <c r="F2893">
        <v>11438</v>
      </c>
      <c r="G2893">
        <v>11430</v>
      </c>
      <c r="H2893">
        <v>11433</v>
      </c>
      <c r="Z2893"/>
      <c r="AA2893"/>
      <c r="AC2893"/>
      <c r="AD2893"/>
    </row>
    <row r="2894" spans="4:30" hidden="1" x14ac:dyDescent="0.25">
      <c r="D2894" s="1">
        <v>0.125</v>
      </c>
      <c r="E2894">
        <v>11432</v>
      </c>
      <c r="F2894">
        <v>11439</v>
      </c>
      <c r="G2894">
        <v>11432</v>
      </c>
      <c r="H2894">
        <v>11439</v>
      </c>
      <c r="Z2894"/>
      <c r="AA2894"/>
      <c r="AC2894"/>
      <c r="AD2894"/>
    </row>
    <row r="2895" spans="4:30" hidden="1" x14ac:dyDescent="0.25">
      <c r="D2895" s="1">
        <v>0.16666666666666666</v>
      </c>
      <c r="E2895">
        <v>11438</v>
      </c>
      <c r="F2895">
        <v>11444</v>
      </c>
      <c r="G2895">
        <v>11436</v>
      </c>
      <c r="H2895">
        <v>11442</v>
      </c>
      <c r="Z2895"/>
      <c r="AA2895"/>
      <c r="AC2895"/>
      <c r="AD2895"/>
    </row>
    <row r="2896" spans="4:30" hidden="1" x14ac:dyDescent="0.25">
      <c r="D2896" s="1">
        <v>0.20833333333333334</v>
      </c>
      <c r="E2896">
        <v>11443</v>
      </c>
      <c r="F2896">
        <v>11452</v>
      </c>
      <c r="G2896">
        <v>11440</v>
      </c>
      <c r="H2896">
        <v>11452</v>
      </c>
      <c r="Z2896"/>
      <c r="AA2896"/>
      <c r="AC2896"/>
      <c r="AD2896"/>
    </row>
    <row r="2897" spans="3:30" hidden="1" x14ac:dyDescent="0.25">
      <c r="D2897" s="1">
        <v>0.25</v>
      </c>
      <c r="E2897">
        <v>11453</v>
      </c>
      <c r="F2897">
        <v>11459</v>
      </c>
      <c r="G2897">
        <v>11452</v>
      </c>
      <c r="H2897">
        <v>11457</v>
      </c>
      <c r="Z2897"/>
      <c r="AA2897"/>
      <c r="AC2897"/>
      <c r="AD2897"/>
    </row>
    <row r="2898" spans="3:30" hidden="1" x14ac:dyDescent="0.25">
      <c r="D2898" s="1">
        <v>0.29166666666666669</v>
      </c>
      <c r="E2898">
        <v>11458</v>
      </c>
      <c r="F2898">
        <v>11473</v>
      </c>
      <c r="G2898">
        <v>11456</v>
      </c>
      <c r="H2898">
        <v>11459</v>
      </c>
      <c r="Z2898"/>
      <c r="AA2898"/>
      <c r="AC2898"/>
      <c r="AD2898"/>
    </row>
    <row r="2899" spans="3:30" x14ac:dyDescent="0.25">
      <c r="D2899" s="2">
        <v>0.33333333333333331</v>
      </c>
      <c r="E2899">
        <v>11460</v>
      </c>
      <c r="F2899">
        <v>11464</v>
      </c>
      <c r="G2899">
        <v>11453</v>
      </c>
      <c r="H2899">
        <v>11454</v>
      </c>
      <c r="J2899">
        <v>-6</v>
      </c>
      <c r="K2899">
        <v>0</v>
      </c>
      <c r="L2899">
        <v>11</v>
      </c>
      <c r="M2899">
        <v>-19</v>
      </c>
      <c r="N2899">
        <v>1</v>
      </c>
      <c r="R2899">
        <f>MAX(F2897:F2913)</f>
        <v>11487</v>
      </c>
      <c r="W2899">
        <f t="shared" ref="W2899:W2926" si="933">ABS(M2899)</f>
        <v>19</v>
      </c>
      <c r="X2899">
        <f t="shared" ref="X2899:X2926" si="934">ABS(J2899)</f>
        <v>6</v>
      </c>
      <c r="Y2899">
        <f t="shared" ref="Y2899:Y2926" si="935">IF(R2899&lt;1000,ABS(R2899),0)</f>
        <v>0</v>
      </c>
      <c r="Z2899" s="22">
        <f t="shared" ref="Z2899:Z2926" si="936">IF(N2899=1,0,ABS(N2899))</f>
        <v>0</v>
      </c>
      <c r="AA2899" s="22">
        <f t="shared" ref="AA2899:AA2926" si="937">ABS(O2899)</f>
        <v>0</v>
      </c>
      <c r="AB2899">
        <f t="shared" ref="AB2899:AB2926" si="938">IF(N2899=1,1,0)</f>
        <v>1</v>
      </c>
      <c r="AC2899" s="22">
        <f t="shared" ref="AC2899:AC2926" si="939">IF(N2899=1,ABS(N2900),0)</f>
        <v>0.6</v>
      </c>
      <c r="AD2899" s="22">
        <f t="shared" ref="AD2899:AD2926" si="940">IF(N2899=1,0,ABS(O2900))</f>
        <v>0</v>
      </c>
    </row>
    <row r="2900" spans="3:30" x14ac:dyDescent="0.25">
      <c r="D2900" s="2">
        <v>0.375</v>
      </c>
      <c r="E2900">
        <v>11456</v>
      </c>
      <c r="F2900">
        <v>11461</v>
      </c>
      <c r="G2900">
        <v>11446</v>
      </c>
      <c r="H2900">
        <v>11446</v>
      </c>
      <c r="J2900">
        <v>-10</v>
      </c>
      <c r="K2900">
        <f t="shared" ref="K2900:K2913" si="941">K2899+J2901</f>
        <v>-12</v>
      </c>
      <c r="L2900">
        <v>15</v>
      </c>
      <c r="N2900">
        <f>IF(J2899&lt;0,MIN(K2900:K2913),MAX(K2900:K2913))/R2878</f>
        <v>-0.6</v>
      </c>
      <c r="O2900">
        <f>IF(J2899&lt;0,MAX(K2900:K2913),MIN(K2900:K2913))/R2878</f>
        <v>1.9</v>
      </c>
      <c r="R2900">
        <f>MIN(G2897:G2913)</f>
        <v>11403</v>
      </c>
      <c r="W2900">
        <f t="shared" si="933"/>
        <v>0</v>
      </c>
      <c r="X2900">
        <f t="shared" si="934"/>
        <v>10</v>
      </c>
      <c r="Y2900">
        <f t="shared" si="935"/>
        <v>0</v>
      </c>
      <c r="Z2900" s="22">
        <f t="shared" si="936"/>
        <v>0.6</v>
      </c>
      <c r="AA2900" s="22">
        <f t="shared" si="937"/>
        <v>1.9</v>
      </c>
      <c r="AB2900">
        <f t="shared" si="938"/>
        <v>0</v>
      </c>
      <c r="AC2900" s="22">
        <f t="shared" si="939"/>
        <v>0</v>
      </c>
      <c r="AD2900" s="22">
        <f t="shared" si="940"/>
        <v>0</v>
      </c>
    </row>
    <row r="2901" spans="3:30" x14ac:dyDescent="0.25">
      <c r="D2901" s="1">
        <v>0.41666666666666669</v>
      </c>
      <c r="E2901">
        <v>11447</v>
      </c>
      <c r="F2901">
        <v>11453</v>
      </c>
      <c r="G2901">
        <v>11419</v>
      </c>
      <c r="H2901">
        <v>11435</v>
      </c>
      <c r="J2901">
        <v>-12</v>
      </c>
      <c r="K2901">
        <f t="shared" si="941"/>
        <v>-16</v>
      </c>
      <c r="L2901">
        <v>34</v>
      </c>
      <c r="R2901">
        <f>R2899-R2900</f>
        <v>84</v>
      </c>
      <c r="W2901">
        <f t="shared" si="933"/>
        <v>0</v>
      </c>
      <c r="X2901">
        <f t="shared" si="934"/>
        <v>12</v>
      </c>
      <c r="Y2901">
        <f t="shared" si="935"/>
        <v>84</v>
      </c>
      <c r="Z2901" s="22">
        <f t="shared" si="936"/>
        <v>0</v>
      </c>
      <c r="AA2901" s="22">
        <f t="shared" si="937"/>
        <v>0</v>
      </c>
      <c r="AB2901">
        <f t="shared" si="938"/>
        <v>0</v>
      </c>
      <c r="AC2901" s="22">
        <f t="shared" si="939"/>
        <v>0</v>
      </c>
      <c r="AD2901" s="22">
        <f t="shared" si="940"/>
        <v>0</v>
      </c>
    </row>
    <row r="2902" spans="3:30" x14ac:dyDescent="0.25">
      <c r="D2902" s="1">
        <v>0.45833333333333331</v>
      </c>
      <c r="E2902">
        <v>11435</v>
      </c>
      <c r="F2902">
        <v>11443</v>
      </c>
      <c r="G2902">
        <v>11430</v>
      </c>
      <c r="H2902">
        <v>11431</v>
      </c>
      <c r="J2902">
        <v>-4</v>
      </c>
      <c r="K2902">
        <f t="shared" si="941"/>
        <v>-30</v>
      </c>
      <c r="L2902">
        <v>13</v>
      </c>
      <c r="R2902">
        <v>84</v>
      </c>
      <c r="W2902">
        <f t="shared" si="933"/>
        <v>0</v>
      </c>
      <c r="X2902">
        <f t="shared" si="934"/>
        <v>4</v>
      </c>
      <c r="Y2902">
        <f t="shared" si="935"/>
        <v>84</v>
      </c>
      <c r="Z2902" s="22">
        <f t="shared" si="936"/>
        <v>0</v>
      </c>
      <c r="AA2902" s="22">
        <f t="shared" si="937"/>
        <v>0</v>
      </c>
      <c r="AB2902">
        <f t="shared" si="938"/>
        <v>0</v>
      </c>
      <c r="AC2902" s="22">
        <f t="shared" si="939"/>
        <v>0</v>
      </c>
      <c r="AD2902" s="22">
        <f t="shared" si="940"/>
        <v>0</v>
      </c>
    </row>
    <row r="2903" spans="3:30" x14ac:dyDescent="0.25">
      <c r="D2903" s="1">
        <v>0.5</v>
      </c>
      <c r="E2903">
        <v>11431</v>
      </c>
      <c r="F2903">
        <v>11433</v>
      </c>
      <c r="G2903">
        <v>11403</v>
      </c>
      <c r="H2903">
        <v>11417</v>
      </c>
      <c r="J2903">
        <v>-14</v>
      </c>
      <c r="K2903">
        <f t="shared" si="941"/>
        <v>-14</v>
      </c>
      <c r="L2903">
        <v>30</v>
      </c>
      <c r="R2903">
        <v>84</v>
      </c>
      <c r="W2903">
        <f t="shared" si="933"/>
        <v>0</v>
      </c>
      <c r="X2903">
        <f t="shared" si="934"/>
        <v>14</v>
      </c>
      <c r="Y2903">
        <f t="shared" si="935"/>
        <v>84</v>
      </c>
      <c r="Z2903" s="22">
        <f t="shared" si="936"/>
        <v>0</v>
      </c>
      <c r="AA2903" s="22">
        <f t="shared" si="937"/>
        <v>0</v>
      </c>
      <c r="AB2903">
        <f t="shared" si="938"/>
        <v>0</v>
      </c>
      <c r="AC2903" s="22">
        <f t="shared" si="939"/>
        <v>0</v>
      </c>
      <c r="AD2903" s="22">
        <f t="shared" si="940"/>
        <v>0</v>
      </c>
    </row>
    <row r="2904" spans="3:30" x14ac:dyDescent="0.25">
      <c r="C2904">
        <v>1</v>
      </c>
      <c r="D2904" s="1">
        <v>0.54166666666666663</v>
      </c>
      <c r="E2904">
        <v>11416</v>
      </c>
      <c r="F2904">
        <v>11432</v>
      </c>
      <c r="G2904">
        <v>11413</v>
      </c>
      <c r="H2904">
        <v>11432</v>
      </c>
      <c r="J2904">
        <v>16</v>
      </c>
      <c r="K2904">
        <f t="shared" si="941"/>
        <v>15</v>
      </c>
      <c r="L2904">
        <v>19</v>
      </c>
      <c r="W2904">
        <f t="shared" si="933"/>
        <v>0</v>
      </c>
      <c r="X2904">
        <f t="shared" si="934"/>
        <v>16</v>
      </c>
      <c r="Y2904">
        <f t="shared" si="935"/>
        <v>0</v>
      </c>
      <c r="Z2904" s="22">
        <f t="shared" si="936"/>
        <v>0</v>
      </c>
      <c r="AA2904" s="22">
        <f t="shared" si="937"/>
        <v>0</v>
      </c>
      <c r="AB2904">
        <f t="shared" si="938"/>
        <v>0</v>
      </c>
      <c r="AC2904" s="22">
        <f t="shared" si="939"/>
        <v>0</v>
      </c>
      <c r="AD2904" s="22">
        <f t="shared" si="940"/>
        <v>0</v>
      </c>
    </row>
    <row r="2905" spans="3:30" x14ac:dyDescent="0.25">
      <c r="D2905" s="1">
        <v>0.58333333333333337</v>
      </c>
      <c r="E2905">
        <v>11431</v>
      </c>
      <c r="F2905">
        <v>11474</v>
      </c>
      <c r="G2905">
        <v>11429</v>
      </c>
      <c r="H2905">
        <v>11460</v>
      </c>
      <c r="J2905">
        <v>29</v>
      </c>
      <c r="K2905">
        <f t="shared" si="941"/>
        <v>35</v>
      </c>
      <c r="L2905">
        <v>45</v>
      </c>
      <c r="W2905">
        <f t="shared" si="933"/>
        <v>0</v>
      </c>
      <c r="X2905">
        <f t="shared" si="934"/>
        <v>29</v>
      </c>
      <c r="Y2905">
        <f t="shared" si="935"/>
        <v>0</v>
      </c>
      <c r="Z2905" s="22">
        <f t="shared" si="936"/>
        <v>0</v>
      </c>
      <c r="AA2905" s="22">
        <f t="shared" si="937"/>
        <v>0</v>
      </c>
      <c r="AB2905">
        <f t="shared" si="938"/>
        <v>0</v>
      </c>
      <c r="AC2905" s="22">
        <f t="shared" si="939"/>
        <v>0</v>
      </c>
      <c r="AD2905" s="22">
        <f t="shared" si="940"/>
        <v>0</v>
      </c>
    </row>
    <row r="2906" spans="3:30" x14ac:dyDescent="0.25">
      <c r="D2906" s="1">
        <v>0.625</v>
      </c>
      <c r="E2906">
        <v>11459</v>
      </c>
      <c r="F2906">
        <v>11486</v>
      </c>
      <c r="G2906">
        <v>11458</v>
      </c>
      <c r="H2906">
        <v>11479</v>
      </c>
      <c r="J2906">
        <v>20</v>
      </c>
      <c r="K2906">
        <f t="shared" si="941"/>
        <v>16</v>
      </c>
      <c r="L2906">
        <v>28</v>
      </c>
      <c r="W2906">
        <f t="shared" si="933"/>
        <v>0</v>
      </c>
      <c r="X2906">
        <f t="shared" si="934"/>
        <v>20</v>
      </c>
      <c r="Y2906">
        <f t="shared" si="935"/>
        <v>0</v>
      </c>
      <c r="Z2906" s="22">
        <f t="shared" si="936"/>
        <v>0</v>
      </c>
      <c r="AA2906" s="22">
        <f t="shared" si="937"/>
        <v>0</v>
      </c>
      <c r="AB2906">
        <f t="shared" si="938"/>
        <v>0</v>
      </c>
      <c r="AC2906" s="22">
        <f t="shared" si="939"/>
        <v>0</v>
      </c>
      <c r="AD2906" s="22">
        <f t="shared" si="940"/>
        <v>0</v>
      </c>
    </row>
    <row r="2907" spans="3:30" x14ac:dyDescent="0.25">
      <c r="D2907" s="1">
        <v>0.66666666666666663</v>
      </c>
      <c r="E2907">
        <v>11479</v>
      </c>
      <c r="F2907">
        <v>11487</v>
      </c>
      <c r="G2907">
        <v>11456</v>
      </c>
      <c r="H2907">
        <v>11460</v>
      </c>
      <c r="J2907">
        <v>-19</v>
      </c>
      <c r="K2907">
        <f t="shared" si="941"/>
        <v>35</v>
      </c>
      <c r="L2907">
        <v>31</v>
      </c>
      <c r="W2907">
        <f t="shared" si="933"/>
        <v>0</v>
      </c>
      <c r="X2907">
        <f t="shared" si="934"/>
        <v>19</v>
      </c>
      <c r="Y2907">
        <f t="shared" si="935"/>
        <v>0</v>
      </c>
      <c r="Z2907" s="22">
        <f t="shared" si="936"/>
        <v>0</v>
      </c>
      <c r="AA2907" s="22">
        <f t="shared" si="937"/>
        <v>0</v>
      </c>
      <c r="AB2907">
        <f t="shared" si="938"/>
        <v>0</v>
      </c>
      <c r="AC2907" s="22">
        <f t="shared" si="939"/>
        <v>0</v>
      </c>
      <c r="AD2907" s="22">
        <f t="shared" si="940"/>
        <v>0</v>
      </c>
    </row>
    <row r="2908" spans="3:30" x14ac:dyDescent="0.25">
      <c r="D2908" s="1">
        <v>0.70833333333333337</v>
      </c>
      <c r="E2908">
        <v>11460</v>
      </c>
      <c r="F2908">
        <v>11481</v>
      </c>
      <c r="G2908">
        <v>11459</v>
      </c>
      <c r="H2908">
        <v>11479</v>
      </c>
      <c r="J2908">
        <v>19</v>
      </c>
      <c r="K2908">
        <f t="shared" si="941"/>
        <v>16</v>
      </c>
      <c r="L2908">
        <v>22</v>
      </c>
      <c r="W2908">
        <f t="shared" si="933"/>
        <v>0</v>
      </c>
      <c r="X2908">
        <f t="shared" si="934"/>
        <v>19</v>
      </c>
      <c r="Y2908">
        <f t="shared" si="935"/>
        <v>0</v>
      </c>
      <c r="Z2908" s="22">
        <f t="shared" si="936"/>
        <v>0</v>
      </c>
      <c r="AA2908" s="22">
        <f t="shared" si="937"/>
        <v>0</v>
      </c>
      <c r="AB2908">
        <f t="shared" si="938"/>
        <v>0</v>
      </c>
      <c r="AC2908" s="22">
        <f t="shared" si="939"/>
        <v>0</v>
      </c>
      <c r="AD2908" s="22">
        <f t="shared" si="940"/>
        <v>0</v>
      </c>
    </row>
    <row r="2909" spans="3:30" x14ac:dyDescent="0.25">
      <c r="D2909" s="1">
        <v>0.75</v>
      </c>
      <c r="E2909">
        <v>11479</v>
      </c>
      <c r="F2909">
        <v>11485</v>
      </c>
      <c r="G2909">
        <v>11449</v>
      </c>
      <c r="H2909">
        <v>11460</v>
      </c>
      <c r="J2909">
        <v>-19</v>
      </c>
      <c r="K2909">
        <f t="shared" si="941"/>
        <v>1</v>
      </c>
      <c r="L2909">
        <v>36</v>
      </c>
      <c r="W2909">
        <f t="shared" si="933"/>
        <v>0</v>
      </c>
      <c r="X2909">
        <f t="shared" si="934"/>
        <v>19</v>
      </c>
      <c r="Y2909">
        <f t="shared" si="935"/>
        <v>0</v>
      </c>
      <c r="Z2909" s="22">
        <f t="shared" si="936"/>
        <v>0</v>
      </c>
      <c r="AA2909" s="22">
        <f t="shared" si="937"/>
        <v>0</v>
      </c>
      <c r="AB2909">
        <f t="shared" si="938"/>
        <v>0</v>
      </c>
      <c r="AC2909" s="22">
        <f t="shared" si="939"/>
        <v>0</v>
      </c>
      <c r="AD2909" s="22">
        <f t="shared" si="940"/>
        <v>0</v>
      </c>
    </row>
    <row r="2910" spans="3:30" x14ac:dyDescent="0.25">
      <c r="D2910" s="1">
        <v>0.79166666666666663</v>
      </c>
      <c r="E2910">
        <v>11460</v>
      </c>
      <c r="F2910">
        <v>11460</v>
      </c>
      <c r="G2910">
        <v>11441</v>
      </c>
      <c r="H2910">
        <v>11445</v>
      </c>
      <c r="J2910">
        <v>-15</v>
      </c>
      <c r="K2910">
        <f t="shared" si="941"/>
        <v>5</v>
      </c>
      <c r="L2910">
        <v>19</v>
      </c>
      <c r="W2910">
        <f t="shared" si="933"/>
        <v>0</v>
      </c>
      <c r="X2910">
        <f t="shared" si="934"/>
        <v>15</v>
      </c>
      <c r="Y2910">
        <f t="shared" si="935"/>
        <v>0</v>
      </c>
      <c r="Z2910" s="22">
        <f t="shared" si="936"/>
        <v>0</v>
      </c>
      <c r="AA2910" s="22">
        <f t="shared" si="937"/>
        <v>0</v>
      </c>
      <c r="AB2910">
        <f t="shared" si="938"/>
        <v>0</v>
      </c>
      <c r="AC2910" s="22">
        <f t="shared" si="939"/>
        <v>0</v>
      </c>
      <c r="AD2910" s="22">
        <f t="shared" si="940"/>
        <v>0</v>
      </c>
    </row>
    <row r="2911" spans="3:30" x14ac:dyDescent="0.25">
      <c r="D2911" s="1">
        <v>0.83333333333333337</v>
      </c>
      <c r="E2911">
        <v>11444</v>
      </c>
      <c r="F2911">
        <v>11454</v>
      </c>
      <c r="G2911">
        <v>11444</v>
      </c>
      <c r="H2911">
        <v>11448</v>
      </c>
      <c r="J2911">
        <v>4</v>
      </c>
      <c r="K2911">
        <f t="shared" si="941"/>
        <v>-3</v>
      </c>
      <c r="L2911">
        <v>10</v>
      </c>
      <c r="W2911">
        <f t="shared" si="933"/>
        <v>0</v>
      </c>
      <c r="X2911">
        <f t="shared" si="934"/>
        <v>4</v>
      </c>
      <c r="Y2911">
        <f t="shared" si="935"/>
        <v>0</v>
      </c>
      <c r="Z2911" s="22">
        <f t="shared" si="936"/>
        <v>0</v>
      </c>
      <c r="AA2911" s="22">
        <f t="shared" si="937"/>
        <v>0</v>
      </c>
      <c r="AB2911">
        <f t="shared" si="938"/>
        <v>0</v>
      </c>
      <c r="AC2911" s="22">
        <f t="shared" si="939"/>
        <v>0</v>
      </c>
      <c r="AD2911" s="22">
        <f t="shared" si="940"/>
        <v>0</v>
      </c>
    </row>
    <row r="2912" spans="3:30" x14ac:dyDescent="0.25">
      <c r="D2912" s="1">
        <v>0.875</v>
      </c>
      <c r="E2912">
        <v>11448</v>
      </c>
      <c r="F2912">
        <v>11449</v>
      </c>
      <c r="G2912">
        <v>11434</v>
      </c>
      <c r="H2912">
        <v>11440</v>
      </c>
      <c r="J2912">
        <v>-8</v>
      </c>
      <c r="K2912">
        <f t="shared" si="941"/>
        <v>-6</v>
      </c>
      <c r="L2912">
        <v>15</v>
      </c>
      <c r="W2912">
        <f t="shared" si="933"/>
        <v>0</v>
      </c>
      <c r="X2912">
        <f t="shared" si="934"/>
        <v>8</v>
      </c>
      <c r="Y2912">
        <f t="shared" si="935"/>
        <v>0</v>
      </c>
      <c r="Z2912" s="22">
        <f t="shared" si="936"/>
        <v>0</v>
      </c>
      <c r="AA2912" s="22">
        <f t="shared" si="937"/>
        <v>0</v>
      </c>
      <c r="AB2912">
        <f t="shared" si="938"/>
        <v>0</v>
      </c>
      <c r="AC2912" s="22">
        <f t="shared" si="939"/>
        <v>0</v>
      </c>
      <c r="AD2912" s="22">
        <f t="shared" si="940"/>
        <v>0</v>
      </c>
    </row>
    <row r="2913" spans="3:30" x14ac:dyDescent="0.25">
      <c r="D2913" s="2">
        <v>0.91666666666666663</v>
      </c>
      <c r="E2913">
        <v>11444</v>
      </c>
      <c r="F2913">
        <v>11444</v>
      </c>
      <c r="G2913">
        <v>11441</v>
      </c>
      <c r="H2913">
        <v>11441</v>
      </c>
      <c r="J2913">
        <v>-3</v>
      </c>
      <c r="K2913">
        <f t="shared" si="941"/>
        <v>95</v>
      </c>
      <c r="L2913">
        <v>3</v>
      </c>
      <c r="W2913">
        <f t="shared" si="933"/>
        <v>0</v>
      </c>
      <c r="X2913">
        <f t="shared" si="934"/>
        <v>3</v>
      </c>
      <c r="Y2913">
        <f t="shared" si="935"/>
        <v>0</v>
      </c>
      <c r="Z2913" s="22">
        <f t="shared" si="936"/>
        <v>0</v>
      </c>
      <c r="AA2913" s="22">
        <f t="shared" si="937"/>
        <v>0</v>
      </c>
      <c r="AB2913">
        <f t="shared" si="938"/>
        <v>0</v>
      </c>
      <c r="AC2913" s="22">
        <f t="shared" si="939"/>
        <v>0</v>
      </c>
      <c r="AD2913" s="22">
        <f t="shared" si="940"/>
        <v>0</v>
      </c>
    </row>
    <row r="2914" spans="3:30" x14ac:dyDescent="0.25">
      <c r="D2914" s="1">
        <v>0.41666666666666669</v>
      </c>
      <c r="E2914">
        <v>11433</v>
      </c>
      <c r="F2914">
        <v>11535</v>
      </c>
      <c r="G2914">
        <v>11433</v>
      </c>
      <c r="H2914">
        <v>11534</v>
      </c>
      <c r="J2914">
        <v>101</v>
      </c>
      <c r="K2914">
        <v>0</v>
      </c>
      <c r="L2914">
        <v>102</v>
      </c>
      <c r="M2914">
        <f>H2926-E2914</f>
        <v>154</v>
      </c>
      <c r="N2914">
        <v>1</v>
      </c>
      <c r="R2914">
        <f>MAX(F2912:F2928)</f>
        <v>11619</v>
      </c>
      <c r="W2914">
        <f t="shared" si="933"/>
        <v>154</v>
      </c>
      <c r="X2914">
        <f t="shared" si="934"/>
        <v>101</v>
      </c>
      <c r="Y2914">
        <f t="shared" si="935"/>
        <v>0</v>
      </c>
      <c r="Z2914" s="22">
        <f t="shared" si="936"/>
        <v>0</v>
      </c>
      <c r="AA2914" s="22">
        <f t="shared" si="937"/>
        <v>0</v>
      </c>
      <c r="AB2914">
        <f t="shared" si="938"/>
        <v>1</v>
      </c>
      <c r="AC2914" s="22">
        <f t="shared" si="939"/>
        <v>0.26190476190476192</v>
      </c>
      <c r="AD2914" s="22">
        <f t="shared" si="940"/>
        <v>0</v>
      </c>
    </row>
    <row r="2915" spans="3:30" x14ac:dyDescent="0.25">
      <c r="D2915" s="1">
        <v>0.45833333333333331</v>
      </c>
      <c r="E2915">
        <v>11534</v>
      </c>
      <c r="F2915">
        <v>11586</v>
      </c>
      <c r="G2915">
        <v>11534</v>
      </c>
      <c r="H2915">
        <v>11582</v>
      </c>
      <c r="J2915">
        <v>48</v>
      </c>
      <c r="K2915">
        <f t="shared" ref="K2915:K2928" si="942">K2914+J2916</f>
        <v>-4</v>
      </c>
      <c r="L2915">
        <v>52</v>
      </c>
      <c r="N2915">
        <f>IF(J2914&lt;0,MIN(K2915:K2928),MAX(K2915:K2928))/R2902</f>
        <v>0.26190476190476192</v>
      </c>
      <c r="O2915">
        <f>IF(J2914&lt;0,MAX(K2915:K2928),MIN(K2915:K2928))/R2902</f>
        <v>-4.7619047619047616E-2</v>
      </c>
      <c r="R2915">
        <f>MIN(G2912:G2928)</f>
        <v>11433</v>
      </c>
      <c r="W2915">
        <f t="shared" si="933"/>
        <v>0</v>
      </c>
      <c r="X2915">
        <f t="shared" si="934"/>
        <v>48</v>
      </c>
      <c r="Y2915">
        <f t="shared" si="935"/>
        <v>0</v>
      </c>
      <c r="Z2915" s="22">
        <f t="shared" si="936"/>
        <v>0.26190476190476192</v>
      </c>
      <c r="AA2915" s="22">
        <f t="shared" si="937"/>
        <v>4.7619047619047616E-2</v>
      </c>
      <c r="AB2915">
        <f t="shared" si="938"/>
        <v>0</v>
      </c>
      <c r="AC2915" s="22">
        <f t="shared" si="939"/>
        <v>0</v>
      </c>
      <c r="AD2915" s="22">
        <f t="shared" si="940"/>
        <v>0</v>
      </c>
    </row>
    <row r="2916" spans="3:30" x14ac:dyDescent="0.25">
      <c r="D2916" s="1">
        <v>0.5</v>
      </c>
      <c r="E2916">
        <v>11581</v>
      </c>
      <c r="F2916">
        <v>11591</v>
      </c>
      <c r="G2916">
        <v>11575</v>
      </c>
      <c r="H2916">
        <v>11577</v>
      </c>
      <c r="J2916">
        <v>-4</v>
      </c>
      <c r="K2916">
        <f t="shared" si="942"/>
        <v>-2</v>
      </c>
      <c r="L2916">
        <v>16</v>
      </c>
      <c r="R2916">
        <f>R2914-R2915</f>
        <v>186</v>
      </c>
      <c r="W2916">
        <f t="shared" si="933"/>
        <v>0</v>
      </c>
      <c r="X2916">
        <f t="shared" si="934"/>
        <v>4</v>
      </c>
      <c r="Y2916">
        <f t="shared" si="935"/>
        <v>186</v>
      </c>
      <c r="Z2916" s="22">
        <f t="shared" si="936"/>
        <v>0</v>
      </c>
      <c r="AA2916" s="22">
        <f t="shared" si="937"/>
        <v>0</v>
      </c>
      <c r="AB2916">
        <f t="shared" si="938"/>
        <v>0</v>
      </c>
      <c r="AC2916" s="22">
        <f t="shared" si="939"/>
        <v>0</v>
      </c>
      <c r="AD2916" s="22">
        <f t="shared" si="940"/>
        <v>0</v>
      </c>
    </row>
    <row r="2917" spans="3:30" x14ac:dyDescent="0.25">
      <c r="C2917">
        <v>1</v>
      </c>
      <c r="D2917" s="1">
        <v>0.54166666666666663</v>
      </c>
      <c r="E2917">
        <v>11577</v>
      </c>
      <c r="F2917">
        <v>11586</v>
      </c>
      <c r="G2917">
        <v>11572</v>
      </c>
      <c r="H2917">
        <v>11579</v>
      </c>
      <c r="J2917">
        <v>2</v>
      </c>
      <c r="K2917">
        <f t="shared" si="942"/>
        <v>-3</v>
      </c>
      <c r="L2917">
        <v>14</v>
      </c>
      <c r="R2917">
        <v>186</v>
      </c>
      <c r="W2917">
        <f t="shared" si="933"/>
        <v>0</v>
      </c>
      <c r="X2917">
        <f t="shared" si="934"/>
        <v>2</v>
      </c>
      <c r="Y2917">
        <f t="shared" si="935"/>
        <v>186</v>
      </c>
      <c r="Z2917" s="22">
        <f t="shared" si="936"/>
        <v>0</v>
      </c>
      <c r="AA2917" s="22">
        <f t="shared" si="937"/>
        <v>0</v>
      </c>
      <c r="AB2917">
        <f t="shared" si="938"/>
        <v>0</v>
      </c>
      <c r="AC2917" s="22">
        <f t="shared" si="939"/>
        <v>0</v>
      </c>
      <c r="AD2917" s="22">
        <f t="shared" si="940"/>
        <v>0</v>
      </c>
    </row>
    <row r="2918" spans="3:30" x14ac:dyDescent="0.25">
      <c r="D2918" s="1">
        <v>0.58333333333333337</v>
      </c>
      <c r="E2918">
        <v>11579</v>
      </c>
      <c r="F2918">
        <v>11582</v>
      </c>
      <c r="G2918">
        <v>11577</v>
      </c>
      <c r="H2918">
        <v>11578</v>
      </c>
      <c r="J2918">
        <v>-1</v>
      </c>
      <c r="K2918">
        <f t="shared" si="942"/>
        <v>-3</v>
      </c>
      <c r="L2918">
        <v>5</v>
      </c>
      <c r="W2918">
        <f t="shared" si="933"/>
        <v>0</v>
      </c>
      <c r="X2918">
        <f t="shared" si="934"/>
        <v>1</v>
      </c>
      <c r="Y2918">
        <f t="shared" si="935"/>
        <v>0</v>
      </c>
      <c r="Z2918" s="22">
        <f t="shared" si="936"/>
        <v>0</v>
      </c>
      <c r="AA2918" s="22">
        <f t="shared" si="937"/>
        <v>0</v>
      </c>
      <c r="AB2918">
        <f t="shared" si="938"/>
        <v>0</v>
      </c>
      <c r="AC2918" s="22">
        <f t="shared" si="939"/>
        <v>0</v>
      </c>
      <c r="AD2918" s="22">
        <f t="shared" si="940"/>
        <v>0</v>
      </c>
    </row>
    <row r="2919" spans="3:30" x14ac:dyDescent="0.25">
      <c r="D2919" s="1">
        <v>0.625</v>
      </c>
      <c r="E2919">
        <v>11578</v>
      </c>
      <c r="F2919">
        <v>11582</v>
      </c>
      <c r="G2919">
        <v>11574</v>
      </c>
      <c r="H2919">
        <v>11578</v>
      </c>
      <c r="J2919">
        <v>0</v>
      </c>
      <c r="K2919">
        <f t="shared" si="942"/>
        <v>22</v>
      </c>
      <c r="L2919">
        <v>8</v>
      </c>
      <c r="W2919">
        <f t="shared" si="933"/>
        <v>0</v>
      </c>
      <c r="X2919">
        <f t="shared" si="934"/>
        <v>0</v>
      </c>
      <c r="Y2919">
        <f t="shared" si="935"/>
        <v>0</v>
      </c>
      <c r="Z2919" s="22">
        <f t="shared" si="936"/>
        <v>0</v>
      </c>
      <c r="AA2919" s="22">
        <f t="shared" si="937"/>
        <v>0</v>
      </c>
      <c r="AB2919">
        <f t="shared" si="938"/>
        <v>0</v>
      </c>
      <c r="AC2919" s="22">
        <f t="shared" si="939"/>
        <v>0</v>
      </c>
      <c r="AD2919" s="22">
        <f t="shared" si="940"/>
        <v>0</v>
      </c>
    </row>
    <row r="2920" spans="3:30" x14ac:dyDescent="0.25">
      <c r="D2920" s="1">
        <v>0.66666666666666663</v>
      </c>
      <c r="E2920">
        <v>11578</v>
      </c>
      <c r="F2920">
        <v>11619</v>
      </c>
      <c r="G2920">
        <v>11576</v>
      </c>
      <c r="H2920">
        <v>11603</v>
      </c>
      <c r="J2920">
        <v>25</v>
      </c>
      <c r="K2920">
        <f t="shared" si="942"/>
        <v>-2</v>
      </c>
      <c r="L2920">
        <v>43</v>
      </c>
      <c r="W2920">
        <f t="shared" si="933"/>
        <v>0</v>
      </c>
      <c r="X2920">
        <f t="shared" si="934"/>
        <v>25</v>
      </c>
      <c r="Y2920">
        <f t="shared" si="935"/>
        <v>0</v>
      </c>
      <c r="Z2920" s="22">
        <f t="shared" si="936"/>
        <v>0</v>
      </c>
      <c r="AA2920" s="22">
        <f t="shared" si="937"/>
        <v>0</v>
      </c>
      <c r="AB2920">
        <f t="shared" si="938"/>
        <v>0</v>
      </c>
      <c r="AC2920" s="22">
        <f t="shared" si="939"/>
        <v>0</v>
      </c>
      <c r="AD2920" s="22">
        <f t="shared" si="940"/>
        <v>0</v>
      </c>
    </row>
    <row r="2921" spans="3:30" x14ac:dyDescent="0.25">
      <c r="D2921" s="1">
        <v>0.70833333333333337</v>
      </c>
      <c r="E2921">
        <v>11604</v>
      </c>
      <c r="F2921">
        <v>11607</v>
      </c>
      <c r="G2921">
        <v>11577</v>
      </c>
      <c r="H2921">
        <v>11580</v>
      </c>
      <c r="J2921">
        <v>-24</v>
      </c>
      <c r="K2921">
        <f t="shared" si="942"/>
        <v>6</v>
      </c>
      <c r="L2921">
        <v>30</v>
      </c>
      <c r="W2921">
        <f t="shared" si="933"/>
        <v>0</v>
      </c>
      <c r="X2921">
        <f t="shared" si="934"/>
        <v>24</v>
      </c>
      <c r="Y2921">
        <f t="shared" si="935"/>
        <v>0</v>
      </c>
      <c r="Z2921" s="22">
        <f t="shared" si="936"/>
        <v>0</v>
      </c>
      <c r="AA2921" s="22">
        <f t="shared" si="937"/>
        <v>0</v>
      </c>
      <c r="AB2921">
        <f t="shared" si="938"/>
        <v>0</v>
      </c>
      <c r="AC2921" s="22">
        <f t="shared" si="939"/>
        <v>0</v>
      </c>
      <c r="AD2921" s="22">
        <f t="shared" si="940"/>
        <v>0</v>
      </c>
    </row>
    <row r="2922" spans="3:30" x14ac:dyDescent="0.25">
      <c r="D2922" s="1">
        <v>0.75</v>
      </c>
      <c r="E2922">
        <v>11580</v>
      </c>
      <c r="F2922">
        <v>11597</v>
      </c>
      <c r="G2922">
        <v>11565</v>
      </c>
      <c r="H2922">
        <v>11588</v>
      </c>
      <c r="J2922">
        <v>8</v>
      </c>
      <c r="K2922">
        <f t="shared" si="942"/>
        <v>8</v>
      </c>
      <c r="L2922">
        <v>32</v>
      </c>
      <c r="W2922">
        <f t="shared" si="933"/>
        <v>0</v>
      </c>
      <c r="X2922">
        <f t="shared" si="934"/>
        <v>8</v>
      </c>
      <c r="Y2922">
        <f t="shared" si="935"/>
        <v>0</v>
      </c>
      <c r="Z2922" s="22">
        <f t="shared" si="936"/>
        <v>0</v>
      </c>
      <c r="AA2922" s="22">
        <f t="shared" si="937"/>
        <v>0</v>
      </c>
      <c r="AB2922">
        <f t="shared" si="938"/>
        <v>0</v>
      </c>
      <c r="AC2922" s="22">
        <f t="shared" si="939"/>
        <v>0</v>
      </c>
      <c r="AD2922" s="22">
        <f t="shared" si="940"/>
        <v>0</v>
      </c>
    </row>
    <row r="2923" spans="3:30" x14ac:dyDescent="0.25">
      <c r="D2923" s="1">
        <v>0.79166666666666663</v>
      </c>
      <c r="E2923">
        <v>11588</v>
      </c>
      <c r="F2923">
        <v>11597</v>
      </c>
      <c r="G2923">
        <v>11582</v>
      </c>
      <c r="H2923">
        <v>11590</v>
      </c>
      <c r="J2923">
        <v>2</v>
      </c>
      <c r="K2923">
        <f t="shared" si="942"/>
        <v>9</v>
      </c>
      <c r="L2923">
        <v>15</v>
      </c>
      <c r="W2923">
        <f t="shared" si="933"/>
        <v>0</v>
      </c>
      <c r="X2923">
        <f t="shared" si="934"/>
        <v>2</v>
      </c>
      <c r="Y2923">
        <f t="shared" si="935"/>
        <v>0</v>
      </c>
      <c r="Z2923" s="22">
        <f t="shared" si="936"/>
        <v>0</v>
      </c>
      <c r="AA2923" s="22">
        <f t="shared" si="937"/>
        <v>0</v>
      </c>
      <c r="AB2923">
        <f t="shared" si="938"/>
        <v>0</v>
      </c>
      <c r="AC2923" s="22">
        <f t="shared" si="939"/>
        <v>0</v>
      </c>
      <c r="AD2923" s="22">
        <f t="shared" si="940"/>
        <v>0</v>
      </c>
    </row>
    <row r="2924" spans="3:30" x14ac:dyDescent="0.25">
      <c r="D2924" s="1">
        <v>0.83333333333333337</v>
      </c>
      <c r="E2924">
        <v>11589</v>
      </c>
      <c r="F2924">
        <v>11590</v>
      </c>
      <c r="G2924">
        <v>11581</v>
      </c>
      <c r="H2924">
        <v>11590</v>
      </c>
      <c r="J2924">
        <v>1</v>
      </c>
      <c r="K2924">
        <f t="shared" si="942"/>
        <v>8</v>
      </c>
      <c r="L2924">
        <v>9</v>
      </c>
      <c r="W2924">
        <f t="shared" si="933"/>
        <v>0</v>
      </c>
      <c r="X2924">
        <f t="shared" si="934"/>
        <v>1</v>
      </c>
      <c r="Y2924">
        <f t="shared" si="935"/>
        <v>0</v>
      </c>
      <c r="Z2924" s="22">
        <f t="shared" si="936"/>
        <v>0</v>
      </c>
      <c r="AA2924" s="22">
        <f t="shared" si="937"/>
        <v>0</v>
      </c>
      <c r="AB2924">
        <f t="shared" si="938"/>
        <v>0</v>
      </c>
      <c r="AC2924" s="22">
        <f t="shared" si="939"/>
        <v>0</v>
      </c>
      <c r="AD2924" s="22">
        <f t="shared" si="940"/>
        <v>0</v>
      </c>
    </row>
    <row r="2925" spans="3:30" x14ac:dyDescent="0.25">
      <c r="D2925" s="1">
        <v>0.875</v>
      </c>
      <c r="E2925">
        <v>11590</v>
      </c>
      <c r="F2925">
        <v>11591</v>
      </c>
      <c r="G2925">
        <v>11587</v>
      </c>
      <c r="H2925">
        <v>11589</v>
      </c>
      <c r="J2925">
        <v>-1</v>
      </c>
      <c r="K2925">
        <f t="shared" si="942"/>
        <v>8</v>
      </c>
      <c r="L2925">
        <v>4</v>
      </c>
      <c r="W2925">
        <f t="shared" si="933"/>
        <v>0</v>
      </c>
      <c r="X2925">
        <f t="shared" si="934"/>
        <v>1</v>
      </c>
      <c r="Y2925">
        <f t="shared" si="935"/>
        <v>0</v>
      </c>
      <c r="Z2925" s="22">
        <f t="shared" si="936"/>
        <v>0</v>
      </c>
      <c r="AA2925" s="22">
        <f t="shared" si="937"/>
        <v>0</v>
      </c>
      <c r="AB2925">
        <f t="shared" si="938"/>
        <v>0</v>
      </c>
      <c r="AC2925" s="22">
        <f t="shared" si="939"/>
        <v>0</v>
      </c>
      <c r="AD2925" s="22">
        <f t="shared" si="940"/>
        <v>0</v>
      </c>
    </row>
    <row r="2926" spans="3:30" x14ac:dyDescent="0.25">
      <c r="D2926" s="2">
        <v>0.91666666666666663</v>
      </c>
      <c r="E2926">
        <v>11587</v>
      </c>
      <c r="F2926">
        <v>11590</v>
      </c>
      <c r="G2926">
        <v>11582</v>
      </c>
      <c r="H2926">
        <v>11587</v>
      </c>
      <c r="J2926">
        <v>0</v>
      </c>
      <c r="K2926">
        <f t="shared" si="942"/>
        <v>8</v>
      </c>
      <c r="L2926">
        <v>8</v>
      </c>
      <c r="W2926">
        <f t="shared" si="933"/>
        <v>0</v>
      </c>
      <c r="X2926">
        <f t="shared" si="934"/>
        <v>0</v>
      </c>
      <c r="Y2926">
        <f t="shared" si="935"/>
        <v>0</v>
      </c>
      <c r="Z2926" s="22">
        <f t="shared" si="936"/>
        <v>0</v>
      </c>
      <c r="AA2926" s="22">
        <f t="shared" si="937"/>
        <v>0</v>
      </c>
      <c r="AB2926">
        <f t="shared" si="938"/>
        <v>0</v>
      </c>
      <c r="AC2926" s="22">
        <f t="shared" si="939"/>
        <v>0</v>
      </c>
      <c r="AD2926" s="22">
        <f t="shared" si="940"/>
        <v>0</v>
      </c>
    </row>
    <row r="2927" spans="3:30" hidden="1" x14ac:dyDescent="0.25">
      <c r="D2927" s="1">
        <v>0.95833333333333337</v>
      </c>
      <c r="E2927">
        <v>11585</v>
      </c>
      <c r="F2927">
        <v>11585</v>
      </c>
      <c r="G2927">
        <v>11585</v>
      </c>
      <c r="H2927">
        <v>11585</v>
      </c>
      <c r="K2927">
        <f t="shared" si="942"/>
        <v>8</v>
      </c>
      <c r="Z2927"/>
      <c r="AA2927"/>
      <c r="AC2927"/>
      <c r="AD2927"/>
    </row>
    <row r="2928" spans="3:30" hidden="1" x14ac:dyDescent="0.25">
      <c r="D2928" s="1">
        <v>0</v>
      </c>
      <c r="E2928">
        <v>11585</v>
      </c>
      <c r="F2928">
        <v>11585</v>
      </c>
      <c r="G2928">
        <v>11585</v>
      </c>
      <c r="H2928">
        <v>11585</v>
      </c>
      <c r="K2928">
        <f t="shared" si="942"/>
        <v>8</v>
      </c>
      <c r="Z2928"/>
      <c r="AA2928"/>
      <c r="AC2928"/>
      <c r="AD2928"/>
    </row>
    <row r="2929" spans="3:30" hidden="1" x14ac:dyDescent="0.25">
      <c r="D2929" s="1">
        <v>4.1666666666666664E-2</v>
      </c>
      <c r="E2929">
        <v>11632</v>
      </c>
      <c r="F2929">
        <v>11653</v>
      </c>
      <c r="G2929">
        <v>11595</v>
      </c>
      <c r="H2929">
        <v>11606</v>
      </c>
      <c r="Z2929"/>
      <c r="AA2929"/>
      <c r="AC2929"/>
      <c r="AD2929"/>
    </row>
    <row r="2930" spans="3:30" hidden="1" x14ac:dyDescent="0.25">
      <c r="D2930" s="1">
        <v>8.3333333333333329E-2</v>
      </c>
      <c r="E2930">
        <v>11605</v>
      </c>
      <c r="F2930">
        <v>11605</v>
      </c>
      <c r="G2930">
        <v>11586</v>
      </c>
      <c r="H2930">
        <v>11590</v>
      </c>
      <c r="Z2930"/>
      <c r="AA2930"/>
      <c r="AC2930"/>
      <c r="AD2930"/>
    </row>
    <row r="2931" spans="3:30" hidden="1" x14ac:dyDescent="0.25">
      <c r="D2931" s="1">
        <v>0.125</v>
      </c>
      <c r="E2931">
        <v>11593</v>
      </c>
      <c r="F2931">
        <v>11597</v>
      </c>
      <c r="G2931">
        <v>11583</v>
      </c>
      <c r="H2931">
        <v>11596</v>
      </c>
      <c r="Z2931"/>
      <c r="AA2931"/>
      <c r="AC2931"/>
      <c r="AD2931"/>
    </row>
    <row r="2932" spans="3:30" hidden="1" x14ac:dyDescent="0.25">
      <c r="D2932" s="1">
        <v>0.16666666666666666</v>
      </c>
      <c r="E2932">
        <v>11594</v>
      </c>
      <c r="F2932">
        <v>11609</v>
      </c>
      <c r="G2932">
        <v>11593</v>
      </c>
      <c r="H2932">
        <v>11608</v>
      </c>
      <c r="Z2932"/>
      <c r="AA2932"/>
      <c r="AC2932"/>
      <c r="AD2932"/>
    </row>
    <row r="2933" spans="3:30" hidden="1" x14ac:dyDescent="0.25">
      <c r="D2933" s="1">
        <v>0.20833333333333334</v>
      </c>
      <c r="E2933">
        <v>11610</v>
      </c>
      <c r="F2933">
        <v>11616</v>
      </c>
      <c r="G2933">
        <v>11608</v>
      </c>
      <c r="H2933">
        <v>11616</v>
      </c>
      <c r="Z2933"/>
      <c r="AA2933"/>
      <c r="AC2933"/>
      <c r="AD2933"/>
    </row>
    <row r="2934" spans="3:30" hidden="1" x14ac:dyDescent="0.25">
      <c r="D2934" s="1">
        <v>0.25</v>
      </c>
      <c r="E2934">
        <v>11615</v>
      </c>
      <c r="F2934">
        <v>11618</v>
      </c>
      <c r="G2934">
        <v>11610</v>
      </c>
      <c r="H2934">
        <v>11615</v>
      </c>
      <c r="Z2934"/>
      <c r="AA2934"/>
      <c r="AC2934"/>
      <c r="AD2934"/>
    </row>
    <row r="2935" spans="3:30" hidden="1" x14ac:dyDescent="0.25">
      <c r="D2935" s="1">
        <v>0.29166666666666669</v>
      </c>
      <c r="E2935">
        <v>11614</v>
      </c>
      <c r="F2935">
        <v>11642</v>
      </c>
      <c r="G2935">
        <v>11613</v>
      </c>
      <c r="H2935">
        <v>11637</v>
      </c>
      <c r="Z2935"/>
      <c r="AA2935"/>
      <c r="AC2935"/>
      <c r="AD2935"/>
    </row>
    <row r="2936" spans="3:30" x14ac:dyDescent="0.25">
      <c r="D2936" s="2">
        <v>0.33333333333333331</v>
      </c>
      <c r="E2936">
        <v>11637</v>
      </c>
      <c r="F2936">
        <v>11638</v>
      </c>
      <c r="G2936">
        <v>11609</v>
      </c>
      <c r="H2936">
        <v>11624</v>
      </c>
      <c r="J2936">
        <v>-13</v>
      </c>
      <c r="K2936">
        <v>0</v>
      </c>
      <c r="L2936">
        <v>29</v>
      </c>
      <c r="M2936">
        <v>-48</v>
      </c>
      <c r="N2936">
        <v>1</v>
      </c>
      <c r="R2936">
        <f>MAX(F2934:F2950)</f>
        <v>11646</v>
      </c>
      <c r="W2936">
        <f t="shared" ref="W2936:W2950" si="943">ABS(M2936)</f>
        <v>48</v>
      </c>
      <c r="X2936">
        <f t="shared" ref="X2936:X2950" si="944">ABS(J2936)</f>
        <v>13</v>
      </c>
      <c r="Y2936">
        <f t="shared" ref="Y2936:Y2950" si="945">IF(R2936&lt;1000,ABS(R2936),0)</f>
        <v>0</v>
      </c>
      <c r="Z2936" s="22">
        <f t="shared" ref="Z2936:Z2950" si="946">IF(N2936=1,0,ABS(N2936))</f>
        <v>0</v>
      </c>
      <c r="AA2936" s="22">
        <f t="shared" ref="AA2936:AA2950" si="947">ABS(O2936)</f>
        <v>0</v>
      </c>
      <c r="AB2936">
        <f t="shared" ref="AB2936:AB2950" si="948">IF(N2936=1,1,0)</f>
        <v>1</v>
      </c>
      <c r="AC2936" s="22">
        <f t="shared" ref="AC2936:AC2950" si="949">IF(N2936=1,ABS(N2937),0)</f>
        <v>8.6021505376344093E-2</v>
      </c>
      <c r="AD2936" s="22">
        <f t="shared" ref="AD2936:AD2950" si="950">IF(N2936=1,0,ABS(O2937))</f>
        <v>0</v>
      </c>
    </row>
    <row r="2937" spans="3:30" x14ac:dyDescent="0.25">
      <c r="D2937" s="2">
        <v>0.375</v>
      </c>
      <c r="E2937">
        <v>11624</v>
      </c>
      <c r="F2937">
        <v>11646</v>
      </c>
      <c r="G2937">
        <v>11603</v>
      </c>
      <c r="H2937">
        <v>11633</v>
      </c>
      <c r="J2937">
        <v>9</v>
      </c>
      <c r="K2937">
        <f t="shared" ref="K2937:K2950" si="951">K2936+J2938</f>
        <v>-16</v>
      </c>
      <c r="L2937">
        <v>43</v>
      </c>
      <c r="N2937">
        <f>IF(J2937&lt;0,MIN(K2937:K2950),MAX(K2937:K2950))/R2916</f>
        <v>-8.6021505376344093E-2</v>
      </c>
      <c r="O2937">
        <f>IF(J2937&lt;0,MAX(K2937:K2950),MIN(K2937:K2950))/R2916</f>
        <v>-0.36021505376344087</v>
      </c>
      <c r="R2937">
        <f>MIN(G2934:G2950)</f>
        <v>11553</v>
      </c>
      <c r="W2937">
        <f t="shared" si="943"/>
        <v>0</v>
      </c>
      <c r="X2937">
        <f t="shared" si="944"/>
        <v>9</v>
      </c>
      <c r="Y2937">
        <f t="shared" si="945"/>
        <v>0</v>
      </c>
      <c r="Z2937" s="22">
        <f t="shared" si="946"/>
        <v>8.6021505376344093E-2</v>
      </c>
      <c r="AA2937" s="22">
        <f t="shared" si="947"/>
        <v>0.36021505376344087</v>
      </c>
      <c r="AB2937">
        <f t="shared" si="948"/>
        <v>0</v>
      </c>
      <c r="AC2937" s="22">
        <f t="shared" si="949"/>
        <v>0</v>
      </c>
      <c r="AD2937" s="22">
        <f t="shared" si="950"/>
        <v>0</v>
      </c>
    </row>
    <row r="2938" spans="3:30" x14ac:dyDescent="0.25">
      <c r="D2938" s="1">
        <v>0.41666666666666669</v>
      </c>
      <c r="E2938">
        <v>11634</v>
      </c>
      <c r="F2938">
        <v>11641</v>
      </c>
      <c r="G2938">
        <v>11595</v>
      </c>
      <c r="H2938">
        <v>11618</v>
      </c>
      <c r="J2938">
        <v>-16</v>
      </c>
      <c r="K2938">
        <f t="shared" si="951"/>
        <v>-31</v>
      </c>
      <c r="L2938">
        <v>46</v>
      </c>
      <c r="R2938">
        <f>R2936-R2937</f>
        <v>93</v>
      </c>
      <c r="W2938">
        <f t="shared" si="943"/>
        <v>0</v>
      </c>
      <c r="X2938">
        <f t="shared" si="944"/>
        <v>16</v>
      </c>
      <c r="Y2938">
        <f t="shared" si="945"/>
        <v>93</v>
      </c>
      <c r="Z2938" s="22">
        <f t="shared" si="946"/>
        <v>0</v>
      </c>
      <c r="AA2938" s="22">
        <f t="shared" si="947"/>
        <v>0</v>
      </c>
      <c r="AB2938">
        <f t="shared" si="948"/>
        <v>0</v>
      </c>
      <c r="AC2938" s="22">
        <f t="shared" si="949"/>
        <v>0</v>
      </c>
      <c r="AD2938" s="22">
        <f t="shared" si="950"/>
        <v>0</v>
      </c>
    </row>
    <row r="2939" spans="3:30" x14ac:dyDescent="0.25">
      <c r="D2939" s="1">
        <v>0.45833333333333331</v>
      </c>
      <c r="E2939">
        <v>11617</v>
      </c>
      <c r="F2939">
        <v>11618</v>
      </c>
      <c r="G2939">
        <v>11580</v>
      </c>
      <c r="H2939">
        <v>11602</v>
      </c>
      <c r="J2939">
        <v>-15</v>
      </c>
      <c r="K2939">
        <f t="shared" si="951"/>
        <v>-37</v>
      </c>
      <c r="L2939">
        <v>38</v>
      </c>
      <c r="R2939">
        <v>93</v>
      </c>
      <c r="W2939">
        <f t="shared" si="943"/>
        <v>0</v>
      </c>
      <c r="X2939">
        <f t="shared" si="944"/>
        <v>15</v>
      </c>
      <c r="Y2939">
        <f t="shared" si="945"/>
        <v>93</v>
      </c>
      <c r="Z2939" s="22">
        <f t="shared" si="946"/>
        <v>0</v>
      </c>
      <c r="AA2939" s="22">
        <f t="shared" si="947"/>
        <v>0</v>
      </c>
      <c r="AB2939">
        <f t="shared" si="948"/>
        <v>0</v>
      </c>
      <c r="AC2939" s="22">
        <f t="shared" si="949"/>
        <v>0</v>
      </c>
      <c r="AD2939" s="22">
        <f t="shared" si="950"/>
        <v>0</v>
      </c>
    </row>
    <row r="2940" spans="3:30" x14ac:dyDescent="0.25">
      <c r="D2940" s="1">
        <v>0.5</v>
      </c>
      <c r="E2940">
        <v>11601</v>
      </c>
      <c r="F2940">
        <v>11613</v>
      </c>
      <c r="G2940">
        <v>11589</v>
      </c>
      <c r="H2940">
        <v>11595</v>
      </c>
      <c r="J2940">
        <v>-6</v>
      </c>
      <c r="K2940">
        <f t="shared" si="951"/>
        <v>-31</v>
      </c>
      <c r="L2940">
        <v>24</v>
      </c>
      <c r="W2940">
        <f t="shared" si="943"/>
        <v>0</v>
      </c>
      <c r="X2940">
        <f t="shared" si="944"/>
        <v>6</v>
      </c>
      <c r="Y2940">
        <f t="shared" si="945"/>
        <v>0</v>
      </c>
      <c r="Z2940" s="22">
        <f t="shared" si="946"/>
        <v>0</v>
      </c>
      <c r="AA2940" s="22">
        <f t="shared" si="947"/>
        <v>0</v>
      </c>
      <c r="AB2940">
        <f t="shared" si="948"/>
        <v>0</v>
      </c>
      <c r="AC2940" s="22">
        <f t="shared" si="949"/>
        <v>0</v>
      </c>
      <c r="AD2940" s="22">
        <f t="shared" si="950"/>
        <v>0</v>
      </c>
    </row>
    <row r="2941" spans="3:30" x14ac:dyDescent="0.25">
      <c r="C2941">
        <v>1</v>
      </c>
      <c r="D2941" s="1">
        <v>0.54166666666666663</v>
      </c>
      <c r="E2941">
        <v>11595</v>
      </c>
      <c r="F2941">
        <v>11610</v>
      </c>
      <c r="G2941">
        <v>11593</v>
      </c>
      <c r="H2941">
        <v>11601</v>
      </c>
      <c r="J2941">
        <v>6</v>
      </c>
      <c r="K2941">
        <f t="shared" si="951"/>
        <v>-17</v>
      </c>
      <c r="L2941">
        <v>17</v>
      </c>
      <c r="W2941">
        <f t="shared" si="943"/>
        <v>0</v>
      </c>
      <c r="X2941">
        <f t="shared" si="944"/>
        <v>6</v>
      </c>
      <c r="Y2941">
        <f t="shared" si="945"/>
        <v>0</v>
      </c>
      <c r="Z2941" s="22">
        <f t="shared" si="946"/>
        <v>0</v>
      </c>
      <c r="AA2941" s="22">
        <f t="shared" si="947"/>
        <v>0</v>
      </c>
      <c r="AB2941">
        <f t="shared" si="948"/>
        <v>0</v>
      </c>
      <c r="AC2941" s="22">
        <f t="shared" si="949"/>
        <v>0</v>
      </c>
      <c r="AD2941" s="22">
        <f t="shared" si="950"/>
        <v>0</v>
      </c>
    </row>
    <row r="2942" spans="3:30" x14ac:dyDescent="0.25">
      <c r="D2942" s="1">
        <v>0.58333333333333337</v>
      </c>
      <c r="E2942">
        <v>11601</v>
      </c>
      <c r="F2942">
        <v>11618</v>
      </c>
      <c r="G2942">
        <v>11600</v>
      </c>
      <c r="H2942">
        <v>11615</v>
      </c>
      <c r="J2942">
        <v>14</v>
      </c>
      <c r="K2942">
        <f t="shared" si="951"/>
        <v>-39</v>
      </c>
      <c r="L2942">
        <v>18</v>
      </c>
      <c r="W2942">
        <f t="shared" si="943"/>
        <v>0</v>
      </c>
      <c r="X2942">
        <f t="shared" si="944"/>
        <v>14</v>
      </c>
      <c r="Y2942">
        <f t="shared" si="945"/>
        <v>0</v>
      </c>
      <c r="Z2942" s="22">
        <f t="shared" si="946"/>
        <v>0</v>
      </c>
      <c r="AA2942" s="22">
        <f t="shared" si="947"/>
        <v>0</v>
      </c>
      <c r="AB2942">
        <f t="shared" si="948"/>
        <v>0</v>
      </c>
      <c r="AC2942" s="22">
        <f t="shared" si="949"/>
        <v>0</v>
      </c>
      <c r="AD2942" s="22">
        <f t="shared" si="950"/>
        <v>0</v>
      </c>
    </row>
    <row r="2943" spans="3:30" x14ac:dyDescent="0.25">
      <c r="D2943" s="1">
        <v>0.625</v>
      </c>
      <c r="E2943">
        <v>11615</v>
      </c>
      <c r="F2943">
        <v>11615</v>
      </c>
      <c r="G2943">
        <v>11590</v>
      </c>
      <c r="H2943">
        <v>11593</v>
      </c>
      <c r="J2943">
        <v>-22</v>
      </c>
      <c r="K2943">
        <f t="shared" si="951"/>
        <v>-47</v>
      </c>
      <c r="L2943">
        <v>25</v>
      </c>
      <c r="W2943">
        <f t="shared" si="943"/>
        <v>0</v>
      </c>
      <c r="X2943">
        <f t="shared" si="944"/>
        <v>22</v>
      </c>
      <c r="Y2943">
        <f t="shared" si="945"/>
        <v>0</v>
      </c>
      <c r="Z2943" s="22">
        <f t="shared" si="946"/>
        <v>0</v>
      </c>
      <c r="AA2943" s="22">
        <f t="shared" si="947"/>
        <v>0</v>
      </c>
      <c r="AB2943">
        <f t="shared" si="948"/>
        <v>0</v>
      </c>
      <c r="AC2943" s="22">
        <f t="shared" si="949"/>
        <v>0</v>
      </c>
      <c r="AD2943" s="22">
        <f t="shared" si="950"/>
        <v>0</v>
      </c>
    </row>
    <row r="2944" spans="3:30" x14ac:dyDescent="0.25">
      <c r="D2944" s="1">
        <v>0.66666666666666663</v>
      </c>
      <c r="E2944">
        <v>11594</v>
      </c>
      <c r="F2944">
        <v>11597</v>
      </c>
      <c r="G2944">
        <v>11571</v>
      </c>
      <c r="H2944">
        <v>11586</v>
      </c>
      <c r="J2944">
        <v>-8</v>
      </c>
      <c r="K2944">
        <f t="shared" si="951"/>
        <v>-54</v>
      </c>
      <c r="L2944">
        <v>26</v>
      </c>
      <c r="W2944">
        <f t="shared" si="943"/>
        <v>0</v>
      </c>
      <c r="X2944">
        <f t="shared" si="944"/>
        <v>8</v>
      </c>
      <c r="Y2944">
        <f t="shared" si="945"/>
        <v>0</v>
      </c>
      <c r="Z2944" s="22">
        <f t="shared" si="946"/>
        <v>0</v>
      </c>
      <c r="AA2944" s="22">
        <f t="shared" si="947"/>
        <v>0</v>
      </c>
      <c r="AB2944">
        <f t="shared" si="948"/>
        <v>0</v>
      </c>
      <c r="AC2944" s="22">
        <f t="shared" si="949"/>
        <v>0</v>
      </c>
      <c r="AD2944" s="22">
        <f t="shared" si="950"/>
        <v>0</v>
      </c>
    </row>
    <row r="2945" spans="4:30" x14ac:dyDescent="0.25">
      <c r="D2945" s="1">
        <v>0.70833333333333337</v>
      </c>
      <c r="E2945">
        <v>11586</v>
      </c>
      <c r="F2945">
        <v>11627</v>
      </c>
      <c r="G2945">
        <v>11576</v>
      </c>
      <c r="H2945">
        <v>11579</v>
      </c>
      <c r="J2945">
        <v>-7</v>
      </c>
      <c r="K2945">
        <f t="shared" si="951"/>
        <v>-67</v>
      </c>
      <c r="L2945">
        <v>51</v>
      </c>
      <c r="W2945">
        <f t="shared" si="943"/>
        <v>0</v>
      </c>
      <c r="X2945">
        <f t="shared" si="944"/>
        <v>7</v>
      </c>
      <c r="Y2945">
        <f t="shared" si="945"/>
        <v>0</v>
      </c>
      <c r="Z2945" s="22">
        <f t="shared" si="946"/>
        <v>0</v>
      </c>
      <c r="AA2945" s="22">
        <f t="shared" si="947"/>
        <v>0</v>
      </c>
      <c r="AB2945">
        <f t="shared" si="948"/>
        <v>0</v>
      </c>
      <c r="AC2945" s="22">
        <f t="shared" si="949"/>
        <v>0</v>
      </c>
      <c r="AD2945" s="22">
        <f t="shared" si="950"/>
        <v>0</v>
      </c>
    </row>
    <row r="2946" spans="4:30" x14ac:dyDescent="0.25">
      <c r="D2946" s="1">
        <v>0.75</v>
      </c>
      <c r="E2946">
        <v>11579</v>
      </c>
      <c r="F2946">
        <v>11592</v>
      </c>
      <c r="G2946">
        <v>11553</v>
      </c>
      <c r="H2946">
        <v>11566</v>
      </c>
      <c r="J2946">
        <v>-13</v>
      </c>
      <c r="K2946">
        <f t="shared" si="951"/>
        <v>-66</v>
      </c>
      <c r="L2946">
        <v>39</v>
      </c>
      <c r="W2946">
        <f t="shared" si="943"/>
        <v>0</v>
      </c>
      <c r="X2946">
        <f t="shared" si="944"/>
        <v>13</v>
      </c>
      <c r="Y2946">
        <f t="shared" si="945"/>
        <v>0</v>
      </c>
      <c r="Z2946" s="22">
        <f t="shared" si="946"/>
        <v>0</v>
      </c>
      <c r="AA2946" s="22">
        <f t="shared" si="947"/>
        <v>0</v>
      </c>
      <c r="AB2946">
        <f t="shared" si="948"/>
        <v>0</v>
      </c>
      <c r="AC2946" s="22">
        <f t="shared" si="949"/>
        <v>0</v>
      </c>
      <c r="AD2946" s="22">
        <f t="shared" si="950"/>
        <v>0</v>
      </c>
    </row>
    <row r="2947" spans="4:30" x14ac:dyDescent="0.25">
      <c r="D2947" s="1">
        <v>0.79166666666666663</v>
      </c>
      <c r="E2947">
        <v>11566</v>
      </c>
      <c r="F2947">
        <v>11573</v>
      </c>
      <c r="G2947">
        <v>11554</v>
      </c>
      <c r="H2947">
        <v>11567</v>
      </c>
      <c r="J2947">
        <v>1</v>
      </c>
      <c r="K2947">
        <f t="shared" si="951"/>
        <v>-62</v>
      </c>
      <c r="L2947">
        <v>19</v>
      </c>
      <c r="W2947">
        <f t="shared" si="943"/>
        <v>0</v>
      </c>
      <c r="X2947">
        <f t="shared" si="944"/>
        <v>1</v>
      </c>
      <c r="Y2947">
        <f t="shared" si="945"/>
        <v>0</v>
      </c>
      <c r="Z2947" s="22">
        <f t="shared" si="946"/>
        <v>0</v>
      </c>
      <c r="AA2947" s="22">
        <f t="shared" si="947"/>
        <v>0</v>
      </c>
      <c r="AB2947">
        <f t="shared" si="948"/>
        <v>0</v>
      </c>
      <c r="AC2947" s="22">
        <f t="shared" si="949"/>
        <v>0</v>
      </c>
      <c r="AD2947" s="22">
        <f t="shared" si="950"/>
        <v>0</v>
      </c>
    </row>
    <row r="2948" spans="4:30" x14ac:dyDescent="0.25">
      <c r="D2948" s="1">
        <v>0.83333333333333337</v>
      </c>
      <c r="E2948">
        <v>11567</v>
      </c>
      <c r="F2948">
        <v>11579</v>
      </c>
      <c r="G2948">
        <v>11562</v>
      </c>
      <c r="H2948">
        <v>11571</v>
      </c>
      <c r="J2948">
        <v>4</v>
      </c>
      <c r="K2948">
        <f t="shared" si="951"/>
        <v>-52</v>
      </c>
      <c r="L2948">
        <v>17</v>
      </c>
      <c r="W2948">
        <f t="shared" si="943"/>
        <v>0</v>
      </c>
      <c r="X2948">
        <f t="shared" si="944"/>
        <v>4</v>
      </c>
      <c r="Y2948">
        <f t="shared" si="945"/>
        <v>0</v>
      </c>
      <c r="Z2948" s="22">
        <f t="shared" si="946"/>
        <v>0</v>
      </c>
      <c r="AA2948" s="22">
        <f t="shared" si="947"/>
        <v>0</v>
      </c>
      <c r="AB2948">
        <f t="shared" si="948"/>
        <v>0</v>
      </c>
      <c r="AC2948" s="22">
        <f t="shared" si="949"/>
        <v>0</v>
      </c>
      <c r="AD2948" s="22">
        <f t="shared" si="950"/>
        <v>0</v>
      </c>
    </row>
    <row r="2949" spans="4:30" x14ac:dyDescent="0.25">
      <c r="D2949" s="1">
        <v>0.875</v>
      </c>
      <c r="E2949">
        <v>11571</v>
      </c>
      <c r="F2949">
        <v>11583</v>
      </c>
      <c r="G2949">
        <v>11571</v>
      </c>
      <c r="H2949">
        <v>11581</v>
      </c>
      <c r="J2949">
        <v>10</v>
      </c>
      <c r="K2949">
        <f t="shared" si="951"/>
        <v>-44</v>
      </c>
      <c r="L2949">
        <v>12</v>
      </c>
      <c r="W2949">
        <f t="shared" si="943"/>
        <v>0</v>
      </c>
      <c r="X2949">
        <f t="shared" si="944"/>
        <v>10</v>
      </c>
      <c r="Y2949">
        <f t="shared" si="945"/>
        <v>0</v>
      </c>
      <c r="Z2949" s="22">
        <f t="shared" si="946"/>
        <v>0</v>
      </c>
      <c r="AA2949" s="22">
        <f t="shared" si="947"/>
        <v>0</v>
      </c>
      <c r="AB2949">
        <f t="shared" si="948"/>
        <v>0</v>
      </c>
      <c r="AC2949" s="22">
        <f t="shared" si="949"/>
        <v>0</v>
      </c>
      <c r="AD2949" s="22">
        <f t="shared" si="950"/>
        <v>0</v>
      </c>
    </row>
    <row r="2950" spans="4:30" x14ac:dyDescent="0.25">
      <c r="D2950" s="2">
        <v>0.91666666666666663</v>
      </c>
      <c r="E2950">
        <v>11581</v>
      </c>
      <c r="F2950">
        <v>11601</v>
      </c>
      <c r="G2950">
        <v>11576</v>
      </c>
      <c r="H2950">
        <v>11589</v>
      </c>
      <c r="J2950">
        <v>8</v>
      </c>
      <c r="K2950">
        <f t="shared" si="951"/>
        <v>-44</v>
      </c>
      <c r="L2950">
        <v>25</v>
      </c>
      <c r="W2950">
        <f t="shared" si="943"/>
        <v>0</v>
      </c>
      <c r="X2950">
        <f t="shared" si="944"/>
        <v>8</v>
      </c>
      <c r="Y2950">
        <f t="shared" si="945"/>
        <v>0</v>
      </c>
      <c r="Z2950" s="22">
        <f t="shared" si="946"/>
        <v>0</v>
      </c>
      <c r="AA2950" s="22">
        <f t="shared" si="947"/>
        <v>0</v>
      </c>
      <c r="AB2950">
        <f t="shared" si="948"/>
        <v>0</v>
      </c>
      <c r="AC2950" s="22">
        <f t="shared" si="949"/>
        <v>0</v>
      </c>
      <c r="AD2950" s="22">
        <f t="shared" si="950"/>
        <v>0</v>
      </c>
    </row>
    <row r="2951" spans="4:30" hidden="1" x14ac:dyDescent="0.25">
      <c r="D2951" s="1">
        <v>0.95833333333333337</v>
      </c>
      <c r="E2951">
        <v>11592</v>
      </c>
      <c r="F2951">
        <v>11593</v>
      </c>
      <c r="G2951">
        <v>11586</v>
      </c>
      <c r="H2951">
        <v>11589</v>
      </c>
      <c r="Z2951"/>
      <c r="AA2951"/>
      <c r="AC2951"/>
      <c r="AD2951"/>
    </row>
    <row r="2952" spans="4:30" hidden="1" x14ac:dyDescent="0.25">
      <c r="D2952" s="1">
        <v>0</v>
      </c>
      <c r="E2952">
        <v>11589</v>
      </c>
      <c r="F2952">
        <v>11589</v>
      </c>
      <c r="G2952">
        <v>11589</v>
      </c>
      <c r="H2952">
        <v>11589</v>
      </c>
      <c r="Z2952"/>
      <c r="AA2952"/>
      <c r="AC2952"/>
      <c r="AD2952"/>
    </row>
    <row r="2953" spans="4:30" hidden="1" x14ac:dyDescent="0.25">
      <c r="D2953" s="1">
        <v>4.1666666666666664E-2</v>
      </c>
      <c r="E2953">
        <v>11593</v>
      </c>
      <c r="F2953">
        <v>11594</v>
      </c>
      <c r="G2953">
        <v>11586</v>
      </c>
      <c r="H2953">
        <v>11590</v>
      </c>
      <c r="Z2953"/>
      <c r="AA2953"/>
      <c r="AC2953"/>
      <c r="AD2953"/>
    </row>
    <row r="2954" spans="4:30" hidden="1" x14ac:dyDescent="0.25">
      <c r="D2954" s="1">
        <v>8.3333333333333329E-2</v>
      </c>
      <c r="E2954">
        <v>11589</v>
      </c>
      <c r="F2954">
        <v>11595</v>
      </c>
      <c r="G2954">
        <v>11584</v>
      </c>
      <c r="H2954">
        <v>11593</v>
      </c>
      <c r="Z2954"/>
      <c r="AA2954"/>
      <c r="AC2954"/>
      <c r="AD2954"/>
    </row>
    <row r="2955" spans="4:30" hidden="1" x14ac:dyDescent="0.25">
      <c r="D2955" s="1">
        <v>0.125</v>
      </c>
      <c r="E2955">
        <v>11594</v>
      </c>
      <c r="F2955">
        <v>11604</v>
      </c>
      <c r="G2955">
        <v>11592</v>
      </c>
      <c r="H2955">
        <v>11602</v>
      </c>
      <c r="Z2955"/>
      <c r="AA2955"/>
      <c r="AC2955"/>
      <c r="AD2955"/>
    </row>
    <row r="2956" spans="4:30" hidden="1" x14ac:dyDescent="0.25">
      <c r="D2956" s="1">
        <v>0.16666666666666666</v>
      </c>
      <c r="E2956">
        <v>11602</v>
      </c>
      <c r="F2956">
        <v>11603</v>
      </c>
      <c r="G2956">
        <v>11599</v>
      </c>
      <c r="H2956">
        <v>11602</v>
      </c>
      <c r="Z2956"/>
      <c r="AA2956"/>
      <c r="AC2956"/>
      <c r="AD2956"/>
    </row>
    <row r="2957" spans="4:30" hidden="1" x14ac:dyDescent="0.25">
      <c r="D2957" s="1">
        <v>0.20833333333333334</v>
      </c>
      <c r="E2957">
        <v>11603</v>
      </c>
      <c r="F2957">
        <v>11612</v>
      </c>
      <c r="G2957">
        <v>11599</v>
      </c>
      <c r="H2957">
        <v>11611</v>
      </c>
      <c r="Z2957"/>
      <c r="AA2957"/>
      <c r="AC2957"/>
      <c r="AD2957"/>
    </row>
    <row r="2958" spans="4:30" hidden="1" x14ac:dyDescent="0.25">
      <c r="D2958" s="1">
        <v>0.25</v>
      </c>
      <c r="E2958">
        <v>11610</v>
      </c>
      <c r="F2958">
        <v>11617</v>
      </c>
      <c r="G2958">
        <v>11602</v>
      </c>
      <c r="H2958">
        <v>11612</v>
      </c>
      <c r="Z2958"/>
      <c r="AA2958"/>
      <c r="AC2958"/>
      <c r="AD2958"/>
    </row>
    <row r="2959" spans="4:30" hidden="1" x14ac:dyDescent="0.25">
      <c r="D2959" s="1">
        <v>0.29166666666666669</v>
      </c>
      <c r="E2959">
        <v>11612</v>
      </c>
      <c r="F2959">
        <v>11616</v>
      </c>
      <c r="G2959">
        <v>11610</v>
      </c>
      <c r="H2959">
        <v>11612</v>
      </c>
      <c r="Z2959"/>
      <c r="AA2959"/>
      <c r="AC2959"/>
      <c r="AD2959"/>
    </row>
    <row r="2960" spans="4:30" x14ac:dyDescent="0.25">
      <c r="D2960" s="2">
        <v>0.33333333333333331</v>
      </c>
      <c r="E2960">
        <v>11613</v>
      </c>
      <c r="F2960">
        <v>11613</v>
      </c>
      <c r="G2960">
        <v>11593</v>
      </c>
      <c r="H2960">
        <v>11600</v>
      </c>
      <c r="J2960">
        <v>-13</v>
      </c>
      <c r="K2960">
        <v>0</v>
      </c>
      <c r="L2960">
        <v>20</v>
      </c>
      <c r="M2960">
        <v>-28</v>
      </c>
      <c r="N2960">
        <v>1</v>
      </c>
      <c r="R2960">
        <f>MAX(F2958:F2974)</f>
        <v>11619</v>
      </c>
      <c r="W2960">
        <f t="shared" ref="W2960:W2974" si="952">ABS(M2960)</f>
        <v>28</v>
      </c>
      <c r="X2960">
        <f t="shared" ref="X2960:X2974" si="953">ABS(J2960)</f>
        <v>13</v>
      </c>
      <c r="Y2960">
        <f t="shared" ref="Y2960:Y2974" si="954">IF(R2960&lt;1000,ABS(R2960),0)</f>
        <v>0</v>
      </c>
      <c r="Z2960" s="22">
        <f t="shared" ref="Z2960:Z2974" si="955">IF(N2960=1,0,ABS(N2960))</f>
        <v>0</v>
      </c>
      <c r="AA2960" s="22">
        <f t="shared" ref="AA2960:AA2974" si="956">ABS(O2960)</f>
        <v>0</v>
      </c>
      <c r="AB2960">
        <f t="shared" ref="AB2960:AB2974" si="957">IF(N2960=1,1,0)</f>
        <v>1</v>
      </c>
      <c r="AC2960" s="22">
        <f t="shared" ref="AC2960:AC2974" si="958">IF(N2960=1,ABS(N2961),0)</f>
        <v>0.82795698924731187</v>
      </c>
      <c r="AD2960" s="22">
        <f t="shared" ref="AD2960:AD2974" si="959">IF(N2960=1,0,ABS(O2961))</f>
        <v>0</v>
      </c>
    </row>
    <row r="2961" spans="3:30" x14ac:dyDescent="0.25">
      <c r="D2961" s="2">
        <v>0.375</v>
      </c>
      <c r="E2961">
        <v>11600</v>
      </c>
      <c r="F2961">
        <v>11616</v>
      </c>
      <c r="G2961">
        <v>11594</v>
      </c>
      <c r="H2961">
        <v>11616</v>
      </c>
      <c r="J2961">
        <v>16</v>
      </c>
      <c r="K2961">
        <f t="shared" ref="K2961:K2974" si="960">K2960+J2962</f>
        <v>-50</v>
      </c>
      <c r="L2961">
        <v>22</v>
      </c>
      <c r="N2961">
        <f>IF(J2960&lt;0,MIN(K2961:K2974),MAX(K2961:K2974))/R2939</f>
        <v>-0.82795698924731187</v>
      </c>
      <c r="O2961">
        <f>IF(J2960&lt;0,MAX(K2961:K2974),MIN(K2961:K2974))/R2939</f>
        <v>-0.27956989247311825</v>
      </c>
      <c r="R2961">
        <f>MIN(G2958:G2974)</f>
        <v>11530</v>
      </c>
      <c r="W2961">
        <f t="shared" si="952"/>
        <v>0</v>
      </c>
      <c r="X2961">
        <f t="shared" si="953"/>
        <v>16</v>
      </c>
      <c r="Y2961">
        <f t="shared" si="954"/>
        <v>0</v>
      </c>
      <c r="Z2961" s="22">
        <f t="shared" si="955"/>
        <v>0.82795698924731187</v>
      </c>
      <c r="AA2961" s="22">
        <f t="shared" si="956"/>
        <v>0.27956989247311825</v>
      </c>
      <c r="AB2961">
        <f t="shared" si="957"/>
        <v>0</v>
      </c>
      <c r="AC2961" s="22">
        <f t="shared" si="958"/>
        <v>0</v>
      </c>
      <c r="AD2961" s="22">
        <f t="shared" si="959"/>
        <v>0</v>
      </c>
    </row>
    <row r="2962" spans="3:30" x14ac:dyDescent="0.25">
      <c r="D2962" s="1">
        <v>0.41666666666666669</v>
      </c>
      <c r="E2962">
        <v>11614</v>
      </c>
      <c r="F2962">
        <v>11619</v>
      </c>
      <c r="G2962">
        <v>11561</v>
      </c>
      <c r="H2962">
        <v>11564</v>
      </c>
      <c r="J2962">
        <v>-50</v>
      </c>
      <c r="K2962">
        <f t="shared" si="960"/>
        <v>-48</v>
      </c>
      <c r="L2962">
        <v>58</v>
      </c>
      <c r="R2962">
        <f>R2960-R2961</f>
        <v>89</v>
      </c>
      <c r="W2962">
        <f t="shared" si="952"/>
        <v>0</v>
      </c>
      <c r="X2962">
        <f t="shared" si="953"/>
        <v>50</v>
      </c>
      <c r="Y2962">
        <f t="shared" si="954"/>
        <v>89</v>
      </c>
      <c r="Z2962" s="22">
        <f t="shared" si="955"/>
        <v>0</v>
      </c>
      <c r="AA2962" s="22">
        <f t="shared" si="956"/>
        <v>0</v>
      </c>
      <c r="AB2962">
        <f t="shared" si="957"/>
        <v>0</v>
      </c>
      <c r="AC2962" s="22">
        <f t="shared" si="958"/>
        <v>0</v>
      </c>
      <c r="AD2962" s="22">
        <f t="shared" si="959"/>
        <v>0</v>
      </c>
    </row>
    <row r="2963" spans="3:30" x14ac:dyDescent="0.25">
      <c r="D2963" s="1">
        <v>0.45833333333333331</v>
      </c>
      <c r="E2963">
        <v>11564</v>
      </c>
      <c r="F2963">
        <v>11570</v>
      </c>
      <c r="G2963">
        <v>11547</v>
      </c>
      <c r="H2963">
        <v>11566</v>
      </c>
      <c r="J2963">
        <v>2</v>
      </c>
      <c r="K2963">
        <f t="shared" si="960"/>
        <v>-77</v>
      </c>
      <c r="L2963">
        <v>23</v>
      </c>
      <c r="R2963">
        <v>89</v>
      </c>
      <c r="W2963">
        <f t="shared" si="952"/>
        <v>0</v>
      </c>
      <c r="X2963">
        <f t="shared" si="953"/>
        <v>2</v>
      </c>
      <c r="Y2963">
        <f t="shared" si="954"/>
        <v>89</v>
      </c>
      <c r="Z2963" s="22">
        <f t="shared" si="955"/>
        <v>0</v>
      </c>
      <c r="AA2963" s="22">
        <f t="shared" si="956"/>
        <v>0</v>
      </c>
      <c r="AB2963">
        <f t="shared" si="957"/>
        <v>0</v>
      </c>
      <c r="AC2963" s="22">
        <f t="shared" si="958"/>
        <v>0</v>
      </c>
      <c r="AD2963" s="22">
        <f t="shared" si="959"/>
        <v>0</v>
      </c>
    </row>
    <row r="2964" spans="3:30" x14ac:dyDescent="0.25">
      <c r="D2964" s="1">
        <v>0.5</v>
      </c>
      <c r="E2964">
        <v>11565</v>
      </c>
      <c r="F2964">
        <v>11575</v>
      </c>
      <c r="G2964">
        <v>11533</v>
      </c>
      <c r="H2964">
        <v>11536</v>
      </c>
      <c r="J2964">
        <v>-29</v>
      </c>
      <c r="K2964">
        <f t="shared" si="960"/>
        <v>-67</v>
      </c>
      <c r="L2964">
        <v>42</v>
      </c>
      <c r="W2964">
        <f t="shared" si="952"/>
        <v>0</v>
      </c>
      <c r="X2964">
        <f t="shared" si="953"/>
        <v>29</v>
      </c>
      <c r="Y2964">
        <f t="shared" si="954"/>
        <v>0</v>
      </c>
      <c r="Z2964" s="22">
        <f t="shared" si="955"/>
        <v>0</v>
      </c>
      <c r="AA2964" s="22">
        <f t="shared" si="956"/>
        <v>0</v>
      </c>
      <c r="AB2964">
        <f t="shared" si="957"/>
        <v>0</v>
      </c>
      <c r="AC2964" s="22">
        <f t="shared" si="958"/>
        <v>0</v>
      </c>
      <c r="AD2964" s="22">
        <f t="shared" si="959"/>
        <v>0</v>
      </c>
    </row>
    <row r="2965" spans="3:30" x14ac:dyDescent="0.25">
      <c r="C2965">
        <v>1</v>
      </c>
      <c r="D2965" s="1">
        <v>0.54166666666666663</v>
      </c>
      <c r="E2965">
        <v>11536</v>
      </c>
      <c r="F2965">
        <v>11561</v>
      </c>
      <c r="G2965">
        <v>11530</v>
      </c>
      <c r="H2965">
        <v>11546</v>
      </c>
      <c r="J2965">
        <v>10</v>
      </c>
      <c r="K2965">
        <f t="shared" si="960"/>
        <v>-57</v>
      </c>
      <c r="L2965">
        <v>31</v>
      </c>
      <c r="W2965">
        <f t="shared" si="952"/>
        <v>0</v>
      </c>
      <c r="X2965">
        <f t="shared" si="953"/>
        <v>10</v>
      </c>
      <c r="Y2965">
        <f t="shared" si="954"/>
        <v>0</v>
      </c>
      <c r="Z2965" s="22">
        <f t="shared" si="955"/>
        <v>0</v>
      </c>
      <c r="AA2965" s="22">
        <f t="shared" si="956"/>
        <v>0</v>
      </c>
      <c r="AB2965">
        <f t="shared" si="957"/>
        <v>0</v>
      </c>
      <c r="AC2965" s="22">
        <f t="shared" si="958"/>
        <v>0</v>
      </c>
      <c r="AD2965" s="22">
        <f t="shared" si="959"/>
        <v>0</v>
      </c>
    </row>
    <row r="2966" spans="3:30" x14ac:dyDescent="0.25">
      <c r="D2966" s="1">
        <v>0.58333333333333337</v>
      </c>
      <c r="E2966">
        <v>11546</v>
      </c>
      <c r="F2966">
        <v>11559</v>
      </c>
      <c r="G2966">
        <v>11543</v>
      </c>
      <c r="H2966">
        <v>11556</v>
      </c>
      <c r="J2966">
        <v>10</v>
      </c>
      <c r="K2966">
        <f t="shared" si="960"/>
        <v>-45</v>
      </c>
      <c r="L2966">
        <v>16</v>
      </c>
      <c r="W2966">
        <f t="shared" si="952"/>
        <v>0</v>
      </c>
      <c r="X2966">
        <f t="shared" si="953"/>
        <v>10</v>
      </c>
      <c r="Y2966">
        <f t="shared" si="954"/>
        <v>0</v>
      </c>
      <c r="Z2966" s="22">
        <f t="shared" si="955"/>
        <v>0</v>
      </c>
      <c r="AA2966" s="22">
        <f t="shared" si="956"/>
        <v>0</v>
      </c>
      <c r="AB2966">
        <f t="shared" si="957"/>
        <v>0</v>
      </c>
      <c r="AC2966" s="22">
        <f t="shared" si="958"/>
        <v>0</v>
      </c>
      <c r="AD2966" s="22">
        <f t="shared" si="959"/>
        <v>0</v>
      </c>
    </row>
    <row r="2967" spans="3:30" x14ac:dyDescent="0.25">
      <c r="D2967" s="1">
        <v>0.625</v>
      </c>
      <c r="E2967">
        <v>11556</v>
      </c>
      <c r="F2967">
        <v>11579</v>
      </c>
      <c r="G2967">
        <v>11554</v>
      </c>
      <c r="H2967">
        <v>11568</v>
      </c>
      <c r="J2967">
        <v>12</v>
      </c>
      <c r="K2967">
        <f t="shared" si="960"/>
        <v>-72</v>
      </c>
      <c r="L2967">
        <v>25</v>
      </c>
      <c r="W2967">
        <f t="shared" si="952"/>
        <v>0</v>
      </c>
      <c r="X2967">
        <f t="shared" si="953"/>
        <v>12</v>
      </c>
      <c r="Y2967">
        <f t="shared" si="954"/>
        <v>0</v>
      </c>
      <c r="Z2967" s="22">
        <f t="shared" si="955"/>
        <v>0</v>
      </c>
      <c r="AA2967" s="22">
        <f t="shared" si="956"/>
        <v>0</v>
      </c>
      <c r="AB2967">
        <f t="shared" si="957"/>
        <v>0</v>
      </c>
      <c r="AC2967" s="22">
        <f t="shared" si="958"/>
        <v>0</v>
      </c>
      <c r="AD2967" s="22">
        <f t="shared" si="959"/>
        <v>0</v>
      </c>
    </row>
    <row r="2968" spans="3:30" x14ac:dyDescent="0.25">
      <c r="D2968" s="1">
        <v>0.66666666666666663</v>
      </c>
      <c r="E2968">
        <v>11569</v>
      </c>
      <c r="F2968">
        <v>11569</v>
      </c>
      <c r="G2968">
        <v>11536</v>
      </c>
      <c r="H2968">
        <v>11542</v>
      </c>
      <c r="J2968">
        <v>-27</v>
      </c>
      <c r="K2968">
        <f t="shared" si="960"/>
        <v>-59</v>
      </c>
      <c r="L2968">
        <v>33</v>
      </c>
      <c r="W2968">
        <f t="shared" si="952"/>
        <v>0</v>
      </c>
      <c r="X2968">
        <f t="shared" si="953"/>
        <v>27</v>
      </c>
      <c r="Y2968">
        <f t="shared" si="954"/>
        <v>0</v>
      </c>
      <c r="Z2968" s="22">
        <f t="shared" si="955"/>
        <v>0</v>
      </c>
      <c r="AA2968" s="22">
        <f t="shared" si="956"/>
        <v>0</v>
      </c>
      <c r="AB2968">
        <f t="shared" si="957"/>
        <v>0</v>
      </c>
      <c r="AC2968" s="22">
        <f t="shared" si="958"/>
        <v>0</v>
      </c>
      <c r="AD2968" s="22">
        <f t="shared" si="959"/>
        <v>0</v>
      </c>
    </row>
    <row r="2969" spans="3:30" x14ac:dyDescent="0.25">
      <c r="D2969" s="1">
        <v>0.70833333333333337</v>
      </c>
      <c r="E2969">
        <v>11542</v>
      </c>
      <c r="F2969">
        <v>11560</v>
      </c>
      <c r="G2969">
        <v>11541</v>
      </c>
      <c r="H2969">
        <v>11555</v>
      </c>
      <c r="J2969">
        <v>13</v>
      </c>
      <c r="K2969">
        <f t="shared" si="960"/>
        <v>-34</v>
      </c>
      <c r="L2969">
        <v>19</v>
      </c>
      <c r="W2969">
        <f t="shared" si="952"/>
        <v>0</v>
      </c>
      <c r="X2969">
        <f t="shared" si="953"/>
        <v>13</v>
      </c>
      <c r="Y2969">
        <f t="shared" si="954"/>
        <v>0</v>
      </c>
      <c r="Z2969" s="22">
        <f t="shared" si="955"/>
        <v>0</v>
      </c>
      <c r="AA2969" s="22">
        <f t="shared" si="956"/>
        <v>0</v>
      </c>
      <c r="AB2969">
        <f t="shared" si="957"/>
        <v>0</v>
      </c>
      <c r="AC2969" s="22">
        <f t="shared" si="958"/>
        <v>0</v>
      </c>
      <c r="AD2969" s="22">
        <f t="shared" si="959"/>
        <v>0</v>
      </c>
    </row>
    <row r="2970" spans="3:30" x14ac:dyDescent="0.25">
      <c r="D2970" s="1">
        <v>0.75</v>
      </c>
      <c r="E2970">
        <v>11556</v>
      </c>
      <c r="F2970">
        <v>11584</v>
      </c>
      <c r="G2970">
        <v>11556</v>
      </c>
      <c r="H2970">
        <v>11581</v>
      </c>
      <c r="J2970">
        <v>25</v>
      </c>
      <c r="K2970">
        <f t="shared" si="960"/>
        <v>-39</v>
      </c>
      <c r="L2970">
        <v>28</v>
      </c>
      <c r="W2970">
        <f t="shared" si="952"/>
        <v>0</v>
      </c>
      <c r="X2970">
        <f t="shared" si="953"/>
        <v>25</v>
      </c>
      <c r="Y2970">
        <f t="shared" si="954"/>
        <v>0</v>
      </c>
      <c r="Z2970" s="22">
        <f t="shared" si="955"/>
        <v>0</v>
      </c>
      <c r="AA2970" s="22">
        <f t="shared" si="956"/>
        <v>0</v>
      </c>
      <c r="AB2970">
        <f t="shared" si="957"/>
        <v>0</v>
      </c>
      <c r="AC2970" s="22">
        <f t="shared" si="958"/>
        <v>0</v>
      </c>
      <c r="AD2970" s="22">
        <f t="shared" si="959"/>
        <v>0</v>
      </c>
    </row>
    <row r="2971" spans="3:30" x14ac:dyDescent="0.25">
      <c r="D2971" s="1">
        <v>0.79166666666666663</v>
      </c>
      <c r="E2971">
        <v>11581</v>
      </c>
      <c r="F2971">
        <v>11587</v>
      </c>
      <c r="G2971">
        <v>11575</v>
      </c>
      <c r="H2971">
        <v>11576</v>
      </c>
      <c r="J2971">
        <v>-5</v>
      </c>
      <c r="K2971">
        <f t="shared" si="960"/>
        <v>-43</v>
      </c>
      <c r="L2971">
        <v>12</v>
      </c>
      <c r="W2971">
        <f t="shared" si="952"/>
        <v>0</v>
      </c>
      <c r="X2971">
        <f t="shared" si="953"/>
        <v>5</v>
      </c>
      <c r="Y2971">
        <f t="shared" si="954"/>
        <v>0</v>
      </c>
      <c r="Z2971" s="22">
        <f t="shared" si="955"/>
        <v>0</v>
      </c>
      <c r="AA2971" s="22">
        <f t="shared" si="956"/>
        <v>0</v>
      </c>
      <c r="AB2971">
        <f t="shared" si="957"/>
        <v>0</v>
      </c>
      <c r="AC2971" s="22">
        <f t="shared" si="958"/>
        <v>0</v>
      </c>
      <c r="AD2971" s="22">
        <f t="shared" si="959"/>
        <v>0</v>
      </c>
    </row>
    <row r="2972" spans="3:30" x14ac:dyDescent="0.25">
      <c r="D2972" s="1">
        <v>0.83333333333333337</v>
      </c>
      <c r="E2972">
        <v>11575</v>
      </c>
      <c r="F2972">
        <v>11581</v>
      </c>
      <c r="G2972">
        <v>11571</v>
      </c>
      <c r="H2972">
        <v>11571</v>
      </c>
      <c r="J2972">
        <v>-4</v>
      </c>
      <c r="K2972">
        <f t="shared" si="960"/>
        <v>-26</v>
      </c>
      <c r="L2972">
        <v>10</v>
      </c>
      <c r="W2972">
        <f t="shared" si="952"/>
        <v>0</v>
      </c>
      <c r="X2972">
        <f t="shared" si="953"/>
        <v>4</v>
      </c>
      <c r="Y2972">
        <f t="shared" si="954"/>
        <v>0</v>
      </c>
      <c r="Z2972" s="22">
        <f t="shared" si="955"/>
        <v>0</v>
      </c>
      <c r="AA2972" s="22">
        <f t="shared" si="956"/>
        <v>0</v>
      </c>
      <c r="AB2972">
        <f t="shared" si="957"/>
        <v>0</v>
      </c>
      <c r="AC2972" s="22">
        <f t="shared" si="958"/>
        <v>0</v>
      </c>
      <c r="AD2972" s="22">
        <f t="shared" si="959"/>
        <v>0</v>
      </c>
    </row>
    <row r="2973" spans="3:30" x14ac:dyDescent="0.25">
      <c r="D2973" s="1">
        <v>0.875</v>
      </c>
      <c r="E2973">
        <v>11571</v>
      </c>
      <c r="F2973">
        <v>11594</v>
      </c>
      <c r="G2973">
        <v>11568</v>
      </c>
      <c r="H2973">
        <v>11588</v>
      </c>
      <c r="J2973">
        <v>17</v>
      </c>
      <c r="K2973">
        <f t="shared" si="960"/>
        <v>-29</v>
      </c>
      <c r="L2973">
        <v>26</v>
      </c>
      <c r="W2973">
        <f t="shared" si="952"/>
        <v>0</v>
      </c>
      <c r="X2973">
        <f t="shared" si="953"/>
        <v>17</v>
      </c>
      <c r="Y2973">
        <f t="shared" si="954"/>
        <v>0</v>
      </c>
      <c r="Z2973" s="22">
        <f t="shared" si="955"/>
        <v>0</v>
      </c>
      <c r="AA2973" s="22">
        <f t="shared" si="956"/>
        <v>0</v>
      </c>
      <c r="AB2973">
        <f t="shared" si="957"/>
        <v>0</v>
      </c>
      <c r="AC2973" s="22">
        <f t="shared" si="958"/>
        <v>0</v>
      </c>
      <c r="AD2973" s="22">
        <f t="shared" si="959"/>
        <v>0</v>
      </c>
    </row>
    <row r="2974" spans="3:30" x14ac:dyDescent="0.25">
      <c r="D2974" s="2">
        <v>0.91666666666666663</v>
      </c>
      <c r="E2974">
        <v>11588</v>
      </c>
      <c r="F2974">
        <v>11596</v>
      </c>
      <c r="G2974">
        <v>11581</v>
      </c>
      <c r="H2974">
        <v>11585</v>
      </c>
      <c r="J2974">
        <v>-3</v>
      </c>
      <c r="K2974">
        <f t="shared" si="960"/>
        <v>-29</v>
      </c>
      <c r="L2974">
        <v>15</v>
      </c>
      <c r="W2974">
        <f t="shared" si="952"/>
        <v>0</v>
      </c>
      <c r="X2974">
        <f t="shared" si="953"/>
        <v>3</v>
      </c>
      <c r="Y2974">
        <f t="shared" si="954"/>
        <v>0</v>
      </c>
      <c r="Z2974" s="22">
        <f t="shared" si="955"/>
        <v>0</v>
      </c>
      <c r="AA2974" s="22">
        <f t="shared" si="956"/>
        <v>0</v>
      </c>
      <c r="AB2974">
        <f t="shared" si="957"/>
        <v>0</v>
      </c>
      <c r="AC2974" s="22">
        <f t="shared" si="958"/>
        <v>0</v>
      </c>
      <c r="AD2974" s="22">
        <f t="shared" si="959"/>
        <v>0</v>
      </c>
    </row>
    <row r="2975" spans="3:30" hidden="1" x14ac:dyDescent="0.25">
      <c r="D2975" s="1">
        <v>0.95833333333333337</v>
      </c>
      <c r="E2975">
        <v>11587</v>
      </c>
      <c r="F2975">
        <v>11590</v>
      </c>
      <c r="G2975">
        <v>11578</v>
      </c>
      <c r="H2975">
        <v>11583</v>
      </c>
      <c r="Z2975"/>
      <c r="AA2975"/>
      <c r="AC2975"/>
      <c r="AD2975"/>
    </row>
    <row r="2976" spans="3:30" hidden="1" x14ac:dyDescent="0.25">
      <c r="D2976" s="1">
        <v>0</v>
      </c>
      <c r="E2976">
        <v>11584</v>
      </c>
      <c r="F2976">
        <v>11584</v>
      </c>
      <c r="G2976">
        <v>11584</v>
      </c>
      <c r="H2976">
        <v>11584</v>
      </c>
      <c r="Z2976"/>
      <c r="AA2976"/>
      <c r="AC2976"/>
      <c r="AD2976"/>
    </row>
    <row r="2977" spans="3:30" hidden="1" x14ac:dyDescent="0.25">
      <c r="D2977" s="1">
        <v>4.1666666666666664E-2</v>
      </c>
      <c r="E2977">
        <v>11584</v>
      </c>
      <c r="F2977">
        <v>11592</v>
      </c>
      <c r="G2977">
        <v>11581</v>
      </c>
      <c r="H2977">
        <v>11581</v>
      </c>
      <c r="Z2977"/>
      <c r="AA2977"/>
      <c r="AC2977"/>
      <c r="AD2977"/>
    </row>
    <row r="2978" spans="3:30" hidden="1" x14ac:dyDescent="0.25">
      <c r="D2978" s="1">
        <v>8.3333333333333329E-2</v>
      </c>
      <c r="E2978">
        <v>11580</v>
      </c>
      <c r="F2978">
        <v>11583</v>
      </c>
      <c r="G2978">
        <v>11574</v>
      </c>
      <c r="H2978">
        <v>11578</v>
      </c>
      <c r="Z2978"/>
      <c r="AA2978"/>
      <c r="AC2978"/>
      <c r="AD2978"/>
    </row>
    <row r="2979" spans="3:30" hidden="1" x14ac:dyDescent="0.25">
      <c r="D2979" s="1">
        <v>0.125</v>
      </c>
      <c r="E2979">
        <v>11576</v>
      </c>
      <c r="F2979">
        <v>11584</v>
      </c>
      <c r="G2979">
        <v>11576</v>
      </c>
      <c r="H2979">
        <v>11583</v>
      </c>
      <c r="Z2979"/>
      <c r="AA2979"/>
      <c r="AC2979"/>
      <c r="AD2979"/>
    </row>
    <row r="2980" spans="3:30" hidden="1" x14ac:dyDescent="0.25">
      <c r="D2980" s="1">
        <v>0.16666666666666666</v>
      </c>
      <c r="E2980">
        <v>11584</v>
      </c>
      <c r="F2980">
        <v>11584</v>
      </c>
      <c r="G2980">
        <v>11579</v>
      </c>
      <c r="H2980">
        <v>11580</v>
      </c>
      <c r="Z2980"/>
      <c r="AA2980"/>
      <c r="AC2980"/>
      <c r="AD2980"/>
    </row>
    <row r="2981" spans="3:30" hidden="1" x14ac:dyDescent="0.25">
      <c r="D2981" s="1">
        <v>0.20833333333333334</v>
      </c>
      <c r="E2981">
        <v>11579</v>
      </c>
      <c r="F2981">
        <v>11582</v>
      </c>
      <c r="G2981">
        <v>11577</v>
      </c>
      <c r="H2981">
        <v>11580</v>
      </c>
      <c r="Z2981"/>
      <c r="AA2981"/>
      <c r="AC2981"/>
      <c r="AD2981"/>
    </row>
    <row r="2982" spans="3:30" hidden="1" x14ac:dyDescent="0.25">
      <c r="D2982" s="1">
        <v>0.25</v>
      </c>
      <c r="E2982">
        <v>11581</v>
      </c>
      <c r="F2982">
        <v>11585</v>
      </c>
      <c r="G2982">
        <v>11581</v>
      </c>
      <c r="H2982">
        <v>11583</v>
      </c>
      <c r="Z2982"/>
      <c r="AA2982"/>
      <c r="AC2982"/>
      <c r="AD2982"/>
    </row>
    <row r="2983" spans="3:30" hidden="1" x14ac:dyDescent="0.25">
      <c r="D2983" s="1">
        <v>0.29166666666666669</v>
      </c>
      <c r="E2983">
        <v>11584</v>
      </c>
      <c r="F2983">
        <v>11589</v>
      </c>
      <c r="G2983">
        <v>11580</v>
      </c>
      <c r="H2983">
        <v>11587</v>
      </c>
      <c r="Z2983"/>
      <c r="AA2983"/>
      <c r="AC2983"/>
      <c r="AD2983"/>
    </row>
    <row r="2984" spans="3:30" x14ac:dyDescent="0.25">
      <c r="D2984" s="2">
        <v>0.33333333333333331</v>
      </c>
      <c r="E2984">
        <v>11590</v>
      </c>
      <c r="F2984">
        <v>11590</v>
      </c>
      <c r="G2984">
        <v>11554</v>
      </c>
      <c r="H2984">
        <v>11555</v>
      </c>
      <c r="J2984">
        <v>-35</v>
      </c>
      <c r="K2984">
        <v>0</v>
      </c>
      <c r="L2984">
        <v>36</v>
      </c>
      <c r="M2984">
        <v>-20</v>
      </c>
      <c r="R2984">
        <f>MAX(F2982:F2998)</f>
        <v>11604</v>
      </c>
      <c r="W2984">
        <f t="shared" ref="W2984:W2998" si="961">ABS(M2984)</f>
        <v>20</v>
      </c>
      <c r="X2984">
        <f t="shared" ref="X2984:X2998" si="962">ABS(J2984)</f>
        <v>35</v>
      </c>
      <c r="Y2984">
        <f t="shared" ref="Y2984:Y2998" si="963">IF(R2984&lt;1000,ABS(R2984),0)</f>
        <v>0</v>
      </c>
      <c r="Z2984" s="22">
        <f t="shared" ref="Z2984:Z2998" si="964">IF(N2984=1,0,ABS(N2984))</f>
        <v>0</v>
      </c>
      <c r="AA2984" s="22">
        <f t="shared" ref="AA2984:AA2998" si="965">ABS(O2984)</f>
        <v>0</v>
      </c>
      <c r="AB2984">
        <f t="shared" ref="AB2984:AB2998" si="966">IF(N2984=1,1,0)</f>
        <v>0</v>
      </c>
      <c r="AC2984" s="22">
        <f t="shared" ref="AC2984:AC2998" si="967">IF(N2984=1,ABS(N2985),0)</f>
        <v>0</v>
      </c>
      <c r="AD2984" s="22">
        <f t="shared" ref="AD2984:AD2998" si="968">IF(N2984=1,0,ABS(O2985))</f>
        <v>0.5955056179775281</v>
      </c>
    </row>
    <row r="2985" spans="3:30" x14ac:dyDescent="0.25">
      <c r="D2985" s="2">
        <v>0.375</v>
      </c>
      <c r="E2985">
        <v>11549</v>
      </c>
      <c r="F2985">
        <v>11551</v>
      </c>
      <c r="G2985">
        <v>11531</v>
      </c>
      <c r="H2985">
        <v>11543</v>
      </c>
      <c r="J2985">
        <v>-6</v>
      </c>
      <c r="K2985">
        <f t="shared" ref="K2985:K2998" si="969">K2984+J2986</f>
        <v>28</v>
      </c>
      <c r="L2985">
        <v>20</v>
      </c>
      <c r="N2985">
        <f>IF(J2984&lt;0,MIN(K2985:K2998),MAX(K2985:K2998))/R2963</f>
        <v>0.21348314606741572</v>
      </c>
      <c r="O2985">
        <f>IF(J2984&lt;0,MAX(K2985:K2998),MIN(K2985:K2998))/R2963</f>
        <v>0.5955056179775281</v>
      </c>
      <c r="R2985">
        <f>MIN(G2982:G2998)</f>
        <v>11531</v>
      </c>
      <c r="W2985">
        <f t="shared" si="961"/>
        <v>0</v>
      </c>
      <c r="X2985">
        <f t="shared" si="962"/>
        <v>6</v>
      </c>
      <c r="Y2985">
        <f t="shared" si="963"/>
        <v>0</v>
      </c>
      <c r="Z2985" s="22">
        <f t="shared" si="964"/>
        <v>0.21348314606741572</v>
      </c>
      <c r="AA2985" s="22">
        <f t="shared" si="965"/>
        <v>0.5955056179775281</v>
      </c>
      <c r="AB2985">
        <f t="shared" si="966"/>
        <v>0</v>
      </c>
      <c r="AC2985" s="22">
        <f t="shared" si="967"/>
        <v>0</v>
      </c>
      <c r="AD2985" s="22">
        <f t="shared" si="968"/>
        <v>0</v>
      </c>
    </row>
    <row r="2986" spans="3:30" x14ac:dyDescent="0.25">
      <c r="D2986" s="1">
        <v>0.41666666666666669</v>
      </c>
      <c r="E2986">
        <v>11542</v>
      </c>
      <c r="F2986">
        <v>11585</v>
      </c>
      <c r="G2986">
        <v>11532</v>
      </c>
      <c r="H2986">
        <v>11570</v>
      </c>
      <c r="J2986">
        <v>28</v>
      </c>
      <c r="K2986">
        <f t="shared" si="969"/>
        <v>53</v>
      </c>
      <c r="L2986">
        <v>53</v>
      </c>
      <c r="R2986">
        <f>R2984-R2985</f>
        <v>73</v>
      </c>
      <c r="W2986">
        <f t="shared" si="961"/>
        <v>0</v>
      </c>
      <c r="X2986">
        <f t="shared" si="962"/>
        <v>28</v>
      </c>
      <c r="Y2986">
        <f t="shared" si="963"/>
        <v>73</v>
      </c>
      <c r="Z2986" s="22">
        <f t="shared" si="964"/>
        <v>0</v>
      </c>
      <c r="AA2986" s="22">
        <f t="shared" si="965"/>
        <v>0</v>
      </c>
      <c r="AB2986">
        <f t="shared" si="966"/>
        <v>0</v>
      </c>
      <c r="AC2986" s="22">
        <f t="shared" si="967"/>
        <v>0</v>
      </c>
      <c r="AD2986" s="22">
        <f t="shared" si="968"/>
        <v>0</v>
      </c>
    </row>
    <row r="2987" spans="3:30" x14ac:dyDescent="0.25">
      <c r="D2987" s="1">
        <v>0.45833333333333331</v>
      </c>
      <c r="E2987">
        <v>11570</v>
      </c>
      <c r="F2987">
        <v>11604</v>
      </c>
      <c r="G2987">
        <v>11561</v>
      </c>
      <c r="H2987">
        <v>11595</v>
      </c>
      <c r="J2987">
        <v>25</v>
      </c>
      <c r="K2987">
        <f t="shared" si="969"/>
        <v>33</v>
      </c>
      <c r="L2987">
        <v>43</v>
      </c>
      <c r="R2987">
        <v>73</v>
      </c>
      <c r="W2987">
        <f t="shared" si="961"/>
        <v>0</v>
      </c>
      <c r="X2987">
        <f t="shared" si="962"/>
        <v>25</v>
      </c>
      <c r="Y2987">
        <f t="shared" si="963"/>
        <v>73</v>
      </c>
      <c r="Z2987" s="22">
        <f t="shared" si="964"/>
        <v>0</v>
      </c>
      <c r="AA2987" s="22">
        <f t="shared" si="965"/>
        <v>0</v>
      </c>
      <c r="AB2987">
        <f t="shared" si="966"/>
        <v>0</v>
      </c>
      <c r="AC2987" s="22">
        <f t="shared" si="967"/>
        <v>0</v>
      </c>
      <c r="AD2987" s="22">
        <f t="shared" si="968"/>
        <v>0</v>
      </c>
    </row>
    <row r="2988" spans="3:30" x14ac:dyDescent="0.25">
      <c r="D2988" s="1">
        <v>0.5</v>
      </c>
      <c r="E2988">
        <v>11595</v>
      </c>
      <c r="F2988">
        <v>11598</v>
      </c>
      <c r="G2988">
        <v>11549</v>
      </c>
      <c r="H2988">
        <v>11575</v>
      </c>
      <c r="J2988">
        <v>-20</v>
      </c>
      <c r="K2988">
        <f t="shared" si="969"/>
        <v>38</v>
      </c>
      <c r="L2988">
        <v>49</v>
      </c>
      <c r="W2988">
        <f t="shared" si="961"/>
        <v>0</v>
      </c>
      <c r="X2988">
        <f t="shared" si="962"/>
        <v>20</v>
      </c>
      <c r="Y2988">
        <f t="shared" si="963"/>
        <v>0</v>
      </c>
      <c r="Z2988" s="22">
        <f t="shared" si="964"/>
        <v>0</v>
      </c>
      <c r="AA2988" s="22">
        <f t="shared" si="965"/>
        <v>0</v>
      </c>
      <c r="AB2988">
        <f t="shared" si="966"/>
        <v>0</v>
      </c>
      <c r="AC2988" s="22">
        <f t="shared" si="967"/>
        <v>0</v>
      </c>
      <c r="AD2988" s="22">
        <f t="shared" si="968"/>
        <v>0</v>
      </c>
    </row>
    <row r="2989" spans="3:30" x14ac:dyDescent="0.25">
      <c r="C2989">
        <v>1</v>
      </c>
      <c r="D2989" s="1">
        <v>0.54166666666666663</v>
      </c>
      <c r="E2989">
        <v>11575</v>
      </c>
      <c r="F2989">
        <v>11586</v>
      </c>
      <c r="G2989">
        <v>11569</v>
      </c>
      <c r="H2989">
        <v>11580</v>
      </c>
      <c r="J2989">
        <v>5</v>
      </c>
      <c r="K2989">
        <f t="shared" si="969"/>
        <v>19</v>
      </c>
      <c r="L2989">
        <v>17</v>
      </c>
      <c r="W2989">
        <f t="shared" si="961"/>
        <v>0</v>
      </c>
      <c r="X2989">
        <f t="shared" si="962"/>
        <v>5</v>
      </c>
      <c r="Y2989">
        <f t="shared" si="963"/>
        <v>0</v>
      </c>
      <c r="Z2989" s="22">
        <f t="shared" si="964"/>
        <v>0</v>
      </c>
      <c r="AA2989" s="22">
        <f t="shared" si="965"/>
        <v>0</v>
      </c>
      <c r="AB2989">
        <f t="shared" si="966"/>
        <v>0</v>
      </c>
      <c r="AC2989" s="22">
        <f t="shared" si="967"/>
        <v>0</v>
      </c>
      <c r="AD2989" s="22">
        <f t="shared" si="968"/>
        <v>0</v>
      </c>
    </row>
    <row r="2990" spans="3:30" x14ac:dyDescent="0.25">
      <c r="D2990" s="1">
        <v>0.58333333333333337</v>
      </c>
      <c r="E2990">
        <v>11580</v>
      </c>
      <c r="F2990">
        <v>11581</v>
      </c>
      <c r="G2990">
        <v>11553</v>
      </c>
      <c r="H2990">
        <v>11561</v>
      </c>
      <c r="J2990">
        <v>-19</v>
      </c>
      <c r="K2990">
        <f t="shared" si="969"/>
        <v>32</v>
      </c>
      <c r="L2990">
        <v>28</v>
      </c>
      <c r="W2990">
        <f t="shared" si="961"/>
        <v>0</v>
      </c>
      <c r="X2990">
        <f t="shared" si="962"/>
        <v>19</v>
      </c>
      <c r="Y2990">
        <f t="shared" si="963"/>
        <v>0</v>
      </c>
      <c r="Z2990" s="22">
        <f t="shared" si="964"/>
        <v>0</v>
      </c>
      <c r="AA2990" s="22">
        <f t="shared" si="965"/>
        <v>0</v>
      </c>
      <c r="AB2990">
        <f t="shared" si="966"/>
        <v>0</v>
      </c>
      <c r="AC2990" s="22">
        <f t="shared" si="967"/>
        <v>0</v>
      </c>
      <c r="AD2990" s="22">
        <f t="shared" si="968"/>
        <v>0</v>
      </c>
    </row>
    <row r="2991" spans="3:30" x14ac:dyDescent="0.25">
      <c r="D2991" s="1">
        <v>0.625</v>
      </c>
      <c r="E2991">
        <v>11561</v>
      </c>
      <c r="F2991">
        <v>11578</v>
      </c>
      <c r="G2991">
        <v>11558</v>
      </c>
      <c r="H2991">
        <v>11574</v>
      </c>
      <c r="J2991">
        <v>13</v>
      </c>
      <c r="K2991">
        <f t="shared" si="969"/>
        <v>48</v>
      </c>
      <c r="L2991">
        <v>20</v>
      </c>
      <c r="W2991">
        <f t="shared" si="961"/>
        <v>0</v>
      </c>
      <c r="X2991">
        <f t="shared" si="962"/>
        <v>13</v>
      </c>
      <c r="Y2991">
        <f t="shared" si="963"/>
        <v>0</v>
      </c>
      <c r="Z2991" s="22">
        <f t="shared" si="964"/>
        <v>0</v>
      </c>
      <c r="AA2991" s="22">
        <f t="shared" si="965"/>
        <v>0</v>
      </c>
      <c r="AB2991">
        <f t="shared" si="966"/>
        <v>0</v>
      </c>
      <c r="AC2991" s="22">
        <f t="shared" si="967"/>
        <v>0</v>
      </c>
      <c r="AD2991" s="22">
        <f t="shared" si="968"/>
        <v>0</v>
      </c>
    </row>
    <row r="2992" spans="3:30" x14ac:dyDescent="0.25">
      <c r="D2992" s="1">
        <v>0.66666666666666663</v>
      </c>
      <c r="E2992">
        <v>11574</v>
      </c>
      <c r="F2992">
        <v>11590</v>
      </c>
      <c r="G2992">
        <v>11569</v>
      </c>
      <c r="H2992">
        <v>11590</v>
      </c>
      <c r="J2992">
        <v>16</v>
      </c>
      <c r="K2992">
        <f t="shared" si="969"/>
        <v>35</v>
      </c>
      <c r="L2992">
        <v>21</v>
      </c>
      <c r="W2992">
        <f t="shared" si="961"/>
        <v>0</v>
      </c>
      <c r="X2992">
        <f t="shared" si="962"/>
        <v>16</v>
      </c>
      <c r="Y2992">
        <f t="shared" si="963"/>
        <v>0</v>
      </c>
      <c r="Z2992" s="22">
        <f t="shared" si="964"/>
        <v>0</v>
      </c>
      <c r="AA2992" s="22">
        <f t="shared" si="965"/>
        <v>0</v>
      </c>
      <c r="AB2992">
        <f t="shared" si="966"/>
        <v>0</v>
      </c>
      <c r="AC2992" s="22">
        <f t="shared" si="967"/>
        <v>0</v>
      </c>
      <c r="AD2992" s="22">
        <f t="shared" si="968"/>
        <v>0</v>
      </c>
    </row>
    <row r="2993" spans="4:30" x14ac:dyDescent="0.25">
      <c r="D2993" s="1">
        <v>0.70833333333333337</v>
      </c>
      <c r="E2993">
        <v>11590</v>
      </c>
      <c r="F2993">
        <v>11599</v>
      </c>
      <c r="G2993">
        <v>11562</v>
      </c>
      <c r="H2993">
        <v>11577</v>
      </c>
      <c r="J2993">
        <v>-13</v>
      </c>
      <c r="K2993">
        <f t="shared" si="969"/>
        <v>34</v>
      </c>
      <c r="L2993">
        <v>37</v>
      </c>
      <c r="W2993">
        <f t="shared" si="961"/>
        <v>0</v>
      </c>
      <c r="X2993">
        <f t="shared" si="962"/>
        <v>13</v>
      </c>
      <c r="Y2993">
        <f t="shared" si="963"/>
        <v>0</v>
      </c>
      <c r="Z2993" s="22">
        <f t="shared" si="964"/>
        <v>0</v>
      </c>
      <c r="AA2993" s="22">
        <f t="shared" si="965"/>
        <v>0</v>
      </c>
      <c r="AB2993">
        <f t="shared" si="966"/>
        <v>0</v>
      </c>
      <c r="AC2993" s="22">
        <f t="shared" si="967"/>
        <v>0</v>
      </c>
      <c r="AD2993" s="22">
        <f t="shared" si="968"/>
        <v>0</v>
      </c>
    </row>
    <row r="2994" spans="4:30" x14ac:dyDescent="0.25">
      <c r="D2994" s="1">
        <v>0.75</v>
      </c>
      <c r="E2994">
        <v>11576</v>
      </c>
      <c r="F2994">
        <v>11586</v>
      </c>
      <c r="G2994">
        <v>11548</v>
      </c>
      <c r="H2994">
        <v>11575</v>
      </c>
      <c r="J2994">
        <v>-1</v>
      </c>
      <c r="K2994">
        <f t="shared" si="969"/>
        <v>41</v>
      </c>
      <c r="L2994">
        <v>38</v>
      </c>
      <c r="W2994">
        <f t="shared" si="961"/>
        <v>0</v>
      </c>
      <c r="X2994">
        <f t="shared" si="962"/>
        <v>1</v>
      </c>
      <c r="Y2994">
        <f t="shared" si="963"/>
        <v>0</v>
      </c>
      <c r="Z2994" s="22">
        <f t="shared" si="964"/>
        <v>0</v>
      </c>
      <c r="AA2994" s="22">
        <f t="shared" si="965"/>
        <v>0</v>
      </c>
      <c r="AB2994">
        <f t="shared" si="966"/>
        <v>0</v>
      </c>
      <c r="AC2994" s="22">
        <f t="shared" si="967"/>
        <v>0</v>
      </c>
      <c r="AD2994" s="22">
        <f t="shared" si="968"/>
        <v>0</v>
      </c>
    </row>
    <row r="2995" spans="4:30" x14ac:dyDescent="0.25">
      <c r="D2995" s="1">
        <v>0.79166666666666663</v>
      </c>
      <c r="E2995">
        <v>11575</v>
      </c>
      <c r="F2995">
        <v>11583</v>
      </c>
      <c r="G2995">
        <v>11572</v>
      </c>
      <c r="H2995">
        <v>11582</v>
      </c>
      <c r="J2995">
        <v>7</v>
      </c>
      <c r="K2995">
        <f t="shared" si="969"/>
        <v>41</v>
      </c>
      <c r="L2995">
        <v>11</v>
      </c>
      <c r="W2995">
        <f t="shared" si="961"/>
        <v>0</v>
      </c>
      <c r="X2995">
        <f t="shared" si="962"/>
        <v>7</v>
      </c>
      <c r="Y2995">
        <f t="shared" si="963"/>
        <v>0</v>
      </c>
      <c r="Z2995" s="22">
        <f t="shared" si="964"/>
        <v>0</v>
      </c>
      <c r="AA2995" s="22">
        <f t="shared" si="965"/>
        <v>0</v>
      </c>
      <c r="AB2995">
        <f t="shared" si="966"/>
        <v>0</v>
      </c>
      <c r="AC2995" s="22">
        <f t="shared" si="967"/>
        <v>0</v>
      </c>
      <c r="AD2995" s="22">
        <f t="shared" si="968"/>
        <v>0</v>
      </c>
    </row>
    <row r="2996" spans="4:30" x14ac:dyDescent="0.25">
      <c r="D2996" s="1">
        <v>0.83333333333333337</v>
      </c>
      <c r="E2996">
        <v>11582</v>
      </c>
      <c r="F2996">
        <v>11594</v>
      </c>
      <c r="G2996">
        <v>11580</v>
      </c>
      <c r="H2996">
        <v>11582</v>
      </c>
      <c r="J2996">
        <v>0</v>
      </c>
      <c r="K2996">
        <f t="shared" si="969"/>
        <v>34</v>
      </c>
      <c r="L2996">
        <v>14</v>
      </c>
      <c r="W2996">
        <f t="shared" si="961"/>
        <v>0</v>
      </c>
      <c r="X2996">
        <f t="shared" si="962"/>
        <v>0</v>
      </c>
      <c r="Y2996">
        <f t="shared" si="963"/>
        <v>0</v>
      </c>
      <c r="Z2996" s="22">
        <f t="shared" si="964"/>
        <v>0</v>
      </c>
      <c r="AA2996" s="22">
        <f t="shared" si="965"/>
        <v>0</v>
      </c>
      <c r="AB2996">
        <f t="shared" si="966"/>
        <v>0</v>
      </c>
      <c r="AC2996" s="22">
        <f t="shared" si="967"/>
        <v>0</v>
      </c>
      <c r="AD2996" s="22">
        <f t="shared" si="968"/>
        <v>0</v>
      </c>
    </row>
    <row r="2997" spans="4:30" x14ac:dyDescent="0.25">
      <c r="D2997" s="1">
        <v>0.875</v>
      </c>
      <c r="E2997">
        <v>11583</v>
      </c>
      <c r="F2997">
        <v>11591</v>
      </c>
      <c r="G2997">
        <v>11576</v>
      </c>
      <c r="H2997">
        <v>11576</v>
      </c>
      <c r="J2997">
        <v>-7</v>
      </c>
      <c r="K2997">
        <f t="shared" si="969"/>
        <v>28</v>
      </c>
      <c r="L2997">
        <v>15</v>
      </c>
      <c r="W2997">
        <f t="shared" si="961"/>
        <v>0</v>
      </c>
      <c r="X2997">
        <f t="shared" si="962"/>
        <v>7</v>
      </c>
      <c r="Y2997">
        <f t="shared" si="963"/>
        <v>0</v>
      </c>
      <c r="Z2997" s="22">
        <f t="shared" si="964"/>
        <v>0</v>
      </c>
      <c r="AA2997" s="22">
        <f t="shared" si="965"/>
        <v>0</v>
      </c>
      <c r="AB2997">
        <f t="shared" si="966"/>
        <v>0</v>
      </c>
      <c r="AC2997" s="22">
        <f t="shared" si="967"/>
        <v>0</v>
      </c>
      <c r="AD2997" s="22">
        <f t="shared" si="968"/>
        <v>0</v>
      </c>
    </row>
    <row r="2998" spans="4:30" x14ac:dyDescent="0.25">
      <c r="D2998" s="2">
        <v>0.91666666666666663</v>
      </c>
      <c r="E2998">
        <v>11576</v>
      </c>
      <c r="F2998">
        <v>11587</v>
      </c>
      <c r="G2998">
        <v>11570</v>
      </c>
      <c r="H2998">
        <v>11570</v>
      </c>
      <c r="J2998">
        <v>-6</v>
      </c>
      <c r="K2998">
        <f t="shared" si="969"/>
        <v>28</v>
      </c>
      <c r="L2998">
        <v>17</v>
      </c>
      <c r="W2998">
        <f t="shared" si="961"/>
        <v>0</v>
      </c>
      <c r="X2998">
        <f t="shared" si="962"/>
        <v>6</v>
      </c>
      <c r="Y2998">
        <f t="shared" si="963"/>
        <v>0</v>
      </c>
      <c r="Z2998" s="22">
        <f t="shared" si="964"/>
        <v>0</v>
      </c>
      <c r="AA2998" s="22">
        <f t="shared" si="965"/>
        <v>0</v>
      </c>
      <c r="AB2998">
        <f t="shared" si="966"/>
        <v>0</v>
      </c>
      <c r="AC2998" s="22">
        <f t="shared" si="967"/>
        <v>0</v>
      </c>
      <c r="AD2998" s="22">
        <f t="shared" si="968"/>
        <v>0</v>
      </c>
    </row>
    <row r="2999" spans="4:30" hidden="1" x14ac:dyDescent="0.25">
      <c r="D2999" s="1">
        <v>0.95833333333333337</v>
      </c>
      <c r="E2999">
        <v>11571</v>
      </c>
      <c r="F2999">
        <v>11579</v>
      </c>
      <c r="G2999">
        <v>11567</v>
      </c>
      <c r="H2999">
        <v>11577</v>
      </c>
      <c r="Z2999"/>
      <c r="AA2999"/>
      <c r="AC2999"/>
      <c r="AD2999"/>
    </row>
    <row r="3000" spans="4:30" hidden="1" x14ac:dyDescent="0.25">
      <c r="D3000" s="1">
        <v>0</v>
      </c>
      <c r="E3000">
        <v>11579</v>
      </c>
      <c r="F3000">
        <v>11579</v>
      </c>
      <c r="G3000">
        <v>11576</v>
      </c>
      <c r="H3000">
        <v>11576</v>
      </c>
      <c r="Z3000"/>
      <c r="AA3000"/>
      <c r="AC3000"/>
      <c r="AD3000"/>
    </row>
    <row r="3001" spans="4:30" hidden="1" x14ac:dyDescent="0.25">
      <c r="D3001" s="1">
        <v>4.1666666666666664E-2</v>
      </c>
      <c r="E3001">
        <v>11576</v>
      </c>
      <c r="F3001">
        <v>11580</v>
      </c>
      <c r="G3001">
        <v>11571</v>
      </c>
      <c r="H3001">
        <v>11572</v>
      </c>
      <c r="Z3001"/>
      <c r="AA3001"/>
      <c r="AC3001"/>
      <c r="AD3001"/>
    </row>
    <row r="3002" spans="4:30" hidden="1" x14ac:dyDescent="0.25">
      <c r="D3002" s="1">
        <v>8.3333333333333329E-2</v>
      </c>
      <c r="E3002">
        <v>11571</v>
      </c>
      <c r="F3002">
        <v>11572</v>
      </c>
      <c r="G3002">
        <v>11569</v>
      </c>
      <c r="H3002">
        <v>11572</v>
      </c>
      <c r="Z3002"/>
      <c r="AA3002"/>
      <c r="AC3002"/>
      <c r="AD3002"/>
    </row>
    <row r="3003" spans="4:30" hidden="1" x14ac:dyDescent="0.25">
      <c r="D3003" s="1">
        <v>0.125</v>
      </c>
      <c r="E3003">
        <v>11573</v>
      </c>
      <c r="F3003">
        <v>11578</v>
      </c>
      <c r="G3003">
        <v>11573</v>
      </c>
      <c r="H3003">
        <v>11575</v>
      </c>
      <c r="Z3003"/>
      <c r="AA3003"/>
      <c r="AC3003"/>
      <c r="AD3003"/>
    </row>
    <row r="3004" spans="4:30" hidden="1" x14ac:dyDescent="0.25">
      <c r="D3004" s="1">
        <v>0.16666666666666666</v>
      </c>
      <c r="E3004">
        <v>11574</v>
      </c>
      <c r="F3004">
        <v>11576</v>
      </c>
      <c r="G3004">
        <v>11573</v>
      </c>
      <c r="H3004">
        <v>11575</v>
      </c>
      <c r="Z3004"/>
      <c r="AA3004"/>
      <c r="AC3004"/>
      <c r="AD3004"/>
    </row>
    <row r="3005" spans="4:30" hidden="1" x14ac:dyDescent="0.25">
      <c r="D3005" s="1">
        <v>0.20833333333333334</v>
      </c>
      <c r="E3005">
        <v>11574</v>
      </c>
      <c r="F3005">
        <v>11575</v>
      </c>
      <c r="G3005">
        <v>11570</v>
      </c>
      <c r="H3005">
        <v>11571</v>
      </c>
      <c r="Z3005"/>
      <c r="AA3005"/>
      <c r="AC3005"/>
      <c r="AD3005"/>
    </row>
    <row r="3006" spans="4:30" hidden="1" x14ac:dyDescent="0.25">
      <c r="D3006" s="1">
        <v>0.25</v>
      </c>
      <c r="E3006">
        <v>11572</v>
      </c>
      <c r="F3006">
        <v>11573</v>
      </c>
      <c r="G3006">
        <v>11569</v>
      </c>
      <c r="H3006">
        <v>11570</v>
      </c>
      <c r="Z3006"/>
      <c r="AA3006"/>
      <c r="AC3006"/>
      <c r="AD3006"/>
    </row>
    <row r="3007" spans="4:30" hidden="1" x14ac:dyDescent="0.25">
      <c r="D3007" s="1">
        <v>0.29166666666666669</v>
      </c>
      <c r="E3007">
        <v>11571</v>
      </c>
      <c r="F3007">
        <v>11571</v>
      </c>
      <c r="G3007">
        <v>11566</v>
      </c>
      <c r="H3007">
        <v>11568</v>
      </c>
      <c r="Z3007"/>
      <c r="AA3007"/>
      <c r="AC3007"/>
      <c r="AD3007"/>
    </row>
    <row r="3008" spans="4:30" x14ac:dyDescent="0.25">
      <c r="D3008" s="2">
        <v>0.33333333333333331</v>
      </c>
      <c r="E3008">
        <v>11567</v>
      </c>
      <c r="F3008">
        <v>11574</v>
      </c>
      <c r="G3008">
        <v>11567</v>
      </c>
      <c r="H3008">
        <v>11569</v>
      </c>
      <c r="J3008">
        <v>2</v>
      </c>
      <c r="K3008">
        <v>0</v>
      </c>
      <c r="L3008">
        <v>7</v>
      </c>
      <c r="M3008">
        <v>37</v>
      </c>
      <c r="N3008">
        <v>1</v>
      </c>
      <c r="R3008">
        <f>MAX(F3006:F3022)</f>
        <v>11621</v>
      </c>
      <c r="W3008">
        <f t="shared" ref="W3008:W3022" si="970">ABS(M3008)</f>
        <v>37</v>
      </c>
      <c r="X3008">
        <f t="shared" ref="X3008:X3022" si="971">ABS(J3008)</f>
        <v>2</v>
      </c>
      <c r="Y3008">
        <f t="shared" ref="Y3008:Y3022" si="972">IF(R3008&lt;1000,ABS(R3008),0)</f>
        <v>0</v>
      </c>
      <c r="Z3008" s="22">
        <f t="shared" ref="Z3008:Z3022" si="973">IF(N3008=1,0,ABS(N3008))</f>
        <v>0</v>
      </c>
      <c r="AA3008" s="22">
        <f t="shared" ref="AA3008:AA3022" si="974">ABS(O3008)</f>
        <v>0</v>
      </c>
      <c r="AB3008">
        <f t="shared" ref="AB3008:AB3022" si="975">IF(N3008=1,1,0)</f>
        <v>1</v>
      </c>
      <c r="AC3008" s="22">
        <f t="shared" ref="AC3008:AC3022" si="976">IF(N3008=1,ABS(N3009),0)</f>
        <v>0.68493150684931503</v>
      </c>
      <c r="AD3008" s="22">
        <f t="shared" ref="AD3008:AD3022" si="977">IF(N3008=1,0,ABS(O3009))</f>
        <v>0</v>
      </c>
    </row>
    <row r="3009" spans="3:30" x14ac:dyDescent="0.25">
      <c r="D3009" s="2">
        <v>0.375</v>
      </c>
      <c r="E3009">
        <v>11570</v>
      </c>
      <c r="F3009">
        <v>11572</v>
      </c>
      <c r="G3009">
        <v>11557</v>
      </c>
      <c r="H3009">
        <v>11564</v>
      </c>
      <c r="J3009">
        <v>-6</v>
      </c>
      <c r="K3009">
        <f t="shared" ref="K3009:K3022" si="978">K3008+J3010</f>
        <v>-4</v>
      </c>
      <c r="L3009">
        <v>15</v>
      </c>
      <c r="N3009">
        <f>IF(J3008&lt;0,MIN(K3009:K3022),MAX(K3009:K3022))/R2987</f>
        <v>0.68493150684931503</v>
      </c>
      <c r="O3009">
        <f>IF(J3008&lt;0,MAX(K3009:K3022),MIN(K3009:K3022))/R2987</f>
        <v>-9.5890410958904104E-2</v>
      </c>
      <c r="R3009">
        <f>MIN(G3006:G3022)</f>
        <v>11544</v>
      </c>
      <c r="W3009">
        <f t="shared" si="970"/>
        <v>0</v>
      </c>
      <c r="X3009">
        <f t="shared" si="971"/>
        <v>6</v>
      </c>
      <c r="Y3009">
        <f t="shared" si="972"/>
        <v>0</v>
      </c>
      <c r="Z3009" s="22">
        <f t="shared" si="973"/>
        <v>0.68493150684931503</v>
      </c>
      <c r="AA3009" s="22">
        <f t="shared" si="974"/>
        <v>9.5890410958904104E-2</v>
      </c>
      <c r="AB3009">
        <f t="shared" si="975"/>
        <v>0</v>
      </c>
      <c r="AC3009" s="22">
        <f t="shared" si="976"/>
        <v>0</v>
      </c>
      <c r="AD3009" s="22">
        <f t="shared" si="977"/>
        <v>0</v>
      </c>
    </row>
    <row r="3010" spans="3:30" x14ac:dyDescent="0.25">
      <c r="D3010" s="1">
        <v>0.41666666666666669</v>
      </c>
      <c r="E3010">
        <v>11562</v>
      </c>
      <c r="F3010">
        <v>11579</v>
      </c>
      <c r="G3010">
        <v>11553</v>
      </c>
      <c r="H3010">
        <v>11558</v>
      </c>
      <c r="J3010">
        <v>-4</v>
      </c>
      <c r="K3010">
        <f t="shared" si="978"/>
        <v>-7</v>
      </c>
      <c r="L3010">
        <v>26</v>
      </c>
      <c r="R3010">
        <f>R3008-R3009</f>
        <v>77</v>
      </c>
      <c r="W3010">
        <f t="shared" si="970"/>
        <v>0</v>
      </c>
      <c r="X3010">
        <f t="shared" si="971"/>
        <v>4</v>
      </c>
      <c r="Y3010">
        <f t="shared" si="972"/>
        <v>77</v>
      </c>
      <c r="Z3010" s="22">
        <f t="shared" si="973"/>
        <v>0</v>
      </c>
      <c r="AA3010" s="22">
        <f t="shared" si="974"/>
        <v>0</v>
      </c>
      <c r="AB3010">
        <f t="shared" si="975"/>
        <v>0</v>
      </c>
      <c r="AC3010" s="22">
        <f t="shared" si="976"/>
        <v>0</v>
      </c>
      <c r="AD3010" s="22">
        <f t="shared" si="977"/>
        <v>0</v>
      </c>
    </row>
    <row r="3011" spans="3:30" x14ac:dyDescent="0.25">
      <c r="D3011" s="1">
        <v>0.45833333333333331</v>
      </c>
      <c r="E3011">
        <v>11558</v>
      </c>
      <c r="F3011">
        <v>11564</v>
      </c>
      <c r="G3011">
        <v>11544</v>
      </c>
      <c r="H3011">
        <v>11555</v>
      </c>
      <c r="J3011">
        <v>-3</v>
      </c>
      <c r="K3011">
        <f t="shared" si="978"/>
        <v>4</v>
      </c>
      <c r="L3011">
        <v>20</v>
      </c>
      <c r="R3011">
        <v>77</v>
      </c>
      <c r="W3011">
        <f t="shared" si="970"/>
        <v>0</v>
      </c>
      <c r="X3011">
        <f t="shared" si="971"/>
        <v>3</v>
      </c>
      <c r="Y3011">
        <f t="shared" si="972"/>
        <v>77</v>
      </c>
      <c r="Z3011" s="22">
        <f t="shared" si="973"/>
        <v>0</v>
      </c>
      <c r="AA3011" s="22">
        <f t="shared" si="974"/>
        <v>0</v>
      </c>
      <c r="AB3011">
        <f t="shared" si="975"/>
        <v>0</v>
      </c>
      <c r="AC3011" s="22">
        <f t="shared" si="976"/>
        <v>0</v>
      </c>
      <c r="AD3011" s="22">
        <f t="shared" si="977"/>
        <v>0</v>
      </c>
    </row>
    <row r="3012" spans="3:30" x14ac:dyDescent="0.25">
      <c r="D3012" s="1">
        <v>0.5</v>
      </c>
      <c r="E3012">
        <v>11555</v>
      </c>
      <c r="F3012">
        <v>11567</v>
      </c>
      <c r="G3012">
        <v>11549</v>
      </c>
      <c r="H3012">
        <v>11566</v>
      </c>
      <c r="J3012">
        <v>11</v>
      </c>
      <c r="K3012">
        <f t="shared" si="978"/>
        <v>12</v>
      </c>
      <c r="L3012">
        <v>18</v>
      </c>
      <c r="W3012">
        <f t="shared" si="970"/>
        <v>0</v>
      </c>
      <c r="X3012">
        <f t="shared" si="971"/>
        <v>11</v>
      </c>
      <c r="Y3012">
        <f t="shared" si="972"/>
        <v>0</v>
      </c>
      <c r="Z3012" s="22">
        <f t="shared" si="973"/>
        <v>0</v>
      </c>
      <c r="AA3012" s="22">
        <f t="shared" si="974"/>
        <v>0</v>
      </c>
      <c r="AB3012">
        <f t="shared" si="975"/>
        <v>0</v>
      </c>
      <c r="AC3012" s="22">
        <f t="shared" si="976"/>
        <v>0</v>
      </c>
      <c r="AD3012" s="22">
        <f t="shared" si="977"/>
        <v>0</v>
      </c>
    </row>
    <row r="3013" spans="3:30" x14ac:dyDescent="0.25">
      <c r="C3013">
        <v>1</v>
      </c>
      <c r="D3013" s="1">
        <v>0.54166666666666663</v>
      </c>
      <c r="E3013">
        <v>11567</v>
      </c>
      <c r="F3013">
        <v>11580</v>
      </c>
      <c r="G3013">
        <v>11563</v>
      </c>
      <c r="H3013">
        <v>11575</v>
      </c>
      <c r="J3013">
        <v>8</v>
      </c>
      <c r="K3013">
        <f t="shared" si="978"/>
        <v>1</v>
      </c>
      <c r="L3013">
        <v>17</v>
      </c>
      <c r="W3013">
        <f t="shared" si="970"/>
        <v>0</v>
      </c>
      <c r="X3013">
        <f t="shared" si="971"/>
        <v>8</v>
      </c>
      <c r="Y3013">
        <f t="shared" si="972"/>
        <v>0</v>
      </c>
      <c r="Z3013" s="22">
        <f t="shared" si="973"/>
        <v>0</v>
      </c>
      <c r="AA3013" s="22">
        <f t="shared" si="974"/>
        <v>0</v>
      </c>
      <c r="AB3013">
        <f t="shared" si="975"/>
        <v>0</v>
      </c>
      <c r="AC3013" s="22">
        <f t="shared" si="976"/>
        <v>0</v>
      </c>
      <c r="AD3013" s="22">
        <f t="shared" si="977"/>
        <v>0</v>
      </c>
    </row>
    <row r="3014" spans="3:30" x14ac:dyDescent="0.25">
      <c r="D3014" s="1">
        <v>0.58333333333333337</v>
      </c>
      <c r="E3014">
        <v>11575</v>
      </c>
      <c r="F3014">
        <v>11581</v>
      </c>
      <c r="G3014">
        <v>11563</v>
      </c>
      <c r="H3014">
        <v>11564</v>
      </c>
      <c r="J3014">
        <v>-11</v>
      </c>
      <c r="K3014">
        <f t="shared" si="978"/>
        <v>36</v>
      </c>
      <c r="L3014">
        <v>18</v>
      </c>
      <c r="W3014">
        <f t="shared" si="970"/>
        <v>0</v>
      </c>
      <c r="X3014">
        <f t="shared" si="971"/>
        <v>11</v>
      </c>
      <c r="Y3014">
        <f t="shared" si="972"/>
        <v>0</v>
      </c>
      <c r="Z3014" s="22">
        <f t="shared" si="973"/>
        <v>0</v>
      </c>
      <c r="AA3014" s="22">
        <f t="shared" si="974"/>
        <v>0</v>
      </c>
      <c r="AB3014">
        <f t="shared" si="975"/>
        <v>0</v>
      </c>
      <c r="AC3014" s="22">
        <f t="shared" si="976"/>
        <v>0</v>
      </c>
      <c r="AD3014" s="22">
        <f t="shared" si="977"/>
        <v>0</v>
      </c>
    </row>
    <row r="3015" spans="3:30" x14ac:dyDescent="0.25">
      <c r="D3015" s="1">
        <v>0.625</v>
      </c>
      <c r="E3015">
        <v>11564</v>
      </c>
      <c r="F3015">
        <v>11607</v>
      </c>
      <c r="G3015">
        <v>11559</v>
      </c>
      <c r="H3015">
        <v>11599</v>
      </c>
      <c r="J3015">
        <v>35</v>
      </c>
      <c r="K3015">
        <f t="shared" si="978"/>
        <v>13</v>
      </c>
      <c r="L3015">
        <v>48</v>
      </c>
      <c r="W3015">
        <f t="shared" si="970"/>
        <v>0</v>
      </c>
      <c r="X3015">
        <f t="shared" si="971"/>
        <v>35</v>
      </c>
      <c r="Y3015">
        <f t="shared" si="972"/>
        <v>0</v>
      </c>
      <c r="Z3015" s="22">
        <f t="shared" si="973"/>
        <v>0</v>
      </c>
      <c r="AA3015" s="22">
        <f t="shared" si="974"/>
        <v>0</v>
      </c>
      <c r="AB3015">
        <f t="shared" si="975"/>
        <v>0</v>
      </c>
      <c r="AC3015" s="22">
        <f t="shared" si="976"/>
        <v>0</v>
      </c>
      <c r="AD3015" s="22">
        <f t="shared" si="977"/>
        <v>0</v>
      </c>
    </row>
    <row r="3016" spans="3:30" x14ac:dyDescent="0.25">
      <c r="D3016" s="1">
        <v>0.66666666666666663</v>
      </c>
      <c r="E3016">
        <v>11598</v>
      </c>
      <c r="F3016">
        <v>11605</v>
      </c>
      <c r="G3016">
        <v>11558</v>
      </c>
      <c r="H3016">
        <v>11575</v>
      </c>
      <c r="J3016">
        <v>-23</v>
      </c>
      <c r="K3016">
        <f t="shared" si="978"/>
        <v>26</v>
      </c>
      <c r="L3016">
        <v>47</v>
      </c>
      <c r="W3016">
        <f t="shared" si="970"/>
        <v>0</v>
      </c>
      <c r="X3016">
        <f t="shared" si="971"/>
        <v>23</v>
      </c>
      <c r="Y3016">
        <f t="shared" si="972"/>
        <v>0</v>
      </c>
      <c r="Z3016" s="22">
        <f t="shared" si="973"/>
        <v>0</v>
      </c>
      <c r="AA3016" s="22">
        <f t="shared" si="974"/>
        <v>0</v>
      </c>
      <c r="AB3016">
        <f t="shared" si="975"/>
        <v>0</v>
      </c>
      <c r="AC3016" s="22">
        <f t="shared" si="976"/>
        <v>0</v>
      </c>
      <c r="AD3016" s="22">
        <f t="shared" si="977"/>
        <v>0</v>
      </c>
    </row>
    <row r="3017" spans="3:30" x14ac:dyDescent="0.25">
      <c r="D3017" s="1">
        <v>0.70833333333333337</v>
      </c>
      <c r="E3017">
        <v>11576</v>
      </c>
      <c r="F3017">
        <v>11591</v>
      </c>
      <c r="G3017">
        <v>11574</v>
      </c>
      <c r="H3017">
        <v>11589</v>
      </c>
      <c r="J3017">
        <v>13</v>
      </c>
      <c r="K3017">
        <f t="shared" si="978"/>
        <v>38</v>
      </c>
      <c r="L3017">
        <v>17</v>
      </c>
      <c r="W3017">
        <f t="shared" si="970"/>
        <v>0</v>
      </c>
      <c r="X3017">
        <f t="shared" si="971"/>
        <v>13</v>
      </c>
      <c r="Y3017">
        <f t="shared" si="972"/>
        <v>0</v>
      </c>
      <c r="Z3017" s="22">
        <f t="shared" si="973"/>
        <v>0</v>
      </c>
      <c r="AA3017" s="22">
        <f t="shared" si="974"/>
        <v>0</v>
      </c>
      <c r="AB3017">
        <f t="shared" si="975"/>
        <v>0</v>
      </c>
      <c r="AC3017" s="22">
        <f t="shared" si="976"/>
        <v>0</v>
      </c>
      <c r="AD3017" s="22">
        <f t="shared" si="977"/>
        <v>0</v>
      </c>
    </row>
    <row r="3018" spans="3:30" x14ac:dyDescent="0.25">
      <c r="D3018" s="1">
        <v>0.75</v>
      </c>
      <c r="E3018">
        <v>11589</v>
      </c>
      <c r="F3018">
        <v>11613</v>
      </c>
      <c r="G3018">
        <v>11584</v>
      </c>
      <c r="H3018">
        <v>11601</v>
      </c>
      <c r="J3018">
        <v>12</v>
      </c>
      <c r="K3018">
        <f t="shared" si="978"/>
        <v>50</v>
      </c>
      <c r="L3018">
        <v>29</v>
      </c>
      <c r="W3018">
        <f t="shared" si="970"/>
        <v>0</v>
      </c>
      <c r="X3018">
        <f t="shared" si="971"/>
        <v>12</v>
      </c>
      <c r="Y3018">
        <f t="shared" si="972"/>
        <v>0</v>
      </c>
      <c r="Z3018" s="22">
        <f t="shared" si="973"/>
        <v>0</v>
      </c>
      <c r="AA3018" s="22">
        <f t="shared" si="974"/>
        <v>0</v>
      </c>
      <c r="AB3018">
        <f t="shared" si="975"/>
        <v>0</v>
      </c>
      <c r="AC3018" s="22">
        <f t="shared" si="976"/>
        <v>0</v>
      </c>
      <c r="AD3018" s="22">
        <f t="shared" si="977"/>
        <v>0</v>
      </c>
    </row>
    <row r="3019" spans="3:30" x14ac:dyDescent="0.25">
      <c r="D3019" s="1">
        <v>0.79166666666666663</v>
      </c>
      <c r="E3019">
        <v>11602</v>
      </c>
      <c r="F3019">
        <v>11619</v>
      </c>
      <c r="G3019">
        <v>11599</v>
      </c>
      <c r="H3019">
        <v>11614</v>
      </c>
      <c r="J3019">
        <v>12</v>
      </c>
      <c r="K3019">
        <f t="shared" si="978"/>
        <v>49</v>
      </c>
      <c r="L3019">
        <v>20</v>
      </c>
      <c r="W3019">
        <f t="shared" si="970"/>
        <v>0</v>
      </c>
      <c r="X3019">
        <f t="shared" si="971"/>
        <v>12</v>
      </c>
      <c r="Y3019">
        <f t="shared" si="972"/>
        <v>0</v>
      </c>
      <c r="Z3019" s="22">
        <f t="shared" si="973"/>
        <v>0</v>
      </c>
      <c r="AA3019" s="22">
        <f t="shared" si="974"/>
        <v>0</v>
      </c>
      <c r="AB3019">
        <f t="shared" si="975"/>
        <v>0</v>
      </c>
      <c r="AC3019" s="22">
        <f t="shared" si="976"/>
        <v>0</v>
      </c>
      <c r="AD3019" s="22">
        <f t="shared" si="977"/>
        <v>0</v>
      </c>
    </row>
    <row r="3020" spans="3:30" x14ac:dyDescent="0.25">
      <c r="D3020" s="1">
        <v>0.83333333333333337</v>
      </c>
      <c r="E3020">
        <v>11614</v>
      </c>
      <c r="F3020">
        <v>11621</v>
      </c>
      <c r="G3020">
        <v>11611</v>
      </c>
      <c r="H3020">
        <v>11613</v>
      </c>
      <c r="J3020">
        <v>-1</v>
      </c>
      <c r="K3020">
        <f t="shared" si="978"/>
        <v>42</v>
      </c>
      <c r="L3020">
        <v>10</v>
      </c>
      <c r="W3020">
        <f t="shared" si="970"/>
        <v>0</v>
      </c>
      <c r="X3020">
        <f t="shared" si="971"/>
        <v>1</v>
      </c>
      <c r="Y3020">
        <f t="shared" si="972"/>
        <v>0</v>
      </c>
      <c r="Z3020" s="22">
        <f t="shared" si="973"/>
        <v>0</v>
      </c>
      <c r="AA3020" s="22">
        <f t="shared" si="974"/>
        <v>0</v>
      </c>
      <c r="AB3020">
        <f t="shared" si="975"/>
        <v>0</v>
      </c>
      <c r="AC3020" s="22">
        <f t="shared" si="976"/>
        <v>0</v>
      </c>
      <c r="AD3020" s="22">
        <f t="shared" si="977"/>
        <v>0</v>
      </c>
    </row>
    <row r="3021" spans="3:30" x14ac:dyDescent="0.25">
      <c r="D3021" s="1">
        <v>0.875</v>
      </c>
      <c r="E3021">
        <v>11614</v>
      </c>
      <c r="F3021">
        <v>11618</v>
      </c>
      <c r="G3021">
        <v>11606</v>
      </c>
      <c r="H3021">
        <v>11607</v>
      </c>
      <c r="J3021">
        <v>-7</v>
      </c>
      <c r="K3021">
        <f t="shared" si="978"/>
        <v>39</v>
      </c>
      <c r="L3021">
        <v>12</v>
      </c>
      <c r="W3021">
        <f t="shared" si="970"/>
        <v>0</v>
      </c>
      <c r="X3021">
        <f t="shared" si="971"/>
        <v>7</v>
      </c>
      <c r="Y3021">
        <f t="shared" si="972"/>
        <v>0</v>
      </c>
      <c r="Z3021" s="22">
        <f t="shared" si="973"/>
        <v>0</v>
      </c>
      <c r="AA3021" s="22">
        <f t="shared" si="974"/>
        <v>0</v>
      </c>
      <c r="AB3021">
        <f t="shared" si="975"/>
        <v>0</v>
      </c>
      <c r="AC3021" s="22">
        <f t="shared" si="976"/>
        <v>0</v>
      </c>
      <c r="AD3021" s="22">
        <f t="shared" si="977"/>
        <v>0</v>
      </c>
    </row>
    <row r="3022" spans="3:30" x14ac:dyDescent="0.25">
      <c r="D3022" s="2">
        <v>0.91666666666666663</v>
      </c>
      <c r="E3022">
        <v>11607</v>
      </c>
      <c r="F3022">
        <v>11617</v>
      </c>
      <c r="G3022">
        <v>11602</v>
      </c>
      <c r="H3022">
        <v>11604</v>
      </c>
      <c r="J3022">
        <v>-3</v>
      </c>
      <c r="K3022">
        <f t="shared" si="978"/>
        <v>39</v>
      </c>
      <c r="L3022">
        <v>15</v>
      </c>
      <c r="W3022">
        <f t="shared" si="970"/>
        <v>0</v>
      </c>
      <c r="X3022">
        <f t="shared" si="971"/>
        <v>3</v>
      </c>
      <c r="Y3022">
        <f t="shared" si="972"/>
        <v>0</v>
      </c>
      <c r="Z3022" s="22">
        <f t="shared" si="973"/>
        <v>0</v>
      </c>
      <c r="AA3022" s="22">
        <f t="shared" si="974"/>
        <v>0</v>
      </c>
      <c r="AB3022">
        <f t="shared" si="975"/>
        <v>0</v>
      </c>
      <c r="AC3022" s="22">
        <f t="shared" si="976"/>
        <v>0</v>
      </c>
      <c r="AD3022" s="22">
        <f t="shared" si="977"/>
        <v>0</v>
      </c>
    </row>
    <row r="3023" spans="3:30" hidden="1" x14ac:dyDescent="0.25">
      <c r="D3023" s="1">
        <v>0</v>
      </c>
      <c r="E3023">
        <v>11604</v>
      </c>
      <c r="F3023">
        <v>11604</v>
      </c>
      <c r="G3023">
        <v>11604</v>
      </c>
      <c r="H3023">
        <v>11604</v>
      </c>
      <c r="Z3023"/>
      <c r="AA3023"/>
      <c r="AC3023"/>
      <c r="AD3023"/>
    </row>
    <row r="3024" spans="3:30" hidden="1" x14ac:dyDescent="0.25">
      <c r="D3024" s="1">
        <v>4.1666666666666664E-2</v>
      </c>
      <c r="E3024">
        <v>11597</v>
      </c>
      <c r="F3024">
        <v>11622</v>
      </c>
      <c r="G3024">
        <v>11594</v>
      </c>
      <c r="H3024">
        <v>11621</v>
      </c>
      <c r="Z3024"/>
      <c r="AA3024"/>
      <c r="AC3024"/>
      <c r="AD3024"/>
    </row>
    <row r="3025" spans="3:30" hidden="1" x14ac:dyDescent="0.25">
      <c r="D3025" s="1">
        <v>8.3333333333333329E-2</v>
      </c>
      <c r="E3025">
        <v>11621</v>
      </c>
      <c r="F3025">
        <v>11629</v>
      </c>
      <c r="G3025">
        <v>11617</v>
      </c>
      <c r="H3025">
        <v>11628</v>
      </c>
      <c r="Z3025"/>
      <c r="AA3025"/>
      <c r="AC3025"/>
      <c r="AD3025"/>
    </row>
    <row r="3026" spans="3:30" hidden="1" x14ac:dyDescent="0.25">
      <c r="D3026" s="1">
        <v>0.125</v>
      </c>
      <c r="E3026">
        <v>11628</v>
      </c>
      <c r="F3026">
        <v>11639</v>
      </c>
      <c r="G3026">
        <v>11627</v>
      </c>
      <c r="H3026">
        <v>11634</v>
      </c>
      <c r="Z3026"/>
      <c r="AA3026"/>
      <c r="AC3026"/>
      <c r="AD3026"/>
    </row>
    <row r="3027" spans="3:30" hidden="1" x14ac:dyDescent="0.25">
      <c r="D3027" s="1">
        <v>0.16666666666666666</v>
      </c>
      <c r="E3027">
        <v>11633</v>
      </c>
      <c r="F3027">
        <v>11639</v>
      </c>
      <c r="G3027">
        <v>11631</v>
      </c>
      <c r="H3027">
        <v>11631</v>
      </c>
      <c r="Z3027"/>
      <c r="AA3027"/>
      <c r="AC3027"/>
      <c r="AD3027"/>
    </row>
    <row r="3028" spans="3:30" hidden="1" x14ac:dyDescent="0.25">
      <c r="D3028" s="1">
        <v>0.20833333333333334</v>
      </c>
      <c r="E3028">
        <v>11632</v>
      </c>
      <c r="F3028">
        <v>11632</v>
      </c>
      <c r="G3028">
        <v>11630</v>
      </c>
      <c r="H3028">
        <v>11632</v>
      </c>
      <c r="Z3028"/>
      <c r="AA3028"/>
      <c r="AC3028"/>
      <c r="AD3028"/>
    </row>
    <row r="3029" spans="3:30" hidden="1" x14ac:dyDescent="0.25">
      <c r="D3029" s="1">
        <v>0.25</v>
      </c>
      <c r="E3029">
        <v>11631</v>
      </c>
      <c r="F3029">
        <v>11637</v>
      </c>
      <c r="G3029">
        <v>11631</v>
      </c>
      <c r="H3029">
        <v>11635</v>
      </c>
      <c r="Z3029"/>
      <c r="AA3029"/>
      <c r="AC3029"/>
      <c r="AD3029"/>
    </row>
    <row r="3030" spans="3:30" hidden="1" x14ac:dyDescent="0.25">
      <c r="D3030" s="1">
        <v>0.29166666666666669</v>
      </c>
      <c r="E3030">
        <v>11636</v>
      </c>
      <c r="F3030">
        <v>11637</v>
      </c>
      <c r="G3030">
        <v>11635</v>
      </c>
      <c r="H3030">
        <v>11636</v>
      </c>
      <c r="Z3030"/>
      <c r="AA3030"/>
      <c r="AC3030"/>
      <c r="AD3030"/>
    </row>
    <row r="3031" spans="3:30" x14ac:dyDescent="0.25">
      <c r="D3031" s="2">
        <v>0.33333333333333331</v>
      </c>
      <c r="E3031">
        <v>11635</v>
      </c>
      <c r="F3031">
        <v>11637</v>
      </c>
      <c r="G3031">
        <v>11624</v>
      </c>
      <c r="H3031">
        <v>11637</v>
      </c>
      <c r="J3031">
        <v>2</v>
      </c>
      <c r="K3031">
        <v>0</v>
      </c>
      <c r="L3031">
        <v>13</v>
      </c>
      <c r="M3031">
        <v>-81</v>
      </c>
      <c r="R3031">
        <f>MAX(F3029:F3045)</f>
        <v>11637</v>
      </c>
      <c r="W3031">
        <f t="shared" ref="W3031:W3045" si="979">ABS(M3031)</f>
        <v>81</v>
      </c>
      <c r="X3031">
        <f t="shared" ref="X3031:X3045" si="980">ABS(J3031)</f>
        <v>2</v>
      </c>
      <c r="Y3031">
        <f t="shared" ref="Y3031:Y3045" si="981">IF(R3031&lt;1000,ABS(R3031),0)</f>
        <v>0</v>
      </c>
      <c r="Z3031" s="22">
        <f t="shared" ref="Z3031:Z3045" si="982">IF(N3031=1,0,ABS(N3031))</f>
        <v>0</v>
      </c>
      <c r="AA3031" s="22">
        <f t="shared" ref="AA3031:AA3045" si="983">ABS(O3031)</f>
        <v>0</v>
      </c>
      <c r="AB3031">
        <f t="shared" ref="AB3031:AB3045" si="984">IF(N3031=1,1,0)</f>
        <v>0</v>
      </c>
      <c r="AC3031" s="22">
        <f t="shared" ref="AC3031:AC3045" si="985">IF(N3031=1,ABS(N3032),0)</f>
        <v>0</v>
      </c>
      <c r="AD3031" s="22">
        <f t="shared" ref="AD3031:AD3045" si="986">IF(N3031=1,0,ABS(O3032))</f>
        <v>1.0779220779220779</v>
      </c>
    </row>
    <row r="3032" spans="3:30" x14ac:dyDescent="0.25">
      <c r="D3032" s="2">
        <v>0.375</v>
      </c>
      <c r="E3032">
        <v>11634</v>
      </c>
      <c r="F3032">
        <v>11634</v>
      </c>
      <c r="G3032">
        <v>11613</v>
      </c>
      <c r="H3032">
        <v>11614</v>
      </c>
      <c r="J3032">
        <v>-20</v>
      </c>
      <c r="K3032">
        <f t="shared" ref="K3032:K3045" si="987">K3031+J3033</f>
        <v>-70</v>
      </c>
      <c r="L3032">
        <v>21</v>
      </c>
      <c r="N3032">
        <f>IF(J3031&lt;0,MIN(K3032:K3045),MAX(K3032:K3045))/R3010</f>
        <v>-0.63636363636363635</v>
      </c>
      <c r="O3032">
        <f>IF(J3031&lt;0,MAX(K3032:K3045),MIN(K3032:K3045))/R3010</f>
        <v>-1.0779220779220779</v>
      </c>
      <c r="R3032">
        <f>MIN(G3029:G3045)</f>
        <v>11521</v>
      </c>
      <c r="W3032">
        <f t="shared" si="979"/>
        <v>0</v>
      </c>
      <c r="X3032">
        <f t="shared" si="980"/>
        <v>20</v>
      </c>
      <c r="Y3032">
        <f t="shared" si="981"/>
        <v>0</v>
      </c>
      <c r="Z3032" s="22">
        <f t="shared" si="982"/>
        <v>0.63636363636363635</v>
      </c>
      <c r="AA3032" s="22">
        <f t="shared" si="983"/>
        <v>1.0779220779220779</v>
      </c>
      <c r="AB3032">
        <f t="shared" si="984"/>
        <v>0</v>
      </c>
      <c r="AC3032" s="22">
        <f t="shared" si="985"/>
        <v>0</v>
      </c>
      <c r="AD3032" s="22">
        <f t="shared" si="986"/>
        <v>0</v>
      </c>
    </row>
    <row r="3033" spans="3:30" x14ac:dyDescent="0.25">
      <c r="D3033" s="1">
        <v>0.41666666666666669</v>
      </c>
      <c r="E3033">
        <v>11615</v>
      </c>
      <c r="F3033">
        <v>11615</v>
      </c>
      <c r="G3033">
        <v>11541</v>
      </c>
      <c r="H3033">
        <v>11545</v>
      </c>
      <c r="J3033">
        <v>-70</v>
      </c>
      <c r="K3033">
        <f t="shared" si="987"/>
        <v>-51</v>
      </c>
      <c r="L3033">
        <v>74</v>
      </c>
      <c r="R3033">
        <f>R3031-R3032</f>
        <v>116</v>
      </c>
      <c r="W3033">
        <f t="shared" si="979"/>
        <v>0</v>
      </c>
      <c r="X3033">
        <f t="shared" si="980"/>
        <v>70</v>
      </c>
      <c r="Y3033">
        <f t="shared" si="981"/>
        <v>116</v>
      </c>
      <c r="Z3033" s="22">
        <f t="shared" si="982"/>
        <v>0</v>
      </c>
      <c r="AA3033" s="22">
        <f t="shared" si="983"/>
        <v>0</v>
      </c>
      <c r="AB3033">
        <f t="shared" si="984"/>
        <v>0</v>
      </c>
      <c r="AC3033" s="22">
        <f t="shared" si="985"/>
        <v>0</v>
      </c>
      <c r="AD3033" s="22">
        <f t="shared" si="986"/>
        <v>0</v>
      </c>
    </row>
    <row r="3034" spans="3:30" x14ac:dyDescent="0.25">
      <c r="D3034" s="1">
        <v>0.45833333333333331</v>
      </c>
      <c r="E3034">
        <v>11545</v>
      </c>
      <c r="F3034">
        <v>11565</v>
      </c>
      <c r="G3034">
        <v>11530</v>
      </c>
      <c r="H3034">
        <v>11564</v>
      </c>
      <c r="J3034">
        <v>19</v>
      </c>
      <c r="K3034">
        <f t="shared" si="987"/>
        <v>-70</v>
      </c>
      <c r="L3034">
        <v>35</v>
      </c>
      <c r="R3034">
        <v>116</v>
      </c>
      <c r="W3034">
        <f t="shared" si="979"/>
        <v>0</v>
      </c>
      <c r="X3034">
        <f t="shared" si="980"/>
        <v>19</v>
      </c>
      <c r="Y3034">
        <f t="shared" si="981"/>
        <v>116</v>
      </c>
      <c r="Z3034" s="22">
        <f t="shared" si="982"/>
        <v>0</v>
      </c>
      <c r="AA3034" s="22">
        <f t="shared" si="983"/>
        <v>0</v>
      </c>
      <c r="AB3034">
        <f t="shared" si="984"/>
        <v>0</v>
      </c>
      <c r="AC3034" s="22">
        <f t="shared" si="985"/>
        <v>0</v>
      </c>
      <c r="AD3034" s="22">
        <f t="shared" si="986"/>
        <v>0</v>
      </c>
    </row>
    <row r="3035" spans="3:30" x14ac:dyDescent="0.25">
      <c r="D3035" s="1">
        <v>0.5</v>
      </c>
      <c r="E3035">
        <v>11565</v>
      </c>
      <c r="F3035">
        <v>11566</v>
      </c>
      <c r="G3035">
        <v>11544</v>
      </c>
      <c r="H3035">
        <v>11546</v>
      </c>
      <c r="J3035">
        <v>-19</v>
      </c>
      <c r="K3035">
        <f t="shared" si="987"/>
        <v>-83</v>
      </c>
      <c r="L3035">
        <v>22</v>
      </c>
      <c r="W3035">
        <f t="shared" si="979"/>
        <v>0</v>
      </c>
      <c r="X3035">
        <f t="shared" si="980"/>
        <v>19</v>
      </c>
      <c r="Y3035">
        <f t="shared" si="981"/>
        <v>0</v>
      </c>
      <c r="Z3035" s="22">
        <f t="shared" si="982"/>
        <v>0</v>
      </c>
      <c r="AA3035" s="22">
        <f t="shared" si="983"/>
        <v>0</v>
      </c>
      <c r="AB3035">
        <f t="shared" si="984"/>
        <v>0</v>
      </c>
      <c r="AC3035" s="22">
        <f t="shared" si="985"/>
        <v>0</v>
      </c>
      <c r="AD3035" s="22">
        <f t="shared" si="986"/>
        <v>0</v>
      </c>
    </row>
    <row r="3036" spans="3:30" x14ac:dyDescent="0.25">
      <c r="C3036">
        <v>1</v>
      </c>
      <c r="D3036" s="1">
        <v>0.54166666666666663</v>
      </c>
      <c r="E3036">
        <v>11546</v>
      </c>
      <c r="F3036">
        <v>11547</v>
      </c>
      <c r="G3036">
        <v>11521</v>
      </c>
      <c r="H3036">
        <v>11533</v>
      </c>
      <c r="J3036">
        <v>-13</v>
      </c>
      <c r="K3036">
        <f t="shared" si="987"/>
        <v>-68</v>
      </c>
      <c r="L3036">
        <v>26</v>
      </c>
      <c r="W3036">
        <f t="shared" si="979"/>
        <v>0</v>
      </c>
      <c r="X3036">
        <f t="shared" si="980"/>
        <v>13</v>
      </c>
      <c r="Y3036">
        <f t="shared" si="981"/>
        <v>0</v>
      </c>
      <c r="Z3036" s="22">
        <f t="shared" si="982"/>
        <v>0</v>
      </c>
      <c r="AA3036" s="22">
        <f t="shared" si="983"/>
        <v>0</v>
      </c>
      <c r="AB3036">
        <f t="shared" si="984"/>
        <v>0</v>
      </c>
      <c r="AC3036" s="22">
        <f t="shared" si="985"/>
        <v>0</v>
      </c>
      <c r="AD3036" s="22">
        <f t="shared" si="986"/>
        <v>0</v>
      </c>
    </row>
    <row r="3037" spans="3:30" x14ac:dyDescent="0.25">
      <c r="D3037" s="1">
        <v>0.58333333333333337</v>
      </c>
      <c r="E3037">
        <v>11533</v>
      </c>
      <c r="F3037">
        <v>11551</v>
      </c>
      <c r="G3037">
        <v>11530</v>
      </c>
      <c r="H3037">
        <v>11548</v>
      </c>
      <c r="J3037">
        <v>15</v>
      </c>
      <c r="K3037">
        <f t="shared" si="987"/>
        <v>-81</v>
      </c>
      <c r="L3037">
        <v>21</v>
      </c>
      <c r="W3037">
        <f t="shared" si="979"/>
        <v>0</v>
      </c>
      <c r="X3037">
        <f t="shared" si="980"/>
        <v>15</v>
      </c>
      <c r="Y3037">
        <f t="shared" si="981"/>
        <v>0</v>
      </c>
      <c r="Z3037" s="22">
        <f t="shared" si="982"/>
        <v>0</v>
      </c>
      <c r="AA3037" s="22">
        <f t="shared" si="983"/>
        <v>0</v>
      </c>
      <c r="AB3037">
        <f t="shared" si="984"/>
        <v>0</v>
      </c>
      <c r="AC3037" s="22">
        <f t="shared" si="985"/>
        <v>0</v>
      </c>
      <c r="AD3037" s="22">
        <f t="shared" si="986"/>
        <v>0</v>
      </c>
    </row>
    <row r="3038" spans="3:30" x14ac:dyDescent="0.25">
      <c r="D3038" s="1">
        <v>0.625</v>
      </c>
      <c r="E3038">
        <v>11547</v>
      </c>
      <c r="F3038">
        <v>11555</v>
      </c>
      <c r="G3038">
        <v>11522</v>
      </c>
      <c r="H3038">
        <v>11534</v>
      </c>
      <c r="J3038">
        <v>-13</v>
      </c>
      <c r="K3038">
        <f t="shared" si="987"/>
        <v>-75</v>
      </c>
      <c r="L3038">
        <v>33</v>
      </c>
      <c r="W3038">
        <f t="shared" si="979"/>
        <v>0</v>
      </c>
      <c r="X3038">
        <f t="shared" si="980"/>
        <v>13</v>
      </c>
      <c r="Y3038">
        <f t="shared" si="981"/>
        <v>0</v>
      </c>
      <c r="Z3038" s="22">
        <f t="shared" si="982"/>
        <v>0</v>
      </c>
      <c r="AA3038" s="22">
        <f t="shared" si="983"/>
        <v>0</v>
      </c>
      <c r="AB3038">
        <f t="shared" si="984"/>
        <v>0</v>
      </c>
      <c r="AC3038" s="22">
        <f t="shared" si="985"/>
        <v>0</v>
      </c>
      <c r="AD3038" s="22">
        <f t="shared" si="986"/>
        <v>0</v>
      </c>
    </row>
    <row r="3039" spans="3:30" x14ac:dyDescent="0.25">
      <c r="D3039" s="1">
        <v>0.66666666666666663</v>
      </c>
      <c r="E3039">
        <v>11535</v>
      </c>
      <c r="F3039">
        <v>11547</v>
      </c>
      <c r="G3039">
        <v>11530</v>
      </c>
      <c r="H3039">
        <v>11541</v>
      </c>
      <c r="J3039">
        <v>6</v>
      </c>
      <c r="K3039">
        <f t="shared" si="987"/>
        <v>-59</v>
      </c>
      <c r="L3039">
        <v>17</v>
      </c>
      <c r="W3039">
        <f t="shared" si="979"/>
        <v>0</v>
      </c>
      <c r="X3039">
        <f t="shared" si="980"/>
        <v>6</v>
      </c>
      <c r="Y3039">
        <f t="shared" si="981"/>
        <v>0</v>
      </c>
      <c r="Z3039" s="22">
        <f t="shared" si="982"/>
        <v>0</v>
      </c>
      <c r="AA3039" s="22">
        <f t="shared" si="983"/>
        <v>0</v>
      </c>
      <c r="AB3039">
        <f t="shared" si="984"/>
        <v>0</v>
      </c>
      <c r="AC3039" s="22">
        <f t="shared" si="985"/>
        <v>0</v>
      </c>
      <c r="AD3039" s="22">
        <f t="shared" si="986"/>
        <v>0</v>
      </c>
    </row>
    <row r="3040" spans="3:30" x14ac:dyDescent="0.25">
      <c r="D3040" s="1">
        <v>0.70833333333333337</v>
      </c>
      <c r="E3040">
        <v>11541</v>
      </c>
      <c r="F3040">
        <v>11559</v>
      </c>
      <c r="G3040">
        <v>11528</v>
      </c>
      <c r="H3040">
        <v>11557</v>
      </c>
      <c r="J3040">
        <v>16</v>
      </c>
      <c r="K3040">
        <f t="shared" si="987"/>
        <v>-58</v>
      </c>
      <c r="L3040">
        <v>31</v>
      </c>
      <c r="W3040">
        <f t="shared" si="979"/>
        <v>0</v>
      </c>
      <c r="X3040">
        <f t="shared" si="980"/>
        <v>16</v>
      </c>
      <c r="Y3040">
        <f t="shared" si="981"/>
        <v>0</v>
      </c>
      <c r="Z3040" s="22">
        <f t="shared" si="982"/>
        <v>0</v>
      </c>
      <c r="AA3040" s="22">
        <f t="shared" si="983"/>
        <v>0</v>
      </c>
      <c r="AB3040">
        <f t="shared" si="984"/>
        <v>0</v>
      </c>
      <c r="AC3040" s="22">
        <f t="shared" si="985"/>
        <v>0</v>
      </c>
      <c r="AD3040" s="22">
        <f t="shared" si="986"/>
        <v>0</v>
      </c>
    </row>
    <row r="3041" spans="4:30" x14ac:dyDescent="0.25">
      <c r="D3041" s="1">
        <v>0.75</v>
      </c>
      <c r="E3041">
        <v>11557</v>
      </c>
      <c r="F3041">
        <v>11570</v>
      </c>
      <c r="G3041">
        <v>11551</v>
      </c>
      <c r="H3041">
        <v>11558</v>
      </c>
      <c r="J3041">
        <v>1</v>
      </c>
      <c r="K3041">
        <f t="shared" si="987"/>
        <v>-49</v>
      </c>
      <c r="L3041">
        <v>19</v>
      </c>
      <c r="W3041">
        <f t="shared" si="979"/>
        <v>0</v>
      </c>
      <c r="X3041">
        <f t="shared" si="980"/>
        <v>1</v>
      </c>
      <c r="Y3041">
        <f t="shared" si="981"/>
        <v>0</v>
      </c>
      <c r="Z3041" s="22">
        <f t="shared" si="982"/>
        <v>0</v>
      </c>
      <c r="AA3041" s="22">
        <f t="shared" si="983"/>
        <v>0</v>
      </c>
      <c r="AB3041">
        <f t="shared" si="984"/>
        <v>0</v>
      </c>
      <c r="AC3041" s="22">
        <f t="shared" si="985"/>
        <v>0</v>
      </c>
      <c r="AD3041" s="22">
        <f t="shared" si="986"/>
        <v>0</v>
      </c>
    </row>
    <row r="3042" spans="4:30" x14ac:dyDescent="0.25">
      <c r="D3042" s="1">
        <v>0.79166666666666663</v>
      </c>
      <c r="E3042">
        <v>11557</v>
      </c>
      <c r="F3042">
        <v>11566</v>
      </c>
      <c r="G3042">
        <v>11552</v>
      </c>
      <c r="H3042">
        <v>11566</v>
      </c>
      <c r="J3042">
        <v>9</v>
      </c>
      <c r="K3042">
        <f t="shared" si="987"/>
        <v>-55</v>
      </c>
      <c r="L3042">
        <v>14</v>
      </c>
      <c r="W3042">
        <f t="shared" si="979"/>
        <v>0</v>
      </c>
      <c r="X3042">
        <f t="shared" si="980"/>
        <v>9</v>
      </c>
      <c r="Y3042">
        <f t="shared" si="981"/>
        <v>0</v>
      </c>
      <c r="Z3042" s="22">
        <f t="shared" si="982"/>
        <v>0</v>
      </c>
      <c r="AA3042" s="22">
        <f t="shared" si="983"/>
        <v>0</v>
      </c>
      <c r="AB3042">
        <f t="shared" si="984"/>
        <v>0</v>
      </c>
      <c r="AC3042" s="22">
        <f t="shared" si="985"/>
        <v>0</v>
      </c>
      <c r="AD3042" s="22">
        <f t="shared" si="986"/>
        <v>0</v>
      </c>
    </row>
    <row r="3043" spans="4:30" x14ac:dyDescent="0.25">
      <c r="D3043" s="1">
        <v>0.83333333333333337</v>
      </c>
      <c r="E3043">
        <v>11566</v>
      </c>
      <c r="F3043">
        <v>11567</v>
      </c>
      <c r="G3043">
        <v>11557</v>
      </c>
      <c r="H3043">
        <v>11560</v>
      </c>
      <c r="J3043">
        <v>-6</v>
      </c>
      <c r="K3043">
        <f t="shared" si="987"/>
        <v>-61</v>
      </c>
      <c r="L3043">
        <v>10</v>
      </c>
      <c r="W3043">
        <f t="shared" si="979"/>
        <v>0</v>
      </c>
      <c r="X3043">
        <f t="shared" si="980"/>
        <v>6</v>
      </c>
      <c r="Y3043">
        <f t="shared" si="981"/>
        <v>0</v>
      </c>
      <c r="Z3043" s="22">
        <f t="shared" si="982"/>
        <v>0</v>
      </c>
      <c r="AA3043" s="22">
        <f t="shared" si="983"/>
        <v>0</v>
      </c>
      <c r="AB3043">
        <f t="shared" si="984"/>
        <v>0</v>
      </c>
      <c r="AC3043" s="22">
        <f t="shared" si="985"/>
        <v>0</v>
      </c>
      <c r="AD3043" s="22">
        <f t="shared" si="986"/>
        <v>0</v>
      </c>
    </row>
    <row r="3044" spans="4:30" x14ac:dyDescent="0.25">
      <c r="D3044" s="1">
        <v>0.875</v>
      </c>
      <c r="E3044">
        <v>11561</v>
      </c>
      <c r="F3044">
        <v>11562</v>
      </c>
      <c r="G3044">
        <v>11552</v>
      </c>
      <c r="H3044">
        <v>11555</v>
      </c>
      <c r="J3044">
        <v>-6</v>
      </c>
      <c r="K3044">
        <f t="shared" si="987"/>
        <v>-61</v>
      </c>
      <c r="L3044">
        <v>10</v>
      </c>
      <c r="W3044">
        <f t="shared" si="979"/>
        <v>0</v>
      </c>
      <c r="X3044">
        <f t="shared" si="980"/>
        <v>6</v>
      </c>
      <c r="Y3044">
        <f t="shared" si="981"/>
        <v>0</v>
      </c>
      <c r="Z3044" s="22">
        <f t="shared" si="982"/>
        <v>0</v>
      </c>
      <c r="AA3044" s="22">
        <f t="shared" si="983"/>
        <v>0</v>
      </c>
      <c r="AB3044">
        <f t="shared" si="984"/>
        <v>0</v>
      </c>
      <c r="AC3044" s="22">
        <f t="shared" si="985"/>
        <v>0</v>
      </c>
      <c r="AD3044" s="22">
        <f t="shared" si="986"/>
        <v>0</v>
      </c>
    </row>
    <row r="3045" spans="4:30" x14ac:dyDescent="0.25">
      <c r="D3045" s="2">
        <v>0.91666666666666663</v>
      </c>
      <c r="E3045">
        <v>11554</v>
      </c>
      <c r="F3045">
        <v>11560</v>
      </c>
      <c r="G3045">
        <v>11552</v>
      </c>
      <c r="H3045">
        <v>11554</v>
      </c>
      <c r="J3045">
        <v>0</v>
      </c>
      <c r="K3045">
        <f t="shared" si="987"/>
        <v>-61</v>
      </c>
      <c r="L3045">
        <v>8</v>
      </c>
      <c r="W3045">
        <f t="shared" si="979"/>
        <v>0</v>
      </c>
      <c r="X3045">
        <f t="shared" si="980"/>
        <v>0</v>
      </c>
      <c r="Y3045">
        <f t="shared" si="981"/>
        <v>0</v>
      </c>
      <c r="Z3045" s="22">
        <f t="shared" si="982"/>
        <v>0</v>
      </c>
      <c r="AA3045" s="22">
        <f t="shared" si="983"/>
        <v>0</v>
      </c>
      <c r="AB3045">
        <f t="shared" si="984"/>
        <v>0</v>
      </c>
      <c r="AC3045" s="22">
        <f t="shared" si="985"/>
        <v>0</v>
      </c>
      <c r="AD3045" s="22">
        <f t="shared" si="986"/>
        <v>0</v>
      </c>
    </row>
    <row r="3046" spans="4:30" hidden="1" x14ac:dyDescent="0.25">
      <c r="D3046" s="1">
        <v>0.95833333333333337</v>
      </c>
      <c r="E3046">
        <v>11555</v>
      </c>
      <c r="F3046">
        <v>11558</v>
      </c>
      <c r="G3046">
        <v>11547</v>
      </c>
      <c r="H3046">
        <v>11550</v>
      </c>
      <c r="Z3046"/>
      <c r="AA3046"/>
      <c r="AC3046"/>
      <c r="AD3046"/>
    </row>
    <row r="3047" spans="4:30" hidden="1" x14ac:dyDescent="0.25">
      <c r="D3047" s="1">
        <v>0</v>
      </c>
      <c r="E3047">
        <v>11550</v>
      </c>
      <c r="F3047">
        <v>11550</v>
      </c>
      <c r="G3047">
        <v>11550</v>
      </c>
      <c r="H3047">
        <v>11550</v>
      </c>
      <c r="Z3047"/>
      <c r="AA3047"/>
      <c r="AC3047"/>
      <c r="AD3047"/>
    </row>
    <row r="3048" spans="4:30" hidden="1" x14ac:dyDescent="0.25">
      <c r="D3048" s="1">
        <v>4.1666666666666664E-2</v>
      </c>
      <c r="E3048">
        <v>11551</v>
      </c>
      <c r="F3048">
        <v>11554</v>
      </c>
      <c r="G3048">
        <v>11535</v>
      </c>
      <c r="H3048">
        <v>11537</v>
      </c>
      <c r="Z3048"/>
      <c r="AA3048"/>
      <c r="AC3048"/>
      <c r="AD3048"/>
    </row>
    <row r="3049" spans="4:30" hidden="1" x14ac:dyDescent="0.25">
      <c r="D3049" s="1">
        <v>8.3333333333333329E-2</v>
      </c>
      <c r="E3049">
        <v>11538</v>
      </c>
      <c r="F3049">
        <v>11543</v>
      </c>
      <c r="G3049">
        <v>11536</v>
      </c>
      <c r="H3049">
        <v>11538</v>
      </c>
      <c r="Z3049"/>
      <c r="AA3049"/>
      <c r="AC3049"/>
      <c r="AD3049"/>
    </row>
    <row r="3050" spans="4:30" hidden="1" x14ac:dyDescent="0.25">
      <c r="D3050" s="1">
        <v>0.125</v>
      </c>
      <c r="E3050">
        <v>11538</v>
      </c>
      <c r="F3050">
        <v>11541</v>
      </c>
      <c r="G3050">
        <v>11532</v>
      </c>
      <c r="H3050">
        <v>11536</v>
      </c>
      <c r="Z3050"/>
      <c r="AA3050"/>
      <c r="AC3050"/>
      <c r="AD3050"/>
    </row>
    <row r="3051" spans="4:30" hidden="1" x14ac:dyDescent="0.25">
      <c r="D3051" s="1">
        <v>0.16666666666666666</v>
      </c>
      <c r="E3051">
        <v>11538</v>
      </c>
      <c r="F3051">
        <v>11542</v>
      </c>
      <c r="G3051">
        <v>11533</v>
      </c>
      <c r="H3051">
        <v>11539</v>
      </c>
      <c r="Z3051"/>
      <c r="AA3051"/>
      <c r="AC3051"/>
      <c r="AD3051"/>
    </row>
    <row r="3052" spans="4:30" hidden="1" x14ac:dyDescent="0.25">
      <c r="D3052" s="1">
        <v>0.20833333333333334</v>
      </c>
      <c r="E3052">
        <v>11538</v>
      </c>
      <c r="F3052">
        <v>11539</v>
      </c>
      <c r="G3052">
        <v>11523</v>
      </c>
      <c r="H3052">
        <v>11527</v>
      </c>
      <c r="Z3052"/>
      <c r="AA3052"/>
      <c r="AC3052"/>
      <c r="AD3052"/>
    </row>
    <row r="3053" spans="4:30" hidden="1" x14ac:dyDescent="0.25">
      <c r="D3053" s="1">
        <v>0.25</v>
      </c>
      <c r="E3053">
        <v>11528</v>
      </c>
      <c r="F3053">
        <v>11536</v>
      </c>
      <c r="G3053">
        <v>11524</v>
      </c>
      <c r="H3053">
        <v>11536</v>
      </c>
      <c r="Z3053"/>
      <c r="AA3053"/>
      <c r="AC3053"/>
      <c r="AD3053"/>
    </row>
    <row r="3054" spans="4:30" hidden="1" x14ac:dyDescent="0.25">
      <c r="D3054" s="1">
        <v>0.29166666666666669</v>
      </c>
      <c r="E3054">
        <v>11537</v>
      </c>
      <c r="F3054">
        <v>11537</v>
      </c>
      <c r="G3054">
        <v>11531</v>
      </c>
      <c r="H3054">
        <v>11537</v>
      </c>
      <c r="Z3054"/>
      <c r="AA3054"/>
      <c r="AC3054"/>
      <c r="AD3054"/>
    </row>
    <row r="3055" spans="4:30" x14ac:dyDescent="0.25">
      <c r="D3055" s="2">
        <v>0.33333333333333331</v>
      </c>
      <c r="E3055">
        <v>11536</v>
      </c>
      <c r="F3055">
        <v>11542</v>
      </c>
      <c r="G3055">
        <v>11529</v>
      </c>
      <c r="H3055">
        <v>11542</v>
      </c>
      <c r="J3055">
        <v>6</v>
      </c>
      <c r="K3055">
        <v>0</v>
      </c>
      <c r="L3055">
        <v>13</v>
      </c>
      <c r="M3055">
        <v>31</v>
      </c>
      <c r="N3055">
        <v>1</v>
      </c>
      <c r="R3055">
        <f>MAX(F3053:F3069)</f>
        <v>11606</v>
      </c>
      <c r="W3055">
        <f t="shared" ref="W3055:W3069" si="988">ABS(M3055)</f>
        <v>31</v>
      </c>
      <c r="X3055">
        <f t="shared" ref="X3055:X3069" si="989">ABS(J3055)</f>
        <v>6</v>
      </c>
      <c r="Y3055">
        <f t="shared" ref="Y3055:Y3069" si="990">IF(R3055&lt;1000,ABS(R3055),0)</f>
        <v>0</v>
      </c>
      <c r="Z3055" s="22">
        <f t="shared" ref="Z3055:Z3069" si="991">IF(N3055=1,0,ABS(N3055))</f>
        <v>0</v>
      </c>
      <c r="AA3055" s="22">
        <f t="shared" ref="AA3055:AA3069" si="992">ABS(O3055)</f>
        <v>0</v>
      </c>
      <c r="AB3055">
        <f t="shared" ref="AB3055:AB3069" si="993">IF(N3055=1,1,0)</f>
        <v>1</v>
      </c>
      <c r="AC3055" s="22">
        <f t="shared" ref="AC3055:AC3069" si="994">IF(N3055=1,ABS(N3056),0)</f>
        <v>9.4827586206896547E-2</v>
      </c>
      <c r="AD3055" s="22">
        <f t="shared" ref="AD3055:AD3069" si="995">IF(N3055=1,0,ABS(O3056))</f>
        <v>0</v>
      </c>
    </row>
    <row r="3056" spans="4:30" x14ac:dyDescent="0.25">
      <c r="D3056" s="2">
        <v>0.375</v>
      </c>
      <c r="E3056">
        <v>11546</v>
      </c>
      <c r="F3056">
        <v>11578</v>
      </c>
      <c r="G3056">
        <v>11544</v>
      </c>
      <c r="H3056">
        <v>11575</v>
      </c>
      <c r="J3056">
        <v>29</v>
      </c>
      <c r="K3056">
        <f t="shared" ref="K3056:K3069" si="996">K3055+J3057</f>
        <v>-30</v>
      </c>
      <c r="L3056">
        <v>34</v>
      </c>
      <c r="N3056">
        <f>IF(J3055&lt;0,MIN(K3056:K3069),MAX(K3056:K3069))/R3034</f>
        <v>9.4827586206896547E-2</v>
      </c>
      <c r="O3056">
        <f>IF(J3055&lt;0,MAX(K3056:K3069),MIN(K3056:K3069))/R3034</f>
        <v>-0.25862068965517243</v>
      </c>
      <c r="R3056">
        <f>MIN(G3053:G3069)</f>
        <v>11524</v>
      </c>
      <c r="W3056">
        <f t="shared" si="988"/>
        <v>0</v>
      </c>
      <c r="X3056">
        <f t="shared" si="989"/>
        <v>29</v>
      </c>
      <c r="Y3056">
        <f t="shared" si="990"/>
        <v>0</v>
      </c>
      <c r="Z3056" s="22">
        <f t="shared" si="991"/>
        <v>9.4827586206896547E-2</v>
      </c>
      <c r="AA3056" s="22">
        <f t="shared" si="992"/>
        <v>0.25862068965517243</v>
      </c>
      <c r="AB3056">
        <f t="shared" si="993"/>
        <v>0</v>
      </c>
      <c r="AC3056" s="22">
        <f t="shared" si="994"/>
        <v>0</v>
      </c>
      <c r="AD3056" s="22">
        <f t="shared" si="995"/>
        <v>0</v>
      </c>
    </row>
    <row r="3057" spans="3:30" x14ac:dyDescent="0.25">
      <c r="D3057" s="1">
        <v>0.41666666666666669</v>
      </c>
      <c r="E3057">
        <v>11576</v>
      </c>
      <c r="F3057">
        <v>11606</v>
      </c>
      <c r="G3057">
        <v>11544</v>
      </c>
      <c r="H3057">
        <v>11546</v>
      </c>
      <c r="J3057">
        <v>-30</v>
      </c>
      <c r="K3057">
        <f t="shared" si="996"/>
        <v>-15</v>
      </c>
      <c r="L3057">
        <v>62</v>
      </c>
      <c r="R3057">
        <f>R3055-R3056</f>
        <v>82</v>
      </c>
      <c r="W3057">
        <f t="shared" si="988"/>
        <v>0</v>
      </c>
      <c r="X3057">
        <f t="shared" si="989"/>
        <v>30</v>
      </c>
      <c r="Y3057">
        <f t="shared" si="990"/>
        <v>82</v>
      </c>
      <c r="Z3057" s="22">
        <f t="shared" si="991"/>
        <v>0</v>
      </c>
      <c r="AA3057" s="22">
        <f t="shared" si="992"/>
        <v>0</v>
      </c>
      <c r="AB3057">
        <f t="shared" si="993"/>
        <v>0</v>
      </c>
      <c r="AC3057" s="22">
        <f t="shared" si="994"/>
        <v>0</v>
      </c>
      <c r="AD3057" s="22">
        <f t="shared" si="995"/>
        <v>0</v>
      </c>
    </row>
    <row r="3058" spans="3:30" x14ac:dyDescent="0.25">
      <c r="D3058" s="1">
        <v>0.45833333333333331</v>
      </c>
      <c r="E3058">
        <v>11546</v>
      </c>
      <c r="F3058">
        <v>11570</v>
      </c>
      <c r="G3058">
        <v>11545</v>
      </c>
      <c r="H3058">
        <v>11561</v>
      </c>
      <c r="J3058">
        <v>15</v>
      </c>
      <c r="K3058">
        <f t="shared" si="996"/>
        <v>10</v>
      </c>
      <c r="L3058">
        <v>25</v>
      </c>
      <c r="R3058">
        <v>83</v>
      </c>
      <c r="W3058">
        <f t="shared" si="988"/>
        <v>0</v>
      </c>
      <c r="X3058">
        <f t="shared" si="989"/>
        <v>15</v>
      </c>
      <c r="Y3058">
        <f t="shared" si="990"/>
        <v>83</v>
      </c>
      <c r="Z3058" s="22">
        <f t="shared" si="991"/>
        <v>0</v>
      </c>
      <c r="AA3058" s="22">
        <f t="shared" si="992"/>
        <v>0</v>
      </c>
      <c r="AB3058">
        <f t="shared" si="993"/>
        <v>0</v>
      </c>
      <c r="AC3058" s="22">
        <f t="shared" si="994"/>
        <v>0</v>
      </c>
      <c r="AD3058" s="22">
        <f t="shared" si="995"/>
        <v>0</v>
      </c>
    </row>
    <row r="3059" spans="3:30" x14ac:dyDescent="0.25">
      <c r="D3059" s="1">
        <v>0.5</v>
      </c>
      <c r="E3059">
        <v>11561</v>
      </c>
      <c r="F3059">
        <v>11594</v>
      </c>
      <c r="G3059">
        <v>11555</v>
      </c>
      <c r="H3059">
        <v>11586</v>
      </c>
      <c r="J3059">
        <v>25</v>
      </c>
      <c r="K3059">
        <f t="shared" si="996"/>
        <v>0</v>
      </c>
      <c r="L3059">
        <v>39</v>
      </c>
      <c r="W3059">
        <f t="shared" si="988"/>
        <v>0</v>
      </c>
      <c r="X3059">
        <f t="shared" si="989"/>
        <v>25</v>
      </c>
      <c r="Y3059">
        <f t="shared" si="990"/>
        <v>0</v>
      </c>
      <c r="Z3059" s="22">
        <f t="shared" si="991"/>
        <v>0</v>
      </c>
      <c r="AA3059" s="22">
        <f t="shared" si="992"/>
        <v>0</v>
      </c>
      <c r="AB3059">
        <f t="shared" si="993"/>
        <v>0</v>
      </c>
      <c r="AC3059" s="22">
        <f t="shared" si="994"/>
        <v>0</v>
      </c>
      <c r="AD3059" s="22">
        <f t="shared" si="995"/>
        <v>0</v>
      </c>
    </row>
    <row r="3060" spans="3:30" x14ac:dyDescent="0.25">
      <c r="C3060">
        <v>1</v>
      </c>
      <c r="D3060" s="1">
        <v>0.54166666666666663</v>
      </c>
      <c r="E3060">
        <v>11586</v>
      </c>
      <c r="F3060">
        <v>11590</v>
      </c>
      <c r="G3060">
        <v>11574</v>
      </c>
      <c r="H3060">
        <v>11576</v>
      </c>
      <c r="J3060">
        <v>-10</v>
      </c>
      <c r="K3060">
        <f t="shared" si="996"/>
        <v>9</v>
      </c>
      <c r="L3060">
        <v>16</v>
      </c>
      <c r="W3060">
        <f t="shared" si="988"/>
        <v>0</v>
      </c>
      <c r="X3060">
        <f t="shared" si="989"/>
        <v>10</v>
      </c>
      <c r="Y3060">
        <f t="shared" si="990"/>
        <v>0</v>
      </c>
      <c r="Z3060" s="22">
        <f t="shared" si="991"/>
        <v>0</v>
      </c>
      <c r="AA3060" s="22">
        <f t="shared" si="992"/>
        <v>0</v>
      </c>
      <c r="AB3060">
        <f t="shared" si="993"/>
        <v>0</v>
      </c>
      <c r="AC3060" s="22">
        <f t="shared" si="994"/>
        <v>0</v>
      </c>
      <c r="AD3060" s="22">
        <f t="shared" si="995"/>
        <v>0</v>
      </c>
    </row>
    <row r="3061" spans="3:30" x14ac:dyDescent="0.25">
      <c r="D3061" s="1">
        <v>0.58333333333333337</v>
      </c>
      <c r="E3061">
        <v>11576</v>
      </c>
      <c r="F3061">
        <v>11593</v>
      </c>
      <c r="G3061">
        <v>11576</v>
      </c>
      <c r="H3061">
        <v>11585</v>
      </c>
      <c r="J3061">
        <v>9</v>
      </c>
      <c r="K3061">
        <f t="shared" si="996"/>
        <v>5</v>
      </c>
      <c r="L3061">
        <v>17</v>
      </c>
      <c r="W3061">
        <f t="shared" si="988"/>
        <v>0</v>
      </c>
      <c r="X3061">
        <f t="shared" si="989"/>
        <v>9</v>
      </c>
      <c r="Y3061">
        <f t="shared" si="990"/>
        <v>0</v>
      </c>
      <c r="Z3061" s="22">
        <f t="shared" si="991"/>
        <v>0</v>
      </c>
      <c r="AA3061" s="22">
        <f t="shared" si="992"/>
        <v>0</v>
      </c>
      <c r="AB3061">
        <f t="shared" si="993"/>
        <v>0</v>
      </c>
      <c r="AC3061" s="22">
        <f t="shared" si="994"/>
        <v>0</v>
      </c>
      <c r="AD3061" s="22">
        <f t="shared" si="995"/>
        <v>0</v>
      </c>
    </row>
    <row r="3062" spans="3:30" x14ac:dyDescent="0.25">
      <c r="D3062" s="1">
        <v>0.625</v>
      </c>
      <c r="E3062">
        <v>11585</v>
      </c>
      <c r="F3062">
        <v>11585</v>
      </c>
      <c r="G3062">
        <v>11573</v>
      </c>
      <c r="H3062">
        <v>11581</v>
      </c>
      <c r="J3062">
        <v>-4</v>
      </c>
      <c r="K3062">
        <f t="shared" si="996"/>
        <v>-7</v>
      </c>
      <c r="L3062">
        <v>12</v>
      </c>
      <c r="W3062">
        <f t="shared" si="988"/>
        <v>0</v>
      </c>
      <c r="X3062">
        <f t="shared" si="989"/>
        <v>4</v>
      </c>
      <c r="Y3062">
        <f t="shared" si="990"/>
        <v>0</v>
      </c>
      <c r="Z3062" s="22">
        <f t="shared" si="991"/>
        <v>0</v>
      </c>
      <c r="AA3062" s="22">
        <f t="shared" si="992"/>
        <v>0</v>
      </c>
      <c r="AB3062">
        <f t="shared" si="993"/>
        <v>0</v>
      </c>
      <c r="AC3062" s="22">
        <f t="shared" si="994"/>
        <v>0</v>
      </c>
      <c r="AD3062" s="22">
        <f t="shared" si="995"/>
        <v>0</v>
      </c>
    </row>
    <row r="3063" spans="3:30" x14ac:dyDescent="0.25">
      <c r="D3063" s="1">
        <v>0.66666666666666663</v>
      </c>
      <c r="E3063">
        <v>11581</v>
      </c>
      <c r="F3063">
        <v>11584</v>
      </c>
      <c r="G3063">
        <v>11560</v>
      </c>
      <c r="H3063">
        <v>11569</v>
      </c>
      <c r="J3063">
        <v>-12</v>
      </c>
      <c r="K3063">
        <f t="shared" si="996"/>
        <v>7</v>
      </c>
      <c r="L3063">
        <v>24</v>
      </c>
      <c r="W3063">
        <f t="shared" si="988"/>
        <v>0</v>
      </c>
      <c r="X3063">
        <f t="shared" si="989"/>
        <v>12</v>
      </c>
      <c r="Y3063">
        <f t="shared" si="990"/>
        <v>0</v>
      </c>
      <c r="Z3063" s="22">
        <f t="shared" si="991"/>
        <v>0</v>
      </c>
      <c r="AA3063" s="22">
        <f t="shared" si="992"/>
        <v>0</v>
      </c>
      <c r="AB3063">
        <f t="shared" si="993"/>
        <v>0</v>
      </c>
      <c r="AC3063" s="22">
        <f t="shared" si="994"/>
        <v>0</v>
      </c>
      <c r="AD3063" s="22">
        <f t="shared" si="995"/>
        <v>0</v>
      </c>
    </row>
    <row r="3064" spans="3:30" x14ac:dyDescent="0.25">
      <c r="D3064" s="1">
        <v>0.70833333333333337</v>
      </c>
      <c r="E3064">
        <v>11569</v>
      </c>
      <c r="F3064">
        <v>11590</v>
      </c>
      <c r="G3064">
        <v>11565</v>
      </c>
      <c r="H3064">
        <v>11583</v>
      </c>
      <c r="J3064">
        <v>14</v>
      </c>
      <c r="K3064">
        <f t="shared" si="996"/>
        <v>9</v>
      </c>
      <c r="L3064">
        <v>25</v>
      </c>
      <c r="W3064">
        <f t="shared" si="988"/>
        <v>0</v>
      </c>
      <c r="X3064">
        <f t="shared" si="989"/>
        <v>14</v>
      </c>
      <c r="Y3064">
        <f t="shared" si="990"/>
        <v>0</v>
      </c>
      <c r="Z3064" s="22">
        <f t="shared" si="991"/>
        <v>0</v>
      </c>
      <c r="AA3064" s="22">
        <f t="shared" si="992"/>
        <v>0</v>
      </c>
      <c r="AB3064">
        <f t="shared" si="993"/>
        <v>0</v>
      </c>
      <c r="AC3064" s="22">
        <f t="shared" si="994"/>
        <v>0</v>
      </c>
      <c r="AD3064" s="22">
        <f t="shared" si="995"/>
        <v>0</v>
      </c>
    </row>
    <row r="3065" spans="3:30" x14ac:dyDescent="0.25">
      <c r="D3065" s="1">
        <v>0.75</v>
      </c>
      <c r="E3065">
        <v>11583</v>
      </c>
      <c r="F3065">
        <v>11593</v>
      </c>
      <c r="G3065">
        <v>11578</v>
      </c>
      <c r="H3065">
        <v>11585</v>
      </c>
      <c r="J3065">
        <v>2</v>
      </c>
      <c r="K3065">
        <f t="shared" si="996"/>
        <v>11</v>
      </c>
      <c r="L3065">
        <v>15</v>
      </c>
      <c r="W3065">
        <f t="shared" si="988"/>
        <v>0</v>
      </c>
      <c r="X3065">
        <f t="shared" si="989"/>
        <v>2</v>
      </c>
      <c r="Y3065">
        <f t="shared" si="990"/>
        <v>0</v>
      </c>
      <c r="Z3065" s="22">
        <f t="shared" si="991"/>
        <v>0</v>
      </c>
      <c r="AA3065" s="22">
        <f t="shared" si="992"/>
        <v>0</v>
      </c>
      <c r="AB3065">
        <f t="shared" si="993"/>
        <v>0</v>
      </c>
      <c r="AC3065" s="22">
        <f t="shared" si="994"/>
        <v>0</v>
      </c>
      <c r="AD3065" s="22">
        <f t="shared" si="995"/>
        <v>0</v>
      </c>
    </row>
    <row r="3066" spans="3:30" x14ac:dyDescent="0.25">
      <c r="D3066" s="1">
        <v>0.79166666666666663</v>
      </c>
      <c r="E3066">
        <v>11585</v>
      </c>
      <c r="F3066">
        <v>11595</v>
      </c>
      <c r="G3066">
        <v>11585</v>
      </c>
      <c r="H3066">
        <v>11587</v>
      </c>
      <c r="J3066">
        <v>2</v>
      </c>
      <c r="K3066">
        <f t="shared" si="996"/>
        <v>-4</v>
      </c>
      <c r="L3066">
        <v>10</v>
      </c>
      <c r="W3066">
        <f t="shared" si="988"/>
        <v>0</v>
      </c>
      <c r="X3066">
        <f t="shared" si="989"/>
        <v>2</v>
      </c>
      <c r="Y3066">
        <f t="shared" si="990"/>
        <v>0</v>
      </c>
      <c r="Z3066" s="22">
        <f t="shared" si="991"/>
        <v>0</v>
      </c>
      <c r="AA3066" s="22">
        <f t="shared" si="992"/>
        <v>0</v>
      </c>
      <c r="AB3066">
        <f t="shared" si="993"/>
        <v>0</v>
      </c>
      <c r="AC3066" s="22">
        <f t="shared" si="994"/>
        <v>0</v>
      </c>
      <c r="AD3066" s="22">
        <f t="shared" si="995"/>
        <v>0</v>
      </c>
    </row>
    <row r="3067" spans="3:30" x14ac:dyDescent="0.25">
      <c r="D3067" s="1">
        <v>0.83333333333333337</v>
      </c>
      <c r="E3067">
        <v>11588</v>
      </c>
      <c r="F3067">
        <v>11589</v>
      </c>
      <c r="G3067">
        <v>11569</v>
      </c>
      <c r="H3067">
        <v>11573</v>
      </c>
      <c r="J3067">
        <v>-15</v>
      </c>
      <c r="K3067">
        <f t="shared" si="996"/>
        <v>-3</v>
      </c>
      <c r="L3067">
        <v>20</v>
      </c>
      <c r="W3067">
        <f t="shared" si="988"/>
        <v>0</v>
      </c>
      <c r="X3067">
        <f t="shared" si="989"/>
        <v>15</v>
      </c>
      <c r="Y3067">
        <f t="shared" si="990"/>
        <v>0</v>
      </c>
      <c r="Z3067" s="22">
        <f t="shared" si="991"/>
        <v>0</v>
      </c>
      <c r="AA3067" s="22">
        <f t="shared" si="992"/>
        <v>0</v>
      </c>
      <c r="AB3067">
        <f t="shared" si="993"/>
        <v>0</v>
      </c>
      <c r="AC3067" s="22">
        <f t="shared" si="994"/>
        <v>0</v>
      </c>
      <c r="AD3067" s="22">
        <f t="shared" si="995"/>
        <v>0</v>
      </c>
    </row>
    <row r="3068" spans="3:30" x14ac:dyDescent="0.25">
      <c r="D3068" s="1">
        <v>0.875</v>
      </c>
      <c r="E3068">
        <v>11573</v>
      </c>
      <c r="F3068">
        <v>11579</v>
      </c>
      <c r="G3068">
        <v>11567</v>
      </c>
      <c r="H3068">
        <v>11574</v>
      </c>
      <c r="J3068">
        <v>1</v>
      </c>
      <c r="K3068">
        <f t="shared" si="996"/>
        <v>-10</v>
      </c>
      <c r="L3068">
        <v>12</v>
      </c>
      <c r="W3068">
        <f t="shared" si="988"/>
        <v>0</v>
      </c>
      <c r="X3068">
        <f t="shared" si="989"/>
        <v>1</v>
      </c>
      <c r="Y3068">
        <f t="shared" si="990"/>
        <v>0</v>
      </c>
      <c r="Z3068" s="22">
        <f t="shared" si="991"/>
        <v>0</v>
      </c>
      <c r="AA3068" s="22">
        <f t="shared" si="992"/>
        <v>0</v>
      </c>
      <c r="AB3068">
        <f t="shared" si="993"/>
        <v>0</v>
      </c>
      <c r="AC3068" s="22">
        <f t="shared" si="994"/>
        <v>0</v>
      </c>
      <c r="AD3068" s="22">
        <f t="shared" si="995"/>
        <v>0</v>
      </c>
    </row>
    <row r="3069" spans="3:30" x14ac:dyDescent="0.25">
      <c r="D3069" s="2">
        <v>0.91666666666666663</v>
      </c>
      <c r="E3069">
        <v>11574</v>
      </c>
      <c r="F3069">
        <v>11580</v>
      </c>
      <c r="G3069">
        <v>11565</v>
      </c>
      <c r="H3069">
        <v>11567</v>
      </c>
      <c r="J3069">
        <v>-7</v>
      </c>
      <c r="K3069">
        <f t="shared" si="996"/>
        <v>-10</v>
      </c>
      <c r="L3069">
        <v>15</v>
      </c>
      <c r="W3069">
        <f t="shared" si="988"/>
        <v>0</v>
      </c>
      <c r="X3069">
        <f t="shared" si="989"/>
        <v>7</v>
      </c>
      <c r="Y3069">
        <f t="shared" si="990"/>
        <v>0</v>
      </c>
      <c r="Z3069" s="22">
        <f t="shared" si="991"/>
        <v>0</v>
      </c>
      <c r="AA3069" s="22">
        <f t="shared" si="992"/>
        <v>0</v>
      </c>
      <c r="AB3069">
        <f t="shared" si="993"/>
        <v>0</v>
      </c>
      <c r="AC3069" s="22">
        <f t="shared" si="994"/>
        <v>0</v>
      </c>
      <c r="AD3069" s="22">
        <f t="shared" si="995"/>
        <v>0</v>
      </c>
    </row>
    <row r="3070" spans="3:30" hidden="1" x14ac:dyDescent="0.25">
      <c r="D3070" s="1">
        <v>0.95833333333333337</v>
      </c>
      <c r="E3070">
        <v>11566</v>
      </c>
      <c r="F3070">
        <v>11574</v>
      </c>
      <c r="G3070">
        <v>11564</v>
      </c>
      <c r="H3070">
        <v>11569</v>
      </c>
      <c r="Z3070"/>
      <c r="AA3070"/>
      <c r="AC3070"/>
      <c r="AD3070"/>
    </row>
    <row r="3071" spans="3:30" hidden="1" x14ac:dyDescent="0.25">
      <c r="D3071" s="1">
        <v>0</v>
      </c>
      <c r="E3071">
        <v>11567</v>
      </c>
      <c r="F3071">
        <v>11567</v>
      </c>
      <c r="G3071">
        <v>11567</v>
      </c>
      <c r="H3071">
        <v>11567</v>
      </c>
      <c r="Z3071"/>
      <c r="AA3071"/>
      <c r="AC3071"/>
      <c r="AD3071"/>
    </row>
    <row r="3072" spans="3:30" hidden="1" x14ac:dyDescent="0.25">
      <c r="D3072" s="1">
        <v>4.1666666666666664E-2</v>
      </c>
      <c r="E3072">
        <v>11569</v>
      </c>
      <c r="F3072">
        <v>11573</v>
      </c>
      <c r="G3072">
        <v>11564</v>
      </c>
      <c r="H3072">
        <v>11570</v>
      </c>
      <c r="Z3072"/>
      <c r="AA3072"/>
      <c r="AC3072"/>
      <c r="AD3072"/>
    </row>
    <row r="3073" spans="3:30" hidden="1" x14ac:dyDescent="0.25">
      <c r="D3073" s="1">
        <v>8.3333333333333329E-2</v>
      </c>
      <c r="E3073">
        <v>11571</v>
      </c>
      <c r="F3073">
        <v>11582</v>
      </c>
      <c r="G3073">
        <v>11566</v>
      </c>
      <c r="H3073">
        <v>11575</v>
      </c>
      <c r="Z3073"/>
      <c r="AA3073"/>
      <c r="AC3073"/>
      <c r="AD3073"/>
    </row>
    <row r="3074" spans="3:30" hidden="1" x14ac:dyDescent="0.25">
      <c r="D3074" s="1">
        <v>0.125</v>
      </c>
      <c r="E3074">
        <v>11575</v>
      </c>
      <c r="F3074">
        <v>11577</v>
      </c>
      <c r="G3074">
        <v>11551</v>
      </c>
      <c r="H3074">
        <v>11557</v>
      </c>
      <c r="Z3074"/>
      <c r="AA3074"/>
      <c r="AC3074"/>
      <c r="AD3074"/>
    </row>
    <row r="3075" spans="3:30" hidden="1" x14ac:dyDescent="0.25">
      <c r="D3075" s="1">
        <v>0.16666666666666666</v>
      </c>
      <c r="E3075">
        <v>11556</v>
      </c>
      <c r="F3075">
        <v>11574</v>
      </c>
      <c r="G3075">
        <v>11556</v>
      </c>
      <c r="H3075">
        <v>11572</v>
      </c>
      <c r="Z3075"/>
      <c r="AA3075"/>
      <c r="AC3075"/>
      <c r="AD3075"/>
    </row>
    <row r="3076" spans="3:30" hidden="1" x14ac:dyDescent="0.25">
      <c r="D3076" s="1">
        <v>0.20833333333333334</v>
      </c>
      <c r="E3076">
        <v>11571</v>
      </c>
      <c r="F3076">
        <v>11573</v>
      </c>
      <c r="G3076">
        <v>11564</v>
      </c>
      <c r="H3076">
        <v>11568</v>
      </c>
      <c r="Z3076"/>
      <c r="AA3076"/>
      <c r="AC3076"/>
      <c r="AD3076"/>
    </row>
    <row r="3077" spans="3:30" hidden="1" x14ac:dyDescent="0.25">
      <c r="D3077" s="1">
        <v>0.25</v>
      </c>
      <c r="E3077">
        <v>11569</v>
      </c>
      <c r="F3077">
        <v>11569</v>
      </c>
      <c r="G3077">
        <v>11560</v>
      </c>
      <c r="H3077">
        <v>11560</v>
      </c>
      <c r="Z3077"/>
      <c r="AA3077"/>
      <c r="AC3077"/>
      <c r="AD3077"/>
    </row>
    <row r="3078" spans="3:30" hidden="1" x14ac:dyDescent="0.25">
      <c r="D3078" s="1">
        <v>0.29166666666666669</v>
      </c>
      <c r="E3078">
        <v>11562</v>
      </c>
      <c r="F3078">
        <v>11568</v>
      </c>
      <c r="G3078">
        <v>11557</v>
      </c>
      <c r="H3078">
        <v>11564</v>
      </c>
      <c r="Z3078"/>
      <c r="AA3078"/>
      <c r="AC3078"/>
      <c r="AD3078"/>
    </row>
    <row r="3079" spans="3:30" x14ac:dyDescent="0.25">
      <c r="D3079" s="2">
        <v>0.33333333333333331</v>
      </c>
      <c r="E3079">
        <v>11564</v>
      </c>
      <c r="F3079">
        <v>11576</v>
      </c>
      <c r="G3079">
        <v>11559</v>
      </c>
      <c r="H3079">
        <v>11576</v>
      </c>
      <c r="J3079">
        <v>12</v>
      </c>
      <c r="K3079">
        <v>0</v>
      </c>
      <c r="L3079">
        <v>17</v>
      </c>
      <c r="M3079">
        <v>90</v>
      </c>
      <c r="N3079">
        <v>1</v>
      </c>
      <c r="R3079">
        <f>MAX(F3077:F3093)</f>
        <v>11694</v>
      </c>
      <c r="W3079">
        <f t="shared" ref="W3079:W3093" si="997">ABS(M3079)</f>
        <v>90</v>
      </c>
      <c r="X3079">
        <f t="shared" ref="X3079:X3093" si="998">ABS(J3079)</f>
        <v>12</v>
      </c>
      <c r="Y3079">
        <f t="shared" ref="Y3079:Y3093" si="999">IF(R3079&lt;1000,ABS(R3079),0)</f>
        <v>0</v>
      </c>
      <c r="Z3079" s="22">
        <f t="shared" ref="Z3079:Z3093" si="1000">IF(N3079=1,0,ABS(N3079))</f>
        <v>0</v>
      </c>
      <c r="AA3079" s="22">
        <f t="shared" ref="AA3079:AA3093" si="1001">ABS(O3079)</f>
        <v>0</v>
      </c>
      <c r="AB3079">
        <f t="shared" ref="AB3079:AB3093" si="1002">IF(N3079=1,1,0)</f>
        <v>1</v>
      </c>
      <c r="AC3079" s="22">
        <f t="shared" ref="AC3079:AC3093" si="1003">IF(N3079=1,ABS(N3080),0)</f>
        <v>1.2650602409638554</v>
      </c>
      <c r="AD3079" s="22">
        <f t="shared" ref="AD3079:AD3093" si="1004">IF(N3079=1,0,ABS(O3080))</f>
        <v>0</v>
      </c>
    </row>
    <row r="3080" spans="3:30" x14ac:dyDescent="0.25">
      <c r="D3080" s="2">
        <v>0.375</v>
      </c>
      <c r="E3080">
        <v>11572</v>
      </c>
      <c r="F3080">
        <v>11579</v>
      </c>
      <c r="G3080">
        <v>11568</v>
      </c>
      <c r="H3080">
        <v>11571</v>
      </c>
      <c r="J3080">
        <v>-1</v>
      </c>
      <c r="K3080">
        <f t="shared" ref="K3080:K3093" si="1005">K3079+J3081</f>
        <v>-38</v>
      </c>
      <c r="L3080">
        <v>11</v>
      </c>
      <c r="N3080">
        <f>IF(J3079&lt;0,MIN(K3080:K3093),MAX(K3080:K3093))/R3058</f>
        <v>1.2650602409638554</v>
      </c>
      <c r="O3080">
        <f>IF(J3079&lt;0,MAX(K3080:K3093),MIN(K3080:K3093))/R3058</f>
        <v>-0.45783132530120479</v>
      </c>
      <c r="R3080">
        <f>MIN(G3077:G3093)</f>
        <v>11524</v>
      </c>
      <c r="W3080">
        <f t="shared" si="997"/>
        <v>0</v>
      </c>
      <c r="X3080">
        <f t="shared" si="998"/>
        <v>1</v>
      </c>
      <c r="Y3080">
        <f t="shared" si="999"/>
        <v>0</v>
      </c>
      <c r="Z3080" s="22">
        <f t="shared" si="1000"/>
        <v>1.2650602409638554</v>
      </c>
      <c r="AA3080" s="22">
        <f t="shared" si="1001"/>
        <v>0.45783132530120479</v>
      </c>
      <c r="AB3080">
        <f t="shared" si="1002"/>
        <v>0</v>
      </c>
      <c r="AC3080" s="22">
        <f t="shared" si="1003"/>
        <v>0</v>
      </c>
      <c r="AD3080" s="22">
        <f t="shared" si="1004"/>
        <v>0</v>
      </c>
    </row>
    <row r="3081" spans="3:30" x14ac:dyDescent="0.25">
      <c r="D3081" s="1">
        <v>0.41666666666666669</v>
      </c>
      <c r="E3081">
        <v>11572</v>
      </c>
      <c r="F3081">
        <v>11596</v>
      </c>
      <c r="G3081">
        <v>11527</v>
      </c>
      <c r="H3081">
        <v>11534</v>
      </c>
      <c r="J3081">
        <v>-38</v>
      </c>
      <c r="K3081">
        <f t="shared" si="1005"/>
        <v>34</v>
      </c>
      <c r="L3081">
        <v>69</v>
      </c>
      <c r="R3081">
        <f>R3079-R3080</f>
        <v>170</v>
      </c>
      <c r="W3081">
        <f t="shared" si="997"/>
        <v>0</v>
      </c>
      <c r="X3081">
        <f t="shared" si="998"/>
        <v>38</v>
      </c>
      <c r="Y3081">
        <f t="shared" si="999"/>
        <v>170</v>
      </c>
      <c r="Z3081" s="22">
        <f t="shared" si="1000"/>
        <v>0</v>
      </c>
      <c r="AA3081" s="22">
        <f t="shared" si="1001"/>
        <v>0</v>
      </c>
      <c r="AB3081">
        <f t="shared" si="1002"/>
        <v>0</v>
      </c>
      <c r="AC3081" s="22">
        <f t="shared" si="1003"/>
        <v>0</v>
      </c>
      <c r="AD3081" s="22">
        <f t="shared" si="1004"/>
        <v>0</v>
      </c>
    </row>
    <row r="3082" spans="3:30" x14ac:dyDescent="0.25">
      <c r="D3082" s="1">
        <v>0.45833333333333331</v>
      </c>
      <c r="E3082">
        <v>11534</v>
      </c>
      <c r="F3082">
        <v>11615</v>
      </c>
      <c r="G3082">
        <v>11524</v>
      </c>
      <c r="H3082">
        <v>11606</v>
      </c>
      <c r="J3082">
        <v>72</v>
      </c>
      <c r="K3082">
        <f t="shared" si="1005"/>
        <v>47</v>
      </c>
      <c r="L3082">
        <v>91</v>
      </c>
      <c r="R3082">
        <v>170</v>
      </c>
      <c r="W3082">
        <f t="shared" si="997"/>
        <v>0</v>
      </c>
      <c r="X3082">
        <f t="shared" si="998"/>
        <v>72</v>
      </c>
      <c r="Y3082">
        <f t="shared" si="999"/>
        <v>170</v>
      </c>
      <c r="Z3082" s="22">
        <f t="shared" si="1000"/>
        <v>0</v>
      </c>
      <c r="AA3082" s="22">
        <f t="shared" si="1001"/>
        <v>0</v>
      </c>
      <c r="AB3082">
        <f t="shared" si="1002"/>
        <v>0</v>
      </c>
      <c r="AC3082" s="22">
        <f t="shared" si="1003"/>
        <v>0</v>
      </c>
      <c r="AD3082" s="22">
        <f t="shared" si="1004"/>
        <v>0</v>
      </c>
    </row>
    <row r="3083" spans="3:30" x14ac:dyDescent="0.25">
      <c r="D3083" s="1">
        <v>0.5</v>
      </c>
      <c r="E3083">
        <v>11604</v>
      </c>
      <c r="F3083">
        <v>11626</v>
      </c>
      <c r="G3083">
        <v>11604</v>
      </c>
      <c r="H3083">
        <v>11617</v>
      </c>
      <c r="J3083">
        <v>13</v>
      </c>
      <c r="K3083">
        <f t="shared" si="1005"/>
        <v>51</v>
      </c>
      <c r="L3083">
        <v>22</v>
      </c>
      <c r="W3083">
        <f t="shared" si="997"/>
        <v>0</v>
      </c>
      <c r="X3083">
        <f t="shared" si="998"/>
        <v>13</v>
      </c>
      <c r="Y3083">
        <f t="shared" si="999"/>
        <v>0</v>
      </c>
      <c r="Z3083" s="22">
        <f t="shared" si="1000"/>
        <v>0</v>
      </c>
      <c r="AA3083" s="22">
        <f t="shared" si="1001"/>
        <v>0</v>
      </c>
      <c r="AB3083">
        <f t="shared" si="1002"/>
        <v>0</v>
      </c>
      <c r="AC3083" s="22">
        <f t="shared" si="1003"/>
        <v>0</v>
      </c>
      <c r="AD3083" s="22">
        <f t="shared" si="1004"/>
        <v>0</v>
      </c>
    </row>
    <row r="3084" spans="3:30" x14ac:dyDescent="0.25">
      <c r="C3084">
        <v>1</v>
      </c>
      <c r="D3084" s="1">
        <v>0.54166666666666663</v>
      </c>
      <c r="E3084">
        <v>11617</v>
      </c>
      <c r="F3084">
        <v>11622</v>
      </c>
      <c r="G3084">
        <v>11611</v>
      </c>
      <c r="H3084">
        <v>11621</v>
      </c>
      <c r="J3084">
        <v>4</v>
      </c>
      <c r="K3084">
        <f t="shared" si="1005"/>
        <v>39</v>
      </c>
      <c r="L3084">
        <v>11</v>
      </c>
      <c r="W3084">
        <f t="shared" si="997"/>
        <v>0</v>
      </c>
      <c r="X3084">
        <f t="shared" si="998"/>
        <v>4</v>
      </c>
      <c r="Y3084">
        <f t="shared" si="999"/>
        <v>0</v>
      </c>
      <c r="Z3084" s="22">
        <f t="shared" si="1000"/>
        <v>0</v>
      </c>
      <c r="AA3084" s="22">
        <f t="shared" si="1001"/>
        <v>0</v>
      </c>
      <c r="AB3084">
        <f t="shared" si="1002"/>
        <v>0</v>
      </c>
      <c r="AC3084" s="22">
        <f t="shared" si="1003"/>
        <v>0</v>
      </c>
      <c r="AD3084" s="22">
        <f t="shared" si="1004"/>
        <v>0</v>
      </c>
    </row>
    <row r="3085" spans="3:30" x14ac:dyDescent="0.25">
      <c r="D3085" s="1">
        <v>0.58333333333333337</v>
      </c>
      <c r="E3085">
        <v>11621</v>
      </c>
      <c r="F3085">
        <v>11628</v>
      </c>
      <c r="G3085">
        <v>11600</v>
      </c>
      <c r="H3085">
        <v>11609</v>
      </c>
      <c r="J3085">
        <v>-12</v>
      </c>
      <c r="K3085">
        <f t="shared" si="1005"/>
        <v>35</v>
      </c>
      <c r="L3085">
        <v>28</v>
      </c>
      <c r="W3085">
        <f t="shared" si="997"/>
        <v>0</v>
      </c>
      <c r="X3085">
        <f t="shared" si="998"/>
        <v>12</v>
      </c>
      <c r="Y3085">
        <f t="shared" si="999"/>
        <v>0</v>
      </c>
      <c r="Z3085" s="22">
        <f t="shared" si="1000"/>
        <v>0</v>
      </c>
      <c r="AA3085" s="22">
        <f t="shared" si="1001"/>
        <v>0</v>
      </c>
      <c r="AB3085">
        <f t="shared" si="1002"/>
        <v>0</v>
      </c>
      <c r="AC3085" s="22">
        <f t="shared" si="1003"/>
        <v>0</v>
      </c>
      <c r="AD3085" s="22">
        <f t="shared" si="1004"/>
        <v>0</v>
      </c>
    </row>
    <row r="3086" spans="3:30" x14ac:dyDescent="0.25">
      <c r="D3086" s="1">
        <v>0.625</v>
      </c>
      <c r="E3086">
        <v>11610</v>
      </c>
      <c r="F3086">
        <v>11621</v>
      </c>
      <c r="G3086">
        <v>11601</v>
      </c>
      <c r="H3086">
        <v>11606</v>
      </c>
      <c r="J3086">
        <v>-4</v>
      </c>
      <c r="K3086">
        <f t="shared" si="1005"/>
        <v>96</v>
      </c>
      <c r="L3086">
        <v>20</v>
      </c>
      <c r="W3086">
        <f t="shared" si="997"/>
        <v>0</v>
      </c>
      <c r="X3086">
        <f t="shared" si="998"/>
        <v>4</v>
      </c>
      <c r="Y3086">
        <f t="shared" si="999"/>
        <v>0</v>
      </c>
      <c r="Z3086" s="22">
        <f t="shared" si="1000"/>
        <v>0</v>
      </c>
      <c r="AA3086" s="22">
        <f t="shared" si="1001"/>
        <v>0</v>
      </c>
      <c r="AB3086">
        <f t="shared" si="1002"/>
        <v>0</v>
      </c>
      <c r="AC3086" s="22">
        <f t="shared" si="1003"/>
        <v>0</v>
      </c>
      <c r="AD3086" s="22">
        <f t="shared" si="1004"/>
        <v>0</v>
      </c>
    </row>
    <row r="3087" spans="3:30" x14ac:dyDescent="0.25">
      <c r="D3087" s="1">
        <v>0.66666666666666663</v>
      </c>
      <c r="E3087">
        <v>11606</v>
      </c>
      <c r="F3087">
        <v>11672</v>
      </c>
      <c r="G3087">
        <v>11606</v>
      </c>
      <c r="H3087">
        <v>11667</v>
      </c>
      <c r="J3087">
        <v>61</v>
      </c>
      <c r="K3087">
        <f t="shared" si="1005"/>
        <v>105</v>
      </c>
      <c r="L3087">
        <v>66</v>
      </c>
      <c r="W3087">
        <f t="shared" si="997"/>
        <v>0</v>
      </c>
      <c r="X3087">
        <f t="shared" si="998"/>
        <v>61</v>
      </c>
      <c r="Y3087">
        <f t="shared" si="999"/>
        <v>0</v>
      </c>
      <c r="Z3087" s="22">
        <f t="shared" si="1000"/>
        <v>0</v>
      </c>
      <c r="AA3087" s="22">
        <f t="shared" si="1001"/>
        <v>0</v>
      </c>
      <c r="AB3087">
        <f t="shared" si="1002"/>
        <v>0</v>
      </c>
      <c r="AC3087" s="22">
        <f t="shared" si="1003"/>
        <v>0</v>
      </c>
      <c r="AD3087" s="22">
        <f t="shared" si="1004"/>
        <v>0</v>
      </c>
    </row>
    <row r="3088" spans="3:30" x14ac:dyDescent="0.25">
      <c r="D3088" s="1">
        <v>0.70833333333333337</v>
      </c>
      <c r="E3088">
        <v>11667</v>
      </c>
      <c r="F3088">
        <v>11694</v>
      </c>
      <c r="G3088">
        <v>11657</v>
      </c>
      <c r="H3088">
        <v>11676</v>
      </c>
      <c r="J3088">
        <v>9</v>
      </c>
      <c r="K3088">
        <f t="shared" si="1005"/>
        <v>95</v>
      </c>
      <c r="L3088">
        <v>37</v>
      </c>
      <c r="W3088">
        <f t="shared" si="997"/>
        <v>0</v>
      </c>
      <c r="X3088">
        <f t="shared" si="998"/>
        <v>9</v>
      </c>
      <c r="Y3088">
        <f t="shared" si="999"/>
        <v>0</v>
      </c>
      <c r="Z3088" s="22">
        <f t="shared" si="1000"/>
        <v>0</v>
      </c>
      <c r="AA3088" s="22">
        <f t="shared" si="1001"/>
        <v>0</v>
      </c>
      <c r="AB3088">
        <f t="shared" si="1002"/>
        <v>0</v>
      </c>
      <c r="AC3088" s="22">
        <f t="shared" si="1003"/>
        <v>0</v>
      </c>
      <c r="AD3088" s="22">
        <f t="shared" si="1004"/>
        <v>0</v>
      </c>
    </row>
    <row r="3089" spans="4:30" x14ac:dyDescent="0.25">
      <c r="D3089" s="1">
        <v>0.75</v>
      </c>
      <c r="E3089">
        <v>11676</v>
      </c>
      <c r="F3089">
        <v>11686</v>
      </c>
      <c r="G3089">
        <v>11622</v>
      </c>
      <c r="H3089">
        <v>11666</v>
      </c>
      <c r="J3089">
        <v>-10</v>
      </c>
      <c r="K3089">
        <f t="shared" si="1005"/>
        <v>60</v>
      </c>
      <c r="L3089">
        <v>64</v>
      </c>
      <c r="W3089">
        <f t="shared" si="997"/>
        <v>0</v>
      </c>
      <c r="X3089">
        <f t="shared" si="998"/>
        <v>10</v>
      </c>
      <c r="Y3089">
        <f t="shared" si="999"/>
        <v>0</v>
      </c>
      <c r="Z3089" s="22">
        <f t="shared" si="1000"/>
        <v>0</v>
      </c>
      <c r="AA3089" s="22">
        <f t="shared" si="1001"/>
        <v>0</v>
      </c>
      <c r="AB3089">
        <f t="shared" si="1002"/>
        <v>0</v>
      </c>
      <c r="AC3089" s="22">
        <f t="shared" si="1003"/>
        <v>0</v>
      </c>
      <c r="AD3089" s="22">
        <f t="shared" si="1004"/>
        <v>0</v>
      </c>
    </row>
    <row r="3090" spans="4:30" x14ac:dyDescent="0.25">
      <c r="D3090" s="1">
        <v>0.79166666666666663</v>
      </c>
      <c r="E3090">
        <v>11666</v>
      </c>
      <c r="F3090">
        <v>11675</v>
      </c>
      <c r="G3090">
        <v>11615</v>
      </c>
      <c r="H3090">
        <v>11631</v>
      </c>
      <c r="J3090">
        <v>-35</v>
      </c>
      <c r="K3090">
        <f t="shared" si="1005"/>
        <v>57</v>
      </c>
      <c r="L3090">
        <v>60</v>
      </c>
      <c r="W3090">
        <f t="shared" si="997"/>
        <v>0</v>
      </c>
      <c r="X3090">
        <f t="shared" si="998"/>
        <v>35</v>
      </c>
      <c r="Y3090">
        <f t="shared" si="999"/>
        <v>0</v>
      </c>
      <c r="Z3090" s="22">
        <f t="shared" si="1000"/>
        <v>0</v>
      </c>
      <c r="AA3090" s="22">
        <f t="shared" si="1001"/>
        <v>0</v>
      </c>
      <c r="AB3090">
        <f t="shared" si="1002"/>
        <v>0</v>
      </c>
      <c r="AC3090" s="22">
        <f t="shared" si="1003"/>
        <v>0</v>
      </c>
      <c r="AD3090" s="22">
        <f t="shared" si="1004"/>
        <v>0</v>
      </c>
    </row>
    <row r="3091" spans="4:30" x14ac:dyDescent="0.25">
      <c r="D3091" s="1">
        <v>0.83333333333333337</v>
      </c>
      <c r="E3091">
        <v>11633</v>
      </c>
      <c r="F3091">
        <v>11635</v>
      </c>
      <c r="G3091">
        <v>11599</v>
      </c>
      <c r="H3091">
        <v>11630</v>
      </c>
      <c r="J3091">
        <v>-3</v>
      </c>
      <c r="K3091">
        <f t="shared" si="1005"/>
        <v>73</v>
      </c>
      <c r="L3091">
        <v>36</v>
      </c>
      <c r="W3091">
        <f t="shared" si="997"/>
        <v>0</v>
      </c>
      <c r="X3091">
        <f t="shared" si="998"/>
        <v>3</v>
      </c>
      <c r="Y3091">
        <f t="shared" si="999"/>
        <v>0</v>
      </c>
      <c r="Z3091" s="22">
        <f t="shared" si="1000"/>
        <v>0</v>
      </c>
      <c r="AA3091" s="22">
        <f t="shared" si="1001"/>
        <v>0</v>
      </c>
      <c r="AB3091">
        <f t="shared" si="1002"/>
        <v>0</v>
      </c>
      <c r="AC3091" s="22">
        <f t="shared" si="1003"/>
        <v>0</v>
      </c>
      <c r="AD3091" s="22">
        <f t="shared" si="1004"/>
        <v>0</v>
      </c>
    </row>
    <row r="3092" spans="4:30" x14ac:dyDescent="0.25">
      <c r="D3092" s="1">
        <v>0.875</v>
      </c>
      <c r="E3092">
        <v>11630</v>
      </c>
      <c r="F3092">
        <v>11648</v>
      </c>
      <c r="G3092">
        <v>11620</v>
      </c>
      <c r="H3092">
        <v>11646</v>
      </c>
      <c r="J3092">
        <v>16</v>
      </c>
      <c r="K3092">
        <f t="shared" si="1005"/>
        <v>81</v>
      </c>
      <c r="L3092">
        <v>28</v>
      </c>
      <c r="W3092">
        <f t="shared" si="997"/>
        <v>0</v>
      </c>
      <c r="X3092">
        <f t="shared" si="998"/>
        <v>16</v>
      </c>
      <c r="Y3092">
        <f t="shared" si="999"/>
        <v>0</v>
      </c>
      <c r="Z3092" s="22">
        <f t="shared" si="1000"/>
        <v>0</v>
      </c>
      <c r="AA3092" s="22">
        <f t="shared" si="1001"/>
        <v>0</v>
      </c>
      <c r="AB3092">
        <f t="shared" si="1002"/>
        <v>0</v>
      </c>
      <c r="AC3092" s="22">
        <f t="shared" si="1003"/>
        <v>0</v>
      </c>
      <c r="AD3092" s="22">
        <f t="shared" si="1004"/>
        <v>0</v>
      </c>
    </row>
    <row r="3093" spans="4:30" x14ac:dyDescent="0.25">
      <c r="D3093" s="2">
        <v>0.91666666666666663</v>
      </c>
      <c r="E3093">
        <v>11646</v>
      </c>
      <c r="F3093">
        <v>11658</v>
      </c>
      <c r="G3093">
        <v>11645</v>
      </c>
      <c r="H3093">
        <v>11654</v>
      </c>
      <c r="J3093">
        <v>8</v>
      </c>
      <c r="K3093">
        <f t="shared" si="1005"/>
        <v>81</v>
      </c>
      <c r="L3093">
        <v>13</v>
      </c>
      <c r="R3093">
        <f>MAX(F3091:F3107)</f>
        <v>11663</v>
      </c>
      <c r="W3093">
        <f t="shared" si="997"/>
        <v>0</v>
      </c>
      <c r="X3093">
        <f t="shared" si="998"/>
        <v>8</v>
      </c>
      <c r="Y3093">
        <f t="shared" si="999"/>
        <v>0</v>
      </c>
      <c r="Z3093" s="22">
        <f t="shared" si="1000"/>
        <v>0</v>
      </c>
      <c r="AA3093" s="22">
        <f t="shared" si="1001"/>
        <v>0</v>
      </c>
      <c r="AB3093">
        <f t="shared" si="1002"/>
        <v>0</v>
      </c>
      <c r="AC3093" s="22">
        <f t="shared" si="1003"/>
        <v>0</v>
      </c>
      <c r="AD3093" s="22">
        <f t="shared" si="1004"/>
        <v>0</v>
      </c>
    </row>
    <row r="3094" spans="4:30" hidden="1" x14ac:dyDescent="0.25">
      <c r="D3094" s="1">
        <v>0.95833333333333337</v>
      </c>
      <c r="E3094">
        <v>11653</v>
      </c>
      <c r="F3094">
        <v>11663</v>
      </c>
      <c r="G3094">
        <v>11650</v>
      </c>
      <c r="H3094">
        <v>11660</v>
      </c>
      <c r="R3094">
        <f>MIN(G3091:G3107)</f>
        <v>11564</v>
      </c>
      <c r="Z3094"/>
      <c r="AA3094"/>
      <c r="AC3094"/>
      <c r="AD3094"/>
    </row>
    <row r="3095" spans="4:30" hidden="1" x14ac:dyDescent="0.25">
      <c r="D3095" s="1">
        <v>0</v>
      </c>
      <c r="E3095">
        <v>11660</v>
      </c>
      <c r="F3095">
        <v>11660</v>
      </c>
      <c r="G3095">
        <v>11658</v>
      </c>
      <c r="H3095">
        <v>11658</v>
      </c>
      <c r="R3095">
        <f>R3093-R3094</f>
        <v>99</v>
      </c>
      <c r="Z3095"/>
      <c r="AA3095"/>
      <c r="AC3095"/>
      <c r="AD3095"/>
    </row>
    <row r="3096" spans="4:30" hidden="1" x14ac:dyDescent="0.25">
      <c r="D3096" s="1">
        <v>4.1666666666666664E-2</v>
      </c>
      <c r="E3096">
        <v>11657</v>
      </c>
      <c r="F3096">
        <v>11658</v>
      </c>
      <c r="G3096">
        <v>11649</v>
      </c>
      <c r="H3096">
        <v>11650</v>
      </c>
      <c r="Z3096"/>
      <c r="AA3096"/>
      <c r="AC3096"/>
      <c r="AD3096"/>
    </row>
    <row r="3097" spans="4:30" hidden="1" x14ac:dyDescent="0.25">
      <c r="D3097" s="1">
        <v>8.3333333333333329E-2</v>
      </c>
      <c r="E3097">
        <v>11652</v>
      </c>
      <c r="F3097">
        <v>11652</v>
      </c>
      <c r="G3097">
        <v>11638</v>
      </c>
      <c r="H3097">
        <v>11641</v>
      </c>
      <c r="Z3097"/>
      <c r="AA3097"/>
      <c r="AC3097"/>
      <c r="AD3097"/>
    </row>
    <row r="3098" spans="4:30" hidden="1" x14ac:dyDescent="0.25">
      <c r="D3098" s="1">
        <v>0.125</v>
      </c>
      <c r="E3098">
        <v>11641</v>
      </c>
      <c r="F3098">
        <v>11643</v>
      </c>
      <c r="G3098">
        <v>11633</v>
      </c>
      <c r="H3098">
        <v>11642</v>
      </c>
      <c r="Z3098"/>
      <c r="AA3098"/>
      <c r="AC3098"/>
      <c r="AD3098"/>
    </row>
    <row r="3099" spans="4:30" hidden="1" x14ac:dyDescent="0.25">
      <c r="D3099" s="1">
        <v>0.16666666666666666</v>
      </c>
      <c r="E3099">
        <v>11643</v>
      </c>
      <c r="F3099">
        <v>11645</v>
      </c>
      <c r="G3099">
        <v>11638</v>
      </c>
      <c r="H3099">
        <v>11641</v>
      </c>
      <c r="Z3099"/>
      <c r="AA3099"/>
      <c r="AC3099"/>
      <c r="AD3099"/>
    </row>
    <row r="3100" spans="4:30" hidden="1" x14ac:dyDescent="0.25">
      <c r="D3100" s="1">
        <v>0.20833333333333334</v>
      </c>
      <c r="E3100">
        <v>11639</v>
      </c>
      <c r="F3100">
        <v>11641</v>
      </c>
      <c r="G3100">
        <v>11629</v>
      </c>
      <c r="H3100">
        <v>11630</v>
      </c>
      <c r="Z3100"/>
      <c r="AA3100"/>
      <c r="AC3100"/>
      <c r="AD3100"/>
    </row>
    <row r="3101" spans="4:30" hidden="1" x14ac:dyDescent="0.25">
      <c r="D3101" s="1">
        <v>0.25</v>
      </c>
      <c r="E3101">
        <v>11632</v>
      </c>
      <c r="F3101">
        <v>11632</v>
      </c>
      <c r="G3101">
        <v>11616</v>
      </c>
      <c r="H3101">
        <v>11631</v>
      </c>
      <c r="Z3101"/>
      <c r="AA3101"/>
      <c r="AC3101"/>
      <c r="AD3101"/>
    </row>
    <row r="3102" spans="4:30" hidden="1" x14ac:dyDescent="0.25">
      <c r="D3102" s="1">
        <v>0.29166666666666669</v>
      </c>
      <c r="E3102">
        <v>11630</v>
      </c>
      <c r="F3102">
        <v>11637</v>
      </c>
      <c r="G3102">
        <v>11629</v>
      </c>
      <c r="H3102">
        <v>11632</v>
      </c>
      <c r="Z3102"/>
      <c r="AA3102"/>
      <c r="AC3102"/>
      <c r="AD3102"/>
    </row>
    <row r="3103" spans="4:30" x14ac:dyDescent="0.25">
      <c r="D3103" s="2">
        <v>0.33333333333333331</v>
      </c>
      <c r="E3103">
        <v>11634</v>
      </c>
      <c r="F3103">
        <v>11634</v>
      </c>
      <c r="G3103">
        <v>11616</v>
      </c>
      <c r="H3103">
        <v>11622</v>
      </c>
      <c r="J3103">
        <v>-12</v>
      </c>
      <c r="K3103">
        <v>0</v>
      </c>
      <c r="L3103">
        <v>18</v>
      </c>
      <c r="M3103">
        <v>-73</v>
      </c>
      <c r="R3103">
        <f>MAX(F3101:F3117)</f>
        <v>11637</v>
      </c>
      <c r="W3103">
        <f t="shared" ref="W3103:W3117" si="1006">ABS(M3103)</f>
        <v>73</v>
      </c>
      <c r="X3103">
        <f t="shared" ref="X3103:X3117" si="1007">ABS(J3103)</f>
        <v>12</v>
      </c>
      <c r="Y3103">
        <f t="shared" ref="Y3103:Y3117" si="1008">IF(R3103&lt;1000,ABS(R3103),0)</f>
        <v>0</v>
      </c>
      <c r="Z3103" s="22">
        <f t="shared" ref="Z3103:Z3117" si="1009">IF(N3103=1,0,ABS(N3103))</f>
        <v>0</v>
      </c>
      <c r="AA3103" s="22">
        <f t="shared" ref="AA3103:AA3117" si="1010">ABS(O3103)</f>
        <v>0</v>
      </c>
      <c r="AB3103">
        <f t="shared" ref="AB3103:AB3117" si="1011">IF(N3103=1,1,0)</f>
        <v>0</v>
      </c>
      <c r="AC3103" s="22">
        <f t="shared" ref="AC3103:AC3117" si="1012">IF(N3103=1,ABS(N3104),0)</f>
        <v>0</v>
      </c>
      <c r="AD3103" s="22">
        <f t="shared" ref="AD3103:AD3117" si="1013">IF(N3103=1,0,ABS(O3104))</f>
        <v>0.1</v>
      </c>
    </row>
    <row r="3104" spans="4:30" x14ac:dyDescent="0.25">
      <c r="D3104" s="2">
        <v>0.375</v>
      </c>
      <c r="E3104">
        <v>11619</v>
      </c>
      <c r="F3104">
        <v>11626</v>
      </c>
      <c r="G3104">
        <v>11607</v>
      </c>
      <c r="H3104">
        <v>11608</v>
      </c>
      <c r="J3104">
        <v>-11</v>
      </c>
      <c r="K3104">
        <f t="shared" ref="K3104:K3117" si="1014">K3103+J3105</f>
        <v>-38</v>
      </c>
      <c r="L3104">
        <v>19</v>
      </c>
      <c r="N3104">
        <f>IF(J3103&lt;0,MIN(K3104:K3117),MAX(K3104:K3117))/R3082</f>
        <v>-0.57647058823529407</v>
      </c>
      <c r="O3104">
        <f>IF(J3103&lt;0,MAX(K3104:K3117),MIN(K3104:K3117))/R3082</f>
        <v>-0.1</v>
      </c>
      <c r="R3104">
        <f>MIN(G3101:G3117)</f>
        <v>11490</v>
      </c>
      <c r="W3104">
        <f t="shared" si="1006"/>
        <v>0</v>
      </c>
      <c r="X3104">
        <f t="shared" si="1007"/>
        <v>11</v>
      </c>
      <c r="Y3104">
        <f t="shared" si="1008"/>
        <v>0</v>
      </c>
      <c r="Z3104" s="22">
        <f t="shared" si="1009"/>
        <v>0.57647058823529407</v>
      </c>
      <c r="AA3104" s="22">
        <f t="shared" si="1010"/>
        <v>0.1</v>
      </c>
      <c r="AB3104">
        <f t="shared" si="1011"/>
        <v>0</v>
      </c>
      <c r="AC3104" s="22">
        <f t="shared" si="1012"/>
        <v>0</v>
      </c>
      <c r="AD3104" s="22">
        <f t="shared" si="1013"/>
        <v>0</v>
      </c>
    </row>
    <row r="3105" spans="3:30" x14ac:dyDescent="0.25">
      <c r="D3105" s="1">
        <v>0.41666666666666669</v>
      </c>
      <c r="E3105">
        <v>11607</v>
      </c>
      <c r="F3105">
        <v>11608</v>
      </c>
      <c r="G3105">
        <v>11565</v>
      </c>
      <c r="H3105">
        <v>11569</v>
      </c>
      <c r="J3105">
        <v>-38</v>
      </c>
      <c r="K3105">
        <f t="shared" si="1014"/>
        <v>-30</v>
      </c>
      <c r="L3105">
        <v>43</v>
      </c>
      <c r="R3105">
        <f>R3103-R3104</f>
        <v>147</v>
      </c>
      <c r="W3105">
        <f t="shared" si="1006"/>
        <v>0</v>
      </c>
      <c r="X3105">
        <f t="shared" si="1007"/>
        <v>38</v>
      </c>
      <c r="Y3105">
        <f t="shared" si="1008"/>
        <v>147</v>
      </c>
      <c r="Z3105" s="22">
        <f t="shared" si="1009"/>
        <v>0</v>
      </c>
      <c r="AA3105" s="22">
        <f t="shared" si="1010"/>
        <v>0</v>
      </c>
      <c r="AB3105">
        <f t="shared" si="1011"/>
        <v>0</v>
      </c>
      <c r="AC3105" s="22">
        <f t="shared" si="1012"/>
        <v>0</v>
      </c>
      <c r="AD3105" s="22">
        <f t="shared" si="1013"/>
        <v>0</v>
      </c>
    </row>
    <row r="3106" spans="3:30" x14ac:dyDescent="0.25">
      <c r="D3106" s="1">
        <v>0.45833333333333331</v>
      </c>
      <c r="E3106">
        <v>11570</v>
      </c>
      <c r="F3106">
        <v>11588</v>
      </c>
      <c r="G3106">
        <v>11564</v>
      </c>
      <c r="H3106">
        <v>11578</v>
      </c>
      <c r="J3106">
        <v>8</v>
      </c>
      <c r="K3106">
        <f t="shared" si="1014"/>
        <v>-17</v>
      </c>
      <c r="L3106">
        <v>24</v>
      </c>
      <c r="R3106">
        <v>147</v>
      </c>
      <c r="W3106">
        <f t="shared" si="1006"/>
        <v>0</v>
      </c>
      <c r="X3106">
        <f t="shared" si="1007"/>
        <v>8</v>
      </c>
      <c r="Y3106">
        <f t="shared" si="1008"/>
        <v>147</v>
      </c>
      <c r="Z3106" s="22">
        <f t="shared" si="1009"/>
        <v>0</v>
      </c>
      <c r="AA3106" s="22">
        <f t="shared" si="1010"/>
        <v>0</v>
      </c>
      <c r="AB3106">
        <f t="shared" si="1011"/>
        <v>0</v>
      </c>
      <c r="AC3106" s="22">
        <f t="shared" si="1012"/>
        <v>0</v>
      </c>
      <c r="AD3106" s="22">
        <f t="shared" si="1013"/>
        <v>0</v>
      </c>
    </row>
    <row r="3107" spans="3:30" x14ac:dyDescent="0.25">
      <c r="D3107" s="1">
        <v>0.5</v>
      </c>
      <c r="E3107">
        <v>11577</v>
      </c>
      <c r="F3107">
        <v>11605</v>
      </c>
      <c r="G3107">
        <v>11577</v>
      </c>
      <c r="H3107">
        <v>11590</v>
      </c>
      <c r="J3107">
        <v>13</v>
      </c>
      <c r="K3107">
        <f t="shared" si="1014"/>
        <v>-19</v>
      </c>
      <c r="L3107">
        <v>28</v>
      </c>
      <c r="R3107">
        <v>147</v>
      </c>
      <c r="W3107">
        <f t="shared" si="1006"/>
        <v>0</v>
      </c>
      <c r="X3107">
        <f t="shared" si="1007"/>
        <v>13</v>
      </c>
      <c r="Y3107">
        <f t="shared" si="1008"/>
        <v>147</v>
      </c>
      <c r="Z3107" s="22">
        <f t="shared" si="1009"/>
        <v>0</v>
      </c>
      <c r="AA3107" s="22">
        <f t="shared" si="1010"/>
        <v>0</v>
      </c>
      <c r="AB3107">
        <f t="shared" si="1011"/>
        <v>0</v>
      </c>
      <c r="AC3107" s="22">
        <f t="shared" si="1012"/>
        <v>0</v>
      </c>
      <c r="AD3107" s="22">
        <f t="shared" si="1013"/>
        <v>0</v>
      </c>
    </row>
    <row r="3108" spans="3:30" x14ac:dyDescent="0.25">
      <c r="C3108">
        <v>1</v>
      </c>
      <c r="D3108" s="1">
        <v>0.54166666666666663</v>
      </c>
      <c r="E3108">
        <v>11591</v>
      </c>
      <c r="F3108">
        <v>11603</v>
      </c>
      <c r="G3108">
        <v>11582</v>
      </c>
      <c r="H3108">
        <v>11589</v>
      </c>
      <c r="J3108">
        <v>-2</v>
      </c>
      <c r="K3108">
        <f t="shared" si="1014"/>
        <v>-23</v>
      </c>
      <c r="L3108">
        <v>21</v>
      </c>
      <c r="W3108">
        <f t="shared" si="1006"/>
        <v>0</v>
      </c>
      <c r="X3108">
        <f t="shared" si="1007"/>
        <v>2</v>
      </c>
      <c r="Y3108">
        <f t="shared" si="1008"/>
        <v>0</v>
      </c>
      <c r="Z3108" s="22">
        <f t="shared" si="1009"/>
        <v>0</v>
      </c>
      <c r="AA3108" s="22">
        <f t="shared" si="1010"/>
        <v>0</v>
      </c>
      <c r="AB3108">
        <f t="shared" si="1011"/>
        <v>0</v>
      </c>
      <c r="AC3108" s="22">
        <f t="shared" si="1012"/>
        <v>0</v>
      </c>
      <c r="AD3108" s="22">
        <f t="shared" si="1013"/>
        <v>0</v>
      </c>
    </row>
    <row r="3109" spans="3:30" x14ac:dyDescent="0.25">
      <c r="D3109" s="1">
        <v>0.58333333333333337</v>
      </c>
      <c r="E3109">
        <v>11589</v>
      </c>
      <c r="F3109">
        <v>11591</v>
      </c>
      <c r="G3109">
        <v>11566</v>
      </c>
      <c r="H3109">
        <v>11585</v>
      </c>
      <c r="J3109">
        <v>-4</v>
      </c>
      <c r="K3109">
        <f t="shared" si="1014"/>
        <v>-32</v>
      </c>
      <c r="L3109">
        <v>25</v>
      </c>
      <c r="W3109">
        <f t="shared" si="1006"/>
        <v>0</v>
      </c>
      <c r="X3109">
        <f t="shared" si="1007"/>
        <v>4</v>
      </c>
      <c r="Y3109">
        <f t="shared" si="1008"/>
        <v>0</v>
      </c>
      <c r="Z3109" s="22">
        <f t="shared" si="1009"/>
        <v>0</v>
      </c>
      <c r="AA3109" s="22">
        <f t="shared" si="1010"/>
        <v>0</v>
      </c>
      <c r="AB3109">
        <f t="shared" si="1011"/>
        <v>0</v>
      </c>
      <c r="AC3109" s="22">
        <f t="shared" si="1012"/>
        <v>0</v>
      </c>
      <c r="AD3109" s="22">
        <f t="shared" si="1013"/>
        <v>0</v>
      </c>
    </row>
    <row r="3110" spans="3:30" x14ac:dyDescent="0.25">
      <c r="D3110" s="1">
        <v>0.625</v>
      </c>
      <c r="E3110">
        <v>11585</v>
      </c>
      <c r="F3110">
        <v>11586</v>
      </c>
      <c r="G3110">
        <v>11574</v>
      </c>
      <c r="H3110">
        <v>11576</v>
      </c>
      <c r="J3110">
        <v>-9</v>
      </c>
      <c r="K3110">
        <f t="shared" si="1014"/>
        <v>-50</v>
      </c>
      <c r="L3110">
        <v>12</v>
      </c>
      <c r="W3110">
        <f t="shared" si="1006"/>
        <v>0</v>
      </c>
      <c r="X3110">
        <f t="shared" si="1007"/>
        <v>9</v>
      </c>
      <c r="Y3110">
        <f t="shared" si="1008"/>
        <v>0</v>
      </c>
      <c r="Z3110" s="22">
        <f t="shared" si="1009"/>
        <v>0</v>
      </c>
      <c r="AA3110" s="22">
        <f t="shared" si="1010"/>
        <v>0</v>
      </c>
      <c r="AB3110">
        <f t="shared" si="1011"/>
        <v>0</v>
      </c>
      <c r="AC3110" s="22">
        <f t="shared" si="1012"/>
        <v>0</v>
      </c>
      <c r="AD3110" s="22">
        <f t="shared" si="1013"/>
        <v>0</v>
      </c>
    </row>
    <row r="3111" spans="3:30" x14ac:dyDescent="0.25">
      <c r="D3111" s="1">
        <v>0.66666666666666663</v>
      </c>
      <c r="E3111">
        <v>11576</v>
      </c>
      <c r="F3111">
        <v>11584</v>
      </c>
      <c r="G3111">
        <v>11548</v>
      </c>
      <c r="H3111">
        <v>11558</v>
      </c>
      <c r="J3111">
        <v>-18</v>
      </c>
      <c r="K3111">
        <f t="shared" si="1014"/>
        <v>-90</v>
      </c>
      <c r="L3111">
        <v>36</v>
      </c>
      <c r="W3111">
        <f t="shared" si="1006"/>
        <v>0</v>
      </c>
      <c r="X3111">
        <f t="shared" si="1007"/>
        <v>18</v>
      </c>
      <c r="Y3111">
        <f t="shared" si="1008"/>
        <v>0</v>
      </c>
      <c r="Z3111" s="22">
        <f t="shared" si="1009"/>
        <v>0</v>
      </c>
      <c r="AA3111" s="22">
        <f t="shared" si="1010"/>
        <v>0</v>
      </c>
      <c r="AB3111">
        <f t="shared" si="1011"/>
        <v>0</v>
      </c>
      <c r="AC3111" s="22">
        <f t="shared" si="1012"/>
        <v>0</v>
      </c>
      <c r="AD3111" s="22">
        <f t="shared" si="1013"/>
        <v>0</v>
      </c>
    </row>
    <row r="3112" spans="3:30" x14ac:dyDescent="0.25">
      <c r="D3112" s="1">
        <v>0.70833333333333337</v>
      </c>
      <c r="E3112">
        <v>11558</v>
      </c>
      <c r="F3112">
        <v>11561</v>
      </c>
      <c r="G3112">
        <v>11514</v>
      </c>
      <c r="H3112">
        <v>11518</v>
      </c>
      <c r="J3112">
        <v>-40</v>
      </c>
      <c r="K3112">
        <f t="shared" si="1014"/>
        <v>-98</v>
      </c>
      <c r="L3112">
        <v>47</v>
      </c>
      <c r="W3112">
        <f t="shared" si="1006"/>
        <v>0</v>
      </c>
      <c r="X3112">
        <f t="shared" si="1007"/>
        <v>40</v>
      </c>
      <c r="Y3112">
        <f t="shared" si="1008"/>
        <v>0</v>
      </c>
      <c r="Z3112" s="22">
        <f t="shared" si="1009"/>
        <v>0</v>
      </c>
      <c r="AA3112" s="22">
        <f t="shared" si="1010"/>
        <v>0</v>
      </c>
      <c r="AB3112">
        <f t="shared" si="1011"/>
        <v>0</v>
      </c>
      <c r="AC3112" s="22">
        <f t="shared" si="1012"/>
        <v>0</v>
      </c>
      <c r="AD3112" s="22">
        <f t="shared" si="1013"/>
        <v>0</v>
      </c>
    </row>
    <row r="3113" spans="3:30" x14ac:dyDescent="0.25">
      <c r="D3113" s="1">
        <v>0.75</v>
      </c>
      <c r="E3113">
        <v>11518</v>
      </c>
      <c r="F3113">
        <v>11535</v>
      </c>
      <c r="G3113">
        <v>11490</v>
      </c>
      <c r="H3113">
        <v>11510</v>
      </c>
      <c r="J3113">
        <v>-8</v>
      </c>
      <c r="K3113">
        <f t="shared" si="1014"/>
        <v>-69</v>
      </c>
      <c r="L3113">
        <v>45</v>
      </c>
      <c r="W3113">
        <f t="shared" si="1006"/>
        <v>0</v>
      </c>
      <c r="X3113">
        <f t="shared" si="1007"/>
        <v>8</v>
      </c>
      <c r="Y3113">
        <f t="shared" si="1008"/>
        <v>0</v>
      </c>
      <c r="Z3113" s="22">
        <f t="shared" si="1009"/>
        <v>0</v>
      </c>
      <c r="AA3113" s="22">
        <f t="shared" si="1010"/>
        <v>0</v>
      </c>
      <c r="AB3113">
        <f t="shared" si="1011"/>
        <v>0</v>
      </c>
      <c r="AC3113" s="22">
        <f t="shared" si="1012"/>
        <v>0</v>
      </c>
      <c r="AD3113" s="22">
        <f t="shared" si="1013"/>
        <v>0</v>
      </c>
    </row>
    <row r="3114" spans="3:30" x14ac:dyDescent="0.25">
      <c r="D3114" s="1">
        <v>0.79166666666666663</v>
      </c>
      <c r="E3114">
        <v>11509</v>
      </c>
      <c r="F3114">
        <v>11541</v>
      </c>
      <c r="G3114">
        <v>11509</v>
      </c>
      <c r="H3114">
        <v>11538</v>
      </c>
      <c r="J3114">
        <v>29</v>
      </c>
      <c r="K3114">
        <f t="shared" si="1014"/>
        <v>-54</v>
      </c>
      <c r="L3114">
        <v>32</v>
      </c>
      <c r="W3114">
        <f t="shared" si="1006"/>
        <v>0</v>
      </c>
      <c r="X3114">
        <f t="shared" si="1007"/>
        <v>29</v>
      </c>
      <c r="Y3114">
        <f t="shared" si="1008"/>
        <v>0</v>
      </c>
      <c r="Z3114" s="22">
        <f t="shared" si="1009"/>
        <v>0</v>
      </c>
      <c r="AA3114" s="22">
        <f t="shared" si="1010"/>
        <v>0</v>
      </c>
      <c r="AB3114">
        <f t="shared" si="1011"/>
        <v>0</v>
      </c>
      <c r="AC3114" s="22">
        <f t="shared" si="1012"/>
        <v>0</v>
      </c>
      <c r="AD3114" s="22">
        <f t="shared" si="1013"/>
        <v>0</v>
      </c>
    </row>
    <row r="3115" spans="3:30" x14ac:dyDescent="0.25">
      <c r="D3115" s="1">
        <v>0.83333333333333337</v>
      </c>
      <c r="E3115">
        <v>11538</v>
      </c>
      <c r="F3115">
        <v>11560</v>
      </c>
      <c r="G3115">
        <v>11538</v>
      </c>
      <c r="H3115">
        <v>11553</v>
      </c>
      <c r="J3115">
        <v>15</v>
      </c>
      <c r="K3115">
        <f t="shared" si="1014"/>
        <v>-43</v>
      </c>
      <c r="L3115">
        <v>22</v>
      </c>
      <c r="W3115">
        <f t="shared" si="1006"/>
        <v>0</v>
      </c>
      <c r="X3115">
        <f t="shared" si="1007"/>
        <v>15</v>
      </c>
      <c r="Y3115">
        <f t="shared" si="1008"/>
        <v>0</v>
      </c>
      <c r="Z3115" s="22">
        <f t="shared" si="1009"/>
        <v>0</v>
      </c>
      <c r="AA3115" s="22">
        <f t="shared" si="1010"/>
        <v>0</v>
      </c>
      <c r="AB3115">
        <f t="shared" si="1011"/>
        <v>0</v>
      </c>
      <c r="AC3115" s="22">
        <f t="shared" si="1012"/>
        <v>0</v>
      </c>
      <c r="AD3115" s="22">
        <f t="shared" si="1013"/>
        <v>0</v>
      </c>
    </row>
    <row r="3116" spans="3:30" x14ac:dyDescent="0.25">
      <c r="D3116" s="1">
        <v>0.875</v>
      </c>
      <c r="E3116">
        <v>11553</v>
      </c>
      <c r="F3116">
        <v>11568</v>
      </c>
      <c r="G3116">
        <v>11548</v>
      </c>
      <c r="H3116">
        <v>11564</v>
      </c>
      <c r="J3116">
        <v>11</v>
      </c>
      <c r="K3116">
        <f t="shared" si="1014"/>
        <v>-47</v>
      </c>
      <c r="L3116">
        <v>20</v>
      </c>
      <c r="W3116">
        <f t="shared" si="1006"/>
        <v>0</v>
      </c>
      <c r="X3116">
        <f t="shared" si="1007"/>
        <v>11</v>
      </c>
      <c r="Y3116">
        <f t="shared" si="1008"/>
        <v>0</v>
      </c>
      <c r="Z3116" s="22">
        <f t="shared" si="1009"/>
        <v>0</v>
      </c>
      <c r="AA3116" s="22">
        <f t="shared" si="1010"/>
        <v>0</v>
      </c>
      <c r="AB3116">
        <f t="shared" si="1011"/>
        <v>0</v>
      </c>
      <c r="AC3116" s="22">
        <f t="shared" si="1012"/>
        <v>0</v>
      </c>
      <c r="AD3116" s="22">
        <f t="shared" si="1013"/>
        <v>0</v>
      </c>
    </row>
    <row r="3117" spans="3:30" x14ac:dyDescent="0.25">
      <c r="D3117" s="2">
        <v>0.91666666666666663</v>
      </c>
      <c r="E3117">
        <v>11565</v>
      </c>
      <c r="F3117">
        <v>11574</v>
      </c>
      <c r="G3117">
        <v>11556</v>
      </c>
      <c r="H3117">
        <v>11561</v>
      </c>
      <c r="J3117">
        <v>-4</v>
      </c>
      <c r="K3117">
        <f t="shared" si="1014"/>
        <v>-47</v>
      </c>
      <c r="L3117">
        <v>18</v>
      </c>
      <c r="W3117">
        <f t="shared" si="1006"/>
        <v>0</v>
      </c>
      <c r="X3117">
        <f t="shared" si="1007"/>
        <v>4</v>
      </c>
      <c r="Y3117">
        <f t="shared" si="1008"/>
        <v>0</v>
      </c>
      <c r="Z3117" s="22">
        <f t="shared" si="1009"/>
        <v>0</v>
      </c>
      <c r="AA3117" s="22">
        <f t="shared" si="1010"/>
        <v>0</v>
      </c>
      <c r="AB3117">
        <f t="shared" si="1011"/>
        <v>0</v>
      </c>
      <c r="AC3117" s="22">
        <f t="shared" si="1012"/>
        <v>0</v>
      </c>
      <c r="AD3117" s="22">
        <f t="shared" si="1013"/>
        <v>0</v>
      </c>
    </row>
    <row r="3118" spans="3:30" hidden="1" x14ac:dyDescent="0.25">
      <c r="D3118" s="1">
        <v>0.95833333333333337</v>
      </c>
      <c r="E3118">
        <v>11562</v>
      </c>
      <c r="F3118">
        <v>11564</v>
      </c>
      <c r="G3118">
        <v>11550</v>
      </c>
      <c r="H3118">
        <v>11558</v>
      </c>
      <c r="Z3118"/>
      <c r="AA3118"/>
      <c r="AC3118"/>
      <c r="AD3118"/>
    </row>
    <row r="3119" spans="3:30" hidden="1" x14ac:dyDescent="0.25">
      <c r="D3119" s="1">
        <v>0</v>
      </c>
      <c r="E3119">
        <v>11561</v>
      </c>
      <c r="F3119">
        <v>11561</v>
      </c>
      <c r="G3119">
        <v>11561</v>
      </c>
      <c r="H3119">
        <v>11561</v>
      </c>
      <c r="Z3119"/>
      <c r="AA3119"/>
      <c r="AC3119"/>
      <c r="AD3119"/>
    </row>
    <row r="3120" spans="3:30" hidden="1" x14ac:dyDescent="0.25">
      <c r="D3120" s="1">
        <v>4.1666666666666664E-2</v>
      </c>
      <c r="E3120">
        <v>11560</v>
      </c>
      <c r="F3120">
        <v>11565</v>
      </c>
      <c r="G3120">
        <v>11559</v>
      </c>
      <c r="H3120">
        <v>11561</v>
      </c>
      <c r="Z3120"/>
      <c r="AA3120"/>
      <c r="AC3120"/>
      <c r="AD3120"/>
    </row>
    <row r="3121" spans="3:30" hidden="1" x14ac:dyDescent="0.25">
      <c r="D3121" s="1">
        <v>8.3333333333333329E-2</v>
      </c>
      <c r="E3121">
        <v>11561</v>
      </c>
      <c r="F3121">
        <v>11562</v>
      </c>
      <c r="G3121">
        <v>11556</v>
      </c>
      <c r="H3121">
        <v>11557</v>
      </c>
      <c r="Z3121"/>
      <c r="AA3121"/>
      <c r="AC3121"/>
      <c r="AD3121"/>
    </row>
    <row r="3122" spans="3:30" hidden="1" x14ac:dyDescent="0.25">
      <c r="D3122" s="1">
        <v>0.125</v>
      </c>
      <c r="E3122">
        <v>11557</v>
      </c>
      <c r="F3122">
        <v>11561</v>
      </c>
      <c r="G3122">
        <v>11556</v>
      </c>
      <c r="H3122">
        <v>11559</v>
      </c>
      <c r="Z3122"/>
      <c r="AA3122"/>
      <c r="AC3122"/>
      <c r="AD3122"/>
    </row>
    <row r="3123" spans="3:30" hidden="1" x14ac:dyDescent="0.25">
      <c r="D3123" s="1">
        <v>0.16666666666666666</v>
      </c>
      <c r="E3123">
        <v>11558</v>
      </c>
      <c r="F3123">
        <v>11562</v>
      </c>
      <c r="G3123">
        <v>11557</v>
      </c>
      <c r="H3123">
        <v>11562</v>
      </c>
      <c r="Z3123"/>
      <c r="AA3123"/>
      <c r="AC3123"/>
      <c r="AD3123"/>
    </row>
    <row r="3124" spans="3:30" hidden="1" x14ac:dyDescent="0.25">
      <c r="D3124" s="1">
        <v>0.20833333333333334</v>
      </c>
      <c r="E3124">
        <v>11564</v>
      </c>
      <c r="F3124">
        <v>11564</v>
      </c>
      <c r="G3124">
        <v>11561</v>
      </c>
      <c r="H3124">
        <v>11562</v>
      </c>
      <c r="Z3124"/>
      <c r="AA3124"/>
      <c r="AC3124"/>
      <c r="AD3124"/>
    </row>
    <row r="3125" spans="3:30" hidden="1" x14ac:dyDescent="0.25">
      <c r="D3125" s="1">
        <v>0.25</v>
      </c>
      <c r="E3125">
        <v>11562</v>
      </c>
      <c r="F3125">
        <v>11562</v>
      </c>
      <c r="G3125">
        <v>11558</v>
      </c>
      <c r="H3125">
        <v>11559</v>
      </c>
      <c r="Z3125"/>
      <c r="AA3125"/>
      <c r="AC3125"/>
      <c r="AD3125"/>
    </row>
    <row r="3126" spans="3:30" hidden="1" x14ac:dyDescent="0.25">
      <c r="D3126" s="1">
        <v>0.29166666666666669</v>
      </c>
      <c r="E3126">
        <v>11560</v>
      </c>
      <c r="F3126">
        <v>11560</v>
      </c>
      <c r="G3126">
        <v>11556</v>
      </c>
      <c r="H3126">
        <v>11556</v>
      </c>
      <c r="Z3126"/>
      <c r="AA3126"/>
      <c r="AC3126"/>
      <c r="AD3126"/>
    </row>
    <row r="3127" spans="3:30" x14ac:dyDescent="0.25">
      <c r="D3127" s="2">
        <v>0.33333333333333331</v>
      </c>
      <c r="E3127">
        <v>11557</v>
      </c>
      <c r="F3127">
        <v>11579</v>
      </c>
      <c r="G3127">
        <v>11552</v>
      </c>
      <c r="H3127">
        <v>11577</v>
      </c>
      <c r="J3127">
        <v>20</v>
      </c>
      <c r="K3127">
        <v>0</v>
      </c>
      <c r="L3127">
        <v>27</v>
      </c>
      <c r="M3127">
        <v>51</v>
      </c>
      <c r="N3127">
        <v>1</v>
      </c>
      <c r="R3127">
        <f>MAX(F3125:F3141)</f>
        <v>11637</v>
      </c>
      <c r="W3127">
        <f t="shared" ref="W3127:W3141" si="1015">ABS(M3127)</f>
        <v>51</v>
      </c>
      <c r="X3127">
        <f t="shared" ref="X3127:X3141" si="1016">ABS(J3127)</f>
        <v>20</v>
      </c>
      <c r="Y3127">
        <f t="shared" ref="Y3127:Y3141" si="1017">IF(R3127&lt;1000,ABS(R3127),0)</f>
        <v>0</v>
      </c>
      <c r="Z3127" s="22">
        <f t="shared" ref="Z3127:Z3141" si="1018">IF(N3127=1,0,ABS(N3127))</f>
        <v>0</v>
      </c>
      <c r="AA3127" s="22">
        <f t="shared" ref="AA3127:AA3141" si="1019">ABS(O3127)</f>
        <v>0</v>
      </c>
      <c r="AB3127">
        <f t="shared" ref="AB3127:AB3141" si="1020">IF(N3127=1,1,0)</f>
        <v>1</v>
      </c>
      <c r="AC3127" s="22">
        <f t="shared" ref="AC3127:AC3141" si="1021">IF(N3127=1,ABS(N3128),0)</f>
        <v>0.40136054421768708</v>
      </c>
      <c r="AD3127" s="22">
        <f t="shared" ref="AD3127:AD3141" si="1022">IF(N3127=1,0,ABS(O3128))</f>
        <v>0</v>
      </c>
    </row>
    <row r="3128" spans="3:30" x14ac:dyDescent="0.25">
      <c r="D3128" s="2">
        <v>0.375</v>
      </c>
      <c r="E3128">
        <v>11575</v>
      </c>
      <c r="F3128">
        <v>11578</v>
      </c>
      <c r="G3128">
        <v>11562</v>
      </c>
      <c r="H3128">
        <v>11566</v>
      </c>
      <c r="J3128">
        <v>-9</v>
      </c>
      <c r="K3128">
        <f t="shared" ref="K3128:K3141" si="1023">K3127+J3129</f>
        <v>6</v>
      </c>
      <c r="L3128">
        <v>16</v>
      </c>
      <c r="N3128">
        <f>IF(J3127&lt;0,MIN(K3128:K3141),MAX(K3128:K3141))/R3106</f>
        <v>0.40136054421768708</v>
      </c>
      <c r="O3128">
        <f>IF(J3127&lt;0,MAX(K3128:K3141),MIN(K3128:K3141))/R3106</f>
        <v>4.0816326530612242E-2</v>
      </c>
      <c r="R3128">
        <f>MIN(G3125:G3141)</f>
        <v>11552</v>
      </c>
      <c r="W3128">
        <f t="shared" si="1015"/>
        <v>0</v>
      </c>
      <c r="X3128">
        <f t="shared" si="1016"/>
        <v>9</v>
      </c>
      <c r="Y3128">
        <f t="shared" si="1017"/>
        <v>0</v>
      </c>
      <c r="Z3128" s="22">
        <f t="shared" si="1018"/>
        <v>0.40136054421768708</v>
      </c>
      <c r="AA3128" s="22">
        <f t="shared" si="1019"/>
        <v>4.0816326530612242E-2</v>
      </c>
      <c r="AB3128">
        <f t="shared" si="1020"/>
        <v>0</v>
      </c>
      <c r="AC3128" s="22">
        <f t="shared" si="1021"/>
        <v>0</v>
      </c>
      <c r="AD3128" s="22">
        <f t="shared" si="1022"/>
        <v>0</v>
      </c>
    </row>
    <row r="3129" spans="3:30" x14ac:dyDescent="0.25">
      <c r="D3129" s="1">
        <v>0.41666666666666669</v>
      </c>
      <c r="E3129">
        <v>11564</v>
      </c>
      <c r="F3129">
        <v>11587</v>
      </c>
      <c r="G3129">
        <v>11556</v>
      </c>
      <c r="H3129">
        <v>11570</v>
      </c>
      <c r="J3129">
        <v>6</v>
      </c>
      <c r="K3129">
        <f t="shared" si="1023"/>
        <v>15</v>
      </c>
      <c r="L3129">
        <v>31</v>
      </c>
      <c r="R3129">
        <f>R3127-R3128</f>
        <v>85</v>
      </c>
      <c r="W3129">
        <f t="shared" si="1015"/>
        <v>0</v>
      </c>
      <c r="X3129">
        <f t="shared" si="1016"/>
        <v>6</v>
      </c>
      <c r="Y3129">
        <f t="shared" si="1017"/>
        <v>85</v>
      </c>
      <c r="Z3129" s="22">
        <f t="shared" si="1018"/>
        <v>0</v>
      </c>
      <c r="AA3129" s="22">
        <f t="shared" si="1019"/>
        <v>0</v>
      </c>
      <c r="AB3129">
        <f t="shared" si="1020"/>
        <v>0</v>
      </c>
      <c r="AC3129" s="22">
        <f t="shared" si="1021"/>
        <v>0</v>
      </c>
      <c r="AD3129" s="22">
        <f t="shared" si="1022"/>
        <v>0</v>
      </c>
    </row>
    <row r="3130" spans="3:30" x14ac:dyDescent="0.25">
      <c r="D3130" s="1">
        <v>0.45833333333333331</v>
      </c>
      <c r="E3130">
        <v>11570</v>
      </c>
      <c r="F3130">
        <v>11580</v>
      </c>
      <c r="G3130">
        <v>11555</v>
      </c>
      <c r="H3130">
        <v>11579</v>
      </c>
      <c r="J3130">
        <v>9</v>
      </c>
      <c r="K3130">
        <f t="shared" si="1023"/>
        <v>24</v>
      </c>
      <c r="L3130">
        <v>25</v>
      </c>
      <c r="R3130">
        <v>85</v>
      </c>
      <c r="W3130">
        <f t="shared" si="1015"/>
        <v>0</v>
      </c>
      <c r="X3130">
        <f t="shared" si="1016"/>
        <v>9</v>
      </c>
      <c r="Y3130">
        <f t="shared" si="1017"/>
        <v>85</v>
      </c>
      <c r="Z3130" s="22">
        <f t="shared" si="1018"/>
        <v>0</v>
      </c>
      <c r="AA3130" s="22">
        <f t="shared" si="1019"/>
        <v>0</v>
      </c>
      <c r="AB3130">
        <f t="shared" si="1020"/>
        <v>0</v>
      </c>
      <c r="AC3130" s="22">
        <f t="shared" si="1021"/>
        <v>0</v>
      </c>
      <c r="AD3130" s="22">
        <f t="shared" si="1022"/>
        <v>0</v>
      </c>
    </row>
    <row r="3131" spans="3:30" x14ac:dyDescent="0.25">
      <c r="D3131" s="1">
        <v>0.5</v>
      </c>
      <c r="E3131">
        <v>11579</v>
      </c>
      <c r="F3131">
        <v>11591</v>
      </c>
      <c r="G3131">
        <v>11569</v>
      </c>
      <c r="H3131">
        <v>11588</v>
      </c>
      <c r="J3131">
        <v>9</v>
      </c>
      <c r="K3131">
        <f t="shared" si="1023"/>
        <v>20</v>
      </c>
      <c r="L3131">
        <v>22</v>
      </c>
      <c r="R3131">
        <v>85</v>
      </c>
      <c r="W3131">
        <f t="shared" si="1015"/>
        <v>0</v>
      </c>
      <c r="X3131">
        <f t="shared" si="1016"/>
        <v>9</v>
      </c>
      <c r="Y3131">
        <f t="shared" si="1017"/>
        <v>85</v>
      </c>
      <c r="Z3131" s="22">
        <f t="shared" si="1018"/>
        <v>0</v>
      </c>
      <c r="AA3131" s="22">
        <f t="shared" si="1019"/>
        <v>0</v>
      </c>
      <c r="AB3131">
        <f t="shared" si="1020"/>
        <v>0</v>
      </c>
      <c r="AC3131" s="22">
        <f t="shared" si="1021"/>
        <v>0</v>
      </c>
      <c r="AD3131" s="22">
        <f t="shared" si="1022"/>
        <v>0</v>
      </c>
    </row>
    <row r="3132" spans="3:30" x14ac:dyDescent="0.25">
      <c r="C3132">
        <v>1</v>
      </c>
      <c r="D3132" s="1">
        <v>0.54166666666666663</v>
      </c>
      <c r="E3132">
        <v>11588</v>
      </c>
      <c r="F3132">
        <v>11592</v>
      </c>
      <c r="G3132">
        <v>11579</v>
      </c>
      <c r="H3132">
        <v>11584</v>
      </c>
      <c r="J3132">
        <v>-4</v>
      </c>
      <c r="K3132">
        <f t="shared" si="1023"/>
        <v>32</v>
      </c>
      <c r="L3132">
        <v>13</v>
      </c>
      <c r="W3132">
        <f t="shared" si="1015"/>
        <v>0</v>
      </c>
      <c r="X3132">
        <f t="shared" si="1016"/>
        <v>4</v>
      </c>
      <c r="Y3132">
        <f t="shared" si="1017"/>
        <v>0</v>
      </c>
      <c r="Z3132" s="22">
        <f t="shared" si="1018"/>
        <v>0</v>
      </c>
      <c r="AA3132" s="22">
        <f t="shared" si="1019"/>
        <v>0</v>
      </c>
      <c r="AB3132">
        <f t="shared" si="1020"/>
        <v>0</v>
      </c>
      <c r="AC3132" s="22">
        <f t="shared" si="1021"/>
        <v>0</v>
      </c>
      <c r="AD3132" s="22">
        <f t="shared" si="1022"/>
        <v>0</v>
      </c>
    </row>
    <row r="3133" spans="3:30" x14ac:dyDescent="0.25">
      <c r="D3133" s="1">
        <v>0.58333333333333337</v>
      </c>
      <c r="E3133">
        <v>11584</v>
      </c>
      <c r="F3133">
        <v>11599</v>
      </c>
      <c r="G3133">
        <v>11583</v>
      </c>
      <c r="H3133">
        <v>11596</v>
      </c>
      <c r="J3133">
        <v>12</v>
      </c>
      <c r="K3133">
        <f t="shared" si="1023"/>
        <v>27</v>
      </c>
      <c r="L3133">
        <v>16</v>
      </c>
      <c r="W3133">
        <f t="shared" si="1015"/>
        <v>0</v>
      </c>
      <c r="X3133">
        <f t="shared" si="1016"/>
        <v>12</v>
      </c>
      <c r="Y3133">
        <f t="shared" si="1017"/>
        <v>0</v>
      </c>
      <c r="Z3133" s="22">
        <f t="shared" si="1018"/>
        <v>0</v>
      </c>
      <c r="AA3133" s="22">
        <f t="shared" si="1019"/>
        <v>0</v>
      </c>
      <c r="AB3133">
        <f t="shared" si="1020"/>
        <v>0</v>
      </c>
      <c r="AC3133" s="22">
        <f t="shared" si="1021"/>
        <v>0</v>
      </c>
      <c r="AD3133" s="22">
        <f t="shared" si="1022"/>
        <v>0</v>
      </c>
    </row>
    <row r="3134" spans="3:30" x14ac:dyDescent="0.25">
      <c r="D3134" s="1">
        <v>0.625</v>
      </c>
      <c r="E3134">
        <v>11596</v>
      </c>
      <c r="F3134">
        <v>11600</v>
      </c>
      <c r="G3134">
        <v>11580</v>
      </c>
      <c r="H3134">
        <v>11591</v>
      </c>
      <c r="J3134">
        <v>-5</v>
      </c>
      <c r="K3134">
        <f t="shared" si="1023"/>
        <v>59</v>
      </c>
      <c r="L3134">
        <v>20</v>
      </c>
      <c r="W3134">
        <f t="shared" si="1015"/>
        <v>0</v>
      </c>
      <c r="X3134">
        <f t="shared" si="1016"/>
        <v>5</v>
      </c>
      <c r="Y3134">
        <f t="shared" si="1017"/>
        <v>0</v>
      </c>
      <c r="Z3134" s="22">
        <f t="shared" si="1018"/>
        <v>0</v>
      </c>
      <c r="AA3134" s="22">
        <f t="shared" si="1019"/>
        <v>0</v>
      </c>
      <c r="AB3134">
        <f t="shared" si="1020"/>
        <v>0</v>
      </c>
      <c r="AC3134" s="22">
        <f t="shared" si="1021"/>
        <v>0</v>
      </c>
      <c r="AD3134" s="22">
        <f t="shared" si="1022"/>
        <v>0</v>
      </c>
    </row>
    <row r="3135" spans="3:30" x14ac:dyDescent="0.25">
      <c r="D3135" s="1">
        <v>0.66666666666666663</v>
      </c>
      <c r="E3135">
        <v>11591</v>
      </c>
      <c r="F3135">
        <v>11635</v>
      </c>
      <c r="G3135">
        <v>11587</v>
      </c>
      <c r="H3135">
        <v>11623</v>
      </c>
      <c r="J3135">
        <v>32</v>
      </c>
      <c r="K3135">
        <f t="shared" si="1023"/>
        <v>48</v>
      </c>
      <c r="L3135">
        <v>48</v>
      </c>
      <c r="W3135">
        <f t="shared" si="1015"/>
        <v>0</v>
      </c>
      <c r="X3135">
        <f t="shared" si="1016"/>
        <v>32</v>
      </c>
      <c r="Y3135">
        <f t="shared" si="1017"/>
        <v>0</v>
      </c>
      <c r="Z3135" s="22">
        <f t="shared" si="1018"/>
        <v>0</v>
      </c>
      <c r="AA3135" s="22">
        <f t="shared" si="1019"/>
        <v>0</v>
      </c>
      <c r="AB3135">
        <f t="shared" si="1020"/>
        <v>0</v>
      </c>
      <c r="AC3135" s="22">
        <f t="shared" si="1021"/>
        <v>0</v>
      </c>
      <c r="AD3135" s="22">
        <f t="shared" si="1022"/>
        <v>0</v>
      </c>
    </row>
    <row r="3136" spans="3:30" x14ac:dyDescent="0.25">
      <c r="D3136" s="1">
        <v>0.70833333333333337</v>
      </c>
      <c r="E3136">
        <v>11623</v>
      </c>
      <c r="F3136">
        <v>11637</v>
      </c>
      <c r="G3136">
        <v>11603</v>
      </c>
      <c r="H3136">
        <v>11612</v>
      </c>
      <c r="J3136">
        <v>-11</v>
      </c>
      <c r="K3136">
        <f t="shared" si="1023"/>
        <v>54</v>
      </c>
      <c r="L3136">
        <v>34</v>
      </c>
      <c r="W3136">
        <f t="shared" si="1015"/>
        <v>0</v>
      </c>
      <c r="X3136">
        <f t="shared" si="1016"/>
        <v>11</v>
      </c>
      <c r="Y3136">
        <f t="shared" si="1017"/>
        <v>0</v>
      </c>
      <c r="Z3136" s="22">
        <f t="shared" si="1018"/>
        <v>0</v>
      </c>
      <c r="AA3136" s="22">
        <f t="shared" si="1019"/>
        <v>0</v>
      </c>
      <c r="AB3136">
        <f t="shared" si="1020"/>
        <v>0</v>
      </c>
      <c r="AC3136" s="22">
        <f t="shared" si="1021"/>
        <v>0</v>
      </c>
      <c r="AD3136" s="22">
        <f t="shared" si="1022"/>
        <v>0</v>
      </c>
    </row>
    <row r="3137" spans="4:30" x14ac:dyDescent="0.25">
      <c r="D3137" s="1">
        <v>0.75</v>
      </c>
      <c r="E3137">
        <v>11611</v>
      </c>
      <c r="F3137">
        <v>11629</v>
      </c>
      <c r="G3137">
        <v>11603</v>
      </c>
      <c r="H3137">
        <v>11617</v>
      </c>
      <c r="J3137">
        <v>6</v>
      </c>
      <c r="K3137">
        <f t="shared" si="1023"/>
        <v>46</v>
      </c>
      <c r="L3137">
        <v>26</v>
      </c>
      <c r="W3137">
        <f t="shared" si="1015"/>
        <v>0</v>
      </c>
      <c r="X3137">
        <f t="shared" si="1016"/>
        <v>6</v>
      </c>
      <c r="Y3137">
        <f t="shared" si="1017"/>
        <v>0</v>
      </c>
      <c r="Z3137" s="22">
        <f t="shared" si="1018"/>
        <v>0</v>
      </c>
      <c r="AA3137" s="22">
        <f t="shared" si="1019"/>
        <v>0</v>
      </c>
      <c r="AB3137">
        <f t="shared" si="1020"/>
        <v>0</v>
      </c>
      <c r="AC3137" s="22">
        <f t="shared" si="1021"/>
        <v>0</v>
      </c>
      <c r="AD3137" s="22">
        <f t="shared" si="1022"/>
        <v>0</v>
      </c>
    </row>
    <row r="3138" spans="4:30" x14ac:dyDescent="0.25">
      <c r="D3138" s="1">
        <v>0.79166666666666663</v>
      </c>
      <c r="E3138">
        <v>11618</v>
      </c>
      <c r="F3138">
        <v>11618</v>
      </c>
      <c r="G3138">
        <v>11601</v>
      </c>
      <c r="H3138">
        <v>11610</v>
      </c>
      <c r="J3138">
        <v>-8</v>
      </c>
      <c r="K3138">
        <f t="shared" si="1023"/>
        <v>41</v>
      </c>
      <c r="L3138">
        <v>17</v>
      </c>
      <c r="W3138">
        <f t="shared" si="1015"/>
        <v>0</v>
      </c>
      <c r="X3138">
        <f t="shared" si="1016"/>
        <v>8</v>
      </c>
      <c r="Y3138">
        <f t="shared" si="1017"/>
        <v>0</v>
      </c>
      <c r="Z3138" s="22">
        <f t="shared" si="1018"/>
        <v>0</v>
      </c>
      <c r="AA3138" s="22">
        <f t="shared" si="1019"/>
        <v>0</v>
      </c>
      <c r="AB3138">
        <f t="shared" si="1020"/>
        <v>0</v>
      </c>
      <c r="AC3138" s="22">
        <f t="shared" si="1021"/>
        <v>0</v>
      </c>
      <c r="AD3138" s="22">
        <f t="shared" si="1022"/>
        <v>0</v>
      </c>
    </row>
    <row r="3139" spans="4:30" x14ac:dyDescent="0.25">
      <c r="D3139" s="1">
        <v>0.83333333333333337</v>
      </c>
      <c r="E3139">
        <v>11610</v>
      </c>
      <c r="F3139">
        <v>11612</v>
      </c>
      <c r="G3139">
        <v>11598</v>
      </c>
      <c r="H3139">
        <v>11605</v>
      </c>
      <c r="J3139">
        <v>-5</v>
      </c>
      <c r="K3139">
        <f t="shared" si="1023"/>
        <v>37</v>
      </c>
      <c r="L3139">
        <v>14</v>
      </c>
      <c r="W3139">
        <f t="shared" si="1015"/>
        <v>0</v>
      </c>
      <c r="X3139">
        <f t="shared" si="1016"/>
        <v>5</v>
      </c>
      <c r="Y3139">
        <f t="shared" si="1017"/>
        <v>0</v>
      </c>
      <c r="Z3139" s="22">
        <f t="shared" si="1018"/>
        <v>0</v>
      </c>
      <c r="AA3139" s="22">
        <f t="shared" si="1019"/>
        <v>0</v>
      </c>
      <c r="AB3139">
        <f t="shared" si="1020"/>
        <v>0</v>
      </c>
      <c r="AC3139" s="22">
        <f t="shared" si="1021"/>
        <v>0</v>
      </c>
      <c r="AD3139" s="22">
        <f t="shared" si="1022"/>
        <v>0</v>
      </c>
    </row>
    <row r="3140" spans="4:30" x14ac:dyDescent="0.25">
      <c r="D3140" s="1">
        <v>0.875</v>
      </c>
      <c r="E3140">
        <v>11605</v>
      </c>
      <c r="F3140">
        <v>11608</v>
      </c>
      <c r="G3140">
        <v>11591</v>
      </c>
      <c r="H3140">
        <v>11601</v>
      </c>
      <c r="J3140">
        <v>-4</v>
      </c>
      <c r="K3140">
        <f t="shared" si="1023"/>
        <v>44</v>
      </c>
      <c r="L3140">
        <v>17</v>
      </c>
      <c r="W3140">
        <f t="shared" si="1015"/>
        <v>0</v>
      </c>
      <c r="X3140">
        <f t="shared" si="1016"/>
        <v>4</v>
      </c>
      <c r="Y3140">
        <f t="shared" si="1017"/>
        <v>0</v>
      </c>
      <c r="Z3140" s="22">
        <f t="shared" si="1018"/>
        <v>0</v>
      </c>
      <c r="AA3140" s="22">
        <f t="shared" si="1019"/>
        <v>0</v>
      </c>
      <c r="AB3140">
        <f t="shared" si="1020"/>
        <v>0</v>
      </c>
      <c r="AC3140" s="22">
        <f t="shared" si="1021"/>
        <v>0</v>
      </c>
      <c r="AD3140" s="22">
        <f t="shared" si="1022"/>
        <v>0</v>
      </c>
    </row>
    <row r="3141" spans="4:30" x14ac:dyDescent="0.25">
      <c r="D3141" s="2">
        <v>0.91666666666666663</v>
      </c>
      <c r="E3141">
        <v>11601</v>
      </c>
      <c r="F3141">
        <v>11613</v>
      </c>
      <c r="G3141">
        <v>11598</v>
      </c>
      <c r="H3141">
        <v>11608</v>
      </c>
      <c r="J3141">
        <v>7</v>
      </c>
      <c r="K3141">
        <f t="shared" si="1023"/>
        <v>44</v>
      </c>
      <c r="L3141">
        <v>15</v>
      </c>
      <c r="W3141">
        <f t="shared" si="1015"/>
        <v>0</v>
      </c>
      <c r="X3141">
        <f t="shared" si="1016"/>
        <v>7</v>
      </c>
      <c r="Y3141">
        <f t="shared" si="1017"/>
        <v>0</v>
      </c>
      <c r="Z3141" s="22">
        <f t="shared" si="1018"/>
        <v>0</v>
      </c>
      <c r="AA3141" s="22">
        <f t="shared" si="1019"/>
        <v>0</v>
      </c>
      <c r="AB3141">
        <f t="shared" si="1020"/>
        <v>0</v>
      </c>
      <c r="AC3141" s="22">
        <f t="shared" si="1021"/>
        <v>0</v>
      </c>
      <c r="AD3141" s="22">
        <f t="shared" si="1022"/>
        <v>0</v>
      </c>
    </row>
    <row r="3142" spans="4:30" hidden="1" x14ac:dyDescent="0.25">
      <c r="D3142" s="1">
        <v>0</v>
      </c>
      <c r="E3142">
        <v>11608</v>
      </c>
      <c r="F3142">
        <v>11608</v>
      </c>
      <c r="G3142">
        <v>11608</v>
      </c>
      <c r="H3142">
        <v>11608</v>
      </c>
      <c r="Z3142"/>
      <c r="AA3142"/>
      <c r="AC3142"/>
      <c r="AD3142"/>
    </row>
    <row r="3143" spans="4:30" hidden="1" x14ac:dyDescent="0.25">
      <c r="D3143" s="1">
        <v>4.1666666666666664E-2</v>
      </c>
      <c r="E3143">
        <v>11608</v>
      </c>
      <c r="F3143">
        <v>11608</v>
      </c>
      <c r="G3143">
        <v>11601</v>
      </c>
      <c r="H3143">
        <v>11601</v>
      </c>
      <c r="Z3143"/>
      <c r="AA3143"/>
      <c r="AC3143"/>
      <c r="AD3143"/>
    </row>
    <row r="3144" spans="4:30" hidden="1" x14ac:dyDescent="0.25">
      <c r="D3144" s="1">
        <v>0</v>
      </c>
      <c r="E3144">
        <v>11553</v>
      </c>
      <c r="F3144">
        <v>11553</v>
      </c>
      <c r="G3144">
        <v>11553</v>
      </c>
      <c r="H3144">
        <v>11553</v>
      </c>
      <c r="Z3144"/>
      <c r="AA3144"/>
      <c r="AC3144"/>
      <c r="AD3144"/>
    </row>
    <row r="3145" spans="4:30" hidden="1" x14ac:dyDescent="0.25">
      <c r="D3145" s="1">
        <v>4.1666666666666664E-2</v>
      </c>
      <c r="E3145">
        <v>11557</v>
      </c>
      <c r="F3145">
        <v>11560</v>
      </c>
      <c r="G3145">
        <v>11553</v>
      </c>
      <c r="H3145">
        <v>11557</v>
      </c>
      <c r="Z3145"/>
      <c r="AA3145"/>
      <c r="AC3145"/>
      <c r="AD3145"/>
    </row>
    <row r="3146" spans="4:30" hidden="1" x14ac:dyDescent="0.25">
      <c r="D3146" s="1">
        <v>8.3333333333333329E-2</v>
      </c>
      <c r="E3146">
        <v>11555</v>
      </c>
      <c r="F3146">
        <v>11557</v>
      </c>
      <c r="G3146">
        <v>11547</v>
      </c>
      <c r="H3146">
        <v>11547</v>
      </c>
      <c r="Z3146"/>
      <c r="AA3146"/>
      <c r="AC3146"/>
      <c r="AD3146"/>
    </row>
    <row r="3147" spans="4:30" hidden="1" x14ac:dyDescent="0.25">
      <c r="D3147" s="1">
        <v>0.125</v>
      </c>
      <c r="E3147">
        <v>11547</v>
      </c>
      <c r="F3147">
        <v>11555</v>
      </c>
      <c r="G3147">
        <v>11547</v>
      </c>
      <c r="H3147">
        <v>11553</v>
      </c>
      <c r="Z3147"/>
      <c r="AA3147"/>
      <c r="AC3147"/>
      <c r="AD3147"/>
    </row>
    <row r="3148" spans="4:30" hidden="1" x14ac:dyDescent="0.25">
      <c r="D3148" s="1">
        <v>0.16666666666666666</v>
      </c>
      <c r="E3148">
        <v>11552</v>
      </c>
      <c r="F3148">
        <v>11556</v>
      </c>
      <c r="G3148">
        <v>11551</v>
      </c>
      <c r="H3148">
        <v>11556</v>
      </c>
      <c r="Z3148"/>
      <c r="AA3148"/>
      <c r="AC3148"/>
      <c r="AD3148"/>
    </row>
    <row r="3149" spans="4:30" hidden="1" x14ac:dyDescent="0.25">
      <c r="D3149" s="1">
        <v>0.20833333333333334</v>
      </c>
      <c r="E3149">
        <v>11555</v>
      </c>
      <c r="F3149">
        <v>11556</v>
      </c>
      <c r="G3149">
        <v>11554</v>
      </c>
      <c r="H3149">
        <v>11556</v>
      </c>
      <c r="Z3149"/>
      <c r="AA3149"/>
      <c r="AC3149"/>
      <c r="AD3149"/>
    </row>
    <row r="3150" spans="4:30" hidden="1" x14ac:dyDescent="0.25">
      <c r="D3150" s="1">
        <v>0.25</v>
      </c>
      <c r="E3150">
        <v>11555</v>
      </c>
      <c r="F3150">
        <v>11557</v>
      </c>
      <c r="G3150">
        <v>11553</v>
      </c>
      <c r="H3150">
        <v>11556</v>
      </c>
      <c r="Z3150"/>
      <c r="AA3150"/>
      <c r="AC3150"/>
      <c r="AD3150"/>
    </row>
    <row r="3151" spans="4:30" hidden="1" x14ac:dyDescent="0.25">
      <c r="D3151" s="1">
        <v>0.29166666666666669</v>
      </c>
      <c r="E3151">
        <v>11555</v>
      </c>
      <c r="F3151">
        <v>11556</v>
      </c>
      <c r="G3151">
        <v>11541</v>
      </c>
      <c r="H3151">
        <v>11541</v>
      </c>
      <c r="Z3151"/>
      <c r="AA3151"/>
      <c r="AC3151"/>
      <c r="AD3151"/>
    </row>
    <row r="3152" spans="4:30" x14ac:dyDescent="0.25">
      <c r="D3152" s="2">
        <v>0.33333333333333331</v>
      </c>
      <c r="E3152">
        <v>11539</v>
      </c>
      <c r="F3152">
        <v>11544</v>
      </c>
      <c r="G3152">
        <v>11530</v>
      </c>
      <c r="H3152">
        <v>11541</v>
      </c>
      <c r="J3152">
        <v>2</v>
      </c>
      <c r="K3152">
        <v>0</v>
      </c>
      <c r="L3152">
        <v>14</v>
      </c>
      <c r="M3152">
        <v>6</v>
      </c>
      <c r="R3152">
        <f>MAX(F3150:F3166)</f>
        <v>11585</v>
      </c>
      <c r="W3152">
        <f t="shared" ref="W3152:W3166" si="1024">ABS(M3152)</f>
        <v>6</v>
      </c>
      <c r="X3152">
        <f t="shared" ref="X3152:X3166" si="1025">ABS(J3152)</f>
        <v>2</v>
      </c>
      <c r="Y3152">
        <f t="shared" ref="Y3152:Y3166" si="1026">IF(R3152&lt;1000,ABS(R3152),0)</f>
        <v>0</v>
      </c>
      <c r="Z3152" s="22">
        <f t="shared" ref="Z3152:Z3166" si="1027">IF(N3152=1,0,ABS(N3152))</f>
        <v>0</v>
      </c>
      <c r="AA3152" s="22">
        <f t="shared" ref="AA3152:AA3166" si="1028">ABS(O3152)</f>
        <v>0</v>
      </c>
      <c r="AB3152">
        <f t="shared" ref="AB3152:AB3166" si="1029">IF(N3152=1,1,0)</f>
        <v>0</v>
      </c>
      <c r="AC3152" s="22">
        <f t="shared" ref="AC3152:AC3166" si="1030">IF(N3152=1,ABS(N3153),0)</f>
        <v>0</v>
      </c>
      <c r="AD3152" s="22">
        <f t="shared" ref="AD3152:AD3166" si="1031">IF(N3152=1,0,ABS(O3153))</f>
        <v>0.89411764705882357</v>
      </c>
    </row>
    <row r="3153" spans="3:30" x14ac:dyDescent="0.25">
      <c r="D3153" s="2">
        <v>0.375</v>
      </c>
      <c r="E3153">
        <v>11535</v>
      </c>
      <c r="F3153">
        <v>11538</v>
      </c>
      <c r="G3153">
        <v>11527</v>
      </c>
      <c r="H3153">
        <v>11530</v>
      </c>
      <c r="J3153">
        <v>-5</v>
      </c>
      <c r="K3153">
        <f t="shared" ref="K3153:K3166" si="1032">K3152+J3154</f>
        <v>-43</v>
      </c>
      <c r="L3153">
        <v>11</v>
      </c>
      <c r="N3153">
        <f>IF(J3152&lt;0,MIN(K3153:K3166),MAX(K3153:K3166))/R3131</f>
        <v>0.51764705882352946</v>
      </c>
      <c r="O3153">
        <f>IF(J3152&lt;0,MAX(K3153:K3166),MIN(K3153:K3166))/R3131</f>
        <v>-0.89411764705882357</v>
      </c>
      <c r="R3153">
        <f>MIN(G3150:G3166)</f>
        <v>11424</v>
      </c>
      <c r="W3153">
        <f t="shared" si="1024"/>
        <v>0</v>
      </c>
      <c r="X3153">
        <f t="shared" si="1025"/>
        <v>5</v>
      </c>
      <c r="Y3153">
        <f t="shared" si="1026"/>
        <v>0</v>
      </c>
      <c r="Z3153" s="22">
        <f t="shared" si="1027"/>
        <v>0.51764705882352946</v>
      </c>
      <c r="AA3153" s="22">
        <f t="shared" si="1028"/>
        <v>0.89411764705882357</v>
      </c>
      <c r="AB3153">
        <f t="shared" si="1029"/>
        <v>0</v>
      </c>
      <c r="AC3153" s="22">
        <f t="shared" si="1030"/>
        <v>0</v>
      </c>
      <c r="AD3153" s="22">
        <f t="shared" si="1031"/>
        <v>0</v>
      </c>
    </row>
    <row r="3154" spans="3:30" x14ac:dyDescent="0.25">
      <c r="D3154" s="1">
        <v>0.41666666666666669</v>
      </c>
      <c r="E3154">
        <v>11530</v>
      </c>
      <c r="F3154">
        <v>11532</v>
      </c>
      <c r="G3154">
        <v>11461</v>
      </c>
      <c r="H3154">
        <v>11487</v>
      </c>
      <c r="J3154">
        <v>-43</v>
      </c>
      <c r="K3154">
        <f t="shared" si="1032"/>
        <v>-60</v>
      </c>
      <c r="L3154">
        <v>71</v>
      </c>
      <c r="R3154">
        <f>R3152-R3153</f>
        <v>161</v>
      </c>
      <c r="W3154">
        <f t="shared" si="1024"/>
        <v>0</v>
      </c>
      <c r="X3154">
        <f t="shared" si="1025"/>
        <v>43</v>
      </c>
      <c r="Y3154">
        <f t="shared" si="1026"/>
        <v>161</v>
      </c>
      <c r="Z3154" s="22">
        <f t="shared" si="1027"/>
        <v>0</v>
      </c>
      <c r="AA3154" s="22">
        <f t="shared" si="1028"/>
        <v>0</v>
      </c>
      <c r="AB3154">
        <f t="shared" si="1029"/>
        <v>0</v>
      </c>
      <c r="AC3154" s="22">
        <f t="shared" si="1030"/>
        <v>0</v>
      </c>
      <c r="AD3154" s="22">
        <f t="shared" si="1031"/>
        <v>0</v>
      </c>
    </row>
    <row r="3155" spans="3:30" x14ac:dyDescent="0.25">
      <c r="D3155" s="1">
        <v>0.45833333333333331</v>
      </c>
      <c r="E3155">
        <v>11487</v>
      </c>
      <c r="F3155">
        <v>11492</v>
      </c>
      <c r="G3155">
        <v>11470</v>
      </c>
      <c r="H3155">
        <v>11470</v>
      </c>
      <c r="J3155">
        <v>-17</v>
      </c>
      <c r="K3155">
        <f t="shared" si="1032"/>
        <v>-76</v>
      </c>
      <c r="L3155">
        <v>22</v>
      </c>
      <c r="R3155">
        <v>161</v>
      </c>
      <c r="W3155">
        <f t="shared" si="1024"/>
        <v>0</v>
      </c>
      <c r="X3155">
        <f t="shared" si="1025"/>
        <v>17</v>
      </c>
      <c r="Y3155">
        <f t="shared" si="1026"/>
        <v>161</v>
      </c>
      <c r="Z3155" s="22">
        <f t="shared" si="1027"/>
        <v>0</v>
      </c>
      <c r="AA3155" s="22">
        <f t="shared" si="1028"/>
        <v>0</v>
      </c>
      <c r="AB3155">
        <f t="shared" si="1029"/>
        <v>0</v>
      </c>
      <c r="AC3155" s="22">
        <f t="shared" si="1030"/>
        <v>0</v>
      </c>
      <c r="AD3155" s="22">
        <f t="shared" si="1031"/>
        <v>0</v>
      </c>
    </row>
    <row r="3156" spans="3:30" x14ac:dyDescent="0.25">
      <c r="D3156" s="1">
        <v>0.5</v>
      </c>
      <c r="E3156">
        <v>11469</v>
      </c>
      <c r="F3156">
        <v>11476</v>
      </c>
      <c r="G3156">
        <v>11443</v>
      </c>
      <c r="H3156">
        <v>11453</v>
      </c>
      <c r="J3156">
        <v>-16</v>
      </c>
      <c r="K3156">
        <f t="shared" si="1032"/>
        <v>-68</v>
      </c>
      <c r="L3156">
        <v>33</v>
      </c>
      <c r="W3156">
        <f t="shared" si="1024"/>
        <v>0</v>
      </c>
      <c r="X3156">
        <f t="shared" si="1025"/>
        <v>16</v>
      </c>
      <c r="Y3156">
        <f t="shared" si="1026"/>
        <v>0</v>
      </c>
      <c r="Z3156" s="22">
        <f t="shared" si="1027"/>
        <v>0</v>
      </c>
      <c r="AA3156" s="22">
        <f t="shared" si="1028"/>
        <v>0</v>
      </c>
      <c r="AB3156">
        <f t="shared" si="1029"/>
        <v>0</v>
      </c>
      <c r="AC3156" s="22">
        <f t="shared" si="1030"/>
        <v>0</v>
      </c>
      <c r="AD3156" s="22">
        <f t="shared" si="1031"/>
        <v>0</v>
      </c>
    </row>
    <row r="3157" spans="3:30" x14ac:dyDescent="0.25">
      <c r="C3157">
        <v>1</v>
      </c>
      <c r="D3157" s="1">
        <v>0.54166666666666663</v>
      </c>
      <c r="E3157">
        <v>11453</v>
      </c>
      <c r="F3157">
        <v>11476</v>
      </c>
      <c r="G3157">
        <v>11424</v>
      </c>
      <c r="H3157">
        <v>11461</v>
      </c>
      <c r="J3157">
        <v>8</v>
      </c>
      <c r="K3157">
        <f t="shared" si="1032"/>
        <v>44</v>
      </c>
      <c r="L3157">
        <v>52</v>
      </c>
      <c r="W3157">
        <f t="shared" si="1024"/>
        <v>0</v>
      </c>
      <c r="X3157">
        <f t="shared" si="1025"/>
        <v>8</v>
      </c>
      <c r="Y3157">
        <f t="shared" si="1026"/>
        <v>0</v>
      </c>
      <c r="Z3157" s="22">
        <f t="shared" si="1027"/>
        <v>0</v>
      </c>
      <c r="AA3157" s="22">
        <f t="shared" si="1028"/>
        <v>0</v>
      </c>
      <c r="AB3157">
        <f t="shared" si="1029"/>
        <v>0</v>
      </c>
      <c r="AC3157" s="22">
        <f t="shared" si="1030"/>
        <v>0</v>
      </c>
      <c r="AD3157" s="22">
        <f t="shared" si="1031"/>
        <v>0</v>
      </c>
    </row>
    <row r="3158" spans="3:30" x14ac:dyDescent="0.25">
      <c r="D3158" s="1">
        <v>0.58333333333333337</v>
      </c>
      <c r="E3158">
        <v>11462</v>
      </c>
      <c r="F3158">
        <v>11585</v>
      </c>
      <c r="G3158">
        <v>11456</v>
      </c>
      <c r="H3158">
        <v>11574</v>
      </c>
      <c r="J3158">
        <v>112</v>
      </c>
      <c r="K3158">
        <f t="shared" si="1032"/>
        <v>17</v>
      </c>
      <c r="L3158">
        <v>129</v>
      </c>
      <c r="W3158">
        <f t="shared" si="1024"/>
        <v>0</v>
      </c>
      <c r="X3158">
        <f t="shared" si="1025"/>
        <v>112</v>
      </c>
      <c r="Y3158">
        <f t="shared" si="1026"/>
        <v>0</v>
      </c>
      <c r="Z3158" s="22">
        <f t="shared" si="1027"/>
        <v>0</v>
      </c>
      <c r="AA3158" s="22">
        <f t="shared" si="1028"/>
        <v>0</v>
      </c>
      <c r="AB3158">
        <f t="shared" si="1029"/>
        <v>0</v>
      </c>
      <c r="AC3158" s="22">
        <f t="shared" si="1030"/>
        <v>0</v>
      </c>
      <c r="AD3158" s="22">
        <f t="shared" si="1031"/>
        <v>0</v>
      </c>
    </row>
    <row r="3159" spans="3:30" x14ac:dyDescent="0.25">
      <c r="D3159" s="1">
        <v>0.625</v>
      </c>
      <c r="E3159">
        <v>11573</v>
      </c>
      <c r="F3159">
        <v>11574</v>
      </c>
      <c r="G3159">
        <v>11529</v>
      </c>
      <c r="H3159">
        <v>11546</v>
      </c>
      <c r="J3159">
        <v>-27</v>
      </c>
      <c r="K3159">
        <f t="shared" si="1032"/>
        <v>15</v>
      </c>
      <c r="L3159">
        <v>45</v>
      </c>
      <c r="W3159">
        <f t="shared" si="1024"/>
        <v>0</v>
      </c>
      <c r="X3159">
        <f t="shared" si="1025"/>
        <v>27</v>
      </c>
      <c r="Y3159">
        <f t="shared" si="1026"/>
        <v>0</v>
      </c>
      <c r="Z3159" s="22">
        <f t="shared" si="1027"/>
        <v>0</v>
      </c>
      <c r="AA3159" s="22">
        <f t="shared" si="1028"/>
        <v>0</v>
      </c>
      <c r="AB3159">
        <f t="shared" si="1029"/>
        <v>0</v>
      </c>
      <c r="AC3159" s="22">
        <f t="shared" si="1030"/>
        <v>0</v>
      </c>
      <c r="AD3159" s="22">
        <f t="shared" si="1031"/>
        <v>0</v>
      </c>
    </row>
    <row r="3160" spans="3:30" x14ac:dyDescent="0.25">
      <c r="D3160" s="1">
        <v>0.66666666666666663</v>
      </c>
      <c r="E3160">
        <v>11546</v>
      </c>
      <c r="F3160">
        <v>11559</v>
      </c>
      <c r="G3160">
        <v>11531</v>
      </c>
      <c r="H3160">
        <v>11544</v>
      </c>
      <c r="J3160">
        <v>-2</v>
      </c>
      <c r="K3160">
        <f t="shared" si="1032"/>
        <v>42</v>
      </c>
      <c r="L3160">
        <v>28</v>
      </c>
      <c r="W3160">
        <f t="shared" si="1024"/>
        <v>0</v>
      </c>
      <c r="X3160">
        <f t="shared" si="1025"/>
        <v>2</v>
      </c>
      <c r="Y3160">
        <f t="shared" si="1026"/>
        <v>0</v>
      </c>
      <c r="Z3160" s="22">
        <f t="shared" si="1027"/>
        <v>0</v>
      </c>
      <c r="AA3160" s="22">
        <f t="shared" si="1028"/>
        <v>0</v>
      </c>
      <c r="AB3160">
        <f t="shared" si="1029"/>
        <v>0</v>
      </c>
      <c r="AC3160" s="22">
        <f t="shared" si="1030"/>
        <v>0</v>
      </c>
      <c r="AD3160" s="22">
        <f t="shared" si="1031"/>
        <v>0</v>
      </c>
    </row>
    <row r="3161" spans="3:30" x14ac:dyDescent="0.25">
      <c r="D3161" s="1">
        <v>0.70833333333333337</v>
      </c>
      <c r="E3161">
        <v>11544</v>
      </c>
      <c r="F3161">
        <v>11574</v>
      </c>
      <c r="G3161">
        <v>11538</v>
      </c>
      <c r="H3161">
        <v>11571</v>
      </c>
      <c r="J3161">
        <v>27</v>
      </c>
      <c r="K3161">
        <f t="shared" si="1032"/>
        <v>27</v>
      </c>
      <c r="L3161">
        <v>36</v>
      </c>
      <c r="W3161">
        <f t="shared" si="1024"/>
        <v>0</v>
      </c>
      <c r="X3161">
        <f t="shared" si="1025"/>
        <v>27</v>
      </c>
      <c r="Y3161">
        <f t="shared" si="1026"/>
        <v>0</v>
      </c>
      <c r="Z3161" s="22">
        <f t="shared" si="1027"/>
        <v>0</v>
      </c>
      <c r="AA3161" s="22">
        <f t="shared" si="1028"/>
        <v>0</v>
      </c>
      <c r="AB3161">
        <f t="shared" si="1029"/>
        <v>0</v>
      </c>
      <c r="AC3161" s="22">
        <f t="shared" si="1030"/>
        <v>0</v>
      </c>
      <c r="AD3161" s="22">
        <f t="shared" si="1031"/>
        <v>0</v>
      </c>
    </row>
    <row r="3162" spans="3:30" x14ac:dyDescent="0.25">
      <c r="D3162" s="1">
        <v>0.75</v>
      </c>
      <c r="E3162">
        <v>11571</v>
      </c>
      <c r="F3162">
        <v>11575</v>
      </c>
      <c r="G3162">
        <v>11540</v>
      </c>
      <c r="H3162">
        <v>11556</v>
      </c>
      <c r="J3162">
        <v>-15</v>
      </c>
      <c r="K3162">
        <f t="shared" si="1032"/>
        <v>26</v>
      </c>
      <c r="L3162">
        <v>35</v>
      </c>
      <c r="W3162">
        <f t="shared" si="1024"/>
        <v>0</v>
      </c>
      <c r="X3162">
        <f t="shared" si="1025"/>
        <v>15</v>
      </c>
      <c r="Y3162">
        <f t="shared" si="1026"/>
        <v>0</v>
      </c>
      <c r="Z3162" s="22">
        <f t="shared" si="1027"/>
        <v>0</v>
      </c>
      <c r="AA3162" s="22">
        <f t="shared" si="1028"/>
        <v>0</v>
      </c>
      <c r="AB3162">
        <f t="shared" si="1029"/>
        <v>0</v>
      </c>
      <c r="AC3162" s="22">
        <f t="shared" si="1030"/>
        <v>0</v>
      </c>
      <c r="AD3162" s="22">
        <f t="shared" si="1031"/>
        <v>0</v>
      </c>
    </row>
    <row r="3163" spans="3:30" x14ac:dyDescent="0.25">
      <c r="D3163" s="1">
        <v>0.79166666666666663</v>
      </c>
      <c r="E3163">
        <v>11556</v>
      </c>
      <c r="F3163">
        <v>11563</v>
      </c>
      <c r="G3163">
        <v>11548</v>
      </c>
      <c r="H3163">
        <v>11555</v>
      </c>
      <c r="J3163">
        <v>-1</v>
      </c>
      <c r="K3163">
        <f t="shared" si="1032"/>
        <v>28</v>
      </c>
      <c r="L3163">
        <v>15</v>
      </c>
      <c r="W3163">
        <f t="shared" si="1024"/>
        <v>0</v>
      </c>
      <c r="X3163">
        <f t="shared" si="1025"/>
        <v>1</v>
      </c>
      <c r="Y3163">
        <f t="shared" si="1026"/>
        <v>0</v>
      </c>
      <c r="Z3163" s="22">
        <f t="shared" si="1027"/>
        <v>0</v>
      </c>
      <c r="AA3163" s="22">
        <f t="shared" si="1028"/>
        <v>0</v>
      </c>
      <c r="AB3163">
        <f t="shared" si="1029"/>
        <v>0</v>
      </c>
      <c r="AC3163" s="22">
        <f t="shared" si="1030"/>
        <v>0</v>
      </c>
      <c r="AD3163" s="22">
        <f t="shared" si="1031"/>
        <v>0</v>
      </c>
    </row>
    <row r="3164" spans="3:30" x14ac:dyDescent="0.25">
      <c r="D3164" s="1">
        <v>0.83333333333333337</v>
      </c>
      <c r="E3164">
        <v>11556</v>
      </c>
      <c r="F3164">
        <v>11565</v>
      </c>
      <c r="G3164">
        <v>11555</v>
      </c>
      <c r="H3164">
        <v>11558</v>
      </c>
      <c r="J3164">
        <v>2</v>
      </c>
      <c r="K3164">
        <f t="shared" si="1032"/>
        <v>15</v>
      </c>
      <c r="L3164">
        <v>10</v>
      </c>
      <c r="W3164">
        <f t="shared" si="1024"/>
        <v>0</v>
      </c>
      <c r="X3164">
        <f t="shared" si="1025"/>
        <v>2</v>
      </c>
      <c r="Y3164">
        <f t="shared" si="1026"/>
        <v>0</v>
      </c>
      <c r="Z3164" s="22">
        <f t="shared" si="1027"/>
        <v>0</v>
      </c>
      <c r="AA3164" s="22">
        <f t="shared" si="1028"/>
        <v>0</v>
      </c>
      <c r="AB3164">
        <f t="shared" si="1029"/>
        <v>0</v>
      </c>
      <c r="AC3164" s="22">
        <f t="shared" si="1030"/>
        <v>0</v>
      </c>
      <c r="AD3164" s="22">
        <f t="shared" si="1031"/>
        <v>0</v>
      </c>
    </row>
    <row r="3165" spans="3:30" x14ac:dyDescent="0.25">
      <c r="D3165" s="1">
        <v>0.875</v>
      </c>
      <c r="E3165">
        <v>11558</v>
      </c>
      <c r="F3165">
        <v>11560</v>
      </c>
      <c r="G3165">
        <v>11541</v>
      </c>
      <c r="H3165">
        <v>11545</v>
      </c>
      <c r="J3165">
        <v>-13</v>
      </c>
      <c r="K3165">
        <f t="shared" si="1032"/>
        <v>16</v>
      </c>
      <c r="L3165">
        <v>19</v>
      </c>
      <c r="W3165">
        <f t="shared" si="1024"/>
        <v>0</v>
      </c>
      <c r="X3165">
        <f t="shared" si="1025"/>
        <v>13</v>
      </c>
      <c r="Y3165">
        <f t="shared" si="1026"/>
        <v>0</v>
      </c>
      <c r="Z3165" s="22">
        <f t="shared" si="1027"/>
        <v>0</v>
      </c>
      <c r="AA3165" s="22">
        <f t="shared" si="1028"/>
        <v>0</v>
      </c>
      <c r="AB3165">
        <f t="shared" si="1029"/>
        <v>0</v>
      </c>
      <c r="AC3165" s="22">
        <f t="shared" si="1030"/>
        <v>0</v>
      </c>
      <c r="AD3165" s="22">
        <f t="shared" si="1031"/>
        <v>0</v>
      </c>
    </row>
    <row r="3166" spans="3:30" x14ac:dyDescent="0.25">
      <c r="D3166" s="2">
        <v>0.91666666666666663</v>
      </c>
      <c r="E3166">
        <v>11544</v>
      </c>
      <c r="F3166">
        <v>11549</v>
      </c>
      <c r="G3166">
        <v>11537</v>
      </c>
      <c r="H3166">
        <v>11545</v>
      </c>
      <c r="J3166">
        <v>1</v>
      </c>
      <c r="K3166">
        <f t="shared" si="1032"/>
        <v>16</v>
      </c>
      <c r="L3166">
        <v>12</v>
      </c>
      <c r="W3166">
        <f t="shared" si="1024"/>
        <v>0</v>
      </c>
      <c r="X3166">
        <f t="shared" si="1025"/>
        <v>1</v>
      </c>
      <c r="Y3166">
        <f t="shared" si="1026"/>
        <v>0</v>
      </c>
      <c r="Z3166" s="22">
        <f t="shared" si="1027"/>
        <v>0</v>
      </c>
      <c r="AA3166" s="22">
        <f t="shared" si="1028"/>
        <v>0</v>
      </c>
      <c r="AB3166">
        <f t="shared" si="1029"/>
        <v>0</v>
      </c>
      <c r="AC3166" s="22">
        <f t="shared" si="1030"/>
        <v>0</v>
      </c>
      <c r="AD3166" s="22">
        <f t="shared" si="1031"/>
        <v>0</v>
      </c>
    </row>
    <row r="3167" spans="3:30" hidden="1" x14ac:dyDescent="0.25">
      <c r="D3167" s="1">
        <v>0.95833333333333337</v>
      </c>
      <c r="E3167">
        <v>11547</v>
      </c>
      <c r="F3167">
        <v>11550</v>
      </c>
      <c r="G3167">
        <v>11541</v>
      </c>
      <c r="H3167">
        <v>11545</v>
      </c>
      <c r="Z3167"/>
      <c r="AA3167"/>
      <c r="AC3167"/>
      <c r="AD3167"/>
    </row>
    <row r="3168" spans="3:30" hidden="1" x14ac:dyDescent="0.25">
      <c r="D3168" s="1">
        <v>0</v>
      </c>
      <c r="E3168">
        <v>11545</v>
      </c>
      <c r="F3168">
        <v>11545</v>
      </c>
      <c r="G3168">
        <v>11545</v>
      </c>
      <c r="H3168">
        <v>11545</v>
      </c>
      <c r="Z3168"/>
      <c r="AA3168"/>
      <c r="AC3168"/>
      <c r="AD3168"/>
    </row>
    <row r="3169" spans="3:30" hidden="1" x14ac:dyDescent="0.25">
      <c r="D3169" s="1">
        <v>4.1666666666666664E-2</v>
      </c>
      <c r="E3169">
        <v>11542</v>
      </c>
      <c r="F3169">
        <v>11553</v>
      </c>
      <c r="G3169">
        <v>11541</v>
      </c>
      <c r="H3169">
        <v>11551</v>
      </c>
      <c r="Z3169"/>
      <c r="AA3169"/>
      <c r="AC3169"/>
      <c r="AD3169"/>
    </row>
    <row r="3170" spans="3:30" hidden="1" x14ac:dyDescent="0.25">
      <c r="D3170" s="1">
        <v>8.3333333333333329E-2</v>
      </c>
      <c r="E3170">
        <v>11553</v>
      </c>
      <c r="F3170">
        <v>11557</v>
      </c>
      <c r="G3170">
        <v>11548</v>
      </c>
      <c r="H3170">
        <v>11550</v>
      </c>
      <c r="Z3170"/>
      <c r="AA3170"/>
      <c r="AC3170"/>
      <c r="AD3170"/>
    </row>
    <row r="3171" spans="3:30" hidden="1" x14ac:dyDescent="0.25">
      <c r="D3171" s="1">
        <v>0.125</v>
      </c>
      <c r="E3171">
        <v>11550</v>
      </c>
      <c r="F3171">
        <v>11557</v>
      </c>
      <c r="G3171">
        <v>11548</v>
      </c>
      <c r="H3171">
        <v>11557</v>
      </c>
      <c r="Z3171"/>
      <c r="AA3171"/>
      <c r="AC3171"/>
      <c r="AD3171"/>
    </row>
    <row r="3172" spans="3:30" hidden="1" x14ac:dyDescent="0.25">
      <c r="D3172" s="1">
        <v>0.16666666666666666</v>
      </c>
      <c r="E3172">
        <v>11556</v>
      </c>
      <c r="F3172">
        <v>11565</v>
      </c>
      <c r="G3172">
        <v>11556</v>
      </c>
      <c r="H3172">
        <v>11565</v>
      </c>
      <c r="Z3172"/>
      <c r="AA3172"/>
      <c r="AC3172"/>
      <c r="AD3172"/>
    </row>
    <row r="3173" spans="3:30" hidden="1" x14ac:dyDescent="0.25">
      <c r="D3173" s="1">
        <v>0.20833333333333334</v>
      </c>
      <c r="E3173">
        <v>11563</v>
      </c>
      <c r="F3173">
        <v>11572</v>
      </c>
      <c r="G3173">
        <v>11562</v>
      </c>
      <c r="H3173">
        <v>11570</v>
      </c>
      <c r="Z3173"/>
      <c r="AA3173"/>
      <c r="AC3173"/>
      <c r="AD3173"/>
    </row>
    <row r="3174" spans="3:30" hidden="1" x14ac:dyDescent="0.25">
      <c r="D3174" s="1">
        <v>0.25</v>
      </c>
      <c r="E3174">
        <v>11569</v>
      </c>
      <c r="F3174">
        <v>11569</v>
      </c>
      <c r="G3174">
        <v>11567</v>
      </c>
      <c r="H3174">
        <v>11567</v>
      </c>
      <c r="Z3174"/>
      <c r="AA3174"/>
      <c r="AC3174"/>
      <c r="AD3174"/>
    </row>
    <row r="3175" spans="3:30" hidden="1" x14ac:dyDescent="0.25">
      <c r="D3175" s="1">
        <v>0.29166666666666669</v>
      </c>
      <c r="E3175">
        <v>11569</v>
      </c>
      <c r="F3175">
        <v>11595</v>
      </c>
      <c r="G3175">
        <v>11567</v>
      </c>
      <c r="H3175">
        <v>11587</v>
      </c>
      <c r="Z3175"/>
      <c r="AA3175"/>
      <c r="AC3175"/>
      <c r="AD3175"/>
    </row>
    <row r="3176" spans="3:30" x14ac:dyDescent="0.25">
      <c r="D3176" s="2">
        <v>0.33333333333333331</v>
      </c>
      <c r="E3176">
        <v>11585</v>
      </c>
      <c r="F3176">
        <v>11586</v>
      </c>
      <c r="G3176">
        <v>11574</v>
      </c>
      <c r="H3176">
        <v>11585</v>
      </c>
      <c r="J3176">
        <v>0</v>
      </c>
      <c r="K3176">
        <v>0</v>
      </c>
      <c r="L3176">
        <v>12</v>
      </c>
      <c r="M3176">
        <v>34</v>
      </c>
      <c r="R3176">
        <f>MAX(F3174:F3190)</f>
        <v>11622</v>
      </c>
      <c r="W3176">
        <f t="shared" ref="W3176:W3190" si="1033">ABS(M3176)</f>
        <v>34</v>
      </c>
      <c r="X3176">
        <f t="shared" ref="X3176:X3190" si="1034">ABS(J3176)</f>
        <v>0</v>
      </c>
      <c r="Y3176">
        <f t="shared" ref="Y3176:Y3190" si="1035">IF(R3176&lt;1000,ABS(R3176),0)</f>
        <v>0</v>
      </c>
      <c r="Z3176" s="22">
        <f t="shared" ref="Z3176:Z3190" si="1036">IF(N3176=1,0,ABS(N3176))</f>
        <v>0</v>
      </c>
      <c r="AA3176" s="22">
        <f t="shared" ref="AA3176:AA3190" si="1037">ABS(O3176)</f>
        <v>0</v>
      </c>
      <c r="AB3176">
        <f t="shared" ref="AB3176:AB3190" si="1038">IF(N3176=1,1,0)</f>
        <v>0</v>
      </c>
      <c r="AC3176" s="22">
        <f t="shared" ref="AC3176:AC3190" si="1039">IF(N3176=1,ABS(N3177),0)</f>
        <v>0</v>
      </c>
      <c r="AD3176" s="22">
        <f t="shared" ref="AD3176:AD3190" si="1040">IF(N3176=1,0,ABS(O3177))</f>
        <v>0.2857142857142857</v>
      </c>
    </row>
    <row r="3177" spans="3:30" x14ac:dyDescent="0.25">
      <c r="D3177" s="2">
        <v>0.375</v>
      </c>
      <c r="E3177">
        <v>11584</v>
      </c>
      <c r="F3177">
        <v>11601</v>
      </c>
      <c r="G3177">
        <v>11575</v>
      </c>
      <c r="H3177">
        <v>11580</v>
      </c>
      <c r="J3177">
        <v>-4</v>
      </c>
      <c r="K3177">
        <f t="shared" ref="K3177:K3190" si="1041">K3176+J3178</f>
        <v>-19</v>
      </c>
      <c r="L3177">
        <v>26</v>
      </c>
      <c r="N3177">
        <f>IF(J3176&lt;0,MIN(K3177:K3190),MAX(K3177:K3190))/R3155</f>
        <v>0.26708074534161491</v>
      </c>
      <c r="O3177">
        <f>IF(J3176&lt;0,MAX(K3177:K3190),MIN(K3177:K3190))/R3155</f>
        <v>-0.2857142857142857</v>
      </c>
      <c r="R3177">
        <f>MIN(G3174:G3190)</f>
        <v>11528</v>
      </c>
      <c r="W3177">
        <f t="shared" si="1033"/>
        <v>0</v>
      </c>
      <c r="X3177">
        <f t="shared" si="1034"/>
        <v>4</v>
      </c>
      <c r="Y3177">
        <f t="shared" si="1035"/>
        <v>0</v>
      </c>
      <c r="Z3177" s="22">
        <f t="shared" si="1036"/>
        <v>0.26708074534161491</v>
      </c>
      <c r="AA3177" s="22">
        <f t="shared" si="1037"/>
        <v>0.2857142857142857</v>
      </c>
      <c r="AB3177">
        <f t="shared" si="1038"/>
        <v>0</v>
      </c>
      <c r="AC3177" s="22">
        <f t="shared" si="1039"/>
        <v>0</v>
      </c>
      <c r="AD3177" s="22">
        <f t="shared" si="1040"/>
        <v>0</v>
      </c>
    </row>
    <row r="3178" spans="3:30" x14ac:dyDescent="0.25">
      <c r="D3178" s="1">
        <v>0.41666666666666669</v>
      </c>
      <c r="E3178">
        <v>11580</v>
      </c>
      <c r="F3178">
        <v>11591</v>
      </c>
      <c r="G3178">
        <v>11547</v>
      </c>
      <c r="H3178">
        <v>11561</v>
      </c>
      <c r="J3178">
        <v>-19</v>
      </c>
      <c r="K3178">
        <f t="shared" si="1041"/>
        <v>-24</v>
      </c>
      <c r="L3178">
        <v>44</v>
      </c>
      <c r="R3178">
        <f>R3176-R3177</f>
        <v>94</v>
      </c>
      <c r="W3178">
        <f t="shared" si="1033"/>
        <v>0</v>
      </c>
      <c r="X3178">
        <f t="shared" si="1034"/>
        <v>19</v>
      </c>
      <c r="Y3178">
        <f t="shared" si="1035"/>
        <v>94</v>
      </c>
      <c r="Z3178" s="22">
        <f t="shared" si="1036"/>
        <v>0</v>
      </c>
      <c r="AA3178" s="22">
        <f t="shared" si="1037"/>
        <v>0</v>
      </c>
      <c r="AB3178">
        <f t="shared" si="1038"/>
        <v>0</v>
      </c>
      <c r="AC3178" s="22">
        <f t="shared" si="1039"/>
        <v>0</v>
      </c>
      <c r="AD3178" s="22">
        <f t="shared" si="1040"/>
        <v>0</v>
      </c>
    </row>
    <row r="3179" spans="3:30" x14ac:dyDescent="0.25">
      <c r="D3179" s="1">
        <v>0.45833333333333331</v>
      </c>
      <c r="E3179">
        <v>11560</v>
      </c>
      <c r="F3179">
        <v>11568</v>
      </c>
      <c r="G3179">
        <v>11553</v>
      </c>
      <c r="H3179">
        <v>11555</v>
      </c>
      <c r="J3179">
        <v>-5</v>
      </c>
      <c r="K3179">
        <f t="shared" si="1041"/>
        <v>-22</v>
      </c>
      <c r="L3179">
        <v>15</v>
      </c>
      <c r="R3179">
        <v>94</v>
      </c>
      <c r="W3179">
        <f t="shared" si="1033"/>
        <v>0</v>
      </c>
      <c r="X3179">
        <f t="shared" si="1034"/>
        <v>5</v>
      </c>
      <c r="Y3179">
        <f t="shared" si="1035"/>
        <v>94</v>
      </c>
      <c r="Z3179" s="22">
        <f t="shared" si="1036"/>
        <v>0</v>
      </c>
      <c r="AA3179" s="22">
        <f t="shared" si="1037"/>
        <v>0</v>
      </c>
      <c r="AB3179">
        <f t="shared" si="1038"/>
        <v>0</v>
      </c>
      <c r="AC3179" s="22">
        <f t="shared" si="1039"/>
        <v>0</v>
      </c>
      <c r="AD3179" s="22">
        <f t="shared" si="1040"/>
        <v>0</v>
      </c>
    </row>
    <row r="3180" spans="3:30" x14ac:dyDescent="0.25">
      <c r="D3180" s="1">
        <v>0.5</v>
      </c>
      <c r="E3180">
        <v>11555</v>
      </c>
      <c r="F3180">
        <v>11563</v>
      </c>
      <c r="G3180">
        <v>11534</v>
      </c>
      <c r="H3180">
        <v>11557</v>
      </c>
      <c r="J3180">
        <v>2</v>
      </c>
      <c r="K3180">
        <f t="shared" si="1041"/>
        <v>-46</v>
      </c>
      <c r="L3180">
        <v>29</v>
      </c>
      <c r="W3180">
        <f t="shared" si="1033"/>
        <v>0</v>
      </c>
      <c r="X3180">
        <f t="shared" si="1034"/>
        <v>2</v>
      </c>
      <c r="Y3180">
        <f t="shared" si="1035"/>
        <v>0</v>
      </c>
      <c r="Z3180" s="22">
        <f t="shared" si="1036"/>
        <v>0</v>
      </c>
      <c r="AA3180" s="22">
        <f t="shared" si="1037"/>
        <v>0</v>
      </c>
      <c r="AB3180">
        <f t="shared" si="1038"/>
        <v>0</v>
      </c>
      <c r="AC3180" s="22">
        <f t="shared" si="1039"/>
        <v>0</v>
      </c>
      <c r="AD3180" s="22">
        <f t="shared" si="1040"/>
        <v>0</v>
      </c>
    </row>
    <row r="3181" spans="3:30" x14ac:dyDescent="0.25">
      <c r="C3181">
        <v>1</v>
      </c>
      <c r="D3181" s="1">
        <v>0.54166666666666663</v>
      </c>
      <c r="E3181">
        <v>11557</v>
      </c>
      <c r="F3181">
        <v>11558</v>
      </c>
      <c r="G3181">
        <v>11532</v>
      </c>
      <c r="H3181">
        <v>11533</v>
      </c>
      <c r="J3181">
        <v>-24</v>
      </c>
      <c r="K3181">
        <f t="shared" si="1041"/>
        <v>-15</v>
      </c>
      <c r="L3181">
        <v>26</v>
      </c>
      <c r="W3181">
        <f t="shared" si="1033"/>
        <v>0</v>
      </c>
      <c r="X3181">
        <f t="shared" si="1034"/>
        <v>24</v>
      </c>
      <c r="Y3181">
        <f t="shared" si="1035"/>
        <v>0</v>
      </c>
      <c r="Z3181" s="22">
        <f t="shared" si="1036"/>
        <v>0</v>
      </c>
      <c r="AA3181" s="22">
        <f t="shared" si="1037"/>
        <v>0</v>
      </c>
      <c r="AB3181">
        <f t="shared" si="1038"/>
        <v>0</v>
      </c>
      <c r="AC3181" s="22">
        <f t="shared" si="1039"/>
        <v>0</v>
      </c>
      <c r="AD3181" s="22">
        <f t="shared" si="1040"/>
        <v>0</v>
      </c>
    </row>
    <row r="3182" spans="3:30" x14ac:dyDescent="0.25">
      <c r="D3182" s="1">
        <v>0.58333333333333337</v>
      </c>
      <c r="E3182">
        <v>11533</v>
      </c>
      <c r="F3182">
        <v>11566</v>
      </c>
      <c r="G3182">
        <v>11528</v>
      </c>
      <c r="H3182">
        <v>11564</v>
      </c>
      <c r="J3182">
        <v>31</v>
      </c>
      <c r="K3182">
        <f t="shared" si="1041"/>
        <v>-12</v>
      </c>
      <c r="L3182">
        <v>38</v>
      </c>
      <c r="W3182">
        <f t="shared" si="1033"/>
        <v>0</v>
      </c>
      <c r="X3182">
        <f t="shared" si="1034"/>
        <v>31</v>
      </c>
      <c r="Y3182">
        <f t="shared" si="1035"/>
        <v>0</v>
      </c>
      <c r="Z3182" s="22">
        <f t="shared" si="1036"/>
        <v>0</v>
      </c>
      <c r="AA3182" s="22">
        <f t="shared" si="1037"/>
        <v>0</v>
      </c>
      <c r="AB3182">
        <f t="shared" si="1038"/>
        <v>0</v>
      </c>
      <c r="AC3182" s="22">
        <f t="shared" si="1039"/>
        <v>0</v>
      </c>
      <c r="AD3182" s="22">
        <f t="shared" si="1040"/>
        <v>0</v>
      </c>
    </row>
    <row r="3183" spans="3:30" x14ac:dyDescent="0.25">
      <c r="D3183" s="1">
        <v>0.625</v>
      </c>
      <c r="E3183">
        <v>11563</v>
      </c>
      <c r="F3183">
        <v>11578</v>
      </c>
      <c r="G3183">
        <v>11558</v>
      </c>
      <c r="H3183">
        <v>11566</v>
      </c>
      <c r="J3183">
        <v>3</v>
      </c>
      <c r="K3183">
        <f t="shared" si="1041"/>
        <v>0</v>
      </c>
      <c r="L3183">
        <v>20</v>
      </c>
      <c r="W3183">
        <f t="shared" si="1033"/>
        <v>0</v>
      </c>
      <c r="X3183">
        <f t="shared" si="1034"/>
        <v>3</v>
      </c>
      <c r="Y3183">
        <f t="shared" si="1035"/>
        <v>0</v>
      </c>
      <c r="Z3183" s="22">
        <f t="shared" si="1036"/>
        <v>0</v>
      </c>
      <c r="AA3183" s="22">
        <f t="shared" si="1037"/>
        <v>0</v>
      </c>
      <c r="AB3183">
        <f t="shared" si="1038"/>
        <v>0</v>
      </c>
      <c r="AC3183" s="22">
        <f t="shared" si="1039"/>
        <v>0</v>
      </c>
      <c r="AD3183" s="22">
        <f t="shared" si="1040"/>
        <v>0</v>
      </c>
    </row>
    <row r="3184" spans="3:30" x14ac:dyDescent="0.25">
      <c r="D3184" s="1">
        <v>0.66666666666666663</v>
      </c>
      <c r="E3184">
        <v>11566</v>
      </c>
      <c r="F3184">
        <v>11579</v>
      </c>
      <c r="G3184">
        <v>11552</v>
      </c>
      <c r="H3184">
        <v>11578</v>
      </c>
      <c r="J3184">
        <v>12</v>
      </c>
      <c r="K3184">
        <f t="shared" si="1041"/>
        <v>-4</v>
      </c>
      <c r="L3184">
        <v>27</v>
      </c>
      <c r="W3184">
        <f t="shared" si="1033"/>
        <v>0</v>
      </c>
      <c r="X3184">
        <f t="shared" si="1034"/>
        <v>12</v>
      </c>
      <c r="Y3184">
        <f t="shared" si="1035"/>
        <v>0</v>
      </c>
      <c r="Z3184" s="22">
        <f t="shared" si="1036"/>
        <v>0</v>
      </c>
      <c r="AA3184" s="22">
        <f t="shared" si="1037"/>
        <v>0</v>
      </c>
      <c r="AB3184">
        <f t="shared" si="1038"/>
        <v>0</v>
      </c>
      <c r="AC3184" s="22">
        <f t="shared" si="1039"/>
        <v>0</v>
      </c>
      <c r="AD3184" s="22">
        <f t="shared" si="1040"/>
        <v>0</v>
      </c>
    </row>
    <row r="3185" spans="4:30" x14ac:dyDescent="0.25">
      <c r="D3185" s="1">
        <v>0.70833333333333337</v>
      </c>
      <c r="E3185">
        <v>11578</v>
      </c>
      <c r="F3185">
        <v>11583</v>
      </c>
      <c r="G3185">
        <v>11567</v>
      </c>
      <c r="H3185">
        <v>11574</v>
      </c>
      <c r="J3185">
        <v>-4</v>
      </c>
      <c r="K3185">
        <f t="shared" si="1041"/>
        <v>6</v>
      </c>
      <c r="L3185">
        <v>16</v>
      </c>
      <c r="W3185">
        <f t="shared" si="1033"/>
        <v>0</v>
      </c>
      <c r="X3185">
        <f t="shared" si="1034"/>
        <v>4</v>
      </c>
      <c r="Y3185">
        <f t="shared" si="1035"/>
        <v>0</v>
      </c>
      <c r="Z3185" s="22">
        <f t="shared" si="1036"/>
        <v>0</v>
      </c>
      <c r="AA3185" s="22">
        <f t="shared" si="1037"/>
        <v>0</v>
      </c>
      <c r="AB3185">
        <f t="shared" si="1038"/>
        <v>0</v>
      </c>
      <c r="AC3185" s="22">
        <f t="shared" si="1039"/>
        <v>0</v>
      </c>
      <c r="AD3185" s="22">
        <f t="shared" si="1040"/>
        <v>0</v>
      </c>
    </row>
    <row r="3186" spans="4:30" x14ac:dyDescent="0.25">
      <c r="D3186" s="1">
        <v>0.75</v>
      </c>
      <c r="E3186">
        <v>11574</v>
      </c>
      <c r="F3186">
        <v>11599</v>
      </c>
      <c r="G3186">
        <v>11574</v>
      </c>
      <c r="H3186">
        <v>11584</v>
      </c>
      <c r="J3186">
        <v>10</v>
      </c>
      <c r="K3186">
        <f t="shared" si="1041"/>
        <v>7</v>
      </c>
      <c r="L3186">
        <v>25</v>
      </c>
      <c r="W3186">
        <f t="shared" si="1033"/>
        <v>0</v>
      </c>
      <c r="X3186">
        <f t="shared" si="1034"/>
        <v>10</v>
      </c>
      <c r="Y3186">
        <f t="shared" si="1035"/>
        <v>0</v>
      </c>
      <c r="Z3186" s="22">
        <f t="shared" si="1036"/>
        <v>0</v>
      </c>
      <c r="AA3186" s="22">
        <f t="shared" si="1037"/>
        <v>0</v>
      </c>
      <c r="AB3186">
        <f t="shared" si="1038"/>
        <v>0</v>
      </c>
      <c r="AC3186" s="22">
        <f t="shared" si="1039"/>
        <v>0</v>
      </c>
      <c r="AD3186" s="22">
        <f t="shared" si="1040"/>
        <v>0</v>
      </c>
    </row>
    <row r="3187" spans="4:30" x14ac:dyDescent="0.25">
      <c r="D3187" s="1">
        <v>0.79166666666666663</v>
      </c>
      <c r="E3187">
        <v>11583</v>
      </c>
      <c r="F3187">
        <v>11592</v>
      </c>
      <c r="G3187">
        <v>11583</v>
      </c>
      <c r="H3187">
        <v>11584</v>
      </c>
      <c r="J3187">
        <v>1</v>
      </c>
      <c r="K3187">
        <f t="shared" si="1041"/>
        <v>11</v>
      </c>
      <c r="L3187">
        <v>9</v>
      </c>
      <c r="W3187">
        <f t="shared" si="1033"/>
        <v>0</v>
      </c>
      <c r="X3187">
        <f t="shared" si="1034"/>
        <v>1</v>
      </c>
      <c r="Y3187">
        <f t="shared" si="1035"/>
        <v>0</v>
      </c>
      <c r="Z3187" s="22">
        <f t="shared" si="1036"/>
        <v>0</v>
      </c>
      <c r="AA3187" s="22">
        <f t="shared" si="1037"/>
        <v>0</v>
      </c>
      <c r="AB3187">
        <f t="shared" si="1038"/>
        <v>0</v>
      </c>
      <c r="AC3187" s="22">
        <f t="shared" si="1039"/>
        <v>0</v>
      </c>
      <c r="AD3187" s="22">
        <f t="shared" si="1040"/>
        <v>0</v>
      </c>
    </row>
    <row r="3188" spans="4:30" x14ac:dyDescent="0.25">
      <c r="D3188" s="1">
        <v>0.83333333333333337</v>
      </c>
      <c r="E3188">
        <v>11584</v>
      </c>
      <c r="F3188">
        <v>11592</v>
      </c>
      <c r="G3188">
        <v>11582</v>
      </c>
      <c r="H3188">
        <v>11588</v>
      </c>
      <c r="J3188">
        <v>4</v>
      </c>
      <c r="K3188">
        <f t="shared" si="1041"/>
        <v>13</v>
      </c>
      <c r="L3188">
        <v>10</v>
      </c>
      <c r="W3188">
        <f t="shared" si="1033"/>
        <v>0</v>
      </c>
      <c r="X3188">
        <f t="shared" si="1034"/>
        <v>4</v>
      </c>
      <c r="Y3188">
        <f t="shared" si="1035"/>
        <v>0</v>
      </c>
      <c r="Z3188" s="22">
        <f t="shared" si="1036"/>
        <v>0</v>
      </c>
      <c r="AA3188" s="22">
        <f t="shared" si="1037"/>
        <v>0</v>
      </c>
      <c r="AB3188">
        <f t="shared" si="1038"/>
        <v>0</v>
      </c>
      <c r="AC3188" s="22">
        <f t="shared" si="1039"/>
        <v>0</v>
      </c>
      <c r="AD3188" s="22">
        <f t="shared" si="1040"/>
        <v>0</v>
      </c>
    </row>
    <row r="3189" spans="4:30" x14ac:dyDescent="0.25">
      <c r="D3189" s="1">
        <v>0.875</v>
      </c>
      <c r="E3189">
        <v>11587</v>
      </c>
      <c r="F3189">
        <v>11593</v>
      </c>
      <c r="G3189">
        <v>11585</v>
      </c>
      <c r="H3189">
        <v>11589</v>
      </c>
      <c r="J3189">
        <v>2</v>
      </c>
      <c r="K3189">
        <f t="shared" si="1041"/>
        <v>43</v>
      </c>
      <c r="L3189">
        <v>8</v>
      </c>
      <c r="W3189">
        <f t="shared" si="1033"/>
        <v>0</v>
      </c>
      <c r="X3189">
        <f t="shared" si="1034"/>
        <v>2</v>
      </c>
      <c r="Y3189">
        <f t="shared" si="1035"/>
        <v>0</v>
      </c>
      <c r="Z3189" s="22">
        <f t="shared" si="1036"/>
        <v>0</v>
      </c>
      <c r="AA3189" s="22">
        <f t="shared" si="1037"/>
        <v>0</v>
      </c>
      <c r="AB3189">
        <f t="shared" si="1038"/>
        <v>0</v>
      </c>
      <c r="AC3189" s="22">
        <f t="shared" si="1039"/>
        <v>0</v>
      </c>
      <c r="AD3189" s="22">
        <f t="shared" si="1040"/>
        <v>0</v>
      </c>
    </row>
    <row r="3190" spans="4:30" x14ac:dyDescent="0.25">
      <c r="D3190" s="2">
        <v>0.91666666666666663</v>
      </c>
      <c r="E3190">
        <v>11589</v>
      </c>
      <c r="F3190">
        <v>11622</v>
      </c>
      <c r="G3190">
        <v>11589</v>
      </c>
      <c r="H3190">
        <v>11619</v>
      </c>
      <c r="J3190">
        <v>30</v>
      </c>
      <c r="K3190">
        <f t="shared" si="1041"/>
        <v>43</v>
      </c>
      <c r="L3190">
        <v>33</v>
      </c>
      <c r="W3190">
        <f t="shared" si="1033"/>
        <v>0</v>
      </c>
      <c r="X3190">
        <f t="shared" si="1034"/>
        <v>30</v>
      </c>
      <c r="Y3190">
        <f t="shared" si="1035"/>
        <v>0</v>
      </c>
      <c r="Z3190" s="22">
        <f t="shared" si="1036"/>
        <v>0</v>
      </c>
      <c r="AA3190" s="22">
        <f t="shared" si="1037"/>
        <v>0</v>
      </c>
      <c r="AB3190">
        <f t="shared" si="1038"/>
        <v>0</v>
      </c>
      <c r="AC3190" s="22">
        <f t="shared" si="1039"/>
        <v>0</v>
      </c>
      <c r="AD3190" s="22">
        <f t="shared" si="1040"/>
        <v>0</v>
      </c>
    </row>
    <row r="3191" spans="4:30" hidden="1" x14ac:dyDescent="0.25">
      <c r="D3191" s="1">
        <v>0.95833333333333337</v>
      </c>
      <c r="E3191">
        <v>11621</v>
      </c>
      <c r="F3191">
        <v>11625</v>
      </c>
      <c r="G3191">
        <v>11605</v>
      </c>
      <c r="H3191">
        <v>11605</v>
      </c>
      <c r="Z3191"/>
      <c r="AA3191"/>
      <c r="AC3191"/>
      <c r="AD3191"/>
    </row>
    <row r="3192" spans="4:30" hidden="1" x14ac:dyDescent="0.25">
      <c r="D3192" s="1">
        <v>0</v>
      </c>
      <c r="E3192">
        <v>11604</v>
      </c>
      <c r="F3192">
        <v>11604</v>
      </c>
      <c r="G3192">
        <v>11604</v>
      </c>
      <c r="H3192">
        <v>11604</v>
      </c>
      <c r="Z3192"/>
      <c r="AA3192"/>
      <c r="AC3192"/>
      <c r="AD3192"/>
    </row>
    <row r="3193" spans="4:30" hidden="1" x14ac:dyDescent="0.25">
      <c r="D3193" s="1">
        <v>4.1666666666666664E-2</v>
      </c>
      <c r="E3193">
        <v>11605</v>
      </c>
      <c r="F3193">
        <v>11618</v>
      </c>
      <c r="G3193">
        <v>11605</v>
      </c>
      <c r="H3193">
        <v>11616</v>
      </c>
      <c r="Z3193"/>
      <c r="AA3193"/>
      <c r="AC3193"/>
      <c r="AD3193"/>
    </row>
    <row r="3194" spans="4:30" hidden="1" x14ac:dyDescent="0.25">
      <c r="D3194" s="1">
        <v>8.3333333333333329E-2</v>
      </c>
      <c r="E3194">
        <v>11616</v>
      </c>
      <c r="F3194">
        <v>11626</v>
      </c>
      <c r="G3194">
        <v>11616</v>
      </c>
      <c r="H3194">
        <v>11621</v>
      </c>
      <c r="Z3194"/>
      <c r="AA3194"/>
      <c r="AC3194"/>
      <c r="AD3194"/>
    </row>
    <row r="3195" spans="4:30" hidden="1" x14ac:dyDescent="0.25">
      <c r="D3195" s="1">
        <v>0.125</v>
      </c>
      <c r="E3195">
        <v>11621</v>
      </c>
      <c r="F3195">
        <v>11621</v>
      </c>
      <c r="G3195">
        <v>11613</v>
      </c>
      <c r="H3195">
        <v>11616</v>
      </c>
      <c r="Z3195"/>
      <c r="AA3195"/>
      <c r="AC3195"/>
      <c r="AD3195"/>
    </row>
    <row r="3196" spans="4:30" hidden="1" x14ac:dyDescent="0.25">
      <c r="D3196" s="1">
        <v>0.16666666666666666</v>
      </c>
      <c r="E3196">
        <v>11617</v>
      </c>
      <c r="F3196">
        <v>11617</v>
      </c>
      <c r="G3196">
        <v>11615</v>
      </c>
      <c r="H3196">
        <v>11616</v>
      </c>
      <c r="Z3196"/>
      <c r="AA3196"/>
      <c r="AC3196"/>
      <c r="AD3196"/>
    </row>
    <row r="3197" spans="4:30" hidden="1" x14ac:dyDescent="0.25">
      <c r="D3197" s="1">
        <v>0.20833333333333334</v>
      </c>
      <c r="E3197">
        <v>11617</v>
      </c>
      <c r="F3197">
        <v>11617</v>
      </c>
      <c r="G3197">
        <v>11609</v>
      </c>
      <c r="H3197">
        <v>11611</v>
      </c>
      <c r="Z3197"/>
      <c r="AA3197"/>
      <c r="AC3197"/>
      <c r="AD3197"/>
    </row>
    <row r="3198" spans="4:30" hidden="1" x14ac:dyDescent="0.25">
      <c r="D3198" s="1">
        <v>0.25</v>
      </c>
      <c r="E3198">
        <v>11610</v>
      </c>
      <c r="F3198">
        <v>11611</v>
      </c>
      <c r="G3198">
        <v>11606</v>
      </c>
      <c r="H3198">
        <v>11607</v>
      </c>
      <c r="Z3198"/>
      <c r="AA3198"/>
      <c r="AC3198"/>
      <c r="AD3198"/>
    </row>
    <row r="3199" spans="4:30" hidden="1" x14ac:dyDescent="0.25">
      <c r="D3199" s="1">
        <v>0.29166666666666669</v>
      </c>
      <c r="E3199">
        <v>11607</v>
      </c>
      <c r="F3199">
        <v>11608</v>
      </c>
      <c r="G3199">
        <v>11604</v>
      </c>
      <c r="H3199">
        <v>11605</v>
      </c>
      <c r="Z3199"/>
      <c r="AA3199"/>
      <c r="AC3199"/>
      <c r="AD3199"/>
    </row>
    <row r="3200" spans="4:30" x14ac:dyDescent="0.25">
      <c r="D3200" s="2">
        <v>0.33333333333333331</v>
      </c>
      <c r="E3200">
        <v>11605</v>
      </c>
      <c r="F3200">
        <v>11624</v>
      </c>
      <c r="G3200">
        <v>11605</v>
      </c>
      <c r="H3200">
        <v>11624</v>
      </c>
      <c r="J3200">
        <v>19</v>
      </c>
      <c r="K3200">
        <v>0</v>
      </c>
      <c r="L3200">
        <v>19</v>
      </c>
      <c r="M3200">
        <v>-32</v>
      </c>
      <c r="R3200">
        <f>MAX(F3198:F3214)</f>
        <v>11645</v>
      </c>
      <c r="W3200">
        <f t="shared" ref="W3200:W3214" si="1042">ABS(M3200)</f>
        <v>32</v>
      </c>
      <c r="X3200">
        <f t="shared" ref="X3200:X3214" si="1043">ABS(J3200)</f>
        <v>19</v>
      </c>
      <c r="Y3200">
        <f t="shared" ref="Y3200:Y3214" si="1044">IF(R3200&lt;1000,ABS(R3200),0)</f>
        <v>0</v>
      </c>
      <c r="Z3200" s="22">
        <f t="shared" ref="Z3200:Z3214" si="1045">IF(N3200=1,0,ABS(N3200))</f>
        <v>0</v>
      </c>
      <c r="AA3200" s="22">
        <f t="shared" ref="AA3200:AA3214" si="1046">ABS(O3200)</f>
        <v>0</v>
      </c>
      <c r="AB3200">
        <f t="shared" ref="AB3200:AB3214" si="1047">IF(N3200=1,1,0)</f>
        <v>0</v>
      </c>
      <c r="AC3200" s="22">
        <f t="shared" ref="AC3200:AC3214" si="1048">IF(N3200=1,ABS(N3201),0)</f>
        <v>0</v>
      </c>
      <c r="AD3200" s="22">
        <f t="shared" ref="AD3200:AD3214" si="1049">IF(N3200=1,0,ABS(O3201))</f>
        <v>0.52127659574468088</v>
      </c>
    </row>
    <row r="3201" spans="3:30" x14ac:dyDescent="0.25">
      <c r="D3201" s="2">
        <v>0.375</v>
      </c>
      <c r="E3201">
        <v>11624</v>
      </c>
      <c r="F3201">
        <v>11629</v>
      </c>
      <c r="G3201">
        <v>11609</v>
      </c>
      <c r="H3201">
        <v>11618</v>
      </c>
      <c r="J3201">
        <v>-6</v>
      </c>
      <c r="K3201">
        <f t="shared" ref="K3201:K3214" si="1050">K3200+J3202</f>
        <v>-26</v>
      </c>
      <c r="L3201">
        <v>20</v>
      </c>
      <c r="N3201">
        <f>IF(J3200&lt;0,MIN(K3201:K3214),MAX(K3201:K3214))/R3179</f>
        <v>0.25531914893617019</v>
      </c>
      <c r="O3201">
        <f>IF(J3200&lt;0,MAX(K3201:K3214),MIN(K3201:K3214))/R3179</f>
        <v>-0.52127659574468088</v>
      </c>
      <c r="R3201">
        <f>MIN(G3198:G3214)</f>
        <v>11559</v>
      </c>
      <c r="W3201">
        <f t="shared" si="1042"/>
        <v>0</v>
      </c>
      <c r="X3201">
        <f t="shared" si="1043"/>
        <v>6</v>
      </c>
      <c r="Y3201">
        <f t="shared" si="1044"/>
        <v>0</v>
      </c>
      <c r="Z3201" s="22">
        <f t="shared" si="1045"/>
        <v>0.25531914893617019</v>
      </c>
      <c r="AA3201" s="22">
        <f t="shared" si="1046"/>
        <v>0.52127659574468088</v>
      </c>
      <c r="AB3201">
        <f t="shared" si="1047"/>
        <v>0</v>
      </c>
      <c r="AC3201" s="22">
        <f t="shared" si="1048"/>
        <v>0</v>
      </c>
      <c r="AD3201" s="22">
        <f t="shared" si="1049"/>
        <v>0</v>
      </c>
    </row>
    <row r="3202" spans="3:30" x14ac:dyDescent="0.25">
      <c r="D3202" s="1">
        <v>0.41666666666666669</v>
      </c>
      <c r="E3202">
        <v>11618</v>
      </c>
      <c r="F3202">
        <v>11623</v>
      </c>
      <c r="G3202">
        <v>11586</v>
      </c>
      <c r="H3202">
        <v>11592</v>
      </c>
      <c r="J3202">
        <v>-26</v>
      </c>
      <c r="K3202">
        <f t="shared" si="1050"/>
        <v>-32</v>
      </c>
      <c r="L3202">
        <v>37</v>
      </c>
      <c r="R3202">
        <f>R3200-R3201</f>
        <v>86</v>
      </c>
      <c r="W3202">
        <f t="shared" si="1042"/>
        <v>0</v>
      </c>
      <c r="X3202">
        <f t="shared" si="1043"/>
        <v>26</v>
      </c>
      <c r="Y3202">
        <f t="shared" si="1044"/>
        <v>86</v>
      </c>
      <c r="Z3202" s="22">
        <f t="shared" si="1045"/>
        <v>0</v>
      </c>
      <c r="AA3202" s="22">
        <f t="shared" si="1046"/>
        <v>0</v>
      </c>
      <c r="AB3202">
        <f t="shared" si="1047"/>
        <v>0</v>
      </c>
      <c r="AC3202" s="22">
        <f t="shared" si="1048"/>
        <v>0</v>
      </c>
      <c r="AD3202" s="22">
        <f t="shared" si="1049"/>
        <v>0</v>
      </c>
    </row>
    <row r="3203" spans="3:30" x14ac:dyDescent="0.25">
      <c r="D3203" s="1">
        <v>0.45833333333333331</v>
      </c>
      <c r="E3203">
        <v>11591</v>
      </c>
      <c r="F3203">
        <v>11601</v>
      </c>
      <c r="G3203">
        <v>11579</v>
      </c>
      <c r="H3203">
        <v>11585</v>
      </c>
      <c r="J3203">
        <v>-6</v>
      </c>
      <c r="K3203">
        <f t="shared" si="1050"/>
        <v>-34</v>
      </c>
      <c r="L3203">
        <v>22</v>
      </c>
      <c r="R3203">
        <v>86</v>
      </c>
      <c r="W3203">
        <f t="shared" si="1042"/>
        <v>0</v>
      </c>
      <c r="X3203">
        <f t="shared" si="1043"/>
        <v>6</v>
      </c>
      <c r="Y3203">
        <f t="shared" si="1044"/>
        <v>86</v>
      </c>
      <c r="Z3203" s="22">
        <f t="shared" si="1045"/>
        <v>0</v>
      </c>
      <c r="AA3203" s="22">
        <f t="shared" si="1046"/>
        <v>0</v>
      </c>
      <c r="AB3203">
        <f t="shared" si="1047"/>
        <v>0</v>
      </c>
      <c r="AC3203" s="22">
        <f t="shared" si="1048"/>
        <v>0</v>
      </c>
      <c r="AD3203" s="22">
        <f t="shared" si="1049"/>
        <v>0</v>
      </c>
    </row>
    <row r="3204" spans="3:30" x14ac:dyDescent="0.25">
      <c r="D3204" s="1">
        <v>0.5</v>
      </c>
      <c r="E3204">
        <v>11585</v>
      </c>
      <c r="F3204">
        <v>11592</v>
      </c>
      <c r="G3204">
        <v>11578</v>
      </c>
      <c r="H3204">
        <v>11583</v>
      </c>
      <c r="J3204">
        <v>-2</v>
      </c>
      <c r="K3204">
        <f t="shared" si="1050"/>
        <v>-28</v>
      </c>
      <c r="L3204">
        <v>14</v>
      </c>
      <c r="W3204">
        <f t="shared" si="1042"/>
        <v>0</v>
      </c>
      <c r="X3204">
        <f t="shared" si="1043"/>
        <v>2</v>
      </c>
      <c r="Y3204">
        <f t="shared" si="1044"/>
        <v>0</v>
      </c>
      <c r="Z3204" s="22">
        <f t="shared" si="1045"/>
        <v>0</v>
      </c>
      <c r="AA3204" s="22">
        <f t="shared" si="1046"/>
        <v>0</v>
      </c>
      <c r="AB3204">
        <f t="shared" si="1047"/>
        <v>0</v>
      </c>
      <c r="AC3204" s="22">
        <f t="shared" si="1048"/>
        <v>0</v>
      </c>
      <c r="AD3204" s="22">
        <f t="shared" si="1049"/>
        <v>0</v>
      </c>
    </row>
    <row r="3205" spans="3:30" x14ac:dyDescent="0.25">
      <c r="C3205">
        <v>1</v>
      </c>
      <c r="D3205" s="1">
        <v>0.54166666666666663</v>
      </c>
      <c r="E3205">
        <v>11582</v>
      </c>
      <c r="F3205">
        <v>11602</v>
      </c>
      <c r="G3205">
        <v>11582</v>
      </c>
      <c r="H3205">
        <v>11588</v>
      </c>
      <c r="J3205">
        <v>6</v>
      </c>
      <c r="K3205">
        <f t="shared" si="1050"/>
        <v>-32</v>
      </c>
      <c r="L3205">
        <v>20</v>
      </c>
      <c r="W3205">
        <f t="shared" si="1042"/>
        <v>0</v>
      </c>
      <c r="X3205">
        <f t="shared" si="1043"/>
        <v>6</v>
      </c>
      <c r="Y3205">
        <f t="shared" si="1044"/>
        <v>0</v>
      </c>
      <c r="Z3205" s="22">
        <f t="shared" si="1045"/>
        <v>0</v>
      </c>
      <c r="AA3205" s="22">
        <f t="shared" si="1046"/>
        <v>0</v>
      </c>
      <c r="AB3205">
        <f t="shared" si="1047"/>
        <v>0</v>
      </c>
      <c r="AC3205" s="22">
        <f t="shared" si="1048"/>
        <v>0</v>
      </c>
      <c r="AD3205" s="22">
        <f t="shared" si="1049"/>
        <v>0</v>
      </c>
    </row>
    <row r="3206" spans="3:30" x14ac:dyDescent="0.25">
      <c r="D3206" s="1">
        <v>0.58333333333333337</v>
      </c>
      <c r="E3206">
        <v>11588</v>
      </c>
      <c r="F3206">
        <v>11596</v>
      </c>
      <c r="G3206">
        <v>11580</v>
      </c>
      <c r="H3206">
        <v>11584</v>
      </c>
      <c r="J3206">
        <v>-4</v>
      </c>
      <c r="K3206">
        <f t="shared" si="1050"/>
        <v>-3</v>
      </c>
      <c r="L3206">
        <v>16</v>
      </c>
      <c r="W3206">
        <f t="shared" si="1042"/>
        <v>0</v>
      </c>
      <c r="X3206">
        <f t="shared" si="1043"/>
        <v>4</v>
      </c>
      <c r="Y3206">
        <f t="shared" si="1044"/>
        <v>0</v>
      </c>
      <c r="Z3206" s="22">
        <f t="shared" si="1045"/>
        <v>0</v>
      </c>
      <c r="AA3206" s="22">
        <f t="shared" si="1046"/>
        <v>0</v>
      </c>
      <c r="AB3206">
        <f t="shared" si="1047"/>
        <v>0</v>
      </c>
      <c r="AC3206" s="22">
        <f t="shared" si="1048"/>
        <v>0</v>
      </c>
      <c r="AD3206" s="22">
        <f t="shared" si="1049"/>
        <v>0</v>
      </c>
    </row>
    <row r="3207" spans="3:30" x14ac:dyDescent="0.25">
      <c r="D3207" s="1">
        <v>0.625</v>
      </c>
      <c r="E3207">
        <v>11584</v>
      </c>
      <c r="F3207">
        <v>11628</v>
      </c>
      <c r="G3207">
        <v>11582</v>
      </c>
      <c r="H3207">
        <v>11613</v>
      </c>
      <c r="J3207">
        <v>29</v>
      </c>
      <c r="K3207">
        <f t="shared" si="1050"/>
        <v>24</v>
      </c>
      <c r="L3207">
        <v>46</v>
      </c>
      <c r="W3207">
        <f t="shared" si="1042"/>
        <v>0</v>
      </c>
      <c r="X3207">
        <f t="shared" si="1043"/>
        <v>29</v>
      </c>
      <c r="Y3207">
        <f t="shared" si="1044"/>
        <v>0</v>
      </c>
      <c r="Z3207" s="22">
        <f t="shared" si="1045"/>
        <v>0</v>
      </c>
      <c r="AA3207" s="22">
        <f t="shared" si="1046"/>
        <v>0</v>
      </c>
      <c r="AB3207">
        <f t="shared" si="1047"/>
        <v>0</v>
      </c>
      <c r="AC3207" s="22">
        <f t="shared" si="1048"/>
        <v>0</v>
      </c>
      <c r="AD3207" s="22">
        <f t="shared" si="1049"/>
        <v>0</v>
      </c>
    </row>
    <row r="3208" spans="3:30" x14ac:dyDescent="0.25">
      <c r="D3208" s="1">
        <v>0.66666666666666663</v>
      </c>
      <c r="E3208">
        <v>11613</v>
      </c>
      <c r="F3208">
        <v>11645</v>
      </c>
      <c r="G3208">
        <v>11605</v>
      </c>
      <c r="H3208">
        <v>11640</v>
      </c>
      <c r="J3208">
        <v>27</v>
      </c>
      <c r="K3208">
        <f t="shared" si="1050"/>
        <v>-18</v>
      </c>
      <c r="L3208">
        <v>40</v>
      </c>
      <c r="W3208">
        <f t="shared" si="1042"/>
        <v>0</v>
      </c>
      <c r="X3208">
        <f t="shared" si="1043"/>
        <v>27</v>
      </c>
      <c r="Y3208">
        <f t="shared" si="1044"/>
        <v>0</v>
      </c>
      <c r="Z3208" s="22">
        <f t="shared" si="1045"/>
        <v>0</v>
      </c>
      <c r="AA3208" s="22">
        <f t="shared" si="1046"/>
        <v>0</v>
      </c>
      <c r="AB3208">
        <f t="shared" si="1047"/>
        <v>0</v>
      </c>
      <c r="AC3208" s="22">
        <f t="shared" si="1048"/>
        <v>0</v>
      </c>
      <c r="AD3208" s="22">
        <f t="shared" si="1049"/>
        <v>0</v>
      </c>
    </row>
    <row r="3209" spans="3:30" x14ac:dyDescent="0.25">
      <c r="D3209" s="1">
        <v>0.70833333333333337</v>
      </c>
      <c r="E3209">
        <v>11641</v>
      </c>
      <c r="F3209">
        <v>11641</v>
      </c>
      <c r="G3209">
        <v>11595</v>
      </c>
      <c r="H3209">
        <v>11599</v>
      </c>
      <c r="J3209">
        <v>-42</v>
      </c>
      <c r="K3209">
        <f t="shared" si="1050"/>
        <v>-28</v>
      </c>
      <c r="L3209">
        <v>46</v>
      </c>
      <c r="W3209">
        <f t="shared" si="1042"/>
        <v>0</v>
      </c>
      <c r="X3209">
        <f t="shared" si="1043"/>
        <v>42</v>
      </c>
      <c r="Y3209">
        <f t="shared" si="1044"/>
        <v>0</v>
      </c>
      <c r="Z3209" s="22">
        <f t="shared" si="1045"/>
        <v>0</v>
      </c>
      <c r="AA3209" s="22">
        <f t="shared" si="1046"/>
        <v>0</v>
      </c>
      <c r="AB3209">
        <f t="shared" si="1047"/>
        <v>0</v>
      </c>
      <c r="AC3209" s="22">
        <f t="shared" si="1048"/>
        <v>0</v>
      </c>
      <c r="AD3209" s="22">
        <f t="shared" si="1049"/>
        <v>0</v>
      </c>
    </row>
    <row r="3210" spans="3:30" x14ac:dyDescent="0.25">
      <c r="D3210" s="1">
        <v>0.75</v>
      </c>
      <c r="E3210">
        <v>11599</v>
      </c>
      <c r="F3210">
        <v>11600</v>
      </c>
      <c r="G3210">
        <v>11578</v>
      </c>
      <c r="H3210">
        <v>11589</v>
      </c>
      <c r="J3210">
        <v>-10</v>
      </c>
      <c r="K3210">
        <f t="shared" si="1050"/>
        <v>-30</v>
      </c>
      <c r="L3210">
        <v>22</v>
      </c>
      <c r="W3210">
        <f t="shared" si="1042"/>
        <v>0</v>
      </c>
      <c r="X3210">
        <f t="shared" si="1043"/>
        <v>10</v>
      </c>
      <c r="Y3210">
        <f t="shared" si="1044"/>
        <v>0</v>
      </c>
      <c r="Z3210" s="22">
        <f t="shared" si="1045"/>
        <v>0</v>
      </c>
      <c r="AA3210" s="22">
        <f t="shared" si="1046"/>
        <v>0</v>
      </c>
      <c r="AB3210">
        <f t="shared" si="1047"/>
        <v>0</v>
      </c>
      <c r="AC3210" s="22">
        <f t="shared" si="1048"/>
        <v>0</v>
      </c>
      <c r="AD3210" s="22">
        <f t="shared" si="1049"/>
        <v>0</v>
      </c>
    </row>
    <row r="3211" spans="3:30" x14ac:dyDescent="0.25">
      <c r="D3211" s="1">
        <v>0.79166666666666663</v>
      </c>
      <c r="E3211">
        <v>11589</v>
      </c>
      <c r="F3211">
        <v>11596</v>
      </c>
      <c r="G3211">
        <v>11582</v>
      </c>
      <c r="H3211">
        <v>11587</v>
      </c>
      <c r="J3211">
        <v>-2</v>
      </c>
      <c r="K3211">
        <f t="shared" si="1050"/>
        <v>-32</v>
      </c>
      <c r="L3211">
        <v>14</v>
      </c>
      <c r="W3211">
        <f t="shared" si="1042"/>
        <v>0</v>
      </c>
      <c r="X3211">
        <f t="shared" si="1043"/>
        <v>2</v>
      </c>
      <c r="Y3211">
        <f t="shared" si="1044"/>
        <v>0</v>
      </c>
      <c r="Z3211" s="22">
        <f t="shared" si="1045"/>
        <v>0</v>
      </c>
      <c r="AA3211" s="22">
        <f t="shared" si="1046"/>
        <v>0</v>
      </c>
      <c r="AB3211">
        <f t="shared" si="1047"/>
        <v>0</v>
      </c>
      <c r="AC3211" s="22">
        <f t="shared" si="1048"/>
        <v>0</v>
      </c>
      <c r="AD3211" s="22">
        <f t="shared" si="1049"/>
        <v>0</v>
      </c>
    </row>
    <row r="3212" spans="3:30" x14ac:dyDescent="0.25">
      <c r="D3212" s="1">
        <v>0.83333333333333337</v>
      </c>
      <c r="E3212">
        <v>11588</v>
      </c>
      <c r="F3212">
        <v>11593</v>
      </c>
      <c r="G3212">
        <v>11583</v>
      </c>
      <c r="H3212">
        <v>11586</v>
      </c>
      <c r="J3212">
        <v>-2</v>
      </c>
      <c r="K3212">
        <f t="shared" si="1050"/>
        <v>-49</v>
      </c>
      <c r="L3212">
        <v>10</v>
      </c>
      <c r="W3212">
        <f t="shared" si="1042"/>
        <v>0</v>
      </c>
      <c r="X3212">
        <f t="shared" si="1043"/>
        <v>2</v>
      </c>
      <c r="Y3212">
        <f t="shared" si="1044"/>
        <v>0</v>
      </c>
      <c r="Z3212" s="22">
        <f t="shared" si="1045"/>
        <v>0</v>
      </c>
      <c r="AA3212" s="22">
        <f t="shared" si="1046"/>
        <v>0</v>
      </c>
      <c r="AB3212">
        <f t="shared" si="1047"/>
        <v>0</v>
      </c>
      <c r="AC3212" s="22">
        <f t="shared" si="1048"/>
        <v>0</v>
      </c>
      <c r="AD3212" s="22">
        <f t="shared" si="1049"/>
        <v>0</v>
      </c>
    </row>
    <row r="3213" spans="3:30" x14ac:dyDescent="0.25">
      <c r="D3213" s="1">
        <v>0.875</v>
      </c>
      <c r="E3213">
        <v>11587</v>
      </c>
      <c r="F3213">
        <v>11588</v>
      </c>
      <c r="G3213">
        <v>11559</v>
      </c>
      <c r="H3213">
        <v>11570</v>
      </c>
      <c r="J3213">
        <v>-17</v>
      </c>
      <c r="K3213">
        <f t="shared" si="1050"/>
        <v>-47</v>
      </c>
      <c r="L3213">
        <v>29</v>
      </c>
      <c r="W3213">
        <f t="shared" si="1042"/>
        <v>0</v>
      </c>
      <c r="X3213">
        <f t="shared" si="1043"/>
        <v>17</v>
      </c>
      <c r="Y3213">
        <f t="shared" si="1044"/>
        <v>0</v>
      </c>
      <c r="Z3213" s="22">
        <f t="shared" si="1045"/>
        <v>0</v>
      </c>
      <c r="AA3213" s="22">
        <f t="shared" si="1046"/>
        <v>0</v>
      </c>
      <c r="AB3213">
        <f t="shared" si="1047"/>
        <v>0</v>
      </c>
      <c r="AC3213" s="22">
        <f t="shared" si="1048"/>
        <v>0</v>
      </c>
      <c r="AD3213" s="22">
        <f t="shared" si="1049"/>
        <v>0</v>
      </c>
    </row>
    <row r="3214" spans="3:30" x14ac:dyDescent="0.25">
      <c r="D3214" s="2">
        <v>0.91666666666666663</v>
      </c>
      <c r="E3214">
        <v>11571</v>
      </c>
      <c r="F3214">
        <v>11579</v>
      </c>
      <c r="G3214">
        <v>11566</v>
      </c>
      <c r="H3214">
        <v>11573</v>
      </c>
      <c r="J3214">
        <v>2</v>
      </c>
      <c r="K3214">
        <f t="shared" si="1050"/>
        <v>-47</v>
      </c>
      <c r="L3214">
        <v>13</v>
      </c>
      <c r="W3214">
        <f t="shared" si="1042"/>
        <v>0</v>
      </c>
      <c r="X3214">
        <f t="shared" si="1043"/>
        <v>2</v>
      </c>
      <c r="Y3214">
        <f t="shared" si="1044"/>
        <v>0</v>
      </c>
      <c r="Z3214" s="22">
        <f t="shared" si="1045"/>
        <v>0</v>
      </c>
      <c r="AA3214" s="22">
        <f t="shared" si="1046"/>
        <v>0</v>
      </c>
      <c r="AB3214">
        <f t="shared" si="1047"/>
        <v>0</v>
      </c>
      <c r="AC3214" s="22">
        <f t="shared" si="1048"/>
        <v>0</v>
      </c>
      <c r="AD3214" s="22">
        <f t="shared" si="1049"/>
        <v>0</v>
      </c>
    </row>
    <row r="3215" spans="3:30" hidden="1" x14ac:dyDescent="0.25">
      <c r="D3215" s="1">
        <v>0.95833333333333337</v>
      </c>
      <c r="E3215">
        <v>11577</v>
      </c>
      <c r="F3215">
        <v>11587</v>
      </c>
      <c r="G3215">
        <v>11573</v>
      </c>
      <c r="H3215">
        <v>11581</v>
      </c>
      <c r="Z3215"/>
      <c r="AA3215"/>
      <c r="AC3215"/>
      <c r="AD3215"/>
    </row>
    <row r="3216" spans="3:30" hidden="1" x14ac:dyDescent="0.25">
      <c r="D3216" s="1">
        <v>0</v>
      </c>
      <c r="E3216">
        <v>11580</v>
      </c>
      <c r="F3216">
        <v>11580</v>
      </c>
      <c r="G3216">
        <v>11580</v>
      </c>
      <c r="H3216">
        <v>11580</v>
      </c>
      <c r="Z3216"/>
      <c r="AA3216"/>
      <c r="AC3216"/>
      <c r="AD3216"/>
    </row>
    <row r="3217" spans="3:30" hidden="1" x14ac:dyDescent="0.25">
      <c r="D3217" s="1">
        <v>4.1666666666666664E-2</v>
      </c>
      <c r="E3217">
        <v>11578</v>
      </c>
      <c r="F3217">
        <v>11593</v>
      </c>
      <c r="G3217">
        <v>11578</v>
      </c>
      <c r="H3217">
        <v>11591</v>
      </c>
      <c r="Z3217"/>
      <c r="AA3217"/>
      <c r="AC3217"/>
      <c r="AD3217"/>
    </row>
    <row r="3218" spans="3:30" hidden="1" x14ac:dyDescent="0.25">
      <c r="D3218" s="1">
        <v>8.3333333333333329E-2</v>
      </c>
      <c r="E3218">
        <v>11592</v>
      </c>
      <c r="F3218">
        <v>11605</v>
      </c>
      <c r="G3218">
        <v>11592</v>
      </c>
      <c r="H3218">
        <v>11598</v>
      </c>
      <c r="Z3218"/>
      <c r="AA3218"/>
      <c r="AC3218"/>
      <c r="AD3218"/>
    </row>
    <row r="3219" spans="3:30" hidden="1" x14ac:dyDescent="0.25">
      <c r="D3219" s="1">
        <v>0.125</v>
      </c>
      <c r="E3219">
        <v>11596</v>
      </c>
      <c r="F3219">
        <v>11598</v>
      </c>
      <c r="G3219">
        <v>11586</v>
      </c>
      <c r="H3219">
        <v>11587</v>
      </c>
      <c r="Z3219"/>
      <c r="AA3219"/>
      <c r="AC3219"/>
      <c r="AD3219"/>
    </row>
    <row r="3220" spans="3:30" hidden="1" x14ac:dyDescent="0.25">
      <c r="D3220" s="1">
        <v>0.16666666666666666</v>
      </c>
      <c r="E3220">
        <v>11590</v>
      </c>
      <c r="F3220">
        <v>11594</v>
      </c>
      <c r="G3220">
        <v>11586</v>
      </c>
      <c r="H3220">
        <v>11587</v>
      </c>
      <c r="Z3220"/>
      <c r="AA3220"/>
      <c r="AC3220"/>
      <c r="AD3220"/>
    </row>
    <row r="3221" spans="3:30" hidden="1" x14ac:dyDescent="0.25">
      <c r="D3221" s="1">
        <v>0.20833333333333334</v>
      </c>
      <c r="E3221">
        <v>11589</v>
      </c>
      <c r="F3221">
        <v>11595</v>
      </c>
      <c r="G3221">
        <v>11589</v>
      </c>
      <c r="H3221">
        <v>11591</v>
      </c>
      <c r="Z3221"/>
      <c r="AA3221"/>
      <c r="AC3221"/>
      <c r="AD3221"/>
    </row>
    <row r="3222" spans="3:30" hidden="1" x14ac:dyDescent="0.25">
      <c r="D3222" s="1">
        <v>0.25</v>
      </c>
      <c r="E3222">
        <v>11590</v>
      </c>
      <c r="F3222">
        <v>11591</v>
      </c>
      <c r="G3222">
        <v>11589</v>
      </c>
      <c r="H3222">
        <v>11591</v>
      </c>
      <c r="Z3222"/>
      <c r="AA3222"/>
      <c r="AC3222"/>
      <c r="AD3222"/>
    </row>
    <row r="3223" spans="3:30" hidden="1" x14ac:dyDescent="0.25">
      <c r="D3223" s="1">
        <v>0.29166666666666669</v>
      </c>
      <c r="E3223">
        <v>11592</v>
      </c>
      <c r="F3223">
        <v>11592</v>
      </c>
      <c r="G3223">
        <v>11590</v>
      </c>
      <c r="H3223">
        <v>11590</v>
      </c>
      <c r="Z3223"/>
      <c r="AA3223"/>
      <c r="AC3223"/>
      <c r="AD3223"/>
    </row>
    <row r="3224" spans="3:30" x14ac:dyDescent="0.25">
      <c r="D3224" s="2">
        <v>0.33333333333333331</v>
      </c>
      <c r="E3224">
        <v>11589</v>
      </c>
      <c r="F3224">
        <v>11598</v>
      </c>
      <c r="G3224">
        <v>11583</v>
      </c>
      <c r="H3224">
        <v>11596</v>
      </c>
      <c r="J3224">
        <v>7</v>
      </c>
      <c r="K3224">
        <v>0</v>
      </c>
      <c r="L3224">
        <v>15</v>
      </c>
      <c r="M3224">
        <v>29</v>
      </c>
      <c r="N3224">
        <v>1</v>
      </c>
      <c r="R3224">
        <f>MAX(F3222:F3238)</f>
        <v>11634</v>
      </c>
      <c r="W3224">
        <f t="shared" ref="W3224:W3238" si="1051">ABS(M3224)</f>
        <v>29</v>
      </c>
      <c r="X3224">
        <f t="shared" ref="X3224:X3238" si="1052">ABS(J3224)</f>
        <v>7</v>
      </c>
      <c r="Y3224">
        <f t="shared" ref="Y3224:Y3238" si="1053">IF(R3224&lt;1000,ABS(R3224),0)</f>
        <v>0</v>
      </c>
      <c r="Z3224" s="22">
        <f t="shared" ref="Z3224:Z3238" si="1054">IF(N3224=1,0,ABS(N3224))</f>
        <v>0</v>
      </c>
      <c r="AA3224" s="22">
        <f t="shared" ref="AA3224:AA3238" si="1055">ABS(O3224)</f>
        <v>0</v>
      </c>
      <c r="AB3224">
        <f t="shared" ref="AB3224:AB3238" si="1056">IF(N3224=1,1,0)</f>
        <v>1</v>
      </c>
      <c r="AC3224" s="22">
        <f t="shared" ref="AC3224:AC3238" si="1057">IF(N3224=1,ABS(N3225),0)</f>
        <v>0.5</v>
      </c>
      <c r="AD3224" s="22">
        <f t="shared" ref="AD3224:AD3238" si="1058">IF(N3224=1,0,ABS(O3225))</f>
        <v>0</v>
      </c>
    </row>
    <row r="3225" spans="3:30" x14ac:dyDescent="0.25">
      <c r="D3225" s="2">
        <v>0.375</v>
      </c>
      <c r="E3225">
        <v>11591</v>
      </c>
      <c r="F3225">
        <v>11592</v>
      </c>
      <c r="G3225">
        <v>11572</v>
      </c>
      <c r="H3225">
        <v>11582</v>
      </c>
      <c r="J3225">
        <v>-9</v>
      </c>
      <c r="K3225">
        <f t="shared" ref="K3225:K3238" si="1059">K3224+J3226</f>
        <v>26</v>
      </c>
      <c r="L3225">
        <v>20</v>
      </c>
      <c r="N3225">
        <f>IF(J3224&lt;0,MIN(K3225:K3238),MAX(K3225:K3238))/R3203</f>
        <v>0.5</v>
      </c>
      <c r="O3225">
        <f>IF(J3224&lt;0,MAX(K3225:K3238),MIN(K3225:K3238))/R3203</f>
        <v>3.4883720930232558E-2</v>
      </c>
      <c r="R3225">
        <f>MIN(G3222:G3238)</f>
        <v>11545</v>
      </c>
      <c r="W3225">
        <f t="shared" si="1051"/>
        <v>0</v>
      </c>
      <c r="X3225">
        <f t="shared" si="1052"/>
        <v>9</v>
      </c>
      <c r="Y3225">
        <f t="shared" si="1053"/>
        <v>0</v>
      </c>
      <c r="Z3225" s="22">
        <f t="shared" si="1054"/>
        <v>0.5</v>
      </c>
      <c r="AA3225" s="22">
        <f t="shared" si="1055"/>
        <v>3.4883720930232558E-2</v>
      </c>
      <c r="AB3225">
        <f t="shared" si="1056"/>
        <v>0</v>
      </c>
      <c r="AC3225" s="22">
        <f t="shared" si="1057"/>
        <v>0</v>
      </c>
      <c r="AD3225" s="22">
        <f t="shared" si="1058"/>
        <v>0</v>
      </c>
    </row>
    <row r="3226" spans="3:30" x14ac:dyDescent="0.25">
      <c r="D3226" s="1">
        <v>0.41666666666666669</v>
      </c>
      <c r="E3226">
        <v>11582</v>
      </c>
      <c r="F3226">
        <v>11616</v>
      </c>
      <c r="G3226">
        <v>11545</v>
      </c>
      <c r="H3226">
        <v>11608</v>
      </c>
      <c r="J3226">
        <v>26</v>
      </c>
      <c r="K3226">
        <f t="shared" si="1059"/>
        <v>12</v>
      </c>
      <c r="L3226">
        <v>71</v>
      </c>
      <c r="R3226">
        <f>R3224-R3225</f>
        <v>89</v>
      </c>
      <c r="W3226">
        <f t="shared" si="1051"/>
        <v>0</v>
      </c>
      <c r="X3226">
        <f t="shared" si="1052"/>
        <v>26</v>
      </c>
      <c r="Y3226">
        <f t="shared" si="1053"/>
        <v>89</v>
      </c>
      <c r="Z3226" s="22">
        <f t="shared" si="1054"/>
        <v>0</v>
      </c>
      <c r="AA3226" s="22">
        <f t="shared" si="1055"/>
        <v>0</v>
      </c>
      <c r="AB3226">
        <f t="shared" si="1056"/>
        <v>0</v>
      </c>
      <c r="AC3226" s="22">
        <f t="shared" si="1057"/>
        <v>0</v>
      </c>
      <c r="AD3226" s="22">
        <f t="shared" si="1058"/>
        <v>0</v>
      </c>
    </row>
    <row r="3227" spans="3:30" x14ac:dyDescent="0.25">
      <c r="D3227" s="1">
        <v>0.45833333333333331</v>
      </c>
      <c r="E3227">
        <v>11608</v>
      </c>
      <c r="F3227">
        <v>11609</v>
      </c>
      <c r="G3227">
        <v>11587</v>
      </c>
      <c r="H3227">
        <v>11594</v>
      </c>
      <c r="J3227">
        <v>-14</v>
      </c>
      <c r="K3227">
        <f t="shared" si="1059"/>
        <v>31</v>
      </c>
      <c r="L3227">
        <v>22</v>
      </c>
      <c r="R3227">
        <v>89</v>
      </c>
      <c r="W3227">
        <f t="shared" si="1051"/>
        <v>0</v>
      </c>
      <c r="X3227">
        <f t="shared" si="1052"/>
        <v>14</v>
      </c>
      <c r="Y3227">
        <f t="shared" si="1053"/>
        <v>89</v>
      </c>
      <c r="Z3227" s="22">
        <f t="shared" si="1054"/>
        <v>0</v>
      </c>
      <c r="AA3227" s="22">
        <f t="shared" si="1055"/>
        <v>0</v>
      </c>
      <c r="AB3227">
        <f t="shared" si="1056"/>
        <v>0</v>
      </c>
      <c r="AC3227" s="22">
        <f t="shared" si="1057"/>
        <v>0</v>
      </c>
      <c r="AD3227" s="22">
        <f t="shared" si="1058"/>
        <v>0</v>
      </c>
    </row>
    <row r="3228" spans="3:30" x14ac:dyDescent="0.25">
      <c r="D3228" s="1">
        <v>0.5</v>
      </c>
      <c r="E3228">
        <v>11594</v>
      </c>
      <c r="F3228">
        <v>11632</v>
      </c>
      <c r="G3228">
        <v>11590</v>
      </c>
      <c r="H3228">
        <v>11613</v>
      </c>
      <c r="J3228">
        <v>19</v>
      </c>
      <c r="K3228">
        <f t="shared" si="1059"/>
        <v>3</v>
      </c>
      <c r="L3228">
        <v>42</v>
      </c>
      <c r="W3228">
        <f t="shared" si="1051"/>
        <v>0</v>
      </c>
      <c r="X3228">
        <f t="shared" si="1052"/>
        <v>19</v>
      </c>
      <c r="Y3228">
        <f t="shared" si="1053"/>
        <v>0</v>
      </c>
      <c r="Z3228" s="22">
        <f t="shared" si="1054"/>
        <v>0</v>
      </c>
      <c r="AA3228" s="22">
        <f t="shared" si="1055"/>
        <v>0</v>
      </c>
      <c r="AB3228">
        <f t="shared" si="1056"/>
        <v>0</v>
      </c>
      <c r="AC3228" s="22">
        <f t="shared" si="1057"/>
        <v>0</v>
      </c>
      <c r="AD3228" s="22">
        <f t="shared" si="1058"/>
        <v>0</v>
      </c>
    </row>
    <row r="3229" spans="3:30" x14ac:dyDescent="0.25">
      <c r="C3229">
        <v>1</v>
      </c>
      <c r="D3229" s="1">
        <v>0.54166666666666663</v>
      </c>
      <c r="E3229">
        <v>11613</v>
      </c>
      <c r="F3229">
        <v>11621</v>
      </c>
      <c r="G3229">
        <v>11584</v>
      </c>
      <c r="H3229">
        <v>11585</v>
      </c>
      <c r="J3229">
        <v>-28</v>
      </c>
      <c r="K3229">
        <f t="shared" si="1059"/>
        <v>31</v>
      </c>
      <c r="L3229">
        <v>37</v>
      </c>
      <c r="W3229">
        <f t="shared" si="1051"/>
        <v>0</v>
      </c>
      <c r="X3229">
        <f t="shared" si="1052"/>
        <v>28</v>
      </c>
      <c r="Y3229">
        <f t="shared" si="1053"/>
        <v>0</v>
      </c>
      <c r="Z3229" s="22">
        <f t="shared" si="1054"/>
        <v>0</v>
      </c>
      <c r="AA3229" s="22">
        <f t="shared" si="1055"/>
        <v>0</v>
      </c>
      <c r="AB3229">
        <f t="shared" si="1056"/>
        <v>0</v>
      </c>
      <c r="AC3229" s="22">
        <f t="shared" si="1057"/>
        <v>0</v>
      </c>
      <c r="AD3229" s="22">
        <f t="shared" si="1058"/>
        <v>0</v>
      </c>
    </row>
    <row r="3230" spans="3:30" x14ac:dyDescent="0.25">
      <c r="D3230" s="1">
        <v>0.58333333333333337</v>
      </c>
      <c r="E3230">
        <v>11586</v>
      </c>
      <c r="F3230">
        <v>11614</v>
      </c>
      <c r="G3230">
        <v>11582</v>
      </c>
      <c r="H3230">
        <v>11614</v>
      </c>
      <c r="J3230">
        <v>28</v>
      </c>
      <c r="K3230">
        <f t="shared" si="1059"/>
        <v>26</v>
      </c>
      <c r="L3230">
        <v>32</v>
      </c>
      <c r="W3230">
        <f t="shared" si="1051"/>
        <v>0</v>
      </c>
      <c r="X3230">
        <f t="shared" si="1052"/>
        <v>28</v>
      </c>
      <c r="Y3230">
        <f t="shared" si="1053"/>
        <v>0</v>
      </c>
      <c r="Z3230" s="22">
        <f t="shared" si="1054"/>
        <v>0</v>
      </c>
      <c r="AA3230" s="22">
        <f t="shared" si="1055"/>
        <v>0</v>
      </c>
      <c r="AB3230">
        <f t="shared" si="1056"/>
        <v>0</v>
      </c>
      <c r="AC3230" s="22">
        <f t="shared" si="1057"/>
        <v>0</v>
      </c>
      <c r="AD3230" s="22">
        <f t="shared" si="1058"/>
        <v>0</v>
      </c>
    </row>
    <row r="3231" spans="3:30" x14ac:dyDescent="0.25">
      <c r="D3231" s="1">
        <v>0.625</v>
      </c>
      <c r="E3231">
        <v>11613</v>
      </c>
      <c r="F3231">
        <v>11614</v>
      </c>
      <c r="G3231">
        <v>11601</v>
      </c>
      <c r="H3231">
        <v>11608</v>
      </c>
      <c r="J3231">
        <v>-5</v>
      </c>
      <c r="K3231">
        <f t="shared" si="1059"/>
        <v>43</v>
      </c>
      <c r="L3231">
        <v>13</v>
      </c>
      <c r="W3231">
        <f t="shared" si="1051"/>
        <v>0</v>
      </c>
      <c r="X3231">
        <f t="shared" si="1052"/>
        <v>5</v>
      </c>
      <c r="Y3231">
        <f t="shared" si="1053"/>
        <v>0</v>
      </c>
      <c r="Z3231" s="22">
        <f t="shared" si="1054"/>
        <v>0</v>
      </c>
      <c r="AA3231" s="22">
        <f t="shared" si="1055"/>
        <v>0</v>
      </c>
      <c r="AB3231">
        <f t="shared" si="1056"/>
        <v>0</v>
      </c>
      <c r="AC3231" s="22">
        <f t="shared" si="1057"/>
        <v>0</v>
      </c>
      <c r="AD3231" s="22">
        <f t="shared" si="1058"/>
        <v>0</v>
      </c>
    </row>
    <row r="3232" spans="3:30" x14ac:dyDescent="0.25">
      <c r="D3232" s="1">
        <v>0.66666666666666663</v>
      </c>
      <c r="E3232">
        <v>11608</v>
      </c>
      <c r="F3232">
        <v>11629</v>
      </c>
      <c r="G3232">
        <v>11606</v>
      </c>
      <c r="H3232">
        <v>11625</v>
      </c>
      <c r="J3232">
        <v>17</v>
      </c>
      <c r="K3232">
        <f t="shared" si="1059"/>
        <v>32</v>
      </c>
      <c r="L3232">
        <v>23</v>
      </c>
      <c r="W3232">
        <f t="shared" si="1051"/>
        <v>0</v>
      </c>
      <c r="X3232">
        <f t="shared" si="1052"/>
        <v>17</v>
      </c>
      <c r="Y3232">
        <f t="shared" si="1053"/>
        <v>0</v>
      </c>
      <c r="Z3232" s="22">
        <f t="shared" si="1054"/>
        <v>0</v>
      </c>
      <c r="AA3232" s="22">
        <f t="shared" si="1055"/>
        <v>0</v>
      </c>
      <c r="AB3232">
        <f t="shared" si="1056"/>
        <v>0</v>
      </c>
      <c r="AC3232" s="22">
        <f t="shared" si="1057"/>
        <v>0</v>
      </c>
      <c r="AD3232" s="22">
        <f t="shared" si="1058"/>
        <v>0</v>
      </c>
    </row>
    <row r="3233" spans="4:30" x14ac:dyDescent="0.25">
      <c r="D3233" s="1">
        <v>0.70833333333333337</v>
      </c>
      <c r="E3233">
        <v>11626</v>
      </c>
      <c r="F3233">
        <v>11634</v>
      </c>
      <c r="G3233">
        <v>11611</v>
      </c>
      <c r="H3233">
        <v>11615</v>
      </c>
      <c r="J3233">
        <v>-11</v>
      </c>
      <c r="K3233">
        <f t="shared" si="1059"/>
        <v>43</v>
      </c>
      <c r="L3233">
        <v>23</v>
      </c>
      <c r="W3233">
        <f t="shared" si="1051"/>
        <v>0</v>
      </c>
      <c r="X3233">
        <f t="shared" si="1052"/>
        <v>11</v>
      </c>
      <c r="Y3233">
        <f t="shared" si="1053"/>
        <v>0</v>
      </c>
      <c r="Z3233" s="22">
        <f t="shared" si="1054"/>
        <v>0</v>
      </c>
      <c r="AA3233" s="22">
        <f t="shared" si="1055"/>
        <v>0</v>
      </c>
      <c r="AB3233">
        <f t="shared" si="1056"/>
        <v>0</v>
      </c>
      <c r="AC3233" s="22">
        <f t="shared" si="1057"/>
        <v>0</v>
      </c>
      <c r="AD3233" s="22">
        <f t="shared" si="1058"/>
        <v>0</v>
      </c>
    </row>
    <row r="3234" spans="4:30" x14ac:dyDescent="0.25">
      <c r="D3234" s="1">
        <v>0.75</v>
      </c>
      <c r="E3234">
        <v>11615</v>
      </c>
      <c r="F3234">
        <v>11631</v>
      </c>
      <c r="G3234">
        <v>11613</v>
      </c>
      <c r="H3234">
        <v>11626</v>
      </c>
      <c r="J3234">
        <v>11</v>
      </c>
      <c r="K3234">
        <f t="shared" si="1059"/>
        <v>28</v>
      </c>
      <c r="L3234">
        <v>18</v>
      </c>
      <c r="W3234">
        <f t="shared" si="1051"/>
        <v>0</v>
      </c>
      <c r="X3234">
        <f t="shared" si="1052"/>
        <v>11</v>
      </c>
      <c r="Y3234">
        <f t="shared" si="1053"/>
        <v>0</v>
      </c>
      <c r="Z3234" s="22">
        <f t="shared" si="1054"/>
        <v>0</v>
      </c>
      <c r="AA3234" s="22">
        <f t="shared" si="1055"/>
        <v>0</v>
      </c>
      <c r="AB3234">
        <f t="shared" si="1056"/>
        <v>0</v>
      </c>
      <c r="AC3234" s="22">
        <f t="shared" si="1057"/>
        <v>0</v>
      </c>
      <c r="AD3234" s="22">
        <f t="shared" si="1058"/>
        <v>0</v>
      </c>
    </row>
    <row r="3235" spans="4:30" x14ac:dyDescent="0.25">
      <c r="D3235" s="1">
        <v>0.79166666666666663</v>
      </c>
      <c r="E3235">
        <v>11626</v>
      </c>
      <c r="F3235">
        <v>11630</v>
      </c>
      <c r="G3235">
        <v>11596</v>
      </c>
      <c r="H3235">
        <v>11611</v>
      </c>
      <c r="J3235">
        <v>-15</v>
      </c>
      <c r="K3235">
        <f t="shared" si="1059"/>
        <v>24</v>
      </c>
      <c r="L3235">
        <v>34</v>
      </c>
      <c r="W3235">
        <f t="shared" si="1051"/>
        <v>0</v>
      </c>
      <c r="X3235">
        <f t="shared" si="1052"/>
        <v>15</v>
      </c>
      <c r="Y3235">
        <f t="shared" si="1053"/>
        <v>0</v>
      </c>
      <c r="Z3235" s="22">
        <f t="shared" si="1054"/>
        <v>0</v>
      </c>
      <c r="AA3235" s="22">
        <f t="shared" si="1055"/>
        <v>0</v>
      </c>
      <c r="AB3235">
        <f t="shared" si="1056"/>
        <v>0</v>
      </c>
      <c r="AC3235" s="22">
        <f t="shared" si="1057"/>
        <v>0</v>
      </c>
      <c r="AD3235" s="22">
        <f t="shared" si="1058"/>
        <v>0</v>
      </c>
    </row>
    <row r="3236" spans="4:30" x14ac:dyDescent="0.25">
      <c r="D3236" s="1">
        <v>0.83333333333333337</v>
      </c>
      <c r="E3236">
        <v>11611</v>
      </c>
      <c r="F3236">
        <v>11618</v>
      </c>
      <c r="G3236">
        <v>11606</v>
      </c>
      <c r="H3236">
        <v>11607</v>
      </c>
      <c r="J3236">
        <v>-4</v>
      </c>
      <c r="K3236">
        <f t="shared" si="1059"/>
        <v>22</v>
      </c>
      <c r="L3236">
        <v>12</v>
      </c>
      <c r="W3236">
        <f t="shared" si="1051"/>
        <v>0</v>
      </c>
      <c r="X3236">
        <f t="shared" si="1052"/>
        <v>4</v>
      </c>
      <c r="Y3236">
        <f t="shared" si="1053"/>
        <v>0</v>
      </c>
      <c r="Z3236" s="22">
        <f t="shared" si="1054"/>
        <v>0</v>
      </c>
      <c r="AA3236" s="22">
        <f t="shared" si="1055"/>
        <v>0</v>
      </c>
      <c r="AB3236">
        <f t="shared" si="1056"/>
        <v>0</v>
      </c>
      <c r="AC3236" s="22">
        <f t="shared" si="1057"/>
        <v>0</v>
      </c>
      <c r="AD3236" s="22">
        <f t="shared" si="1058"/>
        <v>0</v>
      </c>
    </row>
    <row r="3237" spans="4:30" x14ac:dyDescent="0.25">
      <c r="D3237" s="1">
        <v>0.875</v>
      </c>
      <c r="E3237">
        <v>11607</v>
      </c>
      <c r="F3237">
        <v>11613</v>
      </c>
      <c r="G3237">
        <v>11597</v>
      </c>
      <c r="H3237">
        <v>11605</v>
      </c>
      <c r="J3237">
        <v>-2</v>
      </c>
      <c r="K3237">
        <f t="shared" si="1059"/>
        <v>36</v>
      </c>
      <c r="L3237">
        <v>16</v>
      </c>
      <c r="W3237">
        <f t="shared" si="1051"/>
        <v>0</v>
      </c>
      <c r="X3237">
        <f t="shared" si="1052"/>
        <v>2</v>
      </c>
      <c r="Y3237">
        <f t="shared" si="1053"/>
        <v>0</v>
      </c>
      <c r="Z3237" s="22">
        <f t="shared" si="1054"/>
        <v>0</v>
      </c>
      <c r="AA3237" s="22">
        <f t="shared" si="1055"/>
        <v>0</v>
      </c>
      <c r="AB3237">
        <f t="shared" si="1056"/>
        <v>0</v>
      </c>
      <c r="AC3237" s="22">
        <f t="shared" si="1057"/>
        <v>0</v>
      </c>
      <c r="AD3237" s="22">
        <f t="shared" si="1058"/>
        <v>0</v>
      </c>
    </row>
    <row r="3238" spans="4:30" x14ac:dyDescent="0.25">
      <c r="D3238" s="2">
        <v>0.91666666666666663</v>
      </c>
      <c r="E3238">
        <v>11604</v>
      </c>
      <c r="F3238">
        <v>11618</v>
      </c>
      <c r="G3238">
        <v>11601</v>
      </c>
      <c r="H3238">
        <v>11618</v>
      </c>
      <c r="J3238">
        <v>14</v>
      </c>
      <c r="K3238">
        <f t="shared" si="1059"/>
        <v>36</v>
      </c>
      <c r="L3238">
        <v>17</v>
      </c>
      <c r="W3238">
        <f t="shared" si="1051"/>
        <v>0</v>
      </c>
      <c r="X3238">
        <f t="shared" si="1052"/>
        <v>14</v>
      </c>
      <c r="Y3238">
        <f t="shared" si="1053"/>
        <v>0</v>
      </c>
      <c r="Z3238" s="22">
        <f t="shared" si="1054"/>
        <v>0</v>
      </c>
      <c r="AA3238" s="22">
        <f t="shared" si="1055"/>
        <v>0</v>
      </c>
      <c r="AB3238">
        <f t="shared" si="1056"/>
        <v>0</v>
      </c>
      <c r="AC3238" s="22">
        <f t="shared" si="1057"/>
        <v>0</v>
      </c>
      <c r="AD3238" s="22">
        <f t="shared" si="1058"/>
        <v>0</v>
      </c>
    </row>
    <row r="3239" spans="4:30" hidden="1" x14ac:dyDescent="0.25">
      <c r="D3239" s="1">
        <v>0</v>
      </c>
      <c r="E3239">
        <v>11618</v>
      </c>
      <c r="F3239">
        <v>11618</v>
      </c>
      <c r="G3239">
        <v>11618</v>
      </c>
      <c r="H3239">
        <v>11618</v>
      </c>
      <c r="Z3239"/>
      <c r="AA3239"/>
      <c r="AC3239"/>
      <c r="AD3239"/>
    </row>
    <row r="3240" spans="4:30" hidden="1" x14ac:dyDescent="0.25">
      <c r="D3240" s="1">
        <v>4.1666666666666664E-2</v>
      </c>
      <c r="E3240">
        <v>11615</v>
      </c>
      <c r="F3240">
        <v>11618</v>
      </c>
      <c r="G3240">
        <v>11576</v>
      </c>
      <c r="H3240">
        <v>11581</v>
      </c>
      <c r="Z3240"/>
      <c r="AA3240"/>
      <c r="AC3240"/>
      <c r="AD3240"/>
    </row>
    <row r="3241" spans="4:30" hidden="1" x14ac:dyDescent="0.25">
      <c r="D3241" s="1">
        <v>8.3333333333333329E-2</v>
      </c>
      <c r="E3241">
        <v>11583</v>
      </c>
      <c r="F3241">
        <v>11589</v>
      </c>
      <c r="G3241">
        <v>11574</v>
      </c>
      <c r="H3241">
        <v>11574</v>
      </c>
      <c r="Z3241"/>
      <c r="AA3241"/>
      <c r="AC3241"/>
      <c r="AD3241"/>
    </row>
    <row r="3242" spans="4:30" hidden="1" x14ac:dyDescent="0.25">
      <c r="D3242" s="1">
        <v>0.125</v>
      </c>
      <c r="E3242">
        <v>11574</v>
      </c>
      <c r="F3242">
        <v>11599</v>
      </c>
      <c r="G3242">
        <v>11574</v>
      </c>
      <c r="H3242">
        <v>11583</v>
      </c>
      <c r="Z3242"/>
      <c r="AA3242"/>
      <c r="AC3242"/>
      <c r="AD3242"/>
    </row>
    <row r="3243" spans="4:30" hidden="1" x14ac:dyDescent="0.25">
      <c r="D3243" s="1">
        <v>0.16666666666666666</v>
      </c>
      <c r="E3243">
        <v>11581</v>
      </c>
      <c r="F3243">
        <v>11593</v>
      </c>
      <c r="G3243">
        <v>11581</v>
      </c>
      <c r="H3243">
        <v>11591</v>
      </c>
      <c r="Z3243"/>
      <c r="AA3243"/>
      <c r="AC3243"/>
      <c r="AD3243"/>
    </row>
    <row r="3244" spans="4:30" hidden="1" x14ac:dyDescent="0.25">
      <c r="D3244" s="1">
        <v>0.20833333333333334</v>
      </c>
      <c r="E3244">
        <v>11590</v>
      </c>
      <c r="F3244">
        <v>11591</v>
      </c>
      <c r="G3244">
        <v>11580</v>
      </c>
      <c r="H3244">
        <v>11586</v>
      </c>
      <c r="Z3244"/>
      <c r="AA3244"/>
      <c r="AC3244"/>
      <c r="AD3244"/>
    </row>
    <row r="3245" spans="4:30" hidden="1" x14ac:dyDescent="0.25">
      <c r="D3245" s="1">
        <v>0.25</v>
      </c>
      <c r="E3245">
        <v>11584</v>
      </c>
      <c r="F3245">
        <v>11589</v>
      </c>
      <c r="G3245">
        <v>11583</v>
      </c>
      <c r="H3245">
        <v>11589</v>
      </c>
      <c r="Z3245"/>
      <c r="AA3245"/>
      <c r="AC3245"/>
      <c r="AD3245"/>
    </row>
    <row r="3246" spans="4:30" hidden="1" x14ac:dyDescent="0.25">
      <c r="D3246" s="1">
        <v>0.29166666666666669</v>
      </c>
      <c r="E3246">
        <v>11588</v>
      </c>
      <c r="F3246">
        <v>11592</v>
      </c>
      <c r="G3246">
        <v>11581</v>
      </c>
      <c r="H3246">
        <v>11581</v>
      </c>
      <c r="Z3246"/>
      <c r="AA3246"/>
      <c r="AC3246"/>
      <c r="AD3246"/>
    </row>
    <row r="3247" spans="4:30" x14ac:dyDescent="0.25">
      <c r="D3247" s="2">
        <v>0.33333333333333331</v>
      </c>
      <c r="E3247">
        <v>11580</v>
      </c>
      <c r="F3247">
        <v>11583</v>
      </c>
      <c r="G3247">
        <v>11565</v>
      </c>
      <c r="H3247">
        <v>11568</v>
      </c>
      <c r="J3247">
        <v>-12</v>
      </c>
      <c r="K3247">
        <v>0</v>
      </c>
      <c r="L3247">
        <v>18</v>
      </c>
      <c r="M3247">
        <v>-14</v>
      </c>
      <c r="N3247">
        <v>1</v>
      </c>
      <c r="R3247">
        <f>MAX(F3245:F3261)</f>
        <v>11607</v>
      </c>
      <c r="W3247">
        <f t="shared" ref="W3247:W3261" si="1060">ABS(M3247)</f>
        <v>14</v>
      </c>
      <c r="X3247">
        <f t="shared" ref="X3247:X3261" si="1061">ABS(J3247)</f>
        <v>12</v>
      </c>
      <c r="Y3247">
        <f t="shared" ref="Y3247:Y3261" si="1062">IF(R3247&lt;1000,ABS(R3247),0)</f>
        <v>0</v>
      </c>
      <c r="Z3247" s="22">
        <f t="shared" ref="Z3247:Z3261" si="1063">IF(N3247=1,0,ABS(N3247))</f>
        <v>0</v>
      </c>
      <c r="AA3247" s="22">
        <f t="shared" ref="AA3247:AA3261" si="1064">ABS(O3247)</f>
        <v>0</v>
      </c>
      <c r="AB3247">
        <f t="shared" ref="AB3247:AB3261" si="1065">IF(N3247=1,1,0)</f>
        <v>1</v>
      </c>
      <c r="AC3247" s="22">
        <f t="shared" ref="AC3247:AC3261" si="1066">IF(N3247=1,ABS(N3248),0)</f>
        <v>0.42696629213483145</v>
      </c>
      <c r="AD3247" s="22">
        <f t="shared" ref="AD3247:AD3261" si="1067">IF(N3247=1,0,ABS(O3248))</f>
        <v>0</v>
      </c>
    </row>
    <row r="3248" spans="4:30" x14ac:dyDescent="0.25">
      <c r="D3248" s="2">
        <v>0.375</v>
      </c>
      <c r="E3248">
        <v>11567</v>
      </c>
      <c r="F3248">
        <v>11573</v>
      </c>
      <c r="G3248">
        <v>11554</v>
      </c>
      <c r="H3248">
        <v>11554</v>
      </c>
      <c r="J3248">
        <v>-13</v>
      </c>
      <c r="K3248">
        <f t="shared" ref="K3248:K3261" si="1068">K3247+J3249</f>
        <v>-20</v>
      </c>
      <c r="L3248">
        <v>19</v>
      </c>
      <c r="N3248">
        <f>IF(J3247&lt;0,MIN(K3248:K3261),MAX(K3248:K3261))/R3226</f>
        <v>-0.42696629213483145</v>
      </c>
      <c r="O3248">
        <f>IF(J3247&lt;0,MAX(K3248:K3261),MIN(K3248:K3261))/R3226</f>
        <v>0.3595505617977528</v>
      </c>
      <c r="R3248">
        <f>MIN(G3245:G3261)</f>
        <v>11507</v>
      </c>
      <c r="W3248">
        <f t="shared" si="1060"/>
        <v>0</v>
      </c>
      <c r="X3248">
        <f t="shared" si="1061"/>
        <v>13</v>
      </c>
      <c r="Y3248">
        <f t="shared" si="1062"/>
        <v>0</v>
      </c>
      <c r="Z3248" s="22">
        <f t="shared" si="1063"/>
        <v>0.42696629213483145</v>
      </c>
      <c r="AA3248" s="22">
        <f t="shared" si="1064"/>
        <v>0.3595505617977528</v>
      </c>
      <c r="AB3248">
        <f t="shared" si="1065"/>
        <v>0</v>
      </c>
      <c r="AC3248" s="22">
        <f t="shared" si="1066"/>
        <v>0</v>
      </c>
      <c r="AD3248" s="22">
        <f t="shared" si="1067"/>
        <v>0</v>
      </c>
    </row>
    <row r="3249" spans="3:30" x14ac:dyDescent="0.25">
      <c r="D3249" s="1">
        <v>0.41666666666666669</v>
      </c>
      <c r="E3249">
        <v>11555</v>
      </c>
      <c r="F3249">
        <v>11555</v>
      </c>
      <c r="G3249">
        <v>11507</v>
      </c>
      <c r="H3249">
        <v>11535</v>
      </c>
      <c r="J3249">
        <v>-20</v>
      </c>
      <c r="K3249">
        <f t="shared" si="1068"/>
        <v>32</v>
      </c>
      <c r="L3249">
        <v>48</v>
      </c>
      <c r="R3249">
        <f>R3247-R3248</f>
        <v>100</v>
      </c>
      <c r="W3249">
        <f t="shared" si="1060"/>
        <v>0</v>
      </c>
      <c r="X3249">
        <f t="shared" si="1061"/>
        <v>20</v>
      </c>
      <c r="Y3249">
        <f t="shared" si="1062"/>
        <v>100</v>
      </c>
      <c r="Z3249" s="22">
        <f t="shared" si="1063"/>
        <v>0</v>
      </c>
      <c r="AA3249" s="22">
        <f t="shared" si="1064"/>
        <v>0</v>
      </c>
      <c r="AB3249">
        <f t="shared" si="1065"/>
        <v>0</v>
      </c>
      <c r="AC3249" s="22">
        <f t="shared" si="1066"/>
        <v>0</v>
      </c>
      <c r="AD3249" s="22">
        <f t="shared" si="1067"/>
        <v>0</v>
      </c>
    </row>
    <row r="3250" spans="3:30" x14ac:dyDescent="0.25">
      <c r="D3250" s="1">
        <v>0.45833333333333331</v>
      </c>
      <c r="E3250">
        <v>11535</v>
      </c>
      <c r="F3250">
        <v>11601</v>
      </c>
      <c r="G3250">
        <v>11527</v>
      </c>
      <c r="H3250">
        <v>11587</v>
      </c>
      <c r="J3250">
        <v>52</v>
      </c>
      <c r="K3250">
        <f t="shared" si="1068"/>
        <v>31</v>
      </c>
      <c r="L3250">
        <v>74</v>
      </c>
      <c r="R3250">
        <v>100</v>
      </c>
      <c r="W3250">
        <f t="shared" si="1060"/>
        <v>0</v>
      </c>
      <c r="X3250">
        <f t="shared" si="1061"/>
        <v>52</v>
      </c>
      <c r="Y3250">
        <f t="shared" si="1062"/>
        <v>100</v>
      </c>
      <c r="Z3250" s="22">
        <f t="shared" si="1063"/>
        <v>0</v>
      </c>
      <c r="AA3250" s="22">
        <f t="shared" si="1064"/>
        <v>0</v>
      </c>
      <c r="AB3250">
        <f t="shared" si="1065"/>
        <v>0</v>
      </c>
      <c r="AC3250" s="22">
        <f t="shared" si="1066"/>
        <v>0</v>
      </c>
      <c r="AD3250" s="22">
        <f t="shared" si="1067"/>
        <v>0</v>
      </c>
    </row>
    <row r="3251" spans="3:30" x14ac:dyDescent="0.25">
      <c r="D3251" s="1">
        <v>0.5</v>
      </c>
      <c r="E3251">
        <v>11586</v>
      </c>
      <c r="F3251">
        <v>11588</v>
      </c>
      <c r="G3251">
        <v>11568</v>
      </c>
      <c r="H3251">
        <v>11585</v>
      </c>
      <c r="J3251">
        <v>-1</v>
      </c>
      <c r="K3251">
        <f t="shared" si="1068"/>
        <v>24</v>
      </c>
      <c r="L3251">
        <v>20</v>
      </c>
      <c r="W3251">
        <f t="shared" si="1060"/>
        <v>0</v>
      </c>
      <c r="X3251">
        <f t="shared" si="1061"/>
        <v>1</v>
      </c>
      <c r="Y3251">
        <f t="shared" si="1062"/>
        <v>0</v>
      </c>
      <c r="Z3251" s="22">
        <f t="shared" si="1063"/>
        <v>0</v>
      </c>
      <c r="AA3251" s="22">
        <f t="shared" si="1064"/>
        <v>0</v>
      </c>
      <c r="AB3251">
        <f t="shared" si="1065"/>
        <v>0</v>
      </c>
      <c r="AC3251" s="22">
        <f t="shared" si="1066"/>
        <v>0</v>
      </c>
      <c r="AD3251" s="22">
        <f t="shared" si="1067"/>
        <v>0</v>
      </c>
    </row>
    <row r="3252" spans="3:30" x14ac:dyDescent="0.25">
      <c r="C3252">
        <v>1</v>
      </c>
      <c r="D3252" s="1">
        <v>0.54166666666666663</v>
      </c>
      <c r="E3252">
        <v>11585</v>
      </c>
      <c r="F3252">
        <v>11594</v>
      </c>
      <c r="G3252">
        <v>11576</v>
      </c>
      <c r="H3252">
        <v>11578</v>
      </c>
      <c r="J3252">
        <v>-7</v>
      </c>
      <c r="K3252">
        <f t="shared" si="1068"/>
        <v>31</v>
      </c>
      <c r="L3252">
        <v>18</v>
      </c>
      <c r="W3252">
        <f t="shared" si="1060"/>
        <v>0</v>
      </c>
      <c r="X3252">
        <f t="shared" si="1061"/>
        <v>7</v>
      </c>
      <c r="Y3252">
        <f t="shared" si="1062"/>
        <v>0</v>
      </c>
      <c r="Z3252" s="22">
        <f t="shared" si="1063"/>
        <v>0</v>
      </c>
      <c r="AA3252" s="22">
        <f t="shared" si="1064"/>
        <v>0</v>
      </c>
      <c r="AB3252">
        <f t="shared" si="1065"/>
        <v>0</v>
      </c>
      <c r="AC3252" s="22">
        <f t="shared" si="1066"/>
        <v>0</v>
      </c>
      <c r="AD3252" s="22">
        <f t="shared" si="1067"/>
        <v>0</v>
      </c>
    </row>
    <row r="3253" spans="3:30" x14ac:dyDescent="0.25">
      <c r="D3253" s="1">
        <v>0.58333333333333337</v>
      </c>
      <c r="E3253">
        <v>11579</v>
      </c>
      <c r="F3253">
        <v>11607</v>
      </c>
      <c r="G3253">
        <v>11572</v>
      </c>
      <c r="H3253">
        <v>11586</v>
      </c>
      <c r="J3253">
        <v>7</v>
      </c>
      <c r="K3253">
        <f t="shared" si="1068"/>
        <v>27</v>
      </c>
      <c r="L3253">
        <v>35</v>
      </c>
      <c r="W3253">
        <f t="shared" si="1060"/>
        <v>0</v>
      </c>
      <c r="X3253">
        <f t="shared" si="1061"/>
        <v>7</v>
      </c>
      <c r="Y3253">
        <f t="shared" si="1062"/>
        <v>0</v>
      </c>
      <c r="Z3253" s="22">
        <f t="shared" si="1063"/>
        <v>0</v>
      </c>
      <c r="AA3253" s="22">
        <f t="shared" si="1064"/>
        <v>0</v>
      </c>
      <c r="AB3253">
        <f t="shared" si="1065"/>
        <v>0</v>
      </c>
      <c r="AC3253" s="22">
        <f t="shared" si="1066"/>
        <v>0</v>
      </c>
      <c r="AD3253" s="22">
        <f t="shared" si="1067"/>
        <v>0</v>
      </c>
    </row>
    <row r="3254" spans="3:30" x14ac:dyDescent="0.25">
      <c r="D3254" s="1">
        <v>0.625</v>
      </c>
      <c r="E3254">
        <v>11587</v>
      </c>
      <c r="F3254">
        <v>11599</v>
      </c>
      <c r="G3254">
        <v>11570</v>
      </c>
      <c r="H3254">
        <v>11583</v>
      </c>
      <c r="J3254">
        <v>-4</v>
      </c>
      <c r="K3254">
        <f t="shared" si="1068"/>
        <v>24</v>
      </c>
      <c r="L3254">
        <v>29</v>
      </c>
      <c r="W3254">
        <f t="shared" si="1060"/>
        <v>0</v>
      </c>
      <c r="X3254">
        <f t="shared" si="1061"/>
        <v>4</v>
      </c>
      <c r="Y3254">
        <f t="shared" si="1062"/>
        <v>0</v>
      </c>
      <c r="Z3254" s="22">
        <f t="shared" si="1063"/>
        <v>0</v>
      </c>
      <c r="AA3254" s="22">
        <f t="shared" si="1064"/>
        <v>0</v>
      </c>
      <c r="AB3254">
        <f t="shared" si="1065"/>
        <v>0</v>
      </c>
      <c r="AC3254" s="22">
        <f t="shared" si="1066"/>
        <v>0</v>
      </c>
      <c r="AD3254" s="22">
        <f t="shared" si="1067"/>
        <v>0</v>
      </c>
    </row>
    <row r="3255" spans="3:30" x14ac:dyDescent="0.25">
      <c r="D3255" s="1">
        <v>0.66666666666666663</v>
      </c>
      <c r="E3255">
        <v>11583</v>
      </c>
      <c r="F3255">
        <v>11594</v>
      </c>
      <c r="G3255">
        <v>11573</v>
      </c>
      <c r="H3255">
        <v>11580</v>
      </c>
      <c r="J3255">
        <v>-3</v>
      </c>
      <c r="K3255">
        <f t="shared" si="1068"/>
        <v>-38</v>
      </c>
      <c r="L3255">
        <v>21</v>
      </c>
      <c r="W3255">
        <f t="shared" si="1060"/>
        <v>0</v>
      </c>
      <c r="X3255">
        <f t="shared" si="1061"/>
        <v>3</v>
      </c>
      <c r="Y3255">
        <f t="shared" si="1062"/>
        <v>0</v>
      </c>
      <c r="Z3255" s="22">
        <f t="shared" si="1063"/>
        <v>0</v>
      </c>
      <c r="AA3255" s="22">
        <f t="shared" si="1064"/>
        <v>0</v>
      </c>
      <c r="AB3255">
        <f t="shared" si="1065"/>
        <v>0</v>
      </c>
      <c r="AC3255" s="22">
        <f t="shared" si="1066"/>
        <v>0</v>
      </c>
      <c r="AD3255" s="22">
        <f t="shared" si="1067"/>
        <v>0</v>
      </c>
    </row>
    <row r="3256" spans="3:30" x14ac:dyDescent="0.25">
      <c r="D3256" s="1">
        <v>0.70833333333333337</v>
      </c>
      <c r="E3256">
        <v>11579</v>
      </c>
      <c r="F3256">
        <v>11585</v>
      </c>
      <c r="G3256">
        <v>11514</v>
      </c>
      <c r="H3256">
        <v>11517</v>
      </c>
      <c r="J3256">
        <v>-62</v>
      </c>
      <c r="K3256">
        <f t="shared" si="1068"/>
        <v>-19</v>
      </c>
      <c r="L3256">
        <v>71</v>
      </c>
      <c r="W3256">
        <f t="shared" si="1060"/>
        <v>0</v>
      </c>
      <c r="X3256">
        <f t="shared" si="1061"/>
        <v>62</v>
      </c>
      <c r="Y3256">
        <f t="shared" si="1062"/>
        <v>0</v>
      </c>
      <c r="Z3256" s="22">
        <f t="shared" si="1063"/>
        <v>0</v>
      </c>
      <c r="AA3256" s="22">
        <f t="shared" si="1064"/>
        <v>0</v>
      </c>
      <c r="AB3256">
        <f t="shared" si="1065"/>
        <v>0</v>
      </c>
      <c r="AC3256" s="22">
        <f t="shared" si="1066"/>
        <v>0</v>
      </c>
      <c r="AD3256" s="22">
        <f t="shared" si="1067"/>
        <v>0</v>
      </c>
    </row>
    <row r="3257" spans="3:30" x14ac:dyDescent="0.25">
      <c r="D3257" s="1">
        <v>0.75</v>
      </c>
      <c r="E3257">
        <v>11517</v>
      </c>
      <c r="F3257">
        <v>11552</v>
      </c>
      <c r="G3257">
        <v>11516</v>
      </c>
      <c r="H3257">
        <v>11536</v>
      </c>
      <c r="J3257">
        <v>19</v>
      </c>
      <c r="K3257">
        <f t="shared" si="1068"/>
        <v>-7</v>
      </c>
      <c r="L3257">
        <v>36</v>
      </c>
      <c r="W3257">
        <f t="shared" si="1060"/>
        <v>0</v>
      </c>
      <c r="X3257">
        <f t="shared" si="1061"/>
        <v>19</v>
      </c>
      <c r="Y3257">
        <f t="shared" si="1062"/>
        <v>0</v>
      </c>
      <c r="Z3257" s="22">
        <f t="shared" si="1063"/>
        <v>0</v>
      </c>
      <c r="AA3257" s="22">
        <f t="shared" si="1064"/>
        <v>0</v>
      </c>
      <c r="AB3257">
        <f t="shared" si="1065"/>
        <v>0</v>
      </c>
      <c r="AC3257" s="22">
        <f t="shared" si="1066"/>
        <v>0</v>
      </c>
      <c r="AD3257" s="22">
        <f t="shared" si="1067"/>
        <v>0</v>
      </c>
    </row>
    <row r="3258" spans="3:30" x14ac:dyDescent="0.25">
      <c r="D3258" s="1">
        <v>0.79166666666666663</v>
      </c>
      <c r="E3258">
        <v>11536</v>
      </c>
      <c r="F3258">
        <v>11550</v>
      </c>
      <c r="G3258">
        <v>11530</v>
      </c>
      <c r="H3258">
        <v>11548</v>
      </c>
      <c r="J3258">
        <v>12</v>
      </c>
      <c r="K3258">
        <f t="shared" si="1068"/>
        <v>3</v>
      </c>
      <c r="L3258">
        <v>20</v>
      </c>
      <c r="W3258">
        <f t="shared" si="1060"/>
        <v>0</v>
      </c>
      <c r="X3258">
        <f t="shared" si="1061"/>
        <v>12</v>
      </c>
      <c r="Y3258">
        <f t="shared" si="1062"/>
        <v>0</v>
      </c>
      <c r="Z3258" s="22">
        <f t="shared" si="1063"/>
        <v>0</v>
      </c>
      <c r="AA3258" s="22">
        <f t="shared" si="1064"/>
        <v>0</v>
      </c>
      <c r="AB3258">
        <f t="shared" si="1065"/>
        <v>0</v>
      </c>
      <c r="AC3258" s="22">
        <f t="shared" si="1066"/>
        <v>0</v>
      </c>
      <c r="AD3258" s="22">
        <f t="shared" si="1067"/>
        <v>0</v>
      </c>
    </row>
    <row r="3259" spans="3:30" x14ac:dyDescent="0.25">
      <c r="D3259" s="1">
        <v>0.83333333333333337</v>
      </c>
      <c r="E3259">
        <v>11548</v>
      </c>
      <c r="F3259">
        <v>11574</v>
      </c>
      <c r="G3259">
        <v>11545</v>
      </c>
      <c r="H3259">
        <v>11558</v>
      </c>
      <c r="J3259">
        <v>10</v>
      </c>
      <c r="K3259">
        <f t="shared" si="1068"/>
        <v>8</v>
      </c>
      <c r="L3259">
        <v>29</v>
      </c>
      <c r="W3259">
        <f t="shared" si="1060"/>
        <v>0</v>
      </c>
      <c r="X3259">
        <f t="shared" si="1061"/>
        <v>10</v>
      </c>
      <c r="Y3259">
        <f t="shared" si="1062"/>
        <v>0</v>
      </c>
      <c r="Z3259" s="22">
        <f t="shared" si="1063"/>
        <v>0</v>
      </c>
      <c r="AA3259" s="22">
        <f t="shared" si="1064"/>
        <v>0</v>
      </c>
      <c r="AB3259">
        <f t="shared" si="1065"/>
        <v>0</v>
      </c>
      <c r="AC3259" s="22">
        <f t="shared" si="1066"/>
        <v>0</v>
      </c>
      <c r="AD3259" s="22">
        <f t="shared" si="1067"/>
        <v>0</v>
      </c>
    </row>
    <row r="3260" spans="3:30" x14ac:dyDescent="0.25">
      <c r="D3260" s="1">
        <v>0.875</v>
      </c>
      <c r="E3260">
        <v>11558</v>
      </c>
      <c r="F3260">
        <v>11566</v>
      </c>
      <c r="G3260">
        <v>11554</v>
      </c>
      <c r="H3260">
        <v>11563</v>
      </c>
      <c r="J3260">
        <v>5</v>
      </c>
      <c r="K3260">
        <f t="shared" si="1068"/>
        <v>11</v>
      </c>
      <c r="L3260">
        <v>12</v>
      </c>
      <c r="W3260">
        <f t="shared" si="1060"/>
        <v>0</v>
      </c>
      <c r="X3260">
        <f t="shared" si="1061"/>
        <v>5</v>
      </c>
      <c r="Y3260">
        <f t="shared" si="1062"/>
        <v>0</v>
      </c>
      <c r="Z3260" s="22">
        <f t="shared" si="1063"/>
        <v>0</v>
      </c>
      <c r="AA3260" s="22">
        <f t="shared" si="1064"/>
        <v>0</v>
      </c>
      <c r="AB3260">
        <f t="shared" si="1065"/>
        <v>0</v>
      </c>
      <c r="AC3260" s="22">
        <f t="shared" si="1066"/>
        <v>0</v>
      </c>
      <c r="AD3260" s="22">
        <f t="shared" si="1067"/>
        <v>0</v>
      </c>
    </row>
    <row r="3261" spans="3:30" x14ac:dyDescent="0.25">
      <c r="D3261" s="2">
        <v>0.91666666666666663</v>
      </c>
      <c r="E3261">
        <v>11563</v>
      </c>
      <c r="F3261">
        <v>11573</v>
      </c>
      <c r="G3261">
        <v>11557</v>
      </c>
      <c r="H3261">
        <v>11566</v>
      </c>
      <c r="J3261">
        <v>3</v>
      </c>
      <c r="K3261">
        <f t="shared" si="1068"/>
        <v>11</v>
      </c>
      <c r="L3261">
        <v>16</v>
      </c>
      <c r="W3261">
        <f t="shared" si="1060"/>
        <v>0</v>
      </c>
      <c r="X3261">
        <f t="shared" si="1061"/>
        <v>3</v>
      </c>
      <c r="Y3261">
        <f t="shared" si="1062"/>
        <v>0</v>
      </c>
      <c r="Z3261" s="22">
        <f t="shared" si="1063"/>
        <v>0</v>
      </c>
      <c r="AA3261" s="22">
        <f t="shared" si="1064"/>
        <v>0</v>
      </c>
      <c r="AB3261">
        <f t="shared" si="1065"/>
        <v>0</v>
      </c>
      <c r="AC3261" s="22">
        <f t="shared" si="1066"/>
        <v>0</v>
      </c>
      <c r="AD3261" s="22">
        <f t="shared" si="1067"/>
        <v>0</v>
      </c>
    </row>
    <row r="3262" spans="3:30" hidden="1" x14ac:dyDescent="0.25">
      <c r="D3262" s="1">
        <v>0.95833333333333337</v>
      </c>
      <c r="E3262">
        <v>11566</v>
      </c>
      <c r="F3262">
        <v>11570</v>
      </c>
      <c r="G3262">
        <v>11558</v>
      </c>
      <c r="H3262">
        <v>11563</v>
      </c>
      <c r="Z3262"/>
      <c r="AA3262"/>
      <c r="AC3262"/>
      <c r="AD3262"/>
    </row>
    <row r="3263" spans="3:30" hidden="1" x14ac:dyDescent="0.25">
      <c r="D3263" s="1">
        <v>0</v>
      </c>
      <c r="E3263">
        <v>11563</v>
      </c>
      <c r="F3263">
        <v>11563</v>
      </c>
      <c r="G3263">
        <v>11563</v>
      </c>
      <c r="H3263">
        <v>11563</v>
      </c>
      <c r="Z3263"/>
      <c r="AA3263"/>
      <c r="AC3263"/>
      <c r="AD3263"/>
    </row>
    <row r="3264" spans="3:30" hidden="1" x14ac:dyDescent="0.25">
      <c r="D3264" s="1">
        <v>4.1666666666666664E-2</v>
      </c>
      <c r="E3264">
        <v>11559</v>
      </c>
      <c r="F3264">
        <v>11566</v>
      </c>
      <c r="G3264">
        <v>11559</v>
      </c>
      <c r="H3264">
        <v>11563</v>
      </c>
      <c r="Z3264"/>
      <c r="AA3264"/>
      <c r="AC3264"/>
      <c r="AD3264"/>
    </row>
    <row r="3265" spans="3:30" hidden="1" x14ac:dyDescent="0.25">
      <c r="D3265" s="1">
        <v>8.3333333333333329E-2</v>
      </c>
      <c r="E3265">
        <v>11564</v>
      </c>
      <c r="F3265">
        <v>11568</v>
      </c>
      <c r="G3265">
        <v>11561</v>
      </c>
      <c r="H3265">
        <v>11564</v>
      </c>
      <c r="Z3265"/>
      <c r="AA3265"/>
      <c r="AC3265"/>
      <c r="AD3265"/>
    </row>
    <row r="3266" spans="3:30" hidden="1" x14ac:dyDescent="0.25">
      <c r="D3266" s="1">
        <v>0.125</v>
      </c>
      <c r="E3266">
        <v>11564</v>
      </c>
      <c r="F3266">
        <v>11575</v>
      </c>
      <c r="G3266">
        <v>11563</v>
      </c>
      <c r="H3266">
        <v>11564</v>
      </c>
      <c r="Z3266"/>
      <c r="AA3266"/>
      <c r="AC3266"/>
      <c r="AD3266"/>
    </row>
    <row r="3267" spans="3:30" hidden="1" x14ac:dyDescent="0.25">
      <c r="D3267" s="1">
        <v>0.16666666666666666</v>
      </c>
      <c r="E3267">
        <v>11564</v>
      </c>
      <c r="F3267">
        <v>11564</v>
      </c>
      <c r="G3267">
        <v>11559</v>
      </c>
      <c r="H3267">
        <v>11559</v>
      </c>
      <c r="Z3267"/>
      <c r="AA3267"/>
      <c r="AC3267"/>
      <c r="AD3267"/>
    </row>
    <row r="3268" spans="3:30" hidden="1" x14ac:dyDescent="0.25">
      <c r="D3268" s="1">
        <v>0.20833333333333334</v>
      </c>
      <c r="E3268">
        <v>11560</v>
      </c>
      <c r="F3268">
        <v>11564</v>
      </c>
      <c r="G3268">
        <v>11556</v>
      </c>
      <c r="H3268">
        <v>11556</v>
      </c>
      <c r="Z3268"/>
      <c r="AA3268"/>
      <c r="AC3268"/>
      <c r="AD3268"/>
    </row>
    <row r="3269" spans="3:30" hidden="1" x14ac:dyDescent="0.25">
      <c r="D3269" s="1">
        <v>0.25</v>
      </c>
      <c r="E3269">
        <v>11558</v>
      </c>
      <c r="F3269">
        <v>11564</v>
      </c>
      <c r="G3269">
        <v>11557</v>
      </c>
      <c r="H3269">
        <v>11563</v>
      </c>
      <c r="Z3269"/>
      <c r="AA3269"/>
      <c r="AC3269"/>
      <c r="AD3269"/>
    </row>
    <row r="3270" spans="3:30" hidden="1" x14ac:dyDescent="0.25">
      <c r="D3270" s="1">
        <v>0.29166666666666669</v>
      </c>
      <c r="E3270">
        <v>11561</v>
      </c>
      <c r="F3270">
        <v>11563</v>
      </c>
      <c r="G3270">
        <v>11556</v>
      </c>
      <c r="H3270">
        <v>11558</v>
      </c>
      <c r="Z3270"/>
      <c r="AA3270"/>
      <c r="AC3270"/>
      <c r="AD3270"/>
    </row>
    <row r="3271" spans="3:30" x14ac:dyDescent="0.25">
      <c r="D3271" s="2">
        <v>0.33333333333333331</v>
      </c>
      <c r="E3271">
        <v>11557</v>
      </c>
      <c r="F3271">
        <v>11570</v>
      </c>
      <c r="G3271">
        <v>11557</v>
      </c>
      <c r="H3271">
        <v>11569</v>
      </c>
      <c r="J3271">
        <v>12</v>
      </c>
      <c r="K3271">
        <v>0</v>
      </c>
      <c r="L3271">
        <v>13</v>
      </c>
      <c r="M3271">
        <v>72</v>
      </c>
      <c r="N3271">
        <v>1</v>
      </c>
      <c r="R3271">
        <f>MAX(F3269:F3285)</f>
        <v>11645</v>
      </c>
      <c r="W3271">
        <f t="shared" ref="W3271:W3285" si="1069">ABS(M3271)</f>
        <v>72</v>
      </c>
      <c r="X3271">
        <f t="shared" ref="X3271:X3285" si="1070">ABS(J3271)</f>
        <v>12</v>
      </c>
      <c r="Y3271">
        <f t="shared" ref="Y3271:Y3285" si="1071">IF(R3271&lt;1000,ABS(R3271),0)</f>
        <v>0</v>
      </c>
      <c r="Z3271" s="22">
        <f t="shared" ref="Z3271:Z3285" si="1072">IF(N3271=1,0,ABS(N3271))</f>
        <v>0</v>
      </c>
      <c r="AA3271" s="22">
        <f t="shared" ref="AA3271:AA3285" si="1073">ABS(O3271)</f>
        <v>0</v>
      </c>
      <c r="AB3271">
        <f t="shared" ref="AB3271:AB3285" si="1074">IF(N3271=1,1,0)</f>
        <v>1</v>
      </c>
      <c r="AC3271" s="22">
        <f t="shared" ref="AC3271:AC3285" si="1075">IF(N3271=1,ABS(N3272),0)</f>
        <v>0.82</v>
      </c>
      <c r="AD3271" s="22">
        <f t="shared" ref="AD3271:AD3285" si="1076">IF(N3271=1,0,ABS(O3272))</f>
        <v>0</v>
      </c>
    </row>
    <row r="3272" spans="3:30" x14ac:dyDescent="0.25">
      <c r="D3272" s="2">
        <v>0.375</v>
      </c>
      <c r="E3272">
        <v>11569</v>
      </c>
      <c r="F3272">
        <v>11573</v>
      </c>
      <c r="G3272">
        <v>11546</v>
      </c>
      <c r="H3272">
        <v>11553</v>
      </c>
      <c r="J3272">
        <v>-16</v>
      </c>
      <c r="K3272">
        <f t="shared" ref="K3272:K3285" si="1077">K3271+J3273</f>
        <v>-12</v>
      </c>
      <c r="L3272">
        <v>27</v>
      </c>
      <c r="N3272">
        <f>IF(J3271&lt;0,MIN(K3272:K3285),MAX(K3272:K3285))/R3250</f>
        <v>0.82</v>
      </c>
      <c r="O3272">
        <f>IF(J3271&lt;0,MAX(K3272:K3285),MIN(K3272:K3285))/R3250</f>
        <v>-0.12</v>
      </c>
      <c r="R3272">
        <f>MIN(G3269:G3285)</f>
        <v>11538</v>
      </c>
      <c r="W3272">
        <f t="shared" si="1069"/>
        <v>0</v>
      </c>
      <c r="X3272">
        <f t="shared" si="1070"/>
        <v>16</v>
      </c>
      <c r="Y3272">
        <f t="shared" si="1071"/>
        <v>0</v>
      </c>
      <c r="Z3272" s="22">
        <f t="shared" si="1072"/>
        <v>0.82</v>
      </c>
      <c r="AA3272" s="22">
        <f t="shared" si="1073"/>
        <v>0.12</v>
      </c>
      <c r="AB3272">
        <f t="shared" si="1074"/>
        <v>0</v>
      </c>
      <c r="AC3272" s="22">
        <f t="shared" si="1075"/>
        <v>0</v>
      </c>
      <c r="AD3272" s="22">
        <f t="shared" si="1076"/>
        <v>0</v>
      </c>
    </row>
    <row r="3273" spans="3:30" x14ac:dyDescent="0.25">
      <c r="D3273" s="1">
        <v>0.41666666666666669</v>
      </c>
      <c r="E3273">
        <v>11554</v>
      </c>
      <c r="F3273">
        <v>11572</v>
      </c>
      <c r="G3273">
        <v>11538</v>
      </c>
      <c r="H3273">
        <v>11542</v>
      </c>
      <c r="J3273">
        <v>-12</v>
      </c>
      <c r="K3273">
        <f t="shared" si="1077"/>
        <v>20</v>
      </c>
      <c r="L3273">
        <v>34</v>
      </c>
      <c r="R3273">
        <f>R3271-R3272</f>
        <v>107</v>
      </c>
      <c r="W3273">
        <f t="shared" si="1069"/>
        <v>0</v>
      </c>
      <c r="X3273">
        <f t="shared" si="1070"/>
        <v>12</v>
      </c>
      <c r="Y3273">
        <f t="shared" si="1071"/>
        <v>107</v>
      </c>
      <c r="Z3273" s="22">
        <f t="shared" si="1072"/>
        <v>0</v>
      </c>
      <c r="AA3273" s="22">
        <f t="shared" si="1073"/>
        <v>0</v>
      </c>
      <c r="AB3273">
        <f t="shared" si="1074"/>
        <v>0</v>
      </c>
      <c r="AC3273" s="22">
        <f t="shared" si="1075"/>
        <v>0</v>
      </c>
      <c r="AD3273" s="22">
        <f t="shared" si="1076"/>
        <v>0</v>
      </c>
    </row>
    <row r="3274" spans="3:30" x14ac:dyDescent="0.25">
      <c r="D3274" s="1">
        <v>0.45833333333333331</v>
      </c>
      <c r="E3274">
        <v>11542</v>
      </c>
      <c r="F3274">
        <v>11585</v>
      </c>
      <c r="G3274">
        <v>11539</v>
      </c>
      <c r="H3274">
        <v>11574</v>
      </c>
      <c r="J3274">
        <v>32</v>
      </c>
      <c r="K3274">
        <f t="shared" si="1077"/>
        <v>21</v>
      </c>
      <c r="L3274">
        <v>46</v>
      </c>
      <c r="R3274">
        <v>107</v>
      </c>
      <c r="W3274">
        <f t="shared" si="1069"/>
        <v>0</v>
      </c>
      <c r="X3274">
        <f t="shared" si="1070"/>
        <v>32</v>
      </c>
      <c r="Y3274">
        <f t="shared" si="1071"/>
        <v>107</v>
      </c>
      <c r="Z3274" s="22">
        <f t="shared" si="1072"/>
        <v>0</v>
      </c>
      <c r="AA3274" s="22">
        <f t="shared" si="1073"/>
        <v>0</v>
      </c>
      <c r="AB3274">
        <f t="shared" si="1074"/>
        <v>0</v>
      </c>
      <c r="AC3274" s="22">
        <f t="shared" si="1075"/>
        <v>0</v>
      </c>
      <c r="AD3274" s="22">
        <f t="shared" si="1076"/>
        <v>0</v>
      </c>
    </row>
    <row r="3275" spans="3:30" x14ac:dyDescent="0.25">
      <c r="D3275" s="1">
        <v>0.5</v>
      </c>
      <c r="E3275">
        <v>11574</v>
      </c>
      <c r="F3275">
        <v>11585</v>
      </c>
      <c r="G3275">
        <v>11569</v>
      </c>
      <c r="H3275">
        <v>11575</v>
      </c>
      <c r="J3275">
        <v>1</v>
      </c>
      <c r="K3275">
        <f t="shared" si="1077"/>
        <v>8</v>
      </c>
      <c r="L3275">
        <v>16</v>
      </c>
      <c r="W3275">
        <f t="shared" si="1069"/>
        <v>0</v>
      </c>
      <c r="X3275">
        <f t="shared" si="1070"/>
        <v>1</v>
      </c>
      <c r="Y3275">
        <f t="shared" si="1071"/>
        <v>0</v>
      </c>
      <c r="Z3275" s="22">
        <f t="shared" si="1072"/>
        <v>0</v>
      </c>
      <c r="AA3275" s="22">
        <f t="shared" si="1073"/>
        <v>0</v>
      </c>
      <c r="AB3275">
        <f t="shared" si="1074"/>
        <v>0</v>
      </c>
      <c r="AC3275" s="22">
        <f t="shared" si="1075"/>
        <v>0</v>
      </c>
      <c r="AD3275" s="22">
        <f t="shared" si="1076"/>
        <v>0</v>
      </c>
    </row>
    <row r="3276" spans="3:30" x14ac:dyDescent="0.25">
      <c r="C3276">
        <v>1</v>
      </c>
      <c r="D3276" s="1">
        <v>0.54166666666666663</v>
      </c>
      <c r="E3276">
        <v>11575</v>
      </c>
      <c r="F3276">
        <v>11581</v>
      </c>
      <c r="G3276">
        <v>11562</v>
      </c>
      <c r="H3276">
        <v>11562</v>
      </c>
      <c r="J3276">
        <v>-13</v>
      </c>
      <c r="K3276">
        <f t="shared" si="1077"/>
        <v>10</v>
      </c>
      <c r="L3276">
        <v>19</v>
      </c>
      <c r="W3276">
        <f t="shared" si="1069"/>
        <v>0</v>
      </c>
      <c r="X3276">
        <f t="shared" si="1070"/>
        <v>13</v>
      </c>
      <c r="Y3276">
        <f t="shared" si="1071"/>
        <v>0</v>
      </c>
      <c r="Z3276" s="22">
        <f t="shared" si="1072"/>
        <v>0</v>
      </c>
      <c r="AA3276" s="22">
        <f t="shared" si="1073"/>
        <v>0</v>
      </c>
      <c r="AB3276">
        <f t="shared" si="1074"/>
        <v>0</v>
      </c>
      <c r="AC3276" s="22">
        <f t="shared" si="1075"/>
        <v>0</v>
      </c>
      <c r="AD3276" s="22">
        <f t="shared" si="1076"/>
        <v>0</v>
      </c>
    </row>
    <row r="3277" spans="3:30" x14ac:dyDescent="0.25">
      <c r="D3277" s="1">
        <v>0.58333333333333337</v>
      </c>
      <c r="E3277">
        <v>11563</v>
      </c>
      <c r="F3277">
        <v>11574</v>
      </c>
      <c r="G3277">
        <v>11562</v>
      </c>
      <c r="H3277">
        <v>11565</v>
      </c>
      <c r="J3277">
        <v>2</v>
      </c>
      <c r="K3277">
        <f t="shared" si="1077"/>
        <v>20</v>
      </c>
      <c r="L3277">
        <v>12</v>
      </c>
      <c r="W3277">
        <f t="shared" si="1069"/>
        <v>0</v>
      </c>
      <c r="X3277">
        <f t="shared" si="1070"/>
        <v>2</v>
      </c>
      <c r="Y3277">
        <f t="shared" si="1071"/>
        <v>0</v>
      </c>
      <c r="Z3277" s="22">
        <f t="shared" si="1072"/>
        <v>0</v>
      </c>
      <c r="AA3277" s="22">
        <f t="shared" si="1073"/>
        <v>0</v>
      </c>
      <c r="AB3277">
        <f t="shared" si="1074"/>
        <v>0</v>
      </c>
      <c r="AC3277" s="22">
        <f t="shared" si="1075"/>
        <v>0</v>
      </c>
      <c r="AD3277" s="22">
        <f t="shared" si="1076"/>
        <v>0</v>
      </c>
    </row>
    <row r="3278" spans="3:30" x14ac:dyDescent="0.25">
      <c r="D3278" s="1">
        <v>0.625</v>
      </c>
      <c r="E3278">
        <v>11564</v>
      </c>
      <c r="F3278">
        <v>11575</v>
      </c>
      <c r="G3278">
        <v>11561</v>
      </c>
      <c r="H3278">
        <v>11574</v>
      </c>
      <c r="J3278">
        <v>10</v>
      </c>
      <c r="K3278">
        <f t="shared" si="1077"/>
        <v>17</v>
      </c>
      <c r="L3278">
        <v>14</v>
      </c>
      <c r="W3278">
        <f t="shared" si="1069"/>
        <v>0</v>
      </c>
      <c r="X3278">
        <f t="shared" si="1070"/>
        <v>10</v>
      </c>
      <c r="Y3278">
        <f t="shared" si="1071"/>
        <v>0</v>
      </c>
      <c r="Z3278" s="22">
        <f t="shared" si="1072"/>
        <v>0</v>
      </c>
      <c r="AA3278" s="22">
        <f t="shared" si="1073"/>
        <v>0</v>
      </c>
      <c r="AB3278">
        <f t="shared" si="1074"/>
        <v>0</v>
      </c>
      <c r="AC3278" s="22">
        <f t="shared" si="1075"/>
        <v>0</v>
      </c>
      <c r="AD3278" s="22">
        <f t="shared" si="1076"/>
        <v>0</v>
      </c>
    </row>
    <row r="3279" spans="3:30" x14ac:dyDescent="0.25">
      <c r="D3279" s="1">
        <v>0.66666666666666663</v>
      </c>
      <c r="E3279">
        <v>11574</v>
      </c>
      <c r="F3279">
        <v>11579</v>
      </c>
      <c r="G3279">
        <v>11566</v>
      </c>
      <c r="H3279">
        <v>11571</v>
      </c>
      <c r="J3279">
        <v>-3</v>
      </c>
      <c r="K3279">
        <f t="shared" si="1077"/>
        <v>23</v>
      </c>
      <c r="L3279">
        <v>13</v>
      </c>
      <c r="W3279">
        <f t="shared" si="1069"/>
        <v>0</v>
      </c>
      <c r="X3279">
        <f t="shared" si="1070"/>
        <v>3</v>
      </c>
      <c r="Y3279">
        <f t="shared" si="1071"/>
        <v>0</v>
      </c>
      <c r="Z3279" s="22">
        <f t="shared" si="1072"/>
        <v>0</v>
      </c>
      <c r="AA3279" s="22">
        <f t="shared" si="1073"/>
        <v>0</v>
      </c>
      <c r="AB3279">
        <f t="shared" si="1074"/>
        <v>0</v>
      </c>
      <c r="AC3279" s="22">
        <f t="shared" si="1075"/>
        <v>0</v>
      </c>
      <c r="AD3279" s="22">
        <f t="shared" si="1076"/>
        <v>0</v>
      </c>
    </row>
    <row r="3280" spans="3:30" x14ac:dyDescent="0.25">
      <c r="D3280" s="1">
        <v>0.70833333333333337</v>
      </c>
      <c r="E3280">
        <v>11570</v>
      </c>
      <c r="F3280">
        <v>11585</v>
      </c>
      <c r="G3280">
        <v>11558</v>
      </c>
      <c r="H3280">
        <v>11576</v>
      </c>
      <c r="J3280">
        <v>6</v>
      </c>
      <c r="K3280">
        <f t="shared" si="1077"/>
        <v>36</v>
      </c>
      <c r="L3280">
        <v>27</v>
      </c>
      <c r="W3280">
        <f t="shared" si="1069"/>
        <v>0</v>
      </c>
      <c r="X3280">
        <f t="shared" si="1070"/>
        <v>6</v>
      </c>
      <c r="Y3280">
        <f t="shared" si="1071"/>
        <v>0</v>
      </c>
      <c r="Z3280" s="22">
        <f t="shared" si="1072"/>
        <v>0</v>
      </c>
      <c r="AA3280" s="22">
        <f t="shared" si="1073"/>
        <v>0</v>
      </c>
      <c r="AB3280">
        <f t="shared" si="1074"/>
        <v>0</v>
      </c>
      <c r="AC3280" s="22">
        <f t="shared" si="1075"/>
        <v>0</v>
      </c>
      <c r="AD3280" s="22">
        <f t="shared" si="1076"/>
        <v>0</v>
      </c>
    </row>
    <row r="3281" spans="4:30" x14ac:dyDescent="0.25">
      <c r="D3281" s="1">
        <v>0.75</v>
      </c>
      <c r="E3281">
        <v>11576</v>
      </c>
      <c r="F3281">
        <v>11596</v>
      </c>
      <c r="G3281">
        <v>11573</v>
      </c>
      <c r="H3281">
        <v>11589</v>
      </c>
      <c r="J3281">
        <v>13</v>
      </c>
      <c r="K3281">
        <f t="shared" si="1077"/>
        <v>41</v>
      </c>
      <c r="L3281">
        <v>23</v>
      </c>
      <c r="W3281">
        <f t="shared" si="1069"/>
        <v>0</v>
      </c>
      <c r="X3281">
        <f t="shared" si="1070"/>
        <v>13</v>
      </c>
      <c r="Y3281">
        <f t="shared" si="1071"/>
        <v>0</v>
      </c>
      <c r="Z3281" s="22">
        <f t="shared" si="1072"/>
        <v>0</v>
      </c>
      <c r="AA3281" s="22">
        <f t="shared" si="1073"/>
        <v>0</v>
      </c>
      <c r="AB3281">
        <f t="shared" si="1074"/>
        <v>0</v>
      </c>
      <c r="AC3281" s="22">
        <f t="shared" si="1075"/>
        <v>0</v>
      </c>
      <c r="AD3281" s="22">
        <f t="shared" si="1076"/>
        <v>0</v>
      </c>
    </row>
    <row r="3282" spans="4:30" x14ac:dyDescent="0.25">
      <c r="D3282" s="1">
        <v>0.79166666666666663</v>
      </c>
      <c r="E3282">
        <v>11589</v>
      </c>
      <c r="F3282">
        <v>11597</v>
      </c>
      <c r="G3282">
        <v>11587</v>
      </c>
      <c r="H3282">
        <v>11594</v>
      </c>
      <c r="J3282">
        <v>5</v>
      </c>
      <c r="K3282">
        <f t="shared" si="1077"/>
        <v>69</v>
      </c>
      <c r="L3282">
        <v>10</v>
      </c>
      <c r="W3282">
        <f t="shared" si="1069"/>
        <v>0</v>
      </c>
      <c r="X3282">
        <f t="shared" si="1070"/>
        <v>5</v>
      </c>
      <c r="Y3282">
        <f t="shared" si="1071"/>
        <v>0</v>
      </c>
      <c r="Z3282" s="22">
        <f t="shared" si="1072"/>
        <v>0</v>
      </c>
      <c r="AA3282" s="22">
        <f t="shared" si="1073"/>
        <v>0</v>
      </c>
      <c r="AB3282">
        <f t="shared" si="1074"/>
        <v>0</v>
      </c>
      <c r="AC3282" s="22">
        <f t="shared" si="1075"/>
        <v>0</v>
      </c>
      <c r="AD3282" s="22">
        <f t="shared" si="1076"/>
        <v>0</v>
      </c>
    </row>
    <row r="3283" spans="4:30" x14ac:dyDescent="0.25">
      <c r="D3283" s="1">
        <v>0.83333333333333337</v>
      </c>
      <c r="E3283">
        <v>11594</v>
      </c>
      <c r="F3283">
        <v>11632</v>
      </c>
      <c r="G3283">
        <v>11594</v>
      </c>
      <c r="H3283">
        <v>11622</v>
      </c>
      <c r="J3283">
        <v>28</v>
      </c>
      <c r="K3283">
        <f t="shared" si="1077"/>
        <v>82</v>
      </c>
      <c r="L3283">
        <v>38</v>
      </c>
      <c r="W3283">
        <f t="shared" si="1069"/>
        <v>0</v>
      </c>
      <c r="X3283">
        <f t="shared" si="1070"/>
        <v>28</v>
      </c>
      <c r="Y3283">
        <f t="shared" si="1071"/>
        <v>0</v>
      </c>
      <c r="Z3283" s="22">
        <f t="shared" si="1072"/>
        <v>0</v>
      </c>
      <c r="AA3283" s="22">
        <f t="shared" si="1073"/>
        <v>0</v>
      </c>
      <c r="AB3283">
        <f t="shared" si="1074"/>
        <v>0</v>
      </c>
      <c r="AC3283" s="22">
        <f t="shared" si="1075"/>
        <v>0</v>
      </c>
      <c r="AD3283" s="22">
        <f t="shared" si="1076"/>
        <v>0</v>
      </c>
    </row>
    <row r="3284" spans="4:30" x14ac:dyDescent="0.25">
      <c r="D3284" s="1">
        <v>0.875</v>
      </c>
      <c r="E3284">
        <v>11622</v>
      </c>
      <c r="F3284">
        <v>11636</v>
      </c>
      <c r="G3284">
        <v>11622</v>
      </c>
      <c r="H3284">
        <v>11635</v>
      </c>
      <c r="J3284">
        <v>13</v>
      </c>
      <c r="K3284">
        <f t="shared" si="1077"/>
        <v>76</v>
      </c>
      <c r="L3284">
        <v>14</v>
      </c>
      <c r="W3284">
        <f t="shared" si="1069"/>
        <v>0</v>
      </c>
      <c r="X3284">
        <f t="shared" si="1070"/>
        <v>13</v>
      </c>
      <c r="Y3284">
        <f t="shared" si="1071"/>
        <v>0</v>
      </c>
      <c r="Z3284" s="22">
        <f t="shared" si="1072"/>
        <v>0</v>
      </c>
      <c r="AA3284" s="22">
        <f t="shared" si="1073"/>
        <v>0</v>
      </c>
      <c r="AB3284">
        <f t="shared" si="1074"/>
        <v>0</v>
      </c>
      <c r="AC3284" s="22">
        <f t="shared" si="1075"/>
        <v>0</v>
      </c>
      <c r="AD3284" s="22">
        <f t="shared" si="1076"/>
        <v>0</v>
      </c>
    </row>
    <row r="3285" spans="4:30" x14ac:dyDescent="0.25">
      <c r="D3285" s="2">
        <v>0.91666666666666663</v>
      </c>
      <c r="E3285">
        <v>11635</v>
      </c>
      <c r="F3285">
        <v>11645</v>
      </c>
      <c r="G3285">
        <v>11626</v>
      </c>
      <c r="H3285">
        <v>11629</v>
      </c>
      <c r="J3285">
        <v>-6</v>
      </c>
      <c r="K3285">
        <f t="shared" si="1077"/>
        <v>76</v>
      </c>
      <c r="L3285">
        <v>19</v>
      </c>
      <c r="W3285">
        <f t="shared" si="1069"/>
        <v>0</v>
      </c>
      <c r="X3285">
        <f t="shared" si="1070"/>
        <v>6</v>
      </c>
      <c r="Y3285">
        <f t="shared" si="1071"/>
        <v>0</v>
      </c>
      <c r="Z3285" s="22">
        <f t="shared" si="1072"/>
        <v>0</v>
      </c>
      <c r="AA3285" s="22">
        <f t="shared" si="1073"/>
        <v>0</v>
      </c>
      <c r="AB3285">
        <f t="shared" si="1074"/>
        <v>0</v>
      </c>
      <c r="AC3285" s="22">
        <f t="shared" si="1075"/>
        <v>0</v>
      </c>
      <c r="AD3285" s="22">
        <f t="shared" si="1076"/>
        <v>0</v>
      </c>
    </row>
    <row r="3286" spans="4:30" hidden="1" x14ac:dyDescent="0.25">
      <c r="D3286" s="1">
        <v>0.95833333333333337</v>
      </c>
      <c r="E3286">
        <v>11631</v>
      </c>
      <c r="F3286">
        <v>11633</v>
      </c>
      <c r="G3286">
        <v>11624</v>
      </c>
      <c r="H3286">
        <v>11630</v>
      </c>
      <c r="Z3286"/>
      <c r="AA3286"/>
      <c r="AC3286"/>
      <c r="AD3286"/>
    </row>
    <row r="3287" spans="4:30" hidden="1" x14ac:dyDescent="0.25">
      <c r="D3287" s="1">
        <v>0</v>
      </c>
      <c r="E3287">
        <v>11630</v>
      </c>
      <c r="F3287">
        <v>11630</v>
      </c>
      <c r="G3287">
        <v>11630</v>
      </c>
      <c r="H3287">
        <v>11630</v>
      </c>
      <c r="Z3287"/>
      <c r="AA3287"/>
      <c r="AC3287"/>
      <c r="AD3287"/>
    </row>
    <row r="3288" spans="4:30" hidden="1" x14ac:dyDescent="0.25">
      <c r="D3288" s="1">
        <v>4.1666666666666664E-2</v>
      </c>
      <c r="E3288">
        <v>11631</v>
      </c>
      <c r="F3288">
        <v>11643</v>
      </c>
      <c r="G3288">
        <v>11630</v>
      </c>
      <c r="H3288">
        <v>11638</v>
      </c>
      <c r="Z3288"/>
      <c r="AA3288"/>
      <c r="AC3288"/>
      <c r="AD3288"/>
    </row>
    <row r="3289" spans="4:30" hidden="1" x14ac:dyDescent="0.25">
      <c r="D3289" s="1">
        <v>8.3333333333333329E-2</v>
      </c>
      <c r="E3289">
        <v>11639</v>
      </c>
      <c r="F3289">
        <v>11642</v>
      </c>
      <c r="G3289">
        <v>11630</v>
      </c>
      <c r="H3289">
        <v>11630</v>
      </c>
      <c r="Z3289"/>
      <c r="AA3289"/>
      <c r="AC3289"/>
      <c r="AD3289"/>
    </row>
    <row r="3290" spans="4:30" hidden="1" x14ac:dyDescent="0.25">
      <c r="D3290" s="1">
        <v>0.125</v>
      </c>
      <c r="E3290">
        <v>11630</v>
      </c>
      <c r="F3290">
        <v>11633</v>
      </c>
      <c r="G3290">
        <v>11624</v>
      </c>
      <c r="H3290">
        <v>11633</v>
      </c>
      <c r="Z3290"/>
      <c r="AA3290"/>
      <c r="AC3290"/>
      <c r="AD3290"/>
    </row>
    <row r="3291" spans="4:30" hidden="1" x14ac:dyDescent="0.25">
      <c r="D3291" s="1">
        <v>0.16666666666666666</v>
      </c>
      <c r="E3291">
        <v>11632</v>
      </c>
      <c r="F3291">
        <v>11636</v>
      </c>
      <c r="G3291">
        <v>11631</v>
      </c>
      <c r="H3291">
        <v>11633</v>
      </c>
      <c r="Z3291"/>
      <c r="AA3291"/>
      <c r="AC3291"/>
      <c r="AD3291"/>
    </row>
    <row r="3292" spans="4:30" hidden="1" x14ac:dyDescent="0.25">
      <c r="D3292" s="1">
        <v>0.20833333333333334</v>
      </c>
      <c r="E3292">
        <v>11631</v>
      </c>
      <c r="F3292">
        <v>11638</v>
      </c>
      <c r="G3292">
        <v>11627</v>
      </c>
      <c r="H3292">
        <v>11636</v>
      </c>
      <c r="Z3292"/>
      <c r="AA3292"/>
      <c r="AC3292"/>
      <c r="AD3292"/>
    </row>
    <row r="3293" spans="4:30" hidden="1" x14ac:dyDescent="0.25">
      <c r="D3293" s="1">
        <v>0.25</v>
      </c>
      <c r="E3293">
        <v>11635</v>
      </c>
      <c r="F3293">
        <v>11636</v>
      </c>
      <c r="G3293">
        <v>11626</v>
      </c>
      <c r="H3293">
        <v>11630</v>
      </c>
      <c r="Z3293"/>
      <c r="AA3293"/>
      <c r="AC3293"/>
      <c r="AD3293"/>
    </row>
    <row r="3294" spans="4:30" hidden="1" x14ac:dyDescent="0.25">
      <c r="D3294" s="1">
        <v>0.29166666666666669</v>
      </c>
      <c r="E3294">
        <v>11629</v>
      </c>
      <c r="F3294">
        <v>11636</v>
      </c>
      <c r="G3294">
        <v>11626</v>
      </c>
      <c r="H3294">
        <v>11636</v>
      </c>
      <c r="Z3294"/>
      <c r="AA3294"/>
      <c r="AC3294"/>
      <c r="AD3294"/>
    </row>
    <row r="3295" spans="4:30" x14ac:dyDescent="0.25">
      <c r="D3295" s="2">
        <v>0.33333333333333331</v>
      </c>
      <c r="E3295">
        <v>11637</v>
      </c>
      <c r="F3295">
        <v>11644</v>
      </c>
      <c r="G3295">
        <v>11633</v>
      </c>
      <c r="H3295">
        <v>11644</v>
      </c>
      <c r="J3295">
        <v>7</v>
      </c>
      <c r="K3295">
        <v>0</v>
      </c>
      <c r="L3295">
        <v>11</v>
      </c>
      <c r="M3295">
        <v>177</v>
      </c>
      <c r="N3295">
        <v>1</v>
      </c>
      <c r="R3295">
        <f>MAX(F3293:F3309)</f>
        <v>11829</v>
      </c>
      <c r="W3295">
        <f t="shared" ref="W3295:W3309" si="1078">ABS(M3295)</f>
        <v>177</v>
      </c>
      <c r="X3295">
        <f t="shared" ref="X3295:X3309" si="1079">ABS(J3295)</f>
        <v>7</v>
      </c>
      <c r="Y3295">
        <f t="shared" ref="Y3295:Y3309" si="1080">IF(R3295&lt;1000,ABS(R3295),0)</f>
        <v>0</v>
      </c>
      <c r="Z3295" s="22">
        <f t="shared" ref="Z3295:Z3309" si="1081">IF(N3295=1,0,ABS(N3295))</f>
        <v>0</v>
      </c>
      <c r="AA3295" s="22">
        <f t="shared" ref="AA3295:AA3309" si="1082">ABS(O3295)</f>
        <v>0</v>
      </c>
      <c r="AB3295">
        <f t="shared" ref="AB3295:AB3309" si="1083">IF(N3295=1,1,0)</f>
        <v>1</v>
      </c>
      <c r="AC3295" s="22">
        <f t="shared" ref="AC3295:AC3309" si="1084">IF(N3295=1,ABS(N3296),0)</f>
        <v>1.2897196261682242</v>
      </c>
      <c r="AD3295" s="22">
        <f t="shared" ref="AD3295:AD3309" si="1085">IF(N3295=1,0,ABS(O3296))</f>
        <v>0</v>
      </c>
    </row>
    <row r="3296" spans="4:30" x14ac:dyDescent="0.25">
      <c r="D3296" s="2">
        <v>0.375</v>
      </c>
      <c r="E3296">
        <v>11647</v>
      </c>
      <c r="F3296">
        <v>11694</v>
      </c>
      <c r="G3296">
        <v>11639</v>
      </c>
      <c r="H3296">
        <v>11682</v>
      </c>
      <c r="J3296">
        <v>35</v>
      </c>
      <c r="K3296">
        <f t="shared" ref="K3296:K3309" si="1086">K3295+J3297</f>
        <v>66</v>
      </c>
      <c r="L3296">
        <v>55</v>
      </c>
      <c r="N3296">
        <f>IF(J3295&lt;0,MIN(K3296:K3309),MAX(K3296:K3309))/R3274</f>
        <v>1.2897196261682242</v>
      </c>
      <c r="O3296">
        <f>IF(J3295&lt;0,MAX(K3296:K3309),MIN(K3296:K3309))/R3274</f>
        <v>0.3925233644859813</v>
      </c>
      <c r="R3296">
        <f>MIN(G3293:G3309)</f>
        <v>11626</v>
      </c>
      <c r="W3296">
        <f t="shared" si="1078"/>
        <v>0</v>
      </c>
      <c r="X3296">
        <f t="shared" si="1079"/>
        <v>35</v>
      </c>
      <c r="Y3296">
        <f t="shared" si="1080"/>
        <v>0</v>
      </c>
      <c r="Z3296" s="22">
        <f t="shared" si="1081"/>
        <v>1.2897196261682242</v>
      </c>
      <c r="AA3296" s="22">
        <f t="shared" si="1082"/>
        <v>0.3925233644859813</v>
      </c>
      <c r="AB3296">
        <f t="shared" si="1083"/>
        <v>0</v>
      </c>
      <c r="AC3296" s="22">
        <f t="shared" si="1084"/>
        <v>0</v>
      </c>
      <c r="AD3296" s="22">
        <f t="shared" si="1085"/>
        <v>0</v>
      </c>
    </row>
    <row r="3297" spans="3:30" x14ac:dyDescent="0.25">
      <c r="D3297" s="1">
        <v>0.41666666666666669</v>
      </c>
      <c r="E3297">
        <v>11682</v>
      </c>
      <c r="F3297">
        <v>11757</v>
      </c>
      <c r="G3297">
        <v>11670</v>
      </c>
      <c r="H3297">
        <v>11748</v>
      </c>
      <c r="J3297">
        <v>66</v>
      </c>
      <c r="K3297">
        <f t="shared" si="1086"/>
        <v>42</v>
      </c>
      <c r="L3297">
        <v>87</v>
      </c>
      <c r="R3297">
        <f>R3295-R3296</f>
        <v>203</v>
      </c>
      <c r="W3297">
        <f t="shared" si="1078"/>
        <v>0</v>
      </c>
      <c r="X3297">
        <f t="shared" si="1079"/>
        <v>66</v>
      </c>
      <c r="Y3297">
        <f t="shared" si="1080"/>
        <v>203</v>
      </c>
      <c r="Z3297" s="22">
        <f t="shared" si="1081"/>
        <v>0</v>
      </c>
      <c r="AA3297" s="22">
        <f t="shared" si="1082"/>
        <v>0</v>
      </c>
      <c r="AB3297">
        <f t="shared" si="1083"/>
        <v>0</v>
      </c>
      <c r="AC3297" s="22">
        <f t="shared" si="1084"/>
        <v>0</v>
      </c>
      <c r="AD3297" s="22">
        <f t="shared" si="1085"/>
        <v>0</v>
      </c>
    </row>
    <row r="3298" spans="3:30" x14ac:dyDescent="0.25">
      <c r="D3298" s="1">
        <v>0.45833333333333331</v>
      </c>
      <c r="E3298">
        <v>11748</v>
      </c>
      <c r="F3298">
        <v>11749</v>
      </c>
      <c r="G3298">
        <v>11720</v>
      </c>
      <c r="H3298">
        <v>11724</v>
      </c>
      <c r="J3298">
        <v>-24</v>
      </c>
      <c r="K3298">
        <f t="shared" si="1086"/>
        <v>65</v>
      </c>
      <c r="L3298">
        <v>29</v>
      </c>
      <c r="R3298">
        <v>203</v>
      </c>
      <c r="W3298">
        <f t="shared" si="1078"/>
        <v>0</v>
      </c>
      <c r="X3298">
        <f t="shared" si="1079"/>
        <v>24</v>
      </c>
      <c r="Y3298">
        <f t="shared" si="1080"/>
        <v>203</v>
      </c>
      <c r="Z3298" s="22">
        <f t="shared" si="1081"/>
        <v>0</v>
      </c>
      <c r="AA3298" s="22">
        <f t="shared" si="1082"/>
        <v>0</v>
      </c>
      <c r="AB3298">
        <f t="shared" si="1083"/>
        <v>0</v>
      </c>
      <c r="AC3298" s="22">
        <f t="shared" si="1084"/>
        <v>0</v>
      </c>
      <c r="AD3298" s="22">
        <f t="shared" si="1085"/>
        <v>0</v>
      </c>
    </row>
    <row r="3299" spans="3:30" x14ac:dyDescent="0.25">
      <c r="D3299" s="1">
        <v>0.5</v>
      </c>
      <c r="E3299">
        <v>11724</v>
      </c>
      <c r="F3299">
        <v>11752</v>
      </c>
      <c r="G3299">
        <v>11722</v>
      </c>
      <c r="H3299">
        <v>11747</v>
      </c>
      <c r="J3299">
        <v>23</v>
      </c>
      <c r="K3299">
        <f t="shared" si="1086"/>
        <v>72</v>
      </c>
      <c r="L3299">
        <v>30</v>
      </c>
      <c r="W3299">
        <f t="shared" si="1078"/>
        <v>0</v>
      </c>
      <c r="X3299">
        <f t="shared" si="1079"/>
        <v>23</v>
      </c>
      <c r="Y3299">
        <f t="shared" si="1080"/>
        <v>0</v>
      </c>
      <c r="Z3299" s="22">
        <f t="shared" si="1081"/>
        <v>0</v>
      </c>
      <c r="AA3299" s="22">
        <f t="shared" si="1082"/>
        <v>0</v>
      </c>
      <c r="AB3299">
        <f t="shared" si="1083"/>
        <v>0</v>
      </c>
      <c r="AC3299" s="22">
        <f t="shared" si="1084"/>
        <v>0</v>
      </c>
      <c r="AD3299" s="22">
        <f t="shared" si="1085"/>
        <v>0</v>
      </c>
    </row>
    <row r="3300" spans="3:30" x14ac:dyDescent="0.25">
      <c r="C3300">
        <v>1</v>
      </c>
      <c r="D3300" s="1">
        <v>0.54166666666666663</v>
      </c>
      <c r="E3300">
        <v>11747</v>
      </c>
      <c r="F3300">
        <v>11756</v>
      </c>
      <c r="G3300">
        <v>11738</v>
      </c>
      <c r="H3300">
        <v>11754</v>
      </c>
      <c r="J3300">
        <v>7</v>
      </c>
      <c r="K3300">
        <f t="shared" si="1086"/>
        <v>94</v>
      </c>
      <c r="L3300">
        <v>18</v>
      </c>
      <c r="W3300">
        <f t="shared" si="1078"/>
        <v>0</v>
      </c>
      <c r="X3300">
        <f t="shared" si="1079"/>
        <v>7</v>
      </c>
      <c r="Y3300">
        <f t="shared" si="1080"/>
        <v>0</v>
      </c>
      <c r="Z3300" s="22">
        <f t="shared" si="1081"/>
        <v>0</v>
      </c>
      <c r="AA3300" s="22">
        <f t="shared" si="1082"/>
        <v>0</v>
      </c>
      <c r="AB3300">
        <f t="shared" si="1083"/>
        <v>0</v>
      </c>
      <c r="AC3300" s="22">
        <f t="shared" si="1084"/>
        <v>0</v>
      </c>
      <c r="AD3300" s="22">
        <f t="shared" si="1085"/>
        <v>0</v>
      </c>
    </row>
    <row r="3301" spans="3:30" x14ac:dyDescent="0.25">
      <c r="D3301" s="1">
        <v>0.58333333333333337</v>
      </c>
      <c r="E3301">
        <v>11755</v>
      </c>
      <c r="F3301">
        <v>11777</v>
      </c>
      <c r="G3301">
        <v>11752</v>
      </c>
      <c r="H3301">
        <v>11777</v>
      </c>
      <c r="J3301">
        <v>22</v>
      </c>
      <c r="K3301">
        <f t="shared" si="1086"/>
        <v>105</v>
      </c>
      <c r="L3301">
        <v>25</v>
      </c>
      <c r="W3301">
        <f t="shared" si="1078"/>
        <v>0</v>
      </c>
      <c r="X3301">
        <f t="shared" si="1079"/>
        <v>22</v>
      </c>
      <c r="Y3301">
        <f t="shared" si="1080"/>
        <v>0</v>
      </c>
      <c r="Z3301" s="22">
        <f t="shared" si="1081"/>
        <v>0</v>
      </c>
      <c r="AA3301" s="22">
        <f t="shared" si="1082"/>
        <v>0</v>
      </c>
      <c r="AB3301">
        <f t="shared" si="1083"/>
        <v>0</v>
      </c>
      <c r="AC3301" s="22">
        <f t="shared" si="1084"/>
        <v>0</v>
      </c>
      <c r="AD3301" s="22">
        <f t="shared" si="1085"/>
        <v>0</v>
      </c>
    </row>
    <row r="3302" spans="3:30" x14ac:dyDescent="0.25">
      <c r="D3302" s="1">
        <v>0.625</v>
      </c>
      <c r="E3302">
        <v>11776</v>
      </c>
      <c r="F3302">
        <v>11790</v>
      </c>
      <c r="G3302">
        <v>11766</v>
      </c>
      <c r="H3302">
        <v>11787</v>
      </c>
      <c r="J3302">
        <v>11</v>
      </c>
      <c r="K3302">
        <f t="shared" si="1086"/>
        <v>127</v>
      </c>
      <c r="L3302">
        <v>24</v>
      </c>
      <c r="W3302">
        <f t="shared" si="1078"/>
        <v>0</v>
      </c>
      <c r="X3302">
        <f t="shared" si="1079"/>
        <v>11</v>
      </c>
      <c r="Y3302">
        <f t="shared" si="1080"/>
        <v>0</v>
      </c>
      <c r="Z3302" s="22">
        <f t="shared" si="1081"/>
        <v>0</v>
      </c>
      <c r="AA3302" s="22">
        <f t="shared" si="1082"/>
        <v>0</v>
      </c>
      <c r="AB3302">
        <f t="shared" si="1083"/>
        <v>0</v>
      </c>
      <c r="AC3302" s="22">
        <f t="shared" si="1084"/>
        <v>0</v>
      </c>
      <c r="AD3302" s="22">
        <f t="shared" si="1085"/>
        <v>0</v>
      </c>
    </row>
    <row r="3303" spans="3:30" x14ac:dyDescent="0.25">
      <c r="D3303" s="1">
        <v>0.66666666666666663</v>
      </c>
      <c r="E3303">
        <v>11787</v>
      </c>
      <c r="F3303">
        <v>11809</v>
      </c>
      <c r="G3303">
        <v>11787</v>
      </c>
      <c r="H3303">
        <v>11809</v>
      </c>
      <c r="J3303">
        <v>22</v>
      </c>
      <c r="K3303">
        <f t="shared" si="1086"/>
        <v>132</v>
      </c>
      <c r="L3303">
        <v>22</v>
      </c>
      <c r="W3303">
        <f t="shared" si="1078"/>
        <v>0</v>
      </c>
      <c r="X3303">
        <f t="shared" si="1079"/>
        <v>22</v>
      </c>
      <c r="Y3303">
        <f t="shared" si="1080"/>
        <v>0</v>
      </c>
      <c r="Z3303" s="22">
        <f t="shared" si="1081"/>
        <v>0</v>
      </c>
      <c r="AA3303" s="22">
        <f t="shared" si="1082"/>
        <v>0</v>
      </c>
      <c r="AB3303">
        <f t="shared" si="1083"/>
        <v>0</v>
      </c>
      <c r="AC3303" s="22">
        <f t="shared" si="1084"/>
        <v>0</v>
      </c>
      <c r="AD3303" s="22">
        <f t="shared" si="1085"/>
        <v>0</v>
      </c>
    </row>
    <row r="3304" spans="3:30" x14ac:dyDescent="0.25">
      <c r="D3304" s="1">
        <v>0.70833333333333337</v>
      </c>
      <c r="E3304">
        <v>11809</v>
      </c>
      <c r="F3304">
        <v>11820</v>
      </c>
      <c r="G3304">
        <v>11801</v>
      </c>
      <c r="H3304">
        <v>11814</v>
      </c>
      <c r="J3304">
        <v>5</v>
      </c>
      <c r="K3304">
        <f t="shared" si="1086"/>
        <v>122</v>
      </c>
      <c r="L3304">
        <v>19</v>
      </c>
      <c r="W3304">
        <f t="shared" si="1078"/>
        <v>0</v>
      </c>
      <c r="X3304">
        <f t="shared" si="1079"/>
        <v>5</v>
      </c>
      <c r="Y3304">
        <f t="shared" si="1080"/>
        <v>0</v>
      </c>
      <c r="Z3304" s="22">
        <f t="shared" si="1081"/>
        <v>0</v>
      </c>
      <c r="AA3304" s="22">
        <f t="shared" si="1082"/>
        <v>0</v>
      </c>
      <c r="AB3304">
        <f t="shared" si="1083"/>
        <v>0</v>
      </c>
      <c r="AC3304" s="22">
        <f t="shared" si="1084"/>
        <v>0</v>
      </c>
      <c r="AD3304" s="22">
        <f t="shared" si="1085"/>
        <v>0</v>
      </c>
    </row>
    <row r="3305" spans="3:30" x14ac:dyDescent="0.25">
      <c r="D3305" s="1">
        <v>0.75</v>
      </c>
      <c r="E3305">
        <v>11813</v>
      </c>
      <c r="F3305">
        <v>11829</v>
      </c>
      <c r="G3305">
        <v>11796</v>
      </c>
      <c r="H3305">
        <v>11803</v>
      </c>
      <c r="J3305">
        <v>-10</v>
      </c>
      <c r="K3305">
        <f t="shared" si="1086"/>
        <v>130</v>
      </c>
      <c r="L3305">
        <v>33</v>
      </c>
      <c r="W3305">
        <f t="shared" si="1078"/>
        <v>0</v>
      </c>
      <c r="X3305">
        <f t="shared" si="1079"/>
        <v>10</v>
      </c>
      <c r="Y3305">
        <f t="shared" si="1080"/>
        <v>0</v>
      </c>
      <c r="Z3305" s="22">
        <f t="shared" si="1081"/>
        <v>0</v>
      </c>
      <c r="AA3305" s="22">
        <f t="shared" si="1082"/>
        <v>0</v>
      </c>
      <c r="AB3305">
        <f t="shared" si="1083"/>
        <v>0</v>
      </c>
      <c r="AC3305" s="22">
        <f t="shared" si="1084"/>
        <v>0</v>
      </c>
      <c r="AD3305" s="22">
        <f t="shared" si="1085"/>
        <v>0</v>
      </c>
    </row>
    <row r="3306" spans="3:30" x14ac:dyDescent="0.25">
      <c r="D3306" s="1">
        <v>0.79166666666666663</v>
      </c>
      <c r="E3306">
        <v>11803</v>
      </c>
      <c r="F3306">
        <v>11814</v>
      </c>
      <c r="G3306">
        <v>11800</v>
      </c>
      <c r="H3306">
        <v>11811</v>
      </c>
      <c r="J3306">
        <v>8</v>
      </c>
      <c r="K3306">
        <f t="shared" si="1086"/>
        <v>138</v>
      </c>
      <c r="L3306">
        <v>14</v>
      </c>
      <c r="W3306">
        <f t="shared" si="1078"/>
        <v>0</v>
      </c>
      <c r="X3306">
        <f t="shared" si="1079"/>
        <v>8</v>
      </c>
      <c r="Y3306">
        <f t="shared" si="1080"/>
        <v>0</v>
      </c>
      <c r="Z3306" s="22">
        <f t="shared" si="1081"/>
        <v>0</v>
      </c>
      <c r="AA3306" s="22">
        <f t="shared" si="1082"/>
        <v>0</v>
      </c>
      <c r="AB3306">
        <f t="shared" si="1083"/>
        <v>0</v>
      </c>
      <c r="AC3306" s="22">
        <f t="shared" si="1084"/>
        <v>0</v>
      </c>
      <c r="AD3306" s="22">
        <f t="shared" si="1085"/>
        <v>0</v>
      </c>
    </row>
    <row r="3307" spans="3:30" x14ac:dyDescent="0.25">
      <c r="D3307" s="1">
        <v>0.83333333333333337</v>
      </c>
      <c r="E3307">
        <v>11811</v>
      </c>
      <c r="F3307">
        <v>11821</v>
      </c>
      <c r="G3307">
        <v>11811</v>
      </c>
      <c r="H3307">
        <v>11819</v>
      </c>
      <c r="J3307">
        <v>8</v>
      </c>
      <c r="K3307">
        <f t="shared" si="1086"/>
        <v>129</v>
      </c>
      <c r="L3307">
        <v>10</v>
      </c>
      <c r="W3307">
        <f t="shared" si="1078"/>
        <v>0</v>
      </c>
      <c r="X3307">
        <f t="shared" si="1079"/>
        <v>8</v>
      </c>
      <c r="Y3307">
        <f t="shared" si="1080"/>
        <v>0</v>
      </c>
      <c r="Z3307" s="22">
        <f t="shared" si="1081"/>
        <v>0</v>
      </c>
      <c r="AA3307" s="22">
        <f t="shared" si="1082"/>
        <v>0</v>
      </c>
      <c r="AB3307">
        <f t="shared" si="1083"/>
        <v>0</v>
      </c>
      <c r="AC3307" s="22">
        <f t="shared" si="1084"/>
        <v>0</v>
      </c>
      <c r="AD3307" s="22">
        <f t="shared" si="1085"/>
        <v>0</v>
      </c>
    </row>
    <row r="3308" spans="3:30" x14ac:dyDescent="0.25">
      <c r="D3308" s="1">
        <v>0.875</v>
      </c>
      <c r="E3308">
        <v>11820</v>
      </c>
      <c r="F3308">
        <v>11822</v>
      </c>
      <c r="G3308">
        <v>11811</v>
      </c>
      <c r="H3308">
        <v>11811</v>
      </c>
      <c r="J3308">
        <v>-9</v>
      </c>
      <c r="K3308">
        <f t="shared" si="1086"/>
        <v>132</v>
      </c>
      <c r="L3308">
        <v>11</v>
      </c>
      <c r="W3308">
        <f t="shared" si="1078"/>
        <v>0</v>
      </c>
      <c r="X3308">
        <f t="shared" si="1079"/>
        <v>9</v>
      </c>
      <c r="Y3308">
        <f t="shared" si="1080"/>
        <v>0</v>
      </c>
      <c r="Z3308" s="22">
        <f t="shared" si="1081"/>
        <v>0</v>
      </c>
      <c r="AA3308" s="22">
        <f t="shared" si="1082"/>
        <v>0</v>
      </c>
      <c r="AB3308">
        <f t="shared" si="1083"/>
        <v>0</v>
      </c>
      <c r="AC3308" s="22">
        <f t="shared" si="1084"/>
        <v>0</v>
      </c>
      <c r="AD3308" s="22">
        <f t="shared" si="1085"/>
        <v>0</v>
      </c>
    </row>
    <row r="3309" spans="3:30" x14ac:dyDescent="0.25">
      <c r="D3309" s="2">
        <v>0.91666666666666663</v>
      </c>
      <c r="E3309">
        <v>11811</v>
      </c>
      <c r="F3309">
        <v>11828</v>
      </c>
      <c r="G3309">
        <v>11807</v>
      </c>
      <c r="H3309">
        <v>11814</v>
      </c>
      <c r="J3309">
        <v>3</v>
      </c>
      <c r="K3309">
        <f t="shared" si="1086"/>
        <v>132</v>
      </c>
      <c r="L3309">
        <v>21</v>
      </c>
      <c r="W3309">
        <f t="shared" si="1078"/>
        <v>0</v>
      </c>
      <c r="X3309">
        <f t="shared" si="1079"/>
        <v>3</v>
      </c>
      <c r="Y3309">
        <f t="shared" si="1080"/>
        <v>0</v>
      </c>
      <c r="Z3309" s="22">
        <f t="shared" si="1081"/>
        <v>0</v>
      </c>
      <c r="AA3309" s="22">
        <f t="shared" si="1082"/>
        <v>0</v>
      </c>
      <c r="AB3309">
        <f t="shared" si="1083"/>
        <v>0</v>
      </c>
      <c r="AC3309" s="22">
        <f t="shared" si="1084"/>
        <v>0</v>
      </c>
      <c r="AD3309" s="22">
        <f t="shared" si="1085"/>
        <v>0</v>
      </c>
    </row>
    <row r="3310" spans="3:30" hidden="1" x14ac:dyDescent="0.25">
      <c r="D3310" s="1">
        <v>0.95833333333333337</v>
      </c>
      <c r="E3310">
        <v>11815</v>
      </c>
      <c r="F3310">
        <v>11817</v>
      </c>
      <c r="G3310">
        <v>11809</v>
      </c>
      <c r="H3310">
        <v>11816</v>
      </c>
      <c r="Z3310"/>
      <c r="AA3310"/>
      <c r="AC3310"/>
      <c r="AD3310"/>
    </row>
    <row r="3311" spans="3:30" hidden="1" x14ac:dyDescent="0.25">
      <c r="D3311" s="1">
        <v>0</v>
      </c>
      <c r="E3311">
        <v>11819</v>
      </c>
      <c r="F3311">
        <v>11819</v>
      </c>
      <c r="G3311">
        <v>11819</v>
      </c>
      <c r="H3311">
        <v>11819</v>
      </c>
      <c r="Z3311"/>
      <c r="AA3311"/>
      <c r="AC3311"/>
      <c r="AD3311"/>
    </row>
    <row r="3312" spans="3:30" hidden="1" x14ac:dyDescent="0.25">
      <c r="D3312" s="1">
        <v>4.1666666666666664E-2</v>
      </c>
      <c r="E3312">
        <v>11818</v>
      </c>
      <c r="F3312">
        <v>11820</v>
      </c>
      <c r="G3312">
        <v>11816</v>
      </c>
      <c r="H3312">
        <v>11816</v>
      </c>
      <c r="Z3312"/>
      <c r="AA3312"/>
      <c r="AC3312"/>
      <c r="AD3312"/>
    </row>
    <row r="3313" spans="3:30" hidden="1" x14ac:dyDescent="0.25">
      <c r="D3313" s="1">
        <v>8.3333333333333329E-2</v>
      </c>
      <c r="E3313">
        <v>11815</v>
      </c>
      <c r="F3313">
        <v>11820</v>
      </c>
      <c r="G3313">
        <v>11809</v>
      </c>
      <c r="H3313">
        <v>11818</v>
      </c>
      <c r="Z3313"/>
      <c r="AA3313"/>
      <c r="AC3313"/>
      <c r="AD3313"/>
    </row>
    <row r="3314" spans="3:30" hidden="1" x14ac:dyDescent="0.25">
      <c r="D3314" s="1">
        <v>0.125</v>
      </c>
      <c r="E3314">
        <v>11818</v>
      </c>
      <c r="F3314">
        <v>11822</v>
      </c>
      <c r="G3314">
        <v>11815</v>
      </c>
      <c r="H3314">
        <v>11817</v>
      </c>
      <c r="Z3314"/>
      <c r="AA3314"/>
      <c r="AC3314"/>
      <c r="AD3314"/>
    </row>
    <row r="3315" spans="3:30" hidden="1" x14ac:dyDescent="0.25">
      <c r="D3315" s="1">
        <v>0.16666666666666666</v>
      </c>
      <c r="E3315">
        <v>11818</v>
      </c>
      <c r="F3315">
        <v>11868</v>
      </c>
      <c r="G3315">
        <v>11818</v>
      </c>
      <c r="H3315">
        <v>11861</v>
      </c>
      <c r="Z3315"/>
      <c r="AA3315"/>
      <c r="AC3315"/>
      <c r="AD3315"/>
    </row>
    <row r="3316" spans="3:30" hidden="1" x14ac:dyDescent="0.25">
      <c r="D3316" s="1">
        <v>0.20833333333333334</v>
      </c>
      <c r="E3316">
        <v>11862</v>
      </c>
      <c r="F3316">
        <v>11870</v>
      </c>
      <c r="G3316">
        <v>11861</v>
      </c>
      <c r="H3316">
        <v>11869</v>
      </c>
      <c r="Z3316"/>
      <c r="AA3316"/>
      <c r="AC3316"/>
      <c r="AD3316"/>
    </row>
    <row r="3317" spans="3:30" hidden="1" x14ac:dyDescent="0.25">
      <c r="D3317" s="1">
        <v>0.25</v>
      </c>
      <c r="E3317">
        <v>11870</v>
      </c>
      <c r="F3317">
        <v>11875</v>
      </c>
      <c r="G3317">
        <v>11864</v>
      </c>
      <c r="H3317">
        <v>11866</v>
      </c>
      <c r="Z3317"/>
      <c r="AA3317"/>
      <c r="AC3317"/>
      <c r="AD3317"/>
    </row>
    <row r="3318" spans="3:30" hidden="1" x14ac:dyDescent="0.25">
      <c r="D3318" s="1">
        <v>0.29166666666666669</v>
      </c>
      <c r="E3318">
        <v>11864</v>
      </c>
      <c r="F3318">
        <v>11865</v>
      </c>
      <c r="G3318">
        <v>11855</v>
      </c>
      <c r="H3318">
        <v>11858</v>
      </c>
      <c r="Z3318"/>
      <c r="AA3318"/>
      <c r="AC3318"/>
      <c r="AD3318"/>
    </row>
    <row r="3319" spans="3:30" x14ac:dyDescent="0.25">
      <c r="D3319" s="2">
        <v>0.33333333333333331</v>
      </c>
      <c r="E3319">
        <v>11859</v>
      </c>
      <c r="F3319">
        <v>11889</v>
      </c>
      <c r="G3319">
        <v>11849</v>
      </c>
      <c r="H3319">
        <v>11851</v>
      </c>
      <c r="J3319">
        <v>-8</v>
      </c>
      <c r="K3319">
        <v>0</v>
      </c>
      <c r="L3319">
        <v>40</v>
      </c>
      <c r="M3319">
        <v>-26</v>
      </c>
      <c r="N3319">
        <v>1</v>
      </c>
      <c r="R3319">
        <f>MAX(F3317:F3333)</f>
        <v>11892</v>
      </c>
      <c r="W3319">
        <f t="shared" ref="W3319:W3333" si="1087">ABS(M3319)</f>
        <v>26</v>
      </c>
      <c r="X3319">
        <f t="shared" ref="X3319:X3333" si="1088">ABS(J3319)</f>
        <v>8</v>
      </c>
      <c r="Y3319">
        <f t="shared" ref="Y3319:Y3333" si="1089">IF(R3319&lt;1000,ABS(R3319),0)</f>
        <v>0</v>
      </c>
      <c r="Z3319" s="22">
        <f t="shared" ref="Z3319:Z3333" si="1090">IF(N3319=1,0,ABS(N3319))</f>
        <v>0</v>
      </c>
      <c r="AA3319" s="22">
        <f t="shared" ref="AA3319:AA3333" si="1091">ABS(O3319)</f>
        <v>0</v>
      </c>
      <c r="AB3319">
        <f t="shared" ref="AB3319:AB3333" si="1092">IF(N3319=1,1,0)</f>
        <v>1</v>
      </c>
      <c r="AC3319" s="22">
        <f t="shared" ref="AC3319:AC3333" si="1093">IF(N3319=1,ABS(N3320),0)</f>
        <v>0.15763546798029557</v>
      </c>
      <c r="AD3319" s="22">
        <f t="shared" ref="AD3319:AD3333" si="1094">IF(N3319=1,0,ABS(O3320))</f>
        <v>0</v>
      </c>
    </row>
    <row r="3320" spans="3:30" x14ac:dyDescent="0.25">
      <c r="D3320" s="2">
        <v>0.375</v>
      </c>
      <c r="E3320">
        <v>11844</v>
      </c>
      <c r="F3320">
        <v>11871</v>
      </c>
      <c r="G3320">
        <v>11841</v>
      </c>
      <c r="H3320">
        <v>11861</v>
      </c>
      <c r="J3320">
        <v>17</v>
      </c>
      <c r="K3320">
        <f t="shared" ref="K3320:K3333" si="1095">K3319+J3321</f>
        <v>-1</v>
      </c>
      <c r="L3320">
        <v>30</v>
      </c>
      <c r="N3320">
        <f>IF(J3319&lt;0,MIN(K3320:K3333),MAX(K3320:K3333))/R3298</f>
        <v>-0.15763546798029557</v>
      </c>
      <c r="O3320">
        <f>IF(J3319&lt;0,MAX(K3320:K3333),MIN(K3320:K3333))/R3298</f>
        <v>7.8817733990147784E-2</v>
      </c>
      <c r="R3320">
        <f>MIN(G3317:G3333)</f>
        <v>11820</v>
      </c>
      <c r="W3320">
        <f t="shared" si="1087"/>
        <v>0</v>
      </c>
      <c r="X3320">
        <f t="shared" si="1088"/>
        <v>17</v>
      </c>
      <c r="Y3320">
        <f t="shared" si="1089"/>
        <v>0</v>
      </c>
      <c r="Z3320" s="22">
        <f t="shared" si="1090"/>
        <v>0.15763546798029557</v>
      </c>
      <c r="AA3320" s="22">
        <f t="shared" si="1091"/>
        <v>7.8817733990147784E-2</v>
      </c>
      <c r="AB3320">
        <f t="shared" si="1092"/>
        <v>0</v>
      </c>
      <c r="AC3320" s="22">
        <f t="shared" si="1093"/>
        <v>0</v>
      </c>
      <c r="AD3320" s="22">
        <f t="shared" si="1094"/>
        <v>0</v>
      </c>
    </row>
    <row r="3321" spans="3:30" x14ac:dyDescent="0.25">
      <c r="D3321" s="1">
        <v>0.41666666666666669</v>
      </c>
      <c r="E3321">
        <v>11861</v>
      </c>
      <c r="F3321">
        <v>11892</v>
      </c>
      <c r="G3321">
        <v>11851</v>
      </c>
      <c r="H3321">
        <v>11860</v>
      </c>
      <c r="J3321">
        <v>-1</v>
      </c>
      <c r="K3321">
        <f t="shared" si="1095"/>
        <v>16</v>
      </c>
      <c r="L3321">
        <v>41</v>
      </c>
      <c r="R3321">
        <f>R3319-R3320</f>
        <v>72</v>
      </c>
      <c r="W3321">
        <f t="shared" si="1087"/>
        <v>0</v>
      </c>
      <c r="X3321">
        <f t="shared" si="1088"/>
        <v>1</v>
      </c>
      <c r="Y3321">
        <f t="shared" si="1089"/>
        <v>72</v>
      </c>
      <c r="Z3321" s="22">
        <f t="shared" si="1090"/>
        <v>0</v>
      </c>
      <c r="AA3321" s="22">
        <f t="shared" si="1091"/>
        <v>0</v>
      </c>
      <c r="AB3321">
        <f t="shared" si="1092"/>
        <v>0</v>
      </c>
      <c r="AC3321" s="22">
        <f t="shared" si="1093"/>
        <v>0</v>
      </c>
      <c r="AD3321" s="22">
        <f t="shared" si="1094"/>
        <v>0</v>
      </c>
    </row>
    <row r="3322" spans="3:30" x14ac:dyDescent="0.25">
      <c r="D3322" s="1">
        <v>0.45833333333333331</v>
      </c>
      <c r="E3322">
        <v>11860</v>
      </c>
      <c r="F3322">
        <v>11878</v>
      </c>
      <c r="G3322">
        <v>11857</v>
      </c>
      <c r="H3322">
        <v>11877</v>
      </c>
      <c r="J3322">
        <v>17</v>
      </c>
      <c r="K3322">
        <f t="shared" si="1095"/>
        <v>6</v>
      </c>
      <c r="L3322">
        <v>21</v>
      </c>
      <c r="R3322">
        <v>72</v>
      </c>
      <c r="W3322">
        <f t="shared" si="1087"/>
        <v>0</v>
      </c>
      <c r="X3322">
        <f t="shared" si="1088"/>
        <v>17</v>
      </c>
      <c r="Y3322">
        <f t="shared" si="1089"/>
        <v>72</v>
      </c>
      <c r="Z3322" s="22">
        <f t="shared" si="1090"/>
        <v>0</v>
      </c>
      <c r="AA3322" s="22">
        <f t="shared" si="1091"/>
        <v>0</v>
      </c>
      <c r="AB3322">
        <f t="shared" si="1092"/>
        <v>0</v>
      </c>
      <c r="AC3322" s="22">
        <f t="shared" si="1093"/>
        <v>0</v>
      </c>
      <c r="AD3322" s="22">
        <f t="shared" si="1094"/>
        <v>0</v>
      </c>
    </row>
    <row r="3323" spans="3:30" x14ac:dyDescent="0.25">
      <c r="D3323" s="1">
        <v>0.5</v>
      </c>
      <c r="E3323">
        <v>11877</v>
      </c>
      <c r="F3323">
        <v>11881</v>
      </c>
      <c r="G3323">
        <v>11857</v>
      </c>
      <c r="H3323">
        <v>11867</v>
      </c>
      <c r="J3323">
        <v>-10</v>
      </c>
      <c r="K3323">
        <f t="shared" si="1095"/>
        <v>5</v>
      </c>
      <c r="L3323">
        <v>24</v>
      </c>
      <c r="W3323">
        <f t="shared" si="1087"/>
        <v>0</v>
      </c>
      <c r="X3323">
        <f t="shared" si="1088"/>
        <v>10</v>
      </c>
      <c r="Y3323">
        <f t="shared" si="1089"/>
        <v>0</v>
      </c>
      <c r="Z3323" s="22">
        <f t="shared" si="1090"/>
        <v>0</v>
      </c>
      <c r="AA3323" s="22">
        <f t="shared" si="1091"/>
        <v>0</v>
      </c>
      <c r="AB3323">
        <f t="shared" si="1092"/>
        <v>0</v>
      </c>
      <c r="AC3323" s="22">
        <f t="shared" si="1093"/>
        <v>0</v>
      </c>
      <c r="AD3323" s="22">
        <f t="shared" si="1094"/>
        <v>0</v>
      </c>
    </row>
    <row r="3324" spans="3:30" x14ac:dyDescent="0.25">
      <c r="C3324">
        <v>1</v>
      </c>
      <c r="D3324" s="1">
        <v>0.54166666666666663</v>
      </c>
      <c r="E3324">
        <v>11867</v>
      </c>
      <c r="F3324">
        <v>11869</v>
      </c>
      <c r="G3324">
        <v>11854</v>
      </c>
      <c r="H3324">
        <v>11866</v>
      </c>
      <c r="J3324">
        <v>-1</v>
      </c>
      <c r="K3324">
        <f t="shared" si="1095"/>
        <v>-10</v>
      </c>
      <c r="L3324">
        <v>15</v>
      </c>
      <c r="W3324">
        <f t="shared" si="1087"/>
        <v>0</v>
      </c>
      <c r="X3324">
        <f t="shared" si="1088"/>
        <v>1</v>
      </c>
      <c r="Y3324">
        <f t="shared" si="1089"/>
        <v>0</v>
      </c>
      <c r="Z3324" s="22">
        <f t="shared" si="1090"/>
        <v>0</v>
      </c>
      <c r="AA3324" s="22">
        <f t="shared" si="1091"/>
        <v>0</v>
      </c>
      <c r="AB3324">
        <f t="shared" si="1092"/>
        <v>0</v>
      </c>
      <c r="AC3324" s="22">
        <f t="shared" si="1093"/>
        <v>0</v>
      </c>
      <c r="AD3324" s="22">
        <f t="shared" si="1094"/>
        <v>0</v>
      </c>
    </row>
    <row r="3325" spans="3:30" x14ac:dyDescent="0.25">
      <c r="D3325" s="1">
        <v>0.58333333333333337</v>
      </c>
      <c r="E3325">
        <v>11866</v>
      </c>
      <c r="F3325">
        <v>11870</v>
      </c>
      <c r="G3325">
        <v>11847</v>
      </c>
      <c r="H3325">
        <v>11851</v>
      </c>
      <c r="J3325">
        <v>-15</v>
      </c>
      <c r="K3325">
        <f t="shared" si="1095"/>
        <v>-9</v>
      </c>
      <c r="L3325">
        <v>23</v>
      </c>
      <c r="W3325">
        <f t="shared" si="1087"/>
        <v>0</v>
      </c>
      <c r="X3325">
        <f t="shared" si="1088"/>
        <v>15</v>
      </c>
      <c r="Y3325">
        <f t="shared" si="1089"/>
        <v>0</v>
      </c>
      <c r="Z3325" s="22">
        <f t="shared" si="1090"/>
        <v>0</v>
      </c>
      <c r="AA3325" s="22">
        <f t="shared" si="1091"/>
        <v>0</v>
      </c>
      <c r="AB3325">
        <f t="shared" si="1092"/>
        <v>0</v>
      </c>
      <c r="AC3325" s="22">
        <f t="shared" si="1093"/>
        <v>0</v>
      </c>
      <c r="AD3325" s="22">
        <f t="shared" si="1094"/>
        <v>0</v>
      </c>
    </row>
    <row r="3326" spans="3:30" x14ac:dyDescent="0.25">
      <c r="D3326" s="1">
        <v>0.625</v>
      </c>
      <c r="E3326">
        <v>11850</v>
      </c>
      <c r="F3326">
        <v>11858</v>
      </c>
      <c r="G3326">
        <v>11840</v>
      </c>
      <c r="H3326">
        <v>11851</v>
      </c>
      <c r="J3326">
        <v>1</v>
      </c>
      <c r="K3326">
        <f t="shared" si="1095"/>
        <v>-14</v>
      </c>
      <c r="L3326">
        <v>18</v>
      </c>
      <c r="W3326">
        <f t="shared" si="1087"/>
        <v>0</v>
      </c>
      <c r="X3326">
        <f t="shared" si="1088"/>
        <v>1</v>
      </c>
      <c r="Y3326">
        <f t="shared" si="1089"/>
        <v>0</v>
      </c>
      <c r="Z3326" s="22">
        <f t="shared" si="1090"/>
        <v>0</v>
      </c>
      <c r="AA3326" s="22">
        <f t="shared" si="1091"/>
        <v>0</v>
      </c>
      <c r="AB3326">
        <f t="shared" si="1092"/>
        <v>0</v>
      </c>
      <c r="AC3326" s="22">
        <f t="shared" si="1093"/>
        <v>0</v>
      </c>
      <c r="AD3326" s="22">
        <f t="shared" si="1094"/>
        <v>0</v>
      </c>
    </row>
    <row r="3327" spans="3:30" x14ac:dyDescent="0.25">
      <c r="D3327" s="1">
        <v>0.66666666666666663</v>
      </c>
      <c r="E3327">
        <v>11851</v>
      </c>
      <c r="F3327">
        <v>11856</v>
      </c>
      <c r="G3327">
        <v>11829</v>
      </c>
      <c r="H3327">
        <v>11846</v>
      </c>
      <c r="J3327">
        <v>-5</v>
      </c>
      <c r="K3327">
        <f t="shared" si="1095"/>
        <v>-32</v>
      </c>
      <c r="L3327">
        <v>27</v>
      </c>
      <c r="W3327">
        <f t="shared" si="1087"/>
        <v>0</v>
      </c>
      <c r="X3327">
        <f t="shared" si="1088"/>
        <v>5</v>
      </c>
      <c r="Y3327">
        <f t="shared" si="1089"/>
        <v>0</v>
      </c>
      <c r="Z3327" s="22">
        <f t="shared" si="1090"/>
        <v>0</v>
      </c>
      <c r="AA3327" s="22">
        <f t="shared" si="1091"/>
        <v>0</v>
      </c>
      <c r="AB3327">
        <f t="shared" si="1092"/>
        <v>0</v>
      </c>
      <c r="AC3327" s="22">
        <f t="shared" si="1093"/>
        <v>0</v>
      </c>
      <c r="AD3327" s="22">
        <f t="shared" si="1094"/>
        <v>0</v>
      </c>
    </row>
    <row r="3328" spans="3:30" x14ac:dyDescent="0.25">
      <c r="D3328" s="1">
        <v>0.70833333333333337</v>
      </c>
      <c r="E3328">
        <v>11845</v>
      </c>
      <c r="F3328">
        <v>11853</v>
      </c>
      <c r="G3328">
        <v>11820</v>
      </c>
      <c r="H3328">
        <v>11827</v>
      </c>
      <c r="J3328">
        <v>-18</v>
      </c>
      <c r="K3328">
        <f t="shared" si="1095"/>
        <v>-20</v>
      </c>
      <c r="L3328">
        <v>33</v>
      </c>
      <c r="W3328">
        <f t="shared" si="1087"/>
        <v>0</v>
      </c>
      <c r="X3328">
        <f t="shared" si="1088"/>
        <v>18</v>
      </c>
      <c r="Y3328">
        <f t="shared" si="1089"/>
        <v>0</v>
      </c>
      <c r="Z3328" s="22">
        <f t="shared" si="1090"/>
        <v>0</v>
      </c>
      <c r="AA3328" s="22">
        <f t="shared" si="1091"/>
        <v>0</v>
      </c>
      <c r="AB3328">
        <f t="shared" si="1092"/>
        <v>0</v>
      </c>
      <c r="AC3328" s="22">
        <f t="shared" si="1093"/>
        <v>0</v>
      </c>
      <c r="AD3328" s="22">
        <f t="shared" si="1094"/>
        <v>0</v>
      </c>
    </row>
    <row r="3329" spans="4:30" x14ac:dyDescent="0.25">
      <c r="D3329" s="1">
        <v>0.75</v>
      </c>
      <c r="E3329">
        <v>11828</v>
      </c>
      <c r="F3329">
        <v>11856</v>
      </c>
      <c r="G3329">
        <v>11823</v>
      </c>
      <c r="H3329">
        <v>11840</v>
      </c>
      <c r="J3329">
        <v>12</v>
      </c>
      <c r="K3329">
        <f t="shared" si="1095"/>
        <v>-28</v>
      </c>
      <c r="L3329">
        <v>33</v>
      </c>
      <c r="W3329">
        <f t="shared" si="1087"/>
        <v>0</v>
      </c>
      <c r="X3329">
        <f t="shared" si="1088"/>
        <v>12</v>
      </c>
      <c r="Y3329">
        <f t="shared" si="1089"/>
        <v>0</v>
      </c>
      <c r="Z3329" s="22">
        <f t="shared" si="1090"/>
        <v>0</v>
      </c>
      <c r="AA3329" s="22">
        <f t="shared" si="1091"/>
        <v>0</v>
      </c>
      <c r="AB3329">
        <f t="shared" si="1092"/>
        <v>0</v>
      </c>
      <c r="AC3329" s="22">
        <f t="shared" si="1093"/>
        <v>0</v>
      </c>
      <c r="AD3329" s="22">
        <f t="shared" si="1094"/>
        <v>0</v>
      </c>
    </row>
    <row r="3330" spans="4:30" x14ac:dyDescent="0.25">
      <c r="D3330" s="1">
        <v>0.79166666666666663</v>
      </c>
      <c r="E3330">
        <v>11840</v>
      </c>
      <c r="F3330">
        <v>11846</v>
      </c>
      <c r="G3330">
        <v>11828</v>
      </c>
      <c r="H3330">
        <v>11832</v>
      </c>
      <c r="J3330">
        <v>-8</v>
      </c>
      <c r="K3330">
        <f t="shared" si="1095"/>
        <v>-32</v>
      </c>
      <c r="L3330">
        <v>18</v>
      </c>
      <c r="W3330">
        <f t="shared" si="1087"/>
        <v>0</v>
      </c>
      <c r="X3330">
        <f t="shared" si="1088"/>
        <v>8</v>
      </c>
      <c r="Y3330">
        <f t="shared" si="1089"/>
        <v>0</v>
      </c>
      <c r="Z3330" s="22">
        <f t="shared" si="1090"/>
        <v>0</v>
      </c>
      <c r="AA3330" s="22">
        <f t="shared" si="1091"/>
        <v>0</v>
      </c>
      <c r="AB3330">
        <f t="shared" si="1092"/>
        <v>0</v>
      </c>
      <c r="AC3330" s="22">
        <f t="shared" si="1093"/>
        <v>0</v>
      </c>
      <c r="AD3330" s="22">
        <f t="shared" si="1094"/>
        <v>0</v>
      </c>
    </row>
    <row r="3331" spans="4:30" x14ac:dyDescent="0.25">
      <c r="D3331" s="1">
        <v>0.83333333333333337</v>
      </c>
      <c r="E3331">
        <v>11832</v>
      </c>
      <c r="F3331">
        <v>11836</v>
      </c>
      <c r="G3331">
        <v>11823</v>
      </c>
      <c r="H3331">
        <v>11828</v>
      </c>
      <c r="J3331">
        <v>-4</v>
      </c>
      <c r="K3331">
        <f t="shared" si="1095"/>
        <v>-26</v>
      </c>
      <c r="L3331">
        <v>13</v>
      </c>
      <c r="W3331">
        <f t="shared" si="1087"/>
        <v>0</v>
      </c>
      <c r="X3331">
        <f t="shared" si="1088"/>
        <v>4</v>
      </c>
      <c r="Y3331">
        <f t="shared" si="1089"/>
        <v>0</v>
      </c>
      <c r="Z3331" s="22">
        <f t="shared" si="1090"/>
        <v>0</v>
      </c>
      <c r="AA3331" s="22">
        <f t="shared" si="1091"/>
        <v>0</v>
      </c>
      <c r="AB3331">
        <f t="shared" si="1092"/>
        <v>0</v>
      </c>
      <c r="AC3331" s="22">
        <f t="shared" si="1093"/>
        <v>0</v>
      </c>
      <c r="AD3331" s="22">
        <f t="shared" si="1094"/>
        <v>0</v>
      </c>
    </row>
    <row r="3332" spans="4:30" x14ac:dyDescent="0.25">
      <c r="D3332" s="1">
        <v>0.875</v>
      </c>
      <c r="E3332">
        <v>11827</v>
      </c>
      <c r="F3332">
        <v>11839</v>
      </c>
      <c r="G3332">
        <v>11826</v>
      </c>
      <c r="H3332">
        <v>11833</v>
      </c>
      <c r="J3332">
        <v>6</v>
      </c>
      <c r="K3332">
        <f t="shared" si="1095"/>
        <v>-26</v>
      </c>
      <c r="L3332">
        <v>13</v>
      </c>
      <c r="W3332">
        <f t="shared" si="1087"/>
        <v>0</v>
      </c>
      <c r="X3332">
        <f t="shared" si="1088"/>
        <v>6</v>
      </c>
      <c r="Y3332">
        <f t="shared" si="1089"/>
        <v>0</v>
      </c>
      <c r="Z3332" s="22">
        <f t="shared" si="1090"/>
        <v>0</v>
      </c>
      <c r="AA3332" s="22">
        <f t="shared" si="1091"/>
        <v>0</v>
      </c>
      <c r="AB3332">
        <f t="shared" si="1092"/>
        <v>0</v>
      </c>
      <c r="AC3332" s="22">
        <f t="shared" si="1093"/>
        <v>0</v>
      </c>
      <c r="AD3332" s="22">
        <f t="shared" si="1094"/>
        <v>0</v>
      </c>
    </row>
    <row r="3333" spans="4:30" x14ac:dyDescent="0.25">
      <c r="D3333" s="2">
        <v>0.91666666666666663</v>
      </c>
      <c r="E3333">
        <v>11833</v>
      </c>
      <c r="F3333">
        <v>11841</v>
      </c>
      <c r="G3333">
        <v>11829</v>
      </c>
      <c r="H3333">
        <v>11833</v>
      </c>
      <c r="J3333">
        <v>0</v>
      </c>
      <c r="K3333">
        <f t="shared" si="1095"/>
        <v>-26</v>
      </c>
      <c r="L3333">
        <v>12</v>
      </c>
      <c r="W3333">
        <f t="shared" si="1087"/>
        <v>0</v>
      </c>
      <c r="X3333">
        <f t="shared" si="1088"/>
        <v>0</v>
      </c>
      <c r="Y3333">
        <f t="shared" si="1089"/>
        <v>0</v>
      </c>
      <c r="Z3333" s="22">
        <f t="shared" si="1090"/>
        <v>0</v>
      </c>
      <c r="AA3333" s="22">
        <f t="shared" si="1091"/>
        <v>0</v>
      </c>
      <c r="AB3333">
        <f t="shared" si="1092"/>
        <v>0</v>
      </c>
      <c r="AC3333" s="22">
        <f t="shared" si="1093"/>
        <v>0</v>
      </c>
      <c r="AD3333" s="22">
        <f t="shared" si="1094"/>
        <v>0</v>
      </c>
    </row>
    <row r="3334" spans="4:30" hidden="1" x14ac:dyDescent="0.25">
      <c r="D3334" s="1">
        <v>0.95833333333333337</v>
      </c>
      <c r="E3334">
        <v>11835</v>
      </c>
      <c r="F3334">
        <v>11845</v>
      </c>
      <c r="G3334">
        <v>11832</v>
      </c>
      <c r="H3334">
        <v>11840</v>
      </c>
      <c r="Z3334"/>
      <c r="AA3334"/>
      <c r="AC3334"/>
      <c r="AD3334"/>
    </row>
    <row r="3335" spans="4:30" hidden="1" x14ac:dyDescent="0.25">
      <c r="D3335" s="1">
        <v>0</v>
      </c>
      <c r="E3335">
        <v>11837</v>
      </c>
      <c r="F3335">
        <v>11837</v>
      </c>
      <c r="G3335">
        <v>11837</v>
      </c>
      <c r="H3335">
        <v>11837</v>
      </c>
      <c r="Z3335"/>
      <c r="AA3335"/>
      <c r="AC3335"/>
      <c r="AD3335"/>
    </row>
    <row r="3336" spans="4:30" hidden="1" x14ac:dyDescent="0.25">
      <c r="D3336" s="1">
        <v>4.1666666666666664E-2</v>
      </c>
      <c r="E3336">
        <v>11836</v>
      </c>
      <c r="F3336">
        <v>11837</v>
      </c>
      <c r="G3336">
        <v>11827</v>
      </c>
      <c r="H3336">
        <v>11829</v>
      </c>
      <c r="Z3336"/>
      <c r="AA3336"/>
      <c r="AC3336"/>
      <c r="AD3336"/>
    </row>
    <row r="3337" spans="4:30" hidden="1" x14ac:dyDescent="0.25">
      <c r="D3337" s="1">
        <v>8.3333333333333329E-2</v>
      </c>
      <c r="E3337">
        <v>11828</v>
      </c>
      <c r="F3337">
        <v>11828</v>
      </c>
      <c r="G3337">
        <v>11818</v>
      </c>
      <c r="H3337">
        <v>11820</v>
      </c>
      <c r="Z3337"/>
      <c r="AA3337"/>
      <c r="AC3337"/>
      <c r="AD3337"/>
    </row>
    <row r="3338" spans="4:30" hidden="1" x14ac:dyDescent="0.25">
      <c r="D3338" s="1">
        <v>0.125</v>
      </c>
      <c r="E3338">
        <v>11820</v>
      </c>
      <c r="F3338">
        <v>11839</v>
      </c>
      <c r="G3338">
        <v>11820</v>
      </c>
      <c r="H3338">
        <v>11838</v>
      </c>
      <c r="Z3338"/>
      <c r="AA3338"/>
      <c r="AC3338"/>
      <c r="AD3338"/>
    </row>
    <row r="3339" spans="4:30" hidden="1" x14ac:dyDescent="0.25">
      <c r="D3339" s="1">
        <v>0.16666666666666666</v>
      </c>
      <c r="E3339">
        <v>11836</v>
      </c>
      <c r="F3339">
        <v>11838</v>
      </c>
      <c r="G3339">
        <v>11834</v>
      </c>
      <c r="H3339">
        <v>11834</v>
      </c>
      <c r="Z3339"/>
      <c r="AA3339"/>
      <c r="AC3339"/>
      <c r="AD3339"/>
    </row>
    <row r="3340" spans="4:30" hidden="1" x14ac:dyDescent="0.25">
      <c r="D3340" s="1">
        <v>0.20833333333333334</v>
      </c>
      <c r="E3340">
        <v>11836</v>
      </c>
      <c r="F3340">
        <v>11836</v>
      </c>
      <c r="G3340">
        <v>11834</v>
      </c>
      <c r="H3340">
        <v>11834</v>
      </c>
      <c r="Z3340"/>
      <c r="AA3340"/>
      <c r="AC3340"/>
      <c r="AD3340"/>
    </row>
    <row r="3341" spans="4:30" hidden="1" x14ac:dyDescent="0.25">
      <c r="D3341" s="1">
        <v>0.25</v>
      </c>
      <c r="E3341">
        <v>11834</v>
      </c>
      <c r="F3341">
        <v>11837</v>
      </c>
      <c r="G3341">
        <v>11833</v>
      </c>
      <c r="H3341">
        <v>11835</v>
      </c>
      <c r="Z3341"/>
      <c r="AA3341"/>
      <c r="AC3341"/>
      <c r="AD3341"/>
    </row>
    <row r="3342" spans="4:30" hidden="1" x14ac:dyDescent="0.25">
      <c r="D3342" s="1">
        <v>0.29166666666666669</v>
      </c>
      <c r="E3342">
        <v>11836</v>
      </c>
      <c r="F3342">
        <v>11836</v>
      </c>
      <c r="G3342">
        <v>11830</v>
      </c>
      <c r="H3342">
        <v>11834</v>
      </c>
      <c r="Z3342"/>
      <c r="AA3342"/>
      <c r="AC3342"/>
      <c r="AD3342"/>
    </row>
    <row r="3343" spans="4:30" x14ac:dyDescent="0.25">
      <c r="D3343" s="2">
        <v>0.33333333333333331</v>
      </c>
      <c r="E3343">
        <v>11836</v>
      </c>
      <c r="F3343">
        <v>11842</v>
      </c>
      <c r="G3343">
        <v>11836</v>
      </c>
      <c r="H3343">
        <v>11842</v>
      </c>
      <c r="J3343">
        <v>6</v>
      </c>
      <c r="K3343">
        <v>0</v>
      </c>
      <c r="L3343">
        <v>6</v>
      </c>
      <c r="M3343">
        <v>-28</v>
      </c>
      <c r="R3343">
        <f>MAX(F3341:F3357)</f>
        <v>11854</v>
      </c>
      <c r="W3343">
        <f t="shared" ref="W3343:W3357" si="1096">ABS(M3343)</f>
        <v>28</v>
      </c>
      <c r="X3343">
        <f t="shared" ref="X3343:X3357" si="1097">ABS(J3343)</f>
        <v>6</v>
      </c>
      <c r="Y3343">
        <f t="shared" ref="Y3343:Y3357" si="1098">IF(R3343&lt;1000,ABS(R3343),0)</f>
        <v>0</v>
      </c>
      <c r="Z3343" s="22">
        <f t="shared" ref="Z3343:Z3357" si="1099">IF(N3343=1,0,ABS(N3343))</f>
        <v>0</v>
      </c>
      <c r="AA3343" s="22">
        <f t="shared" ref="AA3343:AA3357" si="1100">ABS(O3343)</f>
        <v>0</v>
      </c>
      <c r="AB3343">
        <f t="shared" ref="AB3343:AB3357" si="1101">IF(N3343=1,1,0)</f>
        <v>0</v>
      </c>
      <c r="AC3343" s="22">
        <f t="shared" ref="AC3343:AC3357" si="1102">IF(N3343=1,ABS(N3344),0)</f>
        <v>0</v>
      </c>
      <c r="AD3343" s="22">
        <f t="shared" ref="AD3343:AD3357" si="1103">IF(N3343=1,0,ABS(O3344))</f>
        <v>0.625</v>
      </c>
    </row>
    <row r="3344" spans="4:30" x14ac:dyDescent="0.25">
      <c r="D3344" s="2">
        <v>0.375</v>
      </c>
      <c r="E3344">
        <v>11838</v>
      </c>
      <c r="F3344">
        <v>11854</v>
      </c>
      <c r="G3344">
        <v>11833</v>
      </c>
      <c r="H3344">
        <v>11848</v>
      </c>
      <c r="J3344">
        <v>10</v>
      </c>
      <c r="K3344">
        <f t="shared" ref="K3344:K3357" si="1104">K3343+J3345</f>
        <v>-20</v>
      </c>
      <c r="L3344">
        <v>21</v>
      </c>
      <c r="N3344">
        <f>IF(J3343&lt;0,MIN(K3344:K3357),MAX(K3344:K3357))/R3322</f>
        <v>-0.2361111111111111</v>
      </c>
      <c r="O3344">
        <f>IF(J3343&lt;0,MAX(K3344:K3357),MIN(K3344:K3357))/R3322</f>
        <v>-0.625</v>
      </c>
      <c r="R3344">
        <f>MIN(G3341:G3357)</f>
        <v>11797</v>
      </c>
      <c r="W3344">
        <f t="shared" si="1096"/>
        <v>0</v>
      </c>
      <c r="X3344">
        <f t="shared" si="1097"/>
        <v>10</v>
      </c>
      <c r="Y3344">
        <f t="shared" si="1098"/>
        <v>0</v>
      </c>
      <c r="Z3344" s="22">
        <f t="shared" si="1099"/>
        <v>0.2361111111111111</v>
      </c>
      <c r="AA3344" s="22">
        <f t="shared" si="1100"/>
        <v>0.625</v>
      </c>
      <c r="AB3344">
        <f t="shared" si="1101"/>
        <v>0</v>
      </c>
      <c r="AC3344" s="22">
        <f t="shared" si="1102"/>
        <v>0</v>
      </c>
      <c r="AD3344" s="22">
        <f t="shared" si="1103"/>
        <v>0</v>
      </c>
    </row>
    <row r="3345" spans="3:30" x14ac:dyDescent="0.25">
      <c r="D3345" s="1">
        <v>0.41666666666666669</v>
      </c>
      <c r="E3345">
        <v>11848</v>
      </c>
      <c r="F3345">
        <v>11848</v>
      </c>
      <c r="G3345">
        <v>11820</v>
      </c>
      <c r="H3345">
        <v>11828</v>
      </c>
      <c r="J3345">
        <v>-20</v>
      </c>
      <c r="K3345">
        <f t="shared" si="1104"/>
        <v>-38</v>
      </c>
      <c r="L3345">
        <v>28</v>
      </c>
      <c r="R3345">
        <f>R3343-R3344</f>
        <v>57</v>
      </c>
      <c r="W3345">
        <f t="shared" si="1096"/>
        <v>0</v>
      </c>
      <c r="X3345">
        <f t="shared" si="1097"/>
        <v>20</v>
      </c>
      <c r="Y3345">
        <f t="shared" si="1098"/>
        <v>57</v>
      </c>
      <c r="Z3345" s="22">
        <f t="shared" si="1099"/>
        <v>0</v>
      </c>
      <c r="AA3345" s="22">
        <f t="shared" si="1100"/>
        <v>0</v>
      </c>
      <c r="AB3345">
        <f t="shared" si="1101"/>
        <v>0</v>
      </c>
      <c r="AC3345" s="22">
        <f t="shared" si="1102"/>
        <v>0</v>
      </c>
      <c r="AD3345" s="22">
        <f t="shared" si="1103"/>
        <v>0</v>
      </c>
    </row>
    <row r="3346" spans="3:30" x14ac:dyDescent="0.25">
      <c r="D3346" s="1">
        <v>0.45833333333333331</v>
      </c>
      <c r="E3346">
        <v>11829</v>
      </c>
      <c r="F3346">
        <v>11830</v>
      </c>
      <c r="G3346">
        <v>11804</v>
      </c>
      <c r="H3346">
        <v>11811</v>
      </c>
      <c r="J3346">
        <v>-18</v>
      </c>
      <c r="K3346">
        <f t="shared" si="1104"/>
        <v>-34</v>
      </c>
      <c r="L3346">
        <v>26</v>
      </c>
      <c r="R3346">
        <v>57</v>
      </c>
      <c r="W3346">
        <f t="shared" si="1096"/>
        <v>0</v>
      </c>
      <c r="X3346">
        <f t="shared" si="1097"/>
        <v>18</v>
      </c>
      <c r="Y3346">
        <f t="shared" si="1098"/>
        <v>57</v>
      </c>
      <c r="Z3346" s="22">
        <f t="shared" si="1099"/>
        <v>0</v>
      </c>
      <c r="AA3346" s="22">
        <f t="shared" si="1100"/>
        <v>0</v>
      </c>
      <c r="AB3346">
        <f t="shared" si="1101"/>
        <v>0</v>
      </c>
      <c r="AC3346" s="22">
        <f t="shared" si="1102"/>
        <v>0</v>
      </c>
      <c r="AD3346" s="22">
        <f t="shared" si="1103"/>
        <v>0</v>
      </c>
    </row>
    <row r="3347" spans="3:30" x14ac:dyDescent="0.25">
      <c r="D3347" s="1">
        <v>0.5</v>
      </c>
      <c r="E3347">
        <v>11810</v>
      </c>
      <c r="F3347">
        <v>11824</v>
      </c>
      <c r="G3347">
        <v>11806</v>
      </c>
      <c r="H3347">
        <v>11814</v>
      </c>
      <c r="J3347">
        <v>4</v>
      </c>
      <c r="K3347">
        <f t="shared" si="1104"/>
        <v>-34</v>
      </c>
      <c r="L3347">
        <v>18</v>
      </c>
      <c r="W3347">
        <f t="shared" si="1096"/>
        <v>0</v>
      </c>
      <c r="X3347">
        <f t="shared" si="1097"/>
        <v>4</v>
      </c>
      <c r="Y3347">
        <f t="shared" si="1098"/>
        <v>0</v>
      </c>
      <c r="Z3347" s="22">
        <f t="shared" si="1099"/>
        <v>0</v>
      </c>
      <c r="AA3347" s="22">
        <f t="shared" si="1100"/>
        <v>0</v>
      </c>
      <c r="AB3347">
        <f t="shared" si="1101"/>
        <v>0</v>
      </c>
      <c r="AC3347" s="22">
        <f t="shared" si="1102"/>
        <v>0</v>
      </c>
      <c r="AD3347" s="22">
        <f t="shared" si="1103"/>
        <v>0</v>
      </c>
    </row>
    <row r="3348" spans="3:30" x14ac:dyDescent="0.25">
      <c r="C3348">
        <v>1</v>
      </c>
      <c r="D3348" s="1">
        <v>0.54166666666666663</v>
      </c>
      <c r="E3348">
        <v>11815</v>
      </c>
      <c r="F3348">
        <v>11824</v>
      </c>
      <c r="G3348">
        <v>11814</v>
      </c>
      <c r="H3348">
        <v>11815</v>
      </c>
      <c r="J3348">
        <v>0</v>
      </c>
      <c r="K3348">
        <f t="shared" si="1104"/>
        <v>-17</v>
      </c>
      <c r="L3348">
        <v>10</v>
      </c>
      <c r="W3348">
        <f t="shared" si="1096"/>
        <v>0</v>
      </c>
      <c r="X3348">
        <f t="shared" si="1097"/>
        <v>0</v>
      </c>
      <c r="Y3348">
        <f t="shared" si="1098"/>
        <v>0</v>
      </c>
      <c r="Z3348" s="22">
        <f t="shared" si="1099"/>
        <v>0</v>
      </c>
      <c r="AA3348" s="22">
        <f t="shared" si="1100"/>
        <v>0</v>
      </c>
      <c r="AB3348">
        <f t="shared" si="1101"/>
        <v>0</v>
      </c>
      <c r="AC3348" s="22">
        <f t="shared" si="1102"/>
        <v>0</v>
      </c>
      <c r="AD3348" s="22">
        <f t="shared" si="1103"/>
        <v>0</v>
      </c>
    </row>
    <row r="3349" spans="3:30" x14ac:dyDescent="0.25">
      <c r="D3349" s="1">
        <v>0.58333333333333337</v>
      </c>
      <c r="E3349">
        <v>11815</v>
      </c>
      <c r="F3349">
        <v>11833</v>
      </c>
      <c r="G3349">
        <v>11815</v>
      </c>
      <c r="H3349">
        <v>11832</v>
      </c>
      <c r="J3349">
        <v>17</v>
      </c>
      <c r="K3349">
        <f t="shared" si="1104"/>
        <v>-25</v>
      </c>
      <c r="L3349">
        <v>18</v>
      </c>
      <c r="W3349">
        <f t="shared" si="1096"/>
        <v>0</v>
      </c>
      <c r="X3349">
        <f t="shared" si="1097"/>
        <v>17</v>
      </c>
      <c r="Y3349">
        <f t="shared" si="1098"/>
        <v>0</v>
      </c>
      <c r="Z3349" s="22">
        <f t="shared" si="1099"/>
        <v>0</v>
      </c>
      <c r="AA3349" s="22">
        <f t="shared" si="1100"/>
        <v>0</v>
      </c>
      <c r="AB3349">
        <f t="shared" si="1101"/>
        <v>0</v>
      </c>
      <c r="AC3349" s="22">
        <f t="shared" si="1102"/>
        <v>0</v>
      </c>
      <c r="AD3349" s="22">
        <f t="shared" si="1103"/>
        <v>0</v>
      </c>
    </row>
    <row r="3350" spans="3:30" x14ac:dyDescent="0.25">
      <c r="D3350" s="1">
        <v>0.625</v>
      </c>
      <c r="E3350">
        <v>11831</v>
      </c>
      <c r="F3350">
        <v>11832</v>
      </c>
      <c r="G3350">
        <v>11817</v>
      </c>
      <c r="H3350">
        <v>11823</v>
      </c>
      <c r="J3350">
        <v>-8</v>
      </c>
      <c r="K3350">
        <f t="shared" si="1104"/>
        <v>-43</v>
      </c>
      <c r="L3350">
        <v>15</v>
      </c>
      <c r="W3350">
        <f t="shared" si="1096"/>
        <v>0</v>
      </c>
      <c r="X3350">
        <f t="shared" si="1097"/>
        <v>8</v>
      </c>
      <c r="Y3350">
        <f t="shared" si="1098"/>
        <v>0</v>
      </c>
      <c r="Z3350" s="22">
        <f t="shared" si="1099"/>
        <v>0</v>
      </c>
      <c r="AA3350" s="22">
        <f t="shared" si="1100"/>
        <v>0</v>
      </c>
      <c r="AB3350">
        <f t="shared" si="1101"/>
        <v>0</v>
      </c>
      <c r="AC3350" s="22">
        <f t="shared" si="1102"/>
        <v>0</v>
      </c>
      <c r="AD3350" s="22">
        <f t="shared" si="1103"/>
        <v>0</v>
      </c>
    </row>
    <row r="3351" spans="3:30" x14ac:dyDescent="0.25">
      <c r="D3351" s="1">
        <v>0.66666666666666663</v>
      </c>
      <c r="E3351">
        <v>11822</v>
      </c>
      <c r="F3351">
        <v>11823</v>
      </c>
      <c r="G3351">
        <v>11802</v>
      </c>
      <c r="H3351">
        <v>11804</v>
      </c>
      <c r="J3351">
        <v>-18</v>
      </c>
      <c r="K3351">
        <f t="shared" si="1104"/>
        <v>-45</v>
      </c>
      <c r="L3351">
        <v>21</v>
      </c>
      <c r="W3351">
        <f t="shared" si="1096"/>
        <v>0</v>
      </c>
      <c r="X3351">
        <f t="shared" si="1097"/>
        <v>18</v>
      </c>
      <c r="Y3351">
        <f t="shared" si="1098"/>
        <v>0</v>
      </c>
      <c r="Z3351" s="22">
        <f t="shared" si="1099"/>
        <v>0</v>
      </c>
      <c r="AA3351" s="22">
        <f t="shared" si="1100"/>
        <v>0</v>
      </c>
      <c r="AB3351">
        <f t="shared" si="1101"/>
        <v>0</v>
      </c>
      <c r="AC3351" s="22">
        <f t="shared" si="1102"/>
        <v>0</v>
      </c>
      <c r="AD3351" s="22">
        <f t="shared" si="1103"/>
        <v>0</v>
      </c>
    </row>
    <row r="3352" spans="3:30" x14ac:dyDescent="0.25">
      <c r="D3352" s="1">
        <v>0.70833333333333337</v>
      </c>
      <c r="E3352">
        <v>11805</v>
      </c>
      <c r="F3352">
        <v>11816</v>
      </c>
      <c r="G3352">
        <v>11801</v>
      </c>
      <c r="H3352">
        <v>11803</v>
      </c>
      <c r="J3352">
        <v>-2</v>
      </c>
      <c r="K3352">
        <f t="shared" si="1104"/>
        <v>-44</v>
      </c>
      <c r="L3352">
        <v>15</v>
      </c>
      <c r="W3352">
        <f t="shared" si="1096"/>
        <v>0</v>
      </c>
      <c r="X3352">
        <f t="shared" si="1097"/>
        <v>2</v>
      </c>
      <c r="Y3352">
        <f t="shared" si="1098"/>
        <v>0</v>
      </c>
      <c r="Z3352" s="22">
        <f t="shared" si="1099"/>
        <v>0</v>
      </c>
      <c r="AA3352" s="22">
        <f t="shared" si="1100"/>
        <v>0</v>
      </c>
      <c r="AB3352">
        <f t="shared" si="1101"/>
        <v>0</v>
      </c>
      <c r="AC3352" s="22">
        <f t="shared" si="1102"/>
        <v>0</v>
      </c>
      <c r="AD3352" s="22">
        <f t="shared" si="1103"/>
        <v>0</v>
      </c>
    </row>
    <row r="3353" spans="3:30" x14ac:dyDescent="0.25">
      <c r="D3353" s="1">
        <v>0.75</v>
      </c>
      <c r="E3353">
        <v>11804</v>
      </c>
      <c r="F3353">
        <v>11812</v>
      </c>
      <c r="G3353">
        <v>11797</v>
      </c>
      <c r="H3353">
        <v>11805</v>
      </c>
      <c r="J3353">
        <v>1</v>
      </c>
      <c r="K3353">
        <f t="shared" si="1104"/>
        <v>-39</v>
      </c>
      <c r="L3353">
        <v>15</v>
      </c>
      <c r="W3353">
        <f t="shared" si="1096"/>
        <v>0</v>
      </c>
      <c r="X3353">
        <f t="shared" si="1097"/>
        <v>1</v>
      </c>
      <c r="Y3353">
        <f t="shared" si="1098"/>
        <v>0</v>
      </c>
      <c r="Z3353" s="22">
        <f t="shared" si="1099"/>
        <v>0</v>
      </c>
      <c r="AA3353" s="22">
        <f t="shared" si="1100"/>
        <v>0</v>
      </c>
      <c r="AB3353">
        <f t="shared" si="1101"/>
        <v>0</v>
      </c>
      <c r="AC3353" s="22">
        <f t="shared" si="1102"/>
        <v>0</v>
      </c>
      <c r="AD3353" s="22">
        <f t="shared" si="1103"/>
        <v>0</v>
      </c>
    </row>
    <row r="3354" spans="3:30" x14ac:dyDescent="0.25">
      <c r="D3354" s="1">
        <v>0.79166666666666663</v>
      </c>
      <c r="E3354">
        <v>11805</v>
      </c>
      <c r="F3354">
        <v>11812</v>
      </c>
      <c r="G3354">
        <v>11804</v>
      </c>
      <c r="H3354">
        <v>11810</v>
      </c>
      <c r="J3354">
        <v>5</v>
      </c>
      <c r="K3354">
        <f t="shared" si="1104"/>
        <v>-43</v>
      </c>
      <c r="L3354">
        <v>8</v>
      </c>
      <c r="W3354">
        <f t="shared" si="1096"/>
        <v>0</v>
      </c>
      <c r="X3354">
        <f t="shared" si="1097"/>
        <v>5</v>
      </c>
      <c r="Y3354">
        <f t="shared" si="1098"/>
        <v>0</v>
      </c>
      <c r="Z3354" s="22">
        <f t="shared" si="1099"/>
        <v>0</v>
      </c>
      <c r="AA3354" s="22">
        <f t="shared" si="1100"/>
        <v>0</v>
      </c>
      <c r="AB3354">
        <f t="shared" si="1101"/>
        <v>0</v>
      </c>
      <c r="AC3354" s="22">
        <f t="shared" si="1102"/>
        <v>0</v>
      </c>
      <c r="AD3354" s="22">
        <f t="shared" si="1103"/>
        <v>0</v>
      </c>
    </row>
    <row r="3355" spans="3:30" x14ac:dyDescent="0.25">
      <c r="D3355" s="1">
        <v>0.83333333333333337</v>
      </c>
      <c r="E3355">
        <v>11810</v>
      </c>
      <c r="F3355">
        <v>11812</v>
      </c>
      <c r="G3355">
        <v>11806</v>
      </c>
      <c r="H3355">
        <v>11806</v>
      </c>
      <c r="J3355">
        <v>-4</v>
      </c>
      <c r="K3355">
        <f t="shared" si="1104"/>
        <v>-44</v>
      </c>
      <c r="L3355">
        <v>6</v>
      </c>
      <c r="W3355">
        <f t="shared" si="1096"/>
        <v>0</v>
      </c>
      <c r="X3355">
        <f t="shared" si="1097"/>
        <v>4</v>
      </c>
      <c r="Y3355">
        <f t="shared" si="1098"/>
        <v>0</v>
      </c>
      <c r="Z3355" s="22">
        <f t="shared" si="1099"/>
        <v>0</v>
      </c>
      <c r="AA3355" s="22">
        <f t="shared" si="1100"/>
        <v>0</v>
      </c>
      <c r="AB3355">
        <f t="shared" si="1101"/>
        <v>0</v>
      </c>
      <c r="AC3355" s="22">
        <f t="shared" si="1102"/>
        <v>0</v>
      </c>
      <c r="AD3355" s="22">
        <f t="shared" si="1103"/>
        <v>0</v>
      </c>
    </row>
    <row r="3356" spans="3:30" x14ac:dyDescent="0.25">
      <c r="D3356" s="1">
        <v>0.875</v>
      </c>
      <c r="E3356">
        <v>11806</v>
      </c>
      <c r="F3356">
        <v>11809</v>
      </c>
      <c r="G3356">
        <v>11805</v>
      </c>
      <c r="H3356">
        <v>11805</v>
      </c>
      <c r="J3356">
        <v>-1</v>
      </c>
      <c r="K3356">
        <f t="shared" si="1104"/>
        <v>-41</v>
      </c>
      <c r="L3356">
        <v>4</v>
      </c>
      <c r="W3356">
        <f t="shared" si="1096"/>
        <v>0</v>
      </c>
      <c r="X3356">
        <f t="shared" si="1097"/>
        <v>1</v>
      </c>
      <c r="Y3356">
        <f t="shared" si="1098"/>
        <v>0</v>
      </c>
      <c r="Z3356" s="22">
        <f t="shared" si="1099"/>
        <v>0</v>
      </c>
      <c r="AA3356" s="22">
        <f t="shared" si="1100"/>
        <v>0</v>
      </c>
      <c r="AB3356">
        <f t="shared" si="1101"/>
        <v>0</v>
      </c>
      <c r="AC3356" s="22">
        <f t="shared" si="1102"/>
        <v>0</v>
      </c>
      <c r="AD3356" s="22">
        <f t="shared" si="1103"/>
        <v>0</v>
      </c>
    </row>
    <row r="3357" spans="3:30" x14ac:dyDescent="0.25">
      <c r="D3357" s="2">
        <v>0.91666666666666663</v>
      </c>
      <c r="E3357">
        <v>11805</v>
      </c>
      <c r="F3357">
        <v>11814</v>
      </c>
      <c r="G3357">
        <v>11802</v>
      </c>
      <c r="H3357">
        <v>11808</v>
      </c>
      <c r="J3357">
        <v>3</v>
      </c>
      <c r="K3357">
        <f t="shared" si="1104"/>
        <v>-41</v>
      </c>
      <c r="L3357">
        <v>12</v>
      </c>
      <c r="W3357">
        <f t="shared" si="1096"/>
        <v>0</v>
      </c>
      <c r="X3357">
        <f t="shared" si="1097"/>
        <v>3</v>
      </c>
      <c r="Y3357">
        <f t="shared" si="1098"/>
        <v>0</v>
      </c>
      <c r="Z3357" s="22">
        <f t="shared" si="1099"/>
        <v>0</v>
      </c>
      <c r="AA3357" s="22">
        <f t="shared" si="1100"/>
        <v>0</v>
      </c>
      <c r="AB3357">
        <f t="shared" si="1101"/>
        <v>0</v>
      </c>
      <c r="AC3357" s="22">
        <f t="shared" si="1102"/>
        <v>0</v>
      </c>
      <c r="AD3357" s="22">
        <f t="shared" si="1103"/>
        <v>0</v>
      </c>
    </row>
    <row r="3358" spans="3:30" hidden="1" x14ac:dyDescent="0.25">
      <c r="D3358" s="1">
        <v>0</v>
      </c>
      <c r="E3358">
        <v>11808</v>
      </c>
      <c r="F3358">
        <v>11808</v>
      </c>
      <c r="G3358">
        <v>11806</v>
      </c>
      <c r="H3358">
        <v>11806</v>
      </c>
      <c r="Z3358"/>
      <c r="AA3358"/>
      <c r="AC3358"/>
      <c r="AD3358"/>
    </row>
    <row r="3359" spans="3:30" hidden="1" x14ac:dyDescent="0.25">
      <c r="D3359" s="1">
        <v>4.1666666666666664E-2</v>
      </c>
      <c r="E3359">
        <v>11770</v>
      </c>
      <c r="F3359">
        <v>11783</v>
      </c>
      <c r="G3359">
        <v>11760</v>
      </c>
      <c r="H3359">
        <v>11766</v>
      </c>
      <c r="Z3359"/>
      <c r="AA3359"/>
      <c r="AC3359"/>
      <c r="AD3359"/>
    </row>
    <row r="3360" spans="3:30" hidden="1" x14ac:dyDescent="0.25">
      <c r="D3360" s="1">
        <v>8.3333333333333329E-2</v>
      </c>
      <c r="E3360">
        <v>11764</v>
      </c>
      <c r="F3360">
        <v>11770</v>
      </c>
      <c r="G3360">
        <v>11758</v>
      </c>
      <c r="H3360">
        <v>11758</v>
      </c>
      <c r="Z3360"/>
      <c r="AA3360"/>
      <c r="AC3360"/>
      <c r="AD3360"/>
    </row>
    <row r="3361" spans="3:30" hidden="1" x14ac:dyDescent="0.25">
      <c r="D3361" s="1">
        <v>0.125</v>
      </c>
      <c r="E3361">
        <v>11757</v>
      </c>
      <c r="F3361">
        <v>11761</v>
      </c>
      <c r="G3361">
        <v>11756</v>
      </c>
      <c r="H3361">
        <v>11758</v>
      </c>
      <c r="Z3361"/>
      <c r="AA3361"/>
      <c r="AC3361"/>
      <c r="AD3361"/>
    </row>
    <row r="3362" spans="3:30" hidden="1" x14ac:dyDescent="0.25">
      <c r="D3362" s="1">
        <v>0.16666666666666666</v>
      </c>
      <c r="E3362">
        <v>11758</v>
      </c>
      <c r="F3362">
        <v>11760</v>
      </c>
      <c r="G3362">
        <v>11757</v>
      </c>
      <c r="H3362">
        <v>11760</v>
      </c>
      <c r="Z3362"/>
      <c r="AA3362"/>
      <c r="AC3362"/>
      <c r="AD3362"/>
    </row>
    <row r="3363" spans="3:30" hidden="1" x14ac:dyDescent="0.25">
      <c r="D3363" s="1">
        <v>0.20833333333333334</v>
      </c>
      <c r="E3363">
        <v>11762</v>
      </c>
      <c r="F3363">
        <v>11766</v>
      </c>
      <c r="G3363">
        <v>11762</v>
      </c>
      <c r="H3363">
        <v>11766</v>
      </c>
      <c r="Z3363"/>
      <c r="AA3363"/>
      <c r="AC3363"/>
      <c r="AD3363"/>
    </row>
    <row r="3364" spans="3:30" hidden="1" x14ac:dyDescent="0.25">
      <c r="D3364" s="1">
        <v>0.25</v>
      </c>
      <c r="E3364">
        <v>11768</v>
      </c>
      <c r="F3364">
        <v>11768</v>
      </c>
      <c r="G3364">
        <v>11766</v>
      </c>
      <c r="H3364">
        <v>11768</v>
      </c>
      <c r="Z3364"/>
      <c r="AA3364"/>
      <c r="AC3364"/>
      <c r="AD3364"/>
    </row>
    <row r="3365" spans="3:30" hidden="1" x14ac:dyDescent="0.25">
      <c r="D3365" s="1">
        <v>0.29166666666666669</v>
      </c>
      <c r="E3365">
        <v>11770</v>
      </c>
      <c r="F3365">
        <v>11771</v>
      </c>
      <c r="G3365">
        <v>11766</v>
      </c>
      <c r="H3365">
        <v>11770</v>
      </c>
      <c r="Z3365"/>
      <c r="AA3365"/>
      <c r="AC3365"/>
      <c r="AD3365"/>
    </row>
    <row r="3366" spans="3:30" x14ac:dyDescent="0.25">
      <c r="D3366" s="2">
        <v>0.33333333333333331</v>
      </c>
      <c r="E3366">
        <v>11771</v>
      </c>
      <c r="F3366">
        <v>11780</v>
      </c>
      <c r="G3366">
        <v>11762</v>
      </c>
      <c r="H3366">
        <v>11774</v>
      </c>
      <c r="J3366">
        <v>3</v>
      </c>
      <c r="K3366">
        <v>0</v>
      </c>
      <c r="L3366">
        <v>18</v>
      </c>
      <c r="M3366">
        <v>-61</v>
      </c>
      <c r="R3366">
        <f>MAX(F3364:F3380)</f>
        <v>11793</v>
      </c>
      <c r="W3366">
        <f t="shared" ref="W3366:W3380" si="1105">ABS(M3366)</f>
        <v>61</v>
      </c>
      <c r="X3366">
        <f t="shared" ref="X3366:X3380" si="1106">ABS(J3366)</f>
        <v>3</v>
      </c>
      <c r="Y3366">
        <f t="shared" ref="Y3366:Y3380" si="1107">IF(R3366&lt;1000,ABS(R3366),0)</f>
        <v>0</v>
      </c>
      <c r="Z3366" s="22">
        <f t="shared" ref="Z3366:Z3380" si="1108">IF(N3366=1,0,ABS(N3366))</f>
        <v>0</v>
      </c>
      <c r="AA3366" s="22">
        <f t="shared" ref="AA3366:AA3380" si="1109">ABS(O3366)</f>
        <v>0</v>
      </c>
      <c r="AB3366">
        <f t="shared" ref="AB3366:AB3380" si="1110">IF(N3366=1,1,0)</f>
        <v>0</v>
      </c>
      <c r="AC3366" s="22">
        <f t="shared" ref="AC3366:AC3380" si="1111">IF(N3366=1,ABS(N3367),0)</f>
        <v>0</v>
      </c>
      <c r="AD3366" s="22">
        <f t="shared" ref="AD3366:AD3380" si="1112">IF(N3366=1,0,ABS(O3367))</f>
        <v>1.631578947368421</v>
      </c>
    </row>
    <row r="3367" spans="3:30" x14ac:dyDescent="0.25">
      <c r="D3367" s="2">
        <v>0.375</v>
      </c>
      <c r="E3367">
        <v>11767</v>
      </c>
      <c r="F3367">
        <v>11779</v>
      </c>
      <c r="G3367">
        <v>11756</v>
      </c>
      <c r="H3367">
        <v>11768</v>
      </c>
      <c r="J3367">
        <v>1</v>
      </c>
      <c r="K3367">
        <f t="shared" ref="K3367:K3380" si="1113">K3366+J3368</f>
        <v>-37</v>
      </c>
      <c r="L3367">
        <v>23</v>
      </c>
      <c r="N3367">
        <f>IF(J3366&lt;0,MIN(K3367:K3380),MAX(K3367:K3380))/R3345</f>
        <v>-0.64912280701754388</v>
      </c>
      <c r="O3367">
        <f>IF(J3366&lt;0,MAX(K3367:K3380),MIN(K3367:K3380))/R3345</f>
        <v>-1.631578947368421</v>
      </c>
      <c r="R3367">
        <f>MIN(G3364:G3380)</f>
        <v>11659</v>
      </c>
      <c r="W3367">
        <f t="shared" si="1105"/>
        <v>0</v>
      </c>
      <c r="X3367">
        <f t="shared" si="1106"/>
        <v>1</v>
      </c>
      <c r="Y3367">
        <f t="shared" si="1107"/>
        <v>0</v>
      </c>
      <c r="Z3367" s="22">
        <f t="shared" si="1108"/>
        <v>0.64912280701754388</v>
      </c>
      <c r="AA3367" s="22">
        <f t="shared" si="1109"/>
        <v>1.631578947368421</v>
      </c>
      <c r="AB3367">
        <f t="shared" si="1110"/>
        <v>0</v>
      </c>
      <c r="AC3367" s="22">
        <f t="shared" si="1111"/>
        <v>0</v>
      </c>
      <c r="AD3367" s="22">
        <f t="shared" si="1112"/>
        <v>0</v>
      </c>
    </row>
    <row r="3368" spans="3:30" x14ac:dyDescent="0.25">
      <c r="D3368" s="1">
        <v>0.41666666666666669</v>
      </c>
      <c r="E3368">
        <v>11767</v>
      </c>
      <c r="F3368">
        <v>11793</v>
      </c>
      <c r="G3368">
        <v>11724</v>
      </c>
      <c r="H3368">
        <v>11730</v>
      </c>
      <c r="J3368">
        <v>-37</v>
      </c>
      <c r="K3368">
        <f t="shared" si="1113"/>
        <v>-45</v>
      </c>
      <c r="L3368">
        <v>69</v>
      </c>
      <c r="R3368">
        <f>R3366-R3367</f>
        <v>134</v>
      </c>
      <c r="W3368">
        <f t="shared" si="1105"/>
        <v>0</v>
      </c>
      <c r="X3368">
        <f t="shared" si="1106"/>
        <v>37</v>
      </c>
      <c r="Y3368">
        <f t="shared" si="1107"/>
        <v>134</v>
      </c>
      <c r="Z3368" s="22">
        <f t="shared" si="1108"/>
        <v>0</v>
      </c>
      <c r="AA3368" s="22">
        <f t="shared" si="1109"/>
        <v>0</v>
      </c>
      <c r="AB3368">
        <f t="shared" si="1110"/>
        <v>0</v>
      </c>
      <c r="AC3368" s="22">
        <f t="shared" si="1111"/>
        <v>0</v>
      </c>
      <c r="AD3368" s="22">
        <f t="shared" si="1112"/>
        <v>0</v>
      </c>
    </row>
    <row r="3369" spans="3:30" x14ac:dyDescent="0.25">
      <c r="D3369" s="1">
        <v>0.45833333333333331</v>
      </c>
      <c r="E3369">
        <v>11730</v>
      </c>
      <c r="F3369">
        <v>11751</v>
      </c>
      <c r="G3369">
        <v>11712</v>
      </c>
      <c r="H3369">
        <v>11722</v>
      </c>
      <c r="J3369">
        <v>-8</v>
      </c>
      <c r="K3369">
        <f t="shared" si="1113"/>
        <v>-43</v>
      </c>
      <c r="L3369">
        <v>39</v>
      </c>
      <c r="R3369">
        <v>134</v>
      </c>
      <c r="W3369">
        <f t="shared" si="1105"/>
        <v>0</v>
      </c>
      <c r="X3369">
        <f t="shared" si="1106"/>
        <v>8</v>
      </c>
      <c r="Y3369">
        <f t="shared" si="1107"/>
        <v>134</v>
      </c>
      <c r="Z3369" s="22">
        <f t="shared" si="1108"/>
        <v>0</v>
      </c>
      <c r="AA3369" s="22">
        <f t="shared" si="1109"/>
        <v>0</v>
      </c>
      <c r="AB3369">
        <f t="shared" si="1110"/>
        <v>0</v>
      </c>
      <c r="AC3369" s="22">
        <f t="shared" si="1111"/>
        <v>0</v>
      </c>
      <c r="AD3369" s="22">
        <f t="shared" si="1112"/>
        <v>0</v>
      </c>
    </row>
    <row r="3370" spans="3:30" x14ac:dyDescent="0.25">
      <c r="D3370" s="1">
        <v>0.5</v>
      </c>
      <c r="E3370">
        <v>11721</v>
      </c>
      <c r="F3370">
        <v>11729</v>
      </c>
      <c r="G3370">
        <v>11716</v>
      </c>
      <c r="H3370">
        <v>11723</v>
      </c>
      <c r="J3370">
        <v>2</v>
      </c>
      <c r="K3370">
        <f t="shared" si="1113"/>
        <v>-43</v>
      </c>
      <c r="L3370">
        <v>13</v>
      </c>
      <c r="W3370">
        <f t="shared" si="1105"/>
        <v>0</v>
      </c>
      <c r="X3370">
        <f t="shared" si="1106"/>
        <v>2</v>
      </c>
      <c r="Y3370">
        <f t="shared" si="1107"/>
        <v>0</v>
      </c>
      <c r="Z3370" s="22">
        <f t="shared" si="1108"/>
        <v>0</v>
      </c>
      <c r="AA3370" s="22">
        <f t="shared" si="1109"/>
        <v>0</v>
      </c>
      <c r="AB3370">
        <f t="shared" si="1110"/>
        <v>0</v>
      </c>
      <c r="AC3370" s="22">
        <f t="shared" si="1111"/>
        <v>0</v>
      </c>
      <c r="AD3370" s="22">
        <f t="shared" si="1112"/>
        <v>0</v>
      </c>
    </row>
    <row r="3371" spans="3:30" x14ac:dyDescent="0.25">
      <c r="C3371">
        <v>1</v>
      </c>
      <c r="D3371" s="1">
        <v>0.54166666666666663</v>
      </c>
      <c r="E3371">
        <v>11724</v>
      </c>
      <c r="F3371">
        <v>11733</v>
      </c>
      <c r="G3371">
        <v>11717</v>
      </c>
      <c r="H3371">
        <v>11724</v>
      </c>
      <c r="J3371">
        <v>0</v>
      </c>
      <c r="K3371">
        <f t="shared" si="1113"/>
        <v>-40</v>
      </c>
      <c r="L3371">
        <v>16</v>
      </c>
      <c r="W3371">
        <f t="shared" si="1105"/>
        <v>0</v>
      </c>
      <c r="X3371">
        <f t="shared" si="1106"/>
        <v>0</v>
      </c>
      <c r="Y3371">
        <f t="shared" si="1107"/>
        <v>0</v>
      </c>
      <c r="Z3371" s="22">
        <f t="shared" si="1108"/>
        <v>0</v>
      </c>
      <c r="AA3371" s="22">
        <f t="shared" si="1109"/>
        <v>0</v>
      </c>
      <c r="AB3371">
        <f t="shared" si="1110"/>
        <v>0</v>
      </c>
      <c r="AC3371" s="22">
        <f t="shared" si="1111"/>
        <v>0</v>
      </c>
      <c r="AD3371" s="22">
        <f t="shared" si="1112"/>
        <v>0</v>
      </c>
    </row>
    <row r="3372" spans="3:30" x14ac:dyDescent="0.25">
      <c r="D3372" s="1">
        <v>0.58333333333333337</v>
      </c>
      <c r="E3372">
        <v>11725</v>
      </c>
      <c r="F3372">
        <v>11736</v>
      </c>
      <c r="G3372">
        <v>11721</v>
      </c>
      <c r="H3372">
        <v>11728</v>
      </c>
      <c r="J3372">
        <v>3</v>
      </c>
      <c r="K3372">
        <f t="shared" si="1113"/>
        <v>-37</v>
      </c>
      <c r="L3372">
        <v>15</v>
      </c>
      <c r="W3372">
        <f t="shared" si="1105"/>
        <v>0</v>
      </c>
      <c r="X3372">
        <f t="shared" si="1106"/>
        <v>3</v>
      </c>
      <c r="Y3372">
        <f t="shared" si="1107"/>
        <v>0</v>
      </c>
      <c r="Z3372" s="22">
        <f t="shared" si="1108"/>
        <v>0</v>
      </c>
      <c r="AA3372" s="22">
        <f t="shared" si="1109"/>
        <v>0</v>
      </c>
      <c r="AB3372">
        <f t="shared" si="1110"/>
        <v>0</v>
      </c>
      <c r="AC3372" s="22">
        <f t="shared" si="1111"/>
        <v>0</v>
      </c>
      <c r="AD3372" s="22">
        <f t="shared" si="1112"/>
        <v>0</v>
      </c>
    </row>
    <row r="3373" spans="3:30" x14ac:dyDescent="0.25">
      <c r="D3373" s="1">
        <v>0.625</v>
      </c>
      <c r="E3373">
        <v>11727</v>
      </c>
      <c r="F3373">
        <v>11739</v>
      </c>
      <c r="G3373">
        <v>11715</v>
      </c>
      <c r="H3373">
        <v>11730</v>
      </c>
      <c r="J3373">
        <v>3</v>
      </c>
      <c r="K3373">
        <f t="shared" si="1113"/>
        <v>-78</v>
      </c>
      <c r="L3373">
        <v>24</v>
      </c>
      <c r="W3373">
        <f t="shared" si="1105"/>
        <v>0</v>
      </c>
      <c r="X3373">
        <f t="shared" si="1106"/>
        <v>3</v>
      </c>
      <c r="Y3373">
        <f t="shared" si="1107"/>
        <v>0</v>
      </c>
      <c r="Z3373" s="22">
        <f t="shared" si="1108"/>
        <v>0</v>
      </c>
      <c r="AA3373" s="22">
        <f t="shared" si="1109"/>
        <v>0</v>
      </c>
      <c r="AB3373">
        <f t="shared" si="1110"/>
        <v>0</v>
      </c>
      <c r="AC3373" s="22">
        <f t="shared" si="1111"/>
        <v>0</v>
      </c>
      <c r="AD3373" s="22">
        <f t="shared" si="1112"/>
        <v>0</v>
      </c>
    </row>
    <row r="3374" spans="3:30" x14ac:dyDescent="0.25">
      <c r="D3374" s="1">
        <v>0.66666666666666663</v>
      </c>
      <c r="E3374">
        <v>11730</v>
      </c>
      <c r="F3374">
        <v>11733</v>
      </c>
      <c r="G3374">
        <v>11661</v>
      </c>
      <c r="H3374">
        <v>11689</v>
      </c>
      <c r="J3374">
        <v>-41</v>
      </c>
      <c r="K3374">
        <f t="shared" si="1113"/>
        <v>-93</v>
      </c>
      <c r="L3374">
        <v>72</v>
      </c>
      <c r="W3374">
        <f t="shared" si="1105"/>
        <v>0</v>
      </c>
      <c r="X3374">
        <f t="shared" si="1106"/>
        <v>41</v>
      </c>
      <c r="Y3374">
        <f t="shared" si="1107"/>
        <v>0</v>
      </c>
      <c r="Z3374" s="22">
        <f t="shared" si="1108"/>
        <v>0</v>
      </c>
      <c r="AA3374" s="22">
        <f t="shared" si="1109"/>
        <v>0</v>
      </c>
      <c r="AB3374">
        <f t="shared" si="1110"/>
        <v>0</v>
      </c>
      <c r="AC3374" s="22">
        <f t="shared" si="1111"/>
        <v>0</v>
      </c>
      <c r="AD3374" s="22">
        <f t="shared" si="1112"/>
        <v>0</v>
      </c>
    </row>
    <row r="3375" spans="3:30" x14ac:dyDescent="0.25">
      <c r="D3375" s="1">
        <v>0.70833333333333337</v>
      </c>
      <c r="E3375">
        <v>11689</v>
      </c>
      <c r="F3375">
        <v>11697</v>
      </c>
      <c r="G3375">
        <v>11659</v>
      </c>
      <c r="H3375">
        <v>11674</v>
      </c>
      <c r="J3375">
        <v>-15</v>
      </c>
      <c r="K3375">
        <f t="shared" si="1113"/>
        <v>-70</v>
      </c>
      <c r="L3375">
        <v>38</v>
      </c>
      <c r="W3375">
        <f t="shared" si="1105"/>
        <v>0</v>
      </c>
      <c r="X3375">
        <f t="shared" si="1106"/>
        <v>15</v>
      </c>
      <c r="Y3375">
        <f t="shared" si="1107"/>
        <v>0</v>
      </c>
      <c r="Z3375" s="22">
        <f t="shared" si="1108"/>
        <v>0</v>
      </c>
      <c r="AA3375" s="22">
        <f t="shared" si="1109"/>
        <v>0</v>
      </c>
      <c r="AB3375">
        <f t="shared" si="1110"/>
        <v>0</v>
      </c>
      <c r="AC3375" s="22">
        <f t="shared" si="1111"/>
        <v>0</v>
      </c>
      <c r="AD3375" s="22">
        <f t="shared" si="1112"/>
        <v>0</v>
      </c>
    </row>
    <row r="3376" spans="3:30" x14ac:dyDescent="0.25">
      <c r="D3376" s="1">
        <v>0.75</v>
      </c>
      <c r="E3376">
        <v>11674</v>
      </c>
      <c r="F3376">
        <v>11700</v>
      </c>
      <c r="G3376">
        <v>11668</v>
      </c>
      <c r="H3376">
        <v>11697</v>
      </c>
      <c r="J3376">
        <v>23</v>
      </c>
      <c r="K3376">
        <f t="shared" si="1113"/>
        <v>-79</v>
      </c>
      <c r="L3376">
        <v>32</v>
      </c>
      <c r="W3376">
        <f t="shared" si="1105"/>
        <v>0</v>
      </c>
      <c r="X3376">
        <f t="shared" si="1106"/>
        <v>23</v>
      </c>
      <c r="Y3376">
        <f t="shared" si="1107"/>
        <v>0</v>
      </c>
      <c r="Z3376" s="22">
        <f t="shared" si="1108"/>
        <v>0</v>
      </c>
      <c r="AA3376" s="22">
        <f t="shared" si="1109"/>
        <v>0</v>
      </c>
      <c r="AB3376">
        <f t="shared" si="1110"/>
        <v>0</v>
      </c>
      <c r="AC3376" s="22">
        <f t="shared" si="1111"/>
        <v>0</v>
      </c>
      <c r="AD3376" s="22">
        <f t="shared" si="1112"/>
        <v>0</v>
      </c>
    </row>
    <row r="3377" spans="4:30" x14ac:dyDescent="0.25">
      <c r="D3377" s="1">
        <v>0.79166666666666663</v>
      </c>
      <c r="E3377">
        <v>11698</v>
      </c>
      <c r="F3377">
        <v>11704</v>
      </c>
      <c r="G3377">
        <v>11681</v>
      </c>
      <c r="H3377">
        <v>11689</v>
      </c>
      <c r="J3377">
        <v>-9</v>
      </c>
      <c r="K3377">
        <f t="shared" si="1113"/>
        <v>-86</v>
      </c>
      <c r="L3377">
        <v>23</v>
      </c>
      <c r="W3377">
        <f t="shared" si="1105"/>
        <v>0</v>
      </c>
      <c r="X3377">
        <f t="shared" si="1106"/>
        <v>9</v>
      </c>
      <c r="Y3377">
        <f t="shared" si="1107"/>
        <v>0</v>
      </c>
      <c r="Z3377" s="22">
        <f t="shared" si="1108"/>
        <v>0</v>
      </c>
      <c r="AA3377" s="22">
        <f t="shared" si="1109"/>
        <v>0</v>
      </c>
      <c r="AB3377">
        <f t="shared" si="1110"/>
        <v>0</v>
      </c>
      <c r="AC3377" s="22">
        <f t="shared" si="1111"/>
        <v>0</v>
      </c>
      <c r="AD3377" s="22">
        <f t="shared" si="1112"/>
        <v>0</v>
      </c>
    </row>
    <row r="3378" spans="4:30" x14ac:dyDescent="0.25">
      <c r="D3378" s="1">
        <v>0.83333333333333337</v>
      </c>
      <c r="E3378">
        <v>11688</v>
      </c>
      <c r="F3378">
        <v>11694</v>
      </c>
      <c r="G3378">
        <v>11679</v>
      </c>
      <c r="H3378">
        <v>11681</v>
      </c>
      <c r="J3378">
        <v>-7</v>
      </c>
      <c r="K3378">
        <f t="shared" si="1113"/>
        <v>-75</v>
      </c>
      <c r="L3378">
        <v>15</v>
      </c>
      <c r="W3378">
        <f t="shared" si="1105"/>
        <v>0</v>
      </c>
      <c r="X3378">
        <f t="shared" si="1106"/>
        <v>7</v>
      </c>
      <c r="Y3378">
        <f t="shared" si="1107"/>
        <v>0</v>
      </c>
      <c r="Z3378" s="22">
        <f t="shared" si="1108"/>
        <v>0</v>
      </c>
      <c r="AA3378" s="22">
        <f t="shared" si="1109"/>
        <v>0</v>
      </c>
      <c r="AB3378">
        <f t="shared" si="1110"/>
        <v>0</v>
      </c>
      <c r="AC3378" s="22">
        <f t="shared" si="1111"/>
        <v>0</v>
      </c>
      <c r="AD3378" s="22">
        <f t="shared" si="1112"/>
        <v>0</v>
      </c>
    </row>
    <row r="3379" spans="4:30" x14ac:dyDescent="0.25">
      <c r="D3379" s="1">
        <v>0.875</v>
      </c>
      <c r="E3379">
        <v>11682</v>
      </c>
      <c r="F3379">
        <v>11696</v>
      </c>
      <c r="G3379">
        <v>11681</v>
      </c>
      <c r="H3379">
        <v>11693</v>
      </c>
      <c r="J3379">
        <v>11</v>
      </c>
      <c r="K3379">
        <f t="shared" si="1113"/>
        <v>-58</v>
      </c>
      <c r="L3379">
        <v>15</v>
      </c>
      <c r="W3379">
        <f t="shared" si="1105"/>
        <v>0</v>
      </c>
      <c r="X3379">
        <f t="shared" si="1106"/>
        <v>11</v>
      </c>
      <c r="Y3379">
        <f t="shared" si="1107"/>
        <v>0</v>
      </c>
      <c r="Z3379" s="22">
        <f t="shared" si="1108"/>
        <v>0</v>
      </c>
      <c r="AA3379" s="22">
        <f t="shared" si="1109"/>
        <v>0</v>
      </c>
      <c r="AB3379">
        <f t="shared" si="1110"/>
        <v>0</v>
      </c>
      <c r="AC3379" s="22">
        <f t="shared" si="1111"/>
        <v>0</v>
      </c>
      <c r="AD3379" s="22">
        <f t="shared" si="1112"/>
        <v>0</v>
      </c>
    </row>
    <row r="3380" spans="4:30" x14ac:dyDescent="0.25">
      <c r="D3380" s="2">
        <v>0.91666666666666663</v>
      </c>
      <c r="E3380">
        <v>11693</v>
      </c>
      <c r="F3380">
        <v>11714</v>
      </c>
      <c r="G3380">
        <v>11686</v>
      </c>
      <c r="H3380">
        <v>11710</v>
      </c>
      <c r="J3380">
        <v>17</v>
      </c>
      <c r="K3380">
        <f t="shared" si="1113"/>
        <v>-58</v>
      </c>
      <c r="L3380">
        <v>28</v>
      </c>
      <c r="W3380">
        <f t="shared" si="1105"/>
        <v>0</v>
      </c>
      <c r="X3380">
        <f t="shared" si="1106"/>
        <v>17</v>
      </c>
      <c r="Y3380">
        <f t="shared" si="1107"/>
        <v>0</v>
      </c>
      <c r="Z3380" s="22">
        <f t="shared" si="1108"/>
        <v>0</v>
      </c>
      <c r="AA3380" s="22">
        <f t="shared" si="1109"/>
        <v>0</v>
      </c>
      <c r="AB3380">
        <f t="shared" si="1110"/>
        <v>0</v>
      </c>
      <c r="AC3380" s="22">
        <f t="shared" si="1111"/>
        <v>0</v>
      </c>
      <c r="AD3380" s="22">
        <f t="shared" si="1112"/>
        <v>0</v>
      </c>
    </row>
    <row r="3381" spans="4:30" hidden="1" x14ac:dyDescent="0.25">
      <c r="D3381" s="1">
        <v>0.95833333333333337</v>
      </c>
      <c r="E3381">
        <v>11709</v>
      </c>
      <c r="F3381">
        <v>11712</v>
      </c>
      <c r="G3381">
        <v>11705</v>
      </c>
      <c r="H3381">
        <v>11709</v>
      </c>
      <c r="Z3381"/>
      <c r="AA3381"/>
      <c r="AC3381"/>
      <c r="AD3381"/>
    </row>
    <row r="3382" spans="4:30" hidden="1" x14ac:dyDescent="0.25">
      <c r="D3382" s="1">
        <v>0</v>
      </c>
      <c r="E3382">
        <v>11709</v>
      </c>
      <c r="F3382">
        <v>11709</v>
      </c>
      <c r="G3382">
        <v>11708</v>
      </c>
      <c r="H3382">
        <v>11708</v>
      </c>
      <c r="Z3382"/>
      <c r="AA3382"/>
      <c r="AC3382"/>
      <c r="AD3382"/>
    </row>
    <row r="3383" spans="4:30" hidden="1" x14ac:dyDescent="0.25">
      <c r="D3383" s="1">
        <v>4.1666666666666664E-2</v>
      </c>
      <c r="E3383">
        <v>11709</v>
      </c>
      <c r="F3383">
        <v>11709</v>
      </c>
      <c r="G3383">
        <v>11698</v>
      </c>
      <c r="H3383">
        <v>11705</v>
      </c>
      <c r="Z3383"/>
      <c r="AA3383"/>
      <c r="AC3383"/>
      <c r="AD3383"/>
    </row>
    <row r="3384" spans="4:30" hidden="1" x14ac:dyDescent="0.25">
      <c r="D3384" s="1">
        <v>8.3333333333333329E-2</v>
      </c>
      <c r="E3384">
        <v>11707</v>
      </c>
      <c r="F3384">
        <v>11707</v>
      </c>
      <c r="G3384">
        <v>11701</v>
      </c>
      <c r="H3384">
        <v>11705</v>
      </c>
      <c r="Z3384"/>
      <c r="AA3384"/>
      <c r="AC3384"/>
      <c r="AD3384"/>
    </row>
    <row r="3385" spans="4:30" hidden="1" x14ac:dyDescent="0.25">
      <c r="D3385" s="1">
        <v>0.125</v>
      </c>
      <c r="E3385">
        <v>11705</v>
      </c>
      <c r="F3385">
        <v>11709</v>
      </c>
      <c r="G3385">
        <v>11704</v>
      </c>
      <c r="H3385">
        <v>11705</v>
      </c>
      <c r="Z3385"/>
      <c r="AA3385"/>
      <c r="AC3385"/>
      <c r="AD3385"/>
    </row>
    <row r="3386" spans="4:30" hidden="1" x14ac:dyDescent="0.25">
      <c r="D3386" s="1">
        <v>0.16666666666666666</v>
      </c>
      <c r="E3386">
        <v>11704</v>
      </c>
      <c r="F3386">
        <v>11704</v>
      </c>
      <c r="G3386">
        <v>11672</v>
      </c>
      <c r="H3386">
        <v>11672</v>
      </c>
      <c r="Z3386"/>
      <c r="AA3386"/>
      <c r="AC3386"/>
      <c r="AD3386"/>
    </row>
    <row r="3387" spans="4:30" hidden="1" x14ac:dyDescent="0.25">
      <c r="D3387" s="1">
        <v>0.20833333333333334</v>
      </c>
      <c r="E3387">
        <v>11671</v>
      </c>
      <c r="F3387">
        <v>11671</v>
      </c>
      <c r="G3387">
        <v>11651</v>
      </c>
      <c r="H3387">
        <v>11663</v>
      </c>
      <c r="Z3387"/>
      <c r="AA3387"/>
      <c r="AC3387"/>
      <c r="AD3387"/>
    </row>
    <row r="3388" spans="4:30" hidden="1" x14ac:dyDescent="0.25">
      <c r="D3388" s="1">
        <v>0.25</v>
      </c>
      <c r="E3388">
        <v>11662</v>
      </c>
      <c r="F3388">
        <v>11671</v>
      </c>
      <c r="G3388">
        <v>11658</v>
      </c>
      <c r="H3388">
        <v>11669</v>
      </c>
      <c r="Z3388"/>
      <c r="AA3388"/>
      <c r="AC3388"/>
      <c r="AD3388"/>
    </row>
    <row r="3389" spans="4:30" hidden="1" x14ac:dyDescent="0.25">
      <c r="D3389" s="1">
        <v>0.29166666666666669</v>
      </c>
      <c r="E3389">
        <v>11667</v>
      </c>
      <c r="F3389">
        <v>11677</v>
      </c>
      <c r="G3389">
        <v>11664</v>
      </c>
      <c r="H3389">
        <v>11676</v>
      </c>
      <c r="Z3389"/>
      <c r="AA3389"/>
      <c r="AC3389"/>
      <c r="AD3389"/>
    </row>
    <row r="3390" spans="4:30" x14ac:dyDescent="0.25">
      <c r="D3390" s="2">
        <v>0.33333333333333331</v>
      </c>
      <c r="E3390">
        <v>11676</v>
      </c>
      <c r="F3390">
        <v>11679</v>
      </c>
      <c r="G3390">
        <v>11661</v>
      </c>
      <c r="H3390">
        <v>11670</v>
      </c>
      <c r="J3390">
        <v>-6</v>
      </c>
      <c r="K3390">
        <v>0</v>
      </c>
      <c r="L3390">
        <v>18</v>
      </c>
      <c r="M3390">
        <v>-93</v>
      </c>
      <c r="N3390">
        <v>1</v>
      </c>
      <c r="R3390">
        <f>MAX(F3388:F3404)</f>
        <v>11734</v>
      </c>
      <c r="W3390">
        <f t="shared" ref="W3390:W3404" si="1114">ABS(M3390)</f>
        <v>93</v>
      </c>
      <c r="X3390">
        <f t="shared" ref="X3390:X3404" si="1115">ABS(J3390)</f>
        <v>6</v>
      </c>
      <c r="Y3390">
        <f t="shared" ref="Y3390:Y3404" si="1116">IF(R3390&lt;1000,ABS(R3390),0)</f>
        <v>0</v>
      </c>
      <c r="Z3390" s="22">
        <f t="shared" ref="Z3390:Z3404" si="1117">IF(N3390=1,0,ABS(N3390))</f>
        <v>0</v>
      </c>
      <c r="AA3390" s="22">
        <f t="shared" ref="AA3390:AA3404" si="1118">ABS(O3390)</f>
        <v>0</v>
      </c>
      <c r="AB3390">
        <f t="shared" ref="AB3390:AB3404" si="1119">IF(N3390=1,1,0)</f>
        <v>1</v>
      </c>
      <c r="AC3390" s="22">
        <f t="shared" ref="AC3390:AC3404" si="1120">IF(N3390=1,ABS(N3391),0)</f>
        <v>0.9925373134328358</v>
      </c>
      <c r="AD3390" s="22">
        <f t="shared" ref="AD3390:AD3404" si="1121">IF(N3390=1,0,ABS(O3391))</f>
        <v>0</v>
      </c>
    </row>
    <row r="3391" spans="4:30" x14ac:dyDescent="0.25">
      <c r="D3391" s="2">
        <v>0.375</v>
      </c>
      <c r="E3391">
        <v>11673</v>
      </c>
      <c r="F3391">
        <v>11687</v>
      </c>
      <c r="G3391">
        <v>11668</v>
      </c>
      <c r="H3391">
        <v>11685</v>
      </c>
      <c r="J3391">
        <v>12</v>
      </c>
      <c r="K3391">
        <f t="shared" ref="K3391:K3404" si="1122">K3390+J3392</f>
        <v>30</v>
      </c>
      <c r="L3391">
        <v>19</v>
      </c>
      <c r="N3391">
        <f>IF(J3390&lt;0,MIN(K3391:K3404),MAX(K3391:K3404))/R3369</f>
        <v>-0.9925373134328358</v>
      </c>
      <c r="O3391">
        <f>IF(J3390&lt;0,MAX(K3391:K3404),MIN(K3391:K3404))/R3369</f>
        <v>0.29104477611940299</v>
      </c>
      <c r="R3391">
        <f>MIN(G3388:G3404)</f>
        <v>11533</v>
      </c>
      <c r="W3391">
        <f t="shared" si="1114"/>
        <v>0</v>
      </c>
      <c r="X3391">
        <f t="shared" si="1115"/>
        <v>12</v>
      </c>
      <c r="Y3391">
        <f t="shared" si="1116"/>
        <v>0</v>
      </c>
      <c r="Z3391" s="22">
        <f t="shared" si="1117"/>
        <v>0.9925373134328358</v>
      </c>
      <c r="AA3391" s="22">
        <f t="shared" si="1118"/>
        <v>0.29104477611940299</v>
      </c>
      <c r="AB3391">
        <f t="shared" si="1119"/>
        <v>0</v>
      </c>
      <c r="AC3391" s="22">
        <f t="shared" si="1120"/>
        <v>0</v>
      </c>
      <c r="AD3391" s="22">
        <f t="shared" si="1121"/>
        <v>0</v>
      </c>
    </row>
    <row r="3392" spans="4:30" x14ac:dyDescent="0.25">
      <c r="D3392" s="1">
        <v>0.41666666666666669</v>
      </c>
      <c r="E3392">
        <v>11682</v>
      </c>
      <c r="F3392">
        <v>11715</v>
      </c>
      <c r="G3392">
        <v>11667</v>
      </c>
      <c r="H3392">
        <v>11712</v>
      </c>
      <c r="J3392">
        <v>30</v>
      </c>
      <c r="K3392">
        <f t="shared" si="1122"/>
        <v>39</v>
      </c>
      <c r="L3392">
        <v>48</v>
      </c>
      <c r="R3392">
        <f>R3390-R3391</f>
        <v>201</v>
      </c>
      <c r="W3392">
        <f t="shared" si="1114"/>
        <v>0</v>
      </c>
      <c r="X3392">
        <f t="shared" si="1115"/>
        <v>30</v>
      </c>
      <c r="Y3392">
        <f t="shared" si="1116"/>
        <v>201</v>
      </c>
      <c r="Z3392" s="22">
        <f t="shared" si="1117"/>
        <v>0</v>
      </c>
      <c r="AA3392" s="22">
        <f t="shared" si="1118"/>
        <v>0</v>
      </c>
      <c r="AB3392">
        <f t="shared" si="1119"/>
        <v>0</v>
      </c>
      <c r="AC3392" s="22">
        <f t="shared" si="1120"/>
        <v>0</v>
      </c>
      <c r="AD3392" s="22">
        <f t="shared" si="1121"/>
        <v>0</v>
      </c>
    </row>
    <row r="3393" spans="3:30" x14ac:dyDescent="0.25">
      <c r="D3393" s="1">
        <v>0.45833333333333331</v>
      </c>
      <c r="E3393">
        <v>11712</v>
      </c>
      <c r="F3393">
        <v>11734</v>
      </c>
      <c r="G3393">
        <v>11701</v>
      </c>
      <c r="H3393">
        <v>11721</v>
      </c>
      <c r="J3393">
        <v>9</v>
      </c>
      <c r="K3393">
        <f t="shared" si="1122"/>
        <v>23</v>
      </c>
      <c r="L3393">
        <v>33</v>
      </c>
      <c r="R3393">
        <v>201</v>
      </c>
      <c r="W3393">
        <f t="shared" si="1114"/>
        <v>0</v>
      </c>
      <c r="X3393">
        <f t="shared" si="1115"/>
        <v>9</v>
      </c>
      <c r="Y3393">
        <f t="shared" si="1116"/>
        <v>201</v>
      </c>
      <c r="Z3393" s="22">
        <f t="shared" si="1117"/>
        <v>0</v>
      </c>
      <c r="AA3393" s="22">
        <f t="shared" si="1118"/>
        <v>0</v>
      </c>
      <c r="AB3393">
        <f t="shared" si="1119"/>
        <v>0</v>
      </c>
      <c r="AC3393" s="22">
        <f t="shared" si="1120"/>
        <v>0</v>
      </c>
      <c r="AD3393" s="22">
        <f t="shared" si="1121"/>
        <v>0</v>
      </c>
    </row>
    <row r="3394" spans="3:30" x14ac:dyDescent="0.25">
      <c r="D3394" s="1">
        <v>0.5</v>
      </c>
      <c r="E3394">
        <v>11720</v>
      </c>
      <c r="F3394">
        <v>11724</v>
      </c>
      <c r="G3394">
        <v>11681</v>
      </c>
      <c r="H3394">
        <v>11704</v>
      </c>
      <c r="J3394">
        <v>-16</v>
      </c>
      <c r="K3394">
        <f t="shared" si="1122"/>
        <v>10</v>
      </c>
      <c r="L3394">
        <v>43</v>
      </c>
      <c r="W3394">
        <f t="shared" si="1114"/>
        <v>0</v>
      </c>
      <c r="X3394">
        <f t="shared" si="1115"/>
        <v>16</v>
      </c>
      <c r="Y3394">
        <f t="shared" si="1116"/>
        <v>0</v>
      </c>
      <c r="Z3394" s="22">
        <f t="shared" si="1117"/>
        <v>0</v>
      </c>
      <c r="AA3394" s="22">
        <f t="shared" si="1118"/>
        <v>0</v>
      </c>
      <c r="AB3394">
        <f t="shared" si="1119"/>
        <v>0</v>
      </c>
      <c r="AC3394" s="22">
        <f t="shared" si="1120"/>
        <v>0</v>
      </c>
      <c r="AD3394" s="22">
        <f t="shared" si="1121"/>
        <v>0</v>
      </c>
    </row>
    <row r="3395" spans="3:30" x14ac:dyDescent="0.25">
      <c r="C3395">
        <v>1</v>
      </c>
      <c r="D3395" s="1">
        <v>0.54166666666666663</v>
      </c>
      <c r="E3395">
        <v>11704</v>
      </c>
      <c r="F3395">
        <v>11710</v>
      </c>
      <c r="G3395">
        <v>11685</v>
      </c>
      <c r="H3395">
        <v>11691</v>
      </c>
      <c r="J3395">
        <v>-13</v>
      </c>
      <c r="K3395">
        <f t="shared" si="1122"/>
        <v>1</v>
      </c>
      <c r="L3395">
        <v>25</v>
      </c>
      <c r="W3395">
        <f t="shared" si="1114"/>
        <v>0</v>
      </c>
      <c r="X3395">
        <f t="shared" si="1115"/>
        <v>13</v>
      </c>
      <c r="Y3395">
        <f t="shared" si="1116"/>
        <v>0</v>
      </c>
      <c r="Z3395" s="22">
        <f t="shared" si="1117"/>
        <v>0</v>
      </c>
      <c r="AA3395" s="22">
        <f t="shared" si="1118"/>
        <v>0</v>
      </c>
      <c r="AB3395">
        <f t="shared" si="1119"/>
        <v>0</v>
      </c>
      <c r="AC3395" s="22">
        <f t="shared" si="1120"/>
        <v>0</v>
      </c>
      <c r="AD3395" s="22">
        <f t="shared" si="1121"/>
        <v>0</v>
      </c>
    </row>
    <row r="3396" spans="3:30" x14ac:dyDescent="0.25">
      <c r="D3396" s="1">
        <v>0.58333333333333337</v>
      </c>
      <c r="E3396">
        <v>11692</v>
      </c>
      <c r="F3396">
        <v>11699</v>
      </c>
      <c r="G3396">
        <v>11674</v>
      </c>
      <c r="H3396">
        <v>11683</v>
      </c>
      <c r="J3396">
        <v>-9</v>
      </c>
      <c r="K3396">
        <f t="shared" si="1122"/>
        <v>14</v>
      </c>
      <c r="L3396">
        <v>25</v>
      </c>
      <c r="W3396">
        <f t="shared" si="1114"/>
        <v>0</v>
      </c>
      <c r="X3396">
        <f t="shared" si="1115"/>
        <v>9</v>
      </c>
      <c r="Y3396">
        <f t="shared" si="1116"/>
        <v>0</v>
      </c>
      <c r="Z3396" s="22">
        <f t="shared" si="1117"/>
        <v>0</v>
      </c>
      <c r="AA3396" s="22">
        <f t="shared" si="1118"/>
        <v>0</v>
      </c>
      <c r="AB3396">
        <f t="shared" si="1119"/>
        <v>0</v>
      </c>
      <c r="AC3396" s="22">
        <f t="shared" si="1120"/>
        <v>0</v>
      </c>
      <c r="AD3396" s="22">
        <f t="shared" si="1121"/>
        <v>0</v>
      </c>
    </row>
    <row r="3397" spans="3:30" x14ac:dyDescent="0.25">
      <c r="D3397" s="1">
        <v>0.625</v>
      </c>
      <c r="E3397">
        <v>11682</v>
      </c>
      <c r="F3397">
        <v>11703</v>
      </c>
      <c r="G3397">
        <v>11682</v>
      </c>
      <c r="H3397">
        <v>11695</v>
      </c>
      <c r="J3397">
        <v>13</v>
      </c>
      <c r="K3397">
        <f t="shared" si="1122"/>
        <v>-31</v>
      </c>
      <c r="L3397">
        <v>21</v>
      </c>
      <c r="W3397">
        <f t="shared" si="1114"/>
        <v>0</v>
      </c>
      <c r="X3397">
        <f t="shared" si="1115"/>
        <v>13</v>
      </c>
      <c r="Y3397">
        <f t="shared" si="1116"/>
        <v>0</v>
      </c>
      <c r="Z3397" s="22">
        <f t="shared" si="1117"/>
        <v>0</v>
      </c>
      <c r="AA3397" s="22">
        <f t="shared" si="1118"/>
        <v>0</v>
      </c>
      <c r="AB3397">
        <f t="shared" si="1119"/>
        <v>0</v>
      </c>
      <c r="AC3397" s="22">
        <f t="shared" si="1120"/>
        <v>0</v>
      </c>
      <c r="AD3397" s="22">
        <f t="shared" si="1121"/>
        <v>0</v>
      </c>
    </row>
    <row r="3398" spans="3:30" x14ac:dyDescent="0.25">
      <c r="D3398" s="1">
        <v>0.66666666666666663</v>
      </c>
      <c r="E3398">
        <v>11695</v>
      </c>
      <c r="F3398">
        <v>11698</v>
      </c>
      <c r="G3398">
        <v>11642</v>
      </c>
      <c r="H3398">
        <v>11650</v>
      </c>
      <c r="J3398">
        <v>-45</v>
      </c>
      <c r="K3398">
        <f t="shared" si="1122"/>
        <v>-101</v>
      </c>
      <c r="L3398">
        <v>56</v>
      </c>
      <c r="W3398">
        <f t="shared" si="1114"/>
        <v>0</v>
      </c>
      <c r="X3398">
        <f t="shared" si="1115"/>
        <v>45</v>
      </c>
      <c r="Y3398">
        <f t="shared" si="1116"/>
        <v>0</v>
      </c>
      <c r="Z3398" s="22">
        <f t="shared" si="1117"/>
        <v>0</v>
      </c>
      <c r="AA3398" s="22">
        <f t="shared" si="1118"/>
        <v>0</v>
      </c>
      <c r="AB3398">
        <f t="shared" si="1119"/>
        <v>0</v>
      </c>
      <c r="AC3398" s="22">
        <f t="shared" si="1120"/>
        <v>0</v>
      </c>
      <c r="AD3398" s="22">
        <f t="shared" si="1121"/>
        <v>0</v>
      </c>
    </row>
    <row r="3399" spans="3:30" x14ac:dyDescent="0.25">
      <c r="D3399" s="1">
        <v>0.70833333333333337</v>
      </c>
      <c r="E3399">
        <v>11650</v>
      </c>
      <c r="F3399">
        <v>11650</v>
      </c>
      <c r="G3399">
        <v>11580</v>
      </c>
      <c r="H3399">
        <v>11580</v>
      </c>
      <c r="J3399">
        <v>-70</v>
      </c>
      <c r="K3399">
        <f t="shared" si="1122"/>
        <v>-133</v>
      </c>
      <c r="L3399">
        <v>70</v>
      </c>
      <c r="W3399">
        <f t="shared" si="1114"/>
        <v>0</v>
      </c>
      <c r="X3399">
        <f t="shared" si="1115"/>
        <v>70</v>
      </c>
      <c r="Y3399">
        <f t="shared" si="1116"/>
        <v>0</v>
      </c>
      <c r="Z3399" s="22">
        <f t="shared" si="1117"/>
        <v>0</v>
      </c>
      <c r="AA3399" s="22">
        <f t="shared" si="1118"/>
        <v>0</v>
      </c>
      <c r="AB3399">
        <f t="shared" si="1119"/>
        <v>0</v>
      </c>
      <c r="AC3399" s="22">
        <f t="shared" si="1120"/>
        <v>0</v>
      </c>
      <c r="AD3399" s="22">
        <f t="shared" si="1121"/>
        <v>0</v>
      </c>
    </row>
    <row r="3400" spans="3:30" x14ac:dyDescent="0.25">
      <c r="D3400" s="1">
        <v>0.75</v>
      </c>
      <c r="E3400">
        <v>11580</v>
      </c>
      <c r="F3400">
        <v>11594</v>
      </c>
      <c r="G3400">
        <v>11533</v>
      </c>
      <c r="H3400">
        <v>11548</v>
      </c>
      <c r="J3400">
        <v>-32</v>
      </c>
      <c r="K3400">
        <f t="shared" si="1122"/>
        <v>-113</v>
      </c>
      <c r="L3400">
        <v>61</v>
      </c>
      <c r="W3400">
        <f t="shared" si="1114"/>
        <v>0</v>
      </c>
      <c r="X3400">
        <f t="shared" si="1115"/>
        <v>32</v>
      </c>
      <c r="Y3400">
        <f t="shared" si="1116"/>
        <v>0</v>
      </c>
      <c r="Z3400" s="22">
        <f t="shared" si="1117"/>
        <v>0</v>
      </c>
      <c r="AA3400" s="22">
        <f t="shared" si="1118"/>
        <v>0</v>
      </c>
      <c r="AB3400">
        <f t="shared" si="1119"/>
        <v>0</v>
      </c>
      <c r="AC3400" s="22">
        <f t="shared" si="1120"/>
        <v>0</v>
      </c>
      <c r="AD3400" s="22">
        <f t="shared" si="1121"/>
        <v>0</v>
      </c>
    </row>
    <row r="3401" spans="3:30" x14ac:dyDescent="0.25">
      <c r="D3401" s="1">
        <v>0.79166666666666663</v>
      </c>
      <c r="E3401">
        <v>11547</v>
      </c>
      <c r="F3401">
        <v>11573</v>
      </c>
      <c r="G3401">
        <v>11547</v>
      </c>
      <c r="H3401">
        <v>11567</v>
      </c>
      <c r="J3401">
        <v>20</v>
      </c>
      <c r="K3401">
        <f t="shared" si="1122"/>
        <v>-124</v>
      </c>
      <c r="L3401">
        <v>26</v>
      </c>
      <c r="W3401">
        <f t="shared" si="1114"/>
        <v>0</v>
      </c>
      <c r="X3401">
        <f t="shared" si="1115"/>
        <v>20</v>
      </c>
      <c r="Y3401">
        <f t="shared" si="1116"/>
        <v>0</v>
      </c>
      <c r="Z3401" s="22">
        <f t="shared" si="1117"/>
        <v>0</v>
      </c>
      <c r="AA3401" s="22">
        <f t="shared" si="1118"/>
        <v>0</v>
      </c>
      <c r="AB3401">
        <f t="shared" si="1119"/>
        <v>0</v>
      </c>
      <c r="AC3401" s="22">
        <f t="shared" si="1120"/>
        <v>0</v>
      </c>
      <c r="AD3401" s="22">
        <f t="shared" si="1121"/>
        <v>0</v>
      </c>
    </row>
    <row r="3402" spans="3:30" x14ac:dyDescent="0.25">
      <c r="D3402" s="1">
        <v>0.83333333333333337</v>
      </c>
      <c r="E3402">
        <v>11567</v>
      </c>
      <c r="F3402">
        <v>11569</v>
      </c>
      <c r="G3402">
        <v>11549</v>
      </c>
      <c r="H3402">
        <v>11556</v>
      </c>
      <c r="J3402">
        <v>-11</v>
      </c>
      <c r="K3402">
        <f t="shared" si="1122"/>
        <v>-95</v>
      </c>
      <c r="L3402">
        <v>20</v>
      </c>
      <c r="W3402">
        <f t="shared" si="1114"/>
        <v>0</v>
      </c>
      <c r="X3402">
        <f t="shared" si="1115"/>
        <v>11</v>
      </c>
      <c r="Y3402">
        <f t="shared" si="1116"/>
        <v>0</v>
      </c>
      <c r="Z3402" s="22">
        <f t="shared" si="1117"/>
        <v>0</v>
      </c>
      <c r="AA3402" s="22">
        <f t="shared" si="1118"/>
        <v>0</v>
      </c>
      <c r="AB3402">
        <f t="shared" si="1119"/>
        <v>0</v>
      </c>
      <c r="AC3402" s="22">
        <f t="shared" si="1120"/>
        <v>0</v>
      </c>
      <c r="AD3402" s="22">
        <f t="shared" si="1121"/>
        <v>0</v>
      </c>
    </row>
    <row r="3403" spans="3:30" x14ac:dyDescent="0.25">
      <c r="D3403" s="1">
        <v>0.875</v>
      </c>
      <c r="E3403">
        <v>11555</v>
      </c>
      <c r="F3403">
        <v>11586</v>
      </c>
      <c r="G3403">
        <v>11550</v>
      </c>
      <c r="H3403">
        <v>11584</v>
      </c>
      <c r="J3403">
        <v>29</v>
      </c>
      <c r="K3403">
        <f t="shared" si="1122"/>
        <v>-97</v>
      </c>
      <c r="L3403">
        <v>36</v>
      </c>
      <c r="W3403">
        <f t="shared" si="1114"/>
        <v>0</v>
      </c>
      <c r="X3403">
        <f t="shared" si="1115"/>
        <v>29</v>
      </c>
      <c r="Y3403">
        <f t="shared" si="1116"/>
        <v>0</v>
      </c>
      <c r="Z3403" s="22">
        <f t="shared" si="1117"/>
        <v>0</v>
      </c>
      <c r="AA3403" s="22">
        <f t="shared" si="1118"/>
        <v>0</v>
      </c>
      <c r="AB3403">
        <f t="shared" si="1119"/>
        <v>0</v>
      </c>
      <c r="AC3403" s="22">
        <f t="shared" si="1120"/>
        <v>0</v>
      </c>
      <c r="AD3403" s="22">
        <f t="shared" si="1121"/>
        <v>0</v>
      </c>
    </row>
    <row r="3404" spans="3:30" x14ac:dyDescent="0.25">
      <c r="D3404" s="2">
        <v>0.91666666666666663</v>
      </c>
      <c r="E3404">
        <v>11585</v>
      </c>
      <c r="F3404">
        <v>11600</v>
      </c>
      <c r="G3404">
        <v>11583</v>
      </c>
      <c r="H3404">
        <v>11583</v>
      </c>
      <c r="J3404">
        <v>-2</v>
      </c>
      <c r="K3404">
        <f t="shared" si="1122"/>
        <v>-97</v>
      </c>
      <c r="L3404">
        <v>17</v>
      </c>
      <c r="W3404">
        <f t="shared" si="1114"/>
        <v>0</v>
      </c>
      <c r="X3404">
        <f t="shared" si="1115"/>
        <v>2</v>
      </c>
      <c r="Y3404">
        <f t="shared" si="1116"/>
        <v>0</v>
      </c>
      <c r="Z3404" s="22">
        <f t="shared" si="1117"/>
        <v>0</v>
      </c>
      <c r="AA3404" s="22">
        <f t="shared" si="1118"/>
        <v>0</v>
      </c>
      <c r="AB3404">
        <f t="shared" si="1119"/>
        <v>0</v>
      </c>
      <c r="AC3404" s="22">
        <f t="shared" si="1120"/>
        <v>0</v>
      </c>
      <c r="AD3404" s="22">
        <f t="shared" si="1121"/>
        <v>0</v>
      </c>
    </row>
    <row r="3405" spans="3:30" hidden="1" x14ac:dyDescent="0.25">
      <c r="D3405" s="1">
        <v>0.95833333333333337</v>
      </c>
      <c r="E3405">
        <v>11583</v>
      </c>
      <c r="F3405">
        <v>11599</v>
      </c>
      <c r="G3405">
        <v>11581</v>
      </c>
      <c r="H3405">
        <v>11596</v>
      </c>
      <c r="Z3405"/>
      <c r="AA3405"/>
      <c r="AC3405"/>
      <c r="AD3405"/>
    </row>
    <row r="3406" spans="3:30" hidden="1" x14ac:dyDescent="0.25">
      <c r="D3406" s="1">
        <v>0</v>
      </c>
      <c r="E3406">
        <v>11595</v>
      </c>
      <c r="F3406">
        <v>11595</v>
      </c>
      <c r="G3406">
        <v>11595</v>
      </c>
      <c r="H3406">
        <v>11595</v>
      </c>
      <c r="Z3406"/>
      <c r="AA3406"/>
      <c r="AC3406"/>
      <c r="AD3406"/>
    </row>
    <row r="3407" spans="3:30" hidden="1" x14ac:dyDescent="0.25">
      <c r="D3407" s="1">
        <v>4.1666666666666664E-2</v>
      </c>
      <c r="E3407">
        <v>11597</v>
      </c>
      <c r="F3407">
        <v>11603</v>
      </c>
      <c r="G3407">
        <v>11587</v>
      </c>
      <c r="H3407">
        <v>11589</v>
      </c>
      <c r="Z3407"/>
      <c r="AA3407"/>
      <c r="AC3407"/>
      <c r="AD3407"/>
    </row>
    <row r="3408" spans="3:30" hidden="1" x14ac:dyDescent="0.25">
      <c r="D3408" s="1">
        <v>8.3333333333333329E-2</v>
      </c>
      <c r="E3408">
        <v>11588</v>
      </c>
      <c r="F3408">
        <v>11595</v>
      </c>
      <c r="G3408">
        <v>11586</v>
      </c>
      <c r="H3408">
        <v>11595</v>
      </c>
      <c r="Z3408"/>
      <c r="AA3408"/>
      <c r="AC3408"/>
      <c r="AD3408"/>
    </row>
    <row r="3409" spans="3:30" hidden="1" x14ac:dyDescent="0.25">
      <c r="D3409" s="1">
        <v>0.125</v>
      </c>
      <c r="E3409">
        <v>11595</v>
      </c>
      <c r="F3409">
        <v>11598</v>
      </c>
      <c r="G3409">
        <v>11584</v>
      </c>
      <c r="H3409">
        <v>11588</v>
      </c>
      <c r="Z3409"/>
      <c r="AA3409"/>
      <c r="AC3409"/>
      <c r="AD3409"/>
    </row>
    <row r="3410" spans="3:30" hidden="1" x14ac:dyDescent="0.25">
      <c r="D3410" s="1">
        <v>0.16666666666666666</v>
      </c>
      <c r="E3410">
        <v>11589</v>
      </c>
      <c r="F3410">
        <v>11590</v>
      </c>
      <c r="G3410">
        <v>11585</v>
      </c>
      <c r="H3410">
        <v>11589</v>
      </c>
      <c r="Z3410"/>
      <c r="AA3410"/>
      <c r="AC3410"/>
      <c r="AD3410"/>
    </row>
    <row r="3411" spans="3:30" hidden="1" x14ac:dyDescent="0.25">
      <c r="D3411" s="1">
        <v>0.20833333333333334</v>
      </c>
      <c r="E3411">
        <v>11590</v>
      </c>
      <c r="F3411">
        <v>11592</v>
      </c>
      <c r="G3411">
        <v>11588</v>
      </c>
      <c r="H3411">
        <v>11590</v>
      </c>
      <c r="Z3411"/>
      <c r="AA3411"/>
      <c r="AC3411"/>
      <c r="AD3411"/>
    </row>
    <row r="3412" spans="3:30" hidden="1" x14ac:dyDescent="0.25">
      <c r="D3412" s="1">
        <v>0.25</v>
      </c>
      <c r="E3412">
        <v>11592</v>
      </c>
      <c r="F3412">
        <v>11603</v>
      </c>
      <c r="G3412">
        <v>11590</v>
      </c>
      <c r="H3412">
        <v>11602</v>
      </c>
      <c r="Z3412"/>
      <c r="AA3412"/>
      <c r="AC3412"/>
      <c r="AD3412"/>
    </row>
    <row r="3413" spans="3:30" hidden="1" x14ac:dyDescent="0.25">
      <c r="D3413" s="1">
        <v>0.29166666666666669</v>
      </c>
      <c r="E3413">
        <v>11601</v>
      </c>
      <c r="F3413">
        <v>11602</v>
      </c>
      <c r="G3413">
        <v>11600</v>
      </c>
      <c r="H3413">
        <v>11602</v>
      </c>
      <c r="Z3413"/>
      <c r="AA3413"/>
      <c r="AC3413"/>
      <c r="AD3413"/>
    </row>
    <row r="3414" spans="3:30" x14ac:dyDescent="0.25">
      <c r="D3414" s="2">
        <v>0.33333333333333331</v>
      </c>
      <c r="E3414">
        <v>11601</v>
      </c>
      <c r="F3414">
        <v>11636</v>
      </c>
      <c r="G3414">
        <v>11601</v>
      </c>
      <c r="H3414">
        <v>11636</v>
      </c>
      <c r="J3414">
        <v>35</v>
      </c>
      <c r="K3414">
        <v>0</v>
      </c>
      <c r="L3414">
        <v>35</v>
      </c>
      <c r="M3414">
        <v>63</v>
      </c>
      <c r="N3414">
        <v>1</v>
      </c>
      <c r="R3414">
        <f>MAX(F3412:F3428)</f>
        <v>11723</v>
      </c>
      <c r="W3414">
        <f t="shared" ref="W3414:W3428" si="1123">ABS(M3414)</f>
        <v>63</v>
      </c>
      <c r="X3414">
        <f t="shared" ref="X3414:X3428" si="1124">ABS(J3414)</f>
        <v>35</v>
      </c>
      <c r="Y3414">
        <f t="shared" ref="Y3414:Y3428" si="1125">IF(R3414&lt;1000,ABS(R3414),0)</f>
        <v>0</v>
      </c>
      <c r="Z3414" s="22">
        <f t="shared" ref="Z3414:Z3428" si="1126">IF(N3414=1,0,ABS(N3414))</f>
        <v>0</v>
      </c>
      <c r="AA3414" s="22">
        <f t="shared" ref="AA3414:AA3428" si="1127">ABS(O3414)</f>
        <v>0</v>
      </c>
      <c r="AB3414">
        <f t="shared" ref="AB3414:AB3428" si="1128">IF(N3414=1,1,0)</f>
        <v>1</v>
      </c>
      <c r="AC3414" s="22">
        <f t="shared" ref="AC3414:AC3428" si="1129">IF(N3414=1,ABS(N3415),0)</f>
        <v>0.32338308457711445</v>
      </c>
      <c r="AD3414" s="22">
        <f t="shared" ref="AD3414:AD3428" si="1130">IF(N3414=1,0,ABS(O3415))</f>
        <v>0</v>
      </c>
    </row>
    <row r="3415" spans="3:30" x14ac:dyDescent="0.25">
      <c r="D3415" s="2">
        <v>0.375</v>
      </c>
      <c r="E3415">
        <v>11636</v>
      </c>
      <c r="F3415">
        <v>11646</v>
      </c>
      <c r="G3415">
        <v>11609</v>
      </c>
      <c r="H3415">
        <v>11638</v>
      </c>
      <c r="J3415">
        <v>2</v>
      </c>
      <c r="K3415">
        <f t="shared" ref="K3415:K3428" si="1131">K3414+J3416</f>
        <v>-6</v>
      </c>
      <c r="L3415">
        <v>37</v>
      </c>
      <c r="N3415">
        <f>IF(J3414&lt;0,MIN(K3415:K3428),MAX(K3415:K3428))/R3393</f>
        <v>0.32338308457711445</v>
      </c>
      <c r="O3415">
        <f>IF(J3414&lt;0,MAX(K3415:K3428),MIN(K3415:K3428))/R3393</f>
        <v>-2.9850746268656716E-2</v>
      </c>
      <c r="R3415">
        <f>MIN(G3412:G3428)</f>
        <v>11590</v>
      </c>
      <c r="W3415">
        <f t="shared" si="1123"/>
        <v>0</v>
      </c>
      <c r="X3415">
        <f t="shared" si="1124"/>
        <v>2</v>
      </c>
      <c r="Y3415">
        <f t="shared" si="1125"/>
        <v>0</v>
      </c>
      <c r="Z3415" s="22">
        <f t="shared" si="1126"/>
        <v>0.32338308457711445</v>
      </c>
      <c r="AA3415" s="22">
        <f t="shared" si="1127"/>
        <v>2.9850746268656716E-2</v>
      </c>
      <c r="AB3415">
        <f t="shared" si="1128"/>
        <v>0</v>
      </c>
      <c r="AC3415" s="22">
        <f t="shared" si="1129"/>
        <v>0</v>
      </c>
      <c r="AD3415" s="22">
        <f t="shared" si="1130"/>
        <v>0</v>
      </c>
    </row>
    <row r="3416" spans="3:30" x14ac:dyDescent="0.25">
      <c r="D3416" s="1">
        <v>0.41666666666666669</v>
      </c>
      <c r="E3416">
        <v>11639</v>
      </c>
      <c r="F3416">
        <v>11658</v>
      </c>
      <c r="G3416">
        <v>11622</v>
      </c>
      <c r="H3416">
        <v>11633</v>
      </c>
      <c r="J3416">
        <v>-6</v>
      </c>
      <c r="K3416">
        <f t="shared" si="1131"/>
        <v>9</v>
      </c>
      <c r="L3416">
        <v>36</v>
      </c>
      <c r="R3416">
        <f>R3414-R3415</f>
        <v>133</v>
      </c>
      <c r="W3416">
        <f t="shared" si="1123"/>
        <v>0</v>
      </c>
      <c r="X3416">
        <f t="shared" si="1124"/>
        <v>6</v>
      </c>
      <c r="Y3416">
        <f t="shared" si="1125"/>
        <v>133</v>
      </c>
      <c r="Z3416" s="22">
        <f t="shared" si="1126"/>
        <v>0</v>
      </c>
      <c r="AA3416" s="22">
        <f t="shared" si="1127"/>
        <v>0</v>
      </c>
      <c r="AB3416">
        <f t="shared" si="1128"/>
        <v>0</v>
      </c>
      <c r="AC3416" s="22">
        <f t="shared" si="1129"/>
        <v>0</v>
      </c>
      <c r="AD3416" s="22">
        <f t="shared" si="1130"/>
        <v>0</v>
      </c>
    </row>
    <row r="3417" spans="3:30" x14ac:dyDescent="0.25">
      <c r="D3417" s="1">
        <v>0.45833333333333331</v>
      </c>
      <c r="E3417">
        <v>11633</v>
      </c>
      <c r="F3417">
        <v>11649</v>
      </c>
      <c r="G3417">
        <v>11629</v>
      </c>
      <c r="H3417">
        <v>11648</v>
      </c>
      <c r="J3417">
        <v>15</v>
      </c>
      <c r="K3417">
        <f t="shared" si="1131"/>
        <v>7</v>
      </c>
      <c r="L3417">
        <v>20</v>
      </c>
      <c r="R3417">
        <v>133</v>
      </c>
      <c r="W3417">
        <f t="shared" si="1123"/>
        <v>0</v>
      </c>
      <c r="X3417">
        <f t="shared" si="1124"/>
        <v>15</v>
      </c>
      <c r="Y3417">
        <f t="shared" si="1125"/>
        <v>133</v>
      </c>
      <c r="Z3417" s="22">
        <f t="shared" si="1126"/>
        <v>0</v>
      </c>
      <c r="AA3417" s="22">
        <f t="shared" si="1127"/>
        <v>0</v>
      </c>
      <c r="AB3417">
        <f t="shared" si="1128"/>
        <v>0</v>
      </c>
      <c r="AC3417" s="22">
        <f t="shared" si="1129"/>
        <v>0</v>
      </c>
      <c r="AD3417" s="22">
        <f t="shared" si="1130"/>
        <v>0</v>
      </c>
    </row>
    <row r="3418" spans="3:30" x14ac:dyDescent="0.25">
      <c r="D3418" s="1">
        <v>0.5</v>
      </c>
      <c r="E3418">
        <v>11648</v>
      </c>
      <c r="F3418">
        <v>11658</v>
      </c>
      <c r="G3418">
        <v>11643</v>
      </c>
      <c r="H3418">
        <v>11646</v>
      </c>
      <c r="J3418">
        <v>-2</v>
      </c>
      <c r="K3418">
        <f t="shared" si="1131"/>
        <v>3</v>
      </c>
      <c r="L3418">
        <v>15</v>
      </c>
      <c r="W3418">
        <f t="shared" si="1123"/>
        <v>0</v>
      </c>
      <c r="X3418">
        <f t="shared" si="1124"/>
        <v>2</v>
      </c>
      <c r="Y3418">
        <f t="shared" si="1125"/>
        <v>0</v>
      </c>
      <c r="Z3418" s="22">
        <f t="shared" si="1126"/>
        <v>0</v>
      </c>
      <c r="AA3418" s="22">
        <f t="shared" si="1127"/>
        <v>0</v>
      </c>
      <c r="AB3418">
        <f t="shared" si="1128"/>
        <v>0</v>
      </c>
      <c r="AC3418" s="22">
        <f t="shared" si="1129"/>
        <v>0</v>
      </c>
      <c r="AD3418" s="22">
        <f t="shared" si="1130"/>
        <v>0</v>
      </c>
    </row>
    <row r="3419" spans="3:30" x14ac:dyDescent="0.25">
      <c r="C3419">
        <v>1</v>
      </c>
      <c r="D3419" s="1">
        <v>0.54166666666666663</v>
      </c>
      <c r="E3419">
        <v>11646</v>
      </c>
      <c r="F3419">
        <v>11657</v>
      </c>
      <c r="G3419">
        <v>11641</v>
      </c>
      <c r="H3419">
        <v>11642</v>
      </c>
      <c r="J3419">
        <v>-4</v>
      </c>
      <c r="K3419">
        <f t="shared" si="1131"/>
        <v>15</v>
      </c>
      <c r="L3419">
        <v>16</v>
      </c>
      <c r="W3419">
        <f t="shared" si="1123"/>
        <v>0</v>
      </c>
      <c r="X3419">
        <f t="shared" si="1124"/>
        <v>4</v>
      </c>
      <c r="Y3419">
        <f t="shared" si="1125"/>
        <v>0</v>
      </c>
      <c r="Z3419" s="22">
        <f t="shared" si="1126"/>
        <v>0</v>
      </c>
      <c r="AA3419" s="22">
        <f t="shared" si="1127"/>
        <v>0</v>
      </c>
      <c r="AB3419">
        <f t="shared" si="1128"/>
        <v>0</v>
      </c>
      <c r="AC3419" s="22">
        <f t="shared" si="1129"/>
        <v>0</v>
      </c>
      <c r="AD3419" s="22">
        <f t="shared" si="1130"/>
        <v>0</v>
      </c>
    </row>
    <row r="3420" spans="3:30" x14ac:dyDescent="0.25">
      <c r="D3420" s="1">
        <v>0.58333333333333337</v>
      </c>
      <c r="E3420">
        <v>11643</v>
      </c>
      <c r="F3420">
        <v>11656</v>
      </c>
      <c r="G3420">
        <v>11642</v>
      </c>
      <c r="H3420">
        <v>11655</v>
      </c>
      <c r="J3420">
        <v>12</v>
      </c>
      <c r="K3420">
        <f t="shared" si="1131"/>
        <v>46</v>
      </c>
      <c r="L3420">
        <v>14</v>
      </c>
      <c r="W3420">
        <f t="shared" si="1123"/>
        <v>0</v>
      </c>
      <c r="X3420">
        <f t="shared" si="1124"/>
        <v>12</v>
      </c>
      <c r="Y3420">
        <f t="shared" si="1125"/>
        <v>0</v>
      </c>
      <c r="Z3420" s="22">
        <f t="shared" si="1126"/>
        <v>0</v>
      </c>
      <c r="AA3420" s="22">
        <f t="shared" si="1127"/>
        <v>0</v>
      </c>
      <c r="AB3420">
        <f t="shared" si="1128"/>
        <v>0</v>
      </c>
      <c r="AC3420" s="22">
        <f t="shared" si="1129"/>
        <v>0</v>
      </c>
      <c r="AD3420" s="22">
        <f t="shared" si="1130"/>
        <v>0</v>
      </c>
    </row>
    <row r="3421" spans="3:30" x14ac:dyDescent="0.25">
      <c r="D3421" s="1">
        <v>0.625</v>
      </c>
      <c r="E3421">
        <v>11655</v>
      </c>
      <c r="F3421">
        <v>11693</v>
      </c>
      <c r="G3421">
        <v>11654</v>
      </c>
      <c r="H3421">
        <v>11686</v>
      </c>
      <c r="J3421">
        <v>31</v>
      </c>
      <c r="K3421">
        <f t="shared" si="1131"/>
        <v>65</v>
      </c>
      <c r="L3421">
        <v>39</v>
      </c>
      <c r="W3421">
        <f t="shared" si="1123"/>
        <v>0</v>
      </c>
      <c r="X3421">
        <f t="shared" si="1124"/>
        <v>31</v>
      </c>
      <c r="Y3421">
        <f t="shared" si="1125"/>
        <v>0</v>
      </c>
      <c r="Z3421" s="22">
        <f t="shared" si="1126"/>
        <v>0</v>
      </c>
      <c r="AA3421" s="22">
        <f t="shared" si="1127"/>
        <v>0</v>
      </c>
      <c r="AB3421">
        <f t="shared" si="1128"/>
        <v>0</v>
      </c>
      <c r="AC3421" s="22">
        <f t="shared" si="1129"/>
        <v>0</v>
      </c>
      <c r="AD3421" s="22">
        <f t="shared" si="1130"/>
        <v>0</v>
      </c>
    </row>
    <row r="3422" spans="3:30" x14ac:dyDescent="0.25">
      <c r="D3422" s="1">
        <v>0.66666666666666663</v>
      </c>
      <c r="E3422">
        <v>11686</v>
      </c>
      <c r="F3422">
        <v>11723</v>
      </c>
      <c r="G3422">
        <v>11684</v>
      </c>
      <c r="H3422">
        <v>11705</v>
      </c>
      <c r="J3422">
        <v>19</v>
      </c>
      <c r="K3422">
        <f t="shared" si="1131"/>
        <v>10</v>
      </c>
      <c r="L3422">
        <v>39</v>
      </c>
      <c r="W3422">
        <f t="shared" si="1123"/>
        <v>0</v>
      </c>
      <c r="X3422">
        <f t="shared" si="1124"/>
        <v>19</v>
      </c>
      <c r="Y3422">
        <f t="shared" si="1125"/>
        <v>0</v>
      </c>
      <c r="Z3422" s="22">
        <f t="shared" si="1126"/>
        <v>0</v>
      </c>
      <c r="AA3422" s="22">
        <f t="shared" si="1127"/>
        <v>0</v>
      </c>
      <c r="AB3422">
        <f t="shared" si="1128"/>
        <v>0</v>
      </c>
      <c r="AC3422" s="22">
        <f t="shared" si="1129"/>
        <v>0</v>
      </c>
      <c r="AD3422" s="22">
        <f t="shared" si="1130"/>
        <v>0</v>
      </c>
    </row>
    <row r="3423" spans="3:30" x14ac:dyDescent="0.25">
      <c r="D3423" s="1">
        <v>0.70833333333333337</v>
      </c>
      <c r="E3423">
        <v>11705</v>
      </c>
      <c r="F3423">
        <v>11713</v>
      </c>
      <c r="G3423">
        <v>11641</v>
      </c>
      <c r="H3423">
        <v>11650</v>
      </c>
      <c r="J3423">
        <v>-55</v>
      </c>
      <c r="K3423">
        <f t="shared" si="1131"/>
        <v>15</v>
      </c>
      <c r="L3423">
        <v>72</v>
      </c>
      <c r="W3423">
        <f t="shared" si="1123"/>
        <v>0</v>
      </c>
      <c r="X3423">
        <f t="shared" si="1124"/>
        <v>55</v>
      </c>
      <c r="Y3423">
        <f t="shared" si="1125"/>
        <v>0</v>
      </c>
      <c r="Z3423" s="22">
        <f t="shared" si="1126"/>
        <v>0</v>
      </c>
      <c r="AA3423" s="22">
        <f t="shared" si="1127"/>
        <v>0</v>
      </c>
      <c r="AB3423">
        <f t="shared" si="1128"/>
        <v>0</v>
      </c>
      <c r="AC3423" s="22">
        <f t="shared" si="1129"/>
        <v>0</v>
      </c>
      <c r="AD3423" s="22">
        <f t="shared" si="1130"/>
        <v>0</v>
      </c>
    </row>
    <row r="3424" spans="3:30" x14ac:dyDescent="0.25">
      <c r="D3424" s="1">
        <v>0.75</v>
      </c>
      <c r="E3424">
        <v>11650</v>
      </c>
      <c r="F3424">
        <v>11664</v>
      </c>
      <c r="G3424">
        <v>11640</v>
      </c>
      <c r="H3424">
        <v>11655</v>
      </c>
      <c r="J3424">
        <v>5</v>
      </c>
      <c r="K3424">
        <f t="shared" si="1131"/>
        <v>19</v>
      </c>
      <c r="L3424">
        <v>24</v>
      </c>
      <c r="W3424">
        <f t="shared" si="1123"/>
        <v>0</v>
      </c>
      <c r="X3424">
        <f t="shared" si="1124"/>
        <v>5</v>
      </c>
      <c r="Y3424">
        <f t="shared" si="1125"/>
        <v>0</v>
      </c>
      <c r="Z3424" s="22">
        <f t="shared" si="1126"/>
        <v>0</v>
      </c>
      <c r="AA3424" s="22">
        <f t="shared" si="1127"/>
        <v>0</v>
      </c>
      <c r="AB3424">
        <f t="shared" si="1128"/>
        <v>0</v>
      </c>
      <c r="AC3424" s="22">
        <f t="shared" si="1129"/>
        <v>0</v>
      </c>
      <c r="AD3424" s="22">
        <f t="shared" si="1130"/>
        <v>0</v>
      </c>
    </row>
    <row r="3425" spans="4:30" x14ac:dyDescent="0.25">
      <c r="D3425" s="1">
        <v>0.79166666666666663</v>
      </c>
      <c r="E3425">
        <v>11655</v>
      </c>
      <c r="F3425">
        <v>11663</v>
      </c>
      <c r="G3425">
        <v>11646</v>
      </c>
      <c r="H3425">
        <v>11659</v>
      </c>
      <c r="J3425">
        <v>4</v>
      </c>
      <c r="K3425">
        <f t="shared" si="1131"/>
        <v>26</v>
      </c>
      <c r="L3425">
        <v>17</v>
      </c>
      <c r="W3425">
        <f t="shared" si="1123"/>
        <v>0</v>
      </c>
      <c r="X3425">
        <f t="shared" si="1124"/>
        <v>4</v>
      </c>
      <c r="Y3425">
        <f t="shared" si="1125"/>
        <v>0</v>
      </c>
      <c r="Z3425" s="22">
        <f t="shared" si="1126"/>
        <v>0</v>
      </c>
      <c r="AA3425" s="22">
        <f t="shared" si="1127"/>
        <v>0</v>
      </c>
      <c r="AB3425">
        <f t="shared" si="1128"/>
        <v>0</v>
      </c>
      <c r="AC3425" s="22">
        <f t="shared" si="1129"/>
        <v>0</v>
      </c>
      <c r="AD3425" s="22">
        <f t="shared" si="1130"/>
        <v>0</v>
      </c>
    </row>
    <row r="3426" spans="4:30" x14ac:dyDescent="0.25">
      <c r="D3426" s="1">
        <v>0.83333333333333337</v>
      </c>
      <c r="E3426">
        <v>11658</v>
      </c>
      <c r="F3426">
        <v>11671</v>
      </c>
      <c r="G3426">
        <v>11657</v>
      </c>
      <c r="H3426">
        <v>11665</v>
      </c>
      <c r="J3426">
        <v>7</v>
      </c>
      <c r="K3426">
        <f t="shared" si="1131"/>
        <v>24</v>
      </c>
      <c r="L3426">
        <v>14</v>
      </c>
      <c r="W3426">
        <f t="shared" si="1123"/>
        <v>0</v>
      </c>
      <c r="X3426">
        <f t="shared" si="1124"/>
        <v>7</v>
      </c>
      <c r="Y3426">
        <f t="shared" si="1125"/>
        <v>0</v>
      </c>
      <c r="Z3426" s="22">
        <f t="shared" si="1126"/>
        <v>0</v>
      </c>
      <c r="AA3426" s="22">
        <f t="shared" si="1127"/>
        <v>0</v>
      </c>
      <c r="AB3426">
        <f t="shared" si="1128"/>
        <v>0</v>
      </c>
      <c r="AC3426" s="22">
        <f t="shared" si="1129"/>
        <v>0</v>
      </c>
      <c r="AD3426" s="22">
        <f t="shared" si="1130"/>
        <v>0</v>
      </c>
    </row>
    <row r="3427" spans="4:30" x14ac:dyDescent="0.25">
      <c r="D3427" s="1">
        <v>0.875</v>
      </c>
      <c r="E3427">
        <v>11664</v>
      </c>
      <c r="F3427">
        <v>11694</v>
      </c>
      <c r="G3427">
        <v>11650</v>
      </c>
      <c r="H3427">
        <v>11662</v>
      </c>
      <c r="J3427">
        <v>-2</v>
      </c>
      <c r="K3427">
        <f t="shared" si="1131"/>
        <v>26</v>
      </c>
      <c r="L3427">
        <v>44</v>
      </c>
      <c r="W3427">
        <f t="shared" si="1123"/>
        <v>0</v>
      </c>
      <c r="X3427">
        <f t="shared" si="1124"/>
        <v>2</v>
      </c>
      <c r="Y3427">
        <f t="shared" si="1125"/>
        <v>0</v>
      </c>
      <c r="Z3427" s="22">
        <f t="shared" si="1126"/>
        <v>0</v>
      </c>
      <c r="AA3427" s="22">
        <f t="shared" si="1127"/>
        <v>0</v>
      </c>
      <c r="AB3427">
        <f t="shared" si="1128"/>
        <v>0</v>
      </c>
      <c r="AC3427" s="22">
        <f t="shared" si="1129"/>
        <v>0</v>
      </c>
      <c r="AD3427" s="22">
        <f t="shared" si="1130"/>
        <v>0</v>
      </c>
    </row>
    <row r="3428" spans="4:30" x14ac:dyDescent="0.25">
      <c r="D3428" s="2">
        <v>0.91666666666666663</v>
      </c>
      <c r="E3428">
        <v>11662</v>
      </c>
      <c r="F3428">
        <v>11685</v>
      </c>
      <c r="G3428">
        <v>11660</v>
      </c>
      <c r="H3428">
        <v>11664</v>
      </c>
      <c r="J3428">
        <v>2</v>
      </c>
      <c r="K3428">
        <f t="shared" si="1131"/>
        <v>26</v>
      </c>
      <c r="L3428">
        <v>25</v>
      </c>
      <c r="W3428">
        <f t="shared" si="1123"/>
        <v>0</v>
      </c>
      <c r="X3428">
        <f t="shared" si="1124"/>
        <v>2</v>
      </c>
      <c r="Y3428">
        <f t="shared" si="1125"/>
        <v>0</v>
      </c>
      <c r="Z3428" s="22">
        <f t="shared" si="1126"/>
        <v>0</v>
      </c>
      <c r="AA3428" s="22">
        <f t="shared" si="1127"/>
        <v>0</v>
      </c>
      <c r="AB3428">
        <f t="shared" si="1128"/>
        <v>0</v>
      </c>
      <c r="AC3428" s="22">
        <f t="shared" si="1129"/>
        <v>0</v>
      </c>
      <c r="AD3428" s="22">
        <f t="shared" si="1130"/>
        <v>0</v>
      </c>
    </row>
    <row r="3429" spans="4:30" hidden="1" x14ac:dyDescent="0.25">
      <c r="D3429" s="1">
        <v>0.95833333333333337</v>
      </c>
      <c r="E3429">
        <v>11662</v>
      </c>
      <c r="F3429">
        <v>11667</v>
      </c>
      <c r="G3429">
        <v>11653</v>
      </c>
      <c r="H3429">
        <v>11656</v>
      </c>
      <c r="Z3429"/>
      <c r="AA3429"/>
      <c r="AC3429"/>
      <c r="AD3429"/>
    </row>
    <row r="3430" spans="4:30" hidden="1" x14ac:dyDescent="0.25">
      <c r="D3430" s="1">
        <v>0</v>
      </c>
      <c r="E3430">
        <v>11656</v>
      </c>
      <c r="F3430">
        <v>11656</v>
      </c>
      <c r="G3430">
        <v>11656</v>
      </c>
      <c r="H3430">
        <v>11656</v>
      </c>
      <c r="Z3430"/>
      <c r="AA3430"/>
      <c r="AC3430"/>
      <c r="AD3430"/>
    </row>
    <row r="3431" spans="4:30" hidden="1" x14ac:dyDescent="0.25">
      <c r="D3431" s="1">
        <v>4.1666666666666664E-2</v>
      </c>
      <c r="E3431">
        <v>11659</v>
      </c>
      <c r="F3431">
        <v>11660</v>
      </c>
      <c r="G3431">
        <v>11638</v>
      </c>
      <c r="H3431">
        <v>11648</v>
      </c>
      <c r="Z3431"/>
      <c r="AA3431"/>
      <c r="AC3431"/>
      <c r="AD3431"/>
    </row>
    <row r="3432" spans="4:30" hidden="1" x14ac:dyDescent="0.25">
      <c r="D3432" s="1">
        <v>8.3333333333333329E-2</v>
      </c>
      <c r="E3432">
        <v>11649</v>
      </c>
      <c r="F3432">
        <v>11649</v>
      </c>
      <c r="G3432">
        <v>11632</v>
      </c>
      <c r="H3432">
        <v>11637</v>
      </c>
      <c r="Z3432"/>
      <c r="AA3432"/>
      <c r="AC3432"/>
      <c r="AD3432"/>
    </row>
    <row r="3433" spans="4:30" hidden="1" x14ac:dyDescent="0.25">
      <c r="D3433" s="1">
        <v>0.125</v>
      </c>
      <c r="E3433">
        <v>11638</v>
      </c>
      <c r="F3433">
        <v>11649</v>
      </c>
      <c r="G3433">
        <v>11638</v>
      </c>
      <c r="H3433">
        <v>11641</v>
      </c>
      <c r="Z3433"/>
      <c r="AA3433"/>
      <c r="AC3433"/>
      <c r="AD3433"/>
    </row>
    <row r="3434" spans="4:30" hidden="1" x14ac:dyDescent="0.25">
      <c r="D3434" s="1">
        <v>0.16666666666666666</v>
      </c>
      <c r="E3434">
        <v>11640</v>
      </c>
      <c r="F3434">
        <v>11645</v>
      </c>
      <c r="G3434">
        <v>11638</v>
      </c>
      <c r="H3434">
        <v>11640</v>
      </c>
      <c r="Z3434"/>
      <c r="AA3434"/>
      <c r="AC3434"/>
      <c r="AD3434"/>
    </row>
    <row r="3435" spans="4:30" hidden="1" x14ac:dyDescent="0.25">
      <c r="D3435" s="1">
        <v>0.20833333333333334</v>
      </c>
      <c r="E3435">
        <v>11638</v>
      </c>
      <c r="F3435">
        <v>11640</v>
      </c>
      <c r="G3435">
        <v>11611</v>
      </c>
      <c r="H3435">
        <v>11613</v>
      </c>
      <c r="Z3435"/>
      <c r="AA3435"/>
      <c r="AC3435"/>
      <c r="AD3435"/>
    </row>
    <row r="3436" spans="4:30" hidden="1" x14ac:dyDescent="0.25">
      <c r="D3436" s="1">
        <v>0.25</v>
      </c>
      <c r="E3436">
        <v>11614</v>
      </c>
      <c r="F3436">
        <v>11627</v>
      </c>
      <c r="G3436">
        <v>11613</v>
      </c>
      <c r="H3436">
        <v>11625</v>
      </c>
      <c r="Z3436"/>
      <c r="AA3436"/>
      <c r="AC3436"/>
      <c r="AD3436"/>
    </row>
    <row r="3437" spans="4:30" hidden="1" x14ac:dyDescent="0.25">
      <c r="D3437" s="1">
        <v>0.29166666666666669</v>
      </c>
      <c r="E3437">
        <v>11627</v>
      </c>
      <c r="F3437">
        <v>11628</v>
      </c>
      <c r="G3437">
        <v>11612</v>
      </c>
      <c r="H3437">
        <v>11612</v>
      </c>
      <c r="Z3437"/>
      <c r="AA3437"/>
      <c r="AC3437"/>
      <c r="AD3437"/>
    </row>
    <row r="3438" spans="4:30" x14ac:dyDescent="0.25">
      <c r="D3438" s="2">
        <v>0.33333333333333331</v>
      </c>
      <c r="E3438">
        <v>11614</v>
      </c>
      <c r="F3438">
        <v>11635</v>
      </c>
      <c r="G3438">
        <v>11612</v>
      </c>
      <c r="H3438">
        <v>11623</v>
      </c>
      <c r="J3438">
        <v>9</v>
      </c>
      <c r="K3438">
        <v>0</v>
      </c>
      <c r="L3438">
        <v>23</v>
      </c>
      <c r="M3438">
        <v>39</v>
      </c>
      <c r="N3438">
        <v>1</v>
      </c>
      <c r="R3438">
        <f>MAX(F3436:F3452)</f>
        <v>11677</v>
      </c>
      <c r="W3438">
        <f t="shared" ref="W3438:W3452" si="1132">ABS(M3438)</f>
        <v>39</v>
      </c>
      <c r="X3438">
        <f t="shared" ref="X3438:X3452" si="1133">ABS(J3438)</f>
        <v>9</v>
      </c>
      <c r="Y3438">
        <f t="shared" ref="Y3438:Y3452" si="1134">IF(R3438&lt;1000,ABS(R3438),0)</f>
        <v>0</v>
      </c>
      <c r="Z3438" s="22">
        <f t="shared" ref="Z3438:Z3452" si="1135">IF(N3438=1,0,ABS(N3438))</f>
        <v>0</v>
      </c>
      <c r="AA3438" s="22">
        <f t="shared" ref="AA3438:AA3452" si="1136">ABS(O3438)</f>
        <v>0</v>
      </c>
      <c r="AB3438">
        <f t="shared" ref="AB3438:AB3452" si="1137">IF(N3438=1,1,0)</f>
        <v>1</v>
      </c>
      <c r="AC3438" s="22">
        <f t="shared" ref="AC3438:AC3452" si="1138">IF(N3438=1,ABS(N3439),0)</f>
        <v>0.2781954887218045</v>
      </c>
      <c r="AD3438" s="22">
        <f t="shared" ref="AD3438:AD3452" si="1139">IF(N3438=1,0,ABS(O3439))</f>
        <v>0</v>
      </c>
    </row>
    <row r="3439" spans="4:30" x14ac:dyDescent="0.25">
      <c r="D3439" s="2">
        <v>0.375</v>
      </c>
      <c r="E3439">
        <v>11615</v>
      </c>
      <c r="F3439">
        <v>11622</v>
      </c>
      <c r="G3439">
        <v>11601</v>
      </c>
      <c r="H3439">
        <v>11617</v>
      </c>
      <c r="J3439">
        <v>2</v>
      </c>
      <c r="K3439">
        <f t="shared" ref="K3439:K3452" si="1140">K3438+J3440</f>
        <v>-3</v>
      </c>
      <c r="L3439">
        <v>21</v>
      </c>
      <c r="N3439">
        <f>IF(J3438&lt;0,MIN(K3439:K3452),MAX(K3439:K3452))/R3417</f>
        <v>0.2781954887218045</v>
      </c>
      <c r="O3439">
        <f>IF(J3438&lt;0,MAX(K3439:K3452),MIN(K3439:K3452))/R3417</f>
        <v>-4.5112781954887216E-2</v>
      </c>
      <c r="R3439">
        <f>MIN(G3436:G3452)</f>
        <v>11598</v>
      </c>
      <c r="W3439">
        <f t="shared" si="1132"/>
        <v>0</v>
      </c>
      <c r="X3439">
        <f t="shared" si="1133"/>
        <v>2</v>
      </c>
      <c r="Y3439">
        <f t="shared" si="1134"/>
        <v>0</v>
      </c>
      <c r="Z3439" s="22">
        <f t="shared" si="1135"/>
        <v>0.2781954887218045</v>
      </c>
      <c r="AA3439" s="22">
        <f t="shared" si="1136"/>
        <v>4.5112781954887216E-2</v>
      </c>
      <c r="AB3439">
        <f t="shared" si="1137"/>
        <v>0</v>
      </c>
      <c r="AC3439" s="22">
        <f t="shared" si="1138"/>
        <v>0</v>
      </c>
      <c r="AD3439" s="22">
        <f t="shared" si="1139"/>
        <v>0</v>
      </c>
    </row>
    <row r="3440" spans="4:30" x14ac:dyDescent="0.25">
      <c r="D3440" s="1">
        <v>0.41666666666666669</v>
      </c>
      <c r="E3440">
        <v>11619</v>
      </c>
      <c r="F3440">
        <v>11649</v>
      </c>
      <c r="G3440">
        <v>11598</v>
      </c>
      <c r="H3440">
        <v>11616</v>
      </c>
      <c r="J3440">
        <v>-3</v>
      </c>
      <c r="K3440">
        <f t="shared" si="1140"/>
        <v>3</v>
      </c>
      <c r="L3440">
        <v>51</v>
      </c>
      <c r="R3440">
        <f>R3438-R3439</f>
        <v>79</v>
      </c>
      <c r="W3440">
        <f t="shared" si="1132"/>
        <v>0</v>
      </c>
      <c r="X3440">
        <f t="shared" si="1133"/>
        <v>3</v>
      </c>
      <c r="Y3440">
        <f t="shared" si="1134"/>
        <v>79</v>
      </c>
      <c r="Z3440" s="22">
        <f t="shared" si="1135"/>
        <v>0</v>
      </c>
      <c r="AA3440" s="22">
        <f t="shared" si="1136"/>
        <v>0</v>
      </c>
      <c r="AB3440">
        <f t="shared" si="1137"/>
        <v>0</v>
      </c>
      <c r="AC3440" s="22">
        <f t="shared" si="1138"/>
        <v>0</v>
      </c>
      <c r="AD3440" s="22">
        <f t="shared" si="1139"/>
        <v>0</v>
      </c>
    </row>
    <row r="3441" spans="3:30" x14ac:dyDescent="0.25">
      <c r="D3441" s="1">
        <v>0.45833333333333331</v>
      </c>
      <c r="E3441">
        <v>11616</v>
      </c>
      <c r="F3441">
        <v>11629</v>
      </c>
      <c r="G3441">
        <v>11613</v>
      </c>
      <c r="H3441">
        <v>11622</v>
      </c>
      <c r="J3441">
        <v>6</v>
      </c>
      <c r="K3441">
        <f t="shared" si="1140"/>
        <v>19</v>
      </c>
      <c r="L3441">
        <v>16</v>
      </c>
      <c r="R3441">
        <v>79</v>
      </c>
      <c r="W3441">
        <f t="shared" si="1132"/>
        <v>0</v>
      </c>
      <c r="X3441">
        <f t="shared" si="1133"/>
        <v>6</v>
      </c>
      <c r="Y3441">
        <f t="shared" si="1134"/>
        <v>79</v>
      </c>
      <c r="Z3441" s="22">
        <f t="shared" si="1135"/>
        <v>0</v>
      </c>
      <c r="AA3441" s="22">
        <f t="shared" si="1136"/>
        <v>0</v>
      </c>
      <c r="AB3441">
        <f t="shared" si="1137"/>
        <v>0</v>
      </c>
      <c r="AC3441" s="22">
        <f t="shared" si="1138"/>
        <v>0</v>
      </c>
      <c r="AD3441" s="22">
        <f t="shared" si="1139"/>
        <v>0</v>
      </c>
    </row>
    <row r="3442" spans="3:30" x14ac:dyDescent="0.25">
      <c r="D3442" s="1">
        <v>0.5</v>
      </c>
      <c r="E3442">
        <v>11622</v>
      </c>
      <c r="F3442">
        <v>11638</v>
      </c>
      <c r="G3442">
        <v>11608</v>
      </c>
      <c r="H3442">
        <v>11638</v>
      </c>
      <c r="J3442">
        <v>16</v>
      </c>
      <c r="K3442">
        <f t="shared" si="1140"/>
        <v>23</v>
      </c>
      <c r="L3442">
        <v>30</v>
      </c>
      <c r="W3442">
        <f t="shared" si="1132"/>
        <v>0</v>
      </c>
      <c r="X3442">
        <f t="shared" si="1133"/>
        <v>16</v>
      </c>
      <c r="Y3442">
        <f t="shared" si="1134"/>
        <v>0</v>
      </c>
      <c r="Z3442" s="22">
        <f t="shared" si="1135"/>
        <v>0</v>
      </c>
      <c r="AA3442" s="22">
        <f t="shared" si="1136"/>
        <v>0</v>
      </c>
      <c r="AB3442">
        <f t="shared" si="1137"/>
        <v>0</v>
      </c>
      <c r="AC3442" s="22">
        <f t="shared" si="1138"/>
        <v>0</v>
      </c>
      <c r="AD3442" s="22">
        <f t="shared" si="1139"/>
        <v>0</v>
      </c>
    </row>
    <row r="3443" spans="3:30" x14ac:dyDescent="0.25">
      <c r="C3443">
        <v>1</v>
      </c>
      <c r="D3443" s="1">
        <v>0.54166666666666663</v>
      </c>
      <c r="E3443">
        <v>11638</v>
      </c>
      <c r="F3443">
        <v>11660</v>
      </c>
      <c r="G3443">
        <v>11633</v>
      </c>
      <c r="H3443">
        <v>11642</v>
      </c>
      <c r="J3443">
        <v>4</v>
      </c>
      <c r="K3443">
        <f t="shared" si="1140"/>
        <v>37</v>
      </c>
      <c r="L3443">
        <v>27</v>
      </c>
      <c r="W3443">
        <f t="shared" si="1132"/>
        <v>0</v>
      </c>
      <c r="X3443">
        <f t="shared" si="1133"/>
        <v>4</v>
      </c>
      <c r="Y3443">
        <f t="shared" si="1134"/>
        <v>0</v>
      </c>
      <c r="Z3443" s="22">
        <f t="shared" si="1135"/>
        <v>0</v>
      </c>
      <c r="AA3443" s="22">
        <f t="shared" si="1136"/>
        <v>0</v>
      </c>
      <c r="AB3443">
        <f t="shared" si="1137"/>
        <v>0</v>
      </c>
      <c r="AC3443" s="22">
        <f t="shared" si="1138"/>
        <v>0</v>
      </c>
      <c r="AD3443" s="22">
        <f t="shared" si="1139"/>
        <v>0</v>
      </c>
    </row>
    <row r="3444" spans="3:30" x14ac:dyDescent="0.25">
      <c r="D3444" s="1">
        <v>0.58333333333333337</v>
      </c>
      <c r="E3444">
        <v>11641</v>
      </c>
      <c r="F3444">
        <v>11677</v>
      </c>
      <c r="G3444">
        <v>11638</v>
      </c>
      <c r="H3444">
        <v>11655</v>
      </c>
      <c r="J3444">
        <v>14</v>
      </c>
      <c r="K3444">
        <f t="shared" si="1140"/>
        <v>3</v>
      </c>
      <c r="L3444">
        <v>39</v>
      </c>
      <c r="W3444">
        <f t="shared" si="1132"/>
        <v>0</v>
      </c>
      <c r="X3444">
        <f t="shared" si="1133"/>
        <v>14</v>
      </c>
      <c r="Y3444">
        <f t="shared" si="1134"/>
        <v>0</v>
      </c>
      <c r="Z3444" s="22">
        <f t="shared" si="1135"/>
        <v>0</v>
      </c>
      <c r="AA3444" s="22">
        <f t="shared" si="1136"/>
        <v>0</v>
      </c>
      <c r="AB3444">
        <f t="shared" si="1137"/>
        <v>0</v>
      </c>
      <c r="AC3444" s="22">
        <f t="shared" si="1138"/>
        <v>0</v>
      </c>
      <c r="AD3444" s="22">
        <f t="shared" si="1139"/>
        <v>0</v>
      </c>
    </row>
    <row r="3445" spans="3:30" x14ac:dyDescent="0.25">
      <c r="D3445" s="1">
        <v>0.625</v>
      </c>
      <c r="E3445">
        <v>11655</v>
      </c>
      <c r="F3445">
        <v>11658</v>
      </c>
      <c r="G3445">
        <v>11614</v>
      </c>
      <c r="H3445">
        <v>11621</v>
      </c>
      <c r="J3445">
        <v>-34</v>
      </c>
      <c r="K3445">
        <f t="shared" si="1140"/>
        <v>13</v>
      </c>
      <c r="L3445">
        <v>44</v>
      </c>
      <c r="W3445">
        <f t="shared" si="1132"/>
        <v>0</v>
      </c>
      <c r="X3445">
        <f t="shared" si="1133"/>
        <v>34</v>
      </c>
      <c r="Y3445">
        <f t="shared" si="1134"/>
        <v>0</v>
      </c>
      <c r="Z3445" s="22">
        <f t="shared" si="1135"/>
        <v>0</v>
      </c>
      <c r="AA3445" s="22">
        <f t="shared" si="1136"/>
        <v>0</v>
      </c>
      <c r="AB3445">
        <f t="shared" si="1137"/>
        <v>0</v>
      </c>
      <c r="AC3445" s="22">
        <f t="shared" si="1138"/>
        <v>0</v>
      </c>
      <c r="AD3445" s="22">
        <f t="shared" si="1139"/>
        <v>0</v>
      </c>
    </row>
    <row r="3446" spans="3:30" x14ac:dyDescent="0.25">
      <c r="D3446" s="1">
        <v>0.66666666666666663</v>
      </c>
      <c r="E3446">
        <v>11621</v>
      </c>
      <c r="F3446">
        <v>11635</v>
      </c>
      <c r="G3446">
        <v>11611</v>
      </c>
      <c r="H3446">
        <v>11631</v>
      </c>
      <c r="J3446">
        <v>10</v>
      </c>
      <c r="K3446">
        <f t="shared" si="1140"/>
        <v>31</v>
      </c>
      <c r="L3446">
        <v>24</v>
      </c>
      <c r="W3446">
        <f t="shared" si="1132"/>
        <v>0</v>
      </c>
      <c r="X3446">
        <f t="shared" si="1133"/>
        <v>10</v>
      </c>
      <c r="Y3446">
        <f t="shared" si="1134"/>
        <v>0</v>
      </c>
      <c r="Z3446" s="22">
        <f t="shared" si="1135"/>
        <v>0</v>
      </c>
      <c r="AA3446" s="22">
        <f t="shared" si="1136"/>
        <v>0</v>
      </c>
      <c r="AB3446">
        <f t="shared" si="1137"/>
        <v>0</v>
      </c>
      <c r="AC3446" s="22">
        <f t="shared" si="1138"/>
        <v>0</v>
      </c>
      <c r="AD3446" s="22">
        <f t="shared" si="1139"/>
        <v>0</v>
      </c>
    </row>
    <row r="3447" spans="3:30" x14ac:dyDescent="0.25">
      <c r="D3447" s="1">
        <v>0.70833333333333337</v>
      </c>
      <c r="E3447">
        <v>11631</v>
      </c>
      <c r="F3447">
        <v>11651</v>
      </c>
      <c r="G3447">
        <v>11623</v>
      </c>
      <c r="H3447">
        <v>11649</v>
      </c>
      <c r="J3447">
        <v>18</v>
      </c>
      <c r="K3447">
        <f t="shared" si="1140"/>
        <v>-6</v>
      </c>
      <c r="L3447">
        <v>28</v>
      </c>
      <c r="W3447">
        <f t="shared" si="1132"/>
        <v>0</v>
      </c>
      <c r="X3447">
        <f t="shared" si="1133"/>
        <v>18</v>
      </c>
      <c r="Y3447">
        <f t="shared" si="1134"/>
        <v>0</v>
      </c>
      <c r="Z3447" s="22">
        <f t="shared" si="1135"/>
        <v>0</v>
      </c>
      <c r="AA3447" s="22">
        <f t="shared" si="1136"/>
        <v>0</v>
      </c>
      <c r="AB3447">
        <f t="shared" si="1137"/>
        <v>0</v>
      </c>
      <c r="AC3447" s="22">
        <f t="shared" si="1138"/>
        <v>0</v>
      </c>
      <c r="AD3447" s="22">
        <f t="shared" si="1139"/>
        <v>0</v>
      </c>
    </row>
    <row r="3448" spans="3:30" x14ac:dyDescent="0.25">
      <c r="D3448" s="1">
        <v>0.75</v>
      </c>
      <c r="E3448">
        <v>11648</v>
      </c>
      <c r="F3448">
        <v>11652</v>
      </c>
      <c r="G3448">
        <v>11609</v>
      </c>
      <c r="H3448">
        <v>11611</v>
      </c>
      <c r="J3448">
        <v>-37</v>
      </c>
      <c r="K3448">
        <f t="shared" si="1140"/>
        <v>16</v>
      </c>
      <c r="L3448">
        <v>43</v>
      </c>
      <c r="W3448">
        <f t="shared" si="1132"/>
        <v>0</v>
      </c>
      <c r="X3448">
        <f t="shared" si="1133"/>
        <v>37</v>
      </c>
      <c r="Y3448">
        <f t="shared" si="1134"/>
        <v>0</v>
      </c>
      <c r="Z3448" s="22">
        <f t="shared" si="1135"/>
        <v>0</v>
      </c>
      <c r="AA3448" s="22">
        <f t="shared" si="1136"/>
        <v>0</v>
      </c>
      <c r="AB3448">
        <f t="shared" si="1137"/>
        <v>0</v>
      </c>
      <c r="AC3448" s="22">
        <f t="shared" si="1138"/>
        <v>0</v>
      </c>
      <c r="AD3448" s="22">
        <f t="shared" si="1139"/>
        <v>0</v>
      </c>
    </row>
    <row r="3449" spans="3:30" x14ac:dyDescent="0.25">
      <c r="D3449" s="1">
        <v>0.79166666666666663</v>
      </c>
      <c r="E3449">
        <v>11611</v>
      </c>
      <c r="F3449">
        <v>11637</v>
      </c>
      <c r="G3449">
        <v>11611</v>
      </c>
      <c r="H3449">
        <v>11633</v>
      </c>
      <c r="J3449">
        <v>22</v>
      </c>
      <c r="K3449">
        <f t="shared" si="1140"/>
        <v>31</v>
      </c>
      <c r="L3449">
        <v>26</v>
      </c>
      <c r="W3449">
        <f t="shared" si="1132"/>
        <v>0</v>
      </c>
      <c r="X3449">
        <f t="shared" si="1133"/>
        <v>22</v>
      </c>
      <c r="Y3449">
        <f t="shared" si="1134"/>
        <v>0</v>
      </c>
      <c r="Z3449" s="22">
        <f t="shared" si="1135"/>
        <v>0</v>
      </c>
      <c r="AA3449" s="22">
        <f t="shared" si="1136"/>
        <v>0</v>
      </c>
      <c r="AB3449">
        <f t="shared" si="1137"/>
        <v>0</v>
      </c>
      <c r="AC3449" s="22">
        <f t="shared" si="1138"/>
        <v>0</v>
      </c>
      <c r="AD3449" s="22">
        <f t="shared" si="1139"/>
        <v>0</v>
      </c>
    </row>
    <row r="3450" spans="3:30" x14ac:dyDescent="0.25">
      <c r="D3450" s="1">
        <v>0.83333333333333337</v>
      </c>
      <c r="E3450">
        <v>11633</v>
      </c>
      <c r="F3450">
        <v>11651</v>
      </c>
      <c r="G3450">
        <v>11630</v>
      </c>
      <c r="H3450">
        <v>11648</v>
      </c>
      <c r="J3450">
        <v>15</v>
      </c>
      <c r="K3450">
        <f t="shared" si="1140"/>
        <v>25</v>
      </c>
      <c r="L3450">
        <v>21</v>
      </c>
      <c r="W3450">
        <f t="shared" si="1132"/>
        <v>0</v>
      </c>
      <c r="X3450">
        <f t="shared" si="1133"/>
        <v>15</v>
      </c>
      <c r="Y3450">
        <f t="shared" si="1134"/>
        <v>0</v>
      </c>
      <c r="Z3450" s="22">
        <f t="shared" si="1135"/>
        <v>0</v>
      </c>
      <c r="AA3450" s="22">
        <f t="shared" si="1136"/>
        <v>0</v>
      </c>
      <c r="AB3450">
        <f t="shared" si="1137"/>
        <v>0</v>
      </c>
      <c r="AC3450" s="22">
        <f t="shared" si="1138"/>
        <v>0</v>
      </c>
      <c r="AD3450" s="22">
        <f t="shared" si="1139"/>
        <v>0</v>
      </c>
    </row>
    <row r="3451" spans="3:30" x14ac:dyDescent="0.25">
      <c r="D3451" s="1">
        <v>0.875</v>
      </c>
      <c r="E3451">
        <v>11648</v>
      </c>
      <c r="F3451">
        <v>11649</v>
      </c>
      <c r="G3451">
        <v>11634</v>
      </c>
      <c r="H3451">
        <v>11642</v>
      </c>
      <c r="J3451">
        <v>-6</v>
      </c>
      <c r="K3451">
        <f t="shared" si="1140"/>
        <v>37</v>
      </c>
      <c r="L3451">
        <v>15</v>
      </c>
      <c r="W3451">
        <f t="shared" si="1132"/>
        <v>0</v>
      </c>
      <c r="X3451">
        <f t="shared" si="1133"/>
        <v>6</v>
      </c>
      <c r="Y3451">
        <f t="shared" si="1134"/>
        <v>0</v>
      </c>
      <c r="Z3451" s="22">
        <f t="shared" si="1135"/>
        <v>0</v>
      </c>
      <c r="AA3451" s="22">
        <f t="shared" si="1136"/>
        <v>0</v>
      </c>
      <c r="AB3451">
        <f t="shared" si="1137"/>
        <v>0</v>
      </c>
      <c r="AC3451" s="22">
        <f t="shared" si="1138"/>
        <v>0</v>
      </c>
      <c r="AD3451" s="22">
        <f t="shared" si="1139"/>
        <v>0</v>
      </c>
    </row>
    <row r="3452" spans="3:30" x14ac:dyDescent="0.25">
      <c r="D3452" s="2">
        <v>0.91666666666666663</v>
      </c>
      <c r="E3452">
        <v>11641</v>
      </c>
      <c r="F3452">
        <v>11657</v>
      </c>
      <c r="G3452">
        <v>11641</v>
      </c>
      <c r="H3452">
        <v>11653</v>
      </c>
      <c r="J3452">
        <v>12</v>
      </c>
      <c r="K3452">
        <f t="shared" si="1140"/>
        <v>37</v>
      </c>
      <c r="L3452">
        <v>16</v>
      </c>
      <c r="W3452">
        <f t="shared" si="1132"/>
        <v>0</v>
      </c>
      <c r="X3452">
        <f t="shared" si="1133"/>
        <v>12</v>
      </c>
      <c r="Y3452">
        <f t="shared" si="1134"/>
        <v>0</v>
      </c>
      <c r="Z3452" s="22">
        <f t="shared" si="1135"/>
        <v>0</v>
      </c>
      <c r="AA3452" s="22">
        <f t="shared" si="1136"/>
        <v>0</v>
      </c>
      <c r="AB3452">
        <f t="shared" si="1137"/>
        <v>0</v>
      </c>
      <c r="AC3452" s="22">
        <f t="shared" si="1138"/>
        <v>0</v>
      </c>
      <c r="AD3452" s="22">
        <f t="shared" si="1139"/>
        <v>0</v>
      </c>
    </row>
    <row r="3453" spans="3:30" hidden="1" x14ac:dyDescent="0.25">
      <c r="D3453" s="1">
        <v>0.95833333333333337</v>
      </c>
      <c r="E3453">
        <v>11654</v>
      </c>
      <c r="F3453">
        <v>11658</v>
      </c>
      <c r="G3453">
        <v>11641</v>
      </c>
      <c r="H3453">
        <v>11646</v>
      </c>
      <c r="Z3453"/>
      <c r="AA3453"/>
      <c r="AC3453"/>
      <c r="AD3453"/>
    </row>
    <row r="3454" spans="3:30" hidden="1" x14ac:dyDescent="0.25">
      <c r="D3454" s="1">
        <v>0</v>
      </c>
      <c r="E3454">
        <v>11645</v>
      </c>
      <c r="F3454">
        <v>11645</v>
      </c>
      <c r="G3454">
        <v>11644</v>
      </c>
      <c r="H3454">
        <v>11644</v>
      </c>
      <c r="Z3454"/>
      <c r="AA3454"/>
      <c r="AC3454"/>
      <c r="AD3454"/>
    </row>
    <row r="3455" spans="3:30" hidden="1" x14ac:dyDescent="0.25">
      <c r="D3455" s="1">
        <v>4.1666666666666664E-2</v>
      </c>
      <c r="E3455">
        <v>11642</v>
      </c>
      <c r="F3455">
        <v>11653</v>
      </c>
      <c r="G3455">
        <v>11642</v>
      </c>
      <c r="H3455">
        <v>11645</v>
      </c>
      <c r="Z3455"/>
      <c r="AA3455"/>
      <c r="AC3455"/>
      <c r="AD3455"/>
    </row>
    <row r="3456" spans="3:30" hidden="1" x14ac:dyDescent="0.25">
      <c r="D3456" s="1">
        <v>8.3333333333333329E-2</v>
      </c>
      <c r="E3456">
        <v>11644</v>
      </c>
      <c r="F3456">
        <v>11647</v>
      </c>
      <c r="G3456">
        <v>11641</v>
      </c>
      <c r="H3456">
        <v>11644</v>
      </c>
      <c r="Z3456"/>
      <c r="AA3456"/>
      <c r="AC3456"/>
      <c r="AD3456"/>
    </row>
    <row r="3457" spans="3:30" hidden="1" x14ac:dyDescent="0.25">
      <c r="D3457" s="1">
        <v>0.125</v>
      </c>
      <c r="E3457">
        <v>11645</v>
      </c>
      <c r="F3457">
        <v>11645</v>
      </c>
      <c r="G3457">
        <v>11635</v>
      </c>
      <c r="H3457">
        <v>11642</v>
      </c>
      <c r="Z3457"/>
      <c r="AA3457"/>
      <c r="AC3457"/>
      <c r="AD3457"/>
    </row>
    <row r="3458" spans="3:30" hidden="1" x14ac:dyDescent="0.25">
      <c r="D3458" s="1">
        <v>0.16666666666666666</v>
      </c>
      <c r="E3458">
        <v>11640</v>
      </c>
      <c r="F3458">
        <v>11640</v>
      </c>
      <c r="G3458">
        <v>11610</v>
      </c>
      <c r="H3458">
        <v>11611</v>
      </c>
      <c r="Z3458"/>
      <c r="AA3458"/>
      <c r="AC3458"/>
      <c r="AD3458"/>
    </row>
    <row r="3459" spans="3:30" hidden="1" x14ac:dyDescent="0.25">
      <c r="D3459" s="1">
        <v>0.20833333333333334</v>
      </c>
      <c r="E3459">
        <v>11610</v>
      </c>
      <c r="F3459">
        <v>11633</v>
      </c>
      <c r="G3459">
        <v>11609</v>
      </c>
      <c r="H3459">
        <v>11630</v>
      </c>
      <c r="Z3459"/>
      <c r="AA3459"/>
      <c r="AC3459"/>
      <c r="AD3459"/>
    </row>
    <row r="3460" spans="3:30" hidden="1" x14ac:dyDescent="0.25">
      <c r="D3460" s="1">
        <v>0.25</v>
      </c>
      <c r="E3460">
        <v>11631</v>
      </c>
      <c r="F3460">
        <v>11631</v>
      </c>
      <c r="G3460">
        <v>11627</v>
      </c>
      <c r="H3460">
        <v>11629</v>
      </c>
      <c r="Z3460"/>
      <c r="AA3460"/>
      <c r="AC3460"/>
      <c r="AD3460"/>
    </row>
    <row r="3461" spans="3:30" hidden="1" x14ac:dyDescent="0.25">
      <c r="D3461" s="1">
        <v>0.29166666666666669</v>
      </c>
      <c r="E3461">
        <v>11629</v>
      </c>
      <c r="F3461">
        <v>11636</v>
      </c>
      <c r="G3461">
        <v>11624</v>
      </c>
      <c r="H3461">
        <v>11631</v>
      </c>
      <c r="Z3461"/>
      <c r="AA3461"/>
      <c r="AC3461"/>
      <c r="AD3461"/>
    </row>
    <row r="3462" spans="3:30" x14ac:dyDescent="0.25">
      <c r="D3462" s="2">
        <v>0.33333333333333331</v>
      </c>
      <c r="E3462">
        <v>11632</v>
      </c>
      <c r="F3462">
        <v>11641</v>
      </c>
      <c r="G3462">
        <v>11619</v>
      </c>
      <c r="H3462">
        <v>11624</v>
      </c>
      <c r="J3462">
        <v>-8</v>
      </c>
      <c r="K3462">
        <v>0</v>
      </c>
      <c r="L3462">
        <v>22</v>
      </c>
      <c r="M3462">
        <v>28</v>
      </c>
      <c r="R3462">
        <f>MAX(F3460:F3476)</f>
        <v>11694</v>
      </c>
      <c r="W3462">
        <f t="shared" ref="W3462:W3476" si="1141">ABS(M3462)</f>
        <v>28</v>
      </c>
      <c r="X3462">
        <f t="shared" ref="X3462:X3476" si="1142">ABS(J3462)</f>
        <v>8</v>
      </c>
      <c r="Y3462">
        <f t="shared" ref="Y3462:Y3476" si="1143">IF(R3462&lt;1000,ABS(R3462),0)</f>
        <v>0</v>
      </c>
      <c r="Z3462" s="22">
        <f t="shared" ref="Z3462:Z3476" si="1144">IF(N3462=1,0,ABS(N3462))</f>
        <v>0</v>
      </c>
      <c r="AA3462" s="22">
        <f t="shared" ref="AA3462:AA3476" si="1145">ABS(O3462)</f>
        <v>0</v>
      </c>
      <c r="AB3462">
        <f t="shared" ref="AB3462:AB3476" si="1146">IF(N3462=1,1,0)</f>
        <v>0</v>
      </c>
      <c r="AC3462" s="22">
        <f t="shared" ref="AC3462:AC3476" si="1147">IF(N3462=1,ABS(N3463),0)</f>
        <v>0</v>
      </c>
      <c r="AD3462" s="22">
        <f t="shared" ref="AD3462:AD3476" si="1148">IF(N3462=1,0,ABS(O3463))</f>
        <v>0.44303797468354428</v>
      </c>
    </row>
    <row r="3463" spans="3:30" x14ac:dyDescent="0.25">
      <c r="D3463" s="2">
        <v>0.375</v>
      </c>
      <c r="E3463">
        <v>11627</v>
      </c>
      <c r="F3463">
        <v>11646</v>
      </c>
      <c r="G3463">
        <v>11625</v>
      </c>
      <c r="H3463">
        <v>11645</v>
      </c>
      <c r="J3463">
        <v>18</v>
      </c>
      <c r="K3463">
        <f t="shared" ref="K3463:K3476" si="1149">K3462+J3464</f>
        <v>19</v>
      </c>
      <c r="L3463">
        <v>21</v>
      </c>
      <c r="N3463">
        <f>IF(J3462&lt;0,MIN(K3463:K3476),MAX(K3463:K3476))/R3441</f>
        <v>-7.5949367088607597E-2</v>
      </c>
      <c r="O3463">
        <f>IF(J3462&lt;0,MAX(K3463:K3476),MIN(K3463:K3476))/R3441</f>
        <v>0.44303797468354428</v>
      </c>
      <c r="R3463">
        <f>MIN(G3460:G3476)</f>
        <v>11619</v>
      </c>
      <c r="W3463">
        <f t="shared" si="1141"/>
        <v>0</v>
      </c>
      <c r="X3463">
        <f t="shared" si="1142"/>
        <v>18</v>
      </c>
      <c r="Y3463">
        <f t="shared" si="1143"/>
        <v>0</v>
      </c>
      <c r="Z3463" s="22">
        <f t="shared" si="1144"/>
        <v>7.5949367088607597E-2</v>
      </c>
      <c r="AA3463" s="22">
        <f t="shared" si="1145"/>
        <v>0.44303797468354428</v>
      </c>
      <c r="AB3463">
        <f t="shared" si="1146"/>
        <v>0</v>
      </c>
      <c r="AC3463" s="22">
        <f t="shared" si="1147"/>
        <v>0</v>
      </c>
      <c r="AD3463" s="22">
        <f t="shared" si="1148"/>
        <v>0</v>
      </c>
    </row>
    <row r="3464" spans="3:30" x14ac:dyDescent="0.25">
      <c r="D3464" s="1">
        <v>0.41666666666666669</v>
      </c>
      <c r="E3464">
        <v>11645</v>
      </c>
      <c r="F3464">
        <v>11675</v>
      </c>
      <c r="G3464">
        <v>11628</v>
      </c>
      <c r="H3464">
        <v>11664</v>
      </c>
      <c r="J3464">
        <v>19</v>
      </c>
      <c r="K3464">
        <f t="shared" si="1149"/>
        <v>-3</v>
      </c>
      <c r="L3464">
        <v>47</v>
      </c>
      <c r="R3464">
        <f>R3462-R3463</f>
        <v>75</v>
      </c>
      <c r="W3464">
        <f t="shared" si="1141"/>
        <v>0</v>
      </c>
      <c r="X3464">
        <f t="shared" si="1142"/>
        <v>19</v>
      </c>
      <c r="Y3464">
        <f t="shared" si="1143"/>
        <v>75</v>
      </c>
      <c r="Z3464" s="22">
        <f t="shared" si="1144"/>
        <v>0</v>
      </c>
      <c r="AA3464" s="22">
        <f t="shared" si="1145"/>
        <v>0</v>
      </c>
      <c r="AB3464">
        <f t="shared" si="1146"/>
        <v>0</v>
      </c>
      <c r="AC3464" s="22">
        <f t="shared" si="1147"/>
        <v>0</v>
      </c>
      <c r="AD3464" s="22">
        <f t="shared" si="1148"/>
        <v>0</v>
      </c>
    </row>
    <row r="3465" spans="3:30" x14ac:dyDescent="0.25">
      <c r="D3465" s="1">
        <v>0.45833333333333331</v>
      </c>
      <c r="E3465">
        <v>11663</v>
      </c>
      <c r="F3465">
        <v>11664</v>
      </c>
      <c r="G3465">
        <v>11632</v>
      </c>
      <c r="H3465">
        <v>11641</v>
      </c>
      <c r="J3465">
        <v>-22</v>
      </c>
      <c r="K3465">
        <f t="shared" si="1149"/>
        <v>0</v>
      </c>
      <c r="L3465">
        <v>32</v>
      </c>
      <c r="W3465">
        <f t="shared" si="1141"/>
        <v>0</v>
      </c>
      <c r="X3465">
        <f t="shared" si="1142"/>
        <v>22</v>
      </c>
      <c r="Y3465">
        <f t="shared" si="1143"/>
        <v>0</v>
      </c>
      <c r="Z3465" s="22">
        <f t="shared" si="1144"/>
        <v>0</v>
      </c>
      <c r="AA3465" s="22">
        <f t="shared" si="1145"/>
        <v>0</v>
      </c>
      <c r="AB3465">
        <f t="shared" si="1146"/>
        <v>0</v>
      </c>
      <c r="AC3465" s="22">
        <f t="shared" si="1147"/>
        <v>0</v>
      </c>
      <c r="AD3465" s="22">
        <f t="shared" si="1148"/>
        <v>0</v>
      </c>
    </row>
    <row r="3466" spans="3:30" x14ac:dyDescent="0.25">
      <c r="D3466" s="1">
        <v>0.5</v>
      </c>
      <c r="E3466">
        <v>11641</v>
      </c>
      <c r="F3466">
        <v>11650</v>
      </c>
      <c r="G3466">
        <v>11640</v>
      </c>
      <c r="H3466">
        <v>11644</v>
      </c>
      <c r="J3466">
        <v>3</v>
      </c>
      <c r="K3466">
        <f t="shared" si="1149"/>
        <v>14</v>
      </c>
      <c r="L3466">
        <v>10</v>
      </c>
      <c r="W3466">
        <f t="shared" si="1141"/>
        <v>0</v>
      </c>
      <c r="X3466">
        <f t="shared" si="1142"/>
        <v>3</v>
      </c>
      <c r="Y3466">
        <f t="shared" si="1143"/>
        <v>0</v>
      </c>
      <c r="Z3466" s="22">
        <f t="shared" si="1144"/>
        <v>0</v>
      </c>
      <c r="AA3466" s="22">
        <f t="shared" si="1145"/>
        <v>0</v>
      </c>
      <c r="AB3466">
        <f t="shared" si="1146"/>
        <v>0</v>
      </c>
      <c r="AC3466" s="22">
        <f t="shared" si="1147"/>
        <v>0</v>
      </c>
      <c r="AD3466" s="22">
        <f t="shared" si="1148"/>
        <v>0</v>
      </c>
    </row>
    <row r="3467" spans="3:30" x14ac:dyDescent="0.25">
      <c r="C3467">
        <v>1</v>
      </c>
      <c r="D3467" s="1">
        <v>0.54166666666666663</v>
      </c>
      <c r="E3467">
        <v>11644</v>
      </c>
      <c r="F3467">
        <v>11663</v>
      </c>
      <c r="G3467">
        <v>11641</v>
      </c>
      <c r="H3467">
        <v>11658</v>
      </c>
      <c r="J3467">
        <v>14</v>
      </c>
      <c r="K3467">
        <f t="shared" si="1149"/>
        <v>9</v>
      </c>
      <c r="L3467">
        <v>22</v>
      </c>
      <c r="W3467">
        <f t="shared" si="1141"/>
        <v>0</v>
      </c>
      <c r="X3467">
        <f t="shared" si="1142"/>
        <v>14</v>
      </c>
      <c r="Y3467">
        <f t="shared" si="1143"/>
        <v>0</v>
      </c>
      <c r="Z3467" s="22">
        <f t="shared" si="1144"/>
        <v>0</v>
      </c>
      <c r="AA3467" s="22">
        <f t="shared" si="1145"/>
        <v>0</v>
      </c>
      <c r="AB3467">
        <f t="shared" si="1146"/>
        <v>0</v>
      </c>
      <c r="AC3467" s="22">
        <f t="shared" si="1147"/>
        <v>0</v>
      </c>
      <c r="AD3467" s="22">
        <f t="shared" si="1148"/>
        <v>0</v>
      </c>
    </row>
    <row r="3468" spans="3:30" x14ac:dyDescent="0.25">
      <c r="D3468" s="1">
        <v>0.58333333333333337</v>
      </c>
      <c r="E3468">
        <v>11658</v>
      </c>
      <c r="F3468">
        <v>11664</v>
      </c>
      <c r="G3468">
        <v>11642</v>
      </c>
      <c r="H3468">
        <v>11653</v>
      </c>
      <c r="J3468">
        <v>-5</v>
      </c>
      <c r="K3468">
        <f t="shared" si="1149"/>
        <v>35</v>
      </c>
      <c r="L3468">
        <v>22</v>
      </c>
      <c r="W3468">
        <f t="shared" si="1141"/>
        <v>0</v>
      </c>
      <c r="X3468">
        <f t="shared" si="1142"/>
        <v>5</v>
      </c>
      <c r="Y3468">
        <f t="shared" si="1143"/>
        <v>0</v>
      </c>
      <c r="Z3468" s="22">
        <f t="shared" si="1144"/>
        <v>0</v>
      </c>
      <c r="AA3468" s="22">
        <f t="shared" si="1145"/>
        <v>0</v>
      </c>
      <c r="AB3468">
        <f t="shared" si="1146"/>
        <v>0</v>
      </c>
      <c r="AC3468" s="22">
        <f t="shared" si="1147"/>
        <v>0</v>
      </c>
      <c r="AD3468" s="22">
        <f t="shared" si="1148"/>
        <v>0</v>
      </c>
    </row>
    <row r="3469" spans="3:30" x14ac:dyDescent="0.25">
      <c r="D3469" s="1">
        <v>0.625</v>
      </c>
      <c r="E3469">
        <v>11653</v>
      </c>
      <c r="F3469">
        <v>11694</v>
      </c>
      <c r="G3469">
        <v>11651</v>
      </c>
      <c r="H3469">
        <v>11679</v>
      </c>
      <c r="J3469">
        <v>26</v>
      </c>
      <c r="K3469">
        <f t="shared" si="1149"/>
        <v>-6</v>
      </c>
      <c r="L3469">
        <v>43</v>
      </c>
      <c r="W3469">
        <f t="shared" si="1141"/>
        <v>0</v>
      </c>
      <c r="X3469">
        <f t="shared" si="1142"/>
        <v>26</v>
      </c>
      <c r="Y3469">
        <f t="shared" si="1143"/>
        <v>0</v>
      </c>
      <c r="Z3469" s="22">
        <f t="shared" si="1144"/>
        <v>0</v>
      </c>
      <c r="AA3469" s="22">
        <f t="shared" si="1145"/>
        <v>0</v>
      </c>
      <c r="AB3469">
        <f t="shared" si="1146"/>
        <v>0</v>
      </c>
      <c r="AC3469" s="22">
        <f t="shared" si="1147"/>
        <v>0</v>
      </c>
      <c r="AD3469" s="22">
        <f t="shared" si="1148"/>
        <v>0</v>
      </c>
    </row>
    <row r="3470" spans="3:30" x14ac:dyDescent="0.25">
      <c r="D3470" s="1">
        <v>0.66666666666666663</v>
      </c>
      <c r="E3470">
        <v>11679</v>
      </c>
      <c r="F3470">
        <v>11679</v>
      </c>
      <c r="G3470">
        <v>11629</v>
      </c>
      <c r="H3470">
        <v>11638</v>
      </c>
      <c r="J3470">
        <v>-41</v>
      </c>
      <c r="K3470">
        <f t="shared" si="1149"/>
        <v>2</v>
      </c>
      <c r="L3470">
        <v>50</v>
      </c>
      <c r="W3470">
        <f t="shared" si="1141"/>
        <v>0</v>
      </c>
      <c r="X3470">
        <f t="shared" si="1142"/>
        <v>41</v>
      </c>
      <c r="Y3470">
        <f t="shared" si="1143"/>
        <v>0</v>
      </c>
      <c r="Z3470" s="22">
        <f t="shared" si="1144"/>
        <v>0</v>
      </c>
      <c r="AA3470" s="22">
        <f t="shared" si="1145"/>
        <v>0</v>
      </c>
      <c r="AB3470">
        <f t="shared" si="1146"/>
        <v>0</v>
      </c>
      <c r="AC3470" s="22">
        <f t="shared" si="1147"/>
        <v>0</v>
      </c>
      <c r="AD3470" s="22">
        <f t="shared" si="1148"/>
        <v>0</v>
      </c>
    </row>
    <row r="3471" spans="3:30" x14ac:dyDescent="0.25">
      <c r="D3471" s="1">
        <v>0.70833333333333337</v>
      </c>
      <c r="E3471">
        <v>11639</v>
      </c>
      <c r="F3471">
        <v>11651</v>
      </c>
      <c r="G3471">
        <v>11630</v>
      </c>
      <c r="H3471">
        <v>11647</v>
      </c>
      <c r="J3471">
        <v>8</v>
      </c>
      <c r="K3471">
        <f t="shared" si="1149"/>
        <v>-1</v>
      </c>
      <c r="L3471">
        <v>21</v>
      </c>
      <c r="W3471">
        <f t="shared" si="1141"/>
        <v>0</v>
      </c>
      <c r="X3471">
        <f t="shared" si="1142"/>
        <v>8</v>
      </c>
      <c r="Y3471">
        <f t="shared" si="1143"/>
        <v>0</v>
      </c>
      <c r="Z3471" s="22">
        <f t="shared" si="1144"/>
        <v>0</v>
      </c>
      <c r="AA3471" s="22">
        <f t="shared" si="1145"/>
        <v>0</v>
      </c>
      <c r="AB3471">
        <f t="shared" si="1146"/>
        <v>0</v>
      </c>
      <c r="AC3471" s="22">
        <f t="shared" si="1147"/>
        <v>0</v>
      </c>
      <c r="AD3471" s="22">
        <f t="shared" si="1148"/>
        <v>0</v>
      </c>
    </row>
    <row r="3472" spans="3:30" x14ac:dyDescent="0.25">
      <c r="D3472" s="1">
        <v>0.75</v>
      </c>
      <c r="E3472">
        <v>11647</v>
      </c>
      <c r="F3472">
        <v>11673</v>
      </c>
      <c r="G3472">
        <v>11639</v>
      </c>
      <c r="H3472">
        <v>11644</v>
      </c>
      <c r="J3472">
        <v>-3</v>
      </c>
      <c r="K3472">
        <f t="shared" si="1149"/>
        <v>13</v>
      </c>
      <c r="L3472">
        <v>34</v>
      </c>
      <c r="W3472">
        <f t="shared" si="1141"/>
        <v>0</v>
      </c>
      <c r="X3472">
        <f t="shared" si="1142"/>
        <v>3</v>
      </c>
      <c r="Y3472">
        <f t="shared" si="1143"/>
        <v>0</v>
      </c>
      <c r="Z3472" s="22">
        <f t="shared" si="1144"/>
        <v>0</v>
      </c>
      <c r="AA3472" s="22">
        <f t="shared" si="1145"/>
        <v>0</v>
      </c>
      <c r="AB3472">
        <f t="shared" si="1146"/>
        <v>0</v>
      </c>
      <c r="AC3472" s="22">
        <f t="shared" si="1147"/>
        <v>0</v>
      </c>
      <c r="AD3472" s="22">
        <f t="shared" si="1148"/>
        <v>0</v>
      </c>
    </row>
    <row r="3473" spans="4:30" x14ac:dyDescent="0.25">
      <c r="D3473" s="1">
        <v>0.79166666666666663</v>
      </c>
      <c r="E3473">
        <v>11644</v>
      </c>
      <c r="F3473">
        <v>11660</v>
      </c>
      <c r="G3473">
        <v>11644</v>
      </c>
      <c r="H3473">
        <v>11658</v>
      </c>
      <c r="J3473">
        <v>14</v>
      </c>
      <c r="K3473">
        <f t="shared" si="1149"/>
        <v>14</v>
      </c>
      <c r="L3473">
        <v>16</v>
      </c>
      <c r="W3473">
        <f t="shared" si="1141"/>
        <v>0</v>
      </c>
      <c r="X3473">
        <f t="shared" si="1142"/>
        <v>14</v>
      </c>
      <c r="Y3473">
        <f t="shared" si="1143"/>
        <v>0</v>
      </c>
      <c r="Z3473" s="22">
        <f t="shared" si="1144"/>
        <v>0</v>
      </c>
      <c r="AA3473" s="22">
        <f t="shared" si="1145"/>
        <v>0</v>
      </c>
      <c r="AB3473">
        <f t="shared" si="1146"/>
        <v>0</v>
      </c>
      <c r="AC3473" s="22">
        <f t="shared" si="1147"/>
        <v>0</v>
      </c>
      <c r="AD3473" s="22">
        <f t="shared" si="1148"/>
        <v>0</v>
      </c>
    </row>
    <row r="3474" spans="4:30" x14ac:dyDescent="0.25">
      <c r="D3474" s="1">
        <v>0.83333333333333337</v>
      </c>
      <c r="E3474">
        <v>11658</v>
      </c>
      <c r="F3474">
        <v>11664</v>
      </c>
      <c r="G3474">
        <v>11655</v>
      </c>
      <c r="H3474">
        <v>11659</v>
      </c>
      <c r="J3474">
        <v>1</v>
      </c>
      <c r="K3474">
        <f t="shared" si="1149"/>
        <v>19</v>
      </c>
      <c r="L3474">
        <v>9</v>
      </c>
      <c r="W3474">
        <f t="shared" si="1141"/>
        <v>0</v>
      </c>
      <c r="X3474">
        <f t="shared" si="1142"/>
        <v>1</v>
      </c>
      <c r="Y3474">
        <f t="shared" si="1143"/>
        <v>0</v>
      </c>
      <c r="Z3474" s="22">
        <f t="shared" si="1144"/>
        <v>0</v>
      </c>
      <c r="AA3474" s="22">
        <f t="shared" si="1145"/>
        <v>0</v>
      </c>
      <c r="AB3474">
        <f t="shared" si="1146"/>
        <v>0</v>
      </c>
      <c r="AC3474" s="22">
        <f t="shared" si="1147"/>
        <v>0</v>
      </c>
      <c r="AD3474" s="22">
        <f t="shared" si="1148"/>
        <v>0</v>
      </c>
    </row>
    <row r="3475" spans="4:30" x14ac:dyDescent="0.25">
      <c r="D3475" s="1">
        <v>0.875</v>
      </c>
      <c r="E3475">
        <v>11659</v>
      </c>
      <c r="F3475">
        <v>11664</v>
      </c>
      <c r="G3475">
        <v>11659</v>
      </c>
      <c r="H3475">
        <v>11664</v>
      </c>
      <c r="J3475">
        <v>5</v>
      </c>
      <c r="K3475">
        <f t="shared" si="1149"/>
        <v>16</v>
      </c>
      <c r="L3475">
        <v>5</v>
      </c>
      <c r="W3475">
        <f t="shared" si="1141"/>
        <v>0</v>
      </c>
      <c r="X3475">
        <f t="shared" si="1142"/>
        <v>5</v>
      </c>
      <c r="Y3475">
        <f t="shared" si="1143"/>
        <v>0</v>
      </c>
      <c r="Z3475" s="22">
        <f t="shared" si="1144"/>
        <v>0</v>
      </c>
      <c r="AA3475" s="22">
        <f t="shared" si="1145"/>
        <v>0</v>
      </c>
      <c r="AB3475">
        <f t="shared" si="1146"/>
        <v>0</v>
      </c>
      <c r="AC3475" s="22">
        <f t="shared" si="1147"/>
        <v>0</v>
      </c>
      <c r="AD3475" s="22">
        <f t="shared" si="1148"/>
        <v>0</v>
      </c>
    </row>
    <row r="3476" spans="4:30" x14ac:dyDescent="0.25">
      <c r="D3476" s="2">
        <v>0.91666666666666663</v>
      </c>
      <c r="E3476">
        <v>11663</v>
      </c>
      <c r="F3476">
        <v>11665</v>
      </c>
      <c r="G3476">
        <v>11652</v>
      </c>
      <c r="H3476">
        <v>11660</v>
      </c>
      <c r="J3476">
        <v>-3</v>
      </c>
      <c r="K3476">
        <f t="shared" si="1149"/>
        <v>16</v>
      </c>
      <c r="L3476">
        <v>13</v>
      </c>
      <c r="W3476">
        <f t="shared" si="1141"/>
        <v>0</v>
      </c>
      <c r="X3476">
        <f t="shared" si="1142"/>
        <v>3</v>
      </c>
      <c r="Y3476">
        <f t="shared" si="1143"/>
        <v>0</v>
      </c>
      <c r="Z3476" s="22">
        <f t="shared" si="1144"/>
        <v>0</v>
      </c>
      <c r="AA3476" s="22">
        <f t="shared" si="1145"/>
        <v>0</v>
      </c>
      <c r="AB3476">
        <f t="shared" si="1146"/>
        <v>0</v>
      </c>
      <c r="AC3476" s="22">
        <f t="shared" si="1147"/>
        <v>0</v>
      </c>
      <c r="AD3476" s="22">
        <f t="shared" si="1148"/>
        <v>0</v>
      </c>
    </row>
    <row r="3477" spans="4:30" hidden="1" x14ac:dyDescent="0.25">
      <c r="D3477" s="1">
        <v>0</v>
      </c>
      <c r="E3477">
        <v>11660</v>
      </c>
      <c r="F3477">
        <v>11660</v>
      </c>
      <c r="G3477">
        <v>11660</v>
      </c>
      <c r="H3477">
        <v>11660</v>
      </c>
      <c r="Z3477"/>
      <c r="AA3477"/>
      <c r="AC3477"/>
      <c r="AD3477"/>
    </row>
    <row r="3478" spans="4:30" hidden="1" x14ac:dyDescent="0.25">
      <c r="D3478" s="1">
        <v>4.1666666666666664E-2</v>
      </c>
      <c r="E3478">
        <v>11662</v>
      </c>
      <c r="F3478">
        <v>11667</v>
      </c>
      <c r="G3478">
        <v>11647</v>
      </c>
      <c r="H3478">
        <v>11649</v>
      </c>
      <c r="Z3478"/>
      <c r="AA3478"/>
      <c r="AC3478"/>
      <c r="AD3478"/>
    </row>
    <row r="3479" spans="4:30" hidden="1" x14ac:dyDescent="0.25">
      <c r="D3479" s="1">
        <v>8.3333333333333329E-2</v>
      </c>
      <c r="E3479">
        <v>11648</v>
      </c>
      <c r="F3479">
        <v>11649</v>
      </c>
      <c r="G3479">
        <v>11642</v>
      </c>
      <c r="H3479">
        <v>11642</v>
      </c>
      <c r="Z3479"/>
      <c r="AA3479"/>
      <c r="AC3479"/>
      <c r="AD3479"/>
    </row>
    <row r="3480" spans="4:30" hidden="1" x14ac:dyDescent="0.25">
      <c r="D3480" s="1">
        <v>0.125</v>
      </c>
      <c r="E3480">
        <v>11642</v>
      </c>
      <c r="F3480">
        <v>11646</v>
      </c>
      <c r="G3480">
        <v>11640</v>
      </c>
      <c r="H3480">
        <v>11646</v>
      </c>
      <c r="Z3480"/>
      <c r="AA3480"/>
      <c r="AC3480"/>
      <c r="AD3480"/>
    </row>
    <row r="3481" spans="4:30" hidden="1" x14ac:dyDescent="0.25">
      <c r="D3481" s="1">
        <v>0.16666666666666666</v>
      </c>
      <c r="E3481">
        <v>11645</v>
      </c>
      <c r="F3481">
        <v>11660</v>
      </c>
      <c r="G3481">
        <v>11645</v>
      </c>
      <c r="H3481">
        <v>11658</v>
      </c>
      <c r="Z3481"/>
      <c r="AA3481"/>
      <c r="AC3481"/>
      <c r="AD3481"/>
    </row>
    <row r="3482" spans="4:30" hidden="1" x14ac:dyDescent="0.25">
      <c r="D3482" s="1">
        <v>0.20833333333333334</v>
      </c>
      <c r="E3482">
        <v>11657</v>
      </c>
      <c r="F3482">
        <v>11657</v>
      </c>
      <c r="G3482">
        <v>11653</v>
      </c>
      <c r="H3482">
        <v>11654</v>
      </c>
      <c r="Z3482"/>
      <c r="AA3482"/>
      <c r="AC3482"/>
      <c r="AD3482"/>
    </row>
    <row r="3483" spans="4:30" hidden="1" x14ac:dyDescent="0.25">
      <c r="D3483" s="1">
        <v>0.25</v>
      </c>
      <c r="E3483">
        <v>11653</v>
      </c>
      <c r="F3483">
        <v>11658</v>
      </c>
      <c r="G3483">
        <v>11653</v>
      </c>
      <c r="H3483">
        <v>11658</v>
      </c>
      <c r="Z3483"/>
      <c r="AA3483"/>
      <c r="AC3483"/>
      <c r="AD3483"/>
    </row>
    <row r="3484" spans="4:30" hidden="1" x14ac:dyDescent="0.25">
      <c r="D3484" s="1">
        <v>0.29166666666666669</v>
      </c>
      <c r="E3484">
        <v>11660</v>
      </c>
      <c r="F3484">
        <v>11660</v>
      </c>
      <c r="G3484">
        <v>11657</v>
      </c>
      <c r="H3484">
        <v>11657</v>
      </c>
      <c r="Z3484"/>
      <c r="AA3484"/>
      <c r="AC3484"/>
      <c r="AD3484"/>
    </row>
    <row r="3485" spans="4:30" x14ac:dyDescent="0.25">
      <c r="D3485" s="2">
        <v>0.33333333333333331</v>
      </c>
      <c r="E3485">
        <v>11656</v>
      </c>
      <c r="F3485">
        <v>11658</v>
      </c>
      <c r="G3485">
        <v>11653</v>
      </c>
      <c r="H3485">
        <v>11653</v>
      </c>
      <c r="J3485">
        <v>-3</v>
      </c>
      <c r="K3485">
        <v>0</v>
      </c>
      <c r="L3485">
        <v>5</v>
      </c>
      <c r="M3485">
        <v>-147</v>
      </c>
      <c r="N3485">
        <v>1</v>
      </c>
      <c r="R3485">
        <f>MAX(F3483:F3499)</f>
        <v>11681</v>
      </c>
      <c r="W3485">
        <f t="shared" ref="W3485:W3499" si="1150">ABS(M3485)</f>
        <v>147</v>
      </c>
      <c r="X3485">
        <f t="shared" ref="X3485:X3499" si="1151">ABS(J3485)</f>
        <v>3</v>
      </c>
      <c r="Y3485">
        <f t="shared" ref="Y3485:Y3499" si="1152">IF(R3485&lt;1000,ABS(R3485),0)</f>
        <v>0</v>
      </c>
      <c r="Z3485" s="22">
        <f t="shared" ref="Z3485:Z3499" si="1153">IF(N3485=1,0,ABS(N3485))</f>
        <v>0</v>
      </c>
      <c r="AA3485" s="22">
        <f t="shared" ref="AA3485:AA3499" si="1154">ABS(O3485)</f>
        <v>0</v>
      </c>
      <c r="AB3485">
        <f t="shared" ref="AB3485:AB3499" si="1155">IF(N3485=1,1,0)</f>
        <v>1</v>
      </c>
      <c r="AC3485" s="22">
        <f t="shared" ref="AC3485:AC3499" si="1156">IF(N3485=1,ABS(N3486),0)</f>
        <v>1.8266666666666667</v>
      </c>
      <c r="AD3485" s="22">
        <f t="shared" ref="AD3485:AD3499" si="1157">IF(N3485=1,0,ABS(O3486))</f>
        <v>0</v>
      </c>
    </row>
    <row r="3486" spans="4:30" x14ac:dyDescent="0.25">
      <c r="D3486" s="2">
        <v>0.375</v>
      </c>
      <c r="E3486">
        <v>11655</v>
      </c>
      <c r="F3486">
        <v>11664</v>
      </c>
      <c r="G3486">
        <v>11627</v>
      </c>
      <c r="H3486">
        <v>11636</v>
      </c>
      <c r="J3486">
        <v>-19</v>
      </c>
      <c r="K3486">
        <f t="shared" ref="K3486:K3499" si="1158">K3485+J3487</f>
        <v>-48</v>
      </c>
      <c r="L3486">
        <v>37</v>
      </c>
      <c r="N3486">
        <f>IF(J3485&lt;0,MIN(K3486:K3499),MAX(K3486:K3499))/R3464</f>
        <v>-1.8266666666666667</v>
      </c>
      <c r="O3486">
        <f>IF(J3485&lt;0,MAX(K3486:K3499),MIN(K3486:K3499))/R3464</f>
        <v>0.28000000000000003</v>
      </c>
      <c r="R3486">
        <f>MIN(G3483:G3499)</f>
        <v>11479</v>
      </c>
      <c r="W3486">
        <f t="shared" si="1150"/>
        <v>0</v>
      </c>
      <c r="X3486">
        <f t="shared" si="1151"/>
        <v>19</v>
      </c>
      <c r="Y3486">
        <f t="shared" si="1152"/>
        <v>0</v>
      </c>
      <c r="Z3486" s="22">
        <f t="shared" si="1153"/>
        <v>1.8266666666666667</v>
      </c>
      <c r="AA3486" s="22">
        <f t="shared" si="1154"/>
        <v>0.28000000000000003</v>
      </c>
      <c r="AB3486">
        <f t="shared" si="1155"/>
        <v>0</v>
      </c>
      <c r="AC3486" s="22">
        <f t="shared" si="1156"/>
        <v>0</v>
      </c>
      <c r="AD3486" s="22">
        <f t="shared" si="1157"/>
        <v>0</v>
      </c>
    </row>
    <row r="3487" spans="4:30" x14ac:dyDescent="0.25">
      <c r="D3487" s="1">
        <v>0.41666666666666669</v>
      </c>
      <c r="E3487">
        <v>11635</v>
      </c>
      <c r="F3487">
        <v>11635</v>
      </c>
      <c r="G3487">
        <v>11569</v>
      </c>
      <c r="H3487">
        <v>11587</v>
      </c>
      <c r="J3487">
        <v>-48</v>
      </c>
      <c r="K3487">
        <f t="shared" si="1158"/>
        <v>16</v>
      </c>
      <c r="L3487">
        <v>66</v>
      </c>
      <c r="R3487">
        <f>R3485-R3486</f>
        <v>202</v>
      </c>
      <c r="W3487">
        <f t="shared" si="1150"/>
        <v>0</v>
      </c>
      <c r="X3487">
        <f t="shared" si="1151"/>
        <v>48</v>
      </c>
      <c r="Y3487">
        <f t="shared" si="1152"/>
        <v>202</v>
      </c>
      <c r="Z3487" s="22">
        <f t="shared" si="1153"/>
        <v>0</v>
      </c>
      <c r="AA3487" s="22">
        <f t="shared" si="1154"/>
        <v>0</v>
      </c>
      <c r="AB3487">
        <f t="shared" si="1155"/>
        <v>0</v>
      </c>
      <c r="AC3487" s="22">
        <f t="shared" si="1156"/>
        <v>0</v>
      </c>
      <c r="AD3487" s="22">
        <f t="shared" si="1157"/>
        <v>0</v>
      </c>
    </row>
    <row r="3488" spans="4:30" x14ac:dyDescent="0.25">
      <c r="D3488" s="1">
        <v>0.45833333333333331</v>
      </c>
      <c r="E3488">
        <v>11587</v>
      </c>
      <c r="F3488">
        <v>11681</v>
      </c>
      <c r="G3488">
        <v>11587</v>
      </c>
      <c r="H3488">
        <v>11651</v>
      </c>
      <c r="J3488">
        <v>64</v>
      </c>
      <c r="K3488">
        <f t="shared" si="1158"/>
        <v>21</v>
      </c>
      <c r="L3488">
        <v>94</v>
      </c>
      <c r="R3488">
        <v>202</v>
      </c>
      <c r="W3488">
        <f t="shared" si="1150"/>
        <v>0</v>
      </c>
      <c r="X3488">
        <f t="shared" si="1151"/>
        <v>64</v>
      </c>
      <c r="Y3488">
        <f t="shared" si="1152"/>
        <v>202</v>
      </c>
      <c r="Z3488" s="22">
        <f t="shared" si="1153"/>
        <v>0</v>
      </c>
      <c r="AA3488" s="22">
        <f t="shared" si="1154"/>
        <v>0</v>
      </c>
      <c r="AB3488">
        <f t="shared" si="1155"/>
        <v>0</v>
      </c>
      <c r="AC3488" s="22">
        <f t="shared" si="1156"/>
        <v>0</v>
      </c>
      <c r="AD3488" s="22">
        <f t="shared" si="1157"/>
        <v>0</v>
      </c>
    </row>
    <row r="3489" spans="3:30" x14ac:dyDescent="0.25">
      <c r="D3489" s="1">
        <v>0.5</v>
      </c>
      <c r="E3489">
        <v>11651</v>
      </c>
      <c r="F3489">
        <v>11662</v>
      </c>
      <c r="G3489">
        <v>11646</v>
      </c>
      <c r="H3489">
        <v>11656</v>
      </c>
      <c r="J3489">
        <v>5</v>
      </c>
      <c r="K3489">
        <f t="shared" si="1158"/>
        <v>-28</v>
      </c>
      <c r="L3489">
        <v>16</v>
      </c>
      <c r="W3489">
        <f t="shared" si="1150"/>
        <v>0</v>
      </c>
      <c r="X3489">
        <f t="shared" si="1151"/>
        <v>5</v>
      </c>
      <c r="Y3489">
        <f t="shared" si="1152"/>
        <v>0</v>
      </c>
      <c r="Z3489" s="22">
        <f t="shared" si="1153"/>
        <v>0</v>
      </c>
      <c r="AA3489" s="22">
        <f t="shared" si="1154"/>
        <v>0</v>
      </c>
      <c r="AB3489">
        <f t="shared" si="1155"/>
        <v>0</v>
      </c>
      <c r="AC3489" s="22">
        <f t="shared" si="1156"/>
        <v>0</v>
      </c>
      <c r="AD3489" s="22">
        <f t="shared" si="1157"/>
        <v>0</v>
      </c>
    </row>
    <row r="3490" spans="3:30" x14ac:dyDescent="0.25">
      <c r="C3490">
        <v>1</v>
      </c>
      <c r="D3490" s="1">
        <v>0.54166666666666663</v>
      </c>
      <c r="E3490">
        <v>11655</v>
      </c>
      <c r="F3490">
        <v>11664</v>
      </c>
      <c r="G3490">
        <v>11593</v>
      </c>
      <c r="H3490">
        <v>11606</v>
      </c>
      <c r="J3490">
        <v>-49</v>
      </c>
      <c r="K3490">
        <f t="shared" si="1158"/>
        <v>-77</v>
      </c>
      <c r="L3490">
        <v>71</v>
      </c>
      <c r="W3490">
        <f t="shared" si="1150"/>
        <v>0</v>
      </c>
      <c r="X3490">
        <f t="shared" si="1151"/>
        <v>49</v>
      </c>
      <c r="Y3490">
        <f t="shared" si="1152"/>
        <v>0</v>
      </c>
      <c r="Z3490" s="22">
        <f t="shared" si="1153"/>
        <v>0</v>
      </c>
      <c r="AA3490" s="22">
        <f t="shared" si="1154"/>
        <v>0</v>
      </c>
      <c r="AB3490">
        <f t="shared" si="1155"/>
        <v>0</v>
      </c>
      <c r="AC3490" s="22">
        <f t="shared" si="1156"/>
        <v>0</v>
      </c>
      <c r="AD3490" s="22">
        <f t="shared" si="1157"/>
        <v>0</v>
      </c>
    </row>
    <row r="3491" spans="3:30" x14ac:dyDescent="0.25">
      <c r="D3491" s="1">
        <v>0.58333333333333337</v>
      </c>
      <c r="E3491">
        <v>11606</v>
      </c>
      <c r="F3491">
        <v>11612</v>
      </c>
      <c r="G3491">
        <v>11557</v>
      </c>
      <c r="H3491">
        <v>11557</v>
      </c>
      <c r="J3491">
        <v>-49</v>
      </c>
      <c r="K3491">
        <f t="shared" si="1158"/>
        <v>-94</v>
      </c>
      <c r="L3491">
        <v>55</v>
      </c>
      <c r="W3491">
        <f t="shared" si="1150"/>
        <v>0</v>
      </c>
      <c r="X3491">
        <f t="shared" si="1151"/>
        <v>49</v>
      </c>
      <c r="Y3491">
        <f t="shared" si="1152"/>
        <v>0</v>
      </c>
      <c r="Z3491" s="22">
        <f t="shared" si="1153"/>
        <v>0</v>
      </c>
      <c r="AA3491" s="22">
        <f t="shared" si="1154"/>
        <v>0</v>
      </c>
      <c r="AB3491">
        <f t="shared" si="1155"/>
        <v>0</v>
      </c>
      <c r="AC3491" s="22">
        <f t="shared" si="1156"/>
        <v>0</v>
      </c>
      <c r="AD3491" s="22">
        <f t="shared" si="1157"/>
        <v>0</v>
      </c>
    </row>
    <row r="3492" spans="3:30" x14ac:dyDescent="0.25">
      <c r="D3492" s="1">
        <v>0.625</v>
      </c>
      <c r="E3492">
        <v>11556</v>
      </c>
      <c r="F3492">
        <v>11569</v>
      </c>
      <c r="G3492">
        <v>11518</v>
      </c>
      <c r="H3492">
        <v>11539</v>
      </c>
      <c r="J3492">
        <v>-17</v>
      </c>
      <c r="K3492">
        <f t="shared" si="1158"/>
        <v>-74</v>
      </c>
      <c r="L3492">
        <v>51</v>
      </c>
      <c r="W3492">
        <f t="shared" si="1150"/>
        <v>0</v>
      </c>
      <c r="X3492">
        <f t="shared" si="1151"/>
        <v>17</v>
      </c>
      <c r="Y3492">
        <f t="shared" si="1152"/>
        <v>0</v>
      </c>
      <c r="Z3492" s="22">
        <f t="shared" si="1153"/>
        <v>0</v>
      </c>
      <c r="AA3492" s="22">
        <f t="shared" si="1154"/>
        <v>0</v>
      </c>
      <c r="AB3492">
        <f t="shared" si="1155"/>
        <v>0</v>
      </c>
      <c r="AC3492" s="22">
        <f t="shared" si="1156"/>
        <v>0</v>
      </c>
      <c r="AD3492" s="22">
        <f t="shared" si="1157"/>
        <v>0</v>
      </c>
    </row>
    <row r="3493" spans="3:30" x14ac:dyDescent="0.25">
      <c r="D3493" s="1">
        <v>0.66666666666666663</v>
      </c>
      <c r="E3493">
        <v>11539</v>
      </c>
      <c r="F3493">
        <v>11565</v>
      </c>
      <c r="G3493">
        <v>11537</v>
      </c>
      <c r="H3493">
        <v>11559</v>
      </c>
      <c r="J3493">
        <v>20</v>
      </c>
      <c r="K3493">
        <f t="shared" si="1158"/>
        <v>-122</v>
      </c>
      <c r="L3493">
        <v>28</v>
      </c>
      <c r="W3493">
        <f t="shared" si="1150"/>
        <v>0</v>
      </c>
      <c r="X3493">
        <f t="shared" si="1151"/>
        <v>20</v>
      </c>
      <c r="Y3493">
        <f t="shared" si="1152"/>
        <v>0</v>
      </c>
      <c r="Z3493" s="22">
        <f t="shared" si="1153"/>
        <v>0</v>
      </c>
      <c r="AA3493" s="22">
        <f t="shared" si="1154"/>
        <v>0</v>
      </c>
      <c r="AB3493">
        <f t="shared" si="1155"/>
        <v>0</v>
      </c>
      <c r="AC3493" s="22">
        <f t="shared" si="1156"/>
        <v>0</v>
      </c>
      <c r="AD3493" s="22">
        <f t="shared" si="1157"/>
        <v>0</v>
      </c>
    </row>
    <row r="3494" spans="3:30" x14ac:dyDescent="0.25">
      <c r="D3494" s="1">
        <v>0.70833333333333337</v>
      </c>
      <c r="E3494">
        <v>11558</v>
      </c>
      <c r="F3494">
        <v>11563</v>
      </c>
      <c r="G3494">
        <v>11510</v>
      </c>
      <c r="H3494">
        <v>11510</v>
      </c>
      <c r="J3494">
        <v>-48</v>
      </c>
      <c r="K3494">
        <f t="shared" si="1158"/>
        <v>-115</v>
      </c>
      <c r="L3494">
        <v>53</v>
      </c>
      <c r="W3494">
        <f t="shared" si="1150"/>
        <v>0</v>
      </c>
      <c r="X3494">
        <f t="shared" si="1151"/>
        <v>48</v>
      </c>
      <c r="Y3494">
        <f t="shared" si="1152"/>
        <v>0</v>
      </c>
      <c r="Z3494" s="22">
        <f t="shared" si="1153"/>
        <v>0</v>
      </c>
      <c r="AA3494" s="22">
        <f t="shared" si="1154"/>
        <v>0</v>
      </c>
      <c r="AB3494">
        <f t="shared" si="1155"/>
        <v>0</v>
      </c>
      <c r="AC3494" s="22">
        <f t="shared" si="1156"/>
        <v>0</v>
      </c>
      <c r="AD3494" s="22">
        <f t="shared" si="1157"/>
        <v>0</v>
      </c>
    </row>
    <row r="3495" spans="3:30" x14ac:dyDescent="0.25">
      <c r="D3495" s="1">
        <v>0.75</v>
      </c>
      <c r="E3495">
        <v>11510</v>
      </c>
      <c r="F3495">
        <v>11531</v>
      </c>
      <c r="G3495">
        <v>11504</v>
      </c>
      <c r="H3495">
        <v>11517</v>
      </c>
      <c r="J3495">
        <v>7</v>
      </c>
      <c r="K3495">
        <f t="shared" si="1158"/>
        <v>-137</v>
      </c>
      <c r="L3495">
        <v>27</v>
      </c>
      <c r="W3495">
        <f t="shared" si="1150"/>
        <v>0</v>
      </c>
      <c r="X3495">
        <f t="shared" si="1151"/>
        <v>7</v>
      </c>
      <c r="Y3495">
        <f t="shared" si="1152"/>
        <v>0</v>
      </c>
      <c r="Z3495" s="22">
        <f t="shared" si="1153"/>
        <v>0</v>
      </c>
      <c r="AA3495" s="22">
        <f t="shared" si="1154"/>
        <v>0</v>
      </c>
      <c r="AB3495">
        <f t="shared" si="1155"/>
        <v>0</v>
      </c>
      <c r="AC3495" s="22">
        <f t="shared" si="1156"/>
        <v>0</v>
      </c>
      <c r="AD3495" s="22">
        <f t="shared" si="1157"/>
        <v>0</v>
      </c>
    </row>
    <row r="3496" spans="3:30" x14ac:dyDescent="0.25">
      <c r="D3496" s="1">
        <v>0.79166666666666663</v>
      </c>
      <c r="E3496">
        <v>11516</v>
      </c>
      <c r="F3496">
        <v>11518</v>
      </c>
      <c r="G3496">
        <v>11493</v>
      </c>
      <c r="H3496">
        <v>11494</v>
      </c>
      <c r="J3496">
        <v>-22</v>
      </c>
      <c r="K3496">
        <f t="shared" si="1158"/>
        <v>-133</v>
      </c>
      <c r="L3496">
        <v>25</v>
      </c>
      <c r="W3496">
        <f t="shared" si="1150"/>
        <v>0</v>
      </c>
      <c r="X3496">
        <f t="shared" si="1151"/>
        <v>22</v>
      </c>
      <c r="Y3496">
        <f t="shared" si="1152"/>
        <v>0</v>
      </c>
      <c r="Z3496" s="22">
        <f t="shared" si="1153"/>
        <v>0</v>
      </c>
      <c r="AA3496" s="22">
        <f t="shared" si="1154"/>
        <v>0</v>
      </c>
      <c r="AB3496">
        <f t="shared" si="1155"/>
        <v>0</v>
      </c>
      <c r="AC3496" s="22">
        <f t="shared" si="1156"/>
        <v>0</v>
      </c>
      <c r="AD3496" s="22">
        <f t="shared" si="1157"/>
        <v>0</v>
      </c>
    </row>
    <row r="3497" spans="3:30" x14ac:dyDescent="0.25">
      <c r="D3497" s="1">
        <v>0.83333333333333337</v>
      </c>
      <c r="E3497">
        <v>11494</v>
      </c>
      <c r="F3497">
        <v>11499</v>
      </c>
      <c r="G3497">
        <v>11479</v>
      </c>
      <c r="H3497">
        <v>11498</v>
      </c>
      <c r="J3497">
        <v>4</v>
      </c>
      <c r="K3497">
        <f t="shared" si="1158"/>
        <v>-137</v>
      </c>
      <c r="L3497">
        <v>20</v>
      </c>
      <c r="W3497">
        <f t="shared" si="1150"/>
        <v>0</v>
      </c>
      <c r="X3497">
        <f t="shared" si="1151"/>
        <v>4</v>
      </c>
      <c r="Y3497">
        <f t="shared" si="1152"/>
        <v>0</v>
      </c>
      <c r="Z3497" s="22">
        <f t="shared" si="1153"/>
        <v>0</v>
      </c>
      <c r="AA3497" s="22">
        <f t="shared" si="1154"/>
        <v>0</v>
      </c>
      <c r="AB3497">
        <f t="shared" si="1155"/>
        <v>0</v>
      </c>
      <c r="AC3497" s="22">
        <f t="shared" si="1156"/>
        <v>0</v>
      </c>
      <c r="AD3497" s="22">
        <f t="shared" si="1157"/>
        <v>0</v>
      </c>
    </row>
    <row r="3498" spans="3:30" x14ac:dyDescent="0.25">
      <c r="D3498" s="1">
        <v>0.875</v>
      </c>
      <c r="E3498">
        <v>11498</v>
      </c>
      <c r="F3498">
        <v>11499</v>
      </c>
      <c r="G3498">
        <v>11491</v>
      </c>
      <c r="H3498">
        <v>11494</v>
      </c>
      <c r="J3498">
        <v>-4</v>
      </c>
      <c r="K3498">
        <f t="shared" si="1158"/>
        <v>-123</v>
      </c>
      <c r="L3498">
        <v>8</v>
      </c>
      <c r="W3498">
        <f t="shared" si="1150"/>
        <v>0</v>
      </c>
      <c r="X3498">
        <f t="shared" si="1151"/>
        <v>4</v>
      </c>
      <c r="Y3498">
        <f t="shared" si="1152"/>
        <v>0</v>
      </c>
      <c r="Z3498" s="22">
        <f t="shared" si="1153"/>
        <v>0</v>
      </c>
      <c r="AA3498" s="22">
        <f t="shared" si="1154"/>
        <v>0</v>
      </c>
      <c r="AB3498">
        <f t="shared" si="1155"/>
        <v>0</v>
      </c>
      <c r="AC3498" s="22">
        <f t="shared" si="1156"/>
        <v>0</v>
      </c>
      <c r="AD3498" s="22">
        <f t="shared" si="1157"/>
        <v>0</v>
      </c>
    </row>
    <row r="3499" spans="3:30" x14ac:dyDescent="0.25">
      <c r="D3499" s="2">
        <v>0.91666666666666663</v>
      </c>
      <c r="E3499">
        <v>11495</v>
      </c>
      <c r="F3499">
        <v>11511</v>
      </c>
      <c r="G3499">
        <v>11494</v>
      </c>
      <c r="H3499">
        <v>11509</v>
      </c>
      <c r="J3499">
        <v>14</v>
      </c>
      <c r="K3499">
        <f t="shared" si="1158"/>
        <v>-123</v>
      </c>
      <c r="L3499">
        <v>17</v>
      </c>
      <c r="W3499">
        <f t="shared" si="1150"/>
        <v>0</v>
      </c>
      <c r="X3499">
        <f t="shared" si="1151"/>
        <v>14</v>
      </c>
      <c r="Y3499">
        <f t="shared" si="1152"/>
        <v>0</v>
      </c>
      <c r="Z3499" s="22">
        <f t="shared" si="1153"/>
        <v>0</v>
      </c>
      <c r="AA3499" s="22">
        <f t="shared" si="1154"/>
        <v>0</v>
      </c>
      <c r="AB3499">
        <f t="shared" si="1155"/>
        <v>0</v>
      </c>
      <c r="AC3499" s="22">
        <f t="shared" si="1156"/>
        <v>0</v>
      </c>
      <c r="AD3499" s="22">
        <f t="shared" si="1157"/>
        <v>0</v>
      </c>
    </row>
    <row r="3500" spans="3:30" hidden="1" x14ac:dyDescent="0.25">
      <c r="D3500" s="1">
        <v>0.95833333333333337</v>
      </c>
      <c r="E3500">
        <v>11510</v>
      </c>
      <c r="F3500">
        <v>11510</v>
      </c>
      <c r="G3500">
        <v>11495</v>
      </c>
      <c r="H3500">
        <v>11499</v>
      </c>
      <c r="Z3500"/>
      <c r="AA3500"/>
      <c r="AC3500"/>
      <c r="AD3500"/>
    </row>
    <row r="3501" spans="3:30" hidden="1" x14ac:dyDescent="0.25">
      <c r="D3501" s="1">
        <v>0</v>
      </c>
      <c r="E3501">
        <v>11499</v>
      </c>
      <c r="F3501">
        <v>11499</v>
      </c>
      <c r="G3501">
        <v>11499</v>
      </c>
      <c r="H3501">
        <v>11499</v>
      </c>
      <c r="Z3501"/>
      <c r="AA3501"/>
      <c r="AC3501"/>
      <c r="AD3501"/>
    </row>
    <row r="3502" spans="3:30" hidden="1" x14ac:dyDescent="0.25">
      <c r="D3502" s="1">
        <v>4.1666666666666664E-2</v>
      </c>
      <c r="E3502">
        <v>11496</v>
      </c>
      <c r="F3502">
        <v>11502</v>
      </c>
      <c r="G3502">
        <v>11495</v>
      </c>
      <c r="H3502">
        <v>11501</v>
      </c>
      <c r="Z3502"/>
      <c r="AA3502"/>
      <c r="AC3502"/>
      <c r="AD3502"/>
    </row>
    <row r="3503" spans="3:30" hidden="1" x14ac:dyDescent="0.25">
      <c r="D3503" s="1">
        <v>8.3333333333333329E-2</v>
      </c>
      <c r="E3503">
        <v>11500</v>
      </c>
      <c r="F3503">
        <v>11501</v>
      </c>
      <c r="G3503">
        <v>11485</v>
      </c>
      <c r="H3503">
        <v>11492</v>
      </c>
      <c r="Z3503"/>
      <c r="AA3503"/>
      <c r="AC3503"/>
      <c r="AD3503"/>
    </row>
    <row r="3504" spans="3:30" hidden="1" x14ac:dyDescent="0.25">
      <c r="D3504" s="1">
        <v>0.125</v>
      </c>
      <c r="E3504">
        <v>11492</v>
      </c>
      <c r="F3504">
        <v>11497</v>
      </c>
      <c r="G3504">
        <v>11489</v>
      </c>
      <c r="H3504">
        <v>11496</v>
      </c>
      <c r="Z3504"/>
      <c r="AA3504"/>
      <c r="AC3504"/>
      <c r="AD3504"/>
    </row>
    <row r="3505" spans="3:30" hidden="1" x14ac:dyDescent="0.25">
      <c r="D3505" s="1">
        <v>0.16666666666666666</v>
      </c>
      <c r="E3505">
        <v>11495</v>
      </c>
      <c r="F3505">
        <v>11496</v>
      </c>
      <c r="G3505">
        <v>11491</v>
      </c>
      <c r="H3505">
        <v>11493</v>
      </c>
      <c r="Z3505"/>
      <c r="AA3505"/>
      <c r="AC3505"/>
      <c r="AD3505"/>
    </row>
    <row r="3506" spans="3:30" hidden="1" x14ac:dyDescent="0.25">
      <c r="D3506" s="1">
        <v>0.20833333333333334</v>
      </c>
      <c r="E3506">
        <v>11495</v>
      </c>
      <c r="F3506">
        <v>11497</v>
      </c>
      <c r="G3506">
        <v>11486</v>
      </c>
      <c r="H3506">
        <v>11497</v>
      </c>
      <c r="Z3506"/>
      <c r="AA3506"/>
      <c r="AC3506"/>
      <c r="AD3506"/>
    </row>
    <row r="3507" spans="3:30" hidden="1" x14ac:dyDescent="0.25">
      <c r="D3507" s="1">
        <v>0.25</v>
      </c>
      <c r="E3507">
        <v>11496</v>
      </c>
      <c r="F3507">
        <v>11499</v>
      </c>
      <c r="G3507">
        <v>11495</v>
      </c>
      <c r="H3507">
        <v>11499</v>
      </c>
      <c r="Z3507"/>
      <c r="AA3507"/>
      <c r="AC3507"/>
      <c r="AD3507"/>
    </row>
    <row r="3508" spans="3:30" hidden="1" x14ac:dyDescent="0.25">
      <c r="D3508" s="1">
        <v>0.29166666666666669</v>
      </c>
      <c r="E3508">
        <v>11500</v>
      </c>
      <c r="F3508">
        <v>11502</v>
      </c>
      <c r="G3508">
        <v>11498</v>
      </c>
      <c r="H3508">
        <v>11498</v>
      </c>
      <c r="Z3508"/>
      <c r="AA3508"/>
      <c r="AC3508"/>
      <c r="AD3508"/>
    </row>
    <row r="3509" spans="3:30" x14ac:dyDescent="0.25">
      <c r="D3509" s="2">
        <v>0.33333333333333331</v>
      </c>
      <c r="E3509">
        <v>11500</v>
      </c>
      <c r="F3509">
        <v>11500</v>
      </c>
      <c r="G3509">
        <v>11470</v>
      </c>
      <c r="H3509">
        <v>11478</v>
      </c>
      <c r="J3509">
        <v>-22</v>
      </c>
      <c r="K3509">
        <v>0</v>
      </c>
      <c r="L3509">
        <v>30</v>
      </c>
      <c r="M3509">
        <v>57</v>
      </c>
      <c r="R3509">
        <f>MAX(F3507:F3523)</f>
        <v>11605</v>
      </c>
      <c r="W3509">
        <f t="shared" ref="W3509:W3523" si="1159">ABS(M3509)</f>
        <v>57</v>
      </c>
      <c r="X3509">
        <f t="shared" ref="X3509:X3523" si="1160">ABS(J3509)</f>
        <v>22</v>
      </c>
      <c r="Y3509">
        <f t="shared" ref="Y3509:Y3523" si="1161">IF(R3509&lt;1000,ABS(R3509),0)</f>
        <v>0</v>
      </c>
      <c r="Z3509" s="22">
        <f t="shared" ref="Z3509:Z3523" si="1162">IF(N3509=1,0,ABS(N3509))</f>
        <v>0</v>
      </c>
      <c r="AA3509" s="22">
        <f t="shared" ref="AA3509:AA3523" si="1163">ABS(O3509)</f>
        <v>0</v>
      </c>
      <c r="AB3509">
        <f t="shared" ref="AB3509:AB3523" si="1164">IF(N3509=1,1,0)</f>
        <v>0</v>
      </c>
      <c r="AC3509" s="22">
        <f t="shared" ref="AC3509:AC3523" si="1165">IF(N3509=1,ABS(N3510),0)</f>
        <v>0</v>
      </c>
      <c r="AD3509" s="22">
        <f t="shared" ref="AD3509:AD3523" si="1166">IF(N3509=1,0,ABS(O3510))</f>
        <v>0.53465346534653468</v>
      </c>
    </row>
    <row r="3510" spans="3:30" x14ac:dyDescent="0.25">
      <c r="D3510" s="2">
        <v>0.375</v>
      </c>
      <c r="E3510">
        <v>11483</v>
      </c>
      <c r="F3510">
        <v>11499</v>
      </c>
      <c r="G3510">
        <v>11463</v>
      </c>
      <c r="H3510">
        <v>11487</v>
      </c>
      <c r="J3510">
        <v>4</v>
      </c>
      <c r="K3510">
        <f t="shared" ref="K3510:K3523" si="1167">K3509+J3511</f>
        <v>47</v>
      </c>
      <c r="L3510">
        <v>36</v>
      </c>
      <c r="N3510">
        <f>IF(J3509&lt;0,MIN(K3510:K3523),MAX(K3510:K3523))/R3488</f>
        <v>0.21287128712871287</v>
      </c>
      <c r="O3510">
        <f>IF(J3509&lt;0,MAX(K3510:K3523),MIN(K3510:K3523))/R3488</f>
        <v>0.53465346534653468</v>
      </c>
      <c r="R3510">
        <f>MIN(G3507:G3523)</f>
        <v>11463</v>
      </c>
      <c r="W3510">
        <f t="shared" si="1159"/>
        <v>0</v>
      </c>
      <c r="X3510">
        <f t="shared" si="1160"/>
        <v>4</v>
      </c>
      <c r="Y3510">
        <f t="shared" si="1161"/>
        <v>0</v>
      </c>
      <c r="Z3510" s="22">
        <f t="shared" si="1162"/>
        <v>0.21287128712871287</v>
      </c>
      <c r="AA3510" s="22">
        <f t="shared" si="1163"/>
        <v>0.53465346534653468</v>
      </c>
      <c r="AB3510">
        <f t="shared" si="1164"/>
        <v>0</v>
      </c>
      <c r="AC3510" s="22">
        <f t="shared" si="1165"/>
        <v>0</v>
      </c>
      <c r="AD3510" s="22">
        <f t="shared" si="1166"/>
        <v>0</v>
      </c>
    </row>
    <row r="3511" spans="3:30" x14ac:dyDescent="0.25">
      <c r="D3511" s="1">
        <v>0.41666666666666669</v>
      </c>
      <c r="E3511">
        <v>11488</v>
      </c>
      <c r="F3511">
        <v>11539</v>
      </c>
      <c r="G3511">
        <v>11482</v>
      </c>
      <c r="H3511">
        <v>11535</v>
      </c>
      <c r="J3511">
        <v>47</v>
      </c>
      <c r="K3511">
        <f t="shared" si="1167"/>
        <v>69</v>
      </c>
      <c r="L3511">
        <v>57</v>
      </c>
      <c r="R3511">
        <f>R3509-R3510</f>
        <v>142</v>
      </c>
      <c r="W3511">
        <f t="shared" si="1159"/>
        <v>0</v>
      </c>
      <c r="X3511">
        <f t="shared" si="1160"/>
        <v>47</v>
      </c>
      <c r="Y3511">
        <f t="shared" si="1161"/>
        <v>142</v>
      </c>
      <c r="Z3511" s="22">
        <f t="shared" si="1162"/>
        <v>0</v>
      </c>
      <c r="AA3511" s="22">
        <f t="shared" si="1163"/>
        <v>0</v>
      </c>
      <c r="AB3511">
        <f t="shared" si="1164"/>
        <v>0</v>
      </c>
      <c r="AC3511" s="22">
        <f t="shared" si="1165"/>
        <v>0</v>
      </c>
      <c r="AD3511" s="22">
        <f t="shared" si="1166"/>
        <v>0</v>
      </c>
    </row>
    <row r="3512" spans="3:30" x14ac:dyDescent="0.25">
      <c r="D3512" s="1">
        <v>0.45833333333333331</v>
      </c>
      <c r="E3512">
        <v>11534</v>
      </c>
      <c r="F3512">
        <v>11559</v>
      </c>
      <c r="G3512">
        <v>11534</v>
      </c>
      <c r="H3512">
        <v>11556</v>
      </c>
      <c r="J3512">
        <v>22</v>
      </c>
      <c r="K3512">
        <f t="shared" si="1167"/>
        <v>62</v>
      </c>
      <c r="L3512">
        <v>25</v>
      </c>
      <c r="R3512">
        <v>142</v>
      </c>
      <c r="W3512">
        <f t="shared" si="1159"/>
        <v>0</v>
      </c>
      <c r="X3512">
        <f t="shared" si="1160"/>
        <v>22</v>
      </c>
      <c r="Y3512">
        <f t="shared" si="1161"/>
        <v>142</v>
      </c>
      <c r="Z3512" s="22">
        <f t="shared" si="1162"/>
        <v>0</v>
      </c>
      <c r="AA3512" s="22">
        <f t="shared" si="1163"/>
        <v>0</v>
      </c>
      <c r="AB3512">
        <f t="shared" si="1164"/>
        <v>0</v>
      </c>
      <c r="AC3512" s="22">
        <f t="shared" si="1165"/>
        <v>0</v>
      </c>
      <c r="AD3512" s="22">
        <f t="shared" si="1166"/>
        <v>0</v>
      </c>
    </row>
    <row r="3513" spans="3:30" x14ac:dyDescent="0.25">
      <c r="D3513" s="1">
        <v>0.5</v>
      </c>
      <c r="E3513">
        <v>11555</v>
      </c>
      <c r="F3513">
        <v>11569</v>
      </c>
      <c r="G3513">
        <v>11543</v>
      </c>
      <c r="H3513">
        <v>11548</v>
      </c>
      <c r="J3513">
        <v>-7</v>
      </c>
      <c r="K3513">
        <f t="shared" si="1167"/>
        <v>100</v>
      </c>
      <c r="L3513">
        <v>26</v>
      </c>
      <c r="W3513">
        <f t="shared" si="1159"/>
        <v>0</v>
      </c>
      <c r="X3513">
        <f t="shared" si="1160"/>
        <v>7</v>
      </c>
      <c r="Y3513">
        <f t="shared" si="1161"/>
        <v>0</v>
      </c>
      <c r="Z3513" s="22">
        <f t="shared" si="1162"/>
        <v>0</v>
      </c>
      <c r="AA3513" s="22">
        <f t="shared" si="1163"/>
        <v>0</v>
      </c>
      <c r="AB3513">
        <f t="shared" si="1164"/>
        <v>0</v>
      </c>
      <c r="AC3513" s="22">
        <f t="shared" si="1165"/>
        <v>0</v>
      </c>
      <c r="AD3513" s="22">
        <f t="shared" si="1166"/>
        <v>0</v>
      </c>
    </row>
    <row r="3514" spans="3:30" x14ac:dyDescent="0.25">
      <c r="C3514">
        <v>1</v>
      </c>
      <c r="D3514" s="1">
        <v>0.54166666666666663</v>
      </c>
      <c r="E3514">
        <v>11548</v>
      </c>
      <c r="F3514">
        <v>11598</v>
      </c>
      <c r="G3514">
        <v>11548</v>
      </c>
      <c r="H3514">
        <v>11586</v>
      </c>
      <c r="J3514">
        <v>38</v>
      </c>
      <c r="K3514">
        <f t="shared" si="1167"/>
        <v>84</v>
      </c>
      <c r="L3514">
        <v>50</v>
      </c>
      <c r="W3514">
        <f t="shared" si="1159"/>
        <v>0</v>
      </c>
      <c r="X3514">
        <f t="shared" si="1160"/>
        <v>38</v>
      </c>
      <c r="Y3514">
        <f t="shared" si="1161"/>
        <v>0</v>
      </c>
      <c r="Z3514" s="22">
        <f t="shared" si="1162"/>
        <v>0</v>
      </c>
      <c r="AA3514" s="22">
        <f t="shared" si="1163"/>
        <v>0</v>
      </c>
      <c r="AB3514">
        <f t="shared" si="1164"/>
        <v>0</v>
      </c>
      <c r="AC3514" s="22">
        <f t="shared" si="1165"/>
        <v>0</v>
      </c>
      <c r="AD3514" s="22">
        <f t="shared" si="1166"/>
        <v>0</v>
      </c>
    </row>
    <row r="3515" spans="3:30" x14ac:dyDescent="0.25">
      <c r="D3515" s="1">
        <v>0.58333333333333337</v>
      </c>
      <c r="E3515">
        <v>11587</v>
      </c>
      <c r="F3515">
        <v>11588</v>
      </c>
      <c r="G3515">
        <v>11565</v>
      </c>
      <c r="H3515">
        <v>11571</v>
      </c>
      <c r="J3515">
        <v>-16</v>
      </c>
      <c r="K3515">
        <f t="shared" si="1167"/>
        <v>85</v>
      </c>
      <c r="L3515">
        <v>23</v>
      </c>
      <c r="W3515">
        <f t="shared" si="1159"/>
        <v>0</v>
      </c>
      <c r="X3515">
        <f t="shared" si="1160"/>
        <v>16</v>
      </c>
      <c r="Y3515">
        <f t="shared" si="1161"/>
        <v>0</v>
      </c>
      <c r="Z3515" s="22">
        <f t="shared" si="1162"/>
        <v>0</v>
      </c>
      <c r="AA3515" s="22">
        <f t="shared" si="1163"/>
        <v>0</v>
      </c>
      <c r="AB3515">
        <f t="shared" si="1164"/>
        <v>0</v>
      </c>
      <c r="AC3515" s="22">
        <f t="shared" si="1165"/>
        <v>0</v>
      </c>
      <c r="AD3515" s="22">
        <f t="shared" si="1166"/>
        <v>0</v>
      </c>
    </row>
    <row r="3516" spans="3:30" x14ac:dyDescent="0.25">
      <c r="D3516" s="1">
        <v>0.625</v>
      </c>
      <c r="E3516">
        <v>11572</v>
      </c>
      <c r="F3516">
        <v>11581</v>
      </c>
      <c r="G3516">
        <v>11562</v>
      </c>
      <c r="H3516">
        <v>11573</v>
      </c>
      <c r="J3516">
        <v>1</v>
      </c>
      <c r="K3516">
        <f t="shared" si="1167"/>
        <v>108</v>
      </c>
      <c r="L3516">
        <v>19</v>
      </c>
      <c r="W3516">
        <f t="shared" si="1159"/>
        <v>0</v>
      </c>
      <c r="X3516">
        <f t="shared" si="1160"/>
        <v>1</v>
      </c>
      <c r="Y3516">
        <f t="shared" si="1161"/>
        <v>0</v>
      </c>
      <c r="Z3516" s="22">
        <f t="shared" si="1162"/>
        <v>0</v>
      </c>
      <c r="AA3516" s="22">
        <f t="shared" si="1163"/>
        <v>0</v>
      </c>
      <c r="AB3516">
        <f t="shared" si="1164"/>
        <v>0</v>
      </c>
      <c r="AC3516" s="22">
        <f t="shared" si="1165"/>
        <v>0</v>
      </c>
      <c r="AD3516" s="22">
        <f t="shared" si="1166"/>
        <v>0</v>
      </c>
    </row>
    <row r="3517" spans="3:30" x14ac:dyDescent="0.25">
      <c r="D3517" s="1">
        <v>0.66666666666666663</v>
      </c>
      <c r="E3517">
        <v>11573</v>
      </c>
      <c r="F3517">
        <v>11603</v>
      </c>
      <c r="G3517">
        <v>11572</v>
      </c>
      <c r="H3517">
        <v>11596</v>
      </c>
      <c r="J3517">
        <v>23</v>
      </c>
      <c r="K3517">
        <f t="shared" si="1167"/>
        <v>79</v>
      </c>
      <c r="L3517">
        <v>31</v>
      </c>
      <c r="W3517">
        <f t="shared" si="1159"/>
        <v>0</v>
      </c>
      <c r="X3517">
        <f t="shared" si="1160"/>
        <v>23</v>
      </c>
      <c r="Y3517">
        <f t="shared" si="1161"/>
        <v>0</v>
      </c>
      <c r="Z3517" s="22">
        <f t="shared" si="1162"/>
        <v>0</v>
      </c>
      <c r="AA3517" s="22">
        <f t="shared" si="1163"/>
        <v>0</v>
      </c>
      <c r="AB3517">
        <f t="shared" si="1164"/>
        <v>0</v>
      </c>
      <c r="AC3517" s="22">
        <f t="shared" si="1165"/>
        <v>0</v>
      </c>
      <c r="AD3517" s="22">
        <f t="shared" si="1166"/>
        <v>0</v>
      </c>
    </row>
    <row r="3518" spans="3:30" x14ac:dyDescent="0.25">
      <c r="D3518" s="1">
        <v>0.70833333333333337</v>
      </c>
      <c r="E3518">
        <v>11597</v>
      </c>
      <c r="F3518">
        <v>11605</v>
      </c>
      <c r="G3518">
        <v>11565</v>
      </c>
      <c r="H3518">
        <v>11568</v>
      </c>
      <c r="J3518">
        <v>-29</v>
      </c>
      <c r="K3518">
        <f t="shared" si="1167"/>
        <v>57</v>
      </c>
      <c r="L3518">
        <v>40</v>
      </c>
      <c r="W3518">
        <f t="shared" si="1159"/>
        <v>0</v>
      </c>
      <c r="X3518">
        <f t="shared" si="1160"/>
        <v>29</v>
      </c>
      <c r="Y3518">
        <f t="shared" si="1161"/>
        <v>0</v>
      </c>
      <c r="Z3518" s="22">
        <f t="shared" si="1162"/>
        <v>0</v>
      </c>
      <c r="AA3518" s="22">
        <f t="shared" si="1163"/>
        <v>0</v>
      </c>
      <c r="AB3518">
        <f t="shared" si="1164"/>
        <v>0</v>
      </c>
      <c r="AC3518" s="22">
        <f t="shared" si="1165"/>
        <v>0</v>
      </c>
      <c r="AD3518" s="22">
        <f t="shared" si="1166"/>
        <v>0</v>
      </c>
    </row>
    <row r="3519" spans="3:30" x14ac:dyDescent="0.25">
      <c r="D3519" s="1">
        <v>0.75</v>
      </c>
      <c r="E3519">
        <v>11567</v>
      </c>
      <c r="F3519">
        <v>11578</v>
      </c>
      <c r="G3519">
        <v>11529</v>
      </c>
      <c r="H3519">
        <v>11545</v>
      </c>
      <c r="J3519">
        <v>-22</v>
      </c>
      <c r="K3519">
        <f t="shared" si="1167"/>
        <v>43</v>
      </c>
      <c r="L3519">
        <v>49</v>
      </c>
      <c r="W3519">
        <f t="shared" si="1159"/>
        <v>0</v>
      </c>
      <c r="X3519">
        <f t="shared" si="1160"/>
        <v>22</v>
      </c>
      <c r="Y3519">
        <f t="shared" si="1161"/>
        <v>0</v>
      </c>
      <c r="Z3519" s="22">
        <f t="shared" si="1162"/>
        <v>0</v>
      </c>
      <c r="AA3519" s="22">
        <f t="shared" si="1163"/>
        <v>0</v>
      </c>
      <c r="AB3519">
        <f t="shared" si="1164"/>
        <v>0</v>
      </c>
      <c r="AC3519" s="22">
        <f t="shared" si="1165"/>
        <v>0</v>
      </c>
      <c r="AD3519" s="22">
        <f t="shared" si="1166"/>
        <v>0</v>
      </c>
    </row>
    <row r="3520" spans="3:30" x14ac:dyDescent="0.25">
      <c r="D3520" s="1">
        <v>0.79166666666666663</v>
      </c>
      <c r="E3520">
        <v>11544</v>
      </c>
      <c r="F3520">
        <v>11554</v>
      </c>
      <c r="G3520">
        <v>11523</v>
      </c>
      <c r="H3520">
        <v>11530</v>
      </c>
      <c r="J3520">
        <v>-14</v>
      </c>
      <c r="K3520">
        <f t="shared" si="1167"/>
        <v>61</v>
      </c>
      <c r="L3520">
        <v>31</v>
      </c>
      <c r="W3520">
        <f t="shared" si="1159"/>
        <v>0</v>
      </c>
      <c r="X3520">
        <f t="shared" si="1160"/>
        <v>14</v>
      </c>
      <c r="Y3520">
        <f t="shared" si="1161"/>
        <v>0</v>
      </c>
      <c r="Z3520" s="22">
        <f t="shared" si="1162"/>
        <v>0</v>
      </c>
      <c r="AA3520" s="22">
        <f t="shared" si="1163"/>
        <v>0</v>
      </c>
      <c r="AB3520">
        <f t="shared" si="1164"/>
        <v>0</v>
      </c>
      <c r="AC3520" s="22">
        <f t="shared" si="1165"/>
        <v>0</v>
      </c>
      <c r="AD3520" s="22">
        <f t="shared" si="1166"/>
        <v>0</v>
      </c>
    </row>
    <row r="3521" spans="4:30" x14ac:dyDescent="0.25">
      <c r="D3521" s="1">
        <v>0.83333333333333337</v>
      </c>
      <c r="E3521">
        <v>11530</v>
      </c>
      <c r="F3521">
        <v>11552</v>
      </c>
      <c r="G3521">
        <v>11528</v>
      </c>
      <c r="H3521">
        <v>11548</v>
      </c>
      <c r="J3521">
        <v>18</v>
      </c>
      <c r="K3521">
        <f t="shared" si="1167"/>
        <v>62</v>
      </c>
      <c r="L3521">
        <v>24</v>
      </c>
      <c r="W3521">
        <f t="shared" si="1159"/>
        <v>0</v>
      </c>
      <c r="X3521">
        <f t="shared" si="1160"/>
        <v>18</v>
      </c>
      <c r="Y3521">
        <f t="shared" si="1161"/>
        <v>0</v>
      </c>
      <c r="Z3521" s="22">
        <f t="shared" si="1162"/>
        <v>0</v>
      </c>
      <c r="AA3521" s="22">
        <f t="shared" si="1163"/>
        <v>0</v>
      </c>
      <c r="AB3521">
        <f t="shared" si="1164"/>
        <v>0</v>
      </c>
      <c r="AC3521" s="22">
        <f t="shared" si="1165"/>
        <v>0</v>
      </c>
      <c r="AD3521" s="22">
        <f t="shared" si="1166"/>
        <v>0</v>
      </c>
    </row>
    <row r="3522" spans="4:30" x14ac:dyDescent="0.25">
      <c r="D3522" s="1">
        <v>0.875</v>
      </c>
      <c r="E3522">
        <v>11548</v>
      </c>
      <c r="F3522">
        <v>11552</v>
      </c>
      <c r="G3522">
        <v>11544</v>
      </c>
      <c r="H3522">
        <v>11549</v>
      </c>
      <c r="J3522">
        <v>1</v>
      </c>
      <c r="K3522">
        <f t="shared" si="1167"/>
        <v>70</v>
      </c>
      <c r="L3522">
        <v>8</v>
      </c>
      <c r="W3522">
        <f t="shared" si="1159"/>
        <v>0</v>
      </c>
      <c r="X3522">
        <f t="shared" si="1160"/>
        <v>1</v>
      </c>
      <c r="Y3522">
        <f t="shared" si="1161"/>
        <v>0</v>
      </c>
      <c r="Z3522" s="22">
        <f t="shared" si="1162"/>
        <v>0</v>
      </c>
      <c r="AA3522" s="22">
        <f t="shared" si="1163"/>
        <v>0</v>
      </c>
      <c r="AB3522">
        <f t="shared" si="1164"/>
        <v>0</v>
      </c>
      <c r="AC3522" s="22">
        <f t="shared" si="1165"/>
        <v>0</v>
      </c>
      <c r="AD3522" s="22">
        <f t="shared" si="1166"/>
        <v>0</v>
      </c>
    </row>
    <row r="3523" spans="4:30" x14ac:dyDescent="0.25">
      <c r="D3523" s="2">
        <v>0.91666666666666663</v>
      </c>
      <c r="E3523">
        <v>11549</v>
      </c>
      <c r="F3523">
        <v>11559</v>
      </c>
      <c r="G3523">
        <v>11543</v>
      </c>
      <c r="H3523">
        <v>11557</v>
      </c>
      <c r="J3523">
        <v>8</v>
      </c>
      <c r="K3523">
        <f t="shared" si="1167"/>
        <v>70</v>
      </c>
      <c r="L3523">
        <v>16</v>
      </c>
      <c r="W3523">
        <f t="shared" si="1159"/>
        <v>0</v>
      </c>
      <c r="X3523">
        <f t="shared" si="1160"/>
        <v>8</v>
      </c>
      <c r="Y3523">
        <f t="shared" si="1161"/>
        <v>0</v>
      </c>
      <c r="Z3523" s="22">
        <f t="shared" si="1162"/>
        <v>0</v>
      </c>
      <c r="AA3523" s="22">
        <f t="shared" si="1163"/>
        <v>0</v>
      </c>
      <c r="AB3523">
        <f t="shared" si="1164"/>
        <v>0</v>
      </c>
      <c r="AC3523" s="22">
        <f t="shared" si="1165"/>
        <v>0</v>
      </c>
      <c r="AD3523" s="22">
        <f t="shared" si="1166"/>
        <v>0</v>
      </c>
    </row>
    <row r="3524" spans="4:30" hidden="1" x14ac:dyDescent="0.25">
      <c r="D3524" s="1">
        <v>0.95833333333333337</v>
      </c>
      <c r="E3524">
        <v>11556</v>
      </c>
      <c r="F3524">
        <v>11561</v>
      </c>
      <c r="G3524">
        <v>11544</v>
      </c>
      <c r="H3524">
        <v>11546</v>
      </c>
      <c r="Z3524"/>
      <c r="AA3524"/>
      <c r="AC3524"/>
      <c r="AD3524"/>
    </row>
    <row r="3525" spans="4:30" hidden="1" x14ac:dyDescent="0.25">
      <c r="D3525" s="1">
        <v>0</v>
      </c>
      <c r="E3525">
        <v>11544</v>
      </c>
      <c r="F3525">
        <v>11544</v>
      </c>
      <c r="G3525">
        <v>11544</v>
      </c>
      <c r="H3525">
        <v>11544</v>
      </c>
      <c r="Z3525"/>
      <c r="AA3525"/>
      <c r="AC3525"/>
      <c r="AD3525"/>
    </row>
    <row r="3526" spans="4:30" hidden="1" x14ac:dyDescent="0.25">
      <c r="D3526" s="1">
        <v>4.1666666666666664E-2</v>
      </c>
      <c r="E3526">
        <v>11545</v>
      </c>
      <c r="F3526">
        <v>11548</v>
      </c>
      <c r="G3526">
        <v>11535</v>
      </c>
      <c r="H3526">
        <v>11544</v>
      </c>
      <c r="Z3526"/>
      <c r="AA3526"/>
      <c r="AC3526"/>
      <c r="AD3526"/>
    </row>
    <row r="3527" spans="4:30" hidden="1" x14ac:dyDescent="0.25">
      <c r="D3527" s="1">
        <v>8.3333333333333329E-2</v>
      </c>
      <c r="E3527">
        <v>11545</v>
      </c>
      <c r="F3527">
        <v>11551</v>
      </c>
      <c r="G3527">
        <v>11544</v>
      </c>
      <c r="H3527">
        <v>11551</v>
      </c>
      <c r="Z3527"/>
      <c r="AA3527"/>
      <c r="AC3527"/>
      <c r="AD3527"/>
    </row>
    <row r="3528" spans="4:30" hidden="1" x14ac:dyDescent="0.25">
      <c r="D3528" s="1">
        <v>0.125</v>
      </c>
      <c r="E3528">
        <v>11553</v>
      </c>
      <c r="F3528">
        <v>11559</v>
      </c>
      <c r="G3528">
        <v>11546</v>
      </c>
      <c r="H3528">
        <v>11546</v>
      </c>
      <c r="Z3528"/>
      <c r="AA3528"/>
      <c r="AC3528"/>
      <c r="AD3528"/>
    </row>
    <row r="3529" spans="4:30" hidden="1" x14ac:dyDescent="0.25">
      <c r="D3529" s="1">
        <v>0.16666666666666666</v>
      </c>
      <c r="E3529">
        <v>11546</v>
      </c>
      <c r="F3529">
        <v>11552</v>
      </c>
      <c r="G3529">
        <v>11543</v>
      </c>
      <c r="H3529">
        <v>11547</v>
      </c>
      <c r="Z3529"/>
      <c r="AA3529"/>
      <c r="AC3529"/>
      <c r="AD3529"/>
    </row>
    <row r="3530" spans="4:30" hidden="1" x14ac:dyDescent="0.25">
      <c r="D3530" s="1">
        <v>0.20833333333333334</v>
      </c>
      <c r="E3530">
        <v>11545</v>
      </c>
      <c r="F3530">
        <v>11552</v>
      </c>
      <c r="G3530">
        <v>11545</v>
      </c>
      <c r="H3530">
        <v>11551</v>
      </c>
      <c r="Z3530"/>
      <c r="AA3530"/>
      <c r="AC3530"/>
      <c r="AD3530"/>
    </row>
    <row r="3531" spans="4:30" hidden="1" x14ac:dyDescent="0.25">
      <c r="D3531" s="1">
        <v>0.25</v>
      </c>
      <c r="E3531">
        <v>11552</v>
      </c>
      <c r="F3531">
        <v>11556</v>
      </c>
      <c r="G3531">
        <v>11552</v>
      </c>
      <c r="H3531">
        <v>11555</v>
      </c>
      <c r="Z3531"/>
      <c r="AA3531"/>
      <c r="AC3531"/>
      <c r="AD3531"/>
    </row>
    <row r="3532" spans="4:30" hidden="1" x14ac:dyDescent="0.25">
      <c r="D3532" s="1">
        <v>0.29166666666666669</v>
      </c>
      <c r="E3532">
        <v>11555</v>
      </c>
      <c r="F3532">
        <v>11563</v>
      </c>
      <c r="G3532">
        <v>11555</v>
      </c>
      <c r="H3532">
        <v>11560</v>
      </c>
      <c r="Z3532"/>
      <c r="AA3532"/>
      <c r="AC3532"/>
      <c r="AD3532"/>
    </row>
    <row r="3533" spans="4:30" x14ac:dyDescent="0.25">
      <c r="D3533" s="2">
        <v>0.33333333333333331</v>
      </c>
      <c r="E3533">
        <v>11561</v>
      </c>
      <c r="F3533">
        <v>11572</v>
      </c>
      <c r="G3533">
        <v>11557</v>
      </c>
      <c r="H3533">
        <v>11565</v>
      </c>
      <c r="J3533">
        <v>4</v>
      </c>
      <c r="K3533">
        <v>0</v>
      </c>
      <c r="L3533">
        <v>15</v>
      </c>
      <c r="M3533">
        <v>-7</v>
      </c>
      <c r="R3533">
        <f>MAX(F3531:F3547)</f>
        <v>11592</v>
      </c>
      <c r="W3533">
        <f t="shared" ref="W3533:W3547" si="1168">ABS(M3533)</f>
        <v>7</v>
      </c>
      <c r="X3533">
        <f t="shared" ref="X3533:X3547" si="1169">ABS(J3533)</f>
        <v>4</v>
      </c>
      <c r="Y3533">
        <f t="shared" ref="Y3533:Y3547" si="1170">IF(R3533&lt;1000,ABS(R3533),0)</f>
        <v>0</v>
      </c>
      <c r="Z3533" s="22">
        <f t="shared" ref="Z3533:Z3547" si="1171">IF(N3533=1,0,ABS(N3533))</f>
        <v>0</v>
      </c>
      <c r="AA3533" s="22">
        <f t="shared" ref="AA3533:AA3547" si="1172">ABS(O3533)</f>
        <v>0</v>
      </c>
      <c r="AB3533">
        <f t="shared" ref="AB3533:AB3547" si="1173">IF(N3533=1,1,0)</f>
        <v>0</v>
      </c>
      <c r="AC3533" s="22">
        <f t="shared" ref="AC3533:AC3547" si="1174">IF(N3533=1,ABS(N3534),0)</f>
        <v>0</v>
      </c>
      <c r="AD3533" s="22">
        <f t="shared" ref="AD3533:AD3547" si="1175">IF(N3533=1,0,ABS(O3534))</f>
        <v>0.47183098591549294</v>
      </c>
    </row>
    <row r="3534" spans="4:30" x14ac:dyDescent="0.25">
      <c r="D3534" s="2">
        <v>0.375</v>
      </c>
      <c r="E3534">
        <v>11575</v>
      </c>
      <c r="F3534">
        <v>11582</v>
      </c>
      <c r="G3534">
        <v>11551</v>
      </c>
      <c r="H3534">
        <v>11557</v>
      </c>
      <c r="J3534">
        <v>-18</v>
      </c>
      <c r="K3534">
        <f t="shared" ref="K3534:K3547" si="1176">K3533+J3535</f>
        <v>-14</v>
      </c>
      <c r="L3534">
        <v>31</v>
      </c>
      <c r="N3534">
        <f>IF(J3533&lt;0,MIN(K3534:K3547),MAX(K3534:K3547))/R3512</f>
        <v>0.20422535211267606</v>
      </c>
      <c r="O3534">
        <f>IF(J3533&lt;0,MAX(K3534:K3547),MIN(K3534:K3547))/R3512</f>
        <v>-0.47183098591549294</v>
      </c>
      <c r="R3534">
        <f>MIN(G3531:G3547)</f>
        <v>11479</v>
      </c>
      <c r="W3534">
        <f t="shared" si="1168"/>
        <v>0</v>
      </c>
      <c r="X3534">
        <f t="shared" si="1169"/>
        <v>18</v>
      </c>
      <c r="Y3534">
        <f t="shared" si="1170"/>
        <v>0</v>
      </c>
      <c r="Z3534" s="22">
        <f t="shared" si="1171"/>
        <v>0.20422535211267606</v>
      </c>
      <c r="AA3534" s="22">
        <f t="shared" si="1172"/>
        <v>0.47183098591549294</v>
      </c>
      <c r="AB3534">
        <f t="shared" si="1173"/>
        <v>0</v>
      </c>
      <c r="AC3534" s="22">
        <f t="shared" si="1174"/>
        <v>0</v>
      </c>
      <c r="AD3534" s="22">
        <f t="shared" si="1175"/>
        <v>0</v>
      </c>
    </row>
    <row r="3535" spans="4:30" x14ac:dyDescent="0.25">
      <c r="D3535" s="1">
        <v>0.41666666666666669</v>
      </c>
      <c r="E3535">
        <v>11558</v>
      </c>
      <c r="F3535">
        <v>11575</v>
      </c>
      <c r="G3535">
        <v>11536</v>
      </c>
      <c r="H3535">
        <v>11544</v>
      </c>
      <c r="J3535">
        <v>-14</v>
      </c>
      <c r="K3535">
        <f t="shared" si="1176"/>
        <v>29</v>
      </c>
      <c r="L3535">
        <v>39</v>
      </c>
      <c r="R3535">
        <f>R3533-R3534</f>
        <v>113</v>
      </c>
      <c r="W3535">
        <f t="shared" si="1168"/>
        <v>0</v>
      </c>
      <c r="X3535">
        <f t="shared" si="1169"/>
        <v>14</v>
      </c>
      <c r="Y3535">
        <f t="shared" si="1170"/>
        <v>113</v>
      </c>
      <c r="Z3535" s="22">
        <f t="shared" si="1171"/>
        <v>0</v>
      </c>
      <c r="AA3535" s="22">
        <f t="shared" si="1172"/>
        <v>0</v>
      </c>
      <c r="AB3535">
        <f t="shared" si="1173"/>
        <v>0</v>
      </c>
      <c r="AC3535" s="22">
        <f t="shared" si="1174"/>
        <v>0</v>
      </c>
      <c r="AD3535" s="22">
        <f t="shared" si="1175"/>
        <v>0</v>
      </c>
    </row>
    <row r="3536" spans="4:30" x14ac:dyDescent="0.25">
      <c r="D3536" s="1">
        <v>0.45833333333333331</v>
      </c>
      <c r="E3536">
        <v>11544</v>
      </c>
      <c r="F3536">
        <v>11592</v>
      </c>
      <c r="G3536">
        <v>11536</v>
      </c>
      <c r="H3536">
        <v>11587</v>
      </c>
      <c r="J3536">
        <v>43</v>
      </c>
      <c r="K3536">
        <f t="shared" si="1176"/>
        <v>7</v>
      </c>
      <c r="L3536">
        <v>56</v>
      </c>
      <c r="R3536">
        <v>113</v>
      </c>
      <c r="W3536">
        <f t="shared" si="1168"/>
        <v>0</v>
      </c>
      <c r="X3536">
        <f t="shared" si="1169"/>
        <v>43</v>
      </c>
      <c r="Y3536">
        <f t="shared" si="1170"/>
        <v>113</v>
      </c>
      <c r="Z3536" s="22">
        <f t="shared" si="1171"/>
        <v>0</v>
      </c>
      <c r="AA3536" s="22">
        <f t="shared" si="1172"/>
        <v>0</v>
      </c>
      <c r="AB3536">
        <f t="shared" si="1173"/>
        <v>0</v>
      </c>
      <c r="AC3536" s="22">
        <f t="shared" si="1174"/>
        <v>0</v>
      </c>
      <c r="AD3536" s="22">
        <f t="shared" si="1175"/>
        <v>0</v>
      </c>
    </row>
    <row r="3537" spans="3:30" x14ac:dyDescent="0.25">
      <c r="D3537" s="1">
        <v>0.5</v>
      </c>
      <c r="E3537">
        <v>11587</v>
      </c>
      <c r="F3537">
        <v>11588</v>
      </c>
      <c r="G3537">
        <v>11557</v>
      </c>
      <c r="H3537">
        <v>11565</v>
      </c>
      <c r="J3537">
        <v>-22</v>
      </c>
      <c r="K3537">
        <f t="shared" si="1176"/>
        <v>-6</v>
      </c>
      <c r="L3537">
        <v>31</v>
      </c>
      <c r="W3537">
        <f t="shared" si="1168"/>
        <v>0</v>
      </c>
      <c r="X3537">
        <f t="shared" si="1169"/>
        <v>22</v>
      </c>
      <c r="Y3537">
        <f t="shared" si="1170"/>
        <v>0</v>
      </c>
      <c r="Z3537" s="22">
        <f t="shared" si="1171"/>
        <v>0</v>
      </c>
      <c r="AA3537" s="22">
        <f t="shared" si="1172"/>
        <v>0</v>
      </c>
      <c r="AB3537">
        <f t="shared" si="1173"/>
        <v>0</v>
      </c>
      <c r="AC3537" s="22">
        <f t="shared" si="1174"/>
        <v>0</v>
      </c>
      <c r="AD3537" s="22">
        <f t="shared" si="1175"/>
        <v>0</v>
      </c>
    </row>
    <row r="3538" spans="3:30" x14ac:dyDescent="0.25">
      <c r="C3538">
        <v>1</v>
      </c>
      <c r="D3538" s="1">
        <v>0.54166666666666663</v>
      </c>
      <c r="E3538">
        <v>11566</v>
      </c>
      <c r="F3538">
        <v>11579</v>
      </c>
      <c r="G3538">
        <v>11548</v>
      </c>
      <c r="H3538">
        <v>11553</v>
      </c>
      <c r="J3538">
        <v>-13</v>
      </c>
      <c r="K3538">
        <f t="shared" si="1176"/>
        <v>-20</v>
      </c>
      <c r="L3538">
        <v>31</v>
      </c>
      <c r="W3538">
        <f t="shared" si="1168"/>
        <v>0</v>
      </c>
      <c r="X3538">
        <f t="shared" si="1169"/>
        <v>13</v>
      </c>
      <c r="Y3538">
        <f t="shared" si="1170"/>
        <v>0</v>
      </c>
      <c r="Z3538" s="22">
        <f t="shared" si="1171"/>
        <v>0</v>
      </c>
      <c r="AA3538" s="22">
        <f t="shared" si="1172"/>
        <v>0</v>
      </c>
      <c r="AB3538">
        <f t="shared" si="1173"/>
        <v>0</v>
      </c>
      <c r="AC3538" s="22">
        <f t="shared" si="1174"/>
        <v>0</v>
      </c>
      <c r="AD3538" s="22">
        <f t="shared" si="1175"/>
        <v>0</v>
      </c>
    </row>
    <row r="3539" spans="3:30" x14ac:dyDescent="0.25">
      <c r="D3539" s="1">
        <v>0.58333333333333337</v>
      </c>
      <c r="E3539">
        <v>11553</v>
      </c>
      <c r="F3539">
        <v>11567</v>
      </c>
      <c r="G3539">
        <v>11537</v>
      </c>
      <c r="H3539">
        <v>11539</v>
      </c>
      <c r="J3539">
        <v>-14</v>
      </c>
      <c r="K3539">
        <f t="shared" si="1176"/>
        <v>-41</v>
      </c>
      <c r="L3539">
        <v>30</v>
      </c>
      <c r="W3539">
        <f t="shared" si="1168"/>
        <v>0</v>
      </c>
      <c r="X3539">
        <f t="shared" si="1169"/>
        <v>14</v>
      </c>
      <c r="Y3539">
        <f t="shared" si="1170"/>
        <v>0</v>
      </c>
      <c r="Z3539" s="22">
        <f t="shared" si="1171"/>
        <v>0</v>
      </c>
      <c r="AA3539" s="22">
        <f t="shared" si="1172"/>
        <v>0</v>
      </c>
      <c r="AB3539">
        <f t="shared" si="1173"/>
        <v>0</v>
      </c>
      <c r="AC3539" s="22">
        <f t="shared" si="1174"/>
        <v>0</v>
      </c>
      <c r="AD3539" s="22">
        <f t="shared" si="1175"/>
        <v>0</v>
      </c>
    </row>
    <row r="3540" spans="3:30" x14ac:dyDescent="0.25">
      <c r="D3540" s="1">
        <v>0.625</v>
      </c>
      <c r="E3540">
        <v>11539</v>
      </c>
      <c r="F3540">
        <v>11544</v>
      </c>
      <c r="G3540">
        <v>11516</v>
      </c>
      <c r="H3540">
        <v>11518</v>
      </c>
      <c r="J3540">
        <v>-21</v>
      </c>
      <c r="K3540">
        <f t="shared" si="1176"/>
        <v>-67</v>
      </c>
      <c r="L3540">
        <v>28</v>
      </c>
      <c r="W3540">
        <f t="shared" si="1168"/>
        <v>0</v>
      </c>
      <c r="X3540">
        <f t="shared" si="1169"/>
        <v>21</v>
      </c>
      <c r="Y3540">
        <f t="shared" si="1170"/>
        <v>0</v>
      </c>
      <c r="Z3540" s="22">
        <f t="shared" si="1171"/>
        <v>0</v>
      </c>
      <c r="AA3540" s="22">
        <f t="shared" si="1172"/>
        <v>0</v>
      </c>
      <c r="AB3540">
        <f t="shared" si="1173"/>
        <v>0</v>
      </c>
      <c r="AC3540" s="22">
        <f t="shared" si="1174"/>
        <v>0</v>
      </c>
      <c r="AD3540" s="22">
        <f t="shared" si="1175"/>
        <v>0</v>
      </c>
    </row>
    <row r="3541" spans="3:30" x14ac:dyDescent="0.25">
      <c r="D3541" s="1">
        <v>0.66666666666666663</v>
      </c>
      <c r="E3541">
        <v>11519</v>
      </c>
      <c r="F3541">
        <v>11519</v>
      </c>
      <c r="G3541">
        <v>11479</v>
      </c>
      <c r="H3541">
        <v>11493</v>
      </c>
      <c r="J3541">
        <v>-26</v>
      </c>
      <c r="K3541">
        <f t="shared" si="1176"/>
        <v>-34</v>
      </c>
      <c r="L3541">
        <v>40</v>
      </c>
      <c r="W3541">
        <f t="shared" si="1168"/>
        <v>0</v>
      </c>
      <c r="X3541">
        <f t="shared" si="1169"/>
        <v>26</v>
      </c>
      <c r="Y3541">
        <f t="shared" si="1170"/>
        <v>0</v>
      </c>
      <c r="Z3541" s="22">
        <f t="shared" si="1171"/>
        <v>0</v>
      </c>
      <c r="AA3541" s="22">
        <f t="shared" si="1172"/>
        <v>0</v>
      </c>
      <c r="AB3541">
        <f t="shared" si="1173"/>
        <v>0</v>
      </c>
      <c r="AC3541" s="22">
        <f t="shared" si="1174"/>
        <v>0</v>
      </c>
      <c r="AD3541" s="22">
        <f t="shared" si="1175"/>
        <v>0</v>
      </c>
    </row>
    <row r="3542" spans="3:30" x14ac:dyDescent="0.25">
      <c r="D3542" s="1">
        <v>0.70833333333333337</v>
      </c>
      <c r="E3542">
        <v>11493</v>
      </c>
      <c r="F3542">
        <v>11532</v>
      </c>
      <c r="G3542">
        <v>11488</v>
      </c>
      <c r="H3542">
        <v>11526</v>
      </c>
      <c r="J3542">
        <v>33</v>
      </c>
      <c r="K3542">
        <f t="shared" si="1176"/>
        <v>-23</v>
      </c>
      <c r="L3542">
        <v>44</v>
      </c>
      <c r="W3542">
        <f t="shared" si="1168"/>
        <v>0</v>
      </c>
      <c r="X3542">
        <f t="shared" si="1169"/>
        <v>33</v>
      </c>
      <c r="Y3542">
        <f t="shared" si="1170"/>
        <v>0</v>
      </c>
      <c r="Z3542" s="22">
        <f t="shared" si="1171"/>
        <v>0</v>
      </c>
      <c r="AA3542" s="22">
        <f t="shared" si="1172"/>
        <v>0</v>
      </c>
      <c r="AB3542">
        <f t="shared" si="1173"/>
        <v>0</v>
      </c>
      <c r="AC3542" s="22">
        <f t="shared" si="1174"/>
        <v>0</v>
      </c>
      <c r="AD3542" s="22">
        <f t="shared" si="1175"/>
        <v>0</v>
      </c>
    </row>
    <row r="3543" spans="3:30" x14ac:dyDescent="0.25">
      <c r="D3543" s="1">
        <v>0.75</v>
      </c>
      <c r="E3543">
        <v>11527</v>
      </c>
      <c r="F3543">
        <v>11552</v>
      </c>
      <c r="G3543">
        <v>11525</v>
      </c>
      <c r="H3543">
        <v>11538</v>
      </c>
      <c r="J3543">
        <v>11</v>
      </c>
      <c r="K3543">
        <f t="shared" si="1176"/>
        <v>-21</v>
      </c>
      <c r="L3543">
        <v>27</v>
      </c>
      <c r="W3543">
        <f t="shared" si="1168"/>
        <v>0</v>
      </c>
      <c r="X3543">
        <f t="shared" si="1169"/>
        <v>11</v>
      </c>
      <c r="Y3543">
        <f t="shared" si="1170"/>
        <v>0</v>
      </c>
      <c r="Z3543" s="22">
        <f t="shared" si="1171"/>
        <v>0</v>
      </c>
      <c r="AA3543" s="22">
        <f t="shared" si="1172"/>
        <v>0</v>
      </c>
      <c r="AB3543">
        <f t="shared" si="1173"/>
        <v>0</v>
      </c>
      <c r="AC3543" s="22">
        <f t="shared" si="1174"/>
        <v>0</v>
      </c>
      <c r="AD3543" s="22">
        <f t="shared" si="1175"/>
        <v>0</v>
      </c>
    </row>
    <row r="3544" spans="3:30" x14ac:dyDescent="0.25">
      <c r="D3544" s="1">
        <v>0.79166666666666663</v>
      </c>
      <c r="E3544">
        <v>11538</v>
      </c>
      <c r="F3544">
        <v>11549</v>
      </c>
      <c r="G3544">
        <v>11537</v>
      </c>
      <c r="H3544">
        <v>11540</v>
      </c>
      <c r="J3544">
        <v>2</v>
      </c>
      <c r="K3544">
        <f t="shared" si="1176"/>
        <v>0</v>
      </c>
      <c r="L3544">
        <v>12</v>
      </c>
      <c r="W3544">
        <f t="shared" si="1168"/>
        <v>0</v>
      </c>
      <c r="X3544">
        <f t="shared" si="1169"/>
        <v>2</v>
      </c>
      <c r="Y3544">
        <f t="shared" si="1170"/>
        <v>0</v>
      </c>
      <c r="Z3544" s="22">
        <f t="shared" si="1171"/>
        <v>0</v>
      </c>
      <c r="AA3544" s="22">
        <f t="shared" si="1172"/>
        <v>0</v>
      </c>
      <c r="AB3544">
        <f t="shared" si="1173"/>
        <v>0</v>
      </c>
      <c r="AC3544" s="22">
        <f t="shared" si="1174"/>
        <v>0</v>
      </c>
      <c r="AD3544" s="22">
        <f t="shared" si="1175"/>
        <v>0</v>
      </c>
    </row>
    <row r="3545" spans="3:30" x14ac:dyDescent="0.25">
      <c r="D3545" s="1">
        <v>0.83333333333333337</v>
      </c>
      <c r="E3545">
        <v>11540</v>
      </c>
      <c r="F3545">
        <v>11565</v>
      </c>
      <c r="G3545">
        <v>11540</v>
      </c>
      <c r="H3545">
        <v>11561</v>
      </c>
      <c r="J3545">
        <v>21</v>
      </c>
      <c r="K3545">
        <f t="shared" si="1176"/>
        <v>-7</v>
      </c>
      <c r="L3545">
        <v>25</v>
      </c>
      <c r="W3545">
        <f t="shared" si="1168"/>
        <v>0</v>
      </c>
      <c r="X3545">
        <f t="shared" si="1169"/>
        <v>21</v>
      </c>
      <c r="Y3545">
        <f t="shared" si="1170"/>
        <v>0</v>
      </c>
      <c r="Z3545" s="22">
        <f t="shared" si="1171"/>
        <v>0</v>
      </c>
      <c r="AA3545" s="22">
        <f t="shared" si="1172"/>
        <v>0</v>
      </c>
      <c r="AB3545">
        <f t="shared" si="1173"/>
        <v>0</v>
      </c>
      <c r="AC3545" s="22">
        <f t="shared" si="1174"/>
        <v>0</v>
      </c>
      <c r="AD3545" s="22">
        <f t="shared" si="1175"/>
        <v>0</v>
      </c>
    </row>
    <row r="3546" spans="3:30" x14ac:dyDescent="0.25">
      <c r="D3546" s="1">
        <v>0.875</v>
      </c>
      <c r="E3546">
        <v>11561</v>
      </c>
      <c r="F3546">
        <v>11562</v>
      </c>
      <c r="G3546">
        <v>11553</v>
      </c>
      <c r="H3546">
        <v>11554</v>
      </c>
      <c r="J3546">
        <v>-7</v>
      </c>
      <c r="K3546">
        <f t="shared" si="1176"/>
        <v>-6</v>
      </c>
      <c r="L3546">
        <v>9</v>
      </c>
      <c r="W3546">
        <f t="shared" si="1168"/>
        <v>0</v>
      </c>
      <c r="X3546">
        <f t="shared" si="1169"/>
        <v>7</v>
      </c>
      <c r="Y3546">
        <f t="shared" si="1170"/>
        <v>0</v>
      </c>
      <c r="Z3546" s="22">
        <f t="shared" si="1171"/>
        <v>0</v>
      </c>
      <c r="AA3546" s="22">
        <f t="shared" si="1172"/>
        <v>0</v>
      </c>
      <c r="AB3546">
        <f t="shared" si="1173"/>
        <v>0</v>
      </c>
      <c r="AC3546" s="22">
        <f t="shared" si="1174"/>
        <v>0</v>
      </c>
      <c r="AD3546" s="22">
        <f t="shared" si="1175"/>
        <v>0</v>
      </c>
    </row>
    <row r="3547" spans="3:30" x14ac:dyDescent="0.25">
      <c r="D3547" s="2">
        <v>0.91666666666666663</v>
      </c>
      <c r="E3547">
        <v>11553</v>
      </c>
      <c r="F3547">
        <v>11561</v>
      </c>
      <c r="G3547">
        <v>11551</v>
      </c>
      <c r="H3547">
        <v>11554</v>
      </c>
      <c r="J3547">
        <v>1</v>
      </c>
      <c r="K3547">
        <f t="shared" si="1176"/>
        <v>-6</v>
      </c>
      <c r="L3547">
        <v>10</v>
      </c>
      <c r="W3547">
        <f t="shared" si="1168"/>
        <v>0</v>
      </c>
      <c r="X3547">
        <f t="shared" si="1169"/>
        <v>1</v>
      </c>
      <c r="Y3547">
        <f t="shared" si="1170"/>
        <v>0</v>
      </c>
      <c r="Z3547" s="22">
        <f t="shared" si="1171"/>
        <v>0</v>
      </c>
      <c r="AA3547" s="22">
        <f t="shared" si="1172"/>
        <v>0</v>
      </c>
      <c r="AB3547">
        <f t="shared" si="1173"/>
        <v>0</v>
      </c>
      <c r="AC3547" s="22">
        <f t="shared" si="1174"/>
        <v>0</v>
      </c>
      <c r="AD3547" s="22">
        <f t="shared" si="1175"/>
        <v>0</v>
      </c>
    </row>
    <row r="3548" spans="3:30" hidden="1" x14ac:dyDescent="0.25">
      <c r="D3548" s="1">
        <v>0.95833333333333337</v>
      </c>
      <c r="E3548">
        <v>11555</v>
      </c>
      <c r="F3548">
        <v>11556</v>
      </c>
      <c r="G3548">
        <v>11550</v>
      </c>
      <c r="H3548">
        <v>11553</v>
      </c>
      <c r="Z3548"/>
      <c r="AA3548"/>
      <c r="AC3548"/>
      <c r="AD3548"/>
    </row>
    <row r="3549" spans="3:30" hidden="1" x14ac:dyDescent="0.25">
      <c r="D3549" s="1">
        <v>0</v>
      </c>
      <c r="E3549">
        <v>11553</v>
      </c>
      <c r="F3549">
        <v>11553</v>
      </c>
      <c r="G3549">
        <v>11553</v>
      </c>
      <c r="H3549">
        <v>11553</v>
      </c>
      <c r="Z3549"/>
      <c r="AA3549"/>
      <c r="AC3549"/>
      <c r="AD3549"/>
    </row>
    <row r="3550" spans="3:30" hidden="1" x14ac:dyDescent="0.25">
      <c r="D3550" s="1">
        <v>4.1666666666666664E-2</v>
      </c>
      <c r="E3550">
        <v>11554</v>
      </c>
      <c r="F3550">
        <v>11566</v>
      </c>
      <c r="G3550">
        <v>11552</v>
      </c>
      <c r="H3550">
        <v>11553</v>
      </c>
      <c r="Z3550"/>
      <c r="AA3550"/>
      <c r="AC3550"/>
      <c r="AD3550"/>
    </row>
    <row r="3551" spans="3:30" hidden="1" x14ac:dyDescent="0.25">
      <c r="D3551" s="1">
        <v>8.3333333333333329E-2</v>
      </c>
      <c r="E3551">
        <v>11552</v>
      </c>
      <c r="F3551">
        <v>11553</v>
      </c>
      <c r="G3551">
        <v>11544</v>
      </c>
      <c r="H3551">
        <v>11549</v>
      </c>
      <c r="Z3551"/>
      <c r="AA3551"/>
      <c r="AC3551"/>
      <c r="AD3551"/>
    </row>
    <row r="3552" spans="3:30" hidden="1" x14ac:dyDescent="0.25">
      <c r="D3552" s="1">
        <v>0.125</v>
      </c>
      <c r="E3552">
        <v>11549</v>
      </c>
      <c r="F3552">
        <v>11551</v>
      </c>
      <c r="G3552">
        <v>11542</v>
      </c>
      <c r="H3552">
        <v>11547</v>
      </c>
      <c r="Z3552"/>
      <c r="AA3552"/>
      <c r="AC3552"/>
      <c r="AD3552"/>
    </row>
    <row r="3553" spans="3:30" hidden="1" x14ac:dyDescent="0.25">
      <c r="D3553" s="1">
        <v>0.16666666666666666</v>
      </c>
      <c r="E3553">
        <v>11548</v>
      </c>
      <c r="F3553">
        <v>11551</v>
      </c>
      <c r="G3553">
        <v>11547</v>
      </c>
      <c r="H3553">
        <v>11547</v>
      </c>
      <c r="Z3553"/>
      <c r="AA3553"/>
      <c r="AC3553"/>
      <c r="AD3553"/>
    </row>
    <row r="3554" spans="3:30" hidden="1" x14ac:dyDescent="0.25">
      <c r="D3554" s="1">
        <v>0.20833333333333334</v>
      </c>
      <c r="E3554">
        <v>11548</v>
      </c>
      <c r="F3554">
        <v>11549</v>
      </c>
      <c r="G3554">
        <v>11546</v>
      </c>
      <c r="H3554">
        <v>11547</v>
      </c>
      <c r="Z3554"/>
      <c r="AA3554"/>
      <c r="AC3554"/>
      <c r="AD3554"/>
    </row>
    <row r="3555" spans="3:30" hidden="1" x14ac:dyDescent="0.25">
      <c r="D3555" s="1">
        <v>0.25</v>
      </c>
      <c r="E3555">
        <v>11549</v>
      </c>
      <c r="F3555">
        <v>11558</v>
      </c>
      <c r="G3555">
        <v>11549</v>
      </c>
      <c r="H3555">
        <v>11557</v>
      </c>
      <c r="Z3555"/>
      <c r="AA3555"/>
      <c r="AC3555"/>
      <c r="AD3555"/>
    </row>
    <row r="3556" spans="3:30" hidden="1" x14ac:dyDescent="0.25">
      <c r="D3556" s="1">
        <v>0.29166666666666669</v>
      </c>
      <c r="E3556">
        <v>11558</v>
      </c>
      <c r="F3556">
        <v>11562</v>
      </c>
      <c r="G3556">
        <v>11553</v>
      </c>
      <c r="H3556">
        <v>11554</v>
      </c>
      <c r="Z3556"/>
      <c r="AA3556"/>
      <c r="AC3556"/>
      <c r="AD3556"/>
    </row>
    <row r="3557" spans="3:30" x14ac:dyDescent="0.25">
      <c r="D3557" s="2">
        <v>0.33333333333333331</v>
      </c>
      <c r="E3557">
        <v>11556</v>
      </c>
      <c r="F3557">
        <v>11579</v>
      </c>
      <c r="G3557">
        <v>11552</v>
      </c>
      <c r="H3557">
        <v>11573</v>
      </c>
      <c r="J3557">
        <v>17</v>
      </c>
      <c r="K3557">
        <v>0</v>
      </c>
      <c r="L3557">
        <v>27</v>
      </c>
      <c r="M3557">
        <v>85</v>
      </c>
      <c r="N3557">
        <v>1</v>
      </c>
      <c r="R3557">
        <f>MAX(F3555:F3571)</f>
        <v>11660</v>
      </c>
      <c r="W3557">
        <f t="shared" ref="W3557:W3571" si="1177">ABS(M3557)</f>
        <v>85</v>
      </c>
      <c r="X3557">
        <f t="shared" ref="X3557:X3571" si="1178">ABS(J3557)</f>
        <v>17</v>
      </c>
      <c r="Y3557">
        <f t="shared" ref="Y3557:Y3571" si="1179">IF(R3557&lt;1000,ABS(R3557),0)</f>
        <v>0</v>
      </c>
      <c r="Z3557" s="22">
        <f t="shared" ref="Z3557:Z3571" si="1180">IF(N3557=1,0,ABS(N3557))</f>
        <v>0</v>
      </c>
      <c r="AA3557" s="22">
        <f t="shared" ref="AA3557:AA3571" si="1181">ABS(O3557)</f>
        <v>0</v>
      </c>
      <c r="AB3557">
        <f t="shared" ref="AB3557:AB3571" si="1182">IF(N3557=1,1,0)</f>
        <v>1</v>
      </c>
      <c r="AC3557" s="22">
        <f t="shared" ref="AC3557:AC3571" si="1183">IF(N3557=1,ABS(N3558),0)</f>
        <v>0.70796460176991149</v>
      </c>
      <c r="AD3557" s="22">
        <f t="shared" ref="AD3557:AD3571" si="1184">IF(N3557=1,0,ABS(O3558))</f>
        <v>0</v>
      </c>
    </row>
    <row r="3558" spans="3:30" x14ac:dyDescent="0.25">
      <c r="D3558" s="2">
        <v>0.375</v>
      </c>
      <c r="E3558">
        <v>11572</v>
      </c>
      <c r="F3558">
        <v>11581</v>
      </c>
      <c r="G3558">
        <v>11561</v>
      </c>
      <c r="H3558">
        <v>11580</v>
      </c>
      <c r="J3558">
        <v>8</v>
      </c>
      <c r="K3558">
        <f t="shared" ref="K3558:K3571" si="1185">K3557+J3559</f>
        <v>-8</v>
      </c>
      <c r="L3558">
        <v>20</v>
      </c>
      <c r="N3558">
        <f>IF(J3557&lt;0,MIN(K3558:K3571),MAX(K3558:K3571))/R3536</f>
        <v>0.70796460176991149</v>
      </c>
      <c r="O3558">
        <f>IF(J3557&lt;0,MAX(K3558:K3571),MIN(K3558:K3571))/R3536</f>
        <v>-0.17699115044247787</v>
      </c>
      <c r="R3558">
        <f>MIN(G3555:G3571)</f>
        <v>11545</v>
      </c>
      <c r="W3558">
        <f t="shared" si="1177"/>
        <v>0</v>
      </c>
      <c r="X3558">
        <f t="shared" si="1178"/>
        <v>8</v>
      </c>
      <c r="Y3558">
        <f t="shared" si="1179"/>
        <v>0</v>
      </c>
      <c r="Z3558" s="22">
        <f t="shared" si="1180"/>
        <v>0.70796460176991149</v>
      </c>
      <c r="AA3558" s="22">
        <f t="shared" si="1181"/>
        <v>0.17699115044247787</v>
      </c>
      <c r="AB3558">
        <f t="shared" si="1182"/>
        <v>0</v>
      </c>
      <c r="AC3558" s="22">
        <f t="shared" si="1183"/>
        <v>0</v>
      </c>
      <c r="AD3558" s="22">
        <f t="shared" si="1184"/>
        <v>0</v>
      </c>
    </row>
    <row r="3559" spans="3:30" x14ac:dyDescent="0.25">
      <c r="D3559" s="1">
        <v>0.41666666666666669</v>
      </c>
      <c r="E3559">
        <v>11579</v>
      </c>
      <c r="F3559">
        <v>11626</v>
      </c>
      <c r="G3559">
        <v>11549</v>
      </c>
      <c r="H3559">
        <v>11571</v>
      </c>
      <c r="J3559">
        <v>-8</v>
      </c>
      <c r="K3559">
        <f t="shared" si="1185"/>
        <v>-20</v>
      </c>
      <c r="L3559">
        <v>77</v>
      </c>
      <c r="R3559">
        <f>R3557-R3558</f>
        <v>115</v>
      </c>
      <c r="W3559">
        <f t="shared" si="1177"/>
        <v>0</v>
      </c>
      <c r="X3559">
        <f t="shared" si="1178"/>
        <v>8</v>
      </c>
      <c r="Y3559">
        <f t="shared" si="1179"/>
        <v>115</v>
      </c>
      <c r="Z3559" s="22">
        <f t="shared" si="1180"/>
        <v>0</v>
      </c>
      <c r="AA3559" s="22">
        <f t="shared" si="1181"/>
        <v>0</v>
      </c>
      <c r="AB3559">
        <f t="shared" si="1182"/>
        <v>0</v>
      </c>
      <c r="AC3559" s="22">
        <f t="shared" si="1183"/>
        <v>0</v>
      </c>
      <c r="AD3559" s="22">
        <f t="shared" si="1184"/>
        <v>0</v>
      </c>
    </row>
    <row r="3560" spans="3:30" x14ac:dyDescent="0.25">
      <c r="D3560" s="1">
        <v>0.45833333333333331</v>
      </c>
      <c r="E3560">
        <v>11570</v>
      </c>
      <c r="F3560">
        <v>11583</v>
      </c>
      <c r="G3560">
        <v>11552</v>
      </c>
      <c r="H3560">
        <v>11558</v>
      </c>
      <c r="J3560">
        <v>-12</v>
      </c>
      <c r="K3560">
        <f t="shared" si="1185"/>
        <v>-6</v>
      </c>
      <c r="L3560">
        <v>31</v>
      </c>
      <c r="R3560">
        <v>115</v>
      </c>
      <c r="W3560">
        <f t="shared" si="1177"/>
        <v>0</v>
      </c>
      <c r="X3560">
        <f t="shared" si="1178"/>
        <v>12</v>
      </c>
      <c r="Y3560">
        <f t="shared" si="1179"/>
        <v>115</v>
      </c>
      <c r="Z3560" s="22">
        <f t="shared" si="1180"/>
        <v>0</v>
      </c>
      <c r="AA3560" s="22">
        <f t="shared" si="1181"/>
        <v>0</v>
      </c>
      <c r="AB3560">
        <f t="shared" si="1182"/>
        <v>0</v>
      </c>
      <c r="AC3560" s="22">
        <f t="shared" si="1183"/>
        <v>0</v>
      </c>
      <c r="AD3560" s="22">
        <f t="shared" si="1184"/>
        <v>0</v>
      </c>
    </row>
    <row r="3561" spans="3:30" x14ac:dyDescent="0.25">
      <c r="D3561" s="1">
        <v>0.5</v>
      </c>
      <c r="E3561">
        <v>11557</v>
      </c>
      <c r="F3561">
        <v>11575</v>
      </c>
      <c r="G3561">
        <v>11545</v>
      </c>
      <c r="H3561">
        <v>11571</v>
      </c>
      <c r="J3561">
        <v>14</v>
      </c>
      <c r="K3561">
        <f t="shared" si="1185"/>
        <v>39</v>
      </c>
      <c r="L3561">
        <v>30</v>
      </c>
      <c r="W3561">
        <f t="shared" si="1177"/>
        <v>0</v>
      </c>
      <c r="X3561">
        <f t="shared" si="1178"/>
        <v>14</v>
      </c>
      <c r="Y3561">
        <f t="shared" si="1179"/>
        <v>0</v>
      </c>
      <c r="Z3561" s="22">
        <f t="shared" si="1180"/>
        <v>0</v>
      </c>
      <c r="AA3561" s="22">
        <f t="shared" si="1181"/>
        <v>0</v>
      </c>
      <c r="AB3561">
        <f t="shared" si="1182"/>
        <v>0</v>
      </c>
      <c r="AC3561" s="22">
        <f t="shared" si="1183"/>
        <v>0</v>
      </c>
      <c r="AD3561" s="22">
        <f t="shared" si="1184"/>
        <v>0</v>
      </c>
    </row>
    <row r="3562" spans="3:30" x14ac:dyDescent="0.25">
      <c r="C3562">
        <v>1</v>
      </c>
      <c r="D3562" s="1">
        <v>0.54166666666666663</v>
      </c>
      <c r="E3562">
        <v>11572</v>
      </c>
      <c r="F3562">
        <v>11640</v>
      </c>
      <c r="G3562">
        <v>11572</v>
      </c>
      <c r="H3562">
        <v>11617</v>
      </c>
      <c r="J3562">
        <v>45</v>
      </c>
      <c r="K3562">
        <f t="shared" si="1185"/>
        <v>34</v>
      </c>
      <c r="L3562">
        <v>68</v>
      </c>
      <c r="W3562">
        <f t="shared" si="1177"/>
        <v>0</v>
      </c>
      <c r="X3562">
        <f t="shared" si="1178"/>
        <v>45</v>
      </c>
      <c r="Y3562">
        <f t="shared" si="1179"/>
        <v>0</v>
      </c>
      <c r="Z3562" s="22">
        <f t="shared" si="1180"/>
        <v>0</v>
      </c>
      <c r="AA3562" s="22">
        <f t="shared" si="1181"/>
        <v>0</v>
      </c>
      <c r="AB3562">
        <f t="shared" si="1182"/>
        <v>0</v>
      </c>
      <c r="AC3562" s="22">
        <f t="shared" si="1183"/>
        <v>0</v>
      </c>
      <c r="AD3562" s="22">
        <f t="shared" si="1184"/>
        <v>0</v>
      </c>
    </row>
    <row r="3563" spans="3:30" x14ac:dyDescent="0.25">
      <c r="D3563" s="1">
        <v>0.58333333333333337</v>
      </c>
      <c r="E3563">
        <v>11616</v>
      </c>
      <c r="F3563">
        <v>11631</v>
      </c>
      <c r="G3563">
        <v>11596</v>
      </c>
      <c r="H3563">
        <v>11611</v>
      </c>
      <c r="J3563">
        <v>-5</v>
      </c>
      <c r="K3563">
        <f t="shared" si="1185"/>
        <v>9</v>
      </c>
      <c r="L3563">
        <v>35</v>
      </c>
      <c r="W3563">
        <f t="shared" si="1177"/>
        <v>0</v>
      </c>
      <c r="X3563">
        <f t="shared" si="1178"/>
        <v>5</v>
      </c>
      <c r="Y3563">
        <f t="shared" si="1179"/>
        <v>0</v>
      </c>
      <c r="Z3563" s="22">
        <f t="shared" si="1180"/>
        <v>0</v>
      </c>
      <c r="AA3563" s="22">
        <f t="shared" si="1181"/>
        <v>0</v>
      </c>
      <c r="AB3563">
        <f t="shared" si="1182"/>
        <v>0</v>
      </c>
      <c r="AC3563" s="22">
        <f t="shared" si="1183"/>
        <v>0</v>
      </c>
      <c r="AD3563" s="22">
        <f t="shared" si="1184"/>
        <v>0</v>
      </c>
    </row>
    <row r="3564" spans="3:30" x14ac:dyDescent="0.25">
      <c r="D3564" s="1">
        <v>0.625</v>
      </c>
      <c r="E3564">
        <v>11612</v>
      </c>
      <c r="F3564">
        <v>11614</v>
      </c>
      <c r="G3564">
        <v>11577</v>
      </c>
      <c r="H3564">
        <v>11587</v>
      </c>
      <c r="J3564">
        <v>-25</v>
      </c>
      <c r="K3564">
        <f t="shared" si="1185"/>
        <v>41</v>
      </c>
      <c r="L3564">
        <v>37</v>
      </c>
      <c r="W3564">
        <f t="shared" si="1177"/>
        <v>0</v>
      </c>
      <c r="X3564">
        <f t="shared" si="1178"/>
        <v>25</v>
      </c>
      <c r="Y3564">
        <f t="shared" si="1179"/>
        <v>0</v>
      </c>
      <c r="Z3564" s="22">
        <f t="shared" si="1180"/>
        <v>0</v>
      </c>
      <c r="AA3564" s="22">
        <f t="shared" si="1181"/>
        <v>0</v>
      </c>
      <c r="AB3564">
        <f t="shared" si="1182"/>
        <v>0</v>
      </c>
      <c r="AC3564" s="22">
        <f t="shared" si="1183"/>
        <v>0</v>
      </c>
      <c r="AD3564" s="22">
        <f t="shared" si="1184"/>
        <v>0</v>
      </c>
    </row>
    <row r="3565" spans="3:30" x14ac:dyDescent="0.25">
      <c r="D3565" s="1">
        <v>0.66666666666666663</v>
      </c>
      <c r="E3565">
        <v>11588</v>
      </c>
      <c r="F3565">
        <v>11622</v>
      </c>
      <c r="G3565">
        <v>11581</v>
      </c>
      <c r="H3565">
        <v>11620</v>
      </c>
      <c r="J3565">
        <v>32</v>
      </c>
      <c r="K3565">
        <f t="shared" si="1185"/>
        <v>63</v>
      </c>
      <c r="L3565">
        <v>41</v>
      </c>
      <c r="W3565">
        <f t="shared" si="1177"/>
        <v>0</v>
      </c>
      <c r="X3565">
        <f t="shared" si="1178"/>
        <v>32</v>
      </c>
      <c r="Y3565">
        <f t="shared" si="1179"/>
        <v>0</v>
      </c>
      <c r="Z3565" s="22">
        <f t="shared" si="1180"/>
        <v>0</v>
      </c>
      <c r="AA3565" s="22">
        <f t="shared" si="1181"/>
        <v>0</v>
      </c>
      <c r="AB3565">
        <f t="shared" si="1182"/>
        <v>0</v>
      </c>
      <c r="AC3565" s="22">
        <f t="shared" si="1183"/>
        <v>0</v>
      </c>
      <c r="AD3565" s="22">
        <f t="shared" si="1184"/>
        <v>0</v>
      </c>
    </row>
    <row r="3566" spans="3:30" x14ac:dyDescent="0.25">
      <c r="D3566" s="1">
        <v>0.70833333333333337</v>
      </c>
      <c r="E3566">
        <v>11620</v>
      </c>
      <c r="F3566">
        <v>11648</v>
      </c>
      <c r="G3566">
        <v>11603</v>
      </c>
      <c r="H3566">
        <v>11642</v>
      </c>
      <c r="J3566">
        <v>22</v>
      </c>
      <c r="K3566">
        <f t="shared" si="1185"/>
        <v>59</v>
      </c>
      <c r="L3566">
        <v>45</v>
      </c>
      <c r="W3566">
        <f t="shared" si="1177"/>
        <v>0</v>
      </c>
      <c r="X3566">
        <f t="shared" si="1178"/>
        <v>22</v>
      </c>
      <c r="Y3566">
        <f t="shared" si="1179"/>
        <v>0</v>
      </c>
      <c r="Z3566" s="22">
        <f t="shared" si="1180"/>
        <v>0</v>
      </c>
      <c r="AA3566" s="22">
        <f t="shared" si="1181"/>
        <v>0</v>
      </c>
      <c r="AB3566">
        <f t="shared" si="1182"/>
        <v>0</v>
      </c>
      <c r="AC3566" s="22">
        <f t="shared" si="1183"/>
        <v>0</v>
      </c>
      <c r="AD3566" s="22">
        <f t="shared" si="1184"/>
        <v>0</v>
      </c>
    </row>
    <row r="3567" spans="3:30" x14ac:dyDescent="0.25">
      <c r="D3567" s="1">
        <v>0.75</v>
      </c>
      <c r="E3567">
        <v>11641</v>
      </c>
      <c r="F3567">
        <v>11658</v>
      </c>
      <c r="G3567">
        <v>11629</v>
      </c>
      <c r="H3567">
        <v>11637</v>
      </c>
      <c r="J3567">
        <v>-4</v>
      </c>
      <c r="K3567">
        <f t="shared" si="1185"/>
        <v>62</v>
      </c>
      <c r="L3567">
        <v>29</v>
      </c>
      <c r="W3567">
        <f t="shared" si="1177"/>
        <v>0</v>
      </c>
      <c r="X3567">
        <f t="shared" si="1178"/>
        <v>4</v>
      </c>
      <c r="Y3567">
        <f t="shared" si="1179"/>
        <v>0</v>
      </c>
      <c r="Z3567" s="22">
        <f t="shared" si="1180"/>
        <v>0</v>
      </c>
      <c r="AA3567" s="22">
        <f t="shared" si="1181"/>
        <v>0</v>
      </c>
      <c r="AB3567">
        <f t="shared" si="1182"/>
        <v>0</v>
      </c>
      <c r="AC3567" s="22">
        <f t="shared" si="1183"/>
        <v>0</v>
      </c>
      <c r="AD3567" s="22">
        <f t="shared" si="1184"/>
        <v>0</v>
      </c>
    </row>
    <row r="3568" spans="3:30" x14ac:dyDescent="0.25">
      <c r="D3568" s="1">
        <v>0.79166666666666663</v>
      </c>
      <c r="E3568">
        <v>11636</v>
      </c>
      <c r="F3568">
        <v>11642</v>
      </c>
      <c r="G3568">
        <v>11633</v>
      </c>
      <c r="H3568">
        <v>11639</v>
      </c>
      <c r="J3568">
        <v>3</v>
      </c>
      <c r="K3568">
        <f t="shared" si="1185"/>
        <v>71</v>
      </c>
      <c r="L3568">
        <v>9</v>
      </c>
      <c r="W3568">
        <f t="shared" si="1177"/>
        <v>0</v>
      </c>
      <c r="X3568">
        <f t="shared" si="1178"/>
        <v>3</v>
      </c>
      <c r="Y3568">
        <f t="shared" si="1179"/>
        <v>0</v>
      </c>
      <c r="Z3568" s="22">
        <f t="shared" si="1180"/>
        <v>0</v>
      </c>
      <c r="AA3568" s="22">
        <f t="shared" si="1181"/>
        <v>0</v>
      </c>
      <c r="AB3568">
        <f t="shared" si="1182"/>
        <v>0</v>
      </c>
      <c r="AC3568" s="22">
        <f t="shared" si="1183"/>
        <v>0</v>
      </c>
      <c r="AD3568" s="22">
        <f t="shared" si="1184"/>
        <v>0</v>
      </c>
    </row>
    <row r="3569" spans="4:30" x14ac:dyDescent="0.25">
      <c r="D3569" s="1">
        <v>0.83333333333333337</v>
      </c>
      <c r="E3569">
        <v>11638</v>
      </c>
      <c r="F3569">
        <v>11647</v>
      </c>
      <c r="G3569">
        <v>11636</v>
      </c>
      <c r="H3569">
        <v>11647</v>
      </c>
      <c r="J3569">
        <v>9</v>
      </c>
      <c r="K3569">
        <f t="shared" si="1185"/>
        <v>80</v>
      </c>
      <c r="L3569">
        <v>11</v>
      </c>
      <c r="W3569">
        <f t="shared" si="1177"/>
        <v>0</v>
      </c>
      <c r="X3569">
        <f t="shared" si="1178"/>
        <v>9</v>
      </c>
      <c r="Y3569">
        <f t="shared" si="1179"/>
        <v>0</v>
      </c>
      <c r="Z3569" s="22">
        <f t="shared" si="1180"/>
        <v>0</v>
      </c>
      <c r="AA3569" s="22">
        <f t="shared" si="1181"/>
        <v>0</v>
      </c>
      <c r="AB3569">
        <f t="shared" si="1182"/>
        <v>0</v>
      </c>
      <c r="AC3569" s="22">
        <f t="shared" si="1183"/>
        <v>0</v>
      </c>
      <c r="AD3569" s="22">
        <f t="shared" si="1184"/>
        <v>0</v>
      </c>
    </row>
    <row r="3570" spans="4:30" x14ac:dyDescent="0.25">
      <c r="D3570" s="1">
        <v>0.875</v>
      </c>
      <c r="E3570">
        <v>11646</v>
      </c>
      <c r="F3570">
        <v>11660</v>
      </c>
      <c r="G3570">
        <v>11644</v>
      </c>
      <c r="H3570">
        <v>11655</v>
      </c>
      <c r="J3570">
        <v>9</v>
      </c>
      <c r="K3570">
        <f t="shared" si="1185"/>
        <v>66</v>
      </c>
      <c r="L3570">
        <v>16</v>
      </c>
      <c r="W3570">
        <f t="shared" si="1177"/>
        <v>0</v>
      </c>
      <c r="X3570">
        <f t="shared" si="1178"/>
        <v>9</v>
      </c>
      <c r="Y3570">
        <f t="shared" si="1179"/>
        <v>0</v>
      </c>
      <c r="Z3570" s="22">
        <f t="shared" si="1180"/>
        <v>0</v>
      </c>
      <c r="AA3570" s="22">
        <f t="shared" si="1181"/>
        <v>0</v>
      </c>
      <c r="AB3570">
        <f t="shared" si="1182"/>
        <v>0</v>
      </c>
      <c r="AC3570" s="22">
        <f t="shared" si="1183"/>
        <v>0</v>
      </c>
      <c r="AD3570" s="22">
        <f t="shared" si="1184"/>
        <v>0</v>
      </c>
    </row>
    <row r="3571" spans="4:30" x14ac:dyDescent="0.25">
      <c r="D3571" s="2">
        <v>0.91666666666666663</v>
      </c>
      <c r="E3571">
        <v>11655</v>
      </c>
      <c r="F3571">
        <v>11658</v>
      </c>
      <c r="G3571">
        <v>11640</v>
      </c>
      <c r="H3571">
        <v>11641</v>
      </c>
      <c r="J3571">
        <v>-14</v>
      </c>
      <c r="K3571">
        <f t="shared" si="1185"/>
        <v>66</v>
      </c>
      <c r="L3571">
        <v>18</v>
      </c>
      <c r="W3571">
        <f t="shared" si="1177"/>
        <v>0</v>
      </c>
      <c r="X3571">
        <f t="shared" si="1178"/>
        <v>14</v>
      </c>
      <c r="Y3571">
        <f t="shared" si="1179"/>
        <v>0</v>
      </c>
      <c r="Z3571" s="22">
        <f t="shared" si="1180"/>
        <v>0</v>
      </c>
      <c r="AA3571" s="22">
        <f t="shared" si="1181"/>
        <v>0</v>
      </c>
      <c r="AB3571">
        <f t="shared" si="1182"/>
        <v>0</v>
      </c>
      <c r="AC3571" s="22">
        <f t="shared" si="1183"/>
        <v>0</v>
      </c>
      <c r="AD3571" s="22">
        <f t="shared" si="1184"/>
        <v>0</v>
      </c>
    </row>
    <row r="3572" spans="4:30" hidden="1" x14ac:dyDescent="0.25">
      <c r="D3572" s="1">
        <v>0.95833333333333337</v>
      </c>
      <c r="E3572">
        <v>11644</v>
      </c>
      <c r="F3572">
        <v>11646</v>
      </c>
      <c r="G3572">
        <v>11640</v>
      </c>
      <c r="H3572">
        <v>11645</v>
      </c>
      <c r="Z3572"/>
      <c r="AA3572"/>
      <c r="AC3572"/>
      <c r="AD3572"/>
    </row>
    <row r="3573" spans="4:30" hidden="1" x14ac:dyDescent="0.25">
      <c r="D3573" s="1">
        <v>0</v>
      </c>
      <c r="E3573">
        <v>11645</v>
      </c>
      <c r="F3573">
        <v>11646</v>
      </c>
      <c r="G3573">
        <v>11645</v>
      </c>
      <c r="H3573">
        <v>11646</v>
      </c>
      <c r="Z3573"/>
      <c r="AA3573"/>
      <c r="AC3573"/>
      <c r="AD3573"/>
    </row>
    <row r="3574" spans="4:30" hidden="1" x14ac:dyDescent="0.25">
      <c r="D3574" s="1">
        <v>4.1666666666666664E-2</v>
      </c>
      <c r="E3574">
        <v>11645</v>
      </c>
      <c r="F3574">
        <v>11660</v>
      </c>
      <c r="G3574">
        <v>11643</v>
      </c>
      <c r="H3574">
        <v>11654</v>
      </c>
      <c r="Z3574"/>
      <c r="AA3574"/>
      <c r="AC3574"/>
      <c r="AD3574"/>
    </row>
    <row r="3575" spans="4:30" hidden="1" x14ac:dyDescent="0.25">
      <c r="D3575" s="1">
        <v>8.3333333333333329E-2</v>
      </c>
      <c r="E3575">
        <v>11655</v>
      </c>
      <c r="F3575">
        <v>11655</v>
      </c>
      <c r="G3575">
        <v>11649</v>
      </c>
      <c r="H3575">
        <v>11654</v>
      </c>
      <c r="Z3575"/>
      <c r="AA3575"/>
      <c r="AC3575"/>
      <c r="AD3575"/>
    </row>
    <row r="3576" spans="4:30" hidden="1" x14ac:dyDescent="0.25">
      <c r="D3576" s="1">
        <v>0.125</v>
      </c>
      <c r="E3576">
        <v>11653</v>
      </c>
      <c r="F3576">
        <v>11674</v>
      </c>
      <c r="G3576">
        <v>11653</v>
      </c>
      <c r="H3576">
        <v>11666</v>
      </c>
      <c r="Z3576"/>
      <c r="AA3576"/>
      <c r="AC3576"/>
      <c r="AD3576"/>
    </row>
    <row r="3577" spans="4:30" hidden="1" x14ac:dyDescent="0.25">
      <c r="D3577" s="1">
        <v>0.16666666666666666</v>
      </c>
      <c r="E3577">
        <v>11665</v>
      </c>
      <c r="F3577">
        <v>11675</v>
      </c>
      <c r="G3577">
        <v>11665</v>
      </c>
      <c r="H3577">
        <v>11675</v>
      </c>
      <c r="Z3577"/>
      <c r="AA3577"/>
      <c r="AC3577"/>
      <c r="AD3577"/>
    </row>
    <row r="3578" spans="4:30" hidden="1" x14ac:dyDescent="0.25">
      <c r="D3578" s="1">
        <v>0.20833333333333334</v>
      </c>
      <c r="E3578">
        <v>11676</v>
      </c>
      <c r="F3578">
        <v>11679</v>
      </c>
      <c r="G3578">
        <v>11674</v>
      </c>
      <c r="H3578">
        <v>11675</v>
      </c>
      <c r="Z3578"/>
      <c r="AA3578"/>
      <c r="AC3578"/>
      <c r="AD3578"/>
    </row>
    <row r="3579" spans="4:30" hidden="1" x14ac:dyDescent="0.25">
      <c r="D3579" s="1">
        <v>0.25</v>
      </c>
      <c r="E3579">
        <v>11674</v>
      </c>
      <c r="F3579">
        <v>11677</v>
      </c>
      <c r="G3579">
        <v>11673</v>
      </c>
      <c r="H3579">
        <v>11677</v>
      </c>
      <c r="Z3579"/>
      <c r="AA3579"/>
      <c r="AC3579"/>
      <c r="AD3579"/>
    </row>
    <row r="3580" spans="4:30" hidden="1" x14ac:dyDescent="0.25">
      <c r="D3580" s="1">
        <v>0.29166666666666669</v>
      </c>
      <c r="E3580">
        <v>11675</v>
      </c>
      <c r="F3580">
        <v>11680</v>
      </c>
      <c r="G3580">
        <v>11672</v>
      </c>
      <c r="H3580">
        <v>11679</v>
      </c>
      <c r="Z3580"/>
      <c r="AA3580"/>
      <c r="AC3580"/>
      <c r="AD3580"/>
    </row>
    <row r="3581" spans="4:30" x14ac:dyDescent="0.25">
      <c r="D3581" s="2">
        <v>0.33333333333333331</v>
      </c>
      <c r="E3581">
        <v>11680</v>
      </c>
      <c r="F3581">
        <v>11693</v>
      </c>
      <c r="G3581">
        <v>11672</v>
      </c>
      <c r="H3581">
        <v>11680</v>
      </c>
      <c r="J3581">
        <v>0</v>
      </c>
      <c r="K3581">
        <v>0</v>
      </c>
      <c r="L3581">
        <v>21</v>
      </c>
      <c r="M3581">
        <v>-13</v>
      </c>
      <c r="R3581">
        <f>MAX(F3579:F3595)</f>
        <v>11720</v>
      </c>
      <c r="W3581">
        <f t="shared" ref="W3581:W3595" si="1186">ABS(M3581)</f>
        <v>13</v>
      </c>
      <c r="X3581">
        <f t="shared" ref="X3581:X3595" si="1187">ABS(J3581)</f>
        <v>0</v>
      </c>
      <c r="Y3581">
        <f t="shared" ref="Y3581:Y3595" si="1188">IF(R3581&lt;1000,ABS(R3581),0)</f>
        <v>0</v>
      </c>
      <c r="Z3581" s="22">
        <f t="shared" ref="Z3581:Z3595" si="1189">IF(N3581=1,0,ABS(N3581))</f>
        <v>0</v>
      </c>
      <c r="AA3581" s="22">
        <f t="shared" ref="AA3581:AA3595" si="1190">ABS(O3581)</f>
        <v>0</v>
      </c>
      <c r="AB3581">
        <f t="shared" ref="AB3581:AB3595" si="1191">IF(N3581=1,1,0)</f>
        <v>0</v>
      </c>
      <c r="AC3581" s="22">
        <f t="shared" ref="AC3581:AC3595" si="1192">IF(N3581=1,ABS(N3582),0)</f>
        <v>0</v>
      </c>
      <c r="AD3581" s="22">
        <f t="shared" ref="AD3581:AD3595" si="1193">IF(N3581=1,0,ABS(O3582))</f>
        <v>0.5304347826086957</v>
      </c>
    </row>
    <row r="3582" spans="4:30" x14ac:dyDescent="0.25">
      <c r="D3582" s="2">
        <v>0.375</v>
      </c>
      <c r="E3582">
        <v>11679</v>
      </c>
      <c r="F3582">
        <v>11717</v>
      </c>
      <c r="G3582">
        <v>11676</v>
      </c>
      <c r="H3582">
        <v>11715</v>
      </c>
      <c r="J3582">
        <v>36</v>
      </c>
      <c r="K3582">
        <f t="shared" ref="K3582:K3595" si="1194">K3581+J3583</f>
        <v>-31</v>
      </c>
      <c r="L3582">
        <v>41</v>
      </c>
      <c r="N3582">
        <f>IF(J3581&lt;0,MIN(K3582:K3595),MAX(K3582:K3595))/R3560</f>
        <v>-0.2</v>
      </c>
      <c r="O3582">
        <f>IF(J3581&lt;0,MAX(K3582:K3595),MIN(K3582:K3595))/R3560</f>
        <v>-0.5304347826086957</v>
      </c>
      <c r="R3582">
        <f>MIN(G3579:G3595)</f>
        <v>11644</v>
      </c>
      <c r="W3582">
        <f t="shared" si="1186"/>
        <v>0</v>
      </c>
      <c r="X3582">
        <f t="shared" si="1187"/>
        <v>36</v>
      </c>
      <c r="Y3582">
        <f t="shared" si="1188"/>
        <v>0</v>
      </c>
      <c r="Z3582" s="22">
        <f t="shared" si="1189"/>
        <v>0.2</v>
      </c>
      <c r="AA3582" s="22">
        <f t="shared" si="1190"/>
        <v>0.5304347826086957</v>
      </c>
      <c r="AB3582">
        <f t="shared" si="1191"/>
        <v>0</v>
      </c>
      <c r="AC3582" s="22">
        <f t="shared" si="1192"/>
        <v>0</v>
      </c>
      <c r="AD3582" s="22">
        <f t="shared" si="1193"/>
        <v>0</v>
      </c>
    </row>
    <row r="3583" spans="4:30" x14ac:dyDescent="0.25">
      <c r="D3583" s="1">
        <v>0.41666666666666669</v>
      </c>
      <c r="E3583">
        <v>11716</v>
      </c>
      <c r="F3583">
        <v>11720</v>
      </c>
      <c r="G3583">
        <v>11681</v>
      </c>
      <c r="H3583">
        <v>11685</v>
      </c>
      <c r="J3583">
        <v>-31</v>
      </c>
      <c r="K3583">
        <f t="shared" si="1194"/>
        <v>-23</v>
      </c>
      <c r="L3583">
        <v>39</v>
      </c>
      <c r="R3583">
        <f>R3581-R3582</f>
        <v>76</v>
      </c>
      <c r="W3583">
        <f t="shared" si="1186"/>
        <v>0</v>
      </c>
      <c r="X3583">
        <f t="shared" si="1187"/>
        <v>31</v>
      </c>
      <c r="Y3583">
        <f t="shared" si="1188"/>
        <v>76</v>
      </c>
      <c r="Z3583" s="22">
        <f t="shared" si="1189"/>
        <v>0</v>
      </c>
      <c r="AA3583" s="22">
        <f t="shared" si="1190"/>
        <v>0</v>
      </c>
      <c r="AB3583">
        <f t="shared" si="1191"/>
        <v>0</v>
      </c>
      <c r="AC3583" s="22">
        <f t="shared" si="1192"/>
        <v>0</v>
      </c>
      <c r="AD3583" s="22">
        <f t="shared" si="1193"/>
        <v>0</v>
      </c>
    </row>
    <row r="3584" spans="4:30" x14ac:dyDescent="0.25">
      <c r="D3584" s="1">
        <v>0.45833333333333331</v>
      </c>
      <c r="E3584">
        <v>11686</v>
      </c>
      <c r="F3584">
        <v>11707</v>
      </c>
      <c r="G3584">
        <v>11670</v>
      </c>
      <c r="H3584">
        <v>11694</v>
      </c>
      <c r="J3584">
        <v>8</v>
      </c>
      <c r="K3584">
        <f t="shared" si="1194"/>
        <v>-61</v>
      </c>
      <c r="L3584">
        <v>37</v>
      </c>
      <c r="W3584">
        <f t="shared" si="1186"/>
        <v>0</v>
      </c>
      <c r="X3584">
        <f t="shared" si="1187"/>
        <v>8</v>
      </c>
      <c r="Y3584">
        <f t="shared" si="1188"/>
        <v>0</v>
      </c>
      <c r="Z3584" s="22">
        <f t="shared" si="1189"/>
        <v>0</v>
      </c>
      <c r="AA3584" s="22">
        <f t="shared" si="1190"/>
        <v>0</v>
      </c>
      <c r="AB3584">
        <f t="shared" si="1191"/>
        <v>0</v>
      </c>
      <c r="AC3584" s="22">
        <f t="shared" si="1192"/>
        <v>0</v>
      </c>
      <c r="AD3584" s="22">
        <f t="shared" si="1193"/>
        <v>0</v>
      </c>
    </row>
    <row r="3585" spans="3:30" x14ac:dyDescent="0.25">
      <c r="D3585" s="1">
        <v>0.5</v>
      </c>
      <c r="E3585">
        <v>11694</v>
      </c>
      <c r="F3585">
        <v>11698</v>
      </c>
      <c r="G3585">
        <v>11655</v>
      </c>
      <c r="H3585">
        <v>11656</v>
      </c>
      <c r="J3585">
        <v>-38</v>
      </c>
      <c r="K3585">
        <f t="shared" si="1194"/>
        <v>-52</v>
      </c>
      <c r="L3585">
        <v>43</v>
      </c>
      <c r="W3585">
        <f t="shared" si="1186"/>
        <v>0</v>
      </c>
      <c r="X3585">
        <f t="shared" si="1187"/>
        <v>38</v>
      </c>
      <c r="Y3585">
        <f t="shared" si="1188"/>
        <v>0</v>
      </c>
      <c r="Z3585" s="22">
        <f t="shared" si="1189"/>
        <v>0</v>
      </c>
      <c r="AA3585" s="22">
        <f t="shared" si="1190"/>
        <v>0</v>
      </c>
      <c r="AB3585">
        <f t="shared" si="1191"/>
        <v>0</v>
      </c>
      <c r="AC3585" s="22">
        <f t="shared" si="1192"/>
        <v>0</v>
      </c>
      <c r="AD3585" s="22">
        <f t="shared" si="1193"/>
        <v>0</v>
      </c>
    </row>
    <row r="3586" spans="3:30" x14ac:dyDescent="0.25">
      <c r="C3586">
        <v>1</v>
      </c>
      <c r="D3586" s="1">
        <v>0.54166666666666663</v>
      </c>
      <c r="E3586">
        <v>11656</v>
      </c>
      <c r="F3586">
        <v>11670</v>
      </c>
      <c r="G3586">
        <v>11648</v>
      </c>
      <c r="H3586">
        <v>11665</v>
      </c>
      <c r="J3586">
        <v>9</v>
      </c>
      <c r="K3586">
        <f t="shared" si="1194"/>
        <v>-36</v>
      </c>
      <c r="L3586">
        <v>22</v>
      </c>
      <c r="W3586">
        <f t="shared" si="1186"/>
        <v>0</v>
      </c>
      <c r="X3586">
        <f t="shared" si="1187"/>
        <v>9</v>
      </c>
      <c r="Y3586">
        <f t="shared" si="1188"/>
        <v>0</v>
      </c>
      <c r="Z3586" s="22">
        <f t="shared" si="1189"/>
        <v>0</v>
      </c>
      <c r="AA3586" s="22">
        <f t="shared" si="1190"/>
        <v>0</v>
      </c>
      <c r="AB3586">
        <f t="shared" si="1191"/>
        <v>0</v>
      </c>
      <c r="AC3586" s="22">
        <f t="shared" si="1192"/>
        <v>0</v>
      </c>
      <c r="AD3586" s="22">
        <f t="shared" si="1193"/>
        <v>0</v>
      </c>
    </row>
    <row r="3587" spans="3:30" x14ac:dyDescent="0.25">
      <c r="D3587" s="1">
        <v>0.58333333333333337</v>
      </c>
      <c r="E3587">
        <v>11664</v>
      </c>
      <c r="F3587">
        <v>11684</v>
      </c>
      <c r="G3587">
        <v>11663</v>
      </c>
      <c r="H3587">
        <v>11680</v>
      </c>
      <c r="J3587">
        <v>16</v>
      </c>
      <c r="K3587">
        <f t="shared" si="1194"/>
        <v>-60</v>
      </c>
      <c r="L3587">
        <v>21</v>
      </c>
      <c r="W3587">
        <f t="shared" si="1186"/>
        <v>0</v>
      </c>
      <c r="X3587">
        <f t="shared" si="1187"/>
        <v>16</v>
      </c>
      <c r="Y3587">
        <f t="shared" si="1188"/>
        <v>0</v>
      </c>
      <c r="Z3587" s="22">
        <f t="shared" si="1189"/>
        <v>0</v>
      </c>
      <c r="AA3587" s="22">
        <f t="shared" si="1190"/>
        <v>0</v>
      </c>
      <c r="AB3587">
        <f t="shared" si="1191"/>
        <v>0</v>
      </c>
      <c r="AC3587" s="22">
        <f t="shared" si="1192"/>
        <v>0</v>
      </c>
      <c r="AD3587" s="22">
        <f t="shared" si="1193"/>
        <v>0</v>
      </c>
    </row>
    <row r="3588" spans="3:30" x14ac:dyDescent="0.25">
      <c r="D3588" s="1">
        <v>0.625</v>
      </c>
      <c r="E3588">
        <v>11680</v>
      </c>
      <c r="F3588">
        <v>11682</v>
      </c>
      <c r="G3588">
        <v>11654</v>
      </c>
      <c r="H3588">
        <v>11656</v>
      </c>
      <c r="J3588">
        <v>-24</v>
      </c>
      <c r="K3588">
        <f t="shared" si="1194"/>
        <v>-55</v>
      </c>
      <c r="L3588">
        <v>28</v>
      </c>
      <c r="W3588">
        <f t="shared" si="1186"/>
        <v>0</v>
      </c>
      <c r="X3588">
        <f t="shared" si="1187"/>
        <v>24</v>
      </c>
      <c r="Y3588">
        <f t="shared" si="1188"/>
        <v>0</v>
      </c>
      <c r="Z3588" s="22">
        <f t="shared" si="1189"/>
        <v>0</v>
      </c>
      <c r="AA3588" s="22">
        <f t="shared" si="1190"/>
        <v>0</v>
      </c>
      <c r="AB3588">
        <f t="shared" si="1191"/>
        <v>0</v>
      </c>
      <c r="AC3588" s="22">
        <f t="shared" si="1192"/>
        <v>0</v>
      </c>
      <c r="AD3588" s="22">
        <f t="shared" si="1193"/>
        <v>0</v>
      </c>
    </row>
    <row r="3589" spans="3:30" x14ac:dyDescent="0.25">
      <c r="D3589" s="1">
        <v>0.66666666666666663</v>
      </c>
      <c r="E3589">
        <v>11657</v>
      </c>
      <c r="F3589">
        <v>11672</v>
      </c>
      <c r="G3589">
        <v>11655</v>
      </c>
      <c r="H3589">
        <v>11662</v>
      </c>
      <c r="J3589">
        <v>5</v>
      </c>
      <c r="K3589">
        <f t="shared" si="1194"/>
        <v>-48</v>
      </c>
      <c r="L3589">
        <v>17</v>
      </c>
      <c r="W3589">
        <f t="shared" si="1186"/>
        <v>0</v>
      </c>
      <c r="X3589">
        <f t="shared" si="1187"/>
        <v>5</v>
      </c>
      <c r="Y3589">
        <f t="shared" si="1188"/>
        <v>0</v>
      </c>
      <c r="Z3589" s="22">
        <f t="shared" si="1189"/>
        <v>0</v>
      </c>
      <c r="AA3589" s="22">
        <f t="shared" si="1190"/>
        <v>0</v>
      </c>
      <c r="AB3589">
        <f t="shared" si="1191"/>
        <v>0</v>
      </c>
      <c r="AC3589" s="22">
        <f t="shared" si="1192"/>
        <v>0</v>
      </c>
      <c r="AD3589" s="22">
        <f t="shared" si="1193"/>
        <v>0</v>
      </c>
    </row>
    <row r="3590" spans="3:30" x14ac:dyDescent="0.25">
      <c r="D3590" s="1">
        <v>0.70833333333333337</v>
      </c>
      <c r="E3590">
        <v>11661</v>
      </c>
      <c r="F3590">
        <v>11670</v>
      </c>
      <c r="G3590">
        <v>11644</v>
      </c>
      <c r="H3590">
        <v>11668</v>
      </c>
      <c r="J3590">
        <v>7</v>
      </c>
      <c r="K3590">
        <f t="shared" si="1194"/>
        <v>-44</v>
      </c>
      <c r="L3590">
        <v>26</v>
      </c>
      <c r="W3590">
        <f t="shared" si="1186"/>
        <v>0</v>
      </c>
      <c r="X3590">
        <f t="shared" si="1187"/>
        <v>7</v>
      </c>
      <c r="Y3590">
        <f t="shared" si="1188"/>
        <v>0</v>
      </c>
      <c r="Z3590" s="22">
        <f t="shared" si="1189"/>
        <v>0</v>
      </c>
      <c r="AA3590" s="22">
        <f t="shared" si="1190"/>
        <v>0</v>
      </c>
      <c r="AB3590">
        <f t="shared" si="1191"/>
        <v>0</v>
      </c>
      <c r="AC3590" s="22">
        <f t="shared" si="1192"/>
        <v>0</v>
      </c>
      <c r="AD3590" s="22">
        <f t="shared" si="1193"/>
        <v>0</v>
      </c>
    </row>
    <row r="3591" spans="3:30" x14ac:dyDescent="0.25">
      <c r="D3591" s="1">
        <v>0.75</v>
      </c>
      <c r="E3591">
        <v>11668</v>
      </c>
      <c r="F3591">
        <v>11674</v>
      </c>
      <c r="G3591">
        <v>11658</v>
      </c>
      <c r="H3591">
        <v>11672</v>
      </c>
      <c r="J3591">
        <v>4</v>
      </c>
      <c r="K3591">
        <f t="shared" si="1194"/>
        <v>-44</v>
      </c>
      <c r="L3591">
        <v>16</v>
      </c>
      <c r="W3591">
        <f t="shared" si="1186"/>
        <v>0</v>
      </c>
      <c r="X3591">
        <f t="shared" si="1187"/>
        <v>4</v>
      </c>
      <c r="Y3591">
        <f t="shared" si="1188"/>
        <v>0</v>
      </c>
      <c r="Z3591" s="22">
        <f t="shared" si="1189"/>
        <v>0</v>
      </c>
      <c r="AA3591" s="22">
        <f t="shared" si="1190"/>
        <v>0</v>
      </c>
      <c r="AB3591">
        <f t="shared" si="1191"/>
        <v>0</v>
      </c>
      <c r="AC3591" s="22">
        <f t="shared" si="1192"/>
        <v>0</v>
      </c>
      <c r="AD3591" s="22">
        <f t="shared" si="1193"/>
        <v>0</v>
      </c>
    </row>
    <row r="3592" spans="3:30" x14ac:dyDescent="0.25">
      <c r="D3592" s="1">
        <v>0.79166666666666663</v>
      </c>
      <c r="E3592">
        <v>11673</v>
      </c>
      <c r="F3592">
        <v>11679</v>
      </c>
      <c r="G3592">
        <v>11666</v>
      </c>
      <c r="H3592">
        <v>11673</v>
      </c>
      <c r="J3592">
        <v>0</v>
      </c>
      <c r="K3592">
        <f t="shared" si="1194"/>
        <v>-40</v>
      </c>
      <c r="L3592">
        <v>13</v>
      </c>
      <c r="W3592">
        <f t="shared" si="1186"/>
        <v>0</v>
      </c>
      <c r="X3592">
        <f t="shared" si="1187"/>
        <v>0</v>
      </c>
      <c r="Y3592">
        <f t="shared" si="1188"/>
        <v>0</v>
      </c>
      <c r="Z3592" s="22">
        <f t="shared" si="1189"/>
        <v>0</v>
      </c>
      <c r="AA3592" s="22">
        <f t="shared" si="1190"/>
        <v>0</v>
      </c>
      <c r="AB3592">
        <f t="shared" si="1191"/>
        <v>0</v>
      </c>
      <c r="AC3592" s="22">
        <f t="shared" si="1192"/>
        <v>0</v>
      </c>
      <c r="AD3592" s="22">
        <f t="shared" si="1193"/>
        <v>0</v>
      </c>
    </row>
    <row r="3593" spans="3:30" x14ac:dyDescent="0.25">
      <c r="D3593" s="1">
        <v>0.83333333333333337</v>
      </c>
      <c r="E3593">
        <v>11673</v>
      </c>
      <c r="F3593">
        <v>11683</v>
      </c>
      <c r="G3593">
        <v>11667</v>
      </c>
      <c r="H3593">
        <v>11677</v>
      </c>
      <c r="J3593">
        <v>4</v>
      </c>
      <c r="K3593">
        <f t="shared" si="1194"/>
        <v>-41</v>
      </c>
      <c r="L3593">
        <v>16</v>
      </c>
      <c r="W3593">
        <f t="shared" si="1186"/>
        <v>0</v>
      </c>
      <c r="X3593">
        <f t="shared" si="1187"/>
        <v>4</v>
      </c>
      <c r="Y3593">
        <f t="shared" si="1188"/>
        <v>0</v>
      </c>
      <c r="Z3593" s="22">
        <f t="shared" si="1189"/>
        <v>0</v>
      </c>
      <c r="AA3593" s="22">
        <f t="shared" si="1190"/>
        <v>0</v>
      </c>
      <c r="AB3593">
        <f t="shared" si="1191"/>
        <v>0</v>
      </c>
      <c r="AC3593" s="22">
        <f t="shared" si="1192"/>
        <v>0</v>
      </c>
      <c r="AD3593" s="22">
        <f t="shared" si="1193"/>
        <v>0</v>
      </c>
    </row>
    <row r="3594" spans="3:30" x14ac:dyDescent="0.25">
      <c r="D3594" s="1">
        <v>0.875</v>
      </c>
      <c r="E3594">
        <v>11677</v>
      </c>
      <c r="F3594">
        <v>11685</v>
      </c>
      <c r="G3594">
        <v>11675</v>
      </c>
      <c r="H3594">
        <v>11676</v>
      </c>
      <c r="J3594">
        <v>-1</v>
      </c>
      <c r="K3594">
        <f t="shared" si="1194"/>
        <v>-51</v>
      </c>
      <c r="L3594">
        <v>10</v>
      </c>
      <c r="W3594">
        <f t="shared" si="1186"/>
        <v>0</v>
      </c>
      <c r="X3594">
        <f t="shared" si="1187"/>
        <v>1</v>
      </c>
      <c r="Y3594">
        <f t="shared" si="1188"/>
        <v>0</v>
      </c>
      <c r="Z3594" s="22">
        <f t="shared" si="1189"/>
        <v>0</v>
      </c>
      <c r="AA3594" s="22">
        <f t="shared" si="1190"/>
        <v>0</v>
      </c>
      <c r="AB3594">
        <f t="shared" si="1191"/>
        <v>0</v>
      </c>
      <c r="AC3594" s="22">
        <f t="shared" si="1192"/>
        <v>0</v>
      </c>
      <c r="AD3594" s="22">
        <f t="shared" si="1193"/>
        <v>0</v>
      </c>
    </row>
    <row r="3595" spans="3:30" x14ac:dyDescent="0.25">
      <c r="D3595" s="2">
        <v>0.91666666666666663</v>
      </c>
      <c r="E3595">
        <v>11677</v>
      </c>
      <c r="F3595">
        <v>11681</v>
      </c>
      <c r="G3595">
        <v>11665</v>
      </c>
      <c r="H3595">
        <v>11667</v>
      </c>
      <c r="J3595">
        <v>-10</v>
      </c>
      <c r="K3595">
        <f t="shared" si="1194"/>
        <v>-51</v>
      </c>
      <c r="L3595">
        <v>16</v>
      </c>
      <c r="W3595">
        <f t="shared" si="1186"/>
        <v>0</v>
      </c>
      <c r="X3595">
        <f t="shared" si="1187"/>
        <v>10</v>
      </c>
      <c r="Y3595">
        <f t="shared" si="1188"/>
        <v>0</v>
      </c>
      <c r="Z3595" s="22">
        <f t="shared" si="1189"/>
        <v>0</v>
      </c>
      <c r="AA3595" s="22">
        <f t="shared" si="1190"/>
        <v>0</v>
      </c>
      <c r="AB3595">
        <f t="shared" si="1191"/>
        <v>0</v>
      </c>
      <c r="AC3595" s="22">
        <f t="shared" si="1192"/>
        <v>0</v>
      </c>
      <c r="AD3595" s="22">
        <f t="shared" si="1193"/>
        <v>0</v>
      </c>
    </row>
    <row r="3596" spans="3:30" hidden="1" x14ac:dyDescent="0.25">
      <c r="D3596" s="1">
        <v>0</v>
      </c>
      <c r="E3596">
        <v>11667</v>
      </c>
      <c r="F3596">
        <v>11667</v>
      </c>
      <c r="G3596">
        <v>11667</v>
      </c>
      <c r="H3596">
        <v>11667</v>
      </c>
      <c r="Z3596"/>
      <c r="AA3596"/>
      <c r="AC3596"/>
      <c r="AD3596"/>
    </row>
    <row r="3597" spans="3:30" hidden="1" x14ac:dyDescent="0.25">
      <c r="D3597" s="1">
        <v>4.1666666666666664E-2</v>
      </c>
      <c r="E3597">
        <v>11672</v>
      </c>
      <c r="F3597">
        <v>11683</v>
      </c>
      <c r="G3597">
        <v>11669</v>
      </c>
      <c r="H3597">
        <v>11682</v>
      </c>
      <c r="Z3597"/>
      <c r="AA3597"/>
      <c r="AC3597"/>
      <c r="AD3597"/>
    </row>
    <row r="3598" spans="3:30" hidden="1" x14ac:dyDescent="0.25">
      <c r="D3598" s="1">
        <v>8.3333333333333329E-2</v>
      </c>
      <c r="E3598">
        <v>11680</v>
      </c>
      <c r="F3598">
        <v>11680</v>
      </c>
      <c r="G3598">
        <v>11671</v>
      </c>
      <c r="H3598">
        <v>11671</v>
      </c>
      <c r="Z3598"/>
      <c r="AA3598"/>
      <c r="AC3598"/>
      <c r="AD3598"/>
    </row>
    <row r="3599" spans="3:30" hidden="1" x14ac:dyDescent="0.25">
      <c r="D3599" s="1">
        <v>0.125</v>
      </c>
      <c r="E3599">
        <v>11671</v>
      </c>
      <c r="F3599">
        <v>11678</v>
      </c>
      <c r="G3599">
        <v>11670</v>
      </c>
      <c r="H3599">
        <v>11676</v>
      </c>
      <c r="Z3599"/>
      <c r="AA3599"/>
      <c r="AC3599"/>
      <c r="AD3599"/>
    </row>
    <row r="3600" spans="3:30" hidden="1" x14ac:dyDescent="0.25">
      <c r="D3600" s="1">
        <v>0.16666666666666666</v>
      </c>
      <c r="E3600">
        <v>11678</v>
      </c>
      <c r="F3600">
        <v>11702</v>
      </c>
      <c r="G3600">
        <v>11676</v>
      </c>
      <c r="H3600">
        <v>11702</v>
      </c>
      <c r="Z3600"/>
      <c r="AA3600"/>
      <c r="AC3600"/>
      <c r="AD3600"/>
    </row>
    <row r="3601" spans="3:30" hidden="1" x14ac:dyDescent="0.25">
      <c r="D3601" s="1">
        <v>0.20833333333333334</v>
      </c>
      <c r="E3601">
        <v>11701</v>
      </c>
      <c r="F3601">
        <v>11702</v>
      </c>
      <c r="G3601">
        <v>11696</v>
      </c>
      <c r="H3601">
        <v>11696</v>
      </c>
      <c r="Z3601"/>
      <c r="AA3601"/>
      <c r="AC3601"/>
      <c r="AD3601"/>
    </row>
    <row r="3602" spans="3:30" hidden="1" x14ac:dyDescent="0.25">
      <c r="D3602" s="1">
        <v>0.25</v>
      </c>
      <c r="E3602">
        <v>11697</v>
      </c>
      <c r="F3602">
        <v>11697</v>
      </c>
      <c r="G3602">
        <v>11692</v>
      </c>
      <c r="H3602">
        <v>11692</v>
      </c>
      <c r="Z3602"/>
      <c r="AA3602"/>
      <c r="AC3602"/>
      <c r="AD3602"/>
    </row>
    <row r="3603" spans="3:30" hidden="1" x14ac:dyDescent="0.25">
      <c r="D3603" s="1">
        <v>0.29166666666666669</v>
      </c>
      <c r="E3603">
        <v>11692</v>
      </c>
      <c r="F3603">
        <v>11692</v>
      </c>
      <c r="G3603">
        <v>11685</v>
      </c>
      <c r="H3603">
        <v>11686</v>
      </c>
      <c r="Z3603"/>
      <c r="AA3603"/>
      <c r="AC3603"/>
      <c r="AD3603"/>
    </row>
    <row r="3604" spans="3:30" x14ac:dyDescent="0.25">
      <c r="D3604" s="2">
        <v>0.33333333333333331</v>
      </c>
      <c r="E3604">
        <v>11687</v>
      </c>
      <c r="F3604">
        <v>11687</v>
      </c>
      <c r="G3604">
        <v>11671</v>
      </c>
      <c r="H3604">
        <v>11672</v>
      </c>
      <c r="J3604">
        <v>-15</v>
      </c>
      <c r="K3604">
        <v>0</v>
      </c>
      <c r="L3604">
        <v>16</v>
      </c>
      <c r="M3604">
        <v>85</v>
      </c>
      <c r="R3604">
        <f>MAX(F3602:F3618)</f>
        <v>11813</v>
      </c>
      <c r="W3604">
        <f t="shared" ref="W3604:W3618" si="1195">ABS(M3604)</f>
        <v>85</v>
      </c>
      <c r="X3604">
        <f t="shared" ref="X3604:X3618" si="1196">ABS(J3604)</f>
        <v>15</v>
      </c>
      <c r="Y3604">
        <f t="shared" ref="Y3604:Y3618" si="1197">IF(R3604&lt;1000,ABS(R3604),0)</f>
        <v>0</v>
      </c>
      <c r="Z3604" s="22">
        <f t="shared" ref="Z3604:Z3618" si="1198">IF(N3604=1,0,ABS(N3604))</f>
        <v>0</v>
      </c>
      <c r="AA3604" s="22">
        <f t="shared" ref="AA3604:AA3618" si="1199">ABS(O3604)</f>
        <v>0</v>
      </c>
      <c r="AB3604">
        <f t="shared" ref="AB3604:AB3618" si="1200">IF(N3604=1,1,0)</f>
        <v>0</v>
      </c>
      <c r="AC3604" s="22">
        <f t="shared" ref="AC3604:AC3618" si="1201">IF(N3604=1,ABS(N3605),0)</f>
        <v>0</v>
      </c>
      <c r="AD3604" s="22">
        <f t="shared" ref="AD3604:AD3618" si="1202">IF(N3604=1,0,ABS(O3605))</f>
        <v>1.3026315789473684</v>
      </c>
    </row>
    <row r="3605" spans="3:30" x14ac:dyDescent="0.25">
      <c r="D3605" s="2">
        <v>0.375</v>
      </c>
      <c r="E3605">
        <v>11669</v>
      </c>
      <c r="F3605">
        <v>11697</v>
      </c>
      <c r="G3605">
        <v>11669</v>
      </c>
      <c r="H3605">
        <v>11693</v>
      </c>
      <c r="J3605">
        <v>24</v>
      </c>
      <c r="K3605">
        <f t="shared" ref="K3605:K3618" si="1203">K3604+J3606</f>
        <v>16</v>
      </c>
      <c r="L3605">
        <v>28</v>
      </c>
      <c r="N3605">
        <f>IF(J3604&lt;0,MIN(K3605:K3618),MAX(K3605:K3618))/R3583</f>
        <v>0.21052631578947367</v>
      </c>
      <c r="O3605">
        <f>IF(J3604&lt;0,MAX(K3605:K3618),MIN(K3605:K3618))/R3583</f>
        <v>1.3026315789473684</v>
      </c>
      <c r="R3605">
        <f>MIN(G3602:G3618)</f>
        <v>11669</v>
      </c>
      <c r="W3605">
        <f t="shared" si="1195"/>
        <v>0</v>
      </c>
      <c r="X3605">
        <f t="shared" si="1196"/>
        <v>24</v>
      </c>
      <c r="Y3605">
        <f t="shared" si="1197"/>
        <v>0</v>
      </c>
      <c r="Z3605" s="22">
        <f t="shared" si="1198"/>
        <v>0.21052631578947367</v>
      </c>
      <c r="AA3605" s="22">
        <f t="shared" si="1199"/>
        <v>1.3026315789473684</v>
      </c>
      <c r="AB3605">
        <f t="shared" si="1200"/>
        <v>0</v>
      </c>
      <c r="AC3605" s="22">
        <f t="shared" si="1201"/>
        <v>0</v>
      </c>
      <c r="AD3605" s="22">
        <f t="shared" si="1202"/>
        <v>0</v>
      </c>
    </row>
    <row r="3606" spans="3:30" x14ac:dyDescent="0.25">
      <c r="D3606" s="1">
        <v>0.41666666666666669</v>
      </c>
      <c r="E3606">
        <v>11695</v>
      </c>
      <c r="F3606">
        <v>11720</v>
      </c>
      <c r="G3606">
        <v>11682</v>
      </c>
      <c r="H3606">
        <v>11711</v>
      </c>
      <c r="J3606">
        <v>16</v>
      </c>
      <c r="K3606">
        <f t="shared" si="1203"/>
        <v>41</v>
      </c>
      <c r="L3606">
        <v>38</v>
      </c>
      <c r="R3606">
        <f>R3604-R3605</f>
        <v>144</v>
      </c>
      <c r="W3606">
        <f t="shared" si="1195"/>
        <v>0</v>
      </c>
      <c r="X3606">
        <f t="shared" si="1196"/>
        <v>16</v>
      </c>
      <c r="Y3606">
        <f t="shared" si="1197"/>
        <v>144</v>
      </c>
      <c r="Z3606" s="22">
        <f t="shared" si="1198"/>
        <v>0</v>
      </c>
      <c r="AA3606" s="22">
        <f t="shared" si="1199"/>
        <v>0</v>
      </c>
      <c r="AB3606">
        <f t="shared" si="1200"/>
        <v>0</v>
      </c>
      <c r="AC3606" s="22">
        <f t="shared" si="1201"/>
        <v>0</v>
      </c>
      <c r="AD3606" s="22">
        <f t="shared" si="1202"/>
        <v>0</v>
      </c>
    </row>
    <row r="3607" spans="3:30" x14ac:dyDescent="0.25">
      <c r="D3607" s="1">
        <v>0.45833333333333331</v>
      </c>
      <c r="E3607">
        <v>11710</v>
      </c>
      <c r="F3607">
        <v>11745</v>
      </c>
      <c r="G3607">
        <v>11709</v>
      </c>
      <c r="H3607">
        <v>11735</v>
      </c>
      <c r="J3607">
        <v>25</v>
      </c>
      <c r="K3607">
        <f t="shared" si="1203"/>
        <v>39</v>
      </c>
      <c r="L3607">
        <v>36</v>
      </c>
      <c r="W3607">
        <f t="shared" si="1195"/>
        <v>0</v>
      </c>
      <c r="X3607">
        <f t="shared" si="1196"/>
        <v>25</v>
      </c>
      <c r="Y3607">
        <f t="shared" si="1197"/>
        <v>0</v>
      </c>
      <c r="Z3607" s="22">
        <f t="shared" si="1198"/>
        <v>0</v>
      </c>
      <c r="AA3607" s="22">
        <f t="shared" si="1199"/>
        <v>0</v>
      </c>
      <c r="AB3607">
        <f t="shared" si="1200"/>
        <v>0</v>
      </c>
      <c r="AC3607" s="22">
        <f t="shared" si="1201"/>
        <v>0</v>
      </c>
      <c r="AD3607" s="22">
        <f t="shared" si="1202"/>
        <v>0</v>
      </c>
    </row>
    <row r="3608" spans="3:30" x14ac:dyDescent="0.25">
      <c r="D3608" s="1">
        <v>0.5</v>
      </c>
      <c r="E3608">
        <v>11735</v>
      </c>
      <c r="F3608">
        <v>11739</v>
      </c>
      <c r="G3608">
        <v>11720</v>
      </c>
      <c r="H3608">
        <v>11733</v>
      </c>
      <c r="J3608">
        <v>-2</v>
      </c>
      <c r="K3608">
        <f t="shared" si="1203"/>
        <v>71</v>
      </c>
      <c r="L3608">
        <v>19</v>
      </c>
      <c r="W3608">
        <f t="shared" si="1195"/>
        <v>0</v>
      </c>
      <c r="X3608">
        <f t="shared" si="1196"/>
        <v>2</v>
      </c>
      <c r="Y3608">
        <f t="shared" si="1197"/>
        <v>0</v>
      </c>
      <c r="Z3608" s="22">
        <f t="shared" si="1198"/>
        <v>0</v>
      </c>
      <c r="AA3608" s="22">
        <f t="shared" si="1199"/>
        <v>0</v>
      </c>
      <c r="AB3608">
        <f t="shared" si="1200"/>
        <v>0</v>
      </c>
      <c r="AC3608" s="22">
        <f t="shared" si="1201"/>
        <v>0</v>
      </c>
      <c r="AD3608" s="22">
        <f t="shared" si="1202"/>
        <v>0</v>
      </c>
    </row>
    <row r="3609" spans="3:30" x14ac:dyDescent="0.25">
      <c r="C3609">
        <v>1</v>
      </c>
      <c r="D3609" s="1">
        <v>0.54166666666666663</v>
      </c>
      <c r="E3609">
        <v>11733</v>
      </c>
      <c r="F3609">
        <v>11765</v>
      </c>
      <c r="G3609">
        <v>11732</v>
      </c>
      <c r="H3609">
        <v>11765</v>
      </c>
      <c r="J3609">
        <v>32</v>
      </c>
      <c r="K3609">
        <f t="shared" si="1203"/>
        <v>77</v>
      </c>
      <c r="L3609">
        <v>33</v>
      </c>
      <c r="W3609">
        <f t="shared" si="1195"/>
        <v>0</v>
      </c>
      <c r="X3609">
        <f t="shared" si="1196"/>
        <v>32</v>
      </c>
      <c r="Y3609">
        <f t="shared" si="1197"/>
        <v>0</v>
      </c>
      <c r="Z3609" s="22">
        <f t="shared" si="1198"/>
        <v>0</v>
      </c>
      <c r="AA3609" s="22">
        <f t="shared" si="1199"/>
        <v>0</v>
      </c>
      <c r="AB3609">
        <f t="shared" si="1200"/>
        <v>0</v>
      </c>
      <c r="AC3609" s="22">
        <f t="shared" si="1201"/>
        <v>0</v>
      </c>
      <c r="AD3609" s="22">
        <f t="shared" si="1202"/>
        <v>0</v>
      </c>
    </row>
    <row r="3610" spans="3:30" x14ac:dyDescent="0.25">
      <c r="D3610" s="1">
        <v>0.58333333333333337</v>
      </c>
      <c r="E3610">
        <v>11765</v>
      </c>
      <c r="F3610">
        <v>11779</v>
      </c>
      <c r="G3610">
        <v>11761</v>
      </c>
      <c r="H3610">
        <v>11771</v>
      </c>
      <c r="J3610">
        <v>6</v>
      </c>
      <c r="K3610">
        <f t="shared" si="1203"/>
        <v>98</v>
      </c>
      <c r="L3610">
        <v>18</v>
      </c>
      <c r="W3610">
        <f t="shared" si="1195"/>
        <v>0</v>
      </c>
      <c r="X3610">
        <f t="shared" si="1196"/>
        <v>6</v>
      </c>
      <c r="Y3610">
        <f t="shared" si="1197"/>
        <v>0</v>
      </c>
      <c r="Z3610" s="22">
        <f t="shared" si="1198"/>
        <v>0</v>
      </c>
      <c r="AA3610" s="22">
        <f t="shared" si="1199"/>
        <v>0</v>
      </c>
      <c r="AB3610">
        <f t="shared" si="1200"/>
        <v>0</v>
      </c>
      <c r="AC3610" s="22">
        <f t="shared" si="1201"/>
        <v>0</v>
      </c>
      <c r="AD3610" s="22">
        <f t="shared" si="1202"/>
        <v>0</v>
      </c>
    </row>
    <row r="3611" spans="3:30" x14ac:dyDescent="0.25">
      <c r="D3611" s="1">
        <v>0.625</v>
      </c>
      <c r="E3611">
        <v>11771</v>
      </c>
      <c r="F3611">
        <v>11798</v>
      </c>
      <c r="G3611">
        <v>11770</v>
      </c>
      <c r="H3611">
        <v>11792</v>
      </c>
      <c r="J3611">
        <v>21</v>
      </c>
      <c r="K3611">
        <f t="shared" si="1203"/>
        <v>99</v>
      </c>
      <c r="L3611">
        <v>28</v>
      </c>
      <c r="W3611">
        <f t="shared" si="1195"/>
        <v>0</v>
      </c>
      <c r="X3611">
        <f t="shared" si="1196"/>
        <v>21</v>
      </c>
      <c r="Y3611">
        <f t="shared" si="1197"/>
        <v>0</v>
      </c>
      <c r="Z3611" s="22">
        <f t="shared" si="1198"/>
        <v>0</v>
      </c>
      <c r="AA3611" s="22">
        <f t="shared" si="1199"/>
        <v>0</v>
      </c>
      <c r="AB3611">
        <f t="shared" si="1200"/>
        <v>0</v>
      </c>
      <c r="AC3611" s="22">
        <f t="shared" si="1201"/>
        <v>0</v>
      </c>
      <c r="AD3611" s="22">
        <f t="shared" si="1202"/>
        <v>0</v>
      </c>
    </row>
    <row r="3612" spans="3:30" x14ac:dyDescent="0.25">
      <c r="D3612" s="1">
        <v>0.66666666666666663</v>
      </c>
      <c r="E3612">
        <v>11793</v>
      </c>
      <c r="F3612">
        <v>11813</v>
      </c>
      <c r="G3612">
        <v>11789</v>
      </c>
      <c r="H3612">
        <v>11794</v>
      </c>
      <c r="J3612">
        <v>1</v>
      </c>
      <c r="K3612">
        <f t="shared" si="1203"/>
        <v>99</v>
      </c>
      <c r="L3612">
        <v>24</v>
      </c>
      <c r="W3612">
        <f t="shared" si="1195"/>
        <v>0</v>
      </c>
      <c r="X3612">
        <f t="shared" si="1196"/>
        <v>1</v>
      </c>
      <c r="Y3612">
        <f t="shared" si="1197"/>
        <v>0</v>
      </c>
      <c r="Z3612" s="22">
        <f t="shared" si="1198"/>
        <v>0</v>
      </c>
      <c r="AA3612" s="22">
        <f t="shared" si="1199"/>
        <v>0</v>
      </c>
      <c r="AB3612">
        <f t="shared" si="1200"/>
        <v>0</v>
      </c>
      <c r="AC3612" s="22">
        <f t="shared" si="1201"/>
        <v>0</v>
      </c>
      <c r="AD3612" s="22">
        <f t="shared" si="1202"/>
        <v>0</v>
      </c>
    </row>
    <row r="3613" spans="3:30" x14ac:dyDescent="0.25">
      <c r="D3613" s="1">
        <v>0.70833333333333337</v>
      </c>
      <c r="E3613">
        <v>11795</v>
      </c>
      <c r="F3613">
        <v>11808</v>
      </c>
      <c r="G3613">
        <v>11781</v>
      </c>
      <c r="H3613">
        <v>11795</v>
      </c>
      <c r="J3613">
        <v>0</v>
      </c>
      <c r="K3613">
        <f t="shared" si="1203"/>
        <v>81</v>
      </c>
      <c r="L3613">
        <v>27</v>
      </c>
      <c r="W3613">
        <f t="shared" si="1195"/>
        <v>0</v>
      </c>
      <c r="X3613">
        <f t="shared" si="1196"/>
        <v>0</v>
      </c>
      <c r="Y3613">
        <f t="shared" si="1197"/>
        <v>0</v>
      </c>
      <c r="Z3613" s="22">
        <f t="shared" si="1198"/>
        <v>0</v>
      </c>
      <c r="AA3613" s="22">
        <f t="shared" si="1199"/>
        <v>0</v>
      </c>
      <c r="AB3613">
        <f t="shared" si="1200"/>
        <v>0</v>
      </c>
      <c r="AC3613" s="22">
        <f t="shared" si="1201"/>
        <v>0</v>
      </c>
      <c r="AD3613" s="22">
        <f t="shared" si="1202"/>
        <v>0</v>
      </c>
    </row>
    <row r="3614" spans="3:30" x14ac:dyDescent="0.25">
      <c r="D3614" s="1">
        <v>0.75</v>
      </c>
      <c r="E3614">
        <v>11794</v>
      </c>
      <c r="F3614">
        <v>11795</v>
      </c>
      <c r="G3614">
        <v>11772</v>
      </c>
      <c r="H3614">
        <v>11776</v>
      </c>
      <c r="J3614">
        <v>-18</v>
      </c>
      <c r="K3614">
        <f t="shared" si="1203"/>
        <v>92</v>
      </c>
      <c r="L3614">
        <v>23</v>
      </c>
      <c r="W3614">
        <f t="shared" si="1195"/>
        <v>0</v>
      </c>
      <c r="X3614">
        <f t="shared" si="1196"/>
        <v>18</v>
      </c>
      <c r="Y3614">
        <f t="shared" si="1197"/>
        <v>0</v>
      </c>
      <c r="Z3614" s="22">
        <f t="shared" si="1198"/>
        <v>0</v>
      </c>
      <c r="AA3614" s="22">
        <f t="shared" si="1199"/>
        <v>0</v>
      </c>
      <c r="AB3614">
        <f t="shared" si="1200"/>
        <v>0</v>
      </c>
      <c r="AC3614" s="22">
        <f t="shared" si="1201"/>
        <v>0</v>
      </c>
      <c r="AD3614" s="22">
        <f t="shared" si="1202"/>
        <v>0</v>
      </c>
    </row>
    <row r="3615" spans="3:30" x14ac:dyDescent="0.25">
      <c r="D3615" s="1">
        <v>0.79166666666666663</v>
      </c>
      <c r="E3615">
        <v>11776</v>
      </c>
      <c r="F3615">
        <v>11787</v>
      </c>
      <c r="G3615">
        <v>11776</v>
      </c>
      <c r="H3615">
        <v>11787</v>
      </c>
      <c r="J3615">
        <v>11</v>
      </c>
      <c r="K3615">
        <f t="shared" si="1203"/>
        <v>99</v>
      </c>
      <c r="L3615">
        <v>11</v>
      </c>
      <c r="W3615">
        <f t="shared" si="1195"/>
        <v>0</v>
      </c>
      <c r="X3615">
        <f t="shared" si="1196"/>
        <v>11</v>
      </c>
      <c r="Y3615">
        <f t="shared" si="1197"/>
        <v>0</v>
      </c>
      <c r="Z3615" s="22">
        <f t="shared" si="1198"/>
        <v>0</v>
      </c>
      <c r="AA3615" s="22">
        <f t="shared" si="1199"/>
        <v>0</v>
      </c>
      <c r="AB3615">
        <f t="shared" si="1200"/>
        <v>0</v>
      </c>
      <c r="AC3615" s="22">
        <f t="shared" si="1201"/>
        <v>0</v>
      </c>
      <c r="AD3615" s="22">
        <f t="shared" si="1202"/>
        <v>0</v>
      </c>
    </row>
    <row r="3616" spans="3:30" x14ac:dyDescent="0.25">
      <c r="D3616" s="1">
        <v>0.83333333333333337</v>
      </c>
      <c r="E3616">
        <v>11787</v>
      </c>
      <c r="F3616">
        <v>11804</v>
      </c>
      <c r="G3616">
        <v>11786</v>
      </c>
      <c r="H3616">
        <v>11794</v>
      </c>
      <c r="J3616">
        <v>7</v>
      </c>
      <c r="K3616">
        <f t="shared" si="1203"/>
        <v>90</v>
      </c>
      <c r="L3616">
        <v>18</v>
      </c>
      <c r="W3616">
        <f t="shared" si="1195"/>
        <v>0</v>
      </c>
      <c r="X3616">
        <f t="shared" si="1196"/>
        <v>7</v>
      </c>
      <c r="Y3616">
        <f t="shared" si="1197"/>
        <v>0</v>
      </c>
      <c r="Z3616" s="22">
        <f t="shared" si="1198"/>
        <v>0</v>
      </c>
      <c r="AA3616" s="22">
        <f t="shared" si="1199"/>
        <v>0</v>
      </c>
      <c r="AB3616">
        <f t="shared" si="1200"/>
        <v>0</v>
      </c>
      <c r="AC3616" s="22">
        <f t="shared" si="1201"/>
        <v>0</v>
      </c>
      <c r="AD3616" s="22">
        <f t="shared" si="1202"/>
        <v>0</v>
      </c>
    </row>
    <row r="3617" spans="4:30" x14ac:dyDescent="0.25">
      <c r="D3617" s="1">
        <v>0.875</v>
      </c>
      <c r="E3617">
        <v>11794</v>
      </c>
      <c r="F3617">
        <v>11797</v>
      </c>
      <c r="G3617">
        <v>11785</v>
      </c>
      <c r="H3617">
        <v>11785</v>
      </c>
      <c r="J3617">
        <v>-9</v>
      </c>
      <c r="K3617">
        <f t="shared" si="1203"/>
        <v>77</v>
      </c>
      <c r="L3617">
        <v>12</v>
      </c>
      <c r="W3617">
        <f t="shared" si="1195"/>
        <v>0</v>
      </c>
      <c r="X3617">
        <f t="shared" si="1196"/>
        <v>9</v>
      </c>
      <c r="Y3617">
        <f t="shared" si="1197"/>
        <v>0</v>
      </c>
      <c r="Z3617" s="22">
        <f t="shared" si="1198"/>
        <v>0</v>
      </c>
      <c r="AA3617" s="22">
        <f t="shared" si="1199"/>
        <v>0</v>
      </c>
      <c r="AB3617">
        <f t="shared" si="1200"/>
        <v>0</v>
      </c>
      <c r="AC3617" s="22">
        <f t="shared" si="1201"/>
        <v>0</v>
      </c>
      <c r="AD3617" s="22">
        <f t="shared" si="1202"/>
        <v>0</v>
      </c>
    </row>
    <row r="3618" spans="4:30" x14ac:dyDescent="0.25">
      <c r="D3618" s="2">
        <v>0.91666666666666663</v>
      </c>
      <c r="E3618">
        <v>11785</v>
      </c>
      <c r="F3618">
        <v>11789</v>
      </c>
      <c r="G3618">
        <v>11772</v>
      </c>
      <c r="H3618">
        <v>11772</v>
      </c>
      <c r="J3618">
        <v>-13</v>
      </c>
      <c r="K3618">
        <f t="shared" si="1203"/>
        <v>77</v>
      </c>
      <c r="L3618">
        <v>17</v>
      </c>
      <c r="W3618">
        <f t="shared" si="1195"/>
        <v>0</v>
      </c>
      <c r="X3618">
        <f t="shared" si="1196"/>
        <v>13</v>
      </c>
      <c r="Y3618">
        <f t="shared" si="1197"/>
        <v>0</v>
      </c>
      <c r="Z3618" s="22">
        <f t="shared" si="1198"/>
        <v>0</v>
      </c>
      <c r="AA3618" s="22">
        <f t="shared" si="1199"/>
        <v>0</v>
      </c>
      <c r="AB3618">
        <f t="shared" si="1200"/>
        <v>0</v>
      </c>
      <c r="AC3618" s="22">
        <f t="shared" si="1201"/>
        <v>0</v>
      </c>
      <c r="AD3618" s="22">
        <f t="shared" si="1202"/>
        <v>0</v>
      </c>
    </row>
    <row r="3619" spans="4:30" hidden="1" x14ac:dyDescent="0.25">
      <c r="D3619" s="1">
        <v>0.95833333333333337</v>
      </c>
      <c r="E3619">
        <v>11773</v>
      </c>
      <c r="F3619">
        <v>11779</v>
      </c>
      <c r="G3619">
        <v>11770</v>
      </c>
      <c r="H3619">
        <v>11779</v>
      </c>
      <c r="Z3619"/>
      <c r="AA3619"/>
      <c r="AC3619"/>
      <c r="AD3619"/>
    </row>
    <row r="3620" spans="4:30" hidden="1" x14ac:dyDescent="0.25">
      <c r="D3620" s="1">
        <v>0</v>
      </c>
      <c r="E3620">
        <v>11778</v>
      </c>
      <c r="F3620">
        <v>11778</v>
      </c>
      <c r="G3620">
        <v>11778</v>
      </c>
      <c r="H3620">
        <v>11778</v>
      </c>
      <c r="Z3620"/>
      <c r="AA3620"/>
      <c r="AC3620"/>
      <c r="AD3620"/>
    </row>
    <row r="3621" spans="4:30" hidden="1" x14ac:dyDescent="0.25">
      <c r="D3621" s="1">
        <v>4.1666666666666664E-2</v>
      </c>
      <c r="E3621">
        <v>11777</v>
      </c>
      <c r="F3621">
        <v>11786</v>
      </c>
      <c r="G3621">
        <v>11777</v>
      </c>
      <c r="H3621">
        <v>11783</v>
      </c>
      <c r="Z3621"/>
      <c r="AA3621"/>
      <c r="AC3621"/>
      <c r="AD3621"/>
    </row>
    <row r="3622" spans="4:30" hidden="1" x14ac:dyDescent="0.25">
      <c r="D3622" s="1">
        <v>8.3333333333333329E-2</v>
      </c>
      <c r="E3622">
        <v>11782</v>
      </c>
      <c r="F3622">
        <v>11783</v>
      </c>
      <c r="G3622">
        <v>11777</v>
      </c>
      <c r="H3622">
        <v>11778</v>
      </c>
      <c r="Z3622"/>
      <c r="AA3622"/>
      <c r="AC3622"/>
      <c r="AD3622"/>
    </row>
    <row r="3623" spans="4:30" hidden="1" x14ac:dyDescent="0.25">
      <c r="D3623" s="1">
        <v>0.125</v>
      </c>
      <c r="E3623">
        <v>11778</v>
      </c>
      <c r="F3623">
        <v>11779</v>
      </c>
      <c r="G3623">
        <v>11772</v>
      </c>
      <c r="H3623">
        <v>11775</v>
      </c>
      <c r="Z3623"/>
      <c r="AA3623"/>
      <c r="AC3623"/>
      <c r="AD3623"/>
    </row>
    <row r="3624" spans="4:30" hidden="1" x14ac:dyDescent="0.25">
      <c r="D3624" s="1">
        <v>0.16666666666666666</v>
      </c>
      <c r="E3624">
        <v>11777</v>
      </c>
      <c r="F3624">
        <v>11782</v>
      </c>
      <c r="G3624">
        <v>11775</v>
      </c>
      <c r="H3624">
        <v>11778</v>
      </c>
      <c r="Z3624"/>
      <c r="AA3624"/>
      <c r="AC3624"/>
      <c r="AD3624"/>
    </row>
    <row r="3625" spans="4:30" hidden="1" x14ac:dyDescent="0.25">
      <c r="D3625" s="1">
        <v>0.20833333333333334</v>
      </c>
      <c r="E3625">
        <v>11778</v>
      </c>
      <c r="F3625">
        <v>11779</v>
      </c>
      <c r="G3625">
        <v>11772</v>
      </c>
      <c r="H3625">
        <v>11772</v>
      </c>
      <c r="Z3625"/>
      <c r="AA3625"/>
      <c r="AC3625"/>
      <c r="AD3625"/>
    </row>
    <row r="3626" spans="4:30" hidden="1" x14ac:dyDescent="0.25">
      <c r="D3626" s="1">
        <v>0.25</v>
      </c>
      <c r="E3626">
        <v>11773</v>
      </c>
      <c r="F3626">
        <v>11774</v>
      </c>
      <c r="G3626">
        <v>11770</v>
      </c>
      <c r="H3626">
        <v>11771</v>
      </c>
      <c r="Z3626"/>
      <c r="AA3626"/>
      <c r="AC3626"/>
      <c r="AD3626"/>
    </row>
    <row r="3627" spans="4:30" hidden="1" x14ac:dyDescent="0.25">
      <c r="D3627" s="1">
        <v>0.29166666666666669</v>
      </c>
      <c r="E3627">
        <v>11770</v>
      </c>
      <c r="F3627">
        <v>11770</v>
      </c>
      <c r="G3627">
        <v>11757</v>
      </c>
      <c r="H3627">
        <v>11759</v>
      </c>
      <c r="Z3627"/>
      <c r="AA3627"/>
      <c r="AC3627"/>
      <c r="AD3627"/>
    </row>
    <row r="3628" spans="4:30" x14ac:dyDescent="0.25">
      <c r="D3628" s="2">
        <v>0.33333333333333331</v>
      </c>
      <c r="E3628">
        <v>11758</v>
      </c>
      <c r="F3628">
        <v>11767</v>
      </c>
      <c r="G3628">
        <v>11754</v>
      </c>
      <c r="H3628">
        <v>11767</v>
      </c>
      <c r="J3628">
        <v>9</v>
      </c>
      <c r="K3628">
        <v>0</v>
      </c>
      <c r="L3628">
        <v>13</v>
      </c>
      <c r="M3628">
        <v>37</v>
      </c>
      <c r="N3628">
        <v>1</v>
      </c>
      <c r="R3628">
        <f>MAX(F3626:F3642)</f>
        <v>11804</v>
      </c>
      <c r="W3628">
        <f t="shared" ref="W3628:W3642" si="1204">ABS(M3628)</f>
        <v>37</v>
      </c>
      <c r="X3628">
        <f t="shared" ref="X3628:X3642" si="1205">ABS(J3628)</f>
        <v>9</v>
      </c>
      <c r="Y3628">
        <f t="shared" ref="Y3628:Y3642" si="1206">IF(R3628&lt;1000,ABS(R3628),0)</f>
        <v>0</v>
      </c>
      <c r="Z3628" s="22">
        <f t="shared" ref="Z3628:Z3642" si="1207">IF(N3628=1,0,ABS(N3628))</f>
        <v>0</v>
      </c>
      <c r="AA3628" s="22">
        <f t="shared" ref="AA3628:AA3642" si="1208">ABS(O3628)</f>
        <v>0</v>
      </c>
      <c r="AB3628">
        <f t="shared" ref="AB3628:AB3642" si="1209">IF(N3628=1,1,0)</f>
        <v>1</v>
      </c>
      <c r="AC3628" s="22">
        <f t="shared" ref="AC3628:AC3642" si="1210">IF(N3628=1,ABS(N3629),0)</f>
        <v>0.16666666666666666</v>
      </c>
      <c r="AD3628" s="22">
        <f t="shared" ref="AD3628:AD3642" si="1211">IF(N3628=1,0,ABS(O3629))</f>
        <v>0</v>
      </c>
    </row>
    <row r="3629" spans="4:30" x14ac:dyDescent="0.25">
      <c r="D3629" s="2">
        <v>0.375</v>
      </c>
      <c r="E3629">
        <v>11771</v>
      </c>
      <c r="F3629">
        <v>11783</v>
      </c>
      <c r="G3629">
        <v>11760</v>
      </c>
      <c r="H3629">
        <v>11776</v>
      </c>
      <c r="J3629">
        <v>5</v>
      </c>
      <c r="K3629">
        <f t="shared" ref="K3629:K3642" si="1212">K3628+J3630</f>
        <v>-3</v>
      </c>
      <c r="L3629">
        <v>23</v>
      </c>
      <c r="N3629">
        <f>IF(J3628&lt;0,MIN(K3629:K3642),MAX(K3629:K3642))/R3606</f>
        <v>0.16666666666666666</v>
      </c>
      <c r="O3629">
        <f>IF(J3628&lt;0,MAX(K3629:K3642),MIN(K3629:K3642))/R3606</f>
        <v>-5.5555555555555552E-2</v>
      </c>
      <c r="R3629">
        <f>MIN(G3626:G3642)</f>
        <v>11751</v>
      </c>
      <c r="W3629">
        <f t="shared" si="1204"/>
        <v>0</v>
      </c>
      <c r="X3629">
        <f t="shared" si="1205"/>
        <v>5</v>
      </c>
      <c r="Y3629">
        <f t="shared" si="1206"/>
        <v>0</v>
      </c>
      <c r="Z3629" s="22">
        <f t="shared" si="1207"/>
        <v>0.16666666666666666</v>
      </c>
      <c r="AA3629" s="22">
        <f t="shared" si="1208"/>
        <v>5.5555555555555552E-2</v>
      </c>
      <c r="AB3629">
        <f t="shared" si="1209"/>
        <v>0</v>
      </c>
      <c r="AC3629" s="22">
        <f t="shared" si="1210"/>
        <v>0</v>
      </c>
      <c r="AD3629" s="22">
        <f t="shared" si="1211"/>
        <v>0</v>
      </c>
    </row>
    <row r="3630" spans="4:30" x14ac:dyDescent="0.25">
      <c r="D3630" s="1">
        <v>0.41666666666666669</v>
      </c>
      <c r="E3630">
        <v>11776</v>
      </c>
      <c r="F3630">
        <v>11781</v>
      </c>
      <c r="G3630">
        <v>11752</v>
      </c>
      <c r="H3630">
        <v>11773</v>
      </c>
      <c r="J3630">
        <v>-3</v>
      </c>
      <c r="K3630">
        <f t="shared" si="1212"/>
        <v>0</v>
      </c>
      <c r="L3630">
        <v>29</v>
      </c>
      <c r="R3630">
        <f>R3628-R3629</f>
        <v>53</v>
      </c>
      <c r="W3630">
        <f t="shared" si="1204"/>
        <v>0</v>
      </c>
      <c r="X3630">
        <f t="shared" si="1205"/>
        <v>3</v>
      </c>
      <c r="Y3630">
        <f t="shared" si="1206"/>
        <v>53</v>
      </c>
      <c r="Z3630" s="22">
        <f t="shared" si="1207"/>
        <v>0</v>
      </c>
      <c r="AA3630" s="22">
        <f t="shared" si="1208"/>
        <v>0</v>
      </c>
      <c r="AB3630">
        <f t="shared" si="1209"/>
        <v>0</v>
      </c>
      <c r="AC3630" s="22">
        <f t="shared" si="1210"/>
        <v>0</v>
      </c>
      <c r="AD3630" s="22">
        <f t="shared" si="1211"/>
        <v>0</v>
      </c>
    </row>
    <row r="3631" spans="4:30" x14ac:dyDescent="0.25">
      <c r="D3631" s="1">
        <v>0.45833333333333331</v>
      </c>
      <c r="E3631">
        <v>11772</v>
      </c>
      <c r="F3631">
        <v>11778</v>
      </c>
      <c r="G3631">
        <v>11760</v>
      </c>
      <c r="H3631">
        <v>11775</v>
      </c>
      <c r="J3631">
        <v>3</v>
      </c>
      <c r="K3631">
        <f t="shared" si="1212"/>
        <v>6</v>
      </c>
      <c r="L3631">
        <v>18</v>
      </c>
      <c r="R3631">
        <v>53</v>
      </c>
      <c r="W3631">
        <f t="shared" si="1204"/>
        <v>0</v>
      </c>
      <c r="X3631">
        <f t="shared" si="1205"/>
        <v>3</v>
      </c>
      <c r="Y3631">
        <f t="shared" si="1206"/>
        <v>53</v>
      </c>
      <c r="Z3631" s="22">
        <f t="shared" si="1207"/>
        <v>0</v>
      </c>
      <c r="AA3631" s="22">
        <f t="shared" si="1208"/>
        <v>0</v>
      </c>
      <c r="AB3631">
        <f t="shared" si="1209"/>
        <v>0</v>
      </c>
      <c r="AC3631" s="22">
        <f t="shared" si="1210"/>
        <v>0</v>
      </c>
      <c r="AD3631" s="22">
        <f t="shared" si="1211"/>
        <v>0</v>
      </c>
    </row>
    <row r="3632" spans="4:30" x14ac:dyDescent="0.25">
      <c r="D3632" s="1">
        <v>0.5</v>
      </c>
      <c r="E3632">
        <v>11775</v>
      </c>
      <c r="F3632">
        <v>11785</v>
      </c>
      <c r="G3632">
        <v>11762</v>
      </c>
      <c r="H3632">
        <v>11781</v>
      </c>
      <c r="J3632">
        <v>6</v>
      </c>
      <c r="K3632">
        <f t="shared" si="1212"/>
        <v>5</v>
      </c>
      <c r="L3632">
        <v>23</v>
      </c>
      <c r="W3632">
        <f t="shared" si="1204"/>
        <v>0</v>
      </c>
      <c r="X3632">
        <f t="shared" si="1205"/>
        <v>6</v>
      </c>
      <c r="Y3632">
        <f t="shared" si="1206"/>
        <v>0</v>
      </c>
      <c r="Z3632" s="22">
        <f t="shared" si="1207"/>
        <v>0</v>
      </c>
      <c r="AA3632" s="22">
        <f t="shared" si="1208"/>
        <v>0</v>
      </c>
      <c r="AB3632">
        <f t="shared" si="1209"/>
        <v>0</v>
      </c>
      <c r="AC3632" s="22">
        <f t="shared" si="1210"/>
        <v>0</v>
      </c>
      <c r="AD3632" s="22">
        <f t="shared" si="1211"/>
        <v>0</v>
      </c>
    </row>
    <row r="3633" spans="3:30" x14ac:dyDescent="0.25">
      <c r="C3633">
        <v>1</v>
      </c>
      <c r="D3633" s="1">
        <v>0.54166666666666663</v>
      </c>
      <c r="E3633">
        <v>11782</v>
      </c>
      <c r="F3633">
        <v>11786</v>
      </c>
      <c r="G3633">
        <v>11764</v>
      </c>
      <c r="H3633">
        <v>11781</v>
      </c>
      <c r="J3633">
        <v>-1</v>
      </c>
      <c r="K3633">
        <f t="shared" si="1212"/>
        <v>-5</v>
      </c>
      <c r="L3633">
        <v>22</v>
      </c>
      <c r="W3633">
        <f t="shared" si="1204"/>
        <v>0</v>
      </c>
      <c r="X3633">
        <f t="shared" si="1205"/>
        <v>1</v>
      </c>
      <c r="Y3633">
        <f t="shared" si="1206"/>
        <v>0</v>
      </c>
      <c r="Z3633" s="22">
        <f t="shared" si="1207"/>
        <v>0</v>
      </c>
      <c r="AA3633" s="22">
        <f t="shared" si="1208"/>
        <v>0</v>
      </c>
      <c r="AB3633">
        <f t="shared" si="1209"/>
        <v>0</v>
      </c>
      <c r="AC3633" s="22">
        <f t="shared" si="1210"/>
        <v>0</v>
      </c>
      <c r="AD3633" s="22">
        <f t="shared" si="1211"/>
        <v>0</v>
      </c>
    </row>
    <row r="3634" spans="3:30" x14ac:dyDescent="0.25">
      <c r="D3634" s="1">
        <v>0.58333333333333337</v>
      </c>
      <c r="E3634">
        <v>11780</v>
      </c>
      <c r="F3634">
        <v>11782</v>
      </c>
      <c r="G3634">
        <v>11765</v>
      </c>
      <c r="H3634">
        <v>11770</v>
      </c>
      <c r="J3634">
        <v>-10</v>
      </c>
      <c r="K3634">
        <f t="shared" si="1212"/>
        <v>-8</v>
      </c>
      <c r="L3634">
        <v>17</v>
      </c>
      <c r="W3634">
        <f t="shared" si="1204"/>
        <v>0</v>
      </c>
      <c r="X3634">
        <f t="shared" si="1205"/>
        <v>10</v>
      </c>
      <c r="Y3634">
        <f t="shared" si="1206"/>
        <v>0</v>
      </c>
      <c r="Z3634" s="22">
        <f t="shared" si="1207"/>
        <v>0</v>
      </c>
      <c r="AA3634" s="22">
        <f t="shared" si="1208"/>
        <v>0</v>
      </c>
      <c r="AB3634">
        <f t="shared" si="1209"/>
        <v>0</v>
      </c>
      <c r="AC3634" s="22">
        <f t="shared" si="1210"/>
        <v>0</v>
      </c>
      <c r="AD3634" s="22">
        <f t="shared" si="1211"/>
        <v>0</v>
      </c>
    </row>
    <row r="3635" spans="3:30" x14ac:dyDescent="0.25">
      <c r="D3635" s="1">
        <v>0.625</v>
      </c>
      <c r="E3635">
        <v>11769</v>
      </c>
      <c r="F3635">
        <v>11779</v>
      </c>
      <c r="G3635">
        <v>11759</v>
      </c>
      <c r="H3635">
        <v>11766</v>
      </c>
      <c r="J3635">
        <v>-3</v>
      </c>
      <c r="K3635">
        <f t="shared" si="1212"/>
        <v>-5</v>
      </c>
      <c r="L3635">
        <v>20</v>
      </c>
      <c r="W3635">
        <f t="shared" si="1204"/>
        <v>0</v>
      </c>
      <c r="X3635">
        <f t="shared" si="1205"/>
        <v>3</v>
      </c>
      <c r="Y3635">
        <f t="shared" si="1206"/>
        <v>0</v>
      </c>
      <c r="Z3635" s="22">
        <f t="shared" si="1207"/>
        <v>0</v>
      </c>
      <c r="AA3635" s="22">
        <f t="shared" si="1208"/>
        <v>0</v>
      </c>
      <c r="AB3635">
        <f t="shared" si="1209"/>
        <v>0</v>
      </c>
      <c r="AC3635" s="22">
        <f t="shared" si="1210"/>
        <v>0</v>
      </c>
      <c r="AD3635" s="22">
        <f t="shared" si="1211"/>
        <v>0</v>
      </c>
    </row>
    <row r="3636" spans="3:30" x14ac:dyDescent="0.25">
      <c r="D3636" s="1">
        <v>0.66666666666666663</v>
      </c>
      <c r="E3636">
        <v>11766</v>
      </c>
      <c r="F3636">
        <v>11769</v>
      </c>
      <c r="G3636">
        <v>11757</v>
      </c>
      <c r="H3636">
        <v>11769</v>
      </c>
      <c r="J3636">
        <v>3</v>
      </c>
      <c r="K3636">
        <f t="shared" si="1212"/>
        <v>2</v>
      </c>
      <c r="L3636">
        <v>12</v>
      </c>
      <c r="W3636">
        <f t="shared" si="1204"/>
        <v>0</v>
      </c>
      <c r="X3636">
        <f t="shared" si="1205"/>
        <v>3</v>
      </c>
      <c r="Y3636">
        <f t="shared" si="1206"/>
        <v>0</v>
      </c>
      <c r="Z3636" s="22">
        <f t="shared" si="1207"/>
        <v>0</v>
      </c>
      <c r="AA3636" s="22">
        <f t="shared" si="1208"/>
        <v>0</v>
      </c>
      <c r="AB3636">
        <f t="shared" si="1209"/>
        <v>0</v>
      </c>
      <c r="AC3636" s="22">
        <f t="shared" si="1210"/>
        <v>0</v>
      </c>
      <c r="AD3636" s="22">
        <f t="shared" si="1211"/>
        <v>0</v>
      </c>
    </row>
    <row r="3637" spans="3:30" x14ac:dyDescent="0.25">
      <c r="D3637" s="1">
        <v>0.70833333333333337</v>
      </c>
      <c r="E3637">
        <v>11768</v>
      </c>
      <c r="F3637">
        <v>11780</v>
      </c>
      <c r="G3637">
        <v>11751</v>
      </c>
      <c r="H3637">
        <v>11775</v>
      </c>
      <c r="J3637">
        <v>7</v>
      </c>
      <c r="K3637">
        <f t="shared" si="1212"/>
        <v>-2</v>
      </c>
      <c r="L3637">
        <v>29</v>
      </c>
      <c r="W3637">
        <f t="shared" si="1204"/>
        <v>0</v>
      </c>
      <c r="X3637">
        <f t="shared" si="1205"/>
        <v>7</v>
      </c>
      <c r="Y3637">
        <f t="shared" si="1206"/>
        <v>0</v>
      </c>
      <c r="Z3637" s="22">
        <f t="shared" si="1207"/>
        <v>0</v>
      </c>
      <c r="AA3637" s="22">
        <f t="shared" si="1208"/>
        <v>0</v>
      </c>
      <c r="AB3637">
        <f t="shared" si="1209"/>
        <v>0</v>
      </c>
      <c r="AC3637" s="22">
        <f t="shared" si="1210"/>
        <v>0</v>
      </c>
      <c r="AD3637" s="22">
        <f t="shared" si="1211"/>
        <v>0</v>
      </c>
    </row>
    <row r="3638" spans="3:30" x14ac:dyDescent="0.25">
      <c r="D3638" s="1">
        <v>0.75</v>
      </c>
      <c r="E3638">
        <v>11773</v>
      </c>
      <c r="F3638">
        <v>11779</v>
      </c>
      <c r="G3638">
        <v>11759</v>
      </c>
      <c r="H3638">
        <v>11769</v>
      </c>
      <c r="J3638">
        <v>-4</v>
      </c>
      <c r="K3638">
        <f t="shared" si="1212"/>
        <v>18</v>
      </c>
      <c r="L3638">
        <v>20</v>
      </c>
      <c r="W3638">
        <f t="shared" si="1204"/>
        <v>0</v>
      </c>
      <c r="X3638">
        <f t="shared" si="1205"/>
        <v>4</v>
      </c>
      <c r="Y3638">
        <f t="shared" si="1206"/>
        <v>0</v>
      </c>
      <c r="Z3638" s="22">
        <f t="shared" si="1207"/>
        <v>0</v>
      </c>
      <c r="AA3638" s="22">
        <f t="shared" si="1208"/>
        <v>0</v>
      </c>
      <c r="AB3638">
        <f t="shared" si="1209"/>
        <v>0</v>
      </c>
      <c r="AC3638" s="22">
        <f t="shared" si="1210"/>
        <v>0</v>
      </c>
      <c r="AD3638" s="22">
        <f t="shared" si="1211"/>
        <v>0</v>
      </c>
    </row>
    <row r="3639" spans="3:30" x14ac:dyDescent="0.25">
      <c r="D3639" s="1">
        <v>0.79166666666666663</v>
      </c>
      <c r="E3639">
        <v>11770</v>
      </c>
      <c r="F3639">
        <v>11792</v>
      </c>
      <c r="G3639">
        <v>11767</v>
      </c>
      <c r="H3639">
        <v>11790</v>
      </c>
      <c r="J3639">
        <v>20</v>
      </c>
      <c r="K3639">
        <f t="shared" si="1212"/>
        <v>24</v>
      </c>
      <c r="L3639">
        <v>25</v>
      </c>
      <c r="W3639">
        <f t="shared" si="1204"/>
        <v>0</v>
      </c>
      <c r="X3639">
        <f t="shared" si="1205"/>
        <v>20</v>
      </c>
      <c r="Y3639">
        <f t="shared" si="1206"/>
        <v>0</v>
      </c>
      <c r="Z3639" s="22">
        <f t="shared" si="1207"/>
        <v>0</v>
      </c>
      <c r="AA3639" s="22">
        <f t="shared" si="1208"/>
        <v>0</v>
      </c>
      <c r="AB3639">
        <f t="shared" si="1209"/>
        <v>0</v>
      </c>
      <c r="AC3639" s="22">
        <f t="shared" si="1210"/>
        <v>0</v>
      </c>
      <c r="AD3639" s="22">
        <f t="shared" si="1211"/>
        <v>0</v>
      </c>
    </row>
    <row r="3640" spans="3:30" x14ac:dyDescent="0.25">
      <c r="D3640" s="1">
        <v>0.83333333333333337</v>
      </c>
      <c r="E3640">
        <v>11789</v>
      </c>
      <c r="F3640">
        <v>11797</v>
      </c>
      <c r="G3640">
        <v>11787</v>
      </c>
      <c r="H3640">
        <v>11795</v>
      </c>
      <c r="J3640">
        <v>6</v>
      </c>
      <c r="K3640">
        <f t="shared" si="1212"/>
        <v>16</v>
      </c>
      <c r="L3640">
        <v>10</v>
      </c>
      <c r="W3640">
        <f t="shared" si="1204"/>
        <v>0</v>
      </c>
      <c r="X3640">
        <f t="shared" si="1205"/>
        <v>6</v>
      </c>
      <c r="Y3640">
        <f t="shared" si="1206"/>
        <v>0</v>
      </c>
      <c r="Z3640" s="22">
        <f t="shared" si="1207"/>
        <v>0</v>
      </c>
      <c r="AA3640" s="22">
        <f t="shared" si="1208"/>
        <v>0</v>
      </c>
      <c r="AB3640">
        <f t="shared" si="1209"/>
        <v>0</v>
      </c>
      <c r="AC3640" s="22">
        <f t="shared" si="1210"/>
        <v>0</v>
      </c>
      <c r="AD3640" s="22">
        <f t="shared" si="1211"/>
        <v>0</v>
      </c>
    </row>
    <row r="3641" spans="3:30" x14ac:dyDescent="0.25">
      <c r="D3641" s="1">
        <v>0.875</v>
      </c>
      <c r="E3641">
        <v>11794</v>
      </c>
      <c r="F3641">
        <v>11801</v>
      </c>
      <c r="G3641">
        <v>11784</v>
      </c>
      <c r="H3641">
        <v>11786</v>
      </c>
      <c r="J3641">
        <v>-8</v>
      </c>
      <c r="K3641">
        <f t="shared" si="1212"/>
        <v>24</v>
      </c>
      <c r="L3641">
        <v>17</v>
      </c>
      <c r="W3641">
        <f t="shared" si="1204"/>
        <v>0</v>
      </c>
      <c r="X3641">
        <f t="shared" si="1205"/>
        <v>8</v>
      </c>
      <c r="Y3641">
        <f t="shared" si="1206"/>
        <v>0</v>
      </c>
      <c r="Z3641" s="22">
        <f t="shared" si="1207"/>
        <v>0</v>
      </c>
      <c r="AA3641" s="22">
        <f t="shared" si="1208"/>
        <v>0</v>
      </c>
      <c r="AB3641">
        <f t="shared" si="1209"/>
        <v>0</v>
      </c>
      <c r="AC3641" s="22">
        <f t="shared" si="1210"/>
        <v>0</v>
      </c>
      <c r="AD3641" s="22">
        <f t="shared" si="1211"/>
        <v>0</v>
      </c>
    </row>
    <row r="3642" spans="3:30" x14ac:dyDescent="0.25">
      <c r="D3642" s="2">
        <v>0.91666666666666663</v>
      </c>
      <c r="E3642">
        <v>11787</v>
      </c>
      <c r="F3642">
        <v>11804</v>
      </c>
      <c r="G3642">
        <v>11787</v>
      </c>
      <c r="H3642">
        <v>11795</v>
      </c>
      <c r="J3642">
        <v>8</v>
      </c>
      <c r="K3642">
        <f t="shared" si="1212"/>
        <v>24</v>
      </c>
      <c r="L3642">
        <v>17</v>
      </c>
      <c r="W3642">
        <f t="shared" si="1204"/>
        <v>0</v>
      </c>
      <c r="X3642">
        <f t="shared" si="1205"/>
        <v>8</v>
      </c>
      <c r="Y3642">
        <f t="shared" si="1206"/>
        <v>0</v>
      </c>
      <c r="Z3642" s="22">
        <f t="shared" si="1207"/>
        <v>0</v>
      </c>
      <c r="AA3642" s="22">
        <f t="shared" si="1208"/>
        <v>0</v>
      </c>
      <c r="AB3642">
        <f t="shared" si="1209"/>
        <v>0</v>
      </c>
      <c r="AC3642" s="22">
        <f t="shared" si="1210"/>
        <v>0</v>
      </c>
      <c r="AD3642" s="22">
        <f t="shared" si="1211"/>
        <v>0</v>
      </c>
    </row>
    <row r="3643" spans="3:30" hidden="1" x14ac:dyDescent="0.25">
      <c r="D3643" s="1">
        <v>0.95833333333333337</v>
      </c>
      <c r="E3643">
        <v>11794</v>
      </c>
      <c r="F3643">
        <v>11810</v>
      </c>
      <c r="G3643">
        <v>11791</v>
      </c>
      <c r="H3643">
        <v>11797</v>
      </c>
      <c r="Z3643"/>
      <c r="AA3643"/>
      <c r="AC3643"/>
      <c r="AD3643"/>
    </row>
    <row r="3644" spans="3:30" hidden="1" x14ac:dyDescent="0.25">
      <c r="D3644" s="1">
        <v>0</v>
      </c>
      <c r="E3644">
        <v>11799</v>
      </c>
      <c r="F3644">
        <v>11799</v>
      </c>
      <c r="G3644">
        <v>11799</v>
      </c>
      <c r="H3644">
        <v>11799</v>
      </c>
      <c r="Z3644"/>
      <c r="AA3644"/>
      <c r="AC3644"/>
      <c r="AD3644"/>
    </row>
    <row r="3645" spans="3:30" hidden="1" x14ac:dyDescent="0.25">
      <c r="D3645" s="1">
        <v>4.1666666666666664E-2</v>
      </c>
      <c r="E3645">
        <v>11796</v>
      </c>
      <c r="F3645">
        <v>11798</v>
      </c>
      <c r="G3645">
        <v>11788</v>
      </c>
      <c r="H3645">
        <v>11791</v>
      </c>
      <c r="Z3645"/>
      <c r="AA3645"/>
      <c r="AC3645"/>
      <c r="AD3645"/>
    </row>
    <row r="3646" spans="3:30" hidden="1" x14ac:dyDescent="0.25">
      <c r="D3646" s="1">
        <v>8.3333333333333329E-2</v>
      </c>
      <c r="E3646">
        <v>11790</v>
      </c>
      <c r="F3646">
        <v>11796</v>
      </c>
      <c r="G3646">
        <v>11790</v>
      </c>
      <c r="H3646">
        <v>11795</v>
      </c>
      <c r="Z3646"/>
      <c r="AA3646"/>
      <c r="AC3646"/>
      <c r="AD3646"/>
    </row>
    <row r="3647" spans="3:30" hidden="1" x14ac:dyDescent="0.25">
      <c r="D3647" s="1">
        <v>0.125</v>
      </c>
      <c r="E3647">
        <v>11796</v>
      </c>
      <c r="F3647">
        <v>11808</v>
      </c>
      <c r="G3647">
        <v>11791</v>
      </c>
      <c r="H3647">
        <v>11807</v>
      </c>
      <c r="Z3647"/>
      <c r="AA3647"/>
      <c r="AC3647"/>
      <c r="AD3647"/>
    </row>
    <row r="3648" spans="3:30" hidden="1" x14ac:dyDescent="0.25">
      <c r="D3648" s="1">
        <v>0.16666666666666666</v>
      </c>
      <c r="E3648">
        <v>11808</v>
      </c>
      <c r="F3648">
        <v>11808</v>
      </c>
      <c r="G3648">
        <v>11803</v>
      </c>
      <c r="H3648">
        <v>11804</v>
      </c>
      <c r="Z3648"/>
      <c r="AA3648"/>
      <c r="AC3648"/>
      <c r="AD3648"/>
    </row>
    <row r="3649" spans="3:30" hidden="1" x14ac:dyDescent="0.25">
      <c r="D3649" s="1">
        <v>0.20833333333333334</v>
      </c>
      <c r="E3649">
        <v>11806</v>
      </c>
      <c r="F3649">
        <v>11807</v>
      </c>
      <c r="G3649">
        <v>11804</v>
      </c>
      <c r="H3649">
        <v>11804</v>
      </c>
      <c r="Z3649"/>
      <c r="AA3649"/>
      <c r="AC3649"/>
      <c r="AD3649"/>
    </row>
    <row r="3650" spans="3:30" hidden="1" x14ac:dyDescent="0.25">
      <c r="D3650" s="1">
        <v>0.25</v>
      </c>
      <c r="E3650">
        <v>11803</v>
      </c>
      <c r="F3650">
        <v>11806</v>
      </c>
      <c r="G3650">
        <v>11799</v>
      </c>
      <c r="H3650">
        <v>11806</v>
      </c>
      <c r="Z3650"/>
      <c r="AA3650"/>
      <c r="AC3650"/>
      <c r="AD3650"/>
    </row>
    <row r="3651" spans="3:30" hidden="1" x14ac:dyDescent="0.25">
      <c r="D3651" s="1">
        <v>0.29166666666666669</v>
      </c>
      <c r="E3651">
        <v>11805</v>
      </c>
      <c r="F3651">
        <v>11837</v>
      </c>
      <c r="G3651">
        <v>11805</v>
      </c>
      <c r="H3651">
        <v>11817</v>
      </c>
      <c r="Z3651"/>
      <c r="AA3651"/>
      <c r="AC3651"/>
      <c r="AD3651"/>
    </row>
    <row r="3652" spans="3:30" x14ac:dyDescent="0.25">
      <c r="D3652" s="2">
        <v>0.33333333333333331</v>
      </c>
      <c r="E3652">
        <v>11816</v>
      </c>
      <c r="F3652">
        <v>11829</v>
      </c>
      <c r="G3652">
        <v>11811</v>
      </c>
      <c r="H3652">
        <v>11812</v>
      </c>
      <c r="J3652">
        <v>-4</v>
      </c>
      <c r="K3652">
        <v>0</v>
      </c>
      <c r="L3652">
        <v>18</v>
      </c>
      <c r="M3652">
        <v>-25</v>
      </c>
      <c r="N3652">
        <v>1</v>
      </c>
      <c r="R3652">
        <f>MAX(F3650:F3666)</f>
        <v>11848</v>
      </c>
      <c r="W3652">
        <f t="shared" ref="W3652:W3666" si="1213">ABS(M3652)</f>
        <v>25</v>
      </c>
      <c r="X3652">
        <f t="shared" ref="X3652:X3666" si="1214">ABS(J3652)</f>
        <v>4</v>
      </c>
      <c r="Y3652">
        <f t="shared" ref="Y3652:Y3666" si="1215">IF(R3652&lt;1000,ABS(R3652),0)</f>
        <v>0</v>
      </c>
      <c r="Z3652" s="22">
        <f t="shared" ref="Z3652:Z3666" si="1216">IF(N3652=1,0,ABS(N3652))</f>
        <v>0</v>
      </c>
      <c r="AA3652" s="22">
        <f t="shared" ref="AA3652:AA3666" si="1217">ABS(O3652)</f>
        <v>0</v>
      </c>
      <c r="AB3652">
        <f t="shared" ref="AB3652:AB3666" si="1218">IF(N3652=1,1,0)</f>
        <v>1</v>
      </c>
      <c r="AC3652" s="22">
        <f t="shared" ref="AC3652:AC3666" si="1219">IF(N3652=1,ABS(N3653),0)</f>
        <v>1.7547169811320755</v>
      </c>
      <c r="AD3652" s="22">
        <f t="shared" ref="AD3652:AD3666" si="1220">IF(N3652=1,0,ABS(O3653))</f>
        <v>0</v>
      </c>
    </row>
    <row r="3653" spans="3:30" x14ac:dyDescent="0.25">
      <c r="D3653" s="2">
        <v>0.375</v>
      </c>
      <c r="E3653">
        <v>11814</v>
      </c>
      <c r="F3653">
        <v>11836</v>
      </c>
      <c r="G3653">
        <v>11810</v>
      </c>
      <c r="H3653">
        <v>11836</v>
      </c>
      <c r="J3653">
        <v>22</v>
      </c>
      <c r="K3653">
        <f t="shared" ref="K3653:K3666" si="1221">K3652+J3654</f>
        <v>4</v>
      </c>
      <c r="L3653">
        <v>26</v>
      </c>
      <c r="N3653">
        <f>IF(J3652&lt;0,MIN(K3653:K3666),MAX(K3653:K3666))/R3631</f>
        <v>-1.7547169811320755</v>
      </c>
      <c r="O3653">
        <f>IF(J3652&lt;0,MAX(K3653:K3666),MIN(K3653:K3666))/R3631</f>
        <v>7.5471698113207544E-2</v>
      </c>
      <c r="R3653">
        <f>MIN(G3650:G3666)</f>
        <v>11723</v>
      </c>
      <c r="W3653">
        <f t="shared" si="1213"/>
        <v>0</v>
      </c>
      <c r="X3653">
        <f t="shared" si="1214"/>
        <v>22</v>
      </c>
      <c r="Y3653">
        <f t="shared" si="1215"/>
        <v>0</v>
      </c>
      <c r="Z3653" s="22">
        <f t="shared" si="1216"/>
        <v>1.7547169811320755</v>
      </c>
      <c r="AA3653" s="22">
        <f t="shared" si="1217"/>
        <v>7.5471698113207544E-2</v>
      </c>
      <c r="AB3653">
        <f t="shared" si="1218"/>
        <v>0</v>
      </c>
      <c r="AC3653" s="22">
        <f t="shared" si="1219"/>
        <v>0</v>
      </c>
      <c r="AD3653" s="22">
        <f t="shared" si="1220"/>
        <v>0</v>
      </c>
    </row>
    <row r="3654" spans="3:30" x14ac:dyDescent="0.25">
      <c r="D3654" s="1">
        <v>0.41666666666666669</v>
      </c>
      <c r="E3654">
        <v>11837</v>
      </c>
      <c r="F3654">
        <v>11848</v>
      </c>
      <c r="G3654">
        <v>11815</v>
      </c>
      <c r="H3654">
        <v>11841</v>
      </c>
      <c r="J3654">
        <v>4</v>
      </c>
      <c r="K3654">
        <f t="shared" si="1221"/>
        <v>-18</v>
      </c>
      <c r="L3654">
        <v>33</v>
      </c>
      <c r="R3654">
        <f>R3652-R3653</f>
        <v>125</v>
      </c>
      <c r="W3654">
        <f t="shared" si="1213"/>
        <v>0</v>
      </c>
      <c r="X3654">
        <f t="shared" si="1214"/>
        <v>4</v>
      </c>
      <c r="Y3654">
        <f t="shared" si="1215"/>
        <v>125</v>
      </c>
      <c r="Z3654" s="22">
        <f t="shared" si="1216"/>
        <v>0</v>
      </c>
      <c r="AA3654" s="22">
        <f t="shared" si="1217"/>
        <v>0</v>
      </c>
      <c r="AB3654">
        <f t="shared" si="1218"/>
        <v>0</v>
      </c>
      <c r="AC3654" s="22">
        <f t="shared" si="1219"/>
        <v>0</v>
      </c>
      <c r="AD3654" s="22">
        <f t="shared" si="1220"/>
        <v>0</v>
      </c>
    </row>
    <row r="3655" spans="3:30" x14ac:dyDescent="0.25">
      <c r="D3655" s="1">
        <v>0.45833333333333331</v>
      </c>
      <c r="E3655">
        <v>11840</v>
      </c>
      <c r="F3655">
        <v>11842</v>
      </c>
      <c r="G3655">
        <v>11815</v>
      </c>
      <c r="H3655">
        <v>11818</v>
      </c>
      <c r="J3655">
        <v>-22</v>
      </c>
      <c r="K3655">
        <f t="shared" si="1221"/>
        <v>-42</v>
      </c>
      <c r="L3655">
        <v>27</v>
      </c>
      <c r="R3655">
        <v>125</v>
      </c>
      <c r="W3655">
        <f t="shared" si="1213"/>
        <v>0</v>
      </c>
      <c r="X3655">
        <f t="shared" si="1214"/>
        <v>22</v>
      </c>
      <c r="Y3655">
        <f t="shared" si="1215"/>
        <v>125</v>
      </c>
      <c r="Z3655" s="22">
        <f t="shared" si="1216"/>
        <v>0</v>
      </c>
      <c r="AA3655" s="22">
        <f t="shared" si="1217"/>
        <v>0</v>
      </c>
      <c r="AB3655">
        <f t="shared" si="1218"/>
        <v>0</v>
      </c>
      <c r="AC3655" s="22">
        <f t="shared" si="1219"/>
        <v>0</v>
      </c>
      <c r="AD3655" s="22">
        <f t="shared" si="1220"/>
        <v>0</v>
      </c>
    </row>
    <row r="3656" spans="3:30" x14ac:dyDescent="0.25">
      <c r="D3656" s="1">
        <v>0.5</v>
      </c>
      <c r="E3656">
        <v>11818</v>
      </c>
      <c r="F3656">
        <v>11822</v>
      </c>
      <c r="G3656">
        <v>11789</v>
      </c>
      <c r="H3656">
        <v>11794</v>
      </c>
      <c r="J3656">
        <v>-24</v>
      </c>
      <c r="K3656">
        <f t="shared" si="1221"/>
        <v>-41</v>
      </c>
      <c r="L3656">
        <v>33</v>
      </c>
      <c r="W3656">
        <f t="shared" si="1213"/>
        <v>0</v>
      </c>
      <c r="X3656">
        <f t="shared" si="1214"/>
        <v>24</v>
      </c>
      <c r="Y3656">
        <f t="shared" si="1215"/>
        <v>0</v>
      </c>
      <c r="Z3656" s="22">
        <f t="shared" si="1216"/>
        <v>0</v>
      </c>
      <c r="AA3656" s="22">
        <f t="shared" si="1217"/>
        <v>0</v>
      </c>
      <c r="AB3656">
        <f t="shared" si="1218"/>
        <v>0</v>
      </c>
      <c r="AC3656" s="22">
        <f t="shared" si="1219"/>
        <v>0</v>
      </c>
      <c r="AD3656" s="22">
        <f t="shared" si="1220"/>
        <v>0</v>
      </c>
    </row>
    <row r="3657" spans="3:30" x14ac:dyDescent="0.25">
      <c r="C3657">
        <v>1</v>
      </c>
      <c r="D3657" s="1">
        <v>0.54166666666666663</v>
      </c>
      <c r="E3657">
        <v>11795</v>
      </c>
      <c r="F3657">
        <v>11805</v>
      </c>
      <c r="G3657">
        <v>11791</v>
      </c>
      <c r="H3657">
        <v>11796</v>
      </c>
      <c r="J3657">
        <v>1</v>
      </c>
      <c r="K3657">
        <f t="shared" si="1221"/>
        <v>-56</v>
      </c>
      <c r="L3657">
        <v>14</v>
      </c>
      <c r="W3657">
        <f t="shared" si="1213"/>
        <v>0</v>
      </c>
      <c r="X3657">
        <f t="shared" si="1214"/>
        <v>1</v>
      </c>
      <c r="Y3657">
        <f t="shared" si="1215"/>
        <v>0</v>
      </c>
      <c r="Z3657" s="22">
        <f t="shared" si="1216"/>
        <v>0</v>
      </c>
      <c r="AA3657" s="22">
        <f t="shared" si="1217"/>
        <v>0</v>
      </c>
      <c r="AB3657">
        <f t="shared" si="1218"/>
        <v>0</v>
      </c>
      <c r="AC3657" s="22">
        <f t="shared" si="1219"/>
        <v>0</v>
      </c>
      <c r="AD3657" s="22">
        <f t="shared" si="1220"/>
        <v>0</v>
      </c>
    </row>
    <row r="3658" spans="3:30" x14ac:dyDescent="0.25">
      <c r="D3658" s="1">
        <v>0.58333333333333337</v>
      </c>
      <c r="E3658">
        <v>11796</v>
      </c>
      <c r="F3658">
        <v>11802</v>
      </c>
      <c r="G3658">
        <v>11779</v>
      </c>
      <c r="H3658">
        <v>11781</v>
      </c>
      <c r="J3658">
        <v>-15</v>
      </c>
      <c r="K3658">
        <f t="shared" si="1221"/>
        <v>-93</v>
      </c>
      <c r="L3658">
        <v>23</v>
      </c>
      <c r="W3658">
        <f t="shared" si="1213"/>
        <v>0</v>
      </c>
      <c r="X3658">
        <f t="shared" si="1214"/>
        <v>15</v>
      </c>
      <c r="Y3658">
        <f t="shared" si="1215"/>
        <v>0</v>
      </c>
      <c r="Z3658" s="22">
        <f t="shared" si="1216"/>
        <v>0</v>
      </c>
      <c r="AA3658" s="22">
        <f t="shared" si="1217"/>
        <v>0</v>
      </c>
      <c r="AB3658">
        <f t="shared" si="1218"/>
        <v>0</v>
      </c>
      <c r="AC3658" s="22">
        <f t="shared" si="1219"/>
        <v>0</v>
      </c>
      <c r="AD3658" s="22">
        <f t="shared" si="1220"/>
        <v>0</v>
      </c>
    </row>
    <row r="3659" spans="3:30" x14ac:dyDescent="0.25">
      <c r="D3659" s="1">
        <v>0.625</v>
      </c>
      <c r="E3659">
        <v>11781</v>
      </c>
      <c r="F3659">
        <v>11792</v>
      </c>
      <c r="G3659">
        <v>11737</v>
      </c>
      <c r="H3659">
        <v>11744</v>
      </c>
      <c r="J3659">
        <v>-37</v>
      </c>
      <c r="K3659">
        <f t="shared" si="1221"/>
        <v>-66</v>
      </c>
      <c r="L3659">
        <v>55</v>
      </c>
      <c r="W3659">
        <f t="shared" si="1213"/>
        <v>0</v>
      </c>
      <c r="X3659">
        <f t="shared" si="1214"/>
        <v>37</v>
      </c>
      <c r="Y3659">
        <f t="shared" si="1215"/>
        <v>0</v>
      </c>
      <c r="Z3659" s="22">
        <f t="shared" si="1216"/>
        <v>0</v>
      </c>
      <c r="AA3659" s="22">
        <f t="shared" si="1217"/>
        <v>0</v>
      </c>
      <c r="AB3659">
        <f t="shared" si="1218"/>
        <v>0</v>
      </c>
      <c r="AC3659" s="22">
        <f t="shared" si="1219"/>
        <v>0</v>
      </c>
      <c r="AD3659" s="22">
        <f t="shared" si="1220"/>
        <v>0</v>
      </c>
    </row>
    <row r="3660" spans="3:30" x14ac:dyDescent="0.25">
      <c r="D3660" s="1">
        <v>0.66666666666666663</v>
      </c>
      <c r="E3660">
        <v>11744</v>
      </c>
      <c r="F3660">
        <v>11778</v>
      </c>
      <c r="G3660">
        <v>11723</v>
      </c>
      <c r="H3660">
        <v>11771</v>
      </c>
      <c r="J3660">
        <v>27</v>
      </c>
      <c r="K3660">
        <f t="shared" si="1221"/>
        <v>-36</v>
      </c>
      <c r="L3660">
        <v>55</v>
      </c>
      <c r="W3660">
        <f t="shared" si="1213"/>
        <v>0</v>
      </c>
      <c r="X3660">
        <f t="shared" si="1214"/>
        <v>27</v>
      </c>
      <c r="Y3660">
        <f t="shared" si="1215"/>
        <v>0</v>
      </c>
      <c r="Z3660" s="22">
        <f t="shared" si="1216"/>
        <v>0</v>
      </c>
      <c r="AA3660" s="22">
        <f t="shared" si="1217"/>
        <v>0</v>
      </c>
      <c r="AB3660">
        <f t="shared" si="1218"/>
        <v>0</v>
      </c>
      <c r="AC3660" s="22">
        <f t="shared" si="1219"/>
        <v>0</v>
      </c>
      <c r="AD3660" s="22">
        <f t="shared" si="1220"/>
        <v>0</v>
      </c>
    </row>
    <row r="3661" spans="3:30" x14ac:dyDescent="0.25">
      <c r="D3661" s="1">
        <v>0.70833333333333337</v>
      </c>
      <c r="E3661">
        <v>11770</v>
      </c>
      <c r="F3661">
        <v>11807</v>
      </c>
      <c r="G3661">
        <v>11760</v>
      </c>
      <c r="H3661">
        <v>11800</v>
      </c>
      <c r="J3661">
        <v>30</v>
      </c>
      <c r="K3661">
        <f t="shared" si="1221"/>
        <v>-60</v>
      </c>
      <c r="L3661">
        <v>47</v>
      </c>
      <c r="W3661">
        <f t="shared" si="1213"/>
        <v>0</v>
      </c>
      <c r="X3661">
        <f t="shared" si="1214"/>
        <v>30</v>
      </c>
      <c r="Y3661">
        <f t="shared" si="1215"/>
        <v>0</v>
      </c>
      <c r="Z3661" s="22">
        <f t="shared" si="1216"/>
        <v>0</v>
      </c>
      <c r="AA3661" s="22">
        <f t="shared" si="1217"/>
        <v>0</v>
      </c>
      <c r="AB3661">
        <f t="shared" si="1218"/>
        <v>0</v>
      </c>
      <c r="AC3661" s="22">
        <f t="shared" si="1219"/>
        <v>0</v>
      </c>
      <c r="AD3661" s="22">
        <f t="shared" si="1220"/>
        <v>0</v>
      </c>
    </row>
    <row r="3662" spans="3:30" x14ac:dyDescent="0.25">
      <c r="D3662" s="1">
        <v>0.75</v>
      </c>
      <c r="E3662">
        <v>11800</v>
      </c>
      <c r="F3662">
        <v>11806</v>
      </c>
      <c r="G3662">
        <v>11771</v>
      </c>
      <c r="H3662">
        <v>11776</v>
      </c>
      <c r="J3662">
        <v>-24</v>
      </c>
      <c r="K3662">
        <f t="shared" si="1221"/>
        <v>-53</v>
      </c>
      <c r="L3662">
        <v>35</v>
      </c>
      <c r="W3662">
        <f t="shared" si="1213"/>
        <v>0</v>
      </c>
      <c r="X3662">
        <f t="shared" si="1214"/>
        <v>24</v>
      </c>
      <c r="Y3662">
        <f t="shared" si="1215"/>
        <v>0</v>
      </c>
      <c r="Z3662" s="22">
        <f t="shared" si="1216"/>
        <v>0</v>
      </c>
      <c r="AA3662" s="22">
        <f t="shared" si="1217"/>
        <v>0</v>
      </c>
      <c r="AB3662">
        <f t="shared" si="1218"/>
        <v>0</v>
      </c>
      <c r="AC3662" s="22">
        <f t="shared" si="1219"/>
        <v>0</v>
      </c>
      <c r="AD3662" s="22">
        <f t="shared" si="1220"/>
        <v>0</v>
      </c>
    </row>
    <row r="3663" spans="3:30" x14ac:dyDescent="0.25">
      <c r="D3663" s="1">
        <v>0.79166666666666663</v>
      </c>
      <c r="E3663">
        <v>11776</v>
      </c>
      <c r="F3663">
        <v>11787</v>
      </c>
      <c r="G3663">
        <v>11766</v>
      </c>
      <c r="H3663">
        <v>11783</v>
      </c>
      <c r="J3663">
        <v>7</v>
      </c>
      <c r="K3663">
        <f t="shared" si="1221"/>
        <v>-47</v>
      </c>
      <c r="L3663">
        <v>21</v>
      </c>
      <c r="W3663">
        <f t="shared" si="1213"/>
        <v>0</v>
      </c>
      <c r="X3663">
        <f t="shared" si="1214"/>
        <v>7</v>
      </c>
      <c r="Y3663">
        <f t="shared" si="1215"/>
        <v>0</v>
      </c>
      <c r="Z3663" s="22">
        <f t="shared" si="1216"/>
        <v>0</v>
      </c>
      <c r="AA3663" s="22">
        <f t="shared" si="1217"/>
        <v>0</v>
      </c>
      <c r="AB3663">
        <f t="shared" si="1218"/>
        <v>0</v>
      </c>
      <c r="AC3663" s="22">
        <f t="shared" si="1219"/>
        <v>0</v>
      </c>
      <c r="AD3663" s="22">
        <f t="shared" si="1220"/>
        <v>0</v>
      </c>
    </row>
    <row r="3664" spans="3:30" x14ac:dyDescent="0.25">
      <c r="D3664" s="1">
        <v>0.83333333333333337</v>
      </c>
      <c r="E3664">
        <v>11783</v>
      </c>
      <c r="F3664">
        <v>11796</v>
      </c>
      <c r="G3664">
        <v>11777</v>
      </c>
      <c r="H3664">
        <v>11789</v>
      </c>
      <c r="J3664">
        <v>6</v>
      </c>
      <c r="K3664">
        <f t="shared" si="1221"/>
        <v>-49</v>
      </c>
      <c r="L3664">
        <v>19</v>
      </c>
      <c r="W3664">
        <f t="shared" si="1213"/>
        <v>0</v>
      </c>
      <c r="X3664">
        <f t="shared" si="1214"/>
        <v>6</v>
      </c>
      <c r="Y3664">
        <f t="shared" si="1215"/>
        <v>0</v>
      </c>
      <c r="Z3664" s="22">
        <f t="shared" si="1216"/>
        <v>0</v>
      </c>
      <c r="AA3664" s="22">
        <f t="shared" si="1217"/>
        <v>0</v>
      </c>
      <c r="AB3664">
        <f t="shared" si="1218"/>
        <v>0</v>
      </c>
      <c r="AC3664" s="22">
        <f t="shared" si="1219"/>
        <v>0</v>
      </c>
      <c r="AD3664" s="22">
        <f t="shared" si="1220"/>
        <v>0</v>
      </c>
    </row>
    <row r="3665" spans="4:30" x14ac:dyDescent="0.25">
      <c r="D3665" s="1">
        <v>0.875</v>
      </c>
      <c r="E3665">
        <v>11790</v>
      </c>
      <c r="F3665">
        <v>11796</v>
      </c>
      <c r="G3665">
        <v>11784</v>
      </c>
      <c r="H3665">
        <v>11788</v>
      </c>
      <c r="J3665">
        <v>-2</v>
      </c>
      <c r="K3665">
        <f t="shared" si="1221"/>
        <v>-46</v>
      </c>
      <c r="L3665">
        <v>12</v>
      </c>
      <c r="W3665">
        <f t="shared" si="1213"/>
        <v>0</v>
      </c>
      <c r="X3665">
        <f t="shared" si="1214"/>
        <v>2</v>
      </c>
      <c r="Y3665">
        <f t="shared" si="1215"/>
        <v>0</v>
      </c>
      <c r="Z3665" s="22">
        <f t="shared" si="1216"/>
        <v>0</v>
      </c>
      <c r="AA3665" s="22">
        <f t="shared" si="1217"/>
        <v>0</v>
      </c>
      <c r="AB3665">
        <f t="shared" si="1218"/>
        <v>0</v>
      </c>
      <c r="AC3665" s="22">
        <f t="shared" si="1219"/>
        <v>0</v>
      </c>
      <c r="AD3665" s="22">
        <f t="shared" si="1220"/>
        <v>0</v>
      </c>
    </row>
    <row r="3666" spans="4:30" x14ac:dyDescent="0.25">
      <c r="D3666" s="2">
        <v>0.91666666666666663</v>
      </c>
      <c r="E3666">
        <v>11788</v>
      </c>
      <c r="F3666">
        <v>11796</v>
      </c>
      <c r="G3666">
        <v>11786</v>
      </c>
      <c r="H3666">
        <v>11791</v>
      </c>
      <c r="J3666">
        <v>3</v>
      </c>
      <c r="K3666">
        <f t="shared" si="1221"/>
        <v>-46</v>
      </c>
      <c r="L3666">
        <v>10</v>
      </c>
      <c r="W3666">
        <f t="shared" si="1213"/>
        <v>0</v>
      </c>
      <c r="X3666">
        <f t="shared" si="1214"/>
        <v>3</v>
      </c>
      <c r="Y3666">
        <f t="shared" si="1215"/>
        <v>0</v>
      </c>
      <c r="Z3666" s="22">
        <f t="shared" si="1216"/>
        <v>0</v>
      </c>
      <c r="AA3666" s="22">
        <f t="shared" si="1217"/>
        <v>0</v>
      </c>
      <c r="AB3666">
        <f t="shared" si="1218"/>
        <v>0</v>
      </c>
      <c r="AC3666" s="22">
        <f t="shared" si="1219"/>
        <v>0</v>
      </c>
      <c r="AD3666" s="22">
        <f t="shared" si="1220"/>
        <v>0</v>
      </c>
    </row>
    <row r="3667" spans="4:30" hidden="1" x14ac:dyDescent="0.25">
      <c r="D3667" s="1">
        <v>0.95833333333333337</v>
      </c>
      <c r="E3667">
        <v>11793</v>
      </c>
      <c r="F3667">
        <v>11814</v>
      </c>
      <c r="G3667">
        <v>11791</v>
      </c>
      <c r="H3667">
        <v>11807</v>
      </c>
      <c r="Z3667"/>
      <c r="AA3667"/>
      <c r="AC3667"/>
      <c r="AD3667"/>
    </row>
    <row r="3668" spans="4:30" hidden="1" x14ac:dyDescent="0.25">
      <c r="D3668" s="1">
        <v>0</v>
      </c>
      <c r="E3668">
        <v>11808</v>
      </c>
      <c r="F3668">
        <v>11808</v>
      </c>
      <c r="G3668">
        <v>11808</v>
      </c>
      <c r="H3668">
        <v>11808</v>
      </c>
      <c r="Z3668"/>
      <c r="AA3668"/>
      <c r="AC3668"/>
      <c r="AD3668"/>
    </row>
    <row r="3669" spans="4:30" hidden="1" x14ac:dyDescent="0.25">
      <c r="D3669" s="1">
        <v>4.1666666666666664E-2</v>
      </c>
      <c r="E3669">
        <v>11807</v>
      </c>
      <c r="F3669">
        <v>11808</v>
      </c>
      <c r="G3669">
        <v>11798</v>
      </c>
      <c r="H3669">
        <v>11799</v>
      </c>
      <c r="Z3669"/>
      <c r="AA3669"/>
      <c r="AC3669"/>
      <c r="AD3669"/>
    </row>
    <row r="3670" spans="4:30" hidden="1" x14ac:dyDescent="0.25">
      <c r="D3670" s="1">
        <v>8.3333333333333329E-2</v>
      </c>
      <c r="E3670">
        <v>11800</v>
      </c>
      <c r="F3670">
        <v>11800</v>
      </c>
      <c r="G3670">
        <v>11790</v>
      </c>
      <c r="H3670">
        <v>11793</v>
      </c>
      <c r="Z3670"/>
      <c r="AA3670"/>
      <c r="AC3670"/>
      <c r="AD3670"/>
    </row>
    <row r="3671" spans="4:30" hidden="1" x14ac:dyDescent="0.25">
      <c r="D3671" s="1">
        <v>0.125</v>
      </c>
      <c r="E3671">
        <v>11794</v>
      </c>
      <c r="F3671">
        <v>11796</v>
      </c>
      <c r="G3671">
        <v>11789</v>
      </c>
      <c r="H3671">
        <v>11790</v>
      </c>
      <c r="Z3671"/>
      <c r="AA3671"/>
      <c r="AC3671"/>
      <c r="AD3671"/>
    </row>
    <row r="3672" spans="4:30" hidden="1" x14ac:dyDescent="0.25">
      <c r="D3672" s="1">
        <v>0.16666666666666666</v>
      </c>
      <c r="E3672">
        <v>11792</v>
      </c>
      <c r="F3672">
        <v>11795</v>
      </c>
      <c r="G3672">
        <v>11792</v>
      </c>
      <c r="H3672">
        <v>11795</v>
      </c>
      <c r="Z3672"/>
      <c r="AA3672"/>
      <c r="AC3672"/>
      <c r="AD3672"/>
    </row>
    <row r="3673" spans="4:30" hidden="1" x14ac:dyDescent="0.25">
      <c r="D3673" s="1">
        <v>0.20833333333333334</v>
      </c>
      <c r="E3673">
        <v>11797</v>
      </c>
      <c r="F3673">
        <v>11798</v>
      </c>
      <c r="G3673">
        <v>11794</v>
      </c>
      <c r="H3673">
        <v>11795</v>
      </c>
      <c r="Z3673"/>
      <c r="AA3673"/>
      <c r="AC3673"/>
      <c r="AD3673"/>
    </row>
    <row r="3674" spans="4:30" hidden="1" x14ac:dyDescent="0.25">
      <c r="D3674" s="1">
        <v>0.25</v>
      </c>
      <c r="E3674">
        <v>11796</v>
      </c>
      <c r="F3674">
        <v>11800</v>
      </c>
      <c r="G3674">
        <v>11795</v>
      </c>
      <c r="H3674">
        <v>11800</v>
      </c>
      <c r="Z3674"/>
      <c r="AA3674"/>
      <c r="AC3674"/>
      <c r="AD3674"/>
    </row>
    <row r="3675" spans="4:30" hidden="1" x14ac:dyDescent="0.25">
      <c r="D3675" s="1">
        <v>0.29166666666666669</v>
      </c>
      <c r="E3675">
        <v>11802</v>
      </c>
      <c r="F3675">
        <v>11805</v>
      </c>
      <c r="G3675">
        <v>11801</v>
      </c>
      <c r="H3675">
        <v>11803</v>
      </c>
      <c r="Z3675"/>
      <c r="AA3675"/>
      <c r="AC3675"/>
      <c r="AD3675"/>
    </row>
    <row r="3676" spans="4:30" x14ac:dyDescent="0.25">
      <c r="D3676" s="2">
        <v>0.33333333333333331</v>
      </c>
      <c r="E3676">
        <v>11804</v>
      </c>
      <c r="F3676">
        <v>11804</v>
      </c>
      <c r="G3676">
        <v>11787</v>
      </c>
      <c r="H3676">
        <v>11787</v>
      </c>
      <c r="J3676">
        <v>-17</v>
      </c>
      <c r="K3676">
        <v>0</v>
      </c>
      <c r="L3676">
        <v>17</v>
      </c>
      <c r="M3676">
        <v>-32</v>
      </c>
      <c r="N3676">
        <v>1</v>
      </c>
      <c r="R3676">
        <f>MAX(F3674:F3690)</f>
        <v>11815</v>
      </c>
      <c r="W3676">
        <f t="shared" ref="W3676:W3690" si="1222">ABS(M3676)</f>
        <v>32</v>
      </c>
      <c r="X3676">
        <f t="shared" ref="X3676:X3690" si="1223">ABS(J3676)</f>
        <v>17</v>
      </c>
      <c r="Y3676">
        <f t="shared" ref="Y3676:Y3690" si="1224">IF(R3676&lt;1000,ABS(R3676),0)</f>
        <v>0</v>
      </c>
      <c r="Z3676" s="22">
        <f t="shared" ref="Z3676:Z3690" si="1225">IF(N3676=1,0,ABS(N3676))</f>
        <v>0</v>
      </c>
      <c r="AA3676" s="22">
        <f t="shared" ref="AA3676:AA3690" si="1226">ABS(O3676)</f>
        <v>0</v>
      </c>
      <c r="AB3676">
        <f t="shared" ref="AB3676:AB3690" si="1227">IF(N3676=1,1,0)</f>
        <v>1</v>
      </c>
      <c r="AC3676" s="22">
        <f t="shared" ref="AC3676:AC3690" si="1228">IF(N3676=1,ABS(N3677),0)</f>
        <v>0.23200000000000001</v>
      </c>
      <c r="AD3676" s="22">
        <f t="shared" ref="AD3676:AD3690" si="1229">IF(N3676=1,0,ABS(O3677))</f>
        <v>0</v>
      </c>
    </row>
    <row r="3677" spans="4:30" x14ac:dyDescent="0.25">
      <c r="D3677" s="2">
        <v>0.375</v>
      </c>
      <c r="E3677">
        <v>11789</v>
      </c>
      <c r="F3677">
        <v>11792</v>
      </c>
      <c r="G3677">
        <v>11773</v>
      </c>
      <c r="H3677">
        <v>11775</v>
      </c>
      <c r="J3677">
        <v>-14</v>
      </c>
      <c r="K3677">
        <f t="shared" ref="K3677:K3690" si="1230">K3676+J3678</f>
        <v>-6</v>
      </c>
      <c r="L3677">
        <v>19</v>
      </c>
      <c r="N3677">
        <f>IF(J3676&lt;0,MIN(K3677:K3690),MAX(K3677:K3690))/R3655</f>
        <v>-0.23200000000000001</v>
      </c>
      <c r="O3677">
        <f>IF(J3676&lt;0,MAX(K3677:K3690),MIN(K3677:K3690))/R3655</f>
        <v>3.2000000000000001E-2</v>
      </c>
      <c r="R3677">
        <f>MIN(G3674:G3690)</f>
        <v>11728</v>
      </c>
      <c r="W3677">
        <f t="shared" si="1222"/>
        <v>0</v>
      </c>
      <c r="X3677">
        <f t="shared" si="1223"/>
        <v>14</v>
      </c>
      <c r="Y3677">
        <f t="shared" si="1224"/>
        <v>0</v>
      </c>
      <c r="Z3677" s="22">
        <f t="shared" si="1225"/>
        <v>0.23200000000000001</v>
      </c>
      <c r="AA3677" s="22">
        <f t="shared" si="1226"/>
        <v>3.2000000000000001E-2</v>
      </c>
      <c r="AB3677">
        <f t="shared" si="1227"/>
        <v>0</v>
      </c>
      <c r="AC3677" s="22">
        <f t="shared" si="1228"/>
        <v>0</v>
      </c>
      <c r="AD3677" s="22">
        <f t="shared" si="1229"/>
        <v>0</v>
      </c>
    </row>
    <row r="3678" spans="4:30" x14ac:dyDescent="0.25">
      <c r="D3678" s="1">
        <v>0.41666666666666669</v>
      </c>
      <c r="E3678">
        <v>11774</v>
      </c>
      <c r="F3678">
        <v>11815</v>
      </c>
      <c r="G3678">
        <v>11766</v>
      </c>
      <c r="H3678">
        <v>11768</v>
      </c>
      <c r="J3678">
        <v>-6</v>
      </c>
      <c r="K3678">
        <f t="shared" si="1230"/>
        <v>4</v>
      </c>
      <c r="L3678">
        <v>49</v>
      </c>
      <c r="R3678">
        <f>R3676-R3677</f>
        <v>87</v>
      </c>
      <c r="W3678">
        <f t="shared" si="1222"/>
        <v>0</v>
      </c>
      <c r="X3678">
        <f t="shared" si="1223"/>
        <v>6</v>
      </c>
      <c r="Y3678">
        <f t="shared" si="1224"/>
        <v>87</v>
      </c>
      <c r="Z3678" s="22">
        <f t="shared" si="1225"/>
        <v>0</v>
      </c>
      <c r="AA3678" s="22">
        <f t="shared" si="1226"/>
        <v>0</v>
      </c>
      <c r="AB3678">
        <f t="shared" si="1227"/>
        <v>0</v>
      </c>
      <c r="AC3678" s="22">
        <f t="shared" si="1228"/>
        <v>0</v>
      </c>
      <c r="AD3678" s="22">
        <f t="shared" si="1229"/>
        <v>0</v>
      </c>
    </row>
    <row r="3679" spans="4:30" x14ac:dyDescent="0.25">
      <c r="D3679" s="1">
        <v>0.45833333333333331</v>
      </c>
      <c r="E3679">
        <v>11768</v>
      </c>
      <c r="F3679">
        <v>11779</v>
      </c>
      <c r="G3679">
        <v>11752</v>
      </c>
      <c r="H3679">
        <v>11778</v>
      </c>
      <c r="J3679">
        <v>10</v>
      </c>
      <c r="K3679">
        <f t="shared" si="1230"/>
        <v>-3</v>
      </c>
      <c r="L3679">
        <v>27</v>
      </c>
      <c r="R3679">
        <v>87</v>
      </c>
      <c r="W3679">
        <f t="shared" si="1222"/>
        <v>0</v>
      </c>
      <c r="X3679">
        <f t="shared" si="1223"/>
        <v>10</v>
      </c>
      <c r="Y3679">
        <f t="shared" si="1224"/>
        <v>87</v>
      </c>
      <c r="Z3679" s="22">
        <f t="shared" si="1225"/>
        <v>0</v>
      </c>
      <c r="AA3679" s="22">
        <f t="shared" si="1226"/>
        <v>0</v>
      </c>
      <c r="AB3679">
        <f t="shared" si="1227"/>
        <v>0</v>
      </c>
      <c r="AC3679" s="22">
        <f t="shared" si="1228"/>
        <v>0</v>
      </c>
      <c r="AD3679" s="22">
        <f t="shared" si="1229"/>
        <v>0</v>
      </c>
    </row>
    <row r="3680" spans="4:30" x14ac:dyDescent="0.25">
      <c r="D3680" s="1">
        <v>0.5</v>
      </c>
      <c r="E3680">
        <v>11778</v>
      </c>
      <c r="F3680">
        <v>11778</v>
      </c>
      <c r="G3680">
        <v>11757</v>
      </c>
      <c r="H3680">
        <v>11771</v>
      </c>
      <c r="J3680">
        <v>-7</v>
      </c>
      <c r="K3680">
        <f t="shared" si="1230"/>
        <v>-18</v>
      </c>
      <c r="L3680">
        <v>21</v>
      </c>
      <c r="W3680">
        <f t="shared" si="1222"/>
        <v>0</v>
      </c>
      <c r="X3680">
        <f t="shared" si="1223"/>
        <v>7</v>
      </c>
      <c r="Y3680">
        <f t="shared" si="1224"/>
        <v>0</v>
      </c>
      <c r="Z3680" s="22">
        <f t="shared" si="1225"/>
        <v>0</v>
      </c>
      <c r="AA3680" s="22">
        <f t="shared" si="1226"/>
        <v>0</v>
      </c>
      <c r="AB3680">
        <f t="shared" si="1227"/>
        <v>0</v>
      </c>
      <c r="AC3680" s="22">
        <f t="shared" si="1228"/>
        <v>0</v>
      </c>
      <c r="AD3680" s="22">
        <f t="shared" si="1229"/>
        <v>0</v>
      </c>
    </row>
    <row r="3681" spans="3:30" x14ac:dyDescent="0.25">
      <c r="C3681">
        <v>1</v>
      </c>
      <c r="D3681" s="1">
        <v>0.54166666666666663</v>
      </c>
      <c r="E3681">
        <v>11771</v>
      </c>
      <c r="F3681">
        <v>11779</v>
      </c>
      <c r="G3681">
        <v>11748</v>
      </c>
      <c r="H3681">
        <v>11756</v>
      </c>
      <c r="J3681">
        <v>-15</v>
      </c>
      <c r="K3681">
        <f t="shared" si="1230"/>
        <v>-14</v>
      </c>
      <c r="L3681">
        <v>31</v>
      </c>
      <c r="W3681">
        <f t="shared" si="1222"/>
        <v>0</v>
      </c>
      <c r="X3681">
        <f t="shared" si="1223"/>
        <v>15</v>
      </c>
      <c r="Y3681">
        <f t="shared" si="1224"/>
        <v>0</v>
      </c>
      <c r="Z3681" s="22">
        <f t="shared" si="1225"/>
        <v>0</v>
      </c>
      <c r="AA3681" s="22">
        <f t="shared" si="1226"/>
        <v>0</v>
      </c>
      <c r="AB3681">
        <f t="shared" si="1227"/>
        <v>0</v>
      </c>
      <c r="AC3681" s="22">
        <f t="shared" si="1228"/>
        <v>0</v>
      </c>
      <c r="AD3681" s="22">
        <f t="shared" si="1229"/>
        <v>0</v>
      </c>
    </row>
    <row r="3682" spans="3:30" x14ac:dyDescent="0.25">
      <c r="D3682" s="1">
        <v>0.58333333333333337</v>
      </c>
      <c r="E3682">
        <v>11755</v>
      </c>
      <c r="F3682">
        <v>11769</v>
      </c>
      <c r="G3682">
        <v>11752</v>
      </c>
      <c r="H3682">
        <v>11759</v>
      </c>
      <c r="J3682">
        <v>4</v>
      </c>
      <c r="K3682">
        <f t="shared" si="1230"/>
        <v>-5</v>
      </c>
      <c r="L3682">
        <v>17</v>
      </c>
      <c r="W3682">
        <f t="shared" si="1222"/>
        <v>0</v>
      </c>
      <c r="X3682">
        <f t="shared" si="1223"/>
        <v>4</v>
      </c>
      <c r="Y3682">
        <f t="shared" si="1224"/>
        <v>0</v>
      </c>
      <c r="Z3682" s="22">
        <f t="shared" si="1225"/>
        <v>0</v>
      </c>
      <c r="AA3682" s="22">
        <f t="shared" si="1226"/>
        <v>0</v>
      </c>
      <c r="AB3682">
        <f t="shared" si="1227"/>
        <v>0</v>
      </c>
      <c r="AC3682" s="22">
        <f t="shared" si="1228"/>
        <v>0</v>
      </c>
      <c r="AD3682" s="22">
        <f t="shared" si="1229"/>
        <v>0</v>
      </c>
    </row>
    <row r="3683" spans="3:30" x14ac:dyDescent="0.25">
      <c r="D3683" s="1">
        <v>0.625</v>
      </c>
      <c r="E3683">
        <v>11759</v>
      </c>
      <c r="F3683">
        <v>11771</v>
      </c>
      <c r="G3683">
        <v>11747</v>
      </c>
      <c r="H3683">
        <v>11768</v>
      </c>
      <c r="J3683">
        <v>9</v>
      </c>
      <c r="K3683">
        <f t="shared" si="1230"/>
        <v>-26</v>
      </c>
      <c r="L3683">
        <v>24</v>
      </c>
      <c r="W3683">
        <f t="shared" si="1222"/>
        <v>0</v>
      </c>
      <c r="X3683">
        <f t="shared" si="1223"/>
        <v>9</v>
      </c>
      <c r="Y3683">
        <f t="shared" si="1224"/>
        <v>0</v>
      </c>
      <c r="Z3683" s="22">
        <f t="shared" si="1225"/>
        <v>0</v>
      </c>
      <c r="AA3683" s="22">
        <f t="shared" si="1226"/>
        <v>0</v>
      </c>
      <c r="AB3683">
        <f t="shared" si="1227"/>
        <v>0</v>
      </c>
      <c r="AC3683" s="22">
        <f t="shared" si="1228"/>
        <v>0</v>
      </c>
      <c r="AD3683" s="22">
        <f t="shared" si="1229"/>
        <v>0</v>
      </c>
    </row>
    <row r="3684" spans="3:30" x14ac:dyDescent="0.25">
      <c r="D3684" s="1">
        <v>0.66666666666666663</v>
      </c>
      <c r="E3684">
        <v>11769</v>
      </c>
      <c r="F3684">
        <v>11771</v>
      </c>
      <c r="G3684">
        <v>11741</v>
      </c>
      <c r="H3684">
        <v>11748</v>
      </c>
      <c r="J3684">
        <v>-21</v>
      </c>
      <c r="K3684">
        <f t="shared" si="1230"/>
        <v>-29</v>
      </c>
      <c r="L3684">
        <v>30</v>
      </c>
      <c r="W3684">
        <f t="shared" si="1222"/>
        <v>0</v>
      </c>
      <c r="X3684">
        <f t="shared" si="1223"/>
        <v>21</v>
      </c>
      <c r="Y3684">
        <f t="shared" si="1224"/>
        <v>0</v>
      </c>
      <c r="Z3684" s="22">
        <f t="shared" si="1225"/>
        <v>0</v>
      </c>
      <c r="AA3684" s="22">
        <f t="shared" si="1226"/>
        <v>0</v>
      </c>
      <c r="AB3684">
        <f t="shared" si="1227"/>
        <v>0</v>
      </c>
      <c r="AC3684" s="22">
        <f t="shared" si="1228"/>
        <v>0</v>
      </c>
      <c r="AD3684" s="22">
        <f t="shared" si="1229"/>
        <v>0</v>
      </c>
    </row>
    <row r="3685" spans="3:30" x14ac:dyDescent="0.25">
      <c r="D3685" s="1">
        <v>0.70833333333333337</v>
      </c>
      <c r="E3685">
        <v>11749</v>
      </c>
      <c r="F3685">
        <v>11770</v>
      </c>
      <c r="G3685">
        <v>11732</v>
      </c>
      <c r="H3685">
        <v>11746</v>
      </c>
      <c r="J3685">
        <v>-3</v>
      </c>
      <c r="K3685">
        <f t="shared" si="1230"/>
        <v>-10</v>
      </c>
      <c r="L3685">
        <v>38</v>
      </c>
      <c r="W3685">
        <f t="shared" si="1222"/>
        <v>0</v>
      </c>
      <c r="X3685">
        <f t="shared" si="1223"/>
        <v>3</v>
      </c>
      <c r="Y3685">
        <f t="shared" si="1224"/>
        <v>0</v>
      </c>
      <c r="Z3685" s="22">
        <f t="shared" si="1225"/>
        <v>0</v>
      </c>
      <c r="AA3685" s="22">
        <f t="shared" si="1226"/>
        <v>0</v>
      </c>
      <c r="AB3685">
        <f t="shared" si="1227"/>
        <v>0</v>
      </c>
      <c r="AC3685" s="22">
        <f t="shared" si="1228"/>
        <v>0</v>
      </c>
      <c r="AD3685" s="22">
        <f t="shared" si="1229"/>
        <v>0</v>
      </c>
    </row>
    <row r="3686" spans="3:30" x14ac:dyDescent="0.25">
      <c r="D3686" s="1">
        <v>0.75</v>
      </c>
      <c r="E3686">
        <v>11746</v>
      </c>
      <c r="F3686">
        <v>11766</v>
      </c>
      <c r="G3686">
        <v>11728</v>
      </c>
      <c r="H3686">
        <v>11765</v>
      </c>
      <c r="J3686">
        <v>19</v>
      </c>
      <c r="K3686">
        <f t="shared" si="1230"/>
        <v>-13</v>
      </c>
      <c r="L3686">
        <v>38</v>
      </c>
      <c r="W3686">
        <f t="shared" si="1222"/>
        <v>0</v>
      </c>
      <c r="X3686">
        <f t="shared" si="1223"/>
        <v>19</v>
      </c>
      <c r="Y3686">
        <f t="shared" si="1224"/>
        <v>0</v>
      </c>
      <c r="Z3686" s="22">
        <f t="shared" si="1225"/>
        <v>0</v>
      </c>
      <c r="AA3686" s="22">
        <f t="shared" si="1226"/>
        <v>0</v>
      </c>
      <c r="AB3686">
        <f t="shared" si="1227"/>
        <v>0</v>
      </c>
      <c r="AC3686" s="22">
        <f t="shared" si="1228"/>
        <v>0</v>
      </c>
      <c r="AD3686" s="22">
        <f t="shared" si="1229"/>
        <v>0</v>
      </c>
    </row>
    <row r="3687" spans="3:30" x14ac:dyDescent="0.25">
      <c r="D3687" s="1">
        <v>0.79166666666666663</v>
      </c>
      <c r="E3687">
        <v>11766</v>
      </c>
      <c r="F3687">
        <v>11771</v>
      </c>
      <c r="G3687">
        <v>11754</v>
      </c>
      <c r="H3687">
        <v>11763</v>
      </c>
      <c r="J3687">
        <v>-3</v>
      </c>
      <c r="K3687">
        <f t="shared" si="1230"/>
        <v>-14</v>
      </c>
      <c r="L3687">
        <v>17</v>
      </c>
      <c r="W3687">
        <f t="shared" si="1222"/>
        <v>0</v>
      </c>
      <c r="X3687">
        <f t="shared" si="1223"/>
        <v>3</v>
      </c>
      <c r="Y3687">
        <f t="shared" si="1224"/>
        <v>0</v>
      </c>
      <c r="Z3687" s="22">
        <f t="shared" si="1225"/>
        <v>0</v>
      </c>
      <c r="AA3687" s="22">
        <f t="shared" si="1226"/>
        <v>0</v>
      </c>
      <c r="AB3687">
        <f t="shared" si="1227"/>
        <v>0</v>
      </c>
      <c r="AC3687" s="22">
        <f t="shared" si="1228"/>
        <v>0</v>
      </c>
      <c r="AD3687" s="22">
        <f t="shared" si="1229"/>
        <v>0</v>
      </c>
    </row>
    <row r="3688" spans="3:30" x14ac:dyDescent="0.25">
      <c r="D3688" s="1">
        <v>0.83333333333333337</v>
      </c>
      <c r="E3688">
        <v>11763</v>
      </c>
      <c r="F3688">
        <v>11767</v>
      </c>
      <c r="G3688">
        <v>11757</v>
      </c>
      <c r="H3688">
        <v>11762</v>
      </c>
      <c r="J3688">
        <v>-1</v>
      </c>
      <c r="K3688">
        <f t="shared" si="1230"/>
        <v>-14</v>
      </c>
      <c r="L3688">
        <v>10</v>
      </c>
      <c r="W3688">
        <f t="shared" si="1222"/>
        <v>0</v>
      </c>
      <c r="X3688">
        <f t="shared" si="1223"/>
        <v>1</v>
      </c>
      <c r="Y3688">
        <f t="shared" si="1224"/>
        <v>0</v>
      </c>
      <c r="Z3688" s="22">
        <f t="shared" si="1225"/>
        <v>0</v>
      </c>
      <c r="AA3688" s="22">
        <f t="shared" si="1226"/>
        <v>0</v>
      </c>
      <c r="AB3688">
        <f t="shared" si="1227"/>
        <v>0</v>
      </c>
      <c r="AC3688" s="22">
        <f t="shared" si="1228"/>
        <v>0</v>
      </c>
      <c r="AD3688" s="22">
        <f t="shared" si="1229"/>
        <v>0</v>
      </c>
    </row>
    <row r="3689" spans="3:30" x14ac:dyDescent="0.25">
      <c r="D3689" s="1">
        <v>0.875</v>
      </c>
      <c r="E3689">
        <v>11763</v>
      </c>
      <c r="F3689">
        <v>11765</v>
      </c>
      <c r="G3689">
        <v>11755</v>
      </c>
      <c r="H3689">
        <v>11763</v>
      </c>
      <c r="J3689">
        <v>0</v>
      </c>
      <c r="K3689">
        <f t="shared" si="1230"/>
        <v>-5</v>
      </c>
      <c r="L3689">
        <v>10</v>
      </c>
      <c r="W3689">
        <f t="shared" si="1222"/>
        <v>0</v>
      </c>
      <c r="X3689">
        <f t="shared" si="1223"/>
        <v>0</v>
      </c>
      <c r="Y3689">
        <f t="shared" si="1224"/>
        <v>0</v>
      </c>
      <c r="Z3689" s="22">
        <f t="shared" si="1225"/>
        <v>0</v>
      </c>
      <c r="AA3689" s="22">
        <f t="shared" si="1226"/>
        <v>0</v>
      </c>
      <c r="AB3689">
        <f t="shared" si="1227"/>
        <v>0</v>
      </c>
      <c r="AC3689" s="22">
        <f t="shared" si="1228"/>
        <v>0</v>
      </c>
      <c r="AD3689" s="22">
        <f t="shared" si="1229"/>
        <v>0</v>
      </c>
    </row>
    <row r="3690" spans="3:30" x14ac:dyDescent="0.25">
      <c r="D3690" s="2">
        <v>0.91666666666666663</v>
      </c>
      <c r="E3690">
        <v>11763</v>
      </c>
      <c r="F3690">
        <v>11777</v>
      </c>
      <c r="G3690">
        <v>11761</v>
      </c>
      <c r="H3690">
        <v>11772</v>
      </c>
      <c r="J3690">
        <v>9</v>
      </c>
      <c r="K3690">
        <f t="shared" si="1230"/>
        <v>-5</v>
      </c>
      <c r="L3690">
        <v>16</v>
      </c>
      <c r="W3690">
        <f t="shared" si="1222"/>
        <v>0</v>
      </c>
      <c r="X3690">
        <f t="shared" si="1223"/>
        <v>9</v>
      </c>
      <c r="Y3690">
        <f t="shared" si="1224"/>
        <v>0</v>
      </c>
      <c r="Z3690" s="22">
        <f t="shared" si="1225"/>
        <v>0</v>
      </c>
      <c r="AA3690" s="22">
        <f t="shared" si="1226"/>
        <v>0</v>
      </c>
      <c r="AB3690">
        <f t="shared" si="1227"/>
        <v>0</v>
      </c>
      <c r="AC3690" s="22">
        <f t="shared" si="1228"/>
        <v>0</v>
      </c>
      <c r="AD3690" s="22">
        <f t="shared" si="1229"/>
        <v>0</v>
      </c>
    </row>
    <row r="3691" spans="3:30" hidden="1" x14ac:dyDescent="0.25">
      <c r="D3691" s="1">
        <v>0.95833333333333337</v>
      </c>
      <c r="E3691">
        <v>11774</v>
      </c>
      <c r="F3691">
        <v>11783</v>
      </c>
      <c r="G3691">
        <v>11766</v>
      </c>
      <c r="H3691">
        <v>11767</v>
      </c>
      <c r="Z3691"/>
      <c r="AA3691"/>
      <c r="AC3691"/>
      <c r="AD3691"/>
    </row>
    <row r="3692" spans="3:30" hidden="1" x14ac:dyDescent="0.25">
      <c r="D3692" s="1">
        <v>0</v>
      </c>
      <c r="E3692">
        <v>11769</v>
      </c>
      <c r="F3692">
        <v>11769</v>
      </c>
      <c r="G3692">
        <v>11769</v>
      </c>
      <c r="H3692">
        <v>11769</v>
      </c>
      <c r="Z3692"/>
      <c r="AA3692"/>
      <c r="AC3692"/>
      <c r="AD3692"/>
    </row>
    <row r="3693" spans="3:30" hidden="1" x14ac:dyDescent="0.25">
      <c r="D3693" s="1">
        <v>4.1666666666666664E-2</v>
      </c>
      <c r="E3693">
        <v>11766</v>
      </c>
      <c r="F3693">
        <v>11768</v>
      </c>
      <c r="G3693">
        <v>11762</v>
      </c>
      <c r="H3693">
        <v>11763</v>
      </c>
      <c r="Z3693"/>
      <c r="AA3693"/>
      <c r="AC3693"/>
      <c r="AD3693"/>
    </row>
    <row r="3694" spans="3:30" hidden="1" x14ac:dyDescent="0.25">
      <c r="D3694" s="1">
        <v>8.3333333333333329E-2</v>
      </c>
      <c r="E3694">
        <v>11762</v>
      </c>
      <c r="F3694">
        <v>11769</v>
      </c>
      <c r="G3694">
        <v>11759</v>
      </c>
      <c r="H3694">
        <v>11769</v>
      </c>
      <c r="Z3694"/>
      <c r="AA3694"/>
      <c r="AC3694"/>
      <c r="AD3694"/>
    </row>
    <row r="3695" spans="3:30" hidden="1" x14ac:dyDescent="0.25">
      <c r="D3695" s="1">
        <v>0.125</v>
      </c>
      <c r="E3695">
        <v>11769</v>
      </c>
      <c r="F3695">
        <v>11778</v>
      </c>
      <c r="G3695">
        <v>11765</v>
      </c>
      <c r="H3695">
        <v>11775</v>
      </c>
      <c r="Z3695"/>
      <c r="AA3695"/>
      <c r="AC3695"/>
      <c r="AD3695"/>
    </row>
    <row r="3696" spans="3:30" hidden="1" x14ac:dyDescent="0.25">
      <c r="D3696" s="1">
        <v>0.16666666666666666</v>
      </c>
      <c r="E3696">
        <v>11774</v>
      </c>
      <c r="F3696">
        <v>11783</v>
      </c>
      <c r="G3696">
        <v>11774</v>
      </c>
      <c r="H3696">
        <v>11777</v>
      </c>
      <c r="Z3696"/>
      <c r="AA3696"/>
      <c r="AC3696"/>
      <c r="AD3696"/>
    </row>
    <row r="3697" spans="3:30" hidden="1" x14ac:dyDescent="0.25">
      <c r="D3697" s="1">
        <v>0.20833333333333334</v>
      </c>
      <c r="E3697">
        <v>11775</v>
      </c>
      <c r="F3697">
        <v>11775</v>
      </c>
      <c r="G3697">
        <v>11768</v>
      </c>
      <c r="H3697">
        <v>11768</v>
      </c>
      <c r="Z3697"/>
      <c r="AA3697"/>
      <c r="AC3697"/>
      <c r="AD3697"/>
    </row>
    <row r="3698" spans="3:30" hidden="1" x14ac:dyDescent="0.25">
      <c r="D3698" s="1">
        <v>0.25</v>
      </c>
      <c r="E3698">
        <v>11767</v>
      </c>
      <c r="F3698">
        <v>11769</v>
      </c>
      <c r="G3698">
        <v>11762</v>
      </c>
      <c r="H3698">
        <v>11763</v>
      </c>
      <c r="Z3698"/>
      <c r="AA3698"/>
      <c r="AC3698"/>
      <c r="AD3698"/>
    </row>
    <row r="3699" spans="3:30" hidden="1" x14ac:dyDescent="0.25">
      <c r="D3699" s="1">
        <v>0.29166666666666669</v>
      </c>
      <c r="E3699">
        <v>11763</v>
      </c>
      <c r="F3699">
        <v>11764</v>
      </c>
      <c r="G3699">
        <v>11762</v>
      </c>
      <c r="H3699">
        <v>11762</v>
      </c>
      <c r="Z3699"/>
      <c r="AA3699"/>
      <c r="AC3699"/>
      <c r="AD3699"/>
    </row>
    <row r="3700" spans="3:30" x14ac:dyDescent="0.25">
      <c r="D3700" s="2">
        <v>0.33333333333333331</v>
      </c>
      <c r="E3700">
        <v>11763</v>
      </c>
      <c r="F3700">
        <v>11763</v>
      </c>
      <c r="G3700">
        <v>11740</v>
      </c>
      <c r="H3700">
        <v>11752</v>
      </c>
      <c r="J3700">
        <v>-11</v>
      </c>
      <c r="K3700">
        <v>0</v>
      </c>
      <c r="L3700">
        <v>23</v>
      </c>
      <c r="M3700">
        <v>26</v>
      </c>
      <c r="R3700">
        <f>MAX(F3698:F3714)</f>
        <v>11799</v>
      </c>
      <c r="W3700">
        <f t="shared" ref="W3700:W3714" si="1231">ABS(M3700)</f>
        <v>26</v>
      </c>
      <c r="X3700">
        <f t="shared" ref="X3700:X3714" si="1232">ABS(J3700)</f>
        <v>11</v>
      </c>
      <c r="Y3700">
        <f t="shared" ref="Y3700:Y3714" si="1233">IF(R3700&lt;1000,ABS(R3700),0)</f>
        <v>0</v>
      </c>
      <c r="Z3700" s="22">
        <f t="shared" ref="Z3700:Z3714" si="1234">IF(N3700=1,0,ABS(N3700))</f>
        <v>0</v>
      </c>
      <c r="AA3700" s="22">
        <f t="shared" ref="AA3700:AA3714" si="1235">ABS(O3700)</f>
        <v>0</v>
      </c>
      <c r="AB3700">
        <f t="shared" ref="AB3700:AB3714" si="1236">IF(N3700=1,1,0)</f>
        <v>0</v>
      </c>
      <c r="AC3700" s="22">
        <f t="shared" ref="AC3700:AC3714" si="1237">IF(N3700=1,ABS(N3701),0)</f>
        <v>0</v>
      </c>
      <c r="AD3700" s="22">
        <f t="shared" ref="AD3700:AD3714" si="1238">IF(N3700=1,0,ABS(O3701))</f>
        <v>0.34482758620689657</v>
      </c>
    </row>
    <row r="3701" spans="3:30" x14ac:dyDescent="0.25">
      <c r="D3701" s="2">
        <v>0.375</v>
      </c>
      <c r="E3701">
        <v>11749</v>
      </c>
      <c r="F3701">
        <v>11761</v>
      </c>
      <c r="G3701">
        <v>11746</v>
      </c>
      <c r="H3701">
        <v>11756</v>
      </c>
      <c r="J3701">
        <v>7</v>
      </c>
      <c r="K3701">
        <f t="shared" ref="K3701:K3714" si="1239">K3700+J3702</f>
        <v>-19</v>
      </c>
      <c r="L3701">
        <v>15</v>
      </c>
      <c r="N3701">
        <f>IF(J3700&lt;0,MIN(K3701:K3714),MAX(K3701:K3714))/R3679</f>
        <v>-0.62068965517241381</v>
      </c>
      <c r="O3701">
        <f>IF(J3700&lt;0,MAX(K3701:K3714),MIN(K3701:K3714))/R3679</f>
        <v>0.34482758620689657</v>
      </c>
      <c r="R3701">
        <f>MIN(G3698:G3714)</f>
        <v>11692</v>
      </c>
      <c r="W3701">
        <f t="shared" si="1231"/>
        <v>0</v>
      </c>
      <c r="X3701">
        <f t="shared" si="1232"/>
        <v>7</v>
      </c>
      <c r="Y3701">
        <f t="shared" si="1233"/>
        <v>0</v>
      </c>
      <c r="Z3701" s="22">
        <f t="shared" si="1234"/>
        <v>0.62068965517241381</v>
      </c>
      <c r="AA3701" s="22">
        <f t="shared" si="1235"/>
        <v>0.34482758620689657</v>
      </c>
      <c r="AB3701">
        <f t="shared" si="1236"/>
        <v>0</v>
      </c>
      <c r="AC3701" s="22">
        <f t="shared" si="1237"/>
        <v>0</v>
      </c>
      <c r="AD3701" s="22">
        <f t="shared" si="1238"/>
        <v>0</v>
      </c>
    </row>
    <row r="3702" spans="3:30" x14ac:dyDescent="0.25">
      <c r="D3702" s="1">
        <v>0.41666666666666669</v>
      </c>
      <c r="E3702">
        <v>11757</v>
      </c>
      <c r="F3702">
        <v>11774</v>
      </c>
      <c r="G3702">
        <v>11731</v>
      </c>
      <c r="H3702">
        <v>11738</v>
      </c>
      <c r="J3702">
        <v>-19</v>
      </c>
      <c r="K3702">
        <f t="shared" si="1239"/>
        <v>-42</v>
      </c>
      <c r="L3702">
        <v>43</v>
      </c>
      <c r="R3702">
        <f>R3700-R3701</f>
        <v>107</v>
      </c>
      <c r="W3702">
        <f t="shared" si="1231"/>
        <v>0</v>
      </c>
      <c r="X3702">
        <f t="shared" si="1232"/>
        <v>19</v>
      </c>
      <c r="Y3702">
        <f t="shared" si="1233"/>
        <v>107</v>
      </c>
      <c r="Z3702" s="22">
        <f t="shared" si="1234"/>
        <v>0</v>
      </c>
      <c r="AA3702" s="22">
        <f t="shared" si="1235"/>
        <v>0</v>
      </c>
      <c r="AB3702">
        <f t="shared" si="1236"/>
        <v>0</v>
      </c>
      <c r="AC3702" s="22">
        <f t="shared" si="1237"/>
        <v>0</v>
      </c>
      <c r="AD3702" s="22">
        <f t="shared" si="1238"/>
        <v>0</v>
      </c>
    </row>
    <row r="3703" spans="3:30" x14ac:dyDescent="0.25">
      <c r="D3703" s="1">
        <v>0.45833333333333331</v>
      </c>
      <c r="E3703">
        <v>11739</v>
      </c>
      <c r="F3703">
        <v>11741</v>
      </c>
      <c r="G3703">
        <v>11692</v>
      </c>
      <c r="H3703">
        <v>11716</v>
      </c>
      <c r="J3703">
        <v>-23</v>
      </c>
      <c r="K3703">
        <f t="shared" si="1239"/>
        <v>-48</v>
      </c>
      <c r="L3703">
        <v>49</v>
      </c>
      <c r="W3703">
        <f t="shared" si="1231"/>
        <v>0</v>
      </c>
      <c r="X3703">
        <f t="shared" si="1232"/>
        <v>23</v>
      </c>
      <c r="Y3703">
        <f t="shared" si="1233"/>
        <v>0</v>
      </c>
      <c r="Z3703" s="22">
        <f t="shared" si="1234"/>
        <v>0</v>
      </c>
      <c r="AA3703" s="22">
        <f t="shared" si="1235"/>
        <v>0</v>
      </c>
      <c r="AB3703">
        <f t="shared" si="1236"/>
        <v>0</v>
      </c>
      <c r="AC3703" s="22">
        <f t="shared" si="1237"/>
        <v>0</v>
      </c>
      <c r="AD3703" s="22">
        <f t="shared" si="1238"/>
        <v>0</v>
      </c>
    </row>
    <row r="3704" spans="3:30" x14ac:dyDescent="0.25">
      <c r="D3704" s="1">
        <v>0.5</v>
      </c>
      <c r="E3704">
        <v>11716</v>
      </c>
      <c r="F3704">
        <v>11717</v>
      </c>
      <c r="G3704">
        <v>11693</v>
      </c>
      <c r="H3704">
        <v>11710</v>
      </c>
      <c r="J3704">
        <v>-6</v>
      </c>
      <c r="K3704">
        <f t="shared" si="1239"/>
        <v>-32</v>
      </c>
      <c r="L3704">
        <v>24</v>
      </c>
      <c r="W3704">
        <f t="shared" si="1231"/>
        <v>0</v>
      </c>
      <c r="X3704">
        <f t="shared" si="1232"/>
        <v>6</v>
      </c>
      <c r="Y3704">
        <f t="shared" si="1233"/>
        <v>0</v>
      </c>
      <c r="Z3704" s="22">
        <f t="shared" si="1234"/>
        <v>0</v>
      </c>
      <c r="AA3704" s="22">
        <f t="shared" si="1235"/>
        <v>0</v>
      </c>
      <c r="AB3704">
        <f t="shared" si="1236"/>
        <v>0</v>
      </c>
      <c r="AC3704" s="22">
        <f t="shared" si="1237"/>
        <v>0</v>
      </c>
      <c r="AD3704" s="22">
        <f t="shared" si="1238"/>
        <v>0</v>
      </c>
    </row>
    <row r="3705" spans="3:30" x14ac:dyDescent="0.25">
      <c r="C3705">
        <v>1</v>
      </c>
      <c r="D3705" s="1">
        <v>0.54166666666666663</v>
      </c>
      <c r="E3705">
        <v>11710</v>
      </c>
      <c r="F3705">
        <v>11756</v>
      </c>
      <c r="G3705">
        <v>11699</v>
      </c>
      <c r="H3705">
        <v>11726</v>
      </c>
      <c r="J3705">
        <v>16</v>
      </c>
      <c r="K3705">
        <f t="shared" si="1239"/>
        <v>-48</v>
      </c>
      <c r="L3705">
        <v>57</v>
      </c>
      <c r="W3705">
        <f t="shared" si="1231"/>
        <v>0</v>
      </c>
      <c r="X3705">
        <f t="shared" si="1232"/>
        <v>16</v>
      </c>
      <c r="Y3705">
        <f t="shared" si="1233"/>
        <v>0</v>
      </c>
      <c r="Z3705" s="22">
        <f t="shared" si="1234"/>
        <v>0</v>
      </c>
      <c r="AA3705" s="22">
        <f t="shared" si="1235"/>
        <v>0</v>
      </c>
      <c r="AB3705">
        <f t="shared" si="1236"/>
        <v>0</v>
      </c>
      <c r="AC3705" s="22">
        <f t="shared" si="1237"/>
        <v>0</v>
      </c>
      <c r="AD3705" s="22">
        <f t="shared" si="1238"/>
        <v>0</v>
      </c>
    </row>
    <row r="3706" spans="3:30" x14ac:dyDescent="0.25">
      <c r="D3706" s="1">
        <v>0.58333333333333337</v>
      </c>
      <c r="E3706">
        <v>11727</v>
      </c>
      <c r="F3706">
        <v>11739</v>
      </c>
      <c r="G3706">
        <v>11701</v>
      </c>
      <c r="H3706">
        <v>11711</v>
      </c>
      <c r="J3706">
        <v>-16</v>
      </c>
      <c r="K3706">
        <f t="shared" si="1239"/>
        <v>-54</v>
      </c>
      <c r="L3706">
        <v>38</v>
      </c>
      <c r="W3706">
        <f t="shared" si="1231"/>
        <v>0</v>
      </c>
      <c r="X3706">
        <f t="shared" si="1232"/>
        <v>16</v>
      </c>
      <c r="Y3706">
        <f t="shared" si="1233"/>
        <v>0</v>
      </c>
      <c r="Z3706" s="22">
        <f t="shared" si="1234"/>
        <v>0</v>
      </c>
      <c r="AA3706" s="22">
        <f t="shared" si="1235"/>
        <v>0</v>
      </c>
      <c r="AB3706">
        <f t="shared" si="1236"/>
        <v>0</v>
      </c>
      <c r="AC3706" s="22">
        <f t="shared" si="1237"/>
        <v>0</v>
      </c>
      <c r="AD3706" s="22">
        <f t="shared" si="1238"/>
        <v>0</v>
      </c>
    </row>
    <row r="3707" spans="3:30" x14ac:dyDescent="0.25">
      <c r="D3707" s="1">
        <v>0.625</v>
      </c>
      <c r="E3707">
        <v>11711</v>
      </c>
      <c r="F3707">
        <v>11713</v>
      </c>
      <c r="G3707">
        <v>11695</v>
      </c>
      <c r="H3707">
        <v>11705</v>
      </c>
      <c r="J3707">
        <v>-6</v>
      </c>
      <c r="K3707">
        <f t="shared" si="1239"/>
        <v>-24</v>
      </c>
      <c r="L3707">
        <v>18</v>
      </c>
      <c r="W3707">
        <f t="shared" si="1231"/>
        <v>0</v>
      </c>
      <c r="X3707">
        <f t="shared" si="1232"/>
        <v>6</v>
      </c>
      <c r="Y3707">
        <f t="shared" si="1233"/>
        <v>0</v>
      </c>
      <c r="Z3707" s="22">
        <f t="shared" si="1234"/>
        <v>0</v>
      </c>
      <c r="AA3707" s="22">
        <f t="shared" si="1235"/>
        <v>0</v>
      </c>
      <c r="AB3707">
        <f t="shared" si="1236"/>
        <v>0</v>
      </c>
      <c r="AC3707" s="22">
        <f t="shared" si="1237"/>
        <v>0</v>
      </c>
      <c r="AD3707" s="22">
        <f t="shared" si="1238"/>
        <v>0</v>
      </c>
    </row>
    <row r="3708" spans="3:30" x14ac:dyDescent="0.25">
      <c r="D3708" s="1">
        <v>0.66666666666666663</v>
      </c>
      <c r="E3708">
        <v>11704</v>
      </c>
      <c r="F3708">
        <v>11737</v>
      </c>
      <c r="G3708">
        <v>11700</v>
      </c>
      <c r="H3708">
        <v>11734</v>
      </c>
      <c r="J3708">
        <v>30</v>
      </c>
      <c r="K3708">
        <f t="shared" si="1239"/>
        <v>-19</v>
      </c>
      <c r="L3708">
        <v>37</v>
      </c>
      <c r="W3708">
        <f t="shared" si="1231"/>
        <v>0</v>
      </c>
      <c r="X3708">
        <f t="shared" si="1232"/>
        <v>30</v>
      </c>
      <c r="Y3708">
        <f t="shared" si="1233"/>
        <v>0</v>
      </c>
      <c r="Z3708" s="22">
        <f t="shared" si="1234"/>
        <v>0</v>
      </c>
      <c r="AA3708" s="22">
        <f t="shared" si="1235"/>
        <v>0</v>
      </c>
      <c r="AB3708">
        <f t="shared" si="1236"/>
        <v>0</v>
      </c>
      <c r="AC3708" s="22">
        <f t="shared" si="1237"/>
        <v>0</v>
      </c>
      <c r="AD3708" s="22">
        <f t="shared" si="1238"/>
        <v>0</v>
      </c>
    </row>
    <row r="3709" spans="3:30" x14ac:dyDescent="0.25">
      <c r="D3709" s="1">
        <v>0.70833333333333337</v>
      </c>
      <c r="E3709">
        <v>11735</v>
      </c>
      <c r="F3709">
        <v>11750</v>
      </c>
      <c r="G3709">
        <v>11727</v>
      </c>
      <c r="H3709">
        <v>11740</v>
      </c>
      <c r="J3709">
        <v>5</v>
      </c>
      <c r="K3709">
        <f t="shared" si="1239"/>
        <v>-5</v>
      </c>
      <c r="L3709">
        <v>23</v>
      </c>
      <c r="W3709">
        <f t="shared" si="1231"/>
        <v>0</v>
      </c>
      <c r="X3709">
        <f t="shared" si="1232"/>
        <v>5</v>
      </c>
      <c r="Y3709">
        <f t="shared" si="1233"/>
        <v>0</v>
      </c>
      <c r="Z3709" s="22">
        <f t="shared" si="1234"/>
        <v>0</v>
      </c>
      <c r="AA3709" s="22">
        <f t="shared" si="1235"/>
        <v>0</v>
      </c>
      <c r="AB3709">
        <f t="shared" si="1236"/>
        <v>0</v>
      </c>
      <c r="AC3709" s="22">
        <f t="shared" si="1237"/>
        <v>0</v>
      </c>
      <c r="AD3709" s="22">
        <f t="shared" si="1238"/>
        <v>0</v>
      </c>
    </row>
    <row r="3710" spans="3:30" x14ac:dyDescent="0.25">
      <c r="D3710" s="1">
        <v>0.75</v>
      </c>
      <c r="E3710">
        <v>11740</v>
      </c>
      <c r="F3710">
        <v>11758</v>
      </c>
      <c r="G3710">
        <v>11729</v>
      </c>
      <c r="H3710">
        <v>11754</v>
      </c>
      <c r="J3710">
        <v>14</v>
      </c>
      <c r="K3710">
        <f t="shared" si="1239"/>
        <v>12</v>
      </c>
      <c r="L3710">
        <v>29</v>
      </c>
      <c r="W3710">
        <f t="shared" si="1231"/>
        <v>0</v>
      </c>
      <c r="X3710">
        <f t="shared" si="1232"/>
        <v>14</v>
      </c>
      <c r="Y3710">
        <f t="shared" si="1233"/>
        <v>0</v>
      </c>
      <c r="Z3710" s="22">
        <f t="shared" si="1234"/>
        <v>0</v>
      </c>
      <c r="AA3710" s="22">
        <f t="shared" si="1235"/>
        <v>0</v>
      </c>
      <c r="AB3710">
        <f t="shared" si="1236"/>
        <v>0</v>
      </c>
      <c r="AC3710" s="22">
        <f t="shared" si="1237"/>
        <v>0</v>
      </c>
      <c r="AD3710" s="22">
        <f t="shared" si="1238"/>
        <v>0</v>
      </c>
    </row>
    <row r="3711" spans="3:30" x14ac:dyDescent="0.25">
      <c r="D3711" s="1">
        <v>0.79166666666666663</v>
      </c>
      <c r="E3711">
        <v>11754</v>
      </c>
      <c r="F3711">
        <v>11772</v>
      </c>
      <c r="G3711">
        <v>11752</v>
      </c>
      <c r="H3711">
        <v>11771</v>
      </c>
      <c r="J3711">
        <v>17</v>
      </c>
      <c r="K3711">
        <f t="shared" si="1239"/>
        <v>13</v>
      </c>
      <c r="L3711">
        <v>20</v>
      </c>
      <c r="W3711">
        <f t="shared" si="1231"/>
        <v>0</v>
      </c>
      <c r="X3711">
        <f t="shared" si="1232"/>
        <v>17</v>
      </c>
      <c r="Y3711">
        <f t="shared" si="1233"/>
        <v>0</v>
      </c>
      <c r="Z3711" s="22">
        <f t="shared" si="1234"/>
        <v>0</v>
      </c>
      <c r="AA3711" s="22">
        <f t="shared" si="1235"/>
        <v>0</v>
      </c>
      <c r="AB3711">
        <f t="shared" si="1236"/>
        <v>0</v>
      </c>
      <c r="AC3711" s="22">
        <f t="shared" si="1237"/>
        <v>0</v>
      </c>
      <c r="AD3711" s="22">
        <f t="shared" si="1238"/>
        <v>0</v>
      </c>
    </row>
    <row r="3712" spans="3:30" x14ac:dyDescent="0.25">
      <c r="D3712" s="1">
        <v>0.83333333333333337</v>
      </c>
      <c r="E3712">
        <v>11771</v>
      </c>
      <c r="F3712">
        <v>11776</v>
      </c>
      <c r="G3712">
        <v>11765</v>
      </c>
      <c r="H3712">
        <v>11772</v>
      </c>
      <c r="J3712">
        <v>1</v>
      </c>
      <c r="K3712">
        <f t="shared" si="1239"/>
        <v>28</v>
      </c>
      <c r="L3712">
        <v>11</v>
      </c>
      <c r="W3712">
        <f t="shared" si="1231"/>
        <v>0</v>
      </c>
      <c r="X3712">
        <f t="shared" si="1232"/>
        <v>1</v>
      </c>
      <c r="Y3712">
        <f t="shared" si="1233"/>
        <v>0</v>
      </c>
      <c r="Z3712" s="22">
        <f t="shared" si="1234"/>
        <v>0</v>
      </c>
      <c r="AA3712" s="22">
        <f t="shared" si="1235"/>
        <v>0</v>
      </c>
      <c r="AB3712">
        <f t="shared" si="1236"/>
        <v>0</v>
      </c>
      <c r="AC3712" s="22">
        <f t="shared" si="1237"/>
        <v>0</v>
      </c>
      <c r="AD3712" s="22">
        <f t="shared" si="1238"/>
        <v>0</v>
      </c>
    </row>
    <row r="3713" spans="3:30" x14ac:dyDescent="0.25">
      <c r="D3713" s="1">
        <v>0.875</v>
      </c>
      <c r="E3713">
        <v>11773</v>
      </c>
      <c r="F3713">
        <v>11795</v>
      </c>
      <c r="G3713">
        <v>11770</v>
      </c>
      <c r="H3713">
        <v>11788</v>
      </c>
      <c r="J3713">
        <v>15</v>
      </c>
      <c r="K3713">
        <f t="shared" si="1239"/>
        <v>30</v>
      </c>
      <c r="L3713">
        <v>25</v>
      </c>
      <c r="W3713">
        <f t="shared" si="1231"/>
        <v>0</v>
      </c>
      <c r="X3713">
        <f t="shared" si="1232"/>
        <v>15</v>
      </c>
      <c r="Y3713">
        <f t="shared" si="1233"/>
        <v>0</v>
      </c>
      <c r="Z3713" s="22">
        <f t="shared" si="1234"/>
        <v>0</v>
      </c>
      <c r="AA3713" s="22">
        <f t="shared" si="1235"/>
        <v>0</v>
      </c>
      <c r="AB3713">
        <f t="shared" si="1236"/>
        <v>0</v>
      </c>
      <c r="AC3713" s="22">
        <f t="shared" si="1237"/>
        <v>0</v>
      </c>
      <c r="AD3713" s="22">
        <f t="shared" si="1238"/>
        <v>0</v>
      </c>
    </row>
    <row r="3714" spans="3:30" x14ac:dyDescent="0.25">
      <c r="D3714" s="2">
        <v>0.91666666666666663</v>
      </c>
      <c r="E3714">
        <v>11787</v>
      </c>
      <c r="F3714">
        <v>11799</v>
      </c>
      <c r="G3714">
        <v>11785</v>
      </c>
      <c r="H3714">
        <v>11789</v>
      </c>
      <c r="J3714">
        <v>2</v>
      </c>
      <c r="K3714">
        <f t="shared" si="1239"/>
        <v>30</v>
      </c>
      <c r="L3714">
        <v>14</v>
      </c>
      <c r="W3714">
        <f t="shared" si="1231"/>
        <v>0</v>
      </c>
      <c r="X3714">
        <f t="shared" si="1232"/>
        <v>2</v>
      </c>
      <c r="Y3714">
        <f t="shared" si="1233"/>
        <v>0</v>
      </c>
      <c r="Z3714" s="22">
        <f t="shared" si="1234"/>
        <v>0</v>
      </c>
      <c r="AA3714" s="22">
        <f t="shared" si="1235"/>
        <v>0</v>
      </c>
      <c r="AB3714">
        <f t="shared" si="1236"/>
        <v>0</v>
      </c>
      <c r="AC3714" s="22">
        <f t="shared" si="1237"/>
        <v>0</v>
      </c>
      <c r="AD3714" s="22">
        <f t="shared" si="1238"/>
        <v>0</v>
      </c>
    </row>
    <row r="3715" spans="3:30" hidden="1" x14ac:dyDescent="0.25">
      <c r="D3715" s="1">
        <v>0</v>
      </c>
      <c r="E3715">
        <v>11789</v>
      </c>
      <c r="F3715">
        <v>11789</v>
      </c>
      <c r="G3715">
        <v>11789</v>
      </c>
      <c r="H3715">
        <v>11789</v>
      </c>
      <c r="Z3715"/>
      <c r="AA3715"/>
      <c r="AC3715"/>
      <c r="AD3715"/>
    </row>
    <row r="3716" spans="3:30" hidden="1" x14ac:dyDescent="0.25">
      <c r="D3716" s="1">
        <v>4.1666666666666664E-2</v>
      </c>
      <c r="E3716">
        <v>11778</v>
      </c>
      <c r="F3716">
        <v>11783</v>
      </c>
      <c r="G3716">
        <v>11770</v>
      </c>
      <c r="H3716">
        <v>11775</v>
      </c>
      <c r="Z3716"/>
      <c r="AA3716"/>
      <c r="AC3716"/>
      <c r="AD3716"/>
    </row>
    <row r="3717" spans="3:30" hidden="1" x14ac:dyDescent="0.25">
      <c r="D3717" s="1">
        <v>8.3333333333333329E-2</v>
      </c>
      <c r="E3717">
        <v>11774</v>
      </c>
      <c r="F3717">
        <v>11778</v>
      </c>
      <c r="G3717">
        <v>11769</v>
      </c>
      <c r="H3717">
        <v>11776</v>
      </c>
      <c r="Z3717"/>
      <c r="AA3717"/>
      <c r="AC3717"/>
      <c r="AD3717"/>
    </row>
    <row r="3718" spans="3:30" hidden="1" x14ac:dyDescent="0.25">
      <c r="D3718" s="1">
        <v>0.125</v>
      </c>
      <c r="E3718">
        <v>11776</v>
      </c>
      <c r="F3718">
        <v>11780</v>
      </c>
      <c r="G3718">
        <v>11771</v>
      </c>
      <c r="H3718">
        <v>11776</v>
      </c>
      <c r="Z3718"/>
      <c r="AA3718"/>
      <c r="AC3718"/>
      <c r="AD3718"/>
    </row>
    <row r="3719" spans="3:30" hidden="1" x14ac:dyDescent="0.25">
      <c r="D3719" s="1">
        <v>0.16666666666666666</v>
      </c>
      <c r="E3719">
        <v>11778</v>
      </c>
      <c r="F3719">
        <v>11786</v>
      </c>
      <c r="G3719">
        <v>11776</v>
      </c>
      <c r="H3719">
        <v>11783</v>
      </c>
      <c r="Z3719"/>
      <c r="AA3719"/>
      <c r="AC3719"/>
      <c r="AD3719"/>
    </row>
    <row r="3720" spans="3:30" hidden="1" x14ac:dyDescent="0.25">
      <c r="D3720" s="1">
        <v>0.20833333333333334</v>
      </c>
      <c r="E3720">
        <v>11784</v>
      </c>
      <c r="F3720">
        <v>11787</v>
      </c>
      <c r="G3720">
        <v>11783</v>
      </c>
      <c r="H3720">
        <v>11787</v>
      </c>
      <c r="Z3720"/>
      <c r="AA3720"/>
      <c r="AC3720"/>
      <c r="AD3720"/>
    </row>
    <row r="3721" spans="3:30" hidden="1" x14ac:dyDescent="0.25">
      <c r="D3721" s="1">
        <v>0.25</v>
      </c>
      <c r="E3721">
        <v>11788</v>
      </c>
      <c r="F3721">
        <v>11794</v>
      </c>
      <c r="G3721">
        <v>11788</v>
      </c>
      <c r="H3721">
        <v>11789</v>
      </c>
      <c r="Z3721"/>
      <c r="AA3721"/>
      <c r="AC3721"/>
      <c r="AD3721"/>
    </row>
    <row r="3722" spans="3:30" hidden="1" x14ac:dyDescent="0.25">
      <c r="D3722" s="1">
        <v>0.29166666666666669</v>
      </c>
      <c r="E3722">
        <v>11790</v>
      </c>
      <c r="F3722">
        <v>11793</v>
      </c>
      <c r="G3722">
        <v>11787</v>
      </c>
      <c r="H3722">
        <v>11793</v>
      </c>
      <c r="Z3722"/>
      <c r="AA3722"/>
      <c r="AC3722"/>
      <c r="AD3722"/>
    </row>
    <row r="3723" spans="3:30" x14ac:dyDescent="0.25">
      <c r="D3723" s="2">
        <v>0.33333333333333331</v>
      </c>
      <c r="E3723">
        <v>11794</v>
      </c>
      <c r="F3723">
        <v>11826</v>
      </c>
      <c r="G3723">
        <v>11793</v>
      </c>
      <c r="H3723">
        <v>11821</v>
      </c>
      <c r="J3723">
        <v>27</v>
      </c>
      <c r="K3723">
        <v>0</v>
      </c>
      <c r="L3723">
        <v>33</v>
      </c>
      <c r="M3723">
        <v>30</v>
      </c>
      <c r="N3723">
        <v>1</v>
      </c>
      <c r="R3723">
        <f>MAX(F3721:F3737)</f>
        <v>11861</v>
      </c>
      <c r="W3723">
        <f t="shared" ref="W3723:W3737" si="1240">ABS(M3723)</f>
        <v>30</v>
      </c>
      <c r="X3723">
        <f t="shared" ref="X3723:X3737" si="1241">ABS(J3723)</f>
        <v>27</v>
      </c>
      <c r="Y3723">
        <f t="shared" ref="Y3723:Y3737" si="1242">IF(R3723&lt;1000,ABS(R3723),0)</f>
        <v>0</v>
      </c>
      <c r="Z3723" s="22">
        <f t="shared" ref="Z3723:Z3737" si="1243">IF(N3723=1,0,ABS(N3723))</f>
        <v>0</v>
      </c>
      <c r="AA3723" s="22">
        <f t="shared" ref="AA3723:AA3737" si="1244">ABS(O3723)</f>
        <v>0</v>
      </c>
      <c r="AB3723">
        <f t="shared" ref="AB3723:AB3737" si="1245">IF(N3723=1,1,0)</f>
        <v>1</v>
      </c>
      <c r="AC3723" s="22">
        <f t="shared" ref="AC3723:AC3737" si="1246">IF(N3723=1,ABS(N3724),0)</f>
        <v>0</v>
      </c>
      <c r="AD3723" s="22">
        <f t="shared" ref="AD3723:AD3737" si="1247">IF(N3723=1,0,ABS(O3724))</f>
        <v>0</v>
      </c>
    </row>
    <row r="3724" spans="3:30" x14ac:dyDescent="0.25">
      <c r="D3724" s="2">
        <v>0.375</v>
      </c>
      <c r="E3724">
        <v>11823</v>
      </c>
      <c r="F3724">
        <v>11861</v>
      </c>
      <c r="G3724">
        <v>11818</v>
      </c>
      <c r="H3724">
        <v>11830</v>
      </c>
      <c r="J3724">
        <v>7</v>
      </c>
      <c r="K3724">
        <f t="shared" ref="K3724:K3737" si="1248">K3723+J3725</f>
        <v>-1</v>
      </c>
      <c r="L3724">
        <v>43</v>
      </c>
      <c r="N3724">
        <f>IF(J3723&lt;0,MIN(K3724:K3737),MAX(K3724:K3737))/R3702</f>
        <v>0</v>
      </c>
      <c r="O3724">
        <f>IF(J3723&lt;0,MAX(K3724:K3737),MIN(K3724:K3737))/R3702</f>
        <v>-0.13084112149532709</v>
      </c>
      <c r="R3724">
        <f>MIN(G3721:G3737)</f>
        <v>11787</v>
      </c>
      <c r="W3724">
        <f t="shared" si="1240"/>
        <v>0</v>
      </c>
      <c r="X3724">
        <f t="shared" si="1241"/>
        <v>7</v>
      </c>
      <c r="Y3724">
        <f t="shared" si="1242"/>
        <v>0</v>
      </c>
      <c r="Z3724" s="22">
        <f t="shared" si="1243"/>
        <v>0</v>
      </c>
      <c r="AA3724" s="22">
        <f t="shared" si="1244"/>
        <v>0.13084112149532709</v>
      </c>
      <c r="AB3724">
        <f t="shared" si="1245"/>
        <v>0</v>
      </c>
      <c r="AC3724" s="22">
        <f t="shared" si="1246"/>
        <v>0</v>
      </c>
      <c r="AD3724" s="22">
        <f t="shared" si="1247"/>
        <v>0</v>
      </c>
    </row>
    <row r="3725" spans="3:30" x14ac:dyDescent="0.25">
      <c r="D3725" s="1">
        <v>0.41666666666666669</v>
      </c>
      <c r="E3725">
        <v>11831</v>
      </c>
      <c r="F3725">
        <v>11844</v>
      </c>
      <c r="G3725">
        <v>11815</v>
      </c>
      <c r="H3725">
        <v>11830</v>
      </c>
      <c r="J3725">
        <v>-1</v>
      </c>
      <c r="K3725">
        <f t="shared" si="1248"/>
        <v>-7</v>
      </c>
      <c r="L3725">
        <v>29</v>
      </c>
      <c r="R3725">
        <f>R3723-R3724</f>
        <v>74</v>
      </c>
      <c r="W3725">
        <f t="shared" si="1240"/>
        <v>0</v>
      </c>
      <c r="X3725">
        <f t="shared" si="1241"/>
        <v>1</v>
      </c>
      <c r="Y3725">
        <f t="shared" si="1242"/>
        <v>74</v>
      </c>
      <c r="Z3725" s="22">
        <f t="shared" si="1243"/>
        <v>0</v>
      </c>
      <c r="AA3725" s="22">
        <f t="shared" si="1244"/>
        <v>0</v>
      </c>
      <c r="AB3725">
        <f t="shared" si="1245"/>
        <v>0</v>
      </c>
      <c r="AC3725" s="22">
        <f t="shared" si="1246"/>
        <v>0</v>
      </c>
      <c r="AD3725" s="22">
        <f t="shared" si="1247"/>
        <v>0</v>
      </c>
    </row>
    <row r="3726" spans="3:30" x14ac:dyDescent="0.25">
      <c r="D3726" s="1">
        <v>0.45833333333333331</v>
      </c>
      <c r="E3726">
        <v>11830</v>
      </c>
      <c r="F3726">
        <v>11841</v>
      </c>
      <c r="G3726">
        <v>11811</v>
      </c>
      <c r="H3726">
        <v>11824</v>
      </c>
      <c r="J3726">
        <v>-6</v>
      </c>
      <c r="K3726">
        <f t="shared" si="1248"/>
        <v>-7</v>
      </c>
      <c r="L3726">
        <v>30</v>
      </c>
      <c r="W3726">
        <f t="shared" si="1240"/>
        <v>0</v>
      </c>
      <c r="X3726">
        <f t="shared" si="1241"/>
        <v>6</v>
      </c>
      <c r="Y3726">
        <f t="shared" si="1242"/>
        <v>0</v>
      </c>
      <c r="Z3726" s="22">
        <f t="shared" si="1243"/>
        <v>0</v>
      </c>
      <c r="AA3726" s="22">
        <f t="shared" si="1244"/>
        <v>0</v>
      </c>
      <c r="AB3726">
        <f t="shared" si="1245"/>
        <v>0</v>
      </c>
      <c r="AC3726" s="22">
        <f t="shared" si="1246"/>
        <v>0</v>
      </c>
      <c r="AD3726" s="22">
        <f t="shared" si="1247"/>
        <v>0</v>
      </c>
    </row>
    <row r="3727" spans="3:30" x14ac:dyDescent="0.25">
      <c r="D3727" s="1">
        <v>0.5</v>
      </c>
      <c r="E3727">
        <v>11823</v>
      </c>
      <c r="F3727">
        <v>11830</v>
      </c>
      <c r="G3727">
        <v>11821</v>
      </c>
      <c r="H3727">
        <v>11823</v>
      </c>
      <c r="J3727">
        <v>0</v>
      </c>
      <c r="K3727">
        <f t="shared" si="1248"/>
        <v>-14</v>
      </c>
      <c r="L3727">
        <v>9</v>
      </c>
      <c r="W3727">
        <f t="shared" si="1240"/>
        <v>0</v>
      </c>
      <c r="X3727">
        <f t="shared" si="1241"/>
        <v>0</v>
      </c>
      <c r="Y3727">
        <f t="shared" si="1242"/>
        <v>0</v>
      </c>
      <c r="Z3727" s="22">
        <f t="shared" si="1243"/>
        <v>0</v>
      </c>
      <c r="AA3727" s="22">
        <f t="shared" si="1244"/>
        <v>0</v>
      </c>
      <c r="AB3727">
        <f t="shared" si="1245"/>
        <v>0</v>
      </c>
      <c r="AC3727" s="22">
        <f t="shared" si="1246"/>
        <v>0</v>
      </c>
      <c r="AD3727" s="22">
        <f t="shared" si="1247"/>
        <v>0</v>
      </c>
    </row>
    <row r="3728" spans="3:30" x14ac:dyDescent="0.25">
      <c r="C3728">
        <v>1</v>
      </c>
      <c r="D3728" s="1">
        <v>0.54166666666666663</v>
      </c>
      <c r="E3728">
        <v>11823</v>
      </c>
      <c r="F3728">
        <v>11823</v>
      </c>
      <c r="G3728">
        <v>11814</v>
      </c>
      <c r="H3728">
        <v>11816</v>
      </c>
      <c r="J3728">
        <v>-7</v>
      </c>
      <c r="K3728">
        <f t="shared" si="1248"/>
        <v>-11</v>
      </c>
      <c r="L3728">
        <v>9</v>
      </c>
      <c r="W3728">
        <f t="shared" si="1240"/>
        <v>0</v>
      </c>
      <c r="X3728">
        <f t="shared" si="1241"/>
        <v>7</v>
      </c>
      <c r="Y3728">
        <f t="shared" si="1242"/>
        <v>0</v>
      </c>
      <c r="Z3728" s="22">
        <f t="shared" si="1243"/>
        <v>0</v>
      </c>
      <c r="AA3728" s="22">
        <f t="shared" si="1244"/>
        <v>0</v>
      </c>
      <c r="AB3728">
        <f t="shared" si="1245"/>
        <v>0</v>
      </c>
      <c r="AC3728" s="22">
        <f t="shared" si="1246"/>
        <v>0</v>
      </c>
      <c r="AD3728" s="22">
        <f t="shared" si="1247"/>
        <v>0</v>
      </c>
    </row>
    <row r="3729" spans="4:30" x14ac:dyDescent="0.25">
      <c r="D3729" s="1">
        <v>0.58333333333333337</v>
      </c>
      <c r="E3729">
        <v>11817</v>
      </c>
      <c r="F3729">
        <v>11822</v>
      </c>
      <c r="G3729">
        <v>11804</v>
      </c>
      <c r="H3729">
        <v>11820</v>
      </c>
      <c r="J3729">
        <v>3</v>
      </c>
      <c r="K3729">
        <f t="shared" si="1248"/>
        <v>-7</v>
      </c>
      <c r="L3729">
        <v>18</v>
      </c>
      <c r="W3729">
        <f t="shared" si="1240"/>
        <v>0</v>
      </c>
      <c r="X3729">
        <f t="shared" si="1241"/>
        <v>3</v>
      </c>
      <c r="Y3729">
        <f t="shared" si="1242"/>
        <v>0</v>
      </c>
      <c r="Z3729" s="22">
        <f t="shared" si="1243"/>
        <v>0</v>
      </c>
      <c r="AA3729" s="22">
        <f t="shared" si="1244"/>
        <v>0</v>
      </c>
      <c r="AB3729">
        <f t="shared" si="1245"/>
        <v>0</v>
      </c>
      <c r="AC3729" s="22">
        <f t="shared" si="1246"/>
        <v>0</v>
      </c>
      <c r="AD3729" s="22">
        <f t="shared" si="1247"/>
        <v>0</v>
      </c>
    </row>
    <row r="3730" spans="4:30" x14ac:dyDescent="0.25">
      <c r="D3730" s="1">
        <v>0.625</v>
      </c>
      <c r="E3730">
        <v>11820</v>
      </c>
      <c r="F3730">
        <v>11825</v>
      </c>
      <c r="G3730">
        <v>11817</v>
      </c>
      <c r="H3730">
        <v>11824</v>
      </c>
      <c r="J3730">
        <v>4</v>
      </c>
      <c r="K3730">
        <f t="shared" si="1248"/>
        <v>-12</v>
      </c>
      <c r="L3730">
        <v>8</v>
      </c>
      <c r="W3730">
        <f t="shared" si="1240"/>
        <v>0</v>
      </c>
      <c r="X3730">
        <f t="shared" si="1241"/>
        <v>4</v>
      </c>
      <c r="Y3730">
        <f t="shared" si="1242"/>
        <v>0</v>
      </c>
      <c r="Z3730" s="22">
        <f t="shared" si="1243"/>
        <v>0</v>
      </c>
      <c r="AA3730" s="22">
        <f t="shared" si="1244"/>
        <v>0</v>
      </c>
      <c r="AB3730">
        <f t="shared" si="1245"/>
        <v>0</v>
      </c>
      <c r="AC3730" s="22">
        <f t="shared" si="1246"/>
        <v>0</v>
      </c>
      <c r="AD3730" s="22">
        <f t="shared" si="1247"/>
        <v>0</v>
      </c>
    </row>
    <row r="3731" spans="4:30" x14ac:dyDescent="0.25">
      <c r="D3731" s="1">
        <v>0.66666666666666663</v>
      </c>
      <c r="E3731">
        <v>11825</v>
      </c>
      <c r="F3731">
        <v>11831</v>
      </c>
      <c r="G3731">
        <v>11815</v>
      </c>
      <c r="H3731">
        <v>11820</v>
      </c>
      <c r="J3731">
        <v>-5</v>
      </c>
      <c r="K3731">
        <f t="shared" si="1248"/>
        <v>-4</v>
      </c>
      <c r="L3731">
        <v>16</v>
      </c>
      <c r="W3731">
        <f t="shared" si="1240"/>
        <v>0</v>
      </c>
      <c r="X3731">
        <f t="shared" si="1241"/>
        <v>5</v>
      </c>
      <c r="Y3731">
        <f t="shared" si="1242"/>
        <v>0</v>
      </c>
      <c r="Z3731" s="22">
        <f t="shared" si="1243"/>
        <v>0</v>
      </c>
      <c r="AA3731" s="22">
        <f t="shared" si="1244"/>
        <v>0</v>
      </c>
      <c r="AB3731">
        <f t="shared" si="1245"/>
        <v>0</v>
      </c>
      <c r="AC3731" s="22">
        <f t="shared" si="1246"/>
        <v>0</v>
      </c>
      <c r="AD3731" s="22">
        <f t="shared" si="1247"/>
        <v>0</v>
      </c>
    </row>
    <row r="3732" spans="4:30" x14ac:dyDescent="0.25">
      <c r="D3732" s="1">
        <v>0.70833333333333337</v>
      </c>
      <c r="E3732">
        <v>11820</v>
      </c>
      <c r="F3732">
        <v>11832</v>
      </c>
      <c r="G3732">
        <v>11817</v>
      </c>
      <c r="H3732">
        <v>11828</v>
      </c>
      <c r="J3732">
        <v>8</v>
      </c>
      <c r="K3732">
        <f t="shared" si="1248"/>
        <v>-2</v>
      </c>
      <c r="L3732">
        <v>15</v>
      </c>
      <c r="W3732">
        <f t="shared" si="1240"/>
        <v>0</v>
      </c>
      <c r="X3732">
        <f t="shared" si="1241"/>
        <v>8</v>
      </c>
      <c r="Y3732">
        <f t="shared" si="1242"/>
        <v>0</v>
      </c>
      <c r="Z3732" s="22">
        <f t="shared" si="1243"/>
        <v>0</v>
      </c>
      <c r="AA3732" s="22">
        <f t="shared" si="1244"/>
        <v>0</v>
      </c>
      <c r="AB3732">
        <f t="shared" si="1245"/>
        <v>0</v>
      </c>
      <c r="AC3732" s="22">
        <f t="shared" si="1246"/>
        <v>0</v>
      </c>
      <c r="AD3732" s="22">
        <f t="shared" si="1247"/>
        <v>0</v>
      </c>
    </row>
    <row r="3733" spans="4:30" x14ac:dyDescent="0.25">
      <c r="D3733" s="1">
        <v>0.75</v>
      </c>
      <c r="E3733">
        <v>11828</v>
      </c>
      <c r="F3733">
        <v>11836</v>
      </c>
      <c r="G3733">
        <v>11824</v>
      </c>
      <c r="H3733">
        <v>11830</v>
      </c>
      <c r="J3733">
        <v>2</v>
      </c>
      <c r="K3733">
        <f t="shared" si="1248"/>
        <v>-4</v>
      </c>
      <c r="L3733">
        <v>12</v>
      </c>
      <c r="W3733">
        <f t="shared" si="1240"/>
        <v>0</v>
      </c>
      <c r="X3733">
        <f t="shared" si="1241"/>
        <v>2</v>
      </c>
      <c r="Y3733">
        <f t="shared" si="1242"/>
        <v>0</v>
      </c>
      <c r="Z3733" s="22">
        <f t="shared" si="1243"/>
        <v>0</v>
      </c>
      <c r="AA3733" s="22">
        <f t="shared" si="1244"/>
        <v>0</v>
      </c>
      <c r="AB3733">
        <f t="shared" si="1245"/>
        <v>0</v>
      </c>
      <c r="AC3733" s="22">
        <f t="shared" si="1246"/>
        <v>0</v>
      </c>
      <c r="AD3733" s="22">
        <f t="shared" si="1247"/>
        <v>0</v>
      </c>
    </row>
    <row r="3734" spans="4:30" x14ac:dyDescent="0.25">
      <c r="D3734" s="1">
        <v>0.79166666666666663</v>
      </c>
      <c r="E3734">
        <v>11829</v>
      </c>
      <c r="F3734">
        <v>11832</v>
      </c>
      <c r="G3734">
        <v>11824</v>
      </c>
      <c r="H3734">
        <v>11827</v>
      </c>
      <c r="J3734">
        <v>-2</v>
      </c>
      <c r="K3734">
        <f t="shared" si="1248"/>
        <v>0</v>
      </c>
      <c r="L3734">
        <v>8</v>
      </c>
      <c r="W3734">
        <f t="shared" si="1240"/>
        <v>0</v>
      </c>
      <c r="X3734">
        <f t="shared" si="1241"/>
        <v>2</v>
      </c>
      <c r="Y3734">
        <f t="shared" si="1242"/>
        <v>0</v>
      </c>
      <c r="Z3734" s="22">
        <f t="shared" si="1243"/>
        <v>0</v>
      </c>
      <c r="AA3734" s="22">
        <f t="shared" si="1244"/>
        <v>0</v>
      </c>
      <c r="AB3734">
        <f t="shared" si="1245"/>
        <v>0</v>
      </c>
      <c r="AC3734" s="22">
        <f t="shared" si="1246"/>
        <v>0</v>
      </c>
      <c r="AD3734" s="22">
        <f t="shared" si="1247"/>
        <v>0</v>
      </c>
    </row>
    <row r="3735" spans="4:30" x14ac:dyDescent="0.25">
      <c r="D3735" s="1">
        <v>0.83333333333333337</v>
      </c>
      <c r="E3735">
        <v>11827</v>
      </c>
      <c r="F3735">
        <v>11831</v>
      </c>
      <c r="G3735">
        <v>11826</v>
      </c>
      <c r="H3735">
        <v>11831</v>
      </c>
      <c r="J3735">
        <v>4</v>
      </c>
      <c r="K3735">
        <f t="shared" si="1248"/>
        <v>-5</v>
      </c>
      <c r="L3735">
        <v>5</v>
      </c>
      <c r="W3735">
        <f t="shared" si="1240"/>
        <v>0</v>
      </c>
      <c r="X3735">
        <f t="shared" si="1241"/>
        <v>4</v>
      </c>
      <c r="Y3735">
        <f t="shared" si="1242"/>
        <v>0</v>
      </c>
      <c r="Z3735" s="22">
        <f t="shared" si="1243"/>
        <v>0</v>
      </c>
      <c r="AA3735" s="22">
        <f t="shared" si="1244"/>
        <v>0</v>
      </c>
      <c r="AB3735">
        <f t="shared" si="1245"/>
        <v>0</v>
      </c>
      <c r="AC3735" s="22">
        <f t="shared" si="1246"/>
        <v>0</v>
      </c>
      <c r="AD3735" s="22">
        <f t="shared" si="1247"/>
        <v>0</v>
      </c>
    </row>
    <row r="3736" spans="4:30" x14ac:dyDescent="0.25">
      <c r="D3736" s="1">
        <v>0.875</v>
      </c>
      <c r="E3736">
        <v>11831</v>
      </c>
      <c r="F3736">
        <v>11831</v>
      </c>
      <c r="G3736">
        <v>11825</v>
      </c>
      <c r="H3736">
        <v>11826</v>
      </c>
      <c r="J3736">
        <v>-5</v>
      </c>
      <c r="K3736">
        <f t="shared" si="1248"/>
        <v>-7</v>
      </c>
      <c r="L3736">
        <v>6</v>
      </c>
      <c r="W3736">
        <f t="shared" si="1240"/>
        <v>0</v>
      </c>
      <c r="X3736">
        <f t="shared" si="1241"/>
        <v>5</v>
      </c>
      <c r="Y3736">
        <f t="shared" si="1242"/>
        <v>0</v>
      </c>
      <c r="Z3736" s="22">
        <f t="shared" si="1243"/>
        <v>0</v>
      </c>
      <c r="AA3736" s="22">
        <f t="shared" si="1244"/>
        <v>0</v>
      </c>
      <c r="AB3736">
        <f t="shared" si="1245"/>
        <v>0</v>
      </c>
      <c r="AC3736" s="22">
        <f t="shared" si="1246"/>
        <v>0</v>
      </c>
      <c r="AD3736" s="22">
        <f t="shared" si="1247"/>
        <v>0</v>
      </c>
    </row>
    <row r="3737" spans="4:30" x14ac:dyDescent="0.25">
      <c r="D3737" s="2">
        <v>0.91666666666666663</v>
      </c>
      <c r="E3737">
        <v>11826</v>
      </c>
      <c r="F3737">
        <v>11831</v>
      </c>
      <c r="G3737">
        <v>11823</v>
      </c>
      <c r="H3737">
        <v>11824</v>
      </c>
      <c r="J3737">
        <v>-2</v>
      </c>
      <c r="K3737">
        <f t="shared" si="1248"/>
        <v>-7</v>
      </c>
      <c r="L3737">
        <v>8</v>
      </c>
      <c r="W3737">
        <f t="shared" si="1240"/>
        <v>0</v>
      </c>
      <c r="X3737">
        <f t="shared" si="1241"/>
        <v>2</v>
      </c>
      <c r="Y3737">
        <f t="shared" si="1242"/>
        <v>0</v>
      </c>
      <c r="Z3737" s="22">
        <f t="shared" si="1243"/>
        <v>0</v>
      </c>
      <c r="AA3737" s="22">
        <f t="shared" si="1244"/>
        <v>0</v>
      </c>
      <c r="AB3737">
        <f t="shared" si="1245"/>
        <v>0</v>
      </c>
      <c r="AC3737" s="22">
        <f t="shared" si="1246"/>
        <v>0</v>
      </c>
      <c r="AD3737" s="22">
        <f t="shared" si="1247"/>
        <v>0</v>
      </c>
    </row>
    <row r="3738" spans="4:30" hidden="1" x14ac:dyDescent="0.25">
      <c r="D3738" s="1">
        <v>0</v>
      </c>
      <c r="E3738">
        <v>11824</v>
      </c>
      <c r="F3738">
        <v>11824</v>
      </c>
      <c r="G3738">
        <v>11824</v>
      </c>
      <c r="H3738">
        <v>11824</v>
      </c>
      <c r="Z3738"/>
      <c r="AA3738"/>
      <c r="AC3738"/>
      <c r="AD3738"/>
    </row>
    <row r="3739" spans="4:30" hidden="1" x14ac:dyDescent="0.25">
      <c r="D3739" s="1">
        <v>4.1666666666666664E-2</v>
      </c>
      <c r="E3739">
        <v>11825</v>
      </c>
      <c r="F3739">
        <v>11833</v>
      </c>
      <c r="G3739">
        <v>11824</v>
      </c>
      <c r="H3739">
        <v>11829</v>
      </c>
      <c r="Z3739"/>
      <c r="AA3739"/>
      <c r="AC3739"/>
      <c r="AD3739"/>
    </row>
    <row r="3740" spans="4:30" hidden="1" x14ac:dyDescent="0.25">
      <c r="D3740" s="1">
        <v>8.3333333333333329E-2</v>
      </c>
      <c r="E3740">
        <v>11830</v>
      </c>
      <c r="F3740">
        <v>11831</v>
      </c>
      <c r="G3740">
        <v>11825</v>
      </c>
      <c r="H3740">
        <v>11826</v>
      </c>
      <c r="Z3740"/>
      <c r="AA3740"/>
      <c r="AC3740"/>
      <c r="AD3740"/>
    </row>
    <row r="3741" spans="4:30" hidden="1" x14ac:dyDescent="0.25">
      <c r="D3741" s="1">
        <v>0.125</v>
      </c>
      <c r="E3741">
        <v>11826</v>
      </c>
      <c r="F3741">
        <v>11834</v>
      </c>
      <c r="G3741">
        <v>11815</v>
      </c>
      <c r="H3741">
        <v>11818</v>
      </c>
      <c r="Z3741"/>
      <c r="AA3741"/>
      <c r="AC3741"/>
      <c r="AD3741"/>
    </row>
    <row r="3742" spans="4:30" hidden="1" x14ac:dyDescent="0.25">
      <c r="D3742" s="1">
        <v>0.16666666666666666</v>
      </c>
      <c r="E3742">
        <v>11820</v>
      </c>
      <c r="F3742">
        <v>11822</v>
      </c>
      <c r="G3742">
        <v>11818</v>
      </c>
      <c r="H3742">
        <v>11818</v>
      </c>
      <c r="Z3742"/>
      <c r="AA3742"/>
      <c r="AC3742"/>
      <c r="AD3742"/>
    </row>
    <row r="3743" spans="4:30" hidden="1" x14ac:dyDescent="0.25">
      <c r="D3743" s="1">
        <v>0.20833333333333334</v>
      </c>
      <c r="E3743">
        <v>11817</v>
      </c>
      <c r="F3743">
        <v>11823</v>
      </c>
      <c r="G3743">
        <v>11817</v>
      </c>
      <c r="H3743">
        <v>11823</v>
      </c>
      <c r="Z3743"/>
      <c r="AA3743"/>
      <c r="AC3743"/>
      <c r="AD3743"/>
    </row>
    <row r="3744" spans="4:30" hidden="1" x14ac:dyDescent="0.25">
      <c r="D3744" s="1">
        <v>0.25</v>
      </c>
      <c r="E3744">
        <v>11823</v>
      </c>
      <c r="F3744">
        <v>11825</v>
      </c>
      <c r="G3744">
        <v>11822</v>
      </c>
      <c r="H3744">
        <v>11824</v>
      </c>
      <c r="Z3744"/>
      <c r="AA3744"/>
      <c r="AC3744"/>
      <c r="AD3744"/>
    </row>
    <row r="3745" spans="3:30" hidden="1" x14ac:dyDescent="0.25">
      <c r="D3745" s="1">
        <v>0.29166666666666669</v>
      </c>
      <c r="E3745">
        <v>11823</v>
      </c>
      <c r="F3745">
        <v>11823</v>
      </c>
      <c r="G3745">
        <v>11811</v>
      </c>
      <c r="H3745">
        <v>11813</v>
      </c>
      <c r="Z3745"/>
      <c r="AA3745"/>
      <c r="AC3745"/>
      <c r="AD3745"/>
    </row>
    <row r="3746" spans="3:30" x14ac:dyDescent="0.25">
      <c r="D3746" s="2">
        <v>0.33333333333333331</v>
      </c>
      <c r="E3746">
        <v>11814</v>
      </c>
      <c r="F3746">
        <v>11826</v>
      </c>
      <c r="G3746">
        <v>11813</v>
      </c>
      <c r="H3746">
        <v>11826</v>
      </c>
      <c r="J3746">
        <v>12</v>
      </c>
      <c r="K3746">
        <v>0</v>
      </c>
      <c r="L3746">
        <v>13</v>
      </c>
      <c r="M3746">
        <v>175</v>
      </c>
      <c r="N3746">
        <v>1</v>
      </c>
      <c r="R3746">
        <f>MAX(F3744:F3760)</f>
        <v>11996</v>
      </c>
      <c r="W3746">
        <f t="shared" ref="W3746:W3760" si="1249">ABS(M3746)</f>
        <v>175</v>
      </c>
      <c r="X3746">
        <f t="shared" ref="X3746:X3760" si="1250">ABS(J3746)</f>
        <v>12</v>
      </c>
      <c r="Y3746">
        <f t="shared" ref="Y3746:Y3760" si="1251">IF(R3746&lt;1000,ABS(R3746),0)</f>
        <v>0</v>
      </c>
      <c r="Z3746" s="22">
        <f t="shared" ref="Z3746:Z3760" si="1252">IF(N3746=1,0,ABS(N3746))</f>
        <v>0</v>
      </c>
      <c r="AA3746" s="22">
        <f t="shared" ref="AA3746:AA3760" si="1253">ABS(O3746)</f>
        <v>0</v>
      </c>
      <c r="AB3746">
        <f t="shared" ref="AB3746:AB3760" si="1254">IF(N3746=1,1,0)</f>
        <v>1</v>
      </c>
      <c r="AC3746" s="22">
        <f t="shared" ref="AC3746:AC3760" si="1255">IF(N3746=1,ABS(N3747),0)</f>
        <v>2.3648648648648649</v>
      </c>
      <c r="AD3746" s="22">
        <f t="shared" ref="AD3746:AD3760" si="1256">IF(N3746=1,0,ABS(O3747))</f>
        <v>0</v>
      </c>
    </row>
    <row r="3747" spans="3:30" x14ac:dyDescent="0.25">
      <c r="D3747" s="2">
        <v>0.375</v>
      </c>
      <c r="E3747">
        <v>11827</v>
      </c>
      <c r="F3747">
        <v>11830</v>
      </c>
      <c r="G3747">
        <v>11811</v>
      </c>
      <c r="H3747">
        <v>11812</v>
      </c>
      <c r="J3747">
        <v>-15</v>
      </c>
      <c r="K3747">
        <f t="shared" ref="K3747:K3760" si="1257">K3746+J3748</f>
        <v>35</v>
      </c>
      <c r="L3747">
        <v>19</v>
      </c>
      <c r="N3747">
        <f>IF(J3746&lt;0,MIN(K3747:K3760),MAX(K3747:K3760))/R3725</f>
        <v>2.3648648648648649</v>
      </c>
      <c r="O3747">
        <f>IF(J3746&lt;0,MAX(K3747:K3760),MIN(K3747:K3760))/R3725</f>
        <v>0.47297297297297297</v>
      </c>
      <c r="R3747">
        <f>MIN(G3744:G3760)</f>
        <v>11797</v>
      </c>
      <c r="W3747">
        <f t="shared" si="1249"/>
        <v>0</v>
      </c>
      <c r="X3747">
        <f t="shared" si="1250"/>
        <v>15</v>
      </c>
      <c r="Y3747">
        <f t="shared" si="1251"/>
        <v>0</v>
      </c>
      <c r="Z3747" s="22">
        <f t="shared" si="1252"/>
        <v>2.3648648648648649</v>
      </c>
      <c r="AA3747" s="22">
        <f t="shared" si="1253"/>
        <v>0.47297297297297297</v>
      </c>
      <c r="AB3747">
        <f t="shared" si="1254"/>
        <v>0</v>
      </c>
      <c r="AC3747" s="22">
        <f t="shared" si="1255"/>
        <v>0</v>
      </c>
      <c r="AD3747" s="22">
        <f t="shared" si="1256"/>
        <v>0</v>
      </c>
    </row>
    <row r="3748" spans="3:30" x14ac:dyDescent="0.25">
      <c r="D3748" s="1">
        <v>0.41666666666666669</v>
      </c>
      <c r="E3748">
        <v>11812</v>
      </c>
      <c r="F3748">
        <v>11869</v>
      </c>
      <c r="G3748">
        <v>11797</v>
      </c>
      <c r="H3748">
        <v>11847</v>
      </c>
      <c r="J3748">
        <v>35</v>
      </c>
      <c r="K3748">
        <f t="shared" si="1257"/>
        <v>65</v>
      </c>
      <c r="L3748">
        <v>72</v>
      </c>
      <c r="R3748">
        <f>R3746-R3747</f>
        <v>199</v>
      </c>
      <c r="W3748">
        <f t="shared" si="1249"/>
        <v>0</v>
      </c>
      <c r="X3748">
        <f t="shared" si="1250"/>
        <v>35</v>
      </c>
      <c r="Y3748">
        <f t="shared" si="1251"/>
        <v>199</v>
      </c>
      <c r="Z3748" s="22">
        <f t="shared" si="1252"/>
        <v>0</v>
      </c>
      <c r="AA3748" s="22">
        <f t="shared" si="1253"/>
        <v>0</v>
      </c>
      <c r="AB3748">
        <f t="shared" si="1254"/>
        <v>0</v>
      </c>
      <c r="AC3748" s="22">
        <f t="shared" si="1255"/>
        <v>0</v>
      </c>
      <c r="AD3748" s="22">
        <f t="shared" si="1256"/>
        <v>0</v>
      </c>
    </row>
    <row r="3749" spans="3:30" x14ac:dyDescent="0.25">
      <c r="D3749" s="1">
        <v>0.45833333333333331</v>
      </c>
      <c r="E3749">
        <v>11848</v>
      </c>
      <c r="F3749">
        <v>11890</v>
      </c>
      <c r="G3749">
        <v>11847</v>
      </c>
      <c r="H3749">
        <v>11878</v>
      </c>
      <c r="J3749">
        <v>30</v>
      </c>
      <c r="K3749">
        <f t="shared" si="1257"/>
        <v>69</v>
      </c>
      <c r="L3749">
        <v>43</v>
      </c>
      <c r="R3749">
        <v>199</v>
      </c>
      <c r="W3749">
        <f t="shared" si="1249"/>
        <v>0</v>
      </c>
      <c r="X3749">
        <f t="shared" si="1250"/>
        <v>30</v>
      </c>
      <c r="Y3749">
        <f t="shared" si="1251"/>
        <v>199</v>
      </c>
      <c r="Z3749" s="22">
        <f t="shared" si="1252"/>
        <v>0</v>
      </c>
      <c r="AA3749" s="22">
        <f t="shared" si="1253"/>
        <v>0</v>
      </c>
      <c r="AB3749">
        <f t="shared" si="1254"/>
        <v>0</v>
      </c>
      <c r="AC3749" s="22">
        <f t="shared" si="1255"/>
        <v>0</v>
      </c>
      <c r="AD3749" s="22">
        <f t="shared" si="1256"/>
        <v>0</v>
      </c>
    </row>
    <row r="3750" spans="3:30" x14ac:dyDescent="0.25">
      <c r="D3750" s="1">
        <v>0.5</v>
      </c>
      <c r="E3750">
        <v>11879</v>
      </c>
      <c r="F3750">
        <v>11888</v>
      </c>
      <c r="G3750">
        <v>11867</v>
      </c>
      <c r="H3750">
        <v>11883</v>
      </c>
      <c r="J3750">
        <v>4</v>
      </c>
      <c r="K3750">
        <f t="shared" si="1257"/>
        <v>71</v>
      </c>
      <c r="L3750">
        <v>21</v>
      </c>
      <c r="W3750">
        <f t="shared" si="1249"/>
        <v>0</v>
      </c>
      <c r="X3750">
        <f t="shared" si="1250"/>
        <v>4</v>
      </c>
      <c r="Y3750">
        <f t="shared" si="1251"/>
        <v>0</v>
      </c>
      <c r="Z3750" s="22">
        <f t="shared" si="1252"/>
        <v>0</v>
      </c>
      <c r="AA3750" s="22">
        <f t="shared" si="1253"/>
        <v>0</v>
      </c>
      <c r="AB3750">
        <f t="shared" si="1254"/>
        <v>0</v>
      </c>
      <c r="AC3750" s="22">
        <f t="shared" si="1255"/>
        <v>0</v>
      </c>
      <c r="AD3750" s="22">
        <f t="shared" si="1256"/>
        <v>0</v>
      </c>
    </row>
    <row r="3751" spans="3:30" x14ac:dyDescent="0.25">
      <c r="C3751">
        <v>1</v>
      </c>
      <c r="D3751" s="1">
        <v>0.54166666666666663</v>
      </c>
      <c r="E3751">
        <v>11883</v>
      </c>
      <c r="F3751">
        <v>11891</v>
      </c>
      <c r="G3751">
        <v>11880</v>
      </c>
      <c r="H3751">
        <v>11885</v>
      </c>
      <c r="J3751">
        <v>2</v>
      </c>
      <c r="K3751">
        <f t="shared" si="1257"/>
        <v>81</v>
      </c>
      <c r="L3751">
        <v>11</v>
      </c>
      <c r="W3751">
        <f t="shared" si="1249"/>
        <v>0</v>
      </c>
      <c r="X3751">
        <f t="shared" si="1250"/>
        <v>2</v>
      </c>
      <c r="Y3751">
        <f t="shared" si="1251"/>
        <v>0</v>
      </c>
      <c r="Z3751" s="22">
        <f t="shared" si="1252"/>
        <v>0</v>
      </c>
      <c r="AA3751" s="22">
        <f t="shared" si="1253"/>
        <v>0</v>
      </c>
      <c r="AB3751">
        <f t="shared" si="1254"/>
        <v>0</v>
      </c>
      <c r="AC3751" s="22">
        <f t="shared" si="1255"/>
        <v>0</v>
      </c>
      <c r="AD3751" s="22">
        <f t="shared" si="1256"/>
        <v>0</v>
      </c>
    </row>
    <row r="3752" spans="3:30" x14ac:dyDescent="0.25">
      <c r="D3752" s="1">
        <v>0.58333333333333337</v>
      </c>
      <c r="E3752">
        <v>11885</v>
      </c>
      <c r="F3752">
        <v>11903</v>
      </c>
      <c r="G3752">
        <v>11883</v>
      </c>
      <c r="H3752">
        <v>11895</v>
      </c>
      <c r="J3752">
        <v>10</v>
      </c>
      <c r="K3752">
        <f t="shared" si="1257"/>
        <v>81</v>
      </c>
      <c r="L3752">
        <v>20</v>
      </c>
      <c r="W3752">
        <f t="shared" si="1249"/>
        <v>0</v>
      </c>
      <c r="X3752">
        <f t="shared" si="1250"/>
        <v>10</v>
      </c>
      <c r="Y3752">
        <f t="shared" si="1251"/>
        <v>0</v>
      </c>
      <c r="Z3752" s="22">
        <f t="shared" si="1252"/>
        <v>0</v>
      </c>
      <c r="AA3752" s="22">
        <f t="shared" si="1253"/>
        <v>0</v>
      </c>
      <c r="AB3752">
        <f t="shared" si="1254"/>
        <v>0</v>
      </c>
      <c r="AC3752" s="22">
        <f t="shared" si="1255"/>
        <v>0</v>
      </c>
      <c r="AD3752" s="22">
        <f t="shared" si="1256"/>
        <v>0</v>
      </c>
    </row>
    <row r="3753" spans="3:30" x14ac:dyDescent="0.25">
      <c r="D3753" s="1">
        <v>0.625</v>
      </c>
      <c r="E3753">
        <v>11895</v>
      </c>
      <c r="F3753">
        <v>11896</v>
      </c>
      <c r="G3753">
        <v>11885</v>
      </c>
      <c r="H3753">
        <v>11895</v>
      </c>
      <c r="J3753">
        <v>0</v>
      </c>
      <c r="K3753">
        <f t="shared" si="1257"/>
        <v>132</v>
      </c>
      <c r="L3753">
        <v>11</v>
      </c>
      <c r="W3753">
        <f t="shared" si="1249"/>
        <v>0</v>
      </c>
      <c r="X3753">
        <f t="shared" si="1250"/>
        <v>0</v>
      </c>
      <c r="Y3753">
        <f t="shared" si="1251"/>
        <v>0</v>
      </c>
      <c r="Z3753" s="22">
        <f t="shared" si="1252"/>
        <v>0</v>
      </c>
      <c r="AA3753" s="22">
        <f t="shared" si="1253"/>
        <v>0</v>
      </c>
      <c r="AB3753">
        <f t="shared" si="1254"/>
        <v>0</v>
      </c>
      <c r="AC3753" s="22">
        <f t="shared" si="1255"/>
        <v>0</v>
      </c>
      <c r="AD3753" s="22">
        <f t="shared" si="1256"/>
        <v>0</v>
      </c>
    </row>
    <row r="3754" spans="3:30" x14ac:dyDescent="0.25">
      <c r="D3754" s="1">
        <v>0.66666666666666663</v>
      </c>
      <c r="E3754">
        <v>11895</v>
      </c>
      <c r="F3754">
        <v>11954</v>
      </c>
      <c r="G3754">
        <v>11892</v>
      </c>
      <c r="H3754">
        <v>11946</v>
      </c>
      <c r="J3754">
        <v>51</v>
      </c>
      <c r="K3754">
        <f t="shared" si="1257"/>
        <v>167</v>
      </c>
      <c r="L3754">
        <v>62</v>
      </c>
      <c r="W3754">
        <f t="shared" si="1249"/>
        <v>0</v>
      </c>
      <c r="X3754">
        <f t="shared" si="1250"/>
        <v>51</v>
      </c>
      <c r="Y3754">
        <f t="shared" si="1251"/>
        <v>0</v>
      </c>
      <c r="Z3754" s="22">
        <f t="shared" si="1252"/>
        <v>0</v>
      </c>
      <c r="AA3754" s="22">
        <f t="shared" si="1253"/>
        <v>0</v>
      </c>
      <c r="AB3754">
        <f t="shared" si="1254"/>
        <v>0</v>
      </c>
      <c r="AC3754" s="22">
        <f t="shared" si="1255"/>
        <v>0</v>
      </c>
      <c r="AD3754" s="22">
        <f t="shared" si="1256"/>
        <v>0</v>
      </c>
    </row>
    <row r="3755" spans="3:30" x14ac:dyDescent="0.25">
      <c r="D3755" s="1">
        <v>0.70833333333333337</v>
      </c>
      <c r="E3755">
        <v>11946</v>
      </c>
      <c r="F3755">
        <v>11987</v>
      </c>
      <c r="G3755">
        <v>11943</v>
      </c>
      <c r="H3755">
        <v>11981</v>
      </c>
      <c r="J3755">
        <v>35</v>
      </c>
      <c r="K3755">
        <f t="shared" si="1257"/>
        <v>152</v>
      </c>
      <c r="L3755">
        <v>44</v>
      </c>
      <c r="W3755">
        <f t="shared" si="1249"/>
        <v>0</v>
      </c>
      <c r="X3755">
        <f t="shared" si="1250"/>
        <v>35</v>
      </c>
      <c r="Y3755">
        <f t="shared" si="1251"/>
        <v>0</v>
      </c>
      <c r="Z3755" s="22">
        <f t="shared" si="1252"/>
        <v>0</v>
      </c>
      <c r="AA3755" s="22">
        <f t="shared" si="1253"/>
        <v>0</v>
      </c>
      <c r="AB3755">
        <f t="shared" si="1254"/>
        <v>0</v>
      </c>
      <c r="AC3755" s="22">
        <f t="shared" si="1255"/>
        <v>0</v>
      </c>
      <c r="AD3755" s="22">
        <f t="shared" si="1256"/>
        <v>0</v>
      </c>
    </row>
    <row r="3756" spans="3:30" x14ac:dyDescent="0.25">
      <c r="D3756" s="1">
        <v>0.75</v>
      </c>
      <c r="E3756">
        <v>11982</v>
      </c>
      <c r="F3756">
        <v>11984</v>
      </c>
      <c r="G3756">
        <v>11958</v>
      </c>
      <c r="H3756">
        <v>11967</v>
      </c>
      <c r="J3756">
        <v>-15</v>
      </c>
      <c r="K3756">
        <f t="shared" si="1257"/>
        <v>156</v>
      </c>
      <c r="L3756">
        <v>26</v>
      </c>
      <c r="W3756">
        <f t="shared" si="1249"/>
        <v>0</v>
      </c>
      <c r="X3756">
        <f t="shared" si="1250"/>
        <v>15</v>
      </c>
      <c r="Y3756">
        <f t="shared" si="1251"/>
        <v>0</v>
      </c>
      <c r="Z3756" s="22">
        <f t="shared" si="1252"/>
        <v>0</v>
      </c>
      <c r="AA3756" s="22">
        <f t="shared" si="1253"/>
        <v>0</v>
      </c>
      <c r="AB3756">
        <f t="shared" si="1254"/>
        <v>0</v>
      </c>
      <c r="AC3756" s="22">
        <f t="shared" si="1255"/>
        <v>0</v>
      </c>
      <c r="AD3756" s="22">
        <f t="shared" si="1256"/>
        <v>0</v>
      </c>
    </row>
    <row r="3757" spans="3:30" x14ac:dyDescent="0.25">
      <c r="D3757" s="1">
        <v>0.79166666666666663</v>
      </c>
      <c r="E3757">
        <v>11967</v>
      </c>
      <c r="F3757">
        <v>11977</v>
      </c>
      <c r="G3757">
        <v>11967</v>
      </c>
      <c r="H3757">
        <v>11971</v>
      </c>
      <c r="J3757">
        <v>4</v>
      </c>
      <c r="K3757">
        <f t="shared" si="1257"/>
        <v>152</v>
      </c>
      <c r="L3757">
        <v>10</v>
      </c>
      <c r="W3757">
        <f t="shared" si="1249"/>
        <v>0</v>
      </c>
      <c r="X3757">
        <f t="shared" si="1250"/>
        <v>4</v>
      </c>
      <c r="Y3757">
        <f t="shared" si="1251"/>
        <v>0</v>
      </c>
      <c r="Z3757" s="22">
        <f t="shared" si="1252"/>
        <v>0</v>
      </c>
      <c r="AA3757" s="22">
        <f t="shared" si="1253"/>
        <v>0</v>
      </c>
      <c r="AB3757">
        <f t="shared" si="1254"/>
        <v>0</v>
      </c>
      <c r="AC3757" s="22">
        <f t="shared" si="1255"/>
        <v>0</v>
      </c>
      <c r="AD3757" s="22">
        <f t="shared" si="1256"/>
        <v>0</v>
      </c>
    </row>
    <row r="3758" spans="3:30" x14ac:dyDescent="0.25">
      <c r="D3758" s="1">
        <v>0.83333333333333337</v>
      </c>
      <c r="E3758">
        <v>11971</v>
      </c>
      <c r="F3758">
        <v>11976</v>
      </c>
      <c r="G3758">
        <v>11965</v>
      </c>
      <c r="H3758">
        <v>11967</v>
      </c>
      <c r="J3758">
        <v>-4</v>
      </c>
      <c r="K3758">
        <f t="shared" si="1257"/>
        <v>160</v>
      </c>
      <c r="L3758">
        <v>11</v>
      </c>
      <c r="W3758">
        <f t="shared" si="1249"/>
        <v>0</v>
      </c>
      <c r="X3758">
        <f t="shared" si="1250"/>
        <v>4</v>
      </c>
      <c r="Y3758">
        <f t="shared" si="1251"/>
        <v>0</v>
      </c>
      <c r="Z3758" s="22">
        <f t="shared" si="1252"/>
        <v>0</v>
      </c>
      <c r="AA3758" s="22">
        <f t="shared" si="1253"/>
        <v>0</v>
      </c>
      <c r="AB3758">
        <f t="shared" si="1254"/>
        <v>0</v>
      </c>
      <c r="AC3758" s="22">
        <f t="shared" si="1255"/>
        <v>0</v>
      </c>
      <c r="AD3758" s="22">
        <f t="shared" si="1256"/>
        <v>0</v>
      </c>
    </row>
    <row r="3759" spans="3:30" x14ac:dyDescent="0.25">
      <c r="D3759" s="1">
        <v>0.875</v>
      </c>
      <c r="E3759">
        <v>11967</v>
      </c>
      <c r="F3759">
        <v>11977</v>
      </c>
      <c r="G3759">
        <v>11966</v>
      </c>
      <c r="H3759">
        <v>11975</v>
      </c>
      <c r="J3759">
        <v>8</v>
      </c>
      <c r="K3759">
        <f t="shared" si="1257"/>
        <v>175</v>
      </c>
      <c r="L3759">
        <v>11</v>
      </c>
      <c r="W3759">
        <f t="shared" si="1249"/>
        <v>0</v>
      </c>
      <c r="X3759">
        <f t="shared" si="1250"/>
        <v>8</v>
      </c>
      <c r="Y3759">
        <f t="shared" si="1251"/>
        <v>0</v>
      </c>
      <c r="Z3759" s="22">
        <f t="shared" si="1252"/>
        <v>0</v>
      </c>
      <c r="AA3759" s="22">
        <f t="shared" si="1253"/>
        <v>0</v>
      </c>
      <c r="AB3759">
        <f t="shared" si="1254"/>
        <v>0</v>
      </c>
      <c r="AC3759" s="22">
        <f t="shared" si="1255"/>
        <v>0</v>
      </c>
      <c r="AD3759" s="22">
        <f t="shared" si="1256"/>
        <v>0</v>
      </c>
    </row>
    <row r="3760" spans="3:30" x14ac:dyDescent="0.25">
      <c r="D3760" s="2">
        <v>0.91666666666666663</v>
      </c>
      <c r="E3760">
        <v>11974</v>
      </c>
      <c r="F3760">
        <v>11996</v>
      </c>
      <c r="G3760">
        <v>11973</v>
      </c>
      <c r="H3760">
        <v>11989</v>
      </c>
      <c r="J3760">
        <v>15</v>
      </c>
      <c r="K3760">
        <f t="shared" si="1257"/>
        <v>175</v>
      </c>
      <c r="L3760">
        <v>23</v>
      </c>
      <c r="W3760">
        <f t="shared" si="1249"/>
        <v>0</v>
      </c>
      <c r="X3760">
        <f t="shared" si="1250"/>
        <v>15</v>
      </c>
      <c r="Y3760">
        <f t="shared" si="1251"/>
        <v>0</v>
      </c>
      <c r="Z3760" s="22">
        <f t="shared" si="1252"/>
        <v>0</v>
      </c>
      <c r="AA3760" s="22">
        <f t="shared" si="1253"/>
        <v>0</v>
      </c>
      <c r="AB3760">
        <f t="shared" si="1254"/>
        <v>0</v>
      </c>
      <c r="AC3760" s="22">
        <f t="shared" si="1255"/>
        <v>0</v>
      </c>
      <c r="AD3760" s="22">
        <f t="shared" si="1256"/>
        <v>0</v>
      </c>
    </row>
    <row r="3761" spans="3:30" hidden="1" x14ac:dyDescent="0.25">
      <c r="D3761" s="1">
        <v>0.95833333333333337</v>
      </c>
      <c r="E3761">
        <v>11988</v>
      </c>
      <c r="F3761">
        <v>11992</v>
      </c>
      <c r="G3761">
        <v>11968</v>
      </c>
      <c r="H3761">
        <v>11979</v>
      </c>
      <c r="Z3761"/>
      <c r="AA3761"/>
      <c r="AC3761"/>
      <c r="AD3761"/>
    </row>
    <row r="3762" spans="3:30" hidden="1" x14ac:dyDescent="0.25">
      <c r="D3762" s="1">
        <v>0</v>
      </c>
      <c r="E3762">
        <v>11979</v>
      </c>
      <c r="F3762">
        <v>11979</v>
      </c>
      <c r="G3762">
        <v>11979</v>
      </c>
      <c r="H3762">
        <v>11979</v>
      </c>
      <c r="Z3762"/>
      <c r="AA3762"/>
      <c r="AC3762"/>
      <c r="AD3762"/>
    </row>
    <row r="3763" spans="3:30" hidden="1" x14ac:dyDescent="0.25">
      <c r="D3763" s="1">
        <v>4.1666666666666664E-2</v>
      </c>
      <c r="E3763">
        <v>11978</v>
      </c>
      <c r="F3763">
        <v>11981</v>
      </c>
      <c r="G3763">
        <v>11975</v>
      </c>
      <c r="H3763">
        <v>11979</v>
      </c>
      <c r="Z3763"/>
      <c r="AA3763"/>
      <c r="AC3763"/>
      <c r="AD3763"/>
    </row>
    <row r="3764" spans="3:30" hidden="1" x14ac:dyDescent="0.25">
      <c r="D3764" s="1">
        <v>8.3333333333333329E-2</v>
      </c>
      <c r="E3764">
        <v>11978</v>
      </c>
      <c r="F3764">
        <v>11982</v>
      </c>
      <c r="G3764">
        <v>11974</v>
      </c>
      <c r="H3764">
        <v>11982</v>
      </c>
      <c r="Z3764"/>
      <c r="AA3764"/>
      <c r="AC3764"/>
      <c r="AD3764"/>
    </row>
    <row r="3765" spans="3:30" hidden="1" x14ac:dyDescent="0.25">
      <c r="D3765" s="1">
        <v>0.125</v>
      </c>
      <c r="E3765">
        <v>11982</v>
      </c>
      <c r="F3765">
        <v>11983</v>
      </c>
      <c r="G3765">
        <v>11978</v>
      </c>
      <c r="H3765">
        <v>11980</v>
      </c>
      <c r="Z3765"/>
      <c r="AA3765"/>
      <c r="AC3765"/>
      <c r="AD3765"/>
    </row>
    <row r="3766" spans="3:30" hidden="1" x14ac:dyDescent="0.25">
      <c r="D3766" s="1">
        <v>0.16666666666666666</v>
      </c>
      <c r="E3766">
        <v>11981</v>
      </c>
      <c r="F3766">
        <v>11983</v>
      </c>
      <c r="G3766">
        <v>11980</v>
      </c>
      <c r="H3766">
        <v>11981</v>
      </c>
      <c r="Z3766"/>
      <c r="AA3766"/>
      <c r="AC3766"/>
      <c r="AD3766"/>
    </row>
    <row r="3767" spans="3:30" hidden="1" x14ac:dyDescent="0.25">
      <c r="D3767" s="1">
        <v>0.20833333333333334</v>
      </c>
      <c r="E3767">
        <v>11982</v>
      </c>
      <c r="F3767">
        <v>11986</v>
      </c>
      <c r="G3767">
        <v>11981</v>
      </c>
      <c r="H3767">
        <v>11985</v>
      </c>
      <c r="Z3767"/>
      <c r="AA3767"/>
      <c r="AC3767"/>
      <c r="AD3767"/>
    </row>
    <row r="3768" spans="3:30" hidden="1" x14ac:dyDescent="0.25">
      <c r="D3768" s="1">
        <v>0.25</v>
      </c>
      <c r="E3768">
        <v>11986</v>
      </c>
      <c r="F3768">
        <v>11998</v>
      </c>
      <c r="G3768">
        <v>11985</v>
      </c>
      <c r="H3768">
        <v>11997</v>
      </c>
      <c r="Z3768"/>
      <c r="AA3768"/>
      <c r="AC3768"/>
      <c r="AD3768"/>
    </row>
    <row r="3769" spans="3:30" hidden="1" x14ac:dyDescent="0.25">
      <c r="D3769" s="1">
        <v>0.29166666666666669</v>
      </c>
      <c r="E3769">
        <v>11998</v>
      </c>
      <c r="F3769">
        <v>12005</v>
      </c>
      <c r="G3769">
        <v>11994</v>
      </c>
      <c r="H3769">
        <v>11994</v>
      </c>
      <c r="Z3769"/>
      <c r="AA3769"/>
      <c r="AC3769"/>
      <c r="AD3769"/>
    </row>
    <row r="3770" spans="3:30" x14ac:dyDescent="0.25">
      <c r="D3770" s="2">
        <v>0.33333333333333331</v>
      </c>
      <c r="E3770">
        <v>11993</v>
      </c>
      <c r="F3770">
        <v>11997</v>
      </c>
      <c r="G3770">
        <v>11984</v>
      </c>
      <c r="H3770">
        <v>11994</v>
      </c>
      <c r="J3770">
        <v>1</v>
      </c>
      <c r="K3770">
        <v>0</v>
      </c>
      <c r="L3770">
        <v>13</v>
      </c>
      <c r="M3770">
        <v>9</v>
      </c>
      <c r="R3770">
        <f>MAX(F3768:F3784)</f>
        <v>12031</v>
      </c>
      <c r="W3770">
        <f t="shared" ref="W3770:W3784" si="1258">ABS(M3770)</f>
        <v>9</v>
      </c>
      <c r="X3770">
        <f t="shared" ref="X3770:X3784" si="1259">ABS(J3770)</f>
        <v>1</v>
      </c>
      <c r="Y3770">
        <f t="shared" ref="Y3770:Y3784" si="1260">IF(R3770&lt;1000,ABS(R3770),0)</f>
        <v>0</v>
      </c>
      <c r="Z3770" s="22">
        <f t="shared" ref="Z3770:Z3784" si="1261">IF(N3770=1,0,ABS(N3770))</f>
        <v>0</v>
      </c>
      <c r="AA3770" s="22">
        <f t="shared" ref="AA3770:AA3784" si="1262">ABS(O3770)</f>
        <v>0</v>
      </c>
      <c r="AB3770">
        <f t="shared" ref="AB3770:AB3784" si="1263">IF(N3770=1,1,0)</f>
        <v>0</v>
      </c>
      <c r="AC3770" s="22">
        <f t="shared" ref="AC3770:AC3784" si="1264">IF(N3770=1,ABS(N3771),0)</f>
        <v>0</v>
      </c>
      <c r="AD3770" s="22">
        <f t="shared" ref="AD3770:AD3784" si="1265">IF(N3770=1,0,ABS(O3771))</f>
        <v>0.15075376884422109</v>
      </c>
    </row>
    <row r="3771" spans="3:30" x14ac:dyDescent="0.25">
      <c r="D3771" s="2">
        <v>0.375</v>
      </c>
      <c r="E3771">
        <v>11995</v>
      </c>
      <c r="F3771">
        <v>12014</v>
      </c>
      <c r="G3771">
        <v>11984</v>
      </c>
      <c r="H3771">
        <v>11998</v>
      </c>
      <c r="J3771">
        <v>3</v>
      </c>
      <c r="K3771">
        <f t="shared" ref="K3771:K3784" si="1266">K3770+J3772</f>
        <v>0</v>
      </c>
      <c r="L3771">
        <v>30</v>
      </c>
      <c r="N3771">
        <f>IF(J3770&lt;0,MIN(K3771:K3784),MAX(K3771:K3784))/R3749</f>
        <v>4.5226130653266333E-2</v>
      </c>
      <c r="O3771">
        <f>IF(J3770&lt;0,MAX(K3771:K3784),MIN(K3771:K3784))/R3749</f>
        <v>-0.15075376884422109</v>
      </c>
      <c r="R3771">
        <f>MIN(G3768:G3784)</f>
        <v>11965</v>
      </c>
      <c r="W3771">
        <f t="shared" si="1258"/>
        <v>0</v>
      </c>
      <c r="X3771">
        <f t="shared" si="1259"/>
        <v>3</v>
      </c>
      <c r="Y3771">
        <f t="shared" si="1260"/>
        <v>0</v>
      </c>
      <c r="Z3771" s="22">
        <f t="shared" si="1261"/>
        <v>4.5226130653266333E-2</v>
      </c>
      <c r="AA3771" s="22">
        <f t="shared" si="1262"/>
        <v>0.15075376884422109</v>
      </c>
      <c r="AB3771">
        <f t="shared" si="1263"/>
        <v>0</v>
      </c>
      <c r="AC3771" s="22">
        <f t="shared" si="1264"/>
        <v>0</v>
      </c>
      <c r="AD3771" s="22">
        <f t="shared" si="1265"/>
        <v>0</v>
      </c>
    </row>
    <row r="3772" spans="3:30" x14ac:dyDescent="0.25">
      <c r="D3772" s="1">
        <v>0.41666666666666669</v>
      </c>
      <c r="E3772">
        <v>11998</v>
      </c>
      <c r="F3772">
        <v>12031</v>
      </c>
      <c r="G3772">
        <v>11984</v>
      </c>
      <c r="H3772">
        <v>11998</v>
      </c>
      <c r="J3772">
        <v>0</v>
      </c>
      <c r="K3772">
        <f t="shared" si="1266"/>
        <v>-4</v>
      </c>
      <c r="L3772">
        <v>47</v>
      </c>
      <c r="R3772">
        <f>R3770-R3771</f>
        <v>66</v>
      </c>
      <c r="W3772">
        <f t="shared" si="1258"/>
        <v>0</v>
      </c>
      <c r="X3772">
        <f t="shared" si="1259"/>
        <v>0</v>
      </c>
      <c r="Y3772">
        <f t="shared" si="1260"/>
        <v>66</v>
      </c>
      <c r="Z3772" s="22">
        <f t="shared" si="1261"/>
        <v>0</v>
      </c>
      <c r="AA3772" s="22">
        <f t="shared" si="1262"/>
        <v>0</v>
      </c>
      <c r="AB3772">
        <f t="shared" si="1263"/>
        <v>0</v>
      </c>
      <c r="AC3772" s="22">
        <f t="shared" si="1264"/>
        <v>0</v>
      </c>
      <c r="AD3772" s="22">
        <f t="shared" si="1265"/>
        <v>0</v>
      </c>
    </row>
    <row r="3773" spans="3:30" x14ac:dyDescent="0.25">
      <c r="D3773" s="1">
        <v>0.45833333333333331</v>
      </c>
      <c r="E3773">
        <v>11998</v>
      </c>
      <c r="F3773">
        <v>12011</v>
      </c>
      <c r="G3773">
        <v>11986</v>
      </c>
      <c r="H3773">
        <v>11994</v>
      </c>
      <c r="J3773">
        <v>-4</v>
      </c>
      <c r="K3773">
        <f t="shared" si="1266"/>
        <v>-18</v>
      </c>
      <c r="L3773">
        <v>25</v>
      </c>
      <c r="R3773">
        <v>66</v>
      </c>
      <c r="W3773">
        <f t="shared" si="1258"/>
        <v>0</v>
      </c>
      <c r="X3773">
        <f t="shared" si="1259"/>
        <v>4</v>
      </c>
      <c r="Y3773">
        <f t="shared" si="1260"/>
        <v>66</v>
      </c>
      <c r="Z3773" s="22">
        <f t="shared" si="1261"/>
        <v>0</v>
      </c>
      <c r="AA3773" s="22">
        <f t="shared" si="1262"/>
        <v>0</v>
      </c>
      <c r="AB3773">
        <f t="shared" si="1263"/>
        <v>0</v>
      </c>
      <c r="AC3773" s="22">
        <f t="shared" si="1264"/>
        <v>0</v>
      </c>
      <c r="AD3773" s="22">
        <f t="shared" si="1265"/>
        <v>0</v>
      </c>
    </row>
    <row r="3774" spans="3:30" x14ac:dyDescent="0.25">
      <c r="D3774" s="1">
        <v>0.5</v>
      </c>
      <c r="E3774">
        <v>11994</v>
      </c>
      <c r="F3774">
        <v>11995</v>
      </c>
      <c r="G3774">
        <v>11968</v>
      </c>
      <c r="H3774">
        <v>11980</v>
      </c>
      <c r="J3774">
        <v>-14</v>
      </c>
      <c r="K3774">
        <f t="shared" si="1266"/>
        <v>-30</v>
      </c>
      <c r="L3774">
        <v>27</v>
      </c>
      <c r="W3774">
        <f t="shared" si="1258"/>
        <v>0</v>
      </c>
      <c r="X3774">
        <f t="shared" si="1259"/>
        <v>14</v>
      </c>
      <c r="Y3774">
        <f t="shared" si="1260"/>
        <v>0</v>
      </c>
      <c r="Z3774" s="22">
        <f t="shared" si="1261"/>
        <v>0</v>
      </c>
      <c r="AA3774" s="22">
        <f t="shared" si="1262"/>
        <v>0</v>
      </c>
      <c r="AB3774">
        <f t="shared" si="1263"/>
        <v>0</v>
      </c>
      <c r="AC3774" s="22">
        <f t="shared" si="1264"/>
        <v>0</v>
      </c>
      <c r="AD3774" s="22">
        <f t="shared" si="1265"/>
        <v>0</v>
      </c>
    </row>
    <row r="3775" spans="3:30" x14ac:dyDescent="0.25">
      <c r="C3775">
        <v>1</v>
      </c>
      <c r="D3775" s="1">
        <v>0.54166666666666663</v>
      </c>
      <c r="E3775">
        <v>11980</v>
      </c>
      <c r="F3775">
        <v>11998</v>
      </c>
      <c r="G3775">
        <v>11966</v>
      </c>
      <c r="H3775">
        <v>11968</v>
      </c>
      <c r="J3775">
        <v>-12</v>
      </c>
      <c r="K3775">
        <f t="shared" si="1266"/>
        <v>-26</v>
      </c>
      <c r="L3775">
        <v>32</v>
      </c>
      <c r="W3775">
        <f t="shared" si="1258"/>
        <v>0</v>
      </c>
      <c r="X3775">
        <f t="shared" si="1259"/>
        <v>12</v>
      </c>
      <c r="Y3775">
        <f t="shared" si="1260"/>
        <v>0</v>
      </c>
      <c r="Z3775" s="22">
        <f t="shared" si="1261"/>
        <v>0</v>
      </c>
      <c r="AA3775" s="22">
        <f t="shared" si="1262"/>
        <v>0</v>
      </c>
      <c r="AB3775">
        <f t="shared" si="1263"/>
        <v>0</v>
      </c>
      <c r="AC3775" s="22">
        <f t="shared" si="1264"/>
        <v>0</v>
      </c>
      <c r="AD3775" s="22">
        <f t="shared" si="1265"/>
        <v>0</v>
      </c>
    </row>
    <row r="3776" spans="3:30" x14ac:dyDescent="0.25">
      <c r="D3776" s="1">
        <v>0.58333333333333337</v>
      </c>
      <c r="E3776">
        <v>11968</v>
      </c>
      <c r="F3776">
        <v>11982</v>
      </c>
      <c r="G3776">
        <v>11968</v>
      </c>
      <c r="H3776">
        <v>11972</v>
      </c>
      <c r="J3776">
        <v>4</v>
      </c>
      <c r="K3776">
        <f t="shared" si="1266"/>
        <v>-23</v>
      </c>
      <c r="L3776">
        <v>14</v>
      </c>
      <c r="W3776">
        <f t="shared" si="1258"/>
        <v>0</v>
      </c>
      <c r="X3776">
        <f t="shared" si="1259"/>
        <v>4</v>
      </c>
      <c r="Y3776">
        <f t="shared" si="1260"/>
        <v>0</v>
      </c>
      <c r="Z3776" s="22">
        <f t="shared" si="1261"/>
        <v>0</v>
      </c>
      <c r="AA3776" s="22">
        <f t="shared" si="1262"/>
        <v>0</v>
      </c>
      <c r="AB3776">
        <f t="shared" si="1263"/>
        <v>0</v>
      </c>
      <c r="AC3776" s="22">
        <f t="shared" si="1264"/>
        <v>0</v>
      </c>
      <c r="AD3776" s="22">
        <f t="shared" si="1265"/>
        <v>0</v>
      </c>
    </row>
    <row r="3777" spans="4:30" x14ac:dyDescent="0.25">
      <c r="D3777" s="1">
        <v>0.625</v>
      </c>
      <c r="E3777">
        <v>11972</v>
      </c>
      <c r="F3777">
        <v>11983</v>
      </c>
      <c r="G3777">
        <v>11965</v>
      </c>
      <c r="H3777">
        <v>11975</v>
      </c>
      <c r="J3777">
        <v>3</v>
      </c>
      <c r="K3777">
        <f t="shared" si="1266"/>
        <v>-11</v>
      </c>
      <c r="L3777">
        <v>18</v>
      </c>
      <c r="W3777">
        <f t="shared" si="1258"/>
        <v>0</v>
      </c>
      <c r="X3777">
        <f t="shared" si="1259"/>
        <v>3</v>
      </c>
      <c r="Y3777">
        <f t="shared" si="1260"/>
        <v>0</v>
      </c>
      <c r="Z3777" s="22">
        <f t="shared" si="1261"/>
        <v>0</v>
      </c>
      <c r="AA3777" s="22">
        <f t="shared" si="1262"/>
        <v>0</v>
      </c>
      <c r="AB3777">
        <f t="shared" si="1263"/>
        <v>0</v>
      </c>
      <c r="AC3777" s="22">
        <f t="shared" si="1264"/>
        <v>0</v>
      </c>
      <c r="AD3777" s="22">
        <f t="shared" si="1265"/>
        <v>0</v>
      </c>
    </row>
    <row r="3778" spans="4:30" x14ac:dyDescent="0.25">
      <c r="D3778" s="1">
        <v>0.66666666666666663</v>
      </c>
      <c r="E3778">
        <v>11974</v>
      </c>
      <c r="F3778">
        <v>11994</v>
      </c>
      <c r="G3778">
        <v>11967</v>
      </c>
      <c r="H3778">
        <v>11986</v>
      </c>
      <c r="J3778">
        <v>12</v>
      </c>
      <c r="K3778">
        <f t="shared" si="1266"/>
        <v>-1</v>
      </c>
      <c r="L3778">
        <v>27</v>
      </c>
      <c r="W3778">
        <f t="shared" si="1258"/>
        <v>0</v>
      </c>
      <c r="X3778">
        <f t="shared" si="1259"/>
        <v>12</v>
      </c>
      <c r="Y3778">
        <f t="shared" si="1260"/>
        <v>0</v>
      </c>
      <c r="Z3778" s="22">
        <f t="shared" si="1261"/>
        <v>0</v>
      </c>
      <c r="AA3778" s="22">
        <f t="shared" si="1262"/>
        <v>0</v>
      </c>
      <c r="AB3778">
        <f t="shared" si="1263"/>
        <v>0</v>
      </c>
      <c r="AC3778" s="22">
        <f t="shared" si="1264"/>
        <v>0</v>
      </c>
      <c r="AD3778" s="22">
        <f t="shared" si="1265"/>
        <v>0</v>
      </c>
    </row>
    <row r="3779" spans="4:30" x14ac:dyDescent="0.25">
      <c r="D3779" s="1">
        <v>0.70833333333333337</v>
      </c>
      <c r="E3779">
        <v>11986</v>
      </c>
      <c r="F3779">
        <v>12017</v>
      </c>
      <c r="G3779">
        <v>11975</v>
      </c>
      <c r="H3779">
        <v>11996</v>
      </c>
      <c r="J3779">
        <v>10</v>
      </c>
      <c r="K3779">
        <f t="shared" si="1266"/>
        <v>-3</v>
      </c>
      <c r="L3779">
        <v>42</v>
      </c>
      <c r="W3779">
        <f t="shared" si="1258"/>
        <v>0</v>
      </c>
      <c r="X3779">
        <f t="shared" si="1259"/>
        <v>10</v>
      </c>
      <c r="Y3779">
        <f t="shared" si="1260"/>
        <v>0</v>
      </c>
      <c r="Z3779" s="22">
        <f t="shared" si="1261"/>
        <v>0</v>
      </c>
      <c r="AA3779" s="22">
        <f t="shared" si="1262"/>
        <v>0</v>
      </c>
      <c r="AB3779">
        <f t="shared" si="1263"/>
        <v>0</v>
      </c>
      <c r="AC3779" s="22">
        <f t="shared" si="1264"/>
        <v>0</v>
      </c>
      <c r="AD3779" s="22">
        <f t="shared" si="1265"/>
        <v>0</v>
      </c>
    </row>
    <row r="3780" spans="4:30" x14ac:dyDescent="0.25">
      <c r="D3780" s="1">
        <v>0.75</v>
      </c>
      <c r="E3780">
        <v>11995</v>
      </c>
      <c r="F3780">
        <v>12004</v>
      </c>
      <c r="G3780">
        <v>11985</v>
      </c>
      <c r="H3780">
        <v>11993</v>
      </c>
      <c r="J3780">
        <v>-2</v>
      </c>
      <c r="K3780">
        <f t="shared" si="1266"/>
        <v>1</v>
      </c>
      <c r="L3780">
        <v>19</v>
      </c>
      <c r="W3780">
        <f t="shared" si="1258"/>
        <v>0</v>
      </c>
      <c r="X3780">
        <f t="shared" si="1259"/>
        <v>2</v>
      </c>
      <c r="Y3780">
        <f t="shared" si="1260"/>
        <v>0</v>
      </c>
      <c r="Z3780" s="22">
        <f t="shared" si="1261"/>
        <v>0</v>
      </c>
      <c r="AA3780" s="22">
        <f t="shared" si="1262"/>
        <v>0</v>
      </c>
      <c r="AB3780">
        <f t="shared" si="1263"/>
        <v>0</v>
      </c>
      <c r="AC3780" s="22">
        <f t="shared" si="1264"/>
        <v>0</v>
      </c>
      <c r="AD3780" s="22">
        <f t="shared" si="1265"/>
        <v>0</v>
      </c>
    </row>
    <row r="3781" spans="4:30" x14ac:dyDescent="0.25">
      <c r="D3781" s="1">
        <v>0.79166666666666663</v>
      </c>
      <c r="E3781">
        <v>11992</v>
      </c>
      <c r="F3781">
        <v>11998</v>
      </c>
      <c r="G3781">
        <v>11990</v>
      </c>
      <c r="H3781">
        <v>11996</v>
      </c>
      <c r="J3781">
        <v>4</v>
      </c>
      <c r="K3781">
        <f t="shared" si="1266"/>
        <v>9</v>
      </c>
      <c r="L3781">
        <v>8</v>
      </c>
      <c r="W3781">
        <f t="shared" si="1258"/>
        <v>0</v>
      </c>
      <c r="X3781">
        <f t="shared" si="1259"/>
        <v>4</v>
      </c>
      <c r="Y3781">
        <f t="shared" si="1260"/>
        <v>0</v>
      </c>
      <c r="Z3781" s="22">
        <f t="shared" si="1261"/>
        <v>0</v>
      </c>
      <c r="AA3781" s="22">
        <f t="shared" si="1262"/>
        <v>0</v>
      </c>
      <c r="AB3781">
        <f t="shared" si="1263"/>
        <v>0</v>
      </c>
      <c r="AC3781" s="22">
        <f t="shared" si="1264"/>
        <v>0</v>
      </c>
      <c r="AD3781" s="22">
        <f t="shared" si="1265"/>
        <v>0</v>
      </c>
    </row>
    <row r="3782" spans="4:30" x14ac:dyDescent="0.25">
      <c r="D3782" s="1">
        <v>0.83333333333333337</v>
      </c>
      <c r="E3782">
        <v>11996</v>
      </c>
      <c r="F3782">
        <v>12007</v>
      </c>
      <c r="G3782">
        <v>11996</v>
      </c>
      <c r="H3782">
        <v>12004</v>
      </c>
      <c r="J3782">
        <v>8</v>
      </c>
      <c r="K3782">
        <f t="shared" si="1266"/>
        <v>4</v>
      </c>
      <c r="L3782">
        <v>11</v>
      </c>
      <c r="W3782">
        <f t="shared" si="1258"/>
        <v>0</v>
      </c>
      <c r="X3782">
        <f t="shared" si="1259"/>
        <v>8</v>
      </c>
      <c r="Y3782">
        <f t="shared" si="1260"/>
        <v>0</v>
      </c>
      <c r="Z3782" s="22">
        <f t="shared" si="1261"/>
        <v>0</v>
      </c>
      <c r="AA3782" s="22">
        <f t="shared" si="1262"/>
        <v>0</v>
      </c>
      <c r="AB3782">
        <f t="shared" si="1263"/>
        <v>0</v>
      </c>
      <c r="AC3782" s="22">
        <f t="shared" si="1264"/>
        <v>0</v>
      </c>
      <c r="AD3782" s="22">
        <f t="shared" si="1265"/>
        <v>0</v>
      </c>
    </row>
    <row r="3783" spans="4:30" x14ac:dyDescent="0.25">
      <c r="D3783" s="1">
        <v>0.875</v>
      </c>
      <c r="E3783">
        <v>12004</v>
      </c>
      <c r="F3783">
        <v>12009</v>
      </c>
      <c r="G3783">
        <v>11985</v>
      </c>
      <c r="H3783">
        <v>11999</v>
      </c>
      <c r="J3783">
        <v>-5</v>
      </c>
      <c r="K3783">
        <f t="shared" si="1266"/>
        <v>6</v>
      </c>
      <c r="L3783">
        <v>24</v>
      </c>
      <c r="W3783">
        <f t="shared" si="1258"/>
        <v>0</v>
      </c>
      <c r="X3783">
        <f t="shared" si="1259"/>
        <v>5</v>
      </c>
      <c r="Y3783">
        <f t="shared" si="1260"/>
        <v>0</v>
      </c>
      <c r="Z3783" s="22">
        <f t="shared" si="1261"/>
        <v>0</v>
      </c>
      <c r="AA3783" s="22">
        <f t="shared" si="1262"/>
        <v>0</v>
      </c>
      <c r="AB3783">
        <f t="shared" si="1263"/>
        <v>0</v>
      </c>
      <c r="AC3783" s="22">
        <f t="shared" si="1264"/>
        <v>0</v>
      </c>
      <c r="AD3783" s="22">
        <f t="shared" si="1265"/>
        <v>0</v>
      </c>
    </row>
    <row r="3784" spans="4:30" x14ac:dyDescent="0.25">
      <c r="D3784" s="2">
        <v>0.91666666666666663</v>
      </c>
      <c r="E3784">
        <v>12000</v>
      </c>
      <c r="F3784">
        <v>12006</v>
      </c>
      <c r="G3784">
        <v>11995</v>
      </c>
      <c r="H3784">
        <v>12002</v>
      </c>
      <c r="J3784">
        <v>2</v>
      </c>
      <c r="K3784">
        <f t="shared" si="1266"/>
        <v>6</v>
      </c>
      <c r="L3784">
        <v>11</v>
      </c>
      <c r="W3784">
        <f t="shared" si="1258"/>
        <v>0</v>
      </c>
      <c r="X3784">
        <f t="shared" si="1259"/>
        <v>2</v>
      </c>
      <c r="Y3784">
        <f t="shared" si="1260"/>
        <v>0</v>
      </c>
      <c r="Z3784" s="22">
        <f t="shared" si="1261"/>
        <v>0</v>
      </c>
      <c r="AA3784" s="22">
        <f t="shared" si="1262"/>
        <v>0</v>
      </c>
      <c r="AB3784">
        <f t="shared" si="1263"/>
        <v>0</v>
      </c>
      <c r="AC3784" s="22">
        <f t="shared" si="1264"/>
        <v>0</v>
      </c>
      <c r="AD3784" s="22">
        <f t="shared" si="1265"/>
        <v>0</v>
      </c>
    </row>
    <row r="3785" spans="4:30" hidden="1" x14ac:dyDescent="0.25">
      <c r="D3785" s="1">
        <v>0.95833333333333337</v>
      </c>
      <c r="E3785">
        <v>12000</v>
      </c>
      <c r="F3785">
        <v>12014</v>
      </c>
      <c r="G3785">
        <v>12000</v>
      </c>
      <c r="H3785">
        <v>12014</v>
      </c>
      <c r="Z3785"/>
      <c r="AA3785"/>
      <c r="AC3785"/>
      <c r="AD3785"/>
    </row>
    <row r="3786" spans="4:30" hidden="1" x14ac:dyDescent="0.25">
      <c r="D3786" s="1">
        <v>0</v>
      </c>
      <c r="E3786">
        <v>12014</v>
      </c>
      <c r="F3786">
        <v>12014</v>
      </c>
      <c r="G3786">
        <v>12012</v>
      </c>
      <c r="H3786">
        <v>12012</v>
      </c>
      <c r="Z3786"/>
      <c r="AA3786"/>
      <c r="AC3786"/>
      <c r="AD3786"/>
    </row>
    <row r="3787" spans="4:30" hidden="1" x14ac:dyDescent="0.25">
      <c r="D3787" s="1">
        <v>4.1666666666666664E-2</v>
      </c>
      <c r="E3787">
        <v>12011</v>
      </c>
      <c r="F3787">
        <v>12017</v>
      </c>
      <c r="G3787">
        <v>12001</v>
      </c>
      <c r="H3787">
        <v>12006</v>
      </c>
      <c r="Z3787"/>
      <c r="AA3787"/>
      <c r="AC3787"/>
      <c r="AD3787"/>
    </row>
    <row r="3788" spans="4:30" hidden="1" x14ac:dyDescent="0.25">
      <c r="D3788" s="1">
        <v>8.3333333333333329E-2</v>
      </c>
      <c r="E3788">
        <v>12005</v>
      </c>
      <c r="F3788">
        <v>12005</v>
      </c>
      <c r="G3788">
        <v>11997</v>
      </c>
      <c r="H3788">
        <v>11997</v>
      </c>
      <c r="Z3788"/>
      <c r="AA3788"/>
      <c r="AC3788"/>
      <c r="AD3788"/>
    </row>
    <row r="3789" spans="4:30" hidden="1" x14ac:dyDescent="0.25">
      <c r="D3789" s="1">
        <v>0.125</v>
      </c>
      <c r="E3789">
        <v>11997</v>
      </c>
      <c r="F3789">
        <v>12005</v>
      </c>
      <c r="G3789">
        <v>11995</v>
      </c>
      <c r="H3789">
        <v>12002</v>
      </c>
      <c r="Z3789"/>
      <c r="AA3789"/>
      <c r="AC3789"/>
      <c r="AD3789"/>
    </row>
    <row r="3790" spans="4:30" hidden="1" x14ac:dyDescent="0.25">
      <c r="D3790" s="1">
        <v>0.16666666666666666</v>
      </c>
      <c r="E3790">
        <v>12003</v>
      </c>
      <c r="F3790">
        <v>12006</v>
      </c>
      <c r="G3790">
        <v>12000</v>
      </c>
      <c r="H3790">
        <v>12005</v>
      </c>
      <c r="Z3790"/>
      <c r="AA3790"/>
      <c r="AC3790"/>
      <c r="AD3790"/>
    </row>
    <row r="3791" spans="4:30" hidden="1" x14ac:dyDescent="0.25">
      <c r="D3791" s="1">
        <v>0.20833333333333334</v>
      </c>
      <c r="E3791">
        <v>12004</v>
      </c>
      <c r="F3791">
        <v>12007</v>
      </c>
      <c r="G3791">
        <v>12004</v>
      </c>
      <c r="H3791">
        <v>12006</v>
      </c>
      <c r="Z3791"/>
      <c r="AA3791"/>
      <c r="AC3791"/>
      <c r="AD3791"/>
    </row>
    <row r="3792" spans="4:30" hidden="1" x14ac:dyDescent="0.25">
      <c r="D3792" s="1">
        <v>0.25</v>
      </c>
      <c r="E3792">
        <v>12005</v>
      </c>
      <c r="F3792">
        <v>12006</v>
      </c>
      <c r="G3792">
        <v>12002</v>
      </c>
      <c r="H3792">
        <v>12002</v>
      </c>
      <c r="Z3792"/>
      <c r="AA3792"/>
      <c r="AC3792"/>
      <c r="AD3792"/>
    </row>
    <row r="3793" spans="3:30" hidden="1" x14ac:dyDescent="0.25">
      <c r="D3793" s="1">
        <v>0.29166666666666669</v>
      </c>
      <c r="E3793">
        <v>12001</v>
      </c>
      <c r="F3793">
        <v>12007</v>
      </c>
      <c r="G3793">
        <v>12001</v>
      </c>
      <c r="H3793">
        <v>12007</v>
      </c>
      <c r="Z3793"/>
      <c r="AA3793"/>
      <c r="AC3793"/>
      <c r="AD3793"/>
    </row>
    <row r="3794" spans="3:30" x14ac:dyDescent="0.25">
      <c r="D3794" s="2">
        <v>0.33333333333333331</v>
      </c>
      <c r="E3794">
        <v>12006</v>
      </c>
      <c r="F3794">
        <v>12008</v>
      </c>
      <c r="G3794">
        <v>12001</v>
      </c>
      <c r="H3794">
        <v>12002</v>
      </c>
      <c r="J3794">
        <v>-4</v>
      </c>
      <c r="K3794">
        <v>0</v>
      </c>
      <c r="L3794">
        <v>7</v>
      </c>
      <c r="M3794">
        <v>-54</v>
      </c>
      <c r="N3794">
        <v>1</v>
      </c>
      <c r="R3794">
        <f>MAX(F3792:F3808)</f>
        <v>12015</v>
      </c>
      <c r="W3794">
        <f t="shared" ref="W3794:W3808" si="1267">ABS(M3794)</f>
        <v>54</v>
      </c>
      <c r="X3794">
        <f t="shared" ref="X3794:X3808" si="1268">ABS(J3794)</f>
        <v>4</v>
      </c>
      <c r="Y3794">
        <f t="shared" ref="Y3794:Y3808" si="1269">IF(R3794&lt;1000,ABS(R3794),0)</f>
        <v>0</v>
      </c>
      <c r="Z3794" s="22">
        <f t="shared" ref="Z3794:Z3808" si="1270">IF(N3794=1,0,ABS(N3794))</f>
        <v>0</v>
      </c>
      <c r="AA3794" s="22">
        <f t="shared" ref="AA3794:AA3808" si="1271">ABS(O3794)</f>
        <v>0</v>
      </c>
      <c r="AB3794">
        <f t="shared" ref="AB3794:AB3808" si="1272">IF(N3794=1,1,0)</f>
        <v>1</v>
      </c>
      <c r="AC3794" s="22">
        <f t="shared" ref="AC3794:AC3808" si="1273">IF(N3794=1,ABS(N3795),0)</f>
        <v>0.77272727272727271</v>
      </c>
      <c r="AD3794" s="22">
        <f t="shared" ref="AD3794:AD3808" si="1274">IF(N3794=1,0,ABS(O3795))</f>
        <v>0</v>
      </c>
    </row>
    <row r="3795" spans="3:30" x14ac:dyDescent="0.25">
      <c r="D3795" s="2">
        <v>0.375</v>
      </c>
      <c r="E3795">
        <v>12003</v>
      </c>
      <c r="F3795">
        <v>12005</v>
      </c>
      <c r="G3795">
        <v>11992</v>
      </c>
      <c r="H3795">
        <v>11995</v>
      </c>
      <c r="J3795">
        <v>-8</v>
      </c>
      <c r="K3795">
        <f t="shared" ref="K3795:K3808" si="1275">K3794+J3796</f>
        <v>0</v>
      </c>
      <c r="L3795">
        <v>13</v>
      </c>
      <c r="N3795">
        <f>IF(J3794&lt;0,MIN(K3795:K3808),MAX(K3795:K3808))/R3773</f>
        <v>-0.77272727272727271</v>
      </c>
      <c r="O3795">
        <f>IF(J3794&lt;0,MAX(K3795:K3808),MIN(K3795:K3808))/R3773</f>
        <v>0.19696969696969696</v>
      </c>
      <c r="R3795">
        <f>MIN(G3792:G3808)</f>
        <v>11925</v>
      </c>
      <c r="W3795">
        <f t="shared" si="1267"/>
        <v>0</v>
      </c>
      <c r="X3795">
        <f t="shared" si="1268"/>
        <v>8</v>
      </c>
      <c r="Y3795">
        <f t="shared" si="1269"/>
        <v>0</v>
      </c>
      <c r="Z3795" s="22">
        <f t="shared" si="1270"/>
        <v>0.77272727272727271</v>
      </c>
      <c r="AA3795" s="22">
        <f t="shared" si="1271"/>
        <v>0.19696969696969696</v>
      </c>
      <c r="AB3795">
        <f t="shared" si="1272"/>
        <v>0</v>
      </c>
      <c r="AC3795" s="22">
        <f t="shared" si="1273"/>
        <v>0</v>
      </c>
      <c r="AD3795" s="22">
        <f t="shared" si="1274"/>
        <v>0</v>
      </c>
    </row>
    <row r="3796" spans="3:30" x14ac:dyDescent="0.25">
      <c r="D3796" s="1">
        <v>0.41666666666666669</v>
      </c>
      <c r="E3796">
        <v>11996</v>
      </c>
      <c r="F3796">
        <v>12013</v>
      </c>
      <c r="G3796">
        <v>11983</v>
      </c>
      <c r="H3796">
        <v>11996</v>
      </c>
      <c r="J3796">
        <v>0</v>
      </c>
      <c r="K3796">
        <f t="shared" si="1275"/>
        <v>13</v>
      </c>
      <c r="L3796">
        <v>30</v>
      </c>
      <c r="R3796">
        <f>R3794-R3795</f>
        <v>90</v>
      </c>
      <c r="W3796">
        <f t="shared" si="1267"/>
        <v>0</v>
      </c>
      <c r="X3796">
        <f t="shared" si="1268"/>
        <v>0</v>
      </c>
      <c r="Y3796">
        <f t="shared" si="1269"/>
        <v>90</v>
      </c>
      <c r="Z3796" s="22">
        <f t="shared" si="1270"/>
        <v>0</v>
      </c>
      <c r="AA3796" s="22">
        <f t="shared" si="1271"/>
        <v>0</v>
      </c>
      <c r="AB3796">
        <f t="shared" si="1272"/>
        <v>0</v>
      </c>
      <c r="AC3796" s="22">
        <f t="shared" si="1273"/>
        <v>0</v>
      </c>
      <c r="AD3796" s="22">
        <f t="shared" si="1274"/>
        <v>0</v>
      </c>
    </row>
    <row r="3797" spans="3:30" x14ac:dyDescent="0.25">
      <c r="D3797" s="1">
        <v>0.45833333333333331</v>
      </c>
      <c r="E3797">
        <v>11996</v>
      </c>
      <c r="F3797">
        <v>12015</v>
      </c>
      <c r="G3797">
        <v>11994</v>
      </c>
      <c r="H3797">
        <v>12009</v>
      </c>
      <c r="J3797">
        <v>13</v>
      </c>
      <c r="K3797">
        <f t="shared" si="1275"/>
        <v>-7</v>
      </c>
      <c r="L3797">
        <v>21</v>
      </c>
      <c r="W3797">
        <f t="shared" si="1267"/>
        <v>0</v>
      </c>
      <c r="X3797">
        <f t="shared" si="1268"/>
        <v>13</v>
      </c>
      <c r="Y3797">
        <f t="shared" si="1269"/>
        <v>0</v>
      </c>
      <c r="Z3797" s="22">
        <f t="shared" si="1270"/>
        <v>0</v>
      </c>
      <c r="AA3797" s="22">
        <f t="shared" si="1271"/>
        <v>0</v>
      </c>
      <c r="AB3797">
        <f t="shared" si="1272"/>
        <v>0</v>
      </c>
      <c r="AC3797" s="22">
        <f t="shared" si="1273"/>
        <v>0</v>
      </c>
      <c r="AD3797" s="22">
        <f t="shared" si="1274"/>
        <v>0</v>
      </c>
    </row>
    <row r="3798" spans="3:30" x14ac:dyDescent="0.25">
      <c r="D3798" s="1">
        <v>0.5</v>
      </c>
      <c r="E3798">
        <v>12009</v>
      </c>
      <c r="F3798">
        <v>12009</v>
      </c>
      <c r="G3798">
        <v>11988</v>
      </c>
      <c r="H3798">
        <v>11989</v>
      </c>
      <c r="J3798">
        <v>-20</v>
      </c>
      <c r="K3798">
        <f t="shared" si="1275"/>
        <v>-3</v>
      </c>
      <c r="L3798">
        <v>21</v>
      </c>
      <c r="W3798">
        <f t="shared" si="1267"/>
        <v>0</v>
      </c>
      <c r="X3798">
        <f t="shared" si="1268"/>
        <v>20</v>
      </c>
      <c r="Y3798">
        <f t="shared" si="1269"/>
        <v>0</v>
      </c>
      <c r="Z3798" s="22">
        <f t="shared" si="1270"/>
        <v>0</v>
      </c>
      <c r="AA3798" s="22">
        <f t="shared" si="1271"/>
        <v>0</v>
      </c>
      <c r="AB3798">
        <f t="shared" si="1272"/>
        <v>0</v>
      </c>
      <c r="AC3798" s="22">
        <f t="shared" si="1273"/>
        <v>0</v>
      </c>
      <c r="AD3798" s="22">
        <f t="shared" si="1274"/>
        <v>0</v>
      </c>
    </row>
    <row r="3799" spans="3:30" x14ac:dyDescent="0.25">
      <c r="C3799">
        <v>1</v>
      </c>
      <c r="D3799" s="1">
        <v>0.54166666666666663</v>
      </c>
      <c r="E3799">
        <v>11989</v>
      </c>
      <c r="F3799">
        <v>11996</v>
      </c>
      <c r="G3799">
        <v>11983</v>
      </c>
      <c r="H3799">
        <v>11993</v>
      </c>
      <c r="J3799">
        <v>4</v>
      </c>
      <c r="K3799">
        <f t="shared" si="1275"/>
        <v>-21</v>
      </c>
      <c r="L3799">
        <v>13</v>
      </c>
      <c r="W3799">
        <f t="shared" si="1267"/>
        <v>0</v>
      </c>
      <c r="X3799">
        <f t="shared" si="1268"/>
        <v>4</v>
      </c>
      <c r="Y3799">
        <f t="shared" si="1269"/>
        <v>0</v>
      </c>
      <c r="Z3799" s="22">
        <f t="shared" si="1270"/>
        <v>0</v>
      </c>
      <c r="AA3799" s="22">
        <f t="shared" si="1271"/>
        <v>0</v>
      </c>
      <c r="AB3799">
        <f t="shared" si="1272"/>
        <v>0</v>
      </c>
      <c r="AC3799" s="22">
        <f t="shared" si="1273"/>
        <v>0</v>
      </c>
      <c r="AD3799" s="22">
        <f t="shared" si="1274"/>
        <v>0</v>
      </c>
    </row>
    <row r="3800" spans="3:30" x14ac:dyDescent="0.25">
      <c r="D3800" s="1">
        <v>0.58333333333333337</v>
      </c>
      <c r="E3800">
        <v>11993</v>
      </c>
      <c r="F3800">
        <v>11999</v>
      </c>
      <c r="G3800">
        <v>11972</v>
      </c>
      <c r="H3800">
        <v>11975</v>
      </c>
      <c r="J3800">
        <v>-18</v>
      </c>
      <c r="K3800">
        <f t="shared" si="1275"/>
        <v>-13</v>
      </c>
      <c r="L3800">
        <v>27</v>
      </c>
      <c r="W3800">
        <f t="shared" si="1267"/>
        <v>0</v>
      </c>
      <c r="X3800">
        <f t="shared" si="1268"/>
        <v>18</v>
      </c>
      <c r="Y3800">
        <f t="shared" si="1269"/>
        <v>0</v>
      </c>
      <c r="Z3800" s="22">
        <f t="shared" si="1270"/>
        <v>0</v>
      </c>
      <c r="AA3800" s="22">
        <f t="shared" si="1271"/>
        <v>0</v>
      </c>
      <c r="AB3800">
        <f t="shared" si="1272"/>
        <v>0</v>
      </c>
      <c r="AC3800" s="22">
        <f t="shared" si="1273"/>
        <v>0</v>
      </c>
      <c r="AD3800" s="22">
        <f t="shared" si="1274"/>
        <v>0</v>
      </c>
    </row>
    <row r="3801" spans="3:30" x14ac:dyDescent="0.25">
      <c r="D3801" s="1">
        <v>0.625</v>
      </c>
      <c r="E3801">
        <v>11975</v>
      </c>
      <c r="F3801">
        <v>11986</v>
      </c>
      <c r="G3801">
        <v>11975</v>
      </c>
      <c r="H3801">
        <v>11983</v>
      </c>
      <c r="J3801">
        <v>8</v>
      </c>
      <c r="K3801">
        <f t="shared" si="1275"/>
        <v>-16</v>
      </c>
      <c r="L3801">
        <v>11</v>
      </c>
      <c r="W3801">
        <f t="shared" si="1267"/>
        <v>0</v>
      </c>
      <c r="X3801">
        <f t="shared" si="1268"/>
        <v>8</v>
      </c>
      <c r="Y3801">
        <f t="shared" si="1269"/>
        <v>0</v>
      </c>
      <c r="Z3801" s="22">
        <f t="shared" si="1270"/>
        <v>0</v>
      </c>
      <c r="AA3801" s="22">
        <f t="shared" si="1271"/>
        <v>0</v>
      </c>
      <c r="AB3801">
        <f t="shared" si="1272"/>
        <v>0</v>
      </c>
      <c r="AC3801" s="22">
        <f t="shared" si="1273"/>
        <v>0</v>
      </c>
      <c r="AD3801" s="22">
        <f t="shared" si="1274"/>
        <v>0</v>
      </c>
    </row>
    <row r="3802" spans="3:30" x14ac:dyDescent="0.25">
      <c r="D3802" s="1">
        <v>0.66666666666666663</v>
      </c>
      <c r="E3802">
        <v>11984</v>
      </c>
      <c r="F3802">
        <v>11997</v>
      </c>
      <c r="G3802">
        <v>11973</v>
      </c>
      <c r="H3802">
        <v>11981</v>
      </c>
      <c r="J3802">
        <v>-3</v>
      </c>
      <c r="K3802">
        <f t="shared" si="1275"/>
        <v>-50</v>
      </c>
      <c r="L3802">
        <v>24</v>
      </c>
      <c r="W3802">
        <f t="shared" si="1267"/>
        <v>0</v>
      </c>
      <c r="X3802">
        <f t="shared" si="1268"/>
        <v>3</v>
      </c>
      <c r="Y3802">
        <f t="shared" si="1269"/>
        <v>0</v>
      </c>
      <c r="Z3802" s="22">
        <f t="shared" si="1270"/>
        <v>0</v>
      </c>
      <c r="AA3802" s="22">
        <f t="shared" si="1271"/>
        <v>0</v>
      </c>
      <c r="AB3802">
        <f t="shared" si="1272"/>
        <v>0</v>
      </c>
      <c r="AC3802" s="22">
        <f t="shared" si="1273"/>
        <v>0</v>
      </c>
      <c r="AD3802" s="22">
        <f t="shared" si="1274"/>
        <v>0</v>
      </c>
    </row>
    <row r="3803" spans="3:30" x14ac:dyDescent="0.25">
      <c r="D3803" s="1">
        <v>0.70833333333333337</v>
      </c>
      <c r="E3803">
        <v>11981</v>
      </c>
      <c r="F3803">
        <v>11985</v>
      </c>
      <c r="G3803">
        <v>11944</v>
      </c>
      <c r="H3803">
        <v>11947</v>
      </c>
      <c r="J3803">
        <v>-34</v>
      </c>
      <c r="K3803">
        <f t="shared" si="1275"/>
        <v>-51</v>
      </c>
      <c r="L3803">
        <v>41</v>
      </c>
      <c r="W3803">
        <f t="shared" si="1267"/>
        <v>0</v>
      </c>
      <c r="X3803">
        <f t="shared" si="1268"/>
        <v>34</v>
      </c>
      <c r="Y3803">
        <f t="shared" si="1269"/>
        <v>0</v>
      </c>
      <c r="Z3803" s="22">
        <f t="shared" si="1270"/>
        <v>0</v>
      </c>
      <c r="AA3803" s="22">
        <f t="shared" si="1271"/>
        <v>0</v>
      </c>
      <c r="AB3803">
        <f t="shared" si="1272"/>
        <v>0</v>
      </c>
      <c r="AC3803" s="22">
        <f t="shared" si="1273"/>
        <v>0</v>
      </c>
      <c r="AD3803" s="22">
        <f t="shared" si="1274"/>
        <v>0</v>
      </c>
    </row>
    <row r="3804" spans="3:30" x14ac:dyDescent="0.25">
      <c r="D3804" s="1">
        <v>0.75</v>
      </c>
      <c r="E3804">
        <v>11947</v>
      </c>
      <c r="F3804">
        <v>11953</v>
      </c>
      <c r="G3804">
        <v>11925</v>
      </c>
      <c r="H3804">
        <v>11946</v>
      </c>
      <c r="J3804">
        <v>-1</v>
      </c>
      <c r="K3804">
        <f t="shared" si="1275"/>
        <v>-35</v>
      </c>
      <c r="L3804">
        <v>28</v>
      </c>
      <c r="W3804">
        <f t="shared" si="1267"/>
        <v>0</v>
      </c>
      <c r="X3804">
        <f t="shared" si="1268"/>
        <v>1</v>
      </c>
      <c r="Y3804">
        <f t="shared" si="1269"/>
        <v>0</v>
      </c>
      <c r="Z3804" s="22">
        <f t="shared" si="1270"/>
        <v>0</v>
      </c>
      <c r="AA3804" s="22">
        <f t="shared" si="1271"/>
        <v>0</v>
      </c>
      <c r="AB3804">
        <f t="shared" si="1272"/>
        <v>0</v>
      </c>
      <c r="AC3804" s="22">
        <f t="shared" si="1273"/>
        <v>0</v>
      </c>
      <c r="AD3804" s="22">
        <f t="shared" si="1274"/>
        <v>0</v>
      </c>
    </row>
    <row r="3805" spans="3:30" x14ac:dyDescent="0.25">
      <c r="D3805" s="1">
        <v>0.79166666666666663</v>
      </c>
      <c r="E3805">
        <v>11947</v>
      </c>
      <c r="F3805">
        <v>11971</v>
      </c>
      <c r="G3805">
        <v>11945</v>
      </c>
      <c r="H3805">
        <v>11963</v>
      </c>
      <c r="J3805">
        <v>16</v>
      </c>
      <c r="K3805">
        <f t="shared" si="1275"/>
        <v>-34</v>
      </c>
      <c r="L3805">
        <v>26</v>
      </c>
      <c r="W3805">
        <f t="shared" si="1267"/>
        <v>0</v>
      </c>
      <c r="X3805">
        <f t="shared" si="1268"/>
        <v>16</v>
      </c>
      <c r="Y3805">
        <f t="shared" si="1269"/>
        <v>0</v>
      </c>
      <c r="Z3805" s="22">
        <f t="shared" si="1270"/>
        <v>0</v>
      </c>
      <c r="AA3805" s="22">
        <f t="shared" si="1271"/>
        <v>0</v>
      </c>
      <c r="AB3805">
        <f t="shared" si="1272"/>
        <v>0</v>
      </c>
      <c r="AC3805" s="22">
        <f t="shared" si="1273"/>
        <v>0</v>
      </c>
      <c r="AD3805" s="22">
        <f t="shared" si="1274"/>
        <v>0</v>
      </c>
    </row>
    <row r="3806" spans="3:30" x14ac:dyDescent="0.25">
      <c r="D3806" s="1">
        <v>0.83333333333333337</v>
      </c>
      <c r="E3806">
        <v>11963</v>
      </c>
      <c r="F3806">
        <v>11966</v>
      </c>
      <c r="G3806">
        <v>11959</v>
      </c>
      <c r="H3806">
        <v>11964</v>
      </c>
      <c r="J3806">
        <v>1</v>
      </c>
      <c r="K3806">
        <f t="shared" si="1275"/>
        <v>-30</v>
      </c>
      <c r="L3806">
        <v>7</v>
      </c>
      <c r="W3806">
        <f t="shared" si="1267"/>
        <v>0</v>
      </c>
      <c r="X3806">
        <f t="shared" si="1268"/>
        <v>1</v>
      </c>
      <c r="Y3806">
        <f t="shared" si="1269"/>
        <v>0</v>
      </c>
      <c r="Z3806" s="22">
        <f t="shared" si="1270"/>
        <v>0</v>
      </c>
      <c r="AA3806" s="22">
        <f t="shared" si="1271"/>
        <v>0</v>
      </c>
      <c r="AB3806">
        <f t="shared" si="1272"/>
        <v>0</v>
      </c>
      <c r="AC3806" s="22">
        <f t="shared" si="1273"/>
        <v>0</v>
      </c>
      <c r="AD3806" s="22">
        <f t="shared" si="1274"/>
        <v>0</v>
      </c>
    </row>
    <row r="3807" spans="3:30" x14ac:dyDescent="0.25">
      <c r="D3807" s="1">
        <v>0.875</v>
      </c>
      <c r="E3807">
        <v>11964</v>
      </c>
      <c r="F3807">
        <v>11970</v>
      </c>
      <c r="G3807">
        <v>11962</v>
      </c>
      <c r="H3807">
        <v>11968</v>
      </c>
      <c r="J3807">
        <v>4</v>
      </c>
      <c r="K3807">
        <f t="shared" si="1275"/>
        <v>-46</v>
      </c>
      <c r="L3807">
        <v>8</v>
      </c>
      <c r="W3807">
        <f t="shared" si="1267"/>
        <v>0</v>
      </c>
      <c r="X3807">
        <f t="shared" si="1268"/>
        <v>4</v>
      </c>
      <c r="Y3807">
        <f t="shared" si="1269"/>
        <v>0</v>
      </c>
      <c r="Z3807" s="22">
        <f t="shared" si="1270"/>
        <v>0</v>
      </c>
      <c r="AA3807" s="22">
        <f t="shared" si="1271"/>
        <v>0</v>
      </c>
      <c r="AB3807">
        <f t="shared" si="1272"/>
        <v>0</v>
      </c>
      <c r="AC3807" s="22">
        <f t="shared" si="1273"/>
        <v>0</v>
      </c>
      <c r="AD3807" s="22">
        <f t="shared" si="1274"/>
        <v>0</v>
      </c>
    </row>
    <row r="3808" spans="3:30" x14ac:dyDescent="0.25">
      <c r="D3808" s="2">
        <v>0.91666666666666663</v>
      </c>
      <c r="E3808">
        <v>11968</v>
      </c>
      <c r="F3808">
        <v>11969</v>
      </c>
      <c r="G3808">
        <v>11942</v>
      </c>
      <c r="H3808">
        <v>11952</v>
      </c>
      <c r="J3808">
        <v>-16</v>
      </c>
      <c r="K3808">
        <f t="shared" si="1275"/>
        <v>-46</v>
      </c>
      <c r="L3808">
        <v>27</v>
      </c>
      <c r="W3808">
        <f t="shared" si="1267"/>
        <v>0</v>
      </c>
      <c r="X3808">
        <f t="shared" si="1268"/>
        <v>16</v>
      </c>
      <c r="Y3808">
        <f t="shared" si="1269"/>
        <v>0</v>
      </c>
      <c r="Z3808" s="22">
        <f t="shared" si="1270"/>
        <v>0</v>
      </c>
      <c r="AA3808" s="22">
        <f t="shared" si="1271"/>
        <v>0</v>
      </c>
      <c r="AB3808">
        <f t="shared" si="1272"/>
        <v>0</v>
      </c>
      <c r="AC3808" s="22">
        <f t="shared" si="1273"/>
        <v>0</v>
      </c>
      <c r="AD3808" s="22">
        <f t="shared" si="1274"/>
        <v>0</v>
      </c>
    </row>
    <row r="3809" spans="3:30" hidden="1" x14ac:dyDescent="0.25">
      <c r="D3809" s="1">
        <v>0.95833333333333337</v>
      </c>
      <c r="E3809">
        <v>11955</v>
      </c>
      <c r="F3809">
        <v>11963</v>
      </c>
      <c r="G3809">
        <v>11946</v>
      </c>
      <c r="H3809">
        <v>11953</v>
      </c>
      <c r="Z3809"/>
      <c r="AA3809"/>
      <c r="AC3809"/>
      <c r="AD3809"/>
    </row>
    <row r="3810" spans="3:30" hidden="1" x14ac:dyDescent="0.25">
      <c r="D3810" s="1">
        <v>4.1666666666666664E-2</v>
      </c>
      <c r="E3810">
        <v>11950</v>
      </c>
      <c r="F3810">
        <v>11950</v>
      </c>
      <c r="G3810">
        <v>11938</v>
      </c>
      <c r="H3810">
        <v>11939</v>
      </c>
      <c r="Z3810"/>
      <c r="AA3810"/>
      <c r="AC3810"/>
      <c r="AD3810"/>
    </row>
    <row r="3811" spans="3:30" hidden="1" x14ac:dyDescent="0.25">
      <c r="D3811" s="1">
        <v>8.3333333333333329E-2</v>
      </c>
      <c r="E3811">
        <v>11938</v>
      </c>
      <c r="F3811">
        <v>11947</v>
      </c>
      <c r="G3811">
        <v>11937</v>
      </c>
      <c r="H3811">
        <v>11945</v>
      </c>
      <c r="Z3811"/>
      <c r="AA3811"/>
      <c r="AC3811"/>
      <c r="AD3811"/>
    </row>
    <row r="3812" spans="3:30" hidden="1" x14ac:dyDescent="0.25">
      <c r="D3812" s="1">
        <v>0.125</v>
      </c>
      <c r="E3812">
        <v>11945</v>
      </c>
      <c r="F3812">
        <v>11948</v>
      </c>
      <c r="G3812">
        <v>11941</v>
      </c>
      <c r="H3812">
        <v>11942</v>
      </c>
      <c r="Z3812"/>
      <c r="AA3812"/>
      <c r="AC3812"/>
      <c r="AD3812"/>
    </row>
    <row r="3813" spans="3:30" hidden="1" x14ac:dyDescent="0.25">
      <c r="D3813" s="1">
        <v>0.16666666666666666</v>
      </c>
      <c r="E3813">
        <v>11943</v>
      </c>
      <c r="F3813">
        <v>11943</v>
      </c>
      <c r="G3813">
        <v>11939</v>
      </c>
      <c r="H3813">
        <v>11942</v>
      </c>
      <c r="Z3813"/>
      <c r="AA3813"/>
      <c r="AC3813"/>
      <c r="AD3813"/>
    </row>
    <row r="3814" spans="3:30" hidden="1" x14ac:dyDescent="0.25">
      <c r="D3814" s="1">
        <v>0.20833333333333334</v>
      </c>
      <c r="E3814">
        <v>11943</v>
      </c>
      <c r="F3814">
        <v>11943</v>
      </c>
      <c r="G3814">
        <v>11939</v>
      </c>
      <c r="H3814">
        <v>11943</v>
      </c>
      <c r="Z3814"/>
      <c r="AA3814"/>
      <c r="AC3814"/>
      <c r="AD3814"/>
    </row>
    <row r="3815" spans="3:30" hidden="1" x14ac:dyDescent="0.25">
      <c r="D3815" s="1">
        <v>0.25</v>
      </c>
      <c r="E3815">
        <v>11942</v>
      </c>
      <c r="F3815">
        <v>11944</v>
      </c>
      <c r="G3815">
        <v>11941</v>
      </c>
      <c r="H3815">
        <v>11943</v>
      </c>
      <c r="Z3815"/>
      <c r="AA3815"/>
      <c r="AC3815"/>
      <c r="AD3815"/>
    </row>
    <row r="3816" spans="3:30" hidden="1" x14ac:dyDescent="0.25">
      <c r="D3816" s="1">
        <v>0.29166666666666669</v>
      </c>
      <c r="E3816">
        <v>11944</v>
      </c>
      <c r="F3816">
        <v>11945</v>
      </c>
      <c r="G3816">
        <v>11942</v>
      </c>
      <c r="H3816">
        <v>11943</v>
      </c>
      <c r="Z3816"/>
      <c r="AA3816"/>
      <c r="AC3816"/>
      <c r="AD3816"/>
    </row>
    <row r="3817" spans="3:30" x14ac:dyDescent="0.25">
      <c r="D3817" s="2">
        <v>0.33333333333333331</v>
      </c>
      <c r="E3817">
        <v>11942</v>
      </c>
      <c r="F3817">
        <v>11943</v>
      </c>
      <c r="G3817">
        <v>11927</v>
      </c>
      <c r="H3817">
        <v>11931</v>
      </c>
      <c r="J3817">
        <v>-11</v>
      </c>
      <c r="K3817">
        <v>0</v>
      </c>
      <c r="L3817">
        <v>16</v>
      </c>
      <c r="M3817">
        <v>-104</v>
      </c>
      <c r="N3817">
        <v>1</v>
      </c>
      <c r="R3817">
        <f>MAX(F3815:F3831)</f>
        <v>11945</v>
      </c>
      <c r="W3817">
        <f t="shared" ref="W3817:W3831" si="1276">ABS(M3817)</f>
        <v>104</v>
      </c>
      <c r="X3817">
        <f t="shared" ref="X3817:X3831" si="1277">ABS(J3817)</f>
        <v>11</v>
      </c>
      <c r="Y3817">
        <f t="shared" ref="Y3817:Y3831" si="1278">IF(R3817&lt;1000,ABS(R3817),0)</f>
        <v>0</v>
      </c>
      <c r="Z3817" s="22">
        <f t="shared" ref="Z3817:Z3831" si="1279">IF(N3817=1,0,ABS(N3817))</f>
        <v>0</v>
      </c>
      <c r="AA3817" s="22">
        <f t="shared" ref="AA3817:AA3831" si="1280">ABS(O3817)</f>
        <v>0</v>
      </c>
      <c r="AB3817">
        <f t="shared" ref="AB3817:AB3831" si="1281">IF(N3817=1,1,0)</f>
        <v>1</v>
      </c>
      <c r="AC3817" s="22">
        <f t="shared" ref="AC3817:AC3831" si="1282">IF(N3817=1,ABS(N3818),0)</f>
        <v>2.0222222222222221</v>
      </c>
      <c r="AD3817" s="22">
        <f t="shared" ref="AD3817:AD3831" si="1283">IF(N3817=1,0,ABS(O3818))</f>
        <v>0</v>
      </c>
    </row>
    <row r="3818" spans="3:30" x14ac:dyDescent="0.25">
      <c r="D3818" s="2">
        <v>0.375</v>
      </c>
      <c r="E3818">
        <v>11932</v>
      </c>
      <c r="F3818">
        <v>11932</v>
      </c>
      <c r="G3818">
        <v>11896</v>
      </c>
      <c r="H3818">
        <v>11914</v>
      </c>
      <c r="J3818">
        <v>-18</v>
      </c>
      <c r="K3818">
        <f t="shared" ref="K3818:K3831" si="1284">K3817+J3819</f>
        <v>0</v>
      </c>
      <c r="L3818">
        <v>36</v>
      </c>
      <c r="N3818">
        <f>IF(J3817&lt;0,MIN(K3818:K3831),MAX(K3818:K3831))/R3796</f>
        <v>-2.0222222222222221</v>
      </c>
      <c r="O3818">
        <f>IF(J3817&lt;0,MAX(K3818:K3831),MIN(K3818:K3831))/R3796</f>
        <v>0</v>
      </c>
      <c r="R3818">
        <f>MIN(G3815:G3831)</f>
        <v>11721</v>
      </c>
      <c r="W3818">
        <f t="shared" si="1276"/>
        <v>0</v>
      </c>
      <c r="X3818">
        <f t="shared" si="1277"/>
        <v>18</v>
      </c>
      <c r="Y3818">
        <f t="shared" si="1278"/>
        <v>0</v>
      </c>
      <c r="Z3818" s="22">
        <f t="shared" si="1279"/>
        <v>2.0222222222222221</v>
      </c>
      <c r="AA3818" s="22">
        <f t="shared" si="1280"/>
        <v>0</v>
      </c>
      <c r="AB3818">
        <f t="shared" si="1281"/>
        <v>0</v>
      </c>
      <c r="AC3818" s="22">
        <f t="shared" si="1282"/>
        <v>0</v>
      </c>
      <c r="AD3818" s="22">
        <f t="shared" si="1283"/>
        <v>0</v>
      </c>
    </row>
    <row r="3819" spans="3:30" x14ac:dyDescent="0.25">
      <c r="D3819" s="1">
        <v>0.41666666666666669</v>
      </c>
      <c r="E3819">
        <v>11915</v>
      </c>
      <c r="F3819">
        <v>11935</v>
      </c>
      <c r="G3819">
        <v>11908</v>
      </c>
      <c r="H3819">
        <v>11915</v>
      </c>
      <c r="J3819">
        <v>0</v>
      </c>
      <c r="K3819">
        <f t="shared" si="1284"/>
        <v>-5</v>
      </c>
      <c r="L3819">
        <v>27</v>
      </c>
      <c r="R3819">
        <f>R3817-R3818</f>
        <v>224</v>
      </c>
      <c r="W3819">
        <f t="shared" si="1276"/>
        <v>0</v>
      </c>
      <c r="X3819">
        <f t="shared" si="1277"/>
        <v>0</v>
      </c>
      <c r="Y3819">
        <f t="shared" si="1278"/>
        <v>224</v>
      </c>
      <c r="Z3819" s="22">
        <f t="shared" si="1279"/>
        <v>0</v>
      </c>
      <c r="AA3819" s="22">
        <f t="shared" si="1280"/>
        <v>0</v>
      </c>
      <c r="AB3819">
        <f t="shared" si="1281"/>
        <v>0</v>
      </c>
      <c r="AC3819" s="22">
        <f t="shared" si="1282"/>
        <v>0</v>
      </c>
      <c r="AD3819" s="22">
        <f t="shared" si="1283"/>
        <v>0</v>
      </c>
    </row>
    <row r="3820" spans="3:30" x14ac:dyDescent="0.25">
      <c r="D3820" s="1">
        <v>0.45833333333333331</v>
      </c>
      <c r="E3820">
        <v>11914</v>
      </c>
      <c r="F3820">
        <v>11926</v>
      </c>
      <c r="G3820">
        <v>11899</v>
      </c>
      <c r="H3820">
        <v>11909</v>
      </c>
      <c r="J3820">
        <v>-5</v>
      </c>
      <c r="K3820">
        <f t="shared" si="1284"/>
        <v>-74</v>
      </c>
      <c r="L3820">
        <v>27</v>
      </c>
      <c r="W3820">
        <f t="shared" si="1276"/>
        <v>0</v>
      </c>
      <c r="X3820">
        <f t="shared" si="1277"/>
        <v>5</v>
      </c>
      <c r="Y3820">
        <f t="shared" si="1278"/>
        <v>0</v>
      </c>
      <c r="Z3820" s="22">
        <f t="shared" si="1279"/>
        <v>0</v>
      </c>
      <c r="AA3820" s="22">
        <f t="shared" si="1280"/>
        <v>0</v>
      </c>
      <c r="AB3820">
        <f t="shared" si="1281"/>
        <v>0</v>
      </c>
      <c r="AC3820" s="22">
        <f t="shared" si="1282"/>
        <v>0</v>
      </c>
      <c r="AD3820" s="22">
        <f t="shared" si="1283"/>
        <v>0</v>
      </c>
    </row>
    <row r="3821" spans="3:30" x14ac:dyDescent="0.25">
      <c r="D3821" s="1">
        <v>0.5</v>
      </c>
      <c r="E3821">
        <v>11909</v>
      </c>
      <c r="F3821">
        <v>11912</v>
      </c>
      <c r="G3821">
        <v>11824</v>
      </c>
      <c r="H3821">
        <v>11840</v>
      </c>
      <c r="J3821">
        <v>-69</v>
      </c>
      <c r="K3821">
        <f t="shared" si="1284"/>
        <v>-158</v>
      </c>
      <c r="L3821">
        <v>88</v>
      </c>
      <c r="W3821">
        <f t="shared" si="1276"/>
        <v>0</v>
      </c>
      <c r="X3821">
        <f t="shared" si="1277"/>
        <v>69</v>
      </c>
      <c r="Y3821">
        <f t="shared" si="1278"/>
        <v>0</v>
      </c>
      <c r="Z3821" s="22">
        <f t="shared" si="1279"/>
        <v>0</v>
      </c>
      <c r="AA3821" s="22">
        <f t="shared" si="1280"/>
        <v>0</v>
      </c>
      <c r="AB3821">
        <f t="shared" si="1281"/>
        <v>0</v>
      </c>
      <c r="AC3821" s="22">
        <f t="shared" si="1282"/>
        <v>0</v>
      </c>
      <c r="AD3821" s="22">
        <f t="shared" si="1283"/>
        <v>0</v>
      </c>
    </row>
    <row r="3822" spans="3:30" x14ac:dyDescent="0.25">
      <c r="C3822">
        <v>1</v>
      </c>
      <c r="D3822" s="1">
        <v>0.54166666666666663</v>
      </c>
      <c r="E3822">
        <v>11839</v>
      </c>
      <c r="F3822">
        <v>11840</v>
      </c>
      <c r="G3822">
        <v>11743</v>
      </c>
      <c r="H3822">
        <v>11755</v>
      </c>
      <c r="J3822">
        <v>-84</v>
      </c>
      <c r="K3822">
        <f t="shared" si="1284"/>
        <v>-174</v>
      </c>
      <c r="L3822">
        <v>97</v>
      </c>
      <c r="W3822">
        <f t="shared" si="1276"/>
        <v>0</v>
      </c>
      <c r="X3822">
        <f t="shared" si="1277"/>
        <v>84</v>
      </c>
      <c r="Y3822">
        <f t="shared" si="1278"/>
        <v>0</v>
      </c>
      <c r="Z3822" s="22">
        <f t="shared" si="1279"/>
        <v>0</v>
      </c>
      <c r="AA3822" s="22">
        <f t="shared" si="1280"/>
        <v>0</v>
      </c>
      <c r="AB3822">
        <f t="shared" si="1281"/>
        <v>0</v>
      </c>
      <c r="AC3822" s="22">
        <f t="shared" si="1282"/>
        <v>0</v>
      </c>
      <c r="AD3822" s="22">
        <f t="shared" si="1283"/>
        <v>0</v>
      </c>
    </row>
    <row r="3823" spans="3:30" x14ac:dyDescent="0.25">
      <c r="D3823" s="1">
        <v>0.58333333333333337</v>
      </c>
      <c r="E3823">
        <v>11755</v>
      </c>
      <c r="F3823">
        <v>11785</v>
      </c>
      <c r="G3823">
        <v>11735</v>
      </c>
      <c r="H3823">
        <v>11739</v>
      </c>
      <c r="J3823">
        <v>-16</v>
      </c>
      <c r="K3823">
        <f t="shared" si="1284"/>
        <v>-182</v>
      </c>
      <c r="L3823">
        <v>50</v>
      </c>
      <c r="W3823">
        <f t="shared" si="1276"/>
        <v>0</v>
      </c>
      <c r="X3823">
        <f t="shared" si="1277"/>
        <v>16</v>
      </c>
      <c r="Y3823">
        <f t="shared" si="1278"/>
        <v>0</v>
      </c>
      <c r="Z3823" s="22">
        <f t="shared" si="1279"/>
        <v>0</v>
      </c>
      <c r="AA3823" s="22">
        <f t="shared" si="1280"/>
        <v>0</v>
      </c>
      <c r="AB3823">
        <f t="shared" si="1281"/>
        <v>0</v>
      </c>
      <c r="AC3823" s="22">
        <f t="shared" si="1282"/>
        <v>0</v>
      </c>
      <c r="AD3823" s="22">
        <f t="shared" si="1283"/>
        <v>0</v>
      </c>
    </row>
    <row r="3824" spans="3:30" x14ac:dyDescent="0.25">
      <c r="D3824" s="1">
        <v>0.625</v>
      </c>
      <c r="E3824">
        <v>11738</v>
      </c>
      <c r="F3824">
        <v>11761</v>
      </c>
      <c r="G3824">
        <v>11728</v>
      </c>
      <c r="H3824">
        <v>11730</v>
      </c>
      <c r="J3824">
        <v>-8</v>
      </c>
      <c r="K3824">
        <f t="shared" si="1284"/>
        <v>-106</v>
      </c>
      <c r="L3824">
        <v>33</v>
      </c>
      <c r="W3824">
        <f t="shared" si="1276"/>
        <v>0</v>
      </c>
      <c r="X3824">
        <f t="shared" si="1277"/>
        <v>8</v>
      </c>
      <c r="Y3824">
        <f t="shared" si="1278"/>
        <v>0</v>
      </c>
      <c r="Z3824" s="22">
        <f t="shared" si="1279"/>
        <v>0</v>
      </c>
      <c r="AA3824" s="22">
        <f t="shared" si="1280"/>
        <v>0</v>
      </c>
      <c r="AB3824">
        <f t="shared" si="1281"/>
        <v>0</v>
      </c>
      <c r="AC3824" s="22">
        <f t="shared" si="1282"/>
        <v>0</v>
      </c>
      <c r="AD3824" s="22">
        <f t="shared" si="1283"/>
        <v>0</v>
      </c>
    </row>
    <row r="3825" spans="4:30" x14ac:dyDescent="0.25">
      <c r="D3825" s="1">
        <v>0.66666666666666663</v>
      </c>
      <c r="E3825">
        <v>11729</v>
      </c>
      <c r="F3825">
        <v>11807</v>
      </c>
      <c r="G3825">
        <v>11721</v>
      </c>
      <c r="H3825">
        <v>11805</v>
      </c>
      <c r="J3825">
        <v>76</v>
      </c>
      <c r="K3825">
        <f t="shared" si="1284"/>
        <v>-122</v>
      </c>
      <c r="L3825">
        <v>86</v>
      </c>
      <c r="W3825">
        <f t="shared" si="1276"/>
        <v>0</v>
      </c>
      <c r="X3825">
        <f t="shared" si="1277"/>
        <v>76</v>
      </c>
      <c r="Y3825">
        <f t="shared" si="1278"/>
        <v>0</v>
      </c>
      <c r="Z3825" s="22">
        <f t="shared" si="1279"/>
        <v>0</v>
      </c>
      <c r="AA3825" s="22">
        <f t="shared" si="1280"/>
        <v>0</v>
      </c>
      <c r="AB3825">
        <f t="shared" si="1281"/>
        <v>0</v>
      </c>
      <c r="AC3825" s="22">
        <f t="shared" si="1282"/>
        <v>0</v>
      </c>
      <c r="AD3825" s="22">
        <f t="shared" si="1283"/>
        <v>0</v>
      </c>
    </row>
    <row r="3826" spans="4:30" x14ac:dyDescent="0.25">
      <c r="D3826" s="1">
        <v>0.70833333333333337</v>
      </c>
      <c r="E3826">
        <v>11805</v>
      </c>
      <c r="F3826">
        <v>11809</v>
      </c>
      <c r="G3826">
        <v>11761</v>
      </c>
      <c r="H3826">
        <v>11789</v>
      </c>
      <c r="J3826">
        <v>-16</v>
      </c>
      <c r="K3826">
        <f t="shared" si="1284"/>
        <v>-116</v>
      </c>
      <c r="L3826">
        <v>48</v>
      </c>
      <c r="W3826">
        <f t="shared" si="1276"/>
        <v>0</v>
      </c>
      <c r="X3826">
        <f t="shared" si="1277"/>
        <v>16</v>
      </c>
      <c r="Y3826">
        <f t="shared" si="1278"/>
        <v>0</v>
      </c>
      <c r="Z3826" s="22">
        <f t="shared" si="1279"/>
        <v>0</v>
      </c>
      <c r="AA3826" s="22">
        <f t="shared" si="1280"/>
        <v>0</v>
      </c>
      <c r="AB3826">
        <f t="shared" si="1281"/>
        <v>0</v>
      </c>
      <c r="AC3826" s="22">
        <f t="shared" si="1282"/>
        <v>0</v>
      </c>
      <c r="AD3826" s="22">
        <f t="shared" si="1283"/>
        <v>0</v>
      </c>
    </row>
    <row r="3827" spans="4:30" x14ac:dyDescent="0.25">
      <c r="D3827" s="1">
        <v>0.75</v>
      </c>
      <c r="E3827">
        <v>11789</v>
      </c>
      <c r="F3827">
        <v>11817</v>
      </c>
      <c r="G3827">
        <v>11785</v>
      </c>
      <c r="H3827">
        <v>11795</v>
      </c>
      <c r="J3827">
        <v>6</v>
      </c>
      <c r="K3827">
        <f t="shared" si="1284"/>
        <v>-99</v>
      </c>
      <c r="L3827">
        <v>32</v>
      </c>
      <c r="W3827">
        <f t="shared" si="1276"/>
        <v>0</v>
      </c>
      <c r="X3827">
        <f t="shared" si="1277"/>
        <v>6</v>
      </c>
      <c r="Y3827">
        <f t="shared" si="1278"/>
        <v>0</v>
      </c>
      <c r="Z3827" s="22">
        <f t="shared" si="1279"/>
        <v>0</v>
      </c>
      <c r="AA3827" s="22">
        <f t="shared" si="1280"/>
        <v>0</v>
      </c>
      <c r="AB3827">
        <f t="shared" si="1281"/>
        <v>0</v>
      </c>
      <c r="AC3827" s="22">
        <f t="shared" si="1282"/>
        <v>0</v>
      </c>
      <c r="AD3827" s="22">
        <f t="shared" si="1283"/>
        <v>0</v>
      </c>
    </row>
    <row r="3828" spans="4:30" x14ac:dyDescent="0.25">
      <c r="D3828" s="1">
        <v>0.79166666666666663</v>
      </c>
      <c r="E3828">
        <v>11794</v>
      </c>
      <c r="F3828">
        <v>11814</v>
      </c>
      <c r="G3828">
        <v>11794</v>
      </c>
      <c r="H3828">
        <v>11811</v>
      </c>
      <c r="J3828">
        <v>17</v>
      </c>
      <c r="K3828">
        <f t="shared" si="1284"/>
        <v>-101</v>
      </c>
      <c r="L3828">
        <v>20</v>
      </c>
      <c r="W3828">
        <f t="shared" si="1276"/>
        <v>0</v>
      </c>
      <c r="X3828">
        <f t="shared" si="1277"/>
        <v>17</v>
      </c>
      <c r="Y3828">
        <f t="shared" si="1278"/>
        <v>0</v>
      </c>
      <c r="Z3828" s="22">
        <f t="shared" si="1279"/>
        <v>0</v>
      </c>
      <c r="AA3828" s="22">
        <f t="shared" si="1280"/>
        <v>0</v>
      </c>
      <c r="AB3828">
        <f t="shared" si="1281"/>
        <v>0</v>
      </c>
      <c r="AC3828" s="22">
        <f t="shared" si="1282"/>
        <v>0</v>
      </c>
      <c r="AD3828" s="22">
        <f t="shared" si="1283"/>
        <v>0</v>
      </c>
    </row>
    <row r="3829" spans="4:30" x14ac:dyDescent="0.25">
      <c r="D3829" s="1">
        <v>0.83333333333333337</v>
      </c>
      <c r="E3829">
        <v>11810</v>
      </c>
      <c r="F3829">
        <v>11812</v>
      </c>
      <c r="G3829">
        <v>11797</v>
      </c>
      <c r="H3829">
        <v>11808</v>
      </c>
      <c r="J3829">
        <v>-2</v>
      </c>
      <c r="K3829">
        <f t="shared" si="1284"/>
        <v>-106</v>
      </c>
      <c r="L3829">
        <v>15</v>
      </c>
      <c r="W3829">
        <f t="shared" si="1276"/>
        <v>0</v>
      </c>
      <c r="X3829">
        <f t="shared" si="1277"/>
        <v>2</v>
      </c>
      <c r="Y3829">
        <f t="shared" si="1278"/>
        <v>0</v>
      </c>
      <c r="Z3829" s="22">
        <f t="shared" si="1279"/>
        <v>0</v>
      </c>
      <c r="AA3829" s="22">
        <f t="shared" si="1280"/>
        <v>0</v>
      </c>
      <c r="AB3829">
        <f t="shared" si="1281"/>
        <v>0</v>
      </c>
      <c r="AC3829" s="22">
        <f t="shared" si="1282"/>
        <v>0</v>
      </c>
      <c r="AD3829" s="22">
        <f t="shared" si="1283"/>
        <v>0</v>
      </c>
    </row>
    <row r="3830" spans="4:30" x14ac:dyDescent="0.25">
      <c r="D3830" s="1">
        <v>0.875</v>
      </c>
      <c r="E3830">
        <v>11808</v>
      </c>
      <c r="F3830">
        <v>11813</v>
      </c>
      <c r="G3830">
        <v>11802</v>
      </c>
      <c r="H3830">
        <v>11803</v>
      </c>
      <c r="J3830">
        <v>-5</v>
      </c>
      <c r="K3830">
        <f t="shared" si="1284"/>
        <v>-71</v>
      </c>
      <c r="L3830">
        <v>11</v>
      </c>
      <c r="W3830">
        <f t="shared" si="1276"/>
        <v>0</v>
      </c>
      <c r="X3830">
        <f t="shared" si="1277"/>
        <v>5</v>
      </c>
      <c r="Y3830">
        <f t="shared" si="1278"/>
        <v>0</v>
      </c>
      <c r="Z3830" s="22">
        <f t="shared" si="1279"/>
        <v>0</v>
      </c>
      <c r="AA3830" s="22">
        <f t="shared" si="1280"/>
        <v>0</v>
      </c>
      <c r="AB3830">
        <f t="shared" si="1281"/>
        <v>0</v>
      </c>
      <c r="AC3830" s="22">
        <f t="shared" si="1282"/>
        <v>0</v>
      </c>
      <c r="AD3830" s="22">
        <f t="shared" si="1283"/>
        <v>0</v>
      </c>
    </row>
    <row r="3831" spans="4:30" x14ac:dyDescent="0.25">
      <c r="D3831" s="2">
        <v>0.91666666666666663</v>
      </c>
      <c r="E3831">
        <v>11803</v>
      </c>
      <c r="F3831">
        <v>11841</v>
      </c>
      <c r="G3831">
        <v>11800</v>
      </c>
      <c r="H3831">
        <v>11838</v>
      </c>
      <c r="J3831">
        <v>35</v>
      </c>
      <c r="K3831">
        <f t="shared" si="1284"/>
        <v>-71</v>
      </c>
      <c r="L3831">
        <v>41</v>
      </c>
      <c r="W3831">
        <f t="shared" si="1276"/>
        <v>0</v>
      </c>
      <c r="X3831">
        <f t="shared" si="1277"/>
        <v>35</v>
      </c>
      <c r="Y3831">
        <f t="shared" si="1278"/>
        <v>0</v>
      </c>
      <c r="Z3831" s="22">
        <f t="shared" si="1279"/>
        <v>0</v>
      </c>
      <c r="AA3831" s="22">
        <f t="shared" si="1280"/>
        <v>0</v>
      </c>
      <c r="AB3831">
        <f t="shared" si="1281"/>
        <v>0</v>
      </c>
      <c r="AC3831" s="22">
        <f t="shared" si="1282"/>
        <v>0</v>
      </c>
      <c r="AD3831" s="22">
        <f t="shared" si="1283"/>
        <v>0</v>
      </c>
    </row>
    <row r="3832" spans="4:30" hidden="1" x14ac:dyDescent="0.25">
      <c r="D3832" s="1">
        <v>0</v>
      </c>
      <c r="E3832">
        <v>11838</v>
      </c>
      <c r="F3832">
        <v>11838</v>
      </c>
      <c r="G3832">
        <v>11838</v>
      </c>
      <c r="H3832">
        <v>11838</v>
      </c>
      <c r="Z3832"/>
      <c r="AA3832"/>
      <c r="AC3832"/>
      <c r="AD3832"/>
    </row>
    <row r="3833" spans="4:30" hidden="1" x14ac:dyDescent="0.25">
      <c r="D3833" s="1">
        <v>4.1666666666666664E-2</v>
      </c>
      <c r="E3833">
        <v>11822</v>
      </c>
      <c r="F3833">
        <v>11863</v>
      </c>
      <c r="G3833">
        <v>11822</v>
      </c>
      <c r="H3833">
        <v>11850</v>
      </c>
      <c r="Z3833"/>
      <c r="AA3833"/>
      <c r="AC3833"/>
      <c r="AD3833"/>
    </row>
    <row r="3834" spans="4:30" hidden="1" x14ac:dyDescent="0.25">
      <c r="D3834" s="1">
        <v>8.3333333333333329E-2</v>
      </c>
      <c r="E3834">
        <v>11849</v>
      </c>
      <c r="F3834">
        <v>11850</v>
      </c>
      <c r="G3834">
        <v>11819</v>
      </c>
      <c r="H3834">
        <v>11819</v>
      </c>
      <c r="Z3834"/>
      <c r="AA3834"/>
      <c r="AC3834"/>
      <c r="AD3834"/>
    </row>
    <row r="3835" spans="4:30" hidden="1" x14ac:dyDescent="0.25">
      <c r="D3835" s="1">
        <v>0.125</v>
      </c>
      <c r="E3835">
        <v>11819</v>
      </c>
      <c r="F3835">
        <v>11824</v>
      </c>
      <c r="G3835">
        <v>11813</v>
      </c>
      <c r="H3835">
        <v>11824</v>
      </c>
      <c r="Z3835"/>
      <c r="AA3835"/>
      <c r="AC3835"/>
      <c r="AD3835"/>
    </row>
    <row r="3836" spans="4:30" hidden="1" x14ac:dyDescent="0.25">
      <c r="D3836" s="1">
        <v>0.16666666666666666</v>
      </c>
      <c r="E3836">
        <v>11823</v>
      </c>
      <c r="F3836">
        <v>11839</v>
      </c>
      <c r="G3836">
        <v>11823</v>
      </c>
      <c r="H3836">
        <v>11837</v>
      </c>
      <c r="Z3836"/>
      <c r="AA3836"/>
      <c r="AC3836"/>
      <c r="AD3836"/>
    </row>
    <row r="3837" spans="4:30" hidden="1" x14ac:dyDescent="0.25">
      <c r="D3837" s="1">
        <v>0.20833333333333334</v>
      </c>
      <c r="E3837">
        <v>11839</v>
      </c>
      <c r="F3837">
        <v>11843</v>
      </c>
      <c r="G3837">
        <v>11836</v>
      </c>
      <c r="H3837">
        <v>11841</v>
      </c>
      <c r="Z3837"/>
      <c r="AA3837"/>
      <c r="AC3837"/>
      <c r="AD3837"/>
    </row>
    <row r="3838" spans="4:30" hidden="1" x14ac:dyDescent="0.25">
      <c r="D3838" s="1">
        <v>0.25</v>
      </c>
      <c r="E3838">
        <v>11843</v>
      </c>
      <c r="F3838">
        <v>11853</v>
      </c>
      <c r="G3838">
        <v>11843</v>
      </c>
      <c r="H3838">
        <v>11849</v>
      </c>
      <c r="Z3838"/>
      <c r="AA3838"/>
      <c r="AC3838"/>
      <c r="AD3838"/>
    </row>
    <row r="3839" spans="4:30" hidden="1" x14ac:dyDescent="0.25">
      <c r="D3839" s="1">
        <v>0.29166666666666669</v>
      </c>
      <c r="E3839">
        <v>11847</v>
      </c>
      <c r="F3839">
        <v>11849</v>
      </c>
      <c r="G3839">
        <v>11830</v>
      </c>
      <c r="H3839">
        <v>11834</v>
      </c>
      <c r="Z3839"/>
      <c r="AA3839"/>
      <c r="AC3839"/>
      <c r="AD3839"/>
    </row>
    <row r="3840" spans="4:30" x14ac:dyDescent="0.25">
      <c r="D3840" s="2">
        <v>0.33333333333333331</v>
      </c>
      <c r="E3840">
        <v>11835</v>
      </c>
      <c r="F3840">
        <v>11842</v>
      </c>
      <c r="G3840">
        <v>11825</v>
      </c>
      <c r="H3840">
        <v>11835</v>
      </c>
      <c r="J3840">
        <v>0</v>
      </c>
      <c r="K3840">
        <v>0</v>
      </c>
      <c r="L3840">
        <v>17</v>
      </c>
      <c r="M3840">
        <v>15</v>
      </c>
      <c r="R3840">
        <f>MAX(F3838:F3854)</f>
        <v>11865</v>
      </c>
      <c r="W3840">
        <f t="shared" ref="W3840:W3854" si="1285">ABS(M3840)</f>
        <v>15</v>
      </c>
      <c r="X3840">
        <f t="shared" ref="X3840:X3854" si="1286">ABS(J3840)</f>
        <v>0</v>
      </c>
      <c r="Y3840">
        <f t="shared" ref="Y3840:Y3854" si="1287">IF(R3840&lt;1000,ABS(R3840),0)</f>
        <v>0</v>
      </c>
      <c r="Z3840" s="22">
        <f t="shared" ref="Z3840:Z3854" si="1288">IF(N3840=1,0,ABS(N3840))</f>
        <v>0</v>
      </c>
      <c r="AA3840" s="22">
        <f t="shared" ref="AA3840:AA3854" si="1289">ABS(O3840)</f>
        <v>0</v>
      </c>
      <c r="AB3840">
        <f t="shared" ref="AB3840:AB3854" si="1290">IF(N3840=1,1,0)</f>
        <v>0</v>
      </c>
      <c r="AC3840" s="22">
        <f t="shared" ref="AC3840:AC3854" si="1291">IF(N3840=1,ABS(N3841),0)</f>
        <v>0</v>
      </c>
      <c r="AD3840" s="22">
        <f t="shared" ref="AD3840:AD3854" si="1292">IF(N3840=1,0,ABS(O3841))</f>
        <v>0.23660714285714285</v>
      </c>
    </row>
    <row r="3841" spans="3:30" x14ac:dyDescent="0.25">
      <c r="D3841" s="2">
        <v>0.375</v>
      </c>
      <c r="E3841">
        <v>11837</v>
      </c>
      <c r="F3841">
        <v>11844</v>
      </c>
      <c r="G3841">
        <v>11817</v>
      </c>
      <c r="H3841">
        <v>11843</v>
      </c>
      <c r="J3841">
        <v>6</v>
      </c>
      <c r="K3841">
        <f t="shared" ref="K3841:K3854" si="1293">K3840+J3842</f>
        <v>-36</v>
      </c>
      <c r="L3841">
        <v>27</v>
      </c>
      <c r="N3841">
        <f>IF(J3840&lt;0,MIN(K3841:K3854),MAX(K3841:K3854))/R3819</f>
        <v>2.6785714285714284E-2</v>
      </c>
      <c r="O3841">
        <f>IF(J3840&lt;0,MAX(K3841:K3854),MIN(K3841:K3854))/R3819</f>
        <v>-0.23660714285714285</v>
      </c>
      <c r="R3841">
        <f>MIN(G3838:G3854)</f>
        <v>11791</v>
      </c>
      <c r="W3841">
        <f t="shared" si="1285"/>
        <v>0</v>
      </c>
      <c r="X3841">
        <f t="shared" si="1286"/>
        <v>6</v>
      </c>
      <c r="Y3841">
        <f t="shared" si="1287"/>
        <v>0</v>
      </c>
      <c r="Z3841" s="22">
        <f t="shared" si="1288"/>
        <v>2.6785714285714284E-2</v>
      </c>
      <c r="AA3841" s="22">
        <f t="shared" si="1289"/>
        <v>0.23660714285714285</v>
      </c>
      <c r="AB3841">
        <f t="shared" si="1290"/>
        <v>0</v>
      </c>
      <c r="AC3841" s="22">
        <f t="shared" si="1291"/>
        <v>0</v>
      </c>
      <c r="AD3841" s="22">
        <f t="shared" si="1292"/>
        <v>0</v>
      </c>
    </row>
    <row r="3842" spans="3:30" x14ac:dyDescent="0.25">
      <c r="D3842" s="1">
        <v>0.41666666666666669</v>
      </c>
      <c r="E3842">
        <v>11843</v>
      </c>
      <c r="F3842">
        <v>11865</v>
      </c>
      <c r="G3842">
        <v>11805</v>
      </c>
      <c r="H3842">
        <v>11807</v>
      </c>
      <c r="J3842">
        <v>-36</v>
      </c>
      <c r="K3842">
        <f t="shared" si="1293"/>
        <v>-30</v>
      </c>
      <c r="L3842">
        <v>60</v>
      </c>
      <c r="R3842">
        <f>R3840-R3841</f>
        <v>74</v>
      </c>
      <c r="W3842">
        <f t="shared" si="1285"/>
        <v>0</v>
      </c>
      <c r="X3842">
        <f t="shared" si="1286"/>
        <v>36</v>
      </c>
      <c r="Y3842">
        <f t="shared" si="1287"/>
        <v>74</v>
      </c>
      <c r="Z3842" s="22">
        <f t="shared" si="1288"/>
        <v>0</v>
      </c>
      <c r="AA3842" s="22">
        <f t="shared" si="1289"/>
        <v>0</v>
      </c>
      <c r="AB3842">
        <f t="shared" si="1290"/>
        <v>0</v>
      </c>
      <c r="AC3842" s="22">
        <f t="shared" si="1291"/>
        <v>0</v>
      </c>
      <c r="AD3842" s="22">
        <f t="shared" si="1292"/>
        <v>0</v>
      </c>
    </row>
    <row r="3843" spans="3:30" x14ac:dyDescent="0.25">
      <c r="D3843" s="1">
        <v>0.45833333333333331</v>
      </c>
      <c r="E3843">
        <v>11807</v>
      </c>
      <c r="F3843">
        <v>11831</v>
      </c>
      <c r="G3843">
        <v>11803</v>
      </c>
      <c r="H3843">
        <v>11813</v>
      </c>
      <c r="J3843">
        <v>6</v>
      </c>
      <c r="K3843">
        <f t="shared" si="1293"/>
        <v>-36</v>
      </c>
      <c r="L3843">
        <v>28</v>
      </c>
      <c r="W3843">
        <f t="shared" si="1285"/>
        <v>0</v>
      </c>
      <c r="X3843">
        <f t="shared" si="1286"/>
        <v>6</v>
      </c>
      <c r="Y3843">
        <f t="shared" si="1287"/>
        <v>0</v>
      </c>
      <c r="Z3843" s="22">
        <f t="shared" si="1288"/>
        <v>0</v>
      </c>
      <c r="AA3843" s="22">
        <f t="shared" si="1289"/>
        <v>0</v>
      </c>
      <c r="AB3843">
        <f t="shared" si="1290"/>
        <v>0</v>
      </c>
      <c r="AC3843" s="22">
        <f t="shared" si="1291"/>
        <v>0</v>
      </c>
      <c r="AD3843" s="22">
        <f t="shared" si="1292"/>
        <v>0</v>
      </c>
    </row>
    <row r="3844" spans="3:30" x14ac:dyDescent="0.25">
      <c r="D3844" s="1">
        <v>0.5</v>
      </c>
      <c r="E3844">
        <v>11813</v>
      </c>
      <c r="F3844">
        <v>11823</v>
      </c>
      <c r="G3844">
        <v>11802</v>
      </c>
      <c r="H3844">
        <v>11807</v>
      </c>
      <c r="J3844">
        <v>-6</v>
      </c>
      <c r="K3844">
        <f t="shared" si="1293"/>
        <v>-19</v>
      </c>
      <c r="L3844">
        <v>21</v>
      </c>
      <c r="W3844">
        <f t="shared" si="1285"/>
        <v>0</v>
      </c>
      <c r="X3844">
        <f t="shared" si="1286"/>
        <v>6</v>
      </c>
      <c r="Y3844">
        <f t="shared" si="1287"/>
        <v>0</v>
      </c>
      <c r="Z3844" s="22">
        <f t="shared" si="1288"/>
        <v>0</v>
      </c>
      <c r="AA3844" s="22">
        <f t="shared" si="1289"/>
        <v>0</v>
      </c>
      <c r="AB3844">
        <f t="shared" si="1290"/>
        <v>0</v>
      </c>
      <c r="AC3844" s="22">
        <f t="shared" si="1291"/>
        <v>0</v>
      </c>
      <c r="AD3844" s="22">
        <f t="shared" si="1292"/>
        <v>0</v>
      </c>
    </row>
    <row r="3845" spans="3:30" x14ac:dyDescent="0.25">
      <c r="C3845">
        <v>1</v>
      </c>
      <c r="D3845" s="1">
        <v>0.54166666666666663</v>
      </c>
      <c r="E3845">
        <v>11808</v>
      </c>
      <c r="F3845">
        <v>11827</v>
      </c>
      <c r="G3845">
        <v>11801</v>
      </c>
      <c r="H3845">
        <v>11825</v>
      </c>
      <c r="J3845">
        <v>17</v>
      </c>
      <c r="K3845">
        <f t="shared" si="1293"/>
        <v>-30</v>
      </c>
      <c r="L3845">
        <v>26</v>
      </c>
      <c r="W3845">
        <f t="shared" si="1285"/>
        <v>0</v>
      </c>
      <c r="X3845">
        <f t="shared" si="1286"/>
        <v>17</v>
      </c>
      <c r="Y3845">
        <f t="shared" si="1287"/>
        <v>0</v>
      </c>
      <c r="Z3845" s="22">
        <f t="shared" si="1288"/>
        <v>0</v>
      </c>
      <c r="AA3845" s="22">
        <f t="shared" si="1289"/>
        <v>0</v>
      </c>
      <c r="AB3845">
        <f t="shared" si="1290"/>
        <v>0</v>
      </c>
      <c r="AC3845" s="22">
        <f t="shared" si="1291"/>
        <v>0</v>
      </c>
      <c r="AD3845" s="22">
        <f t="shared" si="1292"/>
        <v>0</v>
      </c>
    </row>
    <row r="3846" spans="3:30" x14ac:dyDescent="0.25">
      <c r="D3846" s="1">
        <v>0.58333333333333337</v>
      </c>
      <c r="E3846">
        <v>11825</v>
      </c>
      <c r="F3846">
        <v>11825</v>
      </c>
      <c r="G3846">
        <v>11806</v>
      </c>
      <c r="H3846">
        <v>11814</v>
      </c>
      <c r="J3846">
        <v>-11</v>
      </c>
      <c r="K3846">
        <f t="shared" si="1293"/>
        <v>-53</v>
      </c>
      <c r="L3846">
        <v>19</v>
      </c>
      <c r="W3846">
        <f t="shared" si="1285"/>
        <v>0</v>
      </c>
      <c r="X3846">
        <f t="shared" si="1286"/>
        <v>11</v>
      </c>
      <c r="Y3846">
        <f t="shared" si="1287"/>
        <v>0</v>
      </c>
      <c r="Z3846" s="22">
        <f t="shared" si="1288"/>
        <v>0</v>
      </c>
      <c r="AA3846" s="22">
        <f t="shared" si="1289"/>
        <v>0</v>
      </c>
      <c r="AB3846">
        <f t="shared" si="1290"/>
        <v>0</v>
      </c>
      <c r="AC3846" s="22">
        <f t="shared" si="1291"/>
        <v>0</v>
      </c>
      <c r="AD3846" s="22">
        <f t="shared" si="1292"/>
        <v>0</v>
      </c>
    </row>
    <row r="3847" spans="3:30" x14ac:dyDescent="0.25">
      <c r="D3847" s="1">
        <v>0.625</v>
      </c>
      <c r="E3847">
        <v>11814</v>
      </c>
      <c r="F3847">
        <v>11814</v>
      </c>
      <c r="G3847">
        <v>11791</v>
      </c>
      <c r="H3847">
        <v>11791</v>
      </c>
      <c r="J3847">
        <v>-23</v>
      </c>
      <c r="K3847">
        <f t="shared" si="1293"/>
        <v>-18</v>
      </c>
      <c r="L3847">
        <v>23</v>
      </c>
      <c r="W3847">
        <f t="shared" si="1285"/>
        <v>0</v>
      </c>
      <c r="X3847">
        <f t="shared" si="1286"/>
        <v>23</v>
      </c>
      <c r="Y3847">
        <f t="shared" si="1287"/>
        <v>0</v>
      </c>
      <c r="Z3847" s="22">
        <f t="shared" si="1288"/>
        <v>0</v>
      </c>
      <c r="AA3847" s="22">
        <f t="shared" si="1289"/>
        <v>0</v>
      </c>
      <c r="AB3847">
        <f t="shared" si="1290"/>
        <v>0</v>
      </c>
      <c r="AC3847" s="22">
        <f t="shared" si="1291"/>
        <v>0</v>
      </c>
      <c r="AD3847" s="22">
        <f t="shared" si="1292"/>
        <v>0</v>
      </c>
    </row>
    <row r="3848" spans="3:30" x14ac:dyDescent="0.25">
      <c r="D3848" s="1">
        <v>0.66666666666666663</v>
      </c>
      <c r="E3848">
        <v>11792</v>
      </c>
      <c r="F3848">
        <v>11828</v>
      </c>
      <c r="G3848">
        <v>11792</v>
      </c>
      <c r="H3848">
        <v>11827</v>
      </c>
      <c r="J3848">
        <v>35</v>
      </c>
      <c r="K3848">
        <f t="shared" si="1293"/>
        <v>-13</v>
      </c>
      <c r="L3848">
        <v>36</v>
      </c>
      <c r="W3848">
        <f t="shared" si="1285"/>
        <v>0</v>
      </c>
      <c r="X3848">
        <f t="shared" si="1286"/>
        <v>35</v>
      </c>
      <c r="Y3848">
        <f t="shared" si="1287"/>
        <v>0</v>
      </c>
      <c r="Z3848" s="22">
        <f t="shared" si="1288"/>
        <v>0</v>
      </c>
      <c r="AA3848" s="22">
        <f t="shared" si="1289"/>
        <v>0</v>
      </c>
      <c r="AB3848">
        <f t="shared" si="1290"/>
        <v>0</v>
      </c>
      <c r="AC3848" s="22">
        <f t="shared" si="1291"/>
        <v>0</v>
      </c>
      <c r="AD3848" s="22">
        <f t="shared" si="1292"/>
        <v>0</v>
      </c>
    </row>
    <row r="3849" spans="3:30" x14ac:dyDescent="0.25">
      <c r="D3849" s="1">
        <v>0.70833333333333337</v>
      </c>
      <c r="E3849">
        <v>11827</v>
      </c>
      <c r="F3849">
        <v>11846</v>
      </c>
      <c r="G3849">
        <v>11810</v>
      </c>
      <c r="H3849">
        <v>11832</v>
      </c>
      <c r="J3849">
        <v>5</v>
      </c>
      <c r="K3849">
        <f t="shared" si="1293"/>
        <v>-24</v>
      </c>
      <c r="L3849">
        <v>36</v>
      </c>
      <c r="W3849">
        <f t="shared" si="1285"/>
        <v>0</v>
      </c>
      <c r="X3849">
        <f t="shared" si="1286"/>
        <v>5</v>
      </c>
      <c r="Y3849">
        <f t="shared" si="1287"/>
        <v>0</v>
      </c>
      <c r="Z3849" s="22">
        <f t="shared" si="1288"/>
        <v>0</v>
      </c>
      <c r="AA3849" s="22">
        <f t="shared" si="1289"/>
        <v>0</v>
      </c>
      <c r="AB3849">
        <f t="shared" si="1290"/>
        <v>0</v>
      </c>
      <c r="AC3849" s="22">
        <f t="shared" si="1291"/>
        <v>0</v>
      </c>
      <c r="AD3849" s="22">
        <f t="shared" si="1292"/>
        <v>0</v>
      </c>
    </row>
    <row r="3850" spans="3:30" x14ac:dyDescent="0.25">
      <c r="D3850" s="1">
        <v>0.75</v>
      </c>
      <c r="E3850">
        <v>11831</v>
      </c>
      <c r="F3850">
        <v>11840</v>
      </c>
      <c r="G3850">
        <v>11817</v>
      </c>
      <c r="H3850">
        <v>11820</v>
      </c>
      <c r="J3850">
        <v>-11</v>
      </c>
      <c r="K3850">
        <f t="shared" si="1293"/>
        <v>-14</v>
      </c>
      <c r="L3850">
        <v>23</v>
      </c>
      <c r="W3850">
        <f t="shared" si="1285"/>
        <v>0</v>
      </c>
      <c r="X3850">
        <f t="shared" si="1286"/>
        <v>11</v>
      </c>
      <c r="Y3850">
        <f t="shared" si="1287"/>
        <v>0</v>
      </c>
      <c r="Z3850" s="22">
        <f t="shared" si="1288"/>
        <v>0</v>
      </c>
      <c r="AA3850" s="22">
        <f t="shared" si="1289"/>
        <v>0</v>
      </c>
      <c r="AB3850">
        <f t="shared" si="1290"/>
        <v>0</v>
      </c>
      <c r="AC3850" s="22">
        <f t="shared" si="1291"/>
        <v>0</v>
      </c>
      <c r="AD3850" s="22">
        <f t="shared" si="1292"/>
        <v>0</v>
      </c>
    </row>
    <row r="3851" spans="3:30" x14ac:dyDescent="0.25">
      <c r="D3851" s="1">
        <v>0.79166666666666663</v>
      </c>
      <c r="E3851">
        <v>11819</v>
      </c>
      <c r="F3851">
        <v>11834</v>
      </c>
      <c r="G3851">
        <v>11818</v>
      </c>
      <c r="H3851">
        <v>11829</v>
      </c>
      <c r="J3851">
        <v>10</v>
      </c>
      <c r="K3851">
        <f t="shared" si="1293"/>
        <v>3</v>
      </c>
      <c r="L3851">
        <v>16</v>
      </c>
      <c r="W3851">
        <f t="shared" si="1285"/>
        <v>0</v>
      </c>
      <c r="X3851">
        <f t="shared" si="1286"/>
        <v>10</v>
      </c>
      <c r="Y3851">
        <f t="shared" si="1287"/>
        <v>0</v>
      </c>
      <c r="Z3851" s="22">
        <f t="shared" si="1288"/>
        <v>0</v>
      </c>
      <c r="AA3851" s="22">
        <f t="shared" si="1289"/>
        <v>0</v>
      </c>
      <c r="AB3851">
        <f t="shared" si="1290"/>
        <v>0</v>
      </c>
      <c r="AC3851" s="22">
        <f t="shared" si="1291"/>
        <v>0</v>
      </c>
      <c r="AD3851" s="22">
        <f t="shared" si="1292"/>
        <v>0</v>
      </c>
    </row>
    <row r="3852" spans="3:30" x14ac:dyDescent="0.25">
      <c r="D3852" s="1">
        <v>0.83333333333333337</v>
      </c>
      <c r="E3852">
        <v>11829</v>
      </c>
      <c r="F3852">
        <v>11848</v>
      </c>
      <c r="G3852">
        <v>11826</v>
      </c>
      <c r="H3852">
        <v>11846</v>
      </c>
      <c r="J3852">
        <v>17</v>
      </c>
      <c r="K3852">
        <f t="shared" si="1293"/>
        <v>5</v>
      </c>
      <c r="L3852">
        <v>22</v>
      </c>
      <c r="W3852">
        <f t="shared" si="1285"/>
        <v>0</v>
      </c>
      <c r="X3852">
        <f t="shared" si="1286"/>
        <v>17</v>
      </c>
      <c r="Y3852">
        <f t="shared" si="1287"/>
        <v>0</v>
      </c>
      <c r="Z3852" s="22">
        <f t="shared" si="1288"/>
        <v>0</v>
      </c>
      <c r="AA3852" s="22">
        <f t="shared" si="1289"/>
        <v>0</v>
      </c>
      <c r="AB3852">
        <f t="shared" si="1290"/>
        <v>0</v>
      </c>
      <c r="AC3852" s="22">
        <f t="shared" si="1291"/>
        <v>0</v>
      </c>
      <c r="AD3852" s="22">
        <f t="shared" si="1292"/>
        <v>0</v>
      </c>
    </row>
    <row r="3853" spans="3:30" x14ac:dyDescent="0.25">
      <c r="D3853" s="1">
        <v>0.875</v>
      </c>
      <c r="E3853">
        <v>11846</v>
      </c>
      <c r="F3853">
        <v>11855</v>
      </c>
      <c r="G3853">
        <v>11842</v>
      </c>
      <c r="H3853">
        <v>11848</v>
      </c>
      <c r="J3853">
        <v>2</v>
      </c>
      <c r="K3853">
        <f t="shared" si="1293"/>
        <v>6</v>
      </c>
      <c r="L3853">
        <v>13</v>
      </c>
      <c r="W3853">
        <f t="shared" si="1285"/>
        <v>0</v>
      </c>
      <c r="X3853">
        <f t="shared" si="1286"/>
        <v>2</v>
      </c>
      <c r="Y3853">
        <f t="shared" si="1287"/>
        <v>0</v>
      </c>
      <c r="Z3853" s="22">
        <f t="shared" si="1288"/>
        <v>0</v>
      </c>
      <c r="AA3853" s="22">
        <f t="shared" si="1289"/>
        <v>0</v>
      </c>
      <c r="AB3853">
        <f t="shared" si="1290"/>
        <v>0</v>
      </c>
      <c r="AC3853" s="22">
        <f t="shared" si="1291"/>
        <v>0</v>
      </c>
      <c r="AD3853" s="22">
        <f t="shared" si="1292"/>
        <v>0</v>
      </c>
    </row>
    <row r="3854" spans="3:30" x14ac:dyDescent="0.25">
      <c r="D3854" s="2">
        <v>0.91666666666666663</v>
      </c>
      <c r="E3854">
        <v>11849</v>
      </c>
      <c r="F3854">
        <v>11855</v>
      </c>
      <c r="G3854">
        <v>11840</v>
      </c>
      <c r="H3854">
        <v>11850</v>
      </c>
      <c r="J3854">
        <v>1</v>
      </c>
      <c r="K3854">
        <f t="shared" si="1293"/>
        <v>6</v>
      </c>
      <c r="L3854">
        <v>15</v>
      </c>
      <c r="W3854">
        <f t="shared" si="1285"/>
        <v>0</v>
      </c>
      <c r="X3854">
        <f t="shared" si="1286"/>
        <v>1</v>
      </c>
      <c r="Y3854">
        <f t="shared" si="1287"/>
        <v>0</v>
      </c>
      <c r="Z3854" s="22">
        <f t="shared" si="1288"/>
        <v>0</v>
      </c>
      <c r="AA3854" s="22">
        <f t="shared" si="1289"/>
        <v>0</v>
      </c>
      <c r="AB3854">
        <f t="shared" si="1290"/>
        <v>0</v>
      </c>
      <c r="AC3854" s="22">
        <f t="shared" si="1291"/>
        <v>0</v>
      </c>
      <c r="AD3854" s="22">
        <f t="shared" si="1292"/>
        <v>0</v>
      </c>
    </row>
    <row r="3855" spans="3:30" hidden="1" x14ac:dyDescent="0.25">
      <c r="D3855" s="1">
        <v>0.95833333333333337</v>
      </c>
      <c r="E3855">
        <v>11848</v>
      </c>
      <c r="F3855">
        <v>11848</v>
      </c>
      <c r="G3855">
        <v>11828</v>
      </c>
      <c r="H3855">
        <v>11838</v>
      </c>
      <c r="Z3855"/>
      <c r="AA3855"/>
      <c r="AC3855"/>
      <c r="AD3855"/>
    </row>
    <row r="3856" spans="3:30" hidden="1" x14ac:dyDescent="0.25">
      <c r="D3856" s="1">
        <v>0</v>
      </c>
      <c r="E3856">
        <v>11839</v>
      </c>
      <c r="F3856">
        <v>11839</v>
      </c>
      <c r="G3856">
        <v>11839</v>
      </c>
      <c r="H3856">
        <v>11839</v>
      </c>
      <c r="Z3856"/>
      <c r="AA3856"/>
      <c r="AC3856"/>
      <c r="AD3856"/>
    </row>
    <row r="3857" spans="3:30" hidden="1" x14ac:dyDescent="0.25">
      <c r="D3857" s="1">
        <v>4.1666666666666664E-2</v>
      </c>
      <c r="E3857">
        <v>11839</v>
      </c>
      <c r="F3857">
        <v>11848</v>
      </c>
      <c r="G3857">
        <v>11839</v>
      </c>
      <c r="H3857">
        <v>11842</v>
      </c>
      <c r="Z3857"/>
      <c r="AA3857"/>
      <c r="AC3857"/>
      <c r="AD3857"/>
    </row>
    <row r="3858" spans="3:30" hidden="1" x14ac:dyDescent="0.25">
      <c r="D3858" s="1">
        <v>8.3333333333333329E-2</v>
      </c>
      <c r="E3858">
        <v>11841</v>
      </c>
      <c r="F3858">
        <v>11847</v>
      </c>
      <c r="G3858">
        <v>11841</v>
      </c>
      <c r="H3858">
        <v>11844</v>
      </c>
      <c r="Z3858"/>
      <c r="AA3858"/>
      <c r="AC3858"/>
      <c r="AD3858"/>
    </row>
    <row r="3859" spans="3:30" hidden="1" x14ac:dyDescent="0.25">
      <c r="D3859" s="1">
        <v>0.125</v>
      </c>
      <c r="E3859">
        <v>11844</v>
      </c>
      <c r="F3859">
        <v>11853</v>
      </c>
      <c r="G3859">
        <v>11844</v>
      </c>
      <c r="H3859">
        <v>11850</v>
      </c>
      <c r="Z3859"/>
      <c r="AA3859"/>
      <c r="AC3859"/>
      <c r="AD3859"/>
    </row>
    <row r="3860" spans="3:30" hidden="1" x14ac:dyDescent="0.25">
      <c r="D3860" s="1">
        <v>0.16666666666666666</v>
      </c>
      <c r="E3860">
        <v>11850</v>
      </c>
      <c r="F3860">
        <v>11850</v>
      </c>
      <c r="G3860">
        <v>11849</v>
      </c>
      <c r="H3860">
        <v>11849</v>
      </c>
      <c r="Z3860"/>
      <c r="AA3860"/>
      <c r="AC3860"/>
      <c r="AD3860"/>
    </row>
    <row r="3861" spans="3:30" hidden="1" x14ac:dyDescent="0.25">
      <c r="D3861" s="1">
        <v>0.20833333333333334</v>
      </c>
      <c r="E3861">
        <v>11850</v>
      </c>
      <c r="F3861">
        <v>11853</v>
      </c>
      <c r="G3861">
        <v>11849</v>
      </c>
      <c r="H3861">
        <v>11853</v>
      </c>
      <c r="Z3861"/>
      <c r="AA3861"/>
      <c r="AC3861"/>
      <c r="AD3861"/>
    </row>
    <row r="3862" spans="3:30" hidden="1" x14ac:dyDescent="0.25">
      <c r="D3862" s="1">
        <v>0.25</v>
      </c>
      <c r="E3862">
        <v>11854</v>
      </c>
      <c r="F3862">
        <v>11865</v>
      </c>
      <c r="G3862">
        <v>11853</v>
      </c>
      <c r="H3862">
        <v>11861</v>
      </c>
      <c r="Z3862"/>
      <c r="AA3862"/>
      <c r="AC3862"/>
      <c r="AD3862"/>
    </row>
    <row r="3863" spans="3:30" hidden="1" x14ac:dyDescent="0.25">
      <c r="D3863" s="1">
        <v>0.29166666666666669</v>
      </c>
      <c r="E3863">
        <v>11861</v>
      </c>
      <c r="F3863">
        <v>11861</v>
      </c>
      <c r="G3863">
        <v>11845</v>
      </c>
      <c r="H3863">
        <v>11846</v>
      </c>
      <c r="Z3863"/>
      <c r="AA3863"/>
      <c r="AC3863"/>
      <c r="AD3863"/>
    </row>
    <row r="3864" spans="3:30" x14ac:dyDescent="0.25">
      <c r="D3864" s="2">
        <v>0.33333333333333331</v>
      </c>
      <c r="E3864">
        <v>11845</v>
      </c>
      <c r="F3864">
        <v>11850</v>
      </c>
      <c r="G3864">
        <v>11828</v>
      </c>
      <c r="H3864">
        <v>11850</v>
      </c>
      <c r="J3864">
        <v>5</v>
      </c>
      <c r="K3864">
        <v>0</v>
      </c>
      <c r="L3864">
        <v>22</v>
      </c>
      <c r="M3864">
        <v>-19</v>
      </c>
      <c r="R3864">
        <f>MAX(F3862:F3878)</f>
        <v>11865</v>
      </c>
      <c r="W3864">
        <f t="shared" ref="W3864:W3878" si="1294">ABS(M3864)</f>
        <v>19</v>
      </c>
      <c r="X3864">
        <f t="shared" ref="X3864:X3878" si="1295">ABS(J3864)</f>
        <v>5</v>
      </c>
      <c r="Y3864">
        <f t="shared" ref="Y3864:Y3878" si="1296">IF(R3864&lt;1000,ABS(R3864),0)</f>
        <v>0</v>
      </c>
      <c r="Z3864" s="22">
        <f t="shared" ref="Z3864:Z3878" si="1297">IF(N3864=1,0,ABS(N3864))</f>
        <v>0</v>
      </c>
      <c r="AA3864" s="22">
        <f t="shared" ref="AA3864:AA3878" si="1298">ABS(O3864)</f>
        <v>0</v>
      </c>
      <c r="AB3864">
        <f t="shared" ref="AB3864:AB3878" si="1299">IF(N3864=1,1,0)</f>
        <v>0</v>
      </c>
      <c r="AC3864" s="22">
        <f t="shared" ref="AC3864:AC3878" si="1300">IF(N3864=1,ABS(N3865),0)</f>
        <v>0</v>
      </c>
      <c r="AD3864" s="22">
        <f t="shared" ref="AD3864:AD3878" si="1301">IF(N3864=1,0,ABS(O3865))</f>
        <v>0.66216216216216217</v>
      </c>
    </row>
    <row r="3865" spans="3:30" x14ac:dyDescent="0.25">
      <c r="D3865" s="2">
        <v>0.375</v>
      </c>
      <c r="E3865">
        <v>11847</v>
      </c>
      <c r="F3865">
        <v>11848</v>
      </c>
      <c r="G3865">
        <v>11827</v>
      </c>
      <c r="H3865">
        <v>11841</v>
      </c>
      <c r="J3865">
        <v>-6</v>
      </c>
      <c r="K3865">
        <f t="shared" ref="K3865:K3878" si="1302">K3864+J3866</f>
        <v>-18</v>
      </c>
      <c r="L3865">
        <v>21</v>
      </c>
      <c r="N3865">
        <f>IF(J3864&lt;0,MIN(K3865:K3878),MAX(K3865:K3878))/R3842</f>
        <v>4.0540540540540543E-2</v>
      </c>
      <c r="O3865">
        <f>IF(J3864&lt;0,MAX(K3865:K3878),MIN(K3865:K3878))/R3842</f>
        <v>-0.66216216216216217</v>
      </c>
      <c r="R3865">
        <f>MIN(G3862:G3878)</f>
        <v>11780</v>
      </c>
      <c r="W3865">
        <f t="shared" si="1294"/>
        <v>0</v>
      </c>
      <c r="X3865">
        <f t="shared" si="1295"/>
        <v>6</v>
      </c>
      <c r="Y3865">
        <f t="shared" si="1296"/>
        <v>0</v>
      </c>
      <c r="Z3865" s="22">
        <f t="shared" si="1297"/>
        <v>4.0540540540540543E-2</v>
      </c>
      <c r="AA3865" s="22">
        <f t="shared" si="1298"/>
        <v>0.66216216216216217</v>
      </c>
      <c r="AB3865">
        <f t="shared" si="1299"/>
        <v>0</v>
      </c>
      <c r="AC3865" s="22">
        <f t="shared" si="1300"/>
        <v>0</v>
      </c>
      <c r="AD3865" s="22">
        <f t="shared" si="1301"/>
        <v>0</v>
      </c>
    </row>
    <row r="3866" spans="3:30" x14ac:dyDescent="0.25">
      <c r="D3866" s="1">
        <v>0.41666666666666669</v>
      </c>
      <c r="E3866">
        <v>11842</v>
      </c>
      <c r="F3866">
        <v>11849</v>
      </c>
      <c r="G3866">
        <v>11819</v>
      </c>
      <c r="H3866">
        <v>11824</v>
      </c>
      <c r="J3866">
        <v>-18</v>
      </c>
      <c r="K3866">
        <f t="shared" si="1302"/>
        <v>-29</v>
      </c>
      <c r="L3866">
        <v>30</v>
      </c>
      <c r="R3866">
        <f>R3864-R3865</f>
        <v>85</v>
      </c>
      <c r="W3866">
        <f t="shared" si="1294"/>
        <v>0</v>
      </c>
      <c r="X3866">
        <f t="shared" si="1295"/>
        <v>18</v>
      </c>
      <c r="Y3866">
        <f t="shared" si="1296"/>
        <v>85</v>
      </c>
      <c r="Z3866" s="22">
        <f t="shared" si="1297"/>
        <v>0</v>
      </c>
      <c r="AA3866" s="22">
        <f t="shared" si="1298"/>
        <v>0</v>
      </c>
      <c r="AB3866">
        <f t="shared" si="1299"/>
        <v>0</v>
      </c>
      <c r="AC3866" s="22">
        <f t="shared" si="1300"/>
        <v>0</v>
      </c>
      <c r="AD3866" s="22">
        <f t="shared" si="1301"/>
        <v>0</v>
      </c>
    </row>
    <row r="3867" spans="3:30" x14ac:dyDescent="0.25">
      <c r="D3867" s="1">
        <v>0.45833333333333331</v>
      </c>
      <c r="E3867">
        <v>11824</v>
      </c>
      <c r="F3867">
        <v>11827</v>
      </c>
      <c r="G3867">
        <v>11794</v>
      </c>
      <c r="H3867">
        <v>11813</v>
      </c>
      <c r="J3867">
        <v>-11</v>
      </c>
      <c r="K3867">
        <f t="shared" si="1302"/>
        <v>-38</v>
      </c>
      <c r="L3867">
        <v>33</v>
      </c>
      <c r="R3867">
        <v>85</v>
      </c>
      <c r="W3867">
        <f t="shared" si="1294"/>
        <v>0</v>
      </c>
      <c r="X3867">
        <f t="shared" si="1295"/>
        <v>11</v>
      </c>
      <c r="Y3867">
        <f t="shared" si="1296"/>
        <v>85</v>
      </c>
      <c r="Z3867" s="22">
        <f t="shared" si="1297"/>
        <v>0</v>
      </c>
      <c r="AA3867" s="22">
        <f t="shared" si="1298"/>
        <v>0</v>
      </c>
      <c r="AB3867">
        <f t="shared" si="1299"/>
        <v>0</v>
      </c>
      <c r="AC3867" s="22">
        <f t="shared" si="1300"/>
        <v>0</v>
      </c>
      <c r="AD3867" s="22">
        <f t="shared" si="1301"/>
        <v>0</v>
      </c>
    </row>
    <row r="3868" spans="3:30" x14ac:dyDescent="0.25">
      <c r="D3868" s="1">
        <v>0.5</v>
      </c>
      <c r="E3868">
        <v>11813</v>
      </c>
      <c r="F3868">
        <v>11822</v>
      </c>
      <c r="G3868">
        <v>11799</v>
      </c>
      <c r="H3868">
        <v>11804</v>
      </c>
      <c r="J3868">
        <v>-9</v>
      </c>
      <c r="K3868">
        <f t="shared" si="1302"/>
        <v>-37</v>
      </c>
      <c r="L3868">
        <v>23</v>
      </c>
      <c r="R3868">
        <v>85</v>
      </c>
      <c r="W3868">
        <f t="shared" si="1294"/>
        <v>0</v>
      </c>
      <c r="X3868">
        <f t="shared" si="1295"/>
        <v>9</v>
      </c>
      <c r="Y3868">
        <f t="shared" si="1296"/>
        <v>85</v>
      </c>
      <c r="Z3868" s="22">
        <f t="shared" si="1297"/>
        <v>0</v>
      </c>
      <c r="AA3868" s="22">
        <f t="shared" si="1298"/>
        <v>0</v>
      </c>
      <c r="AB3868">
        <f t="shared" si="1299"/>
        <v>0</v>
      </c>
      <c r="AC3868" s="22">
        <f t="shared" si="1300"/>
        <v>0</v>
      </c>
      <c r="AD3868" s="22">
        <f t="shared" si="1301"/>
        <v>0</v>
      </c>
    </row>
    <row r="3869" spans="3:30" x14ac:dyDescent="0.25">
      <c r="C3869">
        <v>1</v>
      </c>
      <c r="D3869" s="1">
        <v>0.54166666666666663</v>
      </c>
      <c r="E3869">
        <v>11804</v>
      </c>
      <c r="F3869">
        <v>11814</v>
      </c>
      <c r="G3869">
        <v>11802</v>
      </c>
      <c r="H3869">
        <v>11805</v>
      </c>
      <c r="J3869">
        <v>1</v>
      </c>
      <c r="K3869">
        <f t="shared" si="1302"/>
        <v>-49</v>
      </c>
      <c r="L3869">
        <v>12</v>
      </c>
      <c r="W3869">
        <f t="shared" si="1294"/>
        <v>0</v>
      </c>
      <c r="X3869">
        <f t="shared" si="1295"/>
        <v>1</v>
      </c>
      <c r="Y3869">
        <f t="shared" si="1296"/>
        <v>0</v>
      </c>
      <c r="Z3869" s="22">
        <f t="shared" si="1297"/>
        <v>0</v>
      </c>
      <c r="AA3869" s="22">
        <f t="shared" si="1298"/>
        <v>0</v>
      </c>
      <c r="AB3869">
        <f t="shared" si="1299"/>
        <v>0</v>
      </c>
      <c r="AC3869" s="22">
        <f t="shared" si="1300"/>
        <v>0</v>
      </c>
      <c r="AD3869" s="22">
        <f t="shared" si="1301"/>
        <v>0</v>
      </c>
    </row>
    <row r="3870" spans="3:30" x14ac:dyDescent="0.25">
      <c r="D3870" s="1">
        <v>0.58333333333333337</v>
      </c>
      <c r="E3870">
        <v>11805</v>
      </c>
      <c r="F3870">
        <v>11807</v>
      </c>
      <c r="G3870">
        <v>11780</v>
      </c>
      <c r="H3870">
        <v>11793</v>
      </c>
      <c r="J3870">
        <v>-12</v>
      </c>
      <c r="K3870">
        <f t="shared" si="1302"/>
        <v>-2</v>
      </c>
      <c r="L3870">
        <v>27</v>
      </c>
      <c r="W3870">
        <f t="shared" si="1294"/>
        <v>0</v>
      </c>
      <c r="X3870">
        <f t="shared" si="1295"/>
        <v>12</v>
      </c>
      <c r="Y3870">
        <f t="shared" si="1296"/>
        <v>0</v>
      </c>
      <c r="Z3870" s="22">
        <f t="shared" si="1297"/>
        <v>0</v>
      </c>
      <c r="AA3870" s="22">
        <f t="shared" si="1298"/>
        <v>0</v>
      </c>
      <c r="AB3870">
        <f t="shared" si="1299"/>
        <v>0</v>
      </c>
      <c r="AC3870" s="22">
        <f t="shared" si="1300"/>
        <v>0</v>
      </c>
      <c r="AD3870" s="22">
        <f t="shared" si="1301"/>
        <v>0</v>
      </c>
    </row>
    <row r="3871" spans="3:30" x14ac:dyDescent="0.25">
      <c r="D3871" s="1">
        <v>0.625</v>
      </c>
      <c r="E3871">
        <v>11793</v>
      </c>
      <c r="F3871">
        <v>11841</v>
      </c>
      <c r="G3871">
        <v>11789</v>
      </c>
      <c r="H3871">
        <v>11840</v>
      </c>
      <c r="J3871">
        <v>47</v>
      </c>
      <c r="K3871">
        <f t="shared" si="1302"/>
        <v>-13</v>
      </c>
      <c r="L3871">
        <v>52</v>
      </c>
      <c r="W3871">
        <f t="shared" si="1294"/>
        <v>0</v>
      </c>
      <c r="X3871">
        <f t="shared" si="1295"/>
        <v>47</v>
      </c>
      <c r="Y3871">
        <f t="shared" si="1296"/>
        <v>0</v>
      </c>
      <c r="Z3871" s="22">
        <f t="shared" si="1297"/>
        <v>0</v>
      </c>
      <c r="AA3871" s="22">
        <f t="shared" si="1298"/>
        <v>0</v>
      </c>
      <c r="AB3871">
        <f t="shared" si="1299"/>
        <v>0</v>
      </c>
      <c r="AC3871" s="22">
        <f t="shared" si="1300"/>
        <v>0</v>
      </c>
      <c r="AD3871" s="22">
        <f t="shared" si="1301"/>
        <v>0</v>
      </c>
    </row>
    <row r="3872" spans="3:30" x14ac:dyDescent="0.25">
      <c r="D3872" s="1">
        <v>0.66666666666666663</v>
      </c>
      <c r="E3872">
        <v>11841</v>
      </c>
      <c r="F3872">
        <v>11843</v>
      </c>
      <c r="G3872">
        <v>11824</v>
      </c>
      <c r="H3872">
        <v>11830</v>
      </c>
      <c r="J3872">
        <v>-11</v>
      </c>
      <c r="K3872">
        <f t="shared" si="1302"/>
        <v>3</v>
      </c>
      <c r="L3872">
        <v>19</v>
      </c>
      <c r="W3872">
        <f t="shared" si="1294"/>
        <v>0</v>
      </c>
      <c r="X3872">
        <f t="shared" si="1295"/>
        <v>11</v>
      </c>
      <c r="Y3872">
        <f t="shared" si="1296"/>
        <v>0</v>
      </c>
      <c r="Z3872" s="22">
        <f t="shared" si="1297"/>
        <v>0</v>
      </c>
      <c r="AA3872" s="22">
        <f t="shared" si="1298"/>
        <v>0</v>
      </c>
      <c r="AB3872">
        <f t="shared" si="1299"/>
        <v>0</v>
      </c>
      <c r="AC3872" s="22">
        <f t="shared" si="1300"/>
        <v>0</v>
      </c>
      <c r="AD3872" s="22">
        <f t="shared" si="1301"/>
        <v>0</v>
      </c>
    </row>
    <row r="3873" spans="4:30" x14ac:dyDescent="0.25">
      <c r="D3873" s="1">
        <v>0.70833333333333337</v>
      </c>
      <c r="E3873">
        <v>11830</v>
      </c>
      <c r="F3873">
        <v>11853</v>
      </c>
      <c r="G3873">
        <v>11816</v>
      </c>
      <c r="H3873">
        <v>11846</v>
      </c>
      <c r="J3873">
        <v>16</v>
      </c>
      <c r="K3873">
        <f t="shared" si="1302"/>
        <v>-1</v>
      </c>
      <c r="L3873">
        <v>37</v>
      </c>
      <c r="W3873">
        <f t="shared" si="1294"/>
        <v>0</v>
      </c>
      <c r="X3873">
        <f t="shared" si="1295"/>
        <v>16</v>
      </c>
      <c r="Y3873">
        <f t="shared" si="1296"/>
        <v>0</v>
      </c>
      <c r="Z3873" s="22">
        <f t="shared" si="1297"/>
        <v>0</v>
      </c>
      <c r="AA3873" s="22">
        <f t="shared" si="1298"/>
        <v>0</v>
      </c>
      <c r="AB3873">
        <f t="shared" si="1299"/>
        <v>0</v>
      </c>
      <c r="AC3873" s="22">
        <f t="shared" si="1300"/>
        <v>0</v>
      </c>
      <c r="AD3873" s="22">
        <f t="shared" si="1301"/>
        <v>0</v>
      </c>
    </row>
    <row r="3874" spans="4:30" x14ac:dyDescent="0.25">
      <c r="D3874" s="1">
        <v>0.75</v>
      </c>
      <c r="E3874">
        <v>11846</v>
      </c>
      <c r="F3874">
        <v>11852</v>
      </c>
      <c r="G3874">
        <v>11830</v>
      </c>
      <c r="H3874">
        <v>11842</v>
      </c>
      <c r="J3874">
        <v>-4</v>
      </c>
      <c r="K3874">
        <f t="shared" si="1302"/>
        <v>-11</v>
      </c>
      <c r="L3874">
        <v>22</v>
      </c>
      <c r="W3874">
        <f t="shared" si="1294"/>
        <v>0</v>
      </c>
      <c r="X3874">
        <f t="shared" si="1295"/>
        <v>4</v>
      </c>
      <c r="Y3874">
        <f t="shared" si="1296"/>
        <v>0</v>
      </c>
      <c r="Z3874" s="22">
        <f t="shared" si="1297"/>
        <v>0</v>
      </c>
      <c r="AA3874" s="22">
        <f t="shared" si="1298"/>
        <v>0</v>
      </c>
      <c r="AB3874">
        <f t="shared" si="1299"/>
        <v>0</v>
      </c>
      <c r="AC3874" s="22">
        <f t="shared" si="1300"/>
        <v>0</v>
      </c>
      <c r="AD3874" s="22">
        <f t="shared" si="1301"/>
        <v>0</v>
      </c>
    </row>
    <row r="3875" spans="4:30" x14ac:dyDescent="0.25">
      <c r="D3875" s="1">
        <v>0.79166666666666663</v>
      </c>
      <c r="E3875">
        <v>11842</v>
      </c>
      <c r="F3875">
        <v>11844</v>
      </c>
      <c r="G3875">
        <v>11819</v>
      </c>
      <c r="H3875">
        <v>11832</v>
      </c>
      <c r="J3875">
        <v>-10</v>
      </c>
      <c r="K3875">
        <f t="shared" si="1302"/>
        <v>-6</v>
      </c>
      <c r="L3875">
        <v>25</v>
      </c>
      <c r="W3875">
        <f t="shared" si="1294"/>
        <v>0</v>
      </c>
      <c r="X3875">
        <f t="shared" si="1295"/>
        <v>10</v>
      </c>
      <c r="Y3875">
        <f t="shared" si="1296"/>
        <v>0</v>
      </c>
      <c r="Z3875" s="22">
        <f t="shared" si="1297"/>
        <v>0</v>
      </c>
      <c r="AA3875" s="22">
        <f t="shared" si="1298"/>
        <v>0</v>
      </c>
      <c r="AB3875">
        <f t="shared" si="1299"/>
        <v>0</v>
      </c>
      <c r="AC3875" s="22">
        <f t="shared" si="1300"/>
        <v>0</v>
      </c>
      <c r="AD3875" s="22">
        <f t="shared" si="1301"/>
        <v>0</v>
      </c>
    </row>
    <row r="3876" spans="4:30" x14ac:dyDescent="0.25">
      <c r="D3876" s="1">
        <v>0.83333333333333337</v>
      </c>
      <c r="E3876">
        <v>11831</v>
      </c>
      <c r="F3876">
        <v>11838</v>
      </c>
      <c r="G3876">
        <v>11829</v>
      </c>
      <c r="H3876">
        <v>11836</v>
      </c>
      <c r="J3876">
        <v>5</v>
      </c>
      <c r="K3876">
        <f t="shared" si="1302"/>
        <v>-9</v>
      </c>
      <c r="L3876">
        <v>9</v>
      </c>
      <c r="W3876">
        <f t="shared" si="1294"/>
        <v>0</v>
      </c>
      <c r="X3876">
        <f t="shared" si="1295"/>
        <v>5</v>
      </c>
      <c r="Y3876">
        <f t="shared" si="1296"/>
        <v>0</v>
      </c>
      <c r="Z3876" s="22">
        <f t="shared" si="1297"/>
        <v>0</v>
      </c>
      <c r="AA3876" s="22">
        <f t="shared" si="1298"/>
        <v>0</v>
      </c>
      <c r="AB3876">
        <f t="shared" si="1299"/>
        <v>0</v>
      </c>
      <c r="AC3876" s="22">
        <f t="shared" si="1300"/>
        <v>0</v>
      </c>
      <c r="AD3876" s="22">
        <f t="shared" si="1301"/>
        <v>0</v>
      </c>
    </row>
    <row r="3877" spans="4:30" x14ac:dyDescent="0.25">
      <c r="D3877" s="1">
        <v>0.875</v>
      </c>
      <c r="E3877">
        <v>11836</v>
      </c>
      <c r="F3877">
        <v>11837</v>
      </c>
      <c r="G3877">
        <v>11820</v>
      </c>
      <c r="H3877">
        <v>11833</v>
      </c>
      <c r="J3877">
        <v>-3</v>
      </c>
      <c r="K3877">
        <f t="shared" si="1302"/>
        <v>-15</v>
      </c>
      <c r="L3877">
        <v>17</v>
      </c>
      <c r="W3877">
        <f t="shared" si="1294"/>
        <v>0</v>
      </c>
      <c r="X3877">
        <f t="shared" si="1295"/>
        <v>3</v>
      </c>
      <c r="Y3877">
        <f t="shared" si="1296"/>
        <v>0</v>
      </c>
      <c r="Z3877" s="22">
        <f t="shared" si="1297"/>
        <v>0</v>
      </c>
      <c r="AA3877" s="22">
        <f t="shared" si="1298"/>
        <v>0</v>
      </c>
      <c r="AB3877">
        <f t="shared" si="1299"/>
        <v>0</v>
      </c>
      <c r="AC3877" s="22">
        <f t="shared" si="1300"/>
        <v>0</v>
      </c>
      <c r="AD3877" s="22">
        <f t="shared" si="1301"/>
        <v>0</v>
      </c>
    </row>
    <row r="3878" spans="4:30" x14ac:dyDescent="0.25">
      <c r="D3878" s="2">
        <v>0.91666666666666663</v>
      </c>
      <c r="E3878">
        <v>11832</v>
      </c>
      <c r="F3878">
        <v>11835</v>
      </c>
      <c r="G3878">
        <v>11821</v>
      </c>
      <c r="H3878">
        <v>11826</v>
      </c>
      <c r="J3878">
        <v>-6</v>
      </c>
      <c r="K3878">
        <f t="shared" si="1302"/>
        <v>-15</v>
      </c>
      <c r="L3878">
        <v>14</v>
      </c>
      <c r="W3878">
        <f t="shared" si="1294"/>
        <v>0</v>
      </c>
      <c r="X3878">
        <f t="shared" si="1295"/>
        <v>6</v>
      </c>
      <c r="Y3878">
        <f t="shared" si="1296"/>
        <v>0</v>
      </c>
      <c r="Z3878" s="22">
        <f t="shared" si="1297"/>
        <v>0</v>
      </c>
      <c r="AA3878" s="22">
        <f t="shared" si="1298"/>
        <v>0</v>
      </c>
      <c r="AB3878">
        <f t="shared" si="1299"/>
        <v>0</v>
      </c>
      <c r="AC3878" s="22">
        <f t="shared" si="1300"/>
        <v>0</v>
      </c>
      <c r="AD3878" s="22">
        <f t="shared" si="1301"/>
        <v>0</v>
      </c>
    </row>
    <row r="3879" spans="4:30" hidden="1" x14ac:dyDescent="0.25">
      <c r="D3879" s="1">
        <v>0.95833333333333337</v>
      </c>
      <c r="E3879">
        <v>11825</v>
      </c>
      <c r="F3879">
        <v>11844</v>
      </c>
      <c r="G3879">
        <v>11819</v>
      </c>
      <c r="H3879">
        <v>11844</v>
      </c>
      <c r="Z3879"/>
      <c r="AA3879"/>
      <c r="AC3879"/>
      <c r="AD3879"/>
    </row>
    <row r="3880" spans="4:30" hidden="1" x14ac:dyDescent="0.25">
      <c r="D3880" s="1">
        <v>0</v>
      </c>
      <c r="E3880">
        <v>11844</v>
      </c>
      <c r="F3880">
        <v>11844</v>
      </c>
      <c r="G3880">
        <v>11844</v>
      </c>
      <c r="H3880">
        <v>11844</v>
      </c>
      <c r="Z3880"/>
      <c r="AA3880"/>
      <c r="AC3880"/>
      <c r="AD3880"/>
    </row>
    <row r="3881" spans="4:30" hidden="1" x14ac:dyDescent="0.25">
      <c r="D3881" s="1">
        <v>4.1666666666666664E-2</v>
      </c>
      <c r="E3881">
        <v>11844</v>
      </c>
      <c r="F3881">
        <v>11848</v>
      </c>
      <c r="G3881">
        <v>11830</v>
      </c>
      <c r="H3881">
        <v>11838</v>
      </c>
      <c r="Z3881"/>
      <c r="AA3881"/>
      <c r="AC3881"/>
      <c r="AD3881"/>
    </row>
    <row r="3882" spans="4:30" hidden="1" x14ac:dyDescent="0.25">
      <c r="D3882" s="1">
        <v>8.3333333333333329E-2</v>
      </c>
      <c r="E3882">
        <v>11839</v>
      </c>
      <c r="F3882">
        <v>11858</v>
      </c>
      <c r="G3882">
        <v>11836</v>
      </c>
      <c r="H3882">
        <v>11855</v>
      </c>
      <c r="Z3882"/>
      <c r="AA3882"/>
      <c r="AC3882"/>
      <c r="AD3882"/>
    </row>
    <row r="3883" spans="4:30" hidden="1" x14ac:dyDescent="0.25">
      <c r="D3883" s="1">
        <v>0.125</v>
      </c>
      <c r="E3883">
        <v>11855</v>
      </c>
      <c r="F3883">
        <v>11894</v>
      </c>
      <c r="G3883">
        <v>11840</v>
      </c>
      <c r="H3883">
        <v>11874</v>
      </c>
      <c r="Z3883"/>
      <c r="AA3883"/>
      <c r="AC3883"/>
      <c r="AD3883"/>
    </row>
    <row r="3884" spans="4:30" hidden="1" x14ac:dyDescent="0.25">
      <c r="D3884" s="1">
        <v>0.16666666666666666</v>
      </c>
      <c r="E3884">
        <v>11875</v>
      </c>
      <c r="F3884">
        <v>11887</v>
      </c>
      <c r="G3884">
        <v>11844</v>
      </c>
      <c r="H3884">
        <v>11854</v>
      </c>
      <c r="Z3884"/>
      <c r="AA3884"/>
      <c r="AC3884"/>
      <c r="AD3884"/>
    </row>
    <row r="3885" spans="4:30" hidden="1" x14ac:dyDescent="0.25">
      <c r="D3885" s="1">
        <v>0.20833333333333334</v>
      </c>
      <c r="E3885">
        <v>11853</v>
      </c>
      <c r="F3885">
        <v>11863</v>
      </c>
      <c r="G3885">
        <v>11845</v>
      </c>
      <c r="H3885">
        <v>11851</v>
      </c>
      <c r="Z3885"/>
      <c r="AA3885"/>
      <c r="AC3885"/>
      <c r="AD3885"/>
    </row>
    <row r="3886" spans="4:30" hidden="1" x14ac:dyDescent="0.25">
      <c r="D3886" s="1">
        <v>0.25</v>
      </c>
      <c r="E3886">
        <v>11852</v>
      </c>
      <c r="F3886">
        <v>11872</v>
      </c>
      <c r="G3886">
        <v>11851</v>
      </c>
      <c r="H3886">
        <v>11864</v>
      </c>
      <c r="Z3886"/>
      <c r="AA3886"/>
      <c r="AC3886"/>
      <c r="AD3886"/>
    </row>
    <row r="3887" spans="4:30" hidden="1" x14ac:dyDescent="0.25">
      <c r="D3887" s="1">
        <v>0.29166666666666669</v>
      </c>
      <c r="E3887">
        <v>11862</v>
      </c>
      <c r="F3887">
        <v>11870</v>
      </c>
      <c r="G3887">
        <v>11861</v>
      </c>
      <c r="H3887">
        <v>11863</v>
      </c>
      <c r="Z3887"/>
      <c r="AA3887"/>
      <c r="AC3887"/>
      <c r="AD3887"/>
    </row>
    <row r="3888" spans="4:30" x14ac:dyDescent="0.25">
      <c r="D3888" s="2">
        <v>0.33333333333333331</v>
      </c>
      <c r="E3888">
        <v>11864</v>
      </c>
      <c r="F3888">
        <v>11867</v>
      </c>
      <c r="G3888">
        <v>11853</v>
      </c>
      <c r="H3888">
        <v>11863</v>
      </c>
      <c r="J3888">
        <v>-1</v>
      </c>
      <c r="K3888">
        <v>0</v>
      </c>
      <c r="L3888">
        <v>14</v>
      </c>
      <c r="M3888">
        <v>207</v>
      </c>
      <c r="R3888">
        <f>MAX(F3886:F3902)</f>
        <v>12099</v>
      </c>
      <c r="W3888">
        <f t="shared" ref="W3888:W3902" si="1303">ABS(M3888)</f>
        <v>207</v>
      </c>
      <c r="X3888">
        <f t="shared" ref="X3888:X3902" si="1304">ABS(J3888)</f>
        <v>1</v>
      </c>
      <c r="Y3888">
        <f t="shared" ref="Y3888:Y3902" si="1305">IF(R3888&lt;1000,ABS(R3888),0)</f>
        <v>0</v>
      </c>
      <c r="Z3888" s="22">
        <f t="shared" ref="Z3888:Z3902" si="1306">IF(N3888=1,0,ABS(N3888))</f>
        <v>0</v>
      </c>
      <c r="AA3888" s="22">
        <f t="shared" ref="AA3888:AA3902" si="1307">ABS(O3888)</f>
        <v>0</v>
      </c>
      <c r="AB3888">
        <f t="shared" ref="AB3888:AB3902" si="1308">IF(N3888=1,1,0)</f>
        <v>0</v>
      </c>
      <c r="AC3888" s="22">
        <f t="shared" ref="AC3888:AC3902" si="1309">IF(N3888=1,ABS(N3889),0)</f>
        <v>0</v>
      </c>
      <c r="AD3888" s="22">
        <f t="shared" ref="AD3888:AD3902" si="1310">IF(N3888=1,0,ABS(O3889))</f>
        <v>2.1411764705882352</v>
      </c>
    </row>
    <row r="3889" spans="3:30" x14ac:dyDescent="0.25">
      <c r="D3889" s="2">
        <v>0.375</v>
      </c>
      <c r="E3889">
        <v>11866</v>
      </c>
      <c r="F3889">
        <v>11919</v>
      </c>
      <c r="G3889">
        <v>11857</v>
      </c>
      <c r="H3889">
        <v>11909</v>
      </c>
      <c r="J3889">
        <v>43</v>
      </c>
      <c r="K3889">
        <f t="shared" ref="K3889:K3902" si="1311">K3888+J3890</f>
        <v>63</v>
      </c>
      <c r="L3889">
        <v>62</v>
      </c>
      <c r="N3889">
        <f>IF(J3888&lt;0,MIN(K3889:K3902),MAX(K3889:K3902))/R3866</f>
        <v>0.74117647058823533</v>
      </c>
      <c r="O3889">
        <f>IF(J3888&lt;0,MAX(K3889:K3902),MIN(K3889:K3902))/R3866</f>
        <v>2.1411764705882352</v>
      </c>
      <c r="R3889">
        <f>MIN(G3886:G3902)</f>
        <v>11851</v>
      </c>
      <c r="W3889">
        <f t="shared" si="1303"/>
        <v>0</v>
      </c>
      <c r="X3889">
        <f t="shared" si="1304"/>
        <v>43</v>
      </c>
      <c r="Y3889">
        <f t="shared" si="1305"/>
        <v>0</v>
      </c>
      <c r="Z3889" s="22">
        <f t="shared" si="1306"/>
        <v>0.74117647058823533</v>
      </c>
      <c r="AA3889" s="22">
        <f t="shared" si="1307"/>
        <v>2.1411764705882352</v>
      </c>
      <c r="AB3889">
        <f t="shared" si="1308"/>
        <v>0</v>
      </c>
      <c r="AC3889" s="22">
        <f t="shared" si="1309"/>
        <v>0</v>
      </c>
      <c r="AD3889" s="22">
        <f t="shared" si="1310"/>
        <v>0</v>
      </c>
    </row>
    <row r="3890" spans="3:30" x14ac:dyDescent="0.25">
      <c r="D3890" s="1">
        <v>0.41666666666666669</v>
      </c>
      <c r="E3890">
        <v>11910</v>
      </c>
      <c r="F3890">
        <v>11984</v>
      </c>
      <c r="G3890">
        <v>11907</v>
      </c>
      <c r="H3890">
        <v>11973</v>
      </c>
      <c r="J3890">
        <v>63</v>
      </c>
      <c r="K3890">
        <f t="shared" si="1311"/>
        <v>77</v>
      </c>
      <c r="L3890">
        <v>77</v>
      </c>
      <c r="R3890">
        <f>R3888-R3889</f>
        <v>248</v>
      </c>
      <c r="W3890">
        <f t="shared" si="1303"/>
        <v>0</v>
      </c>
      <c r="X3890">
        <f t="shared" si="1304"/>
        <v>63</v>
      </c>
      <c r="Y3890">
        <f t="shared" si="1305"/>
        <v>248</v>
      </c>
      <c r="Z3890" s="22">
        <f t="shared" si="1306"/>
        <v>0</v>
      </c>
      <c r="AA3890" s="22">
        <f t="shared" si="1307"/>
        <v>0</v>
      </c>
      <c r="AB3890">
        <f t="shared" si="1308"/>
        <v>0</v>
      </c>
      <c r="AC3890" s="22">
        <f t="shared" si="1309"/>
        <v>0</v>
      </c>
      <c r="AD3890" s="22">
        <f t="shared" si="1310"/>
        <v>0</v>
      </c>
    </row>
    <row r="3891" spans="3:30" x14ac:dyDescent="0.25">
      <c r="D3891" s="1">
        <v>0.45833333333333331</v>
      </c>
      <c r="E3891">
        <v>11973</v>
      </c>
      <c r="F3891">
        <v>11994</v>
      </c>
      <c r="G3891">
        <v>11970</v>
      </c>
      <c r="H3891">
        <v>11987</v>
      </c>
      <c r="J3891">
        <v>14</v>
      </c>
      <c r="K3891">
        <f t="shared" si="1311"/>
        <v>96</v>
      </c>
      <c r="L3891">
        <v>24</v>
      </c>
      <c r="R3891">
        <v>248</v>
      </c>
      <c r="W3891">
        <f t="shared" si="1303"/>
        <v>0</v>
      </c>
      <c r="X3891">
        <f t="shared" si="1304"/>
        <v>14</v>
      </c>
      <c r="Y3891">
        <f t="shared" si="1305"/>
        <v>248</v>
      </c>
      <c r="Z3891" s="22">
        <f t="shared" si="1306"/>
        <v>0</v>
      </c>
      <c r="AA3891" s="22">
        <f t="shared" si="1307"/>
        <v>0</v>
      </c>
      <c r="AB3891">
        <f t="shared" si="1308"/>
        <v>0</v>
      </c>
      <c r="AC3891" s="22">
        <f t="shared" si="1309"/>
        <v>0</v>
      </c>
      <c r="AD3891" s="22">
        <f t="shared" si="1310"/>
        <v>0</v>
      </c>
    </row>
    <row r="3892" spans="3:30" x14ac:dyDescent="0.25">
      <c r="D3892" s="1">
        <v>0.5</v>
      </c>
      <c r="E3892">
        <v>11986</v>
      </c>
      <c r="F3892">
        <v>12014</v>
      </c>
      <c r="G3892">
        <v>11985</v>
      </c>
      <c r="H3892">
        <v>12005</v>
      </c>
      <c r="J3892">
        <v>19</v>
      </c>
      <c r="K3892">
        <f t="shared" si="1311"/>
        <v>85</v>
      </c>
      <c r="L3892">
        <v>29</v>
      </c>
      <c r="W3892">
        <f t="shared" si="1303"/>
        <v>0</v>
      </c>
      <c r="X3892">
        <f t="shared" si="1304"/>
        <v>19</v>
      </c>
      <c r="Y3892">
        <f t="shared" si="1305"/>
        <v>0</v>
      </c>
      <c r="Z3892" s="22">
        <f t="shared" si="1306"/>
        <v>0</v>
      </c>
      <c r="AA3892" s="22">
        <f t="shared" si="1307"/>
        <v>0</v>
      </c>
      <c r="AB3892">
        <f t="shared" si="1308"/>
        <v>0</v>
      </c>
      <c r="AC3892" s="22">
        <f t="shared" si="1309"/>
        <v>0</v>
      </c>
      <c r="AD3892" s="22">
        <f t="shared" si="1310"/>
        <v>0</v>
      </c>
    </row>
    <row r="3893" spans="3:30" x14ac:dyDescent="0.25">
      <c r="C3893">
        <v>1</v>
      </c>
      <c r="D3893" s="1">
        <v>0.54166666666666663</v>
      </c>
      <c r="E3893">
        <v>12006</v>
      </c>
      <c r="F3893">
        <v>12007</v>
      </c>
      <c r="G3893">
        <v>11981</v>
      </c>
      <c r="H3893">
        <v>11995</v>
      </c>
      <c r="J3893">
        <v>-11</v>
      </c>
      <c r="K3893">
        <f t="shared" si="1311"/>
        <v>88</v>
      </c>
      <c r="L3893">
        <v>26</v>
      </c>
      <c r="W3893">
        <f t="shared" si="1303"/>
        <v>0</v>
      </c>
      <c r="X3893">
        <f t="shared" si="1304"/>
        <v>11</v>
      </c>
      <c r="Y3893">
        <f t="shared" si="1305"/>
        <v>0</v>
      </c>
      <c r="Z3893" s="22">
        <f t="shared" si="1306"/>
        <v>0</v>
      </c>
      <c r="AA3893" s="22">
        <f t="shared" si="1307"/>
        <v>0</v>
      </c>
      <c r="AB3893">
        <f t="shared" si="1308"/>
        <v>0</v>
      </c>
      <c r="AC3893" s="22">
        <f t="shared" si="1309"/>
        <v>0</v>
      </c>
      <c r="AD3893" s="22">
        <f t="shared" si="1310"/>
        <v>0</v>
      </c>
    </row>
    <row r="3894" spans="3:30" x14ac:dyDescent="0.25">
      <c r="D3894" s="1">
        <v>0.58333333333333337</v>
      </c>
      <c r="E3894">
        <v>11997</v>
      </c>
      <c r="F3894">
        <v>12004</v>
      </c>
      <c r="G3894">
        <v>11992</v>
      </c>
      <c r="H3894">
        <v>12000</v>
      </c>
      <c r="J3894">
        <v>3</v>
      </c>
      <c r="K3894">
        <f t="shared" si="1311"/>
        <v>111</v>
      </c>
      <c r="L3894">
        <v>12</v>
      </c>
      <c r="W3894">
        <f t="shared" si="1303"/>
        <v>0</v>
      </c>
      <c r="X3894">
        <f t="shared" si="1304"/>
        <v>3</v>
      </c>
      <c r="Y3894">
        <f t="shared" si="1305"/>
        <v>0</v>
      </c>
      <c r="Z3894" s="22">
        <f t="shared" si="1306"/>
        <v>0</v>
      </c>
      <c r="AA3894" s="22">
        <f t="shared" si="1307"/>
        <v>0</v>
      </c>
      <c r="AB3894">
        <f t="shared" si="1308"/>
        <v>0</v>
      </c>
      <c r="AC3894" s="22">
        <f t="shared" si="1309"/>
        <v>0</v>
      </c>
      <c r="AD3894" s="22">
        <f t="shared" si="1310"/>
        <v>0</v>
      </c>
    </row>
    <row r="3895" spans="3:30" x14ac:dyDescent="0.25">
      <c r="D3895" s="1">
        <v>0.625</v>
      </c>
      <c r="E3895">
        <v>12001</v>
      </c>
      <c r="F3895">
        <v>12028</v>
      </c>
      <c r="G3895">
        <v>11996</v>
      </c>
      <c r="H3895">
        <v>12024</v>
      </c>
      <c r="J3895">
        <v>23</v>
      </c>
      <c r="K3895">
        <f t="shared" si="1311"/>
        <v>124</v>
      </c>
      <c r="L3895">
        <v>32</v>
      </c>
      <c r="W3895">
        <f t="shared" si="1303"/>
        <v>0</v>
      </c>
      <c r="X3895">
        <f t="shared" si="1304"/>
        <v>23</v>
      </c>
      <c r="Y3895">
        <f t="shared" si="1305"/>
        <v>0</v>
      </c>
      <c r="Z3895" s="22">
        <f t="shared" si="1306"/>
        <v>0</v>
      </c>
      <c r="AA3895" s="22">
        <f t="shared" si="1307"/>
        <v>0</v>
      </c>
      <c r="AB3895">
        <f t="shared" si="1308"/>
        <v>0</v>
      </c>
      <c r="AC3895" s="22">
        <f t="shared" si="1309"/>
        <v>0</v>
      </c>
      <c r="AD3895" s="22">
        <f t="shared" si="1310"/>
        <v>0</v>
      </c>
    </row>
    <row r="3896" spans="3:30" x14ac:dyDescent="0.25">
      <c r="D3896" s="1">
        <v>0.66666666666666663</v>
      </c>
      <c r="E3896">
        <v>12025</v>
      </c>
      <c r="F3896">
        <v>12042</v>
      </c>
      <c r="G3896">
        <v>12014</v>
      </c>
      <c r="H3896">
        <v>12038</v>
      </c>
      <c r="J3896">
        <v>13</v>
      </c>
      <c r="K3896">
        <f t="shared" si="1311"/>
        <v>141</v>
      </c>
      <c r="L3896">
        <v>28</v>
      </c>
      <c r="W3896">
        <f t="shared" si="1303"/>
        <v>0</v>
      </c>
      <c r="X3896">
        <f t="shared" si="1304"/>
        <v>13</v>
      </c>
      <c r="Y3896">
        <f t="shared" si="1305"/>
        <v>0</v>
      </c>
      <c r="Z3896" s="22">
        <f t="shared" si="1306"/>
        <v>0</v>
      </c>
      <c r="AA3896" s="22">
        <f t="shared" si="1307"/>
        <v>0</v>
      </c>
      <c r="AB3896">
        <f t="shared" si="1308"/>
        <v>0</v>
      </c>
      <c r="AC3896" s="22">
        <f t="shared" si="1309"/>
        <v>0</v>
      </c>
      <c r="AD3896" s="22">
        <f t="shared" si="1310"/>
        <v>0</v>
      </c>
    </row>
    <row r="3897" spans="3:30" x14ac:dyDescent="0.25">
      <c r="D3897" s="1">
        <v>0.70833333333333337</v>
      </c>
      <c r="E3897">
        <v>12039</v>
      </c>
      <c r="F3897">
        <v>12069</v>
      </c>
      <c r="G3897">
        <v>12033</v>
      </c>
      <c r="H3897">
        <v>12056</v>
      </c>
      <c r="J3897">
        <v>17</v>
      </c>
      <c r="K3897">
        <f t="shared" si="1311"/>
        <v>145</v>
      </c>
      <c r="L3897">
        <v>36</v>
      </c>
      <c r="W3897">
        <f t="shared" si="1303"/>
        <v>0</v>
      </c>
      <c r="X3897">
        <f t="shared" si="1304"/>
        <v>17</v>
      </c>
      <c r="Y3897">
        <f t="shared" si="1305"/>
        <v>0</v>
      </c>
      <c r="Z3897" s="22">
        <f t="shared" si="1306"/>
        <v>0</v>
      </c>
      <c r="AA3897" s="22">
        <f t="shared" si="1307"/>
        <v>0</v>
      </c>
      <c r="AB3897">
        <f t="shared" si="1308"/>
        <v>0</v>
      </c>
      <c r="AC3897" s="22">
        <f t="shared" si="1309"/>
        <v>0</v>
      </c>
      <c r="AD3897" s="22">
        <f t="shared" si="1310"/>
        <v>0</v>
      </c>
    </row>
    <row r="3898" spans="3:30" x14ac:dyDescent="0.25">
      <c r="D3898" s="1">
        <v>0.75</v>
      </c>
      <c r="E3898">
        <v>12057</v>
      </c>
      <c r="F3898">
        <v>12074</v>
      </c>
      <c r="G3898">
        <v>12053</v>
      </c>
      <c r="H3898">
        <v>12061</v>
      </c>
      <c r="J3898">
        <v>4</v>
      </c>
      <c r="K3898">
        <f t="shared" si="1311"/>
        <v>152</v>
      </c>
      <c r="L3898">
        <v>21</v>
      </c>
      <c r="W3898">
        <f t="shared" si="1303"/>
        <v>0</v>
      </c>
      <c r="X3898">
        <f t="shared" si="1304"/>
        <v>4</v>
      </c>
      <c r="Y3898">
        <f t="shared" si="1305"/>
        <v>0</v>
      </c>
      <c r="Z3898" s="22">
        <f t="shared" si="1306"/>
        <v>0</v>
      </c>
      <c r="AA3898" s="22">
        <f t="shared" si="1307"/>
        <v>0</v>
      </c>
      <c r="AB3898">
        <f t="shared" si="1308"/>
        <v>0</v>
      </c>
      <c r="AC3898" s="22">
        <f t="shared" si="1309"/>
        <v>0</v>
      </c>
      <c r="AD3898" s="22">
        <f t="shared" si="1310"/>
        <v>0</v>
      </c>
    </row>
    <row r="3899" spans="3:30" x14ac:dyDescent="0.25">
      <c r="D3899" s="1">
        <v>0.79166666666666663</v>
      </c>
      <c r="E3899">
        <v>12061</v>
      </c>
      <c r="F3899">
        <v>12079</v>
      </c>
      <c r="G3899">
        <v>12061</v>
      </c>
      <c r="H3899">
        <v>12068</v>
      </c>
      <c r="J3899">
        <v>7</v>
      </c>
      <c r="K3899">
        <f t="shared" si="1311"/>
        <v>158</v>
      </c>
      <c r="L3899">
        <v>18</v>
      </c>
      <c r="W3899">
        <f t="shared" si="1303"/>
        <v>0</v>
      </c>
      <c r="X3899">
        <f t="shared" si="1304"/>
        <v>7</v>
      </c>
      <c r="Y3899">
        <f t="shared" si="1305"/>
        <v>0</v>
      </c>
      <c r="Z3899" s="22">
        <f t="shared" si="1306"/>
        <v>0</v>
      </c>
      <c r="AA3899" s="22">
        <f t="shared" si="1307"/>
        <v>0</v>
      </c>
      <c r="AB3899">
        <f t="shared" si="1308"/>
        <v>0</v>
      </c>
      <c r="AC3899" s="22">
        <f t="shared" si="1309"/>
        <v>0</v>
      </c>
      <c r="AD3899" s="22">
        <f t="shared" si="1310"/>
        <v>0</v>
      </c>
    </row>
    <row r="3900" spans="3:30" x14ac:dyDescent="0.25">
      <c r="D3900" s="1">
        <v>0.83333333333333337</v>
      </c>
      <c r="E3900">
        <v>12068</v>
      </c>
      <c r="F3900">
        <v>12075</v>
      </c>
      <c r="G3900">
        <v>12067</v>
      </c>
      <c r="H3900">
        <v>12074</v>
      </c>
      <c r="J3900">
        <v>6</v>
      </c>
      <c r="K3900">
        <f t="shared" si="1311"/>
        <v>182</v>
      </c>
      <c r="L3900">
        <v>8</v>
      </c>
      <c r="W3900">
        <f t="shared" si="1303"/>
        <v>0</v>
      </c>
      <c r="X3900">
        <f t="shared" si="1304"/>
        <v>6</v>
      </c>
      <c r="Y3900">
        <f t="shared" si="1305"/>
        <v>0</v>
      </c>
      <c r="Z3900" s="22">
        <f t="shared" si="1306"/>
        <v>0</v>
      </c>
      <c r="AA3900" s="22">
        <f t="shared" si="1307"/>
        <v>0</v>
      </c>
      <c r="AB3900">
        <f t="shared" si="1308"/>
        <v>0</v>
      </c>
      <c r="AC3900" s="22">
        <f t="shared" si="1309"/>
        <v>0</v>
      </c>
      <c r="AD3900" s="22">
        <f t="shared" si="1310"/>
        <v>0</v>
      </c>
    </row>
    <row r="3901" spans="3:30" x14ac:dyDescent="0.25">
      <c r="D3901" s="1">
        <v>0.875</v>
      </c>
      <c r="E3901">
        <v>12074</v>
      </c>
      <c r="F3901">
        <v>12098</v>
      </c>
      <c r="G3901">
        <v>12072</v>
      </c>
      <c r="H3901">
        <v>12098</v>
      </c>
      <c r="J3901">
        <v>24</v>
      </c>
      <c r="K3901">
        <f t="shared" si="1311"/>
        <v>155</v>
      </c>
      <c r="L3901">
        <v>26</v>
      </c>
      <c r="W3901">
        <f t="shared" si="1303"/>
        <v>0</v>
      </c>
      <c r="X3901">
        <f t="shared" si="1304"/>
        <v>24</v>
      </c>
      <c r="Y3901">
        <f t="shared" si="1305"/>
        <v>0</v>
      </c>
      <c r="Z3901" s="22">
        <f t="shared" si="1306"/>
        <v>0</v>
      </c>
      <c r="AA3901" s="22">
        <f t="shared" si="1307"/>
        <v>0</v>
      </c>
      <c r="AB3901">
        <f t="shared" si="1308"/>
        <v>0</v>
      </c>
      <c r="AC3901" s="22">
        <f t="shared" si="1309"/>
        <v>0</v>
      </c>
      <c r="AD3901" s="22">
        <f t="shared" si="1310"/>
        <v>0</v>
      </c>
    </row>
    <row r="3902" spans="3:30" x14ac:dyDescent="0.25">
      <c r="D3902" s="2">
        <v>0.91666666666666663</v>
      </c>
      <c r="E3902">
        <v>12098</v>
      </c>
      <c r="F3902">
        <v>12099</v>
      </c>
      <c r="G3902">
        <v>12069</v>
      </c>
      <c r="H3902">
        <v>12071</v>
      </c>
      <c r="J3902">
        <v>-27</v>
      </c>
      <c r="K3902">
        <f t="shared" si="1311"/>
        <v>155</v>
      </c>
      <c r="L3902">
        <v>30</v>
      </c>
      <c r="W3902">
        <f t="shared" si="1303"/>
        <v>0</v>
      </c>
      <c r="X3902">
        <f t="shared" si="1304"/>
        <v>27</v>
      </c>
      <c r="Y3902">
        <f t="shared" si="1305"/>
        <v>0</v>
      </c>
      <c r="Z3902" s="22">
        <f t="shared" si="1306"/>
        <v>0</v>
      </c>
      <c r="AA3902" s="22">
        <f t="shared" si="1307"/>
        <v>0</v>
      </c>
      <c r="AB3902">
        <f t="shared" si="1308"/>
        <v>0</v>
      </c>
      <c r="AC3902" s="22">
        <f t="shared" si="1309"/>
        <v>0</v>
      </c>
      <c r="AD3902" s="22">
        <f t="shared" si="1310"/>
        <v>0</v>
      </c>
    </row>
    <row r="3903" spans="3:30" hidden="1" x14ac:dyDescent="0.25">
      <c r="D3903" s="1">
        <v>0.95833333333333337</v>
      </c>
      <c r="E3903">
        <v>12069</v>
      </c>
      <c r="F3903">
        <v>12070</v>
      </c>
      <c r="G3903">
        <v>12056</v>
      </c>
      <c r="H3903">
        <v>12057</v>
      </c>
      <c r="Z3903"/>
      <c r="AA3903"/>
      <c r="AC3903"/>
      <c r="AD3903"/>
    </row>
    <row r="3904" spans="3:30" hidden="1" x14ac:dyDescent="0.25">
      <c r="D3904" s="1">
        <v>4.1666666666666664E-2</v>
      </c>
      <c r="E3904">
        <v>12059</v>
      </c>
      <c r="F3904">
        <v>12083</v>
      </c>
      <c r="G3904">
        <v>12059</v>
      </c>
      <c r="H3904">
        <v>12078</v>
      </c>
      <c r="Z3904"/>
      <c r="AA3904"/>
      <c r="AC3904"/>
      <c r="AD3904"/>
    </row>
    <row r="3905" spans="3:30" hidden="1" x14ac:dyDescent="0.25">
      <c r="D3905" s="1">
        <v>8.3333333333333329E-2</v>
      </c>
      <c r="E3905">
        <v>12079</v>
      </c>
      <c r="F3905">
        <v>12079</v>
      </c>
      <c r="G3905">
        <v>12063</v>
      </c>
      <c r="H3905">
        <v>12067</v>
      </c>
      <c r="Z3905"/>
      <c r="AA3905"/>
      <c r="AC3905"/>
      <c r="AD3905"/>
    </row>
    <row r="3906" spans="3:30" hidden="1" x14ac:dyDescent="0.25">
      <c r="D3906" s="1">
        <v>0.125</v>
      </c>
      <c r="E3906">
        <v>12066</v>
      </c>
      <c r="F3906">
        <v>12067</v>
      </c>
      <c r="G3906">
        <v>12056</v>
      </c>
      <c r="H3906">
        <v>12057</v>
      </c>
      <c r="Z3906"/>
      <c r="AA3906"/>
      <c r="AC3906"/>
      <c r="AD3906"/>
    </row>
    <row r="3907" spans="3:30" hidden="1" x14ac:dyDescent="0.25">
      <c r="D3907" s="1">
        <v>0.16666666666666666</v>
      </c>
      <c r="E3907">
        <v>12058</v>
      </c>
      <c r="F3907">
        <v>12062</v>
      </c>
      <c r="G3907">
        <v>12056</v>
      </c>
      <c r="H3907">
        <v>12056</v>
      </c>
      <c r="Z3907"/>
      <c r="AA3907"/>
      <c r="AC3907"/>
      <c r="AD3907"/>
    </row>
    <row r="3908" spans="3:30" hidden="1" x14ac:dyDescent="0.25">
      <c r="D3908" s="1">
        <v>0.20833333333333334</v>
      </c>
      <c r="E3908">
        <v>12058</v>
      </c>
      <c r="F3908">
        <v>12058</v>
      </c>
      <c r="G3908">
        <v>12055</v>
      </c>
      <c r="H3908">
        <v>12056</v>
      </c>
      <c r="Z3908"/>
      <c r="AA3908"/>
      <c r="AC3908"/>
      <c r="AD3908"/>
    </row>
    <row r="3909" spans="3:30" hidden="1" x14ac:dyDescent="0.25">
      <c r="D3909" s="1">
        <v>0.25</v>
      </c>
      <c r="E3909">
        <v>12058</v>
      </c>
      <c r="F3909">
        <v>12058</v>
      </c>
      <c r="G3909">
        <v>12052</v>
      </c>
      <c r="H3909">
        <v>12055</v>
      </c>
      <c r="Z3909"/>
      <c r="AA3909"/>
      <c r="AC3909"/>
      <c r="AD3909"/>
    </row>
    <row r="3910" spans="3:30" hidden="1" x14ac:dyDescent="0.25">
      <c r="D3910" s="1">
        <v>0.29166666666666669</v>
      </c>
      <c r="E3910">
        <v>12056</v>
      </c>
      <c r="F3910">
        <v>12068</v>
      </c>
      <c r="G3910">
        <v>12056</v>
      </c>
      <c r="H3910">
        <v>12068</v>
      </c>
      <c r="Z3910"/>
      <c r="AA3910"/>
      <c r="AC3910"/>
      <c r="AD3910"/>
    </row>
    <row r="3911" spans="3:30" x14ac:dyDescent="0.25">
      <c r="D3911" s="2">
        <v>0.33333333333333331</v>
      </c>
      <c r="E3911">
        <v>12067</v>
      </c>
      <c r="F3911">
        <v>12084</v>
      </c>
      <c r="G3911">
        <v>12067</v>
      </c>
      <c r="H3911">
        <v>12076</v>
      </c>
      <c r="J3911">
        <v>9</v>
      </c>
      <c r="K3911">
        <v>0</v>
      </c>
      <c r="L3911">
        <v>17</v>
      </c>
      <c r="M3911">
        <v>-23</v>
      </c>
      <c r="R3911">
        <f>MAX(F3909:F3925)</f>
        <v>12088</v>
      </c>
      <c r="W3911">
        <f t="shared" ref="W3911:W3925" si="1312">ABS(M3911)</f>
        <v>23</v>
      </c>
      <c r="X3911">
        <f t="shared" ref="X3911:X3925" si="1313">ABS(J3911)</f>
        <v>9</v>
      </c>
      <c r="Y3911">
        <f t="shared" ref="Y3911:Y3925" si="1314">IF(R3911&lt;1000,ABS(R3911),0)</f>
        <v>0</v>
      </c>
      <c r="Z3911" s="22">
        <f t="shared" ref="Z3911:Z3925" si="1315">IF(N3911=1,0,ABS(N3911))</f>
        <v>0</v>
      </c>
      <c r="AA3911" s="22">
        <f t="shared" ref="AA3911:AA3925" si="1316">ABS(O3911)</f>
        <v>0</v>
      </c>
      <c r="AB3911">
        <f t="shared" ref="AB3911:AB3925" si="1317">IF(N3911=1,1,0)</f>
        <v>0</v>
      </c>
      <c r="AC3911" s="22">
        <f t="shared" ref="AC3911:AC3925" si="1318">IF(N3911=1,ABS(N3912),0)</f>
        <v>0</v>
      </c>
      <c r="AD3911" s="22">
        <f t="shared" ref="AD3911:AD3925" si="1319">IF(N3911=1,0,ABS(O3912))</f>
        <v>6.8548387096774188E-2</v>
      </c>
    </row>
    <row r="3912" spans="3:30" x14ac:dyDescent="0.25">
      <c r="D3912" s="2">
        <v>0.375</v>
      </c>
      <c r="E3912">
        <v>12074</v>
      </c>
      <c r="F3912">
        <v>12088</v>
      </c>
      <c r="G3912">
        <v>12055</v>
      </c>
      <c r="H3912">
        <v>12064</v>
      </c>
      <c r="J3912">
        <v>-10</v>
      </c>
      <c r="K3912">
        <f t="shared" ref="K3912:K3925" si="1320">K3911+J3913</f>
        <v>-9</v>
      </c>
      <c r="L3912">
        <v>33</v>
      </c>
      <c r="N3912">
        <f>IF(J3911&lt;0,MIN(K3912:K3925),MAX(K3912:K3925))/R3891</f>
        <v>5.6451612903225805E-2</v>
      </c>
      <c r="O3912">
        <f>IF(J3911&lt;0,MAX(K3912:K3925),MIN(K3912:K3925))/R3891</f>
        <v>-6.8548387096774188E-2</v>
      </c>
      <c r="R3912">
        <f>MIN(G3909:G3925)</f>
        <v>12038</v>
      </c>
      <c r="W3912">
        <f t="shared" si="1312"/>
        <v>0</v>
      </c>
      <c r="X3912">
        <f t="shared" si="1313"/>
        <v>10</v>
      </c>
      <c r="Y3912">
        <f t="shared" si="1314"/>
        <v>0</v>
      </c>
      <c r="Z3912" s="22">
        <f t="shared" si="1315"/>
        <v>5.6451612903225805E-2</v>
      </c>
      <c r="AA3912" s="22">
        <f t="shared" si="1316"/>
        <v>6.8548387096774188E-2</v>
      </c>
      <c r="AB3912">
        <f t="shared" si="1317"/>
        <v>0</v>
      </c>
      <c r="AC3912" s="22">
        <f t="shared" si="1318"/>
        <v>0</v>
      </c>
      <c r="AD3912" s="22">
        <f t="shared" si="1319"/>
        <v>0</v>
      </c>
    </row>
    <row r="3913" spans="3:30" x14ac:dyDescent="0.25">
      <c r="D3913" s="1">
        <v>0.41666666666666669</v>
      </c>
      <c r="E3913">
        <v>12063</v>
      </c>
      <c r="F3913">
        <v>12074</v>
      </c>
      <c r="G3913">
        <v>12043</v>
      </c>
      <c r="H3913">
        <v>12054</v>
      </c>
      <c r="J3913">
        <v>-9</v>
      </c>
      <c r="K3913">
        <f t="shared" si="1320"/>
        <v>-9</v>
      </c>
      <c r="L3913">
        <v>31</v>
      </c>
      <c r="R3913">
        <f>R3911-R3912</f>
        <v>50</v>
      </c>
      <c r="W3913">
        <f t="shared" si="1312"/>
        <v>0</v>
      </c>
      <c r="X3913">
        <f t="shared" si="1313"/>
        <v>9</v>
      </c>
      <c r="Y3913">
        <f t="shared" si="1314"/>
        <v>50</v>
      </c>
      <c r="Z3913" s="22">
        <f t="shared" si="1315"/>
        <v>0</v>
      </c>
      <c r="AA3913" s="22">
        <f t="shared" si="1316"/>
        <v>0</v>
      </c>
      <c r="AB3913">
        <f t="shared" si="1317"/>
        <v>0</v>
      </c>
      <c r="AC3913" s="22">
        <f t="shared" si="1318"/>
        <v>0</v>
      </c>
      <c r="AD3913" s="22">
        <f t="shared" si="1319"/>
        <v>0</v>
      </c>
    </row>
    <row r="3914" spans="3:30" x14ac:dyDescent="0.25">
      <c r="D3914" s="1">
        <v>0.45833333333333331</v>
      </c>
      <c r="E3914">
        <v>12053</v>
      </c>
      <c r="F3914">
        <v>12060</v>
      </c>
      <c r="G3914">
        <v>12041</v>
      </c>
      <c r="H3914">
        <v>12053</v>
      </c>
      <c r="J3914">
        <v>0</v>
      </c>
      <c r="K3914">
        <f t="shared" si="1320"/>
        <v>12</v>
      </c>
      <c r="L3914">
        <v>19</v>
      </c>
      <c r="R3914">
        <v>50</v>
      </c>
      <c r="W3914">
        <f t="shared" si="1312"/>
        <v>0</v>
      </c>
      <c r="X3914">
        <f t="shared" si="1313"/>
        <v>0</v>
      </c>
      <c r="Y3914">
        <f t="shared" si="1314"/>
        <v>50</v>
      </c>
      <c r="Z3914" s="22">
        <f t="shared" si="1315"/>
        <v>0</v>
      </c>
      <c r="AA3914" s="22">
        <f t="shared" si="1316"/>
        <v>0</v>
      </c>
      <c r="AB3914">
        <f t="shared" si="1317"/>
        <v>0</v>
      </c>
      <c r="AC3914" s="22">
        <f t="shared" si="1318"/>
        <v>0</v>
      </c>
      <c r="AD3914" s="22">
        <f t="shared" si="1319"/>
        <v>0</v>
      </c>
    </row>
    <row r="3915" spans="3:30" x14ac:dyDescent="0.25">
      <c r="D3915" s="1">
        <v>0.5</v>
      </c>
      <c r="E3915">
        <v>12053</v>
      </c>
      <c r="F3915">
        <v>12076</v>
      </c>
      <c r="G3915">
        <v>12045</v>
      </c>
      <c r="H3915">
        <v>12074</v>
      </c>
      <c r="J3915">
        <v>21</v>
      </c>
      <c r="K3915">
        <f t="shared" si="1320"/>
        <v>11</v>
      </c>
      <c r="L3915">
        <v>31</v>
      </c>
      <c r="R3915">
        <v>50</v>
      </c>
      <c r="W3915">
        <f t="shared" si="1312"/>
        <v>0</v>
      </c>
      <c r="X3915">
        <f t="shared" si="1313"/>
        <v>21</v>
      </c>
      <c r="Y3915">
        <f t="shared" si="1314"/>
        <v>50</v>
      </c>
      <c r="Z3915" s="22">
        <f t="shared" si="1315"/>
        <v>0</v>
      </c>
      <c r="AA3915" s="22">
        <f t="shared" si="1316"/>
        <v>0</v>
      </c>
      <c r="AB3915">
        <f t="shared" si="1317"/>
        <v>0</v>
      </c>
      <c r="AC3915" s="22">
        <f t="shared" si="1318"/>
        <v>0</v>
      </c>
      <c r="AD3915" s="22">
        <f t="shared" si="1319"/>
        <v>0</v>
      </c>
    </row>
    <row r="3916" spans="3:30" x14ac:dyDescent="0.25">
      <c r="C3916">
        <v>1</v>
      </c>
      <c r="D3916" s="1">
        <v>0.54166666666666663</v>
      </c>
      <c r="E3916">
        <v>12073</v>
      </c>
      <c r="F3916">
        <v>12074</v>
      </c>
      <c r="G3916">
        <v>12059</v>
      </c>
      <c r="H3916">
        <v>12072</v>
      </c>
      <c r="J3916">
        <v>-1</v>
      </c>
      <c r="K3916">
        <f t="shared" si="1320"/>
        <v>10</v>
      </c>
      <c r="L3916">
        <v>15</v>
      </c>
      <c r="W3916">
        <f t="shared" si="1312"/>
        <v>0</v>
      </c>
      <c r="X3916">
        <f t="shared" si="1313"/>
        <v>1</v>
      </c>
      <c r="Y3916">
        <f t="shared" si="1314"/>
        <v>0</v>
      </c>
      <c r="Z3916" s="22">
        <f t="shared" si="1315"/>
        <v>0</v>
      </c>
      <c r="AA3916" s="22">
        <f t="shared" si="1316"/>
        <v>0</v>
      </c>
      <c r="AB3916">
        <f t="shared" si="1317"/>
        <v>0</v>
      </c>
      <c r="AC3916" s="22">
        <f t="shared" si="1318"/>
        <v>0</v>
      </c>
      <c r="AD3916" s="22">
        <f t="shared" si="1319"/>
        <v>0</v>
      </c>
    </row>
    <row r="3917" spans="3:30" x14ac:dyDescent="0.25">
      <c r="D3917" s="1">
        <v>0.58333333333333337</v>
      </c>
      <c r="E3917">
        <v>12072</v>
      </c>
      <c r="F3917">
        <v>12077</v>
      </c>
      <c r="G3917">
        <v>12065</v>
      </c>
      <c r="H3917">
        <v>12071</v>
      </c>
      <c r="J3917">
        <v>-1</v>
      </c>
      <c r="K3917">
        <f t="shared" si="1320"/>
        <v>14</v>
      </c>
      <c r="L3917">
        <v>12</v>
      </c>
      <c r="W3917">
        <f t="shared" si="1312"/>
        <v>0</v>
      </c>
      <c r="X3917">
        <f t="shared" si="1313"/>
        <v>1</v>
      </c>
      <c r="Y3917">
        <f t="shared" si="1314"/>
        <v>0</v>
      </c>
      <c r="Z3917" s="22">
        <f t="shared" si="1315"/>
        <v>0</v>
      </c>
      <c r="AA3917" s="22">
        <f t="shared" si="1316"/>
        <v>0</v>
      </c>
      <c r="AB3917">
        <f t="shared" si="1317"/>
        <v>0</v>
      </c>
      <c r="AC3917" s="22">
        <f t="shared" si="1318"/>
        <v>0</v>
      </c>
      <c r="AD3917" s="22">
        <f t="shared" si="1319"/>
        <v>0</v>
      </c>
    </row>
    <row r="3918" spans="3:30" x14ac:dyDescent="0.25">
      <c r="D3918" s="1">
        <v>0.625</v>
      </c>
      <c r="E3918">
        <v>12071</v>
      </c>
      <c r="F3918">
        <v>12082</v>
      </c>
      <c r="G3918">
        <v>12069</v>
      </c>
      <c r="H3918">
        <v>12075</v>
      </c>
      <c r="J3918">
        <v>4</v>
      </c>
      <c r="K3918">
        <f t="shared" si="1320"/>
        <v>11</v>
      </c>
      <c r="L3918">
        <v>13</v>
      </c>
      <c r="W3918">
        <f t="shared" si="1312"/>
        <v>0</v>
      </c>
      <c r="X3918">
        <f t="shared" si="1313"/>
        <v>4</v>
      </c>
      <c r="Y3918">
        <f t="shared" si="1314"/>
        <v>0</v>
      </c>
      <c r="Z3918" s="22">
        <f t="shared" si="1315"/>
        <v>0</v>
      </c>
      <c r="AA3918" s="22">
        <f t="shared" si="1316"/>
        <v>0</v>
      </c>
      <c r="AB3918">
        <f t="shared" si="1317"/>
        <v>0</v>
      </c>
      <c r="AC3918" s="22">
        <f t="shared" si="1318"/>
        <v>0</v>
      </c>
      <c r="AD3918" s="22">
        <f t="shared" si="1319"/>
        <v>0</v>
      </c>
    </row>
    <row r="3919" spans="3:30" x14ac:dyDescent="0.25">
      <c r="D3919" s="1">
        <v>0.66666666666666663</v>
      </c>
      <c r="E3919">
        <v>12075</v>
      </c>
      <c r="F3919">
        <v>12079</v>
      </c>
      <c r="G3919">
        <v>12060</v>
      </c>
      <c r="H3919">
        <v>12072</v>
      </c>
      <c r="J3919">
        <v>-3</v>
      </c>
      <c r="K3919">
        <f t="shared" si="1320"/>
        <v>-5</v>
      </c>
      <c r="L3919">
        <v>19</v>
      </c>
      <c r="W3919">
        <f t="shared" si="1312"/>
        <v>0</v>
      </c>
      <c r="X3919">
        <f t="shared" si="1313"/>
        <v>3</v>
      </c>
      <c r="Y3919">
        <f t="shared" si="1314"/>
        <v>0</v>
      </c>
      <c r="Z3919" s="22">
        <f t="shared" si="1315"/>
        <v>0</v>
      </c>
      <c r="AA3919" s="22">
        <f t="shared" si="1316"/>
        <v>0</v>
      </c>
      <c r="AB3919">
        <f t="shared" si="1317"/>
        <v>0</v>
      </c>
      <c r="AC3919" s="22">
        <f t="shared" si="1318"/>
        <v>0</v>
      </c>
      <c r="AD3919" s="22">
        <f t="shared" si="1319"/>
        <v>0</v>
      </c>
    </row>
    <row r="3920" spans="3:30" x14ac:dyDescent="0.25">
      <c r="D3920" s="1">
        <v>0.70833333333333337</v>
      </c>
      <c r="E3920">
        <v>12073</v>
      </c>
      <c r="F3920">
        <v>12073</v>
      </c>
      <c r="G3920">
        <v>12057</v>
      </c>
      <c r="H3920">
        <v>12057</v>
      </c>
      <c r="J3920">
        <v>-16</v>
      </c>
      <c r="K3920">
        <f t="shared" si="1320"/>
        <v>0</v>
      </c>
      <c r="L3920">
        <v>16</v>
      </c>
      <c r="W3920">
        <f t="shared" si="1312"/>
        <v>0</v>
      </c>
      <c r="X3920">
        <f t="shared" si="1313"/>
        <v>16</v>
      </c>
      <c r="Y3920">
        <f t="shared" si="1314"/>
        <v>0</v>
      </c>
      <c r="Z3920" s="22">
        <f t="shared" si="1315"/>
        <v>0</v>
      </c>
      <c r="AA3920" s="22">
        <f t="shared" si="1316"/>
        <v>0</v>
      </c>
      <c r="AB3920">
        <f t="shared" si="1317"/>
        <v>0</v>
      </c>
      <c r="AC3920" s="22">
        <f t="shared" si="1318"/>
        <v>0</v>
      </c>
      <c r="AD3920" s="22">
        <f t="shared" si="1319"/>
        <v>0</v>
      </c>
    </row>
    <row r="3921" spans="4:30" x14ac:dyDescent="0.25">
      <c r="D3921" s="1">
        <v>0.75</v>
      </c>
      <c r="E3921">
        <v>12056</v>
      </c>
      <c r="F3921">
        <v>12063</v>
      </c>
      <c r="G3921">
        <v>12043</v>
      </c>
      <c r="H3921">
        <v>12061</v>
      </c>
      <c r="J3921">
        <v>5</v>
      </c>
      <c r="K3921">
        <f t="shared" si="1320"/>
        <v>4</v>
      </c>
      <c r="L3921">
        <v>20</v>
      </c>
      <c r="W3921">
        <f t="shared" si="1312"/>
        <v>0</v>
      </c>
      <c r="X3921">
        <f t="shared" si="1313"/>
        <v>5</v>
      </c>
      <c r="Y3921">
        <f t="shared" si="1314"/>
        <v>0</v>
      </c>
      <c r="Z3921" s="22">
        <f t="shared" si="1315"/>
        <v>0</v>
      </c>
      <c r="AA3921" s="22">
        <f t="shared" si="1316"/>
        <v>0</v>
      </c>
      <c r="AB3921">
        <f t="shared" si="1317"/>
        <v>0</v>
      </c>
      <c r="AC3921" s="22">
        <f t="shared" si="1318"/>
        <v>0</v>
      </c>
      <c r="AD3921" s="22">
        <f t="shared" si="1319"/>
        <v>0</v>
      </c>
    </row>
    <row r="3922" spans="4:30" x14ac:dyDescent="0.25">
      <c r="D3922" s="1">
        <v>0.79166666666666663</v>
      </c>
      <c r="E3922">
        <v>12062</v>
      </c>
      <c r="F3922">
        <v>12067</v>
      </c>
      <c r="G3922">
        <v>12052</v>
      </c>
      <c r="H3922">
        <v>12066</v>
      </c>
      <c r="J3922">
        <v>4</v>
      </c>
      <c r="K3922">
        <f t="shared" si="1320"/>
        <v>0</v>
      </c>
      <c r="L3922">
        <v>15</v>
      </c>
      <c r="W3922">
        <f t="shared" si="1312"/>
        <v>0</v>
      </c>
      <c r="X3922">
        <f t="shared" si="1313"/>
        <v>4</v>
      </c>
      <c r="Y3922">
        <f t="shared" si="1314"/>
        <v>0</v>
      </c>
      <c r="Z3922" s="22">
        <f t="shared" si="1315"/>
        <v>0</v>
      </c>
      <c r="AA3922" s="22">
        <f t="shared" si="1316"/>
        <v>0</v>
      </c>
      <c r="AB3922">
        <f t="shared" si="1317"/>
        <v>0</v>
      </c>
      <c r="AC3922" s="22">
        <f t="shared" si="1318"/>
        <v>0</v>
      </c>
      <c r="AD3922" s="22">
        <f t="shared" si="1319"/>
        <v>0</v>
      </c>
    </row>
    <row r="3923" spans="4:30" x14ac:dyDescent="0.25">
      <c r="D3923" s="1">
        <v>0.83333333333333337</v>
      </c>
      <c r="E3923">
        <v>12065</v>
      </c>
      <c r="F3923">
        <v>12067</v>
      </c>
      <c r="G3923">
        <v>12056</v>
      </c>
      <c r="H3923">
        <v>12061</v>
      </c>
      <c r="J3923">
        <v>-4</v>
      </c>
      <c r="K3923">
        <f t="shared" si="1320"/>
        <v>5</v>
      </c>
      <c r="L3923">
        <v>11</v>
      </c>
      <c r="W3923">
        <f t="shared" si="1312"/>
        <v>0</v>
      </c>
      <c r="X3923">
        <f t="shared" si="1313"/>
        <v>4</v>
      </c>
      <c r="Y3923">
        <f t="shared" si="1314"/>
        <v>0</v>
      </c>
      <c r="Z3923" s="22">
        <f t="shared" si="1315"/>
        <v>0</v>
      </c>
      <c r="AA3923" s="22">
        <f t="shared" si="1316"/>
        <v>0</v>
      </c>
      <c r="AB3923">
        <f t="shared" si="1317"/>
        <v>0</v>
      </c>
      <c r="AC3923" s="22">
        <f t="shared" si="1318"/>
        <v>0</v>
      </c>
      <c r="AD3923" s="22">
        <f t="shared" si="1319"/>
        <v>0</v>
      </c>
    </row>
    <row r="3924" spans="4:30" x14ac:dyDescent="0.25">
      <c r="D3924" s="1">
        <v>0.875</v>
      </c>
      <c r="E3924">
        <v>12061</v>
      </c>
      <c r="F3924">
        <v>12069</v>
      </c>
      <c r="G3924">
        <v>12058</v>
      </c>
      <c r="H3924">
        <v>12066</v>
      </c>
      <c r="J3924">
        <v>5</v>
      </c>
      <c r="K3924">
        <f t="shared" si="1320"/>
        <v>-17</v>
      </c>
      <c r="L3924">
        <v>11</v>
      </c>
      <c r="W3924">
        <f t="shared" si="1312"/>
        <v>0</v>
      </c>
      <c r="X3924">
        <f t="shared" si="1313"/>
        <v>5</v>
      </c>
      <c r="Y3924">
        <f t="shared" si="1314"/>
        <v>0</v>
      </c>
      <c r="Z3924" s="22">
        <f t="shared" si="1315"/>
        <v>0</v>
      </c>
      <c r="AA3924" s="22">
        <f t="shared" si="1316"/>
        <v>0</v>
      </c>
      <c r="AB3924">
        <f t="shared" si="1317"/>
        <v>0</v>
      </c>
      <c r="AC3924" s="22">
        <f t="shared" si="1318"/>
        <v>0</v>
      </c>
      <c r="AD3924" s="22">
        <f t="shared" si="1319"/>
        <v>0</v>
      </c>
    </row>
    <row r="3925" spans="4:30" x14ac:dyDescent="0.25">
      <c r="D3925" s="2">
        <v>0.91666666666666663</v>
      </c>
      <c r="E3925">
        <v>12066</v>
      </c>
      <c r="F3925">
        <v>12066</v>
      </c>
      <c r="G3925">
        <v>12038</v>
      </c>
      <c r="H3925">
        <v>12044</v>
      </c>
      <c r="J3925">
        <v>-22</v>
      </c>
      <c r="K3925">
        <f t="shared" si="1320"/>
        <v>-17</v>
      </c>
      <c r="L3925">
        <v>28</v>
      </c>
      <c r="W3925">
        <f t="shared" si="1312"/>
        <v>0</v>
      </c>
      <c r="X3925">
        <f t="shared" si="1313"/>
        <v>22</v>
      </c>
      <c r="Y3925">
        <f t="shared" si="1314"/>
        <v>0</v>
      </c>
      <c r="Z3925" s="22">
        <f t="shared" si="1315"/>
        <v>0</v>
      </c>
      <c r="AA3925" s="22">
        <f t="shared" si="1316"/>
        <v>0</v>
      </c>
      <c r="AB3925">
        <f t="shared" si="1317"/>
        <v>0</v>
      </c>
      <c r="AC3925" s="22">
        <f t="shared" si="1318"/>
        <v>0</v>
      </c>
      <c r="AD3925" s="22">
        <f t="shared" si="1319"/>
        <v>0</v>
      </c>
    </row>
    <row r="3926" spans="4:30" hidden="1" x14ac:dyDescent="0.25">
      <c r="D3926" s="1">
        <v>0.95833333333333337</v>
      </c>
      <c r="E3926">
        <v>12043</v>
      </c>
      <c r="F3926">
        <v>12053</v>
      </c>
      <c r="G3926">
        <v>12032</v>
      </c>
      <c r="H3926">
        <v>12044</v>
      </c>
      <c r="Z3926"/>
      <c r="AA3926"/>
      <c r="AC3926"/>
      <c r="AD3926"/>
    </row>
    <row r="3927" spans="4:30" hidden="1" x14ac:dyDescent="0.25">
      <c r="D3927" s="1">
        <v>0</v>
      </c>
      <c r="E3927">
        <v>12041</v>
      </c>
      <c r="F3927">
        <v>12041</v>
      </c>
      <c r="G3927">
        <v>12041</v>
      </c>
      <c r="H3927">
        <v>12041</v>
      </c>
      <c r="Z3927"/>
      <c r="AA3927"/>
      <c r="AC3927"/>
      <c r="AD3927"/>
    </row>
    <row r="3928" spans="4:30" hidden="1" x14ac:dyDescent="0.25">
      <c r="D3928" s="1">
        <v>4.1666666666666664E-2</v>
      </c>
      <c r="E3928">
        <v>12036</v>
      </c>
      <c r="F3928">
        <v>12041</v>
      </c>
      <c r="G3928">
        <v>12027</v>
      </c>
      <c r="H3928">
        <v>12035</v>
      </c>
      <c r="Z3928"/>
      <c r="AA3928"/>
      <c r="AC3928"/>
      <c r="AD3928"/>
    </row>
    <row r="3929" spans="4:30" hidden="1" x14ac:dyDescent="0.25">
      <c r="D3929" s="1">
        <v>8.3333333333333329E-2</v>
      </c>
      <c r="E3929">
        <v>12037</v>
      </c>
      <c r="F3929">
        <v>12038</v>
      </c>
      <c r="G3929">
        <v>12028</v>
      </c>
      <c r="H3929">
        <v>12029</v>
      </c>
      <c r="Z3929"/>
      <c r="AA3929"/>
      <c r="AC3929"/>
      <c r="AD3929"/>
    </row>
    <row r="3930" spans="4:30" hidden="1" x14ac:dyDescent="0.25">
      <c r="D3930" s="1">
        <v>0.125</v>
      </c>
      <c r="E3930">
        <v>12029</v>
      </c>
      <c r="F3930">
        <v>12035</v>
      </c>
      <c r="G3930">
        <v>12027</v>
      </c>
      <c r="H3930">
        <v>12027</v>
      </c>
      <c r="Z3930"/>
      <c r="AA3930"/>
      <c r="AC3930"/>
      <c r="AD3930"/>
    </row>
    <row r="3931" spans="4:30" hidden="1" x14ac:dyDescent="0.25">
      <c r="D3931" s="1">
        <v>0.16666666666666666</v>
      </c>
      <c r="E3931">
        <v>12029</v>
      </c>
      <c r="F3931">
        <v>12032</v>
      </c>
      <c r="G3931">
        <v>12029</v>
      </c>
      <c r="H3931">
        <v>12030</v>
      </c>
      <c r="Z3931"/>
      <c r="AA3931"/>
      <c r="AC3931"/>
      <c r="AD3931"/>
    </row>
    <row r="3932" spans="4:30" hidden="1" x14ac:dyDescent="0.25">
      <c r="D3932" s="1">
        <v>0.20833333333333334</v>
      </c>
      <c r="E3932">
        <v>12031</v>
      </c>
      <c r="F3932">
        <v>12032</v>
      </c>
      <c r="G3932">
        <v>12009</v>
      </c>
      <c r="H3932">
        <v>12013</v>
      </c>
      <c r="Z3932"/>
      <c r="AA3932"/>
      <c r="AC3932"/>
      <c r="AD3932"/>
    </row>
    <row r="3933" spans="4:30" hidden="1" x14ac:dyDescent="0.25">
      <c r="D3933" s="1">
        <v>0.25</v>
      </c>
      <c r="E3933">
        <v>12015</v>
      </c>
      <c r="F3933">
        <v>12018</v>
      </c>
      <c r="G3933">
        <v>12004</v>
      </c>
      <c r="H3933">
        <v>12006</v>
      </c>
      <c r="Z3933"/>
      <c r="AA3933"/>
      <c r="AC3933"/>
      <c r="AD3933"/>
    </row>
    <row r="3934" spans="4:30" hidden="1" x14ac:dyDescent="0.25">
      <c r="D3934" s="1">
        <v>0.29166666666666669</v>
      </c>
      <c r="E3934">
        <v>12005</v>
      </c>
      <c r="F3934">
        <v>12013</v>
      </c>
      <c r="G3934">
        <v>11997</v>
      </c>
      <c r="H3934">
        <v>12011</v>
      </c>
      <c r="Z3934"/>
      <c r="AA3934"/>
      <c r="AC3934"/>
      <c r="AD3934"/>
    </row>
    <row r="3935" spans="4:30" x14ac:dyDescent="0.25">
      <c r="D3935" s="2">
        <v>0.33333333333333331</v>
      </c>
      <c r="E3935">
        <v>12012</v>
      </c>
      <c r="F3935">
        <v>12016</v>
      </c>
      <c r="G3935">
        <v>11990</v>
      </c>
      <c r="H3935">
        <v>12008</v>
      </c>
      <c r="J3935">
        <v>-4</v>
      </c>
      <c r="K3935">
        <v>0</v>
      </c>
      <c r="L3935">
        <v>26</v>
      </c>
      <c r="M3935">
        <v>5</v>
      </c>
      <c r="R3935">
        <f>MAX(F3933:F3949)</f>
        <v>12057</v>
      </c>
      <c r="W3935">
        <f t="shared" ref="W3935:W3949" si="1321">ABS(M3935)</f>
        <v>5</v>
      </c>
      <c r="X3935">
        <f t="shared" ref="X3935:X3949" si="1322">ABS(J3935)</f>
        <v>4</v>
      </c>
      <c r="Y3935">
        <f t="shared" ref="Y3935:Y3949" si="1323">IF(R3935&lt;1000,ABS(R3935),0)</f>
        <v>0</v>
      </c>
      <c r="Z3935" s="22">
        <f t="shared" ref="Z3935:Z3949" si="1324">IF(N3935=1,0,ABS(N3935))</f>
        <v>0</v>
      </c>
      <c r="AA3935" s="22">
        <f t="shared" ref="AA3935:AA3949" si="1325">ABS(O3935)</f>
        <v>0</v>
      </c>
      <c r="AB3935">
        <f t="shared" ref="AB3935:AB3949" si="1326">IF(N3935=1,1,0)</f>
        <v>0</v>
      </c>
      <c r="AC3935" s="22">
        <f t="shared" ref="AC3935:AC3949" si="1327">IF(N3935=1,ABS(N3936),0)</f>
        <v>0</v>
      </c>
      <c r="AD3935" s="22">
        <f t="shared" ref="AD3935:AD3949" si="1328">IF(N3935=1,0,ABS(O3936))</f>
        <v>0.76</v>
      </c>
    </row>
    <row r="3936" spans="4:30" x14ac:dyDescent="0.25">
      <c r="D3936" s="2">
        <v>0.375</v>
      </c>
      <c r="E3936">
        <v>12010</v>
      </c>
      <c r="F3936">
        <v>12019</v>
      </c>
      <c r="G3936">
        <v>11989</v>
      </c>
      <c r="H3936">
        <v>12003</v>
      </c>
      <c r="J3936">
        <v>-7</v>
      </c>
      <c r="K3936">
        <f t="shared" ref="K3936:K3949" si="1329">K3935+J3937</f>
        <v>2</v>
      </c>
      <c r="L3936">
        <v>30</v>
      </c>
      <c r="N3936">
        <f>IF(J3935&lt;0,MIN(K3936:K3949),MAX(K3936:K3949))/R3915</f>
        <v>-0.22</v>
      </c>
      <c r="O3936">
        <f>IF(J3935&lt;0,MAX(K3936:K3949),MIN(K3936:K3949))/R3915</f>
        <v>0.76</v>
      </c>
      <c r="R3936">
        <f>MIN(G3933:G3949)</f>
        <v>11989</v>
      </c>
      <c r="W3936">
        <f t="shared" si="1321"/>
        <v>0</v>
      </c>
      <c r="X3936">
        <f t="shared" si="1322"/>
        <v>7</v>
      </c>
      <c r="Y3936">
        <f t="shared" si="1323"/>
        <v>0</v>
      </c>
      <c r="Z3936" s="22">
        <f t="shared" si="1324"/>
        <v>0.22</v>
      </c>
      <c r="AA3936" s="22">
        <f t="shared" si="1325"/>
        <v>0.76</v>
      </c>
      <c r="AB3936">
        <f t="shared" si="1326"/>
        <v>0</v>
      </c>
      <c r="AC3936" s="22">
        <f t="shared" si="1327"/>
        <v>0</v>
      </c>
      <c r="AD3936" s="22">
        <f t="shared" si="1328"/>
        <v>0</v>
      </c>
    </row>
    <row r="3937" spans="3:30" x14ac:dyDescent="0.25">
      <c r="D3937" s="1">
        <v>0.41666666666666669</v>
      </c>
      <c r="E3937">
        <v>12005</v>
      </c>
      <c r="F3937">
        <v>12025</v>
      </c>
      <c r="G3937">
        <v>11992</v>
      </c>
      <c r="H3937">
        <v>12007</v>
      </c>
      <c r="J3937">
        <v>2</v>
      </c>
      <c r="K3937">
        <f t="shared" si="1329"/>
        <v>-11</v>
      </c>
      <c r="L3937">
        <v>33</v>
      </c>
      <c r="R3937">
        <f>R3935-R3936</f>
        <v>68</v>
      </c>
      <c r="W3937">
        <f t="shared" si="1321"/>
        <v>0</v>
      </c>
      <c r="X3937">
        <f t="shared" si="1322"/>
        <v>2</v>
      </c>
      <c r="Y3937">
        <f t="shared" si="1323"/>
        <v>68</v>
      </c>
      <c r="Z3937" s="22">
        <f t="shared" si="1324"/>
        <v>0</v>
      </c>
      <c r="AA3937" s="22">
        <f t="shared" si="1325"/>
        <v>0</v>
      </c>
      <c r="AB3937">
        <f t="shared" si="1326"/>
        <v>0</v>
      </c>
      <c r="AC3937" s="22">
        <f t="shared" si="1327"/>
        <v>0</v>
      </c>
      <c r="AD3937" s="22">
        <f t="shared" si="1328"/>
        <v>0</v>
      </c>
    </row>
    <row r="3938" spans="3:30" x14ac:dyDescent="0.25">
      <c r="D3938" s="1">
        <v>0.45833333333333331</v>
      </c>
      <c r="E3938">
        <v>12008</v>
      </c>
      <c r="F3938">
        <v>12015</v>
      </c>
      <c r="G3938">
        <v>11994</v>
      </c>
      <c r="H3938">
        <v>11995</v>
      </c>
      <c r="J3938">
        <v>-13</v>
      </c>
      <c r="K3938">
        <f t="shared" si="1329"/>
        <v>34</v>
      </c>
      <c r="L3938">
        <v>21</v>
      </c>
      <c r="R3938">
        <v>68</v>
      </c>
      <c r="W3938">
        <f t="shared" si="1321"/>
        <v>0</v>
      </c>
      <c r="X3938">
        <f t="shared" si="1322"/>
        <v>13</v>
      </c>
      <c r="Y3938">
        <f t="shared" si="1323"/>
        <v>68</v>
      </c>
      <c r="Z3938" s="22">
        <f t="shared" si="1324"/>
        <v>0</v>
      </c>
      <c r="AA3938" s="22">
        <f t="shared" si="1325"/>
        <v>0</v>
      </c>
      <c r="AB3938">
        <f t="shared" si="1326"/>
        <v>0</v>
      </c>
      <c r="AC3938" s="22">
        <f t="shared" si="1327"/>
        <v>0</v>
      </c>
      <c r="AD3938" s="22">
        <f t="shared" si="1328"/>
        <v>0</v>
      </c>
    </row>
    <row r="3939" spans="3:30" x14ac:dyDescent="0.25">
      <c r="D3939" s="1">
        <v>0.5</v>
      </c>
      <c r="E3939">
        <v>11995</v>
      </c>
      <c r="F3939">
        <v>12043</v>
      </c>
      <c r="G3939">
        <v>11994</v>
      </c>
      <c r="H3939">
        <v>12040</v>
      </c>
      <c r="J3939">
        <v>45</v>
      </c>
      <c r="K3939">
        <f t="shared" si="1329"/>
        <v>37</v>
      </c>
      <c r="L3939">
        <v>49</v>
      </c>
      <c r="R3939">
        <v>68</v>
      </c>
      <c r="W3939">
        <f t="shared" si="1321"/>
        <v>0</v>
      </c>
      <c r="X3939">
        <f t="shared" si="1322"/>
        <v>45</v>
      </c>
      <c r="Y3939">
        <f t="shared" si="1323"/>
        <v>68</v>
      </c>
      <c r="Z3939" s="22">
        <f t="shared" si="1324"/>
        <v>0</v>
      </c>
      <c r="AA3939" s="22">
        <f t="shared" si="1325"/>
        <v>0</v>
      </c>
      <c r="AB3939">
        <f t="shared" si="1326"/>
        <v>0</v>
      </c>
      <c r="AC3939" s="22">
        <f t="shared" si="1327"/>
        <v>0</v>
      </c>
      <c r="AD3939" s="22">
        <f t="shared" si="1328"/>
        <v>0</v>
      </c>
    </row>
    <row r="3940" spans="3:30" x14ac:dyDescent="0.25">
      <c r="C3940">
        <v>1</v>
      </c>
      <c r="D3940" s="1">
        <v>0.54166666666666663</v>
      </c>
      <c r="E3940">
        <v>12040</v>
      </c>
      <c r="F3940">
        <v>12057</v>
      </c>
      <c r="G3940">
        <v>12027</v>
      </c>
      <c r="H3940">
        <v>12043</v>
      </c>
      <c r="J3940">
        <v>3</v>
      </c>
      <c r="K3940">
        <f t="shared" si="1329"/>
        <v>22</v>
      </c>
      <c r="L3940">
        <v>30</v>
      </c>
      <c r="W3940">
        <f t="shared" si="1321"/>
        <v>0</v>
      </c>
      <c r="X3940">
        <f t="shared" si="1322"/>
        <v>3</v>
      </c>
      <c r="Y3940">
        <f t="shared" si="1323"/>
        <v>0</v>
      </c>
      <c r="Z3940" s="22">
        <f t="shared" si="1324"/>
        <v>0</v>
      </c>
      <c r="AA3940" s="22">
        <f t="shared" si="1325"/>
        <v>0</v>
      </c>
      <c r="AB3940">
        <f t="shared" si="1326"/>
        <v>0</v>
      </c>
      <c r="AC3940" s="22">
        <f t="shared" si="1327"/>
        <v>0</v>
      </c>
      <c r="AD3940" s="22">
        <f t="shared" si="1328"/>
        <v>0</v>
      </c>
    </row>
    <row r="3941" spans="3:30" x14ac:dyDescent="0.25">
      <c r="D3941" s="1">
        <v>0.58333333333333337</v>
      </c>
      <c r="E3941">
        <v>12043</v>
      </c>
      <c r="F3941">
        <v>12049</v>
      </c>
      <c r="G3941">
        <v>12025</v>
      </c>
      <c r="H3941">
        <v>12028</v>
      </c>
      <c r="J3941">
        <v>-15</v>
      </c>
      <c r="K3941">
        <f t="shared" si="1329"/>
        <v>23</v>
      </c>
      <c r="L3941">
        <v>24</v>
      </c>
      <c r="W3941">
        <f t="shared" si="1321"/>
        <v>0</v>
      </c>
      <c r="X3941">
        <f t="shared" si="1322"/>
        <v>15</v>
      </c>
      <c r="Y3941">
        <f t="shared" si="1323"/>
        <v>0</v>
      </c>
      <c r="Z3941" s="22">
        <f t="shared" si="1324"/>
        <v>0</v>
      </c>
      <c r="AA3941" s="22">
        <f t="shared" si="1325"/>
        <v>0</v>
      </c>
      <c r="AB3941">
        <f t="shared" si="1326"/>
        <v>0</v>
      </c>
      <c r="AC3941" s="22">
        <f t="shared" si="1327"/>
        <v>0</v>
      </c>
      <c r="AD3941" s="22">
        <f t="shared" si="1328"/>
        <v>0</v>
      </c>
    </row>
    <row r="3942" spans="3:30" x14ac:dyDescent="0.25">
      <c r="D3942" s="1">
        <v>0.625</v>
      </c>
      <c r="E3942">
        <v>12027</v>
      </c>
      <c r="F3942">
        <v>12040</v>
      </c>
      <c r="G3942">
        <v>12014</v>
      </c>
      <c r="H3942">
        <v>12028</v>
      </c>
      <c r="J3942">
        <v>1</v>
      </c>
      <c r="K3942">
        <f t="shared" si="1329"/>
        <v>5</v>
      </c>
      <c r="L3942">
        <v>26</v>
      </c>
      <c r="W3942">
        <f t="shared" si="1321"/>
        <v>0</v>
      </c>
      <c r="X3942">
        <f t="shared" si="1322"/>
        <v>1</v>
      </c>
      <c r="Y3942">
        <f t="shared" si="1323"/>
        <v>0</v>
      </c>
      <c r="Z3942" s="22">
        <f t="shared" si="1324"/>
        <v>0</v>
      </c>
      <c r="AA3942" s="22">
        <f t="shared" si="1325"/>
        <v>0</v>
      </c>
      <c r="AB3942">
        <f t="shared" si="1326"/>
        <v>0</v>
      </c>
      <c r="AC3942" s="22">
        <f t="shared" si="1327"/>
        <v>0</v>
      </c>
      <c r="AD3942" s="22">
        <f t="shared" si="1328"/>
        <v>0</v>
      </c>
    </row>
    <row r="3943" spans="3:30" x14ac:dyDescent="0.25">
      <c r="D3943" s="1">
        <v>0.66666666666666663</v>
      </c>
      <c r="E3943">
        <v>12028</v>
      </c>
      <c r="F3943">
        <v>12038</v>
      </c>
      <c r="G3943">
        <v>12010</v>
      </c>
      <c r="H3943">
        <v>12010</v>
      </c>
      <c r="J3943">
        <v>-18</v>
      </c>
      <c r="K3943">
        <f t="shared" si="1329"/>
        <v>8</v>
      </c>
      <c r="L3943">
        <v>28</v>
      </c>
      <c r="W3943">
        <f t="shared" si="1321"/>
        <v>0</v>
      </c>
      <c r="X3943">
        <f t="shared" si="1322"/>
        <v>18</v>
      </c>
      <c r="Y3943">
        <f t="shared" si="1323"/>
        <v>0</v>
      </c>
      <c r="Z3943" s="22">
        <f t="shared" si="1324"/>
        <v>0</v>
      </c>
      <c r="AA3943" s="22">
        <f t="shared" si="1325"/>
        <v>0</v>
      </c>
      <c r="AB3943">
        <f t="shared" si="1326"/>
        <v>0</v>
      </c>
      <c r="AC3943" s="22">
        <f t="shared" si="1327"/>
        <v>0</v>
      </c>
      <c r="AD3943" s="22">
        <f t="shared" si="1328"/>
        <v>0</v>
      </c>
    </row>
    <row r="3944" spans="3:30" x14ac:dyDescent="0.25">
      <c r="D3944" s="1">
        <v>0.70833333333333337</v>
      </c>
      <c r="E3944">
        <v>12010</v>
      </c>
      <c r="F3944">
        <v>12019</v>
      </c>
      <c r="G3944">
        <v>11995</v>
      </c>
      <c r="H3944">
        <v>12013</v>
      </c>
      <c r="J3944">
        <v>3</v>
      </c>
      <c r="K3944">
        <f t="shared" si="1329"/>
        <v>21</v>
      </c>
      <c r="L3944">
        <v>24</v>
      </c>
      <c r="W3944">
        <f t="shared" si="1321"/>
        <v>0</v>
      </c>
      <c r="X3944">
        <f t="shared" si="1322"/>
        <v>3</v>
      </c>
      <c r="Y3944">
        <f t="shared" si="1323"/>
        <v>0</v>
      </c>
      <c r="Z3944" s="22">
        <f t="shared" si="1324"/>
        <v>0</v>
      </c>
      <c r="AA3944" s="22">
        <f t="shared" si="1325"/>
        <v>0</v>
      </c>
      <c r="AB3944">
        <f t="shared" si="1326"/>
        <v>0</v>
      </c>
      <c r="AC3944" s="22">
        <f t="shared" si="1327"/>
        <v>0</v>
      </c>
      <c r="AD3944" s="22">
        <f t="shared" si="1328"/>
        <v>0</v>
      </c>
    </row>
    <row r="3945" spans="3:30" x14ac:dyDescent="0.25">
      <c r="D3945" s="1">
        <v>0.75</v>
      </c>
      <c r="E3945">
        <v>12013</v>
      </c>
      <c r="F3945">
        <v>12031</v>
      </c>
      <c r="G3945">
        <v>12010</v>
      </c>
      <c r="H3945">
        <v>12026</v>
      </c>
      <c r="J3945">
        <v>13</v>
      </c>
      <c r="K3945">
        <f t="shared" si="1329"/>
        <v>38</v>
      </c>
      <c r="L3945">
        <v>21</v>
      </c>
      <c r="W3945">
        <f t="shared" si="1321"/>
        <v>0</v>
      </c>
      <c r="X3945">
        <f t="shared" si="1322"/>
        <v>13</v>
      </c>
      <c r="Y3945">
        <f t="shared" si="1323"/>
        <v>0</v>
      </c>
      <c r="Z3945" s="22">
        <f t="shared" si="1324"/>
        <v>0</v>
      </c>
      <c r="AA3945" s="22">
        <f t="shared" si="1325"/>
        <v>0</v>
      </c>
      <c r="AB3945">
        <f t="shared" si="1326"/>
        <v>0</v>
      </c>
      <c r="AC3945" s="22">
        <f t="shared" si="1327"/>
        <v>0</v>
      </c>
      <c r="AD3945" s="22">
        <f t="shared" si="1328"/>
        <v>0</v>
      </c>
    </row>
    <row r="3946" spans="3:30" x14ac:dyDescent="0.25">
      <c r="D3946" s="1">
        <v>0.79166666666666663</v>
      </c>
      <c r="E3946">
        <v>12026</v>
      </c>
      <c r="F3946">
        <v>12048</v>
      </c>
      <c r="G3946">
        <v>12023</v>
      </c>
      <c r="H3946">
        <v>12043</v>
      </c>
      <c r="J3946">
        <v>17</v>
      </c>
      <c r="K3946">
        <f t="shared" si="1329"/>
        <v>33</v>
      </c>
      <c r="L3946">
        <v>25</v>
      </c>
      <c r="W3946">
        <f t="shared" si="1321"/>
        <v>0</v>
      </c>
      <c r="X3946">
        <f t="shared" si="1322"/>
        <v>17</v>
      </c>
      <c r="Y3946">
        <f t="shared" si="1323"/>
        <v>0</v>
      </c>
      <c r="Z3946" s="22">
        <f t="shared" si="1324"/>
        <v>0</v>
      </c>
      <c r="AA3946" s="22">
        <f t="shared" si="1325"/>
        <v>0</v>
      </c>
      <c r="AB3946">
        <f t="shared" si="1326"/>
        <v>0</v>
      </c>
      <c r="AC3946" s="22">
        <f t="shared" si="1327"/>
        <v>0</v>
      </c>
      <c r="AD3946" s="22">
        <f t="shared" si="1328"/>
        <v>0</v>
      </c>
    </row>
    <row r="3947" spans="3:30" x14ac:dyDescent="0.25">
      <c r="D3947" s="1">
        <v>0.83333333333333337</v>
      </c>
      <c r="E3947">
        <v>12042</v>
      </c>
      <c r="F3947">
        <v>12053</v>
      </c>
      <c r="G3947">
        <v>12032</v>
      </c>
      <c r="H3947">
        <v>12037</v>
      </c>
      <c r="J3947">
        <v>-5</v>
      </c>
      <c r="K3947">
        <f t="shared" si="1329"/>
        <v>26</v>
      </c>
      <c r="L3947">
        <v>21</v>
      </c>
      <c r="W3947">
        <f t="shared" si="1321"/>
        <v>0</v>
      </c>
      <c r="X3947">
        <f t="shared" si="1322"/>
        <v>5</v>
      </c>
      <c r="Y3947">
        <f t="shared" si="1323"/>
        <v>0</v>
      </c>
      <c r="Z3947" s="22">
        <f t="shared" si="1324"/>
        <v>0</v>
      </c>
      <c r="AA3947" s="22">
        <f t="shared" si="1325"/>
        <v>0</v>
      </c>
      <c r="AB3947">
        <f t="shared" si="1326"/>
        <v>0</v>
      </c>
      <c r="AC3947" s="22">
        <f t="shared" si="1327"/>
        <v>0</v>
      </c>
      <c r="AD3947" s="22">
        <f t="shared" si="1328"/>
        <v>0</v>
      </c>
    </row>
    <row r="3948" spans="3:30" x14ac:dyDescent="0.25">
      <c r="D3948" s="1">
        <v>0.875</v>
      </c>
      <c r="E3948">
        <v>12037</v>
      </c>
      <c r="F3948">
        <v>12039</v>
      </c>
      <c r="G3948">
        <v>12023</v>
      </c>
      <c r="H3948">
        <v>12030</v>
      </c>
      <c r="J3948">
        <v>-7</v>
      </c>
      <c r="K3948">
        <f t="shared" si="1329"/>
        <v>13</v>
      </c>
      <c r="L3948">
        <v>16</v>
      </c>
      <c r="W3948">
        <f t="shared" si="1321"/>
        <v>0</v>
      </c>
      <c r="X3948">
        <f t="shared" si="1322"/>
        <v>7</v>
      </c>
      <c r="Y3948">
        <f t="shared" si="1323"/>
        <v>0</v>
      </c>
      <c r="Z3948" s="22">
        <f t="shared" si="1324"/>
        <v>0</v>
      </c>
      <c r="AA3948" s="22">
        <f t="shared" si="1325"/>
        <v>0</v>
      </c>
      <c r="AB3948">
        <f t="shared" si="1326"/>
        <v>0</v>
      </c>
      <c r="AC3948" s="22">
        <f t="shared" si="1327"/>
        <v>0</v>
      </c>
      <c r="AD3948" s="22">
        <f t="shared" si="1328"/>
        <v>0</v>
      </c>
    </row>
    <row r="3949" spans="3:30" x14ac:dyDescent="0.25">
      <c r="D3949" s="2">
        <v>0.91666666666666663</v>
      </c>
      <c r="E3949">
        <v>12030</v>
      </c>
      <c r="F3949">
        <v>12033</v>
      </c>
      <c r="G3949">
        <v>12015</v>
      </c>
      <c r="H3949">
        <v>12017</v>
      </c>
      <c r="J3949">
        <v>-13</v>
      </c>
      <c r="K3949">
        <f t="shared" si="1329"/>
        <v>13</v>
      </c>
      <c r="L3949">
        <v>18</v>
      </c>
      <c r="W3949">
        <f t="shared" si="1321"/>
        <v>0</v>
      </c>
      <c r="X3949">
        <f t="shared" si="1322"/>
        <v>13</v>
      </c>
      <c r="Y3949">
        <f t="shared" si="1323"/>
        <v>0</v>
      </c>
      <c r="Z3949" s="22">
        <f t="shared" si="1324"/>
        <v>0</v>
      </c>
      <c r="AA3949" s="22">
        <f t="shared" si="1325"/>
        <v>0</v>
      </c>
      <c r="AB3949">
        <f t="shared" si="1326"/>
        <v>0</v>
      </c>
      <c r="AC3949" s="22">
        <f t="shared" si="1327"/>
        <v>0</v>
      </c>
      <c r="AD3949" s="22">
        <f t="shared" si="1328"/>
        <v>0</v>
      </c>
    </row>
    <row r="3950" spans="3:30" hidden="1" x14ac:dyDescent="0.25">
      <c r="D3950" s="1">
        <v>0</v>
      </c>
      <c r="E3950">
        <v>12018</v>
      </c>
      <c r="F3950">
        <v>12018</v>
      </c>
      <c r="G3950">
        <v>12018</v>
      </c>
      <c r="H3950">
        <v>12018</v>
      </c>
      <c r="Z3950"/>
      <c r="AA3950"/>
      <c r="AC3950"/>
      <c r="AD3950"/>
    </row>
    <row r="3951" spans="3:30" hidden="1" x14ac:dyDescent="0.25">
      <c r="D3951" s="1">
        <v>4.1666666666666664E-2</v>
      </c>
      <c r="E3951">
        <v>12007</v>
      </c>
      <c r="F3951">
        <v>12007</v>
      </c>
      <c r="G3951">
        <v>11953</v>
      </c>
      <c r="H3951">
        <v>11955</v>
      </c>
      <c r="Z3951"/>
      <c r="AA3951"/>
      <c r="AC3951"/>
      <c r="AD3951"/>
    </row>
    <row r="3952" spans="3:30" hidden="1" x14ac:dyDescent="0.25">
      <c r="D3952" s="1">
        <v>8.3333333333333329E-2</v>
      </c>
      <c r="E3952">
        <v>11953</v>
      </c>
      <c r="F3952">
        <v>11974</v>
      </c>
      <c r="G3952">
        <v>11952</v>
      </c>
      <c r="H3952">
        <v>11962</v>
      </c>
      <c r="Z3952"/>
      <c r="AA3952"/>
      <c r="AC3952"/>
      <c r="AD3952"/>
    </row>
    <row r="3953" spans="3:30" hidden="1" x14ac:dyDescent="0.25">
      <c r="D3953" s="1">
        <v>0.125</v>
      </c>
      <c r="E3953">
        <v>11962</v>
      </c>
      <c r="F3953">
        <v>11976</v>
      </c>
      <c r="G3953">
        <v>11962</v>
      </c>
      <c r="H3953">
        <v>11971</v>
      </c>
      <c r="Z3953"/>
      <c r="AA3953"/>
      <c r="AC3953"/>
      <c r="AD3953"/>
    </row>
    <row r="3954" spans="3:30" hidden="1" x14ac:dyDescent="0.25">
      <c r="D3954" s="1">
        <v>0.16666666666666666</v>
      </c>
      <c r="E3954">
        <v>11972</v>
      </c>
      <c r="F3954">
        <v>11972</v>
      </c>
      <c r="G3954">
        <v>11966</v>
      </c>
      <c r="H3954">
        <v>11969</v>
      </c>
      <c r="Z3954"/>
      <c r="AA3954"/>
      <c r="AC3954"/>
      <c r="AD3954"/>
    </row>
    <row r="3955" spans="3:30" hidden="1" x14ac:dyDescent="0.25">
      <c r="D3955" s="1">
        <v>0.20833333333333334</v>
      </c>
      <c r="E3955">
        <v>11970</v>
      </c>
      <c r="F3955">
        <v>11973</v>
      </c>
      <c r="G3955">
        <v>11967</v>
      </c>
      <c r="H3955">
        <v>11971</v>
      </c>
      <c r="Z3955"/>
      <c r="AA3955"/>
      <c r="AC3955"/>
      <c r="AD3955"/>
    </row>
    <row r="3956" spans="3:30" hidden="1" x14ac:dyDescent="0.25">
      <c r="D3956" s="1">
        <v>0.25</v>
      </c>
      <c r="E3956">
        <v>11973</v>
      </c>
      <c r="F3956">
        <v>11975</v>
      </c>
      <c r="G3956">
        <v>11969</v>
      </c>
      <c r="H3956">
        <v>11975</v>
      </c>
      <c r="Z3956"/>
      <c r="AA3956"/>
      <c r="AC3956"/>
      <c r="AD3956"/>
    </row>
    <row r="3957" spans="3:30" hidden="1" x14ac:dyDescent="0.25">
      <c r="D3957" s="1">
        <v>0.29166666666666669</v>
      </c>
      <c r="E3957">
        <v>11973</v>
      </c>
      <c r="F3957">
        <v>11983</v>
      </c>
      <c r="G3957">
        <v>11973</v>
      </c>
      <c r="H3957">
        <v>11981</v>
      </c>
      <c r="Z3957"/>
      <c r="AA3957"/>
      <c r="AC3957"/>
      <c r="AD3957"/>
    </row>
    <row r="3958" spans="3:30" x14ac:dyDescent="0.25">
      <c r="D3958" s="2">
        <v>0.33333333333333331</v>
      </c>
      <c r="E3958">
        <v>11982</v>
      </c>
      <c r="F3958">
        <v>12001</v>
      </c>
      <c r="G3958">
        <v>11976</v>
      </c>
      <c r="H3958">
        <v>11993</v>
      </c>
      <c r="J3958">
        <v>11</v>
      </c>
      <c r="K3958">
        <v>0</v>
      </c>
      <c r="L3958">
        <v>25</v>
      </c>
      <c r="M3958">
        <v>-1</v>
      </c>
      <c r="R3958">
        <f>MAX(F3956:F3972)</f>
        <v>12001</v>
      </c>
      <c r="W3958">
        <f t="shared" ref="W3958:W3972" si="1330">ABS(M3958)</f>
        <v>1</v>
      </c>
      <c r="X3958">
        <f t="shared" ref="X3958:X3972" si="1331">ABS(J3958)</f>
        <v>11</v>
      </c>
      <c r="Y3958">
        <f t="shared" ref="Y3958:Y3972" si="1332">IF(R3958&lt;1000,ABS(R3958),0)</f>
        <v>0</v>
      </c>
      <c r="Z3958" s="22">
        <f t="shared" ref="Z3958:Z3972" si="1333">IF(N3958=1,0,ABS(N3958))</f>
        <v>0</v>
      </c>
      <c r="AA3958" s="22">
        <f t="shared" ref="AA3958:AA3972" si="1334">ABS(O3958)</f>
        <v>0</v>
      </c>
      <c r="AB3958">
        <f t="shared" ref="AB3958:AB3972" si="1335">IF(N3958=1,1,0)</f>
        <v>0</v>
      </c>
      <c r="AC3958" s="22">
        <f t="shared" ref="AC3958:AC3972" si="1336">IF(N3958=1,ABS(N3959),0)</f>
        <v>0</v>
      </c>
      <c r="AD3958" s="22">
        <f t="shared" ref="AD3958:AD3972" si="1337">IF(N3958=1,0,ABS(O3959))</f>
        <v>0.44117647058823528</v>
      </c>
    </row>
    <row r="3959" spans="3:30" x14ac:dyDescent="0.25">
      <c r="D3959" s="2">
        <v>0.375</v>
      </c>
      <c r="E3959">
        <v>11995</v>
      </c>
      <c r="F3959">
        <v>11997</v>
      </c>
      <c r="G3959">
        <v>11959</v>
      </c>
      <c r="H3959">
        <v>11964</v>
      </c>
      <c r="J3959">
        <v>-31</v>
      </c>
      <c r="K3959">
        <f t="shared" ref="K3959:K3972" si="1338">K3958+J3960</f>
        <v>-26</v>
      </c>
      <c r="L3959">
        <v>38</v>
      </c>
      <c r="N3959">
        <f>IF(J3958&lt;0,MIN(K3959:K3972),MAX(K3959:K3972))/R3938</f>
        <v>0.45588235294117646</v>
      </c>
      <c r="O3959">
        <f>IF(J3958&lt;0,MAX(K3959:K3972),MIN(K3959:K3972))/R3938</f>
        <v>-0.44117647058823528</v>
      </c>
      <c r="R3959">
        <f>MIN(G3956:G3972)</f>
        <v>11919</v>
      </c>
      <c r="W3959">
        <f t="shared" si="1330"/>
        <v>0</v>
      </c>
      <c r="X3959">
        <f t="shared" si="1331"/>
        <v>31</v>
      </c>
      <c r="Y3959">
        <f t="shared" si="1332"/>
        <v>0</v>
      </c>
      <c r="Z3959" s="22">
        <f t="shared" si="1333"/>
        <v>0.45588235294117646</v>
      </c>
      <c r="AA3959" s="22">
        <f t="shared" si="1334"/>
        <v>0.44117647058823528</v>
      </c>
      <c r="AB3959">
        <f t="shared" si="1335"/>
        <v>0</v>
      </c>
      <c r="AC3959" s="22">
        <f t="shared" si="1336"/>
        <v>0</v>
      </c>
      <c r="AD3959" s="22">
        <f t="shared" si="1337"/>
        <v>0</v>
      </c>
    </row>
    <row r="3960" spans="3:30" x14ac:dyDescent="0.25">
      <c r="D3960" s="1">
        <v>0.41666666666666669</v>
      </c>
      <c r="E3960">
        <v>11965</v>
      </c>
      <c r="F3960">
        <v>11965</v>
      </c>
      <c r="G3960">
        <v>11929</v>
      </c>
      <c r="H3960">
        <v>11939</v>
      </c>
      <c r="J3960">
        <v>-26</v>
      </c>
      <c r="K3960">
        <f t="shared" si="1338"/>
        <v>31</v>
      </c>
      <c r="L3960">
        <v>36</v>
      </c>
      <c r="R3960">
        <f>R3958-R3959</f>
        <v>82</v>
      </c>
      <c r="W3960">
        <f t="shared" si="1330"/>
        <v>0</v>
      </c>
      <c r="X3960">
        <f t="shared" si="1331"/>
        <v>26</v>
      </c>
      <c r="Y3960">
        <f t="shared" si="1332"/>
        <v>82</v>
      </c>
      <c r="Z3960" s="22">
        <f t="shared" si="1333"/>
        <v>0</v>
      </c>
      <c r="AA3960" s="22">
        <f t="shared" si="1334"/>
        <v>0</v>
      </c>
      <c r="AB3960">
        <f t="shared" si="1335"/>
        <v>0</v>
      </c>
      <c r="AC3960" s="22">
        <f t="shared" si="1336"/>
        <v>0</v>
      </c>
      <c r="AD3960" s="22">
        <f t="shared" si="1337"/>
        <v>0</v>
      </c>
    </row>
    <row r="3961" spans="3:30" x14ac:dyDescent="0.25">
      <c r="D3961" s="1">
        <v>0.45833333333333331</v>
      </c>
      <c r="E3961">
        <v>11939</v>
      </c>
      <c r="F3961">
        <v>11997</v>
      </c>
      <c r="G3961">
        <v>11934</v>
      </c>
      <c r="H3961">
        <v>11996</v>
      </c>
      <c r="J3961">
        <v>57</v>
      </c>
      <c r="K3961">
        <f t="shared" si="1338"/>
        <v>1</v>
      </c>
      <c r="L3961">
        <v>63</v>
      </c>
      <c r="W3961">
        <f t="shared" si="1330"/>
        <v>0</v>
      </c>
      <c r="X3961">
        <f t="shared" si="1331"/>
        <v>57</v>
      </c>
      <c r="Y3961">
        <f t="shared" si="1332"/>
        <v>0</v>
      </c>
      <c r="Z3961" s="22">
        <f t="shared" si="1333"/>
        <v>0</v>
      </c>
      <c r="AA3961" s="22">
        <f t="shared" si="1334"/>
        <v>0</v>
      </c>
      <c r="AB3961">
        <f t="shared" si="1335"/>
        <v>0</v>
      </c>
      <c r="AC3961" s="22">
        <f t="shared" si="1336"/>
        <v>0</v>
      </c>
      <c r="AD3961" s="22">
        <f t="shared" si="1337"/>
        <v>0</v>
      </c>
    </row>
    <row r="3962" spans="3:30" x14ac:dyDescent="0.25">
      <c r="D3962" s="1">
        <v>0.5</v>
      </c>
      <c r="E3962">
        <v>11997</v>
      </c>
      <c r="F3962">
        <v>12001</v>
      </c>
      <c r="G3962">
        <v>11957</v>
      </c>
      <c r="H3962">
        <v>11967</v>
      </c>
      <c r="J3962">
        <v>-30</v>
      </c>
      <c r="K3962">
        <f t="shared" si="1338"/>
        <v>17</v>
      </c>
      <c r="L3962">
        <v>44</v>
      </c>
      <c r="R3962">
        <v>82</v>
      </c>
      <c r="W3962">
        <f t="shared" si="1330"/>
        <v>0</v>
      </c>
      <c r="X3962">
        <f t="shared" si="1331"/>
        <v>30</v>
      </c>
      <c r="Y3962">
        <f t="shared" si="1332"/>
        <v>82</v>
      </c>
      <c r="Z3962" s="22">
        <f t="shared" si="1333"/>
        <v>0</v>
      </c>
      <c r="AA3962" s="22">
        <f t="shared" si="1334"/>
        <v>0</v>
      </c>
      <c r="AB3962">
        <f t="shared" si="1335"/>
        <v>0</v>
      </c>
      <c r="AC3962" s="22">
        <f t="shared" si="1336"/>
        <v>0</v>
      </c>
      <c r="AD3962" s="22">
        <f t="shared" si="1337"/>
        <v>0</v>
      </c>
    </row>
    <row r="3963" spans="3:30" x14ac:dyDescent="0.25">
      <c r="C3963">
        <v>1</v>
      </c>
      <c r="D3963" s="1">
        <v>0.54166666666666663</v>
      </c>
      <c r="E3963">
        <v>11967</v>
      </c>
      <c r="F3963">
        <v>11985</v>
      </c>
      <c r="G3963">
        <v>11965</v>
      </c>
      <c r="H3963">
        <v>11983</v>
      </c>
      <c r="J3963">
        <v>16</v>
      </c>
      <c r="K3963">
        <f t="shared" si="1338"/>
        <v>19</v>
      </c>
      <c r="L3963">
        <v>20</v>
      </c>
      <c r="W3963">
        <f t="shared" si="1330"/>
        <v>0</v>
      </c>
      <c r="X3963">
        <f t="shared" si="1331"/>
        <v>16</v>
      </c>
      <c r="Y3963">
        <f t="shared" si="1332"/>
        <v>0</v>
      </c>
      <c r="Z3963" s="22">
        <f t="shared" si="1333"/>
        <v>0</v>
      </c>
      <c r="AA3963" s="22">
        <f t="shared" si="1334"/>
        <v>0</v>
      </c>
      <c r="AB3963">
        <f t="shared" si="1335"/>
        <v>0</v>
      </c>
      <c r="AC3963" s="22">
        <f t="shared" si="1336"/>
        <v>0</v>
      </c>
      <c r="AD3963" s="22">
        <f t="shared" si="1337"/>
        <v>0</v>
      </c>
    </row>
    <row r="3964" spans="3:30" x14ac:dyDescent="0.25">
      <c r="D3964" s="1">
        <v>0.58333333333333337</v>
      </c>
      <c r="E3964">
        <v>11982</v>
      </c>
      <c r="F3964">
        <v>11985</v>
      </c>
      <c r="G3964">
        <v>11970</v>
      </c>
      <c r="H3964">
        <v>11984</v>
      </c>
      <c r="J3964">
        <v>2</v>
      </c>
      <c r="K3964">
        <f t="shared" si="1338"/>
        <v>8</v>
      </c>
      <c r="L3964">
        <v>15</v>
      </c>
      <c r="W3964">
        <f t="shared" si="1330"/>
        <v>0</v>
      </c>
      <c r="X3964">
        <f t="shared" si="1331"/>
        <v>2</v>
      </c>
      <c r="Y3964">
        <f t="shared" si="1332"/>
        <v>0</v>
      </c>
      <c r="Z3964" s="22">
        <f t="shared" si="1333"/>
        <v>0</v>
      </c>
      <c r="AA3964" s="22">
        <f t="shared" si="1334"/>
        <v>0</v>
      </c>
      <c r="AB3964">
        <f t="shared" si="1335"/>
        <v>0</v>
      </c>
      <c r="AC3964" s="22">
        <f t="shared" si="1336"/>
        <v>0</v>
      </c>
      <c r="AD3964" s="22">
        <f t="shared" si="1337"/>
        <v>0</v>
      </c>
    </row>
    <row r="3965" spans="3:30" x14ac:dyDescent="0.25">
      <c r="D3965" s="1">
        <v>0.625</v>
      </c>
      <c r="E3965">
        <v>11984</v>
      </c>
      <c r="F3965">
        <v>11990</v>
      </c>
      <c r="G3965">
        <v>11971</v>
      </c>
      <c r="H3965">
        <v>11973</v>
      </c>
      <c r="J3965">
        <v>-11</v>
      </c>
      <c r="K3965">
        <f t="shared" si="1338"/>
        <v>0</v>
      </c>
      <c r="L3965">
        <v>19</v>
      </c>
      <c r="W3965">
        <f t="shared" si="1330"/>
        <v>0</v>
      </c>
      <c r="X3965">
        <f t="shared" si="1331"/>
        <v>11</v>
      </c>
      <c r="Y3965">
        <f t="shared" si="1332"/>
        <v>0</v>
      </c>
      <c r="Z3965" s="22">
        <f t="shared" si="1333"/>
        <v>0</v>
      </c>
      <c r="AA3965" s="22">
        <f t="shared" si="1334"/>
        <v>0</v>
      </c>
      <c r="AB3965">
        <f t="shared" si="1335"/>
        <v>0</v>
      </c>
      <c r="AC3965" s="22">
        <f t="shared" si="1336"/>
        <v>0</v>
      </c>
      <c r="AD3965" s="22">
        <f t="shared" si="1337"/>
        <v>0</v>
      </c>
    </row>
    <row r="3966" spans="3:30" x14ac:dyDescent="0.25">
      <c r="D3966" s="1">
        <v>0.66666666666666663</v>
      </c>
      <c r="E3966">
        <v>11973</v>
      </c>
      <c r="F3966">
        <v>11979</v>
      </c>
      <c r="G3966">
        <v>11957</v>
      </c>
      <c r="H3966">
        <v>11965</v>
      </c>
      <c r="J3966">
        <v>-8</v>
      </c>
      <c r="K3966">
        <f t="shared" si="1338"/>
        <v>-30</v>
      </c>
      <c r="L3966">
        <v>22</v>
      </c>
      <c r="W3966">
        <f t="shared" si="1330"/>
        <v>0</v>
      </c>
      <c r="X3966">
        <f t="shared" si="1331"/>
        <v>8</v>
      </c>
      <c r="Y3966">
        <f t="shared" si="1332"/>
        <v>0</v>
      </c>
      <c r="Z3966" s="22">
        <f t="shared" si="1333"/>
        <v>0</v>
      </c>
      <c r="AA3966" s="22">
        <f t="shared" si="1334"/>
        <v>0</v>
      </c>
      <c r="AB3966">
        <f t="shared" si="1335"/>
        <v>0</v>
      </c>
      <c r="AC3966" s="22">
        <f t="shared" si="1336"/>
        <v>0</v>
      </c>
      <c r="AD3966" s="22">
        <f t="shared" si="1337"/>
        <v>0</v>
      </c>
    </row>
    <row r="3967" spans="3:30" x14ac:dyDescent="0.25">
      <c r="D3967" s="1">
        <v>0.70833333333333337</v>
      </c>
      <c r="E3967">
        <v>11965</v>
      </c>
      <c r="F3967">
        <v>11965</v>
      </c>
      <c r="G3967">
        <v>11919</v>
      </c>
      <c r="H3967">
        <v>11935</v>
      </c>
      <c r="J3967">
        <v>-30</v>
      </c>
      <c r="K3967">
        <f t="shared" si="1338"/>
        <v>-9</v>
      </c>
      <c r="L3967">
        <v>46</v>
      </c>
      <c r="W3967">
        <f t="shared" si="1330"/>
        <v>0</v>
      </c>
      <c r="X3967">
        <f t="shared" si="1331"/>
        <v>30</v>
      </c>
      <c r="Y3967">
        <f t="shared" si="1332"/>
        <v>0</v>
      </c>
      <c r="Z3967" s="22">
        <f t="shared" si="1333"/>
        <v>0</v>
      </c>
      <c r="AA3967" s="22">
        <f t="shared" si="1334"/>
        <v>0</v>
      </c>
      <c r="AB3967">
        <f t="shared" si="1335"/>
        <v>0</v>
      </c>
      <c r="AC3967" s="22">
        <f t="shared" si="1336"/>
        <v>0</v>
      </c>
      <c r="AD3967" s="22">
        <f t="shared" si="1337"/>
        <v>0</v>
      </c>
    </row>
    <row r="3968" spans="3:30" x14ac:dyDescent="0.25">
      <c r="D3968" s="1">
        <v>0.75</v>
      </c>
      <c r="E3968">
        <v>11936</v>
      </c>
      <c r="F3968">
        <v>11966</v>
      </c>
      <c r="G3968">
        <v>11931</v>
      </c>
      <c r="H3968">
        <v>11957</v>
      </c>
      <c r="J3968">
        <v>21</v>
      </c>
      <c r="K3968">
        <f t="shared" si="1338"/>
        <v>-6</v>
      </c>
      <c r="L3968">
        <v>35</v>
      </c>
      <c r="W3968">
        <f t="shared" si="1330"/>
        <v>0</v>
      </c>
      <c r="X3968">
        <f t="shared" si="1331"/>
        <v>21</v>
      </c>
      <c r="Y3968">
        <f t="shared" si="1332"/>
        <v>0</v>
      </c>
      <c r="Z3968" s="22">
        <f t="shared" si="1333"/>
        <v>0</v>
      </c>
      <c r="AA3968" s="22">
        <f t="shared" si="1334"/>
        <v>0</v>
      </c>
      <c r="AB3968">
        <f t="shared" si="1335"/>
        <v>0</v>
      </c>
      <c r="AC3968" s="22">
        <f t="shared" si="1336"/>
        <v>0</v>
      </c>
      <c r="AD3968" s="22">
        <f t="shared" si="1337"/>
        <v>0</v>
      </c>
    </row>
    <row r="3969" spans="4:30" x14ac:dyDescent="0.25">
      <c r="D3969" s="1">
        <v>0.79166666666666663</v>
      </c>
      <c r="E3969">
        <v>11957</v>
      </c>
      <c r="F3969">
        <v>11964</v>
      </c>
      <c r="G3969">
        <v>11953</v>
      </c>
      <c r="H3969">
        <v>11960</v>
      </c>
      <c r="J3969">
        <v>3</v>
      </c>
      <c r="K3969">
        <f t="shared" si="1338"/>
        <v>10</v>
      </c>
      <c r="L3969">
        <v>11</v>
      </c>
      <c r="W3969">
        <f t="shared" si="1330"/>
        <v>0</v>
      </c>
      <c r="X3969">
        <f t="shared" si="1331"/>
        <v>3</v>
      </c>
      <c r="Y3969">
        <f t="shared" si="1332"/>
        <v>0</v>
      </c>
      <c r="Z3969" s="22">
        <f t="shared" si="1333"/>
        <v>0</v>
      </c>
      <c r="AA3969" s="22">
        <f t="shared" si="1334"/>
        <v>0</v>
      </c>
      <c r="AB3969">
        <f t="shared" si="1335"/>
        <v>0</v>
      </c>
      <c r="AC3969" s="22">
        <f t="shared" si="1336"/>
        <v>0</v>
      </c>
      <c r="AD3969" s="22">
        <f t="shared" si="1337"/>
        <v>0</v>
      </c>
    </row>
    <row r="3970" spans="4:30" x14ac:dyDescent="0.25">
      <c r="D3970" s="1">
        <v>0.83333333333333337</v>
      </c>
      <c r="E3970">
        <v>11960</v>
      </c>
      <c r="F3970">
        <v>11989</v>
      </c>
      <c r="G3970">
        <v>11960</v>
      </c>
      <c r="H3970">
        <v>11976</v>
      </c>
      <c r="J3970">
        <v>16</v>
      </c>
      <c r="K3970">
        <f t="shared" si="1338"/>
        <v>4</v>
      </c>
      <c r="L3970">
        <v>29</v>
      </c>
      <c r="W3970">
        <f t="shared" si="1330"/>
        <v>0</v>
      </c>
      <c r="X3970">
        <f t="shared" si="1331"/>
        <v>16</v>
      </c>
      <c r="Y3970">
        <f t="shared" si="1332"/>
        <v>0</v>
      </c>
      <c r="Z3970" s="22">
        <f t="shared" si="1333"/>
        <v>0</v>
      </c>
      <c r="AA3970" s="22">
        <f t="shared" si="1334"/>
        <v>0</v>
      </c>
      <c r="AB3970">
        <f t="shared" si="1335"/>
        <v>0</v>
      </c>
      <c r="AC3970" s="22">
        <f t="shared" si="1336"/>
        <v>0</v>
      </c>
      <c r="AD3970" s="22">
        <f t="shared" si="1337"/>
        <v>0</v>
      </c>
    </row>
    <row r="3971" spans="4:30" x14ac:dyDescent="0.25">
      <c r="D3971" s="1">
        <v>0.875</v>
      </c>
      <c r="E3971">
        <v>11976</v>
      </c>
      <c r="F3971">
        <v>11980</v>
      </c>
      <c r="G3971">
        <v>11966</v>
      </c>
      <c r="H3971">
        <v>11970</v>
      </c>
      <c r="J3971">
        <v>-6</v>
      </c>
      <c r="K3971">
        <f t="shared" si="1338"/>
        <v>14</v>
      </c>
      <c r="L3971">
        <v>14</v>
      </c>
      <c r="W3971">
        <f t="shared" si="1330"/>
        <v>0</v>
      </c>
      <c r="X3971">
        <f t="shared" si="1331"/>
        <v>6</v>
      </c>
      <c r="Y3971">
        <f t="shared" si="1332"/>
        <v>0</v>
      </c>
      <c r="Z3971" s="22">
        <f t="shared" si="1333"/>
        <v>0</v>
      </c>
      <c r="AA3971" s="22">
        <f t="shared" si="1334"/>
        <v>0</v>
      </c>
      <c r="AB3971">
        <f t="shared" si="1335"/>
        <v>0</v>
      </c>
      <c r="AC3971" s="22">
        <f t="shared" si="1336"/>
        <v>0</v>
      </c>
      <c r="AD3971" s="22">
        <f t="shared" si="1337"/>
        <v>0</v>
      </c>
    </row>
    <row r="3972" spans="4:30" x14ac:dyDescent="0.25">
      <c r="D3972" s="2">
        <v>0.91666666666666663</v>
      </c>
      <c r="E3972">
        <v>11971</v>
      </c>
      <c r="F3972">
        <v>11991</v>
      </c>
      <c r="G3972">
        <v>11970</v>
      </c>
      <c r="H3972">
        <v>11981</v>
      </c>
      <c r="J3972">
        <v>10</v>
      </c>
      <c r="K3972">
        <f t="shared" si="1338"/>
        <v>14</v>
      </c>
      <c r="L3972">
        <v>21</v>
      </c>
      <c r="W3972">
        <f t="shared" si="1330"/>
        <v>0</v>
      </c>
      <c r="X3972">
        <f t="shared" si="1331"/>
        <v>10</v>
      </c>
      <c r="Y3972">
        <f t="shared" si="1332"/>
        <v>0</v>
      </c>
      <c r="Z3972" s="22">
        <f t="shared" si="1333"/>
        <v>0</v>
      </c>
      <c r="AA3972" s="22">
        <f t="shared" si="1334"/>
        <v>0</v>
      </c>
      <c r="AB3972">
        <f t="shared" si="1335"/>
        <v>0</v>
      </c>
      <c r="AC3972" s="22">
        <f t="shared" si="1336"/>
        <v>0</v>
      </c>
      <c r="AD3972" s="22">
        <f t="shared" si="1337"/>
        <v>0</v>
      </c>
    </row>
    <row r="3973" spans="4:30" hidden="1" x14ac:dyDescent="0.25">
      <c r="D3973" s="1">
        <v>0.95833333333333337</v>
      </c>
      <c r="E3973">
        <v>11979</v>
      </c>
      <c r="F3973">
        <v>11984</v>
      </c>
      <c r="G3973">
        <v>11957</v>
      </c>
      <c r="H3973">
        <v>11957</v>
      </c>
      <c r="Z3973"/>
      <c r="AA3973"/>
      <c r="AC3973"/>
      <c r="AD3973"/>
    </row>
    <row r="3974" spans="4:30" hidden="1" x14ac:dyDescent="0.25">
      <c r="D3974" s="1">
        <v>0</v>
      </c>
      <c r="E3974">
        <v>11956</v>
      </c>
      <c r="F3974">
        <v>11956</v>
      </c>
      <c r="G3974">
        <v>11956</v>
      </c>
      <c r="H3974">
        <v>11956</v>
      </c>
      <c r="Z3974"/>
      <c r="AA3974"/>
      <c r="AC3974"/>
      <c r="AD3974"/>
    </row>
    <row r="3975" spans="4:30" hidden="1" x14ac:dyDescent="0.25">
      <c r="D3975" s="1">
        <v>4.1666666666666664E-2</v>
      </c>
      <c r="E3975">
        <v>11959</v>
      </c>
      <c r="F3975">
        <v>11968</v>
      </c>
      <c r="G3975">
        <v>11956</v>
      </c>
      <c r="H3975">
        <v>11968</v>
      </c>
      <c r="Z3975"/>
      <c r="AA3975"/>
      <c r="AC3975"/>
      <c r="AD3975"/>
    </row>
    <row r="3976" spans="4:30" hidden="1" x14ac:dyDescent="0.25">
      <c r="D3976" s="1">
        <v>8.3333333333333329E-2</v>
      </c>
      <c r="E3976">
        <v>11965</v>
      </c>
      <c r="F3976">
        <v>11975</v>
      </c>
      <c r="G3976">
        <v>11965</v>
      </c>
      <c r="H3976">
        <v>11975</v>
      </c>
      <c r="Z3976"/>
      <c r="AA3976"/>
      <c r="AC3976"/>
      <c r="AD3976"/>
    </row>
    <row r="3977" spans="4:30" hidden="1" x14ac:dyDescent="0.25">
      <c r="D3977" s="1">
        <v>0.125</v>
      </c>
      <c r="E3977">
        <v>11976</v>
      </c>
      <c r="F3977">
        <v>11976</v>
      </c>
      <c r="G3977">
        <v>11972</v>
      </c>
      <c r="H3977">
        <v>11973</v>
      </c>
      <c r="Z3977"/>
      <c r="AA3977"/>
      <c r="AC3977"/>
      <c r="AD3977"/>
    </row>
    <row r="3978" spans="4:30" hidden="1" x14ac:dyDescent="0.25">
      <c r="D3978" s="1">
        <v>0.16666666666666666</v>
      </c>
      <c r="E3978">
        <v>11974</v>
      </c>
      <c r="F3978">
        <v>11977</v>
      </c>
      <c r="G3978">
        <v>11972</v>
      </c>
      <c r="H3978">
        <v>11972</v>
      </c>
      <c r="Z3978"/>
      <c r="AA3978"/>
      <c r="AC3978"/>
      <c r="AD3978"/>
    </row>
    <row r="3979" spans="4:30" hidden="1" x14ac:dyDescent="0.25">
      <c r="D3979" s="1">
        <v>0.20833333333333334</v>
      </c>
      <c r="E3979">
        <v>11973</v>
      </c>
      <c r="F3979">
        <v>11974</v>
      </c>
      <c r="G3979">
        <v>11970</v>
      </c>
      <c r="H3979">
        <v>11973</v>
      </c>
      <c r="Z3979"/>
      <c r="AA3979"/>
      <c r="AC3979"/>
      <c r="AD3979"/>
    </row>
    <row r="3980" spans="4:30" hidden="1" x14ac:dyDescent="0.25">
      <c r="D3980" s="1">
        <v>0.25</v>
      </c>
      <c r="E3980">
        <v>11974</v>
      </c>
      <c r="F3980">
        <v>11986</v>
      </c>
      <c r="G3980">
        <v>11974</v>
      </c>
      <c r="H3980">
        <v>11986</v>
      </c>
      <c r="Z3980"/>
      <c r="AA3980"/>
      <c r="AC3980"/>
      <c r="AD3980"/>
    </row>
    <row r="3981" spans="4:30" hidden="1" x14ac:dyDescent="0.25">
      <c r="D3981" s="1">
        <v>0.29166666666666669</v>
      </c>
      <c r="E3981">
        <v>11986</v>
      </c>
      <c r="F3981">
        <v>11991</v>
      </c>
      <c r="G3981">
        <v>11985</v>
      </c>
      <c r="H3981">
        <v>11985</v>
      </c>
      <c r="Z3981"/>
      <c r="AA3981"/>
      <c r="AC3981"/>
      <c r="AD3981"/>
    </row>
    <row r="3982" spans="4:30" x14ac:dyDescent="0.25">
      <c r="D3982" s="2">
        <v>0.33333333333333331</v>
      </c>
      <c r="E3982">
        <v>11987</v>
      </c>
      <c r="F3982">
        <v>12001</v>
      </c>
      <c r="G3982">
        <v>11986</v>
      </c>
      <c r="H3982">
        <v>11989</v>
      </c>
      <c r="J3982">
        <v>2</v>
      </c>
      <c r="K3982">
        <v>0</v>
      </c>
      <c r="L3982">
        <v>15</v>
      </c>
      <c r="M3982">
        <v>-31</v>
      </c>
      <c r="R3982">
        <f>MAX(F3980:F3996)</f>
        <v>12001</v>
      </c>
      <c r="W3982">
        <f t="shared" ref="W3982:W3996" si="1339">ABS(M3982)</f>
        <v>31</v>
      </c>
      <c r="X3982">
        <f t="shared" ref="X3982:X3996" si="1340">ABS(J3982)</f>
        <v>2</v>
      </c>
      <c r="Y3982">
        <f t="shared" ref="Y3982:Y3996" si="1341">IF(R3982&lt;1000,ABS(R3982),0)</f>
        <v>0</v>
      </c>
      <c r="Z3982" s="22">
        <f t="shared" ref="Z3982:Z3996" si="1342">IF(N3982=1,0,ABS(N3982))</f>
        <v>0</v>
      </c>
      <c r="AA3982" s="22">
        <f t="shared" ref="AA3982:AA3996" si="1343">ABS(O3982)</f>
        <v>0</v>
      </c>
      <c r="AB3982">
        <f t="shared" ref="AB3982:AB3996" si="1344">IF(N3982=1,1,0)</f>
        <v>0</v>
      </c>
      <c r="AC3982" s="22">
        <f t="shared" ref="AC3982:AC3996" si="1345">IF(N3982=1,ABS(N3983),0)</f>
        <v>0</v>
      </c>
      <c r="AD3982" s="22">
        <f t="shared" ref="AD3982:AD3996" si="1346">IF(N3982=1,0,ABS(O3983))</f>
        <v>0.28048780487804881</v>
      </c>
    </row>
    <row r="3983" spans="4:30" x14ac:dyDescent="0.25">
      <c r="D3983" s="2">
        <v>0.375</v>
      </c>
      <c r="E3983">
        <v>11988</v>
      </c>
      <c r="F3983">
        <v>11989</v>
      </c>
      <c r="G3983">
        <v>11962</v>
      </c>
      <c r="H3983">
        <v>11965</v>
      </c>
      <c r="J3983">
        <v>-23</v>
      </c>
      <c r="K3983">
        <f t="shared" ref="K3983:K3996" si="1347">K3982+J3984</f>
        <v>9</v>
      </c>
      <c r="L3983">
        <v>27</v>
      </c>
      <c r="N3983">
        <f>IF(J3982&lt;0,MIN(K3983:K3996),MAX(K3983:K3996))/R3962</f>
        <v>0.10975609756097561</v>
      </c>
      <c r="O3983">
        <f>IF(J3982&lt;0,MAX(K3983:K3996),MIN(K3983:K3996))/R3962</f>
        <v>-0.28048780487804881</v>
      </c>
      <c r="R3983">
        <f>MIN(G3980:G3996)</f>
        <v>11934</v>
      </c>
      <c r="W3983">
        <f t="shared" si="1339"/>
        <v>0</v>
      </c>
      <c r="X3983">
        <f t="shared" si="1340"/>
        <v>23</v>
      </c>
      <c r="Y3983">
        <f t="shared" si="1341"/>
        <v>0</v>
      </c>
      <c r="Z3983" s="22">
        <f t="shared" si="1342"/>
        <v>0.10975609756097561</v>
      </c>
      <c r="AA3983" s="22">
        <f t="shared" si="1343"/>
        <v>0.28048780487804881</v>
      </c>
      <c r="AB3983">
        <f t="shared" si="1344"/>
        <v>0</v>
      </c>
      <c r="AC3983" s="22">
        <f t="shared" si="1345"/>
        <v>0</v>
      </c>
      <c r="AD3983" s="22">
        <f t="shared" si="1346"/>
        <v>0</v>
      </c>
    </row>
    <row r="3984" spans="4:30" x14ac:dyDescent="0.25">
      <c r="D3984" s="1">
        <v>0.41666666666666669</v>
      </c>
      <c r="E3984">
        <v>11966</v>
      </c>
      <c r="F3984">
        <v>11980</v>
      </c>
      <c r="G3984">
        <v>11941</v>
      </c>
      <c r="H3984">
        <v>11975</v>
      </c>
      <c r="J3984">
        <v>9</v>
      </c>
      <c r="K3984">
        <f t="shared" si="1347"/>
        <v>4</v>
      </c>
      <c r="L3984">
        <v>39</v>
      </c>
      <c r="R3984">
        <f>R3982-R3983</f>
        <v>67</v>
      </c>
      <c r="W3984">
        <f t="shared" si="1339"/>
        <v>0</v>
      </c>
      <c r="X3984">
        <f t="shared" si="1340"/>
        <v>9</v>
      </c>
      <c r="Y3984">
        <f t="shared" si="1341"/>
        <v>67</v>
      </c>
      <c r="Z3984" s="22">
        <f t="shared" si="1342"/>
        <v>0</v>
      </c>
      <c r="AA3984" s="22">
        <f t="shared" si="1343"/>
        <v>0</v>
      </c>
      <c r="AB3984">
        <f t="shared" si="1344"/>
        <v>0</v>
      </c>
      <c r="AC3984" s="22">
        <f t="shared" si="1345"/>
        <v>0</v>
      </c>
      <c r="AD3984" s="22">
        <f t="shared" si="1346"/>
        <v>0</v>
      </c>
    </row>
    <row r="3985" spans="3:30" x14ac:dyDescent="0.25">
      <c r="D3985" s="1">
        <v>0.45833333333333331</v>
      </c>
      <c r="E3985">
        <v>11976</v>
      </c>
      <c r="F3985">
        <v>11987</v>
      </c>
      <c r="G3985">
        <v>11967</v>
      </c>
      <c r="H3985">
        <v>11971</v>
      </c>
      <c r="J3985">
        <v>-5</v>
      </c>
      <c r="K3985">
        <f t="shared" si="1347"/>
        <v>-1</v>
      </c>
      <c r="L3985">
        <v>20</v>
      </c>
      <c r="W3985">
        <f t="shared" si="1339"/>
        <v>0</v>
      </c>
      <c r="X3985">
        <f t="shared" si="1340"/>
        <v>5</v>
      </c>
      <c r="Y3985">
        <f t="shared" si="1341"/>
        <v>0</v>
      </c>
      <c r="Z3985" s="22">
        <f t="shared" si="1342"/>
        <v>0</v>
      </c>
      <c r="AA3985" s="22">
        <f t="shared" si="1343"/>
        <v>0</v>
      </c>
      <c r="AB3985">
        <f t="shared" si="1344"/>
        <v>0</v>
      </c>
      <c r="AC3985" s="22">
        <f t="shared" si="1345"/>
        <v>0</v>
      </c>
      <c r="AD3985" s="22">
        <f t="shared" si="1346"/>
        <v>0</v>
      </c>
    </row>
    <row r="3986" spans="3:30" x14ac:dyDescent="0.25">
      <c r="D3986" s="1">
        <v>0.5</v>
      </c>
      <c r="E3986">
        <v>11972</v>
      </c>
      <c r="F3986">
        <v>11990</v>
      </c>
      <c r="G3986">
        <v>11967</v>
      </c>
      <c r="H3986">
        <v>11967</v>
      </c>
      <c r="J3986">
        <v>-5</v>
      </c>
      <c r="K3986">
        <f t="shared" si="1347"/>
        <v>-5</v>
      </c>
      <c r="L3986">
        <v>23</v>
      </c>
      <c r="R3986">
        <v>67</v>
      </c>
      <c r="W3986">
        <f t="shared" si="1339"/>
        <v>0</v>
      </c>
      <c r="X3986">
        <f t="shared" si="1340"/>
        <v>5</v>
      </c>
      <c r="Y3986">
        <f t="shared" si="1341"/>
        <v>67</v>
      </c>
      <c r="Z3986" s="22">
        <f t="shared" si="1342"/>
        <v>0</v>
      </c>
      <c r="AA3986" s="22">
        <f t="shared" si="1343"/>
        <v>0</v>
      </c>
      <c r="AB3986">
        <f t="shared" si="1344"/>
        <v>0</v>
      </c>
      <c r="AC3986" s="22">
        <f t="shared" si="1345"/>
        <v>0</v>
      </c>
      <c r="AD3986" s="22">
        <f t="shared" si="1346"/>
        <v>0</v>
      </c>
    </row>
    <row r="3987" spans="3:30" x14ac:dyDescent="0.25">
      <c r="C3987">
        <v>1</v>
      </c>
      <c r="D3987" s="1">
        <v>0.54166666666666663</v>
      </c>
      <c r="E3987">
        <v>11967</v>
      </c>
      <c r="F3987">
        <v>11972</v>
      </c>
      <c r="G3987">
        <v>11955</v>
      </c>
      <c r="H3987">
        <v>11963</v>
      </c>
      <c r="J3987">
        <v>-4</v>
      </c>
      <c r="K3987">
        <f t="shared" si="1347"/>
        <v>3</v>
      </c>
      <c r="L3987">
        <v>17</v>
      </c>
      <c r="W3987">
        <f t="shared" si="1339"/>
        <v>0</v>
      </c>
      <c r="X3987">
        <f t="shared" si="1340"/>
        <v>4</v>
      </c>
      <c r="Y3987">
        <f t="shared" si="1341"/>
        <v>0</v>
      </c>
      <c r="Z3987" s="22">
        <f t="shared" si="1342"/>
        <v>0</v>
      </c>
      <c r="AA3987" s="22">
        <f t="shared" si="1343"/>
        <v>0</v>
      </c>
      <c r="AB3987">
        <f t="shared" si="1344"/>
        <v>0</v>
      </c>
      <c r="AC3987" s="22">
        <f t="shared" si="1345"/>
        <v>0</v>
      </c>
      <c r="AD3987" s="22">
        <f t="shared" si="1346"/>
        <v>0</v>
      </c>
    </row>
    <row r="3988" spans="3:30" x14ac:dyDescent="0.25">
      <c r="D3988" s="1">
        <v>0.58333333333333337</v>
      </c>
      <c r="E3988">
        <v>11963</v>
      </c>
      <c r="F3988">
        <v>11976</v>
      </c>
      <c r="G3988">
        <v>11958</v>
      </c>
      <c r="H3988">
        <v>11971</v>
      </c>
      <c r="J3988">
        <v>8</v>
      </c>
      <c r="K3988">
        <f t="shared" si="1347"/>
        <v>2</v>
      </c>
      <c r="L3988">
        <v>18</v>
      </c>
      <c r="W3988">
        <f t="shared" si="1339"/>
        <v>0</v>
      </c>
      <c r="X3988">
        <f t="shared" si="1340"/>
        <v>8</v>
      </c>
      <c r="Y3988">
        <f t="shared" si="1341"/>
        <v>0</v>
      </c>
      <c r="Z3988" s="22">
        <f t="shared" si="1342"/>
        <v>0</v>
      </c>
      <c r="AA3988" s="22">
        <f t="shared" si="1343"/>
        <v>0</v>
      </c>
      <c r="AB3988">
        <f t="shared" si="1344"/>
        <v>0</v>
      </c>
      <c r="AC3988" s="22">
        <f t="shared" si="1345"/>
        <v>0</v>
      </c>
      <c r="AD3988" s="22">
        <f t="shared" si="1346"/>
        <v>0</v>
      </c>
    </row>
    <row r="3989" spans="3:30" x14ac:dyDescent="0.25">
      <c r="D3989" s="1">
        <v>0.625</v>
      </c>
      <c r="E3989">
        <v>11971</v>
      </c>
      <c r="F3989">
        <v>11974</v>
      </c>
      <c r="G3989">
        <v>11964</v>
      </c>
      <c r="H3989">
        <v>11970</v>
      </c>
      <c r="J3989">
        <v>-1</v>
      </c>
      <c r="K3989">
        <f t="shared" si="1347"/>
        <v>-23</v>
      </c>
      <c r="L3989">
        <v>10</v>
      </c>
      <c r="W3989">
        <f t="shared" si="1339"/>
        <v>0</v>
      </c>
      <c r="X3989">
        <f t="shared" si="1340"/>
        <v>1</v>
      </c>
      <c r="Y3989">
        <f t="shared" si="1341"/>
        <v>0</v>
      </c>
      <c r="Z3989" s="22">
        <f t="shared" si="1342"/>
        <v>0</v>
      </c>
      <c r="AA3989" s="22">
        <f t="shared" si="1343"/>
        <v>0</v>
      </c>
      <c r="AB3989">
        <f t="shared" si="1344"/>
        <v>0</v>
      </c>
      <c r="AC3989" s="22">
        <f t="shared" si="1345"/>
        <v>0</v>
      </c>
      <c r="AD3989" s="22">
        <f t="shared" si="1346"/>
        <v>0</v>
      </c>
    </row>
    <row r="3990" spans="3:30" x14ac:dyDescent="0.25">
      <c r="D3990" s="1">
        <v>0.66666666666666663</v>
      </c>
      <c r="E3990">
        <v>11969</v>
      </c>
      <c r="F3990">
        <v>11970</v>
      </c>
      <c r="G3990">
        <v>11934</v>
      </c>
      <c r="H3990">
        <v>11944</v>
      </c>
      <c r="J3990">
        <v>-25</v>
      </c>
      <c r="K3990">
        <f t="shared" si="1347"/>
        <v>-12</v>
      </c>
      <c r="L3990">
        <v>36</v>
      </c>
      <c r="W3990">
        <f t="shared" si="1339"/>
        <v>0</v>
      </c>
      <c r="X3990">
        <f t="shared" si="1340"/>
        <v>25</v>
      </c>
      <c r="Y3990">
        <f t="shared" si="1341"/>
        <v>0</v>
      </c>
      <c r="Z3990" s="22">
        <f t="shared" si="1342"/>
        <v>0</v>
      </c>
      <c r="AA3990" s="22">
        <f t="shared" si="1343"/>
        <v>0</v>
      </c>
      <c r="AB3990">
        <f t="shared" si="1344"/>
        <v>0</v>
      </c>
      <c r="AC3990" s="22">
        <f t="shared" si="1345"/>
        <v>0</v>
      </c>
      <c r="AD3990" s="22">
        <f t="shared" si="1346"/>
        <v>0</v>
      </c>
    </row>
    <row r="3991" spans="3:30" x14ac:dyDescent="0.25">
      <c r="D3991" s="1">
        <v>0.70833333333333337</v>
      </c>
      <c r="E3991">
        <v>11944</v>
      </c>
      <c r="F3991">
        <v>11978</v>
      </c>
      <c r="G3991">
        <v>11942</v>
      </c>
      <c r="H3991">
        <v>11955</v>
      </c>
      <c r="J3991">
        <v>11</v>
      </c>
      <c r="K3991">
        <f t="shared" si="1347"/>
        <v>2</v>
      </c>
      <c r="L3991">
        <v>36</v>
      </c>
      <c r="W3991">
        <f t="shared" si="1339"/>
        <v>0</v>
      </c>
      <c r="X3991">
        <f t="shared" si="1340"/>
        <v>11</v>
      </c>
      <c r="Y3991">
        <f t="shared" si="1341"/>
        <v>0</v>
      </c>
      <c r="Z3991" s="22">
        <f t="shared" si="1342"/>
        <v>0</v>
      </c>
      <c r="AA3991" s="22">
        <f t="shared" si="1343"/>
        <v>0</v>
      </c>
      <c r="AB3991">
        <f t="shared" si="1344"/>
        <v>0</v>
      </c>
      <c r="AC3991" s="22">
        <f t="shared" si="1345"/>
        <v>0</v>
      </c>
      <c r="AD3991" s="22">
        <f t="shared" si="1346"/>
        <v>0</v>
      </c>
    </row>
    <row r="3992" spans="3:30" x14ac:dyDescent="0.25">
      <c r="D3992" s="1">
        <v>0.75</v>
      </c>
      <c r="E3992">
        <v>11955</v>
      </c>
      <c r="F3992">
        <v>11971</v>
      </c>
      <c r="G3992">
        <v>11951</v>
      </c>
      <c r="H3992">
        <v>11969</v>
      </c>
      <c r="J3992">
        <v>14</v>
      </c>
      <c r="K3992">
        <f t="shared" si="1347"/>
        <v>6</v>
      </c>
      <c r="L3992">
        <v>20</v>
      </c>
      <c r="W3992">
        <f t="shared" si="1339"/>
        <v>0</v>
      </c>
      <c r="X3992">
        <f t="shared" si="1340"/>
        <v>14</v>
      </c>
      <c r="Y3992">
        <f t="shared" si="1341"/>
        <v>0</v>
      </c>
      <c r="Z3992" s="22">
        <f t="shared" si="1342"/>
        <v>0</v>
      </c>
      <c r="AA3992" s="22">
        <f t="shared" si="1343"/>
        <v>0</v>
      </c>
      <c r="AB3992">
        <f t="shared" si="1344"/>
        <v>0</v>
      </c>
      <c r="AC3992" s="22">
        <f t="shared" si="1345"/>
        <v>0</v>
      </c>
      <c r="AD3992" s="22">
        <f t="shared" si="1346"/>
        <v>0</v>
      </c>
    </row>
    <row r="3993" spans="3:30" x14ac:dyDescent="0.25">
      <c r="D3993" s="1">
        <v>0.79166666666666663</v>
      </c>
      <c r="E3993">
        <v>11968</v>
      </c>
      <c r="F3993">
        <v>11973</v>
      </c>
      <c r="G3993">
        <v>11964</v>
      </c>
      <c r="H3993">
        <v>11972</v>
      </c>
      <c r="J3993">
        <v>4</v>
      </c>
      <c r="K3993">
        <f t="shared" si="1347"/>
        <v>0</v>
      </c>
      <c r="L3993">
        <v>9</v>
      </c>
      <c r="W3993">
        <f t="shared" si="1339"/>
        <v>0</v>
      </c>
      <c r="X3993">
        <f t="shared" si="1340"/>
        <v>4</v>
      </c>
      <c r="Y3993">
        <f t="shared" si="1341"/>
        <v>0</v>
      </c>
      <c r="Z3993" s="22">
        <f t="shared" si="1342"/>
        <v>0</v>
      </c>
      <c r="AA3993" s="22">
        <f t="shared" si="1343"/>
        <v>0</v>
      </c>
      <c r="AB3993">
        <f t="shared" si="1344"/>
        <v>0</v>
      </c>
      <c r="AC3993" s="22">
        <f t="shared" si="1345"/>
        <v>0</v>
      </c>
      <c r="AD3993" s="22">
        <f t="shared" si="1346"/>
        <v>0</v>
      </c>
    </row>
    <row r="3994" spans="3:30" x14ac:dyDescent="0.25">
      <c r="D3994" s="1">
        <v>0.83333333333333337</v>
      </c>
      <c r="E3994">
        <v>11972</v>
      </c>
      <c r="F3994">
        <v>11975</v>
      </c>
      <c r="G3994">
        <v>11966</v>
      </c>
      <c r="H3994">
        <v>11966</v>
      </c>
      <c r="J3994">
        <v>-6</v>
      </c>
      <c r="K3994">
        <f t="shared" si="1347"/>
        <v>7</v>
      </c>
      <c r="L3994">
        <v>9</v>
      </c>
      <c r="W3994">
        <f t="shared" si="1339"/>
        <v>0</v>
      </c>
      <c r="X3994">
        <f t="shared" si="1340"/>
        <v>6</v>
      </c>
      <c r="Y3994">
        <f t="shared" si="1341"/>
        <v>0</v>
      </c>
      <c r="Z3994" s="22">
        <f t="shared" si="1342"/>
        <v>0</v>
      </c>
      <c r="AA3994" s="22">
        <f t="shared" si="1343"/>
        <v>0</v>
      </c>
      <c r="AB3994">
        <f t="shared" si="1344"/>
        <v>0</v>
      </c>
      <c r="AC3994" s="22">
        <f t="shared" si="1345"/>
        <v>0</v>
      </c>
      <c r="AD3994" s="22">
        <f t="shared" si="1346"/>
        <v>0</v>
      </c>
    </row>
    <row r="3995" spans="3:30" x14ac:dyDescent="0.25">
      <c r="D3995" s="1">
        <v>0.875</v>
      </c>
      <c r="E3995">
        <v>11966</v>
      </c>
      <c r="F3995">
        <v>11974</v>
      </c>
      <c r="G3995">
        <v>11966</v>
      </c>
      <c r="H3995">
        <v>11973</v>
      </c>
      <c r="J3995">
        <v>7</v>
      </c>
      <c r="K3995">
        <f t="shared" si="1347"/>
        <v>-10</v>
      </c>
      <c r="L3995">
        <v>8</v>
      </c>
      <c r="W3995">
        <f t="shared" si="1339"/>
        <v>0</v>
      </c>
      <c r="X3995">
        <f t="shared" si="1340"/>
        <v>7</v>
      </c>
      <c r="Y3995">
        <f t="shared" si="1341"/>
        <v>0</v>
      </c>
      <c r="Z3995" s="22">
        <f t="shared" si="1342"/>
        <v>0</v>
      </c>
      <c r="AA3995" s="22">
        <f t="shared" si="1343"/>
        <v>0</v>
      </c>
      <c r="AB3995">
        <f t="shared" si="1344"/>
        <v>0</v>
      </c>
      <c r="AC3995" s="22">
        <f t="shared" si="1345"/>
        <v>0</v>
      </c>
      <c r="AD3995" s="22">
        <f t="shared" si="1346"/>
        <v>0</v>
      </c>
    </row>
    <row r="3996" spans="3:30" x14ac:dyDescent="0.25">
      <c r="D3996" s="2">
        <v>0.91666666666666663</v>
      </c>
      <c r="E3996">
        <v>11973</v>
      </c>
      <c r="F3996">
        <v>11973</v>
      </c>
      <c r="G3996">
        <v>11951</v>
      </c>
      <c r="H3996">
        <v>11956</v>
      </c>
      <c r="J3996">
        <v>-17</v>
      </c>
      <c r="K3996">
        <f t="shared" si="1347"/>
        <v>-10</v>
      </c>
      <c r="L3996">
        <v>22</v>
      </c>
      <c r="W3996">
        <f t="shared" si="1339"/>
        <v>0</v>
      </c>
      <c r="X3996">
        <f t="shared" si="1340"/>
        <v>17</v>
      </c>
      <c r="Y3996">
        <f t="shared" si="1341"/>
        <v>0</v>
      </c>
      <c r="Z3996" s="22">
        <f t="shared" si="1342"/>
        <v>0</v>
      </c>
      <c r="AA3996" s="22">
        <f t="shared" si="1343"/>
        <v>0</v>
      </c>
      <c r="AB3996">
        <f t="shared" si="1344"/>
        <v>0</v>
      </c>
      <c r="AC3996" s="22">
        <f t="shared" si="1345"/>
        <v>0</v>
      </c>
      <c r="AD3996" s="22">
        <f t="shared" si="1346"/>
        <v>0</v>
      </c>
    </row>
    <row r="3997" spans="3:30" hidden="1" x14ac:dyDescent="0.25">
      <c r="D3997" s="1">
        <v>0.95833333333333337</v>
      </c>
      <c r="E3997">
        <v>11954</v>
      </c>
      <c r="F3997">
        <v>11960</v>
      </c>
      <c r="G3997">
        <v>11952</v>
      </c>
      <c r="H3997">
        <v>11957</v>
      </c>
      <c r="Z3997"/>
      <c r="AA3997"/>
      <c r="AC3997"/>
      <c r="AD3997"/>
    </row>
    <row r="3998" spans="3:30" hidden="1" x14ac:dyDescent="0.25">
      <c r="D3998" s="1">
        <v>0</v>
      </c>
      <c r="E3998">
        <v>11951</v>
      </c>
      <c r="F3998">
        <v>11951</v>
      </c>
      <c r="G3998">
        <v>11951</v>
      </c>
      <c r="H3998">
        <v>11951</v>
      </c>
      <c r="Z3998"/>
      <c r="AA3998"/>
      <c r="AC3998"/>
      <c r="AD3998"/>
    </row>
    <row r="3999" spans="3:30" hidden="1" x14ac:dyDescent="0.25">
      <c r="D3999" s="1">
        <v>4.1666666666666664E-2</v>
      </c>
      <c r="E3999">
        <v>11948</v>
      </c>
      <c r="F3999">
        <v>11949</v>
      </c>
      <c r="G3999">
        <v>11934</v>
      </c>
      <c r="H3999">
        <v>11935</v>
      </c>
      <c r="Z3999"/>
      <c r="AA3999"/>
      <c r="AC3999"/>
      <c r="AD3999"/>
    </row>
    <row r="4000" spans="3:30" hidden="1" x14ac:dyDescent="0.25">
      <c r="D4000" s="1">
        <v>8.3333333333333329E-2</v>
      </c>
      <c r="E4000">
        <v>11937</v>
      </c>
      <c r="F4000">
        <v>11937</v>
      </c>
      <c r="G4000">
        <v>11915</v>
      </c>
      <c r="H4000">
        <v>11932</v>
      </c>
      <c r="Z4000"/>
      <c r="AA4000"/>
      <c r="AC4000"/>
      <c r="AD4000"/>
    </row>
    <row r="4001" spans="3:30" hidden="1" x14ac:dyDescent="0.25">
      <c r="D4001" s="1">
        <v>0.125</v>
      </c>
      <c r="E4001">
        <v>11932</v>
      </c>
      <c r="F4001">
        <v>11935</v>
      </c>
      <c r="G4001">
        <v>11906</v>
      </c>
      <c r="H4001">
        <v>11925</v>
      </c>
      <c r="Z4001"/>
      <c r="AA4001"/>
      <c r="AC4001"/>
      <c r="AD4001"/>
    </row>
    <row r="4002" spans="3:30" hidden="1" x14ac:dyDescent="0.25">
      <c r="D4002" s="1">
        <v>0.16666666666666666</v>
      </c>
      <c r="E4002">
        <v>11924</v>
      </c>
      <c r="F4002">
        <v>11932</v>
      </c>
      <c r="G4002">
        <v>11924</v>
      </c>
      <c r="H4002">
        <v>11932</v>
      </c>
      <c r="Z4002"/>
      <c r="AA4002"/>
      <c r="AC4002"/>
      <c r="AD4002"/>
    </row>
    <row r="4003" spans="3:30" hidden="1" x14ac:dyDescent="0.25">
      <c r="D4003" s="1">
        <v>0.20833333333333334</v>
      </c>
      <c r="E4003">
        <v>11933</v>
      </c>
      <c r="F4003">
        <v>11941</v>
      </c>
      <c r="G4003">
        <v>11929</v>
      </c>
      <c r="H4003">
        <v>11929</v>
      </c>
      <c r="Z4003"/>
      <c r="AA4003"/>
      <c r="AC4003"/>
      <c r="AD4003"/>
    </row>
    <row r="4004" spans="3:30" hidden="1" x14ac:dyDescent="0.25">
      <c r="D4004" s="1">
        <v>0.25</v>
      </c>
      <c r="E4004">
        <v>11928</v>
      </c>
      <c r="F4004">
        <v>11932</v>
      </c>
      <c r="G4004">
        <v>11920</v>
      </c>
      <c r="H4004">
        <v>11930</v>
      </c>
      <c r="Z4004"/>
      <c r="AA4004"/>
      <c r="AC4004"/>
      <c r="AD4004"/>
    </row>
    <row r="4005" spans="3:30" hidden="1" x14ac:dyDescent="0.25">
      <c r="D4005" s="1">
        <v>0.29166666666666669</v>
      </c>
      <c r="E4005">
        <v>11930</v>
      </c>
      <c r="F4005">
        <v>11937</v>
      </c>
      <c r="G4005">
        <v>11928</v>
      </c>
      <c r="H4005">
        <v>11928</v>
      </c>
      <c r="Z4005"/>
      <c r="AA4005"/>
      <c r="AC4005"/>
      <c r="AD4005"/>
    </row>
    <row r="4006" spans="3:30" x14ac:dyDescent="0.25">
      <c r="D4006" s="2">
        <v>0.33333333333333331</v>
      </c>
      <c r="E4006">
        <v>11930</v>
      </c>
      <c r="F4006">
        <v>11938</v>
      </c>
      <c r="G4006">
        <v>11925</v>
      </c>
      <c r="H4006">
        <v>11930</v>
      </c>
      <c r="J4006">
        <v>0</v>
      </c>
      <c r="K4006">
        <v>0</v>
      </c>
      <c r="L4006">
        <v>13</v>
      </c>
      <c r="M4006">
        <v>14</v>
      </c>
      <c r="R4006">
        <f>MAX(F4004:F4020)</f>
        <v>12018</v>
      </c>
      <c r="W4006">
        <f t="shared" ref="W4006:W4020" si="1348">ABS(M4006)</f>
        <v>14</v>
      </c>
      <c r="X4006">
        <f t="shared" ref="X4006:X4020" si="1349">ABS(J4006)</f>
        <v>0</v>
      </c>
      <c r="Y4006">
        <f t="shared" ref="Y4006:Y4020" si="1350">IF(R4006&lt;1000,ABS(R4006),0)</f>
        <v>0</v>
      </c>
      <c r="Z4006" s="22">
        <f t="shared" ref="Z4006:Z4020" si="1351">IF(N4006=1,0,ABS(N4006))</f>
        <v>0</v>
      </c>
      <c r="AA4006" s="22">
        <f t="shared" ref="AA4006:AA4020" si="1352">ABS(O4006)</f>
        <v>0</v>
      </c>
      <c r="AB4006">
        <f t="shared" ref="AB4006:AB4020" si="1353">IF(N4006=1,1,0)</f>
        <v>0</v>
      </c>
      <c r="AC4006" s="22">
        <f t="shared" ref="AC4006:AC4020" si="1354">IF(N4006=1,ABS(N4007),0)</f>
        <v>0</v>
      </c>
      <c r="AD4006" s="22">
        <f t="shared" ref="AD4006:AD4020" si="1355">IF(N4006=1,0,ABS(O4007))</f>
        <v>0.22388059701492538</v>
      </c>
    </row>
    <row r="4007" spans="3:30" x14ac:dyDescent="0.25">
      <c r="D4007" s="2">
        <v>0.375</v>
      </c>
      <c r="E4007">
        <v>11931</v>
      </c>
      <c r="F4007">
        <v>11943</v>
      </c>
      <c r="G4007">
        <v>11921</v>
      </c>
      <c r="H4007">
        <v>11928</v>
      </c>
      <c r="J4007">
        <v>-3</v>
      </c>
      <c r="K4007">
        <f t="shared" ref="K4007:K4020" si="1356">K4006+J4008</f>
        <v>46</v>
      </c>
      <c r="L4007">
        <v>22</v>
      </c>
      <c r="N4007">
        <f>IF(J4006&lt;0,MIN(K4007:K4020),MAX(K4007:K4020))/R3986</f>
        <v>1.208955223880597</v>
      </c>
      <c r="O4007">
        <f>IF(J4006&lt;0,MAX(K4007:K4020),MIN(K4007:K4020))/R3986</f>
        <v>0.22388059701492538</v>
      </c>
      <c r="R4007">
        <f>MIN(G4004:G4020)</f>
        <v>11917</v>
      </c>
      <c r="W4007">
        <f t="shared" si="1348"/>
        <v>0</v>
      </c>
      <c r="X4007">
        <f t="shared" si="1349"/>
        <v>3</v>
      </c>
      <c r="Y4007">
        <f t="shared" si="1350"/>
        <v>0</v>
      </c>
      <c r="Z4007" s="22">
        <f t="shared" si="1351"/>
        <v>1.208955223880597</v>
      </c>
      <c r="AA4007" s="22">
        <f t="shared" si="1352"/>
        <v>0.22388059701492538</v>
      </c>
      <c r="AB4007">
        <f t="shared" si="1353"/>
        <v>0</v>
      </c>
      <c r="AC4007" s="22">
        <f t="shared" si="1354"/>
        <v>0</v>
      </c>
      <c r="AD4007" s="22">
        <f t="shared" si="1355"/>
        <v>0</v>
      </c>
    </row>
    <row r="4008" spans="3:30" x14ac:dyDescent="0.25">
      <c r="D4008" s="1">
        <v>0.41666666666666669</v>
      </c>
      <c r="E4008">
        <v>11928</v>
      </c>
      <c r="F4008">
        <v>11980</v>
      </c>
      <c r="G4008">
        <v>11917</v>
      </c>
      <c r="H4008">
        <v>11974</v>
      </c>
      <c r="J4008">
        <v>46</v>
      </c>
      <c r="K4008">
        <f t="shared" si="1356"/>
        <v>81</v>
      </c>
      <c r="L4008">
        <v>63</v>
      </c>
      <c r="R4008">
        <f>R4006-R4007</f>
        <v>101</v>
      </c>
      <c r="W4008">
        <f t="shared" si="1348"/>
        <v>0</v>
      </c>
      <c r="X4008">
        <f t="shared" si="1349"/>
        <v>46</v>
      </c>
      <c r="Y4008">
        <f t="shared" si="1350"/>
        <v>101</v>
      </c>
      <c r="Z4008" s="22">
        <f t="shared" si="1351"/>
        <v>0</v>
      </c>
      <c r="AA4008" s="22">
        <f t="shared" si="1352"/>
        <v>0</v>
      </c>
      <c r="AB4008">
        <f t="shared" si="1353"/>
        <v>0</v>
      </c>
      <c r="AC4008" s="22">
        <f t="shared" si="1354"/>
        <v>0</v>
      </c>
      <c r="AD4008" s="22">
        <f t="shared" si="1355"/>
        <v>0</v>
      </c>
    </row>
    <row r="4009" spans="3:30" x14ac:dyDescent="0.25">
      <c r="D4009" s="1">
        <v>0.45833333333333331</v>
      </c>
      <c r="E4009">
        <v>11973</v>
      </c>
      <c r="F4009">
        <v>12018</v>
      </c>
      <c r="G4009">
        <v>11966</v>
      </c>
      <c r="H4009">
        <v>12008</v>
      </c>
      <c r="J4009">
        <v>35</v>
      </c>
      <c r="K4009">
        <f t="shared" si="1356"/>
        <v>73</v>
      </c>
      <c r="L4009">
        <v>52</v>
      </c>
      <c r="W4009">
        <f t="shared" si="1348"/>
        <v>0</v>
      </c>
      <c r="X4009">
        <f t="shared" si="1349"/>
        <v>35</v>
      </c>
      <c r="Y4009">
        <f t="shared" si="1350"/>
        <v>0</v>
      </c>
      <c r="Z4009" s="22">
        <f t="shared" si="1351"/>
        <v>0</v>
      </c>
      <c r="AA4009" s="22">
        <f t="shared" si="1352"/>
        <v>0</v>
      </c>
      <c r="AB4009">
        <f t="shared" si="1353"/>
        <v>0</v>
      </c>
      <c r="AC4009" s="22">
        <f t="shared" si="1354"/>
        <v>0</v>
      </c>
      <c r="AD4009" s="22">
        <f t="shared" si="1355"/>
        <v>0</v>
      </c>
    </row>
    <row r="4010" spans="3:30" x14ac:dyDescent="0.25">
      <c r="D4010" s="1">
        <v>0.5</v>
      </c>
      <c r="E4010">
        <v>12007</v>
      </c>
      <c r="F4010">
        <v>12017</v>
      </c>
      <c r="G4010">
        <v>11994</v>
      </c>
      <c r="H4010">
        <v>11999</v>
      </c>
      <c r="J4010">
        <v>-8</v>
      </c>
      <c r="K4010">
        <f t="shared" si="1356"/>
        <v>15</v>
      </c>
      <c r="L4010">
        <v>23</v>
      </c>
      <c r="R4010">
        <v>101</v>
      </c>
      <c r="W4010">
        <f t="shared" si="1348"/>
        <v>0</v>
      </c>
      <c r="X4010">
        <f t="shared" si="1349"/>
        <v>8</v>
      </c>
      <c r="Y4010">
        <f t="shared" si="1350"/>
        <v>101</v>
      </c>
      <c r="Z4010" s="22">
        <f t="shared" si="1351"/>
        <v>0</v>
      </c>
      <c r="AA4010" s="22">
        <f t="shared" si="1352"/>
        <v>0</v>
      </c>
      <c r="AB4010">
        <f t="shared" si="1353"/>
        <v>0</v>
      </c>
      <c r="AC4010" s="22">
        <f t="shared" si="1354"/>
        <v>0</v>
      </c>
      <c r="AD4010" s="22">
        <f t="shared" si="1355"/>
        <v>0</v>
      </c>
    </row>
    <row r="4011" spans="3:30" x14ac:dyDescent="0.25">
      <c r="C4011">
        <v>1</v>
      </c>
      <c r="D4011" s="1">
        <v>0.54166666666666663</v>
      </c>
      <c r="E4011">
        <v>11999</v>
      </c>
      <c r="F4011">
        <v>12003</v>
      </c>
      <c r="G4011">
        <v>11928</v>
      </c>
      <c r="H4011">
        <v>11941</v>
      </c>
      <c r="J4011">
        <v>-58</v>
      </c>
      <c r="K4011">
        <f t="shared" si="1356"/>
        <v>55</v>
      </c>
      <c r="L4011">
        <v>75</v>
      </c>
      <c r="W4011">
        <f t="shared" si="1348"/>
        <v>0</v>
      </c>
      <c r="X4011">
        <f t="shared" si="1349"/>
        <v>58</v>
      </c>
      <c r="Y4011">
        <f t="shared" si="1350"/>
        <v>0</v>
      </c>
      <c r="Z4011" s="22">
        <f t="shared" si="1351"/>
        <v>0</v>
      </c>
      <c r="AA4011" s="22">
        <f t="shared" si="1352"/>
        <v>0</v>
      </c>
      <c r="AB4011">
        <f t="shared" si="1353"/>
        <v>0</v>
      </c>
      <c r="AC4011" s="22">
        <f t="shared" si="1354"/>
        <v>0</v>
      </c>
      <c r="AD4011" s="22">
        <f t="shared" si="1355"/>
        <v>0</v>
      </c>
    </row>
    <row r="4012" spans="3:30" x14ac:dyDescent="0.25">
      <c r="D4012" s="1">
        <v>0.58333333333333337</v>
      </c>
      <c r="E4012">
        <v>11941</v>
      </c>
      <c r="F4012">
        <v>11993</v>
      </c>
      <c r="G4012">
        <v>11933</v>
      </c>
      <c r="H4012">
        <v>11981</v>
      </c>
      <c r="J4012">
        <v>40</v>
      </c>
      <c r="K4012">
        <f t="shared" si="1356"/>
        <v>70</v>
      </c>
      <c r="L4012">
        <v>60</v>
      </c>
      <c r="W4012">
        <f t="shared" si="1348"/>
        <v>0</v>
      </c>
      <c r="X4012">
        <f t="shared" si="1349"/>
        <v>40</v>
      </c>
      <c r="Y4012">
        <f t="shared" si="1350"/>
        <v>0</v>
      </c>
      <c r="Z4012" s="22">
        <f t="shared" si="1351"/>
        <v>0</v>
      </c>
      <c r="AA4012" s="22">
        <f t="shared" si="1352"/>
        <v>0</v>
      </c>
      <c r="AB4012">
        <f t="shared" si="1353"/>
        <v>0</v>
      </c>
      <c r="AC4012" s="22">
        <f t="shared" si="1354"/>
        <v>0</v>
      </c>
      <c r="AD4012" s="22">
        <f t="shared" si="1355"/>
        <v>0</v>
      </c>
    </row>
    <row r="4013" spans="3:30" x14ac:dyDescent="0.25">
      <c r="D4013" s="1">
        <v>0.625</v>
      </c>
      <c r="E4013">
        <v>11980</v>
      </c>
      <c r="F4013">
        <v>12005</v>
      </c>
      <c r="G4013">
        <v>11974</v>
      </c>
      <c r="H4013">
        <v>11995</v>
      </c>
      <c r="J4013">
        <v>15</v>
      </c>
      <c r="K4013">
        <f t="shared" si="1356"/>
        <v>64</v>
      </c>
      <c r="L4013">
        <v>31</v>
      </c>
      <c r="W4013">
        <f t="shared" si="1348"/>
        <v>0</v>
      </c>
      <c r="X4013">
        <f t="shared" si="1349"/>
        <v>15</v>
      </c>
      <c r="Y4013">
        <f t="shared" si="1350"/>
        <v>0</v>
      </c>
      <c r="Z4013" s="22">
        <f t="shared" si="1351"/>
        <v>0</v>
      </c>
      <c r="AA4013" s="22">
        <f t="shared" si="1352"/>
        <v>0</v>
      </c>
      <c r="AB4013">
        <f t="shared" si="1353"/>
        <v>0</v>
      </c>
      <c r="AC4013" s="22">
        <f t="shared" si="1354"/>
        <v>0</v>
      </c>
      <c r="AD4013" s="22">
        <f t="shared" si="1355"/>
        <v>0</v>
      </c>
    </row>
    <row r="4014" spans="3:30" x14ac:dyDescent="0.25">
      <c r="D4014" s="1">
        <v>0.66666666666666663</v>
      </c>
      <c r="E4014">
        <v>11994</v>
      </c>
      <c r="F4014">
        <v>12012</v>
      </c>
      <c r="G4014">
        <v>11985</v>
      </c>
      <c r="H4014">
        <v>11988</v>
      </c>
      <c r="J4014">
        <v>-6</v>
      </c>
      <c r="K4014">
        <f t="shared" si="1356"/>
        <v>54</v>
      </c>
      <c r="L4014">
        <v>27</v>
      </c>
      <c r="W4014">
        <f t="shared" si="1348"/>
        <v>0</v>
      </c>
      <c r="X4014">
        <f t="shared" si="1349"/>
        <v>6</v>
      </c>
      <c r="Y4014">
        <f t="shared" si="1350"/>
        <v>0</v>
      </c>
      <c r="Z4014" s="22">
        <f t="shared" si="1351"/>
        <v>0</v>
      </c>
      <c r="AA4014" s="22">
        <f t="shared" si="1352"/>
        <v>0</v>
      </c>
      <c r="AB4014">
        <f t="shared" si="1353"/>
        <v>0</v>
      </c>
      <c r="AC4014" s="22">
        <f t="shared" si="1354"/>
        <v>0</v>
      </c>
      <c r="AD4014" s="22">
        <f t="shared" si="1355"/>
        <v>0</v>
      </c>
    </row>
    <row r="4015" spans="3:30" x14ac:dyDescent="0.25">
      <c r="D4015" s="1">
        <v>0.70833333333333337</v>
      </c>
      <c r="E4015">
        <v>11989</v>
      </c>
      <c r="F4015">
        <v>11992</v>
      </c>
      <c r="G4015">
        <v>11963</v>
      </c>
      <c r="H4015">
        <v>11979</v>
      </c>
      <c r="J4015">
        <v>-10</v>
      </c>
      <c r="K4015">
        <f t="shared" si="1356"/>
        <v>41</v>
      </c>
      <c r="L4015">
        <v>29</v>
      </c>
      <c r="W4015">
        <f t="shared" si="1348"/>
        <v>0</v>
      </c>
      <c r="X4015">
        <f t="shared" si="1349"/>
        <v>10</v>
      </c>
      <c r="Y4015">
        <f t="shared" si="1350"/>
        <v>0</v>
      </c>
      <c r="Z4015" s="22">
        <f t="shared" si="1351"/>
        <v>0</v>
      </c>
      <c r="AA4015" s="22">
        <f t="shared" si="1352"/>
        <v>0</v>
      </c>
      <c r="AB4015">
        <f t="shared" si="1353"/>
        <v>0</v>
      </c>
      <c r="AC4015" s="22">
        <f t="shared" si="1354"/>
        <v>0</v>
      </c>
      <c r="AD4015" s="22">
        <f t="shared" si="1355"/>
        <v>0</v>
      </c>
    </row>
    <row r="4016" spans="3:30" x14ac:dyDescent="0.25">
      <c r="D4016" s="1">
        <v>0.75</v>
      </c>
      <c r="E4016">
        <v>11979</v>
      </c>
      <c r="F4016">
        <v>11986</v>
      </c>
      <c r="G4016">
        <v>11961</v>
      </c>
      <c r="H4016">
        <v>11966</v>
      </c>
      <c r="J4016">
        <v>-13</v>
      </c>
      <c r="K4016">
        <f t="shared" si="1356"/>
        <v>50</v>
      </c>
      <c r="L4016">
        <v>25</v>
      </c>
      <c r="W4016">
        <f t="shared" si="1348"/>
        <v>0</v>
      </c>
      <c r="X4016">
        <f t="shared" si="1349"/>
        <v>13</v>
      </c>
      <c r="Y4016">
        <f t="shared" si="1350"/>
        <v>0</v>
      </c>
      <c r="Z4016" s="22">
        <f t="shared" si="1351"/>
        <v>0</v>
      </c>
      <c r="AA4016" s="22">
        <f t="shared" si="1352"/>
        <v>0</v>
      </c>
      <c r="AB4016">
        <f t="shared" si="1353"/>
        <v>0</v>
      </c>
      <c r="AC4016" s="22">
        <f t="shared" si="1354"/>
        <v>0</v>
      </c>
      <c r="AD4016" s="22">
        <f t="shared" si="1355"/>
        <v>0</v>
      </c>
    </row>
    <row r="4017" spans="4:30" x14ac:dyDescent="0.25">
      <c r="D4017" s="1">
        <v>0.79166666666666663</v>
      </c>
      <c r="E4017">
        <v>11966</v>
      </c>
      <c r="F4017">
        <v>11976</v>
      </c>
      <c r="G4017">
        <v>11964</v>
      </c>
      <c r="H4017">
        <v>11975</v>
      </c>
      <c r="J4017">
        <v>9</v>
      </c>
      <c r="K4017">
        <f t="shared" si="1356"/>
        <v>50</v>
      </c>
      <c r="L4017">
        <v>12</v>
      </c>
      <c r="W4017">
        <f t="shared" si="1348"/>
        <v>0</v>
      </c>
      <c r="X4017">
        <f t="shared" si="1349"/>
        <v>9</v>
      </c>
      <c r="Y4017">
        <f t="shared" si="1350"/>
        <v>0</v>
      </c>
      <c r="Z4017" s="22">
        <f t="shared" si="1351"/>
        <v>0</v>
      </c>
      <c r="AA4017" s="22">
        <f t="shared" si="1352"/>
        <v>0</v>
      </c>
      <c r="AB4017">
        <f t="shared" si="1353"/>
        <v>0</v>
      </c>
      <c r="AC4017" s="22">
        <f t="shared" si="1354"/>
        <v>0</v>
      </c>
      <c r="AD4017" s="22">
        <f t="shared" si="1355"/>
        <v>0</v>
      </c>
    </row>
    <row r="4018" spans="4:30" x14ac:dyDescent="0.25">
      <c r="D4018" s="1">
        <v>0.83333333333333337</v>
      </c>
      <c r="E4018">
        <v>11975</v>
      </c>
      <c r="F4018">
        <v>11984</v>
      </c>
      <c r="G4018">
        <v>11971</v>
      </c>
      <c r="H4018">
        <v>11975</v>
      </c>
      <c r="J4018">
        <v>0</v>
      </c>
      <c r="K4018">
        <f t="shared" si="1356"/>
        <v>41</v>
      </c>
      <c r="L4018">
        <v>13</v>
      </c>
      <c r="W4018">
        <f t="shared" si="1348"/>
        <v>0</v>
      </c>
      <c r="X4018">
        <f t="shared" si="1349"/>
        <v>0</v>
      </c>
      <c r="Y4018">
        <f t="shared" si="1350"/>
        <v>0</v>
      </c>
      <c r="Z4018" s="22">
        <f t="shared" si="1351"/>
        <v>0</v>
      </c>
      <c r="AA4018" s="22">
        <f t="shared" si="1352"/>
        <v>0</v>
      </c>
      <c r="AB4018">
        <f t="shared" si="1353"/>
        <v>0</v>
      </c>
      <c r="AC4018" s="22">
        <f t="shared" si="1354"/>
        <v>0</v>
      </c>
      <c r="AD4018" s="22">
        <f t="shared" si="1355"/>
        <v>0</v>
      </c>
    </row>
    <row r="4019" spans="4:30" x14ac:dyDescent="0.25">
      <c r="D4019" s="1">
        <v>0.875</v>
      </c>
      <c r="E4019">
        <v>11975</v>
      </c>
      <c r="F4019">
        <v>11977</v>
      </c>
      <c r="G4019">
        <v>11954</v>
      </c>
      <c r="H4019">
        <v>11966</v>
      </c>
      <c r="J4019">
        <v>-9</v>
      </c>
      <c r="K4019">
        <f t="shared" si="1356"/>
        <v>20</v>
      </c>
      <c r="L4019">
        <v>23</v>
      </c>
      <c r="W4019">
        <f t="shared" si="1348"/>
        <v>0</v>
      </c>
      <c r="X4019">
        <f t="shared" si="1349"/>
        <v>9</v>
      </c>
      <c r="Y4019">
        <f t="shared" si="1350"/>
        <v>0</v>
      </c>
      <c r="Z4019" s="22">
        <f t="shared" si="1351"/>
        <v>0</v>
      </c>
      <c r="AA4019" s="22">
        <f t="shared" si="1352"/>
        <v>0</v>
      </c>
      <c r="AB4019">
        <f t="shared" si="1353"/>
        <v>0</v>
      </c>
      <c r="AC4019" s="22">
        <f t="shared" si="1354"/>
        <v>0</v>
      </c>
      <c r="AD4019" s="22">
        <f t="shared" si="1355"/>
        <v>0</v>
      </c>
    </row>
    <row r="4020" spans="4:30" x14ac:dyDescent="0.25">
      <c r="D4020" s="2">
        <v>0.91666666666666663</v>
      </c>
      <c r="E4020">
        <v>11965</v>
      </c>
      <c r="F4020">
        <v>11968</v>
      </c>
      <c r="G4020">
        <v>11937</v>
      </c>
      <c r="H4020">
        <v>11944</v>
      </c>
      <c r="J4020">
        <v>-21</v>
      </c>
      <c r="K4020">
        <f t="shared" si="1356"/>
        <v>20</v>
      </c>
      <c r="L4020">
        <v>31</v>
      </c>
      <c r="W4020">
        <f t="shared" si="1348"/>
        <v>0</v>
      </c>
      <c r="X4020">
        <f t="shared" si="1349"/>
        <v>21</v>
      </c>
      <c r="Y4020">
        <f t="shared" si="1350"/>
        <v>0</v>
      </c>
      <c r="Z4020" s="22">
        <f t="shared" si="1351"/>
        <v>0</v>
      </c>
      <c r="AA4020" s="22">
        <f t="shared" si="1352"/>
        <v>0</v>
      </c>
      <c r="AB4020">
        <f t="shared" si="1353"/>
        <v>0</v>
      </c>
      <c r="AC4020" s="22">
        <f t="shared" si="1354"/>
        <v>0</v>
      </c>
      <c r="AD4020" s="22">
        <f t="shared" si="1355"/>
        <v>0</v>
      </c>
    </row>
    <row r="4021" spans="4:30" hidden="1" x14ac:dyDescent="0.25">
      <c r="D4021" s="1">
        <v>0.95833333333333337</v>
      </c>
      <c r="E4021">
        <v>11942</v>
      </c>
      <c r="F4021">
        <v>11948</v>
      </c>
      <c r="G4021">
        <v>11937</v>
      </c>
      <c r="H4021">
        <v>11942</v>
      </c>
      <c r="Z4021"/>
      <c r="AA4021"/>
      <c r="AC4021"/>
      <c r="AD4021"/>
    </row>
    <row r="4022" spans="4:30" hidden="1" x14ac:dyDescent="0.25">
      <c r="D4022" s="1">
        <v>0</v>
      </c>
      <c r="E4022">
        <v>11940</v>
      </c>
      <c r="F4022">
        <v>11940</v>
      </c>
      <c r="G4022">
        <v>11940</v>
      </c>
      <c r="H4022">
        <v>11940</v>
      </c>
      <c r="Z4022"/>
      <c r="AA4022"/>
      <c r="AC4022"/>
      <c r="AD4022"/>
    </row>
    <row r="4023" spans="4:30" hidden="1" x14ac:dyDescent="0.25">
      <c r="D4023" s="1">
        <v>4.1666666666666664E-2</v>
      </c>
      <c r="E4023">
        <v>11944</v>
      </c>
      <c r="F4023">
        <v>11957</v>
      </c>
      <c r="G4023">
        <v>11940</v>
      </c>
      <c r="H4023">
        <v>11956</v>
      </c>
      <c r="Z4023"/>
      <c r="AA4023"/>
      <c r="AC4023"/>
      <c r="AD4023"/>
    </row>
    <row r="4024" spans="4:30" hidden="1" x14ac:dyDescent="0.25">
      <c r="D4024" s="1">
        <v>8.3333333333333329E-2</v>
      </c>
      <c r="E4024">
        <v>11957</v>
      </c>
      <c r="F4024">
        <v>11960</v>
      </c>
      <c r="G4024">
        <v>11950</v>
      </c>
      <c r="H4024">
        <v>11953</v>
      </c>
      <c r="Z4024"/>
      <c r="AA4024"/>
      <c r="AC4024"/>
      <c r="AD4024"/>
    </row>
    <row r="4025" spans="4:30" hidden="1" x14ac:dyDescent="0.25">
      <c r="D4025" s="1">
        <v>0.125</v>
      </c>
      <c r="E4025">
        <v>11953</v>
      </c>
      <c r="F4025">
        <v>11959</v>
      </c>
      <c r="G4025">
        <v>11951</v>
      </c>
      <c r="H4025">
        <v>11954</v>
      </c>
      <c r="Z4025"/>
      <c r="AA4025"/>
      <c r="AC4025"/>
      <c r="AD4025"/>
    </row>
    <row r="4026" spans="4:30" hidden="1" x14ac:dyDescent="0.25">
      <c r="D4026" s="1">
        <v>0.16666666666666666</v>
      </c>
      <c r="E4026">
        <v>11952</v>
      </c>
      <c r="F4026">
        <v>11954</v>
      </c>
      <c r="G4026">
        <v>11940</v>
      </c>
      <c r="H4026">
        <v>11943</v>
      </c>
      <c r="Z4026"/>
      <c r="AA4026"/>
      <c r="AC4026"/>
      <c r="AD4026"/>
    </row>
    <row r="4027" spans="4:30" hidden="1" x14ac:dyDescent="0.25">
      <c r="D4027" s="1">
        <v>0.20833333333333334</v>
      </c>
      <c r="E4027">
        <v>11942</v>
      </c>
      <c r="F4027">
        <v>11950</v>
      </c>
      <c r="G4027">
        <v>11941</v>
      </c>
      <c r="H4027">
        <v>11946</v>
      </c>
      <c r="Z4027"/>
      <c r="AA4027"/>
      <c r="AC4027"/>
      <c r="AD4027"/>
    </row>
    <row r="4028" spans="4:30" hidden="1" x14ac:dyDescent="0.25">
      <c r="D4028" s="1">
        <v>0.25</v>
      </c>
      <c r="E4028">
        <v>11945</v>
      </c>
      <c r="F4028">
        <v>11948</v>
      </c>
      <c r="G4028">
        <v>11942</v>
      </c>
      <c r="H4028">
        <v>11945</v>
      </c>
      <c r="Z4028"/>
      <c r="AA4028"/>
      <c r="AC4028"/>
      <c r="AD4028"/>
    </row>
    <row r="4029" spans="4:30" hidden="1" x14ac:dyDescent="0.25">
      <c r="D4029" s="1">
        <v>0.29166666666666669</v>
      </c>
      <c r="E4029">
        <v>11943</v>
      </c>
      <c r="F4029">
        <v>11949</v>
      </c>
      <c r="G4029">
        <v>11943</v>
      </c>
      <c r="H4029">
        <v>11948</v>
      </c>
      <c r="Z4029"/>
      <c r="AA4029"/>
      <c r="AC4029"/>
      <c r="AD4029"/>
    </row>
    <row r="4030" spans="4:30" x14ac:dyDescent="0.25">
      <c r="D4030" s="2">
        <v>0.33333333333333331</v>
      </c>
      <c r="E4030">
        <v>11949</v>
      </c>
      <c r="F4030">
        <v>11953</v>
      </c>
      <c r="G4030">
        <v>11945</v>
      </c>
      <c r="H4030">
        <v>11949</v>
      </c>
      <c r="J4030">
        <v>0</v>
      </c>
      <c r="K4030">
        <v>0</v>
      </c>
      <c r="L4030">
        <v>8</v>
      </c>
      <c r="M4030">
        <v>37</v>
      </c>
      <c r="R4030">
        <f>MAX(F4028:F4044)</f>
        <v>12026</v>
      </c>
      <c r="W4030">
        <f t="shared" ref="W4030:W4044" si="1357">ABS(M4030)</f>
        <v>37</v>
      </c>
      <c r="X4030">
        <f t="shared" ref="X4030:X4044" si="1358">ABS(J4030)</f>
        <v>0</v>
      </c>
      <c r="Y4030">
        <f t="shared" ref="Y4030:Y4044" si="1359">IF(R4030&lt;1000,ABS(R4030),0)</f>
        <v>0</v>
      </c>
      <c r="Z4030" s="22">
        <f t="shared" ref="Z4030:Z4044" si="1360">IF(N4030=1,0,ABS(N4030))</f>
        <v>0</v>
      </c>
      <c r="AA4030" s="22">
        <f t="shared" ref="AA4030:AA4044" si="1361">ABS(O4030)</f>
        <v>0</v>
      </c>
      <c r="AB4030">
        <f t="shared" ref="AB4030:AB4044" si="1362">IF(N4030=1,1,0)</f>
        <v>0</v>
      </c>
      <c r="AC4030" s="22">
        <f t="shared" ref="AC4030:AC4044" si="1363">IF(N4030=1,ABS(N4031),0)</f>
        <v>0</v>
      </c>
      <c r="AD4030" s="22">
        <f t="shared" ref="AD4030:AD4044" si="1364">IF(N4030=1,0,ABS(O4031))</f>
        <v>9.9009900990099011E-3</v>
      </c>
    </row>
    <row r="4031" spans="4:30" x14ac:dyDescent="0.25">
      <c r="D4031" s="2">
        <v>0.375</v>
      </c>
      <c r="E4031">
        <v>11948</v>
      </c>
      <c r="F4031">
        <v>11959</v>
      </c>
      <c r="G4031">
        <v>11926</v>
      </c>
      <c r="H4031">
        <v>11929</v>
      </c>
      <c r="J4031">
        <v>-19</v>
      </c>
      <c r="K4031">
        <f t="shared" ref="K4031:K4044" si="1365">K4030+J4032</f>
        <v>29</v>
      </c>
      <c r="L4031">
        <v>33</v>
      </c>
      <c r="N4031">
        <f>IF(J4030&lt;0,MIN(K4031:K4044),MAX(K4031:K4044))/R4010</f>
        <v>0.54455445544554459</v>
      </c>
      <c r="O4031">
        <f>IF(J4030&lt;0,MAX(K4031:K4044),MIN(K4031:K4044))/R4010</f>
        <v>9.9009900990099011E-3</v>
      </c>
      <c r="R4031">
        <f>MIN(G4028:G4044)</f>
        <v>11918</v>
      </c>
      <c r="W4031">
        <f t="shared" si="1357"/>
        <v>0</v>
      </c>
      <c r="X4031">
        <f t="shared" si="1358"/>
        <v>19</v>
      </c>
      <c r="Y4031">
        <f t="shared" si="1359"/>
        <v>0</v>
      </c>
      <c r="Z4031" s="22">
        <f t="shared" si="1360"/>
        <v>0.54455445544554459</v>
      </c>
      <c r="AA4031" s="22">
        <f t="shared" si="1361"/>
        <v>9.9009900990099011E-3</v>
      </c>
      <c r="AB4031">
        <f t="shared" si="1362"/>
        <v>0</v>
      </c>
      <c r="AC4031" s="22">
        <f t="shared" si="1363"/>
        <v>0</v>
      </c>
      <c r="AD4031" s="22">
        <f t="shared" si="1364"/>
        <v>0</v>
      </c>
    </row>
    <row r="4032" spans="4:30" x14ac:dyDescent="0.25">
      <c r="D4032" s="1">
        <v>0.41666666666666669</v>
      </c>
      <c r="E4032">
        <v>11930</v>
      </c>
      <c r="F4032">
        <v>11964</v>
      </c>
      <c r="G4032">
        <v>11918</v>
      </c>
      <c r="H4032">
        <v>11959</v>
      </c>
      <c r="J4032">
        <v>29</v>
      </c>
      <c r="K4032">
        <f t="shared" si="1365"/>
        <v>5</v>
      </c>
      <c r="L4032">
        <v>46</v>
      </c>
      <c r="R4032">
        <f>R4030-R4031</f>
        <v>108</v>
      </c>
      <c r="W4032">
        <f t="shared" si="1357"/>
        <v>0</v>
      </c>
      <c r="X4032">
        <f t="shared" si="1358"/>
        <v>29</v>
      </c>
      <c r="Y4032">
        <f t="shared" si="1359"/>
        <v>108</v>
      </c>
      <c r="Z4032" s="22">
        <f t="shared" si="1360"/>
        <v>0</v>
      </c>
      <c r="AA4032" s="22">
        <f t="shared" si="1361"/>
        <v>0</v>
      </c>
      <c r="AB4032">
        <f t="shared" si="1362"/>
        <v>0</v>
      </c>
      <c r="AC4032" s="22">
        <f t="shared" si="1363"/>
        <v>0</v>
      </c>
      <c r="AD4032" s="22">
        <f t="shared" si="1364"/>
        <v>0</v>
      </c>
    </row>
    <row r="4033" spans="3:30" x14ac:dyDescent="0.25">
      <c r="D4033" s="1">
        <v>0.45833333333333331</v>
      </c>
      <c r="E4033">
        <v>11959</v>
      </c>
      <c r="F4033">
        <v>11963</v>
      </c>
      <c r="G4033">
        <v>11929</v>
      </c>
      <c r="H4033">
        <v>11935</v>
      </c>
      <c r="J4033">
        <v>-24</v>
      </c>
      <c r="K4033">
        <f t="shared" si="1365"/>
        <v>12</v>
      </c>
      <c r="L4033">
        <v>34</v>
      </c>
      <c r="W4033">
        <f t="shared" si="1357"/>
        <v>0</v>
      </c>
      <c r="X4033">
        <f t="shared" si="1358"/>
        <v>24</v>
      </c>
      <c r="Y4033">
        <f t="shared" si="1359"/>
        <v>0</v>
      </c>
      <c r="Z4033" s="22">
        <f t="shared" si="1360"/>
        <v>0</v>
      </c>
      <c r="AA4033" s="22">
        <f t="shared" si="1361"/>
        <v>0</v>
      </c>
      <c r="AB4033">
        <f t="shared" si="1362"/>
        <v>0</v>
      </c>
      <c r="AC4033" s="22">
        <f t="shared" si="1363"/>
        <v>0</v>
      </c>
      <c r="AD4033" s="22">
        <f t="shared" si="1364"/>
        <v>0</v>
      </c>
    </row>
    <row r="4034" spans="3:30" x14ac:dyDescent="0.25">
      <c r="D4034" s="1">
        <v>0.5</v>
      </c>
      <c r="E4034">
        <v>11935</v>
      </c>
      <c r="F4034">
        <v>11947</v>
      </c>
      <c r="G4034">
        <v>11926</v>
      </c>
      <c r="H4034">
        <v>11942</v>
      </c>
      <c r="J4034">
        <v>7</v>
      </c>
      <c r="K4034">
        <f t="shared" si="1365"/>
        <v>10</v>
      </c>
      <c r="L4034">
        <v>21</v>
      </c>
      <c r="R4034">
        <v>108</v>
      </c>
      <c r="W4034">
        <f t="shared" si="1357"/>
        <v>0</v>
      </c>
      <c r="X4034">
        <f t="shared" si="1358"/>
        <v>7</v>
      </c>
      <c r="Y4034">
        <f t="shared" si="1359"/>
        <v>108</v>
      </c>
      <c r="Z4034" s="22">
        <f t="shared" si="1360"/>
        <v>0</v>
      </c>
      <c r="AA4034" s="22">
        <f t="shared" si="1361"/>
        <v>0</v>
      </c>
      <c r="AB4034">
        <f t="shared" si="1362"/>
        <v>0</v>
      </c>
      <c r="AC4034" s="22">
        <f t="shared" si="1363"/>
        <v>0</v>
      </c>
      <c r="AD4034" s="22">
        <f t="shared" si="1364"/>
        <v>0</v>
      </c>
    </row>
    <row r="4035" spans="3:30" x14ac:dyDescent="0.25">
      <c r="C4035">
        <v>1</v>
      </c>
      <c r="D4035" s="1">
        <v>0.54166666666666663</v>
      </c>
      <c r="E4035">
        <v>11942</v>
      </c>
      <c r="F4035">
        <v>11945</v>
      </c>
      <c r="G4035">
        <v>11928</v>
      </c>
      <c r="H4035">
        <v>11940</v>
      </c>
      <c r="J4035">
        <v>-2</v>
      </c>
      <c r="K4035">
        <f t="shared" si="1365"/>
        <v>1</v>
      </c>
      <c r="L4035">
        <v>17</v>
      </c>
      <c r="W4035">
        <f t="shared" si="1357"/>
        <v>0</v>
      </c>
      <c r="X4035">
        <f t="shared" si="1358"/>
        <v>2</v>
      </c>
      <c r="Y4035">
        <f t="shared" si="1359"/>
        <v>0</v>
      </c>
      <c r="Z4035" s="22">
        <f t="shared" si="1360"/>
        <v>0</v>
      </c>
      <c r="AA4035" s="22">
        <f t="shared" si="1361"/>
        <v>0</v>
      </c>
      <c r="AB4035">
        <f t="shared" si="1362"/>
        <v>0</v>
      </c>
      <c r="AC4035" s="22">
        <f t="shared" si="1363"/>
        <v>0</v>
      </c>
      <c r="AD4035" s="22">
        <f t="shared" si="1364"/>
        <v>0</v>
      </c>
    </row>
    <row r="4036" spans="3:30" x14ac:dyDescent="0.25">
      <c r="D4036" s="1">
        <v>0.58333333333333337</v>
      </c>
      <c r="E4036">
        <v>11940</v>
      </c>
      <c r="F4036">
        <v>11943</v>
      </c>
      <c r="G4036">
        <v>11926</v>
      </c>
      <c r="H4036">
        <v>11931</v>
      </c>
      <c r="J4036">
        <v>-9</v>
      </c>
      <c r="K4036">
        <f t="shared" si="1365"/>
        <v>43</v>
      </c>
      <c r="L4036">
        <v>17</v>
      </c>
      <c r="W4036">
        <f t="shared" si="1357"/>
        <v>0</v>
      </c>
      <c r="X4036">
        <f t="shared" si="1358"/>
        <v>9</v>
      </c>
      <c r="Y4036">
        <f t="shared" si="1359"/>
        <v>0</v>
      </c>
      <c r="Z4036" s="22">
        <f t="shared" si="1360"/>
        <v>0</v>
      </c>
      <c r="AA4036" s="22">
        <f t="shared" si="1361"/>
        <v>0</v>
      </c>
      <c r="AB4036">
        <f t="shared" si="1362"/>
        <v>0</v>
      </c>
      <c r="AC4036" s="22">
        <f t="shared" si="1363"/>
        <v>0</v>
      </c>
      <c r="AD4036" s="22">
        <f t="shared" si="1364"/>
        <v>0</v>
      </c>
    </row>
    <row r="4037" spans="3:30" x14ac:dyDescent="0.25">
      <c r="D4037" s="1">
        <v>0.625</v>
      </c>
      <c r="E4037">
        <v>11930</v>
      </c>
      <c r="F4037">
        <v>11979</v>
      </c>
      <c r="G4037">
        <v>11929</v>
      </c>
      <c r="H4037">
        <v>11972</v>
      </c>
      <c r="J4037">
        <v>42</v>
      </c>
      <c r="K4037">
        <f t="shared" si="1365"/>
        <v>55</v>
      </c>
      <c r="L4037">
        <v>50</v>
      </c>
      <c r="W4037">
        <f t="shared" si="1357"/>
        <v>0</v>
      </c>
      <c r="X4037">
        <f t="shared" si="1358"/>
        <v>42</v>
      </c>
      <c r="Y4037">
        <f t="shared" si="1359"/>
        <v>0</v>
      </c>
      <c r="Z4037" s="22">
        <f t="shared" si="1360"/>
        <v>0</v>
      </c>
      <c r="AA4037" s="22">
        <f t="shared" si="1361"/>
        <v>0</v>
      </c>
      <c r="AB4037">
        <f t="shared" si="1362"/>
        <v>0</v>
      </c>
      <c r="AC4037" s="22">
        <f t="shared" si="1363"/>
        <v>0</v>
      </c>
      <c r="AD4037" s="22">
        <f t="shared" si="1364"/>
        <v>0</v>
      </c>
    </row>
    <row r="4038" spans="3:30" x14ac:dyDescent="0.25">
      <c r="D4038" s="1">
        <v>0.66666666666666663</v>
      </c>
      <c r="E4038">
        <v>11972</v>
      </c>
      <c r="F4038">
        <v>11994</v>
      </c>
      <c r="G4038">
        <v>11949</v>
      </c>
      <c r="H4038">
        <v>11984</v>
      </c>
      <c r="J4038">
        <v>12</v>
      </c>
      <c r="K4038">
        <f t="shared" si="1365"/>
        <v>43</v>
      </c>
      <c r="L4038">
        <v>45</v>
      </c>
      <c r="W4038">
        <f t="shared" si="1357"/>
        <v>0</v>
      </c>
      <c r="X4038">
        <f t="shared" si="1358"/>
        <v>12</v>
      </c>
      <c r="Y4038">
        <f t="shared" si="1359"/>
        <v>0</v>
      </c>
      <c r="Z4038" s="22">
        <f t="shared" si="1360"/>
        <v>0</v>
      </c>
      <c r="AA4038" s="22">
        <f t="shared" si="1361"/>
        <v>0</v>
      </c>
      <c r="AB4038">
        <f t="shared" si="1362"/>
        <v>0</v>
      </c>
      <c r="AC4038" s="22">
        <f t="shared" si="1363"/>
        <v>0</v>
      </c>
      <c r="AD4038" s="22">
        <f t="shared" si="1364"/>
        <v>0</v>
      </c>
    </row>
    <row r="4039" spans="3:30" x14ac:dyDescent="0.25">
      <c r="D4039" s="1">
        <v>0.70833333333333337</v>
      </c>
      <c r="E4039">
        <v>11984</v>
      </c>
      <c r="F4039">
        <v>12026</v>
      </c>
      <c r="G4039">
        <v>11960</v>
      </c>
      <c r="H4039">
        <v>11972</v>
      </c>
      <c r="J4039">
        <v>-12</v>
      </c>
      <c r="K4039">
        <f t="shared" si="1365"/>
        <v>51</v>
      </c>
      <c r="L4039">
        <v>66</v>
      </c>
      <c r="W4039">
        <f t="shared" si="1357"/>
        <v>0</v>
      </c>
      <c r="X4039">
        <f t="shared" si="1358"/>
        <v>12</v>
      </c>
      <c r="Y4039">
        <f t="shared" si="1359"/>
        <v>0</v>
      </c>
      <c r="Z4039" s="22">
        <f t="shared" si="1360"/>
        <v>0</v>
      </c>
      <c r="AA4039" s="22">
        <f t="shared" si="1361"/>
        <v>0</v>
      </c>
      <c r="AB4039">
        <f t="shared" si="1362"/>
        <v>0</v>
      </c>
      <c r="AC4039" s="22">
        <f t="shared" si="1363"/>
        <v>0</v>
      </c>
      <c r="AD4039" s="22">
        <f t="shared" si="1364"/>
        <v>0</v>
      </c>
    </row>
    <row r="4040" spans="3:30" x14ac:dyDescent="0.25">
      <c r="D4040" s="1">
        <v>0.75</v>
      </c>
      <c r="E4040">
        <v>11973</v>
      </c>
      <c r="F4040">
        <v>11988</v>
      </c>
      <c r="G4040">
        <v>11971</v>
      </c>
      <c r="H4040">
        <v>11981</v>
      </c>
      <c r="J4040">
        <v>8</v>
      </c>
      <c r="K4040">
        <f t="shared" si="1365"/>
        <v>48</v>
      </c>
      <c r="L4040">
        <v>17</v>
      </c>
      <c r="W4040">
        <f t="shared" si="1357"/>
        <v>0</v>
      </c>
      <c r="X4040">
        <f t="shared" si="1358"/>
        <v>8</v>
      </c>
      <c r="Y4040">
        <f t="shared" si="1359"/>
        <v>0</v>
      </c>
      <c r="Z4040" s="22">
        <f t="shared" si="1360"/>
        <v>0</v>
      </c>
      <c r="AA4040" s="22">
        <f t="shared" si="1361"/>
        <v>0</v>
      </c>
      <c r="AB4040">
        <f t="shared" si="1362"/>
        <v>0</v>
      </c>
      <c r="AC4040" s="22">
        <f t="shared" si="1363"/>
        <v>0</v>
      </c>
      <c r="AD4040" s="22">
        <f t="shared" si="1364"/>
        <v>0</v>
      </c>
    </row>
    <row r="4041" spans="3:30" x14ac:dyDescent="0.25">
      <c r="D4041" s="1">
        <v>0.79166666666666663</v>
      </c>
      <c r="E4041">
        <v>11982</v>
      </c>
      <c r="F4041">
        <v>11983</v>
      </c>
      <c r="G4041">
        <v>11971</v>
      </c>
      <c r="H4041">
        <v>11979</v>
      </c>
      <c r="J4041">
        <v>-3</v>
      </c>
      <c r="K4041">
        <f t="shared" si="1365"/>
        <v>37</v>
      </c>
      <c r="L4041">
        <v>12</v>
      </c>
      <c r="W4041">
        <f t="shared" si="1357"/>
        <v>0</v>
      </c>
      <c r="X4041">
        <f t="shared" si="1358"/>
        <v>3</v>
      </c>
      <c r="Y4041">
        <f t="shared" si="1359"/>
        <v>0</v>
      </c>
      <c r="Z4041" s="22">
        <f t="shared" si="1360"/>
        <v>0</v>
      </c>
      <c r="AA4041" s="22">
        <f t="shared" si="1361"/>
        <v>0</v>
      </c>
      <c r="AB4041">
        <f t="shared" si="1362"/>
        <v>0</v>
      </c>
      <c r="AC4041" s="22">
        <f t="shared" si="1363"/>
        <v>0</v>
      </c>
      <c r="AD4041" s="22">
        <f t="shared" si="1364"/>
        <v>0</v>
      </c>
    </row>
    <row r="4042" spans="3:30" x14ac:dyDescent="0.25">
      <c r="D4042" s="1">
        <v>0.83333333333333337</v>
      </c>
      <c r="E4042">
        <v>11979</v>
      </c>
      <c r="F4042">
        <v>11981</v>
      </c>
      <c r="G4042">
        <v>11967</v>
      </c>
      <c r="H4042">
        <v>11968</v>
      </c>
      <c r="J4042">
        <v>-11</v>
      </c>
      <c r="K4042">
        <f t="shared" si="1365"/>
        <v>27</v>
      </c>
      <c r="L4042">
        <v>14</v>
      </c>
      <c r="W4042">
        <f t="shared" si="1357"/>
        <v>0</v>
      </c>
      <c r="X4042">
        <f t="shared" si="1358"/>
        <v>11</v>
      </c>
      <c r="Y4042">
        <f t="shared" si="1359"/>
        <v>0</v>
      </c>
      <c r="Z4042" s="22">
        <f t="shared" si="1360"/>
        <v>0</v>
      </c>
      <c r="AA4042" s="22">
        <f t="shared" si="1361"/>
        <v>0</v>
      </c>
      <c r="AB4042">
        <f t="shared" si="1362"/>
        <v>0</v>
      </c>
      <c r="AC4042" s="22">
        <f t="shared" si="1363"/>
        <v>0</v>
      </c>
      <c r="AD4042" s="22">
        <f t="shared" si="1364"/>
        <v>0</v>
      </c>
    </row>
    <row r="4043" spans="3:30" x14ac:dyDescent="0.25">
      <c r="D4043" s="1">
        <v>0.875</v>
      </c>
      <c r="E4043">
        <v>11968</v>
      </c>
      <c r="F4043">
        <v>11968</v>
      </c>
      <c r="G4043">
        <v>11941</v>
      </c>
      <c r="H4043">
        <v>11958</v>
      </c>
      <c r="J4043">
        <v>-10</v>
      </c>
      <c r="K4043">
        <f t="shared" si="1365"/>
        <v>54</v>
      </c>
      <c r="L4043">
        <v>27</v>
      </c>
      <c r="W4043">
        <f t="shared" si="1357"/>
        <v>0</v>
      </c>
      <c r="X4043">
        <f t="shared" si="1358"/>
        <v>10</v>
      </c>
      <c r="Y4043">
        <f t="shared" si="1359"/>
        <v>0</v>
      </c>
      <c r="Z4043" s="22">
        <f t="shared" si="1360"/>
        <v>0</v>
      </c>
      <c r="AA4043" s="22">
        <f t="shared" si="1361"/>
        <v>0</v>
      </c>
      <c r="AB4043">
        <f t="shared" si="1362"/>
        <v>0</v>
      </c>
      <c r="AC4043" s="22">
        <f t="shared" si="1363"/>
        <v>0</v>
      </c>
      <c r="AD4043" s="22">
        <f t="shared" si="1364"/>
        <v>0</v>
      </c>
    </row>
    <row r="4044" spans="3:30" x14ac:dyDescent="0.25">
      <c r="D4044" s="2">
        <v>0.91666666666666663</v>
      </c>
      <c r="E4044">
        <v>11959</v>
      </c>
      <c r="F4044">
        <v>11988</v>
      </c>
      <c r="G4044">
        <v>11958</v>
      </c>
      <c r="H4044">
        <v>11986</v>
      </c>
      <c r="J4044">
        <v>27</v>
      </c>
      <c r="K4044">
        <f t="shared" si="1365"/>
        <v>54</v>
      </c>
      <c r="L4044">
        <v>30</v>
      </c>
      <c r="W4044">
        <f t="shared" si="1357"/>
        <v>0</v>
      </c>
      <c r="X4044">
        <f t="shared" si="1358"/>
        <v>27</v>
      </c>
      <c r="Y4044">
        <f t="shared" si="1359"/>
        <v>0</v>
      </c>
      <c r="Z4044" s="22">
        <f t="shared" si="1360"/>
        <v>0</v>
      </c>
      <c r="AA4044" s="22">
        <f t="shared" si="1361"/>
        <v>0</v>
      </c>
      <c r="AB4044">
        <f t="shared" si="1362"/>
        <v>0</v>
      </c>
      <c r="AC4044" s="22">
        <f t="shared" si="1363"/>
        <v>0</v>
      </c>
      <c r="AD4044" s="22">
        <f t="shared" si="1364"/>
        <v>0</v>
      </c>
    </row>
    <row r="4045" spans="3:30" hidden="1" x14ac:dyDescent="0.25">
      <c r="D4045" s="1">
        <v>0.95833333333333337</v>
      </c>
      <c r="E4045">
        <v>11985</v>
      </c>
      <c r="F4045">
        <v>12002</v>
      </c>
      <c r="G4045">
        <v>11983</v>
      </c>
      <c r="H4045">
        <v>12002</v>
      </c>
      <c r="Z4045"/>
      <c r="AA4045"/>
      <c r="AC4045"/>
      <c r="AD4045"/>
    </row>
    <row r="4046" spans="3:30" hidden="1" x14ac:dyDescent="0.25">
      <c r="D4046" s="1">
        <v>0</v>
      </c>
      <c r="E4046">
        <v>12001</v>
      </c>
      <c r="F4046">
        <v>12001</v>
      </c>
      <c r="G4046">
        <v>12001</v>
      </c>
      <c r="H4046">
        <v>12001</v>
      </c>
      <c r="Z4046"/>
      <c r="AA4046"/>
      <c r="AC4046"/>
      <c r="AD4046"/>
    </row>
    <row r="4047" spans="3:30" hidden="1" x14ac:dyDescent="0.25">
      <c r="D4047" s="1">
        <v>4.1666666666666664E-2</v>
      </c>
      <c r="E4047">
        <v>11995</v>
      </c>
      <c r="F4047">
        <v>12014</v>
      </c>
      <c r="G4047">
        <v>11987</v>
      </c>
      <c r="H4047">
        <v>12010</v>
      </c>
      <c r="Z4047"/>
      <c r="AA4047"/>
      <c r="AC4047"/>
      <c r="AD4047"/>
    </row>
    <row r="4048" spans="3:30" hidden="1" x14ac:dyDescent="0.25">
      <c r="D4048" s="1">
        <v>8.3333333333333329E-2</v>
      </c>
      <c r="E4048">
        <v>12009</v>
      </c>
      <c r="F4048">
        <v>12013</v>
      </c>
      <c r="G4048">
        <v>12002</v>
      </c>
      <c r="H4048">
        <v>12007</v>
      </c>
      <c r="Z4048"/>
      <c r="AA4048"/>
      <c r="AC4048"/>
      <c r="AD4048"/>
    </row>
    <row r="4049" spans="3:30" hidden="1" x14ac:dyDescent="0.25">
      <c r="D4049" s="1">
        <v>0.125</v>
      </c>
      <c r="E4049">
        <v>12007</v>
      </c>
      <c r="F4049">
        <v>12022</v>
      </c>
      <c r="G4049">
        <v>12007</v>
      </c>
      <c r="H4049">
        <v>12018</v>
      </c>
      <c r="Z4049"/>
      <c r="AA4049"/>
      <c r="AC4049"/>
      <c r="AD4049"/>
    </row>
    <row r="4050" spans="3:30" hidden="1" x14ac:dyDescent="0.25">
      <c r="D4050" s="1">
        <v>0.16666666666666666</v>
      </c>
      <c r="E4050">
        <v>12019</v>
      </c>
      <c r="F4050">
        <v>12029</v>
      </c>
      <c r="G4050">
        <v>12019</v>
      </c>
      <c r="H4050">
        <v>12023</v>
      </c>
      <c r="Z4050"/>
      <c r="AA4050"/>
      <c r="AC4050"/>
      <c r="AD4050"/>
    </row>
    <row r="4051" spans="3:30" hidden="1" x14ac:dyDescent="0.25">
      <c r="D4051" s="1">
        <v>0.20833333333333334</v>
      </c>
      <c r="E4051">
        <v>12021</v>
      </c>
      <c r="F4051">
        <v>12023</v>
      </c>
      <c r="G4051">
        <v>12016</v>
      </c>
      <c r="H4051">
        <v>12019</v>
      </c>
      <c r="Z4051"/>
      <c r="AA4051"/>
      <c r="AC4051"/>
      <c r="AD4051"/>
    </row>
    <row r="4052" spans="3:30" hidden="1" x14ac:dyDescent="0.25">
      <c r="D4052" s="1">
        <v>0.25</v>
      </c>
      <c r="E4052">
        <v>12020</v>
      </c>
      <c r="F4052">
        <v>12022</v>
      </c>
      <c r="G4052">
        <v>12016</v>
      </c>
      <c r="H4052">
        <v>12022</v>
      </c>
      <c r="Z4052"/>
      <c r="AA4052"/>
      <c r="AC4052"/>
      <c r="AD4052"/>
    </row>
    <row r="4053" spans="3:30" hidden="1" x14ac:dyDescent="0.25">
      <c r="D4053" s="1">
        <v>0.29166666666666669</v>
      </c>
      <c r="E4053">
        <v>12021</v>
      </c>
      <c r="F4053">
        <v>12022</v>
      </c>
      <c r="G4053">
        <v>12016</v>
      </c>
      <c r="H4053">
        <v>12017</v>
      </c>
      <c r="Z4053"/>
      <c r="AA4053"/>
      <c r="AC4053"/>
      <c r="AD4053"/>
    </row>
    <row r="4054" spans="3:30" x14ac:dyDescent="0.25">
      <c r="D4054" s="2">
        <v>0.33333333333333331</v>
      </c>
      <c r="E4054">
        <v>12018</v>
      </c>
      <c r="F4054">
        <v>12023</v>
      </c>
      <c r="G4054">
        <v>12006</v>
      </c>
      <c r="H4054">
        <v>12007</v>
      </c>
      <c r="J4054">
        <v>-11</v>
      </c>
      <c r="K4054">
        <v>0</v>
      </c>
      <c r="L4054">
        <v>17</v>
      </c>
      <c r="M4054">
        <v>-57</v>
      </c>
      <c r="N4054">
        <v>1</v>
      </c>
      <c r="R4054">
        <f>MAX(F4052:F4068)</f>
        <v>12067</v>
      </c>
      <c r="W4054">
        <f t="shared" ref="W4054:W4068" si="1366">ABS(M4054)</f>
        <v>57</v>
      </c>
      <c r="X4054">
        <f t="shared" ref="X4054:X4068" si="1367">ABS(J4054)</f>
        <v>11</v>
      </c>
      <c r="Y4054">
        <f t="shared" ref="Y4054:Y4068" si="1368">IF(R4054&lt;1000,ABS(R4054),0)</f>
        <v>0</v>
      </c>
      <c r="Z4054" s="22">
        <f t="shared" ref="Z4054:Z4068" si="1369">IF(N4054=1,0,ABS(N4054))</f>
        <v>0</v>
      </c>
      <c r="AA4054" s="22">
        <f t="shared" ref="AA4054:AA4068" si="1370">ABS(O4054)</f>
        <v>0</v>
      </c>
      <c r="AB4054">
        <f t="shared" ref="AB4054:AB4068" si="1371">IF(N4054=1,1,0)</f>
        <v>1</v>
      </c>
      <c r="AC4054" s="22">
        <f t="shared" ref="AC4054:AC4068" si="1372">IF(N4054=1,ABS(N4055),0)</f>
        <v>0.72222222222222221</v>
      </c>
      <c r="AD4054" s="22">
        <f t="shared" ref="AD4054:AD4068" si="1373">IF(N4054=1,0,ABS(O4055))</f>
        <v>0</v>
      </c>
    </row>
    <row r="4055" spans="3:30" x14ac:dyDescent="0.25">
      <c r="D4055" s="2">
        <v>0.375</v>
      </c>
      <c r="E4055">
        <v>12010</v>
      </c>
      <c r="F4055">
        <v>12036</v>
      </c>
      <c r="G4055">
        <v>12008</v>
      </c>
      <c r="H4055">
        <v>12024</v>
      </c>
      <c r="J4055">
        <v>14</v>
      </c>
      <c r="K4055">
        <f t="shared" ref="K4055:K4068" si="1374">K4054+J4056</f>
        <v>19</v>
      </c>
      <c r="L4055">
        <v>28</v>
      </c>
      <c r="N4055">
        <f>IF(J4054&lt;0,MIN(K4055:K4068),MAX(K4055:K4068))/R4034</f>
        <v>-0.72222222222222221</v>
      </c>
      <c r="O4055">
        <f>IF(J4054&lt;0,MAX(K4055:K4068),MIN(K4055:K4068))/R4034</f>
        <v>0.35185185185185186</v>
      </c>
      <c r="R4055">
        <f>MIN(G4052:G4068)</f>
        <v>11933</v>
      </c>
      <c r="W4055">
        <f t="shared" si="1366"/>
        <v>0</v>
      </c>
      <c r="X4055">
        <f t="shared" si="1367"/>
        <v>14</v>
      </c>
      <c r="Y4055">
        <f t="shared" si="1368"/>
        <v>0</v>
      </c>
      <c r="Z4055" s="22">
        <f t="shared" si="1369"/>
        <v>0.72222222222222221</v>
      </c>
      <c r="AA4055" s="22">
        <f t="shared" si="1370"/>
        <v>0.35185185185185186</v>
      </c>
      <c r="AB4055">
        <f t="shared" si="1371"/>
        <v>0</v>
      </c>
      <c r="AC4055" s="22">
        <f t="shared" si="1372"/>
        <v>0</v>
      </c>
      <c r="AD4055" s="22">
        <f t="shared" si="1373"/>
        <v>0</v>
      </c>
    </row>
    <row r="4056" spans="3:30" x14ac:dyDescent="0.25">
      <c r="D4056" s="1">
        <v>0.41666666666666669</v>
      </c>
      <c r="E4056">
        <v>12022</v>
      </c>
      <c r="F4056">
        <v>12047</v>
      </c>
      <c r="G4056">
        <v>12005</v>
      </c>
      <c r="H4056">
        <v>12041</v>
      </c>
      <c r="J4056">
        <v>19</v>
      </c>
      <c r="K4056">
        <f t="shared" si="1374"/>
        <v>22</v>
      </c>
      <c r="L4056">
        <v>42</v>
      </c>
      <c r="R4056">
        <f>R4054-R4055</f>
        <v>134</v>
      </c>
      <c r="W4056">
        <f t="shared" si="1366"/>
        <v>0</v>
      </c>
      <c r="X4056">
        <f t="shared" si="1367"/>
        <v>19</v>
      </c>
      <c r="Y4056">
        <f t="shared" si="1368"/>
        <v>134</v>
      </c>
      <c r="Z4056" s="22">
        <f t="shared" si="1369"/>
        <v>0</v>
      </c>
      <c r="AA4056" s="22">
        <f t="shared" si="1370"/>
        <v>0</v>
      </c>
      <c r="AB4056">
        <f t="shared" si="1371"/>
        <v>0</v>
      </c>
      <c r="AC4056" s="22">
        <f t="shared" si="1372"/>
        <v>0</v>
      </c>
      <c r="AD4056" s="22">
        <f t="shared" si="1373"/>
        <v>0</v>
      </c>
    </row>
    <row r="4057" spans="3:30" x14ac:dyDescent="0.25">
      <c r="D4057" s="1">
        <v>0.45833333333333331</v>
      </c>
      <c r="E4057">
        <v>12040</v>
      </c>
      <c r="F4057">
        <v>12052</v>
      </c>
      <c r="G4057">
        <v>12031</v>
      </c>
      <c r="H4057">
        <v>12043</v>
      </c>
      <c r="J4057">
        <v>3</v>
      </c>
      <c r="K4057">
        <f t="shared" si="1374"/>
        <v>38</v>
      </c>
      <c r="L4057">
        <v>21</v>
      </c>
      <c r="R4057">
        <v>134</v>
      </c>
      <c r="W4057">
        <f t="shared" si="1366"/>
        <v>0</v>
      </c>
      <c r="X4057">
        <f t="shared" si="1367"/>
        <v>3</v>
      </c>
      <c r="Y4057">
        <f t="shared" si="1368"/>
        <v>134</v>
      </c>
      <c r="Z4057" s="22">
        <f t="shared" si="1369"/>
        <v>0</v>
      </c>
      <c r="AA4057" s="22">
        <f t="shared" si="1370"/>
        <v>0</v>
      </c>
      <c r="AB4057">
        <f t="shared" si="1371"/>
        <v>0</v>
      </c>
      <c r="AC4057" s="22">
        <f t="shared" si="1372"/>
        <v>0</v>
      </c>
      <c r="AD4057" s="22">
        <f t="shared" si="1373"/>
        <v>0</v>
      </c>
    </row>
    <row r="4058" spans="3:30" x14ac:dyDescent="0.25">
      <c r="D4058" s="1">
        <v>0.5</v>
      </c>
      <c r="E4058">
        <v>12043</v>
      </c>
      <c r="F4058">
        <v>12061</v>
      </c>
      <c r="G4058">
        <v>12039</v>
      </c>
      <c r="H4058">
        <v>12059</v>
      </c>
      <c r="J4058">
        <v>16</v>
      </c>
      <c r="K4058">
        <f t="shared" si="1374"/>
        <v>34</v>
      </c>
      <c r="L4058">
        <v>22</v>
      </c>
      <c r="W4058">
        <f t="shared" si="1366"/>
        <v>0</v>
      </c>
      <c r="X4058">
        <f t="shared" si="1367"/>
        <v>16</v>
      </c>
      <c r="Y4058">
        <f t="shared" si="1368"/>
        <v>0</v>
      </c>
      <c r="Z4058" s="22">
        <f t="shared" si="1369"/>
        <v>0</v>
      </c>
      <c r="AA4058" s="22">
        <f t="shared" si="1370"/>
        <v>0</v>
      </c>
      <c r="AB4058">
        <f t="shared" si="1371"/>
        <v>0</v>
      </c>
      <c r="AC4058" s="22">
        <f t="shared" si="1372"/>
        <v>0</v>
      </c>
      <c r="AD4058" s="22">
        <f t="shared" si="1373"/>
        <v>0</v>
      </c>
    </row>
    <row r="4059" spans="3:30" x14ac:dyDescent="0.25">
      <c r="C4059">
        <v>1</v>
      </c>
      <c r="D4059" s="1">
        <v>0.54166666666666663</v>
      </c>
      <c r="E4059">
        <v>12060</v>
      </c>
      <c r="F4059">
        <v>12067</v>
      </c>
      <c r="G4059">
        <v>12053</v>
      </c>
      <c r="H4059">
        <v>12056</v>
      </c>
      <c r="J4059">
        <v>-4</v>
      </c>
      <c r="K4059">
        <f t="shared" si="1374"/>
        <v>24</v>
      </c>
      <c r="L4059">
        <v>14</v>
      </c>
      <c r="W4059">
        <f t="shared" si="1366"/>
        <v>0</v>
      </c>
      <c r="X4059">
        <f t="shared" si="1367"/>
        <v>4</v>
      </c>
      <c r="Y4059">
        <f t="shared" si="1368"/>
        <v>0</v>
      </c>
      <c r="Z4059" s="22">
        <f t="shared" si="1369"/>
        <v>0</v>
      </c>
      <c r="AA4059" s="22">
        <f t="shared" si="1370"/>
        <v>0</v>
      </c>
      <c r="AB4059">
        <f t="shared" si="1371"/>
        <v>0</v>
      </c>
      <c r="AC4059" s="22">
        <f t="shared" si="1372"/>
        <v>0</v>
      </c>
      <c r="AD4059" s="22">
        <f t="shared" si="1373"/>
        <v>0</v>
      </c>
    </row>
    <row r="4060" spans="3:30" x14ac:dyDescent="0.25">
      <c r="D4060" s="1">
        <v>0.58333333333333337</v>
      </c>
      <c r="E4060">
        <v>12057</v>
      </c>
      <c r="F4060">
        <v>12057</v>
      </c>
      <c r="G4060">
        <v>12039</v>
      </c>
      <c r="H4060">
        <v>12047</v>
      </c>
      <c r="J4060">
        <v>-10</v>
      </c>
      <c r="K4060">
        <f t="shared" si="1374"/>
        <v>25</v>
      </c>
      <c r="L4060">
        <v>18</v>
      </c>
      <c r="W4060">
        <f t="shared" si="1366"/>
        <v>0</v>
      </c>
      <c r="X4060">
        <f t="shared" si="1367"/>
        <v>10</v>
      </c>
      <c r="Y4060">
        <f t="shared" si="1368"/>
        <v>0</v>
      </c>
      <c r="Z4060" s="22">
        <f t="shared" si="1369"/>
        <v>0</v>
      </c>
      <c r="AA4060" s="22">
        <f t="shared" si="1370"/>
        <v>0</v>
      </c>
      <c r="AB4060">
        <f t="shared" si="1371"/>
        <v>0</v>
      </c>
      <c r="AC4060" s="22">
        <f t="shared" si="1372"/>
        <v>0</v>
      </c>
      <c r="AD4060" s="22">
        <f t="shared" si="1373"/>
        <v>0</v>
      </c>
    </row>
    <row r="4061" spans="3:30" x14ac:dyDescent="0.25">
      <c r="D4061" s="1">
        <v>0.625</v>
      </c>
      <c r="E4061">
        <v>12047</v>
      </c>
      <c r="F4061">
        <v>12058</v>
      </c>
      <c r="G4061">
        <v>12035</v>
      </c>
      <c r="H4061">
        <v>12048</v>
      </c>
      <c r="J4061">
        <v>1</v>
      </c>
      <c r="K4061">
        <f t="shared" si="1374"/>
        <v>-24</v>
      </c>
      <c r="L4061">
        <v>23</v>
      </c>
      <c r="W4061">
        <f t="shared" si="1366"/>
        <v>0</v>
      </c>
      <c r="X4061">
        <f t="shared" si="1367"/>
        <v>1</v>
      </c>
      <c r="Y4061">
        <f t="shared" si="1368"/>
        <v>0</v>
      </c>
      <c r="Z4061" s="22">
        <f t="shared" si="1369"/>
        <v>0</v>
      </c>
      <c r="AA4061" s="22">
        <f t="shared" si="1370"/>
        <v>0</v>
      </c>
      <c r="AB4061">
        <f t="shared" si="1371"/>
        <v>0</v>
      </c>
      <c r="AC4061" s="22">
        <f t="shared" si="1372"/>
        <v>0</v>
      </c>
      <c r="AD4061" s="22">
        <f t="shared" si="1373"/>
        <v>0</v>
      </c>
    </row>
    <row r="4062" spans="3:30" x14ac:dyDescent="0.25">
      <c r="D4062" s="1">
        <v>0.66666666666666663</v>
      </c>
      <c r="E4062">
        <v>12049</v>
      </c>
      <c r="F4062">
        <v>12049</v>
      </c>
      <c r="G4062">
        <v>11975</v>
      </c>
      <c r="H4062">
        <v>12000</v>
      </c>
      <c r="J4062">
        <v>-49</v>
      </c>
      <c r="K4062">
        <f t="shared" si="1374"/>
        <v>-68</v>
      </c>
      <c r="L4062">
        <v>74</v>
      </c>
      <c r="W4062">
        <f t="shared" si="1366"/>
        <v>0</v>
      </c>
      <c r="X4062">
        <f t="shared" si="1367"/>
        <v>49</v>
      </c>
      <c r="Y4062">
        <f t="shared" si="1368"/>
        <v>0</v>
      </c>
      <c r="Z4062" s="22">
        <f t="shared" si="1369"/>
        <v>0</v>
      </c>
      <c r="AA4062" s="22">
        <f t="shared" si="1370"/>
        <v>0</v>
      </c>
      <c r="AB4062">
        <f t="shared" si="1371"/>
        <v>0</v>
      </c>
      <c r="AC4062" s="22">
        <f t="shared" si="1372"/>
        <v>0</v>
      </c>
      <c r="AD4062" s="22">
        <f t="shared" si="1373"/>
        <v>0</v>
      </c>
    </row>
    <row r="4063" spans="3:30" x14ac:dyDescent="0.25">
      <c r="D4063" s="1">
        <v>0.70833333333333337</v>
      </c>
      <c r="E4063">
        <v>11999</v>
      </c>
      <c r="F4063">
        <v>12007</v>
      </c>
      <c r="G4063">
        <v>11949</v>
      </c>
      <c r="H4063">
        <v>11955</v>
      </c>
      <c r="J4063">
        <v>-44</v>
      </c>
      <c r="K4063">
        <f t="shared" si="1374"/>
        <v>-58</v>
      </c>
      <c r="L4063">
        <v>58</v>
      </c>
      <c r="W4063">
        <f t="shared" si="1366"/>
        <v>0</v>
      </c>
      <c r="X4063">
        <f t="shared" si="1367"/>
        <v>44</v>
      </c>
      <c r="Y4063">
        <f t="shared" si="1368"/>
        <v>0</v>
      </c>
      <c r="Z4063" s="22">
        <f t="shared" si="1369"/>
        <v>0</v>
      </c>
      <c r="AA4063" s="22">
        <f t="shared" si="1370"/>
        <v>0</v>
      </c>
      <c r="AB4063">
        <f t="shared" si="1371"/>
        <v>0</v>
      </c>
      <c r="AC4063" s="22">
        <f t="shared" si="1372"/>
        <v>0</v>
      </c>
      <c r="AD4063" s="22">
        <f t="shared" si="1373"/>
        <v>0</v>
      </c>
    </row>
    <row r="4064" spans="3:30" x14ac:dyDescent="0.25">
      <c r="D4064" s="1">
        <v>0.75</v>
      </c>
      <c r="E4064">
        <v>11955</v>
      </c>
      <c r="F4064">
        <v>11971</v>
      </c>
      <c r="G4064">
        <v>11934</v>
      </c>
      <c r="H4064">
        <v>11965</v>
      </c>
      <c r="J4064">
        <v>10</v>
      </c>
      <c r="K4064">
        <f t="shared" si="1374"/>
        <v>-78</v>
      </c>
      <c r="L4064">
        <v>37</v>
      </c>
      <c r="W4064">
        <f t="shared" si="1366"/>
        <v>0</v>
      </c>
      <c r="X4064">
        <f t="shared" si="1367"/>
        <v>10</v>
      </c>
      <c r="Y4064">
        <f t="shared" si="1368"/>
        <v>0</v>
      </c>
      <c r="Z4064" s="22">
        <f t="shared" si="1369"/>
        <v>0</v>
      </c>
      <c r="AA4064" s="22">
        <f t="shared" si="1370"/>
        <v>0</v>
      </c>
      <c r="AB4064">
        <f t="shared" si="1371"/>
        <v>0</v>
      </c>
      <c r="AC4064" s="22">
        <f t="shared" si="1372"/>
        <v>0</v>
      </c>
      <c r="AD4064" s="22">
        <f t="shared" si="1373"/>
        <v>0</v>
      </c>
    </row>
    <row r="4065" spans="3:30" x14ac:dyDescent="0.25">
      <c r="D4065" s="1">
        <v>0.79166666666666663</v>
      </c>
      <c r="E4065">
        <v>11965</v>
      </c>
      <c r="F4065">
        <v>11971</v>
      </c>
      <c r="G4065">
        <v>11939</v>
      </c>
      <c r="H4065">
        <v>11945</v>
      </c>
      <c r="J4065">
        <v>-20</v>
      </c>
      <c r="K4065">
        <f t="shared" si="1374"/>
        <v>-75</v>
      </c>
      <c r="L4065">
        <v>32</v>
      </c>
      <c r="W4065">
        <f t="shared" si="1366"/>
        <v>0</v>
      </c>
      <c r="X4065">
        <f t="shared" si="1367"/>
        <v>20</v>
      </c>
      <c r="Y4065">
        <f t="shared" si="1368"/>
        <v>0</v>
      </c>
      <c r="Z4065" s="22">
        <f t="shared" si="1369"/>
        <v>0</v>
      </c>
      <c r="AA4065" s="22">
        <f t="shared" si="1370"/>
        <v>0</v>
      </c>
      <c r="AB4065">
        <f t="shared" si="1371"/>
        <v>0</v>
      </c>
      <c r="AC4065" s="22">
        <f t="shared" si="1372"/>
        <v>0</v>
      </c>
      <c r="AD4065" s="22">
        <f t="shared" si="1373"/>
        <v>0</v>
      </c>
    </row>
    <row r="4066" spans="3:30" x14ac:dyDescent="0.25">
      <c r="D4066" s="1">
        <v>0.83333333333333337</v>
      </c>
      <c r="E4066">
        <v>11946</v>
      </c>
      <c r="F4066">
        <v>11951</v>
      </c>
      <c r="G4066">
        <v>11933</v>
      </c>
      <c r="H4066">
        <v>11949</v>
      </c>
      <c r="J4066">
        <v>3</v>
      </c>
      <c r="K4066">
        <f t="shared" si="1374"/>
        <v>-69</v>
      </c>
      <c r="L4066">
        <v>18</v>
      </c>
      <c r="W4066">
        <f t="shared" si="1366"/>
        <v>0</v>
      </c>
      <c r="X4066">
        <f t="shared" si="1367"/>
        <v>3</v>
      </c>
      <c r="Y4066">
        <f t="shared" si="1368"/>
        <v>0</v>
      </c>
      <c r="Z4066" s="22">
        <f t="shared" si="1369"/>
        <v>0</v>
      </c>
      <c r="AA4066" s="22">
        <f t="shared" si="1370"/>
        <v>0</v>
      </c>
      <c r="AB4066">
        <f t="shared" si="1371"/>
        <v>0</v>
      </c>
      <c r="AC4066" s="22">
        <f t="shared" si="1372"/>
        <v>0</v>
      </c>
      <c r="AD4066" s="22">
        <f t="shared" si="1373"/>
        <v>0</v>
      </c>
    </row>
    <row r="4067" spans="3:30" x14ac:dyDescent="0.25">
      <c r="D4067" s="1">
        <v>0.875</v>
      </c>
      <c r="E4067">
        <v>11950</v>
      </c>
      <c r="F4067">
        <v>11961</v>
      </c>
      <c r="G4067">
        <v>11947</v>
      </c>
      <c r="H4067">
        <v>11956</v>
      </c>
      <c r="J4067">
        <v>6</v>
      </c>
      <c r="K4067">
        <f t="shared" si="1374"/>
        <v>-64</v>
      </c>
      <c r="L4067">
        <v>14</v>
      </c>
      <c r="W4067">
        <f t="shared" si="1366"/>
        <v>0</v>
      </c>
      <c r="X4067">
        <f t="shared" si="1367"/>
        <v>6</v>
      </c>
      <c r="Y4067">
        <f t="shared" si="1368"/>
        <v>0</v>
      </c>
      <c r="Z4067" s="22">
        <f t="shared" si="1369"/>
        <v>0</v>
      </c>
      <c r="AA4067" s="22">
        <f t="shared" si="1370"/>
        <v>0</v>
      </c>
      <c r="AB4067">
        <f t="shared" si="1371"/>
        <v>0</v>
      </c>
      <c r="AC4067" s="22">
        <f t="shared" si="1372"/>
        <v>0</v>
      </c>
      <c r="AD4067" s="22">
        <f t="shared" si="1373"/>
        <v>0</v>
      </c>
    </row>
    <row r="4068" spans="3:30" x14ac:dyDescent="0.25">
      <c r="D4068" s="2">
        <v>0.91666666666666663</v>
      </c>
      <c r="E4068">
        <v>11956</v>
      </c>
      <c r="F4068">
        <v>11968</v>
      </c>
      <c r="G4068">
        <v>11954</v>
      </c>
      <c r="H4068">
        <v>11961</v>
      </c>
      <c r="J4068">
        <v>5</v>
      </c>
      <c r="K4068">
        <f t="shared" si="1374"/>
        <v>-64</v>
      </c>
      <c r="L4068">
        <v>14</v>
      </c>
      <c r="W4068">
        <f t="shared" si="1366"/>
        <v>0</v>
      </c>
      <c r="X4068">
        <f t="shared" si="1367"/>
        <v>5</v>
      </c>
      <c r="Y4068">
        <f t="shared" si="1368"/>
        <v>0</v>
      </c>
      <c r="Z4068" s="22">
        <f t="shared" si="1369"/>
        <v>0</v>
      </c>
      <c r="AA4068" s="22">
        <f t="shared" si="1370"/>
        <v>0</v>
      </c>
      <c r="AB4068">
        <f t="shared" si="1371"/>
        <v>0</v>
      </c>
      <c r="AC4068" s="22">
        <f t="shared" si="1372"/>
        <v>0</v>
      </c>
      <c r="AD4068" s="22">
        <f t="shared" si="1373"/>
        <v>0</v>
      </c>
    </row>
    <row r="4069" spans="3:30" hidden="1" x14ac:dyDescent="0.25">
      <c r="D4069" s="1">
        <v>0</v>
      </c>
      <c r="E4069">
        <v>11961</v>
      </c>
      <c r="F4069">
        <v>11961</v>
      </c>
      <c r="G4069">
        <v>11961</v>
      </c>
      <c r="H4069">
        <v>11961</v>
      </c>
      <c r="Z4069"/>
      <c r="AA4069"/>
      <c r="AC4069"/>
      <c r="AD4069"/>
    </row>
    <row r="4070" spans="3:30" hidden="1" x14ac:dyDescent="0.25">
      <c r="D4070" s="1">
        <v>0.16666666666666666</v>
      </c>
      <c r="E4070">
        <v>11953</v>
      </c>
      <c r="F4070">
        <v>11953</v>
      </c>
      <c r="G4070">
        <v>11949</v>
      </c>
      <c r="H4070">
        <v>11953</v>
      </c>
      <c r="Z4070"/>
      <c r="AA4070"/>
      <c r="AC4070"/>
      <c r="AD4070"/>
    </row>
    <row r="4071" spans="3:30" hidden="1" x14ac:dyDescent="0.25">
      <c r="D4071" s="1">
        <v>0.20833333333333334</v>
      </c>
      <c r="E4071">
        <v>11954</v>
      </c>
      <c r="F4071">
        <v>11954</v>
      </c>
      <c r="G4071">
        <v>11950</v>
      </c>
      <c r="H4071">
        <v>11952</v>
      </c>
      <c r="Z4071"/>
      <c r="AA4071"/>
      <c r="AC4071"/>
      <c r="AD4071"/>
    </row>
    <row r="4072" spans="3:30" hidden="1" x14ac:dyDescent="0.25">
      <c r="D4072" s="1">
        <v>0.25</v>
      </c>
      <c r="E4072">
        <v>11953</v>
      </c>
      <c r="F4072">
        <v>11953</v>
      </c>
      <c r="G4072">
        <v>11950</v>
      </c>
      <c r="H4072">
        <v>11952</v>
      </c>
      <c r="Z4072"/>
      <c r="AA4072"/>
      <c r="AC4072"/>
      <c r="AD4072"/>
    </row>
    <row r="4073" spans="3:30" hidden="1" x14ac:dyDescent="0.25">
      <c r="D4073" s="1">
        <v>0.29166666666666669</v>
      </c>
      <c r="E4073">
        <v>11953</v>
      </c>
      <c r="F4073">
        <v>11954</v>
      </c>
      <c r="G4073">
        <v>11952</v>
      </c>
      <c r="H4073">
        <v>11953</v>
      </c>
      <c r="Z4073"/>
      <c r="AA4073"/>
      <c r="AC4073"/>
      <c r="AD4073"/>
    </row>
    <row r="4074" spans="3:30" x14ac:dyDescent="0.25">
      <c r="D4074" s="2">
        <v>0.33333333333333331</v>
      </c>
      <c r="E4074">
        <v>11952</v>
      </c>
      <c r="F4074">
        <v>11961</v>
      </c>
      <c r="G4074">
        <v>11952</v>
      </c>
      <c r="H4074">
        <v>11957</v>
      </c>
      <c r="J4074">
        <v>5</v>
      </c>
      <c r="K4074">
        <v>0</v>
      </c>
      <c r="L4074">
        <v>9</v>
      </c>
      <c r="M4074">
        <v>54</v>
      </c>
      <c r="N4074">
        <v>1</v>
      </c>
      <c r="R4074">
        <f>MAX(F4072:F4088)</f>
        <v>12018</v>
      </c>
      <c r="W4074">
        <f t="shared" ref="W4074:W4088" si="1375">ABS(M4074)</f>
        <v>54</v>
      </c>
      <c r="X4074">
        <f t="shared" ref="X4074:X4088" si="1376">ABS(J4074)</f>
        <v>5</v>
      </c>
      <c r="Y4074">
        <f t="shared" ref="Y4074:Y4088" si="1377">IF(R4074&lt;1000,ABS(R4074),0)</f>
        <v>0</v>
      </c>
      <c r="Z4074" s="22">
        <f t="shared" ref="Z4074:Z4088" si="1378">IF(N4074=1,0,ABS(N4074))</f>
        <v>0</v>
      </c>
      <c r="AA4074" s="22">
        <f t="shared" ref="AA4074:AA4088" si="1379">ABS(O4074)</f>
        <v>0</v>
      </c>
      <c r="AB4074">
        <f t="shared" ref="AB4074:AB4088" si="1380">IF(N4074=1,1,0)</f>
        <v>1</v>
      </c>
      <c r="AC4074" s="22">
        <f t="shared" ref="AC4074:AC4088" si="1381">IF(N4074=1,ABS(N4075),0)</f>
        <v>4.5578851412944391E-3</v>
      </c>
      <c r="AD4074" s="22">
        <f t="shared" ref="AD4074:AD4088" si="1382">IF(N4074=1,0,ABS(O4075))</f>
        <v>0</v>
      </c>
    </row>
    <row r="4075" spans="3:30" x14ac:dyDescent="0.25">
      <c r="D4075" s="2">
        <v>0.375</v>
      </c>
      <c r="E4075">
        <v>11959</v>
      </c>
      <c r="F4075">
        <v>11979</v>
      </c>
      <c r="G4075">
        <v>11956</v>
      </c>
      <c r="H4075">
        <v>11957</v>
      </c>
      <c r="J4075">
        <v>-2</v>
      </c>
      <c r="K4075">
        <f t="shared" ref="K4075:K4088" si="1383">K4074+J4076</f>
        <v>24</v>
      </c>
      <c r="L4075">
        <v>23</v>
      </c>
      <c r="N4075">
        <f>IF(J4074&lt;0,MIN(K4075:K4088),MAX(K4075:K4088))/R4054</f>
        <v>4.5578851412944391E-3</v>
      </c>
      <c r="O4075">
        <f>IF(J4074&lt;0,MAX(K4075:K4088),MIN(K4075:K4088))/R4054</f>
        <v>1.0773183061241402E-3</v>
      </c>
      <c r="R4075">
        <f>MIN(G4072:G4088)</f>
        <v>11947</v>
      </c>
      <c r="W4075">
        <f t="shared" si="1375"/>
        <v>0</v>
      </c>
      <c r="X4075">
        <f t="shared" si="1376"/>
        <v>2</v>
      </c>
      <c r="Y4075">
        <f t="shared" si="1377"/>
        <v>0</v>
      </c>
      <c r="Z4075" s="22">
        <f t="shared" si="1378"/>
        <v>4.5578851412944391E-3</v>
      </c>
      <c r="AA4075" s="22">
        <f t="shared" si="1379"/>
        <v>1.0773183061241402E-3</v>
      </c>
      <c r="AB4075">
        <f t="shared" si="1380"/>
        <v>0</v>
      </c>
      <c r="AC4075" s="22">
        <f t="shared" si="1381"/>
        <v>0</v>
      </c>
      <c r="AD4075" s="22">
        <f t="shared" si="1382"/>
        <v>0</v>
      </c>
    </row>
    <row r="4076" spans="3:30" x14ac:dyDescent="0.25">
      <c r="D4076" s="1">
        <v>0.41666666666666669</v>
      </c>
      <c r="E4076">
        <v>11957</v>
      </c>
      <c r="F4076">
        <v>11990</v>
      </c>
      <c r="G4076">
        <v>11947</v>
      </c>
      <c r="H4076">
        <v>11981</v>
      </c>
      <c r="J4076">
        <v>24</v>
      </c>
      <c r="K4076">
        <f t="shared" si="1383"/>
        <v>21</v>
      </c>
      <c r="L4076">
        <v>43</v>
      </c>
      <c r="R4076">
        <f>R4074-R4075</f>
        <v>71</v>
      </c>
      <c r="W4076">
        <f t="shared" si="1375"/>
        <v>0</v>
      </c>
      <c r="X4076">
        <f t="shared" si="1376"/>
        <v>24</v>
      </c>
      <c r="Y4076">
        <f t="shared" si="1377"/>
        <v>71</v>
      </c>
      <c r="Z4076" s="22">
        <f t="shared" si="1378"/>
        <v>0</v>
      </c>
      <c r="AA4076" s="22">
        <f t="shared" si="1379"/>
        <v>0</v>
      </c>
      <c r="AB4076">
        <f t="shared" si="1380"/>
        <v>0</v>
      </c>
      <c r="AC4076" s="22">
        <f t="shared" si="1381"/>
        <v>0</v>
      </c>
      <c r="AD4076" s="22">
        <f t="shared" si="1382"/>
        <v>0</v>
      </c>
    </row>
    <row r="4077" spans="3:30" x14ac:dyDescent="0.25">
      <c r="D4077" s="1">
        <v>0.45833333333333331</v>
      </c>
      <c r="E4077">
        <v>11982</v>
      </c>
      <c r="F4077">
        <v>11982</v>
      </c>
      <c r="G4077">
        <v>11957</v>
      </c>
      <c r="H4077">
        <v>11979</v>
      </c>
      <c r="J4077">
        <v>-3</v>
      </c>
      <c r="K4077">
        <f t="shared" si="1383"/>
        <v>17</v>
      </c>
      <c r="L4077">
        <v>25</v>
      </c>
      <c r="R4077">
        <v>71</v>
      </c>
      <c r="W4077">
        <f t="shared" si="1375"/>
        <v>0</v>
      </c>
      <c r="X4077">
        <f t="shared" si="1376"/>
        <v>3</v>
      </c>
      <c r="Y4077">
        <f t="shared" si="1377"/>
        <v>71</v>
      </c>
      <c r="Z4077" s="22">
        <f t="shared" si="1378"/>
        <v>0</v>
      </c>
      <c r="AA4077" s="22">
        <f t="shared" si="1379"/>
        <v>0</v>
      </c>
      <c r="AB4077">
        <f t="shared" si="1380"/>
        <v>0</v>
      </c>
      <c r="AC4077" s="22">
        <f t="shared" si="1381"/>
        <v>0</v>
      </c>
      <c r="AD4077" s="22">
        <f t="shared" si="1382"/>
        <v>0</v>
      </c>
    </row>
    <row r="4078" spans="3:30" x14ac:dyDescent="0.25">
      <c r="D4078" s="1">
        <v>0.5</v>
      </c>
      <c r="E4078">
        <v>11979</v>
      </c>
      <c r="F4078">
        <v>11985</v>
      </c>
      <c r="G4078">
        <v>11971</v>
      </c>
      <c r="H4078">
        <v>11975</v>
      </c>
      <c r="J4078">
        <v>-4</v>
      </c>
      <c r="K4078">
        <f t="shared" si="1383"/>
        <v>13</v>
      </c>
      <c r="L4078">
        <v>14</v>
      </c>
      <c r="W4078">
        <f t="shared" si="1375"/>
        <v>0</v>
      </c>
      <c r="X4078">
        <f t="shared" si="1376"/>
        <v>4</v>
      </c>
      <c r="Y4078">
        <f t="shared" si="1377"/>
        <v>0</v>
      </c>
      <c r="Z4078" s="22">
        <f t="shared" si="1378"/>
        <v>0</v>
      </c>
      <c r="AA4078" s="22">
        <f t="shared" si="1379"/>
        <v>0</v>
      </c>
      <c r="AB4078">
        <f t="shared" si="1380"/>
        <v>0</v>
      </c>
      <c r="AC4078" s="22">
        <f t="shared" si="1381"/>
        <v>0</v>
      </c>
      <c r="AD4078" s="22">
        <f t="shared" si="1382"/>
        <v>0</v>
      </c>
    </row>
    <row r="4079" spans="3:30" x14ac:dyDescent="0.25">
      <c r="C4079">
        <v>1</v>
      </c>
      <c r="D4079" s="1">
        <v>0.54166666666666663</v>
      </c>
      <c r="E4079">
        <v>11975</v>
      </c>
      <c r="F4079">
        <v>11981</v>
      </c>
      <c r="G4079">
        <v>11961</v>
      </c>
      <c r="H4079">
        <v>11971</v>
      </c>
      <c r="J4079">
        <v>-4</v>
      </c>
      <c r="K4079">
        <f t="shared" si="1383"/>
        <v>28</v>
      </c>
      <c r="L4079">
        <v>20</v>
      </c>
      <c r="W4079">
        <f t="shared" si="1375"/>
        <v>0</v>
      </c>
      <c r="X4079">
        <f t="shared" si="1376"/>
        <v>4</v>
      </c>
      <c r="Y4079">
        <f t="shared" si="1377"/>
        <v>0</v>
      </c>
      <c r="Z4079" s="22">
        <f t="shared" si="1378"/>
        <v>0</v>
      </c>
      <c r="AA4079" s="22">
        <f t="shared" si="1379"/>
        <v>0</v>
      </c>
      <c r="AB4079">
        <f t="shared" si="1380"/>
        <v>0</v>
      </c>
      <c r="AC4079" s="22">
        <f t="shared" si="1381"/>
        <v>0</v>
      </c>
      <c r="AD4079" s="22">
        <f t="shared" si="1382"/>
        <v>0</v>
      </c>
    </row>
    <row r="4080" spans="3:30" x14ac:dyDescent="0.25">
      <c r="D4080" s="1">
        <v>0.58333333333333337</v>
      </c>
      <c r="E4080">
        <v>11971</v>
      </c>
      <c r="F4080">
        <v>11987</v>
      </c>
      <c r="G4080">
        <v>11969</v>
      </c>
      <c r="H4080">
        <v>11986</v>
      </c>
      <c r="J4080">
        <v>15</v>
      </c>
      <c r="K4080">
        <f t="shared" si="1383"/>
        <v>23</v>
      </c>
      <c r="L4080">
        <v>18</v>
      </c>
      <c r="W4080">
        <f t="shared" si="1375"/>
        <v>0</v>
      </c>
      <c r="X4080">
        <f t="shared" si="1376"/>
        <v>15</v>
      </c>
      <c r="Y4080">
        <f t="shared" si="1377"/>
        <v>0</v>
      </c>
      <c r="Z4080" s="22">
        <f t="shared" si="1378"/>
        <v>0</v>
      </c>
      <c r="AA4080" s="22">
        <f t="shared" si="1379"/>
        <v>0</v>
      </c>
      <c r="AB4080">
        <f t="shared" si="1380"/>
        <v>0</v>
      </c>
      <c r="AC4080" s="22">
        <f t="shared" si="1381"/>
        <v>0</v>
      </c>
      <c r="AD4080" s="22">
        <f t="shared" si="1382"/>
        <v>0</v>
      </c>
    </row>
    <row r="4081" spans="4:30" x14ac:dyDescent="0.25">
      <c r="D4081" s="1">
        <v>0.625</v>
      </c>
      <c r="E4081">
        <v>11987</v>
      </c>
      <c r="F4081">
        <v>12006</v>
      </c>
      <c r="G4081">
        <v>11981</v>
      </c>
      <c r="H4081">
        <v>11982</v>
      </c>
      <c r="J4081">
        <v>-5</v>
      </c>
      <c r="K4081">
        <f t="shared" si="1383"/>
        <v>30</v>
      </c>
      <c r="L4081">
        <v>25</v>
      </c>
      <c r="W4081">
        <f t="shared" si="1375"/>
        <v>0</v>
      </c>
      <c r="X4081">
        <f t="shared" si="1376"/>
        <v>5</v>
      </c>
      <c r="Y4081">
        <f t="shared" si="1377"/>
        <v>0</v>
      </c>
      <c r="Z4081" s="22">
        <f t="shared" si="1378"/>
        <v>0</v>
      </c>
      <c r="AA4081" s="22">
        <f t="shared" si="1379"/>
        <v>0</v>
      </c>
      <c r="AB4081">
        <f t="shared" si="1380"/>
        <v>0</v>
      </c>
      <c r="AC4081" s="22">
        <f t="shared" si="1381"/>
        <v>0</v>
      </c>
      <c r="AD4081" s="22">
        <f t="shared" si="1382"/>
        <v>0</v>
      </c>
    </row>
    <row r="4082" spans="4:30" x14ac:dyDescent="0.25">
      <c r="D4082" s="1">
        <v>0.66666666666666663</v>
      </c>
      <c r="E4082">
        <v>11982</v>
      </c>
      <c r="F4082">
        <v>12006</v>
      </c>
      <c r="G4082">
        <v>11982</v>
      </c>
      <c r="H4082">
        <v>11989</v>
      </c>
      <c r="J4082">
        <v>7</v>
      </c>
      <c r="K4082">
        <f t="shared" si="1383"/>
        <v>35</v>
      </c>
      <c r="L4082">
        <v>24</v>
      </c>
      <c r="W4082">
        <f t="shared" si="1375"/>
        <v>0</v>
      </c>
      <c r="X4082">
        <f t="shared" si="1376"/>
        <v>7</v>
      </c>
      <c r="Y4082">
        <f t="shared" si="1377"/>
        <v>0</v>
      </c>
      <c r="Z4082" s="22">
        <f t="shared" si="1378"/>
        <v>0</v>
      </c>
      <c r="AA4082" s="22">
        <f t="shared" si="1379"/>
        <v>0</v>
      </c>
      <c r="AB4082">
        <f t="shared" si="1380"/>
        <v>0</v>
      </c>
      <c r="AC4082" s="22">
        <f t="shared" si="1381"/>
        <v>0</v>
      </c>
      <c r="AD4082" s="22">
        <f t="shared" si="1382"/>
        <v>0</v>
      </c>
    </row>
    <row r="4083" spans="4:30" x14ac:dyDescent="0.25">
      <c r="D4083" s="1">
        <v>0.70833333333333337</v>
      </c>
      <c r="E4083">
        <v>11989</v>
      </c>
      <c r="F4083">
        <v>11997</v>
      </c>
      <c r="G4083">
        <v>11983</v>
      </c>
      <c r="H4083">
        <v>11994</v>
      </c>
      <c r="J4083">
        <v>5</v>
      </c>
      <c r="K4083">
        <f t="shared" si="1383"/>
        <v>32</v>
      </c>
      <c r="L4083">
        <v>14</v>
      </c>
      <c r="W4083">
        <f t="shared" si="1375"/>
        <v>0</v>
      </c>
      <c r="X4083">
        <f t="shared" si="1376"/>
        <v>5</v>
      </c>
      <c r="Y4083">
        <f t="shared" si="1377"/>
        <v>0</v>
      </c>
      <c r="Z4083" s="22">
        <f t="shared" si="1378"/>
        <v>0</v>
      </c>
      <c r="AA4083" s="22">
        <f t="shared" si="1379"/>
        <v>0</v>
      </c>
      <c r="AB4083">
        <f t="shared" si="1380"/>
        <v>0</v>
      </c>
      <c r="AC4083" s="22">
        <f t="shared" si="1381"/>
        <v>0</v>
      </c>
      <c r="AD4083" s="22">
        <f t="shared" si="1382"/>
        <v>0</v>
      </c>
    </row>
    <row r="4084" spans="4:30" x14ac:dyDescent="0.25">
      <c r="D4084" s="1">
        <v>0.75</v>
      </c>
      <c r="E4084">
        <v>11994</v>
      </c>
      <c r="F4084">
        <v>12001</v>
      </c>
      <c r="G4084">
        <v>11990</v>
      </c>
      <c r="H4084">
        <v>11991</v>
      </c>
      <c r="J4084">
        <v>-3</v>
      </c>
      <c r="K4084">
        <f t="shared" si="1383"/>
        <v>36</v>
      </c>
      <c r="L4084">
        <v>11</v>
      </c>
      <c r="W4084">
        <f t="shared" si="1375"/>
        <v>0</v>
      </c>
      <c r="X4084">
        <f t="shared" si="1376"/>
        <v>3</v>
      </c>
      <c r="Y4084">
        <f t="shared" si="1377"/>
        <v>0</v>
      </c>
      <c r="Z4084" s="22">
        <f t="shared" si="1378"/>
        <v>0</v>
      </c>
      <c r="AA4084" s="22">
        <f t="shared" si="1379"/>
        <v>0</v>
      </c>
      <c r="AB4084">
        <f t="shared" si="1380"/>
        <v>0</v>
      </c>
      <c r="AC4084" s="22">
        <f t="shared" si="1381"/>
        <v>0</v>
      </c>
      <c r="AD4084" s="22">
        <f t="shared" si="1382"/>
        <v>0</v>
      </c>
    </row>
    <row r="4085" spans="4:30" x14ac:dyDescent="0.25">
      <c r="D4085" s="1">
        <v>0.79166666666666663</v>
      </c>
      <c r="E4085">
        <v>11991</v>
      </c>
      <c r="F4085">
        <v>11996</v>
      </c>
      <c r="G4085">
        <v>11988</v>
      </c>
      <c r="H4085">
        <v>11995</v>
      </c>
      <c r="J4085">
        <v>4</v>
      </c>
      <c r="K4085">
        <f t="shared" si="1383"/>
        <v>37</v>
      </c>
      <c r="L4085">
        <v>8</v>
      </c>
      <c r="W4085">
        <f t="shared" si="1375"/>
        <v>0</v>
      </c>
      <c r="X4085">
        <f t="shared" si="1376"/>
        <v>4</v>
      </c>
      <c r="Y4085">
        <f t="shared" si="1377"/>
        <v>0</v>
      </c>
      <c r="Z4085" s="22">
        <f t="shared" si="1378"/>
        <v>0</v>
      </c>
      <c r="AA4085" s="22">
        <f t="shared" si="1379"/>
        <v>0</v>
      </c>
      <c r="AB4085">
        <f t="shared" si="1380"/>
        <v>0</v>
      </c>
      <c r="AC4085" s="22">
        <f t="shared" si="1381"/>
        <v>0</v>
      </c>
      <c r="AD4085" s="22">
        <f t="shared" si="1382"/>
        <v>0</v>
      </c>
    </row>
    <row r="4086" spans="4:30" x14ac:dyDescent="0.25">
      <c r="D4086" s="1">
        <v>0.83333333333333337</v>
      </c>
      <c r="E4086">
        <v>11995</v>
      </c>
      <c r="F4086">
        <v>11997</v>
      </c>
      <c r="G4086">
        <v>11993</v>
      </c>
      <c r="H4086">
        <v>11996</v>
      </c>
      <c r="J4086">
        <v>1</v>
      </c>
      <c r="K4086">
        <f t="shared" si="1383"/>
        <v>55</v>
      </c>
      <c r="L4086">
        <v>4</v>
      </c>
      <c r="W4086">
        <f t="shared" si="1375"/>
        <v>0</v>
      </c>
      <c r="X4086">
        <f t="shared" si="1376"/>
        <v>1</v>
      </c>
      <c r="Y4086">
        <f t="shared" si="1377"/>
        <v>0</v>
      </c>
      <c r="Z4086" s="22">
        <f t="shared" si="1378"/>
        <v>0</v>
      </c>
      <c r="AA4086" s="22">
        <f t="shared" si="1379"/>
        <v>0</v>
      </c>
      <c r="AB4086">
        <f t="shared" si="1380"/>
        <v>0</v>
      </c>
      <c r="AC4086" s="22">
        <f t="shared" si="1381"/>
        <v>0</v>
      </c>
      <c r="AD4086" s="22">
        <f t="shared" si="1382"/>
        <v>0</v>
      </c>
    </row>
    <row r="4087" spans="4:30" x14ac:dyDescent="0.25">
      <c r="D4087" s="1">
        <v>0.875</v>
      </c>
      <c r="E4087">
        <v>11996</v>
      </c>
      <c r="F4087">
        <v>12018</v>
      </c>
      <c r="G4087">
        <v>11996</v>
      </c>
      <c r="H4087">
        <v>12014</v>
      </c>
      <c r="J4087">
        <v>18</v>
      </c>
      <c r="K4087">
        <f t="shared" si="1383"/>
        <v>47</v>
      </c>
      <c r="L4087">
        <v>22</v>
      </c>
      <c r="W4087">
        <f t="shared" si="1375"/>
        <v>0</v>
      </c>
      <c r="X4087">
        <f t="shared" si="1376"/>
        <v>18</v>
      </c>
      <c r="Y4087">
        <f t="shared" si="1377"/>
        <v>0</v>
      </c>
      <c r="Z4087" s="22">
        <f t="shared" si="1378"/>
        <v>0</v>
      </c>
      <c r="AA4087" s="22">
        <f t="shared" si="1379"/>
        <v>0</v>
      </c>
      <c r="AB4087">
        <f t="shared" si="1380"/>
        <v>0</v>
      </c>
      <c r="AC4087" s="22">
        <f t="shared" si="1381"/>
        <v>0</v>
      </c>
      <c r="AD4087" s="22">
        <f t="shared" si="1382"/>
        <v>0</v>
      </c>
    </row>
    <row r="4088" spans="4:30" x14ac:dyDescent="0.25">
      <c r="D4088" s="2">
        <v>0.91666666666666663</v>
      </c>
      <c r="E4088">
        <v>12014</v>
      </c>
      <c r="F4088">
        <v>12015</v>
      </c>
      <c r="G4088">
        <v>12005</v>
      </c>
      <c r="H4088">
        <v>12006</v>
      </c>
      <c r="J4088">
        <v>-8</v>
      </c>
      <c r="K4088">
        <f t="shared" si="1383"/>
        <v>47</v>
      </c>
      <c r="L4088">
        <v>10</v>
      </c>
      <c r="W4088">
        <f t="shared" si="1375"/>
        <v>0</v>
      </c>
      <c r="X4088">
        <f t="shared" si="1376"/>
        <v>8</v>
      </c>
      <c r="Y4088">
        <f t="shared" si="1377"/>
        <v>0</v>
      </c>
      <c r="Z4088" s="22">
        <f t="shared" si="1378"/>
        <v>0</v>
      </c>
      <c r="AA4088" s="22">
        <f t="shared" si="1379"/>
        <v>0</v>
      </c>
      <c r="AB4088">
        <f t="shared" si="1380"/>
        <v>0</v>
      </c>
      <c r="AC4088" s="22">
        <f t="shared" si="1381"/>
        <v>0</v>
      </c>
      <c r="AD4088" s="22">
        <f t="shared" si="1382"/>
        <v>0</v>
      </c>
    </row>
    <row r="4089" spans="4:30" hidden="1" x14ac:dyDescent="0.25">
      <c r="D4089" s="1">
        <v>0</v>
      </c>
      <c r="E4089">
        <v>12002</v>
      </c>
      <c r="F4089">
        <v>12007</v>
      </c>
      <c r="G4089">
        <v>12000</v>
      </c>
      <c r="H4089">
        <v>12005</v>
      </c>
      <c r="Z4089"/>
      <c r="AA4089"/>
      <c r="AC4089"/>
      <c r="AD4089"/>
    </row>
    <row r="4090" spans="4:30" hidden="1" x14ac:dyDescent="0.25">
      <c r="D4090" s="1">
        <v>4.1666666666666664E-2</v>
      </c>
      <c r="E4090">
        <v>12005</v>
      </c>
      <c r="F4090">
        <v>12005</v>
      </c>
      <c r="G4090">
        <v>12001</v>
      </c>
      <c r="H4090">
        <v>12002</v>
      </c>
      <c r="Z4090"/>
      <c r="AA4090"/>
      <c r="AC4090"/>
      <c r="AD4090"/>
    </row>
    <row r="4091" spans="4:30" hidden="1" x14ac:dyDescent="0.25">
      <c r="D4091" s="1">
        <v>8.3333333333333329E-2</v>
      </c>
      <c r="E4091">
        <v>12001</v>
      </c>
      <c r="F4091">
        <v>12001</v>
      </c>
      <c r="G4091">
        <v>11995</v>
      </c>
      <c r="H4091">
        <v>11999</v>
      </c>
      <c r="Z4091"/>
      <c r="AA4091"/>
      <c r="AC4091"/>
      <c r="AD4091"/>
    </row>
    <row r="4092" spans="4:30" hidden="1" x14ac:dyDescent="0.25">
      <c r="D4092" s="1">
        <v>0.125</v>
      </c>
      <c r="E4092">
        <v>11999</v>
      </c>
      <c r="F4092">
        <v>12000</v>
      </c>
      <c r="G4092">
        <v>11993</v>
      </c>
      <c r="H4092">
        <v>11997</v>
      </c>
      <c r="Z4092"/>
      <c r="AA4092"/>
      <c r="AC4092"/>
      <c r="AD4092"/>
    </row>
    <row r="4093" spans="4:30" hidden="1" x14ac:dyDescent="0.25">
      <c r="D4093" s="1">
        <v>0.16666666666666666</v>
      </c>
      <c r="E4093">
        <v>11998</v>
      </c>
      <c r="F4093">
        <v>11998</v>
      </c>
      <c r="G4093">
        <v>11997</v>
      </c>
      <c r="H4093">
        <v>11997</v>
      </c>
      <c r="Z4093"/>
      <c r="AA4093"/>
      <c r="AC4093"/>
      <c r="AD4093"/>
    </row>
    <row r="4094" spans="4:30" hidden="1" x14ac:dyDescent="0.25">
      <c r="D4094" s="1">
        <v>0.20833333333333334</v>
      </c>
      <c r="E4094">
        <v>11999</v>
      </c>
      <c r="F4094">
        <v>12001</v>
      </c>
      <c r="G4094">
        <v>11998</v>
      </c>
      <c r="H4094">
        <v>12000</v>
      </c>
      <c r="Z4094"/>
      <c r="AA4094"/>
      <c r="AC4094"/>
      <c r="AD4094"/>
    </row>
    <row r="4095" spans="4:30" hidden="1" x14ac:dyDescent="0.25">
      <c r="D4095" s="1">
        <v>0.25</v>
      </c>
      <c r="E4095">
        <v>12001</v>
      </c>
      <c r="F4095">
        <v>12001</v>
      </c>
      <c r="G4095">
        <v>11999</v>
      </c>
      <c r="H4095">
        <v>12001</v>
      </c>
      <c r="Z4095"/>
      <c r="AA4095"/>
      <c r="AC4095"/>
      <c r="AD4095"/>
    </row>
    <row r="4096" spans="4:30" hidden="1" x14ac:dyDescent="0.25">
      <c r="D4096" s="1">
        <v>0.29166666666666669</v>
      </c>
      <c r="E4096">
        <v>12000</v>
      </c>
      <c r="F4096">
        <v>12004</v>
      </c>
      <c r="G4096">
        <v>11993</v>
      </c>
      <c r="H4096">
        <v>12000</v>
      </c>
      <c r="Z4096"/>
      <c r="AA4096"/>
      <c r="AC4096"/>
      <c r="AD4096"/>
    </row>
    <row r="4097" spans="3:30" x14ac:dyDescent="0.25">
      <c r="D4097" s="2">
        <v>0.33333333333333331</v>
      </c>
      <c r="E4097">
        <v>11999</v>
      </c>
      <c r="F4097">
        <v>12018</v>
      </c>
      <c r="G4097">
        <v>11997</v>
      </c>
      <c r="H4097">
        <v>12013</v>
      </c>
      <c r="J4097">
        <v>14</v>
      </c>
      <c r="K4097">
        <v>0</v>
      </c>
      <c r="L4097">
        <v>21</v>
      </c>
      <c r="M4097">
        <v>-9</v>
      </c>
      <c r="R4097">
        <f>MAX(F4095:F4111)</f>
        <v>12018</v>
      </c>
      <c r="W4097">
        <f t="shared" ref="W4097:W4111" si="1384">ABS(M4097)</f>
        <v>9</v>
      </c>
      <c r="X4097">
        <f t="shared" ref="X4097:X4111" si="1385">ABS(J4097)</f>
        <v>14</v>
      </c>
      <c r="Y4097">
        <f t="shared" ref="Y4097:Y4111" si="1386">IF(R4097&lt;1000,ABS(R4097),0)</f>
        <v>0</v>
      </c>
      <c r="Z4097" s="22">
        <f t="shared" ref="Z4097:Z4111" si="1387">IF(N4097=1,0,ABS(N4097))</f>
        <v>0</v>
      </c>
      <c r="AA4097" s="22">
        <f t="shared" ref="AA4097:AA4111" si="1388">ABS(O4097)</f>
        <v>0</v>
      </c>
      <c r="AB4097">
        <f t="shared" ref="AB4097:AB4111" si="1389">IF(N4097=1,1,0)</f>
        <v>0</v>
      </c>
      <c r="AC4097" s="22">
        <f t="shared" ref="AC4097:AC4111" si="1390">IF(N4097=1,ABS(N4098),0)</f>
        <v>0</v>
      </c>
      <c r="AD4097" s="22">
        <f t="shared" ref="AD4097:AD4111" si="1391">IF(N4097=1,0,ABS(O4098))</f>
        <v>0.352112676056338</v>
      </c>
    </row>
    <row r="4098" spans="3:30" x14ac:dyDescent="0.25">
      <c r="D4098" s="2">
        <v>0.375</v>
      </c>
      <c r="E4098">
        <v>12007</v>
      </c>
      <c r="F4098">
        <v>12010</v>
      </c>
      <c r="G4098">
        <v>11989</v>
      </c>
      <c r="H4098">
        <v>11990</v>
      </c>
      <c r="J4098">
        <v>-17</v>
      </c>
      <c r="K4098">
        <f t="shared" ref="K4098:K4111" si="1392">K4097+J4099</f>
        <v>-25</v>
      </c>
      <c r="L4098">
        <v>21</v>
      </c>
      <c r="N4098">
        <f>IF(J4097&lt;0,MIN(K4098:K4111),MAX(K4098:K4111))/R4077</f>
        <v>9.8591549295774641E-2</v>
      </c>
      <c r="O4098">
        <f>IF(J4097&lt;0,MAX(K4098:K4111),MIN(K4098:K4111))/R4077</f>
        <v>-0.352112676056338</v>
      </c>
      <c r="R4098">
        <f>MIN(G4095:G4111)</f>
        <v>11929</v>
      </c>
      <c r="W4098">
        <f t="shared" si="1384"/>
        <v>0</v>
      </c>
      <c r="X4098">
        <f t="shared" si="1385"/>
        <v>17</v>
      </c>
      <c r="Y4098">
        <f t="shared" si="1386"/>
        <v>0</v>
      </c>
      <c r="Z4098" s="22">
        <f t="shared" si="1387"/>
        <v>9.8591549295774641E-2</v>
      </c>
      <c r="AA4098" s="22">
        <f t="shared" si="1388"/>
        <v>0.352112676056338</v>
      </c>
      <c r="AB4098">
        <f t="shared" si="1389"/>
        <v>0</v>
      </c>
      <c r="AC4098" s="22">
        <f t="shared" si="1390"/>
        <v>0</v>
      </c>
      <c r="AD4098" s="22">
        <f t="shared" si="1391"/>
        <v>0</v>
      </c>
    </row>
    <row r="4099" spans="3:30" x14ac:dyDescent="0.25">
      <c r="D4099" s="1">
        <v>0.41666666666666669</v>
      </c>
      <c r="E4099">
        <v>11991</v>
      </c>
      <c r="F4099">
        <v>11991</v>
      </c>
      <c r="G4099">
        <v>11964</v>
      </c>
      <c r="H4099">
        <v>11966</v>
      </c>
      <c r="J4099">
        <v>-25</v>
      </c>
      <c r="K4099">
        <f t="shared" si="1392"/>
        <v>-4</v>
      </c>
      <c r="L4099">
        <v>27</v>
      </c>
      <c r="R4099">
        <f>R4097-R4098</f>
        <v>89</v>
      </c>
      <c r="W4099">
        <f t="shared" si="1384"/>
        <v>0</v>
      </c>
      <c r="X4099">
        <f t="shared" si="1385"/>
        <v>25</v>
      </c>
      <c r="Y4099">
        <f t="shared" si="1386"/>
        <v>89</v>
      </c>
      <c r="Z4099" s="22">
        <f t="shared" si="1387"/>
        <v>0</v>
      </c>
      <c r="AA4099" s="22">
        <f t="shared" si="1388"/>
        <v>0</v>
      </c>
      <c r="AB4099">
        <f t="shared" si="1389"/>
        <v>0</v>
      </c>
      <c r="AC4099" s="22">
        <f t="shared" si="1390"/>
        <v>0</v>
      </c>
      <c r="AD4099" s="22">
        <f t="shared" si="1391"/>
        <v>0</v>
      </c>
    </row>
    <row r="4100" spans="3:30" x14ac:dyDescent="0.25">
      <c r="D4100" s="1">
        <v>0.45833333333333331</v>
      </c>
      <c r="E4100">
        <v>11966</v>
      </c>
      <c r="F4100">
        <v>11990</v>
      </c>
      <c r="G4100">
        <v>11965</v>
      </c>
      <c r="H4100">
        <v>11987</v>
      </c>
      <c r="J4100">
        <v>21</v>
      </c>
      <c r="K4100">
        <f t="shared" si="1392"/>
        <v>7</v>
      </c>
      <c r="L4100">
        <v>25</v>
      </c>
      <c r="R4100">
        <v>89</v>
      </c>
      <c r="W4100">
        <f t="shared" si="1384"/>
        <v>0</v>
      </c>
      <c r="X4100">
        <f t="shared" si="1385"/>
        <v>21</v>
      </c>
      <c r="Y4100">
        <f t="shared" si="1386"/>
        <v>89</v>
      </c>
      <c r="Z4100" s="22">
        <f t="shared" si="1387"/>
        <v>0</v>
      </c>
      <c r="AA4100" s="22">
        <f t="shared" si="1388"/>
        <v>0</v>
      </c>
      <c r="AB4100">
        <f t="shared" si="1389"/>
        <v>0</v>
      </c>
      <c r="AC4100" s="22">
        <f t="shared" si="1390"/>
        <v>0</v>
      </c>
      <c r="AD4100" s="22">
        <f t="shared" si="1391"/>
        <v>0</v>
      </c>
    </row>
    <row r="4101" spans="3:30" x14ac:dyDescent="0.25">
      <c r="D4101" s="1">
        <v>0.5</v>
      </c>
      <c r="E4101">
        <v>11987</v>
      </c>
      <c r="F4101">
        <v>11998</v>
      </c>
      <c r="G4101">
        <v>11975</v>
      </c>
      <c r="H4101">
        <v>11998</v>
      </c>
      <c r="J4101">
        <v>11</v>
      </c>
      <c r="K4101">
        <f t="shared" si="1392"/>
        <v>-10</v>
      </c>
      <c r="L4101">
        <v>23</v>
      </c>
      <c r="W4101">
        <f t="shared" si="1384"/>
        <v>0</v>
      </c>
      <c r="X4101">
        <f t="shared" si="1385"/>
        <v>11</v>
      </c>
      <c r="Y4101">
        <f t="shared" si="1386"/>
        <v>0</v>
      </c>
      <c r="Z4101" s="22">
        <f t="shared" si="1387"/>
        <v>0</v>
      </c>
      <c r="AA4101" s="22">
        <f t="shared" si="1388"/>
        <v>0</v>
      </c>
      <c r="AB4101">
        <f t="shared" si="1389"/>
        <v>0</v>
      </c>
      <c r="AC4101" s="22">
        <f t="shared" si="1390"/>
        <v>0</v>
      </c>
      <c r="AD4101" s="22">
        <f t="shared" si="1391"/>
        <v>0</v>
      </c>
    </row>
    <row r="4102" spans="3:30" x14ac:dyDescent="0.25">
      <c r="C4102">
        <v>1</v>
      </c>
      <c r="D4102" s="1">
        <v>0.54166666666666663</v>
      </c>
      <c r="E4102">
        <v>11998</v>
      </c>
      <c r="F4102">
        <v>12001</v>
      </c>
      <c r="G4102">
        <v>11980</v>
      </c>
      <c r="H4102">
        <v>11981</v>
      </c>
      <c r="J4102">
        <v>-17</v>
      </c>
      <c r="K4102">
        <f t="shared" si="1392"/>
        <v>-19</v>
      </c>
      <c r="L4102">
        <v>21</v>
      </c>
      <c r="W4102">
        <f t="shared" si="1384"/>
        <v>0</v>
      </c>
      <c r="X4102">
        <f t="shared" si="1385"/>
        <v>17</v>
      </c>
      <c r="Y4102">
        <f t="shared" si="1386"/>
        <v>0</v>
      </c>
      <c r="Z4102" s="22">
        <f t="shared" si="1387"/>
        <v>0</v>
      </c>
      <c r="AA4102" s="22">
        <f t="shared" si="1388"/>
        <v>0</v>
      </c>
      <c r="AB4102">
        <f t="shared" si="1389"/>
        <v>0</v>
      </c>
      <c r="AC4102" s="22">
        <f t="shared" si="1390"/>
        <v>0</v>
      </c>
      <c r="AD4102" s="22">
        <f t="shared" si="1391"/>
        <v>0</v>
      </c>
    </row>
    <row r="4103" spans="3:30" x14ac:dyDescent="0.25">
      <c r="D4103" s="1">
        <v>0.58333333333333337</v>
      </c>
      <c r="E4103">
        <v>11980</v>
      </c>
      <c r="F4103">
        <v>11983</v>
      </c>
      <c r="G4103">
        <v>11929</v>
      </c>
      <c r="H4103">
        <v>11971</v>
      </c>
      <c r="J4103">
        <v>-9</v>
      </c>
      <c r="K4103">
        <f t="shared" si="1392"/>
        <v>-11</v>
      </c>
      <c r="L4103">
        <v>54</v>
      </c>
      <c r="W4103">
        <f t="shared" si="1384"/>
        <v>0</v>
      </c>
      <c r="X4103">
        <f t="shared" si="1385"/>
        <v>9</v>
      </c>
      <c r="Y4103">
        <f t="shared" si="1386"/>
        <v>0</v>
      </c>
      <c r="Z4103" s="22">
        <f t="shared" si="1387"/>
        <v>0</v>
      </c>
      <c r="AA4103" s="22">
        <f t="shared" si="1388"/>
        <v>0</v>
      </c>
      <c r="AB4103">
        <f t="shared" si="1389"/>
        <v>0</v>
      </c>
      <c r="AC4103" s="22">
        <f t="shared" si="1390"/>
        <v>0</v>
      </c>
      <c r="AD4103" s="22">
        <f t="shared" si="1391"/>
        <v>0</v>
      </c>
    </row>
    <row r="4104" spans="3:30" x14ac:dyDescent="0.25">
      <c r="D4104" s="1">
        <v>0.625</v>
      </c>
      <c r="E4104">
        <v>11971</v>
      </c>
      <c r="F4104">
        <v>12003</v>
      </c>
      <c r="G4104">
        <v>11970</v>
      </c>
      <c r="H4104">
        <v>11979</v>
      </c>
      <c r="J4104">
        <v>8</v>
      </c>
      <c r="K4104">
        <f t="shared" si="1392"/>
        <v>-3</v>
      </c>
      <c r="L4104">
        <v>33</v>
      </c>
      <c r="W4104">
        <f t="shared" si="1384"/>
        <v>0</v>
      </c>
      <c r="X4104">
        <f t="shared" si="1385"/>
        <v>8</v>
      </c>
      <c r="Y4104">
        <f t="shared" si="1386"/>
        <v>0</v>
      </c>
      <c r="Z4104" s="22">
        <f t="shared" si="1387"/>
        <v>0</v>
      </c>
      <c r="AA4104" s="22">
        <f t="shared" si="1388"/>
        <v>0</v>
      </c>
      <c r="AB4104">
        <f t="shared" si="1389"/>
        <v>0</v>
      </c>
      <c r="AC4104" s="22">
        <f t="shared" si="1390"/>
        <v>0</v>
      </c>
      <c r="AD4104" s="22">
        <f t="shared" si="1391"/>
        <v>0</v>
      </c>
    </row>
    <row r="4105" spans="3:30" x14ac:dyDescent="0.25">
      <c r="D4105" s="1">
        <v>0.66666666666666663</v>
      </c>
      <c r="E4105">
        <v>11980</v>
      </c>
      <c r="F4105">
        <v>11989</v>
      </c>
      <c r="G4105">
        <v>11955</v>
      </c>
      <c r="H4105">
        <v>11988</v>
      </c>
      <c r="J4105">
        <v>8</v>
      </c>
      <c r="K4105">
        <f t="shared" si="1392"/>
        <v>1</v>
      </c>
      <c r="L4105">
        <v>34</v>
      </c>
      <c r="W4105">
        <f t="shared" si="1384"/>
        <v>0</v>
      </c>
      <c r="X4105">
        <f t="shared" si="1385"/>
        <v>8</v>
      </c>
      <c r="Y4105">
        <f t="shared" si="1386"/>
        <v>0</v>
      </c>
      <c r="Z4105" s="22">
        <f t="shared" si="1387"/>
        <v>0</v>
      </c>
      <c r="AA4105" s="22">
        <f t="shared" si="1388"/>
        <v>0</v>
      </c>
      <c r="AB4105">
        <f t="shared" si="1389"/>
        <v>0</v>
      </c>
      <c r="AC4105" s="22">
        <f t="shared" si="1390"/>
        <v>0</v>
      </c>
      <c r="AD4105" s="22">
        <f t="shared" si="1391"/>
        <v>0</v>
      </c>
    </row>
    <row r="4106" spans="3:30" x14ac:dyDescent="0.25">
      <c r="D4106" s="1">
        <v>0.70833333333333337</v>
      </c>
      <c r="E4106">
        <v>11988</v>
      </c>
      <c r="F4106">
        <v>11995</v>
      </c>
      <c r="G4106">
        <v>11975</v>
      </c>
      <c r="H4106">
        <v>11992</v>
      </c>
      <c r="J4106">
        <v>4</v>
      </c>
      <c r="K4106">
        <f t="shared" si="1392"/>
        <v>-6</v>
      </c>
      <c r="L4106">
        <v>20</v>
      </c>
      <c r="W4106">
        <f t="shared" si="1384"/>
        <v>0</v>
      </c>
      <c r="X4106">
        <f t="shared" si="1385"/>
        <v>4</v>
      </c>
      <c r="Y4106">
        <f t="shared" si="1386"/>
        <v>0</v>
      </c>
      <c r="Z4106" s="22">
        <f t="shared" si="1387"/>
        <v>0</v>
      </c>
      <c r="AA4106" s="22">
        <f t="shared" si="1388"/>
        <v>0</v>
      </c>
      <c r="AB4106">
        <f t="shared" si="1389"/>
        <v>0</v>
      </c>
      <c r="AC4106" s="22">
        <f t="shared" si="1390"/>
        <v>0</v>
      </c>
      <c r="AD4106" s="22">
        <f t="shared" si="1391"/>
        <v>0</v>
      </c>
    </row>
    <row r="4107" spans="3:30" x14ac:dyDescent="0.25">
      <c r="D4107" s="1">
        <v>0.75</v>
      </c>
      <c r="E4107">
        <v>11993</v>
      </c>
      <c r="F4107">
        <v>11994</v>
      </c>
      <c r="G4107">
        <v>11978</v>
      </c>
      <c r="H4107">
        <v>11986</v>
      </c>
      <c r="J4107">
        <v>-7</v>
      </c>
      <c r="K4107">
        <f t="shared" si="1392"/>
        <v>-4</v>
      </c>
      <c r="L4107">
        <v>16</v>
      </c>
      <c r="W4107">
        <f t="shared" si="1384"/>
        <v>0</v>
      </c>
      <c r="X4107">
        <f t="shared" si="1385"/>
        <v>7</v>
      </c>
      <c r="Y4107">
        <f t="shared" si="1386"/>
        <v>0</v>
      </c>
      <c r="Z4107" s="22">
        <f t="shared" si="1387"/>
        <v>0</v>
      </c>
      <c r="AA4107" s="22">
        <f t="shared" si="1388"/>
        <v>0</v>
      </c>
      <c r="AB4107">
        <f t="shared" si="1389"/>
        <v>0</v>
      </c>
      <c r="AC4107" s="22">
        <f t="shared" si="1390"/>
        <v>0</v>
      </c>
      <c r="AD4107" s="22">
        <f t="shared" si="1391"/>
        <v>0</v>
      </c>
    </row>
    <row r="4108" spans="3:30" x14ac:dyDescent="0.25">
      <c r="D4108" s="1">
        <v>0.79166666666666663</v>
      </c>
      <c r="E4108">
        <v>11986</v>
      </c>
      <c r="F4108">
        <v>11991</v>
      </c>
      <c r="G4108">
        <v>11982</v>
      </c>
      <c r="H4108">
        <v>11988</v>
      </c>
      <c r="J4108">
        <v>2</v>
      </c>
      <c r="K4108">
        <f t="shared" si="1392"/>
        <v>0</v>
      </c>
      <c r="L4108">
        <v>9</v>
      </c>
      <c r="W4108">
        <f t="shared" si="1384"/>
        <v>0</v>
      </c>
      <c r="X4108">
        <f t="shared" si="1385"/>
        <v>2</v>
      </c>
      <c r="Y4108">
        <f t="shared" si="1386"/>
        <v>0</v>
      </c>
      <c r="Z4108" s="22">
        <f t="shared" si="1387"/>
        <v>0</v>
      </c>
      <c r="AA4108" s="22">
        <f t="shared" si="1388"/>
        <v>0</v>
      </c>
      <c r="AB4108">
        <f t="shared" si="1389"/>
        <v>0</v>
      </c>
      <c r="AC4108" s="22">
        <f t="shared" si="1390"/>
        <v>0</v>
      </c>
      <c r="AD4108" s="22">
        <f t="shared" si="1391"/>
        <v>0</v>
      </c>
    </row>
    <row r="4109" spans="3:30" x14ac:dyDescent="0.25">
      <c r="D4109" s="1">
        <v>0.83333333333333337</v>
      </c>
      <c r="E4109">
        <v>11988</v>
      </c>
      <c r="F4109">
        <v>11994</v>
      </c>
      <c r="G4109">
        <v>11987</v>
      </c>
      <c r="H4109">
        <v>11992</v>
      </c>
      <c r="J4109">
        <v>4</v>
      </c>
      <c r="K4109">
        <f t="shared" si="1392"/>
        <v>2</v>
      </c>
      <c r="L4109">
        <v>7</v>
      </c>
      <c r="W4109">
        <f t="shared" si="1384"/>
        <v>0</v>
      </c>
      <c r="X4109">
        <f t="shared" si="1385"/>
        <v>4</v>
      </c>
      <c r="Y4109">
        <f t="shared" si="1386"/>
        <v>0</v>
      </c>
      <c r="Z4109" s="22">
        <f t="shared" si="1387"/>
        <v>0</v>
      </c>
      <c r="AA4109" s="22">
        <f t="shared" si="1388"/>
        <v>0</v>
      </c>
      <c r="AB4109">
        <f t="shared" si="1389"/>
        <v>0</v>
      </c>
      <c r="AC4109" s="22">
        <f t="shared" si="1390"/>
        <v>0</v>
      </c>
      <c r="AD4109" s="22">
        <f t="shared" si="1391"/>
        <v>0</v>
      </c>
    </row>
    <row r="4110" spans="3:30" x14ac:dyDescent="0.25">
      <c r="D4110" s="1">
        <v>0.875</v>
      </c>
      <c r="E4110">
        <v>11992</v>
      </c>
      <c r="F4110">
        <v>11997</v>
      </c>
      <c r="G4110">
        <v>11991</v>
      </c>
      <c r="H4110">
        <v>11994</v>
      </c>
      <c r="J4110">
        <v>2</v>
      </c>
      <c r="K4110">
        <f t="shared" si="1392"/>
        <v>-2</v>
      </c>
      <c r="L4110">
        <v>6</v>
      </c>
      <c r="W4110">
        <f t="shared" si="1384"/>
        <v>0</v>
      </c>
      <c r="X4110">
        <f t="shared" si="1385"/>
        <v>2</v>
      </c>
      <c r="Y4110">
        <f t="shared" si="1386"/>
        <v>0</v>
      </c>
      <c r="Z4110" s="22">
        <f t="shared" si="1387"/>
        <v>0</v>
      </c>
      <c r="AA4110" s="22">
        <f t="shared" si="1388"/>
        <v>0</v>
      </c>
      <c r="AB4110">
        <f t="shared" si="1389"/>
        <v>0</v>
      </c>
      <c r="AC4110" s="22">
        <f t="shared" si="1390"/>
        <v>0</v>
      </c>
      <c r="AD4110" s="22">
        <f t="shared" si="1391"/>
        <v>0</v>
      </c>
    </row>
    <row r="4111" spans="3:30" x14ac:dyDescent="0.25">
      <c r="D4111" s="2">
        <v>0.91666666666666663</v>
      </c>
      <c r="E4111">
        <v>11994</v>
      </c>
      <c r="F4111">
        <v>11997</v>
      </c>
      <c r="G4111">
        <v>11989</v>
      </c>
      <c r="H4111">
        <v>11990</v>
      </c>
      <c r="J4111">
        <v>-4</v>
      </c>
      <c r="K4111">
        <f t="shared" si="1392"/>
        <v>-2</v>
      </c>
      <c r="L4111">
        <v>8</v>
      </c>
      <c r="W4111">
        <f t="shared" si="1384"/>
        <v>0</v>
      </c>
      <c r="X4111">
        <f t="shared" si="1385"/>
        <v>4</v>
      </c>
      <c r="Y4111">
        <f t="shared" si="1386"/>
        <v>0</v>
      </c>
      <c r="Z4111" s="22">
        <f t="shared" si="1387"/>
        <v>0</v>
      </c>
      <c r="AA4111" s="22">
        <f t="shared" si="1388"/>
        <v>0</v>
      </c>
      <c r="AB4111">
        <f t="shared" si="1389"/>
        <v>0</v>
      </c>
      <c r="AC4111" s="22">
        <f t="shared" si="1390"/>
        <v>0</v>
      </c>
      <c r="AD4111" s="22">
        <f t="shared" si="1391"/>
        <v>0</v>
      </c>
    </row>
    <row r="4112" spans="3:30" hidden="1" x14ac:dyDescent="0.25">
      <c r="D4112" s="1">
        <v>0</v>
      </c>
      <c r="E4112">
        <v>11988</v>
      </c>
      <c r="F4112">
        <v>11994</v>
      </c>
      <c r="G4112">
        <v>11988</v>
      </c>
      <c r="H4112">
        <v>11992</v>
      </c>
      <c r="Z4112"/>
      <c r="AA4112"/>
      <c r="AC4112"/>
      <c r="AD4112"/>
    </row>
    <row r="4113" spans="3:30" hidden="1" x14ac:dyDescent="0.25">
      <c r="D4113" s="1">
        <v>4.1666666666666664E-2</v>
      </c>
      <c r="E4113">
        <v>11992</v>
      </c>
      <c r="F4113">
        <v>11992</v>
      </c>
      <c r="G4113">
        <v>11990</v>
      </c>
      <c r="H4113">
        <v>11991</v>
      </c>
      <c r="Z4113"/>
      <c r="AA4113"/>
      <c r="AC4113"/>
      <c r="AD4113"/>
    </row>
    <row r="4114" spans="3:30" hidden="1" x14ac:dyDescent="0.25">
      <c r="D4114" s="1">
        <v>8.3333333333333329E-2</v>
      </c>
      <c r="E4114">
        <v>11992</v>
      </c>
      <c r="F4114">
        <v>11993</v>
      </c>
      <c r="G4114">
        <v>11988</v>
      </c>
      <c r="H4114">
        <v>11990</v>
      </c>
      <c r="Z4114"/>
      <c r="AA4114"/>
      <c r="AC4114"/>
      <c r="AD4114"/>
    </row>
    <row r="4115" spans="3:30" hidden="1" x14ac:dyDescent="0.25">
      <c r="D4115" s="1">
        <v>0.125</v>
      </c>
      <c r="E4115">
        <v>11990</v>
      </c>
      <c r="F4115">
        <v>11992</v>
      </c>
      <c r="G4115">
        <v>11986</v>
      </c>
      <c r="H4115">
        <v>11992</v>
      </c>
      <c r="Z4115"/>
      <c r="AA4115"/>
      <c r="AC4115"/>
      <c r="AD4115"/>
    </row>
    <row r="4116" spans="3:30" hidden="1" x14ac:dyDescent="0.25">
      <c r="D4116" s="1">
        <v>0.16666666666666666</v>
      </c>
      <c r="E4116">
        <v>11991</v>
      </c>
      <c r="F4116">
        <v>12012</v>
      </c>
      <c r="G4116">
        <v>11988</v>
      </c>
      <c r="H4116">
        <v>12012</v>
      </c>
      <c r="Z4116"/>
      <c r="AA4116"/>
      <c r="AC4116"/>
      <c r="AD4116"/>
    </row>
    <row r="4117" spans="3:30" hidden="1" x14ac:dyDescent="0.25">
      <c r="D4117" s="1">
        <v>0.20833333333333334</v>
      </c>
      <c r="E4117">
        <v>12010</v>
      </c>
      <c r="F4117">
        <v>12013</v>
      </c>
      <c r="G4117">
        <v>12009</v>
      </c>
      <c r="H4117">
        <v>12010</v>
      </c>
      <c r="Z4117"/>
      <c r="AA4117"/>
      <c r="AC4117"/>
      <c r="AD4117"/>
    </row>
    <row r="4118" spans="3:30" hidden="1" x14ac:dyDescent="0.25">
      <c r="D4118" s="1">
        <v>0.25</v>
      </c>
      <c r="E4118">
        <v>12011</v>
      </c>
      <c r="F4118">
        <v>12017</v>
      </c>
      <c r="G4118">
        <v>12009</v>
      </c>
      <c r="H4118">
        <v>12014</v>
      </c>
      <c r="Z4118"/>
      <c r="AA4118"/>
      <c r="AC4118"/>
      <c r="AD4118"/>
    </row>
    <row r="4119" spans="3:30" hidden="1" x14ac:dyDescent="0.25">
      <c r="D4119" s="1">
        <v>0.29166666666666669</v>
      </c>
      <c r="E4119">
        <v>12016</v>
      </c>
      <c r="F4119">
        <v>12019</v>
      </c>
      <c r="G4119">
        <v>12010</v>
      </c>
      <c r="H4119">
        <v>12012</v>
      </c>
      <c r="Z4119"/>
      <c r="AA4119"/>
      <c r="AC4119"/>
      <c r="AD4119"/>
    </row>
    <row r="4120" spans="3:30" x14ac:dyDescent="0.25">
      <c r="D4120" s="2">
        <v>0.33333333333333331</v>
      </c>
      <c r="E4120">
        <v>12010</v>
      </c>
      <c r="F4120">
        <v>12014</v>
      </c>
      <c r="G4120">
        <v>12000</v>
      </c>
      <c r="H4120">
        <v>12006</v>
      </c>
      <c r="J4120">
        <v>-4</v>
      </c>
      <c r="K4120">
        <v>0</v>
      </c>
      <c r="L4120">
        <v>14</v>
      </c>
      <c r="M4120">
        <v>46</v>
      </c>
      <c r="R4120">
        <f>MAX(F4118:F4134)</f>
        <v>12063</v>
      </c>
      <c r="W4120">
        <f t="shared" ref="W4120:W4134" si="1393">ABS(M4120)</f>
        <v>46</v>
      </c>
      <c r="X4120">
        <f t="shared" ref="X4120:X4134" si="1394">ABS(J4120)</f>
        <v>4</v>
      </c>
      <c r="Y4120">
        <f t="shared" ref="Y4120:Y4134" si="1395">IF(R4120&lt;1000,ABS(R4120),0)</f>
        <v>0</v>
      </c>
      <c r="Z4120" s="22">
        <f t="shared" ref="Z4120:Z4134" si="1396">IF(N4120=1,0,ABS(N4120))</f>
        <v>0</v>
      </c>
      <c r="AA4120" s="22">
        <f t="shared" ref="AA4120:AA4134" si="1397">ABS(O4120)</f>
        <v>0</v>
      </c>
      <c r="AB4120">
        <f t="shared" ref="AB4120:AB4134" si="1398">IF(N4120=1,1,0)</f>
        <v>0</v>
      </c>
      <c r="AC4120" s="22">
        <f t="shared" ref="AC4120:AC4134" si="1399">IF(N4120=1,ABS(N4121),0)</f>
        <v>0</v>
      </c>
      <c r="AD4120" s="22">
        <f t="shared" ref="AD4120:AD4134" si="1400">IF(N4120=1,0,ABS(O4121))</f>
        <v>0.7191011235955056</v>
      </c>
    </row>
    <row r="4121" spans="3:30" x14ac:dyDescent="0.25">
      <c r="D4121" s="2">
        <v>0.375</v>
      </c>
      <c r="E4121">
        <v>12000</v>
      </c>
      <c r="F4121">
        <v>12001</v>
      </c>
      <c r="G4121">
        <v>11986</v>
      </c>
      <c r="H4121">
        <v>11993</v>
      </c>
      <c r="J4121">
        <v>-7</v>
      </c>
      <c r="K4121">
        <f t="shared" ref="K4121:K4134" si="1401">K4120+J4122</f>
        <v>27</v>
      </c>
      <c r="L4121">
        <v>15</v>
      </c>
      <c r="N4121">
        <f>IF(J4120&lt;0,MIN(K4121:K4134),MAX(K4121:K4134))/R4100</f>
        <v>-6.741573033707865E-2</v>
      </c>
      <c r="O4121">
        <f>IF(J4120&lt;0,MAX(K4121:K4134),MIN(K4121:K4134))/R4100</f>
        <v>0.7191011235955056</v>
      </c>
      <c r="R4121">
        <f>MIN(G4118:G4134)</f>
        <v>11977</v>
      </c>
      <c r="W4121">
        <f t="shared" si="1393"/>
        <v>0</v>
      </c>
      <c r="X4121">
        <f t="shared" si="1394"/>
        <v>7</v>
      </c>
      <c r="Y4121">
        <f t="shared" si="1395"/>
        <v>0</v>
      </c>
      <c r="Z4121" s="22">
        <f t="shared" si="1396"/>
        <v>6.741573033707865E-2</v>
      </c>
      <c r="AA4121" s="22">
        <f t="shared" si="1397"/>
        <v>0.7191011235955056</v>
      </c>
      <c r="AB4121">
        <f t="shared" si="1398"/>
        <v>0</v>
      </c>
      <c r="AC4121" s="22">
        <f t="shared" si="1399"/>
        <v>0</v>
      </c>
      <c r="AD4121" s="22">
        <f t="shared" si="1400"/>
        <v>0</v>
      </c>
    </row>
    <row r="4122" spans="3:30" x14ac:dyDescent="0.25">
      <c r="D4122" s="1">
        <v>0.41666666666666669</v>
      </c>
      <c r="E4122">
        <v>11993</v>
      </c>
      <c r="F4122">
        <v>12028</v>
      </c>
      <c r="G4122">
        <v>11985</v>
      </c>
      <c r="H4122">
        <v>12020</v>
      </c>
      <c r="J4122">
        <v>27</v>
      </c>
      <c r="K4122">
        <f t="shared" si="1401"/>
        <v>-6</v>
      </c>
      <c r="L4122">
        <v>43</v>
      </c>
      <c r="R4122">
        <f>R4120-R4121</f>
        <v>86</v>
      </c>
      <c r="W4122">
        <f t="shared" si="1393"/>
        <v>0</v>
      </c>
      <c r="X4122">
        <f t="shared" si="1394"/>
        <v>27</v>
      </c>
      <c r="Y4122">
        <f t="shared" si="1395"/>
        <v>86</v>
      </c>
      <c r="Z4122" s="22">
        <f t="shared" si="1396"/>
        <v>0</v>
      </c>
      <c r="AA4122" s="22">
        <f t="shared" si="1397"/>
        <v>0</v>
      </c>
      <c r="AB4122">
        <f t="shared" si="1398"/>
        <v>0</v>
      </c>
      <c r="AC4122" s="22">
        <f t="shared" si="1399"/>
        <v>0</v>
      </c>
      <c r="AD4122" s="22">
        <f t="shared" si="1400"/>
        <v>0</v>
      </c>
    </row>
    <row r="4123" spans="3:30" x14ac:dyDescent="0.25">
      <c r="D4123" s="1">
        <v>0.45833333333333331</v>
      </c>
      <c r="E4123">
        <v>12020</v>
      </c>
      <c r="F4123">
        <v>12026</v>
      </c>
      <c r="G4123">
        <v>11987</v>
      </c>
      <c r="H4123">
        <v>11987</v>
      </c>
      <c r="J4123">
        <v>-33</v>
      </c>
      <c r="K4123">
        <f t="shared" si="1401"/>
        <v>-5</v>
      </c>
      <c r="L4123">
        <v>39</v>
      </c>
      <c r="R4123">
        <v>86</v>
      </c>
      <c r="W4123">
        <f t="shared" si="1393"/>
        <v>0</v>
      </c>
      <c r="X4123">
        <f t="shared" si="1394"/>
        <v>33</v>
      </c>
      <c r="Y4123">
        <f t="shared" si="1395"/>
        <v>86</v>
      </c>
      <c r="Z4123" s="22">
        <f t="shared" si="1396"/>
        <v>0</v>
      </c>
      <c r="AA4123" s="22">
        <f t="shared" si="1397"/>
        <v>0</v>
      </c>
      <c r="AB4123">
        <f t="shared" si="1398"/>
        <v>0</v>
      </c>
      <c r="AC4123" s="22">
        <f t="shared" si="1399"/>
        <v>0</v>
      </c>
      <c r="AD4123" s="22">
        <f t="shared" si="1400"/>
        <v>0</v>
      </c>
    </row>
    <row r="4124" spans="3:30" x14ac:dyDescent="0.25">
      <c r="D4124" s="1">
        <v>0.5</v>
      </c>
      <c r="E4124">
        <v>11987</v>
      </c>
      <c r="F4124">
        <v>11998</v>
      </c>
      <c r="G4124">
        <v>11977</v>
      </c>
      <c r="H4124">
        <v>11988</v>
      </c>
      <c r="J4124">
        <v>1</v>
      </c>
      <c r="K4124">
        <f t="shared" si="1401"/>
        <v>-6</v>
      </c>
      <c r="L4124">
        <v>21</v>
      </c>
      <c r="W4124">
        <f t="shared" si="1393"/>
        <v>0</v>
      </c>
      <c r="X4124">
        <f t="shared" si="1394"/>
        <v>1</v>
      </c>
      <c r="Y4124">
        <f t="shared" si="1395"/>
        <v>0</v>
      </c>
      <c r="Z4124" s="22">
        <f t="shared" si="1396"/>
        <v>0</v>
      </c>
      <c r="AA4124" s="22">
        <f t="shared" si="1397"/>
        <v>0</v>
      </c>
      <c r="AB4124">
        <f t="shared" si="1398"/>
        <v>0</v>
      </c>
      <c r="AC4124" s="22">
        <f t="shared" si="1399"/>
        <v>0</v>
      </c>
      <c r="AD4124" s="22">
        <f t="shared" si="1400"/>
        <v>0</v>
      </c>
    </row>
    <row r="4125" spans="3:30" x14ac:dyDescent="0.25">
      <c r="C4125">
        <v>1</v>
      </c>
      <c r="D4125" s="1">
        <v>0.54166666666666663</v>
      </c>
      <c r="E4125">
        <v>11987</v>
      </c>
      <c r="F4125">
        <v>11995</v>
      </c>
      <c r="G4125">
        <v>11984</v>
      </c>
      <c r="H4125">
        <v>11986</v>
      </c>
      <c r="J4125">
        <v>-1</v>
      </c>
      <c r="K4125">
        <f t="shared" si="1401"/>
        <v>-1</v>
      </c>
      <c r="L4125">
        <v>11</v>
      </c>
      <c r="W4125">
        <f t="shared" si="1393"/>
        <v>0</v>
      </c>
      <c r="X4125">
        <f t="shared" si="1394"/>
        <v>1</v>
      </c>
      <c r="Y4125">
        <f t="shared" si="1395"/>
        <v>0</v>
      </c>
      <c r="Z4125" s="22">
        <f t="shared" si="1396"/>
        <v>0</v>
      </c>
      <c r="AA4125" s="22">
        <f t="shared" si="1397"/>
        <v>0</v>
      </c>
      <c r="AB4125">
        <f t="shared" si="1398"/>
        <v>0</v>
      </c>
      <c r="AC4125" s="22">
        <f t="shared" si="1399"/>
        <v>0</v>
      </c>
      <c r="AD4125" s="22">
        <f t="shared" si="1400"/>
        <v>0</v>
      </c>
    </row>
    <row r="4126" spans="3:30" x14ac:dyDescent="0.25">
      <c r="D4126" s="1">
        <v>0.58333333333333337</v>
      </c>
      <c r="E4126">
        <v>11985</v>
      </c>
      <c r="F4126">
        <v>11992</v>
      </c>
      <c r="G4126">
        <v>11983</v>
      </c>
      <c r="H4126">
        <v>11990</v>
      </c>
      <c r="J4126">
        <v>5</v>
      </c>
      <c r="K4126">
        <f t="shared" si="1401"/>
        <v>6</v>
      </c>
      <c r="L4126">
        <v>9</v>
      </c>
      <c r="W4126">
        <f t="shared" si="1393"/>
        <v>0</v>
      </c>
      <c r="X4126">
        <f t="shared" si="1394"/>
        <v>5</v>
      </c>
      <c r="Y4126">
        <f t="shared" si="1395"/>
        <v>0</v>
      </c>
      <c r="Z4126" s="22">
        <f t="shared" si="1396"/>
        <v>0</v>
      </c>
      <c r="AA4126" s="22">
        <f t="shared" si="1397"/>
        <v>0</v>
      </c>
      <c r="AB4126">
        <f t="shared" si="1398"/>
        <v>0</v>
      </c>
      <c r="AC4126" s="22">
        <f t="shared" si="1399"/>
        <v>0</v>
      </c>
      <c r="AD4126" s="22">
        <f t="shared" si="1400"/>
        <v>0</v>
      </c>
    </row>
    <row r="4127" spans="3:30" x14ac:dyDescent="0.25">
      <c r="D4127" s="1">
        <v>0.625</v>
      </c>
      <c r="E4127">
        <v>11990</v>
      </c>
      <c r="F4127">
        <v>12004</v>
      </c>
      <c r="G4127">
        <v>11984</v>
      </c>
      <c r="H4127">
        <v>11997</v>
      </c>
      <c r="J4127">
        <v>7</v>
      </c>
      <c r="K4127">
        <f t="shared" si="1401"/>
        <v>22</v>
      </c>
      <c r="L4127">
        <v>20</v>
      </c>
      <c r="W4127">
        <f t="shared" si="1393"/>
        <v>0</v>
      </c>
      <c r="X4127">
        <f t="shared" si="1394"/>
        <v>7</v>
      </c>
      <c r="Y4127">
        <f t="shared" si="1395"/>
        <v>0</v>
      </c>
      <c r="Z4127" s="22">
        <f t="shared" si="1396"/>
        <v>0</v>
      </c>
      <c r="AA4127" s="22">
        <f t="shared" si="1397"/>
        <v>0</v>
      </c>
      <c r="AB4127">
        <f t="shared" si="1398"/>
        <v>0</v>
      </c>
      <c r="AC4127" s="22">
        <f t="shared" si="1399"/>
        <v>0</v>
      </c>
      <c r="AD4127" s="22">
        <f t="shared" si="1400"/>
        <v>0</v>
      </c>
    </row>
    <row r="4128" spans="3:30" x14ac:dyDescent="0.25">
      <c r="D4128" s="1">
        <v>0.66666666666666663</v>
      </c>
      <c r="E4128">
        <v>11998</v>
      </c>
      <c r="F4128">
        <v>12018</v>
      </c>
      <c r="G4128">
        <v>11998</v>
      </c>
      <c r="H4128">
        <v>12014</v>
      </c>
      <c r="J4128">
        <v>16</v>
      </c>
      <c r="K4128">
        <f t="shared" si="1401"/>
        <v>18</v>
      </c>
      <c r="L4128">
        <v>20</v>
      </c>
      <c r="W4128">
        <f t="shared" si="1393"/>
        <v>0</v>
      </c>
      <c r="X4128">
        <f t="shared" si="1394"/>
        <v>16</v>
      </c>
      <c r="Y4128">
        <f t="shared" si="1395"/>
        <v>0</v>
      </c>
      <c r="Z4128" s="22">
        <f t="shared" si="1396"/>
        <v>0</v>
      </c>
      <c r="AA4128" s="22">
        <f t="shared" si="1397"/>
        <v>0</v>
      </c>
      <c r="AB4128">
        <f t="shared" si="1398"/>
        <v>0</v>
      </c>
      <c r="AC4128" s="22">
        <f t="shared" si="1399"/>
        <v>0</v>
      </c>
      <c r="AD4128" s="22">
        <f t="shared" si="1400"/>
        <v>0</v>
      </c>
    </row>
    <row r="4129" spans="4:30" x14ac:dyDescent="0.25">
      <c r="D4129" s="1">
        <v>0.70833333333333337</v>
      </c>
      <c r="E4129">
        <v>12014</v>
      </c>
      <c r="F4129">
        <v>12019</v>
      </c>
      <c r="G4129">
        <v>12007</v>
      </c>
      <c r="H4129">
        <v>12010</v>
      </c>
      <c r="J4129">
        <v>-4</v>
      </c>
      <c r="K4129">
        <f t="shared" si="1401"/>
        <v>22</v>
      </c>
      <c r="L4129">
        <v>12</v>
      </c>
      <c r="W4129">
        <f t="shared" si="1393"/>
        <v>0</v>
      </c>
      <c r="X4129">
        <f t="shared" si="1394"/>
        <v>4</v>
      </c>
      <c r="Y4129">
        <f t="shared" si="1395"/>
        <v>0</v>
      </c>
      <c r="Z4129" s="22">
        <f t="shared" si="1396"/>
        <v>0</v>
      </c>
      <c r="AA4129" s="22">
        <f t="shared" si="1397"/>
        <v>0</v>
      </c>
      <c r="AB4129">
        <f t="shared" si="1398"/>
        <v>0</v>
      </c>
      <c r="AC4129" s="22">
        <f t="shared" si="1399"/>
        <v>0</v>
      </c>
      <c r="AD4129" s="22">
        <f t="shared" si="1400"/>
        <v>0</v>
      </c>
    </row>
    <row r="4130" spans="4:30" x14ac:dyDescent="0.25">
      <c r="D4130" s="1">
        <v>0.75</v>
      </c>
      <c r="E4130">
        <v>12010</v>
      </c>
      <c r="F4130">
        <v>12021</v>
      </c>
      <c r="G4130">
        <v>12010</v>
      </c>
      <c r="H4130">
        <v>12014</v>
      </c>
      <c r="J4130">
        <v>4</v>
      </c>
      <c r="K4130">
        <f t="shared" si="1401"/>
        <v>18</v>
      </c>
      <c r="L4130">
        <v>11</v>
      </c>
      <c r="W4130">
        <f t="shared" si="1393"/>
        <v>0</v>
      </c>
      <c r="X4130">
        <f t="shared" si="1394"/>
        <v>4</v>
      </c>
      <c r="Y4130">
        <f t="shared" si="1395"/>
        <v>0</v>
      </c>
      <c r="Z4130" s="22">
        <f t="shared" si="1396"/>
        <v>0</v>
      </c>
      <c r="AA4130" s="22">
        <f t="shared" si="1397"/>
        <v>0</v>
      </c>
      <c r="AB4130">
        <f t="shared" si="1398"/>
        <v>0</v>
      </c>
      <c r="AC4130" s="22">
        <f t="shared" si="1399"/>
        <v>0</v>
      </c>
      <c r="AD4130" s="22">
        <f t="shared" si="1400"/>
        <v>0</v>
      </c>
    </row>
    <row r="4131" spans="4:30" x14ac:dyDescent="0.25">
      <c r="D4131" s="1">
        <v>0.79166666666666663</v>
      </c>
      <c r="E4131">
        <v>12014</v>
      </c>
      <c r="F4131">
        <v>12016</v>
      </c>
      <c r="G4131">
        <v>12007</v>
      </c>
      <c r="H4131">
        <v>12010</v>
      </c>
      <c r="J4131">
        <v>-4</v>
      </c>
      <c r="K4131">
        <f t="shared" si="1401"/>
        <v>41</v>
      </c>
      <c r="L4131">
        <v>9</v>
      </c>
      <c r="W4131">
        <f t="shared" si="1393"/>
        <v>0</v>
      </c>
      <c r="X4131">
        <f t="shared" si="1394"/>
        <v>4</v>
      </c>
      <c r="Y4131">
        <f t="shared" si="1395"/>
        <v>0</v>
      </c>
      <c r="Z4131" s="22">
        <f t="shared" si="1396"/>
        <v>0</v>
      </c>
      <c r="AA4131" s="22">
        <f t="shared" si="1397"/>
        <v>0</v>
      </c>
      <c r="AB4131">
        <f t="shared" si="1398"/>
        <v>0</v>
      </c>
      <c r="AC4131" s="22">
        <f t="shared" si="1399"/>
        <v>0</v>
      </c>
      <c r="AD4131" s="22">
        <f t="shared" si="1400"/>
        <v>0</v>
      </c>
    </row>
    <row r="4132" spans="4:30" x14ac:dyDescent="0.25">
      <c r="D4132" s="1">
        <v>0.83333333333333337</v>
      </c>
      <c r="E4132">
        <v>12009</v>
      </c>
      <c r="F4132">
        <v>12042</v>
      </c>
      <c r="G4132">
        <v>12003</v>
      </c>
      <c r="H4132">
        <v>12032</v>
      </c>
      <c r="J4132">
        <v>23</v>
      </c>
      <c r="K4132">
        <f t="shared" si="1401"/>
        <v>54</v>
      </c>
      <c r="L4132">
        <v>39</v>
      </c>
      <c r="W4132">
        <f t="shared" si="1393"/>
        <v>0</v>
      </c>
      <c r="X4132">
        <f t="shared" si="1394"/>
        <v>23</v>
      </c>
      <c r="Y4132">
        <f t="shared" si="1395"/>
        <v>0</v>
      </c>
      <c r="Z4132" s="22">
        <f t="shared" si="1396"/>
        <v>0</v>
      </c>
      <c r="AA4132" s="22">
        <f t="shared" si="1397"/>
        <v>0</v>
      </c>
      <c r="AB4132">
        <f t="shared" si="1398"/>
        <v>0</v>
      </c>
      <c r="AC4132" s="22">
        <f t="shared" si="1399"/>
        <v>0</v>
      </c>
      <c r="AD4132" s="22">
        <f t="shared" si="1400"/>
        <v>0</v>
      </c>
    </row>
    <row r="4133" spans="4:30" x14ac:dyDescent="0.25">
      <c r="D4133" s="1">
        <v>0.875</v>
      </c>
      <c r="E4133">
        <v>12032</v>
      </c>
      <c r="F4133">
        <v>12060</v>
      </c>
      <c r="G4133">
        <v>12026</v>
      </c>
      <c r="H4133">
        <v>12045</v>
      </c>
      <c r="J4133">
        <v>13</v>
      </c>
      <c r="K4133">
        <f t="shared" si="1401"/>
        <v>64</v>
      </c>
      <c r="L4133">
        <v>34</v>
      </c>
      <c r="W4133">
        <f t="shared" si="1393"/>
        <v>0</v>
      </c>
      <c r="X4133">
        <f t="shared" si="1394"/>
        <v>13</v>
      </c>
      <c r="Y4133">
        <f t="shared" si="1395"/>
        <v>0</v>
      </c>
      <c r="Z4133" s="22">
        <f t="shared" si="1396"/>
        <v>0</v>
      </c>
      <c r="AA4133" s="22">
        <f t="shared" si="1397"/>
        <v>0</v>
      </c>
      <c r="AB4133">
        <f t="shared" si="1398"/>
        <v>0</v>
      </c>
      <c r="AC4133" s="22">
        <f t="shared" si="1399"/>
        <v>0</v>
      </c>
      <c r="AD4133" s="22">
        <f t="shared" si="1400"/>
        <v>0</v>
      </c>
    </row>
    <row r="4134" spans="4:30" x14ac:dyDescent="0.25">
      <c r="D4134" s="2">
        <v>0.91666666666666663</v>
      </c>
      <c r="E4134">
        <v>12046</v>
      </c>
      <c r="F4134">
        <v>12063</v>
      </c>
      <c r="G4134">
        <v>12039</v>
      </c>
      <c r="H4134">
        <v>12056</v>
      </c>
      <c r="J4134">
        <v>10</v>
      </c>
      <c r="K4134">
        <f t="shared" si="1401"/>
        <v>64</v>
      </c>
      <c r="L4134">
        <v>24</v>
      </c>
      <c r="W4134">
        <f t="shared" si="1393"/>
        <v>0</v>
      </c>
      <c r="X4134">
        <f t="shared" si="1394"/>
        <v>10</v>
      </c>
      <c r="Y4134">
        <f t="shared" si="1395"/>
        <v>0</v>
      </c>
      <c r="Z4134" s="22">
        <f t="shared" si="1396"/>
        <v>0</v>
      </c>
      <c r="AA4134" s="22">
        <f t="shared" si="1397"/>
        <v>0</v>
      </c>
      <c r="AB4134">
        <f t="shared" si="1398"/>
        <v>0</v>
      </c>
      <c r="AC4134" s="22">
        <f t="shared" si="1399"/>
        <v>0</v>
      </c>
      <c r="AD4134" s="22">
        <f t="shared" si="1400"/>
        <v>0</v>
      </c>
    </row>
    <row r="4135" spans="4:30" hidden="1" x14ac:dyDescent="0.25">
      <c r="D4135" s="1">
        <v>0</v>
      </c>
      <c r="E4135">
        <v>12058</v>
      </c>
      <c r="F4135">
        <v>12065</v>
      </c>
      <c r="G4135">
        <v>12054</v>
      </c>
      <c r="H4135">
        <v>12063</v>
      </c>
      <c r="Z4135"/>
      <c r="AA4135"/>
      <c r="AC4135"/>
      <c r="AD4135"/>
    </row>
    <row r="4136" spans="4:30" hidden="1" x14ac:dyDescent="0.25">
      <c r="D4136" s="1">
        <v>4.1666666666666664E-2</v>
      </c>
      <c r="E4136">
        <v>12064</v>
      </c>
      <c r="F4136">
        <v>12080</v>
      </c>
      <c r="G4136">
        <v>12061</v>
      </c>
      <c r="H4136">
        <v>12077</v>
      </c>
      <c r="Z4136"/>
      <c r="AA4136"/>
      <c r="AC4136"/>
      <c r="AD4136"/>
    </row>
    <row r="4137" spans="4:30" hidden="1" x14ac:dyDescent="0.25">
      <c r="D4137" s="1">
        <v>8.3333333333333329E-2</v>
      </c>
      <c r="E4137">
        <v>12076</v>
      </c>
      <c r="F4137">
        <v>12077</v>
      </c>
      <c r="G4137">
        <v>12071</v>
      </c>
      <c r="H4137">
        <v>12076</v>
      </c>
      <c r="Z4137"/>
      <c r="AA4137"/>
      <c r="AC4137"/>
      <c r="AD4137"/>
    </row>
    <row r="4138" spans="4:30" hidden="1" x14ac:dyDescent="0.25">
      <c r="D4138" s="1">
        <v>0.125</v>
      </c>
      <c r="E4138">
        <v>12076</v>
      </c>
      <c r="F4138">
        <v>12110</v>
      </c>
      <c r="G4138">
        <v>12074</v>
      </c>
      <c r="H4138">
        <v>12100</v>
      </c>
      <c r="Z4138"/>
      <c r="AA4138"/>
      <c r="AC4138"/>
      <c r="AD4138"/>
    </row>
    <row r="4139" spans="4:30" hidden="1" x14ac:dyDescent="0.25">
      <c r="D4139" s="1">
        <v>0.16666666666666666</v>
      </c>
      <c r="E4139">
        <v>12100</v>
      </c>
      <c r="F4139">
        <v>12104</v>
      </c>
      <c r="G4139">
        <v>12095</v>
      </c>
      <c r="H4139">
        <v>12097</v>
      </c>
      <c r="Z4139"/>
      <c r="AA4139"/>
      <c r="AC4139"/>
      <c r="AD4139"/>
    </row>
    <row r="4140" spans="4:30" hidden="1" x14ac:dyDescent="0.25">
      <c r="D4140" s="1">
        <v>0.20833333333333334</v>
      </c>
      <c r="E4140">
        <v>12098</v>
      </c>
      <c r="F4140">
        <v>12101</v>
      </c>
      <c r="G4140">
        <v>12095</v>
      </c>
      <c r="H4140">
        <v>12098</v>
      </c>
      <c r="Z4140"/>
      <c r="AA4140"/>
      <c r="AC4140"/>
      <c r="AD4140"/>
    </row>
    <row r="4141" spans="4:30" hidden="1" x14ac:dyDescent="0.25">
      <c r="D4141" s="1">
        <v>0.25</v>
      </c>
      <c r="E4141">
        <v>12096</v>
      </c>
      <c r="F4141">
        <v>12098</v>
      </c>
      <c r="G4141">
        <v>12087</v>
      </c>
      <c r="H4141">
        <v>12088</v>
      </c>
      <c r="Z4141"/>
      <c r="AA4141"/>
      <c r="AC4141"/>
      <c r="AD4141"/>
    </row>
    <row r="4142" spans="4:30" hidden="1" x14ac:dyDescent="0.25">
      <c r="D4142" s="1">
        <v>0.29166666666666669</v>
      </c>
      <c r="E4142">
        <v>12089</v>
      </c>
      <c r="F4142">
        <v>12095</v>
      </c>
      <c r="G4142">
        <v>12089</v>
      </c>
      <c r="H4142">
        <v>12092</v>
      </c>
      <c r="Z4142"/>
      <c r="AA4142"/>
      <c r="AC4142"/>
      <c r="AD4142"/>
    </row>
    <row r="4143" spans="4:30" x14ac:dyDescent="0.25">
      <c r="D4143" s="2">
        <v>0.33333333333333331</v>
      </c>
      <c r="E4143">
        <v>12091</v>
      </c>
      <c r="F4143">
        <v>12108</v>
      </c>
      <c r="G4143">
        <v>12090</v>
      </c>
      <c r="H4143">
        <v>12097</v>
      </c>
      <c r="J4143">
        <v>6</v>
      </c>
      <c r="K4143">
        <v>0</v>
      </c>
      <c r="L4143">
        <v>18</v>
      </c>
      <c r="M4143">
        <v>-12</v>
      </c>
      <c r="R4143">
        <f>MAX(F4141:F4157)</f>
        <v>12177</v>
      </c>
      <c r="W4143">
        <f t="shared" ref="W4143:W4157" si="1402">ABS(M4143)</f>
        <v>12</v>
      </c>
      <c r="X4143">
        <f t="shared" ref="X4143:X4157" si="1403">ABS(J4143)</f>
        <v>6</v>
      </c>
      <c r="Y4143">
        <f t="shared" ref="Y4143:Y4157" si="1404">IF(R4143&lt;1000,ABS(R4143),0)</f>
        <v>0</v>
      </c>
      <c r="Z4143" s="22">
        <f t="shared" ref="Z4143:Z4157" si="1405">IF(N4143=1,0,ABS(N4143))</f>
        <v>0</v>
      </c>
      <c r="AA4143" s="22">
        <f t="shared" ref="AA4143:AA4157" si="1406">ABS(O4143)</f>
        <v>0</v>
      </c>
      <c r="AB4143">
        <f t="shared" ref="AB4143:AB4157" si="1407">IF(N4143=1,1,0)</f>
        <v>0</v>
      </c>
      <c r="AC4143" s="22">
        <f t="shared" ref="AC4143:AC4157" si="1408">IF(N4143=1,ABS(N4144),0)</f>
        <v>0</v>
      </c>
      <c r="AD4143" s="22">
        <f t="shared" ref="AD4143:AD4157" si="1409">IF(N4143=1,0,ABS(O4144))</f>
        <v>1.1279069767441861</v>
      </c>
    </row>
    <row r="4144" spans="4:30" x14ac:dyDescent="0.25">
      <c r="D4144" s="2">
        <v>0.375</v>
      </c>
      <c r="E4144">
        <v>12099</v>
      </c>
      <c r="F4144">
        <v>12177</v>
      </c>
      <c r="G4144">
        <v>12089</v>
      </c>
      <c r="H4144">
        <v>12166</v>
      </c>
      <c r="J4144">
        <v>67</v>
      </c>
      <c r="K4144">
        <f t="shared" ref="K4144:K4157" si="1410">K4143+J4145</f>
        <v>-52</v>
      </c>
      <c r="L4144">
        <v>88</v>
      </c>
      <c r="N4144">
        <f>IF(J4143&lt;0,MIN(K4144:K4157),MAX(K4144:K4157))/R4123</f>
        <v>-0.30232558139534882</v>
      </c>
      <c r="O4144">
        <f>IF(J4143&lt;0,MAX(K4144:K4157),MIN(K4144:K4157))/R4123</f>
        <v>-1.1279069767441861</v>
      </c>
      <c r="R4144">
        <f>MIN(G4141:G4157)</f>
        <v>12044</v>
      </c>
      <c r="W4144">
        <f t="shared" si="1402"/>
        <v>0</v>
      </c>
      <c r="X4144">
        <f t="shared" si="1403"/>
        <v>67</v>
      </c>
      <c r="Y4144">
        <f t="shared" si="1404"/>
        <v>0</v>
      </c>
      <c r="Z4144" s="22">
        <f t="shared" si="1405"/>
        <v>0.30232558139534882</v>
      </c>
      <c r="AA4144" s="22">
        <f t="shared" si="1406"/>
        <v>1.1279069767441861</v>
      </c>
      <c r="AB4144">
        <f t="shared" si="1407"/>
        <v>0</v>
      </c>
      <c r="AC4144" s="22">
        <f t="shared" si="1408"/>
        <v>0</v>
      </c>
      <c r="AD4144" s="22">
        <f t="shared" si="1409"/>
        <v>0</v>
      </c>
    </row>
    <row r="4145" spans="3:30" x14ac:dyDescent="0.25">
      <c r="D4145" s="1">
        <v>0.41666666666666669</v>
      </c>
      <c r="E4145">
        <v>12166</v>
      </c>
      <c r="F4145">
        <v>12169</v>
      </c>
      <c r="G4145">
        <v>12102</v>
      </c>
      <c r="H4145">
        <v>12114</v>
      </c>
      <c r="J4145">
        <v>-52</v>
      </c>
      <c r="K4145">
        <f t="shared" si="1410"/>
        <v>-33</v>
      </c>
      <c r="L4145">
        <v>67</v>
      </c>
      <c r="R4145">
        <f>R4143-R4144</f>
        <v>133</v>
      </c>
      <c r="W4145">
        <f t="shared" si="1402"/>
        <v>0</v>
      </c>
      <c r="X4145">
        <f t="shared" si="1403"/>
        <v>52</v>
      </c>
      <c r="Y4145">
        <f t="shared" si="1404"/>
        <v>133</v>
      </c>
      <c r="Z4145" s="22">
        <f t="shared" si="1405"/>
        <v>0</v>
      </c>
      <c r="AA4145" s="22">
        <f t="shared" si="1406"/>
        <v>0</v>
      </c>
      <c r="AB4145">
        <f t="shared" si="1407"/>
        <v>0</v>
      </c>
      <c r="AC4145" s="22">
        <f t="shared" si="1408"/>
        <v>0</v>
      </c>
      <c r="AD4145" s="22">
        <f t="shared" si="1409"/>
        <v>0</v>
      </c>
    </row>
    <row r="4146" spans="3:30" x14ac:dyDescent="0.25">
      <c r="D4146" s="1">
        <v>0.45833333333333331</v>
      </c>
      <c r="E4146">
        <v>12113</v>
      </c>
      <c r="F4146">
        <v>12144</v>
      </c>
      <c r="G4146">
        <v>12113</v>
      </c>
      <c r="H4146">
        <v>12132</v>
      </c>
      <c r="J4146">
        <v>19</v>
      </c>
      <c r="K4146">
        <f t="shared" si="1410"/>
        <v>-26</v>
      </c>
      <c r="L4146">
        <v>31</v>
      </c>
      <c r="R4146">
        <v>133</v>
      </c>
      <c r="W4146">
        <f t="shared" si="1402"/>
        <v>0</v>
      </c>
      <c r="X4146">
        <f t="shared" si="1403"/>
        <v>19</v>
      </c>
      <c r="Y4146">
        <f t="shared" si="1404"/>
        <v>133</v>
      </c>
      <c r="Z4146" s="22">
        <f t="shared" si="1405"/>
        <v>0</v>
      </c>
      <c r="AA4146" s="22">
        <f t="shared" si="1406"/>
        <v>0</v>
      </c>
      <c r="AB4146">
        <f t="shared" si="1407"/>
        <v>0</v>
      </c>
      <c r="AC4146" s="22">
        <f t="shared" si="1408"/>
        <v>0</v>
      </c>
      <c r="AD4146" s="22">
        <f t="shared" si="1409"/>
        <v>0</v>
      </c>
    </row>
    <row r="4147" spans="3:30" x14ac:dyDescent="0.25">
      <c r="D4147" s="1">
        <v>0.5</v>
      </c>
      <c r="E4147">
        <v>12131</v>
      </c>
      <c r="F4147">
        <v>12138</v>
      </c>
      <c r="G4147">
        <v>12121</v>
      </c>
      <c r="H4147">
        <v>12138</v>
      </c>
      <c r="J4147">
        <v>7</v>
      </c>
      <c r="K4147">
        <f t="shared" si="1410"/>
        <v>-51</v>
      </c>
      <c r="L4147">
        <v>17</v>
      </c>
      <c r="W4147">
        <f t="shared" si="1402"/>
        <v>0</v>
      </c>
      <c r="X4147">
        <f t="shared" si="1403"/>
        <v>7</v>
      </c>
      <c r="Y4147">
        <f t="shared" si="1404"/>
        <v>0</v>
      </c>
      <c r="Z4147" s="22">
        <f t="shared" si="1405"/>
        <v>0</v>
      </c>
      <c r="AA4147" s="22">
        <f t="shared" si="1406"/>
        <v>0</v>
      </c>
      <c r="AB4147">
        <f t="shared" si="1407"/>
        <v>0</v>
      </c>
      <c r="AC4147" s="22">
        <f t="shared" si="1408"/>
        <v>0</v>
      </c>
      <c r="AD4147" s="22">
        <f t="shared" si="1409"/>
        <v>0</v>
      </c>
    </row>
    <row r="4148" spans="3:30" x14ac:dyDescent="0.25">
      <c r="C4148">
        <v>1</v>
      </c>
      <c r="D4148" s="1">
        <v>0.54166666666666663</v>
      </c>
      <c r="E4148">
        <v>12137</v>
      </c>
      <c r="F4148">
        <v>12139</v>
      </c>
      <c r="G4148">
        <v>12106</v>
      </c>
      <c r="H4148">
        <v>12112</v>
      </c>
      <c r="J4148">
        <v>-25</v>
      </c>
      <c r="K4148">
        <f t="shared" si="1410"/>
        <v>-70</v>
      </c>
      <c r="L4148">
        <v>33</v>
      </c>
      <c r="W4148">
        <f t="shared" si="1402"/>
        <v>0</v>
      </c>
      <c r="X4148">
        <f t="shared" si="1403"/>
        <v>25</v>
      </c>
      <c r="Y4148">
        <f t="shared" si="1404"/>
        <v>0</v>
      </c>
      <c r="Z4148" s="22">
        <f t="shared" si="1405"/>
        <v>0</v>
      </c>
      <c r="AA4148" s="22">
        <f t="shared" si="1406"/>
        <v>0</v>
      </c>
      <c r="AB4148">
        <f t="shared" si="1407"/>
        <v>0</v>
      </c>
      <c r="AC4148" s="22">
        <f t="shared" si="1408"/>
        <v>0</v>
      </c>
      <c r="AD4148" s="22">
        <f t="shared" si="1409"/>
        <v>0</v>
      </c>
    </row>
    <row r="4149" spans="3:30" x14ac:dyDescent="0.25">
      <c r="D4149" s="1">
        <v>0.58333333333333337</v>
      </c>
      <c r="E4149">
        <v>12110</v>
      </c>
      <c r="F4149">
        <v>12117</v>
      </c>
      <c r="G4149">
        <v>12075</v>
      </c>
      <c r="H4149">
        <v>12091</v>
      </c>
      <c r="J4149">
        <v>-19</v>
      </c>
      <c r="K4149">
        <f t="shared" si="1410"/>
        <v>-78</v>
      </c>
      <c r="L4149">
        <v>42</v>
      </c>
      <c r="W4149">
        <f t="shared" si="1402"/>
        <v>0</v>
      </c>
      <c r="X4149">
        <f t="shared" si="1403"/>
        <v>19</v>
      </c>
      <c r="Y4149">
        <f t="shared" si="1404"/>
        <v>0</v>
      </c>
      <c r="Z4149" s="22">
        <f t="shared" si="1405"/>
        <v>0</v>
      </c>
      <c r="AA4149" s="22">
        <f t="shared" si="1406"/>
        <v>0</v>
      </c>
      <c r="AB4149">
        <f t="shared" si="1407"/>
        <v>0</v>
      </c>
      <c r="AC4149" s="22">
        <f t="shared" si="1408"/>
        <v>0</v>
      </c>
      <c r="AD4149" s="22">
        <f t="shared" si="1409"/>
        <v>0</v>
      </c>
    </row>
    <row r="4150" spans="3:30" x14ac:dyDescent="0.25">
      <c r="D4150" s="1">
        <v>0.625</v>
      </c>
      <c r="E4150">
        <v>12092</v>
      </c>
      <c r="F4150">
        <v>12093</v>
      </c>
      <c r="G4150">
        <v>12064</v>
      </c>
      <c r="H4150">
        <v>12084</v>
      </c>
      <c r="J4150">
        <v>-8</v>
      </c>
      <c r="K4150">
        <f t="shared" si="1410"/>
        <v>-96</v>
      </c>
      <c r="L4150">
        <v>29</v>
      </c>
      <c r="W4150">
        <f t="shared" si="1402"/>
        <v>0</v>
      </c>
      <c r="X4150">
        <f t="shared" si="1403"/>
        <v>8</v>
      </c>
      <c r="Y4150">
        <f t="shared" si="1404"/>
        <v>0</v>
      </c>
      <c r="Z4150" s="22">
        <f t="shared" si="1405"/>
        <v>0</v>
      </c>
      <c r="AA4150" s="22">
        <f t="shared" si="1406"/>
        <v>0</v>
      </c>
      <c r="AB4150">
        <f t="shared" si="1407"/>
        <v>0</v>
      </c>
      <c r="AC4150" s="22">
        <f t="shared" si="1408"/>
        <v>0</v>
      </c>
      <c r="AD4150" s="22">
        <f t="shared" si="1409"/>
        <v>0</v>
      </c>
    </row>
    <row r="4151" spans="3:30" x14ac:dyDescent="0.25">
      <c r="D4151" s="1">
        <v>0.66666666666666663</v>
      </c>
      <c r="E4151">
        <v>12085</v>
      </c>
      <c r="F4151">
        <v>12095</v>
      </c>
      <c r="G4151">
        <v>12060</v>
      </c>
      <c r="H4151">
        <v>12067</v>
      </c>
      <c r="J4151">
        <v>-18</v>
      </c>
      <c r="K4151">
        <f t="shared" si="1410"/>
        <v>-95</v>
      </c>
      <c r="L4151">
        <v>35</v>
      </c>
      <c r="W4151">
        <f t="shared" si="1402"/>
        <v>0</v>
      </c>
      <c r="X4151">
        <f t="shared" si="1403"/>
        <v>18</v>
      </c>
      <c r="Y4151">
        <f t="shared" si="1404"/>
        <v>0</v>
      </c>
      <c r="Z4151" s="22">
        <f t="shared" si="1405"/>
        <v>0</v>
      </c>
      <c r="AA4151" s="22">
        <f t="shared" si="1406"/>
        <v>0</v>
      </c>
      <c r="AB4151">
        <f t="shared" si="1407"/>
        <v>0</v>
      </c>
      <c r="AC4151" s="22">
        <f t="shared" si="1408"/>
        <v>0</v>
      </c>
      <c r="AD4151" s="22">
        <f t="shared" si="1409"/>
        <v>0</v>
      </c>
    </row>
    <row r="4152" spans="3:30" x14ac:dyDescent="0.25">
      <c r="D4152" s="1">
        <v>0.70833333333333337</v>
      </c>
      <c r="E4152">
        <v>12068</v>
      </c>
      <c r="F4152">
        <v>12072</v>
      </c>
      <c r="G4152">
        <v>12044</v>
      </c>
      <c r="H4152">
        <v>12069</v>
      </c>
      <c r="J4152">
        <v>1</v>
      </c>
      <c r="K4152">
        <f t="shared" si="1410"/>
        <v>-84</v>
      </c>
      <c r="L4152">
        <v>28</v>
      </c>
      <c r="W4152">
        <f t="shared" si="1402"/>
        <v>0</v>
      </c>
      <c r="X4152">
        <f t="shared" si="1403"/>
        <v>1</v>
      </c>
      <c r="Y4152">
        <f t="shared" si="1404"/>
        <v>0</v>
      </c>
      <c r="Z4152" s="22">
        <f t="shared" si="1405"/>
        <v>0</v>
      </c>
      <c r="AA4152" s="22">
        <f t="shared" si="1406"/>
        <v>0</v>
      </c>
      <c r="AB4152">
        <f t="shared" si="1407"/>
        <v>0</v>
      </c>
      <c r="AC4152" s="22">
        <f t="shared" si="1408"/>
        <v>0</v>
      </c>
      <c r="AD4152" s="22">
        <f t="shared" si="1409"/>
        <v>0</v>
      </c>
    </row>
    <row r="4153" spans="3:30" x14ac:dyDescent="0.25">
      <c r="D4153" s="1">
        <v>0.75</v>
      </c>
      <c r="E4153">
        <v>12070</v>
      </c>
      <c r="F4153">
        <v>12088</v>
      </c>
      <c r="G4153">
        <v>12059</v>
      </c>
      <c r="H4153">
        <v>12081</v>
      </c>
      <c r="J4153">
        <v>11</v>
      </c>
      <c r="K4153">
        <f t="shared" si="1410"/>
        <v>-80</v>
      </c>
      <c r="L4153">
        <v>29</v>
      </c>
      <c r="W4153">
        <f t="shared" si="1402"/>
        <v>0</v>
      </c>
      <c r="X4153">
        <f t="shared" si="1403"/>
        <v>11</v>
      </c>
      <c r="Y4153">
        <f t="shared" si="1404"/>
        <v>0</v>
      </c>
      <c r="Z4153" s="22">
        <f t="shared" si="1405"/>
        <v>0</v>
      </c>
      <c r="AA4153" s="22">
        <f t="shared" si="1406"/>
        <v>0</v>
      </c>
      <c r="AB4153">
        <f t="shared" si="1407"/>
        <v>0</v>
      </c>
      <c r="AC4153" s="22">
        <f t="shared" si="1408"/>
        <v>0</v>
      </c>
      <c r="AD4153" s="22">
        <f t="shared" si="1409"/>
        <v>0</v>
      </c>
    </row>
    <row r="4154" spans="3:30" x14ac:dyDescent="0.25">
      <c r="D4154" s="1">
        <v>0.79166666666666663</v>
      </c>
      <c r="E4154">
        <v>12081</v>
      </c>
      <c r="F4154">
        <v>12091</v>
      </c>
      <c r="G4154">
        <v>12077</v>
      </c>
      <c r="H4154">
        <v>12085</v>
      </c>
      <c r="J4154">
        <v>4</v>
      </c>
      <c r="K4154">
        <f t="shared" si="1410"/>
        <v>-97</v>
      </c>
      <c r="L4154">
        <v>14</v>
      </c>
      <c r="W4154">
        <f t="shared" si="1402"/>
        <v>0</v>
      </c>
      <c r="X4154">
        <f t="shared" si="1403"/>
        <v>4</v>
      </c>
      <c r="Y4154">
        <f t="shared" si="1404"/>
        <v>0</v>
      </c>
      <c r="Z4154" s="22">
        <f t="shared" si="1405"/>
        <v>0</v>
      </c>
      <c r="AA4154" s="22">
        <f t="shared" si="1406"/>
        <v>0</v>
      </c>
      <c r="AB4154">
        <f t="shared" si="1407"/>
        <v>0</v>
      </c>
      <c r="AC4154" s="22">
        <f t="shared" si="1408"/>
        <v>0</v>
      </c>
      <c r="AD4154" s="22">
        <f t="shared" si="1409"/>
        <v>0</v>
      </c>
    </row>
    <row r="4155" spans="3:30" x14ac:dyDescent="0.25">
      <c r="D4155" s="1">
        <v>0.83333333333333337</v>
      </c>
      <c r="E4155">
        <v>12085</v>
      </c>
      <c r="F4155">
        <v>12089</v>
      </c>
      <c r="G4155">
        <v>12068</v>
      </c>
      <c r="H4155">
        <v>12068</v>
      </c>
      <c r="J4155">
        <v>-17</v>
      </c>
      <c r="K4155">
        <f t="shared" si="1410"/>
        <v>-93</v>
      </c>
      <c r="L4155">
        <v>21</v>
      </c>
      <c r="W4155">
        <f t="shared" si="1402"/>
        <v>0</v>
      </c>
      <c r="X4155">
        <f t="shared" si="1403"/>
        <v>17</v>
      </c>
      <c r="Y4155">
        <f t="shared" si="1404"/>
        <v>0</v>
      </c>
      <c r="Z4155" s="22">
        <f t="shared" si="1405"/>
        <v>0</v>
      </c>
      <c r="AA4155" s="22">
        <f t="shared" si="1406"/>
        <v>0</v>
      </c>
      <c r="AB4155">
        <f t="shared" si="1407"/>
        <v>0</v>
      </c>
      <c r="AC4155" s="22">
        <f t="shared" si="1408"/>
        <v>0</v>
      </c>
      <c r="AD4155" s="22">
        <f t="shared" si="1409"/>
        <v>0</v>
      </c>
    </row>
    <row r="4156" spans="3:30" x14ac:dyDescent="0.25">
      <c r="D4156" s="1">
        <v>0.875</v>
      </c>
      <c r="E4156">
        <v>12067</v>
      </c>
      <c r="F4156">
        <v>12086</v>
      </c>
      <c r="G4156">
        <v>12061</v>
      </c>
      <c r="H4156">
        <v>12071</v>
      </c>
      <c r="J4156">
        <v>4</v>
      </c>
      <c r="K4156">
        <f t="shared" si="1410"/>
        <v>-84</v>
      </c>
      <c r="L4156">
        <v>25</v>
      </c>
      <c r="W4156">
        <f t="shared" si="1402"/>
        <v>0</v>
      </c>
      <c r="X4156">
        <f t="shared" si="1403"/>
        <v>4</v>
      </c>
      <c r="Y4156">
        <f t="shared" si="1404"/>
        <v>0</v>
      </c>
      <c r="Z4156" s="22">
        <f t="shared" si="1405"/>
        <v>0</v>
      </c>
      <c r="AA4156" s="22">
        <f t="shared" si="1406"/>
        <v>0</v>
      </c>
      <c r="AB4156">
        <f t="shared" si="1407"/>
        <v>0</v>
      </c>
      <c r="AC4156" s="22">
        <f t="shared" si="1408"/>
        <v>0</v>
      </c>
      <c r="AD4156" s="22">
        <f t="shared" si="1409"/>
        <v>0</v>
      </c>
    </row>
    <row r="4157" spans="3:30" x14ac:dyDescent="0.25">
      <c r="D4157" s="2">
        <v>0.91666666666666663</v>
      </c>
      <c r="E4157">
        <v>12070</v>
      </c>
      <c r="F4157">
        <v>12085</v>
      </c>
      <c r="G4157">
        <v>12066</v>
      </c>
      <c r="H4157">
        <v>12079</v>
      </c>
      <c r="J4157">
        <v>9</v>
      </c>
      <c r="K4157">
        <f t="shared" si="1410"/>
        <v>-84</v>
      </c>
      <c r="L4157">
        <v>19</v>
      </c>
      <c r="W4157">
        <f t="shared" si="1402"/>
        <v>0</v>
      </c>
      <c r="X4157">
        <f t="shared" si="1403"/>
        <v>9</v>
      </c>
      <c r="Y4157">
        <f t="shared" si="1404"/>
        <v>0</v>
      </c>
      <c r="Z4157" s="22">
        <f t="shared" si="1405"/>
        <v>0</v>
      </c>
      <c r="AA4157" s="22">
        <f t="shared" si="1406"/>
        <v>0</v>
      </c>
      <c r="AB4157">
        <f t="shared" si="1407"/>
        <v>0</v>
      </c>
      <c r="AC4157" s="22">
        <f t="shared" si="1408"/>
        <v>0</v>
      </c>
      <c r="AD4157" s="22">
        <f t="shared" si="1409"/>
        <v>0</v>
      </c>
    </row>
    <row r="4158" spans="3:30" hidden="1" x14ac:dyDescent="0.25">
      <c r="D4158" s="1">
        <v>0</v>
      </c>
      <c r="E4158">
        <v>12072</v>
      </c>
      <c r="F4158">
        <v>12075</v>
      </c>
      <c r="G4158">
        <v>12066</v>
      </c>
      <c r="H4158">
        <v>12071</v>
      </c>
      <c r="Z4158"/>
      <c r="AA4158"/>
      <c r="AC4158"/>
      <c r="AD4158"/>
    </row>
    <row r="4159" spans="3:30" hidden="1" x14ac:dyDescent="0.25">
      <c r="D4159" s="1">
        <v>4.1666666666666664E-2</v>
      </c>
      <c r="E4159">
        <v>12070</v>
      </c>
      <c r="F4159">
        <v>12072</v>
      </c>
      <c r="G4159">
        <v>12063</v>
      </c>
      <c r="H4159">
        <v>12072</v>
      </c>
      <c r="Z4159"/>
      <c r="AA4159"/>
      <c r="AC4159"/>
      <c r="AD4159"/>
    </row>
    <row r="4160" spans="3:30" hidden="1" x14ac:dyDescent="0.25">
      <c r="D4160" s="1">
        <v>8.3333333333333329E-2</v>
      </c>
      <c r="E4160">
        <v>12073</v>
      </c>
      <c r="F4160">
        <v>12081</v>
      </c>
      <c r="G4160">
        <v>12072</v>
      </c>
      <c r="H4160">
        <v>12081</v>
      </c>
      <c r="Z4160"/>
      <c r="AA4160"/>
      <c r="AC4160"/>
      <c r="AD4160"/>
    </row>
    <row r="4161" spans="3:30" hidden="1" x14ac:dyDescent="0.25">
      <c r="D4161" s="1">
        <v>0.125</v>
      </c>
      <c r="E4161">
        <v>12081</v>
      </c>
      <c r="F4161">
        <v>12082</v>
      </c>
      <c r="G4161">
        <v>12075</v>
      </c>
      <c r="H4161">
        <v>12075</v>
      </c>
      <c r="Z4161"/>
      <c r="AA4161"/>
      <c r="AC4161"/>
      <c r="AD4161"/>
    </row>
    <row r="4162" spans="3:30" hidden="1" x14ac:dyDescent="0.25">
      <c r="D4162" s="1">
        <v>0.16666666666666666</v>
      </c>
      <c r="E4162">
        <v>12074</v>
      </c>
      <c r="F4162">
        <v>12075</v>
      </c>
      <c r="G4162">
        <v>12071</v>
      </c>
      <c r="H4162">
        <v>12075</v>
      </c>
      <c r="Z4162"/>
      <c r="AA4162"/>
      <c r="AC4162"/>
      <c r="AD4162"/>
    </row>
    <row r="4163" spans="3:30" hidden="1" x14ac:dyDescent="0.25">
      <c r="D4163" s="1">
        <v>0.20833333333333334</v>
      </c>
      <c r="E4163">
        <v>12074</v>
      </c>
      <c r="F4163">
        <v>12075</v>
      </c>
      <c r="G4163">
        <v>12074</v>
      </c>
      <c r="H4163">
        <v>12075</v>
      </c>
      <c r="Z4163"/>
      <c r="AA4163"/>
      <c r="AC4163"/>
      <c r="AD4163"/>
    </row>
    <row r="4164" spans="3:30" hidden="1" x14ac:dyDescent="0.25">
      <c r="D4164" s="1">
        <v>0.25</v>
      </c>
      <c r="E4164">
        <v>12075</v>
      </c>
      <c r="F4164">
        <v>12075</v>
      </c>
      <c r="G4164">
        <v>12070</v>
      </c>
      <c r="H4164">
        <v>12071</v>
      </c>
      <c r="Z4164"/>
      <c r="AA4164"/>
      <c r="AC4164"/>
      <c r="AD4164"/>
    </row>
    <row r="4165" spans="3:30" hidden="1" x14ac:dyDescent="0.25">
      <c r="D4165" s="1">
        <v>0.29166666666666669</v>
      </c>
      <c r="E4165">
        <v>12070</v>
      </c>
      <c r="F4165">
        <v>12072</v>
      </c>
      <c r="G4165">
        <v>12064</v>
      </c>
      <c r="H4165">
        <v>12065</v>
      </c>
      <c r="Z4165"/>
      <c r="AA4165"/>
      <c r="AC4165"/>
      <c r="AD4165"/>
    </row>
    <row r="4166" spans="3:30" x14ac:dyDescent="0.25">
      <c r="D4166" s="2">
        <v>0.33333333333333331</v>
      </c>
      <c r="E4166">
        <v>12064</v>
      </c>
      <c r="F4166">
        <v>12065</v>
      </c>
      <c r="G4166">
        <v>12048</v>
      </c>
      <c r="H4166">
        <v>12049</v>
      </c>
      <c r="J4166">
        <v>-15</v>
      </c>
      <c r="K4166">
        <v>0</v>
      </c>
      <c r="L4166">
        <v>17</v>
      </c>
      <c r="M4166">
        <v>17</v>
      </c>
      <c r="R4166">
        <f>MAX(F4164:F4180)</f>
        <v>12117</v>
      </c>
      <c r="W4166">
        <f t="shared" ref="W4166:W4180" si="1411">ABS(M4166)</f>
        <v>17</v>
      </c>
      <c r="X4166">
        <f t="shared" ref="X4166:X4180" si="1412">ABS(J4166)</f>
        <v>15</v>
      </c>
      <c r="Y4166">
        <f t="shared" ref="Y4166:Y4180" si="1413">IF(R4166&lt;1000,ABS(R4166),0)</f>
        <v>0</v>
      </c>
      <c r="Z4166" s="22">
        <f t="shared" ref="Z4166:Z4180" si="1414">IF(N4166=1,0,ABS(N4166))</f>
        <v>0</v>
      </c>
      <c r="AA4166" s="22">
        <f t="shared" ref="AA4166:AA4180" si="1415">ABS(O4166)</f>
        <v>0</v>
      </c>
      <c r="AB4166">
        <f t="shared" ref="AB4166:AB4180" si="1416">IF(N4166=1,1,0)</f>
        <v>0</v>
      </c>
      <c r="AC4166" s="22">
        <f t="shared" ref="AC4166:AC4180" si="1417">IF(N4166=1,ABS(N4167),0)</f>
        <v>0</v>
      </c>
      <c r="AD4166" s="22">
        <f t="shared" ref="AD4166:AD4180" si="1418">IF(N4166=1,0,ABS(O4167))</f>
        <v>0.49624060150375937</v>
      </c>
    </row>
    <row r="4167" spans="3:30" x14ac:dyDescent="0.25">
      <c r="D4167" s="2">
        <v>0.375</v>
      </c>
      <c r="E4167">
        <v>12049</v>
      </c>
      <c r="F4167">
        <v>12055</v>
      </c>
      <c r="G4167">
        <v>12025</v>
      </c>
      <c r="H4167">
        <v>12040</v>
      </c>
      <c r="J4167">
        <v>-9</v>
      </c>
      <c r="K4167">
        <f t="shared" ref="K4167:K4180" si="1419">K4166+J4168</f>
        <v>7</v>
      </c>
      <c r="L4167">
        <v>30</v>
      </c>
      <c r="N4167">
        <f>IF(J4167&lt;0,MIN(K4167:K4180),MAX(K4167:K4180))/R4146</f>
        <v>5.2631578947368418E-2</v>
      </c>
      <c r="O4167">
        <f>IF(J4167&lt;0,MAX(K4167:K4180),MIN(K4167:K4180))/R4146</f>
        <v>0.49624060150375937</v>
      </c>
      <c r="R4167">
        <f>MIN(G4164:G4180)</f>
        <v>12017</v>
      </c>
      <c r="W4167">
        <f t="shared" si="1411"/>
        <v>0</v>
      </c>
      <c r="X4167">
        <f t="shared" si="1412"/>
        <v>9</v>
      </c>
      <c r="Y4167">
        <f t="shared" si="1413"/>
        <v>0</v>
      </c>
      <c r="Z4167" s="22">
        <f t="shared" si="1414"/>
        <v>5.2631578947368418E-2</v>
      </c>
      <c r="AA4167" s="22">
        <f t="shared" si="1415"/>
        <v>0.49624060150375937</v>
      </c>
      <c r="AB4167">
        <f t="shared" si="1416"/>
        <v>0</v>
      </c>
      <c r="AC4167" s="22">
        <f t="shared" si="1417"/>
        <v>0</v>
      </c>
      <c r="AD4167" s="22">
        <f t="shared" si="1418"/>
        <v>0</v>
      </c>
    </row>
    <row r="4168" spans="3:30" x14ac:dyDescent="0.25">
      <c r="D4168" s="1">
        <v>0.41666666666666669</v>
      </c>
      <c r="E4168">
        <v>12040</v>
      </c>
      <c r="F4168">
        <v>12056</v>
      </c>
      <c r="G4168">
        <v>12017</v>
      </c>
      <c r="H4168">
        <v>12047</v>
      </c>
      <c r="J4168">
        <v>7</v>
      </c>
      <c r="K4168">
        <f t="shared" si="1419"/>
        <v>29</v>
      </c>
      <c r="L4168">
        <v>39</v>
      </c>
      <c r="R4168">
        <f>R4166-R4167</f>
        <v>100</v>
      </c>
      <c r="W4168">
        <f t="shared" si="1411"/>
        <v>0</v>
      </c>
      <c r="X4168">
        <f t="shared" si="1412"/>
        <v>7</v>
      </c>
      <c r="Y4168">
        <f t="shared" si="1413"/>
        <v>100</v>
      </c>
      <c r="Z4168" s="22">
        <f t="shared" si="1414"/>
        <v>0</v>
      </c>
      <c r="AA4168" s="22">
        <f t="shared" si="1415"/>
        <v>0</v>
      </c>
      <c r="AB4168">
        <f t="shared" si="1416"/>
        <v>0</v>
      </c>
      <c r="AC4168" s="22">
        <f t="shared" si="1417"/>
        <v>0</v>
      </c>
      <c r="AD4168" s="22">
        <f t="shared" si="1418"/>
        <v>0</v>
      </c>
    </row>
    <row r="4169" spans="3:30" x14ac:dyDescent="0.25">
      <c r="D4169" s="1">
        <v>0.45833333333333331</v>
      </c>
      <c r="E4169">
        <v>12047</v>
      </c>
      <c r="F4169">
        <v>12073</v>
      </c>
      <c r="G4169">
        <v>12047</v>
      </c>
      <c r="H4169">
        <v>12069</v>
      </c>
      <c r="J4169">
        <v>22</v>
      </c>
      <c r="K4169">
        <f t="shared" si="1419"/>
        <v>64</v>
      </c>
      <c r="L4169">
        <v>26</v>
      </c>
      <c r="R4169">
        <v>100</v>
      </c>
      <c r="W4169">
        <f t="shared" si="1411"/>
        <v>0</v>
      </c>
      <c r="X4169">
        <f t="shared" si="1412"/>
        <v>22</v>
      </c>
      <c r="Y4169">
        <f t="shared" si="1413"/>
        <v>100</v>
      </c>
      <c r="Z4169" s="22">
        <f t="shared" si="1414"/>
        <v>0</v>
      </c>
      <c r="AA4169" s="22">
        <f t="shared" si="1415"/>
        <v>0</v>
      </c>
      <c r="AB4169">
        <f t="shared" si="1416"/>
        <v>0</v>
      </c>
      <c r="AC4169" s="22">
        <f t="shared" si="1417"/>
        <v>0</v>
      </c>
      <c r="AD4169" s="22">
        <f t="shared" si="1418"/>
        <v>0</v>
      </c>
    </row>
    <row r="4170" spans="3:30" x14ac:dyDescent="0.25">
      <c r="D4170" s="1">
        <v>0.5</v>
      </c>
      <c r="E4170">
        <v>12069</v>
      </c>
      <c r="F4170">
        <v>12117</v>
      </c>
      <c r="G4170">
        <v>12066</v>
      </c>
      <c r="H4170">
        <v>12104</v>
      </c>
      <c r="J4170">
        <v>35</v>
      </c>
      <c r="K4170">
        <f t="shared" si="1419"/>
        <v>52</v>
      </c>
      <c r="L4170">
        <v>51</v>
      </c>
      <c r="W4170">
        <f t="shared" si="1411"/>
        <v>0</v>
      </c>
      <c r="X4170">
        <f t="shared" si="1412"/>
        <v>35</v>
      </c>
      <c r="Y4170">
        <f t="shared" si="1413"/>
        <v>0</v>
      </c>
      <c r="Z4170" s="22">
        <f t="shared" si="1414"/>
        <v>0</v>
      </c>
      <c r="AA4170" s="22">
        <f t="shared" si="1415"/>
        <v>0</v>
      </c>
      <c r="AB4170">
        <f t="shared" si="1416"/>
        <v>0</v>
      </c>
      <c r="AC4170" s="22">
        <f t="shared" si="1417"/>
        <v>0</v>
      </c>
      <c r="AD4170" s="22">
        <f t="shared" si="1418"/>
        <v>0</v>
      </c>
    </row>
    <row r="4171" spans="3:30" x14ac:dyDescent="0.25">
      <c r="C4171">
        <v>1</v>
      </c>
      <c r="D4171" s="1">
        <v>0.54166666666666663</v>
      </c>
      <c r="E4171">
        <v>12103</v>
      </c>
      <c r="F4171">
        <v>12109</v>
      </c>
      <c r="G4171">
        <v>12085</v>
      </c>
      <c r="H4171">
        <v>12091</v>
      </c>
      <c r="J4171">
        <v>-12</v>
      </c>
      <c r="K4171">
        <f t="shared" si="1419"/>
        <v>66</v>
      </c>
      <c r="L4171">
        <v>24</v>
      </c>
      <c r="W4171">
        <f t="shared" si="1411"/>
        <v>0</v>
      </c>
      <c r="X4171">
        <f t="shared" si="1412"/>
        <v>12</v>
      </c>
      <c r="Y4171">
        <f t="shared" si="1413"/>
        <v>0</v>
      </c>
      <c r="Z4171" s="22">
        <f t="shared" si="1414"/>
        <v>0</v>
      </c>
      <c r="AA4171" s="22">
        <f t="shared" si="1415"/>
        <v>0</v>
      </c>
      <c r="AB4171">
        <f t="shared" si="1416"/>
        <v>0</v>
      </c>
      <c r="AC4171" s="22">
        <f t="shared" si="1417"/>
        <v>0</v>
      </c>
      <c r="AD4171" s="22">
        <f t="shared" si="1418"/>
        <v>0</v>
      </c>
    </row>
    <row r="4172" spans="3:30" x14ac:dyDescent="0.25">
      <c r="D4172" s="1">
        <v>0.58333333333333337</v>
      </c>
      <c r="E4172">
        <v>12092</v>
      </c>
      <c r="F4172">
        <v>12109</v>
      </c>
      <c r="G4172">
        <v>12078</v>
      </c>
      <c r="H4172">
        <v>12106</v>
      </c>
      <c r="J4172">
        <v>14</v>
      </c>
      <c r="K4172">
        <f t="shared" si="1419"/>
        <v>48</v>
      </c>
      <c r="L4172">
        <v>31</v>
      </c>
      <c r="W4172">
        <f t="shared" si="1411"/>
        <v>0</v>
      </c>
      <c r="X4172">
        <f t="shared" si="1412"/>
        <v>14</v>
      </c>
      <c r="Y4172">
        <f t="shared" si="1413"/>
        <v>0</v>
      </c>
      <c r="Z4172" s="22">
        <f t="shared" si="1414"/>
        <v>0</v>
      </c>
      <c r="AA4172" s="22">
        <f t="shared" si="1415"/>
        <v>0</v>
      </c>
      <c r="AB4172">
        <f t="shared" si="1416"/>
        <v>0</v>
      </c>
      <c r="AC4172" s="22">
        <f t="shared" si="1417"/>
        <v>0</v>
      </c>
      <c r="AD4172" s="22">
        <f t="shared" si="1418"/>
        <v>0</v>
      </c>
    </row>
    <row r="4173" spans="3:30" x14ac:dyDescent="0.25">
      <c r="D4173" s="1">
        <v>0.625</v>
      </c>
      <c r="E4173">
        <v>12106</v>
      </c>
      <c r="F4173">
        <v>12107</v>
      </c>
      <c r="G4173">
        <v>12084</v>
      </c>
      <c r="H4173">
        <v>12088</v>
      </c>
      <c r="J4173">
        <v>-18</v>
      </c>
      <c r="K4173">
        <f t="shared" si="1419"/>
        <v>41</v>
      </c>
      <c r="L4173">
        <v>23</v>
      </c>
      <c r="W4173">
        <f t="shared" si="1411"/>
        <v>0</v>
      </c>
      <c r="X4173">
        <f t="shared" si="1412"/>
        <v>18</v>
      </c>
      <c r="Y4173">
        <f t="shared" si="1413"/>
        <v>0</v>
      </c>
      <c r="Z4173" s="22">
        <f t="shared" si="1414"/>
        <v>0</v>
      </c>
      <c r="AA4173" s="22">
        <f t="shared" si="1415"/>
        <v>0</v>
      </c>
      <c r="AB4173">
        <f t="shared" si="1416"/>
        <v>0</v>
      </c>
      <c r="AC4173" s="22">
        <f t="shared" si="1417"/>
        <v>0</v>
      </c>
      <c r="AD4173" s="22">
        <f t="shared" si="1418"/>
        <v>0</v>
      </c>
    </row>
    <row r="4174" spans="3:30" x14ac:dyDescent="0.25">
      <c r="D4174" s="1">
        <v>0.66666666666666663</v>
      </c>
      <c r="E4174">
        <v>12088</v>
      </c>
      <c r="F4174">
        <v>12090</v>
      </c>
      <c r="G4174">
        <v>12067</v>
      </c>
      <c r="H4174">
        <v>12081</v>
      </c>
      <c r="J4174">
        <v>-7</v>
      </c>
      <c r="K4174">
        <f t="shared" si="1419"/>
        <v>46</v>
      </c>
      <c r="L4174">
        <v>23</v>
      </c>
      <c r="W4174">
        <f t="shared" si="1411"/>
        <v>0</v>
      </c>
      <c r="X4174">
        <f t="shared" si="1412"/>
        <v>7</v>
      </c>
      <c r="Y4174">
        <f t="shared" si="1413"/>
        <v>0</v>
      </c>
      <c r="Z4174" s="22">
        <f t="shared" si="1414"/>
        <v>0</v>
      </c>
      <c r="AA4174" s="22">
        <f t="shared" si="1415"/>
        <v>0</v>
      </c>
      <c r="AB4174">
        <f t="shared" si="1416"/>
        <v>0</v>
      </c>
      <c r="AC4174" s="22">
        <f t="shared" si="1417"/>
        <v>0</v>
      </c>
      <c r="AD4174" s="22">
        <f t="shared" si="1418"/>
        <v>0</v>
      </c>
    </row>
    <row r="4175" spans="3:30" x14ac:dyDescent="0.25">
      <c r="D4175" s="1">
        <v>0.70833333333333337</v>
      </c>
      <c r="E4175">
        <v>12081</v>
      </c>
      <c r="F4175">
        <v>12090</v>
      </c>
      <c r="G4175">
        <v>12074</v>
      </c>
      <c r="H4175">
        <v>12086</v>
      </c>
      <c r="J4175">
        <v>5</v>
      </c>
      <c r="K4175">
        <f t="shared" si="1419"/>
        <v>56</v>
      </c>
      <c r="L4175">
        <v>16</v>
      </c>
      <c r="W4175">
        <f t="shared" si="1411"/>
        <v>0</v>
      </c>
      <c r="X4175">
        <f t="shared" si="1412"/>
        <v>5</v>
      </c>
      <c r="Y4175">
        <f t="shared" si="1413"/>
        <v>0</v>
      </c>
      <c r="Z4175" s="22">
        <f t="shared" si="1414"/>
        <v>0</v>
      </c>
      <c r="AA4175" s="22">
        <f t="shared" si="1415"/>
        <v>0</v>
      </c>
      <c r="AB4175">
        <f t="shared" si="1416"/>
        <v>0</v>
      </c>
      <c r="AC4175" s="22">
        <f t="shared" si="1417"/>
        <v>0</v>
      </c>
      <c r="AD4175" s="22">
        <f t="shared" si="1418"/>
        <v>0</v>
      </c>
    </row>
    <row r="4176" spans="3:30" x14ac:dyDescent="0.25">
      <c r="D4176" s="1">
        <v>0.75</v>
      </c>
      <c r="E4176">
        <v>12086</v>
      </c>
      <c r="F4176">
        <v>12099</v>
      </c>
      <c r="G4176">
        <v>12073</v>
      </c>
      <c r="H4176">
        <v>12096</v>
      </c>
      <c r="J4176">
        <v>10</v>
      </c>
      <c r="K4176">
        <f t="shared" si="1419"/>
        <v>58</v>
      </c>
      <c r="L4176">
        <v>26</v>
      </c>
      <c r="W4176">
        <f t="shared" si="1411"/>
        <v>0</v>
      </c>
      <c r="X4176">
        <f t="shared" si="1412"/>
        <v>10</v>
      </c>
      <c r="Y4176">
        <f t="shared" si="1413"/>
        <v>0</v>
      </c>
      <c r="Z4176" s="22">
        <f t="shared" si="1414"/>
        <v>0</v>
      </c>
      <c r="AA4176" s="22">
        <f t="shared" si="1415"/>
        <v>0</v>
      </c>
      <c r="AB4176">
        <f t="shared" si="1416"/>
        <v>0</v>
      </c>
      <c r="AC4176" s="22">
        <f t="shared" si="1417"/>
        <v>0</v>
      </c>
      <c r="AD4176" s="22">
        <f t="shared" si="1418"/>
        <v>0</v>
      </c>
    </row>
    <row r="4177" spans="4:30" x14ac:dyDescent="0.25">
      <c r="D4177" s="1">
        <v>0.79166666666666663</v>
      </c>
      <c r="E4177">
        <v>12096</v>
      </c>
      <c r="F4177">
        <v>12102</v>
      </c>
      <c r="G4177">
        <v>12092</v>
      </c>
      <c r="H4177">
        <v>12098</v>
      </c>
      <c r="J4177">
        <v>2</v>
      </c>
      <c r="K4177">
        <f t="shared" si="1419"/>
        <v>58</v>
      </c>
      <c r="L4177">
        <v>10</v>
      </c>
      <c r="W4177">
        <f t="shared" si="1411"/>
        <v>0</v>
      </c>
      <c r="X4177">
        <f t="shared" si="1412"/>
        <v>2</v>
      </c>
      <c r="Y4177">
        <f t="shared" si="1413"/>
        <v>0</v>
      </c>
      <c r="Z4177" s="22">
        <f t="shared" si="1414"/>
        <v>0</v>
      </c>
      <c r="AA4177" s="22">
        <f t="shared" si="1415"/>
        <v>0</v>
      </c>
      <c r="AB4177">
        <f t="shared" si="1416"/>
        <v>0</v>
      </c>
      <c r="AC4177" s="22">
        <f t="shared" si="1417"/>
        <v>0</v>
      </c>
      <c r="AD4177" s="22">
        <f t="shared" si="1418"/>
        <v>0</v>
      </c>
    </row>
    <row r="4178" spans="4:30" x14ac:dyDescent="0.25">
      <c r="D4178" s="1">
        <v>0.83333333333333337</v>
      </c>
      <c r="E4178">
        <v>12098</v>
      </c>
      <c r="F4178">
        <v>12103</v>
      </c>
      <c r="G4178">
        <v>12095</v>
      </c>
      <c r="H4178">
        <v>12098</v>
      </c>
      <c r="J4178">
        <v>0</v>
      </c>
      <c r="K4178">
        <f t="shared" si="1419"/>
        <v>33</v>
      </c>
      <c r="L4178">
        <v>8</v>
      </c>
      <c r="W4178">
        <f t="shared" si="1411"/>
        <v>0</v>
      </c>
      <c r="X4178">
        <f t="shared" si="1412"/>
        <v>0</v>
      </c>
      <c r="Y4178">
        <f t="shared" si="1413"/>
        <v>0</v>
      </c>
      <c r="Z4178" s="22">
        <f t="shared" si="1414"/>
        <v>0</v>
      </c>
      <c r="AA4178" s="22">
        <f t="shared" si="1415"/>
        <v>0</v>
      </c>
      <c r="AB4178">
        <f t="shared" si="1416"/>
        <v>0</v>
      </c>
      <c r="AC4178" s="22">
        <f t="shared" si="1417"/>
        <v>0</v>
      </c>
      <c r="AD4178" s="22">
        <f t="shared" si="1418"/>
        <v>0</v>
      </c>
    </row>
    <row r="4179" spans="4:30" x14ac:dyDescent="0.25">
      <c r="D4179" s="1">
        <v>0.875</v>
      </c>
      <c r="E4179">
        <v>12097</v>
      </c>
      <c r="F4179">
        <v>12100</v>
      </c>
      <c r="G4179">
        <v>12071</v>
      </c>
      <c r="H4179">
        <v>12072</v>
      </c>
      <c r="J4179">
        <v>-25</v>
      </c>
      <c r="K4179">
        <f t="shared" si="1419"/>
        <v>42</v>
      </c>
      <c r="L4179">
        <v>29</v>
      </c>
      <c r="W4179">
        <f t="shared" si="1411"/>
        <v>0</v>
      </c>
      <c r="X4179">
        <f t="shared" si="1412"/>
        <v>25</v>
      </c>
      <c r="Y4179">
        <f t="shared" si="1413"/>
        <v>0</v>
      </c>
      <c r="Z4179" s="22">
        <f t="shared" si="1414"/>
        <v>0</v>
      </c>
      <c r="AA4179" s="22">
        <f t="shared" si="1415"/>
        <v>0</v>
      </c>
      <c r="AB4179">
        <f t="shared" si="1416"/>
        <v>0</v>
      </c>
      <c r="AC4179" s="22">
        <f t="shared" si="1417"/>
        <v>0</v>
      </c>
      <c r="AD4179" s="22">
        <f t="shared" si="1418"/>
        <v>0</v>
      </c>
    </row>
    <row r="4180" spans="4:30" x14ac:dyDescent="0.25">
      <c r="D4180" s="2">
        <v>0.91666666666666663</v>
      </c>
      <c r="E4180">
        <v>12072</v>
      </c>
      <c r="F4180">
        <v>12084</v>
      </c>
      <c r="G4180">
        <v>12070</v>
      </c>
      <c r="H4180">
        <v>12081</v>
      </c>
      <c r="J4180">
        <v>9</v>
      </c>
      <c r="K4180">
        <f t="shared" si="1419"/>
        <v>42</v>
      </c>
      <c r="L4180">
        <v>14</v>
      </c>
      <c r="W4180">
        <f t="shared" si="1411"/>
        <v>0</v>
      </c>
      <c r="X4180">
        <f t="shared" si="1412"/>
        <v>9</v>
      </c>
      <c r="Y4180">
        <f t="shared" si="1413"/>
        <v>0</v>
      </c>
      <c r="Z4180" s="22">
        <f t="shared" si="1414"/>
        <v>0</v>
      </c>
      <c r="AA4180" s="22">
        <f t="shared" si="1415"/>
        <v>0</v>
      </c>
      <c r="AB4180">
        <f t="shared" si="1416"/>
        <v>0</v>
      </c>
      <c r="AC4180" s="22">
        <f t="shared" si="1417"/>
        <v>0</v>
      </c>
      <c r="AD4180" s="22">
        <f t="shared" si="1418"/>
        <v>0</v>
      </c>
    </row>
    <row r="4181" spans="4:30" hidden="1" x14ac:dyDescent="0.25">
      <c r="D4181" s="1">
        <v>4.1666666666666664E-2</v>
      </c>
      <c r="E4181">
        <v>12060</v>
      </c>
      <c r="F4181">
        <v>12070</v>
      </c>
      <c r="G4181">
        <v>12060</v>
      </c>
      <c r="H4181">
        <v>12068</v>
      </c>
      <c r="Z4181"/>
      <c r="AA4181"/>
      <c r="AC4181"/>
      <c r="AD4181"/>
    </row>
    <row r="4182" spans="4:30" hidden="1" x14ac:dyDescent="0.25">
      <c r="D4182" s="1">
        <v>8.3333333333333329E-2</v>
      </c>
      <c r="E4182">
        <v>12067</v>
      </c>
      <c r="F4182">
        <v>12068</v>
      </c>
      <c r="G4182">
        <v>12046</v>
      </c>
      <c r="H4182">
        <v>12053</v>
      </c>
      <c r="Z4182"/>
      <c r="AA4182"/>
      <c r="AC4182"/>
      <c r="AD4182"/>
    </row>
    <row r="4183" spans="4:30" hidden="1" x14ac:dyDescent="0.25">
      <c r="D4183" s="1">
        <v>0.125</v>
      </c>
      <c r="E4183">
        <v>12053</v>
      </c>
      <c r="F4183">
        <v>12061</v>
      </c>
      <c r="G4183">
        <v>12051</v>
      </c>
      <c r="H4183">
        <v>12053</v>
      </c>
      <c r="Z4183"/>
      <c r="AA4183"/>
      <c r="AC4183"/>
      <c r="AD4183"/>
    </row>
    <row r="4184" spans="4:30" hidden="1" x14ac:dyDescent="0.25">
      <c r="D4184" s="1">
        <v>0.16666666666666666</v>
      </c>
      <c r="E4184">
        <v>12052</v>
      </c>
      <c r="F4184">
        <v>12059</v>
      </c>
      <c r="G4184">
        <v>12051</v>
      </c>
      <c r="H4184">
        <v>12059</v>
      </c>
      <c r="Z4184"/>
      <c r="AA4184"/>
      <c r="AC4184"/>
      <c r="AD4184"/>
    </row>
    <row r="4185" spans="4:30" hidden="1" x14ac:dyDescent="0.25">
      <c r="D4185" s="1">
        <v>0.20833333333333334</v>
      </c>
      <c r="E4185">
        <v>12060</v>
      </c>
      <c r="F4185">
        <v>12060</v>
      </c>
      <c r="G4185">
        <v>12054</v>
      </c>
      <c r="H4185">
        <v>12055</v>
      </c>
      <c r="Z4185"/>
      <c r="AA4185"/>
      <c r="AC4185"/>
      <c r="AD4185"/>
    </row>
    <row r="4186" spans="4:30" hidden="1" x14ac:dyDescent="0.25">
      <c r="D4186" s="1">
        <v>0.25</v>
      </c>
      <c r="E4186">
        <v>12058</v>
      </c>
      <c r="F4186">
        <v>12058</v>
      </c>
      <c r="G4186">
        <v>12054</v>
      </c>
      <c r="H4186">
        <v>12056</v>
      </c>
      <c r="Z4186"/>
      <c r="AA4186"/>
      <c r="AC4186"/>
      <c r="AD4186"/>
    </row>
    <row r="4187" spans="4:30" hidden="1" x14ac:dyDescent="0.25">
      <c r="D4187" s="1">
        <v>0.29166666666666669</v>
      </c>
      <c r="E4187">
        <v>12057</v>
      </c>
      <c r="F4187">
        <v>12064</v>
      </c>
      <c r="G4187">
        <v>12056</v>
      </c>
      <c r="H4187">
        <v>12064</v>
      </c>
      <c r="Z4187"/>
      <c r="AA4187"/>
      <c r="AC4187"/>
      <c r="AD4187"/>
    </row>
    <row r="4188" spans="4:30" x14ac:dyDescent="0.25">
      <c r="D4188" s="2">
        <v>0.33333333333333331</v>
      </c>
      <c r="E4188">
        <v>12063</v>
      </c>
      <c r="F4188">
        <v>12072</v>
      </c>
      <c r="G4188">
        <v>12041</v>
      </c>
      <c r="H4188">
        <v>12043</v>
      </c>
      <c r="J4188">
        <v>-20</v>
      </c>
      <c r="K4188">
        <v>0</v>
      </c>
      <c r="L4188">
        <v>31</v>
      </c>
      <c r="M4188">
        <v>-15</v>
      </c>
      <c r="N4188">
        <v>1</v>
      </c>
      <c r="R4188">
        <f>MAX(F4186:F4202)</f>
        <v>12082</v>
      </c>
      <c r="W4188">
        <f t="shared" ref="W4188:W4202" si="1420">ABS(M4188)</f>
        <v>15</v>
      </c>
      <c r="X4188">
        <f t="shared" ref="X4188:X4202" si="1421">ABS(J4188)</f>
        <v>20</v>
      </c>
      <c r="Y4188">
        <f t="shared" ref="Y4188:Y4202" si="1422">IF(R4188&lt;1000,ABS(R4188),0)</f>
        <v>0</v>
      </c>
      <c r="Z4188" s="22">
        <f t="shared" ref="Z4188:Z4202" si="1423">IF(N4188=1,0,ABS(N4188))</f>
        <v>0</v>
      </c>
      <c r="AA4188" s="22">
        <f t="shared" ref="AA4188:AA4202" si="1424">ABS(O4188)</f>
        <v>0</v>
      </c>
      <c r="AB4188">
        <f t="shared" ref="AB4188:AB4202" si="1425">IF(N4188=1,1,0)</f>
        <v>1</v>
      </c>
      <c r="AC4188" s="22">
        <f t="shared" ref="AC4188:AC4202" si="1426">IF(N4188=1,ABS(N4189),0)</f>
        <v>0.01</v>
      </c>
      <c r="AD4188" s="22">
        <f t="shared" ref="AD4188:AD4202" si="1427">IF(N4188=1,0,ABS(O4189))</f>
        <v>0</v>
      </c>
    </row>
    <row r="4189" spans="4:30" x14ac:dyDescent="0.25">
      <c r="D4189" s="2">
        <v>0.375</v>
      </c>
      <c r="E4189">
        <v>12042</v>
      </c>
      <c r="F4189">
        <v>12066</v>
      </c>
      <c r="G4189">
        <v>12039</v>
      </c>
      <c r="H4189">
        <v>12049</v>
      </c>
      <c r="J4189">
        <v>7</v>
      </c>
      <c r="K4189">
        <f t="shared" ref="K4189:K4202" si="1428">K4188+J4190</f>
        <v>9</v>
      </c>
      <c r="L4189">
        <v>27</v>
      </c>
      <c r="N4189">
        <f>IF(J4188&lt;0,MIN(K4189:K4202),MAX(K4189:K4202))/R4168</f>
        <v>0.01</v>
      </c>
      <c r="O4189">
        <f>IF(J4188&lt;0,MAX(K4189:K4202),MIN(K4189:K4202))/R4168</f>
        <v>0.28000000000000003</v>
      </c>
      <c r="R4189">
        <f>MIN(G4186:G4202)</f>
        <v>12030</v>
      </c>
      <c r="W4189">
        <f t="shared" si="1420"/>
        <v>0</v>
      </c>
      <c r="X4189">
        <f t="shared" si="1421"/>
        <v>7</v>
      </c>
      <c r="Y4189">
        <f t="shared" si="1422"/>
        <v>0</v>
      </c>
      <c r="Z4189" s="22">
        <f t="shared" si="1423"/>
        <v>0.01</v>
      </c>
      <c r="AA4189" s="22">
        <f t="shared" si="1424"/>
        <v>0.28000000000000003</v>
      </c>
      <c r="AB4189">
        <f t="shared" si="1425"/>
        <v>0</v>
      </c>
      <c r="AC4189" s="22">
        <f t="shared" si="1426"/>
        <v>0</v>
      </c>
      <c r="AD4189" s="22">
        <f t="shared" si="1427"/>
        <v>0</v>
      </c>
    </row>
    <row r="4190" spans="4:30" x14ac:dyDescent="0.25">
      <c r="D4190" s="1">
        <v>0.41666666666666669</v>
      </c>
      <c r="E4190">
        <v>12049</v>
      </c>
      <c r="F4190">
        <v>12075</v>
      </c>
      <c r="G4190">
        <v>12045</v>
      </c>
      <c r="H4190">
        <v>12058</v>
      </c>
      <c r="J4190">
        <v>9</v>
      </c>
      <c r="K4190">
        <f t="shared" si="1428"/>
        <v>11</v>
      </c>
      <c r="L4190">
        <v>30</v>
      </c>
      <c r="R4190">
        <f>R4188-R4189</f>
        <v>52</v>
      </c>
      <c r="W4190">
        <f t="shared" si="1420"/>
        <v>0</v>
      </c>
      <c r="X4190">
        <f t="shared" si="1421"/>
        <v>9</v>
      </c>
      <c r="Y4190">
        <f t="shared" si="1422"/>
        <v>52</v>
      </c>
      <c r="Z4190" s="22">
        <f t="shared" si="1423"/>
        <v>0</v>
      </c>
      <c r="AA4190" s="22">
        <f t="shared" si="1424"/>
        <v>0</v>
      </c>
      <c r="AB4190">
        <f t="shared" si="1425"/>
        <v>0</v>
      </c>
      <c r="AC4190" s="22">
        <f t="shared" si="1426"/>
        <v>0</v>
      </c>
      <c r="AD4190" s="22">
        <f t="shared" si="1427"/>
        <v>0</v>
      </c>
    </row>
    <row r="4191" spans="4:30" x14ac:dyDescent="0.25">
      <c r="D4191" s="1">
        <v>0.45833333333333331</v>
      </c>
      <c r="E4191">
        <v>12057</v>
      </c>
      <c r="F4191">
        <v>12069</v>
      </c>
      <c r="G4191">
        <v>12055</v>
      </c>
      <c r="H4191">
        <v>12059</v>
      </c>
      <c r="J4191">
        <v>2</v>
      </c>
      <c r="K4191">
        <f t="shared" si="1428"/>
        <v>4</v>
      </c>
      <c r="L4191">
        <v>14</v>
      </c>
      <c r="R4191">
        <v>52</v>
      </c>
      <c r="W4191">
        <f t="shared" si="1420"/>
        <v>0</v>
      </c>
      <c r="X4191">
        <f t="shared" si="1421"/>
        <v>2</v>
      </c>
      <c r="Y4191">
        <f t="shared" si="1422"/>
        <v>52</v>
      </c>
      <c r="Z4191" s="22">
        <f t="shared" si="1423"/>
        <v>0</v>
      </c>
      <c r="AA4191" s="22">
        <f t="shared" si="1424"/>
        <v>0</v>
      </c>
      <c r="AB4191">
        <f t="shared" si="1425"/>
        <v>0</v>
      </c>
      <c r="AC4191" s="22">
        <f t="shared" si="1426"/>
        <v>0</v>
      </c>
      <c r="AD4191" s="22">
        <f t="shared" si="1427"/>
        <v>0</v>
      </c>
    </row>
    <row r="4192" spans="4:30" x14ac:dyDescent="0.25">
      <c r="D4192" s="1">
        <v>0.5</v>
      </c>
      <c r="E4192">
        <v>12059</v>
      </c>
      <c r="F4192">
        <v>12060</v>
      </c>
      <c r="G4192">
        <v>12030</v>
      </c>
      <c r="H4192">
        <v>12052</v>
      </c>
      <c r="J4192">
        <v>-7</v>
      </c>
      <c r="K4192">
        <f t="shared" si="1428"/>
        <v>14</v>
      </c>
      <c r="L4192">
        <v>30</v>
      </c>
      <c r="W4192">
        <f t="shared" si="1420"/>
        <v>0</v>
      </c>
      <c r="X4192">
        <f t="shared" si="1421"/>
        <v>7</v>
      </c>
      <c r="Y4192">
        <f t="shared" si="1422"/>
        <v>0</v>
      </c>
      <c r="Z4192" s="22">
        <f t="shared" si="1423"/>
        <v>0</v>
      </c>
      <c r="AA4192" s="22">
        <f t="shared" si="1424"/>
        <v>0</v>
      </c>
      <c r="AB4192">
        <f t="shared" si="1425"/>
        <v>0</v>
      </c>
      <c r="AC4192" s="22">
        <f t="shared" si="1426"/>
        <v>0</v>
      </c>
      <c r="AD4192" s="22">
        <f t="shared" si="1427"/>
        <v>0</v>
      </c>
    </row>
    <row r="4193" spans="3:30" x14ac:dyDescent="0.25">
      <c r="C4193">
        <v>1</v>
      </c>
      <c r="D4193" s="1">
        <v>0.54166666666666663</v>
      </c>
      <c r="E4193">
        <v>12052</v>
      </c>
      <c r="F4193">
        <v>12067</v>
      </c>
      <c r="G4193">
        <v>12051</v>
      </c>
      <c r="H4193">
        <v>12062</v>
      </c>
      <c r="J4193">
        <v>10</v>
      </c>
      <c r="K4193">
        <f t="shared" si="1428"/>
        <v>3</v>
      </c>
      <c r="L4193">
        <v>16</v>
      </c>
      <c r="W4193">
        <f t="shared" si="1420"/>
        <v>0</v>
      </c>
      <c r="X4193">
        <f t="shared" si="1421"/>
        <v>10</v>
      </c>
      <c r="Y4193">
        <f t="shared" si="1422"/>
        <v>0</v>
      </c>
      <c r="Z4193" s="22">
        <f t="shared" si="1423"/>
        <v>0</v>
      </c>
      <c r="AA4193" s="22">
        <f t="shared" si="1424"/>
        <v>0</v>
      </c>
      <c r="AB4193">
        <f t="shared" si="1425"/>
        <v>0</v>
      </c>
      <c r="AC4193" s="22">
        <f t="shared" si="1426"/>
        <v>0</v>
      </c>
      <c r="AD4193" s="22">
        <f t="shared" si="1427"/>
        <v>0</v>
      </c>
    </row>
    <row r="4194" spans="3:30" x14ac:dyDescent="0.25">
      <c r="D4194" s="1">
        <v>0.58333333333333337</v>
      </c>
      <c r="E4194">
        <v>12062</v>
      </c>
      <c r="F4194">
        <v>12068</v>
      </c>
      <c r="G4194">
        <v>12048</v>
      </c>
      <c r="H4194">
        <v>12051</v>
      </c>
      <c r="J4194">
        <v>-11</v>
      </c>
      <c r="K4194">
        <f t="shared" si="1428"/>
        <v>14</v>
      </c>
      <c r="L4194">
        <v>20</v>
      </c>
      <c r="W4194">
        <f t="shared" si="1420"/>
        <v>0</v>
      </c>
      <c r="X4194">
        <f t="shared" si="1421"/>
        <v>11</v>
      </c>
      <c r="Y4194">
        <f t="shared" si="1422"/>
        <v>0</v>
      </c>
      <c r="Z4194" s="22">
        <f t="shared" si="1423"/>
        <v>0</v>
      </c>
      <c r="AA4194" s="22">
        <f t="shared" si="1424"/>
        <v>0</v>
      </c>
      <c r="AB4194">
        <f t="shared" si="1425"/>
        <v>0</v>
      </c>
      <c r="AC4194" s="22">
        <f t="shared" si="1426"/>
        <v>0</v>
      </c>
      <c r="AD4194" s="22">
        <f t="shared" si="1427"/>
        <v>0</v>
      </c>
    </row>
    <row r="4195" spans="3:30" x14ac:dyDescent="0.25">
      <c r="D4195" s="1">
        <v>0.625</v>
      </c>
      <c r="E4195">
        <v>12052</v>
      </c>
      <c r="F4195">
        <v>12076</v>
      </c>
      <c r="G4195">
        <v>12051</v>
      </c>
      <c r="H4195">
        <v>12063</v>
      </c>
      <c r="J4195">
        <v>11</v>
      </c>
      <c r="K4195">
        <f t="shared" si="1428"/>
        <v>28</v>
      </c>
      <c r="L4195">
        <v>25</v>
      </c>
      <c r="W4195">
        <f t="shared" si="1420"/>
        <v>0</v>
      </c>
      <c r="X4195">
        <f t="shared" si="1421"/>
        <v>11</v>
      </c>
      <c r="Y4195">
        <f t="shared" si="1422"/>
        <v>0</v>
      </c>
      <c r="Z4195" s="22">
        <f t="shared" si="1423"/>
        <v>0</v>
      </c>
      <c r="AA4195" s="22">
        <f t="shared" si="1424"/>
        <v>0</v>
      </c>
      <c r="AB4195">
        <f t="shared" si="1425"/>
        <v>0</v>
      </c>
      <c r="AC4195" s="22">
        <f t="shared" si="1426"/>
        <v>0</v>
      </c>
      <c r="AD4195" s="22">
        <f t="shared" si="1427"/>
        <v>0</v>
      </c>
    </row>
    <row r="4196" spans="3:30" x14ac:dyDescent="0.25">
      <c r="D4196" s="1">
        <v>0.66666666666666663</v>
      </c>
      <c r="E4196">
        <v>12063</v>
      </c>
      <c r="F4196">
        <v>12082</v>
      </c>
      <c r="G4196">
        <v>12062</v>
      </c>
      <c r="H4196">
        <v>12077</v>
      </c>
      <c r="J4196">
        <v>14</v>
      </c>
      <c r="K4196">
        <f t="shared" si="1428"/>
        <v>21</v>
      </c>
      <c r="L4196">
        <v>20</v>
      </c>
      <c r="W4196">
        <f t="shared" si="1420"/>
        <v>0</v>
      </c>
      <c r="X4196">
        <f t="shared" si="1421"/>
        <v>14</v>
      </c>
      <c r="Y4196">
        <f t="shared" si="1422"/>
        <v>0</v>
      </c>
      <c r="Z4196" s="22">
        <f t="shared" si="1423"/>
        <v>0</v>
      </c>
      <c r="AA4196" s="22">
        <f t="shared" si="1424"/>
        <v>0</v>
      </c>
      <c r="AB4196">
        <f t="shared" si="1425"/>
        <v>0</v>
      </c>
      <c r="AC4196" s="22">
        <f t="shared" si="1426"/>
        <v>0</v>
      </c>
      <c r="AD4196" s="22">
        <f t="shared" si="1427"/>
        <v>0</v>
      </c>
    </row>
    <row r="4197" spans="3:30" x14ac:dyDescent="0.25">
      <c r="D4197" s="1">
        <v>0.70833333333333337</v>
      </c>
      <c r="E4197">
        <v>12076</v>
      </c>
      <c r="F4197">
        <v>12079</v>
      </c>
      <c r="G4197">
        <v>12061</v>
      </c>
      <c r="H4197">
        <v>12069</v>
      </c>
      <c r="J4197">
        <v>-7</v>
      </c>
      <c r="K4197">
        <f t="shared" si="1428"/>
        <v>11</v>
      </c>
      <c r="L4197">
        <v>18</v>
      </c>
      <c r="W4197">
        <f t="shared" si="1420"/>
        <v>0</v>
      </c>
      <c r="X4197">
        <f t="shared" si="1421"/>
        <v>7</v>
      </c>
      <c r="Y4197">
        <f t="shared" si="1422"/>
        <v>0</v>
      </c>
      <c r="Z4197" s="22">
        <f t="shared" si="1423"/>
        <v>0</v>
      </c>
      <c r="AA4197" s="22">
        <f t="shared" si="1424"/>
        <v>0</v>
      </c>
      <c r="AB4197">
        <f t="shared" si="1425"/>
        <v>0</v>
      </c>
      <c r="AC4197" s="22">
        <f t="shared" si="1426"/>
        <v>0</v>
      </c>
      <c r="AD4197" s="22">
        <f t="shared" si="1427"/>
        <v>0</v>
      </c>
    </row>
    <row r="4198" spans="3:30" x14ac:dyDescent="0.25">
      <c r="D4198" s="1">
        <v>0.75</v>
      </c>
      <c r="E4198">
        <v>12069</v>
      </c>
      <c r="F4198">
        <v>12069</v>
      </c>
      <c r="G4198">
        <v>12045</v>
      </c>
      <c r="H4198">
        <v>12059</v>
      </c>
      <c r="J4198">
        <v>-10</v>
      </c>
      <c r="K4198">
        <f t="shared" si="1428"/>
        <v>2</v>
      </c>
      <c r="L4198">
        <v>24</v>
      </c>
      <c r="W4198">
        <f t="shared" si="1420"/>
        <v>0</v>
      </c>
      <c r="X4198">
        <f t="shared" si="1421"/>
        <v>10</v>
      </c>
      <c r="Y4198">
        <f t="shared" si="1422"/>
        <v>0</v>
      </c>
      <c r="Z4198" s="22">
        <f t="shared" si="1423"/>
        <v>0</v>
      </c>
      <c r="AA4198" s="22">
        <f t="shared" si="1424"/>
        <v>0</v>
      </c>
      <c r="AB4198">
        <f t="shared" si="1425"/>
        <v>0</v>
      </c>
      <c r="AC4198" s="22">
        <f t="shared" si="1426"/>
        <v>0</v>
      </c>
      <c r="AD4198" s="22">
        <f t="shared" si="1427"/>
        <v>0</v>
      </c>
    </row>
    <row r="4199" spans="3:30" x14ac:dyDescent="0.25">
      <c r="D4199" s="1">
        <v>0.79166666666666663</v>
      </c>
      <c r="E4199">
        <v>12059</v>
      </c>
      <c r="F4199">
        <v>12060</v>
      </c>
      <c r="G4199">
        <v>12044</v>
      </c>
      <c r="H4199">
        <v>12050</v>
      </c>
      <c r="J4199">
        <v>-9</v>
      </c>
      <c r="K4199">
        <f t="shared" si="1428"/>
        <v>4</v>
      </c>
      <c r="L4199">
        <v>16</v>
      </c>
      <c r="W4199">
        <f t="shared" si="1420"/>
        <v>0</v>
      </c>
      <c r="X4199">
        <f t="shared" si="1421"/>
        <v>9</v>
      </c>
      <c r="Y4199">
        <f t="shared" si="1422"/>
        <v>0</v>
      </c>
      <c r="Z4199" s="22">
        <f t="shared" si="1423"/>
        <v>0</v>
      </c>
      <c r="AA4199" s="22">
        <f t="shared" si="1424"/>
        <v>0</v>
      </c>
      <c r="AB4199">
        <f t="shared" si="1425"/>
        <v>0</v>
      </c>
      <c r="AC4199" s="22">
        <f t="shared" si="1426"/>
        <v>0</v>
      </c>
      <c r="AD4199" s="22">
        <f t="shared" si="1427"/>
        <v>0</v>
      </c>
    </row>
    <row r="4200" spans="3:30" x14ac:dyDescent="0.25">
      <c r="D4200" s="1">
        <v>0.83333333333333337</v>
      </c>
      <c r="E4200">
        <v>12050</v>
      </c>
      <c r="F4200">
        <v>12053</v>
      </c>
      <c r="G4200">
        <v>12044</v>
      </c>
      <c r="H4200">
        <v>12052</v>
      </c>
      <c r="J4200">
        <v>2</v>
      </c>
      <c r="K4200">
        <f t="shared" si="1428"/>
        <v>6</v>
      </c>
      <c r="L4200">
        <v>9</v>
      </c>
      <c r="W4200">
        <f t="shared" si="1420"/>
        <v>0</v>
      </c>
      <c r="X4200">
        <f t="shared" si="1421"/>
        <v>2</v>
      </c>
      <c r="Y4200">
        <f t="shared" si="1422"/>
        <v>0</v>
      </c>
      <c r="Z4200" s="22">
        <f t="shared" si="1423"/>
        <v>0</v>
      </c>
      <c r="AA4200" s="22">
        <f t="shared" si="1424"/>
        <v>0</v>
      </c>
      <c r="AB4200">
        <f t="shared" si="1425"/>
        <v>0</v>
      </c>
      <c r="AC4200" s="22">
        <f t="shared" si="1426"/>
        <v>0</v>
      </c>
      <c r="AD4200" s="22">
        <f t="shared" si="1427"/>
        <v>0</v>
      </c>
    </row>
    <row r="4201" spans="3:30" x14ac:dyDescent="0.25">
      <c r="D4201" s="1">
        <v>0.875</v>
      </c>
      <c r="E4201">
        <v>12052</v>
      </c>
      <c r="F4201">
        <v>12057</v>
      </c>
      <c r="G4201">
        <v>12047</v>
      </c>
      <c r="H4201">
        <v>12054</v>
      </c>
      <c r="J4201">
        <v>2</v>
      </c>
      <c r="K4201">
        <f t="shared" si="1428"/>
        <v>1</v>
      </c>
      <c r="L4201">
        <v>10</v>
      </c>
      <c r="W4201">
        <f t="shared" si="1420"/>
        <v>0</v>
      </c>
      <c r="X4201">
        <f t="shared" si="1421"/>
        <v>2</v>
      </c>
      <c r="Y4201">
        <f t="shared" si="1422"/>
        <v>0</v>
      </c>
      <c r="Z4201" s="22">
        <f t="shared" si="1423"/>
        <v>0</v>
      </c>
      <c r="AA4201" s="22">
        <f t="shared" si="1424"/>
        <v>0</v>
      </c>
      <c r="AB4201">
        <f t="shared" si="1425"/>
        <v>0</v>
      </c>
      <c r="AC4201" s="22">
        <f t="shared" si="1426"/>
        <v>0</v>
      </c>
      <c r="AD4201" s="22">
        <f t="shared" si="1427"/>
        <v>0</v>
      </c>
    </row>
    <row r="4202" spans="3:30" x14ac:dyDescent="0.25">
      <c r="D4202" s="2">
        <v>0.91666666666666663</v>
      </c>
      <c r="E4202">
        <v>12053</v>
      </c>
      <c r="F4202">
        <v>12059</v>
      </c>
      <c r="G4202">
        <v>12046</v>
      </c>
      <c r="H4202">
        <v>12048</v>
      </c>
      <c r="J4202">
        <v>-5</v>
      </c>
      <c r="K4202">
        <f t="shared" si="1428"/>
        <v>1</v>
      </c>
      <c r="L4202">
        <v>13</v>
      </c>
      <c r="W4202">
        <f t="shared" si="1420"/>
        <v>0</v>
      </c>
      <c r="X4202">
        <f t="shared" si="1421"/>
        <v>5</v>
      </c>
      <c r="Y4202">
        <f t="shared" si="1422"/>
        <v>0</v>
      </c>
      <c r="Z4202" s="22">
        <f t="shared" si="1423"/>
        <v>0</v>
      </c>
      <c r="AA4202" s="22">
        <f t="shared" si="1424"/>
        <v>0</v>
      </c>
      <c r="AB4202">
        <f t="shared" si="1425"/>
        <v>0</v>
      </c>
      <c r="AC4202" s="22">
        <f t="shared" si="1426"/>
        <v>0</v>
      </c>
      <c r="AD4202" s="22">
        <f t="shared" si="1427"/>
        <v>0</v>
      </c>
    </row>
    <row r="4203" spans="3:30" hidden="1" x14ac:dyDescent="0.25">
      <c r="D4203" s="1">
        <v>0</v>
      </c>
      <c r="E4203">
        <v>12043</v>
      </c>
      <c r="F4203">
        <v>12052</v>
      </c>
      <c r="G4203">
        <v>12043</v>
      </c>
      <c r="H4203">
        <v>12046</v>
      </c>
      <c r="Z4203"/>
      <c r="AA4203"/>
      <c r="AC4203"/>
      <c r="AD4203"/>
    </row>
    <row r="4204" spans="3:30" hidden="1" x14ac:dyDescent="0.25">
      <c r="D4204" s="1">
        <v>4.1666666666666664E-2</v>
      </c>
      <c r="E4204">
        <v>12043</v>
      </c>
      <c r="F4204">
        <v>12046</v>
      </c>
      <c r="G4204">
        <v>12040</v>
      </c>
      <c r="H4204">
        <v>12046</v>
      </c>
      <c r="Z4204"/>
      <c r="AA4204"/>
      <c r="AC4204"/>
      <c r="AD4204"/>
    </row>
    <row r="4205" spans="3:30" hidden="1" x14ac:dyDescent="0.25">
      <c r="D4205" s="1">
        <v>8.3333333333333329E-2</v>
      </c>
      <c r="E4205">
        <v>12045</v>
      </c>
      <c r="F4205">
        <v>12051</v>
      </c>
      <c r="G4205">
        <v>12043</v>
      </c>
      <c r="H4205">
        <v>12050</v>
      </c>
      <c r="Z4205"/>
      <c r="AA4205"/>
      <c r="AC4205"/>
      <c r="AD4205"/>
    </row>
    <row r="4206" spans="3:30" hidden="1" x14ac:dyDescent="0.25">
      <c r="D4206" s="1">
        <v>0.125</v>
      </c>
      <c r="E4206">
        <v>12048</v>
      </c>
      <c r="F4206">
        <v>12076</v>
      </c>
      <c r="G4206">
        <v>12048</v>
      </c>
      <c r="H4206">
        <v>12073</v>
      </c>
      <c r="Z4206"/>
      <c r="AA4206"/>
      <c r="AC4206"/>
      <c r="AD4206"/>
    </row>
    <row r="4207" spans="3:30" hidden="1" x14ac:dyDescent="0.25">
      <c r="D4207" s="1">
        <v>0.16666666666666666</v>
      </c>
      <c r="E4207">
        <v>12075</v>
      </c>
      <c r="F4207">
        <v>12079</v>
      </c>
      <c r="G4207">
        <v>12065</v>
      </c>
      <c r="H4207">
        <v>12070</v>
      </c>
      <c r="Z4207"/>
      <c r="AA4207"/>
      <c r="AC4207"/>
      <c r="AD4207"/>
    </row>
    <row r="4208" spans="3:30" hidden="1" x14ac:dyDescent="0.25">
      <c r="D4208" s="1">
        <v>0.20833333333333334</v>
      </c>
      <c r="E4208">
        <v>12071</v>
      </c>
      <c r="F4208">
        <v>12071</v>
      </c>
      <c r="G4208">
        <v>12065</v>
      </c>
      <c r="H4208">
        <v>12066</v>
      </c>
      <c r="Z4208"/>
      <c r="AA4208"/>
      <c r="AC4208"/>
      <c r="AD4208"/>
    </row>
    <row r="4209" spans="3:30" hidden="1" x14ac:dyDescent="0.25">
      <c r="D4209" s="1">
        <v>0.25</v>
      </c>
      <c r="E4209">
        <v>12068</v>
      </c>
      <c r="F4209">
        <v>12069</v>
      </c>
      <c r="G4209">
        <v>12065</v>
      </c>
      <c r="H4209">
        <v>12066</v>
      </c>
      <c r="Z4209"/>
      <c r="AA4209"/>
      <c r="AC4209"/>
      <c r="AD4209"/>
    </row>
    <row r="4210" spans="3:30" hidden="1" x14ac:dyDescent="0.25">
      <c r="D4210" s="1">
        <v>0.29166666666666669</v>
      </c>
      <c r="E4210">
        <v>12068</v>
      </c>
      <c r="F4210">
        <v>12068</v>
      </c>
      <c r="G4210">
        <v>12065</v>
      </c>
      <c r="H4210">
        <v>12065</v>
      </c>
      <c r="Z4210"/>
      <c r="AA4210"/>
      <c r="AC4210"/>
      <c r="AD4210"/>
    </row>
    <row r="4211" spans="3:30" x14ac:dyDescent="0.25">
      <c r="D4211" s="2">
        <v>0.33333333333333331</v>
      </c>
      <c r="E4211">
        <v>12064</v>
      </c>
      <c r="F4211">
        <v>12068</v>
      </c>
      <c r="G4211">
        <v>12062</v>
      </c>
      <c r="H4211">
        <v>12068</v>
      </c>
      <c r="J4211">
        <v>4</v>
      </c>
      <c r="K4211">
        <v>0</v>
      </c>
      <c r="L4211">
        <v>6</v>
      </c>
      <c r="M4211">
        <v>-152</v>
      </c>
      <c r="R4211">
        <f>MAX(F4209:F4225)</f>
        <v>12113</v>
      </c>
      <c r="W4211">
        <f t="shared" ref="W4211:W4225" si="1429">ABS(M4211)</f>
        <v>152</v>
      </c>
      <c r="X4211">
        <f t="shared" ref="X4211:X4225" si="1430">ABS(J4211)</f>
        <v>4</v>
      </c>
      <c r="Y4211">
        <f t="shared" ref="Y4211:Y4225" si="1431">IF(R4211&lt;1000,ABS(R4211),0)</f>
        <v>0</v>
      </c>
      <c r="Z4211" s="22">
        <f t="shared" ref="Z4211:Z4225" si="1432">IF(N4211=1,0,ABS(N4211))</f>
        <v>0</v>
      </c>
      <c r="AA4211" s="22">
        <f t="shared" ref="AA4211:AA4225" si="1433">ABS(O4211)</f>
        <v>0</v>
      </c>
      <c r="AB4211">
        <f t="shared" ref="AB4211:AB4225" si="1434">IF(N4211=1,1,0)</f>
        <v>0</v>
      </c>
      <c r="AC4211" s="22">
        <f t="shared" ref="AC4211:AC4225" si="1435">IF(N4211=1,ABS(N4212),0)</f>
        <v>0</v>
      </c>
      <c r="AD4211" s="22">
        <f t="shared" ref="AD4211:AD4225" si="1436">IF(N4211=1,0,ABS(O4212))</f>
        <v>3.4807692307692308</v>
      </c>
    </row>
    <row r="4212" spans="3:30" x14ac:dyDescent="0.25">
      <c r="D4212" s="2">
        <v>0.375</v>
      </c>
      <c r="E4212">
        <v>12068</v>
      </c>
      <c r="F4212">
        <v>12102</v>
      </c>
      <c r="G4212">
        <v>12065</v>
      </c>
      <c r="H4212">
        <v>12085</v>
      </c>
      <c r="J4212">
        <v>17</v>
      </c>
      <c r="K4212">
        <f t="shared" ref="K4212:K4225" si="1437">K4211+J4213</f>
        <v>-29</v>
      </c>
      <c r="L4212">
        <v>37</v>
      </c>
      <c r="N4212">
        <f>IF(J4212&lt;0,MIN(K4212:K4225),MAX(K4212:K4225))/R4191</f>
        <v>0.17307692307692307</v>
      </c>
      <c r="O4212">
        <f>IF(J4212&lt;0,MAX(K4212:K4225),MIN(K4212:K4225))/R4191</f>
        <v>-3.4807692307692308</v>
      </c>
      <c r="R4212">
        <f>MIN(G4209:G4225)</f>
        <v>11895</v>
      </c>
      <c r="W4212">
        <f t="shared" si="1429"/>
        <v>0</v>
      </c>
      <c r="X4212">
        <f t="shared" si="1430"/>
        <v>17</v>
      </c>
      <c r="Y4212">
        <f t="shared" si="1431"/>
        <v>0</v>
      </c>
      <c r="Z4212" s="22">
        <f t="shared" si="1432"/>
        <v>0.17307692307692307</v>
      </c>
      <c r="AA4212" s="22">
        <f t="shared" si="1433"/>
        <v>3.4807692307692308</v>
      </c>
      <c r="AB4212">
        <f t="shared" si="1434"/>
        <v>0</v>
      </c>
      <c r="AC4212" s="22">
        <f t="shared" si="1435"/>
        <v>0</v>
      </c>
      <c r="AD4212" s="22">
        <f t="shared" si="1436"/>
        <v>0</v>
      </c>
    </row>
    <row r="4213" spans="3:30" x14ac:dyDescent="0.25">
      <c r="D4213" s="1">
        <v>0.41666666666666669</v>
      </c>
      <c r="E4213">
        <v>12084</v>
      </c>
      <c r="F4213">
        <v>12088</v>
      </c>
      <c r="G4213">
        <v>12050</v>
      </c>
      <c r="H4213">
        <v>12055</v>
      </c>
      <c r="J4213">
        <v>-29</v>
      </c>
      <c r="K4213">
        <f t="shared" si="1437"/>
        <v>-19</v>
      </c>
      <c r="L4213">
        <v>38</v>
      </c>
      <c r="R4213">
        <f>R4211-R4212</f>
        <v>218</v>
      </c>
      <c r="W4213">
        <f t="shared" si="1429"/>
        <v>0</v>
      </c>
      <c r="X4213">
        <f t="shared" si="1430"/>
        <v>29</v>
      </c>
      <c r="Y4213">
        <f t="shared" si="1431"/>
        <v>218</v>
      </c>
      <c r="Z4213" s="22">
        <f t="shared" si="1432"/>
        <v>0</v>
      </c>
      <c r="AA4213" s="22">
        <f t="shared" si="1433"/>
        <v>0</v>
      </c>
      <c r="AB4213">
        <f t="shared" si="1434"/>
        <v>0</v>
      </c>
      <c r="AC4213" s="22">
        <f t="shared" si="1435"/>
        <v>0</v>
      </c>
      <c r="AD4213" s="22">
        <f t="shared" si="1436"/>
        <v>0</v>
      </c>
    </row>
    <row r="4214" spans="3:30" x14ac:dyDescent="0.25">
      <c r="D4214" s="1">
        <v>0.45833333333333331</v>
      </c>
      <c r="E4214">
        <v>12054</v>
      </c>
      <c r="F4214">
        <v>12067</v>
      </c>
      <c r="G4214">
        <v>12035</v>
      </c>
      <c r="H4214">
        <v>12064</v>
      </c>
      <c r="J4214">
        <v>10</v>
      </c>
      <c r="K4214">
        <f t="shared" si="1437"/>
        <v>-29</v>
      </c>
      <c r="L4214">
        <v>32</v>
      </c>
      <c r="R4214">
        <v>218</v>
      </c>
      <c r="W4214">
        <f t="shared" si="1429"/>
        <v>0</v>
      </c>
      <c r="X4214">
        <f t="shared" si="1430"/>
        <v>10</v>
      </c>
      <c r="Y4214">
        <f t="shared" si="1431"/>
        <v>218</v>
      </c>
      <c r="Z4214" s="22">
        <f t="shared" si="1432"/>
        <v>0</v>
      </c>
      <c r="AA4214" s="22">
        <f t="shared" si="1433"/>
        <v>0</v>
      </c>
      <c r="AB4214">
        <f t="shared" si="1434"/>
        <v>0</v>
      </c>
      <c r="AC4214" s="22">
        <f t="shared" si="1435"/>
        <v>0</v>
      </c>
      <c r="AD4214" s="22">
        <f t="shared" si="1436"/>
        <v>0</v>
      </c>
    </row>
    <row r="4215" spans="3:30" x14ac:dyDescent="0.25">
      <c r="D4215" s="1">
        <v>0.5</v>
      </c>
      <c r="E4215">
        <v>12064</v>
      </c>
      <c r="F4215">
        <v>12066</v>
      </c>
      <c r="G4215">
        <v>12053</v>
      </c>
      <c r="H4215">
        <v>12054</v>
      </c>
      <c r="J4215">
        <v>-10</v>
      </c>
      <c r="K4215">
        <f t="shared" si="1437"/>
        <v>-15</v>
      </c>
      <c r="L4215">
        <v>13</v>
      </c>
      <c r="W4215">
        <f t="shared" si="1429"/>
        <v>0</v>
      </c>
      <c r="X4215">
        <f t="shared" si="1430"/>
        <v>10</v>
      </c>
      <c r="Y4215">
        <f t="shared" si="1431"/>
        <v>0</v>
      </c>
      <c r="Z4215" s="22">
        <f t="shared" si="1432"/>
        <v>0</v>
      </c>
      <c r="AA4215" s="22">
        <f t="shared" si="1433"/>
        <v>0</v>
      </c>
      <c r="AB4215">
        <f t="shared" si="1434"/>
        <v>0</v>
      </c>
      <c r="AC4215" s="22">
        <f t="shared" si="1435"/>
        <v>0</v>
      </c>
      <c r="AD4215" s="22">
        <f t="shared" si="1436"/>
        <v>0</v>
      </c>
    </row>
    <row r="4216" spans="3:30" x14ac:dyDescent="0.25">
      <c r="C4216">
        <v>1</v>
      </c>
      <c r="D4216" s="1">
        <v>0.54166666666666663</v>
      </c>
      <c r="E4216">
        <v>12054</v>
      </c>
      <c r="F4216">
        <v>12078</v>
      </c>
      <c r="G4216">
        <v>12052</v>
      </c>
      <c r="H4216">
        <v>12068</v>
      </c>
      <c r="J4216">
        <v>14</v>
      </c>
      <c r="K4216">
        <f t="shared" si="1437"/>
        <v>-3</v>
      </c>
      <c r="L4216">
        <v>26</v>
      </c>
      <c r="W4216">
        <f t="shared" si="1429"/>
        <v>0</v>
      </c>
      <c r="X4216">
        <f t="shared" si="1430"/>
        <v>14</v>
      </c>
      <c r="Y4216">
        <f t="shared" si="1431"/>
        <v>0</v>
      </c>
      <c r="Z4216" s="22">
        <f t="shared" si="1432"/>
        <v>0</v>
      </c>
      <c r="AA4216" s="22">
        <f t="shared" si="1433"/>
        <v>0</v>
      </c>
      <c r="AB4216">
        <f t="shared" si="1434"/>
        <v>0</v>
      </c>
      <c r="AC4216" s="22">
        <f t="shared" si="1435"/>
        <v>0</v>
      </c>
      <c r="AD4216" s="22">
        <f t="shared" si="1436"/>
        <v>0</v>
      </c>
    </row>
    <row r="4217" spans="3:30" x14ac:dyDescent="0.25">
      <c r="D4217" s="1">
        <v>0.58333333333333337</v>
      </c>
      <c r="E4217">
        <v>12068</v>
      </c>
      <c r="F4217">
        <v>12080</v>
      </c>
      <c r="G4217">
        <v>12060</v>
      </c>
      <c r="H4217">
        <v>12080</v>
      </c>
      <c r="J4217">
        <v>12</v>
      </c>
      <c r="K4217">
        <f t="shared" si="1437"/>
        <v>9</v>
      </c>
      <c r="L4217">
        <v>20</v>
      </c>
      <c r="W4217">
        <f t="shared" si="1429"/>
        <v>0</v>
      </c>
      <c r="X4217">
        <f t="shared" si="1430"/>
        <v>12</v>
      </c>
      <c r="Y4217">
        <f t="shared" si="1431"/>
        <v>0</v>
      </c>
      <c r="Z4217" s="22">
        <f t="shared" si="1432"/>
        <v>0</v>
      </c>
      <c r="AA4217" s="22">
        <f t="shared" si="1433"/>
        <v>0</v>
      </c>
      <c r="AB4217">
        <f t="shared" si="1434"/>
        <v>0</v>
      </c>
      <c r="AC4217" s="22">
        <f t="shared" si="1435"/>
        <v>0</v>
      </c>
      <c r="AD4217" s="22">
        <f t="shared" si="1436"/>
        <v>0</v>
      </c>
    </row>
    <row r="4218" spans="3:30" x14ac:dyDescent="0.25">
      <c r="D4218" s="1">
        <v>0.625</v>
      </c>
      <c r="E4218">
        <v>12080</v>
      </c>
      <c r="F4218">
        <v>12113</v>
      </c>
      <c r="G4218">
        <v>12077</v>
      </c>
      <c r="H4218">
        <v>12092</v>
      </c>
      <c r="J4218">
        <v>12</v>
      </c>
      <c r="K4218">
        <f t="shared" si="1437"/>
        <v>-46</v>
      </c>
      <c r="L4218">
        <v>36</v>
      </c>
      <c r="W4218">
        <f t="shared" si="1429"/>
        <v>0</v>
      </c>
      <c r="X4218">
        <f t="shared" si="1430"/>
        <v>12</v>
      </c>
      <c r="Y4218">
        <f t="shared" si="1431"/>
        <v>0</v>
      </c>
      <c r="Z4218" s="22">
        <f t="shared" si="1432"/>
        <v>0</v>
      </c>
      <c r="AA4218" s="22">
        <f t="shared" si="1433"/>
        <v>0</v>
      </c>
      <c r="AB4218">
        <f t="shared" si="1434"/>
        <v>0</v>
      </c>
      <c r="AC4218" s="22">
        <f t="shared" si="1435"/>
        <v>0</v>
      </c>
      <c r="AD4218" s="22">
        <f t="shared" si="1436"/>
        <v>0</v>
      </c>
    </row>
    <row r="4219" spans="3:30" x14ac:dyDescent="0.25">
      <c r="D4219" s="1">
        <v>0.66666666666666663</v>
      </c>
      <c r="E4219">
        <v>12092</v>
      </c>
      <c r="F4219">
        <v>12094</v>
      </c>
      <c r="G4219">
        <v>12025</v>
      </c>
      <c r="H4219">
        <v>12037</v>
      </c>
      <c r="J4219">
        <v>-55</v>
      </c>
      <c r="K4219">
        <f t="shared" si="1437"/>
        <v>-112</v>
      </c>
      <c r="L4219">
        <v>69</v>
      </c>
      <c r="W4219">
        <f t="shared" si="1429"/>
        <v>0</v>
      </c>
      <c r="X4219">
        <f t="shared" si="1430"/>
        <v>55</v>
      </c>
      <c r="Y4219">
        <f t="shared" si="1431"/>
        <v>0</v>
      </c>
      <c r="Z4219" s="22">
        <f t="shared" si="1432"/>
        <v>0</v>
      </c>
      <c r="AA4219" s="22">
        <f t="shared" si="1433"/>
        <v>0</v>
      </c>
      <c r="AB4219">
        <f t="shared" si="1434"/>
        <v>0</v>
      </c>
      <c r="AC4219" s="22">
        <f t="shared" si="1435"/>
        <v>0</v>
      </c>
      <c r="AD4219" s="22">
        <f t="shared" si="1436"/>
        <v>0</v>
      </c>
    </row>
    <row r="4220" spans="3:30" x14ac:dyDescent="0.25">
      <c r="D4220" s="1">
        <v>0.70833333333333337</v>
      </c>
      <c r="E4220">
        <v>12037</v>
      </c>
      <c r="F4220">
        <v>12039</v>
      </c>
      <c r="G4220">
        <v>11936</v>
      </c>
      <c r="H4220">
        <v>11971</v>
      </c>
      <c r="J4220">
        <v>-66</v>
      </c>
      <c r="K4220">
        <f t="shared" si="1437"/>
        <v>-129</v>
      </c>
      <c r="L4220">
        <v>103</v>
      </c>
      <c r="W4220">
        <f t="shared" si="1429"/>
        <v>0</v>
      </c>
      <c r="X4220">
        <f t="shared" si="1430"/>
        <v>66</v>
      </c>
      <c r="Y4220">
        <f t="shared" si="1431"/>
        <v>0</v>
      </c>
      <c r="Z4220" s="22">
        <f t="shared" si="1432"/>
        <v>0</v>
      </c>
      <c r="AA4220" s="22">
        <f t="shared" si="1433"/>
        <v>0</v>
      </c>
      <c r="AB4220">
        <f t="shared" si="1434"/>
        <v>0</v>
      </c>
      <c r="AC4220" s="22">
        <f t="shared" si="1435"/>
        <v>0</v>
      </c>
      <c r="AD4220" s="22">
        <f t="shared" si="1436"/>
        <v>0</v>
      </c>
    </row>
    <row r="4221" spans="3:30" x14ac:dyDescent="0.25">
      <c r="D4221" s="1">
        <v>0.75</v>
      </c>
      <c r="E4221">
        <v>11969</v>
      </c>
      <c r="F4221">
        <v>11975</v>
      </c>
      <c r="G4221">
        <v>11947</v>
      </c>
      <c r="H4221">
        <v>11952</v>
      </c>
      <c r="J4221">
        <v>-17</v>
      </c>
      <c r="K4221">
        <f t="shared" si="1437"/>
        <v>-181</v>
      </c>
      <c r="L4221">
        <v>28</v>
      </c>
      <c r="W4221">
        <f t="shared" si="1429"/>
        <v>0</v>
      </c>
      <c r="X4221">
        <f t="shared" si="1430"/>
        <v>17</v>
      </c>
      <c r="Y4221">
        <f t="shared" si="1431"/>
        <v>0</v>
      </c>
      <c r="Z4221" s="22">
        <f t="shared" si="1432"/>
        <v>0</v>
      </c>
      <c r="AA4221" s="22">
        <f t="shared" si="1433"/>
        <v>0</v>
      </c>
      <c r="AB4221">
        <f t="shared" si="1434"/>
        <v>0</v>
      </c>
      <c r="AC4221" s="22">
        <f t="shared" si="1435"/>
        <v>0</v>
      </c>
      <c r="AD4221" s="22">
        <f t="shared" si="1436"/>
        <v>0</v>
      </c>
    </row>
    <row r="4222" spans="3:30" x14ac:dyDescent="0.25">
      <c r="D4222" s="1">
        <v>0.79166666666666663</v>
      </c>
      <c r="E4222">
        <v>11952</v>
      </c>
      <c r="F4222">
        <v>11954</v>
      </c>
      <c r="G4222">
        <v>11895</v>
      </c>
      <c r="H4222">
        <v>11900</v>
      </c>
      <c r="J4222">
        <v>-52</v>
      </c>
      <c r="K4222">
        <f t="shared" si="1437"/>
        <v>-143</v>
      </c>
      <c r="L4222">
        <v>59</v>
      </c>
      <c r="W4222">
        <f t="shared" si="1429"/>
        <v>0</v>
      </c>
      <c r="X4222">
        <f t="shared" si="1430"/>
        <v>52</v>
      </c>
      <c r="Y4222">
        <f t="shared" si="1431"/>
        <v>0</v>
      </c>
      <c r="Z4222" s="22">
        <f t="shared" si="1432"/>
        <v>0</v>
      </c>
      <c r="AA4222" s="22">
        <f t="shared" si="1433"/>
        <v>0</v>
      </c>
      <c r="AB4222">
        <f t="shared" si="1434"/>
        <v>0</v>
      </c>
      <c r="AC4222" s="22">
        <f t="shared" si="1435"/>
        <v>0</v>
      </c>
      <c r="AD4222" s="22">
        <f t="shared" si="1436"/>
        <v>0</v>
      </c>
    </row>
    <row r="4223" spans="3:30" x14ac:dyDescent="0.25">
      <c r="D4223" s="1">
        <v>0.83333333333333337</v>
      </c>
      <c r="E4223">
        <v>11900</v>
      </c>
      <c r="F4223">
        <v>11940</v>
      </c>
      <c r="G4223">
        <v>11897</v>
      </c>
      <c r="H4223">
        <v>11938</v>
      </c>
      <c r="J4223">
        <v>38</v>
      </c>
      <c r="K4223">
        <f t="shared" si="1437"/>
        <v>-172</v>
      </c>
      <c r="L4223">
        <v>43</v>
      </c>
      <c r="W4223">
        <f t="shared" si="1429"/>
        <v>0</v>
      </c>
      <c r="X4223">
        <f t="shared" si="1430"/>
        <v>38</v>
      </c>
      <c r="Y4223">
        <f t="shared" si="1431"/>
        <v>0</v>
      </c>
      <c r="Z4223" s="22">
        <f t="shared" si="1432"/>
        <v>0</v>
      </c>
      <c r="AA4223" s="22">
        <f t="shared" si="1433"/>
        <v>0</v>
      </c>
      <c r="AB4223">
        <f t="shared" si="1434"/>
        <v>0</v>
      </c>
      <c r="AC4223" s="22">
        <f t="shared" si="1435"/>
        <v>0</v>
      </c>
      <c r="AD4223" s="22">
        <f t="shared" si="1436"/>
        <v>0</v>
      </c>
    </row>
    <row r="4224" spans="3:30" x14ac:dyDescent="0.25">
      <c r="D4224" s="1">
        <v>0.875</v>
      </c>
      <c r="E4224">
        <v>11938</v>
      </c>
      <c r="F4224">
        <v>11943</v>
      </c>
      <c r="G4224">
        <v>11906</v>
      </c>
      <c r="H4224">
        <v>11909</v>
      </c>
      <c r="J4224">
        <v>-29</v>
      </c>
      <c r="K4224">
        <f t="shared" si="1437"/>
        <v>-168</v>
      </c>
      <c r="L4224">
        <v>37</v>
      </c>
      <c r="W4224">
        <f t="shared" si="1429"/>
        <v>0</v>
      </c>
      <c r="X4224">
        <f t="shared" si="1430"/>
        <v>29</v>
      </c>
      <c r="Y4224">
        <f t="shared" si="1431"/>
        <v>0</v>
      </c>
      <c r="Z4224" s="22">
        <f t="shared" si="1432"/>
        <v>0</v>
      </c>
      <c r="AA4224" s="22">
        <f t="shared" si="1433"/>
        <v>0</v>
      </c>
      <c r="AB4224">
        <f t="shared" si="1434"/>
        <v>0</v>
      </c>
      <c r="AC4224" s="22">
        <f t="shared" si="1435"/>
        <v>0</v>
      </c>
      <c r="AD4224" s="22">
        <f t="shared" si="1436"/>
        <v>0</v>
      </c>
    </row>
    <row r="4225" spans="3:30" x14ac:dyDescent="0.25">
      <c r="D4225" s="2">
        <v>0.91666666666666663</v>
      </c>
      <c r="E4225">
        <v>11908</v>
      </c>
      <c r="F4225">
        <v>11918</v>
      </c>
      <c r="G4225">
        <v>11903</v>
      </c>
      <c r="H4225">
        <v>11912</v>
      </c>
      <c r="J4225">
        <v>4</v>
      </c>
      <c r="K4225">
        <f t="shared" si="1437"/>
        <v>-168</v>
      </c>
      <c r="L4225">
        <v>15</v>
      </c>
      <c r="W4225">
        <f t="shared" si="1429"/>
        <v>0</v>
      </c>
      <c r="X4225">
        <f t="shared" si="1430"/>
        <v>4</v>
      </c>
      <c r="Y4225">
        <f t="shared" si="1431"/>
        <v>0</v>
      </c>
      <c r="Z4225" s="22">
        <f t="shared" si="1432"/>
        <v>0</v>
      </c>
      <c r="AA4225" s="22">
        <f t="shared" si="1433"/>
        <v>0</v>
      </c>
      <c r="AB4225">
        <f t="shared" si="1434"/>
        <v>0</v>
      </c>
      <c r="AC4225" s="22">
        <f t="shared" si="1435"/>
        <v>0</v>
      </c>
      <c r="AD4225" s="22">
        <f t="shared" si="1436"/>
        <v>0</v>
      </c>
    </row>
    <row r="4226" spans="3:30" hidden="1" x14ac:dyDescent="0.25">
      <c r="D4226" s="1">
        <v>0</v>
      </c>
      <c r="E4226">
        <v>11908</v>
      </c>
      <c r="F4226">
        <v>11911</v>
      </c>
      <c r="G4226">
        <v>11877</v>
      </c>
      <c r="H4226">
        <v>11894</v>
      </c>
      <c r="Z4226"/>
      <c r="AA4226"/>
      <c r="AC4226"/>
      <c r="AD4226"/>
    </row>
    <row r="4227" spans="3:30" hidden="1" x14ac:dyDescent="0.25">
      <c r="D4227" s="1">
        <v>4.1666666666666664E-2</v>
      </c>
      <c r="E4227">
        <v>11895</v>
      </c>
      <c r="F4227">
        <v>11903</v>
      </c>
      <c r="G4227">
        <v>11889</v>
      </c>
      <c r="H4227">
        <v>11893</v>
      </c>
      <c r="Z4227"/>
      <c r="AA4227"/>
      <c r="AC4227"/>
      <c r="AD4227"/>
    </row>
    <row r="4228" spans="3:30" hidden="1" x14ac:dyDescent="0.25">
      <c r="D4228" s="1">
        <v>8.3333333333333329E-2</v>
      </c>
      <c r="E4228">
        <v>11894</v>
      </c>
      <c r="F4228">
        <v>11903</v>
      </c>
      <c r="G4228">
        <v>11890</v>
      </c>
      <c r="H4228">
        <v>11896</v>
      </c>
      <c r="Z4228"/>
      <c r="AA4228"/>
      <c r="AC4228"/>
      <c r="AD4228"/>
    </row>
    <row r="4229" spans="3:30" hidden="1" x14ac:dyDescent="0.25">
      <c r="D4229" s="1">
        <v>0.125</v>
      </c>
      <c r="E4229">
        <v>11897</v>
      </c>
      <c r="F4229">
        <v>11897</v>
      </c>
      <c r="G4229">
        <v>11875</v>
      </c>
      <c r="H4229">
        <v>11884</v>
      </c>
      <c r="Z4229"/>
      <c r="AA4229"/>
      <c r="AC4229"/>
      <c r="AD4229"/>
    </row>
    <row r="4230" spans="3:30" hidden="1" x14ac:dyDescent="0.25">
      <c r="D4230" s="1">
        <v>0.16666666666666666</v>
      </c>
      <c r="E4230">
        <v>11885</v>
      </c>
      <c r="F4230">
        <v>11887</v>
      </c>
      <c r="G4230">
        <v>11863</v>
      </c>
      <c r="H4230">
        <v>11872</v>
      </c>
      <c r="Z4230"/>
      <c r="AA4230"/>
      <c r="AC4230"/>
      <c r="AD4230"/>
    </row>
    <row r="4231" spans="3:30" hidden="1" x14ac:dyDescent="0.25">
      <c r="D4231" s="1">
        <v>0.20833333333333334</v>
      </c>
      <c r="E4231">
        <v>11871</v>
      </c>
      <c r="F4231">
        <v>11896</v>
      </c>
      <c r="G4231">
        <v>11870</v>
      </c>
      <c r="H4231">
        <v>11889</v>
      </c>
      <c r="Z4231"/>
      <c r="AA4231"/>
      <c r="AC4231"/>
      <c r="AD4231"/>
    </row>
    <row r="4232" spans="3:30" hidden="1" x14ac:dyDescent="0.25">
      <c r="D4232" s="1">
        <v>0.25</v>
      </c>
      <c r="E4232">
        <v>11890</v>
      </c>
      <c r="F4232">
        <v>11893</v>
      </c>
      <c r="G4232">
        <v>11886</v>
      </c>
      <c r="H4232">
        <v>11888</v>
      </c>
      <c r="Z4232"/>
      <c r="AA4232"/>
      <c r="AC4232"/>
      <c r="AD4232"/>
    </row>
    <row r="4233" spans="3:30" hidden="1" x14ac:dyDescent="0.25">
      <c r="D4233" s="1">
        <v>0.29166666666666669</v>
      </c>
      <c r="E4233">
        <v>11890</v>
      </c>
      <c r="F4233">
        <v>11890</v>
      </c>
      <c r="G4233">
        <v>11872</v>
      </c>
      <c r="H4233">
        <v>11875</v>
      </c>
      <c r="Z4233"/>
      <c r="AA4233"/>
      <c r="AC4233"/>
      <c r="AD4233"/>
    </row>
    <row r="4234" spans="3:30" x14ac:dyDescent="0.25">
      <c r="D4234" s="2">
        <v>0.33333333333333331</v>
      </c>
      <c r="E4234">
        <v>11876</v>
      </c>
      <c r="F4234">
        <v>11884</v>
      </c>
      <c r="G4234">
        <v>11865</v>
      </c>
      <c r="H4234">
        <v>11876</v>
      </c>
      <c r="J4234">
        <v>0</v>
      </c>
      <c r="K4234">
        <v>0</v>
      </c>
      <c r="L4234">
        <v>19</v>
      </c>
      <c r="M4234">
        <v>57</v>
      </c>
      <c r="R4234">
        <f>MAX(F4232:F4248)</f>
        <v>11949</v>
      </c>
      <c r="W4234">
        <f t="shared" ref="W4234:W4248" si="1438">ABS(M4234)</f>
        <v>57</v>
      </c>
      <c r="X4234">
        <f t="shared" ref="X4234:X4248" si="1439">ABS(J4234)</f>
        <v>0</v>
      </c>
      <c r="Y4234">
        <f t="shared" ref="Y4234:Y4248" si="1440">IF(R4234&lt;1000,ABS(R4234),0)</f>
        <v>0</v>
      </c>
      <c r="Z4234" s="22">
        <f t="shared" ref="Z4234:Z4248" si="1441">IF(N4234=1,0,ABS(N4234))</f>
        <v>0</v>
      </c>
      <c r="AA4234" s="22">
        <f t="shared" ref="AA4234:AA4248" si="1442">ABS(O4234)</f>
        <v>0</v>
      </c>
      <c r="AB4234">
        <f t="shared" ref="AB4234:AB4248" si="1443">IF(N4234=1,1,0)</f>
        <v>0</v>
      </c>
      <c r="AC4234" s="22">
        <f t="shared" ref="AC4234:AC4248" si="1444">IF(N4234=1,ABS(N4235),0)</f>
        <v>0</v>
      </c>
      <c r="AD4234" s="22">
        <f t="shared" ref="AD4234:AD4248" si="1445">IF(N4234=1,0,ABS(O4235))</f>
        <v>0</v>
      </c>
    </row>
    <row r="4235" spans="3:30" x14ac:dyDescent="0.25">
      <c r="D4235" s="2">
        <v>0.375</v>
      </c>
      <c r="E4235">
        <v>11878</v>
      </c>
      <c r="F4235">
        <v>11896</v>
      </c>
      <c r="G4235">
        <v>11865</v>
      </c>
      <c r="H4235">
        <v>11876</v>
      </c>
      <c r="J4235">
        <v>-2</v>
      </c>
      <c r="K4235">
        <f t="shared" ref="K4235:K4248" si="1446">K4234+J4236</f>
        <v>-11</v>
      </c>
      <c r="L4235">
        <v>31</v>
      </c>
      <c r="R4235">
        <f>MIN(G4232:G4248)</f>
        <v>11851</v>
      </c>
      <c r="W4235">
        <f t="shared" si="1438"/>
        <v>0</v>
      </c>
      <c r="X4235">
        <f t="shared" si="1439"/>
        <v>2</v>
      </c>
      <c r="Y4235">
        <f t="shared" si="1440"/>
        <v>0</v>
      </c>
      <c r="Z4235" s="22">
        <f t="shared" si="1441"/>
        <v>0</v>
      </c>
      <c r="AA4235" s="22">
        <f t="shared" si="1442"/>
        <v>0</v>
      </c>
      <c r="AB4235">
        <f t="shared" si="1443"/>
        <v>0</v>
      </c>
      <c r="AC4235" s="22">
        <f t="shared" si="1444"/>
        <v>0</v>
      </c>
      <c r="AD4235" s="22">
        <f t="shared" si="1445"/>
        <v>0</v>
      </c>
    </row>
    <row r="4236" spans="3:30" x14ac:dyDescent="0.25">
      <c r="D4236" s="1">
        <v>0.41666666666666669</v>
      </c>
      <c r="E4236">
        <v>11875</v>
      </c>
      <c r="F4236">
        <v>11893</v>
      </c>
      <c r="G4236">
        <v>11851</v>
      </c>
      <c r="H4236">
        <v>11864</v>
      </c>
      <c r="J4236">
        <v>-11</v>
      </c>
      <c r="K4236">
        <f t="shared" si="1446"/>
        <v>10</v>
      </c>
      <c r="L4236">
        <v>42</v>
      </c>
      <c r="R4236">
        <f>R4234-R4235</f>
        <v>98</v>
      </c>
      <c r="W4236">
        <f t="shared" si="1438"/>
        <v>0</v>
      </c>
      <c r="X4236">
        <f t="shared" si="1439"/>
        <v>11</v>
      </c>
      <c r="Y4236">
        <f t="shared" si="1440"/>
        <v>98</v>
      </c>
      <c r="Z4236" s="22">
        <f t="shared" si="1441"/>
        <v>0</v>
      </c>
      <c r="AA4236" s="22">
        <f t="shared" si="1442"/>
        <v>0</v>
      </c>
      <c r="AB4236">
        <f t="shared" si="1443"/>
        <v>0</v>
      </c>
      <c r="AC4236" s="22">
        <f t="shared" si="1444"/>
        <v>0</v>
      </c>
      <c r="AD4236" s="22">
        <f t="shared" si="1445"/>
        <v>0</v>
      </c>
    </row>
    <row r="4237" spans="3:30" x14ac:dyDescent="0.25">
      <c r="D4237" s="1">
        <v>0.45833333333333331</v>
      </c>
      <c r="E4237">
        <v>11864</v>
      </c>
      <c r="F4237">
        <v>11889</v>
      </c>
      <c r="G4237">
        <v>11856</v>
      </c>
      <c r="H4237">
        <v>11885</v>
      </c>
      <c r="J4237">
        <v>21</v>
      </c>
      <c r="K4237">
        <f t="shared" si="1446"/>
        <v>27</v>
      </c>
      <c r="L4237">
        <v>33</v>
      </c>
      <c r="R4237">
        <v>98</v>
      </c>
      <c r="W4237">
        <f t="shared" si="1438"/>
        <v>0</v>
      </c>
      <c r="X4237">
        <f t="shared" si="1439"/>
        <v>21</v>
      </c>
      <c r="Y4237">
        <f t="shared" si="1440"/>
        <v>98</v>
      </c>
      <c r="Z4237" s="22">
        <f t="shared" si="1441"/>
        <v>0</v>
      </c>
      <c r="AA4237" s="22">
        <f t="shared" si="1442"/>
        <v>0</v>
      </c>
      <c r="AB4237">
        <f t="shared" si="1443"/>
        <v>0</v>
      </c>
      <c r="AC4237" s="22">
        <f t="shared" si="1444"/>
        <v>0</v>
      </c>
      <c r="AD4237" s="22">
        <f t="shared" si="1445"/>
        <v>0</v>
      </c>
    </row>
    <row r="4238" spans="3:30" x14ac:dyDescent="0.25">
      <c r="D4238" s="1">
        <v>0.5</v>
      </c>
      <c r="E4238">
        <v>11884</v>
      </c>
      <c r="F4238">
        <v>11902</v>
      </c>
      <c r="G4238">
        <v>11878</v>
      </c>
      <c r="H4238">
        <v>11901</v>
      </c>
      <c r="J4238">
        <v>17</v>
      </c>
      <c r="K4238">
        <f t="shared" si="1446"/>
        <v>28</v>
      </c>
      <c r="L4238">
        <v>24</v>
      </c>
      <c r="W4238">
        <f t="shared" si="1438"/>
        <v>0</v>
      </c>
      <c r="X4238">
        <f t="shared" si="1439"/>
        <v>17</v>
      </c>
      <c r="Y4238">
        <f t="shared" si="1440"/>
        <v>0</v>
      </c>
      <c r="Z4238" s="22">
        <f t="shared" si="1441"/>
        <v>0</v>
      </c>
      <c r="AA4238" s="22">
        <f t="shared" si="1442"/>
        <v>0</v>
      </c>
      <c r="AB4238">
        <f t="shared" si="1443"/>
        <v>0</v>
      </c>
      <c r="AC4238" s="22">
        <f t="shared" si="1444"/>
        <v>0</v>
      </c>
      <c r="AD4238" s="22">
        <f t="shared" si="1445"/>
        <v>0</v>
      </c>
    </row>
    <row r="4239" spans="3:30" x14ac:dyDescent="0.25">
      <c r="C4239">
        <v>1</v>
      </c>
      <c r="D4239" s="1">
        <v>0.54166666666666663</v>
      </c>
      <c r="E4239">
        <v>11900</v>
      </c>
      <c r="F4239">
        <v>11910</v>
      </c>
      <c r="G4239">
        <v>11891</v>
      </c>
      <c r="H4239">
        <v>11901</v>
      </c>
      <c r="J4239">
        <v>1</v>
      </c>
      <c r="K4239">
        <f t="shared" si="1446"/>
        <v>34</v>
      </c>
      <c r="L4239">
        <v>19</v>
      </c>
      <c r="W4239">
        <f t="shared" si="1438"/>
        <v>0</v>
      </c>
      <c r="X4239">
        <f t="shared" si="1439"/>
        <v>1</v>
      </c>
      <c r="Y4239">
        <f t="shared" si="1440"/>
        <v>0</v>
      </c>
      <c r="Z4239" s="22">
        <f t="shared" si="1441"/>
        <v>0</v>
      </c>
      <c r="AA4239" s="22">
        <f t="shared" si="1442"/>
        <v>0</v>
      </c>
      <c r="AB4239">
        <f t="shared" si="1443"/>
        <v>0</v>
      </c>
      <c r="AC4239" s="22">
        <f t="shared" si="1444"/>
        <v>0</v>
      </c>
      <c r="AD4239" s="22">
        <f t="shared" si="1445"/>
        <v>0</v>
      </c>
    </row>
    <row r="4240" spans="3:30" x14ac:dyDescent="0.25">
      <c r="D4240" s="1">
        <v>0.58333333333333337</v>
      </c>
      <c r="E4240">
        <v>11900</v>
      </c>
      <c r="F4240">
        <v>11913</v>
      </c>
      <c r="G4240">
        <v>11894</v>
      </c>
      <c r="H4240">
        <v>11906</v>
      </c>
      <c r="J4240">
        <v>6</v>
      </c>
      <c r="K4240">
        <f t="shared" si="1446"/>
        <v>24</v>
      </c>
      <c r="L4240">
        <v>19</v>
      </c>
      <c r="W4240">
        <f t="shared" si="1438"/>
        <v>0</v>
      </c>
      <c r="X4240">
        <f t="shared" si="1439"/>
        <v>6</v>
      </c>
      <c r="Y4240">
        <f t="shared" si="1440"/>
        <v>0</v>
      </c>
      <c r="Z4240" s="22">
        <f t="shared" si="1441"/>
        <v>0</v>
      </c>
      <c r="AA4240" s="22">
        <f t="shared" si="1442"/>
        <v>0</v>
      </c>
      <c r="AB4240">
        <f t="shared" si="1443"/>
        <v>0</v>
      </c>
      <c r="AC4240" s="22">
        <f t="shared" si="1444"/>
        <v>0</v>
      </c>
      <c r="AD4240" s="22">
        <f t="shared" si="1445"/>
        <v>0</v>
      </c>
    </row>
    <row r="4241" spans="4:30" x14ac:dyDescent="0.25">
      <c r="D4241" s="1">
        <v>0.625</v>
      </c>
      <c r="E4241">
        <v>11907</v>
      </c>
      <c r="F4241">
        <v>11924</v>
      </c>
      <c r="G4241">
        <v>11888</v>
      </c>
      <c r="H4241">
        <v>11897</v>
      </c>
      <c r="J4241">
        <v>-10</v>
      </c>
      <c r="K4241">
        <f t="shared" si="1446"/>
        <v>45</v>
      </c>
      <c r="L4241">
        <v>36</v>
      </c>
      <c r="W4241">
        <f t="shared" si="1438"/>
        <v>0</v>
      </c>
      <c r="X4241">
        <f t="shared" si="1439"/>
        <v>10</v>
      </c>
      <c r="Y4241">
        <f t="shared" si="1440"/>
        <v>0</v>
      </c>
      <c r="Z4241" s="22">
        <f t="shared" si="1441"/>
        <v>0</v>
      </c>
      <c r="AA4241" s="22">
        <f t="shared" si="1442"/>
        <v>0</v>
      </c>
      <c r="AB4241">
        <f t="shared" si="1443"/>
        <v>0</v>
      </c>
      <c r="AC4241" s="22">
        <f t="shared" si="1444"/>
        <v>0</v>
      </c>
      <c r="AD4241" s="22">
        <f t="shared" si="1445"/>
        <v>0</v>
      </c>
    </row>
    <row r="4242" spans="4:30" x14ac:dyDescent="0.25">
      <c r="D4242" s="1">
        <v>0.66666666666666663</v>
      </c>
      <c r="E4242">
        <v>11897</v>
      </c>
      <c r="F4242">
        <v>11920</v>
      </c>
      <c r="G4242">
        <v>11881</v>
      </c>
      <c r="H4242">
        <v>11918</v>
      </c>
      <c r="J4242">
        <v>21</v>
      </c>
      <c r="K4242">
        <f t="shared" si="1446"/>
        <v>48</v>
      </c>
      <c r="L4242">
        <v>39</v>
      </c>
      <c r="W4242">
        <f t="shared" si="1438"/>
        <v>0</v>
      </c>
      <c r="X4242">
        <f t="shared" si="1439"/>
        <v>21</v>
      </c>
      <c r="Y4242">
        <f t="shared" si="1440"/>
        <v>0</v>
      </c>
      <c r="Z4242" s="22">
        <f t="shared" si="1441"/>
        <v>0</v>
      </c>
      <c r="AA4242" s="22">
        <f t="shared" si="1442"/>
        <v>0</v>
      </c>
      <c r="AB4242">
        <f t="shared" si="1443"/>
        <v>0</v>
      </c>
      <c r="AC4242" s="22">
        <f t="shared" si="1444"/>
        <v>0</v>
      </c>
      <c r="AD4242" s="22">
        <f t="shared" si="1445"/>
        <v>0</v>
      </c>
    </row>
    <row r="4243" spans="4:30" x14ac:dyDescent="0.25">
      <c r="D4243" s="1">
        <v>0.70833333333333337</v>
      </c>
      <c r="E4243">
        <v>11917</v>
      </c>
      <c r="F4243">
        <v>11934</v>
      </c>
      <c r="G4243">
        <v>11903</v>
      </c>
      <c r="H4243">
        <v>11920</v>
      </c>
      <c r="J4243">
        <v>3</v>
      </c>
      <c r="K4243">
        <f t="shared" si="1446"/>
        <v>35</v>
      </c>
      <c r="L4243">
        <v>31</v>
      </c>
      <c r="W4243">
        <f t="shared" si="1438"/>
        <v>0</v>
      </c>
      <c r="X4243">
        <f t="shared" si="1439"/>
        <v>3</v>
      </c>
      <c r="Y4243">
        <f t="shared" si="1440"/>
        <v>0</v>
      </c>
      <c r="Z4243" s="22">
        <f t="shared" si="1441"/>
        <v>0</v>
      </c>
      <c r="AA4243" s="22">
        <f t="shared" si="1442"/>
        <v>0</v>
      </c>
      <c r="AB4243">
        <f t="shared" si="1443"/>
        <v>0</v>
      </c>
      <c r="AC4243" s="22">
        <f t="shared" si="1444"/>
        <v>0</v>
      </c>
      <c r="AD4243" s="22">
        <f t="shared" si="1445"/>
        <v>0</v>
      </c>
    </row>
    <row r="4244" spans="4:30" x14ac:dyDescent="0.25">
      <c r="D4244" s="1">
        <v>0.75</v>
      </c>
      <c r="E4244">
        <v>11919</v>
      </c>
      <c r="F4244">
        <v>11925</v>
      </c>
      <c r="G4244">
        <v>11898</v>
      </c>
      <c r="H4244">
        <v>11906</v>
      </c>
      <c r="J4244">
        <v>-13</v>
      </c>
      <c r="K4244">
        <f t="shared" si="1446"/>
        <v>31</v>
      </c>
      <c r="L4244">
        <v>27</v>
      </c>
      <c r="W4244">
        <f t="shared" si="1438"/>
        <v>0</v>
      </c>
      <c r="X4244">
        <f t="shared" si="1439"/>
        <v>13</v>
      </c>
      <c r="Y4244">
        <f t="shared" si="1440"/>
        <v>0</v>
      </c>
      <c r="Z4244" s="22">
        <f t="shared" si="1441"/>
        <v>0</v>
      </c>
      <c r="AA4244" s="22">
        <f t="shared" si="1442"/>
        <v>0</v>
      </c>
      <c r="AB4244">
        <f t="shared" si="1443"/>
        <v>0</v>
      </c>
      <c r="AC4244" s="22">
        <f t="shared" si="1444"/>
        <v>0</v>
      </c>
      <c r="AD4244" s="22">
        <f t="shared" si="1445"/>
        <v>0</v>
      </c>
    </row>
    <row r="4245" spans="4:30" x14ac:dyDescent="0.25">
      <c r="D4245" s="1">
        <v>0.79166666666666663</v>
      </c>
      <c r="E4245">
        <v>11906</v>
      </c>
      <c r="F4245">
        <v>11919</v>
      </c>
      <c r="G4245">
        <v>11887</v>
      </c>
      <c r="H4245">
        <v>11902</v>
      </c>
      <c r="J4245">
        <v>-4</v>
      </c>
      <c r="K4245">
        <f t="shared" si="1446"/>
        <v>47</v>
      </c>
      <c r="L4245">
        <v>32</v>
      </c>
      <c r="W4245">
        <f t="shared" si="1438"/>
        <v>0</v>
      </c>
      <c r="X4245">
        <f t="shared" si="1439"/>
        <v>4</v>
      </c>
      <c r="Y4245">
        <f t="shared" si="1440"/>
        <v>0</v>
      </c>
      <c r="Z4245" s="22">
        <f t="shared" si="1441"/>
        <v>0</v>
      </c>
      <c r="AA4245" s="22">
        <f t="shared" si="1442"/>
        <v>0</v>
      </c>
      <c r="AB4245">
        <f t="shared" si="1443"/>
        <v>0</v>
      </c>
      <c r="AC4245" s="22">
        <f t="shared" si="1444"/>
        <v>0</v>
      </c>
      <c r="AD4245" s="22">
        <f t="shared" si="1445"/>
        <v>0</v>
      </c>
    </row>
    <row r="4246" spans="4:30" x14ac:dyDescent="0.25">
      <c r="D4246" s="1">
        <v>0.83333333333333337</v>
      </c>
      <c r="E4246">
        <v>11902</v>
      </c>
      <c r="F4246">
        <v>11922</v>
      </c>
      <c r="G4246">
        <v>11901</v>
      </c>
      <c r="H4246">
        <v>11918</v>
      </c>
      <c r="J4246">
        <v>16</v>
      </c>
      <c r="K4246">
        <f t="shared" si="1446"/>
        <v>63</v>
      </c>
      <c r="L4246">
        <v>21</v>
      </c>
      <c r="W4246">
        <f t="shared" si="1438"/>
        <v>0</v>
      </c>
      <c r="X4246">
        <f t="shared" si="1439"/>
        <v>16</v>
      </c>
      <c r="Y4246">
        <f t="shared" si="1440"/>
        <v>0</v>
      </c>
      <c r="Z4246" s="22">
        <f t="shared" si="1441"/>
        <v>0</v>
      </c>
      <c r="AA4246" s="22">
        <f t="shared" si="1442"/>
        <v>0</v>
      </c>
      <c r="AB4246">
        <f t="shared" si="1443"/>
        <v>0</v>
      </c>
      <c r="AC4246" s="22">
        <f t="shared" si="1444"/>
        <v>0</v>
      </c>
      <c r="AD4246" s="22">
        <f t="shared" si="1445"/>
        <v>0</v>
      </c>
    </row>
    <row r="4247" spans="4:30" x14ac:dyDescent="0.25">
      <c r="D4247" s="1">
        <v>0.875</v>
      </c>
      <c r="E4247">
        <v>11918</v>
      </c>
      <c r="F4247">
        <v>11949</v>
      </c>
      <c r="G4247">
        <v>11917</v>
      </c>
      <c r="H4247">
        <v>11934</v>
      </c>
      <c r="J4247">
        <v>16</v>
      </c>
      <c r="K4247">
        <f t="shared" si="1446"/>
        <v>62</v>
      </c>
      <c r="L4247">
        <v>32</v>
      </c>
      <c r="W4247">
        <f t="shared" si="1438"/>
        <v>0</v>
      </c>
      <c r="X4247">
        <f t="shared" si="1439"/>
        <v>16</v>
      </c>
      <c r="Y4247">
        <f t="shared" si="1440"/>
        <v>0</v>
      </c>
      <c r="Z4247" s="22">
        <f t="shared" si="1441"/>
        <v>0</v>
      </c>
      <c r="AA4247" s="22">
        <f t="shared" si="1442"/>
        <v>0</v>
      </c>
      <c r="AB4247">
        <f t="shared" si="1443"/>
        <v>0</v>
      </c>
      <c r="AC4247" s="22">
        <f t="shared" si="1444"/>
        <v>0</v>
      </c>
      <c r="AD4247" s="22">
        <f t="shared" si="1445"/>
        <v>0</v>
      </c>
    </row>
    <row r="4248" spans="4:30" x14ac:dyDescent="0.25">
      <c r="D4248" s="2">
        <v>0.91666666666666663</v>
      </c>
      <c r="E4248">
        <v>11934</v>
      </c>
      <c r="F4248">
        <v>11943</v>
      </c>
      <c r="G4248">
        <v>11926</v>
      </c>
      <c r="H4248">
        <v>11933</v>
      </c>
      <c r="J4248">
        <v>-1</v>
      </c>
      <c r="K4248">
        <f t="shared" si="1446"/>
        <v>62</v>
      </c>
      <c r="L4248">
        <v>17</v>
      </c>
      <c r="W4248">
        <f t="shared" si="1438"/>
        <v>0</v>
      </c>
      <c r="X4248">
        <f t="shared" si="1439"/>
        <v>1</v>
      </c>
      <c r="Y4248">
        <f t="shared" si="1440"/>
        <v>0</v>
      </c>
      <c r="Z4248" s="22">
        <f t="shared" si="1441"/>
        <v>0</v>
      </c>
      <c r="AA4248" s="22">
        <f t="shared" si="1442"/>
        <v>0</v>
      </c>
      <c r="AB4248">
        <f t="shared" si="1443"/>
        <v>0</v>
      </c>
      <c r="AC4248" s="22">
        <f t="shared" si="1444"/>
        <v>0</v>
      </c>
      <c r="AD4248" s="22">
        <f t="shared" si="1445"/>
        <v>0</v>
      </c>
    </row>
    <row r="4249" spans="4:30" hidden="1" x14ac:dyDescent="0.25">
      <c r="D4249" s="1">
        <v>0</v>
      </c>
      <c r="E4249">
        <v>11934</v>
      </c>
      <c r="F4249">
        <v>11963</v>
      </c>
      <c r="G4249">
        <v>11932</v>
      </c>
      <c r="H4249">
        <v>11955</v>
      </c>
      <c r="Z4249"/>
      <c r="AA4249"/>
      <c r="AC4249"/>
      <c r="AD4249"/>
    </row>
    <row r="4250" spans="4:30" hidden="1" x14ac:dyDescent="0.25">
      <c r="D4250" s="1">
        <v>4.1666666666666664E-2</v>
      </c>
      <c r="E4250">
        <v>11958</v>
      </c>
      <c r="F4250">
        <v>11963</v>
      </c>
      <c r="G4250">
        <v>11954</v>
      </c>
      <c r="H4250">
        <v>11963</v>
      </c>
      <c r="Z4250"/>
      <c r="AA4250"/>
      <c r="AC4250"/>
      <c r="AD4250"/>
    </row>
    <row r="4251" spans="4:30" hidden="1" x14ac:dyDescent="0.25">
      <c r="D4251" s="1">
        <v>8.3333333333333329E-2</v>
      </c>
      <c r="E4251">
        <v>11962</v>
      </c>
      <c r="F4251">
        <v>11962</v>
      </c>
      <c r="G4251">
        <v>11951</v>
      </c>
      <c r="H4251">
        <v>11958</v>
      </c>
      <c r="Z4251"/>
      <c r="AA4251"/>
      <c r="AC4251"/>
      <c r="AD4251"/>
    </row>
    <row r="4252" spans="4:30" hidden="1" x14ac:dyDescent="0.25">
      <c r="D4252" s="1">
        <v>0.125</v>
      </c>
      <c r="E4252">
        <v>11956</v>
      </c>
      <c r="F4252">
        <v>11969</v>
      </c>
      <c r="G4252">
        <v>11956</v>
      </c>
      <c r="H4252">
        <v>11965</v>
      </c>
      <c r="Z4252"/>
      <c r="AA4252"/>
      <c r="AC4252"/>
      <c r="AD4252"/>
    </row>
    <row r="4253" spans="4:30" hidden="1" x14ac:dyDescent="0.25">
      <c r="D4253" s="1">
        <v>0.16666666666666666</v>
      </c>
      <c r="E4253">
        <v>11964</v>
      </c>
      <c r="F4253">
        <v>11968</v>
      </c>
      <c r="G4253">
        <v>11962</v>
      </c>
      <c r="H4253">
        <v>11964</v>
      </c>
      <c r="Z4253"/>
      <c r="AA4253"/>
      <c r="AC4253"/>
      <c r="AD4253"/>
    </row>
    <row r="4254" spans="4:30" hidden="1" x14ac:dyDescent="0.25">
      <c r="D4254" s="1">
        <v>0.20833333333333334</v>
      </c>
      <c r="E4254">
        <v>11963</v>
      </c>
      <c r="F4254">
        <v>11965</v>
      </c>
      <c r="G4254">
        <v>11957</v>
      </c>
      <c r="H4254">
        <v>11958</v>
      </c>
      <c r="Z4254"/>
      <c r="AA4254"/>
      <c r="AC4254"/>
      <c r="AD4254"/>
    </row>
    <row r="4255" spans="4:30" hidden="1" x14ac:dyDescent="0.25">
      <c r="D4255" s="1">
        <v>0.25</v>
      </c>
      <c r="E4255">
        <v>11957</v>
      </c>
      <c r="F4255">
        <v>11958</v>
      </c>
      <c r="G4255">
        <v>11954</v>
      </c>
      <c r="H4255">
        <v>11955</v>
      </c>
      <c r="Z4255"/>
      <c r="AA4255"/>
      <c r="AC4255"/>
      <c r="AD4255"/>
    </row>
    <row r="4256" spans="4:30" hidden="1" x14ac:dyDescent="0.25">
      <c r="D4256" s="1">
        <v>0.29166666666666669</v>
      </c>
      <c r="E4256">
        <v>11954</v>
      </c>
      <c r="F4256">
        <v>11961</v>
      </c>
      <c r="G4256">
        <v>11954</v>
      </c>
      <c r="H4256">
        <v>11958</v>
      </c>
      <c r="Z4256"/>
      <c r="AA4256"/>
      <c r="AC4256"/>
      <c r="AD4256"/>
    </row>
    <row r="4257" spans="3:30" x14ac:dyDescent="0.25">
      <c r="D4257" s="2">
        <v>0.33333333333333331</v>
      </c>
      <c r="E4257">
        <v>11957</v>
      </c>
      <c r="F4257">
        <v>11958</v>
      </c>
      <c r="G4257">
        <v>11943</v>
      </c>
      <c r="H4257">
        <v>11946</v>
      </c>
      <c r="J4257">
        <v>-11</v>
      </c>
      <c r="K4257">
        <v>0</v>
      </c>
      <c r="L4257">
        <v>15</v>
      </c>
      <c r="M4257">
        <v>54</v>
      </c>
      <c r="R4257">
        <f>MAX(F4255:F4271)</f>
        <v>12046</v>
      </c>
      <c r="W4257">
        <f t="shared" ref="W4257:W4271" si="1447">ABS(M4257)</f>
        <v>54</v>
      </c>
      <c r="X4257">
        <f t="shared" ref="X4257:X4271" si="1448">ABS(J4257)</f>
        <v>11</v>
      </c>
      <c r="Y4257">
        <f t="shared" ref="Y4257:Y4271" si="1449">IF(R4257&lt;1000,ABS(R4257),0)</f>
        <v>0</v>
      </c>
      <c r="Z4257" s="22">
        <f t="shared" ref="Z4257:Z4271" si="1450">IF(N4257=1,0,ABS(N4257))</f>
        <v>0</v>
      </c>
      <c r="AA4257" s="22">
        <f t="shared" ref="AA4257:AA4271" si="1451">ABS(O4257)</f>
        <v>0</v>
      </c>
      <c r="AB4257">
        <f t="shared" ref="AB4257:AB4271" si="1452">IF(N4257=1,1,0)</f>
        <v>0</v>
      </c>
      <c r="AC4257" s="22">
        <f t="shared" ref="AC4257:AC4271" si="1453">IF(N4257=1,ABS(N4258),0)</f>
        <v>0</v>
      </c>
      <c r="AD4257" s="22">
        <f t="shared" ref="AD4257:AD4271" si="1454">IF(N4257=1,0,ABS(O4258))</f>
        <v>1.1938775510204083</v>
      </c>
    </row>
    <row r="4258" spans="3:30" x14ac:dyDescent="0.25">
      <c r="D4258" s="2">
        <v>0.375</v>
      </c>
      <c r="E4258">
        <v>11946</v>
      </c>
      <c r="F4258">
        <v>11948</v>
      </c>
      <c r="G4258">
        <v>11914</v>
      </c>
      <c r="H4258">
        <v>11922</v>
      </c>
      <c r="J4258">
        <v>-24</v>
      </c>
      <c r="K4258">
        <f t="shared" ref="K4258:K4271" si="1455">K4257+J4259</f>
        <v>-21</v>
      </c>
      <c r="L4258">
        <v>34</v>
      </c>
      <c r="N4258">
        <f>IF(J4258&lt;0,MIN(K4258:K4271),MAX(K4258:K4271))/R4237</f>
        <v>-0.21428571428571427</v>
      </c>
      <c r="O4258">
        <f>IF(J4258&lt;0,MAX(K4258:K4271),MIN(K4258:K4271))/R4237</f>
        <v>1.1938775510204083</v>
      </c>
      <c r="R4258">
        <f>MIN(G4255:G4271)</f>
        <v>11895</v>
      </c>
      <c r="W4258">
        <f t="shared" si="1447"/>
        <v>0</v>
      </c>
      <c r="X4258">
        <f t="shared" si="1448"/>
        <v>24</v>
      </c>
      <c r="Y4258">
        <f t="shared" si="1449"/>
        <v>0</v>
      </c>
      <c r="Z4258" s="22">
        <f t="shared" si="1450"/>
        <v>0.21428571428571427</v>
      </c>
      <c r="AA4258" s="22">
        <f t="shared" si="1451"/>
        <v>1.1938775510204083</v>
      </c>
      <c r="AB4258">
        <f t="shared" si="1452"/>
        <v>0</v>
      </c>
      <c r="AC4258" s="22">
        <f t="shared" si="1453"/>
        <v>0</v>
      </c>
      <c r="AD4258" s="22">
        <f t="shared" si="1454"/>
        <v>0</v>
      </c>
    </row>
    <row r="4259" spans="3:30" x14ac:dyDescent="0.25">
      <c r="D4259" s="1">
        <v>0.41666666666666669</v>
      </c>
      <c r="E4259">
        <v>11922</v>
      </c>
      <c r="F4259">
        <v>11924</v>
      </c>
      <c r="G4259">
        <v>11895</v>
      </c>
      <c r="H4259">
        <v>11901</v>
      </c>
      <c r="J4259">
        <v>-21</v>
      </c>
      <c r="K4259">
        <f t="shared" si="1455"/>
        <v>-1</v>
      </c>
      <c r="L4259">
        <v>29</v>
      </c>
      <c r="R4259">
        <f>R4257-R4258</f>
        <v>151</v>
      </c>
      <c r="W4259">
        <f t="shared" si="1447"/>
        <v>0</v>
      </c>
      <c r="X4259">
        <f t="shared" si="1448"/>
        <v>21</v>
      </c>
      <c r="Y4259">
        <f t="shared" si="1449"/>
        <v>151</v>
      </c>
      <c r="Z4259" s="22">
        <f t="shared" si="1450"/>
        <v>0</v>
      </c>
      <c r="AA4259" s="22">
        <f t="shared" si="1451"/>
        <v>0</v>
      </c>
      <c r="AB4259">
        <f t="shared" si="1452"/>
        <v>0</v>
      </c>
      <c r="AC4259" s="22">
        <f t="shared" si="1453"/>
        <v>0</v>
      </c>
      <c r="AD4259" s="22">
        <f t="shared" si="1454"/>
        <v>0</v>
      </c>
    </row>
    <row r="4260" spans="3:30" x14ac:dyDescent="0.25">
      <c r="D4260" s="1">
        <v>0.45833333333333331</v>
      </c>
      <c r="E4260">
        <v>11901</v>
      </c>
      <c r="F4260">
        <v>11929</v>
      </c>
      <c r="G4260">
        <v>11901</v>
      </c>
      <c r="H4260">
        <v>11921</v>
      </c>
      <c r="J4260">
        <v>20</v>
      </c>
      <c r="K4260">
        <f t="shared" si="1455"/>
        <v>39</v>
      </c>
      <c r="L4260">
        <v>28</v>
      </c>
      <c r="R4260">
        <v>151</v>
      </c>
      <c r="W4260">
        <f t="shared" si="1447"/>
        <v>0</v>
      </c>
      <c r="X4260">
        <f t="shared" si="1448"/>
        <v>20</v>
      </c>
      <c r="Y4260">
        <f t="shared" si="1449"/>
        <v>151</v>
      </c>
      <c r="Z4260" s="22">
        <f t="shared" si="1450"/>
        <v>0</v>
      </c>
      <c r="AA4260" s="22">
        <f t="shared" si="1451"/>
        <v>0</v>
      </c>
      <c r="AB4260">
        <f t="shared" si="1452"/>
        <v>0</v>
      </c>
      <c r="AC4260" s="22">
        <f t="shared" si="1453"/>
        <v>0</v>
      </c>
      <c r="AD4260" s="22">
        <f t="shared" si="1454"/>
        <v>0</v>
      </c>
    </row>
    <row r="4261" spans="3:30" x14ac:dyDescent="0.25">
      <c r="D4261" s="1">
        <v>0.5</v>
      </c>
      <c r="E4261">
        <v>11920</v>
      </c>
      <c r="F4261">
        <v>11961</v>
      </c>
      <c r="G4261">
        <v>11915</v>
      </c>
      <c r="H4261">
        <v>11960</v>
      </c>
      <c r="J4261">
        <v>40</v>
      </c>
      <c r="K4261">
        <f t="shared" si="1455"/>
        <v>26</v>
      </c>
      <c r="L4261">
        <v>46</v>
      </c>
      <c r="W4261">
        <f t="shared" si="1447"/>
        <v>0</v>
      </c>
      <c r="X4261">
        <f t="shared" si="1448"/>
        <v>40</v>
      </c>
      <c r="Y4261">
        <f t="shared" si="1449"/>
        <v>0</v>
      </c>
      <c r="Z4261" s="22">
        <f t="shared" si="1450"/>
        <v>0</v>
      </c>
      <c r="AA4261" s="22">
        <f t="shared" si="1451"/>
        <v>0</v>
      </c>
      <c r="AB4261">
        <f t="shared" si="1452"/>
        <v>0</v>
      </c>
      <c r="AC4261" s="22">
        <f t="shared" si="1453"/>
        <v>0</v>
      </c>
      <c r="AD4261" s="22">
        <f t="shared" si="1454"/>
        <v>0</v>
      </c>
    </row>
    <row r="4262" spans="3:30" x14ac:dyDescent="0.25">
      <c r="C4262">
        <v>1</v>
      </c>
      <c r="D4262" s="1">
        <v>0.54166666666666663</v>
      </c>
      <c r="E4262">
        <v>11960</v>
      </c>
      <c r="F4262">
        <v>11964</v>
      </c>
      <c r="G4262">
        <v>11943</v>
      </c>
      <c r="H4262">
        <v>11947</v>
      </c>
      <c r="J4262">
        <v>-13</v>
      </c>
      <c r="K4262">
        <f t="shared" si="1455"/>
        <v>11</v>
      </c>
      <c r="L4262">
        <v>21</v>
      </c>
      <c r="W4262">
        <f t="shared" si="1447"/>
        <v>0</v>
      </c>
      <c r="X4262">
        <f t="shared" si="1448"/>
        <v>13</v>
      </c>
      <c r="Y4262">
        <f t="shared" si="1449"/>
        <v>0</v>
      </c>
      <c r="Z4262" s="22">
        <f t="shared" si="1450"/>
        <v>0</v>
      </c>
      <c r="AA4262" s="22">
        <f t="shared" si="1451"/>
        <v>0</v>
      </c>
      <c r="AB4262">
        <f t="shared" si="1452"/>
        <v>0</v>
      </c>
      <c r="AC4262" s="22">
        <f t="shared" si="1453"/>
        <v>0</v>
      </c>
      <c r="AD4262" s="22">
        <f t="shared" si="1454"/>
        <v>0</v>
      </c>
    </row>
    <row r="4263" spans="3:30" x14ac:dyDescent="0.25">
      <c r="D4263" s="1">
        <v>0.58333333333333337</v>
      </c>
      <c r="E4263">
        <v>11947</v>
      </c>
      <c r="F4263">
        <v>11957</v>
      </c>
      <c r="G4263">
        <v>11930</v>
      </c>
      <c r="H4263">
        <v>11932</v>
      </c>
      <c r="J4263">
        <v>-15</v>
      </c>
      <c r="K4263">
        <f t="shared" si="1455"/>
        <v>25</v>
      </c>
      <c r="L4263">
        <v>27</v>
      </c>
      <c r="W4263">
        <f t="shared" si="1447"/>
        <v>0</v>
      </c>
      <c r="X4263">
        <f t="shared" si="1448"/>
        <v>15</v>
      </c>
      <c r="Y4263">
        <f t="shared" si="1449"/>
        <v>0</v>
      </c>
      <c r="Z4263" s="22">
        <f t="shared" si="1450"/>
        <v>0</v>
      </c>
      <c r="AA4263" s="22">
        <f t="shared" si="1451"/>
        <v>0</v>
      </c>
      <c r="AB4263">
        <f t="shared" si="1452"/>
        <v>0</v>
      </c>
      <c r="AC4263" s="22">
        <f t="shared" si="1453"/>
        <v>0</v>
      </c>
      <c r="AD4263" s="22">
        <f t="shared" si="1454"/>
        <v>0</v>
      </c>
    </row>
    <row r="4264" spans="3:30" x14ac:dyDescent="0.25">
      <c r="D4264" s="1">
        <v>0.625</v>
      </c>
      <c r="E4264">
        <v>11932</v>
      </c>
      <c r="F4264">
        <v>11952</v>
      </c>
      <c r="G4264">
        <v>11916</v>
      </c>
      <c r="H4264">
        <v>11946</v>
      </c>
      <c r="J4264">
        <v>14</v>
      </c>
      <c r="K4264">
        <f t="shared" si="1455"/>
        <v>69</v>
      </c>
      <c r="L4264">
        <v>36</v>
      </c>
      <c r="W4264">
        <f t="shared" si="1447"/>
        <v>0</v>
      </c>
      <c r="X4264">
        <f t="shared" si="1448"/>
        <v>14</v>
      </c>
      <c r="Y4264">
        <f t="shared" si="1449"/>
        <v>0</v>
      </c>
      <c r="Z4264" s="22">
        <f t="shared" si="1450"/>
        <v>0</v>
      </c>
      <c r="AA4264" s="22">
        <f t="shared" si="1451"/>
        <v>0</v>
      </c>
      <c r="AB4264">
        <f t="shared" si="1452"/>
        <v>0</v>
      </c>
      <c r="AC4264" s="22">
        <f t="shared" si="1453"/>
        <v>0</v>
      </c>
      <c r="AD4264" s="22">
        <f t="shared" si="1454"/>
        <v>0</v>
      </c>
    </row>
    <row r="4265" spans="3:30" x14ac:dyDescent="0.25">
      <c r="D4265" s="1">
        <v>0.66666666666666663</v>
      </c>
      <c r="E4265">
        <v>11946</v>
      </c>
      <c r="F4265">
        <v>12000</v>
      </c>
      <c r="G4265">
        <v>11944</v>
      </c>
      <c r="H4265">
        <v>11990</v>
      </c>
      <c r="J4265">
        <v>44</v>
      </c>
      <c r="K4265">
        <f t="shared" si="1455"/>
        <v>98</v>
      </c>
      <c r="L4265">
        <v>56</v>
      </c>
      <c r="W4265">
        <f t="shared" si="1447"/>
        <v>0</v>
      </c>
      <c r="X4265">
        <f t="shared" si="1448"/>
        <v>44</v>
      </c>
      <c r="Y4265">
        <f t="shared" si="1449"/>
        <v>0</v>
      </c>
      <c r="Z4265" s="22">
        <f t="shared" si="1450"/>
        <v>0</v>
      </c>
      <c r="AA4265" s="22">
        <f t="shared" si="1451"/>
        <v>0</v>
      </c>
      <c r="AB4265">
        <f t="shared" si="1452"/>
        <v>0</v>
      </c>
      <c r="AC4265" s="22">
        <f t="shared" si="1453"/>
        <v>0</v>
      </c>
      <c r="AD4265" s="22">
        <f t="shared" si="1454"/>
        <v>0</v>
      </c>
    </row>
    <row r="4266" spans="3:30" x14ac:dyDescent="0.25">
      <c r="D4266" s="1">
        <v>0.70833333333333337</v>
      </c>
      <c r="E4266">
        <v>11991</v>
      </c>
      <c r="F4266">
        <v>12035</v>
      </c>
      <c r="G4266">
        <v>11988</v>
      </c>
      <c r="H4266">
        <v>12020</v>
      </c>
      <c r="J4266">
        <v>29</v>
      </c>
      <c r="K4266">
        <f t="shared" si="1455"/>
        <v>117</v>
      </c>
      <c r="L4266">
        <v>47</v>
      </c>
      <c r="W4266">
        <f t="shared" si="1447"/>
        <v>0</v>
      </c>
      <c r="X4266">
        <f t="shared" si="1448"/>
        <v>29</v>
      </c>
      <c r="Y4266">
        <f t="shared" si="1449"/>
        <v>0</v>
      </c>
      <c r="Z4266" s="22">
        <f t="shared" si="1450"/>
        <v>0</v>
      </c>
      <c r="AA4266" s="22">
        <f t="shared" si="1451"/>
        <v>0</v>
      </c>
      <c r="AB4266">
        <f t="shared" si="1452"/>
        <v>0</v>
      </c>
      <c r="AC4266" s="22">
        <f t="shared" si="1453"/>
        <v>0</v>
      </c>
      <c r="AD4266" s="22">
        <f t="shared" si="1454"/>
        <v>0</v>
      </c>
    </row>
    <row r="4267" spans="3:30" x14ac:dyDescent="0.25">
      <c r="D4267" s="1">
        <v>0.75</v>
      </c>
      <c r="E4267">
        <v>12020</v>
      </c>
      <c r="F4267">
        <v>12046</v>
      </c>
      <c r="G4267">
        <v>12018</v>
      </c>
      <c r="H4267">
        <v>12039</v>
      </c>
      <c r="J4267">
        <v>19</v>
      </c>
      <c r="K4267">
        <f t="shared" si="1455"/>
        <v>100</v>
      </c>
      <c r="L4267">
        <v>28</v>
      </c>
      <c r="W4267">
        <f t="shared" si="1447"/>
        <v>0</v>
      </c>
      <c r="X4267">
        <f t="shared" si="1448"/>
        <v>19</v>
      </c>
      <c r="Y4267">
        <f t="shared" si="1449"/>
        <v>0</v>
      </c>
      <c r="Z4267" s="22">
        <f t="shared" si="1450"/>
        <v>0</v>
      </c>
      <c r="AA4267" s="22">
        <f t="shared" si="1451"/>
        <v>0</v>
      </c>
      <c r="AB4267">
        <f t="shared" si="1452"/>
        <v>0</v>
      </c>
      <c r="AC4267" s="22">
        <f t="shared" si="1453"/>
        <v>0</v>
      </c>
      <c r="AD4267" s="22">
        <f t="shared" si="1454"/>
        <v>0</v>
      </c>
    </row>
    <row r="4268" spans="3:30" x14ac:dyDescent="0.25">
      <c r="D4268" s="1">
        <v>0.79166666666666663</v>
      </c>
      <c r="E4268">
        <v>12040</v>
      </c>
      <c r="F4268">
        <v>12040</v>
      </c>
      <c r="G4268">
        <v>12010</v>
      </c>
      <c r="H4268">
        <v>12023</v>
      </c>
      <c r="J4268">
        <v>-17</v>
      </c>
      <c r="K4268">
        <f t="shared" si="1455"/>
        <v>100</v>
      </c>
      <c r="L4268">
        <v>30</v>
      </c>
      <c r="W4268">
        <f t="shared" si="1447"/>
        <v>0</v>
      </c>
      <c r="X4268">
        <f t="shared" si="1448"/>
        <v>17</v>
      </c>
      <c r="Y4268">
        <f t="shared" si="1449"/>
        <v>0</v>
      </c>
      <c r="Z4268" s="22">
        <f t="shared" si="1450"/>
        <v>0</v>
      </c>
      <c r="AA4268" s="22">
        <f t="shared" si="1451"/>
        <v>0</v>
      </c>
      <c r="AB4268">
        <f t="shared" si="1452"/>
        <v>0</v>
      </c>
      <c r="AC4268" s="22">
        <f t="shared" si="1453"/>
        <v>0</v>
      </c>
      <c r="AD4268" s="22">
        <f t="shared" si="1454"/>
        <v>0</v>
      </c>
    </row>
    <row r="4269" spans="3:30" x14ac:dyDescent="0.25">
      <c r="D4269" s="1">
        <v>0.83333333333333337</v>
      </c>
      <c r="E4269">
        <v>12023</v>
      </c>
      <c r="F4269">
        <v>12031</v>
      </c>
      <c r="G4269">
        <v>12020</v>
      </c>
      <c r="H4269">
        <v>12023</v>
      </c>
      <c r="J4269">
        <v>0</v>
      </c>
      <c r="K4269">
        <f t="shared" si="1455"/>
        <v>90</v>
      </c>
      <c r="L4269">
        <v>11</v>
      </c>
      <c r="W4269">
        <f t="shared" si="1447"/>
        <v>0</v>
      </c>
      <c r="X4269">
        <f t="shared" si="1448"/>
        <v>0</v>
      </c>
      <c r="Y4269">
        <f t="shared" si="1449"/>
        <v>0</v>
      </c>
      <c r="Z4269" s="22">
        <f t="shared" si="1450"/>
        <v>0</v>
      </c>
      <c r="AA4269" s="22">
        <f t="shared" si="1451"/>
        <v>0</v>
      </c>
      <c r="AB4269">
        <f t="shared" si="1452"/>
        <v>0</v>
      </c>
      <c r="AC4269" s="22">
        <f t="shared" si="1453"/>
        <v>0</v>
      </c>
      <c r="AD4269" s="22">
        <f t="shared" si="1454"/>
        <v>0</v>
      </c>
    </row>
    <row r="4270" spans="3:30" x14ac:dyDescent="0.25">
      <c r="D4270" s="1">
        <v>0.875</v>
      </c>
      <c r="E4270">
        <v>12023</v>
      </c>
      <c r="F4270">
        <v>12024</v>
      </c>
      <c r="G4270">
        <v>11996</v>
      </c>
      <c r="H4270">
        <v>12013</v>
      </c>
      <c r="J4270">
        <v>-10</v>
      </c>
      <c r="K4270">
        <f t="shared" si="1455"/>
        <v>89</v>
      </c>
      <c r="L4270">
        <v>28</v>
      </c>
      <c r="W4270">
        <f t="shared" si="1447"/>
        <v>0</v>
      </c>
      <c r="X4270">
        <f t="shared" si="1448"/>
        <v>10</v>
      </c>
      <c r="Y4270">
        <f t="shared" si="1449"/>
        <v>0</v>
      </c>
      <c r="Z4270" s="22">
        <f t="shared" si="1450"/>
        <v>0</v>
      </c>
      <c r="AA4270" s="22">
        <f t="shared" si="1451"/>
        <v>0</v>
      </c>
      <c r="AB4270">
        <f t="shared" si="1452"/>
        <v>0</v>
      </c>
      <c r="AC4270" s="22">
        <f t="shared" si="1453"/>
        <v>0</v>
      </c>
      <c r="AD4270" s="22">
        <f t="shared" si="1454"/>
        <v>0</v>
      </c>
    </row>
    <row r="4271" spans="3:30" x14ac:dyDescent="0.25">
      <c r="D4271" s="2">
        <v>0.91666666666666663</v>
      </c>
      <c r="E4271">
        <v>12012</v>
      </c>
      <c r="F4271">
        <v>12018</v>
      </c>
      <c r="G4271">
        <v>12004</v>
      </c>
      <c r="H4271">
        <v>12011</v>
      </c>
      <c r="J4271">
        <v>-1</v>
      </c>
      <c r="K4271">
        <f t="shared" si="1455"/>
        <v>89</v>
      </c>
      <c r="L4271">
        <v>14</v>
      </c>
      <c r="W4271">
        <f t="shared" si="1447"/>
        <v>0</v>
      </c>
      <c r="X4271">
        <f t="shared" si="1448"/>
        <v>1</v>
      </c>
      <c r="Y4271">
        <f t="shared" si="1449"/>
        <v>0</v>
      </c>
      <c r="Z4271" s="22">
        <f t="shared" si="1450"/>
        <v>0</v>
      </c>
      <c r="AA4271" s="22">
        <f t="shared" si="1451"/>
        <v>0</v>
      </c>
      <c r="AB4271">
        <f t="shared" si="1452"/>
        <v>0</v>
      </c>
      <c r="AC4271" s="22">
        <f t="shared" si="1453"/>
        <v>0</v>
      </c>
      <c r="AD4271" s="22">
        <f t="shared" si="1454"/>
        <v>0</v>
      </c>
    </row>
    <row r="4272" spans="3:30" hidden="1" x14ac:dyDescent="0.25">
      <c r="D4272" s="1">
        <v>0</v>
      </c>
      <c r="E4272">
        <v>12013</v>
      </c>
      <c r="F4272">
        <v>12035</v>
      </c>
      <c r="G4272">
        <v>12013</v>
      </c>
      <c r="H4272">
        <v>12022</v>
      </c>
      <c r="Z4272"/>
      <c r="AA4272"/>
      <c r="AC4272"/>
      <c r="AD4272"/>
    </row>
    <row r="4273" spans="3:30" hidden="1" x14ac:dyDescent="0.25">
      <c r="D4273" s="1">
        <v>4.1666666666666664E-2</v>
      </c>
      <c r="E4273">
        <v>12024</v>
      </c>
      <c r="F4273">
        <v>12035</v>
      </c>
      <c r="G4273">
        <v>12024</v>
      </c>
      <c r="H4273">
        <v>12025</v>
      </c>
      <c r="Z4273"/>
      <c r="AA4273"/>
      <c r="AC4273"/>
      <c r="AD4273"/>
    </row>
    <row r="4274" spans="3:30" hidden="1" x14ac:dyDescent="0.25">
      <c r="D4274" s="1">
        <v>8.3333333333333329E-2</v>
      </c>
      <c r="E4274">
        <v>12026</v>
      </c>
      <c r="F4274">
        <v>12079</v>
      </c>
      <c r="G4274">
        <v>12026</v>
      </c>
      <c r="H4274">
        <v>12070</v>
      </c>
      <c r="Z4274"/>
      <c r="AA4274"/>
      <c r="AC4274"/>
      <c r="AD4274"/>
    </row>
    <row r="4275" spans="3:30" hidden="1" x14ac:dyDescent="0.25">
      <c r="D4275" s="1">
        <v>0.125</v>
      </c>
      <c r="E4275">
        <v>12072</v>
      </c>
      <c r="F4275">
        <v>12073</v>
      </c>
      <c r="G4275">
        <v>12062</v>
      </c>
      <c r="H4275">
        <v>12062</v>
      </c>
      <c r="Z4275"/>
      <c r="AA4275"/>
      <c r="AC4275"/>
      <c r="AD4275"/>
    </row>
    <row r="4276" spans="3:30" hidden="1" x14ac:dyDescent="0.25">
      <c r="D4276" s="1">
        <v>0.16666666666666666</v>
      </c>
      <c r="E4276">
        <v>12063</v>
      </c>
      <c r="F4276">
        <v>12068</v>
      </c>
      <c r="G4276">
        <v>12062</v>
      </c>
      <c r="H4276">
        <v>12063</v>
      </c>
      <c r="Z4276"/>
      <c r="AA4276"/>
      <c r="AC4276"/>
      <c r="AD4276"/>
    </row>
    <row r="4277" spans="3:30" hidden="1" x14ac:dyDescent="0.25">
      <c r="D4277" s="1">
        <v>0.20833333333333334</v>
      </c>
      <c r="E4277">
        <v>12062</v>
      </c>
      <c r="F4277">
        <v>12064</v>
      </c>
      <c r="G4277">
        <v>12051</v>
      </c>
      <c r="H4277">
        <v>12059</v>
      </c>
      <c r="Z4277"/>
      <c r="AA4277"/>
      <c r="AC4277"/>
      <c r="AD4277"/>
    </row>
    <row r="4278" spans="3:30" hidden="1" x14ac:dyDescent="0.25">
      <c r="D4278" s="1">
        <v>0.25</v>
      </c>
      <c r="E4278">
        <v>12061</v>
      </c>
      <c r="F4278">
        <v>12061</v>
      </c>
      <c r="G4278">
        <v>12054</v>
      </c>
      <c r="H4278">
        <v>12058</v>
      </c>
      <c r="Z4278"/>
      <c r="AA4278"/>
      <c r="AC4278"/>
      <c r="AD4278"/>
    </row>
    <row r="4279" spans="3:30" hidden="1" x14ac:dyDescent="0.25">
      <c r="D4279" s="1">
        <v>0.29166666666666669</v>
      </c>
      <c r="E4279">
        <v>12057</v>
      </c>
      <c r="F4279">
        <v>12064</v>
      </c>
      <c r="G4279">
        <v>12056</v>
      </c>
      <c r="H4279">
        <v>12060</v>
      </c>
      <c r="Z4279"/>
      <c r="AA4279"/>
      <c r="AC4279"/>
      <c r="AD4279"/>
    </row>
    <row r="4280" spans="3:30" x14ac:dyDescent="0.25">
      <c r="D4280" s="2">
        <v>0.33333333333333331</v>
      </c>
      <c r="E4280">
        <v>12062</v>
      </c>
      <c r="F4280">
        <v>12063</v>
      </c>
      <c r="G4280">
        <v>12037</v>
      </c>
      <c r="H4280">
        <v>12038</v>
      </c>
      <c r="J4280">
        <v>-24</v>
      </c>
      <c r="K4280">
        <v>0</v>
      </c>
      <c r="L4280">
        <v>26</v>
      </c>
      <c r="M4280">
        <v>14</v>
      </c>
      <c r="R4280">
        <f>MAX(F4278:F4294)</f>
        <v>12098</v>
      </c>
      <c r="W4280">
        <f t="shared" ref="W4280:W4294" si="1456">ABS(M4280)</f>
        <v>14</v>
      </c>
      <c r="X4280">
        <f t="shared" ref="X4280:X4294" si="1457">ABS(J4280)</f>
        <v>24</v>
      </c>
      <c r="Y4280">
        <f t="shared" ref="Y4280:Y4294" si="1458">IF(R4280&lt;1000,ABS(R4280),0)</f>
        <v>0</v>
      </c>
      <c r="Z4280" s="22">
        <f t="shared" ref="Z4280:Z4294" si="1459">IF(N4280=1,0,ABS(N4280))</f>
        <v>0</v>
      </c>
      <c r="AA4280" s="22">
        <f t="shared" ref="AA4280:AA4294" si="1460">ABS(O4280)</f>
        <v>0</v>
      </c>
      <c r="AB4280">
        <f t="shared" ref="AB4280:AB4294" si="1461">IF(N4280=1,1,0)</f>
        <v>0</v>
      </c>
      <c r="AC4280" s="22">
        <f t="shared" ref="AC4280:AC4294" si="1462">IF(N4280=1,ABS(N4281),0)</f>
        <v>0</v>
      </c>
      <c r="AD4280" s="22">
        <f t="shared" ref="AD4280:AD4294" si="1463">IF(N4280=1,0,ABS(O4281))</f>
        <v>0.27814569536423839</v>
      </c>
    </row>
    <row r="4281" spans="3:30" x14ac:dyDescent="0.25">
      <c r="D4281" s="2">
        <v>0.375</v>
      </c>
      <c r="E4281">
        <v>12054</v>
      </c>
      <c r="F4281">
        <v>12058</v>
      </c>
      <c r="G4281">
        <v>12035</v>
      </c>
      <c r="H4281">
        <v>12037</v>
      </c>
      <c r="J4281">
        <v>-17</v>
      </c>
      <c r="K4281">
        <f t="shared" ref="K4281:K4294" si="1464">K4280+J4282</f>
        <v>-9</v>
      </c>
      <c r="L4281">
        <v>23</v>
      </c>
      <c r="N4281">
        <f>IF(J4281&lt;0,MIN(K4281:K4294),MAX(K4281:K4294))/R4260</f>
        <v>-0.15894039735099338</v>
      </c>
      <c r="O4281">
        <f>IF(J4281&lt;0,MAX(K4281:K4294),MIN(K4281:K4294))/R4260</f>
        <v>0.27814569536423839</v>
      </c>
      <c r="R4281">
        <f>MIN(G4278:G4294)</f>
        <v>12009</v>
      </c>
      <c r="W4281">
        <f t="shared" si="1456"/>
        <v>0</v>
      </c>
      <c r="X4281">
        <f t="shared" si="1457"/>
        <v>17</v>
      </c>
      <c r="Y4281">
        <f t="shared" si="1458"/>
        <v>0</v>
      </c>
      <c r="Z4281" s="22">
        <f t="shared" si="1459"/>
        <v>0.15894039735099338</v>
      </c>
      <c r="AA4281" s="22">
        <f t="shared" si="1460"/>
        <v>0.27814569536423839</v>
      </c>
      <c r="AB4281">
        <f t="shared" si="1461"/>
        <v>0</v>
      </c>
      <c r="AC4281" s="22">
        <f t="shared" si="1462"/>
        <v>0</v>
      </c>
      <c r="AD4281" s="22">
        <f t="shared" si="1463"/>
        <v>0</v>
      </c>
    </row>
    <row r="4282" spans="3:30" x14ac:dyDescent="0.25">
      <c r="D4282" s="1">
        <v>0.41666666666666669</v>
      </c>
      <c r="E4282">
        <v>12038</v>
      </c>
      <c r="F4282">
        <v>12053</v>
      </c>
      <c r="G4282">
        <v>12019</v>
      </c>
      <c r="H4282">
        <v>12029</v>
      </c>
      <c r="J4282">
        <v>-9</v>
      </c>
      <c r="K4282">
        <f t="shared" si="1464"/>
        <v>-3</v>
      </c>
      <c r="L4282">
        <v>34</v>
      </c>
      <c r="R4282">
        <f>R4280-R4281</f>
        <v>89</v>
      </c>
      <c r="W4282">
        <f t="shared" si="1456"/>
        <v>0</v>
      </c>
      <c r="X4282">
        <f t="shared" si="1457"/>
        <v>9</v>
      </c>
      <c r="Y4282">
        <f t="shared" si="1458"/>
        <v>89</v>
      </c>
      <c r="Z4282" s="22">
        <f t="shared" si="1459"/>
        <v>0</v>
      </c>
      <c r="AA4282" s="22">
        <f t="shared" si="1460"/>
        <v>0</v>
      </c>
      <c r="AB4282">
        <f t="shared" si="1461"/>
        <v>0</v>
      </c>
      <c r="AC4282" s="22">
        <f t="shared" si="1462"/>
        <v>0</v>
      </c>
      <c r="AD4282" s="22">
        <f t="shared" si="1463"/>
        <v>0</v>
      </c>
    </row>
    <row r="4283" spans="3:30" x14ac:dyDescent="0.25">
      <c r="D4283" s="1">
        <v>0.45833333333333331</v>
      </c>
      <c r="E4283">
        <v>12028</v>
      </c>
      <c r="F4283">
        <v>12041</v>
      </c>
      <c r="G4283">
        <v>12025</v>
      </c>
      <c r="H4283">
        <v>12034</v>
      </c>
      <c r="J4283">
        <v>6</v>
      </c>
      <c r="K4283">
        <f t="shared" si="1464"/>
        <v>-23</v>
      </c>
      <c r="L4283">
        <v>16</v>
      </c>
      <c r="R4283">
        <v>89</v>
      </c>
      <c r="W4283">
        <f t="shared" si="1456"/>
        <v>0</v>
      </c>
      <c r="X4283">
        <f t="shared" si="1457"/>
        <v>6</v>
      </c>
      <c r="Y4283">
        <f t="shared" si="1458"/>
        <v>89</v>
      </c>
      <c r="Z4283" s="22">
        <f t="shared" si="1459"/>
        <v>0</v>
      </c>
      <c r="AA4283" s="22">
        <f t="shared" si="1460"/>
        <v>0</v>
      </c>
      <c r="AB4283">
        <f t="shared" si="1461"/>
        <v>0</v>
      </c>
      <c r="AC4283" s="22">
        <f t="shared" si="1462"/>
        <v>0</v>
      </c>
      <c r="AD4283" s="22">
        <f t="shared" si="1463"/>
        <v>0</v>
      </c>
    </row>
    <row r="4284" spans="3:30" x14ac:dyDescent="0.25">
      <c r="D4284" s="1">
        <v>0.5</v>
      </c>
      <c r="E4284">
        <v>12034</v>
      </c>
      <c r="F4284">
        <v>12034</v>
      </c>
      <c r="G4284">
        <v>12009</v>
      </c>
      <c r="H4284">
        <v>12014</v>
      </c>
      <c r="J4284">
        <v>-20</v>
      </c>
      <c r="K4284">
        <f t="shared" si="1464"/>
        <v>-24</v>
      </c>
      <c r="L4284">
        <v>25</v>
      </c>
      <c r="W4284">
        <f t="shared" si="1456"/>
        <v>0</v>
      </c>
      <c r="X4284">
        <f t="shared" si="1457"/>
        <v>20</v>
      </c>
      <c r="Y4284">
        <f t="shared" si="1458"/>
        <v>0</v>
      </c>
      <c r="Z4284" s="22">
        <f t="shared" si="1459"/>
        <v>0</v>
      </c>
      <c r="AA4284" s="22">
        <f t="shared" si="1460"/>
        <v>0</v>
      </c>
      <c r="AB4284">
        <f t="shared" si="1461"/>
        <v>0</v>
      </c>
      <c r="AC4284" s="22">
        <f t="shared" si="1462"/>
        <v>0</v>
      </c>
      <c r="AD4284" s="22">
        <f t="shared" si="1463"/>
        <v>0</v>
      </c>
    </row>
    <row r="4285" spans="3:30" x14ac:dyDescent="0.25">
      <c r="C4285">
        <v>1</v>
      </c>
      <c r="D4285" s="1">
        <v>0.54166666666666663</v>
      </c>
      <c r="E4285">
        <v>12014</v>
      </c>
      <c r="F4285">
        <v>12028</v>
      </c>
      <c r="G4285">
        <v>12009</v>
      </c>
      <c r="H4285">
        <v>12013</v>
      </c>
      <c r="J4285">
        <v>-1</v>
      </c>
      <c r="K4285">
        <f t="shared" si="1464"/>
        <v>-6</v>
      </c>
      <c r="L4285">
        <v>19</v>
      </c>
      <c r="W4285">
        <f t="shared" si="1456"/>
        <v>0</v>
      </c>
      <c r="X4285">
        <f t="shared" si="1457"/>
        <v>1</v>
      </c>
      <c r="Y4285">
        <f t="shared" si="1458"/>
        <v>0</v>
      </c>
      <c r="Z4285" s="22">
        <f t="shared" si="1459"/>
        <v>0</v>
      </c>
      <c r="AA4285" s="22">
        <f t="shared" si="1460"/>
        <v>0</v>
      </c>
      <c r="AB4285">
        <f t="shared" si="1461"/>
        <v>0</v>
      </c>
      <c r="AC4285" s="22">
        <f t="shared" si="1462"/>
        <v>0</v>
      </c>
      <c r="AD4285" s="22">
        <f t="shared" si="1463"/>
        <v>0</v>
      </c>
    </row>
    <row r="4286" spans="3:30" x14ac:dyDescent="0.25">
      <c r="D4286" s="1">
        <v>0.58333333333333337</v>
      </c>
      <c r="E4286">
        <v>12012</v>
      </c>
      <c r="F4286">
        <v>12036</v>
      </c>
      <c r="G4286">
        <v>12012</v>
      </c>
      <c r="H4286">
        <v>12030</v>
      </c>
      <c r="J4286">
        <v>18</v>
      </c>
      <c r="K4286">
        <f t="shared" si="1464"/>
        <v>8</v>
      </c>
      <c r="L4286">
        <v>24</v>
      </c>
      <c r="W4286">
        <f t="shared" si="1456"/>
        <v>0</v>
      </c>
      <c r="X4286">
        <f t="shared" si="1457"/>
        <v>18</v>
      </c>
      <c r="Y4286">
        <f t="shared" si="1458"/>
        <v>0</v>
      </c>
      <c r="Z4286" s="22">
        <f t="shared" si="1459"/>
        <v>0</v>
      </c>
      <c r="AA4286" s="22">
        <f t="shared" si="1460"/>
        <v>0</v>
      </c>
      <c r="AB4286">
        <f t="shared" si="1461"/>
        <v>0</v>
      </c>
      <c r="AC4286" s="22">
        <f t="shared" si="1462"/>
        <v>0</v>
      </c>
      <c r="AD4286" s="22">
        <f t="shared" si="1463"/>
        <v>0</v>
      </c>
    </row>
    <row r="4287" spans="3:30" x14ac:dyDescent="0.25">
      <c r="D4287" s="1">
        <v>0.625</v>
      </c>
      <c r="E4287">
        <v>12030</v>
      </c>
      <c r="F4287">
        <v>12049</v>
      </c>
      <c r="G4287">
        <v>12027</v>
      </c>
      <c r="H4287">
        <v>12044</v>
      </c>
      <c r="J4287">
        <v>14</v>
      </c>
      <c r="K4287">
        <f t="shared" si="1464"/>
        <v>42</v>
      </c>
      <c r="L4287">
        <v>22</v>
      </c>
      <c r="W4287">
        <f t="shared" si="1456"/>
        <v>0</v>
      </c>
      <c r="X4287">
        <f t="shared" si="1457"/>
        <v>14</v>
      </c>
      <c r="Y4287">
        <f t="shared" si="1458"/>
        <v>0</v>
      </c>
      <c r="Z4287" s="22">
        <f t="shared" si="1459"/>
        <v>0</v>
      </c>
      <c r="AA4287" s="22">
        <f t="shared" si="1460"/>
        <v>0</v>
      </c>
      <c r="AB4287">
        <f t="shared" si="1461"/>
        <v>0</v>
      </c>
      <c r="AC4287" s="22">
        <f t="shared" si="1462"/>
        <v>0</v>
      </c>
      <c r="AD4287" s="22">
        <f t="shared" si="1463"/>
        <v>0</v>
      </c>
    </row>
    <row r="4288" spans="3:30" x14ac:dyDescent="0.25">
      <c r="D4288" s="1">
        <v>0.66666666666666663</v>
      </c>
      <c r="E4288">
        <v>12044</v>
      </c>
      <c r="F4288">
        <v>12085</v>
      </c>
      <c r="G4288">
        <v>12037</v>
      </c>
      <c r="H4288">
        <v>12078</v>
      </c>
      <c r="J4288">
        <v>34</v>
      </c>
      <c r="K4288">
        <f t="shared" si="1464"/>
        <v>42</v>
      </c>
      <c r="L4288">
        <v>48</v>
      </c>
      <c r="W4288">
        <f t="shared" si="1456"/>
        <v>0</v>
      </c>
      <c r="X4288">
        <f t="shared" si="1457"/>
        <v>34</v>
      </c>
      <c r="Y4288">
        <f t="shared" si="1458"/>
        <v>0</v>
      </c>
      <c r="Z4288" s="22">
        <f t="shared" si="1459"/>
        <v>0</v>
      </c>
      <c r="AA4288" s="22">
        <f t="shared" si="1460"/>
        <v>0</v>
      </c>
      <c r="AB4288">
        <f t="shared" si="1461"/>
        <v>0</v>
      </c>
      <c r="AC4288" s="22">
        <f t="shared" si="1462"/>
        <v>0</v>
      </c>
      <c r="AD4288" s="22">
        <f t="shared" si="1463"/>
        <v>0</v>
      </c>
    </row>
    <row r="4289" spans="4:30" x14ac:dyDescent="0.25">
      <c r="D4289" s="1">
        <v>0.70833333333333337</v>
      </c>
      <c r="E4289">
        <v>12078</v>
      </c>
      <c r="F4289">
        <v>12080</v>
      </c>
      <c r="G4289">
        <v>12061</v>
      </c>
      <c r="H4289">
        <v>12078</v>
      </c>
      <c r="J4289">
        <v>0</v>
      </c>
      <c r="K4289">
        <f t="shared" si="1464"/>
        <v>31</v>
      </c>
      <c r="L4289">
        <v>19</v>
      </c>
      <c r="W4289">
        <f t="shared" si="1456"/>
        <v>0</v>
      </c>
      <c r="X4289">
        <f t="shared" si="1457"/>
        <v>0</v>
      </c>
      <c r="Y4289">
        <f t="shared" si="1458"/>
        <v>0</v>
      </c>
      <c r="Z4289" s="22">
        <f t="shared" si="1459"/>
        <v>0</v>
      </c>
      <c r="AA4289" s="22">
        <f t="shared" si="1460"/>
        <v>0</v>
      </c>
      <c r="AB4289">
        <f t="shared" si="1461"/>
        <v>0</v>
      </c>
      <c r="AC4289" s="22">
        <f t="shared" si="1462"/>
        <v>0</v>
      </c>
      <c r="AD4289" s="22">
        <f t="shared" si="1463"/>
        <v>0</v>
      </c>
    </row>
    <row r="4290" spans="4:30" x14ac:dyDescent="0.25">
      <c r="D4290" s="1">
        <v>0.75</v>
      </c>
      <c r="E4290">
        <v>12078</v>
      </c>
      <c r="F4290">
        <v>12082</v>
      </c>
      <c r="G4290">
        <v>12045</v>
      </c>
      <c r="H4290">
        <v>12067</v>
      </c>
      <c r="J4290">
        <v>-11</v>
      </c>
      <c r="K4290">
        <f t="shared" si="1464"/>
        <v>25</v>
      </c>
      <c r="L4290">
        <v>37</v>
      </c>
      <c r="W4290">
        <f t="shared" si="1456"/>
        <v>0</v>
      </c>
      <c r="X4290">
        <f t="shared" si="1457"/>
        <v>11</v>
      </c>
      <c r="Y4290">
        <f t="shared" si="1458"/>
        <v>0</v>
      </c>
      <c r="Z4290" s="22">
        <f t="shared" si="1459"/>
        <v>0</v>
      </c>
      <c r="AA4290" s="22">
        <f t="shared" si="1460"/>
        <v>0</v>
      </c>
      <c r="AB4290">
        <f t="shared" si="1461"/>
        <v>0</v>
      </c>
      <c r="AC4290" s="22">
        <f t="shared" si="1462"/>
        <v>0</v>
      </c>
      <c r="AD4290" s="22">
        <f t="shared" si="1463"/>
        <v>0</v>
      </c>
    </row>
    <row r="4291" spans="4:30" x14ac:dyDescent="0.25">
      <c r="D4291" s="1">
        <v>0.79166666666666663</v>
      </c>
      <c r="E4291">
        <v>12068</v>
      </c>
      <c r="F4291">
        <v>12072</v>
      </c>
      <c r="G4291">
        <v>12057</v>
      </c>
      <c r="H4291">
        <v>12062</v>
      </c>
      <c r="J4291">
        <v>-6</v>
      </c>
      <c r="K4291">
        <f t="shared" si="1464"/>
        <v>13</v>
      </c>
      <c r="L4291">
        <v>15</v>
      </c>
      <c r="W4291">
        <f t="shared" si="1456"/>
        <v>0</v>
      </c>
      <c r="X4291">
        <f t="shared" si="1457"/>
        <v>6</v>
      </c>
      <c r="Y4291">
        <f t="shared" si="1458"/>
        <v>0</v>
      </c>
      <c r="Z4291" s="22">
        <f t="shared" si="1459"/>
        <v>0</v>
      </c>
      <c r="AA4291" s="22">
        <f t="shared" si="1460"/>
        <v>0</v>
      </c>
      <c r="AB4291">
        <f t="shared" si="1461"/>
        <v>0</v>
      </c>
      <c r="AC4291" s="22">
        <f t="shared" si="1462"/>
        <v>0</v>
      </c>
      <c r="AD4291" s="22">
        <f t="shared" si="1463"/>
        <v>0</v>
      </c>
    </row>
    <row r="4292" spans="4:30" x14ac:dyDescent="0.25">
      <c r="D4292" s="1">
        <v>0.83333333333333337</v>
      </c>
      <c r="E4292">
        <v>12062</v>
      </c>
      <c r="F4292">
        <v>12067</v>
      </c>
      <c r="G4292">
        <v>12048</v>
      </c>
      <c r="H4292">
        <v>12050</v>
      </c>
      <c r="J4292">
        <v>-12</v>
      </c>
      <c r="K4292">
        <f t="shared" si="1464"/>
        <v>37</v>
      </c>
      <c r="L4292">
        <v>19</v>
      </c>
      <c r="W4292">
        <f t="shared" si="1456"/>
        <v>0</v>
      </c>
      <c r="X4292">
        <f t="shared" si="1457"/>
        <v>12</v>
      </c>
      <c r="Y4292">
        <f t="shared" si="1458"/>
        <v>0</v>
      </c>
      <c r="Z4292" s="22">
        <f t="shared" si="1459"/>
        <v>0</v>
      </c>
      <c r="AA4292" s="22">
        <f t="shared" si="1460"/>
        <v>0</v>
      </c>
      <c r="AB4292">
        <f t="shared" si="1461"/>
        <v>0</v>
      </c>
      <c r="AC4292" s="22">
        <f t="shared" si="1462"/>
        <v>0</v>
      </c>
      <c r="AD4292" s="22">
        <f t="shared" si="1463"/>
        <v>0</v>
      </c>
    </row>
    <row r="4293" spans="4:30" x14ac:dyDescent="0.25">
      <c r="D4293" s="1">
        <v>0.875</v>
      </c>
      <c r="E4293">
        <v>12050</v>
      </c>
      <c r="F4293">
        <v>12098</v>
      </c>
      <c r="G4293">
        <v>12027</v>
      </c>
      <c r="H4293">
        <v>12074</v>
      </c>
      <c r="J4293">
        <v>24</v>
      </c>
      <c r="K4293">
        <f t="shared" si="1464"/>
        <v>41</v>
      </c>
      <c r="L4293">
        <v>71</v>
      </c>
      <c r="W4293">
        <f t="shared" si="1456"/>
        <v>0</v>
      </c>
      <c r="X4293">
        <f t="shared" si="1457"/>
        <v>24</v>
      </c>
      <c r="Y4293">
        <f t="shared" si="1458"/>
        <v>0</v>
      </c>
      <c r="Z4293" s="22">
        <f t="shared" si="1459"/>
        <v>0</v>
      </c>
      <c r="AA4293" s="22">
        <f t="shared" si="1460"/>
        <v>0</v>
      </c>
      <c r="AB4293">
        <f t="shared" si="1461"/>
        <v>0</v>
      </c>
      <c r="AC4293" s="22">
        <f t="shared" si="1462"/>
        <v>0</v>
      </c>
      <c r="AD4293" s="22">
        <f t="shared" si="1463"/>
        <v>0</v>
      </c>
    </row>
    <row r="4294" spans="4:30" x14ac:dyDescent="0.25">
      <c r="D4294" s="2">
        <v>0.91666666666666663</v>
      </c>
      <c r="E4294">
        <v>12072</v>
      </c>
      <c r="F4294">
        <v>12078</v>
      </c>
      <c r="G4294">
        <v>12067</v>
      </c>
      <c r="H4294">
        <v>12076</v>
      </c>
      <c r="J4294">
        <v>4</v>
      </c>
      <c r="K4294">
        <f t="shared" si="1464"/>
        <v>41</v>
      </c>
      <c r="L4294">
        <v>11</v>
      </c>
      <c r="W4294">
        <f t="shared" si="1456"/>
        <v>0</v>
      </c>
      <c r="X4294">
        <f t="shared" si="1457"/>
        <v>4</v>
      </c>
      <c r="Y4294">
        <f t="shared" si="1458"/>
        <v>0</v>
      </c>
      <c r="Z4294" s="22">
        <f t="shared" si="1459"/>
        <v>0</v>
      </c>
      <c r="AA4294" s="22">
        <f t="shared" si="1460"/>
        <v>0</v>
      </c>
      <c r="AB4294">
        <f t="shared" si="1461"/>
        <v>0</v>
      </c>
      <c r="AC4294" s="22">
        <f t="shared" si="1462"/>
        <v>0</v>
      </c>
      <c r="AD4294" s="22">
        <f t="shared" si="1463"/>
        <v>0</v>
      </c>
    </row>
    <row r="4295" spans="4:30" hidden="1" x14ac:dyDescent="0.25">
      <c r="D4295" s="1">
        <v>4.1666666666666664E-2</v>
      </c>
      <c r="E4295">
        <v>12044</v>
      </c>
      <c r="F4295">
        <v>12047</v>
      </c>
      <c r="G4295">
        <v>12008</v>
      </c>
      <c r="H4295">
        <v>12019</v>
      </c>
      <c r="Z4295"/>
      <c r="AA4295"/>
      <c r="AC4295"/>
      <c r="AD4295"/>
    </row>
    <row r="4296" spans="4:30" hidden="1" x14ac:dyDescent="0.25">
      <c r="D4296" s="1">
        <v>8.3333333333333329E-2</v>
      </c>
      <c r="E4296">
        <v>12017</v>
      </c>
      <c r="F4296">
        <v>12033</v>
      </c>
      <c r="G4296">
        <v>12013</v>
      </c>
      <c r="H4296">
        <v>12029</v>
      </c>
      <c r="Z4296"/>
      <c r="AA4296"/>
      <c r="AC4296"/>
      <c r="AD4296"/>
    </row>
    <row r="4297" spans="4:30" hidden="1" x14ac:dyDescent="0.25">
      <c r="D4297" s="1">
        <v>0.125</v>
      </c>
      <c r="E4297">
        <v>12027</v>
      </c>
      <c r="F4297">
        <v>12029</v>
      </c>
      <c r="G4297">
        <v>11994</v>
      </c>
      <c r="H4297">
        <v>11997</v>
      </c>
      <c r="Z4297"/>
      <c r="AA4297"/>
      <c r="AC4297"/>
      <c r="AD4297"/>
    </row>
    <row r="4298" spans="4:30" hidden="1" x14ac:dyDescent="0.25">
      <c r="D4298" s="1">
        <v>0.16666666666666666</v>
      </c>
      <c r="E4298">
        <v>11996</v>
      </c>
      <c r="F4298">
        <v>12017</v>
      </c>
      <c r="G4298">
        <v>11986</v>
      </c>
      <c r="H4298">
        <v>12013</v>
      </c>
      <c r="Z4298"/>
      <c r="AA4298"/>
      <c r="AC4298"/>
      <c r="AD4298"/>
    </row>
    <row r="4299" spans="4:30" hidden="1" x14ac:dyDescent="0.25">
      <c r="D4299" s="1">
        <v>0.20833333333333334</v>
      </c>
      <c r="E4299">
        <v>12012</v>
      </c>
      <c r="F4299">
        <v>12019</v>
      </c>
      <c r="G4299">
        <v>12005</v>
      </c>
      <c r="H4299">
        <v>12005</v>
      </c>
      <c r="Z4299"/>
      <c r="AA4299"/>
      <c r="AC4299"/>
      <c r="AD4299"/>
    </row>
    <row r="4300" spans="4:30" hidden="1" x14ac:dyDescent="0.25">
      <c r="D4300" s="1">
        <v>0.25</v>
      </c>
      <c r="E4300">
        <v>12003</v>
      </c>
      <c r="F4300">
        <v>12013</v>
      </c>
      <c r="G4300">
        <v>12002</v>
      </c>
      <c r="H4300">
        <v>12013</v>
      </c>
      <c r="Z4300"/>
      <c r="AA4300"/>
      <c r="AC4300"/>
      <c r="AD4300"/>
    </row>
    <row r="4301" spans="4:30" hidden="1" x14ac:dyDescent="0.25">
      <c r="D4301" s="1">
        <v>0.29166666666666669</v>
      </c>
      <c r="E4301">
        <v>12012</v>
      </c>
      <c r="F4301">
        <v>12017</v>
      </c>
      <c r="G4301">
        <v>12005</v>
      </c>
      <c r="H4301">
        <v>12015</v>
      </c>
      <c r="Z4301"/>
      <c r="AA4301"/>
      <c r="AC4301"/>
      <c r="AD4301"/>
    </row>
    <row r="4302" spans="4:30" x14ac:dyDescent="0.25">
      <c r="D4302" s="2">
        <v>0.33333333333333331</v>
      </c>
      <c r="E4302">
        <v>12017</v>
      </c>
      <c r="F4302">
        <v>12017</v>
      </c>
      <c r="G4302">
        <v>11997</v>
      </c>
      <c r="H4302">
        <v>12000</v>
      </c>
      <c r="J4302">
        <v>-17</v>
      </c>
      <c r="K4302">
        <v>0</v>
      </c>
      <c r="L4302">
        <v>20</v>
      </c>
      <c r="M4302">
        <v>12</v>
      </c>
      <c r="R4302">
        <f>MAX(F4300:F4316)</f>
        <v>12033</v>
      </c>
      <c r="W4302">
        <f t="shared" ref="W4302:W4316" si="1465">ABS(M4302)</f>
        <v>12</v>
      </c>
      <c r="X4302">
        <f t="shared" ref="X4302:X4316" si="1466">ABS(J4302)</f>
        <v>17</v>
      </c>
      <c r="Y4302">
        <f t="shared" ref="Y4302:Y4316" si="1467">IF(R4302&lt;1000,ABS(R4302),0)</f>
        <v>0</v>
      </c>
      <c r="Z4302" s="22">
        <f t="shared" ref="Z4302:Z4316" si="1468">IF(N4302=1,0,ABS(N4302))</f>
        <v>0</v>
      </c>
      <c r="AA4302" s="22">
        <f t="shared" ref="AA4302:AA4316" si="1469">ABS(O4302)</f>
        <v>0</v>
      </c>
      <c r="AB4302">
        <f t="shared" ref="AB4302:AB4316" si="1470">IF(N4302=1,1,0)</f>
        <v>0</v>
      </c>
      <c r="AC4302" s="22">
        <f t="shared" ref="AC4302:AC4316" si="1471">IF(N4302=1,ABS(N4303),0)</f>
        <v>0</v>
      </c>
      <c r="AD4302" s="22">
        <f t="shared" ref="AD4302:AD4316" si="1472">IF(N4302=1,0,ABS(O4303))</f>
        <v>0.8202247191011236</v>
      </c>
    </row>
    <row r="4303" spans="4:30" x14ac:dyDescent="0.25">
      <c r="D4303" s="2">
        <v>0.375</v>
      </c>
      <c r="E4303">
        <v>12000</v>
      </c>
      <c r="F4303">
        <v>12005</v>
      </c>
      <c r="G4303">
        <v>11940</v>
      </c>
      <c r="H4303">
        <v>11956</v>
      </c>
      <c r="J4303">
        <v>-44</v>
      </c>
      <c r="K4303">
        <f t="shared" ref="K4303:K4316" si="1473">K4302+J4304</f>
        <v>-12</v>
      </c>
      <c r="L4303">
        <v>65</v>
      </c>
      <c r="N4303">
        <f>IF(J4303&lt;0,MIN(K4303:K4316),MAX(K4303:K4316))/R4282</f>
        <v>-0.1348314606741573</v>
      </c>
      <c r="O4303">
        <f>IF(J4303&lt;0,MAX(K4303:K4316),MIN(K4303:K4316))/R4282</f>
        <v>0.8202247191011236</v>
      </c>
      <c r="R4303">
        <f>MIN(G4300:G4316)</f>
        <v>11915</v>
      </c>
      <c r="W4303">
        <f t="shared" si="1465"/>
        <v>0</v>
      </c>
      <c r="X4303">
        <f t="shared" si="1466"/>
        <v>44</v>
      </c>
      <c r="Y4303">
        <f t="shared" si="1467"/>
        <v>0</v>
      </c>
      <c r="Z4303" s="22">
        <f t="shared" si="1468"/>
        <v>0.1348314606741573</v>
      </c>
      <c r="AA4303" s="22">
        <f t="shared" si="1469"/>
        <v>0.8202247191011236</v>
      </c>
      <c r="AB4303">
        <f t="shared" si="1470"/>
        <v>0</v>
      </c>
      <c r="AC4303" s="22">
        <f t="shared" si="1471"/>
        <v>0</v>
      </c>
      <c r="AD4303" s="22">
        <f t="shared" si="1472"/>
        <v>0</v>
      </c>
    </row>
    <row r="4304" spans="4:30" x14ac:dyDescent="0.25">
      <c r="D4304" s="1">
        <v>0.41666666666666669</v>
      </c>
      <c r="E4304">
        <v>11956</v>
      </c>
      <c r="F4304">
        <v>11981</v>
      </c>
      <c r="G4304">
        <v>11932</v>
      </c>
      <c r="H4304">
        <v>11944</v>
      </c>
      <c r="J4304">
        <v>-12</v>
      </c>
      <c r="K4304">
        <f t="shared" si="1473"/>
        <v>10</v>
      </c>
      <c r="L4304">
        <v>49</v>
      </c>
      <c r="R4304">
        <f>R4302-R4303</f>
        <v>118</v>
      </c>
      <c r="W4304">
        <f t="shared" si="1465"/>
        <v>0</v>
      </c>
      <c r="X4304">
        <f t="shared" si="1466"/>
        <v>12</v>
      </c>
      <c r="Y4304">
        <f t="shared" si="1467"/>
        <v>118</v>
      </c>
      <c r="Z4304" s="22">
        <f t="shared" si="1468"/>
        <v>0</v>
      </c>
      <c r="AA4304" s="22">
        <f t="shared" si="1469"/>
        <v>0</v>
      </c>
      <c r="AB4304">
        <f t="shared" si="1470"/>
        <v>0</v>
      </c>
      <c r="AC4304" s="22">
        <f t="shared" si="1471"/>
        <v>0</v>
      </c>
      <c r="AD4304" s="22">
        <f t="shared" si="1472"/>
        <v>0</v>
      </c>
    </row>
    <row r="4305" spans="3:30" x14ac:dyDescent="0.25">
      <c r="D4305" s="1">
        <v>0.45833333333333331</v>
      </c>
      <c r="E4305">
        <v>11944</v>
      </c>
      <c r="F4305">
        <v>11988</v>
      </c>
      <c r="G4305">
        <v>11941</v>
      </c>
      <c r="H4305">
        <v>11966</v>
      </c>
      <c r="J4305">
        <v>22</v>
      </c>
      <c r="K4305">
        <f t="shared" si="1473"/>
        <v>8</v>
      </c>
      <c r="L4305">
        <v>47</v>
      </c>
      <c r="R4305">
        <v>118</v>
      </c>
      <c r="W4305">
        <f t="shared" si="1465"/>
        <v>0</v>
      </c>
      <c r="X4305">
        <f t="shared" si="1466"/>
        <v>22</v>
      </c>
      <c r="Y4305">
        <f t="shared" si="1467"/>
        <v>118</v>
      </c>
      <c r="Z4305" s="22">
        <f t="shared" si="1468"/>
        <v>0</v>
      </c>
      <c r="AA4305" s="22">
        <f t="shared" si="1469"/>
        <v>0</v>
      </c>
      <c r="AB4305">
        <f t="shared" si="1470"/>
        <v>0</v>
      </c>
      <c r="AC4305" s="22">
        <f t="shared" si="1471"/>
        <v>0</v>
      </c>
      <c r="AD4305" s="22">
        <f t="shared" si="1472"/>
        <v>0</v>
      </c>
    </row>
    <row r="4306" spans="3:30" x14ac:dyDescent="0.25">
      <c r="D4306" s="1">
        <v>0.5</v>
      </c>
      <c r="E4306">
        <v>11965</v>
      </c>
      <c r="F4306">
        <v>11980</v>
      </c>
      <c r="G4306">
        <v>11955</v>
      </c>
      <c r="H4306">
        <v>11963</v>
      </c>
      <c r="J4306">
        <v>-2</v>
      </c>
      <c r="K4306">
        <f t="shared" si="1473"/>
        <v>27</v>
      </c>
      <c r="L4306">
        <v>25</v>
      </c>
      <c r="W4306">
        <f t="shared" si="1465"/>
        <v>0</v>
      </c>
      <c r="X4306">
        <f t="shared" si="1466"/>
        <v>2</v>
      </c>
      <c r="Y4306">
        <f t="shared" si="1467"/>
        <v>0</v>
      </c>
      <c r="Z4306" s="22">
        <f t="shared" si="1468"/>
        <v>0</v>
      </c>
      <c r="AA4306" s="22">
        <f t="shared" si="1469"/>
        <v>0</v>
      </c>
      <c r="AB4306">
        <f t="shared" si="1470"/>
        <v>0</v>
      </c>
      <c r="AC4306" s="22">
        <f t="shared" si="1471"/>
        <v>0</v>
      </c>
      <c r="AD4306" s="22">
        <f t="shared" si="1472"/>
        <v>0</v>
      </c>
    </row>
    <row r="4307" spans="3:30" x14ac:dyDescent="0.25">
      <c r="C4307">
        <v>1</v>
      </c>
      <c r="D4307" s="1">
        <v>0.54166666666666663</v>
      </c>
      <c r="E4307">
        <v>11963</v>
      </c>
      <c r="F4307">
        <v>11987</v>
      </c>
      <c r="G4307">
        <v>11960</v>
      </c>
      <c r="H4307">
        <v>11982</v>
      </c>
      <c r="J4307">
        <v>19</v>
      </c>
      <c r="K4307">
        <f t="shared" si="1473"/>
        <v>6</v>
      </c>
      <c r="L4307">
        <v>27</v>
      </c>
      <c r="W4307">
        <f t="shared" si="1465"/>
        <v>0</v>
      </c>
      <c r="X4307">
        <f t="shared" si="1466"/>
        <v>19</v>
      </c>
      <c r="Y4307">
        <f t="shared" si="1467"/>
        <v>0</v>
      </c>
      <c r="Z4307" s="22">
        <f t="shared" si="1468"/>
        <v>0</v>
      </c>
      <c r="AA4307" s="22">
        <f t="shared" si="1469"/>
        <v>0</v>
      </c>
      <c r="AB4307">
        <f t="shared" si="1470"/>
        <v>0</v>
      </c>
      <c r="AC4307" s="22">
        <f t="shared" si="1471"/>
        <v>0</v>
      </c>
      <c r="AD4307" s="22">
        <f t="shared" si="1472"/>
        <v>0</v>
      </c>
    </row>
    <row r="4308" spans="3:30" x14ac:dyDescent="0.25">
      <c r="D4308" s="1">
        <v>0.58333333333333337</v>
      </c>
      <c r="E4308">
        <v>11981</v>
      </c>
      <c r="F4308">
        <v>11984</v>
      </c>
      <c r="G4308">
        <v>11960</v>
      </c>
      <c r="H4308">
        <v>11960</v>
      </c>
      <c r="J4308">
        <v>-21</v>
      </c>
      <c r="K4308">
        <f t="shared" si="1473"/>
        <v>-9</v>
      </c>
      <c r="L4308">
        <v>24</v>
      </c>
      <c r="W4308">
        <f t="shared" si="1465"/>
        <v>0</v>
      </c>
      <c r="X4308">
        <f t="shared" si="1466"/>
        <v>21</v>
      </c>
      <c r="Y4308">
        <f t="shared" si="1467"/>
        <v>0</v>
      </c>
      <c r="Z4308" s="22">
        <f t="shared" si="1468"/>
        <v>0</v>
      </c>
      <c r="AA4308" s="22">
        <f t="shared" si="1469"/>
        <v>0</v>
      </c>
      <c r="AB4308">
        <f t="shared" si="1470"/>
        <v>0</v>
      </c>
      <c r="AC4308" s="22">
        <f t="shared" si="1471"/>
        <v>0</v>
      </c>
      <c r="AD4308" s="22">
        <f t="shared" si="1472"/>
        <v>0</v>
      </c>
    </row>
    <row r="4309" spans="3:30" x14ac:dyDescent="0.25">
      <c r="D4309" s="1">
        <v>0.625</v>
      </c>
      <c r="E4309">
        <v>11961</v>
      </c>
      <c r="F4309">
        <v>11964</v>
      </c>
      <c r="G4309">
        <v>11943</v>
      </c>
      <c r="H4309">
        <v>11946</v>
      </c>
      <c r="J4309">
        <v>-15</v>
      </c>
      <c r="K4309">
        <f t="shared" si="1473"/>
        <v>-2</v>
      </c>
      <c r="L4309">
        <v>21</v>
      </c>
      <c r="W4309">
        <f t="shared" si="1465"/>
        <v>0</v>
      </c>
      <c r="X4309">
        <f t="shared" si="1466"/>
        <v>15</v>
      </c>
      <c r="Y4309">
        <f t="shared" si="1467"/>
        <v>0</v>
      </c>
      <c r="Z4309" s="22">
        <f t="shared" si="1468"/>
        <v>0</v>
      </c>
      <c r="AA4309" s="22">
        <f t="shared" si="1469"/>
        <v>0</v>
      </c>
      <c r="AB4309">
        <f t="shared" si="1470"/>
        <v>0</v>
      </c>
      <c r="AC4309" s="22">
        <f t="shared" si="1471"/>
        <v>0</v>
      </c>
      <c r="AD4309" s="22">
        <f t="shared" si="1472"/>
        <v>0</v>
      </c>
    </row>
    <row r="4310" spans="3:30" x14ac:dyDescent="0.25">
      <c r="D4310" s="1">
        <v>0.66666666666666663</v>
      </c>
      <c r="E4310">
        <v>11946</v>
      </c>
      <c r="F4310">
        <v>11961</v>
      </c>
      <c r="G4310">
        <v>11915</v>
      </c>
      <c r="H4310">
        <v>11953</v>
      </c>
      <c r="J4310">
        <v>7</v>
      </c>
      <c r="K4310">
        <f t="shared" si="1473"/>
        <v>26</v>
      </c>
      <c r="L4310">
        <v>46</v>
      </c>
      <c r="W4310">
        <f t="shared" si="1465"/>
        <v>0</v>
      </c>
      <c r="X4310">
        <f t="shared" si="1466"/>
        <v>7</v>
      </c>
      <c r="Y4310">
        <f t="shared" si="1467"/>
        <v>0</v>
      </c>
      <c r="Z4310" s="22">
        <f t="shared" si="1468"/>
        <v>0</v>
      </c>
      <c r="AA4310" s="22">
        <f t="shared" si="1469"/>
        <v>0</v>
      </c>
      <c r="AB4310">
        <f t="shared" si="1470"/>
        <v>0</v>
      </c>
      <c r="AC4310" s="22">
        <f t="shared" si="1471"/>
        <v>0</v>
      </c>
      <c r="AD4310" s="22">
        <f t="shared" si="1472"/>
        <v>0</v>
      </c>
    </row>
    <row r="4311" spans="3:30" x14ac:dyDescent="0.25">
      <c r="D4311" s="1">
        <v>0.70833333333333337</v>
      </c>
      <c r="E4311">
        <v>11954</v>
      </c>
      <c r="F4311">
        <v>11982</v>
      </c>
      <c r="G4311">
        <v>11941</v>
      </c>
      <c r="H4311">
        <v>11982</v>
      </c>
      <c r="J4311">
        <v>28</v>
      </c>
      <c r="K4311">
        <f t="shared" si="1473"/>
        <v>43</v>
      </c>
      <c r="L4311">
        <v>41</v>
      </c>
      <c r="W4311">
        <f t="shared" si="1465"/>
        <v>0</v>
      </c>
      <c r="X4311">
        <f t="shared" si="1466"/>
        <v>28</v>
      </c>
      <c r="Y4311">
        <f t="shared" si="1467"/>
        <v>0</v>
      </c>
      <c r="Z4311" s="22">
        <f t="shared" si="1468"/>
        <v>0</v>
      </c>
      <c r="AA4311" s="22">
        <f t="shared" si="1469"/>
        <v>0</v>
      </c>
      <c r="AB4311">
        <f t="shared" si="1470"/>
        <v>0</v>
      </c>
      <c r="AC4311" s="22">
        <f t="shared" si="1471"/>
        <v>0</v>
      </c>
      <c r="AD4311" s="22">
        <f t="shared" si="1472"/>
        <v>0</v>
      </c>
    </row>
    <row r="4312" spans="3:30" x14ac:dyDescent="0.25">
      <c r="D4312" s="1">
        <v>0.75</v>
      </c>
      <c r="E4312">
        <v>11982</v>
      </c>
      <c r="F4312">
        <v>12010</v>
      </c>
      <c r="G4312">
        <v>11970</v>
      </c>
      <c r="H4312">
        <v>11999</v>
      </c>
      <c r="J4312">
        <v>17</v>
      </c>
      <c r="K4312">
        <f t="shared" si="1473"/>
        <v>47</v>
      </c>
      <c r="L4312">
        <v>40</v>
      </c>
      <c r="W4312">
        <f t="shared" si="1465"/>
        <v>0</v>
      </c>
      <c r="X4312">
        <f t="shared" si="1466"/>
        <v>17</v>
      </c>
      <c r="Y4312">
        <f t="shared" si="1467"/>
        <v>0</v>
      </c>
      <c r="Z4312" s="22">
        <f t="shared" si="1468"/>
        <v>0</v>
      </c>
      <c r="AA4312" s="22">
        <f t="shared" si="1469"/>
        <v>0</v>
      </c>
      <c r="AB4312">
        <f t="shared" si="1470"/>
        <v>0</v>
      </c>
      <c r="AC4312" s="22">
        <f t="shared" si="1471"/>
        <v>0</v>
      </c>
      <c r="AD4312" s="22">
        <f t="shared" si="1472"/>
        <v>0</v>
      </c>
    </row>
    <row r="4313" spans="3:30" x14ac:dyDescent="0.25">
      <c r="D4313" s="1">
        <v>0.79166666666666663</v>
      </c>
      <c r="E4313">
        <v>11999</v>
      </c>
      <c r="F4313">
        <v>12007</v>
      </c>
      <c r="G4313">
        <v>11993</v>
      </c>
      <c r="H4313">
        <v>12003</v>
      </c>
      <c r="J4313">
        <v>4</v>
      </c>
      <c r="K4313">
        <f t="shared" si="1473"/>
        <v>46</v>
      </c>
      <c r="L4313">
        <v>14</v>
      </c>
      <c r="W4313">
        <f t="shared" si="1465"/>
        <v>0</v>
      </c>
      <c r="X4313">
        <f t="shared" si="1466"/>
        <v>4</v>
      </c>
      <c r="Y4313">
        <f t="shared" si="1467"/>
        <v>0</v>
      </c>
      <c r="Z4313" s="22">
        <f t="shared" si="1468"/>
        <v>0</v>
      </c>
      <c r="AA4313" s="22">
        <f t="shared" si="1469"/>
        <v>0</v>
      </c>
      <c r="AB4313">
        <f t="shared" si="1470"/>
        <v>0</v>
      </c>
      <c r="AC4313" s="22">
        <f t="shared" si="1471"/>
        <v>0</v>
      </c>
      <c r="AD4313" s="22">
        <f t="shared" si="1472"/>
        <v>0</v>
      </c>
    </row>
    <row r="4314" spans="3:30" x14ac:dyDescent="0.25">
      <c r="D4314" s="1">
        <v>0.83333333333333337</v>
      </c>
      <c r="E4314">
        <v>12003</v>
      </c>
      <c r="F4314">
        <v>12014</v>
      </c>
      <c r="G4314">
        <v>11998</v>
      </c>
      <c r="H4314">
        <v>12002</v>
      </c>
      <c r="J4314">
        <v>-1</v>
      </c>
      <c r="K4314">
        <f t="shared" si="1473"/>
        <v>52</v>
      </c>
      <c r="L4314">
        <v>16</v>
      </c>
      <c r="W4314">
        <f t="shared" si="1465"/>
        <v>0</v>
      </c>
      <c r="X4314">
        <f t="shared" si="1466"/>
        <v>1</v>
      </c>
      <c r="Y4314">
        <f t="shared" si="1467"/>
        <v>0</v>
      </c>
      <c r="Z4314" s="22">
        <f t="shared" si="1468"/>
        <v>0</v>
      </c>
      <c r="AA4314" s="22">
        <f t="shared" si="1469"/>
        <v>0</v>
      </c>
      <c r="AB4314">
        <f t="shared" si="1470"/>
        <v>0</v>
      </c>
      <c r="AC4314" s="22">
        <f t="shared" si="1471"/>
        <v>0</v>
      </c>
      <c r="AD4314" s="22">
        <f t="shared" si="1472"/>
        <v>0</v>
      </c>
    </row>
    <row r="4315" spans="3:30" x14ac:dyDescent="0.25">
      <c r="D4315" s="1">
        <v>0.875</v>
      </c>
      <c r="E4315">
        <v>12003</v>
      </c>
      <c r="F4315">
        <v>12010</v>
      </c>
      <c r="G4315">
        <v>11995</v>
      </c>
      <c r="H4315">
        <v>12009</v>
      </c>
      <c r="J4315">
        <v>6</v>
      </c>
      <c r="K4315">
        <f t="shared" si="1473"/>
        <v>73</v>
      </c>
      <c r="L4315">
        <v>15</v>
      </c>
      <c r="W4315">
        <f t="shared" si="1465"/>
        <v>0</v>
      </c>
      <c r="X4315">
        <f t="shared" si="1466"/>
        <v>6</v>
      </c>
      <c r="Y4315">
        <f t="shared" si="1467"/>
        <v>0</v>
      </c>
      <c r="Z4315" s="22">
        <f t="shared" si="1468"/>
        <v>0</v>
      </c>
      <c r="AA4315" s="22">
        <f t="shared" si="1469"/>
        <v>0</v>
      </c>
      <c r="AB4315">
        <f t="shared" si="1470"/>
        <v>0</v>
      </c>
      <c r="AC4315" s="22">
        <f t="shared" si="1471"/>
        <v>0</v>
      </c>
      <c r="AD4315" s="22">
        <f t="shared" si="1472"/>
        <v>0</v>
      </c>
    </row>
    <row r="4316" spans="3:30" x14ac:dyDescent="0.25">
      <c r="D4316" s="2">
        <v>0.91666666666666663</v>
      </c>
      <c r="E4316">
        <v>12008</v>
      </c>
      <c r="F4316">
        <v>12033</v>
      </c>
      <c r="G4316">
        <v>12007</v>
      </c>
      <c r="H4316">
        <v>12029</v>
      </c>
      <c r="J4316">
        <v>21</v>
      </c>
      <c r="K4316">
        <f t="shared" si="1473"/>
        <v>73</v>
      </c>
      <c r="L4316">
        <v>26</v>
      </c>
      <c r="W4316">
        <f t="shared" si="1465"/>
        <v>0</v>
      </c>
      <c r="X4316">
        <f t="shared" si="1466"/>
        <v>21</v>
      </c>
      <c r="Y4316">
        <f t="shared" si="1467"/>
        <v>0</v>
      </c>
      <c r="Z4316" s="22">
        <f t="shared" si="1468"/>
        <v>0</v>
      </c>
      <c r="AA4316" s="22">
        <f t="shared" si="1469"/>
        <v>0</v>
      </c>
      <c r="AB4316">
        <f t="shared" si="1470"/>
        <v>0</v>
      </c>
      <c r="AC4316" s="22">
        <f t="shared" si="1471"/>
        <v>0</v>
      </c>
      <c r="AD4316" s="22">
        <f t="shared" si="1472"/>
        <v>0</v>
      </c>
    </row>
    <row r="4317" spans="3:30" hidden="1" x14ac:dyDescent="0.25">
      <c r="D4317" s="1">
        <v>0.95833333333333337</v>
      </c>
      <c r="E4317">
        <v>12030</v>
      </c>
      <c r="F4317">
        <v>12040</v>
      </c>
      <c r="G4317">
        <v>12025</v>
      </c>
      <c r="H4317">
        <v>12037</v>
      </c>
      <c r="Z4317"/>
      <c r="AA4317"/>
      <c r="AC4317"/>
      <c r="AD4317"/>
    </row>
    <row r="4318" spans="3:30" hidden="1" x14ac:dyDescent="0.25">
      <c r="D4318" s="1">
        <v>4.1666666666666664E-2</v>
      </c>
      <c r="E4318">
        <v>12040</v>
      </c>
      <c r="F4318">
        <v>12040</v>
      </c>
      <c r="G4318">
        <v>12032</v>
      </c>
      <c r="H4318">
        <v>12036</v>
      </c>
      <c r="Z4318"/>
      <c r="AA4318"/>
      <c r="AC4318"/>
      <c r="AD4318"/>
    </row>
    <row r="4319" spans="3:30" hidden="1" x14ac:dyDescent="0.25">
      <c r="D4319" s="1">
        <v>8.3333333333333329E-2</v>
      </c>
      <c r="E4319">
        <v>12037</v>
      </c>
      <c r="F4319">
        <v>12051</v>
      </c>
      <c r="G4319">
        <v>12036</v>
      </c>
      <c r="H4319">
        <v>12043</v>
      </c>
      <c r="Z4319"/>
      <c r="AA4319"/>
      <c r="AC4319"/>
      <c r="AD4319"/>
    </row>
    <row r="4320" spans="3:30" hidden="1" x14ac:dyDescent="0.25">
      <c r="D4320" s="1">
        <v>0.125</v>
      </c>
      <c r="E4320">
        <v>12042</v>
      </c>
      <c r="F4320">
        <v>12045</v>
      </c>
      <c r="G4320">
        <v>12038</v>
      </c>
      <c r="H4320">
        <v>12041</v>
      </c>
      <c r="Z4320"/>
      <c r="AA4320"/>
      <c r="AC4320"/>
      <c r="AD4320"/>
    </row>
    <row r="4321" spans="3:30" hidden="1" x14ac:dyDescent="0.25">
      <c r="D4321" s="1">
        <v>0.16666666666666666</v>
      </c>
      <c r="E4321">
        <v>12041</v>
      </c>
      <c r="F4321">
        <v>12042</v>
      </c>
      <c r="G4321">
        <v>12036</v>
      </c>
      <c r="H4321">
        <v>12039</v>
      </c>
      <c r="Z4321"/>
      <c r="AA4321"/>
      <c r="AC4321"/>
      <c r="AD4321"/>
    </row>
    <row r="4322" spans="3:30" hidden="1" x14ac:dyDescent="0.25">
      <c r="D4322" s="1">
        <v>0.20833333333333334</v>
      </c>
      <c r="E4322">
        <v>12040</v>
      </c>
      <c r="F4322">
        <v>12051</v>
      </c>
      <c r="G4322">
        <v>12039</v>
      </c>
      <c r="H4322">
        <v>12051</v>
      </c>
      <c r="Z4322"/>
      <c r="AA4322"/>
      <c r="AC4322"/>
      <c r="AD4322"/>
    </row>
    <row r="4323" spans="3:30" hidden="1" x14ac:dyDescent="0.25">
      <c r="D4323" s="1">
        <v>0.25</v>
      </c>
      <c r="E4323">
        <v>12050</v>
      </c>
      <c r="F4323">
        <v>12064</v>
      </c>
      <c r="G4323">
        <v>12050</v>
      </c>
      <c r="H4323">
        <v>12053</v>
      </c>
      <c r="Z4323"/>
      <c r="AA4323"/>
      <c r="AC4323"/>
      <c r="AD4323"/>
    </row>
    <row r="4324" spans="3:30" hidden="1" x14ac:dyDescent="0.25">
      <c r="D4324" s="1">
        <v>0.29166666666666669</v>
      </c>
      <c r="E4324">
        <v>12054</v>
      </c>
      <c r="F4324">
        <v>12056</v>
      </c>
      <c r="G4324">
        <v>12052</v>
      </c>
      <c r="H4324">
        <v>12056</v>
      </c>
      <c r="Z4324"/>
      <c r="AA4324"/>
      <c r="AC4324"/>
      <c r="AD4324"/>
    </row>
    <row r="4325" spans="3:30" x14ac:dyDescent="0.25">
      <c r="D4325" s="2">
        <v>0.33333333333333331</v>
      </c>
      <c r="E4325">
        <v>12055</v>
      </c>
      <c r="F4325">
        <v>12060</v>
      </c>
      <c r="G4325">
        <v>12049</v>
      </c>
      <c r="H4325">
        <v>12060</v>
      </c>
      <c r="J4325">
        <v>5</v>
      </c>
      <c r="K4325">
        <v>0</v>
      </c>
      <c r="L4325">
        <v>11</v>
      </c>
      <c r="M4325">
        <v>122</v>
      </c>
      <c r="N4325">
        <v>1</v>
      </c>
      <c r="R4325">
        <f>MAX(F4323:F4339)</f>
        <v>12184</v>
      </c>
      <c r="W4325">
        <f t="shared" ref="W4325:W4339" si="1474">ABS(M4325)</f>
        <v>122</v>
      </c>
      <c r="X4325">
        <f t="shared" ref="X4325:X4339" si="1475">ABS(J4325)</f>
        <v>5</v>
      </c>
      <c r="Y4325">
        <f t="shared" ref="Y4325:Y4339" si="1476">IF(R4325&lt;1000,ABS(R4325),0)</f>
        <v>0</v>
      </c>
      <c r="Z4325" s="22">
        <f t="shared" ref="Z4325:Z4339" si="1477">IF(N4325=1,0,ABS(N4325))</f>
        <v>0</v>
      </c>
      <c r="AA4325" s="22">
        <f t="shared" ref="AA4325:AA4339" si="1478">ABS(O4325)</f>
        <v>0</v>
      </c>
      <c r="AB4325">
        <f t="shared" ref="AB4325:AB4339" si="1479">IF(N4325=1,1,0)</f>
        <v>1</v>
      </c>
      <c r="AC4325" s="22">
        <f t="shared" ref="AC4325:AC4339" si="1480">IF(N4325=1,ABS(N4326),0)</f>
        <v>1.0084745762711864</v>
      </c>
      <c r="AD4325" s="22">
        <f t="shared" ref="AD4325:AD4339" si="1481">IF(N4325=1,0,ABS(O4326))</f>
        <v>0</v>
      </c>
    </row>
    <row r="4326" spans="3:30" x14ac:dyDescent="0.25">
      <c r="D4326" s="2">
        <v>0.375</v>
      </c>
      <c r="E4326">
        <v>12060</v>
      </c>
      <c r="F4326">
        <v>12088</v>
      </c>
      <c r="G4326">
        <v>12050</v>
      </c>
      <c r="H4326">
        <v>12057</v>
      </c>
      <c r="J4326">
        <v>-3</v>
      </c>
      <c r="K4326">
        <f t="shared" ref="K4326:K4339" si="1482">K4325+J4327</f>
        <v>8</v>
      </c>
      <c r="L4326">
        <v>38</v>
      </c>
      <c r="N4326">
        <f>IF(J4325&lt;0,MIN(K4326:K4339),MAX(K4326:K4339))/R4305</f>
        <v>1.0084745762711864</v>
      </c>
      <c r="O4326">
        <f>IF(J4325&lt;0,MAX(K4326:K4339),MIN(K4326:K4339))/R4305</f>
        <v>-8.4745762711864406E-3</v>
      </c>
      <c r="R4326">
        <f>MIN(G4323:G4339)</f>
        <v>12043</v>
      </c>
      <c r="W4326">
        <f t="shared" si="1474"/>
        <v>0</v>
      </c>
      <c r="X4326">
        <f t="shared" si="1475"/>
        <v>3</v>
      </c>
      <c r="Y4326">
        <f t="shared" si="1476"/>
        <v>0</v>
      </c>
      <c r="Z4326" s="22">
        <f t="shared" si="1477"/>
        <v>1.0084745762711864</v>
      </c>
      <c r="AA4326" s="22">
        <f t="shared" si="1478"/>
        <v>8.4745762711864406E-3</v>
      </c>
      <c r="AB4326">
        <f t="shared" si="1479"/>
        <v>0</v>
      </c>
      <c r="AC4326" s="22">
        <f t="shared" si="1480"/>
        <v>0</v>
      </c>
      <c r="AD4326" s="22">
        <f t="shared" si="1481"/>
        <v>0</v>
      </c>
    </row>
    <row r="4327" spans="3:30" x14ac:dyDescent="0.25">
      <c r="D4327" s="1">
        <v>0.41666666666666669</v>
      </c>
      <c r="E4327">
        <v>12058</v>
      </c>
      <c r="F4327">
        <v>12074</v>
      </c>
      <c r="G4327">
        <v>12043</v>
      </c>
      <c r="H4327">
        <v>12066</v>
      </c>
      <c r="J4327">
        <v>8</v>
      </c>
      <c r="K4327">
        <f t="shared" si="1482"/>
        <v>12</v>
      </c>
      <c r="L4327">
        <v>31</v>
      </c>
      <c r="R4327">
        <f>R4325-R4326</f>
        <v>141</v>
      </c>
      <c r="W4327">
        <f t="shared" si="1474"/>
        <v>0</v>
      </c>
      <c r="X4327">
        <f t="shared" si="1475"/>
        <v>8</v>
      </c>
      <c r="Y4327">
        <f t="shared" si="1476"/>
        <v>141</v>
      </c>
      <c r="Z4327" s="22">
        <f t="shared" si="1477"/>
        <v>0</v>
      </c>
      <c r="AA4327" s="22">
        <f t="shared" si="1478"/>
        <v>0</v>
      </c>
      <c r="AB4327">
        <f t="shared" si="1479"/>
        <v>0</v>
      </c>
      <c r="AC4327" s="22">
        <f t="shared" si="1480"/>
        <v>0</v>
      </c>
      <c r="AD4327" s="22">
        <f t="shared" si="1481"/>
        <v>0</v>
      </c>
    </row>
    <row r="4328" spans="3:30" x14ac:dyDescent="0.25">
      <c r="D4328" s="1">
        <v>0.45833333333333331</v>
      </c>
      <c r="E4328">
        <v>12066</v>
      </c>
      <c r="F4328">
        <v>12078</v>
      </c>
      <c r="G4328">
        <v>12056</v>
      </c>
      <c r="H4328">
        <v>12070</v>
      </c>
      <c r="J4328">
        <v>4</v>
      </c>
      <c r="K4328">
        <f t="shared" si="1482"/>
        <v>14</v>
      </c>
      <c r="L4328">
        <v>22</v>
      </c>
      <c r="R4328">
        <v>141</v>
      </c>
      <c r="W4328">
        <f t="shared" si="1474"/>
        <v>0</v>
      </c>
      <c r="X4328">
        <f t="shared" si="1475"/>
        <v>4</v>
      </c>
      <c r="Y4328">
        <f t="shared" si="1476"/>
        <v>141</v>
      </c>
      <c r="Z4328" s="22">
        <f t="shared" si="1477"/>
        <v>0</v>
      </c>
      <c r="AA4328" s="22">
        <f t="shared" si="1478"/>
        <v>0</v>
      </c>
      <c r="AB4328">
        <f t="shared" si="1479"/>
        <v>0</v>
      </c>
      <c r="AC4328" s="22">
        <f t="shared" si="1480"/>
        <v>0</v>
      </c>
      <c r="AD4328" s="22">
        <f t="shared" si="1481"/>
        <v>0</v>
      </c>
    </row>
    <row r="4329" spans="3:30" x14ac:dyDescent="0.25">
      <c r="D4329" s="1">
        <v>0.5</v>
      </c>
      <c r="E4329">
        <v>12070</v>
      </c>
      <c r="F4329">
        <v>12074</v>
      </c>
      <c r="G4329">
        <v>12059</v>
      </c>
      <c r="H4329">
        <v>12072</v>
      </c>
      <c r="J4329">
        <v>2</v>
      </c>
      <c r="K4329">
        <f t="shared" si="1482"/>
        <v>10</v>
      </c>
      <c r="L4329">
        <v>15</v>
      </c>
      <c r="W4329">
        <f t="shared" si="1474"/>
        <v>0</v>
      </c>
      <c r="X4329">
        <f t="shared" si="1475"/>
        <v>2</v>
      </c>
      <c r="Y4329">
        <f t="shared" si="1476"/>
        <v>0</v>
      </c>
      <c r="Z4329" s="22">
        <f t="shared" si="1477"/>
        <v>0</v>
      </c>
      <c r="AA4329" s="22">
        <f t="shared" si="1478"/>
        <v>0</v>
      </c>
      <c r="AB4329">
        <f t="shared" si="1479"/>
        <v>0</v>
      </c>
      <c r="AC4329" s="22">
        <f t="shared" si="1480"/>
        <v>0</v>
      </c>
      <c r="AD4329" s="22">
        <f t="shared" si="1481"/>
        <v>0</v>
      </c>
    </row>
    <row r="4330" spans="3:30" x14ac:dyDescent="0.25">
      <c r="C4330">
        <v>1</v>
      </c>
      <c r="D4330" s="1">
        <v>0.54166666666666663</v>
      </c>
      <c r="E4330">
        <v>12072</v>
      </c>
      <c r="F4330">
        <v>12079</v>
      </c>
      <c r="G4330">
        <v>12063</v>
      </c>
      <c r="H4330">
        <v>12068</v>
      </c>
      <c r="J4330">
        <v>-4</v>
      </c>
      <c r="K4330">
        <f t="shared" si="1482"/>
        <v>-1</v>
      </c>
      <c r="L4330">
        <v>16</v>
      </c>
      <c r="W4330">
        <f t="shared" si="1474"/>
        <v>0</v>
      </c>
      <c r="X4330">
        <f t="shared" si="1475"/>
        <v>4</v>
      </c>
      <c r="Y4330">
        <f t="shared" si="1476"/>
        <v>0</v>
      </c>
      <c r="Z4330" s="22">
        <f t="shared" si="1477"/>
        <v>0</v>
      </c>
      <c r="AA4330" s="22">
        <f t="shared" si="1478"/>
        <v>0</v>
      </c>
      <c r="AB4330">
        <f t="shared" si="1479"/>
        <v>0</v>
      </c>
      <c r="AC4330" s="22">
        <f t="shared" si="1480"/>
        <v>0</v>
      </c>
      <c r="AD4330" s="22">
        <f t="shared" si="1481"/>
        <v>0</v>
      </c>
    </row>
    <row r="4331" spans="3:30" x14ac:dyDescent="0.25">
      <c r="D4331" s="1">
        <v>0.58333333333333337</v>
      </c>
      <c r="E4331">
        <v>12068</v>
      </c>
      <c r="F4331">
        <v>12070</v>
      </c>
      <c r="G4331">
        <v>12047</v>
      </c>
      <c r="H4331">
        <v>12057</v>
      </c>
      <c r="J4331">
        <v>-11</v>
      </c>
      <c r="K4331">
        <f t="shared" si="1482"/>
        <v>0</v>
      </c>
      <c r="L4331">
        <v>23</v>
      </c>
      <c r="W4331">
        <f t="shared" si="1474"/>
        <v>0</v>
      </c>
      <c r="X4331">
        <f t="shared" si="1475"/>
        <v>11</v>
      </c>
      <c r="Y4331">
        <f t="shared" si="1476"/>
        <v>0</v>
      </c>
      <c r="Z4331" s="22">
        <f t="shared" si="1477"/>
        <v>0</v>
      </c>
      <c r="AA4331" s="22">
        <f t="shared" si="1478"/>
        <v>0</v>
      </c>
      <c r="AB4331">
        <f t="shared" si="1479"/>
        <v>0</v>
      </c>
      <c r="AC4331" s="22">
        <f t="shared" si="1480"/>
        <v>0</v>
      </c>
      <c r="AD4331" s="22">
        <f t="shared" si="1481"/>
        <v>0</v>
      </c>
    </row>
    <row r="4332" spans="3:30" x14ac:dyDescent="0.25">
      <c r="D4332" s="1">
        <v>0.625</v>
      </c>
      <c r="E4332">
        <v>12057</v>
      </c>
      <c r="F4332">
        <v>12059</v>
      </c>
      <c r="G4332">
        <v>12045</v>
      </c>
      <c r="H4332">
        <v>12058</v>
      </c>
      <c r="J4332">
        <v>1</v>
      </c>
      <c r="K4332">
        <f t="shared" si="1482"/>
        <v>5</v>
      </c>
      <c r="L4332">
        <v>14</v>
      </c>
      <c r="W4332">
        <f t="shared" si="1474"/>
        <v>0</v>
      </c>
      <c r="X4332">
        <f t="shared" si="1475"/>
        <v>1</v>
      </c>
      <c r="Y4332">
        <f t="shared" si="1476"/>
        <v>0</v>
      </c>
      <c r="Z4332" s="22">
        <f t="shared" si="1477"/>
        <v>0</v>
      </c>
      <c r="AA4332" s="22">
        <f t="shared" si="1478"/>
        <v>0</v>
      </c>
      <c r="AB4332">
        <f t="shared" si="1479"/>
        <v>0</v>
      </c>
      <c r="AC4332" s="22">
        <f t="shared" si="1480"/>
        <v>0</v>
      </c>
      <c r="AD4332" s="22">
        <f t="shared" si="1481"/>
        <v>0</v>
      </c>
    </row>
    <row r="4333" spans="3:30" x14ac:dyDescent="0.25">
      <c r="D4333" s="1">
        <v>0.66666666666666663</v>
      </c>
      <c r="E4333">
        <v>12058</v>
      </c>
      <c r="F4333">
        <v>12081</v>
      </c>
      <c r="G4333">
        <v>12052</v>
      </c>
      <c r="H4333">
        <v>12063</v>
      </c>
      <c r="J4333">
        <v>5</v>
      </c>
      <c r="K4333">
        <f t="shared" si="1482"/>
        <v>62</v>
      </c>
      <c r="L4333">
        <v>29</v>
      </c>
      <c r="W4333">
        <f t="shared" si="1474"/>
        <v>0</v>
      </c>
      <c r="X4333">
        <f t="shared" si="1475"/>
        <v>5</v>
      </c>
      <c r="Y4333">
        <f t="shared" si="1476"/>
        <v>0</v>
      </c>
      <c r="Z4333" s="22">
        <f t="shared" si="1477"/>
        <v>0</v>
      </c>
      <c r="AA4333" s="22">
        <f t="shared" si="1478"/>
        <v>0</v>
      </c>
      <c r="AB4333">
        <f t="shared" si="1479"/>
        <v>0</v>
      </c>
      <c r="AC4333" s="22">
        <f t="shared" si="1480"/>
        <v>0</v>
      </c>
      <c r="AD4333" s="22">
        <f t="shared" si="1481"/>
        <v>0</v>
      </c>
    </row>
    <row r="4334" spans="3:30" x14ac:dyDescent="0.25">
      <c r="D4334" s="1">
        <v>0.70833333333333337</v>
      </c>
      <c r="E4334">
        <v>12063</v>
      </c>
      <c r="F4334">
        <v>12122</v>
      </c>
      <c r="G4334">
        <v>12063</v>
      </c>
      <c r="H4334">
        <v>12120</v>
      </c>
      <c r="J4334">
        <v>57</v>
      </c>
      <c r="K4334">
        <f t="shared" si="1482"/>
        <v>85</v>
      </c>
      <c r="L4334">
        <v>59</v>
      </c>
      <c r="W4334">
        <f t="shared" si="1474"/>
        <v>0</v>
      </c>
      <c r="X4334">
        <f t="shared" si="1475"/>
        <v>57</v>
      </c>
      <c r="Y4334">
        <f t="shared" si="1476"/>
        <v>0</v>
      </c>
      <c r="Z4334" s="22">
        <f t="shared" si="1477"/>
        <v>0</v>
      </c>
      <c r="AA4334" s="22">
        <f t="shared" si="1478"/>
        <v>0</v>
      </c>
      <c r="AB4334">
        <f t="shared" si="1479"/>
        <v>0</v>
      </c>
      <c r="AC4334" s="22">
        <f t="shared" si="1480"/>
        <v>0</v>
      </c>
      <c r="AD4334" s="22">
        <f t="shared" si="1481"/>
        <v>0</v>
      </c>
    </row>
    <row r="4335" spans="3:30" x14ac:dyDescent="0.25">
      <c r="D4335" s="1">
        <v>0.75</v>
      </c>
      <c r="E4335">
        <v>12120</v>
      </c>
      <c r="F4335">
        <v>12164</v>
      </c>
      <c r="G4335">
        <v>12117</v>
      </c>
      <c r="H4335">
        <v>12143</v>
      </c>
      <c r="J4335">
        <v>23</v>
      </c>
      <c r="K4335">
        <f t="shared" si="1482"/>
        <v>87</v>
      </c>
      <c r="L4335">
        <v>47</v>
      </c>
      <c r="W4335">
        <f t="shared" si="1474"/>
        <v>0</v>
      </c>
      <c r="X4335">
        <f t="shared" si="1475"/>
        <v>23</v>
      </c>
      <c r="Y4335">
        <f t="shared" si="1476"/>
        <v>0</v>
      </c>
      <c r="Z4335" s="22">
        <f t="shared" si="1477"/>
        <v>0</v>
      </c>
      <c r="AA4335" s="22">
        <f t="shared" si="1478"/>
        <v>0</v>
      </c>
      <c r="AB4335">
        <f t="shared" si="1479"/>
        <v>0</v>
      </c>
      <c r="AC4335" s="22">
        <f t="shared" si="1480"/>
        <v>0</v>
      </c>
      <c r="AD4335" s="22">
        <f t="shared" si="1481"/>
        <v>0</v>
      </c>
    </row>
    <row r="4336" spans="3:30" x14ac:dyDescent="0.25">
      <c r="D4336" s="1">
        <v>0.79166666666666663</v>
      </c>
      <c r="E4336">
        <v>12143</v>
      </c>
      <c r="F4336">
        <v>12146</v>
      </c>
      <c r="G4336">
        <v>12133</v>
      </c>
      <c r="H4336">
        <v>12145</v>
      </c>
      <c r="J4336">
        <v>2</v>
      </c>
      <c r="K4336">
        <f t="shared" si="1482"/>
        <v>104</v>
      </c>
      <c r="L4336">
        <v>13</v>
      </c>
      <c r="W4336">
        <f t="shared" si="1474"/>
        <v>0</v>
      </c>
      <c r="X4336">
        <f t="shared" si="1475"/>
        <v>2</v>
      </c>
      <c r="Y4336">
        <f t="shared" si="1476"/>
        <v>0</v>
      </c>
      <c r="Z4336" s="22">
        <f t="shared" si="1477"/>
        <v>0</v>
      </c>
      <c r="AA4336" s="22">
        <f t="shared" si="1478"/>
        <v>0</v>
      </c>
      <c r="AB4336">
        <f t="shared" si="1479"/>
        <v>0</v>
      </c>
      <c r="AC4336" s="22">
        <f t="shared" si="1480"/>
        <v>0</v>
      </c>
      <c r="AD4336" s="22">
        <f t="shared" si="1481"/>
        <v>0</v>
      </c>
    </row>
    <row r="4337" spans="4:30" x14ac:dyDescent="0.25">
      <c r="D4337" s="1">
        <v>0.83333333333333337</v>
      </c>
      <c r="E4337">
        <v>12145</v>
      </c>
      <c r="F4337">
        <v>12165</v>
      </c>
      <c r="G4337">
        <v>12145</v>
      </c>
      <c r="H4337">
        <v>12162</v>
      </c>
      <c r="J4337">
        <v>17</v>
      </c>
      <c r="K4337">
        <f t="shared" si="1482"/>
        <v>103</v>
      </c>
      <c r="L4337">
        <v>20</v>
      </c>
      <c r="W4337">
        <f t="shared" si="1474"/>
        <v>0</v>
      </c>
      <c r="X4337">
        <f t="shared" si="1475"/>
        <v>17</v>
      </c>
      <c r="Y4337">
        <f t="shared" si="1476"/>
        <v>0</v>
      </c>
      <c r="Z4337" s="22">
        <f t="shared" si="1477"/>
        <v>0</v>
      </c>
      <c r="AA4337" s="22">
        <f t="shared" si="1478"/>
        <v>0</v>
      </c>
      <c r="AB4337">
        <f t="shared" si="1479"/>
        <v>0</v>
      </c>
      <c r="AC4337" s="22">
        <f t="shared" si="1480"/>
        <v>0</v>
      </c>
      <c r="AD4337" s="22">
        <f t="shared" si="1481"/>
        <v>0</v>
      </c>
    </row>
    <row r="4338" spans="4:30" x14ac:dyDescent="0.25">
      <c r="D4338" s="1">
        <v>0.875</v>
      </c>
      <c r="E4338">
        <v>12162</v>
      </c>
      <c r="F4338">
        <v>12182</v>
      </c>
      <c r="G4338">
        <v>12161</v>
      </c>
      <c r="H4338">
        <v>12161</v>
      </c>
      <c r="J4338">
        <v>-1</v>
      </c>
      <c r="K4338">
        <f t="shared" si="1482"/>
        <v>119</v>
      </c>
      <c r="L4338">
        <v>21</v>
      </c>
      <c r="W4338">
        <f t="shared" si="1474"/>
        <v>0</v>
      </c>
      <c r="X4338">
        <f t="shared" si="1475"/>
        <v>1</v>
      </c>
      <c r="Y4338">
        <f t="shared" si="1476"/>
        <v>0</v>
      </c>
      <c r="Z4338" s="22">
        <f t="shared" si="1477"/>
        <v>0</v>
      </c>
      <c r="AA4338" s="22">
        <f t="shared" si="1478"/>
        <v>0</v>
      </c>
      <c r="AB4338">
        <f t="shared" si="1479"/>
        <v>0</v>
      </c>
      <c r="AC4338" s="22">
        <f t="shared" si="1480"/>
        <v>0</v>
      </c>
      <c r="AD4338" s="22">
        <f t="shared" si="1481"/>
        <v>0</v>
      </c>
    </row>
    <row r="4339" spans="4:30" x14ac:dyDescent="0.25">
      <c r="D4339" s="2">
        <v>0.91666666666666663</v>
      </c>
      <c r="E4339">
        <v>12161</v>
      </c>
      <c r="F4339">
        <v>12184</v>
      </c>
      <c r="G4339">
        <v>12161</v>
      </c>
      <c r="H4339">
        <v>12177</v>
      </c>
      <c r="J4339">
        <v>16</v>
      </c>
      <c r="K4339">
        <f t="shared" si="1482"/>
        <v>119</v>
      </c>
      <c r="L4339">
        <v>23</v>
      </c>
      <c r="W4339">
        <f t="shared" si="1474"/>
        <v>0</v>
      </c>
      <c r="X4339">
        <f t="shared" si="1475"/>
        <v>16</v>
      </c>
      <c r="Y4339">
        <f t="shared" si="1476"/>
        <v>0</v>
      </c>
      <c r="Z4339" s="22">
        <f t="shared" si="1477"/>
        <v>0</v>
      </c>
      <c r="AA4339" s="22">
        <f t="shared" si="1478"/>
        <v>0</v>
      </c>
      <c r="AB4339">
        <f t="shared" si="1479"/>
        <v>0</v>
      </c>
      <c r="AC4339" s="22">
        <f t="shared" si="1480"/>
        <v>0</v>
      </c>
      <c r="AD4339" s="22">
        <f t="shared" si="1481"/>
        <v>0</v>
      </c>
    </row>
    <row r="4340" spans="4:30" hidden="1" x14ac:dyDescent="0.25">
      <c r="D4340" s="1">
        <v>0.95833333333333337</v>
      </c>
      <c r="E4340">
        <v>12175</v>
      </c>
      <c r="F4340">
        <v>12175</v>
      </c>
      <c r="G4340">
        <v>12158</v>
      </c>
      <c r="H4340">
        <v>12167</v>
      </c>
      <c r="Z4340"/>
      <c r="AA4340"/>
      <c r="AC4340"/>
      <c r="AD4340"/>
    </row>
    <row r="4341" spans="4:30" hidden="1" x14ac:dyDescent="0.25">
      <c r="D4341" s="1">
        <v>4.1666666666666664E-2</v>
      </c>
      <c r="E4341">
        <v>12173</v>
      </c>
      <c r="F4341">
        <v>12176</v>
      </c>
      <c r="G4341">
        <v>12168</v>
      </c>
      <c r="H4341">
        <v>12173</v>
      </c>
      <c r="Z4341"/>
      <c r="AA4341"/>
      <c r="AC4341"/>
      <c r="AD4341"/>
    </row>
    <row r="4342" spans="4:30" hidden="1" x14ac:dyDescent="0.25">
      <c r="D4342" s="1">
        <v>8.3333333333333329E-2</v>
      </c>
      <c r="E4342">
        <v>12175</v>
      </c>
      <c r="F4342">
        <v>12179</v>
      </c>
      <c r="G4342">
        <v>12172</v>
      </c>
      <c r="H4342">
        <v>12178</v>
      </c>
      <c r="Z4342"/>
      <c r="AA4342"/>
      <c r="AC4342"/>
      <c r="AD4342"/>
    </row>
    <row r="4343" spans="4:30" hidden="1" x14ac:dyDescent="0.25">
      <c r="D4343" s="1">
        <v>0.125</v>
      </c>
      <c r="E4343">
        <v>12176</v>
      </c>
      <c r="F4343">
        <v>12186</v>
      </c>
      <c r="G4343">
        <v>12171</v>
      </c>
      <c r="H4343">
        <v>12177</v>
      </c>
      <c r="Z4343"/>
      <c r="AA4343"/>
      <c r="AC4343"/>
      <c r="AD4343"/>
    </row>
    <row r="4344" spans="4:30" hidden="1" x14ac:dyDescent="0.25">
      <c r="D4344" s="1">
        <v>0.16666666666666666</v>
      </c>
      <c r="E4344">
        <v>12177</v>
      </c>
      <c r="F4344">
        <v>12178</v>
      </c>
      <c r="G4344">
        <v>12169</v>
      </c>
      <c r="H4344">
        <v>12172</v>
      </c>
      <c r="Z4344"/>
      <c r="AA4344"/>
      <c r="AC4344"/>
      <c r="AD4344"/>
    </row>
    <row r="4345" spans="4:30" hidden="1" x14ac:dyDescent="0.25">
      <c r="D4345" s="1">
        <v>0.20833333333333334</v>
      </c>
      <c r="E4345">
        <v>12173</v>
      </c>
      <c r="F4345">
        <v>12174</v>
      </c>
      <c r="G4345">
        <v>12169</v>
      </c>
      <c r="H4345">
        <v>12171</v>
      </c>
      <c r="Z4345"/>
      <c r="AA4345"/>
      <c r="AC4345"/>
      <c r="AD4345"/>
    </row>
    <row r="4346" spans="4:30" hidden="1" x14ac:dyDescent="0.25">
      <c r="D4346" s="1">
        <v>0.25</v>
      </c>
      <c r="E4346">
        <v>12173</v>
      </c>
      <c r="F4346">
        <v>12182</v>
      </c>
      <c r="G4346">
        <v>12173</v>
      </c>
      <c r="H4346">
        <v>12180</v>
      </c>
      <c r="Z4346"/>
      <c r="AA4346"/>
      <c r="AC4346"/>
      <c r="AD4346"/>
    </row>
    <row r="4347" spans="4:30" hidden="1" x14ac:dyDescent="0.25">
      <c r="D4347" s="1">
        <v>0.29166666666666669</v>
      </c>
      <c r="E4347">
        <v>12181</v>
      </c>
      <c r="F4347">
        <v>12181</v>
      </c>
      <c r="G4347">
        <v>12177</v>
      </c>
      <c r="H4347">
        <v>12180</v>
      </c>
      <c r="Z4347"/>
      <c r="AA4347"/>
      <c r="AC4347"/>
      <c r="AD4347"/>
    </row>
    <row r="4348" spans="4:30" x14ac:dyDescent="0.25">
      <c r="D4348" s="2">
        <v>0.33333333333333331</v>
      </c>
      <c r="E4348">
        <v>12179</v>
      </c>
      <c r="F4348">
        <v>12184</v>
      </c>
      <c r="G4348">
        <v>12169</v>
      </c>
      <c r="H4348">
        <v>12169</v>
      </c>
      <c r="J4348">
        <v>-10</v>
      </c>
      <c r="K4348">
        <v>0</v>
      </c>
      <c r="L4348">
        <v>15</v>
      </c>
      <c r="M4348">
        <v>23</v>
      </c>
      <c r="R4348">
        <f>MAX(F4346:F4362)</f>
        <v>12235</v>
      </c>
      <c r="W4348">
        <f t="shared" ref="W4348:W4362" si="1483">ABS(M4348)</f>
        <v>23</v>
      </c>
      <c r="X4348">
        <f t="shared" ref="X4348:X4362" si="1484">ABS(J4348)</f>
        <v>10</v>
      </c>
      <c r="Y4348">
        <f t="shared" ref="Y4348:Y4362" si="1485">IF(R4348&lt;1000,ABS(R4348),0)</f>
        <v>0</v>
      </c>
      <c r="Z4348" s="22">
        <f t="shared" ref="Z4348:Z4362" si="1486">IF(N4348=1,0,ABS(N4348))</f>
        <v>0</v>
      </c>
      <c r="AA4348" s="22">
        <f t="shared" ref="AA4348:AA4362" si="1487">ABS(O4348)</f>
        <v>0</v>
      </c>
      <c r="AB4348">
        <f t="shared" ref="AB4348:AB4362" si="1488">IF(N4348=1,1,0)</f>
        <v>0</v>
      </c>
      <c r="AC4348" s="22">
        <f t="shared" ref="AC4348:AC4362" si="1489">IF(N4348=1,ABS(N4349),0)</f>
        <v>0</v>
      </c>
      <c r="AD4348" s="22">
        <f t="shared" ref="AD4348:AD4362" si="1490">IF(N4348=1,0,ABS(O4349))</f>
        <v>0.20567375886524822</v>
      </c>
    </row>
    <row r="4349" spans="4:30" x14ac:dyDescent="0.25">
      <c r="D4349" s="2">
        <v>0.375</v>
      </c>
      <c r="E4349">
        <v>12171</v>
      </c>
      <c r="F4349">
        <v>12207</v>
      </c>
      <c r="G4349">
        <v>12162</v>
      </c>
      <c r="H4349">
        <v>12198</v>
      </c>
      <c r="J4349">
        <v>27</v>
      </c>
      <c r="K4349">
        <f t="shared" ref="K4349:K4362" si="1491">K4348+J4350</f>
        <v>29</v>
      </c>
      <c r="L4349">
        <v>45</v>
      </c>
      <c r="N4349">
        <f>IF(J4348&lt;0,MIN(K4349:K4362),MAX(K4349:K4362))/R4328</f>
        <v>-1.4184397163120567E-2</v>
      </c>
      <c r="O4349">
        <f>IF(J4348&lt;0,MAX(K4349:K4362),MIN(K4349:K4362))/R4328</f>
        <v>0.20567375886524822</v>
      </c>
      <c r="R4349">
        <f>MIN(G4346:G4362)</f>
        <v>12162</v>
      </c>
      <c r="W4349">
        <f t="shared" si="1483"/>
        <v>0</v>
      </c>
      <c r="X4349">
        <f t="shared" si="1484"/>
        <v>27</v>
      </c>
      <c r="Y4349">
        <f t="shared" si="1485"/>
        <v>0</v>
      </c>
      <c r="Z4349" s="22">
        <f t="shared" si="1486"/>
        <v>1.4184397163120567E-2</v>
      </c>
      <c r="AA4349" s="22">
        <f t="shared" si="1487"/>
        <v>0.20567375886524822</v>
      </c>
      <c r="AB4349">
        <f t="shared" si="1488"/>
        <v>0</v>
      </c>
      <c r="AC4349" s="22">
        <f t="shared" si="1489"/>
        <v>0</v>
      </c>
      <c r="AD4349" s="22">
        <f t="shared" si="1490"/>
        <v>0</v>
      </c>
    </row>
    <row r="4350" spans="4:30" x14ac:dyDescent="0.25">
      <c r="D4350" s="1">
        <v>0.41666666666666669</v>
      </c>
      <c r="E4350">
        <v>12197</v>
      </c>
      <c r="F4350">
        <v>12235</v>
      </c>
      <c r="G4350">
        <v>12187</v>
      </c>
      <c r="H4350">
        <v>12226</v>
      </c>
      <c r="J4350">
        <v>29</v>
      </c>
      <c r="K4350">
        <f t="shared" si="1491"/>
        <v>14</v>
      </c>
      <c r="L4350">
        <v>48</v>
      </c>
      <c r="R4350">
        <f>R4348-R4349</f>
        <v>73</v>
      </c>
      <c r="W4350">
        <f t="shared" si="1483"/>
        <v>0</v>
      </c>
      <c r="X4350">
        <f t="shared" si="1484"/>
        <v>29</v>
      </c>
      <c r="Y4350">
        <f t="shared" si="1485"/>
        <v>73</v>
      </c>
      <c r="Z4350" s="22">
        <f t="shared" si="1486"/>
        <v>0</v>
      </c>
      <c r="AA4350" s="22">
        <f t="shared" si="1487"/>
        <v>0</v>
      </c>
      <c r="AB4350">
        <f t="shared" si="1488"/>
        <v>0</v>
      </c>
      <c r="AC4350" s="22">
        <f t="shared" si="1489"/>
        <v>0</v>
      </c>
      <c r="AD4350" s="22">
        <f t="shared" si="1490"/>
        <v>0</v>
      </c>
    </row>
    <row r="4351" spans="4:30" x14ac:dyDescent="0.25">
      <c r="D4351" s="1">
        <v>0.45833333333333331</v>
      </c>
      <c r="E4351">
        <v>12225</v>
      </c>
      <c r="F4351">
        <v>12230</v>
      </c>
      <c r="G4351">
        <v>12203</v>
      </c>
      <c r="H4351">
        <v>12210</v>
      </c>
      <c r="J4351">
        <v>-15</v>
      </c>
      <c r="K4351">
        <f t="shared" si="1491"/>
        <v>8</v>
      </c>
      <c r="L4351">
        <v>27</v>
      </c>
      <c r="R4351">
        <v>73</v>
      </c>
      <c r="W4351">
        <f t="shared" si="1483"/>
        <v>0</v>
      </c>
      <c r="X4351">
        <f t="shared" si="1484"/>
        <v>15</v>
      </c>
      <c r="Y4351">
        <f t="shared" si="1485"/>
        <v>73</v>
      </c>
      <c r="Z4351" s="22">
        <f t="shared" si="1486"/>
        <v>0</v>
      </c>
      <c r="AA4351" s="22">
        <f t="shared" si="1487"/>
        <v>0</v>
      </c>
      <c r="AB4351">
        <f t="shared" si="1488"/>
        <v>0</v>
      </c>
      <c r="AC4351" s="22">
        <f t="shared" si="1489"/>
        <v>0</v>
      </c>
      <c r="AD4351" s="22">
        <f t="shared" si="1490"/>
        <v>0</v>
      </c>
    </row>
    <row r="4352" spans="4:30" x14ac:dyDescent="0.25">
      <c r="D4352" s="1">
        <v>0.5</v>
      </c>
      <c r="E4352">
        <v>12210</v>
      </c>
      <c r="F4352">
        <v>12220</v>
      </c>
      <c r="G4352">
        <v>12196</v>
      </c>
      <c r="H4352">
        <v>12204</v>
      </c>
      <c r="J4352">
        <v>-6</v>
      </c>
      <c r="K4352">
        <f t="shared" si="1491"/>
        <v>-2</v>
      </c>
      <c r="L4352">
        <v>24</v>
      </c>
      <c r="W4352">
        <f t="shared" si="1483"/>
        <v>0</v>
      </c>
      <c r="X4352">
        <f t="shared" si="1484"/>
        <v>6</v>
      </c>
      <c r="Y4352">
        <f t="shared" si="1485"/>
        <v>0</v>
      </c>
      <c r="Z4352" s="22">
        <f t="shared" si="1486"/>
        <v>0</v>
      </c>
      <c r="AA4352" s="22">
        <f t="shared" si="1487"/>
        <v>0</v>
      </c>
      <c r="AB4352">
        <f t="shared" si="1488"/>
        <v>0</v>
      </c>
      <c r="AC4352" s="22">
        <f t="shared" si="1489"/>
        <v>0</v>
      </c>
      <c r="AD4352" s="22">
        <f t="shared" si="1490"/>
        <v>0</v>
      </c>
    </row>
    <row r="4353" spans="3:30" x14ac:dyDescent="0.25">
      <c r="C4353">
        <v>1</v>
      </c>
      <c r="D4353" s="1">
        <v>0.54166666666666663</v>
      </c>
      <c r="E4353">
        <v>12204</v>
      </c>
      <c r="F4353">
        <v>12205</v>
      </c>
      <c r="G4353">
        <v>12184</v>
      </c>
      <c r="H4353">
        <v>12194</v>
      </c>
      <c r="J4353">
        <v>-10</v>
      </c>
      <c r="K4353">
        <f t="shared" si="1491"/>
        <v>5</v>
      </c>
      <c r="L4353">
        <v>21</v>
      </c>
      <c r="W4353">
        <f t="shared" si="1483"/>
        <v>0</v>
      </c>
      <c r="X4353">
        <f t="shared" si="1484"/>
        <v>10</v>
      </c>
      <c r="Y4353">
        <f t="shared" si="1485"/>
        <v>0</v>
      </c>
      <c r="Z4353" s="22">
        <f t="shared" si="1486"/>
        <v>0</v>
      </c>
      <c r="AA4353" s="22">
        <f t="shared" si="1487"/>
        <v>0</v>
      </c>
      <c r="AB4353">
        <f t="shared" si="1488"/>
        <v>0</v>
      </c>
      <c r="AC4353" s="22">
        <f t="shared" si="1489"/>
        <v>0</v>
      </c>
      <c r="AD4353" s="22">
        <f t="shared" si="1490"/>
        <v>0</v>
      </c>
    </row>
    <row r="4354" spans="3:30" x14ac:dyDescent="0.25">
      <c r="D4354" s="1">
        <v>0.58333333333333337</v>
      </c>
      <c r="E4354">
        <v>12194</v>
      </c>
      <c r="F4354">
        <v>12207</v>
      </c>
      <c r="G4354">
        <v>12180</v>
      </c>
      <c r="H4354">
        <v>12201</v>
      </c>
      <c r="J4354">
        <v>7</v>
      </c>
      <c r="K4354">
        <f t="shared" si="1491"/>
        <v>13</v>
      </c>
      <c r="L4354">
        <v>27</v>
      </c>
      <c r="W4354">
        <f t="shared" si="1483"/>
        <v>0</v>
      </c>
      <c r="X4354">
        <f t="shared" si="1484"/>
        <v>7</v>
      </c>
      <c r="Y4354">
        <f t="shared" si="1485"/>
        <v>0</v>
      </c>
      <c r="Z4354" s="22">
        <f t="shared" si="1486"/>
        <v>0</v>
      </c>
      <c r="AA4354" s="22">
        <f t="shared" si="1487"/>
        <v>0</v>
      </c>
      <c r="AB4354">
        <f t="shared" si="1488"/>
        <v>0</v>
      </c>
      <c r="AC4354" s="22">
        <f t="shared" si="1489"/>
        <v>0</v>
      </c>
      <c r="AD4354" s="22">
        <f t="shared" si="1490"/>
        <v>0</v>
      </c>
    </row>
    <row r="4355" spans="3:30" x14ac:dyDescent="0.25">
      <c r="D4355" s="1">
        <v>0.625</v>
      </c>
      <c r="E4355">
        <v>12201</v>
      </c>
      <c r="F4355">
        <v>12214</v>
      </c>
      <c r="G4355">
        <v>12196</v>
      </c>
      <c r="H4355">
        <v>12209</v>
      </c>
      <c r="J4355">
        <v>8</v>
      </c>
      <c r="K4355">
        <f t="shared" si="1491"/>
        <v>10</v>
      </c>
      <c r="L4355">
        <v>18</v>
      </c>
      <c r="W4355">
        <f t="shared" si="1483"/>
        <v>0</v>
      </c>
      <c r="X4355">
        <f t="shared" si="1484"/>
        <v>8</v>
      </c>
      <c r="Y4355">
        <f t="shared" si="1485"/>
        <v>0</v>
      </c>
      <c r="Z4355" s="22">
        <f t="shared" si="1486"/>
        <v>0</v>
      </c>
      <c r="AA4355" s="22">
        <f t="shared" si="1487"/>
        <v>0</v>
      </c>
      <c r="AB4355">
        <f t="shared" si="1488"/>
        <v>0</v>
      </c>
      <c r="AC4355" s="22">
        <f t="shared" si="1489"/>
        <v>0</v>
      </c>
      <c r="AD4355" s="22">
        <f t="shared" si="1490"/>
        <v>0</v>
      </c>
    </row>
    <row r="4356" spans="3:30" x14ac:dyDescent="0.25">
      <c r="D4356" s="1">
        <v>0.66666666666666663</v>
      </c>
      <c r="E4356">
        <v>12208</v>
      </c>
      <c r="F4356">
        <v>12217</v>
      </c>
      <c r="G4356">
        <v>12186</v>
      </c>
      <c r="H4356">
        <v>12205</v>
      </c>
      <c r="J4356">
        <v>-3</v>
      </c>
      <c r="K4356">
        <f t="shared" si="1491"/>
        <v>5</v>
      </c>
      <c r="L4356">
        <v>31</v>
      </c>
      <c r="W4356">
        <f t="shared" si="1483"/>
        <v>0</v>
      </c>
      <c r="X4356">
        <f t="shared" si="1484"/>
        <v>3</v>
      </c>
      <c r="Y4356">
        <f t="shared" si="1485"/>
        <v>0</v>
      </c>
      <c r="Z4356" s="22">
        <f t="shared" si="1486"/>
        <v>0</v>
      </c>
      <c r="AA4356" s="22">
        <f t="shared" si="1487"/>
        <v>0</v>
      </c>
      <c r="AB4356">
        <f t="shared" si="1488"/>
        <v>0</v>
      </c>
      <c r="AC4356" s="22">
        <f t="shared" si="1489"/>
        <v>0</v>
      </c>
      <c r="AD4356" s="22">
        <f t="shared" si="1490"/>
        <v>0</v>
      </c>
    </row>
    <row r="4357" spans="3:30" x14ac:dyDescent="0.25">
      <c r="D4357" s="1">
        <v>0.70833333333333337</v>
      </c>
      <c r="E4357">
        <v>12205</v>
      </c>
      <c r="F4357">
        <v>12209</v>
      </c>
      <c r="G4357">
        <v>12191</v>
      </c>
      <c r="H4357">
        <v>12200</v>
      </c>
      <c r="J4357">
        <v>-5</v>
      </c>
      <c r="K4357">
        <f t="shared" si="1491"/>
        <v>1</v>
      </c>
      <c r="L4357">
        <v>18</v>
      </c>
      <c r="W4357">
        <f t="shared" si="1483"/>
        <v>0</v>
      </c>
      <c r="X4357">
        <f t="shared" si="1484"/>
        <v>5</v>
      </c>
      <c r="Y4357">
        <f t="shared" si="1485"/>
        <v>0</v>
      </c>
      <c r="Z4357" s="22">
        <f t="shared" si="1486"/>
        <v>0</v>
      </c>
      <c r="AA4357" s="22">
        <f t="shared" si="1487"/>
        <v>0</v>
      </c>
      <c r="AB4357">
        <f t="shared" si="1488"/>
        <v>0</v>
      </c>
      <c r="AC4357" s="22">
        <f t="shared" si="1489"/>
        <v>0</v>
      </c>
      <c r="AD4357" s="22">
        <f t="shared" si="1490"/>
        <v>0</v>
      </c>
    </row>
    <row r="4358" spans="3:30" x14ac:dyDescent="0.25">
      <c r="D4358" s="1">
        <v>0.75</v>
      </c>
      <c r="E4358">
        <v>12199</v>
      </c>
      <c r="F4358">
        <v>12208</v>
      </c>
      <c r="G4358">
        <v>12191</v>
      </c>
      <c r="H4358">
        <v>12195</v>
      </c>
      <c r="J4358">
        <v>-4</v>
      </c>
      <c r="K4358">
        <f t="shared" si="1491"/>
        <v>0</v>
      </c>
      <c r="L4358">
        <v>17</v>
      </c>
      <c r="W4358">
        <f t="shared" si="1483"/>
        <v>0</v>
      </c>
      <c r="X4358">
        <f t="shared" si="1484"/>
        <v>4</v>
      </c>
      <c r="Y4358">
        <f t="shared" si="1485"/>
        <v>0</v>
      </c>
      <c r="Z4358" s="22">
        <f t="shared" si="1486"/>
        <v>0</v>
      </c>
      <c r="AA4358" s="22">
        <f t="shared" si="1487"/>
        <v>0</v>
      </c>
      <c r="AB4358">
        <f t="shared" si="1488"/>
        <v>0</v>
      </c>
      <c r="AC4358" s="22">
        <f t="shared" si="1489"/>
        <v>0</v>
      </c>
      <c r="AD4358" s="22">
        <f t="shared" si="1490"/>
        <v>0</v>
      </c>
    </row>
    <row r="4359" spans="3:30" x14ac:dyDescent="0.25">
      <c r="D4359" s="1">
        <v>0.79166666666666663</v>
      </c>
      <c r="E4359">
        <v>12195</v>
      </c>
      <c r="F4359">
        <v>12199</v>
      </c>
      <c r="G4359">
        <v>12191</v>
      </c>
      <c r="H4359">
        <v>12194</v>
      </c>
      <c r="J4359">
        <v>-1</v>
      </c>
      <c r="K4359">
        <f t="shared" si="1491"/>
        <v>13</v>
      </c>
      <c r="L4359">
        <v>8</v>
      </c>
      <c r="W4359">
        <f t="shared" si="1483"/>
        <v>0</v>
      </c>
      <c r="X4359">
        <f t="shared" si="1484"/>
        <v>1</v>
      </c>
      <c r="Y4359">
        <f t="shared" si="1485"/>
        <v>0</v>
      </c>
      <c r="Z4359" s="22">
        <f t="shared" si="1486"/>
        <v>0</v>
      </c>
      <c r="AA4359" s="22">
        <f t="shared" si="1487"/>
        <v>0</v>
      </c>
      <c r="AB4359">
        <f t="shared" si="1488"/>
        <v>0</v>
      </c>
      <c r="AC4359" s="22">
        <f t="shared" si="1489"/>
        <v>0</v>
      </c>
      <c r="AD4359" s="22">
        <f t="shared" si="1490"/>
        <v>0</v>
      </c>
    </row>
    <row r="4360" spans="3:30" x14ac:dyDescent="0.25">
      <c r="D4360" s="1">
        <v>0.83333333333333337</v>
      </c>
      <c r="E4360">
        <v>12195</v>
      </c>
      <c r="F4360">
        <v>12209</v>
      </c>
      <c r="G4360">
        <v>12194</v>
      </c>
      <c r="H4360">
        <v>12208</v>
      </c>
      <c r="J4360">
        <v>13</v>
      </c>
      <c r="K4360">
        <f t="shared" si="1491"/>
        <v>18</v>
      </c>
      <c r="L4360">
        <v>15</v>
      </c>
      <c r="W4360">
        <f t="shared" si="1483"/>
        <v>0</v>
      </c>
      <c r="X4360">
        <f t="shared" si="1484"/>
        <v>13</v>
      </c>
      <c r="Y4360">
        <f t="shared" si="1485"/>
        <v>0</v>
      </c>
      <c r="Z4360" s="22">
        <f t="shared" si="1486"/>
        <v>0</v>
      </c>
      <c r="AA4360" s="22">
        <f t="shared" si="1487"/>
        <v>0</v>
      </c>
      <c r="AB4360">
        <f t="shared" si="1488"/>
        <v>0</v>
      </c>
      <c r="AC4360" s="22">
        <f t="shared" si="1489"/>
        <v>0</v>
      </c>
      <c r="AD4360" s="22">
        <f t="shared" si="1490"/>
        <v>0</v>
      </c>
    </row>
    <row r="4361" spans="3:30" x14ac:dyDescent="0.25">
      <c r="D4361" s="1">
        <v>0.875</v>
      </c>
      <c r="E4361">
        <v>12208</v>
      </c>
      <c r="F4361">
        <v>12215</v>
      </c>
      <c r="G4361">
        <v>12204</v>
      </c>
      <c r="H4361">
        <v>12213</v>
      </c>
      <c r="J4361">
        <v>5</v>
      </c>
      <c r="K4361">
        <f t="shared" si="1491"/>
        <v>7</v>
      </c>
      <c r="L4361">
        <v>11</v>
      </c>
      <c r="W4361">
        <f t="shared" si="1483"/>
        <v>0</v>
      </c>
      <c r="X4361">
        <f t="shared" si="1484"/>
        <v>5</v>
      </c>
      <c r="Y4361">
        <f t="shared" si="1485"/>
        <v>0</v>
      </c>
      <c r="Z4361" s="22">
        <f t="shared" si="1486"/>
        <v>0</v>
      </c>
      <c r="AA4361" s="22">
        <f t="shared" si="1487"/>
        <v>0</v>
      </c>
      <c r="AB4361">
        <f t="shared" si="1488"/>
        <v>0</v>
      </c>
      <c r="AC4361" s="22">
        <f t="shared" si="1489"/>
        <v>0</v>
      </c>
      <c r="AD4361" s="22">
        <f t="shared" si="1490"/>
        <v>0</v>
      </c>
    </row>
    <row r="4362" spans="3:30" x14ac:dyDescent="0.25">
      <c r="D4362" s="2">
        <v>0.91666666666666663</v>
      </c>
      <c r="E4362">
        <v>12213</v>
      </c>
      <c r="F4362">
        <v>12217</v>
      </c>
      <c r="G4362">
        <v>12195</v>
      </c>
      <c r="H4362">
        <v>12202</v>
      </c>
      <c r="J4362">
        <v>-11</v>
      </c>
      <c r="K4362">
        <f t="shared" si="1491"/>
        <v>7</v>
      </c>
      <c r="L4362">
        <v>22</v>
      </c>
      <c r="W4362">
        <f t="shared" si="1483"/>
        <v>0</v>
      </c>
      <c r="X4362">
        <f t="shared" si="1484"/>
        <v>11</v>
      </c>
      <c r="Y4362">
        <f t="shared" si="1485"/>
        <v>0</v>
      </c>
      <c r="Z4362" s="22">
        <f t="shared" si="1486"/>
        <v>0</v>
      </c>
      <c r="AA4362" s="22">
        <f t="shared" si="1487"/>
        <v>0</v>
      </c>
      <c r="AB4362">
        <f t="shared" si="1488"/>
        <v>0</v>
      </c>
      <c r="AC4362" s="22">
        <f t="shared" si="1489"/>
        <v>0</v>
      </c>
      <c r="AD4362" s="22">
        <f t="shared" si="1490"/>
        <v>0</v>
      </c>
    </row>
    <row r="4363" spans="3:30" hidden="1" x14ac:dyDescent="0.25">
      <c r="D4363" s="1">
        <v>0.95833333333333337</v>
      </c>
      <c r="E4363">
        <v>12200</v>
      </c>
      <c r="F4363">
        <v>12203</v>
      </c>
      <c r="G4363">
        <v>12195</v>
      </c>
      <c r="H4363">
        <v>12198</v>
      </c>
      <c r="Z4363"/>
      <c r="AA4363"/>
      <c r="AC4363"/>
      <c r="AD4363"/>
    </row>
    <row r="4364" spans="3:30" hidden="1" x14ac:dyDescent="0.25">
      <c r="D4364" s="1">
        <v>4.1666666666666664E-2</v>
      </c>
      <c r="E4364">
        <v>12198</v>
      </c>
      <c r="F4364">
        <v>12202</v>
      </c>
      <c r="G4364">
        <v>12195</v>
      </c>
      <c r="H4364">
        <v>12202</v>
      </c>
      <c r="Z4364"/>
      <c r="AA4364"/>
      <c r="AC4364"/>
      <c r="AD4364"/>
    </row>
    <row r="4365" spans="3:30" hidden="1" x14ac:dyDescent="0.25">
      <c r="D4365" s="1">
        <v>8.3333333333333329E-2</v>
      </c>
      <c r="E4365">
        <v>12203</v>
      </c>
      <c r="F4365">
        <v>12206</v>
      </c>
      <c r="G4365">
        <v>12202</v>
      </c>
      <c r="H4365">
        <v>12206</v>
      </c>
      <c r="Z4365"/>
      <c r="AA4365"/>
      <c r="AC4365"/>
      <c r="AD4365"/>
    </row>
    <row r="4366" spans="3:30" hidden="1" x14ac:dyDescent="0.25">
      <c r="D4366" s="1">
        <v>0.125</v>
      </c>
      <c r="E4366">
        <v>12205</v>
      </c>
      <c r="F4366">
        <v>12241</v>
      </c>
      <c r="G4366">
        <v>12205</v>
      </c>
      <c r="H4366">
        <v>12235</v>
      </c>
      <c r="Z4366"/>
      <c r="AA4366"/>
      <c r="AC4366"/>
      <c r="AD4366"/>
    </row>
    <row r="4367" spans="3:30" hidden="1" x14ac:dyDescent="0.25">
      <c r="D4367" s="1">
        <v>0.16666666666666666</v>
      </c>
      <c r="E4367">
        <v>12234</v>
      </c>
      <c r="F4367">
        <v>12241</v>
      </c>
      <c r="G4367">
        <v>12221</v>
      </c>
      <c r="H4367">
        <v>12225</v>
      </c>
      <c r="Z4367"/>
      <c r="AA4367"/>
      <c r="AC4367"/>
      <c r="AD4367"/>
    </row>
    <row r="4368" spans="3:30" hidden="1" x14ac:dyDescent="0.25">
      <c r="D4368" s="1">
        <v>0.20833333333333334</v>
      </c>
      <c r="E4368">
        <v>12226</v>
      </c>
      <c r="F4368">
        <v>12226</v>
      </c>
      <c r="G4368">
        <v>12218</v>
      </c>
      <c r="H4368">
        <v>12218</v>
      </c>
      <c r="Z4368"/>
      <c r="AA4368"/>
      <c r="AC4368"/>
      <c r="AD4368"/>
    </row>
    <row r="4369" spans="3:30" hidden="1" x14ac:dyDescent="0.25">
      <c r="D4369" s="1">
        <v>0.25</v>
      </c>
      <c r="E4369">
        <v>12219</v>
      </c>
      <c r="F4369">
        <v>12225</v>
      </c>
      <c r="G4369">
        <v>12218</v>
      </c>
      <c r="H4369">
        <v>12223</v>
      </c>
      <c r="Z4369"/>
      <c r="AA4369"/>
      <c r="AC4369"/>
      <c r="AD4369"/>
    </row>
    <row r="4370" spans="3:30" hidden="1" x14ac:dyDescent="0.25">
      <c r="D4370" s="1">
        <v>0.29166666666666669</v>
      </c>
      <c r="E4370">
        <v>12223</v>
      </c>
      <c r="F4370">
        <v>12227</v>
      </c>
      <c r="G4370">
        <v>12220</v>
      </c>
      <c r="H4370">
        <v>12223</v>
      </c>
      <c r="Z4370"/>
      <c r="AA4370"/>
      <c r="AC4370"/>
      <c r="AD4370"/>
    </row>
    <row r="4371" spans="3:30" x14ac:dyDescent="0.25">
      <c r="D4371" s="2">
        <v>0.33333333333333331</v>
      </c>
      <c r="E4371">
        <v>12225</v>
      </c>
      <c r="F4371">
        <v>12225</v>
      </c>
      <c r="G4371">
        <v>12204</v>
      </c>
      <c r="H4371">
        <v>12204</v>
      </c>
      <c r="J4371">
        <v>-21</v>
      </c>
      <c r="K4371">
        <v>0</v>
      </c>
      <c r="L4371">
        <v>21</v>
      </c>
      <c r="M4371">
        <v>31</v>
      </c>
      <c r="R4371">
        <f>MAX(F4369:F4385)</f>
        <v>12261</v>
      </c>
      <c r="W4371">
        <f t="shared" ref="W4371:W4385" si="1492">ABS(M4371)</f>
        <v>31</v>
      </c>
      <c r="X4371">
        <f t="shared" ref="X4371:X4385" si="1493">ABS(J4371)</f>
        <v>21</v>
      </c>
      <c r="Y4371">
        <f t="shared" ref="Y4371:Y4385" si="1494">IF(R4371&lt;1000,ABS(R4371),0)</f>
        <v>0</v>
      </c>
      <c r="Z4371" s="22">
        <f t="shared" ref="Z4371:Z4385" si="1495">IF(N4371=1,0,ABS(N4371))</f>
        <v>0</v>
      </c>
      <c r="AA4371" s="22">
        <f t="shared" ref="AA4371:AA4385" si="1496">ABS(O4371)</f>
        <v>0</v>
      </c>
      <c r="AB4371">
        <f t="shared" ref="AB4371:AB4385" si="1497">IF(N4371=1,1,0)</f>
        <v>0</v>
      </c>
      <c r="AC4371" s="22">
        <f t="shared" ref="AC4371:AC4385" si="1498">IF(N4371=1,ABS(N4372),0)</f>
        <v>0</v>
      </c>
      <c r="AD4371" s="22">
        <f t="shared" ref="AD4371:AD4385" si="1499">IF(N4371=1,0,ABS(O4372))</f>
        <v>0.58904109589041098</v>
      </c>
    </row>
    <row r="4372" spans="3:30" x14ac:dyDescent="0.25">
      <c r="D4372" s="2">
        <v>0.375</v>
      </c>
      <c r="E4372">
        <v>12205</v>
      </c>
      <c r="F4372">
        <v>12215</v>
      </c>
      <c r="G4372">
        <v>12198</v>
      </c>
      <c r="H4372">
        <v>12215</v>
      </c>
      <c r="J4372">
        <v>10</v>
      </c>
      <c r="K4372">
        <f t="shared" ref="K4372:K4385" si="1500">K4371+J4373</f>
        <v>14</v>
      </c>
      <c r="L4372">
        <v>17</v>
      </c>
      <c r="N4372">
        <f>IF(J4371&lt;0,MIN(K4372:K4385),MAX(K4372:K4385))/R4351</f>
        <v>-4.1095890410958902E-2</v>
      </c>
      <c r="O4372">
        <f>IF(J4371&lt;0,MAX(K4372:K4385),MIN(K4372:K4385))/R4351</f>
        <v>0.58904109589041098</v>
      </c>
      <c r="R4372">
        <f>MIN(G4369:G4385)</f>
        <v>12198</v>
      </c>
      <c r="W4372">
        <f t="shared" si="1492"/>
        <v>0</v>
      </c>
      <c r="X4372">
        <f t="shared" si="1493"/>
        <v>10</v>
      </c>
      <c r="Y4372">
        <f t="shared" si="1494"/>
        <v>0</v>
      </c>
      <c r="Z4372" s="22">
        <f t="shared" si="1495"/>
        <v>4.1095890410958902E-2</v>
      </c>
      <c r="AA4372" s="22">
        <f t="shared" si="1496"/>
        <v>0.58904109589041098</v>
      </c>
      <c r="AB4372">
        <f t="shared" si="1497"/>
        <v>0</v>
      </c>
      <c r="AC4372" s="22">
        <f t="shared" si="1498"/>
        <v>0</v>
      </c>
      <c r="AD4372" s="22">
        <f t="shared" si="1499"/>
        <v>0</v>
      </c>
    </row>
    <row r="4373" spans="3:30" x14ac:dyDescent="0.25">
      <c r="D4373" s="1">
        <v>0.41666666666666669</v>
      </c>
      <c r="E4373">
        <v>12216</v>
      </c>
      <c r="F4373">
        <v>12232</v>
      </c>
      <c r="G4373">
        <v>12203</v>
      </c>
      <c r="H4373">
        <v>12230</v>
      </c>
      <c r="J4373">
        <v>14</v>
      </c>
      <c r="K4373">
        <f t="shared" si="1500"/>
        <v>8</v>
      </c>
      <c r="L4373">
        <v>29</v>
      </c>
      <c r="R4373">
        <f>R4371-R4372</f>
        <v>63</v>
      </c>
      <c r="W4373">
        <f t="shared" si="1492"/>
        <v>0</v>
      </c>
      <c r="X4373">
        <f t="shared" si="1493"/>
        <v>14</v>
      </c>
      <c r="Y4373">
        <f t="shared" si="1494"/>
        <v>63</v>
      </c>
      <c r="Z4373" s="22">
        <f t="shared" si="1495"/>
        <v>0</v>
      </c>
      <c r="AA4373" s="22">
        <f t="shared" si="1496"/>
        <v>0</v>
      </c>
      <c r="AB4373">
        <f t="shared" si="1497"/>
        <v>0</v>
      </c>
      <c r="AC4373" s="22">
        <f t="shared" si="1498"/>
        <v>0</v>
      </c>
      <c r="AD4373" s="22">
        <f t="shared" si="1499"/>
        <v>0</v>
      </c>
    </row>
    <row r="4374" spans="3:30" x14ac:dyDescent="0.25">
      <c r="D4374" s="1">
        <v>0.45833333333333331</v>
      </c>
      <c r="E4374">
        <v>12229</v>
      </c>
      <c r="F4374">
        <v>12238</v>
      </c>
      <c r="G4374">
        <v>12218</v>
      </c>
      <c r="H4374">
        <v>12223</v>
      </c>
      <c r="J4374">
        <v>-6</v>
      </c>
      <c r="K4374">
        <f t="shared" si="1500"/>
        <v>5</v>
      </c>
      <c r="L4374">
        <v>20</v>
      </c>
      <c r="R4374">
        <v>63</v>
      </c>
      <c r="W4374">
        <f t="shared" si="1492"/>
        <v>0</v>
      </c>
      <c r="X4374">
        <f t="shared" si="1493"/>
        <v>6</v>
      </c>
      <c r="Y4374">
        <f t="shared" si="1494"/>
        <v>63</v>
      </c>
      <c r="Z4374" s="22">
        <f t="shared" si="1495"/>
        <v>0</v>
      </c>
      <c r="AA4374" s="22">
        <f t="shared" si="1496"/>
        <v>0</v>
      </c>
      <c r="AB4374">
        <f t="shared" si="1497"/>
        <v>0</v>
      </c>
      <c r="AC4374" s="22">
        <f t="shared" si="1498"/>
        <v>0</v>
      </c>
      <c r="AD4374" s="22">
        <f t="shared" si="1499"/>
        <v>0</v>
      </c>
    </row>
    <row r="4375" spans="3:30" x14ac:dyDescent="0.25">
      <c r="D4375" s="1">
        <v>0.5</v>
      </c>
      <c r="E4375">
        <v>12223</v>
      </c>
      <c r="F4375">
        <v>12225</v>
      </c>
      <c r="G4375">
        <v>12209</v>
      </c>
      <c r="H4375">
        <v>12220</v>
      </c>
      <c r="J4375">
        <v>-3</v>
      </c>
      <c r="K4375">
        <f t="shared" si="1500"/>
        <v>-2</v>
      </c>
      <c r="L4375">
        <v>16</v>
      </c>
      <c r="W4375">
        <f t="shared" si="1492"/>
        <v>0</v>
      </c>
      <c r="X4375">
        <f t="shared" si="1493"/>
        <v>3</v>
      </c>
      <c r="Y4375">
        <f t="shared" si="1494"/>
        <v>0</v>
      </c>
      <c r="Z4375" s="22">
        <f t="shared" si="1495"/>
        <v>0</v>
      </c>
      <c r="AA4375" s="22">
        <f t="shared" si="1496"/>
        <v>0</v>
      </c>
      <c r="AB4375">
        <f t="shared" si="1497"/>
        <v>0</v>
      </c>
      <c r="AC4375" s="22">
        <f t="shared" si="1498"/>
        <v>0</v>
      </c>
      <c r="AD4375" s="22">
        <f t="shared" si="1499"/>
        <v>0</v>
      </c>
    </row>
    <row r="4376" spans="3:30" x14ac:dyDescent="0.25">
      <c r="C4376">
        <v>1</v>
      </c>
      <c r="D4376" s="1">
        <v>0.54166666666666663</v>
      </c>
      <c r="E4376">
        <v>12220</v>
      </c>
      <c r="F4376">
        <v>12220</v>
      </c>
      <c r="G4376">
        <v>12209</v>
      </c>
      <c r="H4376">
        <v>12213</v>
      </c>
      <c r="J4376">
        <v>-7</v>
      </c>
      <c r="K4376">
        <f t="shared" si="1500"/>
        <v>0</v>
      </c>
      <c r="L4376">
        <v>11</v>
      </c>
      <c r="W4376">
        <f t="shared" si="1492"/>
        <v>0</v>
      </c>
      <c r="X4376">
        <f t="shared" si="1493"/>
        <v>7</v>
      </c>
      <c r="Y4376">
        <f t="shared" si="1494"/>
        <v>0</v>
      </c>
      <c r="Z4376" s="22">
        <f t="shared" si="1495"/>
        <v>0</v>
      </c>
      <c r="AA4376" s="22">
        <f t="shared" si="1496"/>
        <v>0</v>
      </c>
      <c r="AB4376">
        <f t="shared" si="1497"/>
        <v>0</v>
      </c>
      <c r="AC4376" s="22">
        <f t="shared" si="1498"/>
        <v>0</v>
      </c>
      <c r="AD4376" s="22">
        <f t="shared" si="1499"/>
        <v>0</v>
      </c>
    </row>
    <row r="4377" spans="3:30" x14ac:dyDescent="0.25">
      <c r="D4377" s="1">
        <v>0.58333333333333337</v>
      </c>
      <c r="E4377">
        <v>12212</v>
      </c>
      <c r="F4377">
        <v>12215</v>
      </c>
      <c r="G4377">
        <v>12199</v>
      </c>
      <c r="H4377">
        <v>12214</v>
      </c>
      <c r="J4377">
        <v>2</v>
      </c>
      <c r="K4377">
        <f t="shared" si="1500"/>
        <v>-3</v>
      </c>
      <c r="L4377">
        <v>16</v>
      </c>
      <c r="W4377">
        <f t="shared" si="1492"/>
        <v>0</v>
      </c>
      <c r="X4377">
        <f t="shared" si="1493"/>
        <v>2</v>
      </c>
      <c r="Y4377">
        <f t="shared" si="1494"/>
        <v>0</v>
      </c>
      <c r="Z4377" s="22">
        <f t="shared" si="1495"/>
        <v>0</v>
      </c>
      <c r="AA4377" s="22">
        <f t="shared" si="1496"/>
        <v>0</v>
      </c>
      <c r="AB4377">
        <f t="shared" si="1497"/>
        <v>0</v>
      </c>
      <c r="AC4377" s="22">
        <f t="shared" si="1498"/>
        <v>0</v>
      </c>
      <c r="AD4377" s="22">
        <f t="shared" si="1499"/>
        <v>0</v>
      </c>
    </row>
    <row r="4378" spans="3:30" x14ac:dyDescent="0.25">
      <c r="D4378" s="1">
        <v>0.625</v>
      </c>
      <c r="E4378">
        <v>12213</v>
      </c>
      <c r="F4378">
        <v>12216</v>
      </c>
      <c r="G4378">
        <v>12203</v>
      </c>
      <c r="H4378">
        <v>12210</v>
      </c>
      <c r="J4378">
        <v>-3</v>
      </c>
      <c r="K4378">
        <f t="shared" si="1500"/>
        <v>14</v>
      </c>
      <c r="L4378">
        <v>13</v>
      </c>
      <c r="W4378">
        <f t="shared" si="1492"/>
        <v>0</v>
      </c>
      <c r="X4378">
        <f t="shared" si="1493"/>
        <v>3</v>
      </c>
      <c r="Y4378">
        <f t="shared" si="1494"/>
        <v>0</v>
      </c>
      <c r="Z4378" s="22">
        <f t="shared" si="1495"/>
        <v>0</v>
      </c>
      <c r="AA4378" s="22">
        <f t="shared" si="1496"/>
        <v>0</v>
      </c>
      <c r="AB4378">
        <f t="shared" si="1497"/>
        <v>0</v>
      </c>
      <c r="AC4378" s="22">
        <f t="shared" si="1498"/>
        <v>0</v>
      </c>
      <c r="AD4378" s="22">
        <f t="shared" si="1499"/>
        <v>0</v>
      </c>
    </row>
    <row r="4379" spans="3:30" x14ac:dyDescent="0.25">
      <c r="D4379" s="1">
        <v>0.66666666666666663</v>
      </c>
      <c r="E4379">
        <v>12210</v>
      </c>
      <c r="F4379">
        <v>12230</v>
      </c>
      <c r="G4379">
        <v>12202</v>
      </c>
      <c r="H4379">
        <v>12227</v>
      </c>
      <c r="J4379">
        <v>17</v>
      </c>
      <c r="K4379">
        <f t="shared" si="1500"/>
        <v>33</v>
      </c>
      <c r="L4379">
        <v>28</v>
      </c>
      <c r="W4379">
        <f t="shared" si="1492"/>
        <v>0</v>
      </c>
      <c r="X4379">
        <f t="shared" si="1493"/>
        <v>17</v>
      </c>
      <c r="Y4379">
        <f t="shared" si="1494"/>
        <v>0</v>
      </c>
      <c r="Z4379" s="22">
        <f t="shared" si="1495"/>
        <v>0</v>
      </c>
      <c r="AA4379" s="22">
        <f t="shared" si="1496"/>
        <v>0</v>
      </c>
      <c r="AB4379">
        <f t="shared" si="1497"/>
        <v>0</v>
      </c>
      <c r="AC4379" s="22">
        <f t="shared" si="1498"/>
        <v>0</v>
      </c>
      <c r="AD4379" s="22">
        <f t="shared" si="1499"/>
        <v>0</v>
      </c>
    </row>
    <row r="4380" spans="3:30" x14ac:dyDescent="0.25">
      <c r="D4380" s="1">
        <v>0.70833333333333337</v>
      </c>
      <c r="E4380">
        <v>12227</v>
      </c>
      <c r="F4380">
        <v>12247</v>
      </c>
      <c r="G4380">
        <v>12224</v>
      </c>
      <c r="H4380">
        <v>12246</v>
      </c>
      <c r="J4380">
        <v>19</v>
      </c>
      <c r="K4380">
        <f t="shared" si="1500"/>
        <v>31</v>
      </c>
      <c r="L4380">
        <v>23</v>
      </c>
      <c r="W4380">
        <f t="shared" si="1492"/>
        <v>0</v>
      </c>
      <c r="X4380">
        <f t="shared" si="1493"/>
        <v>19</v>
      </c>
      <c r="Y4380">
        <f t="shared" si="1494"/>
        <v>0</v>
      </c>
      <c r="Z4380" s="22">
        <f t="shared" si="1495"/>
        <v>0</v>
      </c>
      <c r="AA4380" s="22">
        <f t="shared" si="1496"/>
        <v>0</v>
      </c>
      <c r="AB4380">
        <f t="shared" si="1497"/>
        <v>0</v>
      </c>
      <c r="AC4380" s="22">
        <f t="shared" si="1498"/>
        <v>0</v>
      </c>
      <c r="AD4380" s="22">
        <f t="shared" si="1499"/>
        <v>0</v>
      </c>
    </row>
    <row r="4381" spans="3:30" x14ac:dyDescent="0.25">
      <c r="D4381" s="1">
        <v>0.75</v>
      </c>
      <c r="E4381">
        <v>12246</v>
      </c>
      <c r="F4381">
        <v>12261</v>
      </c>
      <c r="G4381">
        <v>12241</v>
      </c>
      <c r="H4381">
        <v>12244</v>
      </c>
      <c r="J4381">
        <v>-2</v>
      </c>
      <c r="K4381">
        <f t="shared" si="1500"/>
        <v>28</v>
      </c>
      <c r="L4381">
        <v>20</v>
      </c>
      <c r="W4381">
        <f t="shared" si="1492"/>
        <v>0</v>
      </c>
      <c r="X4381">
        <f t="shared" si="1493"/>
        <v>2</v>
      </c>
      <c r="Y4381">
        <f t="shared" si="1494"/>
        <v>0</v>
      </c>
      <c r="Z4381" s="22">
        <f t="shared" si="1495"/>
        <v>0</v>
      </c>
      <c r="AA4381" s="22">
        <f t="shared" si="1496"/>
        <v>0</v>
      </c>
      <c r="AB4381">
        <f t="shared" si="1497"/>
        <v>0</v>
      </c>
      <c r="AC4381" s="22">
        <f t="shared" si="1498"/>
        <v>0</v>
      </c>
      <c r="AD4381" s="22">
        <f t="shared" si="1499"/>
        <v>0</v>
      </c>
    </row>
    <row r="4382" spans="3:30" x14ac:dyDescent="0.25">
      <c r="D4382" s="1">
        <v>0.79166666666666663</v>
      </c>
      <c r="E4382">
        <v>12244</v>
      </c>
      <c r="F4382">
        <v>12248</v>
      </c>
      <c r="G4382">
        <v>12233</v>
      </c>
      <c r="H4382">
        <v>12241</v>
      </c>
      <c r="J4382">
        <v>-3</v>
      </c>
      <c r="K4382">
        <f t="shared" si="1500"/>
        <v>35</v>
      </c>
      <c r="L4382">
        <v>15</v>
      </c>
      <c r="W4382">
        <f t="shared" si="1492"/>
        <v>0</v>
      </c>
      <c r="X4382">
        <f t="shared" si="1493"/>
        <v>3</v>
      </c>
      <c r="Y4382">
        <f t="shared" si="1494"/>
        <v>0</v>
      </c>
      <c r="Z4382" s="22">
        <f t="shared" si="1495"/>
        <v>0</v>
      </c>
      <c r="AA4382" s="22">
        <f t="shared" si="1496"/>
        <v>0</v>
      </c>
      <c r="AB4382">
        <f t="shared" si="1497"/>
        <v>0</v>
      </c>
      <c r="AC4382" s="22">
        <f t="shared" si="1498"/>
        <v>0</v>
      </c>
      <c r="AD4382" s="22">
        <f t="shared" si="1499"/>
        <v>0</v>
      </c>
    </row>
    <row r="4383" spans="3:30" x14ac:dyDescent="0.25">
      <c r="D4383" s="1">
        <v>0.83333333333333337</v>
      </c>
      <c r="E4383">
        <v>12241</v>
      </c>
      <c r="F4383">
        <v>12252</v>
      </c>
      <c r="G4383">
        <v>12240</v>
      </c>
      <c r="H4383">
        <v>12248</v>
      </c>
      <c r="J4383">
        <v>7</v>
      </c>
      <c r="K4383">
        <f t="shared" si="1500"/>
        <v>33</v>
      </c>
      <c r="L4383">
        <v>12</v>
      </c>
      <c r="W4383">
        <f t="shared" si="1492"/>
        <v>0</v>
      </c>
      <c r="X4383">
        <f t="shared" si="1493"/>
        <v>7</v>
      </c>
      <c r="Y4383">
        <f t="shared" si="1494"/>
        <v>0</v>
      </c>
      <c r="Z4383" s="22">
        <f t="shared" si="1495"/>
        <v>0</v>
      </c>
      <c r="AA4383" s="22">
        <f t="shared" si="1496"/>
        <v>0</v>
      </c>
      <c r="AB4383">
        <f t="shared" si="1497"/>
        <v>0</v>
      </c>
      <c r="AC4383" s="22">
        <f t="shared" si="1498"/>
        <v>0</v>
      </c>
      <c r="AD4383" s="22">
        <f t="shared" si="1499"/>
        <v>0</v>
      </c>
    </row>
    <row r="4384" spans="3:30" x14ac:dyDescent="0.25">
      <c r="D4384" s="1">
        <v>0.875</v>
      </c>
      <c r="E4384">
        <v>12248</v>
      </c>
      <c r="F4384">
        <v>12254</v>
      </c>
      <c r="G4384">
        <v>12242</v>
      </c>
      <c r="H4384">
        <v>12246</v>
      </c>
      <c r="J4384">
        <v>-2</v>
      </c>
      <c r="K4384">
        <f t="shared" si="1500"/>
        <v>43</v>
      </c>
      <c r="L4384">
        <v>12</v>
      </c>
      <c r="W4384">
        <f t="shared" si="1492"/>
        <v>0</v>
      </c>
      <c r="X4384">
        <f t="shared" si="1493"/>
        <v>2</v>
      </c>
      <c r="Y4384">
        <f t="shared" si="1494"/>
        <v>0</v>
      </c>
      <c r="Z4384" s="22">
        <f t="shared" si="1495"/>
        <v>0</v>
      </c>
      <c r="AA4384" s="22">
        <f t="shared" si="1496"/>
        <v>0</v>
      </c>
      <c r="AB4384">
        <f t="shared" si="1497"/>
        <v>0</v>
      </c>
      <c r="AC4384" s="22">
        <f t="shared" si="1498"/>
        <v>0</v>
      </c>
      <c r="AD4384" s="22">
        <f t="shared" si="1499"/>
        <v>0</v>
      </c>
    </row>
    <row r="4385" spans="3:30" x14ac:dyDescent="0.25">
      <c r="D4385" s="2">
        <v>0.91666666666666663</v>
      </c>
      <c r="E4385">
        <v>12246</v>
      </c>
      <c r="F4385">
        <v>12259</v>
      </c>
      <c r="G4385">
        <v>12245</v>
      </c>
      <c r="H4385">
        <v>12256</v>
      </c>
      <c r="J4385">
        <v>10</v>
      </c>
      <c r="K4385">
        <f t="shared" si="1500"/>
        <v>43</v>
      </c>
      <c r="L4385">
        <v>14</v>
      </c>
      <c r="W4385">
        <f t="shared" si="1492"/>
        <v>0</v>
      </c>
      <c r="X4385">
        <f t="shared" si="1493"/>
        <v>10</v>
      </c>
      <c r="Y4385">
        <f t="shared" si="1494"/>
        <v>0</v>
      </c>
      <c r="Z4385" s="22">
        <f t="shared" si="1495"/>
        <v>0</v>
      </c>
      <c r="AA4385" s="22">
        <f t="shared" si="1496"/>
        <v>0</v>
      </c>
      <c r="AB4385">
        <f t="shared" si="1497"/>
        <v>0</v>
      </c>
      <c r="AC4385" s="22">
        <f t="shared" si="1498"/>
        <v>0</v>
      </c>
      <c r="AD4385" s="22">
        <f t="shared" si="1499"/>
        <v>0</v>
      </c>
    </row>
    <row r="4386" spans="3:30" hidden="1" x14ac:dyDescent="0.25">
      <c r="D4386" s="1">
        <v>0.95833333333333337</v>
      </c>
      <c r="E4386">
        <v>12257</v>
      </c>
      <c r="F4386">
        <v>12271</v>
      </c>
      <c r="G4386">
        <v>12254</v>
      </c>
      <c r="H4386">
        <v>12271</v>
      </c>
      <c r="Z4386"/>
      <c r="AA4386"/>
      <c r="AC4386"/>
      <c r="AD4386"/>
    </row>
    <row r="4387" spans="3:30" hidden="1" x14ac:dyDescent="0.25">
      <c r="D4387" s="1">
        <v>4.1666666666666664E-2</v>
      </c>
      <c r="E4387">
        <v>12273</v>
      </c>
      <c r="F4387">
        <v>12280</v>
      </c>
      <c r="G4387">
        <v>12264</v>
      </c>
      <c r="H4387">
        <v>12265</v>
      </c>
      <c r="Z4387"/>
      <c r="AA4387"/>
      <c r="AC4387"/>
      <c r="AD4387"/>
    </row>
    <row r="4388" spans="3:30" hidden="1" x14ac:dyDescent="0.25">
      <c r="D4388" s="1">
        <v>8.3333333333333329E-2</v>
      </c>
      <c r="E4388">
        <v>12264</v>
      </c>
      <c r="F4388">
        <v>12265</v>
      </c>
      <c r="G4388">
        <v>12257</v>
      </c>
      <c r="H4388">
        <v>12259</v>
      </c>
      <c r="Z4388"/>
      <c r="AA4388"/>
      <c r="AC4388"/>
      <c r="AD4388"/>
    </row>
    <row r="4389" spans="3:30" hidden="1" x14ac:dyDescent="0.25">
      <c r="D4389" s="1">
        <v>0.125</v>
      </c>
      <c r="E4389">
        <v>12257</v>
      </c>
      <c r="F4389">
        <v>12259</v>
      </c>
      <c r="G4389">
        <v>12246</v>
      </c>
      <c r="H4389">
        <v>12258</v>
      </c>
      <c r="Z4389"/>
      <c r="AA4389"/>
      <c r="AC4389"/>
      <c r="AD4389"/>
    </row>
    <row r="4390" spans="3:30" hidden="1" x14ac:dyDescent="0.25">
      <c r="D4390" s="1">
        <v>0.16666666666666666</v>
      </c>
      <c r="E4390">
        <v>12258</v>
      </c>
      <c r="F4390">
        <v>12264</v>
      </c>
      <c r="G4390">
        <v>12250</v>
      </c>
      <c r="H4390">
        <v>12254</v>
      </c>
      <c r="Z4390"/>
      <c r="AA4390"/>
      <c r="AC4390"/>
      <c r="AD4390"/>
    </row>
    <row r="4391" spans="3:30" hidden="1" x14ac:dyDescent="0.25">
      <c r="D4391" s="1">
        <v>0.20833333333333334</v>
      </c>
      <c r="E4391">
        <v>12253</v>
      </c>
      <c r="F4391">
        <v>12254</v>
      </c>
      <c r="G4391">
        <v>12247</v>
      </c>
      <c r="H4391">
        <v>12252</v>
      </c>
      <c r="Z4391"/>
      <c r="AA4391"/>
      <c r="AC4391"/>
      <c r="AD4391"/>
    </row>
    <row r="4392" spans="3:30" hidden="1" x14ac:dyDescent="0.25">
      <c r="D4392" s="1">
        <v>0.25</v>
      </c>
      <c r="E4392">
        <v>12254</v>
      </c>
      <c r="F4392">
        <v>12257</v>
      </c>
      <c r="G4392">
        <v>12251</v>
      </c>
      <c r="H4392">
        <v>12254</v>
      </c>
      <c r="Z4392"/>
      <c r="AA4392"/>
      <c r="AC4392"/>
      <c r="AD4392"/>
    </row>
    <row r="4393" spans="3:30" hidden="1" x14ac:dyDescent="0.25">
      <c r="D4393" s="1">
        <v>0.29166666666666669</v>
      </c>
      <c r="E4393">
        <v>12254</v>
      </c>
      <c r="F4393">
        <v>12255</v>
      </c>
      <c r="G4393">
        <v>12245</v>
      </c>
      <c r="H4393">
        <v>12246</v>
      </c>
      <c r="Z4393"/>
      <c r="AA4393"/>
      <c r="AC4393"/>
      <c r="AD4393"/>
    </row>
    <row r="4394" spans="3:30" x14ac:dyDescent="0.25">
      <c r="D4394" s="2">
        <v>0.33333333333333331</v>
      </c>
      <c r="E4394">
        <v>12245</v>
      </c>
      <c r="F4394">
        <v>12246</v>
      </c>
      <c r="G4394">
        <v>12222</v>
      </c>
      <c r="H4394">
        <v>12230</v>
      </c>
      <c r="J4394">
        <v>-15</v>
      </c>
      <c r="K4394">
        <v>0</v>
      </c>
      <c r="L4394">
        <v>24</v>
      </c>
      <c r="M4394">
        <v>74</v>
      </c>
      <c r="R4394">
        <f>MAX(F4392:F4408)</f>
        <v>12341</v>
      </c>
      <c r="W4394">
        <f t="shared" ref="W4394:W4408" si="1501">ABS(M4394)</f>
        <v>74</v>
      </c>
      <c r="X4394">
        <f t="shared" ref="X4394:X4408" si="1502">ABS(J4394)</f>
        <v>15</v>
      </c>
      <c r="Y4394">
        <f t="shared" ref="Y4394:Y4408" si="1503">IF(R4394&lt;1000,ABS(R4394),0)</f>
        <v>0</v>
      </c>
      <c r="Z4394" s="22">
        <f t="shared" ref="Z4394:Z4408" si="1504">IF(N4394=1,0,ABS(N4394))</f>
        <v>0</v>
      </c>
      <c r="AA4394" s="22">
        <f t="shared" ref="AA4394:AA4408" si="1505">ABS(O4394)</f>
        <v>0</v>
      </c>
      <c r="AB4394">
        <f t="shared" ref="AB4394:AB4408" si="1506">IF(N4394=1,1,0)</f>
        <v>0</v>
      </c>
      <c r="AC4394" s="22">
        <f t="shared" ref="AC4394:AC4408" si="1507">IF(N4394=1,ABS(N4395),0)</f>
        <v>0</v>
      </c>
      <c r="AD4394" s="22">
        <f t="shared" ref="AD4394:AD4408" si="1508">IF(N4394=1,0,ABS(O4395))</f>
        <v>1.3492063492063493</v>
      </c>
    </row>
    <row r="4395" spans="3:30" x14ac:dyDescent="0.25">
      <c r="D4395" s="2">
        <v>0.375</v>
      </c>
      <c r="E4395">
        <v>12232</v>
      </c>
      <c r="F4395">
        <v>12245</v>
      </c>
      <c r="G4395">
        <v>12217</v>
      </c>
      <c r="H4395">
        <v>12239</v>
      </c>
      <c r="J4395">
        <v>7</v>
      </c>
      <c r="K4395">
        <f t="shared" ref="K4395:K4408" si="1509">K4394+J4396</f>
        <v>5</v>
      </c>
      <c r="L4395">
        <v>28</v>
      </c>
      <c r="N4395">
        <f>IF(J4394&lt;0,MIN(K4395:K4408),MAX(K4395:K4408))/R4374</f>
        <v>4.7619047619047616E-2</v>
      </c>
      <c r="O4395">
        <f>IF(J4394&lt;0,MAX(K4395:K4408),MIN(K4395:K4408))/R4374</f>
        <v>1.3492063492063493</v>
      </c>
      <c r="R4395">
        <f>MIN(G4392:G4408)</f>
        <v>12217</v>
      </c>
      <c r="W4395">
        <f t="shared" si="1501"/>
        <v>0</v>
      </c>
      <c r="X4395">
        <f t="shared" si="1502"/>
        <v>7</v>
      </c>
      <c r="Y4395">
        <f t="shared" si="1503"/>
        <v>0</v>
      </c>
      <c r="Z4395" s="22">
        <f t="shared" si="1504"/>
        <v>4.7619047619047616E-2</v>
      </c>
      <c r="AA4395" s="22">
        <f t="shared" si="1505"/>
        <v>1.3492063492063493</v>
      </c>
      <c r="AB4395">
        <f t="shared" si="1506"/>
        <v>0</v>
      </c>
      <c r="AC4395" s="22">
        <f t="shared" si="1507"/>
        <v>0</v>
      </c>
      <c r="AD4395" s="22">
        <f t="shared" si="1508"/>
        <v>0</v>
      </c>
    </row>
    <row r="4396" spans="3:30" x14ac:dyDescent="0.25">
      <c r="D4396" s="1">
        <v>0.41666666666666669</v>
      </c>
      <c r="E4396">
        <v>12238</v>
      </c>
      <c r="F4396">
        <v>12254</v>
      </c>
      <c r="G4396">
        <v>12229</v>
      </c>
      <c r="H4396">
        <v>12243</v>
      </c>
      <c r="J4396">
        <v>5</v>
      </c>
      <c r="K4396">
        <f t="shared" si="1509"/>
        <v>3</v>
      </c>
      <c r="L4396">
        <v>25</v>
      </c>
      <c r="R4396">
        <f>R4394-R4395</f>
        <v>124</v>
      </c>
      <c r="W4396">
        <f t="shared" si="1501"/>
        <v>0</v>
      </c>
      <c r="X4396">
        <f t="shared" si="1502"/>
        <v>5</v>
      </c>
      <c r="Y4396">
        <f t="shared" si="1503"/>
        <v>124</v>
      </c>
      <c r="Z4396" s="22">
        <f t="shared" si="1504"/>
        <v>0</v>
      </c>
      <c r="AA4396" s="22">
        <f t="shared" si="1505"/>
        <v>0</v>
      </c>
      <c r="AB4396">
        <f t="shared" si="1506"/>
        <v>0</v>
      </c>
      <c r="AC4396" s="22">
        <f t="shared" si="1507"/>
        <v>0</v>
      </c>
      <c r="AD4396" s="22">
        <f t="shared" si="1508"/>
        <v>0</v>
      </c>
    </row>
    <row r="4397" spans="3:30" x14ac:dyDescent="0.25">
      <c r="D4397" s="1">
        <v>0.45833333333333331</v>
      </c>
      <c r="E4397">
        <v>12243</v>
      </c>
      <c r="F4397">
        <v>12251</v>
      </c>
      <c r="G4397">
        <v>12232</v>
      </c>
      <c r="H4397">
        <v>12241</v>
      </c>
      <c r="J4397">
        <v>-2</v>
      </c>
      <c r="K4397">
        <f t="shared" si="1509"/>
        <v>11</v>
      </c>
      <c r="L4397">
        <v>19</v>
      </c>
      <c r="R4397">
        <v>124</v>
      </c>
      <c r="W4397">
        <f t="shared" si="1501"/>
        <v>0</v>
      </c>
      <c r="X4397">
        <f t="shared" si="1502"/>
        <v>2</v>
      </c>
      <c r="Y4397">
        <f t="shared" si="1503"/>
        <v>124</v>
      </c>
      <c r="Z4397" s="22">
        <f t="shared" si="1504"/>
        <v>0</v>
      </c>
      <c r="AA4397" s="22">
        <f t="shared" si="1505"/>
        <v>0</v>
      </c>
      <c r="AB4397">
        <f t="shared" si="1506"/>
        <v>0</v>
      </c>
      <c r="AC4397" s="22">
        <f t="shared" si="1507"/>
        <v>0</v>
      </c>
      <c r="AD4397" s="22">
        <f t="shared" si="1508"/>
        <v>0</v>
      </c>
    </row>
    <row r="4398" spans="3:30" x14ac:dyDescent="0.25">
      <c r="D4398" s="1">
        <v>0.5</v>
      </c>
      <c r="E4398">
        <v>12243</v>
      </c>
      <c r="F4398">
        <v>12259</v>
      </c>
      <c r="G4398">
        <v>12236</v>
      </c>
      <c r="H4398">
        <v>12251</v>
      </c>
      <c r="J4398">
        <v>8</v>
      </c>
      <c r="K4398">
        <f t="shared" si="1509"/>
        <v>4</v>
      </c>
      <c r="L4398">
        <v>23</v>
      </c>
      <c r="W4398">
        <f t="shared" si="1501"/>
        <v>0</v>
      </c>
      <c r="X4398">
        <f t="shared" si="1502"/>
        <v>8</v>
      </c>
      <c r="Y4398">
        <f t="shared" si="1503"/>
        <v>0</v>
      </c>
      <c r="Z4398" s="22">
        <f t="shared" si="1504"/>
        <v>0</v>
      </c>
      <c r="AA4398" s="22">
        <f t="shared" si="1505"/>
        <v>0</v>
      </c>
      <c r="AB4398">
        <f t="shared" si="1506"/>
        <v>0</v>
      </c>
      <c r="AC4398" s="22">
        <f t="shared" si="1507"/>
        <v>0</v>
      </c>
      <c r="AD4398" s="22">
        <f t="shared" si="1508"/>
        <v>0</v>
      </c>
    </row>
    <row r="4399" spans="3:30" x14ac:dyDescent="0.25">
      <c r="C4399">
        <v>1</v>
      </c>
      <c r="D4399" s="1">
        <v>0.54166666666666663</v>
      </c>
      <c r="E4399">
        <v>12252</v>
      </c>
      <c r="F4399">
        <v>12256</v>
      </c>
      <c r="G4399">
        <v>12242</v>
      </c>
      <c r="H4399">
        <v>12245</v>
      </c>
      <c r="J4399">
        <v>-7</v>
      </c>
      <c r="K4399">
        <f t="shared" si="1509"/>
        <v>11</v>
      </c>
      <c r="L4399">
        <v>14</v>
      </c>
      <c r="W4399">
        <f t="shared" si="1501"/>
        <v>0</v>
      </c>
      <c r="X4399">
        <f t="shared" si="1502"/>
        <v>7</v>
      </c>
      <c r="Y4399">
        <f t="shared" si="1503"/>
        <v>0</v>
      </c>
      <c r="Z4399" s="22">
        <f t="shared" si="1504"/>
        <v>0</v>
      </c>
      <c r="AA4399" s="22">
        <f t="shared" si="1505"/>
        <v>0</v>
      </c>
      <c r="AB4399">
        <f t="shared" si="1506"/>
        <v>0</v>
      </c>
      <c r="AC4399" s="22">
        <f t="shared" si="1507"/>
        <v>0</v>
      </c>
      <c r="AD4399" s="22">
        <f t="shared" si="1508"/>
        <v>0</v>
      </c>
    </row>
    <row r="4400" spans="3:30" x14ac:dyDescent="0.25">
      <c r="D4400" s="1">
        <v>0.58333333333333337</v>
      </c>
      <c r="E4400">
        <v>12246</v>
      </c>
      <c r="F4400">
        <v>12258</v>
      </c>
      <c r="G4400">
        <v>12246</v>
      </c>
      <c r="H4400">
        <v>12253</v>
      </c>
      <c r="J4400">
        <v>7</v>
      </c>
      <c r="K4400">
        <f t="shared" si="1509"/>
        <v>14</v>
      </c>
      <c r="L4400">
        <v>12</v>
      </c>
      <c r="W4400">
        <f t="shared" si="1501"/>
        <v>0</v>
      </c>
      <c r="X4400">
        <f t="shared" si="1502"/>
        <v>7</v>
      </c>
      <c r="Y4400">
        <f t="shared" si="1503"/>
        <v>0</v>
      </c>
      <c r="Z4400" s="22">
        <f t="shared" si="1504"/>
        <v>0</v>
      </c>
      <c r="AA4400" s="22">
        <f t="shared" si="1505"/>
        <v>0</v>
      </c>
      <c r="AB4400">
        <f t="shared" si="1506"/>
        <v>0</v>
      </c>
      <c r="AC4400" s="22">
        <f t="shared" si="1507"/>
        <v>0</v>
      </c>
      <c r="AD4400" s="22">
        <f t="shared" si="1508"/>
        <v>0</v>
      </c>
    </row>
    <row r="4401" spans="4:30" x14ac:dyDescent="0.25">
      <c r="D4401" s="1">
        <v>0.625</v>
      </c>
      <c r="E4401">
        <v>12253</v>
      </c>
      <c r="F4401">
        <v>12268</v>
      </c>
      <c r="G4401">
        <v>12253</v>
      </c>
      <c r="H4401">
        <v>12256</v>
      </c>
      <c r="J4401">
        <v>3</v>
      </c>
      <c r="K4401">
        <f t="shared" si="1509"/>
        <v>17</v>
      </c>
      <c r="L4401">
        <v>15</v>
      </c>
      <c r="W4401">
        <f t="shared" si="1501"/>
        <v>0</v>
      </c>
      <c r="X4401">
        <f t="shared" si="1502"/>
        <v>3</v>
      </c>
      <c r="Y4401">
        <f t="shared" si="1503"/>
        <v>0</v>
      </c>
      <c r="Z4401" s="22">
        <f t="shared" si="1504"/>
        <v>0</v>
      </c>
      <c r="AA4401" s="22">
        <f t="shared" si="1505"/>
        <v>0</v>
      </c>
      <c r="AB4401">
        <f t="shared" si="1506"/>
        <v>0</v>
      </c>
      <c r="AC4401" s="22">
        <f t="shared" si="1507"/>
        <v>0</v>
      </c>
      <c r="AD4401" s="22">
        <f t="shared" si="1508"/>
        <v>0</v>
      </c>
    </row>
    <row r="4402" spans="4:30" x14ac:dyDescent="0.25">
      <c r="D4402" s="1">
        <v>0.66666666666666663</v>
      </c>
      <c r="E4402">
        <v>12256</v>
      </c>
      <c r="F4402">
        <v>12268</v>
      </c>
      <c r="G4402">
        <v>12242</v>
      </c>
      <c r="H4402">
        <v>12259</v>
      </c>
      <c r="J4402">
        <v>3</v>
      </c>
      <c r="K4402">
        <f t="shared" si="1509"/>
        <v>41</v>
      </c>
      <c r="L4402">
        <v>26</v>
      </c>
      <c r="W4402">
        <f t="shared" si="1501"/>
        <v>0</v>
      </c>
      <c r="X4402">
        <f t="shared" si="1502"/>
        <v>3</v>
      </c>
      <c r="Y4402">
        <f t="shared" si="1503"/>
        <v>0</v>
      </c>
      <c r="Z4402" s="22">
        <f t="shared" si="1504"/>
        <v>0</v>
      </c>
      <c r="AA4402" s="22">
        <f t="shared" si="1505"/>
        <v>0</v>
      </c>
      <c r="AB4402">
        <f t="shared" si="1506"/>
        <v>0</v>
      </c>
      <c r="AC4402" s="22">
        <f t="shared" si="1507"/>
        <v>0</v>
      </c>
      <c r="AD4402" s="22">
        <f t="shared" si="1508"/>
        <v>0</v>
      </c>
    </row>
    <row r="4403" spans="4:30" x14ac:dyDescent="0.25">
      <c r="D4403" s="1">
        <v>0.70833333333333337</v>
      </c>
      <c r="E4403">
        <v>12259</v>
      </c>
      <c r="F4403">
        <v>12290</v>
      </c>
      <c r="G4403">
        <v>12258</v>
      </c>
      <c r="H4403">
        <v>12283</v>
      </c>
      <c r="J4403">
        <v>24</v>
      </c>
      <c r="K4403">
        <f t="shared" si="1509"/>
        <v>68</v>
      </c>
      <c r="L4403">
        <v>32</v>
      </c>
      <c r="W4403">
        <f t="shared" si="1501"/>
        <v>0</v>
      </c>
      <c r="X4403">
        <f t="shared" si="1502"/>
        <v>24</v>
      </c>
      <c r="Y4403">
        <f t="shared" si="1503"/>
        <v>0</v>
      </c>
      <c r="Z4403" s="22">
        <f t="shared" si="1504"/>
        <v>0</v>
      </c>
      <c r="AA4403" s="22">
        <f t="shared" si="1505"/>
        <v>0</v>
      </c>
      <c r="AB4403">
        <f t="shared" si="1506"/>
        <v>0</v>
      </c>
      <c r="AC4403" s="22">
        <f t="shared" si="1507"/>
        <v>0</v>
      </c>
      <c r="AD4403" s="22">
        <f t="shared" si="1508"/>
        <v>0</v>
      </c>
    </row>
    <row r="4404" spans="4:30" x14ac:dyDescent="0.25">
      <c r="D4404" s="1">
        <v>0.75</v>
      </c>
      <c r="E4404">
        <v>12282</v>
      </c>
      <c r="F4404">
        <v>12315</v>
      </c>
      <c r="G4404">
        <v>12275</v>
      </c>
      <c r="H4404">
        <v>12309</v>
      </c>
      <c r="J4404">
        <v>27</v>
      </c>
      <c r="K4404">
        <f t="shared" si="1509"/>
        <v>76</v>
      </c>
      <c r="L4404">
        <v>40</v>
      </c>
      <c r="W4404">
        <f t="shared" si="1501"/>
        <v>0</v>
      </c>
      <c r="X4404">
        <f t="shared" si="1502"/>
        <v>27</v>
      </c>
      <c r="Y4404">
        <f t="shared" si="1503"/>
        <v>0</v>
      </c>
      <c r="Z4404" s="22">
        <f t="shared" si="1504"/>
        <v>0</v>
      </c>
      <c r="AA4404" s="22">
        <f t="shared" si="1505"/>
        <v>0</v>
      </c>
      <c r="AB4404">
        <f t="shared" si="1506"/>
        <v>0</v>
      </c>
      <c r="AC4404" s="22">
        <f t="shared" si="1507"/>
        <v>0</v>
      </c>
      <c r="AD4404" s="22">
        <f t="shared" si="1508"/>
        <v>0</v>
      </c>
    </row>
    <row r="4405" spans="4:30" x14ac:dyDescent="0.25">
      <c r="D4405" s="1">
        <v>0.79166666666666663</v>
      </c>
      <c r="E4405">
        <v>12309</v>
      </c>
      <c r="F4405">
        <v>12323</v>
      </c>
      <c r="G4405">
        <v>12309</v>
      </c>
      <c r="H4405">
        <v>12317</v>
      </c>
      <c r="J4405">
        <v>8</v>
      </c>
      <c r="K4405">
        <f t="shared" si="1509"/>
        <v>85</v>
      </c>
      <c r="L4405">
        <v>14</v>
      </c>
      <c r="W4405">
        <f t="shared" si="1501"/>
        <v>0</v>
      </c>
      <c r="X4405">
        <f t="shared" si="1502"/>
        <v>8</v>
      </c>
      <c r="Y4405">
        <f t="shared" si="1503"/>
        <v>0</v>
      </c>
      <c r="Z4405" s="22">
        <f t="shared" si="1504"/>
        <v>0</v>
      </c>
      <c r="AA4405" s="22">
        <f t="shared" si="1505"/>
        <v>0</v>
      </c>
      <c r="AB4405">
        <f t="shared" si="1506"/>
        <v>0</v>
      </c>
      <c r="AC4405" s="22">
        <f t="shared" si="1507"/>
        <v>0</v>
      </c>
      <c r="AD4405" s="22">
        <f t="shared" si="1508"/>
        <v>0</v>
      </c>
    </row>
    <row r="4406" spans="4:30" x14ac:dyDescent="0.25">
      <c r="D4406" s="1">
        <v>0.83333333333333337</v>
      </c>
      <c r="E4406">
        <v>12317</v>
      </c>
      <c r="F4406">
        <v>12341</v>
      </c>
      <c r="G4406">
        <v>12315</v>
      </c>
      <c r="H4406">
        <v>12326</v>
      </c>
      <c r="J4406">
        <v>9</v>
      </c>
      <c r="K4406">
        <f t="shared" si="1509"/>
        <v>77</v>
      </c>
      <c r="L4406">
        <v>26</v>
      </c>
      <c r="W4406">
        <f t="shared" si="1501"/>
        <v>0</v>
      </c>
      <c r="X4406">
        <f t="shared" si="1502"/>
        <v>9</v>
      </c>
      <c r="Y4406">
        <f t="shared" si="1503"/>
        <v>0</v>
      </c>
      <c r="Z4406" s="22">
        <f t="shared" si="1504"/>
        <v>0</v>
      </c>
      <c r="AA4406" s="22">
        <f t="shared" si="1505"/>
        <v>0</v>
      </c>
      <c r="AB4406">
        <f t="shared" si="1506"/>
        <v>0</v>
      </c>
      <c r="AC4406" s="22">
        <f t="shared" si="1507"/>
        <v>0</v>
      </c>
      <c r="AD4406" s="22">
        <f t="shared" si="1508"/>
        <v>0</v>
      </c>
    </row>
    <row r="4407" spans="4:30" x14ac:dyDescent="0.25">
      <c r="D4407" s="1">
        <v>0.875</v>
      </c>
      <c r="E4407">
        <v>12326</v>
      </c>
      <c r="F4407">
        <v>12327</v>
      </c>
      <c r="G4407">
        <v>12314</v>
      </c>
      <c r="H4407">
        <v>12318</v>
      </c>
      <c r="J4407">
        <v>-8</v>
      </c>
      <c r="K4407">
        <f t="shared" si="1509"/>
        <v>78</v>
      </c>
      <c r="L4407">
        <v>13</v>
      </c>
      <c r="W4407">
        <f t="shared" si="1501"/>
        <v>0</v>
      </c>
      <c r="X4407">
        <f t="shared" si="1502"/>
        <v>8</v>
      </c>
      <c r="Y4407">
        <f t="shared" si="1503"/>
        <v>0</v>
      </c>
      <c r="Z4407" s="22">
        <f t="shared" si="1504"/>
        <v>0</v>
      </c>
      <c r="AA4407" s="22">
        <f t="shared" si="1505"/>
        <v>0</v>
      </c>
      <c r="AB4407">
        <f t="shared" si="1506"/>
        <v>0</v>
      </c>
      <c r="AC4407" s="22">
        <f t="shared" si="1507"/>
        <v>0</v>
      </c>
      <c r="AD4407" s="22">
        <f t="shared" si="1508"/>
        <v>0</v>
      </c>
    </row>
    <row r="4408" spans="4:30" x14ac:dyDescent="0.25">
      <c r="D4408" s="2">
        <v>0.91666666666666663</v>
      </c>
      <c r="E4408">
        <v>12318</v>
      </c>
      <c r="F4408">
        <v>12338</v>
      </c>
      <c r="G4408">
        <v>12317</v>
      </c>
      <c r="H4408">
        <v>12319</v>
      </c>
      <c r="J4408">
        <v>1</v>
      </c>
      <c r="K4408">
        <f t="shared" si="1509"/>
        <v>78</v>
      </c>
      <c r="L4408">
        <v>21</v>
      </c>
      <c r="W4408">
        <f t="shared" si="1501"/>
        <v>0</v>
      </c>
      <c r="X4408">
        <f t="shared" si="1502"/>
        <v>1</v>
      </c>
      <c r="Y4408">
        <f t="shared" si="1503"/>
        <v>0</v>
      </c>
      <c r="Z4408" s="22">
        <f t="shared" si="1504"/>
        <v>0</v>
      </c>
      <c r="AA4408" s="22">
        <f t="shared" si="1505"/>
        <v>0</v>
      </c>
      <c r="AB4408">
        <f t="shared" si="1506"/>
        <v>0</v>
      </c>
      <c r="AC4408" s="22">
        <f t="shared" si="1507"/>
        <v>0</v>
      </c>
      <c r="AD4408" s="22">
        <f t="shared" si="1508"/>
        <v>0</v>
      </c>
    </row>
    <row r="4409" spans="4:30" hidden="1" x14ac:dyDescent="0.25">
      <c r="D4409" s="1">
        <v>4.1666666666666664E-2</v>
      </c>
      <c r="E4409">
        <v>12308</v>
      </c>
      <c r="F4409">
        <v>12335</v>
      </c>
      <c r="G4409">
        <v>12307</v>
      </c>
      <c r="H4409">
        <v>12329</v>
      </c>
      <c r="Z4409"/>
      <c r="AA4409"/>
      <c r="AC4409"/>
      <c r="AD4409"/>
    </row>
    <row r="4410" spans="4:30" hidden="1" x14ac:dyDescent="0.25">
      <c r="D4410" s="1">
        <v>8.3333333333333329E-2</v>
      </c>
      <c r="E4410">
        <v>12330</v>
      </c>
      <c r="F4410">
        <v>12331</v>
      </c>
      <c r="G4410">
        <v>12323</v>
      </c>
      <c r="H4410">
        <v>12323</v>
      </c>
      <c r="Z4410"/>
      <c r="AA4410"/>
      <c r="AC4410"/>
      <c r="AD4410"/>
    </row>
    <row r="4411" spans="4:30" hidden="1" x14ac:dyDescent="0.25">
      <c r="D4411" s="1">
        <v>0.125</v>
      </c>
      <c r="E4411">
        <v>12324</v>
      </c>
      <c r="F4411">
        <v>12337</v>
      </c>
      <c r="G4411">
        <v>12303</v>
      </c>
      <c r="H4411">
        <v>12334</v>
      </c>
      <c r="Z4411"/>
      <c r="AA4411"/>
      <c r="AC4411"/>
      <c r="AD4411"/>
    </row>
    <row r="4412" spans="4:30" hidden="1" x14ac:dyDescent="0.25">
      <c r="D4412" s="1">
        <v>0.16666666666666666</v>
      </c>
      <c r="E4412">
        <v>12333</v>
      </c>
      <c r="F4412">
        <v>12337</v>
      </c>
      <c r="G4412">
        <v>12318</v>
      </c>
      <c r="H4412">
        <v>12326</v>
      </c>
      <c r="Z4412"/>
      <c r="AA4412"/>
      <c r="AC4412"/>
      <c r="AD4412"/>
    </row>
    <row r="4413" spans="4:30" hidden="1" x14ac:dyDescent="0.25">
      <c r="D4413" s="1">
        <v>0.20833333333333334</v>
      </c>
      <c r="E4413">
        <v>12325</v>
      </c>
      <c r="F4413">
        <v>12329</v>
      </c>
      <c r="G4413">
        <v>12322</v>
      </c>
      <c r="H4413">
        <v>12325</v>
      </c>
      <c r="Z4413"/>
      <c r="AA4413"/>
      <c r="AC4413"/>
      <c r="AD4413"/>
    </row>
    <row r="4414" spans="4:30" hidden="1" x14ac:dyDescent="0.25">
      <c r="D4414" s="1">
        <v>0.25</v>
      </c>
      <c r="E4414">
        <v>12324</v>
      </c>
      <c r="F4414">
        <v>12326</v>
      </c>
      <c r="G4414">
        <v>12321</v>
      </c>
      <c r="H4414">
        <v>12322</v>
      </c>
      <c r="Z4414"/>
      <c r="AA4414"/>
      <c r="AC4414"/>
      <c r="AD4414"/>
    </row>
    <row r="4415" spans="4:30" hidden="1" x14ac:dyDescent="0.25">
      <c r="D4415" s="1">
        <v>0.29166666666666669</v>
      </c>
      <c r="E4415">
        <v>12321</v>
      </c>
      <c r="F4415">
        <v>12328</v>
      </c>
      <c r="G4415">
        <v>12317</v>
      </c>
      <c r="H4415">
        <v>12327</v>
      </c>
      <c r="Z4415"/>
      <c r="AA4415"/>
      <c r="AC4415"/>
      <c r="AD4415"/>
    </row>
    <row r="4416" spans="4:30" x14ac:dyDescent="0.25">
      <c r="D4416" s="2">
        <v>0.33333333333333331</v>
      </c>
      <c r="E4416">
        <v>12328</v>
      </c>
      <c r="F4416">
        <v>12346</v>
      </c>
      <c r="G4416">
        <v>12325</v>
      </c>
      <c r="H4416">
        <v>12338</v>
      </c>
      <c r="J4416">
        <v>10</v>
      </c>
      <c r="K4416">
        <v>0</v>
      </c>
      <c r="L4416">
        <v>21</v>
      </c>
      <c r="M4416">
        <v>-47</v>
      </c>
      <c r="R4416">
        <f>MAX(F4414:F4430)</f>
        <v>12387</v>
      </c>
      <c r="W4416">
        <f t="shared" ref="W4416:W4430" si="1510">ABS(M4416)</f>
        <v>47</v>
      </c>
      <c r="X4416">
        <f t="shared" ref="X4416:X4430" si="1511">ABS(J4416)</f>
        <v>10</v>
      </c>
      <c r="Y4416">
        <f t="shared" ref="Y4416:Y4430" si="1512">IF(R4416&lt;1000,ABS(R4416),0)</f>
        <v>0</v>
      </c>
      <c r="Z4416" s="22">
        <f t="shared" ref="Z4416:Z4430" si="1513">IF(N4416=1,0,ABS(N4416))</f>
        <v>0</v>
      </c>
      <c r="AA4416" s="22">
        <f t="shared" ref="AA4416:AA4430" si="1514">ABS(O4416)</f>
        <v>0</v>
      </c>
      <c r="AB4416">
        <f t="shared" ref="AB4416:AB4430" si="1515">IF(N4416=1,1,0)</f>
        <v>0</v>
      </c>
      <c r="AC4416" s="22">
        <f t="shared" ref="AC4416:AC4430" si="1516">IF(N4416=1,ABS(N4417),0)</f>
        <v>0</v>
      </c>
      <c r="AD4416" s="22">
        <f t="shared" ref="AD4416:AD4430" si="1517">IF(N4416=1,0,ABS(O4417))</f>
        <v>1.0887096774193548</v>
      </c>
    </row>
    <row r="4417" spans="3:30" x14ac:dyDescent="0.25">
      <c r="D4417" s="2">
        <v>0.375</v>
      </c>
      <c r="E4417">
        <v>12340</v>
      </c>
      <c r="F4417">
        <v>12387</v>
      </c>
      <c r="G4417">
        <v>12332</v>
      </c>
      <c r="H4417">
        <v>12374</v>
      </c>
      <c r="J4417">
        <v>34</v>
      </c>
      <c r="K4417">
        <f t="shared" ref="K4417:K4430" si="1518">K4416+J4418</f>
        <v>-14</v>
      </c>
      <c r="L4417">
        <v>55</v>
      </c>
      <c r="N4417">
        <f>IF(J4416&lt;0,MIN(K4417:K4430),MAX(K4417:K4430))/R4396</f>
        <v>-0.11290322580645161</v>
      </c>
      <c r="O4417">
        <f>IF(J4416&lt;0,MAX(K4417:K4430),MIN(K4417:K4430))/R4396</f>
        <v>-1.0887096774193548</v>
      </c>
      <c r="R4417">
        <f>MIN(G4414:G4430)</f>
        <v>12206</v>
      </c>
      <c r="W4417">
        <f t="shared" si="1510"/>
        <v>0</v>
      </c>
      <c r="X4417">
        <f t="shared" si="1511"/>
        <v>34</v>
      </c>
      <c r="Y4417">
        <f t="shared" si="1512"/>
        <v>0</v>
      </c>
      <c r="Z4417" s="22">
        <f t="shared" si="1513"/>
        <v>0.11290322580645161</v>
      </c>
      <c r="AA4417" s="22">
        <f t="shared" si="1514"/>
        <v>1.0887096774193548</v>
      </c>
      <c r="AB4417">
        <f t="shared" si="1515"/>
        <v>0</v>
      </c>
      <c r="AC4417" s="22">
        <f t="shared" si="1516"/>
        <v>0</v>
      </c>
      <c r="AD4417" s="22">
        <f t="shared" si="1517"/>
        <v>0</v>
      </c>
    </row>
    <row r="4418" spans="3:30" x14ac:dyDescent="0.25">
      <c r="D4418" s="1">
        <v>0.41666666666666669</v>
      </c>
      <c r="E4418">
        <v>12374</v>
      </c>
      <c r="F4418">
        <v>12378</v>
      </c>
      <c r="G4418">
        <v>12347</v>
      </c>
      <c r="H4418">
        <v>12360</v>
      </c>
      <c r="J4418">
        <v>-14</v>
      </c>
      <c r="K4418">
        <f t="shared" si="1518"/>
        <v>-32</v>
      </c>
      <c r="L4418">
        <v>31</v>
      </c>
      <c r="R4418">
        <f>R4416-R4417</f>
        <v>181</v>
      </c>
      <c r="W4418">
        <f t="shared" si="1510"/>
        <v>0</v>
      </c>
      <c r="X4418">
        <f t="shared" si="1511"/>
        <v>14</v>
      </c>
      <c r="Y4418">
        <f t="shared" si="1512"/>
        <v>181</v>
      </c>
      <c r="Z4418" s="22">
        <f t="shared" si="1513"/>
        <v>0</v>
      </c>
      <c r="AA4418" s="22">
        <f t="shared" si="1514"/>
        <v>0</v>
      </c>
      <c r="AB4418">
        <f t="shared" si="1515"/>
        <v>0</v>
      </c>
      <c r="AC4418" s="22">
        <f t="shared" si="1516"/>
        <v>0</v>
      </c>
      <c r="AD4418" s="22">
        <f t="shared" si="1517"/>
        <v>0</v>
      </c>
    </row>
    <row r="4419" spans="3:30" x14ac:dyDescent="0.25">
      <c r="D4419" s="1">
        <v>0.45833333333333331</v>
      </c>
      <c r="E4419">
        <v>12359</v>
      </c>
      <c r="F4419">
        <v>12360</v>
      </c>
      <c r="G4419">
        <v>12329</v>
      </c>
      <c r="H4419">
        <v>12341</v>
      </c>
      <c r="J4419">
        <v>-18</v>
      </c>
      <c r="K4419">
        <f t="shared" si="1518"/>
        <v>-14</v>
      </c>
      <c r="L4419">
        <v>31</v>
      </c>
      <c r="R4419">
        <v>181</v>
      </c>
      <c r="W4419">
        <f t="shared" si="1510"/>
        <v>0</v>
      </c>
      <c r="X4419">
        <f t="shared" si="1511"/>
        <v>18</v>
      </c>
      <c r="Y4419">
        <f t="shared" si="1512"/>
        <v>181</v>
      </c>
      <c r="Z4419" s="22">
        <f t="shared" si="1513"/>
        <v>0</v>
      </c>
      <c r="AA4419" s="22">
        <f t="shared" si="1514"/>
        <v>0</v>
      </c>
      <c r="AB4419">
        <f t="shared" si="1515"/>
        <v>0</v>
      </c>
      <c r="AC4419" s="22">
        <f t="shared" si="1516"/>
        <v>0</v>
      </c>
      <c r="AD4419" s="22">
        <f t="shared" si="1517"/>
        <v>0</v>
      </c>
    </row>
    <row r="4420" spans="3:30" x14ac:dyDescent="0.25">
      <c r="D4420" s="1">
        <v>0.5</v>
      </c>
      <c r="E4420">
        <v>12340</v>
      </c>
      <c r="F4420">
        <v>12362</v>
      </c>
      <c r="G4420">
        <v>12328</v>
      </c>
      <c r="H4420">
        <v>12358</v>
      </c>
      <c r="J4420">
        <v>18</v>
      </c>
      <c r="K4420">
        <f t="shared" si="1518"/>
        <v>-28</v>
      </c>
      <c r="L4420">
        <v>34</v>
      </c>
      <c r="W4420">
        <f t="shared" si="1510"/>
        <v>0</v>
      </c>
      <c r="X4420">
        <f t="shared" si="1511"/>
        <v>18</v>
      </c>
      <c r="Y4420">
        <f t="shared" si="1512"/>
        <v>0</v>
      </c>
      <c r="Z4420" s="22">
        <f t="shared" si="1513"/>
        <v>0</v>
      </c>
      <c r="AA4420" s="22">
        <f t="shared" si="1514"/>
        <v>0</v>
      </c>
      <c r="AB4420">
        <f t="shared" si="1515"/>
        <v>0</v>
      </c>
      <c r="AC4420" s="22">
        <f t="shared" si="1516"/>
        <v>0</v>
      </c>
      <c r="AD4420" s="22">
        <f t="shared" si="1517"/>
        <v>0</v>
      </c>
    </row>
    <row r="4421" spans="3:30" x14ac:dyDescent="0.25">
      <c r="C4421">
        <v>1</v>
      </c>
      <c r="D4421" s="1">
        <v>0.54166666666666663</v>
      </c>
      <c r="E4421">
        <v>12359</v>
      </c>
      <c r="F4421">
        <v>12366</v>
      </c>
      <c r="G4421">
        <v>12344</v>
      </c>
      <c r="H4421">
        <v>12345</v>
      </c>
      <c r="J4421">
        <v>-14</v>
      </c>
      <c r="K4421">
        <f t="shared" si="1518"/>
        <v>-38</v>
      </c>
      <c r="L4421">
        <v>22</v>
      </c>
      <c r="W4421">
        <f t="shared" si="1510"/>
        <v>0</v>
      </c>
      <c r="X4421">
        <f t="shared" si="1511"/>
        <v>14</v>
      </c>
      <c r="Y4421">
        <f t="shared" si="1512"/>
        <v>0</v>
      </c>
      <c r="Z4421" s="22">
        <f t="shared" si="1513"/>
        <v>0</v>
      </c>
      <c r="AA4421" s="22">
        <f t="shared" si="1514"/>
        <v>0</v>
      </c>
      <c r="AB4421">
        <f t="shared" si="1515"/>
        <v>0</v>
      </c>
      <c r="AC4421" s="22">
        <f t="shared" si="1516"/>
        <v>0</v>
      </c>
      <c r="AD4421" s="22">
        <f t="shared" si="1517"/>
        <v>0</v>
      </c>
    </row>
    <row r="4422" spans="3:30" x14ac:dyDescent="0.25">
      <c r="D4422" s="1">
        <v>0.58333333333333337</v>
      </c>
      <c r="E4422">
        <v>12345</v>
      </c>
      <c r="F4422">
        <v>12348</v>
      </c>
      <c r="G4422">
        <v>12327</v>
      </c>
      <c r="H4422">
        <v>12335</v>
      </c>
      <c r="J4422">
        <v>-10</v>
      </c>
      <c r="K4422">
        <f t="shared" si="1518"/>
        <v>-36</v>
      </c>
      <c r="L4422">
        <v>21</v>
      </c>
      <c r="W4422">
        <f t="shared" si="1510"/>
        <v>0</v>
      </c>
      <c r="X4422">
        <f t="shared" si="1511"/>
        <v>10</v>
      </c>
      <c r="Y4422">
        <f t="shared" si="1512"/>
        <v>0</v>
      </c>
      <c r="Z4422" s="22">
        <f t="shared" si="1513"/>
        <v>0</v>
      </c>
      <c r="AA4422" s="22">
        <f t="shared" si="1514"/>
        <v>0</v>
      </c>
      <c r="AB4422">
        <f t="shared" si="1515"/>
        <v>0</v>
      </c>
      <c r="AC4422" s="22">
        <f t="shared" si="1516"/>
        <v>0</v>
      </c>
      <c r="AD4422" s="22">
        <f t="shared" si="1517"/>
        <v>0</v>
      </c>
    </row>
    <row r="4423" spans="3:30" x14ac:dyDescent="0.25">
      <c r="D4423" s="1">
        <v>0.625</v>
      </c>
      <c r="E4423">
        <v>12335</v>
      </c>
      <c r="F4423">
        <v>12342</v>
      </c>
      <c r="G4423">
        <v>12324</v>
      </c>
      <c r="H4423">
        <v>12337</v>
      </c>
      <c r="J4423">
        <v>2</v>
      </c>
      <c r="K4423">
        <f t="shared" si="1518"/>
        <v>-70</v>
      </c>
      <c r="L4423">
        <v>18</v>
      </c>
      <c r="W4423">
        <f t="shared" si="1510"/>
        <v>0</v>
      </c>
      <c r="X4423">
        <f t="shared" si="1511"/>
        <v>2</v>
      </c>
      <c r="Y4423">
        <f t="shared" si="1512"/>
        <v>0</v>
      </c>
      <c r="Z4423" s="22">
        <f t="shared" si="1513"/>
        <v>0</v>
      </c>
      <c r="AA4423" s="22">
        <f t="shared" si="1514"/>
        <v>0</v>
      </c>
      <c r="AB4423">
        <f t="shared" si="1515"/>
        <v>0</v>
      </c>
      <c r="AC4423" s="22">
        <f t="shared" si="1516"/>
        <v>0</v>
      </c>
      <c r="AD4423" s="22">
        <f t="shared" si="1517"/>
        <v>0</v>
      </c>
    </row>
    <row r="4424" spans="3:30" x14ac:dyDescent="0.25">
      <c r="D4424" s="1">
        <v>0.66666666666666663</v>
      </c>
      <c r="E4424">
        <v>12336</v>
      </c>
      <c r="F4424">
        <v>12340</v>
      </c>
      <c r="G4424">
        <v>12298</v>
      </c>
      <c r="H4424">
        <v>12302</v>
      </c>
      <c r="J4424">
        <v>-34</v>
      </c>
      <c r="K4424">
        <f t="shared" si="1518"/>
        <v>-98</v>
      </c>
      <c r="L4424">
        <v>42</v>
      </c>
      <c r="W4424">
        <f t="shared" si="1510"/>
        <v>0</v>
      </c>
      <c r="X4424">
        <f t="shared" si="1511"/>
        <v>34</v>
      </c>
      <c r="Y4424">
        <f t="shared" si="1512"/>
        <v>0</v>
      </c>
      <c r="Z4424" s="22">
        <f t="shared" si="1513"/>
        <v>0</v>
      </c>
      <c r="AA4424" s="22">
        <f t="shared" si="1514"/>
        <v>0</v>
      </c>
      <c r="AB4424">
        <f t="shared" si="1515"/>
        <v>0</v>
      </c>
      <c r="AC4424" s="22">
        <f t="shared" si="1516"/>
        <v>0</v>
      </c>
      <c r="AD4424" s="22">
        <f t="shared" si="1517"/>
        <v>0</v>
      </c>
    </row>
    <row r="4425" spans="3:30" x14ac:dyDescent="0.25">
      <c r="D4425" s="1">
        <v>0.70833333333333337</v>
      </c>
      <c r="E4425">
        <v>12303</v>
      </c>
      <c r="F4425">
        <v>12313</v>
      </c>
      <c r="G4425">
        <v>12273</v>
      </c>
      <c r="H4425">
        <v>12275</v>
      </c>
      <c r="J4425">
        <v>-28</v>
      </c>
      <c r="K4425">
        <f t="shared" si="1518"/>
        <v>-135</v>
      </c>
      <c r="L4425">
        <v>40</v>
      </c>
      <c r="W4425">
        <f t="shared" si="1510"/>
        <v>0</v>
      </c>
      <c r="X4425">
        <f t="shared" si="1511"/>
        <v>28</v>
      </c>
      <c r="Y4425">
        <f t="shared" si="1512"/>
        <v>0</v>
      </c>
      <c r="Z4425" s="22">
        <f t="shared" si="1513"/>
        <v>0</v>
      </c>
      <c r="AA4425" s="22">
        <f t="shared" si="1514"/>
        <v>0</v>
      </c>
      <c r="AB4425">
        <f t="shared" si="1515"/>
        <v>0</v>
      </c>
      <c r="AC4425" s="22">
        <f t="shared" si="1516"/>
        <v>0</v>
      </c>
      <c r="AD4425" s="22">
        <f t="shared" si="1517"/>
        <v>0</v>
      </c>
    </row>
    <row r="4426" spans="3:30" x14ac:dyDescent="0.25">
      <c r="D4426" s="1">
        <v>0.75</v>
      </c>
      <c r="E4426">
        <v>12274</v>
      </c>
      <c r="F4426">
        <v>12281</v>
      </c>
      <c r="G4426">
        <v>12233</v>
      </c>
      <c r="H4426">
        <v>12237</v>
      </c>
      <c r="J4426">
        <v>-37</v>
      </c>
      <c r="K4426">
        <f t="shared" si="1518"/>
        <v>-114</v>
      </c>
      <c r="L4426">
        <v>48</v>
      </c>
      <c r="W4426">
        <f t="shared" si="1510"/>
        <v>0</v>
      </c>
      <c r="X4426">
        <f t="shared" si="1511"/>
        <v>37</v>
      </c>
      <c r="Y4426">
        <f t="shared" si="1512"/>
        <v>0</v>
      </c>
      <c r="Z4426" s="22">
        <f t="shared" si="1513"/>
        <v>0</v>
      </c>
      <c r="AA4426" s="22">
        <f t="shared" si="1514"/>
        <v>0</v>
      </c>
      <c r="AB4426">
        <f t="shared" si="1515"/>
        <v>0</v>
      </c>
      <c r="AC4426" s="22">
        <f t="shared" si="1516"/>
        <v>0</v>
      </c>
      <c r="AD4426" s="22">
        <f t="shared" si="1517"/>
        <v>0</v>
      </c>
    </row>
    <row r="4427" spans="3:30" x14ac:dyDescent="0.25">
      <c r="D4427" s="1">
        <v>0.79166666666666663</v>
      </c>
      <c r="E4427">
        <v>12236</v>
      </c>
      <c r="F4427">
        <v>12258</v>
      </c>
      <c r="G4427">
        <v>12206</v>
      </c>
      <c r="H4427">
        <v>12257</v>
      </c>
      <c r="J4427">
        <v>21</v>
      </c>
      <c r="K4427">
        <f t="shared" si="1518"/>
        <v>-118</v>
      </c>
      <c r="L4427">
        <v>52</v>
      </c>
      <c r="W4427">
        <f t="shared" si="1510"/>
        <v>0</v>
      </c>
      <c r="X4427">
        <f t="shared" si="1511"/>
        <v>21</v>
      </c>
      <c r="Y4427">
        <f t="shared" si="1512"/>
        <v>0</v>
      </c>
      <c r="Z4427" s="22">
        <f t="shared" si="1513"/>
        <v>0</v>
      </c>
      <c r="AA4427" s="22">
        <f t="shared" si="1514"/>
        <v>0</v>
      </c>
      <c r="AB4427">
        <f t="shared" si="1515"/>
        <v>0</v>
      </c>
      <c r="AC4427" s="22">
        <f t="shared" si="1516"/>
        <v>0</v>
      </c>
      <c r="AD4427" s="22">
        <f t="shared" si="1517"/>
        <v>0</v>
      </c>
    </row>
    <row r="4428" spans="3:30" x14ac:dyDescent="0.25">
      <c r="D4428" s="1">
        <v>0.83333333333333337</v>
      </c>
      <c r="E4428">
        <v>12258</v>
      </c>
      <c r="F4428">
        <v>12265</v>
      </c>
      <c r="G4428">
        <v>12248</v>
      </c>
      <c r="H4428">
        <v>12254</v>
      </c>
      <c r="J4428">
        <v>-4</v>
      </c>
      <c r="K4428">
        <f t="shared" si="1518"/>
        <v>-99</v>
      </c>
      <c r="L4428">
        <v>17</v>
      </c>
      <c r="W4428">
        <f t="shared" si="1510"/>
        <v>0</v>
      </c>
      <c r="X4428">
        <f t="shared" si="1511"/>
        <v>4</v>
      </c>
      <c r="Y4428">
        <f t="shared" si="1512"/>
        <v>0</v>
      </c>
      <c r="Z4428" s="22">
        <f t="shared" si="1513"/>
        <v>0</v>
      </c>
      <c r="AA4428" s="22">
        <f t="shared" si="1514"/>
        <v>0</v>
      </c>
      <c r="AB4428">
        <f t="shared" si="1515"/>
        <v>0</v>
      </c>
      <c r="AC4428" s="22">
        <f t="shared" si="1516"/>
        <v>0</v>
      </c>
      <c r="AD4428" s="22">
        <f t="shared" si="1517"/>
        <v>0</v>
      </c>
    </row>
    <row r="4429" spans="3:30" x14ac:dyDescent="0.25">
      <c r="D4429" s="1">
        <v>0.875</v>
      </c>
      <c r="E4429">
        <v>12254</v>
      </c>
      <c r="F4429">
        <v>12280</v>
      </c>
      <c r="G4429">
        <v>12248</v>
      </c>
      <c r="H4429">
        <v>12273</v>
      </c>
      <c r="J4429">
        <v>19</v>
      </c>
      <c r="K4429">
        <f t="shared" si="1518"/>
        <v>-91</v>
      </c>
      <c r="L4429">
        <v>32</v>
      </c>
      <c r="W4429">
        <f t="shared" si="1510"/>
        <v>0</v>
      </c>
      <c r="X4429">
        <f t="shared" si="1511"/>
        <v>19</v>
      </c>
      <c r="Y4429">
        <f t="shared" si="1512"/>
        <v>0</v>
      </c>
      <c r="Z4429" s="22">
        <f t="shared" si="1513"/>
        <v>0</v>
      </c>
      <c r="AA4429" s="22">
        <f t="shared" si="1514"/>
        <v>0</v>
      </c>
      <c r="AB4429">
        <f t="shared" si="1515"/>
        <v>0</v>
      </c>
      <c r="AC4429" s="22">
        <f t="shared" si="1516"/>
        <v>0</v>
      </c>
      <c r="AD4429" s="22">
        <f t="shared" si="1517"/>
        <v>0</v>
      </c>
    </row>
    <row r="4430" spans="3:30" x14ac:dyDescent="0.25">
      <c r="D4430" s="2">
        <v>0.91666666666666663</v>
      </c>
      <c r="E4430">
        <v>12273</v>
      </c>
      <c r="F4430">
        <v>12285</v>
      </c>
      <c r="G4430">
        <v>12273</v>
      </c>
      <c r="H4430">
        <v>12281</v>
      </c>
      <c r="J4430">
        <v>8</v>
      </c>
      <c r="K4430">
        <f t="shared" si="1518"/>
        <v>-91</v>
      </c>
      <c r="L4430">
        <v>12</v>
      </c>
      <c r="W4430">
        <f t="shared" si="1510"/>
        <v>0</v>
      </c>
      <c r="X4430">
        <f t="shared" si="1511"/>
        <v>8</v>
      </c>
      <c r="Y4430">
        <f t="shared" si="1512"/>
        <v>0</v>
      </c>
      <c r="Z4430" s="22">
        <f t="shared" si="1513"/>
        <v>0</v>
      </c>
      <c r="AA4430" s="22">
        <f t="shared" si="1514"/>
        <v>0</v>
      </c>
      <c r="AB4430">
        <f t="shared" si="1515"/>
        <v>0</v>
      </c>
      <c r="AC4430" s="22">
        <f t="shared" si="1516"/>
        <v>0</v>
      </c>
      <c r="AD4430" s="22">
        <f t="shared" si="1517"/>
        <v>0</v>
      </c>
    </row>
    <row r="4431" spans="3:30" hidden="1" x14ac:dyDescent="0.25">
      <c r="D4431" s="1">
        <v>0.95833333333333337</v>
      </c>
      <c r="E4431">
        <v>12278</v>
      </c>
      <c r="F4431">
        <v>12291</v>
      </c>
      <c r="G4431">
        <v>12273</v>
      </c>
      <c r="H4431">
        <v>12275</v>
      </c>
      <c r="Z4431"/>
      <c r="AA4431"/>
      <c r="AC4431"/>
      <c r="AD4431"/>
    </row>
    <row r="4432" spans="3:30" hidden="1" x14ac:dyDescent="0.25">
      <c r="D4432" s="1">
        <v>4.1666666666666664E-2</v>
      </c>
      <c r="E4432">
        <v>12274</v>
      </c>
      <c r="F4432">
        <v>12279</v>
      </c>
      <c r="G4432">
        <v>12271</v>
      </c>
      <c r="H4432">
        <v>12274</v>
      </c>
      <c r="Z4432"/>
      <c r="AA4432"/>
      <c r="AC4432"/>
      <c r="AD4432"/>
    </row>
    <row r="4433" spans="3:30" hidden="1" x14ac:dyDescent="0.25">
      <c r="D4433" s="1">
        <v>8.3333333333333329E-2</v>
      </c>
      <c r="E4433">
        <v>12273</v>
      </c>
      <c r="F4433">
        <v>12276</v>
      </c>
      <c r="G4433">
        <v>12270</v>
      </c>
      <c r="H4433">
        <v>12270</v>
      </c>
      <c r="Z4433"/>
      <c r="AA4433"/>
      <c r="AC4433"/>
      <c r="AD4433"/>
    </row>
    <row r="4434" spans="3:30" hidden="1" x14ac:dyDescent="0.25">
      <c r="D4434" s="1">
        <v>0.125</v>
      </c>
      <c r="E4434">
        <v>12268</v>
      </c>
      <c r="F4434">
        <v>12270</v>
      </c>
      <c r="G4434">
        <v>12251</v>
      </c>
      <c r="H4434">
        <v>12264</v>
      </c>
      <c r="Z4434"/>
      <c r="AA4434"/>
      <c r="AC4434"/>
      <c r="AD4434"/>
    </row>
    <row r="4435" spans="3:30" hidden="1" x14ac:dyDescent="0.25">
      <c r="D4435" s="1">
        <v>0.16666666666666666</v>
      </c>
      <c r="E4435">
        <v>12264</v>
      </c>
      <c r="F4435">
        <v>12269</v>
      </c>
      <c r="G4435">
        <v>12259</v>
      </c>
      <c r="H4435">
        <v>12267</v>
      </c>
      <c r="Z4435"/>
      <c r="AA4435"/>
      <c r="AC4435"/>
      <c r="AD4435"/>
    </row>
    <row r="4436" spans="3:30" hidden="1" x14ac:dyDescent="0.25">
      <c r="D4436" s="1">
        <v>0.20833333333333334</v>
      </c>
      <c r="E4436">
        <v>12269</v>
      </c>
      <c r="F4436">
        <v>12269</v>
      </c>
      <c r="G4436">
        <v>12263</v>
      </c>
      <c r="H4436">
        <v>12263</v>
      </c>
      <c r="Z4436"/>
      <c r="AA4436"/>
      <c r="AC4436"/>
      <c r="AD4436"/>
    </row>
    <row r="4437" spans="3:30" hidden="1" x14ac:dyDescent="0.25">
      <c r="D4437" s="1">
        <v>0.25</v>
      </c>
      <c r="E4437">
        <v>12262</v>
      </c>
      <c r="F4437">
        <v>12265</v>
      </c>
      <c r="G4437">
        <v>12256</v>
      </c>
      <c r="H4437">
        <v>12262</v>
      </c>
      <c r="Z4437"/>
      <c r="AA4437"/>
      <c r="AC4437"/>
      <c r="AD4437"/>
    </row>
    <row r="4438" spans="3:30" hidden="1" x14ac:dyDescent="0.25">
      <c r="D4438" s="1">
        <v>0.29166666666666669</v>
      </c>
      <c r="E4438">
        <v>12264</v>
      </c>
      <c r="F4438">
        <v>12265</v>
      </c>
      <c r="G4438">
        <v>12252</v>
      </c>
      <c r="H4438">
        <v>12258</v>
      </c>
      <c r="Z4438"/>
      <c r="AA4438"/>
      <c r="AC4438"/>
      <c r="AD4438"/>
    </row>
    <row r="4439" spans="3:30" x14ac:dyDescent="0.25">
      <c r="D4439" s="2">
        <v>0.33333333333333331</v>
      </c>
      <c r="E4439">
        <v>12258</v>
      </c>
      <c r="F4439">
        <v>12263</v>
      </c>
      <c r="G4439">
        <v>12250</v>
      </c>
      <c r="H4439">
        <v>12257</v>
      </c>
      <c r="J4439">
        <v>-1</v>
      </c>
      <c r="K4439">
        <v>0</v>
      </c>
      <c r="L4439">
        <v>13</v>
      </c>
      <c r="M4439">
        <v>38</v>
      </c>
      <c r="R4439">
        <f>MAX(F4437:F4453)</f>
        <v>12299</v>
      </c>
      <c r="W4439">
        <f t="shared" ref="W4439:W4453" si="1519">ABS(M4439)</f>
        <v>38</v>
      </c>
      <c r="X4439">
        <f t="shared" ref="X4439:X4453" si="1520">ABS(J4439)</f>
        <v>1</v>
      </c>
      <c r="Y4439">
        <f t="shared" ref="Y4439:Y4453" si="1521">IF(R4439&lt;1000,ABS(R4439),0)</f>
        <v>0</v>
      </c>
      <c r="Z4439" s="22">
        <f t="shared" ref="Z4439:Z4453" si="1522">IF(N4439=1,0,ABS(N4439))</f>
        <v>0</v>
      </c>
      <c r="AA4439" s="22">
        <f t="shared" ref="AA4439:AA4453" si="1523">ABS(O4439)</f>
        <v>0</v>
      </c>
      <c r="AB4439">
        <f t="shared" ref="AB4439:AB4453" si="1524">IF(N4439=1,1,0)</f>
        <v>0</v>
      </c>
      <c r="AC4439" s="22">
        <f t="shared" ref="AC4439:AC4453" si="1525">IF(N4439=1,ABS(N4440),0)</f>
        <v>0</v>
      </c>
      <c r="AD4439" s="22">
        <f t="shared" ref="AD4439:AD4453" si="1526">IF(N4439=1,0,ABS(O4440))</f>
        <v>0.20441988950276244</v>
      </c>
    </row>
    <row r="4440" spans="3:30" x14ac:dyDescent="0.25">
      <c r="D4440" s="2">
        <v>0.375</v>
      </c>
      <c r="E4440">
        <v>12255</v>
      </c>
      <c r="F4440">
        <v>12261</v>
      </c>
      <c r="G4440">
        <v>12233</v>
      </c>
      <c r="H4440">
        <v>12256</v>
      </c>
      <c r="J4440">
        <v>1</v>
      </c>
      <c r="K4440">
        <f t="shared" ref="K4440:K4453" si="1527">K4439+J4441</f>
        <v>-8</v>
      </c>
      <c r="L4440">
        <v>28</v>
      </c>
      <c r="N4440">
        <f>IF(J4439&lt;0,MIN(K4440:K4453),MAX(K4440:K4453))/R4419</f>
        <v>-0.11049723756906077</v>
      </c>
      <c r="O4440">
        <f>IF(J4439&lt;0,MAX(K4440:K4453),MIN(K4440:K4453))/R4419</f>
        <v>0.20441988950276244</v>
      </c>
      <c r="R4440">
        <f>MIN(G4437:G4453)</f>
        <v>12224</v>
      </c>
      <c r="W4440">
        <f t="shared" si="1519"/>
        <v>0</v>
      </c>
      <c r="X4440">
        <f t="shared" si="1520"/>
        <v>1</v>
      </c>
      <c r="Y4440">
        <f t="shared" si="1521"/>
        <v>0</v>
      </c>
      <c r="Z4440" s="22">
        <f t="shared" si="1522"/>
        <v>0.11049723756906077</v>
      </c>
      <c r="AA4440" s="22">
        <f t="shared" si="1523"/>
        <v>0.20441988950276244</v>
      </c>
      <c r="AB4440">
        <f t="shared" si="1524"/>
        <v>0</v>
      </c>
      <c r="AC4440" s="22">
        <f t="shared" si="1525"/>
        <v>0</v>
      </c>
      <c r="AD4440" s="22">
        <f t="shared" si="1526"/>
        <v>0</v>
      </c>
    </row>
    <row r="4441" spans="3:30" x14ac:dyDescent="0.25">
      <c r="D4441" s="1">
        <v>0.41666666666666669</v>
      </c>
      <c r="E4441">
        <v>12257</v>
      </c>
      <c r="F4441">
        <v>12272</v>
      </c>
      <c r="G4441">
        <v>12238</v>
      </c>
      <c r="H4441">
        <v>12249</v>
      </c>
      <c r="J4441">
        <v>-8</v>
      </c>
      <c r="K4441">
        <f t="shared" si="1527"/>
        <v>-16</v>
      </c>
      <c r="L4441">
        <v>34</v>
      </c>
      <c r="R4441">
        <f>R4439-R4440</f>
        <v>75</v>
      </c>
      <c r="W4441">
        <f t="shared" si="1519"/>
        <v>0</v>
      </c>
      <c r="X4441">
        <f t="shared" si="1520"/>
        <v>8</v>
      </c>
      <c r="Y4441">
        <f t="shared" si="1521"/>
        <v>75</v>
      </c>
      <c r="Z4441" s="22">
        <f t="shared" si="1522"/>
        <v>0</v>
      </c>
      <c r="AA4441" s="22">
        <f t="shared" si="1523"/>
        <v>0</v>
      </c>
      <c r="AB4441">
        <f t="shared" si="1524"/>
        <v>0</v>
      </c>
      <c r="AC4441" s="22">
        <f t="shared" si="1525"/>
        <v>0</v>
      </c>
      <c r="AD4441" s="22">
        <f t="shared" si="1526"/>
        <v>0</v>
      </c>
    </row>
    <row r="4442" spans="3:30" x14ac:dyDescent="0.25">
      <c r="D4442" s="1">
        <v>0.45833333333333331</v>
      </c>
      <c r="E4442">
        <v>12249</v>
      </c>
      <c r="F4442">
        <v>12255</v>
      </c>
      <c r="G4442">
        <v>12224</v>
      </c>
      <c r="H4442">
        <v>12241</v>
      </c>
      <c r="J4442">
        <v>-8</v>
      </c>
      <c r="K4442">
        <f t="shared" si="1527"/>
        <v>-19</v>
      </c>
      <c r="L4442">
        <v>31</v>
      </c>
      <c r="R4442">
        <v>75</v>
      </c>
      <c r="W4442">
        <f t="shared" si="1519"/>
        <v>0</v>
      </c>
      <c r="X4442">
        <f t="shared" si="1520"/>
        <v>8</v>
      </c>
      <c r="Y4442">
        <f t="shared" si="1521"/>
        <v>75</v>
      </c>
      <c r="Z4442" s="22">
        <f t="shared" si="1522"/>
        <v>0</v>
      </c>
      <c r="AA4442" s="22">
        <f t="shared" si="1523"/>
        <v>0</v>
      </c>
      <c r="AB4442">
        <f t="shared" si="1524"/>
        <v>0</v>
      </c>
      <c r="AC4442" s="22">
        <f t="shared" si="1525"/>
        <v>0</v>
      </c>
      <c r="AD4442" s="22">
        <f t="shared" si="1526"/>
        <v>0</v>
      </c>
    </row>
    <row r="4443" spans="3:30" x14ac:dyDescent="0.25">
      <c r="D4443" s="1">
        <v>0.5</v>
      </c>
      <c r="E4443">
        <v>12242</v>
      </c>
      <c r="F4443">
        <v>12249</v>
      </c>
      <c r="G4443">
        <v>12226</v>
      </c>
      <c r="H4443">
        <v>12239</v>
      </c>
      <c r="J4443">
        <v>-3</v>
      </c>
      <c r="K4443">
        <f t="shared" si="1527"/>
        <v>-6</v>
      </c>
      <c r="L4443">
        <v>23</v>
      </c>
      <c r="W4443">
        <f t="shared" si="1519"/>
        <v>0</v>
      </c>
      <c r="X4443">
        <f t="shared" si="1520"/>
        <v>3</v>
      </c>
      <c r="Y4443">
        <f t="shared" si="1521"/>
        <v>0</v>
      </c>
      <c r="Z4443" s="22">
        <f t="shared" si="1522"/>
        <v>0</v>
      </c>
      <c r="AA4443" s="22">
        <f t="shared" si="1523"/>
        <v>0</v>
      </c>
      <c r="AB4443">
        <f t="shared" si="1524"/>
        <v>0</v>
      </c>
      <c r="AC4443" s="22">
        <f t="shared" si="1525"/>
        <v>0</v>
      </c>
      <c r="AD4443" s="22">
        <f t="shared" si="1526"/>
        <v>0</v>
      </c>
    </row>
    <row r="4444" spans="3:30" x14ac:dyDescent="0.25">
      <c r="C4444">
        <v>1</v>
      </c>
      <c r="D4444" s="1">
        <v>0.54166666666666663</v>
      </c>
      <c r="E4444">
        <v>12239</v>
      </c>
      <c r="F4444">
        <v>12256</v>
      </c>
      <c r="G4444">
        <v>12239</v>
      </c>
      <c r="H4444">
        <v>12252</v>
      </c>
      <c r="J4444">
        <v>13</v>
      </c>
      <c r="K4444">
        <f t="shared" si="1527"/>
        <v>-20</v>
      </c>
      <c r="L4444">
        <v>17</v>
      </c>
      <c r="W4444">
        <f t="shared" si="1519"/>
        <v>0</v>
      </c>
      <c r="X4444">
        <f t="shared" si="1520"/>
        <v>13</v>
      </c>
      <c r="Y4444">
        <f t="shared" si="1521"/>
        <v>0</v>
      </c>
      <c r="Z4444" s="22">
        <f t="shared" si="1522"/>
        <v>0</v>
      </c>
      <c r="AA4444" s="22">
        <f t="shared" si="1523"/>
        <v>0</v>
      </c>
      <c r="AB4444">
        <f t="shared" si="1524"/>
        <v>0</v>
      </c>
      <c r="AC4444" s="22">
        <f t="shared" si="1525"/>
        <v>0</v>
      </c>
      <c r="AD4444" s="22">
        <f t="shared" si="1526"/>
        <v>0</v>
      </c>
    </row>
    <row r="4445" spans="3:30" x14ac:dyDescent="0.25">
      <c r="D4445" s="1">
        <v>0.58333333333333337</v>
      </c>
      <c r="E4445">
        <v>12252</v>
      </c>
      <c r="F4445">
        <v>12254</v>
      </c>
      <c r="G4445">
        <v>12235</v>
      </c>
      <c r="H4445">
        <v>12238</v>
      </c>
      <c r="J4445">
        <v>-14</v>
      </c>
      <c r="K4445">
        <f t="shared" si="1527"/>
        <v>-16</v>
      </c>
      <c r="L4445">
        <v>19</v>
      </c>
      <c r="W4445">
        <f t="shared" si="1519"/>
        <v>0</v>
      </c>
      <c r="X4445">
        <f t="shared" si="1520"/>
        <v>14</v>
      </c>
      <c r="Y4445">
        <f t="shared" si="1521"/>
        <v>0</v>
      </c>
      <c r="Z4445" s="22">
        <f t="shared" si="1522"/>
        <v>0</v>
      </c>
      <c r="AA4445" s="22">
        <f t="shared" si="1523"/>
        <v>0</v>
      </c>
      <c r="AB4445">
        <f t="shared" si="1524"/>
        <v>0</v>
      </c>
      <c r="AC4445" s="22">
        <f t="shared" si="1525"/>
        <v>0</v>
      </c>
      <c r="AD4445" s="22">
        <f t="shared" si="1526"/>
        <v>0</v>
      </c>
    </row>
    <row r="4446" spans="3:30" x14ac:dyDescent="0.25">
      <c r="D4446" s="1">
        <v>0.625</v>
      </c>
      <c r="E4446">
        <v>12239</v>
      </c>
      <c r="F4446">
        <v>12249</v>
      </c>
      <c r="G4446">
        <v>12231</v>
      </c>
      <c r="H4446">
        <v>12243</v>
      </c>
      <c r="J4446">
        <v>4</v>
      </c>
      <c r="K4446">
        <f t="shared" si="1527"/>
        <v>9</v>
      </c>
      <c r="L4446">
        <v>18</v>
      </c>
      <c r="W4446">
        <f t="shared" si="1519"/>
        <v>0</v>
      </c>
      <c r="X4446">
        <f t="shared" si="1520"/>
        <v>4</v>
      </c>
      <c r="Y4446">
        <f t="shared" si="1521"/>
        <v>0</v>
      </c>
      <c r="Z4446" s="22">
        <f t="shared" si="1522"/>
        <v>0</v>
      </c>
      <c r="AA4446" s="22">
        <f t="shared" si="1523"/>
        <v>0</v>
      </c>
      <c r="AB4446">
        <f t="shared" si="1524"/>
        <v>0</v>
      </c>
      <c r="AC4446" s="22">
        <f t="shared" si="1525"/>
        <v>0</v>
      </c>
      <c r="AD4446" s="22">
        <f t="shared" si="1526"/>
        <v>0</v>
      </c>
    </row>
    <row r="4447" spans="3:30" x14ac:dyDescent="0.25">
      <c r="D4447" s="1">
        <v>0.66666666666666663</v>
      </c>
      <c r="E4447">
        <v>12244</v>
      </c>
      <c r="F4447">
        <v>12273</v>
      </c>
      <c r="G4447">
        <v>12242</v>
      </c>
      <c r="H4447">
        <v>12269</v>
      </c>
      <c r="J4447">
        <v>25</v>
      </c>
      <c r="K4447">
        <f t="shared" si="1527"/>
        <v>12</v>
      </c>
      <c r="L4447">
        <v>31</v>
      </c>
      <c r="W4447">
        <f t="shared" si="1519"/>
        <v>0</v>
      </c>
      <c r="X4447">
        <f t="shared" si="1520"/>
        <v>25</v>
      </c>
      <c r="Y4447">
        <f t="shared" si="1521"/>
        <v>0</v>
      </c>
      <c r="Z4447" s="22">
        <f t="shared" si="1522"/>
        <v>0</v>
      </c>
      <c r="AA4447" s="22">
        <f t="shared" si="1523"/>
        <v>0</v>
      </c>
      <c r="AB4447">
        <f t="shared" si="1524"/>
        <v>0</v>
      </c>
      <c r="AC4447" s="22">
        <f t="shared" si="1525"/>
        <v>0</v>
      </c>
      <c r="AD4447" s="22">
        <f t="shared" si="1526"/>
        <v>0</v>
      </c>
    </row>
    <row r="4448" spans="3:30" x14ac:dyDescent="0.25">
      <c r="D4448" s="1">
        <v>0.70833333333333337</v>
      </c>
      <c r="E4448">
        <v>12269</v>
      </c>
      <c r="F4448">
        <v>12278</v>
      </c>
      <c r="G4448">
        <v>12254</v>
      </c>
      <c r="H4448">
        <v>12272</v>
      </c>
      <c r="J4448">
        <v>3</v>
      </c>
      <c r="K4448">
        <f t="shared" si="1527"/>
        <v>31</v>
      </c>
      <c r="L4448">
        <v>24</v>
      </c>
      <c r="W4448">
        <f t="shared" si="1519"/>
        <v>0</v>
      </c>
      <c r="X4448">
        <f t="shared" si="1520"/>
        <v>3</v>
      </c>
      <c r="Y4448">
        <f t="shared" si="1521"/>
        <v>0</v>
      </c>
      <c r="Z4448" s="22">
        <f t="shared" si="1522"/>
        <v>0</v>
      </c>
      <c r="AA4448" s="22">
        <f t="shared" si="1523"/>
        <v>0</v>
      </c>
      <c r="AB4448">
        <f t="shared" si="1524"/>
        <v>0</v>
      </c>
      <c r="AC4448" s="22">
        <f t="shared" si="1525"/>
        <v>0</v>
      </c>
      <c r="AD4448" s="22">
        <f t="shared" si="1526"/>
        <v>0</v>
      </c>
    </row>
    <row r="4449" spans="4:30" x14ac:dyDescent="0.25">
      <c r="D4449" s="1">
        <v>0.75</v>
      </c>
      <c r="E4449">
        <v>12272</v>
      </c>
      <c r="F4449">
        <v>12299</v>
      </c>
      <c r="G4449">
        <v>12268</v>
      </c>
      <c r="H4449">
        <v>12291</v>
      </c>
      <c r="J4449">
        <v>19</v>
      </c>
      <c r="K4449">
        <f t="shared" si="1527"/>
        <v>21</v>
      </c>
      <c r="L4449">
        <v>31</v>
      </c>
      <c r="W4449">
        <f t="shared" si="1519"/>
        <v>0</v>
      </c>
      <c r="X4449">
        <f t="shared" si="1520"/>
        <v>19</v>
      </c>
      <c r="Y4449">
        <f t="shared" si="1521"/>
        <v>0</v>
      </c>
      <c r="Z4449" s="22">
        <f t="shared" si="1522"/>
        <v>0</v>
      </c>
      <c r="AA4449" s="22">
        <f t="shared" si="1523"/>
        <v>0</v>
      </c>
      <c r="AB4449">
        <f t="shared" si="1524"/>
        <v>0</v>
      </c>
      <c r="AC4449" s="22">
        <f t="shared" si="1525"/>
        <v>0</v>
      </c>
      <c r="AD4449" s="22">
        <f t="shared" si="1526"/>
        <v>0</v>
      </c>
    </row>
    <row r="4450" spans="4:30" x14ac:dyDescent="0.25">
      <c r="D4450" s="1">
        <v>0.79166666666666663</v>
      </c>
      <c r="E4450">
        <v>12291</v>
      </c>
      <c r="F4450">
        <v>12293</v>
      </c>
      <c r="G4450">
        <v>12279</v>
      </c>
      <c r="H4450">
        <v>12281</v>
      </c>
      <c r="J4450">
        <v>-10</v>
      </c>
      <c r="K4450">
        <f t="shared" si="1527"/>
        <v>33</v>
      </c>
      <c r="L4450">
        <v>14</v>
      </c>
      <c r="W4450">
        <f t="shared" si="1519"/>
        <v>0</v>
      </c>
      <c r="X4450">
        <f t="shared" si="1520"/>
        <v>10</v>
      </c>
      <c r="Y4450">
        <f t="shared" si="1521"/>
        <v>0</v>
      </c>
      <c r="Z4450" s="22">
        <f t="shared" si="1522"/>
        <v>0</v>
      </c>
      <c r="AA4450" s="22">
        <f t="shared" si="1523"/>
        <v>0</v>
      </c>
      <c r="AB4450">
        <f t="shared" si="1524"/>
        <v>0</v>
      </c>
      <c r="AC4450" s="22">
        <f t="shared" si="1525"/>
        <v>0</v>
      </c>
      <c r="AD4450" s="22">
        <f t="shared" si="1526"/>
        <v>0</v>
      </c>
    </row>
    <row r="4451" spans="4:30" x14ac:dyDescent="0.25">
      <c r="D4451" s="1">
        <v>0.83333333333333337</v>
      </c>
      <c r="E4451">
        <v>12280</v>
      </c>
      <c r="F4451">
        <v>12293</v>
      </c>
      <c r="G4451">
        <v>12277</v>
      </c>
      <c r="H4451">
        <v>12292</v>
      </c>
      <c r="J4451">
        <v>12</v>
      </c>
      <c r="K4451">
        <f t="shared" si="1527"/>
        <v>27</v>
      </c>
      <c r="L4451">
        <v>16</v>
      </c>
      <c r="W4451">
        <f t="shared" si="1519"/>
        <v>0</v>
      </c>
      <c r="X4451">
        <f t="shared" si="1520"/>
        <v>12</v>
      </c>
      <c r="Y4451">
        <f t="shared" si="1521"/>
        <v>0</v>
      </c>
      <c r="Z4451" s="22">
        <f t="shared" si="1522"/>
        <v>0</v>
      </c>
      <c r="AA4451" s="22">
        <f t="shared" si="1523"/>
        <v>0</v>
      </c>
      <c r="AB4451">
        <f t="shared" si="1524"/>
        <v>0</v>
      </c>
      <c r="AC4451" s="22">
        <f t="shared" si="1525"/>
        <v>0</v>
      </c>
      <c r="AD4451" s="22">
        <f t="shared" si="1526"/>
        <v>0</v>
      </c>
    </row>
    <row r="4452" spans="4:30" x14ac:dyDescent="0.25">
      <c r="D4452" s="1">
        <v>0.875</v>
      </c>
      <c r="E4452">
        <v>12292</v>
      </c>
      <c r="F4452">
        <v>12297</v>
      </c>
      <c r="G4452">
        <v>12285</v>
      </c>
      <c r="H4452">
        <v>12286</v>
      </c>
      <c r="J4452">
        <v>-6</v>
      </c>
      <c r="K4452">
        <f t="shared" si="1527"/>
        <v>37</v>
      </c>
      <c r="L4452">
        <v>12</v>
      </c>
      <c r="W4452">
        <f t="shared" si="1519"/>
        <v>0</v>
      </c>
      <c r="X4452">
        <f t="shared" si="1520"/>
        <v>6</v>
      </c>
      <c r="Y4452">
        <f t="shared" si="1521"/>
        <v>0</v>
      </c>
      <c r="Z4452" s="22">
        <f t="shared" si="1522"/>
        <v>0</v>
      </c>
      <c r="AA4452" s="22">
        <f t="shared" si="1523"/>
        <v>0</v>
      </c>
      <c r="AB4452">
        <f t="shared" si="1524"/>
        <v>0</v>
      </c>
      <c r="AC4452" s="22">
        <f t="shared" si="1525"/>
        <v>0</v>
      </c>
      <c r="AD4452" s="22">
        <f t="shared" si="1526"/>
        <v>0</v>
      </c>
    </row>
    <row r="4453" spans="4:30" x14ac:dyDescent="0.25">
      <c r="D4453" s="2">
        <v>0.91666666666666663</v>
      </c>
      <c r="E4453">
        <v>12286</v>
      </c>
      <c r="F4453">
        <v>12298</v>
      </c>
      <c r="G4453">
        <v>12283</v>
      </c>
      <c r="H4453">
        <v>12296</v>
      </c>
      <c r="J4453">
        <v>10</v>
      </c>
      <c r="K4453">
        <f t="shared" si="1527"/>
        <v>37</v>
      </c>
      <c r="L4453">
        <v>15</v>
      </c>
      <c r="W4453">
        <f t="shared" si="1519"/>
        <v>0</v>
      </c>
      <c r="X4453">
        <f t="shared" si="1520"/>
        <v>10</v>
      </c>
      <c r="Y4453">
        <f t="shared" si="1521"/>
        <v>0</v>
      </c>
      <c r="Z4453" s="22">
        <f t="shared" si="1522"/>
        <v>0</v>
      </c>
      <c r="AA4453" s="22">
        <f t="shared" si="1523"/>
        <v>0</v>
      </c>
      <c r="AB4453">
        <f t="shared" si="1524"/>
        <v>0</v>
      </c>
      <c r="AC4453" s="22">
        <f t="shared" si="1525"/>
        <v>0</v>
      </c>
      <c r="AD4453" s="22">
        <f t="shared" si="1526"/>
        <v>0</v>
      </c>
    </row>
    <row r="4454" spans="4:30" hidden="1" x14ac:dyDescent="0.25">
      <c r="D4454" s="1">
        <v>0.95833333333333337</v>
      </c>
      <c r="E4454">
        <v>12294</v>
      </c>
      <c r="F4454">
        <v>12306</v>
      </c>
      <c r="G4454">
        <v>12294</v>
      </c>
      <c r="H4454">
        <v>12305</v>
      </c>
      <c r="Z4454"/>
      <c r="AA4454"/>
      <c r="AC4454"/>
      <c r="AD4454"/>
    </row>
    <row r="4455" spans="4:30" hidden="1" x14ac:dyDescent="0.25">
      <c r="D4455" s="1">
        <v>4.1666666666666664E-2</v>
      </c>
      <c r="E4455">
        <v>12307</v>
      </c>
      <c r="F4455">
        <v>12313</v>
      </c>
      <c r="G4455">
        <v>12306</v>
      </c>
      <c r="H4455">
        <v>12308</v>
      </c>
      <c r="Z4455"/>
      <c r="AA4455"/>
      <c r="AC4455"/>
      <c r="AD4455"/>
    </row>
    <row r="4456" spans="4:30" hidden="1" x14ac:dyDescent="0.25">
      <c r="D4456" s="1">
        <v>8.3333333333333329E-2</v>
      </c>
      <c r="E4456">
        <v>12309</v>
      </c>
      <c r="F4456">
        <v>12309</v>
      </c>
      <c r="G4456">
        <v>12307</v>
      </c>
      <c r="H4456">
        <v>12307</v>
      </c>
      <c r="Z4456"/>
      <c r="AA4456"/>
      <c r="AC4456"/>
      <c r="AD4456"/>
    </row>
    <row r="4457" spans="4:30" hidden="1" x14ac:dyDescent="0.25">
      <c r="D4457" s="1">
        <v>0.125</v>
      </c>
      <c r="E4457">
        <v>12306</v>
      </c>
      <c r="F4457">
        <v>12308</v>
      </c>
      <c r="G4457">
        <v>12297</v>
      </c>
      <c r="H4457">
        <v>12298</v>
      </c>
      <c r="Z4457"/>
      <c r="AA4457"/>
      <c r="AC4457"/>
      <c r="AD4457"/>
    </row>
    <row r="4458" spans="4:30" hidden="1" x14ac:dyDescent="0.25">
      <c r="D4458" s="1">
        <v>0.16666666666666666</v>
      </c>
      <c r="E4458">
        <v>12298</v>
      </c>
      <c r="F4458">
        <v>12305</v>
      </c>
      <c r="G4458">
        <v>12293</v>
      </c>
      <c r="H4458">
        <v>12296</v>
      </c>
      <c r="Z4458"/>
      <c r="AA4458"/>
      <c r="AC4458"/>
      <c r="AD4458"/>
    </row>
    <row r="4459" spans="4:30" hidden="1" x14ac:dyDescent="0.25">
      <c r="D4459" s="1">
        <v>0.20833333333333334</v>
      </c>
      <c r="E4459">
        <v>12295</v>
      </c>
      <c r="F4459">
        <v>12296</v>
      </c>
      <c r="G4459">
        <v>12290</v>
      </c>
      <c r="H4459">
        <v>12290</v>
      </c>
      <c r="Z4459"/>
      <c r="AA4459"/>
      <c r="AC4459"/>
      <c r="AD4459"/>
    </row>
    <row r="4460" spans="4:30" hidden="1" x14ac:dyDescent="0.25">
      <c r="D4460" s="1">
        <v>0.25</v>
      </c>
      <c r="E4460">
        <v>12289</v>
      </c>
      <c r="F4460">
        <v>12290</v>
      </c>
      <c r="G4460">
        <v>12275</v>
      </c>
      <c r="H4460">
        <v>12278</v>
      </c>
      <c r="Z4460"/>
      <c r="AA4460"/>
      <c r="AC4460"/>
      <c r="AD4460"/>
    </row>
    <row r="4461" spans="4:30" hidden="1" x14ac:dyDescent="0.25">
      <c r="D4461" s="1">
        <v>0.29166666666666669</v>
      </c>
      <c r="E4461">
        <v>12277</v>
      </c>
      <c r="F4461">
        <v>12284</v>
      </c>
      <c r="G4461">
        <v>12274</v>
      </c>
      <c r="H4461">
        <v>12282</v>
      </c>
      <c r="Z4461"/>
      <c r="AA4461"/>
      <c r="AC4461"/>
      <c r="AD4461"/>
    </row>
    <row r="4462" spans="4:30" x14ac:dyDescent="0.25">
      <c r="D4462" s="2">
        <v>0.33333333333333331</v>
      </c>
      <c r="E4462">
        <v>12282</v>
      </c>
      <c r="F4462">
        <v>12294</v>
      </c>
      <c r="G4462">
        <v>12278</v>
      </c>
      <c r="H4462">
        <v>12294</v>
      </c>
      <c r="J4462">
        <v>12</v>
      </c>
      <c r="K4462">
        <v>0</v>
      </c>
      <c r="L4462">
        <v>16</v>
      </c>
      <c r="M4462">
        <v>-105</v>
      </c>
      <c r="R4462">
        <f>MAX(F4460:F4476)</f>
        <v>12298</v>
      </c>
      <c r="W4462">
        <f t="shared" ref="W4462:W4476" si="1528">ABS(M4462)</f>
        <v>105</v>
      </c>
      <c r="X4462">
        <f t="shared" ref="X4462:X4476" si="1529">ABS(J4462)</f>
        <v>12</v>
      </c>
      <c r="Y4462">
        <f t="shared" ref="Y4462:Y4476" si="1530">IF(R4462&lt;1000,ABS(R4462),0)</f>
        <v>0</v>
      </c>
      <c r="Z4462" s="22">
        <f t="shared" ref="Z4462:Z4476" si="1531">IF(N4462=1,0,ABS(N4462))</f>
        <v>0</v>
      </c>
      <c r="AA4462" s="22">
        <f t="shared" ref="AA4462:AA4476" si="1532">ABS(O4462)</f>
        <v>0</v>
      </c>
      <c r="AB4462">
        <f t="shared" ref="AB4462:AB4476" si="1533">IF(N4462=1,1,0)</f>
        <v>0</v>
      </c>
      <c r="AC4462" s="22">
        <f t="shared" ref="AC4462:AC4476" si="1534">IF(N4462=1,ABS(N4463),0)</f>
        <v>0</v>
      </c>
      <c r="AD4462" s="22">
        <f t="shared" ref="AD4462:AD4476" si="1535">IF(N4462=1,0,ABS(O4463))</f>
        <v>1.4</v>
      </c>
    </row>
    <row r="4463" spans="4:30" x14ac:dyDescent="0.25">
      <c r="D4463" s="2">
        <v>0.375</v>
      </c>
      <c r="E4463">
        <v>12295</v>
      </c>
      <c r="F4463">
        <v>12298</v>
      </c>
      <c r="G4463">
        <v>12281</v>
      </c>
      <c r="H4463">
        <v>12284</v>
      </c>
      <c r="J4463">
        <v>-11</v>
      </c>
      <c r="K4463">
        <f t="shared" ref="K4463:K4476" si="1536">K4462+J4464</f>
        <v>-31</v>
      </c>
      <c r="L4463">
        <v>17</v>
      </c>
      <c r="N4463">
        <f>IF(J4462&lt;0,MIN(K4463:K4476),MAX(K4463:K4476))/R4442</f>
        <v>-0.17333333333333334</v>
      </c>
      <c r="O4463">
        <f>IF(J4462&lt;0,MAX(K4463:K4476),MIN(K4463:K4476))/R4442</f>
        <v>-1.4</v>
      </c>
      <c r="R4463">
        <f>MIN(G4460:G4476)</f>
        <v>12173</v>
      </c>
      <c r="W4463">
        <f t="shared" si="1528"/>
        <v>0</v>
      </c>
      <c r="X4463">
        <f t="shared" si="1529"/>
        <v>11</v>
      </c>
      <c r="Y4463">
        <f t="shared" si="1530"/>
        <v>0</v>
      </c>
      <c r="Z4463" s="22">
        <f t="shared" si="1531"/>
        <v>0.17333333333333334</v>
      </c>
      <c r="AA4463" s="22">
        <f t="shared" si="1532"/>
        <v>1.4</v>
      </c>
      <c r="AB4463">
        <f t="shared" si="1533"/>
        <v>0</v>
      </c>
      <c r="AC4463" s="22">
        <f t="shared" si="1534"/>
        <v>0</v>
      </c>
      <c r="AD4463" s="22">
        <f t="shared" si="1535"/>
        <v>0</v>
      </c>
    </row>
    <row r="4464" spans="4:30" x14ac:dyDescent="0.25">
      <c r="D4464" s="1">
        <v>0.41666666666666669</v>
      </c>
      <c r="E4464">
        <v>12283</v>
      </c>
      <c r="F4464">
        <v>12293</v>
      </c>
      <c r="G4464">
        <v>12245</v>
      </c>
      <c r="H4464">
        <v>12252</v>
      </c>
      <c r="J4464">
        <v>-31</v>
      </c>
      <c r="K4464">
        <f t="shared" si="1536"/>
        <v>-38</v>
      </c>
      <c r="L4464">
        <v>48</v>
      </c>
      <c r="R4464">
        <f>R4462-R4463</f>
        <v>125</v>
      </c>
      <c r="W4464">
        <f t="shared" si="1528"/>
        <v>0</v>
      </c>
      <c r="X4464">
        <f t="shared" si="1529"/>
        <v>31</v>
      </c>
      <c r="Y4464">
        <f t="shared" si="1530"/>
        <v>125</v>
      </c>
      <c r="Z4464" s="22">
        <f t="shared" si="1531"/>
        <v>0</v>
      </c>
      <c r="AA4464" s="22">
        <f t="shared" si="1532"/>
        <v>0</v>
      </c>
      <c r="AB4464">
        <f t="shared" si="1533"/>
        <v>0</v>
      </c>
      <c r="AC4464" s="22">
        <f t="shared" si="1534"/>
        <v>0</v>
      </c>
      <c r="AD4464" s="22">
        <f t="shared" si="1535"/>
        <v>0</v>
      </c>
    </row>
    <row r="4465" spans="3:30" x14ac:dyDescent="0.25">
      <c r="D4465" s="1">
        <v>0.45833333333333331</v>
      </c>
      <c r="E4465">
        <v>12252</v>
      </c>
      <c r="F4465">
        <v>12266</v>
      </c>
      <c r="G4465">
        <v>12238</v>
      </c>
      <c r="H4465">
        <v>12245</v>
      </c>
      <c r="J4465">
        <v>-7</v>
      </c>
      <c r="K4465">
        <f t="shared" si="1536"/>
        <v>-34</v>
      </c>
      <c r="L4465">
        <v>28</v>
      </c>
      <c r="R4465">
        <v>125</v>
      </c>
      <c r="W4465">
        <f t="shared" si="1528"/>
        <v>0</v>
      </c>
      <c r="X4465">
        <f t="shared" si="1529"/>
        <v>7</v>
      </c>
      <c r="Y4465">
        <f t="shared" si="1530"/>
        <v>125</v>
      </c>
      <c r="Z4465" s="22">
        <f t="shared" si="1531"/>
        <v>0</v>
      </c>
      <c r="AA4465" s="22">
        <f t="shared" si="1532"/>
        <v>0</v>
      </c>
      <c r="AB4465">
        <f t="shared" si="1533"/>
        <v>0</v>
      </c>
      <c r="AC4465" s="22">
        <f t="shared" si="1534"/>
        <v>0</v>
      </c>
      <c r="AD4465" s="22">
        <f t="shared" si="1535"/>
        <v>0</v>
      </c>
    </row>
    <row r="4466" spans="3:30" x14ac:dyDescent="0.25">
      <c r="D4466" s="1">
        <v>0.5</v>
      </c>
      <c r="E4466">
        <v>12245</v>
      </c>
      <c r="F4466">
        <v>12259</v>
      </c>
      <c r="G4466">
        <v>12244</v>
      </c>
      <c r="H4466">
        <v>12249</v>
      </c>
      <c r="J4466">
        <v>4</v>
      </c>
      <c r="K4466">
        <f t="shared" si="1536"/>
        <v>-44</v>
      </c>
      <c r="L4466">
        <v>15</v>
      </c>
      <c r="W4466">
        <f t="shared" si="1528"/>
        <v>0</v>
      </c>
      <c r="X4466">
        <f t="shared" si="1529"/>
        <v>4</v>
      </c>
      <c r="Y4466">
        <f t="shared" si="1530"/>
        <v>0</v>
      </c>
      <c r="Z4466" s="22">
        <f t="shared" si="1531"/>
        <v>0</v>
      </c>
      <c r="AA4466" s="22">
        <f t="shared" si="1532"/>
        <v>0</v>
      </c>
      <c r="AB4466">
        <f t="shared" si="1533"/>
        <v>0</v>
      </c>
      <c r="AC4466" s="22">
        <f t="shared" si="1534"/>
        <v>0</v>
      </c>
      <c r="AD4466" s="22">
        <f t="shared" si="1535"/>
        <v>0</v>
      </c>
    </row>
    <row r="4467" spans="3:30" x14ac:dyDescent="0.25">
      <c r="C4467">
        <v>1</v>
      </c>
      <c r="D4467" s="1">
        <v>0.54166666666666663</v>
      </c>
      <c r="E4467">
        <v>12250</v>
      </c>
      <c r="F4467">
        <v>12252</v>
      </c>
      <c r="G4467">
        <v>12240</v>
      </c>
      <c r="H4467">
        <v>12240</v>
      </c>
      <c r="J4467">
        <v>-10</v>
      </c>
      <c r="K4467">
        <f t="shared" si="1536"/>
        <v>-43</v>
      </c>
      <c r="L4467">
        <v>12</v>
      </c>
      <c r="W4467">
        <f t="shared" si="1528"/>
        <v>0</v>
      </c>
      <c r="X4467">
        <f t="shared" si="1529"/>
        <v>10</v>
      </c>
      <c r="Y4467">
        <f t="shared" si="1530"/>
        <v>0</v>
      </c>
      <c r="Z4467" s="22">
        <f t="shared" si="1531"/>
        <v>0</v>
      </c>
      <c r="AA4467" s="22">
        <f t="shared" si="1532"/>
        <v>0</v>
      </c>
      <c r="AB4467">
        <f t="shared" si="1533"/>
        <v>0</v>
      </c>
      <c r="AC4467" s="22">
        <f t="shared" si="1534"/>
        <v>0</v>
      </c>
      <c r="AD4467" s="22">
        <f t="shared" si="1535"/>
        <v>0</v>
      </c>
    </row>
    <row r="4468" spans="3:30" x14ac:dyDescent="0.25">
      <c r="D4468" s="1">
        <v>0.58333333333333337</v>
      </c>
      <c r="E4468">
        <v>12240</v>
      </c>
      <c r="F4468">
        <v>12249</v>
      </c>
      <c r="G4468">
        <v>12215</v>
      </c>
      <c r="H4468">
        <v>12241</v>
      </c>
      <c r="J4468">
        <v>1</v>
      </c>
      <c r="K4468">
        <f t="shared" si="1536"/>
        <v>-42</v>
      </c>
      <c r="L4468">
        <v>34</v>
      </c>
      <c r="W4468">
        <f t="shared" si="1528"/>
        <v>0</v>
      </c>
      <c r="X4468">
        <f t="shared" si="1529"/>
        <v>1</v>
      </c>
      <c r="Y4468">
        <f t="shared" si="1530"/>
        <v>0</v>
      </c>
      <c r="Z4468" s="22">
        <f t="shared" si="1531"/>
        <v>0</v>
      </c>
      <c r="AA4468" s="22">
        <f t="shared" si="1532"/>
        <v>0</v>
      </c>
      <c r="AB4468">
        <f t="shared" si="1533"/>
        <v>0</v>
      </c>
      <c r="AC4468" s="22">
        <f t="shared" si="1534"/>
        <v>0</v>
      </c>
      <c r="AD4468" s="22">
        <f t="shared" si="1535"/>
        <v>0</v>
      </c>
    </row>
    <row r="4469" spans="3:30" x14ac:dyDescent="0.25">
      <c r="D4469" s="1">
        <v>0.625</v>
      </c>
      <c r="E4469">
        <v>12241</v>
      </c>
      <c r="F4469">
        <v>12269</v>
      </c>
      <c r="G4469">
        <v>12235</v>
      </c>
      <c r="H4469">
        <v>12242</v>
      </c>
      <c r="J4469">
        <v>1</v>
      </c>
      <c r="K4469">
        <f t="shared" si="1536"/>
        <v>-13</v>
      </c>
      <c r="L4469">
        <v>34</v>
      </c>
      <c r="W4469">
        <f t="shared" si="1528"/>
        <v>0</v>
      </c>
      <c r="X4469">
        <f t="shared" si="1529"/>
        <v>1</v>
      </c>
      <c r="Y4469">
        <f t="shared" si="1530"/>
        <v>0</v>
      </c>
      <c r="Z4469" s="22">
        <f t="shared" si="1531"/>
        <v>0</v>
      </c>
      <c r="AA4469" s="22">
        <f t="shared" si="1532"/>
        <v>0</v>
      </c>
      <c r="AB4469">
        <f t="shared" si="1533"/>
        <v>0</v>
      </c>
      <c r="AC4469" s="22">
        <f t="shared" si="1534"/>
        <v>0</v>
      </c>
      <c r="AD4469" s="22">
        <f t="shared" si="1535"/>
        <v>0</v>
      </c>
    </row>
    <row r="4470" spans="3:30" x14ac:dyDescent="0.25">
      <c r="D4470" s="1">
        <v>0.66666666666666663</v>
      </c>
      <c r="E4470">
        <v>12243</v>
      </c>
      <c r="F4470">
        <v>12278</v>
      </c>
      <c r="G4470">
        <v>12240</v>
      </c>
      <c r="H4470">
        <v>12272</v>
      </c>
      <c r="J4470">
        <v>29</v>
      </c>
      <c r="K4470">
        <f t="shared" si="1536"/>
        <v>-19</v>
      </c>
      <c r="L4470">
        <v>38</v>
      </c>
      <c r="W4470">
        <f t="shared" si="1528"/>
        <v>0</v>
      </c>
      <c r="X4470">
        <f t="shared" si="1529"/>
        <v>29</v>
      </c>
      <c r="Y4470">
        <f t="shared" si="1530"/>
        <v>0</v>
      </c>
      <c r="Z4470" s="22">
        <f t="shared" si="1531"/>
        <v>0</v>
      </c>
      <c r="AA4470" s="22">
        <f t="shared" si="1532"/>
        <v>0</v>
      </c>
      <c r="AB4470">
        <f t="shared" si="1533"/>
        <v>0</v>
      </c>
      <c r="AC4470" s="22">
        <f t="shared" si="1534"/>
        <v>0</v>
      </c>
      <c r="AD4470" s="22">
        <f t="shared" si="1535"/>
        <v>0</v>
      </c>
    </row>
    <row r="4471" spans="3:30" x14ac:dyDescent="0.25">
      <c r="D4471" s="1">
        <v>0.70833333333333337</v>
      </c>
      <c r="E4471">
        <v>12269</v>
      </c>
      <c r="F4471">
        <v>12290</v>
      </c>
      <c r="G4471">
        <v>12259</v>
      </c>
      <c r="H4471">
        <v>12263</v>
      </c>
      <c r="J4471">
        <v>-6</v>
      </c>
      <c r="K4471">
        <f t="shared" si="1536"/>
        <v>-61</v>
      </c>
      <c r="L4471">
        <v>31</v>
      </c>
      <c r="W4471">
        <f t="shared" si="1528"/>
        <v>0</v>
      </c>
      <c r="X4471">
        <f t="shared" si="1529"/>
        <v>6</v>
      </c>
      <c r="Y4471">
        <f t="shared" si="1530"/>
        <v>0</v>
      </c>
      <c r="Z4471" s="22">
        <f t="shared" si="1531"/>
        <v>0</v>
      </c>
      <c r="AA4471" s="22">
        <f t="shared" si="1532"/>
        <v>0</v>
      </c>
      <c r="AB4471">
        <f t="shared" si="1533"/>
        <v>0</v>
      </c>
      <c r="AC4471" s="22">
        <f t="shared" si="1534"/>
        <v>0</v>
      </c>
      <c r="AD4471" s="22">
        <f t="shared" si="1535"/>
        <v>0</v>
      </c>
    </row>
    <row r="4472" spans="3:30" x14ac:dyDescent="0.25">
      <c r="D4472" s="1">
        <v>0.75</v>
      </c>
      <c r="E4472">
        <v>12264</v>
      </c>
      <c r="F4472">
        <v>12264</v>
      </c>
      <c r="G4472">
        <v>12203</v>
      </c>
      <c r="H4472">
        <v>12222</v>
      </c>
      <c r="J4472">
        <v>-42</v>
      </c>
      <c r="K4472">
        <f t="shared" si="1536"/>
        <v>-39</v>
      </c>
      <c r="L4472">
        <v>61</v>
      </c>
      <c r="W4472">
        <f t="shared" si="1528"/>
        <v>0</v>
      </c>
      <c r="X4472">
        <f t="shared" si="1529"/>
        <v>42</v>
      </c>
      <c r="Y4472">
        <f t="shared" si="1530"/>
        <v>0</v>
      </c>
      <c r="Z4472" s="22">
        <f t="shared" si="1531"/>
        <v>0</v>
      </c>
      <c r="AA4472" s="22">
        <f t="shared" si="1532"/>
        <v>0</v>
      </c>
      <c r="AB4472">
        <f t="shared" si="1533"/>
        <v>0</v>
      </c>
      <c r="AC4472" s="22">
        <f t="shared" si="1534"/>
        <v>0</v>
      </c>
      <c r="AD4472" s="22">
        <f t="shared" si="1535"/>
        <v>0</v>
      </c>
    </row>
    <row r="4473" spans="3:30" x14ac:dyDescent="0.25">
      <c r="D4473" s="1">
        <v>0.79166666666666663</v>
      </c>
      <c r="E4473">
        <v>12223</v>
      </c>
      <c r="F4473">
        <v>12246</v>
      </c>
      <c r="G4473">
        <v>12218</v>
      </c>
      <c r="H4473">
        <v>12245</v>
      </c>
      <c r="J4473">
        <v>22</v>
      </c>
      <c r="K4473">
        <f t="shared" si="1536"/>
        <v>-41</v>
      </c>
      <c r="L4473">
        <v>28</v>
      </c>
      <c r="W4473">
        <f t="shared" si="1528"/>
        <v>0</v>
      </c>
      <c r="X4473">
        <f t="shared" si="1529"/>
        <v>22</v>
      </c>
      <c r="Y4473">
        <f t="shared" si="1530"/>
        <v>0</v>
      </c>
      <c r="Z4473" s="22">
        <f t="shared" si="1531"/>
        <v>0</v>
      </c>
      <c r="AA4473" s="22">
        <f t="shared" si="1532"/>
        <v>0</v>
      </c>
      <c r="AB4473">
        <f t="shared" si="1533"/>
        <v>0</v>
      </c>
      <c r="AC4473" s="22">
        <f t="shared" si="1534"/>
        <v>0</v>
      </c>
      <c r="AD4473" s="22">
        <f t="shared" si="1535"/>
        <v>0</v>
      </c>
    </row>
    <row r="4474" spans="3:30" x14ac:dyDescent="0.25">
      <c r="D4474" s="1">
        <v>0.83333333333333337</v>
      </c>
      <c r="E4474">
        <v>12244</v>
      </c>
      <c r="F4474">
        <v>12256</v>
      </c>
      <c r="G4474">
        <v>12237</v>
      </c>
      <c r="H4474">
        <v>12242</v>
      </c>
      <c r="J4474">
        <v>-2</v>
      </c>
      <c r="K4474">
        <f t="shared" si="1536"/>
        <v>-66</v>
      </c>
      <c r="L4474">
        <v>19</v>
      </c>
      <c r="W4474">
        <f t="shared" si="1528"/>
        <v>0</v>
      </c>
      <c r="X4474">
        <f t="shared" si="1529"/>
        <v>2</v>
      </c>
      <c r="Y4474">
        <f t="shared" si="1530"/>
        <v>0</v>
      </c>
      <c r="Z4474" s="22">
        <f t="shared" si="1531"/>
        <v>0</v>
      </c>
      <c r="AA4474" s="22">
        <f t="shared" si="1532"/>
        <v>0</v>
      </c>
      <c r="AB4474">
        <f t="shared" si="1533"/>
        <v>0</v>
      </c>
      <c r="AC4474" s="22">
        <f t="shared" si="1534"/>
        <v>0</v>
      </c>
      <c r="AD4474" s="22">
        <f t="shared" si="1535"/>
        <v>0</v>
      </c>
    </row>
    <row r="4475" spans="3:30" x14ac:dyDescent="0.25">
      <c r="D4475" s="1">
        <v>0.875</v>
      </c>
      <c r="E4475">
        <v>12242</v>
      </c>
      <c r="F4475">
        <v>12244</v>
      </c>
      <c r="G4475">
        <v>12212</v>
      </c>
      <c r="H4475">
        <v>12217</v>
      </c>
      <c r="J4475">
        <v>-25</v>
      </c>
      <c r="K4475">
        <f t="shared" si="1536"/>
        <v>-105</v>
      </c>
      <c r="L4475">
        <v>32</v>
      </c>
      <c r="W4475">
        <f t="shared" si="1528"/>
        <v>0</v>
      </c>
      <c r="X4475">
        <f t="shared" si="1529"/>
        <v>25</v>
      </c>
      <c r="Y4475">
        <f t="shared" si="1530"/>
        <v>0</v>
      </c>
      <c r="Z4475" s="22">
        <f t="shared" si="1531"/>
        <v>0</v>
      </c>
      <c r="AA4475" s="22">
        <f t="shared" si="1532"/>
        <v>0</v>
      </c>
      <c r="AB4475">
        <f t="shared" si="1533"/>
        <v>0</v>
      </c>
      <c r="AC4475" s="22">
        <f t="shared" si="1534"/>
        <v>0</v>
      </c>
      <c r="AD4475" s="22">
        <f t="shared" si="1535"/>
        <v>0</v>
      </c>
    </row>
    <row r="4476" spans="3:30" x14ac:dyDescent="0.25">
      <c r="D4476" s="2">
        <v>0.91666666666666663</v>
      </c>
      <c r="E4476">
        <v>12216</v>
      </c>
      <c r="F4476">
        <v>12223</v>
      </c>
      <c r="G4476">
        <v>12173</v>
      </c>
      <c r="H4476">
        <v>12177</v>
      </c>
      <c r="J4476">
        <v>-39</v>
      </c>
      <c r="K4476">
        <f t="shared" si="1536"/>
        <v>-105</v>
      </c>
      <c r="L4476">
        <v>50</v>
      </c>
      <c r="W4476">
        <f t="shared" si="1528"/>
        <v>0</v>
      </c>
      <c r="X4476">
        <f t="shared" si="1529"/>
        <v>39</v>
      </c>
      <c r="Y4476">
        <f t="shared" si="1530"/>
        <v>0</v>
      </c>
      <c r="Z4476" s="22">
        <f t="shared" si="1531"/>
        <v>0</v>
      </c>
      <c r="AA4476" s="22">
        <f t="shared" si="1532"/>
        <v>0</v>
      </c>
      <c r="AB4476">
        <f t="shared" si="1533"/>
        <v>0</v>
      </c>
      <c r="AC4476" s="22">
        <f t="shared" si="1534"/>
        <v>0</v>
      </c>
      <c r="AD4476" s="22">
        <f t="shared" si="1535"/>
        <v>0</v>
      </c>
    </row>
    <row r="4477" spans="3:30" hidden="1" x14ac:dyDescent="0.25">
      <c r="D4477" s="1">
        <v>0.95833333333333337</v>
      </c>
      <c r="E4477">
        <v>12175</v>
      </c>
      <c r="F4477">
        <v>12181</v>
      </c>
      <c r="G4477">
        <v>12149</v>
      </c>
      <c r="H4477">
        <v>12156</v>
      </c>
      <c r="Z4477"/>
      <c r="AA4477"/>
      <c r="AC4477"/>
      <c r="AD4477"/>
    </row>
    <row r="4478" spans="3:30" hidden="1" x14ac:dyDescent="0.25">
      <c r="D4478" s="1">
        <v>4.1666666666666664E-2</v>
      </c>
      <c r="E4478">
        <v>12159</v>
      </c>
      <c r="F4478">
        <v>12173</v>
      </c>
      <c r="G4478">
        <v>12150</v>
      </c>
      <c r="H4478">
        <v>12171</v>
      </c>
      <c r="Z4478"/>
      <c r="AA4478"/>
      <c r="AC4478"/>
      <c r="AD4478"/>
    </row>
    <row r="4479" spans="3:30" hidden="1" x14ac:dyDescent="0.25">
      <c r="D4479" s="1">
        <v>8.3333333333333329E-2</v>
      </c>
      <c r="E4479">
        <v>12172</v>
      </c>
      <c r="F4479">
        <v>12175</v>
      </c>
      <c r="G4479">
        <v>12152</v>
      </c>
      <c r="H4479">
        <v>12152</v>
      </c>
      <c r="Z4479"/>
      <c r="AA4479"/>
      <c r="AC4479"/>
      <c r="AD4479"/>
    </row>
    <row r="4480" spans="3:30" hidden="1" x14ac:dyDescent="0.25">
      <c r="D4480" s="1">
        <v>0.125</v>
      </c>
      <c r="E4480">
        <v>12151</v>
      </c>
      <c r="F4480">
        <v>12155</v>
      </c>
      <c r="G4480">
        <v>12125</v>
      </c>
      <c r="H4480">
        <v>12134</v>
      </c>
      <c r="Z4480"/>
      <c r="AA4480"/>
      <c r="AC4480"/>
      <c r="AD4480"/>
    </row>
    <row r="4481" spans="3:30" hidden="1" x14ac:dyDescent="0.25">
      <c r="D4481" s="1">
        <v>0.16666666666666666</v>
      </c>
      <c r="E4481">
        <v>12133</v>
      </c>
      <c r="F4481">
        <v>12159</v>
      </c>
      <c r="G4481">
        <v>12126</v>
      </c>
      <c r="H4481">
        <v>12156</v>
      </c>
      <c r="Z4481"/>
      <c r="AA4481"/>
      <c r="AC4481"/>
      <c r="AD4481"/>
    </row>
    <row r="4482" spans="3:30" hidden="1" x14ac:dyDescent="0.25">
      <c r="D4482" s="1">
        <v>0.20833333333333334</v>
      </c>
      <c r="E4482">
        <v>12154</v>
      </c>
      <c r="F4482">
        <v>12156</v>
      </c>
      <c r="G4482">
        <v>12120</v>
      </c>
      <c r="H4482">
        <v>12143</v>
      </c>
      <c r="Z4482"/>
      <c r="AA4482"/>
      <c r="AC4482"/>
      <c r="AD4482"/>
    </row>
    <row r="4483" spans="3:30" hidden="1" x14ac:dyDescent="0.25">
      <c r="D4483" s="1">
        <v>0.25</v>
      </c>
      <c r="E4483">
        <v>12141</v>
      </c>
      <c r="F4483">
        <v>12158</v>
      </c>
      <c r="G4483">
        <v>12139</v>
      </c>
      <c r="H4483">
        <v>12157</v>
      </c>
      <c r="Z4483"/>
      <c r="AA4483"/>
      <c r="AC4483"/>
      <c r="AD4483"/>
    </row>
    <row r="4484" spans="3:30" hidden="1" x14ac:dyDescent="0.25">
      <c r="D4484" s="1">
        <v>0.29166666666666669</v>
      </c>
      <c r="E4484">
        <v>12156</v>
      </c>
      <c r="F4484">
        <v>12156</v>
      </c>
      <c r="G4484">
        <v>12139</v>
      </c>
      <c r="H4484">
        <v>12143</v>
      </c>
      <c r="Z4484"/>
      <c r="AA4484"/>
      <c r="AC4484"/>
      <c r="AD4484"/>
    </row>
    <row r="4485" spans="3:30" x14ac:dyDescent="0.25">
      <c r="D4485" s="2">
        <v>0.33333333333333331</v>
      </c>
      <c r="E4485">
        <v>12142</v>
      </c>
      <c r="F4485">
        <v>12149</v>
      </c>
      <c r="G4485">
        <v>12128</v>
      </c>
      <c r="H4485">
        <v>12141</v>
      </c>
      <c r="J4485">
        <v>-1</v>
      </c>
      <c r="K4485">
        <v>0</v>
      </c>
      <c r="L4485">
        <v>21</v>
      </c>
      <c r="M4485">
        <v>79</v>
      </c>
      <c r="R4485">
        <f>MAX(F4483:F4499)</f>
        <v>12244</v>
      </c>
      <c r="W4485">
        <f t="shared" ref="W4485:W4499" si="1537">ABS(M4485)</f>
        <v>79</v>
      </c>
      <c r="X4485">
        <f t="shared" ref="X4485:X4499" si="1538">ABS(J4485)</f>
        <v>1</v>
      </c>
      <c r="Y4485">
        <f t="shared" ref="Y4485:Y4499" si="1539">IF(R4485&lt;1000,ABS(R4485),0)</f>
        <v>0</v>
      </c>
      <c r="Z4485" s="22">
        <f t="shared" ref="Z4485:Z4499" si="1540">IF(N4485=1,0,ABS(N4485))</f>
        <v>0</v>
      </c>
      <c r="AA4485" s="22">
        <f t="shared" ref="AA4485:AA4499" si="1541">ABS(O4485)</f>
        <v>0</v>
      </c>
      <c r="AB4485">
        <f t="shared" ref="AB4485:AB4499" si="1542">IF(N4485=1,1,0)</f>
        <v>0</v>
      </c>
      <c r="AC4485" s="22">
        <f t="shared" ref="AC4485:AC4499" si="1543">IF(N4485=1,ABS(N4486),0)</f>
        <v>0</v>
      </c>
      <c r="AD4485" s="22">
        <f t="shared" ref="AD4485:AD4499" si="1544">IF(N4485=1,0,ABS(O4486))</f>
        <v>0.52800000000000002</v>
      </c>
    </row>
    <row r="4486" spans="3:30" x14ac:dyDescent="0.25">
      <c r="D4486" s="2">
        <v>0.375</v>
      </c>
      <c r="E4486">
        <v>12139</v>
      </c>
      <c r="F4486">
        <v>12172</v>
      </c>
      <c r="G4486">
        <v>12129</v>
      </c>
      <c r="H4486">
        <v>12155</v>
      </c>
      <c r="J4486">
        <v>16</v>
      </c>
      <c r="K4486">
        <f t="shared" ref="K4486:K4499" si="1545">K4485+J4487</f>
        <v>-34</v>
      </c>
      <c r="L4486">
        <v>43</v>
      </c>
      <c r="N4486">
        <f>IF(J4485&lt;0,MIN(K4486:K4499),MAX(K4486:K4499))/R4465</f>
        <v>-0.27200000000000002</v>
      </c>
      <c r="O4486">
        <f>IF(J4485&lt;0,MAX(K4486:K4499),MIN(K4486:K4499))/R4465</f>
        <v>0.52800000000000002</v>
      </c>
      <c r="R4486">
        <f>MIN(G4483:G4499)</f>
        <v>12117</v>
      </c>
      <c r="W4486">
        <f t="shared" si="1537"/>
        <v>0</v>
      </c>
      <c r="X4486">
        <f t="shared" si="1538"/>
        <v>16</v>
      </c>
      <c r="Y4486">
        <f t="shared" si="1539"/>
        <v>0</v>
      </c>
      <c r="Z4486" s="22">
        <f t="shared" si="1540"/>
        <v>0.27200000000000002</v>
      </c>
      <c r="AA4486" s="22">
        <f t="shared" si="1541"/>
        <v>0.52800000000000002</v>
      </c>
      <c r="AB4486">
        <f t="shared" si="1542"/>
        <v>0</v>
      </c>
      <c r="AC4486" s="22">
        <f t="shared" si="1543"/>
        <v>0</v>
      </c>
      <c r="AD4486" s="22">
        <f t="shared" si="1544"/>
        <v>0</v>
      </c>
    </row>
    <row r="4487" spans="3:30" x14ac:dyDescent="0.25">
      <c r="D4487" s="1">
        <v>0.41666666666666669</v>
      </c>
      <c r="E4487">
        <v>12155</v>
      </c>
      <c r="F4487">
        <v>12158</v>
      </c>
      <c r="G4487">
        <v>12118</v>
      </c>
      <c r="H4487">
        <v>12121</v>
      </c>
      <c r="J4487">
        <v>-34</v>
      </c>
      <c r="K4487">
        <f t="shared" si="1545"/>
        <v>9</v>
      </c>
      <c r="L4487">
        <v>40</v>
      </c>
      <c r="R4487">
        <f>R4485-R4486</f>
        <v>127</v>
      </c>
      <c r="W4487">
        <f t="shared" si="1537"/>
        <v>0</v>
      </c>
      <c r="X4487">
        <f t="shared" si="1538"/>
        <v>34</v>
      </c>
      <c r="Y4487">
        <f t="shared" si="1539"/>
        <v>127</v>
      </c>
      <c r="Z4487" s="22">
        <f t="shared" si="1540"/>
        <v>0</v>
      </c>
      <c r="AA4487" s="22">
        <f t="shared" si="1541"/>
        <v>0</v>
      </c>
      <c r="AB4487">
        <f t="shared" si="1542"/>
        <v>0</v>
      </c>
      <c r="AC4487" s="22">
        <f t="shared" si="1543"/>
        <v>0</v>
      </c>
      <c r="AD4487" s="22">
        <f t="shared" si="1544"/>
        <v>0</v>
      </c>
    </row>
    <row r="4488" spans="3:30" x14ac:dyDescent="0.25">
      <c r="D4488" s="1">
        <v>0.45833333333333331</v>
      </c>
      <c r="E4488">
        <v>12121</v>
      </c>
      <c r="F4488">
        <v>12176</v>
      </c>
      <c r="G4488">
        <v>12117</v>
      </c>
      <c r="H4488">
        <v>12164</v>
      </c>
      <c r="J4488">
        <v>43</v>
      </c>
      <c r="K4488">
        <f t="shared" si="1545"/>
        <v>6</v>
      </c>
      <c r="L4488">
        <v>59</v>
      </c>
      <c r="R4488">
        <v>127</v>
      </c>
      <c r="W4488">
        <f t="shared" si="1537"/>
        <v>0</v>
      </c>
      <c r="X4488">
        <f t="shared" si="1538"/>
        <v>43</v>
      </c>
      <c r="Y4488">
        <f t="shared" si="1539"/>
        <v>127</v>
      </c>
      <c r="Z4488" s="22">
        <f t="shared" si="1540"/>
        <v>0</v>
      </c>
      <c r="AA4488" s="22">
        <f t="shared" si="1541"/>
        <v>0</v>
      </c>
      <c r="AB4488">
        <f t="shared" si="1542"/>
        <v>0</v>
      </c>
      <c r="AC4488" s="22">
        <f t="shared" si="1543"/>
        <v>0</v>
      </c>
      <c r="AD4488" s="22">
        <f t="shared" si="1544"/>
        <v>0</v>
      </c>
    </row>
    <row r="4489" spans="3:30" x14ac:dyDescent="0.25">
      <c r="D4489" s="1">
        <v>0.5</v>
      </c>
      <c r="E4489">
        <v>12164</v>
      </c>
      <c r="F4489">
        <v>12172</v>
      </c>
      <c r="G4489">
        <v>12145</v>
      </c>
      <c r="H4489">
        <v>12161</v>
      </c>
      <c r="J4489">
        <v>-3</v>
      </c>
      <c r="K4489">
        <f t="shared" si="1545"/>
        <v>34</v>
      </c>
      <c r="L4489">
        <v>27</v>
      </c>
      <c r="W4489">
        <f t="shared" si="1537"/>
        <v>0</v>
      </c>
      <c r="X4489">
        <f t="shared" si="1538"/>
        <v>3</v>
      </c>
      <c r="Y4489">
        <f t="shared" si="1539"/>
        <v>0</v>
      </c>
      <c r="Z4489" s="22">
        <f t="shared" si="1540"/>
        <v>0</v>
      </c>
      <c r="AA4489" s="22">
        <f t="shared" si="1541"/>
        <v>0</v>
      </c>
      <c r="AB4489">
        <f t="shared" si="1542"/>
        <v>0</v>
      </c>
      <c r="AC4489" s="22">
        <f t="shared" si="1543"/>
        <v>0</v>
      </c>
      <c r="AD4489" s="22">
        <f t="shared" si="1544"/>
        <v>0</v>
      </c>
    </row>
    <row r="4490" spans="3:30" x14ac:dyDescent="0.25">
      <c r="C4490">
        <v>1</v>
      </c>
      <c r="D4490" s="1">
        <v>0.54166666666666663</v>
      </c>
      <c r="E4490">
        <v>12162</v>
      </c>
      <c r="F4490">
        <v>12203</v>
      </c>
      <c r="G4490">
        <v>12162</v>
      </c>
      <c r="H4490">
        <v>12190</v>
      </c>
      <c r="J4490">
        <v>28</v>
      </c>
      <c r="K4490">
        <f t="shared" si="1545"/>
        <v>46</v>
      </c>
      <c r="L4490">
        <v>41</v>
      </c>
      <c r="W4490">
        <f t="shared" si="1537"/>
        <v>0</v>
      </c>
      <c r="X4490">
        <f t="shared" si="1538"/>
        <v>28</v>
      </c>
      <c r="Y4490">
        <f t="shared" si="1539"/>
        <v>0</v>
      </c>
      <c r="Z4490" s="22">
        <f t="shared" si="1540"/>
        <v>0</v>
      </c>
      <c r="AA4490" s="22">
        <f t="shared" si="1541"/>
        <v>0</v>
      </c>
      <c r="AB4490">
        <f t="shared" si="1542"/>
        <v>0</v>
      </c>
      <c r="AC4490" s="22">
        <f t="shared" si="1543"/>
        <v>0</v>
      </c>
      <c r="AD4490" s="22">
        <f t="shared" si="1544"/>
        <v>0</v>
      </c>
    </row>
    <row r="4491" spans="3:30" x14ac:dyDescent="0.25">
      <c r="D4491" s="1">
        <v>0.58333333333333337</v>
      </c>
      <c r="E4491">
        <v>12189</v>
      </c>
      <c r="F4491">
        <v>12220</v>
      </c>
      <c r="G4491">
        <v>12185</v>
      </c>
      <c r="H4491">
        <v>12201</v>
      </c>
      <c r="J4491">
        <v>12</v>
      </c>
      <c r="K4491">
        <f t="shared" si="1545"/>
        <v>46</v>
      </c>
      <c r="L4491">
        <v>35</v>
      </c>
      <c r="W4491">
        <f t="shared" si="1537"/>
        <v>0</v>
      </c>
      <c r="X4491">
        <f t="shared" si="1538"/>
        <v>12</v>
      </c>
      <c r="Y4491">
        <f t="shared" si="1539"/>
        <v>0</v>
      </c>
      <c r="Z4491" s="22">
        <f t="shared" si="1540"/>
        <v>0</v>
      </c>
      <c r="AA4491" s="22">
        <f t="shared" si="1541"/>
        <v>0</v>
      </c>
      <c r="AB4491">
        <f t="shared" si="1542"/>
        <v>0</v>
      </c>
      <c r="AC4491" s="22">
        <f t="shared" si="1543"/>
        <v>0</v>
      </c>
      <c r="AD4491" s="22">
        <f t="shared" si="1544"/>
        <v>0</v>
      </c>
    </row>
    <row r="4492" spans="3:30" x14ac:dyDescent="0.25">
      <c r="D4492" s="1">
        <v>0.625</v>
      </c>
      <c r="E4492">
        <v>12201</v>
      </c>
      <c r="F4492">
        <v>12209</v>
      </c>
      <c r="G4492">
        <v>12194</v>
      </c>
      <c r="H4492">
        <v>12201</v>
      </c>
      <c r="J4492">
        <v>0</v>
      </c>
      <c r="K4492">
        <f t="shared" si="1545"/>
        <v>59</v>
      </c>
      <c r="L4492">
        <v>15</v>
      </c>
      <c r="W4492">
        <f t="shared" si="1537"/>
        <v>0</v>
      </c>
      <c r="X4492">
        <f t="shared" si="1538"/>
        <v>0</v>
      </c>
      <c r="Y4492">
        <f t="shared" si="1539"/>
        <v>0</v>
      </c>
      <c r="Z4492" s="22">
        <f t="shared" si="1540"/>
        <v>0</v>
      </c>
      <c r="AA4492" s="22">
        <f t="shared" si="1541"/>
        <v>0</v>
      </c>
      <c r="AB4492">
        <f t="shared" si="1542"/>
        <v>0</v>
      </c>
      <c r="AC4492" s="22">
        <f t="shared" si="1543"/>
        <v>0</v>
      </c>
      <c r="AD4492" s="22">
        <f t="shared" si="1544"/>
        <v>0</v>
      </c>
    </row>
    <row r="4493" spans="3:30" x14ac:dyDescent="0.25">
      <c r="D4493" s="1">
        <v>0.66666666666666663</v>
      </c>
      <c r="E4493">
        <v>12202</v>
      </c>
      <c r="F4493">
        <v>12216</v>
      </c>
      <c r="G4493">
        <v>12187</v>
      </c>
      <c r="H4493">
        <v>12215</v>
      </c>
      <c r="J4493">
        <v>13</v>
      </c>
      <c r="K4493">
        <f t="shared" si="1545"/>
        <v>66</v>
      </c>
      <c r="L4493">
        <v>29</v>
      </c>
      <c r="W4493">
        <f t="shared" si="1537"/>
        <v>0</v>
      </c>
      <c r="X4493">
        <f t="shared" si="1538"/>
        <v>13</v>
      </c>
      <c r="Y4493">
        <f t="shared" si="1539"/>
        <v>0</v>
      </c>
      <c r="Z4493" s="22">
        <f t="shared" si="1540"/>
        <v>0</v>
      </c>
      <c r="AA4493" s="22">
        <f t="shared" si="1541"/>
        <v>0</v>
      </c>
      <c r="AB4493">
        <f t="shared" si="1542"/>
        <v>0</v>
      </c>
      <c r="AC4493" s="22">
        <f t="shared" si="1543"/>
        <v>0</v>
      </c>
      <c r="AD4493" s="22">
        <f t="shared" si="1544"/>
        <v>0</v>
      </c>
    </row>
    <row r="4494" spans="3:30" x14ac:dyDescent="0.25">
      <c r="D4494" s="1">
        <v>0.70833333333333337</v>
      </c>
      <c r="E4494">
        <v>12216</v>
      </c>
      <c r="F4494">
        <v>12234</v>
      </c>
      <c r="G4494">
        <v>12200</v>
      </c>
      <c r="H4494">
        <v>12223</v>
      </c>
      <c r="J4494">
        <v>7</v>
      </c>
      <c r="K4494">
        <f t="shared" si="1545"/>
        <v>63</v>
      </c>
      <c r="L4494">
        <v>34</v>
      </c>
      <c r="W4494">
        <f t="shared" si="1537"/>
        <v>0</v>
      </c>
      <c r="X4494">
        <f t="shared" si="1538"/>
        <v>7</v>
      </c>
      <c r="Y4494">
        <f t="shared" si="1539"/>
        <v>0</v>
      </c>
      <c r="Z4494" s="22">
        <f t="shared" si="1540"/>
        <v>0</v>
      </c>
      <c r="AA4494" s="22">
        <f t="shared" si="1541"/>
        <v>0</v>
      </c>
      <c r="AB4494">
        <f t="shared" si="1542"/>
        <v>0</v>
      </c>
      <c r="AC4494" s="22">
        <f t="shared" si="1543"/>
        <v>0</v>
      </c>
      <c r="AD4494" s="22">
        <f t="shared" si="1544"/>
        <v>0</v>
      </c>
    </row>
    <row r="4495" spans="3:30" x14ac:dyDescent="0.25">
      <c r="D4495" s="1">
        <v>0.75</v>
      </c>
      <c r="E4495">
        <v>12224</v>
      </c>
      <c r="F4495">
        <v>12244</v>
      </c>
      <c r="G4495">
        <v>12219</v>
      </c>
      <c r="H4495">
        <v>12221</v>
      </c>
      <c r="J4495">
        <v>-3</v>
      </c>
      <c r="K4495">
        <f t="shared" si="1545"/>
        <v>52</v>
      </c>
      <c r="L4495">
        <v>25</v>
      </c>
      <c r="W4495">
        <f t="shared" si="1537"/>
        <v>0</v>
      </c>
      <c r="X4495">
        <f t="shared" si="1538"/>
        <v>3</v>
      </c>
      <c r="Y4495">
        <f t="shared" si="1539"/>
        <v>0</v>
      </c>
      <c r="Z4495" s="22">
        <f t="shared" si="1540"/>
        <v>0</v>
      </c>
      <c r="AA4495" s="22">
        <f t="shared" si="1541"/>
        <v>0</v>
      </c>
      <c r="AB4495">
        <f t="shared" si="1542"/>
        <v>0</v>
      </c>
      <c r="AC4495" s="22">
        <f t="shared" si="1543"/>
        <v>0</v>
      </c>
      <c r="AD4495" s="22">
        <f t="shared" si="1544"/>
        <v>0</v>
      </c>
    </row>
    <row r="4496" spans="3:30" x14ac:dyDescent="0.25">
      <c r="D4496" s="1">
        <v>0.79166666666666663</v>
      </c>
      <c r="E4496">
        <v>12220</v>
      </c>
      <c r="F4496">
        <v>12224</v>
      </c>
      <c r="G4496">
        <v>12198</v>
      </c>
      <c r="H4496">
        <v>12209</v>
      </c>
      <c r="J4496">
        <v>-11</v>
      </c>
      <c r="K4496">
        <f t="shared" si="1545"/>
        <v>59</v>
      </c>
      <c r="L4496">
        <v>26</v>
      </c>
      <c r="W4496">
        <f t="shared" si="1537"/>
        <v>0</v>
      </c>
      <c r="X4496">
        <f t="shared" si="1538"/>
        <v>11</v>
      </c>
      <c r="Y4496">
        <f t="shared" si="1539"/>
        <v>0</v>
      </c>
      <c r="Z4496" s="22">
        <f t="shared" si="1540"/>
        <v>0</v>
      </c>
      <c r="AA4496" s="22">
        <f t="shared" si="1541"/>
        <v>0</v>
      </c>
      <c r="AB4496">
        <f t="shared" si="1542"/>
        <v>0</v>
      </c>
      <c r="AC4496" s="22">
        <f t="shared" si="1543"/>
        <v>0</v>
      </c>
      <c r="AD4496" s="22">
        <f t="shared" si="1544"/>
        <v>0</v>
      </c>
    </row>
    <row r="4497" spans="4:30" x14ac:dyDescent="0.25">
      <c r="D4497" s="1">
        <v>0.83333333333333337</v>
      </c>
      <c r="E4497">
        <v>12211</v>
      </c>
      <c r="F4497">
        <v>12232</v>
      </c>
      <c r="G4497">
        <v>12209</v>
      </c>
      <c r="H4497">
        <v>12218</v>
      </c>
      <c r="J4497">
        <v>7</v>
      </c>
      <c r="K4497">
        <f t="shared" si="1545"/>
        <v>43</v>
      </c>
      <c r="L4497">
        <v>23</v>
      </c>
      <c r="W4497">
        <f t="shared" si="1537"/>
        <v>0</v>
      </c>
      <c r="X4497">
        <f t="shared" si="1538"/>
        <v>7</v>
      </c>
      <c r="Y4497">
        <f t="shared" si="1539"/>
        <v>0</v>
      </c>
      <c r="Z4497" s="22">
        <f t="shared" si="1540"/>
        <v>0</v>
      </c>
      <c r="AA4497" s="22">
        <f t="shared" si="1541"/>
        <v>0</v>
      </c>
      <c r="AB4497">
        <f t="shared" si="1542"/>
        <v>0</v>
      </c>
      <c r="AC4497" s="22">
        <f t="shared" si="1543"/>
        <v>0</v>
      </c>
      <c r="AD4497" s="22">
        <f t="shared" si="1544"/>
        <v>0</v>
      </c>
    </row>
    <row r="4498" spans="4:30" x14ac:dyDescent="0.25">
      <c r="D4498" s="1">
        <v>0.875</v>
      </c>
      <c r="E4498">
        <v>12218</v>
      </c>
      <c r="F4498">
        <v>12223</v>
      </c>
      <c r="G4498">
        <v>12195</v>
      </c>
      <c r="H4498">
        <v>12202</v>
      </c>
      <c r="J4498">
        <v>-16</v>
      </c>
      <c r="K4498">
        <f t="shared" si="1545"/>
        <v>62</v>
      </c>
      <c r="L4498">
        <v>28</v>
      </c>
      <c r="W4498">
        <f t="shared" si="1537"/>
        <v>0</v>
      </c>
      <c r="X4498">
        <f t="shared" si="1538"/>
        <v>16</v>
      </c>
      <c r="Y4498">
        <f t="shared" si="1539"/>
        <v>0</v>
      </c>
      <c r="Z4498" s="22">
        <f t="shared" si="1540"/>
        <v>0</v>
      </c>
      <c r="AA4498" s="22">
        <f t="shared" si="1541"/>
        <v>0</v>
      </c>
      <c r="AB4498">
        <f t="shared" si="1542"/>
        <v>0</v>
      </c>
      <c r="AC4498" s="22">
        <f t="shared" si="1543"/>
        <v>0</v>
      </c>
      <c r="AD4498" s="22">
        <f t="shared" si="1544"/>
        <v>0</v>
      </c>
    </row>
    <row r="4499" spans="4:30" x14ac:dyDescent="0.25">
      <c r="D4499" s="2">
        <v>0.91666666666666663</v>
      </c>
      <c r="E4499">
        <v>12202</v>
      </c>
      <c r="F4499">
        <v>12224</v>
      </c>
      <c r="G4499">
        <v>12200</v>
      </c>
      <c r="H4499">
        <v>12221</v>
      </c>
      <c r="J4499">
        <v>19</v>
      </c>
      <c r="K4499">
        <f t="shared" si="1545"/>
        <v>62</v>
      </c>
      <c r="L4499">
        <v>24</v>
      </c>
      <c r="W4499">
        <f t="shared" si="1537"/>
        <v>0</v>
      </c>
      <c r="X4499">
        <f t="shared" si="1538"/>
        <v>19</v>
      </c>
      <c r="Y4499">
        <f t="shared" si="1539"/>
        <v>0</v>
      </c>
      <c r="Z4499" s="22">
        <f t="shared" si="1540"/>
        <v>0</v>
      </c>
      <c r="AA4499" s="22">
        <f t="shared" si="1541"/>
        <v>0</v>
      </c>
      <c r="AB4499">
        <f t="shared" si="1542"/>
        <v>0</v>
      </c>
      <c r="AC4499" s="22">
        <f t="shared" si="1543"/>
        <v>0</v>
      </c>
      <c r="AD4499" s="22">
        <f t="shared" si="1544"/>
        <v>0</v>
      </c>
    </row>
    <row r="4500" spans="4:30" hidden="1" x14ac:dyDescent="0.25">
      <c r="D4500" s="1">
        <v>0.95833333333333337</v>
      </c>
      <c r="E4500">
        <v>12223</v>
      </c>
      <c r="F4500">
        <v>12226</v>
      </c>
      <c r="G4500">
        <v>12211</v>
      </c>
      <c r="H4500">
        <v>12226</v>
      </c>
      <c r="Z4500"/>
      <c r="AA4500"/>
      <c r="AC4500"/>
      <c r="AD4500"/>
    </row>
    <row r="4501" spans="4:30" hidden="1" x14ac:dyDescent="0.25">
      <c r="D4501" s="1">
        <v>4.1666666666666664E-2</v>
      </c>
      <c r="E4501">
        <v>12227</v>
      </c>
      <c r="F4501">
        <v>12232</v>
      </c>
      <c r="G4501">
        <v>12225</v>
      </c>
      <c r="H4501">
        <v>12230</v>
      </c>
      <c r="Z4501"/>
      <c r="AA4501"/>
      <c r="AC4501"/>
      <c r="AD4501"/>
    </row>
    <row r="4502" spans="4:30" hidden="1" x14ac:dyDescent="0.25">
      <c r="D4502" s="1">
        <v>8.3333333333333329E-2</v>
      </c>
      <c r="E4502">
        <v>12231</v>
      </c>
      <c r="F4502">
        <v>12233</v>
      </c>
      <c r="G4502">
        <v>12223</v>
      </c>
      <c r="H4502">
        <v>12223</v>
      </c>
      <c r="Z4502"/>
      <c r="AA4502"/>
      <c r="AC4502"/>
      <c r="AD4502"/>
    </row>
    <row r="4503" spans="4:30" hidden="1" x14ac:dyDescent="0.25">
      <c r="D4503" s="1">
        <v>0.125</v>
      </c>
      <c r="E4503">
        <v>12224</v>
      </c>
      <c r="F4503">
        <v>12235</v>
      </c>
      <c r="G4503">
        <v>12222</v>
      </c>
      <c r="H4503">
        <v>12226</v>
      </c>
      <c r="Z4503"/>
      <c r="AA4503"/>
      <c r="AC4503"/>
      <c r="AD4503"/>
    </row>
    <row r="4504" spans="4:30" hidden="1" x14ac:dyDescent="0.25">
      <c r="D4504" s="1">
        <v>0.16666666666666666</v>
      </c>
      <c r="E4504">
        <v>12226</v>
      </c>
      <c r="F4504">
        <v>12231</v>
      </c>
      <c r="G4504">
        <v>12116</v>
      </c>
      <c r="H4504">
        <v>12150</v>
      </c>
      <c r="Z4504"/>
      <c r="AA4504"/>
      <c r="AC4504"/>
      <c r="AD4504"/>
    </row>
    <row r="4505" spans="4:30" hidden="1" x14ac:dyDescent="0.25">
      <c r="D4505" s="1">
        <v>0.20833333333333334</v>
      </c>
      <c r="E4505">
        <v>12151</v>
      </c>
      <c r="F4505">
        <v>12178</v>
      </c>
      <c r="G4505">
        <v>12138</v>
      </c>
      <c r="H4505">
        <v>12174</v>
      </c>
      <c r="Z4505"/>
      <c r="AA4505"/>
      <c r="AC4505"/>
      <c r="AD4505"/>
    </row>
    <row r="4506" spans="4:30" hidden="1" x14ac:dyDescent="0.25">
      <c r="D4506" s="1">
        <v>0.25</v>
      </c>
      <c r="E4506">
        <v>12175</v>
      </c>
      <c r="F4506">
        <v>12192</v>
      </c>
      <c r="G4506">
        <v>12175</v>
      </c>
      <c r="H4506">
        <v>12189</v>
      </c>
      <c r="Z4506"/>
      <c r="AA4506"/>
      <c r="AC4506"/>
      <c r="AD4506"/>
    </row>
    <row r="4507" spans="4:30" hidden="1" x14ac:dyDescent="0.25">
      <c r="D4507" s="1">
        <v>0.29166666666666669</v>
      </c>
      <c r="E4507">
        <v>12190</v>
      </c>
      <c r="F4507">
        <v>12202</v>
      </c>
      <c r="G4507">
        <v>12183</v>
      </c>
      <c r="H4507">
        <v>12191</v>
      </c>
      <c r="Z4507"/>
      <c r="AA4507"/>
      <c r="AC4507"/>
      <c r="AD4507"/>
    </row>
    <row r="4508" spans="4:30" x14ac:dyDescent="0.25">
      <c r="D4508" s="2">
        <v>0.33333333333333331</v>
      </c>
      <c r="E4508">
        <v>12192</v>
      </c>
      <c r="F4508">
        <v>12198</v>
      </c>
      <c r="G4508">
        <v>12177</v>
      </c>
      <c r="H4508">
        <v>12187</v>
      </c>
      <c r="J4508">
        <v>-5</v>
      </c>
      <c r="K4508">
        <v>0</v>
      </c>
      <c r="L4508">
        <v>21</v>
      </c>
      <c r="M4508">
        <v>37</v>
      </c>
      <c r="R4508">
        <f>MAX(F4506:F4522)</f>
        <v>12255</v>
      </c>
      <c r="W4508">
        <f t="shared" ref="W4508:W4522" si="1546">ABS(M4508)</f>
        <v>37</v>
      </c>
      <c r="X4508">
        <f t="shared" ref="X4508:X4522" si="1547">ABS(J4508)</f>
        <v>5</v>
      </c>
      <c r="Y4508">
        <f t="shared" ref="Y4508:Y4522" si="1548">IF(R4508&lt;1000,ABS(R4508),0)</f>
        <v>0</v>
      </c>
      <c r="Z4508" s="22">
        <f t="shared" ref="Z4508:Z4522" si="1549">IF(N4508=1,0,ABS(N4508))</f>
        <v>0</v>
      </c>
      <c r="AA4508" s="22">
        <f t="shared" ref="AA4508:AA4522" si="1550">ABS(O4508)</f>
        <v>0</v>
      </c>
      <c r="AB4508">
        <f t="shared" ref="AB4508:AB4522" si="1551">IF(N4508=1,1,0)</f>
        <v>0</v>
      </c>
      <c r="AC4508" s="22">
        <f t="shared" ref="AC4508:AC4522" si="1552">IF(N4508=1,ABS(N4509),0)</f>
        <v>0</v>
      </c>
      <c r="AD4508" s="22">
        <f t="shared" ref="AD4508:AD4522" si="1553">IF(N4508=1,0,ABS(O4509))</f>
        <v>0.56692913385826771</v>
      </c>
    </row>
    <row r="4509" spans="4:30" x14ac:dyDescent="0.25">
      <c r="D4509" s="2">
        <v>0.375</v>
      </c>
      <c r="E4509">
        <v>12188</v>
      </c>
      <c r="F4509">
        <v>12200</v>
      </c>
      <c r="G4509">
        <v>12168</v>
      </c>
      <c r="H4509">
        <v>12172</v>
      </c>
      <c r="J4509">
        <v>-16</v>
      </c>
      <c r="K4509">
        <f t="shared" ref="K4509:K4522" si="1554">K4508+J4510</f>
        <v>-5</v>
      </c>
      <c r="L4509">
        <v>32</v>
      </c>
      <c r="N4509">
        <f>IF(J4508&lt;0,MIN(K4509:K4522),MAX(K4509:K4522))/R4488</f>
        <v>-0.11811023622047244</v>
      </c>
      <c r="O4509">
        <f>IF(J4508&lt;0,MAX(K4509:K4522),MIN(K4509:K4522))/R4488</f>
        <v>0.56692913385826771</v>
      </c>
      <c r="R4509">
        <f>MIN(G4506:G4522)</f>
        <v>12144</v>
      </c>
      <c r="W4509">
        <f t="shared" si="1546"/>
        <v>0</v>
      </c>
      <c r="X4509">
        <f t="shared" si="1547"/>
        <v>16</v>
      </c>
      <c r="Y4509">
        <f t="shared" si="1548"/>
        <v>0</v>
      </c>
      <c r="Z4509" s="22">
        <f t="shared" si="1549"/>
        <v>0.11811023622047244</v>
      </c>
      <c r="AA4509" s="22">
        <f t="shared" si="1550"/>
        <v>0.56692913385826771</v>
      </c>
      <c r="AB4509">
        <f t="shared" si="1551"/>
        <v>0</v>
      </c>
      <c r="AC4509" s="22">
        <f t="shared" si="1552"/>
        <v>0</v>
      </c>
      <c r="AD4509" s="22">
        <f t="shared" si="1553"/>
        <v>0</v>
      </c>
    </row>
    <row r="4510" spans="4:30" x14ac:dyDescent="0.25">
      <c r="D4510" s="1">
        <v>0.41666666666666669</v>
      </c>
      <c r="E4510">
        <v>12172</v>
      </c>
      <c r="F4510">
        <v>12193</v>
      </c>
      <c r="G4510">
        <v>12155</v>
      </c>
      <c r="H4510">
        <v>12167</v>
      </c>
      <c r="J4510">
        <v>-5</v>
      </c>
      <c r="K4510">
        <f t="shared" si="1554"/>
        <v>-15</v>
      </c>
      <c r="L4510">
        <v>38</v>
      </c>
      <c r="R4510">
        <f>R4508-R4509</f>
        <v>111</v>
      </c>
      <c r="W4510">
        <f t="shared" si="1546"/>
        <v>0</v>
      </c>
      <c r="X4510">
        <f t="shared" si="1547"/>
        <v>5</v>
      </c>
      <c r="Y4510">
        <f t="shared" si="1548"/>
        <v>111</v>
      </c>
      <c r="Z4510" s="22">
        <f t="shared" si="1549"/>
        <v>0</v>
      </c>
      <c r="AA4510" s="22">
        <f t="shared" si="1550"/>
        <v>0</v>
      </c>
      <c r="AB4510">
        <f t="shared" si="1551"/>
        <v>0</v>
      </c>
      <c r="AC4510" s="22">
        <f t="shared" si="1552"/>
        <v>0</v>
      </c>
      <c r="AD4510" s="22">
        <f t="shared" si="1553"/>
        <v>0</v>
      </c>
    </row>
    <row r="4511" spans="4:30" x14ac:dyDescent="0.25">
      <c r="D4511" s="1">
        <v>0.45833333333333331</v>
      </c>
      <c r="E4511">
        <v>12168</v>
      </c>
      <c r="F4511">
        <v>12176</v>
      </c>
      <c r="G4511">
        <v>12153</v>
      </c>
      <c r="H4511">
        <v>12158</v>
      </c>
      <c r="J4511">
        <v>-10</v>
      </c>
      <c r="K4511">
        <f t="shared" si="1554"/>
        <v>1</v>
      </c>
      <c r="L4511">
        <v>23</v>
      </c>
      <c r="R4511">
        <v>111</v>
      </c>
      <c r="W4511">
        <f t="shared" si="1546"/>
        <v>0</v>
      </c>
      <c r="X4511">
        <f t="shared" si="1547"/>
        <v>10</v>
      </c>
      <c r="Y4511">
        <f t="shared" si="1548"/>
        <v>111</v>
      </c>
      <c r="Z4511" s="22">
        <f t="shared" si="1549"/>
        <v>0</v>
      </c>
      <c r="AA4511" s="22">
        <f t="shared" si="1550"/>
        <v>0</v>
      </c>
      <c r="AB4511">
        <f t="shared" si="1551"/>
        <v>0</v>
      </c>
      <c r="AC4511" s="22">
        <f t="shared" si="1552"/>
        <v>0</v>
      </c>
      <c r="AD4511" s="22">
        <f t="shared" si="1553"/>
        <v>0</v>
      </c>
    </row>
    <row r="4512" spans="4:30" x14ac:dyDescent="0.25">
      <c r="D4512" s="1">
        <v>0.5</v>
      </c>
      <c r="E4512">
        <v>12158</v>
      </c>
      <c r="F4512">
        <v>12179</v>
      </c>
      <c r="G4512">
        <v>12155</v>
      </c>
      <c r="H4512">
        <v>12174</v>
      </c>
      <c r="J4512">
        <v>16</v>
      </c>
      <c r="K4512">
        <f t="shared" si="1554"/>
        <v>5</v>
      </c>
      <c r="L4512">
        <v>24</v>
      </c>
      <c r="W4512">
        <f t="shared" si="1546"/>
        <v>0</v>
      </c>
      <c r="X4512">
        <f t="shared" si="1547"/>
        <v>16</v>
      </c>
      <c r="Y4512">
        <f t="shared" si="1548"/>
        <v>0</v>
      </c>
      <c r="Z4512" s="22">
        <f t="shared" si="1549"/>
        <v>0</v>
      </c>
      <c r="AA4512" s="22">
        <f t="shared" si="1550"/>
        <v>0</v>
      </c>
      <c r="AB4512">
        <f t="shared" si="1551"/>
        <v>0</v>
      </c>
      <c r="AC4512" s="22">
        <f t="shared" si="1552"/>
        <v>0</v>
      </c>
      <c r="AD4512" s="22">
        <f t="shared" si="1553"/>
        <v>0</v>
      </c>
    </row>
    <row r="4513" spans="3:30" x14ac:dyDescent="0.25">
      <c r="C4513">
        <v>1</v>
      </c>
      <c r="D4513" s="1">
        <v>0.54166666666666663</v>
      </c>
      <c r="E4513">
        <v>12174</v>
      </c>
      <c r="F4513">
        <v>12182</v>
      </c>
      <c r="G4513">
        <v>12162</v>
      </c>
      <c r="H4513">
        <v>12178</v>
      </c>
      <c r="J4513">
        <v>4</v>
      </c>
      <c r="K4513">
        <f t="shared" si="1554"/>
        <v>9</v>
      </c>
      <c r="L4513">
        <v>20</v>
      </c>
      <c r="W4513">
        <f t="shared" si="1546"/>
        <v>0</v>
      </c>
      <c r="X4513">
        <f t="shared" si="1547"/>
        <v>4</v>
      </c>
      <c r="Y4513">
        <f t="shared" si="1548"/>
        <v>0</v>
      </c>
      <c r="Z4513" s="22">
        <f t="shared" si="1549"/>
        <v>0</v>
      </c>
      <c r="AA4513" s="22">
        <f t="shared" si="1550"/>
        <v>0</v>
      </c>
      <c r="AB4513">
        <f t="shared" si="1551"/>
        <v>0</v>
      </c>
      <c r="AC4513" s="22">
        <f t="shared" si="1552"/>
        <v>0</v>
      </c>
      <c r="AD4513" s="22">
        <f t="shared" si="1553"/>
        <v>0</v>
      </c>
    </row>
    <row r="4514" spans="3:30" x14ac:dyDescent="0.25">
      <c r="D4514" s="1">
        <v>0.58333333333333337</v>
      </c>
      <c r="E4514">
        <v>12179</v>
      </c>
      <c r="F4514">
        <v>12195</v>
      </c>
      <c r="G4514">
        <v>12177</v>
      </c>
      <c r="H4514">
        <v>12183</v>
      </c>
      <c r="J4514">
        <v>4</v>
      </c>
      <c r="K4514">
        <f t="shared" si="1554"/>
        <v>-1</v>
      </c>
      <c r="L4514">
        <v>18</v>
      </c>
      <c r="W4514">
        <f t="shared" si="1546"/>
        <v>0</v>
      </c>
      <c r="X4514">
        <f t="shared" si="1547"/>
        <v>4</v>
      </c>
      <c r="Y4514">
        <f t="shared" si="1548"/>
        <v>0</v>
      </c>
      <c r="Z4514" s="22">
        <f t="shared" si="1549"/>
        <v>0</v>
      </c>
      <c r="AA4514" s="22">
        <f t="shared" si="1550"/>
        <v>0</v>
      </c>
      <c r="AB4514">
        <f t="shared" si="1551"/>
        <v>0</v>
      </c>
      <c r="AC4514" s="22">
        <f t="shared" si="1552"/>
        <v>0</v>
      </c>
      <c r="AD4514" s="22">
        <f t="shared" si="1553"/>
        <v>0</v>
      </c>
    </row>
    <row r="4515" spans="3:30" x14ac:dyDescent="0.25">
      <c r="D4515" s="1">
        <v>0.625</v>
      </c>
      <c r="E4515">
        <v>12183</v>
      </c>
      <c r="F4515">
        <v>12185</v>
      </c>
      <c r="G4515">
        <v>12144</v>
      </c>
      <c r="H4515">
        <v>12173</v>
      </c>
      <c r="J4515">
        <v>-10</v>
      </c>
      <c r="K4515">
        <f t="shared" si="1554"/>
        <v>5</v>
      </c>
      <c r="L4515">
        <v>41</v>
      </c>
      <c r="W4515">
        <f t="shared" si="1546"/>
        <v>0</v>
      </c>
      <c r="X4515">
        <f t="shared" si="1547"/>
        <v>10</v>
      </c>
      <c r="Y4515">
        <f t="shared" si="1548"/>
        <v>0</v>
      </c>
      <c r="Z4515" s="22">
        <f t="shared" si="1549"/>
        <v>0</v>
      </c>
      <c r="AA4515" s="22">
        <f t="shared" si="1550"/>
        <v>0</v>
      </c>
      <c r="AB4515">
        <f t="shared" si="1551"/>
        <v>0</v>
      </c>
      <c r="AC4515" s="22">
        <f t="shared" si="1552"/>
        <v>0</v>
      </c>
      <c r="AD4515" s="22">
        <f t="shared" si="1553"/>
        <v>0</v>
      </c>
    </row>
    <row r="4516" spans="3:30" x14ac:dyDescent="0.25">
      <c r="D4516" s="1">
        <v>0.66666666666666663</v>
      </c>
      <c r="E4516">
        <v>12173</v>
      </c>
      <c r="F4516">
        <v>12208</v>
      </c>
      <c r="G4516">
        <v>12170</v>
      </c>
      <c r="H4516">
        <v>12179</v>
      </c>
      <c r="J4516">
        <v>6</v>
      </c>
      <c r="K4516">
        <f t="shared" si="1554"/>
        <v>25</v>
      </c>
      <c r="L4516">
        <v>38</v>
      </c>
      <c r="W4516">
        <f t="shared" si="1546"/>
        <v>0</v>
      </c>
      <c r="X4516">
        <f t="shared" si="1547"/>
        <v>6</v>
      </c>
      <c r="Y4516">
        <f t="shared" si="1548"/>
        <v>0</v>
      </c>
      <c r="Z4516" s="22">
        <f t="shared" si="1549"/>
        <v>0</v>
      </c>
      <c r="AA4516" s="22">
        <f t="shared" si="1550"/>
        <v>0</v>
      </c>
      <c r="AB4516">
        <f t="shared" si="1551"/>
        <v>0</v>
      </c>
      <c r="AC4516" s="22">
        <f t="shared" si="1552"/>
        <v>0</v>
      </c>
      <c r="AD4516" s="22">
        <f t="shared" si="1553"/>
        <v>0</v>
      </c>
    </row>
    <row r="4517" spans="3:30" x14ac:dyDescent="0.25">
      <c r="D4517" s="1">
        <v>0.70833333333333337</v>
      </c>
      <c r="E4517">
        <v>12179</v>
      </c>
      <c r="F4517">
        <v>12211</v>
      </c>
      <c r="G4517">
        <v>12177</v>
      </c>
      <c r="H4517">
        <v>12199</v>
      </c>
      <c r="J4517">
        <v>20</v>
      </c>
      <c r="K4517">
        <f t="shared" si="1554"/>
        <v>44</v>
      </c>
      <c r="L4517">
        <v>34</v>
      </c>
      <c r="W4517">
        <f t="shared" si="1546"/>
        <v>0</v>
      </c>
      <c r="X4517">
        <f t="shared" si="1547"/>
        <v>20</v>
      </c>
      <c r="Y4517">
        <f t="shared" si="1548"/>
        <v>0</v>
      </c>
      <c r="Z4517" s="22">
        <f t="shared" si="1549"/>
        <v>0</v>
      </c>
      <c r="AA4517" s="22">
        <f t="shared" si="1550"/>
        <v>0</v>
      </c>
      <c r="AB4517">
        <f t="shared" si="1551"/>
        <v>0</v>
      </c>
      <c r="AC4517" s="22">
        <f t="shared" si="1552"/>
        <v>0</v>
      </c>
      <c r="AD4517" s="22">
        <f t="shared" si="1553"/>
        <v>0</v>
      </c>
    </row>
    <row r="4518" spans="3:30" x14ac:dyDescent="0.25">
      <c r="D4518" s="1">
        <v>0.75</v>
      </c>
      <c r="E4518">
        <v>12200</v>
      </c>
      <c r="F4518">
        <v>12232</v>
      </c>
      <c r="G4518">
        <v>12199</v>
      </c>
      <c r="H4518">
        <v>12219</v>
      </c>
      <c r="J4518">
        <v>19</v>
      </c>
      <c r="K4518">
        <f t="shared" si="1554"/>
        <v>54</v>
      </c>
      <c r="L4518">
        <v>33</v>
      </c>
      <c r="W4518">
        <f t="shared" si="1546"/>
        <v>0</v>
      </c>
      <c r="X4518">
        <f t="shared" si="1547"/>
        <v>19</v>
      </c>
      <c r="Y4518">
        <f t="shared" si="1548"/>
        <v>0</v>
      </c>
      <c r="Z4518" s="22">
        <f t="shared" si="1549"/>
        <v>0</v>
      </c>
      <c r="AA4518" s="22">
        <f t="shared" si="1550"/>
        <v>0</v>
      </c>
      <c r="AB4518">
        <f t="shared" si="1551"/>
        <v>0</v>
      </c>
      <c r="AC4518" s="22">
        <f t="shared" si="1552"/>
        <v>0</v>
      </c>
      <c r="AD4518" s="22">
        <f t="shared" si="1553"/>
        <v>0</v>
      </c>
    </row>
    <row r="4519" spans="3:30" x14ac:dyDescent="0.25">
      <c r="D4519" s="1">
        <v>0.79166666666666663</v>
      </c>
      <c r="E4519">
        <v>12219</v>
      </c>
      <c r="F4519">
        <v>12231</v>
      </c>
      <c r="G4519">
        <v>12218</v>
      </c>
      <c r="H4519">
        <v>12229</v>
      </c>
      <c r="J4519">
        <v>10</v>
      </c>
      <c r="K4519">
        <f t="shared" si="1554"/>
        <v>72</v>
      </c>
      <c r="L4519">
        <v>13</v>
      </c>
      <c r="W4519">
        <f t="shared" si="1546"/>
        <v>0</v>
      </c>
      <c r="X4519">
        <f t="shared" si="1547"/>
        <v>10</v>
      </c>
      <c r="Y4519">
        <f t="shared" si="1548"/>
        <v>0</v>
      </c>
      <c r="Z4519" s="22">
        <f t="shared" si="1549"/>
        <v>0</v>
      </c>
      <c r="AA4519" s="22">
        <f t="shared" si="1550"/>
        <v>0</v>
      </c>
      <c r="AB4519">
        <f t="shared" si="1551"/>
        <v>0</v>
      </c>
      <c r="AC4519" s="22">
        <f t="shared" si="1552"/>
        <v>0</v>
      </c>
      <c r="AD4519" s="22">
        <f t="shared" si="1553"/>
        <v>0</v>
      </c>
    </row>
    <row r="4520" spans="3:30" x14ac:dyDescent="0.25">
      <c r="D4520" s="1">
        <v>0.83333333333333337</v>
      </c>
      <c r="E4520">
        <v>12229</v>
      </c>
      <c r="F4520">
        <v>12253</v>
      </c>
      <c r="G4520">
        <v>12223</v>
      </c>
      <c r="H4520">
        <v>12247</v>
      </c>
      <c r="J4520">
        <v>18</v>
      </c>
      <c r="K4520">
        <f t="shared" si="1554"/>
        <v>48</v>
      </c>
      <c r="L4520">
        <v>30</v>
      </c>
      <c r="W4520">
        <f t="shared" si="1546"/>
        <v>0</v>
      </c>
      <c r="X4520">
        <f t="shared" si="1547"/>
        <v>18</v>
      </c>
      <c r="Y4520">
        <f t="shared" si="1548"/>
        <v>0</v>
      </c>
      <c r="Z4520" s="22">
        <f t="shared" si="1549"/>
        <v>0</v>
      </c>
      <c r="AA4520" s="22">
        <f t="shared" si="1550"/>
        <v>0</v>
      </c>
      <c r="AB4520">
        <f t="shared" si="1551"/>
        <v>0</v>
      </c>
      <c r="AC4520" s="22">
        <f t="shared" si="1552"/>
        <v>0</v>
      </c>
      <c r="AD4520" s="22">
        <f t="shared" si="1553"/>
        <v>0</v>
      </c>
    </row>
    <row r="4521" spans="3:30" x14ac:dyDescent="0.25">
      <c r="D4521" s="1">
        <v>0.875</v>
      </c>
      <c r="E4521">
        <v>12246</v>
      </c>
      <c r="F4521">
        <v>12255</v>
      </c>
      <c r="G4521">
        <v>12221</v>
      </c>
      <c r="H4521">
        <v>12222</v>
      </c>
      <c r="J4521">
        <v>-24</v>
      </c>
      <c r="K4521">
        <f t="shared" si="1554"/>
        <v>55</v>
      </c>
      <c r="L4521">
        <v>34</v>
      </c>
      <c r="W4521">
        <f t="shared" si="1546"/>
        <v>0</v>
      </c>
      <c r="X4521">
        <f t="shared" si="1547"/>
        <v>24</v>
      </c>
      <c r="Y4521">
        <f t="shared" si="1548"/>
        <v>0</v>
      </c>
      <c r="Z4521" s="22">
        <f t="shared" si="1549"/>
        <v>0</v>
      </c>
      <c r="AA4521" s="22">
        <f t="shared" si="1550"/>
        <v>0</v>
      </c>
      <c r="AB4521">
        <f t="shared" si="1551"/>
        <v>0</v>
      </c>
      <c r="AC4521" s="22">
        <f t="shared" si="1552"/>
        <v>0</v>
      </c>
      <c r="AD4521" s="22">
        <f t="shared" si="1553"/>
        <v>0</v>
      </c>
    </row>
    <row r="4522" spans="3:30" x14ac:dyDescent="0.25">
      <c r="D4522" s="2">
        <v>0.91666666666666663</v>
      </c>
      <c r="E4522">
        <v>12222</v>
      </c>
      <c r="F4522">
        <v>12234</v>
      </c>
      <c r="G4522">
        <v>12218</v>
      </c>
      <c r="H4522">
        <v>12229</v>
      </c>
      <c r="J4522">
        <v>7</v>
      </c>
      <c r="K4522">
        <f t="shared" si="1554"/>
        <v>55</v>
      </c>
      <c r="L4522">
        <v>16</v>
      </c>
      <c r="W4522">
        <f t="shared" si="1546"/>
        <v>0</v>
      </c>
      <c r="X4522">
        <f t="shared" si="1547"/>
        <v>7</v>
      </c>
      <c r="Y4522">
        <f t="shared" si="1548"/>
        <v>0</v>
      </c>
      <c r="Z4522" s="22">
        <f t="shared" si="1549"/>
        <v>0</v>
      </c>
      <c r="AA4522" s="22">
        <f t="shared" si="1550"/>
        <v>0</v>
      </c>
      <c r="AB4522">
        <f t="shared" si="1551"/>
        <v>0</v>
      </c>
      <c r="AC4522" s="22">
        <f t="shared" si="1552"/>
        <v>0</v>
      </c>
      <c r="AD4522" s="22">
        <f t="shared" si="1553"/>
        <v>0</v>
      </c>
    </row>
    <row r="4523" spans="3:30" hidden="1" x14ac:dyDescent="0.25">
      <c r="D4523" s="1">
        <v>4.1666666666666664E-2</v>
      </c>
      <c r="E4523">
        <v>12221</v>
      </c>
      <c r="F4523">
        <v>12228</v>
      </c>
      <c r="G4523">
        <v>12214</v>
      </c>
      <c r="H4523">
        <v>12227</v>
      </c>
      <c r="Z4523"/>
      <c r="AA4523"/>
      <c r="AC4523"/>
      <c r="AD4523"/>
    </row>
    <row r="4524" spans="3:30" hidden="1" x14ac:dyDescent="0.25">
      <c r="D4524" s="1">
        <v>8.3333333333333329E-2</v>
      </c>
      <c r="E4524">
        <v>12228</v>
      </c>
      <c r="F4524">
        <v>12229</v>
      </c>
      <c r="G4524">
        <v>12223</v>
      </c>
      <c r="H4524">
        <v>12224</v>
      </c>
      <c r="Z4524"/>
      <c r="AA4524"/>
      <c r="AC4524"/>
      <c r="AD4524"/>
    </row>
    <row r="4525" spans="3:30" hidden="1" x14ac:dyDescent="0.25">
      <c r="D4525" s="1">
        <v>0.125</v>
      </c>
      <c r="E4525">
        <v>12223</v>
      </c>
      <c r="F4525">
        <v>12264</v>
      </c>
      <c r="G4525">
        <v>12223</v>
      </c>
      <c r="H4525">
        <v>12261</v>
      </c>
      <c r="Z4525"/>
      <c r="AA4525"/>
      <c r="AC4525"/>
      <c r="AD4525"/>
    </row>
    <row r="4526" spans="3:30" hidden="1" x14ac:dyDescent="0.25">
      <c r="D4526" s="1">
        <v>0.16666666666666666</v>
      </c>
      <c r="E4526">
        <v>12260</v>
      </c>
      <c r="F4526">
        <v>12274</v>
      </c>
      <c r="G4526">
        <v>12252</v>
      </c>
      <c r="H4526">
        <v>12256</v>
      </c>
      <c r="Z4526"/>
      <c r="AA4526"/>
      <c r="AC4526"/>
      <c r="AD4526"/>
    </row>
    <row r="4527" spans="3:30" hidden="1" x14ac:dyDescent="0.25">
      <c r="D4527" s="1">
        <v>0.20833333333333334</v>
      </c>
      <c r="E4527">
        <v>12255</v>
      </c>
      <c r="F4527">
        <v>12257</v>
      </c>
      <c r="G4527">
        <v>12251</v>
      </c>
      <c r="H4527">
        <v>12255</v>
      </c>
      <c r="Z4527"/>
      <c r="AA4527"/>
      <c r="AC4527"/>
      <c r="AD4527"/>
    </row>
    <row r="4528" spans="3:30" hidden="1" x14ac:dyDescent="0.25">
      <c r="D4528" s="1">
        <v>0.25</v>
      </c>
      <c r="E4528">
        <v>12255</v>
      </c>
      <c r="F4528">
        <v>12259</v>
      </c>
      <c r="G4528">
        <v>12252</v>
      </c>
      <c r="H4528">
        <v>12257</v>
      </c>
      <c r="Z4528"/>
      <c r="AA4528"/>
      <c r="AC4528"/>
      <c r="AD4528"/>
    </row>
    <row r="4529" spans="3:30" hidden="1" x14ac:dyDescent="0.25">
      <c r="D4529" s="1">
        <v>0.29166666666666669</v>
      </c>
      <c r="E4529">
        <v>12259</v>
      </c>
      <c r="F4529">
        <v>12263</v>
      </c>
      <c r="G4529">
        <v>12256</v>
      </c>
      <c r="H4529">
        <v>12260</v>
      </c>
      <c r="Z4529"/>
      <c r="AA4529"/>
      <c r="AC4529"/>
      <c r="AD4529"/>
    </row>
    <row r="4530" spans="3:30" x14ac:dyDescent="0.25">
      <c r="D4530" s="2">
        <v>0.33333333333333331</v>
      </c>
      <c r="E4530">
        <v>12262</v>
      </c>
      <c r="F4530">
        <v>12262</v>
      </c>
      <c r="G4530">
        <v>12238</v>
      </c>
      <c r="H4530">
        <v>12238</v>
      </c>
      <c r="J4530">
        <v>-24</v>
      </c>
      <c r="K4530">
        <v>0</v>
      </c>
      <c r="L4530">
        <v>24</v>
      </c>
      <c r="M4530">
        <v>-77</v>
      </c>
      <c r="N4530">
        <v>1</v>
      </c>
      <c r="R4530">
        <f>MAX(F4528:F4544)</f>
        <v>12273</v>
      </c>
      <c r="W4530">
        <f t="shared" ref="W4530:W4544" si="1555">ABS(M4530)</f>
        <v>77</v>
      </c>
      <c r="X4530">
        <f t="shared" ref="X4530:X4544" si="1556">ABS(J4530)</f>
        <v>24</v>
      </c>
      <c r="Y4530">
        <f t="shared" ref="Y4530:Y4544" si="1557">IF(R4530&lt;1000,ABS(R4530),0)</f>
        <v>0</v>
      </c>
      <c r="Z4530" s="22">
        <f t="shared" ref="Z4530:Z4544" si="1558">IF(N4530=1,0,ABS(N4530))</f>
        <v>0</v>
      </c>
      <c r="AA4530" s="22">
        <f t="shared" ref="AA4530:AA4544" si="1559">ABS(O4530)</f>
        <v>0</v>
      </c>
      <c r="AB4530">
        <f t="shared" ref="AB4530:AB4544" si="1560">IF(N4530=1,1,0)</f>
        <v>1</v>
      </c>
      <c r="AC4530" s="22">
        <f t="shared" ref="AC4530:AC4544" si="1561">IF(N4530=1,ABS(N4531),0)</f>
        <v>0.72072072072072069</v>
      </c>
      <c r="AD4530" s="22">
        <f t="shared" ref="AD4530:AD4544" si="1562">IF(N4530=1,0,ABS(O4531))</f>
        <v>0</v>
      </c>
    </row>
    <row r="4531" spans="3:30" x14ac:dyDescent="0.25">
      <c r="D4531" s="2">
        <v>0.375</v>
      </c>
      <c r="E4531">
        <v>12239</v>
      </c>
      <c r="F4531">
        <v>12273</v>
      </c>
      <c r="G4531">
        <v>12232</v>
      </c>
      <c r="H4531">
        <v>12258</v>
      </c>
      <c r="J4531">
        <v>19</v>
      </c>
      <c r="K4531">
        <f t="shared" ref="K4531:K4544" si="1563">K4530+J4532</f>
        <v>-45</v>
      </c>
      <c r="L4531">
        <v>41</v>
      </c>
      <c r="N4531">
        <f>IF(J4530&lt;0,MIN(K4531:K4544),MAX(K4531:K4544))/R4510</f>
        <v>-0.72072072072072069</v>
      </c>
      <c r="O4531">
        <f>IF(J4530&lt;0,MAX(K4531:K4544),MIN(K4531:K4544))/R4510</f>
        <v>-0.40540540540540543</v>
      </c>
      <c r="R4531">
        <f>MIN(G4528:G4544)</f>
        <v>12175</v>
      </c>
      <c r="W4531">
        <f t="shared" si="1555"/>
        <v>0</v>
      </c>
      <c r="X4531">
        <f t="shared" si="1556"/>
        <v>19</v>
      </c>
      <c r="Y4531">
        <f t="shared" si="1557"/>
        <v>0</v>
      </c>
      <c r="Z4531" s="22">
        <f t="shared" si="1558"/>
        <v>0.72072072072072069</v>
      </c>
      <c r="AA4531" s="22">
        <f t="shared" si="1559"/>
        <v>0.40540540540540543</v>
      </c>
      <c r="AB4531">
        <f t="shared" si="1560"/>
        <v>0</v>
      </c>
      <c r="AC4531" s="22">
        <f t="shared" si="1561"/>
        <v>0</v>
      </c>
      <c r="AD4531" s="22">
        <f t="shared" si="1562"/>
        <v>0</v>
      </c>
    </row>
    <row r="4532" spans="3:30" x14ac:dyDescent="0.25">
      <c r="D4532" s="1">
        <v>0.41666666666666669</v>
      </c>
      <c r="E4532">
        <v>12259</v>
      </c>
      <c r="F4532">
        <v>12259</v>
      </c>
      <c r="G4532">
        <v>12211</v>
      </c>
      <c r="H4532">
        <v>12214</v>
      </c>
      <c r="J4532">
        <v>-45</v>
      </c>
      <c r="K4532">
        <f t="shared" si="1563"/>
        <v>-52</v>
      </c>
      <c r="L4532">
        <v>48</v>
      </c>
      <c r="R4532">
        <f>R4530-R4531</f>
        <v>98</v>
      </c>
      <c r="W4532">
        <f t="shared" si="1555"/>
        <v>0</v>
      </c>
      <c r="X4532">
        <f t="shared" si="1556"/>
        <v>45</v>
      </c>
      <c r="Y4532">
        <f t="shared" si="1557"/>
        <v>98</v>
      </c>
      <c r="Z4532" s="22">
        <f t="shared" si="1558"/>
        <v>0</v>
      </c>
      <c r="AA4532" s="22">
        <f t="shared" si="1559"/>
        <v>0</v>
      </c>
      <c r="AB4532">
        <f t="shared" si="1560"/>
        <v>0</v>
      </c>
      <c r="AC4532" s="22">
        <f t="shared" si="1561"/>
        <v>0</v>
      </c>
      <c r="AD4532" s="22">
        <f t="shared" si="1562"/>
        <v>0</v>
      </c>
    </row>
    <row r="4533" spans="3:30" x14ac:dyDescent="0.25">
      <c r="D4533" s="1">
        <v>0.45833333333333331</v>
      </c>
      <c r="E4533">
        <v>12213</v>
      </c>
      <c r="F4533">
        <v>12223</v>
      </c>
      <c r="G4533">
        <v>12202</v>
      </c>
      <c r="H4533">
        <v>12206</v>
      </c>
      <c r="J4533">
        <v>-7</v>
      </c>
      <c r="K4533">
        <f t="shared" si="1563"/>
        <v>-80</v>
      </c>
      <c r="L4533">
        <v>21</v>
      </c>
      <c r="R4533">
        <v>98</v>
      </c>
      <c r="W4533">
        <f t="shared" si="1555"/>
        <v>0</v>
      </c>
      <c r="X4533">
        <f t="shared" si="1556"/>
        <v>7</v>
      </c>
      <c r="Y4533">
        <f t="shared" si="1557"/>
        <v>98</v>
      </c>
      <c r="Z4533" s="22">
        <f t="shared" si="1558"/>
        <v>0</v>
      </c>
      <c r="AA4533" s="22">
        <f t="shared" si="1559"/>
        <v>0</v>
      </c>
      <c r="AB4533">
        <f t="shared" si="1560"/>
        <v>0</v>
      </c>
      <c r="AC4533" s="22">
        <f t="shared" si="1561"/>
        <v>0</v>
      </c>
      <c r="AD4533" s="22">
        <f t="shared" si="1562"/>
        <v>0</v>
      </c>
    </row>
    <row r="4534" spans="3:30" x14ac:dyDescent="0.25">
      <c r="D4534" s="1">
        <v>0.5</v>
      </c>
      <c r="E4534">
        <v>12206</v>
      </c>
      <c r="F4534">
        <v>12215</v>
      </c>
      <c r="G4534">
        <v>12177</v>
      </c>
      <c r="H4534">
        <v>12178</v>
      </c>
      <c r="J4534">
        <v>-28</v>
      </c>
      <c r="K4534">
        <f t="shared" si="1563"/>
        <v>-63</v>
      </c>
      <c r="L4534">
        <v>38</v>
      </c>
      <c r="W4534">
        <f t="shared" si="1555"/>
        <v>0</v>
      </c>
      <c r="X4534">
        <f t="shared" si="1556"/>
        <v>28</v>
      </c>
      <c r="Y4534">
        <f t="shared" si="1557"/>
        <v>0</v>
      </c>
      <c r="Z4534" s="22">
        <f t="shared" si="1558"/>
        <v>0</v>
      </c>
      <c r="AA4534" s="22">
        <f t="shared" si="1559"/>
        <v>0</v>
      </c>
      <c r="AB4534">
        <f t="shared" si="1560"/>
        <v>0</v>
      </c>
      <c r="AC4534" s="22">
        <f t="shared" si="1561"/>
        <v>0</v>
      </c>
      <c r="AD4534" s="22">
        <f t="shared" si="1562"/>
        <v>0</v>
      </c>
    </row>
    <row r="4535" spans="3:30" x14ac:dyDescent="0.25">
      <c r="C4535">
        <v>1</v>
      </c>
      <c r="D4535" s="1">
        <v>0.54166666666666663</v>
      </c>
      <c r="E4535">
        <v>12178</v>
      </c>
      <c r="F4535">
        <v>12200</v>
      </c>
      <c r="G4535">
        <v>12178</v>
      </c>
      <c r="H4535">
        <v>12195</v>
      </c>
      <c r="J4535">
        <v>17</v>
      </c>
      <c r="K4535">
        <f t="shared" si="1563"/>
        <v>-49</v>
      </c>
      <c r="L4535">
        <v>22</v>
      </c>
      <c r="W4535">
        <f t="shared" si="1555"/>
        <v>0</v>
      </c>
      <c r="X4535">
        <f t="shared" si="1556"/>
        <v>17</v>
      </c>
      <c r="Y4535">
        <f t="shared" si="1557"/>
        <v>0</v>
      </c>
      <c r="Z4535" s="22">
        <f t="shared" si="1558"/>
        <v>0</v>
      </c>
      <c r="AA4535" s="22">
        <f t="shared" si="1559"/>
        <v>0</v>
      </c>
      <c r="AB4535">
        <f t="shared" si="1560"/>
        <v>0</v>
      </c>
      <c r="AC4535" s="22">
        <f t="shared" si="1561"/>
        <v>0</v>
      </c>
      <c r="AD4535" s="22">
        <f t="shared" si="1562"/>
        <v>0</v>
      </c>
    </row>
    <row r="4536" spans="3:30" x14ac:dyDescent="0.25">
      <c r="D4536" s="1">
        <v>0.58333333333333337</v>
      </c>
      <c r="E4536">
        <v>12196</v>
      </c>
      <c r="F4536">
        <v>12213</v>
      </c>
      <c r="G4536">
        <v>12196</v>
      </c>
      <c r="H4536">
        <v>12210</v>
      </c>
      <c r="J4536">
        <v>14</v>
      </c>
      <c r="K4536">
        <f t="shared" si="1563"/>
        <v>-58</v>
      </c>
      <c r="L4536">
        <v>17</v>
      </c>
      <c r="W4536">
        <f t="shared" si="1555"/>
        <v>0</v>
      </c>
      <c r="X4536">
        <f t="shared" si="1556"/>
        <v>14</v>
      </c>
      <c r="Y4536">
        <f t="shared" si="1557"/>
        <v>0</v>
      </c>
      <c r="Z4536" s="22">
        <f t="shared" si="1558"/>
        <v>0</v>
      </c>
      <c r="AA4536" s="22">
        <f t="shared" si="1559"/>
        <v>0</v>
      </c>
      <c r="AB4536">
        <f t="shared" si="1560"/>
        <v>0</v>
      </c>
      <c r="AC4536" s="22">
        <f t="shared" si="1561"/>
        <v>0</v>
      </c>
      <c r="AD4536" s="22">
        <f t="shared" si="1562"/>
        <v>0</v>
      </c>
    </row>
    <row r="4537" spans="3:30" x14ac:dyDescent="0.25">
      <c r="D4537" s="1">
        <v>0.625</v>
      </c>
      <c r="E4537">
        <v>12210</v>
      </c>
      <c r="F4537">
        <v>12216</v>
      </c>
      <c r="G4537">
        <v>12200</v>
      </c>
      <c r="H4537">
        <v>12201</v>
      </c>
      <c r="J4537">
        <v>-9</v>
      </c>
      <c r="K4537">
        <f t="shared" si="1563"/>
        <v>-65</v>
      </c>
      <c r="L4537">
        <v>16</v>
      </c>
      <c r="W4537">
        <f t="shared" si="1555"/>
        <v>0</v>
      </c>
      <c r="X4537">
        <f t="shared" si="1556"/>
        <v>9</v>
      </c>
      <c r="Y4537">
        <f t="shared" si="1557"/>
        <v>0</v>
      </c>
      <c r="Z4537" s="22">
        <f t="shared" si="1558"/>
        <v>0</v>
      </c>
      <c r="AA4537" s="22">
        <f t="shared" si="1559"/>
        <v>0</v>
      </c>
      <c r="AB4537">
        <f t="shared" si="1560"/>
        <v>0</v>
      </c>
      <c r="AC4537" s="22">
        <f t="shared" si="1561"/>
        <v>0</v>
      </c>
      <c r="AD4537" s="22">
        <f t="shared" si="1562"/>
        <v>0</v>
      </c>
    </row>
    <row r="4538" spans="3:30" x14ac:dyDescent="0.25">
      <c r="D4538" s="1">
        <v>0.66666666666666663</v>
      </c>
      <c r="E4538">
        <v>12201</v>
      </c>
      <c r="F4538">
        <v>12209</v>
      </c>
      <c r="G4538">
        <v>12188</v>
      </c>
      <c r="H4538">
        <v>12194</v>
      </c>
      <c r="J4538">
        <v>-7</v>
      </c>
      <c r="K4538">
        <f t="shared" si="1563"/>
        <v>-51</v>
      </c>
      <c r="L4538">
        <v>21</v>
      </c>
      <c r="W4538">
        <f t="shared" si="1555"/>
        <v>0</v>
      </c>
      <c r="X4538">
        <f t="shared" si="1556"/>
        <v>7</v>
      </c>
      <c r="Y4538">
        <f t="shared" si="1557"/>
        <v>0</v>
      </c>
      <c r="Z4538" s="22">
        <f t="shared" si="1558"/>
        <v>0</v>
      </c>
      <c r="AA4538" s="22">
        <f t="shared" si="1559"/>
        <v>0</v>
      </c>
      <c r="AB4538">
        <f t="shared" si="1560"/>
        <v>0</v>
      </c>
      <c r="AC4538" s="22">
        <f t="shared" si="1561"/>
        <v>0</v>
      </c>
      <c r="AD4538" s="22">
        <f t="shared" si="1562"/>
        <v>0</v>
      </c>
    </row>
    <row r="4539" spans="3:30" x14ac:dyDescent="0.25">
      <c r="D4539" s="1">
        <v>0.70833333333333337</v>
      </c>
      <c r="E4539">
        <v>12195</v>
      </c>
      <c r="F4539">
        <v>12222</v>
      </c>
      <c r="G4539">
        <v>12182</v>
      </c>
      <c r="H4539">
        <v>12209</v>
      </c>
      <c r="J4539">
        <v>14</v>
      </c>
      <c r="K4539">
        <f t="shared" si="1563"/>
        <v>-73</v>
      </c>
      <c r="L4539">
        <v>40</v>
      </c>
      <c r="W4539">
        <f t="shared" si="1555"/>
        <v>0</v>
      </c>
      <c r="X4539">
        <f t="shared" si="1556"/>
        <v>14</v>
      </c>
      <c r="Y4539">
        <f t="shared" si="1557"/>
        <v>0</v>
      </c>
      <c r="Z4539" s="22">
        <f t="shared" si="1558"/>
        <v>0</v>
      </c>
      <c r="AA4539" s="22">
        <f t="shared" si="1559"/>
        <v>0</v>
      </c>
      <c r="AB4539">
        <f t="shared" si="1560"/>
        <v>0</v>
      </c>
      <c r="AC4539" s="22">
        <f t="shared" si="1561"/>
        <v>0</v>
      </c>
      <c r="AD4539" s="22">
        <f t="shared" si="1562"/>
        <v>0</v>
      </c>
    </row>
    <row r="4540" spans="3:30" x14ac:dyDescent="0.25">
      <c r="D4540" s="1">
        <v>0.75</v>
      </c>
      <c r="E4540">
        <v>12208</v>
      </c>
      <c r="F4540">
        <v>12228</v>
      </c>
      <c r="G4540">
        <v>12182</v>
      </c>
      <c r="H4540">
        <v>12186</v>
      </c>
      <c r="J4540">
        <v>-22</v>
      </c>
      <c r="K4540">
        <f t="shared" si="1563"/>
        <v>-62</v>
      </c>
      <c r="L4540">
        <v>46</v>
      </c>
      <c r="W4540">
        <f t="shared" si="1555"/>
        <v>0</v>
      </c>
      <c r="X4540">
        <f t="shared" si="1556"/>
        <v>22</v>
      </c>
      <c r="Y4540">
        <f t="shared" si="1557"/>
        <v>0</v>
      </c>
      <c r="Z4540" s="22">
        <f t="shared" si="1558"/>
        <v>0</v>
      </c>
      <c r="AA4540" s="22">
        <f t="shared" si="1559"/>
        <v>0</v>
      </c>
      <c r="AB4540">
        <f t="shared" si="1560"/>
        <v>0</v>
      </c>
      <c r="AC4540" s="22">
        <f t="shared" si="1561"/>
        <v>0</v>
      </c>
      <c r="AD4540" s="22">
        <f t="shared" si="1562"/>
        <v>0</v>
      </c>
    </row>
    <row r="4541" spans="3:30" x14ac:dyDescent="0.25">
      <c r="D4541" s="1">
        <v>0.79166666666666663</v>
      </c>
      <c r="E4541">
        <v>12186</v>
      </c>
      <c r="F4541">
        <v>12199</v>
      </c>
      <c r="G4541">
        <v>12175</v>
      </c>
      <c r="H4541">
        <v>12197</v>
      </c>
      <c r="J4541">
        <v>11</v>
      </c>
      <c r="K4541">
        <f t="shared" si="1563"/>
        <v>-62</v>
      </c>
      <c r="L4541">
        <v>24</v>
      </c>
      <c r="W4541">
        <f t="shared" si="1555"/>
        <v>0</v>
      </c>
      <c r="X4541">
        <f t="shared" si="1556"/>
        <v>11</v>
      </c>
      <c r="Y4541">
        <f t="shared" si="1557"/>
        <v>0</v>
      </c>
      <c r="Z4541" s="22">
        <f t="shared" si="1558"/>
        <v>0</v>
      </c>
      <c r="AA4541" s="22">
        <f t="shared" si="1559"/>
        <v>0</v>
      </c>
      <c r="AB4541">
        <f t="shared" si="1560"/>
        <v>0</v>
      </c>
      <c r="AC4541" s="22">
        <f t="shared" si="1561"/>
        <v>0</v>
      </c>
      <c r="AD4541" s="22">
        <f t="shared" si="1562"/>
        <v>0</v>
      </c>
    </row>
    <row r="4542" spans="3:30" x14ac:dyDescent="0.25">
      <c r="D4542" s="1">
        <v>0.83333333333333337</v>
      </c>
      <c r="E4542">
        <v>12197</v>
      </c>
      <c r="F4542">
        <v>12206</v>
      </c>
      <c r="G4542">
        <v>12195</v>
      </c>
      <c r="H4542">
        <v>12197</v>
      </c>
      <c r="J4542">
        <v>0</v>
      </c>
      <c r="K4542">
        <f t="shared" si="1563"/>
        <v>-63</v>
      </c>
      <c r="L4542">
        <v>11</v>
      </c>
      <c r="W4542">
        <f t="shared" si="1555"/>
        <v>0</v>
      </c>
      <c r="X4542">
        <f t="shared" si="1556"/>
        <v>0</v>
      </c>
      <c r="Y4542">
        <f t="shared" si="1557"/>
        <v>0</v>
      </c>
      <c r="Z4542" s="22">
        <f t="shared" si="1558"/>
        <v>0</v>
      </c>
      <c r="AA4542" s="22">
        <f t="shared" si="1559"/>
        <v>0</v>
      </c>
      <c r="AB4542">
        <f t="shared" si="1560"/>
        <v>0</v>
      </c>
      <c r="AC4542" s="22">
        <f t="shared" si="1561"/>
        <v>0</v>
      </c>
      <c r="AD4542" s="22">
        <f t="shared" si="1562"/>
        <v>0</v>
      </c>
    </row>
    <row r="4543" spans="3:30" x14ac:dyDescent="0.25">
      <c r="D4543" s="1">
        <v>0.875</v>
      </c>
      <c r="E4543">
        <v>12197</v>
      </c>
      <c r="F4543">
        <v>12200</v>
      </c>
      <c r="G4543">
        <v>12183</v>
      </c>
      <c r="H4543">
        <v>12196</v>
      </c>
      <c r="J4543">
        <v>-1</v>
      </c>
      <c r="K4543">
        <f t="shared" si="1563"/>
        <v>-74</v>
      </c>
      <c r="L4543">
        <v>17</v>
      </c>
      <c r="W4543">
        <f t="shared" si="1555"/>
        <v>0</v>
      </c>
      <c r="X4543">
        <f t="shared" si="1556"/>
        <v>1</v>
      </c>
      <c r="Y4543">
        <f t="shared" si="1557"/>
        <v>0</v>
      </c>
      <c r="Z4543" s="22">
        <f t="shared" si="1558"/>
        <v>0</v>
      </c>
      <c r="AA4543" s="22">
        <f t="shared" si="1559"/>
        <v>0</v>
      </c>
      <c r="AB4543">
        <f t="shared" si="1560"/>
        <v>0</v>
      </c>
      <c r="AC4543" s="22">
        <f t="shared" si="1561"/>
        <v>0</v>
      </c>
      <c r="AD4543" s="22">
        <f t="shared" si="1562"/>
        <v>0</v>
      </c>
    </row>
    <row r="4544" spans="3:30" x14ac:dyDescent="0.25">
      <c r="D4544" s="2">
        <v>0.91666666666666663</v>
      </c>
      <c r="E4544">
        <v>12196</v>
      </c>
      <c r="F4544">
        <v>12203</v>
      </c>
      <c r="G4544">
        <v>12185</v>
      </c>
      <c r="H4544">
        <v>12185</v>
      </c>
      <c r="J4544">
        <v>-11</v>
      </c>
      <c r="K4544">
        <f t="shared" si="1563"/>
        <v>-74</v>
      </c>
      <c r="L4544">
        <v>18</v>
      </c>
      <c r="W4544">
        <f t="shared" si="1555"/>
        <v>0</v>
      </c>
      <c r="X4544">
        <f t="shared" si="1556"/>
        <v>11</v>
      </c>
      <c r="Y4544">
        <f t="shared" si="1557"/>
        <v>0</v>
      </c>
      <c r="Z4544" s="22">
        <f t="shared" si="1558"/>
        <v>0</v>
      </c>
      <c r="AA4544" s="22">
        <f t="shared" si="1559"/>
        <v>0</v>
      </c>
      <c r="AB4544">
        <f t="shared" si="1560"/>
        <v>0</v>
      </c>
      <c r="AC4544" s="22">
        <f t="shared" si="1561"/>
        <v>0</v>
      </c>
      <c r="AD4544" s="22">
        <f t="shared" si="1562"/>
        <v>0</v>
      </c>
    </row>
    <row r="4545" spans="3:30" hidden="1" x14ac:dyDescent="0.25">
      <c r="D4545" s="1">
        <v>0.95833333333333337</v>
      </c>
      <c r="E4545">
        <v>12183</v>
      </c>
      <c r="F4545">
        <v>12188</v>
      </c>
      <c r="G4545">
        <v>12170</v>
      </c>
      <c r="H4545">
        <v>12187</v>
      </c>
      <c r="Z4545"/>
      <c r="AA4545"/>
      <c r="AC4545"/>
      <c r="AD4545"/>
    </row>
    <row r="4546" spans="3:30" hidden="1" x14ac:dyDescent="0.25">
      <c r="D4546" s="1">
        <v>4.1666666666666664E-2</v>
      </c>
      <c r="E4546">
        <v>12188</v>
      </c>
      <c r="F4546">
        <v>12196</v>
      </c>
      <c r="G4546">
        <v>12186</v>
      </c>
      <c r="H4546">
        <v>12191</v>
      </c>
      <c r="Z4546"/>
      <c r="AA4546"/>
      <c r="AC4546"/>
      <c r="AD4546"/>
    </row>
    <row r="4547" spans="3:30" hidden="1" x14ac:dyDescent="0.25">
      <c r="D4547" s="1">
        <v>8.3333333333333329E-2</v>
      </c>
      <c r="E4547">
        <v>12190</v>
      </c>
      <c r="F4547">
        <v>12191</v>
      </c>
      <c r="G4547">
        <v>12182</v>
      </c>
      <c r="H4547">
        <v>12182</v>
      </c>
      <c r="Z4547"/>
      <c r="AA4547"/>
      <c r="AC4547"/>
      <c r="AD4547"/>
    </row>
    <row r="4548" spans="3:30" hidden="1" x14ac:dyDescent="0.25">
      <c r="D4548" s="1">
        <v>0.125</v>
      </c>
      <c r="E4548">
        <v>12180</v>
      </c>
      <c r="F4548">
        <v>12188</v>
      </c>
      <c r="G4548">
        <v>12172</v>
      </c>
      <c r="H4548">
        <v>12182</v>
      </c>
      <c r="Z4548"/>
      <c r="AA4548"/>
      <c r="AC4548"/>
      <c r="AD4548"/>
    </row>
    <row r="4549" spans="3:30" hidden="1" x14ac:dyDescent="0.25">
      <c r="D4549" s="1">
        <v>0.16666666666666666</v>
      </c>
      <c r="E4549">
        <v>12182</v>
      </c>
      <c r="F4549">
        <v>12187</v>
      </c>
      <c r="G4549">
        <v>12180</v>
      </c>
      <c r="H4549">
        <v>12182</v>
      </c>
      <c r="Z4549"/>
      <c r="AA4549"/>
      <c r="AC4549"/>
      <c r="AD4549"/>
    </row>
    <row r="4550" spans="3:30" hidden="1" x14ac:dyDescent="0.25">
      <c r="D4550" s="1">
        <v>0.20833333333333334</v>
      </c>
      <c r="E4550">
        <v>12180</v>
      </c>
      <c r="F4550">
        <v>12182</v>
      </c>
      <c r="G4550">
        <v>12146</v>
      </c>
      <c r="H4550">
        <v>12163</v>
      </c>
      <c r="Z4550"/>
      <c r="AA4550"/>
      <c r="AC4550"/>
      <c r="AD4550"/>
    </row>
    <row r="4551" spans="3:30" hidden="1" x14ac:dyDescent="0.25">
      <c r="D4551" s="1">
        <v>0.25</v>
      </c>
      <c r="E4551">
        <v>12161</v>
      </c>
      <c r="F4551">
        <v>12171</v>
      </c>
      <c r="G4551">
        <v>12157</v>
      </c>
      <c r="H4551">
        <v>12169</v>
      </c>
      <c r="Z4551"/>
      <c r="AA4551"/>
      <c r="AC4551"/>
      <c r="AD4551"/>
    </row>
    <row r="4552" spans="3:30" hidden="1" x14ac:dyDescent="0.25">
      <c r="D4552" s="1">
        <v>0.29166666666666669</v>
      </c>
      <c r="E4552">
        <v>12170</v>
      </c>
      <c r="F4552">
        <v>12170</v>
      </c>
      <c r="G4552">
        <v>12163</v>
      </c>
      <c r="H4552">
        <v>12166</v>
      </c>
      <c r="Z4552"/>
      <c r="AA4552"/>
      <c r="AC4552"/>
      <c r="AD4552"/>
    </row>
    <row r="4553" spans="3:30" x14ac:dyDescent="0.25">
      <c r="D4553" s="2">
        <v>0.33333333333333331</v>
      </c>
      <c r="E4553">
        <v>12166</v>
      </c>
      <c r="F4553">
        <v>12175</v>
      </c>
      <c r="G4553">
        <v>12163</v>
      </c>
      <c r="H4553">
        <v>12175</v>
      </c>
      <c r="J4553">
        <v>9</v>
      </c>
      <c r="K4553">
        <v>0</v>
      </c>
      <c r="L4553">
        <v>12</v>
      </c>
      <c r="M4553">
        <v>18</v>
      </c>
      <c r="R4553">
        <f>MAX(F4551:F4567)</f>
        <v>12222</v>
      </c>
      <c r="W4553">
        <f t="shared" ref="W4553:W4567" si="1564">ABS(M4553)</f>
        <v>18</v>
      </c>
      <c r="X4553">
        <f t="shared" ref="X4553:X4567" si="1565">ABS(J4553)</f>
        <v>9</v>
      </c>
      <c r="Y4553">
        <f t="shared" ref="Y4553:Y4567" si="1566">IF(R4553&lt;1000,ABS(R4553),0)</f>
        <v>0</v>
      </c>
      <c r="Z4553" s="22">
        <f t="shared" ref="Z4553:Z4567" si="1567">IF(N4553=1,0,ABS(N4553))</f>
        <v>0</v>
      </c>
      <c r="AA4553" s="22">
        <f t="shared" ref="AA4553:AA4567" si="1568">ABS(O4553)</f>
        <v>0</v>
      </c>
      <c r="AB4553">
        <f t="shared" ref="AB4553:AB4567" si="1569">IF(N4553=1,1,0)</f>
        <v>0</v>
      </c>
      <c r="AC4553" s="22">
        <f t="shared" ref="AC4553:AC4567" si="1570">IF(N4553=1,ABS(N4554),0)</f>
        <v>0</v>
      </c>
      <c r="AD4553" s="22">
        <f t="shared" ref="AD4553:AD4567" si="1571">IF(N4553=1,0,ABS(O4554))</f>
        <v>0.83673469387755106</v>
      </c>
    </row>
    <row r="4554" spans="3:30" x14ac:dyDescent="0.25">
      <c r="D4554" s="2">
        <v>0.375</v>
      </c>
      <c r="E4554">
        <v>12177</v>
      </c>
      <c r="F4554">
        <v>12181</v>
      </c>
      <c r="G4554">
        <v>12146</v>
      </c>
      <c r="H4554">
        <v>12159</v>
      </c>
      <c r="J4554">
        <v>-18</v>
      </c>
      <c r="K4554">
        <f t="shared" ref="K4554:K4567" si="1572">K4553+J4555</f>
        <v>26</v>
      </c>
      <c r="L4554">
        <v>35</v>
      </c>
      <c r="N4554">
        <f>IF(J4553&lt;0,MIN(K4554:K4567),MAX(K4554:K4567))/R4533</f>
        <v>0.38775510204081631</v>
      </c>
      <c r="O4554">
        <f>IF(J4553&lt;0,MAX(K4554:K4567),MIN(K4554:K4567))/R4533</f>
        <v>-0.83673469387755106</v>
      </c>
      <c r="R4554">
        <f>MIN(G4551:G4567)</f>
        <v>12047</v>
      </c>
      <c r="W4554">
        <f t="shared" si="1564"/>
        <v>0</v>
      </c>
      <c r="X4554">
        <f t="shared" si="1565"/>
        <v>18</v>
      </c>
      <c r="Y4554">
        <f t="shared" si="1566"/>
        <v>0</v>
      </c>
      <c r="Z4554" s="22">
        <f t="shared" si="1567"/>
        <v>0.38775510204081631</v>
      </c>
      <c r="AA4554" s="22">
        <f t="shared" si="1568"/>
        <v>0.83673469387755106</v>
      </c>
      <c r="AB4554">
        <f t="shared" si="1569"/>
        <v>0</v>
      </c>
      <c r="AC4554" s="22">
        <f t="shared" si="1570"/>
        <v>0</v>
      </c>
      <c r="AD4554" s="22">
        <f t="shared" si="1571"/>
        <v>0</v>
      </c>
    </row>
    <row r="4555" spans="3:30" x14ac:dyDescent="0.25">
      <c r="D4555" s="1">
        <v>0.41666666666666669</v>
      </c>
      <c r="E4555">
        <v>12160</v>
      </c>
      <c r="F4555">
        <v>12190</v>
      </c>
      <c r="G4555">
        <v>12145</v>
      </c>
      <c r="H4555">
        <v>12186</v>
      </c>
      <c r="J4555">
        <v>26</v>
      </c>
      <c r="K4555">
        <f t="shared" si="1572"/>
        <v>20</v>
      </c>
      <c r="L4555">
        <v>45</v>
      </c>
      <c r="R4555">
        <f>R4553-R4554</f>
        <v>175</v>
      </c>
      <c r="W4555">
        <f t="shared" si="1564"/>
        <v>0</v>
      </c>
      <c r="X4555">
        <f t="shared" si="1565"/>
        <v>26</v>
      </c>
      <c r="Y4555">
        <f t="shared" si="1566"/>
        <v>175</v>
      </c>
      <c r="Z4555" s="22">
        <f t="shared" si="1567"/>
        <v>0</v>
      </c>
      <c r="AA4555" s="22">
        <f t="shared" si="1568"/>
        <v>0</v>
      </c>
      <c r="AB4555">
        <f t="shared" si="1569"/>
        <v>0</v>
      </c>
      <c r="AC4555" s="22">
        <f t="shared" si="1570"/>
        <v>0</v>
      </c>
      <c r="AD4555" s="22">
        <f t="shared" si="1571"/>
        <v>0</v>
      </c>
    </row>
    <row r="4556" spans="3:30" x14ac:dyDescent="0.25">
      <c r="D4556" s="1">
        <v>0.45833333333333331</v>
      </c>
      <c r="E4556">
        <v>12186</v>
      </c>
      <c r="F4556">
        <v>12200</v>
      </c>
      <c r="G4556">
        <v>12168</v>
      </c>
      <c r="H4556">
        <v>12180</v>
      </c>
      <c r="J4556">
        <v>-6</v>
      </c>
      <c r="K4556">
        <f t="shared" si="1572"/>
        <v>26</v>
      </c>
      <c r="L4556">
        <v>32</v>
      </c>
      <c r="R4556">
        <v>175</v>
      </c>
      <c r="W4556">
        <f t="shared" si="1564"/>
        <v>0</v>
      </c>
      <c r="X4556">
        <f t="shared" si="1565"/>
        <v>6</v>
      </c>
      <c r="Y4556">
        <f t="shared" si="1566"/>
        <v>175</v>
      </c>
      <c r="Z4556" s="22">
        <f t="shared" si="1567"/>
        <v>0</v>
      </c>
      <c r="AA4556" s="22">
        <f t="shared" si="1568"/>
        <v>0</v>
      </c>
      <c r="AB4556">
        <f t="shared" si="1569"/>
        <v>0</v>
      </c>
      <c r="AC4556" s="22">
        <f t="shared" si="1570"/>
        <v>0</v>
      </c>
      <c r="AD4556" s="22">
        <f t="shared" si="1571"/>
        <v>0</v>
      </c>
    </row>
    <row r="4557" spans="3:30" x14ac:dyDescent="0.25">
      <c r="D4557" s="1">
        <v>0.5</v>
      </c>
      <c r="E4557">
        <v>12179</v>
      </c>
      <c r="F4557">
        <v>12190</v>
      </c>
      <c r="G4557">
        <v>12172</v>
      </c>
      <c r="H4557">
        <v>12185</v>
      </c>
      <c r="J4557">
        <v>6</v>
      </c>
      <c r="K4557">
        <f t="shared" si="1572"/>
        <v>36</v>
      </c>
      <c r="L4557">
        <v>18</v>
      </c>
      <c r="W4557">
        <f t="shared" si="1564"/>
        <v>0</v>
      </c>
      <c r="X4557">
        <f t="shared" si="1565"/>
        <v>6</v>
      </c>
      <c r="Y4557">
        <f t="shared" si="1566"/>
        <v>0</v>
      </c>
      <c r="Z4557" s="22">
        <f t="shared" si="1567"/>
        <v>0</v>
      </c>
      <c r="AA4557" s="22">
        <f t="shared" si="1568"/>
        <v>0</v>
      </c>
      <c r="AB4557">
        <f t="shared" si="1569"/>
        <v>0</v>
      </c>
      <c r="AC4557" s="22">
        <f t="shared" si="1570"/>
        <v>0</v>
      </c>
      <c r="AD4557" s="22">
        <f t="shared" si="1571"/>
        <v>0</v>
      </c>
    </row>
    <row r="4558" spans="3:30" x14ac:dyDescent="0.25">
      <c r="C4558">
        <v>1</v>
      </c>
      <c r="D4558" s="1">
        <v>0.54166666666666663</v>
      </c>
      <c r="E4558">
        <v>12185</v>
      </c>
      <c r="F4558">
        <v>12195</v>
      </c>
      <c r="G4558">
        <v>12182</v>
      </c>
      <c r="H4558">
        <v>12195</v>
      </c>
      <c r="J4558">
        <v>10</v>
      </c>
      <c r="K4558">
        <f t="shared" si="1572"/>
        <v>26</v>
      </c>
      <c r="L4558">
        <v>13</v>
      </c>
      <c r="W4558">
        <f t="shared" si="1564"/>
        <v>0</v>
      </c>
      <c r="X4558">
        <f t="shared" si="1565"/>
        <v>10</v>
      </c>
      <c r="Y4558">
        <f t="shared" si="1566"/>
        <v>0</v>
      </c>
      <c r="Z4558" s="22">
        <f t="shared" si="1567"/>
        <v>0</v>
      </c>
      <c r="AA4558" s="22">
        <f t="shared" si="1568"/>
        <v>0</v>
      </c>
      <c r="AB4558">
        <f t="shared" si="1569"/>
        <v>0</v>
      </c>
      <c r="AC4558" s="22">
        <f t="shared" si="1570"/>
        <v>0</v>
      </c>
      <c r="AD4558" s="22">
        <f t="shared" si="1571"/>
        <v>0</v>
      </c>
    </row>
    <row r="4559" spans="3:30" x14ac:dyDescent="0.25">
      <c r="D4559" s="1">
        <v>0.58333333333333337</v>
      </c>
      <c r="E4559">
        <v>12194</v>
      </c>
      <c r="F4559">
        <v>12202</v>
      </c>
      <c r="G4559">
        <v>12183</v>
      </c>
      <c r="H4559">
        <v>12184</v>
      </c>
      <c r="J4559">
        <v>-10</v>
      </c>
      <c r="K4559">
        <f t="shared" si="1572"/>
        <v>38</v>
      </c>
      <c r="L4559">
        <v>19</v>
      </c>
      <c r="W4559">
        <f t="shared" si="1564"/>
        <v>0</v>
      </c>
      <c r="X4559">
        <f t="shared" si="1565"/>
        <v>10</v>
      </c>
      <c r="Y4559">
        <f t="shared" si="1566"/>
        <v>0</v>
      </c>
      <c r="Z4559" s="22">
        <f t="shared" si="1567"/>
        <v>0</v>
      </c>
      <c r="AA4559" s="22">
        <f t="shared" si="1568"/>
        <v>0</v>
      </c>
      <c r="AB4559">
        <f t="shared" si="1569"/>
        <v>0</v>
      </c>
      <c r="AC4559" s="22">
        <f t="shared" si="1570"/>
        <v>0</v>
      </c>
      <c r="AD4559" s="22">
        <f t="shared" si="1571"/>
        <v>0</v>
      </c>
    </row>
    <row r="4560" spans="3:30" x14ac:dyDescent="0.25">
      <c r="D4560" s="1">
        <v>0.625</v>
      </c>
      <c r="E4560">
        <v>12184</v>
      </c>
      <c r="F4560">
        <v>12200</v>
      </c>
      <c r="G4560">
        <v>12184</v>
      </c>
      <c r="H4560">
        <v>12196</v>
      </c>
      <c r="J4560">
        <v>12</v>
      </c>
      <c r="K4560">
        <f t="shared" si="1572"/>
        <v>37</v>
      </c>
      <c r="L4560">
        <v>16</v>
      </c>
      <c r="W4560">
        <f t="shared" si="1564"/>
        <v>0</v>
      </c>
      <c r="X4560">
        <f t="shared" si="1565"/>
        <v>12</v>
      </c>
      <c r="Y4560">
        <f t="shared" si="1566"/>
        <v>0</v>
      </c>
      <c r="Z4560" s="22">
        <f t="shared" si="1567"/>
        <v>0</v>
      </c>
      <c r="AA4560" s="22">
        <f t="shared" si="1568"/>
        <v>0</v>
      </c>
      <c r="AB4560">
        <f t="shared" si="1569"/>
        <v>0</v>
      </c>
      <c r="AC4560" s="22">
        <f t="shared" si="1570"/>
        <v>0</v>
      </c>
      <c r="AD4560" s="22">
        <f t="shared" si="1571"/>
        <v>0</v>
      </c>
    </row>
    <row r="4561" spans="4:30" x14ac:dyDescent="0.25">
      <c r="D4561" s="1">
        <v>0.66666666666666663</v>
      </c>
      <c r="E4561">
        <v>12196</v>
      </c>
      <c r="F4561">
        <v>12222</v>
      </c>
      <c r="G4561">
        <v>12180</v>
      </c>
      <c r="H4561">
        <v>12195</v>
      </c>
      <c r="J4561">
        <v>-1</v>
      </c>
      <c r="K4561">
        <f t="shared" si="1572"/>
        <v>-82</v>
      </c>
      <c r="L4561">
        <v>42</v>
      </c>
      <c r="W4561">
        <f t="shared" si="1564"/>
        <v>0</v>
      </c>
      <c r="X4561">
        <f t="shared" si="1565"/>
        <v>1</v>
      </c>
      <c r="Y4561">
        <f t="shared" si="1566"/>
        <v>0</v>
      </c>
      <c r="Z4561" s="22">
        <f t="shared" si="1567"/>
        <v>0</v>
      </c>
      <c r="AA4561" s="22">
        <f t="shared" si="1568"/>
        <v>0</v>
      </c>
      <c r="AB4561">
        <f t="shared" si="1569"/>
        <v>0</v>
      </c>
      <c r="AC4561" s="22">
        <f t="shared" si="1570"/>
        <v>0</v>
      </c>
      <c r="AD4561" s="22">
        <f t="shared" si="1571"/>
        <v>0</v>
      </c>
    </row>
    <row r="4562" spans="4:30" x14ac:dyDescent="0.25">
      <c r="D4562" s="1">
        <v>0.70833333333333337</v>
      </c>
      <c r="E4562">
        <v>12195</v>
      </c>
      <c r="F4562">
        <v>12201</v>
      </c>
      <c r="G4562">
        <v>12047</v>
      </c>
      <c r="H4562">
        <v>12076</v>
      </c>
      <c r="J4562">
        <v>-119</v>
      </c>
      <c r="K4562">
        <f t="shared" si="1572"/>
        <v>-9</v>
      </c>
      <c r="L4562">
        <v>154</v>
      </c>
      <c r="W4562">
        <f t="shared" si="1564"/>
        <v>0</v>
      </c>
      <c r="X4562">
        <f t="shared" si="1565"/>
        <v>119</v>
      </c>
      <c r="Y4562">
        <f t="shared" si="1566"/>
        <v>0</v>
      </c>
      <c r="Z4562" s="22">
        <f t="shared" si="1567"/>
        <v>0</v>
      </c>
      <c r="AA4562" s="22">
        <f t="shared" si="1568"/>
        <v>0</v>
      </c>
      <c r="AB4562">
        <f t="shared" si="1569"/>
        <v>0</v>
      </c>
      <c r="AC4562" s="22">
        <f t="shared" si="1570"/>
        <v>0</v>
      </c>
      <c r="AD4562" s="22">
        <f t="shared" si="1571"/>
        <v>0</v>
      </c>
    </row>
    <row r="4563" spans="4:30" x14ac:dyDescent="0.25">
      <c r="D4563" s="1">
        <v>0.75</v>
      </c>
      <c r="E4563">
        <v>12075</v>
      </c>
      <c r="F4563">
        <v>12165</v>
      </c>
      <c r="G4563">
        <v>12069</v>
      </c>
      <c r="H4563">
        <v>12148</v>
      </c>
      <c r="J4563">
        <v>73</v>
      </c>
      <c r="K4563">
        <f t="shared" si="1572"/>
        <v>11</v>
      </c>
      <c r="L4563">
        <v>96</v>
      </c>
      <c r="W4563">
        <f t="shared" si="1564"/>
        <v>0</v>
      </c>
      <c r="X4563">
        <f t="shared" si="1565"/>
        <v>73</v>
      </c>
      <c r="Y4563">
        <f t="shared" si="1566"/>
        <v>0</v>
      </c>
      <c r="Z4563" s="22">
        <f t="shared" si="1567"/>
        <v>0</v>
      </c>
      <c r="AA4563" s="22">
        <f t="shared" si="1568"/>
        <v>0</v>
      </c>
      <c r="AB4563">
        <f t="shared" si="1569"/>
        <v>0</v>
      </c>
      <c r="AC4563" s="22">
        <f t="shared" si="1570"/>
        <v>0</v>
      </c>
      <c r="AD4563" s="22">
        <f t="shared" si="1571"/>
        <v>0</v>
      </c>
    </row>
    <row r="4564" spans="4:30" x14ac:dyDescent="0.25">
      <c r="D4564" s="1">
        <v>0.79166666666666663</v>
      </c>
      <c r="E4564">
        <v>12148</v>
      </c>
      <c r="F4564">
        <v>12176</v>
      </c>
      <c r="G4564">
        <v>12145</v>
      </c>
      <c r="H4564">
        <v>12168</v>
      </c>
      <c r="J4564">
        <v>20</v>
      </c>
      <c r="K4564">
        <f t="shared" si="1572"/>
        <v>5</v>
      </c>
      <c r="L4564">
        <v>31</v>
      </c>
      <c r="W4564">
        <f t="shared" si="1564"/>
        <v>0</v>
      </c>
      <c r="X4564">
        <f t="shared" si="1565"/>
        <v>20</v>
      </c>
      <c r="Y4564">
        <f t="shared" si="1566"/>
        <v>0</v>
      </c>
      <c r="Z4564" s="22">
        <f t="shared" si="1567"/>
        <v>0</v>
      </c>
      <c r="AA4564" s="22">
        <f t="shared" si="1568"/>
        <v>0</v>
      </c>
      <c r="AB4564">
        <f t="shared" si="1569"/>
        <v>0</v>
      </c>
      <c r="AC4564" s="22">
        <f t="shared" si="1570"/>
        <v>0</v>
      </c>
      <c r="AD4564" s="22">
        <f t="shared" si="1571"/>
        <v>0</v>
      </c>
    </row>
    <row r="4565" spans="4:30" x14ac:dyDescent="0.25">
      <c r="D4565" s="1">
        <v>0.83333333333333337</v>
      </c>
      <c r="E4565">
        <v>12168</v>
      </c>
      <c r="F4565">
        <v>12178</v>
      </c>
      <c r="G4565">
        <v>12155</v>
      </c>
      <c r="H4565">
        <v>12162</v>
      </c>
      <c r="J4565">
        <v>-6</v>
      </c>
      <c r="K4565">
        <f t="shared" si="1572"/>
        <v>1</v>
      </c>
      <c r="L4565">
        <v>23</v>
      </c>
      <c r="W4565">
        <f t="shared" si="1564"/>
        <v>0</v>
      </c>
      <c r="X4565">
        <f t="shared" si="1565"/>
        <v>6</v>
      </c>
      <c r="Y4565">
        <f t="shared" si="1566"/>
        <v>0</v>
      </c>
      <c r="Z4565" s="22">
        <f t="shared" si="1567"/>
        <v>0</v>
      </c>
      <c r="AA4565" s="22">
        <f t="shared" si="1568"/>
        <v>0</v>
      </c>
      <c r="AB4565">
        <f t="shared" si="1569"/>
        <v>0</v>
      </c>
      <c r="AC4565" s="22">
        <f t="shared" si="1570"/>
        <v>0</v>
      </c>
      <c r="AD4565" s="22">
        <f t="shared" si="1571"/>
        <v>0</v>
      </c>
    </row>
    <row r="4566" spans="4:30" x14ac:dyDescent="0.25">
      <c r="D4566" s="1">
        <v>0.875</v>
      </c>
      <c r="E4566">
        <v>12162</v>
      </c>
      <c r="F4566">
        <v>12167</v>
      </c>
      <c r="G4566">
        <v>12146</v>
      </c>
      <c r="H4566">
        <v>12158</v>
      </c>
      <c r="J4566">
        <v>-4</v>
      </c>
      <c r="K4566">
        <f t="shared" si="1572"/>
        <v>27</v>
      </c>
      <c r="L4566">
        <v>21</v>
      </c>
      <c r="W4566">
        <f t="shared" si="1564"/>
        <v>0</v>
      </c>
      <c r="X4566">
        <f t="shared" si="1565"/>
        <v>4</v>
      </c>
      <c r="Y4566">
        <f t="shared" si="1566"/>
        <v>0</v>
      </c>
      <c r="Z4566" s="22">
        <f t="shared" si="1567"/>
        <v>0</v>
      </c>
      <c r="AA4566" s="22">
        <f t="shared" si="1568"/>
        <v>0</v>
      </c>
      <c r="AB4566">
        <f t="shared" si="1569"/>
        <v>0</v>
      </c>
      <c r="AC4566" s="22">
        <f t="shared" si="1570"/>
        <v>0</v>
      </c>
      <c r="AD4566" s="22">
        <f t="shared" si="1571"/>
        <v>0</v>
      </c>
    </row>
    <row r="4567" spans="4:30" x14ac:dyDescent="0.25">
      <c r="D4567" s="2">
        <v>0.91666666666666663</v>
      </c>
      <c r="E4567">
        <v>12158</v>
      </c>
      <c r="F4567">
        <v>12186</v>
      </c>
      <c r="G4567">
        <v>12142</v>
      </c>
      <c r="H4567">
        <v>12184</v>
      </c>
      <c r="J4567">
        <v>26</v>
      </c>
      <c r="K4567">
        <f t="shared" si="1572"/>
        <v>27</v>
      </c>
      <c r="L4567">
        <v>44</v>
      </c>
      <c r="W4567">
        <f t="shared" si="1564"/>
        <v>0</v>
      </c>
      <c r="X4567">
        <f t="shared" si="1565"/>
        <v>26</v>
      </c>
      <c r="Y4567">
        <f t="shared" si="1566"/>
        <v>0</v>
      </c>
      <c r="Z4567" s="22">
        <f t="shared" si="1567"/>
        <v>0</v>
      </c>
      <c r="AA4567" s="22">
        <f t="shared" si="1568"/>
        <v>0</v>
      </c>
      <c r="AB4567">
        <f t="shared" si="1569"/>
        <v>0</v>
      </c>
      <c r="AC4567" s="22">
        <f t="shared" si="1570"/>
        <v>0</v>
      </c>
      <c r="AD4567" s="22">
        <f t="shared" si="1571"/>
        <v>0</v>
      </c>
    </row>
    <row r="4568" spans="4:30" hidden="1" x14ac:dyDescent="0.25">
      <c r="D4568" s="1">
        <v>0.95833333333333337</v>
      </c>
      <c r="E4568">
        <v>12186</v>
      </c>
      <c r="F4568">
        <v>12189</v>
      </c>
      <c r="G4568">
        <v>12180</v>
      </c>
      <c r="H4568">
        <v>12185</v>
      </c>
      <c r="Z4568"/>
      <c r="AA4568"/>
      <c r="AC4568"/>
      <c r="AD4568"/>
    </row>
    <row r="4569" spans="4:30" hidden="1" x14ac:dyDescent="0.25">
      <c r="D4569" s="1">
        <v>4.1666666666666664E-2</v>
      </c>
      <c r="E4569">
        <v>12183</v>
      </c>
      <c r="F4569">
        <v>12185</v>
      </c>
      <c r="G4569">
        <v>12173</v>
      </c>
      <c r="H4569">
        <v>12181</v>
      </c>
      <c r="Z4569"/>
      <c r="AA4569"/>
      <c r="AC4569"/>
      <c r="AD4569"/>
    </row>
    <row r="4570" spans="4:30" hidden="1" x14ac:dyDescent="0.25">
      <c r="D4570" s="1">
        <v>8.3333333333333329E-2</v>
      </c>
      <c r="E4570">
        <v>12182</v>
      </c>
      <c r="F4570">
        <v>12183</v>
      </c>
      <c r="G4570">
        <v>12174</v>
      </c>
      <c r="H4570">
        <v>12174</v>
      </c>
      <c r="Z4570"/>
      <c r="AA4570"/>
      <c r="AC4570"/>
      <c r="AD4570"/>
    </row>
    <row r="4571" spans="4:30" hidden="1" x14ac:dyDescent="0.25">
      <c r="D4571" s="1">
        <v>0.125</v>
      </c>
      <c r="E4571">
        <v>12173</v>
      </c>
      <c r="F4571">
        <v>12175</v>
      </c>
      <c r="G4571">
        <v>12157</v>
      </c>
      <c r="H4571">
        <v>12161</v>
      </c>
      <c r="Z4571"/>
      <c r="AA4571"/>
      <c r="AC4571"/>
      <c r="AD4571"/>
    </row>
    <row r="4572" spans="4:30" hidden="1" x14ac:dyDescent="0.25">
      <c r="D4572" s="1">
        <v>0.16666666666666666</v>
      </c>
      <c r="E4572">
        <v>12159</v>
      </c>
      <c r="F4572">
        <v>12174</v>
      </c>
      <c r="G4572">
        <v>12156</v>
      </c>
      <c r="H4572">
        <v>12168</v>
      </c>
      <c r="Z4572"/>
      <c r="AA4572"/>
      <c r="AC4572"/>
      <c r="AD4572"/>
    </row>
    <row r="4573" spans="4:30" hidden="1" x14ac:dyDescent="0.25">
      <c r="D4573" s="1">
        <v>0.20833333333333334</v>
      </c>
      <c r="E4573">
        <v>12168</v>
      </c>
      <c r="F4573">
        <v>12170</v>
      </c>
      <c r="G4573">
        <v>12156</v>
      </c>
      <c r="H4573">
        <v>12163</v>
      </c>
      <c r="Z4573"/>
      <c r="AA4573"/>
      <c r="AC4573"/>
      <c r="AD4573"/>
    </row>
    <row r="4574" spans="4:30" hidden="1" x14ac:dyDescent="0.25">
      <c r="D4574" s="1">
        <v>0.25</v>
      </c>
      <c r="E4574">
        <v>12162</v>
      </c>
      <c r="F4574">
        <v>12168</v>
      </c>
      <c r="G4574">
        <v>12159</v>
      </c>
      <c r="H4574">
        <v>12165</v>
      </c>
      <c r="Z4574"/>
      <c r="AA4574"/>
      <c r="AC4574"/>
      <c r="AD4574"/>
    </row>
    <row r="4575" spans="4:30" hidden="1" x14ac:dyDescent="0.25">
      <c r="D4575" s="1">
        <v>0.29166666666666669</v>
      </c>
      <c r="E4575">
        <v>12165</v>
      </c>
      <c r="F4575">
        <v>12172</v>
      </c>
      <c r="G4575">
        <v>12163</v>
      </c>
      <c r="H4575">
        <v>12169</v>
      </c>
      <c r="Z4575"/>
      <c r="AA4575"/>
      <c r="AC4575"/>
      <c r="AD4575"/>
    </row>
    <row r="4576" spans="4:30" x14ac:dyDescent="0.25">
      <c r="D4576" s="2">
        <v>0.33333333333333331</v>
      </c>
      <c r="E4576">
        <v>12168</v>
      </c>
      <c r="F4576">
        <v>12174</v>
      </c>
      <c r="G4576">
        <v>12158</v>
      </c>
      <c r="H4576">
        <v>12174</v>
      </c>
      <c r="J4576">
        <v>6</v>
      </c>
      <c r="K4576">
        <v>0</v>
      </c>
      <c r="L4576">
        <v>16</v>
      </c>
      <c r="M4576">
        <v>-34</v>
      </c>
      <c r="R4576">
        <f>MAX(F4574:F4590)</f>
        <v>12243</v>
      </c>
      <c r="W4576">
        <f t="shared" ref="W4576:W4590" si="1573">ABS(M4576)</f>
        <v>34</v>
      </c>
      <c r="X4576">
        <f t="shared" ref="X4576:X4590" si="1574">ABS(J4576)</f>
        <v>6</v>
      </c>
      <c r="Y4576">
        <f t="shared" ref="Y4576:Y4590" si="1575">IF(R4576&lt;1000,ABS(R4576),0)</f>
        <v>0</v>
      </c>
      <c r="Z4576" s="22">
        <f t="shared" ref="Z4576:Z4590" si="1576">IF(N4576=1,0,ABS(N4576))</f>
        <v>0</v>
      </c>
      <c r="AA4576" s="22">
        <f t="shared" ref="AA4576:AA4590" si="1577">ABS(O4576)</f>
        <v>0</v>
      </c>
      <c r="AB4576">
        <f t="shared" ref="AB4576:AB4590" si="1578">IF(N4576=1,1,0)</f>
        <v>0</v>
      </c>
      <c r="AC4576" s="22">
        <f t="shared" ref="AC4576:AC4590" si="1579">IF(N4576=1,ABS(N4577),0)</f>
        <v>0</v>
      </c>
      <c r="AD4576" s="22">
        <f t="shared" ref="AD4576:AD4590" si="1580">IF(N4576=1,0,ABS(O4577))</f>
        <v>0.2742857142857143</v>
      </c>
    </row>
    <row r="4577" spans="3:30" x14ac:dyDescent="0.25">
      <c r="D4577" s="2">
        <v>0.375</v>
      </c>
      <c r="E4577">
        <v>12176</v>
      </c>
      <c r="F4577">
        <v>12188</v>
      </c>
      <c r="G4577">
        <v>12165</v>
      </c>
      <c r="H4577">
        <v>12180</v>
      </c>
      <c r="J4577">
        <v>4</v>
      </c>
      <c r="K4577">
        <f t="shared" ref="K4577:K4590" si="1581">K4576+J4578</f>
        <v>36</v>
      </c>
      <c r="L4577">
        <v>23</v>
      </c>
      <c r="N4577">
        <f>IF(J4576&lt;0,MIN(K4577:K4590),MAX(K4577:K4590))/R4556</f>
        <v>0.20571428571428571</v>
      </c>
      <c r="O4577">
        <f>IF(J4576&lt;0,MAX(K4577:K4590),MIN(K4577:K4590))/R4556</f>
        <v>-0.2742857142857143</v>
      </c>
      <c r="R4577">
        <f>MIN(G4574:G4590)</f>
        <v>12121</v>
      </c>
      <c r="W4577">
        <f t="shared" si="1573"/>
        <v>0</v>
      </c>
      <c r="X4577">
        <f t="shared" si="1574"/>
        <v>4</v>
      </c>
      <c r="Y4577">
        <f t="shared" si="1575"/>
        <v>0</v>
      </c>
      <c r="Z4577" s="22">
        <f t="shared" si="1576"/>
        <v>0.20571428571428571</v>
      </c>
      <c r="AA4577" s="22">
        <f t="shared" si="1577"/>
        <v>0.2742857142857143</v>
      </c>
      <c r="AB4577">
        <f t="shared" si="1578"/>
        <v>0</v>
      </c>
      <c r="AC4577" s="22">
        <f t="shared" si="1579"/>
        <v>0</v>
      </c>
      <c r="AD4577" s="22">
        <f t="shared" si="1580"/>
        <v>0</v>
      </c>
    </row>
    <row r="4578" spans="3:30" x14ac:dyDescent="0.25">
      <c r="D4578" s="1">
        <v>0.41666666666666669</v>
      </c>
      <c r="E4578">
        <v>12181</v>
      </c>
      <c r="F4578">
        <v>12243</v>
      </c>
      <c r="G4578">
        <v>12172</v>
      </c>
      <c r="H4578">
        <v>12217</v>
      </c>
      <c r="J4578">
        <v>36</v>
      </c>
      <c r="K4578">
        <f t="shared" si="1581"/>
        <v>-2</v>
      </c>
      <c r="L4578">
        <v>71</v>
      </c>
      <c r="R4578">
        <f>R4576-R4577</f>
        <v>122</v>
      </c>
      <c r="W4578">
        <f t="shared" si="1573"/>
        <v>0</v>
      </c>
      <c r="X4578">
        <f t="shared" si="1574"/>
        <v>36</v>
      </c>
      <c r="Y4578">
        <f t="shared" si="1575"/>
        <v>122</v>
      </c>
      <c r="Z4578" s="22">
        <f t="shared" si="1576"/>
        <v>0</v>
      </c>
      <c r="AA4578" s="22">
        <f t="shared" si="1577"/>
        <v>0</v>
      </c>
      <c r="AB4578">
        <f t="shared" si="1578"/>
        <v>0</v>
      </c>
      <c r="AC4578" s="22">
        <f t="shared" si="1579"/>
        <v>0</v>
      </c>
      <c r="AD4578" s="22">
        <f t="shared" si="1580"/>
        <v>0</v>
      </c>
    </row>
    <row r="4579" spans="3:30" x14ac:dyDescent="0.25">
      <c r="D4579" s="1">
        <v>0.45833333333333331</v>
      </c>
      <c r="E4579">
        <v>12218</v>
      </c>
      <c r="F4579">
        <v>12218</v>
      </c>
      <c r="G4579">
        <v>12172</v>
      </c>
      <c r="H4579">
        <v>12180</v>
      </c>
      <c r="J4579">
        <v>-38</v>
      </c>
      <c r="K4579">
        <f t="shared" si="1581"/>
        <v>-5</v>
      </c>
      <c r="L4579">
        <v>46</v>
      </c>
      <c r="R4579">
        <v>122</v>
      </c>
      <c r="W4579">
        <f t="shared" si="1573"/>
        <v>0</v>
      </c>
      <c r="X4579">
        <f t="shared" si="1574"/>
        <v>38</v>
      </c>
      <c r="Y4579">
        <f t="shared" si="1575"/>
        <v>122</v>
      </c>
      <c r="Z4579" s="22">
        <f t="shared" si="1576"/>
        <v>0</v>
      </c>
      <c r="AA4579" s="22">
        <f t="shared" si="1577"/>
        <v>0</v>
      </c>
      <c r="AB4579">
        <f t="shared" si="1578"/>
        <v>0</v>
      </c>
      <c r="AC4579" s="22">
        <f t="shared" si="1579"/>
        <v>0</v>
      </c>
      <c r="AD4579" s="22">
        <f t="shared" si="1580"/>
        <v>0</v>
      </c>
    </row>
    <row r="4580" spans="3:30" x14ac:dyDescent="0.25">
      <c r="D4580" s="1">
        <v>0.5</v>
      </c>
      <c r="E4580">
        <v>12181</v>
      </c>
      <c r="F4580">
        <v>12198</v>
      </c>
      <c r="G4580">
        <v>12176</v>
      </c>
      <c r="H4580">
        <v>12178</v>
      </c>
      <c r="J4580">
        <v>-3</v>
      </c>
      <c r="K4580">
        <f t="shared" si="1581"/>
        <v>-22</v>
      </c>
      <c r="L4580">
        <v>22</v>
      </c>
      <c r="W4580">
        <f t="shared" si="1573"/>
        <v>0</v>
      </c>
      <c r="X4580">
        <f t="shared" si="1574"/>
        <v>3</v>
      </c>
      <c r="Y4580">
        <f t="shared" si="1575"/>
        <v>0</v>
      </c>
      <c r="Z4580" s="22">
        <f t="shared" si="1576"/>
        <v>0</v>
      </c>
      <c r="AA4580" s="22">
        <f t="shared" si="1577"/>
        <v>0</v>
      </c>
      <c r="AB4580">
        <f t="shared" si="1578"/>
        <v>0</v>
      </c>
      <c r="AC4580" s="22">
        <f t="shared" si="1579"/>
        <v>0</v>
      </c>
      <c r="AD4580" s="22">
        <f t="shared" si="1580"/>
        <v>0</v>
      </c>
    </row>
    <row r="4581" spans="3:30" x14ac:dyDescent="0.25">
      <c r="C4581">
        <v>1</v>
      </c>
      <c r="D4581" s="1">
        <v>0.54166666666666663</v>
      </c>
      <c r="E4581">
        <v>12178</v>
      </c>
      <c r="F4581">
        <v>12186</v>
      </c>
      <c r="G4581">
        <v>12143</v>
      </c>
      <c r="H4581">
        <v>12161</v>
      </c>
      <c r="J4581">
        <v>-17</v>
      </c>
      <c r="K4581">
        <f t="shared" si="1581"/>
        <v>-34</v>
      </c>
      <c r="L4581">
        <v>43</v>
      </c>
      <c r="W4581">
        <f t="shared" si="1573"/>
        <v>0</v>
      </c>
      <c r="X4581">
        <f t="shared" si="1574"/>
        <v>17</v>
      </c>
      <c r="Y4581">
        <f t="shared" si="1575"/>
        <v>0</v>
      </c>
      <c r="Z4581" s="22">
        <f t="shared" si="1576"/>
        <v>0</v>
      </c>
      <c r="AA4581" s="22">
        <f t="shared" si="1577"/>
        <v>0</v>
      </c>
      <c r="AB4581">
        <f t="shared" si="1578"/>
        <v>0</v>
      </c>
      <c r="AC4581" s="22">
        <f t="shared" si="1579"/>
        <v>0</v>
      </c>
      <c r="AD4581" s="22">
        <f t="shared" si="1580"/>
        <v>0</v>
      </c>
    </row>
    <row r="4582" spans="3:30" x14ac:dyDescent="0.25">
      <c r="D4582" s="1">
        <v>0.58333333333333337</v>
      </c>
      <c r="E4582">
        <v>12160</v>
      </c>
      <c r="F4582">
        <v>12163</v>
      </c>
      <c r="G4582">
        <v>12134</v>
      </c>
      <c r="H4582">
        <v>12148</v>
      </c>
      <c r="J4582">
        <v>-12</v>
      </c>
      <c r="K4582">
        <f t="shared" si="1581"/>
        <v>-30</v>
      </c>
      <c r="L4582">
        <v>29</v>
      </c>
      <c r="W4582">
        <f t="shared" si="1573"/>
        <v>0</v>
      </c>
      <c r="X4582">
        <f t="shared" si="1574"/>
        <v>12</v>
      </c>
      <c r="Y4582">
        <f t="shared" si="1575"/>
        <v>0</v>
      </c>
      <c r="Z4582" s="22">
        <f t="shared" si="1576"/>
        <v>0</v>
      </c>
      <c r="AA4582" s="22">
        <f t="shared" si="1577"/>
        <v>0</v>
      </c>
      <c r="AB4582">
        <f t="shared" si="1578"/>
        <v>0</v>
      </c>
      <c r="AC4582" s="22">
        <f t="shared" si="1579"/>
        <v>0</v>
      </c>
      <c r="AD4582" s="22">
        <f t="shared" si="1580"/>
        <v>0</v>
      </c>
    </row>
    <row r="4583" spans="3:30" x14ac:dyDescent="0.25">
      <c r="D4583" s="1">
        <v>0.625</v>
      </c>
      <c r="E4583">
        <v>12148</v>
      </c>
      <c r="F4583">
        <v>12155</v>
      </c>
      <c r="G4583">
        <v>12137</v>
      </c>
      <c r="H4583">
        <v>12152</v>
      </c>
      <c r="J4583">
        <v>4</v>
      </c>
      <c r="K4583">
        <f t="shared" si="1581"/>
        <v>-28</v>
      </c>
      <c r="L4583">
        <v>18</v>
      </c>
      <c r="W4583">
        <f t="shared" si="1573"/>
        <v>0</v>
      </c>
      <c r="X4583">
        <f t="shared" si="1574"/>
        <v>4</v>
      </c>
      <c r="Y4583">
        <f t="shared" si="1575"/>
        <v>0</v>
      </c>
      <c r="Z4583" s="22">
        <f t="shared" si="1576"/>
        <v>0</v>
      </c>
      <c r="AA4583" s="22">
        <f t="shared" si="1577"/>
        <v>0</v>
      </c>
      <c r="AB4583">
        <f t="shared" si="1578"/>
        <v>0</v>
      </c>
      <c r="AC4583" s="22">
        <f t="shared" si="1579"/>
        <v>0</v>
      </c>
      <c r="AD4583" s="22">
        <f t="shared" si="1580"/>
        <v>0</v>
      </c>
    </row>
    <row r="4584" spans="3:30" x14ac:dyDescent="0.25">
      <c r="D4584" s="1">
        <v>0.66666666666666663</v>
      </c>
      <c r="E4584">
        <v>12152</v>
      </c>
      <c r="F4584">
        <v>12168</v>
      </c>
      <c r="G4584">
        <v>12142</v>
      </c>
      <c r="H4584">
        <v>12154</v>
      </c>
      <c r="J4584">
        <v>2</v>
      </c>
      <c r="K4584">
        <f t="shared" si="1581"/>
        <v>-39</v>
      </c>
      <c r="L4584">
        <v>26</v>
      </c>
      <c r="W4584">
        <f t="shared" si="1573"/>
        <v>0</v>
      </c>
      <c r="X4584">
        <f t="shared" si="1574"/>
        <v>2</v>
      </c>
      <c r="Y4584">
        <f t="shared" si="1575"/>
        <v>0</v>
      </c>
      <c r="Z4584" s="22">
        <f t="shared" si="1576"/>
        <v>0</v>
      </c>
      <c r="AA4584" s="22">
        <f t="shared" si="1577"/>
        <v>0</v>
      </c>
      <c r="AB4584">
        <f t="shared" si="1578"/>
        <v>0</v>
      </c>
      <c r="AC4584" s="22">
        <f t="shared" si="1579"/>
        <v>0</v>
      </c>
      <c r="AD4584" s="22">
        <f t="shared" si="1580"/>
        <v>0</v>
      </c>
    </row>
    <row r="4585" spans="3:30" x14ac:dyDescent="0.25">
      <c r="D4585" s="1">
        <v>0.70833333333333337</v>
      </c>
      <c r="E4585">
        <v>12155</v>
      </c>
      <c r="F4585">
        <v>12160</v>
      </c>
      <c r="G4585">
        <v>12121</v>
      </c>
      <c r="H4585">
        <v>12144</v>
      </c>
      <c r="J4585">
        <v>-11</v>
      </c>
      <c r="K4585">
        <f t="shared" si="1581"/>
        <v>-37</v>
      </c>
      <c r="L4585">
        <v>39</v>
      </c>
      <c r="W4585">
        <f t="shared" si="1573"/>
        <v>0</v>
      </c>
      <c r="X4585">
        <f t="shared" si="1574"/>
        <v>11</v>
      </c>
      <c r="Y4585">
        <f t="shared" si="1575"/>
        <v>0</v>
      </c>
      <c r="Z4585" s="22">
        <f t="shared" si="1576"/>
        <v>0</v>
      </c>
      <c r="AA4585" s="22">
        <f t="shared" si="1577"/>
        <v>0</v>
      </c>
      <c r="AB4585">
        <f t="shared" si="1578"/>
        <v>0</v>
      </c>
      <c r="AC4585" s="22">
        <f t="shared" si="1579"/>
        <v>0</v>
      </c>
      <c r="AD4585" s="22">
        <f t="shared" si="1580"/>
        <v>0</v>
      </c>
    </row>
    <row r="4586" spans="3:30" x14ac:dyDescent="0.25">
      <c r="D4586" s="1">
        <v>0.75</v>
      </c>
      <c r="E4586">
        <v>12143</v>
      </c>
      <c r="F4586">
        <v>12168</v>
      </c>
      <c r="G4586">
        <v>12128</v>
      </c>
      <c r="H4586">
        <v>12145</v>
      </c>
      <c r="J4586">
        <v>2</v>
      </c>
      <c r="K4586">
        <f t="shared" si="1581"/>
        <v>-37</v>
      </c>
      <c r="L4586">
        <v>40</v>
      </c>
      <c r="W4586">
        <f t="shared" si="1573"/>
        <v>0</v>
      </c>
      <c r="X4586">
        <f t="shared" si="1574"/>
        <v>2</v>
      </c>
      <c r="Y4586">
        <f t="shared" si="1575"/>
        <v>0</v>
      </c>
      <c r="Z4586" s="22">
        <f t="shared" si="1576"/>
        <v>0</v>
      </c>
      <c r="AA4586" s="22">
        <f t="shared" si="1577"/>
        <v>0</v>
      </c>
      <c r="AB4586">
        <f t="shared" si="1578"/>
        <v>0</v>
      </c>
      <c r="AC4586" s="22">
        <f t="shared" si="1579"/>
        <v>0</v>
      </c>
      <c r="AD4586" s="22">
        <f t="shared" si="1580"/>
        <v>0</v>
      </c>
    </row>
    <row r="4587" spans="3:30" x14ac:dyDescent="0.25">
      <c r="D4587" s="1">
        <v>0.79166666666666663</v>
      </c>
      <c r="E4587">
        <v>12145</v>
      </c>
      <c r="F4587">
        <v>12155</v>
      </c>
      <c r="G4587">
        <v>12138</v>
      </c>
      <c r="H4587">
        <v>12145</v>
      </c>
      <c r="J4587">
        <v>0</v>
      </c>
      <c r="K4587">
        <f t="shared" si="1581"/>
        <v>-20</v>
      </c>
      <c r="L4587">
        <v>17</v>
      </c>
      <c r="W4587">
        <f t="shared" si="1573"/>
        <v>0</v>
      </c>
      <c r="X4587">
        <f t="shared" si="1574"/>
        <v>0</v>
      </c>
      <c r="Y4587">
        <f t="shared" si="1575"/>
        <v>0</v>
      </c>
      <c r="Z4587" s="22">
        <f t="shared" si="1576"/>
        <v>0</v>
      </c>
      <c r="AA4587" s="22">
        <f t="shared" si="1577"/>
        <v>0</v>
      </c>
      <c r="AB4587">
        <f t="shared" si="1578"/>
        <v>0</v>
      </c>
      <c r="AC4587" s="22">
        <f t="shared" si="1579"/>
        <v>0</v>
      </c>
      <c r="AD4587" s="22">
        <f t="shared" si="1580"/>
        <v>0</v>
      </c>
    </row>
    <row r="4588" spans="3:30" x14ac:dyDescent="0.25">
      <c r="D4588" s="1">
        <v>0.83333333333333337</v>
      </c>
      <c r="E4588">
        <v>12144</v>
      </c>
      <c r="F4588">
        <v>12164</v>
      </c>
      <c r="G4588">
        <v>12138</v>
      </c>
      <c r="H4588">
        <v>12161</v>
      </c>
      <c r="J4588">
        <v>17</v>
      </c>
      <c r="K4588">
        <f t="shared" si="1581"/>
        <v>-32</v>
      </c>
      <c r="L4588">
        <v>26</v>
      </c>
      <c r="W4588">
        <f t="shared" si="1573"/>
        <v>0</v>
      </c>
      <c r="X4588">
        <f t="shared" si="1574"/>
        <v>17</v>
      </c>
      <c r="Y4588">
        <f t="shared" si="1575"/>
        <v>0</v>
      </c>
      <c r="Z4588" s="22">
        <f t="shared" si="1576"/>
        <v>0</v>
      </c>
      <c r="AA4588" s="22">
        <f t="shared" si="1577"/>
        <v>0</v>
      </c>
      <c r="AB4588">
        <f t="shared" si="1578"/>
        <v>0</v>
      </c>
      <c r="AC4588" s="22">
        <f t="shared" si="1579"/>
        <v>0</v>
      </c>
      <c r="AD4588" s="22">
        <f t="shared" si="1580"/>
        <v>0</v>
      </c>
    </row>
    <row r="4589" spans="3:30" x14ac:dyDescent="0.25">
      <c r="D4589" s="1">
        <v>0.875</v>
      </c>
      <c r="E4589">
        <v>12162</v>
      </c>
      <c r="F4589">
        <v>12164</v>
      </c>
      <c r="G4589">
        <v>12142</v>
      </c>
      <c r="H4589">
        <v>12150</v>
      </c>
      <c r="J4589">
        <v>-12</v>
      </c>
      <c r="K4589">
        <f t="shared" si="1581"/>
        <v>-48</v>
      </c>
      <c r="L4589">
        <v>22</v>
      </c>
      <c r="W4589">
        <f t="shared" si="1573"/>
        <v>0</v>
      </c>
      <c r="X4589">
        <f t="shared" si="1574"/>
        <v>12</v>
      </c>
      <c r="Y4589">
        <f t="shared" si="1575"/>
        <v>0</v>
      </c>
      <c r="Z4589" s="22">
        <f t="shared" si="1576"/>
        <v>0</v>
      </c>
      <c r="AA4589" s="22">
        <f t="shared" si="1577"/>
        <v>0</v>
      </c>
      <c r="AB4589">
        <f t="shared" si="1578"/>
        <v>0</v>
      </c>
      <c r="AC4589" s="22">
        <f t="shared" si="1579"/>
        <v>0</v>
      </c>
      <c r="AD4589" s="22">
        <f t="shared" si="1580"/>
        <v>0</v>
      </c>
    </row>
    <row r="4590" spans="3:30" x14ac:dyDescent="0.25">
      <c r="D4590" s="2">
        <v>0.91666666666666663</v>
      </c>
      <c r="E4590">
        <v>12150</v>
      </c>
      <c r="F4590">
        <v>12156</v>
      </c>
      <c r="G4590">
        <v>12124</v>
      </c>
      <c r="H4590">
        <v>12134</v>
      </c>
      <c r="J4590">
        <v>-16</v>
      </c>
      <c r="K4590">
        <f t="shared" si="1581"/>
        <v>-48</v>
      </c>
      <c r="L4590">
        <v>32</v>
      </c>
      <c r="W4590">
        <f t="shared" si="1573"/>
        <v>0</v>
      </c>
      <c r="X4590">
        <f t="shared" si="1574"/>
        <v>16</v>
      </c>
      <c r="Y4590">
        <f t="shared" si="1575"/>
        <v>0</v>
      </c>
      <c r="Z4590" s="22">
        <f t="shared" si="1576"/>
        <v>0</v>
      </c>
      <c r="AA4590" s="22">
        <f t="shared" si="1577"/>
        <v>0</v>
      </c>
      <c r="AB4590">
        <f t="shared" si="1578"/>
        <v>0</v>
      </c>
      <c r="AC4590" s="22">
        <f t="shared" si="1579"/>
        <v>0</v>
      </c>
      <c r="AD4590" s="22">
        <f t="shared" si="1580"/>
        <v>0</v>
      </c>
    </row>
    <row r="4591" spans="3:30" hidden="1" x14ac:dyDescent="0.25">
      <c r="D4591" s="1">
        <v>0.95833333333333337</v>
      </c>
      <c r="E4591">
        <v>12133</v>
      </c>
      <c r="F4591">
        <v>12147</v>
      </c>
      <c r="G4591">
        <v>12122</v>
      </c>
      <c r="H4591">
        <v>12123</v>
      </c>
      <c r="Z4591"/>
      <c r="AA4591"/>
      <c r="AC4591"/>
      <c r="AD4591"/>
    </row>
    <row r="4592" spans="3:30" hidden="1" x14ac:dyDescent="0.25">
      <c r="D4592" s="1">
        <v>4.1666666666666664E-2</v>
      </c>
      <c r="E4592">
        <v>12122</v>
      </c>
      <c r="F4592">
        <v>12137</v>
      </c>
      <c r="G4592">
        <v>12122</v>
      </c>
      <c r="H4592">
        <v>12135</v>
      </c>
      <c r="Z4592"/>
      <c r="AA4592"/>
      <c r="AC4592"/>
      <c r="AD4592"/>
    </row>
    <row r="4593" spans="3:30" hidden="1" x14ac:dyDescent="0.25">
      <c r="D4593" s="1">
        <v>8.3333333333333329E-2</v>
      </c>
      <c r="E4593">
        <v>12135</v>
      </c>
      <c r="F4593">
        <v>12140</v>
      </c>
      <c r="G4593">
        <v>12130</v>
      </c>
      <c r="H4593">
        <v>12130</v>
      </c>
      <c r="Z4593"/>
      <c r="AA4593"/>
      <c r="AC4593"/>
      <c r="AD4593"/>
    </row>
    <row r="4594" spans="3:30" hidden="1" x14ac:dyDescent="0.25">
      <c r="D4594" s="1">
        <v>0.125</v>
      </c>
      <c r="E4594">
        <v>12131</v>
      </c>
      <c r="F4594">
        <v>12133</v>
      </c>
      <c r="G4594">
        <v>12119</v>
      </c>
      <c r="H4594">
        <v>12121</v>
      </c>
      <c r="Z4594"/>
      <c r="AA4594"/>
      <c r="AC4594"/>
      <c r="AD4594"/>
    </row>
    <row r="4595" spans="3:30" hidden="1" x14ac:dyDescent="0.25">
      <c r="D4595" s="1">
        <v>0.16666666666666666</v>
      </c>
      <c r="E4595">
        <v>12120</v>
      </c>
      <c r="F4595">
        <v>12128</v>
      </c>
      <c r="G4595">
        <v>12086</v>
      </c>
      <c r="H4595">
        <v>12113</v>
      </c>
      <c r="Z4595"/>
      <c r="AA4595"/>
      <c r="AC4595"/>
      <c r="AD4595"/>
    </row>
    <row r="4596" spans="3:30" hidden="1" x14ac:dyDescent="0.25">
      <c r="D4596" s="1">
        <v>0.20833333333333334</v>
      </c>
      <c r="E4596">
        <v>12112</v>
      </c>
      <c r="F4596">
        <v>12124</v>
      </c>
      <c r="G4596">
        <v>12111</v>
      </c>
      <c r="H4596">
        <v>12116</v>
      </c>
      <c r="Z4596"/>
      <c r="AA4596"/>
      <c r="AC4596"/>
      <c r="AD4596"/>
    </row>
    <row r="4597" spans="3:30" hidden="1" x14ac:dyDescent="0.25">
      <c r="D4597" s="1">
        <v>0.25</v>
      </c>
      <c r="E4597">
        <v>12117</v>
      </c>
      <c r="F4597">
        <v>12130</v>
      </c>
      <c r="G4597">
        <v>12116</v>
      </c>
      <c r="H4597">
        <v>12127</v>
      </c>
      <c r="Z4597"/>
      <c r="AA4597"/>
      <c r="AC4597"/>
      <c r="AD4597"/>
    </row>
    <row r="4598" spans="3:30" hidden="1" x14ac:dyDescent="0.25">
      <c r="D4598" s="1">
        <v>0.29166666666666669</v>
      </c>
      <c r="E4598">
        <v>12129</v>
      </c>
      <c r="F4598">
        <v>12129</v>
      </c>
      <c r="G4598">
        <v>12121</v>
      </c>
      <c r="H4598">
        <v>12127</v>
      </c>
      <c r="Z4598"/>
      <c r="AA4598"/>
      <c r="AC4598"/>
      <c r="AD4598"/>
    </row>
    <row r="4599" spans="3:30" x14ac:dyDescent="0.25">
      <c r="D4599" s="2">
        <v>0.33333333333333331</v>
      </c>
      <c r="E4599">
        <v>12128</v>
      </c>
      <c r="F4599">
        <v>12151</v>
      </c>
      <c r="G4599">
        <v>12127</v>
      </c>
      <c r="H4599">
        <v>12151</v>
      </c>
      <c r="J4599">
        <v>23</v>
      </c>
      <c r="K4599">
        <v>0</v>
      </c>
      <c r="L4599">
        <v>24</v>
      </c>
      <c r="M4599">
        <v>-40</v>
      </c>
      <c r="R4599">
        <f>MAX(F4597:F4613)</f>
        <v>12155</v>
      </c>
      <c r="W4599">
        <f t="shared" ref="W4599:W4613" si="1582">ABS(M4599)</f>
        <v>40</v>
      </c>
      <c r="X4599">
        <f t="shared" ref="X4599:X4613" si="1583">ABS(J4599)</f>
        <v>23</v>
      </c>
      <c r="Y4599">
        <f t="shared" ref="Y4599:Y4613" si="1584">IF(R4599&lt;1000,ABS(R4599),0)</f>
        <v>0</v>
      </c>
      <c r="Z4599" s="22">
        <f t="shared" ref="Z4599:Z4613" si="1585">IF(N4599=1,0,ABS(N4599))</f>
        <v>0</v>
      </c>
      <c r="AA4599" s="22">
        <f t="shared" ref="AA4599:AA4613" si="1586">ABS(O4599)</f>
        <v>0</v>
      </c>
      <c r="AB4599">
        <f t="shared" ref="AB4599:AB4613" si="1587">IF(N4599=1,1,0)</f>
        <v>0</v>
      </c>
      <c r="AC4599" s="22">
        <f t="shared" ref="AC4599:AC4613" si="1588">IF(N4599=1,ABS(N4600),0)</f>
        <v>0</v>
      </c>
      <c r="AD4599" s="22">
        <f t="shared" ref="AD4599:AD4613" si="1589">IF(N4599=1,0,ABS(O4600))</f>
        <v>0.52459016393442626</v>
      </c>
    </row>
    <row r="4600" spans="3:30" x14ac:dyDescent="0.25">
      <c r="D4600" s="2">
        <v>0.375</v>
      </c>
      <c r="E4600">
        <v>12148</v>
      </c>
      <c r="F4600">
        <v>12155</v>
      </c>
      <c r="G4600">
        <v>12136</v>
      </c>
      <c r="H4600">
        <v>12145</v>
      </c>
      <c r="J4600">
        <v>-3</v>
      </c>
      <c r="K4600">
        <f t="shared" ref="K4600:K4613" si="1590">K4599+J4601</f>
        <v>-19</v>
      </c>
      <c r="L4600">
        <v>19</v>
      </c>
      <c r="N4600">
        <f>IF(J4599&lt;0,MIN(K4600:K4613),MAX(K4600:K4613))/R4579</f>
        <v>-0.15573770491803279</v>
      </c>
      <c r="O4600">
        <f>IF(J4599&lt;0,MAX(K4600:K4613),MIN(K4600:K4613))/R4579</f>
        <v>-0.52459016393442626</v>
      </c>
      <c r="R4600">
        <f>MIN(G4597:G4613)</f>
        <v>12066</v>
      </c>
      <c r="W4600">
        <f t="shared" si="1582"/>
        <v>0</v>
      </c>
      <c r="X4600">
        <f t="shared" si="1583"/>
        <v>3</v>
      </c>
      <c r="Y4600">
        <f t="shared" si="1584"/>
        <v>0</v>
      </c>
      <c r="Z4600" s="22">
        <f t="shared" si="1585"/>
        <v>0.15573770491803279</v>
      </c>
      <c r="AA4600" s="22">
        <f t="shared" si="1586"/>
        <v>0.52459016393442626</v>
      </c>
      <c r="AB4600">
        <f t="shared" si="1587"/>
        <v>0</v>
      </c>
      <c r="AC4600" s="22">
        <f t="shared" si="1588"/>
        <v>0</v>
      </c>
      <c r="AD4600" s="22">
        <f t="shared" si="1589"/>
        <v>0</v>
      </c>
    </row>
    <row r="4601" spans="3:30" x14ac:dyDescent="0.25">
      <c r="D4601" s="1">
        <v>0.41666666666666669</v>
      </c>
      <c r="E4601">
        <v>12145</v>
      </c>
      <c r="F4601">
        <v>12154</v>
      </c>
      <c r="G4601">
        <v>12099</v>
      </c>
      <c r="H4601">
        <v>12126</v>
      </c>
      <c r="J4601">
        <v>-19</v>
      </c>
      <c r="K4601">
        <f t="shared" si="1590"/>
        <v>-32</v>
      </c>
      <c r="L4601">
        <v>55</v>
      </c>
      <c r="R4601">
        <f>R4599-R4600</f>
        <v>89</v>
      </c>
      <c r="W4601">
        <f t="shared" si="1582"/>
        <v>0</v>
      </c>
      <c r="X4601">
        <f t="shared" si="1583"/>
        <v>19</v>
      </c>
      <c r="Y4601">
        <f t="shared" si="1584"/>
        <v>89</v>
      </c>
      <c r="Z4601" s="22">
        <f t="shared" si="1585"/>
        <v>0</v>
      </c>
      <c r="AA4601" s="22">
        <f t="shared" si="1586"/>
        <v>0</v>
      </c>
      <c r="AB4601">
        <f t="shared" si="1587"/>
        <v>0</v>
      </c>
      <c r="AC4601" s="22">
        <f t="shared" si="1588"/>
        <v>0</v>
      </c>
      <c r="AD4601" s="22">
        <f t="shared" si="1589"/>
        <v>0</v>
      </c>
    </row>
    <row r="4602" spans="3:30" x14ac:dyDescent="0.25">
      <c r="D4602" s="1">
        <v>0.45833333333333331</v>
      </c>
      <c r="E4602">
        <v>12127</v>
      </c>
      <c r="F4602">
        <v>12129</v>
      </c>
      <c r="G4602">
        <v>12096</v>
      </c>
      <c r="H4602">
        <v>12114</v>
      </c>
      <c r="J4602">
        <v>-13</v>
      </c>
      <c r="K4602">
        <f t="shared" si="1590"/>
        <v>-27</v>
      </c>
      <c r="L4602">
        <v>33</v>
      </c>
      <c r="R4602">
        <v>89</v>
      </c>
      <c r="W4602">
        <f t="shared" si="1582"/>
        <v>0</v>
      </c>
      <c r="X4602">
        <f t="shared" si="1583"/>
        <v>13</v>
      </c>
      <c r="Y4602">
        <f t="shared" si="1584"/>
        <v>89</v>
      </c>
      <c r="Z4602" s="22">
        <f t="shared" si="1585"/>
        <v>0</v>
      </c>
      <c r="AA4602" s="22">
        <f t="shared" si="1586"/>
        <v>0</v>
      </c>
      <c r="AB4602">
        <f t="shared" si="1587"/>
        <v>0</v>
      </c>
      <c r="AC4602" s="22">
        <f t="shared" si="1588"/>
        <v>0</v>
      </c>
      <c r="AD4602" s="22">
        <f t="shared" si="1589"/>
        <v>0</v>
      </c>
    </row>
    <row r="4603" spans="3:30" x14ac:dyDescent="0.25">
      <c r="D4603" s="1">
        <v>0.5</v>
      </c>
      <c r="E4603">
        <v>12115</v>
      </c>
      <c r="F4603">
        <v>12124</v>
      </c>
      <c r="G4603">
        <v>12099</v>
      </c>
      <c r="H4603">
        <v>12120</v>
      </c>
      <c r="J4603">
        <v>5</v>
      </c>
      <c r="K4603">
        <f t="shared" si="1590"/>
        <v>-36</v>
      </c>
      <c r="L4603">
        <v>25</v>
      </c>
      <c r="W4603">
        <f t="shared" si="1582"/>
        <v>0</v>
      </c>
      <c r="X4603">
        <f t="shared" si="1583"/>
        <v>5</v>
      </c>
      <c r="Y4603">
        <f t="shared" si="1584"/>
        <v>0</v>
      </c>
      <c r="Z4603" s="22">
        <f t="shared" si="1585"/>
        <v>0</v>
      </c>
      <c r="AA4603" s="22">
        <f t="shared" si="1586"/>
        <v>0</v>
      </c>
      <c r="AB4603">
        <f t="shared" si="1587"/>
        <v>0</v>
      </c>
      <c r="AC4603" s="22">
        <f t="shared" si="1588"/>
        <v>0</v>
      </c>
      <c r="AD4603" s="22">
        <f t="shared" si="1589"/>
        <v>0</v>
      </c>
    </row>
    <row r="4604" spans="3:30" x14ac:dyDescent="0.25">
      <c r="C4604">
        <v>1</v>
      </c>
      <c r="D4604" s="1">
        <v>0.54166666666666663</v>
      </c>
      <c r="E4604">
        <v>12121</v>
      </c>
      <c r="F4604">
        <v>12123</v>
      </c>
      <c r="G4604">
        <v>12106</v>
      </c>
      <c r="H4604">
        <v>12112</v>
      </c>
      <c r="J4604">
        <v>-9</v>
      </c>
      <c r="K4604">
        <f t="shared" si="1590"/>
        <v>-35</v>
      </c>
      <c r="L4604">
        <v>17</v>
      </c>
      <c r="W4604">
        <f t="shared" si="1582"/>
        <v>0</v>
      </c>
      <c r="X4604">
        <f t="shared" si="1583"/>
        <v>9</v>
      </c>
      <c r="Y4604">
        <f t="shared" si="1584"/>
        <v>0</v>
      </c>
      <c r="Z4604" s="22">
        <f t="shared" si="1585"/>
        <v>0</v>
      </c>
      <c r="AA4604" s="22">
        <f t="shared" si="1586"/>
        <v>0</v>
      </c>
      <c r="AB4604">
        <f t="shared" si="1587"/>
        <v>0</v>
      </c>
      <c r="AC4604" s="22">
        <f t="shared" si="1588"/>
        <v>0</v>
      </c>
      <c r="AD4604" s="22">
        <f t="shared" si="1589"/>
        <v>0</v>
      </c>
    </row>
    <row r="4605" spans="3:30" x14ac:dyDescent="0.25">
      <c r="D4605" s="1">
        <v>0.58333333333333337</v>
      </c>
      <c r="E4605">
        <v>12112</v>
      </c>
      <c r="F4605">
        <v>12121</v>
      </c>
      <c r="G4605">
        <v>12104</v>
      </c>
      <c r="H4605">
        <v>12113</v>
      </c>
      <c r="J4605">
        <v>1</v>
      </c>
      <c r="K4605">
        <f t="shared" si="1590"/>
        <v>-35</v>
      </c>
      <c r="L4605">
        <v>17</v>
      </c>
      <c r="W4605">
        <f t="shared" si="1582"/>
        <v>0</v>
      </c>
      <c r="X4605">
        <f t="shared" si="1583"/>
        <v>1</v>
      </c>
      <c r="Y4605">
        <f t="shared" si="1584"/>
        <v>0</v>
      </c>
      <c r="Z4605" s="22">
        <f t="shared" si="1585"/>
        <v>0</v>
      </c>
      <c r="AA4605" s="22">
        <f t="shared" si="1586"/>
        <v>0</v>
      </c>
      <c r="AB4605">
        <f t="shared" si="1587"/>
        <v>0</v>
      </c>
      <c r="AC4605" s="22">
        <f t="shared" si="1588"/>
        <v>0</v>
      </c>
      <c r="AD4605" s="22">
        <f t="shared" si="1589"/>
        <v>0</v>
      </c>
    </row>
    <row r="4606" spans="3:30" x14ac:dyDescent="0.25">
      <c r="D4606" s="1">
        <v>0.625</v>
      </c>
      <c r="E4606">
        <v>12112</v>
      </c>
      <c r="F4606">
        <v>12120</v>
      </c>
      <c r="G4606">
        <v>12100</v>
      </c>
      <c r="H4606">
        <v>12112</v>
      </c>
      <c r="J4606">
        <v>0</v>
      </c>
      <c r="K4606">
        <f t="shared" si="1590"/>
        <v>-27</v>
      </c>
      <c r="L4606">
        <v>20</v>
      </c>
      <c r="W4606">
        <f t="shared" si="1582"/>
        <v>0</v>
      </c>
      <c r="X4606">
        <f t="shared" si="1583"/>
        <v>0</v>
      </c>
      <c r="Y4606">
        <f t="shared" si="1584"/>
        <v>0</v>
      </c>
      <c r="Z4606" s="22">
        <f t="shared" si="1585"/>
        <v>0</v>
      </c>
      <c r="AA4606" s="22">
        <f t="shared" si="1586"/>
        <v>0</v>
      </c>
      <c r="AB4606">
        <f t="shared" si="1587"/>
        <v>0</v>
      </c>
      <c r="AC4606" s="22">
        <f t="shared" si="1588"/>
        <v>0</v>
      </c>
      <c r="AD4606" s="22">
        <f t="shared" si="1589"/>
        <v>0</v>
      </c>
    </row>
    <row r="4607" spans="3:30" x14ac:dyDescent="0.25">
      <c r="D4607" s="1">
        <v>0.66666666666666663</v>
      </c>
      <c r="E4607">
        <v>12112</v>
      </c>
      <c r="F4607">
        <v>12127</v>
      </c>
      <c r="G4607">
        <v>12088</v>
      </c>
      <c r="H4607">
        <v>12120</v>
      </c>
      <c r="J4607">
        <v>8</v>
      </c>
      <c r="K4607">
        <f t="shared" si="1590"/>
        <v>-34</v>
      </c>
      <c r="L4607">
        <v>39</v>
      </c>
      <c r="W4607">
        <f t="shared" si="1582"/>
        <v>0</v>
      </c>
      <c r="X4607">
        <f t="shared" si="1583"/>
        <v>8</v>
      </c>
      <c r="Y4607">
        <f t="shared" si="1584"/>
        <v>0</v>
      </c>
      <c r="Z4607" s="22">
        <f t="shared" si="1585"/>
        <v>0</v>
      </c>
      <c r="AA4607" s="22">
        <f t="shared" si="1586"/>
        <v>0</v>
      </c>
      <c r="AB4607">
        <f t="shared" si="1587"/>
        <v>0</v>
      </c>
      <c r="AC4607" s="22">
        <f t="shared" si="1588"/>
        <v>0</v>
      </c>
      <c r="AD4607" s="22">
        <f t="shared" si="1589"/>
        <v>0</v>
      </c>
    </row>
    <row r="4608" spans="3:30" x14ac:dyDescent="0.25">
      <c r="D4608" s="1">
        <v>0.70833333333333337</v>
      </c>
      <c r="E4608">
        <v>12120</v>
      </c>
      <c r="F4608">
        <v>12136</v>
      </c>
      <c r="G4608">
        <v>12105</v>
      </c>
      <c r="H4608">
        <v>12113</v>
      </c>
      <c r="J4608">
        <v>-7</v>
      </c>
      <c r="K4608">
        <f t="shared" si="1590"/>
        <v>-40</v>
      </c>
      <c r="L4608">
        <v>31</v>
      </c>
      <c r="W4608">
        <f t="shared" si="1582"/>
        <v>0</v>
      </c>
      <c r="X4608">
        <f t="shared" si="1583"/>
        <v>7</v>
      </c>
      <c r="Y4608">
        <f t="shared" si="1584"/>
        <v>0</v>
      </c>
      <c r="Z4608" s="22">
        <f t="shared" si="1585"/>
        <v>0</v>
      </c>
      <c r="AA4608" s="22">
        <f t="shared" si="1586"/>
        <v>0</v>
      </c>
      <c r="AB4608">
        <f t="shared" si="1587"/>
        <v>0</v>
      </c>
      <c r="AC4608" s="22">
        <f t="shared" si="1588"/>
        <v>0</v>
      </c>
      <c r="AD4608" s="22">
        <f t="shared" si="1589"/>
        <v>0</v>
      </c>
    </row>
    <row r="4609" spans="4:30" x14ac:dyDescent="0.25">
      <c r="D4609" s="1">
        <v>0.75</v>
      </c>
      <c r="E4609">
        <v>12112</v>
      </c>
      <c r="F4609">
        <v>12122</v>
      </c>
      <c r="G4609">
        <v>12094</v>
      </c>
      <c r="H4609">
        <v>12106</v>
      </c>
      <c r="J4609">
        <v>-6</v>
      </c>
      <c r="K4609">
        <f t="shared" si="1590"/>
        <v>-60</v>
      </c>
      <c r="L4609">
        <v>28</v>
      </c>
      <c r="W4609">
        <f t="shared" si="1582"/>
        <v>0</v>
      </c>
      <c r="X4609">
        <f t="shared" si="1583"/>
        <v>6</v>
      </c>
      <c r="Y4609">
        <f t="shared" si="1584"/>
        <v>0</v>
      </c>
      <c r="Z4609" s="22">
        <f t="shared" si="1585"/>
        <v>0</v>
      </c>
      <c r="AA4609" s="22">
        <f t="shared" si="1586"/>
        <v>0</v>
      </c>
      <c r="AB4609">
        <f t="shared" si="1587"/>
        <v>0</v>
      </c>
      <c r="AC4609" s="22">
        <f t="shared" si="1588"/>
        <v>0</v>
      </c>
      <c r="AD4609" s="22">
        <f t="shared" si="1589"/>
        <v>0</v>
      </c>
    </row>
    <row r="4610" spans="4:30" x14ac:dyDescent="0.25">
      <c r="D4610" s="1">
        <v>0.79166666666666663</v>
      </c>
      <c r="E4610">
        <v>12107</v>
      </c>
      <c r="F4610">
        <v>12107</v>
      </c>
      <c r="G4610">
        <v>12082</v>
      </c>
      <c r="H4610">
        <v>12087</v>
      </c>
      <c r="J4610">
        <v>-20</v>
      </c>
      <c r="K4610">
        <f t="shared" si="1590"/>
        <v>-64</v>
      </c>
      <c r="L4610">
        <v>25</v>
      </c>
      <c r="W4610">
        <f t="shared" si="1582"/>
        <v>0</v>
      </c>
      <c r="X4610">
        <f t="shared" si="1583"/>
        <v>20</v>
      </c>
      <c r="Y4610">
        <f t="shared" si="1584"/>
        <v>0</v>
      </c>
      <c r="Z4610" s="22">
        <f t="shared" si="1585"/>
        <v>0</v>
      </c>
      <c r="AA4610" s="22">
        <f t="shared" si="1586"/>
        <v>0</v>
      </c>
      <c r="AB4610">
        <f t="shared" si="1587"/>
        <v>0</v>
      </c>
      <c r="AC4610" s="22">
        <f t="shared" si="1588"/>
        <v>0</v>
      </c>
      <c r="AD4610" s="22">
        <f t="shared" si="1589"/>
        <v>0</v>
      </c>
    </row>
    <row r="4611" spans="4:30" x14ac:dyDescent="0.25">
      <c r="D4611" s="1">
        <v>0.83333333333333337</v>
      </c>
      <c r="E4611">
        <v>12087</v>
      </c>
      <c r="F4611">
        <v>12092</v>
      </c>
      <c r="G4611">
        <v>12066</v>
      </c>
      <c r="H4611">
        <v>12083</v>
      </c>
      <c r="J4611">
        <v>-4</v>
      </c>
      <c r="K4611">
        <f t="shared" si="1590"/>
        <v>-54</v>
      </c>
      <c r="L4611">
        <v>26</v>
      </c>
      <c r="W4611">
        <f t="shared" si="1582"/>
        <v>0</v>
      </c>
      <c r="X4611">
        <f t="shared" si="1583"/>
        <v>4</v>
      </c>
      <c r="Y4611">
        <f t="shared" si="1584"/>
        <v>0</v>
      </c>
      <c r="Z4611" s="22">
        <f t="shared" si="1585"/>
        <v>0</v>
      </c>
      <c r="AA4611" s="22">
        <f t="shared" si="1586"/>
        <v>0</v>
      </c>
      <c r="AB4611">
        <f t="shared" si="1587"/>
        <v>0</v>
      </c>
      <c r="AC4611" s="22">
        <f t="shared" si="1588"/>
        <v>0</v>
      </c>
      <c r="AD4611" s="22">
        <f t="shared" si="1589"/>
        <v>0</v>
      </c>
    </row>
    <row r="4612" spans="4:30" x14ac:dyDescent="0.25">
      <c r="D4612" s="1">
        <v>0.875</v>
      </c>
      <c r="E4612">
        <v>12083</v>
      </c>
      <c r="F4612">
        <v>12098</v>
      </c>
      <c r="G4612">
        <v>12083</v>
      </c>
      <c r="H4612">
        <v>12093</v>
      </c>
      <c r="J4612">
        <v>10</v>
      </c>
      <c r="K4612">
        <f t="shared" si="1590"/>
        <v>-59</v>
      </c>
      <c r="L4612">
        <v>15</v>
      </c>
      <c r="W4612">
        <f t="shared" si="1582"/>
        <v>0</v>
      </c>
      <c r="X4612">
        <f t="shared" si="1583"/>
        <v>10</v>
      </c>
      <c r="Y4612">
        <f t="shared" si="1584"/>
        <v>0</v>
      </c>
      <c r="Z4612" s="22">
        <f t="shared" si="1585"/>
        <v>0</v>
      </c>
      <c r="AA4612" s="22">
        <f t="shared" si="1586"/>
        <v>0</v>
      </c>
      <c r="AB4612">
        <f t="shared" si="1587"/>
        <v>0</v>
      </c>
      <c r="AC4612" s="22">
        <f t="shared" si="1588"/>
        <v>0</v>
      </c>
      <c r="AD4612" s="22">
        <f t="shared" si="1589"/>
        <v>0</v>
      </c>
    </row>
    <row r="4613" spans="4:30" x14ac:dyDescent="0.25">
      <c r="D4613" s="2">
        <v>0.91666666666666663</v>
      </c>
      <c r="E4613">
        <v>12093</v>
      </c>
      <c r="F4613">
        <v>12095</v>
      </c>
      <c r="G4613">
        <v>12076</v>
      </c>
      <c r="H4613">
        <v>12088</v>
      </c>
      <c r="J4613">
        <v>-5</v>
      </c>
      <c r="K4613">
        <f t="shared" si="1590"/>
        <v>-59</v>
      </c>
      <c r="L4613">
        <v>19</v>
      </c>
      <c r="W4613">
        <f t="shared" si="1582"/>
        <v>0</v>
      </c>
      <c r="X4613">
        <f t="shared" si="1583"/>
        <v>5</v>
      </c>
      <c r="Y4613">
        <f t="shared" si="1584"/>
        <v>0</v>
      </c>
      <c r="Z4613" s="22">
        <f t="shared" si="1585"/>
        <v>0</v>
      </c>
      <c r="AA4613" s="22">
        <f t="shared" si="1586"/>
        <v>0</v>
      </c>
      <c r="AB4613">
        <f t="shared" si="1587"/>
        <v>0</v>
      </c>
      <c r="AC4613" s="22">
        <f t="shared" si="1588"/>
        <v>0</v>
      </c>
      <c r="AD4613" s="22">
        <f t="shared" si="1589"/>
        <v>0</v>
      </c>
    </row>
    <row r="4614" spans="4:30" hidden="1" x14ac:dyDescent="0.25">
      <c r="D4614" s="1">
        <v>0.95833333333333337</v>
      </c>
      <c r="E4614">
        <v>12087</v>
      </c>
      <c r="F4614">
        <v>12096</v>
      </c>
      <c r="G4614">
        <v>12076</v>
      </c>
      <c r="H4614">
        <v>12092</v>
      </c>
      <c r="Z4614"/>
      <c r="AA4614"/>
      <c r="AC4614"/>
      <c r="AD4614"/>
    </row>
    <row r="4615" spans="4:30" hidden="1" x14ac:dyDescent="0.25">
      <c r="D4615" s="1">
        <v>4.1666666666666664E-2</v>
      </c>
      <c r="E4615">
        <v>12221</v>
      </c>
      <c r="F4615">
        <v>12221</v>
      </c>
      <c r="G4615">
        <v>12126</v>
      </c>
      <c r="H4615">
        <v>12144</v>
      </c>
      <c r="Z4615"/>
      <c r="AA4615"/>
      <c r="AC4615"/>
      <c r="AD4615"/>
    </row>
    <row r="4616" spans="4:30" hidden="1" x14ac:dyDescent="0.25">
      <c r="D4616" s="1">
        <v>8.3333333333333329E-2</v>
      </c>
      <c r="E4616">
        <v>12144</v>
      </c>
      <c r="F4616">
        <v>12144</v>
      </c>
      <c r="G4616">
        <v>12139</v>
      </c>
      <c r="H4616">
        <v>12142</v>
      </c>
      <c r="Z4616"/>
      <c r="AA4616"/>
      <c r="AC4616"/>
      <c r="AD4616"/>
    </row>
    <row r="4617" spans="4:30" hidden="1" x14ac:dyDescent="0.25">
      <c r="D4617" s="1">
        <v>0.125</v>
      </c>
      <c r="E4617">
        <v>12143</v>
      </c>
      <c r="F4617">
        <v>12155</v>
      </c>
      <c r="G4617">
        <v>12120</v>
      </c>
      <c r="H4617">
        <v>12121</v>
      </c>
      <c r="Z4617"/>
      <c r="AA4617"/>
      <c r="AC4617"/>
      <c r="AD4617"/>
    </row>
    <row r="4618" spans="4:30" hidden="1" x14ac:dyDescent="0.25">
      <c r="D4618" s="1">
        <v>0.16666666666666666</v>
      </c>
      <c r="E4618">
        <v>12121</v>
      </c>
      <c r="F4618">
        <v>12128</v>
      </c>
      <c r="G4618">
        <v>12118</v>
      </c>
      <c r="H4618">
        <v>12121</v>
      </c>
      <c r="Z4618"/>
      <c r="AA4618"/>
      <c r="AC4618"/>
      <c r="AD4618"/>
    </row>
    <row r="4619" spans="4:30" hidden="1" x14ac:dyDescent="0.25">
      <c r="D4619" s="1">
        <v>0.20833333333333334</v>
      </c>
      <c r="E4619">
        <v>12122</v>
      </c>
      <c r="F4619">
        <v>12126</v>
      </c>
      <c r="G4619">
        <v>12117</v>
      </c>
      <c r="H4619">
        <v>12123</v>
      </c>
      <c r="Z4619"/>
      <c r="AA4619"/>
      <c r="AC4619"/>
      <c r="AD4619"/>
    </row>
    <row r="4620" spans="4:30" hidden="1" x14ac:dyDescent="0.25">
      <c r="D4620" s="1">
        <v>0.25</v>
      </c>
      <c r="E4620">
        <v>12125</v>
      </c>
      <c r="F4620">
        <v>12125</v>
      </c>
      <c r="G4620">
        <v>12114</v>
      </c>
      <c r="H4620">
        <v>12117</v>
      </c>
      <c r="Z4620"/>
      <c r="AA4620"/>
      <c r="AC4620"/>
      <c r="AD4620"/>
    </row>
    <row r="4621" spans="4:30" hidden="1" x14ac:dyDescent="0.25">
      <c r="D4621" s="1">
        <v>0.29166666666666669</v>
      </c>
      <c r="E4621">
        <v>12117</v>
      </c>
      <c r="F4621">
        <v>12127</v>
      </c>
      <c r="G4621">
        <v>12117</v>
      </c>
      <c r="H4621">
        <v>12127</v>
      </c>
      <c r="Z4621"/>
      <c r="AA4621"/>
      <c r="AC4621"/>
      <c r="AD4621"/>
    </row>
    <row r="4622" spans="4:30" x14ac:dyDescent="0.25">
      <c r="D4622" s="2">
        <v>0.33333333333333331</v>
      </c>
      <c r="E4622">
        <v>12128</v>
      </c>
      <c r="F4622">
        <v>12159</v>
      </c>
      <c r="G4622">
        <v>12126</v>
      </c>
      <c r="H4622">
        <v>12155</v>
      </c>
      <c r="J4622">
        <v>27</v>
      </c>
      <c r="K4622">
        <v>0</v>
      </c>
      <c r="L4622">
        <v>33</v>
      </c>
      <c r="M4622">
        <v>-133</v>
      </c>
      <c r="R4622">
        <f>MAX(F4620:F4636)</f>
        <v>12184</v>
      </c>
      <c r="W4622">
        <f t="shared" ref="W4622:W4636" si="1591">ABS(M4622)</f>
        <v>133</v>
      </c>
      <c r="X4622">
        <f t="shared" ref="X4622:X4636" si="1592">ABS(J4622)</f>
        <v>27</v>
      </c>
      <c r="Y4622">
        <f t="shared" ref="Y4622:Y4636" si="1593">IF(R4622&lt;1000,ABS(R4622),0)</f>
        <v>0</v>
      </c>
      <c r="Z4622" s="22">
        <f t="shared" ref="Z4622:Z4636" si="1594">IF(N4622=1,0,ABS(N4622))</f>
        <v>0</v>
      </c>
      <c r="AA4622" s="22">
        <f t="shared" ref="AA4622:AA4636" si="1595">ABS(O4622)</f>
        <v>0</v>
      </c>
      <c r="AB4622">
        <f t="shared" ref="AB4622:AB4636" si="1596">IF(N4622=1,1,0)</f>
        <v>0</v>
      </c>
      <c r="AC4622" s="22">
        <f t="shared" ref="AC4622:AC4636" si="1597">IF(N4622=1,ABS(N4623),0)</f>
        <v>0</v>
      </c>
      <c r="AD4622" s="22">
        <f t="shared" ref="AD4622:AD4636" si="1598">IF(N4622=1,0,ABS(O4623))</f>
        <v>2.0224719101123596</v>
      </c>
    </row>
    <row r="4623" spans="4:30" x14ac:dyDescent="0.25">
      <c r="D4623" s="2">
        <v>0.375</v>
      </c>
      <c r="E4623">
        <v>12163</v>
      </c>
      <c r="F4623">
        <v>12184</v>
      </c>
      <c r="G4623">
        <v>12134</v>
      </c>
      <c r="H4623">
        <v>12143</v>
      </c>
      <c r="J4623">
        <v>-20</v>
      </c>
      <c r="K4623">
        <f t="shared" ref="K4623:K4636" si="1599">K4622+J4624</f>
        <v>-82</v>
      </c>
      <c r="L4623">
        <v>50</v>
      </c>
      <c r="N4623">
        <f>IF(J4622&lt;0,MIN(K4623:K4636),MAX(K4623:K4636))/R4602</f>
        <v>-0.8089887640449438</v>
      </c>
      <c r="O4623">
        <f>IF(J4622&lt;0,MAX(K4623:K4636),MIN(K4623:K4636))/R4602</f>
        <v>-2.0224719101123596</v>
      </c>
      <c r="R4623">
        <f>MIN(G4620:G4636)</f>
        <v>11957</v>
      </c>
      <c r="W4623">
        <f t="shared" si="1591"/>
        <v>0</v>
      </c>
      <c r="X4623">
        <f t="shared" si="1592"/>
        <v>20</v>
      </c>
      <c r="Y4623">
        <f t="shared" si="1593"/>
        <v>0</v>
      </c>
      <c r="Z4623" s="22">
        <f t="shared" si="1594"/>
        <v>0.8089887640449438</v>
      </c>
      <c r="AA4623" s="22">
        <f t="shared" si="1595"/>
        <v>2.0224719101123596</v>
      </c>
      <c r="AB4623">
        <f t="shared" si="1596"/>
        <v>0</v>
      </c>
      <c r="AC4623" s="22">
        <f t="shared" si="1597"/>
        <v>0</v>
      </c>
      <c r="AD4623" s="22">
        <f t="shared" si="1598"/>
        <v>0</v>
      </c>
    </row>
    <row r="4624" spans="4:30" x14ac:dyDescent="0.25">
      <c r="D4624" s="1">
        <v>0.41666666666666669</v>
      </c>
      <c r="E4624">
        <v>12145</v>
      </c>
      <c r="F4624">
        <v>12164</v>
      </c>
      <c r="G4624">
        <v>12051</v>
      </c>
      <c r="H4624">
        <v>12063</v>
      </c>
      <c r="J4624">
        <v>-82</v>
      </c>
      <c r="K4624">
        <f t="shared" si="1599"/>
        <v>-72</v>
      </c>
      <c r="L4624">
        <v>113</v>
      </c>
      <c r="R4624">
        <f>R4622-R4623</f>
        <v>227</v>
      </c>
      <c r="W4624">
        <f t="shared" si="1591"/>
        <v>0</v>
      </c>
      <c r="X4624">
        <f t="shared" si="1592"/>
        <v>82</v>
      </c>
      <c r="Y4624">
        <f t="shared" si="1593"/>
        <v>227</v>
      </c>
      <c r="Z4624" s="22">
        <f t="shared" si="1594"/>
        <v>0</v>
      </c>
      <c r="AA4624" s="22">
        <f t="shared" si="1595"/>
        <v>0</v>
      </c>
      <c r="AB4624">
        <f t="shared" si="1596"/>
        <v>0</v>
      </c>
      <c r="AC4624" s="22">
        <f t="shared" si="1597"/>
        <v>0</v>
      </c>
      <c r="AD4624" s="22">
        <f t="shared" si="1598"/>
        <v>0</v>
      </c>
    </row>
    <row r="4625" spans="3:30" x14ac:dyDescent="0.25">
      <c r="D4625" s="1">
        <v>0.45833333333333331</v>
      </c>
      <c r="E4625">
        <v>12063</v>
      </c>
      <c r="F4625">
        <v>12083</v>
      </c>
      <c r="G4625">
        <v>12061</v>
      </c>
      <c r="H4625">
        <v>12073</v>
      </c>
      <c r="J4625">
        <v>10</v>
      </c>
      <c r="K4625">
        <f t="shared" si="1599"/>
        <v>-110</v>
      </c>
      <c r="L4625">
        <v>22</v>
      </c>
      <c r="R4625">
        <v>227</v>
      </c>
      <c r="W4625">
        <f t="shared" si="1591"/>
        <v>0</v>
      </c>
      <c r="X4625">
        <f t="shared" si="1592"/>
        <v>10</v>
      </c>
      <c r="Y4625">
        <f t="shared" si="1593"/>
        <v>227</v>
      </c>
      <c r="Z4625" s="22">
        <f t="shared" si="1594"/>
        <v>0</v>
      </c>
      <c r="AA4625" s="22">
        <f t="shared" si="1595"/>
        <v>0</v>
      </c>
      <c r="AB4625">
        <f t="shared" si="1596"/>
        <v>0</v>
      </c>
      <c r="AC4625" s="22">
        <f t="shared" si="1597"/>
        <v>0</v>
      </c>
      <c r="AD4625" s="22">
        <f t="shared" si="1598"/>
        <v>0</v>
      </c>
    </row>
    <row r="4626" spans="3:30" x14ac:dyDescent="0.25">
      <c r="D4626" s="1">
        <v>0.5</v>
      </c>
      <c r="E4626">
        <v>12073</v>
      </c>
      <c r="F4626">
        <v>12075</v>
      </c>
      <c r="G4626">
        <v>12013</v>
      </c>
      <c r="H4626">
        <v>12035</v>
      </c>
      <c r="J4626">
        <v>-38</v>
      </c>
      <c r="K4626">
        <f t="shared" si="1599"/>
        <v>-110</v>
      </c>
      <c r="L4626">
        <v>62</v>
      </c>
      <c r="W4626">
        <f t="shared" si="1591"/>
        <v>0</v>
      </c>
      <c r="X4626">
        <f t="shared" si="1592"/>
        <v>38</v>
      </c>
      <c r="Y4626">
        <f t="shared" si="1593"/>
        <v>0</v>
      </c>
      <c r="Z4626" s="22">
        <f t="shared" si="1594"/>
        <v>0</v>
      </c>
      <c r="AA4626" s="22">
        <f t="shared" si="1595"/>
        <v>0</v>
      </c>
      <c r="AB4626">
        <f t="shared" si="1596"/>
        <v>0</v>
      </c>
      <c r="AC4626" s="22">
        <f t="shared" si="1597"/>
        <v>0</v>
      </c>
      <c r="AD4626" s="22">
        <f t="shared" si="1598"/>
        <v>0</v>
      </c>
    </row>
    <row r="4627" spans="3:30" x14ac:dyDescent="0.25">
      <c r="C4627">
        <v>1</v>
      </c>
      <c r="D4627" s="1">
        <v>0.54166666666666663</v>
      </c>
      <c r="E4627">
        <v>12035</v>
      </c>
      <c r="F4627">
        <v>12039</v>
      </c>
      <c r="G4627">
        <v>12014</v>
      </c>
      <c r="H4627">
        <v>12035</v>
      </c>
      <c r="J4627">
        <v>0</v>
      </c>
      <c r="K4627">
        <f t="shared" si="1599"/>
        <v>-108</v>
      </c>
      <c r="L4627">
        <v>25</v>
      </c>
      <c r="W4627">
        <f t="shared" si="1591"/>
        <v>0</v>
      </c>
      <c r="X4627">
        <f t="shared" si="1592"/>
        <v>0</v>
      </c>
      <c r="Y4627">
        <f t="shared" si="1593"/>
        <v>0</v>
      </c>
      <c r="Z4627" s="22">
        <f t="shared" si="1594"/>
        <v>0</v>
      </c>
      <c r="AA4627" s="22">
        <f t="shared" si="1595"/>
        <v>0</v>
      </c>
      <c r="AB4627">
        <f t="shared" si="1596"/>
        <v>0</v>
      </c>
      <c r="AC4627" s="22">
        <f t="shared" si="1597"/>
        <v>0</v>
      </c>
      <c r="AD4627" s="22">
        <f t="shared" si="1598"/>
        <v>0</v>
      </c>
    </row>
    <row r="4628" spans="3:30" x14ac:dyDescent="0.25">
      <c r="D4628" s="1">
        <v>0.58333333333333337</v>
      </c>
      <c r="E4628">
        <v>12034</v>
      </c>
      <c r="F4628">
        <v>12047</v>
      </c>
      <c r="G4628">
        <v>12028</v>
      </c>
      <c r="H4628">
        <v>12036</v>
      </c>
      <c r="J4628">
        <v>2</v>
      </c>
      <c r="K4628">
        <f t="shared" si="1599"/>
        <v>-119</v>
      </c>
      <c r="L4628">
        <v>19</v>
      </c>
      <c r="W4628">
        <f t="shared" si="1591"/>
        <v>0</v>
      </c>
      <c r="X4628">
        <f t="shared" si="1592"/>
        <v>2</v>
      </c>
      <c r="Y4628">
        <f t="shared" si="1593"/>
        <v>0</v>
      </c>
      <c r="Z4628" s="22">
        <f t="shared" si="1594"/>
        <v>0</v>
      </c>
      <c r="AA4628" s="22">
        <f t="shared" si="1595"/>
        <v>0</v>
      </c>
      <c r="AB4628">
        <f t="shared" si="1596"/>
        <v>0</v>
      </c>
      <c r="AC4628" s="22">
        <f t="shared" si="1597"/>
        <v>0</v>
      </c>
      <c r="AD4628" s="22">
        <f t="shared" si="1598"/>
        <v>0</v>
      </c>
    </row>
    <row r="4629" spans="3:30" x14ac:dyDescent="0.25">
      <c r="D4629" s="1">
        <v>0.625</v>
      </c>
      <c r="E4629">
        <v>12037</v>
      </c>
      <c r="F4629">
        <v>12044</v>
      </c>
      <c r="G4629">
        <v>12025</v>
      </c>
      <c r="H4629">
        <v>12026</v>
      </c>
      <c r="J4629">
        <v>-11</v>
      </c>
      <c r="K4629">
        <f t="shared" si="1599"/>
        <v>-105</v>
      </c>
      <c r="L4629">
        <v>19</v>
      </c>
      <c r="W4629">
        <f t="shared" si="1591"/>
        <v>0</v>
      </c>
      <c r="X4629">
        <f t="shared" si="1592"/>
        <v>11</v>
      </c>
      <c r="Y4629">
        <f t="shared" si="1593"/>
        <v>0</v>
      </c>
      <c r="Z4629" s="22">
        <f t="shared" si="1594"/>
        <v>0</v>
      </c>
      <c r="AA4629" s="22">
        <f t="shared" si="1595"/>
        <v>0</v>
      </c>
      <c r="AB4629">
        <f t="shared" si="1596"/>
        <v>0</v>
      </c>
      <c r="AC4629" s="22">
        <f t="shared" si="1597"/>
        <v>0</v>
      </c>
      <c r="AD4629" s="22">
        <f t="shared" si="1598"/>
        <v>0</v>
      </c>
    </row>
    <row r="4630" spans="3:30" x14ac:dyDescent="0.25">
      <c r="D4630" s="1">
        <v>0.66666666666666663</v>
      </c>
      <c r="E4630">
        <v>12026</v>
      </c>
      <c r="F4630">
        <v>12041</v>
      </c>
      <c r="G4630">
        <v>11995</v>
      </c>
      <c r="H4630">
        <v>12040</v>
      </c>
      <c r="J4630">
        <v>14</v>
      </c>
      <c r="K4630">
        <f t="shared" si="1599"/>
        <v>-125</v>
      </c>
      <c r="L4630">
        <v>46</v>
      </c>
      <c r="W4630">
        <f t="shared" si="1591"/>
        <v>0</v>
      </c>
      <c r="X4630">
        <f t="shared" si="1592"/>
        <v>14</v>
      </c>
      <c r="Y4630">
        <f t="shared" si="1593"/>
        <v>0</v>
      </c>
      <c r="Z4630" s="22">
        <f t="shared" si="1594"/>
        <v>0</v>
      </c>
      <c r="AA4630" s="22">
        <f t="shared" si="1595"/>
        <v>0</v>
      </c>
      <c r="AB4630">
        <f t="shared" si="1596"/>
        <v>0</v>
      </c>
      <c r="AC4630" s="22">
        <f t="shared" si="1597"/>
        <v>0</v>
      </c>
      <c r="AD4630" s="22">
        <f t="shared" si="1598"/>
        <v>0</v>
      </c>
    </row>
    <row r="4631" spans="3:30" x14ac:dyDescent="0.25">
      <c r="D4631" s="1">
        <v>0.70833333333333337</v>
      </c>
      <c r="E4631">
        <v>12041</v>
      </c>
      <c r="F4631">
        <v>12051</v>
      </c>
      <c r="G4631">
        <v>12011</v>
      </c>
      <c r="H4631">
        <v>12021</v>
      </c>
      <c r="J4631">
        <v>-20</v>
      </c>
      <c r="K4631">
        <f t="shared" si="1599"/>
        <v>-177</v>
      </c>
      <c r="L4631">
        <v>40</v>
      </c>
      <c r="W4631">
        <f t="shared" si="1591"/>
        <v>0</v>
      </c>
      <c r="X4631">
        <f t="shared" si="1592"/>
        <v>20</v>
      </c>
      <c r="Y4631">
        <f t="shared" si="1593"/>
        <v>0</v>
      </c>
      <c r="Z4631" s="22">
        <f t="shared" si="1594"/>
        <v>0</v>
      </c>
      <c r="AA4631" s="22">
        <f t="shared" si="1595"/>
        <v>0</v>
      </c>
      <c r="AB4631">
        <f t="shared" si="1596"/>
        <v>0</v>
      </c>
      <c r="AC4631" s="22">
        <f t="shared" si="1597"/>
        <v>0</v>
      </c>
      <c r="AD4631" s="22">
        <f t="shared" si="1598"/>
        <v>0</v>
      </c>
    </row>
    <row r="4632" spans="3:30" x14ac:dyDescent="0.25">
      <c r="D4632" s="1">
        <v>0.75</v>
      </c>
      <c r="E4632">
        <v>12021</v>
      </c>
      <c r="F4632">
        <v>12039</v>
      </c>
      <c r="G4632">
        <v>11968</v>
      </c>
      <c r="H4632">
        <v>11969</v>
      </c>
      <c r="J4632">
        <v>-52</v>
      </c>
      <c r="K4632">
        <f t="shared" si="1599"/>
        <v>-180</v>
      </c>
      <c r="L4632">
        <v>71</v>
      </c>
      <c r="W4632">
        <f t="shared" si="1591"/>
        <v>0</v>
      </c>
      <c r="X4632">
        <f t="shared" si="1592"/>
        <v>52</v>
      </c>
      <c r="Y4632">
        <f t="shared" si="1593"/>
        <v>0</v>
      </c>
      <c r="Z4632" s="22">
        <f t="shared" si="1594"/>
        <v>0</v>
      </c>
      <c r="AA4632" s="22">
        <f t="shared" si="1595"/>
        <v>0</v>
      </c>
      <c r="AB4632">
        <f t="shared" si="1596"/>
        <v>0</v>
      </c>
      <c r="AC4632" s="22">
        <f t="shared" si="1597"/>
        <v>0</v>
      </c>
      <c r="AD4632" s="22">
        <f t="shared" si="1598"/>
        <v>0</v>
      </c>
    </row>
    <row r="4633" spans="3:30" x14ac:dyDescent="0.25">
      <c r="D4633" s="1">
        <v>0.79166666666666663</v>
      </c>
      <c r="E4633">
        <v>11969</v>
      </c>
      <c r="F4633">
        <v>11974</v>
      </c>
      <c r="G4633">
        <v>11957</v>
      </c>
      <c r="H4633">
        <v>11966</v>
      </c>
      <c r="J4633">
        <v>-3</v>
      </c>
      <c r="K4633">
        <f t="shared" si="1599"/>
        <v>-160</v>
      </c>
      <c r="L4633">
        <v>17</v>
      </c>
      <c r="W4633">
        <f t="shared" si="1591"/>
        <v>0</v>
      </c>
      <c r="X4633">
        <f t="shared" si="1592"/>
        <v>3</v>
      </c>
      <c r="Y4633">
        <f t="shared" si="1593"/>
        <v>0</v>
      </c>
      <c r="Z4633" s="22">
        <f t="shared" si="1594"/>
        <v>0</v>
      </c>
      <c r="AA4633" s="22">
        <f t="shared" si="1595"/>
        <v>0</v>
      </c>
      <c r="AB4633">
        <f t="shared" si="1596"/>
        <v>0</v>
      </c>
      <c r="AC4633" s="22">
        <f t="shared" si="1597"/>
        <v>0</v>
      </c>
      <c r="AD4633" s="22">
        <f t="shared" si="1598"/>
        <v>0</v>
      </c>
    </row>
    <row r="4634" spans="3:30" x14ac:dyDescent="0.25">
      <c r="D4634" s="1">
        <v>0.83333333333333337</v>
      </c>
      <c r="E4634">
        <v>11966</v>
      </c>
      <c r="F4634">
        <v>11988</v>
      </c>
      <c r="G4634">
        <v>11963</v>
      </c>
      <c r="H4634">
        <v>11986</v>
      </c>
      <c r="J4634">
        <v>20</v>
      </c>
      <c r="K4634">
        <f t="shared" si="1599"/>
        <v>-161</v>
      </c>
      <c r="L4634">
        <v>25</v>
      </c>
      <c r="W4634">
        <f t="shared" si="1591"/>
        <v>0</v>
      </c>
      <c r="X4634">
        <f t="shared" si="1592"/>
        <v>20</v>
      </c>
      <c r="Y4634">
        <f t="shared" si="1593"/>
        <v>0</v>
      </c>
      <c r="Z4634" s="22">
        <f t="shared" si="1594"/>
        <v>0</v>
      </c>
      <c r="AA4634" s="22">
        <f t="shared" si="1595"/>
        <v>0</v>
      </c>
      <c r="AB4634">
        <f t="shared" si="1596"/>
        <v>0</v>
      </c>
      <c r="AC4634" s="22">
        <f t="shared" si="1597"/>
        <v>0</v>
      </c>
      <c r="AD4634" s="22">
        <f t="shared" si="1598"/>
        <v>0</v>
      </c>
    </row>
    <row r="4635" spans="3:30" x14ac:dyDescent="0.25">
      <c r="D4635" s="1">
        <v>0.875</v>
      </c>
      <c r="E4635">
        <v>11986</v>
      </c>
      <c r="F4635">
        <v>11996</v>
      </c>
      <c r="G4635">
        <v>11979</v>
      </c>
      <c r="H4635">
        <v>11985</v>
      </c>
      <c r="J4635">
        <v>-1</v>
      </c>
      <c r="K4635">
        <f t="shared" si="1599"/>
        <v>-151</v>
      </c>
      <c r="L4635">
        <v>17</v>
      </c>
      <c r="W4635">
        <f t="shared" si="1591"/>
        <v>0</v>
      </c>
      <c r="X4635">
        <f t="shared" si="1592"/>
        <v>1</v>
      </c>
      <c r="Y4635">
        <f t="shared" si="1593"/>
        <v>0</v>
      </c>
      <c r="Z4635" s="22">
        <f t="shared" si="1594"/>
        <v>0</v>
      </c>
      <c r="AA4635" s="22">
        <f t="shared" si="1595"/>
        <v>0</v>
      </c>
      <c r="AB4635">
        <f t="shared" si="1596"/>
        <v>0</v>
      </c>
      <c r="AC4635" s="22">
        <f t="shared" si="1597"/>
        <v>0</v>
      </c>
      <c r="AD4635" s="22">
        <f t="shared" si="1598"/>
        <v>0</v>
      </c>
    </row>
    <row r="4636" spans="3:30" x14ac:dyDescent="0.25">
      <c r="D4636" s="2">
        <v>0.91666666666666663</v>
      </c>
      <c r="E4636">
        <v>11985</v>
      </c>
      <c r="F4636">
        <v>11998</v>
      </c>
      <c r="G4636">
        <v>11978</v>
      </c>
      <c r="H4636">
        <v>11995</v>
      </c>
      <c r="J4636">
        <v>10</v>
      </c>
      <c r="K4636">
        <f t="shared" si="1599"/>
        <v>-151</v>
      </c>
      <c r="L4636">
        <v>20</v>
      </c>
      <c r="W4636">
        <f t="shared" si="1591"/>
        <v>0</v>
      </c>
      <c r="X4636">
        <f t="shared" si="1592"/>
        <v>10</v>
      </c>
      <c r="Y4636">
        <f t="shared" si="1593"/>
        <v>0</v>
      </c>
      <c r="Z4636" s="22">
        <f t="shared" si="1594"/>
        <v>0</v>
      </c>
      <c r="AA4636" s="22">
        <f t="shared" si="1595"/>
        <v>0</v>
      </c>
      <c r="AB4636">
        <f t="shared" si="1596"/>
        <v>0</v>
      </c>
      <c r="AC4636" s="22">
        <f t="shared" si="1597"/>
        <v>0</v>
      </c>
      <c r="AD4636" s="22">
        <f t="shared" si="1598"/>
        <v>0</v>
      </c>
    </row>
    <row r="4637" spans="3:30" hidden="1" x14ac:dyDescent="0.25">
      <c r="D4637" s="1">
        <v>0.95833333333333337</v>
      </c>
      <c r="E4637">
        <v>11996</v>
      </c>
      <c r="F4637">
        <v>11997</v>
      </c>
      <c r="G4637">
        <v>11984</v>
      </c>
      <c r="H4637">
        <v>11992</v>
      </c>
      <c r="Z4637"/>
      <c r="AA4637"/>
      <c r="AC4637"/>
      <c r="AD4637"/>
    </row>
    <row r="4638" spans="3:30" hidden="1" x14ac:dyDescent="0.25">
      <c r="D4638" s="1">
        <v>4.1666666666666664E-2</v>
      </c>
      <c r="E4638">
        <v>11989</v>
      </c>
      <c r="F4638">
        <v>11992</v>
      </c>
      <c r="G4638">
        <v>11978</v>
      </c>
      <c r="H4638">
        <v>11982</v>
      </c>
      <c r="Z4638"/>
      <c r="AA4638"/>
      <c r="AC4638"/>
      <c r="AD4638"/>
    </row>
    <row r="4639" spans="3:30" hidden="1" x14ac:dyDescent="0.25">
      <c r="D4639" s="1">
        <v>8.3333333333333329E-2</v>
      </c>
      <c r="E4639">
        <v>11984</v>
      </c>
      <c r="F4639">
        <v>11993</v>
      </c>
      <c r="G4639">
        <v>11984</v>
      </c>
      <c r="H4639">
        <v>11990</v>
      </c>
      <c r="Z4639"/>
      <c r="AA4639"/>
      <c r="AC4639"/>
      <c r="AD4639"/>
    </row>
    <row r="4640" spans="3:30" hidden="1" x14ac:dyDescent="0.25">
      <c r="D4640" s="1">
        <v>0.125</v>
      </c>
      <c r="E4640">
        <v>11992</v>
      </c>
      <c r="F4640">
        <v>12005</v>
      </c>
      <c r="G4640">
        <v>11992</v>
      </c>
      <c r="H4640">
        <v>12002</v>
      </c>
      <c r="Z4640"/>
      <c r="AA4640"/>
      <c r="AC4640"/>
      <c r="AD4640"/>
    </row>
    <row r="4641" spans="3:30" hidden="1" x14ac:dyDescent="0.25">
      <c r="D4641" s="1">
        <v>0.16666666666666666</v>
      </c>
      <c r="E4641">
        <v>12003</v>
      </c>
      <c r="F4641">
        <v>12006</v>
      </c>
      <c r="G4641">
        <v>11996</v>
      </c>
      <c r="H4641">
        <v>11999</v>
      </c>
      <c r="Z4641"/>
      <c r="AA4641"/>
      <c r="AC4641"/>
      <c r="AD4641"/>
    </row>
    <row r="4642" spans="3:30" hidden="1" x14ac:dyDescent="0.25">
      <c r="D4642" s="1">
        <v>0.20833333333333334</v>
      </c>
      <c r="E4642">
        <v>12001</v>
      </c>
      <c r="F4642">
        <v>12002</v>
      </c>
      <c r="G4642">
        <v>11996</v>
      </c>
      <c r="H4642">
        <v>11998</v>
      </c>
      <c r="Z4642"/>
      <c r="AA4642"/>
      <c r="AC4642"/>
      <c r="AD4642"/>
    </row>
    <row r="4643" spans="3:30" hidden="1" x14ac:dyDescent="0.25">
      <c r="D4643" s="1">
        <v>0.25</v>
      </c>
      <c r="E4643">
        <v>11997</v>
      </c>
      <c r="F4643">
        <v>12002</v>
      </c>
      <c r="G4643">
        <v>11997</v>
      </c>
      <c r="H4643">
        <v>11998</v>
      </c>
      <c r="Z4643"/>
      <c r="AA4643"/>
      <c r="AC4643"/>
      <c r="AD4643"/>
    </row>
    <row r="4644" spans="3:30" hidden="1" x14ac:dyDescent="0.25">
      <c r="D4644" s="1">
        <v>0.29166666666666669</v>
      </c>
      <c r="E4644">
        <v>11998</v>
      </c>
      <c r="F4644">
        <v>12005</v>
      </c>
      <c r="G4644">
        <v>11997</v>
      </c>
      <c r="H4644">
        <v>12005</v>
      </c>
      <c r="Z4644"/>
      <c r="AA4644"/>
      <c r="AC4644"/>
      <c r="AD4644"/>
    </row>
    <row r="4645" spans="3:30" x14ac:dyDescent="0.25">
      <c r="D4645" s="2">
        <v>0.33333333333333331</v>
      </c>
      <c r="E4645">
        <v>12003</v>
      </c>
      <c r="F4645">
        <v>12017</v>
      </c>
      <c r="G4645">
        <v>12001</v>
      </c>
      <c r="H4645">
        <v>12017</v>
      </c>
      <c r="J4645">
        <v>14</v>
      </c>
      <c r="K4645">
        <v>0</v>
      </c>
      <c r="L4645">
        <v>16</v>
      </c>
      <c r="M4645">
        <v>-29</v>
      </c>
      <c r="R4645">
        <f>MAX(F4643:F4659)</f>
        <v>12041</v>
      </c>
      <c r="W4645">
        <f t="shared" ref="W4645:W4659" si="1600">ABS(M4645)</f>
        <v>29</v>
      </c>
      <c r="X4645">
        <f t="shared" ref="X4645:X4659" si="1601">ABS(J4645)</f>
        <v>14</v>
      </c>
      <c r="Y4645">
        <f t="shared" ref="Y4645:Y4659" si="1602">IF(R4645&lt;1000,ABS(R4645),0)</f>
        <v>0</v>
      </c>
      <c r="Z4645" s="22">
        <f t="shared" ref="Z4645:Z4659" si="1603">IF(N4645=1,0,ABS(N4645))</f>
        <v>0</v>
      </c>
      <c r="AA4645" s="22">
        <f t="shared" ref="AA4645:AA4659" si="1604">ABS(O4645)</f>
        <v>0</v>
      </c>
      <c r="AB4645">
        <f t="shared" ref="AB4645:AB4659" si="1605">IF(N4645=1,1,0)</f>
        <v>0</v>
      </c>
      <c r="AC4645" s="22">
        <f t="shared" ref="AC4645:AC4659" si="1606">IF(N4645=1,ABS(N4646),0)</f>
        <v>0</v>
      </c>
      <c r="AD4645" s="22">
        <f t="shared" ref="AD4645:AD4659" si="1607">IF(N4645=1,0,ABS(O4646))</f>
        <v>0.16740088105726872</v>
      </c>
    </row>
    <row r="4646" spans="3:30" x14ac:dyDescent="0.25">
      <c r="D4646" s="2">
        <v>0.375</v>
      </c>
      <c r="E4646">
        <v>12012</v>
      </c>
      <c r="F4646">
        <v>12027</v>
      </c>
      <c r="G4646">
        <v>12003</v>
      </c>
      <c r="H4646">
        <v>12015</v>
      </c>
      <c r="J4646">
        <v>3</v>
      </c>
      <c r="K4646">
        <f t="shared" ref="K4646:K4659" si="1608">K4645+J4647</f>
        <v>6</v>
      </c>
      <c r="L4646">
        <v>24</v>
      </c>
      <c r="N4646">
        <f>IF(J4645&lt;0,MIN(K4646:K4659),MAX(K4646:K4659))/R4625</f>
        <v>0.11013215859030837</v>
      </c>
      <c r="O4646">
        <f>IF(J4645&lt;0,MAX(K4646:K4659),MIN(K4646:K4659))/R4625</f>
        <v>-0.16740088105726872</v>
      </c>
      <c r="R4646">
        <f>MIN(G4643:G4659)</f>
        <v>11965</v>
      </c>
      <c r="W4646">
        <f t="shared" si="1600"/>
        <v>0</v>
      </c>
      <c r="X4646">
        <f t="shared" si="1601"/>
        <v>3</v>
      </c>
      <c r="Y4646">
        <f t="shared" si="1602"/>
        <v>0</v>
      </c>
      <c r="Z4646" s="22">
        <f t="shared" si="1603"/>
        <v>0.11013215859030837</v>
      </c>
      <c r="AA4646" s="22">
        <f t="shared" si="1604"/>
        <v>0.16740088105726872</v>
      </c>
      <c r="AB4646">
        <f t="shared" si="1605"/>
        <v>0</v>
      </c>
      <c r="AC4646" s="22">
        <f t="shared" si="1606"/>
        <v>0</v>
      </c>
      <c r="AD4646" s="22">
        <f t="shared" si="1607"/>
        <v>0</v>
      </c>
    </row>
    <row r="4647" spans="3:30" x14ac:dyDescent="0.25">
      <c r="D4647" s="1">
        <v>0.41666666666666669</v>
      </c>
      <c r="E4647">
        <v>12014</v>
      </c>
      <c r="F4647">
        <v>12027</v>
      </c>
      <c r="G4647">
        <v>12000</v>
      </c>
      <c r="H4647">
        <v>12020</v>
      </c>
      <c r="J4647">
        <v>6</v>
      </c>
      <c r="K4647">
        <f t="shared" si="1608"/>
        <v>12</v>
      </c>
      <c r="L4647">
        <v>27</v>
      </c>
      <c r="R4647">
        <f>R4645-R4646</f>
        <v>76</v>
      </c>
      <c r="W4647">
        <f t="shared" si="1600"/>
        <v>0</v>
      </c>
      <c r="X4647">
        <f t="shared" si="1601"/>
        <v>6</v>
      </c>
      <c r="Y4647">
        <f t="shared" si="1602"/>
        <v>76</v>
      </c>
      <c r="Z4647" s="22">
        <f t="shared" si="1603"/>
        <v>0</v>
      </c>
      <c r="AA4647" s="22">
        <f t="shared" si="1604"/>
        <v>0</v>
      </c>
      <c r="AB4647">
        <f t="shared" si="1605"/>
        <v>0</v>
      </c>
      <c r="AC4647" s="22">
        <f t="shared" si="1606"/>
        <v>0</v>
      </c>
      <c r="AD4647" s="22">
        <f t="shared" si="1607"/>
        <v>0</v>
      </c>
    </row>
    <row r="4648" spans="3:30" x14ac:dyDescent="0.25">
      <c r="D4648" s="1">
        <v>0.45833333333333331</v>
      </c>
      <c r="E4648">
        <v>12019</v>
      </c>
      <c r="F4648">
        <v>12038</v>
      </c>
      <c r="G4648">
        <v>12016</v>
      </c>
      <c r="H4648">
        <v>12025</v>
      </c>
      <c r="J4648">
        <v>6</v>
      </c>
      <c r="K4648">
        <f t="shared" si="1608"/>
        <v>25</v>
      </c>
      <c r="L4648">
        <v>22</v>
      </c>
      <c r="R4648">
        <v>76</v>
      </c>
      <c r="W4648">
        <f t="shared" si="1600"/>
        <v>0</v>
      </c>
      <c r="X4648">
        <f t="shared" si="1601"/>
        <v>6</v>
      </c>
      <c r="Y4648">
        <f t="shared" si="1602"/>
        <v>76</v>
      </c>
      <c r="Z4648" s="22">
        <f t="shared" si="1603"/>
        <v>0</v>
      </c>
      <c r="AA4648" s="22">
        <f t="shared" si="1604"/>
        <v>0</v>
      </c>
      <c r="AB4648">
        <f t="shared" si="1605"/>
        <v>0</v>
      </c>
      <c r="AC4648" s="22">
        <f t="shared" si="1606"/>
        <v>0</v>
      </c>
      <c r="AD4648" s="22">
        <f t="shared" si="1607"/>
        <v>0</v>
      </c>
    </row>
    <row r="4649" spans="3:30" x14ac:dyDescent="0.25">
      <c r="D4649" s="1">
        <v>0.5</v>
      </c>
      <c r="E4649">
        <v>12024</v>
      </c>
      <c r="F4649">
        <v>12041</v>
      </c>
      <c r="G4649">
        <v>12018</v>
      </c>
      <c r="H4649">
        <v>12037</v>
      </c>
      <c r="J4649">
        <v>13</v>
      </c>
      <c r="K4649">
        <f t="shared" si="1608"/>
        <v>12</v>
      </c>
      <c r="L4649">
        <v>23</v>
      </c>
      <c r="W4649">
        <f t="shared" si="1600"/>
        <v>0</v>
      </c>
      <c r="X4649">
        <f t="shared" si="1601"/>
        <v>13</v>
      </c>
      <c r="Y4649">
        <f t="shared" si="1602"/>
        <v>0</v>
      </c>
      <c r="Z4649" s="22">
        <f t="shared" si="1603"/>
        <v>0</v>
      </c>
      <c r="AA4649" s="22">
        <f t="shared" si="1604"/>
        <v>0</v>
      </c>
      <c r="AB4649">
        <f t="shared" si="1605"/>
        <v>0</v>
      </c>
      <c r="AC4649" s="22">
        <f t="shared" si="1606"/>
        <v>0</v>
      </c>
      <c r="AD4649" s="22">
        <f t="shared" si="1607"/>
        <v>0</v>
      </c>
    </row>
    <row r="4650" spans="3:30" x14ac:dyDescent="0.25">
      <c r="C4650">
        <v>1</v>
      </c>
      <c r="D4650" s="1">
        <v>0.54166666666666663</v>
      </c>
      <c r="E4650">
        <v>12037</v>
      </c>
      <c r="F4650">
        <v>12041</v>
      </c>
      <c r="G4650">
        <v>12023</v>
      </c>
      <c r="H4650">
        <v>12024</v>
      </c>
      <c r="J4650">
        <v>-13</v>
      </c>
      <c r="K4650">
        <f t="shared" si="1608"/>
        <v>17</v>
      </c>
      <c r="L4650">
        <v>18</v>
      </c>
      <c r="W4650">
        <f t="shared" si="1600"/>
        <v>0</v>
      </c>
      <c r="X4650">
        <f t="shared" si="1601"/>
        <v>13</v>
      </c>
      <c r="Y4650">
        <f t="shared" si="1602"/>
        <v>0</v>
      </c>
      <c r="Z4650" s="22">
        <f t="shared" si="1603"/>
        <v>0</v>
      </c>
      <c r="AA4650" s="22">
        <f t="shared" si="1604"/>
        <v>0</v>
      </c>
      <c r="AB4650">
        <f t="shared" si="1605"/>
        <v>0</v>
      </c>
      <c r="AC4650" s="22">
        <f t="shared" si="1606"/>
        <v>0</v>
      </c>
      <c r="AD4650" s="22">
        <f t="shared" si="1607"/>
        <v>0</v>
      </c>
    </row>
    <row r="4651" spans="3:30" x14ac:dyDescent="0.25">
      <c r="D4651" s="1">
        <v>0.58333333333333337</v>
      </c>
      <c r="E4651">
        <v>12023</v>
      </c>
      <c r="F4651">
        <v>12034</v>
      </c>
      <c r="G4651">
        <v>12019</v>
      </c>
      <c r="H4651">
        <v>12028</v>
      </c>
      <c r="J4651">
        <v>5</v>
      </c>
      <c r="K4651">
        <f t="shared" si="1608"/>
        <v>9</v>
      </c>
      <c r="L4651">
        <v>15</v>
      </c>
      <c r="W4651">
        <f t="shared" si="1600"/>
        <v>0</v>
      </c>
      <c r="X4651">
        <f t="shared" si="1601"/>
        <v>5</v>
      </c>
      <c r="Y4651">
        <f t="shared" si="1602"/>
        <v>0</v>
      </c>
      <c r="Z4651" s="22">
        <f t="shared" si="1603"/>
        <v>0</v>
      </c>
      <c r="AA4651" s="22">
        <f t="shared" si="1604"/>
        <v>0</v>
      </c>
      <c r="AB4651">
        <f t="shared" si="1605"/>
        <v>0</v>
      </c>
      <c r="AC4651" s="22">
        <f t="shared" si="1606"/>
        <v>0</v>
      </c>
      <c r="AD4651" s="22">
        <f t="shared" si="1607"/>
        <v>0</v>
      </c>
    </row>
    <row r="4652" spans="3:30" x14ac:dyDescent="0.25">
      <c r="D4652" s="1">
        <v>0.625</v>
      </c>
      <c r="E4652">
        <v>12028</v>
      </c>
      <c r="F4652">
        <v>12029</v>
      </c>
      <c r="G4652">
        <v>12011</v>
      </c>
      <c r="H4652">
        <v>12020</v>
      </c>
      <c r="J4652">
        <v>-8</v>
      </c>
      <c r="K4652">
        <f t="shared" si="1608"/>
        <v>20</v>
      </c>
      <c r="L4652">
        <v>18</v>
      </c>
      <c r="W4652">
        <f t="shared" si="1600"/>
        <v>0</v>
      </c>
      <c r="X4652">
        <f t="shared" si="1601"/>
        <v>8</v>
      </c>
      <c r="Y4652">
        <f t="shared" si="1602"/>
        <v>0</v>
      </c>
      <c r="Z4652" s="22">
        <f t="shared" si="1603"/>
        <v>0</v>
      </c>
      <c r="AA4652" s="22">
        <f t="shared" si="1604"/>
        <v>0</v>
      </c>
      <c r="AB4652">
        <f t="shared" si="1605"/>
        <v>0</v>
      </c>
      <c r="AC4652" s="22">
        <f t="shared" si="1606"/>
        <v>0</v>
      </c>
      <c r="AD4652" s="22">
        <f t="shared" si="1607"/>
        <v>0</v>
      </c>
    </row>
    <row r="4653" spans="3:30" x14ac:dyDescent="0.25">
      <c r="D4653" s="1">
        <v>0.66666666666666663</v>
      </c>
      <c r="E4653">
        <v>12021</v>
      </c>
      <c r="F4653">
        <v>12036</v>
      </c>
      <c r="G4653">
        <v>12015</v>
      </c>
      <c r="H4653">
        <v>12032</v>
      </c>
      <c r="J4653">
        <v>11</v>
      </c>
      <c r="K4653">
        <f t="shared" si="1608"/>
        <v>5</v>
      </c>
      <c r="L4653">
        <v>21</v>
      </c>
      <c r="W4653">
        <f t="shared" si="1600"/>
        <v>0</v>
      </c>
      <c r="X4653">
        <f t="shared" si="1601"/>
        <v>11</v>
      </c>
      <c r="Y4653">
        <f t="shared" si="1602"/>
        <v>0</v>
      </c>
      <c r="Z4653" s="22">
        <f t="shared" si="1603"/>
        <v>0</v>
      </c>
      <c r="AA4653" s="22">
        <f t="shared" si="1604"/>
        <v>0</v>
      </c>
      <c r="AB4653">
        <f t="shared" si="1605"/>
        <v>0</v>
      </c>
      <c r="AC4653" s="22">
        <f t="shared" si="1606"/>
        <v>0</v>
      </c>
      <c r="AD4653" s="22">
        <f t="shared" si="1607"/>
        <v>0</v>
      </c>
    </row>
    <row r="4654" spans="3:30" x14ac:dyDescent="0.25">
      <c r="D4654" s="1">
        <v>0.70833333333333337</v>
      </c>
      <c r="E4654">
        <v>12033</v>
      </c>
      <c r="F4654">
        <v>12035</v>
      </c>
      <c r="G4654">
        <v>12013</v>
      </c>
      <c r="H4654">
        <v>12018</v>
      </c>
      <c r="J4654">
        <v>-15</v>
      </c>
      <c r="K4654">
        <f t="shared" si="1608"/>
        <v>6</v>
      </c>
      <c r="L4654">
        <v>22</v>
      </c>
      <c r="W4654">
        <f t="shared" si="1600"/>
        <v>0</v>
      </c>
      <c r="X4654">
        <f t="shared" si="1601"/>
        <v>15</v>
      </c>
      <c r="Y4654">
        <f t="shared" si="1602"/>
        <v>0</v>
      </c>
      <c r="Z4654" s="22">
        <f t="shared" si="1603"/>
        <v>0</v>
      </c>
      <c r="AA4654" s="22">
        <f t="shared" si="1604"/>
        <v>0</v>
      </c>
      <c r="AB4654">
        <f t="shared" si="1605"/>
        <v>0</v>
      </c>
      <c r="AC4654" s="22">
        <f t="shared" si="1606"/>
        <v>0</v>
      </c>
      <c r="AD4654" s="22">
        <f t="shared" si="1607"/>
        <v>0</v>
      </c>
    </row>
    <row r="4655" spans="3:30" x14ac:dyDescent="0.25">
      <c r="D4655" s="1">
        <v>0.75</v>
      </c>
      <c r="E4655">
        <v>12017</v>
      </c>
      <c r="F4655">
        <v>12028</v>
      </c>
      <c r="G4655">
        <v>12014</v>
      </c>
      <c r="H4655">
        <v>12018</v>
      </c>
      <c r="J4655">
        <v>1</v>
      </c>
      <c r="K4655">
        <f t="shared" si="1608"/>
        <v>-3</v>
      </c>
      <c r="L4655">
        <v>14</v>
      </c>
      <c r="W4655">
        <f t="shared" si="1600"/>
        <v>0</v>
      </c>
      <c r="X4655">
        <f t="shared" si="1601"/>
        <v>1</v>
      </c>
      <c r="Y4655">
        <f t="shared" si="1602"/>
        <v>0</v>
      </c>
      <c r="Z4655" s="22">
        <f t="shared" si="1603"/>
        <v>0</v>
      </c>
      <c r="AA4655" s="22">
        <f t="shared" si="1604"/>
        <v>0</v>
      </c>
      <c r="AB4655">
        <f t="shared" si="1605"/>
        <v>0</v>
      </c>
      <c r="AC4655" s="22">
        <f t="shared" si="1606"/>
        <v>0</v>
      </c>
      <c r="AD4655" s="22">
        <f t="shared" si="1607"/>
        <v>0</v>
      </c>
    </row>
    <row r="4656" spans="3:30" x14ac:dyDescent="0.25">
      <c r="D4656" s="1">
        <v>0.79166666666666663</v>
      </c>
      <c r="E4656">
        <v>12017</v>
      </c>
      <c r="F4656">
        <v>12019</v>
      </c>
      <c r="G4656">
        <v>12005</v>
      </c>
      <c r="H4656">
        <v>12008</v>
      </c>
      <c r="J4656">
        <v>-9</v>
      </c>
      <c r="K4656">
        <f t="shared" si="1608"/>
        <v>-9</v>
      </c>
      <c r="L4656">
        <v>14</v>
      </c>
      <c r="W4656">
        <f t="shared" si="1600"/>
        <v>0</v>
      </c>
      <c r="X4656">
        <f t="shared" si="1601"/>
        <v>9</v>
      </c>
      <c r="Y4656">
        <f t="shared" si="1602"/>
        <v>0</v>
      </c>
      <c r="Z4656" s="22">
        <f t="shared" si="1603"/>
        <v>0</v>
      </c>
      <c r="AA4656" s="22">
        <f t="shared" si="1604"/>
        <v>0</v>
      </c>
      <c r="AB4656">
        <f t="shared" si="1605"/>
        <v>0</v>
      </c>
      <c r="AC4656" s="22">
        <f t="shared" si="1606"/>
        <v>0</v>
      </c>
      <c r="AD4656" s="22">
        <f t="shared" si="1607"/>
        <v>0</v>
      </c>
    </row>
    <row r="4657" spans="4:30" x14ac:dyDescent="0.25">
      <c r="D4657" s="1">
        <v>0.83333333333333337</v>
      </c>
      <c r="E4657">
        <v>12008</v>
      </c>
      <c r="F4657">
        <v>12008</v>
      </c>
      <c r="G4657">
        <v>11997</v>
      </c>
      <c r="H4657">
        <v>12002</v>
      </c>
      <c r="J4657">
        <v>-6</v>
      </c>
      <c r="K4657">
        <f t="shared" si="1608"/>
        <v>-26</v>
      </c>
      <c r="L4657">
        <v>11</v>
      </c>
      <c r="W4657">
        <f t="shared" si="1600"/>
        <v>0</v>
      </c>
      <c r="X4657">
        <f t="shared" si="1601"/>
        <v>6</v>
      </c>
      <c r="Y4657">
        <f t="shared" si="1602"/>
        <v>0</v>
      </c>
      <c r="Z4657" s="22">
        <f t="shared" si="1603"/>
        <v>0</v>
      </c>
      <c r="AA4657" s="22">
        <f t="shared" si="1604"/>
        <v>0</v>
      </c>
      <c r="AB4657">
        <f t="shared" si="1605"/>
        <v>0</v>
      </c>
      <c r="AC4657" s="22">
        <f t="shared" si="1606"/>
        <v>0</v>
      </c>
      <c r="AD4657" s="22">
        <f t="shared" si="1607"/>
        <v>0</v>
      </c>
    </row>
    <row r="4658" spans="4:30" x14ac:dyDescent="0.25">
      <c r="D4658" s="1">
        <v>0.875</v>
      </c>
      <c r="E4658">
        <v>12003</v>
      </c>
      <c r="F4658">
        <v>12004</v>
      </c>
      <c r="G4658">
        <v>11982</v>
      </c>
      <c r="H4658">
        <v>11986</v>
      </c>
      <c r="J4658">
        <v>-17</v>
      </c>
      <c r="K4658">
        <f t="shared" si="1608"/>
        <v>-38</v>
      </c>
      <c r="L4658">
        <v>22</v>
      </c>
      <c r="W4658">
        <f t="shared" si="1600"/>
        <v>0</v>
      </c>
      <c r="X4658">
        <f t="shared" si="1601"/>
        <v>17</v>
      </c>
      <c r="Y4658">
        <f t="shared" si="1602"/>
        <v>0</v>
      </c>
      <c r="Z4658" s="22">
        <f t="shared" si="1603"/>
        <v>0</v>
      </c>
      <c r="AA4658" s="22">
        <f t="shared" si="1604"/>
        <v>0</v>
      </c>
      <c r="AB4658">
        <f t="shared" si="1605"/>
        <v>0</v>
      </c>
      <c r="AC4658" s="22">
        <f t="shared" si="1606"/>
        <v>0</v>
      </c>
      <c r="AD4658" s="22">
        <f t="shared" si="1607"/>
        <v>0</v>
      </c>
    </row>
    <row r="4659" spans="4:30" x14ac:dyDescent="0.25">
      <c r="D4659" s="2">
        <v>0.91666666666666663</v>
      </c>
      <c r="E4659">
        <v>11986</v>
      </c>
      <c r="F4659">
        <v>11994</v>
      </c>
      <c r="G4659">
        <v>11965</v>
      </c>
      <c r="H4659">
        <v>11974</v>
      </c>
      <c r="J4659">
        <v>-12</v>
      </c>
      <c r="K4659">
        <f t="shared" si="1608"/>
        <v>-38</v>
      </c>
      <c r="L4659">
        <v>29</v>
      </c>
      <c r="W4659">
        <f t="shared" si="1600"/>
        <v>0</v>
      </c>
      <c r="X4659">
        <f t="shared" si="1601"/>
        <v>12</v>
      </c>
      <c r="Y4659">
        <f t="shared" si="1602"/>
        <v>0</v>
      </c>
      <c r="Z4659" s="22">
        <f t="shared" si="1603"/>
        <v>0</v>
      </c>
      <c r="AA4659" s="22">
        <f t="shared" si="1604"/>
        <v>0</v>
      </c>
      <c r="AB4659">
        <f t="shared" si="1605"/>
        <v>0</v>
      </c>
      <c r="AC4659" s="22">
        <f t="shared" si="1606"/>
        <v>0</v>
      </c>
      <c r="AD4659" s="22">
        <f t="shared" si="1607"/>
        <v>0</v>
      </c>
    </row>
    <row r="4660" spans="4:30" hidden="1" x14ac:dyDescent="0.25">
      <c r="D4660" s="1">
        <v>0.95833333333333337</v>
      </c>
      <c r="E4660">
        <v>11972</v>
      </c>
      <c r="F4660">
        <v>11978</v>
      </c>
      <c r="G4660">
        <v>11965</v>
      </c>
      <c r="H4660">
        <v>11966</v>
      </c>
      <c r="Z4660"/>
      <c r="AA4660"/>
      <c r="AC4660"/>
      <c r="AD4660"/>
    </row>
    <row r="4661" spans="4:30" hidden="1" x14ac:dyDescent="0.25">
      <c r="D4661" s="1">
        <v>4.1666666666666664E-2</v>
      </c>
      <c r="E4661">
        <v>11970</v>
      </c>
      <c r="F4661">
        <v>11985</v>
      </c>
      <c r="G4661">
        <v>11967</v>
      </c>
      <c r="H4661">
        <v>11984</v>
      </c>
      <c r="Z4661"/>
      <c r="AA4661"/>
      <c r="AC4661"/>
      <c r="AD4661"/>
    </row>
    <row r="4662" spans="4:30" hidden="1" x14ac:dyDescent="0.25">
      <c r="D4662" s="1">
        <v>8.3333333333333329E-2</v>
      </c>
      <c r="E4662">
        <v>11985</v>
      </c>
      <c r="F4662">
        <v>11985</v>
      </c>
      <c r="G4662">
        <v>11978</v>
      </c>
      <c r="H4662">
        <v>11981</v>
      </c>
      <c r="Z4662"/>
      <c r="AA4662"/>
      <c r="AC4662"/>
      <c r="AD4662"/>
    </row>
    <row r="4663" spans="4:30" hidden="1" x14ac:dyDescent="0.25">
      <c r="D4663" s="1">
        <v>0.125</v>
      </c>
      <c r="E4663">
        <v>11979</v>
      </c>
      <c r="F4663">
        <v>11981</v>
      </c>
      <c r="G4663">
        <v>11969</v>
      </c>
      <c r="H4663">
        <v>11976</v>
      </c>
      <c r="Z4663"/>
      <c r="AA4663"/>
      <c r="AC4663"/>
      <c r="AD4663"/>
    </row>
    <row r="4664" spans="4:30" hidden="1" x14ac:dyDescent="0.25">
      <c r="D4664" s="1">
        <v>0.16666666666666666</v>
      </c>
      <c r="E4664">
        <v>11975</v>
      </c>
      <c r="F4664">
        <v>11990</v>
      </c>
      <c r="G4664">
        <v>11972</v>
      </c>
      <c r="H4664">
        <v>11989</v>
      </c>
      <c r="Z4664"/>
      <c r="AA4664"/>
      <c r="AC4664"/>
      <c r="AD4664"/>
    </row>
    <row r="4665" spans="4:30" hidden="1" x14ac:dyDescent="0.25">
      <c r="D4665" s="1">
        <v>0.20833333333333334</v>
      </c>
      <c r="E4665">
        <v>11988</v>
      </c>
      <c r="F4665">
        <v>11988</v>
      </c>
      <c r="G4665">
        <v>11979</v>
      </c>
      <c r="H4665">
        <v>11980</v>
      </c>
      <c r="Z4665"/>
      <c r="AA4665"/>
      <c r="AC4665"/>
      <c r="AD4665"/>
    </row>
    <row r="4666" spans="4:30" hidden="1" x14ac:dyDescent="0.25">
      <c r="D4666" s="1">
        <v>0.25</v>
      </c>
      <c r="E4666">
        <v>11981</v>
      </c>
      <c r="F4666">
        <v>11987</v>
      </c>
      <c r="G4666">
        <v>11980</v>
      </c>
      <c r="H4666">
        <v>11986</v>
      </c>
      <c r="Z4666"/>
      <c r="AA4666"/>
      <c r="AC4666"/>
      <c r="AD4666"/>
    </row>
    <row r="4667" spans="4:30" hidden="1" x14ac:dyDescent="0.25">
      <c r="D4667" s="1">
        <v>0.29166666666666669</v>
      </c>
      <c r="E4667">
        <v>11988</v>
      </c>
      <c r="F4667">
        <v>11988</v>
      </c>
      <c r="G4667">
        <v>11984</v>
      </c>
      <c r="H4667">
        <v>11984</v>
      </c>
      <c r="Z4667"/>
      <c r="AA4667"/>
      <c r="AC4667"/>
      <c r="AD4667"/>
    </row>
    <row r="4668" spans="4:30" x14ac:dyDescent="0.25">
      <c r="D4668" s="2">
        <v>0.33333333333333331</v>
      </c>
      <c r="E4668">
        <v>11983</v>
      </c>
      <c r="F4668">
        <v>11994</v>
      </c>
      <c r="G4668">
        <v>11977</v>
      </c>
      <c r="H4668">
        <v>11993</v>
      </c>
      <c r="J4668">
        <v>10</v>
      </c>
      <c r="K4668">
        <v>0</v>
      </c>
      <c r="L4668">
        <v>17</v>
      </c>
      <c r="M4668">
        <v>58</v>
      </c>
      <c r="N4668">
        <v>1</v>
      </c>
      <c r="R4668">
        <f>MAX(F4666:F4682)</f>
        <v>12062</v>
      </c>
      <c r="W4668">
        <f t="shared" ref="W4668:W4682" si="1609">ABS(M4668)</f>
        <v>58</v>
      </c>
      <c r="X4668">
        <f t="shared" ref="X4668:X4682" si="1610">ABS(J4668)</f>
        <v>10</v>
      </c>
      <c r="Y4668">
        <f t="shared" ref="Y4668:Y4682" si="1611">IF(R4668&lt;1000,ABS(R4668),0)</f>
        <v>0</v>
      </c>
      <c r="Z4668" s="22">
        <f t="shared" ref="Z4668:Z4682" si="1612">IF(N4668=1,0,ABS(N4668))</f>
        <v>0</v>
      </c>
      <c r="AA4668" s="22">
        <f t="shared" ref="AA4668:AA4682" si="1613">ABS(O4668)</f>
        <v>0</v>
      </c>
      <c r="AB4668">
        <f t="shared" ref="AB4668:AB4682" si="1614">IF(N4668=1,1,0)</f>
        <v>1</v>
      </c>
      <c r="AC4668" s="22">
        <f t="shared" ref="AC4668:AC4682" si="1615">IF(N4668=1,ABS(N4669),0)</f>
        <v>1.0394736842105263</v>
      </c>
      <c r="AD4668" s="22">
        <f t="shared" ref="AD4668:AD4682" si="1616">IF(N4668=1,0,ABS(O4669))</f>
        <v>0</v>
      </c>
    </row>
    <row r="4669" spans="4:30" x14ac:dyDescent="0.25">
      <c r="D4669" s="2">
        <v>0.375</v>
      </c>
      <c r="E4669">
        <v>11993</v>
      </c>
      <c r="F4669">
        <v>11997</v>
      </c>
      <c r="G4669">
        <v>11976</v>
      </c>
      <c r="H4669">
        <v>11978</v>
      </c>
      <c r="J4669">
        <v>-15</v>
      </c>
      <c r="K4669">
        <f t="shared" ref="K4669:K4682" si="1617">K4668+J4670</f>
        <v>30</v>
      </c>
      <c r="L4669">
        <v>21</v>
      </c>
      <c r="N4669">
        <f>IF(J4668&lt;0,MIN(K4669:K4682),MAX(K4669:K4682))/R4648</f>
        <v>1.0394736842105263</v>
      </c>
      <c r="O4669">
        <f>IF(J4668&lt;0,MAX(K4669:K4682),MIN(K4669:K4682))/R4648</f>
        <v>0.39473684210526316</v>
      </c>
      <c r="R4669">
        <f>MIN(G4666:G4682)</f>
        <v>11941</v>
      </c>
      <c r="W4669">
        <f t="shared" si="1609"/>
        <v>0</v>
      </c>
      <c r="X4669">
        <f t="shared" si="1610"/>
        <v>15</v>
      </c>
      <c r="Y4669">
        <f t="shared" si="1611"/>
        <v>0</v>
      </c>
      <c r="Z4669" s="22">
        <f t="shared" si="1612"/>
        <v>1.0394736842105263</v>
      </c>
      <c r="AA4669" s="22">
        <f t="shared" si="1613"/>
        <v>0.39473684210526316</v>
      </c>
      <c r="AB4669">
        <f t="shared" si="1614"/>
        <v>0</v>
      </c>
      <c r="AC4669" s="22">
        <f t="shared" si="1615"/>
        <v>0</v>
      </c>
      <c r="AD4669" s="22">
        <f t="shared" si="1616"/>
        <v>0</v>
      </c>
    </row>
    <row r="4670" spans="4:30" x14ac:dyDescent="0.25">
      <c r="D4670" s="1">
        <v>0.41666666666666669</v>
      </c>
      <c r="E4670">
        <v>11979</v>
      </c>
      <c r="F4670">
        <v>12028</v>
      </c>
      <c r="G4670">
        <v>11941</v>
      </c>
      <c r="H4670">
        <v>12009</v>
      </c>
      <c r="J4670">
        <v>30</v>
      </c>
      <c r="K4670">
        <f t="shared" si="1617"/>
        <v>54</v>
      </c>
      <c r="L4670">
        <v>87</v>
      </c>
      <c r="R4670">
        <f>R4668-R4669</f>
        <v>121</v>
      </c>
      <c r="W4670">
        <f t="shared" si="1609"/>
        <v>0</v>
      </c>
      <c r="X4670">
        <f t="shared" si="1610"/>
        <v>30</v>
      </c>
      <c r="Y4670">
        <f t="shared" si="1611"/>
        <v>121</v>
      </c>
      <c r="Z4670" s="22">
        <f t="shared" si="1612"/>
        <v>0</v>
      </c>
      <c r="AA4670" s="22">
        <f t="shared" si="1613"/>
        <v>0</v>
      </c>
      <c r="AB4670">
        <f t="shared" si="1614"/>
        <v>0</v>
      </c>
      <c r="AC4670" s="22">
        <f t="shared" si="1615"/>
        <v>0</v>
      </c>
      <c r="AD4670" s="22">
        <f t="shared" si="1616"/>
        <v>0</v>
      </c>
    </row>
    <row r="4671" spans="4:30" x14ac:dyDescent="0.25">
      <c r="D4671" s="1">
        <v>0.45833333333333331</v>
      </c>
      <c r="E4671">
        <v>12009</v>
      </c>
      <c r="F4671">
        <v>12036</v>
      </c>
      <c r="G4671">
        <v>12005</v>
      </c>
      <c r="H4671">
        <v>12033</v>
      </c>
      <c r="J4671">
        <v>24</v>
      </c>
      <c r="K4671">
        <f t="shared" si="1617"/>
        <v>60</v>
      </c>
      <c r="L4671">
        <v>31</v>
      </c>
      <c r="R4671">
        <v>121</v>
      </c>
      <c r="W4671">
        <f t="shared" si="1609"/>
        <v>0</v>
      </c>
      <c r="X4671">
        <f t="shared" si="1610"/>
        <v>24</v>
      </c>
      <c r="Y4671">
        <f t="shared" si="1611"/>
        <v>121</v>
      </c>
      <c r="Z4671" s="22">
        <f t="shared" si="1612"/>
        <v>0</v>
      </c>
      <c r="AA4671" s="22">
        <f t="shared" si="1613"/>
        <v>0</v>
      </c>
      <c r="AB4671">
        <f t="shared" si="1614"/>
        <v>0</v>
      </c>
      <c r="AC4671" s="22">
        <f t="shared" si="1615"/>
        <v>0</v>
      </c>
      <c r="AD4671" s="22">
        <f t="shared" si="1616"/>
        <v>0</v>
      </c>
    </row>
    <row r="4672" spans="4:30" x14ac:dyDescent="0.25">
      <c r="D4672" s="1">
        <v>0.5</v>
      </c>
      <c r="E4672">
        <v>12032</v>
      </c>
      <c r="F4672">
        <v>12052</v>
      </c>
      <c r="G4672">
        <v>12028</v>
      </c>
      <c r="H4672">
        <v>12038</v>
      </c>
      <c r="J4672">
        <v>6</v>
      </c>
      <c r="K4672">
        <f t="shared" si="1617"/>
        <v>37</v>
      </c>
      <c r="L4672">
        <v>24</v>
      </c>
      <c r="W4672">
        <f t="shared" si="1609"/>
        <v>0</v>
      </c>
      <c r="X4672">
        <f t="shared" si="1610"/>
        <v>6</v>
      </c>
      <c r="Y4672">
        <f t="shared" si="1611"/>
        <v>0</v>
      </c>
      <c r="Z4672" s="22">
        <f t="shared" si="1612"/>
        <v>0</v>
      </c>
      <c r="AA4672" s="22">
        <f t="shared" si="1613"/>
        <v>0</v>
      </c>
      <c r="AB4672">
        <f t="shared" si="1614"/>
        <v>0</v>
      </c>
      <c r="AC4672" s="22">
        <f t="shared" si="1615"/>
        <v>0</v>
      </c>
      <c r="AD4672" s="22">
        <f t="shared" si="1616"/>
        <v>0</v>
      </c>
    </row>
    <row r="4673" spans="3:30" x14ac:dyDescent="0.25">
      <c r="C4673">
        <v>1</v>
      </c>
      <c r="D4673" s="1">
        <v>0.54166666666666663</v>
      </c>
      <c r="E4673">
        <v>12038</v>
      </c>
      <c r="F4673">
        <v>12044</v>
      </c>
      <c r="G4673">
        <v>12006</v>
      </c>
      <c r="H4673">
        <v>12015</v>
      </c>
      <c r="J4673">
        <v>-23</v>
      </c>
      <c r="K4673">
        <f t="shared" si="1617"/>
        <v>35</v>
      </c>
      <c r="L4673">
        <v>38</v>
      </c>
      <c r="W4673">
        <f t="shared" si="1609"/>
        <v>0</v>
      </c>
      <c r="X4673">
        <f t="shared" si="1610"/>
        <v>23</v>
      </c>
      <c r="Y4673">
        <f t="shared" si="1611"/>
        <v>0</v>
      </c>
      <c r="Z4673" s="22">
        <f t="shared" si="1612"/>
        <v>0</v>
      </c>
      <c r="AA4673" s="22">
        <f t="shared" si="1613"/>
        <v>0</v>
      </c>
      <c r="AB4673">
        <f t="shared" si="1614"/>
        <v>0</v>
      </c>
      <c r="AC4673" s="22">
        <f t="shared" si="1615"/>
        <v>0</v>
      </c>
      <c r="AD4673" s="22">
        <f t="shared" si="1616"/>
        <v>0</v>
      </c>
    </row>
    <row r="4674" spans="3:30" x14ac:dyDescent="0.25">
      <c r="D4674" s="1">
        <v>0.58333333333333337</v>
      </c>
      <c r="E4674">
        <v>12015</v>
      </c>
      <c r="F4674">
        <v>12020</v>
      </c>
      <c r="G4674">
        <v>12008</v>
      </c>
      <c r="H4674">
        <v>12013</v>
      </c>
      <c r="J4674">
        <v>-2</v>
      </c>
      <c r="K4674">
        <f t="shared" si="1617"/>
        <v>34</v>
      </c>
      <c r="L4674">
        <v>12</v>
      </c>
      <c r="W4674">
        <f t="shared" si="1609"/>
        <v>0</v>
      </c>
      <c r="X4674">
        <f t="shared" si="1610"/>
        <v>2</v>
      </c>
      <c r="Y4674">
        <f t="shared" si="1611"/>
        <v>0</v>
      </c>
      <c r="Z4674" s="22">
        <f t="shared" si="1612"/>
        <v>0</v>
      </c>
      <c r="AA4674" s="22">
        <f t="shared" si="1613"/>
        <v>0</v>
      </c>
      <c r="AB4674">
        <f t="shared" si="1614"/>
        <v>0</v>
      </c>
      <c r="AC4674" s="22">
        <f t="shared" si="1615"/>
        <v>0</v>
      </c>
      <c r="AD4674" s="22">
        <f t="shared" si="1616"/>
        <v>0</v>
      </c>
    </row>
    <row r="4675" spans="3:30" x14ac:dyDescent="0.25">
      <c r="D4675" s="1">
        <v>0.625</v>
      </c>
      <c r="E4675">
        <v>12013</v>
      </c>
      <c r="F4675">
        <v>12024</v>
      </c>
      <c r="G4675">
        <v>12008</v>
      </c>
      <c r="H4675">
        <v>12012</v>
      </c>
      <c r="J4675">
        <v>-1</v>
      </c>
      <c r="K4675">
        <f t="shared" si="1617"/>
        <v>30</v>
      </c>
      <c r="L4675">
        <v>16</v>
      </c>
      <c r="W4675">
        <f t="shared" si="1609"/>
        <v>0</v>
      </c>
      <c r="X4675">
        <f t="shared" si="1610"/>
        <v>1</v>
      </c>
      <c r="Y4675">
        <f t="shared" si="1611"/>
        <v>0</v>
      </c>
      <c r="Z4675" s="22">
        <f t="shared" si="1612"/>
        <v>0</v>
      </c>
      <c r="AA4675" s="22">
        <f t="shared" si="1613"/>
        <v>0</v>
      </c>
      <c r="AB4675">
        <f t="shared" si="1614"/>
        <v>0</v>
      </c>
      <c r="AC4675" s="22">
        <f t="shared" si="1615"/>
        <v>0</v>
      </c>
      <c r="AD4675" s="22">
        <f t="shared" si="1616"/>
        <v>0</v>
      </c>
    </row>
    <row r="4676" spans="3:30" x14ac:dyDescent="0.25">
      <c r="D4676" s="1">
        <v>0.66666666666666663</v>
      </c>
      <c r="E4676">
        <v>12012</v>
      </c>
      <c r="F4676">
        <v>12023</v>
      </c>
      <c r="G4676">
        <v>12005</v>
      </c>
      <c r="H4676">
        <v>12008</v>
      </c>
      <c r="J4676">
        <v>-4</v>
      </c>
      <c r="K4676">
        <f t="shared" si="1617"/>
        <v>64</v>
      </c>
      <c r="L4676">
        <v>18</v>
      </c>
      <c r="W4676">
        <f t="shared" si="1609"/>
        <v>0</v>
      </c>
      <c r="X4676">
        <f t="shared" si="1610"/>
        <v>4</v>
      </c>
      <c r="Y4676">
        <f t="shared" si="1611"/>
        <v>0</v>
      </c>
      <c r="Z4676" s="22">
        <f t="shared" si="1612"/>
        <v>0</v>
      </c>
      <c r="AA4676" s="22">
        <f t="shared" si="1613"/>
        <v>0</v>
      </c>
      <c r="AB4676">
        <f t="shared" si="1614"/>
        <v>0</v>
      </c>
      <c r="AC4676" s="22">
        <f t="shared" si="1615"/>
        <v>0</v>
      </c>
      <c r="AD4676" s="22">
        <f t="shared" si="1616"/>
        <v>0</v>
      </c>
    </row>
    <row r="4677" spans="3:30" x14ac:dyDescent="0.25">
      <c r="D4677" s="1">
        <v>0.70833333333333337</v>
      </c>
      <c r="E4677">
        <v>12008</v>
      </c>
      <c r="F4677">
        <v>12044</v>
      </c>
      <c r="G4677">
        <v>12008</v>
      </c>
      <c r="H4677">
        <v>12042</v>
      </c>
      <c r="J4677">
        <v>34</v>
      </c>
      <c r="K4677">
        <f t="shared" si="1617"/>
        <v>48</v>
      </c>
      <c r="L4677">
        <v>36</v>
      </c>
      <c r="W4677">
        <f t="shared" si="1609"/>
        <v>0</v>
      </c>
      <c r="X4677">
        <f t="shared" si="1610"/>
        <v>34</v>
      </c>
      <c r="Y4677">
        <f t="shared" si="1611"/>
        <v>0</v>
      </c>
      <c r="Z4677" s="22">
        <f t="shared" si="1612"/>
        <v>0</v>
      </c>
      <c r="AA4677" s="22">
        <f t="shared" si="1613"/>
        <v>0</v>
      </c>
      <c r="AB4677">
        <f t="shared" si="1614"/>
        <v>0</v>
      </c>
      <c r="AC4677" s="22">
        <f t="shared" si="1615"/>
        <v>0</v>
      </c>
      <c r="AD4677" s="22">
        <f t="shared" si="1616"/>
        <v>0</v>
      </c>
    </row>
    <row r="4678" spans="3:30" x14ac:dyDescent="0.25">
      <c r="D4678" s="1">
        <v>0.75</v>
      </c>
      <c r="E4678">
        <v>12042</v>
      </c>
      <c r="F4678">
        <v>12046</v>
      </c>
      <c r="G4678">
        <v>12015</v>
      </c>
      <c r="H4678">
        <v>12026</v>
      </c>
      <c r="J4678">
        <v>-16</v>
      </c>
      <c r="K4678">
        <f t="shared" si="1617"/>
        <v>52</v>
      </c>
      <c r="L4678">
        <v>31</v>
      </c>
      <c r="W4678">
        <f t="shared" si="1609"/>
        <v>0</v>
      </c>
      <c r="X4678">
        <f t="shared" si="1610"/>
        <v>16</v>
      </c>
      <c r="Y4678">
        <f t="shared" si="1611"/>
        <v>0</v>
      </c>
      <c r="Z4678" s="22">
        <f t="shared" si="1612"/>
        <v>0</v>
      </c>
      <c r="AA4678" s="22">
        <f t="shared" si="1613"/>
        <v>0</v>
      </c>
      <c r="AB4678">
        <f t="shared" si="1614"/>
        <v>0</v>
      </c>
      <c r="AC4678" s="22">
        <f t="shared" si="1615"/>
        <v>0</v>
      </c>
      <c r="AD4678" s="22">
        <f t="shared" si="1616"/>
        <v>0</v>
      </c>
    </row>
    <row r="4679" spans="3:30" x14ac:dyDescent="0.25">
      <c r="D4679" s="1">
        <v>0.79166666666666663</v>
      </c>
      <c r="E4679">
        <v>12026</v>
      </c>
      <c r="F4679">
        <v>12036</v>
      </c>
      <c r="G4679">
        <v>12025</v>
      </c>
      <c r="H4679">
        <v>12030</v>
      </c>
      <c r="J4679">
        <v>4</v>
      </c>
      <c r="K4679">
        <f t="shared" si="1617"/>
        <v>79</v>
      </c>
      <c r="L4679">
        <v>11</v>
      </c>
      <c r="W4679">
        <f t="shared" si="1609"/>
        <v>0</v>
      </c>
      <c r="X4679">
        <f t="shared" si="1610"/>
        <v>4</v>
      </c>
      <c r="Y4679">
        <f t="shared" si="1611"/>
        <v>0</v>
      </c>
      <c r="Z4679" s="22">
        <f t="shared" si="1612"/>
        <v>0</v>
      </c>
      <c r="AA4679" s="22">
        <f t="shared" si="1613"/>
        <v>0</v>
      </c>
      <c r="AB4679">
        <f t="shared" si="1614"/>
        <v>0</v>
      </c>
      <c r="AC4679" s="22">
        <f t="shared" si="1615"/>
        <v>0</v>
      </c>
      <c r="AD4679" s="22">
        <f t="shared" si="1616"/>
        <v>0</v>
      </c>
    </row>
    <row r="4680" spans="3:30" x14ac:dyDescent="0.25">
      <c r="D4680" s="1">
        <v>0.83333333333333337</v>
      </c>
      <c r="E4680">
        <v>12030</v>
      </c>
      <c r="F4680">
        <v>12062</v>
      </c>
      <c r="G4680">
        <v>12028</v>
      </c>
      <c r="H4680">
        <v>12057</v>
      </c>
      <c r="J4680">
        <v>27</v>
      </c>
      <c r="K4680">
        <f t="shared" si="1617"/>
        <v>75</v>
      </c>
      <c r="L4680">
        <v>34</v>
      </c>
      <c r="W4680">
        <f t="shared" si="1609"/>
        <v>0</v>
      </c>
      <c r="X4680">
        <f t="shared" si="1610"/>
        <v>27</v>
      </c>
      <c r="Y4680">
        <f t="shared" si="1611"/>
        <v>0</v>
      </c>
      <c r="Z4680" s="22">
        <f t="shared" si="1612"/>
        <v>0</v>
      </c>
      <c r="AA4680" s="22">
        <f t="shared" si="1613"/>
        <v>0</v>
      </c>
      <c r="AB4680">
        <f t="shared" si="1614"/>
        <v>0</v>
      </c>
      <c r="AC4680" s="22">
        <f t="shared" si="1615"/>
        <v>0</v>
      </c>
      <c r="AD4680" s="22">
        <f t="shared" si="1616"/>
        <v>0</v>
      </c>
    </row>
    <row r="4681" spans="3:30" x14ac:dyDescent="0.25">
      <c r="D4681" s="1">
        <v>0.875</v>
      </c>
      <c r="E4681">
        <v>12058</v>
      </c>
      <c r="F4681">
        <v>12062</v>
      </c>
      <c r="G4681">
        <v>12051</v>
      </c>
      <c r="H4681">
        <v>12054</v>
      </c>
      <c r="J4681">
        <v>-4</v>
      </c>
      <c r="K4681">
        <f t="shared" si="1617"/>
        <v>62</v>
      </c>
      <c r="L4681">
        <v>11</v>
      </c>
      <c r="W4681">
        <f t="shared" si="1609"/>
        <v>0</v>
      </c>
      <c r="X4681">
        <f t="shared" si="1610"/>
        <v>4</v>
      </c>
      <c r="Y4681">
        <f t="shared" si="1611"/>
        <v>0</v>
      </c>
      <c r="Z4681" s="22">
        <f t="shared" si="1612"/>
        <v>0</v>
      </c>
      <c r="AA4681" s="22">
        <f t="shared" si="1613"/>
        <v>0</v>
      </c>
      <c r="AB4681">
        <f t="shared" si="1614"/>
        <v>0</v>
      </c>
      <c r="AC4681" s="22">
        <f t="shared" si="1615"/>
        <v>0</v>
      </c>
      <c r="AD4681" s="22">
        <f t="shared" si="1616"/>
        <v>0</v>
      </c>
    </row>
    <row r="4682" spans="3:30" x14ac:dyDescent="0.25">
      <c r="D4682" s="2">
        <v>0.91666666666666663</v>
      </c>
      <c r="E4682">
        <v>12054</v>
      </c>
      <c r="F4682">
        <v>12054</v>
      </c>
      <c r="G4682">
        <v>12035</v>
      </c>
      <c r="H4682">
        <v>12041</v>
      </c>
      <c r="J4682">
        <v>-13</v>
      </c>
      <c r="K4682">
        <f t="shared" si="1617"/>
        <v>62</v>
      </c>
      <c r="L4682">
        <v>19</v>
      </c>
      <c r="W4682">
        <f t="shared" si="1609"/>
        <v>0</v>
      </c>
      <c r="X4682">
        <f t="shared" si="1610"/>
        <v>13</v>
      </c>
      <c r="Y4682">
        <f t="shared" si="1611"/>
        <v>0</v>
      </c>
      <c r="Z4682" s="22">
        <f t="shared" si="1612"/>
        <v>0</v>
      </c>
      <c r="AA4682" s="22">
        <f t="shared" si="1613"/>
        <v>0</v>
      </c>
      <c r="AB4682">
        <f t="shared" si="1614"/>
        <v>0</v>
      </c>
      <c r="AC4682" s="22">
        <f t="shared" si="1615"/>
        <v>0</v>
      </c>
      <c r="AD4682" s="22">
        <f t="shared" si="1616"/>
        <v>0</v>
      </c>
    </row>
    <row r="4683" spans="3:30" hidden="1" x14ac:dyDescent="0.25">
      <c r="D4683" s="1">
        <v>0.95833333333333337</v>
      </c>
      <c r="E4683">
        <v>12039</v>
      </c>
      <c r="F4683">
        <v>12043</v>
      </c>
      <c r="G4683">
        <v>12033</v>
      </c>
      <c r="H4683">
        <v>12038</v>
      </c>
      <c r="Z4683"/>
      <c r="AA4683"/>
      <c r="AC4683"/>
      <c r="AD4683"/>
    </row>
    <row r="4684" spans="3:30" hidden="1" x14ac:dyDescent="0.25">
      <c r="D4684" s="1">
        <v>4.1666666666666664E-2</v>
      </c>
      <c r="E4684">
        <v>12040</v>
      </c>
      <c r="F4684">
        <v>12047</v>
      </c>
      <c r="G4684">
        <v>12037</v>
      </c>
      <c r="H4684">
        <v>12042</v>
      </c>
      <c r="Z4684"/>
      <c r="AA4684"/>
      <c r="AC4684"/>
      <c r="AD4684"/>
    </row>
    <row r="4685" spans="3:30" hidden="1" x14ac:dyDescent="0.25">
      <c r="D4685" s="1">
        <v>8.3333333333333329E-2</v>
      </c>
      <c r="E4685">
        <v>12041</v>
      </c>
      <c r="F4685">
        <v>12044</v>
      </c>
      <c r="G4685">
        <v>12040</v>
      </c>
      <c r="H4685">
        <v>12042</v>
      </c>
      <c r="Z4685"/>
      <c r="AA4685"/>
      <c r="AC4685"/>
      <c r="AD4685"/>
    </row>
    <row r="4686" spans="3:30" hidden="1" x14ac:dyDescent="0.25">
      <c r="D4686" s="1">
        <v>0.125</v>
      </c>
      <c r="E4686">
        <v>12041</v>
      </c>
      <c r="F4686">
        <v>12045</v>
      </c>
      <c r="G4686">
        <v>12039</v>
      </c>
      <c r="H4686">
        <v>12039</v>
      </c>
      <c r="Z4686"/>
      <c r="AA4686"/>
      <c r="AC4686"/>
      <c r="AD4686"/>
    </row>
    <row r="4687" spans="3:30" hidden="1" x14ac:dyDescent="0.25">
      <c r="D4687" s="1">
        <v>0.16666666666666666</v>
      </c>
      <c r="E4687">
        <v>12039</v>
      </c>
      <c r="F4687">
        <v>12044</v>
      </c>
      <c r="G4687">
        <v>12039</v>
      </c>
      <c r="H4687">
        <v>12040</v>
      </c>
      <c r="Z4687"/>
      <c r="AA4687"/>
      <c r="AC4687"/>
      <c r="AD4687"/>
    </row>
    <row r="4688" spans="3:30" hidden="1" x14ac:dyDescent="0.25">
      <c r="D4688" s="1">
        <v>0.20833333333333334</v>
      </c>
      <c r="E4688">
        <v>12043</v>
      </c>
      <c r="F4688">
        <v>12047</v>
      </c>
      <c r="G4688">
        <v>12040</v>
      </c>
      <c r="H4688">
        <v>12041</v>
      </c>
      <c r="Z4688"/>
      <c r="AA4688"/>
      <c r="AC4688"/>
      <c r="AD4688"/>
    </row>
    <row r="4689" spans="3:30" hidden="1" x14ac:dyDescent="0.25">
      <c r="D4689" s="1">
        <v>0.25</v>
      </c>
      <c r="E4689">
        <v>12040</v>
      </c>
      <c r="F4689">
        <v>12042</v>
      </c>
      <c r="G4689">
        <v>12036</v>
      </c>
      <c r="H4689">
        <v>12036</v>
      </c>
      <c r="Z4689"/>
      <c r="AA4689"/>
      <c r="AC4689"/>
      <c r="AD4689"/>
    </row>
    <row r="4690" spans="3:30" hidden="1" x14ac:dyDescent="0.25">
      <c r="D4690" s="1">
        <v>0.29166666666666669</v>
      </c>
      <c r="E4690">
        <v>12035</v>
      </c>
      <c r="F4690">
        <v>12040</v>
      </c>
      <c r="G4690">
        <v>12035</v>
      </c>
      <c r="H4690">
        <v>12039</v>
      </c>
      <c r="Z4690"/>
      <c r="AA4690"/>
      <c r="AC4690"/>
      <c r="AD4690"/>
    </row>
    <row r="4691" spans="3:30" x14ac:dyDescent="0.25">
      <c r="D4691" s="2">
        <v>0.33333333333333331</v>
      </c>
      <c r="E4691">
        <v>12038</v>
      </c>
      <c r="F4691">
        <v>12058</v>
      </c>
      <c r="G4691">
        <v>12038</v>
      </c>
      <c r="H4691">
        <v>12048</v>
      </c>
      <c r="J4691">
        <v>10</v>
      </c>
      <c r="K4691">
        <v>0</v>
      </c>
      <c r="L4691">
        <v>20</v>
      </c>
      <c r="M4691">
        <v>38</v>
      </c>
      <c r="N4691">
        <v>1</v>
      </c>
      <c r="R4691">
        <f>MAX(F4689:F4705)</f>
        <v>12092</v>
      </c>
      <c r="W4691">
        <f t="shared" ref="W4691:W4705" si="1618">ABS(M4691)</f>
        <v>38</v>
      </c>
      <c r="X4691">
        <f t="shared" ref="X4691:X4705" si="1619">ABS(J4691)</f>
        <v>10</v>
      </c>
      <c r="Y4691">
        <f t="shared" ref="Y4691:Y4705" si="1620">IF(R4691&lt;1000,ABS(R4691),0)</f>
        <v>0</v>
      </c>
      <c r="Z4691" s="22">
        <f t="shared" ref="Z4691:Z4705" si="1621">IF(N4691=1,0,ABS(N4691))</f>
        <v>0</v>
      </c>
      <c r="AA4691" s="22">
        <f t="shared" ref="AA4691:AA4705" si="1622">ABS(O4691)</f>
        <v>0</v>
      </c>
      <c r="AB4691">
        <f t="shared" ref="AB4691:AB4705" si="1623">IF(N4691=1,1,0)</f>
        <v>1</v>
      </c>
      <c r="AC4691" s="22">
        <f t="shared" ref="AC4691:AC4705" si="1624">IF(N4691=1,ABS(N4692),0)</f>
        <v>0.35537190082644626</v>
      </c>
      <c r="AD4691" s="22">
        <f t="shared" ref="AD4691:AD4705" si="1625">IF(N4691=1,0,ABS(O4692))</f>
        <v>0</v>
      </c>
    </row>
    <row r="4692" spans="3:30" x14ac:dyDescent="0.25">
      <c r="D4692" s="2">
        <v>0.375</v>
      </c>
      <c r="E4692">
        <v>12049</v>
      </c>
      <c r="F4692">
        <v>12055</v>
      </c>
      <c r="G4692">
        <v>12025</v>
      </c>
      <c r="H4692">
        <v>12032</v>
      </c>
      <c r="J4692">
        <v>-17</v>
      </c>
      <c r="K4692">
        <f t="shared" ref="K4692:K4705" si="1626">K4691+J4693</f>
        <v>6</v>
      </c>
      <c r="L4692">
        <v>30</v>
      </c>
      <c r="N4692">
        <f>IF(J4691&lt;0,MIN(K4692:K4705),MAX(K4692:K4705))/R4671</f>
        <v>0.35537190082644626</v>
      </c>
      <c r="O4692">
        <f>IF(J4691&lt;0,MAX(K4692:K4705),MIN(K4692:K4705))/R4671</f>
        <v>-8.2644628099173556E-2</v>
      </c>
      <c r="R4692">
        <f>MIN(G4689:G4705)</f>
        <v>12008</v>
      </c>
      <c r="W4692">
        <f t="shared" si="1618"/>
        <v>0</v>
      </c>
      <c r="X4692">
        <f t="shared" si="1619"/>
        <v>17</v>
      </c>
      <c r="Y4692">
        <f t="shared" si="1620"/>
        <v>0</v>
      </c>
      <c r="Z4692" s="22">
        <f t="shared" si="1621"/>
        <v>0.35537190082644626</v>
      </c>
      <c r="AA4692" s="22">
        <f t="shared" si="1622"/>
        <v>8.2644628099173556E-2</v>
      </c>
      <c r="AB4692">
        <f t="shared" si="1623"/>
        <v>0</v>
      </c>
      <c r="AC4692" s="22">
        <f t="shared" si="1624"/>
        <v>0</v>
      </c>
      <c r="AD4692" s="22">
        <f t="shared" si="1625"/>
        <v>0</v>
      </c>
    </row>
    <row r="4693" spans="3:30" x14ac:dyDescent="0.25">
      <c r="D4693" s="1">
        <v>0.41666666666666669</v>
      </c>
      <c r="E4693">
        <v>12032</v>
      </c>
      <c r="F4693">
        <v>12054</v>
      </c>
      <c r="G4693">
        <v>12016</v>
      </c>
      <c r="H4693">
        <v>12038</v>
      </c>
      <c r="J4693">
        <v>6</v>
      </c>
      <c r="K4693">
        <f t="shared" si="1626"/>
        <v>-10</v>
      </c>
      <c r="L4693">
        <v>38</v>
      </c>
      <c r="R4693">
        <f>R4691-R4692</f>
        <v>84</v>
      </c>
      <c r="W4693">
        <f t="shared" si="1618"/>
        <v>0</v>
      </c>
      <c r="X4693">
        <f t="shared" si="1619"/>
        <v>6</v>
      </c>
      <c r="Y4693">
        <f t="shared" si="1620"/>
        <v>84</v>
      </c>
      <c r="Z4693" s="22">
        <f t="shared" si="1621"/>
        <v>0</v>
      </c>
      <c r="AA4693" s="22">
        <f t="shared" si="1622"/>
        <v>0</v>
      </c>
      <c r="AB4693">
        <f t="shared" si="1623"/>
        <v>0</v>
      </c>
      <c r="AC4693" s="22">
        <f t="shared" si="1624"/>
        <v>0</v>
      </c>
      <c r="AD4693" s="22">
        <f t="shared" si="1625"/>
        <v>0</v>
      </c>
    </row>
    <row r="4694" spans="3:30" x14ac:dyDescent="0.25">
      <c r="D4694" s="1">
        <v>0.45833333333333331</v>
      </c>
      <c r="E4694">
        <v>12039</v>
      </c>
      <c r="F4694">
        <v>12044</v>
      </c>
      <c r="G4694">
        <v>12012</v>
      </c>
      <c r="H4694">
        <v>12023</v>
      </c>
      <c r="J4694">
        <v>-16</v>
      </c>
      <c r="K4694">
        <f t="shared" si="1626"/>
        <v>10</v>
      </c>
      <c r="L4694">
        <v>32</v>
      </c>
      <c r="R4694">
        <v>84</v>
      </c>
      <c r="W4694">
        <f t="shared" si="1618"/>
        <v>0</v>
      </c>
      <c r="X4694">
        <f t="shared" si="1619"/>
        <v>16</v>
      </c>
      <c r="Y4694">
        <f t="shared" si="1620"/>
        <v>84</v>
      </c>
      <c r="Z4694" s="22">
        <f t="shared" si="1621"/>
        <v>0</v>
      </c>
      <c r="AA4694" s="22">
        <f t="shared" si="1622"/>
        <v>0</v>
      </c>
      <c r="AB4694">
        <f t="shared" si="1623"/>
        <v>0</v>
      </c>
      <c r="AC4694" s="22">
        <f t="shared" si="1624"/>
        <v>0</v>
      </c>
      <c r="AD4694" s="22">
        <f t="shared" si="1625"/>
        <v>0</v>
      </c>
    </row>
    <row r="4695" spans="3:30" x14ac:dyDescent="0.25">
      <c r="D4695" s="1">
        <v>0.5</v>
      </c>
      <c r="E4695">
        <v>12024</v>
      </c>
      <c r="F4695">
        <v>12050</v>
      </c>
      <c r="G4695">
        <v>12008</v>
      </c>
      <c r="H4695">
        <v>12044</v>
      </c>
      <c r="J4695">
        <v>20</v>
      </c>
      <c r="K4695">
        <f t="shared" si="1626"/>
        <v>14</v>
      </c>
      <c r="L4695">
        <v>42</v>
      </c>
      <c r="W4695">
        <f t="shared" si="1618"/>
        <v>0</v>
      </c>
      <c r="X4695">
        <f t="shared" si="1619"/>
        <v>20</v>
      </c>
      <c r="Y4695">
        <f t="shared" si="1620"/>
        <v>0</v>
      </c>
      <c r="Z4695" s="22">
        <f t="shared" si="1621"/>
        <v>0</v>
      </c>
      <c r="AA4695" s="22">
        <f t="shared" si="1622"/>
        <v>0</v>
      </c>
      <c r="AB4695">
        <f t="shared" si="1623"/>
        <v>0</v>
      </c>
      <c r="AC4695" s="22">
        <f t="shared" si="1624"/>
        <v>0</v>
      </c>
      <c r="AD4695" s="22">
        <f t="shared" si="1625"/>
        <v>0</v>
      </c>
    </row>
    <row r="4696" spans="3:30" x14ac:dyDescent="0.25">
      <c r="C4696">
        <v>1</v>
      </c>
      <c r="D4696" s="1">
        <v>0.54166666666666663</v>
      </c>
      <c r="E4696">
        <v>12045</v>
      </c>
      <c r="F4696">
        <v>12055</v>
      </c>
      <c r="G4696">
        <v>12034</v>
      </c>
      <c r="H4696">
        <v>12049</v>
      </c>
      <c r="J4696">
        <v>4</v>
      </c>
      <c r="K4696">
        <f t="shared" si="1626"/>
        <v>31</v>
      </c>
      <c r="L4696">
        <v>21</v>
      </c>
      <c r="W4696">
        <f t="shared" si="1618"/>
        <v>0</v>
      </c>
      <c r="X4696">
        <f t="shared" si="1619"/>
        <v>4</v>
      </c>
      <c r="Y4696">
        <f t="shared" si="1620"/>
        <v>0</v>
      </c>
      <c r="Z4696" s="22">
        <f t="shared" si="1621"/>
        <v>0</v>
      </c>
      <c r="AA4696" s="22">
        <f t="shared" si="1622"/>
        <v>0</v>
      </c>
      <c r="AB4696">
        <f t="shared" si="1623"/>
        <v>0</v>
      </c>
      <c r="AC4696" s="22">
        <f t="shared" si="1624"/>
        <v>0</v>
      </c>
      <c r="AD4696" s="22">
        <f t="shared" si="1625"/>
        <v>0</v>
      </c>
    </row>
    <row r="4697" spans="3:30" x14ac:dyDescent="0.25">
      <c r="D4697" s="1">
        <v>0.58333333333333337</v>
      </c>
      <c r="E4697">
        <v>12049</v>
      </c>
      <c r="F4697">
        <v>12078</v>
      </c>
      <c r="G4697">
        <v>12043</v>
      </c>
      <c r="H4697">
        <v>12066</v>
      </c>
      <c r="J4697">
        <v>17</v>
      </c>
      <c r="K4697">
        <f t="shared" si="1626"/>
        <v>42</v>
      </c>
      <c r="L4697">
        <v>35</v>
      </c>
      <c r="W4697">
        <f t="shared" si="1618"/>
        <v>0</v>
      </c>
      <c r="X4697">
        <f t="shared" si="1619"/>
        <v>17</v>
      </c>
      <c r="Y4697">
        <f t="shared" si="1620"/>
        <v>0</v>
      </c>
      <c r="Z4697" s="22">
        <f t="shared" si="1621"/>
        <v>0</v>
      </c>
      <c r="AA4697" s="22">
        <f t="shared" si="1622"/>
        <v>0</v>
      </c>
      <c r="AB4697">
        <f t="shared" si="1623"/>
        <v>0</v>
      </c>
      <c r="AC4697" s="22">
        <f t="shared" si="1624"/>
        <v>0</v>
      </c>
      <c r="AD4697" s="22">
        <f t="shared" si="1625"/>
        <v>0</v>
      </c>
    </row>
    <row r="4698" spans="3:30" x14ac:dyDescent="0.25">
      <c r="D4698" s="1">
        <v>0.625</v>
      </c>
      <c r="E4698">
        <v>12066</v>
      </c>
      <c r="F4698">
        <v>12092</v>
      </c>
      <c r="G4698">
        <v>12063</v>
      </c>
      <c r="H4698">
        <v>12077</v>
      </c>
      <c r="J4698">
        <v>11</v>
      </c>
      <c r="K4698">
        <f t="shared" si="1626"/>
        <v>13</v>
      </c>
      <c r="L4698">
        <v>29</v>
      </c>
      <c r="W4698">
        <f t="shared" si="1618"/>
        <v>0</v>
      </c>
      <c r="X4698">
        <f t="shared" si="1619"/>
        <v>11</v>
      </c>
      <c r="Y4698">
        <f t="shared" si="1620"/>
        <v>0</v>
      </c>
      <c r="Z4698" s="22">
        <f t="shared" si="1621"/>
        <v>0</v>
      </c>
      <c r="AA4698" s="22">
        <f t="shared" si="1622"/>
        <v>0</v>
      </c>
      <c r="AB4698">
        <f t="shared" si="1623"/>
        <v>0</v>
      </c>
      <c r="AC4698" s="22">
        <f t="shared" si="1624"/>
        <v>0</v>
      </c>
      <c r="AD4698" s="22">
        <f t="shared" si="1625"/>
        <v>0</v>
      </c>
    </row>
    <row r="4699" spans="3:30" x14ac:dyDescent="0.25">
      <c r="D4699" s="1">
        <v>0.66666666666666663</v>
      </c>
      <c r="E4699">
        <v>12077</v>
      </c>
      <c r="F4699">
        <v>12082</v>
      </c>
      <c r="G4699">
        <v>12036</v>
      </c>
      <c r="H4699">
        <v>12048</v>
      </c>
      <c r="J4699">
        <v>-29</v>
      </c>
      <c r="K4699">
        <f t="shared" si="1626"/>
        <v>32</v>
      </c>
      <c r="L4699">
        <v>46</v>
      </c>
      <c r="W4699">
        <f t="shared" si="1618"/>
        <v>0</v>
      </c>
      <c r="X4699">
        <f t="shared" si="1619"/>
        <v>29</v>
      </c>
      <c r="Y4699">
        <f t="shared" si="1620"/>
        <v>0</v>
      </c>
      <c r="Z4699" s="22">
        <f t="shared" si="1621"/>
        <v>0</v>
      </c>
      <c r="AA4699" s="22">
        <f t="shared" si="1622"/>
        <v>0</v>
      </c>
      <c r="AB4699">
        <f t="shared" si="1623"/>
        <v>0</v>
      </c>
      <c r="AC4699" s="22">
        <f t="shared" si="1624"/>
        <v>0</v>
      </c>
      <c r="AD4699" s="22">
        <f t="shared" si="1625"/>
        <v>0</v>
      </c>
    </row>
    <row r="4700" spans="3:30" x14ac:dyDescent="0.25">
      <c r="D4700" s="1">
        <v>0.70833333333333337</v>
      </c>
      <c r="E4700">
        <v>12048</v>
      </c>
      <c r="F4700">
        <v>12071</v>
      </c>
      <c r="G4700">
        <v>12045</v>
      </c>
      <c r="H4700">
        <v>12067</v>
      </c>
      <c r="J4700">
        <v>19</v>
      </c>
      <c r="K4700">
        <f t="shared" si="1626"/>
        <v>27</v>
      </c>
      <c r="L4700">
        <v>26</v>
      </c>
      <c r="W4700">
        <f t="shared" si="1618"/>
        <v>0</v>
      </c>
      <c r="X4700">
        <f t="shared" si="1619"/>
        <v>19</v>
      </c>
      <c r="Y4700">
        <f t="shared" si="1620"/>
        <v>0</v>
      </c>
      <c r="Z4700" s="22">
        <f t="shared" si="1621"/>
        <v>0</v>
      </c>
      <c r="AA4700" s="22">
        <f t="shared" si="1622"/>
        <v>0</v>
      </c>
      <c r="AB4700">
        <f t="shared" si="1623"/>
        <v>0</v>
      </c>
      <c r="AC4700" s="22">
        <f t="shared" si="1624"/>
        <v>0</v>
      </c>
      <c r="AD4700" s="22">
        <f t="shared" si="1625"/>
        <v>0</v>
      </c>
    </row>
    <row r="4701" spans="3:30" x14ac:dyDescent="0.25">
      <c r="D4701" s="1">
        <v>0.75</v>
      </c>
      <c r="E4701">
        <v>12067</v>
      </c>
      <c r="F4701">
        <v>12075</v>
      </c>
      <c r="G4701">
        <v>12048</v>
      </c>
      <c r="H4701">
        <v>12062</v>
      </c>
      <c r="J4701">
        <v>-5</v>
      </c>
      <c r="K4701">
        <f t="shared" si="1626"/>
        <v>30</v>
      </c>
      <c r="L4701">
        <v>27</v>
      </c>
      <c r="W4701">
        <f t="shared" si="1618"/>
        <v>0</v>
      </c>
      <c r="X4701">
        <f t="shared" si="1619"/>
        <v>5</v>
      </c>
      <c r="Y4701">
        <f t="shared" si="1620"/>
        <v>0</v>
      </c>
      <c r="Z4701" s="22">
        <f t="shared" si="1621"/>
        <v>0</v>
      </c>
      <c r="AA4701" s="22">
        <f t="shared" si="1622"/>
        <v>0</v>
      </c>
      <c r="AB4701">
        <f t="shared" si="1623"/>
        <v>0</v>
      </c>
      <c r="AC4701" s="22">
        <f t="shared" si="1624"/>
        <v>0</v>
      </c>
      <c r="AD4701" s="22">
        <f t="shared" si="1625"/>
        <v>0</v>
      </c>
    </row>
    <row r="4702" spans="3:30" x14ac:dyDescent="0.25">
      <c r="D4702" s="1">
        <v>0.79166666666666663</v>
      </c>
      <c r="E4702">
        <v>12062</v>
      </c>
      <c r="F4702">
        <v>12072</v>
      </c>
      <c r="G4702">
        <v>12058</v>
      </c>
      <c r="H4702">
        <v>12065</v>
      </c>
      <c r="J4702">
        <v>3</v>
      </c>
      <c r="K4702">
        <f t="shared" si="1626"/>
        <v>43</v>
      </c>
      <c r="L4702">
        <v>14</v>
      </c>
      <c r="W4702">
        <f t="shared" si="1618"/>
        <v>0</v>
      </c>
      <c r="X4702">
        <f t="shared" si="1619"/>
        <v>3</v>
      </c>
      <c r="Y4702">
        <f t="shared" si="1620"/>
        <v>0</v>
      </c>
      <c r="Z4702" s="22">
        <f t="shared" si="1621"/>
        <v>0</v>
      </c>
      <c r="AA4702" s="22">
        <f t="shared" si="1622"/>
        <v>0</v>
      </c>
      <c r="AB4702">
        <f t="shared" si="1623"/>
        <v>0</v>
      </c>
      <c r="AC4702" s="22">
        <f t="shared" si="1624"/>
        <v>0</v>
      </c>
      <c r="AD4702" s="22">
        <f t="shared" si="1625"/>
        <v>0</v>
      </c>
    </row>
    <row r="4703" spans="3:30" x14ac:dyDescent="0.25">
      <c r="D4703" s="1">
        <v>0.83333333333333337</v>
      </c>
      <c r="E4703">
        <v>12065</v>
      </c>
      <c r="F4703">
        <v>12081</v>
      </c>
      <c r="G4703">
        <v>12059</v>
      </c>
      <c r="H4703">
        <v>12078</v>
      </c>
      <c r="J4703">
        <v>13</v>
      </c>
      <c r="K4703">
        <f t="shared" si="1626"/>
        <v>33</v>
      </c>
      <c r="L4703">
        <v>22</v>
      </c>
      <c r="W4703">
        <f t="shared" si="1618"/>
        <v>0</v>
      </c>
      <c r="X4703">
        <f t="shared" si="1619"/>
        <v>13</v>
      </c>
      <c r="Y4703">
        <f t="shared" si="1620"/>
        <v>0</v>
      </c>
      <c r="Z4703" s="22">
        <f t="shared" si="1621"/>
        <v>0</v>
      </c>
      <c r="AA4703" s="22">
        <f t="shared" si="1622"/>
        <v>0</v>
      </c>
      <c r="AB4703">
        <f t="shared" si="1623"/>
        <v>0</v>
      </c>
      <c r="AC4703" s="22">
        <f t="shared" si="1624"/>
        <v>0</v>
      </c>
      <c r="AD4703" s="22">
        <f t="shared" si="1625"/>
        <v>0</v>
      </c>
    </row>
    <row r="4704" spans="3:30" x14ac:dyDescent="0.25">
      <c r="D4704" s="1">
        <v>0.875</v>
      </c>
      <c r="E4704">
        <v>12079</v>
      </c>
      <c r="F4704">
        <v>12083</v>
      </c>
      <c r="G4704">
        <v>12068</v>
      </c>
      <c r="H4704">
        <v>12069</v>
      </c>
      <c r="J4704">
        <v>-10</v>
      </c>
      <c r="K4704">
        <f t="shared" si="1626"/>
        <v>40</v>
      </c>
      <c r="L4704">
        <v>15</v>
      </c>
      <c r="W4704">
        <f t="shared" si="1618"/>
        <v>0</v>
      </c>
      <c r="X4704">
        <f t="shared" si="1619"/>
        <v>10</v>
      </c>
      <c r="Y4704">
        <f t="shared" si="1620"/>
        <v>0</v>
      </c>
      <c r="Z4704" s="22">
        <f t="shared" si="1621"/>
        <v>0</v>
      </c>
      <c r="AA4704" s="22">
        <f t="shared" si="1622"/>
        <v>0</v>
      </c>
      <c r="AB4704">
        <f t="shared" si="1623"/>
        <v>0</v>
      </c>
      <c r="AC4704" s="22">
        <f t="shared" si="1624"/>
        <v>0</v>
      </c>
      <c r="AD4704" s="22">
        <f t="shared" si="1625"/>
        <v>0</v>
      </c>
    </row>
    <row r="4705" spans="3:30" x14ac:dyDescent="0.25">
      <c r="D4705" s="2">
        <v>0.91666666666666663</v>
      </c>
      <c r="E4705">
        <v>12069</v>
      </c>
      <c r="F4705">
        <v>12078</v>
      </c>
      <c r="G4705">
        <v>12060</v>
      </c>
      <c r="H4705">
        <v>12076</v>
      </c>
      <c r="J4705">
        <v>7</v>
      </c>
      <c r="K4705">
        <f t="shared" si="1626"/>
        <v>40</v>
      </c>
      <c r="L4705">
        <v>18</v>
      </c>
      <c r="W4705">
        <f t="shared" si="1618"/>
        <v>0</v>
      </c>
      <c r="X4705">
        <f t="shared" si="1619"/>
        <v>7</v>
      </c>
      <c r="Y4705">
        <f t="shared" si="1620"/>
        <v>0</v>
      </c>
      <c r="Z4705" s="22">
        <f t="shared" si="1621"/>
        <v>0</v>
      </c>
      <c r="AA4705" s="22">
        <f t="shared" si="1622"/>
        <v>0</v>
      </c>
      <c r="AB4705">
        <f t="shared" si="1623"/>
        <v>0</v>
      </c>
      <c r="AC4705" s="22">
        <f t="shared" si="1624"/>
        <v>0</v>
      </c>
      <c r="AD4705" s="22">
        <f t="shared" si="1625"/>
        <v>0</v>
      </c>
    </row>
    <row r="4706" spans="3:30" hidden="1" x14ac:dyDescent="0.25">
      <c r="D4706" s="1">
        <v>4.1666666666666664E-2</v>
      </c>
      <c r="E4706">
        <v>12077</v>
      </c>
      <c r="F4706">
        <v>12298</v>
      </c>
      <c r="G4706">
        <v>12077</v>
      </c>
      <c r="H4706">
        <v>12267</v>
      </c>
      <c r="Z4706"/>
      <c r="AA4706"/>
      <c r="AC4706"/>
      <c r="AD4706"/>
    </row>
    <row r="4707" spans="3:30" hidden="1" x14ac:dyDescent="0.25">
      <c r="D4707" s="1">
        <v>8.3333333333333329E-2</v>
      </c>
      <c r="E4707">
        <v>12266</v>
      </c>
      <c r="F4707">
        <v>12271</v>
      </c>
      <c r="G4707">
        <v>12247</v>
      </c>
      <c r="H4707">
        <v>12247</v>
      </c>
      <c r="Z4707"/>
      <c r="AA4707"/>
      <c r="AC4707"/>
      <c r="AD4707"/>
    </row>
    <row r="4708" spans="3:30" hidden="1" x14ac:dyDescent="0.25">
      <c r="D4708" s="1">
        <v>0.125</v>
      </c>
      <c r="E4708">
        <v>12246</v>
      </c>
      <c r="F4708">
        <v>12251</v>
      </c>
      <c r="G4708">
        <v>12234</v>
      </c>
      <c r="H4708">
        <v>12246</v>
      </c>
      <c r="Z4708"/>
      <c r="AA4708"/>
      <c r="AC4708"/>
      <c r="AD4708"/>
    </row>
    <row r="4709" spans="3:30" hidden="1" x14ac:dyDescent="0.25">
      <c r="D4709" s="1">
        <v>0.16666666666666666</v>
      </c>
      <c r="E4709">
        <v>12246</v>
      </c>
      <c r="F4709">
        <v>12248</v>
      </c>
      <c r="G4709">
        <v>12213</v>
      </c>
      <c r="H4709">
        <v>12222</v>
      </c>
      <c r="Z4709"/>
      <c r="AA4709"/>
      <c r="AC4709"/>
      <c r="AD4709"/>
    </row>
    <row r="4710" spans="3:30" hidden="1" x14ac:dyDescent="0.25">
      <c r="D4710" s="1">
        <v>0.20833333333333334</v>
      </c>
      <c r="E4710">
        <v>12223</v>
      </c>
      <c r="F4710">
        <v>12227</v>
      </c>
      <c r="G4710">
        <v>12213</v>
      </c>
      <c r="H4710">
        <v>12225</v>
      </c>
      <c r="Z4710"/>
      <c r="AA4710"/>
      <c r="AC4710"/>
      <c r="AD4710"/>
    </row>
    <row r="4711" spans="3:30" hidden="1" x14ac:dyDescent="0.25">
      <c r="D4711" s="1">
        <v>0.25</v>
      </c>
      <c r="E4711">
        <v>12227</v>
      </c>
      <c r="F4711">
        <v>12231</v>
      </c>
      <c r="G4711">
        <v>12224</v>
      </c>
      <c r="H4711">
        <v>12231</v>
      </c>
      <c r="Z4711"/>
      <c r="AA4711"/>
      <c r="AC4711"/>
      <c r="AD4711"/>
    </row>
    <row r="4712" spans="3:30" hidden="1" x14ac:dyDescent="0.25">
      <c r="D4712" s="1">
        <v>0.29166666666666669</v>
      </c>
      <c r="E4712">
        <v>12232</v>
      </c>
      <c r="F4712">
        <v>12238</v>
      </c>
      <c r="G4712">
        <v>12230</v>
      </c>
      <c r="H4712">
        <v>12237</v>
      </c>
      <c r="Z4712"/>
      <c r="AA4712"/>
      <c r="AC4712"/>
      <c r="AD4712"/>
    </row>
    <row r="4713" spans="3:30" x14ac:dyDescent="0.25">
      <c r="D4713" s="2">
        <v>0.33333333333333331</v>
      </c>
      <c r="E4713">
        <v>12238</v>
      </c>
      <c r="F4713">
        <v>12265</v>
      </c>
      <c r="G4713">
        <v>12231</v>
      </c>
      <c r="H4713">
        <v>12265</v>
      </c>
      <c r="J4713">
        <v>27</v>
      </c>
      <c r="K4713">
        <v>0</v>
      </c>
      <c r="L4713">
        <v>34</v>
      </c>
      <c r="M4713">
        <v>225</v>
      </c>
      <c r="N4713">
        <v>1</v>
      </c>
      <c r="R4713">
        <f>MAX(F4711:F4727)</f>
        <v>12479</v>
      </c>
      <c r="W4713">
        <f t="shared" ref="W4713:W4727" si="1627">ABS(M4713)</f>
        <v>225</v>
      </c>
      <c r="X4713">
        <f t="shared" ref="X4713:X4727" si="1628">ABS(J4713)</f>
        <v>27</v>
      </c>
      <c r="Y4713">
        <f t="shared" ref="Y4713:Y4727" si="1629">IF(R4713&lt;1000,ABS(R4713),0)</f>
        <v>0</v>
      </c>
      <c r="Z4713" s="22">
        <f t="shared" ref="Z4713:Z4727" si="1630">IF(N4713=1,0,ABS(N4713))</f>
        <v>0</v>
      </c>
      <c r="AA4713" s="22">
        <f t="shared" ref="AA4713:AA4727" si="1631">ABS(O4713)</f>
        <v>0</v>
      </c>
      <c r="AB4713">
        <f t="shared" ref="AB4713:AB4727" si="1632">IF(N4713=1,1,0)</f>
        <v>1</v>
      </c>
      <c r="AC4713" s="22">
        <f t="shared" ref="AC4713:AC4727" si="1633">IF(N4713=1,ABS(N4714),0)</f>
        <v>2.0238095238095237</v>
      </c>
      <c r="AD4713" s="22">
        <f t="shared" ref="AD4713:AD4727" si="1634">IF(N4713=1,0,ABS(O4714))</f>
        <v>0</v>
      </c>
    </row>
    <row r="4714" spans="3:30" x14ac:dyDescent="0.25">
      <c r="D4714" s="2">
        <v>0.375</v>
      </c>
      <c r="E4714">
        <v>12266</v>
      </c>
      <c r="F4714">
        <v>12308</v>
      </c>
      <c r="G4714">
        <v>12236</v>
      </c>
      <c r="H4714">
        <v>12307</v>
      </c>
      <c r="J4714">
        <v>41</v>
      </c>
      <c r="K4714">
        <f t="shared" ref="K4714:K4727" si="1635">K4713+J4715</f>
        <v>52</v>
      </c>
      <c r="L4714">
        <v>72</v>
      </c>
      <c r="N4714">
        <f>IF(J4713&lt;0,MIN(K4714:K4727),MAX(K4714:K4727))/R4693</f>
        <v>2.0238095238095237</v>
      </c>
      <c r="O4714">
        <f>IF(J4713&lt;0,MAX(K4714:K4727),MIN(K4714:K4727))/R4693</f>
        <v>0.61904761904761907</v>
      </c>
      <c r="R4714">
        <f>MIN(G4711:G4727)</f>
        <v>12224</v>
      </c>
      <c r="W4714">
        <f t="shared" si="1627"/>
        <v>0</v>
      </c>
      <c r="X4714">
        <f t="shared" si="1628"/>
        <v>41</v>
      </c>
      <c r="Y4714">
        <f t="shared" si="1629"/>
        <v>0</v>
      </c>
      <c r="Z4714" s="22">
        <f t="shared" si="1630"/>
        <v>2.0238095238095237</v>
      </c>
      <c r="AA4714" s="22">
        <f t="shared" si="1631"/>
        <v>0.61904761904761907</v>
      </c>
      <c r="AB4714">
        <f t="shared" si="1632"/>
        <v>0</v>
      </c>
      <c r="AC4714" s="22">
        <f t="shared" si="1633"/>
        <v>0</v>
      </c>
      <c r="AD4714" s="22">
        <f t="shared" si="1634"/>
        <v>0</v>
      </c>
    </row>
    <row r="4715" spans="3:30" x14ac:dyDescent="0.25">
      <c r="D4715" s="1">
        <v>0.41666666666666669</v>
      </c>
      <c r="E4715">
        <v>12308</v>
      </c>
      <c r="F4715">
        <v>12367</v>
      </c>
      <c r="G4715">
        <v>12287</v>
      </c>
      <c r="H4715">
        <v>12360</v>
      </c>
      <c r="J4715">
        <v>52</v>
      </c>
      <c r="K4715">
        <f t="shared" si="1635"/>
        <v>84</v>
      </c>
      <c r="L4715">
        <v>80</v>
      </c>
      <c r="R4715">
        <f>R4713-R4714</f>
        <v>255</v>
      </c>
      <c r="W4715">
        <f t="shared" si="1627"/>
        <v>0</v>
      </c>
      <c r="X4715">
        <f t="shared" si="1628"/>
        <v>52</v>
      </c>
      <c r="Y4715">
        <f t="shared" si="1629"/>
        <v>255</v>
      </c>
      <c r="Z4715" s="22">
        <f t="shared" si="1630"/>
        <v>0</v>
      </c>
      <c r="AA4715" s="22">
        <f t="shared" si="1631"/>
        <v>0</v>
      </c>
      <c r="AB4715">
        <f t="shared" si="1632"/>
        <v>0</v>
      </c>
      <c r="AC4715" s="22">
        <f t="shared" si="1633"/>
        <v>0</v>
      </c>
      <c r="AD4715" s="22">
        <f t="shared" si="1634"/>
        <v>0</v>
      </c>
    </row>
    <row r="4716" spans="3:30" x14ac:dyDescent="0.25">
      <c r="D4716" s="1">
        <v>0.45833333333333331</v>
      </c>
      <c r="E4716">
        <v>12360</v>
      </c>
      <c r="F4716">
        <v>12398</v>
      </c>
      <c r="G4716">
        <v>12347</v>
      </c>
      <c r="H4716">
        <v>12392</v>
      </c>
      <c r="J4716">
        <v>32</v>
      </c>
      <c r="K4716">
        <f t="shared" si="1635"/>
        <v>86</v>
      </c>
      <c r="L4716">
        <v>51</v>
      </c>
      <c r="R4716">
        <v>255</v>
      </c>
      <c r="W4716">
        <f t="shared" si="1627"/>
        <v>0</v>
      </c>
      <c r="X4716">
        <f t="shared" si="1628"/>
        <v>32</v>
      </c>
      <c r="Y4716">
        <f t="shared" si="1629"/>
        <v>255</v>
      </c>
      <c r="Z4716" s="22">
        <f t="shared" si="1630"/>
        <v>0</v>
      </c>
      <c r="AA4716" s="22">
        <f t="shared" si="1631"/>
        <v>0</v>
      </c>
      <c r="AB4716">
        <f t="shared" si="1632"/>
        <v>0</v>
      </c>
      <c r="AC4716" s="22">
        <f t="shared" si="1633"/>
        <v>0</v>
      </c>
      <c r="AD4716" s="22">
        <f t="shared" si="1634"/>
        <v>0</v>
      </c>
    </row>
    <row r="4717" spans="3:30" x14ac:dyDescent="0.25">
      <c r="D4717" s="1">
        <v>0.5</v>
      </c>
      <c r="E4717">
        <v>12390</v>
      </c>
      <c r="F4717">
        <v>12400</v>
      </c>
      <c r="G4717">
        <v>12385</v>
      </c>
      <c r="H4717">
        <v>12392</v>
      </c>
      <c r="J4717">
        <v>2</v>
      </c>
      <c r="K4717">
        <f t="shared" si="1635"/>
        <v>105</v>
      </c>
      <c r="L4717">
        <v>15</v>
      </c>
      <c r="W4717">
        <f t="shared" si="1627"/>
        <v>0</v>
      </c>
      <c r="X4717">
        <f t="shared" si="1628"/>
        <v>2</v>
      </c>
      <c r="Y4717">
        <f t="shared" si="1629"/>
        <v>0</v>
      </c>
      <c r="Z4717" s="22">
        <f t="shared" si="1630"/>
        <v>0</v>
      </c>
      <c r="AA4717" s="22">
        <f t="shared" si="1631"/>
        <v>0</v>
      </c>
      <c r="AB4717">
        <f t="shared" si="1632"/>
        <v>0</v>
      </c>
      <c r="AC4717" s="22">
        <f t="shared" si="1633"/>
        <v>0</v>
      </c>
      <c r="AD4717" s="22">
        <f t="shared" si="1634"/>
        <v>0</v>
      </c>
    </row>
    <row r="4718" spans="3:30" x14ac:dyDescent="0.25">
      <c r="C4718">
        <v>1</v>
      </c>
      <c r="D4718" s="1">
        <v>0.54166666666666663</v>
      </c>
      <c r="E4718">
        <v>12391</v>
      </c>
      <c r="F4718">
        <v>12416</v>
      </c>
      <c r="G4718">
        <v>12391</v>
      </c>
      <c r="H4718">
        <v>12410</v>
      </c>
      <c r="J4718">
        <v>19</v>
      </c>
      <c r="K4718">
        <f t="shared" si="1635"/>
        <v>126</v>
      </c>
      <c r="L4718">
        <v>25</v>
      </c>
      <c r="W4718">
        <f t="shared" si="1627"/>
        <v>0</v>
      </c>
      <c r="X4718">
        <f t="shared" si="1628"/>
        <v>19</v>
      </c>
      <c r="Y4718">
        <f t="shared" si="1629"/>
        <v>0</v>
      </c>
      <c r="Z4718" s="22">
        <f t="shared" si="1630"/>
        <v>0</v>
      </c>
      <c r="AA4718" s="22">
        <f t="shared" si="1631"/>
        <v>0</v>
      </c>
      <c r="AB4718">
        <f t="shared" si="1632"/>
        <v>0</v>
      </c>
      <c r="AC4718" s="22">
        <f t="shared" si="1633"/>
        <v>0</v>
      </c>
      <c r="AD4718" s="22">
        <f t="shared" si="1634"/>
        <v>0</v>
      </c>
    </row>
    <row r="4719" spans="3:30" x14ac:dyDescent="0.25">
      <c r="D4719" s="1">
        <v>0.58333333333333337</v>
      </c>
      <c r="E4719">
        <v>12409</v>
      </c>
      <c r="F4719">
        <v>12430</v>
      </c>
      <c r="G4719">
        <v>12404</v>
      </c>
      <c r="H4719">
        <v>12430</v>
      </c>
      <c r="J4719">
        <v>21</v>
      </c>
      <c r="K4719">
        <f t="shared" si="1635"/>
        <v>106</v>
      </c>
      <c r="L4719">
        <v>26</v>
      </c>
      <c r="W4719">
        <f t="shared" si="1627"/>
        <v>0</v>
      </c>
      <c r="X4719">
        <f t="shared" si="1628"/>
        <v>21</v>
      </c>
      <c r="Y4719">
        <f t="shared" si="1629"/>
        <v>0</v>
      </c>
      <c r="Z4719" s="22">
        <f t="shared" si="1630"/>
        <v>0</v>
      </c>
      <c r="AA4719" s="22">
        <f t="shared" si="1631"/>
        <v>0</v>
      </c>
      <c r="AB4719">
        <f t="shared" si="1632"/>
        <v>0</v>
      </c>
      <c r="AC4719" s="22">
        <f t="shared" si="1633"/>
        <v>0</v>
      </c>
      <c r="AD4719" s="22">
        <f t="shared" si="1634"/>
        <v>0</v>
      </c>
    </row>
    <row r="4720" spans="3:30" x14ac:dyDescent="0.25">
      <c r="D4720" s="1">
        <v>0.625</v>
      </c>
      <c r="E4720">
        <v>12429</v>
      </c>
      <c r="F4720">
        <v>12430</v>
      </c>
      <c r="G4720">
        <v>12407</v>
      </c>
      <c r="H4720">
        <v>12409</v>
      </c>
      <c r="J4720">
        <v>-20</v>
      </c>
      <c r="K4720">
        <f t="shared" si="1635"/>
        <v>119</v>
      </c>
      <c r="L4720">
        <v>23</v>
      </c>
      <c r="W4720">
        <f t="shared" si="1627"/>
        <v>0</v>
      </c>
      <c r="X4720">
        <f t="shared" si="1628"/>
        <v>20</v>
      </c>
      <c r="Y4720">
        <f t="shared" si="1629"/>
        <v>0</v>
      </c>
      <c r="Z4720" s="22">
        <f t="shared" si="1630"/>
        <v>0</v>
      </c>
      <c r="AA4720" s="22">
        <f t="shared" si="1631"/>
        <v>0</v>
      </c>
      <c r="AB4720">
        <f t="shared" si="1632"/>
        <v>0</v>
      </c>
      <c r="AC4720" s="22">
        <f t="shared" si="1633"/>
        <v>0</v>
      </c>
      <c r="AD4720" s="22">
        <f t="shared" si="1634"/>
        <v>0</v>
      </c>
    </row>
    <row r="4721" spans="4:30" x14ac:dyDescent="0.25">
      <c r="D4721" s="1">
        <v>0.66666666666666663</v>
      </c>
      <c r="E4721">
        <v>12410</v>
      </c>
      <c r="F4721">
        <v>12426</v>
      </c>
      <c r="G4721">
        <v>12403</v>
      </c>
      <c r="H4721">
        <v>12423</v>
      </c>
      <c r="J4721">
        <v>13</v>
      </c>
      <c r="K4721">
        <f t="shared" si="1635"/>
        <v>126</v>
      </c>
      <c r="L4721">
        <v>23</v>
      </c>
      <c r="W4721">
        <f t="shared" si="1627"/>
        <v>0</v>
      </c>
      <c r="X4721">
        <f t="shared" si="1628"/>
        <v>13</v>
      </c>
      <c r="Y4721">
        <f t="shared" si="1629"/>
        <v>0</v>
      </c>
      <c r="Z4721" s="22">
        <f t="shared" si="1630"/>
        <v>0</v>
      </c>
      <c r="AA4721" s="22">
        <f t="shared" si="1631"/>
        <v>0</v>
      </c>
      <c r="AB4721">
        <f t="shared" si="1632"/>
        <v>0</v>
      </c>
      <c r="AC4721" s="22">
        <f t="shared" si="1633"/>
        <v>0</v>
      </c>
      <c r="AD4721" s="22">
        <f t="shared" si="1634"/>
        <v>0</v>
      </c>
    </row>
    <row r="4722" spans="4:30" x14ac:dyDescent="0.25">
      <c r="D4722" s="1">
        <v>0.70833333333333337</v>
      </c>
      <c r="E4722">
        <v>12423</v>
      </c>
      <c r="F4722">
        <v>12445</v>
      </c>
      <c r="G4722">
        <v>12418</v>
      </c>
      <c r="H4722">
        <v>12430</v>
      </c>
      <c r="J4722">
        <v>7</v>
      </c>
      <c r="K4722">
        <f t="shared" si="1635"/>
        <v>142</v>
      </c>
      <c r="L4722">
        <v>27</v>
      </c>
      <c r="W4722">
        <f t="shared" si="1627"/>
        <v>0</v>
      </c>
      <c r="X4722">
        <f t="shared" si="1628"/>
        <v>7</v>
      </c>
      <c r="Y4722">
        <f t="shared" si="1629"/>
        <v>0</v>
      </c>
      <c r="Z4722" s="22">
        <f t="shared" si="1630"/>
        <v>0</v>
      </c>
      <c r="AA4722" s="22">
        <f t="shared" si="1631"/>
        <v>0</v>
      </c>
      <c r="AB4722">
        <f t="shared" si="1632"/>
        <v>0</v>
      </c>
      <c r="AC4722" s="22">
        <f t="shared" si="1633"/>
        <v>0</v>
      </c>
      <c r="AD4722" s="22">
        <f t="shared" si="1634"/>
        <v>0</v>
      </c>
    </row>
    <row r="4723" spans="4:30" x14ac:dyDescent="0.25">
      <c r="D4723" s="1">
        <v>0.75</v>
      </c>
      <c r="E4723">
        <v>12430</v>
      </c>
      <c r="F4723">
        <v>12457</v>
      </c>
      <c r="G4723">
        <v>12429</v>
      </c>
      <c r="H4723">
        <v>12446</v>
      </c>
      <c r="J4723">
        <v>16</v>
      </c>
      <c r="K4723">
        <f t="shared" si="1635"/>
        <v>146</v>
      </c>
      <c r="L4723">
        <v>28</v>
      </c>
      <c r="W4723">
        <f t="shared" si="1627"/>
        <v>0</v>
      </c>
      <c r="X4723">
        <f t="shared" si="1628"/>
        <v>16</v>
      </c>
      <c r="Y4723">
        <f t="shared" si="1629"/>
        <v>0</v>
      </c>
      <c r="Z4723" s="22">
        <f t="shared" si="1630"/>
        <v>0</v>
      </c>
      <c r="AA4723" s="22">
        <f t="shared" si="1631"/>
        <v>0</v>
      </c>
      <c r="AB4723">
        <f t="shared" si="1632"/>
        <v>0</v>
      </c>
      <c r="AC4723" s="22">
        <f t="shared" si="1633"/>
        <v>0</v>
      </c>
      <c r="AD4723" s="22">
        <f t="shared" si="1634"/>
        <v>0</v>
      </c>
    </row>
    <row r="4724" spans="4:30" x14ac:dyDescent="0.25">
      <c r="D4724" s="1">
        <v>0.79166666666666663</v>
      </c>
      <c r="E4724">
        <v>12446</v>
      </c>
      <c r="F4724">
        <v>12451</v>
      </c>
      <c r="G4724">
        <v>12446</v>
      </c>
      <c r="H4724">
        <v>12450</v>
      </c>
      <c r="J4724">
        <v>4</v>
      </c>
      <c r="K4724">
        <f t="shared" si="1635"/>
        <v>170</v>
      </c>
      <c r="L4724">
        <v>5</v>
      </c>
      <c r="W4724">
        <f t="shared" si="1627"/>
        <v>0</v>
      </c>
      <c r="X4724">
        <f t="shared" si="1628"/>
        <v>4</v>
      </c>
      <c r="Y4724">
        <f t="shared" si="1629"/>
        <v>0</v>
      </c>
      <c r="Z4724" s="22">
        <f t="shared" si="1630"/>
        <v>0</v>
      </c>
      <c r="AA4724" s="22">
        <f t="shared" si="1631"/>
        <v>0</v>
      </c>
      <c r="AB4724">
        <f t="shared" si="1632"/>
        <v>0</v>
      </c>
      <c r="AC4724" s="22">
        <f t="shared" si="1633"/>
        <v>0</v>
      </c>
      <c r="AD4724" s="22">
        <f t="shared" si="1634"/>
        <v>0</v>
      </c>
    </row>
    <row r="4725" spans="4:30" x14ac:dyDescent="0.25">
      <c r="D4725" s="1">
        <v>0.83333333333333337</v>
      </c>
      <c r="E4725">
        <v>12449</v>
      </c>
      <c r="F4725">
        <v>12474</v>
      </c>
      <c r="G4725">
        <v>12448</v>
      </c>
      <c r="H4725">
        <v>12473</v>
      </c>
      <c r="J4725">
        <v>24</v>
      </c>
      <c r="K4725">
        <f t="shared" si="1635"/>
        <v>159</v>
      </c>
      <c r="L4725">
        <v>26</v>
      </c>
      <c r="W4725">
        <f t="shared" si="1627"/>
        <v>0</v>
      </c>
      <c r="X4725">
        <f t="shared" si="1628"/>
        <v>24</v>
      </c>
      <c r="Y4725">
        <f t="shared" si="1629"/>
        <v>0</v>
      </c>
      <c r="Z4725" s="22">
        <f t="shared" si="1630"/>
        <v>0</v>
      </c>
      <c r="AA4725" s="22">
        <f t="shared" si="1631"/>
        <v>0</v>
      </c>
      <c r="AB4725">
        <f t="shared" si="1632"/>
        <v>0</v>
      </c>
      <c r="AC4725" s="22">
        <f t="shared" si="1633"/>
        <v>0</v>
      </c>
      <c r="AD4725" s="22">
        <f t="shared" si="1634"/>
        <v>0</v>
      </c>
    </row>
    <row r="4726" spans="4:30" x14ac:dyDescent="0.25">
      <c r="D4726" s="1">
        <v>0.875</v>
      </c>
      <c r="E4726">
        <v>12473</v>
      </c>
      <c r="F4726">
        <v>12477</v>
      </c>
      <c r="G4726">
        <v>12460</v>
      </c>
      <c r="H4726">
        <v>12462</v>
      </c>
      <c r="J4726">
        <v>-11</v>
      </c>
      <c r="K4726">
        <f t="shared" si="1635"/>
        <v>159</v>
      </c>
      <c r="L4726">
        <v>17</v>
      </c>
      <c r="W4726">
        <f t="shared" si="1627"/>
        <v>0</v>
      </c>
      <c r="X4726">
        <f t="shared" si="1628"/>
        <v>11</v>
      </c>
      <c r="Y4726">
        <f t="shared" si="1629"/>
        <v>0</v>
      </c>
      <c r="Z4726" s="22">
        <f t="shared" si="1630"/>
        <v>0</v>
      </c>
      <c r="AA4726" s="22">
        <f t="shared" si="1631"/>
        <v>0</v>
      </c>
      <c r="AB4726">
        <f t="shared" si="1632"/>
        <v>0</v>
      </c>
      <c r="AC4726" s="22">
        <f t="shared" si="1633"/>
        <v>0</v>
      </c>
      <c r="AD4726" s="22">
        <f t="shared" si="1634"/>
        <v>0</v>
      </c>
    </row>
    <row r="4727" spans="4:30" x14ac:dyDescent="0.25">
      <c r="D4727" s="2">
        <v>0.91666666666666663</v>
      </c>
      <c r="E4727">
        <v>12463</v>
      </c>
      <c r="F4727">
        <v>12479</v>
      </c>
      <c r="G4727">
        <v>12461</v>
      </c>
      <c r="H4727">
        <v>12463</v>
      </c>
      <c r="J4727">
        <v>0</v>
      </c>
      <c r="K4727">
        <f t="shared" si="1635"/>
        <v>159</v>
      </c>
      <c r="L4727">
        <v>18</v>
      </c>
      <c r="W4727">
        <f t="shared" si="1627"/>
        <v>0</v>
      </c>
      <c r="X4727">
        <f t="shared" si="1628"/>
        <v>0</v>
      </c>
      <c r="Y4727">
        <f t="shared" si="1629"/>
        <v>0</v>
      </c>
      <c r="Z4727" s="22">
        <f t="shared" si="1630"/>
        <v>0</v>
      </c>
      <c r="AA4727" s="22">
        <f t="shared" si="1631"/>
        <v>0</v>
      </c>
      <c r="AB4727">
        <f t="shared" si="1632"/>
        <v>0</v>
      </c>
      <c r="AC4727" s="22">
        <f t="shared" si="1633"/>
        <v>0</v>
      </c>
      <c r="AD4727" s="22">
        <f t="shared" si="1634"/>
        <v>0</v>
      </c>
    </row>
    <row r="4728" spans="4:30" hidden="1" x14ac:dyDescent="0.25">
      <c r="D4728" s="1">
        <v>0.95833333333333337</v>
      </c>
      <c r="E4728">
        <v>12462</v>
      </c>
      <c r="F4728">
        <v>12465</v>
      </c>
      <c r="G4728">
        <v>12446</v>
      </c>
      <c r="H4728">
        <v>12463</v>
      </c>
      <c r="Z4728"/>
      <c r="AA4728"/>
      <c r="AC4728"/>
      <c r="AD4728"/>
    </row>
    <row r="4729" spans="4:30" hidden="1" x14ac:dyDescent="0.25">
      <c r="D4729" s="1">
        <v>4.1666666666666664E-2</v>
      </c>
      <c r="E4729">
        <v>12461</v>
      </c>
      <c r="F4729">
        <v>12472</v>
      </c>
      <c r="G4729">
        <v>12453</v>
      </c>
      <c r="H4729">
        <v>12467</v>
      </c>
      <c r="Z4729"/>
      <c r="AA4729"/>
      <c r="AC4729"/>
      <c r="AD4729"/>
    </row>
    <row r="4730" spans="4:30" hidden="1" x14ac:dyDescent="0.25">
      <c r="D4730" s="1">
        <v>8.3333333333333329E-2</v>
      </c>
      <c r="E4730">
        <v>12466</v>
      </c>
      <c r="F4730">
        <v>12468</v>
      </c>
      <c r="G4730">
        <v>12459</v>
      </c>
      <c r="H4730">
        <v>12462</v>
      </c>
      <c r="Z4730"/>
      <c r="AA4730"/>
      <c r="AC4730"/>
      <c r="AD4730"/>
    </row>
    <row r="4731" spans="4:30" hidden="1" x14ac:dyDescent="0.25">
      <c r="D4731" s="1">
        <v>0.125</v>
      </c>
      <c r="E4731">
        <v>12460</v>
      </c>
      <c r="F4731">
        <v>12467</v>
      </c>
      <c r="G4731">
        <v>12460</v>
      </c>
      <c r="H4731">
        <v>12466</v>
      </c>
      <c r="Z4731"/>
      <c r="AA4731"/>
      <c r="AC4731"/>
      <c r="AD4731"/>
    </row>
    <row r="4732" spans="4:30" hidden="1" x14ac:dyDescent="0.25">
      <c r="D4732" s="1">
        <v>0.16666666666666666</v>
      </c>
      <c r="E4732">
        <v>12466</v>
      </c>
      <c r="F4732">
        <v>12483</v>
      </c>
      <c r="G4732">
        <v>12462</v>
      </c>
      <c r="H4732">
        <v>12479</v>
      </c>
      <c r="Z4732"/>
      <c r="AA4732"/>
      <c r="AC4732"/>
      <c r="AD4732"/>
    </row>
    <row r="4733" spans="4:30" hidden="1" x14ac:dyDescent="0.25">
      <c r="D4733" s="1">
        <v>0.20833333333333334</v>
      </c>
      <c r="E4733">
        <v>12480</v>
      </c>
      <c r="F4733">
        <v>12490</v>
      </c>
      <c r="G4733">
        <v>12480</v>
      </c>
      <c r="H4733">
        <v>12486</v>
      </c>
      <c r="Z4733"/>
      <c r="AA4733"/>
      <c r="AC4733"/>
      <c r="AD4733"/>
    </row>
    <row r="4734" spans="4:30" hidden="1" x14ac:dyDescent="0.25">
      <c r="D4734" s="1">
        <v>0.25</v>
      </c>
      <c r="E4734">
        <v>12484</v>
      </c>
      <c r="F4734">
        <v>12490</v>
      </c>
      <c r="G4734">
        <v>12484</v>
      </c>
      <c r="H4734">
        <v>12488</v>
      </c>
      <c r="Z4734"/>
      <c r="AA4734"/>
      <c r="AC4734"/>
      <c r="AD4734"/>
    </row>
    <row r="4735" spans="4:30" hidden="1" x14ac:dyDescent="0.25">
      <c r="D4735" s="1">
        <v>0.29166666666666669</v>
      </c>
      <c r="E4735">
        <v>12486</v>
      </c>
      <c r="F4735">
        <v>12493</v>
      </c>
      <c r="G4735">
        <v>12486</v>
      </c>
      <c r="H4735">
        <v>12488</v>
      </c>
      <c r="Z4735"/>
      <c r="AA4735"/>
      <c r="AC4735"/>
      <c r="AD4735"/>
    </row>
    <row r="4736" spans="4:30" x14ac:dyDescent="0.25">
      <c r="D4736" s="2">
        <v>0.33333333333333331</v>
      </c>
      <c r="E4736">
        <v>12489</v>
      </c>
      <c r="F4736">
        <v>12515</v>
      </c>
      <c r="G4736">
        <v>12467</v>
      </c>
      <c r="H4736">
        <v>12469</v>
      </c>
      <c r="J4736">
        <v>-20</v>
      </c>
      <c r="K4736">
        <v>0</v>
      </c>
      <c r="L4736">
        <v>48</v>
      </c>
      <c r="M4736">
        <v>-14</v>
      </c>
      <c r="N4736">
        <v>1</v>
      </c>
      <c r="R4736">
        <f>MAX(F4734:F4750)</f>
        <v>12515</v>
      </c>
      <c r="W4736">
        <f t="shared" ref="W4736:W4750" si="1636">ABS(M4736)</f>
        <v>14</v>
      </c>
      <c r="X4736">
        <f t="shared" ref="X4736:X4750" si="1637">ABS(J4736)</f>
        <v>20</v>
      </c>
      <c r="Y4736">
        <f t="shared" ref="Y4736:Y4750" si="1638">IF(R4736&lt;1000,ABS(R4736),0)</f>
        <v>0</v>
      </c>
      <c r="Z4736" s="22">
        <f t="shared" ref="Z4736:Z4750" si="1639">IF(N4736=1,0,ABS(N4736))</f>
        <v>0</v>
      </c>
      <c r="AA4736" s="22">
        <f t="shared" ref="AA4736:AA4750" si="1640">ABS(O4736)</f>
        <v>0</v>
      </c>
      <c r="AB4736">
        <f t="shared" ref="AB4736:AB4750" si="1641">IF(N4736=1,1,0)</f>
        <v>1</v>
      </c>
      <c r="AC4736" s="22">
        <f t="shared" ref="AC4736:AC4750" si="1642">IF(N4736=1,ABS(N4737),0)</f>
        <v>0.12549019607843137</v>
      </c>
      <c r="AD4736" s="22">
        <f t="shared" ref="AD4736:AD4750" si="1643">IF(N4736=1,0,ABS(O4737))</f>
        <v>0</v>
      </c>
    </row>
    <row r="4737" spans="3:30" x14ac:dyDescent="0.25">
      <c r="D4737" s="2">
        <v>0.375</v>
      </c>
      <c r="E4737">
        <v>12470</v>
      </c>
      <c r="F4737">
        <v>12495</v>
      </c>
      <c r="G4737">
        <v>12430</v>
      </c>
      <c r="H4737">
        <v>12472</v>
      </c>
      <c r="J4737">
        <v>2</v>
      </c>
      <c r="K4737">
        <f t="shared" ref="K4737:K4750" si="1644">K4736+J4738</f>
        <v>-24</v>
      </c>
      <c r="L4737">
        <v>65</v>
      </c>
      <c r="N4737">
        <f>IF(J4736&lt;0,MIN(K4737:K4750),MAX(K4737:K4750))/R4716</f>
        <v>-0.12549019607843137</v>
      </c>
      <c r="O4737">
        <f>IF(J4736&lt;0,MAX(K4737:K4750),MIN(K4737:K4750))/R4716</f>
        <v>2.3529411764705882E-2</v>
      </c>
      <c r="R4737">
        <f>MIN(G4734:G4750)</f>
        <v>12430</v>
      </c>
      <c r="W4737">
        <f t="shared" si="1636"/>
        <v>0</v>
      </c>
      <c r="X4737">
        <f t="shared" si="1637"/>
        <v>2</v>
      </c>
      <c r="Y4737">
        <f t="shared" si="1638"/>
        <v>0</v>
      </c>
      <c r="Z4737" s="22">
        <f t="shared" si="1639"/>
        <v>0.12549019607843137</v>
      </c>
      <c r="AA4737" s="22">
        <f t="shared" si="1640"/>
        <v>2.3529411764705882E-2</v>
      </c>
      <c r="AB4737">
        <f t="shared" si="1641"/>
        <v>0</v>
      </c>
      <c r="AC4737" s="22">
        <f t="shared" si="1642"/>
        <v>0</v>
      </c>
      <c r="AD4737" s="22">
        <f t="shared" si="1643"/>
        <v>0</v>
      </c>
    </row>
    <row r="4738" spans="3:30" x14ac:dyDescent="0.25">
      <c r="D4738" s="1">
        <v>0.41666666666666669</v>
      </c>
      <c r="E4738">
        <v>12473</v>
      </c>
      <c r="F4738">
        <v>12482</v>
      </c>
      <c r="G4738">
        <v>12448</v>
      </c>
      <c r="H4738">
        <v>12449</v>
      </c>
      <c r="J4738">
        <v>-24</v>
      </c>
      <c r="K4738">
        <f t="shared" si="1644"/>
        <v>-12</v>
      </c>
      <c r="L4738">
        <v>34</v>
      </c>
      <c r="R4738">
        <f>R4736-R4737</f>
        <v>85</v>
      </c>
      <c r="W4738">
        <f t="shared" si="1636"/>
        <v>0</v>
      </c>
      <c r="X4738">
        <f t="shared" si="1637"/>
        <v>24</v>
      </c>
      <c r="Y4738">
        <f t="shared" si="1638"/>
        <v>85</v>
      </c>
      <c r="Z4738" s="22">
        <f t="shared" si="1639"/>
        <v>0</v>
      </c>
      <c r="AA4738" s="22">
        <f t="shared" si="1640"/>
        <v>0</v>
      </c>
      <c r="AB4738">
        <f t="shared" si="1641"/>
        <v>0</v>
      </c>
      <c r="AC4738" s="22">
        <f t="shared" si="1642"/>
        <v>0</v>
      </c>
      <c r="AD4738" s="22">
        <f t="shared" si="1643"/>
        <v>0</v>
      </c>
    </row>
    <row r="4739" spans="3:30" x14ac:dyDescent="0.25">
      <c r="D4739" s="1">
        <v>0.45833333333333331</v>
      </c>
      <c r="E4739">
        <v>12449</v>
      </c>
      <c r="F4739">
        <v>12464</v>
      </c>
      <c r="G4739">
        <v>12445</v>
      </c>
      <c r="H4739">
        <v>12461</v>
      </c>
      <c r="J4739">
        <v>12</v>
      </c>
      <c r="K4739">
        <f t="shared" si="1644"/>
        <v>-32</v>
      </c>
      <c r="L4739">
        <v>19</v>
      </c>
      <c r="R4739">
        <v>85</v>
      </c>
      <c r="W4739">
        <f t="shared" si="1636"/>
        <v>0</v>
      </c>
      <c r="X4739">
        <f t="shared" si="1637"/>
        <v>12</v>
      </c>
      <c r="Y4739">
        <f t="shared" si="1638"/>
        <v>85</v>
      </c>
      <c r="Z4739" s="22">
        <f t="shared" si="1639"/>
        <v>0</v>
      </c>
      <c r="AA4739" s="22">
        <f t="shared" si="1640"/>
        <v>0</v>
      </c>
      <c r="AB4739">
        <f t="shared" si="1641"/>
        <v>0</v>
      </c>
      <c r="AC4739" s="22">
        <f t="shared" si="1642"/>
        <v>0</v>
      </c>
      <c r="AD4739" s="22">
        <f t="shared" si="1643"/>
        <v>0</v>
      </c>
    </row>
    <row r="4740" spans="3:30" x14ac:dyDescent="0.25">
      <c r="D4740" s="1">
        <v>0.5</v>
      </c>
      <c r="E4740">
        <v>12460</v>
      </c>
      <c r="F4740">
        <v>12461</v>
      </c>
      <c r="G4740">
        <v>12439</v>
      </c>
      <c r="H4740">
        <v>12440</v>
      </c>
      <c r="J4740">
        <v>-20</v>
      </c>
      <c r="K4740">
        <f t="shared" si="1644"/>
        <v>-16</v>
      </c>
      <c r="L4740">
        <v>22</v>
      </c>
      <c r="W4740">
        <f t="shared" si="1636"/>
        <v>0</v>
      </c>
      <c r="X4740">
        <f t="shared" si="1637"/>
        <v>20</v>
      </c>
      <c r="Y4740">
        <f t="shared" si="1638"/>
        <v>0</v>
      </c>
      <c r="Z4740" s="22">
        <f t="shared" si="1639"/>
        <v>0</v>
      </c>
      <c r="AA4740" s="22">
        <f t="shared" si="1640"/>
        <v>0</v>
      </c>
      <c r="AB4740">
        <f t="shared" si="1641"/>
        <v>0</v>
      </c>
      <c r="AC4740" s="22">
        <f t="shared" si="1642"/>
        <v>0</v>
      </c>
      <c r="AD4740" s="22">
        <f t="shared" si="1643"/>
        <v>0</v>
      </c>
    </row>
    <row r="4741" spans="3:30" x14ac:dyDescent="0.25">
      <c r="C4741">
        <v>1</v>
      </c>
      <c r="D4741" s="1">
        <v>0.54166666666666663</v>
      </c>
      <c r="E4741">
        <v>12439</v>
      </c>
      <c r="F4741">
        <v>12457</v>
      </c>
      <c r="G4741">
        <v>12439</v>
      </c>
      <c r="H4741">
        <v>12455</v>
      </c>
      <c r="J4741">
        <v>16</v>
      </c>
      <c r="K4741">
        <f t="shared" si="1644"/>
        <v>-3</v>
      </c>
      <c r="L4741">
        <v>18</v>
      </c>
      <c r="W4741">
        <f t="shared" si="1636"/>
        <v>0</v>
      </c>
      <c r="X4741">
        <f t="shared" si="1637"/>
        <v>16</v>
      </c>
      <c r="Y4741">
        <f t="shared" si="1638"/>
        <v>0</v>
      </c>
      <c r="Z4741" s="22">
        <f t="shared" si="1639"/>
        <v>0</v>
      </c>
      <c r="AA4741" s="22">
        <f t="shared" si="1640"/>
        <v>0</v>
      </c>
      <c r="AB4741">
        <f t="shared" si="1641"/>
        <v>0</v>
      </c>
      <c r="AC4741" s="22">
        <f t="shared" si="1642"/>
        <v>0</v>
      </c>
      <c r="AD4741" s="22">
        <f t="shared" si="1643"/>
        <v>0</v>
      </c>
    </row>
    <row r="4742" spans="3:30" x14ac:dyDescent="0.25">
      <c r="D4742" s="1">
        <v>0.58333333333333337</v>
      </c>
      <c r="E4742">
        <v>12455</v>
      </c>
      <c r="F4742">
        <v>12470</v>
      </c>
      <c r="G4742">
        <v>12452</v>
      </c>
      <c r="H4742">
        <v>12468</v>
      </c>
      <c r="J4742">
        <v>13</v>
      </c>
      <c r="K4742">
        <f t="shared" si="1644"/>
        <v>5</v>
      </c>
      <c r="L4742">
        <v>18</v>
      </c>
      <c r="W4742">
        <f t="shared" si="1636"/>
        <v>0</v>
      </c>
      <c r="X4742">
        <f t="shared" si="1637"/>
        <v>13</v>
      </c>
      <c r="Y4742">
        <f t="shared" si="1638"/>
        <v>0</v>
      </c>
      <c r="Z4742" s="22">
        <f t="shared" si="1639"/>
        <v>0</v>
      </c>
      <c r="AA4742" s="22">
        <f t="shared" si="1640"/>
        <v>0</v>
      </c>
      <c r="AB4742">
        <f t="shared" si="1641"/>
        <v>0</v>
      </c>
      <c r="AC4742" s="22">
        <f t="shared" si="1642"/>
        <v>0</v>
      </c>
      <c r="AD4742" s="22">
        <f t="shared" si="1643"/>
        <v>0</v>
      </c>
    </row>
    <row r="4743" spans="3:30" x14ac:dyDescent="0.25">
      <c r="D4743" s="1">
        <v>0.625</v>
      </c>
      <c r="E4743">
        <v>12468</v>
      </c>
      <c r="F4743">
        <v>12478</v>
      </c>
      <c r="G4743">
        <v>12464</v>
      </c>
      <c r="H4743">
        <v>12476</v>
      </c>
      <c r="J4743">
        <v>8</v>
      </c>
      <c r="K4743">
        <f t="shared" si="1644"/>
        <v>-10</v>
      </c>
      <c r="L4743">
        <v>14</v>
      </c>
      <c r="W4743">
        <f t="shared" si="1636"/>
        <v>0</v>
      </c>
      <c r="X4743">
        <f t="shared" si="1637"/>
        <v>8</v>
      </c>
      <c r="Y4743">
        <f t="shared" si="1638"/>
        <v>0</v>
      </c>
      <c r="Z4743" s="22">
        <f t="shared" si="1639"/>
        <v>0</v>
      </c>
      <c r="AA4743" s="22">
        <f t="shared" si="1640"/>
        <v>0</v>
      </c>
      <c r="AB4743">
        <f t="shared" si="1641"/>
        <v>0</v>
      </c>
      <c r="AC4743" s="22">
        <f t="shared" si="1642"/>
        <v>0</v>
      </c>
      <c r="AD4743" s="22">
        <f t="shared" si="1643"/>
        <v>0</v>
      </c>
    </row>
    <row r="4744" spans="3:30" x14ac:dyDescent="0.25">
      <c r="D4744" s="1">
        <v>0.66666666666666663</v>
      </c>
      <c r="E4744">
        <v>12477</v>
      </c>
      <c r="F4744">
        <v>12479</v>
      </c>
      <c r="G4744">
        <v>12449</v>
      </c>
      <c r="H4744">
        <v>12462</v>
      </c>
      <c r="J4744">
        <v>-15</v>
      </c>
      <c r="K4744">
        <f t="shared" si="1644"/>
        <v>2</v>
      </c>
      <c r="L4744">
        <v>30</v>
      </c>
      <c r="W4744">
        <f t="shared" si="1636"/>
        <v>0</v>
      </c>
      <c r="X4744">
        <f t="shared" si="1637"/>
        <v>15</v>
      </c>
      <c r="Y4744">
        <f t="shared" si="1638"/>
        <v>0</v>
      </c>
      <c r="Z4744" s="22">
        <f t="shared" si="1639"/>
        <v>0</v>
      </c>
      <c r="AA4744" s="22">
        <f t="shared" si="1640"/>
        <v>0</v>
      </c>
      <c r="AB4744">
        <f t="shared" si="1641"/>
        <v>0</v>
      </c>
      <c r="AC4744" s="22">
        <f t="shared" si="1642"/>
        <v>0</v>
      </c>
      <c r="AD4744" s="22">
        <f t="shared" si="1643"/>
        <v>0</v>
      </c>
    </row>
    <row r="4745" spans="3:30" x14ac:dyDescent="0.25">
      <c r="D4745" s="1">
        <v>0.70833333333333337</v>
      </c>
      <c r="E4745">
        <v>12461</v>
      </c>
      <c r="F4745">
        <v>12476</v>
      </c>
      <c r="G4745">
        <v>12454</v>
      </c>
      <c r="H4745">
        <v>12473</v>
      </c>
      <c r="J4745">
        <v>12</v>
      </c>
      <c r="K4745">
        <f t="shared" si="1644"/>
        <v>2</v>
      </c>
      <c r="L4745">
        <v>22</v>
      </c>
      <c r="W4745">
        <f t="shared" si="1636"/>
        <v>0</v>
      </c>
      <c r="X4745">
        <f t="shared" si="1637"/>
        <v>12</v>
      </c>
      <c r="Y4745">
        <f t="shared" si="1638"/>
        <v>0</v>
      </c>
      <c r="Z4745" s="22">
        <f t="shared" si="1639"/>
        <v>0</v>
      </c>
      <c r="AA4745" s="22">
        <f t="shared" si="1640"/>
        <v>0</v>
      </c>
      <c r="AB4745">
        <f t="shared" si="1641"/>
        <v>0</v>
      </c>
      <c r="AC4745" s="22">
        <f t="shared" si="1642"/>
        <v>0</v>
      </c>
      <c r="AD4745" s="22">
        <f t="shared" si="1643"/>
        <v>0</v>
      </c>
    </row>
    <row r="4746" spans="3:30" x14ac:dyDescent="0.25">
      <c r="D4746" s="1">
        <v>0.75</v>
      </c>
      <c r="E4746">
        <v>12473</v>
      </c>
      <c r="F4746">
        <v>12484</v>
      </c>
      <c r="G4746">
        <v>12465</v>
      </c>
      <c r="H4746">
        <v>12473</v>
      </c>
      <c r="J4746">
        <v>0</v>
      </c>
      <c r="K4746">
        <f t="shared" si="1644"/>
        <v>-2</v>
      </c>
      <c r="L4746">
        <v>19</v>
      </c>
      <c r="W4746">
        <f t="shared" si="1636"/>
        <v>0</v>
      </c>
      <c r="X4746">
        <f t="shared" si="1637"/>
        <v>0</v>
      </c>
      <c r="Y4746">
        <f t="shared" si="1638"/>
        <v>0</v>
      </c>
      <c r="Z4746" s="22">
        <f t="shared" si="1639"/>
        <v>0</v>
      </c>
      <c r="AA4746" s="22">
        <f t="shared" si="1640"/>
        <v>0</v>
      </c>
      <c r="AB4746">
        <f t="shared" si="1641"/>
        <v>0</v>
      </c>
      <c r="AC4746" s="22">
        <f t="shared" si="1642"/>
        <v>0</v>
      </c>
      <c r="AD4746" s="22">
        <f t="shared" si="1643"/>
        <v>0</v>
      </c>
    </row>
    <row r="4747" spans="3:30" x14ac:dyDescent="0.25">
      <c r="D4747" s="1">
        <v>0.79166666666666663</v>
      </c>
      <c r="E4747">
        <v>12473</v>
      </c>
      <c r="F4747">
        <v>12477</v>
      </c>
      <c r="G4747">
        <v>12468</v>
      </c>
      <c r="H4747">
        <v>12469</v>
      </c>
      <c r="J4747">
        <v>-4</v>
      </c>
      <c r="K4747">
        <f t="shared" si="1644"/>
        <v>3</v>
      </c>
      <c r="L4747">
        <v>9</v>
      </c>
      <c r="W4747">
        <f t="shared" si="1636"/>
        <v>0</v>
      </c>
      <c r="X4747">
        <f t="shared" si="1637"/>
        <v>4</v>
      </c>
      <c r="Y4747">
        <f t="shared" si="1638"/>
        <v>0</v>
      </c>
      <c r="Z4747" s="22">
        <f t="shared" si="1639"/>
        <v>0</v>
      </c>
      <c r="AA4747" s="22">
        <f t="shared" si="1640"/>
        <v>0</v>
      </c>
      <c r="AB4747">
        <f t="shared" si="1641"/>
        <v>0</v>
      </c>
      <c r="AC4747" s="22">
        <f t="shared" si="1642"/>
        <v>0</v>
      </c>
      <c r="AD4747" s="22">
        <f t="shared" si="1643"/>
        <v>0</v>
      </c>
    </row>
    <row r="4748" spans="3:30" x14ac:dyDescent="0.25">
      <c r="D4748" s="1">
        <v>0.83333333333333337</v>
      </c>
      <c r="E4748">
        <v>12469</v>
      </c>
      <c r="F4748">
        <v>12477</v>
      </c>
      <c r="G4748">
        <v>12469</v>
      </c>
      <c r="H4748">
        <v>12474</v>
      </c>
      <c r="J4748">
        <v>5</v>
      </c>
      <c r="K4748">
        <f t="shared" si="1644"/>
        <v>6</v>
      </c>
      <c r="L4748">
        <v>8</v>
      </c>
      <c r="W4748">
        <f t="shared" si="1636"/>
        <v>0</v>
      </c>
      <c r="X4748">
        <f t="shared" si="1637"/>
        <v>5</v>
      </c>
      <c r="Y4748">
        <f t="shared" si="1638"/>
        <v>0</v>
      </c>
      <c r="Z4748" s="22">
        <f t="shared" si="1639"/>
        <v>0</v>
      </c>
      <c r="AA4748" s="22">
        <f t="shared" si="1640"/>
        <v>0</v>
      </c>
      <c r="AB4748">
        <f t="shared" si="1641"/>
        <v>0</v>
      </c>
      <c r="AC4748" s="22">
        <f t="shared" si="1642"/>
        <v>0</v>
      </c>
      <c r="AD4748" s="22">
        <f t="shared" si="1643"/>
        <v>0</v>
      </c>
    </row>
    <row r="4749" spans="3:30" x14ac:dyDescent="0.25">
      <c r="D4749" s="1">
        <v>0.875</v>
      </c>
      <c r="E4749">
        <v>12474</v>
      </c>
      <c r="F4749">
        <v>12477</v>
      </c>
      <c r="G4749">
        <v>12473</v>
      </c>
      <c r="H4749">
        <v>12477</v>
      </c>
      <c r="J4749">
        <v>3</v>
      </c>
      <c r="K4749">
        <f t="shared" si="1644"/>
        <v>4</v>
      </c>
      <c r="L4749">
        <v>4</v>
      </c>
      <c r="W4749">
        <f t="shared" si="1636"/>
        <v>0</v>
      </c>
      <c r="X4749">
        <f t="shared" si="1637"/>
        <v>3</v>
      </c>
      <c r="Y4749">
        <f t="shared" si="1638"/>
        <v>0</v>
      </c>
      <c r="Z4749" s="22">
        <f t="shared" si="1639"/>
        <v>0</v>
      </c>
      <c r="AA4749" s="22">
        <f t="shared" si="1640"/>
        <v>0</v>
      </c>
      <c r="AB4749">
        <f t="shared" si="1641"/>
        <v>0</v>
      </c>
      <c r="AC4749" s="22">
        <f t="shared" si="1642"/>
        <v>0</v>
      </c>
      <c r="AD4749" s="22">
        <f t="shared" si="1643"/>
        <v>0</v>
      </c>
    </row>
    <row r="4750" spans="3:30" x14ac:dyDescent="0.25">
      <c r="D4750" s="2">
        <v>0.91666666666666663</v>
      </c>
      <c r="E4750">
        <v>12477</v>
      </c>
      <c r="F4750">
        <v>12486</v>
      </c>
      <c r="G4750">
        <v>12475</v>
      </c>
      <c r="H4750">
        <v>12475</v>
      </c>
      <c r="J4750">
        <v>-2</v>
      </c>
      <c r="K4750">
        <f t="shared" si="1644"/>
        <v>4</v>
      </c>
      <c r="L4750">
        <v>11</v>
      </c>
      <c r="W4750">
        <f t="shared" si="1636"/>
        <v>0</v>
      </c>
      <c r="X4750">
        <f t="shared" si="1637"/>
        <v>2</v>
      </c>
      <c r="Y4750">
        <f t="shared" si="1638"/>
        <v>0</v>
      </c>
      <c r="Z4750" s="22">
        <f t="shared" si="1639"/>
        <v>0</v>
      </c>
      <c r="AA4750" s="22">
        <f t="shared" si="1640"/>
        <v>0</v>
      </c>
      <c r="AB4750">
        <f t="shared" si="1641"/>
        <v>0</v>
      </c>
      <c r="AC4750" s="22">
        <f t="shared" si="1642"/>
        <v>0</v>
      </c>
      <c r="AD4750" s="22">
        <f t="shared" si="1643"/>
        <v>0</v>
      </c>
    </row>
    <row r="4751" spans="3:30" hidden="1" x14ac:dyDescent="0.25">
      <c r="D4751" s="1">
        <v>0.95833333333333337</v>
      </c>
      <c r="E4751">
        <v>12474</v>
      </c>
      <c r="F4751">
        <v>12474</v>
      </c>
      <c r="G4751">
        <v>12465</v>
      </c>
      <c r="H4751">
        <v>12466</v>
      </c>
      <c r="Z4751"/>
      <c r="AA4751"/>
      <c r="AC4751"/>
      <c r="AD4751"/>
    </row>
    <row r="4752" spans="3:30" hidden="1" x14ac:dyDescent="0.25">
      <c r="D4752" s="1">
        <v>4.1666666666666664E-2</v>
      </c>
      <c r="E4752">
        <v>12465</v>
      </c>
      <c r="F4752">
        <v>12472</v>
      </c>
      <c r="G4752">
        <v>12461</v>
      </c>
      <c r="H4752">
        <v>12469</v>
      </c>
      <c r="Z4752"/>
      <c r="AA4752"/>
      <c r="AC4752"/>
      <c r="AD4752"/>
    </row>
    <row r="4753" spans="3:30" hidden="1" x14ac:dyDescent="0.25">
      <c r="D4753" s="1">
        <v>8.3333333333333329E-2</v>
      </c>
      <c r="E4753">
        <v>12470</v>
      </c>
      <c r="F4753">
        <v>12472</v>
      </c>
      <c r="G4753">
        <v>12467</v>
      </c>
      <c r="H4753">
        <v>12469</v>
      </c>
      <c r="Z4753"/>
      <c r="AA4753"/>
      <c r="AC4753"/>
      <c r="AD4753"/>
    </row>
    <row r="4754" spans="3:30" hidden="1" x14ac:dyDescent="0.25">
      <c r="D4754" s="1">
        <v>0.125</v>
      </c>
      <c r="E4754">
        <v>12470</v>
      </c>
      <c r="F4754">
        <v>12478</v>
      </c>
      <c r="G4754">
        <v>12469</v>
      </c>
      <c r="H4754">
        <v>12473</v>
      </c>
      <c r="Z4754"/>
      <c r="AA4754"/>
      <c r="AC4754"/>
      <c r="AD4754"/>
    </row>
    <row r="4755" spans="3:30" hidden="1" x14ac:dyDescent="0.25">
      <c r="D4755" s="1">
        <v>0.16666666666666666</v>
      </c>
      <c r="E4755">
        <v>12473</v>
      </c>
      <c r="F4755">
        <v>12481</v>
      </c>
      <c r="G4755">
        <v>12471</v>
      </c>
      <c r="H4755">
        <v>12481</v>
      </c>
      <c r="Z4755"/>
      <c r="AA4755"/>
      <c r="AC4755"/>
      <c r="AD4755"/>
    </row>
    <row r="4756" spans="3:30" hidden="1" x14ac:dyDescent="0.25">
      <c r="D4756" s="1">
        <v>0.20833333333333334</v>
      </c>
      <c r="E4756">
        <v>12479</v>
      </c>
      <c r="F4756">
        <v>12482</v>
      </c>
      <c r="G4756">
        <v>12476</v>
      </c>
      <c r="H4756">
        <v>12482</v>
      </c>
      <c r="Z4756"/>
      <c r="AA4756"/>
      <c r="AC4756"/>
      <c r="AD4756"/>
    </row>
    <row r="4757" spans="3:30" hidden="1" x14ac:dyDescent="0.25">
      <c r="D4757" s="1">
        <v>0.25</v>
      </c>
      <c r="E4757">
        <v>12480</v>
      </c>
      <c r="F4757">
        <v>12482</v>
      </c>
      <c r="G4757">
        <v>12475</v>
      </c>
      <c r="H4757">
        <v>12476</v>
      </c>
      <c r="Z4757"/>
      <c r="AA4757"/>
      <c r="AC4757"/>
      <c r="AD4757"/>
    </row>
    <row r="4758" spans="3:30" hidden="1" x14ac:dyDescent="0.25">
      <c r="D4758" s="1">
        <v>0.29166666666666669</v>
      </c>
      <c r="E4758">
        <v>12476</v>
      </c>
      <c r="F4758">
        <v>12481</v>
      </c>
      <c r="G4758">
        <v>12472</v>
      </c>
      <c r="H4758">
        <v>12481</v>
      </c>
      <c r="Z4758"/>
      <c r="AA4758"/>
      <c r="AC4758"/>
      <c r="AD4758"/>
    </row>
    <row r="4759" spans="3:30" x14ac:dyDescent="0.25">
      <c r="D4759" s="2">
        <v>0.33333333333333331</v>
      </c>
      <c r="E4759">
        <v>12481</v>
      </c>
      <c r="F4759">
        <v>12486</v>
      </c>
      <c r="G4759">
        <v>12478</v>
      </c>
      <c r="H4759">
        <v>12478</v>
      </c>
      <c r="J4759">
        <v>-3</v>
      </c>
      <c r="K4759">
        <v>0</v>
      </c>
      <c r="L4759">
        <v>8</v>
      </c>
      <c r="M4759">
        <v>-48</v>
      </c>
      <c r="N4759">
        <v>1</v>
      </c>
      <c r="R4759">
        <f>MAX(F4757:F4773)</f>
        <v>12487</v>
      </c>
      <c r="W4759">
        <f t="shared" ref="W4759:W4773" si="1645">ABS(M4759)</f>
        <v>48</v>
      </c>
      <c r="X4759">
        <f t="shared" ref="X4759:X4773" si="1646">ABS(J4759)</f>
        <v>3</v>
      </c>
      <c r="Y4759">
        <f t="shared" ref="Y4759:Y4773" si="1647">IF(R4759&lt;1000,ABS(R4759),0)</f>
        <v>0</v>
      </c>
      <c r="Z4759" s="22">
        <f t="shared" ref="Z4759:Z4773" si="1648">IF(N4759=1,0,ABS(N4759))</f>
        <v>0</v>
      </c>
      <c r="AA4759" s="22">
        <f t="shared" ref="AA4759:AA4773" si="1649">ABS(O4759)</f>
        <v>0</v>
      </c>
      <c r="AB4759">
        <f t="shared" ref="AB4759:AB4773" si="1650">IF(N4759=1,1,0)</f>
        <v>1</v>
      </c>
      <c r="AC4759" s="22">
        <f t="shared" ref="AC4759:AC4773" si="1651">IF(N4759=1,ABS(N4760),0)</f>
        <v>0.41176470588235292</v>
      </c>
      <c r="AD4759" s="22">
        <f t="shared" ref="AD4759:AD4773" si="1652">IF(N4759=1,0,ABS(O4760))</f>
        <v>0</v>
      </c>
    </row>
    <row r="4760" spans="3:30" x14ac:dyDescent="0.25">
      <c r="D4760" s="2">
        <v>0.375</v>
      </c>
      <c r="E4760">
        <v>12479</v>
      </c>
      <c r="F4760">
        <v>12487</v>
      </c>
      <c r="G4760">
        <v>12464</v>
      </c>
      <c r="H4760">
        <v>12471</v>
      </c>
      <c r="J4760">
        <v>-8</v>
      </c>
      <c r="K4760">
        <f t="shared" ref="K4760:K4773" si="1653">K4759+J4761</f>
        <v>-8</v>
      </c>
      <c r="L4760">
        <v>23</v>
      </c>
      <c r="N4760">
        <f>IF(J4759&lt;0,MIN(K4760:K4773),MAX(K4760:K4773))/R4739</f>
        <v>-0.41176470588235292</v>
      </c>
      <c r="O4760">
        <f>IF(J4759&lt;0,MAX(K4760:K4773),MIN(K4760:K4773))/R4739</f>
        <v>0.16470588235294117</v>
      </c>
      <c r="R4760">
        <f>MIN(G4757:G4773)</f>
        <v>12429</v>
      </c>
      <c r="W4760">
        <f t="shared" si="1645"/>
        <v>0</v>
      </c>
      <c r="X4760">
        <f t="shared" si="1646"/>
        <v>8</v>
      </c>
      <c r="Y4760">
        <f t="shared" si="1647"/>
        <v>0</v>
      </c>
      <c r="Z4760" s="22">
        <f t="shared" si="1648"/>
        <v>0.41176470588235292</v>
      </c>
      <c r="AA4760" s="22">
        <f t="shared" si="1649"/>
        <v>0.16470588235294117</v>
      </c>
      <c r="AB4760">
        <f t="shared" si="1650"/>
        <v>0</v>
      </c>
      <c r="AC4760" s="22">
        <f t="shared" si="1651"/>
        <v>0</v>
      </c>
      <c r="AD4760" s="22">
        <f t="shared" si="1652"/>
        <v>0</v>
      </c>
    </row>
    <row r="4761" spans="3:30" x14ac:dyDescent="0.25">
      <c r="D4761" s="1">
        <v>0.41666666666666669</v>
      </c>
      <c r="E4761">
        <v>12471</v>
      </c>
      <c r="F4761">
        <v>12471</v>
      </c>
      <c r="G4761">
        <v>12454</v>
      </c>
      <c r="H4761">
        <v>12463</v>
      </c>
      <c r="J4761">
        <v>-8</v>
      </c>
      <c r="K4761">
        <f t="shared" si="1653"/>
        <v>-6</v>
      </c>
      <c r="L4761">
        <v>17</v>
      </c>
      <c r="R4761">
        <f>R4759-R4760</f>
        <v>58</v>
      </c>
      <c r="W4761">
        <f t="shared" si="1645"/>
        <v>0</v>
      </c>
      <c r="X4761">
        <f t="shared" si="1646"/>
        <v>8</v>
      </c>
      <c r="Y4761">
        <f t="shared" si="1647"/>
        <v>58</v>
      </c>
      <c r="Z4761" s="22">
        <f t="shared" si="1648"/>
        <v>0</v>
      </c>
      <c r="AA4761" s="22">
        <f t="shared" si="1649"/>
        <v>0</v>
      </c>
      <c r="AB4761">
        <f t="shared" si="1650"/>
        <v>0</v>
      </c>
      <c r="AC4761" s="22">
        <f t="shared" si="1651"/>
        <v>0</v>
      </c>
      <c r="AD4761" s="22">
        <f t="shared" si="1652"/>
        <v>0</v>
      </c>
    </row>
    <row r="4762" spans="3:30" x14ac:dyDescent="0.25">
      <c r="D4762" s="1">
        <v>0.45833333333333331</v>
      </c>
      <c r="E4762">
        <v>12463</v>
      </c>
      <c r="F4762">
        <v>12471</v>
      </c>
      <c r="G4762">
        <v>12459</v>
      </c>
      <c r="H4762">
        <v>12465</v>
      </c>
      <c r="J4762">
        <v>2</v>
      </c>
      <c r="K4762">
        <f t="shared" si="1653"/>
        <v>-10</v>
      </c>
      <c r="L4762">
        <v>12</v>
      </c>
      <c r="R4762">
        <v>58</v>
      </c>
      <c r="W4762">
        <f t="shared" si="1645"/>
        <v>0</v>
      </c>
      <c r="X4762">
        <f t="shared" si="1646"/>
        <v>2</v>
      </c>
      <c r="Y4762">
        <f t="shared" si="1647"/>
        <v>58</v>
      </c>
      <c r="Z4762" s="22">
        <f t="shared" si="1648"/>
        <v>0</v>
      </c>
      <c r="AA4762" s="22">
        <f t="shared" si="1649"/>
        <v>0</v>
      </c>
      <c r="AB4762">
        <f t="shared" si="1650"/>
        <v>0</v>
      </c>
      <c r="AC4762" s="22">
        <f t="shared" si="1651"/>
        <v>0</v>
      </c>
      <c r="AD4762" s="22">
        <f t="shared" si="1652"/>
        <v>0</v>
      </c>
    </row>
    <row r="4763" spans="3:30" x14ac:dyDescent="0.25">
      <c r="D4763" s="1">
        <v>0.5</v>
      </c>
      <c r="E4763">
        <v>12465</v>
      </c>
      <c r="F4763">
        <v>12469</v>
      </c>
      <c r="G4763">
        <v>12454</v>
      </c>
      <c r="H4763">
        <v>12461</v>
      </c>
      <c r="J4763">
        <v>-4</v>
      </c>
      <c r="K4763">
        <f t="shared" si="1653"/>
        <v>-24</v>
      </c>
      <c r="L4763">
        <v>15</v>
      </c>
      <c r="W4763">
        <f t="shared" si="1645"/>
        <v>0</v>
      </c>
      <c r="X4763">
        <f t="shared" si="1646"/>
        <v>4</v>
      </c>
      <c r="Y4763">
        <f t="shared" si="1647"/>
        <v>0</v>
      </c>
      <c r="Z4763" s="22">
        <f t="shared" si="1648"/>
        <v>0</v>
      </c>
      <c r="AA4763" s="22">
        <f t="shared" si="1649"/>
        <v>0</v>
      </c>
      <c r="AB4763">
        <f t="shared" si="1650"/>
        <v>0</v>
      </c>
      <c r="AC4763" s="22">
        <f t="shared" si="1651"/>
        <v>0</v>
      </c>
      <c r="AD4763" s="22">
        <f t="shared" si="1652"/>
        <v>0</v>
      </c>
    </row>
    <row r="4764" spans="3:30" x14ac:dyDescent="0.25">
      <c r="C4764">
        <v>1</v>
      </c>
      <c r="D4764" s="1">
        <v>0.54166666666666663</v>
      </c>
      <c r="E4764">
        <v>12461</v>
      </c>
      <c r="F4764">
        <v>12465</v>
      </c>
      <c r="G4764">
        <v>12443</v>
      </c>
      <c r="H4764">
        <v>12447</v>
      </c>
      <c r="J4764">
        <v>-14</v>
      </c>
      <c r="K4764">
        <f t="shared" si="1653"/>
        <v>-18</v>
      </c>
      <c r="L4764">
        <v>22</v>
      </c>
      <c r="W4764">
        <f t="shared" si="1645"/>
        <v>0</v>
      </c>
      <c r="X4764">
        <f t="shared" si="1646"/>
        <v>14</v>
      </c>
      <c r="Y4764">
        <f t="shared" si="1647"/>
        <v>0</v>
      </c>
      <c r="Z4764" s="22">
        <f t="shared" si="1648"/>
        <v>0</v>
      </c>
      <c r="AA4764" s="22">
        <f t="shared" si="1649"/>
        <v>0</v>
      </c>
      <c r="AB4764">
        <f t="shared" si="1650"/>
        <v>0</v>
      </c>
      <c r="AC4764" s="22">
        <f t="shared" si="1651"/>
        <v>0</v>
      </c>
      <c r="AD4764" s="22">
        <f t="shared" si="1652"/>
        <v>0</v>
      </c>
    </row>
    <row r="4765" spans="3:30" x14ac:dyDescent="0.25">
      <c r="D4765" s="1">
        <v>0.58333333333333337</v>
      </c>
      <c r="E4765">
        <v>12447</v>
      </c>
      <c r="F4765">
        <v>12456</v>
      </c>
      <c r="G4765">
        <v>12446</v>
      </c>
      <c r="H4765">
        <v>12453</v>
      </c>
      <c r="J4765">
        <v>6</v>
      </c>
      <c r="K4765">
        <f t="shared" si="1653"/>
        <v>-10</v>
      </c>
      <c r="L4765">
        <v>10</v>
      </c>
      <c r="W4765">
        <f t="shared" si="1645"/>
        <v>0</v>
      </c>
      <c r="X4765">
        <f t="shared" si="1646"/>
        <v>6</v>
      </c>
      <c r="Y4765">
        <f t="shared" si="1647"/>
        <v>0</v>
      </c>
      <c r="Z4765" s="22">
        <f t="shared" si="1648"/>
        <v>0</v>
      </c>
      <c r="AA4765" s="22">
        <f t="shared" si="1649"/>
        <v>0</v>
      </c>
      <c r="AB4765">
        <f t="shared" si="1650"/>
        <v>0</v>
      </c>
      <c r="AC4765" s="22">
        <f t="shared" si="1651"/>
        <v>0</v>
      </c>
      <c r="AD4765" s="22">
        <f t="shared" si="1652"/>
        <v>0</v>
      </c>
    </row>
    <row r="4766" spans="3:30" x14ac:dyDescent="0.25">
      <c r="D4766" s="1">
        <v>0.625</v>
      </c>
      <c r="E4766">
        <v>12452</v>
      </c>
      <c r="F4766">
        <v>12464</v>
      </c>
      <c r="G4766">
        <v>12444</v>
      </c>
      <c r="H4766">
        <v>12460</v>
      </c>
      <c r="J4766">
        <v>8</v>
      </c>
      <c r="K4766">
        <f t="shared" si="1653"/>
        <v>-2</v>
      </c>
      <c r="L4766">
        <v>20</v>
      </c>
      <c r="W4766">
        <f t="shared" si="1645"/>
        <v>0</v>
      </c>
      <c r="X4766">
        <f t="shared" si="1646"/>
        <v>8</v>
      </c>
      <c r="Y4766">
        <f t="shared" si="1647"/>
        <v>0</v>
      </c>
      <c r="Z4766" s="22">
        <f t="shared" si="1648"/>
        <v>0</v>
      </c>
      <c r="AA4766" s="22">
        <f t="shared" si="1649"/>
        <v>0</v>
      </c>
      <c r="AB4766">
        <f t="shared" si="1650"/>
        <v>0</v>
      </c>
      <c r="AC4766" s="22">
        <f t="shared" si="1651"/>
        <v>0</v>
      </c>
      <c r="AD4766" s="22">
        <f t="shared" si="1652"/>
        <v>0</v>
      </c>
    </row>
    <row r="4767" spans="3:30" x14ac:dyDescent="0.25">
      <c r="D4767" s="1">
        <v>0.66666666666666663</v>
      </c>
      <c r="E4767">
        <v>12460</v>
      </c>
      <c r="F4767">
        <v>12471</v>
      </c>
      <c r="G4767">
        <v>12455</v>
      </c>
      <c r="H4767">
        <v>12468</v>
      </c>
      <c r="J4767">
        <v>8</v>
      </c>
      <c r="K4767">
        <f t="shared" si="1653"/>
        <v>14</v>
      </c>
      <c r="L4767">
        <v>16</v>
      </c>
      <c r="W4767">
        <f t="shared" si="1645"/>
        <v>0</v>
      </c>
      <c r="X4767">
        <f t="shared" si="1646"/>
        <v>8</v>
      </c>
      <c r="Y4767">
        <f t="shared" si="1647"/>
        <v>0</v>
      </c>
      <c r="Z4767" s="22">
        <f t="shared" si="1648"/>
        <v>0</v>
      </c>
      <c r="AA4767" s="22">
        <f t="shared" si="1649"/>
        <v>0</v>
      </c>
      <c r="AB4767">
        <f t="shared" si="1650"/>
        <v>0</v>
      </c>
      <c r="AC4767" s="22">
        <f t="shared" si="1651"/>
        <v>0</v>
      </c>
      <c r="AD4767" s="22">
        <f t="shared" si="1652"/>
        <v>0</v>
      </c>
    </row>
    <row r="4768" spans="3:30" x14ac:dyDescent="0.25">
      <c r="D4768" s="1">
        <v>0.70833333333333337</v>
      </c>
      <c r="E4768">
        <v>12468</v>
      </c>
      <c r="F4768">
        <v>12484</v>
      </c>
      <c r="G4768">
        <v>12466</v>
      </c>
      <c r="H4768">
        <v>12484</v>
      </c>
      <c r="J4768">
        <v>16</v>
      </c>
      <c r="K4768">
        <f t="shared" si="1653"/>
        <v>-6</v>
      </c>
      <c r="L4768">
        <v>18</v>
      </c>
      <c r="W4768">
        <f t="shared" si="1645"/>
        <v>0</v>
      </c>
      <c r="X4768">
        <f t="shared" si="1646"/>
        <v>16</v>
      </c>
      <c r="Y4768">
        <f t="shared" si="1647"/>
        <v>0</v>
      </c>
      <c r="Z4768" s="22">
        <f t="shared" si="1648"/>
        <v>0</v>
      </c>
      <c r="AA4768" s="22">
        <f t="shared" si="1649"/>
        <v>0</v>
      </c>
      <c r="AB4768">
        <f t="shared" si="1650"/>
        <v>0</v>
      </c>
      <c r="AC4768" s="22">
        <f t="shared" si="1651"/>
        <v>0</v>
      </c>
      <c r="AD4768" s="22">
        <f t="shared" si="1652"/>
        <v>0</v>
      </c>
    </row>
    <row r="4769" spans="4:30" x14ac:dyDescent="0.25">
      <c r="D4769" s="1">
        <v>0.75</v>
      </c>
      <c r="E4769">
        <v>12483</v>
      </c>
      <c r="F4769">
        <v>12485</v>
      </c>
      <c r="G4769">
        <v>12457</v>
      </c>
      <c r="H4769">
        <v>12463</v>
      </c>
      <c r="J4769">
        <v>-20</v>
      </c>
      <c r="K4769">
        <f t="shared" si="1653"/>
        <v>-4</v>
      </c>
      <c r="L4769">
        <v>28</v>
      </c>
      <c r="W4769">
        <f t="shared" si="1645"/>
        <v>0</v>
      </c>
      <c r="X4769">
        <f t="shared" si="1646"/>
        <v>20</v>
      </c>
      <c r="Y4769">
        <f t="shared" si="1647"/>
        <v>0</v>
      </c>
      <c r="Z4769" s="22">
        <f t="shared" si="1648"/>
        <v>0</v>
      </c>
      <c r="AA4769" s="22">
        <f t="shared" si="1649"/>
        <v>0</v>
      </c>
      <c r="AB4769">
        <f t="shared" si="1650"/>
        <v>0</v>
      </c>
      <c r="AC4769" s="22">
        <f t="shared" si="1651"/>
        <v>0</v>
      </c>
      <c r="AD4769" s="22">
        <f t="shared" si="1652"/>
        <v>0</v>
      </c>
    </row>
    <row r="4770" spans="4:30" x14ac:dyDescent="0.25">
      <c r="D4770" s="1">
        <v>0.79166666666666663</v>
      </c>
      <c r="E4770">
        <v>12462</v>
      </c>
      <c r="F4770">
        <v>12468</v>
      </c>
      <c r="G4770">
        <v>12457</v>
      </c>
      <c r="H4770">
        <v>12464</v>
      </c>
      <c r="J4770">
        <v>2</v>
      </c>
      <c r="K4770">
        <f t="shared" si="1653"/>
        <v>-14</v>
      </c>
      <c r="L4770">
        <v>11</v>
      </c>
      <c r="W4770">
        <f t="shared" si="1645"/>
        <v>0</v>
      </c>
      <c r="X4770">
        <f t="shared" si="1646"/>
        <v>2</v>
      </c>
      <c r="Y4770">
        <f t="shared" si="1647"/>
        <v>0</v>
      </c>
      <c r="Z4770" s="22">
        <f t="shared" si="1648"/>
        <v>0</v>
      </c>
      <c r="AA4770" s="22">
        <f t="shared" si="1649"/>
        <v>0</v>
      </c>
      <c r="AB4770">
        <f t="shared" si="1650"/>
        <v>0</v>
      </c>
      <c r="AC4770" s="22">
        <f t="shared" si="1651"/>
        <v>0</v>
      </c>
      <c r="AD4770" s="22">
        <f t="shared" si="1652"/>
        <v>0</v>
      </c>
    </row>
    <row r="4771" spans="4:30" x14ac:dyDescent="0.25">
      <c r="D4771" s="1">
        <v>0.83333333333333337</v>
      </c>
      <c r="E4771">
        <v>12464</v>
      </c>
      <c r="F4771">
        <v>12471</v>
      </c>
      <c r="G4771">
        <v>12452</v>
      </c>
      <c r="H4771">
        <v>12454</v>
      </c>
      <c r="J4771">
        <v>-10</v>
      </c>
      <c r="K4771">
        <f t="shared" si="1653"/>
        <v>-14</v>
      </c>
      <c r="L4771">
        <v>19</v>
      </c>
      <c r="W4771">
        <f t="shared" si="1645"/>
        <v>0</v>
      </c>
      <c r="X4771">
        <f t="shared" si="1646"/>
        <v>10</v>
      </c>
      <c r="Y4771">
        <f t="shared" si="1647"/>
        <v>0</v>
      </c>
      <c r="Z4771" s="22">
        <f t="shared" si="1648"/>
        <v>0</v>
      </c>
      <c r="AA4771" s="22">
        <f t="shared" si="1649"/>
        <v>0</v>
      </c>
      <c r="AB4771">
        <f t="shared" si="1650"/>
        <v>0</v>
      </c>
      <c r="AC4771" s="22">
        <f t="shared" si="1651"/>
        <v>0</v>
      </c>
      <c r="AD4771" s="22">
        <f t="shared" si="1652"/>
        <v>0</v>
      </c>
    </row>
    <row r="4772" spans="4:30" x14ac:dyDescent="0.25">
      <c r="D4772" s="1">
        <v>0.875</v>
      </c>
      <c r="E4772">
        <v>12454</v>
      </c>
      <c r="F4772">
        <v>12463</v>
      </c>
      <c r="G4772">
        <v>12451</v>
      </c>
      <c r="H4772">
        <v>12454</v>
      </c>
      <c r="J4772">
        <v>0</v>
      </c>
      <c r="K4772">
        <f t="shared" si="1653"/>
        <v>-35</v>
      </c>
      <c r="L4772">
        <v>12</v>
      </c>
      <c r="W4772">
        <f t="shared" si="1645"/>
        <v>0</v>
      </c>
      <c r="X4772">
        <f t="shared" si="1646"/>
        <v>0</v>
      </c>
      <c r="Y4772">
        <f t="shared" si="1647"/>
        <v>0</v>
      </c>
      <c r="Z4772" s="22">
        <f t="shared" si="1648"/>
        <v>0</v>
      </c>
      <c r="AA4772" s="22">
        <f t="shared" si="1649"/>
        <v>0</v>
      </c>
      <c r="AB4772">
        <f t="shared" si="1650"/>
        <v>0</v>
      </c>
      <c r="AC4772" s="22">
        <f t="shared" si="1651"/>
        <v>0</v>
      </c>
      <c r="AD4772" s="22">
        <f t="shared" si="1652"/>
        <v>0</v>
      </c>
    </row>
    <row r="4773" spans="4:30" x14ac:dyDescent="0.25">
      <c r="D4773" s="2">
        <v>0.91666666666666663</v>
      </c>
      <c r="E4773">
        <v>12454</v>
      </c>
      <c r="F4773">
        <v>12460</v>
      </c>
      <c r="G4773">
        <v>12429</v>
      </c>
      <c r="H4773">
        <v>12433</v>
      </c>
      <c r="J4773">
        <v>-21</v>
      </c>
      <c r="K4773">
        <f t="shared" si="1653"/>
        <v>-35</v>
      </c>
      <c r="L4773">
        <v>31</v>
      </c>
      <c r="W4773">
        <f t="shared" si="1645"/>
        <v>0</v>
      </c>
      <c r="X4773">
        <f t="shared" si="1646"/>
        <v>21</v>
      </c>
      <c r="Y4773">
        <f t="shared" si="1647"/>
        <v>0</v>
      </c>
      <c r="Z4773" s="22">
        <f t="shared" si="1648"/>
        <v>0</v>
      </c>
      <c r="AA4773" s="22">
        <f t="shared" si="1649"/>
        <v>0</v>
      </c>
      <c r="AB4773">
        <f t="shared" si="1650"/>
        <v>0</v>
      </c>
      <c r="AC4773" s="22">
        <f t="shared" si="1651"/>
        <v>0</v>
      </c>
      <c r="AD4773" s="22">
        <f t="shared" si="1652"/>
        <v>0</v>
      </c>
    </row>
    <row r="4774" spans="4:30" hidden="1" x14ac:dyDescent="0.25">
      <c r="D4774" s="1">
        <v>0.95833333333333337</v>
      </c>
      <c r="E4774">
        <v>12431</v>
      </c>
      <c r="F4774">
        <v>12434</v>
      </c>
      <c r="G4774">
        <v>12416</v>
      </c>
      <c r="H4774">
        <v>12416</v>
      </c>
      <c r="Z4774"/>
      <c r="AA4774"/>
      <c r="AC4774"/>
      <c r="AD4774"/>
    </row>
    <row r="4775" spans="4:30" hidden="1" x14ac:dyDescent="0.25">
      <c r="D4775" s="1">
        <v>4.1666666666666664E-2</v>
      </c>
      <c r="E4775">
        <v>12418</v>
      </c>
      <c r="F4775">
        <v>12433</v>
      </c>
      <c r="G4775">
        <v>12416</v>
      </c>
      <c r="H4775">
        <v>12433</v>
      </c>
      <c r="Z4775"/>
      <c r="AA4775"/>
      <c r="AC4775"/>
      <c r="AD4775"/>
    </row>
    <row r="4776" spans="4:30" hidden="1" x14ac:dyDescent="0.25">
      <c r="D4776" s="1">
        <v>8.3333333333333329E-2</v>
      </c>
      <c r="E4776">
        <v>12433</v>
      </c>
      <c r="F4776">
        <v>12441</v>
      </c>
      <c r="G4776">
        <v>12429</v>
      </c>
      <c r="H4776">
        <v>12434</v>
      </c>
      <c r="Z4776"/>
      <c r="AA4776"/>
      <c r="AC4776"/>
      <c r="AD4776"/>
    </row>
    <row r="4777" spans="4:30" hidden="1" x14ac:dyDescent="0.25">
      <c r="D4777" s="1">
        <v>0.125</v>
      </c>
      <c r="E4777">
        <v>12435</v>
      </c>
      <c r="F4777">
        <v>12441</v>
      </c>
      <c r="G4777">
        <v>12434</v>
      </c>
      <c r="H4777">
        <v>12438</v>
      </c>
      <c r="Z4777"/>
      <c r="AA4777"/>
      <c r="AC4777"/>
      <c r="AD4777"/>
    </row>
    <row r="4778" spans="4:30" hidden="1" x14ac:dyDescent="0.25">
      <c r="D4778" s="1">
        <v>0.16666666666666666</v>
      </c>
      <c r="E4778">
        <v>12438</v>
      </c>
      <c r="F4778">
        <v>12441</v>
      </c>
      <c r="G4778">
        <v>12436</v>
      </c>
      <c r="H4778">
        <v>12436</v>
      </c>
      <c r="Z4778"/>
      <c r="AA4778"/>
      <c r="AC4778"/>
      <c r="AD4778"/>
    </row>
    <row r="4779" spans="4:30" hidden="1" x14ac:dyDescent="0.25">
      <c r="D4779" s="1">
        <v>0.20833333333333334</v>
      </c>
      <c r="E4779">
        <v>12435</v>
      </c>
      <c r="F4779">
        <v>12443</v>
      </c>
      <c r="G4779">
        <v>12433</v>
      </c>
      <c r="H4779">
        <v>12443</v>
      </c>
      <c r="Z4779"/>
      <c r="AA4779"/>
      <c r="AC4779"/>
      <c r="AD4779"/>
    </row>
    <row r="4780" spans="4:30" hidden="1" x14ac:dyDescent="0.25">
      <c r="D4780" s="1">
        <v>0.25</v>
      </c>
      <c r="E4780">
        <v>12442</v>
      </c>
      <c r="F4780">
        <v>12444</v>
      </c>
      <c r="G4780">
        <v>12439</v>
      </c>
      <c r="H4780">
        <v>12440</v>
      </c>
      <c r="Z4780"/>
      <c r="AA4780"/>
      <c r="AC4780"/>
      <c r="AD4780"/>
    </row>
    <row r="4781" spans="4:30" hidden="1" x14ac:dyDescent="0.25">
      <c r="D4781" s="1">
        <v>0.29166666666666669</v>
      </c>
      <c r="E4781">
        <v>12441</v>
      </c>
      <c r="F4781">
        <v>12443</v>
      </c>
      <c r="G4781">
        <v>12439</v>
      </c>
      <c r="H4781">
        <v>12440</v>
      </c>
      <c r="Z4781"/>
      <c r="AA4781"/>
      <c r="AC4781"/>
      <c r="AD4781"/>
    </row>
    <row r="4782" spans="4:30" x14ac:dyDescent="0.25">
      <c r="D4782" s="2">
        <v>0.33333333333333331</v>
      </c>
      <c r="E4782">
        <v>12440</v>
      </c>
      <c r="F4782">
        <v>12445</v>
      </c>
      <c r="G4782">
        <v>12431</v>
      </c>
      <c r="H4782">
        <v>12433</v>
      </c>
      <c r="J4782">
        <v>-7</v>
      </c>
      <c r="K4782">
        <v>0</v>
      </c>
      <c r="L4782">
        <v>14</v>
      </c>
      <c r="M4782">
        <v>5</v>
      </c>
      <c r="R4782">
        <f>MAX(F4780:F4796)</f>
        <v>12477</v>
      </c>
      <c r="W4782">
        <f t="shared" ref="W4782:W4796" si="1654">ABS(M4782)</f>
        <v>5</v>
      </c>
      <c r="X4782">
        <f t="shared" ref="X4782:X4796" si="1655">ABS(J4782)</f>
        <v>7</v>
      </c>
      <c r="Y4782">
        <f t="shared" ref="Y4782:Y4796" si="1656">IF(R4782&lt;1000,ABS(R4782),0)</f>
        <v>0</v>
      </c>
      <c r="Z4782" s="22">
        <f t="shared" ref="Z4782:Z4796" si="1657">IF(N4782=1,0,ABS(N4782))</f>
        <v>0</v>
      </c>
      <c r="AA4782" s="22">
        <f t="shared" ref="AA4782:AA4796" si="1658">ABS(O4782)</f>
        <v>0</v>
      </c>
      <c r="AB4782">
        <f t="shared" ref="AB4782:AB4796" si="1659">IF(N4782=1,1,0)</f>
        <v>0</v>
      </c>
      <c r="AC4782" s="22">
        <f t="shared" ref="AC4782:AC4796" si="1660">IF(N4782=1,ABS(N4783),0)</f>
        <v>0</v>
      </c>
      <c r="AD4782" s="22">
        <f t="shared" ref="AD4782:AD4796" si="1661">IF(N4782=1,0,ABS(O4783))</f>
        <v>0.51724137931034486</v>
      </c>
    </row>
    <row r="4783" spans="4:30" x14ac:dyDescent="0.25">
      <c r="D4783" s="2">
        <v>0.375</v>
      </c>
      <c r="E4783">
        <v>12434</v>
      </c>
      <c r="F4783">
        <v>12451</v>
      </c>
      <c r="G4783">
        <v>12434</v>
      </c>
      <c r="H4783">
        <v>12442</v>
      </c>
      <c r="J4783">
        <v>8</v>
      </c>
      <c r="K4783">
        <f t="shared" ref="K4783:K4796" si="1662">K4782+J4784</f>
        <v>-4</v>
      </c>
      <c r="L4783">
        <v>17</v>
      </c>
      <c r="N4783">
        <f>IF(J4782&lt;0,MIN(K4783:K4796),MAX(K4783:K4796))/R4762</f>
        <v>-0.20689655172413793</v>
      </c>
      <c r="O4783">
        <f>IF(J4782&lt;0,MAX(K4783:K4796),MIN(K4783:K4796))/R4762</f>
        <v>0.51724137931034486</v>
      </c>
      <c r="R4783">
        <f>MIN(G4780:G4796)</f>
        <v>12427</v>
      </c>
      <c r="W4783">
        <f t="shared" si="1654"/>
        <v>0</v>
      </c>
      <c r="X4783">
        <f t="shared" si="1655"/>
        <v>8</v>
      </c>
      <c r="Y4783">
        <f t="shared" si="1656"/>
        <v>0</v>
      </c>
      <c r="Z4783" s="22">
        <f t="shared" si="1657"/>
        <v>0.20689655172413793</v>
      </c>
      <c r="AA4783" s="22">
        <f t="shared" si="1658"/>
        <v>0.51724137931034486</v>
      </c>
      <c r="AB4783">
        <f t="shared" si="1659"/>
        <v>0</v>
      </c>
      <c r="AC4783" s="22">
        <f t="shared" si="1660"/>
        <v>0</v>
      </c>
      <c r="AD4783" s="22">
        <f t="shared" si="1661"/>
        <v>0</v>
      </c>
    </row>
    <row r="4784" spans="4:30" x14ac:dyDescent="0.25">
      <c r="D4784" s="1">
        <v>0.41666666666666669</v>
      </c>
      <c r="E4784">
        <v>12441</v>
      </c>
      <c r="F4784">
        <v>12449</v>
      </c>
      <c r="G4784">
        <v>12427</v>
      </c>
      <c r="H4784">
        <v>12437</v>
      </c>
      <c r="J4784">
        <v>-4</v>
      </c>
      <c r="K4784">
        <f t="shared" si="1662"/>
        <v>-12</v>
      </c>
      <c r="L4784">
        <v>22</v>
      </c>
      <c r="R4784">
        <f>R4782-R4783</f>
        <v>50</v>
      </c>
      <c r="W4784">
        <f t="shared" si="1654"/>
        <v>0</v>
      </c>
      <c r="X4784">
        <f t="shared" si="1655"/>
        <v>4</v>
      </c>
      <c r="Y4784">
        <f t="shared" si="1656"/>
        <v>50</v>
      </c>
      <c r="Z4784" s="22">
        <f t="shared" si="1657"/>
        <v>0</v>
      </c>
      <c r="AA4784" s="22">
        <f t="shared" si="1658"/>
        <v>0</v>
      </c>
      <c r="AB4784">
        <f t="shared" si="1659"/>
        <v>0</v>
      </c>
      <c r="AC4784" s="22">
        <f t="shared" si="1660"/>
        <v>0</v>
      </c>
      <c r="AD4784" s="22">
        <f t="shared" si="1661"/>
        <v>0</v>
      </c>
    </row>
    <row r="4785" spans="3:30" x14ac:dyDescent="0.25">
      <c r="D4785" s="1">
        <v>0.45833333333333331</v>
      </c>
      <c r="E4785">
        <v>12438</v>
      </c>
      <c r="F4785">
        <v>12445</v>
      </c>
      <c r="G4785">
        <v>12427</v>
      </c>
      <c r="H4785">
        <v>12430</v>
      </c>
      <c r="J4785">
        <v>-8</v>
      </c>
      <c r="K4785">
        <f t="shared" si="1662"/>
        <v>-4</v>
      </c>
      <c r="L4785">
        <v>18</v>
      </c>
      <c r="R4785">
        <v>50</v>
      </c>
      <c r="W4785">
        <f t="shared" si="1654"/>
        <v>0</v>
      </c>
      <c r="X4785">
        <f t="shared" si="1655"/>
        <v>8</v>
      </c>
      <c r="Y4785">
        <f t="shared" si="1656"/>
        <v>50</v>
      </c>
      <c r="Z4785" s="22">
        <f t="shared" si="1657"/>
        <v>0</v>
      </c>
      <c r="AA4785" s="22">
        <f t="shared" si="1658"/>
        <v>0</v>
      </c>
      <c r="AB4785">
        <f t="shared" si="1659"/>
        <v>0</v>
      </c>
      <c r="AC4785" s="22">
        <f t="shared" si="1660"/>
        <v>0</v>
      </c>
      <c r="AD4785" s="22">
        <f t="shared" si="1661"/>
        <v>0</v>
      </c>
    </row>
    <row r="4786" spans="3:30" x14ac:dyDescent="0.25">
      <c r="D4786" s="1">
        <v>0.5</v>
      </c>
      <c r="E4786">
        <v>12430</v>
      </c>
      <c r="F4786">
        <v>12444</v>
      </c>
      <c r="G4786">
        <v>12428</v>
      </c>
      <c r="H4786">
        <v>12438</v>
      </c>
      <c r="J4786">
        <v>8</v>
      </c>
      <c r="K4786">
        <f t="shared" si="1662"/>
        <v>8</v>
      </c>
      <c r="L4786">
        <v>16</v>
      </c>
      <c r="W4786">
        <f t="shared" si="1654"/>
        <v>0</v>
      </c>
      <c r="X4786">
        <f t="shared" si="1655"/>
        <v>8</v>
      </c>
      <c r="Y4786">
        <f t="shared" si="1656"/>
        <v>0</v>
      </c>
      <c r="Z4786" s="22">
        <f t="shared" si="1657"/>
        <v>0</v>
      </c>
      <c r="AA4786" s="22">
        <f t="shared" si="1658"/>
        <v>0</v>
      </c>
      <c r="AB4786">
        <f t="shared" si="1659"/>
        <v>0</v>
      </c>
      <c r="AC4786" s="22">
        <f t="shared" si="1660"/>
        <v>0</v>
      </c>
      <c r="AD4786" s="22">
        <f t="shared" si="1661"/>
        <v>0</v>
      </c>
    </row>
    <row r="4787" spans="3:30" x14ac:dyDescent="0.25">
      <c r="C4787">
        <v>1</v>
      </c>
      <c r="D4787" s="1">
        <v>0.54166666666666663</v>
      </c>
      <c r="E4787">
        <v>12438</v>
      </c>
      <c r="F4787">
        <v>12451</v>
      </c>
      <c r="G4787">
        <v>12435</v>
      </c>
      <c r="H4787">
        <v>12450</v>
      </c>
      <c r="J4787">
        <v>12</v>
      </c>
      <c r="K4787">
        <f t="shared" si="1662"/>
        <v>10</v>
      </c>
      <c r="L4787">
        <v>16</v>
      </c>
      <c r="W4787">
        <f t="shared" si="1654"/>
        <v>0</v>
      </c>
      <c r="X4787">
        <f t="shared" si="1655"/>
        <v>12</v>
      </c>
      <c r="Y4787">
        <f t="shared" si="1656"/>
        <v>0</v>
      </c>
      <c r="Z4787" s="22">
        <f t="shared" si="1657"/>
        <v>0</v>
      </c>
      <c r="AA4787" s="22">
        <f t="shared" si="1658"/>
        <v>0</v>
      </c>
      <c r="AB4787">
        <f t="shared" si="1659"/>
        <v>0</v>
      </c>
      <c r="AC4787" s="22">
        <f t="shared" si="1660"/>
        <v>0</v>
      </c>
      <c r="AD4787" s="22">
        <f t="shared" si="1661"/>
        <v>0</v>
      </c>
    </row>
    <row r="4788" spans="3:30" x14ac:dyDescent="0.25">
      <c r="D4788" s="1">
        <v>0.58333333333333337</v>
      </c>
      <c r="E4788">
        <v>12449</v>
      </c>
      <c r="F4788">
        <v>12455</v>
      </c>
      <c r="G4788">
        <v>12446</v>
      </c>
      <c r="H4788">
        <v>12451</v>
      </c>
      <c r="J4788">
        <v>2</v>
      </c>
      <c r="K4788">
        <f t="shared" si="1662"/>
        <v>11</v>
      </c>
      <c r="L4788">
        <v>9</v>
      </c>
      <c r="W4788">
        <f t="shared" si="1654"/>
        <v>0</v>
      </c>
      <c r="X4788">
        <f t="shared" si="1655"/>
        <v>2</v>
      </c>
      <c r="Y4788">
        <f t="shared" si="1656"/>
        <v>0</v>
      </c>
      <c r="Z4788" s="22">
        <f t="shared" si="1657"/>
        <v>0</v>
      </c>
      <c r="AA4788" s="22">
        <f t="shared" si="1658"/>
        <v>0</v>
      </c>
      <c r="AB4788">
        <f t="shared" si="1659"/>
        <v>0</v>
      </c>
      <c r="AC4788" s="22">
        <f t="shared" si="1660"/>
        <v>0</v>
      </c>
      <c r="AD4788" s="22">
        <f t="shared" si="1661"/>
        <v>0</v>
      </c>
    </row>
    <row r="4789" spans="3:30" x14ac:dyDescent="0.25">
      <c r="D4789" s="1">
        <v>0.625</v>
      </c>
      <c r="E4789">
        <v>12451</v>
      </c>
      <c r="F4789">
        <v>12470</v>
      </c>
      <c r="G4789">
        <v>12450</v>
      </c>
      <c r="H4789">
        <v>12452</v>
      </c>
      <c r="J4789">
        <v>1</v>
      </c>
      <c r="K4789">
        <f t="shared" si="1662"/>
        <v>30</v>
      </c>
      <c r="L4789">
        <v>20</v>
      </c>
      <c r="W4789">
        <f t="shared" si="1654"/>
        <v>0</v>
      </c>
      <c r="X4789">
        <f t="shared" si="1655"/>
        <v>1</v>
      </c>
      <c r="Y4789">
        <f t="shared" si="1656"/>
        <v>0</v>
      </c>
      <c r="Z4789" s="22">
        <f t="shared" si="1657"/>
        <v>0</v>
      </c>
      <c r="AA4789" s="22">
        <f t="shared" si="1658"/>
        <v>0</v>
      </c>
      <c r="AB4789">
        <f t="shared" si="1659"/>
        <v>0</v>
      </c>
      <c r="AC4789" s="22">
        <f t="shared" si="1660"/>
        <v>0</v>
      </c>
      <c r="AD4789" s="22">
        <f t="shared" si="1661"/>
        <v>0</v>
      </c>
    </row>
    <row r="4790" spans="3:30" x14ac:dyDescent="0.25">
      <c r="D4790" s="1">
        <v>0.66666666666666663</v>
      </c>
      <c r="E4790">
        <v>12452</v>
      </c>
      <c r="F4790">
        <v>12474</v>
      </c>
      <c r="G4790">
        <v>12445</v>
      </c>
      <c r="H4790">
        <v>12471</v>
      </c>
      <c r="J4790">
        <v>19</v>
      </c>
      <c r="K4790">
        <f t="shared" si="1662"/>
        <v>21</v>
      </c>
      <c r="L4790">
        <v>29</v>
      </c>
      <c r="W4790">
        <f t="shared" si="1654"/>
        <v>0</v>
      </c>
      <c r="X4790">
        <f t="shared" si="1655"/>
        <v>19</v>
      </c>
      <c r="Y4790">
        <f t="shared" si="1656"/>
        <v>0</v>
      </c>
      <c r="Z4790" s="22">
        <f t="shared" si="1657"/>
        <v>0</v>
      </c>
      <c r="AA4790" s="22">
        <f t="shared" si="1658"/>
        <v>0</v>
      </c>
      <c r="AB4790">
        <f t="shared" si="1659"/>
        <v>0</v>
      </c>
      <c r="AC4790" s="22">
        <f t="shared" si="1660"/>
        <v>0</v>
      </c>
      <c r="AD4790" s="22">
        <f t="shared" si="1661"/>
        <v>0</v>
      </c>
    </row>
    <row r="4791" spans="3:30" x14ac:dyDescent="0.25">
      <c r="D4791" s="1">
        <v>0.70833333333333337</v>
      </c>
      <c r="E4791">
        <v>12471</v>
      </c>
      <c r="F4791">
        <v>12477</v>
      </c>
      <c r="G4791">
        <v>12454</v>
      </c>
      <c r="H4791">
        <v>12462</v>
      </c>
      <c r="J4791">
        <v>-9</v>
      </c>
      <c r="K4791">
        <f t="shared" si="1662"/>
        <v>-3</v>
      </c>
      <c r="L4791">
        <v>23</v>
      </c>
      <c r="W4791">
        <f t="shared" si="1654"/>
        <v>0</v>
      </c>
      <c r="X4791">
        <f t="shared" si="1655"/>
        <v>9</v>
      </c>
      <c r="Y4791">
        <f t="shared" si="1656"/>
        <v>0</v>
      </c>
      <c r="Z4791" s="22">
        <f t="shared" si="1657"/>
        <v>0</v>
      </c>
      <c r="AA4791" s="22">
        <f t="shared" si="1658"/>
        <v>0</v>
      </c>
      <c r="AB4791">
        <f t="shared" si="1659"/>
        <v>0</v>
      </c>
      <c r="AC4791" s="22">
        <f t="shared" si="1660"/>
        <v>0</v>
      </c>
      <c r="AD4791" s="22">
        <f t="shared" si="1661"/>
        <v>0</v>
      </c>
    </row>
    <row r="4792" spans="3:30" x14ac:dyDescent="0.25">
      <c r="D4792" s="1">
        <v>0.75</v>
      </c>
      <c r="E4792">
        <v>12462</v>
      </c>
      <c r="F4792">
        <v>12465</v>
      </c>
      <c r="G4792">
        <v>12434</v>
      </c>
      <c r="H4792">
        <v>12438</v>
      </c>
      <c r="J4792">
        <v>-24</v>
      </c>
      <c r="K4792">
        <f t="shared" si="1662"/>
        <v>12</v>
      </c>
      <c r="L4792">
        <v>31</v>
      </c>
      <c r="W4792">
        <f t="shared" si="1654"/>
        <v>0</v>
      </c>
      <c r="X4792">
        <f t="shared" si="1655"/>
        <v>24</v>
      </c>
      <c r="Y4792">
        <f t="shared" si="1656"/>
        <v>0</v>
      </c>
      <c r="Z4792" s="22">
        <f t="shared" si="1657"/>
        <v>0</v>
      </c>
      <c r="AA4792" s="22">
        <f t="shared" si="1658"/>
        <v>0</v>
      </c>
      <c r="AB4792">
        <f t="shared" si="1659"/>
        <v>0</v>
      </c>
      <c r="AC4792" s="22">
        <f t="shared" si="1660"/>
        <v>0</v>
      </c>
      <c r="AD4792" s="22">
        <f t="shared" si="1661"/>
        <v>0</v>
      </c>
    </row>
    <row r="4793" spans="3:30" x14ac:dyDescent="0.25">
      <c r="D4793" s="1">
        <v>0.79166666666666663</v>
      </c>
      <c r="E4793">
        <v>12438</v>
      </c>
      <c r="F4793">
        <v>12454</v>
      </c>
      <c r="G4793">
        <v>12435</v>
      </c>
      <c r="H4793">
        <v>12453</v>
      </c>
      <c r="J4793">
        <v>15</v>
      </c>
      <c r="K4793">
        <f t="shared" si="1662"/>
        <v>5</v>
      </c>
      <c r="L4793">
        <v>19</v>
      </c>
      <c r="W4793">
        <f t="shared" si="1654"/>
        <v>0</v>
      </c>
      <c r="X4793">
        <f t="shared" si="1655"/>
        <v>15</v>
      </c>
      <c r="Y4793">
        <f t="shared" si="1656"/>
        <v>0</v>
      </c>
      <c r="Z4793" s="22">
        <f t="shared" si="1657"/>
        <v>0</v>
      </c>
      <c r="AA4793" s="22">
        <f t="shared" si="1658"/>
        <v>0</v>
      </c>
      <c r="AB4793">
        <f t="shared" si="1659"/>
        <v>0</v>
      </c>
      <c r="AC4793" s="22">
        <f t="shared" si="1660"/>
        <v>0</v>
      </c>
      <c r="AD4793" s="22">
        <f t="shared" si="1661"/>
        <v>0</v>
      </c>
    </row>
    <row r="4794" spans="3:30" x14ac:dyDescent="0.25">
      <c r="D4794" s="1">
        <v>0.83333333333333337</v>
      </c>
      <c r="E4794">
        <v>12453</v>
      </c>
      <c r="F4794">
        <v>12453</v>
      </c>
      <c r="G4794">
        <v>12445</v>
      </c>
      <c r="H4794">
        <v>12446</v>
      </c>
      <c r="J4794">
        <v>-7</v>
      </c>
      <c r="K4794">
        <f t="shared" si="1662"/>
        <v>6</v>
      </c>
      <c r="L4794">
        <v>8</v>
      </c>
      <c r="W4794">
        <f t="shared" si="1654"/>
        <v>0</v>
      </c>
      <c r="X4794">
        <f t="shared" si="1655"/>
        <v>7</v>
      </c>
      <c r="Y4794">
        <f t="shared" si="1656"/>
        <v>0</v>
      </c>
      <c r="Z4794" s="22">
        <f t="shared" si="1657"/>
        <v>0</v>
      </c>
      <c r="AA4794" s="22">
        <f t="shared" si="1658"/>
        <v>0</v>
      </c>
      <c r="AB4794">
        <f t="shared" si="1659"/>
        <v>0</v>
      </c>
      <c r="AC4794" s="22">
        <f t="shared" si="1660"/>
        <v>0</v>
      </c>
      <c r="AD4794" s="22">
        <f t="shared" si="1661"/>
        <v>0</v>
      </c>
    </row>
    <row r="4795" spans="3:30" x14ac:dyDescent="0.25">
      <c r="D4795" s="1">
        <v>0.875</v>
      </c>
      <c r="E4795">
        <v>12446</v>
      </c>
      <c r="F4795">
        <v>12450</v>
      </c>
      <c r="G4795">
        <v>12441</v>
      </c>
      <c r="H4795">
        <v>12447</v>
      </c>
      <c r="J4795">
        <v>1</v>
      </c>
      <c r="K4795">
        <f t="shared" si="1662"/>
        <v>4</v>
      </c>
      <c r="L4795">
        <v>9</v>
      </c>
      <c r="W4795">
        <f t="shared" si="1654"/>
        <v>0</v>
      </c>
      <c r="X4795">
        <f t="shared" si="1655"/>
        <v>1</v>
      </c>
      <c r="Y4795">
        <f t="shared" si="1656"/>
        <v>0</v>
      </c>
      <c r="Z4795" s="22">
        <f t="shared" si="1657"/>
        <v>0</v>
      </c>
      <c r="AA4795" s="22">
        <f t="shared" si="1658"/>
        <v>0</v>
      </c>
      <c r="AB4795">
        <f t="shared" si="1659"/>
        <v>0</v>
      </c>
      <c r="AC4795" s="22">
        <f t="shared" si="1660"/>
        <v>0</v>
      </c>
      <c r="AD4795" s="22">
        <f t="shared" si="1661"/>
        <v>0</v>
      </c>
    </row>
    <row r="4796" spans="3:30" x14ac:dyDescent="0.25">
      <c r="D4796" s="2">
        <v>0.91666666666666663</v>
      </c>
      <c r="E4796">
        <v>12447</v>
      </c>
      <c r="F4796">
        <v>12453</v>
      </c>
      <c r="G4796">
        <v>12441</v>
      </c>
      <c r="H4796">
        <v>12445</v>
      </c>
      <c r="J4796">
        <v>-2</v>
      </c>
      <c r="K4796">
        <f t="shared" si="1662"/>
        <v>4</v>
      </c>
      <c r="L4796">
        <v>12</v>
      </c>
      <c r="W4796">
        <f t="shared" si="1654"/>
        <v>0</v>
      </c>
      <c r="X4796">
        <f t="shared" si="1655"/>
        <v>2</v>
      </c>
      <c r="Y4796">
        <f t="shared" si="1656"/>
        <v>0</v>
      </c>
      <c r="Z4796" s="22">
        <f t="shared" si="1657"/>
        <v>0</v>
      </c>
      <c r="AA4796" s="22">
        <f t="shared" si="1658"/>
        <v>0</v>
      </c>
      <c r="AB4796">
        <f t="shared" si="1659"/>
        <v>0</v>
      </c>
      <c r="AC4796" s="22">
        <f t="shared" si="1660"/>
        <v>0</v>
      </c>
      <c r="AD4796" s="22">
        <f t="shared" si="1661"/>
        <v>0</v>
      </c>
    </row>
    <row r="4797" spans="3:30" hidden="1" x14ac:dyDescent="0.25">
      <c r="D4797" s="1">
        <v>0.95833333333333337</v>
      </c>
      <c r="E4797">
        <v>12444</v>
      </c>
      <c r="F4797">
        <v>12458</v>
      </c>
      <c r="G4797">
        <v>12440</v>
      </c>
      <c r="H4797">
        <v>12454</v>
      </c>
      <c r="Z4797"/>
      <c r="AA4797"/>
      <c r="AC4797"/>
      <c r="AD4797"/>
    </row>
    <row r="4798" spans="3:30" hidden="1" x14ac:dyDescent="0.25">
      <c r="D4798" s="1">
        <v>4.1666666666666664E-2</v>
      </c>
      <c r="E4798">
        <v>12443</v>
      </c>
      <c r="F4798">
        <v>12445</v>
      </c>
      <c r="G4798">
        <v>12436</v>
      </c>
      <c r="H4798">
        <v>12443</v>
      </c>
      <c r="Z4798"/>
      <c r="AA4798"/>
      <c r="AC4798"/>
      <c r="AD4798"/>
    </row>
    <row r="4799" spans="3:30" hidden="1" x14ac:dyDescent="0.25">
      <c r="D4799" s="1">
        <v>8.3333333333333329E-2</v>
      </c>
      <c r="E4799">
        <v>12442</v>
      </c>
      <c r="F4799">
        <v>12444</v>
      </c>
      <c r="G4799">
        <v>12439</v>
      </c>
      <c r="H4799">
        <v>12440</v>
      </c>
      <c r="Z4799"/>
      <c r="AA4799"/>
      <c r="AC4799"/>
      <c r="AD4799"/>
    </row>
    <row r="4800" spans="3:30" hidden="1" x14ac:dyDescent="0.25">
      <c r="D4800" s="1">
        <v>0.125</v>
      </c>
      <c r="E4800">
        <v>12442</v>
      </c>
      <c r="F4800">
        <v>12448</v>
      </c>
      <c r="G4800">
        <v>12439</v>
      </c>
      <c r="H4800">
        <v>12446</v>
      </c>
      <c r="Z4800"/>
      <c r="AA4800"/>
      <c r="AC4800"/>
      <c r="AD4800"/>
    </row>
    <row r="4801" spans="3:30" hidden="1" x14ac:dyDescent="0.25">
      <c r="D4801" s="1">
        <v>0.16666666666666666</v>
      </c>
      <c r="E4801">
        <v>12446</v>
      </c>
      <c r="F4801">
        <v>12449</v>
      </c>
      <c r="G4801">
        <v>12441</v>
      </c>
      <c r="H4801">
        <v>12445</v>
      </c>
      <c r="Z4801"/>
      <c r="AA4801"/>
      <c r="AC4801"/>
      <c r="AD4801"/>
    </row>
    <row r="4802" spans="3:30" hidden="1" x14ac:dyDescent="0.25">
      <c r="D4802" s="1">
        <v>0.20833333333333334</v>
      </c>
      <c r="E4802">
        <v>12445</v>
      </c>
      <c r="F4802">
        <v>12448</v>
      </c>
      <c r="G4802">
        <v>12440</v>
      </c>
      <c r="H4802">
        <v>12443</v>
      </c>
      <c r="Z4802"/>
      <c r="AA4802"/>
      <c r="AC4802"/>
      <c r="AD4802"/>
    </row>
    <row r="4803" spans="3:30" hidden="1" x14ac:dyDescent="0.25">
      <c r="D4803" s="1">
        <v>0.25</v>
      </c>
      <c r="E4803">
        <v>12443</v>
      </c>
      <c r="F4803">
        <v>12443</v>
      </c>
      <c r="G4803">
        <v>12440</v>
      </c>
      <c r="H4803">
        <v>12441</v>
      </c>
      <c r="Z4803"/>
      <c r="AA4803"/>
      <c r="AC4803"/>
      <c r="AD4803"/>
    </row>
    <row r="4804" spans="3:30" hidden="1" x14ac:dyDescent="0.25">
      <c r="D4804" s="1">
        <v>0.29166666666666669</v>
      </c>
      <c r="E4804">
        <v>12441</v>
      </c>
      <c r="F4804">
        <v>12444</v>
      </c>
      <c r="G4804">
        <v>12438</v>
      </c>
      <c r="H4804">
        <v>12442</v>
      </c>
      <c r="Z4804"/>
      <c r="AA4804"/>
      <c r="AC4804"/>
      <c r="AD4804"/>
    </row>
    <row r="4805" spans="3:30" x14ac:dyDescent="0.25">
      <c r="D4805" s="2">
        <v>0.33333333333333331</v>
      </c>
      <c r="E4805">
        <v>12443</v>
      </c>
      <c r="F4805">
        <v>12443</v>
      </c>
      <c r="G4805">
        <v>12432</v>
      </c>
      <c r="H4805">
        <v>12433</v>
      </c>
      <c r="J4805">
        <v>-10</v>
      </c>
      <c r="K4805">
        <v>0</v>
      </c>
      <c r="L4805">
        <v>11</v>
      </c>
      <c r="M4805">
        <v>-7</v>
      </c>
      <c r="R4805">
        <f>MAX(F4803:F4819)</f>
        <v>12462</v>
      </c>
      <c r="W4805">
        <f t="shared" ref="W4805:W4819" si="1663">ABS(M4805)</f>
        <v>7</v>
      </c>
      <c r="X4805">
        <f t="shared" ref="X4805:X4819" si="1664">ABS(J4805)</f>
        <v>10</v>
      </c>
      <c r="Y4805">
        <f t="shared" ref="Y4805:Y4819" si="1665">IF(R4805&lt;1000,ABS(R4805),0)</f>
        <v>0</v>
      </c>
      <c r="Z4805" s="22">
        <f t="shared" ref="Z4805:Z4819" si="1666">IF(N4805=1,0,ABS(N4805))</f>
        <v>0</v>
      </c>
      <c r="AA4805" s="22">
        <f t="shared" ref="AA4805:AA4819" si="1667">ABS(O4805)</f>
        <v>0</v>
      </c>
      <c r="AB4805">
        <f t="shared" ref="AB4805:AB4819" si="1668">IF(N4805=1,1,0)</f>
        <v>0</v>
      </c>
      <c r="AC4805" s="22">
        <f t="shared" ref="AC4805:AC4819" si="1669">IF(N4805=1,ABS(N4806),0)</f>
        <v>0</v>
      </c>
      <c r="AD4805" s="22">
        <f t="shared" ref="AD4805:AD4819" si="1670">IF(N4805=1,0,ABS(O4806))</f>
        <v>0.88</v>
      </c>
    </row>
    <row r="4806" spans="3:30" x14ac:dyDescent="0.25">
      <c r="D4806" s="2">
        <v>0.375</v>
      </c>
      <c r="E4806">
        <v>12435</v>
      </c>
      <c r="F4806">
        <v>12448</v>
      </c>
      <c r="G4806">
        <v>12415</v>
      </c>
      <c r="H4806">
        <v>12418</v>
      </c>
      <c r="J4806">
        <v>-17</v>
      </c>
      <c r="K4806">
        <f t="shared" ref="K4806:K4819" si="1671">K4805+J4807</f>
        <v>19</v>
      </c>
      <c r="L4806">
        <v>33</v>
      </c>
      <c r="N4806">
        <f>IF(J4805&lt;0,MIN(K4806:K4819),MAX(K4806:K4819))/R4785</f>
        <v>0.36</v>
      </c>
      <c r="O4806">
        <f>IF(J4805&lt;0,MAX(K4806:K4819),MIN(K4806:K4819))/R4785</f>
        <v>0.88</v>
      </c>
      <c r="R4806">
        <f>MIN(G4803:G4819)</f>
        <v>12408</v>
      </c>
      <c r="W4806">
        <f t="shared" si="1663"/>
        <v>0</v>
      </c>
      <c r="X4806">
        <f t="shared" si="1664"/>
        <v>17</v>
      </c>
      <c r="Y4806">
        <f t="shared" si="1665"/>
        <v>0</v>
      </c>
      <c r="Z4806" s="22">
        <f t="shared" si="1666"/>
        <v>0.36</v>
      </c>
      <c r="AA4806" s="22">
        <f t="shared" si="1667"/>
        <v>0.88</v>
      </c>
      <c r="AB4806">
        <f t="shared" si="1668"/>
        <v>0</v>
      </c>
      <c r="AC4806" s="22">
        <f t="shared" si="1669"/>
        <v>0</v>
      </c>
      <c r="AD4806" s="22">
        <f t="shared" si="1670"/>
        <v>0</v>
      </c>
    </row>
    <row r="4807" spans="3:30" x14ac:dyDescent="0.25">
      <c r="D4807" s="1">
        <v>0.41666666666666669</v>
      </c>
      <c r="E4807">
        <v>12416</v>
      </c>
      <c r="F4807">
        <v>12446</v>
      </c>
      <c r="G4807">
        <v>12408</v>
      </c>
      <c r="H4807">
        <v>12435</v>
      </c>
      <c r="J4807">
        <v>19</v>
      </c>
      <c r="K4807">
        <f t="shared" si="1671"/>
        <v>35</v>
      </c>
      <c r="L4807">
        <v>38</v>
      </c>
      <c r="R4807">
        <f>R4805-R4806</f>
        <v>54</v>
      </c>
      <c r="W4807">
        <f t="shared" si="1663"/>
        <v>0</v>
      </c>
      <c r="X4807">
        <f t="shared" si="1664"/>
        <v>19</v>
      </c>
      <c r="Y4807">
        <f t="shared" si="1665"/>
        <v>54</v>
      </c>
      <c r="Z4807" s="22">
        <f t="shared" si="1666"/>
        <v>0</v>
      </c>
      <c r="AA4807" s="22">
        <f t="shared" si="1667"/>
        <v>0</v>
      </c>
      <c r="AB4807">
        <f t="shared" si="1668"/>
        <v>0</v>
      </c>
      <c r="AC4807" s="22">
        <f t="shared" si="1669"/>
        <v>0</v>
      </c>
      <c r="AD4807" s="22">
        <f t="shared" si="1670"/>
        <v>0</v>
      </c>
    </row>
    <row r="4808" spans="3:30" x14ac:dyDescent="0.25">
      <c r="D4808" s="1">
        <v>0.45833333333333331</v>
      </c>
      <c r="E4808">
        <v>12435</v>
      </c>
      <c r="F4808">
        <v>12457</v>
      </c>
      <c r="G4808">
        <v>12432</v>
      </c>
      <c r="H4808">
        <v>12451</v>
      </c>
      <c r="J4808">
        <v>16</v>
      </c>
      <c r="K4808">
        <f t="shared" si="1671"/>
        <v>44</v>
      </c>
      <c r="L4808">
        <v>25</v>
      </c>
      <c r="R4808">
        <v>54</v>
      </c>
      <c r="W4808">
        <f t="shared" si="1663"/>
        <v>0</v>
      </c>
      <c r="X4808">
        <f t="shared" si="1664"/>
        <v>16</v>
      </c>
      <c r="Y4808">
        <f t="shared" si="1665"/>
        <v>54</v>
      </c>
      <c r="Z4808" s="22">
        <f t="shared" si="1666"/>
        <v>0</v>
      </c>
      <c r="AA4808" s="22">
        <f t="shared" si="1667"/>
        <v>0</v>
      </c>
      <c r="AB4808">
        <f t="shared" si="1668"/>
        <v>0</v>
      </c>
      <c r="AC4808" s="22">
        <f t="shared" si="1669"/>
        <v>0</v>
      </c>
      <c r="AD4808" s="22">
        <f t="shared" si="1670"/>
        <v>0</v>
      </c>
    </row>
    <row r="4809" spans="3:30" x14ac:dyDescent="0.25">
      <c r="D4809" s="1">
        <v>0.5</v>
      </c>
      <c r="E4809">
        <v>12450</v>
      </c>
      <c r="F4809">
        <v>12462</v>
      </c>
      <c r="G4809">
        <v>12448</v>
      </c>
      <c r="H4809">
        <v>12459</v>
      </c>
      <c r="J4809">
        <v>9</v>
      </c>
      <c r="K4809">
        <f t="shared" si="1671"/>
        <v>40</v>
      </c>
      <c r="L4809">
        <v>14</v>
      </c>
      <c r="W4809">
        <f t="shared" si="1663"/>
        <v>0</v>
      </c>
      <c r="X4809">
        <f t="shared" si="1664"/>
        <v>9</v>
      </c>
      <c r="Y4809">
        <f t="shared" si="1665"/>
        <v>0</v>
      </c>
      <c r="Z4809" s="22">
        <f t="shared" si="1666"/>
        <v>0</v>
      </c>
      <c r="AA4809" s="22">
        <f t="shared" si="1667"/>
        <v>0</v>
      </c>
      <c r="AB4809">
        <f t="shared" si="1668"/>
        <v>0</v>
      </c>
      <c r="AC4809" s="22">
        <f t="shared" si="1669"/>
        <v>0</v>
      </c>
      <c r="AD4809" s="22">
        <f t="shared" si="1670"/>
        <v>0</v>
      </c>
    </row>
    <row r="4810" spans="3:30" x14ac:dyDescent="0.25">
      <c r="C4810">
        <v>1</v>
      </c>
      <c r="D4810" s="1">
        <v>0.54166666666666663</v>
      </c>
      <c r="E4810">
        <v>12458</v>
      </c>
      <c r="F4810">
        <v>12461</v>
      </c>
      <c r="G4810">
        <v>12445</v>
      </c>
      <c r="H4810">
        <v>12454</v>
      </c>
      <c r="J4810">
        <v>-4</v>
      </c>
      <c r="K4810">
        <f t="shared" si="1671"/>
        <v>27</v>
      </c>
      <c r="L4810">
        <v>16</v>
      </c>
      <c r="W4810">
        <f t="shared" si="1663"/>
        <v>0</v>
      </c>
      <c r="X4810">
        <f t="shared" si="1664"/>
        <v>4</v>
      </c>
      <c r="Y4810">
        <f t="shared" si="1665"/>
        <v>0</v>
      </c>
      <c r="Z4810" s="22">
        <f t="shared" si="1666"/>
        <v>0</v>
      </c>
      <c r="AA4810" s="22">
        <f t="shared" si="1667"/>
        <v>0</v>
      </c>
      <c r="AB4810">
        <f t="shared" si="1668"/>
        <v>0</v>
      </c>
      <c r="AC4810" s="22">
        <f t="shared" si="1669"/>
        <v>0</v>
      </c>
      <c r="AD4810" s="22">
        <f t="shared" si="1670"/>
        <v>0</v>
      </c>
    </row>
    <row r="4811" spans="3:30" x14ac:dyDescent="0.25">
      <c r="D4811" s="1">
        <v>0.58333333333333337</v>
      </c>
      <c r="E4811">
        <v>12455</v>
      </c>
      <c r="F4811">
        <v>12456</v>
      </c>
      <c r="G4811">
        <v>12439</v>
      </c>
      <c r="H4811">
        <v>12442</v>
      </c>
      <c r="J4811">
        <v>-13</v>
      </c>
      <c r="K4811">
        <f t="shared" si="1671"/>
        <v>27</v>
      </c>
      <c r="L4811">
        <v>17</v>
      </c>
      <c r="W4811">
        <f t="shared" si="1663"/>
        <v>0</v>
      </c>
      <c r="X4811">
        <f t="shared" si="1664"/>
        <v>13</v>
      </c>
      <c r="Y4811">
        <f t="shared" si="1665"/>
        <v>0</v>
      </c>
      <c r="Z4811" s="22">
        <f t="shared" si="1666"/>
        <v>0</v>
      </c>
      <c r="AA4811" s="22">
        <f t="shared" si="1667"/>
        <v>0</v>
      </c>
      <c r="AB4811">
        <f t="shared" si="1668"/>
        <v>0</v>
      </c>
      <c r="AC4811" s="22">
        <f t="shared" si="1669"/>
        <v>0</v>
      </c>
      <c r="AD4811" s="22">
        <f t="shared" si="1670"/>
        <v>0</v>
      </c>
    </row>
    <row r="4812" spans="3:30" x14ac:dyDescent="0.25">
      <c r="D4812" s="1">
        <v>0.625</v>
      </c>
      <c r="E4812">
        <v>12442</v>
      </c>
      <c r="F4812">
        <v>12449</v>
      </c>
      <c r="G4812">
        <v>12437</v>
      </c>
      <c r="H4812">
        <v>12442</v>
      </c>
      <c r="J4812">
        <v>0</v>
      </c>
      <c r="K4812">
        <f t="shared" si="1671"/>
        <v>18</v>
      </c>
      <c r="L4812">
        <v>12</v>
      </c>
      <c r="W4812">
        <f t="shared" si="1663"/>
        <v>0</v>
      </c>
      <c r="X4812">
        <f t="shared" si="1664"/>
        <v>0</v>
      </c>
      <c r="Y4812">
        <f t="shared" si="1665"/>
        <v>0</v>
      </c>
      <c r="Z4812" s="22">
        <f t="shared" si="1666"/>
        <v>0</v>
      </c>
      <c r="AA4812" s="22">
        <f t="shared" si="1667"/>
        <v>0</v>
      </c>
      <c r="AB4812">
        <f t="shared" si="1668"/>
        <v>0</v>
      </c>
      <c r="AC4812" s="22">
        <f t="shared" si="1669"/>
        <v>0</v>
      </c>
      <c r="AD4812" s="22">
        <f t="shared" si="1670"/>
        <v>0</v>
      </c>
    </row>
    <row r="4813" spans="3:30" x14ac:dyDescent="0.25">
      <c r="D4813" s="1">
        <v>0.66666666666666663</v>
      </c>
      <c r="E4813">
        <v>12442</v>
      </c>
      <c r="F4813">
        <v>12447</v>
      </c>
      <c r="G4813">
        <v>12426</v>
      </c>
      <c r="H4813">
        <v>12433</v>
      </c>
      <c r="J4813">
        <v>-9</v>
      </c>
      <c r="K4813">
        <f t="shared" si="1671"/>
        <v>33</v>
      </c>
      <c r="L4813">
        <v>21</v>
      </c>
      <c r="W4813">
        <f t="shared" si="1663"/>
        <v>0</v>
      </c>
      <c r="X4813">
        <f t="shared" si="1664"/>
        <v>9</v>
      </c>
      <c r="Y4813">
        <f t="shared" si="1665"/>
        <v>0</v>
      </c>
      <c r="Z4813" s="22">
        <f t="shared" si="1666"/>
        <v>0</v>
      </c>
      <c r="AA4813" s="22">
        <f t="shared" si="1667"/>
        <v>0</v>
      </c>
      <c r="AB4813">
        <f t="shared" si="1668"/>
        <v>0</v>
      </c>
      <c r="AC4813" s="22">
        <f t="shared" si="1669"/>
        <v>0</v>
      </c>
      <c r="AD4813" s="22">
        <f t="shared" si="1670"/>
        <v>0</v>
      </c>
    </row>
    <row r="4814" spans="3:30" x14ac:dyDescent="0.25">
      <c r="D4814" s="1">
        <v>0.70833333333333337</v>
      </c>
      <c r="E4814">
        <v>12434</v>
      </c>
      <c r="F4814">
        <v>12450</v>
      </c>
      <c r="G4814">
        <v>12430</v>
      </c>
      <c r="H4814">
        <v>12449</v>
      </c>
      <c r="J4814">
        <v>15</v>
      </c>
      <c r="K4814">
        <f t="shared" si="1671"/>
        <v>19</v>
      </c>
      <c r="L4814">
        <v>20</v>
      </c>
      <c r="W4814">
        <f t="shared" si="1663"/>
        <v>0</v>
      </c>
      <c r="X4814">
        <f t="shared" si="1664"/>
        <v>15</v>
      </c>
      <c r="Y4814">
        <f t="shared" si="1665"/>
        <v>0</v>
      </c>
      <c r="Z4814" s="22">
        <f t="shared" si="1666"/>
        <v>0</v>
      </c>
      <c r="AA4814" s="22">
        <f t="shared" si="1667"/>
        <v>0</v>
      </c>
      <c r="AB4814">
        <f t="shared" si="1668"/>
        <v>0</v>
      </c>
      <c r="AC4814" s="22">
        <f t="shared" si="1669"/>
        <v>0</v>
      </c>
      <c r="AD4814" s="22">
        <f t="shared" si="1670"/>
        <v>0</v>
      </c>
    </row>
    <row r="4815" spans="3:30" x14ac:dyDescent="0.25">
      <c r="D4815" s="1">
        <v>0.75</v>
      </c>
      <c r="E4815">
        <v>12448</v>
      </c>
      <c r="F4815">
        <v>12459</v>
      </c>
      <c r="G4815">
        <v>12428</v>
      </c>
      <c r="H4815">
        <v>12434</v>
      </c>
      <c r="J4815">
        <v>-14</v>
      </c>
      <c r="K4815">
        <f t="shared" si="1671"/>
        <v>21</v>
      </c>
      <c r="L4815">
        <v>31</v>
      </c>
      <c r="W4815">
        <f t="shared" si="1663"/>
        <v>0</v>
      </c>
      <c r="X4815">
        <f t="shared" si="1664"/>
        <v>14</v>
      </c>
      <c r="Y4815">
        <f t="shared" si="1665"/>
        <v>0</v>
      </c>
      <c r="Z4815" s="22">
        <f t="shared" si="1666"/>
        <v>0</v>
      </c>
      <c r="AA4815" s="22">
        <f t="shared" si="1667"/>
        <v>0</v>
      </c>
      <c r="AB4815">
        <f t="shared" si="1668"/>
        <v>0</v>
      </c>
      <c r="AC4815" s="22">
        <f t="shared" si="1669"/>
        <v>0</v>
      </c>
      <c r="AD4815" s="22">
        <f t="shared" si="1670"/>
        <v>0</v>
      </c>
    </row>
    <row r="4816" spans="3:30" x14ac:dyDescent="0.25">
      <c r="D4816" s="1">
        <v>0.79166666666666663</v>
      </c>
      <c r="E4816">
        <v>12434</v>
      </c>
      <c r="F4816">
        <v>12444</v>
      </c>
      <c r="G4816">
        <v>12434</v>
      </c>
      <c r="H4816">
        <v>12436</v>
      </c>
      <c r="J4816">
        <v>2</v>
      </c>
      <c r="K4816">
        <f t="shared" si="1671"/>
        <v>21</v>
      </c>
      <c r="L4816">
        <v>10</v>
      </c>
      <c r="W4816">
        <f t="shared" si="1663"/>
        <v>0</v>
      </c>
      <c r="X4816">
        <f t="shared" si="1664"/>
        <v>2</v>
      </c>
      <c r="Y4816">
        <f t="shared" si="1665"/>
        <v>0</v>
      </c>
      <c r="Z4816" s="22">
        <f t="shared" si="1666"/>
        <v>0</v>
      </c>
      <c r="AA4816" s="22">
        <f t="shared" si="1667"/>
        <v>0</v>
      </c>
      <c r="AB4816">
        <f t="shared" si="1668"/>
        <v>0</v>
      </c>
      <c r="AC4816" s="22">
        <f t="shared" si="1669"/>
        <v>0</v>
      </c>
      <c r="AD4816" s="22">
        <f t="shared" si="1670"/>
        <v>0</v>
      </c>
    </row>
    <row r="4817" spans="3:30" x14ac:dyDescent="0.25">
      <c r="D4817" s="1">
        <v>0.83333333333333337</v>
      </c>
      <c r="E4817">
        <v>12436</v>
      </c>
      <c r="F4817">
        <v>12441</v>
      </c>
      <c r="G4817">
        <v>12432</v>
      </c>
      <c r="H4817">
        <v>12436</v>
      </c>
      <c r="J4817">
        <v>0</v>
      </c>
      <c r="K4817">
        <f t="shared" si="1671"/>
        <v>21</v>
      </c>
      <c r="L4817">
        <v>9</v>
      </c>
      <c r="W4817">
        <f t="shared" si="1663"/>
        <v>0</v>
      </c>
      <c r="X4817">
        <f t="shared" si="1664"/>
        <v>0</v>
      </c>
      <c r="Y4817">
        <f t="shared" si="1665"/>
        <v>0</v>
      </c>
      <c r="Z4817" s="22">
        <f t="shared" si="1666"/>
        <v>0</v>
      </c>
      <c r="AA4817" s="22">
        <f t="shared" si="1667"/>
        <v>0</v>
      </c>
      <c r="AB4817">
        <f t="shared" si="1668"/>
        <v>0</v>
      </c>
      <c r="AC4817" s="22">
        <f t="shared" si="1669"/>
        <v>0</v>
      </c>
      <c r="AD4817" s="22">
        <f t="shared" si="1670"/>
        <v>0</v>
      </c>
    </row>
    <row r="4818" spans="3:30" x14ac:dyDescent="0.25">
      <c r="D4818" s="1">
        <v>0.875</v>
      </c>
      <c r="E4818">
        <v>12436</v>
      </c>
      <c r="F4818">
        <v>12439</v>
      </c>
      <c r="G4818">
        <v>12432</v>
      </c>
      <c r="H4818">
        <v>12436</v>
      </c>
      <c r="J4818">
        <v>0</v>
      </c>
      <c r="K4818">
        <f t="shared" si="1671"/>
        <v>21</v>
      </c>
      <c r="L4818">
        <v>7</v>
      </c>
      <c r="W4818">
        <f t="shared" si="1663"/>
        <v>0</v>
      </c>
      <c r="X4818">
        <f t="shared" si="1664"/>
        <v>0</v>
      </c>
      <c r="Y4818">
        <f t="shared" si="1665"/>
        <v>0</v>
      </c>
      <c r="Z4818" s="22">
        <f t="shared" si="1666"/>
        <v>0</v>
      </c>
      <c r="AA4818" s="22">
        <f t="shared" si="1667"/>
        <v>0</v>
      </c>
      <c r="AB4818">
        <f t="shared" si="1668"/>
        <v>0</v>
      </c>
      <c r="AC4818" s="22">
        <f t="shared" si="1669"/>
        <v>0</v>
      </c>
      <c r="AD4818" s="22">
        <f t="shared" si="1670"/>
        <v>0</v>
      </c>
    </row>
    <row r="4819" spans="3:30" x14ac:dyDescent="0.25">
      <c r="D4819" s="2">
        <v>0.91666666666666663</v>
      </c>
      <c r="E4819">
        <v>12436</v>
      </c>
      <c r="F4819">
        <v>12440</v>
      </c>
      <c r="G4819">
        <v>12429</v>
      </c>
      <c r="H4819">
        <v>12436</v>
      </c>
      <c r="J4819">
        <v>0</v>
      </c>
      <c r="K4819">
        <f t="shared" si="1671"/>
        <v>21</v>
      </c>
      <c r="L4819">
        <v>11</v>
      </c>
      <c r="W4819">
        <f t="shared" si="1663"/>
        <v>0</v>
      </c>
      <c r="X4819">
        <f t="shared" si="1664"/>
        <v>0</v>
      </c>
      <c r="Y4819">
        <f t="shared" si="1665"/>
        <v>0</v>
      </c>
      <c r="Z4819" s="22">
        <f t="shared" si="1666"/>
        <v>0</v>
      </c>
      <c r="AA4819" s="22">
        <f t="shared" si="1667"/>
        <v>0</v>
      </c>
      <c r="AB4819">
        <f t="shared" si="1668"/>
        <v>0</v>
      </c>
      <c r="AC4819" s="22">
        <f t="shared" si="1669"/>
        <v>0</v>
      </c>
      <c r="AD4819" s="22">
        <f t="shared" si="1670"/>
        <v>0</v>
      </c>
    </row>
    <row r="4820" spans="3:30" hidden="1" x14ac:dyDescent="0.25">
      <c r="D4820" s="1">
        <v>4.1666666666666664E-2</v>
      </c>
      <c r="E4820">
        <v>12465</v>
      </c>
      <c r="F4820">
        <v>12470</v>
      </c>
      <c r="G4820">
        <v>12460</v>
      </c>
      <c r="H4820">
        <v>12466</v>
      </c>
      <c r="Z4820"/>
      <c r="AA4820"/>
      <c r="AC4820"/>
      <c r="AD4820"/>
    </row>
    <row r="4821" spans="3:30" hidden="1" x14ac:dyDescent="0.25">
      <c r="D4821" s="1">
        <v>8.3333333333333329E-2</v>
      </c>
      <c r="E4821">
        <v>12464</v>
      </c>
      <c r="F4821">
        <v>12465</v>
      </c>
      <c r="G4821">
        <v>12460</v>
      </c>
      <c r="H4821">
        <v>12463</v>
      </c>
      <c r="Z4821"/>
      <c r="AA4821"/>
      <c r="AC4821"/>
      <c r="AD4821"/>
    </row>
    <row r="4822" spans="3:30" hidden="1" x14ac:dyDescent="0.25">
      <c r="D4822" s="1">
        <v>0.125</v>
      </c>
      <c r="E4822">
        <v>12462</v>
      </c>
      <c r="F4822">
        <v>12471</v>
      </c>
      <c r="G4822">
        <v>12461</v>
      </c>
      <c r="H4822">
        <v>12471</v>
      </c>
      <c r="Z4822"/>
      <c r="AA4822"/>
      <c r="AC4822"/>
      <c r="AD4822"/>
    </row>
    <row r="4823" spans="3:30" hidden="1" x14ac:dyDescent="0.25">
      <c r="D4823" s="1">
        <v>0.16666666666666666</v>
      </c>
      <c r="E4823">
        <v>12471</v>
      </c>
      <c r="F4823">
        <v>12471</v>
      </c>
      <c r="G4823">
        <v>12454</v>
      </c>
      <c r="H4823">
        <v>12456</v>
      </c>
      <c r="Z4823"/>
      <c r="AA4823"/>
      <c r="AC4823"/>
      <c r="AD4823"/>
    </row>
    <row r="4824" spans="3:30" hidden="1" x14ac:dyDescent="0.25">
      <c r="D4824" s="1">
        <v>0.20833333333333334</v>
      </c>
      <c r="E4824">
        <v>12454</v>
      </c>
      <c r="F4824">
        <v>12463</v>
      </c>
      <c r="G4824">
        <v>12454</v>
      </c>
      <c r="H4824">
        <v>12460</v>
      </c>
      <c r="Z4824"/>
      <c r="AA4824"/>
      <c r="AC4824"/>
      <c r="AD4824"/>
    </row>
    <row r="4825" spans="3:30" hidden="1" x14ac:dyDescent="0.25">
      <c r="D4825" s="1">
        <v>0.25</v>
      </c>
      <c r="E4825">
        <v>12459</v>
      </c>
      <c r="F4825">
        <v>12460</v>
      </c>
      <c r="G4825">
        <v>12456</v>
      </c>
      <c r="H4825">
        <v>12458</v>
      </c>
      <c r="Z4825"/>
      <c r="AA4825"/>
      <c r="AC4825"/>
      <c r="AD4825"/>
    </row>
    <row r="4826" spans="3:30" hidden="1" x14ac:dyDescent="0.25">
      <c r="D4826" s="1">
        <v>0.29166666666666669</v>
      </c>
      <c r="E4826">
        <v>12459</v>
      </c>
      <c r="F4826">
        <v>12459</v>
      </c>
      <c r="G4826">
        <v>12455</v>
      </c>
      <c r="H4826">
        <v>12457</v>
      </c>
      <c r="Z4826"/>
      <c r="AA4826"/>
      <c r="AC4826"/>
      <c r="AD4826"/>
    </row>
    <row r="4827" spans="3:30" x14ac:dyDescent="0.25">
      <c r="D4827" s="2">
        <v>0.33333333333333331</v>
      </c>
      <c r="E4827">
        <v>12458</v>
      </c>
      <c r="F4827">
        <v>12463</v>
      </c>
      <c r="G4827">
        <v>12450</v>
      </c>
      <c r="H4827">
        <v>12452</v>
      </c>
      <c r="J4827">
        <v>-6</v>
      </c>
      <c r="K4827">
        <v>0</v>
      </c>
      <c r="L4827">
        <v>13</v>
      </c>
      <c r="M4827">
        <v>65</v>
      </c>
      <c r="R4827">
        <f>MAX(F4825:F4841)</f>
        <v>12531</v>
      </c>
      <c r="W4827">
        <f t="shared" ref="W4827:W4841" si="1672">ABS(M4827)</f>
        <v>65</v>
      </c>
      <c r="X4827">
        <f t="shared" ref="X4827:X4841" si="1673">ABS(J4827)</f>
        <v>6</v>
      </c>
      <c r="Y4827">
        <f t="shared" ref="Y4827:Y4841" si="1674">IF(R4827&lt;1000,ABS(R4827),0)</f>
        <v>0</v>
      </c>
      <c r="Z4827" s="22">
        <f t="shared" ref="Z4827:Z4841" si="1675">IF(N4827=1,0,ABS(N4827))</f>
        <v>0</v>
      </c>
      <c r="AA4827" s="22">
        <f t="shared" ref="AA4827:AA4841" si="1676">ABS(O4827)</f>
        <v>0</v>
      </c>
      <c r="AB4827">
        <f t="shared" ref="AB4827:AB4841" si="1677">IF(N4827=1,1,0)</f>
        <v>0</v>
      </c>
      <c r="AC4827" s="22">
        <f t="shared" ref="AC4827:AC4841" si="1678">IF(N4827=1,ABS(N4828),0)</f>
        <v>0</v>
      </c>
      <c r="AD4827" s="22">
        <f t="shared" ref="AD4827:AD4841" si="1679">IF(N4827=1,0,ABS(O4828))</f>
        <v>0.83333333333333337</v>
      </c>
    </row>
    <row r="4828" spans="3:30" x14ac:dyDescent="0.25">
      <c r="D4828" s="2">
        <v>0.375</v>
      </c>
      <c r="E4828">
        <v>12452</v>
      </c>
      <c r="F4828">
        <v>12481</v>
      </c>
      <c r="G4828">
        <v>12452</v>
      </c>
      <c r="H4828">
        <v>12481</v>
      </c>
      <c r="J4828">
        <v>29</v>
      </c>
      <c r="K4828">
        <f t="shared" ref="K4828:K4841" si="1680">K4827+J4829</f>
        <v>-25</v>
      </c>
      <c r="L4828">
        <v>29</v>
      </c>
      <c r="N4828">
        <f>IF(J4827&lt;0,MIN(K4828:K4841),MAX(K4828:K4841))/R4807</f>
        <v>-0.64814814814814814</v>
      </c>
      <c r="O4828">
        <f>IF(J4827&lt;0,MAX(K4828:K4841),MIN(K4828:K4841))/R4807</f>
        <v>0.83333333333333337</v>
      </c>
      <c r="R4828">
        <f>MIN(G4825:G4841)</f>
        <v>12433</v>
      </c>
      <c r="W4828">
        <f t="shared" si="1672"/>
        <v>0</v>
      </c>
      <c r="X4828">
        <f t="shared" si="1673"/>
        <v>29</v>
      </c>
      <c r="Y4828">
        <f t="shared" si="1674"/>
        <v>0</v>
      </c>
      <c r="Z4828" s="22">
        <f t="shared" si="1675"/>
        <v>0.64814814814814814</v>
      </c>
      <c r="AA4828" s="22">
        <f t="shared" si="1676"/>
        <v>0.83333333333333337</v>
      </c>
      <c r="AB4828">
        <f t="shared" si="1677"/>
        <v>0</v>
      </c>
      <c r="AC4828" s="22">
        <f t="shared" si="1678"/>
        <v>0</v>
      </c>
      <c r="AD4828" s="22">
        <f t="shared" si="1679"/>
        <v>0</v>
      </c>
    </row>
    <row r="4829" spans="3:30" x14ac:dyDescent="0.25">
      <c r="D4829" s="1">
        <v>0.41666666666666669</v>
      </c>
      <c r="E4829">
        <v>12481</v>
      </c>
      <c r="F4829">
        <v>12485</v>
      </c>
      <c r="G4829">
        <v>12439</v>
      </c>
      <c r="H4829">
        <v>12456</v>
      </c>
      <c r="J4829">
        <v>-25</v>
      </c>
      <c r="K4829">
        <f t="shared" si="1680"/>
        <v>-35</v>
      </c>
      <c r="L4829">
        <v>46</v>
      </c>
      <c r="R4829">
        <f>R4827-R4828</f>
        <v>98</v>
      </c>
      <c r="W4829">
        <f t="shared" si="1672"/>
        <v>0</v>
      </c>
      <c r="X4829">
        <f t="shared" si="1673"/>
        <v>25</v>
      </c>
      <c r="Y4829">
        <f t="shared" si="1674"/>
        <v>98</v>
      </c>
      <c r="Z4829" s="22">
        <f t="shared" si="1675"/>
        <v>0</v>
      </c>
      <c r="AA4829" s="22">
        <f t="shared" si="1676"/>
        <v>0</v>
      </c>
      <c r="AB4829">
        <f t="shared" si="1677"/>
        <v>0</v>
      </c>
      <c r="AC4829" s="22">
        <f t="shared" si="1678"/>
        <v>0</v>
      </c>
      <c r="AD4829" s="22">
        <f t="shared" si="1679"/>
        <v>0</v>
      </c>
    </row>
    <row r="4830" spans="3:30" x14ac:dyDescent="0.25">
      <c r="D4830" s="1">
        <v>0.45833333333333331</v>
      </c>
      <c r="E4830">
        <v>12456</v>
      </c>
      <c r="F4830">
        <v>12456</v>
      </c>
      <c r="G4830">
        <v>12433</v>
      </c>
      <c r="H4830">
        <v>12446</v>
      </c>
      <c r="J4830">
        <v>-10</v>
      </c>
      <c r="K4830">
        <f t="shared" si="1680"/>
        <v>-22</v>
      </c>
      <c r="L4830">
        <v>23</v>
      </c>
      <c r="R4830">
        <v>98</v>
      </c>
      <c r="W4830">
        <f t="shared" si="1672"/>
        <v>0</v>
      </c>
      <c r="X4830">
        <f t="shared" si="1673"/>
        <v>10</v>
      </c>
      <c r="Y4830">
        <f t="shared" si="1674"/>
        <v>98</v>
      </c>
      <c r="Z4830" s="22">
        <f t="shared" si="1675"/>
        <v>0</v>
      </c>
      <c r="AA4830" s="22">
        <f t="shared" si="1676"/>
        <v>0</v>
      </c>
      <c r="AB4830">
        <f t="shared" si="1677"/>
        <v>0</v>
      </c>
      <c r="AC4830" s="22">
        <f t="shared" si="1678"/>
        <v>0</v>
      </c>
      <c r="AD4830" s="22">
        <f t="shared" si="1679"/>
        <v>0</v>
      </c>
    </row>
    <row r="4831" spans="3:30" x14ac:dyDescent="0.25">
      <c r="D4831" s="1">
        <v>0.5</v>
      </c>
      <c r="E4831">
        <v>12446</v>
      </c>
      <c r="F4831">
        <v>12460</v>
      </c>
      <c r="G4831">
        <v>12445</v>
      </c>
      <c r="H4831">
        <v>12459</v>
      </c>
      <c r="J4831">
        <v>13</v>
      </c>
      <c r="K4831">
        <f t="shared" si="1680"/>
        <v>-21</v>
      </c>
      <c r="L4831">
        <v>15</v>
      </c>
      <c r="W4831">
        <f t="shared" si="1672"/>
        <v>0</v>
      </c>
      <c r="X4831">
        <f t="shared" si="1673"/>
        <v>13</v>
      </c>
      <c r="Y4831">
        <f t="shared" si="1674"/>
        <v>0</v>
      </c>
      <c r="Z4831" s="22">
        <f t="shared" si="1675"/>
        <v>0</v>
      </c>
      <c r="AA4831" s="22">
        <f t="shared" si="1676"/>
        <v>0</v>
      </c>
      <c r="AB4831">
        <f t="shared" si="1677"/>
        <v>0</v>
      </c>
      <c r="AC4831" s="22">
        <f t="shared" si="1678"/>
        <v>0</v>
      </c>
      <c r="AD4831" s="22">
        <f t="shared" si="1679"/>
        <v>0</v>
      </c>
    </row>
    <row r="4832" spans="3:30" x14ac:dyDescent="0.25">
      <c r="C4832">
        <v>1</v>
      </c>
      <c r="D4832" s="1">
        <v>0.54166666666666663</v>
      </c>
      <c r="E4832">
        <v>12460</v>
      </c>
      <c r="F4832">
        <v>12467</v>
      </c>
      <c r="G4832">
        <v>12455</v>
      </c>
      <c r="H4832">
        <v>12461</v>
      </c>
      <c r="J4832">
        <v>1</v>
      </c>
      <c r="K4832">
        <f t="shared" si="1680"/>
        <v>-17</v>
      </c>
      <c r="L4832">
        <v>12</v>
      </c>
      <c r="W4832">
        <f t="shared" si="1672"/>
        <v>0</v>
      </c>
      <c r="X4832">
        <f t="shared" si="1673"/>
        <v>1</v>
      </c>
      <c r="Y4832">
        <f t="shared" si="1674"/>
        <v>0</v>
      </c>
      <c r="Z4832" s="22">
        <f t="shared" si="1675"/>
        <v>0</v>
      </c>
      <c r="AA4832" s="22">
        <f t="shared" si="1676"/>
        <v>0</v>
      </c>
      <c r="AB4832">
        <f t="shared" si="1677"/>
        <v>0</v>
      </c>
      <c r="AC4832" s="22">
        <f t="shared" si="1678"/>
        <v>0</v>
      </c>
      <c r="AD4832" s="22">
        <f t="shared" si="1679"/>
        <v>0</v>
      </c>
    </row>
    <row r="4833" spans="4:30" x14ac:dyDescent="0.25">
      <c r="D4833" s="1">
        <v>0.58333333333333337</v>
      </c>
      <c r="E4833">
        <v>12461</v>
      </c>
      <c r="F4833">
        <v>12465</v>
      </c>
      <c r="G4833">
        <v>12453</v>
      </c>
      <c r="H4833">
        <v>12465</v>
      </c>
      <c r="J4833">
        <v>4</v>
      </c>
      <c r="K4833">
        <f t="shared" si="1680"/>
        <v>-9</v>
      </c>
      <c r="L4833">
        <v>12</v>
      </c>
      <c r="W4833">
        <f t="shared" si="1672"/>
        <v>0</v>
      </c>
      <c r="X4833">
        <f t="shared" si="1673"/>
        <v>4</v>
      </c>
      <c r="Y4833">
        <f t="shared" si="1674"/>
        <v>0</v>
      </c>
      <c r="Z4833" s="22">
        <f t="shared" si="1675"/>
        <v>0</v>
      </c>
      <c r="AA4833" s="22">
        <f t="shared" si="1676"/>
        <v>0</v>
      </c>
      <c r="AB4833">
        <f t="shared" si="1677"/>
        <v>0</v>
      </c>
      <c r="AC4833" s="22">
        <f t="shared" si="1678"/>
        <v>0</v>
      </c>
      <c r="AD4833" s="22">
        <f t="shared" si="1679"/>
        <v>0</v>
      </c>
    </row>
    <row r="4834" spans="4:30" x14ac:dyDescent="0.25">
      <c r="D4834" s="1">
        <v>0.625</v>
      </c>
      <c r="E4834">
        <v>12465</v>
      </c>
      <c r="F4834">
        <v>12474</v>
      </c>
      <c r="G4834">
        <v>12463</v>
      </c>
      <c r="H4834">
        <v>12473</v>
      </c>
      <c r="J4834">
        <v>8</v>
      </c>
      <c r="K4834">
        <f t="shared" si="1680"/>
        <v>-14</v>
      </c>
      <c r="L4834">
        <v>11</v>
      </c>
      <c r="W4834">
        <f t="shared" si="1672"/>
        <v>0</v>
      </c>
      <c r="X4834">
        <f t="shared" si="1673"/>
        <v>8</v>
      </c>
      <c r="Y4834">
        <f t="shared" si="1674"/>
        <v>0</v>
      </c>
      <c r="Z4834" s="22">
        <f t="shared" si="1675"/>
        <v>0</v>
      </c>
      <c r="AA4834" s="22">
        <f t="shared" si="1676"/>
        <v>0</v>
      </c>
      <c r="AB4834">
        <f t="shared" si="1677"/>
        <v>0</v>
      </c>
      <c r="AC4834" s="22">
        <f t="shared" si="1678"/>
        <v>0</v>
      </c>
      <c r="AD4834" s="22">
        <f t="shared" si="1679"/>
        <v>0</v>
      </c>
    </row>
    <row r="4835" spans="4:30" x14ac:dyDescent="0.25">
      <c r="D4835" s="1">
        <v>0.66666666666666663</v>
      </c>
      <c r="E4835">
        <v>12473</v>
      </c>
      <c r="F4835">
        <v>12487</v>
      </c>
      <c r="G4835">
        <v>12465</v>
      </c>
      <c r="H4835">
        <v>12468</v>
      </c>
      <c r="J4835">
        <v>-5</v>
      </c>
      <c r="K4835">
        <f t="shared" si="1680"/>
        <v>8</v>
      </c>
      <c r="L4835">
        <v>22</v>
      </c>
      <c r="W4835">
        <f t="shared" si="1672"/>
        <v>0</v>
      </c>
      <c r="X4835">
        <f t="shared" si="1673"/>
        <v>5</v>
      </c>
      <c r="Y4835">
        <f t="shared" si="1674"/>
        <v>0</v>
      </c>
      <c r="Z4835" s="22">
        <f t="shared" si="1675"/>
        <v>0</v>
      </c>
      <c r="AA4835" s="22">
        <f t="shared" si="1676"/>
        <v>0</v>
      </c>
      <c r="AB4835">
        <f t="shared" si="1677"/>
        <v>0</v>
      </c>
      <c r="AC4835" s="22">
        <f t="shared" si="1678"/>
        <v>0</v>
      </c>
      <c r="AD4835" s="22">
        <f t="shared" si="1679"/>
        <v>0</v>
      </c>
    </row>
    <row r="4836" spans="4:30" x14ac:dyDescent="0.25">
      <c r="D4836" s="1">
        <v>0.70833333333333337</v>
      </c>
      <c r="E4836">
        <v>12467</v>
      </c>
      <c r="F4836">
        <v>12493</v>
      </c>
      <c r="G4836">
        <v>12467</v>
      </c>
      <c r="H4836">
        <v>12489</v>
      </c>
      <c r="J4836">
        <v>22</v>
      </c>
      <c r="K4836">
        <f t="shared" si="1680"/>
        <v>35</v>
      </c>
      <c r="L4836">
        <v>26</v>
      </c>
      <c r="W4836">
        <f t="shared" si="1672"/>
        <v>0</v>
      </c>
      <c r="X4836">
        <f t="shared" si="1673"/>
        <v>22</v>
      </c>
      <c r="Y4836">
        <f t="shared" si="1674"/>
        <v>0</v>
      </c>
      <c r="Z4836" s="22">
        <f t="shared" si="1675"/>
        <v>0</v>
      </c>
      <c r="AA4836" s="22">
        <f t="shared" si="1676"/>
        <v>0</v>
      </c>
      <c r="AB4836">
        <f t="shared" si="1677"/>
        <v>0</v>
      </c>
      <c r="AC4836" s="22">
        <f t="shared" si="1678"/>
        <v>0</v>
      </c>
      <c r="AD4836" s="22">
        <f t="shared" si="1679"/>
        <v>0</v>
      </c>
    </row>
    <row r="4837" spans="4:30" x14ac:dyDescent="0.25">
      <c r="D4837" s="1">
        <v>0.75</v>
      </c>
      <c r="E4837">
        <v>12489</v>
      </c>
      <c r="F4837">
        <v>12518</v>
      </c>
      <c r="G4837">
        <v>12482</v>
      </c>
      <c r="H4837">
        <v>12516</v>
      </c>
      <c r="J4837">
        <v>27</v>
      </c>
      <c r="K4837">
        <f t="shared" si="1680"/>
        <v>45</v>
      </c>
      <c r="L4837">
        <v>36</v>
      </c>
      <c r="W4837">
        <f t="shared" si="1672"/>
        <v>0</v>
      </c>
      <c r="X4837">
        <f t="shared" si="1673"/>
        <v>27</v>
      </c>
      <c r="Y4837">
        <f t="shared" si="1674"/>
        <v>0</v>
      </c>
      <c r="Z4837" s="22">
        <f t="shared" si="1675"/>
        <v>0</v>
      </c>
      <c r="AA4837" s="22">
        <f t="shared" si="1676"/>
        <v>0</v>
      </c>
      <c r="AB4837">
        <f t="shared" si="1677"/>
        <v>0</v>
      </c>
      <c r="AC4837" s="22">
        <f t="shared" si="1678"/>
        <v>0</v>
      </c>
      <c r="AD4837" s="22">
        <f t="shared" si="1679"/>
        <v>0</v>
      </c>
    </row>
    <row r="4838" spans="4:30" x14ac:dyDescent="0.25">
      <c r="D4838" s="1">
        <v>0.79166666666666663</v>
      </c>
      <c r="E4838">
        <v>12517</v>
      </c>
      <c r="F4838">
        <v>12529</v>
      </c>
      <c r="G4838">
        <v>12514</v>
      </c>
      <c r="H4838">
        <v>12527</v>
      </c>
      <c r="J4838">
        <v>10</v>
      </c>
      <c r="K4838">
        <f t="shared" si="1680"/>
        <v>38</v>
      </c>
      <c r="L4838">
        <v>15</v>
      </c>
      <c r="W4838">
        <f t="shared" si="1672"/>
        <v>0</v>
      </c>
      <c r="X4838">
        <f t="shared" si="1673"/>
        <v>10</v>
      </c>
      <c r="Y4838">
        <f t="shared" si="1674"/>
        <v>0</v>
      </c>
      <c r="Z4838" s="22">
        <f t="shared" si="1675"/>
        <v>0</v>
      </c>
      <c r="AA4838" s="22">
        <f t="shared" si="1676"/>
        <v>0</v>
      </c>
      <c r="AB4838">
        <f t="shared" si="1677"/>
        <v>0</v>
      </c>
      <c r="AC4838" s="22">
        <f t="shared" si="1678"/>
        <v>0</v>
      </c>
      <c r="AD4838" s="22">
        <f t="shared" si="1679"/>
        <v>0</v>
      </c>
    </row>
    <row r="4839" spans="4:30" x14ac:dyDescent="0.25">
      <c r="D4839" s="1">
        <v>0.83333333333333337</v>
      </c>
      <c r="E4839">
        <v>12526</v>
      </c>
      <c r="F4839">
        <v>12527</v>
      </c>
      <c r="G4839">
        <v>12518</v>
      </c>
      <c r="H4839">
        <v>12519</v>
      </c>
      <c r="J4839">
        <v>-7</v>
      </c>
      <c r="K4839">
        <f t="shared" si="1680"/>
        <v>35</v>
      </c>
      <c r="L4839">
        <v>9</v>
      </c>
      <c r="W4839">
        <f t="shared" si="1672"/>
        <v>0</v>
      </c>
      <c r="X4839">
        <f t="shared" si="1673"/>
        <v>7</v>
      </c>
      <c r="Y4839">
        <f t="shared" si="1674"/>
        <v>0</v>
      </c>
      <c r="Z4839" s="22">
        <f t="shared" si="1675"/>
        <v>0</v>
      </c>
      <c r="AA4839" s="22">
        <f t="shared" si="1676"/>
        <v>0</v>
      </c>
      <c r="AB4839">
        <f t="shared" si="1677"/>
        <v>0</v>
      </c>
      <c r="AC4839" s="22">
        <f t="shared" si="1678"/>
        <v>0</v>
      </c>
      <c r="AD4839" s="22">
        <f t="shared" si="1679"/>
        <v>0</v>
      </c>
    </row>
    <row r="4840" spans="4:30" x14ac:dyDescent="0.25">
      <c r="D4840" s="1">
        <v>0.875</v>
      </c>
      <c r="E4840">
        <v>12518</v>
      </c>
      <c r="F4840">
        <v>12523</v>
      </c>
      <c r="G4840">
        <v>12512</v>
      </c>
      <c r="H4840">
        <v>12515</v>
      </c>
      <c r="J4840">
        <v>-3</v>
      </c>
      <c r="K4840">
        <f t="shared" si="1680"/>
        <v>43</v>
      </c>
      <c r="L4840">
        <v>11</v>
      </c>
      <c r="W4840">
        <f t="shared" si="1672"/>
        <v>0</v>
      </c>
      <c r="X4840">
        <f t="shared" si="1673"/>
        <v>3</v>
      </c>
      <c r="Y4840">
        <f t="shared" si="1674"/>
        <v>0</v>
      </c>
      <c r="Z4840" s="22">
        <f t="shared" si="1675"/>
        <v>0</v>
      </c>
      <c r="AA4840" s="22">
        <f t="shared" si="1676"/>
        <v>0</v>
      </c>
      <c r="AB4840">
        <f t="shared" si="1677"/>
        <v>0</v>
      </c>
      <c r="AC4840" s="22">
        <f t="shared" si="1678"/>
        <v>0</v>
      </c>
      <c r="AD4840" s="22">
        <f t="shared" si="1679"/>
        <v>0</v>
      </c>
    </row>
    <row r="4841" spans="4:30" x14ac:dyDescent="0.25">
      <c r="D4841" s="2">
        <v>0.91666666666666663</v>
      </c>
      <c r="E4841">
        <v>12515</v>
      </c>
      <c r="F4841">
        <v>12531</v>
      </c>
      <c r="G4841">
        <v>12514</v>
      </c>
      <c r="H4841">
        <v>12523</v>
      </c>
      <c r="J4841">
        <v>8</v>
      </c>
      <c r="K4841">
        <f t="shared" si="1680"/>
        <v>43</v>
      </c>
      <c r="L4841">
        <v>17</v>
      </c>
      <c r="W4841">
        <f t="shared" si="1672"/>
        <v>0</v>
      </c>
      <c r="X4841">
        <f t="shared" si="1673"/>
        <v>8</v>
      </c>
      <c r="Y4841">
        <f t="shared" si="1674"/>
        <v>0</v>
      </c>
      <c r="Z4841" s="22">
        <f t="shared" si="1675"/>
        <v>0</v>
      </c>
      <c r="AA4841" s="22">
        <f t="shared" si="1676"/>
        <v>0</v>
      </c>
      <c r="AB4841">
        <f t="shared" si="1677"/>
        <v>0</v>
      </c>
      <c r="AC4841" s="22">
        <f t="shared" si="1678"/>
        <v>0</v>
      </c>
      <c r="AD4841" s="22">
        <f t="shared" si="1679"/>
        <v>0</v>
      </c>
    </row>
    <row r="4842" spans="4:30" hidden="1" x14ac:dyDescent="0.25">
      <c r="D4842" s="1">
        <v>0.95833333333333337</v>
      </c>
      <c r="E4842">
        <v>12522</v>
      </c>
      <c r="F4842">
        <v>12524</v>
      </c>
      <c r="G4842">
        <v>12508</v>
      </c>
      <c r="H4842">
        <v>12511</v>
      </c>
      <c r="Z4842"/>
      <c r="AA4842"/>
      <c r="AC4842"/>
      <c r="AD4842"/>
    </row>
    <row r="4843" spans="4:30" hidden="1" x14ac:dyDescent="0.25">
      <c r="D4843" s="1">
        <v>4.1666666666666664E-2</v>
      </c>
      <c r="E4843">
        <v>12505</v>
      </c>
      <c r="F4843">
        <v>12519</v>
      </c>
      <c r="G4843">
        <v>12500</v>
      </c>
      <c r="H4843">
        <v>12518</v>
      </c>
      <c r="Z4843"/>
      <c r="AA4843"/>
      <c r="AC4843"/>
      <c r="AD4843"/>
    </row>
    <row r="4844" spans="4:30" hidden="1" x14ac:dyDescent="0.25">
      <c r="D4844" s="1">
        <v>8.3333333333333329E-2</v>
      </c>
      <c r="E4844">
        <v>12517</v>
      </c>
      <c r="F4844">
        <v>12521</v>
      </c>
      <c r="G4844">
        <v>12517</v>
      </c>
      <c r="H4844">
        <v>12518</v>
      </c>
      <c r="Z4844"/>
      <c r="AA4844"/>
      <c r="AC4844"/>
      <c r="AD4844"/>
    </row>
    <row r="4845" spans="4:30" hidden="1" x14ac:dyDescent="0.25">
      <c r="D4845" s="1">
        <v>0.125</v>
      </c>
      <c r="E4845">
        <v>12516</v>
      </c>
      <c r="F4845">
        <v>12519</v>
      </c>
      <c r="G4845">
        <v>12516</v>
      </c>
      <c r="H4845">
        <v>12519</v>
      </c>
      <c r="Z4845"/>
      <c r="AA4845"/>
      <c r="AC4845"/>
      <c r="AD4845"/>
    </row>
    <row r="4846" spans="4:30" hidden="1" x14ac:dyDescent="0.25">
      <c r="D4846" s="1">
        <v>0.16666666666666666</v>
      </c>
      <c r="E4846">
        <v>12519</v>
      </c>
      <c r="F4846">
        <v>12519</v>
      </c>
      <c r="G4846">
        <v>12515</v>
      </c>
      <c r="H4846">
        <v>12516</v>
      </c>
      <c r="Z4846"/>
      <c r="AA4846"/>
      <c r="AC4846"/>
      <c r="AD4846"/>
    </row>
    <row r="4847" spans="4:30" hidden="1" x14ac:dyDescent="0.25">
      <c r="D4847" s="1">
        <v>0.20833333333333334</v>
      </c>
      <c r="E4847">
        <v>12515</v>
      </c>
      <c r="F4847">
        <v>12522</v>
      </c>
      <c r="G4847">
        <v>12511</v>
      </c>
      <c r="H4847">
        <v>12511</v>
      </c>
      <c r="Z4847"/>
      <c r="AA4847"/>
      <c r="AC4847"/>
      <c r="AD4847"/>
    </row>
    <row r="4848" spans="4:30" hidden="1" x14ac:dyDescent="0.25">
      <c r="D4848" s="1">
        <v>0.25</v>
      </c>
      <c r="E4848">
        <v>12509</v>
      </c>
      <c r="F4848">
        <v>12512</v>
      </c>
      <c r="G4848">
        <v>12506</v>
      </c>
      <c r="H4848">
        <v>12512</v>
      </c>
      <c r="Z4848"/>
      <c r="AA4848"/>
      <c r="AC4848"/>
      <c r="AD4848"/>
    </row>
    <row r="4849" spans="3:30" hidden="1" x14ac:dyDescent="0.25">
      <c r="D4849" s="1">
        <v>0.29166666666666669</v>
      </c>
      <c r="E4849">
        <v>12512</v>
      </c>
      <c r="F4849">
        <v>12513</v>
      </c>
      <c r="G4849">
        <v>12510</v>
      </c>
      <c r="H4849">
        <v>12513</v>
      </c>
      <c r="Z4849"/>
      <c r="AA4849"/>
      <c r="AC4849"/>
      <c r="AD4849"/>
    </row>
    <row r="4850" spans="3:30" x14ac:dyDescent="0.25">
      <c r="D4850" s="2">
        <v>0.33333333333333331</v>
      </c>
      <c r="E4850">
        <v>12513</v>
      </c>
      <c r="F4850">
        <v>12514</v>
      </c>
      <c r="G4850">
        <v>12508</v>
      </c>
      <c r="H4850">
        <v>12511</v>
      </c>
      <c r="J4850">
        <v>-2</v>
      </c>
      <c r="K4850">
        <v>0</v>
      </c>
      <c r="L4850">
        <v>6</v>
      </c>
      <c r="M4850">
        <v>17</v>
      </c>
      <c r="R4850">
        <f>MAX(F4848:F4864)</f>
        <v>12537</v>
      </c>
      <c r="W4850">
        <f t="shared" ref="W4850:W4864" si="1681">ABS(M4850)</f>
        <v>17</v>
      </c>
      <c r="X4850">
        <f t="shared" ref="X4850:X4864" si="1682">ABS(J4850)</f>
        <v>2</v>
      </c>
      <c r="Y4850">
        <f t="shared" ref="Y4850:Y4864" si="1683">IF(R4850&lt;1000,ABS(R4850),0)</f>
        <v>0</v>
      </c>
      <c r="Z4850" s="22">
        <f t="shared" ref="Z4850:Z4864" si="1684">IF(N4850=1,0,ABS(N4850))</f>
        <v>0</v>
      </c>
      <c r="AA4850" s="22">
        <f t="shared" ref="AA4850:AA4864" si="1685">ABS(O4850)</f>
        <v>0</v>
      </c>
      <c r="AB4850">
        <f t="shared" ref="AB4850:AB4864" si="1686">IF(N4850=1,1,0)</f>
        <v>0</v>
      </c>
      <c r="AC4850" s="22">
        <f t="shared" ref="AC4850:AC4864" si="1687">IF(N4850=1,ABS(N4851),0)</f>
        <v>0</v>
      </c>
      <c r="AD4850" s="22">
        <f t="shared" ref="AD4850:AD4864" si="1688">IF(N4850=1,0,ABS(O4851))</f>
        <v>0.33673469387755101</v>
      </c>
    </row>
    <row r="4851" spans="3:30" x14ac:dyDescent="0.25">
      <c r="D4851" s="2">
        <v>0.375</v>
      </c>
      <c r="E4851">
        <v>12511</v>
      </c>
      <c r="F4851">
        <v>12511</v>
      </c>
      <c r="G4851">
        <v>12497</v>
      </c>
      <c r="H4851">
        <v>12503</v>
      </c>
      <c r="J4851">
        <v>-8</v>
      </c>
      <c r="K4851">
        <f t="shared" ref="K4851:K4864" si="1689">K4850+J4852</f>
        <v>-7</v>
      </c>
      <c r="L4851">
        <v>14</v>
      </c>
      <c r="N4851">
        <f>IF(J4850&lt;0,MIN(K4851:K4864),MAX(K4851:K4864))/R4830</f>
        <v>-0.17346938775510204</v>
      </c>
      <c r="O4851">
        <f>IF(J4850&lt;0,MAX(K4851:K4864),MIN(K4851:K4864))/R4830</f>
        <v>0.33673469387755101</v>
      </c>
      <c r="R4851">
        <f>MIN(G4848:G4864)</f>
        <v>12476</v>
      </c>
      <c r="W4851">
        <f t="shared" si="1681"/>
        <v>0</v>
      </c>
      <c r="X4851">
        <f t="shared" si="1682"/>
        <v>8</v>
      </c>
      <c r="Y4851">
        <f t="shared" si="1683"/>
        <v>0</v>
      </c>
      <c r="Z4851" s="22">
        <f t="shared" si="1684"/>
        <v>0.17346938775510204</v>
      </c>
      <c r="AA4851" s="22">
        <f t="shared" si="1685"/>
        <v>0.33673469387755101</v>
      </c>
      <c r="AB4851">
        <f t="shared" si="1686"/>
        <v>0</v>
      </c>
      <c r="AC4851" s="22">
        <f t="shared" si="1687"/>
        <v>0</v>
      </c>
      <c r="AD4851" s="22">
        <f t="shared" si="1688"/>
        <v>0</v>
      </c>
    </row>
    <row r="4852" spans="3:30" x14ac:dyDescent="0.25">
      <c r="D4852" s="1">
        <v>0.41666666666666669</v>
      </c>
      <c r="E4852">
        <v>12503</v>
      </c>
      <c r="F4852">
        <v>12503</v>
      </c>
      <c r="G4852">
        <v>12489</v>
      </c>
      <c r="H4852">
        <v>12496</v>
      </c>
      <c r="J4852">
        <v>-7</v>
      </c>
      <c r="K4852">
        <f t="shared" si="1689"/>
        <v>-17</v>
      </c>
      <c r="L4852">
        <v>14</v>
      </c>
      <c r="R4852">
        <f>R4850-R4851</f>
        <v>61</v>
      </c>
      <c r="W4852">
        <f t="shared" si="1681"/>
        <v>0</v>
      </c>
      <c r="X4852">
        <f t="shared" si="1682"/>
        <v>7</v>
      </c>
      <c r="Y4852">
        <f t="shared" si="1683"/>
        <v>61</v>
      </c>
      <c r="Z4852" s="22">
        <f t="shared" si="1684"/>
        <v>0</v>
      </c>
      <c r="AA4852" s="22">
        <f t="shared" si="1685"/>
        <v>0</v>
      </c>
      <c r="AB4852">
        <f t="shared" si="1686"/>
        <v>0</v>
      </c>
      <c r="AC4852" s="22">
        <f t="shared" si="1687"/>
        <v>0</v>
      </c>
      <c r="AD4852" s="22">
        <f t="shared" si="1688"/>
        <v>0</v>
      </c>
    </row>
    <row r="4853" spans="3:30" x14ac:dyDescent="0.25">
      <c r="D4853" s="1">
        <v>0.45833333333333331</v>
      </c>
      <c r="E4853">
        <v>12496</v>
      </c>
      <c r="F4853">
        <v>12497</v>
      </c>
      <c r="G4853">
        <v>12476</v>
      </c>
      <c r="H4853">
        <v>12486</v>
      </c>
      <c r="J4853">
        <v>-10</v>
      </c>
      <c r="K4853">
        <f t="shared" si="1689"/>
        <v>-17</v>
      </c>
      <c r="L4853">
        <v>21</v>
      </c>
      <c r="R4853">
        <v>61</v>
      </c>
      <c r="W4853">
        <f t="shared" si="1681"/>
        <v>0</v>
      </c>
      <c r="X4853">
        <f t="shared" si="1682"/>
        <v>10</v>
      </c>
      <c r="Y4853">
        <f t="shared" si="1683"/>
        <v>61</v>
      </c>
      <c r="Z4853" s="22">
        <f t="shared" si="1684"/>
        <v>0</v>
      </c>
      <c r="AA4853" s="22">
        <f t="shared" si="1685"/>
        <v>0</v>
      </c>
      <c r="AB4853">
        <f t="shared" si="1686"/>
        <v>0</v>
      </c>
      <c r="AC4853" s="22">
        <f t="shared" si="1687"/>
        <v>0</v>
      </c>
      <c r="AD4853" s="22">
        <f t="shared" si="1688"/>
        <v>0</v>
      </c>
    </row>
    <row r="4854" spans="3:30" x14ac:dyDescent="0.25">
      <c r="D4854" s="1">
        <v>0.5</v>
      </c>
      <c r="E4854">
        <v>12486</v>
      </c>
      <c r="F4854">
        <v>12494</v>
      </c>
      <c r="G4854">
        <v>12479</v>
      </c>
      <c r="H4854">
        <v>12486</v>
      </c>
      <c r="J4854">
        <v>0</v>
      </c>
      <c r="K4854">
        <f t="shared" si="1689"/>
        <v>-6</v>
      </c>
      <c r="L4854">
        <v>15</v>
      </c>
      <c r="W4854">
        <f t="shared" si="1681"/>
        <v>0</v>
      </c>
      <c r="X4854">
        <f t="shared" si="1682"/>
        <v>0</v>
      </c>
      <c r="Y4854">
        <f t="shared" si="1683"/>
        <v>0</v>
      </c>
      <c r="Z4854" s="22">
        <f t="shared" si="1684"/>
        <v>0</v>
      </c>
      <c r="AA4854" s="22">
        <f t="shared" si="1685"/>
        <v>0</v>
      </c>
      <c r="AB4854">
        <f t="shared" si="1686"/>
        <v>0</v>
      </c>
      <c r="AC4854" s="22">
        <f t="shared" si="1687"/>
        <v>0</v>
      </c>
      <c r="AD4854" s="22">
        <f t="shared" si="1688"/>
        <v>0</v>
      </c>
    </row>
    <row r="4855" spans="3:30" x14ac:dyDescent="0.25">
      <c r="C4855">
        <v>1</v>
      </c>
      <c r="D4855" s="1">
        <v>0.54166666666666663</v>
      </c>
      <c r="E4855">
        <v>12485</v>
      </c>
      <c r="F4855">
        <v>12497</v>
      </c>
      <c r="G4855">
        <v>12477</v>
      </c>
      <c r="H4855">
        <v>12496</v>
      </c>
      <c r="J4855">
        <v>11</v>
      </c>
      <c r="K4855">
        <f t="shared" si="1689"/>
        <v>-12</v>
      </c>
      <c r="L4855">
        <v>20</v>
      </c>
      <c r="W4855">
        <f t="shared" si="1681"/>
        <v>0</v>
      </c>
      <c r="X4855">
        <f t="shared" si="1682"/>
        <v>11</v>
      </c>
      <c r="Y4855">
        <f t="shared" si="1683"/>
        <v>0</v>
      </c>
      <c r="Z4855" s="22">
        <f t="shared" si="1684"/>
        <v>0</v>
      </c>
      <c r="AA4855" s="22">
        <f t="shared" si="1685"/>
        <v>0</v>
      </c>
      <c r="AB4855">
        <f t="shared" si="1686"/>
        <v>0</v>
      </c>
      <c r="AC4855" s="22">
        <f t="shared" si="1687"/>
        <v>0</v>
      </c>
      <c r="AD4855" s="22">
        <f t="shared" si="1688"/>
        <v>0</v>
      </c>
    </row>
    <row r="4856" spans="3:30" x14ac:dyDescent="0.25">
      <c r="D4856" s="1">
        <v>0.58333333333333337</v>
      </c>
      <c r="E4856">
        <v>12496</v>
      </c>
      <c r="F4856">
        <v>12497</v>
      </c>
      <c r="G4856">
        <v>12489</v>
      </c>
      <c r="H4856">
        <v>12490</v>
      </c>
      <c r="J4856">
        <v>-6</v>
      </c>
      <c r="K4856">
        <f t="shared" si="1689"/>
        <v>0</v>
      </c>
      <c r="L4856">
        <v>8</v>
      </c>
      <c r="W4856">
        <f t="shared" si="1681"/>
        <v>0</v>
      </c>
      <c r="X4856">
        <f t="shared" si="1682"/>
        <v>6</v>
      </c>
      <c r="Y4856">
        <f t="shared" si="1683"/>
        <v>0</v>
      </c>
      <c r="Z4856" s="22">
        <f t="shared" si="1684"/>
        <v>0</v>
      </c>
      <c r="AA4856" s="22">
        <f t="shared" si="1685"/>
        <v>0</v>
      </c>
      <c r="AB4856">
        <f t="shared" si="1686"/>
        <v>0</v>
      </c>
      <c r="AC4856" s="22">
        <f t="shared" si="1687"/>
        <v>0</v>
      </c>
      <c r="AD4856" s="22">
        <f t="shared" si="1688"/>
        <v>0</v>
      </c>
    </row>
    <row r="4857" spans="3:30" x14ac:dyDescent="0.25">
      <c r="D4857" s="1">
        <v>0.625</v>
      </c>
      <c r="E4857">
        <v>12490</v>
      </c>
      <c r="F4857">
        <v>12502</v>
      </c>
      <c r="G4857">
        <v>12486</v>
      </c>
      <c r="H4857">
        <v>12502</v>
      </c>
      <c r="J4857">
        <v>12</v>
      </c>
      <c r="K4857">
        <f t="shared" si="1689"/>
        <v>16</v>
      </c>
      <c r="L4857">
        <v>16</v>
      </c>
      <c r="W4857">
        <f t="shared" si="1681"/>
        <v>0</v>
      </c>
      <c r="X4857">
        <f t="shared" si="1682"/>
        <v>12</v>
      </c>
      <c r="Y4857">
        <f t="shared" si="1683"/>
        <v>0</v>
      </c>
      <c r="Z4857" s="22">
        <f t="shared" si="1684"/>
        <v>0</v>
      </c>
      <c r="AA4857" s="22">
        <f t="shared" si="1685"/>
        <v>0</v>
      </c>
      <c r="AB4857">
        <f t="shared" si="1686"/>
        <v>0</v>
      </c>
      <c r="AC4857" s="22">
        <f t="shared" si="1687"/>
        <v>0</v>
      </c>
      <c r="AD4857" s="22">
        <f t="shared" si="1688"/>
        <v>0</v>
      </c>
    </row>
    <row r="4858" spans="3:30" x14ac:dyDescent="0.25">
      <c r="D4858" s="1">
        <v>0.66666666666666663</v>
      </c>
      <c r="E4858">
        <v>12501</v>
      </c>
      <c r="F4858">
        <v>12517</v>
      </c>
      <c r="G4858">
        <v>12498</v>
      </c>
      <c r="H4858">
        <v>12517</v>
      </c>
      <c r="J4858">
        <v>16</v>
      </c>
      <c r="K4858">
        <f t="shared" si="1689"/>
        <v>8</v>
      </c>
      <c r="L4858">
        <v>19</v>
      </c>
      <c r="W4858">
        <f t="shared" si="1681"/>
        <v>0</v>
      </c>
      <c r="X4858">
        <f t="shared" si="1682"/>
        <v>16</v>
      </c>
      <c r="Y4858">
        <f t="shared" si="1683"/>
        <v>0</v>
      </c>
      <c r="Z4858" s="22">
        <f t="shared" si="1684"/>
        <v>0</v>
      </c>
      <c r="AA4858" s="22">
        <f t="shared" si="1685"/>
        <v>0</v>
      </c>
      <c r="AB4858">
        <f t="shared" si="1686"/>
        <v>0</v>
      </c>
      <c r="AC4858" s="22">
        <f t="shared" si="1687"/>
        <v>0</v>
      </c>
      <c r="AD4858" s="22">
        <f t="shared" si="1688"/>
        <v>0</v>
      </c>
    </row>
    <row r="4859" spans="3:30" x14ac:dyDescent="0.25">
      <c r="D4859" s="1">
        <v>0.70833333333333337</v>
      </c>
      <c r="E4859">
        <v>12516</v>
      </c>
      <c r="F4859">
        <v>12525</v>
      </c>
      <c r="G4859">
        <v>12506</v>
      </c>
      <c r="H4859">
        <v>12508</v>
      </c>
      <c r="J4859">
        <v>-8</v>
      </c>
      <c r="K4859">
        <f t="shared" si="1689"/>
        <v>23</v>
      </c>
      <c r="L4859">
        <v>19</v>
      </c>
      <c r="W4859">
        <f t="shared" si="1681"/>
        <v>0</v>
      </c>
      <c r="X4859">
        <f t="shared" si="1682"/>
        <v>8</v>
      </c>
      <c r="Y4859">
        <f t="shared" si="1683"/>
        <v>0</v>
      </c>
      <c r="Z4859" s="22">
        <f t="shared" si="1684"/>
        <v>0</v>
      </c>
      <c r="AA4859" s="22">
        <f t="shared" si="1685"/>
        <v>0</v>
      </c>
      <c r="AB4859">
        <f t="shared" si="1686"/>
        <v>0</v>
      </c>
      <c r="AC4859" s="22">
        <f t="shared" si="1687"/>
        <v>0</v>
      </c>
      <c r="AD4859" s="22">
        <f t="shared" si="1688"/>
        <v>0</v>
      </c>
    </row>
    <row r="4860" spans="3:30" x14ac:dyDescent="0.25">
      <c r="D4860" s="1">
        <v>0.75</v>
      </c>
      <c r="E4860">
        <v>12508</v>
      </c>
      <c r="F4860">
        <v>12529</v>
      </c>
      <c r="G4860">
        <v>12504</v>
      </c>
      <c r="H4860">
        <v>12523</v>
      </c>
      <c r="J4860">
        <v>15</v>
      </c>
      <c r="K4860">
        <f t="shared" si="1689"/>
        <v>29</v>
      </c>
      <c r="L4860">
        <v>25</v>
      </c>
      <c r="W4860">
        <f t="shared" si="1681"/>
        <v>0</v>
      </c>
      <c r="X4860">
        <f t="shared" si="1682"/>
        <v>15</v>
      </c>
      <c r="Y4860">
        <f t="shared" si="1683"/>
        <v>0</v>
      </c>
      <c r="Z4860" s="22">
        <f t="shared" si="1684"/>
        <v>0</v>
      </c>
      <c r="AA4860" s="22">
        <f t="shared" si="1685"/>
        <v>0</v>
      </c>
      <c r="AB4860">
        <f t="shared" si="1686"/>
        <v>0</v>
      </c>
      <c r="AC4860" s="22">
        <f t="shared" si="1687"/>
        <v>0</v>
      </c>
      <c r="AD4860" s="22">
        <f t="shared" si="1688"/>
        <v>0</v>
      </c>
    </row>
    <row r="4861" spans="3:30" x14ac:dyDescent="0.25">
      <c r="D4861" s="1">
        <v>0.79166666666666663</v>
      </c>
      <c r="E4861">
        <v>12523</v>
      </c>
      <c r="F4861">
        <v>12531</v>
      </c>
      <c r="G4861">
        <v>12522</v>
      </c>
      <c r="H4861">
        <v>12529</v>
      </c>
      <c r="J4861">
        <v>6</v>
      </c>
      <c r="K4861">
        <f t="shared" si="1689"/>
        <v>18</v>
      </c>
      <c r="L4861">
        <v>9</v>
      </c>
      <c r="W4861">
        <f t="shared" si="1681"/>
        <v>0</v>
      </c>
      <c r="X4861">
        <f t="shared" si="1682"/>
        <v>6</v>
      </c>
      <c r="Y4861">
        <f t="shared" si="1683"/>
        <v>0</v>
      </c>
      <c r="Z4861" s="22">
        <f t="shared" si="1684"/>
        <v>0</v>
      </c>
      <c r="AA4861" s="22">
        <f t="shared" si="1685"/>
        <v>0</v>
      </c>
      <c r="AB4861">
        <f t="shared" si="1686"/>
        <v>0</v>
      </c>
      <c r="AC4861" s="22">
        <f t="shared" si="1687"/>
        <v>0</v>
      </c>
      <c r="AD4861" s="22">
        <f t="shared" si="1688"/>
        <v>0</v>
      </c>
    </row>
    <row r="4862" spans="3:30" x14ac:dyDescent="0.25">
      <c r="D4862" s="1">
        <v>0.83333333333333337</v>
      </c>
      <c r="E4862">
        <v>12529</v>
      </c>
      <c r="F4862">
        <v>12532</v>
      </c>
      <c r="G4862">
        <v>12515</v>
      </c>
      <c r="H4862">
        <v>12518</v>
      </c>
      <c r="J4862">
        <v>-11</v>
      </c>
      <c r="K4862">
        <f t="shared" si="1689"/>
        <v>33</v>
      </c>
      <c r="L4862">
        <v>17</v>
      </c>
      <c r="W4862">
        <f t="shared" si="1681"/>
        <v>0</v>
      </c>
      <c r="X4862">
        <f t="shared" si="1682"/>
        <v>11</v>
      </c>
      <c r="Y4862">
        <f t="shared" si="1683"/>
        <v>0</v>
      </c>
      <c r="Z4862" s="22">
        <f t="shared" si="1684"/>
        <v>0</v>
      </c>
      <c r="AA4862" s="22">
        <f t="shared" si="1685"/>
        <v>0</v>
      </c>
      <c r="AB4862">
        <f t="shared" si="1686"/>
        <v>0</v>
      </c>
      <c r="AC4862" s="22">
        <f t="shared" si="1687"/>
        <v>0</v>
      </c>
      <c r="AD4862" s="22">
        <f t="shared" si="1688"/>
        <v>0</v>
      </c>
    </row>
    <row r="4863" spans="3:30" x14ac:dyDescent="0.25">
      <c r="D4863" s="1">
        <v>0.875</v>
      </c>
      <c r="E4863">
        <v>12519</v>
      </c>
      <c r="F4863">
        <v>12535</v>
      </c>
      <c r="G4863">
        <v>12509</v>
      </c>
      <c r="H4863">
        <v>12534</v>
      </c>
      <c r="J4863">
        <v>15</v>
      </c>
      <c r="K4863">
        <f t="shared" si="1689"/>
        <v>30</v>
      </c>
      <c r="L4863">
        <v>26</v>
      </c>
      <c r="W4863">
        <f t="shared" si="1681"/>
        <v>0</v>
      </c>
      <c r="X4863">
        <f t="shared" si="1682"/>
        <v>15</v>
      </c>
      <c r="Y4863">
        <f t="shared" si="1683"/>
        <v>0</v>
      </c>
      <c r="Z4863" s="22">
        <f t="shared" si="1684"/>
        <v>0</v>
      </c>
      <c r="AA4863" s="22">
        <f t="shared" si="1685"/>
        <v>0</v>
      </c>
      <c r="AB4863">
        <f t="shared" si="1686"/>
        <v>0</v>
      </c>
      <c r="AC4863" s="22">
        <f t="shared" si="1687"/>
        <v>0</v>
      </c>
      <c r="AD4863" s="22">
        <f t="shared" si="1688"/>
        <v>0</v>
      </c>
    </row>
    <row r="4864" spans="3:30" x14ac:dyDescent="0.25">
      <c r="D4864" s="2">
        <v>0.91666666666666663</v>
      </c>
      <c r="E4864">
        <v>12533</v>
      </c>
      <c r="F4864">
        <v>12537</v>
      </c>
      <c r="G4864">
        <v>12527</v>
      </c>
      <c r="H4864">
        <v>12530</v>
      </c>
      <c r="J4864">
        <v>-3</v>
      </c>
      <c r="K4864">
        <f t="shared" si="1689"/>
        <v>30</v>
      </c>
      <c r="L4864">
        <v>10</v>
      </c>
      <c r="W4864">
        <f t="shared" si="1681"/>
        <v>0</v>
      </c>
      <c r="X4864">
        <f t="shared" si="1682"/>
        <v>3</v>
      </c>
      <c r="Y4864">
        <f t="shared" si="1683"/>
        <v>0</v>
      </c>
      <c r="Z4864" s="22">
        <f t="shared" si="1684"/>
        <v>0</v>
      </c>
      <c r="AA4864" s="22">
        <f t="shared" si="1685"/>
        <v>0</v>
      </c>
      <c r="AB4864">
        <f t="shared" si="1686"/>
        <v>0</v>
      </c>
      <c r="AC4864" s="22">
        <f t="shared" si="1687"/>
        <v>0</v>
      </c>
      <c r="AD4864" s="22">
        <f t="shared" si="1688"/>
        <v>0</v>
      </c>
    </row>
    <row r="4865" spans="3:30" hidden="1" x14ac:dyDescent="0.25">
      <c r="D4865" s="1">
        <v>0.95833333333333337</v>
      </c>
      <c r="E4865">
        <v>12531</v>
      </c>
      <c r="F4865">
        <v>12535</v>
      </c>
      <c r="G4865">
        <v>12521</v>
      </c>
      <c r="H4865">
        <v>12524</v>
      </c>
      <c r="Z4865"/>
      <c r="AA4865"/>
      <c r="AC4865"/>
      <c r="AD4865"/>
    </row>
    <row r="4866" spans="3:30" hidden="1" x14ac:dyDescent="0.25">
      <c r="D4866" s="1">
        <v>4.1666666666666664E-2</v>
      </c>
      <c r="E4866">
        <v>12522</v>
      </c>
      <c r="F4866">
        <v>12533</v>
      </c>
      <c r="G4866">
        <v>12519</v>
      </c>
      <c r="H4866">
        <v>12531</v>
      </c>
      <c r="Z4866"/>
      <c r="AA4866"/>
      <c r="AC4866"/>
      <c r="AD4866"/>
    </row>
    <row r="4867" spans="3:30" hidden="1" x14ac:dyDescent="0.25">
      <c r="D4867" s="1">
        <v>8.3333333333333329E-2</v>
      </c>
      <c r="E4867">
        <v>12531</v>
      </c>
      <c r="F4867">
        <v>12566</v>
      </c>
      <c r="G4867">
        <v>12529</v>
      </c>
      <c r="H4867">
        <v>12560</v>
      </c>
      <c r="Z4867"/>
      <c r="AA4867"/>
      <c r="AC4867"/>
      <c r="AD4867"/>
    </row>
    <row r="4868" spans="3:30" hidden="1" x14ac:dyDescent="0.25">
      <c r="D4868" s="1">
        <v>0.125</v>
      </c>
      <c r="E4868">
        <v>12562</v>
      </c>
      <c r="F4868">
        <v>12565</v>
      </c>
      <c r="G4868">
        <v>12559</v>
      </c>
      <c r="H4868">
        <v>12559</v>
      </c>
      <c r="Z4868"/>
      <c r="AA4868"/>
      <c r="AC4868"/>
      <c r="AD4868"/>
    </row>
    <row r="4869" spans="3:30" hidden="1" x14ac:dyDescent="0.25">
      <c r="D4869" s="1">
        <v>0.16666666666666666</v>
      </c>
      <c r="E4869">
        <v>12559</v>
      </c>
      <c r="F4869">
        <v>12563</v>
      </c>
      <c r="G4869">
        <v>12552</v>
      </c>
      <c r="H4869">
        <v>12552</v>
      </c>
      <c r="Z4869"/>
      <c r="AA4869"/>
      <c r="AC4869"/>
      <c r="AD4869"/>
    </row>
    <row r="4870" spans="3:30" hidden="1" x14ac:dyDescent="0.25">
      <c r="D4870" s="1">
        <v>0.20833333333333334</v>
      </c>
      <c r="E4870">
        <v>12553</v>
      </c>
      <c r="F4870">
        <v>12556</v>
      </c>
      <c r="G4870">
        <v>12549</v>
      </c>
      <c r="H4870">
        <v>12555</v>
      </c>
      <c r="Z4870"/>
      <c r="AA4870"/>
      <c r="AC4870"/>
      <c r="AD4870"/>
    </row>
    <row r="4871" spans="3:30" hidden="1" x14ac:dyDescent="0.25">
      <c r="D4871" s="1">
        <v>0.25</v>
      </c>
      <c r="E4871">
        <v>12556</v>
      </c>
      <c r="F4871">
        <v>12560</v>
      </c>
      <c r="G4871">
        <v>12555</v>
      </c>
      <c r="H4871">
        <v>12559</v>
      </c>
      <c r="Z4871"/>
      <c r="AA4871"/>
      <c r="AC4871"/>
      <c r="AD4871"/>
    </row>
    <row r="4872" spans="3:30" hidden="1" x14ac:dyDescent="0.25">
      <c r="D4872" s="1">
        <v>0.29166666666666669</v>
      </c>
      <c r="E4872">
        <v>12559</v>
      </c>
      <c r="F4872">
        <v>12559</v>
      </c>
      <c r="G4872">
        <v>12556</v>
      </c>
      <c r="H4872">
        <v>12558</v>
      </c>
      <c r="Z4872"/>
      <c r="AA4872"/>
      <c r="AC4872"/>
      <c r="AD4872"/>
    </row>
    <row r="4873" spans="3:30" x14ac:dyDescent="0.25">
      <c r="D4873" s="2">
        <v>0.33333333333333331</v>
      </c>
      <c r="E4873">
        <v>12559</v>
      </c>
      <c r="F4873">
        <v>12559</v>
      </c>
      <c r="G4873">
        <v>12540</v>
      </c>
      <c r="H4873">
        <v>12547</v>
      </c>
      <c r="J4873">
        <v>-12</v>
      </c>
      <c r="K4873">
        <v>0</v>
      </c>
      <c r="L4873">
        <v>19</v>
      </c>
      <c r="M4873">
        <v>83</v>
      </c>
      <c r="R4873">
        <f>MAX(F4871:F4887)</f>
        <v>12656</v>
      </c>
      <c r="W4873">
        <f t="shared" ref="W4873:W4887" si="1690">ABS(M4873)</f>
        <v>83</v>
      </c>
      <c r="X4873">
        <f t="shared" ref="X4873:X4887" si="1691">ABS(J4873)</f>
        <v>12</v>
      </c>
      <c r="Y4873">
        <f t="shared" ref="Y4873:Y4887" si="1692">IF(R4873&lt;1000,ABS(R4873),0)</f>
        <v>0</v>
      </c>
      <c r="Z4873" s="22">
        <f t="shared" ref="Z4873:Z4887" si="1693">IF(N4873=1,0,ABS(N4873))</f>
        <v>0</v>
      </c>
      <c r="AA4873" s="22">
        <f t="shared" ref="AA4873:AA4887" si="1694">ABS(O4873)</f>
        <v>0</v>
      </c>
      <c r="AB4873">
        <f t="shared" ref="AB4873:AB4887" si="1695">IF(N4873=1,1,0)</f>
        <v>0</v>
      </c>
      <c r="AC4873" s="22">
        <f t="shared" ref="AC4873:AC4887" si="1696">IF(N4873=1,ABS(N4874),0)</f>
        <v>0</v>
      </c>
      <c r="AD4873" s="22">
        <f t="shared" ref="AD4873:AD4887" si="1697">IF(N4873=1,0,ABS(O4874))</f>
        <v>1.5245901639344261</v>
      </c>
    </row>
    <row r="4874" spans="3:30" x14ac:dyDescent="0.25">
      <c r="D4874" s="2">
        <v>0.375</v>
      </c>
      <c r="E4874">
        <v>12550</v>
      </c>
      <c r="F4874">
        <v>12564</v>
      </c>
      <c r="G4874">
        <v>12543</v>
      </c>
      <c r="H4874">
        <v>12552</v>
      </c>
      <c r="J4874">
        <v>2</v>
      </c>
      <c r="K4874">
        <f t="shared" ref="K4874:K4887" si="1698">K4873+J4875</f>
        <v>47</v>
      </c>
      <c r="L4874">
        <v>21</v>
      </c>
      <c r="N4874">
        <f>IF(J4873&lt;0,MIN(K4874:K4887),MAX(K4874:K4887))/R4853</f>
        <v>0.77049180327868849</v>
      </c>
      <c r="O4874">
        <f>IF(J4873&lt;0,MAX(K4874:K4887),MIN(K4874:K4887))/R4853</f>
        <v>1.5245901639344261</v>
      </c>
      <c r="R4874">
        <f>MIN(G4871:G4887)</f>
        <v>12534</v>
      </c>
      <c r="W4874">
        <f t="shared" si="1690"/>
        <v>0</v>
      </c>
      <c r="X4874">
        <f t="shared" si="1691"/>
        <v>2</v>
      </c>
      <c r="Y4874">
        <f t="shared" si="1692"/>
        <v>0</v>
      </c>
      <c r="Z4874" s="22">
        <f t="shared" si="1693"/>
        <v>0.77049180327868849</v>
      </c>
      <c r="AA4874" s="22">
        <f t="shared" si="1694"/>
        <v>1.5245901639344261</v>
      </c>
      <c r="AB4874">
        <f t="shared" si="1695"/>
        <v>0</v>
      </c>
      <c r="AC4874" s="22">
        <f t="shared" si="1696"/>
        <v>0</v>
      </c>
      <c r="AD4874" s="22">
        <f t="shared" si="1697"/>
        <v>0</v>
      </c>
    </row>
    <row r="4875" spans="3:30" x14ac:dyDescent="0.25">
      <c r="D4875" s="1">
        <v>0.41666666666666669</v>
      </c>
      <c r="E4875">
        <v>12553</v>
      </c>
      <c r="F4875">
        <v>12603</v>
      </c>
      <c r="G4875">
        <v>12534</v>
      </c>
      <c r="H4875">
        <v>12600</v>
      </c>
      <c r="J4875">
        <v>47</v>
      </c>
      <c r="K4875">
        <f t="shared" si="1698"/>
        <v>58</v>
      </c>
      <c r="L4875">
        <v>69</v>
      </c>
      <c r="R4875">
        <f>R4873-R4874</f>
        <v>122</v>
      </c>
      <c r="W4875">
        <f t="shared" si="1690"/>
        <v>0</v>
      </c>
      <c r="X4875">
        <f t="shared" si="1691"/>
        <v>47</v>
      </c>
      <c r="Y4875">
        <f t="shared" si="1692"/>
        <v>122</v>
      </c>
      <c r="Z4875" s="22">
        <f t="shared" si="1693"/>
        <v>0</v>
      </c>
      <c r="AA4875" s="22">
        <f t="shared" si="1694"/>
        <v>0</v>
      </c>
      <c r="AB4875">
        <f t="shared" si="1695"/>
        <v>0</v>
      </c>
      <c r="AC4875" s="22">
        <f t="shared" si="1696"/>
        <v>0</v>
      </c>
      <c r="AD4875" s="22">
        <f t="shared" si="1697"/>
        <v>0</v>
      </c>
    </row>
    <row r="4876" spans="3:30" x14ac:dyDescent="0.25">
      <c r="D4876" s="1">
        <v>0.45833333333333331</v>
      </c>
      <c r="E4876">
        <v>12600</v>
      </c>
      <c r="F4876">
        <v>12621</v>
      </c>
      <c r="G4876">
        <v>12599</v>
      </c>
      <c r="H4876">
        <v>12611</v>
      </c>
      <c r="J4876">
        <v>11</v>
      </c>
      <c r="K4876">
        <f t="shared" si="1698"/>
        <v>66</v>
      </c>
      <c r="L4876">
        <v>22</v>
      </c>
      <c r="R4876">
        <v>122</v>
      </c>
      <c r="W4876">
        <f t="shared" si="1690"/>
        <v>0</v>
      </c>
      <c r="X4876">
        <f t="shared" si="1691"/>
        <v>11</v>
      </c>
      <c r="Y4876">
        <f t="shared" si="1692"/>
        <v>122</v>
      </c>
      <c r="Z4876" s="22">
        <f t="shared" si="1693"/>
        <v>0</v>
      </c>
      <c r="AA4876" s="22">
        <f t="shared" si="1694"/>
        <v>0</v>
      </c>
      <c r="AB4876">
        <f t="shared" si="1695"/>
        <v>0</v>
      </c>
      <c r="AC4876" s="22">
        <f t="shared" si="1696"/>
        <v>0</v>
      </c>
      <c r="AD4876" s="22">
        <f t="shared" si="1697"/>
        <v>0</v>
      </c>
    </row>
    <row r="4877" spans="3:30" x14ac:dyDescent="0.25">
      <c r="D4877" s="1">
        <v>0.5</v>
      </c>
      <c r="E4877">
        <v>12611</v>
      </c>
      <c r="F4877">
        <v>12630</v>
      </c>
      <c r="G4877">
        <v>12610</v>
      </c>
      <c r="H4877">
        <v>12619</v>
      </c>
      <c r="J4877">
        <v>8</v>
      </c>
      <c r="K4877">
        <f t="shared" si="1698"/>
        <v>89</v>
      </c>
      <c r="L4877">
        <v>20</v>
      </c>
      <c r="W4877">
        <f t="shared" si="1690"/>
        <v>0</v>
      </c>
      <c r="X4877">
        <f t="shared" si="1691"/>
        <v>8</v>
      </c>
      <c r="Y4877">
        <f t="shared" si="1692"/>
        <v>0</v>
      </c>
      <c r="Z4877" s="22">
        <f t="shared" si="1693"/>
        <v>0</v>
      </c>
      <c r="AA4877" s="22">
        <f t="shared" si="1694"/>
        <v>0</v>
      </c>
      <c r="AB4877">
        <f t="shared" si="1695"/>
        <v>0</v>
      </c>
      <c r="AC4877" s="22">
        <f t="shared" si="1696"/>
        <v>0</v>
      </c>
      <c r="AD4877" s="22">
        <f t="shared" si="1697"/>
        <v>0</v>
      </c>
    </row>
    <row r="4878" spans="3:30" x14ac:dyDescent="0.25">
      <c r="C4878">
        <v>1</v>
      </c>
      <c r="D4878" s="1">
        <v>0.54166666666666663</v>
      </c>
      <c r="E4878">
        <v>12619</v>
      </c>
      <c r="F4878">
        <v>12643</v>
      </c>
      <c r="G4878">
        <v>12619</v>
      </c>
      <c r="H4878">
        <v>12642</v>
      </c>
      <c r="J4878">
        <v>23</v>
      </c>
      <c r="K4878">
        <f t="shared" si="1698"/>
        <v>78</v>
      </c>
      <c r="L4878">
        <v>24</v>
      </c>
      <c r="W4878">
        <f t="shared" si="1690"/>
        <v>0</v>
      </c>
      <c r="X4878">
        <f t="shared" si="1691"/>
        <v>23</v>
      </c>
      <c r="Y4878">
        <f t="shared" si="1692"/>
        <v>0</v>
      </c>
      <c r="Z4878" s="22">
        <f t="shared" si="1693"/>
        <v>0</v>
      </c>
      <c r="AA4878" s="22">
        <f t="shared" si="1694"/>
        <v>0</v>
      </c>
      <c r="AB4878">
        <f t="shared" si="1695"/>
        <v>0</v>
      </c>
      <c r="AC4878" s="22">
        <f t="shared" si="1696"/>
        <v>0</v>
      </c>
      <c r="AD4878" s="22">
        <f t="shared" si="1697"/>
        <v>0</v>
      </c>
    </row>
    <row r="4879" spans="3:30" x14ac:dyDescent="0.25">
      <c r="D4879" s="1">
        <v>0.58333333333333337</v>
      </c>
      <c r="E4879">
        <v>12642</v>
      </c>
      <c r="F4879">
        <v>12649</v>
      </c>
      <c r="G4879">
        <v>12629</v>
      </c>
      <c r="H4879">
        <v>12631</v>
      </c>
      <c r="J4879">
        <v>-11</v>
      </c>
      <c r="K4879">
        <f t="shared" si="1698"/>
        <v>63</v>
      </c>
      <c r="L4879">
        <v>20</v>
      </c>
      <c r="W4879">
        <f t="shared" si="1690"/>
        <v>0</v>
      </c>
      <c r="X4879">
        <f t="shared" si="1691"/>
        <v>11</v>
      </c>
      <c r="Y4879">
        <f t="shared" si="1692"/>
        <v>0</v>
      </c>
      <c r="Z4879" s="22">
        <f t="shared" si="1693"/>
        <v>0</v>
      </c>
      <c r="AA4879" s="22">
        <f t="shared" si="1694"/>
        <v>0</v>
      </c>
      <c r="AB4879">
        <f t="shared" si="1695"/>
        <v>0</v>
      </c>
      <c r="AC4879" s="22">
        <f t="shared" si="1696"/>
        <v>0</v>
      </c>
      <c r="AD4879" s="22">
        <f t="shared" si="1697"/>
        <v>0</v>
      </c>
    </row>
    <row r="4880" spans="3:30" x14ac:dyDescent="0.25">
      <c r="D4880" s="1">
        <v>0.625</v>
      </c>
      <c r="E4880">
        <v>12631</v>
      </c>
      <c r="F4880">
        <v>12634</v>
      </c>
      <c r="G4880">
        <v>12615</v>
      </c>
      <c r="H4880">
        <v>12616</v>
      </c>
      <c r="J4880">
        <v>-15</v>
      </c>
      <c r="K4880">
        <f t="shared" si="1698"/>
        <v>65</v>
      </c>
      <c r="L4880">
        <v>19</v>
      </c>
      <c r="W4880">
        <f t="shared" si="1690"/>
        <v>0</v>
      </c>
      <c r="X4880">
        <f t="shared" si="1691"/>
        <v>15</v>
      </c>
      <c r="Y4880">
        <f t="shared" si="1692"/>
        <v>0</v>
      </c>
      <c r="Z4880" s="22">
        <f t="shared" si="1693"/>
        <v>0</v>
      </c>
      <c r="AA4880" s="22">
        <f t="shared" si="1694"/>
        <v>0</v>
      </c>
      <c r="AB4880">
        <f t="shared" si="1695"/>
        <v>0</v>
      </c>
      <c r="AC4880" s="22">
        <f t="shared" si="1696"/>
        <v>0</v>
      </c>
      <c r="AD4880" s="22">
        <f t="shared" si="1697"/>
        <v>0</v>
      </c>
    </row>
    <row r="4881" spans="4:30" x14ac:dyDescent="0.25">
      <c r="D4881" s="1">
        <v>0.66666666666666663</v>
      </c>
      <c r="E4881">
        <v>12615</v>
      </c>
      <c r="F4881">
        <v>12631</v>
      </c>
      <c r="G4881">
        <v>12603</v>
      </c>
      <c r="H4881">
        <v>12617</v>
      </c>
      <c r="J4881">
        <v>2</v>
      </c>
      <c r="K4881">
        <f t="shared" si="1698"/>
        <v>65</v>
      </c>
      <c r="L4881">
        <v>28</v>
      </c>
      <c r="W4881">
        <f t="shared" si="1690"/>
        <v>0</v>
      </c>
      <c r="X4881">
        <f t="shared" si="1691"/>
        <v>2</v>
      </c>
      <c r="Y4881">
        <f t="shared" si="1692"/>
        <v>0</v>
      </c>
      <c r="Z4881" s="22">
        <f t="shared" si="1693"/>
        <v>0</v>
      </c>
      <c r="AA4881" s="22">
        <f t="shared" si="1694"/>
        <v>0</v>
      </c>
      <c r="AB4881">
        <f t="shared" si="1695"/>
        <v>0</v>
      </c>
      <c r="AC4881" s="22">
        <f t="shared" si="1696"/>
        <v>0</v>
      </c>
      <c r="AD4881" s="22">
        <f t="shared" si="1697"/>
        <v>0</v>
      </c>
    </row>
    <row r="4882" spans="4:30" x14ac:dyDescent="0.25">
      <c r="D4882" s="1">
        <v>0.70833333333333337</v>
      </c>
      <c r="E4882">
        <v>12616</v>
      </c>
      <c r="F4882">
        <v>12626</v>
      </c>
      <c r="G4882">
        <v>12612</v>
      </c>
      <c r="H4882">
        <v>12616</v>
      </c>
      <c r="J4882">
        <v>0</v>
      </c>
      <c r="K4882">
        <f t="shared" si="1698"/>
        <v>93</v>
      </c>
      <c r="L4882">
        <v>14</v>
      </c>
      <c r="W4882">
        <f t="shared" si="1690"/>
        <v>0</v>
      </c>
      <c r="X4882">
        <f t="shared" si="1691"/>
        <v>0</v>
      </c>
      <c r="Y4882">
        <f t="shared" si="1692"/>
        <v>0</v>
      </c>
      <c r="Z4882" s="22">
        <f t="shared" si="1693"/>
        <v>0</v>
      </c>
      <c r="AA4882" s="22">
        <f t="shared" si="1694"/>
        <v>0</v>
      </c>
      <c r="AB4882">
        <f t="shared" si="1695"/>
        <v>0</v>
      </c>
      <c r="AC4882" s="22">
        <f t="shared" si="1696"/>
        <v>0</v>
      </c>
      <c r="AD4882" s="22">
        <f t="shared" si="1697"/>
        <v>0</v>
      </c>
    </row>
    <row r="4883" spans="4:30" x14ac:dyDescent="0.25">
      <c r="D4883" s="1">
        <v>0.75</v>
      </c>
      <c r="E4883">
        <v>12616</v>
      </c>
      <c r="F4883">
        <v>12656</v>
      </c>
      <c r="G4883">
        <v>12610</v>
      </c>
      <c r="H4883">
        <v>12644</v>
      </c>
      <c r="J4883">
        <v>28</v>
      </c>
      <c r="K4883">
        <f t="shared" si="1698"/>
        <v>91</v>
      </c>
      <c r="L4883">
        <v>46</v>
      </c>
      <c r="W4883">
        <f t="shared" si="1690"/>
        <v>0</v>
      </c>
      <c r="X4883">
        <f t="shared" si="1691"/>
        <v>28</v>
      </c>
      <c r="Y4883">
        <f t="shared" si="1692"/>
        <v>0</v>
      </c>
      <c r="Z4883" s="22">
        <f t="shared" si="1693"/>
        <v>0</v>
      </c>
      <c r="AA4883" s="22">
        <f t="shared" si="1694"/>
        <v>0</v>
      </c>
      <c r="AB4883">
        <f t="shared" si="1695"/>
        <v>0</v>
      </c>
      <c r="AC4883" s="22">
        <f t="shared" si="1696"/>
        <v>0</v>
      </c>
      <c r="AD4883" s="22">
        <f t="shared" si="1697"/>
        <v>0</v>
      </c>
    </row>
    <row r="4884" spans="4:30" x14ac:dyDescent="0.25">
      <c r="D4884" s="1">
        <v>0.79166666666666663</v>
      </c>
      <c r="E4884">
        <v>12644</v>
      </c>
      <c r="F4884">
        <v>12646</v>
      </c>
      <c r="G4884">
        <v>12628</v>
      </c>
      <c r="H4884">
        <v>12642</v>
      </c>
      <c r="J4884">
        <v>-2</v>
      </c>
      <c r="K4884">
        <f t="shared" si="1698"/>
        <v>89</v>
      </c>
      <c r="L4884">
        <v>18</v>
      </c>
      <c r="W4884">
        <f t="shared" si="1690"/>
        <v>0</v>
      </c>
      <c r="X4884">
        <f t="shared" si="1691"/>
        <v>2</v>
      </c>
      <c r="Y4884">
        <f t="shared" si="1692"/>
        <v>0</v>
      </c>
      <c r="Z4884" s="22">
        <f t="shared" si="1693"/>
        <v>0</v>
      </c>
      <c r="AA4884" s="22">
        <f t="shared" si="1694"/>
        <v>0</v>
      </c>
      <c r="AB4884">
        <f t="shared" si="1695"/>
        <v>0</v>
      </c>
      <c r="AC4884" s="22">
        <f t="shared" si="1696"/>
        <v>0</v>
      </c>
      <c r="AD4884" s="22">
        <f t="shared" si="1697"/>
        <v>0</v>
      </c>
    </row>
    <row r="4885" spans="4:30" x14ac:dyDescent="0.25">
      <c r="D4885" s="1">
        <v>0.83333333333333337</v>
      </c>
      <c r="E4885">
        <v>12642</v>
      </c>
      <c r="F4885">
        <v>12645</v>
      </c>
      <c r="G4885">
        <v>12636</v>
      </c>
      <c r="H4885">
        <v>12640</v>
      </c>
      <c r="J4885">
        <v>-2</v>
      </c>
      <c r="K4885">
        <f t="shared" si="1698"/>
        <v>88</v>
      </c>
      <c r="L4885">
        <v>9</v>
      </c>
      <c r="W4885">
        <f t="shared" si="1690"/>
        <v>0</v>
      </c>
      <c r="X4885">
        <f t="shared" si="1691"/>
        <v>2</v>
      </c>
      <c r="Y4885">
        <f t="shared" si="1692"/>
        <v>0</v>
      </c>
      <c r="Z4885" s="22">
        <f t="shared" si="1693"/>
        <v>0</v>
      </c>
      <c r="AA4885" s="22">
        <f t="shared" si="1694"/>
        <v>0</v>
      </c>
      <c r="AB4885">
        <f t="shared" si="1695"/>
        <v>0</v>
      </c>
      <c r="AC4885" s="22">
        <f t="shared" si="1696"/>
        <v>0</v>
      </c>
      <c r="AD4885" s="22">
        <f t="shared" si="1697"/>
        <v>0</v>
      </c>
    </row>
    <row r="4886" spans="4:30" x14ac:dyDescent="0.25">
      <c r="D4886" s="1">
        <v>0.875</v>
      </c>
      <c r="E4886">
        <v>12640</v>
      </c>
      <c r="F4886">
        <v>12645</v>
      </c>
      <c r="G4886">
        <v>12633</v>
      </c>
      <c r="H4886">
        <v>12639</v>
      </c>
      <c r="J4886">
        <v>-1</v>
      </c>
      <c r="K4886">
        <f t="shared" si="1698"/>
        <v>91</v>
      </c>
      <c r="L4886">
        <v>12</v>
      </c>
      <c r="W4886">
        <f t="shared" si="1690"/>
        <v>0</v>
      </c>
      <c r="X4886">
        <f t="shared" si="1691"/>
        <v>1</v>
      </c>
      <c r="Y4886">
        <f t="shared" si="1692"/>
        <v>0</v>
      </c>
      <c r="Z4886" s="22">
        <f t="shared" si="1693"/>
        <v>0</v>
      </c>
      <c r="AA4886" s="22">
        <f t="shared" si="1694"/>
        <v>0</v>
      </c>
      <c r="AB4886">
        <f t="shared" si="1695"/>
        <v>0</v>
      </c>
      <c r="AC4886" s="22">
        <f t="shared" si="1696"/>
        <v>0</v>
      </c>
      <c r="AD4886" s="22">
        <f t="shared" si="1697"/>
        <v>0</v>
      </c>
    </row>
    <row r="4887" spans="4:30" x14ac:dyDescent="0.25">
      <c r="D4887" s="2">
        <v>0.91666666666666663</v>
      </c>
      <c r="E4887">
        <v>12639</v>
      </c>
      <c r="F4887">
        <v>12652</v>
      </c>
      <c r="G4887">
        <v>12636</v>
      </c>
      <c r="H4887">
        <v>12642</v>
      </c>
      <c r="J4887">
        <v>3</v>
      </c>
      <c r="K4887">
        <f t="shared" si="1698"/>
        <v>91</v>
      </c>
      <c r="L4887">
        <v>16</v>
      </c>
      <c r="W4887">
        <f t="shared" si="1690"/>
        <v>0</v>
      </c>
      <c r="X4887">
        <f t="shared" si="1691"/>
        <v>3</v>
      </c>
      <c r="Y4887">
        <f t="shared" si="1692"/>
        <v>0</v>
      </c>
      <c r="Z4887" s="22">
        <f t="shared" si="1693"/>
        <v>0</v>
      </c>
      <c r="AA4887" s="22">
        <f t="shared" si="1694"/>
        <v>0</v>
      </c>
      <c r="AB4887">
        <f t="shared" si="1695"/>
        <v>0</v>
      </c>
      <c r="AC4887" s="22">
        <f t="shared" si="1696"/>
        <v>0</v>
      </c>
      <c r="AD4887" s="22">
        <f t="shared" si="1697"/>
        <v>0</v>
      </c>
    </row>
    <row r="4888" spans="4:30" hidden="1" x14ac:dyDescent="0.25">
      <c r="D4888" s="1">
        <v>0.95833333333333337</v>
      </c>
      <c r="E4888">
        <v>12642</v>
      </c>
      <c r="F4888">
        <v>12651</v>
      </c>
      <c r="G4888">
        <v>12633</v>
      </c>
      <c r="H4888">
        <v>12649</v>
      </c>
      <c r="Z4888"/>
      <c r="AA4888"/>
      <c r="AC4888"/>
      <c r="AD4888"/>
    </row>
    <row r="4889" spans="4:30" hidden="1" x14ac:dyDescent="0.25">
      <c r="D4889" s="1">
        <v>4.1666666666666664E-2</v>
      </c>
      <c r="E4889">
        <v>12650</v>
      </c>
      <c r="F4889">
        <v>12653</v>
      </c>
      <c r="G4889">
        <v>12645</v>
      </c>
      <c r="H4889">
        <v>12646</v>
      </c>
      <c r="Z4889"/>
      <c r="AA4889"/>
      <c r="AC4889"/>
      <c r="AD4889"/>
    </row>
    <row r="4890" spans="4:30" hidden="1" x14ac:dyDescent="0.25">
      <c r="D4890" s="1">
        <v>8.3333333333333329E-2</v>
      </c>
      <c r="E4890">
        <v>12648</v>
      </c>
      <c r="F4890">
        <v>12657</v>
      </c>
      <c r="G4890">
        <v>12648</v>
      </c>
      <c r="H4890">
        <v>12654</v>
      </c>
      <c r="Z4890"/>
      <c r="AA4890"/>
      <c r="AC4890"/>
      <c r="AD4890"/>
    </row>
    <row r="4891" spans="4:30" hidden="1" x14ac:dyDescent="0.25">
      <c r="D4891" s="1">
        <v>0.125</v>
      </c>
      <c r="E4891">
        <v>12652</v>
      </c>
      <c r="F4891">
        <v>12652</v>
      </c>
      <c r="G4891">
        <v>12645</v>
      </c>
      <c r="H4891">
        <v>12647</v>
      </c>
      <c r="Z4891"/>
      <c r="AA4891"/>
      <c r="AC4891"/>
      <c r="AD4891"/>
    </row>
    <row r="4892" spans="4:30" hidden="1" x14ac:dyDescent="0.25">
      <c r="D4892" s="1">
        <v>0.16666666666666666</v>
      </c>
      <c r="E4892">
        <v>12647</v>
      </c>
      <c r="F4892">
        <v>12655</v>
      </c>
      <c r="G4892">
        <v>12647</v>
      </c>
      <c r="H4892">
        <v>12649</v>
      </c>
      <c r="Z4892"/>
      <c r="AA4892"/>
      <c r="AC4892"/>
      <c r="AD4892"/>
    </row>
    <row r="4893" spans="4:30" hidden="1" x14ac:dyDescent="0.25">
      <c r="D4893" s="1">
        <v>0.20833333333333334</v>
      </c>
      <c r="E4893">
        <v>12648</v>
      </c>
      <c r="F4893">
        <v>12655</v>
      </c>
      <c r="G4893">
        <v>12647</v>
      </c>
      <c r="H4893">
        <v>12650</v>
      </c>
      <c r="Z4893"/>
      <c r="AA4893"/>
      <c r="AC4893"/>
      <c r="AD4893"/>
    </row>
    <row r="4894" spans="4:30" hidden="1" x14ac:dyDescent="0.25">
      <c r="D4894" s="1">
        <v>0.25</v>
      </c>
      <c r="E4894">
        <v>12649</v>
      </c>
      <c r="F4894">
        <v>12650</v>
      </c>
      <c r="G4894">
        <v>12623</v>
      </c>
      <c r="H4894">
        <v>12626</v>
      </c>
      <c r="Z4894"/>
      <c r="AA4894"/>
      <c r="AC4894"/>
      <c r="AD4894"/>
    </row>
    <row r="4895" spans="4:30" hidden="1" x14ac:dyDescent="0.25">
      <c r="D4895" s="1">
        <v>0.29166666666666669</v>
      </c>
      <c r="E4895">
        <v>12626</v>
      </c>
      <c r="F4895">
        <v>12631</v>
      </c>
      <c r="G4895">
        <v>12619</v>
      </c>
      <c r="H4895">
        <v>12631</v>
      </c>
      <c r="Z4895"/>
      <c r="AA4895"/>
      <c r="AC4895"/>
      <c r="AD4895"/>
    </row>
    <row r="4896" spans="4:30" x14ac:dyDescent="0.25">
      <c r="D4896" s="2">
        <v>0.33333333333333331</v>
      </c>
      <c r="E4896">
        <v>12630</v>
      </c>
      <c r="F4896">
        <v>12632</v>
      </c>
      <c r="G4896">
        <v>12606</v>
      </c>
      <c r="H4896">
        <v>12614</v>
      </c>
      <c r="J4896">
        <v>-16</v>
      </c>
      <c r="K4896">
        <v>0</v>
      </c>
      <c r="L4896">
        <v>26</v>
      </c>
      <c r="M4896">
        <v>189</v>
      </c>
      <c r="R4896">
        <f>MAX(F4894:F4910)</f>
        <v>12832</v>
      </c>
      <c r="W4896">
        <f t="shared" ref="W4896:W4910" si="1699">ABS(M4896)</f>
        <v>189</v>
      </c>
      <c r="X4896">
        <f t="shared" ref="X4896:X4910" si="1700">ABS(J4896)</f>
        <v>16</v>
      </c>
      <c r="Y4896">
        <f t="shared" ref="Y4896:Y4910" si="1701">IF(R4896&lt;1000,ABS(R4896),0)</f>
        <v>0</v>
      </c>
      <c r="Z4896" s="22">
        <f t="shared" ref="Z4896:Z4910" si="1702">IF(N4896=1,0,ABS(N4896))</f>
        <v>0</v>
      </c>
      <c r="AA4896" s="22">
        <f t="shared" ref="AA4896:AA4910" si="1703">ABS(O4896)</f>
        <v>0</v>
      </c>
      <c r="AB4896">
        <f t="shared" ref="AB4896:AB4910" si="1704">IF(N4896=1,1,0)</f>
        <v>0</v>
      </c>
      <c r="AC4896" s="22">
        <f t="shared" ref="AC4896:AC4910" si="1705">IF(N4896=1,ABS(N4897),0)</f>
        <v>0</v>
      </c>
      <c r="AD4896" s="22">
        <f t="shared" ref="AD4896:AD4910" si="1706">IF(N4896=1,0,ABS(O4897))</f>
        <v>1.7459016393442623</v>
      </c>
    </row>
    <row r="4897" spans="3:30" x14ac:dyDescent="0.25">
      <c r="D4897" s="2">
        <v>0.375</v>
      </c>
      <c r="E4897">
        <v>12613</v>
      </c>
      <c r="F4897">
        <v>12621</v>
      </c>
      <c r="G4897">
        <v>12595</v>
      </c>
      <c r="H4897">
        <v>12606</v>
      </c>
      <c r="J4897">
        <v>-7</v>
      </c>
      <c r="K4897">
        <f t="shared" ref="K4897:K4910" si="1707">K4896+J4898</f>
        <v>0</v>
      </c>
      <c r="L4897">
        <v>26</v>
      </c>
      <c r="N4897">
        <f>IF(J4896&lt;0,MIN(K4897:K4910),MAX(K4897:K4910))/R4876</f>
        <v>-2.4590163934426229E-2</v>
      </c>
      <c r="O4897">
        <f>IF(J4896&lt;0,MAX(K4897:K4910),MIN(K4897:K4910))/R4876</f>
        <v>1.7459016393442623</v>
      </c>
      <c r="R4897">
        <f>MIN(G4894:G4910)</f>
        <v>12594</v>
      </c>
      <c r="W4897">
        <f t="shared" si="1699"/>
        <v>0</v>
      </c>
      <c r="X4897">
        <f t="shared" si="1700"/>
        <v>7</v>
      </c>
      <c r="Y4897">
        <f t="shared" si="1701"/>
        <v>0</v>
      </c>
      <c r="Z4897" s="22">
        <f t="shared" si="1702"/>
        <v>2.4590163934426229E-2</v>
      </c>
      <c r="AA4897" s="22">
        <f t="shared" si="1703"/>
        <v>1.7459016393442623</v>
      </c>
      <c r="AB4897">
        <f t="shared" si="1704"/>
        <v>0</v>
      </c>
      <c r="AC4897" s="22">
        <f t="shared" si="1705"/>
        <v>0</v>
      </c>
      <c r="AD4897" s="22">
        <f t="shared" si="1706"/>
        <v>0</v>
      </c>
    </row>
    <row r="4898" spans="3:30" x14ac:dyDescent="0.25">
      <c r="D4898" s="1">
        <v>0.41666666666666669</v>
      </c>
      <c r="E4898">
        <v>12605</v>
      </c>
      <c r="F4898">
        <v>12628</v>
      </c>
      <c r="G4898">
        <v>12599</v>
      </c>
      <c r="H4898">
        <v>12605</v>
      </c>
      <c r="J4898">
        <v>0</v>
      </c>
      <c r="K4898">
        <f t="shared" si="1707"/>
        <v>8</v>
      </c>
      <c r="L4898">
        <v>29</v>
      </c>
      <c r="R4898">
        <f>R4896-R4897</f>
        <v>238</v>
      </c>
      <c r="W4898">
        <f t="shared" si="1699"/>
        <v>0</v>
      </c>
      <c r="X4898">
        <f t="shared" si="1700"/>
        <v>0</v>
      </c>
      <c r="Y4898">
        <f t="shared" si="1701"/>
        <v>238</v>
      </c>
      <c r="Z4898" s="22">
        <f t="shared" si="1702"/>
        <v>0</v>
      </c>
      <c r="AA4898" s="22">
        <f t="shared" si="1703"/>
        <v>0</v>
      </c>
      <c r="AB4898">
        <f t="shared" si="1704"/>
        <v>0</v>
      </c>
      <c r="AC4898" s="22">
        <f t="shared" si="1705"/>
        <v>0</v>
      </c>
      <c r="AD4898" s="22">
        <f t="shared" si="1706"/>
        <v>0</v>
      </c>
    </row>
    <row r="4899" spans="3:30" x14ac:dyDescent="0.25">
      <c r="D4899" s="1">
        <v>0.45833333333333331</v>
      </c>
      <c r="E4899">
        <v>12606</v>
      </c>
      <c r="F4899">
        <v>12620</v>
      </c>
      <c r="G4899">
        <v>12600</v>
      </c>
      <c r="H4899">
        <v>12614</v>
      </c>
      <c r="J4899">
        <v>8</v>
      </c>
      <c r="K4899">
        <f t="shared" si="1707"/>
        <v>-3</v>
      </c>
      <c r="L4899">
        <v>20</v>
      </c>
      <c r="R4899">
        <v>238</v>
      </c>
      <c r="W4899">
        <f t="shared" si="1699"/>
        <v>0</v>
      </c>
      <c r="X4899">
        <f t="shared" si="1700"/>
        <v>8</v>
      </c>
      <c r="Y4899">
        <f t="shared" si="1701"/>
        <v>238</v>
      </c>
      <c r="Z4899" s="22">
        <f t="shared" si="1702"/>
        <v>0</v>
      </c>
      <c r="AA4899" s="22">
        <f t="shared" si="1703"/>
        <v>0</v>
      </c>
      <c r="AB4899">
        <f t="shared" si="1704"/>
        <v>0</v>
      </c>
      <c r="AC4899" s="22">
        <f t="shared" si="1705"/>
        <v>0</v>
      </c>
      <c r="AD4899" s="22">
        <f t="shared" si="1706"/>
        <v>0</v>
      </c>
    </row>
    <row r="4900" spans="3:30" x14ac:dyDescent="0.25">
      <c r="D4900" s="1">
        <v>0.5</v>
      </c>
      <c r="E4900">
        <v>12614</v>
      </c>
      <c r="F4900">
        <v>12617</v>
      </c>
      <c r="G4900">
        <v>12594</v>
      </c>
      <c r="H4900">
        <v>12603</v>
      </c>
      <c r="J4900">
        <v>-11</v>
      </c>
      <c r="K4900">
        <f t="shared" si="1707"/>
        <v>2</v>
      </c>
      <c r="L4900">
        <v>23</v>
      </c>
      <c r="W4900">
        <f t="shared" si="1699"/>
        <v>0</v>
      </c>
      <c r="X4900">
        <f t="shared" si="1700"/>
        <v>11</v>
      </c>
      <c r="Y4900">
        <f t="shared" si="1701"/>
        <v>0</v>
      </c>
      <c r="Z4900" s="22">
        <f t="shared" si="1702"/>
        <v>0</v>
      </c>
      <c r="AA4900" s="22">
        <f t="shared" si="1703"/>
        <v>0</v>
      </c>
      <c r="AB4900">
        <f t="shared" si="1704"/>
        <v>0</v>
      </c>
      <c r="AC4900" s="22">
        <f t="shared" si="1705"/>
        <v>0</v>
      </c>
      <c r="AD4900" s="22">
        <f t="shared" si="1706"/>
        <v>0</v>
      </c>
    </row>
    <row r="4901" spans="3:30" x14ac:dyDescent="0.25">
      <c r="C4901">
        <v>1</v>
      </c>
      <c r="D4901" s="1">
        <v>0.54166666666666663</v>
      </c>
      <c r="E4901">
        <v>12603</v>
      </c>
      <c r="F4901">
        <v>12610</v>
      </c>
      <c r="G4901">
        <v>12595</v>
      </c>
      <c r="H4901">
        <v>12608</v>
      </c>
      <c r="J4901">
        <v>5</v>
      </c>
      <c r="K4901">
        <f t="shared" si="1707"/>
        <v>7</v>
      </c>
      <c r="L4901">
        <v>15</v>
      </c>
      <c r="W4901">
        <f t="shared" si="1699"/>
        <v>0</v>
      </c>
      <c r="X4901">
        <f t="shared" si="1700"/>
        <v>5</v>
      </c>
      <c r="Y4901">
        <f t="shared" si="1701"/>
        <v>0</v>
      </c>
      <c r="Z4901" s="22">
        <f t="shared" si="1702"/>
        <v>0</v>
      </c>
      <c r="AA4901" s="22">
        <f t="shared" si="1703"/>
        <v>0</v>
      </c>
      <c r="AB4901">
        <f t="shared" si="1704"/>
        <v>0</v>
      </c>
      <c r="AC4901" s="22">
        <f t="shared" si="1705"/>
        <v>0</v>
      </c>
      <c r="AD4901" s="22">
        <f t="shared" si="1706"/>
        <v>0</v>
      </c>
    </row>
    <row r="4902" spans="3:30" x14ac:dyDescent="0.25">
      <c r="D4902" s="1">
        <v>0.58333333333333337</v>
      </c>
      <c r="E4902">
        <v>12608</v>
      </c>
      <c r="F4902">
        <v>12620</v>
      </c>
      <c r="G4902">
        <v>12606</v>
      </c>
      <c r="H4902">
        <v>12613</v>
      </c>
      <c r="J4902">
        <v>5</v>
      </c>
      <c r="K4902">
        <f t="shared" si="1707"/>
        <v>44</v>
      </c>
      <c r="L4902">
        <v>14</v>
      </c>
      <c r="W4902">
        <f t="shared" si="1699"/>
        <v>0</v>
      </c>
      <c r="X4902">
        <f t="shared" si="1700"/>
        <v>5</v>
      </c>
      <c r="Y4902">
        <f t="shared" si="1701"/>
        <v>0</v>
      </c>
      <c r="Z4902" s="22">
        <f t="shared" si="1702"/>
        <v>0</v>
      </c>
      <c r="AA4902" s="22">
        <f t="shared" si="1703"/>
        <v>0</v>
      </c>
      <c r="AB4902">
        <f t="shared" si="1704"/>
        <v>0</v>
      </c>
      <c r="AC4902" s="22">
        <f t="shared" si="1705"/>
        <v>0</v>
      </c>
      <c r="AD4902" s="22">
        <f t="shared" si="1706"/>
        <v>0</v>
      </c>
    </row>
    <row r="4903" spans="3:30" x14ac:dyDescent="0.25">
      <c r="D4903" s="1">
        <v>0.625</v>
      </c>
      <c r="E4903">
        <v>12614</v>
      </c>
      <c r="F4903">
        <v>12668</v>
      </c>
      <c r="G4903">
        <v>12610</v>
      </c>
      <c r="H4903">
        <v>12651</v>
      </c>
      <c r="J4903">
        <v>37</v>
      </c>
      <c r="K4903">
        <f t="shared" si="1707"/>
        <v>73</v>
      </c>
      <c r="L4903">
        <v>58</v>
      </c>
      <c r="W4903">
        <f t="shared" si="1699"/>
        <v>0</v>
      </c>
      <c r="X4903">
        <f t="shared" si="1700"/>
        <v>37</v>
      </c>
      <c r="Y4903">
        <f t="shared" si="1701"/>
        <v>0</v>
      </c>
      <c r="Z4903" s="22">
        <f t="shared" si="1702"/>
        <v>0</v>
      </c>
      <c r="AA4903" s="22">
        <f t="shared" si="1703"/>
        <v>0</v>
      </c>
      <c r="AB4903">
        <f t="shared" si="1704"/>
        <v>0</v>
      </c>
      <c r="AC4903" s="22">
        <f t="shared" si="1705"/>
        <v>0</v>
      </c>
      <c r="AD4903" s="22">
        <f t="shared" si="1706"/>
        <v>0</v>
      </c>
    </row>
    <row r="4904" spans="3:30" x14ac:dyDescent="0.25">
      <c r="D4904" s="1">
        <v>0.66666666666666663</v>
      </c>
      <c r="E4904">
        <v>12651</v>
      </c>
      <c r="F4904">
        <v>12680</v>
      </c>
      <c r="G4904">
        <v>12647</v>
      </c>
      <c r="H4904">
        <v>12680</v>
      </c>
      <c r="J4904">
        <v>29</v>
      </c>
      <c r="K4904">
        <f t="shared" si="1707"/>
        <v>88</v>
      </c>
      <c r="L4904">
        <v>33</v>
      </c>
      <c r="W4904">
        <f t="shared" si="1699"/>
        <v>0</v>
      </c>
      <c r="X4904">
        <f t="shared" si="1700"/>
        <v>29</v>
      </c>
      <c r="Y4904">
        <f t="shared" si="1701"/>
        <v>0</v>
      </c>
      <c r="Z4904" s="22">
        <f t="shared" si="1702"/>
        <v>0</v>
      </c>
      <c r="AA4904" s="22">
        <f t="shared" si="1703"/>
        <v>0</v>
      </c>
      <c r="AB4904">
        <f t="shared" si="1704"/>
        <v>0</v>
      </c>
      <c r="AC4904" s="22">
        <f t="shared" si="1705"/>
        <v>0</v>
      </c>
      <c r="AD4904" s="22">
        <f t="shared" si="1706"/>
        <v>0</v>
      </c>
    </row>
    <row r="4905" spans="3:30" x14ac:dyDescent="0.25">
      <c r="D4905" s="1">
        <v>0.70833333333333337</v>
      </c>
      <c r="E4905">
        <v>12680</v>
      </c>
      <c r="F4905">
        <v>12696</v>
      </c>
      <c r="G4905">
        <v>12668</v>
      </c>
      <c r="H4905">
        <v>12695</v>
      </c>
      <c r="J4905">
        <v>15</v>
      </c>
      <c r="K4905">
        <f t="shared" si="1707"/>
        <v>131</v>
      </c>
      <c r="L4905">
        <v>28</v>
      </c>
      <c r="W4905">
        <f t="shared" si="1699"/>
        <v>0</v>
      </c>
      <c r="X4905">
        <f t="shared" si="1700"/>
        <v>15</v>
      </c>
      <c r="Y4905">
        <f t="shared" si="1701"/>
        <v>0</v>
      </c>
      <c r="Z4905" s="22">
        <f t="shared" si="1702"/>
        <v>0</v>
      </c>
      <c r="AA4905" s="22">
        <f t="shared" si="1703"/>
        <v>0</v>
      </c>
      <c r="AB4905">
        <f t="shared" si="1704"/>
        <v>0</v>
      </c>
      <c r="AC4905" s="22">
        <f t="shared" si="1705"/>
        <v>0</v>
      </c>
      <c r="AD4905" s="22">
        <f t="shared" si="1706"/>
        <v>0</v>
      </c>
    </row>
    <row r="4906" spans="3:30" x14ac:dyDescent="0.25">
      <c r="D4906" s="1">
        <v>0.75</v>
      </c>
      <c r="E4906">
        <v>12694</v>
      </c>
      <c r="F4906">
        <v>12739</v>
      </c>
      <c r="G4906">
        <v>12691</v>
      </c>
      <c r="H4906">
        <v>12737</v>
      </c>
      <c r="J4906">
        <v>43</v>
      </c>
      <c r="K4906">
        <f t="shared" si="1707"/>
        <v>175</v>
      </c>
      <c r="L4906">
        <v>48</v>
      </c>
      <c r="W4906">
        <f t="shared" si="1699"/>
        <v>0</v>
      </c>
      <c r="X4906">
        <f t="shared" si="1700"/>
        <v>43</v>
      </c>
      <c r="Y4906">
        <f t="shared" si="1701"/>
        <v>0</v>
      </c>
      <c r="Z4906" s="22">
        <f t="shared" si="1702"/>
        <v>0</v>
      </c>
      <c r="AA4906" s="22">
        <f t="shared" si="1703"/>
        <v>0</v>
      </c>
      <c r="AB4906">
        <f t="shared" si="1704"/>
        <v>0</v>
      </c>
      <c r="AC4906" s="22">
        <f t="shared" si="1705"/>
        <v>0</v>
      </c>
      <c r="AD4906" s="22">
        <f t="shared" si="1706"/>
        <v>0</v>
      </c>
    </row>
    <row r="4907" spans="3:30" x14ac:dyDescent="0.25">
      <c r="D4907" s="1">
        <v>0.79166666666666663</v>
      </c>
      <c r="E4907">
        <v>12737</v>
      </c>
      <c r="F4907">
        <v>12789</v>
      </c>
      <c r="G4907">
        <v>12736</v>
      </c>
      <c r="H4907">
        <v>12781</v>
      </c>
      <c r="J4907">
        <v>44</v>
      </c>
      <c r="K4907">
        <f t="shared" si="1707"/>
        <v>179</v>
      </c>
      <c r="L4907">
        <v>53</v>
      </c>
      <c r="W4907">
        <f t="shared" si="1699"/>
        <v>0</v>
      </c>
      <c r="X4907">
        <f t="shared" si="1700"/>
        <v>44</v>
      </c>
      <c r="Y4907">
        <f t="shared" si="1701"/>
        <v>0</v>
      </c>
      <c r="Z4907" s="22">
        <f t="shared" si="1702"/>
        <v>0</v>
      </c>
      <c r="AA4907" s="22">
        <f t="shared" si="1703"/>
        <v>0</v>
      </c>
      <c r="AB4907">
        <f t="shared" si="1704"/>
        <v>0</v>
      </c>
      <c r="AC4907" s="22">
        <f t="shared" si="1705"/>
        <v>0</v>
      </c>
      <c r="AD4907" s="22">
        <f t="shared" si="1706"/>
        <v>0</v>
      </c>
    </row>
    <row r="4908" spans="3:30" x14ac:dyDescent="0.25">
      <c r="D4908" s="1">
        <v>0.83333333333333337</v>
      </c>
      <c r="E4908">
        <v>12781</v>
      </c>
      <c r="F4908">
        <v>12786</v>
      </c>
      <c r="G4908">
        <v>12778</v>
      </c>
      <c r="H4908">
        <v>12785</v>
      </c>
      <c r="J4908">
        <v>4</v>
      </c>
      <c r="K4908">
        <f t="shared" si="1707"/>
        <v>188</v>
      </c>
      <c r="L4908">
        <v>8</v>
      </c>
      <c r="W4908">
        <f t="shared" si="1699"/>
        <v>0</v>
      </c>
      <c r="X4908">
        <f t="shared" si="1700"/>
        <v>4</v>
      </c>
      <c r="Y4908">
        <f t="shared" si="1701"/>
        <v>0</v>
      </c>
      <c r="Z4908" s="22">
        <f t="shared" si="1702"/>
        <v>0</v>
      </c>
      <c r="AA4908" s="22">
        <f t="shared" si="1703"/>
        <v>0</v>
      </c>
      <c r="AB4908">
        <f t="shared" si="1704"/>
        <v>0</v>
      </c>
      <c r="AC4908" s="22">
        <f t="shared" si="1705"/>
        <v>0</v>
      </c>
      <c r="AD4908" s="22">
        <f t="shared" si="1706"/>
        <v>0</v>
      </c>
    </row>
    <row r="4909" spans="3:30" x14ac:dyDescent="0.25">
      <c r="D4909" s="1">
        <v>0.875</v>
      </c>
      <c r="E4909">
        <v>12785</v>
      </c>
      <c r="F4909">
        <v>12801</v>
      </c>
      <c r="G4909">
        <v>12783</v>
      </c>
      <c r="H4909">
        <v>12794</v>
      </c>
      <c r="J4909">
        <v>9</v>
      </c>
      <c r="K4909">
        <f t="shared" si="1707"/>
        <v>213</v>
      </c>
      <c r="L4909">
        <v>18</v>
      </c>
      <c r="W4909">
        <f t="shared" si="1699"/>
        <v>0</v>
      </c>
      <c r="X4909">
        <f t="shared" si="1700"/>
        <v>9</v>
      </c>
      <c r="Y4909">
        <f t="shared" si="1701"/>
        <v>0</v>
      </c>
      <c r="Z4909" s="22">
        <f t="shared" si="1702"/>
        <v>0</v>
      </c>
      <c r="AA4909" s="22">
        <f t="shared" si="1703"/>
        <v>0</v>
      </c>
      <c r="AB4909">
        <f t="shared" si="1704"/>
        <v>0</v>
      </c>
      <c r="AC4909" s="22">
        <f t="shared" si="1705"/>
        <v>0</v>
      </c>
      <c r="AD4909" s="22">
        <f t="shared" si="1706"/>
        <v>0</v>
      </c>
    </row>
    <row r="4910" spans="3:30" x14ac:dyDescent="0.25">
      <c r="D4910" s="2">
        <v>0.91666666666666663</v>
      </c>
      <c r="E4910">
        <v>12794</v>
      </c>
      <c r="F4910">
        <v>12832</v>
      </c>
      <c r="G4910">
        <v>12794</v>
      </c>
      <c r="H4910">
        <v>12819</v>
      </c>
      <c r="J4910">
        <v>25</v>
      </c>
      <c r="K4910">
        <f t="shared" si="1707"/>
        <v>213</v>
      </c>
      <c r="L4910">
        <v>38</v>
      </c>
      <c r="W4910">
        <f t="shared" si="1699"/>
        <v>0</v>
      </c>
      <c r="X4910">
        <f t="shared" si="1700"/>
        <v>25</v>
      </c>
      <c r="Y4910">
        <f t="shared" si="1701"/>
        <v>0</v>
      </c>
      <c r="Z4910" s="22">
        <f t="shared" si="1702"/>
        <v>0</v>
      </c>
      <c r="AA4910" s="22">
        <f t="shared" si="1703"/>
        <v>0</v>
      </c>
      <c r="AB4910">
        <f t="shared" si="1704"/>
        <v>0</v>
      </c>
      <c r="AC4910" s="22">
        <f t="shared" si="1705"/>
        <v>0</v>
      </c>
      <c r="AD4910" s="22">
        <f t="shared" si="1706"/>
        <v>0</v>
      </c>
    </row>
    <row r="4911" spans="3:30" hidden="1" x14ac:dyDescent="0.25">
      <c r="D4911" s="1">
        <v>4.1666666666666664E-2</v>
      </c>
      <c r="E4911">
        <v>12865</v>
      </c>
      <c r="F4911">
        <v>12872</v>
      </c>
      <c r="G4911">
        <v>12767</v>
      </c>
      <c r="H4911">
        <v>12803</v>
      </c>
      <c r="Z4911"/>
      <c r="AA4911"/>
      <c r="AC4911"/>
      <c r="AD4911"/>
    </row>
    <row r="4912" spans="3:30" hidden="1" x14ac:dyDescent="0.25">
      <c r="D4912" s="1">
        <v>8.3333333333333329E-2</v>
      </c>
      <c r="E4912">
        <v>12804</v>
      </c>
      <c r="F4912">
        <v>12811</v>
      </c>
      <c r="G4912">
        <v>12795</v>
      </c>
      <c r="H4912">
        <v>12801</v>
      </c>
      <c r="Z4912"/>
      <c r="AA4912"/>
      <c r="AC4912"/>
      <c r="AD4912"/>
    </row>
    <row r="4913" spans="3:30" hidden="1" x14ac:dyDescent="0.25">
      <c r="D4913" s="1">
        <v>0.125</v>
      </c>
      <c r="E4913">
        <v>12802</v>
      </c>
      <c r="F4913">
        <v>12810</v>
      </c>
      <c r="G4913">
        <v>12785</v>
      </c>
      <c r="H4913">
        <v>12806</v>
      </c>
      <c r="Z4913"/>
      <c r="AA4913"/>
      <c r="AC4913"/>
      <c r="AD4913"/>
    </row>
    <row r="4914" spans="3:30" hidden="1" x14ac:dyDescent="0.25">
      <c r="D4914" s="1">
        <v>0.16666666666666666</v>
      </c>
      <c r="E4914">
        <v>12806</v>
      </c>
      <c r="F4914">
        <v>12809</v>
      </c>
      <c r="G4914">
        <v>12799</v>
      </c>
      <c r="H4914">
        <v>12800</v>
      </c>
      <c r="Z4914"/>
      <c r="AA4914"/>
      <c r="AC4914"/>
      <c r="AD4914"/>
    </row>
    <row r="4915" spans="3:30" hidden="1" x14ac:dyDescent="0.25">
      <c r="D4915" s="1">
        <v>0.20833333333333334</v>
      </c>
      <c r="E4915">
        <v>12799</v>
      </c>
      <c r="F4915">
        <v>12804</v>
      </c>
      <c r="G4915">
        <v>12798</v>
      </c>
      <c r="H4915">
        <v>12803</v>
      </c>
      <c r="Z4915"/>
      <c r="AA4915"/>
      <c r="AC4915"/>
      <c r="AD4915"/>
    </row>
    <row r="4916" spans="3:30" hidden="1" x14ac:dyDescent="0.25">
      <c r="D4916" s="1">
        <v>0.25</v>
      </c>
      <c r="E4916">
        <v>12802</v>
      </c>
      <c r="F4916">
        <v>12818</v>
      </c>
      <c r="G4916">
        <v>12799</v>
      </c>
      <c r="H4916">
        <v>12815</v>
      </c>
      <c r="Z4916"/>
      <c r="AA4916"/>
      <c r="AC4916"/>
      <c r="AD4916"/>
    </row>
    <row r="4917" spans="3:30" hidden="1" x14ac:dyDescent="0.25">
      <c r="D4917" s="1">
        <v>0.29166666666666669</v>
      </c>
      <c r="E4917">
        <v>12815</v>
      </c>
      <c r="F4917">
        <v>12826</v>
      </c>
      <c r="G4917">
        <v>12814</v>
      </c>
      <c r="H4917">
        <v>12822</v>
      </c>
      <c r="Z4917"/>
      <c r="AA4917"/>
      <c r="AC4917"/>
      <c r="AD4917"/>
    </row>
    <row r="4918" spans="3:30" x14ac:dyDescent="0.25">
      <c r="D4918" s="2">
        <v>0.33333333333333331</v>
      </c>
      <c r="E4918">
        <v>12821</v>
      </c>
      <c r="F4918">
        <v>12843</v>
      </c>
      <c r="G4918">
        <v>12801</v>
      </c>
      <c r="H4918">
        <v>12802</v>
      </c>
      <c r="J4918">
        <v>-19</v>
      </c>
      <c r="K4918">
        <v>0</v>
      </c>
      <c r="L4918">
        <v>42</v>
      </c>
      <c r="M4918">
        <v>-119</v>
      </c>
      <c r="N4918">
        <v>1</v>
      </c>
      <c r="R4918">
        <f>MAX(F4916:F4932)</f>
        <v>12843</v>
      </c>
      <c r="W4918">
        <f t="shared" ref="W4918:W4932" si="1708">ABS(M4918)</f>
        <v>119</v>
      </c>
      <c r="X4918">
        <f t="shared" ref="X4918:X4932" si="1709">ABS(J4918)</f>
        <v>19</v>
      </c>
      <c r="Y4918">
        <f t="shared" ref="Y4918:Y4932" si="1710">IF(R4918&lt;1000,ABS(R4918),0)</f>
        <v>0</v>
      </c>
      <c r="Z4918" s="22">
        <f t="shared" ref="Z4918:Z4932" si="1711">IF(N4918=1,0,ABS(N4918))</f>
        <v>0</v>
      </c>
      <c r="AA4918" s="22">
        <f t="shared" ref="AA4918:AA4932" si="1712">ABS(O4918)</f>
        <v>0</v>
      </c>
      <c r="AB4918">
        <f t="shared" ref="AB4918:AB4932" si="1713">IF(N4918=1,1,0)</f>
        <v>1</v>
      </c>
      <c r="AC4918" s="22">
        <f t="shared" ref="AC4918:AC4932" si="1714">IF(N4918=1,ABS(N4919),0)</f>
        <v>0.40756302521008403</v>
      </c>
      <c r="AD4918" s="22">
        <f t="shared" ref="AD4918:AD4932" si="1715">IF(N4918=1,0,ABS(O4919))</f>
        <v>0</v>
      </c>
    </row>
    <row r="4919" spans="3:30" x14ac:dyDescent="0.25">
      <c r="D4919" s="2">
        <v>0.375</v>
      </c>
      <c r="E4919">
        <v>12805</v>
      </c>
      <c r="F4919">
        <v>12812</v>
      </c>
      <c r="G4919">
        <v>12758</v>
      </c>
      <c r="H4919">
        <v>12770</v>
      </c>
      <c r="J4919">
        <v>-35</v>
      </c>
      <c r="K4919">
        <f t="shared" ref="K4919:K4932" si="1716">K4918+J4920</f>
        <v>-73</v>
      </c>
      <c r="L4919">
        <v>54</v>
      </c>
      <c r="N4919">
        <f>IF(J4918&lt;0,MIN(K4919:K4932),MAX(K4919:K4932))/R4898</f>
        <v>-0.40756302521008403</v>
      </c>
      <c r="O4919">
        <f>IF(J4918&lt;0,MAX(K4919:K4932),MIN(K4919:K4932))/R4898</f>
        <v>-0.23109243697478993</v>
      </c>
      <c r="R4919">
        <f>MIN(G4916:G4932)</f>
        <v>12659</v>
      </c>
      <c r="W4919">
        <f t="shared" si="1708"/>
        <v>0</v>
      </c>
      <c r="X4919">
        <f t="shared" si="1709"/>
        <v>35</v>
      </c>
      <c r="Y4919">
        <f t="shared" si="1710"/>
        <v>0</v>
      </c>
      <c r="Z4919" s="22">
        <f t="shared" si="1711"/>
        <v>0.40756302521008403</v>
      </c>
      <c r="AA4919" s="22">
        <f t="shared" si="1712"/>
        <v>0.23109243697478993</v>
      </c>
      <c r="AB4919">
        <f t="shared" si="1713"/>
        <v>0</v>
      </c>
      <c r="AC4919" s="22">
        <f t="shared" si="1714"/>
        <v>0</v>
      </c>
      <c r="AD4919" s="22">
        <f t="shared" si="1715"/>
        <v>0</v>
      </c>
    </row>
    <row r="4920" spans="3:30" x14ac:dyDescent="0.25">
      <c r="D4920" s="1">
        <v>0.41666666666666669</v>
      </c>
      <c r="E4920">
        <v>12773</v>
      </c>
      <c r="F4920">
        <v>12774</v>
      </c>
      <c r="G4920">
        <v>12690</v>
      </c>
      <c r="H4920">
        <v>12700</v>
      </c>
      <c r="J4920">
        <v>-73</v>
      </c>
      <c r="K4920">
        <f t="shared" si="1716"/>
        <v>-92</v>
      </c>
      <c r="L4920">
        <v>84</v>
      </c>
      <c r="R4920">
        <f>R4918-R4919</f>
        <v>184</v>
      </c>
      <c r="W4920">
        <f t="shared" si="1708"/>
        <v>0</v>
      </c>
      <c r="X4920">
        <f t="shared" si="1709"/>
        <v>73</v>
      </c>
      <c r="Y4920">
        <f t="shared" si="1710"/>
        <v>184</v>
      </c>
      <c r="Z4920" s="22">
        <f t="shared" si="1711"/>
        <v>0</v>
      </c>
      <c r="AA4920" s="22">
        <f t="shared" si="1712"/>
        <v>0</v>
      </c>
      <c r="AB4920">
        <f t="shared" si="1713"/>
        <v>0</v>
      </c>
      <c r="AC4920" s="22">
        <f t="shared" si="1714"/>
        <v>0</v>
      </c>
      <c r="AD4920" s="22">
        <f t="shared" si="1715"/>
        <v>0</v>
      </c>
    </row>
    <row r="4921" spans="3:30" x14ac:dyDescent="0.25">
      <c r="D4921" s="1">
        <v>0.45833333333333331</v>
      </c>
      <c r="E4921">
        <v>12699</v>
      </c>
      <c r="F4921">
        <v>12721</v>
      </c>
      <c r="G4921">
        <v>12674</v>
      </c>
      <c r="H4921">
        <v>12680</v>
      </c>
      <c r="J4921">
        <v>-19</v>
      </c>
      <c r="K4921">
        <f t="shared" si="1716"/>
        <v>-97</v>
      </c>
      <c r="L4921">
        <v>47</v>
      </c>
      <c r="R4921">
        <v>184</v>
      </c>
      <c r="W4921">
        <f t="shared" si="1708"/>
        <v>0</v>
      </c>
      <c r="X4921">
        <f t="shared" si="1709"/>
        <v>19</v>
      </c>
      <c r="Y4921">
        <f t="shared" si="1710"/>
        <v>184</v>
      </c>
      <c r="Z4921" s="22">
        <f t="shared" si="1711"/>
        <v>0</v>
      </c>
      <c r="AA4921" s="22">
        <f t="shared" si="1712"/>
        <v>0</v>
      </c>
      <c r="AB4921">
        <f t="shared" si="1713"/>
        <v>0</v>
      </c>
      <c r="AC4921" s="22">
        <f t="shared" si="1714"/>
        <v>0</v>
      </c>
      <c r="AD4921" s="22">
        <f t="shared" si="1715"/>
        <v>0</v>
      </c>
    </row>
    <row r="4922" spans="3:30" x14ac:dyDescent="0.25">
      <c r="D4922" s="1">
        <v>0.5</v>
      </c>
      <c r="E4922">
        <v>12680</v>
      </c>
      <c r="F4922">
        <v>12689</v>
      </c>
      <c r="G4922">
        <v>12659</v>
      </c>
      <c r="H4922">
        <v>12675</v>
      </c>
      <c r="J4922">
        <v>-5</v>
      </c>
      <c r="K4922">
        <f t="shared" si="1716"/>
        <v>-79</v>
      </c>
      <c r="L4922">
        <v>30</v>
      </c>
      <c r="W4922">
        <f t="shared" si="1708"/>
        <v>0</v>
      </c>
      <c r="X4922">
        <f t="shared" si="1709"/>
        <v>5</v>
      </c>
      <c r="Y4922">
        <f t="shared" si="1710"/>
        <v>0</v>
      </c>
      <c r="Z4922" s="22">
        <f t="shared" si="1711"/>
        <v>0</v>
      </c>
      <c r="AA4922" s="22">
        <f t="shared" si="1712"/>
        <v>0</v>
      </c>
      <c r="AB4922">
        <f t="shared" si="1713"/>
        <v>0</v>
      </c>
      <c r="AC4922" s="22">
        <f t="shared" si="1714"/>
        <v>0</v>
      </c>
      <c r="AD4922" s="22">
        <f t="shared" si="1715"/>
        <v>0</v>
      </c>
    </row>
    <row r="4923" spans="3:30" x14ac:dyDescent="0.25">
      <c r="C4923">
        <v>1</v>
      </c>
      <c r="D4923" s="1">
        <v>0.54166666666666663</v>
      </c>
      <c r="E4923">
        <v>12675</v>
      </c>
      <c r="F4923">
        <v>12698</v>
      </c>
      <c r="G4923">
        <v>12675</v>
      </c>
      <c r="H4923">
        <v>12693</v>
      </c>
      <c r="J4923">
        <v>18</v>
      </c>
      <c r="K4923">
        <f t="shared" si="1716"/>
        <v>-81</v>
      </c>
      <c r="L4923">
        <v>23</v>
      </c>
      <c r="W4923">
        <f t="shared" si="1708"/>
        <v>0</v>
      </c>
      <c r="X4923">
        <f t="shared" si="1709"/>
        <v>18</v>
      </c>
      <c r="Y4923">
        <f t="shared" si="1710"/>
        <v>0</v>
      </c>
      <c r="Z4923" s="22">
        <f t="shared" si="1711"/>
        <v>0</v>
      </c>
      <c r="AA4923" s="22">
        <f t="shared" si="1712"/>
        <v>0</v>
      </c>
      <c r="AB4923">
        <f t="shared" si="1713"/>
        <v>0</v>
      </c>
      <c r="AC4923" s="22">
        <f t="shared" si="1714"/>
        <v>0</v>
      </c>
      <c r="AD4923" s="22">
        <f t="shared" si="1715"/>
        <v>0</v>
      </c>
    </row>
    <row r="4924" spans="3:30" x14ac:dyDescent="0.25">
      <c r="D4924" s="1">
        <v>0.58333333333333337</v>
      </c>
      <c r="E4924">
        <v>12692</v>
      </c>
      <c r="F4924">
        <v>12695</v>
      </c>
      <c r="G4924">
        <v>12678</v>
      </c>
      <c r="H4924">
        <v>12690</v>
      </c>
      <c r="J4924">
        <v>-2</v>
      </c>
      <c r="K4924">
        <f t="shared" si="1716"/>
        <v>-80</v>
      </c>
      <c r="L4924">
        <v>17</v>
      </c>
      <c r="W4924">
        <f t="shared" si="1708"/>
        <v>0</v>
      </c>
      <c r="X4924">
        <f t="shared" si="1709"/>
        <v>2</v>
      </c>
      <c r="Y4924">
        <f t="shared" si="1710"/>
        <v>0</v>
      </c>
      <c r="Z4924" s="22">
        <f t="shared" si="1711"/>
        <v>0</v>
      </c>
      <c r="AA4924" s="22">
        <f t="shared" si="1712"/>
        <v>0</v>
      </c>
      <c r="AB4924">
        <f t="shared" si="1713"/>
        <v>0</v>
      </c>
      <c r="AC4924" s="22">
        <f t="shared" si="1714"/>
        <v>0</v>
      </c>
      <c r="AD4924" s="22">
        <f t="shared" si="1715"/>
        <v>0</v>
      </c>
    </row>
    <row r="4925" spans="3:30" x14ac:dyDescent="0.25">
      <c r="D4925" s="1">
        <v>0.625</v>
      </c>
      <c r="E4925">
        <v>12690</v>
      </c>
      <c r="F4925">
        <v>12692</v>
      </c>
      <c r="G4925">
        <v>12677</v>
      </c>
      <c r="H4925">
        <v>12691</v>
      </c>
      <c r="J4925">
        <v>1</v>
      </c>
      <c r="K4925">
        <f t="shared" si="1716"/>
        <v>-80</v>
      </c>
      <c r="L4925">
        <v>15</v>
      </c>
      <c r="W4925">
        <f t="shared" si="1708"/>
        <v>0</v>
      </c>
      <c r="X4925">
        <f t="shared" si="1709"/>
        <v>1</v>
      </c>
      <c r="Y4925">
        <f t="shared" si="1710"/>
        <v>0</v>
      </c>
      <c r="Z4925" s="22">
        <f t="shared" si="1711"/>
        <v>0</v>
      </c>
      <c r="AA4925" s="22">
        <f t="shared" si="1712"/>
        <v>0</v>
      </c>
      <c r="AB4925">
        <f t="shared" si="1713"/>
        <v>0</v>
      </c>
      <c r="AC4925" s="22">
        <f t="shared" si="1714"/>
        <v>0</v>
      </c>
      <c r="AD4925" s="22">
        <f t="shared" si="1715"/>
        <v>0</v>
      </c>
    </row>
    <row r="4926" spans="3:30" x14ac:dyDescent="0.25">
      <c r="D4926" s="1">
        <v>0.66666666666666663</v>
      </c>
      <c r="E4926">
        <v>12691</v>
      </c>
      <c r="F4926">
        <v>12711</v>
      </c>
      <c r="G4926">
        <v>12680</v>
      </c>
      <c r="H4926">
        <v>12691</v>
      </c>
      <c r="J4926">
        <v>0</v>
      </c>
      <c r="K4926">
        <f t="shared" si="1716"/>
        <v>-55</v>
      </c>
      <c r="L4926">
        <v>31</v>
      </c>
      <c r="W4926">
        <f t="shared" si="1708"/>
        <v>0</v>
      </c>
      <c r="X4926">
        <f t="shared" si="1709"/>
        <v>0</v>
      </c>
      <c r="Y4926">
        <f t="shared" si="1710"/>
        <v>0</v>
      </c>
      <c r="Z4926" s="22">
        <f t="shared" si="1711"/>
        <v>0</v>
      </c>
      <c r="AA4926" s="22">
        <f t="shared" si="1712"/>
        <v>0</v>
      </c>
      <c r="AB4926">
        <f t="shared" si="1713"/>
        <v>0</v>
      </c>
      <c r="AC4926" s="22">
        <f t="shared" si="1714"/>
        <v>0</v>
      </c>
      <c r="AD4926" s="22">
        <f t="shared" si="1715"/>
        <v>0</v>
      </c>
    </row>
    <row r="4927" spans="3:30" x14ac:dyDescent="0.25">
      <c r="D4927" s="1">
        <v>0.70833333333333337</v>
      </c>
      <c r="E4927">
        <v>12691</v>
      </c>
      <c r="F4927">
        <v>12719</v>
      </c>
      <c r="G4927">
        <v>12689</v>
      </c>
      <c r="H4927">
        <v>12716</v>
      </c>
      <c r="J4927">
        <v>25</v>
      </c>
      <c r="K4927">
        <f t="shared" si="1716"/>
        <v>-73</v>
      </c>
      <c r="L4927">
        <v>30</v>
      </c>
      <c r="W4927">
        <f t="shared" si="1708"/>
        <v>0</v>
      </c>
      <c r="X4927">
        <f t="shared" si="1709"/>
        <v>25</v>
      </c>
      <c r="Y4927">
        <f t="shared" si="1710"/>
        <v>0</v>
      </c>
      <c r="Z4927" s="22">
        <f t="shared" si="1711"/>
        <v>0</v>
      </c>
      <c r="AA4927" s="22">
        <f t="shared" si="1712"/>
        <v>0</v>
      </c>
      <c r="AB4927">
        <f t="shared" si="1713"/>
        <v>0</v>
      </c>
      <c r="AC4927" s="22">
        <f t="shared" si="1714"/>
        <v>0</v>
      </c>
      <c r="AD4927" s="22">
        <f t="shared" si="1715"/>
        <v>0</v>
      </c>
    </row>
    <row r="4928" spans="3:30" x14ac:dyDescent="0.25">
      <c r="D4928" s="1">
        <v>0.75</v>
      </c>
      <c r="E4928">
        <v>12717</v>
      </c>
      <c r="F4928">
        <v>12718</v>
      </c>
      <c r="G4928">
        <v>12695</v>
      </c>
      <c r="H4928">
        <v>12699</v>
      </c>
      <c r="J4928">
        <v>-18</v>
      </c>
      <c r="K4928">
        <f t="shared" si="1716"/>
        <v>-69</v>
      </c>
      <c r="L4928">
        <v>23</v>
      </c>
      <c r="W4928">
        <f t="shared" si="1708"/>
        <v>0</v>
      </c>
      <c r="X4928">
        <f t="shared" si="1709"/>
        <v>18</v>
      </c>
      <c r="Y4928">
        <f t="shared" si="1710"/>
        <v>0</v>
      </c>
      <c r="Z4928" s="22">
        <f t="shared" si="1711"/>
        <v>0</v>
      </c>
      <c r="AA4928" s="22">
        <f t="shared" si="1712"/>
        <v>0</v>
      </c>
      <c r="AB4928">
        <f t="shared" si="1713"/>
        <v>0</v>
      </c>
      <c r="AC4928" s="22">
        <f t="shared" si="1714"/>
        <v>0</v>
      </c>
      <c r="AD4928" s="22">
        <f t="shared" si="1715"/>
        <v>0</v>
      </c>
    </row>
    <row r="4929" spans="4:30" x14ac:dyDescent="0.25">
      <c r="D4929" s="1">
        <v>0.79166666666666663</v>
      </c>
      <c r="E4929">
        <v>12699</v>
      </c>
      <c r="F4929">
        <v>12704</v>
      </c>
      <c r="G4929">
        <v>12697</v>
      </c>
      <c r="H4929">
        <v>12703</v>
      </c>
      <c r="J4929">
        <v>4</v>
      </c>
      <c r="K4929">
        <f t="shared" si="1716"/>
        <v>-65</v>
      </c>
      <c r="L4929">
        <v>7</v>
      </c>
      <c r="W4929">
        <f t="shared" si="1708"/>
        <v>0</v>
      </c>
      <c r="X4929">
        <f t="shared" si="1709"/>
        <v>4</v>
      </c>
      <c r="Y4929">
        <f t="shared" si="1710"/>
        <v>0</v>
      </c>
      <c r="Z4929" s="22">
        <f t="shared" si="1711"/>
        <v>0</v>
      </c>
      <c r="AA4929" s="22">
        <f t="shared" si="1712"/>
        <v>0</v>
      </c>
      <c r="AB4929">
        <f t="shared" si="1713"/>
        <v>0</v>
      </c>
      <c r="AC4929" s="22">
        <f t="shared" si="1714"/>
        <v>0</v>
      </c>
      <c r="AD4929" s="22">
        <f t="shared" si="1715"/>
        <v>0</v>
      </c>
    </row>
    <row r="4930" spans="4:30" x14ac:dyDescent="0.25">
      <c r="D4930" s="1">
        <v>0.83333333333333337</v>
      </c>
      <c r="E4930">
        <v>12703</v>
      </c>
      <c r="F4930">
        <v>12708</v>
      </c>
      <c r="G4930">
        <v>12702</v>
      </c>
      <c r="H4930">
        <v>12707</v>
      </c>
      <c r="J4930">
        <v>4</v>
      </c>
      <c r="K4930">
        <f t="shared" si="1716"/>
        <v>-74</v>
      </c>
      <c r="L4930">
        <v>6</v>
      </c>
      <c r="W4930">
        <f t="shared" si="1708"/>
        <v>0</v>
      </c>
      <c r="X4930">
        <f t="shared" si="1709"/>
        <v>4</v>
      </c>
      <c r="Y4930">
        <f t="shared" si="1710"/>
        <v>0</v>
      </c>
      <c r="Z4930" s="22">
        <f t="shared" si="1711"/>
        <v>0</v>
      </c>
      <c r="AA4930" s="22">
        <f t="shared" si="1712"/>
        <v>0</v>
      </c>
      <c r="AB4930">
        <f t="shared" si="1713"/>
        <v>0</v>
      </c>
      <c r="AC4930" s="22">
        <f t="shared" si="1714"/>
        <v>0</v>
      </c>
      <c r="AD4930" s="22">
        <f t="shared" si="1715"/>
        <v>0</v>
      </c>
    </row>
    <row r="4931" spans="4:30" x14ac:dyDescent="0.25">
      <c r="D4931" s="1">
        <v>0.875</v>
      </c>
      <c r="E4931">
        <v>12707</v>
      </c>
      <c r="F4931">
        <v>12708</v>
      </c>
      <c r="G4931">
        <v>12691</v>
      </c>
      <c r="H4931">
        <v>12698</v>
      </c>
      <c r="J4931">
        <v>-9</v>
      </c>
      <c r="K4931">
        <f t="shared" si="1716"/>
        <v>-69</v>
      </c>
      <c r="L4931">
        <v>17</v>
      </c>
      <c r="W4931">
        <f t="shared" si="1708"/>
        <v>0</v>
      </c>
      <c r="X4931">
        <f t="shared" si="1709"/>
        <v>9</v>
      </c>
      <c r="Y4931">
        <f t="shared" si="1710"/>
        <v>0</v>
      </c>
      <c r="Z4931" s="22">
        <f t="shared" si="1711"/>
        <v>0</v>
      </c>
      <c r="AA4931" s="22">
        <f t="shared" si="1712"/>
        <v>0</v>
      </c>
      <c r="AB4931">
        <f t="shared" si="1713"/>
        <v>0</v>
      </c>
      <c r="AC4931" s="22">
        <f t="shared" si="1714"/>
        <v>0</v>
      </c>
      <c r="AD4931" s="22">
        <f t="shared" si="1715"/>
        <v>0</v>
      </c>
    </row>
    <row r="4932" spans="4:30" x14ac:dyDescent="0.25">
      <c r="D4932" s="2">
        <v>0.91666666666666663</v>
      </c>
      <c r="E4932">
        <v>12697</v>
      </c>
      <c r="F4932">
        <v>12710</v>
      </c>
      <c r="G4932">
        <v>12695</v>
      </c>
      <c r="H4932">
        <v>12702</v>
      </c>
      <c r="J4932">
        <v>5</v>
      </c>
      <c r="K4932">
        <f t="shared" si="1716"/>
        <v>-69</v>
      </c>
      <c r="L4932">
        <v>15</v>
      </c>
      <c r="W4932">
        <f t="shared" si="1708"/>
        <v>0</v>
      </c>
      <c r="X4932">
        <f t="shared" si="1709"/>
        <v>5</v>
      </c>
      <c r="Y4932">
        <f t="shared" si="1710"/>
        <v>0</v>
      </c>
      <c r="Z4932" s="22">
        <f t="shared" si="1711"/>
        <v>0</v>
      </c>
      <c r="AA4932" s="22">
        <f t="shared" si="1712"/>
        <v>0</v>
      </c>
      <c r="AB4932">
        <f t="shared" si="1713"/>
        <v>0</v>
      </c>
      <c r="AC4932" s="22">
        <f t="shared" si="1714"/>
        <v>0</v>
      </c>
      <c r="AD4932" s="22">
        <f t="shared" si="1715"/>
        <v>0</v>
      </c>
    </row>
    <row r="4933" spans="4:30" hidden="1" x14ac:dyDescent="0.25">
      <c r="D4933" s="1">
        <v>0.95833333333333337</v>
      </c>
      <c r="E4933">
        <v>12701</v>
      </c>
      <c r="F4933">
        <v>12705</v>
      </c>
      <c r="G4933">
        <v>12697</v>
      </c>
      <c r="H4933">
        <v>12702</v>
      </c>
      <c r="Z4933"/>
      <c r="AA4933"/>
      <c r="AC4933"/>
      <c r="AD4933"/>
    </row>
    <row r="4934" spans="4:30" hidden="1" x14ac:dyDescent="0.25">
      <c r="D4934" s="1">
        <v>4.1666666666666664E-2</v>
      </c>
      <c r="E4934">
        <v>12700</v>
      </c>
      <c r="F4934">
        <v>12706</v>
      </c>
      <c r="G4934">
        <v>12700</v>
      </c>
      <c r="H4934">
        <v>12705</v>
      </c>
      <c r="Z4934"/>
      <c r="AA4934"/>
      <c r="AC4934"/>
      <c r="AD4934"/>
    </row>
    <row r="4935" spans="4:30" hidden="1" x14ac:dyDescent="0.25">
      <c r="D4935" s="1">
        <v>8.3333333333333329E-2</v>
      </c>
      <c r="E4935">
        <v>12706</v>
      </c>
      <c r="F4935">
        <v>12706</v>
      </c>
      <c r="G4935">
        <v>12699</v>
      </c>
      <c r="H4935">
        <v>12699</v>
      </c>
      <c r="Z4935"/>
      <c r="AA4935"/>
      <c r="AC4935"/>
      <c r="AD4935"/>
    </row>
    <row r="4936" spans="4:30" hidden="1" x14ac:dyDescent="0.25">
      <c r="D4936" s="1">
        <v>0.125</v>
      </c>
      <c r="E4936">
        <v>12698</v>
      </c>
      <c r="F4936">
        <v>12701</v>
      </c>
      <c r="G4936">
        <v>12691</v>
      </c>
      <c r="H4936">
        <v>12697</v>
      </c>
      <c r="Z4936"/>
      <c r="AA4936"/>
      <c r="AC4936"/>
      <c r="AD4936"/>
    </row>
    <row r="4937" spans="4:30" hidden="1" x14ac:dyDescent="0.25">
      <c r="D4937" s="1">
        <v>0.16666666666666666</v>
      </c>
      <c r="E4937">
        <v>12697</v>
      </c>
      <c r="F4937">
        <v>12702</v>
      </c>
      <c r="G4937">
        <v>12697</v>
      </c>
      <c r="H4937">
        <v>12698</v>
      </c>
      <c r="Z4937"/>
      <c r="AA4937"/>
      <c r="AC4937"/>
      <c r="AD4937"/>
    </row>
    <row r="4938" spans="4:30" hidden="1" x14ac:dyDescent="0.25">
      <c r="D4938" s="1">
        <v>0.20833333333333334</v>
      </c>
      <c r="E4938">
        <v>12697</v>
      </c>
      <c r="F4938">
        <v>12699</v>
      </c>
      <c r="G4938">
        <v>12694</v>
      </c>
      <c r="H4938">
        <v>12699</v>
      </c>
      <c r="Z4938"/>
      <c r="AA4938"/>
      <c r="AC4938"/>
      <c r="AD4938"/>
    </row>
    <row r="4939" spans="4:30" hidden="1" x14ac:dyDescent="0.25">
      <c r="D4939" s="1">
        <v>0.25</v>
      </c>
      <c r="E4939">
        <v>12701</v>
      </c>
      <c r="F4939">
        <v>12701</v>
      </c>
      <c r="G4939">
        <v>12697</v>
      </c>
      <c r="H4939">
        <v>12699</v>
      </c>
      <c r="Z4939"/>
      <c r="AA4939"/>
      <c r="AC4939"/>
      <c r="AD4939"/>
    </row>
    <row r="4940" spans="4:30" hidden="1" x14ac:dyDescent="0.25">
      <c r="D4940" s="1">
        <v>0.29166666666666669</v>
      </c>
      <c r="E4940">
        <v>12699</v>
      </c>
      <c r="F4940">
        <v>12701</v>
      </c>
      <c r="G4940">
        <v>12694</v>
      </c>
      <c r="H4940">
        <v>12697</v>
      </c>
      <c r="Z4940"/>
      <c r="AA4940"/>
      <c r="AC4940"/>
      <c r="AD4940"/>
    </row>
    <row r="4941" spans="4:30" x14ac:dyDescent="0.25">
      <c r="D4941" s="2">
        <v>0.33333333333333331</v>
      </c>
      <c r="E4941">
        <v>12697</v>
      </c>
      <c r="F4941">
        <v>12709</v>
      </c>
      <c r="G4941">
        <v>12694</v>
      </c>
      <c r="H4941">
        <v>12709</v>
      </c>
      <c r="J4941">
        <v>12</v>
      </c>
      <c r="K4941">
        <v>0</v>
      </c>
      <c r="L4941">
        <v>15</v>
      </c>
      <c r="M4941">
        <v>45</v>
      </c>
      <c r="N4941">
        <v>1</v>
      </c>
      <c r="R4941">
        <f>MAX(F4939:F4955)</f>
        <v>12785</v>
      </c>
      <c r="W4941">
        <f t="shared" ref="W4941:W4955" si="1717">ABS(M4941)</f>
        <v>45</v>
      </c>
      <c r="X4941">
        <f t="shared" ref="X4941:X4955" si="1718">ABS(J4941)</f>
        <v>12</v>
      </c>
      <c r="Y4941">
        <f t="shared" ref="Y4941:Y4955" si="1719">IF(R4941&lt;1000,ABS(R4941),0)</f>
        <v>0</v>
      </c>
      <c r="Z4941" s="22">
        <f t="shared" ref="Z4941:Z4955" si="1720">IF(N4941=1,0,ABS(N4941))</f>
        <v>0</v>
      </c>
      <c r="AA4941" s="22">
        <f t="shared" ref="AA4941:AA4955" si="1721">ABS(O4941)</f>
        <v>0</v>
      </c>
      <c r="AB4941">
        <f t="shared" ref="AB4941:AB4955" si="1722">IF(N4941=1,1,0)</f>
        <v>1</v>
      </c>
      <c r="AC4941" s="22">
        <f t="shared" ref="AC4941:AC4955" si="1723">IF(N4941=1,ABS(N4942),0)</f>
        <v>0.27717391304347827</v>
      </c>
      <c r="AD4941" s="22">
        <f t="shared" ref="AD4941:AD4955" si="1724">IF(N4941=1,0,ABS(O4942))</f>
        <v>0</v>
      </c>
    </row>
    <row r="4942" spans="4:30" x14ac:dyDescent="0.25">
      <c r="D4942" s="2">
        <v>0.375</v>
      </c>
      <c r="E4942">
        <v>12708</v>
      </c>
      <c r="F4942">
        <v>12738</v>
      </c>
      <c r="G4942">
        <v>12706</v>
      </c>
      <c r="H4942">
        <v>12726</v>
      </c>
      <c r="J4942">
        <v>18</v>
      </c>
      <c r="K4942">
        <f t="shared" ref="K4942:K4955" si="1725">K4941+J4943</f>
        <v>-2</v>
      </c>
      <c r="L4942">
        <v>32</v>
      </c>
      <c r="N4942">
        <f>IF(J4941&lt;0,MIN(K4942:K4955),MAX(K4942:K4955))/R4921</f>
        <v>0.27717391304347827</v>
      </c>
      <c r="O4942">
        <f>IF(J4941&lt;0,MAX(K4942:K4955),MIN(K4942:K4955))/R4921</f>
        <v>-1.0869565217391304E-2</v>
      </c>
      <c r="R4942">
        <f>MIN(G4939:G4955)</f>
        <v>12694</v>
      </c>
      <c r="W4942">
        <f t="shared" si="1717"/>
        <v>0</v>
      </c>
      <c r="X4942">
        <f t="shared" si="1718"/>
        <v>18</v>
      </c>
      <c r="Y4942">
        <f t="shared" si="1719"/>
        <v>0</v>
      </c>
      <c r="Z4942" s="22">
        <f t="shared" si="1720"/>
        <v>0.27717391304347827</v>
      </c>
      <c r="AA4942" s="22">
        <f t="shared" si="1721"/>
        <v>1.0869565217391304E-2</v>
      </c>
      <c r="AB4942">
        <f t="shared" si="1722"/>
        <v>0</v>
      </c>
      <c r="AC4942" s="22">
        <f t="shared" si="1723"/>
        <v>0</v>
      </c>
      <c r="AD4942" s="22">
        <f t="shared" si="1724"/>
        <v>0</v>
      </c>
    </row>
    <row r="4943" spans="4:30" x14ac:dyDescent="0.25">
      <c r="D4943" s="1">
        <v>0.41666666666666669</v>
      </c>
      <c r="E4943">
        <v>12726</v>
      </c>
      <c r="F4943">
        <v>12741</v>
      </c>
      <c r="G4943">
        <v>12705</v>
      </c>
      <c r="H4943">
        <v>12724</v>
      </c>
      <c r="J4943">
        <v>-2</v>
      </c>
      <c r="K4943">
        <f t="shared" si="1725"/>
        <v>23</v>
      </c>
      <c r="L4943">
        <v>36</v>
      </c>
      <c r="R4943">
        <f>R4941-R4942</f>
        <v>91</v>
      </c>
      <c r="W4943">
        <f t="shared" si="1717"/>
        <v>0</v>
      </c>
      <c r="X4943">
        <f t="shared" si="1718"/>
        <v>2</v>
      </c>
      <c r="Y4943">
        <f t="shared" si="1719"/>
        <v>91</v>
      </c>
      <c r="Z4943" s="22">
        <f t="shared" si="1720"/>
        <v>0</v>
      </c>
      <c r="AA4943" s="22">
        <f t="shared" si="1721"/>
        <v>0</v>
      </c>
      <c r="AB4943">
        <f t="shared" si="1722"/>
        <v>0</v>
      </c>
      <c r="AC4943" s="22">
        <f t="shared" si="1723"/>
        <v>0</v>
      </c>
      <c r="AD4943" s="22">
        <f t="shared" si="1724"/>
        <v>0</v>
      </c>
    </row>
    <row r="4944" spans="4:30" x14ac:dyDescent="0.25">
      <c r="D4944" s="1">
        <v>0.45833333333333331</v>
      </c>
      <c r="E4944">
        <v>12725</v>
      </c>
      <c r="F4944">
        <v>12753</v>
      </c>
      <c r="G4944">
        <v>12720</v>
      </c>
      <c r="H4944">
        <v>12750</v>
      </c>
      <c r="J4944">
        <v>25</v>
      </c>
      <c r="K4944">
        <f t="shared" si="1725"/>
        <v>38</v>
      </c>
      <c r="L4944">
        <v>33</v>
      </c>
      <c r="R4944">
        <v>91</v>
      </c>
      <c r="W4944">
        <f t="shared" si="1717"/>
        <v>0</v>
      </c>
      <c r="X4944">
        <f t="shared" si="1718"/>
        <v>25</v>
      </c>
      <c r="Y4944">
        <f t="shared" si="1719"/>
        <v>91</v>
      </c>
      <c r="Z4944" s="22">
        <f t="shared" si="1720"/>
        <v>0</v>
      </c>
      <c r="AA4944" s="22">
        <f t="shared" si="1721"/>
        <v>0</v>
      </c>
      <c r="AB4944">
        <f t="shared" si="1722"/>
        <v>0</v>
      </c>
      <c r="AC4944" s="22">
        <f t="shared" si="1723"/>
        <v>0</v>
      </c>
      <c r="AD4944" s="22">
        <f t="shared" si="1724"/>
        <v>0</v>
      </c>
    </row>
    <row r="4945" spans="3:30" x14ac:dyDescent="0.25">
      <c r="D4945" s="1">
        <v>0.5</v>
      </c>
      <c r="E4945">
        <v>12750</v>
      </c>
      <c r="F4945">
        <v>12765</v>
      </c>
      <c r="G4945">
        <v>12746</v>
      </c>
      <c r="H4945">
        <v>12765</v>
      </c>
      <c r="J4945">
        <v>15</v>
      </c>
      <c r="K4945">
        <f t="shared" si="1725"/>
        <v>50</v>
      </c>
      <c r="L4945">
        <v>19</v>
      </c>
      <c r="W4945">
        <f t="shared" si="1717"/>
        <v>0</v>
      </c>
      <c r="X4945">
        <f t="shared" si="1718"/>
        <v>15</v>
      </c>
      <c r="Y4945">
        <f t="shared" si="1719"/>
        <v>0</v>
      </c>
      <c r="Z4945" s="22">
        <f t="shared" si="1720"/>
        <v>0</v>
      </c>
      <c r="AA4945" s="22">
        <f t="shared" si="1721"/>
        <v>0</v>
      </c>
      <c r="AB4945">
        <f t="shared" si="1722"/>
        <v>0</v>
      </c>
      <c r="AC4945" s="22">
        <f t="shared" si="1723"/>
        <v>0</v>
      </c>
      <c r="AD4945" s="22">
        <f t="shared" si="1724"/>
        <v>0</v>
      </c>
    </row>
    <row r="4946" spans="3:30" x14ac:dyDescent="0.25">
      <c r="C4946">
        <v>1</v>
      </c>
      <c r="D4946" s="1">
        <v>0.54166666666666663</v>
      </c>
      <c r="E4946">
        <v>12765</v>
      </c>
      <c r="F4946">
        <v>12781</v>
      </c>
      <c r="G4946">
        <v>12753</v>
      </c>
      <c r="H4946">
        <v>12777</v>
      </c>
      <c r="J4946">
        <v>12</v>
      </c>
      <c r="K4946">
        <f t="shared" si="1725"/>
        <v>51</v>
      </c>
      <c r="L4946">
        <v>28</v>
      </c>
      <c r="W4946">
        <f t="shared" si="1717"/>
        <v>0</v>
      </c>
      <c r="X4946">
        <f t="shared" si="1718"/>
        <v>12</v>
      </c>
      <c r="Y4946">
        <f t="shared" si="1719"/>
        <v>0</v>
      </c>
      <c r="Z4946" s="22">
        <f t="shared" si="1720"/>
        <v>0</v>
      </c>
      <c r="AA4946" s="22">
        <f t="shared" si="1721"/>
        <v>0</v>
      </c>
      <c r="AB4946">
        <f t="shared" si="1722"/>
        <v>0</v>
      </c>
      <c r="AC4946" s="22">
        <f t="shared" si="1723"/>
        <v>0</v>
      </c>
      <c r="AD4946" s="22">
        <f t="shared" si="1724"/>
        <v>0</v>
      </c>
    </row>
    <row r="4947" spans="3:30" x14ac:dyDescent="0.25">
      <c r="D4947" s="1">
        <v>0.58333333333333337</v>
      </c>
      <c r="E4947">
        <v>12777</v>
      </c>
      <c r="F4947">
        <v>12785</v>
      </c>
      <c r="G4947">
        <v>12773</v>
      </c>
      <c r="H4947">
        <v>12778</v>
      </c>
      <c r="J4947">
        <v>1</v>
      </c>
      <c r="K4947">
        <f t="shared" si="1725"/>
        <v>42</v>
      </c>
      <c r="L4947">
        <v>12</v>
      </c>
      <c r="W4947">
        <f t="shared" si="1717"/>
        <v>0</v>
      </c>
      <c r="X4947">
        <f t="shared" si="1718"/>
        <v>1</v>
      </c>
      <c r="Y4947">
        <f t="shared" si="1719"/>
        <v>0</v>
      </c>
      <c r="Z4947" s="22">
        <f t="shared" si="1720"/>
        <v>0</v>
      </c>
      <c r="AA4947" s="22">
        <f t="shared" si="1721"/>
        <v>0</v>
      </c>
      <c r="AB4947">
        <f t="shared" si="1722"/>
        <v>0</v>
      </c>
      <c r="AC4947" s="22">
        <f t="shared" si="1723"/>
        <v>0</v>
      </c>
      <c r="AD4947" s="22">
        <f t="shared" si="1724"/>
        <v>0</v>
      </c>
    </row>
    <row r="4948" spans="3:30" x14ac:dyDescent="0.25">
      <c r="D4948" s="1">
        <v>0.625</v>
      </c>
      <c r="E4948">
        <v>12778</v>
      </c>
      <c r="F4948">
        <v>12781</v>
      </c>
      <c r="G4948">
        <v>12767</v>
      </c>
      <c r="H4948">
        <v>12769</v>
      </c>
      <c r="J4948">
        <v>-9</v>
      </c>
      <c r="K4948">
        <f t="shared" si="1725"/>
        <v>40</v>
      </c>
      <c r="L4948">
        <v>14</v>
      </c>
      <c r="W4948">
        <f t="shared" si="1717"/>
        <v>0</v>
      </c>
      <c r="X4948">
        <f t="shared" si="1718"/>
        <v>9</v>
      </c>
      <c r="Y4948">
        <f t="shared" si="1719"/>
        <v>0</v>
      </c>
      <c r="Z4948" s="22">
        <f t="shared" si="1720"/>
        <v>0</v>
      </c>
      <c r="AA4948" s="22">
        <f t="shared" si="1721"/>
        <v>0</v>
      </c>
      <c r="AB4948">
        <f t="shared" si="1722"/>
        <v>0</v>
      </c>
      <c r="AC4948" s="22">
        <f t="shared" si="1723"/>
        <v>0</v>
      </c>
      <c r="AD4948" s="22">
        <f t="shared" si="1724"/>
        <v>0</v>
      </c>
    </row>
    <row r="4949" spans="3:30" x14ac:dyDescent="0.25">
      <c r="D4949" s="1">
        <v>0.66666666666666663</v>
      </c>
      <c r="E4949">
        <v>12768</v>
      </c>
      <c r="F4949">
        <v>12770</v>
      </c>
      <c r="G4949">
        <v>12751</v>
      </c>
      <c r="H4949">
        <v>12766</v>
      </c>
      <c r="J4949">
        <v>-2</v>
      </c>
      <c r="K4949">
        <f t="shared" si="1725"/>
        <v>42</v>
      </c>
      <c r="L4949">
        <v>19</v>
      </c>
      <c r="W4949">
        <f t="shared" si="1717"/>
        <v>0</v>
      </c>
      <c r="X4949">
        <f t="shared" si="1718"/>
        <v>2</v>
      </c>
      <c r="Y4949">
        <f t="shared" si="1719"/>
        <v>0</v>
      </c>
      <c r="Z4949" s="22">
        <f t="shared" si="1720"/>
        <v>0</v>
      </c>
      <c r="AA4949" s="22">
        <f t="shared" si="1721"/>
        <v>0</v>
      </c>
      <c r="AB4949">
        <f t="shared" si="1722"/>
        <v>0</v>
      </c>
      <c r="AC4949" s="22">
        <f t="shared" si="1723"/>
        <v>0</v>
      </c>
      <c r="AD4949" s="22">
        <f t="shared" si="1724"/>
        <v>0</v>
      </c>
    </row>
    <row r="4950" spans="3:30" x14ac:dyDescent="0.25">
      <c r="D4950" s="1">
        <v>0.70833333333333337</v>
      </c>
      <c r="E4950">
        <v>12766</v>
      </c>
      <c r="F4950">
        <v>12771</v>
      </c>
      <c r="G4950">
        <v>12754</v>
      </c>
      <c r="H4950">
        <v>12768</v>
      </c>
      <c r="J4950">
        <v>2</v>
      </c>
      <c r="K4950">
        <f t="shared" si="1725"/>
        <v>30</v>
      </c>
      <c r="L4950">
        <v>17</v>
      </c>
      <c r="W4950">
        <f t="shared" si="1717"/>
        <v>0</v>
      </c>
      <c r="X4950">
        <f t="shared" si="1718"/>
        <v>2</v>
      </c>
      <c r="Y4950">
        <f t="shared" si="1719"/>
        <v>0</v>
      </c>
      <c r="Z4950" s="22">
        <f t="shared" si="1720"/>
        <v>0</v>
      </c>
      <c r="AA4950" s="22">
        <f t="shared" si="1721"/>
        <v>0</v>
      </c>
      <c r="AB4950">
        <f t="shared" si="1722"/>
        <v>0</v>
      </c>
      <c r="AC4950" s="22">
        <f t="shared" si="1723"/>
        <v>0</v>
      </c>
      <c r="AD4950" s="22">
        <f t="shared" si="1724"/>
        <v>0</v>
      </c>
    </row>
    <row r="4951" spans="3:30" x14ac:dyDescent="0.25">
      <c r="D4951" s="1">
        <v>0.75</v>
      </c>
      <c r="E4951">
        <v>12767</v>
      </c>
      <c r="F4951">
        <v>12771</v>
      </c>
      <c r="G4951">
        <v>12746</v>
      </c>
      <c r="H4951">
        <v>12755</v>
      </c>
      <c r="J4951">
        <v>-12</v>
      </c>
      <c r="K4951">
        <f t="shared" si="1725"/>
        <v>11</v>
      </c>
      <c r="L4951">
        <v>25</v>
      </c>
      <c r="W4951">
        <f t="shared" si="1717"/>
        <v>0</v>
      </c>
      <c r="X4951">
        <f t="shared" si="1718"/>
        <v>12</v>
      </c>
      <c r="Y4951">
        <f t="shared" si="1719"/>
        <v>0</v>
      </c>
      <c r="Z4951" s="22">
        <f t="shared" si="1720"/>
        <v>0</v>
      </c>
      <c r="AA4951" s="22">
        <f t="shared" si="1721"/>
        <v>0</v>
      </c>
      <c r="AB4951">
        <f t="shared" si="1722"/>
        <v>0</v>
      </c>
      <c r="AC4951" s="22">
        <f t="shared" si="1723"/>
        <v>0</v>
      </c>
      <c r="AD4951" s="22">
        <f t="shared" si="1724"/>
        <v>0</v>
      </c>
    </row>
    <row r="4952" spans="3:30" x14ac:dyDescent="0.25">
      <c r="D4952" s="1">
        <v>0.79166666666666663</v>
      </c>
      <c r="E4952">
        <v>12756</v>
      </c>
      <c r="F4952">
        <v>12756</v>
      </c>
      <c r="G4952">
        <v>12737</v>
      </c>
      <c r="H4952">
        <v>12737</v>
      </c>
      <c r="J4952">
        <v>-19</v>
      </c>
      <c r="K4952">
        <f t="shared" si="1725"/>
        <v>9</v>
      </c>
      <c r="L4952">
        <v>19</v>
      </c>
      <c r="W4952">
        <f t="shared" si="1717"/>
        <v>0</v>
      </c>
      <c r="X4952">
        <f t="shared" si="1718"/>
        <v>19</v>
      </c>
      <c r="Y4952">
        <f t="shared" si="1719"/>
        <v>0</v>
      </c>
      <c r="Z4952" s="22">
        <f t="shared" si="1720"/>
        <v>0</v>
      </c>
      <c r="AA4952" s="22">
        <f t="shared" si="1721"/>
        <v>0</v>
      </c>
      <c r="AB4952">
        <f t="shared" si="1722"/>
        <v>0</v>
      </c>
      <c r="AC4952" s="22">
        <f t="shared" si="1723"/>
        <v>0</v>
      </c>
      <c r="AD4952" s="22">
        <f t="shared" si="1724"/>
        <v>0</v>
      </c>
    </row>
    <row r="4953" spans="3:30" x14ac:dyDescent="0.25">
      <c r="D4953" s="1">
        <v>0.83333333333333337</v>
      </c>
      <c r="E4953">
        <v>12737</v>
      </c>
      <c r="F4953">
        <v>12740</v>
      </c>
      <c r="G4953">
        <v>12721</v>
      </c>
      <c r="H4953">
        <v>12735</v>
      </c>
      <c r="J4953">
        <v>-2</v>
      </c>
      <c r="K4953">
        <f t="shared" si="1725"/>
        <v>15</v>
      </c>
      <c r="L4953">
        <v>19</v>
      </c>
      <c r="W4953">
        <f t="shared" si="1717"/>
        <v>0</v>
      </c>
      <c r="X4953">
        <f t="shared" si="1718"/>
        <v>2</v>
      </c>
      <c r="Y4953">
        <f t="shared" si="1719"/>
        <v>0</v>
      </c>
      <c r="Z4953" s="22">
        <f t="shared" si="1720"/>
        <v>0</v>
      </c>
      <c r="AA4953" s="22">
        <f t="shared" si="1721"/>
        <v>0</v>
      </c>
      <c r="AB4953">
        <f t="shared" si="1722"/>
        <v>0</v>
      </c>
      <c r="AC4953" s="22">
        <f t="shared" si="1723"/>
        <v>0</v>
      </c>
      <c r="AD4953" s="22">
        <f t="shared" si="1724"/>
        <v>0</v>
      </c>
    </row>
    <row r="4954" spans="3:30" x14ac:dyDescent="0.25">
      <c r="D4954" s="1">
        <v>0.875</v>
      </c>
      <c r="E4954">
        <v>12736</v>
      </c>
      <c r="F4954">
        <v>12745</v>
      </c>
      <c r="G4954">
        <v>12733</v>
      </c>
      <c r="H4954">
        <v>12742</v>
      </c>
      <c r="J4954">
        <v>6</v>
      </c>
      <c r="K4954">
        <f t="shared" si="1725"/>
        <v>15</v>
      </c>
      <c r="L4954">
        <v>12</v>
      </c>
      <c r="W4954">
        <f t="shared" si="1717"/>
        <v>0</v>
      </c>
      <c r="X4954">
        <f t="shared" si="1718"/>
        <v>6</v>
      </c>
      <c r="Y4954">
        <f t="shared" si="1719"/>
        <v>0</v>
      </c>
      <c r="Z4954" s="22">
        <f t="shared" si="1720"/>
        <v>0</v>
      </c>
      <c r="AA4954" s="22">
        <f t="shared" si="1721"/>
        <v>0</v>
      </c>
      <c r="AB4954">
        <f t="shared" si="1722"/>
        <v>0</v>
      </c>
      <c r="AC4954" s="22">
        <f t="shared" si="1723"/>
        <v>0</v>
      </c>
      <c r="AD4954" s="22">
        <f t="shared" si="1724"/>
        <v>0</v>
      </c>
    </row>
    <row r="4955" spans="3:30" x14ac:dyDescent="0.25">
      <c r="D4955" s="2">
        <v>0.91666666666666663</v>
      </c>
      <c r="E4955">
        <v>12742</v>
      </c>
      <c r="F4955">
        <v>12746</v>
      </c>
      <c r="G4955">
        <v>12719</v>
      </c>
      <c r="H4955">
        <v>12742</v>
      </c>
      <c r="J4955">
        <v>0</v>
      </c>
      <c r="K4955">
        <f t="shared" si="1725"/>
        <v>15</v>
      </c>
      <c r="L4955">
        <v>27</v>
      </c>
      <c r="W4955">
        <f t="shared" si="1717"/>
        <v>0</v>
      </c>
      <c r="X4955">
        <f t="shared" si="1718"/>
        <v>0</v>
      </c>
      <c r="Y4955">
        <f t="shared" si="1719"/>
        <v>0</v>
      </c>
      <c r="Z4955" s="22">
        <f t="shared" si="1720"/>
        <v>0</v>
      </c>
      <c r="AA4955" s="22">
        <f t="shared" si="1721"/>
        <v>0</v>
      </c>
      <c r="AB4955">
        <f t="shared" si="1722"/>
        <v>0</v>
      </c>
      <c r="AC4955" s="22">
        <f t="shared" si="1723"/>
        <v>0</v>
      </c>
      <c r="AD4955" s="22">
        <f t="shared" si="1724"/>
        <v>0</v>
      </c>
    </row>
    <row r="4956" spans="3:30" hidden="1" x14ac:dyDescent="0.25">
      <c r="D4956" s="1">
        <v>0.95833333333333337</v>
      </c>
      <c r="E4956">
        <v>12741</v>
      </c>
      <c r="F4956">
        <v>12745</v>
      </c>
      <c r="G4956">
        <v>12736</v>
      </c>
      <c r="H4956">
        <v>12741</v>
      </c>
      <c r="Z4956"/>
      <c r="AA4956"/>
      <c r="AC4956"/>
      <c r="AD4956"/>
    </row>
    <row r="4957" spans="3:30" hidden="1" x14ac:dyDescent="0.25">
      <c r="D4957" s="1">
        <v>4.1666666666666664E-2</v>
      </c>
      <c r="E4957">
        <v>12735</v>
      </c>
      <c r="F4957">
        <v>12741</v>
      </c>
      <c r="G4957">
        <v>12720</v>
      </c>
      <c r="H4957">
        <v>12720</v>
      </c>
      <c r="Z4957"/>
      <c r="AA4957"/>
      <c r="AC4957"/>
      <c r="AD4957"/>
    </row>
    <row r="4958" spans="3:30" hidden="1" x14ac:dyDescent="0.25">
      <c r="D4958" s="1">
        <v>8.3333333333333329E-2</v>
      </c>
      <c r="E4958">
        <v>12721</v>
      </c>
      <c r="F4958">
        <v>12722</v>
      </c>
      <c r="G4958">
        <v>12711</v>
      </c>
      <c r="H4958">
        <v>12712</v>
      </c>
      <c r="Z4958"/>
      <c r="AA4958"/>
      <c r="AC4958"/>
      <c r="AD4958"/>
    </row>
    <row r="4959" spans="3:30" hidden="1" x14ac:dyDescent="0.25">
      <c r="D4959" s="1">
        <v>0.125</v>
      </c>
      <c r="E4959">
        <v>12714</v>
      </c>
      <c r="F4959">
        <v>12716</v>
      </c>
      <c r="G4959">
        <v>12704</v>
      </c>
      <c r="H4959">
        <v>12710</v>
      </c>
      <c r="Z4959"/>
      <c r="AA4959"/>
      <c r="AC4959"/>
      <c r="AD4959"/>
    </row>
    <row r="4960" spans="3:30" hidden="1" x14ac:dyDescent="0.25">
      <c r="D4960" s="1">
        <v>0.16666666666666666</v>
      </c>
      <c r="E4960">
        <v>12710</v>
      </c>
      <c r="F4960">
        <v>12723</v>
      </c>
      <c r="G4960">
        <v>12710</v>
      </c>
      <c r="H4960">
        <v>12717</v>
      </c>
      <c r="Z4960"/>
      <c r="AA4960"/>
      <c r="AC4960"/>
      <c r="AD4960"/>
    </row>
    <row r="4961" spans="3:30" hidden="1" x14ac:dyDescent="0.25">
      <c r="D4961" s="1">
        <v>0.20833333333333334</v>
      </c>
      <c r="E4961">
        <v>12718</v>
      </c>
      <c r="F4961">
        <v>12719</v>
      </c>
      <c r="G4961">
        <v>12715</v>
      </c>
      <c r="H4961">
        <v>12717</v>
      </c>
      <c r="Z4961"/>
      <c r="AA4961"/>
      <c r="AC4961"/>
      <c r="AD4961"/>
    </row>
    <row r="4962" spans="3:30" hidden="1" x14ac:dyDescent="0.25">
      <c r="D4962" s="1">
        <v>0.25</v>
      </c>
      <c r="E4962">
        <v>12715</v>
      </c>
      <c r="F4962">
        <v>12726</v>
      </c>
      <c r="G4962">
        <v>12715</v>
      </c>
      <c r="H4962">
        <v>12724</v>
      </c>
      <c r="Z4962"/>
      <c r="AA4962"/>
      <c r="AC4962"/>
      <c r="AD4962"/>
    </row>
    <row r="4963" spans="3:30" hidden="1" x14ac:dyDescent="0.25">
      <c r="D4963" s="1">
        <v>0.29166666666666669</v>
      </c>
      <c r="E4963">
        <v>12723</v>
      </c>
      <c r="F4963">
        <v>12726</v>
      </c>
      <c r="G4963">
        <v>12723</v>
      </c>
      <c r="H4963">
        <v>12724</v>
      </c>
      <c r="Z4963"/>
      <c r="AA4963"/>
      <c r="AC4963"/>
      <c r="AD4963"/>
    </row>
    <row r="4964" spans="3:30" x14ac:dyDescent="0.25">
      <c r="D4964" s="2">
        <v>0.33333333333333331</v>
      </c>
      <c r="E4964">
        <v>12725</v>
      </c>
      <c r="F4964">
        <v>12741</v>
      </c>
      <c r="G4964">
        <v>12724</v>
      </c>
      <c r="H4964">
        <v>12734</v>
      </c>
      <c r="J4964">
        <v>9</v>
      </c>
      <c r="K4964">
        <v>0</v>
      </c>
      <c r="L4964">
        <v>17</v>
      </c>
      <c r="M4964">
        <v>38</v>
      </c>
      <c r="N4964">
        <v>1</v>
      </c>
      <c r="R4964">
        <f>MAX(F4962:F4978)</f>
        <v>12777</v>
      </c>
      <c r="W4964">
        <f t="shared" ref="W4964:W4978" si="1726">ABS(M4964)</f>
        <v>38</v>
      </c>
      <c r="X4964">
        <f t="shared" ref="X4964:X4978" si="1727">ABS(J4964)</f>
        <v>9</v>
      </c>
      <c r="Y4964">
        <f t="shared" ref="Y4964:Y4978" si="1728">IF(R4964&lt;1000,ABS(R4964),0)</f>
        <v>0</v>
      </c>
      <c r="Z4964" s="22">
        <f t="shared" ref="Z4964:Z4978" si="1729">IF(N4964=1,0,ABS(N4964))</f>
        <v>0</v>
      </c>
      <c r="AA4964" s="22">
        <f t="shared" ref="AA4964:AA4978" si="1730">ABS(O4964)</f>
        <v>0</v>
      </c>
      <c r="AB4964">
        <f t="shared" ref="AB4964:AB4978" si="1731">IF(N4964=1,1,0)</f>
        <v>1</v>
      </c>
      <c r="AC4964" s="22">
        <f t="shared" ref="AC4964:AC4978" si="1732">IF(N4964=1,ABS(N4965),0)</f>
        <v>0.68131868131868134</v>
      </c>
      <c r="AD4964" s="22">
        <f t="shared" ref="AD4964:AD4978" si="1733">IF(N4964=1,0,ABS(O4965))</f>
        <v>0</v>
      </c>
    </row>
    <row r="4965" spans="3:30" x14ac:dyDescent="0.25">
      <c r="D4965" s="2">
        <v>0.375</v>
      </c>
      <c r="E4965">
        <v>12731</v>
      </c>
      <c r="F4965">
        <v>12731</v>
      </c>
      <c r="G4965">
        <v>12708</v>
      </c>
      <c r="H4965">
        <v>12710</v>
      </c>
      <c r="J4965">
        <v>-21</v>
      </c>
      <c r="K4965">
        <f t="shared" ref="K4965:K4978" si="1734">K4964+J4966</f>
        <v>25</v>
      </c>
      <c r="L4965">
        <v>23</v>
      </c>
      <c r="N4965">
        <f>IF(J4964&lt;0,MIN(K4965:K4978),MAX(K4965:K4978))/R4944</f>
        <v>0.68131868131868134</v>
      </c>
      <c r="O4965">
        <f>IF(J4964&lt;0,MAX(K4965:K4978),MIN(K4965:K4978))/R4944</f>
        <v>0.27472527472527475</v>
      </c>
      <c r="R4965">
        <f>MIN(G4962:G4978)</f>
        <v>12708</v>
      </c>
      <c r="W4965">
        <f t="shared" si="1726"/>
        <v>0</v>
      </c>
      <c r="X4965">
        <f t="shared" si="1727"/>
        <v>21</v>
      </c>
      <c r="Y4965">
        <f t="shared" si="1728"/>
        <v>0</v>
      </c>
      <c r="Z4965" s="22">
        <f t="shared" si="1729"/>
        <v>0.68131868131868134</v>
      </c>
      <c r="AA4965" s="22">
        <f t="shared" si="1730"/>
        <v>0.27472527472527475</v>
      </c>
      <c r="AB4965">
        <f t="shared" si="1731"/>
        <v>0</v>
      </c>
      <c r="AC4965" s="22">
        <f t="shared" si="1732"/>
        <v>0</v>
      </c>
      <c r="AD4965" s="22">
        <f t="shared" si="1733"/>
        <v>0</v>
      </c>
    </row>
    <row r="4966" spans="3:30" x14ac:dyDescent="0.25">
      <c r="D4966" s="1">
        <v>0.41666666666666669</v>
      </c>
      <c r="E4966">
        <v>12710</v>
      </c>
      <c r="F4966">
        <v>12744</v>
      </c>
      <c r="G4966">
        <v>12709</v>
      </c>
      <c r="H4966">
        <v>12735</v>
      </c>
      <c r="J4966">
        <v>25</v>
      </c>
      <c r="K4966">
        <f t="shared" si="1734"/>
        <v>33</v>
      </c>
      <c r="L4966">
        <v>35</v>
      </c>
      <c r="R4966">
        <f>R4964-R4965</f>
        <v>69</v>
      </c>
      <c r="W4966">
        <f t="shared" si="1726"/>
        <v>0</v>
      </c>
      <c r="X4966">
        <f t="shared" si="1727"/>
        <v>25</v>
      </c>
      <c r="Y4966">
        <f t="shared" si="1728"/>
        <v>69</v>
      </c>
      <c r="Z4966" s="22">
        <f t="shared" si="1729"/>
        <v>0</v>
      </c>
      <c r="AA4966" s="22">
        <f t="shared" si="1730"/>
        <v>0</v>
      </c>
      <c r="AB4966">
        <f t="shared" si="1731"/>
        <v>0</v>
      </c>
      <c r="AC4966" s="22">
        <f t="shared" si="1732"/>
        <v>0</v>
      </c>
      <c r="AD4966" s="22">
        <f t="shared" si="1733"/>
        <v>0</v>
      </c>
    </row>
    <row r="4967" spans="3:30" x14ac:dyDescent="0.25">
      <c r="D4967" s="1">
        <v>0.45833333333333331</v>
      </c>
      <c r="E4967">
        <v>12734</v>
      </c>
      <c r="F4967">
        <v>12753</v>
      </c>
      <c r="G4967">
        <v>12714</v>
      </c>
      <c r="H4967">
        <v>12742</v>
      </c>
      <c r="J4967">
        <v>8</v>
      </c>
      <c r="K4967">
        <f t="shared" si="1734"/>
        <v>37</v>
      </c>
      <c r="L4967">
        <v>39</v>
      </c>
      <c r="R4967">
        <v>69</v>
      </c>
      <c r="W4967">
        <f t="shared" si="1726"/>
        <v>0</v>
      </c>
      <c r="X4967">
        <f t="shared" si="1727"/>
        <v>8</v>
      </c>
      <c r="Y4967">
        <f t="shared" si="1728"/>
        <v>69</v>
      </c>
      <c r="Z4967" s="22">
        <f t="shared" si="1729"/>
        <v>0</v>
      </c>
      <c r="AA4967" s="22">
        <f t="shared" si="1730"/>
        <v>0</v>
      </c>
      <c r="AB4967">
        <f t="shared" si="1731"/>
        <v>0</v>
      </c>
      <c r="AC4967" s="22">
        <f t="shared" si="1732"/>
        <v>0</v>
      </c>
      <c r="AD4967" s="22">
        <f t="shared" si="1733"/>
        <v>0</v>
      </c>
    </row>
    <row r="4968" spans="3:30" x14ac:dyDescent="0.25">
      <c r="D4968" s="1">
        <v>0.5</v>
      </c>
      <c r="E4968">
        <v>12742</v>
      </c>
      <c r="F4968">
        <v>12752</v>
      </c>
      <c r="G4968">
        <v>12737</v>
      </c>
      <c r="H4968">
        <v>12746</v>
      </c>
      <c r="J4968">
        <v>4</v>
      </c>
      <c r="K4968">
        <f t="shared" si="1734"/>
        <v>25</v>
      </c>
      <c r="L4968">
        <v>15</v>
      </c>
      <c r="W4968">
        <f t="shared" si="1726"/>
        <v>0</v>
      </c>
      <c r="X4968">
        <f t="shared" si="1727"/>
        <v>4</v>
      </c>
      <c r="Y4968">
        <f t="shared" si="1728"/>
        <v>0</v>
      </c>
      <c r="Z4968" s="22">
        <f t="shared" si="1729"/>
        <v>0</v>
      </c>
      <c r="AA4968" s="22">
        <f t="shared" si="1730"/>
        <v>0</v>
      </c>
      <c r="AB4968">
        <f t="shared" si="1731"/>
        <v>0</v>
      </c>
      <c r="AC4968" s="22">
        <f t="shared" si="1732"/>
        <v>0</v>
      </c>
      <c r="AD4968" s="22">
        <f t="shared" si="1733"/>
        <v>0</v>
      </c>
    </row>
    <row r="4969" spans="3:30" x14ac:dyDescent="0.25">
      <c r="C4969">
        <v>1</v>
      </c>
      <c r="D4969" s="1">
        <v>0.54166666666666663</v>
      </c>
      <c r="E4969">
        <v>12746</v>
      </c>
      <c r="F4969">
        <v>12751</v>
      </c>
      <c r="G4969">
        <v>12732</v>
      </c>
      <c r="H4969">
        <v>12734</v>
      </c>
      <c r="J4969">
        <v>-12</v>
      </c>
      <c r="K4969">
        <f t="shared" si="1734"/>
        <v>41</v>
      </c>
      <c r="L4969">
        <v>19</v>
      </c>
      <c r="W4969">
        <f t="shared" si="1726"/>
        <v>0</v>
      </c>
      <c r="X4969">
        <f t="shared" si="1727"/>
        <v>12</v>
      </c>
      <c r="Y4969">
        <f t="shared" si="1728"/>
        <v>0</v>
      </c>
      <c r="Z4969" s="22">
        <f t="shared" si="1729"/>
        <v>0</v>
      </c>
      <c r="AA4969" s="22">
        <f t="shared" si="1730"/>
        <v>0</v>
      </c>
      <c r="AB4969">
        <f t="shared" si="1731"/>
        <v>0</v>
      </c>
      <c r="AC4969" s="22">
        <f t="shared" si="1732"/>
        <v>0</v>
      </c>
      <c r="AD4969" s="22">
        <f t="shared" si="1733"/>
        <v>0</v>
      </c>
    </row>
    <row r="4970" spans="3:30" x14ac:dyDescent="0.25">
      <c r="D4970" s="1">
        <v>0.58333333333333337</v>
      </c>
      <c r="E4970">
        <v>12734</v>
      </c>
      <c r="F4970">
        <v>12754</v>
      </c>
      <c r="G4970">
        <v>12733</v>
      </c>
      <c r="H4970">
        <v>12750</v>
      </c>
      <c r="J4970">
        <v>16</v>
      </c>
      <c r="K4970">
        <f t="shared" si="1734"/>
        <v>62</v>
      </c>
      <c r="L4970">
        <v>21</v>
      </c>
      <c r="W4970">
        <f t="shared" si="1726"/>
        <v>0</v>
      </c>
      <c r="X4970">
        <f t="shared" si="1727"/>
        <v>16</v>
      </c>
      <c r="Y4970">
        <f t="shared" si="1728"/>
        <v>0</v>
      </c>
      <c r="Z4970" s="22">
        <f t="shared" si="1729"/>
        <v>0</v>
      </c>
      <c r="AA4970" s="22">
        <f t="shared" si="1730"/>
        <v>0</v>
      </c>
      <c r="AB4970">
        <f t="shared" si="1731"/>
        <v>0</v>
      </c>
      <c r="AC4970" s="22">
        <f t="shared" si="1732"/>
        <v>0</v>
      </c>
      <c r="AD4970" s="22">
        <f t="shared" si="1733"/>
        <v>0</v>
      </c>
    </row>
    <row r="4971" spans="3:30" x14ac:dyDescent="0.25">
      <c r="D4971" s="1">
        <v>0.625</v>
      </c>
      <c r="E4971">
        <v>12750</v>
      </c>
      <c r="F4971">
        <v>12775</v>
      </c>
      <c r="G4971">
        <v>12749</v>
      </c>
      <c r="H4971">
        <v>12771</v>
      </c>
      <c r="J4971">
        <v>21</v>
      </c>
      <c r="K4971">
        <f t="shared" si="1734"/>
        <v>54</v>
      </c>
      <c r="L4971">
        <v>26</v>
      </c>
      <c r="W4971">
        <f t="shared" si="1726"/>
        <v>0</v>
      </c>
      <c r="X4971">
        <f t="shared" si="1727"/>
        <v>21</v>
      </c>
      <c r="Y4971">
        <f t="shared" si="1728"/>
        <v>0</v>
      </c>
      <c r="Z4971" s="22">
        <f t="shared" si="1729"/>
        <v>0</v>
      </c>
      <c r="AA4971" s="22">
        <f t="shared" si="1730"/>
        <v>0</v>
      </c>
      <c r="AB4971">
        <f t="shared" si="1731"/>
        <v>0</v>
      </c>
      <c r="AC4971" s="22">
        <f t="shared" si="1732"/>
        <v>0</v>
      </c>
      <c r="AD4971" s="22">
        <f t="shared" si="1733"/>
        <v>0</v>
      </c>
    </row>
    <row r="4972" spans="3:30" x14ac:dyDescent="0.25">
      <c r="D4972" s="1">
        <v>0.66666666666666663</v>
      </c>
      <c r="E4972">
        <v>12772</v>
      </c>
      <c r="F4972">
        <v>12777</v>
      </c>
      <c r="G4972">
        <v>12756</v>
      </c>
      <c r="H4972">
        <v>12764</v>
      </c>
      <c r="J4972">
        <v>-8</v>
      </c>
      <c r="K4972">
        <f t="shared" si="1734"/>
        <v>27</v>
      </c>
      <c r="L4972">
        <v>21</v>
      </c>
      <c r="W4972">
        <f t="shared" si="1726"/>
        <v>0</v>
      </c>
      <c r="X4972">
        <f t="shared" si="1727"/>
        <v>8</v>
      </c>
      <c r="Y4972">
        <f t="shared" si="1728"/>
        <v>0</v>
      </c>
      <c r="Z4972" s="22">
        <f t="shared" si="1729"/>
        <v>0</v>
      </c>
      <c r="AA4972" s="22">
        <f t="shared" si="1730"/>
        <v>0</v>
      </c>
      <c r="AB4972">
        <f t="shared" si="1731"/>
        <v>0</v>
      </c>
      <c r="AC4972" s="22">
        <f t="shared" si="1732"/>
        <v>0</v>
      </c>
      <c r="AD4972" s="22">
        <f t="shared" si="1733"/>
        <v>0</v>
      </c>
    </row>
    <row r="4973" spans="3:30" x14ac:dyDescent="0.25">
      <c r="D4973" s="1">
        <v>0.70833333333333337</v>
      </c>
      <c r="E4973">
        <v>12764</v>
      </c>
      <c r="F4973">
        <v>12774</v>
      </c>
      <c r="G4973">
        <v>12736</v>
      </c>
      <c r="H4973">
        <v>12737</v>
      </c>
      <c r="J4973">
        <v>-27</v>
      </c>
      <c r="K4973">
        <f t="shared" si="1734"/>
        <v>49</v>
      </c>
      <c r="L4973">
        <v>38</v>
      </c>
      <c r="W4973">
        <f t="shared" si="1726"/>
        <v>0</v>
      </c>
      <c r="X4973">
        <f t="shared" si="1727"/>
        <v>27</v>
      </c>
      <c r="Y4973">
        <f t="shared" si="1728"/>
        <v>0</v>
      </c>
      <c r="Z4973" s="22">
        <f t="shared" si="1729"/>
        <v>0</v>
      </c>
      <c r="AA4973" s="22">
        <f t="shared" si="1730"/>
        <v>0</v>
      </c>
      <c r="AB4973">
        <f t="shared" si="1731"/>
        <v>0</v>
      </c>
      <c r="AC4973" s="22">
        <f t="shared" si="1732"/>
        <v>0</v>
      </c>
      <c r="AD4973" s="22">
        <f t="shared" si="1733"/>
        <v>0</v>
      </c>
    </row>
    <row r="4974" spans="3:30" x14ac:dyDescent="0.25">
      <c r="D4974" s="1">
        <v>0.75</v>
      </c>
      <c r="E4974">
        <v>12736</v>
      </c>
      <c r="F4974">
        <v>12763</v>
      </c>
      <c r="G4974">
        <v>12736</v>
      </c>
      <c r="H4974">
        <v>12758</v>
      </c>
      <c r="J4974">
        <v>22</v>
      </c>
      <c r="K4974">
        <f t="shared" si="1734"/>
        <v>50</v>
      </c>
      <c r="L4974">
        <v>27</v>
      </c>
      <c r="W4974">
        <f t="shared" si="1726"/>
        <v>0</v>
      </c>
      <c r="X4974">
        <f t="shared" si="1727"/>
        <v>22</v>
      </c>
      <c r="Y4974">
        <f t="shared" si="1728"/>
        <v>0</v>
      </c>
      <c r="Z4974" s="22">
        <f t="shared" si="1729"/>
        <v>0</v>
      </c>
      <c r="AA4974" s="22">
        <f t="shared" si="1730"/>
        <v>0</v>
      </c>
      <c r="AB4974">
        <f t="shared" si="1731"/>
        <v>0</v>
      </c>
      <c r="AC4974" s="22">
        <f t="shared" si="1732"/>
        <v>0</v>
      </c>
      <c r="AD4974" s="22">
        <f t="shared" si="1733"/>
        <v>0</v>
      </c>
    </row>
    <row r="4975" spans="3:30" x14ac:dyDescent="0.25">
      <c r="D4975" s="1">
        <v>0.79166666666666663</v>
      </c>
      <c r="E4975">
        <v>12757</v>
      </c>
      <c r="F4975">
        <v>12760</v>
      </c>
      <c r="G4975">
        <v>12753</v>
      </c>
      <c r="H4975">
        <v>12758</v>
      </c>
      <c r="J4975">
        <v>1</v>
      </c>
      <c r="K4975">
        <f t="shared" si="1734"/>
        <v>49</v>
      </c>
      <c r="L4975">
        <v>7</v>
      </c>
      <c r="W4975">
        <f t="shared" si="1726"/>
        <v>0</v>
      </c>
      <c r="X4975">
        <f t="shared" si="1727"/>
        <v>1</v>
      </c>
      <c r="Y4975">
        <f t="shared" si="1728"/>
        <v>0</v>
      </c>
      <c r="Z4975" s="22">
        <f t="shared" si="1729"/>
        <v>0</v>
      </c>
      <c r="AA4975" s="22">
        <f t="shared" si="1730"/>
        <v>0</v>
      </c>
      <c r="AB4975">
        <f t="shared" si="1731"/>
        <v>0</v>
      </c>
      <c r="AC4975" s="22">
        <f t="shared" si="1732"/>
        <v>0</v>
      </c>
      <c r="AD4975" s="22">
        <f t="shared" si="1733"/>
        <v>0</v>
      </c>
    </row>
    <row r="4976" spans="3:30" x14ac:dyDescent="0.25">
      <c r="D4976" s="1">
        <v>0.83333333333333337</v>
      </c>
      <c r="E4976">
        <v>12758</v>
      </c>
      <c r="F4976">
        <v>12760</v>
      </c>
      <c r="G4976">
        <v>12754</v>
      </c>
      <c r="H4976">
        <v>12757</v>
      </c>
      <c r="J4976">
        <v>-1</v>
      </c>
      <c r="K4976">
        <f t="shared" si="1734"/>
        <v>48</v>
      </c>
      <c r="L4976">
        <v>6</v>
      </c>
      <c r="W4976">
        <f t="shared" si="1726"/>
        <v>0</v>
      </c>
      <c r="X4976">
        <f t="shared" si="1727"/>
        <v>1</v>
      </c>
      <c r="Y4976">
        <f t="shared" si="1728"/>
        <v>0</v>
      </c>
      <c r="Z4976" s="22">
        <f t="shared" si="1729"/>
        <v>0</v>
      </c>
      <c r="AA4976" s="22">
        <f t="shared" si="1730"/>
        <v>0</v>
      </c>
      <c r="AB4976">
        <f t="shared" si="1731"/>
        <v>0</v>
      </c>
      <c r="AC4976" s="22">
        <f t="shared" si="1732"/>
        <v>0</v>
      </c>
      <c r="AD4976" s="22">
        <f t="shared" si="1733"/>
        <v>0</v>
      </c>
    </row>
    <row r="4977" spans="3:30" x14ac:dyDescent="0.25">
      <c r="D4977" s="1">
        <v>0.875</v>
      </c>
      <c r="E4977">
        <v>12757</v>
      </c>
      <c r="F4977">
        <v>12759</v>
      </c>
      <c r="G4977">
        <v>12753</v>
      </c>
      <c r="H4977">
        <v>12756</v>
      </c>
      <c r="J4977">
        <v>-1</v>
      </c>
      <c r="K4977">
        <f t="shared" si="1734"/>
        <v>54</v>
      </c>
      <c r="L4977">
        <v>6</v>
      </c>
      <c r="W4977">
        <f t="shared" si="1726"/>
        <v>0</v>
      </c>
      <c r="X4977">
        <f t="shared" si="1727"/>
        <v>1</v>
      </c>
      <c r="Y4977">
        <f t="shared" si="1728"/>
        <v>0</v>
      </c>
      <c r="Z4977" s="22">
        <f t="shared" si="1729"/>
        <v>0</v>
      </c>
      <c r="AA4977" s="22">
        <f t="shared" si="1730"/>
        <v>0</v>
      </c>
      <c r="AB4977">
        <f t="shared" si="1731"/>
        <v>0</v>
      </c>
      <c r="AC4977" s="22">
        <f t="shared" si="1732"/>
        <v>0</v>
      </c>
      <c r="AD4977" s="22">
        <f t="shared" si="1733"/>
        <v>0</v>
      </c>
    </row>
    <row r="4978" spans="3:30" x14ac:dyDescent="0.25">
      <c r="D4978" s="2">
        <v>0.91666666666666663</v>
      </c>
      <c r="E4978">
        <v>12757</v>
      </c>
      <c r="F4978">
        <v>12767</v>
      </c>
      <c r="G4978">
        <v>12755</v>
      </c>
      <c r="H4978">
        <v>12763</v>
      </c>
      <c r="J4978">
        <v>6</v>
      </c>
      <c r="K4978">
        <f t="shared" si="1734"/>
        <v>54</v>
      </c>
      <c r="L4978">
        <v>12</v>
      </c>
      <c r="W4978">
        <f t="shared" si="1726"/>
        <v>0</v>
      </c>
      <c r="X4978">
        <f t="shared" si="1727"/>
        <v>6</v>
      </c>
      <c r="Y4978">
        <f t="shared" si="1728"/>
        <v>0</v>
      </c>
      <c r="Z4978" s="22">
        <f t="shared" si="1729"/>
        <v>0</v>
      </c>
      <c r="AA4978" s="22">
        <f t="shared" si="1730"/>
        <v>0</v>
      </c>
      <c r="AB4978">
        <f t="shared" si="1731"/>
        <v>0</v>
      </c>
      <c r="AC4978" s="22">
        <f t="shared" si="1732"/>
        <v>0</v>
      </c>
      <c r="AD4978" s="22">
        <f t="shared" si="1733"/>
        <v>0</v>
      </c>
    </row>
    <row r="4979" spans="3:30" hidden="1" x14ac:dyDescent="0.25">
      <c r="D4979" s="1">
        <v>0.95833333333333337</v>
      </c>
      <c r="E4979">
        <v>12764</v>
      </c>
      <c r="F4979">
        <v>12766</v>
      </c>
      <c r="G4979">
        <v>12749</v>
      </c>
      <c r="H4979">
        <v>12750</v>
      </c>
      <c r="Z4979"/>
      <c r="AA4979"/>
      <c r="AC4979"/>
      <c r="AD4979"/>
    </row>
    <row r="4980" spans="3:30" hidden="1" x14ac:dyDescent="0.25">
      <c r="D4980" s="1">
        <v>4.1666666666666664E-2</v>
      </c>
      <c r="E4980">
        <v>12751</v>
      </c>
      <c r="F4980">
        <v>12755</v>
      </c>
      <c r="G4980">
        <v>12750</v>
      </c>
      <c r="H4980">
        <v>12753</v>
      </c>
      <c r="Z4980"/>
      <c r="AA4980"/>
      <c r="AC4980"/>
      <c r="AD4980"/>
    </row>
    <row r="4981" spans="3:30" hidden="1" x14ac:dyDescent="0.25">
      <c r="D4981" s="1">
        <v>8.3333333333333329E-2</v>
      </c>
      <c r="E4981">
        <v>12752</v>
      </c>
      <c r="F4981">
        <v>12755</v>
      </c>
      <c r="G4981">
        <v>12747</v>
      </c>
      <c r="H4981">
        <v>12755</v>
      </c>
      <c r="Z4981"/>
      <c r="AA4981"/>
      <c r="AC4981"/>
      <c r="AD4981"/>
    </row>
    <row r="4982" spans="3:30" hidden="1" x14ac:dyDescent="0.25">
      <c r="D4982" s="1">
        <v>0.125</v>
      </c>
      <c r="E4982">
        <v>12754</v>
      </c>
      <c r="F4982">
        <v>12755</v>
      </c>
      <c r="G4982">
        <v>12748</v>
      </c>
      <c r="H4982">
        <v>12752</v>
      </c>
      <c r="Z4982"/>
      <c r="AA4982"/>
      <c r="AC4982"/>
      <c r="AD4982"/>
    </row>
    <row r="4983" spans="3:30" hidden="1" x14ac:dyDescent="0.25">
      <c r="D4983" s="1">
        <v>0.16666666666666666</v>
      </c>
      <c r="E4983">
        <v>12753</v>
      </c>
      <c r="F4983">
        <v>12755</v>
      </c>
      <c r="G4983">
        <v>12750</v>
      </c>
      <c r="H4983">
        <v>12751</v>
      </c>
      <c r="Z4983"/>
      <c r="AA4983"/>
      <c r="AC4983"/>
      <c r="AD4983"/>
    </row>
    <row r="4984" spans="3:30" hidden="1" x14ac:dyDescent="0.25">
      <c r="D4984" s="1">
        <v>0.20833333333333334</v>
      </c>
      <c r="E4984">
        <v>12753</v>
      </c>
      <c r="F4984">
        <v>12754</v>
      </c>
      <c r="G4984">
        <v>12750</v>
      </c>
      <c r="H4984">
        <v>12751</v>
      </c>
      <c r="Z4984"/>
      <c r="AA4984"/>
      <c r="AC4984"/>
      <c r="AD4984"/>
    </row>
    <row r="4985" spans="3:30" hidden="1" x14ac:dyDescent="0.25">
      <c r="D4985" s="1">
        <v>0.25</v>
      </c>
      <c r="E4985">
        <v>12753</v>
      </c>
      <c r="F4985">
        <v>12753</v>
      </c>
      <c r="G4985">
        <v>12749</v>
      </c>
      <c r="H4985">
        <v>12750</v>
      </c>
      <c r="Z4985"/>
      <c r="AA4985"/>
      <c r="AC4985"/>
      <c r="AD4985"/>
    </row>
    <row r="4986" spans="3:30" hidden="1" x14ac:dyDescent="0.25">
      <c r="D4986" s="1">
        <v>0.29166666666666669</v>
      </c>
      <c r="E4986">
        <v>12750</v>
      </c>
      <c r="F4986">
        <v>12753</v>
      </c>
      <c r="G4986">
        <v>12748</v>
      </c>
      <c r="H4986">
        <v>12748</v>
      </c>
      <c r="Z4986"/>
      <c r="AA4986"/>
      <c r="AC4986"/>
      <c r="AD4986"/>
    </row>
    <row r="4987" spans="3:30" x14ac:dyDescent="0.25">
      <c r="D4987" s="2">
        <v>0.33333333333333331</v>
      </c>
      <c r="E4987">
        <v>12747</v>
      </c>
      <c r="F4987">
        <v>12760</v>
      </c>
      <c r="G4987">
        <v>12747</v>
      </c>
      <c r="H4987">
        <v>12756</v>
      </c>
      <c r="J4987">
        <v>9</v>
      </c>
      <c r="K4987">
        <v>0</v>
      </c>
      <c r="L4987">
        <v>13</v>
      </c>
      <c r="M4987">
        <v>-11</v>
      </c>
      <c r="R4987">
        <f>MAX(F4985:F5001)</f>
        <v>12773</v>
      </c>
      <c r="W4987">
        <f t="shared" ref="W4987:W5001" si="1735">ABS(M4987)</f>
        <v>11</v>
      </c>
      <c r="X4987">
        <f t="shared" ref="X4987:X5001" si="1736">ABS(J4987)</f>
        <v>9</v>
      </c>
      <c r="Y4987">
        <f t="shared" ref="Y4987:Y5001" si="1737">IF(R4987&lt;1000,ABS(R4987),0)</f>
        <v>0</v>
      </c>
      <c r="Z4987" s="22">
        <f t="shared" ref="Z4987:Z5001" si="1738">IF(N4987=1,0,ABS(N4987))</f>
        <v>0</v>
      </c>
      <c r="AA4987" s="22">
        <f t="shared" ref="AA4987:AA5001" si="1739">ABS(O4987)</f>
        <v>0</v>
      </c>
      <c r="AB4987">
        <f t="shared" ref="AB4987:AB5001" si="1740">IF(N4987=1,1,0)</f>
        <v>0</v>
      </c>
      <c r="AC4987" s="22">
        <f t="shared" ref="AC4987:AC5001" si="1741">IF(N4987=1,ABS(N4988),0)</f>
        <v>0</v>
      </c>
      <c r="AD4987" s="22">
        <f t="shared" ref="AD4987:AD5001" si="1742">IF(N4987=1,0,ABS(O4988))</f>
        <v>1.1014492753623188</v>
      </c>
    </row>
    <row r="4988" spans="3:30" x14ac:dyDescent="0.25">
      <c r="D4988" s="2">
        <v>0.375</v>
      </c>
      <c r="E4988">
        <v>12758</v>
      </c>
      <c r="F4988">
        <v>12766</v>
      </c>
      <c r="G4988">
        <v>12749</v>
      </c>
      <c r="H4988">
        <v>12762</v>
      </c>
      <c r="J4988">
        <v>4</v>
      </c>
      <c r="K4988">
        <f t="shared" ref="K4988:K5001" si="1743">K4987+J4989</f>
        <v>-15</v>
      </c>
      <c r="L4988">
        <v>17</v>
      </c>
      <c r="N4988">
        <f>IF(J4987&lt;0,MIN(K4988:K5001),MAX(K4988:K5001))/R4967</f>
        <v>4.3478260869565216E-2</v>
      </c>
      <c r="O4988">
        <f>IF(J4987&lt;0,MAX(K4988:K5001),MIN(K4988:K5001))/R4967</f>
        <v>-1.1014492753623188</v>
      </c>
      <c r="R4988">
        <f>MIN(G4985:G5001)</f>
        <v>12661</v>
      </c>
      <c r="W4988">
        <f t="shared" si="1735"/>
        <v>0</v>
      </c>
      <c r="X4988">
        <f t="shared" si="1736"/>
        <v>4</v>
      </c>
      <c r="Y4988">
        <f t="shared" si="1737"/>
        <v>0</v>
      </c>
      <c r="Z4988" s="22">
        <f t="shared" si="1738"/>
        <v>4.3478260869565216E-2</v>
      </c>
      <c r="AA4988" s="22">
        <f t="shared" si="1739"/>
        <v>1.1014492753623188</v>
      </c>
      <c r="AB4988">
        <f t="shared" si="1740"/>
        <v>0</v>
      </c>
      <c r="AC4988" s="22">
        <f t="shared" si="1741"/>
        <v>0</v>
      </c>
      <c r="AD4988" s="22">
        <f t="shared" si="1742"/>
        <v>0</v>
      </c>
    </row>
    <row r="4989" spans="3:30" x14ac:dyDescent="0.25">
      <c r="D4989" s="1">
        <v>0.41666666666666669</v>
      </c>
      <c r="E4989">
        <v>12762</v>
      </c>
      <c r="F4989">
        <v>12770</v>
      </c>
      <c r="G4989">
        <v>12740</v>
      </c>
      <c r="H4989">
        <v>12747</v>
      </c>
      <c r="J4989">
        <v>-15</v>
      </c>
      <c r="K4989">
        <f t="shared" si="1743"/>
        <v>3</v>
      </c>
      <c r="L4989">
        <v>30</v>
      </c>
      <c r="R4989">
        <f>R4987-R4988</f>
        <v>112</v>
      </c>
      <c r="W4989">
        <f t="shared" si="1735"/>
        <v>0</v>
      </c>
      <c r="X4989">
        <f t="shared" si="1736"/>
        <v>15</v>
      </c>
      <c r="Y4989">
        <f t="shared" si="1737"/>
        <v>112</v>
      </c>
      <c r="Z4989" s="22">
        <f t="shared" si="1738"/>
        <v>0</v>
      </c>
      <c r="AA4989" s="22">
        <f t="shared" si="1739"/>
        <v>0</v>
      </c>
      <c r="AB4989">
        <f t="shared" si="1740"/>
        <v>0</v>
      </c>
      <c r="AC4989" s="22">
        <f t="shared" si="1741"/>
        <v>0</v>
      </c>
      <c r="AD4989" s="22">
        <f t="shared" si="1742"/>
        <v>0</v>
      </c>
    </row>
    <row r="4990" spans="3:30" x14ac:dyDescent="0.25">
      <c r="D4990" s="1">
        <v>0.45833333333333331</v>
      </c>
      <c r="E4990">
        <v>12747</v>
      </c>
      <c r="F4990">
        <v>12770</v>
      </c>
      <c r="G4990">
        <v>12747</v>
      </c>
      <c r="H4990">
        <v>12765</v>
      </c>
      <c r="J4990">
        <v>18</v>
      </c>
      <c r="K4990">
        <f t="shared" si="1743"/>
        <v>-8</v>
      </c>
      <c r="L4990">
        <v>23</v>
      </c>
      <c r="R4990">
        <v>112</v>
      </c>
      <c r="W4990">
        <f t="shared" si="1735"/>
        <v>0</v>
      </c>
      <c r="X4990">
        <f t="shared" si="1736"/>
        <v>18</v>
      </c>
      <c r="Y4990">
        <f t="shared" si="1737"/>
        <v>112</v>
      </c>
      <c r="Z4990" s="22">
        <f t="shared" si="1738"/>
        <v>0</v>
      </c>
      <c r="AA4990" s="22">
        <f t="shared" si="1739"/>
        <v>0</v>
      </c>
      <c r="AB4990">
        <f t="shared" si="1740"/>
        <v>0</v>
      </c>
      <c r="AC4990" s="22">
        <f t="shared" si="1741"/>
        <v>0</v>
      </c>
      <c r="AD4990" s="22">
        <f t="shared" si="1742"/>
        <v>0</v>
      </c>
    </row>
    <row r="4991" spans="3:30" x14ac:dyDescent="0.25">
      <c r="D4991" s="1">
        <v>0.5</v>
      </c>
      <c r="E4991">
        <v>12765</v>
      </c>
      <c r="F4991">
        <v>12773</v>
      </c>
      <c r="G4991">
        <v>12752</v>
      </c>
      <c r="H4991">
        <v>12754</v>
      </c>
      <c r="J4991">
        <v>-11</v>
      </c>
      <c r="K4991">
        <f t="shared" si="1743"/>
        <v>-2</v>
      </c>
      <c r="L4991">
        <v>21</v>
      </c>
      <c r="W4991">
        <f t="shared" si="1735"/>
        <v>0</v>
      </c>
      <c r="X4991">
        <f t="shared" si="1736"/>
        <v>11</v>
      </c>
      <c r="Y4991">
        <f t="shared" si="1737"/>
        <v>0</v>
      </c>
      <c r="Z4991" s="22">
        <f t="shared" si="1738"/>
        <v>0</v>
      </c>
      <c r="AA4991" s="22">
        <f t="shared" si="1739"/>
        <v>0</v>
      </c>
      <c r="AB4991">
        <f t="shared" si="1740"/>
        <v>0</v>
      </c>
      <c r="AC4991" s="22">
        <f t="shared" si="1741"/>
        <v>0</v>
      </c>
      <c r="AD4991" s="22">
        <f t="shared" si="1742"/>
        <v>0</v>
      </c>
    </row>
    <row r="4992" spans="3:30" x14ac:dyDescent="0.25">
      <c r="C4992">
        <v>1</v>
      </c>
      <c r="D4992" s="1">
        <v>0.54166666666666663</v>
      </c>
      <c r="E4992">
        <v>12754</v>
      </c>
      <c r="F4992">
        <v>12765</v>
      </c>
      <c r="G4992">
        <v>12746</v>
      </c>
      <c r="H4992">
        <v>12760</v>
      </c>
      <c r="J4992">
        <v>6</v>
      </c>
      <c r="K4992">
        <f t="shared" si="1743"/>
        <v>-40</v>
      </c>
      <c r="L4992">
        <v>19</v>
      </c>
      <c r="W4992">
        <f t="shared" si="1735"/>
        <v>0</v>
      </c>
      <c r="X4992">
        <f t="shared" si="1736"/>
        <v>6</v>
      </c>
      <c r="Y4992">
        <f t="shared" si="1737"/>
        <v>0</v>
      </c>
      <c r="Z4992" s="22">
        <f t="shared" si="1738"/>
        <v>0</v>
      </c>
      <c r="AA4992" s="22">
        <f t="shared" si="1739"/>
        <v>0</v>
      </c>
      <c r="AB4992">
        <f t="shared" si="1740"/>
        <v>0</v>
      </c>
      <c r="AC4992" s="22">
        <f t="shared" si="1741"/>
        <v>0</v>
      </c>
      <c r="AD4992" s="22">
        <f t="shared" si="1742"/>
        <v>0</v>
      </c>
    </row>
    <row r="4993" spans="4:30" x14ac:dyDescent="0.25">
      <c r="D4993" s="1">
        <v>0.58333333333333337</v>
      </c>
      <c r="E4993">
        <v>12760</v>
      </c>
      <c r="F4993">
        <v>12770</v>
      </c>
      <c r="G4993">
        <v>12707</v>
      </c>
      <c r="H4993">
        <v>12722</v>
      </c>
      <c r="J4993">
        <v>-38</v>
      </c>
      <c r="K4993">
        <f t="shared" si="1743"/>
        <v>-12</v>
      </c>
      <c r="L4993">
        <v>63</v>
      </c>
      <c r="W4993">
        <f t="shared" si="1735"/>
        <v>0</v>
      </c>
      <c r="X4993">
        <f t="shared" si="1736"/>
        <v>38</v>
      </c>
      <c r="Y4993">
        <f t="shared" si="1737"/>
        <v>0</v>
      </c>
      <c r="Z4993" s="22">
        <f t="shared" si="1738"/>
        <v>0</v>
      </c>
      <c r="AA4993" s="22">
        <f t="shared" si="1739"/>
        <v>0</v>
      </c>
      <c r="AB4993">
        <f t="shared" si="1740"/>
        <v>0</v>
      </c>
      <c r="AC4993" s="22">
        <f t="shared" si="1741"/>
        <v>0</v>
      </c>
      <c r="AD4993" s="22">
        <f t="shared" si="1742"/>
        <v>0</v>
      </c>
    </row>
    <row r="4994" spans="4:30" x14ac:dyDescent="0.25">
      <c r="D4994" s="1">
        <v>0.625</v>
      </c>
      <c r="E4994">
        <v>12721</v>
      </c>
      <c r="F4994">
        <v>12751</v>
      </c>
      <c r="G4994">
        <v>12697</v>
      </c>
      <c r="H4994">
        <v>12749</v>
      </c>
      <c r="J4994">
        <v>28</v>
      </c>
      <c r="K4994">
        <f t="shared" si="1743"/>
        <v>-76</v>
      </c>
      <c r="L4994">
        <v>54</v>
      </c>
      <c r="W4994">
        <f t="shared" si="1735"/>
        <v>0</v>
      </c>
      <c r="X4994">
        <f t="shared" si="1736"/>
        <v>28</v>
      </c>
      <c r="Y4994">
        <f t="shared" si="1737"/>
        <v>0</v>
      </c>
      <c r="Z4994" s="22">
        <f t="shared" si="1738"/>
        <v>0</v>
      </c>
      <c r="AA4994" s="22">
        <f t="shared" si="1739"/>
        <v>0</v>
      </c>
      <c r="AB4994">
        <f t="shared" si="1740"/>
        <v>0</v>
      </c>
      <c r="AC4994" s="22">
        <f t="shared" si="1741"/>
        <v>0</v>
      </c>
      <c r="AD4994" s="22">
        <f t="shared" si="1742"/>
        <v>0</v>
      </c>
    </row>
    <row r="4995" spans="4:30" x14ac:dyDescent="0.25">
      <c r="D4995" s="1">
        <v>0.66666666666666663</v>
      </c>
      <c r="E4995">
        <v>12749</v>
      </c>
      <c r="F4995">
        <v>12750</v>
      </c>
      <c r="G4995">
        <v>12671</v>
      </c>
      <c r="H4995">
        <v>12685</v>
      </c>
      <c r="J4995">
        <v>-64</v>
      </c>
      <c r="K4995">
        <f t="shared" si="1743"/>
        <v>-55</v>
      </c>
      <c r="L4995">
        <v>79</v>
      </c>
      <c r="W4995">
        <f t="shared" si="1735"/>
        <v>0</v>
      </c>
      <c r="X4995">
        <f t="shared" si="1736"/>
        <v>64</v>
      </c>
      <c r="Y4995">
        <f t="shared" si="1737"/>
        <v>0</v>
      </c>
      <c r="Z4995" s="22">
        <f t="shared" si="1738"/>
        <v>0</v>
      </c>
      <c r="AA4995" s="22">
        <f t="shared" si="1739"/>
        <v>0</v>
      </c>
      <c r="AB4995">
        <f t="shared" si="1740"/>
        <v>0</v>
      </c>
      <c r="AC4995" s="22">
        <f t="shared" si="1741"/>
        <v>0</v>
      </c>
      <c r="AD4995" s="22">
        <f t="shared" si="1742"/>
        <v>0</v>
      </c>
    </row>
    <row r="4996" spans="4:30" x14ac:dyDescent="0.25">
      <c r="D4996" s="1">
        <v>0.70833333333333337</v>
      </c>
      <c r="E4996">
        <v>12685</v>
      </c>
      <c r="F4996">
        <v>12706</v>
      </c>
      <c r="G4996">
        <v>12661</v>
      </c>
      <c r="H4996">
        <v>12706</v>
      </c>
      <c r="J4996">
        <v>21</v>
      </c>
      <c r="K4996">
        <f t="shared" si="1743"/>
        <v>-53</v>
      </c>
      <c r="L4996">
        <v>45</v>
      </c>
      <c r="W4996">
        <f t="shared" si="1735"/>
        <v>0</v>
      </c>
      <c r="X4996">
        <f t="shared" si="1736"/>
        <v>21</v>
      </c>
      <c r="Y4996">
        <f t="shared" si="1737"/>
        <v>0</v>
      </c>
      <c r="Z4996" s="22">
        <f t="shared" si="1738"/>
        <v>0</v>
      </c>
      <c r="AA4996" s="22">
        <f t="shared" si="1739"/>
        <v>0</v>
      </c>
      <c r="AB4996">
        <f t="shared" si="1740"/>
        <v>0</v>
      </c>
      <c r="AC4996" s="22">
        <f t="shared" si="1741"/>
        <v>0</v>
      </c>
      <c r="AD4996" s="22">
        <f t="shared" si="1742"/>
        <v>0</v>
      </c>
    </row>
    <row r="4997" spans="4:30" x14ac:dyDescent="0.25">
      <c r="D4997" s="1">
        <v>0.75</v>
      </c>
      <c r="E4997">
        <v>12707</v>
      </c>
      <c r="F4997">
        <v>12713</v>
      </c>
      <c r="G4997">
        <v>12692</v>
      </c>
      <c r="H4997">
        <v>12709</v>
      </c>
      <c r="J4997">
        <v>2</v>
      </c>
      <c r="K4997">
        <f t="shared" si="1743"/>
        <v>-49</v>
      </c>
      <c r="L4997">
        <v>21</v>
      </c>
      <c r="W4997">
        <f t="shared" si="1735"/>
        <v>0</v>
      </c>
      <c r="X4997">
        <f t="shared" si="1736"/>
        <v>2</v>
      </c>
      <c r="Y4997">
        <f t="shared" si="1737"/>
        <v>0</v>
      </c>
      <c r="Z4997" s="22">
        <f t="shared" si="1738"/>
        <v>0</v>
      </c>
      <c r="AA4997" s="22">
        <f t="shared" si="1739"/>
        <v>0</v>
      </c>
      <c r="AB4997">
        <f t="shared" si="1740"/>
        <v>0</v>
      </c>
      <c r="AC4997" s="22">
        <f t="shared" si="1741"/>
        <v>0</v>
      </c>
      <c r="AD4997" s="22">
        <f t="shared" si="1742"/>
        <v>0</v>
      </c>
    </row>
    <row r="4998" spans="4:30" x14ac:dyDescent="0.25">
      <c r="D4998" s="1">
        <v>0.79166666666666663</v>
      </c>
      <c r="E4998">
        <v>12709</v>
      </c>
      <c r="F4998">
        <v>12730</v>
      </c>
      <c r="G4998">
        <v>12709</v>
      </c>
      <c r="H4998">
        <v>12713</v>
      </c>
      <c r="J4998">
        <v>4</v>
      </c>
      <c r="K4998">
        <f t="shared" si="1743"/>
        <v>-42</v>
      </c>
      <c r="L4998">
        <v>21</v>
      </c>
      <c r="W4998">
        <f t="shared" si="1735"/>
        <v>0</v>
      </c>
      <c r="X4998">
        <f t="shared" si="1736"/>
        <v>4</v>
      </c>
      <c r="Y4998">
        <f t="shared" si="1737"/>
        <v>0</v>
      </c>
      <c r="Z4998" s="22">
        <f t="shared" si="1738"/>
        <v>0</v>
      </c>
      <c r="AA4998" s="22">
        <f t="shared" si="1739"/>
        <v>0</v>
      </c>
      <c r="AB4998">
        <f t="shared" si="1740"/>
        <v>0</v>
      </c>
      <c r="AC4998" s="22">
        <f t="shared" si="1741"/>
        <v>0</v>
      </c>
      <c r="AD4998" s="22">
        <f t="shared" si="1742"/>
        <v>0</v>
      </c>
    </row>
    <row r="4999" spans="4:30" x14ac:dyDescent="0.25">
      <c r="D4999" s="1">
        <v>0.83333333333333337</v>
      </c>
      <c r="E4999">
        <v>12713</v>
      </c>
      <c r="F4999">
        <v>12722</v>
      </c>
      <c r="G4999">
        <v>12712</v>
      </c>
      <c r="H4999">
        <v>12720</v>
      </c>
      <c r="J4999">
        <v>7</v>
      </c>
      <c r="K4999">
        <f t="shared" si="1743"/>
        <v>-39</v>
      </c>
      <c r="L4999">
        <v>10</v>
      </c>
      <c r="W4999">
        <f t="shared" si="1735"/>
        <v>0</v>
      </c>
      <c r="X4999">
        <f t="shared" si="1736"/>
        <v>7</v>
      </c>
      <c r="Y4999">
        <f t="shared" si="1737"/>
        <v>0</v>
      </c>
      <c r="Z4999" s="22">
        <f t="shared" si="1738"/>
        <v>0</v>
      </c>
      <c r="AA4999" s="22">
        <f t="shared" si="1739"/>
        <v>0</v>
      </c>
      <c r="AB4999">
        <f t="shared" si="1740"/>
        <v>0</v>
      </c>
      <c r="AC4999" s="22">
        <f t="shared" si="1741"/>
        <v>0</v>
      </c>
      <c r="AD4999" s="22">
        <f t="shared" si="1742"/>
        <v>0</v>
      </c>
    </row>
    <row r="5000" spans="4:30" x14ac:dyDescent="0.25">
      <c r="D5000" s="1">
        <v>0.875</v>
      </c>
      <c r="E5000">
        <v>12720</v>
      </c>
      <c r="F5000">
        <v>12729</v>
      </c>
      <c r="G5000">
        <v>12708</v>
      </c>
      <c r="H5000">
        <v>12723</v>
      </c>
      <c r="J5000">
        <v>3</v>
      </c>
      <c r="K5000">
        <f t="shared" si="1743"/>
        <v>-26</v>
      </c>
      <c r="L5000">
        <v>21</v>
      </c>
      <c r="W5000">
        <f t="shared" si="1735"/>
        <v>0</v>
      </c>
      <c r="X5000">
        <f t="shared" si="1736"/>
        <v>3</v>
      </c>
      <c r="Y5000">
        <f t="shared" si="1737"/>
        <v>0</v>
      </c>
      <c r="Z5000" s="22">
        <f t="shared" si="1738"/>
        <v>0</v>
      </c>
      <c r="AA5000" s="22">
        <f t="shared" si="1739"/>
        <v>0</v>
      </c>
      <c r="AB5000">
        <f t="shared" si="1740"/>
        <v>0</v>
      </c>
      <c r="AC5000" s="22">
        <f t="shared" si="1741"/>
        <v>0</v>
      </c>
      <c r="AD5000" s="22">
        <f t="shared" si="1742"/>
        <v>0</v>
      </c>
    </row>
    <row r="5001" spans="4:30" x14ac:dyDescent="0.25">
      <c r="D5001" s="2">
        <v>0.91666666666666663</v>
      </c>
      <c r="E5001">
        <v>12723</v>
      </c>
      <c r="F5001">
        <v>12741</v>
      </c>
      <c r="G5001">
        <v>12722</v>
      </c>
      <c r="H5001">
        <v>12736</v>
      </c>
      <c r="J5001">
        <v>13</v>
      </c>
      <c r="K5001">
        <f t="shared" si="1743"/>
        <v>-26</v>
      </c>
      <c r="L5001">
        <v>19</v>
      </c>
      <c r="W5001">
        <f t="shared" si="1735"/>
        <v>0</v>
      </c>
      <c r="X5001">
        <f t="shared" si="1736"/>
        <v>13</v>
      </c>
      <c r="Y5001">
        <f t="shared" si="1737"/>
        <v>0</v>
      </c>
      <c r="Z5001" s="22">
        <f t="shared" si="1738"/>
        <v>0</v>
      </c>
      <c r="AA5001" s="22">
        <f t="shared" si="1739"/>
        <v>0</v>
      </c>
      <c r="AB5001">
        <f t="shared" si="1740"/>
        <v>0</v>
      </c>
      <c r="AC5001" s="22">
        <f t="shared" si="1741"/>
        <v>0</v>
      </c>
      <c r="AD5001" s="22">
        <f t="shared" si="1742"/>
        <v>0</v>
      </c>
    </row>
    <row r="5002" spans="4:30" hidden="1" x14ac:dyDescent="0.25">
      <c r="D5002" s="1">
        <v>0.95833333333333337</v>
      </c>
      <c r="E5002">
        <v>12736</v>
      </c>
      <c r="F5002">
        <v>12741</v>
      </c>
      <c r="G5002">
        <v>12728</v>
      </c>
      <c r="H5002">
        <v>12728</v>
      </c>
      <c r="Z5002"/>
      <c r="AA5002"/>
      <c r="AC5002"/>
      <c r="AD5002"/>
    </row>
    <row r="5003" spans="4:30" hidden="1" x14ac:dyDescent="0.25">
      <c r="D5003" s="1">
        <v>4.1666666666666664E-2</v>
      </c>
      <c r="E5003">
        <v>12728</v>
      </c>
      <c r="F5003">
        <v>12734</v>
      </c>
      <c r="G5003">
        <v>12728</v>
      </c>
      <c r="H5003">
        <v>12730</v>
      </c>
      <c r="Z5003"/>
      <c r="AA5003"/>
      <c r="AC5003"/>
      <c r="AD5003"/>
    </row>
    <row r="5004" spans="4:30" hidden="1" x14ac:dyDescent="0.25">
      <c r="D5004" s="1">
        <v>8.3333333333333329E-2</v>
      </c>
      <c r="E5004">
        <v>12729</v>
      </c>
      <c r="F5004">
        <v>12732</v>
      </c>
      <c r="G5004">
        <v>12726</v>
      </c>
      <c r="H5004">
        <v>12730</v>
      </c>
      <c r="Z5004"/>
      <c r="AA5004"/>
      <c r="AC5004"/>
      <c r="AD5004"/>
    </row>
    <row r="5005" spans="4:30" hidden="1" x14ac:dyDescent="0.25">
      <c r="D5005" s="1">
        <v>0.125</v>
      </c>
      <c r="E5005">
        <v>12732</v>
      </c>
      <c r="F5005">
        <v>12732</v>
      </c>
      <c r="G5005">
        <v>12721</v>
      </c>
      <c r="H5005">
        <v>12723</v>
      </c>
      <c r="Z5005"/>
      <c r="AA5005"/>
      <c r="AC5005"/>
      <c r="AD5005"/>
    </row>
    <row r="5006" spans="4:30" hidden="1" x14ac:dyDescent="0.25">
      <c r="D5006" s="1">
        <v>0.16666666666666666</v>
      </c>
      <c r="E5006">
        <v>12724</v>
      </c>
      <c r="F5006">
        <v>12724</v>
      </c>
      <c r="G5006">
        <v>12715</v>
      </c>
      <c r="H5006">
        <v>12715</v>
      </c>
      <c r="Z5006"/>
      <c r="AA5006"/>
      <c r="AC5006"/>
      <c r="AD5006"/>
    </row>
    <row r="5007" spans="4:30" hidden="1" x14ac:dyDescent="0.25">
      <c r="D5007" s="1">
        <v>0.20833333333333334</v>
      </c>
      <c r="E5007">
        <v>12714</v>
      </c>
      <c r="F5007">
        <v>12716</v>
      </c>
      <c r="G5007">
        <v>12708</v>
      </c>
      <c r="H5007">
        <v>12710</v>
      </c>
      <c r="Z5007"/>
      <c r="AA5007"/>
      <c r="AC5007"/>
      <c r="AD5007"/>
    </row>
    <row r="5008" spans="4:30" hidden="1" x14ac:dyDescent="0.25">
      <c r="D5008" s="1">
        <v>0.25</v>
      </c>
      <c r="E5008">
        <v>12712</v>
      </c>
      <c r="F5008">
        <v>12718</v>
      </c>
      <c r="G5008">
        <v>12712</v>
      </c>
      <c r="H5008">
        <v>12717</v>
      </c>
      <c r="Z5008"/>
      <c r="AA5008"/>
      <c r="AC5008"/>
      <c r="AD5008"/>
    </row>
    <row r="5009" spans="3:30" hidden="1" x14ac:dyDescent="0.25">
      <c r="D5009" s="1">
        <v>0.29166666666666669</v>
      </c>
      <c r="E5009">
        <v>12717</v>
      </c>
      <c r="F5009">
        <v>12721</v>
      </c>
      <c r="G5009">
        <v>12717</v>
      </c>
      <c r="H5009">
        <v>12719</v>
      </c>
      <c r="Z5009"/>
      <c r="AA5009"/>
      <c r="AC5009"/>
      <c r="AD5009"/>
    </row>
    <row r="5010" spans="3:30" x14ac:dyDescent="0.25">
      <c r="D5010" s="2">
        <v>0.33333333333333331</v>
      </c>
      <c r="E5010">
        <v>12719</v>
      </c>
      <c r="F5010">
        <v>12723</v>
      </c>
      <c r="G5010">
        <v>12709</v>
      </c>
      <c r="H5010">
        <v>12714</v>
      </c>
      <c r="J5010">
        <v>-5</v>
      </c>
      <c r="K5010">
        <v>0</v>
      </c>
      <c r="L5010">
        <v>14</v>
      </c>
      <c r="M5010">
        <v>64</v>
      </c>
      <c r="R5010">
        <f>MAX(F5008:F5024)</f>
        <v>12786</v>
      </c>
      <c r="W5010">
        <f t="shared" ref="W5010:W5024" si="1744">ABS(M5010)</f>
        <v>64</v>
      </c>
      <c r="X5010">
        <f t="shared" ref="X5010:X5024" si="1745">ABS(J5010)</f>
        <v>5</v>
      </c>
      <c r="Y5010">
        <f t="shared" ref="Y5010:Y5024" si="1746">IF(R5010&lt;1000,ABS(R5010),0)</f>
        <v>0</v>
      </c>
      <c r="Z5010" s="22">
        <f t="shared" ref="Z5010:Z5024" si="1747">IF(N5010=1,0,ABS(N5010))</f>
        <v>0</v>
      </c>
      <c r="AA5010" s="22">
        <f t="shared" ref="AA5010:AA5024" si="1748">ABS(O5010)</f>
        <v>0</v>
      </c>
      <c r="AB5010">
        <f t="shared" ref="AB5010:AB5024" si="1749">IF(N5010=1,1,0)</f>
        <v>0</v>
      </c>
      <c r="AC5010" s="22">
        <f t="shared" ref="AC5010:AC5024" si="1750">IF(N5010=1,ABS(N5011),0)</f>
        <v>0</v>
      </c>
      <c r="AD5010" s="22">
        <f t="shared" ref="AD5010:AD5024" si="1751">IF(N5010=1,0,ABS(O5011))</f>
        <v>0.5</v>
      </c>
    </row>
    <row r="5011" spans="3:30" x14ac:dyDescent="0.25">
      <c r="D5011" s="2">
        <v>0.375</v>
      </c>
      <c r="E5011">
        <v>12715</v>
      </c>
      <c r="F5011">
        <v>12736</v>
      </c>
      <c r="G5011">
        <v>12707</v>
      </c>
      <c r="H5011">
        <v>12727</v>
      </c>
      <c r="J5011">
        <v>12</v>
      </c>
      <c r="K5011">
        <f t="shared" ref="K5011:K5024" si="1752">K5010+J5012</f>
        <v>-9</v>
      </c>
      <c r="L5011">
        <v>29</v>
      </c>
      <c r="N5011">
        <f>IF(J5010&lt;0,MIN(K5011:K5024),MAX(K5011:K5024))/R4990</f>
        <v>-8.0357142857142863E-2</v>
      </c>
      <c r="O5011">
        <f>IF(J5010&lt;0,MAX(K5011:K5024),MIN(K5011:K5024))/R4990</f>
        <v>0.5</v>
      </c>
      <c r="R5011">
        <f>MIN(G5008:G5024)</f>
        <v>12707</v>
      </c>
      <c r="W5011">
        <f t="shared" si="1744"/>
        <v>0</v>
      </c>
      <c r="X5011">
        <f t="shared" si="1745"/>
        <v>12</v>
      </c>
      <c r="Y5011">
        <f t="shared" si="1746"/>
        <v>0</v>
      </c>
      <c r="Z5011" s="22">
        <f t="shared" si="1747"/>
        <v>8.0357142857142863E-2</v>
      </c>
      <c r="AA5011" s="22">
        <f t="shared" si="1748"/>
        <v>0.5</v>
      </c>
      <c r="AB5011">
        <f t="shared" si="1749"/>
        <v>0</v>
      </c>
      <c r="AC5011" s="22">
        <f t="shared" si="1750"/>
        <v>0</v>
      </c>
      <c r="AD5011" s="22">
        <f t="shared" si="1751"/>
        <v>0</v>
      </c>
    </row>
    <row r="5012" spans="3:30" x14ac:dyDescent="0.25">
      <c r="D5012" s="1">
        <v>0.41666666666666669</v>
      </c>
      <c r="E5012">
        <v>12727</v>
      </c>
      <c r="F5012">
        <v>12739</v>
      </c>
      <c r="G5012">
        <v>12716</v>
      </c>
      <c r="H5012">
        <v>12718</v>
      </c>
      <c r="J5012">
        <v>-9</v>
      </c>
      <c r="K5012">
        <f t="shared" si="1752"/>
        <v>-1</v>
      </c>
      <c r="L5012">
        <v>23</v>
      </c>
      <c r="R5012">
        <f>R5010-R5011</f>
        <v>79</v>
      </c>
      <c r="W5012">
        <f t="shared" si="1744"/>
        <v>0</v>
      </c>
      <c r="X5012">
        <f t="shared" si="1745"/>
        <v>9</v>
      </c>
      <c r="Y5012">
        <f t="shared" si="1746"/>
        <v>79</v>
      </c>
      <c r="Z5012" s="22">
        <f t="shared" si="1747"/>
        <v>0</v>
      </c>
      <c r="AA5012" s="22">
        <f t="shared" si="1748"/>
        <v>0</v>
      </c>
      <c r="AB5012">
        <f t="shared" si="1749"/>
        <v>0</v>
      </c>
      <c r="AC5012" s="22">
        <f t="shared" si="1750"/>
        <v>0</v>
      </c>
      <c r="AD5012" s="22">
        <f t="shared" si="1751"/>
        <v>0</v>
      </c>
    </row>
    <row r="5013" spans="3:30" x14ac:dyDescent="0.25">
      <c r="D5013" s="1">
        <v>0.45833333333333331</v>
      </c>
      <c r="E5013">
        <v>12718</v>
      </c>
      <c r="F5013">
        <v>12738</v>
      </c>
      <c r="G5013">
        <v>12715</v>
      </c>
      <c r="H5013">
        <v>12726</v>
      </c>
      <c r="J5013">
        <v>8</v>
      </c>
      <c r="K5013">
        <f t="shared" si="1752"/>
        <v>0</v>
      </c>
      <c r="L5013">
        <v>23</v>
      </c>
      <c r="R5013">
        <v>79</v>
      </c>
      <c r="W5013">
        <f t="shared" si="1744"/>
        <v>0</v>
      </c>
      <c r="X5013">
        <f t="shared" si="1745"/>
        <v>8</v>
      </c>
      <c r="Y5013">
        <f t="shared" si="1746"/>
        <v>79</v>
      </c>
      <c r="Z5013" s="22">
        <f t="shared" si="1747"/>
        <v>0</v>
      </c>
      <c r="AA5013" s="22">
        <f t="shared" si="1748"/>
        <v>0</v>
      </c>
      <c r="AB5013">
        <f t="shared" si="1749"/>
        <v>0</v>
      </c>
      <c r="AC5013" s="22">
        <f t="shared" si="1750"/>
        <v>0</v>
      </c>
      <c r="AD5013" s="22">
        <f t="shared" si="1751"/>
        <v>0</v>
      </c>
    </row>
    <row r="5014" spans="3:30" x14ac:dyDescent="0.25">
      <c r="D5014" s="1">
        <v>0.5</v>
      </c>
      <c r="E5014">
        <v>12726</v>
      </c>
      <c r="F5014">
        <v>12730</v>
      </c>
      <c r="G5014">
        <v>12713</v>
      </c>
      <c r="H5014">
        <v>12727</v>
      </c>
      <c r="J5014">
        <v>1</v>
      </c>
      <c r="K5014">
        <f t="shared" si="1752"/>
        <v>1</v>
      </c>
      <c r="L5014">
        <v>17</v>
      </c>
      <c r="W5014">
        <f t="shared" si="1744"/>
        <v>0</v>
      </c>
      <c r="X5014">
        <f t="shared" si="1745"/>
        <v>1</v>
      </c>
      <c r="Y5014">
        <f t="shared" si="1746"/>
        <v>0</v>
      </c>
      <c r="Z5014" s="22">
        <f t="shared" si="1747"/>
        <v>0</v>
      </c>
      <c r="AA5014" s="22">
        <f t="shared" si="1748"/>
        <v>0</v>
      </c>
      <c r="AB5014">
        <f t="shared" si="1749"/>
        <v>0</v>
      </c>
      <c r="AC5014" s="22">
        <f t="shared" si="1750"/>
        <v>0</v>
      </c>
      <c r="AD5014" s="22">
        <f t="shared" si="1751"/>
        <v>0</v>
      </c>
    </row>
    <row r="5015" spans="3:30" x14ac:dyDescent="0.25">
      <c r="C5015">
        <v>1</v>
      </c>
      <c r="D5015" s="1">
        <v>0.54166666666666663</v>
      </c>
      <c r="E5015">
        <v>12727</v>
      </c>
      <c r="F5015">
        <v>12732</v>
      </c>
      <c r="G5015">
        <v>12718</v>
      </c>
      <c r="H5015">
        <v>12728</v>
      </c>
      <c r="J5015">
        <v>1</v>
      </c>
      <c r="K5015">
        <f t="shared" si="1752"/>
        <v>5</v>
      </c>
      <c r="L5015">
        <v>14</v>
      </c>
      <c r="W5015">
        <f t="shared" si="1744"/>
        <v>0</v>
      </c>
      <c r="X5015">
        <f t="shared" si="1745"/>
        <v>1</v>
      </c>
      <c r="Y5015">
        <f t="shared" si="1746"/>
        <v>0</v>
      </c>
      <c r="Z5015" s="22">
        <f t="shared" si="1747"/>
        <v>0</v>
      </c>
      <c r="AA5015" s="22">
        <f t="shared" si="1748"/>
        <v>0</v>
      </c>
      <c r="AB5015">
        <f t="shared" si="1749"/>
        <v>0</v>
      </c>
      <c r="AC5015" s="22">
        <f t="shared" si="1750"/>
        <v>0</v>
      </c>
      <c r="AD5015" s="22">
        <f t="shared" si="1751"/>
        <v>0</v>
      </c>
    </row>
    <row r="5016" spans="3:30" x14ac:dyDescent="0.25">
      <c r="D5016" s="1">
        <v>0.58333333333333337</v>
      </c>
      <c r="E5016">
        <v>12729</v>
      </c>
      <c r="F5016">
        <v>12740</v>
      </c>
      <c r="G5016">
        <v>12727</v>
      </c>
      <c r="H5016">
        <v>12733</v>
      </c>
      <c r="J5016">
        <v>4</v>
      </c>
      <c r="K5016">
        <f t="shared" si="1752"/>
        <v>8</v>
      </c>
      <c r="L5016">
        <v>13</v>
      </c>
      <c r="W5016">
        <f t="shared" si="1744"/>
        <v>0</v>
      </c>
      <c r="X5016">
        <f t="shared" si="1745"/>
        <v>4</v>
      </c>
      <c r="Y5016">
        <f t="shared" si="1746"/>
        <v>0</v>
      </c>
      <c r="Z5016" s="22">
        <f t="shared" si="1747"/>
        <v>0</v>
      </c>
      <c r="AA5016" s="22">
        <f t="shared" si="1748"/>
        <v>0</v>
      </c>
      <c r="AB5016">
        <f t="shared" si="1749"/>
        <v>0</v>
      </c>
      <c r="AC5016" s="22">
        <f t="shared" si="1750"/>
        <v>0</v>
      </c>
      <c r="AD5016" s="22">
        <f t="shared" si="1751"/>
        <v>0</v>
      </c>
    </row>
    <row r="5017" spans="3:30" x14ac:dyDescent="0.25">
      <c r="D5017" s="1">
        <v>0.625</v>
      </c>
      <c r="E5017">
        <v>12733</v>
      </c>
      <c r="F5017">
        <v>12739</v>
      </c>
      <c r="G5017">
        <v>12727</v>
      </c>
      <c r="H5017">
        <v>12736</v>
      </c>
      <c r="J5017">
        <v>3</v>
      </c>
      <c r="K5017">
        <f t="shared" si="1752"/>
        <v>11</v>
      </c>
      <c r="L5017">
        <v>12</v>
      </c>
      <c r="W5017">
        <f t="shared" si="1744"/>
        <v>0</v>
      </c>
      <c r="X5017">
        <f t="shared" si="1745"/>
        <v>3</v>
      </c>
      <c r="Y5017">
        <f t="shared" si="1746"/>
        <v>0</v>
      </c>
      <c r="Z5017" s="22">
        <f t="shared" si="1747"/>
        <v>0</v>
      </c>
      <c r="AA5017" s="22">
        <f t="shared" si="1748"/>
        <v>0</v>
      </c>
      <c r="AB5017">
        <f t="shared" si="1749"/>
        <v>0</v>
      </c>
      <c r="AC5017" s="22">
        <f t="shared" si="1750"/>
        <v>0</v>
      </c>
      <c r="AD5017" s="22">
        <f t="shared" si="1751"/>
        <v>0</v>
      </c>
    </row>
    <row r="5018" spans="3:30" x14ac:dyDescent="0.25">
      <c r="D5018" s="1">
        <v>0.66666666666666663</v>
      </c>
      <c r="E5018">
        <v>12736</v>
      </c>
      <c r="F5018">
        <v>12744</v>
      </c>
      <c r="G5018">
        <v>12721</v>
      </c>
      <c r="H5018">
        <v>12739</v>
      </c>
      <c r="J5018">
        <v>3</v>
      </c>
      <c r="K5018">
        <f t="shared" si="1752"/>
        <v>10</v>
      </c>
      <c r="L5018">
        <v>23</v>
      </c>
      <c r="W5018">
        <f t="shared" si="1744"/>
        <v>0</v>
      </c>
      <c r="X5018">
        <f t="shared" si="1745"/>
        <v>3</v>
      </c>
      <c r="Y5018">
        <f t="shared" si="1746"/>
        <v>0</v>
      </c>
      <c r="Z5018" s="22">
        <f t="shared" si="1747"/>
        <v>0</v>
      </c>
      <c r="AA5018" s="22">
        <f t="shared" si="1748"/>
        <v>0</v>
      </c>
      <c r="AB5018">
        <f t="shared" si="1749"/>
        <v>0</v>
      </c>
      <c r="AC5018" s="22">
        <f t="shared" si="1750"/>
        <v>0</v>
      </c>
      <c r="AD5018" s="22">
        <f t="shared" si="1751"/>
        <v>0</v>
      </c>
    </row>
    <row r="5019" spans="3:30" x14ac:dyDescent="0.25">
      <c r="D5019" s="1">
        <v>0.70833333333333337</v>
      </c>
      <c r="E5019">
        <v>12739</v>
      </c>
      <c r="F5019">
        <v>12742</v>
      </c>
      <c r="G5019">
        <v>12724</v>
      </c>
      <c r="H5019">
        <v>12738</v>
      </c>
      <c r="J5019">
        <v>-1</v>
      </c>
      <c r="K5019">
        <f t="shared" si="1752"/>
        <v>43</v>
      </c>
      <c r="L5019">
        <v>18</v>
      </c>
      <c r="W5019">
        <f t="shared" si="1744"/>
        <v>0</v>
      </c>
      <c r="X5019">
        <f t="shared" si="1745"/>
        <v>1</v>
      </c>
      <c r="Y5019">
        <f t="shared" si="1746"/>
        <v>0</v>
      </c>
      <c r="Z5019" s="22">
        <f t="shared" si="1747"/>
        <v>0</v>
      </c>
      <c r="AA5019" s="22">
        <f t="shared" si="1748"/>
        <v>0</v>
      </c>
      <c r="AB5019">
        <f t="shared" si="1749"/>
        <v>0</v>
      </c>
      <c r="AC5019" s="22">
        <f t="shared" si="1750"/>
        <v>0</v>
      </c>
      <c r="AD5019" s="22">
        <f t="shared" si="1751"/>
        <v>0</v>
      </c>
    </row>
    <row r="5020" spans="3:30" x14ac:dyDescent="0.25">
      <c r="D5020" s="1">
        <v>0.75</v>
      </c>
      <c r="E5020">
        <v>12738</v>
      </c>
      <c r="F5020">
        <v>12782</v>
      </c>
      <c r="G5020">
        <v>12736</v>
      </c>
      <c r="H5020">
        <v>12771</v>
      </c>
      <c r="J5020">
        <v>33</v>
      </c>
      <c r="K5020">
        <f t="shared" si="1752"/>
        <v>41</v>
      </c>
      <c r="L5020">
        <v>46</v>
      </c>
      <c r="W5020">
        <f t="shared" si="1744"/>
        <v>0</v>
      </c>
      <c r="X5020">
        <f t="shared" si="1745"/>
        <v>33</v>
      </c>
      <c r="Y5020">
        <f t="shared" si="1746"/>
        <v>0</v>
      </c>
      <c r="Z5020" s="22">
        <f t="shared" si="1747"/>
        <v>0</v>
      </c>
      <c r="AA5020" s="22">
        <f t="shared" si="1748"/>
        <v>0</v>
      </c>
      <c r="AB5020">
        <f t="shared" si="1749"/>
        <v>0</v>
      </c>
      <c r="AC5020" s="22">
        <f t="shared" si="1750"/>
        <v>0</v>
      </c>
      <c r="AD5020" s="22">
        <f t="shared" si="1751"/>
        <v>0</v>
      </c>
    </row>
    <row r="5021" spans="3:30" x14ac:dyDescent="0.25">
      <c r="D5021" s="1">
        <v>0.79166666666666663</v>
      </c>
      <c r="E5021">
        <v>12771</v>
      </c>
      <c r="F5021">
        <v>12772</v>
      </c>
      <c r="G5021">
        <v>12764</v>
      </c>
      <c r="H5021">
        <v>12769</v>
      </c>
      <c r="J5021">
        <v>-2</v>
      </c>
      <c r="K5021">
        <f t="shared" si="1752"/>
        <v>47</v>
      </c>
      <c r="L5021">
        <v>8</v>
      </c>
      <c r="W5021">
        <f t="shared" si="1744"/>
        <v>0</v>
      </c>
      <c r="X5021">
        <f t="shared" si="1745"/>
        <v>2</v>
      </c>
      <c r="Y5021">
        <f t="shared" si="1746"/>
        <v>0</v>
      </c>
      <c r="Z5021" s="22">
        <f t="shared" si="1747"/>
        <v>0</v>
      </c>
      <c r="AA5021" s="22">
        <f t="shared" si="1748"/>
        <v>0</v>
      </c>
      <c r="AB5021">
        <f t="shared" si="1749"/>
        <v>0</v>
      </c>
      <c r="AC5021" s="22">
        <f t="shared" si="1750"/>
        <v>0</v>
      </c>
      <c r="AD5021" s="22">
        <f t="shared" si="1751"/>
        <v>0</v>
      </c>
    </row>
    <row r="5022" spans="3:30" x14ac:dyDescent="0.25">
      <c r="D5022" s="1">
        <v>0.83333333333333337</v>
      </c>
      <c r="E5022">
        <v>12769</v>
      </c>
      <c r="F5022">
        <v>12775</v>
      </c>
      <c r="G5022">
        <v>12766</v>
      </c>
      <c r="H5022">
        <v>12775</v>
      </c>
      <c r="J5022">
        <v>6</v>
      </c>
      <c r="K5022">
        <f t="shared" si="1752"/>
        <v>56</v>
      </c>
      <c r="L5022">
        <v>9</v>
      </c>
      <c r="W5022">
        <f t="shared" si="1744"/>
        <v>0</v>
      </c>
      <c r="X5022">
        <f t="shared" si="1745"/>
        <v>6</v>
      </c>
      <c r="Y5022">
        <f t="shared" si="1746"/>
        <v>0</v>
      </c>
      <c r="Z5022" s="22">
        <f t="shared" si="1747"/>
        <v>0</v>
      </c>
      <c r="AA5022" s="22">
        <f t="shared" si="1748"/>
        <v>0</v>
      </c>
      <c r="AB5022">
        <f t="shared" si="1749"/>
        <v>0</v>
      </c>
      <c r="AC5022" s="22">
        <f t="shared" si="1750"/>
        <v>0</v>
      </c>
      <c r="AD5022" s="22">
        <f t="shared" si="1751"/>
        <v>0</v>
      </c>
    </row>
    <row r="5023" spans="3:30" x14ac:dyDescent="0.25">
      <c r="D5023" s="1">
        <v>0.875</v>
      </c>
      <c r="E5023">
        <v>12775</v>
      </c>
      <c r="F5023">
        <v>12785</v>
      </c>
      <c r="G5023">
        <v>12771</v>
      </c>
      <c r="H5023">
        <v>12784</v>
      </c>
      <c r="J5023">
        <v>9</v>
      </c>
      <c r="K5023">
        <f t="shared" si="1752"/>
        <v>56</v>
      </c>
      <c r="L5023">
        <v>14</v>
      </c>
      <c r="W5023">
        <f t="shared" si="1744"/>
        <v>0</v>
      </c>
      <c r="X5023">
        <f t="shared" si="1745"/>
        <v>9</v>
      </c>
      <c r="Y5023">
        <f t="shared" si="1746"/>
        <v>0</v>
      </c>
      <c r="Z5023" s="22">
        <f t="shared" si="1747"/>
        <v>0</v>
      </c>
      <c r="AA5023" s="22">
        <f t="shared" si="1748"/>
        <v>0</v>
      </c>
      <c r="AB5023">
        <f t="shared" si="1749"/>
        <v>0</v>
      </c>
      <c r="AC5023" s="22">
        <f t="shared" si="1750"/>
        <v>0</v>
      </c>
      <c r="AD5023" s="22">
        <f t="shared" si="1751"/>
        <v>0</v>
      </c>
    </row>
    <row r="5024" spans="3:30" x14ac:dyDescent="0.25">
      <c r="D5024" s="2">
        <v>0.91666666666666663</v>
      </c>
      <c r="E5024">
        <v>12783</v>
      </c>
      <c r="F5024">
        <v>12786</v>
      </c>
      <c r="G5024">
        <v>12768</v>
      </c>
      <c r="H5024">
        <v>12783</v>
      </c>
      <c r="J5024">
        <v>0</v>
      </c>
      <c r="K5024">
        <f t="shared" si="1752"/>
        <v>56</v>
      </c>
      <c r="L5024">
        <v>18</v>
      </c>
      <c r="W5024">
        <f t="shared" si="1744"/>
        <v>0</v>
      </c>
      <c r="X5024">
        <f t="shared" si="1745"/>
        <v>0</v>
      </c>
      <c r="Y5024">
        <f t="shared" si="1746"/>
        <v>0</v>
      </c>
      <c r="Z5024" s="22">
        <f t="shared" si="1747"/>
        <v>0</v>
      </c>
      <c r="AA5024" s="22">
        <f t="shared" si="1748"/>
        <v>0</v>
      </c>
      <c r="AB5024">
        <f t="shared" si="1749"/>
        <v>0</v>
      </c>
      <c r="AC5024" s="22">
        <f t="shared" si="1750"/>
        <v>0</v>
      </c>
      <c r="AD5024" s="22">
        <f t="shared" si="1751"/>
        <v>0</v>
      </c>
    </row>
    <row r="5025" spans="3:30" hidden="1" x14ac:dyDescent="0.25">
      <c r="D5025" s="1">
        <v>4.1666666666666664E-2</v>
      </c>
      <c r="E5025">
        <v>12785</v>
      </c>
      <c r="F5025">
        <v>12801</v>
      </c>
      <c r="G5025">
        <v>12781</v>
      </c>
      <c r="H5025">
        <v>12794</v>
      </c>
      <c r="Z5025"/>
      <c r="AA5025"/>
      <c r="AC5025"/>
      <c r="AD5025"/>
    </row>
    <row r="5026" spans="3:30" hidden="1" x14ac:dyDescent="0.25">
      <c r="D5026" s="1">
        <v>8.3333333333333329E-2</v>
      </c>
      <c r="E5026">
        <v>12796</v>
      </c>
      <c r="F5026">
        <v>12798</v>
      </c>
      <c r="G5026">
        <v>12792</v>
      </c>
      <c r="H5026">
        <v>12792</v>
      </c>
      <c r="Z5026"/>
      <c r="AA5026"/>
      <c r="AC5026"/>
      <c r="AD5026"/>
    </row>
    <row r="5027" spans="3:30" hidden="1" x14ac:dyDescent="0.25">
      <c r="D5027" s="1">
        <v>0.125</v>
      </c>
      <c r="E5027">
        <v>12793</v>
      </c>
      <c r="F5027">
        <v>12799</v>
      </c>
      <c r="G5027">
        <v>12789</v>
      </c>
      <c r="H5027">
        <v>12798</v>
      </c>
      <c r="Z5027"/>
      <c r="AA5027"/>
      <c r="AC5027"/>
      <c r="AD5027"/>
    </row>
    <row r="5028" spans="3:30" hidden="1" x14ac:dyDescent="0.25">
      <c r="D5028" s="1">
        <v>0.16666666666666666</v>
      </c>
      <c r="E5028">
        <v>12797</v>
      </c>
      <c r="F5028">
        <v>12805</v>
      </c>
      <c r="G5028">
        <v>12796</v>
      </c>
      <c r="H5028">
        <v>12805</v>
      </c>
      <c r="Z5028"/>
      <c r="AA5028"/>
      <c r="AC5028"/>
      <c r="AD5028"/>
    </row>
    <row r="5029" spans="3:30" hidden="1" x14ac:dyDescent="0.25">
      <c r="D5029" s="1">
        <v>0.20833333333333334</v>
      </c>
      <c r="E5029">
        <v>12803</v>
      </c>
      <c r="F5029">
        <v>12810</v>
      </c>
      <c r="G5029">
        <v>12800</v>
      </c>
      <c r="H5029">
        <v>12810</v>
      </c>
      <c r="Z5029"/>
      <c r="AA5029"/>
      <c r="AC5029"/>
      <c r="AD5029"/>
    </row>
    <row r="5030" spans="3:30" hidden="1" x14ac:dyDescent="0.25">
      <c r="D5030" s="1">
        <v>0.25</v>
      </c>
      <c r="E5030">
        <v>12811</v>
      </c>
      <c r="F5030">
        <v>12816</v>
      </c>
      <c r="G5030">
        <v>12811</v>
      </c>
      <c r="H5030">
        <v>12811</v>
      </c>
      <c r="Z5030"/>
      <c r="AA5030"/>
      <c r="AC5030"/>
      <c r="AD5030"/>
    </row>
    <row r="5031" spans="3:30" hidden="1" x14ac:dyDescent="0.25">
      <c r="D5031" s="1">
        <v>0.29166666666666669</v>
      </c>
      <c r="E5031">
        <v>12809</v>
      </c>
      <c r="F5031">
        <v>12812</v>
      </c>
      <c r="G5031">
        <v>12805</v>
      </c>
      <c r="H5031">
        <v>12805</v>
      </c>
      <c r="Z5031"/>
      <c r="AA5031"/>
      <c r="AC5031"/>
      <c r="AD5031"/>
    </row>
    <row r="5032" spans="3:30" x14ac:dyDescent="0.25">
      <c r="D5032" s="2">
        <v>0.33333333333333331</v>
      </c>
      <c r="E5032">
        <v>12806</v>
      </c>
      <c r="F5032">
        <v>12810</v>
      </c>
      <c r="G5032">
        <v>12800</v>
      </c>
      <c r="H5032">
        <v>12810</v>
      </c>
      <c r="J5032">
        <v>4</v>
      </c>
      <c r="K5032">
        <v>0</v>
      </c>
      <c r="L5032">
        <v>10</v>
      </c>
      <c r="M5032">
        <v>2</v>
      </c>
      <c r="R5032">
        <f>MAX(F5030:F5046)</f>
        <v>12839</v>
      </c>
      <c r="W5032">
        <f t="shared" ref="W5032:W5046" si="1753">ABS(M5032)</f>
        <v>2</v>
      </c>
      <c r="X5032">
        <f t="shared" ref="X5032:X5046" si="1754">ABS(J5032)</f>
        <v>4</v>
      </c>
      <c r="Y5032">
        <f t="shared" ref="Y5032:Y5046" si="1755">IF(R5032&lt;1000,ABS(R5032),0)</f>
        <v>0</v>
      </c>
      <c r="Z5032" s="22">
        <f t="shared" ref="Z5032:Z5046" si="1756">IF(N5032=1,0,ABS(N5032))</f>
        <v>0</v>
      </c>
      <c r="AA5032" s="22">
        <f t="shared" ref="AA5032:AA5046" si="1757">ABS(O5032)</f>
        <v>0</v>
      </c>
      <c r="AB5032">
        <f t="shared" ref="AB5032:AB5046" si="1758">IF(N5032=1,1,0)</f>
        <v>0</v>
      </c>
      <c r="AC5032" s="22">
        <f t="shared" ref="AC5032:AC5046" si="1759">IF(N5032=1,ABS(N5033),0)</f>
        <v>0</v>
      </c>
      <c r="AD5032" s="22">
        <f t="shared" ref="AD5032:AD5046" si="1760">IF(N5032=1,0,ABS(O5033))</f>
        <v>0.50632911392405067</v>
      </c>
    </row>
    <row r="5033" spans="3:30" x14ac:dyDescent="0.25">
      <c r="D5033" s="2">
        <v>0.375</v>
      </c>
      <c r="E5033">
        <v>12813</v>
      </c>
      <c r="F5033">
        <v>12839</v>
      </c>
      <c r="G5033">
        <v>12802</v>
      </c>
      <c r="H5033">
        <v>12829</v>
      </c>
      <c r="J5033">
        <v>16</v>
      </c>
      <c r="K5033">
        <f t="shared" ref="K5033:K5046" si="1761">K5032+J5034</f>
        <v>-28</v>
      </c>
      <c r="L5033">
        <v>37</v>
      </c>
      <c r="N5033">
        <v>0</v>
      </c>
      <c r="O5033">
        <f>40/R5012</f>
        <v>0.50632911392405067</v>
      </c>
      <c r="R5033">
        <f>MIN(G5030:G5046)</f>
        <v>12728</v>
      </c>
      <c r="W5033">
        <f t="shared" si="1753"/>
        <v>0</v>
      </c>
      <c r="X5033">
        <f t="shared" si="1754"/>
        <v>16</v>
      </c>
      <c r="Y5033">
        <f t="shared" si="1755"/>
        <v>0</v>
      </c>
      <c r="Z5033" s="22">
        <f t="shared" si="1756"/>
        <v>0</v>
      </c>
      <c r="AA5033" s="22">
        <f t="shared" si="1757"/>
        <v>0.50632911392405067</v>
      </c>
      <c r="AB5033">
        <f t="shared" si="1758"/>
        <v>0</v>
      </c>
      <c r="AC5033" s="22">
        <f t="shared" si="1759"/>
        <v>0</v>
      </c>
      <c r="AD5033" s="22">
        <f t="shared" si="1760"/>
        <v>1.1139240506329113</v>
      </c>
    </row>
    <row r="5034" spans="3:30" x14ac:dyDescent="0.25">
      <c r="D5034" s="1">
        <v>0.41666666666666669</v>
      </c>
      <c r="E5034">
        <v>12830</v>
      </c>
      <c r="F5034">
        <v>12832</v>
      </c>
      <c r="G5034">
        <v>12792</v>
      </c>
      <c r="H5034">
        <v>12802</v>
      </c>
      <c r="J5034">
        <v>-28</v>
      </c>
      <c r="K5034">
        <f t="shared" si="1761"/>
        <v>-66</v>
      </c>
      <c r="L5034">
        <v>40</v>
      </c>
      <c r="N5034">
        <f>IF(J5033&lt;0,MIN(K5034:K5047),MAX(K5034:K5047))/R5013</f>
        <v>-0.189873417721519</v>
      </c>
      <c r="O5034">
        <f>IF(J5033&lt;0,MAX(K5034:K5047),MIN(K5034:K5047))/R5013</f>
        <v>-1.1139240506329113</v>
      </c>
      <c r="R5034">
        <f>R5032-R5033</f>
        <v>111</v>
      </c>
      <c r="W5034">
        <f t="shared" si="1753"/>
        <v>0</v>
      </c>
      <c r="X5034">
        <f t="shared" si="1754"/>
        <v>28</v>
      </c>
      <c r="Y5034">
        <f t="shared" si="1755"/>
        <v>111</v>
      </c>
      <c r="Z5034" s="22">
        <f t="shared" si="1756"/>
        <v>0.189873417721519</v>
      </c>
      <c r="AA5034" s="22">
        <f t="shared" si="1757"/>
        <v>1.1139240506329113</v>
      </c>
      <c r="AB5034">
        <f t="shared" si="1758"/>
        <v>0</v>
      </c>
      <c r="AC5034" s="22">
        <f t="shared" si="1759"/>
        <v>0</v>
      </c>
      <c r="AD5034" s="22">
        <f t="shared" si="1760"/>
        <v>0</v>
      </c>
    </row>
    <row r="5035" spans="3:30" x14ac:dyDescent="0.25">
      <c r="D5035" s="1">
        <v>0.45833333333333331</v>
      </c>
      <c r="E5035">
        <v>12802</v>
      </c>
      <c r="F5035">
        <v>12803</v>
      </c>
      <c r="G5035">
        <v>12759</v>
      </c>
      <c r="H5035">
        <v>12764</v>
      </c>
      <c r="J5035">
        <v>-38</v>
      </c>
      <c r="K5035">
        <f t="shared" si="1761"/>
        <v>-88</v>
      </c>
      <c r="L5035">
        <v>44</v>
      </c>
      <c r="W5035">
        <f t="shared" si="1753"/>
        <v>0</v>
      </c>
      <c r="X5035">
        <f t="shared" si="1754"/>
        <v>38</v>
      </c>
      <c r="Y5035">
        <f t="shared" si="1755"/>
        <v>0</v>
      </c>
      <c r="Z5035" s="22">
        <f t="shared" si="1756"/>
        <v>0</v>
      </c>
      <c r="AA5035" s="22">
        <f t="shared" si="1757"/>
        <v>0</v>
      </c>
      <c r="AB5035">
        <f t="shared" si="1758"/>
        <v>0</v>
      </c>
      <c r="AC5035" s="22">
        <f t="shared" si="1759"/>
        <v>0</v>
      </c>
      <c r="AD5035" s="22">
        <f t="shared" si="1760"/>
        <v>0</v>
      </c>
    </row>
    <row r="5036" spans="3:30" x14ac:dyDescent="0.25">
      <c r="D5036" s="1">
        <v>0.5</v>
      </c>
      <c r="E5036">
        <v>12764</v>
      </c>
      <c r="F5036">
        <v>12771</v>
      </c>
      <c r="G5036">
        <v>12730</v>
      </c>
      <c r="H5036">
        <v>12742</v>
      </c>
      <c r="J5036">
        <v>-22</v>
      </c>
      <c r="K5036">
        <f t="shared" si="1761"/>
        <v>-71</v>
      </c>
      <c r="L5036">
        <v>41</v>
      </c>
      <c r="W5036">
        <f t="shared" si="1753"/>
        <v>0</v>
      </c>
      <c r="X5036">
        <f t="shared" si="1754"/>
        <v>22</v>
      </c>
      <c r="Y5036">
        <f t="shared" si="1755"/>
        <v>0</v>
      </c>
      <c r="Z5036" s="22">
        <f t="shared" si="1756"/>
        <v>0</v>
      </c>
      <c r="AA5036" s="22">
        <f t="shared" si="1757"/>
        <v>0</v>
      </c>
      <c r="AB5036">
        <f t="shared" si="1758"/>
        <v>0</v>
      </c>
      <c r="AC5036" s="22">
        <f t="shared" si="1759"/>
        <v>0</v>
      </c>
      <c r="AD5036" s="22">
        <f t="shared" si="1760"/>
        <v>0</v>
      </c>
    </row>
    <row r="5037" spans="3:30" x14ac:dyDescent="0.25">
      <c r="C5037">
        <v>1</v>
      </c>
      <c r="D5037" s="1">
        <v>0.54166666666666663</v>
      </c>
      <c r="E5037">
        <v>12742</v>
      </c>
      <c r="F5037">
        <v>12763</v>
      </c>
      <c r="G5037">
        <v>12737</v>
      </c>
      <c r="H5037">
        <v>12759</v>
      </c>
      <c r="J5037">
        <v>17</v>
      </c>
      <c r="K5037">
        <f t="shared" si="1761"/>
        <v>-71</v>
      </c>
      <c r="L5037">
        <v>26</v>
      </c>
      <c r="W5037">
        <f t="shared" si="1753"/>
        <v>0</v>
      </c>
      <c r="X5037">
        <f t="shared" si="1754"/>
        <v>17</v>
      </c>
      <c r="Y5037">
        <f t="shared" si="1755"/>
        <v>0</v>
      </c>
      <c r="Z5037" s="22">
        <f t="shared" si="1756"/>
        <v>0</v>
      </c>
      <c r="AA5037" s="22">
        <f t="shared" si="1757"/>
        <v>0</v>
      </c>
      <c r="AB5037">
        <f t="shared" si="1758"/>
        <v>0</v>
      </c>
      <c r="AC5037" s="22">
        <f t="shared" si="1759"/>
        <v>0</v>
      </c>
      <c r="AD5037" s="22">
        <f t="shared" si="1760"/>
        <v>0</v>
      </c>
    </row>
    <row r="5038" spans="3:30" x14ac:dyDescent="0.25">
      <c r="D5038" s="1">
        <v>0.58333333333333337</v>
      </c>
      <c r="E5038">
        <v>12759</v>
      </c>
      <c r="F5038">
        <v>12763</v>
      </c>
      <c r="G5038">
        <v>12752</v>
      </c>
      <c r="H5038">
        <v>12759</v>
      </c>
      <c r="J5038">
        <v>0</v>
      </c>
      <c r="K5038">
        <f t="shared" si="1761"/>
        <v>-85</v>
      </c>
      <c r="L5038">
        <v>11</v>
      </c>
      <c r="W5038">
        <f t="shared" si="1753"/>
        <v>0</v>
      </c>
      <c r="X5038">
        <f t="shared" si="1754"/>
        <v>0</v>
      </c>
      <c r="Y5038">
        <f t="shared" si="1755"/>
        <v>0</v>
      </c>
      <c r="Z5038" s="22">
        <f t="shared" si="1756"/>
        <v>0</v>
      </c>
      <c r="AA5038" s="22">
        <f t="shared" si="1757"/>
        <v>0</v>
      </c>
      <c r="AB5038">
        <f t="shared" si="1758"/>
        <v>0</v>
      </c>
      <c r="AC5038" s="22">
        <f t="shared" si="1759"/>
        <v>0</v>
      </c>
      <c r="AD5038" s="22">
        <f t="shared" si="1760"/>
        <v>0</v>
      </c>
    </row>
    <row r="5039" spans="3:30" x14ac:dyDescent="0.25">
      <c r="D5039" s="1">
        <v>0.625</v>
      </c>
      <c r="E5039">
        <v>12758</v>
      </c>
      <c r="F5039">
        <v>12759</v>
      </c>
      <c r="G5039">
        <v>12728</v>
      </c>
      <c r="H5039">
        <v>12744</v>
      </c>
      <c r="J5039">
        <v>-14</v>
      </c>
      <c r="K5039">
        <f t="shared" si="1761"/>
        <v>-50</v>
      </c>
      <c r="L5039">
        <v>31</v>
      </c>
      <c r="W5039">
        <f t="shared" si="1753"/>
        <v>0</v>
      </c>
      <c r="X5039">
        <f t="shared" si="1754"/>
        <v>14</v>
      </c>
      <c r="Y5039">
        <f t="shared" si="1755"/>
        <v>0</v>
      </c>
      <c r="Z5039" s="22">
        <f t="shared" si="1756"/>
        <v>0</v>
      </c>
      <c r="AA5039" s="22">
        <f t="shared" si="1757"/>
        <v>0</v>
      </c>
      <c r="AB5039">
        <f t="shared" si="1758"/>
        <v>0</v>
      </c>
      <c r="AC5039" s="22">
        <f t="shared" si="1759"/>
        <v>0</v>
      </c>
      <c r="AD5039" s="22">
        <f t="shared" si="1760"/>
        <v>0</v>
      </c>
    </row>
    <row r="5040" spans="3:30" x14ac:dyDescent="0.25">
      <c r="D5040" s="1">
        <v>0.66666666666666663</v>
      </c>
      <c r="E5040">
        <v>12744</v>
      </c>
      <c r="F5040">
        <v>12786</v>
      </c>
      <c r="G5040">
        <v>12734</v>
      </c>
      <c r="H5040">
        <v>12779</v>
      </c>
      <c r="J5040">
        <v>35</v>
      </c>
      <c r="K5040">
        <f t="shared" si="1761"/>
        <v>-34</v>
      </c>
      <c r="L5040">
        <v>52</v>
      </c>
      <c r="W5040">
        <f t="shared" si="1753"/>
        <v>0</v>
      </c>
      <c r="X5040">
        <f t="shared" si="1754"/>
        <v>35</v>
      </c>
      <c r="Y5040">
        <f t="shared" si="1755"/>
        <v>0</v>
      </c>
      <c r="Z5040" s="22">
        <f t="shared" si="1756"/>
        <v>0</v>
      </c>
      <c r="AA5040" s="22">
        <f t="shared" si="1757"/>
        <v>0</v>
      </c>
      <c r="AB5040">
        <f t="shared" si="1758"/>
        <v>0</v>
      </c>
      <c r="AC5040" s="22">
        <f t="shared" si="1759"/>
        <v>0</v>
      </c>
      <c r="AD5040" s="22">
        <f t="shared" si="1760"/>
        <v>0</v>
      </c>
    </row>
    <row r="5041" spans="4:30" x14ac:dyDescent="0.25">
      <c r="D5041" s="1">
        <v>0.70833333333333337</v>
      </c>
      <c r="E5041">
        <v>12778</v>
      </c>
      <c r="F5041">
        <v>12798</v>
      </c>
      <c r="G5041">
        <v>12771</v>
      </c>
      <c r="H5041">
        <v>12794</v>
      </c>
      <c r="J5041">
        <v>16</v>
      </c>
      <c r="K5041">
        <f t="shared" si="1761"/>
        <v>-23</v>
      </c>
      <c r="L5041">
        <v>27</v>
      </c>
      <c r="W5041">
        <f t="shared" si="1753"/>
        <v>0</v>
      </c>
      <c r="X5041">
        <f t="shared" si="1754"/>
        <v>16</v>
      </c>
      <c r="Y5041">
        <f t="shared" si="1755"/>
        <v>0</v>
      </c>
      <c r="Z5041" s="22">
        <f t="shared" si="1756"/>
        <v>0</v>
      </c>
      <c r="AA5041" s="22">
        <f t="shared" si="1757"/>
        <v>0</v>
      </c>
      <c r="AB5041">
        <f t="shared" si="1758"/>
        <v>0</v>
      </c>
      <c r="AC5041" s="22">
        <f t="shared" si="1759"/>
        <v>0</v>
      </c>
      <c r="AD5041" s="22">
        <f t="shared" si="1760"/>
        <v>0</v>
      </c>
    </row>
    <row r="5042" spans="4:30" x14ac:dyDescent="0.25">
      <c r="D5042" s="1">
        <v>0.75</v>
      </c>
      <c r="E5042">
        <v>12794</v>
      </c>
      <c r="F5042">
        <v>12808</v>
      </c>
      <c r="G5042">
        <v>12790</v>
      </c>
      <c r="H5042">
        <v>12805</v>
      </c>
      <c r="J5042">
        <v>11</v>
      </c>
      <c r="K5042">
        <f t="shared" si="1761"/>
        <v>-20</v>
      </c>
      <c r="L5042">
        <v>18</v>
      </c>
      <c r="W5042">
        <f t="shared" si="1753"/>
        <v>0</v>
      </c>
      <c r="X5042">
        <f t="shared" si="1754"/>
        <v>11</v>
      </c>
      <c r="Y5042">
        <f t="shared" si="1755"/>
        <v>0</v>
      </c>
      <c r="Z5042" s="22">
        <f t="shared" si="1756"/>
        <v>0</v>
      </c>
      <c r="AA5042" s="22">
        <f t="shared" si="1757"/>
        <v>0</v>
      </c>
      <c r="AB5042">
        <f t="shared" si="1758"/>
        <v>0</v>
      </c>
      <c r="AC5042" s="22">
        <f t="shared" si="1759"/>
        <v>0</v>
      </c>
      <c r="AD5042" s="22">
        <f t="shared" si="1760"/>
        <v>0</v>
      </c>
    </row>
    <row r="5043" spans="4:30" x14ac:dyDescent="0.25">
      <c r="D5043" s="1">
        <v>0.79166666666666663</v>
      </c>
      <c r="E5043">
        <v>12804</v>
      </c>
      <c r="F5043">
        <v>12810</v>
      </c>
      <c r="G5043">
        <v>12804</v>
      </c>
      <c r="H5043">
        <v>12807</v>
      </c>
      <c r="J5043">
        <v>3</v>
      </c>
      <c r="K5043">
        <f t="shared" si="1761"/>
        <v>-15</v>
      </c>
      <c r="L5043">
        <v>6</v>
      </c>
      <c r="W5043">
        <f t="shared" si="1753"/>
        <v>0</v>
      </c>
      <c r="X5043">
        <f t="shared" si="1754"/>
        <v>3</v>
      </c>
      <c r="Y5043">
        <f t="shared" si="1755"/>
        <v>0</v>
      </c>
      <c r="Z5043" s="22">
        <f t="shared" si="1756"/>
        <v>0</v>
      </c>
      <c r="AA5043" s="22">
        <f t="shared" si="1757"/>
        <v>0</v>
      </c>
      <c r="AB5043">
        <f t="shared" si="1758"/>
        <v>0</v>
      </c>
      <c r="AC5043" s="22">
        <f t="shared" si="1759"/>
        <v>0</v>
      </c>
      <c r="AD5043" s="22">
        <f t="shared" si="1760"/>
        <v>0</v>
      </c>
    </row>
    <row r="5044" spans="4:30" x14ac:dyDescent="0.25">
      <c r="D5044" s="1">
        <v>0.83333333333333337</v>
      </c>
      <c r="E5044">
        <v>12807</v>
      </c>
      <c r="F5044">
        <v>12815</v>
      </c>
      <c r="G5044">
        <v>12801</v>
      </c>
      <c r="H5044">
        <v>12812</v>
      </c>
      <c r="J5044">
        <v>5</v>
      </c>
      <c r="K5044">
        <f t="shared" si="1761"/>
        <v>-22</v>
      </c>
      <c r="L5044">
        <v>14</v>
      </c>
      <c r="W5044">
        <f t="shared" si="1753"/>
        <v>0</v>
      </c>
      <c r="X5044">
        <f t="shared" si="1754"/>
        <v>5</v>
      </c>
      <c r="Y5044">
        <f t="shared" si="1755"/>
        <v>0</v>
      </c>
      <c r="Z5044" s="22">
        <f t="shared" si="1756"/>
        <v>0</v>
      </c>
      <c r="AA5044" s="22">
        <f t="shared" si="1757"/>
        <v>0</v>
      </c>
      <c r="AB5044">
        <f t="shared" si="1758"/>
        <v>0</v>
      </c>
      <c r="AC5044" s="22">
        <f t="shared" si="1759"/>
        <v>0</v>
      </c>
      <c r="AD5044" s="22">
        <f t="shared" si="1760"/>
        <v>0</v>
      </c>
    </row>
    <row r="5045" spans="4:30" x14ac:dyDescent="0.25">
      <c r="D5045" s="1">
        <v>0.875</v>
      </c>
      <c r="E5045">
        <v>12812</v>
      </c>
      <c r="F5045">
        <v>12813</v>
      </c>
      <c r="G5045">
        <v>12801</v>
      </c>
      <c r="H5045">
        <v>12805</v>
      </c>
      <c r="J5045">
        <v>-7</v>
      </c>
      <c r="K5045">
        <f t="shared" si="1761"/>
        <v>-19</v>
      </c>
      <c r="L5045">
        <v>12</v>
      </c>
      <c r="W5045">
        <f t="shared" si="1753"/>
        <v>0</v>
      </c>
      <c r="X5045">
        <f t="shared" si="1754"/>
        <v>7</v>
      </c>
      <c r="Y5045">
        <f t="shared" si="1755"/>
        <v>0</v>
      </c>
      <c r="Z5045" s="22">
        <f t="shared" si="1756"/>
        <v>0</v>
      </c>
      <c r="AA5045" s="22">
        <f t="shared" si="1757"/>
        <v>0</v>
      </c>
      <c r="AB5045">
        <f t="shared" si="1758"/>
        <v>0</v>
      </c>
      <c r="AC5045" s="22">
        <f t="shared" si="1759"/>
        <v>0</v>
      </c>
      <c r="AD5045" s="22">
        <f t="shared" si="1760"/>
        <v>0</v>
      </c>
    </row>
    <row r="5046" spans="4:30" x14ac:dyDescent="0.25">
      <c r="D5046" s="2">
        <v>0.91666666666666663</v>
      </c>
      <c r="E5046">
        <v>12805</v>
      </c>
      <c r="F5046">
        <v>12817</v>
      </c>
      <c r="G5046">
        <v>12804</v>
      </c>
      <c r="H5046">
        <v>12808</v>
      </c>
      <c r="J5046">
        <v>3</v>
      </c>
      <c r="K5046">
        <f t="shared" si="1761"/>
        <v>-19</v>
      </c>
      <c r="L5046">
        <v>13</v>
      </c>
      <c r="W5046">
        <f t="shared" si="1753"/>
        <v>0</v>
      </c>
      <c r="X5046">
        <f t="shared" si="1754"/>
        <v>3</v>
      </c>
      <c r="Y5046">
        <f t="shared" si="1755"/>
        <v>0</v>
      </c>
      <c r="Z5046" s="22">
        <f t="shared" si="1756"/>
        <v>0</v>
      </c>
      <c r="AA5046" s="22">
        <f t="shared" si="1757"/>
        <v>0</v>
      </c>
      <c r="AB5046">
        <f t="shared" si="1758"/>
        <v>0</v>
      </c>
      <c r="AC5046" s="22">
        <f t="shared" si="1759"/>
        <v>0</v>
      </c>
      <c r="AD5046" s="22">
        <f t="shared" si="1760"/>
        <v>0</v>
      </c>
    </row>
    <row r="5047" spans="4:30" hidden="1" x14ac:dyDescent="0.25">
      <c r="D5047" s="1">
        <v>0.95833333333333337</v>
      </c>
      <c r="E5047">
        <v>12809</v>
      </c>
      <c r="F5047">
        <v>12810</v>
      </c>
      <c r="G5047">
        <v>12796</v>
      </c>
      <c r="H5047">
        <v>12808</v>
      </c>
      <c r="Z5047"/>
      <c r="AA5047"/>
      <c r="AC5047"/>
      <c r="AD5047"/>
    </row>
    <row r="5048" spans="4:30" hidden="1" x14ac:dyDescent="0.25">
      <c r="D5048" s="1">
        <v>4.1666666666666664E-2</v>
      </c>
      <c r="E5048">
        <v>12806</v>
      </c>
      <c r="F5048">
        <v>12806</v>
      </c>
      <c r="G5048">
        <v>12788</v>
      </c>
      <c r="H5048">
        <v>12795</v>
      </c>
      <c r="Z5048"/>
      <c r="AA5048"/>
      <c r="AC5048"/>
      <c r="AD5048"/>
    </row>
    <row r="5049" spans="4:30" hidden="1" x14ac:dyDescent="0.25">
      <c r="D5049" s="1">
        <v>8.3333333333333329E-2</v>
      </c>
      <c r="E5049">
        <v>12794</v>
      </c>
      <c r="F5049">
        <v>12799</v>
      </c>
      <c r="G5049">
        <v>12794</v>
      </c>
      <c r="H5049">
        <v>12799</v>
      </c>
      <c r="Z5049"/>
      <c r="AA5049"/>
      <c r="AC5049"/>
      <c r="AD5049"/>
    </row>
    <row r="5050" spans="4:30" hidden="1" x14ac:dyDescent="0.25">
      <c r="D5050" s="1">
        <v>0.125</v>
      </c>
      <c r="E5050">
        <v>12800</v>
      </c>
      <c r="F5050">
        <v>12806</v>
      </c>
      <c r="G5050">
        <v>12799</v>
      </c>
      <c r="H5050">
        <v>12800</v>
      </c>
      <c r="Z5050"/>
      <c r="AA5050"/>
      <c r="AC5050"/>
      <c r="AD5050"/>
    </row>
    <row r="5051" spans="4:30" hidden="1" x14ac:dyDescent="0.25">
      <c r="D5051" s="1">
        <v>0.16666666666666666</v>
      </c>
      <c r="E5051">
        <v>12800</v>
      </c>
      <c r="F5051">
        <v>12801</v>
      </c>
      <c r="G5051">
        <v>12793</v>
      </c>
      <c r="H5051">
        <v>12793</v>
      </c>
      <c r="Z5051"/>
      <c r="AA5051"/>
      <c r="AC5051"/>
      <c r="AD5051"/>
    </row>
    <row r="5052" spans="4:30" hidden="1" x14ac:dyDescent="0.25">
      <c r="D5052" s="1">
        <v>0.20833333333333334</v>
      </c>
      <c r="E5052">
        <v>12794</v>
      </c>
      <c r="F5052">
        <v>12796</v>
      </c>
      <c r="G5052">
        <v>12788</v>
      </c>
      <c r="H5052">
        <v>12790</v>
      </c>
      <c r="Z5052"/>
      <c r="AA5052"/>
      <c r="AC5052"/>
      <c r="AD5052"/>
    </row>
    <row r="5053" spans="4:30" hidden="1" x14ac:dyDescent="0.25">
      <c r="D5053" s="1">
        <v>0.25</v>
      </c>
      <c r="E5053">
        <v>12792</v>
      </c>
      <c r="F5053">
        <v>12792</v>
      </c>
      <c r="G5053">
        <v>12788</v>
      </c>
      <c r="H5053">
        <v>12791</v>
      </c>
      <c r="Z5053"/>
      <c r="AA5053"/>
      <c r="AC5053"/>
      <c r="AD5053"/>
    </row>
    <row r="5054" spans="4:30" hidden="1" x14ac:dyDescent="0.25">
      <c r="D5054" s="1">
        <v>0.29166666666666669</v>
      </c>
      <c r="E5054">
        <v>12792</v>
      </c>
      <c r="F5054">
        <v>12795</v>
      </c>
      <c r="G5054">
        <v>12792</v>
      </c>
      <c r="H5054">
        <v>12794</v>
      </c>
      <c r="Z5054"/>
      <c r="AA5054"/>
      <c r="AC5054"/>
      <c r="AD5054"/>
    </row>
    <row r="5055" spans="4:30" x14ac:dyDescent="0.25">
      <c r="D5055" s="2">
        <v>0.33333333333333331</v>
      </c>
      <c r="E5055">
        <v>12793</v>
      </c>
      <c r="F5055">
        <v>12805</v>
      </c>
      <c r="G5055">
        <v>12791</v>
      </c>
      <c r="H5055">
        <v>12802</v>
      </c>
      <c r="J5055">
        <v>9</v>
      </c>
      <c r="K5055">
        <v>0</v>
      </c>
      <c r="L5055">
        <v>14</v>
      </c>
      <c r="M5055">
        <v>9</v>
      </c>
      <c r="R5055">
        <f>MAX(F5053:F5069)</f>
        <v>12843</v>
      </c>
      <c r="W5055">
        <f t="shared" ref="W5055:W5069" si="1762">ABS(M5055)</f>
        <v>9</v>
      </c>
      <c r="X5055">
        <f t="shared" ref="X5055:X5069" si="1763">ABS(J5055)</f>
        <v>9</v>
      </c>
      <c r="Y5055">
        <f t="shared" ref="Y5055:Y5069" si="1764">IF(R5055&lt;1000,ABS(R5055),0)</f>
        <v>0</v>
      </c>
      <c r="Z5055" s="22">
        <f t="shared" ref="Z5055:Z5069" si="1765">IF(N5055=1,0,ABS(N5055))</f>
        <v>0</v>
      </c>
      <c r="AA5055" s="22">
        <f t="shared" ref="AA5055:AA5069" si="1766">ABS(O5055)</f>
        <v>0</v>
      </c>
      <c r="AB5055">
        <f t="shared" ref="AB5055:AB5069" si="1767">IF(N5055=1,1,0)</f>
        <v>0</v>
      </c>
      <c r="AC5055" s="22">
        <f t="shared" ref="AC5055:AC5069" si="1768">IF(N5055=1,ABS(N5056),0)</f>
        <v>0</v>
      </c>
      <c r="AD5055" s="22">
        <f t="shared" ref="AD5055:AD5069" si="1769">IF(N5055=1,0,ABS(O5056))</f>
        <v>0.45045045045045046</v>
      </c>
    </row>
    <row r="5056" spans="4:30" x14ac:dyDescent="0.25">
      <c r="D5056" s="2">
        <v>0.375</v>
      </c>
      <c r="E5056">
        <v>12803</v>
      </c>
      <c r="F5056">
        <v>12803</v>
      </c>
      <c r="G5056">
        <v>12786</v>
      </c>
      <c r="H5056">
        <v>12793</v>
      </c>
      <c r="J5056">
        <v>-10</v>
      </c>
      <c r="K5056">
        <f t="shared" ref="K5056:K5069" si="1770">K5055+J5057</f>
        <v>28</v>
      </c>
      <c r="L5056">
        <v>17</v>
      </c>
      <c r="N5056">
        <f>45/R5034</f>
        <v>0.40540540540540543</v>
      </c>
      <c r="O5056">
        <f>50/R5034</f>
        <v>0.45045045045045046</v>
      </c>
      <c r="R5056">
        <f>MIN(G5053:G5069)</f>
        <v>12775</v>
      </c>
      <c r="W5056">
        <f t="shared" si="1762"/>
        <v>0</v>
      </c>
      <c r="X5056">
        <f t="shared" si="1763"/>
        <v>10</v>
      </c>
      <c r="Y5056">
        <f t="shared" si="1764"/>
        <v>0</v>
      </c>
      <c r="Z5056" s="22">
        <f t="shared" si="1765"/>
        <v>0.40540540540540543</v>
      </c>
      <c r="AA5056" s="22">
        <f t="shared" si="1766"/>
        <v>0.45045045045045046</v>
      </c>
      <c r="AB5056">
        <f t="shared" si="1767"/>
        <v>0</v>
      </c>
      <c r="AC5056" s="22">
        <f t="shared" si="1768"/>
        <v>0</v>
      </c>
      <c r="AD5056" s="22">
        <f t="shared" si="1769"/>
        <v>0</v>
      </c>
    </row>
    <row r="5057" spans="3:30" x14ac:dyDescent="0.25">
      <c r="D5057" s="1">
        <v>0.41666666666666669</v>
      </c>
      <c r="E5057">
        <v>12792</v>
      </c>
      <c r="F5057">
        <v>12836</v>
      </c>
      <c r="G5057">
        <v>12783</v>
      </c>
      <c r="H5057">
        <v>12820</v>
      </c>
      <c r="J5057">
        <v>28</v>
      </c>
      <c r="K5057">
        <f t="shared" si="1770"/>
        <v>8</v>
      </c>
      <c r="L5057">
        <v>53</v>
      </c>
      <c r="R5057">
        <f>R5055-R5056</f>
        <v>68</v>
      </c>
      <c r="W5057">
        <f t="shared" si="1762"/>
        <v>0</v>
      </c>
      <c r="X5057">
        <f t="shared" si="1763"/>
        <v>28</v>
      </c>
      <c r="Y5057">
        <f t="shared" si="1764"/>
        <v>68</v>
      </c>
      <c r="Z5057" s="22">
        <f t="shared" si="1765"/>
        <v>0</v>
      </c>
      <c r="AA5057" s="22">
        <f t="shared" si="1766"/>
        <v>0</v>
      </c>
      <c r="AB5057">
        <f t="shared" si="1767"/>
        <v>0</v>
      </c>
      <c r="AC5057" s="22">
        <f t="shared" si="1768"/>
        <v>0</v>
      </c>
      <c r="AD5057" s="22">
        <f t="shared" si="1769"/>
        <v>0</v>
      </c>
    </row>
    <row r="5058" spans="3:30" x14ac:dyDescent="0.25">
      <c r="D5058" s="1">
        <v>0.45833333333333331</v>
      </c>
      <c r="E5058">
        <v>12820</v>
      </c>
      <c r="F5058">
        <v>12826</v>
      </c>
      <c r="G5058">
        <v>12794</v>
      </c>
      <c r="H5058">
        <v>12800</v>
      </c>
      <c r="J5058">
        <v>-20</v>
      </c>
      <c r="K5058">
        <f t="shared" si="1770"/>
        <v>3</v>
      </c>
      <c r="L5058">
        <v>32</v>
      </c>
      <c r="W5058">
        <f t="shared" si="1762"/>
        <v>0</v>
      </c>
      <c r="X5058">
        <f t="shared" si="1763"/>
        <v>20</v>
      </c>
      <c r="Y5058">
        <f t="shared" si="1764"/>
        <v>0</v>
      </c>
      <c r="Z5058" s="22">
        <f t="shared" si="1765"/>
        <v>0</v>
      </c>
      <c r="AA5058" s="22">
        <f t="shared" si="1766"/>
        <v>0</v>
      </c>
      <c r="AB5058">
        <f t="shared" si="1767"/>
        <v>0</v>
      </c>
      <c r="AC5058" s="22">
        <f t="shared" si="1768"/>
        <v>0</v>
      </c>
      <c r="AD5058" s="22">
        <f t="shared" si="1769"/>
        <v>0</v>
      </c>
    </row>
    <row r="5059" spans="3:30" x14ac:dyDescent="0.25">
      <c r="D5059" s="1">
        <v>0.5</v>
      </c>
      <c r="E5059">
        <v>12800</v>
      </c>
      <c r="F5059">
        <v>12802</v>
      </c>
      <c r="G5059">
        <v>12784</v>
      </c>
      <c r="H5059">
        <v>12795</v>
      </c>
      <c r="J5059">
        <v>-5</v>
      </c>
      <c r="K5059">
        <f t="shared" si="1770"/>
        <v>7</v>
      </c>
      <c r="L5059">
        <v>18</v>
      </c>
      <c r="W5059">
        <f t="shared" si="1762"/>
        <v>0</v>
      </c>
      <c r="X5059">
        <f t="shared" si="1763"/>
        <v>5</v>
      </c>
      <c r="Y5059">
        <f t="shared" si="1764"/>
        <v>0</v>
      </c>
      <c r="Z5059" s="22">
        <f t="shared" si="1765"/>
        <v>0</v>
      </c>
      <c r="AA5059" s="22">
        <f t="shared" si="1766"/>
        <v>0</v>
      </c>
      <c r="AB5059">
        <f t="shared" si="1767"/>
        <v>0</v>
      </c>
      <c r="AC5059" s="22">
        <f t="shared" si="1768"/>
        <v>0</v>
      </c>
      <c r="AD5059" s="22">
        <f t="shared" si="1769"/>
        <v>0</v>
      </c>
    </row>
    <row r="5060" spans="3:30" x14ac:dyDescent="0.25">
      <c r="C5060">
        <v>1</v>
      </c>
      <c r="D5060" s="1">
        <v>0.54166666666666663</v>
      </c>
      <c r="E5060">
        <v>12795</v>
      </c>
      <c r="F5060">
        <v>12806</v>
      </c>
      <c r="G5060">
        <v>12788</v>
      </c>
      <c r="H5060">
        <v>12799</v>
      </c>
      <c r="J5060">
        <v>4</v>
      </c>
      <c r="K5060">
        <f t="shared" si="1770"/>
        <v>26</v>
      </c>
      <c r="L5060">
        <v>18</v>
      </c>
      <c r="W5060">
        <f t="shared" si="1762"/>
        <v>0</v>
      </c>
      <c r="X5060">
        <f t="shared" si="1763"/>
        <v>4</v>
      </c>
      <c r="Y5060">
        <f t="shared" si="1764"/>
        <v>0</v>
      </c>
      <c r="Z5060" s="22">
        <f t="shared" si="1765"/>
        <v>0</v>
      </c>
      <c r="AA5060" s="22">
        <f t="shared" si="1766"/>
        <v>0</v>
      </c>
      <c r="AB5060">
        <f t="shared" si="1767"/>
        <v>0</v>
      </c>
      <c r="AC5060" s="22">
        <f t="shared" si="1768"/>
        <v>0</v>
      </c>
      <c r="AD5060" s="22">
        <f t="shared" si="1769"/>
        <v>0</v>
      </c>
    </row>
    <row r="5061" spans="3:30" x14ac:dyDescent="0.25">
      <c r="D5061" s="1">
        <v>0.58333333333333337</v>
      </c>
      <c r="E5061">
        <v>12799</v>
      </c>
      <c r="F5061">
        <v>12826</v>
      </c>
      <c r="G5061">
        <v>12796</v>
      </c>
      <c r="H5061">
        <v>12818</v>
      </c>
      <c r="J5061">
        <v>19</v>
      </c>
      <c r="K5061">
        <f t="shared" si="1770"/>
        <v>22</v>
      </c>
      <c r="L5061">
        <v>30</v>
      </c>
      <c r="W5061">
        <f t="shared" si="1762"/>
        <v>0</v>
      </c>
      <c r="X5061">
        <f t="shared" si="1763"/>
        <v>19</v>
      </c>
      <c r="Y5061">
        <f t="shared" si="1764"/>
        <v>0</v>
      </c>
      <c r="Z5061" s="22">
        <f t="shared" si="1765"/>
        <v>0</v>
      </c>
      <c r="AA5061" s="22">
        <f t="shared" si="1766"/>
        <v>0</v>
      </c>
      <c r="AB5061">
        <f t="shared" si="1767"/>
        <v>0</v>
      </c>
      <c r="AC5061" s="22">
        <f t="shared" si="1768"/>
        <v>0</v>
      </c>
      <c r="AD5061" s="22">
        <f t="shared" si="1769"/>
        <v>0</v>
      </c>
    </row>
    <row r="5062" spans="3:30" x14ac:dyDescent="0.25">
      <c r="D5062" s="1">
        <v>0.625</v>
      </c>
      <c r="E5062">
        <v>12817</v>
      </c>
      <c r="F5062">
        <v>12824</v>
      </c>
      <c r="G5062">
        <v>12808</v>
      </c>
      <c r="H5062">
        <v>12813</v>
      </c>
      <c r="J5062">
        <v>-4</v>
      </c>
      <c r="K5062">
        <f t="shared" si="1770"/>
        <v>46</v>
      </c>
      <c r="L5062">
        <v>16</v>
      </c>
      <c r="W5062">
        <f t="shared" si="1762"/>
        <v>0</v>
      </c>
      <c r="X5062">
        <f t="shared" si="1763"/>
        <v>4</v>
      </c>
      <c r="Y5062">
        <f t="shared" si="1764"/>
        <v>0</v>
      </c>
      <c r="Z5062" s="22">
        <f t="shared" si="1765"/>
        <v>0</v>
      </c>
      <c r="AA5062" s="22">
        <f t="shared" si="1766"/>
        <v>0</v>
      </c>
      <c r="AB5062">
        <f t="shared" si="1767"/>
        <v>0</v>
      </c>
      <c r="AC5062" s="22">
        <f t="shared" si="1768"/>
        <v>0</v>
      </c>
      <c r="AD5062" s="22">
        <f t="shared" si="1769"/>
        <v>0</v>
      </c>
    </row>
    <row r="5063" spans="3:30" x14ac:dyDescent="0.25">
      <c r="D5063" s="1">
        <v>0.66666666666666663</v>
      </c>
      <c r="E5063">
        <v>12814</v>
      </c>
      <c r="F5063">
        <v>12843</v>
      </c>
      <c r="G5063">
        <v>12811</v>
      </c>
      <c r="H5063">
        <v>12838</v>
      </c>
      <c r="J5063">
        <v>24</v>
      </c>
      <c r="K5063">
        <f t="shared" si="1770"/>
        <v>-6</v>
      </c>
      <c r="L5063">
        <v>32</v>
      </c>
      <c r="W5063">
        <f t="shared" si="1762"/>
        <v>0</v>
      </c>
      <c r="X5063">
        <f t="shared" si="1763"/>
        <v>24</v>
      </c>
      <c r="Y5063">
        <f t="shared" si="1764"/>
        <v>0</v>
      </c>
      <c r="Z5063" s="22">
        <f t="shared" si="1765"/>
        <v>0</v>
      </c>
      <c r="AA5063" s="22">
        <f t="shared" si="1766"/>
        <v>0</v>
      </c>
      <c r="AB5063">
        <f t="shared" si="1767"/>
        <v>0</v>
      </c>
      <c r="AC5063" s="22">
        <f t="shared" si="1768"/>
        <v>0</v>
      </c>
      <c r="AD5063" s="22">
        <f t="shared" si="1769"/>
        <v>0</v>
      </c>
    </row>
    <row r="5064" spans="3:30" x14ac:dyDescent="0.25">
      <c r="D5064" s="1">
        <v>0.70833333333333337</v>
      </c>
      <c r="E5064">
        <v>12838</v>
      </c>
      <c r="F5064">
        <v>12840</v>
      </c>
      <c r="G5064">
        <v>12781</v>
      </c>
      <c r="H5064">
        <v>12786</v>
      </c>
      <c r="J5064">
        <v>-52</v>
      </c>
      <c r="K5064">
        <f t="shared" si="1770"/>
        <v>14</v>
      </c>
      <c r="L5064">
        <v>59</v>
      </c>
      <c r="W5064">
        <f t="shared" si="1762"/>
        <v>0</v>
      </c>
      <c r="X5064">
        <f t="shared" si="1763"/>
        <v>52</v>
      </c>
      <c r="Y5064">
        <f t="shared" si="1764"/>
        <v>0</v>
      </c>
      <c r="Z5064" s="22">
        <f t="shared" si="1765"/>
        <v>0</v>
      </c>
      <c r="AA5064" s="22">
        <f t="shared" si="1766"/>
        <v>0</v>
      </c>
      <c r="AB5064">
        <f t="shared" si="1767"/>
        <v>0</v>
      </c>
      <c r="AC5064" s="22">
        <f t="shared" si="1768"/>
        <v>0</v>
      </c>
      <c r="AD5064" s="22">
        <f t="shared" si="1769"/>
        <v>0</v>
      </c>
    </row>
    <row r="5065" spans="3:30" x14ac:dyDescent="0.25">
      <c r="D5065" s="1">
        <v>0.75</v>
      </c>
      <c r="E5065">
        <v>12787</v>
      </c>
      <c r="F5065">
        <v>12810</v>
      </c>
      <c r="G5065">
        <v>12775</v>
      </c>
      <c r="H5065">
        <v>12807</v>
      </c>
      <c r="J5065">
        <v>20</v>
      </c>
      <c r="K5065">
        <f t="shared" si="1770"/>
        <v>12</v>
      </c>
      <c r="L5065">
        <v>35</v>
      </c>
      <c r="W5065">
        <f t="shared" si="1762"/>
        <v>0</v>
      </c>
      <c r="X5065">
        <f t="shared" si="1763"/>
        <v>20</v>
      </c>
      <c r="Y5065">
        <f t="shared" si="1764"/>
        <v>0</v>
      </c>
      <c r="Z5065" s="22">
        <f t="shared" si="1765"/>
        <v>0</v>
      </c>
      <c r="AA5065" s="22">
        <f t="shared" si="1766"/>
        <v>0</v>
      </c>
      <c r="AB5065">
        <f t="shared" si="1767"/>
        <v>0</v>
      </c>
      <c r="AC5065" s="22">
        <f t="shared" si="1768"/>
        <v>0</v>
      </c>
      <c r="AD5065" s="22">
        <f t="shared" si="1769"/>
        <v>0</v>
      </c>
    </row>
    <row r="5066" spans="3:30" x14ac:dyDescent="0.25">
      <c r="D5066" s="1">
        <v>0.79166666666666663</v>
      </c>
      <c r="E5066">
        <v>12807</v>
      </c>
      <c r="F5066">
        <v>12809</v>
      </c>
      <c r="G5066">
        <v>12801</v>
      </c>
      <c r="H5066">
        <v>12805</v>
      </c>
      <c r="J5066">
        <v>-2</v>
      </c>
      <c r="K5066">
        <f t="shared" si="1770"/>
        <v>-2</v>
      </c>
      <c r="L5066">
        <v>8</v>
      </c>
      <c r="W5066">
        <f t="shared" si="1762"/>
        <v>0</v>
      </c>
      <c r="X5066">
        <f t="shared" si="1763"/>
        <v>2</v>
      </c>
      <c r="Y5066">
        <f t="shared" si="1764"/>
        <v>0</v>
      </c>
      <c r="Z5066" s="22">
        <f t="shared" si="1765"/>
        <v>0</v>
      </c>
      <c r="AA5066" s="22">
        <f t="shared" si="1766"/>
        <v>0</v>
      </c>
      <c r="AB5066">
        <f t="shared" si="1767"/>
        <v>0</v>
      </c>
      <c r="AC5066" s="22">
        <f t="shared" si="1768"/>
        <v>0</v>
      </c>
      <c r="AD5066" s="22">
        <f t="shared" si="1769"/>
        <v>0</v>
      </c>
    </row>
    <row r="5067" spans="3:30" x14ac:dyDescent="0.25">
      <c r="D5067" s="1">
        <v>0.83333333333333337</v>
      </c>
      <c r="E5067">
        <v>12805</v>
      </c>
      <c r="F5067">
        <v>12805</v>
      </c>
      <c r="G5067">
        <v>12790</v>
      </c>
      <c r="H5067">
        <v>12791</v>
      </c>
      <c r="J5067">
        <v>-14</v>
      </c>
      <c r="K5067">
        <f t="shared" si="1770"/>
        <v>-2</v>
      </c>
      <c r="L5067">
        <v>15</v>
      </c>
      <c r="W5067">
        <f t="shared" si="1762"/>
        <v>0</v>
      </c>
      <c r="X5067">
        <f t="shared" si="1763"/>
        <v>14</v>
      </c>
      <c r="Y5067">
        <f t="shared" si="1764"/>
        <v>0</v>
      </c>
      <c r="Z5067" s="22">
        <f t="shared" si="1765"/>
        <v>0</v>
      </c>
      <c r="AA5067" s="22">
        <f t="shared" si="1766"/>
        <v>0</v>
      </c>
      <c r="AB5067">
        <f t="shared" si="1767"/>
        <v>0</v>
      </c>
      <c r="AC5067" s="22">
        <f t="shared" si="1768"/>
        <v>0</v>
      </c>
      <c r="AD5067" s="22">
        <f t="shared" si="1769"/>
        <v>0</v>
      </c>
    </row>
    <row r="5068" spans="3:30" x14ac:dyDescent="0.25">
      <c r="D5068" s="1">
        <v>0.875</v>
      </c>
      <c r="E5068">
        <v>12791</v>
      </c>
      <c r="F5068">
        <v>12797</v>
      </c>
      <c r="G5068">
        <v>12791</v>
      </c>
      <c r="H5068">
        <v>12791</v>
      </c>
      <c r="J5068">
        <v>0</v>
      </c>
      <c r="K5068">
        <f t="shared" si="1770"/>
        <v>8</v>
      </c>
      <c r="L5068">
        <v>6</v>
      </c>
      <c r="W5068">
        <f t="shared" si="1762"/>
        <v>0</v>
      </c>
      <c r="X5068">
        <f t="shared" si="1763"/>
        <v>0</v>
      </c>
      <c r="Y5068">
        <f t="shared" si="1764"/>
        <v>0</v>
      </c>
      <c r="Z5068" s="22">
        <f t="shared" si="1765"/>
        <v>0</v>
      </c>
      <c r="AA5068" s="22">
        <f t="shared" si="1766"/>
        <v>0</v>
      </c>
      <c r="AB5068">
        <f t="shared" si="1767"/>
        <v>0</v>
      </c>
      <c r="AC5068" s="22">
        <f t="shared" si="1768"/>
        <v>0</v>
      </c>
      <c r="AD5068" s="22">
        <f t="shared" si="1769"/>
        <v>0</v>
      </c>
    </row>
    <row r="5069" spans="3:30" x14ac:dyDescent="0.25">
      <c r="D5069" s="2">
        <v>0.91666666666666663</v>
      </c>
      <c r="E5069">
        <v>12792</v>
      </c>
      <c r="F5069">
        <v>12813</v>
      </c>
      <c r="G5069">
        <v>12791</v>
      </c>
      <c r="H5069">
        <v>12802</v>
      </c>
      <c r="J5069">
        <v>10</v>
      </c>
      <c r="K5069">
        <f t="shared" si="1770"/>
        <v>8</v>
      </c>
      <c r="L5069">
        <v>22</v>
      </c>
      <c r="W5069">
        <f t="shared" si="1762"/>
        <v>0</v>
      </c>
      <c r="X5069">
        <f t="shared" si="1763"/>
        <v>10</v>
      </c>
      <c r="Y5069">
        <f t="shared" si="1764"/>
        <v>0</v>
      </c>
      <c r="Z5069" s="22">
        <f t="shared" si="1765"/>
        <v>0</v>
      </c>
      <c r="AA5069" s="22">
        <f t="shared" si="1766"/>
        <v>0</v>
      </c>
      <c r="AB5069">
        <f t="shared" si="1767"/>
        <v>0</v>
      </c>
      <c r="AC5069" s="22">
        <f t="shared" si="1768"/>
        <v>0</v>
      </c>
      <c r="AD5069" s="22">
        <f t="shared" si="1769"/>
        <v>0</v>
      </c>
    </row>
    <row r="5070" spans="3:30" hidden="1" x14ac:dyDescent="0.25">
      <c r="D5070" s="1">
        <v>0.95833333333333337</v>
      </c>
      <c r="E5070">
        <v>12801</v>
      </c>
      <c r="F5070">
        <v>12802</v>
      </c>
      <c r="G5070">
        <v>12791</v>
      </c>
      <c r="H5070">
        <v>12792</v>
      </c>
      <c r="Z5070"/>
      <c r="AA5070"/>
      <c r="AC5070"/>
      <c r="AD5070"/>
    </row>
    <row r="5071" spans="3:30" hidden="1" x14ac:dyDescent="0.25">
      <c r="D5071" s="1">
        <v>4.1666666666666664E-2</v>
      </c>
      <c r="E5071">
        <v>12789</v>
      </c>
      <c r="F5071">
        <v>12789</v>
      </c>
      <c r="G5071">
        <v>12751</v>
      </c>
      <c r="H5071">
        <v>12751</v>
      </c>
      <c r="Z5071"/>
      <c r="AA5071"/>
      <c r="AC5071"/>
      <c r="AD5071"/>
    </row>
    <row r="5072" spans="3:30" hidden="1" x14ac:dyDescent="0.25">
      <c r="D5072" s="1">
        <v>8.3333333333333329E-2</v>
      </c>
      <c r="E5072">
        <v>12752</v>
      </c>
      <c r="F5072">
        <v>12761</v>
      </c>
      <c r="G5072">
        <v>12731</v>
      </c>
      <c r="H5072">
        <v>12736</v>
      </c>
      <c r="Z5072"/>
      <c r="AA5072"/>
      <c r="AC5072"/>
      <c r="AD5072"/>
    </row>
    <row r="5073" spans="3:30" hidden="1" x14ac:dyDescent="0.25">
      <c r="D5073" s="1">
        <v>0.125</v>
      </c>
      <c r="E5073">
        <v>12738</v>
      </c>
      <c r="F5073">
        <v>12744</v>
      </c>
      <c r="G5073">
        <v>12711</v>
      </c>
      <c r="H5073">
        <v>12739</v>
      </c>
      <c r="Z5073"/>
      <c r="AA5073"/>
      <c r="AC5073"/>
      <c r="AD5073"/>
    </row>
    <row r="5074" spans="3:30" hidden="1" x14ac:dyDescent="0.25">
      <c r="D5074" s="1">
        <v>0.16666666666666666</v>
      </c>
      <c r="E5074">
        <v>12739</v>
      </c>
      <c r="F5074">
        <v>12754</v>
      </c>
      <c r="G5074">
        <v>12738</v>
      </c>
      <c r="H5074">
        <v>12740</v>
      </c>
      <c r="Z5074"/>
      <c r="AA5074"/>
      <c r="AC5074"/>
      <c r="AD5074"/>
    </row>
    <row r="5075" spans="3:30" hidden="1" x14ac:dyDescent="0.25">
      <c r="D5075" s="1">
        <v>0.20833333333333334</v>
      </c>
      <c r="E5075">
        <v>12739</v>
      </c>
      <c r="F5075">
        <v>12751</v>
      </c>
      <c r="G5075">
        <v>12736</v>
      </c>
      <c r="H5075">
        <v>12739</v>
      </c>
      <c r="Z5075"/>
      <c r="AA5075"/>
      <c r="AC5075"/>
      <c r="AD5075"/>
    </row>
    <row r="5076" spans="3:30" hidden="1" x14ac:dyDescent="0.25">
      <c r="D5076" s="1">
        <v>0.25</v>
      </c>
      <c r="E5076">
        <v>12738</v>
      </c>
      <c r="F5076">
        <v>12743</v>
      </c>
      <c r="G5076">
        <v>12729</v>
      </c>
      <c r="H5076">
        <v>12738</v>
      </c>
      <c r="Z5076"/>
      <c r="AA5076"/>
      <c r="AC5076"/>
      <c r="AD5076"/>
    </row>
    <row r="5077" spans="3:30" hidden="1" x14ac:dyDescent="0.25">
      <c r="D5077" s="1">
        <v>0.29166666666666669</v>
      </c>
      <c r="E5077">
        <v>12739</v>
      </c>
      <c r="F5077">
        <v>12752</v>
      </c>
      <c r="G5077">
        <v>12738</v>
      </c>
      <c r="H5077">
        <v>12745</v>
      </c>
      <c r="Z5077"/>
      <c r="AA5077"/>
      <c r="AC5077"/>
      <c r="AD5077"/>
    </row>
    <row r="5078" spans="3:30" x14ac:dyDescent="0.25">
      <c r="D5078" s="2">
        <v>0.33333333333333331</v>
      </c>
      <c r="E5078">
        <v>12747</v>
      </c>
      <c r="F5078">
        <v>12753</v>
      </c>
      <c r="G5078">
        <v>12728</v>
      </c>
      <c r="H5078">
        <v>12749</v>
      </c>
      <c r="J5078">
        <v>2</v>
      </c>
      <c r="K5078">
        <v>0</v>
      </c>
      <c r="L5078">
        <v>25</v>
      </c>
      <c r="M5078">
        <v>-201</v>
      </c>
      <c r="R5078">
        <f>MAX(F5076:F5092)</f>
        <v>12787</v>
      </c>
      <c r="W5078">
        <f t="shared" ref="W5078:W5092" si="1771">ABS(M5078)</f>
        <v>201</v>
      </c>
      <c r="X5078">
        <f t="shared" ref="X5078:X5092" si="1772">ABS(J5078)</f>
        <v>2</v>
      </c>
      <c r="Y5078">
        <f t="shared" ref="Y5078:Y5092" si="1773">IF(R5078&lt;1000,ABS(R5078),0)</f>
        <v>0</v>
      </c>
      <c r="Z5078" s="22">
        <f t="shared" ref="Z5078:Z5092" si="1774">IF(N5078=1,0,ABS(N5078))</f>
        <v>0</v>
      </c>
      <c r="AA5078" s="22">
        <f t="shared" ref="AA5078:AA5092" si="1775">ABS(O5078)</f>
        <v>0</v>
      </c>
      <c r="AB5078">
        <f t="shared" ref="AB5078:AB5092" si="1776">IF(N5078=1,1,0)</f>
        <v>0</v>
      </c>
      <c r="AC5078" s="22">
        <f t="shared" ref="AC5078:AC5092" si="1777">IF(N5078=1,ABS(N5079),0)</f>
        <v>0</v>
      </c>
      <c r="AD5078" s="22">
        <f t="shared" ref="AD5078:AD5092" si="1778">IF(N5078=1,0,ABS(O5079))</f>
        <v>0.52941176470588236</v>
      </c>
    </row>
    <row r="5079" spans="3:30" x14ac:dyDescent="0.25">
      <c r="D5079" s="2">
        <v>0.375</v>
      </c>
      <c r="E5079">
        <v>12749</v>
      </c>
      <c r="F5079">
        <v>12759</v>
      </c>
      <c r="G5079">
        <v>12714</v>
      </c>
      <c r="H5079">
        <v>12721</v>
      </c>
      <c r="J5079">
        <v>-28</v>
      </c>
      <c r="K5079">
        <f t="shared" ref="K5079:K5092" si="1779">K5078+J5080</f>
        <v>28</v>
      </c>
      <c r="L5079">
        <v>45</v>
      </c>
      <c r="N5079">
        <v>0</v>
      </c>
      <c r="O5079">
        <f>J5085/R5057</f>
        <v>-0.52941176470588236</v>
      </c>
      <c r="R5079">
        <f>MIN(G5076:G5092)</f>
        <v>12545</v>
      </c>
      <c r="W5079">
        <f t="shared" si="1771"/>
        <v>0</v>
      </c>
      <c r="X5079">
        <f t="shared" si="1772"/>
        <v>28</v>
      </c>
      <c r="Y5079">
        <f t="shared" si="1773"/>
        <v>0</v>
      </c>
      <c r="Z5079" s="22">
        <f t="shared" si="1774"/>
        <v>0</v>
      </c>
      <c r="AA5079" s="22">
        <f t="shared" si="1775"/>
        <v>0.52941176470588236</v>
      </c>
      <c r="AB5079">
        <f t="shared" si="1776"/>
        <v>0</v>
      </c>
      <c r="AC5079" s="22">
        <f t="shared" si="1777"/>
        <v>0</v>
      </c>
      <c r="AD5079" s="22">
        <f t="shared" si="1778"/>
        <v>0</v>
      </c>
    </row>
    <row r="5080" spans="3:30" x14ac:dyDescent="0.25">
      <c r="D5080" s="1">
        <v>0.41666666666666669</v>
      </c>
      <c r="E5080">
        <v>12721</v>
      </c>
      <c r="F5080">
        <v>12767</v>
      </c>
      <c r="G5080">
        <v>12696</v>
      </c>
      <c r="H5080">
        <v>12749</v>
      </c>
      <c r="J5080">
        <v>28</v>
      </c>
      <c r="K5080">
        <f t="shared" si="1779"/>
        <v>51</v>
      </c>
      <c r="L5080">
        <v>71</v>
      </c>
      <c r="R5080">
        <f>R5078-R5079</f>
        <v>242</v>
      </c>
      <c r="W5080">
        <f t="shared" si="1771"/>
        <v>0</v>
      </c>
      <c r="X5080">
        <f t="shared" si="1772"/>
        <v>28</v>
      </c>
      <c r="Y5080">
        <f t="shared" si="1773"/>
        <v>242</v>
      </c>
      <c r="Z5080" s="22">
        <f t="shared" si="1774"/>
        <v>0</v>
      </c>
      <c r="AA5080" s="22">
        <f t="shared" si="1775"/>
        <v>0</v>
      </c>
      <c r="AB5080">
        <f t="shared" si="1776"/>
        <v>0</v>
      </c>
      <c r="AC5080" s="22">
        <f t="shared" si="1777"/>
        <v>0</v>
      </c>
      <c r="AD5080" s="22">
        <f t="shared" si="1778"/>
        <v>0</v>
      </c>
    </row>
    <row r="5081" spans="3:30" x14ac:dyDescent="0.25">
      <c r="D5081" s="1">
        <v>0.45833333333333331</v>
      </c>
      <c r="E5081">
        <v>12749</v>
      </c>
      <c r="F5081">
        <v>12787</v>
      </c>
      <c r="G5081">
        <v>12747</v>
      </c>
      <c r="H5081">
        <v>12772</v>
      </c>
      <c r="J5081">
        <v>23</v>
      </c>
      <c r="K5081">
        <f t="shared" si="1779"/>
        <v>30</v>
      </c>
      <c r="L5081">
        <v>40</v>
      </c>
      <c r="W5081">
        <f t="shared" si="1771"/>
        <v>0</v>
      </c>
      <c r="X5081">
        <f t="shared" si="1772"/>
        <v>23</v>
      </c>
      <c r="Y5081">
        <f t="shared" si="1773"/>
        <v>0</v>
      </c>
      <c r="Z5081" s="22">
        <f t="shared" si="1774"/>
        <v>0</v>
      </c>
      <c r="AA5081" s="22">
        <f t="shared" si="1775"/>
        <v>0</v>
      </c>
      <c r="AB5081">
        <f t="shared" si="1776"/>
        <v>0</v>
      </c>
      <c r="AC5081" s="22">
        <f t="shared" si="1777"/>
        <v>0</v>
      </c>
      <c r="AD5081" s="22">
        <f t="shared" si="1778"/>
        <v>0</v>
      </c>
    </row>
    <row r="5082" spans="3:30" x14ac:dyDescent="0.25">
      <c r="D5082" s="1">
        <v>0.5</v>
      </c>
      <c r="E5082">
        <v>12772</v>
      </c>
      <c r="F5082">
        <v>12773</v>
      </c>
      <c r="G5082">
        <v>12737</v>
      </c>
      <c r="H5082">
        <v>12751</v>
      </c>
      <c r="J5082">
        <v>-21</v>
      </c>
      <c r="K5082">
        <f t="shared" si="1779"/>
        <v>44</v>
      </c>
      <c r="L5082">
        <v>36</v>
      </c>
      <c r="W5082">
        <f t="shared" si="1771"/>
        <v>0</v>
      </c>
      <c r="X5082">
        <f t="shared" si="1772"/>
        <v>21</v>
      </c>
      <c r="Y5082">
        <f t="shared" si="1773"/>
        <v>0</v>
      </c>
      <c r="Z5082" s="22">
        <f t="shared" si="1774"/>
        <v>0</v>
      </c>
      <c r="AA5082" s="22">
        <f t="shared" si="1775"/>
        <v>0</v>
      </c>
      <c r="AB5082">
        <f t="shared" si="1776"/>
        <v>0</v>
      </c>
      <c r="AC5082" s="22">
        <f t="shared" si="1777"/>
        <v>0</v>
      </c>
      <c r="AD5082" s="22">
        <f t="shared" si="1778"/>
        <v>0</v>
      </c>
    </row>
    <row r="5083" spans="3:30" x14ac:dyDescent="0.25">
      <c r="C5083">
        <v>1</v>
      </c>
      <c r="D5083" s="1">
        <v>0.54166666666666663</v>
      </c>
      <c r="E5083">
        <v>12751</v>
      </c>
      <c r="F5083">
        <v>12765</v>
      </c>
      <c r="G5083">
        <v>12748</v>
      </c>
      <c r="H5083">
        <v>12765</v>
      </c>
      <c r="J5083">
        <v>14</v>
      </c>
      <c r="K5083">
        <f t="shared" si="1779"/>
        <v>43</v>
      </c>
      <c r="L5083">
        <v>17</v>
      </c>
      <c r="W5083">
        <f t="shared" si="1771"/>
        <v>0</v>
      </c>
      <c r="X5083">
        <f t="shared" si="1772"/>
        <v>14</v>
      </c>
      <c r="Y5083">
        <f t="shared" si="1773"/>
        <v>0</v>
      </c>
      <c r="Z5083" s="22">
        <f t="shared" si="1774"/>
        <v>0</v>
      </c>
      <c r="AA5083" s="22">
        <f t="shared" si="1775"/>
        <v>0</v>
      </c>
      <c r="AB5083">
        <f t="shared" si="1776"/>
        <v>0</v>
      </c>
      <c r="AC5083" s="22">
        <f t="shared" si="1777"/>
        <v>0</v>
      </c>
      <c r="AD5083" s="22">
        <f t="shared" si="1778"/>
        <v>0</v>
      </c>
    </row>
    <row r="5084" spans="3:30" x14ac:dyDescent="0.25">
      <c r="D5084" s="1">
        <v>0.58333333333333337</v>
      </c>
      <c r="E5084">
        <v>12764</v>
      </c>
      <c r="F5084">
        <v>12771</v>
      </c>
      <c r="G5084">
        <v>12762</v>
      </c>
      <c r="H5084">
        <v>12763</v>
      </c>
      <c r="J5084">
        <v>-1</v>
      </c>
      <c r="K5084">
        <f t="shared" si="1779"/>
        <v>7</v>
      </c>
      <c r="L5084">
        <v>9</v>
      </c>
      <c r="W5084">
        <f t="shared" si="1771"/>
        <v>0</v>
      </c>
      <c r="X5084">
        <f t="shared" si="1772"/>
        <v>1</v>
      </c>
      <c r="Y5084">
        <f t="shared" si="1773"/>
        <v>0</v>
      </c>
      <c r="Z5084" s="22">
        <f t="shared" si="1774"/>
        <v>0</v>
      </c>
      <c r="AA5084" s="22">
        <f t="shared" si="1775"/>
        <v>0</v>
      </c>
      <c r="AB5084">
        <f t="shared" si="1776"/>
        <v>0</v>
      </c>
      <c r="AC5084" s="22">
        <f t="shared" si="1777"/>
        <v>0</v>
      </c>
      <c r="AD5084" s="22">
        <f t="shared" si="1778"/>
        <v>0</v>
      </c>
    </row>
    <row r="5085" spans="3:30" x14ac:dyDescent="0.25">
      <c r="D5085" s="1">
        <v>0.625</v>
      </c>
      <c r="E5085">
        <v>12763</v>
      </c>
      <c r="F5085">
        <v>12765</v>
      </c>
      <c r="G5085">
        <v>12727</v>
      </c>
      <c r="H5085">
        <v>12727</v>
      </c>
      <c r="J5085">
        <v>-36</v>
      </c>
      <c r="K5085">
        <f t="shared" si="1779"/>
        <v>-49</v>
      </c>
      <c r="L5085">
        <v>38</v>
      </c>
      <c r="W5085">
        <f t="shared" si="1771"/>
        <v>0</v>
      </c>
      <c r="X5085">
        <f t="shared" si="1772"/>
        <v>36</v>
      </c>
      <c r="Y5085">
        <f t="shared" si="1773"/>
        <v>0</v>
      </c>
      <c r="Z5085" s="22">
        <f t="shared" si="1774"/>
        <v>0</v>
      </c>
      <c r="AA5085" s="22">
        <f t="shared" si="1775"/>
        <v>0</v>
      </c>
      <c r="AB5085">
        <f t="shared" si="1776"/>
        <v>0</v>
      </c>
      <c r="AC5085" s="22">
        <f t="shared" si="1777"/>
        <v>0</v>
      </c>
      <c r="AD5085" s="22">
        <f t="shared" si="1778"/>
        <v>0</v>
      </c>
    </row>
    <row r="5086" spans="3:30" x14ac:dyDescent="0.25">
      <c r="D5086" s="1">
        <v>0.66666666666666663</v>
      </c>
      <c r="E5086">
        <v>12727</v>
      </c>
      <c r="F5086">
        <v>12728</v>
      </c>
      <c r="G5086">
        <v>12662</v>
      </c>
      <c r="H5086">
        <v>12671</v>
      </c>
      <c r="J5086">
        <v>-56</v>
      </c>
      <c r="K5086">
        <f t="shared" si="1779"/>
        <v>-127</v>
      </c>
      <c r="L5086">
        <v>66</v>
      </c>
      <c r="W5086">
        <f t="shared" si="1771"/>
        <v>0</v>
      </c>
      <c r="X5086">
        <f t="shared" si="1772"/>
        <v>56</v>
      </c>
      <c r="Y5086">
        <f t="shared" si="1773"/>
        <v>0</v>
      </c>
      <c r="Z5086" s="22">
        <f t="shared" si="1774"/>
        <v>0</v>
      </c>
      <c r="AA5086" s="22">
        <f t="shared" si="1775"/>
        <v>0</v>
      </c>
      <c r="AB5086">
        <f t="shared" si="1776"/>
        <v>0</v>
      </c>
      <c r="AC5086" s="22">
        <f t="shared" si="1777"/>
        <v>0</v>
      </c>
      <c r="AD5086" s="22">
        <f t="shared" si="1778"/>
        <v>0</v>
      </c>
    </row>
    <row r="5087" spans="3:30" x14ac:dyDescent="0.25">
      <c r="D5087" s="1">
        <v>0.70833333333333337</v>
      </c>
      <c r="E5087">
        <v>12670</v>
      </c>
      <c r="F5087">
        <v>12693</v>
      </c>
      <c r="G5087">
        <v>12586</v>
      </c>
      <c r="H5087">
        <v>12592</v>
      </c>
      <c r="J5087">
        <v>-78</v>
      </c>
      <c r="K5087">
        <f t="shared" si="1779"/>
        <v>-74</v>
      </c>
      <c r="L5087">
        <v>107</v>
      </c>
      <c r="W5087">
        <f t="shared" si="1771"/>
        <v>0</v>
      </c>
      <c r="X5087">
        <f t="shared" si="1772"/>
        <v>78</v>
      </c>
      <c r="Y5087">
        <f t="shared" si="1773"/>
        <v>0</v>
      </c>
      <c r="Z5087" s="22">
        <f t="shared" si="1774"/>
        <v>0</v>
      </c>
      <c r="AA5087" s="22">
        <f t="shared" si="1775"/>
        <v>0</v>
      </c>
      <c r="AB5087">
        <f t="shared" si="1776"/>
        <v>0</v>
      </c>
      <c r="AC5087" s="22">
        <f t="shared" si="1777"/>
        <v>0</v>
      </c>
      <c r="AD5087" s="22">
        <f t="shared" si="1778"/>
        <v>0</v>
      </c>
    </row>
    <row r="5088" spans="3:30" x14ac:dyDescent="0.25">
      <c r="D5088" s="1">
        <v>0.75</v>
      </c>
      <c r="E5088">
        <v>12591</v>
      </c>
      <c r="F5088">
        <v>12652</v>
      </c>
      <c r="G5088">
        <v>12591</v>
      </c>
      <c r="H5088">
        <v>12644</v>
      </c>
      <c r="J5088">
        <v>53</v>
      </c>
      <c r="K5088">
        <f t="shared" si="1779"/>
        <v>-89</v>
      </c>
      <c r="L5088">
        <v>61</v>
      </c>
      <c r="W5088">
        <f t="shared" si="1771"/>
        <v>0</v>
      </c>
      <c r="X5088">
        <f t="shared" si="1772"/>
        <v>53</v>
      </c>
      <c r="Y5088">
        <f t="shared" si="1773"/>
        <v>0</v>
      </c>
      <c r="Z5088" s="22">
        <f t="shared" si="1774"/>
        <v>0</v>
      </c>
      <c r="AA5088" s="22">
        <f t="shared" si="1775"/>
        <v>0</v>
      </c>
      <c r="AB5088">
        <f t="shared" si="1776"/>
        <v>0</v>
      </c>
      <c r="AC5088" s="22">
        <f t="shared" si="1777"/>
        <v>0</v>
      </c>
      <c r="AD5088" s="22">
        <f t="shared" si="1778"/>
        <v>0</v>
      </c>
    </row>
    <row r="5089" spans="4:30" x14ac:dyDescent="0.25">
      <c r="D5089" s="1">
        <v>0.79166666666666663</v>
      </c>
      <c r="E5089">
        <v>12644</v>
      </c>
      <c r="F5089">
        <v>12644</v>
      </c>
      <c r="G5089">
        <v>12615</v>
      </c>
      <c r="H5089">
        <v>12629</v>
      </c>
      <c r="J5089">
        <v>-15</v>
      </c>
      <c r="K5089">
        <f t="shared" si="1779"/>
        <v>-124</v>
      </c>
      <c r="L5089">
        <v>29</v>
      </c>
      <c r="W5089">
        <f t="shared" si="1771"/>
        <v>0</v>
      </c>
      <c r="X5089">
        <f t="shared" si="1772"/>
        <v>15</v>
      </c>
      <c r="Y5089">
        <f t="shared" si="1773"/>
        <v>0</v>
      </c>
      <c r="Z5089" s="22">
        <f t="shared" si="1774"/>
        <v>0</v>
      </c>
      <c r="AA5089" s="22">
        <f t="shared" si="1775"/>
        <v>0</v>
      </c>
      <c r="AB5089">
        <f t="shared" si="1776"/>
        <v>0</v>
      </c>
      <c r="AC5089" s="22">
        <f t="shared" si="1777"/>
        <v>0</v>
      </c>
      <c r="AD5089" s="22">
        <f t="shared" si="1778"/>
        <v>0</v>
      </c>
    </row>
    <row r="5090" spans="4:30" x14ac:dyDescent="0.25">
      <c r="D5090" s="1">
        <v>0.83333333333333337</v>
      </c>
      <c r="E5090">
        <v>12629</v>
      </c>
      <c r="F5090">
        <v>12631</v>
      </c>
      <c r="G5090">
        <v>12591</v>
      </c>
      <c r="H5090">
        <v>12594</v>
      </c>
      <c r="J5090">
        <v>-35</v>
      </c>
      <c r="K5090">
        <f t="shared" si="1779"/>
        <v>-142</v>
      </c>
      <c r="L5090">
        <v>40</v>
      </c>
      <c r="W5090">
        <f t="shared" si="1771"/>
        <v>0</v>
      </c>
      <c r="X5090">
        <f t="shared" si="1772"/>
        <v>35</v>
      </c>
      <c r="Y5090">
        <f t="shared" si="1773"/>
        <v>0</v>
      </c>
      <c r="Z5090" s="22">
        <f t="shared" si="1774"/>
        <v>0</v>
      </c>
      <c r="AA5090" s="22">
        <f t="shared" si="1775"/>
        <v>0</v>
      </c>
      <c r="AB5090">
        <f t="shared" si="1776"/>
        <v>0</v>
      </c>
      <c r="AC5090" s="22">
        <f t="shared" si="1777"/>
        <v>0</v>
      </c>
      <c r="AD5090" s="22">
        <f t="shared" si="1778"/>
        <v>0</v>
      </c>
    </row>
    <row r="5091" spans="4:30" x14ac:dyDescent="0.25">
      <c r="D5091" s="1">
        <v>0.875</v>
      </c>
      <c r="E5091">
        <v>12594</v>
      </c>
      <c r="F5091">
        <v>12609</v>
      </c>
      <c r="G5091">
        <v>12554</v>
      </c>
      <c r="H5091">
        <v>12576</v>
      </c>
      <c r="J5091">
        <v>-18</v>
      </c>
      <c r="K5091">
        <f t="shared" si="1779"/>
        <v>-173</v>
      </c>
      <c r="L5091">
        <v>55</v>
      </c>
      <c r="W5091">
        <f t="shared" si="1771"/>
        <v>0</v>
      </c>
      <c r="X5091">
        <f t="shared" si="1772"/>
        <v>18</v>
      </c>
      <c r="Y5091">
        <f t="shared" si="1773"/>
        <v>0</v>
      </c>
      <c r="Z5091" s="22">
        <f t="shared" si="1774"/>
        <v>0</v>
      </c>
      <c r="AA5091" s="22">
        <f t="shared" si="1775"/>
        <v>0</v>
      </c>
      <c r="AB5091">
        <f t="shared" si="1776"/>
        <v>0</v>
      </c>
      <c r="AC5091" s="22">
        <f t="shared" si="1777"/>
        <v>0</v>
      </c>
      <c r="AD5091" s="22">
        <f t="shared" si="1778"/>
        <v>0</v>
      </c>
    </row>
    <row r="5092" spans="4:30" x14ac:dyDescent="0.25">
      <c r="D5092" s="2">
        <v>0.91666666666666663</v>
      </c>
      <c r="E5092">
        <v>12577</v>
      </c>
      <c r="F5092">
        <v>12587</v>
      </c>
      <c r="G5092">
        <v>12545</v>
      </c>
      <c r="H5092">
        <v>12546</v>
      </c>
      <c r="J5092">
        <v>-31</v>
      </c>
      <c r="K5092">
        <f t="shared" si="1779"/>
        <v>-173</v>
      </c>
      <c r="L5092">
        <v>42</v>
      </c>
      <c r="W5092">
        <f t="shared" si="1771"/>
        <v>0</v>
      </c>
      <c r="X5092">
        <f t="shared" si="1772"/>
        <v>31</v>
      </c>
      <c r="Y5092">
        <f t="shared" si="1773"/>
        <v>0</v>
      </c>
      <c r="Z5092" s="22">
        <f t="shared" si="1774"/>
        <v>0</v>
      </c>
      <c r="AA5092" s="22">
        <f t="shared" si="1775"/>
        <v>0</v>
      </c>
      <c r="AB5092">
        <f t="shared" si="1776"/>
        <v>0</v>
      </c>
      <c r="AC5092" s="22">
        <f t="shared" si="1777"/>
        <v>0</v>
      </c>
      <c r="AD5092" s="22">
        <f t="shared" si="1778"/>
        <v>0</v>
      </c>
    </row>
    <row r="5093" spans="4:30" hidden="1" x14ac:dyDescent="0.25">
      <c r="D5093" s="1">
        <v>0.95833333333333337</v>
      </c>
      <c r="E5093">
        <v>12547</v>
      </c>
      <c r="F5093">
        <v>12568</v>
      </c>
      <c r="G5093">
        <v>12534</v>
      </c>
      <c r="H5093">
        <v>12541</v>
      </c>
      <c r="Z5093"/>
      <c r="AA5093"/>
      <c r="AC5093"/>
      <c r="AD5093"/>
    </row>
    <row r="5094" spans="4:30" hidden="1" x14ac:dyDescent="0.25">
      <c r="D5094" s="1">
        <v>4.1666666666666664E-2</v>
      </c>
      <c r="E5094">
        <v>12538</v>
      </c>
      <c r="F5094">
        <v>12574</v>
      </c>
      <c r="G5094">
        <v>12534</v>
      </c>
      <c r="H5094">
        <v>12573</v>
      </c>
      <c r="Z5094"/>
      <c r="AA5094"/>
      <c r="AC5094"/>
      <c r="AD5094"/>
    </row>
    <row r="5095" spans="4:30" hidden="1" x14ac:dyDescent="0.25">
      <c r="D5095" s="1">
        <v>8.3333333333333329E-2</v>
      </c>
      <c r="E5095">
        <v>12573</v>
      </c>
      <c r="F5095">
        <v>12580</v>
      </c>
      <c r="G5095">
        <v>12568</v>
      </c>
      <c r="H5095">
        <v>12578</v>
      </c>
      <c r="Z5095"/>
      <c r="AA5095"/>
      <c r="AC5095"/>
      <c r="AD5095"/>
    </row>
    <row r="5096" spans="4:30" hidden="1" x14ac:dyDescent="0.25">
      <c r="D5096" s="1">
        <v>0.125</v>
      </c>
      <c r="E5096">
        <v>12576</v>
      </c>
      <c r="F5096">
        <v>12592</v>
      </c>
      <c r="G5096">
        <v>12567</v>
      </c>
      <c r="H5096">
        <v>12571</v>
      </c>
      <c r="Z5096"/>
      <c r="AA5096"/>
      <c r="AC5096"/>
      <c r="AD5096"/>
    </row>
    <row r="5097" spans="4:30" hidden="1" x14ac:dyDescent="0.25">
      <c r="D5097" s="1">
        <v>0.16666666666666666</v>
      </c>
      <c r="E5097">
        <v>12570</v>
      </c>
      <c r="F5097">
        <v>12587</v>
      </c>
      <c r="G5097">
        <v>12562</v>
      </c>
      <c r="H5097">
        <v>12587</v>
      </c>
      <c r="Z5097"/>
      <c r="AA5097"/>
      <c r="AC5097"/>
      <c r="AD5097"/>
    </row>
    <row r="5098" spans="4:30" hidden="1" x14ac:dyDescent="0.25">
      <c r="D5098" s="1">
        <v>0.20833333333333334</v>
      </c>
      <c r="E5098">
        <v>12588</v>
      </c>
      <c r="F5098">
        <v>12597</v>
      </c>
      <c r="G5098">
        <v>12585</v>
      </c>
      <c r="H5098">
        <v>12587</v>
      </c>
      <c r="Z5098"/>
      <c r="AA5098"/>
      <c r="AC5098"/>
      <c r="AD5098"/>
    </row>
    <row r="5099" spans="4:30" hidden="1" x14ac:dyDescent="0.25">
      <c r="D5099" s="1">
        <v>0.25</v>
      </c>
      <c r="E5099">
        <v>12585</v>
      </c>
      <c r="F5099">
        <v>12587</v>
      </c>
      <c r="G5099">
        <v>12576</v>
      </c>
      <c r="H5099">
        <v>12582</v>
      </c>
      <c r="Z5099"/>
      <c r="AA5099"/>
      <c r="AC5099"/>
      <c r="AD5099"/>
    </row>
    <row r="5100" spans="4:30" hidden="1" x14ac:dyDescent="0.25">
      <c r="D5100" s="1">
        <v>0.29166666666666669</v>
      </c>
      <c r="E5100">
        <v>12582</v>
      </c>
      <c r="F5100">
        <v>12586</v>
      </c>
      <c r="G5100">
        <v>12581</v>
      </c>
      <c r="H5100">
        <v>12586</v>
      </c>
      <c r="Z5100"/>
      <c r="AA5100"/>
      <c r="AC5100"/>
      <c r="AD5100"/>
    </row>
    <row r="5101" spans="4:30" x14ac:dyDescent="0.25">
      <c r="D5101" s="2">
        <v>0.33333333333333331</v>
      </c>
      <c r="E5101">
        <v>12585</v>
      </c>
      <c r="F5101">
        <v>12589</v>
      </c>
      <c r="G5101">
        <v>12563</v>
      </c>
      <c r="H5101">
        <v>12568</v>
      </c>
      <c r="J5101">
        <v>-17</v>
      </c>
      <c r="K5101">
        <v>0</v>
      </c>
      <c r="L5101">
        <v>26</v>
      </c>
      <c r="M5101">
        <v>27</v>
      </c>
      <c r="R5101">
        <f>MAX(F5099:F5115)</f>
        <v>12642</v>
      </c>
      <c r="W5101">
        <f t="shared" ref="W5101:W5115" si="1780">ABS(M5101)</f>
        <v>27</v>
      </c>
      <c r="X5101">
        <f t="shared" ref="X5101:X5115" si="1781">ABS(J5101)</f>
        <v>17</v>
      </c>
      <c r="Y5101">
        <f t="shared" ref="Y5101:Y5115" si="1782">IF(R5101&lt;1000,ABS(R5101),0)</f>
        <v>0</v>
      </c>
      <c r="Z5101" s="22">
        <f t="shared" ref="Z5101:Z5115" si="1783">IF(N5101=1,0,ABS(N5101))</f>
        <v>0</v>
      </c>
      <c r="AA5101" s="22">
        <f t="shared" ref="AA5101:AA5115" si="1784">ABS(O5101)</f>
        <v>0</v>
      </c>
      <c r="AB5101">
        <f t="shared" ref="AB5101:AB5115" si="1785">IF(N5101=1,1,0)</f>
        <v>0</v>
      </c>
      <c r="AC5101" s="22">
        <f t="shared" ref="AC5101:AC5115" si="1786">IF(N5101=1,ABS(N5102),0)</f>
        <v>0</v>
      </c>
      <c r="AD5101" s="22">
        <f t="shared" ref="AD5101:AD5115" si="1787">IF(N5101=1,0,ABS(O5102))</f>
        <v>0.24793388429752067</v>
      </c>
    </row>
    <row r="5102" spans="4:30" x14ac:dyDescent="0.25">
      <c r="D5102" s="2">
        <v>0.375</v>
      </c>
      <c r="E5102">
        <v>12569</v>
      </c>
      <c r="F5102">
        <v>12634</v>
      </c>
      <c r="G5102">
        <v>12569</v>
      </c>
      <c r="H5102">
        <v>12629</v>
      </c>
      <c r="J5102">
        <v>60</v>
      </c>
      <c r="K5102">
        <f t="shared" ref="K5102:K5115" si="1788">K5101+J5103</f>
        <v>-40</v>
      </c>
      <c r="L5102">
        <v>65</v>
      </c>
      <c r="N5102">
        <v>0</v>
      </c>
      <c r="O5102">
        <f>J5102/R5080</f>
        <v>0.24793388429752067</v>
      </c>
      <c r="R5102">
        <f>MIN(G5099:G5115)</f>
        <v>12490</v>
      </c>
      <c r="W5102">
        <f t="shared" si="1780"/>
        <v>0</v>
      </c>
      <c r="X5102">
        <f t="shared" si="1781"/>
        <v>60</v>
      </c>
      <c r="Y5102">
        <f t="shared" si="1782"/>
        <v>0</v>
      </c>
      <c r="Z5102" s="22">
        <f t="shared" si="1783"/>
        <v>0</v>
      </c>
      <c r="AA5102" s="22">
        <f t="shared" si="1784"/>
        <v>0.24793388429752067</v>
      </c>
      <c r="AB5102">
        <f t="shared" si="1785"/>
        <v>0</v>
      </c>
      <c r="AC5102" s="22">
        <f t="shared" si="1786"/>
        <v>0</v>
      </c>
      <c r="AD5102" s="22">
        <f t="shared" si="1787"/>
        <v>0</v>
      </c>
    </row>
    <row r="5103" spans="4:30" x14ac:dyDescent="0.25">
      <c r="D5103" s="1">
        <v>0.41666666666666669</v>
      </c>
      <c r="E5103">
        <v>12628</v>
      </c>
      <c r="F5103">
        <v>12642</v>
      </c>
      <c r="G5103">
        <v>12565</v>
      </c>
      <c r="H5103">
        <v>12588</v>
      </c>
      <c r="J5103">
        <v>-40</v>
      </c>
      <c r="K5103">
        <f t="shared" si="1788"/>
        <v>-40</v>
      </c>
      <c r="L5103">
        <v>77</v>
      </c>
      <c r="R5103">
        <f>R5101-R5102</f>
        <v>152</v>
      </c>
      <c r="W5103">
        <f t="shared" si="1780"/>
        <v>0</v>
      </c>
      <c r="X5103">
        <f t="shared" si="1781"/>
        <v>40</v>
      </c>
      <c r="Y5103">
        <f t="shared" si="1782"/>
        <v>152</v>
      </c>
      <c r="Z5103" s="22">
        <f t="shared" si="1783"/>
        <v>0</v>
      </c>
      <c r="AA5103" s="22">
        <f t="shared" si="1784"/>
        <v>0</v>
      </c>
      <c r="AB5103">
        <f t="shared" si="1785"/>
        <v>0</v>
      </c>
      <c r="AC5103" s="22">
        <f t="shared" si="1786"/>
        <v>0</v>
      </c>
      <c r="AD5103" s="22">
        <f t="shared" si="1787"/>
        <v>0</v>
      </c>
    </row>
    <row r="5104" spans="4:30" x14ac:dyDescent="0.25">
      <c r="D5104" s="1">
        <v>0.45833333333333331</v>
      </c>
      <c r="E5104">
        <v>12588</v>
      </c>
      <c r="F5104">
        <v>12600</v>
      </c>
      <c r="G5104">
        <v>12557</v>
      </c>
      <c r="H5104">
        <v>12588</v>
      </c>
      <c r="J5104">
        <v>0</v>
      </c>
      <c r="K5104">
        <f t="shared" si="1788"/>
        <v>-130</v>
      </c>
      <c r="L5104">
        <v>43</v>
      </c>
      <c r="W5104">
        <f t="shared" si="1780"/>
        <v>0</v>
      </c>
      <c r="X5104">
        <f t="shared" si="1781"/>
        <v>0</v>
      </c>
      <c r="Y5104">
        <f t="shared" si="1782"/>
        <v>0</v>
      </c>
      <c r="Z5104" s="22">
        <f t="shared" si="1783"/>
        <v>0</v>
      </c>
      <c r="AA5104" s="22">
        <f t="shared" si="1784"/>
        <v>0</v>
      </c>
      <c r="AB5104">
        <f t="shared" si="1785"/>
        <v>0</v>
      </c>
      <c r="AC5104" s="22">
        <f t="shared" si="1786"/>
        <v>0</v>
      </c>
      <c r="AD5104" s="22">
        <f t="shared" si="1787"/>
        <v>0</v>
      </c>
    </row>
    <row r="5105" spans="3:30" x14ac:dyDescent="0.25">
      <c r="D5105" s="1">
        <v>0.5</v>
      </c>
      <c r="E5105">
        <v>12587</v>
      </c>
      <c r="F5105">
        <v>12588</v>
      </c>
      <c r="G5105">
        <v>12490</v>
      </c>
      <c r="H5105">
        <v>12497</v>
      </c>
      <c r="J5105">
        <v>-90</v>
      </c>
      <c r="K5105">
        <f t="shared" si="1788"/>
        <v>-114</v>
      </c>
      <c r="L5105">
        <v>98</v>
      </c>
      <c r="W5105">
        <f t="shared" si="1780"/>
        <v>0</v>
      </c>
      <c r="X5105">
        <f t="shared" si="1781"/>
        <v>90</v>
      </c>
      <c r="Y5105">
        <f t="shared" si="1782"/>
        <v>0</v>
      </c>
      <c r="Z5105" s="22">
        <f t="shared" si="1783"/>
        <v>0</v>
      </c>
      <c r="AA5105" s="22">
        <f t="shared" si="1784"/>
        <v>0</v>
      </c>
      <c r="AB5105">
        <f t="shared" si="1785"/>
        <v>0</v>
      </c>
      <c r="AC5105" s="22">
        <f t="shared" si="1786"/>
        <v>0</v>
      </c>
      <c r="AD5105" s="22">
        <f t="shared" si="1787"/>
        <v>0</v>
      </c>
    </row>
    <row r="5106" spans="3:30" x14ac:dyDescent="0.25">
      <c r="C5106">
        <v>1</v>
      </c>
      <c r="D5106" s="1">
        <v>0.54166666666666663</v>
      </c>
      <c r="E5106">
        <v>12498</v>
      </c>
      <c r="F5106">
        <v>12530</v>
      </c>
      <c r="G5106">
        <v>12496</v>
      </c>
      <c r="H5106">
        <v>12514</v>
      </c>
      <c r="J5106">
        <v>16</v>
      </c>
      <c r="K5106">
        <f t="shared" si="1788"/>
        <v>-84</v>
      </c>
      <c r="L5106">
        <v>34</v>
      </c>
      <c r="W5106">
        <f t="shared" si="1780"/>
        <v>0</v>
      </c>
      <c r="X5106">
        <f t="shared" si="1781"/>
        <v>16</v>
      </c>
      <c r="Y5106">
        <f t="shared" si="1782"/>
        <v>0</v>
      </c>
      <c r="Z5106" s="22">
        <f t="shared" si="1783"/>
        <v>0</v>
      </c>
      <c r="AA5106" s="22">
        <f t="shared" si="1784"/>
        <v>0</v>
      </c>
      <c r="AB5106">
        <f t="shared" si="1785"/>
        <v>0</v>
      </c>
      <c r="AC5106" s="22">
        <f t="shared" si="1786"/>
        <v>0</v>
      </c>
      <c r="AD5106" s="22">
        <f t="shared" si="1787"/>
        <v>0</v>
      </c>
    </row>
    <row r="5107" spans="3:30" x14ac:dyDescent="0.25">
      <c r="D5107" s="1">
        <v>0.58333333333333337</v>
      </c>
      <c r="E5107">
        <v>12514</v>
      </c>
      <c r="F5107">
        <v>12562</v>
      </c>
      <c r="G5107">
        <v>12508</v>
      </c>
      <c r="H5107">
        <v>12544</v>
      </c>
      <c r="J5107">
        <v>30</v>
      </c>
      <c r="K5107">
        <f t="shared" si="1788"/>
        <v>-94</v>
      </c>
      <c r="L5107">
        <v>54</v>
      </c>
      <c r="W5107">
        <f t="shared" si="1780"/>
        <v>0</v>
      </c>
      <c r="X5107">
        <f t="shared" si="1781"/>
        <v>30</v>
      </c>
      <c r="Y5107">
        <f t="shared" si="1782"/>
        <v>0</v>
      </c>
      <c r="Z5107" s="22">
        <f t="shared" si="1783"/>
        <v>0</v>
      </c>
      <c r="AA5107" s="22">
        <f t="shared" si="1784"/>
        <v>0</v>
      </c>
      <c r="AB5107">
        <f t="shared" si="1785"/>
        <v>0</v>
      </c>
      <c r="AC5107" s="22">
        <f t="shared" si="1786"/>
        <v>0</v>
      </c>
      <c r="AD5107" s="22">
        <f t="shared" si="1787"/>
        <v>0</v>
      </c>
    </row>
    <row r="5108" spans="3:30" x14ac:dyDescent="0.25">
      <c r="D5108" s="1">
        <v>0.625</v>
      </c>
      <c r="E5108">
        <v>12544</v>
      </c>
      <c r="F5108">
        <v>12551</v>
      </c>
      <c r="G5108">
        <v>12517</v>
      </c>
      <c r="H5108">
        <v>12534</v>
      </c>
      <c r="J5108">
        <v>-10</v>
      </c>
      <c r="K5108">
        <f t="shared" si="1788"/>
        <v>-69</v>
      </c>
      <c r="L5108">
        <v>34</v>
      </c>
      <c r="W5108">
        <f t="shared" si="1780"/>
        <v>0</v>
      </c>
      <c r="X5108">
        <f t="shared" si="1781"/>
        <v>10</v>
      </c>
      <c r="Y5108">
        <f t="shared" si="1782"/>
        <v>0</v>
      </c>
      <c r="Z5108" s="22">
        <f t="shared" si="1783"/>
        <v>0</v>
      </c>
      <c r="AA5108" s="22">
        <f t="shared" si="1784"/>
        <v>0</v>
      </c>
      <c r="AB5108">
        <f t="shared" si="1785"/>
        <v>0</v>
      </c>
      <c r="AC5108" s="22">
        <f t="shared" si="1786"/>
        <v>0</v>
      </c>
      <c r="AD5108" s="22">
        <f t="shared" si="1787"/>
        <v>0</v>
      </c>
    </row>
    <row r="5109" spans="3:30" x14ac:dyDescent="0.25">
      <c r="D5109" s="1">
        <v>0.66666666666666663</v>
      </c>
      <c r="E5109">
        <v>12533</v>
      </c>
      <c r="F5109">
        <v>12584</v>
      </c>
      <c r="G5109">
        <v>12531</v>
      </c>
      <c r="H5109">
        <v>12558</v>
      </c>
      <c r="J5109">
        <v>25</v>
      </c>
      <c r="K5109">
        <f t="shared" si="1788"/>
        <v>-42</v>
      </c>
      <c r="L5109">
        <v>53</v>
      </c>
      <c r="W5109">
        <f t="shared" si="1780"/>
        <v>0</v>
      </c>
      <c r="X5109">
        <f t="shared" si="1781"/>
        <v>25</v>
      </c>
      <c r="Y5109">
        <f t="shared" si="1782"/>
        <v>0</v>
      </c>
      <c r="Z5109" s="22">
        <f t="shared" si="1783"/>
        <v>0</v>
      </c>
      <c r="AA5109" s="22">
        <f t="shared" si="1784"/>
        <v>0</v>
      </c>
      <c r="AB5109">
        <f t="shared" si="1785"/>
        <v>0</v>
      </c>
      <c r="AC5109" s="22">
        <f t="shared" si="1786"/>
        <v>0</v>
      </c>
      <c r="AD5109" s="22">
        <f t="shared" si="1787"/>
        <v>0</v>
      </c>
    </row>
    <row r="5110" spans="3:30" x14ac:dyDescent="0.25">
      <c r="D5110" s="1">
        <v>0.70833333333333337</v>
      </c>
      <c r="E5110">
        <v>12559</v>
      </c>
      <c r="F5110">
        <v>12616</v>
      </c>
      <c r="G5110">
        <v>12559</v>
      </c>
      <c r="H5110">
        <v>12586</v>
      </c>
      <c r="J5110">
        <v>27</v>
      </c>
      <c r="K5110">
        <f t="shared" si="1788"/>
        <v>-58</v>
      </c>
      <c r="L5110">
        <v>57</v>
      </c>
      <c r="W5110">
        <f t="shared" si="1780"/>
        <v>0</v>
      </c>
      <c r="X5110">
        <f t="shared" si="1781"/>
        <v>27</v>
      </c>
      <c r="Y5110">
        <f t="shared" si="1782"/>
        <v>0</v>
      </c>
      <c r="Z5110" s="22">
        <f t="shared" si="1783"/>
        <v>0</v>
      </c>
      <c r="AA5110" s="22">
        <f t="shared" si="1784"/>
        <v>0</v>
      </c>
      <c r="AB5110">
        <f t="shared" si="1785"/>
        <v>0</v>
      </c>
      <c r="AC5110" s="22">
        <f t="shared" si="1786"/>
        <v>0</v>
      </c>
      <c r="AD5110" s="22">
        <f t="shared" si="1787"/>
        <v>0</v>
      </c>
    </row>
    <row r="5111" spans="3:30" x14ac:dyDescent="0.25">
      <c r="D5111" s="1">
        <v>0.75</v>
      </c>
      <c r="E5111">
        <v>12587</v>
      </c>
      <c r="F5111">
        <v>12600</v>
      </c>
      <c r="G5111">
        <v>12567</v>
      </c>
      <c r="H5111">
        <v>12571</v>
      </c>
      <c r="J5111">
        <v>-16</v>
      </c>
      <c r="K5111">
        <f t="shared" si="1788"/>
        <v>-50</v>
      </c>
      <c r="L5111">
        <v>33</v>
      </c>
      <c r="W5111">
        <f t="shared" si="1780"/>
        <v>0</v>
      </c>
      <c r="X5111">
        <f t="shared" si="1781"/>
        <v>16</v>
      </c>
      <c r="Y5111">
        <f t="shared" si="1782"/>
        <v>0</v>
      </c>
      <c r="Z5111" s="22">
        <f t="shared" si="1783"/>
        <v>0</v>
      </c>
      <c r="AA5111" s="22">
        <f t="shared" si="1784"/>
        <v>0</v>
      </c>
      <c r="AB5111">
        <f t="shared" si="1785"/>
        <v>0</v>
      </c>
      <c r="AC5111" s="22">
        <f t="shared" si="1786"/>
        <v>0</v>
      </c>
      <c r="AD5111" s="22">
        <f t="shared" si="1787"/>
        <v>0</v>
      </c>
    </row>
    <row r="5112" spans="3:30" x14ac:dyDescent="0.25">
      <c r="D5112" s="1">
        <v>0.79166666666666663</v>
      </c>
      <c r="E5112">
        <v>12571</v>
      </c>
      <c r="F5112">
        <v>12590</v>
      </c>
      <c r="G5112">
        <v>12557</v>
      </c>
      <c r="H5112">
        <v>12579</v>
      </c>
      <c r="J5112">
        <v>8</v>
      </c>
      <c r="K5112">
        <f t="shared" si="1788"/>
        <v>-39</v>
      </c>
      <c r="L5112">
        <v>33</v>
      </c>
      <c r="W5112">
        <f t="shared" si="1780"/>
        <v>0</v>
      </c>
      <c r="X5112">
        <f t="shared" si="1781"/>
        <v>8</v>
      </c>
      <c r="Y5112">
        <f t="shared" si="1782"/>
        <v>0</v>
      </c>
      <c r="Z5112" s="22">
        <f t="shared" si="1783"/>
        <v>0</v>
      </c>
      <c r="AA5112" s="22">
        <f t="shared" si="1784"/>
        <v>0</v>
      </c>
      <c r="AB5112">
        <f t="shared" si="1785"/>
        <v>0</v>
      </c>
      <c r="AC5112" s="22">
        <f t="shared" si="1786"/>
        <v>0</v>
      </c>
      <c r="AD5112" s="22">
        <f t="shared" si="1787"/>
        <v>0</v>
      </c>
    </row>
    <row r="5113" spans="3:30" x14ac:dyDescent="0.25">
      <c r="D5113" s="1">
        <v>0.83333333333333337</v>
      </c>
      <c r="E5113">
        <v>12579</v>
      </c>
      <c r="F5113">
        <v>12600</v>
      </c>
      <c r="G5113">
        <v>12566</v>
      </c>
      <c r="H5113">
        <v>12590</v>
      </c>
      <c r="J5113">
        <v>11</v>
      </c>
      <c r="K5113">
        <f t="shared" si="1788"/>
        <v>-15</v>
      </c>
      <c r="L5113">
        <v>34</v>
      </c>
      <c r="W5113">
        <f t="shared" si="1780"/>
        <v>0</v>
      </c>
      <c r="X5113">
        <f t="shared" si="1781"/>
        <v>11</v>
      </c>
      <c r="Y5113">
        <f t="shared" si="1782"/>
        <v>0</v>
      </c>
      <c r="Z5113" s="22">
        <f t="shared" si="1783"/>
        <v>0</v>
      </c>
      <c r="AA5113" s="22">
        <f t="shared" si="1784"/>
        <v>0</v>
      </c>
      <c r="AB5113">
        <f t="shared" si="1785"/>
        <v>0</v>
      </c>
      <c r="AC5113" s="22">
        <f t="shared" si="1786"/>
        <v>0</v>
      </c>
      <c r="AD5113" s="22">
        <f t="shared" si="1787"/>
        <v>0</v>
      </c>
    </row>
    <row r="5114" spans="3:30" x14ac:dyDescent="0.25">
      <c r="D5114" s="1">
        <v>0.875</v>
      </c>
      <c r="E5114">
        <v>12591</v>
      </c>
      <c r="F5114">
        <v>12632</v>
      </c>
      <c r="G5114">
        <v>12591</v>
      </c>
      <c r="H5114">
        <v>12615</v>
      </c>
      <c r="J5114">
        <v>24</v>
      </c>
      <c r="K5114">
        <f t="shared" si="1788"/>
        <v>-17</v>
      </c>
      <c r="L5114">
        <v>41</v>
      </c>
      <c r="W5114">
        <f t="shared" si="1780"/>
        <v>0</v>
      </c>
      <c r="X5114">
        <f t="shared" si="1781"/>
        <v>24</v>
      </c>
      <c r="Y5114">
        <f t="shared" si="1782"/>
        <v>0</v>
      </c>
      <c r="Z5114" s="22">
        <f t="shared" si="1783"/>
        <v>0</v>
      </c>
      <c r="AA5114" s="22">
        <f t="shared" si="1784"/>
        <v>0</v>
      </c>
      <c r="AB5114">
        <f t="shared" si="1785"/>
        <v>0</v>
      </c>
      <c r="AC5114" s="22">
        <f t="shared" si="1786"/>
        <v>0</v>
      </c>
      <c r="AD5114" s="22">
        <f t="shared" si="1787"/>
        <v>0</v>
      </c>
    </row>
    <row r="5115" spans="3:30" x14ac:dyDescent="0.25">
      <c r="D5115" s="2">
        <v>0.91666666666666663</v>
      </c>
      <c r="E5115">
        <v>12614</v>
      </c>
      <c r="F5115">
        <v>12626</v>
      </c>
      <c r="G5115">
        <v>12603</v>
      </c>
      <c r="H5115">
        <v>12612</v>
      </c>
      <c r="J5115">
        <v>-2</v>
      </c>
      <c r="K5115">
        <f t="shared" si="1788"/>
        <v>-17</v>
      </c>
      <c r="L5115">
        <v>23</v>
      </c>
      <c r="W5115">
        <f t="shared" si="1780"/>
        <v>0</v>
      </c>
      <c r="X5115">
        <f t="shared" si="1781"/>
        <v>2</v>
      </c>
      <c r="Y5115">
        <f t="shared" si="1782"/>
        <v>0</v>
      </c>
      <c r="Z5115" s="22">
        <f t="shared" si="1783"/>
        <v>0</v>
      </c>
      <c r="AA5115" s="22">
        <f t="shared" si="1784"/>
        <v>0</v>
      </c>
      <c r="AB5115">
        <f t="shared" si="1785"/>
        <v>0</v>
      </c>
      <c r="AC5115" s="22">
        <f t="shared" si="1786"/>
        <v>0</v>
      </c>
      <c r="AD5115" s="22">
        <f t="shared" si="1787"/>
        <v>0</v>
      </c>
    </row>
    <row r="5116" spans="3:30" hidden="1" x14ac:dyDescent="0.25">
      <c r="D5116" s="1">
        <v>0.95833333333333337</v>
      </c>
      <c r="E5116">
        <v>12611</v>
      </c>
      <c r="F5116">
        <v>12614</v>
      </c>
      <c r="G5116">
        <v>12596</v>
      </c>
      <c r="H5116">
        <v>12603</v>
      </c>
      <c r="Z5116"/>
      <c r="AA5116"/>
      <c r="AC5116"/>
      <c r="AD5116"/>
    </row>
    <row r="5117" spans="3:30" hidden="1" x14ac:dyDescent="0.25">
      <c r="D5117" s="1">
        <v>4.1666666666666664E-2</v>
      </c>
      <c r="E5117">
        <v>12605</v>
      </c>
      <c r="F5117">
        <v>12613</v>
      </c>
      <c r="G5117">
        <v>12603</v>
      </c>
      <c r="H5117">
        <v>12612</v>
      </c>
      <c r="Z5117"/>
      <c r="AA5117"/>
      <c r="AC5117"/>
      <c r="AD5117"/>
    </row>
    <row r="5118" spans="3:30" hidden="1" x14ac:dyDescent="0.25">
      <c r="D5118" s="1">
        <v>8.3333333333333329E-2</v>
      </c>
      <c r="E5118">
        <v>12611</v>
      </c>
      <c r="F5118">
        <v>12613</v>
      </c>
      <c r="G5118">
        <v>12606</v>
      </c>
      <c r="H5118">
        <v>12609</v>
      </c>
      <c r="Z5118"/>
      <c r="AA5118"/>
      <c r="AC5118"/>
      <c r="AD5118"/>
    </row>
    <row r="5119" spans="3:30" hidden="1" x14ac:dyDescent="0.25">
      <c r="D5119" s="1">
        <v>0.125</v>
      </c>
      <c r="E5119">
        <v>12610</v>
      </c>
      <c r="F5119">
        <v>12612</v>
      </c>
      <c r="G5119">
        <v>12602</v>
      </c>
      <c r="H5119">
        <v>12603</v>
      </c>
      <c r="Z5119"/>
      <c r="AA5119"/>
      <c r="AC5119"/>
      <c r="AD5119"/>
    </row>
    <row r="5120" spans="3:30" hidden="1" x14ac:dyDescent="0.25">
      <c r="D5120" s="1">
        <v>0.16666666666666666</v>
      </c>
      <c r="E5120">
        <v>12603</v>
      </c>
      <c r="F5120">
        <v>12603</v>
      </c>
      <c r="G5120">
        <v>12590</v>
      </c>
      <c r="H5120">
        <v>12592</v>
      </c>
      <c r="Z5120"/>
      <c r="AA5120"/>
      <c r="AC5120"/>
      <c r="AD5120"/>
    </row>
    <row r="5121" spans="3:30" hidden="1" x14ac:dyDescent="0.25">
      <c r="D5121" s="1">
        <v>0.20833333333333334</v>
      </c>
      <c r="E5121">
        <v>12591</v>
      </c>
      <c r="F5121">
        <v>12599</v>
      </c>
      <c r="G5121">
        <v>12591</v>
      </c>
      <c r="H5121">
        <v>12598</v>
      </c>
      <c r="Z5121"/>
      <c r="AA5121"/>
      <c r="AC5121"/>
      <c r="AD5121"/>
    </row>
    <row r="5122" spans="3:30" hidden="1" x14ac:dyDescent="0.25">
      <c r="D5122" s="1">
        <v>0.25</v>
      </c>
      <c r="E5122">
        <v>12596</v>
      </c>
      <c r="F5122">
        <v>12607</v>
      </c>
      <c r="G5122">
        <v>12592</v>
      </c>
      <c r="H5122">
        <v>12606</v>
      </c>
      <c r="Z5122"/>
      <c r="AA5122"/>
      <c r="AC5122"/>
      <c r="AD5122"/>
    </row>
    <row r="5123" spans="3:30" hidden="1" x14ac:dyDescent="0.25">
      <c r="D5123" s="1">
        <v>0.29166666666666669</v>
      </c>
      <c r="E5123">
        <v>12606</v>
      </c>
      <c r="F5123">
        <v>12608</v>
      </c>
      <c r="G5123">
        <v>12600</v>
      </c>
      <c r="H5123">
        <v>12604</v>
      </c>
      <c r="Z5123"/>
      <c r="AA5123"/>
      <c r="AC5123"/>
      <c r="AD5123"/>
    </row>
    <row r="5124" spans="3:30" x14ac:dyDescent="0.25">
      <c r="D5124" s="2">
        <v>0.33333333333333331</v>
      </c>
      <c r="E5124">
        <v>12605</v>
      </c>
      <c r="F5124">
        <v>12625</v>
      </c>
      <c r="G5124">
        <v>12605</v>
      </c>
      <c r="H5124">
        <v>12625</v>
      </c>
      <c r="J5124">
        <v>20</v>
      </c>
      <c r="K5124">
        <v>0</v>
      </c>
      <c r="L5124">
        <v>20</v>
      </c>
      <c r="M5124">
        <v>26</v>
      </c>
      <c r="N5124">
        <v>1</v>
      </c>
      <c r="R5124">
        <f>MAX(F5122:F5138)</f>
        <v>12660</v>
      </c>
      <c r="W5124">
        <f t="shared" ref="W5124:W5138" si="1789">ABS(M5124)</f>
        <v>26</v>
      </c>
      <c r="X5124">
        <f t="shared" ref="X5124:X5138" si="1790">ABS(J5124)</f>
        <v>20</v>
      </c>
      <c r="Y5124">
        <f t="shared" ref="Y5124:Y5138" si="1791">IF(R5124&lt;1000,ABS(R5124),0)</f>
        <v>0</v>
      </c>
      <c r="Z5124" s="22">
        <f t="shared" ref="Z5124:Z5138" si="1792">IF(N5124=1,0,ABS(N5124))</f>
        <v>0</v>
      </c>
      <c r="AA5124" s="22">
        <f t="shared" ref="AA5124:AA5138" si="1793">ABS(O5124)</f>
        <v>0</v>
      </c>
      <c r="AB5124">
        <f t="shared" ref="AB5124:AB5138" si="1794">IF(N5124=1,1,0)</f>
        <v>1</v>
      </c>
      <c r="AC5124" s="22">
        <f t="shared" ref="AC5124:AC5138" si="1795">IF(N5124=1,ABS(N5125),0)</f>
        <v>0.17105263157894737</v>
      </c>
      <c r="AD5124" s="22">
        <f t="shared" ref="AD5124:AD5138" si="1796">IF(N5124=1,0,ABS(O5125))</f>
        <v>0</v>
      </c>
    </row>
    <row r="5125" spans="3:30" x14ac:dyDescent="0.25">
      <c r="D5125" s="2">
        <v>0.375</v>
      </c>
      <c r="E5125">
        <v>12623</v>
      </c>
      <c r="F5125">
        <v>12625</v>
      </c>
      <c r="G5125">
        <v>12601</v>
      </c>
      <c r="H5125">
        <v>12614</v>
      </c>
      <c r="J5125">
        <v>-9</v>
      </c>
      <c r="K5125">
        <f t="shared" ref="K5125:K5138" si="1797">K5124+J5126</f>
        <v>11</v>
      </c>
      <c r="L5125">
        <v>24</v>
      </c>
      <c r="N5125">
        <f>M5124/R5103</f>
        <v>0.17105263157894737</v>
      </c>
      <c r="O5125">
        <f>J5129/R5103</f>
        <v>-0.18421052631578946</v>
      </c>
      <c r="R5125">
        <f>MIN(G5122:G5138)</f>
        <v>12592</v>
      </c>
      <c r="W5125">
        <f t="shared" si="1789"/>
        <v>0</v>
      </c>
      <c r="X5125">
        <f t="shared" si="1790"/>
        <v>9</v>
      </c>
      <c r="Y5125">
        <f t="shared" si="1791"/>
        <v>0</v>
      </c>
      <c r="Z5125" s="22">
        <f t="shared" si="1792"/>
        <v>0.17105263157894737</v>
      </c>
      <c r="AA5125" s="22">
        <f t="shared" si="1793"/>
        <v>0.18421052631578946</v>
      </c>
      <c r="AB5125">
        <f t="shared" si="1794"/>
        <v>0</v>
      </c>
      <c r="AC5125" s="22">
        <f t="shared" si="1795"/>
        <v>0</v>
      </c>
      <c r="AD5125" s="22">
        <f t="shared" si="1796"/>
        <v>0</v>
      </c>
    </row>
    <row r="5126" spans="3:30" x14ac:dyDescent="0.25">
      <c r="D5126" s="1">
        <v>0.41666666666666669</v>
      </c>
      <c r="E5126">
        <v>12615</v>
      </c>
      <c r="F5126">
        <v>12637</v>
      </c>
      <c r="G5126">
        <v>12593</v>
      </c>
      <c r="H5126">
        <v>12626</v>
      </c>
      <c r="J5126">
        <v>11</v>
      </c>
      <c r="K5126">
        <f t="shared" si="1797"/>
        <v>12</v>
      </c>
      <c r="L5126">
        <v>44</v>
      </c>
      <c r="R5126">
        <f>R5124-R5125</f>
        <v>68</v>
      </c>
      <c r="W5126">
        <f t="shared" si="1789"/>
        <v>0</v>
      </c>
      <c r="X5126">
        <f t="shared" si="1790"/>
        <v>11</v>
      </c>
      <c r="Y5126">
        <f t="shared" si="1791"/>
        <v>68</v>
      </c>
      <c r="Z5126" s="22">
        <f t="shared" si="1792"/>
        <v>0</v>
      </c>
      <c r="AA5126" s="22">
        <f t="shared" si="1793"/>
        <v>0</v>
      </c>
      <c r="AB5126">
        <f t="shared" si="1794"/>
        <v>0</v>
      </c>
      <c r="AC5126" s="22">
        <f t="shared" si="1795"/>
        <v>0</v>
      </c>
      <c r="AD5126" s="22">
        <f t="shared" si="1796"/>
        <v>0</v>
      </c>
    </row>
    <row r="5127" spans="3:30" x14ac:dyDescent="0.25">
      <c r="D5127" s="1">
        <v>0.45833333333333331</v>
      </c>
      <c r="E5127">
        <v>12627</v>
      </c>
      <c r="F5127">
        <v>12649</v>
      </c>
      <c r="G5127">
        <v>12617</v>
      </c>
      <c r="H5127">
        <v>12628</v>
      </c>
      <c r="J5127">
        <v>1</v>
      </c>
      <c r="K5127">
        <f t="shared" si="1797"/>
        <v>20</v>
      </c>
      <c r="L5127">
        <v>32</v>
      </c>
      <c r="W5127">
        <f t="shared" si="1789"/>
        <v>0</v>
      </c>
      <c r="X5127">
        <f t="shared" si="1790"/>
        <v>1</v>
      </c>
      <c r="Y5127">
        <f t="shared" si="1791"/>
        <v>0</v>
      </c>
      <c r="Z5127" s="22">
        <f t="shared" si="1792"/>
        <v>0</v>
      </c>
      <c r="AA5127" s="22">
        <f t="shared" si="1793"/>
        <v>0</v>
      </c>
      <c r="AB5127">
        <f t="shared" si="1794"/>
        <v>0</v>
      </c>
      <c r="AC5127" s="22">
        <f t="shared" si="1795"/>
        <v>0</v>
      </c>
      <c r="AD5127" s="22">
        <f t="shared" si="1796"/>
        <v>0</v>
      </c>
    </row>
    <row r="5128" spans="3:30" x14ac:dyDescent="0.25">
      <c r="D5128" s="1">
        <v>0.5</v>
      </c>
      <c r="E5128">
        <v>12627</v>
      </c>
      <c r="F5128">
        <v>12651</v>
      </c>
      <c r="G5128">
        <v>12625</v>
      </c>
      <c r="H5128">
        <v>12635</v>
      </c>
      <c r="J5128">
        <v>8</v>
      </c>
      <c r="K5128">
        <f t="shared" si="1797"/>
        <v>-8</v>
      </c>
      <c r="L5128">
        <v>26</v>
      </c>
      <c r="W5128">
        <f t="shared" si="1789"/>
        <v>0</v>
      </c>
      <c r="X5128">
        <f t="shared" si="1790"/>
        <v>8</v>
      </c>
      <c r="Y5128">
        <f t="shared" si="1791"/>
        <v>0</v>
      </c>
      <c r="Z5128" s="22">
        <f t="shared" si="1792"/>
        <v>0</v>
      </c>
      <c r="AA5128" s="22">
        <f t="shared" si="1793"/>
        <v>0</v>
      </c>
      <c r="AB5128">
        <f t="shared" si="1794"/>
        <v>0</v>
      </c>
      <c r="AC5128" s="22">
        <f t="shared" si="1795"/>
        <v>0</v>
      </c>
      <c r="AD5128" s="22">
        <f t="shared" si="1796"/>
        <v>0</v>
      </c>
    </row>
    <row r="5129" spans="3:30" x14ac:dyDescent="0.25">
      <c r="C5129">
        <v>1</v>
      </c>
      <c r="D5129" s="1">
        <v>0.54166666666666663</v>
      </c>
      <c r="E5129">
        <v>12635</v>
      </c>
      <c r="F5129">
        <v>12635</v>
      </c>
      <c r="G5129">
        <v>12598</v>
      </c>
      <c r="H5129">
        <v>12607</v>
      </c>
      <c r="J5129">
        <v>-28</v>
      </c>
      <c r="K5129">
        <f t="shared" si="1797"/>
        <v>0</v>
      </c>
      <c r="L5129">
        <v>37</v>
      </c>
      <c r="W5129">
        <f t="shared" si="1789"/>
        <v>0</v>
      </c>
      <c r="X5129">
        <f t="shared" si="1790"/>
        <v>28</v>
      </c>
      <c r="Y5129">
        <f t="shared" si="1791"/>
        <v>0</v>
      </c>
      <c r="Z5129" s="22">
        <f t="shared" si="1792"/>
        <v>0</v>
      </c>
      <c r="AA5129" s="22">
        <f t="shared" si="1793"/>
        <v>0</v>
      </c>
      <c r="AB5129">
        <f t="shared" si="1794"/>
        <v>0</v>
      </c>
      <c r="AC5129" s="22">
        <f t="shared" si="1795"/>
        <v>0</v>
      </c>
      <c r="AD5129" s="22">
        <f t="shared" si="1796"/>
        <v>0</v>
      </c>
    </row>
    <row r="5130" spans="3:30" x14ac:dyDescent="0.25">
      <c r="D5130" s="1">
        <v>0.58333333333333337</v>
      </c>
      <c r="E5130">
        <v>12606</v>
      </c>
      <c r="F5130">
        <v>12619</v>
      </c>
      <c r="G5130">
        <v>12602</v>
      </c>
      <c r="H5130">
        <v>12614</v>
      </c>
      <c r="J5130">
        <v>8</v>
      </c>
      <c r="K5130">
        <f t="shared" si="1797"/>
        <v>5</v>
      </c>
      <c r="L5130">
        <v>17</v>
      </c>
      <c r="W5130">
        <f t="shared" si="1789"/>
        <v>0</v>
      </c>
      <c r="X5130">
        <f t="shared" si="1790"/>
        <v>8</v>
      </c>
      <c r="Y5130">
        <f t="shared" si="1791"/>
        <v>0</v>
      </c>
      <c r="Z5130" s="22">
        <f t="shared" si="1792"/>
        <v>0</v>
      </c>
      <c r="AA5130" s="22">
        <f t="shared" si="1793"/>
        <v>0</v>
      </c>
      <c r="AB5130">
        <f t="shared" si="1794"/>
        <v>0</v>
      </c>
      <c r="AC5130" s="22">
        <f t="shared" si="1795"/>
        <v>0</v>
      </c>
      <c r="AD5130" s="22">
        <f t="shared" si="1796"/>
        <v>0</v>
      </c>
    </row>
    <row r="5131" spans="3:30" x14ac:dyDescent="0.25">
      <c r="D5131" s="1">
        <v>0.625</v>
      </c>
      <c r="E5131">
        <v>12614</v>
      </c>
      <c r="F5131">
        <v>12625</v>
      </c>
      <c r="G5131">
        <v>12606</v>
      </c>
      <c r="H5131">
        <v>12619</v>
      </c>
      <c r="J5131">
        <v>5</v>
      </c>
      <c r="K5131">
        <f t="shared" si="1797"/>
        <v>15</v>
      </c>
      <c r="L5131">
        <v>19</v>
      </c>
      <c r="W5131">
        <f t="shared" si="1789"/>
        <v>0</v>
      </c>
      <c r="X5131">
        <f t="shared" si="1790"/>
        <v>5</v>
      </c>
      <c r="Y5131">
        <f t="shared" si="1791"/>
        <v>0</v>
      </c>
      <c r="Z5131" s="22">
        <f t="shared" si="1792"/>
        <v>0</v>
      </c>
      <c r="AA5131" s="22">
        <f t="shared" si="1793"/>
        <v>0</v>
      </c>
      <c r="AB5131">
        <f t="shared" si="1794"/>
        <v>0</v>
      </c>
      <c r="AC5131" s="22">
        <f t="shared" si="1795"/>
        <v>0</v>
      </c>
      <c r="AD5131" s="22">
        <f t="shared" si="1796"/>
        <v>0</v>
      </c>
    </row>
    <row r="5132" spans="3:30" x14ac:dyDescent="0.25">
      <c r="D5132" s="1">
        <v>0.66666666666666663</v>
      </c>
      <c r="E5132">
        <v>12619</v>
      </c>
      <c r="F5132">
        <v>12631</v>
      </c>
      <c r="G5132">
        <v>12605</v>
      </c>
      <c r="H5132">
        <v>12629</v>
      </c>
      <c r="J5132">
        <v>10</v>
      </c>
      <c r="K5132">
        <f t="shared" si="1797"/>
        <v>28</v>
      </c>
      <c r="L5132">
        <v>26</v>
      </c>
      <c r="W5132">
        <f t="shared" si="1789"/>
        <v>0</v>
      </c>
      <c r="X5132">
        <f t="shared" si="1790"/>
        <v>10</v>
      </c>
      <c r="Y5132">
        <f t="shared" si="1791"/>
        <v>0</v>
      </c>
      <c r="Z5132" s="22">
        <f t="shared" si="1792"/>
        <v>0</v>
      </c>
      <c r="AA5132" s="22">
        <f t="shared" si="1793"/>
        <v>0</v>
      </c>
      <c r="AB5132">
        <f t="shared" si="1794"/>
        <v>0</v>
      </c>
      <c r="AC5132" s="22">
        <f t="shared" si="1795"/>
        <v>0</v>
      </c>
      <c r="AD5132" s="22">
        <f t="shared" si="1796"/>
        <v>0</v>
      </c>
    </row>
    <row r="5133" spans="3:30" x14ac:dyDescent="0.25">
      <c r="D5133" s="1">
        <v>0.70833333333333337</v>
      </c>
      <c r="E5133">
        <v>12629</v>
      </c>
      <c r="F5133">
        <v>12647</v>
      </c>
      <c r="G5133">
        <v>12624</v>
      </c>
      <c r="H5133">
        <v>12642</v>
      </c>
      <c r="J5133">
        <v>13</v>
      </c>
      <c r="K5133">
        <f t="shared" si="1797"/>
        <v>23</v>
      </c>
      <c r="L5133">
        <v>23</v>
      </c>
      <c r="W5133">
        <f t="shared" si="1789"/>
        <v>0</v>
      </c>
      <c r="X5133">
        <f t="shared" si="1790"/>
        <v>13</v>
      </c>
      <c r="Y5133">
        <f t="shared" si="1791"/>
        <v>0</v>
      </c>
      <c r="Z5133" s="22">
        <f t="shared" si="1792"/>
        <v>0</v>
      </c>
      <c r="AA5133" s="22">
        <f t="shared" si="1793"/>
        <v>0</v>
      </c>
      <c r="AB5133">
        <f t="shared" si="1794"/>
        <v>0</v>
      </c>
      <c r="AC5133" s="22">
        <f t="shared" si="1795"/>
        <v>0</v>
      </c>
      <c r="AD5133" s="22">
        <f t="shared" si="1796"/>
        <v>0</v>
      </c>
    </row>
    <row r="5134" spans="3:30" x14ac:dyDescent="0.25">
      <c r="D5134" s="1">
        <v>0.75</v>
      </c>
      <c r="E5134">
        <v>12641</v>
      </c>
      <c r="F5134">
        <v>12660</v>
      </c>
      <c r="G5134">
        <v>12623</v>
      </c>
      <c r="H5134">
        <v>12636</v>
      </c>
      <c r="J5134">
        <v>-5</v>
      </c>
      <c r="K5134">
        <f t="shared" si="1797"/>
        <v>28</v>
      </c>
      <c r="L5134">
        <v>37</v>
      </c>
      <c r="W5134">
        <f t="shared" si="1789"/>
        <v>0</v>
      </c>
      <c r="X5134">
        <f t="shared" si="1790"/>
        <v>5</v>
      </c>
      <c r="Y5134">
        <f t="shared" si="1791"/>
        <v>0</v>
      </c>
      <c r="Z5134" s="22">
        <f t="shared" si="1792"/>
        <v>0</v>
      </c>
      <c r="AA5134" s="22">
        <f t="shared" si="1793"/>
        <v>0</v>
      </c>
      <c r="AB5134">
        <f t="shared" si="1794"/>
        <v>0</v>
      </c>
      <c r="AC5134" s="22">
        <f t="shared" si="1795"/>
        <v>0</v>
      </c>
      <c r="AD5134" s="22">
        <f t="shared" si="1796"/>
        <v>0</v>
      </c>
    </row>
    <row r="5135" spans="3:30" x14ac:dyDescent="0.25">
      <c r="D5135" s="1">
        <v>0.79166666666666663</v>
      </c>
      <c r="E5135">
        <v>12636</v>
      </c>
      <c r="F5135">
        <v>12644</v>
      </c>
      <c r="G5135">
        <v>12630</v>
      </c>
      <c r="H5135">
        <v>12641</v>
      </c>
      <c r="J5135">
        <v>5</v>
      </c>
      <c r="K5135">
        <f t="shared" si="1797"/>
        <v>18</v>
      </c>
      <c r="L5135">
        <v>14</v>
      </c>
      <c r="W5135">
        <f t="shared" si="1789"/>
        <v>0</v>
      </c>
      <c r="X5135">
        <f t="shared" si="1790"/>
        <v>5</v>
      </c>
      <c r="Y5135">
        <f t="shared" si="1791"/>
        <v>0</v>
      </c>
      <c r="Z5135" s="22">
        <f t="shared" si="1792"/>
        <v>0</v>
      </c>
      <c r="AA5135" s="22">
        <f t="shared" si="1793"/>
        <v>0</v>
      </c>
      <c r="AB5135">
        <f t="shared" si="1794"/>
        <v>0</v>
      </c>
      <c r="AC5135" s="22">
        <f t="shared" si="1795"/>
        <v>0</v>
      </c>
      <c r="AD5135" s="22">
        <f t="shared" si="1796"/>
        <v>0</v>
      </c>
    </row>
    <row r="5136" spans="3:30" x14ac:dyDescent="0.25">
      <c r="D5136" s="1">
        <v>0.83333333333333337</v>
      </c>
      <c r="E5136">
        <v>12640</v>
      </c>
      <c r="F5136">
        <v>12644</v>
      </c>
      <c r="G5136">
        <v>12630</v>
      </c>
      <c r="H5136">
        <v>12630</v>
      </c>
      <c r="J5136">
        <v>-10</v>
      </c>
      <c r="K5136">
        <f t="shared" si="1797"/>
        <v>23</v>
      </c>
      <c r="L5136">
        <v>14</v>
      </c>
      <c r="W5136">
        <f t="shared" si="1789"/>
        <v>0</v>
      </c>
      <c r="X5136">
        <f t="shared" si="1790"/>
        <v>10</v>
      </c>
      <c r="Y5136">
        <f t="shared" si="1791"/>
        <v>0</v>
      </c>
      <c r="Z5136" s="22">
        <f t="shared" si="1792"/>
        <v>0</v>
      </c>
      <c r="AA5136" s="22">
        <f t="shared" si="1793"/>
        <v>0</v>
      </c>
      <c r="AB5136">
        <f t="shared" si="1794"/>
        <v>0</v>
      </c>
      <c r="AC5136" s="22">
        <f t="shared" si="1795"/>
        <v>0</v>
      </c>
      <c r="AD5136" s="22">
        <f t="shared" si="1796"/>
        <v>0</v>
      </c>
    </row>
    <row r="5137" spans="3:30" x14ac:dyDescent="0.25">
      <c r="D5137" s="1">
        <v>0.875</v>
      </c>
      <c r="E5137">
        <v>12631</v>
      </c>
      <c r="F5137">
        <v>12641</v>
      </c>
      <c r="G5137">
        <v>12628</v>
      </c>
      <c r="H5137">
        <v>12636</v>
      </c>
      <c r="J5137">
        <v>5</v>
      </c>
      <c r="K5137">
        <f t="shared" si="1797"/>
        <v>18</v>
      </c>
      <c r="L5137">
        <v>13</v>
      </c>
      <c r="W5137">
        <f t="shared" si="1789"/>
        <v>0</v>
      </c>
      <c r="X5137">
        <f t="shared" si="1790"/>
        <v>5</v>
      </c>
      <c r="Y5137">
        <f t="shared" si="1791"/>
        <v>0</v>
      </c>
      <c r="Z5137" s="22">
        <f t="shared" si="1792"/>
        <v>0</v>
      </c>
      <c r="AA5137" s="22">
        <f t="shared" si="1793"/>
        <v>0</v>
      </c>
      <c r="AB5137">
        <f t="shared" si="1794"/>
        <v>0</v>
      </c>
      <c r="AC5137" s="22">
        <f t="shared" si="1795"/>
        <v>0</v>
      </c>
      <c r="AD5137" s="22">
        <f t="shared" si="1796"/>
        <v>0</v>
      </c>
    </row>
    <row r="5138" spans="3:30" x14ac:dyDescent="0.25">
      <c r="D5138" s="2">
        <v>0.91666666666666663</v>
      </c>
      <c r="E5138">
        <v>12636</v>
      </c>
      <c r="F5138">
        <v>12637</v>
      </c>
      <c r="G5138">
        <v>12613</v>
      </c>
      <c r="H5138">
        <v>12631</v>
      </c>
      <c r="J5138">
        <v>-5</v>
      </c>
      <c r="K5138">
        <f t="shared" si="1797"/>
        <v>18</v>
      </c>
      <c r="L5138">
        <v>24</v>
      </c>
      <c r="W5138">
        <f t="shared" si="1789"/>
        <v>0</v>
      </c>
      <c r="X5138">
        <f t="shared" si="1790"/>
        <v>5</v>
      </c>
      <c r="Y5138">
        <f t="shared" si="1791"/>
        <v>0</v>
      </c>
      <c r="Z5138" s="22">
        <f t="shared" si="1792"/>
        <v>0</v>
      </c>
      <c r="AA5138" s="22">
        <f t="shared" si="1793"/>
        <v>0</v>
      </c>
      <c r="AB5138">
        <f t="shared" si="1794"/>
        <v>0</v>
      </c>
      <c r="AC5138" s="22">
        <f t="shared" si="1795"/>
        <v>0</v>
      </c>
      <c r="AD5138" s="22">
        <f t="shared" si="1796"/>
        <v>0</v>
      </c>
    </row>
    <row r="5139" spans="3:30" hidden="1" x14ac:dyDescent="0.25">
      <c r="D5139" s="1">
        <v>4.1666666666666664E-2</v>
      </c>
      <c r="E5139">
        <v>12640</v>
      </c>
      <c r="F5139">
        <v>12647</v>
      </c>
      <c r="G5139">
        <v>12636</v>
      </c>
      <c r="H5139">
        <v>12643</v>
      </c>
      <c r="Z5139"/>
      <c r="AA5139"/>
      <c r="AC5139"/>
      <c r="AD5139"/>
    </row>
    <row r="5140" spans="3:30" hidden="1" x14ac:dyDescent="0.25">
      <c r="D5140" s="1">
        <v>8.3333333333333329E-2</v>
      </c>
      <c r="E5140">
        <v>12642</v>
      </c>
      <c r="F5140">
        <v>12644</v>
      </c>
      <c r="G5140">
        <v>12634</v>
      </c>
      <c r="H5140">
        <v>12641</v>
      </c>
      <c r="Z5140"/>
      <c r="AA5140"/>
      <c r="AC5140"/>
      <c r="AD5140"/>
    </row>
    <row r="5141" spans="3:30" hidden="1" x14ac:dyDescent="0.25">
      <c r="D5141" s="1">
        <v>0.125</v>
      </c>
      <c r="E5141">
        <v>12639</v>
      </c>
      <c r="F5141">
        <v>12648</v>
      </c>
      <c r="G5141">
        <v>12636</v>
      </c>
      <c r="H5141">
        <v>12636</v>
      </c>
      <c r="Z5141"/>
      <c r="AA5141"/>
      <c r="AC5141"/>
      <c r="AD5141"/>
    </row>
    <row r="5142" spans="3:30" hidden="1" x14ac:dyDescent="0.25">
      <c r="D5142" s="1">
        <v>0.16666666666666666</v>
      </c>
      <c r="E5142">
        <v>12636</v>
      </c>
      <c r="F5142">
        <v>12644</v>
      </c>
      <c r="G5142">
        <v>12636</v>
      </c>
      <c r="H5142">
        <v>12640</v>
      </c>
      <c r="Z5142"/>
      <c r="AA5142"/>
      <c r="AC5142"/>
      <c r="AD5142"/>
    </row>
    <row r="5143" spans="3:30" hidden="1" x14ac:dyDescent="0.25">
      <c r="D5143" s="1">
        <v>0.20833333333333334</v>
      </c>
      <c r="E5143">
        <v>12642</v>
      </c>
      <c r="F5143">
        <v>12648</v>
      </c>
      <c r="G5143">
        <v>12640</v>
      </c>
      <c r="H5143">
        <v>12643</v>
      </c>
      <c r="Z5143"/>
      <c r="AA5143"/>
      <c r="AC5143"/>
      <c r="AD5143"/>
    </row>
    <row r="5144" spans="3:30" hidden="1" x14ac:dyDescent="0.25">
      <c r="D5144" s="1">
        <v>0.25</v>
      </c>
      <c r="E5144">
        <v>12644</v>
      </c>
      <c r="F5144">
        <v>12651</v>
      </c>
      <c r="G5144">
        <v>12643</v>
      </c>
      <c r="H5144">
        <v>12651</v>
      </c>
      <c r="Z5144"/>
      <c r="AA5144"/>
      <c r="AC5144"/>
      <c r="AD5144"/>
    </row>
    <row r="5145" spans="3:30" hidden="1" x14ac:dyDescent="0.25">
      <c r="D5145" s="1">
        <v>0.29166666666666669</v>
      </c>
      <c r="E5145">
        <v>12649</v>
      </c>
      <c r="F5145">
        <v>12653</v>
      </c>
      <c r="G5145">
        <v>12646</v>
      </c>
      <c r="H5145">
        <v>12646</v>
      </c>
      <c r="Z5145"/>
      <c r="AA5145"/>
      <c r="AC5145"/>
      <c r="AD5145"/>
    </row>
    <row r="5146" spans="3:30" x14ac:dyDescent="0.25">
      <c r="D5146" s="2">
        <v>0.33333333333333331</v>
      </c>
      <c r="E5146">
        <v>12648</v>
      </c>
      <c r="F5146">
        <v>12666</v>
      </c>
      <c r="G5146">
        <v>12645</v>
      </c>
      <c r="H5146">
        <v>12663</v>
      </c>
      <c r="J5146">
        <v>15</v>
      </c>
      <c r="K5146">
        <v>0</v>
      </c>
      <c r="L5146">
        <v>21</v>
      </c>
      <c r="M5146">
        <v>-21</v>
      </c>
      <c r="R5146">
        <f>MAX(F5144:F5160)</f>
        <v>12689</v>
      </c>
      <c r="W5146">
        <f t="shared" ref="W5146:W5160" si="1798">ABS(M5146)</f>
        <v>21</v>
      </c>
      <c r="X5146">
        <f t="shared" ref="X5146:X5160" si="1799">ABS(J5146)</f>
        <v>15</v>
      </c>
      <c r="Y5146">
        <f t="shared" ref="Y5146:Y5160" si="1800">IF(R5146&lt;1000,ABS(R5146),0)</f>
        <v>0</v>
      </c>
      <c r="Z5146" s="22">
        <f t="shared" ref="Z5146:Z5160" si="1801">IF(N5146=1,0,ABS(N5146))</f>
        <v>0</v>
      </c>
      <c r="AA5146" s="22">
        <f t="shared" ref="AA5146:AA5160" si="1802">ABS(O5146)</f>
        <v>0</v>
      </c>
      <c r="AB5146">
        <f t="shared" ref="AB5146:AB5160" si="1803">IF(N5146=1,1,0)</f>
        <v>0</v>
      </c>
      <c r="AC5146" s="22">
        <f t="shared" ref="AC5146:AC5160" si="1804">IF(N5146=1,ABS(N5147),0)</f>
        <v>0</v>
      </c>
      <c r="AD5146" s="22">
        <f t="shared" ref="AD5146:AD5160" si="1805">IF(N5146=1,0,ABS(O5147))</f>
        <v>0.83823529411764708</v>
      </c>
    </row>
    <row r="5147" spans="3:30" x14ac:dyDescent="0.25">
      <c r="D5147" s="2">
        <v>0.375</v>
      </c>
      <c r="E5147">
        <v>12663</v>
      </c>
      <c r="F5147">
        <v>12689</v>
      </c>
      <c r="G5147">
        <v>12653</v>
      </c>
      <c r="H5147">
        <v>12659</v>
      </c>
      <c r="J5147">
        <v>-4</v>
      </c>
      <c r="K5147">
        <f t="shared" ref="K5147:K5160" si="1806">K5146+J5148</f>
        <v>-27</v>
      </c>
      <c r="L5147">
        <v>36</v>
      </c>
      <c r="N5147">
        <v>0</v>
      </c>
      <c r="O5147">
        <f>J5150/R5126</f>
        <v>-0.83823529411764708</v>
      </c>
      <c r="R5147">
        <f>MIN(G5144:G5160)</f>
        <v>12569</v>
      </c>
      <c r="W5147">
        <f t="shared" si="1798"/>
        <v>0</v>
      </c>
      <c r="X5147">
        <f t="shared" si="1799"/>
        <v>4</v>
      </c>
      <c r="Y5147">
        <f t="shared" si="1800"/>
        <v>0</v>
      </c>
      <c r="Z5147" s="22">
        <f t="shared" si="1801"/>
        <v>0</v>
      </c>
      <c r="AA5147" s="22">
        <f t="shared" si="1802"/>
        <v>0.83823529411764708</v>
      </c>
      <c r="AB5147">
        <f t="shared" si="1803"/>
        <v>0</v>
      </c>
      <c r="AC5147" s="22">
        <f t="shared" si="1804"/>
        <v>0</v>
      </c>
      <c r="AD5147" s="22">
        <f t="shared" si="1805"/>
        <v>0</v>
      </c>
    </row>
    <row r="5148" spans="3:30" x14ac:dyDescent="0.25">
      <c r="D5148" s="1">
        <v>0.41666666666666669</v>
      </c>
      <c r="E5148">
        <v>12658</v>
      </c>
      <c r="F5148">
        <v>12669</v>
      </c>
      <c r="G5148">
        <v>12613</v>
      </c>
      <c r="H5148">
        <v>12631</v>
      </c>
      <c r="J5148">
        <v>-27</v>
      </c>
      <c r="K5148">
        <f t="shared" si="1806"/>
        <v>-2</v>
      </c>
      <c r="L5148">
        <v>56</v>
      </c>
      <c r="R5148">
        <f>R5146-R5147</f>
        <v>120</v>
      </c>
      <c r="W5148">
        <f t="shared" si="1798"/>
        <v>0</v>
      </c>
      <c r="X5148">
        <f t="shared" si="1799"/>
        <v>27</v>
      </c>
      <c r="Y5148">
        <f t="shared" si="1800"/>
        <v>120</v>
      </c>
      <c r="Z5148" s="22">
        <f t="shared" si="1801"/>
        <v>0</v>
      </c>
      <c r="AA5148" s="22">
        <f t="shared" si="1802"/>
        <v>0</v>
      </c>
      <c r="AB5148">
        <f t="shared" si="1803"/>
        <v>0</v>
      </c>
      <c r="AC5148" s="22">
        <f t="shared" si="1804"/>
        <v>0</v>
      </c>
      <c r="AD5148" s="22">
        <f t="shared" si="1805"/>
        <v>0</v>
      </c>
    </row>
    <row r="5149" spans="3:30" x14ac:dyDescent="0.25">
      <c r="D5149" s="1">
        <v>0.45833333333333331</v>
      </c>
      <c r="E5149">
        <v>12631</v>
      </c>
      <c r="F5149">
        <v>12666</v>
      </c>
      <c r="G5149">
        <v>12630</v>
      </c>
      <c r="H5149">
        <v>12656</v>
      </c>
      <c r="J5149">
        <v>25</v>
      </c>
      <c r="K5149">
        <f t="shared" si="1806"/>
        <v>-59</v>
      </c>
      <c r="L5149">
        <v>36</v>
      </c>
      <c r="W5149">
        <f t="shared" si="1798"/>
        <v>0</v>
      </c>
      <c r="X5149">
        <f t="shared" si="1799"/>
        <v>25</v>
      </c>
      <c r="Y5149">
        <f t="shared" si="1800"/>
        <v>0</v>
      </c>
      <c r="Z5149" s="22">
        <f t="shared" si="1801"/>
        <v>0</v>
      </c>
      <c r="AA5149" s="22">
        <f t="shared" si="1802"/>
        <v>0</v>
      </c>
      <c r="AB5149">
        <f t="shared" si="1803"/>
        <v>0</v>
      </c>
      <c r="AC5149" s="22">
        <f t="shared" si="1804"/>
        <v>0</v>
      </c>
      <c r="AD5149" s="22">
        <f t="shared" si="1805"/>
        <v>0</v>
      </c>
    </row>
    <row r="5150" spans="3:30" x14ac:dyDescent="0.25">
      <c r="D5150" s="1">
        <v>0.5</v>
      </c>
      <c r="E5150">
        <v>12655</v>
      </c>
      <c r="F5150">
        <v>12660</v>
      </c>
      <c r="G5150">
        <v>12588</v>
      </c>
      <c r="H5150">
        <v>12598</v>
      </c>
      <c r="J5150">
        <v>-57</v>
      </c>
      <c r="K5150">
        <f t="shared" si="1806"/>
        <v>-67</v>
      </c>
      <c r="L5150">
        <v>72</v>
      </c>
      <c r="W5150">
        <f t="shared" si="1798"/>
        <v>0</v>
      </c>
      <c r="X5150">
        <f t="shared" si="1799"/>
        <v>57</v>
      </c>
      <c r="Y5150">
        <f t="shared" si="1800"/>
        <v>0</v>
      </c>
      <c r="Z5150" s="22">
        <f t="shared" si="1801"/>
        <v>0</v>
      </c>
      <c r="AA5150" s="22">
        <f t="shared" si="1802"/>
        <v>0</v>
      </c>
      <c r="AB5150">
        <f t="shared" si="1803"/>
        <v>0</v>
      </c>
      <c r="AC5150" s="22">
        <f t="shared" si="1804"/>
        <v>0</v>
      </c>
      <c r="AD5150" s="22">
        <f t="shared" si="1805"/>
        <v>0</v>
      </c>
    </row>
    <row r="5151" spans="3:30" x14ac:dyDescent="0.25">
      <c r="C5151">
        <v>1</v>
      </c>
      <c r="D5151" s="1">
        <v>0.54166666666666663</v>
      </c>
      <c r="E5151">
        <v>12598</v>
      </c>
      <c r="F5151">
        <v>12604</v>
      </c>
      <c r="G5151">
        <v>12569</v>
      </c>
      <c r="H5151">
        <v>12590</v>
      </c>
      <c r="J5151">
        <v>-8</v>
      </c>
      <c r="K5151">
        <f t="shared" si="1806"/>
        <v>-51</v>
      </c>
      <c r="L5151">
        <v>35</v>
      </c>
      <c r="W5151">
        <f t="shared" si="1798"/>
        <v>0</v>
      </c>
      <c r="X5151">
        <f t="shared" si="1799"/>
        <v>8</v>
      </c>
      <c r="Y5151">
        <f t="shared" si="1800"/>
        <v>0</v>
      </c>
      <c r="Z5151" s="22">
        <f t="shared" si="1801"/>
        <v>0</v>
      </c>
      <c r="AA5151" s="22">
        <f t="shared" si="1802"/>
        <v>0</v>
      </c>
      <c r="AB5151">
        <f t="shared" si="1803"/>
        <v>0</v>
      </c>
      <c r="AC5151" s="22">
        <f t="shared" si="1804"/>
        <v>0</v>
      </c>
      <c r="AD5151" s="22">
        <f t="shared" si="1805"/>
        <v>0</v>
      </c>
    </row>
    <row r="5152" spans="3:30" x14ac:dyDescent="0.25">
      <c r="D5152" s="1">
        <v>0.58333333333333337</v>
      </c>
      <c r="E5152">
        <v>12590</v>
      </c>
      <c r="F5152">
        <v>12613</v>
      </c>
      <c r="G5152">
        <v>12588</v>
      </c>
      <c r="H5152">
        <v>12606</v>
      </c>
      <c r="J5152">
        <v>16</v>
      </c>
      <c r="K5152">
        <f t="shared" si="1806"/>
        <v>-57</v>
      </c>
      <c r="L5152">
        <v>25</v>
      </c>
      <c r="W5152">
        <f t="shared" si="1798"/>
        <v>0</v>
      </c>
      <c r="X5152">
        <f t="shared" si="1799"/>
        <v>16</v>
      </c>
      <c r="Y5152">
        <f t="shared" si="1800"/>
        <v>0</v>
      </c>
      <c r="Z5152" s="22">
        <f t="shared" si="1801"/>
        <v>0</v>
      </c>
      <c r="AA5152" s="22">
        <f t="shared" si="1802"/>
        <v>0</v>
      </c>
      <c r="AB5152">
        <f t="shared" si="1803"/>
        <v>0</v>
      </c>
      <c r="AC5152" s="22">
        <f t="shared" si="1804"/>
        <v>0</v>
      </c>
      <c r="AD5152" s="22">
        <f t="shared" si="1805"/>
        <v>0</v>
      </c>
    </row>
    <row r="5153" spans="4:30" x14ac:dyDescent="0.25">
      <c r="D5153" s="1">
        <v>0.625</v>
      </c>
      <c r="E5153">
        <v>12606</v>
      </c>
      <c r="F5153">
        <v>12609</v>
      </c>
      <c r="G5153">
        <v>12588</v>
      </c>
      <c r="H5153">
        <v>12600</v>
      </c>
      <c r="J5153">
        <v>-6</v>
      </c>
      <c r="K5153">
        <f t="shared" si="1806"/>
        <v>-30</v>
      </c>
      <c r="L5153">
        <v>21</v>
      </c>
      <c r="W5153">
        <f t="shared" si="1798"/>
        <v>0</v>
      </c>
      <c r="X5153">
        <f t="shared" si="1799"/>
        <v>6</v>
      </c>
      <c r="Y5153">
        <f t="shared" si="1800"/>
        <v>0</v>
      </c>
      <c r="Z5153" s="22">
        <f t="shared" si="1801"/>
        <v>0</v>
      </c>
      <c r="AA5153" s="22">
        <f t="shared" si="1802"/>
        <v>0</v>
      </c>
      <c r="AB5153">
        <f t="shared" si="1803"/>
        <v>0</v>
      </c>
      <c r="AC5153" s="22">
        <f t="shared" si="1804"/>
        <v>0</v>
      </c>
      <c r="AD5153" s="22">
        <f t="shared" si="1805"/>
        <v>0</v>
      </c>
    </row>
    <row r="5154" spans="4:30" x14ac:dyDescent="0.25">
      <c r="D5154" s="1">
        <v>0.66666666666666663</v>
      </c>
      <c r="E5154">
        <v>12600</v>
      </c>
      <c r="F5154">
        <v>12644</v>
      </c>
      <c r="G5154">
        <v>12600</v>
      </c>
      <c r="H5154">
        <v>12627</v>
      </c>
      <c r="J5154">
        <v>27</v>
      </c>
      <c r="K5154">
        <f t="shared" si="1806"/>
        <v>-31</v>
      </c>
      <c r="L5154">
        <v>44</v>
      </c>
      <c r="W5154">
        <f t="shared" si="1798"/>
        <v>0</v>
      </c>
      <c r="X5154">
        <f t="shared" si="1799"/>
        <v>27</v>
      </c>
      <c r="Y5154">
        <f t="shared" si="1800"/>
        <v>0</v>
      </c>
      <c r="Z5154" s="22">
        <f t="shared" si="1801"/>
        <v>0</v>
      </c>
      <c r="AA5154" s="22">
        <f t="shared" si="1802"/>
        <v>0</v>
      </c>
      <c r="AB5154">
        <f t="shared" si="1803"/>
        <v>0</v>
      </c>
      <c r="AC5154" s="22">
        <f t="shared" si="1804"/>
        <v>0</v>
      </c>
      <c r="AD5154" s="22">
        <f t="shared" si="1805"/>
        <v>0</v>
      </c>
    </row>
    <row r="5155" spans="4:30" x14ac:dyDescent="0.25">
      <c r="D5155" s="1">
        <v>0.70833333333333337</v>
      </c>
      <c r="E5155">
        <v>12626</v>
      </c>
      <c r="F5155">
        <v>12636</v>
      </c>
      <c r="G5155">
        <v>12614</v>
      </c>
      <c r="H5155">
        <v>12625</v>
      </c>
      <c r="J5155">
        <v>-1</v>
      </c>
      <c r="K5155">
        <f t="shared" si="1806"/>
        <v>-40</v>
      </c>
      <c r="L5155">
        <v>22</v>
      </c>
      <c r="W5155">
        <f t="shared" si="1798"/>
        <v>0</v>
      </c>
      <c r="X5155">
        <f t="shared" si="1799"/>
        <v>1</v>
      </c>
      <c r="Y5155">
        <f t="shared" si="1800"/>
        <v>0</v>
      </c>
      <c r="Z5155" s="22">
        <f t="shared" si="1801"/>
        <v>0</v>
      </c>
      <c r="AA5155" s="22">
        <f t="shared" si="1802"/>
        <v>0</v>
      </c>
      <c r="AB5155">
        <f t="shared" si="1803"/>
        <v>0</v>
      </c>
      <c r="AC5155" s="22">
        <f t="shared" si="1804"/>
        <v>0</v>
      </c>
      <c r="AD5155" s="22">
        <f t="shared" si="1805"/>
        <v>0</v>
      </c>
    </row>
    <row r="5156" spans="4:30" x14ac:dyDescent="0.25">
      <c r="D5156" s="1">
        <v>0.75</v>
      </c>
      <c r="E5156">
        <v>12625</v>
      </c>
      <c r="F5156">
        <v>12634</v>
      </c>
      <c r="G5156">
        <v>12610</v>
      </c>
      <c r="H5156">
        <v>12616</v>
      </c>
      <c r="J5156">
        <v>-9</v>
      </c>
      <c r="K5156">
        <f t="shared" si="1806"/>
        <v>-40</v>
      </c>
      <c r="L5156">
        <v>24</v>
      </c>
      <c r="W5156">
        <f t="shared" si="1798"/>
        <v>0</v>
      </c>
      <c r="X5156">
        <f t="shared" si="1799"/>
        <v>9</v>
      </c>
      <c r="Y5156">
        <f t="shared" si="1800"/>
        <v>0</v>
      </c>
      <c r="Z5156" s="22">
        <f t="shared" si="1801"/>
        <v>0</v>
      </c>
      <c r="AA5156" s="22">
        <f t="shared" si="1802"/>
        <v>0</v>
      </c>
      <c r="AB5156">
        <f t="shared" si="1803"/>
        <v>0</v>
      </c>
      <c r="AC5156" s="22">
        <f t="shared" si="1804"/>
        <v>0</v>
      </c>
      <c r="AD5156" s="22">
        <f t="shared" si="1805"/>
        <v>0</v>
      </c>
    </row>
    <row r="5157" spans="4:30" x14ac:dyDescent="0.25">
      <c r="D5157" s="1">
        <v>0.79166666666666663</v>
      </c>
      <c r="E5157">
        <v>12617</v>
      </c>
      <c r="F5157">
        <v>12625</v>
      </c>
      <c r="G5157">
        <v>12614</v>
      </c>
      <c r="H5157">
        <v>12617</v>
      </c>
      <c r="J5157">
        <v>0</v>
      </c>
      <c r="K5157">
        <f t="shared" si="1806"/>
        <v>-36</v>
      </c>
      <c r="L5157">
        <v>11</v>
      </c>
      <c r="W5157">
        <f t="shared" si="1798"/>
        <v>0</v>
      </c>
      <c r="X5157">
        <f t="shared" si="1799"/>
        <v>0</v>
      </c>
      <c r="Y5157">
        <f t="shared" si="1800"/>
        <v>0</v>
      </c>
      <c r="Z5157" s="22">
        <f t="shared" si="1801"/>
        <v>0</v>
      </c>
      <c r="AA5157" s="22">
        <f t="shared" si="1802"/>
        <v>0</v>
      </c>
      <c r="AB5157">
        <f t="shared" si="1803"/>
        <v>0</v>
      </c>
      <c r="AC5157" s="22">
        <f t="shared" si="1804"/>
        <v>0</v>
      </c>
      <c r="AD5157" s="22">
        <f t="shared" si="1805"/>
        <v>0</v>
      </c>
    </row>
    <row r="5158" spans="4:30" x14ac:dyDescent="0.25">
      <c r="D5158" s="1">
        <v>0.83333333333333337</v>
      </c>
      <c r="E5158">
        <v>12616</v>
      </c>
      <c r="F5158">
        <v>12627</v>
      </c>
      <c r="G5158">
        <v>12616</v>
      </c>
      <c r="H5158">
        <v>12620</v>
      </c>
      <c r="J5158">
        <v>4</v>
      </c>
      <c r="K5158">
        <f t="shared" si="1806"/>
        <v>-20</v>
      </c>
      <c r="L5158">
        <v>11</v>
      </c>
      <c r="W5158">
        <f t="shared" si="1798"/>
        <v>0</v>
      </c>
      <c r="X5158">
        <f t="shared" si="1799"/>
        <v>4</v>
      </c>
      <c r="Y5158">
        <f t="shared" si="1800"/>
        <v>0</v>
      </c>
      <c r="Z5158" s="22">
        <f t="shared" si="1801"/>
        <v>0</v>
      </c>
      <c r="AA5158" s="22">
        <f t="shared" si="1802"/>
        <v>0</v>
      </c>
      <c r="AB5158">
        <f t="shared" si="1803"/>
        <v>0</v>
      </c>
      <c r="AC5158" s="22">
        <f t="shared" si="1804"/>
        <v>0</v>
      </c>
      <c r="AD5158" s="22">
        <f t="shared" si="1805"/>
        <v>0</v>
      </c>
    </row>
    <row r="5159" spans="4:30" x14ac:dyDescent="0.25">
      <c r="D5159" s="1">
        <v>0.875</v>
      </c>
      <c r="E5159">
        <v>12619</v>
      </c>
      <c r="F5159">
        <v>12639</v>
      </c>
      <c r="G5159">
        <v>12617</v>
      </c>
      <c r="H5159">
        <v>12635</v>
      </c>
      <c r="J5159">
        <v>16</v>
      </c>
      <c r="K5159">
        <f t="shared" si="1806"/>
        <v>-28</v>
      </c>
      <c r="L5159">
        <v>22</v>
      </c>
      <c r="W5159">
        <f t="shared" si="1798"/>
        <v>0</v>
      </c>
      <c r="X5159">
        <f t="shared" si="1799"/>
        <v>16</v>
      </c>
      <c r="Y5159">
        <f t="shared" si="1800"/>
        <v>0</v>
      </c>
      <c r="Z5159" s="22">
        <f t="shared" si="1801"/>
        <v>0</v>
      </c>
      <c r="AA5159" s="22">
        <f t="shared" si="1802"/>
        <v>0</v>
      </c>
      <c r="AB5159">
        <f t="shared" si="1803"/>
        <v>0</v>
      </c>
      <c r="AC5159" s="22">
        <f t="shared" si="1804"/>
        <v>0</v>
      </c>
      <c r="AD5159" s="22">
        <f t="shared" si="1805"/>
        <v>0</v>
      </c>
    </row>
    <row r="5160" spans="4:30" x14ac:dyDescent="0.25">
      <c r="D5160" s="2">
        <v>0.91666666666666663</v>
      </c>
      <c r="E5160">
        <v>12635</v>
      </c>
      <c r="F5160">
        <v>12638</v>
      </c>
      <c r="G5160">
        <v>12627</v>
      </c>
      <c r="H5160">
        <v>12627</v>
      </c>
      <c r="J5160">
        <v>-8</v>
      </c>
      <c r="K5160">
        <f t="shared" si="1806"/>
        <v>-28</v>
      </c>
      <c r="L5160">
        <v>11</v>
      </c>
      <c r="W5160">
        <f t="shared" si="1798"/>
        <v>0</v>
      </c>
      <c r="X5160">
        <f t="shared" si="1799"/>
        <v>8</v>
      </c>
      <c r="Y5160">
        <f t="shared" si="1800"/>
        <v>0</v>
      </c>
      <c r="Z5160" s="22">
        <f t="shared" si="1801"/>
        <v>0</v>
      </c>
      <c r="AA5160" s="22">
        <f t="shared" si="1802"/>
        <v>0</v>
      </c>
      <c r="AB5160">
        <f t="shared" si="1803"/>
        <v>0</v>
      </c>
      <c r="AC5160" s="22">
        <f t="shared" si="1804"/>
        <v>0</v>
      </c>
      <c r="AD5160" s="22">
        <f t="shared" si="1805"/>
        <v>0</v>
      </c>
    </row>
    <row r="5161" spans="4:30" hidden="1" x14ac:dyDescent="0.25">
      <c r="D5161" s="1">
        <v>0.95833333333333337</v>
      </c>
      <c r="E5161">
        <v>12626</v>
      </c>
      <c r="F5161">
        <v>12635</v>
      </c>
      <c r="G5161">
        <v>12625</v>
      </c>
      <c r="H5161">
        <v>12635</v>
      </c>
      <c r="Z5161"/>
      <c r="AA5161"/>
      <c r="AC5161"/>
      <c r="AD5161"/>
    </row>
    <row r="5162" spans="4:30" hidden="1" x14ac:dyDescent="0.25">
      <c r="D5162" s="1">
        <v>4.1666666666666664E-2</v>
      </c>
      <c r="E5162">
        <v>12634</v>
      </c>
      <c r="F5162">
        <v>12644</v>
      </c>
      <c r="G5162">
        <v>12611</v>
      </c>
      <c r="H5162">
        <v>12613</v>
      </c>
      <c r="Z5162"/>
      <c r="AA5162"/>
      <c r="AC5162"/>
      <c r="AD5162"/>
    </row>
    <row r="5163" spans="4:30" hidden="1" x14ac:dyDescent="0.25">
      <c r="D5163" s="1">
        <v>8.3333333333333329E-2</v>
      </c>
      <c r="E5163">
        <v>12611</v>
      </c>
      <c r="F5163">
        <v>12615</v>
      </c>
      <c r="G5163">
        <v>12595</v>
      </c>
      <c r="H5163">
        <v>12600</v>
      </c>
      <c r="Z5163"/>
      <c r="AA5163"/>
      <c r="AC5163"/>
      <c r="AD5163"/>
    </row>
    <row r="5164" spans="4:30" hidden="1" x14ac:dyDescent="0.25">
      <c r="D5164" s="1">
        <v>0.125</v>
      </c>
      <c r="E5164">
        <v>12601</v>
      </c>
      <c r="F5164">
        <v>12614</v>
      </c>
      <c r="G5164">
        <v>12600</v>
      </c>
      <c r="H5164">
        <v>12613</v>
      </c>
      <c r="Z5164"/>
      <c r="AA5164"/>
      <c r="AC5164"/>
      <c r="AD5164"/>
    </row>
    <row r="5165" spans="4:30" hidden="1" x14ac:dyDescent="0.25">
      <c r="D5165" s="1">
        <v>0.16666666666666666</v>
      </c>
      <c r="E5165">
        <v>12613</v>
      </c>
      <c r="F5165">
        <v>12618</v>
      </c>
      <c r="G5165">
        <v>12611</v>
      </c>
      <c r="H5165">
        <v>12613</v>
      </c>
      <c r="Z5165"/>
      <c r="AA5165"/>
      <c r="AC5165"/>
      <c r="AD5165"/>
    </row>
    <row r="5166" spans="4:30" hidden="1" x14ac:dyDescent="0.25">
      <c r="D5166" s="1">
        <v>0.20833333333333334</v>
      </c>
      <c r="E5166">
        <v>12611</v>
      </c>
      <c r="F5166">
        <v>12625</v>
      </c>
      <c r="G5166">
        <v>12611</v>
      </c>
      <c r="H5166">
        <v>12625</v>
      </c>
      <c r="Z5166"/>
      <c r="AA5166"/>
      <c r="AC5166"/>
      <c r="AD5166"/>
    </row>
    <row r="5167" spans="4:30" hidden="1" x14ac:dyDescent="0.25">
      <c r="D5167" s="1">
        <v>0.25</v>
      </c>
      <c r="E5167">
        <v>12626</v>
      </c>
      <c r="F5167">
        <v>12626</v>
      </c>
      <c r="G5167">
        <v>12622</v>
      </c>
      <c r="H5167">
        <v>12624</v>
      </c>
      <c r="Z5167"/>
      <c r="AA5167"/>
      <c r="AC5167"/>
      <c r="AD5167"/>
    </row>
    <row r="5168" spans="4:30" hidden="1" x14ac:dyDescent="0.25">
      <c r="D5168" s="1">
        <v>0.29166666666666669</v>
      </c>
      <c r="E5168">
        <v>12623</v>
      </c>
      <c r="F5168">
        <v>12625</v>
      </c>
      <c r="G5168">
        <v>12623</v>
      </c>
      <c r="H5168">
        <v>12625</v>
      </c>
      <c r="Z5168"/>
      <c r="AA5168"/>
      <c r="AC5168"/>
      <c r="AD5168"/>
    </row>
    <row r="5169" spans="3:30" x14ac:dyDescent="0.25">
      <c r="D5169" s="2">
        <v>0.33333333333333331</v>
      </c>
      <c r="E5169">
        <v>12624</v>
      </c>
      <c r="F5169">
        <v>12624</v>
      </c>
      <c r="G5169">
        <v>12596</v>
      </c>
      <c r="H5169">
        <v>12606</v>
      </c>
      <c r="J5169">
        <v>-18</v>
      </c>
      <c r="K5169">
        <v>0</v>
      </c>
      <c r="L5169">
        <v>28</v>
      </c>
      <c r="M5169">
        <v>42</v>
      </c>
      <c r="R5169">
        <f>MAX(F5167:F5183)</f>
        <v>12705</v>
      </c>
      <c r="W5169">
        <f t="shared" ref="W5169:W5183" si="1807">ABS(M5169)</f>
        <v>42</v>
      </c>
      <c r="X5169">
        <f t="shared" ref="X5169:X5183" si="1808">ABS(J5169)</f>
        <v>18</v>
      </c>
      <c r="Y5169">
        <f t="shared" ref="Y5169:Y5183" si="1809">IF(R5169&lt;1000,ABS(R5169),0)</f>
        <v>0</v>
      </c>
      <c r="Z5169" s="22">
        <f t="shared" ref="Z5169:Z5183" si="1810">IF(N5169=1,0,ABS(N5169))</f>
        <v>0</v>
      </c>
      <c r="AA5169" s="22">
        <f t="shared" ref="AA5169:AA5183" si="1811">ABS(O5169)</f>
        <v>0</v>
      </c>
      <c r="AB5169">
        <f t="shared" ref="AB5169:AB5183" si="1812">IF(N5169=1,1,0)</f>
        <v>0</v>
      </c>
      <c r="AC5169" s="22">
        <f t="shared" ref="AC5169:AC5183" si="1813">IF(N5169=1,ABS(N5170),0)</f>
        <v>0</v>
      </c>
      <c r="AD5169" s="22">
        <f t="shared" ref="AD5169:AD5183" si="1814">IF(N5169=1,0,ABS(O5170))</f>
        <v>0.65</v>
      </c>
    </row>
    <row r="5170" spans="3:30" x14ac:dyDescent="0.25">
      <c r="D5170" s="2">
        <v>0.375</v>
      </c>
      <c r="E5170">
        <v>12606</v>
      </c>
      <c r="F5170">
        <v>12625</v>
      </c>
      <c r="G5170">
        <v>12587</v>
      </c>
      <c r="H5170">
        <v>12599</v>
      </c>
      <c r="J5170">
        <v>-7</v>
      </c>
      <c r="K5170">
        <f t="shared" ref="K5170:K5183" si="1815">K5169+J5171</f>
        <v>78</v>
      </c>
      <c r="L5170">
        <v>38</v>
      </c>
      <c r="N5170">
        <v>0</v>
      </c>
      <c r="O5170">
        <v>0.65</v>
      </c>
      <c r="P5170">
        <f>J5171/R5148</f>
        <v>0.65</v>
      </c>
      <c r="R5170">
        <f>MIN(G5167:G5183)</f>
        <v>12587</v>
      </c>
      <c r="W5170">
        <f t="shared" si="1807"/>
        <v>0</v>
      </c>
      <c r="X5170">
        <f t="shared" si="1808"/>
        <v>7</v>
      </c>
      <c r="Y5170">
        <f t="shared" si="1809"/>
        <v>0</v>
      </c>
      <c r="Z5170" s="22">
        <f t="shared" si="1810"/>
        <v>0</v>
      </c>
      <c r="AA5170" s="22">
        <f t="shared" si="1811"/>
        <v>0.65</v>
      </c>
      <c r="AB5170">
        <f t="shared" si="1812"/>
        <v>0</v>
      </c>
      <c r="AC5170" s="22">
        <f t="shared" si="1813"/>
        <v>0</v>
      </c>
      <c r="AD5170" s="22">
        <f t="shared" si="1814"/>
        <v>0</v>
      </c>
    </row>
    <row r="5171" spans="3:30" x14ac:dyDescent="0.25">
      <c r="D5171" s="1">
        <v>0.41666666666666669</v>
      </c>
      <c r="E5171">
        <v>12599</v>
      </c>
      <c r="F5171">
        <v>12688</v>
      </c>
      <c r="G5171">
        <v>12589</v>
      </c>
      <c r="H5171">
        <v>12677</v>
      </c>
      <c r="J5171">
        <v>78</v>
      </c>
      <c r="K5171">
        <f t="shared" si="1815"/>
        <v>63</v>
      </c>
      <c r="L5171">
        <v>99</v>
      </c>
      <c r="R5171">
        <f>R5169-R5170</f>
        <v>118</v>
      </c>
      <c r="W5171">
        <f t="shared" si="1807"/>
        <v>0</v>
      </c>
      <c r="X5171">
        <f t="shared" si="1808"/>
        <v>78</v>
      </c>
      <c r="Y5171">
        <f t="shared" si="1809"/>
        <v>118</v>
      </c>
      <c r="Z5171" s="22">
        <f t="shared" si="1810"/>
        <v>0</v>
      </c>
      <c r="AA5171" s="22">
        <f t="shared" si="1811"/>
        <v>0</v>
      </c>
      <c r="AB5171">
        <f t="shared" si="1812"/>
        <v>0</v>
      </c>
      <c r="AC5171" s="22">
        <f t="shared" si="1813"/>
        <v>0</v>
      </c>
      <c r="AD5171" s="22">
        <f t="shared" si="1814"/>
        <v>0</v>
      </c>
    </row>
    <row r="5172" spans="3:30" x14ac:dyDescent="0.25">
      <c r="D5172" s="1">
        <v>0.45833333333333331</v>
      </c>
      <c r="E5172">
        <v>12677</v>
      </c>
      <c r="F5172">
        <v>12705</v>
      </c>
      <c r="G5172">
        <v>12649</v>
      </c>
      <c r="H5172">
        <v>12662</v>
      </c>
      <c r="J5172">
        <v>-15</v>
      </c>
      <c r="K5172">
        <f t="shared" si="1815"/>
        <v>61</v>
      </c>
      <c r="L5172">
        <v>56</v>
      </c>
      <c r="W5172">
        <f t="shared" si="1807"/>
        <v>0</v>
      </c>
      <c r="X5172">
        <f t="shared" si="1808"/>
        <v>15</v>
      </c>
      <c r="Y5172">
        <f t="shared" si="1809"/>
        <v>0</v>
      </c>
      <c r="Z5172" s="22">
        <f t="shared" si="1810"/>
        <v>0</v>
      </c>
      <c r="AA5172" s="22">
        <f t="shared" si="1811"/>
        <v>0</v>
      </c>
      <c r="AB5172">
        <f t="shared" si="1812"/>
        <v>0</v>
      </c>
      <c r="AC5172" s="22">
        <f t="shared" si="1813"/>
        <v>0</v>
      </c>
      <c r="AD5172" s="22">
        <f t="shared" si="1814"/>
        <v>0</v>
      </c>
    </row>
    <row r="5173" spans="3:30" x14ac:dyDescent="0.25">
      <c r="D5173" s="1">
        <v>0.5</v>
      </c>
      <c r="E5173">
        <v>12663</v>
      </c>
      <c r="F5173">
        <v>12669</v>
      </c>
      <c r="G5173">
        <v>12652</v>
      </c>
      <c r="H5173">
        <v>12661</v>
      </c>
      <c r="J5173">
        <v>-2</v>
      </c>
      <c r="K5173">
        <f t="shared" si="1815"/>
        <v>89</v>
      </c>
      <c r="L5173">
        <v>17</v>
      </c>
      <c r="W5173">
        <f t="shared" si="1807"/>
        <v>0</v>
      </c>
      <c r="X5173">
        <f t="shared" si="1808"/>
        <v>2</v>
      </c>
      <c r="Y5173">
        <f t="shared" si="1809"/>
        <v>0</v>
      </c>
      <c r="Z5173" s="22">
        <f t="shared" si="1810"/>
        <v>0</v>
      </c>
      <c r="AA5173" s="22">
        <f t="shared" si="1811"/>
        <v>0</v>
      </c>
      <c r="AB5173">
        <f t="shared" si="1812"/>
        <v>0</v>
      </c>
      <c r="AC5173" s="22">
        <f t="shared" si="1813"/>
        <v>0</v>
      </c>
      <c r="AD5173" s="22">
        <f t="shared" si="1814"/>
        <v>0</v>
      </c>
    </row>
    <row r="5174" spans="3:30" x14ac:dyDescent="0.25">
      <c r="C5174">
        <v>1</v>
      </c>
      <c r="D5174" s="1">
        <v>0.54166666666666663</v>
      </c>
      <c r="E5174">
        <v>12661</v>
      </c>
      <c r="F5174">
        <v>12689</v>
      </c>
      <c r="G5174">
        <v>12659</v>
      </c>
      <c r="H5174">
        <v>12689</v>
      </c>
      <c r="J5174">
        <v>28</v>
      </c>
      <c r="K5174">
        <f t="shared" si="1815"/>
        <v>89</v>
      </c>
      <c r="L5174">
        <v>30</v>
      </c>
      <c r="W5174">
        <f t="shared" si="1807"/>
        <v>0</v>
      </c>
      <c r="X5174">
        <f t="shared" si="1808"/>
        <v>28</v>
      </c>
      <c r="Y5174">
        <f t="shared" si="1809"/>
        <v>0</v>
      </c>
      <c r="Z5174" s="22">
        <f t="shared" si="1810"/>
        <v>0</v>
      </c>
      <c r="AA5174" s="22">
        <f t="shared" si="1811"/>
        <v>0</v>
      </c>
      <c r="AB5174">
        <f t="shared" si="1812"/>
        <v>0</v>
      </c>
      <c r="AC5174" s="22">
        <f t="shared" si="1813"/>
        <v>0</v>
      </c>
      <c r="AD5174" s="22">
        <f t="shared" si="1814"/>
        <v>0</v>
      </c>
    </row>
    <row r="5175" spans="3:30" x14ac:dyDescent="0.25">
      <c r="D5175" s="1">
        <v>0.58333333333333337</v>
      </c>
      <c r="E5175">
        <v>12689</v>
      </c>
      <c r="F5175">
        <v>12704</v>
      </c>
      <c r="G5175">
        <v>12686</v>
      </c>
      <c r="H5175">
        <v>12689</v>
      </c>
      <c r="J5175">
        <v>0</v>
      </c>
      <c r="K5175">
        <f t="shared" si="1815"/>
        <v>59</v>
      </c>
      <c r="L5175">
        <v>18</v>
      </c>
      <c r="W5175">
        <f t="shared" si="1807"/>
        <v>0</v>
      </c>
      <c r="X5175">
        <f t="shared" si="1808"/>
        <v>0</v>
      </c>
      <c r="Y5175">
        <f t="shared" si="1809"/>
        <v>0</v>
      </c>
      <c r="Z5175" s="22">
        <f t="shared" si="1810"/>
        <v>0</v>
      </c>
      <c r="AA5175" s="22">
        <f t="shared" si="1811"/>
        <v>0</v>
      </c>
      <c r="AB5175">
        <f t="shared" si="1812"/>
        <v>0</v>
      </c>
      <c r="AC5175" s="22">
        <f t="shared" si="1813"/>
        <v>0</v>
      </c>
      <c r="AD5175" s="22">
        <f t="shared" si="1814"/>
        <v>0</v>
      </c>
    </row>
    <row r="5176" spans="3:30" x14ac:dyDescent="0.25">
      <c r="D5176" s="1">
        <v>0.625</v>
      </c>
      <c r="E5176">
        <v>12688</v>
      </c>
      <c r="F5176">
        <v>12692</v>
      </c>
      <c r="G5176">
        <v>12658</v>
      </c>
      <c r="H5176">
        <v>12658</v>
      </c>
      <c r="J5176">
        <v>-30</v>
      </c>
      <c r="K5176">
        <f t="shared" si="1815"/>
        <v>37</v>
      </c>
      <c r="L5176">
        <v>34</v>
      </c>
      <c r="W5176">
        <f t="shared" si="1807"/>
        <v>0</v>
      </c>
      <c r="X5176">
        <f t="shared" si="1808"/>
        <v>30</v>
      </c>
      <c r="Y5176">
        <f t="shared" si="1809"/>
        <v>0</v>
      </c>
      <c r="Z5176" s="22">
        <f t="shared" si="1810"/>
        <v>0</v>
      </c>
      <c r="AA5176" s="22">
        <f t="shared" si="1811"/>
        <v>0</v>
      </c>
      <c r="AB5176">
        <f t="shared" si="1812"/>
        <v>0</v>
      </c>
      <c r="AC5176" s="22">
        <f t="shared" si="1813"/>
        <v>0</v>
      </c>
      <c r="AD5176" s="22">
        <f t="shared" si="1814"/>
        <v>0</v>
      </c>
    </row>
    <row r="5177" spans="3:30" x14ac:dyDescent="0.25">
      <c r="D5177" s="1">
        <v>0.66666666666666663</v>
      </c>
      <c r="E5177">
        <v>12659</v>
      </c>
      <c r="F5177">
        <v>12669</v>
      </c>
      <c r="G5177">
        <v>12622</v>
      </c>
      <c r="H5177">
        <v>12637</v>
      </c>
      <c r="J5177">
        <v>-22</v>
      </c>
      <c r="K5177">
        <f t="shared" si="1815"/>
        <v>55</v>
      </c>
      <c r="L5177">
        <v>47</v>
      </c>
      <c r="W5177">
        <f t="shared" si="1807"/>
        <v>0</v>
      </c>
      <c r="X5177">
        <f t="shared" si="1808"/>
        <v>22</v>
      </c>
      <c r="Y5177">
        <f t="shared" si="1809"/>
        <v>0</v>
      </c>
      <c r="Z5177" s="22">
        <f t="shared" si="1810"/>
        <v>0</v>
      </c>
      <c r="AA5177" s="22">
        <f t="shared" si="1811"/>
        <v>0</v>
      </c>
      <c r="AB5177">
        <f t="shared" si="1812"/>
        <v>0</v>
      </c>
      <c r="AC5177" s="22">
        <f t="shared" si="1813"/>
        <v>0</v>
      </c>
      <c r="AD5177" s="22">
        <f t="shared" si="1814"/>
        <v>0</v>
      </c>
    </row>
    <row r="5178" spans="3:30" x14ac:dyDescent="0.25">
      <c r="D5178" s="1">
        <v>0.70833333333333337</v>
      </c>
      <c r="E5178">
        <v>12637</v>
      </c>
      <c r="F5178">
        <v>12661</v>
      </c>
      <c r="G5178">
        <v>12626</v>
      </c>
      <c r="H5178">
        <v>12655</v>
      </c>
      <c r="J5178">
        <v>18</v>
      </c>
      <c r="K5178">
        <f t="shared" si="1815"/>
        <v>67</v>
      </c>
      <c r="L5178">
        <v>35</v>
      </c>
      <c r="W5178">
        <f t="shared" si="1807"/>
        <v>0</v>
      </c>
      <c r="X5178">
        <f t="shared" si="1808"/>
        <v>18</v>
      </c>
      <c r="Y5178">
        <f t="shared" si="1809"/>
        <v>0</v>
      </c>
      <c r="Z5178" s="22">
        <f t="shared" si="1810"/>
        <v>0</v>
      </c>
      <c r="AA5178" s="22">
        <f t="shared" si="1811"/>
        <v>0</v>
      </c>
      <c r="AB5178">
        <f t="shared" si="1812"/>
        <v>0</v>
      </c>
      <c r="AC5178" s="22">
        <f t="shared" si="1813"/>
        <v>0</v>
      </c>
      <c r="AD5178" s="22">
        <f t="shared" si="1814"/>
        <v>0</v>
      </c>
    </row>
    <row r="5179" spans="3:30" x14ac:dyDescent="0.25">
      <c r="D5179" s="1">
        <v>0.75</v>
      </c>
      <c r="E5179">
        <v>12656</v>
      </c>
      <c r="F5179">
        <v>12675</v>
      </c>
      <c r="G5179">
        <v>12647</v>
      </c>
      <c r="H5179">
        <v>12668</v>
      </c>
      <c r="J5179">
        <v>12</v>
      </c>
      <c r="K5179">
        <f t="shared" si="1815"/>
        <v>55</v>
      </c>
      <c r="L5179">
        <v>28</v>
      </c>
      <c r="W5179">
        <f t="shared" si="1807"/>
        <v>0</v>
      </c>
      <c r="X5179">
        <f t="shared" si="1808"/>
        <v>12</v>
      </c>
      <c r="Y5179">
        <f t="shared" si="1809"/>
        <v>0</v>
      </c>
      <c r="Z5179" s="22">
        <f t="shared" si="1810"/>
        <v>0</v>
      </c>
      <c r="AA5179" s="22">
        <f t="shared" si="1811"/>
        <v>0</v>
      </c>
      <c r="AB5179">
        <f t="shared" si="1812"/>
        <v>0</v>
      </c>
      <c r="AC5179" s="22">
        <f t="shared" si="1813"/>
        <v>0</v>
      </c>
      <c r="AD5179" s="22">
        <f t="shared" si="1814"/>
        <v>0</v>
      </c>
    </row>
    <row r="5180" spans="3:30" x14ac:dyDescent="0.25">
      <c r="D5180" s="1">
        <v>0.79166666666666663</v>
      </c>
      <c r="E5180">
        <v>12668</v>
      </c>
      <c r="F5180">
        <v>12673</v>
      </c>
      <c r="G5180">
        <v>12654</v>
      </c>
      <c r="H5180">
        <v>12656</v>
      </c>
      <c r="J5180">
        <v>-12</v>
      </c>
      <c r="K5180">
        <f t="shared" si="1815"/>
        <v>59</v>
      </c>
      <c r="L5180">
        <v>19</v>
      </c>
      <c r="W5180">
        <f t="shared" si="1807"/>
        <v>0</v>
      </c>
      <c r="X5180">
        <f t="shared" si="1808"/>
        <v>12</v>
      </c>
      <c r="Y5180">
        <f t="shared" si="1809"/>
        <v>0</v>
      </c>
      <c r="Z5180" s="22">
        <f t="shared" si="1810"/>
        <v>0</v>
      </c>
      <c r="AA5180" s="22">
        <f t="shared" si="1811"/>
        <v>0</v>
      </c>
      <c r="AB5180">
        <f t="shared" si="1812"/>
        <v>0</v>
      </c>
      <c r="AC5180" s="22">
        <f t="shared" si="1813"/>
        <v>0</v>
      </c>
      <c r="AD5180" s="22">
        <f t="shared" si="1814"/>
        <v>0</v>
      </c>
    </row>
    <row r="5181" spans="3:30" x14ac:dyDescent="0.25">
      <c r="D5181" s="1">
        <v>0.83333333333333337</v>
      </c>
      <c r="E5181">
        <v>12656</v>
      </c>
      <c r="F5181">
        <v>12661</v>
      </c>
      <c r="G5181">
        <v>12652</v>
      </c>
      <c r="H5181">
        <v>12660</v>
      </c>
      <c r="J5181">
        <v>4</v>
      </c>
      <c r="K5181">
        <f t="shared" si="1815"/>
        <v>71</v>
      </c>
      <c r="L5181">
        <v>9</v>
      </c>
      <c r="W5181">
        <f t="shared" si="1807"/>
        <v>0</v>
      </c>
      <c r="X5181">
        <f t="shared" si="1808"/>
        <v>4</v>
      </c>
      <c r="Y5181">
        <f t="shared" si="1809"/>
        <v>0</v>
      </c>
      <c r="Z5181" s="22">
        <f t="shared" si="1810"/>
        <v>0</v>
      </c>
      <c r="AA5181" s="22">
        <f t="shared" si="1811"/>
        <v>0</v>
      </c>
      <c r="AB5181">
        <f t="shared" si="1812"/>
        <v>0</v>
      </c>
      <c r="AC5181" s="22">
        <f t="shared" si="1813"/>
        <v>0</v>
      </c>
      <c r="AD5181" s="22">
        <f t="shared" si="1814"/>
        <v>0</v>
      </c>
    </row>
    <row r="5182" spans="3:30" x14ac:dyDescent="0.25">
      <c r="D5182" s="1">
        <v>0.875</v>
      </c>
      <c r="E5182">
        <v>12660</v>
      </c>
      <c r="F5182">
        <v>12674</v>
      </c>
      <c r="G5182">
        <v>12657</v>
      </c>
      <c r="H5182">
        <v>12672</v>
      </c>
      <c r="J5182">
        <v>12</v>
      </c>
      <c r="K5182">
        <f t="shared" si="1815"/>
        <v>65</v>
      </c>
      <c r="L5182">
        <v>17</v>
      </c>
      <c r="W5182">
        <f t="shared" si="1807"/>
        <v>0</v>
      </c>
      <c r="X5182">
        <f t="shared" si="1808"/>
        <v>12</v>
      </c>
      <c r="Y5182">
        <f t="shared" si="1809"/>
        <v>0</v>
      </c>
      <c r="Z5182" s="22">
        <f t="shared" si="1810"/>
        <v>0</v>
      </c>
      <c r="AA5182" s="22">
        <f t="shared" si="1811"/>
        <v>0</v>
      </c>
      <c r="AB5182">
        <f t="shared" si="1812"/>
        <v>0</v>
      </c>
      <c r="AC5182" s="22">
        <f t="shared" si="1813"/>
        <v>0</v>
      </c>
      <c r="AD5182" s="22">
        <f t="shared" si="1814"/>
        <v>0</v>
      </c>
    </row>
    <row r="5183" spans="3:30" x14ac:dyDescent="0.25">
      <c r="D5183" s="2">
        <v>0.91666666666666663</v>
      </c>
      <c r="E5183">
        <v>12672</v>
      </c>
      <c r="F5183">
        <v>12674</v>
      </c>
      <c r="G5183">
        <v>12660</v>
      </c>
      <c r="H5183">
        <v>12666</v>
      </c>
      <c r="J5183">
        <v>-6</v>
      </c>
      <c r="K5183">
        <f t="shared" si="1815"/>
        <v>65</v>
      </c>
      <c r="L5183">
        <v>14</v>
      </c>
      <c r="W5183">
        <f t="shared" si="1807"/>
        <v>0</v>
      </c>
      <c r="X5183">
        <f t="shared" si="1808"/>
        <v>6</v>
      </c>
      <c r="Y5183">
        <f t="shared" si="1809"/>
        <v>0</v>
      </c>
      <c r="Z5183" s="22">
        <f t="shared" si="1810"/>
        <v>0</v>
      </c>
      <c r="AA5183" s="22">
        <f t="shared" si="1811"/>
        <v>0</v>
      </c>
      <c r="AB5183">
        <f t="shared" si="1812"/>
        <v>0</v>
      </c>
      <c r="AC5183" s="22">
        <f t="shared" si="1813"/>
        <v>0</v>
      </c>
      <c r="AD5183" s="22">
        <f t="shared" si="1814"/>
        <v>0</v>
      </c>
    </row>
    <row r="5184" spans="3:30" hidden="1" x14ac:dyDescent="0.25">
      <c r="D5184" s="1">
        <v>0.95833333333333337</v>
      </c>
      <c r="E5184">
        <v>12668</v>
      </c>
      <c r="F5184">
        <v>12672</v>
      </c>
      <c r="G5184">
        <v>12663</v>
      </c>
      <c r="H5184">
        <v>12666</v>
      </c>
      <c r="Z5184"/>
      <c r="AA5184"/>
      <c r="AC5184"/>
      <c r="AD5184"/>
    </row>
    <row r="5185" spans="3:30" hidden="1" x14ac:dyDescent="0.25">
      <c r="D5185" s="1">
        <v>4.1666666666666664E-2</v>
      </c>
      <c r="E5185">
        <v>12663</v>
      </c>
      <c r="F5185">
        <v>12665</v>
      </c>
      <c r="G5185">
        <v>12660</v>
      </c>
      <c r="H5185">
        <v>12665</v>
      </c>
      <c r="Z5185"/>
      <c r="AA5185"/>
      <c r="AC5185"/>
      <c r="AD5185"/>
    </row>
    <row r="5186" spans="3:30" hidden="1" x14ac:dyDescent="0.25">
      <c r="D5186" s="1">
        <v>8.3333333333333329E-2</v>
      </c>
      <c r="E5186">
        <v>12664</v>
      </c>
      <c r="F5186">
        <v>12665</v>
      </c>
      <c r="G5186">
        <v>12662</v>
      </c>
      <c r="H5186">
        <v>12664</v>
      </c>
      <c r="Z5186"/>
      <c r="AA5186"/>
      <c r="AC5186"/>
      <c r="AD5186"/>
    </row>
    <row r="5187" spans="3:30" hidden="1" x14ac:dyDescent="0.25">
      <c r="D5187" s="1">
        <v>0.125</v>
      </c>
      <c r="E5187">
        <v>12663</v>
      </c>
      <c r="F5187">
        <v>12665</v>
      </c>
      <c r="G5187">
        <v>12653</v>
      </c>
      <c r="H5187">
        <v>12660</v>
      </c>
      <c r="Z5187"/>
      <c r="AA5187"/>
      <c r="AC5187"/>
      <c r="AD5187"/>
    </row>
    <row r="5188" spans="3:30" hidden="1" x14ac:dyDescent="0.25">
      <c r="D5188" s="1">
        <v>0.16666666666666666</v>
      </c>
      <c r="E5188">
        <v>12660</v>
      </c>
      <c r="F5188">
        <v>12661</v>
      </c>
      <c r="G5188">
        <v>12655</v>
      </c>
      <c r="H5188">
        <v>12659</v>
      </c>
      <c r="Z5188"/>
      <c r="AA5188"/>
      <c r="AC5188"/>
      <c r="AD5188"/>
    </row>
    <row r="5189" spans="3:30" hidden="1" x14ac:dyDescent="0.25">
      <c r="D5189" s="1">
        <v>0.20833333333333334</v>
      </c>
      <c r="E5189">
        <v>12658</v>
      </c>
      <c r="F5189">
        <v>12661</v>
      </c>
      <c r="G5189">
        <v>12657</v>
      </c>
      <c r="H5189">
        <v>12659</v>
      </c>
      <c r="Z5189"/>
      <c r="AA5189"/>
      <c r="AC5189"/>
      <c r="AD5189"/>
    </row>
    <row r="5190" spans="3:30" hidden="1" x14ac:dyDescent="0.25">
      <c r="D5190" s="1">
        <v>0.25</v>
      </c>
      <c r="E5190">
        <v>12661</v>
      </c>
      <c r="F5190">
        <v>12661</v>
      </c>
      <c r="G5190">
        <v>12656</v>
      </c>
      <c r="H5190">
        <v>12658</v>
      </c>
      <c r="Z5190"/>
      <c r="AA5190"/>
      <c r="AC5190"/>
      <c r="AD5190"/>
    </row>
    <row r="5191" spans="3:30" hidden="1" x14ac:dyDescent="0.25">
      <c r="D5191" s="1">
        <v>0.29166666666666669</v>
      </c>
      <c r="E5191">
        <v>12658</v>
      </c>
      <c r="F5191">
        <v>12658</v>
      </c>
      <c r="G5191">
        <v>12655</v>
      </c>
      <c r="H5191">
        <v>12656</v>
      </c>
      <c r="Z5191"/>
      <c r="AA5191"/>
      <c r="AC5191"/>
      <c r="AD5191"/>
    </row>
    <row r="5192" spans="3:30" x14ac:dyDescent="0.25">
      <c r="D5192" s="2">
        <v>0.33333333333333331</v>
      </c>
      <c r="E5192">
        <v>12658</v>
      </c>
      <c r="F5192">
        <v>12660</v>
      </c>
      <c r="G5192">
        <v>12646</v>
      </c>
      <c r="H5192">
        <v>12649</v>
      </c>
      <c r="J5192">
        <v>-9</v>
      </c>
      <c r="K5192">
        <v>0</v>
      </c>
      <c r="L5192">
        <v>14</v>
      </c>
      <c r="M5192">
        <v>-14</v>
      </c>
      <c r="N5192">
        <v>1</v>
      </c>
      <c r="R5192">
        <f>MAX(F5190:F5206)</f>
        <v>12663</v>
      </c>
      <c r="W5192">
        <f t="shared" ref="W5192:W5206" si="1816">ABS(M5192)</f>
        <v>14</v>
      </c>
      <c r="X5192">
        <f t="shared" ref="X5192:X5206" si="1817">ABS(J5192)</f>
        <v>9</v>
      </c>
      <c r="Y5192">
        <f t="shared" ref="Y5192:Y5206" si="1818">IF(R5192&lt;1000,ABS(R5192),0)</f>
        <v>0</v>
      </c>
      <c r="Z5192" s="22">
        <f t="shared" ref="Z5192:Z5206" si="1819">IF(N5192=1,0,ABS(N5192))</f>
        <v>0</v>
      </c>
      <c r="AA5192" s="22">
        <f t="shared" ref="AA5192:AA5206" si="1820">ABS(O5192)</f>
        <v>0</v>
      </c>
      <c r="AB5192">
        <f t="shared" ref="AB5192:AB5206" si="1821">IF(N5192=1,1,0)</f>
        <v>1</v>
      </c>
      <c r="AC5192" s="22">
        <f t="shared" ref="AC5192:AC5206" si="1822">IF(N5192=1,ABS(N5193),0)</f>
        <v>0.16949152542372881</v>
      </c>
      <c r="AD5192" s="22">
        <f t="shared" ref="AD5192:AD5206" si="1823">IF(N5192=1,0,ABS(O5193))</f>
        <v>0</v>
      </c>
    </row>
    <row r="5193" spans="3:30" x14ac:dyDescent="0.25">
      <c r="D5193" s="2">
        <v>0.375</v>
      </c>
      <c r="E5193">
        <v>12649</v>
      </c>
      <c r="F5193">
        <v>12661</v>
      </c>
      <c r="G5193">
        <v>12636</v>
      </c>
      <c r="H5193">
        <v>12640</v>
      </c>
      <c r="J5193">
        <v>-9</v>
      </c>
      <c r="K5193">
        <f t="shared" ref="K5193:K5206" si="1824">K5192+J5194</f>
        <v>13</v>
      </c>
      <c r="L5193">
        <v>25</v>
      </c>
      <c r="N5193">
        <v>0.16949152542372881</v>
      </c>
      <c r="O5193">
        <v>0.13559322033898305</v>
      </c>
      <c r="P5193">
        <f>16/R5171</f>
        <v>0.13559322033898305</v>
      </c>
      <c r="R5193">
        <f>MIN(G5190:G5206)</f>
        <v>12614</v>
      </c>
      <c r="W5193">
        <f t="shared" si="1816"/>
        <v>0</v>
      </c>
      <c r="X5193">
        <f t="shared" si="1817"/>
        <v>9</v>
      </c>
      <c r="Y5193">
        <f t="shared" si="1818"/>
        <v>0</v>
      </c>
      <c r="Z5193" s="22">
        <f t="shared" si="1819"/>
        <v>0.16949152542372881</v>
      </c>
      <c r="AA5193" s="22">
        <f t="shared" si="1820"/>
        <v>0.13559322033898305</v>
      </c>
      <c r="AB5193">
        <f t="shared" si="1821"/>
        <v>0</v>
      </c>
      <c r="AC5193" s="22">
        <f t="shared" si="1822"/>
        <v>0</v>
      </c>
      <c r="AD5193" s="22">
        <f t="shared" si="1823"/>
        <v>0</v>
      </c>
    </row>
    <row r="5194" spans="3:30" x14ac:dyDescent="0.25">
      <c r="D5194" s="1">
        <v>0.41666666666666669</v>
      </c>
      <c r="E5194">
        <v>12641</v>
      </c>
      <c r="F5194">
        <v>12663</v>
      </c>
      <c r="G5194">
        <v>12614</v>
      </c>
      <c r="H5194">
        <v>12654</v>
      </c>
      <c r="J5194">
        <v>13</v>
      </c>
      <c r="K5194">
        <f t="shared" si="1824"/>
        <v>-1</v>
      </c>
      <c r="L5194">
        <v>49</v>
      </c>
      <c r="R5194">
        <f>R5192-R5193</f>
        <v>49</v>
      </c>
      <c r="W5194">
        <f t="shared" si="1816"/>
        <v>0</v>
      </c>
      <c r="X5194">
        <f t="shared" si="1817"/>
        <v>13</v>
      </c>
      <c r="Y5194">
        <f t="shared" si="1818"/>
        <v>49</v>
      </c>
      <c r="Z5194" s="22">
        <f t="shared" si="1819"/>
        <v>0</v>
      </c>
      <c r="AA5194" s="22">
        <f t="shared" si="1820"/>
        <v>0</v>
      </c>
      <c r="AB5194">
        <f t="shared" si="1821"/>
        <v>0</v>
      </c>
      <c r="AC5194" s="22">
        <f t="shared" si="1822"/>
        <v>0</v>
      </c>
      <c r="AD5194" s="22">
        <f t="shared" si="1823"/>
        <v>0</v>
      </c>
    </row>
    <row r="5195" spans="3:30" x14ac:dyDescent="0.25">
      <c r="D5195" s="1">
        <v>0.45833333333333331</v>
      </c>
      <c r="E5195">
        <v>12655</v>
      </c>
      <c r="F5195">
        <v>12657</v>
      </c>
      <c r="G5195">
        <v>12628</v>
      </c>
      <c r="H5195">
        <v>12641</v>
      </c>
      <c r="J5195">
        <v>-14</v>
      </c>
      <c r="K5195">
        <f t="shared" si="1824"/>
        <v>6</v>
      </c>
      <c r="L5195">
        <v>29</v>
      </c>
      <c r="W5195">
        <f t="shared" si="1816"/>
        <v>0</v>
      </c>
      <c r="X5195">
        <f t="shared" si="1817"/>
        <v>14</v>
      </c>
      <c r="Y5195">
        <f t="shared" si="1818"/>
        <v>0</v>
      </c>
      <c r="Z5195" s="22">
        <f t="shared" si="1819"/>
        <v>0</v>
      </c>
      <c r="AA5195" s="22">
        <f t="shared" si="1820"/>
        <v>0</v>
      </c>
      <c r="AB5195">
        <f t="shared" si="1821"/>
        <v>0</v>
      </c>
      <c r="AC5195" s="22">
        <f t="shared" si="1822"/>
        <v>0</v>
      </c>
      <c r="AD5195" s="22">
        <f t="shared" si="1823"/>
        <v>0</v>
      </c>
    </row>
    <row r="5196" spans="3:30" x14ac:dyDescent="0.25">
      <c r="D5196" s="1">
        <v>0.5</v>
      </c>
      <c r="E5196">
        <v>12642</v>
      </c>
      <c r="F5196">
        <v>12649</v>
      </c>
      <c r="G5196">
        <v>12633</v>
      </c>
      <c r="H5196">
        <v>12649</v>
      </c>
      <c r="J5196">
        <v>7</v>
      </c>
      <c r="K5196">
        <f t="shared" si="1824"/>
        <v>-16</v>
      </c>
      <c r="L5196">
        <v>16</v>
      </c>
      <c r="W5196">
        <f t="shared" si="1816"/>
        <v>0</v>
      </c>
      <c r="X5196">
        <f t="shared" si="1817"/>
        <v>7</v>
      </c>
      <c r="Y5196">
        <f t="shared" si="1818"/>
        <v>0</v>
      </c>
      <c r="Z5196" s="22">
        <f t="shared" si="1819"/>
        <v>0</v>
      </c>
      <c r="AA5196" s="22">
        <f t="shared" si="1820"/>
        <v>0</v>
      </c>
      <c r="AB5196">
        <f t="shared" si="1821"/>
        <v>0</v>
      </c>
      <c r="AC5196" s="22">
        <f t="shared" si="1822"/>
        <v>0</v>
      </c>
      <c r="AD5196" s="22">
        <f t="shared" si="1823"/>
        <v>0</v>
      </c>
    </row>
    <row r="5197" spans="3:30" x14ac:dyDescent="0.25">
      <c r="C5197">
        <v>1</v>
      </c>
      <c r="D5197" s="1">
        <v>0.54166666666666663</v>
      </c>
      <c r="E5197">
        <v>12649</v>
      </c>
      <c r="F5197">
        <v>12649</v>
      </c>
      <c r="G5197">
        <v>12626</v>
      </c>
      <c r="H5197">
        <v>12627</v>
      </c>
      <c r="J5197">
        <v>-22</v>
      </c>
      <c r="K5197">
        <f t="shared" si="1824"/>
        <v>-9</v>
      </c>
      <c r="L5197">
        <v>23</v>
      </c>
      <c r="W5197">
        <f t="shared" si="1816"/>
        <v>0</v>
      </c>
      <c r="X5197">
        <f t="shared" si="1817"/>
        <v>22</v>
      </c>
      <c r="Y5197">
        <f t="shared" si="1818"/>
        <v>0</v>
      </c>
      <c r="Z5197" s="22">
        <f t="shared" si="1819"/>
        <v>0</v>
      </c>
      <c r="AA5197" s="22">
        <f t="shared" si="1820"/>
        <v>0</v>
      </c>
      <c r="AB5197">
        <f t="shared" si="1821"/>
        <v>0</v>
      </c>
      <c r="AC5197" s="22">
        <f t="shared" si="1822"/>
        <v>0</v>
      </c>
      <c r="AD5197" s="22">
        <f t="shared" si="1823"/>
        <v>0</v>
      </c>
    </row>
    <row r="5198" spans="3:30" x14ac:dyDescent="0.25">
      <c r="D5198" s="1">
        <v>0.58333333333333337</v>
      </c>
      <c r="E5198">
        <v>12626</v>
      </c>
      <c r="F5198">
        <v>12637</v>
      </c>
      <c r="G5198">
        <v>12622</v>
      </c>
      <c r="H5198">
        <v>12633</v>
      </c>
      <c r="J5198">
        <v>7</v>
      </c>
      <c r="K5198">
        <f t="shared" si="1824"/>
        <v>7</v>
      </c>
      <c r="L5198">
        <v>15</v>
      </c>
      <c r="W5198">
        <f t="shared" si="1816"/>
        <v>0</v>
      </c>
      <c r="X5198">
        <f t="shared" si="1817"/>
        <v>7</v>
      </c>
      <c r="Y5198">
        <f t="shared" si="1818"/>
        <v>0</v>
      </c>
      <c r="Z5198" s="22">
        <f t="shared" si="1819"/>
        <v>0</v>
      </c>
      <c r="AA5198" s="22">
        <f t="shared" si="1820"/>
        <v>0</v>
      </c>
      <c r="AB5198">
        <f t="shared" si="1821"/>
        <v>0</v>
      </c>
      <c r="AC5198" s="22">
        <f t="shared" si="1822"/>
        <v>0</v>
      </c>
      <c r="AD5198" s="22">
        <f t="shared" si="1823"/>
        <v>0</v>
      </c>
    </row>
    <row r="5199" spans="3:30" x14ac:dyDescent="0.25">
      <c r="D5199" s="1">
        <v>0.625</v>
      </c>
      <c r="E5199">
        <v>12633</v>
      </c>
      <c r="F5199">
        <v>12650</v>
      </c>
      <c r="G5199">
        <v>12631</v>
      </c>
      <c r="H5199">
        <v>12649</v>
      </c>
      <c r="J5199">
        <v>16</v>
      </c>
      <c r="K5199">
        <f t="shared" si="1824"/>
        <v>1</v>
      </c>
      <c r="L5199">
        <v>19</v>
      </c>
      <c r="W5199">
        <f t="shared" si="1816"/>
        <v>0</v>
      </c>
      <c r="X5199">
        <f t="shared" si="1817"/>
        <v>16</v>
      </c>
      <c r="Y5199">
        <f t="shared" si="1818"/>
        <v>0</v>
      </c>
      <c r="Z5199" s="22">
        <f t="shared" si="1819"/>
        <v>0</v>
      </c>
      <c r="AA5199" s="22">
        <f t="shared" si="1820"/>
        <v>0</v>
      </c>
      <c r="AB5199">
        <f t="shared" si="1821"/>
        <v>0</v>
      </c>
      <c r="AC5199" s="22">
        <f t="shared" si="1822"/>
        <v>0</v>
      </c>
      <c r="AD5199" s="22">
        <f t="shared" si="1823"/>
        <v>0</v>
      </c>
    </row>
    <row r="5200" spans="3:30" x14ac:dyDescent="0.25">
      <c r="D5200" s="1">
        <v>0.66666666666666663</v>
      </c>
      <c r="E5200">
        <v>12649</v>
      </c>
      <c r="F5200">
        <v>12650</v>
      </c>
      <c r="G5200">
        <v>12625</v>
      </c>
      <c r="H5200">
        <v>12643</v>
      </c>
      <c r="J5200">
        <v>-6</v>
      </c>
      <c r="K5200">
        <f t="shared" si="1824"/>
        <v>-12</v>
      </c>
      <c r="L5200">
        <v>25</v>
      </c>
      <c r="W5200">
        <f t="shared" si="1816"/>
        <v>0</v>
      </c>
      <c r="X5200">
        <f t="shared" si="1817"/>
        <v>6</v>
      </c>
      <c r="Y5200">
        <f t="shared" si="1818"/>
        <v>0</v>
      </c>
      <c r="Z5200" s="22">
        <f t="shared" si="1819"/>
        <v>0</v>
      </c>
      <c r="AA5200" s="22">
        <f t="shared" si="1820"/>
        <v>0</v>
      </c>
      <c r="AB5200">
        <f t="shared" si="1821"/>
        <v>0</v>
      </c>
      <c r="AC5200" s="22">
        <f t="shared" si="1822"/>
        <v>0</v>
      </c>
      <c r="AD5200" s="22">
        <f t="shared" si="1823"/>
        <v>0</v>
      </c>
    </row>
    <row r="5201" spans="4:30" x14ac:dyDescent="0.25">
      <c r="D5201" s="1">
        <v>0.70833333333333337</v>
      </c>
      <c r="E5201">
        <v>12643</v>
      </c>
      <c r="F5201">
        <v>12648</v>
      </c>
      <c r="G5201">
        <v>12629</v>
      </c>
      <c r="H5201">
        <v>12630</v>
      </c>
      <c r="J5201">
        <v>-13</v>
      </c>
      <c r="K5201">
        <f t="shared" si="1824"/>
        <v>-10</v>
      </c>
      <c r="L5201">
        <v>19</v>
      </c>
      <c r="W5201">
        <f t="shared" si="1816"/>
        <v>0</v>
      </c>
      <c r="X5201">
        <f t="shared" si="1817"/>
        <v>13</v>
      </c>
      <c r="Y5201">
        <f t="shared" si="1818"/>
        <v>0</v>
      </c>
      <c r="Z5201" s="22">
        <f t="shared" si="1819"/>
        <v>0</v>
      </c>
      <c r="AA5201" s="22">
        <f t="shared" si="1820"/>
        <v>0</v>
      </c>
      <c r="AB5201">
        <f t="shared" si="1821"/>
        <v>0</v>
      </c>
      <c r="AC5201" s="22">
        <f t="shared" si="1822"/>
        <v>0</v>
      </c>
      <c r="AD5201" s="22">
        <f t="shared" si="1823"/>
        <v>0</v>
      </c>
    </row>
    <row r="5202" spans="4:30" x14ac:dyDescent="0.25">
      <c r="D5202" s="1">
        <v>0.75</v>
      </c>
      <c r="E5202">
        <v>12629</v>
      </c>
      <c r="F5202">
        <v>12640</v>
      </c>
      <c r="G5202">
        <v>12621</v>
      </c>
      <c r="H5202">
        <v>12631</v>
      </c>
      <c r="J5202">
        <v>2</v>
      </c>
      <c r="K5202">
        <f t="shared" si="1824"/>
        <v>-5</v>
      </c>
      <c r="L5202">
        <v>19</v>
      </c>
      <c r="W5202">
        <f t="shared" si="1816"/>
        <v>0</v>
      </c>
      <c r="X5202">
        <f t="shared" si="1817"/>
        <v>2</v>
      </c>
      <c r="Y5202">
        <f t="shared" si="1818"/>
        <v>0</v>
      </c>
      <c r="Z5202" s="22">
        <f t="shared" si="1819"/>
        <v>0</v>
      </c>
      <c r="AA5202" s="22">
        <f t="shared" si="1820"/>
        <v>0</v>
      </c>
      <c r="AB5202">
        <f t="shared" si="1821"/>
        <v>0</v>
      </c>
      <c r="AC5202" s="22">
        <f t="shared" si="1822"/>
        <v>0</v>
      </c>
      <c r="AD5202" s="22">
        <f t="shared" si="1823"/>
        <v>0</v>
      </c>
    </row>
    <row r="5203" spans="4:30" x14ac:dyDescent="0.25">
      <c r="D5203" s="1">
        <v>0.79166666666666663</v>
      </c>
      <c r="E5203">
        <v>12631</v>
      </c>
      <c r="F5203">
        <v>12639</v>
      </c>
      <c r="G5203">
        <v>12629</v>
      </c>
      <c r="H5203">
        <v>12636</v>
      </c>
      <c r="J5203">
        <v>5</v>
      </c>
      <c r="K5203">
        <f t="shared" si="1824"/>
        <v>-9</v>
      </c>
      <c r="L5203">
        <v>10</v>
      </c>
      <c r="W5203">
        <f t="shared" si="1816"/>
        <v>0</v>
      </c>
      <c r="X5203">
        <f t="shared" si="1817"/>
        <v>5</v>
      </c>
      <c r="Y5203">
        <f t="shared" si="1818"/>
        <v>0</v>
      </c>
      <c r="Z5203" s="22">
        <f t="shared" si="1819"/>
        <v>0</v>
      </c>
      <c r="AA5203" s="22">
        <f t="shared" si="1820"/>
        <v>0</v>
      </c>
      <c r="AB5203">
        <f t="shared" si="1821"/>
        <v>0</v>
      </c>
      <c r="AC5203" s="22">
        <f t="shared" si="1822"/>
        <v>0</v>
      </c>
      <c r="AD5203" s="22">
        <f t="shared" si="1823"/>
        <v>0</v>
      </c>
    </row>
    <row r="5204" spans="4:30" x14ac:dyDescent="0.25">
      <c r="D5204" s="1">
        <v>0.83333333333333337</v>
      </c>
      <c r="E5204">
        <v>12636</v>
      </c>
      <c r="F5204">
        <v>12637</v>
      </c>
      <c r="G5204">
        <v>12631</v>
      </c>
      <c r="H5204">
        <v>12632</v>
      </c>
      <c r="J5204">
        <v>-4</v>
      </c>
      <c r="K5204">
        <f t="shared" si="1824"/>
        <v>-4</v>
      </c>
      <c r="L5204">
        <v>6</v>
      </c>
      <c r="W5204">
        <f t="shared" si="1816"/>
        <v>0</v>
      </c>
      <c r="X5204">
        <f t="shared" si="1817"/>
        <v>4</v>
      </c>
      <c r="Y5204">
        <f t="shared" si="1818"/>
        <v>0</v>
      </c>
      <c r="Z5204" s="22">
        <f t="shared" si="1819"/>
        <v>0</v>
      </c>
      <c r="AA5204" s="22">
        <f t="shared" si="1820"/>
        <v>0</v>
      </c>
      <c r="AB5204">
        <f t="shared" si="1821"/>
        <v>0</v>
      </c>
      <c r="AC5204" s="22">
        <f t="shared" si="1822"/>
        <v>0</v>
      </c>
      <c r="AD5204" s="22">
        <f t="shared" si="1823"/>
        <v>0</v>
      </c>
    </row>
    <row r="5205" spans="4:30" x14ac:dyDescent="0.25">
      <c r="D5205" s="1">
        <v>0.875</v>
      </c>
      <c r="E5205">
        <v>12632</v>
      </c>
      <c r="F5205">
        <v>12642</v>
      </c>
      <c r="G5205">
        <v>12615</v>
      </c>
      <c r="H5205">
        <v>12637</v>
      </c>
      <c r="J5205">
        <v>5</v>
      </c>
      <c r="K5205">
        <f t="shared" si="1824"/>
        <v>3</v>
      </c>
      <c r="L5205">
        <v>27</v>
      </c>
      <c r="W5205">
        <f t="shared" si="1816"/>
        <v>0</v>
      </c>
      <c r="X5205">
        <f t="shared" si="1817"/>
        <v>5</v>
      </c>
      <c r="Y5205">
        <f t="shared" si="1818"/>
        <v>0</v>
      </c>
      <c r="Z5205" s="22">
        <f t="shared" si="1819"/>
        <v>0</v>
      </c>
      <c r="AA5205" s="22">
        <f t="shared" si="1820"/>
        <v>0</v>
      </c>
      <c r="AB5205">
        <f t="shared" si="1821"/>
        <v>0</v>
      </c>
      <c r="AC5205" s="22">
        <f t="shared" si="1822"/>
        <v>0</v>
      </c>
      <c r="AD5205" s="22">
        <f t="shared" si="1823"/>
        <v>0</v>
      </c>
    </row>
    <row r="5206" spans="4:30" x14ac:dyDescent="0.25">
      <c r="D5206" s="2">
        <v>0.91666666666666663</v>
      </c>
      <c r="E5206">
        <v>12637</v>
      </c>
      <c r="F5206">
        <v>12647</v>
      </c>
      <c r="G5206">
        <v>12628</v>
      </c>
      <c r="H5206">
        <v>12644</v>
      </c>
      <c r="J5206">
        <v>7</v>
      </c>
      <c r="K5206">
        <f t="shared" si="1824"/>
        <v>3</v>
      </c>
      <c r="L5206">
        <v>19</v>
      </c>
      <c r="W5206">
        <f t="shared" si="1816"/>
        <v>0</v>
      </c>
      <c r="X5206">
        <f t="shared" si="1817"/>
        <v>7</v>
      </c>
      <c r="Y5206">
        <f t="shared" si="1818"/>
        <v>0</v>
      </c>
      <c r="Z5206" s="22">
        <f t="shared" si="1819"/>
        <v>0</v>
      </c>
      <c r="AA5206" s="22">
        <f t="shared" si="1820"/>
        <v>0</v>
      </c>
      <c r="AB5206">
        <f t="shared" si="1821"/>
        <v>0</v>
      </c>
      <c r="AC5206" s="22">
        <f t="shared" si="1822"/>
        <v>0</v>
      </c>
      <c r="AD5206" s="22">
        <f t="shared" si="1823"/>
        <v>0</v>
      </c>
    </row>
    <row r="5207" spans="4:30" hidden="1" x14ac:dyDescent="0.25">
      <c r="D5207" s="1">
        <v>0.95833333333333337</v>
      </c>
      <c r="E5207">
        <v>12643</v>
      </c>
      <c r="F5207">
        <v>12650</v>
      </c>
      <c r="G5207">
        <v>12637</v>
      </c>
      <c r="H5207">
        <v>12648</v>
      </c>
      <c r="Z5207"/>
      <c r="AA5207"/>
      <c r="AC5207"/>
      <c r="AD5207"/>
    </row>
    <row r="5208" spans="4:30" hidden="1" x14ac:dyDescent="0.25">
      <c r="D5208" s="1">
        <v>4.1666666666666664E-2</v>
      </c>
      <c r="E5208">
        <v>12646</v>
      </c>
      <c r="F5208">
        <v>12649</v>
      </c>
      <c r="G5208">
        <v>12643</v>
      </c>
      <c r="H5208">
        <v>12647</v>
      </c>
      <c r="Z5208"/>
      <c r="AA5208"/>
      <c r="AC5208"/>
      <c r="AD5208"/>
    </row>
    <row r="5209" spans="4:30" hidden="1" x14ac:dyDescent="0.25">
      <c r="D5209" s="1">
        <v>8.3333333333333329E-2</v>
      </c>
      <c r="E5209">
        <v>12648</v>
      </c>
      <c r="F5209">
        <v>12651</v>
      </c>
      <c r="G5209">
        <v>12646</v>
      </c>
      <c r="H5209">
        <v>12646</v>
      </c>
      <c r="Z5209"/>
      <c r="AA5209"/>
      <c r="AC5209"/>
      <c r="AD5209"/>
    </row>
    <row r="5210" spans="4:30" hidden="1" x14ac:dyDescent="0.25">
      <c r="D5210" s="1">
        <v>0.125</v>
      </c>
      <c r="E5210">
        <v>12647</v>
      </c>
      <c r="F5210">
        <v>12651</v>
      </c>
      <c r="G5210">
        <v>12645</v>
      </c>
      <c r="H5210">
        <v>12649</v>
      </c>
      <c r="Z5210"/>
      <c r="AA5210"/>
      <c r="AC5210"/>
      <c r="AD5210"/>
    </row>
    <row r="5211" spans="4:30" hidden="1" x14ac:dyDescent="0.25">
      <c r="D5211" s="1">
        <v>0.16666666666666666</v>
      </c>
      <c r="E5211">
        <v>12647</v>
      </c>
      <c r="F5211">
        <v>12689</v>
      </c>
      <c r="G5211">
        <v>12646</v>
      </c>
      <c r="H5211">
        <v>12665</v>
      </c>
      <c r="Z5211"/>
      <c r="AA5211"/>
      <c r="AC5211"/>
      <c r="AD5211"/>
    </row>
    <row r="5212" spans="4:30" hidden="1" x14ac:dyDescent="0.25">
      <c r="D5212" s="1">
        <v>0.20833333333333334</v>
      </c>
      <c r="E5212">
        <v>12664</v>
      </c>
      <c r="F5212">
        <v>12680</v>
      </c>
      <c r="G5212">
        <v>12664</v>
      </c>
      <c r="H5212">
        <v>12675</v>
      </c>
      <c r="Z5212"/>
      <c r="AA5212"/>
      <c r="AC5212"/>
      <c r="AD5212"/>
    </row>
    <row r="5213" spans="4:30" hidden="1" x14ac:dyDescent="0.25">
      <c r="D5213" s="1">
        <v>0.25</v>
      </c>
      <c r="E5213">
        <v>12675</v>
      </c>
      <c r="F5213">
        <v>12677</v>
      </c>
      <c r="G5213">
        <v>12671</v>
      </c>
      <c r="H5213">
        <v>12672</v>
      </c>
      <c r="Z5213"/>
      <c r="AA5213"/>
      <c r="AC5213"/>
      <c r="AD5213"/>
    </row>
    <row r="5214" spans="4:30" hidden="1" x14ac:dyDescent="0.25">
      <c r="D5214" s="1">
        <v>0.29166666666666669</v>
      </c>
      <c r="E5214">
        <v>12672</v>
      </c>
      <c r="F5214">
        <v>12674</v>
      </c>
      <c r="G5214">
        <v>12670</v>
      </c>
      <c r="H5214">
        <v>12673</v>
      </c>
      <c r="Z5214"/>
      <c r="AA5214"/>
      <c r="AC5214"/>
      <c r="AD5214"/>
    </row>
    <row r="5215" spans="4:30" x14ac:dyDescent="0.25">
      <c r="D5215" s="2">
        <v>0.33333333333333331</v>
      </c>
      <c r="E5215">
        <v>12675</v>
      </c>
      <c r="F5215">
        <v>12696</v>
      </c>
      <c r="G5215">
        <v>12671</v>
      </c>
      <c r="H5215">
        <v>12673</v>
      </c>
      <c r="J5215">
        <v>-2</v>
      </c>
      <c r="K5215">
        <v>0</v>
      </c>
      <c r="L5215">
        <v>25</v>
      </c>
      <c r="M5215">
        <v>-56</v>
      </c>
      <c r="N5215">
        <v>1</v>
      </c>
      <c r="R5215">
        <f>MAX(F5213:F5229)</f>
        <v>12712</v>
      </c>
      <c r="W5215">
        <f t="shared" ref="W5215:W5229" si="1825">ABS(M5215)</f>
        <v>56</v>
      </c>
      <c r="X5215">
        <f t="shared" ref="X5215:X5229" si="1826">ABS(J5215)</f>
        <v>2</v>
      </c>
      <c r="Y5215">
        <f t="shared" ref="Y5215:Y5229" si="1827">IF(R5215&lt;1000,ABS(R5215),0)</f>
        <v>0</v>
      </c>
      <c r="Z5215" s="22">
        <f t="shared" ref="Z5215:Z5229" si="1828">IF(N5215=1,0,ABS(N5215))</f>
        <v>0</v>
      </c>
      <c r="AA5215" s="22">
        <f t="shared" ref="AA5215:AA5229" si="1829">ABS(O5215)</f>
        <v>0</v>
      </c>
      <c r="AB5215">
        <f t="shared" ref="AB5215:AB5229" si="1830">IF(N5215=1,1,0)</f>
        <v>1</v>
      </c>
      <c r="AC5215" s="22">
        <f t="shared" ref="AC5215:AC5229" si="1831">IF(N5215=1,ABS(N5216),0)</f>
        <v>1.8367346938775511</v>
      </c>
      <c r="AD5215" s="22">
        <f t="shared" ref="AD5215:AD5229" si="1832">IF(N5215=1,0,ABS(O5216))</f>
        <v>0</v>
      </c>
    </row>
    <row r="5216" spans="4:30" x14ac:dyDescent="0.25">
      <c r="D5216" s="2">
        <v>0.375</v>
      </c>
      <c r="E5216">
        <v>12673</v>
      </c>
      <c r="F5216">
        <v>12712</v>
      </c>
      <c r="G5216">
        <v>12673</v>
      </c>
      <c r="H5216">
        <v>12690</v>
      </c>
      <c r="J5216">
        <v>17</v>
      </c>
      <c r="K5216">
        <f t="shared" ref="K5216:K5229" si="1833">K5215+J5217</f>
        <v>-87</v>
      </c>
      <c r="L5216">
        <v>39</v>
      </c>
      <c r="N5216">
        <v>1.8367346938775511</v>
      </c>
      <c r="O5216">
        <v>1.2244897959183674</v>
      </c>
      <c r="P5216">
        <f>J5219/R5194</f>
        <v>1.2244897959183674</v>
      </c>
      <c r="R5216">
        <f>MIN(G5213:G5229)</f>
        <v>12541</v>
      </c>
      <c r="W5216">
        <f t="shared" si="1825"/>
        <v>0</v>
      </c>
      <c r="X5216">
        <f t="shared" si="1826"/>
        <v>17</v>
      </c>
      <c r="Y5216">
        <f t="shared" si="1827"/>
        <v>0</v>
      </c>
      <c r="Z5216" s="22">
        <f t="shared" si="1828"/>
        <v>1.8367346938775511</v>
      </c>
      <c r="AA5216" s="22">
        <f t="shared" si="1829"/>
        <v>1.2244897959183674</v>
      </c>
      <c r="AB5216">
        <f t="shared" si="1830"/>
        <v>0</v>
      </c>
      <c r="AC5216" s="22">
        <f t="shared" si="1831"/>
        <v>0</v>
      </c>
      <c r="AD5216" s="22">
        <f t="shared" si="1832"/>
        <v>0</v>
      </c>
    </row>
    <row r="5217" spans="3:30" x14ac:dyDescent="0.25">
      <c r="D5217" s="1">
        <v>0.41666666666666669</v>
      </c>
      <c r="E5217">
        <v>12690</v>
      </c>
      <c r="F5217">
        <v>12698</v>
      </c>
      <c r="G5217">
        <v>12581</v>
      </c>
      <c r="H5217">
        <v>12603</v>
      </c>
      <c r="J5217">
        <v>-87</v>
      </c>
      <c r="K5217">
        <f t="shared" si="1833"/>
        <v>-96</v>
      </c>
      <c r="L5217">
        <v>117</v>
      </c>
      <c r="R5217">
        <f>R5215-R5216</f>
        <v>171</v>
      </c>
      <c r="W5217">
        <f t="shared" si="1825"/>
        <v>0</v>
      </c>
      <c r="X5217">
        <f t="shared" si="1826"/>
        <v>87</v>
      </c>
      <c r="Y5217">
        <f t="shared" si="1827"/>
        <v>171</v>
      </c>
      <c r="Z5217" s="22">
        <f t="shared" si="1828"/>
        <v>0</v>
      </c>
      <c r="AA5217" s="22">
        <f t="shared" si="1829"/>
        <v>0</v>
      </c>
      <c r="AB5217">
        <f t="shared" si="1830"/>
        <v>0</v>
      </c>
      <c r="AC5217" s="22">
        <f t="shared" si="1831"/>
        <v>0</v>
      </c>
      <c r="AD5217" s="22">
        <f t="shared" si="1832"/>
        <v>0</v>
      </c>
    </row>
    <row r="5218" spans="3:30" x14ac:dyDescent="0.25">
      <c r="D5218" s="1">
        <v>0.45833333333333331</v>
      </c>
      <c r="E5218">
        <v>12603</v>
      </c>
      <c r="F5218">
        <v>12603</v>
      </c>
      <c r="G5218">
        <v>12541</v>
      </c>
      <c r="H5218">
        <v>12594</v>
      </c>
      <c r="J5218">
        <v>-9</v>
      </c>
      <c r="K5218">
        <f t="shared" si="1833"/>
        <v>-36</v>
      </c>
      <c r="L5218">
        <v>62</v>
      </c>
      <c r="W5218">
        <f t="shared" si="1825"/>
        <v>0</v>
      </c>
      <c r="X5218">
        <f t="shared" si="1826"/>
        <v>9</v>
      </c>
      <c r="Y5218">
        <f t="shared" si="1827"/>
        <v>0</v>
      </c>
      <c r="Z5218" s="22">
        <f t="shared" si="1828"/>
        <v>0</v>
      </c>
      <c r="AA5218" s="22">
        <f t="shared" si="1829"/>
        <v>0</v>
      </c>
      <c r="AB5218">
        <f t="shared" si="1830"/>
        <v>0</v>
      </c>
      <c r="AC5218" s="22">
        <f t="shared" si="1831"/>
        <v>0</v>
      </c>
      <c r="AD5218" s="22">
        <f t="shared" si="1832"/>
        <v>0</v>
      </c>
    </row>
    <row r="5219" spans="3:30" x14ac:dyDescent="0.25">
      <c r="D5219" s="1">
        <v>0.5</v>
      </c>
      <c r="E5219">
        <v>12595</v>
      </c>
      <c r="F5219">
        <v>12669</v>
      </c>
      <c r="G5219">
        <v>12595</v>
      </c>
      <c r="H5219">
        <v>12655</v>
      </c>
      <c r="J5219">
        <v>60</v>
      </c>
      <c r="K5219">
        <f t="shared" si="1833"/>
        <v>-56</v>
      </c>
      <c r="L5219">
        <v>74</v>
      </c>
      <c r="W5219">
        <f t="shared" si="1825"/>
        <v>0</v>
      </c>
      <c r="X5219">
        <f t="shared" si="1826"/>
        <v>60</v>
      </c>
      <c r="Y5219">
        <f t="shared" si="1827"/>
        <v>0</v>
      </c>
      <c r="Z5219" s="22">
        <f t="shared" si="1828"/>
        <v>0</v>
      </c>
      <c r="AA5219" s="22">
        <f t="shared" si="1829"/>
        <v>0</v>
      </c>
      <c r="AB5219">
        <f t="shared" si="1830"/>
        <v>0</v>
      </c>
      <c r="AC5219" s="22">
        <f t="shared" si="1831"/>
        <v>0</v>
      </c>
      <c r="AD5219" s="22">
        <f t="shared" si="1832"/>
        <v>0</v>
      </c>
    </row>
    <row r="5220" spans="3:30" x14ac:dyDescent="0.25">
      <c r="C5220">
        <v>1</v>
      </c>
      <c r="D5220" s="1">
        <v>0.54166666666666663</v>
      </c>
      <c r="E5220">
        <v>12656</v>
      </c>
      <c r="F5220">
        <v>12667</v>
      </c>
      <c r="G5220">
        <v>12634</v>
      </c>
      <c r="H5220">
        <v>12636</v>
      </c>
      <c r="J5220">
        <v>-20</v>
      </c>
      <c r="K5220">
        <f t="shared" si="1833"/>
        <v>-79</v>
      </c>
      <c r="L5220">
        <v>33</v>
      </c>
      <c r="W5220">
        <f t="shared" si="1825"/>
        <v>0</v>
      </c>
      <c r="X5220">
        <f t="shared" si="1826"/>
        <v>20</v>
      </c>
      <c r="Y5220">
        <f t="shared" si="1827"/>
        <v>0</v>
      </c>
      <c r="Z5220" s="22">
        <f t="shared" si="1828"/>
        <v>0</v>
      </c>
      <c r="AA5220" s="22">
        <f t="shared" si="1829"/>
        <v>0</v>
      </c>
      <c r="AB5220">
        <f t="shared" si="1830"/>
        <v>0</v>
      </c>
      <c r="AC5220" s="22">
        <f t="shared" si="1831"/>
        <v>0</v>
      </c>
      <c r="AD5220" s="22">
        <f t="shared" si="1832"/>
        <v>0</v>
      </c>
    </row>
    <row r="5221" spans="3:30" x14ac:dyDescent="0.25">
      <c r="D5221" s="1">
        <v>0.58333333333333337</v>
      </c>
      <c r="E5221">
        <v>12636</v>
      </c>
      <c r="F5221">
        <v>12639</v>
      </c>
      <c r="G5221">
        <v>12596</v>
      </c>
      <c r="H5221">
        <v>12613</v>
      </c>
      <c r="J5221">
        <v>-23</v>
      </c>
      <c r="K5221">
        <f t="shared" si="1833"/>
        <v>-64</v>
      </c>
      <c r="L5221">
        <v>43</v>
      </c>
      <c r="W5221">
        <f t="shared" si="1825"/>
        <v>0</v>
      </c>
      <c r="X5221">
        <f t="shared" si="1826"/>
        <v>23</v>
      </c>
      <c r="Y5221">
        <f t="shared" si="1827"/>
        <v>0</v>
      </c>
      <c r="Z5221" s="22">
        <f t="shared" si="1828"/>
        <v>0</v>
      </c>
      <c r="AA5221" s="22">
        <f t="shared" si="1829"/>
        <v>0</v>
      </c>
      <c r="AB5221">
        <f t="shared" si="1830"/>
        <v>0</v>
      </c>
      <c r="AC5221" s="22">
        <f t="shared" si="1831"/>
        <v>0</v>
      </c>
      <c r="AD5221" s="22">
        <f t="shared" si="1832"/>
        <v>0</v>
      </c>
    </row>
    <row r="5222" spans="3:30" x14ac:dyDescent="0.25">
      <c r="D5222" s="1">
        <v>0.625</v>
      </c>
      <c r="E5222">
        <v>12612</v>
      </c>
      <c r="F5222">
        <v>12633</v>
      </c>
      <c r="G5222">
        <v>12606</v>
      </c>
      <c r="H5222">
        <v>12627</v>
      </c>
      <c r="J5222">
        <v>15</v>
      </c>
      <c r="K5222">
        <f t="shared" si="1833"/>
        <v>-51</v>
      </c>
      <c r="L5222">
        <v>27</v>
      </c>
      <c r="W5222">
        <f t="shared" si="1825"/>
        <v>0</v>
      </c>
      <c r="X5222">
        <f t="shared" si="1826"/>
        <v>15</v>
      </c>
      <c r="Y5222">
        <f t="shared" si="1827"/>
        <v>0</v>
      </c>
      <c r="Z5222" s="22">
        <f t="shared" si="1828"/>
        <v>0</v>
      </c>
      <c r="AA5222" s="22">
        <f t="shared" si="1829"/>
        <v>0</v>
      </c>
      <c r="AB5222">
        <f t="shared" si="1830"/>
        <v>0</v>
      </c>
      <c r="AC5222" s="22">
        <f t="shared" si="1831"/>
        <v>0</v>
      </c>
      <c r="AD5222" s="22">
        <f t="shared" si="1832"/>
        <v>0</v>
      </c>
    </row>
    <row r="5223" spans="3:30" x14ac:dyDescent="0.25">
      <c r="D5223" s="1">
        <v>0.66666666666666663</v>
      </c>
      <c r="E5223">
        <v>12627</v>
      </c>
      <c r="F5223">
        <v>12647</v>
      </c>
      <c r="G5223">
        <v>12613</v>
      </c>
      <c r="H5223">
        <v>12640</v>
      </c>
      <c r="J5223">
        <v>13</v>
      </c>
      <c r="K5223">
        <f t="shared" si="1833"/>
        <v>-64</v>
      </c>
      <c r="L5223">
        <v>34</v>
      </c>
      <c r="W5223">
        <f t="shared" si="1825"/>
        <v>0</v>
      </c>
      <c r="X5223">
        <f t="shared" si="1826"/>
        <v>13</v>
      </c>
      <c r="Y5223">
        <f t="shared" si="1827"/>
        <v>0</v>
      </c>
      <c r="Z5223" s="22">
        <f t="shared" si="1828"/>
        <v>0</v>
      </c>
      <c r="AA5223" s="22">
        <f t="shared" si="1829"/>
        <v>0</v>
      </c>
      <c r="AB5223">
        <f t="shared" si="1830"/>
        <v>0</v>
      </c>
      <c r="AC5223" s="22">
        <f t="shared" si="1831"/>
        <v>0</v>
      </c>
      <c r="AD5223" s="22">
        <f t="shared" si="1832"/>
        <v>0</v>
      </c>
    </row>
    <row r="5224" spans="3:30" x14ac:dyDescent="0.25">
      <c r="D5224" s="1">
        <v>0.70833333333333337</v>
      </c>
      <c r="E5224">
        <v>12640</v>
      </c>
      <c r="F5224">
        <v>12657</v>
      </c>
      <c r="G5224">
        <v>12626</v>
      </c>
      <c r="H5224">
        <v>12627</v>
      </c>
      <c r="J5224">
        <v>-13</v>
      </c>
      <c r="K5224">
        <f t="shared" si="1833"/>
        <v>-91</v>
      </c>
      <c r="L5224">
        <v>31</v>
      </c>
      <c r="W5224">
        <f t="shared" si="1825"/>
        <v>0</v>
      </c>
      <c r="X5224">
        <f t="shared" si="1826"/>
        <v>13</v>
      </c>
      <c r="Y5224">
        <f t="shared" si="1827"/>
        <v>0</v>
      </c>
      <c r="Z5224" s="22">
        <f t="shared" si="1828"/>
        <v>0</v>
      </c>
      <c r="AA5224" s="22">
        <f t="shared" si="1829"/>
        <v>0</v>
      </c>
      <c r="AB5224">
        <f t="shared" si="1830"/>
        <v>0</v>
      </c>
      <c r="AC5224" s="22">
        <f t="shared" si="1831"/>
        <v>0</v>
      </c>
      <c r="AD5224" s="22">
        <f t="shared" si="1832"/>
        <v>0</v>
      </c>
    </row>
    <row r="5225" spans="3:30" x14ac:dyDescent="0.25">
      <c r="D5225" s="1">
        <v>0.75</v>
      </c>
      <c r="E5225">
        <v>12626</v>
      </c>
      <c r="F5225">
        <v>12629</v>
      </c>
      <c r="G5225">
        <v>12591</v>
      </c>
      <c r="H5225">
        <v>12599</v>
      </c>
      <c r="J5225">
        <v>-27</v>
      </c>
      <c r="K5225">
        <f t="shared" si="1833"/>
        <v>-70</v>
      </c>
      <c r="L5225">
        <v>38</v>
      </c>
      <c r="W5225">
        <f t="shared" si="1825"/>
        <v>0</v>
      </c>
      <c r="X5225">
        <f t="shared" si="1826"/>
        <v>27</v>
      </c>
      <c r="Y5225">
        <f t="shared" si="1827"/>
        <v>0</v>
      </c>
      <c r="Z5225" s="22">
        <f t="shared" si="1828"/>
        <v>0</v>
      </c>
      <c r="AA5225" s="22">
        <f t="shared" si="1829"/>
        <v>0</v>
      </c>
      <c r="AB5225">
        <f t="shared" si="1830"/>
        <v>0</v>
      </c>
      <c r="AC5225" s="22">
        <f t="shared" si="1831"/>
        <v>0</v>
      </c>
      <c r="AD5225" s="22">
        <f t="shared" si="1832"/>
        <v>0</v>
      </c>
    </row>
    <row r="5226" spans="3:30" x14ac:dyDescent="0.25">
      <c r="D5226" s="1">
        <v>0.79166666666666663</v>
      </c>
      <c r="E5226">
        <v>12599</v>
      </c>
      <c r="F5226">
        <v>12627</v>
      </c>
      <c r="G5226">
        <v>12597</v>
      </c>
      <c r="H5226">
        <v>12620</v>
      </c>
      <c r="J5226">
        <v>21</v>
      </c>
      <c r="K5226">
        <f t="shared" si="1833"/>
        <v>-67</v>
      </c>
      <c r="L5226">
        <v>30</v>
      </c>
      <c r="W5226">
        <f t="shared" si="1825"/>
        <v>0</v>
      </c>
      <c r="X5226">
        <f t="shared" si="1826"/>
        <v>21</v>
      </c>
      <c r="Y5226">
        <f t="shared" si="1827"/>
        <v>0</v>
      </c>
      <c r="Z5226" s="22">
        <f t="shared" si="1828"/>
        <v>0</v>
      </c>
      <c r="AA5226" s="22">
        <f t="shared" si="1829"/>
        <v>0</v>
      </c>
      <c r="AB5226">
        <f t="shared" si="1830"/>
        <v>0</v>
      </c>
      <c r="AC5226" s="22">
        <f t="shared" si="1831"/>
        <v>0</v>
      </c>
      <c r="AD5226" s="22">
        <f t="shared" si="1832"/>
        <v>0</v>
      </c>
    </row>
    <row r="5227" spans="3:30" x14ac:dyDescent="0.25">
      <c r="D5227" s="1">
        <v>0.83333333333333337</v>
      </c>
      <c r="E5227">
        <v>12620</v>
      </c>
      <c r="F5227">
        <v>12624</v>
      </c>
      <c r="G5227">
        <v>12616</v>
      </c>
      <c r="H5227">
        <v>12623</v>
      </c>
      <c r="J5227">
        <v>3</v>
      </c>
      <c r="K5227">
        <f t="shared" si="1833"/>
        <v>-61</v>
      </c>
      <c r="L5227">
        <v>8</v>
      </c>
      <c r="W5227">
        <f t="shared" si="1825"/>
        <v>0</v>
      </c>
      <c r="X5227">
        <f t="shared" si="1826"/>
        <v>3</v>
      </c>
      <c r="Y5227">
        <f t="shared" si="1827"/>
        <v>0</v>
      </c>
      <c r="Z5227" s="22">
        <f t="shared" si="1828"/>
        <v>0</v>
      </c>
      <c r="AA5227" s="22">
        <f t="shared" si="1829"/>
        <v>0</v>
      </c>
      <c r="AB5227">
        <f t="shared" si="1830"/>
        <v>0</v>
      </c>
      <c r="AC5227" s="22">
        <f t="shared" si="1831"/>
        <v>0</v>
      </c>
      <c r="AD5227" s="22">
        <f t="shared" si="1832"/>
        <v>0</v>
      </c>
    </row>
    <row r="5228" spans="3:30" x14ac:dyDescent="0.25">
      <c r="D5228" s="1">
        <v>0.875</v>
      </c>
      <c r="E5228">
        <v>12623</v>
      </c>
      <c r="F5228">
        <v>12634</v>
      </c>
      <c r="G5228">
        <v>12620</v>
      </c>
      <c r="H5228">
        <v>12629</v>
      </c>
      <c r="J5228">
        <v>6</v>
      </c>
      <c r="K5228">
        <f t="shared" si="1833"/>
        <v>-71</v>
      </c>
      <c r="L5228">
        <v>14</v>
      </c>
      <c r="W5228">
        <f t="shared" si="1825"/>
        <v>0</v>
      </c>
      <c r="X5228">
        <f t="shared" si="1826"/>
        <v>6</v>
      </c>
      <c r="Y5228">
        <f t="shared" si="1827"/>
        <v>0</v>
      </c>
      <c r="Z5228" s="22">
        <f t="shared" si="1828"/>
        <v>0</v>
      </c>
      <c r="AA5228" s="22">
        <f t="shared" si="1829"/>
        <v>0</v>
      </c>
      <c r="AB5228">
        <f t="shared" si="1830"/>
        <v>0</v>
      </c>
      <c r="AC5228" s="22">
        <f t="shared" si="1831"/>
        <v>0</v>
      </c>
      <c r="AD5228" s="22">
        <f t="shared" si="1832"/>
        <v>0</v>
      </c>
    </row>
    <row r="5229" spans="3:30" x14ac:dyDescent="0.25">
      <c r="D5229" s="2">
        <v>0.91666666666666663</v>
      </c>
      <c r="E5229">
        <v>12629</v>
      </c>
      <c r="F5229">
        <v>12639</v>
      </c>
      <c r="G5229">
        <v>12618</v>
      </c>
      <c r="H5229">
        <v>12619</v>
      </c>
      <c r="J5229">
        <v>-10</v>
      </c>
      <c r="K5229">
        <f t="shared" si="1833"/>
        <v>-71</v>
      </c>
      <c r="L5229">
        <v>21</v>
      </c>
      <c r="W5229">
        <f t="shared" si="1825"/>
        <v>0</v>
      </c>
      <c r="X5229">
        <f t="shared" si="1826"/>
        <v>10</v>
      </c>
      <c r="Y5229">
        <f t="shared" si="1827"/>
        <v>0</v>
      </c>
      <c r="Z5229" s="22">
        <f t="shared" si="1828"/>
        <v>0</v>
      </c>
      <c r="AA5229" s="22">
        <f t="shared" si="1829"/>
        <v>0</v>
      </c>
      <c r="AB5229">
        <f t="shared" si="1830"/>
        <v>0</v>
      </c>
      <c r="AC5229" s="22">
        <f t="shared" si="1831"/>
        <v>0</v>
      </c>
      <c r="AD5229" s="22">
        <f t="shared" si="1832"/>
        <v>0</v>
      </c>
    </row>
    <row r="5230" spans="3:30" hidden="1" x14ac:dyDescent="0.25">
      <c r="D5230" s="1">
        <v>0.95833333333333337</v>
      </c>
      <c r="E5230">
        <v>12620</v>
      </c>
      <c r="F5230">
        <v>12620</v>
      </c>
      <c r="G5230">
        <v>12610</v>
      </c>
      <c r="H5230">
        <v>12617</v>
      </c>
      <c r="Z5230"/>
      <c r="AA5230"/>
      <c r="AC5230"/>
      <c r="AD5230"/>
    </row>
    <row r="5231" spans="3:30" hidden="1" x14ac:dyDescent="0.25">
      <c r="D5231" s="1">
        <v>4.1666666666666664E-2</v>
      </c>
      <c r="E5231">
        <v>12616</v>
      </c>
      <c r="F5231">
        <v>12620</v>
      </c>
      <c r="G5231">
        <v>12607</v>
      </c>
      <c r="H5231">
        <v>12610</v>
      </c>
      <c r="Z5231"/>
      <c r="AA5231"/>
      <c r="AC5231"/>
      <c r="AD5231"/>
    </row>
    <row r="5232" spans="3:30" hidden="1" x14ac:dyDescent="0.25">
      <c r="D5232" s="1">
        <v>8.3333333333333329E-2</v>
      </c>
      <c r="E5232">
        <v>12608</v>
      </c>
      <c r="F5232">
        <v>12615</v>
      </c>
      <c r="G5232">
        <v>12608</v>
      </c>
      <c r="H5232">
        <v>12613</v>
      </c>
      <c r="Z5232"/>
      <c r="AA5232"/>
      <c r="AC5232"/>
      <c r="AD5232"/>
    </row>
    <row r="5233" spans="3:30" hidden="1" x14ac:dyDescent="0.25">
      <c r="D5233" s="1">
        <v>0.125</v>
      </c>
      <c r="E5233">
        <v>12615</v>
      </c>
      <c r="F5233">
        <v>12615</v>
      </c>
      <c r="G5233">
        <v>12607</v>
      </c>
      <c r="H5233">
        <v>12609</v>
      </c>
      <c r="Z5233"/>
      <c r="AA5233"/>
      <c r="AC5233"/>
      <c r="AD5233"/>
    </row>
    <row r="5234" spans="3:30" hidden="1" x14ac:dyDescent="0.25">
      <c r="D5234" s="1">
        <v>0.16666666666666666</v>
      </c>
      <c r="E5234">
        <v>12609</v>
      </c>
      <c r="F5234">
        <v>12617</v>
      </c>
      <c r="G5234">
        <v>12609</v>
      </c>
      <c r="H5234">
        <v>12609</v>
      </c>
      <c r="Z5234"/>
      <c r="AA5234"/>
      <c r="AC5234"/>
      <c r="AD5234"/>
    </row>
    <row r="5235" spans="3:30" hidden="1" x14ac:dyDescent="0.25">
      <c r="D5235" s="1">
        <v>0.20833333333333334</v>
      </c>
      <c r="E5235">
        <v>12608</v>
      </c>
      <c r="F5235">
        <v>12609</v>
      </c>
      <c r="G5235">
        <v>12598</v>
      </c>
      <c r="H5235">
        <v>12606</v>
      </c>
      <c r="Z5235"/>
      <c r="AA5235"/>
      <c r="AC5235"/>
      <c r="AD5235"/>
    </row>
    <row r="5236" spans="3:30" hidden="1" x14ac:dyDescent="0.25">
      <c r="D5236" s="1">
        <v>0.25</v>
      </c>
      <c r="E5236">
        <v>12607</v>
      </c>
      <c r="F5236">
        <v>12611</v>
      </c>
      <c r="G5236">
        <v>12606</v>
      </c>
      <c r="H5236">
        <v>12611</v>
      </c>
      <c r="Z5236"/>
      <c r="AA5236"/>
      <c r="AC5236"/>
      <c r="AD5236"/>
    </row>
    <row r="5237" spans="3:30" hidden="1" x14ac:dyDescent="0.25">
      <c r="D5237" s="1">
        <v>0.29166666666666669</v>
      </c>
      <c r="E5237">
        <v>12611</v>
      </c>
      <c r="F5237">
        <v>12614</v>
      </c>
      <c r="G5237">
        <v>12609</v>
      </c>
      <c r="H5237">
        <v>12614</v>
      </c>
      <c r="Z5237"/>
      <c r="AA5237"/>
      <c r="AC5237"/>
      <c r="AD5237"/>
    </row>
    <row r="5238" spans="3:30" x14ac:dyDescent="0.25">
      <c r="D5238" s="2">
        <v>0.33333333333333331</v>
      </c>
      <c r="E5238">
        <v>12613</v>
      </c>
      <c r="F5238">
        <v>12614</v>
      </c>
      <c r="G5238">
        <v>12595</v>
      </c>
      <c r="H5238">
        <v>12603</v>
      </c>
      <c r="J5238">
        <v>-10</v>
      </c>
      <c r="K5238">
        <v>0</v>
      </c>
      <c r="L5238">
        <v>19</v>
      </c>
      <c r="M5238">
        <v>-12</v>
      </c>
      <c r="N5238">
        <v>1</v>
      </c>
      <c r="R5238">
        <f>MAX(F5236:F5252)</f>
        <v>12614</v>
      </c>
      <c r="W5238">
        <f t="shared" ref="W5238:W5252" si="1834">ABS(M5238)</f>
        <v>12</v>
      </c>
      <c r="X5238">
        <f t="shared" ref="X5238:X5252" si="1835">ABS(J5238)</f>
        <v>10</v>
      </c>
      <c r="Y5238">
        <f t="shared" ref="Y5238:Y5252" si="1836">IF(R5238&lt;1000,ABS(R5238),0)</f>
        <v>0</v>
      </c>
      <c r="Z5238" s="22">
        <f t="shared" ref="Z5238:Z5252" si="1837">IF(N5238=1,0,ABS(N5238))</f>
        <v>0</v>
      </c>
      <c r="AA5238" s="22">
        <f t="shared" ref="AA5238:AA5252" si="1838">ABS(O5238)</f>
        <v>0</v>
      </c>
      <c r="AB5238">
        <f t="shared" ref="AB5238:AB5252" si="1839">IF(N5238=1,1,0)</f>
        <v>1</v>
      </c>
      <c r="AC5238" s="22">
        <f t="shared" ref="AC5238:AC5252" si="1840">IF(N5238=1,ABS(N5239),0)</f>
        <v>0.26315789473684209</v>
      </c>
      <c r="AD5238" s="22">
        <f t="shared" ref="AD5238:AD5252" si="1841">IF(N5238=1,0,ABS(O5239))</f>
        <v>0</v>
      </c>
    </row>
    <row r="5239" spans="3:30" x14ac:dyDescent="0.25">
      <c r="D5239" s="2">
        <v>0.375</v>
      </c>
      <c r="E5239">
        <v>12603</v>
      </c>
      <c r="F5239">
        <v>12604</v>
      </c>
      <c r="G5239">
        <v>12580</v>
      </c>
      <c r="H5239">
        <v>12602</v>
      </c>
      <c r="J5239">
        <v>-1</v>
      </c>
      <c r="K5239">
        <f t="shared" ref="K5239:K5252" si="1842">K5238+J5240</f>
        <v>-4</v>
      </c>
      <c r="L5239">
        <v>24</v>
      </c>
      <c r="N5239">
        <v>0.26315789473684209</v>
      </c>
      <c r="O5239">
        <v>0.19883040935672514</v>
      </c>
      <c r="P5239">
        <f>J5245/R5217</f>
        <v>0.19883040935672514</v>
      </c>
      <c r="R5239">
        <f>MIN(G5236:G5252)</f>
        <v>12529</v>
      </c>
      <c r="W5239">
        <f t="shared" si="1834"/>
        <v>0</v>
      </c>
      <c r="X5239">
        <f t="shared" si="1835"/>
        <v>1</v>
      </c>
      <c r="Y5239">
        <f t="shared" si="1836"/>
        <v>0</v>
      </c>
      <c r="Z5239" s="22">
        <f t="shared" si="1837"/>
        <v>0.26315789473684209</v>
      </c>
      <c r="AA5239" s="22">
        <f t="shared" si="1838"/>
        <v>0.19883040935672514</v>
      </c>
      <c r="AB5239">
        <f t="shared" si="1839"/>
        <v>0</v>
      </c>
      <c r="AC5239" s="22">
        <f t="shared" si="1840"/>
        <v>0</v>
      </c>
      <c r="AD5239" s="22">
        <f t="shared" si="1841"/>
        <v>0</v>
      </c>
    </row>
    <row r="5240" spans="3:30" x14ac:dyDescent="0.25">
      <c r="D5240" s="1">
        <v>0.41666666666666669</v>
      </c>
      <c r="E5240">
        <v>12600</v>
      </c>
      <c r="F5240">
        <v>12613</v>
      </c>
      <c r="G5240">
        <v>12580</v>
      </c>
      <c r="H5240">
        <v>12596</v>
      </c>
      <c r="J5240">
        <v>-4</v>
      </c>
      <c r="K5240">
        <f t="shared" si="1842"/>
        <v>-29</v>
      </c>
      <c r="L5240">
        <v>33</v>
      </c>
      <c r="R5240">
        <f>R5238-R5239</f>
        <v>85</v>
      </c>
      <c r="W5240">
        <f t="shared" si="1834"/>
        <v>0</v>
      </c>
      <c r="X5240">
        <f t="shared" si="1835"/>
        <v>4</v>
      </c>
      <c r="Y5240">
        <f t="shared" si="1836"/>
        <v>85</v>
      </c>
      <c r="Z5240" s="22">
        <f t="shared" si="1837"/>
        <v>0</v>
      </c>
      <c r="AA5240" s="22">
        <f t="shared" si="1838"/>
        <v>0</v>
      </c>
      <c r="AB5240">
        <f t="shared" si="1839"/>
        <v>0</v>
      </c>
      <c r="AC5240" s="22">
        <f t="shared" si="1840"/>
        <v>0</v>
      </c>
      <c r="AD5240" s="22">
        <f t="shared" si="1841"/>
        <v>0</v>
      </c>
    </row>
    <row r="5241" spans="3:30" x14ac:dyDescent="0.25">
      <c r="D5241" s="1">
        <v>0.45833333333333331</v>
      </c>
      <c r="E5241">
        <v>12596</v>
      </c>
      <c r="F5241">
        <v>12604</v>
      </c>
      <c r="G5241">
        <v>12550</v>
      </c>
      <c r="H5241">
        <v>12571</v>
      </c>
      <c r="J5241">
        <v>-25</v>
      </c>
      <c r="K5241">
        <f t="shared" si="1842"/>
        <v>-37</v>
      </c>
      <c r="L5241">
        <v>54</v>
      </c>
      <c r="W5241">
        <f t="shared" si="1834"/>
        <v>0</v>
      </c>
      <c r="X5241">
        <f t="shared" si="1835"/>
        <v>25</v>
      </c>
      <c r="Y5241">
        <f t="shared" si="1836"/>
        <v>0</v>
      </c>
      <c r="Z5241" s="22">
        <f t="shared" si="1837"/>
        <v>0</v>
      </c>
      <c r="AA5241" s="22">
        <f t="shared" si="1838"/>
        <v>0</v>
      </c>
      <c r="AB5241">
        <f t="shared" si="1839"/>
        <v>0</v>
      </c>
      <c r="AC5241" s="22">
        <f t="shared" si="1840"/>
        <v>0</v>
      </c>
      <c r="AD5241" s="22">
        <f t="shared" si="1841"/>
        <v>0</v>
      </c>
    </row>
    <row r="5242" spans="3:30" x14ac:dyDescent="0.25">
      <c r="D5242" s="1">
        <v>0.5</v>
      </c>
      <c r="E5242">
        <v>12571</v>
      </c>
      <c r="F5242">
        <v>12585</v>
      </c>
      <c r="G5242">
        <v>12558</v>
      </c>
      <c r="H5242">
        <v>12563</v>
      </c>
      <c r="J5242">
        <v>-8</v>
      </c>
      <c r="K5242">
        <f t="shared" si="1842"/>
        <v>-39</v>
      </c>
      <c r="L5242">
        <v>27</v>
      </c>
      <c r="W5242">
        <f t="shared" si="1834"/>
        <v>0</v>
      </c>
      <c r="X5242">
        <f t="shared" si="1835"/>
        <v>8</v>
      </c>
      <c r="Y5242">
        <f t="shared" si="1836"/>
        <v>0</v>
      </c>
      <c r="Z5242" s="22">
        <f t="shared" si="1837"/>
        <v>0</v>
      </c>
      <c r="AA5242" s="22">
        <f t="shared" si="1838"/>
        <v>0</v>
      </c>
      <c r="AB5242">
        <f t="shared" si="1839"/>
        <v>0</v>
      </c>
      <c r="AC5242" s="22">
        <f t="shared" si="1840"/>
        <v>0</v>
      </c>
      <c r="AD5242" s="22">
        <f t="shared" si="1841"/>
        <v>0</v>
      </c>
    </row>
    <row r="5243" spans="3:30" x14ac:dyDescent="0.25">
      <c r="C5243">
        <v>1</v>
      </c>
      <c r="D5243" s="1">
        <v>0.54166666666666663</v>
      </c>
      <c r="E5243">
        <v>12563</v>
      </c>
      <c r="F5243">
        <v>12574</v>
      </c>
      <c r="G5243">
        <v>12557</v>
      </c>
      <c r="H5243">
        <v>12561</v>
      </c>
      <c r="J5243">
        <v>-2</v>
      </c>
      <c r="K5243">
        <f t="shared" si="1842"/>
        <v>-58</v>
      </c>
      <c r="L5243">
        <v>17</v>
      </c>
      <c r="W5243">
        <f t="shared" si="1834"/>
        <v>0</v>
      </c>
      <c r="X5243">
        <f t="shared" si="1835"/>
        <v>2</v>
      </c>
      <c r="Y5243">
        <f t="shared" si="1836"/>
        <v>0</v>
      </c>
      <c r="Z5243" s="22">
        <f t="shared" si="1837"/>
        <v>0</v>
      </c>
      <c r="AA5243" s="22">
        <f t="shared" si="1838"/>
        <v>0</v>
      </c>
      <c r="AB5243">
        <f t="shared" si="1839"/>
        <v>0</v>
      </c>
      <c r="AC5243" s="22">
        <f t="shared" si="1840"/>
        <v>0</v>
      </c>
      <c r="AD5243" s="22">
        <f t="shared" si="1841"/>
        <v>0</v>
      </c>
    </row>
    <row r="5244" spans="3:30" x14ac:dyDescent="0.25">
      <c r="D5244" s="1">
        <v>0.58333333333333337</v>
      </c>
      <c r="E5244">
        <v>12560</v>
      </c>
      <c r="F5244">
        <v>12563</v>
      </c>
      <c r="G5244">
        <v>12529</v>
      </c>
      <c r="H5244">
        <v>12541</v>
      </c>
      <c r="J5244">
        <v>-19</v>
      </c>
      <c r="K5244">
        <f t="shared" si="1842"/>
        <v>-24</v>
      </c>
      <c r="L5244">
        <v>34</v>
      </c>
      <c r="W5244">
        <f t="shared" si="1834"/>
        <v>0</v>
      </c>
      <c r="X5244">
        <f t="shared" si="1835"/>
        <v>19</v>
      </c>
      <c r="Y5244">
        <f t="shared" si="1836"/>
        <v>0</v>
      </c>
      <c r="Z5244" s="22">
        <f t="shared" si="1837"/>
        <v>0</v>
      </c>
      <c r="AA5244" s="22">
        <f t="shared" si="1838"/>
        <v>0</v>
      </c>
      <c r="AB5244">
        <f t="shared" si="1839"/>
        <v>0</v>
      </c>
      <c r="AC5244" s="22">
        <f t="shared" si="1840"/>
        <v>0</v>
      </c>
      <c r="AD5244" s="22">
        <f t="shared" si="1841"/>
        <v>0</v>
      </c>
    </row>
    <row r="5245" spans="3:30" x14ac:dyDescent="0.25">
      <c r="D5245" s="1">
        <v>0.625</v>
      </c>
      <c r="E5245">
        <v>12542</v>
      </c>
      <c r="F5245">
        <v>12582</v>
      </c>
      <c r="G5245">
        <v>12539</v>
      </c>
      <c r="H5245">
        <v>12576</v>
      </c>
      <c r="J5245">
        <v>34</v>
      </c>
      <c r="K5245">
        <f t="shared" si="1842"/>
        <v>-13</v>
      </c>
      <c r="L5245">
        <v>43</v>
      </c>
      <c r="W5245">
        <f t="shared" si="1834"/>
        <v>0</v>
      </c>
      <c r="X5245">
        <f t="shared" si="1835"/>
        <v>34</v>
      </c>
      <c r="Y5245">
        <f t="shared" si="1836"/>
        <v>0</v>
      </c>
      <c r="Z5245" s="22">
        <f t="shared" si="1837"/>
        <v>0</v>
      </c>
      <c r="AA5245" s="22">
        <f t="shared" si="1838"/>
        <v>0</v>
      </c>
      <c r="AB5245">
        <f t="shared" si="1839"/>
        <v>0</v>
      </c>
      <c r="AC5245" s="22">
        <f t="shared" si="1840"/>
        <v>0</v>
      </c>
      <c r="AD5245" s="22">
        <f t="shared" si="1841"/>
        <v>0</v>
      </c>
    </row>
    <row r="5246" spans="3:30" x14ac:dyDescent="0.25">
      <c r="D5246" s="1">
        <v>0.66666666666666663</v>
      </c>
      <c r="E5246">
        <v>12576</v>
      </c>
      <c r="F5246">
        <v>12594</v>
      </c>
      <c r="G5246">
        <v>12573</v>
      </c>
      <c r="H5246">
        <v>12587</v>
      </c>
      <c r="J5246">
        <v>11</v>
      </c>
      <c r="K5246">
        <f t="shared" si="1842"/>
        <v>-17</v>
      </c>
      <c r="L5246">
        <v>21</v>
      </c>
      <c r="W5246">
        <f t="shared" si="1834"/>
        <v>0</v>
      </c>
      <c r="X5246">
        <f t="shared" si="1835"/>
        <v>11</v>
      </c>
      <c r="Y5246">
        <f t="shared" si="1836"/>
        <v>0</v>
      </c>
      <c r="Z5246" s="22">
        <f t="shared" si="1837"/>
        <v>0</v>
      </c>
      <c r="AA5246" s="22">
        <f t="shared" si="1838"/>
        <v>0</v>
      </c>
      <c r="AB5246">
        <f t="shared" si="1839"/>
        <v>0</v>
      </c>
      <c r="AC5246" s="22">
        <f t="shared" si="1840"/>
        <v>0</v>
      </c>
      <c r="AD5246" s="22">
        <f t="shared" si="1841"/>
        <v>0</v>
      </c>
    </row>
    <row r="5247" spans="3:30" x14ac:dyDescent="0.25">
      <c r="D5247" s="1">
        <v>0.70833333333333337</v>
      </c>
      <c r="E5247">
        <v>12587</v>
      </c>
      <c r="F5247">
        <v>12606</v>
      </c>
      <c r="G5247">
        <v>12583</v>
      </c>
      <c r="H5247">
        <v>12583</v>
      </c>
      <c r="J5247">
        <v>-4</v>
      </c>
      <c r="K5247">
        <f t="shared" si="1842"/>
        <v>-12</v>
      </c>
      <c r="L5247">
        <v>23</v>
      </c>
      <c r="W5247">
        <f t="shared" si="1834"/>
        <v>0</v>
      </c>
      <c r="X5247">
        <f t="shared" si="1835"/>
        <v>4</v>
      </c>
      <c r="Y5247">
        <f t="shared" si="1836"/>
        <v>0</v>
      </c>
      <c r="Z5247" s="22">
        <f t="shared" si="1837"/>
        <v>0</v>
      </c>
      <c r="AA5247" s="22">
        <f t="shared" si="1838"/>
        <v>0</v>
      </c>
      <c r="AB5247">
        <f t="shared" si="1839"/>
        <v>0</v>
      </c>
      <c r="AC5247" s="22">
        <f t="shared" si="1840"/>
        <v>0</v>
      </c>
      <c r="AD5247" s="22">
        <f t="shared" si="1841"/>
        <v>0</v>
      </c>
    </row>
    <row r="5248" spans="3:30" x14ac:dyDescent="0.25">
      <c r="D5248" s="1">
        <v>0.75</v>
      </c>
      <c r="E5248">
        <v>12584</v>
      </c>
      <c r="F5248">
        <v>12602</v>
      </c>
      <c r="G5248">
        <v>12584</v>
      </c>
      <c r="H5248">
        <v>12589</v>
      </c>
      <c r="J5248">
        <v>5</v>
      </c>
      <c r="K5248">
        <f t="shared" si="1842"/>
        <v>-12</v>
      </c>
      <c r="L5248">
        <v>18</v>
      </c>
      <c r="W5248">
        <f t="shared" si="1834"/>
        <v>0</v>
      </c>
      <c r="X5248">
        <f t="shared" si="1835"/>
        <v>5</v>
      </c>
      <c r="Y5248">
        <f t="shared" si="1836"/>
        <v>0</v>
      </c>
      <c r="Z5248" s="22">
        <f t="shared" si="1837"/>
        <v>0</v>
      </c>
      <c r="AA5248" s="22">
        <f t="shared" si="1838"/>
        <v>0</v>
      </c>
      <c r="AB5248">
        <f t="shared" si="1839"/>
        <v>0</v>
      </c>
      <c r="AC5248" s="22">
        <f t="shared" si="1840"/>
        <v>0</v>
      </c>
      <c r="AD5248" s="22">
        <f t="shared" si="1841"/>
        <v>0</v>
      </c>
    </row>
    <row r="5249" spans="4:30" x14ac:dyDescent="0.25">
      <c r="D5249" s="1">
        <v>0.79166666666666663</v>
      </c>
      <c r="E5249">
        <v>12590</v>
      </c>
      <c r="F5249">
        <v>12593</v>
      </c>
      <c r="G5249">
        <v>12581</v>
      </c>
      <c r="H5249">
        <v>12590</v>
      </c>
      <c r="J5249">
        <v>0</v>
      </c>
      <c r="K5249">
        <f t="shared" si="1842"/>
        <v>-13</v>
      </c>
      <c r="L5249">
        <v>12</v>
      </c>
      <c r="W5249">
        <f t="shared" si="1834"/>
        <v>0</v>
      </c>
      <c r="X5249">
        <f t="shared" si="1835"/>
        <v>0</v>
      </c>
      <c r="Y5249">
        <f t="shared" si="1836"/>
        <v>0</v>
      </c>
      <c r="Z5249" s="22">
        <f t="shared" si="1837"/>
        <v>0</v>
      </c>
      <c r="AA5249" s="22">
        <f t="shared" si="1838"/>
        <v>0</v>
      </c>
      <c r="AB5249">
        <f t="shared" si="1839"/>
        <v>0</v>
      </c>
      <c r="AC5249" s="22">
        <f t="shared" si="1840"/>
        <v>0</v>
      </c>
      <c r="AD5249" s="22">
        <f t="shared" si="1841"/>
        <v>0</v>
      </c>
    </row>
    <row r="5250" spans="4:30" x14ac:dyDescent="0.25">
      <c r="D5250" s="1">
        <v>0.83333333333333337</v>
      </c>
      <c r="E5250">
        <v>12590</v>
      </c>
      <c r="F5250">
        <v>12598</v>
      </c>
      <c r="G5250">
        <v>12586</v>
      </c>
      <c r="H5250">
        <v>12589</v>
      </c>
      <c r="J5250">
        <v>-1</v>
      </c>
      <c r="K5250">
        <f t="shared" si="1842"/>
        <v>-10</v>
      </c>
      <c r="L5250">
        <v>12</v>
      </c>
      <c r="W5250">
        <f t="shared" si="1834"/>
        <v>0</v>
      </c>
      <c r="X5250">
        <f t="shared" si="1835"/>
        <v>1</v>
      </c>
      <c r="Y5250">
        <f t="shared" si="1836"/>
        <v>0</v>
      </c>
      <c r="Z5250" s="22">
        <f t="shared" si="1837"/>
        <v>0</v>
      </c>
      <c r="AA5250" s="22">
        <f t="shared" si="1838"/>
        <v>0</v>
      </c>
      <c r="AB5250">
        <f t="shared" si="1839"/>
        <v>0</v>
      </c>
      <c r="AC5250" s="22">
        <f t="shared" si="1840"/>
        <v>0</v>
      </c>
      <c r="AD5250" s="22">
        <f t="shared" si="1841"/>
        <v>0</v>
      </c>
    </row>
    <row r="5251" spans="4:30" x14ac:dyDescent="0.25">
      <c r="D5251" s="1">
        <v>0.875</v>
      </c>
      <c r="E5251">
        <v>12588</v>
      </c>
      <c r="F5251">
        <v>12596</v>
      </c>
      <c r="G5251">
        <v>12587</v>
      </c>
      <c r="H5251">
        <v>12591</v>
      </c>
      <c r="J5251">
        <v>3</v>
      </c>
      <c r="K5251">
        <f t="shared" si="1842"/>
        <v>0</v>
      </c>
      <c r="L5251">
        <v>9</v>
      </c>
      <c r="W5251">
        <f t="shared" si="1834"/>
        <v>0</v>
      </c>
      <c r="X5251">
        <f t="shared" si="1835"/>
        <v>3</v>
      </c>
      <c r="Y5251">
        <f t="shared" si="1836"/>
        <v>0</v>
      </c>
      <c r="Z5251" s="22">
        <f t="shared" si="1837"/>
        <v>0</v>
      </c>
      <c r="AA5251" s="22">
        <f t="shared" si="1838"/>
        <v>0</v>
      </c>
      <c r="AB5251">
        <f t="shared" si="1839"/>
        <v>0</v>
      </c>
      <c r="AC5251" s="22">
        <f t="shared" si="1840"/>
        <v>0</v>
      </c>
      <c r="AD5251" s="22">
        <f t="shared" si="1841"/>
        <v>0</v>
      </c>
    </row>
    <row r="5252" spans="4:30" x14ac:dyDescent="0.25">
      <c r="D5252" s="2">
        <v>0.91666666666666663</v>
      </c>
      <c r="E5252">
        <v>12591</v>
      </c>
      <c r="F5252">
        <v>12603</v>
      </c>
      <c r="G5252">
        <v>12587</v>
      </c>
      <c r="H5252">
        <v>12601</v>
      </c>
      <c r="J5252">
        <v>10</v>
      </c>
      <c r="K5252">
        <f t="shared" si="1842"/>
        <v>0</v>
      </c>
      <c r="L5252">
        <v>16</v>
      </c>
      <c r="W5252">
        <f t="shared" si="1834"/>
        <v>0</v>
      </c>
      <c r="X5252">
        <f t="shared" si="1835"/>
        <v>10</v>
      </c>
      <c r="Y5252">
        <f t="shared" si="1836"/>
        <v>0</v>
      </c>
      <c r="Z5252" s="22">
        <f t="shared" si="1837"/>
        <v>0</v>
      </c>
      <c r="AA5252" s="22">
        <f t="shared" si="1838"/>
        <v>0</v>
      </c>
      <c r="AB5252">
        <f t="shared" si="1839"/>
        <v>0</v>
      </c>
      <c r="AC5252" s="22">
        <f t="shared" si="1840"/>
        <v>0</v>
      </c>
      <c r="AD5252" s="22">
        <f t="shared" si="1841"/>
        <v>0</v>
      </c>
    </row>
    <row r="5253" spans="4:30" hidden="1" x14ac:dyDescent="0.25">
      <c r="D5253" s="1">
        <v>4.1666666666666664E-2</v>
      </c>
      <c r="E5253">
        <v>12603</v>
      </c>
      <c r="F5253">
        <v>12616</v>
      </c>
      <c r="G5253">
        <v>12600</v>
      </c>
      <c r="H5253">
        <v>12615</v>
      </c>
      <c r="Z5253"/>
      <c r="AA5253"/>
      <c r="AC5253"/>
      <c r="AD5253"/>
    </row>
    <row r="5254" spans="4:30" hidden="1" x14ac:dyDescent="0.25">
      <c r="D5254" s="1">
        <v>8.3333333333333329E-2</v>
      </c>
      <c r="E5254">
        <v>12616</v>
      </c>
      <c r="F5254">
        <v>12616</v>
      </c>
      <c r="G5254">
        <v>12607</v>
      </c>
      <c r="H5254">
        <v>12608</v>
      </c>
      <c r="Z5254"/>
      <c r="AA5254"/>
      <c r="AC5254"/>
      <c r="AD5254"/>
    </row>
    <row r="5255" spans="4:30" hidden="1" x14ac:dyDescent="0.25">
      <c r="D5255" s="1">
        <v>0.125</v>
      </c>
      <c r="E5255">
        <v>12607</v>
      </c>
      <c r="F5255">
        <v>12610</v>
      </c>
      <c r="G5255">
        <v>12597</v>
      </c>
      <c r="H5255">
        <v>12610</v>
      </c>
      <c r="Z5255"/>
      <c r="AA5255"/>
      <c r="AC5255"/>
      <c r="AD5255"/>
    </row>
    <row r="5256" spans="4:30" hidden="1" x14ac:dyDescent="0.25">
      <c r="D5256" s="1">
        <v>0.16666666666666666</v>
      </c>
      <c r="E5256">
        <v>12610</v>
      </c>
      <c r="F5256">
        <v>12613</v>
      </c>
      <c r="G5256">
        <v>12605</v>
      </c>
      <c r="H5256">
        <v>12609</v>
      </c>
      <c r="Z5256"/>
      <c r="AA5256"/>
      <c r="AC5256"/>
      <c r="AD5256"/>
    </row>
    <row r="5257" spans="4:30" hidden="1" x14ac:dyDescent="0.25">
      <c r="D5257" s="1">
        <v>0.20833333333333334</v>
      </c>
      <c r="E5257">
        <v>12608</v>
      </c>
      <c r="F5257">
        <v>12610</v>
      </c>
      <c r="G5257">
        <v>12606</v>
      </c>
      <c r="H5257">
        <v>12607</v>
      </c>
      <c r="Z5257"/>
      <c r="AA5257"/>
      <c r="AC5257"/>
      <c r="AD5257"/>
    </row>
    <row r="5258" spans="4:30" hidden="1" x14ac:dyDescent="0.25">
      <c r="D5258" s="1">
        <v>0.25</v>
      </c>
      <c r="E5258">
        <v>12609</v>
      </c>
      <c r="F5258">
        <v>12611</v>
      </c>
      <c r="G5258">
        <v>12607</v>
      </c>
      <c r="H5258">
        <v>12609</v>
      </c>
      <c r="Z5258"/>
      <c r="AA5258"/>
      <c r="AC5258"/>
      <c r="AD5258"/>
    </row>
    <row r="5259" spans="4:30" hidden="1" x14ac:dyDescent="0.25">
      <c r="D5259" s="1">
        <v>0.29166666666666669</v>
      </c>
      <c r="E5259">
        <v>12609</v>
      </c>
      <c r="F5259">
        <v>12610</v>
      </c>
      <c r="G5259">
        <v>12605</v>
      </c>
      <c r="H5259">
        <v>12606</v>
      </c>
      <c r="Z5259"/>
      <c r="AA5259"/>
      <c r="AC5259"/>
      <c r="AD5259"/>
    </row>
    <row r="5260" spans="4:30" x14ac:dyDescent="0.25">
      <c r="D5260" s="2">
        <v>0.33333333333333331</v>
      </c>
      <c r="E5260">
        <v>12607</v>
      </c>
      <c r="F5260">
        <v>12613</v>
      </c>
      <c r="G5260">
        <v>12603</v>
      </c>
      <c r="H5260">
        <v>12611</v>
      </c>
      <c r="J5260">
        <v>4</v>
      </c>
      <c r="K5260">
        <v>0</v>
      </c>
      <c r="L5260">
        <v>10</v>
      </c>
      <c r="M5260">
        <v>19</v>
      </c>
      <c r="R5260">
        <f>MAX(F5258:F5274)</f>
        <v>12647</v>
      </c>
      <c r="W5260">
        <f t="shared" ref="W5260:W5274" si="1843">ABS(M5260)</f>
        <v>19</v>
      </c>
      <c r="X5260">
        <f t="shared" ref="X5260:X5274" si="1844">ABS(J5260)</f>
        <v>4</v>
      </c>
      <c r="Y5260">
        <f t="shared" ref="Y5260:Y5274" si="1845">IF(R5260&lt;1000,ABS(R5260),0)</f>
        <v>0</v>
      </c>
      <c r="Z5260" s="22">
        <f t="shared" ref="Z5260:Z5274" si="1846">IF(N5260=1,0,ABS(N5260))</f>
        <v>0</v>
      </c>
      <c r="AA5260" s="22">
        <f t="shared" ref="AA5260:AA5274" si="1847">ABS(O5260)</f>
        <v>0</v>
      </c>
      <c r="AB5260">
        <f t="shared" ref="AB5260:AB5274" si="1848">IF(N5260=1,1,0)</f>
        <v>0</v>
      </c>
      <c r="AC5260" s="22">
        <f t="shared" ref="AC5260:AC5274" si="1849">IF(N5260=1,ABS(N5261),0)</f>
        <v>0</v>
      </c>
      <c r="AD5260" s="22">
        <f t="shared" ref="AD5260:AD5274" si="1850">IF(N5260=1,0,ABS(O5261))</f>
        <v>0.35294117647058826</v>
      </c>
    </row>
    <row r="5261" spans="4:30" x14ac:dyDescent="0.25">
      <c r="D5261" s="2">
        <v>0.375</v>
      </c>
      <c r="E5261">
        <v>12618</v>
      </c>
      <c r="F5261">
        <v>12622</v>
      </c>
      <c r="G5261">
        <v>12586</v>
      </c>
      <c r="H5261">
        <v>12588</v>
      </c>
      <c r="J5261">
        <v>-30</v>
      </c>
      <c r="K5261">
        <f t="shared" ref="K5261:K5274" si="1851">K5260+J5262</f>
        <v>7</v>
      </c>
      <c r="L5261">
        <v>36</v>
      </c>
      <c r="N5261">
        <v>0</v>
      </c>
      <c r="O5261">
        <v>-0.35294117647058826</v>
      </c>
      <c r="P5261">
        <f>J5261/R5240</f>
        <v>-0.35294117647058826</v>
      </c>
      <c r="R5261">
        <f>MIN(G5258:G5274)</f>
        <v>12577</v>
      </c>
      <c r="W5261">
        <f t="shared" si="1843"/>
        <v>0</v>
      </c>
      <c r="X5261">
        <f t="shared" si="1844"/>
        <v>30</v>
      </c>
      <c r="Y5261">
        <f t="shared" si="1845"/>
        <v>0</v>
      </c>
      <c r="Z5261" s="22">
        <f t="shared" si="1846"/>
        <v>0</v>
      </c>
      <c r="AA5261" s="22">
        <f t="shared" si="1847"/>
        <v>0.35294117647058826</v>
      </c>
      <c r="AB5261">
        <f t="shared" si="1848"/>
        <v>0</v>
      </c>
      <c r="AC5261" s="22">
        <f t="shared" si="1849"/>
        <v>0</v>
      </c>
      <c r="AD5261" s="22">
        <f t="shared" si="1850"/>
        <v>0</v>
      </c>
    </row>
    <row r="5262" spans="4:30" x14ac:dyDescent="0.25">
      <c r="D5262" s="1">
        <v>0.41666666666666669</v>
      </c>
      <c r="E5262">
        <v>12589</v>
      </c>
      <c r="F5262">
        <v>12601</v>
      </c>
      <c r="G5262">
        <v>12577</v>
      </c>
      <c r="H5262">
        <v>12596</v>
      </c>
      <c r="J5262">
        <v>7</v>
      </c>
      <c r="K5262">
        <f t="shared" si="1851"/>
        <v>14</v>
      </c>
      <c r="L5262">
        <v>24</v>
      </c>
      <c r="R5262">
        <f>R5260-R5261</f>
        <v>70</v>
      </c>
      <c r="W5262">
        <f t="shared" si="1843"/>
        <v>0</v>
      </c>
      <c r="X5262">
        <f t="shared" si="1844"/>
        <v>7</v>
      </c>
      <c r="Y5262">
        <f t="shared" si="1845"/>
        <v>70</v>
      </c>
      <c r="Z5262" s="22">
        <f t="shared" si="1846"/>
        <v>0</v>
      </c>
      <c r="AA5262" s="22">
        <f t="shared" si="1847"/>
        <v>0</v>
      </c>
      <c r="AB5262">
        <f t="shared" si="1848"/>
        <v>0</v>
      </c>
      <c r="AC5262" s="22">
        <f t="shared" si="1849"/>
        <v>0</v>
      </c>
      <c r="AD5262" s="22">
        <f t="shared" si="1850"/>
        <v>0</v>
      </c>
    </row>
    <row r="5263" spans="4:30" x14ac:dyDescent="0.25">
      <c r="D5263" s="1">
        <v>0.45833333333333331</v>
      </c>
      <c r="E5263">
        <v>12596</v>
      </c>
      <c r="F5263">
        <v>12614</v>
      </c>
      <c r="G5263">
        <v>12584</v>
      </c>
      <c r="H5263">
        <v>12603</v>
      </c>
      <c r="J5263">
        <v>7</v>
      </c>
      <c r="K5263">
        <f t="shared" si="1851"/>
        <v>19</v>
      </c>
      <c r="L5263">
        <v>30</v>
      </c>
      <c r="W5263">
        <f t="shared" si="1843"/>
        <v>0</v>
      </c>
      <c r="X5263">
        <f t="shared" si="1844"/>
        <v>7</v>
      </c>
      <c r="Y5263">
        <f t="shared" si="1845"/>
        <v>0</v>
      </c>
      <c r="Z5263" s="22">
        <f t="shared" si="1846"/>
        <v>0</v>
      </c>
      <c r="AA5263" s="22">
        <f t="shared" si="1847"/>
        <v>0</v>
      </c>
      <c r="AB5263">
        <f t="shared" si="1848"/>
        <v>0</v>
      </c>
      <c r="AC5263" s="22">
        <f t="shared" si="1849"/>
        <v>0</v>
      </c>
      <c r="AD5263" s="22">
        <f t="shared" si="1850"/>
        <v>0</v>
      </c>
    </row>
    <row r="5264" spans="4:30" x14ac:dyDescent="0.25">
      <c r="D5264" s="1">
        <v>0.5</v>
      </c>
      <c r="E5264">
        <v>12603</v>
      </c>
      <c r="F5264">
        <v>12614</v>
      </c>
      <c r="G5264">
        <v>12598</v>
      </c>
      <c r="H5264">
        <v>12608</v>
      </c>
      <c r="J5264">
        <v>5</v>
      </c>
      <c r="K5264">
        <f t="shared" si="1851"/>
        <v>20</v>
      </c>
      <c r="L5264">
        <v>16</v>
      </c>
      <c r="W5264">
        <f t="shared" si="1843"/>
        <v>0</v>
      </c>
      <c r="X5264">
        <f t="shared" si="1844"/>
        <v>5</v>
      </c>
      <c r="Y5264">
        <f t="shared" si="1845"/>
        <v>0</v>
      </c>
      <c r="Z5264" s="22">
        <f t="shared" si="1846"/>
        <v>0</v>
      </c>
      <c r="AA5264" s="22">
        <f t="shared" si="1847"/>
        <v>0</v>
      </c>
      <c r="AB5264">
        <f t="shared" si="1848"/>
        <v>0</v>
      </c>
      <c r="AC5264" s="22">
        <f t="shared" si="1849"/>
        <v>0</v>
      </c>
      <c r="AD5264" s="22">
        <f t="shared" si="1850"/>
        <v>0</v>
      </c>
    </row>
    <row r="5265" spans="3:30" x14ac:dyDescent="0.25">
      <c r="C5265">
        <v>1</v>
      </c>
      <c r="D5265" s="1">
        <v>0.54166666666666663</v>
      </c>
      <c r="E5265">
        <v>12608</v>
      </c>
      <c r="F5265">
        <v>12613</v>
      </c>
      <c r="G5265">
        <v>12599</v>
      </c>
      <c r="H5265">
        <v>12609</v>
      </c>
      <c r="J5265">
        <v>1</v>
      </c>
      <c r="K5265">
        <f t="shared" si="1851"/>
        <v>19</v>
      </c>
      <c r="L5265">
        <v>14</v>
      </c>
      <c r="W5265">
        <f t="shared" si="1843"/>
        <v>0</v>
      </c>
      <c r="X5265">
        <f t="shared" si="1844"/>
        <v>1</v>
      </c>
      <c r="Y5265">
        <f t="shared" si="1845"/>
        <v>0</v>
      </c>
      <c r="Z5265" s="22">
        <f t="shared" si="1846"/>
        <v>0</v>
      </c>
      <c r="AA5265" s="22">
        <f t="shared" si="1847"/>
        <v>0</v>
      </c>
      <c r="AB5265">
        <f t="shared" si="1848"/>
        <v>0</v>
      </c>
      <c r="AC5265" s="22">
        <f t="shared" si="1849"/>
        <v>0</v>
      </c>
      <c r="AD5265" s="22">
        <f t="shared" si="1850"/>
        <v>0</v>
      </c>
    </row>
    <row r="5266" spans="3:30" x14ac:dyDescent="0.25">
      <c r="D5266" s="1">
        <v>0.58333333333333337</v>
      </c>
      <c r="E5266">
        <v>12610</v>
      </c>
      <c r="F5266">
        <v>12611</v>
      </c>
      <c r="G5266">
        <v>12593</v>
      </c>
      <c r="H5266">
        <v>12609</v>
      </c>
      <c r="J5266">
        <v>-1</v>
      </c>
      <c r="K5266">
        <f t="shared" si="1851"/>
        <v>11</v>
      </c>
      <c r="L5266">
        <v>18</v>
      </c>
      <c r="W5266">
        <f t="shared" si="1843"/>
        <v>0</v>
      </c>
      <c r="X5266">
        <f t="shared" si="1844"/>
        <v>1</v>
      </c>
      <c r="Y5266">
        <f t="shared" si="1845"/>
        <v>0</v>
      </c>
      <c r="Z5266" s="22">
        <f t="shared" si="1846"/>
        <v>0</v>
      </c>
      <c r="AA5266" s="22">
        <f t="shared" si="1847"/>
        <v>0</v>
      </c>
      <c r="AB5266">
        <f t="shared" si="1848"/>
        <v>0</v>
      </c>
      <c r="AC5266" s="22">
        <f t="shared" si="1849"/>
        <v>0</v>
      </c>
      <c r="AD5266" s="22">
        <f t="shared" si="1850"/>
        <v>0</v>
      </c>
    </row>
    <row r="5267" spans="3:30" x14ac:dyDescent="0.25">
      <c r="D5267" s="1">
        <v>0.625</v>
      </c>
      <c r="E5267">
        <v>12610</v>
      </c>
      <c r="F5267">
        <v>12610</v>
      </c>
      <c r="G5267">
        <v>12597</v>
      </c>
      <c r="H5267">
        <v>12602</v>
      </c>
      <c r="J5267">
        <v>-8</v>
      </c>
      <c r="K5267">
        <f t="shared" si="1851"/>
        <v>15</v>
      </c>
      <c r="L5267">
        <v>13</v>
      </c>
      <c r="W5267">
        <f t="shared" si="1843"/>
        <v>0</v>
      </c>
      <c r="X5267">
        <f t="shared" si="1844"/>
        <v>8</v>
      </c>
      <c r="Y5267">
        <f t="shared" si="1845"/>
        <v>0</v>
      </c>
      <c r="Z5267" s="22">
        <f t="shared" si="1846"/>
        <v>0</v>
      </c>
      <c r="AA5267" s="22">
        <f t="shared" si="1847"/>
        <v>0</v>
      </c>
      <c r="AB5267">
        <f t="shared" si="1848"/>
        <v>0</v>
      </c>
      <c r="AC5267" s="22">
        <f t="shared" si="1849"/>
        <v>0</v>
      </c>
      <c r="AD5267" s="22">
        <f t="shared" si="1850"/>
        <v>0</v>
      </c>
    </row>
    <row r="5268" spans="3:30" x14ac:dyDescent="0.25">
      <c r="D5268" s="1">
        <v>0.66666666666666663</v>
      </c>
      <c r="E5268">
        <v>12601</v>
      </c>
      <c r="F5268">
        <v>12610</v>
      </c>
      <c r="G5268">
        <v>12601</v>
      </c>
      <c r="H5268">
        <v>12605</v>
      </c>
      <c r="J5268">
        <v>4</v>
      </c>
      <c r="K5268">
        <f t="shared" si="1851"/>
        <v>21</v>
      </c>
      <c r="L5268">
        <v>9</v>
      </c>
      <c r="W5268">
        <f t="shared" si="1843"/>
        <v>0</v>
      </c>
      <c r="X5268">
        <f t="shared" si="1844"/>
        <v>4</v>
      </c>
      <c r="Y5268">
        <f t="shared" si="1845"/>
        <v>0</v>
      </c>
      <c r="Z5268" s="22">
        <f t="shared" si="1846"/>
        <v>0</v>
      </c>
      <c r="AA5268" s="22">
        <f t="shared" si="1847"/>
        <v>0</v>
      </c>
      <c r="AB5268">
        <f t="shared" si="1848"/>
        <v>0</v>
      </c>
      <c r="AC5268" s="22">
        <f t="shared" si="1849"/>
        <v>0</v>
      </c>
      <c r="AD5268" s="22">
        <f t="shared" si="1850"/>
        <v>0</v>
      </c>
    </row>
    <row r="5269" spans="3:30" x14ac:dyDescent="0.25">
      <c r="D5269" s="1">
        <v>0.70833333333333337</v>
      </c>
      <c r="E5269">
        <v>12605</v>
      </c>
      <c r="F5269">
        <v>12614</v>
      </c>
      <c r="G5269">
        <v>12604</v>
      </c>
      <c r="H5269">
        <v>12611</v>
      </c>
      <c r="J5269">
        <v>6</v>
      </c>
      <c r="K5269">
        <f t="shared" si="1851"/>
        <v>48</v>
      </c>
      <c r="L5269">
        <v>10</v>
      </c>
      <c r="W5269">
        <f t="shared" si="1843"/>
        <v>0</v>
      </c>
      <c r="X5269">
        <f t="shared" si="1844"/>
        <v>6</v>
      </c>
      <c r="Y5269">
        <f t="shared" si="1845"/>
        <v>0</v>
      </c>
      <c r="Z5269" s="22">
        <f t="shared" si="1846"/>
        <v>0</v>
      </c>
      <c r="AA5269" s="22">
        <f t="shared" si="1847"/>
        <v>0</v>
      </c>
      <c r="AB5269">
        <f t="shared" si="1848"/>
        <v>0</v>
      </c>
      <c r="AC5269" s="22">
        <f t="shared" si="1849"/>
        <v>0</v>
      </c>
      <c r="AD5269" s="22">
        <f t="shared" si="1850"/>
        <v>0</v>
      </c>
    </row>
    <row r="5270" spans="3:30" x14ac:dyDescent="0.25">
      <c r="D5270" s="1">
        <v>0.75</v>
      </c>
      <c r="E5270">
        <v>12611</v>
      </c>
      <c r="F5270">
        <v>12647</v>
      </c>
      <c r="G5270">
        <v>12609</v>
      </c>
      <c r="H5270">
        <v>12638</v>
      </c>
      <c r="J5270">
        <v>27</v>
      </c>
      <c r="K5270">
        <f t="shared" si="1851"/>
        <v>44</v>
      </c>
      <c r="L5270">
        <v>38</v>
      </c>
      <c r="W5270">
        <f t="shared" si="1843"/>
        <v>0</v>
      </c>
      <c r="X5270">
        <f t="shared" si="1844"/>
        <v>27</v>
      </c>
      <c r="Y5270">
        <f t="shared" si="1845"/>
        <v>0</v>
      </c>
      <c r="Z5270" s="22">
        <f t="shared" si="1846"/>
        <v>0</v>
      </c>
      <c r="AA5270" s="22">
        <f t="shared" si="1847"/>
        <v>0</v>
      </c>
      <c r="AB5270">
        <f t="shared" si="1848"/>
        <v>0</v>
      </c>
      <c r="AC5270" s="22">
        <f t="shared" si="1849"/>
        <v>0</v>
      </c>
      <c r="AD5270" s="22">
        <f t="shared" si="1850"/>
        <v>0</v>
      </c>
    </row>
    <row r="5271" spans="3:30" x14ac:dyDescent="0.25">
      <c r="D5271" s="1">
        <v>0.79166666666666663</v>
      </c>
      <c r="E5271">
        <v>12638</v>
      </c>
      <c r="F5271">
        <v>12639</v>
      </c>
      <c r="G5271">
        <v>12633</v>
      </c>
      <c r="H5271">
        <v>12634</v>
      </c>
      <c r="J5271">
        <v>-4</v>
      </c>
      <c r="K5271">
        <f t="shared" si="1851"/>
        <v>41</v>
      </c>
      <c r="L5271">
        <v>6</v>
      </c>
      <c r="W5271">
        <f t="shared" si="1843"/>
        <v>0</v>
      </c>
      <c r="X5271">
        <f t="shared" si="1844"/>
        <v>4</v>
      </c>
      <c r="Y5271">
        <f t="shared" si="1845"/>
        <v>0</v>
      </c>
      <c r="Z5271" s="22">
        <f t="shared" si="1846"/>
        <v>0</v>
      </c>
      <c r="AA5271" s="22">
        <f t="shared" si="1847"/>
        <v>0</v>
      </c>
      <c r="AB5271">
        <f t="shared" si="1848"/>
        <v>0</v>
      </c>
      <c r="AC5271" s="22">
        <f t="shared" si="1849"/>
        <v>0</v>
      </c>
      <c r="AD5271" s="22">
        <f t="shared" si="1850"/>
        <v>0</v>
      </c>
    </row>
    <row r="5272" spans="3:30" x14ac:dyDescent="0.25">
      <c r="D5272" s="1">
        <v>0.83333333333333337</v>
      </c>
      <c r="E5272">
        <v>12633</v>
      </c>
      <c r="F5272">
        <v>12634</v>
      </c>
      <c r="G5272">
        <v>12626</v>
      </c>
      <c r="H5272">
        <v>12630</v>
      </c>
      <c r="J5272">
        <v>-3</v>
      </c>
      <c r="K5272">
        <f t="shared" si="1851"/>
        <v>40</v>
      </c>
      <c r="L5272">
        <v>8</v>
      </c>
      <c r="W5272">
        <f t="shared" si="1843"/>
        <v>0</v>
      </c>
      <c r="X5272">
        <f t="shared" si="1844"/>
        <v>3</v>
      </c>
      <c r="Y5272">
        <f t="shared" si="1845"/>
        <v>0</v>
      </c>
      <c r="Z5272" s="22">
        <f t="shared" si="1846"/>
        <v>0</v>
      </c>
      <c r="AA5272" s="22">
        <f t="shared" si="1847"/>
        <v>0</v>
      </c>
      <c r="AB5272">
        <f t="shared" si="1848"/>
        <v>0</v>
      </c>
      <c r="AC5272" s="22">
        <f t="shared" si="1849"/>
        <v>0</v>
      </c>
      <c r="AD5272" s="22">
        <f t="shared" si="1850"/>
        <v>0</v>
      </c>
    </row>
    <row r="5273" spans="3:30" x14ac:dyDescent="0.25">
      <c r="D5273" s="1">
        <v>0.875</v>
      </c>
      <c r="E5273">
        <v>12630</v>
      </c>
      <c r="F5273">
        <v>12630</v>
      </c>
      <c r="G5273">
        <v>12628</v>
      </c>
      <c r="H5273">
        <v>12629</v>
      </c>
      <c r="J5273">
        <v>-1</v>
      </c>
      <c r="K5273">
        <f t="shared" si="1851"/>
        <v>37</v>
      </c>
      <c r="L5273">
        <v>2</v>
      </c>
      <c r="W5273">
        <f t="shared" si="1843"/>
        <v>0</v>
      </c>
      <c r="X5273">
        <f t="shared" si="1844"/>
        <v>1</v>
      </c>
      <c r="Y5273">
        <f t="shared" si="1845"/>
        <v>0</v>
      </c>
      <c r="Z5273" s="22">
        <f t="shared" si="1846"/>
        <v>0</v>
      </c>
      <c r="AA5273" s="22">
        <f t="shared" si="1847"/>
        <v>0</v>
      </c>
      <c r="AB5273">
        <f t="shared" si="1848"/>
        <v>0</v>
      </c>
      <c r="AC5273" s="22">
        <f t="shared" si="1849"/>
        <v>0</v>
      </c>
      <c r="AD5273" s="22">
        <f t="shared" si="1850"/>
        <v>0</v>
      </c>
    </row>
    <row r="5274" spans="3:30" x14ac:dyDescent="0.25">
      <c r="D5274" s="2">
        <v>0.91666666666666663</v>
      </c>
      <c r="E5274">
        <v>12629</v>
      </c>
      <c r="F5274">
        <v>12630</v>
      </c>
      <c r="G5274">
        <v>12621</v>
      </c>
      <c r="H5274">
        <v>12626</v>
      </c>
      <c r="J5274">
        <v>-3</v>
      </c>
      <c r="K5274">
        <f t="shared" si="1851"/>
        <v>37</v>
      </c>
      <c r="L5274">
        <v>9</v>
      </c>
      <c r="W5274">
        <f t="shared" si="1843"/>
        <v>0</v>
      </c>
      <c r="X5274">
        <f t="shared" si="1844"/>
        <v>3</v>
      </c>
      <c r="Y5274">
        <f t="shared" si="1845"/>
        <v>0</v>
      </c>
      <c r="Z5274" s="22">
        <f t="shared" si="1846"/>
        <v>0</v>
      </c>
      <c r="AA5274" s="22">
        <f t="shared" si="1847"/>
        <v>0</v>
      </c>
      <c r="AB5274">
        <f t="shared" si="1848"/>
        <v>0</v>
      </c>
      <c r="AC5274" s="22">
        <f t="shared" si="1849"/>
        <v>0</v>
      </c>
      <c r="AD5274" s="22">
        <f t="shared" si="1850"/>
        <v>0</v>
      </c>
    </row>
    <row r="5275" spans="3:30" hidden="1" x14ac:dyDescent="0.25">
      <c r="D5275" s="1">
        <v>4.1666666666666664E-2</v>
      </c>
      <c r="E5275">
        <v>12632</v>
      </c>
      <c r="F5275">
        <v>12634</v>
      </c>
      <c r="G5275">
        <v>12625</v>
      </c>
      <c r="H5275">
        <v>12627</v>
      </c>
      <c r="Z5275"/>
      <c r="AA5275"/>
      <c r="AC5275"/>
      <c r="AD5275"/>
    </row>
    <row r="5276" spans="3:30" hidden="1" x14ac:dyDescent="0.25">
      <c r="D5276" s="1">
        <v>8.3333333333333329E-2</v>
      </c>
      <c r="E5276">
        <v>12626</v>
      </c>
      <c r="F5276">
        <v>12631</v>
      </c>
      <c r="G5276">
        <v>12625</v>
      </c>
      <c r="H5276">
        <v>12630</v>
      </c>
      <c r="Z5276"/>
      <c r="AA5276"/>
      <c r="AC5276"/>
      <c r="AD5276"/>
    </row>
    <row r="5277" spans="3:30" hidden="1" x14ac:dyDescent="0.25">
      <c r="D5277" s="1">
        <v>0.125</v>
      </c>
      <c r="E5277">
        <v>12631</v>
      </c>
      <c r="F5277">
        <v>12631</v>
      </c>
      <c r="G5277">
        <v>12627</v>
      </c>
      <c r="H5277">
        <v>12627</v>
      </c>
      <c r="Z5277"/>
      <c r="AA5277"/>
      <c r="AC5277"/>
      <c r="AD5277"/>
    </row>
    <row r="5278" spans="3:30" hidden="1" x14ac:dyDescent="0.25">
      <c r="D5278" s="1">
        <v>0.16666666666666666</v>
      </c>
      <c r="E5278">
        <v>12627</v>
      </c>
      <c r="F5278">
        <v>12628</v>
      </c>
      <c r="G5278">
        <v>12606</v>
      </c>
      <c r="H5278">
        <v>12608</v>
      </c>
      <c r="Z5278"/>
      <c r="AA5278"/>
      <c r="AC5278"/>
      <c r="AD5278"/>
    </row>
    <row r="5279" spans="3:30" hidden="1" x14ac:dyDescent="0.25">
      <c r="D5279" s="1">
        <v>0.20833333333333334</v>
      </c>
      <c r="E5279">
        <v>12610</v>
      </c>
      <c r="F5279">
        <v>12613</v>
      </c>
      <c r="G5279">
        <v>12608</v>
      </c>
      <c r="H5279">
        <v>12613</v>
      </c>
      <c r="Z5279"/>
      <c r="AA5279"/>
      <c r="AC5279"/>
      <c r="AD5279"/>
    </row>
    <row r="5280" spans="3:30" hidden="1" x14ac:dyDescent="0.25">
      <c r="D5280" s="1">
        <v>0.25</v>
      </c>
      <c r="E5280">
        <v>12614</v>
      </c>
      <c r="F5280">
        <v>12625</v>
      </c>
      <c r="G5280">
        <v>12613</v>
      </c>
      <c r="H5280">
        <v>12623</v>
      </c>
      <c r="Z5280"/>
      <c r="AA5280"/>
      <c r="AC5280"/>
      <c r="AD5280"/>
    </row>
    <row r="5281" spans="3:30" hidden="1" x14ac:dyDescent="0.25">
      <c r="D5281" s="1">
        <v>0.29166666666666669</v>
      </c>
      <c r="E5281">
        <v>12625</v>
      </c>
      <c r="F5281">
        <v>12627</v>
      </c>
      <c r="G5281">
        <v>12623</v>
      </c>
      <c r="H5281">
        <v>12627</v>
      </c>
      <c r="Z5281"/>
      <c r="AA5281"/>
      <c r="AC5281"/>
      <c r="AD5281"/>
    </row>
    <row r="5282" spans="3:30" x14ac:dyDescent="0.25">
      <c r="D5282" s="2">
        <v>0.33333333333333331</v>
      </c>
      <c r="E5282">
        <v>12625</v>
      </c>
      <c r="F5282">
        <v>12628</v>
      </c>
      <c r="G5282">
        <v>12613</v>
      </c>
      <c r="H5282">
        <v>12618</v>
      </c>
      <c r="J5282">
        <v>-7</v>
      </c>
      <c r="K5282">
        <v>0</v>
      </c>
      <c r="L5282">
        <v>15</v>
      </c>
      <c r="M5282">
        <v>-38</v>
      </c>
      <c r="N5282">
        <v>1</v>
      </c>
      <c r="R5282">
        <f>MAX(F5280:F5296)</f>
        <v>12648</v>
      </c>
      <c r="W5282">
        <f t="shared" ref="W5282:W5296" si="1852">ABS(M5282)</f>
        <v>38</v>
      </c>
      <c r="X5282">
        <f t="shared" ref="X5282:X5296" si="1853">ABS(J5282)</f>
        <v>7</v>
      </c>
      <c r="Y5282">
        <f t="shared" ref="Y5282:Y5296" si="1854">IF(R5282&lt;1000,ABS(R5282),0)</f>
        <v>0</v>
      </c>
      <c r="Z5282" s="22">
        <f t="shared" ref="Z5282:Z5296" si="1855">IF(N5282=1,0,ABS(N5282))</f>
        <v>0</v>
      </c>
      <c r="AA5282" s="22">
        <f t="shared" ref="AA5282:AA5296" si="1856">ABS(O5282)</f>
        <v>0</v>
      </c>
      <c r="AB5282">
        <f t="shared" ref="AB5282:AB5296" si="1857">IF(N5282=1,1,0)</f>
        <v>1</v>
      </c>
      <c r="AC5282" s="22">
        <f t="shared" ref="AC5282:AC5296" si="1858">IF(N5282=1,ABS(N5283),0)</f>
        <v>0</v>
      </c>
      <c r="AD5282" s="22">
        <f t="shared" ref="AD5282:AD5296" si="1859">IF(N5282=1,0,ABS(O5283))</f>
        <v>0</v>
      </c>
    </row>
    <row r="5283" spans="3:30" x14ac:dyDescent="0.25">
      <c r="D5283" s="2">
        <v>0.375</v>
      </c>
      <c r="E5283">
        <v>12618</v>
      </c>
      <c r="F5283">
        <v>12622</v>
      </c>
      <c r="G5283">
        <v>12585</v>
      </c>
      <c r="H5283">
        <v>12593</v>
      </c>
      <c r="J5283">
        <v>-25</v>
      </c>
      <c r="K5283">
        <f t="shared" ref="K5283:K5296" si="1860">K5282+J5284</f>
        <v>44</v>
      </c>
      <c r="L5283">
        <v>37</v>
      </c>
      <c r="R5283">
        <f>MIN(G5280:G5296)</f>
        <v>12565</v>
      </c>
      <c r="W5283">
        <f t="shared" si="1852"/>
        <v>0</v>
      </c>
      <c r="X5283">
        <f t="shared" si="1853"/>
        <v>25</v>
      </c>
      <c r="Y5283">
        <f t="shared" si="1854"/>
        <v>0</v>
      </c>
      <c r="Z5283" s="22">
        <f t="shared" si="1855"/>
        <v>0</v>
      </c>
      <c r="AA5283" s="22">
        <f t="shared" si="1856"/>
        <v>0</v>
      </c>
      <c r="AB5283">
        <f t="shared" si="1857"/>
        <v>0</v>
      </c>
      <c r="AC5283" s="22">
        <f t="shared" si="1858"/>
        <v>0</v>
      </c>
      <c r="AD5283" s="22">
        <f t="shared" si="1859"/>
        <v>0.62857142857142856</v>
      </c>
    </row>
    <row r="5284" spans="3:30" x14ac:dyDescent="0.25">
      <c r="D5284" s="1">
        <v>0.41666666666666669</v>
      </c>
      <c r="E5284">
        <v>12594</v>
      </c>
      <c r="F5284">
        <v>12648</v>
      </c>
      <c r="G5284">
        <v>12565</v>
      </c>
      <c r="H5284">
        <v>12638</v>
      </c>
      <c r="J5284">
        <v>44</v>
      </c>
      <c r="K5284">
        <f t="shared" si="1860"/>
        <v>36</v>
      </c>
      <c r="L5284">
        <v>83</v>
      </c>
      <c r="N5284">
        <v>-0.54285714285714282</v>
      </c>
      <c r="O5284">
        <v>0.62857142857142856</v>
      </c>
      <c r="P5284">
        <f>J5284/R5262</f>
        <v>0.62857142857142856</v>
      </c>
      <c r="R5284">
        <f>R5282-R5283</f>
        <v>83</v>
      </c>
      <c r="W5284">
        <f t="shared" si="1852"/>
        <v>0</v>
      </c>
      <c r="X5284">
        <f t="shared" si="1853"/>
        <v>44</v>
      </c>
      <c r="Y5284">
        <f t="shared" si="1854"/>
        <v>83</v>
      </c>
      <c r="Z5284" s="22">
        <f t="shared" si="1855"/>
        <v>0.54285714285714282</v>
      </c>
      <c r="AA5284" s="22">
        <f t="shared" si="1856"/>
        <v>0.62857142857142856</v>
      </c>
      <c r="AB5284">
        <f t="shared" si="1857"/>
        <v>0</v>
      </c>
      <c r="AC5284" s="22">
        <f t="shared" si="1858"/>
        <v>0</v>
      </c>
      <c r="AD5284" s="22">
        <f t="shared" si="1859"/>
        <v>0</v>
      </c>
    </row>
    <row r="5285" spans="3:30" x14ac:dyDescent="0.25">
      <c r="D5285" s="1">
        <v>0.45833333333333331</v>
      </c>
      <c r="E5285">
        <v>12638</v>
      </c>
      <c r="F5285">
        <v>12643</v>
      </c>
      <c r="G5285">
        <v>12591</v>
      </c>
      <c r="H5285">
        <v>12630</v>
      </c>
      <c r="J5285">
        <v>-8</v>
      </c>
      <c r="K5285">
        <f t="shared" si="1860"/>
        <v>29</v>
      </c>
      <c r="L5285">
        <v>52</v>
      </c>
      <c r="W5285">
        <f t="shared" si="1852"/>
        <v>0</v>
      </c>
      <c r="X5285">
        <f t="shared" si="1853"/>
        <v>8</v>
      </c>
      <c r="Y5285">
        <f t="shared" si="1854"/>
        <v>0</v>
      </c>
      <c r="Z5285" s="22">
        <f t="shared" si="1855"/>
        <v>0</v>
      </c>
      <c r="AA5285" s="22">
        <f t="shared" si="1856"/>
        <v>0</v>
      </c>
      <c r="AB5285">
        <f t="shared" si="1857"/>
        <v>0</v>
      </c>
      <c r="AC5285" s="22">
        <f t="shared" si="1858"/>
        <v>0</v>
      </c>
      <c r="AD5285" s="22">
        <f t="shared" si="1859"/>
        <v>0</v>
      </c>
    </row>
    <row r="5286" spans="3:30" x14ac:dyDescent="0.25">
      <c r="D5286" s="1">
        <v>0.5</v>
      </c>
      <c r="E5286">
        <v>12629</v>
      </c>
      <c r="F5286">
        <v>12639</v>
      </c>
      <c r="G5286">
        <v>12614</v>
      </c>
      <c r="H5286">
        <v>12622</v>
      </c>
      <c r="J5286">
        <v>-7</v>
      </c>
      <c r="K5286">
        <f t="shared" si="1860"/>
        <v>21</v>
      </c>
      <c r="L5286">
        <v>25</v>
      </c>
      <c r="W5286">
        <f t="shared" si="1852"/>
        <v>0</v>
      </c>
      <c r="X5286">
        <f t="shared" si="1853"/>
        <v>7</v>
      </c>
      <c r="Y5286">
        <f t="shared" si="1854"/>
        <v>0</v>
      </c>
      <c r="Z5286" s="22">
        <f t="shared" si="1855"/>
        <v>0</v>
      </c>
      <c r="AA5286" s="22">
        <f t="shared" si="1856"/>
        <v>0</v>
      </c>
      <c r="AB5286">
        <f t="shared" si="1857"/>
        <v>0</v>
      </c>
      <c r="AC5286" s="22">
        <f t="shared" si="1858"/>
        <v>0</v>
      </c>
      <c r="AD5286" s="22">
        <f t="shared" si="1859"/>
        <v>0</v>
      </c>
    </row>
    <row r="5287" spans="3:30" x14ac:dyDescent="0.25">
      <c r="C5287">
        <v>1</v>
      </c>
      <c r="D5287" s="1">
        <v>0.54166666666666663</v>
      </c>
      <c r="E5287">
        <v>12622</v>
      </c>
      <c r="F5287">
        <v>12628</v>
      </c>
      <c r="G5287">
        <v>12609</v>
      </c>
      <c r="H5287">
        <v>12614</v>
      </c>
      <c r="J5287">
        <v>-8</v>
      </c>
      <c r="K5287">
        <f t="shared" si="1860"/>
        <v>7</v>
      </c>
      <c r="L5287">
        <v>19</v>
      </c>
      <c r="W5287">
        <f t="shared" si="1852"/>
        <v>0</v>
      </c>
      <c r="X5287">
        <f t="shared" si="1853"/>
        <v>8</v>
      </c>
      <c r="Y5287">
        <f t="shared" si="1854"/>
        <v>0</v>
      </c>
      <c r="Z5287" s="22">
        <f t="shared" si="1855"/>
        <v>0</v>
      </c>
      <c r="AA5287" s="22">
        <f t="shared" si="1856"/>
        <v>0</v>
      </c>
      <c r="AB5287">
        <f t="shared" si="1857"/>
        <v>0</v>
      </c>
      <c r="AC5287" s="22">
        <f t="shared" si="1858"/>
        <v>0</v>
      </c>
      <c r="AD5287" s="22">
        <f t="shared" si="1859"/>
        <v>0</v>
      </c>
    </row>
    <row r="5288" spans="3:30" x14ac:dyDescent="0.25">
      <c r="D5288" s="1">
        <v>0.58333333333333337</v>
      </c>
      <c r="E5288">
        <v>12615</v>
      </c>
      <c r="F5288">
        <v>12616</v>
      </c>
      <c r="G5288">
        <v>12598</v>
      </c>
      <c r="H5288">
        <v>12601</v>
      </c>
      <c r="J5288">
        <v>-14</v>
      </c>
      <c r="K5288">
        <f t="shared" si="1860"/>
        <v>21</v>
      </c>
      <c r="L5288">
        <v>18</v>
      </c>
      <c r="W5288">
        <f t="shared" si="1852"/>
        <v>0</v>
      </c>
      <c r="X5288">
        <f t="shared" si="1853"/>
        <v>14</v>
      </c>
      <c r="Y5288">
        <f t="shared" si="1854"/>
        <v>0</v>
      </c>
      <c r="Z5288" s="22">
        <f t="shared" si="1855"/>
        <v>0</v>
      </c>
      <c r="AA5288" s="22">
        <f t="shared" si="1856"/>
        <v>0</v>
      </c>
      <c r="AB5288">
        <f t="shared" si="1857"/>
        <v>0</v>
      </c>
      <c r="AC5288" s="22">
        <f t="shared" si="1858"/>
        <v>0</v>
      </c>
      <c r="AD5288" s="22">
        <f t="shared" si="1859"/>
        <v>0</v>
      </c>
    </row>
    <row r="5289" spans="3:30" x14ac:dyDescent="0.25">
      <c r="D5289" s="1">
        <v>0.625</v>
      </c>
      <c r="E5289">
        <v>12601</v>
      </c>
      <c r="F5289">
        <v>12623</v>
      </c>
      <c r="G5289">
        <v>12599</v>
      </c>
      <c r="H5289">
        <v>12615</v>
      </c>
      <c r="J5289">
        <v>14</v>
      </c>
      <c r="K5289">
        <f t="shared" si="1860"/>
        <v>31</v>
      </c>
      <c r="L5289">
        <v>24</v>
      </c>
      <c r="W5289">
        <f t="shared" si="1852"/>
        <v>0</v>
      </c>
      <c r="X5289">
        <f t="shared" si="1853"/>
        <v>14</v>
      </c>
      <c r="Y5289">
        <f t="shared" si="1854"/>
        <v>0</v>
      </c>
      <c r="Z5289" s="22">
        <f t="shared" si="1855"/>
        <v>0</v>
      </c>
      <c r="AA5289" s="22">
        <f t="shared" si="1856"/>
        <v>0</v>
      </c>
      <c r="AB5289">
        <f t="shared" si="1857"/>
        <v>0</v>
      </c>
      <c r="AC5289" s="22">
        <f t="shared" si="1858"/>
        <v>0</v>
      </c>
      <c r="AD5289" s="22">
        <f t="shared" si="1859"/>
        <v>0</v>
      </c>
    </row>
    <row r="5290" spans="3:30" x14ac:dyDescent="0.25">
      <c r="D5290" s="1">
        <v>0.66666666666666663</v>
      </c>
      <c r="E5290">
        <v>12614</v>
      </c>
      <c r="F5290">
        <v>12632</v>
      </c>
      <c r="G5290">
        <v>12606</v>
      </c>
      <c r="H5290">
        <v>12624</v>
      </c>
      <c r="J5290">
        <v>10</v>
      </c>
      <c r="K5290">
        <f t="shared" si="1860"/>
        <v>5</v>
      </c>
      <c r="L5290">
        <v>26</v>
      </c>
      <c r="W5290">
        <f t="shared" si="1852"/>
        <v>0</v>
      </c>
      <c r="X5290">
        <f t="shared" si="1853"/>
        <v>10</v>
      </c>
      <c r="Y5290">
        <f t="shared" si="1854"/>
        <v>0</v>
      </c>
      <c r="Z5290" s="22">
        <f t="shared" si="1855"/>
        <v>0</v>
      </c>
      <c r="AA5290" s="22">
        <f t="shared" si="1856"/>
        <v>0</v>
      </c>
      <c r="AB5290">
        <f t="shared" si="1857"/>
        <v>0</v>
      </c>
      <c r="AC5290" s="22">
        <f t="shared" si="1858"/>
        <v>0</v>
      </c>
      <c r="AD5290" s="22">
        <f t="shared" si="1859"/>
        <v>0</v>
      </c>
    </row>
    <row r="5291" spans="3:30" x14ac:dyDescent="0.25">
      <c r="D5291" s="1">
        <v>0.70833333333333337</v>
      </c>
      <c r="E5291">
        <v>12625</v>
      </c>
      <c r="F5291">
        <v>12625</v>
      </c>
      <c r="G5291">
        <v>12580</v>
      </c>
      <c r="H5291">
        <v>12599</v>
      </c>
      <c r="J5291">
        <v>-26</v>
      </c>
      <c r="K5291">
        <f t="shared" si="1860"/>
        <v>-4</v>
      </c>
      <c r="L5291">
        <v>45</v>
      </c>
      <c r="W5291">
        <f t="shared" si="1852"/>
        <v>0</v>
      </c>
      <c r="X5291">
        <f t="shared" si="1853"/>
        <v>26</v>
      </c>
      <c r="Y5291">
        <f t="shared" si="1854"/>
        <v>0</v>
      </c>
      <c r="Z5291" s="22">
        <f t="shared" si="1855"/>
        <v>0</v>
      </c>
      <c r="AA5291" s="22">
        <f t="shared" si="1856"/>
        <v>0</v>
      </c>
      <c r="AB5291">
        <f t="shared" si="1857"/>
        <v>0</v>
      </c>
      <c r="AC5291" s="22">
        <f t="shared" si="1858"/>
        <v>0</v>
      </c>
      <c r="AD5291" s="22">
        <f t="shared" si="1859"/>
        <v>0</v>
      </c>
    </row>
    <row r="5292" spans="3:30" x14ac:dyDescent="0.25">
      <c r="D5292" s="1">
        <v>0.75</v>
      </c>
      <c r="E5292">
        <v>12599</v>
      </c>
      <c r="F5292">
        <v>12607</v>
      </c>
      <c r="G5292">
        <v>12586</v>
      </c>
      <c r="H5292">
        <v>12590</v>
      </c>
      <c r="J5292">
        <v>-9</v>
      </c>
      <c r="K5292">
        <f t="shared" si="1860"/>
        <v>0</v>
      </c>
      <c r="L5292">
        <v>21</v>
      </c>
      <c r="W5292">
        <f t="shared" si="1852"/>
        <v>0</v>
      </c>
      <c r="X5292">
        <f t="shared" si="1853"/>
        <v>9</v>
      </c>
      <c r="Y5292">
        <f t="shared" si="1854"/>
        <v>0</v>
      </c>
      <c r="Z5292" s="22">
        <f t="shared" si="1855"/>
        <v>0</v>
      </c>
      <c r="AA5292" s="22">
        <f t="shared" si="1856"/>
        <v>0</v>
      </c>
      <c r="AB5292">
        <f t="shared" si="1857"/>
        <v>0</v>
      </c>
      <c r="AC5292" s="22">
        <f t="shared" si="1858"/>
        <v>0</v>
      </c>
      <c r="AD5292" s="22">
        <f t="shared" si="1859"/>
        <v>0</v>
      </c>
    </row>
    <row r="5293" spans="3:30" x14ac:dyDescent="0.25">
      <c r="D5293" s="1">
        <v>0.79166666666666663</v>
      </c>
      <c r="E5293">
        <v>12591</v>
      </c>
      <c r="F5293">
        <v>12597</v>
      </c>
      <c r="G5293">
        <v>12586</v>
      </c>
      <c r="H5293">
        <v>12595</v>
      </c>
      <c r="J5293">
        <v>4</v>
      </c>
      <c r="K5293">
        <f t="shared" si="1860"/>
        <v>-5</v>
      </c>
      <c r="L5293">
        <v>11</v>
      </c>
      <c r="W5293">
        <f t="shared" si="1852"/>
        <v>0</v>
      </c>
      <c r="X5293">
        <f t="shared" si="1853"/>
        <v>4</v>
      </c>
      <c r="Y5293">
        <f t="shared" si="1854"/>
        <v>0</v>
      </c>
      <c r="Z5293" s="22">
        <f t="shared" si="1855"/>
        <v>0</v>
      </c>
      <c r="AA5293" s="22">
        <f t="shared" si="1856"/>
        <v>0</v>
      </c>
      <c r="AB5293">
        <f t="shared" si="1857"/>
        <v>0</v>
      </c>
      <c r="AC5293" s="22">
        <f t="shared" si="1858"/>
        <v>0</v>
      </c>
      <c r="AD5293" s="22">
        <f t="shared" si="1859"/>
        <v>0</v>
      </c>
    </row>
    <row r="5294" spans="3:30" x14ac:dyDescent="0.25">
      <c r="D5294" s="1">
        <v>0.83333333333333337</v>
      </c>
      <c r="E5294">
        <v>12595</v>
      </c>
      <c r="F5294">
        <v>12596</v>
      </c>
      <c r="G5294">
        <v>12586</v>
      </c>
      <c r="H5294">
        <v>12590</v>
      </c>
      <c r="J5294">
        <v>-5</v>
      </c>
      <c r="K5294">
        <f t="shared" si="1860"/>
        <v>-5</v>
      </c>
      <c r="L5294">
        <v>10</v>
      </c>
      <c r="W5294">
        <f t="shared" si="1852"/>
        <v>0</v>
      </c>
      <c r="X5294">
        <f t="shared" si="1853"/>
        <v>5</v>
      </c>
      <c r="Y5294">
        <f t="shared" si="1854"/>
        <v>0</v>
      </c>
      <c r="Z5294" s="22">
        <f t="shared" si="1855"/>
        <v>0</v>
      </c>
      <c r="AA5294" s="22">
        <f t="shared" si="1856"/>
        <v>0</v>
      </c>
      <c r="AB5294">
        <f t="shared" si="1857"/>
        <v>0</v>
      </c>
      <c r="AC5294" s="22">
        <f t="shared" si="1858"/>
        <v>0</v>
      </c>
      <c r="AD5294" s="22">
        <f t="shared" si="1859"/>
        <v>0</v>
      </c>
    </row>
    <row r="5295" spans="3:30" x14ac:dyDescent="0.25">
      <c r="D5295" s="1">
        <v>0.875</v>
      </c>
      <c r="E5295">
        <v>12590</v>
      </c>
      <c r="F5295">
        <v>12595</v>
      </c>
      <c r="G5295">
        <v>12586</v>
      </c>
      <c r="H5295">
        <v>12590</v>
      </c>
      <c r="J5295">
        <v>0</v>
      </c>
      <c r="K5295">
        <f t="shared" si="1860"/>
        <v>-8</v>
      </c>
      <c r="L5295">
        <v>9</v>
      </c>
      <c r="W5295">
        <f t="shared" si="1852"/>
        <v>0</v>
      </c>
      <c r="X5295">
        <f t="shared" si="1853"/>
        <v>0</v>
      </c>
      <c r="Y5295">
        <f t="shared" si="1854"/>
        <v>0</v>
      </c>
      <c r="Z5295" s="22">
        <f t="shared" si="1855"/>
        <v>0</v>
      </c>
      <c r="AA5295" s="22">
        <f t="shared" si="1856"/>
        <v>0</v>
      </c>
      <c r="AB5295">
        <f t="shared" si="1857"/>
        <v>0</v>
      </c>
      <c r="AC5295" s="22">
        <f t="shared" si="1858"/>
        <v>0</v>
      </c>
      <c r="AD5295" s="22">
        <f t="shared" si="1859"/>
        <v>0</v>
      </c>
    </row>
    <row r="5296" spans="3:30" x14ac:dyDescent="0.25">
      <c r="D5296" s="2">
        <v>0.91666666666666663</v>
      </c>
      <c r="E5296">
        <v>12590</v>
      </c>
      <c r="F5296">
        <v>12594</v>
      </c>
      <c r="G5296">
        <v>12587</v>
      </c>
      <c r="H5296">
        <v>12587</v>
      </c>
      <c r="J5296">
        <v>-3</v>
      </c>
      <c r="K5296">
        <f t="shared" si="1860"/>
        <v>-8</v>
      </c>
      <c r="L5296">
        <v>7</v>
      </c>
      <c r="W5296">
        <f t="shared" si="1852"/>
        <v>0</v>
      </c>
      <c r="X5296">
        <f t="shared" si="1853"/>
        <v>3</v>
      </c>
      <c r="Y5296">
        <f t="shared" si="1854"/>
        <v>0</v>
      </c>
      <c r="Z5296" s="22">
        <f t="shared" si="1855"/>
        <v>0</v>
      </c>
      <c r="AA5296" s="22">
        <f t="shared" si="1856"/>
        <v>0</v>
      </c>
      <c r="AB5296">
        <f t="shared" si="1857"/>
        <v>0</v>
      </c>
      <c r="AC5296" s="22">
        <f t="shared" si="1858"/>
        <v>0</v>
      </c>
      <c r="AD5296" s="22">
        <f t="shared" si="1859"/>
        <v>0</v>
      </c>
    </row>
    <row r="5297" spans="3:30" hidden="1" x14ac:dyDescent="0.25">
      <c r="D5297" s="1">
        <v>0.95833333333333337</v>
      </c>
      <c r="E5297">
        <v>12586</v>
      </c>
      <c r="F5297">
        <v>12590</v>
      </c>
      <c r="G5297">
        <v>12578</v>
      </c>
      <c r="H5297">
        <v>12585</v>
      </c>
      <c r="Z5297"/>
      <c r="AA5297"/>
      <c r="AC5297"/>
      <c r="AD5297"/>
    </row>
    <row r="5298" spans="3:30" hidden="1" x14ac:dyDescent="0.25">
      <c r="D5298" s="1">
        <v>4.1666666666666664E-2</v>
      </c>
      <c r="E5298">
        <v>12580</v>
      </c>
      <c r="F5298">
        <v>12589</v>
      </c>
      <c r="G5298">
        <v>12580</v>
      </c>
      <c r="H5298">
        <v>12588</v>
      </c>
      <c r="Z5298"/>
      <c r="AA5298"/>
      <c r="AC5298"/>
      <c r="AD5298"/>
    </row>
    <row r="5299" spans="3:30" hidden="1" x14ac:dyDescent="0.25">
      <c r="D5299" s="1">
        <v>8.3333333333333329E-2</v>
      </c>
      <c r="E5299">
        <v>12590</v>
      </c>
      <c r="F5299">
        <v>12590</v>
      </c>
      <c r="G5299">
        <v>12584</v>
      </c>
      <c r="H5299">
        <v>12586</v>
      </c>
      <c r="Z5299"/>
      <c r="AA5299"/>
      <c r="AC5299"/>
      <c r="AD5299"/>
    </row>
    <row r="5300" spans="3:30" hidden="1" x14ac:dyDescent="0.25">
      <c r="D5300" s="1">
        <v>0.125</v>
      </c>
      <c r="E5300">
        <v>12587</v>
      </c>
      <c r="F5300">
        <v>12590</v>
      </c>
      <c r="G5300">
        <v>12580</v>
      </c>
      <c r="H5300">
        <v>12587</v>
      </c>
      <c r="Z5300"/>
      <c r="AA5300"/>
      <c r="AC5300"/>
      <c r="AD5300"/>
    </row>
    <row r="5301" spans="3:30" hidden="1" x14ac:dyDescent="0.25">
      <c r="D5301" s="1">
        <v>0.16666666666666666</v>
      </c>
      <c r="E5301">
        <v>12587</v>
      </c>
      <c r="F5301">
        <v>12595</v>
      </c>
      <c r="G5301">
        <v>12587</v>
      </c>
      <c r="H5301">
        <v>12592</v>
      </c>
      <c r="Z5301"/>
      <c r="AA5301"/>
      <c r="AC5301"/>
      <c r="AD5301"/>
    </row>
    <row r="5302" spans="3:30" hidden="1" x14ac:dyDescent="0.25">
      <c r="D5302" s="1">
        <v>0.20833333333333334</v>
      </c>
      <c r="E5302">
        <v>12594</v>
      </c>
      <c r="F5302">
        <v>12594</v>
      </c>
      <c r="G5302">
        <v>12587</v>
      </c>
      <c r="H5302">
        <v>12591</v>
      </c>
      <c r="Z5302"/>
      <c r="AA5302"/>
      <c r="AC5302"/>
      <c r="AD5302"/>
    </row>
    <row r="5303" spans="3:30" hidden="1" x14ac:dyDescent="0.25">
      <c r="D5303" s="1">
        <v>0.25</v>
      </c>
      <c r="E5303">
        <v>12590</v>
      </c>
      <c r="F5303">
        <v>12591</v>
      </c>
      <c r="G5303">
        <v>12587</v>
      </c>
      <c r="H5303">
        <v>12589</v>
      </c>
      <c r="Z5303"/>
      <c r="AA5303"/>
      <c r="AC5303"/>
      <c r="AD5303"/>
    </row>
    <row r="5304" spans="3:30" hidden="1" x14ac:dyDescent="0.25">
      <c r="D5304" s="1">
        <v>0.29166666666666669</v>
      </c>
      <c r="E5304">
        <v>12589</v>
      </c>
      <c r="F5304">
        <v>12590</v>
      </c>
      <c r="G5304">
        <v>12587</v>
      </c>
      <c r="H5304">
        <v>12589</v>
      </c>
      <c r="Z5304"/>
      <c r="AA5304"/>
      <c r="AC5304"/>
      <c r="AD5304"/>
    </row>
    <row r="5305" spans="3:30" x14ac:dyDescent="0.25">
      <c r="D5305" s="2">
        <v>0.33333333333333331</v>
      </c>
      <c r="E5305">
        <v>12587</v>
      </c>
      <c r="F5305">
        <v>12590</v>
      </c>
      <c r="G5305">
        <v>12577</v>
      </c>
      <c r="H5305">
        <v>12579</v>
      </c>
      <c r="J5305">
        <v>-8</v>
      </c>
      <c r="K5305">
        <v>0</v>
      </c>
      <c r="L5305">
        <v>13</v>
      </c>
      <c r="M5305">
        <v>44</v>
      </c>
      <c r="R5305">
        <f>MAX(F5303:F5319)</f>
        <v>12711</v>
      </c>
      <c r="W5305">
        <f t="shared" ref="W5305:W5319" si="1861">ABS(M5305)</f>
        <v>44</v>
      </c>
      <c r="X5305">
        <f t="shared" ref="X5305:X5319" si="1862">ABS(J5305)</f>
        <v>8</v>
      </c>
      <c r="Y5305">
        <f t="shared" ref="Y5305:Y5319" si="1863">IF(R5305&lt;1000,ABS(R5305),0)</f>
        <v>0</v>
      </c>
      <c r="Z5305" s="22">
        <f t="shared" ref="Z5305:Z5319" si="1864">IF(N5305=1,0,ABS(N5305))</f>
        <v>0</v>
      </c>
      <c r="AA5305" s="22">
        <f t="shared" ref="AA5305:AA5319" si="1865">ABS(O5305)</f>
        <v>0</v>
      </c>
      <c r="AB5305">
        <f t="shared" ref="AB5305:AB5319" si="1866">IF(N5305=1,1,0)</f>
        <v>0</v>
      </c>
      <c r="AC5305" s="22">
        <f t="shared" ref="AC5305:AC5319" si="1867">IF(N5305=1,ABS(N5306),0)</f>
        <v>0</v>
      </c>
      <c r="AD5305" s="22">
        <f t="shared" ref="AD5305:AD5319" si="1868">IF(N5305=1,0,ABS(O5306))</f>
        <v>0.50602409638554213</v>
      </c>
    </row>
    <row r="5306" spans="3:30" x14ac:dyDescent="0.25">
      <c r="D5306" s="2">
        <v>0.375</v>
      </c>
      <c r="E5306">
        <v>12579</v>
      </c>
      <c r="F5306">
        <v>12605</v>
      </c>
      <c r="G5306">
        <v>12578</v>
      </c>
      <c r="H5306">
        <v>12603</v>
      </c>
      <c r="J5306">
        <v>24</v>
      </c>
      <c r="K5306">
        <f t="shared" ref="K5306:K5319" si="1869">K5305+J5307</f>
        <v>9</v>
      </c>
      <c r="L5306">
        <v>27</v>
      </c>
      <c r="N5306">
        <v>0</v>
      </c>
      <c r="O5306">
        <v>0.50602409638554213</v>
      </c>
      <c r="P5306">
        <f>J5310/R5284</f>
        <v>0.50602409638554213</v>
      </c>
      <c r="R5306">
        <f>MIN(G5303:G5319)</f>
        <v>12577</v>
      </c>
      <c r="W5306">
        <f t="shared" si="1861"/>
        <v>0</v>
      </c>
      <c r="X5306">
        <f t="shared" si="1862"/>
        <v>24</v>
      </c>
      <c r="Y5306">
        <f t="shared" si="1863"/>
        <v>0</v>
      </c>
      <c r="Z5306" s="22">
        <f t="shared" si="1864"/>
        <v>0</v>
      </c>
      <c r="AA5306" s="22">
        <f t="shared" si="1865"/>
        <v>0.50602409638554213</v>
      </c>
      <c r="AB5306">
        <f t="shared" si="1866"/>
        <v>0</v>
      </c>
      <c r="AC5306" s="22">
        <f t="shared" si="1867"/>
        <v>0</v>
      </c>
      <c r="AD5306" s="22">
        <f t="shared" si="1868"/>
        <v>0</v>
      </c>
    </row>
    <row r="5307" spans="3:30" x14ac:dyDescent="0.25">
      <c r="D5307" s="1">
        <v>0.41666666666666669</v>
      </c>
      <c r="E5307">
        <v>12603</v>
      </c>
      <c r="F5307">
        <v>12625</v>
      </c>
      <c r="G5307">
        <v>12581</v>
      </c>
      <c r="H5307">
        <v>12612</v>
      </c>
      <c r="J5307">
        <v>9</v>
      </c>
      <c r="K5307">
        <f t="shared" si="1869"/>
        <v>1</v>
      </c>
      <c r="L5307">
        <v>44</v>
      </c>
      <c r="R5307">
        <f>R5305-R5306</f>
        <v>134</v>
      </c>
      <c r="W5307">
        <f t="shared" si="1861"/>
        <v>0</v>
      </c>
      <c r="X5307">
        <f t="shared" si="1862"/>
        <v>9</v>
      </c>
      <c r="Y5307">
        <f t="shared" si="1863"/>
        <v>134</v>
      </c>
      <c r="Z5307" s="22">
        <f t="shared" si="1864"/>
        <v>0</v>
      </c>
      <c r="AA5307" s="22">
        <f t="shared" si="1865"/>
        <v>0</v>
      </c>
      <c r="AB5307">
        <f t="shared" si="1866"/>
        <v>0</v>
      </c>
      <c r="AC5307" s="22">
        <f t="shared" si="1867"/>
        <v>0</v>
      </c>
      <c r="AD5307" s="22">
        <f t="shared" si="1868"/>
        <v>0</v>
      </c>
    </row>
    <row r="5308" spans="3:30" x14ac:dyDescent="0.25">
      <c r="D5308" s="1">
        <v>0.45833333333333331</v>
      </c>
      <c r="E5308">
        <v>12612</v>
      </c>
      <c r="F5308">
        <v>12624</v>
      </c>
      <c r="G5308">
        <v>12592</v>
      </c>
      <c r="H5308">
        <v>12604</v>
      </c>
      <c r="J5308">
        <v>-8</v>
      </c>
      <c r="K5308">
        <f t="shared" si="1869"/>
        <v>7</v>
      </c>
      <c r="L5308">
        <v>32</v>
      </c>
      <c r="W5308">
        <f t="shared" si="1861"/>
        <v>0</v>
      </c>
      <c r="X5308">
        <f t="shared" si="1862"/>
        <v>8</v>
      </c>
      <c r="Y5308">
        <f t="shared" si="1863"/>
        <v>0</v>
      </c>
      <c r="Z5308" s="22">
        <f t="shared" si="1864"/>
        <v>0</v>
      </c>
      <c r="AA5308" s="22">
        <f t="shared" si="1865"/>
        <v>0</v>
      </c>
      <c r="AB5308">
        <f t="shared" si="1866"/>
        <v>0</v>
      </c>
      <c r="AC5308" s="22">
        <f t="shared" si="1867"/>
        <v>0</v>
      </c>
      <c r="AD5308" s="22">
        <f t="shared" si="1868"/>
        <v>0</v>
      </c>
    </row>
    <row r="5309" spans="3:30" x14ac:dyDescent="0.25">
      <c r="D5309" s="1">
        <v>0.5</v>
      </c>
      <c r="E5309">
        <v>12604</v>
      </c>
      <c r="F5309">
        <v>12614</v>
      </c>
      <c r="G5309">
        <v>12590</v>
      </c>
      <c r="H5309">
        <v>12610</v>
      </c>
      <c r="J5309">
        <v>6</v>
      </c>
      <c r="K5309">
        <f t="shared" si="1869"/>
        <v>49</v>
      </c>
      <c r="L5309">
        <v>24</v>
      </c>
      <c r="W5309">
        <f t="shared" si="1861"/>
        <v>0</v>
      </c>
      <c r="X5309">
        <f t="shared" si="1862"/>
        <v>6</v>
      </c>
      <c r="Y5309">
        <f t="shared" si="1863"/>
        <v>0</v>
      </c>
      <c r="Z5309" s="22">
        <f t="shared" si="1864"/>
        <v>0</v>
      </c>
      <c r="AA5309" s="22">
        <f t="shared" si="1865"/>
        <v>0</v>
      </c>
      <c r="AB5309">
        <f t="shared" si="1866"/>
        <v>0</v>
      </c>
      <c r="AC5309" s="22">
        <f t="shared" si="1867"/>
        <v>0</v>
      </c>
      <c r="AD5309" s="22">
        <f t="shared" si="1868"/>
        <v>0</v>
      </c>
    </row>
    <row r="5310" spans="3:30" x14ac:dyDescent="0.25">
      <c r="C5310">
        <v>1</v>
      </c>
      <c r="D5310" s="1">
        <v>0.54166666666666663</v>
      </c>
      <c r="E5310">
        <v>12610</v>
      </c>
      <c r="F5310">
        <v>12678</v>
      </c>
      <c r="G5310">
        <v>12608</v>
      </c>
      <c r="H5310">
        <v>12652</v>
      </c>
      <c r="J5310">
        <v>42</v>
      </c>
      <c r="K5310">
        <f t="shared" si="1869"/>
        <v>79</v>
      </c>
      <c r="L5310">
        <v>70</v>
      </c>
      <c r="W5310">
        <f t="shared" si="1861"/>
        <v>0</v>
      </c>
      <c r="X5310">
        <f t="shared" si="1862"/>
        <v>42</v>
      </c>
      <c r="Y5310">
        <f t="shared" si="1863"/>
        <v>0</v>
      </c>
      <c r="Z5310" s="22">
        <f t="shared" si="1864"/>
        <v>0</v>
      </c>
      <c r="AA5310" s="22">
        <f t="shared" si="1865"/>
        <v>0</v>
      </c>
      <c r="AB5310">
        <f t="shared" si="1866"/>
        <v>0</v>
      </c>
      <c r="AC5310" s="22">
        <f t="shared" si="1867"/>
        <v>0</v>
      </c>
      <c r="AD5310" s="22">
        <f t="shared" si="1868"/>
        <v>0</v>
      </c>
    </row>
    <row r="5311" spans="3:30" x14ac:dyDescent="0.25">
      <c r="D5311" s="1">
        <v>0.58333333333333337</v>
      </c>
      <c r="E5311">
        <v>12652</v>
      </c>
      <c r="F5311">
        <v>12697</v>
      </c>
      <c r="G5311">
        <v>12651</v>
      </c>
      <c r="H5311">
        <v>12682</v>
      </c>
      <c r="J5311">
        <v>30</v>
      </c>
      <c r="K5311">
        <f t="shared" si="1869"/>
        <v>91</v>
      </c>
      <c r="L5311">
        <v>46</v>
      </c>
      <c r="W5311">
        <f t="shared" si="1861"/>
        <v>0</v>
      </c>
      <c r="X5311">
        <f t="shared" si="1862"/>
        <v>30</v>
      </c>
      <c r="Y5311">
        <f t="shared" si="1863"/>
        <v>0</v>
      </c>
      <c r="Z5311" s="22">
        <f t="shared" si="1864"/>
        <v>0</v>
      </c>
      <c r="AA5311" s="22">
        <f t="shared" si="1865"/>
        <v>0</v>
      </c>
      <c r="AB5311">
        <f t="shared" si="1866"/>
        <v>0</v>
      </c>
      <c r="AC5311" s="22">
        <f t="shared" si="1867"/>
        <v>0</v>
      </c>
      <c r="AD5311" s="22">
        <f t="shared" si="1868"/>
        <v>0</v>
      </c>
    </row>
    <row r="5312" spans="3:30" x14ac:dyDescent="0.25">
      <c r="D5312" s="1">
        <v>0.625</v>
      </c>
      <c r="E5312">
        <v>12682</v>
      </c>
      <c r="F5312">
        <v>12700</v>
      </c>
      <c r="G5312">
        <v>12678</v>
      </c>
      <c r="H5312">
        <v>12694</v>
      </c>
      <c r="J5312">
        <v>12</v>
      </c>
      <c r="K5312">
        <f t="shared" si="1869"/>
        <v>57</v>
      </c>
      <c r="L5312">
        <v>22</v>
      </c>
      <c r="W5312">
        <f t="shared" si="1861"/>
        <v>0</v>
      </c>
      <c r="X5312">
        <f t="shared" si="1862"/>
        <v>12</v>
      </c>
      <c r="Y5312">
        <f t="shared" si="1863"/>
        <v>0</v>
      </c>
      <c r="Z5312" s="22">
        <f t="shared" si="1864"/>
        <v>0</v>
      </c>
      <c r="AA5312" s="22">
        <f t="shared" si="1865"/>
        <v>0</v>
      </c>
      <c r="AB5312">
        <f t="shared" si="1866"/>
        <v>0</v>
      </c>
      <c r="AC5312" s="22">
        <f t="shared" si="1867"/>
        <v>0</v>
      </c>
      <c r="AD5312" s="22">
        <f t="shared" si="1868"/>
        <v>0</v>
      </c>
    </row>
    <row r="5313" spans="4:30" x14ac:dyDescent="0.25">
      <c r="D5313" s="1">
        <v>0.66666666666666663</v>
      </c>
      <c r="E5313">
        <v>12694</v>
      </c>
      <c r="F5313">
        <v>12711</v>
      </c>
      <c r="G5313">
        <v>12656</v>
      </c>
      <c r="H5313">
        <v>12660</v>
      </c>
      <c r="J5313">
        <v>-34</v>
      </c>
      <c r="K5313">
        <f t="shared" si="1869"/>
        <v>79</v>
      </c>
      <c r="L5313">
        <v>55</v>
      </c>
      <c r="W5313">
        <f t="shared" si="1861"/>
        <v>0</v>
      </c>
      <c r="X5313">
        <f t="shared" si="1862"/>
        <v>34</v>
      </c>
      <c r="Y5313">
        <f t="shared" si="1863"/>
        <v>0</v>
      </c>
      <c r="Z5313" s="22">
        <f t="shared" si="1864"/>
        <v>0</v>
      </c>
      <c r="AA5313" s="22">
        <f t="shared" si="1865"/>
        <v>0</v>
      </c>
      <c r="AB5313">
        <f t="shared" si="1866"/>
        <v>0</v>
      </c>
      <c r="AC5313" s="22">
        <f t="shared" si="1867"/>
        <v>0</v>
      </c>
      <c r="AD5313" s="22">
        <f t="shared" si="1868"/>
        <v>0</v>
      </c>
    </row>
    <row r="5314" spans="4:30" x14ac:dyDescent="0.25">
      <c r="D5314" s="1">
        <v>0.70833333333333337</v>
      </c>
      <c r="E5314">
        <v>12659</v>
      </c>
      <c r="F5314">
        <v>12694</v>
      </c>
      <c r="G5314">
        <v>12608</v>
      </c>
      <c r="H5314">
        <v>12681</v>
      </c>
      <c r="J5314">
        <v>22</v>
      </c>
      <c r="K5314">
        <f t="shared" si="1869"/>
        <v>28</v>
      </c>
      <c r="L5314">
        <v>86</v>
      </c>
      <c r="W5314">
        <f t="shared" si="1861"/>
        <v>0</v>
      </c>
      <c r="X5314">
        <f t="shared" si="1862"/>
        <v>22</v>
      </c>
      <c r="Y5314">
        <f t="shared" si="1863"/>
        <v>0</v>
      </c>
      <c r="Z5314" s="22">
        <f t="shared" si="1864"/>
        <v>0</v>
      </c>
      <c r="AA5314" s="22">
        <f t="shared" si="1865"/>
        <v>0</v>
      </c>
      <c r="AB5314">
        <f t="shared" si="1866"/>
        <v>0</v>
      </c>
      <c r="AC5314" s="22">
        <f t="shared" si="1867"/>
        <v>0</v>
      </c>
      <c r="AD5314" s="22">
        <f t="shared" si="1868"/>
        <v>0</v>
      </c>
    </row>
    <row r="5315" spans="4:30" x14ac:dyDescent="0.25">
      <c r="D5315" s="1">
        <v>0.75</v>
      </c>
      <c r="E5315">
        <v>12682</v>
      </c>
      <c r="F5315">
        <v>12687</v>
      </c>
      <c r="G5315">
        <v>12609</v>
      </c>
      <c r="H5315">
        <v>12631</v>
      </c>
      <c r="J5315">
        <v>-51</v>
      </c>
      <c r="K5315">
        <f t="shared" si="1869"/>
        <v>22</v>
      </c>
      <c r="L5315">
        <v>78</v>
      </c>
      <c r="W5315">
        <f t="shared" si="1861"/>
        <v>0</v>
      </c>
      <c r="X5315">
        <f t="shared" si="1862"/>
        <v>51</v>
      </c>
      <c r="Y5315">
        <f t="shared" si="1863"/>
        <v>0</v>
      </c>
      <c r="Z5315" s="22">
        <f t="shared" si="1864"/>
        <v>0</v>
      </c>
      <c r="AA5315" s="22">
        <f t="shared" si="1865"/>
        <v>0</v>
      </c>
      <c r="AB5315">
        <f t="shared" si="1866"/>
        <v>0</v>
      </c>
      <c r="AC5315" s="22">
        <f t="shared" si="1867"/>
        <v>0</v>
      </c>
      <c r="AD5315" s="22">
        <f t="shared" si="1868"/>
        <v>0</v>
      </c>
    </row>
    <row r="5316" spans="4:30" x14ac:dyDescent="0.25">
      <c r="D5316" s="1">
        <v>0.79166666666666663</v>
      </c>
      <c r="E5316">
        <v>12631</v>
      </c>
      <c r="F5316">
        <v>12642</v>
      </c>
      <c r="G5316">
        <v>12625</v>
      </c>
      <c r="H5316">
        <v>12625</v>
      </c>
      <c r="J5316">
        <v>-6</v>
      </c>
      <c r="K5316">
        <f t="shared" si="1869"/>
        <v>27</v>
      </c>
      <c r="L5316">
        <v>17</v>
      </c>
      <c r="W5316">
        <f t="shared" si="1861"/>
        <v>0</v>
      </c>
      <c r="X5316">
        <f t="shared" si="1862"/>
        <v>6</v>
      </c>
      <c r="Y5316">
        <f t="shared" si="1863"/>
        <v>0</v>
      </c>
      <c r="Z5316" s="22">
        <f t="shared" si="1864"/>
        <v>0</v>
      </c>
      <c r="AA5316" s="22">
        <f t="shared" si="1865"/>
        <v>0</v>
      </c>
      <c r="AB5316">
        <f t="shared" si="1866"/>
        <v>0</v>
      </c>
      <c r="AC5316" s="22">
        <f t="shared" si="1867"/>
        <v>0</v>
      </c>
      <c r="AD5316" s="22">
        <f t="shared" si="1868"/>
        <v>0</v>
      </c>
    </row>
    <row r="5317" spans="4:30" x14ac:dyDescent="0.25">
      <c r="D5317" s="1">
        <v>0.83333333333333337</v>
      </c>
      <c r="E5317">
        <v>12625</v>
      </c>
      <c r="F5317">
        <v>12637</v>
      </c>
      <c r="G5317">
        <v>12623</v>
      </c>
      <c r="H5317">
        <v>12630</v>
      </c>
      <c r="J5317">
        <v>5</v>
      </c>
      <c r="K5317">
        <f t="shared" si="1869"/>
        <v>25</v>
      </c>
      <c r="L5317">
        <v>14</v>
      </c>
      <c r="W5317">
        <f t="shared" si="1861"/>
        <v>0</v>
      </c>
      <c r="X5317">
        <f t="shared" si="1862"/>
        <v>5</v>
      </c>
      <c r="Y5317">
        <f t="shared" si="1863"/>
        <v>0</v>
      </c>
      <c r="Z5317" s="22">
        <f t="shared" si="1864"/>
        <v>0</v>
      </c>
      <c r="AA5317" s="22">
        <f t="shared" si="1865"/>
        <v>0</v>
      </c>
      <c r="AB5317">
        <f t="shared" si="1866"/>
        <v>0</v>
      </c>
      <c r="AC5317" s="22">
        <f t="shared" si="1867"/>
        <v>0</v>
      </c>
      <c r="AD5317" s="22">
        <f t="shared" si="1868"/>
        <v>0</v>
      </c>
    </row>
    <row r="5318" spans="4:30" x14ac:dyDescent="0.25">
      <c r="D5318" s="1">
        <v>0.875</v>
      </c>
      <c r="E5318">
        <v>12631</v>
      </c>
      <c r="F5318">
        <v>12634</v>
      </c>
      <c r="G5318">
        <v>12620</v>
      </c>
      <c r="H5318">
        <v>12629</v>
      </c>
      <c r="J5318">
        <v>-2</v>
      </c>
      <c r="K5318">
        <f t="shared" si="1869"/>
        <v>27</v>
      </c>
      <c r="L5318">
        <v>14</v>
      </c>
      <c r="W5318">
        <f t="shared" si="1861"/>
        <v>0</v>
      </c>
      <c r="X5318">
        <f t="shared" si="1862"/>
        <v>2</v>
      </c>
      <c r="Y5318">
        <f t="shared" si="1863"/>
        <v>0</v>
      </c>
      <c r="Z5318" s="22">
        <f t="shared" si="1864"/>
        <v>0</v>
      </c>
      <c r="AA5318" s="22">
        <f t="shared" si="1865"/>
        <v>0</v>
      </c>
      <c r="AB5318">
        <f t="shared" si="1866"/>
        <v>0</v>
      </c>
      <c r="AC5318" s="22">
        <f t="shared" si="1867"/>
        <v>0</v>
      </c>
      <c r="AD5318" s="22">
        <f t="shared" si="1868"/>
        <v>0</v>
      </c>
    </row>
    <row r="5319" spans="4:30" x14ac:dyDescent="0.25">
      <c r="D5319" s="2">
        <v>0.91666666666666663</v>
      </c>
      <c r="E5319">
        <v>12629</v>
      </c>
      <c r="F5319">
        <v>12641</v>
      </c>
      <c r="G5319">
        <v>12626</v>
      </c>
      <c r="H5319">
        <v>12631</v>
      </c>
      <c r="J5319">
        <v>2</v>
      </c>
      <c r="K5319">
        <f t="shared" si="1869"/>
        <v>27</v>
      </c>
      <c r="L5319">
        <v>15</v>
      </c>
      <c r="W5319">
        <f t="shared" si="1861"/>
        <v>0</v>
      </c>
      <c r="X5319">
        <f t="shared" si="1862"/>
        <v>2</v>
      </c>
      <c r="Y5319">
        <f t="shared" si="1863"/>
        <v>0</v>
      </c>
      <c r="Z5319" s="22">
        <f t="shared" si="1864"/>
        <v>0</v>
      </c>
      <c r="AA5319" s="22">
        <f t="shared" si="1865"/>
        <v>0</v>
      </c>
      <c r="AB5319">
        <f t="shared" si="1866"/>
        <v>0</v>
      </c>
      <c r="AC5319" s="22">
        <f t="shared" si="1867"/>
        <v>0</v>
      </c>
      <c r="AD5319" s="22">
        <f t="shared" si="1868"/>
        <v>0</v>
      </c>
    </row>
    <row r="5320" spans="4:30" hidden="1" x14ac:dyDescent="0.25">
      <c r="D5320" s="1">
        <v>0.95833333333333337</v>
      </c>
      <c r="E5320">
        <v>12630</v>
      </c>
      <c r="F5320">
        <v>12651</v>
      </c>
      <c r="G5320">
        <v>12627</v>
      </c>
      <c r="H5320">
        <v>12646</v>
      </c>
      <c r="Z5320"/>
      <c r="AA5320"/>
      <c r="AC5320"/>
      <c r="AD5320"/>
    </row>
    <row r="5321" spans="4:30" hidden="1" x14ac:dyDescent="0.25">
      <c r="D5321" s="1">
        <v>4.1666666666666664E-2</v>
      </c>
      <c r="E5321">
        <v>12641</v>
      </c>
      <c r="F5321">
        <v>12643</v>
      </c>
      <c r="G5321">
        <v>12633</v>
      </c>
      <c r="H5321">
        <v>12634</v>
      </c>
      <c r="Z5321"/>
      <c r="AA5321"/>
      <c r="AC5321"/>
      <c r="AD5321"/>
    </row>
    <row r="5322" spans="4:30" hidden="1" x14ac:dyDescent="0.25">
      <c r="D5322" s="1">
        <v>8.3333333333333329E-2</v>
      </c>
      <c r="E5322">
        <v>12635</v>
      </c>
      <c r="F5322">
        <v>12639</v>
      </c>
      <c r="G5322">
        <v>12633</v>
      </c>
      <c r="H5322">
        <v>12634</v>
      </c>
      <c r="Z5322"/>
      <c r="AA5322"/>
      <c r="AC5322"/>
      <c r="AD5322"/>
    </row>
    <row r="5323" spans="4:30" hidden="1" x14ac:dyDescent="0.25">
      <c r="D5323" s="1">
        <v>0.125</v>
      </c>
      <c r="E5323">
        <v>12633</v>
      </c>
      <c r="F5323">
        <v>12642</v>
      </c>
      <c r="G5323">
        <v>12633</v>
      </c>
      <c r="H5323">
        <v>12641</v>
      </c>
      <c r="Z5323"/>
      <c r="AA5323"/>
      <c r="AC5323"/>
      <c r="AD5323"/>
    </row>
    <row r="5324" spans="4:30" hidden="1" x14ac:dyDescent="0.25">
      <c r="D5324" s="1">
        <v>0.16666666666666666</v>
      </c>
      <c r="E5324">
        <v>12641</v>
      </c>
      <c r="F5324">
        <v>12644</v>
      </c>
      <c r="G5324">
        <v>12629</v>
      </c>
      <c r="H5324">
        <v>12629</v>
      </c>
      <c r="Z5324"/>
      <c r="AA5324"/>
      <c r="AC5324"/>
      <c r="AD5324"/>
    </row>
    <row r="5325" spans="4:30" hidden="1" x14ac:dyDescent="0.25">
      <c r="D5325" s="1">
        <v>0.20833333333333334</v>
      </c>
      <c r="E5325">
        <v>12629</v>
      </c>
      <c r="F5325">
        <v>12639</v>
      </c>
      <c r="G5325">
        <v>12624</v>
      </c>
      <c r="H5325">
        <v>12638</v>
      </c>
      <c r="Z5325"/>
      <c r="AA5325"/>
      <c r="AC5325"/>
      <c r="AD5325"/>
    </row>
    <row r="5326" spans="4:30" hidden="1" x14ac:dyDescent="0.25">
      <c r="D5326" s="1">
        <v>0.25</v>
      </c>
      <c r="E5326">
        <v>12639</v>
      </c>
      <c r="F5326">
        <v>12640</v>
      </c>
      <c r="G5326">
        <v>12636</v>
      </c>
      <c r="H5326">
        <v>12638</v>
      </c>
      <c r="Z5326"/>
      <c r="AA5326"/>
      <c r="AC5326"/>
      <c r="AD5326"/>
    </row>
    <row r="5327" spans="4:30" hidden="1" x14ac:dyDescent="0.25">
      <c r="D5327" s="1">
        <v>0.29166666666666669</v>
      </c>
      <c r="E5327">
        <v>12638</v>
      </c>
      <c r="F5327">
        <v>12642</v>
      </c>
      <c r="G5327">
        <v>12634</v>
      </c>
      <c r="H5327">
        <v>12642</v>
      </c>
      <c r="Z5327"/>
      <c r="AA5327"/>
      <c r="AC5327"/>
      <c r="AD5327"/>
    </row>
    <row r="5328" spans="4:30" x14ac:dyDescent="0.25">
      <c r="D5328" s="2">
        <v>0.33333333333333331</v>
      </c>
      <c r="E5328">
        <v>12640</v>
      </c>
      <c r="F5328">
        <v>12654</v>
      </c>
      <c r="G5328">
        <v>12637</v>
      </c>
      <c r="H5328">
        <v>12648</v>
      </c>
      <c r="J5328">
        <v>8</v>
      </c>
      <c r="K5328">
        <v>0</v>
      </c>
      <c r="L5328">
        <v>17</v>
      </c>
      <c r="M5328">
        <v>56</v>
      </c>
      <c r="N5328">
        <v>1</v>
      </c>
      <c r="R5328">
        <f>MAX(F5326:F5342)</f>
        <v>12698</v>
      </c>
      <c r="W5328">
        <f t="shared" ref="W5328:W5342" si="1870">ABS(M5328)</f>
        <v>56</v>
      </c>
      <c r="X5328">
        <f t="shared" ref="X5328:X5342" si="1871">ABS(J5328)</f>
        <v>8</v>
      </c>
      <c r="Y5328">
        <f t="shared" ref="Y5328:Y5342" si="1872">IF(R5328&lt;1000,ABS(R5328),0)</f>
        <v>0</v>
      </c>
      <c r="Z5328" s="22">
        <f t="shared" ref="Z5328:Z5342" si="1873">IF(N5328=1,0,ABS(N5328))</f>
        <v>0</v>
      </c>
      <c r="AA5328" s="22">
        <f t="shared" ref="AA5328:AA5342" si="1874">ABS(O5328)</f>
        <v>0</v>
      </c>
      <c r="AB5328">
        <f t="shared" ref="AB5328:AB5342" si="1875">IF(N5328=1,1,0)</f>
        <v>1</v>
      </c>
      <c r="AC5328" s="22">
        <f t="shared" ref="AC5328:AC5342" si="1876">IF(N5328=1,ABS(N5329),0)</f>
        <v>0.41791044776119401</v>
      </c>
      <c r="AD5328" s="22">
        <f t="shared" ref="AD5328:AD5342" si="1877">IF(N5328=1,0,ABS(O5329))</f>
        <v>0</v>
      </c>
    </row>
    <row r="5329" spans="3:30" x14ac:dyDescent="0.25">
      <c r="D5329" s="2">
        <v>0.375</v>
      </c>
      <c r="E5329">
        <v>12649</v>
      </c>
      <c r="F5329">
        <v>12656</v>
      </c>
      <c r="G5329">
        <v>12630</v>
      </c>
      <c r="H5329">
        <v>12631</v>
      </c>
      <c r="J5329">
        <v>-18</v>
      </c>
      <c r="K5329">
        <f t="shared" ref="K5329:K5342" si="1878">K5328+J5330</f>
        <v>25</v>
      </c>
      <c r="L5329">
        <v>26</v>
      </c>
      <c r="N5329">
        <v>0.41791044776119401</v>
      </c>
      <c r="O5329">
        <v>-0.15671641791044777</v>
      </c>
      <c r="P5329">
        <f>J5334/R5307</f>
        <v>-0.15671641791044777</v>
      </c>
      <c r="R5329">
        <f>MIN(G5326:G5342)</f>
        <v>12619</v>
      </c>
      <c r="W5329">
        <f t="shared" si="1870"/>
        <v>0</v>
      </c>
      <c r="X5329">
        <f t="shared" si="1871"/>
        <v>18</v>
      </c>
      <c r="Y5329">
        <f t="shared" si="1872"/>
        <v>0</v>
      </c>
      <c r="Z5329" s="22">
        <f t="shared" si="1873"/>
        <v>0.41791044776119401</v>
      </c>
      <c r="AA5329" s="22">
        <f t="shared" si="1874"/>
        <v>0.15671641791044777</v>
      </c>
      <c r="AB5329">
        <f t="shared" si="1875"/>
        <v>0</v>
      </c>
      <c r="AC5329" s="22">
        <f t="shared" si="1876"/>
        <v>0</v>
      </c>
      <c r="AD5329" s="22">
        <f t="shared" si="1877"/>
        <v>0</v>
      </c>
    </row>
    <row r="5330" spans="3:30" x14ac:dyDescent="0.25">
      <c r="D5330" s="1">
        <v>0.41666666666666669</v>
      </c>
      <c r="E5330">
        <v>12631</v>
      </c>
      <c r="F5330">
        <v>12672</v>
      </c>
      <c r="G5330">
        <v>12619</v>
      </c>
      <c r="H5330">
        <v>12656</v>
      </c>
      <c r="J5330">
        <v>25</v>
      </c>
      <c r="K5330">
        <f t="shared" si="1878"/>
        <v>41</v>
      </c>
      <c r="L5330">
        <v>53</v>
      </c>
      <c r="R5330">
        <f>R5328-R5329</f>
        <v>79</v>
      </c>
      <c r="W5330">
        <f t="shared" si="1870"/>
        <v>0</v>
      </c>
      <c r="X5330">
        <f t="shared" si="1871"/>
        <v>25</v>
      </c>
      <c r="Y5330">
        <f t="shared" si="1872"/>
        <v>79</v>
      </c>
      <c r="Z5330" s="22">
        <f t="shared" si="1873"/>
        <v>0</v>
      </c>
      <c r="AA5330" s="22">
        <f t="shared" si="1874"/>
        <v>0</v>
      </c>
      <c r="AB5330">
        <f t="shared" si="1875"/>
        <v>0</v>
      </c>
      <c r="AC5330" s="22">
        <f t="shared" si="1876"/>
        <v>0</v>
      </c>
      <c r="AD5330" s="22">
        <f t="shared" si="1877"/>
        <v>0</v>
      </c>
    </row>
    <row r="5331" spans="3:30" x14ac:dyDescent="0.25">
      <c r="D5331" s="1">
        <v>0.45833333333333331</v>
      </c>
      <c r="E5331">
        <v>12655</v>
      </c>
      <c r="F5331">
        <v>12679</v>
      </c>
      <c r="G5331">
        <v>12642</v>
      </c>
      <c r="H5331">
        <v>12671</v>
      </c>
      <c r="J5331">
        <v>16</v>
      </c>
      <c r="K5331">
        <f t="shared" si="1878"/>
        <v>29</v>
      </c>
      <c r="L5331">
        <v>37</v>
      </c>
      <c r="W5331">
        <f t="shared" si="1870"/>
        <v>0</v>
      </c>
      <c r="X5331">
        <f t="shared" si="1871"/>
        <v>16</v>
      </c>
      <c r="Y5331">
        <f t="shared" si="1872"/>
        <v>0</v>
      </c>
      <c r="Z5331" s="22">
        <f t="shared" si="1873"/>
        <v>0</v>
      </c>
      <c r="AA5331" s="22">
        <f t="shared" si="1874"/>
        <v>0</v>
      </c>
      <c r="AB5331">
        <f t="shared" si="1875"/>
        <v>0</v>
      </c>
      <c r="AC5331" s="22">
        <f t="shared" si="1876"/>
        <v>0</v>
      </c>
      <c r="AD5331" s="22">
        <f t="shared" si="1877"/>
        <v>0</v>
      </c>
    </row>
    <row r="5332" spans="3:30" x14ac:dyDescent="0.25">
      <c r="D5332" s="1">
        <v>0.5</v>
      </c>
      <c r="E5332">
        <v>12671</v>
      </c>
      <c r="F5332">
        <v>12677</v>
      </c>
      <c r="G5332">
        <v>12653</v>
      </c>
      <c r="H5332">
        <v>12659</v>
      </c>
      <c r="J5332">
        <v>-12</v>
      </c>
      <c r="K5332">
        <f t="shared" si="1878"/>
        <v>28</v>
      </c>
      <c r="L5332">
        <v>24</v>
      </c>
      <c r="W5332">
        <f t="shared" si="1870"/>
        <v>0</v>
      </c>
      <c r="X5332">
        <f t="shared" si="1871"/>
        <v>12</v>
      </c>
      <c r="Y5332">
        <f t="shared" si="1872"/>
        <v>0</v>
      </c>
      <c r="Z5332" s="22">
        <f t="shared" si="1873"/>
        <v>0</v>
      </c>
      <c r="AA5332" s="22">
        <f t="shared" si="1874"/>
        <v>0</v>
      </c>
      <c r="AB5332">
        <f t="shared" si="1875"/>
        <v>0</v>
      </c>
      <c r="AC5332" s="22">
        <f t="shared" si="1876"/>
        <v>0</v>
      </c>
      <c r="AD5332" s="22">
        <f t="shared" si="1877"/>
        <v>0</v>
      </c>
    </row>
    <row r="5333" spans="3:30" x14ac:dyDescent="0.25">
      <c r="C5333">
        <v>1</v>
      </c>
      <c r="D5333" s="1">
        <v>0.54166666666666663</v>
      </c>
      <c r="E5333">
        <v>12658</v>
      </c>
      <c r="F5333">
        <v>12664</v>
      </c>
      <c r="G5333">
        <v>12655</v>
      </c>
      <c r="H5333">
        <v>12657</v>
      </c>
      <c r="J5333">
        <v>-1</v>
      </c>
      <c r="K5333">
        <f t="shared" si="1878"/>
        <v>7</v>
      </c>
      <c r="L5333">
        <v>9</v>
      </c>
      <c r="W5333">
        <f t="shared" si="1870"/>
        <v>0</v>
      </c>
      <c r="X5333">
        <f t="shared" si="1871"/>
        <v>1</v>
      </c>
      <c r="Y5333">
        <f t="shared" si="1872"/>
        <v>0</v>
      </c>
      <c r="Z5333" s="22">
        <f t="shared" si="1873"/>
        <v>0</v>
      </c>
      <c r="AA5333" s="22">
        <f t="shared" si="1874"/>
        <v>0</v>
      </c>
      <c r="AB5333">
        <f t="shared" si="1875"/>
        <v>0</v>
      </c>
      <c r="AC5333" s="22">
        <f t="shared" si="1876"/>
        <v>0</v>
      </c>
      <c r="AD5333" s="22">
        <f t="shared" si="1877"/>
        <v>0</v>
      </c>
    </row>
    <row r="5334" spans="3:30" x14ac:dyDescent="0.25">
      <c r="D5334" s="1">
        <v>0.58333333333333337</v>
      </c>
      <c r="E5334">
        <v>12657</v>
      </c>
      <c r="F5334">
        <v>12660</v>
      </c>
      <c r="G5334">
        <v>12622</v>
      </c>
      <c r="H5334">
        <v>12636</v>
      </c>
      <c r="J5334">
        <v>-21</v>
      </c>
      <c r="K5334">
        <f t="shared" si="1878"/>
        <v>27</v>
      </c>
      <c r="L5334">
        <v>38</v>
      </c>
      <c r="W5334">
        <f t="shared" si="1870"/>
        <v>0</v>
      </c>
      <c r="X5334">
        <f t="shared" si="1871"/>
        <v>21</v>
      </c>
      <c r="Y5334">
        <f t="shared" si="1872"/>
        <v>0</v>
      </c>
      <c r="Z5334" s="22">
        <f t="shared" si="1873"/>
        <v>0</v>
      </c>
      <c r="AA5334" s="22">
        <f t="shared" si="1874"/>
        <v>0</v>
      </c>
      <c r="AB5334">
        <f t="shared" si="1875"/>
        <v>0</v>
      </c>
      <c r="AC5334" s="22">
        <f t="shared" si="1876"/>
        <v>0</v>
      </c>
      <c r="AD5334" s="22">
        <f t="shared" si="1877"/>
        <v>0</v>
      </c>
    </row>
    <row r="5335" spans="3:30" x14ac:dyDescent="0.25">
      <c r="D5335" s="1">
        <v>0.625</v>
      </c>
      <c r="E5335">
        <v>12636</v>
      </c>
      <c r="F5335">
        <v>12661</v>
      </c>
      <c r="G5335">
        <v>12635</v>
      </c>
      <c r="H5335">
        <v>12656</v>
      </c>
      <c r="J5335">
        <v>20</v>
      </c>
      <c r="K5335">
        <f t="shared" si="1878"/>
        <v>32</v>
      </c>
      <c r="L5335">
        <v>26</v>
      </c>
      <c r="W5335">
        <f t="shared" si="1870"/>
        <v>0</v>
      </c>
      <c r="X5335">
        <f t="shared" si="1871"/>
        <v>20</v>
      </c>
      <c r="Y5335">
        <f t="shared" si="1872"/>
        <v>0</v>
      </c>
      <c r="Z5335" s="22">
        <f t="shared" si="1873"/>
        <v>0</v>
      </c>
      <c r="AA5335" s="22">
        <f t="shared" si="1874"/>
        <v>0</v>
      </c>
      <c r="AB5335">
        <f t="shared" si="1875"/>
        <v>0</v>
      </c>
      <c r="AC5335" s="22">
        <f t="shared" si="1876"/>
        <v>0</v>
      </c>
      <c r="AD5335" s="22">
        <f t="shared" si="1877"/>
        <v>0</v>
      </c>
    </row>
    <row r="5336" spans="3:30" x14ac:dyDescent="0.25">
      <c r="D5336" s="1">
        <v>0.66666666666666663</v>
      </c>
      <c r="E5336">
        <v>12656</v>
      </c>
      <c r="F5336">
        <v>12673</v>
      </c>
      <c r="G5336">
        <v>12644</v>
      </c>
      <c r="H5336">
        <v>12661</v>
      </c>
      <c r="J5336">
        <v>5</v>
      </c>
      <c r="K5336">
        <f t="shared" si="1878"/>
        <v>30</v>
      </c>
      <c r="L5336">
        <v>29</v>
      </c>
      <c r="W5336">
        <f t="shared" si="1870"/>
        <v>0</v>
      </c>
      <c r="X5336">
        <f t="shared" si="1871"/>
        <v>5</v>
      </c>
      <c r="Y5336">
        <f t="shared" si="1872"/>
        <v>0</v>
      </c>
      <c r="Z5336" s="22">
        <f t="shared" si="1873"/>
        <v>0</v>
      </c>
      <c r="AA5336" s="22">
        <f t="shared" si="1874"/>
        <v>0</v>
      </c>
      <c r="AB5336">
        <f t="shared" si="1875"/>
        <v>0</v>
      </c>
      <c r="AC5336" s="22">
        <f t="shared" si="1876"/>
        <v>0</v>
      </c>
      <c r="AD5336" s="22">
        <f t="shared" si="1877"/>
        <v>0</v>
      </c>
    </row>
    <row r="5337" spans="3:30" x14ac:dyDescent="0.25">
      <c r="D5337" s="1">
        <v>0.70833333333333337</v>
      </c>
      <c r="E5337">
        <v>12661</v>
      </c>
      <c r="F5337">
        <v>12668</v>
      </c>
      <c r="G5337">
        <v>12649</v>
      </c>
      <c r="H5337">
        <v>12659</v>
      </c>
      <c r="J5337">
        <v>-2</v>
      </c>
      <c r="K5337">
        <f t="shared" si="1878"/>
        <v>41</v>
      </c>
      <c r="L5337">
        <v>19</v>
      </c>
      <c r="W5337">
        <f t="shared" si="1870"/>
        <v>0</v>
      </c>
      <c r="X5337">
        <f t="shared" si="1871"/>
        <v>2</v>
      </c>
      <c r="Y5337">
        <f t="shared" si="1872"/>
        <v>0</v>
      </c>
      <c r="Z5337" s="22">
        <f t="shared" si="1873"/>
        <v>0</v>
      </c>
      <c r="AA5337" s="22">
        <f t="shared" si="1874"/>
        <v>0</v>
      </c>
      <c r="AB5337">
        <f t="shared" si="1875"/>
        <v>0</v>
      </c>
      <c r="AC5337" s="22">
        <f t="shared" si="1876"/>
        <v>0</v>
      </c>
      <c r="AD5337" s="22">
        <f t="shared" si="1877"/>
        <v>0</v>
      </c>
    </row>
    <row r="5338" spans="3:30" x14ac:dyDescent="0.25">
      <c r="D5338" s="1">
        <v>0.75</v>
      </c>
      <c r="E5338">
        <v>12659</v>
      </c>
      <c r="F5338">
        <v>12671</v>
      </c>
      <c r="G5338">
        <v>12657</v>
      </c>
      <c r="H5338">
        <v>12670</v>
      </c>
      <c r="J5338">
        <v>11</v>
      </c>
      <c r="K5338">
        <f t="shared" si="1878"/>
        <v>61</v>
      </c>
      <c r="L5338">
        <v>14</v>
      </c>
      <c r="W5338">
        <f t="shared" si="1870"/>
        <v>0</v>
      </c>
      <c r="X5338">
        <f t="shared" si="1871"/>
        <v>11</v>
      </c>
      <c r="Y5338">
        <f t="shared" si="1872"/>
        <v>0</v>
      </c>
      <c r="Z5338" s="22">
        <f t="shared" si="1873"/>
        <v>0</v>
      </c>
      <c r="AA5338" s="22">
        <f t="shared" si="1874"/>
        <v>0</v>
      </c>
      <c r="AB5338">
        <f t="shared" si="1875"/>
        <v>0</v>
      </c>
      <c r="AC5338" s="22">
        <f t="shared" si="1876"/>
        <v>0</v>
      </c>
      <c r="AD5338" s="22">
        <f t="shared" si="1877"/>
        <v>0</v>
      </c>
    </row>
    <row r="5339" spans="3:30" x14ac:dyDescent="0.25">
      <c r="D5339" s="1">
        <v>0.79166666666666663</v>
      </c>
      <c r="E5339">
        <v>12669</v>
      </c>
      <c r="F5339">
        <v>12691</v>
      </c>
      <c r="G5339">
        <v>12668</v>
      </c>
      <c r="H5339">
        <v>12689</v>
      </c>
      <c r="J5339">
        <v>20</v>
      </c>
      <c r="K5339">
        <f t="shared" si="1878"/>
        <v>64</v>
      </c>
      <c r="L5339">
        <v>23</v>
      </c>
      <c r="W5339">
        <f t="shared" si="1870"/>
        <v>0</v>
      </c>
      <c r="X5339">
        <f t="shared" si="1871"/>
        <v>20</v>
      </c>
      <c r="Y5339">
        <f t="shared" si="1872"/>
        <v>0</v>
      </c>
      <c r="Z5339" s="22">
        <f t="shared" si="1873"/>
        <v>0</v>
      </c>
      <c r="AA5339" s="22">
        <f t="shared" si="1874"/>
        <v>0</v>
      </c>
      <c r="AB5339">
        <f t="shared" si="1875"/>
        <v>0</v>
      </c>
      <c r="AC5339" s="22">
        <f t="shared" si="1876"/>
        <v>0</v>
      </c>
      <c r="AD5339" s="22">
        <f t="shared" si="1877"/>
        <v>0</v>
      </c>
    </row>
    <row r="5340" spans="3:30" x14ac:dyDescent="0.25">
      <c r="D5340" s="1">
        <v>0.83333333333333337</v>
      </c>
      <c r="E5340">
        <v>12689</v>
      </c>
      <c r="F5340">
        <v>12698</v>
      </c>
      <c r="G5340">
        <v>12688</v>
      </c>
      <c r="H5340">
        <v>12692</v>
      </c>
      <c r="J5340">
        <v>3</v>
      </c>
      <c r="K5340">
        <f t="shared" si="1878"/>
        <v>56</v>
      </c>
      <c r="L5340">
        <v>10</v>
      </c>
      <c r="W5340">
        <f t="shared" si="1870"/>
        <v>0</v>
      </c>
      <c r="X5340">
        <f t="shared" si="1871"/>
        <v>3</v>
      </c>
      <c r="Y5340">
        <f t="shared" si="1872"/>
        <v>0</v>
      </c>
      <c r="Z5340" s="22">
        <f t="shared" si="1873"/>
        <v>0</v>
      </c>
      <c r="AA5340" s="22">
        <f t="shared" si="1874"/>
        <v>0</v>
      </c>
      <c r="AB5340">
        <f t="shared" si="1875"/>
        <v>0</v>
      </c>
      <c r="AC5340" s="22">
        <f t="shared" si="1876"/>
        <v>0</v>
      </c>
      <c r="AD5340" s="22">
        <f t="shared" si="1877"/>
        <v>0</v>
      </c>
    </row>
    <row r="5341" spans="3:30" x14ac:dyDescent="0.25">
      <c r="D5341" s="1">
        <v>0.875</v>
      </c>
      <c r="E5341">
        <v>12692</v>
      </c>
      <c r="F5341">
        <v>12698</v>
      </c>
      <c r="G5341">
        <v>12683</v>
      </c>
      <c r="H5341">
        <v>12684</v>
      </c>
      <c r="J5341">
        <v>-8</v>
      </c>
      <c r="K5341">
        <f t="shared" si="1878"/>
        <v>68</v>
      </c>
      <c r="L5341">
        <v>15</v>
      </c>
      <c r="W5341">
        <f t="shared" si="1870"/>
        <v>0</v>
      </c>
      <c r="X5341">
        <f t="shared" si="1871"/>
        <v>8</v>
      </c>
      <c r="Y5341">
        <f t="shared" si="1872"/>
        <v>0</v>
      </c>
      <c r="Z5341" s="22">
        <f t="shared" si="1873"/>
        <v>0</v>
      </c>
      <c r="AA5341" s="22">
        <f t="shared" si="1874"/>
        <v>0</v>
      </c>
      <c r="AB5341">
        <f t="shared" si="1875"/>
        <v>0</v>
      </c>
      <c r="AC5341" s="22">
        <f t="shared" si="1876"/>
        <v>0</v>
      </c>
      <c r="AD5341" s="22">
        <f t="shared" si="1877"/>
        <v>0</v>
      </c>
    </row>
    <row r="5342" spans="3:30" x14ac:dyDescent="0.25">
      <c r="D5342" s="2">
        <v>0.91666666666666663</v>
      </c>
      <c r="E5342">
        <v>12684</v>
      </c>
      <c r="F5342">
        <v>12698</v>
      </c>
      <c r="G5342">
        <v>12680</v>
      </c>
      <c r="H5342">
        <v>12696</v>
      </c>
      <c r="J5342">
        <v>12</v>
      </c>
      <c r="K5342">
        <f t="shared" si="1878"/>
        <v>68</v>
      </c>
      <c r="L5342">
        <v>18</v>
      </c>
      <c r="W5342">
        <f t="shared" si="1870"/>
        <v>0</v>
      </c>
      <c r="X5342">
        <f t="shared" si="1871"/>
        <v>12</v>
      </c>
      <c r="Y5342">
        <f t="shared" si="1872"/>
        <v>0</v>
      </c>
      <c r="Z5342" s="22">
        <f t="shared" si="1873"/>
        <v>0</v>
      </c>
      <c r="AA5342" s="22">
        <f t="shared" si="1874"/>
        <v>0</v>
      </c>
      <c r="AB5342">
        <f t="shared" si="1875"/>
        <v>0</v>
      </c>
      <c r="AC5342" s="22">
        <f t="shared" si="1876"/>
        <v>0</v>
      </c>
      <c r="AD5342" s="22">
        <f t="shared" si="1877"/>
        <v>0</v>
      </c>
    </row>
    <row r="5343" spans="3:30" hidden="1" x14ac:dyDescent="0.25">
      <c r="D5343" s="1">
        <v>0.95833333333333337</v>
      </c>
      <c r="E5343">
        <v>12695</v>
      </c>
      <c r="F5343">
        <v>12699</v>
      </c>
      <c r="G5343">
        <v>12688</v>
      </c>
      <c r="H5343">
        <v>12695</v>
      </c>
      <c r="Z5343"/>
      <c r="AA5343"/>
      <c r="AC5343"/>
      <c r="AD5343"/>
    </row>
    <row r="5344" spans="3:30" hidden="1" x14ac:dyDescent="0.25">
      <c r="D5344" s="1">
        <v>4.1666666666666664E-2</v>
      </c>
      <c r="E5344">
        <v>12693</v>
      </c>
      <c r="F5344">
        <v>12719</v>
      </c>
      <c r="G5344">
        <v>12692</v>
      </c>
      <c r="H5344">
        <v>12709</v>
      </c>
      <c r="Z5344"/>
      <c r="AA5344"/>
      <c r="AC5344"/>
      <c r="AD5344"/>
    </row>
    <row r="5345" spans="3:30" hidden="1" x14ac:dyDescent="0.25">
      <c r="D5345" s="1">
        <v>8.3333333333333329E-2</v>
      </c>
      <c r="E5345">
        <v>12708</v>
      </c>
      <c r="F5345">
        <v>12709</v>
      </c>
      <c r="G5345">
        <v>12704</v>
      </c>
      <c r="H5345">
        <v>12706</v>
      </c>
      <c r="Z5345"/>
      <c r="AA5345"/>
      <c r="AC5345"/>
      <c r="AD5345"/>
    </row>
    <row r="5346" spans="3:30" hidden="1" x14ac:dyDescent="0.25">
      <c r="D5346" s="1">
        <v>0.125</v>
      </c>
      <c r="E5346">
        <v>12706</v>
      </c>
      <c r="F5346">
        <v>12741</v>
      </c>
      <c r="G5346">
        <v>12706</v>
      </c>
      <c r="H5346">
        <v>12738</v>
      </c>
      <c r="Z5346"/>
      <c r="AA5346"/>
      <c r="AC5346"/>
      <c r="AD5346"/>
    </row>
    <row r="5347" spans="3:30" hidden="1" x14ac:dyDescent="0.25">
      <c r="D5347" s="1">
        <v>0.16666666666666666</v>
      </c>
      <c r="E5347">
        <v>12738</v>
      </c>
      <c r="F5347">
        <v>12747</v>
      </c>
      <c r="G5347">
        <v>12735</v>
      </c>
      <c r="H5347">
        <v>12742</v>
      </c>
      <c r="Z5347"/>
      <c r="AA5347"/>
      <c r="AC5347"/>
      <c r="AD5347"/>
    </row>
    <row r="5348" spans="3:30" hidden="1" x14ac:dyDescent="0.25">
      <c r="D5348" s="1">
        <v>0.20833333333333334</v>
      </c>
      <c r="E5348">
        <v>12744</v>
      </c>
      <c r="F5348">
        <v>12757</v>
      </c>
      <c r="G5348">
        <v>12741</v>
      </c>
      <c r="H5348">
        <v>12743</v>
      </c>
      <c r="Z5348"/>
      <c r="AA5348"/>
      <c r="AC5348"/>
      <c r="AD5348"/>
    </row>
    <row r="5349" spans="3:30" hidden="1" x14ac:dyDescent="0.25">
      <c r="D5349" s="1">
        <v>0.25</v>
      </c>
      <c r="E5349">
        <v>12745</v>
      </c>
      <c r="F5349">
        <v>12747</v>
      </c>
      <c r="G5349">
        <v>12739</v>
      </c>
      <c r="H5349">
        <v>12739</v>
      </c>
      <c r="Z5349"/>
      <c r="AA5349"/>
      <c r="AC5349"/>
      <c r="AD5349"/>
    </row>
    <row r="5350" spans="3:30" hidden="1" x14ac:dyDescent="0.25">
      <c r="D5350" s="1">
        <v>0.29166666666666669</v>
      </c>
      <c r="E5350">
        <v>12740</v>
      </c>
      <c r="F5350">
        <v>12745</v>
      </c>
      <c r="G5350">
        <v>12737</v>
      </c>
      <c r="H5350">
        <v>12740</v>
      </c>
      <c r="Z5350"/>
      <c r="AA5350"/>
      <c r="AC5350"/>
      <c r="AD5350"/>
    </row>
    <row r="5351" spans="3:30" x14ac:dyDescent="0.25">
      <c r="D5351" s="2">
        <v>0.33333333333333331</v>
      </c>
      <c r="E5351">
        <v>12738</v>
      </c>
      <c r="F5351">
        <v>12745</v>
      </c>
      <c r="G5351">
        <v>12727</v>
      </c>
      <c r="H5351">
        <v>12733</v>
      </c>
      <c r="J5351">
        <v>-5</v>
      </c>
      <c r="K5351">
        <v>0</v>
      </c>
      <c r="L5351">
        <v>18</v>
      </c>
      <c r="M5351">
        <v>104</v>
      </c>
      <c r="R5351">
        <f>MAX(F5349:F5365)</f>
        <v>12881</v>
      </c>
      <c r="W5351">
        <f t="shared" ref="W5351:W5379" si="1879">ABS(M5351)</f>
        <v>104</v>
      </c>
      <c r="X5351">
        <f t="shared" ref="X5351:X5379" si="1880">ABS(J5351)</f>
        <v>5</v>
      </c>
      <c r="Y5351">
        <f t="shared" ref="Y5351:Y5379" si="1881">IF(R5351&lt;1000,ABS(R5351),0)</f>
        <v>0</v>
      </c>
      <c r="Z5351" s="22">
        <f t="shared" ref="Z5351:Z5379" si="1882">IF(N5351=1,0,ABS(N5351))</f>
        <v>0</v>
      </c>
      <c r="AA5351" s="22">
        <f t="shared" ref="AA5351:AA5379" si="1883">ABS(O5351)</f>
        <v>0</v>
      </c>
      <c r="AB5351">
        <f t="shared" ref="AB5351:AB5379" si="1884">IF(N5351=1,1,0)</f>
        <v>0</v>
      </c>
      <c r="AC5351" s="22">
        <f t="shared" ref="AC5351:AC5379" si="1885">IF(N5351=1,ABS(N5352),0)</f>
        <v>0</v>
      </c>
      <c r="AD5351" s="22">
        <f t="shared" ref="AD5351:AD5379" si="1886">IF(N5351=1,0,ABS(O5352))</f>
        <v>0.68354430379746833</v>
      </c>
    </row>
    <row r="5352" spans="3:30" x14ac:dyDescent="0.25">
      <c r="D5352" s="2">
        <v>0.375</v>
      </c>
      <c r="E5352">
        <v>12732</v>
      </c>
      <c r="F5352">
        <v>12750</v>
      </c>
      <c r="G5352">
        <v>12730</v>
      </c>
      <c r="H5352">
        <v>12741</v>
      </c>
      <c r="J5352">
        <v>9</v>
      </c>
      <c r="K5352">
        <f t="shared" ref="K5352:K5365" si="1887">K5351+J5353</f>
        <v>54</v>
      </c>
      <c r="L5352">
        <v>20</v>
      </c>
      <c r="N5352">
        <v>0</v>
      </c>
      <c r="O5352">
        <v>0.68354430379746833</v>
      </c>
      <c r="P5352">
        <f>J5353/R5330</f>
        <v>0.68354430379746833</v>
      </c>
      <c r="R5352">
        <f>MIN(G5349:G5365)</f>
        <v>12727</v>
      </c>
      <c r="W5352">
        <f t="shared" si="1879"/>
        <v>0</v>
      </c>
      <c r="X5352">
        <f t="shared" si="1880"/>
        <v>9</v>
      </c>
      <c r="Y5352">
        <f t="shared" si="1881"/>
        <v>0</v>
      </c>
      <c r="Z5352" s="22">
        <f t="shared" si="1882"/>
        <v>0</v>
      </c>
      <c r="AA5352" s="22">
        <f t="shared" si="1883"/>
        <v>0.68354430379746833</v>
      </c>
      <c r="AB5352">
        <f t="shared" si="1884"/>
        <v>0</v>
      </c>
      <c r="AC5352" s="22">
        <f t="shared" si="1885"/>
        <v>0</v>
      </c>
      <c r="AD5352" s="22">
        <f t="shared" si="1886"/>
        <v>0</v>
      </c>
    </row>
    <row r="5353" spans="3:30" x14ac:dyDescent="0.25">
      <c r="D5353" s="1">
        <v>0.41666666666666669</v>
      </c>
      <c r="E5353">
        <v>12742</v>
      </c>
      <c r="F5353">
        <v>12804</v>
      </c>
      <c r="G5353">
        <v>12730</v>
      </c>
      <c r="H5353">
        <v>12796</v>
      </c>
      <c r="J5353">
        <v>54</v>
      </c>
      <c r="K5353">
        <f t="shared" si="1887"/>
        <v>72</v>
      </c>
      <c r="L5353">
        <v>74</v>
      </c>
      <c r="R5353">
        <f>R5351-R5352</f>
        <v>154</v>
      </c>
      <c r="W5353">
        <f t="shared" si="1879"/>
        <v>0</v>
      </c>
      <c r="X5353">
        <f t="shared" si="1880"/>
        <v>54</v>
      </c>
      <c r="Y5353">
        <f t="shared" si="1881"/>
        <v>154</v>
      </c>
      <c r="Z5353" s="22">
        <f t="shared" si="1882"/>
        <v>0</v>
      </c>
      <c r="AA5353" s="22">
        <f t="shared" si="1883"/>
        <v>0</v>
      </c>
      <c r="AB5353">
        <f t="shared" si="1884"/>
        <v>0</v>
      </c>
      <c r="AC5353" s="22">
        <f t="shared" si="1885"/>
        <v>0</v>
      </c>
      <c r="AD5353" s="22">
        <f t="shared" si="1886"/>
        <v>0</v>
      </c>
    </row>
    <row r="5354" spans="3:30" x14ac:dyDescent="0.25">
      <c r="D5354" s="1">
        <v>0.45833333333333331</v>
      </c>
      <c r="E5354">
        <v>12796</v>
      </c>
      <c r="F5354">
        <v>12823</v>
      </c>
      <c r="G5354">
        <v>12773</v>
      </c>
      <c r="H5354">
        <v>12814</v>
      </c>
      <c r="J5354">
        <v>18</v>
      </c>
      <c r="K5354">
        <f t="shared" si="1887"/>
        <v>105</v>
      </c>
      <c r="L5354">
        <v>50</v>
      </c>
      <c r="W5354">
        <f t="shared" si="1879"/>
        <v>0</v>
      </c>
      <c r="X5354">
        <f t="shared" si="1880"/>
        <v>18</v>
      </c>
      <c r="Y5354">
        <f t="shared" si="1881"/>
        <v>0</v>
      </c>
      <c r="Z5354" s="22">
        <f t="shared" si="1882"/>
        <v>0</v>
      </c>
      <c r="AA5354" s="22">
        <f t="shared" si="1883"/>
        <v>0</v>
      </c>
      <c r="AB5354">
        <f t="shared" si="1884"/>
        <v>0</v>
      </c>
      <c r="AC5354" s="22">
        <f t="shared" si="1885"/>
        <v>0</v>
      </c>
      <c r="AD5354" s="22">
        <f t="shared" si="1886"/>
        <v>0</v>
      </c>
    </row>
    <row r="5355" spans="3:30" x14ac:dyDescent="0.25">
      <c r="D5355" s="1">
        <v>0.5</v>
      </c>
      <c r="E5355">
        <v>12814</v>
      </c>
      <c r="F5355">
        <v>12851</v>
      </c>
      <c r="G5355">
        <v>12810</v>
      </c>
      <c r="H5355">
        <v>12847</v>
      </c>
      <c r="J5355">
        <v>33</v>
      </c>
      <c r="K5355">
        <f t="shared" si="1887"/>
        <v>133</v>
      </c>
      <c r="L5355">
        <v>41</v>
      </c>
      <c r="W5355">
        <f t="shared" si="1879"/>
        <v>0</v>
      </c>
      <c r="X5355">
        <f t="shared" si="1880"/>
        <v>33</v>
      </c>
      <c r="Y5355">
        <f t="shared" si="1881"/>
        <v>0</v>
      </c>
      <c r="Z5355" s="22">
        <f t="shared" si="1882"/>
        <v>0</v>
      </c>
      <c r="AA5355" s="22">
        <f t="shared" si="1883"/>
        <v>0</v>
      </c>
      <c r="AB5355">
        <f t="shared" si="1884"/>
        <v>0</v>
      </c>
      <c r="AC5355" s="22">
        <f t="shared" si="1885"/>
        <v>0</v>
      </c>
      <c r="AD5355" s="22">
        <f t="shared" si="1886"/>
        <v>0</v>
      </c>
    </row>
    <row r="5356" spans="3:30" x14ac:dyDescent="0.25">
      <c r="C5356">
        <v>1</v>
      </c>
      <c r="D5356" s="1">
        <v>0.54166666666666663</v>
      </c>
      <c r="E5356">
        <v>12847</v>
      </c>
      <c r="F5356">
        <v>12876</v>
      </c>
      <c r="G5356">
        <v>12837</v>
      </c>
      <c r="H5356">
        <v>12875</v>
      </c>
      <c r="J5356">
        <v>28</v>
      </c>
      <c r="K5356">
        <f t="shared" si="1887"/>
        <v>125</v>
      </c>
      <c r="L5356">
        <v>39</v>
      </c>
      <c r="W5356">
        <f t="shared" si="1879"/>
        <v>0</v>
      </c>
      <c r="X5356">
        <f t="shared" si="1880"/>
        <v>28</v>
      </c>
      <c r="Y5356">
        <f t="shared" si="1881"/>
        <v>0</v>
      </c>
      <c r="Z5356" s="22">
        <f t="shared" si="1882"/>
        <v>0</v>
      </c>
      <c r="AA5356" s="22">
        <f t="shared" si="1883"/>
        <v>0</v>
      </c>
      <c r="AB5356">
        <f t="shared" si="1884"/>
        <v>0</v>
      </c>
      <c r="AC5356" s="22">
        <f t="shared" si="1885"/>
        <v>0</v>
      </c>
      <c r="AD5356" s="22">
        <f t="shared" si="1886"/>
        <v>0</v>
      </c>
    </row>
    <row r="5357" spans="3:30" x14ac:dyDescent="0.25">
      <c r="D5357" s="1">
        <v>0.58333333333333337</v>
      </c>
      <c r="E5357">
        <v>12876</v>
      </c>
      <c r="F5357">
        <v>12881</v>
      </c>
      <c r="G5357">
        <v>12858</v>
      </c>
      <c r="H5357">
        <v>12868</v>
      </c>
      <c r="J5357">
        <v>-8</v>
      </c>
      <c r="K5357">
        <f t="shared" si="1887"/>
        <v>84</v>
      </c>
      <c r="L5357">
        <v>23</v>
      </c>
      <c r="W5357">
        <f t="shared" si="1879"/>
        <v>0</v>
      </c>
      <c r="X5357">
        <f t="shared" si="1880"/>
        <v>8</v>
      </c>
      <c r="Y5357">
        <f t="shared" si="1881"/>
        <v>0</v>
      </c>
      <c r="Z5357" s="22">
        <f t="shared" si="1882"/>
        <v>0</v>
      </c>
      <c r="AA5357" s="22">
        <f t="shared" si="1883"/>
        <v>0</v>
      </c>
      <c r="AB5357">
        <f t="shared" si="1884"/>
        <v>0</v>
      </c>
      <c r="AC5357" s="22">
        <f t="shared" si="1885"/>
        <v>0</v>
      </c>
      <c r="AD5357" s="22">
        <f t="shared" si="1886"/>
        <v>0</v>
      </c>
    </row>
    <row r="5358" spans="3:30" x14ac:dyDescent="0.25">
      <c r="D5358" s="1">
        <v>0.625</v>
      </c>
      <c r="E5358">
        <v>12868</v>
      </c>
      <c r="F5358">
        <v>12873</v>
      </c>
      <c r="G5358">
        <v>12801</v>
      </c>
      <c r="H5358">
        <v>12827</v>
      </c>
      <c r="J5358">
        <v>-41</v>
      </c>
      <c r="K5358">
        <f t="shared" si="1887"/>
        <v>52</v>
      </c>
      <c r="L5358">
        <v>72</v>
      </c>
      <c r="W5358">
        <f t="shared" si="1879"/>
        <v>0</v>
      </c>
      <c r="X5358">
        <f t="shared" si="1880"/>
        <v>41</v>
      </c>
      <c r="Y5358">
        <f t="shared" si="1881"/>
        <v>0</v>
      </c>
      <c r="Z5358" s="22">
        <f t="shared" si="1882"/>
        <v>0</v>
      </c>
      <c r="AA5358" s="22">
        <f t="shared" si="1883"/>
        <v>0</v>
      </c>
      <c r="AB5358">
        <f t="shared" si="1884"/>
        <v>0</v>
      </c>
      <c r="AC5358" s="22">
        <f t="shared" si="1885"/>
        <v>0</v>
      </c>
      <c r="AD5358" s="22">
        <f t="shared" si="1886"/>
        <v>0</v>
      </c>
    </row>
    <row r="5359" spans="3:30" x14ac:dyDescent="0.25">
      <c r="D5359" s="1">
        <v>0.66666666666666663</v>
      </c>
      <c r="E5359">
        <v>12826</v>
      </c>
      <c r="F5359">
        <v>12843</v>
      </c>
      <c r="G5359">
        <v>12788</v>
      </c>
      <c r="H5359">
        <v>12794</v>
      </c>
      <c r="J5359">
        <v>-32</v>
      </c>
      <c r="K5359">
        <f t="shared" si="1887"/>
        <v>91</v>
      </c>
      <c r="L5359">
        <v>55</v>
      </c>
      <c r="W5359">
        <f t="shared" si="1879"/>
        <v>0</v>
      </c>
      <c r="X5359">
        <f t="shared" si="1880"/>
        <v>32</v>
      </c>
      <c r="Y5359">
        <f t="shared" si="1881"/>
        <v>0</v>
      </c>
      <c r="Z5359" s="22">
        <f t="shared" si="1882"/>
        <v>0</v>
      </c>
      <c r="AA5359" s="22">
        <f t="shared" si="1883"/>
        <v>0</v>
      </c>
      <c r="AB5359">
        <f t="shared" si="1884"/>
        <v>0</v>
      </c>
      <c r="AC5359" s="22">
        <f t="shared" si="1885"/>
        <v>0</v>
      </c>
      <c r="AD5359" s="22">
        <f t="shared" si="1886"/>
        <v>0</v>
      </c>
    </row>
    <row r="5360" spans="3:30" x14ac:dyDescent="0.25">
      <c r="D5360" s="1">
        <v>0.70833333333333337</v>
      </c>
      <c r="E5360">
        <v>12795</v>
      </c>
      <c r="F5360">
        <v>12839</v>
      </c>
      <c r="G5360">
        <v>12791</v>
      </c>
      <c r="H5360">
        <v>12834</v>
      </c>
      <c r="J5360">
        <v>39</v>
      </c>
      <c r="K5360">
        <f t="shared" si="1887"/>
        <v>89</v>
      </c>
      <c r="L5360">
        <v>48</v>
      </c>
      <c r="W5360">
        <f t="shared" si="1879"/>
        <v>0</v>
      </c>
      <c r="X5360">
        <f t="shared" si="1880"/>
        <v>39</v>
      </c>
      <c r="Y5360">
        <f t="shared" si="1881"/>
        <v>0</v>
      </c>
      <c r="Z5360" s="22">
        <f t="shared" si="1882"/>
        <v>0</v>
      </c>
      <c r="AA5360" s="22">
        <f t="shared" si="1883"/>
        <v>0</v>
      </c>
      <c r="AB5360">
        <f t="shared" si="1884"/>
        <v>0</v>
      </c>
      <c r="AC5360" s="22">
        <f t="shared" si="1885"/>
        <v>0</v>
      </c>
      <c r="AD5360" s="22">
        <f t="shared" si="1886"/>
        <v>0</v>
      </c>
    </row>
    <row r="5361" spans="3:30" x14ac:dyDescent="0.25">
      <c r="D5361" s="1">
        <v>0.75</v>
      </c>
      <c r="E5361">
        <v>12833</v>
      </c>
      <c r="F5361">
        <v>12838</v>
      </c>
      <c r="G5361">
        <v>12811</v>
      </c>
      <c r="H5361">
        <v>12831</v>
      </c>
      <c r="J5361">
        <v>-2</v>
      </c>
      <c r="K5361">
        <f t="shared" si="1887"/>
        <v>101</v>
      </c>
      <c r="L5361">
        <v>27</v>
      </c>
      <c r="W5361">
        <f t="shared" si="1879"/>
        <v>0</v>
      </c>
      <c r="X5361">
        <f t="shared" si="1880"/>
        <v>2</v>
      </c>
      <c r="Y5361">
        <f t="shared" si="1881"/>
        <v>0</v>
      </c>
      <c r="Z5361" s="22">
        <f t="shared" si="1882"/>
        <v>0</v>
      </c>
      <c r="AA5361" s="22">
        <f t="shared" si="1883"/>
        <v>0</v>
      </c>
      <c r="AB5361">
        <f t="shared" si="1884"/>
        <v>0</v>
      </c>
      <c r="AC5361" s="22">
        <f t="shared" si="1885"/>
        <v>0</v>
      </c>
      <c r="AD5361" s="22">
        <f t="shared" si="1886"/>
        <v>0</v>
      </c>
    </row>
    <row r="5362" spans="3:30" x14ac:dyDescent="0.25">
      <c r="D5362" s="1">
        <v>0.79166666666666663</v>
      </c>
      <c r="E5362">
        <v>12831</v>
      </c>
      <c r="F5362">
        <v>12846</v>
      </c>
      <c r="G5362">
        <v>12825</v>
      </c>
      <c r="H5362">
        <v>12843</v>
      </c>
      <c r="J5362">
        <v>12</v>
      </c>
      <c r="K5362">
        <f t="shared" si="1887"/>
        <v>98</v>
      </c>
      <c r="L5362">
        <v>21</v>
      </c>
      <c r="W5362">
        <f t="shared" si="1879"/>
        <v>0</v>
      </c>
      <c r="X5362">
        <f t="shared" si="1880"/>
        <v>12</v>
      </c>
      <c r="Y5362">
        <f t="shared" si="1881"/>
        <v>0</v>
      </c>
      <c r="Z5362" s="22">
        <f t="shared" si="1882"/>
        <v>0</v>
      </c>
      <c r="AA5362" s="22">
        <f t="shared" si="1883"/>
        <v>0</v>
      </c>
      <c r="AB5362">
        <f t="shared" si="1884"/>
        <v>0</v>
      </c>
      <c r="AC5362" s="22">
        <f t="shared" si="1885"/>
        <v>0</v>
      </c>
      <c r="AD5362" s="22">
        <f t="shared" si="1886"/>
        <v>0</v>
      </c>
    </row>
    <row r="5363" spans="3:30" x14ac:dyDescent="0.25">
      <c r="D5363" s="1">
        <v>0.83333333333333337</v>
      </c>
      <c r="E5363">
        <v>12843</v>
      </c>
      <c r="F5363">
        <v>12846</v>
      </c>
      <c r="G5363">
        <v>12834</v>
      </c>
      <c r="H5363">
        <v>12840</v>
      </c>
      <c r="J5363">
        <v>-3</v>
      </c>
      <c r="K5363">
        <f t="shared" si="1887"/>
        <v>100</v>
      </c>
      <c r="L5363">
        <v>12</v>
      </c>
      <c r="W5363">
        <f t="shared" si="1879"/>
        <v>0</v>
      </c>
      <c r="X5363">
        <f t="shared" si="1880"/>
        <v>3</v>
      </c>
      <c r="Y5363">
        <f t="shared" si="1881"/>
        <v>0</v>
      </c>
      <c r="Z5363" s="22">
        <f t="shared" si="1882"/>
        <v>0</v>
      </c>
      <c r="AA5363" s="22">
        <f t="shared" si="1883"/>
        <v>0</v>
      </c>
      <c r="AB5363">
        <f t="shared" si="1884"/>
        <v>0</v>
      </c>
      <c r="AC5363" s="22">
        <f t="shared" si="1885"/>
        <v>0</v>
      </c>
      <c r="AD5363" s="22">
        <f t="shared" si="1886"/>
        <v>0</v>
      </c>
    </row>
    <row r="5364" spans="3:30" x14ac:dyDescent="0.25">
      <c r="D5364" s="1">
        <v>0.875</v>
      </c>
      <c r="E5364">
        <v>12839</v>
      </c>
      <c r="F5364">
        <v>12845</v>
      </c>
      <c r="G5364">
        <v>12836</v>
      </c>
      <c r="H5364">
        <v>12841</v>
      </c>
      <c r="J5364">
        <v>2</v>
      </c>
      <c r="K5364">
        <f t="shared" si="1887"/>
        <v>101</v>
      </c>
      <c r="L5364">
        <v>9</v>
      </c>
      <c r="W5364">
        <f t="shared" si="1879"/>
        <v>0</v>
      </c>
      <c r="X5364">
        <f t="shared" si="1880"/>
        <v>2</v>
      </c>
      <c r="Y5364">
        <f t="shared" si="1881"/>
        <v>0</v>
      </c>
      <c r="Z5364" s="22">
        <f t="shared" si="1882"/>
        <v>0</v>
      </c>
      <c r="AA5364" s="22">
        <f t="shared" si="1883"/>
        <v>0</v>
      </c>
      <c r="AB5364">
        <f t="shared" si="1884"/>
        <v>0</v>
      </c>
      <c r="AC5364" s="22">
        <f t="shared" si="1885"/>
        <v>0</v>
      </c>
      <c r="AD5364" s="22">
        <f t="shared" si="1886"/>
        <v>0</v>
      </c>
    </row>
    <row r="5365" spans="3:30" x14ac:dyDescent="0.25">
      <c r="D5365" s="2">
        <v>0.91666666666666663</v>
      </c>
      <c r="E5365">
        <v>12841</v>
      </c>
      <c r="F5365">
        <v>12868</v>
      </c>
      <c r="G5365">
        <v>12839</v>
      </c>
      <c r="H5365">
        <v>12842</v>
      </c>
      <c r="J5365">
        <v>1</v>
      </c>
      <c r="K5365">
        <f t="shared" si="1887"/>
        <v>96</v>
      </c>
      <c r="L5365">
        <v>29</v>
      </c>
      <c r="W5365">
        <f t="shared" si="1879"/>
        <v>0</v>
      </c>
      <c r="X5365">
        <f t="shared" si="1880"/>
        <v>1</v>
      </c>
      <c r="Y5365">
        <f t="shared" si="1881"/>
        <v>0</v>
      </c>
      <c r="Z5365" s="22">
        <f t="shared" si="1882"/>
        <v>0</v>
      </c>
      <c r="AA5365" s="22">
        <f t="shared" si="1883"/>
        <v>0</v>
      </c>
      <c r="AB5365">
        <f t="shared" si="1884"/>
        <v>0</v>
      </c>
      <c r="AC5365" s="22">
        <f t="shared" si="1885"/>
        <v>0</v>
      </c>
      <c r="AD5365" s="22">
        <f t="shared" si="1886"/>
        <v>0</v>
      </c>
    </row>
    <row r="5366" spans="3:30" x14ac:dyDescent="0.25">
      <c r="D5366" s="2">
        <v>0.375</v>
      </c>
      <c r="E5366">
        <v>12781</v>
      </c>
      <c r="F5366">
        <v>12792</v>
      </c>
      <c r="G5366">
        <v>12773</v>
      </c>
      <c r="H5366">
        <v>12776</v>
      </c>
      <c r="J5366">
        <v>-5</v>
      </c>
      <c r="K5366">
        <v>0</v>
      </c>
      <c r="L5366">
        <v>19</v>
      </c>
      <c r="M5366">
        <f>H5379-E5366</f>
        <v>-115</v>
      </c>
      <c r="N5366">
        <v>1</v>
      </c>
      <c r="R5366">
        <f>MAX(F5364:F5380)</f>
        <v>12868</v>
      </c>
      <c r="W5366">
        <f t="shared" si="1879"/>
        <v>115</v>
      </c>
      <c r="X5366">
        <f t="shared" si="1880"/>
        <v>5</v>
      </c>
      <c r="Y5366">
        <f t="shared" si="1881"/>
        <v>0</v>
      </c>
      <c r="Z5366" s="22">
        <f t="shared" si="1882"/>
        <v>0</v>
      </c>
      <c r="AA5366" s="22">
        <f t="shared" si="1883"/>
        <v>0</v>
      </c>
      <c r="AB5366">
        <f t="shared" si="1884"/>
        <v>1</v>
      </c>
      <c r="AC5366" s="22">
        <f t="shared" si="1885"/>
        <v>0.74675324675324672</v>
      </c>
      <c r="AD5366" s="22">
        <f t="shared" si="1886"/>
        <v>0</v>
      </c>
    </row>
    <row r="5367" spans="3:30" x14ac:dyDescent="0.25">
      <c r="D5367" s="1">
        <v>0.41666666666666669</v>
      </c>
      <c r="E5367">
        <v>12776</v>
      </c>
      <c r="F5367">
        <v>12787</v>
      </c>
      <c r="G5367">
        <v>12755</v>
      </c>
      <c r="H5367">
        <v>12773</v>
      </c>
      <c r="J5367">
        <v>-3</v>
      </c>
      <c r="K5367">
        <f t="shared" ref="K5367:K5380" si="1888">K5366+J5368</f>
        <v>-3</v>
      </c>
      <c r="L5367">
        <v>32</v>
      </c>
      <c r="N5367">
        <v>-0.74675324675324672</v>
      </c>
      <c r="O5367">
        <v>7.792207792207792E-2</v>
      </c>
      <c r="P5367">
        <f>J5373/R5353</f>
        <v>7.792207792207792E-2</v>
      </c>
      <c r="R5367">
        <f>MIN(G5364:G5380)</f>
        <v>12654</v>
      </c>
      <c r="W5367">
        <f t="shared" si="1879"/>
        <v>0</v>
      </c>
      <c r="X5367">
        <f t="shared" si="1880"/>
        <v>3</v>
      </c>
      <c r="Y5367">
        <f t="shared" si="1881"/>
        <v>0</v>
      </c>
      <c r="Z5367" s="22">
        <f t="shared" si="1882"/>
        <v>0.74675324675324672</v>
      </c>
      <c r="AA5367" s="22">
        <f t="shared" si="1883"/>
        <v>7.792207792207792E-2</v>
      </c>
      <c r="AB5367">
        <f t="shared" si="1884"/>
        <v>0</v>
      </c>
      <c r="AC5367" s="22">
        <f t="shared" si="1885"/>
        <v>0</v>
      </c>
      <c r="AD5367" s="22">
        <f t="shared" si="1886"/>
        <v>0</v>
      </c>
    </row>
    <row r="5368" spans="3:30" x14ac:dyDescent="0.25">
      <c r="D5368" s="1">
        <v>0.45833333333333331</v>
      </c>
      <c r="E5368">
        <v>12773</v>
      </c>
      <c r="F5368">
        <v>12788</v>
      </c>
      <c r="G5368">
        <v>12749</v>
      </c>
      <c r="H5368">
        <v>12770</v>
      </c>
      <c r="J5368">
        <v>-3</v>
      </c>
      <c r="K5368">
        <f t="shared" si="1888"/>
        <v>-17</v>
      </c>
      <c r="L5368">
        <v>39</v>
      </c>
      <c r="R5368">
        <f>R5366-R5367</f>
        <v>214</v>
      </c>
      <c r="W5368">
        <f t="shared" si="1879"/>
        <v>0</v>
      </c>
      <c r="X5368">
        <f t="shared" si="1880"/>
        <v>3</v>
      </c>
      <c r="Y5368">
        <f t="shared" si="1881"/>
        <v>214</v>
      </c>
      <c r="Z5368" s="22">
        <f t="shared" si="1882"/>
        <v>0</v>
      </c>
      <c r="AA5368" s="22">
        <f t="shared" si="1883"/>
        <v>0</v>
      </c>
      <c r="AB5368">
        <f t="shared" si="1884"/>
        <v>0</v>
      </c>
      <c r="AC5368" s="22">
        <f t="shared" si="1885"/>
        <v>0</v>
      </c>
      <c r="AD5368" s="22">
        <f t="shared" si="1886"/>
        <v>0</v>
      </c>
    </row>
    <row r="5369" spans="3:30" x14ac:dyDescent="0.25">
      <c r="D5369" s="1">
        <v>0.5</v>
      </c>
      <c r="E5369">
        <v>12771</v>
      </c>
      <c r="F5369">
        <v>12781</v>
      </c>
      <c r="G5369">
        <v>12751</v>
      </c>
      <c r="H5369">
        <v>12757</v>
      </c>
      <c r="J5369">
        <v>-14</v>
      </c>
      <c r="K5369">
        <f t="shared" si="1888"/>
        <v>-49</v>
      </c>
      <c r="L5369">
        <v>30</v>
      </c>
      <c r="W5369">
        <f t="shared" si="1879"/>
        <v>0</v>
      </c>
      <c r="X5369">
        <f t="shared" si="1880"/>
        <v>14</v>
      </c>
      <c r="Y5369">
        <f t="shared" si="1881"/>
        <v>0</v>
      </c>
      <c r="Z5369" s="22">
        <f t="shared" si="1882"/>
        <v>0</v>
      </c>
      <c r="AA5369" s="22">
        <f t="shared" si="1883"/>
        <v>0</v>
      </c>
      <c r="AB5369">
        <f t="shared" si="1884"/>
        <v>0</v>
      </c>
      <c r="AC5369" s="22">
        <f t="shared" si="1885"/>
        <v>0</v>
      </c>
      <c r="AD5369" s="22">
        <f t="shared" si="1886"/>
        <v>0</v>
      </c>
    </row>
    <row r="5370" spans="3:30" x14ac:dyDescent="0.25">
      <c r="C5370">
        <v>1</v>
      </c>
      <c r="D5370" s="1">
        <v>0.54166666666666663</v>
      </c>
      <c r="E5370">
        <v>12758</v>
      </c>
      <c r="F5370">
        <v>12763</v>
      </c>
      <c r="G5370">
        <v>12724</v>
      </c>
      <c r="H5370">
        <v>12726</v>
      </c>
      <c r="J5370">
        <v>-32</v>
      </c>
      <c r="K5370">
        <f t="shared" si="1888"/>
        <v>-62</v>
      </c>
      <c r="L5370">
        <v>39</v>
      </c>
      <c r="W5370">
        <f t="shared" si="1879"/>
        <v>0</v>
      </c>
      <c r="X5370">
        <f t="shared" si="1880"/>
        <v>32</v>
      </c>
      <c r="Y5370">
        <f t="shared" si="1881"/>
        <v>0</v>
      </c>
      <c r="Z5370" s="22">
        <f t="shared" si="1882"/>
        <v>0</v>
      </c>
      <c r="AA5370" s="22">
        <f t="shared" si="1883"/>
        <v>0</v>
      </c>
      <c r="AB5370">
        <f t="shared" si="1884"/>
        <v>0</v>
      </c>
      <c r="AC5370" s="22">
        <f t="shared" si="1885"/>
        <v>0</v>
      </c>
      <c r="AD5370" s="22">
        <f t="shared" si="1886"/>
        <v>0</v>
      </c>
    </row>
    <row r="5371" spans="3:30" x14ac:dyDescent="0.25">
      <c r="D5371" s="1">
        <v>0.58333333333333337</v>
      </c>
      <c r="E5371">
        <v>12726</v>
      </c>
      <c r="F5371">
        <v>12742</v>
      </c>
      <c r="G5371">
        <v>12688</v>
      </c>
      <c r="H5371">
        <v>12713</v>
      </c>
      <c r="J5371">
        <v>-13</v>
      </c>
      <c r="K5371">
        <f t="shared" si="1888"/>
        <v>-80</v>
      </c>
      <c r="L5371">
        <v>54</v>
      </c>
      <c r="W5371">
        <f t="shared" si="1879"/>
        <v>0</v>
      </c>
      <c r="X5371">
        <f t="shared" si="1880"/>
        <v>13</v>
      </c>
      <c r="Y5371">
        <f t="shared" si="1881"/>
        <v>0</v>
      </c>
      <c r="Z5371" s="22">
        <f t="shared" si="1882"/>
        <v>0</v>
      </c>
      <c r="AA5371" s="22">
        <f t="shared" si="1883"/>
        <v>0</v>
      </c>
      <c r="AB5371">
        <f t="shared" si="1884"/>
        <v>0</v>
      </c>
      <c r="AC5371" s="22">
        <f t="shared" si="1885"/>
        <v>0</v>
      </c>
      <c r="AD5371" s="22">
        <f t="shared" si="1886"/>
        <v>0</v>
      </c>
    </row>
    <row r="5372" spans="3:30" x14ac:dyDescent="0.25">
      <c r="D5372" s="1">
        <v>0.625</v>
      </c>
      <c r="E5372">
        <v>12714</v>
      </c>
      <c r="F5372">
        <v>12716</v>
      </c>
      <c r="G5372">
        <v>12693</v>
      </c>
      <c r="H5372">
        <v>12696</v>
      </c>
      <c r="J5372">
        <v>-18</v>
      </c>
      <c r="K5372">
        <f t="shared" si="1888"/>
        <v>-68</v>
      </c>
      <c r="L5372">
        <v>23</v>
      </c>
      <c r="W5372">
        <f t="shared" si="1879"/>
        <v>0</v>
      </c>
      <c r="X5372">
        <f t="shared" si="1880"/>
        <v>18</v>
      </c>
      <c r="Y5372">
        <f t="shared" si="1881"/>
        <v>0</v>
      </c>
      <c r="Z5372" s="22">
        <f t="shared" si="1882"/>
        <v>0</v>
      </c>
      <c r="AA5372" s="22">
        <f t="shared" si="1883"/>
        <v>0</v>
      </c>
      <c r="AB5372">
        <f t="shared" si="1884"/>
        <v>0</v>
      </c>
      <c r="AC5372" s="22">
        <f t="shared" si="1885"/>
        <v>0</v>
      </c>
      <c r="AD5372" s="22">
        <f t="shared" si="1886"/>
        <v>0</v>
      </c>
    </row>
    <row r="5373" spans="3:30" x14ac:dyDescent="0.25">
      <c r="D5373" s="1">
        <v>0.66666666666666663</v>
      </c>
      <c r="E5373">
        <v>12696</v>
      </c>
      <c r="F5373">
        <v>12713</v>
      </c>
      <c r="G5373">
        <v>12678</v>
      </c>
      <c r="H5373">
        <v>12708</v>
      </c>
      <c r="J5373">
        <v>12</v>
      </c>
      <c r="K5373">
        <f t="shared" si="1888"/>
        <v>-89</v>
      </c>
      <c r="L5373">
        <v>35</v>
      </c>
      <c r="W5373">
        <f t="shared" si="1879"/>
        <v>0</v>
      </c>
      <c r="X5373">
        <f t="shared" si="1880"/>
        <v>12</v>
      </c>
      <c r="Y5373">
        <f t="shared" si="1881"/>
        <v>0</v>
      </c>
      <c r="Z5373" s="22">
        <f t="shared" si="1882"/>
        <v>0</v>
      </c>
      <c r="AA5373" s="22">
        <f t="shared" si="1883"/>
        <v>0</v>
      </c>
      <c r="AB5373">
        <f t="shared" si="1884"/>
        <v>0</v>
      </c>
      <c r="AC5373" s="22">
        <f t="shared" si="1885"/>
        <v>0</v>
      </c>
      <c r="AD5373" s="22">
        <f t="shared" si="1886"/>
        <v>0</v>
      </c>
    </row>
    <row r="5374" spans="3:30" x14ac:dyDescent="0.25">
      <c r="D5374" s="1">
        <v>0.70833333333333337</v>
      </c>
      <c r="E5374">
        <v>12708</v>
      </c>
      <c r="F5374">
        <v>12721</v>
      </c>
      <c r="G5374">
        <v>12682</v>
      </c>
      <c r="H5374">
        <v>12687</v>
      </c>
      <c r="J5374">
        <v>-21</v>
      </c>
      <c r="K5374">
        <f t="shared" si="1888"/>
        <v>-80</v>
      </c>
      <c r="L5374">
        <v>39</v>
      </c>
      <c r="W5374">
        <f t="shared" si="1879"/>
        <v>0</v>
      </c>
      <c r="X5374">
        <f t="shared" si="1880"/>
        <v>21</v>
      </c>
      <c r="Y5374">
        <f t="shared" si="1881"/>
        <v>0</v>
      </c>
      <c r="Z5374" s="22">
        <f t="shared" si="1882"/>
        <v>0</v>
      </c>
      <c r="AA5374" s="22">
        <f t="shared" si="1883"/>
        <v>0</v>
      </c>
      <c r="AB5374">
        <f t="shared" si="1884"/>
        <v>0</v>
      </c>
      <c r="AC5374" s="22">
        <f t="shared" si="1885"/>
        <v>0</v>
      </c>
      <c r="AD5374" s="22">
        <f t="shared" si="1886"/>
        <v>0</v>
      </c>
    </row>
    <row r="5375" spans="3:30" x14ac:dyDescent="0.25">
      <c r="D5375" s="1">
        <v>0.75</v>
      </c>
      <c r="E5375">
        <v>12687</v>
      </c>
      <c r="F5375">
        <v>12700</v>
      </c>
      <c r="G5375">
        <v>12681</v>
      </c>
      <c r="H5375">
        <v>12696</v>
      </c>
      <c r="J5375">
        <v>9</v>
      </c>
      <c r="K5375">
        <f t="shared" si="1888"/>
        <v>-84</v>
      </c>
      <c r="L5375">
        <v>19</v>
      </c>
      <c r="W5375">
        <f t="shared" si="1879"/>
        <v>0</v>
      </c>
      <c r="X5375">
        <f t="shared" si="1880"/>
        <v>9</v>
      </c>
      <c r="Y5375">
        <f t="shared" si="1881"/>
        <v>0</v>
      </c>
      <c r="Z5375" s="22">
        <f t="shared" si="1882"/>
        <v>0</v>
      </c>
      <c r="AA5375" s="22">
        <f t="shared" si="1883"/>
        <v>0</v>
      </c>
      <c r="AB5375">
        <f t="shared" si="1884"/>
        <v>0</v>
      </c>
      <c r="AC5375" s="22">
        <f t="shared" si="1885"/>
        <v>0</v>
      </c>
      <c r="AD5375" s="22">
        <f t="shared" si="1886"/>
        <v>0</v>
      </c>
    </row>
    <row r="5376" spans="3:30" x14ac:dyDescent="0.25">
      <c r="D5376" s="1">
        <v>0.79166666666666663</v>
      </c>
      <c r="E5376">
        <v>12696</v>
      </c>
      <c r="F5376">
        <v>12698</v>
      </c>
      <c r="G5376">
        <v>12691</v>
      </c>
      <c r="H5376">
        <v>12692</v>
      </c>
      <c r="J5376">
        <v>-4</v>
      </c>
      <c r="K5376">
        <f t="shared" si="1888"/>
        <v>-111</v>
      </c>
      <c r="L5376">
        <v>7</v>
      </c>
      <c r="W5376">
        <f t="shared" si="1879"/>
        <v>0</v>
      </c>
      <c r="X5376">
        <f t="shared" si="1880"/>
        <v>4</v>
      </c>
      <c r="Y5376">
        <f t="shared" si="1881"/>
        <v>0</v>
      </c>
      <c r="Z5376" s="22">
        <f t="shared" si="1882"/>
        <v>0</v>
      </c>
      <c r="AA5376" s="22">
        <f t="shared" si="1883"/>
        <v>0</v>
      </c>
      <c r="AB5376">
        <f t="shared" si="1884"/>
        <v>0</v>
      </c>
      <c r="AC5376" s="22">
        <f t="shared" si="1885"/>
        <v>0</v>
      </c>
      <c r="AD5376" s="22">
        <f t="shared" si="1886"/>
        <v>0</v>
      </c>
    </row>
    <row r="5377" spans="4:30" x14ac:dyDescent="0.25">
      <c r="D5377" s="1">
        <v>0.83333333333333337</v>
      </c>
      <c r="E5377">
        <v>12692</v>
      </c>
      <c r="F5377">
        <v>12694</v>
      </c>
      <c r="G5377">
        <v>12656</v>
      </c>
      <c r="H5377">
        <v>12665</v>
      </c>
      <c r="J5377">
        <v>-27</v>
      </c>
      <c r="K5377">
        <f t="shared" si="1888"/>
        <v>-92</v>
      </c>
      <c r="L5377">
        <v>38</v>
      </c>
      <c r="W5377">
        <f t="shared" si="1879"/>
        <v>0</v>
      </c>
      <c r="X5377">
        <f t="shared" si="1880"/>
        <v>27</v>
      </c>
      <c r="Y5377">
        <f t="shared" si="1881"/>
        <v>0</v>
      </c>
      <c r="Z5377" s="22">
        <f t="shared" si="1882"/>
        <v>0</v>
      </c>
      <c r="AA5377" s="22">
        <f t="shared" si="1883"/>
        <v>0</v>
      </c>
      <c r="AB5377">
        <f t="shared" si="1884"/>
        <v>0</v>
      </c>
      <c r="AC5377" s="22">
        <f t="shared" si="1885"/>
        <v>0</v>
      </c>
      <c r="AD5377" s="22">
        <f t="shared" si="1886"/>
        <v>0</v>
      </c>
    </row>
    <row r="5378" spans="4:30" x14ac:dyDescent="0.25">
      <c r="D5378" s="1">
        <v>0.875</v>
      </c>
      <c r="E5378">
        <v>12665</v>
      </c>
      <c r="F5378">
        <v>12690</v>
      </c>
      <c r="G5378">
        <v>12665</v>
      </c>
      <c r="H5378">
        <v>12684</v>
      </c>
      <c r="J5378">
        <v>19</v>
      </c>
      <c r="K5378">
        <f t="shared" si="1888"/>
        <v>-111</v>
      </c>
      <c r="L5378">
        <v>25</v>
      </c>
      <c r="W5378">
        <f t="shared" si="1879"/>
        <v>0</v>
      </c>
      <c r="X5378">
        <f t="shared" si="1880"/>
        <v>19</v>
      </c>
      <c r="Y5378">
        <f t="shared" si="1881"/>
        <v>0</v>
      </c>
      <c r="Z5378" s="22">
        <f t="shared" si="1882"/>
        <v>0</v>
      </c>
      <c r="AA5378" s="22">
        <f t="shared" si="1883"/>
        <v>0</v>
      </c>
      <c r="AB5378">
        <f t="shared" si="1884"/>
        <v>0</v>
      </c>
      <c r="AC5378" s="22">
        <f t="shared" si="1885"/>
        <v>0</v>
      </c>
      <c r="AD5378" s="22">
        <f t="shared" si="1886"/>
        <v>0</v>
      </c>
    </row>
    <row r="5379" spans="4:30" x14ac:dyDescent="0.25">
      <c r="D5379" s="2">
        <v>0.91666666666666663</v>
      </c>
      <c r="E5379">
        <v>12685</v>
      </c>
      <c r="F5379">
        <v>12687</v>
      </c>
      <c r="G5379">
        <v>12654</v>
      </c>
      <c r="H5379">
        <v>12666</v>
      </c>
      <c r="J5379">
        <v>-19</v>
      </c>
      <c r="K5379">
        <f t="shared" si="1888"/>
        <v>-111</v>
      </c>
      <c r="L5379">
        <v>33</v>
      </c>
      <c r="W5379">
        <f t="shared" si="1879"/>
        <v>0</v>
      </c>
      <c r="X5379">
        <f t="shared" si="1880"/>
        <v>19</v>
      </c>
      <c r="Y5379">
        <f t="shared" si="1881"/>
        <v>0</v>
      </c>
      <c r="Z5379" s="22">
        <f t="shared" si="1882"/>
        <v>0</v>
      </c>
      <c r="AA5379" s="22">
        <f t="shared" si="1883"/>
        <v>0</v>
      </c>
      <c r="AB5379">
        <f t="shared" si="1884"/>
        <v>0</v>
      </c>
      <c r="AC5379" s="22">
        <f t="shared" si="1885"/>
        <v>0</v>
      </c>
      <c r="AD5379" s="22">
        <f t="shared" si="1886"/>
        <v>0</v>
      </c>
    </row>
    <row r="5380" spans="4:30" hidden="1" x14ac:dyDescent="0.25">
      <c r="D5380" s="1">
        <v>0.95833333333333337</v>
      </c>
      <c r="E5380">
        <v>12664</v>
      </c>
      <c r="F5380">
        <v>12675</v>
      </c>
      <c r="G5380">
        <v>12663</v>
      </c>
      <c r="H5380">
        <v>12668</v>
      </c>
      <c r="K5380">
        <f t="shared" si="1888"/>
        <v>-111</v>
      </c>
      <c r="Z5380"/>
      <c r="AA5380"/>
      <c r="AC5380"/>
      <c r="AD5380"/>
    </row>
    <row r="5381" spans="4:30" hidden="1" x14ac:dyDescent="0.25">
      <c r="D5381" s="1">
        <v>4.1666666666666664E-2</v>
      </c>
      <c r="E5381">
        <v>12667</v>
      </c>
      <c r="F5381">
        <v>12673</v>
      </c>
      <c r="G5381">
        <v>12666</v>
      </c>
      <c r="H5381">
        <v>12673</v>
      </c>
      <c r="Z5381"/>
      <c r="AA5381"/>
      <c r="AC5381"/>
      <c r="AD5381"/>
    </row>
    <row r="5382" spans="4:30" hidden="1" x14ac:dyDescent="0.25">
      <c r="D5382" s="1">
        <v>8.3333333333333329E-2</v>
      </c>
      <c r="E5382">
        <v>12672</v>
      </c>
      <c r="F5382">
        <v>12674</v>
      </c>
      <c r="G5382">
        <v>12669</v>
      </c>
      <c r="H5382">
        <v>12673</v>
      </c>
      <c r="Z5382"/>
      <c r="AA5382"/>
      <c r="AC5382"/>
      <c r="AD5382"/>
    </row>
    <row r="5383" spans="4:30" hidden="1" x14ac:dyDescent="0.25">
      <c r="D5383" s="1">
        <v>0.125</v>
      </c>
      <c r="E5383">
        <v>12673</v>
      </c>
      <c r="F5383">
        <v>12682</v>
      </c>
      <c r="G5383">
        <v>12673</v>
      </c>
      <c r="H5383">
        <v>12679</v>
      </c>
      <c r="Z5383"/>
      <c r="AA5383"/>
      <c r="AC5383"/>
      <c r="AD5383"/>
    </row>
    <row r="5384" spans="4:30" hidden="1" x14ac:dyDescent="0.25">
      <c r="D5384" s="1">
        <v>0.16666666666666666</v>
      </c>
      <c r="E5384">
        <v>12679</v>
      </c>
      <c r="F5384">
        <v>12686</v>
      </c>
      <c r="G5384">
        <v>12679</v>
      </c>
      <c r="H5384">
        <v>12682</v>
      </c>
      <c r="Z5384"/>
      <c r="AA5384"/>
      <c r="AC5384"/>
      <c r="AD5384"/>
    </row>
    <row r="5385" spans="4:30" hidden="1" x14ac:dyDescent="0.25">
      <c r="D5385" s="1">
        <v>0.20833333333333334</v>
      </c>
      <c r="E5385">
        <v>12683</v>
      </c>
      <c r="F5385">
        <v>12685</v>
      </c>
      <c r="G5385">
        <v>12682</v>
      </c>
      <c r="H5385">
        <v>12682</v>
      </c>
      <c r="Z5385"/>
      <c r="AA5385"/>
      <c r="AC5385"/>
      <c r="AD5385"/>
    </row>
    <row r="5386" spans="4:30" hidden="1" x14ac:dyDescent="0.25">
      <c r="D5386" s="1">
        <v>0.25</v>
      </c>
      <c r="E5386">
        <v>12682</v>
      </c>
      <c r="F5386">
        <v>12683</v>
      </c>
      <c r="G5386">
        <v>12682</v>
      </c>
      <c r="H5386">
        <v>12683</v>
      </c>
      <c r="Z5386"/>
      <c r="AA5386"/>
      <c r="AC5386"/>
      <c r="AD5386"/>
    </row>
    <row r="5387" spans="4:30" hidden="1" x14ac:dyDescent="0.25">
      <c r="D5387" s="1">
        <v>0.29166666666666669</v>
      </c>
      <c r="E5387">
        <v>12683</v>
      </c>
      <c r="F5387">
        <v>12688</v>
      </c>
      <c r="G5387">
        <v>12683</v>
      </c>
      <c r="H5387">
        <v>12686</v>
      </c>
      <c r="Z5387"/>
      <c r="AA5387"/>
      <c r="AC5387"/>
      <c r="AD5387"/>
    </row>
    <row r="5388" spans="4:30" x14ac:dyDescent="0.25">
      <c r="D5388" s="2">
        <v>0.33333333333333331</v>
      </c>
      <c r="E5388">
        <v>12685</v>
      </c>
      <c r="F5388">
        <v>12685</v>
      </c>
      <c r="G5388">
        <v>12675</v>
      </c>
      <c r="H5388">
        <v>12680</v>
      </c>
      <c r="J5388">
        <v>-5</v>
      </c>
      <c r="K5388">
        <v>0</v>
      </c>
      <c r="L5388">
        <v>10</v>
      </c>
      <c r="M5388">
        <v>8</v>
      </c>
      <c r="R5388">
        <f>MAX(F5386:F5402)</f>
        <v>12748</v>
      </c>
      <c r="W5388">
        <f t="shared" ref="W5388:W5402" si="1889">ABS(M5388)</f>
        <v>8</v>
      </c>
      <c r="X5388">
        <f t="shared" ref="X5388:X5402" si="1890">ABS(J5388)</f>
        <v>5</v>
      </c>
      <c r="Y5388">
        <f t="shared" ref="Y5388:Y5402" si="1891">IF(R5388&lt;1000,ABS(R5388),0)</f>
        <v>0</v>
      </c>
      <c r="Z5388" s="22">
        <f t="shared" ref="Z5388:Z5402" si="1892">IF(N5388=1,0,ABS(N5388))</f>
        <v>0</v>
      </c>
      <c r="AA5388" s="22">
        <f t="shared" ref="AA5388:AA5402" si="1893">ABS(O5388)</f>
        <v>0</v>
      </c>
      <c r="AB5388">
        <f t="shared" ref="AB5388:AB5402" si="1894">IF(N5388=1,1,0)</f>
        <v>0</v>
      </c>
      <c r="AC5388" s="22">
        <f t="shared" ref="AC5388:AC5402" si="1895">IF(N5388=1,ABS(N5389),0)</f>
        <v>0</v>
      </c>
      <c r="AD5388" s="22">
        <f t="shared" ref="AD5388:AD5402" si="1896">IF(N5388=1,0,ABS(O5389))</f>
        <v>0.14953271028037382</v>
      </c>
    </row>
    <row r="5389" spans="4:30" x14ac:dyDescent="0.25">
      <c r="D5389" s="2">
        <v>0.375</v>
      </c>
      <c r="E5389">
        <v>12679</v>
      </c>
      <c r="F5389">
        <v>12680</v>
      </c>
      <c r="G5389">
        <v>12656</v>
      </c>
      <c r="H5389">
        <v>12667</v>
      </c>
      <c r="J5389">
        <v>-12</v>
      </c>
      <c r="K5389">
        <f t="shared" ref="K5389:K5402" si="1897">K5388+J5390</f>
        <v>15</v>
      </c>
      <c r="L5389">
        <v>24</v>
      </c>
      <c r="N5389">
        <v>-5.6074766355140186E-2</v>
      </c>
      <c r="O5389">
        <v>0.14953271028037382</v>
      </c>
      <c r="P5389">
        <f>J5393/R5368</f>
        <v>0.14953271028037382</v>
      </c>
      <c r="R5389">
        <f>MIN(G5386:G5402)</f>
        <v>12638</v>
      </c>
      <c r="W5389">
        <f t="shared" si="1889"/>
        <v>0</v>
      </c>
      <c r="X5389">
        <f t="shared" si="1890"/>
        <v>12</v>
      </c>
      <c r="Y5389">
        <f t="shared" si="1891"/>
        <v>0</v>
      </c>
      <c r="Z5389" s="22">
        <f t="shared" si="1892"/>
        <v>5.6074766355140186E-2</v>
      </c>
      <c r="AA5389" s="22">
        <f t="shared" si="1893"/>
        <v>0.14953271028037382</v>
      </c>
      <c r="AB5389">
        <f t="shared" si="1894"/>
        <v>0</v>
      </c>
      <c r="AC5389" s="22">
        <f t="shared" si="1895"/>
        <v>0</v>
      </c>
      <c r="AD5389" s="22">
        <f t="shared" si="1896"/>
        <v>0</v>
      </c>
    </row>
    <row r="5390" spans="4:30" x14ac:dyDescent="0.25">
      <c r="D5390" s="1">
        <v>0.41666666666666669</v>
      </c>
      <c r="E5390">
        <v>12667</v>
      </c>
      <c r="F5390">
        <v>12691</v>
      </c>
      <c r="G5390">
        <v>12638</v>
      </c>
      <c r="H5390">
        <v>12682</v>
      </c>
      <c r="J5390">
        <v>15</v>
      </c>
      <c r="K5390">
        <f t="shared" si="1897"/>
        <v>12</v>
      </c>
      <c r="L5390">
        <v>53</v>
      </c>
      <c r="R5390">
        <f>R5388-R5389</f>
        <v>110</v>
      </c>
      <c r="W5390">
        <f t="shared" si="1889"/>
        <v>0</v>
      </c>
      <c r="X5390">
        <f t="shared" si="1890"/>
        <v>15</v>
      </c>
      <c r="Y5390">
        <f t="shared" si="1891"/>
        <v>110</v>
      </c>
      <c r="Z5390" s="22">
        <f t="shared" si="1892"/>
        <v>0</v>
      </c>
      <c r="AA5390" s="22">
        <f t="shared" si="1893"/>
        <v>0</v>
      </c>
      <c r="AB5390">
        <f t="shared" si="1894"/>
        <v>0</v>
      </c>
      <c r="AC5390" s="22">
        <f t="shared" si="1895"/>
        <v>0</v>
      </c>
      <c r="AD5390" s="22">
        <f t="shared" si="1896"/>
        <v>0</v>
      </c>
    </row>
    <row r="5391" spans="4:30" x14ac:dyDescent="0.25">
      <c r="D5391" s="1">
        <v>0.45833333333333331</v>
      </c>
      <c r="E5391">
        <v>12681</v>
      </c>
      <c r="F5391">
        <v>12688</v>
      </c>
      <c r="G5391">
        <v>12662</v>
      </c>
      <c r="H5391">
        <v>12678</v>
      </c>
      <c r="J5391">
        <v>-3</v>
      </c>
      <c r="K5391">
        <f t="shared" si="1897"/>
        <v>21</v>
      </c>
      <c r="L5391">
        <v>26</v>
      </c>
      <c r="W5391">
        <f t="shared" si="1889"/>
        <v>0</v>
      </c>
      <c r="X5391">
        <f t="shared" si="1890"/>
        <v>3</v>
      </c>
      <c r="Y5391">
        <f t="shared" si="1891"/>
        <v>0</v>
      </c>
      <c r="Z5391" s="22">
        <f t="shared" si="1892"/>
        <v>0</v>
      </c>
      <c r="AA5391" s="22">
        <f t="shared" si="1893"/>
        <v>0</v>
      </c>
      <c r="AB5391">
        <f t="shared" si="1894"/>
        <v>0</v>
      </c>
      <c r="AC5391" s="22">
        <f t="shared" si="1895"/>
        <v>0</v>
      </c>
      <c r="AD5391" s="22">
        <f t="shared" si="1896"/>
        <v>0</v>
      </c>
    </row>
    <row r="5392" spans="4:30" x14ac:dyDescent="0.25">
      <c r="D5392" s="1">
        <v>0.5</v>
      </c>
      <c r="E5392">
        <v>12679</v>
      </c>
      <c r="F5392">
        <v>12691</v>
      </c>
      <c r="G5392">
        <v>12673</v>
      </c>
      <c r="H5392">
        <v>12688</v>
      </c>
      <c r="J5392">
        <v>9</v>
      </c>
      <c r="K5392">
        <f t="shared" si="1897"/>
        <v>53</v>
      </c>
      <c r="L5392">
        <v>18</v>
      </c>
      <c r="W5392">
        <f t="shared" si="1889"/>
        <v>0</v>
      </c>
      <c r="X5392">
        <f t="shared" si="1890"/>
        <v>9</v>
      </c>
      <c r="Y5392">
        <f t="shared" si="1891"/>
        <v>0</v>
      </c>
      <c r="Z5392" s="22">
        <f t="shared" si="1892"/>
        <v>0</v>
      </c>
      <c r="AA5392" s="22">
        <f t="shared" si="1893"/>
        <v>0</v>
      </c>
      <c r="AB5392">
        <f t="shared" si="1894"/>
        <v>0</v>
      </c>
      <c r="AC5392" s="22">
        <f t="shared" si="1895"/>
        <v>0</v>
      </c>
      <c r="AD5392" s="22">
        <f t="shared" si="1896"/>
        <v>0</v>
      </c>
    </row>
    <row r="5393" spans="3:30" x14ac:dyDescent="0.25">
      <c r="C5393">
        <v>1</v>
      </c>
      <c r="D5393" s="1">
        <v>0.54166666666666663</v>
      </c>
      <c r="E5393">
        <v>12688</v>
      </c>
      <c r="F5393">
        <v>12748</v>
      </c>
      <c r="G5393">
        <v>12683</v>
      </c>
      <c r="H5393">
        <v>12720</v>
      </c>
      <c r="J5393">
        <v>32</v>
      </c>
      <c r="K5393">
        <f t="shared" si="1897"/>
        <v>49</v>
      </c>
      <c r="L5393">
        <v>65</v>
      </c>
      <c r="W5393">
        <f t="shared" si="1889"/>
        <v>0</v>
      </c>
      <c r="X5393">
        <f t="shared" si="1890"/>
        <v>32</v>
      </c>
      <c r="Y5393">
        <f t="shared" si="1891"/>
        <v>0</v>
      </c>
      <c r="Z5393" s="22">
        <f t="shared" si="1892"/>
        <v>0</v>
      </c>
      <c r="AA5393" s="22">
        <f t="shared" si="1893"/>
        <v>0</v>
      </c>
      <c r="AB5393">
        <f t="shared" si="1894"/>
        <v>0</v>
      </c>
      <c r="AC5393" s="22">
        <f t="shared" si="1895"/>
        <v>0</v>
      </c>
      <c r="AD5393" s="22">
        <f t="shared" si="1896"/>
        <v>0</v>
      </c>
    </row>
    <row r="5394" spans="3:30" x14ac:dyDescent="0.25">
      <c r="D5394" s="1">
        <v>0.58333333333333337</v>
      </c>
      <c r="E5394">
        <v>12720</v>
      </c>
      <c r="F5394">
        <v>12730</v>
      </c>
      <c r="G5394">
        <v>12699</v>
      </c>
      <c r="H5394">
        <v>12716</v>
      </c>
      <c r="J5394">
        <v>-4</v>
      </c>
      <c r="K5394">
        <f t="shared" si="1897"/>
        <v>63</v>
      </c>
      <c r="L5394">
        <v>31</v>
      </c>
      <c r="W5394">
        <f t="shared" si="1889"/>
        <v>0</v>
      </c>
      <c r="X5394">
        <f t="shared" si="1890"/>
        <v>4</v>
      </c>
      <c r="Y5394">
        <f t="shared" si="1891"/>
        <v>0</v>
      </c>
      <c r="Z5394" s="22">
        <f t="shared" si="1892"/>
        <v>0</v>
      </c>
      <c r="AA5394" s="22">
        <f t="shared" si="1893"/>
        <v>0</v>
      </c>
      <c r="AB5394">
        <f t="shared" si="1894"/>
        <v>0</v>
      </c>
      <c r="AC5394" s="22">
        <f t="shared" si="1895"/>
        <v>0</v>
      </c>
      <c r="AD5394" s="22">
        <f t="shared" si="1896"/>
        <v>0</v>
      </c>
    </row>
    <row r="5395" spans="3:30" x14ac:dyDescent="0.25">
      <c r="D5395" s="1">
        <v>0.625</v>
      </c>
      <c r="E5395">
        <v>12716</v>
      </c>
      <c r="F5395">
        <v>12734</v>
      </c>
      <c r="G5395">
        <v>12713</v>
      </c>
      <c r="H5395">
        <v>12730</v>
      </c>
      <c r="J5395">
        <v>14</v>
      </c>
      <c r="K5395">
        <f t="shared" si="1897"/>
        <v>43</v>
      </c>
      <c r="L5395">
        <v>21</v>
      </c>
      <c r="W5395">
        <f t="shared" si="1889"/>
        <v>0</v>
      </c>
      <c r="X5395">
        <f t="shared" si="1890"/>
        <v>14</v>
      </c>
      <c r="Y5395">
        <f t="shared" si="1891"/>
        <v>0</v>
      </c>
      <c r="Z5395" s="22">
        <f t="shared" si="1892"/>
        <v>0</v>
      </c>
      <c r="AA5395" s="22">
        <f t="shared" si="1893"/>
        <v>0</v>
      </c>
      <c r="AB5395">
        <f t="shared" si="1894"/>
        <v>0</v>
      </c>
      <c r="AC5395" s="22">
        <f t="shared" si="1895"/>
        <v>0</v>
      </c>
      <c r="AD5395" s="22">
        <f t="shared" si="1896"/>
        <v>0</v>
      </c>
    </row>
    <row r="5396" spans="3:30" x14ac:dyDescent="0.25">
      <c r="D5396" s="1">
        <v>0.66666666666666663</v>
      </c>
      <c r="E5396">
        <v>12730</v>
      </c>
      <c r="F5396">
        <v>12733</v>
      </c>
      <c r="G5396">
        <v>12699</v>
      </c>
      <c r="H5396">
        <v>12710</v>
      </c>
      <c r="J5396">
        <v>-20</v>
      </c>
      <c r="K5396">
        <f t="shared" si="1897"/>
        <v>21</v>
      </c>
      <c r="L5396">
        <v>34</v>
      </c>
      <c r="W5396">
        <f t="shared" si="1889"/>
        <v>0</v>
      </c>
      <c r="X5396">
        <f t="shared" si="1890"/>
        <v>20</v>
      </c>
      <c r="Y5396">
        <f t="shared" si="1891"/>
        <v>0</v>
      </c>
      <c r="Z5396" s="22">
        <f t="shared" si="1892"/>
        <v>0</v>
      </c>
      <c r="AA5396" s="22">
        <f t="shared" si="1893"/>
        <v>0</v>
      </c>
      <c r="AB5396">
        <f t="shared" si="1894"/>
        <v>0</v>
      </c>
      <c r="AC5396" s="22">
        <f t="shared" si="1895"/>
        <v>0</v>
      </c>
      <c r="AD5396" s="22">
        <f t="shared" si="1896"/>
        <v>0</v>
      </c>
    </row>
    <row r="5397" spans="3:30" x14ac:dyDescent="0.25">
      <c r="D5397" s="1">
        <v>0.70833333333333337</v>
      </c>
      <c r="E5397">
        <v>12710</v>
      </c>
      <c r="F5397">
        <v>12719</v>
      </c>
      <c r="G5397">
        <v>12664</v>
      </c>
      <c r="H5397">
        <v>12688</v>
      </c>
      <c r="J5397">
        <v>-22</v>
      </c>
      <c r="K5397">
        <f t="shared" si="1897"/>
        <v>7</v>
      </c>
      <c r="L5397">
        <v>55</v>
      </c>
      <c r="W5397">
        <f t="shared" si="1889"/>
        <v>0</v>
      </c>
      <c r="X5397">
        <f t="shared" si="1890"/>
        <v>22</v>
      </c>
      <c r="Y5397">
        <f t="shared" si="1891"/>
        <v>0</v>
      </c>
      <c r="Z5397" s="22">
        <f t="shared" si="1892"/>
        <v>0</v>
      </c>
      <c r="AA5397" s="22">
        <f t="shared" si="1893"/>
        <v>0</v>
      </c>
      <c r="AB5397">
        <f t="shared" si="1894"/>
        <v>0</v>
      </c>
      <c r="AC5397" s="22">
        <f t="shared" si="1895"/>
        <v>0</v>
      </c>
      <c r="AD5397" s="22">
        <f t="shared" si="1896"/>
        <v>0</v>
      </c>
    </row>
    <row r="5398" spans="3:30" x14ac:dyDescent="0.25">
      <c r="D5398" s="1">
        <v>0.75</v>
      </c>
      <c r="E5398">
        <v>12688</v>
      </c>
      <c r="F5398">
        <v>12702</v>
      </c>
      <c r="G5398">
        <v>12659</v>
      </c>
      <c r="H5398">
        <v>12674</v>
      </c>
      <c r="J5398">
        <v>-14</v>
      </c>
      <c r="K5398">
        <f t="shared" si="1897"/>
        <v>-8</v>
      </c>
      <c r="L5398">
        <v>43</v>
      </c>
      <c r="W5398">
        <f t="shared" si="1889"/>
        <v>0</v>
      </c>
      <c r="X5398">
        <f t="shared" si="1890"/>
        <v>14</v>
      </c>
      <c r="Y5398">
        <f t="shared" si="1891"/>
        <v>0</v>
      </c>
      <c r="Z5398" s="22">
        <f t="shared" si="1892"/>
        <v>0</v>
      </c>
      <c r="AA5398" s="22">
        <f t="shared" si="1893"/>
        <v>0</v>
      </c>
      <c r="AB5398">
        <f t="shared" si="1894"/>
        <v>0</v>
      </c>
      <c r="AC5398" s="22">
        <f t="shared" si="1895"/>
        <v>0</v>
      </c>
      <c r="AD5398" s="22">
        <f t="shared" si="1896"/>
        <v>0</v>
      </c>
    </row>
    <row r="5399" spans="3:30" x14ac:dyDescent="0.25">
      <c r="D5399" s="1">
        <v>0.79166666666666663</v>
      </c>
      <c r="E5399">
        <v>12674</v>
      </c>
      <c r="F5399">
        <v>12674</v>
      </c>
      <c r="G5399">
        <v>12641</v>
      </c>
      <c r="H5399">
        <v>12659</v>
      </c>
      <c r="J5399">
        <v>-15</v>
      </c>
      <c r="K5399">
        <f t="shared" si="1897"/>
        <v>0</v>
      </c>
      <c r="L5399">
        <v>33</v>
      </c>
      <c r="W5399">
        <f t="shared" si="1889"/>
        <v>0</v>
      </c>
      <c r="X5399">
        <f t="shared" si="1890"/>
        <v>15</v>
      </c>
      <c r="Y5399">
        <f t="shared" si="1891"/>
        <v>0</v>
      </c>
      <c r="Z5399" s="22">
        <f t="shared" si="1892"/>
        <v>0</v>
      </c>
      <c r="AA5399" s="22">
        <f t="shared" si="1893"/>
        <v>0</v>
      </c>
      <c r="AB5399">
        <f t="shared" si="1894"/>
        <v>0</v>
      </c>
      <c r="AC5399" s="22">
        <f t="shared" si="1895"/>
        <v>0</v>
      </c>
      <c r="AD5399" s="22">
        <f t="shared" si="1896"/>
        <v>0</v>
      </c>
    </row>
    <row r="5400" spans="3:30" x14ac:dyDescent="0.25">
      <c r="D5400" s="1">
        <v>0.83333333333333337</v>
      </c>
      <c r="E5400">
        <v>12659</v>
      </c>
      <c r="F5400">
        <v>12672</v>
      </c>
      <c r="G5400">
        <v>12655</v>
      </c>
      <c r="H5400">
        <v>12667</v>
      </c>
      <c r="J5400">
        <v>8</v>
      </c>
      <c r="K5400">
        <f t="shared" si="1897"/>
        <v>14</v>
      </c>
      <c r="L5400">
        <v>17</v>
      </c>
      <c r="W5400">
        <f t="shared" si="1889"/>
        <v>0</v>
      </c>
      <c r="X5400">
        <f t="shared" si="1890"/>
        <v>8</v>
      </c>
      <c r="Y5400">
        <f t="shared" si="1891"/>
        <v>0</v>
      </c>
      <c r="Z5400" s="22">
        <f t="shared" si="1892"/>
        <v>0</v>
      </c>
      <c r="AA5400" s="22">
        <f t="shared" si="1893"/>
        <v>0</v>
      </c>
      <c r="AB5400">
        <f t="shared" si="1894"/>
        <v>0</v>
      </c>
      <c r="AC5400" s="22">
        <f t="shared" si="1895"/>
        <v>0</v>
      </c>
      <c r="AD5400" s="22">
        <f t="shared" si="1896"/>
        <v>0</v>
      </c>
    </row>
    <row r="5401" spans="3:30" x14ac:dyDescent="0.25">
      <c r="D5401" s="1">
        <v>0.875</v>
      </c>
      <c r="E5401">
        <v>12668</v>
      </c>
      <c r="F5401">
        <v>12686</v>
      </c>
      <c r="G5401">
        <v>12666</v>
      </c>
      <c r="H5401">
        <v>12682</v>
      </c>
      <c r="J5401">
        <v>14</v>
      </c>
      <c r="K5401">
        <f t="shared" si="1897"/>
        <v>25</v>
      </c>
      <c r="L5401">
        <v>20</v>
      </c>
      <c r="W5401">
        <f t="shared" si="1889"/>
        <v>0</v>
      </c>
      <c r="X5401">
        <f t="shared" si="1890"/>
        <v>14</v>
      </c>
      <c r="Y5401">
        <f t="shared" si="1891"/>
        <v>0</v>
      </c>
      <c r="Z5401" s="22">
        <f t="shared" si="1892"/>
        <v>0</v>
      </c>
      <c r="AA5401" s="22">
        <f t="shared" si="1893"/>
        <v>0</v>
      </c>
      <c r="AB5401">
        <f t="shared" si="1894"/>
        <v>0</v>
      </c>
      <c r="AC5401" s="22">
        <f t="shared" si="1895"/>
        <v>0</v>
      </c>
      <c r="AD5401" s="22">
        <f t="shared" si="1896"/>
        <v>0</v>
      </c>
    </row>
    <row r="5402" spans="3:30" x14ac:dyDescent="0.25">
      <c r="D5402" s="2">
        <v>0.91666666666666663</v>
      </c>
      <c r="E5402">
        <v>12682</v>
      </c>
      <c r="F5402">
        <v>12701</v>
      </c>
      <c r="G5402">
        <v>12678</v>
      </c>
      <c r="H5402">
        <v>12693</v>
      </c>
      <c r="J5402">
        <v>11</v>
      </c>
      <c r="K5402">
        <f t="shared" si="1897"/>
        <v>25</v>
      </c>
      <c r="L5402">
        <v>23</v>
      </c>
      <c r="W5402">
        <f t="shared" si="1889"/>
        <v>0</v>
      </c>
      <c r="X5402">
        <f t="shared" si="1890"/>
        <v>11</v>
      </c>
      <c r="Y5402">
        <f t="shared" si="1891"/>
        <v>0</v>
      </c>
      <c r="Z5402" s="22">
        <f t="shared" si="1892"/>
        <v>0</v>
      </c>
      <c r="AA5402" s="22">
        <f t="shared" si="1893"/>
        <v>0</v>
      </c>
      <c r="AB5402">
        <f t="shared" si="1894"/>
        <v>0</v>
      </c>
      <c r="AC5402" s="22">
        <f t="shared" si="1895"/>
        <v>0</v>
      </c>
      <c r="AD5402" s="22">
        <f t="shared" si="1896"/>
        <v>0</v>
      </c>
    </row>
    <row r="5403" spans="3:30" hidden="1" x14ac:dyDescent="0.25">
      <c r="D5403" s="1">
        <v>0.95833333333333337</v>
      </c>
      <c r="E5403">
        <v>12694</v>
      </c>
      <c r="F5403">
        <v>12694</v>
      </c>
      <c r="G5403">
        <v>12684</v>
      </c>
      <c r="H5403">
        <v>12691</v>
      </c>
      <c r="Z5403"/>
      <c r="AA5403"/>
      <c r="AC5403"/>
      <c r="AD5403"/>
    </row>
    <row r="5404" spans="3:30" hidden="1" x14ac:dyDescent="0.25">
      <c r="D5404" s="1">
        <v>4.1666666666666664E-2</v>
      </c>
      <c r="E5404">
        <v>12689</v>
      </c>
      <c r="F5404">
        <v>12691</v>
      </c>
      <c r="G5404">
        <v>12686</v>
      </c>
      <c r="H5404">
        <v>12688</v>
      </c>
      <c r="Z5404"/>
      <c r="AA5404"/>
      <c r="AC5404"/>
      <c r="AD5404"/>
    </row>
    <row r="5405" spans="3:30" hidden="1" x14ac:dyDescent="0.25">
      <c r="D5405" s="1">
        <v>8.3333333333333329E-2</v>
      </c>
      <c r="E5405">
        <v>12688</v>
      </c>
      <c r="F5405">
        <v>12691</v>
      </c>
      <c r="G5405">
        <v>12682</v>
      </c>
      <c r="H5405">
        <v>12690</v>
      </c>
      <c r="Z5405"/>
      <c r="AA5405"/>
      <c r="AC5405"/>
      <c r="AD5405"/>
    </row>
    <row r="5406" spans="3:30" hidden="1" x14ac:dyDescent="0.25">
      <c r="D5406" s="1">
        <v>0.125</v>
      </c>
      <c r="E5406">
        <v>12691</v>
      </c>
      <c r="F5406">
        <v>12692</v>
      </c>
      <c r="G5406">
        <v>12684</v>
      </c>
      <c r="H5406">
        <v>12687</v>
      </c>
      <c r="Z5406"/>
      <c r="AA5406"/>
      <c r="AC5406"/>
      <c r="AD5406"/>
    </row>
    <row r="5407" spans="3:30" hidden="1" x14ac:dyDescent="0.25">
      <c r="D5407" s="1">
        <v>0.16666666666666666</v>
      </c>
      <c r="E5407">
        <v>12687</v>
      </c>
      <c r="F5407">
        <v>12690</v>
      </c>
      <c r="G5407">
        <v>12686</v>
      </c>
      <c r="H5407">
        <v>12690</v>
      </c>
      <c r="Z5407"/>
      <c r="AA5407"/>
      <c r="AC5407"/>
      <c r="AD5407"/>
    </row>
    <row r="5408" spans="3:30" hidden="1" x14ac:dyDescent="0.25">
      <c r="D5408" s="1">
        <v>0.20833333333333334</v>
      </c>
      <c r="E5408">
        <v>12689</v>
      </c>
      <c r="F5408">
        <v>12696</v>
      </c>
      <c r="G5408">
        <v>12689</v>
      </c>
      <c r="H5408">
        <v>12695</v>
      </c>
      <c r="Z5408"/>
      <c r="AA5408"/>
      <c r="AC5408"/>
      <c r="AD5408"/>
    </row>
    <row r="5409" spans="3:30" hidden="1" x14ac:dyDescent="0.25">
      <c r="D5409" s="1">
        <v>0.25</v>
      </c>
      <c r="E5409">
        <v>12695</v>
      </c>
      <c r="F5409">
        <v>12709</v>
      </c>
      <c r="G5409">
        <v>12695</v>
      </c>
      <c r="H5409">
        <v>12705</v>
      </c>
      <c r="Z5409"/>
      <c r="AA5409"/>
      <c r="AC5409"/>
      <c r="AD5409"/>
    </row>
    <row r="5410" spans="3:30" hidden="1" x14ac:dyDescent="0.25">
      <c r="D5410" s="1">
        <v>0.29166666666666669</v>
      </c>
      <c r="E5410">
        <v>12705</v>
      </c>
      <c r="F5410">
        <v>12706</v>
      </c>
      <c r="G5410">
        <v>12699</v>
      </c>
      <c r="H5410">
        <v>12703</v>
      </c>
      <c r="Z5410"/>
      <c r="AA5410"/>
      <c r="AC5410"/>
      <c r="AD5410"/>
    </row>
    <row r="5411" spans="3:30" x14ac:dyDescent="0.25">
      <c r="D5411" s="2">
        <v>0.33333333333333331</v>
      </c>
      <c r="E5411">
        <v>12702</v>
      </c>
      <c r="F5411">
        <v>12703</v>
      </c>
      <c r="G5411">
        <v>12693</v>
      </c>
      <c r="H5411">
        <v>12695</v>
      </c>
      <c r="J5411">
        <v>-7</v>
      </c>
      <c r="K5411">
        <v>0</v>
      </c>
      <c r="L5411">
        <v>10</v>
      </c>
      <c r="M5411">
        <v>25</v>
      </c>
      <c r="R5411">
        <f>MAX(F5409:F5425)</f>
        <v>12743</v>
      </c>
      <c r="W5411">
        <f t="shared" ref="W5411:W5425" si="1898">ABS(M5411)</f>
        <v>25</v>
      </c>
      <c r="X5411">
        <f t="shared" ref="X5411:X5425" si="1899">ABS(J5411)</f>
        <v>7</v>
      </c>
      <c r="Y5411">
        <f t="shared" ref="Y5411:Y5425" si="1900">IF(R5411&lt;1000,ABS(R5411),0)</f>
        <v>0</v>
      </c>
      <c r="Z5411" s="22">
        <f t="shared" ref="Z5411:Z5425" si="1901">IF(N5411=1,0,ABS(N5411))</f>
        <v>0</v>
      </c>
      <c r="AA5411" s="22">
        <f t="shared" ref="AA5411:AA5425" si="1902">ABS(O5411)</f>
        <v>0</v>
      </c>
      <c r="AB5411">
        <f t="shared" ref="AB5411:AB5425" si="1903">IF(N5411=1,1,0)</f>
        <v>0</v>
      </c>
      <c r="AC5411" s="22">
        <f t="shared" ref="AC5411:AC5425" si="1904">IF(N5411=1,ABS(N5412),0)</f>
        <v>0</v>
      </c>
      <c r="AD5411" s="22">
        <f t="shared" ref="AD5411:AD5425" si="1905">IF(N5411=1,0,ABS(O5412))</f>
        <v>0.16363636363636364</v>
      </c>
    </row>
    <row r="5412" spans="3:30" x14ac:dyDescent="0.25">
      <c r="D5412" s="2">
        <v>0.375</v>
      </c>
      <c r="E5412">
        <v>12696</v>
      </c>
      <c r="F5412">
        <v>12697</v>
      </c>
      <c r="G5412">
        <v>12681</v>
      </c>
      <c r="H5412">
        <v>12683</v>
      </c>
      <c r="J5412">
        <v>-13</v>
      </c>
      <c r="K5412">
        <f t="shared" ref="K5412:K5425" si="1906">K5411+J5413</f>
        <v>19</v>
      </c>
      <c r="L5412">
        <v>16</v>
      </c>
      <c r="N5412">
        <v>-0.11818181818181818</v>
      </c>
      <c r="O5412">
        <v>-0.16363636363636364</v>
      </c>
      <c r="P5412">
        <f>J5417/R5390</f>
        <v>-0.16363636363636364</v>
      </c>
      <c r="R5412">
        <f>MIN(G5409:G5425)</f>
        <v>12674</v>
      </c>
      <c r="W5412">
        <f t="shared" si="1898"/>
        <v>0</v>
      </c>
      <c r="X5412">
        <f t="shared" si="1899"/>
        <v>13</v>
      </c>
      <c r="Y5412">
        <f t="shared" si="1900"/>
        <v>0</v>
      </c>
      <c r="Z5412" s="22">
        <f t="shared" si="1901"/>
        <v>0.11818181818181818</v>
      </c>
      <c r="AA5412" s="22">
        <f t="shared" si="1902"/>
        <v>0.16363636363636364</v>
      </c>
      <c r="AB5412">
        <f t="shared" si="1903"/>
        <v>0</v>
      </c>
      <c r="AC5412" s="22">
        <f t="shared" si="1904"/>
        <v>0</v>
      </c>
      <c r="AD5412" s="22">
        <f t="shared" si="1905"/>
        <v>0</v>
      </c>
    </row>
    <row r="5413" spans="3:30" x14ac:dyDescent="0.25">
      <c r="D5413" s="1">
        <v>0.41666666666666669</v>
      </c>
      <c r="E5413">
        <v>12685</v>
      </c>
      <c r="F5413">
        <v>12726</v>
      </c>
      <c r="G5413">
        <v>12674</v>
      </c>
      <c r="H5413">
        <v>12704</v>
      </c>
      <c r="J5413">
        <v>19</v>
      </c>
      <c r="K5413">
        <f t="shared" si="1906"/>
        <v>28</v>
      </c>
      <c r="L5413">
        <v>52</v>
      </c>
      <c r="R5413">
        <f>R5411-R5412</f>
        <v>69</v>
      </c>
      <c r="W5413">
        <f t="shared" si="1898"/>
        <v>0</v>
      </c>
      <c r="X5413">
        <f t="shared" si="1899"/>
        <v>19</v>
      </c>
      <c r="Y5413">
        <f t="shared" si="1900"/>
        <v>69</v>
      </c>
      <c r="Z5413" s="22">
        <f t="shared" si="1901"/>
        <v>0</v>
      </c>
      <c r="AA5413" s="22">
        <f t="shared" si="1902"/>
        <v>0</v>
      </c>
      <c r="AB5413">
        <f t="shared" si="1903"/>
        <v>0</v>
      </c>
      <c r="AC5413" s="22">
        <f t="shared" si="1904"/>
        <v>0</v>
      </c>
      <c r="AD5413" s="22">
        <f t="shared" si="1905"/>
        <v>0</v>
      </c>
    </row>
    <row r="5414" spans="3:30" x14ac:dyDescent="0.25">
      <c r="D5414" s="1">
        <v>0.45833333333333331</v>
      </c>
      <c r="E5414">
        <v>12704</v>
      </c>
      <c r="F5414">
        <v>12726</v>
      </c>
      <c r="G5414">
        <v>12690</v>
      </c>
      <c r="H5414">
        <v>12713</v>
      </c>
      <c r="J5414">
        <v>9</v>
      </c>
      <c r="K5414">
        <f t="shared" si="1906"/>
        <v>35</v>
      </c>
      <c r="L5414">
        <v>36</v>
      </c>
      <c r="W5414">
        <f t="shared" si="1898"/>
        <v>0</v>
      </c>
      <c r="X5414">
        <f t="shared" si="1899"/>
        <v>9</v>
      </c>
      <c r="Y5414">
        <f t="shared" si="1900"/>
        <v>0</v>
      </c>
      <c r="Z5414" s="22">
        <f t="shared" si="1901"/>
        <v>0</v>
      </c>
      <c r="AA5414" s="22">
        <f t="shared" si="1902"/>
        <v>0</v>
      </c>
      <c r="AB5414">
        <f t="shared" si="1903"/>
        <v>0</v>
      </c>
      <c r="AC5414" s="22">
        <f t="shared" si="1904"/>
        <v>0</v>
      </c>
      <c r="AD5414" s="22">
        <f t="shared" si="1905"/>
        <v>0</v>
      </c>
    </row>
    <row r="5415" spans="3:30" x14ac:dyDescent="0.25">
      <c r="D5415" s="1">
        <v>0.5</v>
      </c>
      <c r="E5415">
        <v>12712</v>
      </c>
      <c r="F5415">
        <v>12720</v>
      </c>
      <c r="G5415">
        <v>12705</v>
      </c>
      <c r="H5415">
        <v>12719</v>
      </c>
      <c r="J5415">
        <v>7</v>
      </c>
      <c r="K5415">
        <f t="shared" si="1906"/>
        <v>50</v>
      </c>
      <c r="L5415">
        <v>15</v>
      </c>
      <c r="W5415">
        <f t="shared" si="1898"/>
        <v>0</v>
      </c>
      <c r="X5415">
        <f t="shared" si="1899"/>
        <v>7</v>
      </c>
      <c r="Y5415">
        <f t="shared" si="1900"/>
        <v>0</v>
      </c>
      <c r="Z5415" s="22">
        <f t="shared" si="1901"/>
        <v>0</v>
      </c>
      <c r="AA5415" s="22">
        <f t="shared" si="1902"/>
        <v>0</v>
      </c>
      <c r="AB5415">
        <f t="shared" si="1903"/>
        <v>0</v>
      </c>
      <c r="AC5415" s="22">
        <f t="shared" si="1904"/>
        <v>0</v>
      </c>
      <c r="AD5415" s="22">
        <f t="shared" si="1905"/>
        <v>0</v>
      </c>
    </row>
    <row r="5416" spans="3:30" x14ac:dyDescent="0.25">
      <c r="C5416">
        <v>1</v>
      </c>
      <c r="D5416" s="1">
        <v>0.54166666666666663</v>
      </c>
      <c r="E5416">
        <v>12719</v>
      </c>
      <c r="F5416">
        <v>12742</v>
      </c>
      <c r="G5416">
        <v>12717</v>
      </c>
      <c r="H5416">
        <v>12734</v>
      </c>
      <c r="J5416">
        <v>15</v>
      </c>
      <c r="K5416">
        <f t="shared" si="1906"/>
        <v>32</v>
      </c>
      <c r="L5416">
        <v>25</v>
      </c>
      <c r="W5416">
        <f t="shared" si="1898"/>
        <v>0</v>
      </c>
      <c r="X5416">
        <f t="shared" si="1899"/>
        <v>15</v>
      </c>
      <c r="Y5416">
        <f t="shared" si="1900"/>
        <v>0</v>
      </c>
      <c r="Z5416" s="22">
        <f t="shared" si="1901"/>
        <v>0</v>
      </c>
      <c r="AA5416" s="22">
        <f t="shared" si="1902"/>
        <v>0</v>
      </c>
      <c r="AB5416">
        <f t="shared" si="1903"/>
        <v>0</v>
      </c>
      <c r="AC5416" s="22">
        <f t="shared" si="1904"/>
        <v>0</v>
      </c>
      <c r="AD5416" s="22">
        <f t="shared" si="1905"/>
        <v>0</v>
      </c>
    </row>
    <row r="5417" spans="3:30" x14ac:dyDescent="0.25">
      <c r="D5417" s="1">
        <v>0.58333333333333337</v>
      </c>
      <c r="E5417">
        <v>12734</v>
      </c>
      <c r="F5417">
        <v>12743</v>
      </c>
      <c r="G5417">
        <v>12706</v>
      </c>
      <c r="H5417">
        <v>12716</v>
      </c>
      <c r="J5417">
        <v>-18</v>
      </c>
      <c r="K5417">
        <f t="shared" si="1906"/>
        <v>28</v>
      </c>
      <c r="L5417">
        <v>37</v>
      </c>
      <c r="W5417">
        <f t="shared" si="1898"/>
        <v>0</v>
      </c>
      <c r="X5417">
        <f t="shared" si="1899"/>
        <v>18</v>
      </c>
      <c r="Y5417">
        <f t="shared" si="1900"/>
        <v>0</v>
      </c>
      <c r="Z5417" s="22">
        <f t="shared" si="1901"/>
        <v>0</v>
      </c>
      <c r="AA5417" s="22">
        <f t="shared" si="1902"/>
        <v>0</v>
      </c>
      <c r="AB5417">
        <f t="shared" si="1903"/>
        <v>0</v>
      </c>
      <c r="AC5417" s="22">
        <f t="shared" si="1904"/>
        <v>0</v>
      </c>
      <c r="AD5417" s="22">
        <f t="shared" si="1905"/>
        <v>0</v>
      </c>
    </row>
    <row r="5418" spans="3:30" x14ac:dyDescent="0.25">
      <c r="D5418" s="1">
        <v>0.625</v>
      </c>
      <c r="E5418">
        <v>12716</v>
      </c>
      <c r="F5418">
        <v>12727</v>
      </c>
      <c r="G5418">
        <v>12701</v>
      </c>
      <c r="H5418">
        <v>12712</v>
      </c>
      <c r="J5418">
        <v>-4</v>
      </c>
      <c r="K5418">
        <f t="shared" si="1906"/>
        <v>23</v>
      </c>
      <c r="L5418">
        <v>26</v>
      </c>
      <c r="W5418">
        <f t="shared" si="1898"/>
        <v>0</v>
      </c>
      <c r="X5418">
        <f t="shared" si="1899"/>
        <v>4</v>
      </c>
      <c r="Y5418">
        <f t="shared" si="1900"/>
        <v>0</v>
      </c>
      <c r="Z5418" s="22">
        <f t="shared" si="1901"/>
        <v>0</v>
      </c>
      <c r="AA5418" s="22">
        <f t="shared" si="1902"/>
        <v>0</v>
      </c>
      <c r="AB5418">
        <f t="shared" si="1903"/>
        <v>0</v>
      </c>
      <c r="AC5418" s="22">
        <f t="shared" si="1904"/>
        <v>0</v>
      </c>
      <c r="AD5418" s="22">
        <f t="shared" si="1905"/>
        <v>0</v>
      </c>
    </row>
    <row r="5419" spans="3:30" x14ac:dyDescent="0.25">
      <c r="D5419" s="1">
        <v>0.66666666666666663</v>
      </c>
      <c r="E5419">
        <v>12711</v>
      </c>
      <c r="F5419">
        <v>12722</v>
      </c>
      <c r="G5419">
        <v>12691</v>
      </c>
      <c r="H5419">
        <v>12706</v>
      </c>
      <c r="J5419">
        <v>-5</v>
      </c>
      <c r="K5419">
        <f t="shared" si="1906"/>
        <v>17</v>
      </c>
      <c r="L5419">
        <v>31</v>
      </c>
      <c r="W5419">
        <f t="shared" si="1898"/>
        <v>0</v>
      </c>
      <c r="X5419">
        <f t="shared" si="1899"/>
        <v>5</v>
      </c>
      <c r="Y5419">
        <f t="shared" si="1900"/>
        <v>0</v>
      </c>
      <c r="Z5419" s="22">
        <f t="shared" si="1901"/>
        <v>0</v>
      </c>
      <c r="AA5419" s="22">
        <f t="shared" si="1902"/>
        <v>0</v>
      </c>
      <c r="AB5419">
        <f t="shared" si="1903"/>
        <v>0</v>
      </c>
      <c r="AC5419" s="22">
        <f t="shared" si="1904"/>
        <v>0</v>
      </c>
      <c r="AD5419" s="22">
        <f t="shared" si="1905"/>
        <v>0</v>
      </c>
    </row>
    <row r="5420" spans="3:30" x14ac:dyDescent="0.25">
      <c r="D5420" s="1">
        <v>0.70833333333333337</v>
      </c>
      <c r="E5420">
        <v>12706</v>
      </c>
      <c r="F5420">
        <v>12735</v>
      </c>
      <c r="G5420">
        <v>12691</v>
      </c>
      <c r="H5420">
        <v>12700</v>
      </c>
      <c r="J5420">
        <v>-6</v>
      </c>
      <c r="K5420">
        <f t="shared" si="1906"/>
        <v>28</v>
      </c>
      <c r="L5420">
        <v>44</v>
      </c>
      <c r="W5420">
        <f t="shared" si="1898"/>
        <v>0</v>
      </c>
      <c r="X5420">
        <f t="shared" si="1899"/>
        <v>6</v>
      </c>
      <c r="Y5420">
        <f t="shared" si="1900"/>
        <v>0</v>
      </c>
      <c r="Z5420" s="22">
        <f t="shared" si="1901"/>
        <v>0</v>
      </c>
      <c r="AA5420" s="22">
        <f t="shared" si="1902"/>
        <v>0</v>
      </c>
      <c r="AB5420">
        <f t="shared" si="1903"/>
        <v>0</v>
      </c>
      <c r="AC5420" s="22">
        <f t="shared" si="1904"/>
        <v>0</v>
      </c>
      <c r="AD5420" s="22">
        <f t="shared" si="1905"/>
        <v>0</v>
      </c>
    </row>
    <row r="5421" spans="3:30" x14ac:dyDescent="0.25">
      <c r="D5421" s="1">
        <v>0.75</v>
      </c>
      <c r="E5421">
        <v>12699</v>
      </c>
      <c r="F5421">
        <v>12723</v>
      </c>
      <c r="G5421">
        <v>12697</v>
      </c>
      <c r="H5421">
        <v>12710</v>
      </c>
      <c r="J5421">
        <v>11</v>
      </c>
      <c r="K5421">
        <f t="shared" si="1906"/>
        <v>47</v>
      </c>
      <c r="L5421">
        <v>26</v>
      </c>
      <c r="W5421">
        <f t="shared" si="1898"/>
        <v>0</v>
      </c>
      <c r="X5421">
        <f t="shared" si="1899"/>
        <v>11</v>
      </c>
      <c r="Y5421">
        <f t="shared" si="1900"/>
        <v>0</v>
      </c>
      <c r="Z5421" s="22">
        <f t="shared" si="1901"/>
        <v>0</v>
      </c>
      <c r="AA5421" s="22">
        <f t="shared" si="1902"/>
        <v>0</v>
      </c>
      <c r="AB5421">
        <f t="shared" si="1903"/>
        <v>0</v>
      </c>
      <c r="AC5421" s="22">
        <f t="shared" si="1904"/>
        <v>0</v>
      </c>
      <c r="AD5421" s="22">
        <f t="shared" si="1905"/>
        <v>0</v>
      </c>
    </row>
    <row r="5422" spans="3:30" x14ac:dyDescent="0.25">
      <c r="D5422" s="1">
        <v>0.79166666666666663</v>
      </c>
      <c r="E5422">
        <v>12710</v>
      </c>
      <c r="F5422">
        <v>12732</v>
      </c>
      <c r="G5422">
        <v>12707</v>
      </c>
      <c r="H5422">
        <v>12729</v>
      </c>
      <c r="J5422">
        <v>19</v>
      </c>
      <c r="K5422">
        <f t="shared" si="1906"/>
        <v>48</v>
      </c>
      <c r="L5422">
        <v>25</v>
      </c>
      <c r="W5422">
        <f t="shared" si="1898"/>
        <v>0</v>
      </c>
      <c r="X5422">
        <f t="shared" si="1899"/>
        <v>19</v>
      </c>
      <c r="Y5422">
        <f t="shared" si="1900"/>
        <v>0</v>
      </c>
      <c r="Z5422" s="22">
        <f t="shared" si="1901"/>
        <v>0</v>
      </c>
      <c r="AA5422" s="22">
        <f t="shared" si="1902"/>
        <v>0</v>
      </c>
      <c r="AB5422">
        <f t="shared" si="1903"/>
        <v>0</v>
      </c>
      <c r="AC5422" s="22">
        <f t="shared" si="1904"/>
        <v>0</v>
      </c>
      <c r="AD5422" s="22">
        <f t="shared" si="1905"/>
        <v>0</v>
      </c>
    </row>
    <row r="5423" spans="3:30" x14ac:dyDescent="0.25">
      <c r="D5423" s="1">
        <v>0.83333333333333337</v>
      </c>
      <c r="E5423">
        <v>12729</v>
      </c>
      <c r="F5423">
        <v>12733</v>
      </c>
      <c r="G5423">
        <v>12717</v>
      </c>
      <c r="H5423">
        <v>12730</v>
      </c>
      <c r="J5423">
        <v>1</v>
      </c>
      <c r="K5423">
        <f t="shared" si="1906"/>
        <v>29</v>
      </c>
      <c r="L5423">
        <v>16</v>
      </c>
      <c r="W5423">
        <f t="shared" si="1898"/>
        <v>0</v>
      </c>
      <c r="X5423">
        <f t="shared" si="1899"/>
        <v>1</v>
      </c>
      <c r="Y5423">
        <f t="shared" si="1900"/>
        <v>0</v>
      </c>
      <c r="Z5423" s="22">
        <f t="shared" si="1901"/>
        <v>0</v>
      </c>
      <c r="AA5423" s="22">
        <f t="shared" si="1902"/>
        <v>0</v>
      </c>
      <c r="AB5423">
        <f t="shared" si="1903"/>
        <v>0</v>
      </c>
      <c r="AC5423" s="22">
        <f t="shared" si="1904"/>
        <v>0</v>
      </c>
      <c r="AD5423" s="22">
        <f t="shared" si="1905"/>
        <v>0</v>
      </c>
    </row>
    <row r="5424" spans="3:30" x14ac:dyDescent="0.25">
      <c r="D5424" s="1">
        <v>0.875</v>
      </c>
      <c r="E5424">
        <v>12731</v>
      </c>
      <c r="F5424">
        <v>12731</v>
      </c>
      <c r="G5424">
        <v>12707</v>
      </c>
      <c r="H5424">
        <v>12712</v>
      </c>
      <c r="J5424">
        <v>-19</v>
      </c>
      <c r="K5424">
        <f t="shared" si="1906"/>
        <v>43</v>
      </c>
      <c r="L5424">
        <v>24</v>
      </c>
      <c r="W5424">
        <f t="shared" si="1898"/>
        <v>0</v>
      </c>
      <c r="X5424">
        <f t="shared" si="1899"/>
        <v>19</v>
      </c>
      <c r="Y5424">
        <f t="shared" si="1900"/>
        <v>0</v>
      </c>
      <c r="Z5424" s="22">
        <f t="shared" si="1901"/>
        <v>0</v>
      </c>
      <c r="AA5424" s="22">
        <f t="shared" si="1902"/>
        <v>0</v>
      </c>
      <c r="AB5424">
        <f t="shared" si="1903"/>
        <v>0</v>
      </c>
      <c r="AC5424" s="22">
        <f t="shared" si="1904"/>
        <v>0</v>
      </c>
      <c r="AD5424" s="22">
        <f t="shared" si="1905"/>
        <v>0</v>
      </c>
    </row>
    <row r="5425" spans="3:30" x14ac:dyDescent="0.25">
      <c r="D5425" s="2">
        <v>0.91666666666666663</v>
      </c>
      <c r="E5425">
        <v>12713</v>
      </c>
      <c r="F5425">
        <v>12730</v>
      </c>
      <c r="G5425">
        <v>12712</v>
      </c>
      <c r="H5425">
        <v>12727</v>
      </c>
      <c r="J5425">
        <v>14</v>
      </c>
      <c r="K5425">
        <f t="shared" si="1906"/>
        <v>43</v>
      </c>
      <c r="L5425">
        <v>18</v>
      </c>
      <c r="W5425">
        <f t="shared" si="1898"/>
        <v>0</v>
      </c>
      <c r="X5425">
        <f t="shared" si="1899"/>
        <v>14</v>
      </c>
      <c r="Y5425">
        <f t="shared" si="1900"/>
        <v>0</v>
      </c>
      <c r="Z5425" s="22">
        <f t="shared" si="1901"/>
        <v>0</v>
      </c>
      <c r="AA5425" s="22">
        <f t="shared" si="1902"/>
        <v>0</v>
      </c>
      <c r="AB5425">
        <f t="shared" si="1903"/>
        <v>0</v>
      </c>
      <c r="AC5425" s="22">
        <f t="shared" si="1904"/>
        <v>0</v>
      </c>
      <c r="AD5425" s="22">
        <f t="shared" si="1905"/>
        <v>0</v>
      </c>
    </row>
    <row r="5426" spans="3:30" hidden="1" x14ac:dyDescent="0.25">
      <c r="D5426" s="1">
        <v>0.95833333333333337</v>
      </c>
      <c r="E5426">
        <v>12727</v>
      </c>
      <c r="F5426">
        <v>12737</v>
      </c>
      <c r="G5426">
        <v>12719</v>
      </c>
      <c r="H5426">
        <v>12737</v>
      </c>
      <c r="Z5426"/>
      <c r="AA5426"/>
      <c r="AC5426"/>
      <c r="AD5426"/>
    </row>
    <row r="5427" spans="3:30" hidden="1" x14ac:dyDescent="0.25">
      <c r="D5427" s="1">
        <v>4.1666666666666664E-2</v>
      </c>
      <c r="E5427">
        <v>12677</v>
      </c>
      <c r="F5427">
        <v>12714</v>
      </c>
      <c r="G5427">
        <v>12677</v>
      </c>
      <c r="H5427">
        <v>12712</v>
      </c>
      <c r="Z5427"/>
      <c r="AA5427"/>
      <c r="AC5427"/>
      <c r="AD5427"/>
    </row>
    <row r="5428" spans="3:30" hidden="1" x14ac:dyDescent="0.25">
      <c r="D5428" s="1">
        <v>8.3333333333333329E-2</v>
      </c>
      <c r="E5428">
        <v>12711</v>
      </c>
      <c r="F5428">
        <v>12712</v>
      </c>
      <c r="G5428">
        <v>12697</v>
      </c>
      <c r="H5428">
        <v>12698</v>
      </c>
      <c r="Z5428"/>
      <c r="AA5428"/>
      <c r="AC5428"/>
      <c r="AD5428"/>
    </row>
    <row r="5429" spans="3:30" hidden="1" x14ac:dyDescent="0.25">
      <c r="D5429" s="1">
        <v>0.125</v>
      </c>
      <c r="E5429">
        <v>12698</v>
      </c>
      <c r="F5429">
        <v>12717</v>
      </c>
      <c r="G5429">
        <v>12696</v>
      </c>
      <c r="H5429">
        <v>12710</v>
      </c>
      <c r="Z5429"/>
      <c r="AA5429"/>
      <c r="AC5429"/>
      <c r="AD5429"/>
    </row>
    <row r="5430" spans="3:30" hidden="1" x14ac:dyDescent="0.25">
      <c r="D5430" s="1">
        <v>0.16666666666666666</v>
      </c>
      <c r="E5430">
        <v>12710</v>
      </c>
      <c r="F5430">
        <v>12736</v>
      </c>
      <c r="G5430">
        <v>12710</v>
      </c>
      <c r="H5430">
        <v>12731</v>
      </c>
      <c r="Z5430"/>
      <c r="AA5430"/>
      <c r="AC5430"/>
      <c r="AD5430"/>
    </row>
    <row r="5431" spans="3:30" hidden="1" x14ac:dyDescent="0.25">
      <c r="D5431" s="1">
        <v>0.20833333333333334</v>
      </c>
      <c r="E5431">
        <v>12731</v>
      </c>
      <c r="F5431">
        <v>12744</v>
      </c>
      <c r="G5431">
        <v>12730</v>
      </c>
      <c r="H5431">
        <v>12740</v>
      </c>
      <c r="Z5431"/>
      <c r="AA5431"/>
      <c r="AC5431"/>
      <c r="AD5431"/>
    </row>
    <row r="5432" spans="3:30" hidden="1" x14ac:dyDescent="0.25">
      <c r="D5432" s="1">
        <v>0.25</v>
      </c>
      <c r="E5432">
        <v>12738</v>
      </c>
      <c r="F5432">
        <v>12740</v>
      </c>
      <c r="G5432">
        <v>12734</v>
      </c>
      <c r="H5432">
        <v>12735</v>
      </c>
      <c r="Z5432"/>
      <c r="AA5432"/>
      <c r="AC5432"/>
      <c r="AD5432"/>
    </row>
    <row r="5433" spans="3:30" hidden="1" x14ac:dyDescent="0.25">
      <c r="D5433" s="1">
        <v>0.29166666666666669</v>
      </c>
      <c r="E5433">
        <v>12734</v>
      </c>
      <c r="F5433">
        <v>12738</v>
      </c>
      <c r="G5433">
        <v>12730</v>
      </c>
      <c r="H5433">
        <v>12737</v>
      </c>
      <c r="Z5433"/>
      <c r="AA5433"/>
      <c r="AC5433"/>
      <c r="AD5433"/>
    </row>
    <row r="5434" spans="3:30" x14ac:dyDescent="0.25">
      <c r="D5434" s="2">
        <v>0.33333333333333331</v>
      </c>
      <c r="E5434">
        <v>12738</v>
      </c>
      <c r="F5434">
        <v>12738</v>
      </c>
      <c r="G5434">
        <v>12720</v>
      </c>
      <c r="H5434">
        <v>12722</v>
      </c>
      <c r="J5434">
        <v>-16</v>
      </c>
      <c r="K5434">
        <v>0</v>
      </c>
      <c r="L5434">
        <v>18</v>
      </c>
      <c r="M5434">
        <v>36</v>
      </c>
      <c r="R5434">
        <f>MAX(F5432:F5448)</f>
        <v>12821</v>
      </c>
      <c r="W5434">
        <f t="shared" ref="W5434:W5448" si="1907">ABS(M5434)</f>
        <v>36</v>
      </c>
      <c r="X5434">
        <f t="shared" ref="X5434:X5448" si="1908">ABS(J5434)</f>
        <v>16</v>
      </c>
      <c r="Y5434">
        <f t="shared" ref="Y5434:Y5448" si="1909">IF(R5434&lt;1000,ABS(R5434),0)</f>
        <v>0</v>
      </c>
      <c r="Z5434" s="22">
        <f t="shared" ref="Z5434:Z5448" si="1910">IF(N5434=1,0,ABS(N5434))</f>
        <v>0</v>
      </c>
      <c r="AA5434" s="22">
        <f t="shared" ref="AA5434:AA5448" si="1911">ABS(O5434)</f>
        <v>0</v>
      </c>
      <c r="AB5434">
        <f t="shared" ref="AB5434:AB5448" si="1912">IF(N5434=1,1,0)</f>
        <v>0</v>
      </c>
      <c r="AC5434" s="22">
        <f t="shared" ref="AC5434:AC5448" si="1913">IF(N5434=1,ABS(N5435),0)</f>
        <v>0</v>
      </c>
      <c r="AD5434" s="22">
        <f t="shared" ref="AD5434:AD5448" si="1914">IF(N5434=1,0,ABS(O5435))</f>
        <v>0.59420289855072461</v>
      </c>
    </row>
    <row r="5435" spans="3:30" x14ac:dyDescent="0.25">
      <c r="D5435" s="2">
        <v>0.375</v>
      </c>
      <c r="E5435">
        <v>12722</v>
      </c>
      <c r="F5435">
        <v>12730</v>
      </c>
      <c r="G5435">
        <v>12699</v>
      </c>
      <c r="H5435">
        <v>12709</v>
      </c>
      <c r="J5435">
        <v>-13</v>
      </c>
      <c r="K5435">
        <f t="shared" ref="K5435:K5448" si="1915">K5434+J5436</f>
        <v>41</v>
      </c>
      <c r="L5435">
        <v>31</v>
      </c>
      <c r="N5435">
        <v>-0.18840579710144928</v>
      </c>
      <c r="O5435">
        <v>0.59420289855072461</v>
      </c>
      <c r="P5435">
        <f>J5436/R5413</f>
        <v>0.59420289855072461</v>
      </c>
      <c r="R5435">
        <f>MIN(G5432:G5448)</f>
        <v>12699</v>
      </c>
      <c r="W5435">
        <f t="shared" si="1907"/>
        <v>0</v>
      </c>
      <c r="X5435">
        <f t="shared" si="1908"/>
        <v>13</v>
      </c>
      <c r="Y5435">
        <f t="shared" si="1909"/>
        <v>0</v>
      </c>
      <c r="Z5435" s="22">
        <f t="shared" si="1910"/>
        <v>0.18840579710144928</v>
      </c>
      <c r="AA5435" s="22">
        <f t="shared" si="1911"/>
        <v>0.59420289855072461</v>
      </c>
      <c r="AB5435">
        <f t="shared" si="1912"/>
        <v>0</v>
      </c>
      <c r="AC5435" s="22">
        <f t="shared" si="1913"/>
        <v>0</v>
      </c>
      <c r="AD5435" s="22">
        <f t="shared" si="1914"/>
        <v>0</v>
      </c>
    </row>
    <row r="5436" spans="3:30" x14ac:dyDescent="0.25">
      <c r="D5436" s="1">
        <v>0.41666666666666669</v>
      </c>
      <c r="E5436">
        <v>12709</v>
      </c>
      <c r="F5436">
        <v>12821</v>
      </c>
      <c r="G5436">
        <v>12706</v>
      </c>
      <c r="H5436">
        <v>12750</v>
      </c>
      <c r="J5436">
        <v>41</v>
      </c>
      <c r="K5436">
        <f t="shared" si="1915"/>
        <v>64</v>
      </c>
      <c r="L5436">
        <v>115</v>
      </c>
      <c r="R5436">
        <f>R5434-R5435</f>
        <v>122</v>
      </c>
      <c r="W5436">
        <f t="shared" si="1907"/>
        <v>0</v>
      </c>
      <c r="X5436">
        <f t="shared" si="1908"/>
        <v>41</v>
      </c>
      <c r="Y5436">
        <f t="shared" si="1909"/>
        <v>122</v>
      </c>
      <c r="Z5436" s="22">
        <f t="shared" si="1910"/>
        <v>0</v>
      </c>
      <c r="AA5436" s="22">
        <f t="shared" si="1911"/>
        <v>0</v>
      </c>
      <c r="AB5436">
        <f t="shared" si="1912"/>
        <v>0</v>
      </c>
      <c r="AC5436" s="22">
        <f t="shared" si="1913"/>
        <v>0</v>
      </c>
      <c r="AD5436" s="22">
        <f t="shared" si="1914"/>
        <v>0</v>
      </c>
    </row>
    <row r="5437" spans="3:30" x14ac:dyDescent="0.25">
      <c r="D5437" s="1">
        <v>0.45833333333333331</v>
      </c>
      <c r="E5437">
        <v>12749</v>
      </c>
      <c r="F5437">
        <v>12789</v>
      </c>
      <c r="G5437">
        <v>12728</v>
      </c>
      <c r="H5437">
        <v>12772</v>
      </c>
      <c r="J5437">
        <v>23</v>
      </c>
      <c r="K5437">
        <f t="shared" si="1915"/>
        <v>63</v>
      </c>
      <c r="L5437">
        <v>61</v>
      </c>
      <c r="W5437">
        <f t="shared" si="1907"/>
        <v>0</v>
      </c>
      <c r="X5437">
        <f t="shared" si="1908"/>
        <v>23</v>
      </c>
      <c r="Y5437">
        <f t="shared" si="1909"/>
        <v>0</v>
      </c>
      <c r="Z5437" s="22">
        <f t="shared" si="1910"/>
        <v>0</v>
      </c>
      <c r="AA5437" s="22">
        <f t="shared" si="1911"/>
        <v>0</v>
      </c>
      <c r="AB5437">
        <f t="shared" si="1912"/>
        <v>0</v>
      </c>
      <c r="AC5437" s="22">
        <f t="shared" si="1913"/>
        <v>0</v>
      </c>
      <c r="AD5437" s="22">
        <f t="shared" si="1914"/>
        <v>0</v>
      </c>
    </row>
    <row r="5438" spans="3:30" x14ac:dyDescent="0.25">
      <c r="D5438" s="1">
        <v>0.5</v>
      </c>
      <c r="E5438">
        <v>12771</v>
      </c>
      <c r="F5438">
        <v>12786</v>
      </c>
      <c r="G5438">
        <v>12763</v>
      </c>
      <c r="H5438">
        <v>12770</v>
      </c>
      <c r="J5438">
        <v>-1</v>
      </c>
      <c r="K5438">
        <f t="shared" si="1915"/>
        <v>44</v>
      </c>
      <c r="L5438">
        <v>23</v>
      </c>
      <c r="W5438">
        <f t="shared" si="1907"/>
        <v>0</v>
      </c>
      <c r="X5438">
        <f t="shared" si="1908"/>
        <v>1</v>
      </c>
      <c r="Y5438">
        <f t="shared" si="1909"/>
        <v>0</v>
      </c>
      <c r="Z5438" s="22">
        <f t="shared" si="1910"/>
        <v>0</v>
      </c>
      <c r="AA5438" s="22">
        <f t="shared" si="1911"/>
        <v>0</v>
      </c>
      <c r="AB5438">
        <f t="shared" si="1912"/>
        <v>0</v>
      </c>
      <c r="AC5438" s="22">
        <f t="shared" si="1913"/>
        <v>0</v>
      </c>
      <c r="AD5438" s="22">
        <f t="shared" si="1914"/>
        <v>0</v>
      </c>
    </row>
    <row r="5439" spans="3:30" x14ac:dyDescent="0.25">
      <c r="C5439">
        <v>1</v>
      </c>
      <c r="D5439" s="1">
        <v>0.54166666666666663</v>
      </c>
      <c r="E5439">
        <v>12770</v>
      </c>
      <c r="F5439">
        <v>12781</v>
      </c>
      <c r="G5439">
        <v>12743</v>
      </c>
      <c r="H5439">
        <v>12751</v>
      </c>
      <c r="J5439">
        <v>-19</v>
      </c>
      <c r="K5439">
        <f t="shared" si="1915"/>
        <v>56</v>
      </c>
      <c r="L5439">
        <v>38</v>
      </c>
      <c r="W5439">
        <f t="shared" si="1907"/>
        <v>0</v>
      </c>
      <c r="X5439">
        <f t="shared" si="1908"/>
        <v>19</v>
      </c>
      <c r="Y5439">
        <f t="shared" si="1909"/>
        <v>0</v>
      </c>
      <c r="Z5439" s="22">
        <f t="shared" si="1910"/>
        <v>0</v>
      </c>
      <c r="AA5439" s="22">
        <f t="shared" si="1911"/>
        <v>0</v>
      </c>
      <c r="AB5439">
        <f t="shared" si="1912"/>
        <v>0</v>
      </c>
      <c r="AC5439" s="22">
        <f t="shared" si="1913"/>
        <v>0</v>
      </c>
      <c r="AD5439" s="22">
        <f t="shared" si="1914"/>
        <v>0</v>
      </c>
    </row>
    <row r="5440" spans="3:30" x14ac:dyDescent="0.25">
      <c r="D5440" s="1">
        <v>0.58333333333333337</v>
      </c>
      <c r="E5440">
        <v>12751</v>
      </c>
      <c r="F5440">
        <v>12765</v>
      </c>
      <c r="G5440">
        <v>12735</v>
      </c>
      <c r="H5440">
        <v>12763</v>
      </c>
      <c r="J5440">
        <v>12</v>
      </c>
      <c r="K5440">
        <f t="shared" si="1915"/>
        <v>61</v>
      </c>
      <c r="L5440">
        <v>30</v>
      </c>
      <c r="W5440">
        <f t="shared" si="1907"/>
        <v>0</v>
      </c>
      <c r="X5440">
        <f t="shared" si="1908"/>
        <v>12</v>
      </c>
      <c r="Y5440">
        <f t="shared" si="1909"/>
        <v>0</v>
      </c>
      <c r="Z5440" s="22">
        <f t="shared" si="1910"/>
        <v>0</v>
      </c>
      <c r="AA5440" s="22">
        <f t="shared" si="1911"/>
        <v>0</v>
      </c>
      <c r="AB5440">
        <f t="shared" si="1912"/>
        <v>0</v>
      </c>
      <c r="AC5440" s="22">
        <f t="shared" si="1913"/>
        <v>0</v>
      </c>
      <c r="AD5440" s="22">
        <f t="shared" si="1914"/>
        <v>0</v>
      </c>
    </row>
    <row r="5441" spans="4:30" x14ac:dyDescent="0.25">
      <c r="D5441" s="1">
        <v>0.625</v>
      </c>
      <c r="E5441">
        <v>12763</v>
      </c>
      <c r="F5441">
        <v>12775</v>
      </c>
      <c r="G5441">
        <v>12754</v>
      </c>
      <c r="H5441">
        <v>12768</v>
      </c>
      <c r="J5441">
        <v>5</v>
      </c>
      <c r="K5441">
        <f t="shared" si="1915"/>
        <v>83</v>
      </c>
      <c r="L5441">
        <v>21</v>
      </c>
      <c r="W5441">
        <f t="shared" si="1907"/>
        <v>0</v>
      </c>
      <c r="X5441">
        <f t="shared" si="1908"/>
        <v>5</v>
      </c>
      <c r="Y5441">
        <f t="shared" si="1909"/>
        <v>0</v>
      </c>
      <c r="Z5441" s="22">
        <f t="shared" si="1910"/>
        <v>0</v>
      </c>
      <c r="AA5441" s="22">
        <f t="shared" si="1911"/>
        <v>0</v>
      </c>
      <c r="AB5441">
        <f t="shared" si="1912"/>
        <v>0</v>
      </c>
      <c r="AC5441" s="22">
        <f t="shared" si="1913"/>
        <v>0</v>
      </c>
      <c r="AD5441" s="22">
        <f t="shared" si="1914"/>
        <v>0</v>
      </c>
    </row>
    <row r="5442" spans="4:30" x14ac:dyDescent="0.25">
      <c r="D5442" s="1">
        <v>0.66666666666666663</v>
      </c>
      <c r="E5442">
        <v>12768</v>
      </c>
      <c r="F5442">
        <v>12796</v>
      </c>
      <c r="G5442">
        <v>12763</v>
      </c>
      <c r="H5442">
        <v>12790</v>
      </c>
      <c r="J5442">
        <v>22</v>
      </c>
      <c r="K5442">
        <f t="shared" si="1915"/>
        <v>96</v>
      </c>
      <c r="L5442">
        <v>33</v>
      </c>
      <c r="W5442">
        <f t="shared" si="1907"/>
        <v>0</v>
      </c>
      <c r="X5442">
        <f t="shared" si="1908"/>
        <v>22</v>
      </c>
      <c r="Y5442">
        <f t="shared" si="1909"/>
        <v>0</v>
      </c>
      <c r="Z5442" s="22">
        <f t="shared" si="1910"/>
        <v>0</v>
      </c>
      <c r="AA5442" s="22">
        <f t="shared" si="1911"/>
        <v>0</v>
      </c>
      <c r="AB5442">
        <f t="shared" si="1912"/>
        <v>0</v>
      </c>
      <c r="AC5442" s="22">
        <f t="shared" si="1913"/>
        <v>0</v>
      </c>
      <c r="AD5442" s="22">
        <f t="shared" si="1914"/>
        <v>0</v>
      </c>
    </row>
    <row r="5443" spans="4:30" x14ac:dyDescent="0.25">
      <c r="D5443" s="1">
        <v>0.70833333333333337</v>
      </c>
      <c r="E5443">
        <v>12791</v>
      </c>
      <c r="F5443">
        <v>12811</v>
      </c>
      <c r="G5443">
        <v>12787</v>
      </c>
      <c r="H5443">
        <v>12804</v>
      </c>
      <c r="J5443">
        <v>13</v>
      </c>
      <c r="K5443">
        <f t="shared" si="1915"/>
        <v>103</v>
      </c>
      <c r="L5443">
        <v>24</v>
      </c>
      <c r="W5443">
        <f t="shared" si="1907"/>
        <v>0</v>
      </c>
      <c r="X5443">
        <f t="shared" si="1908"/>
        <v>13</v>
      </c>
      <c r="Y5443">
        <f t="shared" si="1909"/>
        <v>0</v>
      </c>
      <c r="Z5443" s="22">
        <f t="shared" si="1910"/>
        <v>0</v>
      </c>
      <c r="AA5443" s="22">
        <f t="shared" si="1911"/>
        <v>0</v>
      </c>
      <c r="AB5443">
        <f t="shared" si="1912"/>
        <v>0</v>
      </c>
      <c r="AC5443" s="22">
        <f t="shared" si="1913"/>
        <v>0</v>
      </c>
      <c r="AD5443" s="22">
        <f t="shared" si="1914"/>
        <v>0</v>
      </c>
    </row>
    <row r="5444" spans="4:30" x14ac:dyDescent="0.25">
      <c r="D5444" s="1">
        <v>0.75</v>
      </c>
      <c r="E5444">
        <v>12803</v>
      </c>
      <c r="F5444">
        <v>12820</v>
      </c>
      <c r="G5444">
        <v>12798</v>
      </c>
      <c r="H5444">
        <v>12810</v>
      </c>
      <c r="J5444">
        <v>7</v>
      </c>
      <c r="K5444">
        <f t="shared" si="1915"/>
        <v>87</v>
      </c>
      <c r="L5444">
        <v>22</v>
      </c>
      <c r="W5444">
        <f t="shared" si="1907"/>
        <v>0</v>
      </c>
      <c r="X5444">
        <f t="shared" si="1908"/>
        <v>7</v>
      </c>
      <c r="Y5444">
        <f t="shared" si="1909"/>
        <v>0</v>
      </c>
      <c r="Z5444" s="22">
        <f t="shared" si="1910"/>
        <v>0</v>
      </c>
      <c r="AA5444" s="22">
        <f t="shared" si="1911"/>
        <v>0</v>
      </c>
      <c r="AB5444">
        <f t="shared" si="1912"/>
        <v>0</v>
      </c>
      <c r="AC5444" s="22">
        <f t="shared" si="1913"/>
        <v>0</v>
      </c>
      <c r="AD5444" s="22">
        <f t="shared" si="1914"/>
        <v>0</v>
      </c>
    </row>
    <row r="5445" spans="4:30" x14ac:dyDescent="0.25">
      <c r="D5445" s="1">
        <v>0.79166666666666663</v>
      </c>
      <c r="E5445">
        <v>12810</v>
      </c>
      <c r="F5445">
        <v>12811</v>
      </c>
      <c r="G5445">
        <v>12783</v>
      </c>
      <c r="H5445">
        <v>12794</v>
      </c>
      <c r="J5445">
        <v>-16</v>
      </c>
      <c r="K5445">
        <f t="shared" si="1915"/>
        <v>61</v>
      </c>
      <c r="L5445">
        <v>28</v>
      </c>
      <c r="W5445">
        <f t="shared" si="1907"/>
        <v>0</v>
      </c>
      <c r="X5445">
        <f t="shared" si="1908"/>
        <v>16</v>
      </c>
      <c r="Y5445">
        <f t="shared" si="1909"/>
        <v>0</v>
      </c>
      <c r="Z5445" s="22">
        <f t="shared" si="1910"/>
        <v>0</v>
      </c>
      <c r="AA5445" s="22">
        <f t="shared" si="1911"/>
        <v>0</v>
      </c>
      <c r="AB5445">
        <f t="shared" si="1912"/>
        <v>0</v>
      </c>
      <c r="AC5445" s="22">
        <f t="shared" si="1913"/>
        <v>0</v>
      </c>
      <c r="AD5445" s="22">
        <f t="shared" si="1914"/>
        <v>0</v>
      </c>
    </row>
    <row r="5446" spans="4:30" x14ac:dyDescent="0.25">
      <c r="D5446" s="1">
        <v>0.83333333333333337</v>
      </c>
      <c r="E5446">
        <v>12795</v>
      </c>
      <c r="F5446">
        <v>12798</v>
      </c>
      <c r="G5446">
        <v>12768</v>
      </c>
      <c r="H5446">
        <v>12769</v>
      </c>
      <c r="J5446">
        <v>-26</v>
      </c>
      <c r="K5446">
        <f t="shared" si="1915"/>
        <v>41</v>
      </c>
      <c r="L5446">
        <v>30</v>
      </c>
      <c r="W5446">
        <f t="shared" si="1907"/>
        <v>0</v>
      </c>
      <c r="X5446">
        <f t="shared" si="1908"/>
        <v>26</v>
      </c>
      <c r="Y5446">
        <f t="shared" si="1909"/>
        <v>0</v>
      </c>
      <c r="Z5446" s="22">
        <f t="shared" si="1910"/>
        <v>0</v>
      </c>
      <c r="AA5446" s="22">
        <f t="shared" si="1911"/>
        <v>0</v>
      </c>
      <c r="AB5446">
        <f t="shared" si="1912"/>
        <v>0</v>
      </c>
      <c r="AC5446" s="22">
        <f t="shared" si="1913"/>
        <v>0</v>
      </c>
      <c r="AD5446" s="22">
        <f t="shared" si="1914"/>
        <v>0</v>
      </c>
    </row>
    <row r="5447" spans="4:30" x14ac:dyDescent="0.25">
      <c r="D5447" s="1">
        <v>0.875</v>
      </c>
      <c r="E5447">
        <v>12768</v>
      </c>
      <c r="F5447">
        <v>12789</v>
      </c>
      <c r="G5447">
        <v>12736</v>
      </c>
      <c r="H5447">
        <v>12748</v>
      </c>
      <c r="J5447">
        <v>-20</v>
      </c>
      <c r="K5447">
        <f t="shared" si="1915"/>
        <v>66</v>
      </c>
      <c r="L5447">
        <v>53</v>
      </c>
      <c r="W5447">
        <f t="shared" si="1907"/>
        <v>0</v>
      </c>
      <c r="X5447">
        <f t="shared" si="1908"/>
        <v>20</v>
      </c>
      <c r="Y5447">
        <f t="shared" si="1909"/>
        <v>0</v>
      </c>
      <c r="Z5447" s="22">
        <f t="shared" si="1910"/>
        <v>0</v>
      </c>
      <c r="AA5447" s="22">
        <f t="shared" si="1911"/>
        <v>0</v>
      </c>
      <c r="AB5447">
        <f t="shared" si="1912"/>
        <v>0</v>
      </c>
      <c r="AC5447" s="22">
        <f t="shared" si="1913"/>
        <v>0</v>
      </c>
      <c r="AD5447" s="22">
        <f t="shared" si="1914"/>
        <v>0</v>
      </c>
    </row>
    <row r="5448" spans="4:30" x14ac:dyDescent="0.25">
      <c r="D5448" s="2">
        <v>0.91666666666666663</v>
      </c>
      <c r="E5448">
        <v>12749</v>
      </c>
      <c r="F5448">
        <v>12777</v>
      </c>
      <c r="G5448">
        <v>12745</v>
      </c>
      <c r="H5448">
        <v>12774</v>
      </c>
      <c r="J5448">
        <v>25</v>
      </c>
      <c r="K5448">
        <f t="shared" si="1915"/>
        <v>66</v>
      </c>
      <c r="L5448">
        <v>32</v>
      </c>
      <c r="W5448">
        <f t="shared" si="1907"/>
        <v>0</v>
      </c>
      <c r="X5448">
        <f t="shared" si="1908"/>
        <v>25</v>
      </c>
      <c r="Y5448">
        <f t="shared" si="1909"/>
        <v>0</v>
      </c>
      <c r="Z5448" s="22">
        <f t="shared" si="1910"/>
        <v>0</v>
      </c>
      <c r="AA5448" s="22">
        <f t="shared" si="1911"/>
        <v>0</v>
      </c>
      <c r="AB5448">
        <f t="shared" si="1912"/>
        <v>0</v>
      </c>
      <c r="AC5448" s="22">
        <f t="shared" si="1913"/>
        <v>0</v>
      </c>
      <c r="AD5448" s="22">
        <f t="shared" si="1914"/>
        <v>0</v>
      </c>
    </row>
    <row r="5449" spans="4:30" hidden="1" x14ac:dyDescent="0.25">
      <c r="D5449" s="1">
        <v>4.1666666666666664E-2</v>
      </c>
      <c r="E5449">
        <v>12766</v>
      </c>
      <c r="F5449">
        <v>12777</v>
      </c>
      <c r="G5449">
        <v>12763</v>
      </c>
      <c r="H5449">
        <v>12771</v>
      </c>
      <c r="Z5449"/>
      <c r="AA5449"/>
      <c r="AC5449"/>
      <c r="AD5449"/>
    </row>
    <row r="5450" spans="4:30" hidden="1" x14ac:dyDescent="0.25">
      <c r="D5450" s="1">
        <v>8.3333333333333329E-2</v>
      </c>
      <c r="E5450">
        <v>12772</v>
      </c>
      <c r="F5450">
        <v>12773</v>
      </c>
      <c r="G5450">
        <v>12760</v>
      </c>
      <c r="H5450">
        <v>12768</v>
      </c>
      <c r="Z5450"/>
      <c r="AA5450"/>
      <c r="AC5450"/>
      <c r="AD5450"/>
    </row>
    <row r="5451" spans="4:30" hidden="1" x14ac:dyDescent="0.25">
      <c r="D5451" s="1">
        <v>0.125</v>
      </c>
      <c r="E5451">
        <v>12769</v>
      </c>
      <c r="F5451">
        <v>12781</v>
      </c>
      <c r="G5451">
        <v>12767</v>
      </c>
      <c r="H5451">
        <v>12773</v>
      </c>
      <c r="Z5451"/>
      <c r="AA5451"/>
      <c r="AC5451"/>
      <c r="AD5451"/>
    </row>
    <row r="5452" spans="4:30" hidden="1" x14ac:dyDescent="0.25">
      <c r="D5452" s="1">
        <v>0.16666666666666666</v>
      </c>
      <c r="E5452">
        <v>12773</v>
      </c>
      <c r="F5452">
        <v>12779</v>
      </c>
      <c r="G5452">
        <v>12769</v>
      </c>
      <c r="H5452">
        <v>12779</v>
      </c>
      <c r="Z5452"/>
      <c r="AA5452"/>
      <c r="AC5452"/>
      <c r="AD5452"/>
    </row>
    <row r="5453" spans="4:30" hidden="1" x14ac:dyDescent="0.25">
      <c r="D5453" s="1">
        <v>0.20833333333333334</v>
      </c>
      <c r="E5453">
        <v>12778</v>
      </c>
      <c r="F5453">
        <v>12781</v>
      </c>
      <c r="G5453">
        <v>12769</v>
      </c>
      <c r="H5453">
        <v>12769</v>
      </c>
      <c r="Z5453"/>
      <c r="AA5453"/>
      <c r="AC5453"/>
      <c r="AD5453"/>
    </row>
    <row r="5454" spans="4:30" hidden="1" x14ac:dyDescent="0.25">
      <c r="D5454" s="1">
        <v>0.25</v>
      </c>
      <c r="E5454">
        <v>12768</v>
      </c>
      <c r="F5454">
        <v>12770</v>
      </c>
      <c r="G5454">
        <v>12761</v>
      </c>
      <c r="H5454">
        <v>12765</v>
      </c>
      <c r="Z5454"/>
      <c r="AA5454"/>
      <c r="AC5454"/>
      <c r="AD5454"/>
    </row>
    <row r="5455" spans="4:30" hidden="1" x14ac:dyDescent="0.25">
      <c r="D5455" s="1">
        <v>0.29166666666666669</v>
      </c>
      <c r="E5455">
        <v>12765</v>
      </c>
      <c r="F5455">
        <v>12765</v>
      </c>
      <c r="G5455">
        <v>12762</v>
      </c>
      <c r="H5455">
        <v>12764</v>
      </c>
      <c r="Z5455"/>
      <c r="AA5455"/>
      <c r="AC5455"/>
      <c r="AD5455"/>
    </row>
    <row r="5456" spans="4:30" x14ac:dyDescent="0.25">
      <c r="D5456" s="2">
        <v>0.33333333333333331</v>
      </c>
      <c r="E5456">
        <v>12763</v>
      </c>
      <c r="F5456">
        <v>12766</v>
      </c>
      <c r="G5456">
        <v>12761</v>
      </c>
      <c r="H5456">
        <v>12766</v>
      </c>
      <c r="J5456">
        <v>3</v>
      </c>
      <c r="K5456">
        <v>0</v>
      </c>
      <c r="L5456">
        <v>5</v>
      </c>
      <c r="M5456">
        <v>-62</v>
      </c>
      <c r="R5456">
        <f>MAX(F5454:F5470)</f>
        <v>12785</v>
      </c>
      <c r="W5456">
        <f t="shared" ref="W5456:W5470" si="1916">ABS(M5456)</f>
        <v>62</v>
      </c>
      <c r="X5456">
        <f t="shared" ref="X5456:X5470" si="1917">ABS(J5456)</f>
        <v>3</v>
      </c>
      <c r="Y5456">
        <f t="shared" ref="Y5456:Y5470" si="1918">IF(R5456&lt;1000,ABS(R5456),0)</f>
        <v>0</v>
      </c>
      <c r="Z5456" s="22">
        <f t="shared" ref="Z5456:Z5470" si="1919">IF(N5456=1,0,ABS(N5456))</f>
        <v>0</v>
      </c>
      <c r="AA5456" s="22">
        <f t="shared" ref="AA5456:AA5470" si="1920">ABS(O5456)</f>
        <v>0</v>
      </c>
      <c r="AB5456">
        <f t="shared" ref="AB5456:AB5470" si="1921">IF(N5456=1,1,0)</f>
        <v>0</v>
      </c>
      <c r="AC5456" s="22">
        <f t="shared" ref="AC5456:AC5470" si="1922">IF(N5456=1,ABS(N5457),0)</f>
        <v>0</v>
      </c>
      <c r="AD5456" s="22">
        <f t="shared" ref="AD5456:AD5470" si="1923">IF(N5456=1,0,ABS(O5457))</f>
        <v>0.37704918032786883</v>
      </c>
    </row>
    <row r="5457" spans="3:30" x14ac:dyDescent="0.25">
      <c r="D5457" s="2">
        <v>0.375</v>
      </c>
      <c r="E5457">
        <v>12766</v>
      </c>
      <c r="F5457">
        <v>12772</v>
      </c>
      <c r="G5457">
        <v>12751</v>
      </c>
      <c r="H5457">
        <v>12762</v>
      </c>
      <c r="J5457">
        <v>-4</v>
      </c>
      <c r="K5457">
        <f t="shared" ref="K5457:K5470" si="1924">K5456+J5458</f>
        <v>5</v>
      </c>
      <c r="L5457">
        <v>21</v>
      </c>
      <c r="N5457">
        <v>0</v>
      </c>
      <c r="O5457">
        <v>-0.37704918032786883</v>
      </c>
      <c r="P5457">
        <f>J5460/R5436</f>
        <v>-0.37704918032786883</v>
      </c>
      <c r="R5457">
        <f>MIN(G5454:G5470)</f>
        <v>12664</v>
      </c>
      <c r="W5457">
        <f t="shared" si="1916"/>
        <v>0</v>
      </c>
      <c r="X5457">
        <f t="shared" si="1917"/>
        <v>4</v>
      </c>
      <c r="Y5457">
        <f t="shared" si="1918"/>
        <v>0</v>
      </c>
      <c r="Z5457" s="22">
        <f t="shared" si="1919"/>
        <v>0</v>
      </c>
      <c r="AA5457" s="22">
        <f t="shared" si="1920"/>
        <v>0.37704918032786883</v>
      </c>
      <c r="AB5457">
        <f t="shared" si="1921"/>
        <v>0</v>
      </c>
      <c r="AC5457" s="22">
        <f t="shared" si="1922"/>
        <v>0</v>
      </c>
      <c r="AD5457" s="22">
        <f t="shared" si="1923"/>
        <v>0</v>
      </c>
    </row>
    <row r="5458" spans="3:30" x14ac:dyDescent="0.25">
      <c r="D5458" s="1">
        <v>0.41666666666666669</v>
      </c>
      <c r="E5458">
        <v>12762</v>
      </c>
      <c r="F5458">
        <v>12785</v>
      </c>
      <c r="G5458">
        <v>12746</v>
      </c>
      <c r="H5458">
        <v>12767</v>
      </c>
      <c r="J5458">
        <v>5</v>
      </c>
      <c r="K5458">
        <f t="shared" si="1924"/>
        <v>-25</v>
      </c>
      <c r="L5458">
        <v>39</v>
      </c>
      <c r="R5458">
        <f>R5456-R5457</f>
        <v>121</v>
      </c>
      <c r="W5458">
        <f t="shared" si="1916"/>
        <v>0</v>
      </c>
      <c r="X5458">
        <f t="shared" si="1917"/>
        <v>5</v>
      </c>
      <c r="Y5458">
        <f t="shared" si="1918"/>
        <v>121</v>
      </c>
      <c r="Z5458" s="22">
        <f t="shared" si="1919"/>
        <v>0</v>
      </c>
      <c r="AA5458" s="22">
        <f t="shared" si="1920"/>
        <v>0</v>
      </c>
      <c r="AB5458">
        <f t="shared" si="1921"/>
        <v>0</v>
      </c>
      <c r="AC5458" s="22">
        <f t="shared" si="1922"/>
        <v>0</v>
      </c>
      <c r="AD5458" s="22">
        <f t="shared" si="1923"/>
        <v>0</v>
      </c>
    </row>
    <row r="5459" spans="3:30" x14ac:dyDescent="0.25">
      <c r="D5459" s="1">
        <v>0.45833333333333331</v>
      </c>
      <c r="E5459">
        <v>12766</v>
      </c>
      <c r="F5459">
        <v>12774</v>
      </c>
      <c r="G5459">
        <v>12728</v>
      </c>
      <c r="H5459">
        <v>12736</v>
      </c>
      <c r="J5459">
        <v>-30</v>
      </c>
      <c r="K5459">
        <f t="shared" si="1924"/>
        <v>-71</v>
      </c>
      <c r="L5459">
        <v>46</v>
      </c>
      <c r="W5459">
        <f t="shared" si="1916"/>
        <v>0</v>
      </c>
      <c r="X5459">
        <f t="shared" si="1917"/>
        <v>30</v>
      </c>
      <c r="Y5459">
        <f t="shared" si="1918"/>
        <v>0</v>
      </c>
      <c r="Z5459" s="22">
        <f t="shared" si="1919"/>
        <v>0</v>
      </c>
      <c r="AA5459" s="22">
        <f t="shared" si="1920"/>
        <v>0</v>
      </c>
      <c r="AB5459">
        <f t="shared" si="1921"/>
        <v>0</v>
      </c>
      <c r="AC5459" s="22">
        <f t="shared" si="1922"/>
        <v>0</v>
      </c>
      <c r="AD5459" s="22">
        <f t="shared" si="1923"/>
        <v>0</v>
      </c>
    </row>
    <row r="5460" spans="3:30" x14ac:dyDescent="0.25">
      <c r="D5460" s="1">
        <v>0.5</v>
      </c>
      <c r="E5460">
        <v>12735</v>
      </c>
      <c r="F5460">
        <v>12743</v>
      </c>
      <c r="G5460">
        <v>12664</v>
      </c>
      <c r="H5460">
        <v>12689</v>
      </c>
      <c r="J5460">
        <v>-46</v>
      </c>
      <c r="K5460">
        <f t="shared" si="1924"/>
        <v>-52</v>
      </c>
      <c r="L5460">
        <v>79</v>
      </c>
      <c r="W5460">
        <f t="shared" si="1916"/>
        <v>0</v>
      </c>
      <c r="X5460">
        <f t="shared" si="1917"/>
        <v>46</v>
      </c>
      <c r="Y5460">
        <f t="shared" si="1918"/>
        <v>0</v>
      </c>
      <c r="Z5460" s="22">
        <f t="shared" si="1919"/>
        <v>0</v>
      </c>
      <c r="AA5460" s="22">
        <f t="shared" si="1920"/>
        <v>0</v>
      </c>
      <c r="AB5460">
        <f t="shared" si="1921"/>
        <v>0</v>
      </c>
      <c r="AC5460" s="22">
        <f t="shared" si="1922"/>
        <v>0</v>
      </c>
      <c r="AD5460" s="22">
        <f t="shared" si="1923"/>
        <v>0</v>
      </c>
    </row>
    <row r="5461" spans="3:30" x14ac:dyDescent="0.25">
      <c r="C5461">
        <v>1</v>
      </c>
      <c r="D5461" s="1">
        <v>0.54166666666666663</v>
      </c>
      <c r="E5461">
        <v>12688</v>
      </c>
      <c r="F5461">
        <v>12712</v>
      </c>
      <c r="G5461">
        <v>12678</v>
      </c>
      <c r="H5461">
        <v>12707</v>
      </c>
      <c r="J5461">
        <v>19</v>
      </c>
      <c r="K5461">
        <f t="shared" si="1924"/>
        <v>-71</v>
      </c>
      <c r="L5461">
        <v>34</v>
      </c>
      <c r="W5461">
        <f t="shared" si="1916"/>
        <v>0</v>
      </c>
      <c r="X5461">
        <f t="shared" si="1917"/>
        <v>19</v>
      </c>
      <c r="Y5461">
        <f t="shared" si="1918"/>
        <v>0</v>
      </c>
      <c r="Z5461" s="22">
        <f t="shared" si="1919"/>
        <v>0</v>
      </c>
      <c r="AA5461" s="22">
        <f t="shared" si="1920"/>
        <v>0</v>
      </c>
      <c r="AB5461">
        <f t="shared" si="1921"/>
        <v>0</v>
      </c>
      <c r="AC5461" s="22">
        <f t="shared" si="1922"/>
        <v>0</v>
      </c>
      <c r="AD5461" s="22">
        <f t="shared" si="1923"/>
        <v>0</v>
      </c>
    </row>
    <row r="5462" spans="3:30" x14ac:dyDescent="0.25">
      <c r="D5462" s="1">
        <v>0.58333333333333337</v>
      </c>
      <c r="E5462">
        <v>12707</v>
      </c>
      <c r="F5462">
        <v>12709</v>
      </c>
      <c r="G5462">
        <v>12686</v>
      </c>
      <c r="H5462">
        <v>12688</v>
      </c>
      <c r="J5462">
        <v>-19</v>
      </c>
      <c r="K5462">
        <f t="shared" si="1924"/>
        <v>-55</v>
      </c>
      <c r="L5462">
        <v>23</v>
      </c>
      <c r="W5462">
        <f t="shared" si="1916"/>
        <v>0</v>
      </c>
      <c r="X5462">
        <f t="shared" si="1917"/>
        <v>19</v>
      </c>
      <c r="Y5462">
        <f t="shared" si="1918"/>
        <v>0</v>
      </c>
      <c r="Z5462" s="22">
        <f t="shared" si="1919"/>
        <v>0</v>
      </c>
      <c r="AA5462" s="22">
        <f t="shared" si="1920"/>
        <v>0</v>
      </c>
      <c r="AB5462">
        <f t="shared" si="1921"/>
        <v>0</v>
      </c>
      <c r="AC5462" s="22">
        <f t="shared" si="1922"/>
        <v>0</v>
      </c>
      <c r="AD5462" s="22">
        <f t="shared" si="1923"/>
        <v>0</v>
      </c>
    </row>
    <row r="5463" spans="3:30" x14ac:dyDescent="0.25">
      <c r="D5463" s="1">
        <v>0.625</v>
      </c>
      <c r="E5463">
        <v>12688</v>
      </c>
      <c r="F5463">
        <v>12714</v>
      </c>
      <c r="G5463">
        <v>12684</v>
      </c>
      <c r="H5463">
        <v>12704</v>
      </c>
      <c r="J5463">
        <v>16</v>
      </c>
      <c r="K5463">
        <f t="shared" si="1924"/>
        <v>-77</v>
      </c>
      <c r="L5463">
        <v>30</v>
      </c>
      <c r="W5463">
        <f t="shared" si="1916"/>
        <v>0</v>
      </c>
      <c r="X5463">
        <f t="shared" si="1917"/>
        <v>16</v>
      </c>
      <c r="Y5463">
        <f t="shared" si="1918"/>
        <v>0</v>
      </c>
      <c r="Z5463" s="22">
        <f t="shared" si="1919"/>
        <v>0</v>
      </c>
      <c r="AA5463" s="22">
        <f t="shared" si="1920"/>
        <v>0</v>
      </c>
      <c r="AB5463">
        <f t="shared" si="1921"/>
        <v>0</v>
      </c>
      <c r="AC5463" s="22">
        <f t="shared" si="1922"/>
        <v>0</v>
      </c>
      <c r="AD5463" s="22">
        <f t="shared" si="1923"/>
        <v>0</v>
      </c>
    </row>
    <row r="5464" spans="3:30" x14ac:dyDescent="0.25">
      <c r="D5464" s="1">
        <v>0.66666666666666663</v>
      </c>
      <c r="E5464">
        <v>12704</v>
      </c>
      <c r="F5464">
        <v>12720</v>
      </c>
      <c r="G5464">
        <v>12673</v>
      </c>
      <c r="H5464">
        <v>12682</v>
      </c>
      <c r="J5464">
        <v>-22</v>
      </c>
      <c r="K5464">
        <f t="shared" si="1924"/>
        <v>-51</v>
      </c>
      <c r="L5464">
        <v>47</v>
      </c>
      <c r="W5464">
        <f t="shared" si="1916"/>
        <v>0</v>
      </c>
      <c r="X5464">
        <f t="shared" si="1917"/>
        <v>22</v>
      </c>
      <c r="Y5464">
        <f t="shared" si="1918"/>
        <v>0</v>
      </c>
      <c r="Z5464" s="22">
        <f t="shared" si="1919"/>
        <v>0</v>
      </c>
      <c r="AA5464" s="22">
        <f t="shared" si="1920"/>
        <v>0</v>
      </c>
      <c r="AB5464">
        <f t="shared" si="1921"/>
        <v>0</v>
      </c>
      <c r="AC5464" s="22">
        <f t="shared" si="1922"/>
        <v>0</v>
      </c>
      <c r="AD5464" s="22">
        <f t="shared" si="1923"/>
        <v>0</v>
      </c>
    </row>
    <row r="5465" spans="3:30" x14ac:dyDescent="0.25">
      <c r="D5465" s="1">
        <v>0.70833333333333337</v>
      </c>
      <c r="E5465">
        <v>12682</v>
      </c>
      <c r="F5465">
        <v>12710</v>
      </c>
      <c r="G5465">
        <v>12669</v>
      </c>
      <c r="H5465">
        <v>12708</v>
      </c>
      <c r="J5465">
        <v>26</v>
      </c>
      <c r="K5465">
        <f t="shared" si="1924"/>
        <v>-73</v>
      </c>
      <c r="L5465">
        <v>41</v>
      </c>
      <c r="W5465">
        <f t="shared" si="1916"/>
        <v>0</v>
      </c>
      <c r="X5465">
        <f t="shared" si="1917"/>
        <v>26</v>
      </c>
      <c r="Y5465">
        <f t="shared" si="1918"/>
        <v>0</v>
      </c>
      <c r="Z5465" s="22">
        <f t="shared" si="1919"/>
        <v>0</v>
      </c>
      <c r="AA5465" s="22">
        <f t="shared" si="1920"/>
        <v>0</v>
      </c>
      <c r="AB5465">
        <f t="shared" si="1921"/>
        <v>0</v>
      </c>
      <c r="AC5465" s="22">
        <f t="shared" si="1922"/>
        <v>0</v>
      </c>
      <c r="AD5465" s="22">
        <f t="shared" si="1923"/>
        <v>0</v>
      </c>
    </row>
    <row r="5466" spans="3:30" x14ac:dyDescent="0.25">
      <c r="D5466" s="1">
        <v>0.75</v>
      </c>
      <c r="E5466">
        <v>12708</v>
      </c>
      <c r="F5466">
        <v>12716</v>
      </c>
      <c r="G5466">
        <v>12683</v>
      </c>
      <c r="H5466">
        <v>12686</v>
      </c>
      <c r="J5466">
        <v>-22</v>
      </c>
      <c r="K5466">
        <f t="shared" si="1924"/>
        <v>-86</v>
      </c>
      <c r="L5466">
        <v>33</v>
      </c>
      <c r="W5466">
        <f t="shared" si="1916"/>
        <v>0</v>
      </c>
      <c r="X5466">
        <f t="shared" si="1917"/>
        <v>22</v>
      </c>
      <c r="Y5466">
        <f t="shared" si="1918"/>
        <v>0</v>
      </c>
      <c r="Z5466" s="22">
        <f t="shared" si="1919"/>
        <v>0</v>
      </c>
      <c r="AA5466" s="22">
        <f t="shared" si="1920"/>
        <v>0</v>
      </c>
      <c r="AB5466">
        <f t="shared" si="1921"/>
        <v>0</v>
      </c>
      <c r="AC5466" s="22">
        <f t="shared" si="1922"/>
        <v>0</v>
      </c>
      <c r="AD5466" s="22">
        <f t="shared" si="1923"/>
        <v>0</v>
      </c>
    </row>
    <row r="5467" spans="3:30" x14ac:dyDescent="0.25">
      <c r="D5467" s="1">
        <v>0.79166666666666663</v>
      </c>
      <c r="E5467">
        <v>12686</v>
      </c>
      <c r="F5467">
        <v>12693</v>
      </c>
      <c r="G5467">
        <v>12668</v>
      </c>
      <c r="H5467">
        <v>12673</v>
      </c>
      <c r="J5467">
        <v>-13</v>
      </c>
      <c r="K5467">
        <f t="shared" si="1924"/>
        <v>-89</v>
      </c>
      <c r="L5467">
        <v>25</v>
      </c>
      <c r="W5467">
        <f t="shared" si="1916"/>
        <v>0</v>
      </c>
      <c r="X5467">
        <f t="shared" si="1917"/>
        <v>13</v>
      </c>
      <c r="Y5467">
        <f t="shared" si="1918"/>
        <v>0</v>
      </c>
      <c r="Z5467" s="22">
        <f t="shared" si="1919"/>
        <v>0</v>
      </c>
      <c r="AA5467" s="22">
        <f t="shared" si="1920"/>
        <v>0</v>
      </c>
      <c r="AB5467">
        <f t="shared" si="1921"/>
        <v>0</v>
      </c>
      <c r="AC5467" s="22">
        <f t="shared" si="1922"/>
        <v>0</v>
      </c>
      <c r="AD5467" s="22">
        <f t="shared" si="1923"/>
        <v>0</v>
      </c>
    </row>
    <row r="5468" spans="3:30" x14ac:dyDescent="0.25">
      <c r="D5468" s="1">
        <v>0.83333333333333337</v>
      </c>
      <c r="E5468">
        <v>12673</v>
      </c>
      <c r="F5468">
        <v>12685</v>
      </c>
      <c r="G5468">
        <v>12670</v>
      </c>
      <c r="H5468">
        <v>12670</v>
      </c>
      <c r="J5468">
        <v>-3</v>
      </c>
      <c r="K5468">
        <f t="shared" si="1924"/>
        <v>-74</v>
      </c>
      <c r="L5468">
        <v>15</v>
      </c>
      <c r="W5468">
        <f t="shared" si="1916"/>
        <v>0</v>
      </c>
      <c r="X5468">
        <f t="shared" si="1917"/>
        <v>3</v>
      </c>
      <c r="Y5468">
        <f t="shared" si="1918"/>
        <v>0</v>
      </c>
      <c r="Z5468" s="22">
        <f t="shared" si="1919"/>
        <v>0</v>
      </c>
      <c r="AA5468" s="22">
        <f t="shared" si="1920"/>
        <v>0</v>
      </c>
      <c r="AB5468">
        <f t="shared" si="1921"/>
        <v>0</v>
      </c>
      <c r="AC5468" s="22">
        <f t="shared" si="1922"/>
        <v>0</v>
      </c>
      <c r="AD5468" s="22">
        <f t="shared" si="1923"/>
        <v>0</v>
      </c>
    </row>
    <row r="5469" spans="3:30" x14ac:dyDescent="0.25">
      <c r="D5469" s="1">
        <v>0.875</v>
      </c>
      <c r="E5469">
        <v>12670</v>
      </c>
      <c r="F5469">
        <v>12690</v>
      </c>
      <c r="G5469">
        <v>12670</v>
      </c>
      <c r="H5469">
        <v>12685</v>
      </c>
      <c r="J5469">
        <v>15</v>
      </c>
      <c r="K5469">
        <f t="shared" si="1924"/>
        <v>-58</v>
      </c>
      <c r="L5469">
        <v>20</v>
      </c>
      <c r="W5469">
        <f t="shared" si="1916"/>
        <v>0</v>
      </c>
      <c r="X5469">
        <f t="shared" si="1917"/>
        <v>15</v>
      </c>
      <c r="Y5469">
        <f t="shared" si="1918"/>
        <v>0</v>
      </c>
      <c r="Z5469" s="22">
        <f t="shared" si="1919"/>
        <v>0</v>
      </c>
      <c r="AA5469" s="22">
        <f t="shared" si="1920"/>
        <v>0</v>
      </c>
      <c r="AB5469">
        <f t="shared" si="1921"/>
        <v>0</v>
      </c>
      <c r="AC5469" s="22">
        <f t="shared" si="1922"/>
        <v>0</v>
      </c>
      <c r="AD5469" s="22">
        <f t="shared" si="1923"/>
        <v>0</v>
      </c>
    </row>
    <row r="5470" spans="3:30" x14ac:dyDescent="0.25">
      <c r="D5470" s="2">
        <v>0.91666666666666663</v>
      </c>
      <c r="E5470">
        <v>12685</v>
      </c>
      <c r="F5470">
        <v>12703</v>
      </c>
      <c r="G5470">
        <v>12682</v>
      </c>
      <c r="H5470">
        <v>12701</v>
      </c>
      <c r="J5470">
        <v>16</v>
      </c>
      <c r="K5470">
        <f t="shared" si="1924"/>
        <v>-58</v>
      </c>
      <c r="L5470">
        <v>21</v>
      </c>
      <c r="W5470">
        <f t="shared" si="1916"/>
        <v>0</v>
      </c>
      <c r="X5470">
        <f t="shared" si="1917"/>
        <v>16</v>
      </c>
      <c r="Y5470">
        <f t="shared" si="1918"/>
        <v>0</v>
      </c>
      <c r="Z5470" s="22">
        <f t="shared" si="1919"/>
        <v>0</v>
      </c>
      <c r="AA5470" s="22">
        <f t="shared" si="1920"/>
        <v>0</v>
      </c>
      <c r="AB5470">
        <f t="shared" si="1921"/>
        <v>0</v>
      </c>
      <c r="AC5470" s="22">
        <f t="shared" si="1922"/>
        <v>0</v>
      </c>
      <c r="AD5470" s="22">
        <f t="shared" si="1923"/>
        <v>0</v>
      </c>
    </row>
    <row r="5471" spans="3:30" hidden="1" x14ac:dyDescent="0.25">
      <c r="D5471" s="1">
        <v>0.95833333333333337</v>
      </c>
      <c r="E5471">
        <v>12702</v>
      </c>
      <c r="F5471">
        <v>12705</v>
      </c>
      <c r="G5471">
        <v>12696</v>
      </c>
      <c r="H5471">
        <v>12703</v>
      </c>
      <c r="Z5471"/>
      <c r="AA5471"/>
      <c r="AC5471"/>
      <c r="AD5471"/>
    </row>
    <row r="5472" spans="3:30" hidden="1" x14ac:dyDescent="0.25">
      <c r="D5472" s="1">
        <v>4.1666666666666664E-2</v>
      </c>
      <c r="E5472">
        <v>12699</v>
      </c>
      <c r="F5472">
        <v>12699</v>
      </c>
      <c r="G5472">
        <v>12692</v>
      </c>
      <c r="H5472">
        <v>12697</v>
      </c>
      <c r="Z5472"/>
      <c r="AA5472"/>
      <c r="AC5472"/>
      <c r="AD5472"/>
    </row>
    <row r="5473" spans="3:30" hidden="1" x14ac:dyDescent="0.25">
      <c r="D5473" s="1">
        <v>8.3333333333333329E-2</v>
      </c>
      <c r="E5473">
        <v>12695</v>
      </c>
      <c r="F5473">
        <v>12701</v>
      </c>
      <c r="G5473">
        <v>12693</v>
      </c>
      <c r="H5473">
        <v>12700</v>
      </c>
      <c r="Z5473"/>
      <c r="AA5473"/>
      <c r="AC5473"/>
      <c r="AD5473"/>
    </row>
    <row r="5474" spans="3:30" hidden="1" x14ac:dyDescent="0.25">
      <c r="D5474" s="1">
        <v>0.125</v>
      </c>
      <c r="E5474">
        <v>12700</v>
      </c>
      <c r="F5474">
        <v>12719</v>
      </c>
      <c r="G5474">
        <v>12700</v>
      </c>
      <c r="H5474">
        <v>12708</v>
      </c>
      <c r="Z5474"/>
      <c r="AA5474"/>
      <c r="AC5474"/>
      <c r="AD5474"/>
    </row>
    <row r="5475" spans="3:30" hidden="1" x14ac:dyDescent="0.25">
      <c r="D5475" s="1">
        <v>0.16666666666666666</v>
      </c>
      <c r="E5475">
        <v>12710</v>
      </c>
      <c r="F5475">
        <v>12716</v>
      </c>
      <c r="G5475">
        <v>12707</v>
      </c>
      <c r="H5475">
        <v>12710</v>
      </c>
      <c r="Z5475"/>
      <c r="AA5475"/>
      <c r="AC5475"/>
      <c r="AD5475"/>
    </row>
    <row r="5476" spans="3:30" hidden="1" x14ac:dyDescent="0.25">
      <c r="D5476" s="1">
        <v>0.20833333333333334</v>
      </c>
      <c r="E5476">
        <v>12709</v>
      </c>
      <c r="F5476">
        <v>12714</v>
      </c>
      <c r="G5476">
        <v>12706</v>
      </c>
      <c r="H5476">
        <v>12708</v>
      </c>
      <c r="Z5476"/>
      <c r="AA5476"/>
      <c r="AC5476"/>
      <c r="AD5476"/>
    </row>
    <row r="5477" spans="3:30" hidden="1" x14ac:dyDescent="0.25">
      <c r="D5477" s="1">
        <v>0.25</v>
      </c>
      <c r="E5477">
        <v>12708</v>
      </c>
      <c r="F5477">
        <v>12716</v>
      </c>
      <c r="G5477">
        <v>12706</v>
      </c>
      <c r="H5477">
        <v>12713</v>
      </c>
      <c r="Z5477"/>
      <c r="AA5477"/>
      <c r="AC5477"/>
      <c r="AD5477"/>
    </row>
    <row r="5478" spans="3:30" hidden="1" x14ac:dyDescent="0.25">
      <c r="D5478" s="1">
        <v>0.29166666666666669</v>
      </c>
      <c r="E5478">
        <v>12712</v>
      </c>
      <c r="F5478">
        <v>12717</v>
      </c>
      <c r="G5478">
        <v>12711</v>
      </c>
      <c r="H5478">
        <v>12714</v>
      </c>
      <c r="Z5478"/>
      <c r="AA5478"/>
      <c r="AC5478"/>
      <c r="AD5478"/>
    </row>
    <row r="5479" spans="3:30" x14ac:dyDescent="0.25">
      <c r="D5479" s="2">
        <v>0.33333333333333331</v>
      </c>
      <c r="E5479">
        <v>12715</v>
      </c>
      <c r="F5479">
        <v>12716</v>
      </c>
      <c r="G5479">
        <v>12709</v>
      </c>
      <c r="H5479">
        <v>12715</v>
      </c>
      <c r="J5479">
        <v>0</v>
      </c>
      <c r="K5479">
        <v>0</v>
      </c>
      <c r="L5479">
        <v>7</v>
      </c>
      <c r="M5479">
        <v>82</v>
      </c>
      <c r="N5479">
        <v>1</v>
      </c>
      <c r="R5479">
        <f>MAX(F5477:F5493)</f>
        <v>12809</v>
      </c>
      <c r="W5479">
        <f t="shared" ref="W5479:W5493" si="1925">ABS(M5479)</f>
        <v>82</v>
      </c>
      <c r="X5479">
        <f t="shared" ref="X5479:X5493" si="1926">ABS(J5479)</f>
        <v>0</v>
      </c>
      <c r="Y5479">
        <f t="shared" ref="Y5479:Y5493" si="1927">IF(R5479&lt;1000,ABS(R5479),0)</f>
        <v>0</v>
      </c>
      <c r="Z5479" s="22">
        <f t="shared" ref="Z5479:Z5493" si="1928">IF(N5479=1,0,ABS(N5479))</f>
        <v>0</v>
      </c>
      <c r="AA5479" s="22">
        <f t="shared" ref="AA5479:AA5493" si="1929">ABS(O5479)</f>
        <v>0</v>
      </c>
      <c r="AB5479">
        <f t="shared" ref="AB5479:AB5493" si="1930">IF(N5479=1,1,0)</f>
        <v>1</v>
      </c>
      <c r="AC5479" s="22">
        <f t="shared" ref="AC5479:AC5493" si="1931">IF(N5479=1,ABS(N5480),0)</f>
        <v>0</v>
      </c>
      <c r="AD5479" s="22">
        <f t="shared" ref="AD5479:AD5493" si="1932">IF(N5479=1,0,ABS(O5480))</f>
        <v>0</v>
      </c>
    </row>
    <row r="5480" spans="3:30" x14ac:dyDescent="0.25">
      <c r="D5480" s="2">
        <v>0.375</v>
      </c>
      <c r="E5480">
        <v>12713</v>
      </c>
      <c r="F5480">
        <v>12744</v>
      </c>
      <c r="G5480">
        <v>12694</v>
      </c>
      <c r="H5480">
        <v>12732</v>
      </c>
      <c r="J5480">
        <v>19</v>
      </c>
      <c r="K5480">
        <f t="shared" ref="K5480:K5493" si="1933">K5479+J5481</f>
        <v>22</v>
      </c>
      <c r="L5480">
        <v>50</v>
      </c>
      <c r="R5480">
        <f>MIN(G5477:G5493)</f>
        <v>12694</v>
      </c>
      <c r="W5480">
        <f t="shared" si="1925"/>
        <v>0</v>
      </c>
      <c r="X5480">
        <f t="shared" si="1926"/>
        <v>19</v>
      </c>
      <c r="Y5480">
        <f t="shared" si="1927"/>
        <v>0</v>
      </c>
      <c r="Z5480" s="22">
        <f t="shared" si="1928"/>
        <v>0</v>
      </c>
      <c r="AA5480" s="22">
        <f t="shared" si="1929"/>
        <v>0</v>
      </c>
      <c r="AB5480">
        <f t="shared" si="1930"/>
        <v>0</v>
      </c>
      <c r="AC5480" s="22">
        <f t="shared" si="1931"/>
        <v>0</v>
      </c>
      <c r="AD5480" s="22">
        <f t="shared" si="1932"/>
        <v>0</v>
      </c>
    </row>
    <row r="5481" spans="3:30" x14ac:dyDescent="0.25">
      <c r="D5481" s="1">
        <v>0.41666666666666669</v>
      </c>
      <c r="E5481">
        <v>12734</v>
      </c>
      <c r="F5481">
        <v>12765</v>
      </c>
      <c r="G5481">
        <v>12725</v>
      </c>
      <c r="H5481">
        <v>12756</v>
      </c>
      <c r="J5481">
        <v>22</v>
      </c>
      <c r="K5481">
        <f t="shared" si="1933"/>
        <v>31</v>
      </c>
      <c r="L5481">
        <v>40</v>
      </c>
      <c r="R5481">
        <f>R5479-R5480</f>
        <v>115</v>
      </c>
      <c r="W5481">
        <f t="shared" si="1925"/>
        <v>0</v>
      </c>
      <c r="X5481">
        <f t="shared" si="1926"/>
        <v>22</v>
      </c>
      <c r="Y5481">
        <f t="shared" si="1927"/>
        <v>115</v>
      </c>
      <c r="Z5481" s="22">
        <f t="shared" si="1928"/>
        <v>0</v>
      </c>
      <c r="AA5481" s="22">
        <f t="shared" si="1929"/>
        <v>0</v>
      </c>
      <c r="AB5481">
        <f t="shared" si="1930"/>
        <v>0</v>
      </c>
      <c r="AC5481" s="22">
        <f t="shared" si="1931"/>
        <v>0</v>
      </c>
      <c r="AD5481" s="22">
        <f t="shared" si="1932"/>
        <v>0</v>
      </c>
    </row>
    <row r="5482" spans="3:30" x14ac:dyDescent="0.25">
      <c r="D5482" s="1">
        <v>0.45833333333333331</v>
      </c>
      <c r="E5482">
        <v>12756</v>
      </c>
      <c r="F5482">
        <v>12769</v>
      </c>
      <c r="G5482">
        <v>12742</v>
      </c>
      <c r="H5482">
        <v>12765</v>
      </c>
      <c r="J5482">
        <v>9</v>
      </c>
      <c r="K5482">
        <f t="shared" si="1933"/>
        <v>32</v>
      </c>
      <c r="L5482">
        <v>27</v>
      </c>
      <c r="W5482">
        <f t="shared" si="1925"/>
        <v>0</v>
      </c>
      <c r="X5482">
        <f t="shared" si="1926"/>
        <v>9</v>
      </c>
      <c r="Y5482">
        <f t="shared" si="1927"/>
        <v>0</v>
      </c>
      <c r="Z5482" s="22">
        <f t="shared" si="1928"/>
        <v>0</v>
      </c>
      <c r="AA5482" s="22">
        <f t="shared" si="1929"/>
        <v>0</v>
      </c>
      <c r="AB5482">
        <f t="shared" si="1930"/>
        <v>0</v>
      </c>
      <c r="AC5482" s="22">
        <f t="shared" si="1931"/>
        <v>0</v>
      </c>
      <c r="AD5482" s="22">
        <f t="shared" si="1932"/>
        <v>0</v>
      </c>
    </row>
    <row r="5483" spans="3:30" x14ac:dyDescent="0.25">
      <c r="D5483" s="1">
        <v>0.5</v>
      </c>
      <c r="E5483">
        <v>12764</v>
      </c>
      <c r="F5483">
        <v>12766</v>
      </c>
      <c r="G5483">
        <v>12747</v>
      </c>
      <c r="H5483">
        <v>12765</v>
      </c>
      <c r="J5483">
        <v>1</v>
      </c>
      <c r="K5483">
        <f t="shared" si="1933"/>
        <v>28</v>
      </c>
      <c r="L5483">
        <v>19</v>
      </c>
      <c r="W5483">
        <f t="shared" si="1925"/>
        <v>0</v>
      </c>
      <c r="X5483">
        <f t="shared" si="1926"/>
        <v>1</v>
      </c>
      <c r="Y5483">
        <f t="shared" si="1927"/>
        <v>0</v>
      </c>
      <c r="Z5483" s="22">
        <f t="shared" si="1928"/>
        <v>0</v>
      </c>
      <c r="AA5483" s="22">
        <f t="shared" si="1929"/>
        <v>0</v>
      </c>
      <c r="AB5483">
        <f t="shared" si="1930"/>
        <v>0</v>
      </c>
      <c r="AC5483" s="22">
        <f t="shared" si="1931"/>
        <v>0</v>
      </c>
      <c r="AD5483" s="22">
        <f t="shared" si="1932"/>
        <v>0</v>
      </c>
    </row>
    <row r="5484" spans="3:30" x14ac:dyDescent="0.25">
      <c r="C5484">
        <v>1</v>
      </c>
      <c r="D5484" s="1">
        <v>0.54166666666666663</v>
      </c>
      <c r="E5484">
        <v>12765</v>
      </c>
      <c r="F5484">
        <v>12770</v>
      </c>
      <c r="G5484">
        <v>12755</v>
      </c>
      <c r="H5484">
        <v>12761</v>
      </c>
      <c r="J5484">
        <v>-4</v>
      </c>
      <c r="K5484">
        <f t="shared" si="1933"/>
        <v>14</v>
      </c>
      <c r="L5484">
        <v>15</v>
      </c>
      <c r="W5484">
        <f t="shared" si="1925"/>
        <v>0</v>
      </c>
      <c r="X5484">
        <f t="shared" si="1926"/>
        <v>4</v>
      </c>
      <c r="Y5484">
        <f t="shared" si="1927"/>
        <v>0</v>
      </c>
      <c r="Z5484" s="22">
        <f t="shared" si="1928"/>
        <v>0</v>
      </c>
      <c r="AA5484" s="22">
        <f t="shared" si="1929"/>
        <v>0</v>
      </c>
      <c r="AB5484">
        <f t="shared" si="1930"/>
        <v>0</v>
      </c>
      <c r="AC5484" s="22">
        <f t="shared" si="1931"/>
        <v>0</v>
      </c>
      <c r="AD5484" s="22">
        <f t="shared" si="1932"/>
        <v>0</v>
      </c>
    </row>
    <row r="5485" spans="3:30" x14ac:dyDescent="0.25">
      <c r="D5485" s="1">
        <v>0.58333333333333337</v>
      </c>
      <c r="E5485">
        <v>12761</v>
      </c>
      <c r="F5485">
        <v>12761</v>
      </c>
      <c r="G5485">
        <v>12740</v>
      </c>
      <c r="H5485">
        <v>12747</v>
      </c>
      <c r="J5485">
        <v>-14</v>
      </c>
      <c r="K5485">
        <f t="shared" si="1933"/>
        <v>35</v>
      </c>
      <c r="L5485">
        <v>21</v>
      </c>
      <c r="W5485">
        <f t="shared" si="1925"/>
        <v>0</v>
      </c>
      <c r="X5485">
        <f t="shared" si="1926"/>
        <v>14</v>
      </c>
      <c r="Y5485">
        <f t="shared" si="1927"/>
        <v>0</v>
      </c>
      <c r="Z5485" s="22">
        <f t="shared" si="1928"/>
        <v>0</v>
      </c>
      <c r="AA5485" s="22">
        <f t="shared" si="1929"/>
        <v>0</v>
      </c>
      <c r="AB5485">
        <f t="shared" si="1930"/>
        <v>0</v>
      </c>
      <c r="AC5485" s="22">
        <f t="shared" si="1931"/>
        <v>0</v>
      </c>
      <c r="AD5485" s="22">
        <f t="shared" si="1932"/>
        <v>0</v>
      </c>
    </row>
    <row r="5486" spans="3:30" x14ac:dyDescent="0.25">
      <c r="D5486" s="1">
        <v>0.625</v>
      </c>
      <c r="E5486">
        <v>12747</v>
      </c>
      <c r="F5486">
        <v>12768</v>
      </c>
      <c r="G5486">
        <v>12746</v>
      </c>
      <c r="H5486">
        <v>12768</v>
      </c>
      <c r="J5486">
        <v>21</v>
      </c>
      <c r="K5486">
        <f t="shared" si="1933"/>
        <v>39</v>
      </c>
      <c r="L5486">
        <v>22</v>
      </c>
      <c r="W5486">
        <f t="shared" si="1925"/>
        <v>0</v>
      </c>
      <c r="X5486">
        <f t="shared" si="1926"/>
        <v>21</v>
      </c>
      <c r="Y5486">
        <f t="shared" si="1927"/>
        <v>0</v>
      </c>
      <c r="Z5486" s="22">
        <f t="shared" si="1928"/>
        <v>0</v>
      </c>
      <c r="AA5486" s="22">
        <f t="shared" si="1929"/>
        <v>0</v>
      </c>
      <c r="AB5486">
        <f t="shared" si="1930"/>
        <v>0</v>
      </c>
      <c r="AC5486" s="22">
        <f t="shared" si="1931"/>
        <v>0</v>
      </c>
      <c r="AD5486" s="22">
        <f t="shared" si="1932"/>
        <v>0</v>
      </c>
    </row>
    <row r="5487" spans="3:30" x14ac:dyDescent="0.25">
      <c r="D5487" s="1">
        <v>0.66666666666666663</v>
      </c>
      <c r="E5487">
        <v>12768</v>
      </c>
      <c r="F5487">
        <v>12791</v>
      </c>
      <c r="G5487">
        <v>12764</v>
      </c>
      <c r="H5487">
        <v>12772</v>
      </c>
      <c r="J5487">
        <v>4</v>
      </c>
      <c r="K5487">
        <f t="shared" si="1933"/>
        <v>19</v>
      </c>
      <c r="L5487">
        <v>27</v>
      </c>
      <c r="W5487">
        <f t="shared" si="1925"/>
        <v>0</v>
      </c>
      <c r="X5487">
        <f t="shared" si="1926"/>
        <v>4</v>
      </c>
      <c r="Y5487">
        <f t="shared" si="1927"/>
        <v>0</v>
      </c>
      <c r="Z5487" s="22">
        <f t="shared" si="1928"/>
        <v>0</v>
      </c>
      <c r="AA5487" s="22">
        <f t="shared" si="1929"/>
        <v>0</v>
      </c>
      <c r="AB5487">
        <f t="shared" si="1930"/>
        <v>0</v>
      </c>
      <c r="AC5487" s="22">
        <f t="shared" si="1931"/>
        <v>0</v>
      </c>
      <c r="AD5487" s="22">
        <f t="shared" si="1932"/>
        <v>0</v>
      </c>
    </row>
    <row r="5488" spans="3:30" x14ac:dyDescent="0.25">
      <c r="D5488" s="1">
        <v>0.70833333333333337</v>
      </c>
      <c r="E5488">
        <v>12772</v>
      </c>
      <c r="F5488">
        <v>12775</v>
      </c>
      <c r="G5488">
        <v>12751</v>
      </c>
      <c r="H5488">
        <v>12752</v>
      </c>
      <c r="J5488">
        <v>-20</v>
      </c>
      <c r="K5488">
        <f t="shared" si="1933"/>
        <v>37</v>
      </c>
      <c r="L5488">
        <v>24</v>
      </c>
      <c r="W5488">
        <f t="shared" si="1925"/>
        <v>0</v>
      </c>
      <c r="X5488">
        <f t="shared" si="1926"/>
        <v>20</v>
      </c>
      <c r="Y5488">
        <f t="shared" si="1927"/>
        <v>0</v>
      </c>
      <c r="Z5488" s="22">
        <f t="shared" si="1928"/>
        <v>0</v>
      </c>
      <c r="AA5488" s="22">
        <f t="shared" si="1929"/>
        <v>0</v>
      </c>
      <c r="AB5488">
        <f t="shared" si="1930"/>
        <v>0</v>
      </c>
      <c r="AC5488" s="22">
        <f t="shared" si="1931"/>
        <v>0</v>
      </c>
      <c r="AD5488" s="22">
        <f t="shared" si="1932"/>
        <v>0</v>
      </c>
    </row>
    <row r="5489" spans="4:30" x14ac:dyDescent="0.25">
      <c r="D5489" s="1">
        <v>0.75</v>
      </c>
      <c r="E5489">
        <v>12753</v>
      </c>
      <c r="F5489">
        <v>12773</v>
      </c>
      <c r="G5489">
        <v>12750</v>
      </c>
      <c r="H5489">
        <v>12771</v>
      </c>
      <c r="J5489">
        <v>18</v>
      </c>
      <c r="K5489">
        <f t="shared" si="1933"/>
        <v>35</v>
      </c>
      <c r="L5489">
        <v>23</v>
      </c>
      <c r="W5489">
        <f t="shared" si="1925"/>
        <v>0</v>
      </c>
      <c r="X5489">
        <f t="shared" si="1926"/>
        <v>18</v>
      </c>
      <c r="Y5489">
        <f t="shared" si="1927"/>
        <v>0</v>
      </c>
      <c r="Z5489" s="22">
        <f t="shared" si="1928"/>
        <v>0</v>
      </c>
      <c r="AA5489" s="22">
        <f t="shared" si="1929"/>
        <v>0</v>
      </c>
      <c r="AB5489">
        <f t="shared" si="1930"/>
        <v>0</v>
      </c>
      <c r="AC5489" s="22">
        <f t="shared" si="1931"/>
        <v>0</v>
      </c>
      <c r="AD5489" s="22">
        <f t="shared" si="1932"/>
        <v>0</v>
      </c>
    </row>
    <row r="5490" spans="4:30" x14ac:dyDescent="0.25">
      <c r="D5490" s="1">
        <v>0.79166666666666663</v>
      </c>
      <c r="E5490">
        <v>12771</v>
      </c>
      <c r="F5490">
        <v>12773</v>
      </c>
      <c r="G5490">
        <v>12762</v>
      </c>
      <c r="H5490">
        <v>12769</v>
      </c>
      <c r="J5490">
        <v>-2</v>
      </c>
      <c r="K5490">
        <f t="shared" si="1933"/>
        <v>45</v>
      </c>
      <c r="L5490">
        <v>11</v>
      </c>
      <c r="W5490">
        <f t="shared" si="1925"/>
        <v>0</v>
      </c>
      <c r="X5490">
        <f t="shared" si="1926"/>
        <v>2</v>
      </c>
      <c r="Y5490">
        <f t="shared" si="1927"/>
        <v>0</v>
      </c>
      <c r="Z5490" s="22">
        <f t="shared" si="1928"/>
        <v>0</v>
      </c>
      <c r="AA5490" s="22">
        <f t="shared" si="1929"/>
        <v>0</v>
      </c>
      <c r="AB5490">
        <f t="shared" si="1930"/>
        <v>0</v>
      </c>
      <c r="AC5490" s="22">
        <f t="shared" si="1931"/>
        <v>0</v>
      </c>
      <c r="AD5490" s="22">
        <f t="shared" si="1932"/>
        <v>0</v>
      </c>
    </row>
    <row r="5491" spans="4:30" x14ac:dyDescent="0.25">
      <c r="D5491" s="1">
        <v>0.83333333333333337</v>
      </c>
      <c r="E5491">
        <v>12769</v>
      </c>
      <c r="F5491">
        <v>12780</v>
      </c>
      <c r="G5491">
        <v>12767</v>
      </c>
      <c r="H5491">
        <v>12779</v>
      </c>
      <c r="J5491">
        <v>10</v>
      </c>
      <c r="K5491">
        <f t="shared" si="1933"/>
        <v>69</v>
      </c>
      <c r="L5491">
        <v>13</v>
      </c>
      <c r="W5491">
        <f t="shared" si="1925"/>
        <v>0</v>
      </c>
      <c r="X5491">
        <f t="shared" si="1926"/>
        <v>10</v>
      </c>
      <c r="Y5491">
        <f t="shared" si="1927"/>
        <v>0</v>
      </c>
      <c r="Z5491" s="22">
        <f t="shared" si="1928"/>
        <v>0</v>
      </c>
      <c r="AA5491" s="22">
        <f t="shared" si="1929"/>
        <v>0</v>
      </c>
      <c r="AB5491">
        <f t="shared" si="1930"/>
        <v>0</v>
      </c>
      <c r="AC5491" s="22">
        <f t="shared" si="1931"/>
        <v>0</v>
      </c>
      <c r="AD5491" s="22">
        <f t="shared" si="1932"/>
        <v>0</v>
      </c>
    </row>
    <row r="5492" spans="4:30" x14ac:dyDescent="0.25">
      <c r="D5492" s="1">
        <v>0.875</v>
      </c>
      <c r="E5492">
        <v>12778</v>
      </c>
      <c r="F5492">
        <v>12809</v>
      </c>
      <c r="G5492">
        <v>12778</v>
      </c>
      <c r="H5492">
        <v>12802</v>
      </c>
      <c r="J5492">
        <v>24</v>
      </c>
      <c r="K5492">
        <f t="shared" si="1933"/>
        <v>64</v>
      </c>
      <c r="L5492">
        <v>31</v>
      </c>
      <c r="W5492">
        <f t="shared" si="1925"/>
        <v>0</v>
      </c>
      <c r="X5492">
        <f t="shared" si="1926"/>
        <v>24</v>
      </c>
      <c r="Y5492">
        <f t="shared" si="1927"/>
        <v>0</v>
      </c>
      <c r="Z5492" s="22">
        <f t="shared" si="1928"/>
        <v>0</v>
      </c>
      <c r="AA5492" s="22">
        <f t="shared" si="1929"/>
        <v>0</v>
      </c>
      <c r="AB5492">
        <f t="shared" si="1930"/>
        <v>0</v>
      </c>
      <c r="AC5492" s="22">
        <f t="shared" si="1931"/>
        <v>0</v>
      </c>
      <c r="AD5492" s="22">
        <f t="shared" si="1932"/>
        <v>0</v>
      </c>
    </row>
    <row r="5493" spans="4:30" x14ac:dyDescent="0.25">
      <c r="D5493" s="2">
        <v>0.91666666666666663</v>
      </c>
      <c r="E5493">
        <v>12802</v>
      </c>
      <c r="F5493">
        <v>12806</v>
      </c>
      <c r="G5493">
        <v>12792</v>
      </c>
      <c r="H5493">
        <v>12797</v>
      </c>
      <c r="J5493">
        <v>-5</v>
      </c>
      <c r="K5493">
        <f t="shared" si="1933"/>
        <v>64</v>
      </c>
      <c r="L5493">
        <v>14</v>
      </c>
      <c r="W5493">
        <f t="shared" si="1925"/>
        <v>0</v>
      </c>
      <c r="X5493">
        <f t="shared" si="1926"/>
        <v>5</v>
      </c>
      <c r="Y5493">
        <f t="shared" si="1927"/>
        <v>0</v>
      </c>
      <c r="Z5493" s="22">
        <f t="shared" si="1928"/>
        <v>0</v>
      </c>
      <c r="AA5493" s="22">
        <f t="shared" si="1929"/>
        <v>0</v>
      </c>
      <c r="AB5493">
        <f t="shared" si="1930"/>
        <v>0</v>
      </c>
      <c r="AC5493" s="22">
        <f t="shared" si="1931"/>
        <v>0</v>
      </c>
      <c r="AD5493" s="22">
        <f t="shared" si="1932"/>
        <v>0</v>
      </c>
    </row>
    <row r="5494" spans="4:30" hidden="1" x14ac:dyDescent="0.25">
      <c r="D5494" s="1">
        <v>0.95833333333333337</v>
      </c>
      <c r="E5494">
        <v>12795</v>
      </c>
      <c r="F5494">
        <v>12801</v>
      </c>
      <c r="G5494">
        <v>12792</v>
      </c>
      <c r="H5494">
        <v>12797</v>
      </c>
      <c r="Z5494"/>
      <c r="AA5494"/>
      <c r="AC5494"/>
      <c r="AD5494"/>
    </row>
    <row r="5495" spans="4:30" hidden="1" x14ac:dyDescent="0.25">
      <c r="D5495" s="1">
        <v>4.1666666666666664E-2</v>
      </c>
      <c r="E5495">
        <v>12798</v>
      </c>
      <c r="F5495">
        <v>12803</v>
      </c>
      <c r="G5495">
        <v>12797</v>
      </c>
      <c r="H5495">
        <v>12800</v>
      </c>
      <c r="Z5495"/>
      <c r="AA5495"/>
      <c r="AC5495"/>
      <c r="AD5495"/>
    </row>
    <row r="5496" spans="4:30" hidden="1" x14ac:dyDescent="0.25">
      <c r="D5496" s="1">
        <v>8.3333333333333329E-2</v>
      </c>
      <c r="E5496">
        <v>12799</v>
      </c>
      <c r="F5496">
        <v>12800</v>
      </c>
      <c r="G5496">
        <v>12798</v>
      </c>
      <c r="H5496">
        <v>12799</v>
      </c>
      <c r="Z5496"/>
      <c r="AA5496"/>
      <c r="AC5496"/>
      <c r="AD5496"/>
    </row>
    <row r="5497" spans="4:30" hidden="1" x14ac:dyDescent="0.25">
      <c r="D5497" s="1">
        <v>0.125</v>
      </c>
      <c r="E5497">
        <v>12798</v>
      </c>
      <c r="F5497">
        <v>12800</v>
      </c>
      <c r="G5497">
        <v>12791</v>
      </c>
      <c r="H5497">
        <v>12793</v>
      </c>
      <c r="Z5497"/>
      <c r="AA5497"/>
      <c r="AC5497"/>
      <c r="AD5497"/>
    </row>
    <row r="5498" spans="4:30" hidden="1" x14ac:dyDescent="0.25">
      <c r="D5498" s="1">
        <v>0.16666666666666666</v>
      </c>
      <c r="E5498">
        <v>12792</v>
      </c>
      <c r="F5498">
        <v>12793</v>
      </c>
      <c r="G5498">
        <v>12789</v>
      </c>
      <c r="H5498">
        <v>12790</v>
      </c>
      <c r="Z5498"/>
      <c r="AA5498"/>
      <c r="AC5498"/>
      <c r="AD5498"/>
    </row>
    <row r="5499" spans="4:30" hidden="1" x14ac:dyDescent="0.25">
      <c r="D5499" s="1">
        <v>0.20833333333333334</v>
      </c>
      <c r="E5499">
        <v>12792</v>
      </c>
      <c r="F5499">
        <v>12793</v>
      </c>
      <c r="G5499">
        <v>12783</v>
      </c>
      <c r="H5499">
        <v>12787</v>
      </c>
      <c r="Z5499"/>
      <c r="AA5499"/>
      <c r="AC5499"/>
      <c r="AD5499"/>
    </row>
    <row r="5500" spans="4:30" hidden="1" x14ac:dyDescent="0.25">
      <c r="D5500" s="1">
        <v>0.25</v>
      </c>
      <c r="E5500">
        <v>12786</v>
      </c>
      <c r="F5500">
        <v>12790</v>
      </c>
      <c r="G5500">
        <v>12785</v>
      </c>
      <c r="H5500">
        <v>12786</v>
      </c>
      <c r="Z5500"/>
      <c r="AA5500"/>
      <c r="AC5500"/>
      <c r="AD5500"/>
    </row>
    <row r="5501" spans="4:30" hidden="1" x14ac:dyDescent="0.25">
      <c r="D5501" s="1">
        <v>0.29166666666666669</v>
      </c>
      <c r="E5501">
        <v>12785</v>
      </c>
      <c r="F5501">
        <v>12798</v>
      </c>
      <c r="G5501">
        <v>12784</v>
      </c>
      <c r="H5501">
        <v>12797</v>
      </c>
      <c r="Z5501"/>
      <c r="AA5501"/>
      <c r="AC5501"/>
      <c r="AD5501"/>
    </row>
    <row r="5502" spans="4:30" x14ac:dyDescent="0.25">
      <c r="D5502" s="2">
        <v>0.33333333333333331</v>
      </c>
      <c r="E5502">
        <v>12797</v>
      </c>
      <c r="F5502">
        <v>12797</v>
      </c>
      <c r="G5502">
        <v>12778</v>
      </c>
      <c r="H5502">
        <v>12784</v>
      </c>
      <c r="J5502">
        <v>-13</v>
      </c>
      <c r="K5502">
        <v>0</v>
      </c>
      <c r="L5502">
        <v>19</v>
      </c>
      <c r="M5502">
        <v>34</v>
      </c>
      <c r="R5502">
        <f>MAX(F5500:F5516)</f>
        <v>12921</v>
      </c>
      <c r="W5502">
        <f t="shared" ref="W5502:W5516" si="1934">ABS(M5502)</f>
        <v>34</v>
      </c>
      <c r="X5502">
        <f t="shared" ref="X5502:X5516" si="1935">ABS(J5502)</f>
        <v>13</v>
      </c>
      <c r="Y5502">
        <f t="shared" ref="Y5502:Y5516" si="1936">IF(R5502&lt;1000,ABS(R5502),0)</f>
        <v>0</v>
      </c>
      <c r="Z5502" s="22">
        <f t="shared" ref="Z5502:Z5516" si="1937">IF(N5502=1,0,ABS(N5502))</f>
        <v>0</v>
      </c>
      <c r="AA5502" s="22">
        <f t="shared" ref="AA5502:AA5516" si="1938">ABS(O5502)</f>
        <v>0</v>
      </c>
      <c r="AB5502">
        <f t="shared" ref="AB5502:AB5516" si="1939">IF(N5502=1,1,0)</f>
        <v>0</v>
      </c>
      <c r="AC5502" s="22">
        <f t="shared" ref="AC5502:AC5516" si="1940">IF(N5502=1,ABS(N5503),0)</f>
        <v>0</v>
      </c>
      <c r="AD5502" s="22">
        <f t="shared" ref="AD5502:AD5516" si="1941">IF(N5502=1,0,ABS(O5503))</f>
        <v>0.34782608695652173</v>
      </c>
    </row>
    <row r="5503" spans="4:30" x14ac:dyDescent="0.25">
      <c r="D5503" s="2">
        <v>0.375</v>
      </c>
      <c r="E5503">
        <v>12784</v>
      </c>
      <c r="F5503">
        <v>12793</v>
      </c>
      <c r="G5503">
        <v>12777</v>
      </c>
      <c r="H5503">
        <v>12793</v>
      </c>
      <c r="J5503">
        <v>9</v>
      </c>
      <c r="K5503">
        <f t="shared" ref="K5503:K5516" si="1942">K5502+J5504</f>
        <v>29</v>
      </c>
      <c r="L5503">
        <v>16</v>
      </c>
      <c r="N5503">
        <v>0</v>
      </c>
      <c r="O5503">
        <v>0.34782608695652173</v>
      </c>
      <c r="P5503">
        <f>J5507/R5481</f>
        <v>0.34782608695652173</v>
      </c>
      <c r="R5503">
        <f>MIN(G5500:G5516)</f>
        <v>12777</v>
      </c>
      <c r="W5503">
        <f t="shared" si="1934"/>
        <v>0</v>
      </c>
      <c r="X5503">
        <f t="shared" si="1935"/>
        <v>9</v>
      </c>
      <c r="Y5503">
        <f t="shared" si="1936"/>
        <v>0</v>
      </c>
      <c r="Z5503" s="22">
        <f t="shared" si="1937"/>
        <v>0</v>
      </c>
      <c r="AA5503" s="22">
        <f t="shared" si="1938"/>
        <v>0.34782608695652173</v>
      </c>
      <c r="AB5503">
        <f t="shared" si="1939"/>
        <v>0</v>
      </c>
      <c r="AC5503" s="22">
        <f t="shared" si="1940"/>
        <v>0</v>
      </c>
      <c r="AD5503" s="22">
        <f t="shared" si="1941"/>
        <v>0</v>
      </c>
    </row>
    <row r="5504" spans="4:30" x14ac:dyDescent="0.25">
      <c r="D5504" s="1">
        <v>0.41666666666666669</v>
      </c>
      <c r="E5504">
        <v>12794</v>
      </c>
      <c r="F5504">
        <v>12828</v>
      </c>
      <c r="G5504">
        <v>12791</v>
      </c>
      <c r="H5504">
        <v>12823</v>
      </c>
      <c r="J5504">
        <v>29</v>
      </c>
      <c r="K5504">
        <f t="shared" si="1942"/>
        <v>26</v>
      </c>
      <c r="L5504">
        <v>37</v>
      </c>
      <c r="R5504">
        <f>R5502-R5503</f>
        <v>144</v>
      </c>
      <c r="W5504">
        <f t="shared" si="1934"/>
        <v>0</v>
      </c>
      <c r="X5504">
        <f t="shared" si="1935"/>
        <v>29</v>
      </c>
      <c r="Y5504">
        <f t="shared" si="1936"/>
        <v>144</v>
      </c>
      <c r="Z5504" s="22">
        <f t="shared" si="1937"/>
        <v>0</v>
      </c>
      <c r="AA5504" s="22">
        <f t="shared" si="1938"/>
        <v>0</v>
      </c>
      <c r="AB5504">
        <f t="shared" si="1939"/>
        <v>0</v>
      </c>
      <c r="AC5504" s="22">
        <f t="shared" si="1940"/>
        <v>0</v>
      </c>
      <c r="AD5504" s="22">
        <f t="shared" si="1941"/>
        <v>0</v>
      </c>
    </row>
    <row r="5505" spans="3:30" x14ac:dyDescent="0.25">
      <c r="D5505" s="1">
        <v>0.45833333333333331</v>
      </c>
      <c r="E5505">
        <v>12823</v>
      </c>
      <c r="F5505">
        <v>12835</v>
      </c>
      <c r="G5505">
        <v>12811</v>
      </c>
      <c r="H5505">
        <v>12820</v>
      </c>
      <c r="J5505">
        <v>-3</v>
      </c>
      <c r="K5505">
        <f t="shared" si="1942"/>
        <v>49</v>
      </c>
      <c r="L5505">
        <v>24</v>
      </c>
      <c r="W5505">
        <f t="shared" si="1934"/>
        <v>0</v>
      </c>
      <c r="X5505">
        <f t="shared" si="1935"/>
        <v>3</v>
      </c>
      <c r="Y5505">
        <f t="shared" si="1936"/>
        <v>0</v>
      </c>
      <c r="Z5505" s="22">
        <f t="shared" si="1937"/>
        <v>0</v>
      </c>
      <c r="AA5505" s="22">
        <f t="shared" si="1938"/>
        <v>0</v>
      </c>
      <c r="AB5505">
        <f t="shared" si="1939"/>
        <v>0</v>
      </c>
      <c r="AC5505" s="22">
        <f t="shared" si="1940"/>
        <v>0</v>
      </c>
      <c r="AD5505" s="22">
        <f t="shared" si="1941"/>
        <v>0</v>
      </c>
    </row>
    <row r="5506" spans="3:30" x14ac:dyDescent="0.25">
      <c r="D5506" s="1">
        <v>0.5</v>
      </c>
      <c r="E5506">
        <v>12820</v>
      </c>
      <c r="F5506">
        <v>12846</v>
      </c>
      <c r="G5506">
        <v>12816</v>
      </c>
      <c r="H5506">
        <v>12843</v>
      </c>
      <c r="J5506">
        <v>23</v>
      </c>
      <c r="K5506">
        <f t="shared" si="1942"/>
        <v>89</v>
      </c>
      <c r="L5506">
        <v>30</v>
      </c>
      <c r="W5506">
        <f t="shared" si="1934"/>
        <v>0</v>
      </c>
      <c r="X5506">
        <f t="shared" si="1935"/>
        <v>23</v>
      </c>
      <c r="Y5506">
        <f t="shared" si="1936"/>
        <v>0</v>
      </c>
      <c r="Z5506" s="22">
        <f t="shared" si="1937"/>
        <v>0</v>
      </c>
      <c r="AA5506" s="22">
        <f t="shared" si="1938"/>
        <v>0</v>
      </c>
      <c r="AB5506">
        <f t="shared" si="1939"/>
        <v>0</v>
      </c>
      <c r="AC5506" s="22">
        <f t="shared" si="1940"/>
        <v>0</v>
      </c>
      <c r="AD5506" s="22">
        <f t="shared" si="1941"/>
        <v>0</v>
      </c>
    </row>
    <row r="5507" spans="3:30" x14ac:dyDescent="0.25">
      <c r="C5507">
        <v>1</v>
      </c>
      <c r="D5507" s="1">
        <v>0.54166666666666663</v>
      </c>
      <c r="E5507">
        <v>12843</v>
      </c>
      <c r="F5507">
        <v>12901</v>
      </c>
      <c r="G5507">
        <v>12837</v>
      </c>
      <c r="H5507">
        <v>12883</v>
      </c>
      <c r="J5507">
        <v>40</v>
      </c>
      <c r="K5507">
        <f t="shared" si="1942"/>
        <v>120</v>
      </c>
      <c r="L5507">
        <v>64</v>
      </c>
      <c r="W5507">
        <f t="shared" si="1934"/>
        <v>0</v>
      </c>
      <c r="X5507">
        <f t="shared" si="1935"/>
        <v>40</v>
      </c>
      <c r="Y5507">
        <f t="shared" si="1936"/>
        <v>0</v>
      </c>
      <c r="Z5507" s="22">
        <f t="shared" si="1937"/>
        <v>0</v>
      </c>
      <c r="AA5507" s="22">
        <f t="shared" si="1938"/>
        <v>0</v>
      </c>
      <c r="AB5507">
        <f t="shared" si="1939"/>
        <v>0</v>
      </c>
      <c r="AC5507" s="22">
        <f t="shared" si="1940"/>
        <v>0</v>
      </c>
      <c r="AD5507" s="22">
        <f t="shared" si="1941"/>
        <v>0</v>
      </c>
    </row>
    <row r="5508" spans="3:30" x14ac:dyDescent="0.25">
      <c r="D5508" s="1">
        <v>0.58333333333333337</v>
      </c>
      <c r="E5508">
        <v>12883</v>
      </c>
      <c r="F5508">
        <v>12921</v>
      </c>
      <c r="G5508">
        <v>12882</v>
      </c>
      <c r="H5508">
        <v>12914</v>
      </c>
      <c r="J5508">
        <v>31</v>
      </c>
      <c r="K5508">
        <f t="shared" si="1942"/>
        <v>100</v>
      </c>
      <c r="L5508">
        <v>39</v>
      </c>
      <c r="W5508">
        <f t="shared" si="1934"/>
        <v>0</v>
      </c>
      <c r="X5508">
        <f t="shared" si="1935"/>
        <v>31</v>
      </c>
      <c r="Y5508">
        <f t="shared" si="1936"/>
        <v>0</v>
      </c>
      <c r="Z5508" s="22">
        <f t="shared" si="1937"/>
        <v>0</v>
      </c>
      <c r="AA5508" s="22">
        <f t="shared" si="1938"/>
        <v>0</v>
      </c>
      <c r="AB5508">
        <f t="shared" si="1939"/>
        <v>0</v>
      </c>
      <c r="AC5508" s="22">
        <f t="shared" si="1940"/>
        <v>0</v>
      </c>
      <c r="AD5508" s="22">
        <f t="shared" si="1941"/>
        <v>0</v>
      </c>
    </row>
    <row r="5509" spans="3:30" x14ac:dyDescent="0.25">
      <c r="D5509" s="1">
        <v>0.625</v>
      </c>
      <c r="E5509">
        <v>12914</v>
      </c>
      <c r="F5509">
        <v>12917</v>
      </c>
      <c r="G5509">
        <v>12884</v>
      </c>
      <c r="H5509">
        <v>12894</v>
      </c>
      <c r="J5509">
        <v>-20</v>
      </c>
      <c r="K5509">
        <f t="shared" si="1942"/>
        <v>74</v>
      </c>
      <c r="L5509">
        <v>33</v>
      </c>
      <c r="W5509">
        <f t="shared" si="1934"/>
        <v>0</v>
      </c>
      <c r="X5509">
        <f t="shared" si="1935"/>
        <v>20</v>
      </c>
      <c r="Y5509">
        <f t="shared" si="1936"/>
        <v>0</v>
      </c>
      <c r="Z5509" s="22">
        <f t="shared" si="1937"/>
        <v>0</v>
      </c>
      <c r="AA5509" s="22">
        <f t="shared" si="1938"/>
        <v>0</v>
      </c>
      <c r="AB5509">
        <f t="shared" si="1939"/>
        <v>0</v>
      </c>
      <c r="AC5509" s="22">
        <f t="shared" si="1940"/>
        <v>0</v>
      </c>
      <c r="AD5509" s="22">
        <f t="shared" si="1941"/>
        <v>0</v>
      </c>
    </row>
    <row r="5510" spans="3:30" x14ac:dyDescent="0.25">
      <c r="D5510" s="1">
        <v>0.66666666666666663</v>
      </c>
      <c r="E5510">
        <v>12894</v>
      </c>
      <c r="F5510">
        <v>12896</v>
      </c>
      <c r="G5510">
        <v>12862</v>
      </c>
      <c r="H5510">
        <v>12868</v>
      </c>
      <c r="J5510">
        <v>-26</v>
      </c>
      <c r="K5510">
        <f t="shared" si="1942"/>
        <v>29</v>
      </c>
      <c r="L5510">
        <v>34</v>
      </c>
      <c r="W5510">
        <f t="shared" si="1934"/>
        <v>0</v>
      </c>
      <c r="X5510">
        <f t="shared" si="1935"/>
        <v>26</v>
      </c>
      <c r="Y5510">
        <f t="shared" si="1936"/>
        <v>0</v>
      </c>
      <c r="Z5510" s="22">
        <f t="shared" si="1937"/>
        <v>0</v>
      </c>
      <c r="AA5510" s="22">
        <f t="shared" si="1938"/>
        <v>0</v>
      </c>
      <c r="AB5510">
        <f t="shared" si="1939"/>
        <v>0</v>
      </c>
      <c r="AC5510" s="22">
        <f t="shared" si="1940"/>
        <v>0</v>
      </c>
      <c r="AD5510" s="22">
        <f t="shared" si="1941"/>
        <v>0</v>
      </c>
    </row>
    <row r="5511" spans="3:30" x14ac:dyDescent="0.25">
      <c r="D5511" s="1">
        <v>0.70833333333333337</v>
      </c>
      <c r="E5511">
        <v>12868</v>
      </c>
      <c r="F5511">
        <v>12871</v>
      </c>
      <c r="G5511">
        <v>12813</v>
      </c>
      <c r="H5511">
        <v>12823</v>
      </c>
      <c r="J5511">
        <v>-45</v>
      </c>
      <c r="K5511">
        <f t="shared" si="1942"/>
        <v>18</v>
      </c>
      <c r="L5511">
        <v>58</v>
      </c>
      <c r="W5511">
        <f t="shared" si="1934"/>
        <v>0</v>
      </c>
      <c r="X5511">
        <f t="shared" si="1935"/>
        <v>45</v>
      </c>
      <c r="Y5511">
        <f t="shared" si="1936"/>
        <v>0</v>
      </c>
      <c r="Z5511" s="22">
        <f t="shared" si="1937"/>
        <v>0</v>
      </c>
      <c r="AA5511" s="22">
        <f t="shared" si="1938"/>
        <v>0</v>
      </c>
      <c r="AB5511">
        <f t="shared" si="1939"/>
        <v>0</v>
      </c>
      <c r="AC5511" s="22">
        <f t="shared" si="1940"/>
        <v>0</v>
      </c>
      <c r="AD5511" s="22">
        <f t="shared" si="1941"/>
        <v>0</v>
      </c>
    </row>
    <row r="5512" spans="3:30" x14ac:dyDescent="0.25">
      <c r="D5512" s="1">
        <v>0.75</v>
      </c>
      <c r="E5512">
        <v>12824</v>
      </c>
      <c r="F5512">
        <v>12837</v>
      </c>
      <c r="G5512">
        <v>12795</v>
      </c>
      <c r="H5512">
        <v>12813</v>
      </c>
      <c r="J5512">
        <v>-11</v>
      </c>
      <c r="K5512">
        <f t="shared" si="1942"/>
        <v>19</v>
      </c>
      <c r="L5512">
        <v>42</v>
      </c>
      <c r="W5512">
        <f t="shared" si="1934"/>
        <v>0</v>
      </c>
      <c r="X5512">
        <f t="shared" si="1935"/>
        <v>11</v>
      </c>
      <c r="Y5512">
        <f t="shared" si="1936"/>
        <v>0</v>
      </c>
      <c r="Z5512" s="22">
        <f t="shared" si="1937"/>
        <v>0</v>
      </c>
      <c r="AA5512" s="22">
        <f t="shared" si="1938"/>
        <v>0</v>
      </c>
      <c r="AB5512">
        <f t="shared" si="1939"/>
        <v>0</v>
      </c>
      <c r="AC5512" s="22">
        <f t="shared" si="1940"/>
        <v>0</v>
      </c>
      <c r="AD5512" s="22">
        <f t="shared" si="1941"/>
        <v>0</v>
      </c>
    </row>
    <row r="5513" spans="3:30" x14ac:dyDescent="0.25">
      <c r="D5513" s="1">
        <v>0.79166666666666663</v>
      </c>
      <c r="E5513">
        <v>12813</v>
      </c>
      <c r="F5513">
        <v>12815</v>
      </c>
      <c r="G5513">
        <v>12807</v>
      </c>
      <c r="H5513">
        <v>12814</v>
      </c>
      <c r="J5513">
        <v>1</v>
      </c>
      <c r="K5513">
        <f t="shared" si="1942"/>
        <v>26</v>
      </c>
      <c r="L5513">
        <v>8</v>
      </c>
      <c r="W5513">
        <f t="shared" si="1934"/>
        <v>0</v>
      </c>
      <c r="X5513">
        <f t="shared" si="1935"/>
        <v>1</v>
      </c>
      <c r="Y5513">
        <f t="shared" si="1936"/>
        <v>0</v>
      </c>
      <c r="Z5513" s="22">
        <f t="shared" si="1937"/>
        <v>0</v>
      </c>
      <c r="AA5513" s="22">
        <f t="shared" si="1938"/>
        <v>0</v>
      </c>
      <c r="AB5513">
        <f t="shared" si="1939"/>
        <v>0</v>
      </c>
      <c r="AC5513" s="22">
        <f t="shared" si="1940"/>
        <v>0</v>
      </c>
      <c r="AD5513" s="22">
        <f t="shared" si="1941"/>
        <v>0</v>
      </c>
    </row>
    <row r="5514" spans="3:30" x14ac:dyDescent="0.25">
      <c r="D5514" s="1">
        <v>0.83333333333333337</v>
      </c>
      <c r="E5514">
        <v>12814</v>
      </c>
      <c r="F5514">
        <v>12822</v>
      </c>
      <c r="G5514">
        <v>12812</v>
      </c>
      <c r="H5514">
        <v>12821</v>
      </c>
      <c r="J5514">
        <v>7</v>
      </c>
      <c r="K5514">
        <f t="shared" si="1942"/>
        <v>20</v>
      </c>
      <c r="L5514">
        <v>10</v>
      </c>
      <c r="W5514">
        <f t="shared" si="1934"/>
        <v>0</v>
      </c>
      <c r="X5514">
        <f t="shared" si="1935"/>
        <v>7</v>
      </c>
      <c r="Y5514">
        <f t="shared" si="1936"/>
        <v>0</v>
      </c>
      <c r="Z5514" s="22">
        <f t="shared" si="1937"/>
        <v>0</v>
      </c>
      <c r="AA5514" s="22">
        <f t="shared" si="1938"/>
        <v>0</v>
      </c>
      <c r="AB5514">
        <f t="shared" si="1939"/>
        <v>0</v>
      </c>
      <c r="AC5514" s="22">
        <f t="shared" si="1940"/>
        <v>0</v>
      </c>
      <c r="AD5514" s="22">
        <f t="shared" si="1941"/>
        <v>0</v>
      </c>
    </row>
    <row r="5515" spans="3:30" x14ac:dyDescent="0.25">
      <c r="D5515" s="1">
        <v>0.875</v>
      </c>
      <c r="E5515">
        <v>12819</v>
      </c>
      <c r="F5515">
        <v>12852</v>
      </c>
      <c r="G5515">
        <v>12797</v>
      </c>
      <c r="H5515">
        <v>12813</v>
      </c>
      <c r="J5515">
        <v>-6</v>
      </c>
      <c r="K5515">
        <f t="shared" si="1942"/>
        <v>38</v>
      </c>
      <c r="L5515">
        <v>55</v>
      </c>
      <c r="W5515">
        <f t="shared" si="1934"/>
        <v>0</v>
      </c>
      <c r="X5515">
        <f t="shared" si="1935"/>
        <v>6</v>
      </c>
      <c r="Y5515">
        <f t="shared" si="1936"/>
        <v>0</v>
      </c>
      <c r="Z5515" s="22">
        <f t="shared" si="1937"/>
        <v>0</v>
      </c>
      <c r="AA5515" s="22">
        <f t="shared" si="1938"/>
        <v>0</v>
      </c>
      <c r="AB5515">
        <f t="shared" si="1939"/>
        <v>0</v>
      </c>
      <c r="AC5515" s="22">
        <f t="shared" si="1940"/>
        <v>0</v>
      </c>
      <c r="AD5515" s="22">
        <f t="shared" si="1941"/>
        <v>0</v>
      </c>
    </row>
    <row r="5516" spans="3:30" x14ac:dyDescent="0.25">
      <c r="D5516" s="2">
        <v>0.91666666666666663</v>
      </c>
      <c r="E5516">
        <v>12813</v>
      </c>
      <c r="F5516">
        <v>12842</v>
      </c>
      <c r="G5516">
        <v>12794</v>
      </c>
      <c r="H5516">
        <v>12831</v>
      </c>
      <c r="J5516">
        <v>18</v>
      </c>
      <c r="K5516">
        <f t="shared" si="1942"/>
        <v>38</v>
      </c>
      <c r="L5516">
        <v>48</v>
      </c>
      <c r="W5516">
        <f t="shared" si="1934"/>
        <v>0</v>
      </c>
      <c r="X5516">
        <f t="shared" si="1935"/>
        <v>18</v>
      </c>
      <c r="Y5516">
        <f t="shared" si="1936"/>
        <v>0</v>
      </c>
      <c r="Z5516" s="22">
        <f t="shared" si="1937"/>
        <v>0</v>
      </c>
      <c r="AA5516" s="22">
        <f t="shared" si="1938"/>
        <v>0</v>
      </c>
      <c r="AB5516">
        <f t="shared" si="1939"/>
        <v>0</v>
      </c>
      <c r="AC5516" s="22">
        <f t="shared" si="1940"/>
        <v>0</v>
      </c>
      <c r="AD5516" s="22">
        <f t="shared" si="1941"/>
        <v>0</v>
      </c>
    </row>
    <row r="5517" spans="3:30" hidden="1" x14ac:dyDescent="0.25">
      <c r="D5517" s="1">
        <v>0.95833333333333337</v>
      </c>
      <c r="E5517">
        <v>12833</v>
      </c>
      <c r="F5517">
        <v>12836</v>
      </c>
      <c r="G5517">
        <v>12822</v>
      </c>
      <c r="H5517">
        <v>12825</v>
      </c>
      <c r="Z5517"/>
      <c r="AA5517"/>
      <c r="AC5517"/>
      <c r="AD5517"/>
    </row>
    <row r="5518" spans="3:30" hidden="1" x14ac:dyDescent="0.25">
      <c r="D5518" s="1">
        <v>4.1666666666666664E-2</v>
      </c>
      <c r="E5518">
        <v>12823</v>
      </c>
      <c r="F5518">
        <v>12825</v>
      </c>
      <c r="G5518">
        <v>12791</v>
      </c>
      <c r="H5518">
        <v>12798</v>
      </c>
      <c r="Z5518"/>
      <c r="AA5518"/>
      <c r="AC5518"/>
      <c r="AD5518"/>
    </row>
    <row r="5519" spans="3:30" hidden="1" x14ac:dyDescent="0.25">
      <c r="D5519" s="1">
        <v>8.3333333333333329E-2</v>
      </c>
      <c r="E5519">
        <v>12799</v>
      </c>
      <c r="F5519">
        <v>12803</v>
      </c>
      <c r="G5519">
        <v>12788</v>
      </c>
      <c r="H5519">
        <v>12801</v>
      </c>
      <c r="Z5519"/>
      <c r="AA5519"/>
      <c r="AC5519"/>
      <c r="AD5519"/>
    </row>
    <row r="5520" spans="3:30" hidden="1" x14ac:dyDescent="0.25">
      <c r="D5520" s="1">
        <v>0.125</v>
      </c>
      <c r="E5520">
        <v>12801</v>
      </c>
      <c r="F5520">
        <v>12817</v>
      </c>
      <c r="G5520">
        <v>12797</v>
      </c>
      <c r="H5520">
        <v>12803</v>
      </c>
      <c r="Z5520"/>
      <c r="AA5520"/>
      <c r="AC5520"/>
      <c r="AD5520"/>
    </row>
    <row r="5521" spans="3:30" hidden="1" x14ac:dyDescent="0.25">
      <c r="D5521" s="1">
        <v>0.16666666666666666</v>
      </c>
      <c r="E5521">
        <v>12803</v>
      </c>
      <c r="F5521">
        <v>12805</v>
      </c>
      <c r="G5521">
        <v>12789</v>
      </c>
      <c r="H5521">
        <v>12796</v>
      </c>
      <c r="Z5521"/>
      <c r="AA5521"/>
      <c r="AC5521"/>
      <c r="AD5521"/>
    </row>
    <row r="5522" spans="3:30" hidden="1" x14ac:dyDescent="0.25">
      <c r="D5522" s="1">
        <v>0.20833333333333334</v>
      </c>
      <c r="E5522">
        <v>12795</v>
      </c>
      <c r="F5522">
        <v>12796</v>
      </c>
      <c r="G5522">
        <v>12786</v>
      </c>
      <c r="H5522">
        <v>12792</v>
      </c>
      <c r="Z5522"/>
      <c r="AA5522"/>
      <c r="AC5522"/>
      <c r="AD5522"/>
    </row>
    <row r="5523" spans="3:30" hidden="1" x14ac:dyDescent="0.25">
      <c r="D5523" s="1">
        <v>0.25</v>
      </c>
      <c r="E5523">
        <v>12793</v>
      </c>
      <c r="F5523">
        <v>12799</v>
      </c>
      <c r="G5523">
        <v>12792</v>
      </c>
      <c r="H5523">
        <v>12795</v>
      </c>
      <c r="Z5523"/>
      <c r="AA5523"/>
      <c r="AC5523"/>
      <c r="AD5523"/>
    </row>
    <row r="5524" spans="3:30" hidden="1" x14ac:dyDescent="0.25">
      <c r="D5524" s="1">
        <v>0.29166666666666669</v>
      </c>
      <c r="E5524">
        <v>12795</v>
      </c>
      <c r="F5524">
        <v>12803</v>
      </c>
      <c r="G5524">
        <v>12795</v>
      </c>
      <c r="H5524">
        <v>12801</v>
      </c>
      <c r="Z5524"/>
      <c r="AA5524"/>
      <c r="AC5524"/>
      <c r="AD5524"/>
    </row>
    <row r="5525" spans="3:30" x14ac:dyDescent="0.25">
      <c r="D5525" s="2">
        <v>0.33333333333333331</v>
      </c>
      <c r="E5525">
        <v>12800</v>
      </c>
      <c r="F5525">
        <v>12813</v>
      </c>
      <c r="G5525">
        <v>12798</v>
      </c>
      <c r="H5525">
        <v>12808</v>
      </c>
      <c r="J5525">
        <v>8</v>
      </c>
      <c r="K5525">
        <v>0</v>
      </c>
      <c r="L5525">
        <v>15</v>
      </c>
      <c r="M5525">
        <v>-103</v>
      </c>
      <c r="R5525">
        <f>MAX(F5523:F5539)</f>
        <v>12813</v>
      </c>
      <c r="W5525">
        <f t="shared" ref="W5525:W5539" si="1943">ABS(M5525)</f>
        <v>103</v>
      </c>
      <c r="X5525">
        <f t="shared" ref="X5525:X5539" si="1944">ABS(J5525)</f>
        <v>8</v>
      </c>
      <c r="Y5525">
        <f t="shared" ref="Y5525:Y5539" si="1945">IF(R5525&lt;1000,ABS(R5525),0)</f>
        <v>0</v>
      </c>
      <c r="Z5525" s="22">
        <f t="shared" ref="Z5525:Z5539" si="1946">IF(N5525=1,0,ABS(N5525))</f>
        <v>0</v>
      </c>
      <c r="AA5525" s="22">
        <f t="shared" ref="AA5525:AA5539" si="1947">ABS(O5525)</f>
        <v>0</v>
      </c>
      <c r="AB5525">
        <f t="shared" ref="AB5525:AB5539" si="1948">IF(N5525=1,1,0)</f>
        <v>0</v>
      </c>
      <c r="AC5525" s="22">
        <f t="shared" ref="AC5525:AC5539" si="1949">IF(N5525=1,ABS(N5526),0)</f>
        <v>0</v>
      </c>
      <c r="AD5525" s="22">
        <f t="shared" ref="AD5525:AD5539" si="1950">IF(N5525=1,0,ABS(O5526))</f>
        <v>0.50694444444444442</v>
      </c>
    </row>
    <row r="5526" spans="3:30" x14ac:dyDescent="0.25">
      <c r="D5526" s="2">
        <v>0.375</v>
      </c>
      <c r="E5526">
        <v>12809</v>
      </c>
      <c r="F5526">
        <v>12812</v>
      </c>
      <c r="G5526">
        <v>12791</v>
      </c>
      <c r="H5526">
        <v>12799</v>
      </c>
      <c r="J5526">
        <v>-10</v>
      </c>
      <c r="K5526">
        <f t="shared" ref="K5526:K5539" si="1951">K5525+J5527</f>
        <v>-73</v>
      </c>
      <c r="L5526">
        <v>21</v>
      </c>
      <c r="N5526">
        <v>0</v>
      </c>
      <c r="O5526">
        <v>-0.50694444444444442</v>
      </c>
      <c r="P5526">
        <f>J5527/R5504</f>
        <v>-0.50694444444444442</v>
      </c>
      <c r="R5526">
        <f>MIN(G5523:G5539)</f>
        <v>12617</v>
      </c>
      <c r="W5526">
        <f t="shared" si="1943"/>
        <v>0</v>
      </c>
      <c r="X5526">
        <f t="shared" si="1944"/>
        <v>10</v>
      </c>
      <c r="Y5526">
        <f t="shared" si="1945"/>
        <v>0</v>
      </c>
      <c r="Z5526" s="22">
        <f t="shared" si="1946"/>
        <v>0</v>
      </c>
      <c r="AA5526" s="22">
        <f t="shared" si="1947"/>
        <v>0.50694444444444442</v>
      </c>
      <c r="AB5526">
        <f t="shared" si="1948"/>
        <v>0</v>
      </c>
      <c r="AC5526" s="22">
        <f t="shared" si="1949"/>
        <v>0</v>
      </c>
      <c r="AD5526" s="22">
        <f t="shared" si="1950"/>
        <v>0</v>
      </c>
    </row>
    <row r="5527" spans="3:30" x14ac:dyDescent="0.25">
      <c r="D5527" s="1">
        <v>0.41666666666666669</v>
      </c>
      <c r="E5527">
        <v>12799</v>
      </c>
      <c r="F5527">
        <v>12807</v>
      </c>
      <c r="G5527">
        <v>12722</v>
      </c>
      <c r="H5527">
        <v>12726</v>
      </c>
      <c r="J5527">
        <v>-73</v>
      </c>
      <c r="K5527">
        <f t="shared" si="1951"/>
        <v>-87</v>
      </c>
      <c r="L5527">
        <v>85</v>
      </c>
      <c r="R5527">
        <f>R5525-R5526</f>
        <v>196</v>
      </c>
      <c r="W5527">
        <f t="shared" si="1943"/>
        <v>0</v>
      </c>
      <c r="X5527">
        <f t="shared" si="1944"/>
        <v>73</v>
      </c>
      <c r="Y5527">
        <f t="shared" si="1945"/>
        <v>196</v>
      </c>
      <c r="Z5527" s="22">
        <f t="shared" si="1946"/>
        <v>0</v>
      </c>
      <c r="AA5527" s="22">
        <f t="shared" si="1947"/>
        <v>0</v>
      </c>
      <c r="AB5527">
        <f t="shared" si="1948"/>
        <v>0</v>
      </c>
      <c r="AC5527" s="22">
        <f t="shared" si="1949"/>
        <v>0</v>
      </c>
      <c r="AD5527" s="22">
        <f t="shared" si="1950"/>
        <v>0</v>
      </c>
    </row>
    <row r="5528" spans="3:30" x14ac:dyDescent="0.25">
      <c r="D5528" s="1">
        <v>0.45833333333333331</v>
      </c>
      <c r="E5528">
        <v>12727</v>
      </c>
      <c r="F5528">
        <v>12748</v>
      </c>
      <c r="G5528">
        <v>12711</v>
      </c>
      <c r="H5528">
        <v>12713</v>
      </c>
      <c r="J5528">
        <v>-14</v>
      </c>
      <c r="K5528">
        <f t="shared" si="1951"/>
        <v>-97</v>
      </c>
      <c r="L5528">
        <v>37</v>
      </c>
      <c r="W5528">
        <f t="shared" si="1943"/>
        <v>0</v>
      </c>
      <c r="X5528">
        <f t="shared" si="1944"/>
        <v>14</v>
      </c>
      <c r="Y5528">
        <f t="shared" si="1945"/>
        <v>0</v>
      </c>
      <c r="Z5528" s="22">
        <f t="shared" si="1946"/>
        <v>0</v>
      </c>
      <c r="AA5528" s="22">
        <f t="shared" si="1947"/>
        <v>0</v>
      </c>
      <c r="AB5528">
        <f t="shared" si="1948"/>
        <v>0</v>
      </c>
      <c r="AC5528" s="22">
        <f t="shared" si="1949"/>
        <v>0</v>
      </c>
      <c r="AD5528" s="22">
        <f t="shared" si="1950"/>
        <v>0</v>
      </c>
    </row>
    <row r="5529" spans="3:30" x14ac:dyDescent="0.25">
      <c r="D5529" s="1">
        <v>0.5</v>
      </c>
      <c r="E5529">
        <v>12713</v>
      </c>
      <c r="F5529">
        <v>12732</v>
      </c>
      <c r="G5529">
        <v>12702</v>
      </c>
      <c r="H5529">
        <v>12703</v>
      </c>
      <c r="J5529">
        <v>-10</v>
      </c>
      <c r="K5529">
        <f t="shared" si="1951"/>
        <v>-114</v>
      </c>
      <c r="L5529">
        <v>30</v>
      </c>
      <c r="W5529">
        <f t="shared" si="1943"/>
        <v>0</v>
      </c>
      <c r="X5529">
        <f t="shared" si="1944"/>
        <v>10</v>
      </c>
      <c r="Y5529">
        <f t="shared" si="1945"/>
        <v>0</v>
      </c>
      <c r="Z5529" s="22">
        <f t="shared" si="1946"/>
        <v>0</v>
      </c>
      <c r="AA5529" s="22">
        <f t="shared" si="1947"/>
        <v>0</v>
      </c>
      <c r="AB5529">
        <f t="shared" si="1948"/>
        <v>0</v>
      </c>
      <c r="AC5529" s="22">
        <f t="shared" si="1949"/>
        <v>0</v>
      </c>
      <c r="AD5529" s="22">
        <f t="shared" si="1950"/>
        <v>0</v>
      </c>
    </row>
    <row r="5530" spans="3:30" x14ac:dyDescent="0.25">
      <c r="C5530">
        <v>1</v>
      </c>
      <c r="D5530" s="1">
        <v>0.54166666666666663</v>
      </c>
      <c r="E5530">
        <v>12703</v>
      </c>
      <c r="F5530">
        <v>12711</v>
      </c>
      <c r="G5530">
        <v>12667</v>
      </c>
      <c r="H5530">
        <v>12686</v>
      </c>
      <c r="J5530">
        <v>-17</v>
      </c>
      <c r="K5530">
        <f t="shared" si="1951"/>
        <v>-129</v>
      </c>
      <c r="L5530">
        <v>44</v>
      </c>
      <c r="W5530">
        <f t="shared" si="1943"/>
        <v>0</v>
      </c>
      <c r="X5530">
        <f t="shared" si="1944"/>
        <v>17</v>
      </c>
      <c r="Y5530">
        <f t="shared" si="1945"/>
        <v>0</v>
      </c>
      <c r="Z5530" s="22">
        <f t="shared" si="1946"/>
        <v>0</v>
      </c>
      <c r="AA5530" s="22">
        <f t="shared" si="1947"/>
        <v>0</v>
      </c>
      <c r="AB5530">
        <f t="shared" si="1948"/>
        <v>0</v>
      </c>
      <c r="AC5530" s="22">
        <f t="shared" si="1949"/>
        <v>0</v>
      </c>
      <c r="AD5530" s="22">
        <f t="shared" si="1950"/>
        <v>0</v>
      </c>
    </row>
    <row r="5531" spans="3:30" x14ac:dyDescent="0.25">
      <c r="D5531" s="1">
        <v>0.58333333333333337</v>
      </c>
      <c r="E5531">
        <v>12685</v>
      </c>
      <c r="F5531">
        <v>12698</v>
      </c>
      <c r="G5531">
        <v>12666</v>
      </c>
      <c r="H5531">
        <v>12670</v>
      </c>
      <c r="J5531">
        <v>-15</v>
      </c>
      <c r="K5531">
        <f t="shared" si="1951"/>
        <v>-152</v>
      </c>
      <c r="L5531">
        <v>32</v>
      </c>
      <c r="W5531">
        <f t="shared" si="1943"/>
        <v>0</v>
      </c>
      <c r="X5531">
        <f t="shared" si="1944"/>
        <v>15</v>
      </c>
      <c r="Y5531">
        <f t="shared" si="1945"/>
        <v>0</v>
      </c>
      <c r="Z5531" s="22">
        <f t="shared" si="1946"/>
        <v>0</v>
      </c>
      <c r="AA5531" s="22">
        <f t="shared" si="1947"/>
        <v>0</v>
      </c>
      <c r="AB5531">
        <f t="shared" si="1948"/>
        <v>0</v>
      </c>
      <c r="AC5531" s="22">
        <f t="shared" si="1949"/>
        <v>0</v>
      </c>
      <c r="AD5531" s="22">
        <f t="shared" si="1950"/>
        <v>0</v>
      </c>
    </row>
    <row r="5532" spans="3:30" x14ac:dyDescent="0.25">
      <c r="D5532" s="1">
        <v>0.625</v>
      </c>
      <c r="E5532">
        <v>12670</v>
      </c>
      <c r="F5532">
        <v>12674</v>
      </c>
      <c r="G5532">
        <v>12629</v>
      </c>
      <c r="H5532">
        <v>12647</v>
      </c>
      <c r="J5532">
        <v>-23</v>
      </c>
      <c r="K5532">
        <f t="shared" si="1951"/>
        <v>-134</v>
      </c>
      <c r="L5532">
        <v>45</v>
      </c>
      <c r="W5532">
        <f t="shared" si="1943"/>
        <v>0</v>
      </c>
      <c r="X5532">
        <f t="shared" si="1944"/>
        <v>23</v>
      </c>
      <c r="Y5532">
        <f t="shared" si="1945"/>
        <v>0</v>
      </c>
      <c r="Z5532" s="22">
        <f t="shared" si="1946"/>
        <v>0</v>
      </c>
      <c r="AA5532" s="22">
        <f t="shared" si="1947"/>
        <v>0</v>
      </c>
      <c r="AB5532">
        <f t="shared" si="1948"/>
        <v>0</v>
      </c>
      <c r="AC5532" s="22">
        <f t="shared" si="1949"/>
        <v>0</v>
      </c>
      <c r="AD5532" s="22">
        <f t="shared" si="1950"/>
        <v>0</v>
      </c>
    </row>
    <row r="5533" spans="3:30" x14ac:dyDescent="0.25">
      <c r="D5533" s="1">
        <v>0.66666666666666663</v>
      </c>
      <c r="E5533">
        <v>12647</v>
      </c>
      <c r="F5533">
        <v>12668</v>
      </c>
      <c r="G5533">
        <v>12617</v>
      </c>
      <c r="H5533">
        <v>12665</v>
      </c>
      <c r="J5533">
        <v>18</v>
      </c>
      <c r="K5533">
        <f t="shared" si="1951"/>
        <v>-117</v>
      </c>
      <c r="L5533">
        <v>51</v>
      </c>
      <c r="W5533">
        <f t="shared" si="1943"/>
        <v>0</v>
      </c>
      <c r="X5533">
        <f t="shared" si="1944"/>
        <v>18</v>
      </c>
      <c r="Y5533">
        <f t="shared" si="1945"/>
        <v>0</v>
      </c>
      <c r="Z5533" s="22">
        <f t="shared" si="1946"/>
        <v>0</v>
      </c>
      <c r="AA5533" s="22">
        <f t="shared" si="1947"/>
        <v>0</v>
      </c>
      <c r="AB5533">
        <f t="shared" si="1948"/>
        <v>0</v>
      </c>
      <c r="AC5533" s="22">
        <f t="shared" si="1949"/>
        <v>0</v>
      </c>
      <c r="AD5533" s="22">
        <f t="shared" si="1950"/>
        <v>0</v>
      </c>
    </row>
    <row r="5534" spans="3:30" x14ac:dyDescent="0.25">
      <c r="D5534" s="1">
        <v>0.70833333333333337</v>
      </c>
      <c r="E5534">
        <v>12664</v>
      </c>
      <c r="F5534">
        <v>12689</v>
      </c>
      <c r="G5534">
        <v>12643</v>
      </c>
      <c r="H5534">
        <v>12681</v>
      </c>
      <c r="J5534">
        <v>17</v>
      </c>
      <c r="K5534">
        <f t="shared" si="1951"/>
        <v>-130</v>
      </c>
      <c r="L5534">
        <v>46</v>
      </c>
      <c r="W5534">
        <f t="shared" si="1943"/>
        <v>0</v>
      </c>
      <c r="X5534">
        <f t="shared" si="1944"/>
        <v>17</v>
      </c>
      <c r="Y5534">
        <f t="shared" si="1945"/>
        <v>0</v>
      </c>
      <c r="Z5534" s="22">
        <f t="shared" si="1946"/>
        <v>0</v>
      </c>
      <c r="AA5534" s="22">
        <f t="shared" si="1947"/>
        <v>0</v>
      </c>
      <c r="AB5534">
        <f t="shared" si="1948"/>
        <v>0</v>
      </c>
      <c r="AC5534" s="22">
        <f t="shared" si="1949"/>
        <v>0</v>
      </c>
      <c r="AD5534" s="22">
        <f t="shared" si="1950"/>
        <v>0</v>
      </c>
    </row>
    <row r="5535" spans="3:30" x14ac:dyDescent="0.25">
      <c r="D5535" s="1">
        <v>0.75</v>
      </c>
      <c r="E5535">
        <v>12681</v>
      </c>
      <c r="F5535">
        <v>12698</v>
      </c>
      <c r="G5535">
        <v>12659</v>
      </c>
      <c r="H5535">
        <v>12668</v>
      </c>
      <c r="J5535">
        <v>-13</v>
      </c>
      <c r="K5535">
        <f t="shared" si="1951"/>
        <v>-109</v>
      </c>
      <c r="L5535">
        <v>39</v>
      </c>
      <c r="W5535">
        <f t="shared" si="1943"/>
        <v>0</v>
      </c>
      <c r="X5535">
        <f t="shared" si="1944"/>
        <v>13</v>
      </c>
      <c r="Y5535">
        <f t="shared" si="1945"/>
        <v>0</v>
      </c>
      <c r="Z5535" s="22">
        <f t="shared" si="1946"/>
        <v>0</v>
      </c>
      <c r="AA5535" s="22">
        <f t="shared" si="1947"/>
        <v>0</v>
      </c>
      <c r="AB5535">
        <f t="shared" si="1948"/>
        <v>0</v>
      </c>
      <c r="AC5535" s="22">
        <f t="shared" si="1949"/>
        <v>0</v>
      </c>
      <c r="AD5535" s="22">
        <f t="shared" si="1950"/>
        <v>0</v>
      </c>
    </row>
    <row r="5536" spans="3:30" x14ac:dyDescent="0.25">
      <c r="D5536" s="1">
        <v>0.79166666666666663</v>
      </c>
      <c r="E5536">
        <v>12668</v>
      </c>
      <c r="F5536">
        <v>12691</v>
      </c>
      <c r="G5536">
        <v>12668</v>
      </c>
      <c r="H5536">
        <v>12689</v>
      </c>
      <c r="J5536">
        <v>21</v>
      </c>
      <c r="K5536">
        <f t="shared" si="1951"/>
        <v>-118</v>
      </c>
      <c r="L5536">
        <v>23</v>
      </c>
      <c r="W5536">
        <f t="shared" si="1943"/>
        <v>0</v>
      </c>
      <c r="X5536">
        <f t="shared" si="1944"/>
        <v>21</v>
      </c>
      <c r="Y5536">
        <f t="shared" si="1945"/>
        <v>0</v>
      </c>
      <c r="Z5536" s="22">
        <f t="shared" si="1946"/>
        <v>0</v>
      </c>
      <c r="AA5536" s="22">
        <f t="shared" si="1947"/>
        <v>0</v>
      </c>
      <c r="AB5536">
        <f t="shared" si="1948"/>
        <v>0</v>
      </c>
      <c r="AC5536" s="22">
        <f t="shared" si="1949"/>
        <v>0</v>
      </c>
      <c r="AD5536" s="22">
        <f t="shared" si="1950"/>
        <v>0</v>
      </c>
    </row>
    <row r="5537" spans="4:30" x14ac:dyDescent="0.25">
      <c r="D5537" s="1">
        <v>0.83333333333333337</v>
      </c>
      <c r="E5537">
        <v>12689</v>
      </c>
      <c r="F5537">
        <v>12692</v>
      </c>
      <c r="G5537">
        <v>12677</v>
      </c>
      <c r="H5537">
        <v>12680</v>
      </c>
      <c r="J5537">
        <v>-9</v>
      </c>
      <c r="K5537">
        <f t="shared" si="1951"/>
        <v>-110</v>
      </c>
      <c r="L5537">
        <v>15</v>
      </c>
      <c r="W5537">
        <f t="shared" si="1943"/>
        <v>0</v>
      </c>
      <c r="X5537">
        <f t="shared" si="1944"/>
        <v>9</v>
      </c>
      <c r="Y5537">
        <f t="shared" si="1945"/>
        <v>0</v>
      </c>
      <c r="Z5537" s="22">
        <f t="shared" si="1946"/>
        <v>0</v>
      </c>
      <c r="AA5537" s="22">
        <f t="shared" si="1947"/>
        <v>0</v>
      </c>
      <c r="AB5537">
        <f t="shared" si="1948"/>
        <v>0</v>
      </c>
      <c r="AC5537" s="22">
        <f t="shared" si="1949"/>
        <v>0</v>
      </c>
      <c r="AD5537" s="22">
        <f t="shared" si="1950"/>
        <v>0</v>
      </c>
    </row>
    <row r="5538" spans="4:30" x14ac:dyDescent="0.25">
      <c r="D5538" s="1">
        <v>0.875</v>
      </c>
      <c r="E5538">
        <v>12680</v>
      </c>
      <c r="F5538">
        <v>12692</v>
      </c>
      <c r="G5538">
        <v>12677</v>
      </c>
      <c r="H5538">
        <v>12688</v>
      </c>
      <c r="J5538">
        <v>8</v>
      </c>
      <c r="K5538">
        <f t="shared" si="1951"/>
        <v>-101</v>
      </c>
      <c r="L5538">
        <v>15</v>
      </c>
      <c r="W5538">
        <f t="shared" si="1943"/>
        <v>0</v>
      </c>
      <c r="X5538">
        <f t="shared" si="1944"/>
        <v>8</v>
      </c>
      <c r="Y5538">
        <f t="shared" si="1945"/>
        <v>0</v>
      </c>
      <c r="Z5538" s="22">
        <f t="shared" si="1946"/>
        <v>0</v>
      </c>
      <c r="AA5538" s="22">
        <f t="shared" si="1947"/>
        <v>0</v>
      </c>
      <c r="AB5538">
        <f t="shared" si="1948"/>
        <v>0</v>
      </c>
      <c r="AC5538" s="22">
        <f t="shared" si="1949"/>
        <v>0</v>
      </c>
      <c r="AD5538" s="22">
        <f t="shared" si="1950"/>
        <v>0</v>
      </c>
    </row>
    <row r="5539" spans="4:30" x14ac:dyDescent="0.25">
      <c r="D5539" s="2">
        <v>0.91666666666666663</v>
      </c>
      <c r="E5539">
        <v>12688</v>
      </c>
      <c r="F5539">
        <v>12701</v>
      </c>
      <c r="G5539">
        <v>12686</v>
      </c>
      <c r="H5539">
        <v>12697</v>
      </c>
      <c r="J5539">
        <v>9</v>
      </c>
      <c r="K5539">
        <f t="shared" si="1951"/>
        <v>-101</v>
      </c>
      <c r="L5539">
        <v>15</v>
      </c>
      <c r="W5539">
        <f t="shared" si="1943"/>
        <v>0</v>
      </c>
      <c r="X5539">
        <f t="shared" si="1944"/>
        <v>9</v>
      </c>
      <c r="Y5539">
        <f t="shared" si="1945"/>
        <v>0</v>
      </c>
      <c r="Z5539" s="22">
        <f t="shared" si="1946"/>
        <v>0</v>
      </c>
      <c r="AA5539" s="22">
        <f t="shared" si="1947"/>
        <v>0</v>
      </c>
      <c r="AB5539">
        <f t="shared" si="1948"/>
        <v>0</v>
      </c>
      <c r="AC5539" s="22">
        <f t="shared" si="1949"/>
        <v>0</v>
      </c>
      <c r="AD5539" s="22">
        <f t="shared" si="1950"/>
        <v>0</v>
      </c>
    </row>
    <row r="5540" spans="4:30" hidden="1" x14ac:dyDescent="0.25">
      <c r="D5540" s="1">
        <v>0.95833333333333337</v>
      </c>
      <c r="E5540">
        <v>12699</v>
      </c>
      <c r="F5540">
        <v>12710</v>
      </c>
      <c r="G5540">
        <v>12696</v>
      </c>
      <c r="H5540">
        <v>12704</v>
      </c>
      <c r="Z5540"/>
      <c r="AA5540"/>
      <c r="AC5540"/>
      <c r="AD5540"/>
    </row>
    <row r="5541" spans="4:30" hidden="1" x14ac:dyDescent="0.25">
      <c r="D5541" s="1">
        <v>4.1666666666666664E-2</v>
      </c>
      <c r="E5541">
        <v>12701</v>
      </c>
      <c r="F5541">
        <v>12702</v>
      </c>
      <c r="G5541">
        <v>12691</v>
      </c>
      <c r="H5541">
        <v>12693</v>
      </c>
      <c r="Z5541"/>
      <c r="AA5541"/>
      <c r="AC5541"/>
      <c r="AD5541"/>
    </row>
    <row r="5542" spans="4:30" hidden="1" x14ac:dyDescent="0.25">
      <c r="D5542" s="1">
        <v>8.3333333333333329E-2</v>
      </c>
      <c r="E5542">
        <v>12692</v>
      </c>
      <c r="F5542">
        <v>12699</v>
      </c>
      <c r="G5542">
        <v>12690</v>
      </c>
      <c r="H5542">
        <v>12699</v>
      </c>
      <c r="Z5542"/>
      <c r="AA5542"/>
      <c r="AC5542"/>
      <c r="AD5542"/>
    </row>
    <row r="5543" spans="4:30" hidden="1" x14ac:dyDescent="0.25">
      <c r="D5543" s="1">
        <v>0.125</v>
      </c>
      <c r="E5543">
        <v>12700</v>
      </c>
      <c r="F5543">
        <v>12720</v>
      </c>
      <c r="G5543">
        <v>12699</v>
      </c>
      <c r="H5543">
        <v>12714</v>
      </c>
      <c r="Z5543"/>
      <c r="AA5543"/>
      <c r="AC5543"/>
      <c r="AD5543"/>
    </row>
    <row r="5544" spans="4:30" hidden="1" x14ac:dyDescent="0.25">
      <c r="D5544" s="1">
        <v>0.16666666666666666</v>
      </c>
      <c r="E5544">
        <v>12714</v>
      </c>
      <c r="F5544">
        <v>12722</v>
      </c>
      <c r="G5544">
        <v>12713</v>
      </c>
      <c r="H5544">
        <v>12719</v>
      </c>
      <c r="Z5544"/>
      <c r="AA5544"/>
      <c r="AC5544"/>
      <c r="AD5544"/>
    </row>
    <row r="5545" spans="4:30" hidden="1" x14ac:dyDescent="0.25">
      <c r="D5545" s="1">
        <v>0.20833333333333334</v>
      </c>
      <c r="E5545">
        <v>12719</v>
      </c>
      <c r="F5545">
        <v>12721</v>
      </c>
      <c r="G5545">
        <v>12714</v>
      </c>
      <c r="H5545">
        <v>12717</v>
      </c>
      <c r="Z5545"/>
      <c r="AA5545"/>
      <c r="AC5545"/>
      <c r="AD5545"/>
    </row>
    <row r="5546" spans="4:30" hidden="1" x14ac:dyDescent="0.25">
      <c r="D5546" s="1">
        <v>0.25</v>
      </c>
      <c r="E5546">
        <v>12716</v>
      </c>
      <c r="F5546">
        <v>12729</v>
      </c>
      <c r="G5546">
        <v>12716</v>
      </c>
      <c r="H5546">
        <v>12725</v>
      </c>
      <c r="Z5546"/>
      <c r="AA5546"/>
      <c r="AC5546"/>
      <c r="AD5546"/>
    </row>
    <row r="5547" spans="4:30" hidden="1" x14ac:dyDescent="0.25">
      <c r="D5547" s="1">
        <v>0.29166666666666669</v>
      </c>
      <c r="E5547">
        <v>12726</v>
      </c>
      <c r="F5547">
        <v>12728</v>
      </c>
      <c r="G5547">
        <v>12722</v>
      </c>
      <c r="H5547">
        <v>12722</v>
      </c>
      <c r="Z5547"/>
      <c r="AA5547"/>
      <c r="AC5547"/>
      <c r="AD5547"/>
    </row>
    <row r="5548" spans="4:30" x14ac:dyDescent="0.25">
      <c r="D5548" s="2">
        <v>0.33333333333333331</v>
      </c>
      <c r="E5548">
        <v>12721</v>
      </c>
      <c r="F5548">
        <v>12722</v>
      </c>
      <c r="G5548">
        <v>12710</v>
      </c>
      <c r="H5548">
        <v>12722</v>
      </c>
      <c r="J5548">
        <v>1</v>
      </c>
      <c r="K5548">
        <v>0</v>
      </c>
      <c r="L5548">
        <v>12</v>
      </c>
      <c r="M5548">
        <v>35</v>
      </c>
      <c r="N5548">
        <v>1</v>
      </c>
      <c r="R5548">
        <f>MAX(F5546:F5562)</f>
        <v>12764</v>
      </c>
      <c r="W5548">
        <f t="shared" ref="W5548:W5562" si="1952">ABS(M5548)</f>
        <v>35</v>
      </c>
      <c r="X5548">
        <f t="shared" ref="X5548:X5563" si="1953">ABS(J5548)</f>
        <v>1</v>
      </c>
      <c r="Y5548">
        <f t="shared" ref="Y5548:Y5563" si="1954">IF(R5548&lt;1000,ABS(R5548),0)</f>
        <v>0</v>
      </c>
      <c r="Z5548" s="22">
        <f t="shared" ref="Z5548:Z5563" si="1955">IF(N5548=1,0,ABS(N5548))</f>
        <v>0</v>
      </c>
      <c r="AA5548" s="22">
        <f t="shared" ref="AA5548:AA5563" si="1956">ABS(O5548)</f>
        <v>0</v>
      </c>
      <c r="AB5548">
        <f t="shared" ref="AB5548:AB5563" si="1957">IF(N5548=1,1,0)</f>
        <v>1</v>
      </c>
      <c r="AC5548" s="22">
        <f t="shared" ref="AC5548:AC5563" si="1958">IF(N5548=1,ABS(N5549),0)</f>
        <v>0.6428571428571429</v>
      </c>
      <c r="AD5548" s="22">
        <f t="shared" ref="AD5548:AD5563" si="1959">IF(N5548=1,0,ABS(O5549))</f>
        <v>0</v>
      </c>
    </row>
    <row r="5549" spans="4:30" x14ac:dyDescent="0.25">
      <c r="D5549" s="2">
        <v>0.375</v>
      </c>
      <c r="E5549">
        <v>12719</v>
      </c>
      <c r="F5549">
        <v>12740</v>
      </c>
      <c r="G5549">
        <v>12717</v>
      </c>
      <c r="H5549">
        <v>12735</v>
      </c>
      <c r="J5549">
        <v>16</v>
      </c>
      <c r="K5549">
        <f>K5548+J5549</f>
        <v>16</v>
      </c>
      <c r="L5549">
        <v>23</v>
      </c>
      <c r="N5549">
        <v>0.6428571428571429</v>
      </c>
      <c r="O5549">
        <v>-7.6530612244897961E-2</v>
      </c>
      <c r="P5549">
        <f>J5555/R5527</f>
        <v>-7.6530612244897961E-2</v>
      </c>
      <c r="R5549">
        <f>MIN(G5546:G5562)</f>
        <v>12708</v>
      </c>
      <c r="W5549">
        <f t="shared" si="1952"/>
        <v>0</v>
      </c>
      <c r="X5549">
        <f t="shared" si="1953"/>
        <v>16</v>
      </c>
      <c r="Y5549">
        <f t="shared" si="1954"/>
        <v>0</v>
      </c>
      <c r="Z5549" s="22">
        <f>IF(N5549=1,0,ABS(N5549))</f>
        <v>0.6428571428571429</v>
      </c>
      <c r="AA5549" s="22">
        <f t="shared" si="1956"/>
        <v>7.6530612244897961E-2</v>
      </c>
      <c r="AB5549">
        <f t="shared" si="1957"/>
        <v>0</v>
      </c>
      <c r="AC5549" s="22">
        <f t="shared" si="1958"/>
        <v>0</v>
      </c>
      <c r="AD5549" s="22">
        <f t="shared" si="1959"/>
        <v>0</v>
      </c>
    </row>
    <row r="5550" spans="4:30" x14ac:dyDescent="0.25">
      <c r="D5550" s="1">
        <v>0.41666666666666669</v>
      </c>
      <c r="E5550">
        <v>12736</v>
      </c>
      <c r="F5550">
        <v>12764</v>
      </c>
      <c r="G5550">
        <v>12720</v>
      </c>
      <c r="H5550">
        <v>12741</v>
      </c>
      <c r="J5550">
        <v>5</v>
      </c>
      <c r="K5550">
        <f t="shared" ref="K5550:K5562" si="1960">K5549+J5550</f>
        <v>21</v>
      </c>
      <c r="L5550">
        <v>44</v>
      </c>
      <c r="R5550">
        <f>R5548-R5549</f>
        <v>56</v>
      </c>
      <c r="W5550">
        <f t="shared" si="1952"/>
        <v>0</v>
      </c>
      <c r="X5550">
        <f t="shared" si="1953"/>
        <v>5</v>
      </c>
      <c r="Y5550">
        <f t="shared" si="1954"/>
        <v>56</v>
      </c>
      <c r="Z5550" s="22">
        <f t="shared" si="1955"/>
        <v>0</v>
      </c>
      <c r="AA5550" s="22">
        <f t="shared" si="1956"/>
        <v>0</v>
      </c>
      <c r="AB5550">
        <f t="shared" si="1957"/>
        <v>0</v>
      </c>
      <c r="AC5550" s="22">
        <f t="shared" si="1958"/>
        <v>0</v>
      </c>
      <c r="AD5550" s="22">
        <f t="shared" si="1959"/>
        <v>0</v>
      </c>
    </row>
    <row r="5551" spans="4:30" x14ac:dyDescent="0.25">
      <c r="D5551" s="1">
        <v>0.45833333333333331</v>
      </c>
      <c r="E5551">
        <v>12741</v>
      </c>
      <c r="F5551">
        <v>12760</v>
      </c>
      <c r="G5551">
        <v>12734</v>
      </c>
      <c r="H5551">
        <v>12745</v>
      </c>
      <c r="J5551">
        <v>4</v>
      </c>
      <c r="K5551">
        <f t="shared" si="1960"/>
        <v>25</v>
      </c>
      <c r="L5551">
        <v>26</v>
      </c>
      <c r="W5551">
        <f t="shared" si="1952"/>
        <v>0</v>
      </c>
      <c r="X5551">
        <f t="shared" si="1953"/>
        <v>4</v>
      </c>
      <c r="Y5551">
        <f t="shared" si="1954"/>
        <v>0</v>
      </c>
      <c r="Z5551" s="22">
        <f t="shared" si="1955"/>
        <v>0</v>
      </c>
      <c r="AA5551" s="22">
        <f t="shared" si="1956"/>
        <v>0</v>
      </c>
      <c r="AB5551">
        <f t="shared" si="1957"/>
        <v>0</v>
      </c>
      <c r="AC5551" s="22">
        <f t="shared" si="1958"/>
        <v>0</v>
      </c>
      <c r="AD5551" s="22">
        <f t="shared" si="1959"/>
        <v>0</v>
      </c>
    </row>
    <row r="5552" spans="4:30" x14ac:dyDescent="0.25">
      <c r="D5552" s="1">
        <v>0.5</v>
      </c>
      <c r="E5552">
        <v>12745</v>
      </c>
      <c r="F5552">
        <v>12760</v>
      </c>
      <c r="G5552">
        <v>12721</v>
      </c>
      <c r="H5552">
        <v>12737</v>
      </c>
      <c r="J5552">
        <v>-8</v>
      </c>
      <c r="K5552">
        <f t="shared" si="1960"/>
        <v>17</v>
      </c>
      <c r="L5552">
        <v>39</v>
      </c>
      <c r="W5552">
        <f t="shared" si="1952"/>
        <v>0</v>
      </c>
      <c r="X5552">
        <f t="shared" si="1953"/>
        <v>8</v>
      </c>
      <c r="Y5552">
        <f t="shared" si="1954"/>
        <v>0</v>
      </c>
      <c r="Z5552" s="22">
        <f t="shared" si="1955"/>
        <v>0</v>
      </c>
      <c r="AA5552" s="22">
        <f t="shared" si="1956"/>
        <v>0</v>
      </c>
      <c r="AB5552">
        <f t="shared" si="1957"/>
        <v>0</v>
      </c>
      <c r="AC5552" s="22">
        <f t="shared" si="1958"/>
        <v>0</v>
      </c>
      <c r="AD5552" s="22">
        <f t="shared" si="1959"/>
        <v>0</v>
      </c>
    </row>
    <row r="5553" spans="3:30" x14ac:dyDescent="0.25">
      <c r="C5553">
        <v>1</v>
      </c>
      <c r="D5553" s="1">
        <v>0.54166666666666663</v>
      </c>
      <c r="E5553">
        <v>12736</v>
      </c>
      <c r="F5553">
        <v>12740</v>
      </c>
      <c r="G5553">
        <v>12717</v>
      </c>
      <c r="H5553">
        <v>12725</v>
      </c>
      <c r="J5553">
        <v>-11</v>
      </c>
      <c r="K5553">
        <f t="shared" si="1960"/>
        <v>6</v>
      </c>
      <c r="L5553">
        <v>23</v>
      </c>
      <c r="W5553">
        <f t="shared" si="1952"/>
        <v>0</v>
      </c>
      <c r="X5553">
        <f t="shared" si="1953"/>
        <v>11</v>
      </c>
      <c r="Y5553">
        <f t="shared" si="1954"/>
        <v>0</v>
      </c>
      <c r="Z5553" s="22">
        <f t="shared" si="1955"/>
        <v>0</v>
      </c>
      <c r="AA5553" s="22">
        <f t="shared" si="1956"/>
        <v>0</v>
      </c>
      <c r="AB5553">
        <f t="shared" si="1957"/>
        <v>0</v>
      </c>
      <c r="AC5553" s="22">
        <f t="shared" si="1958"/>
        <v>0</v>
      </c>
      <c r="AD5553" s="22">
        <f t="shared" si="1959"/>
        <v>0</v>
      </c>
    </row>
    <row r="5554" spans="3:30" x14ac:dyDescent="0.25">
      <c r="D5554" s="1">
        <v>0.58333333333333337</v>
      </c>
      <c r="E5554">
        <v>12724</v>
      </c>
      <c r="F5554">
        <v>12739</v>
      </c>
      <c r="G5554">
        <v>12719</v>
      </c>
      <c r="H5554">
        <v>12727</v>
      </c>
      <c r="J5554">
        <v>3</v>
      </c>
      <c r="K5554">
        <f t="shared" si="1960"/>
        <v>9</v>
      </c>
      <c r="L5554">
        <v>20</v>
      </c>
      <c r="W5554">
        <f t="shared" si="1952"/>
        <v>0</v>
      </c>
      <c r="X5554">
        <f t="shared" si="1953"/>
        <v>3</v>
      </c>
      <c r="Y5554">
        <f t="shared" si="1954"/>
        <v>0</v>
      </c>
      <c r="Z5554" s="22">
        <f t="shared" si="1955"/>
        <v>0</v>
      </c>
      <c r="AA5554" s="22">
        <f t="shared" si="1956"/>
        <v>0</v>
      </c>
      <c r="AB5554">
        <f t="shared" si="1957"/>
        <v>0</v>
      </c>
      <c r="AC5554" s="22">
        <f t="shared" si="1958"/>
        <v>0</v>
      </c>
      <c r="AD5554" s="22">
        <f t="shared" si="1959"/>
        <v>0</v>
      </c>
    </row>
    <row r="5555" spans="3:30" x14ac:dyDescent="0.25">
      <c r="D5555" s="1">
        <v>0.625</v>
      </c>
      <c r="E5555">
        <v>12728</v>
      </c>
      <c r="F5555">
        <v>12730</v>
      </c>
      <c r="G5555">
        <v>12708</v>
      </c>
      <c r="H5555">
        <v>12713</v>
      </c>
      <c r="J5555">
        <v>-15</v>
      </c>
      <c r="K5555">
        <f t="shared" si="1960"/>
        <v>-6</v>
      </c>
      <c r="L5555">
        <v>22</v>
      </c>
      <c r="W5555">
        <f t="shared" si="1952"/>
        <v>0</v>
      </c>
      <c r="X5555">
        <f t="shared" si="1953"/>
        <v>15</v>
      </c>
      <c r="Y5555">
        <f t="shared" si="1954"/>
        <v>0</v>
      </c>
      <c r="Z5555" s="22">
        <f t="shared" si="1955"/>
        <v>0</v>
      </c>
      <c r="AA5555" s="22">
        <f t="shared" si="1956"/>
        <v>0</v>
      </c>
      <c r="AB5555">
        <f t="shared" si="1957"/>
        <v>0</v>
      </c>
      <c r="AC5555" s="22">
        <f t="shared" si="1958"/>
        <v>0</v>
      </c>
      <c r="AD5555" s="22">
        <f t="shared" si="1959"/>
        <v>0</v>
      </c>
    </row>
    <row r="5556" spans="3:30" x14ac:dyDescent="0.25">
      <c r="D5556" s="1">
        <v>0.66666666666666663</v>
      </c>
      <c r="E5556">
        <v>12713</v>
      </c>
      <c r="F5556">
        <v>12733</v>
      </c>
      <c r="G5556">
        <v>12710</v>
      </c>
      <c r="H5556">
        <v>12732</v>
      </c>
      <c r="J5556">
        <v>19</v>
      </c>
      <c r="K5556">
        <f t="shared" si="1960"/>
        <v>13</v>
      </c>
      <c r="L5556">
        <v>23</v>
      </c>
      <c r="W5556">
        <f t="shared" si="1952"/>
        <v>0</v>
      </c>
      <c r="X5556">
        <f t="shared" si="1953"/>
        <v>19</v>
      </c>
      <c r="Y5556">
        <f t="shared" si="1954"/>
        <v>0</v>
      </c>
      <c r="Z5556" s="22">
        <f t="shared" si="1955"/>
        <v>0</v>
      </c>
      <c r="AA5556" s="22">
        <f t="shared" si="1956"/>
        <v>0</v>
      </c>
      <c r="AB5556">
        <f t="shared" si="1957"/>
        <v>0</v>
      </c>
      <c r="AC5556" s="22">
        <f t="shared" si="1958"/>
        <v>0</v>
      </c>
      <c r="AD5556" s="22">
        <f t="shared" si="1959"/>
        <v>0</v>
      </c>
    </row>
    <row r="5557" spans="3:30" x14ac:dyDescent="0.25">
      <c r="D5557" s="1">
        <v>0.70833333333333337</v>
      </c>
      <c r="E5557">
        <v>12732</v>
      </c>
      <c r="F5557">
        <v>12739</v>
      </c>
      <c r="G5557">
        <v>12714</v>
      </c>
      <c r="H5557">
        <v>12726</v>
      </c>
      <c r="J5557">
        <v>-6</v>
      </c>
      <c r="K5557">
        <f t="shared" si="1960"/>
        <v>7</v>
      </c>
      <c r="L5557">
        <v>25</v>
      </c>
      <c r="W5557">
        <f t="shared" si="1952"/>
        <v>0</v>
      </c>
      <c r="X5557">
        <f t="shared" si="1953"/>
        <v>6</v>
      </c>
      <c r="Y5557">
        <f t="shared" si="1954"/>
        <v>0</v>
      </c>
      <c r="Z5557" s="22">
        <f t="shared" si="1955"/>
        <v>0</v>
      </c>
      <c r="AA5557" s="22">
        <f t="shared" si="1956"/>
        <v>0</v>
      </c>
      <c r="AB5557">
        <f t="shared" si="1957"/>
        <v>0</v>
      </c>
      <c r="AC5557" s="22">
        <f t="shared" si="1958"/>
        <v>0</v>
      </c>
      <c r="AD5557" s="22">
        <f t="shared" si="1959"/>
        <v>0</v>
      </c>
    </row>
    <row r="5558" spans="3:30" x14ac:dyDescent="0.25">
      <c r="D5558" s="1">
        <v>0.75</v>
      </c>
      <c r="E5558">
        <v>12726</v>
      </c>
      <c r="F5558">
        <v>12757</v>
      </c>
      <c r="G5558">
        <v>12725</v>
      </c>
      <c r="H5558">
        <v>12743</v>
      </c>
      <c r="J5558">
        <v>17</v>
      </c>
      <c r="K5558">
        <f>K5557+J5558</f>
        <v>24</v>
      </c>
      <c r="L5558">
        <v>32</v>
      </c>
      <c r="W5558">
        <f t="shared" si="1952"/>
        <v>0</v>
      </c>
      <c r="X5558">
        <f t="shared" si="1953"/>
        <v>17</v>
      </c>
      <c r="Y5558">
        <f t="shared" si="1954"/>
        <v>0</v>
      </c>
      <c r="Z5558" s="22">
        <f t="shared" si="1955"/>
        <v>0</v>
      </c>
      <c r="AA5558" s="22">
        <f t="shared" si="1956"/>
        <v>0</v>
      </c>
      <c r="AB5558">
        <f t="shared" si="1957"/>
        <v>0</v>
      </c>
      <c r="AC5558" s="22">
        <f t="shared" si="1958"/>
        <v>0</v>
      </c>
      <c r="AD5558" s="22">
        <f t="shared" si="1959"/>
        <v>0</v>
      </c>
    </row>
    <row r="5559" spans="3:30" x14ac:dyDescent="0.25">
      <c r="D5559" s="1">
        <v>0.79166666666666663</v>
      </c>
      <c r="E5559">
        <v>12744</v>
      </c>
      <c r="F5559">
        <v>12751</v>
      </c>
      <c r="G5559">
        <v>12743</v>
      </c>
      <c r="H5559">
        <v>12746</v>
      </c>
      <c r="J5559">
        <v>2</v>
      </c>
      <c r="K5559">
        <f t="shared" si="1960"/>
        <v>26</v>
      </c>
      <c r="L5559">
        <v>8</v>
      </c>
      <c r="W5559">
        <f t="shared" si="1952"/>
        <v>0</v>
      </c>
      <c r="X5559">
        <f t="shared" si="1953"/>
        <v>2</v>
      </c>
      <c r="Y5559">
        <f t="shared" si="1954"/>
        <v>0</v>
      </c>
      <c r="Z5559" s="22">
        <f t="shared" si="1955"/>
        <v>0</v>
      </c>
      <c r="AA5559" s="22">
        <f t="shared" si="1956"/>
        <v>0</v>
      </c>
      <c r="AB5559">
        <f t="shared" si="1957"/>
        <v>0</v>
      </c>
      <c r="AC5559" s="22">
        <f t="shared" si="1958"/>
        <v>0</v>
      </c>
      <c r="AD5559" s="22">
        <f t="shared" si="1959"/>
        <v>0</v>
      </c>
    </row>
    <row r="5560" spans="3:30" x14ac:dyDescent="0.25">
      <c r="D5560" s="1">
        <v>0.83333333333333337</v>
      </c>
      <c r="E5560">
        <v>12746</v>
      </c>
      <c r="F5560">
        <v>12749</v>
      </c>
      <c r="G5560">
        <v>12740</v>
      </c>
      <c r="H5560">
        <v>12746</v>
      </c>
      <c r="J5560">
        <v>0</v>
      </c>
      <c r="K5560">
        <f t="shared" si="1960"/>
        <v>26</v>
      </c>
      <c r="L5560">
        <v>9</v>
      </c>
      <c r="W5560">
        <f t="shared" si="1952"/>
        <v>0</v>
      </c>
      <c r="X5560">
        <f t="shared" si="1953"/>
        <v>0</v>
      </c>
      <c r="Y5560">
        <f t="shared" si="1954"/>
        <v>0</v>
      </c>
      <c r="Z5560" s="22">
        <f t="shared" si="1955"/>
        <v>0</v>
      </c>
      <c r="AA5560" s="22">
        <f t="shared" si="1956"/>
        <v>0</v>
      </c>
      <c r="AB5560">
        <f t="shared" si="1957"/>
        <v>0</v>
      </c>
      <c r="AC5560" s="22">
        <f t="shared" si="1958"/>
        <v>0</v>
      </c>
      <c r="AD5560" s="22">
        <f t="shared" si="1959"/>
        <v>0</v>
      </c>
    </row>
    <row r="5561" spans="3:30" x14ac:dyDescent="0.25">
      <c r="D5561" s="1">
        <v>0.875</v>
      </c>
      <c r="E5561">
        <v>12746</v>
      </c>
      <c r="F5561">
        <v>12760</v>
      </c>
      <c r="G5561">
        <v>12745</v>
      </c>
      <c r="H5561">
        <v>12756</v>
      </c>
      <c r="J5561">
        <v>10</v>
      </c>
      <c r="K5561">
        <f t="shared" si="1960"/>
        <v>36</v>
      </c>
      <c r="L5561">
        <v>15</v>
      </c>
      <c r="W5561">
        <f t="shared" si="1952"/>
        <v>0</v>
      </c>
      <c r="X5561">
        <f t="shared" si="1953"/>
        <v>10</v>
      </c>
      <c r="Y5561">
        <f t="shared" si="1954"/>
        <v>0</v>
      </c>
      <c r="Z5561" s="22">
        <f t="shared" si="1955"/>
        <v>0</v>
      </c>
      <c r="AA5561" s="22">
        <f t="shared" si="1956"/>
        <v>0</v>
      </c>
      <c r="AB5561">
        <f t="shared" si="1957"/>
        <v>0</v>
      </c>
      <c r="AC5561" s="22">
        <f t="shared" si="1958"/>
        <v>0</v>
      </c>
      <c r="AD5561" s="22">
        <f t="shared" si="1959"/>
        <v>0</v>
      </c>
    </row>
    <row r="5562" spans="3:30" x14ac:dyDescent="0.25">
      <c r="D5562" s="2">
        <v>0.91666666666666663</v>
      </c>
      <c r="E5562">
        <v>12756</v>
      </c>
      <c r="F5562">
        <v>12759</v>
      </c>
      <c r="G5562">
        <v>12744</v>
      </c>
      <c r="H5562">
        <v>12756</v>
      </c>
      <c r="J5562">
        <v>0</v>
      </c>
      <c r="K5562">
        <f t="shared" si="1960"/>
        <v>36</v>
      </c>
      <c r="L5562">
        <v>15</v>
      </c>
      <c r="W5562">
        <f t="shared" si="1952"/>
        <v>0</v>
      </c>
      <c r="X5562">
        <f t="shared" si="1953"/>
        <v>0</v>
      </c>
      <c r="Y5562">
        <f t="shared" si="1954"/>
        <v>0</v>
      </c>
      <c r="Z5562" s="22">
        <f t="shared" si="1955"/>
        <v>0</v>
      </c>
      <c r="AA5562" s="22">
        <f t="shared" si="1956"/>
        <v>0</v>
      </c>
      <c r="AB5562">
        <f t="shared" si="1957"/>
        <v>0</v>
      </c>
      <c r="AC5562" s="22">
        <f t="shared" si="1958"/>
        <v>0</v>
      </c>
      <c r="AD5562" s="22">
        <f t="shared" si="1959"/>
        <v>0</v>
      </c>
    </row>
    <row r="5563" spans="3:30" x14ac:dyDescent="0.25">
      <c r="X5563">
        <f t="shared" si="1953"/>
        <v>0</v>
      </c>
      <c r="Y5563">
        <f t="shared" si="1954"/>
        <v>0</v>
      </c>
      <c r="Z5563" s="22">
        <f t="shared" si="1955"/>
        <v>0</v>
      </c>
      <c r="AA5563" s="22">
        <f t="shared" si="1956"/>
        <v>0</v>
      </c>
      <c r="AB5563">
        <f t="shared" si="1957"/>
        <v>0</v>
      </c>
      <c r="AC5563" s="22">
        <f t="shared" si="1958"/>
        <v>0</v>
      </c>
      <c r="AD5563" s="22">
        <f t="shared" si="1959"/>
        <v>0</v>
      </c>
    </row>
    <row r="5575" spans="23:23" x14ac:dyDescent="0.25">
      <c r="W5575">
        <v>128</v>
      </c>
    </row>
    <row r="5590" spans="23:23" x14ac:dyDescent="0.25">
      <c r="W5590">
        <v>104</v>
      </c>
    </row>
    <row r="5605" spans="23:23" x14ac:dyDescent="0.25">
      <c r="W5605">
        <v>-52</v>
      </c>
    </row>
    <row r="5620" spans="23:23" x14ac:dyDescent="0.25">
      <c r="W5620">
        <v>250</v>
      </c>
    </row>
    <row r="5635" spans="23:23" x14ac:dyDescent="0.25">
      <c r="W5635">
        <v>3</v>
      </c>
    </row>
    <row r="5650" spans="23:23" x14ac:dyDescent="0.25">
      <c r="W5650">
        <v>-89</v>
      </c>
    </row>
    <row r="5665" spans="23:23" x14ac:dyDescent="0.25">
      <c r="W5665">
        <v>139</v>
      </c>
    </row>
    <row r="5680" spans="23:23" x14ac:dyDescent="0.25">
      <c r="W5680">
        <v>222</v>
      </c>
    </row>
    <row r="5693" spans="23:23" x14ac:dyDescent="0.25">
      <c r="W5693">
        <v>-107</v>
      </c>
    </row>
    <row r="5708" spans="23:23" x14ac:dyDescent="0.25">
      <c r="W5708">
        <v>-38</v>
      </c>
    </row>
    <row r="5723" spans="23:23" x14ac:dyDescent="0.25">
      <c r="W5723">
        <v>25</v>
      </c>
    </row>
    <row r="5738" spans="23:23" x14ac:dyDescent="0.25">
      <c r="W5738">
        <v>136</v>
      </c>
    </row>
    <row r="5753" spans="23:23" x14ac:dyDescent="0.25">
      <c r="W5753">
        <v>44</v>
      </c>
    </row>
    <row r="5768" spans="23:23" x14ac:dyDescent="0.25">
      <c r="W5768">
        <v>65</v>
      </c>
    </row>
    <row r="5783" spans="23:23" x14ac:dyDescent="0.25">
      <c r="W5783">
        <v>86</v>
      </c>
    </row>
    <row r="5798" spans="23:23" x14ac:dyDescent="0.25">
      <c r="W5798">
        <v>-33</v>
      </c>
    </row>
    <row r="5813" spans="23:23" x14ac:dyDescent="0.25">
      <c r="W5813">
        <v>203</v>
      </c>
    </row>
    <row r="5828" spans="23:23" x14ac:dyDescent="0.25">
      <c r="W5828">
        <v>-6</v>
      </c>
    </row>
    <row r="5843" spans="23:23" x14ac:dyDescent="0.25">
      <c r="W5843">
        <v>-21</v>
      </c>
    </row>
    <row r="5858" spans="23:23" x14ac:dyDescent="0.25">
      <c r="W5858">
        <v>99</v>
      </c>
    </row>
    <row r="5873" spans="23:23" x14ac:dyDescent="0.25">
      <c r="W5873">
        <v>69</v>
      </c>
    </row>
    <row r="5888" spans="23:23" x14ac:dyDescent="0.25">
      <c r="W5888">
        <v>118</v>
      </c>
    </row>
    <row r="5903" spans="23:23" x14ac:dyDescent="0.25">
      <c r="W5903">
        <v>24</v>
      </c>
    </row>
    <row r="5917" spans="23:23" x14ac:dyDescent="0.25">
      <c r="W5917">
        <v>-38</v>
      </c>
    </row>
    <row r="5931" spans="23:23" x14ac:dyDescent="0.25">
      <c r="W5931">
        <v>-212</v>
      </c>
    </row>
    <row r="5945" spans="23:23" x14ac:dyDescent="0.25">
      <c r="W5945">
        <v>-10</v>
      </c>
    </row>
    <row r="5959" spans="23:23" x14ac:dyDescent="0.25">
      <c r="W5959">
        <v>-38</v>
      </c>
    </row>
    <row r="5973" spans="23:23" x14ac:dyDescent="0.25">
      <c r="W5973">
        <v>240</v>
      </c>
    </row>
    <row r="5987" spans="23:23" x14ac:dyDescent="0.25">
      <c r="W5987">
        <v>59</v>
      </c>
    </row>
    <row r="6001" spans="23:23" x14ac:dyDescent="0.25">
      <c r="W6001">
        <v>139</v>
      </c>
    </row>
    <row r="6015" spans="23:23" x14ac:dyDescent="0.25">
      <c r="W6015">
        <v>-11</v>
      </c>
    </row>
    <row r="6029" spans="23:23" x14ac:dyDescent="0.25">
      <c r="W6029">
        <v>108</v>
      </c>
    </row>
    <row r="6043" spans="23:23" x14ac:dyDescent="0.25">
      <c r="W6043">
        <v>23</v>
      </c>
    </row>
    <row r="6057" spans="23:23" x14ac:dyDescent="0.25">
      <c r="W6057">
        <v>-37</v>
      </c>
    </row>
    <row r="6071" spans="23:23" x14ac:dyDescent="0.25">
      <c r="W6071">
        <v>-46</v>
      </c>
    </row>
    <row r="6085" spans="23:23" x14ac:dyDescent="0.25">
      <c r="W6085">
        <v>120</v>
      </c>
    </row>
    <row r="6099" spans="23:23" x14ac:dyDescent="0.25">
      <c r="W6099">
        <v>-19</v>
      </c>
    </row>
    <row r="6113" spans="23:23" x14ac:dyDescent="0.25">
      <c r="W6113">
        <v>43</v>
      </c>
    </row>
    <row r="6127" spans="23:23" x14ac:dyDescent="0.25">
      <c r="W6127">
        <v>55</v>
      </c>
    </row>
    <row r="6141" spans="23:23" x14ac:dyDescent="0.25">
      <c r="W6141">
        <v>38</v>
      </c>
    </row>
    <row r="6155" spans="23:23" x14ac:dyDescent="0.25">
      <c r="W6155">
        <v>1</v>
      </c>
    </row>
    <row r="6169" spans="23:23" x14ac:dyDescent="0.25">
      <c r="W6169">
        <v>32</v>
      </c>
    </row>
    <row r="6183" spans="23:23" x14ac:dyDescent="0.25">
      <c r="W6183">
        <v>-6</v>
      </c>
    </row>
    <row r="6197" spans="23:23" x14ac:dyDescent="0.25">
      <c r="W6197">
        <v>-142</v>
      </c>
    </row>
    <row r="6211" spans="23:23" x14ac:dyDescent="0.25">
      <c r="W6211">
        <v>-157</v>
      </c>
    </row>
    <row r="6225" spans="23:23" x14ac:dyDescent="0.25">
      <c r="W6225">
        <v>80</v>
      </c>
    </row>
    <row r="6239" spans="23:23" x14ac:dyDescent="0.25">
      <c r="W6239">
        <v>-14</v>
      </c>
    </row>
    <row r="6253" spans="23:23" x14ac:dyDescent="0.25">
      <c r="W6253">
        <v>115</v>
      </c>
    </row>
    <row r="6267" spans="23:23" x14ac:dyDescent="0.25">
      <c r="W6267">
        <v>1</v>
      </c>
    </row>
    <row r="6281" spans="23:23" x14ac:dyDescent="0.25">
      <c r="W6281">
        <v>261</v>
      </c>
    </row>
    <row r="6295" spans="23:23" x14ac:dyDescent="0.25">
      <c r="W6295">
        <v>-48</v>
      </c>
    </row>
    <row r="6309" spans="23:23" x14ac:dyDescent="0.25">
      <c r="W6309">
        <v>58</v>
      </c>
    </row>
    <row r="6323" spans="23:23" x14ac:dyDescent="0.25">
      <c r="W6323">
        <v>-26</v>
      </c>
    </row>
    <row r="6337" spans="23:23" x14ac:dyDescent="0.25">
      <c r="W6337">
        <v>4</v>
      </c>
    </row>
    <row r="6351" spans="23:23" x14ac:dyDescent="0.25">
      <c r="W6351">
        <v>-40</v>
      </c>
    </row>
    <row r="6365" spans="23:23" x14ac:dyDescent="0.25">
      <c r="W6365">
        <v>-54</v>
      </c>
    </row>
    <row r="6379" spans="23:23" x14ac:dyDescent="0.25">
      <c r="W6379">
        <v>-16</v>
      </c>
    </row>
    <row r="6393" spans="23:23" x14ac:dyDescent="0.25">
      <c r="W6393">
        <v>-68</v>
      </c>
    </row>
    <row r="6407" spans="23:23" x14ac:dyDescent="0.25">
      <c r="W6407">
        <v>-21</v>
      </c>
    </row>
    <row r="6421" spans="23:23" x14ac:dyDescent="0.25">
      <c r="W6421">
        <v>62</v>
      </c>
    </row>
    <row r="6435" spans="23:23" x14ac:dyDescent="0.25">
      <c r="W6435">
        <v>31</v>
      </c>
    </row>
    <row r="6449" spans="23:23" x14ac:dyDescent="0.25">
      <c r="W6449">
        <v>-107</v>
      </c>
    </row>
    <row r="6463" spans="23:23" x14ac:dyDescent="0.25">
      <c r="W6463">
        <v>13</v>
      </c>
    </row>
    <row r="6476" spans="23:23" x14ac:dyDescent="0.25">
      <c r="W6476">
        <v>47</v>
      </c>
    </row>
    <row r="6491" spans="23:23" x14ac:dyDescent="0.25">
      <c r="W6491">
        <v>77</v>
      </c>
    </row>
    <row r="6504" spans="23:23" x14ac:dyDescent="0.25">
      <c r="W6504">
        <v>-62</v>
      </c>
    </row>
    <row r="6519" spans="23:23" x14ac:dyDescent="0.25">
      <c r="W6519">
        <v>-46</v>
      </c>
    </row>
    <row r="6532" spans="23:23" x14ac:dyDescent="0.25">
      <c r="W6532">
        <v>152</v>
      </c>
    </row>
    <row r="6547" spans="23:23" x14ac:dyDescent="0.25">
      <c r="W6547">
        <v>-65</v>
      </c>
    </row>
    <row r="6561" spans="23:23" x14ac:dyDescent="0.25">
      <c r="W6561">
        <v>4</v>
      </c>
    </row>
    <row r="6575" spans="23:23" x14ac:dyDescent="0.25">
      <c r="W6575">
        <v>23</v>
      </c>
    </row>
    <row r="6589" spans="23:23" x14ac:dyDescent="0.25">
      <c r="W6589">
        <v>-81</v>
      </c>
    </row>
    <row r="6603" spans="23:23" x14ac:dyDescent="0.25">
      <c r="W6603">
        <v>-186</v>
      </c>
    </row>
    <row r="6616" spans="23:23" x14ac:dyDescent="0.25">
      <c r="W6616">
        <v>39</v>
      </c>
    </row>
    <row r="6631" spans="23:23" x14ac:dyDescent="0.25">
      <c r="W6631">
        <v>-108</v>
      </c>
    </row>
    <row r="6645" spans="23:23" x14ac:dyDescent="0.25">
      <c r="W6645">
        <v>-49</v>
      </c>
    </row>
    <row r="6659" spans="23:23" x14ac:dyDescent="0.25">
      <c r="W6659">
        <v>105</v>
      </c>
    </row>
    <row r="6673" spans="23:23" x14ac:dyDescent="0.25">
      <c r="W6673">
        <v>-163</v>
      </c>
    </row>
    <row r="6687" spans="23:23" x14ac:dyDescent="0.25">
      <c r="W6687">
        <v>51</v>
      </c>
    </row>
    <row r="6701" spans="23:23" x14ac:dyDescent="0.25">
      <c r="W6701">
        <v>24</v>
      </c>
    </row>
    <row r="6716" spans="23:23" x14ac:dyDescent="0.25">
      <c r="W6716">
        <v>85</v>
      </c>
    </row>
    <row r="6731" spans="23:23" x14ac:dyDescent="0.25">
      <c r="W6731">
        <v>154</v>
      </c>
    </row>
    <row r="6746" spans="23:23" x14ac:dyDescent="0.25">
      <c r="W6746">
        <v>-66</v>
      </c>
    </row>
    <row r="6761" spans="23:23" x14ac:dyDescent="0.25">
      <c r="W6761">
        <v>-171</v>
      </c>
    </row>
    <row r="6775" spans="23:23" x14ac:dyDescent="0.25">
      <c r="W6775">
        <v>-46</v>
      </c>
    </row>
    <row r="6790" spans="23:23" x14ac:dyDescent="0.25">
      <c r="W6790">
        <v>138</v>
      </c>
    </row>
    <row r="6805" spans="23:23" x14ac:dyDescent="0.25">
      <c r="W6805">
        <v>-244</v>
      </c>
    </row>
    <row r="6820" spans="23:23" x14ac:dyDescent="0.25">
      <c r="W6820">
        <v>250</v>
      </c>
    </row>
    <row r="6849" spans="23:23" x14ac:dyDescent="0.25">
      <c r="W6849">
        <v>38</v>
      </c>
    </row>
    <row r="6864" spans="23:23" x14ac:dyDescent="0.25">
      <c r="W6864">
        <v>-3</v>
      </c>
    </row>
    <row r="6879" spans="23:23" x14ac:dyDescent="0.25">
      <c r="W6879">
        <v>-102</v>
      </c>
    </row>
    <row r="6894" spans="23:23" x14ac:dyDescent="0.25">
      <c r="W6894">
        <v>113</v>
      </c>
    </row>
    <row r="6908" spans="23:23" x14ac:dyDescent="0.25">
      <c r="W6908">
        <v>-52</v>
      </c>
    </row>
    <row r="6923" spans="23:23" x14ac:dyDescent="0.25">
      <c r="W6923">
        <v>-48</v>
      </c>
    </row>
    <row r="6938" spans="23:23" x14ac:dyDescent="0.25">
      <c r="W6938">
        <v>-43</v>
      </c>
    </row>
    <row r="6953" spans="23:23" x14ac:dyDescent="0.25">
      <c r="W6953">
        <v>127</v>
      </c>
    </row>
    <row r="6968" spans="23:23" x14ac:dyDescent="0.25">
      <c r="W6968">
        <v>-28</v>
      </c>
    </row>
    <row r="6982" spans="23:23" x14ac:dyDescent="0.25">
      <c r="W6982">
        <v>86</v>
      </c>
    </row>
    <row r="6997" spans="23:23" x14ac:dyDescent="0.25">
      <c r="W6997">
        <v>-9</v>
      </c>
    </row>
    <row r="7011" spans="23:23" x14ac:dyDescent="0.25">
      <c r="W7011">
        <v>13</v>
      </c>
    </row>
    <row r="7026" spans="23:23" x14ac:dyDescent="0.25">
      <c r="W7026">
        <v>-19</v>
      </c>
    </row>
    <row r="7041" spans="23:23" x14ac:dyDescent="0.25">
      <c r="W7041">
        <v>59</v>
      </c>
    </row>
    <row r="7056" spans="23:23" x14ac:dyDescent="0.25">
      <c r="W7056">
        <v>-28</v>
      </c>
    </row>
    <row r="7071" spans="23:23" x14ac:dyDescent="0.25">
      <c r="W7071">
        <v>-43</v>
      </c>
    </row>
    <row r="7086" spans="23:23" x14ac:dyDescent="0.25">
      <c r="W7086">
        <v>33</v>
      </c>
    </row>
    <row r="7101" spans="23:23" x14ac:dyDescent="0.25">
      <c r="W7101">
        <v>-52</v>
      </c>
    </row>
    <row r="7116" spans="23:23" x14ac:dyDescent="0.25">
      <c r="W7116">
        <v>-4</v>
      </c>
    </row>
    <row r="7130" spans="23:23" x14ac:dyDescent="0.25">
      <c r="W7130">
        <v>-208</v>
      </c>
    </row>
    <row r="7145" spans="23:23" x14ac:dyDescent="0.25">
      <c r="W7145">
        <v>-63</v>
      </c>
    </row>
    <row r="7160" spans="23:23" x14ac:dyDescent="0.25">
      <c r="W7160">
        <v>-58</v>
      </c>
    </row>
    <row r="7175" spans="23:23" x14ac:dyDescent="0.25">
      <c r="W7175">
        <v>-94</v>
      </c>
    </row>
    <row r="7190" spans="23:23" x14ac:dyDescent="0.25">
      <c r="W7190">
        <v>34</v>
      </c>
    </row>
    <row r="7204" spans="23:23" x14ac:dyDescent="0.25">
      <c r="W7204">
        <v>69</v>
      </c>
    </row>
    <row r="7219" spans="23:23" x14ac:dyDescent="0.25">
      <c r="W7219">
        <v>617</v>
      </c>
    </row>
    <row r="7234" spans="23:23" x14ac:dyDescent="0.25">
      <c r="W7234">
        <v>-43</v>
      </c>
    </row>
    <row r="7249" spans="23:23" x14ac:dyDescent="0.25">
      <c r="W7249">
        <v>14</v>
      </c>
    </row>
    <row r="7264" spans="23:23" x14ac:dyDescent="0.25">
      <c r="W7264">
        <v>23</v>
      </c>
    </row>
    <row r="7277" spans="23:23" x14ac:dyDescent="0.25">
      <c r="W7277">
        <v>-29</v>
      </c>
    </row>
    <row r="7292" spans="23:23" x14ac:dyDescent="0.25">
      <c r="W7292">
        <v>-71</v>
      </c>
    </row>
    <row r="7307" spans="23:23" x14ac:dyDescent="0.25">
      <c r="W7307">
        <v>-34</v>
      </c>
    </row>
    <row r="7322" spans="23:23" x14ac:dyDescent="0.25">
      <c r="W7322">
        <v>-55</v>
      </c>
    </row>
    <row r="7337" spans="23:23" x14ac:dyDescent="0.25">
      <c r="W7337">
        <v>48</v>
      </c>
    </row>
    <row r="7352" spans="23:23" x14ac:dyDescent="0.25">
      <c r="W7352">
        <v>9</v>
      </c>
    </row>
    <row r="7367" spans="23:23" x14ac:dyDescent="0.25">
      <c r="W7367">
        <v>-60</v>
      </c>
    </row>
    <row r="7382" spans="23:23" x14ac:dyDescent="0.25">
      <c r="W7382">
        <v>28</v>
      </c>
    </row>
    <row r="7397" spans="23:23" x14ac:dyDescent="0.25">
      <c r="W7397">
        <v>23</v>
      </c>
    </row>
    <row r="7412" spans="23:23" x14ac:dyDescent="0.25">
      <c r="W7412">
        <v>-148</v>
      </c>
    </row>
    <row r="7425" spans="23:23" x14ac:dyDescent="0.25">
      <c r="W7425">
        <v>-4</v>
      </c>
    </row>
    <row r="7440" spans="23:23" x14ac:dyDescent="0.25">
      <c r="W7440">
        <v>-1</v>
      </c>
    </row>
    <row r="7455" spans="23:23" x14ac:dyDescent="0.25">
      <c r="W7455">
        <v>-50</v>
      </c>
    </row>
    <row r="7470" spans="23:23" x14ac:dyDescent="0.25">
      <c r="W7470">
        <v>-64</v>
      </c>
    </row>
    <row r="7485" spans="23:23" x14ac:dyDescent="0.25">
      <c r="W7485">
        <v>185</v>
      </c>
    </row>
    <row r="7500" spans="23:23" x14ac:dyDescent="0.25">
      <c r="W7500">
        <v>123</v>
      </c>
    </row>
    <row r="7515" spans="23:23" x14ac:dyDescent="0.25">
      <c r="W7515">
        <v>212</v>
      </c>
    </row>
    <row r="7530" spans="23:23" x14ac:dyDescent="0.25">
      <c r="W7530">
        <v>125</v>
      </c>
    </row>
    <row r="7545" spans="23:23" x14ac:dyDescent="0.25">
      <c r="W7545">
        <v>46</v>
      </c>
    </row>
    <row r="7560" spans="23:23" x14ac:dyDescent="0.25">
      <c r="W7560">
        <v>-114</v>
      </c>
    </row>
    <row r="7575" spans="23:23" x14ac:dyDescent="0.25">
      <c r="W7575">
        <v>96</v>
      </c>
    </row>
    <row r="7590" spans="23:23" x14ac:dyDescent="0.25">
      <c r="W7590">
        <v>-43</v>
      </c>
    </row>
    <row r="7605" spans="23:23" x14ac:dyDescent="0.25">
      <c r="W7605">
        <v>116</v>
      </c>
    </row>
    <row r="7620" spans="23:23" x14ac:dyDescent="0.25">
      <c r="W7620">
        <v>10</v>
      </c>
    </row>
    <row r="7635" spans="23:23" x14ac:dyDescent="0.25">
      <c r="W7635">
        <v>-31</v>
      </c>
    </row>
    <row r="7650" spans="23:23" x14ac:dyDescent="0.25">
      <c r="W7650">
        <v>44</v>
      </c>
    </row>
    <row r="7665" spans="23:23" x14ac:dyDescent="0.25">
      <c r="W7665">
        <v>9</v>
      </c>
    </row>
    <row r="7680" spans="23:23" x14ac:dyDescent="0.25">
      <c r="W7680">
        <v>2</v>
      </c>
    </row>
    <row r="7695" spans="23:23" x14ac:dyDescent="0.25">
      <c r="W7695">
        <v>2</v>
      </c>
    </row>
    <row r="7710" spans="23:23" x14ac:dyDescent="0.25">
      <c r="W7710">
        <v>11</v>
      </c>
    </row>
    <row r="7725" spans="23:23" x14ac:dyDescent="0.25">
      <c r="W7725">
        <v>-36</v>
      </c>
    </row>
    <row r="7740" spans="23:23" x14ac:dyDescent="0.25">
      <c r="W7740">
        <v>2</v>
      </c>
    </row>
    <row r="7755" spans="23:23" x14ac:dyDescent="0.25">
      <c r="W7755">
        <v>-19</v>
      </c>
    </row>
    <row r="7770" spans="23:23" x14ac:dyDescent="0.25">
      <c r="W7770">
        <v>154</v>
      </c>
    </row>
    <row r="7783" spans="23:23" x14ac:dyDescent="0.25">
      <c r="W7783">
        <v>-48</v>
      </c>
    </row>
    <row r="7798" spans="23:23" x14ac:dyDescent="0.25">
      <c r="W7798">
        <v>-28</v>
      </c>
    </row>
    <row r="7813" spans="23:23" x14ac:dyDescent="0.25">
      <c r="W7813">
        <v>-20</v>
      </c>
    </row>
    <row r="7828" spans="23:23" x14ac:dyDescent="0.25">
      <c r="W7828">
        <v>37</v>
      </c>
    </row>
    <row r="7843" spans="23:23" x14ac:dyDescent="0.25">
      <c r="W7843">
        <v>-81</v>
      </c>
    </row>
    <row r="7858" spans="23:23" x14ac:dyDescent="0.25">
      <c r="W7858">
        <v>31</v>
      </c>
    </row>
    <row r="7873" spans="23:23" x14ac:dyDescent="0.25">
      <c r="W7873">
        <v>90</v>
      </c>
    </row>
    <row r="7888" spans="23:23" x14ac:dyDescent="0.25">
      <c r="W7888">
        <v>-73</v>
      </c>
    </row>
    <row r="7903" spans="23:23" x14ac:dyDescent="0.25">
      <c r="W7903">
        <v>51</v>
      </c>
    </row>
    <row r="7918" spans="23:23" x14ac:dyDescent="0.25">
      <c r="W7918">
        <v>6</v>
      </c>
    </row>
    <row r="7933" spans="23:23" x14ac:dyDescent="0.25">
      <c r="W7933">
        <v>34</v>
      </c>
    </row>
    <row r="7948" spans="23:23" x14ac:dyDescent="0.25">
      <c r="W7948">
        <v>-32</v>
      </c>
    </row>
    <row r="7963" spans="23:23" x14ac:dyDescent="0.25">
      <c r="W7963">
        <v>29</v>
      </c>
    </row>
    <row r="7978" spans="23:23" x14ac:dyDescent="0.25">
      <c r="W7978">
        <v>-14</v>
      </c>
    </row>
    <row r="7993" spans="23:23" x14ac:dyDescent="0.25">
      <c r="W7993">
        <v>72</v>
      </c>
    </row>
    <row r="8008" spans="23:23" x14ac:dyDescent="0.25">
      <c r="W8008">
        <v>177</v>
      </c>
    </row>
    <row r="8023" spans="23:23" x14ac:dyDescent="0.25">
      <c r="W8023">
        <v>-26</v>
      </c>
    </row>
    <row r="8038" spans="23:23" x14ac:dyDescent="0.25">
      <c r="W8038">
        <v>-28</v>
      </c>
    </row>
    <row r="8053" spans="23:23" x14ac:dyDescent="0.25">
      <c r="W8053">
        <v>-61</v>
      </c>
    </row>
    <row r="8068" spans="23:23" x14ac:dyDescent="0.25">
      <c r="W8068">
        <v>-93</v>
      </c>
    </row>
    <row r="8083" spans="23:23" x14ac:dyDescent="0.25">
      <c r="W8083">
        <v>63</v>
      </c>
    </row>
    <row r="8098" spans="23:23" x14ac:dyDescent="0.25">
      <c r="W8098">
        <v>39</v>
      </c>
    </row>
    <row r="8113" spans="23:23" x14ac:dyDescent="0.25">
      <c r="W8113">
        <v>28</v>
      </c>
    </row>
    <row r="8128" spans="23:23" x14ac:dyDescent="0.25">
      <c r="W8128">
        <v>-147</v>
      </c>
    </row>
    <row r="8143" spans="23:23" x14ac:dyDescent="0.25">
      <c r="W8143">
        <v>57</v>
      </c>
    </row>
    <row r="8158" spans="23:23" x14ac:dyDescent="0.25">
      <c r="W8158">
        <v>-7</v>
      </c>
    </row>
    <row r="8173" spans="23:23" x14ac:dyDescent="0.25">
      <c r="W8173">
        <v>85</v>
      </c>
    </row>
    <row r="8188" spans="23:23" x14ac:dyDescent="0.25">
      <c r="W8188">
        <v>-13</v>
      </c>
    </row>
    <row r="8203" spans="23:23" x14ac:dyDescent="0.25">
      <c r="W8203">
        <v>85</v>
      </c>
    </row>
    <row r="8218" spans="23:23" x14ac:dyDescent="0.25">
      <c r="W8218">
        <v>37</v>
      </c>
    </row>
    <row r="8233" spans="23:23" x14ac:dyDescent="0.25">
      <c r="W8233">
        <v>-25</v>
      </c>
    </row>
    <row r="8248" spans="23:23" x14ac:dyDescent="0.25">
      <c r="W8248">
        <v>-32</v>
      </c>
    </row>
    <row r="8263" spans="23:23" x14ac:dyDescent="0.25">
      <c r="W8263">
        <v>26</v>
      </c>
    </row>
    <row r="8278" spans="23:23" x14ac:dyDescent="0.25">
      <c r="W8278">
        <v>30</v>
      </c>
    </row>
    <row r="8293" spans="23:23" x14ac:dyDescent="0.25">
      <c r="W8293">
        <v>175</v>
      </c>
    </row>
    <row r="8308" spans="23:23" x14ac:dyDescent="0.25">
      <c r="W8308">
        <v>9</v>
      </c>
    </row>
    <row r="8323" spans="23:23" x14ac:dyDescent="0.25">
      <c r="W8323">
        <v>-54</v>
      </c>
    </row>
    <row r="8338" spans="23:23" x14ac:dyDescent="0.25">
      <c r="W8338">
        <v>-104</v>
      </c>
    </row>
    <row r="8353" spans="23:23" x14ac:dyDescent="0.25">
      <c r="W8353">
        <v>15</v>
      </c>
    </row>
    <row r="8368" spans="23:23" x14ac:dyDescent="0.25">
      <c r="W8368">
        <v>-19</v>
      </c>
    </row>
    <row r="8383" spans="23:23" x14ac:dyDescent="0.25">
      <c r="W8383">
        <v>207</v>
      </c>
    </row>
    <row r="8398" spans="23:23" x14ac:dyDescent="0.25">
      <c r="W8398">
        <v>-23</v>
      </c>
    </row>
    <row r="8413" spans="23:23" x14ac:dyDescent="0.25">
      <c r="W8413">
        <v>5</v>
      </c>
    </row>
    <row r="8428" spans="23:23" x14ac:dyDescent="0.25">
      <c r="W8428">
        <v>-1</v>
      </c>
    </row>
    <row r="8443" spans="23:23" x14ac:dyDescent="0.25">
      <c r="W8443">
        <v>-31</v>
      </c>
    </row>
    <row r="8458" spans="23:23" x14ac:dyDescent="0.25">
      <c r="W8458">
        <v>14</v>
      </c>
    </row>
    <row r="8473" spans="23:23" x14ac:dyDescent="0.25">
      <c r="W8473">
        <v>37</v>
      </c>
    </row>
    <row r="8488" spans="23:23" x14ac:dyDescent="0.25">
      <c r="W8488">
        <v>-57</v>
      </c>
    </row>
    <row r="8503" spans="23:23" x14ac:dyDescent="0.25">
      <c r="W8503">
        <v>54</v>
      </c>
    </row>
    <row r="8518" spans="23:23" x14ac:dyDescent="0.25">
      <c r="W8518">
        <v>-9</v>
      </c>
    </row>
    <row r="8533" spans="23:23" x14ac:dyDescent="0.25">
      <c r="W8533">
        <v>46</v>
      </c>
    </row>
    <row r="8548" spans="23:23" x14ac:dyDescent="0.25">
      <c r="W8548">
        <v>-12</v>
      </c>
    </row>
    <row r="8563" spans="23:23" x14ac:dyDescent="0.25">
      <c r="W8563">
        <v>17</v>
      </c>
    </row>
    <row r="8578" spans="23:23" x14ac:dyDescent="0.25">
      <c r="W8578">
        <v>-15</v>
      </c>
    </row>
    <row r="8593" spans="23:23" x14ac:dyDescent="0.25">
      <c r="W8593">
        <v>-152</v>
      </c>
    </row>
    <row r="8608" spans="23:23" x14ac:dyDescent="0.25">
      <c r="W8608">
        <v>57</v>
      </c>
    </row>
    <row r="8623" spans="23:23" x14ac:dyDescent="0.25">
      <c r="W8623">
        <v>54</v>
      </c>
    </row>
    <row r="8638" spans="23:23" x14ac:dyDescent="0.25">
      <c r="W8638">
        <v>14</v>
      </c>
    </row>
    <row r="8653" spans="23:23" x14ac:dyDescent="0.25">
      <c r="W8653">
        <v>12</v>
      </c>
    </row>
    <row r="8668" spans="23:23" x14ac:dyDescent="0.25">
      <c r="W8668">
        <v>122</v>
      </c>
    </row>
    <row r="8683" spans="23:23" x14ac:dyDescent="0.25">
      <c r="W8683">
        <v>23</v>
      </c>
    </row>
    <row r="8698" spans="23:23" x14ac:dyDescent="0.25">
      <c r="W8698">
        <v>31</v>
      </c>
    </row>
    <row r="8713" spans="23:23" x14ac:dyDescent="0.25">
      <c r="W8713">
        <v>74</v>
      </c>
    </row>
    <row r="8728" spans="23:23" x14ac:dyDescent="0.25">
      <c r="W8728">
        <v>-47</v>
      </c>
    </row>
    <row r="8743" spans="23:23" x14ac:dyDescent="0.25">
      <c r="W8743">
        <v>38</v>
      </c>
    </row>
    <row r="8758" spans="23:23" x14ac:dyDescent="0.25">
      <c r="W8758">
        <v>-105</v>
      </c>
    </row>
    <row r="8773" spans="23:23" x14ac:dyDescent="0.25">
      <c r="W8773">
        <v>79</v>
      </c>
    </row>
    <row r="8788" spans="23:23" x14ac:dyDescent="0.25">
      <c r="W8788">
        <v>37</v>
      </c>
    </row>
    <row r="8803" spans="23:23" x14ac:dyDescent="0.25">
      <c r="W8803">
        <v>-77</v>
      </c>
    </row>
    <row r="8818" spans="23:23" x14ac:dyDescent="0.25">
      <c r="W8818">
        <v>18</v>
      </c>
    </row>
    <row r="8833" spans="23:23" x14ac:dyDescent="0.25">
      <c r="W8833">
        <v>-34</v>
      </c>
    </row>
    <row r="8848" spans="23:23" x14ac:dyDescent="0.25">
      <c r="W8848">
        <v>-40</v>
      </c>
    </row>
    <row r="8863" spans="23:23" x14ac:dyDescent="0.25">
      <c r="W8863">
        <v>-133</v>
      </c>
    </row>
    <row r="8878" spans="23:23" x14ac:dyDescent="0.25">
      <c r="W8878">
        <v>-29</v>
      </c>
    </row>
    <row r="8893" spans="23:23" x14ac:dyDescent="0.25">
      <c r="W8893">
        <v>58</v>
      </c>
    </row>
    <row r="8908" spans="23:23" x14ac:dyDescent="0.25">
      <c r="W8908">
        <v>38</v>
      </c>
    </row>
    <row r="8923" spans="23:23" x14ac:dyDescent="0.25">
      <c r="W8923">
        <v>225</v>
      </c>
    </row>
    <row r="8938" spans="23:23" x14ac:dyDescent="0.25">
      <c r="W8938">
        <v>-14</v>
      </c>
    </row>
    <row r="8953" spans="23:23" x14ac:dyDescent="0.25">
      <c r="W8953">
        <v>-48</v>
      </c>
    </row>
    <row r="8968" spans="23:23" x14ac:dyDescent="0.25">
      <c r="W8968">
        <v>5</v>
      </c>
    </row>
    <row r="8983" spans="23:23" x14ac:dyDescent="0.25">
      <c r="W8983">
        <v>-7</v>
      </c>
    </row>
    <row r="8998" spans="23:23" x14ac:dyDescent="0.25">
      <c r="W8998">
        <v>65</v>
      </c>
    </row>
    <row r="9013" spans="23:23" x14ac:dyDescent="0.25">
      <c r="W9013">
        <v>17</v>
      </c>
    </row>
    <row r="9028" spans="23:23" x14ac:dyDescent="0.25">
      <c r="W9028">
        <v>83</v>
      </c>
    </row>
    <row r="9043" spans="23:23" x14ac:dyDescent="0.25">
      <c r="W9043">
        <v>189</v>
      </c>
    </row>
    <row r="9058" spans="23:23" x14ac:dyDescent="0.25">
      <c r="W9058">
        <v>-119</v>
      </c>
    </row>
    <row r="9073" spans="23:23" x14ac:dyDescent="0.25">
      <c r="W9073">
        <v>45</v>
      </c>
    </row>
    <row r="9088" spans="23:23" x14ac:dyDescent="0.25">
      <c r="W9088">
        <v>38</v>
      </c>
    </row>
    <row r="9103" spans="23:23" x14ac:dyDescent="0.25">
      <c r="W9103">
        <v>-11</v>
      </c>
    </row>
    <row r="9118" spans="23:23" x14ac:dyDescent="0.25">
      <c r="W9118">
        <v>64</v>
      </c>
    </row>
    <row r="9133" spans="23:23" x14ac:dyDescent="0.25">
      <c r="W9133">
        <v>2</v>
      </c>
    </row>
    <row r="9148" spans="23:23" x14ac:dyDescent="0.25">
      <c r="W9148">
        <v>9</v>
      </c>
    </row>
    <row r="9163" spans="23:23" x14ac:dyDescent="0.25">
      <c r="W9163">
        <v>-201</v>
      </c>
    </row>
    <row r="9178" spans="23:23" x14ac:dyDescent="0.25">
      <c r="W9178">
        <v>27</v>
      </c>
    </row>
    <row r="9193" spans="23:23" x14ac:dyDescent="0.25">
      <c r="W9193">
        <v>26</v>
      </c>
    </row>
    <row r="9208" spans="23:23" x14ac:dyDescent="0.25">
      <c r="W9208">
        <v>-21</v>
      </c>
    </row>
    <row r="9223" spans="23:23" x14ac:dyDescent="0.25">
      <c r="W9223">
        <v>42</v>
      </c>
    </row>
    <row r="9238" spans="23:23" x14ac:dyDescent="0.25">
      <c r="W9238">
        <v>-14</v>
      </c>
    </row>
    <row r="9253" spans="23:23" x14ac:dyDescent="0.25">
      <c r="W9253">
        <v>-56</v>
      </c>
    </row>
    <row r="9268" spans="23:23" x14ac:dyDescent="0.25">
      <c r="W9268">
        <v>-12</v>
      </c>
    </row>
    <row r="9283" spans="23:23" x14ac:dyDescent="0.25">
      <c r="W9283">
        <v>19</v>
      </c>
    </row>
    <row r="9298" spans="23:23" x14ac:dyDescent="0.25">
      <c r="W9298">
        <v>-38</v>
      </c>
    </row>
    <row r="9313" spans="23:23" x14ac:dyDescent="0.25">
      <c r="W9313">
        <v>44</v>
      </c>
    </row>
    <row r="9328" spans="23:23" x14ac:dyDescent="0.25">
      <c r="W9328">
        <v>56</v>
      </c>
    </row>
    <row r="9343" spans="23:23" x14ac:dyDescent="0.25">
      <c r="W9343">
        <v>104</v>
      </c>
    </row>
    <row r="9358" spans="23:23" x14ac:dyDescent="0.25">
      <c r="W9358">
        <v>-115</v>
      </c>
    </row>
    <row r="9372" spans="23:23" x14ac:dyDescent="0.25">
      <c r="W9372">
        <v>8</v>
      </c>
    </row>
    <row r="9387" spans="23:23" x14ac:dyDescent="0.25">
      <c r="W9387">
        <v>25</v>
      </c>
    </row>
    <row r="9402" spans="23:23" x14ac:dyDescent="0.25">
      <c r="W9402">
        <v>36</v>
      </c>
    </row>
    <row r="9417" spans="23:23" x14ac:dyDescent="0.25">
      <c r="W9417">
        <v>-62</v>
      </c>
    </row>
    <row r="9432" spans="23:23" x14ac:dyDescent="0.25">
      <c r="W9432">
        <v>82</v>
      </c>
    </row>
    <row r="9447" spans="23:23" x14ac:dyDescent="0.25">
      <c r="W9447">
        <v>34</v>
      </c>
    </row>
    <row r="9462" spans="23:23" x14ac:dyDescent="0.25">
      <c r="W9462">
        <v>-103</v>
      </c>
    </row>
    <row r="9477" spans="23:23" x14ac:dyDescent="0.25">
      <c r="W9477">
        <v>35</v>
      </c>
    </row>
  </sheetData>
  <autoFilter ref="D1:H5562" xr:uid="{0507941D-2230-413F-83F8-8D639C4F71D3}">
    <filterColumn colId="0">
      <filters>
        <filter val="10:00:00"/>
        <filter val="11:00:00"/>
        <filter val="12:00:00"/>
        <filter val="13:00:00"/>
        <filter val="14:00:00"/>
        <filter val="15:00:00"/>
        <filter val="16:00:00"/>
        <filter val="17:00:00"/>
        <filter val="18:00:00"/>
        <filter val="19:00:00"/>
        <filter val="20:00:00"/>
        <filter val="21:00:00"/>
        <filter val="22:00:00"/>
        <filter val="8:00:00"/>
        <filter val="9:00:00"/>
      </filters>
    </filterColumn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D5668"/>
  <sheetViews>
    <sheetView topLeftCell="C1" zoomScaleNormal="100" workbookViewId="0">
      <selection activeCell="M14" sqref="M14"/>
    </sheetView>
  </sheetViews>
  <sheetFormatPr defaultRowHeight="15" x14ac:dyDescent="0.25"/>
  <cols>
    <col min="5" max="5" width="15.28515625" style="2" bestFit="1" customWidth="1"/>
    <col min="11" max="11" width="12.28515625" bestFit="1" customWidth="1"/>
    <col min="12" max="12" width="12.28515625" customWidth="1"/>
    <col min="13" max="13" width="10.85546875" bestFit="1" customWidth="1"/>
    <col min="16" max="16" width="9.42578125" bestFit="1" customWidth="1"/>
    <col min="21" max="21" width="27.85546875" bestFit="1" customWidth="1"/>
    <col min="22" max="22" width="10.5703125" bestFit="1" customWidth="1"/>
    <col min="29" max="29" width="11.140625" bestFit="1" customWidth="1"/>
  </cols>
  <sheetData>
    <row r="1" spans="3:30" x14ac:dyDescent="0.25">
      <c r="E1" s="2" t="s">
        <v>0</v>
      </c>
      <c r="F1" t="s">
        <v>1</v>
      </c>
      <c r="G1" t="s">
        <v>2</v>
      </c>
      <c r="H1" t="s">
        <v>8</v>
      </c>
      <c r="I1" t="s">
        <v>4</v>
      </c>
      <c r="K1" t="s">
        <v>5</v>
      </c>
      <c r="M1" t="s">
        <v>6</v>
      </c>
      <c r="N1" t="s">
        <v>7</v>
      </c>
      <c r="P1" t="s">
        <v>22</v>
      </c>
      <c r="Q1" t="s">
        <v>25</v>
      </c>
      <c r="X1" t="s">
        <v>33</v>
      </c>
      <c r="Y1" t="s">
        <v>36</v>
      </c>
      <c r="AA1" t="s">
        <v>23</v>
      </c>
      <c r="AB1" t="s">
        <v>24</v>
      </c>
      <c r="AC1" t="s">
        <v>37</v>
      </c>
      <c r="AD1" t="s">
        <v>38</v>
      </c>
    </row>
    <row r="2" spans="3:30" hidden="1" x14ac:dyDescent="0.25">
      <c r="E2" s="12">
        <v>42905.041666666664</v>
      </c>
      <c r="F2" s="10">
        <v>12769.7</v>
      </c>
      <c r="G2" s="10">
        <v>12777.64</v>
      </c>
      <c r="H2" s="10">
        <v>12762.95</v>
      </c>
      <c r="I2" s="10">
        <v>12768.39</v>
      </c>
    </row>
    <row r="3" spans="3:30" hidden="1" x14ac:dyDescent="0.25">
      <c r="E3" s="11">
        <v>42905.083333333336</v>
      </c>
      <c r="F3" s="9">
        <v>12767.73</v>
      </c>
      <c r="G3" s="9">
        <v>12771.2</v>
      </c>
      <c r="H3" s="9">
        <v>12767.73</v>
      </c>
      <c r="I3" s="9">
        <v>12769.88</v>
      </c>
    </row>
    <row r="4" spans="3:30" hidden="1" x14ac:dyDescent="0.25">
      <c r="E4" s="12">
        <v>42905.125</v>
      </c>
      <c r="F4" s="10">
        <v>12769.23</v>
      </c>
      <c r="G4" s="10">
        <v>12786.81</v>
      </c>
      <c r="H4" s="10">
        <v>12768.57</v>
      </c>
      <c r="I4" s="10">
        <v>12781.38</v>
      </c>
    </row>
    <row r="5" spans="3:30" hidden="1" x14ac:dyDescent="0.25">
      <c r="E5" s="11">
        <v>42905.166666666664</v>
      </c>
      <c r="F5" s="9">
        <v>12782.03</v>
      </c>
      <c r="G5" s="9">
        <v>12791.84</v>
      </c>
      <c r="H5" s="9">
        <v>12782.03</v>
      </c>
      <c r="I5" s="9">
        <v>12783.31</v>
      </c>
    </row>
    <row r="6" spans="3:30" hidden="1" x14ac:dyDescent="0.25">
      <c r="E6" s="12">
        <v>42905.208333333336</v>
      </c>
      <c r="F6" s="10">
        <v>12784.62</v>
      </c>
      <c r="G6" s="10">
        <v>12787.59</v>
      </c>
      <c r="H6" s="10">
        <v>12783.31</v>
      </c>
      <c r="I6" s="10">
        <v>12785.62</v>
      </c>
    </row>
    <row r="7" spans="3:30" hidden="1" x14ac:dyDescent="0.25">
      <c r="E7" s="11">
        <v>42905.25</v>
      </c>
      <c r="F7" s="9">
        <v>12786.93</v>
      </c>
      <c r="G7" s="9">
        <v>12786.96</v>
      </c>
      <c r="H7" s="9">
        <v>12784.34</v>
      </c>
      <c r="I7" s="9">
        <v>12784.34</v>
      </c>
    </row>
    <row r="8" spans="3:30" hidden="1" x14ac:dyDescent="0.25">
      <c r="E8" s="12">
        <v>42905.291666666664</v>
      </c>
      <c r="F8" s="10">
        <v>12785.65</v>
      </c>
      <c r="G8" s="10">
        <v>12785.65</v>
      </c>
      <c r="H8" s="10">
        <v>12781.71</v>
      </c>
      <c r="I8" s="10">
        <v>12784.34</v>
      </c>
    </row>
    <row r="9" spans="3:30" x14ac:dyDescent="0.25">
      <c r="C9">
        <v>1</v>
      </c>
      <c r="E9" s="11">
        <v>42905.333333333336</v>
      </c>
      <c r="F9" s="9">
        <v>12784.33</v>
      </c>
      <c r="G9" s="9">
        <v>12788.13</v>
      </c>
      <c r="H9" s="9">
        <v>12771.34</v>
      </c>
      <c r="I9" s="9">
        <v>12774.34</v>
      </c>
      <c r="K9" s="13">
        <f>I9-F9</f>
        <v>-9.9899999999997817</v>
      </c>
      <c r="L9" s="13">
        <v>0</v>
      </c>
      <c r="M9" s="13">
        <f>G9-H9</f>
        <v>16.789999999999054</v>
      </c>
      <c r="N9" s="13">
        <f>I23-F9</f>
        <v>120.11000000000058</v>
      </c>
      <c r="O9" s="18">
        <f>IF(K9*N9&gt;0,1,0)</f>
        <v>0</v>
      </c>
      <c r="S9" s="13">
        <f>MAX(G9:G23)</f>
        <v>12914.94</v>
      </c>
      <c r="U9" t="s">
        <v>31</v>
      </c>
      <c r="V9">
        <f>SUM(C:C)</f>
        <v>245</v>
      </c>
      <c r="X9">
        <f>ABS(K9)</f>
        <v>9.9899999999997817</v>
      </c>
      <c r="Y9">
        <f>ABS(N9)</f>
        <v>120.11000000000058</v>
      </c>
      <c r="Z9">
        <f>IF(S9&lt;1000,ABS(S9),0)</f>
        <v>0</v>
      </c>
      <c r="AA9" s="22">
        <f>ABS(P9)</f>
        <v>0</v>
      </c>
      <c r="AB9" s="22">
        <f>ABS(Q9)</f>
        <v>0</v>
      </c>
      <c r="AC9" s="22">
        <f>IF(O9=1,ABS(P10),0)</f>
        <v>0</v>
      </c>
      <c r="AD9" s="22">
        <f>IF(O9=0,ABS(Q10),0)</f>
        <v>0.90710306406685159</v>
      </c>
    </row>
    <row r="10" spans="3:30" x14ac:dyDescent="0.25">
      <c r="E10" s="12">
        <v>42905.375</v>
      </c>
      <c r="F10" s="10">
        <v>12774.34</v>
      </c>
      <c r="G10" s="10">
        <v>12845.69</v>
      </c>
      <c r="H10" s="10">
        <v>12774.34</v>
      </c>
      <c r="I10" s="10">
        <v>12839.54</v>
      </c>
      <c r="K10" s="13">
        <f t="shared" ref="K10:K23" si="0">I10-F10</f>
        <v>65.200000000000728</v>
      </c>
      <c r="L10" s="13">
        <f>L9+K10</f>
        <v>65.200000000000728</v>
      </c>
      <c r="M10" s="13">
        <f t="shared" ref="M10:M23" si="1">G10-H10</f>
        <v>71.350000000000364</v>
      </c>
      <c r="N10" s="13"/>
      <c r="O10" s="18"/>
      <c r="P10">
        <f>_xlfn.IFS(K9&lt;0,MIN(L9:L23),K9&gt;0,MAX(L9:L23))/S11</f>
        <v>0</v>
      </c>
      <c r="Q10">
        <f>_xlfn.IFS(K9&lt;0,MAX(L9:L23),K9&gt;0,MIN(L9:L23))/S11</f>
        <v>0.90710306406685159</v>
      </c>
      <c r="S10" s="13">
        <f>MIN(H9:H23)</f>
        <v>12771.34</v>
      </c>
      <c r="U10" t="s">
        <v>32</v>
      </c>
      <c r="V10">
        <f>SUM(O:O)</f>
        <v>127</v>
      </c>
      <c r="X10">
        <f t="shared" ref="X10:X23" si="2">ABS(K10)</f>
        <v>65.200000000000728</v>
      </c>
      <c r="Y10">
        <f t="shared" ref="Y10:Y23" si="3">ABS(N10)</f>
        <v>0</v>
      </c>
      <c r="Z10">
        <f t="shared" ref="Z10:Z23" si="4">IF(S10&lt;1000,ABS(S10),0)</f>
        <v>0</v>
      </c>
      <c r="AA10" s="22">
        <f t="shared" ref="AA10:AA23" si="5">ABS(P10)</f>
        <v>0</v>
      </c>
      <c r="AB10" s="22">
        <f t="shared" ref="AB10:AB23" si="6">ABS(Q10)</f>
        <v>0.90710306406685159</v>
      </c>
      <c r="AC10" s="22">
        <f t="shared" ref="AC10:AC23" si="7">IF(O10=1,ABS(P11),0)</f>
        <v>0</v>
      </c>
      <c r="AD10" s="22">
        <f t="shared" ref="AD10:AD23" si="8">IF(O10=0,ABS(Q11),0)</f>
        <v>0</v>
      </c>
    </row>
    <row r="11" spans="3:30" x14ac:dyDescent="0.25">
      <c r="E11" s="11">
        <v>42905.416666666664</v>
      </c>
      <c r="F11" s="9">
        <v>12839.29</v>
      </c>
      <c r="G11" s="9">
        <v>12892.85</v>
      </c>
      <c r="H11" s="9">
        <v>12838.34</v>
      </c>
      <c r="I11" s="9">
        <v>12866.69</v>
      </c>
      <c r="K11" s="13">
        <f t="shared" si="0"/>
        <v>27.399999999999636</v>
      </c>
      <c r="L11" s="13">
        <f t="shared" ref="L11:L23" si="9">L10+K11</f>
        <v>92.600000000000364</v>
      </c>
      <c r="M11" s="13">
        <f t="shared" si="1"/>
        <v>54.510000000000218</v>
      </c>
      <c r="N11" s="13"/>
      <c r="O11" s="18"/>
      <c r="S11" s="13">
        <f>S9-S10</f>
        <v>143.60000000000036</v>
      </c>
      <c r="U11" t="s">
        <v>15</v>
      </c>
      <c r="V11" s="22">
        <f>V10/V9</f>
        <v>0.51836734693877551</v>
      </c>
      <c r="X11">
        <f t="shared" si="2"/>
        <v>27.399999999999636</v>
      </c>
      <c r="Y11">
        <f t="shared" si="3"/>
        <v>0</v>
      </c>
      <c r="Z11">
        <f t="shared" si="4"/>
        <v>143.60000000000036</v>
      </c>
      <c r="AA11" s="22">
        <f t="shared" si="5"/>
        <v>0</v>
      </c>
      <c r="AB11" s="22">
        <f t="shared" si="6"/>
        <v>0</v>
      </c>
      <c r="AC11" s="22">
        <f t="shared" si="7"/>
        <v>0</v>
      </c>
      <c r="AD11" s="22">
        <f t="shared" si="8"/>
        <v>0</v>
      </c>
    </row>
    <row r="12" spans="3:30" x14ac:dyDescent="0.25">
      <c r="E12" s="12">
        <v>42905.458333333336</v>
      </c>
      <c r="F12" s="10">
        <v>12867.69</v>
      </c>
      <c r="G12" s="10">
        <v>12885.04</v>
      </c>
      <c r="H12" s="10">
        <v>12867.48</v>
      </c>
      <c r="I12" s="10">
        <v>12875.02</v>
      </c>
      <c r="K12" s="13">
        <f t="shared" si="0"/>
        <v>7.3299999999999272</v>
      </c>
      <c r="L12" s="13">
        <f t="shared" si="9"/>
        <v>99.930000000000291</v>
      </c>
      <c r="M12" s="13">
        <f t="shared" si="1"/>
        <v>17.56000000000131</v>
      </c>
      <c r="N12" s="13"/>
      <c r="O12" s="18"/>
      <c r="U12" t="s">
        <v>18</v>
      </c>
      <c r="V12" s="25">
        <f>SUM(Y:Y)/245</f>
        <v>77.569387755101914</v>
      </c>
      <c r="X12">
        <f t="shared" si="2"/>
        <v>7.3299999999999272</v>
      </c>
      <c r="Y12">
        <f t="shared" si="3"/>
        <v>0</v>
      </c>
      <c r="Z12">
        <f t="shared" si="4"/>
        <v>0</v>
      </c>
      <c r="AA12" s="22">
        <f t="shared" si="5"/>
        <v>0</v>
      </c>
      <c r="AB12" s="22">
        <f t="shared" si="6"/>
        <v>0</v>
      </c>
      <c r="AC12" s="22">
        <f t="shared" si="7"/>
        <v>0</v>
      </c>
      <c r="AD12" s="22">
        <f t="shared" si="8"/>
        <v>0</v>
      </c>
    </row>
    <row r="13" spans="3:30" x14ac:dyDescent="0.25">
      <c r="E13" s="11">
        <v>42905.5</v>
      </c>
      <c r="F13" s="9">
        <v>12875.27</v>
      </c>
      <c r="G13" s="9">
        <v>12876.04</v>
      </c>
      <c r="H13" s="9">
        <v>12831.71</v>
      </c>
      <c r="I13" s="9">
        <v>12839.07</v>
      </c>
      <c r="K13" s="13">
        <f t="shared" si="0"/>
        <v>-36.200000000000728</v>
      </c>
      <c r="L13" s="13">
        <f t="shared" si="9"/>
        <v>63.729999999999563</v>
      </c>
      <c r="M13" s="13">
        <f t="shared" si="1"/>
        <v>44.330000000001746</v>
      </c>
      <c r="N13" s="13"/>
      <c r="O13" s="18"/>
      <c r="U13" t="s">
        <v>19</v>
      </c>
      <c r="V13" s="25">
        <f>SUM(Z:Z)/V9</f>
        <v>163.47897959183663</v>
      </c>
      <c r="X13">
        <f t="shared" si="2"/>
        <v>36.200000000000728</v>
      </c>
      <c r="Y13">
        <f t="shared" si="3"/>
        <v>0</v>
      </c>
      <c r="Z13">
        <f t="shared" si="4"/>
        <v>0</v>
      </c>
      <c r="AA13" s="22">
        <f t="shared" si="5"/>
        <v>0</v>
      </c>
      <c r="AB13" s="22">
        <f t="shared" si="6"/>
        <v>0</v>
      </c>
      <c r="AC13" s="22">
        <f t="shared" si="7"/>
        <v>0</v>
      </c>
      <c r="AD13" s="22">
        <f t="shared" si="8"/>
        <v>0</v>
      </c>
    </row>
    <row r="14" spans="3:30" x14ac:dyDescent="0.25">
      <c r="E14" s="12">
        <v>42905.541666666664</v>
      </c>
      <c r="F14" s="10">
        <v>12839.56</v>
      </c>
      <c r="G14" s="10">
        <v>12863.29</v>
      </c>
      <c r="H14" s="10">
        <v>12838.91</v>
      </c>
      <c r="I14" s="10">
        <v>12862.26</v>
      </c>
      <c r="K14" s="13">
        <f t="shared" si="0"/>
        <v>22.700000000000728</v>
      </c>
      <c r="L14" s="13">
        <f t="shared" si="9"/>
        <v>86.430000000000291</v>
      </c>
      <c r="M14" s="13">
        <f t="shared" si="1"/>
        <v>24.380000000001019</v>
      </c>
      <c r="N14" s="13"/>
      <c r="O14" s="18"/>
      <c r="U14" t="s">
        <v>34</v>
      </c>
      <c r="V14" s="25">
        <f>SUM(X:X)/3758</f>
        <v>17.659715274082007</v>
      </c>
      <c r="X14">
        <f t="shared" si="2"/>
        <v>22.700000000000728</v>
      </c>
      <c r="Y14">
        <f t="shared" si="3"/>
        <v>0</v>
      </c>
      <c r="Z14">
        <f t="shared" si="4"/>
        <v>0</v>
      </c>
      <c r="AA14" s="22">
        <f t="shared" si="5"/>
        <v>0</v>
      </c>
      <c r="AB14" s="22">
        <f t="shared" si="6"/>
        <v>0</v>
      </c>
      <c r="AC14" s="22">
        <f t="shared" si="7"/>
        <v>0</v>
      </c>
      <c r="AD14" s="22">
        <f t="shared" si="8"/>
        <v>0</v>
      </c>
    </row>
    <row r="15" spans="3:30" x14ac:dyDescent="0.25">
      <c r="E15" s="11">
        <v>42905.583333333336</v>
      </c>
      <c r="F15" s="9">
        <v>12862.51</v>
      </c>
      <c r="G15" s="9">
        <v>12863.94</v>
      </c>
      <c r="H15" s="9">
        <v>12854.33</v>
      </c>
      <c r="I15" s="9">
        <v>12859.85</v>
      </c>
      <c r="K15" s="13">
        <f t="shared" si="0"/>
        <v>-2.6599999999998545</v>
      </c>
      <c r="L15" s="13">
        <f t="shared" si="9"/>
        <v>83.770000000000437</v>
      </c>
      <c r="M15" s="13">
        <f t="shared" si="1"/>
        <v>9.6100000000005821</v>
      </c>
      <c r="N15" s="13"/>
      <c r="O15" s="18"/>
      <c r="U15" t="s">
        <v>35</v>
      </c>
      <c r="V15" s="25">
        <f>SUM(M:M)/3758</f>
        <v>36.040537519957383</v>
      </c>
      <c r="X15">
        <f t="shared" si="2"/>
        <v>2.6599999999998545</v>
      </c>
      <c r="Y15">
        <f t="shared" si="3"/>
        <v>0</v>
      </c>
      <c r="Z15">
        <f t="shared" si="4"/>
        <v>0</v>
      </c>
      <c r="AA15" s="22">
        <f t="shared" si="5"/>
        <v>0</v>
      </c>
      <c r="AB15" s="22">
        <f t="shared" si="6"/>
        <v>0</v>
      </c>
      <c r="AC15" s="22">
        <f t="shared" si="7"/>
        <v>0</v>
      </c>
      <c r="AD15" s="22">
        <f t="shared" si="8"/>
        <v>0</v>
      </c>
    </row>
    <row r="16" spans="3:30" x14ac:dyDescent="0.25">
      <c r="E16" s="12">
        <v>42905.625</v>
      </c>
      <c r="F16" s="10">
        <v>12859.6</v>
      </c>
      <c r="G16" s="10">
        <v>12877.21</v>
      </c>
      <c r="H16" s="10">
        <v>12857.48</v>
      </c>
      <c r="I16" s="10">
        <v>12870.06</v>
      </c>
      <c r="K16" s="13">
        <f t="shared" si="0"/>
        <v>10.459999999999127</v>
      </c>
      <c r="L16" s="13">
        <f t="shared" si="9"/>
        <v>94.229999999999563</v>
      </c>
      <c r="M16" s="13">
        <f t="shared" si="1"/>
        <v>19.729999999999563</v>
      </c>
      <c r="N16" s="13"/>
      <c r="O16" s="18"/>
      <c r="U16" t="s">
        <v>23</v>
      </c>
      <c r="V16" s="22">
        <f>SUM(AA:AA)/245</f>
        <v>0.38332639888877929</v>
      </c>
      <c r="X16">
        <f t="shared" si="2"/>
        <v>10.459999999999127</v>
      </c>
      <c r="Y16">
        <f t="shared" si="3"/>
        <v>0</v>
      </c>
      <c r="Z16">
        <f t="shared" si="4"/>
        <v>0</v>
      </c>
      <c r="AA16" s="22">
        <f t="shared" si="5"/>
        <v>0</v>
      </c>
      <c r="AB16" s="22">
        <f t="shared" si="6"/>
        <v>0</v>
      </c>
      <c r="AC16" s="22">
        <f t="shared" si="7"/>
        <v>0</v>
      </c>
      <c r="AD16" s="22">
        <f t="shared" si="8"/>
        <v>0</v>
      </c>
    </row>
    <row r="17" spans="3:30" x14ac:dyDescent="0.25">
      <c r="E17" s="11">
        <v>42905.666666666664</v>
      </c>
      <c r="F17" s="9">
        <v>12870.31</v>
      </c>
      <c r="G17" s="9">
        <v>12899.81</v>
      </c>
      <c r="H17" s="9">
        <v>12870.06</v>
      </c>
      <c r="I17" s="9">
        <v>12878.78</v>
      </c>
      <c r="K17" s="13">
        <f t="shared" si="0"/>
        <v>8.4700000000011642</v>
      </c>
      <c r="L17" s="13">
        <f t="shared" si="9"/>
        <v>102.70000000000073</v>
      </c>
      <c r="M17" s="13">
        <f t="shared" si="1"/>
        <v>29.75</v>
      </c>
      <c r="N17" s="13"/>
      <c r="O17" s="18"/>
      <c r="U17" t="s">
        <v>24</v>
      </c>
      <c r="V17" s="22">
        <f>SUM(AB:AB)/245</f>
        <v>0.49122055449537777</v>
      </c>
      <c r="X17">
        <f t="shared" si="2"/>
        <v>8.4700000000011642</v>
      </c>
      <c r="Y17">
        <f t="shared" si="3"/>
        <v>0</v>
      </c>
      <c r="Z17">
        <f t="shared" si="4"/>
        <v>0</v>
      </c>
      <c r="AA17" s="22">
        <f t="shared" si="5"/>
        <v>0</v>
      </c>
      <c r="AB17" s="22">
        <f t="shared" si="6"/>
        <v>0</v>
      </c>
      <c r="AC17" s="22">
        <f t="shared" si="7"/>
        <v>0</v>
      </c>
      <c r="AD17" s="22">
        <f t="shared" si="8"/>
        <v>0</v>
      </c>
    </row>
    <row r="18" spans="3:30" x14ac:dyDescent="0.25">
      <c r="E18" s="12">
        <v>42905.708333333336</v>
      </c>
      <c r="F18" s="10">
        <v>12878.28</v>
      </c>
      <c r="G18" s="10">
        <v>12914.16</v>
      </c>
      <c r="H18" s="10">
        <v>12878.03</v>
      </c>
      <c r="I18" s="10">
        <v>12905.84</v>
      </c>
      <c r="K18" s="13">
        <f t="shared" si="0"/>
        <v>27.559999999999491</v>
      </c>
      <c r="L18" s="13">
        <f t="shared" si="9"/>
        <v>130.26000000000022</v>
      </c>
      <c r="M18" s="13">
        <f t="shared" si="1"/>
        <v>36.1299999999992</v>
      </c>
      <c r="N18" s="13"/>
      <c r="O18" s="18"/>
      <c r="U18" t="s">
        <v>27</v>
      </c>
      <c r="V18" s="22">
        <f>SUM(AC:AC)/127</f>
        <v>0.52829056195240898</v>
      </c>
      <c r="X18">
        <f t="shared" si="2"/>
        <v>27.559999999999491</v>
      </c>
      <c r="Y18">
        <f t="shared" si="3"/>
        <v>0</v>
      </c>
      <c r="Z18">
        <f t="shared" si="4"/>
        <v>0</v>
      </c>
      <c r="AA18" s="22">
        <f t="shared" si="5"/>
        <v>0</v>
      </c>
      <c r="AB18" s="22">
        <f t="shared" si="6"/>
        <v>0</v>
      </c>
      <c r="AC18" s="22">
        <f t="shared" si="7"/>
        <v>0</v>
      </c>
      <c r="AD18" s="22">
        <f t="shared" si="8"/>
        <v>0</v>
      </c>
    </row>
    <row r="19" spans="3:30" x14ac:dyDescent="0.25">
      <c r="E19" s="11">
        <v>42905.75</v>
      </c>
      <c r="F19" s="9">
        <v>12905.59</v>
      </c>
      <c r="G19" s="9">
        <v>12911.3</v>
      </c>
      <c r="H19" s="9">
        <v>12885.94</v>
      </c>
      <c r="I19" s="9">
        <v>12891.19</v>
      </c>
      <c r="K19" s="13">
        <f t="shared" si="0"/>
        <v>-14.399999999999636</v>
      </c>
      <c r="L19" s="13">
        <f t="shared" si="9"/>
        <v>115.86000000000058</v>
      </c>
      <c r="M19" s="13">
        <f t="shared" si="1"/>
        <v>25.359999999998763</v>
      </c>
      <c r="N19" s="13"/>
      <c r="O19" s="18"/>
      <c r="U19" t="s">
        <v>30</v>
      </c>
      <c r="V19" s="22">
        <f>SUM(AD:AD)/(V9-V10)</f>
        <v>0.86525406425153872</v>
      </c>
      <c r="X19">
        <f t="shared" si="2"/>
        <v>14.399999999999636</v>
      </c>
      <c r="Y19">
        <f t="shared" si="3"/>
        <v>0</v>
      </c>
      <c r="Z19">
        <f t="shared" si="4"/>
        <v>0</v>
      </c>
      <c r="AA19" s="22">
        <f t="shared" si="5"/>
        <v>0</v>
      </c>
      <c r="AB19" s="22">
        <f t="shared" si="6"/>
        <v>0</v>
      </c>
      <c r="AC19" s="22">
        <f t="shared" si="7"/>
        <v>0</v>
      </c>
      <c r="AD19" s="22">
        <f t="shared" si="8"/>
        <v>0</v>
      </c>
    </row>
    <row r="20" spans="3:30" x14ac:dyDescent="0.25">
      <c r="E20" s="12">
        <v>42905.791666666664</v>
      </c>
      <c r="F20" s="10">
        <v>12890.94</v>
      </c>
      <c r="G20" s="10">
        <v>12903.03</v>
      </c>
      <c r="H20" s="10">
        <v>12890.94</v>
      </c>
      <c r="I20" s="10">
        <v>12897.39</v>
      </c>
      <c r="K20" s="13">
        <f t="shared" si="0"/>
        <v>6.4499999999989086</v>
      </c>
      <c r="L20" s="13">
        <f t="shared" si="9"/>
        <v>122.30999999999949</v>
      </c>
      <c r="M20" s="13">
        <f t="shared" si="1"/>
        <v>12.090000000000146</v>
      </c>
      <c r="N20" s="13"/>
      <c r="O20" s="18"/>
      <c r="U20" t="s">
        <v>44</v>
      </c>
      <c r="V20" s="23">
        <f>_xlfn.STDEV.P(M:M)</f>
        <v>25.455556766746529</v>
      </c>
      <c r="X20">
        <f t="shared" si="2"/>
        <v>6.4499999999989086</v>
      </c>
      <c r="Y20">
        <f t="shared" si="3"/>
        <v>0</v>
      </c>
      <c r="Z20">
        <f t="shared" si="4"/>
        <v>0</v>
      </c>
      <c r="AA20" s="22">
        <f t="shared" si="5"/>
        <v>0</v>
      </c>
      <c r="AB20" s="22">
        <f t="shared" si="6"/>
        <v>0</v>
      </c>
      <c r="AC20" s="22">
        <f t="shared" si="7"/>
        <v>0</v>
      </c>
      <c r="AD20" s="22">
        <f t="shared" si="8"/>
        <v>0</v>
      </c>
    </row>
    <row r="21" spans="3:30" x14ac:dyDescent="0.25">
      <c r="E21" s="11">
        <v>42905.833333333336</v>
      </c>
      <c r="F21" s="9">
        <v>12897.69</v>
      </c>
      <c r="G21" s="9">
        <v>12904.69</v>
      </c>
      <c r="H21" s="9">
        <v>12896.94</v>
      </c>
      <c r="I21" s="9">
        <v>12900.19</v>
      </c>
      <c r="K21" s="13">
        <f t="shared" si="0"/>
        <v>2.5</v>
      </c>
      <c r="L21" s="13">
        <f t="shared" si="9"/>
        <v>124.80999999999949</v>
      </c>
      <c r="M21" s="13">
        <f t="shared" si="1"/>
        <v>7.75</v>
      </c>
      <c r="N21" s="13"/>
      <c r="O21" s="18"/>
      <c r="U21" t="s">
        <v>45</v>
      </c>
      <c r="V21" s="23">
        <f>_xlfn.STDEV.P(X:X)</f>
        <v>19.220802546469404</v>
      </c>
      <c r="X21">
        <f t="shared" si="2"/>
        <v>2.5</v>
      </c>
      <c r="Y21">
        <f t="shared" si="3"/>
        <v>0</v>
      </c>
      <c r="Z21">
        <f t="shared" si="4"/>
        <v>0</v>
      </c>
      <c r="AA21" s="22">
        <f t="shared" si="5"/>
        <v>0</v>
      </c>
      <c r="AB21" s="22">
        <f t="shared" si="6"/>
        <v>0</v>
      </c>
      <c r="AC21" s="22">
        <f t="shared" si="7"/>
        <v>0</v>
      </c>
      <c r="AD21" s="22">
        <f t="shared" si="8"/>
        <v>0</v>
      </c>
    </row>
    <row r="22" spans="3:30" x14ac:dyDescent="0.25">
      <c r="E22" s="12">
        <v>42905.875</v>
      </c>
      <c r="F22" s="10">
        <v>12899.94</v>
      </c>
      <c r="G22" s="10">
        <v>12904.94</v>
      </c>
      <c r="H22" s="10">
        <v>12893.19</v>
      </c>
      <c r="I22" s="10">
        <v>12896.94</v>
      </c>
      <c r="K22" s="13">
        <f t="shared" si="0"/>
        <v>-3</v>
      </c>
      <c r="L22" s="13">
        <f t="shared" si="9"/>
        <v>121.80999999999949</v>
      </c>
      <c r="M22" s="13">
        <f t="shared" si="1"/>
        <v>11.75</v>
      </c>
      <c r="N22" s="13"/>
      <c r="O22" s="18"/>
      <c r="U22" t="s">
        <v>46</v>
      </c>
      <c r="V22" s="23">
        <f>_xlfn.STDEV.P(Y:Y)</f>
        <v>27.592212076602284</v>
      </c>
      <c r="X22">
        <f t="shared" si="2"/>
        <v>3</v>
      </c>
      <c r="Y22">
        <f t="shared" si="3"/>
        <v>0</v>
      </c>
      <c r="Z22">
        <f t="shared" si="4"/>
        <v>0</v>
      </c>
      <c r="AA22" s="22">
        <f t="shared" si="5"/>
        <v>0</v>
      </c>
      <c r="AB22" s="22">
        <f t="shared" si="6"/>
        <v>0</v>
      </c>
      <c r="AC22" s="22">
        <f t="shared" si="7"/>
        <v>0</v>
      </c>
      <c r="AD22" s="22">
        <f t="shared" si="8"/>
        <v>0</v>
      </c>
    </row>
    <row r="23" spans="3:30" x14ac:dyDescent="0.25">
      <c r="E23" s="11">
        <v>42905.916666666664</v>
      </c>
      <c r="F23" s="9">
        <v>12896.69</v>
      </c>
      <c r="G23" s="9">
        <v>12914.94</v>
      </c>
      <c r="H23" s="9">
        <v>12894.43</v>
      </c>
      <c r="I23" s="9">
        <v>12904.44</v>
      </c>
      <c r="K23" s="13">
        <f t="shared" si="0"/>
        <v>7.75</v>
      </c>
      <c r="L23" s="13">
        <f t="shared" si="9"/>
        <v>129.55999999999949</v>
      </c>
      <c r="M23" s="13">
        <f t="shared" si="1"/>
        <v>20.510000000000218</v>
      </c>
      <c r="N23" s="13"/>
      <c r="O23" s="18"/>
      <c r="U23" t="s">
        <v>48</v>
      </c>
      <c r="V23" s="23">
        <f>_xlfn.STDEV.P(Z$9:Z$1048576)</f>
        <v>46.390811817768345</v>
      </c>
      <c r="X23">
        <f t="shared" si="2"/>
        <v>7.75</v>
      </c>
      <c r="Y23">
        <f t="shared" si="3"/>
        <v>0</v>
      </c>
      <c r="Z23">
        <f t="shared" si="4"/>
        <v>0</v>
      </c>
      <c r="AA23" s="22">
        <f t="shared" si="5"/>
        <v>0</v>
      </c>
      <c r="AB23" s="22">
        <f t="shared" si="6"/>
        <v>0</v>
      </c>
      <c r="AC23" s="22">
        <f t="shared" si="7"/>
        <v>0</v>
      </c>
      <c r="AD23" s="22">
        <f t="shared" si="8"/>
        <v>0</v>
      </c>
    </row>
    <row r="24" spans="3:30" hidden="1" x14ac:dyDescent="0.25">
      <c r="E24" s="12">
        <v>42905.958333333336</v>
      </c>
      <c r="F24" s="10">
        <v>12905.1</v>
      </c>
      <c r="G24" s="10">
        <v>12908.39</v>
      </c>
      <c r="H24" s="10">
        <v>12888.63</v>
      </c>
      <c r="I24" s="10">
        <v>12893.58</v>
      </c>
    </row>
    <row r="25" spans="3:30" hidden="1" x14ac:dyDescent="0.25">
      <c r="E25" s="11">
        <v>42906.041666666664</v>
      </c>
      <c r="F25" s="9">
        <v>12892.26</v>
      </c>
      <c r="G25" s="9">
        <v>12901.85</v>
      </c>
      <c r="H25" s="9">
        <v>12892.26</v>
      </c>
      <c r="I25" s="9">
        <v>12900.53</v>
      </c>
    </row>
    <row r="26" spans="3:30" hidden="1" x14ac:dyDescent="0.25">
      <c r="E26" s="12">
        <v>42906.083333333336</v>
      </c>
      <c r="F26" s="10">
        <v>12899.87</v>
      </c>
      <c r="G26" s="10">
        <v>12909.79</v>
      </c>
      <c r="H26" s="10">
        <v>12896.58</v>
      </c>
      <c r="I26" s="10">
        <v>12906.5</v>
      </c>
    </row>
    <row r="27" spans="3:30" hidden="1" x14ac:dyDescent="0.25">
      <c r="E27" s="11">
        <v>42906.125</v>
      </c>
      <c r="F27" s="9">
        <v>12907.16</v>
      </c>
      <c r="G27" s="9">
        <v>12922.74</v>
      </c>
      <c r="H27" s="9">
        <v>12907.16</v>
      </c>
      <c r="I27" s="9">
        <v>12913.97</v>
      </c>
    </row>
    <row r="28" spans="3:30" hidden="1" x14ac:dyDescent="0.25">
      <c r="E28" s="12">
        <v>42906.166666666664</v>
      </c>
      <c r="F28" s="10">
        <v>12913.81</v>
      </c>
      <c r="G28" s="10">
        <v>12921.71</v>
      </c>
      <c r="H28" s="10">
        <v>12912.49</v>
      </c>
      <c r="I28" s="10">
        <v>12914.81</v>
      </c>
    </row>
    <row r="29" spans="3:30" hidden="1" x14ac:dyDescent="0.25">
      <c r="E29" s="11">
        <v>42906.208333333336</v>
      </c>
      <c r="F29" s="9">
        <v>12915.47</v>
      </c>
      <c r="G29" s="9">
        <v>12917.94</v>
      </c>
      <c r="H29" s="9">
        <v>12912.83</v>
      </c>
      <c r="I29" s="9">
        <v>12915.31</v>
      </c>
    </row>
    <row r="30" spans="3:30" hidden="1" x14ac:dyDescent="0.25">
      <c r="E30" s="12">
        <v>42906.25</v>
      </c>
      <c r="F30" s="10">
        <v>12916.62</v>
      </c>
      <c r="G30" s="10">
        <v>12917.94</v>
      </c>
      <c r="H30" s="10">
        <v>12915.96</v>
      </c>
      <c r="I30" s="10">
        <v>12917.94</v>
      </c>
    </row>
    <row r="31" spans="3:30" hidden="1" x14ac:dyDescent="0.25">
      <c r="E31" s="11">
        <v>42906.291666666664</v>
      </c>
      <c r="F31" s="9">
        <v>12918.59</v>
      </c>
      <c r="G31" s="9">
        <v>12919.25</v>
      </c>
      <c r="H31" s="9">
        <v>12915.83</v>
      </c>
      <c r="I31" s="9">
        <v>12916.49</v>
      </c>
    </row>
    <row r="32" spans="3:30" x14ac:dyDescent="0.25">
      <c r="C32">
        <v>1</v>
      </c>
      <c r="E32" s="12">
        <v>42906.333333333336</v>
      </c>
      <c r="F32" s="10">
        <v>12917.14</v>
      </c>
      <c r="G32" s="10">
        <v>12930.44</v>
      </c>
      <c r="H32" s="10">
        <v>12912.31</v>
      </c>
      <c r="I32" s="10">
        <v>12925.45</v>
      </c>
      <c r="K32" s="13">
        <f t="shared" ref="K32:K46" si="10">I32-F32</f>
        <v>8.3100000000013097</v>
      </c>
      <c r="L32" s="13">
        <v>0</v>
      </c>
      <c r="M32" s="13">
        <f t="shared" ref="M32:M46" si="11">G32-H32</f>
        <v>18.130000000001019</v>
      </c>
      <c r="N32" s="13">
        <f t="shared" ref="N32" si="12">I46-F32</f>
        <v>-107.56999999999971</v>
      </c>
      <c r="O32" s="18">
        <f>IF(K32*N32&gt;0,1,0)</f>
        <v>0</v>
      </c>
      <c r="S32" s="13">
        <f>MAX(G32:G46)</f>
        <v>12953.58</v>
      </c>
      <c r="X32">
        <f t="shared" ref="X32:X46" si="13">ABS(K32)</f>
        <v>8.3100000000013097</v>
      </c>
      <c r="Y32">
        <f t="shared" ref="Y32:Y46" si="14">ABS(N32)</f>
        <v>107.56999999999971</v>
      </c>
      <c r="Z32">
        <f t="shared" ref="Z32:Z46" si="15">IF(S32&lt;1000,ABS(S32),0)</f>
        <v>0</v>
      </c>
      <c r="AA32" s="22">
        <f t="shared" ref="AA32:AA46" si="16">ABS(P32)</f>
        <v>0</v>
      </c>
      <c r="AB32" s="22">
        <f t="shared" ref="AB32:AB46" si="17">ABS(Q32)</f>
        <v>0</v>
      </c>
      <c r="AC32" s="22">
        <f t="shared" ref="AC32:AC46" si="18">IF(O32=1,ABS(P33),0)</f>
        <v>0</v>
      </c>
      <c r="AD32" s="22">
        <f t="shared" ref="AD32:AD46" si="19">IF(O32=0,ABS(Q33),0)</f>
        <v>0.90800835654596734</v>
      </c>
    </row>
    <row r="33" spans="5:30" x14ac:dyDescent="0.25">
      <c r="E33" s="11">
        <v>42906.375</v>
      </c>
      <c r="F33" s="9">
        <v>12925.45</v>
      </c>
      <c r="G33" s="9">
        <v>12953.58</v>
      </c>
      <c r="H33" s="9">
        <v>12925.45</v>
      </c>
      <c r="I33" s="9">
        <v>12944.06</v>
      </c>
      <c r="K33" s="13">
        <f t="shared" si="10"/>
        <v>18.609999999998763</v>
      </c>
      <c r="L33" s="13">
        <f t="shared" ref="L33:L45" si="20">L32+K33</f>
        <v>18.609999999998763</v>
      </c>
      <c r="M33" s="13">
        <f t="shared" si="11"/>
        <v>28.1299999999992</v>
      </c>
      <c r="N33" s="13"/>
      <c r="O33" s="18"/>
      <c r="P33">
        <f>_xlfn.IFS(K32&lt;0,MIN(L32:L46),K32&gt;0,MAX(L32:L46))/S11</f>
        <v>0.1295961002785426</v>
      </c>
      <c r="Q33">
        <f>_xlfn.IFS(K32&lt;0,MAX(L32:L46),K32&gt;0,MIN(L32:L46))/S11</f>
        <v>-0.90800835654596734</v>
      </c>
      <c r="S33" s="13">
        <f>MIN(H32:H46)</f>
        <v>12780.86</v>
      </c>
      <c r="X33">
        <f t="shared" si="13"/>
        <v>18.609999999998763</v>
      </c>
      <c r="Y33">
        <f t="shared" si="14"/>
        <v>0</v>
      </c>
      <c r="Z33">
        <f t="shared" si="15"/>
        <v>0</v>
      </c>
      <c r="AA33" s="22">
        <f t="shared" si="16"/>
        <v>0.1295961002785426</v>
      </c>
      <c r="AB33" s="22">
        <f t="shared" si="17"/>
        <v>0.90800835654596734</v>
      </c>
      <c r="AC33" s="22">
        <f t="shared" si="18"/>
        <v>0</v>
      </c>
      <c r="AD33" s="22">
        <f t="shared" si="19"/>
        <v>0</v>
      </c>
    </row>
    <row r="34" spans="5:30" x14ac:dyDescent="0.25">
      <c r="E34" s="12">
        <v>42906.416666666664</v>
      </c>
      <c r="F34" s="10">
        <v>12944.56</v>
      </c>
      <c r="G34" s="10">
        <v>12951.72</v>
      </c>
      <c r="H34" s="10">
        <v>12922.49</v>
      </c>
      <c r="I34" s="10">
        <v>12931.49</v>
      </c>
      <c r="K34" s="13">
        <f t="shared" si="10"/>
        <v>-13.069999999999709</v>
      </c>
      <c r="L34" s="13">
        <f t="shared" si="20"/>
        <v>5.5399999999990541</v>
      </c>
      <c r="M34" s="13">
        <f t="shared" si="11"/>
        <v>29.229999999999563</v>
      </c>
      <c r="N34" s="13"/>
      <c r="O34" s="18"/>
      <c r="S34" s="13">
        <f>S32-S33</f>
        <v>172.71999999999935</v>
      </c>
      <c r="X34">
        <f t="shared" si="13"/>
        <v>13.069999999999709</v>
      </c>
      <c r="Y34">
        <f t="shared" si="14"/>
        <v>0</v>
      </c>
      <c r="Z34">
        <f t="shared" si="15"/>
        <v>172.71999999999935</v>
      </c>
      <c r="AA34" s="22">
        <f t="shared" si="16"/>
        <v>0</v>
      </c>
      <c r="AB34" s="22">
        <f t="shared" si="17"/>
        <v>0</v>
      </c>
      <c r="AC34" s="22">
        <f t="shared" si="18"/>
        <v>0</v>
      </c>
      <c r="AD34" s="22">
        <f t="shared" si="19"/>
        <v>0</v>
      </c>
    </row>
    <row r="35" spans="5:30" x14ac:dyDescent="0.25">
      <c r="E35" s="11">
        <v>42906.458333333336</v>
      </c>
      <c r="F35" s="9">
        <v>12932.24</v>
      </c>
      <c r="G35" s="9">
        <v>12949.38</v>
      </c>
      <c r="H35" s="9">
        <v>12931.03</v>
      </c>
      <c r="I35" s="9">
        <v>12936.11</v>
      </c>
      <c r="K35" s="13">
        <f t="shared" si="10"/>
        <v>3.8700000000008004</v>
      </c>
      <c r="L35" s="13">
        <f t="shared" si="20"/>
        <v>9.4099999999998545</v>
      </c>
      <c r="M35" s="13">
        <f t="shared" si="11"/>
        <v>18.349999999998545</v>
      </c>
      <c r="N35" s="13"/>
      <c r="O35" s="18"/>
      <c r="X35">
        <f t="shared" si="13"/>
        <v>3.8700000000008004</v>
      </c>
      <c r="Y35">
        <f t="shared" si="14"/>
        <v>0</v>
      </c>
      <c r="Z35">
        <f t="shared" si="15"/>
        <v>0</v>
      </c>
      <c r="AA35" s="22">
        <f t="shared" si="16"/>
        <v>0</v>
      </c>
      <c r="AB35" s="22">
        <f t="shared" si="17"/>
        <v>0</v>
      </c>
      <c r="AC35" s="22">
        <f t="shared" si="18"/>
        <v>0</v>
      </c>
      <c r="AD35" s="22">
        <f t="shared" si="19"/>
        <v>0</v>
      </c>
    </row>
    <row r="36" spans="5:30" x14ac:dyDescent="0.25">
      <c r="E36" s="12">
        <v>42906.5</v>
      </c>
      <c r="F36" s="10">
        <v>12936.1</v>
      </c>
      <c r="G36" s="10">
        <v>12936.1</v>
      </c>
      <c r="H36" s="10">
        <v>12924.48</v>
      </c>
      <c r="I36" s="10">
        <v>12924.98</v>
      </c>
      <c r="K36" s="13">
        <f t="shared" si="10"/>
        <v>-11.1200000000008</v>
      </c>
      <c r="L36" s="13">
        <f t="shared" si="20"/>
        <v>-1.7100000000009459</v>
      </c>
      <c r="M36" s="13">
        <f t="shared" si="11"/>
        <v>11.6200000000008</v>
      </c>
      <c r="N36" s="13"/>
      <c r="O36" s="18"/>
      <c r="X36">
        <f t="shared" si="13"/>
        <v>11.1200000000008</v>
      </c>
      <c r="Y36">
        <f t="shared" si="14"/>
        <v>0</v>
      </c>
      <c r="Z36">
        <f t="shared" si="15"/>
        <v>0</v>
      </c>
      <c r="AA36" s="22">
        <f t="shared" si="16"/>
        <v>0</v>
      </c>
      <c r="AB36" s="22">
        <f t="shared" si="17"/>
        <v>0</v>
      </c>
      <c r="AC36" s="22">
        <f t="shared" si="18"/>
        <v>0</v>
      </c>
      <c r="AD36" s="22">
        <f t="shared" si="19"/>
        <v>0</v>
      </c>
    </row>
    <row r="37" spans="5:30" x14ac:dyDescent="0.25">
      <c r="E37" s="11">
        <v>42906.541666666664</v>
      </c>
      <c r="F37" s="9">
        <v>12925.23</v>
      </c>
      <c r="G37" s="9">
        <v>12931.32</v>
      </c>
      <c r="H37" s="9">
        <v>12913.16</v>
      </c>
      <c r="I37" s="9">
        <v>12917.53</v>
      </c>
      <c r="K37" s="13">
        <f t="shared" si="10"/>
        <v>-7.6999999999989086</v>
      </c>
      <c r="L37" s="13">
        <f t="shared" si="20"/>
        <v>-9.4099999999998545</v>
      </c>
      <c r="M37" s="13">
        <f t="shared" si="11"/>
        <v>18.159999999999854</v>
      </c>
      <c r="N37" s="13"/>
      <c r="O37" s="18"/>
      <c r="X37">
        <f t="shared" si="13"/>
        <v>7.6999999999989086</v>
      </c>
      <c r="Y37">
        <f t="shared" si="14"/>
        <v>0</v>
      </c>
      <c r="Z37">
        <f t="shared" si="15"/>
        <v>0</v>
      </c>
      <c r="AA37" s="22">
        <f t="shared" si="16"/>
        <v>0</v>
      </c>
      <c r="AB37" s="22">
        <f t="shared" si="17"/>
        <v>0</v>
      </c>
      <c r="AC37" s="22">
        <f t="shared" si="18"/>
        <v>0</v>
      </c>
      <c r="AD37" s="22">
        <f t="shared" si="19"/>
        <v>0</v>
      </c>
    </row>
    <row r="38" spans="5:30" x14ac:dyDescent="0.25">
      <c r="E38" s="12">
        <v>42906.583333333336</v>
      </c>
      <c r="F38" s="10">
        <v>12917.03</v>
      </c>
      <c r="G38" s="10">
        <v>12922.7</v>
      </c>
      <c r="H38" s="10">
        <v>12906.5</v>
      </c>
      <c r="I38" s="10">
        <v>12913.51</v>
      </c>
      <c r="K38" s="13">
        <f t="shared" si="10"/>
        <v>-3.5200000000004366</v>
      </c>
      <c r="L38" s="13">
        <f t="shared" si="20"/>
        <v>-12.930000000000291</v>
      </c>
      <c r="M38" s="13">
        <f t="shared" si="11"/>
        <v>16.200000000000728</v>
      </c>
      <c r="N38" s="13"/>
      <c r="O38" s="18"/>
      <c r="X38">
        <f t="shared" si="13"/>
        <v>3.5200000000004366</v>
      </c>
      <c r="Y38">
        <f t="shared" si="14"/>
        <v>0</v>
      </c>
      <c r="Z38">
        <f t="shared" si="15"/>
        <v>0</v>
      </c>
      <c r="AA38" s="22">
        <f t="shared" si="16"/>
        <v>0</v>
      </c>
      <c r="AB38" s="22">
        <f t="shared" si="17"/>
        <v>0</v>
      </c>
      <c r="AC38" s="22">
        <f t="shared" si="18"/>
        <v>0</v>
      </c>
      <c r="AD38" s="22">
        <f t="shared" si="19"/>
        <v>0</v>
      </c>
    </row>
    <row r="39" spans="5:30" x14ac:dyDescent="0.25">
      <c r="E39" s="11">
        <v>42906.625</v>
      </c>
      <c r="F39" s="9">
        <v>12913.52</v>
      </c>
      <c r="G39" s="9">
        <v>12914.58</v>
      </c>
      <c r="H39" s="9">
        <v>12871.6</v>
      </c>
      <c r="I39" s="9">
        <v>12875.46</v>
      </c>
      <c r="K39" s="13">
        <f t="shared" si="10"/>
        <v>-38.06000000000131</v>
      </c>
      <c r="L39" s="13">
        <f t="shared" si="20"/>
        <v>-50.990000000001601</v>
      </c>
      <c r="M39" s="13">
        <f t="shared" si="11"/>
        <v>42.979999999999563</v>
      </c>
      <c r="N39" s="13"/>
      <c r="O39" s="18"/>
      <c r="X39">
        <f t="shared" si="13"/>
        <v>38.06000000000131</v>
      </c>
      <c r="Y39">
        <f t="shared" si="14"/>
        <v>0</v>
      </c>
      <c r="Z39">
        <f t="shared" si="15"/>
        <v>0</v>
      </c>
      <c r="AA39" s="22">
        <f t="shared" si="16"/>
        <v>0</v>
      </c>
      <c r="AB39" s="22">
        <f t="shared" si="17"/>
        <v>0</v>
      </c>
      <c r="AC39" s="22">
        <f t="shared" si="18"/>
        <v>0</v>
      </c>
      <c r="AD39" s="22">
        <f t="shared" si="19"/>
        <v>0</v>
      </c>
    </row>
    <row r="40" spans="5:30" x14ac:dyDescent="0.25">
      <c r="E40" s="12">
        <v>42906.666666666664</v>
      </c>
      <c r="F40" s="10">
        <v>12875.22</v>
      </c>
      <c r="G40" s="10">
        <v>12896.51</v>
      </c>
      <c r="H40" s="10">
        <v>12868.68</v>
      </c>
      <c r="I40" s="10">
        <v>12871.25</v>
      </c>
      <c r="K40" s="13">
        <f t="shared" si="10"/>
        <v>-3.9699999999993452</v>
      </c>
      <c r="L40" s="13">
        <f>L39+K40</f>
        <v>-54.960000000000946</v>
      </c>
      <c r="M40" s="13">
        <f t="shared" si="11"/>
        <v>27.829999999999927</v>
      </c>
      <c r="N40" s="13"/>
      <c r="O40" s="18"/>
      <c r="X40">
        <f t="shared" si="13"/>
        <v>3.9699999999993452</v>
      </c>
      <c r="Y40">
        <f t="shared" si="14"/>
        <v>0</v>
      </c>
      <c r="Z40">
        <f t="shared" si="15"/>
        <v>0</v>
      </c>
      <c r="AA40" s="22">
        <f t="shared" si="16"/>
        <v>0</v>
      </c>
      <c r="AB40" s="22">
        <f t="shared" si="17"/>
        <v>0</v>
      </c>
      <c r="AC40" s="22">
        <f t="shared" si="18"/>
        <v>0</v>
      </c>
      <c r="AD40" s="22">
        <f t="shared" si="19"/>
        <v>0</v>
      </c>
    </row>
    <row r="41" spans="5:30" x14ac:dyDescent="0.25">
      <c r="E41" s="11">
        <v>42906.708333333336</v>
      </c>
      <c r="F41" s="9">
        <v>12871.76</v>
      </c>
      <c r="G41" s="9">
        <v>12875.66</v>
      </c>
      <c r="H41" s="9">
        <v>12834.73</v>
      </c>
      <c r="I41" s="9">
        <v>12851.22</v>
      </c>
      <c r="K41" s="13">
        <f t="shared" si="10"/>
        <v>-20.540000000000873</v>
      </c>
      <c r="L41" s="13">
        <f t="shared" si="20"/>
        <v>-75.500000000001819</v>
      </c>
      <c r="M41" s="13">
        <f t="shared" si="11"/>
        <v>40.930000000000291</v>
      </c>
      <c r="N41" s="13"/>
      <c r="O41" s="18"/>
      <c r="X41">
        <f t="shared" si="13"/>
        <v>20.540000000000873</v>
      </c>
      <c r="Y41">
        <f t="shared" si="14"/>
        <v>0</v>
      </c>
      <c r="Z41">
        <f t="shared" si="15"/>
        <v>0</v>
      </c>
      <c r="AA41" s="22">
        <f t="shared" si="16"/>
        <v>0</v>
      </c>
      <c r="AB41" s="22">
        <f t="shared" si="17"/>
        <v>0</v>
      </c>
      <c r="AC41" s="22">
        <f t="shared" si="18"/>
        <v>0</v>
      </c>
      <c r="AD41" s="22">
        <f t="shared" si="19"/>
        <v>0</v>
      </c>
    </row>
    <row r="42" spans="5:30" x14ac:dyDescent="0.25">
      <c r="E42" s="12">
        <v>42906.75</v>
      </c>
      <c r="F42" s="10">
        <v>12851.21</v>
      </c>
      <c r="G42" s="10">
        <v>12853.83</v>
      </c>
      <c r="H42" s="10">
        <v>12802.58</v>
      </c>
      <c r="I42" s="10">
        <v>12803.33</v>
      </c>
      <c r="K42" s="13">
        <f t="shared" si="10"/>
        <v>-47.8799999999992</v>
      </c>
      <c r="L42" s="13">
        <f t="shared" si="20"/>
        <v>-123.38000000000102</v>
      </c>
      <c r="M42" s="13">
        <f t="shared" si="11"/>
        <v>51.25</v>
      </c>
      <c r="N42" s="13"/>
      <c r="O42" s="18"/>
      <c r="X42">
        <f t="shared" si="13"/>
        <v>47.8799999999992</v>
      </c>
      <c r="Y42">
        <f t="shared" si="14"/>
        <v>0</v>
      </c>
      <c r="Z42">
        <f t="shared" si="15"/>
        <v>0</v>
      </c>
      <c r="AA42" s="22">
        <f t="shared" si="16"/>
        <v>0</v>
      </c>
      <c r="AB42" s="22">
        <f t="shared" si="17"/>
        <v>0</v>
      </c>
      <c r="AC42" s="22">
        <f t="shared" si="18"/>
        <v>0</v>
      </c>
      <c r="AD42" s="22">
        <f t="shared" si="19"/>
        <v>0</v>
      </c>
    </row>
    <row r="43" spans="5:30" x14ac:dyDescent="0.25">
      <c r="E43" s="11">
        <v>42906.791666666664</v>
      </c>
      <c r="F43" s="9">
        <v>12803.58</v>
      </c>
      <c r="G43" s="9">
        <v>12814.1</v>
      </c>
      <c r="H43" s="9">
        <v>12780.86</v>
      </c>
      <c r="I43" s="9">
        <v>12796.57</v>
      </c>
      <c r="K43" s="13">
        <f t="shared" si="10"/>
        <v>-7.0100000000002183</v>
      </c>
      <c r="L43" s="13">
        <f t="shared" si="20"/>
        <v>-130.39000000000124</v>
      </c>
      <c r="M43" s="13">
        <f t="shared" si="11"/>
        <v>33.239999999999782</v>
      </c>
      <c r="N43" s="13"/>
      <c r="O43" s="18"/>
      <c r="X43">
        <f t="shared" si="13"/>
        <v>7.0100000000002183</v>
      </c>
      <c r="Y43">
        <f t="shared" si="14"/>
        <v>0</v>
      </c>
      <c r="Z43">
        <f t="shared" si="15"/>
        <v>0</v>
      </c>
      <c r="AA43" s="22">
        <f t="shared" si="16"/>
        <v>0</v>
      </c>
      <c r="AB43" s="22">
        <f t="shared" si="17"/>
        <v>0</v>
      </c>
      <c r="AC43" s="22">
        <f t="shared" si="18"/>
        <v>0</v>
      </c>
      <c r="AD43" s="22">
        <f t="shared" si="19"/>
        <v>0</v>
      </c>
    </row>
    <row r="44" spans="5:30" x14ac:dyDescent="0.25">
      <c r="E44" s="12">
        <v>42906.833333333336</v>
      </c>
      <c r="F44" s="10">
        <v>12796.32</v>
      </c>
      <c r="G44" s="10">
        <v>12814.08</v>
      </c>
      <c r="H44" s="10">
        <v>12796.32</v>
      </c>
      <c r="I44" s="10">
        <v>12812.83</v>
      </c>
      <c r="K44" s="13">
        <f t="shared" si="10"/>
        <v>16.510000000000218</v>
      </c>
      <c r="L44" s="13">
        <f t="shared" si="20"/>
        <v>-113.88000000000102</v>
      </c>
      <c r="M44" s="13">
        <f t="shared" si="11"/>
        <v>17.760000000000218</v>
      </c>
      <c r="N44" s="13"/>
      <c r="O44" s="18"/>
      <c r="X44">
        <f t="shared" si="13"/>
        <v>16.510000000000218</v>
      </c>
      <c r="Y44">
        <f t="shared" si="14"/>
        <v>0</v>
      </c>
      <c r="Z44">
        <f t="shared" si="15"/>
        <v>0</v>
      </c>
      <c r="AA44" s="22">
        <f t="shared" si="16"/>
        <v>0</v>
      </c>
      <c r="AB44" s="22">
        <f t="shared" si="17"/>
        <v>0</v>
      </c>
      <c r="AC44" s="22">
        <f t="shared" si="18"/>
        <v>0</v>
      </c>
      <c r="AD44" s="22">
        <f t="shared" si="19"/>
        <v>0</v>
      </c>
    </row>
    <row r="45" spans="5:30" x14ac:dyDescent="0.25">
      <c r="E45" s="11">
        <v>42906.875</v>
      </c>
      <c r="F45" s="9">
        <v>12812.58</v>
      </c>
      <c r="G45" s="9">
        <v>12820.83</v>
      </c>
      <c r="H45" s="9">
        <v>12808.33</v>
      </c>
      <c r="I45" s="9">
        <v>12816.58</v>
      </c>
      <c r="K45" s="13">
        <f t="shared" si="10"/>
        <v>4</v>
      </c>
      <c r="L45" s="13">
        <f t="shared" si="20"/>
        <v>-109.88000000000102</v>
      </c>
      <c r="M45" s="13">
        <f t="shared" si="11"/>
        <v>12.5</v>
      </c>
      <c r="N45" s="13"/>
      <c r="O45" s="18"/>
      <c r="X45">
        <f t="shared" si="13"/>
        <v>4</v>
      </c>
      <c r="Y45">
        <f t="shared" si="14"/>
        <v>0</v>
      </c>
      <c r="Z45">
        <f t="shared" si="15"/>
        <v>0</v>
      </c>
      <c r="AA45" s="22">
        <f t="shared" si="16"/>
        <v>0</v>
      </c>
      <c r="AB45" s="22">
        <f t="shared" si="17"/>
        <v>0</v>
      </c>
      <c r="AC45" s="22">
        <f t="shared" si="18"/>
        <v>0</v>
      </c>
      <c r="AD45" s="22">
        <f t="shared" si="19"/>
        <v>0</v>
      </c>
    </row>
    <row r="46" spans="5:30" x14ac:dyDescent="0.25">
      <c r="E46" s="12">
        <v>42906.916666666664</v>
      </c>
      <c r="F46" s="10">
        <v>12817.08</v>
      </c>
      <c r="G46" s="10">
        <v>12823.83</v>
      </c>
      <c r="H46" s="10">
        <v>12799.82</v>
      </c>
      <c r="I46" s="10">
        <v>12809.57</v>
      </c>
      <c r="K46" s="13">
        <f t="shared" si="10"/>
        <v>-7.5100000000002183</v>
      </c>
      <c r="L46" s="13">
        <f>L45+K46</f>
        <v>-117.39000000000124</v>
      </c>
      <c r="M46" s="13">
        <f t="shared" si="11"/>
        <v>24.010000000000218</v>
      </c>
      <c r="N46" s="13"/>
      <c r="O46" s="18"/>
      <c r="X46">
        <f t="shared" si="13"/>
        <v>7.5100000000002183</v>
      </c>
      <c r="Y46">
        <f t="shared" si="14"/>
        <v>0</v>
      </c>
      <c r="Z46">
        <f t="shared" si="15"/>
        <v>0</v>
      </c>
      <c r="AA46" s="22">
        <f t="shared" si="16"/>
        <v>0</v>
      </c>
      <c r="AB46" s="22">
        <f t="shared" si="17"/>
        <v>0</v>
      </c>
      <c r="AC46" s="22">
        <f t="shared" si="18"/>
        <v>0</v>
      </c>
      <c r="AD46" s="22">
        <f t="shared" si="19"/>
        <v>0</v>
      </c>
    </row>
    <row r="47" spans="5:30" hidden="1" x14ac:dyDescent="0.25">
      <c r="E47" s="11">
        <v>42906.958333333336</v>
      </c>
      <c r="F47" s="9">
        <v>12807.82</v>
      </c>
      <c r="G47" s="9">
        <v>12823.6</v>
      </c>
      <c r="H47" s="9">
        <v>12806.51</v>
      </c>
      <c r="I47" s="9">
        <v>12816.73</v>
      </c>
    </row>
    <row r="48" spans="5:30" hidden="1" x14ac:dyDescent="0.25">
      <c r="E48" s="12">
        <v>42907.041666666664</v>
      </c>
      <c r="F48" s="10">
        <v>12813.43</v>
      </c>
      <c r="G48" s="10">
        <v>12816.04</v>
      </c>
      <c r="H48" s="10">
        <v>12808.46</v>
      </c>
      <c r="I48" s="10">
        <v>12810.59</v>
      </c>
    </row>
    <row r="49" spans="3:30" hidden="1" x14ac:dyDescent="0.25">
      <c r="E49" s="11">
        <v>42907.083333333336</v>
      </c>
      <c r="F49" s="9">
        <v>12811.9</v>
      </c>
      <c r="G49" s="9">
        <v>12814.53</v>
      </c>
      <c r="H49" s="9">
        <v>12809.27</v>
      </c>
      <c r="I49" s="9">
        <v>12811.9</v>
      </c>
    </row>
    <row r="50" spans="3:30" hidden="1" x14ac:dyDescent="0.25">
      <c r="E50" s="12">
        <v>42907.125</v>
      </c>
      <c r="F50" s="10">
        <v>12812.56</v>
      </c>
      <c r="G50" s="10">
        <v>12817.66</v>
      </c>
      <c r="H50" s="10">
        <v>12788.98</v>
      </c>
      <c r="I50" s="10">
        <v>12797.88</v>
      </c>
    </row>
    <row r="51" spans="3:30" hidden="1" x14ac:dyDescent="0.25">
      <c r="E51" s="11">
        <v>42907.166666666664</v>
      </c>
      <c r="F51" s="9">
        <v>12797.72</v>
      </c>
      <c r="G51" s="9">
        <v>12799.35</v>
      </c>
      <c r="H51" s="9">
        <v>12789.64</v>
      </c>
      <c r="I51" s="9">
        <v>12797.22</v>
      </c>
    </row>
    <row r="52" spans="3:30" hidden="1" x14ac:dyDescent="0.25">
      <c r="E52" s="12">
        <v>42907.208333333336</v>
      </c>
      <c r="F52" s="10">
        <v>12798.53</v>
      </c>
      <c r="G52" s="10">
        <v>12806.95</v>
      </c>
      <c r="H52" s="10">
        <v>12794.45</v>
      </c>
      <c r="I52" s="10">
        <v>12795.77</v>
      </c>
    </row>
    <row r="53" spans="3:30" hidden="1" x14ac:dyDescent="0.25">
      <c r="E53" s="11">
        <v>42907.25</v>
      </c>
      <c r="F53" s="9">
        <v>12795.11</v>
      </c>
      <c r="G53" s="9">
        <v>12797.77</v>
      </c>
      <c r="H53" s="9">
        <v>12788.19</v>
      </c>
      <c r="I53" s="9">
        <v>12794.95</v>
      </c>
    </row>
    <row r="54" spans="3:30" hidden="1" x14ac:dyDescent="0.25">
      <c r="E54" s="12">
        <v>42907.291666666664</v>
      </c>
      <c r="F54" s="10">
        <v>12795.61</v>
      </c>
      <c r="G54" s="10">
        <v>12799.82</v>
      </c>
      <c r="H54" s="10">
        <v>12792.56</v>
      </c>
      <c r="I54" s="10">
        <v>12796.5</v>
      </c>
    </row>
    <row r="55" spans="3:30" x14ac:dyDescent="0.25">
      <c r="C55">
        <v>1</v>
      </c>
      <c r="E55" s="11">
        <v>42907.333333333336</v>
      </c>
      <c r="F55" s="9">
        <v>12797.82</v>
      </c>
      <c r="G55" s="9">
        <v>12804.42</v>
      </c>
      <c r="H55" s="9">
        <v>12789.82</v>
      </c>
      <c r="I55" s="9">
        <v>12791.32</v>
      </c>
      <c r="K55" s="13">
        <f t="shared" ref="K55:K69" si="21">I55-F55</f>
        <v>-6.5</v>
      </c>
      <c r="L55" s="13">
        <v>0</v>
      </c>
      <c r="M55" s="13">
        <f t="shared" ref="M55:M69" si="22">G55-H55</f>
        <v>14.600000000000364</v>
      </c>
      <c r="N55" s="13">
        <f t="shared" ref="N55" si="23">I69-F55</f>
        <v>-32.149999999999636</v>
      </c>
      <c r="O55" s="18">
        <f>IF(K55*N55&gt;0,1,0)</f>
        <v>1</v>
      </c>
      <c r="S55" s="13">
        <f>MAX(G55:G69)</f>
        <v>12806.63</v>
      </c>
      <c r="X55">
        <f t="shared" ref="X55:X69" si="24">ABS(K55)</f>
        <v>6.5</v>
      </c>
      <c r="Y55">
        <f t="shared" ref="Y55:Y69" si="25">ABS(N55)</f>
        <v>32.149999999999636</v>
      </c>
      <c r="Z55">
        <f t="shared" ref="Z55:Z69" si="26">IF(S55&lt;1000,ABS(S55),0)</f>
        <v>0</v>
      </c>
      <c r="AA55" s="22">
        <f t="shared" ref="AA55:AA69" si="27">ABS(P55)</f>
        <v>0</v>
      </c>
      <c r="AB55" s="22">
        <f t="shared" ref="AB55:AB69" si="28">ABS(Q55)</f>
        <v>0</v>
      </c>
      <c r="AC55" s="22">
        <f t="shared" ref="AC55:AC69" si="29">IF(O55=1,ABS(P56),0)</f>
        <v>0.35705187586845938</v>
      </c>
      <c r="AD55" s="22">
        <f t="shared" ref="AD55:AD69" si="30">IF(O55=0,ABS(Q56),0)</f>
        <v>0</v>
      </c>
    </row>
    <row r="56" spans="3:30" x14ac:dyDescent="0.25">
      <c r="E56" s="12">
        <v>42907.375</v>
      </c>
      <c r="F56" s="10">
        <v>12789.82</v>
      </c>
      <c r="G56" s="10">
        <v>12792.23</v>
      </c>
      <c r="H56" s="10">
        <v>12770.42</v>
      </c>
      <c r="I56" s="10">
        <v>12790.98</v>
      </c>
      <c r="K56" s="13">
        <f t="shared" si="21"/>
        <v>1.1599999999998545</v>
      </c>
      <c r="L56" s="13">
        <f>L55+K56</f>
        <v>1.1599999999998545</v>
      </c>
      <c r="M56" s="13">
        <f t="shared" si="22"/>
        <v>21.809999999999491</v>
      </c>
      <c r="N56" s="13"/>
      <c r="P56">
        <f>_xlfn.IFS(K55&lt;0,MIN(L55:L69),K55&gt;0,MAX(L55:L69))/S34</f>
        <v>-0.35705187586845938</v>
      </c>
      <c r="Q56">
        <f>_xlfn.IFS(K55&lt;0,MAX(L55:L69),K55&gt;0,MIN(L55:L69))/S34</f>
        <v>6.716072255673106E-3</v>
      </c>
      <c r="S56" s="13">
        <f>MIN(H55:H69)</f>
        <v>12708.68</v>
      </c>
      <c r="X56">
        <f t="shared" si="24"/>
        <v>1.1599999999998545</v>
      </c>
      <c r="Y56">
        <f t="shared" si="25"/>
        <v>0</v>
      </c>
      <c r="Z56">
        <f t="shared" si="26"/>
        <v>0</v>
      </c>
      <c r="AA56" s="22">
        <f t="shared" si="27"/>
        <v>0.35705187586845938</v>
      </c>
      <c r="AB56" s="22">
        <f t="shared" si="28"/>
        <v>6.716072255673106E-3</v>
      </c>
      <c r="AC56" s="22">
        <f t="shared" si="29"/>
        <v>0</v>
      </c>
      <c r="AD56" s="22">
        <f t="shared" si="30"/>
        <v>0</v>
      </c>
    </row>
    <row r="57" spans="3:30" x14ac:dyDescent="0.25">
      <c r="E57" s="11">
        <v>42907.416666666664</v>
      </c>
      <c r="F57" s="9">
        <v>12791.48</v>
      </c>
      <c r="G57" s="9">
        <v>12792.32</v>
      </c>
      <c r="H57" s="9">
        <v>12718.16</v>
      </c>
      <c r="I57" s="9">
        <v>12728.65</v>
      </c>
      <c r="K57" s="13">
        <f t="shared" si="21"/>
        <v>-62.829999999999927</v>
      </c>
      <c r="L57" s="13">
        <f>L56+K57</f>
        <v>-61.670000000000073</v>
      </c>
      <c r="M57" s="13">
        <f t="shared" si="22"/>
        <v>74.159999999999854</v>
      </c>
      <c r="N57" s="13"/>
      <c r="S57" s="13">
        <f>S55-S56</f>
        <v>97.949999999998909</v>
      </c>
      <c r="X57">
        <f t="shared" si="24"/>
        <v>62.829999999999927</v>
      </c>
      <c r="Y57">
        <f t="shared" si="25"/>
        <v>0</v>
      </c>
      <c r="Z57">
        <f t="shared" si="26"/>
        <v>97.949999999998909</v>
      </c>
      <c r="AA57" s="22">
        <f t="shared" si="27"/>
        <v>0</v>
      </c>
      <c r="AB57" s="22">
        <f t="shared" si="28"/>
        <v>0</v>
      </c>
      <c r="AC57" s="22">
        <f t="shared" si="29"/>
        <v>0</v>
      </c>
      <c r="AD57" s="22">
        <f t="shared" si="30"/>
        <v>0</v>
      </c>
    </row>
    <row r="58" spans="3:30" x14ac:dyDescent="0.25">
      <c r="E58" s="12">
        <v>42907.458333333336</v>
      </c>
      <c r="F58" s="10">
        <v>12728.9</v>
      </c>
      <c r="G58" s="10">
        <v>12741.79</v>
      </c>
      <c r="H58" s="10">
        <v>12708.68</v>
      </c>
      <c r="I58" s="10">
        <v>12736.09</v>
      </c>
      <c r="K58" s="13">
        <f t="shared" si="21"/>
        <v>7.1900000000005093</v>
      </c>
      <c r="L58" s="13">
        <f t="shared" ref="L58:L69" si="31">L57+K58</f>
        <v>-54.479999999999563</v>
      </c>
      <c r="M58" s="13">
        <f t="shared" si="22"/>
        <v>33.110000000000582</v>
      </c>
      <c r="N58" s="13"/>
      <c r="X58">
        <f t="shared" si="24"/>
        <v>7.1900000000005093</v>
      </c>
      <c r="Y58">
        <f t="shared" si="25"/>
        <v>0</v>
      </c>
      <c r="Z58">
        <f t="shared" si="26"/>
        <v>0</v>
      </c>
      <c r="AA58" s="22">
        <f t="shared" si="27"/>
        <v>0</v>
      </c>
      <c r="AB58" s="22">
        <f t="shared" si="28"/>
        <v>0</v>
      </c>
      <c r="AC58" s="22">
        <f t="shared" si="29"/>
        <v>0</v>
      </c>
      <c r="AD58" s="22">
        <f t="shared" si="30"/>
        <v>0</v>
      </c>
    </row>
    <row r="59" spans="3:30" x14ac:dyDescent="0.25">
      <c r="E59" s="11">
        <v>42907.5</v>
      </c>
      <c r="F59" s="9">
        <v>12736.84</v>
      </c>
      <c r="G59" s="9">
        <v>12739.94</v>
      </c>
      <c r="H59" s="9">
        <v>12721.26</v>
      </c>
      <c r="I59" s="9">
        <v>12737.21</v>
      </c>
      <c r="K59" s="13">
        <f t="shared" si="21"/>
        <v>0.36999999999898137</v>
      </c>
      <c r="L59" s="13">
        <f t="shared" si="31"/>
        <v>-54.110000000000582</v>
      </c>
      <c r="M59" s="13">
        <f t="shared" si="22"/>
        <v>18.680000000000291</v>
      </c>
      <c r="N59" s="13"/>
      <c r="X59">
        <f t="shared" si="24"/>
        <v>0.36999999999898137</v>
      </c>
      <c r="Y59">
        <f t="shared" si="25"/>
        <v>0</v>
      </c>
      <c r="Z59">
        <f t="shared" si="26"/>
        <v>0</v>
      </c>
      <c r="AA59" s="22">
        <f t="shared" si="27"/>
        <v>0</v>
      </c>
      <c r="AB59" s="22">
        <f t="shared" si="28"/>
        <v>0</v>
      </c>
      <c r="AC59" s="22">
        <f t="shared" si="29"/>
        <v>0</v>
      </c>
      <c r="AD59" s="22">
        <f t="shared" si="30"/>
        <v>0</v>
      </c>
    </row>
    <row r="60" spans="3:30" x14ac:dyDescent="0.25">
      <c r="E60" s="12">
        <v>42907.541666666664</v>
      </c>
      <c r="F60" s="10">
        <v>12736.9</v>
      </c>
      <c r="G60" s="10">
        <v>12751.71</v>
      </c>
      <c r="H60" s="10">
        <v>12731.79</v>
      </c>
      <c r="I60" s="10">
        <v>12750.54</v>
      </c>
      <c r="K60" s="13">
        <f t="shared" si="21"/>
        <v>13.640000000001237</v>
      </c>
      <c r="L60" s="13">
        <f t="shared" si="31"/>
        <v>-40.469999999999345</v>
      </c>
      <c r="M60" s="13">
        <f t="shared" si="22"/>
        <v>19.919999999998254</v>
      </c>
      <c r="N60" s="13"/>
      <c r="X60">
        <f t="shared" si="24"/>
        <v>13.640000000001237</v>
      </c>
      <c r="Y60">
        <f t="shared" si="25"/>
        <v>0</v>
      </c>
      <c r="Z60">
        <f t="shared" si="26"/>
        <v>0</v>
      </c>
      <c r="AA60" s="22">
        <f t="shared" si="27"/>
        <v>0</v>
      </c>
      <c r="AB60" s="22">
        <f t="shared" si="28"/>
        <v>0</v>
      </c>
      <c r="AC60" s="22">
        <f t="shared" si="29"/>
        <v>0</v>
      </c>
      <c r="AD60" s="22">
        <f t="shared" si="30"/>
        <v>0</v>
      </c>
    </row>
    <row r="61" spans="3:30" x14ac:dyDescent="0.25">
      <c r="E61" s="11">
        <v>42907.583333333336</v>
      </c>
      <c r="F61" s="9">
        <v>12750.04</v>
      </c>
      <c r="G61" s="9">
        <v>12754.27</v>
      </c>
      <c r="H61" s="9">
        <v>12736.6</v>
      </c>
      <c r="I61" s="9">
        <v>12750.08</v>
      </c>
      <c r="K61" s="13">
        <f t="shared" si="21"/>
        <v>3.9999999999054126E-2</v>
      </c>
      <c r="L61" s="13">
        <f t="shared" si="31"/>
        <v>-40.430000000000291</v>
      </c>
      <c r="M61" s="13">
        <f t="shared" si="22"/>
        <v>17.670000000000073</v>
      </c>
      <c r="N61" s="13"/>
      <c r="X61">
        <f t="shared" si="24"/>
        <v>3.9999999999054126E-2</v>
      </c>
      <c r="Y61">
        <f t="shared" si="25"/>
        <v>0</v>
      </c>
      <c r="Z61">
        <f t="shared" si="26"/>
        <v>0</v>
      </c>
      <c r="AA61" s="22">
        <f t="shared" si="27"/>
        <v>0</v>
      </c>
      <c r="AB61" s="22">
        <f t="shared" si="28"/>
        <v>0</v>
      </c>
      <c r="AC61" s="22">
        <f t="shared" si="29"/>
        <v>0</v>
      </c>
      <c r="AD61" s="22">
        <f t="shared" si="30"/>
        <v>0</v>
      </c>
    </row>
    <row r="62" spans="3:30" x14ac:dyDescent="0.25">
      <c r="E62" s="12">
        <v>42907.625</v>
      </c>
      <c r="F62" s="10">
        <v>12749.83</v>
      </c>
      <c r="G62" s="10">
        <v>12785.02</v>
      </c>
      <c r="H62" s="10">
        <v>12746.46</v>
      </c>
      <c r="I62" s="10">
        <v>12772.05</v>
      </c>
      <c r="K62" s="13">
        <f t="shared" si="21"/>
        <v>22.219999999999345</v>
      </c>
      <c r="L62" s="13">
        <f t="shared" si="31"/>
        <v>-18.210000000000946</v>
      </c>
      <c r="M62" s="13">
        <f t="shared" si="22"/>
        <v>38.56000000000131</v>
      </c>
      <c r="N62" s="13"/>
      <c r="X62">
        <f t="shared" si="24"/>
        <v>22.219999999999345</v>
      </c>
      <c r="Y62">
        <f t="shared" si="25"/>
        <v>0</v>
      </c>
      <c r="Z62">
        <f t="shared" si="26"/>
        <v>0</v>
      </c>
      <c r="AA62" s="22">
        <f t="shared" si="27"/>
        <v>0</v>
      </c>
      <c r="AB62" s="22">
        <f t="shared" si="28"/>
        <v>0</v>
      </c>
      <c r="AC62" s="22">
        <f t="shared" si="29"/>
        <v>0</v>
      </c>
      <c r="AD62" s="22">
        <f t="shared" si="30"/>
        <v>0</v>
      </c>
    </row>
    <row r="63" spans="3:30" x14ac:dyDescent="0.25">
      <c r="E63" s="11">
        <v>42907.666666666664</v>
      </c>
      <c r="F63" s="9">
        <v>12771.62</v>
      </c>
      <c r="G63" s="9">
        <v>12781.73</v>
      </c>
      <c r="H63" s="9">
        <v>12745.71</v>
      </c>
      <c r="I63" s="9">
        <v>12771.1</v>
      </c>
      <c r="K63" s="13">
        <f t="shared" si="21"/>
        <v>-0.52000000000043656</v>
      </c>
      <c r="L63" s="13">
        <f t="shared" si="31"/>
        <v>-18.730000000001382</v>
      </c>
      <c r="M63" s="13">
        <f t="shared" si="22"/>
        <v>36.020000000000437</v>
      </c>
      <c r="N63" s="13"/>
      <c r="X63">
        <f t="shared" si="24"/>
        <v>0.52000000000043656</v>
      </c>
      <c r="Y63">
        <f t="shared" si="25"/>
        <v>0</v>
      </c>
      <c r="Z63">
        <f t="shared" si="26"/>
        <v>0</v>
      </c>
      <c r="AA63" s="22">
        <f t="shared" si="27"/>
        <v>0</v>
      </c>
      <c r="AB63" s="22">
        <f t="shared" si="28"/>
        <v>0</v>
      </c>
      <c r="AC63" s="22">
        <f t="shared" si="29"/>
        <v>0</v>
      </c>
      <c r="AD63" s="22">
        <f t="shared" si="30"/>
        <v>0</v>
      </c>
    </row>
    <row r="64" spans="3:30" x14ac:dyDescent="0.25">
      <c r="E64" s="12">
        <v>42907.708333333336</v>
      </c>
      <c r="F64" s="10">
        <v>12771.35</v>
      </c>
      <c r="G64" s="10">
        <v>12806.63</v>
      </c>
      <c r="H64" s="10">
        <v>12764.3</v>
      </c>
      <c r="I64" s="10">
        <v>12784.55</v>
      </c>
      <c r="K64" s="13">
        <f t="shared" si="21"/>
        <v>13.199999999998909</v>
      </c>
      <c r="L64" s="13">
        <f t="shared" si="31"/>
        <v>-5.5300000000024738</v>
      </c>
      <c r="M64" s="13">
        <f t="shared" si="22"/>
        <v>42.329999999999927</v>
      </c>
      <c r="N64" s="13"/>
      <c r="X64">
        <f t="shared" si="24"/>
        <v>13.199999999998909</v>
      </c>
      <c r="Y64">
        <f t="shared" si="25"/>
        <v>0</v>
      </c>
      <c r="Z64">
        <f t="shared" si="26"/>
        <v>0</v>
      </c>
      <c r="AA64" s="22">
        <f t="shared" si="27"/>
        <v>0</v>
      </c>
      <c r="AB64" s="22">
        <f t="shared" si="28"/>
        <v>0</v>
      </c>
      <c r="AC64" s="22">
        <f t="shared" si="29"/>
        <v>0</v>
      </c>
      <c r="AD64" s="22">
        <f t="shared" si="30"/>
        <v>0</v>
      </c>
    </row>
    <row r="65" spans="3:30" x14ac:dyDescent="0.25">
      <c r="E65" s="11">
        <v>42907.75</v>
      </c>
      <c r="F65" s="9">
        <v>12784.06</v>
      </c>
      <c r="G65" s="9">
        <v>12784.06</v>
      </c>
      <c r="H65" s="9">
        <v>12740.93</v>
      </c>
      <c r="I65" s="9">
        <v>12771.56</v>
      </c>
      <c r="K65" s="13">
        <f t="shared" si="21"/>
        <v>-12.5</v>
      </c>
      <c r="L65" s="13">
        <f t="shared" si="31"/>
        <v>-18.030000000002474</v>
      </c>
      <c r="M65" s="13">
        <f t="shared" si="22"/>
        <v>43.1299999999992</v>
      </c>
      <c r="N65" s="13"/>
      <c r="X65">
        <f t="shared" si="24"/>
        <v>12.5</v>
      </c>
      <c r="Y65">
        <f t="shared" si="25"/>
        <v>0</v>
      </c>
      <c r="Z65">
        <f t="shared" si="26"/>
        <v>0</v>
      </c>
      <c r="AA65" s="22">
        <f t="shared" si="27"/>
        <v>0</v>
      </c>
      <c r="AB65" s="22">
        <f t="shared" si="28"/>
        <v>0</v>
      </c>
      <c r="AC65" s="22">
        <f t="shared" si="29"/>
        <v>0</v>
      </c>
      <c r="AD65" s="22">
        <f t="shared" si="30"/>
        <v>0</v>
      </c>
    </row>
    <row r="66" spans="3:30" x14ac:dyDescent="0.25">
      <c r="E66" s="12">
        <v>42907.791666666664</v>
      </c>
      <c r="F66" s="10">
        <v>12771.31</v>
      </c>
      <c r="G66" s="10">
        <v>12773.33</v>
      </c>
      <c r="H66" s="10">
        <v>12749.17</v>
      </c>
      <c r="I66" s="10">
        <v>12750.17</v>
      </c>
      <c r="K66" s="13">
        <f t="shared" si="21"/>
        <v>-21.139999999999418</v>
      </c>
      <c r="L66" s="13">
        <f t="shared" si="31"/>
        <v>-39.170000000001892</v>
      </c>
      <c r="M66" s="13">
        <f t="shared" si="22"/>
        <v>24.159999999999854</v>
      </c>
      <c r="N66" s="13"/>
      <c r="X66">
        <f t="shared" si="24"/>
        <v>21.139999999999418</v>
      </c>
      <c r="Y66">
        <f t="shared" si="25"/>
        <v>0</v>
      </c>
      <c r="Z66">
        <f t="shared" si="26"/>
        <v>0</v>
      </c>
      <c r="AA66" s="22">
        <f t="shared" si="27"/>
        <v>0</v>
      </c>
      <c r="AB66" s="22">
        <f t="shared" si="28"/>
        <v>0</v>
      </c>
      <c r="AC66" s="22">
        <f t="shared" si="29"/>
        <v>0</v>
      </c>
      <c r="AD66" s="22">
        <f t="shared" si="30"/>
        <v>0</v>
      </c>
    </row>
    <row r="67" spans="3:30" x14ac:dyDescent="0.25">
      <c r="E67" s="11">
        <v>42907.833333333336</v>
      </c>
      <c r="F67" s="9">
        <v>12750.42</v>
      </c>
      <c r="G67" s="9">
        <v>12761.42</v>
      </c>
      <c r="H67" s="9">
        <v>12746.41</v>
      </c>
      <c r="I67" s="9">
        <v>12754.42</v>
      </c>
      <c r="K67" s="13">
        <f t="shared" si="21"/>
        <v>4</v>
      </c>
      <c r="L67" s="13">
        <f t="shared" si="31"/>
        <v>-35.170000000001892</v>
      </c>
      <c r="M67" s="13">
        <f t="shared" si="22"/>
        <v>15.010000000000218</v>
      </c>
      <c r="N67" s="13"/>
      <c r="X67">
        <f t="shared" si="24"/>
        <v>4</v>
      </c>
      <c r="Y67">
        <f t="shared" si="25"/>
        <v>0</v>
      </c>
      <c r="Z67">
        <f t="shared" si="26"/>
        <v>0</v>
      </c>
      <c r="AA67" s="22">
        <f t="shared" si="27"/>
        <v>0</v>
      </c>
      <c r="AB67" s="22">
        <f t="shared" si="28"/>
        <v>0</v>
      </c>
      <c r="AC67" s="22">
        <f t="shared" si="29"/>
        <v>0</v>
      </c>
      <c r="AD67" s="22">
        <f t="shared" si="30"/>
        <v>0</v>
      </c>
    </row>
    <row r="68" spans="3:30" x14ac:dyDescent="0.25">
      <c r="E68" s="12">
        <v>42907.875</v>
      </c>
      <c r="F68" s="10">
        <v>12754.17</v>
      </c>
      <c r="G68" s="10">
        <v>12765.17</v>
      </c>
      <c r="H68" s="10">
        <v>12744.41</v>
      </c>
      <c r="I68" s="10">
        <v>12758.41</v>
      </c>
      <c r="K68" s="13">
        <f t="shared" si="21"/>
        <v>4.2399999999997817</v>
      </c>
      <c r="L68" s="13">
        <f t="shared" si="31"/>
        <v>-30.93000000000211</v>
      </c>
      <c r="M68" s="13">
        <f t="shared" si="22"/>
        <v>20.760000000000218</v>
      </c>
      <c r="N68" s="13"/>
      <c r="X68">
        <f t="shared" si="24"/>
        <v>4.2399999999997817</v>
      </c>
      <c r="Y68">
        <f t="shared" si="25"/>
        <v>0</v>
      </c>
      <c r="Z68">
        <f t="shared" si="26"/>
        <v>0</v>
      </c>
      <c r="AA68" s="22">
        <f t="shared" si="27"/>
        <v>0</v>
      </c>
      <c r="AB68" s="22">
        <f t="shared" si="28"/>
        <v>0</v>
      </c>
      <c r="AC68" s="22">
        <f t="shared" si="29"/>
        <v>0</v>
      </c>
      <c r="AD68" s="22">
        <f t="shared" si="30"/>
        <v>0</v>
      </c>
    </row>
    <row r="69" spans="3:30" x14ac:dyDescent="0.25">
      <c r="E69" s="11">
        <v>42907.916666666664</v>
      </c>
      <c r="F69" s="9">
        <v>12758.91</v>
      </c>
      <c r="G69" s="9">
        <v>12767.17</v>
      </c>
      <c r="H69" s="9">
        <v>12750.16</v>
      </c>
      <c r="I69" s="9">
        <v>12765.67</v>
      </c>
      <c r="K69" s="13">
        <f t="shared" si="21"/>
        <v>6.7600000000002183</v>
      </c>
      <c r="L69" s="13">
        <f t="shared" si="31"/>
        <v>-24.170000000001892</v>
      </c>
      <c r="M69" s="13">
        <f t="shared" si="22"/>
        <v>17.010000000000218</v>
      </c>
      <c r="N69" s="13"/>
      <c r="X69">
        <f t="shared" si="24"/>
        <v>6.7600000000002183</v>
      </c>
      <c r="Y69">
        <f t="shared" si="25"/>
        <v>0</v>
      </c>
      <c r="Z69">
        <f t="shared" si="26"/>
        <v>0</v>
      </c>
      <c r="AA69" s="22">
        <f t="shared" si="27"/>
        <v>0</v>
      </c>
      <c r="AB69" s="22">
        <f t="shared" si="28"/>
        <v>0</v>
      </c>
      <c r="AC69" s="22">
        <f t="shared" si="29"/>
        <v>0</v>
      </c>
      <c r="AD69" s="22">
        <f t="shared" si="30"/>
        <v>0</v>
      </c>
    </row>
    <row r="70" spans="3:30" hidden="1" x14ac:dyDescent="0.25">
      <c r="E70" s="12">
        <v>42907.958333333336</v>
      </c>
      <c r="F70" s="10">
        <v>12765.01</v>
      </c>
      <c r="G70" s="10">
        <v>12765.23</v>
      </c>
      <c r="H70" s="10">
        <v>12751.81</v>
      </c>
      <c r="I70" s="10">
        <v>12756.05</v>
      </c>
    </row>
    <row r="71" spans="3:30" hidden="1" x14ac:dyDescent="0.25">
      <c r="E71" s="11">
        <v>42908.041666666664</v>
      </c>
      <c r="F71" s="9">
        <v>12754.08</v>
      </c>
      <c r="G71" s="9">
        <v>12754.08</v>
      </c>
      <c r="H71" s="9">
        <v>12737.81</v>
      </c>
      <c r="I71" s="9">
        <v>12741.74</v>
      </c>
    </row>
    <row r="72" spans="3:30" hidden="1" x14ac:dyDescent="0.25">
      <c r="E72" s="12">
        <v>42908.083333333336</v>
      </c>
      <c r="F72" s="10">
        <v>12740.43</v>
      </c>
      <c r="G72" s="10">
        <v>12750.8</v>
      </c>
      <c r="H72" s="10">
        <v>12740.43</v>
      </c>
      <c r="I72" s="10">
        <v>12745.55</v>
      </c>
    </row>
    <row r="73" spans="3:30" hidden="1" x14ac:dyDescent="0.25">
      <c r="E73" s="11">
        <v>42908.125</v>
      </c>
      <c r="F73" s="9">
        <v>12746.21</v>
      </c>
      <c r="G73" s="9">
        <v>12749.48</v>
      </c>
      <c r="H73" s="9">
        <v>12744.23</v>
      </c>
      <c r="I73" s="9">
        <v>12745.55</v>
      </c>
    </row>
    <row r="74" spans="3:30" hidden="1" x14ac:dyDescent="0.25">
      <c r="E74" s="12">
        <v>42908.166666666664</v>
      </c>
      <c r="F74" s="10">
        <v>12745.7</v>
      </c>
      <c r="G74" s="10">
        <v>12750.94</v>
      </c>
      <c r="H74" s="10">
        <v>12740.45</v>
      </c>
      <c r="I74" s="10">
        <v>12749.63</v>
      </c>
    </row>
    <row r="75" spans="3:30" hidden="1" x14ac:dyDescent="0.25">
      <c r="E75" s="11">
        <v>42908.208333333336</v>
      </c>
      <c r="F75" s="9">
        <v>12750.94</v>
      </c>
      <c r="G75" s="9">
        <v>12752.23</v>
      </c>
      <c r="H75" s="9">
        <v>12743.05</v>
      </c>
      <c r="I75" s="9">
        <v>12745.67</v>
      </c>
    </row>
    <row r="76" spans="3:30" hidden="1" x14ac:dyDescent="0.25">
      <c r="E76" s="12">
        <v>42908.25</v>
      </c>
      <c r="F76" s="10">
        <v>12745.02</v>
      </c>
      <c r="G76" s="10">
        <v>12768.53</v>
      </c>
      <c r="H76" s="10">
        <v>12744.36</v>
      </c>
      <c r="I76" s="10">
        <v>12767.22</v>
      </c>
    </row>
    <row r="77" spans="3:30" hidden="1" x14ac:dyDescent="0.25">
      <c r="E77" s="11">
        <v>42908.291666666664</v>
      </c>
      <c r="F77" s="9">
        <v>12768.53</v>
      </c>
      <c r="G77" s="9">
        <v>12769.53</v>
      </c>
      <c r="H77" s="9">
        <v>12761.27</v>
      </c>
      <c r="I77" s="9">
        <v>12761.27</v>
      </c>
    </row>
    <row r="78" spans="3:30" x14ac:dyDescent="0.25">
      <c r="C78">
        <v>1</v>
      </c>
      <c r="E78" s="12">
        <v>42908.333333333336</v>
      </c>
      <c r="F78" s="10">
        <v>12762.59</v>
      </c>
      <c r="G78" s="10">
        <v>12779.57</v>
      </c>
      <c r="H78" s="10">
        <v>12761.27</v>
      </c>
      <c r="I78" s="10">
        <v>12779.57</v>
      </c>
      <c r="K78" s="13">
        <f t="shared" ref="K78:K92" si="32">I78-F78</f>
        <v>16.979999999999563</v>
      </c>
      <c r="L78" s="13">
        <v>0</v>
      </c>
      <c r="M78" s="13">
        <f t="shared" ref="M78:M92" si="33">G78-H78</f>
        <v>18.299999999999272</v>
      </c>
      <c r="N78" s="13">
        <f t="shared" ref="N78" si="34">I92-F78</f>
        <v>8.5599999999994907</v>
      </c>
      <c r="O78" s="18">
        <f>IF(K78*N78&gt;0,1,0)</f>
        <v>1</v>
      </c>
      <c r="S78" s="13">
        <f>MAX(G78:G92)</f>
        <v>12806.49</v>
      </c>
      <c r="X78">
        <f t="shared" ref="X78:X92" si="35">ABS(K78)</f>
        <v>16.979999999999563</v>
      </c>
      <c r="Y78">
        <f t="shared" ref="Y78:Y92" si="36">ABS(N78)</f>
        <v>8.5599999999994907</v>
      </c>
      <c r="Z78">
        <f t="shared" ref="Z78:Z92" si="37">IF(S78&lt;1000,ABS(S78),0)</f>
        <v>0</v>
      </c>
      <c r="AA78" s="22">
        <f t="shared" ref="AA78:AA92" si="38">ABS(P78)</f>
        <v>0</v>
      </c>
      <c r="AB78" s="22">
        <f t="shared" ref="AB78:AB92" si="39">ABS(Q78)</f>
        <v>0</v>
      </c>
      <c r="AC78" s="22">
        <f t="shared" ref="AC78:AC92" si="40">IF(O78=1,ABS(P79),0)</f>
        <v>0.12067381316998306</v>
      </c>
      <c r="AD78" s="22">
        <f t="shared" ref="AD78:AD92" si="41">IF(O78=0,ABS(Q79),0)</f>
        <v>0</v>
      </c>
    </row>
    <row r="79" spans="3:30" x14ac:dyDescent="0.25">
      <c r="E79" s="11">
        <v>42908.375</v>
      </c>
      <c r="F79" s="9">
        <v>12778.07</v>
      </c>
      <c r="G79" s="9">
        <v>12800.75</v>
      </c>
      <c r="H79" s="9">
        <v>12766.93</v>
      </c>
      <c r="I79" s="9">
        <v>12770.15</v>
      </c>
      <c r="K79" s="13">
        <f t="shared" si="32"/>
        <v>-7.9200000000000728</v>
      </c>
      <c r="L79" s="13">
        <f t="shared" ref="L79:L92" si="42">L78+K79</f>
        <v>-7.9200000000000728</v>
      </c>
      <c r="M79" s="13">
        <f t="shared" si="33"/>
        <v>33.819999999999709</v>
      </c>
      <c r="N79" s="13"/>
      <c r="P79">
        <f>_xlfn.IFS(K78&lt;0,MIN(L78:L92),K78&gt;0,MAX(L78:L92))/S57</f>
        <v>0.12067381316998306</v>
      </c>
      <c r="Q79">
        <f>_xlfn.IFS(K78&lt;0,MAX(L78:L92),K78&gt;0,MIN(L78:L92))/S57</f>
        <v>-0.53578356304237007</v>
      </c>
      <c r="S79" s="13">
        <f>MIN(H78:H92)</f>
        <v>12716.07</v>
      </c>
      <c r="X79">
        <f t="shared" si="35"/>
        <v>7.9200000000000728</v>
      </c>
      <c r="Y79">
        <f t="shared" si="36"/>
        <v>0</v>
      </c>
      <c r="Z79">
        <f t="shared" si="37"/>
        <v>0</v>
      </c>
      <c r="AA79" s="22">
        <f t="shared" si="38"/>
        <v>0.12067381316998306</v>
      </c>
      <c r="AB79" s="22">
        <f t="shared" si="39"/>
        <v>0.53578356304237007</v>
      </c>
      <c r="AC79" s="22">
        <f t="shared" si="40"/>
        <v>0</v>
      </c>
      <c r="AD79" s="22">
        <f t="shared" si="41"/>
        <v>0</v>
      </c>
    </row>
    <row r="80" spans="3:30" x14ac:dyDescent="0.25">
      <c r="E80" s="12">
        <v>42908.416666666664</v>
      </c>
      <c r="F80" s="10">
        <v>12769.9</v>
      </c>
      <c r="G80" s="10">
        <v>12769.9</v>
      </c>
      <c r="H80" s="10">
        <v>12716.39</v>
      </c>
      <c r="I80" s="10">
        <v>12730.46</v>
      </c>
      <c r="K80" s="13">
        <f t="shared" si="32"/>
        <v>-39.440000000000509</v>
      </c>
      <c r="L80" s="13">
        <f t="shared" si="42"/>
        <v>-47.360000000000582</v>
      </c>
      <c r="M80" s="13">
        <f t="shared" si="33"/>
        <v>53.510000000000218</v>
      </c>
      <c r="N80" s="13"/>
      <c r="S80" s="13">
        <f>S78-S79</f>
        <v>90.420000000000073</v>
      </c>
      <c r="X80">
        <f t="shared" si="35"/>
        <v>39.440000000000509</v>
      </c>
      <c r="Y80">
        <f t="shared" si="36"/>
        <v>0</v>
      </c>
      <c r="Z80">
        <f t="shared" si="37"/>
        <v>90.420000000000073</v>
      </c>
      <c r="AA80" s="22">
        <f t="shared" si="38"/>
        <v>0</v>
      </c>
      <c r="AB80" s="22">
        <f t="shared" si="39"/>
        <v>0</v>
      </c>
      <c r="AC80" s="22">
        <f t="shared" si="40"/>
        <v>0</v>
      </c>
      <c r="AD80" s="22">
        <f t="shared" si="41"/>
        <v>0</v>
      </c>
    </row>
    <row r="81" spans="5:30" x14ac:dyDescent="0.25">
      <c r="E81" s="11">
        <v>42908.458333333336</v>
      </c>
      <c r="F81" s="9">
        <v>12730.21</v>
      </c>
      <c r="G81" s="9">
        <v>12741.21</v>
      </c>
      <c r="H81" s="9">
        <v>12716.07</v>
      </c>
      <c r="I81" s="9">
        <v>12725.09</v>
      </c>
      <c r="K81" s="13">
        <f t="shared" si="32"/>
        <v>-5.1199999999989814</v>
      </c>
      <c r="L81" s="13">
        <f t="shared" si="42"/>
        <v>-52.479999999999563</v>
      </c>
      <c r="M81" s="13">
        <f t="shared" si="33"/>
        <v>25.139999999999418</v>
      </c>
      <c r="N81" s="13"/>
      <c r="X81">
        <f t="shared" si="35"/>
        <v>5.1199999999989814</v>
      </c>
      <c r="Y81">
        <f t="shared" si="36"/>
        <v>0</v>
      </c>
      <c r="Z81">
        <f t="shared" si="37"/>
        <v>0</v>
      </c>
      <c r="AA81" s="22">
        <f t="shared" si="38"/>
        <v>0</v>
      </c>
      <c r="AB81" s="22">
        <f t="shared" si="39"/>
        <v>0</v>
      </c>
      <c r="AC81" s="22">
        <f t="shared" si="40"/>
        <v>0</v>
      </c>
      <c r="AD81" s="22">
        <f t="shared" si="41"/>
        <v>0</v>
      </c>
    </row>
    <row r="82" spans="5:30" x14ac:dyDescent="0.25">
      <c r="E82" s="12">
        <v>42908.5</v>
      </c>
      <c r="F82" s="10">
        <v>12724.09</v>
      </c>
      <c r="G82" s="10">
        <v>12755.73</v>
      </c>
      <c r="H82" s="10">
        <v>12719.7</v>
      </c>
      <c r="I82" s="10">
        <v>12752.57</v>
      </c>
      <c r="K82" s="13">
        <f t="shared" si="32"/>
        <v>28.479999999999563</v>
      </c>
      <c r="L82" s="13">
        <f t="shared" si="42"/>
        <v>-24</v>
      </c>
      <c r="M82" s="13">
        <f t="shared" si="33"/>
        <v>36.029999999998836</v>
      </c>
      <c r="N82" s="13"/>
      <c r="X82">
        <f t="shared" si="35"/>
        <v>28.479999999999563</v>
      </c>
      <c r="Y82">
        <f t="shared" si="36"/>
        <v>0</v>
      </c>
      <c r="Z82">
        <f t="shared" si="37"/>
        <v>0</v>
      </c>
      <c r="AA82" s="22">
        <f t="shared" si="38"/>
        <v>0</v>
      </c>
      <c r="AB82" s="22">
        <f t="shared" si="39"/>
        <v>0</v>
      </c>
      <c r="AC82" s="22">
        <f t="shared" si="40"/>
        <v>0</v>
      </c>
      <c r="AD82" s="22">
        <f t="shared" si="41"/>
        <v>0</v>
      </c>
    </row>
    <row r="83" spans="5:30" x14ac:dyDescent="0.25">
      <c r="E83" s="11">
        <v>42908.541666666664</v>
      </c>
      <c r="F83" s="9">
        <v>12752.56</v>
      </c>
      <c r="G83" s="9">
        <v>12785.54</v>
      </c>
      <c r="H83" s="9">
        <v>12748.35</v>
      </c>
      <c r="I83" s="9">
        <v>12770.36</v>
      </c>
      <c r="K83" s="13">
        <f t="shared" si="32"/>
        <v>17.800000000001091</v>
      </c>
      <c r="L83" s="13">
        <f t="shared" si="42"/>
        <v>-6.1999999999989086</v>
      </c>
      <c r="M83" s="13">
        <f t="shared" si="33"/>
        <v>37.190000000000509</v>
      </c>
      <c r="N83" s="13"/>
      <c r="X83">
        <f t="shared" si="35"/>
        <v>17.800000000001091</v>
      </c>
      <c r="Y83">
        <f t="shared" si="36"/>
        <v>0</v>
      </c>
      <c r="Z83">
        <f t="shared" si="37"/>
        <v>0</v>
      </c>
      <c r="AA83" s="22">
        <f t="shared" si="38"/>
        <v>0</v>
      </c>
      <c r="AB83" s="22">
        <f t="shared" si="39"/>
        <v>0</v>
      </c>
      <c r="AC83" s="22">
        <f t="shared" si="40"/>
        <v>0</v>
      </c>
      <c r="AD83" s="22">
        <f t="shared" si="41"/>
        <v>0</v>
      </c>
    </row>
    <row r="84" spans="5:30" x14ac:dyDescent="0.25">
      <c r="E84" s="12">
        <v>42908.583333333336</v>
      </c>
      <c r="F84" s="10">
        <v>12770.11</v>
      </c>
      <c r="G84" s="10">
        <v>12786.43</v>
      </c>
      <c r="H84" s="10">
        <v>12766.59</v>
      </c>
      <c r="I84" s="10">
        <v>12777.98</v>
      </c>
      <c r="K84" s="13">
        <f t="shared" si="32"/>
        <v>7.8699999999989814</v>
      </c>
      <c r="L84" s="13">
        <f t="shared" si="42"/>
        <v>1.6700000000000728</v>
      </c>
      <c r="M84" s="13">
        <f t="shared" si="33"/>
        <v>19.840000000000146</v>
      </c>
      <c r="N84" s="13"/>
      <c r="X84">
        <f t="shared" si="35"/>
        <v>7.8699999999989814</v>
      </c>
      <c r="Y84">
        <f t="shared" si="36"/>
        <v>0</v>
      </c>
      <c r="Z84">
        <f t="shared" si="37"/>
        <v>0</v>
      </c>
      <c r="AA84" s="22">
        <f t="shared" si="38"/>
        <v>0</v>
      </c>
      <c r="AB84" s="22">
        <f t="shared" si="39"/>
        <v>0</v>
      </c>
      <c r="AC84" s="22">
        <f t="shared" si="40"/>
        <v>0</v>
      </c>
      <c r="AD84" s="22">
        <f t="shared" si="41"/>
        <v>0</v>
      </c>
    </row>
    <row r="85" spans="5:30" x14ac:dyDescent="0.25">
      <c r="E85" s="11">
        <v>42908.625</v>
      </c>
      <c r="F85" s="9">
        <v>12778.23</v>
      </c>
      <c r="G85" s="9">
        <v>12778.83</v>
      </c>
      <c r="H85" s="9">
        <v>12766.4</v>
      </c>
      <c r="I85" s="9">
        <v>12770.95</v>
      </c>
      <c r="K85" s="13">
        <f t="shared" si="32"/>
        <v>-7.2799999999988358</v>
      </c>
      <c r="L85" s="13">
        <f t="shared" si="42"/>
        <v>-5.6099999999987631</v>
      </c>
      <c r="M85" s="13">
        <f t="shared" si="33"/>
        <v>12.430000000000291</v>
      </c>
      <c r="N85" s="13"/>
      <c r="X85">
        <f t="shared" si="35"/>
        <v>7.2799999999988358</v>
      </c>
      <c r="Y85">
        <f t="shared" si="36"/>
        <v>0</v>
      </c>
      <c r="Z85">
        <f t="shared" si="37"/>
        <v>0</v>
      </c>
      <c r="AA85" s="22">
        <f t="shared" si="38"/>
        <v>0</v>
      </c>
      <c r="AB85" s="22">
        <f t="shared" si="39"/>
        <v>0</v>
      </c>
      <c r="AC85" s="22">
        <f t="shared" si="40"/>
        <v>0</v>
      </c>
      <c r="AD85" s="22">
        <f t="shared" si="41"/>
        <v>0</v>
      </c>
    </row>
    <row r="86" spans="5:30" x14ac:dyDescent="0.25">
      <c r="E86" s="12">
        <v>42908.666666666664</v>
      </c>
      <c r="F86" s="10">
        <v>12770.45</v>
      </c>
      <c r="G86" s="10">
        <v>12790.57</v>
      </c>
      <c r="H86" s="10">
        <v>12758.84</v>
      </c>
      <c r="I86" s="10">
        <v>12763.55</v>
      </c>
      <c r="K86" s="13">
        <f t="shared" si="32"/>
        <v>-6.9000000000014552</v>
      </c>
      <c r="L86" s="13">
        <f t="shared" si="42"/>
        <v>-12.510000000000218</v>
      </c>
      <c r="M86" s="13">
        <f t="shared" si="33"/>
        <v>31.729999999999563</v>
      </c>
      <c r="N86" s="13"/>
      <c r="X86">
        <f t="shared" si="35"/>
        <v>6.9000000000014552</v>
      </c>
      <c r="Y86">
        <f t="shared" si="36"/>
        <v>0</v>
      </c>
      <c r="Z86">
        <f t="shared" si="37"/>
        <v>0</v>
      </c>
      <c r="AA86" s="22">
        <f t="shared" si="38"/>
        <v>0</v>
      </c>
      <c r="AB86" s="22">
        <f t="shared" si="39"/>
        <v>0</v>
      </c>
      <c r="AC86" s="22">
        <f t="shared" si="40"/>
        <v>0</v>
      </c>
      <c r="AD86" s="22">
        <f t="shared" si="41"/>
        <v>0</v>
      </c>
    </row>
    <row r="87" spans="5:30" x14ac:dyDescent="0.25">
      <c r="E87" s="11">
        <v>42908.708333333336</v>
      </c>
      <c r="F87" s="9">
        <v>12763.79</v>
      </c>
      <c r="G87" s="9">
        <v>12782.96</v>
      </c>
      <c r="H87" s="9">
        <v>12750.98</v>
      </c>
      <c r="I87" s="9">
        <v>12775.53</v>
      </c>
      <c r="K87" s="13">
        <f t="shared" si="32"/>
        <v>11.739999999999782</v>
      </c>
      <c r="L87" s="13">
        <f t="shared" si="42"/>
        <v>-0.77000000000043656</v>
      </c>
      <c r="M87" s="13">
        <f t="shared" si="33"/>
        <v>31.979999999999563</v>
      </c>
      <c r="N87" s="13"/>
      <c r="X87">
        <f t="shared" si="35"/>
        <v>11.739999999999782</v>
      </c>
      <c r="Y87">
        <f t="shared" si="36"/>
        <v>0</v>
      </c>
      <c r="Z87">
        <f t="shared" si="37"/>
        <v>0</v>
      </c>
      <c r="AA87" s="22">
        <f t="shared" si="38"/>
        <v>0</v>
      </c>
      <c r="AB87" s="22">
        <f t="shared" si="39"/>
        <v>0</v>
      </c>
      <c r="AC87" s="22">
        <f t="shared" si="40"/>
        <v>0</v>
      </c>
      <c r="AD87" s="22">
        <f t="shared" si="41"/>
        <v>0</v>
      </c>
    </row>
    <row r="88" spans="5:30" x14ac:dyDescent="0.25">
      <c r="E88" s="12">
        <v>42908.75</v>
      </c>
      <c r="F88" s="10">
        <v>12776.28</v>
      </c>
      <c r="G88" s="10">
        <v>12806.49</v>
      </c>
      <c r="H88" s="10">
        <v>12773.24</v>
      </c>
      <c r="I88" s="10">
        <v>12788.87</v>
      </c>
      <c r="K88" s="13">
        <f t="shared" si="32"/>
        <v>12.590000000000146</v>
      </c>
      <c r="L88" s="13">
        <f t="shared" si="42"/>
        <v>11.819999999999709</v>
      </c>
      <c r="M88" s="13">
        <f t="shared" si="33"/>
        <v>33.25</v>
      </c>
      <c r="N88" s="13"/>
      <c r="X88">
        <f t="shared" si="35"/>
        <v>12.590000000000146</v>
      </c>
      <c r="Y88">
        <f t="shared" si="36"/>
        <v>0</v>
      </c>
      <c r="Z88">
        <f t="shared" si="37"/>
        <v>0</v>
      </c>
      <c r="AA88" s="22">
        <f t="shared" si="38"/>
        <v>0</v>
      </c>
      <c r="AB88" s="22">
        <f t="shared" si="39"/>
        <v>0</v>
      </c>
      <c r="AC88" s="22">
        <f t="shared" si="40"/>
        <v>0</v>
      </c>
      <c r="AD88" s="22">
        <f t="shared" si="41"/>
        <v>0</v>
      </c>
    </row>
    <row r="89" spans="5:30" x14ac:dyDescent="0.25">
      <c r="E89" s="11">
        <v>42908.791666666664</v>
      </c>
      <c r="F89" s="9">
        <v>12788.62</v>
      </c>
      <c r="G89" s="9">
        <v>12790.12</v>
      </c>
      <c r="H89" s="9">
        <v>12777.54</v>
      </c>
      <c r="I89" s="9">
        <v>12786.66</v>
      </c>
      <c r="K89" s="13">
        <f t="shared" si="32"/>
        <v>-1.9600000000009459</v>
      </c>
      <c r="L89" s="13">
        <f t="shared" si="42"/>
        <v>9.8599999999987631</v>
      </c>
      <c r="M89" s="13">
        <f t="shared" si="33"/>
        <v>12.579999999999927</v>
      </c>
      <c r="N89" s="13"/>
      <c r="X89">
        <f t="shared" si="35"/>
        <v>1.9600000000009459</v>
      </c>
      <c r="Y89">
        <f t="shared" si="36"/>
        <v>0</v>
      </c>
      <c r="Z89">
        <f t="shared" si="37"/>
        <v>0</v>
      </c>
      <c r="AA89" s="22">
        <f t="shared" si="38"/>
        <v>0</v>
      </c>
      <c r="AB89" s="22">
        <f t="shared" si="39"/>
        <v>0</v>
      </c>
      <c r="AC89" s="22">
        <f t="shared" si="40"/>
        <v>0</v>
      </c>
      <c r="AD89" s="22">
        <f t="shared" si="41"/>
        <v>0</v>
      </c>
    </row>
    <row r="90" spans="5:30" x14ac:dyDescent="0.25">
      <c r="E90" s="12">
        <v>42908.833333333336</v>
      </c>
      <c r="F90" s="10">
        <v>12787.16</v>
      </c>
      <c r="G90" s="10">
        <v>12792.17</v>
      </c>
      <c r="H90" s="10">
        <v>12779.91</v>
      </c>
      <c r="I90" s="10">
        <v>12786.16</v>
      </c>
      <c r="K90" s="13">
        <f t="shared" si="32"/>
        <v>-1</v>
      </c>
      <c r="L90" s="13">
        <f t="shared" si="42"/>
        <v>8.8599999999987631</v>
      </c>
      <c r="M90" s="13">
        <f t="shared" si="33"/>
        <v>12.260000000000218</v>
      </c>
      <c r="N90" s="13"/>
      <c r="X90">
        <f t="shared" si="35"/>
        <v>1</v>
      </c>
      <c r="Y90">
        <f t="shared" si="36"/>
        <v>0</v>
      </c>
      <c r="Z90">
        <f t="shared" si="37"/>
        <v>0</v>
      </c>
      <c r="AA90" s="22">
        <f t="shared" si="38"/>
        <v>0</v>
      </c>
      <c r="AB90" s="22">
        <f t="shared" si="39"/>
        <v>0</v>
      </c>
      <c r="AC90" s="22">
        <f t="shared" si="40"/>
        <v>0</v>
      </c>
      <c r="AD90" s="22">
        <f t="shared" si="41"/>
        <v>0</v>
      </c>
    </row>
    <row r="91" spans="5:30" x14ac:dyDescent="0.25">
      <c r="E91" s="11">
        <v>42908.875</v>
      </c>
      <c r="F91" s="9">
        <v>12785.66</v>
      </c>
      <c r="G91" s="9">
        <v>12789.66</v>
      </c>
      <c r="H91" s="9">
        <v>12779.41</v>
      </c>
      <c r="I91" s="9">
        <v>12787.16</v>
      </c>
      <c r="K91" s="13">
        <f t="shared" si="32"/>
        <v>1.5</v>
      </c>
      <c r="L91" s="13">
        <f t="shared" si="42"/>
        <v>10.359999999998763</v>
      </c>
      <c r="M91" s="13">
        <f t="shared" si="33"/>
        <v>10.25</v>
      </c>
      <c r="N91" s="13"/>
      <c r="X91">
        <f t="shared" si="35"/>
        <v>1.5</v>
      </c>
      <c r="Y91">
        <f t="shared" si="36"/>
        <v>0</v>
      </c>
      <c r="Z91">
        <f t="shared" si="37"/>
        <v>0</v>
      </c>
      <c r="AA91" s="22">
        <f t="shared" si="38"/>
        <v>0</v>
      </c>
      <c r="AB91" s="22">
        <f t="shared" si="39"/>
        <v>0</v>
      </c>
      <c r="AC91" s="22">
        <f t="shared" si="40"/>
        <v>0</v>
      </c>
      <c r="AD91" s="22">
        <f t="shared" si="41"/>
        <v>0</v>
      </c>
    </row>
    <row r="92" spans="5:30" x14ac:dyDescent="0.25">
      <c r="E92" s="12">
        <v>42908.916666666664</v>
      </c>
      <c r="F92" s="10">
        <v>12787.41</v>
      </c>
      <c r="G92" s="10">
        <v>12787.91</v>
      </c>
      <c r="H92" s="10">
        <v>12763.89</v>
      </c>
      <c r="I92" s="10">
        <v>12771.15</v>
      </c>
      <c r="K92" s="13">
        <f t="shared" si="32"/>
        <v>-16.260000000000218</v>
      </c>
      <c r="L92" s="13">
        <f t="shared" si="42"/>
        <v>-5.9000000000014552</v>
      </c>
      <c r="M92" s="13">
        <f t="shared" si="33"/>
        <v>24.020000000000437</v>
      </c>
      <c r="N92" s="13"/>
      <c r="X92">
        <f t="shared" si="35"/>
        <v>16.260000000000218</v>
      </c>
      <c r="Y92">
        <f t="shared" si="36"/>
        <v>0</v>
      </c>
      <c r="Z92">
        <f t="shared" si="37"/>
        <v>0</v>
      </c>
      <c r="AA92" s="22">
        <f t="shared" si="38"/>
        <v>0</v>
      </c>
      <c r="AB92" s="22">
        <f t="shared" si="39"/>
        <v>0</v>
      </c>
      <c r="AC92" s="22">
        <f t="shared" si="40"/>
        <v>0</v>
      </c>
      <c r="AD92" s="22">
        <f t="shared" si="41"/>
        <v>0</v>
      </c>
    </row>
    <row r="93" spans="5:30" hidden="1" x14ac:dyDescent="0.25">
      <c r="E93" s="11">
        <v>42908.958333333336</v>
      </c>
      <c r="F93" s="9">
        <v>12769.83</v>
      </c>
      <c r="G93" s="9">
        <v>12771.15</v>
      </c>
      <c r="H93" s="9">
        <v>12763.27</v>
      </c>
      <c r="I93" s="9">
        <v>12768.22</v>
      </c>
    </row>
    <row r="94" spans="5:30" hidden="1" x14ac:dyDescent="0.25">
      <c r="E94" s="12">
        <v>42909.041666666664</v>
      </c>
      <c r="F94" s="10">
        <v>12766.24</v>
      </c>
      <c r="G94" s="10">
        <v>12773.15</v>
      </c>
      <c r="H94" s="10">
        <v>12764.15</v>
      </c>
      <c r="I94" s="10">
        <v>12771.46</v>
      </c>
    </row>
    <row r="95" spans="5:30" hidden="1" x14ac:dyDescent="0.25">
      <c r="E95" s="11">
        <v>42909.083333333336</v>
      </c>
      <c r="F95" s="9">
        <v>12772.78</v>
      </c>
      <c r="G95" s="9">
        <v>12775.4</v>
      </c>
      <c r="H95" s="9">
        <v>12771.46</v>
      </c>
      <c r="I95" s="9">
        <v>12774.09</v>
      </c>
    </row>
    <row r="96" spans="5:30" hidden="1" x14ac:dyDescent="0.25">
      <c r="E96" s="12">
        <v>42909.125</v>
      </c>
      <c r="F96" s="10">
        <v>12772.77</v>
      </c>
      <c r="G96" s="10">
        <v>12779.02</v>
      </c>
      <c r="H96" s="10">
        <v>12768.83</v>
      </c>
      <c r="I96" s="10">
        <v>12779.02</v>
      </c>
    </row>
    <row r="97" spans="3:30" hidden="1" x14ac:dyDescent="0.25">
      <c r="E97" s="11">
        <v>42909.166666666664</v>
      </c>
      <c r="F97" s="9">
        <v>12780.33</v>
      </c>
      <c r="G97" s="9">
        <v>12783.71</v>
      </c>
      <c r="H97" s="9">
        <v>12771.7</v>
      </c>
      <c r="I97" s="9">
        <v>12774.32</v>
      </c>
    </row>
    <row r="98" spans="3:30" hidden="1" x14ac:dyDescent="0.25">
      <c r="E98" s="12">
        <v>42909.208333333336</v>
      </c>
      <c r="F98" s="10">
        <v>12773.01</v>
      </c>
      <c r="G98" s="10">
        <v>12780.89</v>
      </c>
      <c r="H98" s="10">
        <v>12773.01</v>
      </c>
      <c r="I98" s="10">
        <v>12780.89</v>
      </c>
    </row>
    <row r="99" spans="3:30" hidden="1" x14ac:dyDescent="0.25">
      <c r="E99" s="11">
        <v>42909.25</v>
      </c>
      <c r="F99" s="9">
        <v>12782.2</v>
      </c>
      <c r="G99" s="9">
        <v>12782.2</v>
      </c>
      <c r="H99" s="9">
        <v>12778.26</v>
      </c>
      <c r="I99" s="9">
        <v>12779.57</v>
      </c>
    </row>
    <row r="100" spans="3:30" hidden="1" x14ac:dyDescent="0.25">
      <c r="E100" s="12">
        <v>42909.291666666664</v>
      </c>
      <c r="F100" s="10">
        <v>12780.88</v>
      </c>
      <c r="G100" s="10">
        <v>12784.1</v>
      </c>
      <c r="H100" s="10">
        <v>12779.52</v>
      </c>
      <c r="I100" s="10">
        <v>12782.79</v>
      </c>
    </row>
    <row r="101" spans="3:30" x14ac:dyDescent="0.25">
      <c r="C101">
        <v>1</v>
      </c>
      <c r="E101" s="11">
        <v>42909.333333333336</v>
      </c>
      <c r="F101" s="9">
        <v>12781.48</v>
      </c>
      <c r="G101" s="9">
        <v>12789.92</v>
      </c>
      <c r="H101" s="9">
        <v>12780.18</v>
      </c>
      <c r="I101" s="9">
        <v>12782.42</v>
      </c>
      <c r="K101" s="13">
        <f t="shared" ref="K101:K115" si="43">I101-F101</f>
        <v>0.94000000000050932</v>
      </c>
      <c r="L101" s="13">
        <v>0</v>
      </c>
      <c r="M101" s="13">
        <f t="shared" ref="M101:M115" si="44">G101-H101</f>
        <v>9.7399999999997817</v>
      </c>
      <c r="N101" s="13">
        <f t="shared" ref="N101" si="45">I115-F101</f>
        <v>-48.069999999999709</v>
      </c>
      <c r="O101" s="18">
        <f>IF(K101*N101&gt;0,1,0)</f>
        <v>0</v>
      </c>
      <c r="S101" s="13">
        <f>MAX(G101:G115)</f>
        <v>12794.12</v>
      </c>
      <c r="X101">
        <f t="shared" ref="X101:X115" si="46">ABS(K101)</f>
        <v>0.94000000000050932</v>
      </c>
      <c r="Y101">
        <f t="shared" ref="Y101:Y115" si="47">ABS(N101)</f>
        <v>48.069999999999709</v>
      </c>
      <c r="Z101">
        <f t="shared" ref="Z101:Z115" si="48">IF(S101&lt;1000,ABS(S101),0)</f>
        <v>0</v>
      </c>
      <c r="AA101" s="22">
        <f t="shared" ref="AA101:AA115" si="49">ABS(P101)</f>
        <v>0</v>
      </c>
      <c r="AB101" s="22">
        <f t="shared" ref="AB101:AB115" si="50">ABS(Q101)</f>
        <v>0</v>
      </c>
      <c r="AC101" s="22">
        <f t="shared" ref="AC101:AC115" si="51">IF(O101=1,ABS(P102),0)</f>
        <v>0</v>
      </c>
      <c r="AD101" s="22">
        <f t="shared" ref="AD101:AD115" si="52">IF(O101=0,ABS(Q102),0)</f>
        <v>0.93651846936516703</v>
      </c>
    </row>
    <row r="102" spans="3:30" x14ac:dyDescent="0.25">
      <c r="E102" s="12">
        <v>42909.375</v>
      </c>
      <c r="F102" s="10">
        <v>12780.92</v>
      </c>
      <c r="G102" s="10">
        <v>12794.12</v>
      </c>
      <c r="H102" s="10">
        <v>12754.18</v>
      </c>
      <c r="I102" s="10">
        <v>12759.29</v>
      </c>
      <c r="K102" s="13">
        <f t="shared" si="43"/>
        <v>-21.6299999999992</v>
      </c>
      <c r="L102" s="13">
        <f t="shared" ref="L102:L115" si="53">L101+K102</f>
        <v>-21.6299999999992</v>
      </c>
      <c r="M102" s="13">
        <f t="shared" si="44"/>
        <v>39.940000000000509</v>
      </c>
      <c r="N102" s="13"/>
      <c r="P102">
        <f>_xlfn.IFS(K101&lt;0,MIN(L101:L115),K101&gt;0,MAX(L101:L115))/S80</f>
        <v>0</v>
      </c>
      <c r="Q102">
        <f>_xlfn.IFS(K101&lt;0,MAX(L101:L115),K101&gt;0,MIN(L101:L115))/S80</f>
        <v>-0.93651846936516703</v>
      </c>
      <c r="S102" s="13">
        <f>MIN(H101:H115)</f>
        <v>12675.24</v>
      </c>
      <c r="X102">
        <f t="shared" si="46"/>
        <v>21.6299999999992</v>
      </c>
      <c r="Y102">
        <f t="shared" si="47"/>
        <v>0</v>
      </c>
      <c r="Z102">
        <f t="shared" si="48"/>
        <v>0</v>
      </c>
      <c r="AA102" s="22">
        <f t="shared" si="49"/>
        <v>0</v>
      </c>
      <c r="AB102" s="22">
        <f t="shared" si="50"/>
        <v>0.93651846936516703</v>
      </c>
      <c r="AC102" s="22">
        <f t="shared" si="51"/>
        <v>0</v>
      </c>
      <c r="AD102" s="22">
        <f t="shared" si="52"/>
        <v>0</v>
      </c>
    </row>
    <row r="103" spans="3:30" x14ac:dyDescent="0.25">
      <c r="E103" s="11">
        <v>42909.416666666664</v>
      </c>
      <c r="F103" s="9">
        <v>12759.79</v>
      </c>
      <c r="G103" s="9">
        <v>12788.68</v>
      </c>
      <c r="H103" s="9">
        <v>12752.91</v>
      </c>
      <c r="I103" s="9">
        <v>12766.4</v>
      </c>
      <c r="K103" s="13">
        <f t="shared" si="43"/>
        <v>6.6099999999987631</v>
      </c>
      <c r="L103" s="13">
        <f t="shared" si="53"/>
        <v>-15.020000000000437</v>
      </c>
      <c r="M103" s="13">
        <f t="shared" si="44"/>
        <v>35.770000000000437</v>
      </c>
      <c r="N103" s="13"/>
      <c r="S103" s="13">
        <f>S101-S102</f>
        <v>118.88000000000102</v>
      </c>
      <c r="X103">
        <f t="shared" si="46"/>
        <v>6.6099999999987631</v>
      </c>
      <c r="Y103">
        <f t="shared" si="47"/>
        <v>0</v>
      </c>
      <c r="Z103">
        <f t="shared" si="48"/>
        <v>118.88000000000102</v>
      </c>
      <c r="AA103" s="22">
        <f t="shared" si="49"/>
        <v>0</v>
      </c>
      <c r="AB103" s="22">
        <f t="shared" si="50"/>
        <v>0</v>
      </c>
      <c r="AC103" s="22">
        <f t="shared" si="51"/>
        <v>0</v>
      </c>
      <c r="AD103" s="22">
        <f t="shared" si="52"/>
        <v>0</v>
      </c>
    </row>
    <row r="104" spans="3:30" x14ac:dyDescent="0.25">
      <c r="E104" s="12">
        <v>42909.458333333336</v>
      </c>
      <c r="F104" s="10">
        <v>12766.65</v>
      </c>
      <c r="G104" s="10">
        <v>12777.7</v>
      </c>
      <c r="H104" s="10">
        <v>12749.47</v>
      </c>
      <c r="I104" s="10">
        <v>12756.2</v>
      </c>
      <c r="K104" s="13">
        <f t="shared" si="43"/>
        <v>-10.449999999998909</v>
      </c>
      <c r="L104" s="13">
        <f t="shared" si="53"/>
        <v>-25.469999999999345</v>
      </c>
      <c r="M104" s="13">
        <f t="shared" si="44"/>
        <v>28.230000000001382</v>
      </c>
      <c r="N104" s="13"/>
      <c r="X104">
        <f t="shared" si="46"/>
        <v>10.449999999998909</v>
      </c>
      <c r="Y104">
        <f t="shared" si="47"/>
        <v>0</v>
      </c>
      <c r="Z104">
        <f t="shared" si="48"/>
        <v>0</v>
      </c>
      <c r="AA104" s="22">
        <f t="shared" si="49"/>
        <v>0</v>
      </c>
      <c r="AB104" s="22">
        <f t="shared" si="50"/>
        <v>0</v>
      </c>
      <c r="AC104" s="22">
        <f t="shared" si="51"/>
        <v>0</v>
      </c>
      <c r="AD104" s="22">
        <f t="shared" si="52"/>
        <v>0</v>
      </c>
    </row>
    <row r="105" spans="3:30" x14ac:dyDescent="0.25">
      <c r="E105" s="11">
        <v>42909.5</v>
      </c>
      <c r="F105" s="9">
        <v>12755.46</v>
      </c>
      <c r="G105" s="9">
        <v>12766.88</v>
      </c>
      <c r="H105" s="9">
        <v>12721.29</v>
      </c>
      <c r="I105" s="9">
        <v>12729.24</v>
      </c>
      <c r="K105" s="13">
        <f t="shared" si="43"/>
        <v>-26.219999999999345</v>
      </c>
      <c r="L105" s="13">
        <f t="shared" si="53"/>
        <v>-51.68999999999869</v>
      </c>
      <c r="M105" s="13">
        <f t="shared" si="44"/>
        <v>45.589999999998327</v>
      </c>
      <c r="N105" s="13"/>
      <c r="X105">
        <f t="shared" si="46"/>
        <v>26.219999999999345</v>
      </c>
      <c r="Y105">
        <f t="shared" si="47"/>
        <v>0</v>
      </c>
      <c r="Z105">
        <f t="shared" si="48"/>
        <v>0</v>
      </c>
      <c r="AA105" s="22">
        <f t="shared" si="49"/>
        <v>0</v>
      </c>
      <c r="AB105" s="22">
        <f t="shared" si="50"/>
        <v>0</v>
      </c>
      <c r="AC105" s="22">
        <f t="shared" si="51"/>
        <v>0</v>
      </c>
      <c r="AD105" s="22">
        <f t="shared" si="52"/>
        <v>0</v>
      </c>
    </row>
    <row r="106" spans="3:30" x14ac:dyDescent="0.25">
      <c r="E106" s="12">
        <v>42909.541666666664</v>
      </c>
      <c r="F106" s="10">
        <v>12729.23</v>
      </c>
      <c r="G106" s="10">
        <v>12736.53</v>
      </c>
      <c r="H106" s="10">
        <v>12678.16</v>
      </c>
      <c r="I106" s="10">
        <v>12706.56</v>
      </c>
      <c r="K106" s="13">
        <f t="shared" si="43"/>
        <v>-22.670000000000073</v>
      </c>
      <c r="L106" s="13">
        <f t="shared" si="53"/>
        <v>-74.359999999998763</v>
      </c>
      <c r="M106" s="13">
        <f t="shared" si="44"/>
        <v>58.3700000000008</v>
      </c>
      <c r="N106" s="13"/>
      <c r="X106">
        <f t="shared" si="46"/>
        <v>22.670000000000073</v>
      </c>
      <c r="Y106">
        <f t="shared" si="47"/>
        <v>0</v>
      </c>
      <c r="Z106">
        <f t="shared" si="48"/>
        <v>0</v>
      </c>
      <c r="AA106" s="22">
        <f t="shared" si="49"/>
        <v>0</v>
      </c>
      <c r="AB106" s="22">
        <f t="shared" si="50"/>
        <v>0</v>
      </c>
      <c r="AC106" s="22">
        <f t="shared" si="51"/>
        <v>0</v>
      </c>
      <c r="AD106" s="22">
        <f t="shared" si="52"/>
        <v>0</v>
      </c>
    </row>
    <row r="107" spans="3:30" x14ac:dyDescent="0.25">
      <c r="E107" s="11">
        <v>42909.583333333336</v>
      </c>
      <c r="F107" s="9">
        <v>12706.06</v>
      </c>
      <c r="G107" s="9">
        <v>12719.8</v>
      </c>
      <c r="H107" s="9">
        <v>12693.05</v>
      </c>
      <c r="I107" s="9">
        <v>12704.87</v>
      </c>
      <c r="K107" s="13">
        <f t="shared" si="43"/>
        <v>-1.1899999999986903</v>
      </c>
      <c r="L107" s="13">
        <f t="shared" si="53"/>
        <v>-75.549999999997453</v>
      </c>
      <c r="M107" s="13">
        <f t="shared" si="44"/>
        <v>26.75</v>
      </c>
      <c r="N107" s="13"/>
      <c r="X107">
        <f t="shared" si="46"/>
        <v>1.1899999999986903</v>
      </c>
      <c r="Y107">
        <f t="shared" si="47"/>
        <v>0</v>
      </c>
      <c r="Z107">
        <f t="shared" si="48"/>
        <v>0</v>
      </c>
      <c r="AA107" s="22">
        <f t="shared" si="49"/>
        <v>0</v>
      </c>
      <c r="AB107" s="22">
        <f t="shared" si="50"/>
        <v>0</v>
      </c>
      <c r="AC107" s="22">
        <f t="shared" si="51"/>
        <v>0</v>
      </c>
      <c r="AD107" s="22">
        <f t="shared" si="52"/>
        <v>0</v>
      </c>
    </row>
    <row r="108" spans="3:30" x14ac:dyDescent="0.25">
      <c r="E108" s="12">
        <v>42909.625</v>
      </c>
      <c r="F108" s="10">
        <v>12705.12</v>
      </c>
      <c r="G108" s="10">
        <v>12715.07</v>
      </c>
      <c r="H108" s="10">
        <v>12699.05</v>
      </c>
      <c r="I108" s="10">
        <v>12714.32</v>
      </c>
      <c r="K108" s="13">
        <f t="shared" si="43"/>
        <v>9.1999999999989086</v>
      </c>
      <c r="L108" s="13">
        <f t="shared" si="53"/>
        <v>-66.349999999998545</v>
      </c>
      <c r="M108" s="13">
        <f t="shared" si="44"/>
        <v>16.020000000000437</v>
      </c>
      <c r="N108" s="13"/>
      <c r="X108">
        <f t="shared" si="46"/>
        <v>9.1999999999989086</v>
      </c>
      <c r="Y108">
        <f t="shared" si="47"/>
        <v>0</v>
      </c>
      <c r="Z108">
        <f t="shared" si="48"/>
        <v>0</v>
      </c>
      <c r="AA108" s="22">
        <f t="shared" si="49"/>
        <v>0</v>
      </c>
      <c r="AB108" s="22">
        <f t="shared" si="50"/>
        <v>0</v>
      </c>
      <c r="AC108" s="22">
        <f t="shared" si="51"/>
        <v>0</v>
      </c>
      <c r="AD108" s="22">
        <f t="shared" si="52"/>
        <v>0</v>
      </c>
    </row>
    <row r="109" spans="3:30" x14ac:dyDescent="0.25">
      <c r="E109" s="11">
        <v>42909.666666666664</v>
      </c>
      <c r="F109" s="9">
        <v>12714.07</v>
      </c>
      <c r="G109" s="9">
        <v>12715.56</v>
      </c>
      <c r="H109" s="9">
        <v>12675.24</v>
      </c>
      <c r="I109" s="9">
        <v>12695.74</v>
      </c>
      <c r="K109" s="13">
        <f t="shared" si="43"/>
        <v>-18.329999999999927</v>
      </c>
      <c r="L109" s="13">
        <f t="shared" si="53"/>
        <v>-84.679999999998472</v>
      </c>
      <c r="M109" s="13">
        <f t="shared" si="44"/>
        <v>40.319999999999709</v>
      </c>
      <c r="N109" s="13"/>
      <c r="X109">
        <f t="shared" si="46"/>
        <v>18.329999999999927</v>
      </c>
      <c r="Y109">
        <f t="shared" si="47"/>
        <v>0</v>
      </c>
      <c r="Z109">
        <f t="shared" si="48"/>
        <v>0</v>
      </c>
      <c r="AA109" s="22">
        <f t="shared" si="49"/>
        <v>0</v>
      </c>
      <c r="AB109" s="22">
        <f t="shared" si="50"/>
        <v>0</v>
      </c>
      <c r="AC109" s="22">
        <f t="shared" si="51"/>
        <v>0</v>
      </c>
      <c r="AD109" s="22">
        <f t="shared" si="52"/>
        <v>0</v>
      </c>
    </row>
    <row r="110" spans="3:30" x14ac:dyDescent="0.25">
      <c r="E110" s="12">
        <v>42909.708333333336</v>
      </c>
      <c r="F110" s="10">
        <v>12696.24</v>
      </c>
      <c r="G110" s="10">
        <v>12752.11</v>
      </c>
      <c r="H110" s="10">
        <v>12690.33</v>
      </c>
      <c r="I110" s="10">
        <v>12739.91</v>
      </c>
      <c r="K110" s="13">
        <f t="shared" si="43"/>
        <v>43.670000000000073</v>
      </c>
      <c r="L110" s="13">
        <f t="shared" si="53"/>
        <v>-41.009999999998399</v>
      </c>
      <c r="M110" s="13">
        <f t="shared" si="44"/>
        <v>61.780000000000655</v>
      </c>
      <c r="N110" s="13"/>
      <c r="X110">
        <f t="shared" si="46"/>
        <v>43.670000000000073</v>
      </c>
      <c r="Y110">
        <f t="shared" si="47"/>
        <v>0</v>
      </c>
      <c r="Z110">
        <f t="shared" si="48"/>
        <v>0</v>
      </c>
      <c r="AA110" s="22">
        <f t="shared" si="49"/>
        <v>0</v>
      </c>
      <c r="AB110" s="22">
        <f t="shared" si="50"/>
        <v>0</v>
      </c>
      <c r="AC110" s="22">
        <f t="shared" si="51"/>
        <v>0</v>
      </c>
      <c r="AD110" s="22">
        <f t="shared" si="52"/>
        <v>0</v>
      </c>
    </row>
    <row r="111" spans="3:30" x14ac:dyDescent="0.25">
      <c r="E111" s="11">
        <v>42909.75</v>
      </c>
      <c r="F111" s="9">
        <v>12740.16</v>
      </c>
      <c r="G111" s="9">
        <v>12749.81</v>
      </c>
      <c r="H111" s="9">
        <v>12712.65</v>
      </c>
      <c r="I111" s="9">
        <v>12722.68</v>
      </c>
      <c r="K111" s="13">
        <f t="shared" si="43"/>
        <v>-17.479999999999563</v>
      </c>
      <c r="L111" s="13">
        <f t="shared" si="53"/>
        <v>-58.489999999997963</v>
      </c>
      <c r="M111" s="13">
        <f t="shared" si="44"/>
        <v>37.159999999999854</v>
      </c>
      <c r="N111" s="13"/>
      <c r="X111">
        <f t="shared" si="46"/>
        <v>17.479999999999563</v>
      </c>
      <c r="Y111">
        <f t="shared" si="47"/>
        <v>0</v>
      </c>
      <c r="Z111">
        <f t="shared" si="48"/>
        <v>0</v>
      </c>
      <c r="AA111" s="22">
        <f t="shared" si="49"/>
        <v>0</v>
      </c>
      <c r="AB111" s="22">
        <f t="shared" si="50"/>
        <v>0</v>
      </c>
      <c r="AC111" s="22">
        <f t="shared" si="51"/>
        <v>0</v>
      </c>
      <c r="AD111" s="22">
        <f t="shared" si="52"/>
        <v>0</v>
      </c>
    </row>
    <row r="112" spans="3:30" x14ac:dyDescent="0.25">
      <c r="E112" s="12">
        <v>42909.791666666664</v>
      </c>
      <c r="F112" s="10">
        <v>12722.18</v>
      </c>
      <c r="G112" s="10">
        <v>12731.92</v>
      </c>
      <c r="H112" s="10">
        <v>12721.07</v>
      </c>
      <c r="I112" s="10">
        <v>12724.92</v>
      </c>
      <c r="K112" s="13">
        <f t="shared" si="43"/>
        <v>2.7399999999997817</v>
      </c>
      <c r="L112" s="13">
        <f t="shared" si="53"/>
        <v>-55.749999999998181</v>
      </c>
      <c r="M112" s="13">
        <f t="shared" si="44"/>
        <v>10.850000000000364</v>
      </c>
      <c r="N112" s="13"/>
      <c r="X112">
        <f t="shared" si="46"/>
        <v>2.7399999999997817</v>
      </c>
      <c r="Y112">
        <f t="shared" si="47"/>
        <v>0</v>
      </c>
      <c r="Z112">
        <f t="shared" si="48"/>
        <v>0</v>
      </c>
      <c r="AA112" s="22">
        <f t="shared" si="49"/>
        <v>0</v>
      </c>
      <c r="AB112" s="22">
        <f t="shared" si="50"/>
        <v>0</v>
      </c>
      <c r="AC112" s="22">
        <f t="shared" si="51"/>
        <v>0</v>
      </c>
      <c r="AD112" s="22">
        <f t="shared" si="52"/>
        <v>0</v>
      </c>
    </row>
    <row r="113" spans="3:30" x14ac:dyDescent="0.25">
      <c r="E113" s="11">
        <v>42909.833333333336</v>
      </c>
      <c r="F113" s="9">
        <v>12724.67</v>
      </c>
      <c r="G113" s="9">
        <v>12728.67</v>
      </c>
      <c r="H113" s="9">
        <v>12719.66</v>
      </c>
      <c r="I113" s="9">
        <v>12726.66</v>
      </c>
      <c r="K113" s="13">
        <f t="shared" si="43"/>
        <v>1.9899999999997817</v>
      </c>
      <c r="L113" s="13">
        <f t="shared" si="53"/>
        <v>-53.759999999998399</v>
      </c>
      <c r="M113" s="13">
        <f t="shared" si="44"/>
        <v>9.0100000000002183</v>
      </c>
      <c r="N113" s="13"/>
      <c r="X113">
        <f t="shared" si="46"/>
        <v>1.9899999999997817</v>
      </c>
      <c r="Y113">
        <f t="shared" si="47"/>
        <v>0</v>
      </c>
      <c r="Z113">
        <f t="shared" si="48"/>
        <v>0</v>
      </c>
      <c r="AA113" s="22">
        <f t="shared" si="49"/>
        <v>0</v>
      </c>
      <c r="AB113" s="22">
        <f t="shared" si="50"/>
        <v>0</v>
      </c>
      <c r="AC113" s="22">
        <f t="shared" si="51"/>
        <v>0</v>
      </c>
      <c r="AD113" s="22">
        <f t="shared" si="52"/>
        <v>0</v>
      </c>
    </row>
    <row r="114" spans="3:30" x14ac:dyDescent="0.25">
      <c r="E114" s="12">
        <v>42909.875</v>
      </c>
      <c r="F114" s="10">
        <v>12726.91</v>
      </c>
      <c r="G114" s="10">
        <v>12727.41</v>
      </c>
      <c r="H114" s="10">
        <v>12720.16</v>
      </c>
      <c r="I114" s="10">
        <v>12722.16</v>
      </c>
      <c r="K114" s="13">
        <f t="shared" si="43"/>
        <v>-4.75</v>
      </c>
      <c r="L114" s="13">
        <f t="shared" si="53"/>
        <v>-58.509999999998399</v>
      </c>
      <c r="M114" s="13">
        <f t="shared" si="44"/>
        <v>7.25</v>
      </c>
      <c r="N114" s="13"/>
      <c r="X114">
        <f t="shared" si="46"/>
        <v>4.75</v>
      </c>
      <c r="Y114">
        <f t="shared" si="47"/>
        <v>0</v>
      </c>
      <c r="Z114">
        <f t="shared" si="48"/>
        <v>0</v>
      </c>
      <c r="AA114" s="22">
        <f t="shared" si="49"/>
        <v>0</v>
      </c>
      <c r="AB114" s="22">
        <f t="shared" si="50"/>
        <v>0</v>
      </c>
      <c r="AC114" s="22">
        <f t="shared" si="51"/>
        <v>0</v>
      </c>
      <c r="AD114" s="22">
        <f t="shared" si="52"/>
        <v>0</v>
      </c>
    </row>
    <row r="115" spans="3:30" x14ac:dyDescent="0.25">
      <c r="E115" s="11">
        <v>42909.916666666664</v>
      </c>
      <c r="F115" s="9">
        <v>12722.16</v>
      </c>
      <c r="G115" s="9">
        <v>12733.66</v>
      </c>
      <c r="H115" s="9">
        <v>12707.15</v>
      </c>
      <c r="I115" s="9">
        <v>12733.41</v>
      </c>
      <c r="K115" s="13">
        <f t="shared" si="43"/>
        <v>11.25</v>
      </c>
      <c r="L115" s="13">
        <f t="shared" si="53"/>
        <v>-47.259999999998399</v>
      </c>
      <c r="M115" s="13">
        <f t="shared" si="44"/>
        <v>26.510000000000218</v>
      </c>
      <c r="N115" s="13"/>
      <c r="X115">
        <f t="shared" si="46"/>
        <v>11.25</v>
      </c>
      <c r="Y115">
        <f t="shared" si="47"/>
        <v>0</v>
      </c>
      <c r="Z115">
        <f t="shared" si="48"/>
        <v>0</v>
      </c>
      <c r="AA115" s="22">
        <f t="shared" si="49"/>
        <v>0</v>
      </c>
      <c r="AB115" s="22">
        <f t="shared" si="50"/>
        <v>0</v>
      </c>
      <c r="AC115" s="22">
        <f t="shared" si="51"/>
        <v>0</v>
      </c>
      <c r="AD115" s="22">
        <f t="shared" si="52"/>
        <v>0</v>
      </c>
    </row>
    <row r="116" spans="3:30" hidden="1" x14ac:dyDescent="0.25">
      <c r="E116" s="12">
        <v>42912.041666666664</v>
      </c>
      <c r="F116" s="10">
        <v>12715.51</v>
      </c>
      <c r="G116" s="10">
        <v>12716.82</v>
      </c>
      <c r="H116" s="10">
        <v>12703.55</v>
      </c>
      <c r="I116" s="10">
        <v>12710.2</v>
      </c>
    </row>
    <row r="117" spans="3:30" hidden="1" x14ac:dyDescent="0.25">
      <c r="E117" s="11">
        <v>42912.083333333336</v>
      </c>
      <c r="F117" s="9">
        <v>12708.89</v>
      </c>
      <c r="G117" s="9">
        <v>12712.81</v>
      </c>
      <c r="H117" s="9">
        <v>12708.89</v>
      </c>
      <c r="I117" s="9">
        <v>12712.81</v>
      </c>
    </row>
    <row r="118" spans="3:30" hidden="1" x14ac:dyDescent="0.25">
      <c r="E118" s="12">
        <v>42912.125</v>
      </c>
      <c r="F118" s="10">
        <v>12714.12</v>
      </c>
      <c r="G118" s="10">
        <v>12724.65</v>
      </c>
      <c r="H118" s="10">
        <v>12710.19</v>
      </c>
      <c r="I118" s="10">
        <v>12721.04</v>
      </c>
    </row>
    <row r="119" spans="3:30" hidden="1" x14ac:dyDescent="0.25">
      <c r="E119" s="11">
        <v>42912.166666666664</v>
      </c>
      <c r="F119" s="9">
        <v>12721.31</v>
      </c>
      <c r="G119" s="9">
        <v>12736.99</v>
      </c>
      <c r="H119" s="9">
        <v>12721.31</v>
      </c>
      <c r="I119" s="9">
        <v>12732.76</v>
      </c>
    </row>
    <row r="120" spans="3:30" hidden="1" x14ac:dyDescent="0.25">
      <c r="E120" s="12">
        <v>42912.208333333336</v>
      </c>
      <c r="F120" s="10">
        <v>12734.07</v>
      </c>
      <c r="G120" s="10">
        <v>12742.99</v>
      </c>
      <c r="H120" s="10">
        <v>12732.76</v>
      </c>
      <c r="I120" s="10">
        <v>12741.18</v>
      </c>
    </row>
    <row r="121" spans="3:30" hidden="1" x14ac:dyDescent="0.25">
      <c r="E121" s="11">
        <v>42912.25</v>
      </c>
      <c r="F121" s="9">
        <v>12742.49</v>
      </c>
      <c r="G121" s="9">
        <v>12745.1</v>
      </c>
      <c r="H121" s="9">
        <v>12733.57</v>
      </c>
      <c r="I121" s="9">
        <v>12736.18</v>
      </c>
    </row>
    <row r="122" spans="3:30" hidden="1" x14ac:dyDescent="0.25">
      <c r="E122" s="12">
        <v>42912.291666666664</v>
      </c>
      <c r="F122" s="10">
        <v>12736.83</v>
      </c>
      <c r="G122" s="10">
        <v>12739.28</v>
      </c>
      <c r="H122" s="10">
        <v>12735.04</v>
      </c>
      <c r="I122" s="10">
        <v>12735.04</v>
      </c>
    </row>
    <row r="123" spans="3:30" x14ac:dyDescent="0.25">
      <c r="C123">
        <v>1</v>
      </c>
      <c r="E123" s="11">
        <v>42912.333333333336</v>
      </c>
      <c r="F123" s="9">
        <v>12736.35</v>
      </c>
      <c r="G123" s="9">
        <v>12752.65</v>
      </c>
      <c r="H123" s="9">
        <v>12731.71</v>
      </c>
      <c r="I123" s="9">
        <v>12752.65</v>
      </c>
      <c r="K123" s="13">
        <f t="shared" ref="K123:K137" si="54">I123-F123</f>
        <v>16.299999999999272</v>
      </c>
      <c r="L123" s="13">
        <v>0</v>
      </c>
      <c r="M123" s="13">
        <f t="shared" ref="M123:M137" si="55">G123-H123</f>
        <v>20.940000000000509</v>
      </c>
      <c r="N123" s="13">
        <f t="shared" ref="N123" si="56">I137-F123</f>
        <v>33.569999999999709</v>
      </c>
      <c r="O123" s="18">
        <f>IF(K123*N123&gt;0,1,0)</f>
        <v>1</v>
      </c>
      <c r="S123" s="13">
        <f>MAX(G123:G137)</f>
        <v>12841.53</v>
      </c>
      <c r="X123">
        <f t="shared" ref="X123:X137" si="57">ABS(K123)</f>
        <v>16.299999999999272</v>
      </c>
      <c r="Y123">
        <f t="shared" ref="Y123:Y137" si="58">ABS(N123)</f>
        <v>33.569999999999709</v>
      </c>
      <c r="Z123">
        <f t="shared" ref="Z123:Z137" si="59">IF(S123&lt;1000,ABS(S123),0)</f>
        <v>0</v>
      </c>
      <c r="AA123" s="22">
        <f t="shared" ref="AA123:AA137" si="60">ABS(P123)</f>
        <v>0</v>
      </c>
      <c r="AB123" s="22">
        <f t="shared" ref="AB123:AB137" si="61">ABS(Q123)</f>
        <v>0</v>
      </c>
      <c r="AC123" s="22">
        <f t="shared" ref="AC123:AC137" si="62">IF(O123=1,ABS(P124),0)</f>
        <v>0.7084454912516861</v>
      </c>
      <c r="AD123" s="22">
        <f t="shared" ref="AD123:AD137" si="63">IF(O123=0,ABS(Q124),0)</f>
        <v>0</v>
      </c>
    </row>
    <row r="124" spans="3:30" x14ac:dyDescent="0.25">
      <c r="E124" s="12">
        <v>42912.375</v>
      </c>
      <c r="F124" s="10">
        <v>12752.65</v>
      </c>
      <c r="G124" s="10">
        <v>12775.42</v>
      </c>
      <c r="H124" s="10">
        <v>12751.87</v>
      </c>
      <c r="I124" s="10">
        <v>12770.67</v>
      </c>
      <c r="K124" s="13">
        <f t="shared" si="54"/>
        <v>18.020000000000437</v>
      </c>
      <c r="L124" s="13">
        <f t="shared" ref="L124:L137" si="64">L123+K124</f>
        <v>18.020000000000437</v>
      </c>
      <c r="M124" s="13">
        <f t="shared" si="55"/>
        <v>23.549999999999272</v>
      </c>
      <c r="N124" s="13"/>
      <c r="P124">
        <f>_xlfn.IFS(K123&lt;0,MIN(L123:L137),K123&gt;0,MAX(L123:L137))/S103</f>
        <v>0.7084454912516861</v>
      </c>
      <c r="Q124">
        <f>_xlfn.IFS(K123&lt;0,MAX(L123:L137),K123&gt;0,MIN(L123:L137))/S103</f>
        <v>0</v>
      </c>
      <c r="S124" s="13">
        <f>MIN(H123:H137)</f>
        <v>12731.71</v>
      </c>
      <c r="X124">
        <f t="shared" si="57"/>
        <v>18.020000000000437</v>
      </c>
      <c r="Y124">
        <f t="shared" si="58"/>
        <v>0</v>
      </c>
      <c r="Z124">
        <f t="shared" si="59"/>
        <v>0</v>
      </c>
      <c r="AA124" s="22">
        <f t="shared" si="60"/>
        <v>0.7084454912516861</v>
      </c>
      <c r="AB124" s="22">
        <f t="shared" si="61"/>
        <v>0</v>
      </c>
      <c r="AC124" s="22">
        <f t="shared" si="62"/>
        <v>0</v>
      </c>
      <c r="AD124" s="22">
        <f t="shared" si="63"/>
        <v>0</v>
      </c>
    </row>
    <row r="125" spans="3:30" x14ac:dyDescent="0.25">
      <c r="E125" s="11">
        <v>42912.416666666664</v>
      </c>
      <c r="F125" s="9">
        <v>12771.67</v>
      </c>
      <c r="G125" s="9">
        <v>12814.85</v>
      </c>
      <c r="H125" s="9">
        <v>12770.38</v>
      </c>
      <c r="I125" s="9">
        <v>12801.57</v>
      </c>
      <c r="K125" s="13">
        <f t="shared" si="54"/>
        <v>29.899999999999636</v>
      </c>
      <c r="L125" s="13">
        <f t="shared" si="64"/>
        <v>47.920000000000073</v>
      </c>
      <c r="M125" s="13">
        <f t="shared" si="55"/>
        <v>44.470000000001164</v>
      </c>
      <c r="N125" s="13"/>
      <c r="S125" s="13">
        <f>S123-S124</f>
        <v>109.82000000000153</v>
      </c>
      <c r="X125">
        <f t="shared" si="57"/>
        <v>29.899999999999636</v>
      </c>
      <c r="Y125">
        <f t="shared" si="58"/>
        <v>0</v>
      </c>
      <c r="Z125">
        <f t="shared" si="59"/>
        <v>109.82000000000153</v>
      </c>
      <c r="AA125" s="22">
        <f t="shared" si="60"/>
        <v>0</v>
      </c>
      <c r="AB125" s="22">
        <f t="shared" si="61"/>
        <v>0</v>
      </c>
      <c r="AC125" s="22">
        <f t="shared" si="62"/>
        <v>0</v>
      </c>
      <c r="AD125" s="22">
        <f t="shared" si="63"/>
        <v>0</v>
      </c>
    </row>
    <row r="126" spans="3:30" x14ac:dyDescent="0.25">
      <c r="E126" s="12">
        <v>42912.458333333336</v>
      </c>
      <c r="F126" s="10">
        <v>12801.32</v>
      </c>
      <c r="G126" s="10">
        <v>12826.17</v>
      </c>
      <c r="H126" s="10">
        <v>12796.58</v>
      </c>
      <c r="I126" s="10">
        <v>12819.3</v>
      </c>
      <c r="K126" s="13">
        <f t="shared" si="54"/>
        <v>17.979999999999563</v>
      </c>
      <c r="L126" s="13">
        <f t="shared" si="64"/>
        <v>65.899999999999636</v>
      </c>
      <c r="M126" s="13">
        <f t="shared" si="55"/>
        <v>29.590000000000146</v>
      </c>
      <c r="N126" s="13"/>
      <c r="X126">
        <f t="shared" si="57"/>
        <v>17.979999999999563</v>
      </c>
      <c r="Y126">
        <f t="shared" si="58"/>
        <v>0</v>
      </c>
      <c r="Z126">
        <f t="shared" si="59"/>
        <v>0</v>
      </c>
      <c r="AA126" s="22">
        <f t="shared" si="60"/>
        <v>0</v>
      </c>
      <c r="AB126" s="22">
        <f t="shared" si="61"/>
        <v>0</v>
      </c>
      <c r="AC126" s="22">
        <f t="shared" si="62"/>
        <v>0</v>
      </c>
      <c r="AD126" s="22">
        <f t="shared" si="63"/>
        <v>0</v>
      </c>
    </row>
    <row r="127" spans="3:30" x14ac:dyDescent="0.25">
      <c r="E127" s="11">
        <v>42912.5</v>
      </c>
      <c r="F127" s="9">
        <v>12819.05</v>
      </c>
      <c r="G127" s="9">
        <v>12833.75</v>
      </c>
      <c r="H127" s="9">
        <v>12818.26</v>
      </c>
      <c r="I127" s="9">
        <v>12826.1</v>
      </c>
      <c r="K127" s="13">
        <f t="shared" si="54"/>
        <v>7.0500000000010914</v>
      </c>
      <c r="L127" s="13">
        <f t="shared" si="64"/>
        <v>72.950000000000728</v>
      </c>
      <c r="M127" s="13">
        <f t="shared" si="55"/>
        <v>15.489999999999782</v>
      </c>
      <c r="N127" s="13"/>
      <c r="X127">
        <f t="shared" si="57"/>
        <v>7.0500000000010914</v>
      </c>
      <c r="Y127">
        <f t="shared" si="58"/>
        <v>0</v>
      </c>
      <c r="Z127">
        <f t="shared" si="59"/>
        <v>0</v>
      </c>
      <c r="AA127" s="22">
        <f t="shared" si="60"/>
        <v>0</v>
      </c>
      <c r="AB127" s="22">
        <f t="shared" si="61"/>
        <v>0</v>
      </c>
      <c r="AC127" s="22">
        <f t="shared" si="62"/>
        <v>0</v>
      </c>
      <c r="AD127" s="22">
        <f t="shared" si="63"/>
        <v>0</v>
      </c>
    </row>
    <row r="128" spans="3:30" x14ac:dyDescent="0.25">
      <c r="E128" s="12">
        <v>42912.541666666664</v>
      </c>
      <c r="F128" s="10">
        <v>12826.6</v>
      </c>
      <c r="G128" s="10">
        <v>12839.08</v>
      </c>
      <c r="H128" s="10">
        <v>12826.35</v>
      </c>
      <c r="I128" s="10">
        <v>12837.87</v>
      </c>
      <c r="K128" s="13">
        <f t="shared" si="54"/>
        <v>11.270000000000437</v>
      </c>
      <c r="L128" s="13">
        <f t="shared" si="64"/>
        <v>84.220000000001164</v>
      </c>
      <c r="M128" s="13">
        <f t="shared" si="55"/>
        <v>12.729999999999563</v>
      </c>
      <c r="N128" s="13"/>
      <c r="X128">
        <f t="shared" si="57"/>
        <v>11.270000000000437</v>
      </c>
      <c r="Y128">
        <f t="shared" si="58"/>
        <v>0</v>
      </c>
      <c r="Z128">
        <f t="shared" si="59"/>
        <v>0</v>
      </c>
      <c r="AA128" s="22">
        <f t="shared" si="60"/>
        <v>0</v>
      </c>
      <c r="AB128" s="22">
        <f t="shared" si="61"/>
        <v>0</v>
      </c>
      <c r="AC128" s="22">
        <f t="shared" si="62"/>
        <v>0</v>
      </c>
      <c r="AD128" s="22">
        <f t="shared" si="63"/>
        <v>0</v>
      </c>
    </row>
    <row r="129" spans="5:30" x14ac:dyDescent="0.25">
      <c r="E129" s="11">
        <v>42912.583333333336</v>
      </c>
      <c r="F129" s="9">
        <v>12837.37</v>
      </c>
      <c r="G129" s="9">
        <v>12839.6</v>
      </c>
      <c r="H129" s="9">
        <v>12829.43</v>
      </c>
      <c r="I129" s="9">
        <v>12833.64</v>
      </c>
      <c r="K129" s="13">
        <f t="shared" si="54"/>
        <v>-3.7300000000013824</v>
      </c>
      <c r="L129" s="13">
        <f t="shared" si="64"/>
        <v>80.489999999999782</v>
      </c>
      <c r="M129" s="13">
        <f t="shared" si="55"/>
        <v>10.170000000000073</v>
      </c>
      <c r="N129" s="13"/>
      <c r="X129">
        <f t="shared" si="57"/>
        <v>3.7300000000013824</v>
      </c>
      <c r="Y129">
        <f t="shared" si="58"/>
        <v>0</v>
      </c>
      <c r="Z129">
        <f t="shared" si="59"/>
        <v>0</v>
      </c>
      <c r="AA129" s="22">
        <f t="shared" si="60"/>
        <v>0</v>
      </c>
      <c r="AB129" s="22">
        <f t="shared" si="61"/>
        <v>0</v>
      </c>
      <c r="AC129" s="22">
        <f t="shared" si="62"/>
        <v>0</v>
      </c>
      <c r="AD129" s="22">
        <f t="shared" si="63"/>
        <v>0</v>
      </c>
    </row>
    <row r="130" spans="5:30" x14ac:dyDescent="0.25">
      <c r="E130" s="12">
        <v>42912.625</v>
      </c>
      <c r="F130" s="10">
        <v>12833.78</v>
      </c>
      <c r="G130" s="10">
        <v>12841.53</v>
      </c>
      <c r="H130" s="10">
        <v>12801.36</v>
      </c>
      <c r="I130" s="10">
        <v>12810.28</v>
      </c>
      <c r="K130" s="13">
        <f t="shared" si="54"/>
        <v>-23.5</v>
      </c>
      <c r="L130" s="13">
        <f t="shared" si="64"/>
        <v>56.989999999999782</v>
      </c>
      <c r="M130" s="13">
        <f t="shared" si="55"/>
        <v>40.170000000000073</v>
      </c>
      <c r="N130" s="13"/>
      <c r="X130">
        <f t="shared" si="57"/>
        <v>23.5</v>
      </c>
      <c r="Y130">
        <f t="shared" si="58"/>
        <v>0</v>
      </c>
      <c r="Z130">
        <f t="shared" si="59"/>
        <v>0</v>
      </c>
      <c r="AA130" s="22">
        <f t="shared" si="60"/>
        <v>0</v>
      </c>
      <c r="AB130" s="22">
        <f t="shared" si="61"/>
        <v>0</v>
      </c>
      <c r="AC130" s="22">
        <f t="shared" si="62"/>
        <v>0</v>
      </c>
      <c r="AD130" s="22">
        <f t="shared" si="63"/>
        <v>0</v>
      </c>
    </row>
    <row r="131" spans="5:30" x14ac:dyDescent="0.25">
      <c r="E131" s="11">
        <v>42912.666666666664</v>
      </c>
      <c r="F131" s="9">
        <v>12810.53</v>
      </c>
      <c r="G131" s="9">
        <v>12828.69</v>
      </c>
      <c r="H131" s="9">
        <v>12804.51</v>
      </c>
      <c r="I131" s="9">
        <v>12827.68</v>
      </c>
      <c r="K131" s="13">
        <f t="shared" si="54"/>
        <v>17.149999999999636</v>
      </c>
      <c r="L131" s="13">
        <f t="shared" si="64"/>
        <v>74.139999999999418</v>
      </c>
      <c r="M131" s="13">
        <f t="shared" si="55"/>
        <v>24.180000000000291</v>
      </c>
      <c r="N131" s="13"/>
      <c r="X131">
        <f t="shared" si="57"/>
        <v>17.149999999999636</v>
      </c>
      <c r="Y131">
        <f t="shared" si="58"/>
        <v>0</v>
      </c>
      <c r="Z131">
        <f t="shared" si="59"/>
        <v>0</v>
      </c>
      <c r="AA131" s="22">
        <f t="shared" si="60"/>
        <v>0</v>
      </c>
      <c r="AB131" s="22">
        <f t="shared" si="61"/>
        <v>0</v>
      </c>
      <c r="AC131" s="22">
        <f t="shared" si="62"/>
        <v>0</v>
      </c>
      <c r="AD131" s="22">
        <f t="shared" si="63"/>
        <v>0</v>
      </c>
    </row>
    <row r="132" spans="5:30" x14ac:dyDescent="0.25">
      <c r="E132" s="12">
        <v>42912.708333333336</v>
      </c>
      <c r="F132" s="10">
        <v>12828.18</v>
      </c>
      <c r="G132" s="10">
        <v>12829.43</v>
      </c>
      <c r="H132" s="10">
        <v>12760.62</v>
      </c>
      <c r="I132" s="10">
        <v>12776.07</v>
      </c>
      <c r="K132" s="13">
        <f t="shared" si="54"/>
        <v>-52.110000000000582</v>
      </c>
      <c r="L132" s="13">
        <f t="shared" si="64"/>
        <v>22.029999999998836</v>
      </c>
      <c r="M132" s="13">
        <f t="shared" si="55"/>
        <v>68.809999999999491</v>
      </c>
      <c r="N132" s="13"/>
      <c r="X132">
        <f t="shared" si="57"/>
        <v>52.110000000000582</v>
      </c>
      <c r="Y132">
        <f t="shared" si="58"/>
        <v>0</v>
      </c>
      <c r="Z132">
        <f t="shared" si="59"/>
        <v>0</v>
      </c>
      <c r="AA132" s="22">
        <f t="shared" si="60"/>
        <v>0</v>
      </c>
      <c r="AB132" s="22">
        <f t="shared" si="61"/>
        <v>0</v>
      </c>
      <c r="AC132" s="22">
        <f t="shared" si="62"/>
        <v>0</v>
      </c>
      <c r="AD132" s="22">
        <f t="shared" si="63"/>
        <v>0</v>
      </c>
    </row>
    <row r="133" spans="5:30" x14ac:dyDescent="0.25">
      <c r="E133" s="11">
        <v>42912.75</v>
      </c>
      <c r="F133" s="9">
        <v>12775.57</v>
      </c>
      <c r="G133" s="9">
        <v>12780.3</v>
      </c>
      <c r="H133" s="9">
        <v>12750.19</v>
      </c>
      <c r="I133" s="9">
        <v>12780.05</v>
      </c>
      <c r="K133" s="13">
        <f t="shared" si="54"/>
        <v>4.4799999999995634</v>
      </c>
      <c r="L133" s="13">
        <f t="shared" si="64"/>
        <v>26.509999999998399</v>
      </c>
      <c r="M133" s="13">
        <f t="shared" si="55"/>
        <v>30.109999999998763</v>
      </c>
      <c r="N133" s="13"/>
      <c r="X133">
        <f t="shared" si="57"/>
        <v>4.4799999999995634</v>
      </c>
      <c r="Y133">
        <f t="shared" si="58"/>
        <v>0</v>
      </c>
      <c r="Z133">
        <f t="shared" si="59"/>
        <v>0</v>
      </c>
      <c r="AA133" s="22">
        <f t="shared" si="60"/>
        <v>0</v>
      </c>
      <c r="AB133" s="22">
        <f t="shared" si="61"/>
        <v>0</v>
      </c>
      <c r="AC133" s="22">
        <f t="shared" si="62"/>
        <v>0</v>
      </c>
      <c r="AD133" s="22">
        <f t="shared" si="63"/>
        <v>0</v>
      </c>
    </row>
    <row r="134" spans="5:30" x14ac:dyDescent="0.25">
      <c r="E134" s="12">
        <v>42912.791666666664</v>
      </c>
      <c r="F134" s="10">
        <v>12780.3</v>
      </c>
      <c r="G134" s="10">
        <v>12783.66</v>
      </c>
      <c r="H134" s="10">
        <v>12771.29</v>
      </c>
      <c r="I134" s="10">
        <v>12781.69</v>
      </c>
      <c r="K134" s="13">
        <f t="shared" si="54"/>
        <v>1.3900000000012369</v>
      </c>
      <c r="L134" s="13">
        <f t="shared" si="64"/>
        <v>27.899999999999636</v>
      </c>
      <c r="M134" s="13">
        <f t="shared" si="55"/>
        <v>12.369999999998981</v>
      </c>
      <c r="N134" s="13"/>
      <c r="X134">
        <f t="shared" si="57"/>
        <v>1.3900000000012369</v>
      </c>
      <c r="Y134">
        <f t="shared" si="58"/>
        <v>0</v>
      </c>
      <c r="Z134">
        <f t="shared" si="59"/>
        <v>0</v>
      </c>
      <c r="AA134" s="22">
        <f t="shared" si="60"/>
        <v>0</v>
      </c>
      <c r="AB134" s="22">
        <f t="shared" si="61"/>
        <v>0</v>
      </c>
      <c r="AC134" s="22">
        <f t="shared" si="62"/>
        <v>0</v>
      </c>
      <c r="AD134" s="22">
        <f t="shared" si="63"/>
        <v>0</v>
      </c>
    </row>
    <row r="135" spans="5:30" x14ac:dyDescent="0.25">
      <c r="E135" s="11">
        <v>42912.833333333336</v>
      </c>
      <c r="F135" s="9">
        <v>12781.94</v>
      </c>
      <c r="G135" s="9">
        <v>12782.19</v>
      </c>
      <c r="H135" s="9">
        <v>12775.68</v>
      </c>
      <c r="I135" s="9">
        <v>12779.68</v>
      </c>
      <c r="K135" s="13">
        <f t="shared" si="54"/>
        <v>-2.2600000000002183</v>
      </c>
      <c r="L135" s="13">
        <f t="shared" si="64"/>
        <v>25.639999999999418</v>
      </c>
      <c r="M135" s="13">
        <f t="shared" si="55"/>
        <v>6.5100000000002183</v>
      </c>
      <c r="N135" s="13"/>
      <c r="X135">
        <f t="shared" si="57"/>
        <v>2.2600000000002183</v>
      </c>
      <c r="Y135">
        <f t="shared" si="58"/>
        <v>0</v>
      </c>
      <c r="Z135">
        <f t="shared" si="59"/>
        <v>0</v>
      </c>
      <c r="AA135" s="22">
        <f t="shared" si="60"/>
        <v>0</v>
      </c>
      <c r="AB135" s="22">
        <f t="shared" si="61"/>
        <v>0</v>
      </c>
      <c r="AC135" s="22">
        <f t="shared" si="62"/>
        <v>0</v>
      </c>
      <c r="AD135" s="22">
        <f t="shared" si="63"/>
        <v>0</v>
      </c>
    </row>
    <row r="136" spans="5:30" x14ac:dyDescent="0.25">
      <c r="E136" s="12">
        <v>42912.875</v>
      </c>
      <c r="F136" s="10">
        <v>12779.43</v>
      </c>
      <c r="G136" s="10">
        <v>12783.93</v>
      </c>
      <c r="H136" s="10">
        <v>12775.18</v>
      </c>
      <c r="I136" s="10">
        <v>12782.68</v>
      </c>
      <c r="K136" s="13">
        <f t="shared" si="54"/>
        <v>3.25</v>
      </c>
      <c r="L136" s="13">
        <f t="shared" si="64"/>
        <v>28.889999999999418</v>
      </c>
      <c r="M136" s="13">
        <f t="shared" si="55"/>
        <v>8.75</v>
      </c>
      <c r="N136" s="13"/>
      <c r="X136">
        <f t="shared" si="57"/>
        <v>3.25</v>
      </c>
      <c r="Y136">
        <f t="shared" si="58"/>
        <v>0</v>
      </c>
      <c r="Z136">
        <f t="shared" si="59"/>
        <v>0</v>
      </c>
      <c r="AA136" s="22">
        <f t="shared" si="60"/>
        <v>0</v>
      </c>
      <c r="AB136" s="22">
        <f t="shared" si="61"/>
        <v>0</v>
      </c>
      <c r="AC136" s="22">
        <f t="shared" si="62"/>
        <v>0</v>
      </c>
      <c r="AD136" s="22">
        <f t="shared" si="63"/>
        <v>0</v>
      </c>
    </row>
    <row r="137" spans="5:30" x14ac:dyDescent="0.25">
      <c r="E137" s="11">
        <v>42912.916666666664</v>
      </c>
      <c r="F137" s="9">
        <v>12782.43</v>
      </c>
      <c r="G137" s="9">
        <v>12784.68</v>
      </c>
      <c r="H137" s="9">
        <v>12763.41</v>
      </c>
      <c r="I137" s="9">
        <v>12769.92</v>
      </c>
      <c r="K137" s="13">
        <f t="shared" si="54"/>
        <v>-12.510000000000218</v>
      </c>
      <c r="L137" s="13">
        <f t="shared" si="64"/>
        <v>16.3799999999992</v>
      </c>
      <c r="M137" s="13">
        <f t="shared" si="55"/>
        <v>21.270000000000437</v>
      </c>
      <c r="N137" s="13"/>
      <c r="X137">
        <f t="shared" si="57"/>
        <v>12.510000000000218</v>
      </c>
      <c r="Y137">
        <f t="shared" si="58"/>
        <v>0</v>
      </c>
      <c r="Z137">
        <f t="shared" si="59"/>
        <v>0</v>
      </c>
      <c r="AA137" s="22">
        <f t="shared" si="60"/>
        <v>0</v>
      </c>
      <c r="AB137" s="22">
        <f t="shared" si="61"/>
        <v>0</v>
      </c>
      <c r="AC137" s="22">
        <f t="shared" si="62"/>
        <v>0</v>
      </c>
      <c r="AD137" s="22">
        <f t="shared" si="63"/>
        <v>0</v>
      </c>
    </row>
    <row r="138" spans="5:30" hidden="1" x14ac:dyDescent="0.25">
      <c r="E138" s="12">
        <v>42912.958333333336</v>
      </c>
      <c r="F138" s="10">
        <v>12768.17</v>
      </c>
      <c r="G138" s="10">
        <v>12769.98</v>
      </c>
      <c r="H138" s="10">
        <v>12762.93</v>
      </c>
      <c r="I138" s="10">
        <v>12765.74</v>
      </c>
    </row>
    <row r="139" spans="5:30" hidden="1" x14ac:dyDescent="0.25">
      <c r="E139" s="11">
        <v>42913.041666666664</v>
      </c>
      <c r="F139" s="9">
        <v>12765.74</v>
      </c>
      <c r="G139" s="9">
        <v>12773.29</v>
      </c>
      <c r="H139" s="9">
        <v>12755.88</v>
      </c>
      <c r="I139" s="9">
        <v>12770.67</v>
      </c>
    </row>
    <row r="140" spans="5:30" hidden="1" x14ac:dyDescent="0.25">
      <c r="E140" s="12">
        <v>42913.083333333336</v>
      </c>
      <c r="F140" s="10">
        <v>12771.98</v>
      </c>
      <c r="G140" s="10">
        <v>12779.29</v>
      </c>
      <c r="H140" s="10">
        <v>12771.98</v>
      </c>
      <c r="I140" s="10">
        <v>12773.66</v>
      </c>
    </row>
    <row r="141" spans="5:30" hidden="1" x14ac:dyDescent="0.25">
      <c r="E141" s="11">
        <v>42913.125</v>
      </c>
      <c r="F141" s="9">
        <v>12774.97</v>
      </c>
      <c r="G141" s="9">
        <v>12776.28</v>
      </c>
      <c r="H141" s="9">
        <v>12766.61</v>
      </c>
      <c r="I141" s="9">
        <v>12769.23</v>
      </c>
    </row>
    <row r="142" spans="5:30" hidden="1" x14ac:dyDescent="0.25">
      <c r="E142" s="12">
        <v>42913.166666666664</v>
      </c>
      <c r="F142" s="10">
        <v>12768.91</v>
      </c>
      <c r="G142" s="10">
        <v>12774.15</v>
      </c>
      <c r="H142" s="10">
        <v>12767.6</v>
      </c>
      <c r="I142" s="10">
        <v>12772.53</v>
      </c>
    </row>
    <row r="143" spans="5:30" hidden="1" x14ac:dyDescent="0.25">
      <c r="E143" s="11">
        <v>42913.208333333336</v>
      </c>
      <c r="F143" s="9">
        <v>12773.84</v>
      </c>
      <c r="G143" s="9">
        <v>12778.27</v>
      </c>
      <c r="H143" s="9">
        <v>12772.53</v>
      </c>
      <c r="I143" s="9">
        <v>12774.34</v>
      </c>
    </row>
    <row r="144" spans="5:30" hidden="1" x14ac:dyDescent="0.25">
      <c r="E144" s="12">
        <v>42913.25</v>
      </c>
      <c r="F144" s="10">
        <v>12773.03</v>
      </c>
      <c r="G144" s="10">
        <v>12775.65</v>
      </c>
      <c r="H144" s="10">
        <v>12770.41</v>
      </c>
      <c r="I144" s="10">
        <v>12775.64</v>
      </c>
    </row>
    <row r="145" spans="3:30" hidden="1" x14ac:dyDescent="0.25">
      <c r="E145" s="11">
        <v>42913.291666666664</v>
      </c>
      <c r="F145" s="9">
        <v>12776.95</v>
      </c>
      <c r="G145" s="9">
        <v>12776.95</v>
      </c>
      <c r="H145" s="9">
        <v>12772.24</v>
      </c>
      <c r="I145" s="9">
        <v>12773.36</v>
      </c>
    </row>
    <row r="146" spans="3:30" x14ac:dyDescent="0.25">
      <c r="C146">
        <v>1</v>
      </c>
      <c r="E146" s="12">
        <v>42913.333333333336</v>
      </c>
      <c r="F146" s="10">
        <v>12772.05</v>
      </c>
      <c r="G146" s="10">
        <v>12773.36</v>
      </c>
      <c r="H146" s="10">
        <v>12751.23</v>
      </c>
      <c r="I146" s="10">
        <v>12755.73</v>
      </c>
      <c r="K146" s="13">
        <f t="shared" ref="K146:K160" si="65">I146-F146</f>
        <v>-16.319999999999709</v>
      </c>
      <c r="L146" s="13">
        <v>0</v>
      </c>
      <c r="M146" s="13">
        <f t="shared" ref="M146:M160" si="66">G146-H146</f>
        <v>22.130000000001019</v>
      </c>
      <c r="N146" s="13">
        <f t="shared" ref="N146" si="67">I160-F146</f>
        <v>-176.8799999999992</v>
      </c>
      <c r="O146" s="18">
        <f>IF(K146*N146&gt;0,1,0)</f>
        <v>1</v>
      </c>
      <c r="S146" s="13">
        <f>MAX(G146:G160)</f>
        <v>12773.36</v>
      </c>
      <c r="X146">
        <f t="shared" ref="X146:X160" si="68">ABS(K146)</f>
        <v>16.319999999999709</v>
      </c>
      <c r="Y146">
        <f t="shared" ref="Y146:Y160" si="69">ABS(N146)</f>
        <v>176.8799999999992</v>
      </c>
      <c r="Z146">
        <f t="shared" ref="Z146:Z160" si="70">IF(S146&lt;1000,ABS(S146),0)</f>
        <v>0</v>
      </c>
      <c r="AA146" s="22">
        <f t="shared" ref="AA146:AA160" si="71">ABS(P146)</f>
        <v>0</v>
      </c>
      <c r="AB146" s="22">
        <f t="shared" ref="AB146:AB160" si="72">ABS(Q146)</f>
        <v>0</v>
      </c>
      <c r="AC146" s="22">
        <f t="shared" ref="AC146:AC160" si="73">IF(O146=1,ABS(P147),0)</f>
        <v>1.4152249134947907</v>
      </c>
      <c r="AD146" s="22">
        <f t="shared" ref="AD146:AD160" si="74">IF(O146=0,ABS(Q147),0)</f>
        <v>0</v>
      </c>
    </row>
    <row r="147" spans="3:30" x14ac:dyDescent="0.25">
      <c r="E147" s="11">
        <v>42913.375</v>
      </c>
      <c r="F147" s="9">
        <v>12754.09</v>
      </c>
      <c r="G147" s="9">
        <v>12755.59</v>
      </c>
      <c r="H147" s="9">
        <v>12731.42</v>
      </c>
      <c r="I147" s="9">
        <v>12733.57</v>
      </c>
      <c r="K147" s="13">
        <f t="shared" si="65"/>
        <v>-20.520000000000437</v>
      </c>
      <c r="L147" s="13">
        <f t="shared" ref="L147:L160" si="75">L146+K147</f>
        <v>-20.520000000000437</v>
      </c>
      <c r="M147" s="13">
        <f t="shared" si="66"/>
        <v>24.170000000000073</v>
      </c>
      <c r="N147" s="13"/>
      <c r="P147">
        <f>_xlfn.IFS(K146&lt;0,MIN(L146:L160),K146&gt;0,MAX(L146:L160))/S125</f>
        <v>-1.4152249134947907</v>
      </c>
      <c r="Q147">
        <f>_xlfn.IFS(K146&lt;0,MAX(L146:L160),K146&gt;0,MIN(L146:L160))/S125</f>
        <v>0</v>
      </c>
      <c r="S147" s="13">
        <f>MIN(H146:H160)</f>
        <v>12585.92</v>
      </c>
      <c r="X147">
        <f t="shared" si="68"/>
        <v>20.520000000000437</v>
      </c>
      <c r="Y147">
        <f t="shared" si="69"/>
        <v>0</v>
      </c>
      <c r="Z147">
        <f t="shared" si="70"/>
        <v>0</v>
      </c>
      <c r="AA147" s="22">
        <f t="shared" si="71"/>
        <v>1.4152249134947907</v>
      </c>
      <c r="AB147" s="22">
        <f t="shared" si="72"/>
        <v>0</v>
      </c>
      <c r="AC147" s="22">
        <f t="shared" si="73"/>
        <v>0</v>
      </c>
      <c r="AD147" s="22">
        <f t="shared" si="74"/>
        <v>0</v>
      </c>
    </row>
    <row r="148" spans="3:30" x14ac:dyDescent="0.25">
      <c r="E148" s="12">
        <v>42913.416666666664</v>
      </c>
      <c r="F148" s="10">
        <v>12734.07</v>
      </c>
      <c r="G148" s="10">
        <v>12749.89</v>
      </c>
      <c r="H148" s="10">
        <v>12700</v>
      </c>
      <c r="I148" s="10">
        <v>12707.94</v>
      </c>
      <c r="K148" s="13">
        <f t="shared" si="65"/>
        <v>-26.1299999999992</v>
      </c>
      <c r="L148" s="13">
        <f t="shared" si="75"/>
        <v>-46.649999999999636</v>
      </c>
      <c r="M148" s="13">
        <f t="shared" si="66"/>
        <v>49.889999999999418</v>
      </c>
      <c r="N148" s="13"/>
      <c r="S148" s="13">
        <f>S146-S147</f>
        <v>187.44000000000051</v>
      </c>
      <c r="X148">
        <f t="shared" si="68"/>
        <v>26.1299999999992</v>
      </c>
      <c r="Y148">
        <f t="shared" si="69"/>
        <v>0</v>
      </c>
      <c r="Z148">
        <f t="shared" si="70"/>
        <v>187.44000000000051</v>
      </c>
      <c r="AA148" s="22">
        <f t="shared" si="71"/>
        <v>0</v>
      </c>
      <c r="AB148" s="22">
        <f t="shared" si="72"/>
        <v>0</v>
      </c>
      <c r="AC148" s="22">
        <f t="shared" si="73"/>
        <v>0</v>
      </c>
      <c r="AD148" s="22">
        <f t="shared" si="74"/>
        <v>0</v>
      </c>
    </row>
    <row r="149" spans="3:30" x14ac:dyDescent="0.25">
      <c r="E149" s="11">
        <v>42913.458333333336</v>
      </c>
      <c r="F149" s="9">
        <v>12708.44</v>
      </c>
      <c r="G149" s="9">
        <v>12708.44</v>
      </c>
      <c r="H149" s="9">
        <v>12641.23</v>
      </c>
      <c r="I149" s="9">
        <v>12681.13</v>
      </c>
      <c r="K149" s="13">
        <f t="shared" si="65"/>
        <v>-27.31000000000131</v>
      </c>
      <c r="L149" s="13">
        <f t="shared" si="75"/>
        <v>-73.960000000000946</v>
      </c>
      <c r="M149" s="13">
        <f t="shared" si="66"/>
        <v>67.210000000000946</v>
      </c>
      <c r="N149" s="13"/>
      <c r="X149">
        <f t="shared" si="68"/>
        <v>27.31000000000131</v>
      </c>
      <c r="Y149">
        <f t="shared" si="69"/>
        <v>0</v>
      </c>
      <c r="Z149">
        <f t="shared" si="70"/>
        <v>0</v>
      </c>
      <c r="AA149" s="22">
        <f t="shared" si="71"/>
        <v>0</v>
      </c>
      <c r="AB149" s="22">
        <f t="shared" si="72"/>
        <v>0</v>
      </c>
      <c r="AC149" s="22">
        <f t="shared" si="73"/>
        <v>0</v>
      </c>
      <c r="AD149" s="22">
        <f t="shared" si="74"/>
        <v>0</v>
      </c>
    </row>
    <row r="150" spans="3:30" x14ac:dyDescent="0.25">
      <c r="E150" s="12">
        <v>42913.5</v>
      </c>
      <c r="F150" s="10">
        <v>12680.88</v>
      </c>
      <c r="G150" s="10">
        <v>12755.54</v>
      </c>
      <c r="H150" s="10">
        <v>12679.63</v>
      </c>
      <c r="I150" s="10">
        <v>12720.11</v>
      </c>
      <c r="K150" s="13">
        <f t="shared" si="65"/>
        <v>39.230000000001382</v>
      </c>
      <c r="L150" s="13">
        <f t="shared" si="75"/>
        <v>-34.729999999999563</v>
      </c>
      <c r="M150" s="13">
        <f t="shared" si="66"/>
        <v>75.910000000001673</v>
      </c>
      <c r="N150" s="13"/>
      <c r="X150">
        <f t="shared" si="68"/>
        <v>39.230000000001382</v>
      </c>
      <c r="Y150">
        <f t="shared" si="69"/>
        <v>0</v>
      </c>
      <c r="Z150">
        <f t="shared" si="70"/>
        <v>0</v>
      </c>
      <c r="AA150" s="22">
        <f t="shared" si="71"/>
        <v>0</v>
      </c>
      <c r="AB150" s="22">
        <f t="shared" si="72"/>
        <v>0</v>
      </c>
      <c r="AC150" s="22">
        <f t="shared" si="73"/>
        <v>0</v>
      </c>
      <c r="AD150" s="22">
        <f t="shared" si="74"/>
        <v>0</v>
      </c>
    </row>
    <row r="151" spans="3:30" x14ac:dyDescent="0.25">
      <c r="E151" s="11">
        <v>42913.541666666664</v>
      </c>
      <c r="F151" s="9">
        <v>12719.11</v>
      </c>
      <c r="G151" s="9">
        <v>12732.02</v>
      </c>
      <c r="H151" s="9">
        <v>12702.97</v>
      </c>
      <c r="I151" s="9">
        <v>12721.01</v>
      </c>
      <c r="K151" s="13">
        <f t="shared" si="65"/>
        <v>1.8999999999996362</v>
      </c>
      <c r="L151" s="13">
        <f t="shared" si="75"/>
        <v>-32.829999999999927</v>
      </c>
      <c r="M151" s="13">
        <f t="shared" si="66"/>
        <v>29.050000000001091</v>
      </c>
      <c r="N151" s="13"/>
      <c r="X151">
        <f t="shared" si="68"/>
        <v>1.8999999999996362</v>
      </c>
      <c r="Y151">
        <f t="shared" si="69"/>
        <v>0</v>
      </c>
      <c r="Z151">
        <f t="shared" si="70"/>
        <v>0</v>
      </c>
      <c r="AA151" s="22">
        <f t="shared" si="71"/>
        <v>0</v>
      </c>
      <c r="AB151" s="22">
        <f t="shared" si="72"/>
        <v>0</v>
      </c>
      <c r="AC151" s="22">
        <f t="shared" si="73"/>
        <v>0</v>
      </c>
      <c r="AD151" s="22">
        <f t="shared" si="74"/>
        <v>0</v>
      </c>
    </row>
    <row r="152" spans="3:30" x14ac:dyDescent="0.25">
      <c r="E152" s="12">
        <v>42913.583333333336</v>
      </c>
      <c r="F152" s="10">
        <v>12720.76</v>
      </c>
      <c r="G152" s="10">
        <v>12721.01</v>
      </c>
      <c r="H152" s="10">
        <v>12692.4</v>
      </c>
      <c r="I152" s="10">
        <v>12704.69</v>
      </c>
      <c r="K152" s="13">
        <f t="shared" si="65"/>
        <v>-16.069999999999709</v>
      </c>
      <c r="L152" s="13">
        <f t="shared" si="75"/>
        <v>-48.899999999999636</v>
      </c>
      <c r="M152" s="13">
        <f t="shared" si="66"/>
        <v>28.610000000000582</v>
      </c>
      <c r="N152" s="13"/>
      <c r="X152">
        <f t="shared" si="68"/>
        <v>16.069999999999709</v>
      </c>
      <c r="Y152">
        <f t="shared" si="69"/>
        <v>0</v>
      </c>
      <c r="Z152">
        <f t="shared" si="70"/>
        <v>0</v>
      </c>
      <c r="AA152" s="22">
        <f t="shared" si="71"/>
        <v>0</v>
      </c>
      <c r="AB152" s="22">
        <f t="shared" si="72"/>
        <v>0</v>
      </c>
      <c r="AC152" s="22">
        <f t="shared" si="73"/>
        <v>0</v>
      </c>
      <c r="AD152" s="22">
        <f t="shared" si="74"/>
        <v>0</v>
      </c>
    </row>
    <row r="153" spans="3:30" x14ac:dyDescent="0.25">
      <c r="E153" s="11">
        <v>42913.625</v>
      </c>
      <c r="F153" s="9">
        <v>12704.44</v>
      </c>
      <c r="G153" s="9">
        <v>12706.73</v>
      </c>
      <c r="H153" s="9">
        <v>12681.56</v>
      </c>
      <c r="I153" s="9">
        <v>12688.44</v>
      </c>
      <c r="K153" s="13">
        <f t="shared" si="65"/>
        <v>-16</v>
      </c>
      <c r="L153" s="13">
        <f t="shared" si="75"/>
        <v>-64.899999999999636</v>
      </c>
      <c r="M153" s="13">
        <f t="shared" si="66"/>
        <v>25.170000000000073</v>
      </c>
      <c r="N153" s="13"/>
      <c r="X153">
        <f t="shared" si="68"/>
        <v>16</v>
      </c>
      <c r="Y153">
        <f t="shared" si="69"/>
        <v>0</v>
      </c>
      <c r="Z153">
        <f t="shared" si="70"/>
        <v>0</v>
      </c>
      <c r="AA153" s="22">
        <f t="shared" si="71"/>
        <v>0</v>
      </c>
      <c r="AB153" s="22">
        <f t="shared" si="72"/>
        <v>0</v>
      </c>
      <c r="AC153" s="22">
        <f t="shared" si="73"/>
        <v>0</v>
      </c>
      <c r="AD153" s="22">
        <f t="shared" si="74"/>
        <v>0</v>
      </c>
    </row>
    <row r="154" spans="3:30" x14ac:dyDescent="0.25">
      <c r="E154" s="12">
        <v>42913.666666666664</v>
      </c>
      <c r="F154" s="10">
        <v>12688.19</v>
      </c>
      <c r="G154" s="10">
        <v>12690.18</v>
      </c>
      <c r="H154" s="10">
        <v>12660.09</v>
      </c>
      <c r="I154" s="10">
        <v>12677.47</v>
      </c>
      <c r="K154" s="13">
        <f t="shared" si="65"/>
        <v>-10.720000000001164</v>
      </c>
      <c r="L154" s="13">
        <f t="shared" si="75"/>
        <v>-75.6200000000008</v>
      </c>
      <c r="M154" s="13">
        <f t="shared" si="66"/>
        <v>30.090000000000146</v>
      </c>
      <c r="N154" s="13"/>
      <c r="X154">
        <f t="shared" si="68"/>
        <v>10.720000000001164</v>
      </c>
      <c r="Y154">
        <f t="shared" si="69"/>
        <v>0</v>
      </c>
      <c r="Z154">
        <f t="shared" si="70"/>
        <v>0</v>
      </c>
      <c r="AA154" s="22">
        <f t="shared" si="71"/>
        <v>0</v>
      </c>
      <c r="AB154" s="22">
        <f t="shared" si="72"/>
        <v>0</v>
      </c>
      <c r="AC154" s="22">
        <f t="shared" si="73"/>
        <v>0</v>
      </c>
      <c r="AD154" s="22">
        <f t="shared" si="74"/>
        <v>0</v>
      </c>
    </row>
    <row r="155" spans="3:30" x14ac:dyDescent="0.25">
      <c r="E155" s="11">
        <v>42913.708333333336</v>
      </c>
      <c r="F155" s="9">
        <v>12676.47</v>
      </c>
      <c r="G155" s="9">
        <v>12708.04</v>
      </c>
      <c r="H155" s="9">
        <v>12676.47</v>
      </c>
      <c r="I155" s="9">
        <v>12681.79</v>
      </c>
      <c r="K155" s="13">
        <f t="shared" si="65"/>
        <v>5.320000000001528</v>
      </c>
      <c r="L155" s="13">
        <f t="shared" si="75"/>
        <v>-70.299999999999272</v>
      </c>
      <c r="M155" s="13">
        <f t="shared" si="66"/>
        <v>31.570000000001528</v>
      </c>
      <c r="N155" s="13"/>
      <c r="X155">
        <f t="shared" si="68"/>
        <v>5.320000000001528</v>
      </c>
      <c r="Y155">
        <f t="shared" si="69"/>
        <v>0</v>
      </c>
      <c r="Z155">
        <f t="shared" si="70"/>
        <v>0</v>
      </c>
      <c r="AA155" s="22">
        <f t="shared" si="71"/>
        <v>0</v>
      </c>
      <c r="AB155" s="22">
        <f t="shared" si="72"/>
        <v>0</v>
      </c>
      <c r="AC155" s="22">
        <f t="shared" si="73"/>
        <v>0</v>
      </c>
      <c r="AD155" s="22">
        <f t="shared" si="74"/>
        <v>0</v>
      </c>
    </row>
    <row r="156" spans="3:30" x14ac:dyDescent="0.25">
      <c r="E156" s="12">
        <v>42913.75</v>
      </c>
      <c r="F156" s="10">
        <v>12681.79</v>
      </c>
      <c r="G156" s="10">
        <v>12694.12</v>
      </c>
      <c r="H156" s="10">
        <v>12665.34</v>
      </c>
      <c r="I156" s="10">
        <v>12676.24</v>
      </c>
      <c r="K156" s="13">
        <f t="shared" si="65"/>
        <v>-5.5500000000010914</v>
      </c>
      <c r="L156" s="13">
        <f t="shared" si="75"/>
        <v>-75.850000000000364</v>
      </c>
      <c r="M156" s="13">
        <f t="shared" si="66"/>
        <v>28.780000000000655</v>
      </c>
      <c r="N156" s="13"/>
      <c r="X156">
        <f t="shared" si="68"/>
        <v>5.5500000000010914</v>
      </c>
      <c r="Y156">
        <f t="shared" si="69"/>
        <v>0</v>
      </c>
      <c r="Z156">
        <f t="shared" si="70"/>
        <v>0</v>
      </c>
      <c r="AA156" s="22">
        <f t="shared" si="71"/>
        <v>0</v>
      </c>
      <c r="AB156" s="22">
        <f t="shared" si="72"/>
        <v>0</v>
      </c>
      <c r="AC156" s="22">
        <f t="shared" si="73"/>
        <v>0</v>
      </c>
      <c r="AD156" s="22">
        <f t="shared" si="74"/>
        <v>0</v>
      </c>
    </row>
    <row r="157" spans="3:30" x14ac:dyDescent="0.25">
      <c r="E157" s="11">
        <v>42913.791666666664</v>
      </c>
      <c r="F157" s="9">
        <v>12675.99</v>
      </c>
      <c r="G157" s="9">
        <v>12679.85</v>
      </c>
      <c r="H157" s="9">
        <v>12648.46</v>
      </c>
      <c r="I157" s="9">
        <v>12655.7</v>
      </c>
      <c r="K157" s="13">
        <f t="shared" si="65"/>
        <v>-20.289999999999054</v>
      </c>
      <c r="L157" s="13">
        <f t="shared" si="75"/>
        <v>-96.139999999999418</v>
      </c>
      <c r="M157" s="13">
        <f t="shared" si="66"/>
        <v>31.390000000001237</v>
      </c>
      <c r="N157" s="13"/>
      <c r="X157">
        <f t="shared" si="68"/>
        <v>20.289999999999054</v>
      </c>
      <c r="Y157">
        <f t="shared" si="69"/>
        <v>0</v>
      </c>
      <c r="Z157">
        <f t="shared" si="70"/>
        <v>0</v>
      </c>
      <c r="AA157" s="22">
        <f t="shared" si="71"/>
        <v>0</v>
      </c>
      <c r="AB157" s="22">
        <f t="shared" si="72"/>
        <v>0</v>
      </c>
      <c r="AC157" s="22">
        <f t="shared" si="73"/>
        <v>0</v>
      </c>
      <c r="AD157" s="22">
        <f t="shared" si="74"/>
        <v>0</v>
      </c>
    </row>
    <row r="158" spans="3:30" x14ac:dyDescent="0.25">
      <c r="E158" s="12">
        <v>42913.833333333336</v>
      </c>
      <c r="F158" s="10">
        <v>12655.2</v>
      </c>
      <c r="G158" s="10">
        <v>12655.95</v>
      </c>
      <c r="H158" s="10">
        <v>12585.92</v>
      </c>
      <c r="I158" s="10">
        <v>12606.43</v>
      </c>
      <c r="K158" s="13">
        <f t="shared" si="65"/>
        <v>-48.770000000000437</v>
      </c>
      <c r="L158" s="13">
        <f t="shared" si="75"/>
        <v>-144.90999999999985</v>
      </c>
      <c r="M158" s="13">
        <f t="shared" si="66"/>
        <v>70.030000000000655</v>
      </c>
      <c r="N158" s="13"/>
      <c r="X158">
        <f t="shared" si="68"/>
        <v>48.770000000000437</v>
      </c>
      <c r="Y158">
        <f t="shared" si="69"/>
        <v>0</v>
      </c>
      <c r="Z158">
        <f t="shared" si="70"/>
        <v>0</v>
      </c>
      <c r="AA158" s="22">
        <f t="shared" si="71"/>
        <v>0</v>
      </c>
      <c r="AB158" s="22">
        <f t="shared" si="72"/>
        <v>0</v>
      </c>
      <c r="AC158" s="22">
        <f t="shared" si="73"/>
        <v>0</v>
      </c>
      <c r="AD158" s="22">
        <f t="shared" si="74"/>
        <v>0</v>
      </c>
    </row>
    <row r="159" spans="3:30" x14ac:dyDescent="0.25">
      <c r="E159" s="11">
        <v>42913.875</v>
      </c>
      <c r="F159" s="9">
        <v>12606.68</v>
      </c>
      <c r="G159" s="9">
        <v>12627.43</v>
      </c>
      <c r="H159" s="9">
        <v>12592.67</v>
      </c>
      <c r="I159" s="9">
        <v>12619.18</v>
      </c>
      <c r="K159" s="13">
        <f t="shared" si="65"/>
        <v>12.5</v>
      </c>
      <c r="L159" s="13">
        <f t="shared" si="75"/>
        <v>-132.40999999999985</v>
      </c>
      <c r="M159" s="13">
        <f t="shared" si="66"/>
        <v>34.760000000000218</v>
      </c>
      <c r="N159" s="13"/>
      <c r="X159">
        <f t="shared" si="68"/>
        <v>12.5</v>
      </c>
      <c r="Y159">
        <f t="shared" si="69"/>
        <v>0</v>
      </c>
      <c r="Z159">
        <f t="shared" si="70"/>
        <v>0</v>
      </c>
      <c r="AA159" s="22">
        <f t="shared" si="71"/>
        <v>0</v>
      </c>
      <c r="AB159" s="22">
        <f t="shared" si="72"/>
        <v>0</v>
      </c>
      <c r="AC159" s="22">
        <f t="shared" si="73"/>
        <v>0</v>
      </c>
      <c r="AD159" s="22">
        <f t="shared" si="74"/>
        <v>0</v>
      </c>
    </row>
    <row r="160" spans="3:30" x14ac:dyDescent="0.25">
      <c r="E160" s="12">
        <v>42913.916666666664</v>
      </c>
      <c r="F160" s="10">
        <v>12618.18</v>
      </c>
      <c r="G160" s="10">
        <v>12619.18</v>
      </c>
      <c r="H160" s="10">
        <v>12595.17</v>
      </c>
      <c r="I160" s="10">
        <v>12595.17</v>
      </c>
      <c r="K160" s="13">
        <f t="shared" si="65"/>
        <v>-23.010000000000218</v>
      </c>
      <c r="L160" s="13">
        <f t="shared" si="75"/>
        <v>-155.42000000000007</v>
      </c>
      <c r="M160" s="13">
        <f t="shared" si="66"/>
        <v>24.010000000000218</v>
      </c>
      <c r="N160" s="13"/>
      <c r="X160">
        <f t="shared" si="68"/>
        <v>23.010000000000218</v>
      </c>
      <c r="Y160">
        <f t="shared" si="69"/>
        <v>0</v>
      </c>
      <c r="Z160">
        <f t="shared" si="70"/>
        <v>0</v>
      </c>
      <c r="AA160" s="22">
        <f t="shared" si="71"/>
        <v>0</v>
      </c>
      <c r="AB160" s="22">
        <f t="shared" si="72"/>
        <v>0</v>
      </c>
      <c r="AC160" s="22">
        <f t="shared" si="73"/>
        <v>0</v>
      </c>
      <c r="AD160" s="22">
        <f t="shared" si="74"/>
        <v>0</v>
      </c>
    </row>
    <row r="161" spans="3:30" hidden="1" x14ac:dyDescent="0.25">
      <c r="E161" s="11">
        <v>42913.958333333336</v>
      </c>
      <c r="F161" s="9">
        <v>12596.47</v>
      </c>
      <c r="G161" s="9">
        <v>12616.82</v>
      </c>
      <c r="H161" s="9">
        <v>12594.67</v>
      </c>
      <c r="I161" s="9">
        <v>12599.88</v>
      </c>
    </row>
    <row r="162" spans="3:30" hidden="1" x14ac:dyDescent="0.25">
      <c r="E162" s="12">
        <v>42914.041666666664</v>
      </c>
      <c r="F162" s="10">
        <v>12594.66</v>
      </c>
      <c r="G162" s="10">
        <v>12611.8</v>
      </c>
      <c r="H162" s="10">
        <v>12594.66</v>
      </c>
      <c r="I162" s="10">
        <v>12607.59</v>
      </c>
    </row>
    <row r="163" spans="3:30" hidden="1" x14ac:dyDescent="0.25">
      <c r="E163" s="11">
        <v>42914.083333333336</v>
      </c>
      <c r="F163" s="9">
        <v>12606.28</v>
      </c>
      <c r="G163" s="9">
        <v>12609.19</v>
      </c>
      <c r="H163" s="9">
        <v>12600.07</v>
      </c>
      <c r="I163" s="9">
        <v>12601.37</v>
      </c>
    </row>
    <row r="164" spans="3:30" hidden="1" x14ac:dyDescent="0.25">
      <c r="E164" s="12">
        <v>42914.125</v>
      </c>
      <c r="F164" s="10">
        <v>12600.07</v>
      </c>
      <c r="G164" s="10">
        <v>12610.99</v>
      </c>
      <c r="H164" s="10">
        <v>12599.26</v>
      </c>
      <c r="I164" s="10">
        <v>12609.69</v>
      </c>
    </row>
    <row r="165" spans="3:30" hidden="1" x14ac:dyDescent="0.25">
      <c r="E165" s="11">
        <v>42914.166666666664</v>
      </c>
      <c r="F165" s="9">
        <v>12609.67</v>
      </c>
      <c r="G165" s="9">
        <v>12616.19</v>
      </c>
      <c r="H165" s="9">
        <v>12608.37</v>
      </c>
      <c r="I165" s="9">
        <v>12609.67</v>
      </c>
    </row>
    <row r="166" spans="3:30" hidden="1" x14ac:dyDescent="0.25">
      <c r="E166" s="12">
        <v>42914.208333333336</v>
      </c>
      <c r="F166" s="10">
        <v>12610.98</v>
      </c>
      <c r="G166" s="10">
        <v>12613.58</v>
      </c>
      <c r="H166" s="10">
        <v>12584.92</v>
      </c>
      <c r="I166" s="10">
        <v>12586.42</v>
      </c>
    </row>
    <row r="167" spans="3:30" hidden="1" x14ac:dyDescent="0.25">
      <c r="E167" s="11">
        <v>42914.25</v>
      </c>
      <c r="F167" s="9">
        <v>12587.73</v>
      </c>
      <c r="G167" s="9">
        <v>12602.65</v>
      </c>
      <c r="H167" s="9">
        <v>12587.73</v>
      </c>
      <c r="I167" s="9">
        <v>12602.65</v>
      </c>
    </row>
    <row r="168" spans="3:30" hidden="1" x14ac:dyDescent="0.25">
      <c r="E168" s="12">
        <v>42914.291666666664</v>
      </c>
      <c r="F168" s="10">
        <v>12602.63</v>
      </c>
      <c r="G168" s="10">
        <v>12605.5</v>
      </c>
      <c r="H168" s="10">
        <v>12600.29</v>
      </c>
      <c r="I168" s="10">
        <v>12604.2</v>
      </c>
    </row>
    <row r="169" spans="3:30" x14ac:dyDescent="0.25">
      <c r="C169">
        <v>1</v>
      </c>
      <c r="E169" s="11">
        <v>42914.333333333336</v>
      </c>
      <c r="F169" s="9">
        <v>12605.5</v>
      </c>
      <c r="G169" s="9">
        <v>12609.08</v>
      </c>
      <c r="H169" s="9">
        <v>12582.71</v>
      </c>
      <c r="I169" s="9">
        <v>12585.53</v>
      </c>
      <c r="K169" s="13">
        <f t="shared" ref="K169:K183" si="76">I169-F169</f>
        <v>-19.969999999999345</v>
      </c>
      <c r="L169" s="13">
        <v>0</v>
      </c>
      <c r="M169" s="13">
        <f t="shared" ref="M169:M183" si="77">G169-H169</f>
        <v>26.3700000000008</v>
      </c>
      <c r="N169" s="13">
        <f t="shared" ref="N169" si="78">I183-F169</f>
        <v>65.190000000000509</v>
      </c>
      <c r="O169" s="18">
        <f>IF(K169*N169&gt;0,1,0)</f>
        <v>0</v>
      </c>
      <c r="S169" s="13">
        <f>MAX(G169:G183)</f>
        <v>12687.7</v>
      </c>
      <c r="X169">
        <f t="shared" ref="X169:X183" si="79">ABS(K169)</f>
        <v>19.969999999999345</v>
      </c>
      <c r="Y169">
        <f t="shared" ref="Y169:Y183" si="80">ABS(N169)</f>
        <v>65.190000000000509</v>
      </c>
      <c r="Z169">
        <f t="shared" ref="Z169:Z183" si="81">IF(S169&lt;1000,ABS(S169),0)</f>
        <v>0</v>
      </c>
      <c r="AA169" s="22">
        <f t="shared" ref="AA169:AA183" si="82">ABS(P169)</f>
        <v>0</v>
      </c>
      <c r="AB169" s="22">
        <f t="shared" ref="AB169:AB183" si="83">ABS(Q169)</f>
        <v>0</v>
      </c>
      <c r="AC169" s="22">
        <f t="shared" ref="AC169:AC183" si="84">IF(O169=1,ABS(P170),0)</f>
        <v>0</v>
      </c>
      <c r="AD169" s="22">
        <f t="shared" ref="AD169:AD183" si="85">IF(O169=0,ABS(Q170),0)</f>
        <v>0.4504374733247879</v>
      </c>
    </row>
    <row r="170" spans="3:30" x14ac:dyDescent="0.25">
      <c r="E170" s="12">
        <v>42914.375</v>
      </c>
      <c r="F170" s="10">
        <v>12585.53</v>
      </c>
      <c r="G170" s="10">
        <v>12612.67</v>
      </c>
      <c r="H170" s="10">
        <v>12570.89</v>
      </c>
      <c r="I170" s="10">
        <v>12595.79</v>
      </c>
      <c r="K170" s="13">
        <f t="shared" si="76"/>
        <v>10.260000000000218</v>
      </c>
      <c r="L170" s="13">
        <f t="shared" ref="L170:L183" si="86">L169+K170</f>
        <v>10.260000000000218</v>
      </c>
      <c r="M170" s="13">
        <f t="shared" si="77"/>
        <v>41.780000000000655</v>
      </c>
      <c r="N170" s="13"/>
      <c r="P170">
        <f>_xlfn.IFS(K169&lt;0,MIN(L169:L183),K169&gt;0,MAX(L169:L183))/S148</f>
        <v>-9.7471190781052E-2</v>
      </c>
      <c r="Q170">
        <f>_xlfn.IFS(K169&lt;0,MAX(L169:L183),K169&gt;0,MIN(L169:L183))/S148</f>
        <v>0.4504374733247879</v>
      </c>
      <c r="S170" s="13">
        <f>MIN(H169:H183)</f>
        <v>12535.62</v>
      </c>
      <c r="X170">
        <f t="shared" si="79"/>
        <v>10.260000000000218</v>
      </c>
      <c r="Y170">
        <f t="shared" si="80"/>
        <v>0</v>
      </c>
      <c r="Z170">
        <f t="shared" si="81"/>
        <v>0</v>
      </c>
      <c r="AA170" s="22">
        <f t="shared" si="82"/>
        <v>9.7471190781052E-2</v>
      </c>
      <c r="AB170" s="22">
        <f t="shared" si="83"/>
        <v>0.4504374733247879</v>
      </c>
      <c r="AC170" s="22">
        <f t="shared" si="84"/>
        <v>0</v>
      </c>
      <c r="AD170" s="22">
        <f t="shared" si="85"/>
        <v>0</v>
      </c>
    </row>
    <row r="171" spans="3:30" x14ac:dyDescent="0.25">
      <c r="E171" s="11">
        <v>42914.416666666664</v>
      </c>
      <c r="F171" s="9">
        <v>12596.29</v>
      </c>
      <c r="G171" s="9">
        <v>12598.29</v>
      </c>
      <c r="H171" s="9">
        <v>12555.76</v>
      </c>
      <c r="I171" s="9">
        <v>12567.76</v>
      </c>
      <c r="K171" s="13">
        <f t="shared" si="76"/>
        <v>-28.530000000000655</v>
      </c>
      <c r="L171" s="13">
        <f t="shared" si="86"/>
        <v>-18.270000000000437</v>
      </c>
      <c r="M171" s="13">
        <f t="shared" si="77"/>
        <v>42.530000000000655</v>
      </c>
      <c r="N171" s="13"/>
      <c r="S171" s="13">
        <f>S169-S170</f>
        <v>152.07999999999993</v>
      </c>
      <c r="X171">
        <f t="shared" si="79"/>
        <v>28.530000000000655</v>
      </c>
      <c r="Y171">
        <f t="shared" si="80"/>
        <v>0</v>
      </c>
      <c r="Z171">
        <f t="shared" si="81"/>
        <v>152.07999999999993</v>
      </c>
      <c r="AA171" s="22">
        <f t="shared" si="82"/>
        <v>0</v>
      </c>
      <c r="AB171" s="22">
        <f t="shared" si="83"/>
        <v>0</v>
      </c>
      <c r="AC171" s="22">
        <f t="shared" si="84"/>
        <v>0</v>
      </c>
      <c r="AD171" s="22">
        <f t="shared" si="85"/>
        <v>0</v>
      </c>
    </row>
    <row r="172" spans="3:30" x14ac:dyDescent="0.25">
      <c r="E172" s="12">
        <v>42914.458333333336</v>
      </c>
      <c r="F172" s="10">
        <v>12567.26</v>
      </c>
      <c r="G172" s="10">
        <v>12583.06</v>
      </c>
      <c r="H172" s="10">
        <v>12535.62</v>
      </c>
      <c r="I172" s="10">
        <v>12569.66</v>
      </c>
      <c r="K172" s="13">
        <f t="shared" si="76"/>
        <v>2.3999999999996362</v>
      </c>
      <c r="L172" s="13">
        <f t="shared" si="86"/>
        <v>-15.8700000000008</v>
      </c>
      <c r="M172" s="13">
        <f t="shared" si="77"/>
        <v>47.43999999999869</v>
      </c>
      <c r="N172" s="13"/>
      <c r="X172">
        <f t="shared" si="79"/>
        <v>2.3999999999996362</v>
      </c>
      <c r="Y172">
        <f t="shared" si="80"/>
        <v>0</v>
      </c>
      <c r="Z172">
        <f t="shared" si="81"/>
        <v>0</v>
      </c>
      <c r="AA172" s="22">
        <f t="shared" si="82"/>
        <v>0</v>
      </c>
      <c r="AB172" s="22">
        <f t="shared" si="83"/>
        <v>0</v>
      </c>
      <c r="AC172" s="22">
        <f t="shared" si="84"/>
        <v>0</v>
      </c>
      <c r="AD172" s="22">
        <f t="shared" si="85"/>
        <v>0</v>
      </c>
    </row>
    <row r="173" spans="3:30" x14ac:dyDescent="0.25">
      <c r="E173" s="11">
        <v>42914.5</v>
      </c>
      <c r="F173" s="9">
        <v>12570.16</v>
      </c>
      <c r="G173" s="9">
        <v>12620.36</v>
      </c>
      <c r="H173" s="9">
        <v>12568.77</v>
      </c>
      <c r="I173" s="9">
        <v>12602.38</v>
      </c>
      <c r="K173" s="13">
        <f t="shared" si="76"/>
        <v>32.219999999999345</v>
      </c>
      <c r="L173" s="13">
        <f t="shared" si="86"/>
        <v>16.349999999998545</v>
      </c>
      <c r="M173" s="13">
        <f t="shared" si="77"/>
        <v>51.590000000000146</v>
      </c>
      <c r="N173" s="13"/>
      <c r="X173">
        <f t="shared" si="79"/>
        <v>32.219999999999345</v>
      </c>
      <c r="Y173">
        <f t="shared" si="80"/>
        <v>0</v>
      </c>
      <c r="Z173">
        <f t="shared" si="81"/>
        <v>0</v>
      </c>
      <c r="AA173" s="22">
        <f t="shared" si="82"/>
        <v>0</v>
      </c>
      <c r="AB173" s="22">
        <f t="shared" si="83"/>
        <v>0</v>
      </c>
      <c r="AC173" s="22">
        <f t="shared" si="84"/>
        <v>0</v>
      </c>
      <c r="AD173" s="22">
        <f t="shared" si="85"/>
        <v>0</v>
      </c>
    </row>
    <row r="174" spans="3:30" x14ac:dyDescent="0.25">
      <c r="E174" s="12">
        <v>42914.541666666664</v>
      </c>
      <c r="F174" s="10">
        <v>12601.87</v>
      </c>
      <c r="G174" s="10">
        <v>12624.41</v>
      </c>
      <c r="H174" s="10">
        <v>12594.67</v>
      </c>
      <c r="I174" s="10">
        <v>12609.05</v>
      </c>
      <c r="K174" s="13">
        <f t="shared" si="76"/>
        <v>7.179999999998472</v>
      </c>
      <c r="L174" s="13">
        <f t="shared" si="86"/>
        <v>23.529999999997017</v>
      </c>
      <c r="M174" s="13">
        <f t="shared" si="77"/>
        <v>29.739999999999782</v>
      </c>
      <c r="N174" s="13"/>
      <c r="X174">
        <f t="shared" si="79"/>
        <v>7.179999999998472</v>
      </c>
      <c r="Y174">
        <f t="shared" si="80"/>
        <v>0</v>
      </c>
      <c r="Z174">
        <f t="shared" si="81"/>
        <v>0</v>
      </c>
      <c r="AA174" s="22">
        <f t="shared" si="82"/>
        <v>0</v>
      </c>
      <c r="AB174" s="22">
        <f t="shared" si="83"/>
        <v>0</v>
      </c>
      <c r="AC174" s="22">
        <f t="shared" si="84"/>
        <v>0</v>
      </c>
      <c r="AD174" s="22">
        <f t="shared" si="85"/>
        <v>0</v>
      </c>
    </row>
    <row r="175" spans="3:30" x14ac:dyDescent="0.25">
      <c r="E175" s="11">
        <v>42914.583333333336</v>
      </c>
      <c r="F175" s="9">
        <v>12609.3</v>
      </c>
      <c r="G175" s="9">
        <v>12619.1</v>
      </c>
      <c r="H175" s="9">
        <v>12601.35</v>
      </c>
      <c r="I175" s="9">
        <v>12616.7</v>
      </c>
      <c r="K175" s="13">
        <f t="shared" si="76"/>
        <v>7.4000000000014552</v>
      </c>
      <c r="L175" s="13">
        <f t="shared" si="86"/>
        <v>30.929999999998472</v>
      </c>
      <c r="M175" s="13">
        <f t="shared" si="77"/>
        <v>17.75</v>
      </c>
      <c r="N175" s="13"/>
      <c r="X175">
        <f t="shared" si="79"/>
        <v>7.4000000000014552</v>
      </c>
      <c r="Y175">
        <f t="shared" si="80"/>
        <v>0</v>
      </c>
      <c r="Z175">
        <f t="shared" si="81"/>
        <v>0</v>
      </c>
      <c r="AA175" s="22">
        <f t="shared" si="82"/>
        <v>0</v>
      </c>
      <c r="AB175" s="22">
        <f t="shared" si="83"/>
        <v>0</v>
      </c>
      <c r="AC175" s="22">
        <f t="shared" si="84"/>
        <v>0</v>
      </c>
      <c r="AD175" s="22">
        <f t="shared" si="85"/>
        <v>0</v>
      </c>
    </row>
    <row r="176" spans="3:30" x14ac:dyDescent="0.25">
      <c r="E176" s="12">
        <v>42914.625</v>
      </c>
      <c r="F176" s="10">
        <v>12616.95</v>
      </c>
      <c r="G176" s="10">
        <v>12672.74</v>
      </c>
      <c r="H176" s="10">
        <v>12602.62</v>
      </c>
      <c r="I176" s="10">
        <v>12651.93</v>
      </c>
      <c r="K176" s="13">
        <f t="shared" si="76"/>
        <v>34.979999999999563</v>
      </c>
      <c r="L176" s="13">
        <f t="shared" si="86"/>
        <v>65.909999999998035</v>
      </c>
      <c r="M176" s="13">
        <f t="shared" si="77"/>
        <v>70.119999999998981</v>
      </c>
      <c r="N176" s="13"/>
      <c r="X176">
        <f t="shared" si="79"/>
        <v>34.979999999999563</v>
      </c>
      <c r="Y176">
        <f t="shared" si="80"/>
        <v>0</v>
      </c>
      <c r="Z176">
        <f t="shared" si="81"/>
        <v>0</v>
      </c>
      <c r="AA176" s="22">
        <f t="shared" si="82"/>
        <v>0</v>
      </c>
      <c r="AB176" s="22">
        <f t="shared" si="83"/>
        <v>0</v>
      </c>
      <c r="AC176" s="22">
        <f t="shared" si="84"/>
        <v>0</v>
      </c>
      <c r="AD176" s="22">
        <f t="shared" si="85"/>
        <v>0</v>
      </c>
    </row>
    <row r="177" spans="3:30" x14ac:dyDescent="0.25">
      <c r="E177" s="11">
        <v>42914.666666666664</v>
      </c>
      <c r="F177" s="9">
        <v>12651.67</v>
      </c>
      <c r="G177" s="9">
        <v>12670.73</v>
      </c>
      <c r="H177" s="9">
        <v>12612.27</v>
      </c>
      <c r="I177" s="9">
        <v>12619.99</v>
      </c>
      <c r="K177" s="13">
        <f t="shared" si="76"/>
        <v>-31.680000000000291</v>
      </c>
      <c r="L177" s="13">
        <f t="shared" si="86"/>
        <v>34.229999999997744</v>
      </c>
      <c r="M177" s="13">
        <f t="shared" si="77"/>
        <v>58.459999999999127</v>
      </c>
      <c r="N177" s="13"/>
      <c r="X177">
        <f t="shared" si="79"/>
        <v>31.680000000000291</v>
      </c>
      <c r="Y177">
        <f t="shared" si="80"/>
        <v>0</v>
      </c>
      <c r="Z177">
        <f t="shared" si="81"/>
        <v>0</v>
      </c>
      <c r="AA177" s="22">
        <f t="shared" si="82"/>
        <v>0</v>
      </c>
      <c r="AB177" s="22">
        <f t="shared" si="83"/>
        <v>0</v>
      </c>
      <c r="AC177" s="22">
        <f t="shared" si="84"/>
        <v>0</v>
      </c>
      <c r="AD177" s="22">
        <f t="shared" si="85"/>
        <v>0</v>
      </c>
    </row>
    <row r="178" spans="3:30" x14ac:dyDescent="0.25">
      <c r="E178" s="12">
        <v>42914.708333333336</v>
      </c>
      <c r="F178" s="10">
        <v>12620.74</v>
      </c>
      <c r="G178" s="10">
        <v>12655.34</v>
      </c>
      <c r="H178" s="10">
        <v>12614.74</v>
      </c>
      <c r="I178" s="10">
        <v>12651.97</v>
      </c>
      <c r="K178" s="13">
        <f t="shared" si="76"/>
        <v>31.229999999999563</v>
      </c>
      <c r="L178" s="13">
        <f t="shared" si="86"/>
        <v>65.459999999997308</v>
      </c>
      <c r="M178" s="13">
        <f t="shared" si="77"/>
        <v>40.600000000000364</v>
      </c>
      <c r="N178" s="13"/>
      <c r="X178">
        <f t="shared" si="79"/>
        <v>31.229999999999563</v>
      </c>
      <c r="Y178">
        <f t="shared" si="80"/>
        <v>0</v>
      </c>
      <c r="Z178">
        <f t="shared" si="81"/>
        <v>0</v>
      </c>
      <c r="AA178" s="22">
        <f t="shared" si="82"/>
        <v>0</v>
      </c>
      <c r="AB178" s="22">
        <f t="shared" si="83"/>
        <v>0</v>
      </c>
      <c r="AC178" s="22">
        <f t="shared" si="84"/>
        <v>0</v>
      </c>
      <c r="AD178" s="22">
        <f t="shared" si="85"/>
        <v>0</v>
      </c>
    </row>
    <row r="179" spans="3:30" x14ac:dyDescent="0.25">
      <c r="E179" s="11">
        <v>42914.75</v>
      </c>
      <c r="F179" s="9">
        <v>12650.72</v>
      </c>
      <c r="G179" s="9">
        <v>12662.68</v>
      </c>
      <c r="H179" s="9">
        <v>12639.43</v>
      </c>
      <c r="I179" s="9">
        <v>12652.45</v>
      </c>
      <c r="K179" s="13">
        <f t="shared" si="76"/>
        <v>1.7300000000013824</v>
      </c>
      <c r="L179" s="13">
        <f t="shared" si="86"/>
        <v>67.18999999999869</v>
      </c>
      <c r="M179" s="13">
        <f t="shared" si="77"/>
        <v>23.25</v>
      </c>
      <c r="N179" s="13"/>
      <c r="X179">
        <f t="shared" si="79"/>
        <v>1.7300000000013824</v>
      </c>
      <c r="Y179">
        <f t="shared" si="80"/>
        <v>0</v>
      </c>
      <c r="Z179">
        <f t="shared" si="81"/>
        <v>0</v>
      </c>
      <c r="AA179" s="22">
        <f t="shared" si="82"/>
        <v>0</v>
      </c>
      <c r="AB179" s="22">
        <f t="shared" si="83"/>
        <v>0</v>
      </c>
      <c r="AC179" s="22">
        <f t="shared" si="84"/>
        <v>0</v>
      </c>
      <c r="AD179" s="22">
        <f t="shared" si="85"/>
        <v>0</v>
      </c>
    </row>
    <row r="180" spans="3:30" x14ac:dyDescent="0.25">
      <c r="E180" s="12">
        <v>42914.791666666664</v>
      </c>
      <c r="F180" s="10">
        <v>12652.95</v>
      </c>
      <c r="G180" s="10">
        <v>12661.21</v>
      </c>
      <c r="H180" s="10">
        <v>12646.42</v>
      </c>
      <c r="I180" s="10">
        <v>12651.44</v>
      </c>
      <c r="K180" s="13">
        <f t="shared" si="76"/>
        <v>-1.5100000000002183</v>
      </c>
      <c r="L180" s="13">
        <f t="shared" si="86"/>
        <v>65.679999999998472</v>
      </c>
      <c r="M180" s="13">
        <f t="shared" si="77"/>
        <v>14.789999999999054</v>
      </c>
      <c r="N180" s="13"/>
      <c r="X180">
        <f t="shared" si="79"/>
        <v>1.5100000000002183</v>
      </c>
      <c r="Y180">
        <f t="shared" si="80"/>
        <v>0</v>
      </c>
      <c r="Z180">
        <f t="shared" si="81"/>
        <v>0</v>
      </c>
      <c r="AA180" s="22">
        <f t="shared" si="82"/>
        <v>0</v>
      </c>
      <c r="AB180" s="22">
        <f t="shared" si="83"/>
        <v>0</v>
      </c>
      <c r="AC180" s="22">
        <f t="shared" si="84"/>
        <v>0</v>
      </c>
      <c r="AD180" s="22">
        <f t="shared" si="85"/>
        <v>0</v>
      </c>
    </row>
    <row r="181" spans="3:30" x14ac:dyDescent="0.25">
      <c r="E181" s="11">
        <v>42914.833333333336</v>
      </c>
      <c r="F181" s="9">
        <v>12651.69</v>
      </c>
      <c r="G181" s="9">
        <v>12661.7</v>
      </c>
      <c r="H181" s="9">
        <v>12647.44</v>
      </c>
      <c r="I181" s="9">
        <v>12658.44</v>
      </c>
      <c r="K181" s="13">
        <f t="shared" si="76"/>
        <v>6.75</v>
      </c>
      <c r="L181" s="13">
        <f t="shared" si="86"/>
        <v>72.429999999998472</v>
      </c>
      <c r="M181" s="13">
        <f t="shared" si="77"/>
        <v>14.260000000000218</v>
      </c>
      <c r="N181" s="13"/>
      <c r="X181">
        <f t="shared" si="79"/>
        <v>6.75</v>
      </c>
      <c r="Y181">
        <f t="shared" si="80"/>
        <v>0</v>
      </c>
      <c r="Z181">
        <f t="shared" si="81"/>
        <v>0</v>
      </c>
      <c r="AA181" s="22">
        <f t="shared" si="82"/>
        <v>0</v>
      </c>
      <c r="AB181" s="22">
        <f t="shared" si="83"/>
        <v>0</v>
      </c>
      <c r="AC181" s="22">
        <f t="shared" si="84"/>
        <v>0</v>
      </c>
      <c r="AD181" s="22">
        <f t="shared" si="85"/>
        <v>0</v>
      </c>
    </row>
    <row r="182" spans="3:30" x14ac:dyDescent="0.25">
      <c r="E182" s="12">
        <v>42914.875</v>
      </c>
      <c r="F182" s="10">
        <v>12658.19</v>
      </c>
      <c r="G182" s="10">
        <v>12664.95</v>
      </c>
      <c r="H182" s="10">
        <v>12651.94</v>
      </c>
      <c r="I182" s="10">
        <v>12658.44</v>
      </c>
      <c r="K182" s="13">
        <f t="shared" si="76"/>
        <v>0.25</v>
      </c>
      <c r="L182" s="13">
        <f t="shared" si="86"/>
        <v>72.679999999998472</v>
      </c>
      <c r="M182" s="13">
        <f t="shared" si="77"/>
        <v>13.010000000000218</v>
      </c>
      <c r="N182" s="13"/>
      <c r="X182">
        <f t="shared" si="79"/>
        <v>0.25</v>
      </c>
      <c r="Y182">
        <f t="shared" si="80"/>
        <v>0</v>
      </c>
      <c r="Z182">
        <f t="shared" si="81"/>
        <v>0</v>
      </c>
      <c r="AA182" s="22">
        <f t="shared" si="82"/>
        <v>0</v>
      </c>
      <c r="AB182" s="22">
        <f t="shared" si="83"/>
        <v>0</v>
      </c>
      <c r="AC182" s="22">
        <f t="shared" si="84"/>
        <v>0</v>
      </c>
      <c r="AD182" s="22">
        <f t="shared" si="85"/>
        <v>0</v>
      </c>
    </row>
    <row r="183" spans="3:30" x14ac:dyDescent="0.25">
      <c r="E183" s="11">
        <v>42914.916666666664</v>
      </c>
      <c r="F183" s="9">
        <v>12658.94</v>
      </c>
      <c r="G183" s="9">
        <v>12687.7</v>
      </c>
      <c r="H183" s="9">
        <v>12657.94</v>
      </c>
      <c r="I183" s="9">
        <v>12670.69</v>
      </c>
      <c r="K183" s="13">
        <f t="shared" si="76"/>
        <v>11.75</v>
      </c>
      <c r="L183" s="13">
        <f t="shared" si="86"/>
        <v>84.429999999998472</v>
      </c>
      <c r="M183" s="13">
        <f t="shared" si="77"/>
        <v>29.760000000000218</v>
      </c>
      <c r="N183" s="13"/>
      <c r="X183">
        <f t="shared" si="79"/>
        <v>11.75</v>
      </c>
      <c r="Y183">
        <f t="shared" si="80"/>
        <v>0</v>
      </c>
      <c r="Z183">
        <f t="shared" si="81"/>
        <v>0</v>
      </c>
      <c r="AA183" s="22">
        <f t="shared" si="82"/>
        <v>0</v>
      </c>
      <c r="AB183" s="22">
        <f t="shared" si="83"/>
        <v>0</v>
      </c>
      <c r="AC183" s="22">
        <f t="shared" si="84"/>
        <v>0</v>
      </c>
      <c r="AD183" s="22">
        <f t="shared" si="85"/>
        <v>0</v>
      </c>
    </row>
    <row r="184" spans="3:30" hidden="1" x14ac:dyDescent="0.25">
      <c r="E184" s="12">
        <v>42914.958333333336</v>
      </c>
      <c r="F184" s="10">
        <v>12669.39</v>
      </c>
      <c r="G184" s="10">
        <v>12704.48</v>
      </c>
      <c r="H184" s="10">
        <v>12666.79</v>
      </c>
      <c r="I184" s="10">
        <v>12700.68</v>
      </c>
    </row>
    <row r="185" spans="3:30" hidden="1" x14ac:dyDescent="0.25">
      <c r="E185" s="11">
        <v>42915.041666666664</v>
      </c>
      <c r="F185" s="9">
        <v>12700.03</v>
      </c>
      <c r="G185" s="9">
        <v>12712.18</v>
      </c>
      <c r="H185" s="9">
        <v>12695.28</v>
      </c>
      <c r="I185" s="9">
        <v>12705.88</v>
      </c>
    </row>
    <row r="186" spans="3:30" hidden="1" x14ac:dyDescent="0.25">
      <c r="E186" s="12">
        <v>42915.083333333336</v>
      </c>
      <c r="F186" s="10">
        <v>12707.18</v>
      </c>
      <c r="G186" s="10">
        <v>12708.48</v>
      </c>
      <c r="H186" s="10">
        <v>12702.78</v>
      </c>
      <c r="I186" s="10">
        <v>12706.67</v>
      </c>
    </row>
    <row r="187" spans="3:30" hidden="1" x14ac:dyDescent="0.25">
      <c r="E187" s="11">
        <v>42915.125</v>
      </c>
      <c r="F187" s="9">
        <v>12707.97</v>
      </c>
      <c r="G187" s="9">
        <v>12707.97</v>
      </c>
      <c r="H187" s="9">
        <v>12702.77</v>
      </c>
      <c r="I187" s="9">
        <v>12703.67</v>
      </c>
    </row>
    <row r="188" spans="3:30" hidden="1" x14ac:dyDescent="0.25">
      <c r="E188" s="12">
        <v>42915.166666666664</v>
      </c>
      <c r="F188" s="10">
        <v>12703.67</v>
      </c>
      <c r="G188" s="10">
        <v>12703.67</v>
      </c>
      <c r="H188" s="10">
        <v>12696.75</v>
      </c>
      <c r="I188" s="10">
        <v>12703.24</v>
      </c>
    </row>
    <row r="189" spans="3:30" hidden="1" x14ac:dyDescent="0.25">
      <c r="E189" s="11">
        <v>42915.208333333336</v>
      </c>
      <c r="F189" s="9">
        <v>12701.94</v>
      </c>
      <c r="G189" s="9">
        <v>12705.84</v>
      </c>
      <c r="H189" s="9">
        <v>12700.64</v>
      </c>
      <c r="I189" s="9">
        <v>12704.54</v>
      </c>
    </row>
    <row r="190" spans="3:30" hidden="1" x14ac:dyDescent="0.25">
      <c r="E190" s="12">
        <v>42915.25</v>
      </c>
      <c r="F190" s="10">
        <v>12705.84</v>
      </c>
      <c r="G190" s="10">
        <v>12707.64</v>
      </c>
      <c r="H190" s="10">
        <v>12704.54</v>
      </c>
      <c r="I190" s="10">
        <v>12705.34</v>
      </c>
    </row>
    <row r="191" spans="3:30" hidden="1" x14ac:dyDescent="0.25">
      <c r="E191" s="11">
        <v>42915.291666666664</v>
      </c>
      <c r="F191" s="9">
        <v>12705.33</v>
      </c>
      <c r="G191" s="9">
        <v>12709.55</v>
      </c>
      <c r="H191" s="9">
        <v>12703.83</v>
      </c>
      <c r="I191" s="9">
        <v>12708.25</v>
      </c>
    </row>
    <row r="192" spans="3:30" x14ac:dyDescent="0.25">
      <c r="C192">
        <v>1</v>
      </c>
      <c r="E192" s="12">
        <v>42915.333333333336</v>
      </c>
      <c r="F192" s="10">
        <v>12709.55</v>
      </c>
      <c r="G192" s="10">
        <v>12716.81</v>
      </c>
      <c r="H192" s="10">
        <v>12702.17</v>
      </c>
      <c r="I192" s="10">
        <v>12709.59</v>
      </c>
      <c r="K192" s="13">
        <f t="shared" ref="K192:K206" si="87">I192-F192</f>
        <v>4.0000000000873115E-2</v>
      </c>
      <c r="L192" s="13">
        <f t="shared" ref="L192:L206" si="88">L191+K192</f>
        <v>4.0000000000873115E-2</v>
      </c>
      <c r="M192" s="13">
        <f t="shared" ref="M192:M206" si="89">G192-H192</f>
        <v>14.639999999999418</v>
      </c>
      <c r="N192" s="13">
        <f t="shared" ref="N192" si="90">I206-F192</f>
        <v>-309.76999999999862</v>
      </c>
      <c r="O192" s="18">
        <f>IF(K192*N192&gt;0,1,0)</f>
        <v>0</v>
      </c>
      <c r="S192" s="13">
        <f>MAX(G192:G206)</f>
        <v>12732.58</v>
      </c>
      <c r="X192">
        <f t="shared" ref="X192:X206" si="91">ABS(K192)</f>
        <v>4.0000000000873115E-2</v>
      </c>
      <c r="Y192">
        <f t="shared" ref="Y192:Y206" si="92">ABS(N192)</f>
        <v>309.76999999999862</v>
      </c>
      <c r="Z192">
        <f t="shared" ref="Z192:Z206" si="93">IF(S192&lt;1000,ABS(S192),0)</f>
        <v>0</v>
      </c>
      <c r="AA192" s="22">
        <f t="shared" ref="AA192:AA206" si="94">ABS(P192)</f>
        <v>0</v>
      </c>
      <c r="AB192" s="22">
        <f t="shared" ref="AB192:AB206" si="95">ABS(Q192)</f>
        <v>0</v>
      </c>
      <c r="AC192" s="22">
        <f t="shared" ref="AC192:AC206" si="96">IF(O192=1,ABS(P193),0)</f>
        <v>0</v>
      </c>
      <c r="AD192" s="22">
        <f t="shared" ref="AD192:AD206" si="97">IF(O192=0,ABS(Q193),0)</f>
        <v>2.2786033666491257</v>
      </c>
    </row>
    <row r="193" spans="5:30" x14ac:dyDescent="0.25">
      <c r="E193" s="11">
        <v>42915.375</v>
      </c>
      <c r="F193" s="9">
        <v>12732.58</v>
      </c>
      <c r="G193" s="9">
        <v>12732.58</v>
      </c>
      <c r="H193" s="9">
        <v>12697.8</v>
      </c>
      <c r="I193" s="9">
        <v>12702.3</v>
      </c>
      <c r="K193" s="13">
        <f t="shared" si="87"/>
        <v>-30.280000000000655</v>
      </c>
      <c r="L193" s="13">
        <f t="shared" si="88"/>
        <v>-30.239999999999782</v>
      </c>
      <c r="M193" s="13">
        <f t="shared" si="89"/>
        <v>34.780000000000655</v>
      </c>
      <c r="N193" s="13"/>
      <c r="P193">
        <f>_xlfn.IFS(K192&lt;0,MIN(L192:L206),K192&gt;0,MAX(L192:L206))/S171</f>
        <v>2.6301946344603586E-4</v>
      </c>
      <c r="Q193">
        <f>_xlfn.IFS(K192&lt;0,MAX(L192:L206),K192&gt;0,MIN(L192:L206))/S171</f>
        <v>-2.2786033666491257</v>
      </c>
      <c r="S193" s="13">
        <f>MIN(H192:H206)</f>
        <v>12349.51</v>
      </c>
      <c r="X193">
        <f t="shared" si="91"/>
        <v>30.280000000000655</v>
      </c>
      <c r="Y193">
        <f t="shared" si="92"/>
        <v>0</v>
      </c>
      <c r="Z193">
        <f t="shared" si="93"/>
        <v>0</v>
      </c>
      <c r="AA193" s="22">
        <f t="shared" si="94"/>
        <v>2.6301946344603586E-4</v>
      </c>
      <c r="AB193" s="22">
        <f t="shared" si="95"/>
        <v>2.2786033666491257</v>
      </c>
      <c r="AC193" s="22">
        <f t="shared" si="96"/>
        <v>0</v>
      </c>
      <c r="AD193" s="22">
        <f t="shared" si="97"/>
        <v>0</v>
      </c>
    </row>
    <row r="194" spans="5:30" x14ac:dyDescent="0.25">
      <c r="E194" s="12">
        <v>42915.416666666664</v>
      </c>
      <c r="F194" s="10">
        <v>12699.3</v>
      </c>
      <c r="G194" s="10">
        <v>12730.18</v>
      </c>
      <c r="H194" s="10">
        <v>12661.32</v>
      </c>
      <c r="I194" s="10">
        <v>12667.32</v>
      </c>
      <c r="K194" s="13">
        <f t="shared" si="87"/>
        <v>-31.979999999999563</v>
      </c>
      <c r="L194" s="13">
        <f t="shared" si="88"/>
        <v>-62.219999999999345</v>
      </c>
      <c r="M194" s="13">
        <f t="shared" si="89"/>
        <v>68.860000000000582</v>
      </c>
      <c r="N194" s="13"/>
      <c r="S194" s="13">
        <f>S192-S193</f>
        <v>383.06999999999971</v>
      </c>
      <c r="X194">
        <f t="shared" si="91"/>
        <v>31.979999999999563</v>
      </c>
      <c r="Y194">
        <f t="shared" si="92"/>
        <v>0</v>
      </c>
      <c r="Z194">
        <f t="shared" si="93"/>
        <v>383.06999999999971</v>
      </c>
      <c r="AA194" s="22">
        <f t="shared" si="94"/>
        <v>0</v>
      </c>
      <c r="AB194" s="22">
        <f t="shared" si="95"/>
        <v>0</v>
      </c>
      <c r="AC194" s="22">
        <f t="shared" si="96"/>
        <v>0</v>
      </c>
      <c r="AD194" s="22">
        <f t="shared" si="97"/>
        <v>0</v>
      </c>
    </row>
    <row r="195" spans="5:30" x14ac:dyDescent="0.25">
      <c r="E195" s="11">
        <v>42915.458333333336</v>
      </c>
      <c r="F195" s="9">
        <v>12668.07</v>
      </c>
      <c r="G195" s="9">
        <v>12673.07</v>
      </c>
      <c r="H195" s="9">
        <v>12641.2</v>
      </c>
      <c r="I195" s="9">
        <v>12651.8</v>
      </c>
      <c r="K195" s="13">
        <f t="shared" si="87"/>
        <v>-16.270000000000437</v>
      </c>
      <c r="L195" s="13">
        <f t="shared" si="88"/>
        <v>-78.489999999999782</v>
      </c>
      <c r="M195" s="13">
        <f t="shared" si="89"/>
        <v>31.869999999998981</v>
      </c>
      <c r="N195" s="13"/>
      <c r="X195">
        <f t="shared" si="91"/>
        <v>16.270000000000437</v>
      </c>
      <c r="Y195">
        <f t="shared" si="92"/>
        <v>0</v>
      </c>
      <c r="Z195">
        <f t="shared" si="93"/>
        <v>0</v>
      </c>
      <c r="AA195" s="22">
        <f t="shared" si="94"/>
        <v>0</v>
      </c>
      <c r="AB195" s="22">
        <f t="shared" si="95"/>
        <v>0</v>
      </c>
      <c r="AC195" s="22">
        <f t="shared" si="96"/>
        <v>0</v>
      </c>
      <c r="AD195" s="22">
        <f t="shared" si="97"/>
        <v>0</v>
      </c>
    </row>
    <row r="196" spans="5:30" x14ac:dyDescent="0.25">
      <c r="E196" s="12">
        <v>42915.5</v>
      </c>
      <c r="F196" s="10">
        <v>12650.8</v>
      </c>
      <c r="G196" s="10">
        <v>12658.02</v>
      </c>
      <c r="H196" s="10">
        <v>12618.19</v>
      </c>
      <c r="I196" s="10">
        <v>12626.01</v>
      </c>
      <c r="K196" s="13">
        <f t="shared" si="87"/>
        <v>-24.789999999999054</v>
      </c>
      <c r="L196" s="13">
        <f t="shared" si="88"/>
        <v>-103.27999999999884</v>
      </c>
      <c r="M196" s="13">
        <f t="shared" si="89"/>
        <v>39.829999999999927</v>
      </c>
      <c r="N196" s="13"/>
      <c r="X196">
        <f t="shared" si="91"/>
        <v>24.789999999999054</v>
      </c>
      <c r="Y196">
        <f t="shared" si="92"/>
        <v>0</v>
      </c>
      <c r="Z196">
        <f t="shared" si="93"/>
        <v>0</v>
      </c>
      <c r="AA196" s="22">
        <f t="shared" si="94"/>
        <v>0</v>
      </c>
      <c r="AB196" s="22">
        <f t="shared" si="95"/>
        <v>0</v>
      </c>
      <c r="AC196" s="22">
        <f t="shared" si="96"/>
        <v>0</v>
      </c>
      <c r="AD196" s="22">
        <f t="shared" si="97"/>
        <v>0</v>
      </c>
    </row>
    <row r="197" spans="5:30" x14ac:dyDescent="0.25">
      <c r="E197" s="11">
        <v>42915.541666666664</v>
      </c>
      <c r="F197" s="9">
        <v>12625.51</v>
      </c>
      <c r="G197" s="9">
        <v>12626.52</v>
      </c>
      <c r="H197" s="9">
        <v>12588.4</v>
      </c>
      <c r="I197" s="9">
        <v>12609.37</v>
      </c>
      <c r="K197" s="13">
        <f t="shared" si="87"/>
        <v>-16.139999999999418</v>
      </c>
      <c r="L197" s="13">
        <f t="shared" si="88"/>
        <v>-119.41999999999825</v>
      </c>
      <c r="M197" s="13">
        <f t="shared" si="89"/>
        <v>38.1200000000008</v>
      </c>
      <c r="N197" s="13"/>
      <c r="X197">
        <f t="shared" si="91"/>
        <v>16.139999999999418</v>
      </c>
      <c r="Y197">
        <f t="shared" si="92"/>
        <v>0</v>
      </c>
      <c r="Z197">
        <f t="shared" si="93"/>
        <v>0</v>
      </c>
      <c r="AA197" s="22">
        <f t="shared" si="94"/>
        <v>0</v>
      </c>
      <c r="AB197" s="22">
        <f t="shared" si="95"/>
        <v>0</v>
      </c>
      <c r="AC197" s="22">
        <f t="shared" si="96"/>
        <v>0</v>
      </c>
      <c r="AD197" s="22">
        <f t="shared" si="97"/>
        <v>0</v>
      </c>
    </row>
    <row r="198" spans="5:30" x14ac:dyDescent="0.25">
      <c r="E198" s="12">
        <v>42915.583333333336</v>
      </c>
      <c r="F198" s="10">
        <v>12609.62</v>
      </c>
      <c r="G198" s="10">
        <v>12637.32</v>
      </c>
      <c r="H198" s="10">
        <v>12602.48</v>
      </c>
      <c r="I198" s="10">
        <v>12621.56</v>
      </c>
      <c r="K198" s="13">
        <f t="shared" si="87"/>
        <v>11.93999999999869</v>
      </c>
      <c r="L198" s="13">
        <f t="shared" si="88"/>
        <v>-107.47999999999956</v>
      </c>
      <c r="M198" s="13">
        <f t="shared" si="89"/>
        <v>34.840000000000146</v>
      </c>
      <c r="N198" s="13"/>
      <c r="X198">
        <f t="shared" si="91"/>
        <v>11.93999999999869</v>
      </c>
      <c r="Y198">
        <f t="shared" si="92"/>
        <v>0</v>
      </c>
      <c r="Z198">
        <f t="shared" si="93"/>
        <v>0</v>
      </c>
      <c r="AA198" s="22">
        <f t="shared" si="94"/>
        <v>0</v>
      </c>
      <c r="AB198" s="22">
        <f t="shared" si="95"/>
        <v>0</v>
      </c>
      <c r="AC198" s="22">
        <f t="shared" si="96"/>
        <v>0</v>
      </c>
      <c r="AD198" s="22">
        <f t="shared" si="97"/>
        <v>0</v>
      </c>
    </row>
    <row r="199" spans="5:30" x14ac:dyDescent="0.25">
      <c r="E199" s="11">
        <v>42915.625</v>
      </c>
      <c r="F199" s="9">
        <v>12621.57</v>
      </c>
      <c r="G199" s="9">
        <v>12621.57</v>
      </c>
      <c r="H199" s="9">
        <v>12559.92</v>
      </c>
      <c r="I199" s="9">
        <v>12569.31</v>
      </c>
      <c r="K199" s="13">
        <f t="shared" si="87"/>
        <v>-52.260000000000218</v>
      </c>
      <c r="L199" s="13">
        <f t="shared" si="88"/>
        <v>-159.73999999999978</v>
      </c>
      <c r="M199" s="13">
        <f t="shared" si="89"/>
        <v>61.649999999999636</v>
      </c>
      <c r="N199" s="13"/>
      <c r="X199">
        <f t="shared" si="91"/>
        <v>52.260000000000218</v>
      </c>
      <c r="Y199">
        <f t="shared" si="92"/>
        <v>0</v>
      </c>
      <c r="Z199">
        <f t="shared" si="93"/>
        <v>0</v>
      </c>
      <c r="AA199" s="22">
        <f t="shared" si="94"/>
        <v>0</v>
      </c>
      <c r="AB199" s="22">
        <f t="shared" si="95"/>
        <v>0</v>
      </c>
      <c r="AC199" s="22">
        <f t="shared" si="96"/>
        <v>0</v>
      </c>
      <c r="AD199" s="22">
        <f t="shared" si="97"/>
        <v>0</v>
      </c>
    </row>
    <row r="200" spans="5:30" x14ac:dyDescent="0.25">
      <c r="E200" s="12">
        <v>42915.666666666664</v>
      </c>
      <c r="F200" s="10">
        <v>12569.82</v>
      </c>
      <c r="G200" s="10">
        <v>12571.64</v>
      </c>
      <c r="H200" s="10">
        <v>12434.74</v>
      </c>
      <c r="I200" s="10">
        <v>12471.31</v>
      </c>
      <c r="K200" s="13">
        <f t="shared" si="87"/>
        <v>-98.510000000000218</v>
      </c>
      <c r="L200" s="13">
        <f t="shared" si="88"/>
        <v>-258.25</v>
      </c>
      <c r="M200" s="13">
        <f t="shared" si="89"/>
        <v>136.89999999999964</v>
      </c>
      <c r="N200" s="13"/>
      <c r="X200">
        <f t="shared" si="91"/>
        <v>98.510000000000218</v>
      </c>
      <c r="Y200">
        <f t="shared" si="92"/>
        <v>0</v>
      </c>
      <c r="Z200">
        <f t="shared" si="93"/>
        <v>0</v>
      </c>
      <c r="AA200" s="22">
        <f t="shared" si="94"/>
        <v>0</v>
      </c>
      <c r="AB200" s="22">
        <f t="shared" si="95"/>
        <v>0</v>
      </c>
      <c r="AC200" s="22">
        <f t="shared" si="96"/>
        <v>0</v>
      </c>
      <c r="AD200" s="22">
        <f t="shared" si="97"/>
        <v>0</v>
      </c>
    </row>
    <row r="201" spans="5:30" x14ac:dyDescent="0.25">
      <c r="E201" s="11">
        <v>42915.708333333336</v>
      </c>
      <c r="F201" s="9">
        <v>12472.81</v>
      </c>
      <c r="G201" s="9">
        <v>12489.71</v>
      </c>
      <c r="H201" s="9">
        <v>12407.71</v>
      </c>
      <c r="I201" s="9">
        <v>12464.93</v>
      </c>
      <c r="K201" s="13">
        <f t="shared" si="87"/>
        <v>-7.8799999999991996</v>
      </c>
      <c r="L201" s="13">
        <f t="shared" si="88"/>
        <v>-266.1299999999992</v>
      </c>
      <c r="M201" s="13">
        <f t="shared" si="89"/>
        <v>82</v>
      </c>
      <c r="N201" s="13"/>
      <c r="X201">
        <f t="shared" si="91"/>
        <v>7.8799999999991996</v>
      </c>
      <c r="Y201">
        <f t="shared" si="92"/>
        <v>0</v>
      </c>
      <c r="Z201">
        <f t="shared" si="93"/>
        <v>0</v>
      </c>
      <c r="AA201" s="22">
        <f t="shared" si="94"/>
        <v>0</v>
      </c>
      <c r="AB201" s="22">
        <f t="shared" si="95"/>
        <v>0</v>
      </c>
      <c r="AC201" s="22">
        <f t="shared" si="96"/>
        <v>0</v>
      </c>
      <c r="AD201" s="22">
        <f t="shared" si="97"/>
        <v>0</v>
      </c>
    </row>
    <row r="202" spans="5:30" x14ac:dyDescent="0.25">
      <c r="E202" s="12">
        <v>42915.75</v>
      </c>
      <c r="F202" s="10">
        <v>12464.43</v>
      </c>
      <c r="G202" s="10">
        <v>12465.79</v>
      </c>
      <c r="H202" s="10">
        <v>12388.24</v>
      </c>
      <c r="I202" s="10">
        <v>12425.29</v>
      </c>
      <c r="K202" s="13">
        <f t="shared" si="87"/>
        <v>-39.139999999999418</v>
      </c>
      <c r="L202" s="13">
        <f t="shared" si="88"/>
        <v>-305.26999999999862</v>
      </c>
      <c r="M202" s="13">
        <f t="shared" si="89"/>
        <v>77.550000000001091</v>
      </c>
      <c r="N202" s="13"/>
      <c r="X202">
        <f t="shared" si="91"/>
        <v>39.139999999999418</v>
      </c>
      <c r="Y202">
        <f t="shared" si="92"/>
        <v>0</v>
      </c>
      <c r="Z202">
        <f t="shared" si="93"/>
        <v>0</v>
      </c>
      <c r="AA202" s="22">
        <f t="shared" si="94"/>
        <v>0</v>
      </c>
      <c r="AB202" s="22">
        <f t="shared" si="95"/>
        <v>0</v>
      </c>
      <c r="AC202" s="22">
        <f t="shared" si="96"/>
        <v>0</v>
      </c>
      <c r="AD202" s="22">
        <f t="shared" si="97"/>
        <v>0</v>
      </c>
    </row>
    <row r="203" spans="5:30" x14ac:dyDescent="0.25">
      <c r="E203" s="11">
        <v>42915.791666666664</v>
      </c>
      <c r="F203" s="9">
        <v>12425.54</v>
      </c>
      <c r="G203" s="9">
        <v>12438.08</v>
      </c>
      <c r="H203" s="9">
        <v>12392.53</v>
      </c>
      <c r="I203" s="9">
        <v>12395.54</v>
      </c>
      <c r="K203" s="13">
        <f t="shared" si="87"/>
        <v>-30</v>
      </c>
      <c r="L203" s="13">
        <f t="shared" si="88"/>
        <v>-335.26999999999862</v>
      </c>
      <c r="M203" s="13">
        <f t="shared" si="89"/>
        <v>45.549999999999272</v>
      </c>
      <c r="N203" s="13"/>
      <c r="X203">
        <f t="shared" si="91"/>
        <v>30</v>
      </c>
      <c r="Y203">
        <f t="shared" si="92"/>
        <v>0</v>
      </c>
      <c r="Z203">
        <f t="shared" si="93"/>
        <v>0</v>
      </c>
      <c r="AA203" s="22">
        <f t="shared" si="94"/>
        <v>0</v>
      </c>
      <c r="AB203" s="22">
        <f t="shared" si="95"/>
        <v>0</v>
      </c>
      <c r="AC203" s="22">
        <f t="shared" si="96"/>
        <v>0</v>
      </c>
      <c r="AD203" s="22">
        <f t="shared" si="97"/>
        <v>0</v>
      </c>
    </row>
    <row r="204" spans="5:30" x14ac:dyDescent="0.25">
      <c r="E204" s="12">
        <v>42915.833333333336</v>
      </c>
      <c r="F204" s="10">
        <v>12396.04</v>
      </c>
      <c r="G204" s="10">
        <v>12401.29</v>
      </c>
      <c r="H204" s="10">
        <v>12349.51</v>
      </c>
      <c r="I204" s="10">
        <v>12384.78</v>
      </c>
      <c r="K204" s="13">
        <f t="shared" si="87"/>
        <v>-11.260000000000218</v>
      </c>
      <c r="L204" s="13">
        <f t="shared" si="88"/>
        <v>-346.52999999999884</v>
      </c>
      <c r="M204" s="13">
        <f t="shared" si="89"/>
        <v>51.780000000000655</v>
      </c>
      <c r="N204" s="13"/>
      <c r="X204">
        <f t="shared" si="91"/>
        <v>11.260000000000218</v>
      </c>
      <c r="Y204">
        <f t="shared" si="92"/>
        <v>0</v>
      </c>
      <c r="Z204">
        <f t="shared" si="93"/>
        <v>0</v>
      </c>
      <c r="AA204" s="22">
        <f t="shared" si="94"/>
        <v>0</v>
      </c>
      <c r="AB204" s="22">
        <f t="shared" si="95"/>
        <v>0</v>
      </c>
      <c r="AC204" s="22">
        <f t="shared" si="96"/>
        <v>0</v>
      </c>
      <c r="AD204" s="22">
        <f t="shared" si="97"/>
        <v>0</v>
      </c>
    </row>
    <row r="205" spans="5:30" x14ac:dyDescent="0.25">
      <c r="E205" s="11">
        <v>42915.875</v>
      </c>
      <c r="F205" s="9">
        <v>12385.03</v>
      </c>
      <c r="G205" s="9">
        <v>12407.29</v>
      </c>
      <c r="H205" s="9">
        <v>12378.27</v>
      </c>
      <c r="I205" s="9">
        <v>12389.53</v>
      </c>
      <c r="K205" s="13">
        <f t="shared" si="87"/>
        <v>4.5</v>
      </c>
      <c r="L205" s="13">
        <f t="shared" si="88"/>
        <v>-342.02999999999884</v>
      </c>
      <c r="M205" s="13">
        <f t="shared" si="89"/>
        <v>29.020000000000437</v>
      </c>
      <c r="N205" s="13"/>
      <c r="X205">
        <f t="shared" si="91"/>
        <v>4.5</v>
      </c>
      <c r="Y205">
        <f t="shared" si="92"/>
        <v>0</v>
      </c>
      <c r="Z205">
        <f t="shared" si="93"/>
        <v>0</v>
      </c>
      <c r="AA205" s="22">
        <f t="shared" si="94"/>
        <v>0</v>
      </c>
      <c r="AB205" s="22">
        <f t="shared" si="95"/>
        <v>0</v>
      </c>
      <c r="AC205" s="22">
        <f t="shared" si="96"/>
        <v>0</v>
      </c>
      <c r="AD205" s="22">
        <f t="shared" si="97"/>
        <v>0</v>
      </c>
    </row>
    <row r="206" spans="5:30" x14ac:dyDescent="0.25">
      <c r="E206" s="12">
        <v>42915.916666666664</v>
      </c>
      <c r="F206" s="10">
        <v>12389.78</v>
      </c>
      <c r="G206" s="10">
        <v>12411.29</v>
      </c>
      <c r="H206" s="10">
        <v>12385.78</v>
      </c>
      <c r="I206" s="10">
        <v>12399.78</v>
      </c>
      <c r="K206" s="13">
        <f t="shared" si="87"/>
        <v>10</v>
      </c>
      <c r="L206" s="13">
        <f t="shared" si="88"/>
        <v>-332.02999999999884</v>
      </c>
      <c r="M206" s="13">
        <f t="shared" si="89"/>
        <v>25.510000000000218</v>
      </c>
      <c r="N206" s="13"/>
      <c r="X206">
        <f t="shared" si="91"/>
        <v>10</v>
      </c>
      <c r="Y206">
        <f t="shared" si="92"/>
        <v>0</v>
      </c>
      <c r="Z206">
        <f t="shared" si="93"/>
        <v>0</v>
      </c>
      <c r="AA206" s="22">
        <f t="shared" si="94"/>
        <v>0</v>
      </c>
      <c r="AB206" s="22">
        <f t="shared" si="95"/>
        <v>0</v>
      </c>
      <c r="AC206" s="22">
        <f t="shared" si="96"/>
        <v>0</v>
      </c>
      <c r="AD206" s="22">
        <f t="shared" si="97"/>
        <v>0</v>
      </c>
    </row>
    <row r="207" spans="5:30" hidden="1" x14ac:dyDescent="0.25">
      <c r="E207" s="11">
        <v>42915.958333333336</v>
      </c>
      <c r="F207" s="9">
        <v>12398.5</v>
      </c>
      <c r="G207" s="9">
        <v>12418.14</v>
      </c>
      <c r="H207" s="9">
        <v>12398.5</v>
      </c>
      <c r="I207" s="9">
        <v>12411.07</v>
      </c>
    </row>
    <row r="208" spans="5:30" hidden="1" x14ac:dyDescent="0.25">
      <c r="E208" s="12">
        <v>42916.041666666664</v>
      </c>
      <c r="F208" s="10">
        <v>12409.78</v>
      </c>
      <c r="G208" s="10">
        <v>12416.2</v>
      </c>
      <c r="H208" s="10">
        <v>12392.6</v>
      </c>
      <c r="I208" s="10">
        <v>12395.17</v>
      </c>
    </row>
    <row r="209" spans="3:30" hidden="1" x14ac:dyDescent="0.25">
      <c r="E209" s="11">
        <v>42916.083333333336</v>
      </c>
      <c r="F209" s="9">
        <v>12396.45</v>
      </c>
      <c r="G209" s="9">
        <v>12406.49</v>
      </c>
      <c r="H209" s="9">
        <v>12393.23</v>
      </c>
      <c r="I209" s="9">
        <v>12402.14</v>
      </c>
    </row>
    <row r="210" spans="3:30" hidden="1" x14ac:dyDescent="0.25">
      <c r="E210" s="12">
        <v>42916.125</v>
      </c>
      <c r="F210" s="10">
        <v>12403.43</v>
      </c>
      <c r="G210" s="10">
        <v>12410.49</v>
      </c>
      <c r="H210" s="10">
        <v>12394.01</v>
      </c>
      <c r="I210" s="10">
        <v>12399.14</v>
      </c>
    </row>
    <row r="211" spans="3:30" hidden="1" x14ac:dyDescent="0.25">
      <c r="E211" s="11">
        <v>42916.166666666664</v>
      </c>
      <c r="F211" s="9">
        <v>12398.89</v>
      </c>
      <c r="G211" s="9">
        <v>12405.08</v>
      </c>
      <c r="H211" s="9">
        <v>12380.84</v>
      </c>
      <c r="I211" s="9">
        <v>12405.08</v>
      </c>
    </row>
    <row r="212" spans="3:30" hidden="1" x14ac:dyDescent="0.25">
      <c r="E212" s="12">
        <v>42916.208333333336</v>
      </c>
      <c r="F212" s="10">
        <v>12403.8</v>
      </c>
      <c r="G212" s="10">
        <v>12403.8</v>
      </c>
      <c r="H212" s="10">
        <v>12382.12</v>
      </c>
      <c r="I212" s="10">
        <v>12385.96</v>
      </c>
    </row>
    <row r="213" spans="3:30" hidden="1" x14ac:dyDescent="0.25">
      <c r="E213" s="11">
        <v>42916.25</v>
      </c>
      <c r="F213" s="9">
        <v>12387.25</v>
      </c>
      <c r="G213" s="9">
        <v>12391.81</v>
      </c>
      <c r="H213" s="9">
        <v>12386.68</v>
      </c>
      <c r="I213" s="9">
        <v>12386.68</v>
      </c>
    </row>
    <row r="214" spans="3:30" hidden="1" x14ac:dyDescent="0.25">
      <c r="E214" s="12">
        <v>42916.291666666664</v>
      </c>
      <c r="F214" s="10">
        <v>12387.96</v>
      </c>
      <c r="G214" s="10">
        <v>12399.18</v>
      </c>
      <c r="H214" s="10">
        <v>12386.68</v>
      </c>
      <c r="I214" s="10">
        <v>12397.67</v>
      </c>
    </row>
    <row r="215" spans="3:30" x14ac:dyDescent="0.25">
      <c r="C215">
        <v>1</v>
      </c>
      <c r="E215" s="11">
        <v>42916.333333333336</v>
      </c>
      <c r="F215" s="9">
        <v>12396.39</v>
      </c>
      <c r="G215" s="9">
        <v>12417.88</v>
      </c>
      <c r="H215" s="9">
        <v>12389.78</v>
      </c>
      <c r="I215" s="9">
        <v>12396.74</v>
      </c>
      <c r="K215" s="13">
        <f t="shared" ref="K215:K229" si="98">I215-F215</f>
        <v>0.3500000000003638</v>
      </c>
      <c r="L215" s="13">
        <v>0</v>
      </c>
      <c r="M215" s="13">
        <f t="shared" ref="M215:M229" si="99">G215-H215</f>
        <v>28.099999999998545</v>
      </c>
      <c r="N215" s="13">
        <f t="shared" ref="N215" si="100">I229-F215</f>
        <v>-21.1299999999992</v>
      </c>
      <c r="O215" s="18">
        <f>IF(K215*N215&gt;0,1,0)</f>
        <v>0</v>
      </c>
      <c r="S215" s="13">
        <f>MAX(G215:G229)</f>
        <v>12459.7</v>
      </c>
      <c r="X215">
        <f t="shared" ref="X215:X229" si="101">ABS(K215)</f>
        <v>0.3500000000003638</v>
      </c>
      <c r="Y215">
        <f t="shared" ref="Y215:Y229" si="102">ABS(N215)</f>
        <v>21.1299999999992</v>
      </c>
      <c r="Z215">
        <f t="shared" ref="Z215:Z229" si="103">IF(S215&lt;1000,ABS(S215),0)</f>
        <v>0</v>
      </c>
      <c r="AA215" s="22">
        <f t="shared" ref="AA215:AA229" si="104">ABS(P215)</f>
        <v>0</v>
      </c>
      <c r="AB215" s="22">
        <f t="shared" ref="AB215:AB229" si="105">ABS(Q215)</f>
        <v>0</v>
      </c>
      <c r="AC215" s="22">
        <f t="shared" ref="AC215:AC229" si="106">IF(O215=1,ABS(P216),0)</f>
        <v>0</v>
      </c>
      <c r="AD215" s="22">
        <f t="shared" ref="AD215:AD229" si="107">IF(O215=0,ABS(Q216),0)</f>
        <v>0.10577701203435051</v>
      </c>
    </row>
    <row r="216" spans="3:30" x14ac:dyDescent="0.25">
      <c r="E216" s="12">
        <v>42916.375</v>
      </c>
      <c r="F216" s="10">
        <v>12396.74</v>
      </c>
      <c r="G216" s="10">
        <v>12444.55</v>
      </c>
      <c r="H216" s="10">
        <v>12396.74</v>
      </c>
      <c r="I216" s="10">
        <v>12421.72</v>
      </c>
      <c r="K216" s="13">
        <f t="shared" si="98"/>
        <v>24.979999999999563</v>
      </c>
      <c r="L216" s="13">
        <f t="shared" ref="L216:L229" si="108">L215+K216</f>
        <v>24.979999999999563</v>
      </c>
      <c r="M216" s="13">
        <f t="shared" si="99"/>
        <v>47.809999999999491</v>
      </c>
      <c r="N216" s="13"/>
      <c r="P216">
        <f>_xlfn.IFS(K215&lt;0,MIN(L215:L229),K215&gt;0,MAX(L215:L229))/S194</f>
        <v>0.14122745190174224</v>
      </c>
      <c r="Q216">
        <f>_xlfn.IFS(K215&lt;0,MAX(L215:L229),K215&gt;0,MIN(L215:L229))/S194</f>
        <v>-0.10577701203435051</v>
      </c>
      <c r="S216" s="13">
        <f>MIN(H215:H229)</f>
        <v>12310.08</v>
      </c>
      <c r="X216">
        <f t="shared" si="101"/>
        <v>24.979999999999563</v>
      </c>
      <c r="Y216">
        <f t="shared" si="102"/>
        <v>0</v>
      </c>
      <c r="Z216">
        <f t="shared" si="103"/>
        <v>0</v>
      </c>
      <c r="AA216" s="22">
        <f t="shared" si="104"/>
        <v>0.14122745190174224</v>
      </c>
      <c r="AB216" s="22">
        <f t="shared" si="105"/>
        <v>0.10577701203435051</v>
      </c>
      <c r="AC216" s="22">
        <f t="shared" si="106"/>
        <v>0</v>
      </c>
      <c r="AD216" s="22">
        <f t="shared" si="107"/>
        <v>0</v>
      </c>
    </row>
    <row r="217" spans="3:30" x14ac:dyDescent="0.25">
      <c r="E217" s="11">
        <v>42916.416666666664</v>
      </c>
      <c r="F217" s="9">
        <v>12421.23</v>
      </c>
      <c r="G217" s="9">
        <v>12431.48</v>
      </c>
      <c r="H217" s="9">
        <v>12363.11</v>
      </c>
      <c r="I217" s="9">
        <v>12413.29</v>
      </c>
      <c r="K217" s="13">
        <f t="shared" si="98"/>
        <v>-7.9399999999986903</v>
      </c>
      <c r="L217" s="13">
        <f t="shared" si="108"/>
        <v>17.040000000000873</v>
      </c>
      <c r="M217" s="13">
        <f t="shared" si="99"/>
        <v>68.369999999998981</v>
      </c>
      <c r="N217" s="13"/>
      <c r="S217" s="13">
        <f>S215-S216</f>
        <v>149.6200000000008</v>
      </c>
      <c r="X217">
        <f t="shared" si="101"/>
        <v>7.9399999999986903</v>
      </c>
      <c r="Y217">
        <f t="shared" si="102"/>
        <v>0</v>
      </c>
      <c r="Z217">
        <f t="shared" si="103"/>
        <v>149.6200000000008</v>
      </c>
      <c r="AA217" s="22">
        <f t="shared" si="104"/>
        <v>0</v>
      </c>
      <c r="AB217" s="22">
        <f t="shared" si="105"/>
        <v>0</v>
      </c>
      <c r="AC217" s="22">
        <f t="shared" si="106"/>
        <v>0</v>
      </c>
      <c r="AD217" s="22">
        <f t="shared" si="107"/>
        <v>0</v>
      </c>
    </row>
    <row r="218" spans="3:30" x14ac:dyDescent="0.25">
      <c r="E218" s="12">
        <v>42916.458333333336</v>
      </c>
      <c r="F218" s="10">
        <v>12413.46</v>
      </c>
      <c r="G218" s="10">
        <v>12440.35</v>
      </c>
      <c r="H218" s="10">
        <v>12402.5</v>
      </c>
      <c r="I218" s="10">
        <v>12437.94</v>
      </c>
      <c r="K218" s="13">
        <f t="shared" si="98"/>
        <v>24.480000000001382</v>
      </c>
      <c r="L218" s="13">
        <f t="shared" si="108"/>
        <v>41.520000000002256</v>
      </c>
      <c r="M218" s="13">
        <f t="shared" si="99"/>
        <v>37.850000000000364</v>
      </c>
      <c r="N218" s="13"/>
      <c r="X218">
        <f t="shared" si="101"/>
        <v>24.480000000001382</v>
      </c>
      <c r="Y218">
        <f t="shared" si="102"/>
        <v>0</v>
      </c>
      <c r="Z218">
        <f t="shared" si="103"/>
        <v>0</v>
      </c>
      <c r="AA218" s="22">
        <f t="shared" si="104"/>
        <v>0</v>
      </c>
      <c r="AB218" s="22">
        <f t="shared" si="105"/>
        <v>0</v>
      </c>
      <c r="AC218" s="22">
        <f t="shared" si="106"/>
        <v>0</v>
      </c>
      <c r="AD218" s="22">
        <f t="shared" si="107"/>
        <v>0</v>
      </c>
    </row>
    <row r="219" spans="3:30" x14ac:dyDescent="0.25">
      <c r="E219" s="11">
        <v>42916.5</v>
      </c>
      <c r="F219" s="9">
        <v>12438.44</v>
      </c>
      <c r="G219" s="9">
        <v>12450.88</v>
      </c>
      <c r="H219" s="9">
        <v>12419.47</v>
      </c>
      <c r="I219" s="9">
        <v>12441.42</v>
      </c>
      <c r="K219" s="13">
        <f t="shared" si="98"/>
        <v>2.9799999999995634</v>
      </c>
      <c r="L219" s="13">
        <f t="shared" si="108"/>
        <v>44.500000000001819</v>
      </c>
      <c r="M219" s="13">
        <f t="shared" si="99"/>
        <v>31.409999999999854</v>
      </c>
      <c r="N219" s="13"/>
      <c r="X219">
        <f t="shared" si="101"/>
        <v>2.9799999999995634</v>
      </c>
      <c r="Y219">
        <f t="shared" si="102"/>
        <v>0</v>
      </c>
      <c r="Z219">
        <f t="shared" si="103"/>
        <v>0</v>
      </c>
      <c r="AA219" s="22">
        <f t="shared" si="104"/>
        <v>0</v>
      </c>
      <c r="AB219" s="22">
        <f t="shared" si="105"/>
        <v>0</v>
      </c>
      <c r="AC219" s="22">
        <f t="shared" si="106"/>
        <v>0</v>
      </c>
      <c r="AD219" s="22">
        <f t="shared" si="107"/>
        <v>0</v>
      </c>
    </row>
    <row r="220" spans="3:30" x14ac:dyDescent="0.25">
      <c r="E220" s="12">
        <v>42916.541666666664</v>
      </c>
      <c r="F220" s="10">
        <v>12441.53</v>
      </c>
      <c r="G220" s="10">
        <v>12459.7</v>
      </c>
      <c r="H220" s="10">
        <v>12438.01</v>
      </c>
      <c r="I220" s="10">
        <v>12451.13</v>
      </c>
      <c r="K220" s="13">
        <f t="shared" si="98"/>
        <v>9.5999999999985448</v>
      </c>
      <c r="L220" s="13">
        <f t="shared" si="108"/>
        <v>54.100000000000364</v>
      </c>
      <c r="M220" s="13">
        <f t="shared" si="99"/>
        <v>21.690000000000509</v>
      </c>
      <c r="N220" s="13"/>
      <c r="X220">
        <f t="shared" si="101"/>
        <v>9.5999999999985448</v>
      </c>
      <c r="Y220">
        <f t="shared" si="102"/>
        <v>0</v>
      </c>
      <c r="Z220">
        <f t="shared" si="103"/>
        <v>0</v>
      </c>
      <c r="AA220" s="22">
        <f t="shared" si="104"/>
        <v>0</v>
      </c>
      <c r="AB220" s="22">
        <f t="shared" si="105"/>
        <v>0</v>
      </c>
      <c r="AC220" s="22">
        <f t="shared" si="106"/>
        <v>0</v>
      </c>
      <c r="AD220" s="22">
        <f t="shared" si="107"/>
        <v>0</v>
      </c>
    </row>
    <row r="221" spans="3:30" x14ac:dyDescent="0.25">
      <c r="E221" s="11">
        <v>42916.583333333336</v>
      </c>
      <c r="F221" s="9">
        <v>12451.38</v>
      </c>
      <c r="G221" s="9">
        <v>12458.9</v>
      </c>
      <c r="H221" s="9">
        <v>12438.66</v>
      </c>
      <c r="I221" s="9">
        <v>12448.88</v>
      </c>
      <c r="K221" s="13">
        <f t="shared" si="98"/>
        <v>-2.5</v>
      </c>
      <c r="L221" s="13">
        <f t="shared" si="108"/>
        <v>51.600000000000364</v>
      </c>
      <c r="M221" s="13">
        <f t="shared" si="99"/>
        <v>20.239999999999782</v>
      </c>
      <c r="N221" s="13"/>
      <c r="X221">
        <f t="shared" si="101"/>
        <v>2.5</v>
      </c>
      <c r="Y221">
        <f t="shared" si="102"/>
        <v>0</v>
      </c>
      <c r="Z221">
        <f t="shared" si="103"/>
        <v>0</v>
      </c>
      <c r="AA221" s="22">
        <f t="shared" si="104"/>
        <v>0</v>
      </c>
      <c r="AB221" s="22">
        <f t="shared" si="105"/>
        <v>0</v>
      </c>
      <c r="AC221" s="22">
        <f t="shared" si="106"/>
        <v>0</v>
      </c>
      <c r="AD221" s="22">
        <f t="shared" si="107"/>
        <v>0</v>
      </c>
    </row>
    <row r="222" spans="3:30" x14ac:dyDescent="0.25">
      <c r="E222" s="12">
        <v>42916.625</v>
      </c>
      <c r="F222" s="10">
        <v>12449.38</v>
      </c>
      <c r="G222" s="10">
        <v>12450.13</v>
      </c>
      <c r="H222" s="10">
        <v>12390.85</v>
      </c>
      <c r="I222" s="10">
        <v>12397.41</v>
      </c>
      <c r="K222" s="13">
        <f t="shared" si="98"/>
        <v>-51.969999999999345</v>
      </c>
      <c r="L222" s="13">
        <f t="shared" si="108"/>
        <v>-0.36999999999898137</v>
      </c>
      <c r="M222" s="13">
        <f t="shared" si="99"/>
        <v>59.279999999998836</v>
      </c>
      <c r="N222" s="13"/>
      <c r="X222">
        <f t="shared" si="101"/>
        <v>51.969999999999345</v>
      </c>
      <c r="Y222">
        <f t="shared" si="102"/>
        <v>0</v>
      </c>
      <c r="Z222">
        <f t="shared" si="103"/>
        <v>0</v>
      </c>
      <c r="AA222" s="22">
        <f t="shared" si="104"/>
        <v>0</v>
      </c>
      <c r="AB222" s="22">
        <f t="shared" si="105"/>
        <v>0</v>
      </c>
      <c r="AC222" s="22">
        <f t="shared" si="106"/>
        <v>0</v>
      </c>
      <c r="AD222" s="22">
        <f t="shared" si="107"/>
        <v>0</v>
      </c>
    </row>
    <row r="223" spans="3:30" x14ac:dyDescent="0.25">
      <c r="E223" s="11">
        <v>42916.666666666664</v>
      </c>
      <c r="F223" s="9">
        <v>12397.66</v>
      </c>
      <c r="G223" s="9">
        <v>12417.3</v>
      </c>
      <c r="H223" s="9">
        <v>12384.61</v>
      </c>
      <c r="I223" s="9">
        <v>12390.24</v>
      </c>
      <c r="K223" s="13">
        <f t="shared" si="98"/>
        <v>-7.4200000000000728</v>
      </c>
      <c r="L223" s="13">
        <f t="shared" si="108"/>
        <v>-7.7899999999990541</v>
      </c>
      <c r="M223" s="13">
        <f t="shared" si="99"/>
        <v>32.68999999999869</v>
      </c>
      <c r="N223" s="13"/>
      <c r="X223">
        <f t="shared" si="101"/>
        <v>7.4200000000000728</v>
      </c>
      <c r="Y223">
        <f t="shared" si="102"/>
        <v>0</v>
      </c>
      <c r="Z223">
        <f t="shared" si="103"/>
        <v>0</v>
      </c>
      <c r="AA223" s="22">
        <f t="shared" si="104"/>
        <v>0</v>
      </c>
      <c r="AB223" s="22">
        <f t="shared" si="105"/>
        <v>0</v>
      </c>
      <c r="AC223" s="22">
        <f t="shared" si="106"/>
        <v>0</v>
      </c>
      <c r="AD223" s="22">
        <f t="shared" si="107"/>
        <v>0</v>
      </c>
    </row>
    <row r="224" spans="3:30" x14ac:dyDescent="0.25">
      <c r="E224" s="12">
        <v>42916.708333333336</v>
      </c>
      <c r="F224" s="10">
        <v>12390.74</v>
      </c>
      <c r="G224" s="10">
        <v>12390.99</v>
      </c>
      <c r="H224" s="10">
        <v>12347.18</v>
      </c>
      <c r="I224" s="10">
        <v>12363.67</v>
      </c>
      <c r="K224" s="13">
        <f t="shared" si="98"/>
        <v>-27.069999999999709</v>
      </c>
      <c r="L224" s="13">
        <f t="shared" si="108"/>
        <v>-34.859999999998763</v>
      </c>
      <c r="M224" s="13">
        <f t="shared" si="99"/>
        <v>43.809999999999491</v>
      </c>
      <c r="N224" s="13"/>
      <c r="X224">
        <f t="shared" si="101"/>
        <v>27.069999999999709</v>
      </c>
      <c r="Y224">
        <f t="shared" si="102"/>
        <v>0</v>
      </c>
      <c r="Z224">
        <f t="shared" si="103"/>
        <v>0</v>
      </c>
      <c r="AA224" s="22">
        <f t="shared" si="104"/>
        <v>0</v>
      </c>
      <c r="AB224" s="22">
        <f t="shared" si="105"/>
        <v>0</v>
      </c>
      <c r="AC224" s="22">
        <f t="shared" si="106"/>
        <v>0</v>
      </c>
      <c r="AD224" s="22">
        <f t="shared" si="107"/>
        <v>0</v>
      </c>
    </row>
    <row r="225" spans="3:30" x14ac:dyDescent="0.25">
      <c r="E225" s="11">
        <v>42916.75</v>
      </c>
      <c r="F225" s="9">
        <v>12363.17</v>
      </c>
      <c r="G225" s="9">
        <v>12372.56</v>
      </c>
      <c r="H225" s="9">
        <v>12310.08</v>
      </c>
      <c r="I225" s="9">
        <v>12357.51</v>
      </c>
      <c r="K225" s="13">
        <f t="shared" si="98"/>
        <v>-5.6599999999998545</v>
      </c>
      <c r="L225" s="13">
        <f t="shared" si="108"/>
        <v>-40.519999999998618</v>
      </c>
      <c r="M225" s="13">
        <f t="shared" si="99"/>
        <v>62.479999999999563</v>
      </c>
      <c r="N225" s="13"/>
      <c r="X225">
        <f t="shared" si="101"/>
        <v>5.6599999999998545</v>
      </c>
      <c r="Y225">
        <f t="shared" si="102"/>
        <v>0</v>
      </c>
      <c r="Z225">
        <f t="shared" si="103"/>
        <v>0</v>
      </c>
      <c r="AA225" s="22">
        <f t="shared" si="104"/>
        <v>0</v>
      </c>
      <c r="AB225" s="22">
        <f t="shared" si="105"/>
        <v>0</v>
      </c>
      <c r="AC225" s="22">
        <f t="shared" si="106"/>
        <v>0</v>
      </c>
      <c r="AD225" s="22">
        <f t="shared" si="107"/>
        <v>0</v>
      </c>
    </row>
    <row r="226" spans="3:30" x14ac:dyDescent="0.25">
      <c r="E226" s="12">
        <v>42916.791666666664</v>
      </c>
      <c r="F226" s="10">
        <v>12357.26</v>
      </c>
      <c r="G226" s="10">
        <v>12367.72</v>
      </c>
      <c r="H226" s="10">
        <v>12352.59</v>
      </c>
      <c r="I226" s="10">
        <v>12360.27</v>
      </c>
      <c r="K226" s="13">
        <f t="shared" si="98"/>
        <v>3.0100000000002183</v>
      </c>
      <c r="L226" s="13">
        <f t="shared" si="108"/>
        <v>-37.509999999998399</v>
      </c>
      <c r="M226" s="13">
        <f t="shared" si="99"/>
        <v>15.1299999999992</v>
      </c>
      <c r="N226" s="13"/>
      <c r="X226">
        <f t="shared" si="101"/>
        <v>3.0100000000002183</v>
      </c>
      <c r="Y226">
        <f t="shared" si="102"/>
        <v>0</v>
      </c>
      <c r="Z226">
        <f t="shared" si="103"/>
        <v>0</v>
      </c>
      <c r="AA226" s="22">
        <f t="shared" si="104"/>
        <v>0</v>
      </c>
      <c r="AB226" s="22">
        <f t="shared" si="105"/>
        <v>0</v>
      </c>
      <c r="AC226" s="22">
        <f t="shared" si="106"/>
        <v>0</v>
      </c>
      <c r="AD226" s="22">
        <f t="shared" si="107"/>
        <v>0</v>
      </c>
    </row>
    <row r="227" spans="3:30" x14ac:dyDescent="0.25">
      <c r="E227" s="11">
        <v>42916.833333333336</v>
      </c>
      <c r="F227" s="9">
        <v>12360.77</v>
      </c>
      <c r="G227" s="9">
        <v>12379.77</v>
      </c>
      <c r="H227" s="9">
        <v>12359.26</v>
      </c>
      <c r="I227" s="9">
        <v>12377.52</v>
      </c>
      <c r="K227" s="13">
        <f t="shared" si="98"/>
        <v>16.75</v>
      </c>
      <c r="L227" s="13">
        <f t="shared" si="108"/>
        <v>-20.759999999998399</v>
      </c>
      <c r="M227" s="13">
        <f t="shared" si="99"/>
        <v>20.510000000000218</v>
      </c>
      <c r="N227" s="13"/>
      <c r="X227">
        <f t="shared" si="101"/>
        <v>16.75</v>
      </c>
      <c r="Y227">
        <f t="shared" si="102"/>
        <v>0</v>
      </c>
      <c r="Z227">
        <f t="shared" si="103"/>
        <v>0</v>
      </c>
      <c r="AA227" s="22">
        <f t="shared" si="104"/>
        <v>0</v>
      </c>
      <c r="AB227" s="22">
        <f t="shared" si="105"/>
        <v>0</v>
      </c>
      <c r="AC227" s="22">
        <f t="shared" si="106"/>
        <v>0</v>
      </c>
      <c r="AD227" s="22">
        <f t="shared" si="107"/>
        <v>0</v>
      </c>
    </row>
    <row r="228" spans="3:30" x14ac:dyDescent="0.25">
      <c r="E228" s="12">
        <v>42916.875</v>
      </c>
      <c r="F228" s="10">
        <v>12377.77</v>
      </c>
      <c r="G228" s="10">
        <v>12384.02</v>
      </c>
      <c r="H228" s="10">
        <v>12374.02</v>
      </c>
      <c r="I228" s="10">
        <v>12381.77</v>
      </c>
      <c r="K228" s="13">
        <f t="shared" si="98"/>
        <v>4</v>
      </c>
      <c r="L228" s="13">
        <f t="shared" si="108"/>
        <v>-16.759999999998399</v>
      </c>
      <c r="M228" s="13">
        <f t="shared" si="99"/>
        <v>10</v>
      </c>
      <c r="N228" s="13"/>
      <c r="X228">
        <f t="shared" si="101"/>
        <v>4</v>
      </c>
      <c r="Y228">
        <f t="shared" si="102"/>
        <v>0</v>
      </c>
      <c r="Z228">
        <f t="shared" si="103"/>
        <v>0</v>
      </c>
      <c r="AA228" s="22">
        <f t="shared" si="104"/>
        <v>0</v>
      </c>
      <c r="AB228" s="22">
        <f t="shared" si="105"/>
        <v>0</v>
      </c>
      <c r="AC228" s="22">
        <f t="shared" si="106"/>
        <v>0</v>
      </c>
      <c r="AD228" s="22">
        <f t="shared" si="107"/>
        <v>0</v>
      </c>
    </row>
    <row r="229" spans="3:30" x14ac:dyDescent="0.25">
      <c r="E229" s="11">
        <v>42916.916666666664</v>
      </c>
      <c r="F229" s="9">
        <v>12382.02</v>
      </c>
      <c r="G229" s="9">
        <v>12392.77</v>
      </c>
      <c r="H229" s="9">
        <v>12372.51</v>
      </c>
      <c r="I229" s="9">
        <v>12375.26</v>
      </c>
      <c r="K229" s="13">
        <f t="shared" si="98"/>
        <v>-6.7600000000002183</v>
      </c>
      <c r="L229" s="13">
        <f t="shared" si="108"/>
        <v>-23.519999999998618</v>
      </c>
      <c r="M229" s="13">
        <f t="shared" si="99"/>
        <v>20.260000000000218</v>
      </c>
      <c r="N229" s="13"/>
      <c r="X229">
        <f t="shared" si="101"/>
        <v>6.7600000000002183</v>
      </c>
      <c r="Y229">
        <f t="shared" si="102"/>
        <v>0</v>
      </c>
      <c r="Z229">
        <f t="shared" si="103"/>
        <v>0</v>
      </c>
      <c r="AA229" s="22">
        <f t="shared" si="104"/>
        <v>0</v>
      </c>
      <c r="AB229" s="22">
        <f t="shared" si="105"/>
        <v>0</v>
      </c>
      <c r="AC229" s="22">
        <f t="shared" si="106"/>
        <v>0</v>
      </c>
      <c r="AD229" s="22">
        <f t="shared" si="107"/>
        <v>0</v>
      </c>
    </row>
    <row r="230" spans="3:30" hidden="1" x14ac:dyDescent="0.25">
      <c r="E230" s="12">
        <v>42919.041666666664</v>
      </c>
      <c r="F230" s="10">
        <v>12386.36</v>
      </c>
      <c r="G230" s="10">
        <v>12395.75</v>
      </c>
      <c r="H230" s="10">
        <v>12383.8</v>
      </c>
      <c r="I230" s="10">
        <v>12395.31</v>
      </c>
    </row>
    <row r="231" spans="3:30" hidden="1" x14ac:dyDescent="0.25">
      <c r="E231" s="11">
        <v>42919.083333333336</v>
      </c>
      <c r="F231" s="9">
        <v>12394.03</v>
      </c>
      <c r="G231" s="9">
        <v>12409.09</v>
      </c>
      <c r="H231" s="9">
        <v>12390.75</v>
      </c>
      <c r="I231" s="9">
        <v>12392.02</v>
      </c>
    </row>
    <row r="232" spans="3:30" hidden="1" x14ac:dyDescent="0.25">
      <c r="E232" s="12">
        <v>42919.125</v>
      </c>
      <c r="F232" s="10">
        <v>12393.3</v>
      </c>
      <c r="G232" s="10">
        <v>12404.81</v>
      </c>
      <c r="H232" s="10">
        <v>12386.69</v>
      </c>
      <c r="I232" s="10">
        <v>12393.08</v>
      </c>
    </row>
    <row r="233" spans="3:30" hidden="1" x14ac:dyDescent="0.25">
      <c r="E233" s="11">
        <v>42919.166666666664</v>
      </c>
      <c r="F233" s="9">
        <v>12393.52</v>
      </c>
      <c r="G233" s="9">
        <v>12406.3</v>
      </c>
      <c r="H233" s="9">
        <v>12389.68</v>
      </c>
      <c r="I233" s="9">
        <v>12402.46</v>
      </c>
    </row>
    <row r="234" spans="3:30" hidden="1" x14ac:dyDescent="0.25">
      <c r="E234" s="12">
        <v>42919.208333333336</v>
      </c>
      <c r="F234" s="10">
        <v>12403.74</v>
      </c>
      <c r="G234" s="10">
        <v>12406.3</v>
      </c>
      <c r="H234" s="10">
        <v>12399.91</v>
      </c>
      <c r="I234" s="10">
        <v>12403.74</v>
      </c>
    </row>
    <row r="235" spans="3:30" hidden="1" x14ac:dyDescent="0.25">
      <c r="E235" s="11">
        <v>42919.25</v>
      </c>
      <c r="F235" s="9">
        <v>12402.46</v>
      </c>
      <c r="G235" s="9">
        <v>12403.74</v>
      </c>
      <c r="H235" s="9">
        <v>12399.9</v>
      </c>
      <c r="I235" s="9">
        <v>12403.73</v>
      </c>
    </row>
    <row r="236" spans="3:30" hidden="1" x14ac:dyDescent="0.25">
      <c r="E236" s="12">
        <v>42919.291666666664</v>
      </c>
      <c r="F236" s="10">
        <v>12403.23</v>
      </c>
      <c r="G236" s="10">
        <v>12404.51</v>
      </c>
      <c r="H236" s="10">
        <v>12393.12</v>
      </c>
      <c r="I236" s="10">
        <v>12395.67</v>
      </c>
    </row>
    <row r="237" spans="3:30" x14ac:dyDescent="0.25">
      <c r="C237">
        <v>1</v>
      </c>
      <c r="E237" s="11">
        <v>42919.333333333336</v>
      </c>
      <c r="F237" s="9">
        <v>12394.39</v>
      </c>
      <c r="G237" s="9">
        <v>12403.55</v>
      </c>
      <c r="H237" s="9">
        <v>12391.15</v>
      </c>
      <c r="I237" s="9">
        <v>12403.55</v>
      </c>
      <c r="K237" s="13">
        <f t="shared" ref="K237:K251" si="109">I237-F237</f>
        <v>9.1599999999998545</v>
      </c>
      <c r="L237" s="13">
        <v>0</v>
      </c>
      <c r="M237" s="13">
        <f t="shared" ref="M237:M251" si="110">G237-H237</f>
        <v>12.399999999999636</v>
      </c>
      <c r="N237" s="13">
        <f t="shared" ref="N237" si="111">I251-F237</f>
        <v>46.640000000001237</v>
      </c>
      <c r="O237" s="18">
        <f>IF(K237*N237&gt;0,1,0)</f>
        <v>1</v>
      </c>
      <c r="S237" s="13">
        <f>MAX(G237:G251)</f>
        <v>12487.75</v>
      </c>
      <c r="X237">
        <f t="shared" ref="X237:X251" si="112">ABS(K237)</f>
        <v>9.1599999999998545</v>
      </c>
      <c r="Y237">
        <f t="shared" ref="Y237:Y251" si="113">ABS(N237)</f>
        <v>46.640000000001237</v>
      </c>
      <c r="Z237">
        <f t="shared" ref="Z237:Z251" si="114">IF(S237&lt;1000,ABS(S237),0)</f>
        <v>0</v>
      </c>
      <c r="AA237" s="22">
        <f t="shared" ref="AA237:AA251" si="115">ABS(P237)</f>
        <v>0</v>
      </c>
      <c r="AB237" s="22">
        <f t="shared" ref="AB237:AB251" si="116">ABS(Q237)</f>
        <v>0</v>
      </c>
      <c r="AC237" s="22">
        <f t="shared" ref="AC237:AC251" si="117">IF(O237=1,ABS(P238),0)</f>
        <v>0.45702446197034136</v>
      </c>
      <c r="AD237" s="22">
        <f t="shared" ref="AD237:AD251" si="118">IF(O237=0,ABS(Q238),0)</f>
        <v>0</v>
      </c>
    </row>
    <row r="238" spans="3:30" x14ac:dyDescent="0.25">
      <c r="E238" s="12">
        <v>42919.375</v>
      </c>
      <c r="F238" s="10">
        <v>12403.55</v>
      </c>
      <c r="G238" s="10">
        <v>12416.64</v>
      </c>
      <c r="H238" s="10">
        <v>12388.01</v>
      </c>
      <c r="I238" s="10">
        <v>12389.76</v>
      </c>
      <c r="K238" s="13">
        <f t="shared" si="109"/>
        <v>-13.789999999999054</v>
      </c>
      <c r="L238" s="13">
        <f t="shared" ref="L238:L251" si="119">L237+K238</f>
        <v>-13.789999999999054</v>
      </c>
      <c r="M238" s="13">
        <f t="shared" si="110"/>
        <v>28.6299999999992</v>
      </c>
      <c r="N238" s="13"/>
      <c r="P238">
        <f>_xlfn.IFS(K237&lt;0,MIN(L237:L251),K237&gt;0,MAX(L237:L251))/S217</f>
        <v>0.45702446197034136</v>
      </c>
      <c r="Q238">
        <f>_xlfn.IFS(K237&lt;0,MAX(L237:L251),K237&gt;0,MIN(L237:L251))/S217</f>
        <v>-9.2166822617290339E-2</v>
      </c>
      <c r="S238" s="13">
        <f>MIN(H237:H251)</f>
        <v>12384.25</v>
      </c>
      <c r="X238">
        <f t="shared" si="112"/>
        <v>13.789999999999054</v>
      </c>
      <c r="Y238">
        <f t="shared" si="113"/>
        <v>0</v>
      </c>
      <c r="Z238">
        <f t="shared" si="114"/>
        <v>0</v>
      </c>
      <c r="AA238" s="22">
        <f t="shared" si="115"/>
        <v>0.45702446197034136</v>
      </c>
      <c r="AB238" s="22">
        <f t="shared" si="116"/>
        <v>9.2166822617290339E-2</v>
      </c>
      <c r="AC238" s="22">
        <f t="shared" si="117"/>
        <v>0</v>
      </c>
      <c r="AD238" s="22">
        <f t="shared" si="118"/>
        <v>0</v>
      </c>
    </row>
    <row r="239" spans="3:30" x14ac:dyDescent="0.25">
      <c r="E239" s="11">
        <v>42919.416666666664</v>
      </c>
      <c r="F239" s="9">
        <v>12388.5</v>
      </c>
      <c r="G239" s="9">
        <v>12420.04</v>
      </c>
      <c r="H239" s="9">
        <v>12384.25</v>
      </c>
      <c r="I239" s="9">
        <v>12404.56</v>
      </c>
      <c r="K239" s="13">
        <f t="shared" si="109"/>
        <v>16.059999999999491</v>
      </c>
      <c r="L239" s="13">
        <f t="shared" si="119"/>
        <v>2.2700000000004366</v>
      </c>
      <c r="M239" s="13">
        <f t="shared" si="110"/>
        <v>35.790000000000873</v>
      </c>
      <c r="N239" s="13"/>
      <c r="S239" s="13">
        <f>S237-S238</f>
        <v>103.5</v>
      </c>
      <c r="X239">
        <f t="shared" si="112"/>
        <v>16.059999999999491</v>
      </c>
      <c r="Y239">
        <f t="shared" si="113"/>
        <v>0</v>
      </c>
      <c r="Z239">
        <f t="shared" si="114"/>
        <v>103.5</v>
      </c>
      <c r="AA239" s="22">
        <f t="shared" si="115"/>
        <v>0</v>
      </c>
      <c r="AB239" s="22">
        <f t="shared" si="116"/>
        <v>0</v>
      </c>
      <c r="AC239" s="22">
        <f t="shared" si="117"/>
        <v>0</v>
      </c>
      <c r="AD239" s="22">
        <f t="shared" si="118"/>
        <v>0</v>
      </c>
    </row>
    <row r="240" spans="3:30" x14ac:dyDescent="0.25">
      <c r="E240" s="12">
        <v>42919.458333333336</v>
      </c>
      <c r="F240" s="10">
        <v>12404.31</v>
      </c>
      <c r="G240" s="10">
        <v>12420.11</v>
      </c>
      <c r="H240" s="10">
        <v>12392.06</v>
      </c>
      <c r="I240" s="10">
        <v>12412.91</v>
      </c>
      <c r="K240" s="13">
        <f t="shared" si="109"/>
        <v>8.6000000000003638</v>
      </c>
      <c r="L240" s="13">
        <f t="shared" si="119"/>
        <v>10.8700000000008</v>
      </c>
      <c r="M240" s="13">
        <f t="shared" si="110"/>
        <v>28.050000000001091</v>
      </c>
      <c r="N240" s="13"/>
      <c r="X240">
        <f t="shared" si="112"/>
        <v>8.6000000000003638</v>
      </c>
      <c r="Y240">
        <f t="shared" si="113"/>
        <v>0</v>
      </c>
      <c r="Z240">
        <f t="shared" si="114"/>
        <v>0</v>
      </c>
      <c r="AA240" s="22">
        <f t="shared" si="115"/>
        <v>0</v>
      </c>
      <c r="AB240" s="22">
        <f t="shared" si="116"/>
        <v>0</v>
      </c>
      <c r="AC240" s="22">
        <f t="shared" si="117"/>
        <v>0</v>
      </c>
      <c r="AD240" s="22">
        <f t="shared" si="118"/>
        <v>0</v>
      </c>
    </row>
    <row r="241" spans="5:30" x14ac:dyDescent="0.25">
      <c r="E241" s="11">
        <v>42919.5</v>
      </c>
      <c r="F241" s="9">
        <v>12412.92</v>
      </c>
      <c r="G241" s="9">
        <v>12415.52</v>
      </c>
      <c r="H241" s="9">
        <v>12398.9</v>
      </c>
      <c r="I241" s="9">
        <v>12412.35</v>
      </c>
      <c r="K241" s="13">
        <f t="shared" si="109"/>
        <v>-0.56999999999970896</v>
      </c>
      <c r="L241" s="13">
        <f t="shared" si="119"/>
        <v>10.300000000001091</v>
      </c>
      <c r="M241" s="13">
        <f t="shared" si="110"/>
        <v>16.6200000000008</v>
      </c>
      <c r="N241" s="13"/>
      <c r="X241">
        <f t="shared" si="112"/>
        <v>0.56999999999970896</v>
      </c>
      <c r="Y241">
        <f t="shared" si="113"/>
        <v>0</v>
      </c>
      <c r="Z241">
        <f t="shared" si="114"/>
        <v>0</v>
      </c>
      <c r="AA241" s="22">
        <f t="shared" si="115"/>
        <v>0</v>
      </c>
      <c r="AB241" s="22">
        <f t="shared" si="116"/>
        <v>0</v>
      </c>
      <c r="AC241" s="22">
        <f t="shared" si="117"/>
        <v>0</v>
      </c>
      <c r="AD241" s="22">
        <f t="shared" si="118"/>
        <v>0</v>
      </c>
    </row>
    <row r="242" spans="5:30" x14ac:dyDescent="0.25">
      <c r="E242" s="12">
        <v>42919.541666666664</v>
      </c>
      <c r="F242" s="10">
        <v>12412.6</v>
      </c>
      <c r="G242" s="10">
        <v>12417.72</v>
      </c>
      <c r="H242" s="10">
        <v>12401.13</v>
      </c>
      <c r="I242" s="10">
        <v>12404.52</v>
      </c>
      <c r="K242" s="13">
        <f t="shared" si="109"/>
        <v>-8.0799999999999272</v>
      </c>
      <c r="L242" s="13">
        <f t="shared" si="119"/>
        <v>2.2200000000011642</v>
      </c>
      <c r="M242" s="13">
        <f t="shared" si="110"/>
        <v>16.590000000000146</v>
      </c>
      <c r="N242" s="13"/>
      <c r="X242">
        <f t="shared" si="112"/>
        <v>8.0799999999999272</v>
      </c>
      <c r="Y242">
        <f t="shared" si="113"/>
        <v>0</v>
      </c>
      <c r="Z242">
        <f t="shared" si="114"/>
        <v>0</v>
      </c>
      <c r="AA242" s="22">
        <f t="shared" si="115"/>
        <v>0</v>
      </c>
      <c r="AB242" s="22">
        <f t="shared" si="116"/>
        <v>0</v>
      </c>
      <c r="AC242" s="22">
        <f t="shared" si="117"/>
        <v>0</v>
      </c>
      <c r="AD242" s="22">
        <f t="shared" si="118"/>
        <v>0</v>
      </c>
    </row>
    <row r="243" spans="5:30" x14ac:dyDescent="0.25">
      <c r="E243" s="11">
        <v>42919.583333333336</v>
      </c>
      <c r="F243" s="9">
        <v>12404.27</v>
      </c>
      <c r="G243" s="9">
        <v>12408.47</v>
      </c>
      <c r="H243" s="9">
        <v>12393.31</v>
      </c>
      <c r="I243" s="9">
        <v>12396.6</v>
      </c>
      <c r="K243" s="13">
        <f t="shared" si="109"/>
        <v>-7.6700000000000728</v>
      </c>
      <c r="L243" s="13">
        <f t="shared" si="119"/>
        <v>-5.4499999999989086</v>
      </c>
      <c r="M243" s="13">
        <f t="shared" si="110"/>
        <v>15.159999999999854</v>
      </c>
      <c r="N243" s="13"/>
      <c r="X243">
        <f t="shared" si="112"/>
        <v>7.6700000000000728</v>
      </c>
      <c r="Y243">
        <f t="shared" si="113"/>
        <v>0</v>
      </c>
      <c r="Z243">
        <f t="shared" si="114"/>
        <v>0</v>
      </c>
      <c r="AA243" s="22">
        <f t="shared" si="115"/>
        <v>0</v>
      </c>
      <c r="AB243" s="22">
        <f t="shared" si="116"/>
        <v>0</v>
      </c>
      <c r="AC243" s="22">
        <f t="shared" si="117"/>
        <v>0</v>
      </c>
      <c r="AD243" s="22">
        <f t="shared" si="118"/>
        <v>0</v>
      </c>
    </row>
    <row r="244" spans="5:30" x14ac:dyDescent="0.25">
      <c r="E244" s="12">
        <v>42919.625</v>
      </c>
      <c r="F244" s="10">
        <v>12396.85</v>
      </c>
      <c r="G244" s="10">
        <v>12426.31</v>
      </c>
      <c r="H244" s="10">
        <v>12393.19</v>
      </c>
      <c r="I244" s="10">
        <v>12422.8</v>
      </c>
      <c r="K244" s="13">
        <f t="shared" si="109"/>
        <v>25.949999999998909</v>
      </c>
      <c r="L244" s="13">
        <f t="shared" si="119"/>
        <v>20.5</v>
      </c>
      <c r="M244" s="13">
        <f t="shared" si="110"/>
        <v>33.119999999998981</v>
      </c>
      <c r="N244" s="13"/>
      <c r="X244">
        <f t="shared" si="112"/>
        <v>25.949999999998909</v>
      </c>
      <c r="Y244">
        <f t="shared" si="113"/>
        <v>0</v>
      </c>
      <c r="Z244">
        <f t="shared" si="114"/>
        <v>0</v>
      </c>
      <c r="AA244" s="22">
        <f t="shared" si="115"/>
        <v>0</v>
      </c>
      <c r="AB244" s="22">
        <f t="shared" si="116"/>
        <v>0</v>
      </c>
      <c r="AC244" s="22">
        <f t="shared" si="117"/>
        <v>0</v>
      </c>
      <c r="AD244" s="22">
        <f t="shared" si="118"/>
        <v>0</v>
      </c>
    </row>
    <row r="245" spans="5:30" x14ac:dyDescent="0.25">
      <c r="E245" s="11">
        <v>42919.666666666664</v>
      </c>
      <c r="F245" s="9">
        <v>12422.81</v>
      </c>
      <c r="G245" s="9">
        <v>12459.36</v>
      </c>
      <c r="H245" s="9">
        <v>12422.81</v>
      </c>
      <c r="I245" s="9">
        <v>12450.87</v>
      </c>
      <c r="K245" s="13">
        <f t="shared" si="109"/>
        <v>28.06000000000131</v>
      </c>
      <c r="L245" s="13">
        <f t="shared" si="119"/>
        <v>48.56000000000131</v>
      </c>
      <c r="M245" s="13">
        <f t="shared" si="110"/>
        <v>36.550000000001091</v>
      </c>
      <c r="N245" s="13"/>
      <c r="X245">
        <f t="shared" si="112"/>
        <v>28.06000000000131</v>
      </c>
      <c r="Y245">
        <f t="shared" si="113"/>
        <v>0</v>
      </c>
      <c r="Z245">
        <f t="shared" si="114"/>
        <v>0</v>
      </c>
      <c r="AA245" s="22">
        <f t="shared" si="115"/>
        <v>0</v>
      </c>
      <c r="AB245" s="22">
        <f t="shared" si="116"/>
        <v>0</v>
      </c>
      <c r="AC245" s="22">
        <f t="shared" si="117"/>
        <v>0</v>
      </c>
      <c r="AD245" s="22">
        <f t="shared" si="118"/>
        <v>0</v>
      </c>
    </row>
    <row r="246" spans="5:30" x14ac:dyDescent="0.25">
      <c r="E246" s="12">
        <v>42919.708333333336</v>
      </c>
      <c r="F246" s="10">
        <v>12454.63</v>
      </c>
      <c r="G246" s="10">
        <v>12487.75</v>
      </c>
      <c r="H246" s="10">
        <v>12448.79</v>
      </c>
      <c r="I246" s="10">
        <v>12474.45</v>
      </c>
      <c r="K246" s="13">
        <f t="shared" si="109"/>
        <v>19.820000000001528</v>
      </c>
      <c r="L246" s="13">
        <f t="shared" si="119"/>
        <v>68.380000000002838</v>
      </c>
      <c r="M246" s="13">
        <f t="shared" si="110"/>
        <v>38.959999999999127</v>
      </c>
      <c r="N246" s="13"/>
      <c r="X246">
        <f t="shared" si="112"/>
        <v>19.820000000001528</v>
      </c>
      <c r="Y246">
        <f t="shared" si="113"/>
        <v>0</v>
      </c>
      <c r="Z246">
        <f t="shared" si="114"/>
        <v>0</v>
      </c>
      <c r="AA246" s="22">
        <f t="shared" si="115"/>
        <v>0</v>
      </c>
      <c r="AB246" s="22">
        <f t="shared" si="116"/>
        <v>0</v>
      </c>
      <c r="AC246" s="22">
        <f t="shared" si="117"/>
        <v>0</v>
      </c>
      <c r="AD246" s="22">
        <f t="shared" si="118"/>
        <v>0</v>
      </c>
    </row>
    <row r="247" spans="5:30" x14ac:dyDescent="0.25">
      <c r="E247" s="11">
        <v>42919.75</v>
      </c>
      <c r="F247" s="9">
        <v>12474.7</v>
      </c>
      <c r="G247" s="9">
        <v>12484.54</v>
      </c>
      <c r="H247" s="9">
        <v>12457.59</v>
      </c>
      <c r="I247" s="9">
        <v>12468.17</v>
      </c>
      <c r="K247" s="13">
        <f t="shared" si="109"/>
        <v>-6.5300000000006548</v>
      </c>
      <c r="L247" s="13">
        <f t="shared" si="119"/>
        <v>61.850000000002183</v>
      </c>
      <c r="M247" s="13">
        <f t="shared" si="110"/>
        <v>26.950000000000728</v>
      </c>
      <c r="N247" s="13"/>
      <c r="X247">
        <f t="shared" si="112"/>
        <v>6.5300000000006548</v>
      </c>
      <c r="Y247">
        <f t="shared" si="113"/>
        <v>0</v>
      </c>
      <c r="Z247">
        <f t="shared" si="114"/>
        <v>0</v>
      </c>
      <c r="AA247" s="22">
        <f t="shared" si="115"/>
        <v>0</v>
      </c>
      <c r="AB247" s="22">
        <f t="shared" si="116"/>
        <v>0</v>
      </c>
      <c r="AC247" s="22">
        <f t="shared" si="117"/>
        <v>0</v>
      </c>
      <c r="AD247" s="22">
        <f t="shared" si="118"/>
        <v>0</v>
      </c>
    </row>
    <row r="248" spans="5:30" x14ac:dyDescent="0.25">
      <c r="E248" s="12">
        <v>42919.791666666664</v>
      </c>
      <c r="F248" s="10">
        <v>12467.67</v>
      </c>
      <c r="G248" s="10">
        <v>12467.67</v>
      </c>
      <c r="H248" s="10">
        <v>12453.18</v>
      </c>
      <c r="I248" s="10">
        <v>12457.8</v>
      </c>
      <c r="K248" s="13">
        <f t="shared" si="109"/>
        <v>-9.8700000000008004</v>
      </c>
      <c r="L248" s="13">
        <f t="shared" si="119"/>
        <v>51.980000000001382</v>
      </c>
      <c r="M248" s="13">
        <f t="shared" si="110"/>
        <v>14.489999999999782</v>
      </c>
      <c r="N248" s="13"/>
      <c r="X248">
        <f t="shared" si="112"/>
        <v>9.8700000000008004</v>
      </c>
      <c r="Y248">
        <f t="shared" si="113"/>
        <v>0</v>
      </c>
      <c r="Z248">
        <f t="shared" si="114"/>
        <v>0</v>
      </c>
      <c r="AA248" s="22">
        <f t="shared" si="115"/>
        <v>0</v>
      </c>
      <c r="AB248" s="22">
        <f t="shared" si="116"/>
        <v>0</v>
      </c>
      <c r="AC248" s="22">
        <f t="shared" si="117"/>
        <v>0</v>
      </c>
      <c r="AD248" s="22">
        <f t="shared" si="118"/>
        <v>0</v>
      </c>
    </row>
    <row r="249" spans="5:30" x14ac:dyDescent="0.25">
      <c r="E249" s="11">
        <v>42919.833333333336</v>
      </c>
      <c r="F249" s="9">
        <v>12458.3</v>
      </c>
      <c r="G249" s="9">
        <v>12460.05</v>
      </c>
      <c r="H249" s="9">
        <v>12448.55</v>
      </c>
      <c r="I249" s="9">
        <v>12457.3</v>
      </c>
      <c r="K249" s="13">
        <f t="shared" si="109"/>
        <v>-1</v>
      </c>
      <c r="L249" s="13">
        <f t="shared" si="119"/>
        <v>50.980000000001382</v>
      </c>
      <c r="M249" s="13">
        <f t="shared" si="110"/>
        <v>11.5</v>
      </c>
      <c r="N249" s="13"/>
      <c r="X249">
        <f t="shared" si="112"/>
        <v>1</v>
      </c>
      <c r="Y249">
        <f t="shared" si="113"/>
        <v>0</v>
      </c>
      <c r="Z249">
        <f t="shared" si="114"/>
        <v>0</v>
      </c>
      <c r="AA249" s="22">
        <f t="shared" si="115"/>
        <v>0</v>
      </c>
      <c r="AB249" s="22">
        <f t="shared" si="116"/>
        <v>0</v>
      </c>
      <c r="AC249" s="22">
        <f t="shared" si="117"/>
        <v>0</v>
      </c>
      <c r="AD249" s="22">
        <f t="shared" si="118"/>
        <v>0</v>
      </c>
    </row>
    <row r="250" spans="5:30" x14ac:dyDescent="0.25">
      <c r="E250" s="12">
        <v>42919.875</v>
      </c>
      <c r="F250" s="10">
        <v>12457.3</v>
      </c>
      <c r="G250" s="10">
        <v>12462.3</v>
      </c>
      <c r="H250" s="10">
        <v>12453.04</v>
      </c>
      <c r="I250" s="10">
        <v>12453.04</v>
      </c>
      <c r="K250" s="13">
        <f t="shared" si="109"/>
        <v>-4.2599999999983993</v>
      </c>
      <c r="L250" s="13">
        <f t="shared" si="119"/>
        <v>46.720000000002983</v>
      </c>
      <c r="M250" s="13">
        <f t="shared" si="110"/>
        <v>9.2599999999983993</v>
      </c>
      <c r="N250" s="13"/>
      <c r="X250">
        <f t="shared" si="112"/>
        <v>4.2599999999983993</v>
      </c>
      <c r="Y250">
        <f t="shared" si="113"/>
        <v>0</v>
      </c>
      <c r="Z250">
        <f t="shared" si="114"/>
        <v>0</v>
      </c>
      <c r="AA250" s="22">
        <f t="shared" si="115"/>
        <v>0</v>
      </c>
      <c r="AB250" s="22">
        <f t="shared" si="116"/>
        <v>0</v>
      </c>
      <c r="AC250" s="22">
        <f t="shared" si="117"/>
        <v>0</v>
      </c>
      <c r="AD250" s="22">
        <f t="shared" si="118"/>
        <v>0</v>
      </c>
    </row>
    <row r="251" spans="5:30" x14ac:dyDescent="0.25">
      <c r="E251" s="11">
        <v>42919.916666666664</v>
      </c>
      <c r="F251" s="9">
        <v>12452.29</v>
      </c>
      <c r="G251" s="9">
        <v>12452.79</v>
      </c>
      <c r="H251" s="9">
        <v>12434.78</v>
      </c>
      <c r="I251" s="9">
        <v>12441.03</v>
      </c>
      <c r="K251" s="13">
        <f t="shared" si="109"/>
        <v>-11.260000000000218</v>
      </c>
      <c r="L251" s="13">
        <f t="shared" si="119"/>
        <v>35.460000000002765</v>
      </c>
      <c r="M251" s="13">
        <f t="shared" si="110"/>
        <v>18.010000000000218</v>
      </c>
      <c r="N251" s="13"/>
      <c r="X251">
        <f t="shared" si="112"/>
        <v>11.260000000000218</v>
      </c>
      <c r="Y251">
        <f t="shared" si="113"/>
        <v>0</v>
      </c>
      <c r="Z251">
        <f t="shared" si="114"/>
        <v>0</v>
      </c>
      <c r="AA251" s="22">
        <f t="shared" si="115"/>
        <v>0</v>
      </c>
      <c r="AB251" s="22">
        <f t="shared" si="116"/>
        <v>0</v>
      </c>
      <c r="AC251" s="22">
        <f t="shared" si="117"/>
        <v>0</v>
      </c>
      <c r="AD251" s="22">
        <f t="shared" si="118"/>
        <v>0</v>
      </c>
    </row>
    <row r="252" spans="5:30" hidden="1" x14ac:dyDescent="0.25">
      <c r="E252" s="12">
        <v>42920.041666666664</v>
      </c>
      <c r="F252" s="10">
        <v>12440.98</v>
      </c>
      <c r="G252" s="10">
        <v>12454.75</v>
      </c>
      <c r="H252" s="10">
        <v>12436.06</v>
      </c>
      <c r="I252" s="10">
        <v>12448.33</v>
      </c>
    </row>
    <row r="253" spans="5:30" hidden="1" x14ac:dyDescent="0.25">
      <c r="E253" s="11">
        <v>42920.083333333336</v>
      </c>
      <c r="F253" s="9">
        <v>12447.05</v>
      </c>
      <c r="G253" s="9">
        <v>12467.09</v>
      </c>
      <c r="H253" s="9">
        <v>12445.76</v>
      </c>
      <c r="I253" s="9">
        <v>12467.09</v>
      </c>
    </row>
    <row r="254" spans="5:30" hidden="1" x14ac:dyDescent="0.25">
      <c r="E254" s="12">
        <v>42920.125</v>
      </c>
      <c r="F254" s="10">
        <v>12465.8</v>
      </c>
      <c r="G254" s="10">
        <v>12467.09</v>
      </c>
      <c r="H254" s="10">
        <v>12451.68</v>
      </c>
      <c r="I254" s="10">
        <v>12452.96</v>
      </c>
    </row>
    <row r="255" spans="5:30" hidden="1" x14ac:dyDescent="0.25">
      <c r="E255" s="11">
        <v>42920.166666666664</v>
      </c>
      <c r="F255" s="9">
        <v>12452.93</v>
      </c>
      <c r="G255" s="9">
        <v>12461.92</v>
      </c>
      <c r="H255" s="9">
        <v>12449.08</v>
      </c>
      <c r="I255" s="9">
        <v>12458.99</v>
      </c>
    </row>
    <row r="256" spans="5:30" hidden="1" x14ac:dyDescent="0.25">
      <c r="E256" s="12">
        <v>42920.208333333336</v>
      </c>
      <c r="F256" s="10">
        <v>12460.92</v>
      </c>
      <c r="G256" s="10">
        <v>12464.49</v>
      </c>
      <c r="H256" s="10">
        <v>12451.64</v>
      </c>
      <c r="I256" s="10">
        <v>12451.64</v>
      </c>
    </row>
    <row r="257" spans="3:30" hidden="1" x14ac:dyDescent="0.25">
      <c r="E257" s="11">
        <v>42920.25</v>
      </c>
      <c r="F257" s="9">
        <v>12452.93</v>
      </c>
      <c r="G257" s="9">
        <v>12456.78</v>
      </c>
      <c r="H257" s="9">
        <v>12448.07</v>
      </c>
      <c r="I257" s="9">
        <v>12453.21</v>
      </c>
    </row>
    <row r="258" spans="3:30" hidden="1" x14ac:dyDescent="0.25">
      <c r="E258" s="12">
        <v>42920.291666666664</v>
      </c>
      <c r="F258" s="10">
        <v>12451.92</v>
      </c>
      <c r="G258" s="10">
        <v>12455.92</v>
      </c>
      <c r="H258" s="10">
        <v>12445.71</v>
      </c>
      <c r="I258" s="10">
        <v>12449.57</v>
      </c>
    </row>
    <row r="259" spans="3:30" x14ac:dyDescent="0.25">
      <c r="C259">
        <v>1</v>
      </c>
      <c r="E259" s="11">
        <v>42920.333333333336</v>
      </c>
      <c r="F259" s="9">
        <v>12450.85</v>
      </c>
      <c r="G259" s="9">
        <v>12450.85</v>
      </c>
      <c r="H259" s="9">
        <v>12426.73</v>
      </c>
      <c r="I259" s="9">
        <v>12433.08</v>
      </c>
      <c r="K259" s="13">
        <f t="shared" ref="K259:K273" si="120">I259-F259</f>
        <v>-17.770000000000437</v>
      </c>
      <c r="L259" s="13">
        <v>0</v>
      </c>
      <c r="M259" s="13">
        <f t="shared" ref="M259:M273" si="121">G259-H259</f>
        <v>24.1200000000008</v>
      </c>
      <c r="N259" s="13">
        <f t="shared" ref="N259" si="122">I273-F259</f>
        <v>-5.4899999999997817</v>
      </c>
      <c r="O259" s="18">
        <f>IF(K259*N259&gt;0,1,0)</f>
        <v>1</v>
      </c>
      <c r="S259" s="13">
        <f>MAX(G259:G273)</f>
        <v>12483.18</v>
      </c>
      <c r="X259">
        <f t="shared" ref="X259:X273" si="123">ABS(K259)</f>
        <v>17.770000000000437</v>
      </c>
      <c r="Y259">
        <f t="shared" ref="Y259:Y273" si="124">ABS(N259)</f>
        <v>5.4899999999997817</v>
      </c>
      <c r="Z259">
        <f t="shared" ref="Z259:Z273" si="125">IF(S259&lt;1000,ABS(S259),0)</f>
        <v>0</v>
      </c>
      <c r="AA259" s="22">
        <f t="shared" ref="AA259:AA273" si="126">ABS(P259)</f>
        <v>0</v>
      </c>
      <c r="AB259" s="22">
        <f t="shared" ref="AB259:AB273" si="127">ABS(Q259)</f>
        <v>0</v>
      </c>
      <c r="AC259" s="22">
        <f t="shared" ref="AC259:AC273" si="128">IF(O259=1,ABS(P260),0)</f>
        <v>7.8357487922710939E-2</v>
      </c>
      <c r="AD259" s="22">
        <f t="shared" ref="AD259:AD273" si="129">IF(O259=0,ABS(Q260),0)</f>
        <v>0</v>
      </c>
    </row>
    <row r="260" spans="3:30" x14ac:dyDescent="0.25">
      <c r="E260" s="12">
        <v>42920.375</v>
      </c>
      <c r="F260" s="10">
        <v>12434.58</v>
      </c>
      <c r="G260" s="10">
        <v>12435.25</v>
      </c>
      <c r="H260" s="10">
        <v>12416.72</v>
      </c>
      <c r="I260" s="10">
        <v>12426.47</v>
      </c>
      <c r="K260" s="13">
        <f t="shared" si="120"/>
        <v>-8.1100000000005821</v>
      </c>
      <c r="L260" s="13">
        <f t="shared" ref="L260:L273" si="130">L259+K260</f>
        <v>-8.1100000000005821</v>
      </c>
      <c r="M260" s="13">
        <f t="shared" si="121"/>
        <v>18.530000000000655</v>
      </c>
      <c r="N260" s="13"/>
      <c r="P260">
        <f>_xlfn.IFS(K259&lt;0,MIN(L259:L273),K259&gt;0,MAX(L259:L273))/S239</f>
        <v>-7.8357487922710939E-2</v>
      </c>
      <c r="Q260">
        <f>_xlfn.IFS(K259&lt;0,MAX(L259:L273),K259&gt;0,MIN(L259:L273))/S239</f>
        <v>0.39797101449275857</v>
      </c>
      <c r="S260" s="13">
        <f>MIN(H259:H273)</f>
        <v>12413.85</v>
      </c>
      <c r="X260">
        <f t="shared" si="123"/>
        <v>8.1100000000005821</v>
      </c>
      <c r="Y260">
        <f t="shared" si="124"/>
        <v>0</v>
      </c>
      <c r="Z260">
        <f t="shared" si="125"/>
        <v>0</v>
      </c>
      <c r="AA260" s="22">
        <f t="shared" si="126"/>
        <v>7.8357487922710939E-2</v>
      </c>
      <c r="AB260" s="22">
        <f t="shared" si="127"/>
        <v>0.39797101449275857</v>
      </c>
      <c r="AC260" s="22">
        <f t="shared" si="128"/>
        <v>0</v>
      </c>
      <c r="AD260" s="22">
        <f t="shared" si="129"/>
        <v>0</v>
      </c>
    </row>
    <row r="261" spans="3:30" x14ac:dyDescent="0.25">
      <c r="E261" s="11">
        <v>42920.416666666664</v>
      </c>
      <c r="F261" s="9">
        <v>12426.97</v>
      </c>
      <c r="G261" s="9">
        <v>12483.18</v>
      </c>
      <c r="H261" s="9">
        <v>12413.85</v>
      </c>
      <c r="I261" s="9">
        <v>12459.01</v>
      </c>
      <c r="K261" s="13">
        <f t="shared" si="120"/>
        <v>32.040000000000873</v>
      </c>
      <c r="L261" s="13">
        <f t="shared" si="130"/>
        <v>23.930000000000291</v>
      </c>
      <c r="M261" s="13">
        <f t="shared" si="121"/>
        <v>69.329999999999927</v>
      </c>
      <c r="N261" s="13"/>
      <c r="S261" s="13">
        <f>S259-S260</f>
        <v>69.329999999999927</v>
      </c>
      <c r="X261">
        <f t="shared" si="123"/>
        <v>32.040000000000873</v>
      </c>
      <c r="Y261">
        <f t="shared" si="124"/>
        <v>0</v>
      </c>
      <c r="Z261">
        <f t="shared" si="125"/>
        <v>69.329999999999927</v>
      </c>
      <c r="AA261" s="22">
        <f t="shared" si="126"/>
        <v>0</v>
      </c>
      <c r="AB261" s="22">
        <f t="shared" si="127"/>
        <v>0</v>
      </c>
      <c r="AC261" s="22">
        <f t="shared" si="128"/>
        <v>0</v>
      </c>
      <c r="AD261" s="22">
        <f t="shared" si="129"/>
        <v>0</v>
      </c>
    </row>
    <row r="262" spans="3:30" x14ac:dyDescent="0.25">
      <c r="E262" s="12">
        <v>42920.458333333336</v>
      </c>
      <c r="F262" s="10">
        <v>12458.51</v>
      </c>
      <c r="G262" s="10">
        <v>12470.08</v>
      </c>
      <c r="H262" s="10">
        <v>12422.62</v>
      </c>
      <c r="I262" s="10">
        <v>12429.85</v>
      </c>
      <c r="K262" s="13">
        <f t="shared" si="120"/>
        <v>-28.659999999999854</v>
      </c>
      <c r="L262" s="13">
        <f t="shared" si="130"/>
        <v>-4.7299999999995634</v>
      </c>
      <c r="M262" s="13">
        <f t="shared" si="121"/>
        <v>47.459999999999127</v>
      </c>
      <c r="N262" s="13"/>
      <c r="X262">
        <f t="shared" si="123"/>
        <v>28.659999999999854</v>
      </c>
      <c r="Y262">
        <f t="shared" si="124"/>
        <v>0</v>
      </c>
      <c r="Z262">
        <f t="shared" si="125"/>
        <v>0</v>
      </c>
      <c r="AA262" s="22">
        <f t="shared" si="126"/>
        <v>0</v>
      </c>
      <c r="AB262" s="22">
        <f t="shared" si="127"/>
        <v>0</v>
      </c>
      <c r="AC262" s="22">
        <f t="shared" si="128"/>
        <v>0</v>
      </c>
      <c r="AD262" s="22">
        <f t="shared" si="129"/>
        <v>0</v>
      </c>
    </row>
    <row r="263" spans="3:30" x14ac:dyDescent="0.25">
      <c r="E263" s="11">
        <v>42920.5</v>
      </c>
      <c r="F263" s="9">
        <v>12429.1</v>
      </c>
      <c r="G263" s="9">
        <v>12460.05</v>
      </c>
      <c r="H263" s="9">
        <v>12427.49</v>
      </c>
      <c r="I263" s="9">
        <v>12455.71</v>
      </c>
      <c r="K263" s="13">
        <f t="shared" si="120"/>
        <v>26.609999999998763</v>
      </c>
      <c r="L263" s="13">
        <f t="shared" si="130"/>
        <v>21.8799999999992</v>
      </c>
      <c r="M263" s="13">
        <f t="shared" si="121"/>
        <v>32.559999999999491</v>
      </c>
      <c r="N263" s="13"/>
      <c r="X263">
        <f t="shared" si="123"/>
        <v>26.609999999998763</v>
      </c>
      <c r="Y263">
        <f t="shared" si="124"/>
        <v>0</v>
      </c>
      <c r="Z263">
        <f t="shared" si="125"/>
        <v>0</v>
      </c>
      <c r="AA263" s="22">
        <f t="shared" si="126"/>
        <v>0</v>
      </c>
      <c r="AB263" s="22">
        <f t="shared" si="127"/>
        <v>0</v>
      </c>
      <c r="AC263" s="22">
        <f t="shared" si="128"/>
        <v>0</v>
      </c>
      <c r="AD263" s="22">
        <f t="shared" si="129"/>
        <v>0</v>
      </c>
    </row>
    <row r="264" spans="3:30" x14ac:dyDescent="0.25">
      <c r="E264" s="12">
        <v>42920.541666666664</v>
      </c>
      <c r="F264" s="10">
        <v>12455.46</v>
      </c>
      <c r="G264" s="10">
        <v>12462.55</v>
      </c>
      <c r="H264" s="10">
        <v>12430.85</v>
      </c>
      <c r="I264" s="10">
        <v>12441.92</v>
      </c>
      <c r="K264" s="13">
        <f t="shared" si="120"/>
        <v>-13.539999999999054</v>
      </c>
      <c r="L264" s="13">
        <f t="shared" si="130"/>
        <v>8.3400000000001455</v>
      </c>
      <c r="M264" s="13">
        <f t="shared" si="121"/>
        <v>31.699999999998909</v>
      </c>
      <c r="N264" s="13"/>
      <c r="X264">
        <f t="shared" si="123"/>
        <v>13.539999999999054</v>
      </c>
      <c r="Y264">
        <f t="shared" si="124"/>
        <v>0</v>
      </c>
      <c r="Z264">
        <f t="shared" si="125"/>
        <v>0</v>
      </c>
      <c r="AA264" s="22">
        <f t="shared" si="126"/>
        <v>0</v>
      </c>
      <c r="AB264" s="22">
        <f t="shared" si="127"/>
        <v>0</v>
      </c>
      <c r="AC264" s="22">
        <f t="shared" si="128"/>
        <v>0</v>
      </c>
      <c r="AD264" s="22">
        <f t="shared" si="129"/>
        <v>0</v>
      </c>
    </row>
    <row r="265" spans="3:30" x14ac:dyDescent="0.25">
      <c r="E265" s="11">
        <v>42920.583333333336</v>
      </c>
      <c r="F265" s="9">
        <v>12441.66</v>
      </c>
      <c r="G265" s="9">
        <v>12462.88</v>
      </c>
      <c r="H265" s="9">
        <v>12437.05</v>
      </c>
      <c r="I265" s="9">
        <v>12458.58</v>
      </c>
      <c r="K265" s="13">
        <f t="shared" si="120"/>
        <v>16.920000000000073</v>
      </c>
      <c r="L265" s="13">
        <f t="shared" si="130"/>
        <v>25.260000000000218</v>
      </c>
      <c r="M265" s="13">
        <f t="shared" si="121"/>
        <v>25.829999999999927</v>
      </c>
      <c r="N265" s="13"/>
      <c r="X265">
        <f t="shared" si="123"/>
        <v>16.920000000000073</v>
      </c>
      <c r="Y265">
        <f t="shared" si="124"/>
        <v>0</v>
      </c>
      <c r="Z265">
        <f t="shared" si="125"/>
        <v>0</v>
      </c>
      <c r="AA265" s="22">
        <f t="shared" si="126"/>
        <v>0</v>
      </c>
      <c r="AB265" s="22">
        <f t="shared" si="127"/>
        <v>0</v>
      </c>
      <c r="AC265" s="22">
        <f t="shared" si="128"/>
        <v>0</v>
      </c>
      <c r="AD265" s="22">
        <f t="shared" si="129"/>
        <v>0</v>
      </c>
    </row>
    <row r="266" spans="3:30" x14ac:dyDescent="0.25">
      <c r="E266" s="12">
        <v>42920.625</v>
      </c>
      <c r="F266" s="10">
        <v>12458.33</v>
      </c>
      <c r="G266" s="10">
        <v>12466.49</v>
      </c>
      <c r="H266" s="10">
        <v>12453.11</v>
      </c>
      <c r="I266" s="10">
        <v>12456.61</v>
      </c>
      <c r="K266" s="13">
        <f t="shared" si="120"/>
        <v>-1.7199999999993452</v>
      </c>
      <c r="L266" s="13">
        <f t="shared" si="130"/>
        <v>23.540000000000873</v>
      </c>
      <c r="M266" s="13">
        <f t="shared" si="121"/>
        <v>13.3799999999992</v>
      </c>
      <c r="N266" s="13"/>
      <c r="X266">
        <f t="shared" si="123"/>
        <v>1.7199999999993452</v>
      </c>
      <c r="Y266">
        <f t="shared" si="124"/>
        <v>0</v>
      </c>
      <c r="Z266">
        <f t="shared" si="125"/>
        <v>0</v>
      </c>
      <c r="AA266" s="22">
        <f t="shared" si="126"/>
        <v>0</v>
      </c>
      <c r="AB266" s="22">
        <f t="shared" si="127"/>
        <v>0</v>
      </c>
      <c r="AC266" s="22">
        <f t="shared" si="128"/>
        <v>0</v>
      </c>
      <c r="AD266" s="22">
        <f t="shared" si="129"/>
        <v>0</v>
      </c>
    </row>
    <row r="267" spans="3:30" x14ac:dyDescent="0.25">
      <c r="E267" s="11">
        <v>42920.666666666664</v>
      </c>
      <c r="F267" s="9">
        <v>12456.99</v>
      </c>
      <c r="G267" s="9">
        <v>12480.27</v>
      </c>
      <c r="H267" s="9">
        <v>12454.92</v>
      </c>
      <c r="I267" s="9">
        <v>12472.52</v>
      </c>
      <c r="K267" s="13">
        <f t="shared" si="120"/>
        <v>15.530000000000655</v>
      </c>
      <c r="L267" s="13">
        <f t="shared" si="130"/>
        <v>39.070000000001528</v>
      </c>
      <c r="M267" s="13">
        <f t="shared" si="121"/>
        <v>25.350000000000364</v>
      </c>
      <c r="N267" s="13"/>
      <c r="X267">
        <f t="shared" si="123"/>
        <v>15.530000000000655</v>
      </c>
      <c r="Y267">
        <f t="shared" si="124"/>
        <v>0</v>
      </c>
      <c r="Z267">
        <f t="shared" si="125"/>
        <v>0</v>
      </c>
      <c r="AA267" s="22">
        <f t="shared" si="126"/>
        <v>0</v>
      </c>
      <c r="AB267" s="22">
        <f t="shared" si="127"/>
        <v>0</v>
      </c>
      <c r="AC267" s="22">
        <f t="shared" si="128"/>
        <v>0</v>
      </c>
      <c r="AD267" s="22">
        <f t="shared" si="129"/>
        <v>0</v>
      </c>
    </row>
    <row r="268" spans="3:30" x14ac:dyDescent="0.25">
      <c r="E268" s="12">
        <v>42920.708333333336</v>
      </c>
      <c r="F268" s="10">
        <v>12472.77</v>
      </c>
      <c r="G268" s="10">
        <v>12478.11</v>
      </c>
      <c r="H268" s="10">
        <v>12464.4</v>
      </c>
      <c r="I268" s="10">
        <v>12474.89</v>
      </c>
      <c r="K268" s="13">
        <f t="shared" si="120"/>
        <v>2.1199999999989814</v>
      </c>
      <c r="L268" s="13">
        <f t="shared" si="130"/>
        <v>41.190000000000509</v>
      </c>
      <c r="M268" s="13">
        <f t="shared" si="121"/>
        <v>13.710000000000946</v>
      </c>
      <c r="N268" s="13"/>
      <c r="X268">
        <f t="shared" si="123"/>
        <v>2.1199999999989814</v>
      </c>
      <c r="Y268">
        <f t="shared" si="124"/>
        <v>0</v>
      </c>
      <c r="Z268">
        <f t="shared" si="125"/>
        <v>0</v>
      </c>
      <c r="AA268" s="22">
        <f t="shared" si="126"/>
        <v>0</v>
      </c>
      <c r="AB268" s="22">
        <f t="shared" si="127"/>
        <v>0</v>
      </c>
      <c r="AC268" s="22">
        <f t="shared" si="128"/>
        <v>0</v>
      </c>
      <c r="AD268" s="22">
        <f t="shared" si="129"/>
        <v>0</v>
      </c>
    </row>
    <row r="269" spans="3:30" x14ac:dyDescent="0.25">
      <c r="E269" s="11">
        <v>42920.75</v>
      </c>
      <c r="F269" s="9">
        <v>12474.39</v>
      </c>
      <c r="G269" s="9">
        <v>12481.4</v>
      </c>
      <c r="H269" s="9">
        <v>12437.23</v>
      </c>
      <c r="I269" s="9">
        <v>12445.96</v>
      </c>
      <c r="K269" s="13">
        <f t="shared" si="120"/>
        <v>-28.430000000000291</v>
      </c>
      <c r="L269" s="13">
        <f t="shared" si="130"/>
        <v>12.760000000000218</v>
      </c>
      <c r="M269" s="13">
        <f t="shared" si="121"/>
        <v>44.170000000000073</v>
      </c>
      <c r="N269" s="13"/>
      <c r="X269">
        <f t="shared" si="123"/>
        <v>28.430000000000291</v>
      </c>
      <c r="Y269">
        <f t="shared" si="124"/>
        <v>0</v>
      </c>
      <c r="Z269">
        <f t="shared" si="125"/>
        <v>0</v>
      </c>
      <c r="AA269" s="22">
        <f t="shared" si="126"/>
        <v>0</v>
      </c>
      <c r="AB269" s="22">
        <f t="shared" si="127"/>
        <v>0</v>
      </c>
      <c r="AC269" s="22">
        <f t="shared" si="128"/>
        <v>0</v>
      </c>
      <c r="AD269" s="22">
        <f t="shared" si="129"/>
        <v>0</v>
      </c>
    </row>
    <row r="270" spans="3:30" x14ac:dyDescent="0.25">
      <c r="E270" s="12">
        <v>42920.791666666664</v>
      </c>
      <c r="F270" s="10">
        <v>12446.21</v>
      </c>
      <c r="G270" s="10">
        <v>12446.77</v>
      </c>
      <c r="H270" s="10">
        <v>12423.48</v>
      </c>
      <c r="I270" s="10">
        <v>12438.12</v>
      </c>
      <c r="K270" s="13">
        <f t="shared" si="120"/>
        <v>-8.0899999999983265</v>
      </c>
      <c r="L270" s="13">
        <f t="shared" si="130"/>
        <v>4.6700000000018917</v>
      </c>
      <c r="M270" s="13">
        <f t="shared" si="121"/>
        <v>23.290000000000873</v>
      </c>
      <c r="N270" s="13"/>
      <c r="X270">
        <f t="shared" si="123"/>
        <v>8.0899999999983265</v>
      </c>
      <c r="Y270">
        <f t="shared" si="124"/>
        <v>0</v>
      </c>
      <c r="Z270">
        <f t="shared" si="125"/>
        <v>0</v>
      </c>
      <c r="AA270" s="22">
        <f t="shared" si="126"/>
        <v>0</v>
      </c>
      <c r="AB270" s="22">
        <f t="shared" si="127"/>
        <v>0</v>
      </c>
      <c r="AC270" s="22">
        <f t="shared" si="128"/>
        <v>0</v>
      </c>
      <c r="AD270" s="22">
        <f t="shared" si="129"/>
        <v>0</v>
      </c>
    </row>
    <row r="271" spans="3:30" x14ac:dyDescent="0.25">
      <c r="E271" s="11">
        <v>42920.833333333336</v>
      </c>
      <c r="F271" s="9">
        <v>12437.12</v>
      </c>
      <c r="G271" s="9">
        <v>12441.12</v>
      </c>
      <c r="H271" s="9">
        <v>12433.36</v>
      </c>
      <c r="I271" s="9">
        <v>12434.87</v>
      </c>
      <c r="K271" s="13">
        <f t="shared" si="120"/>
        <v>-2.25</v>
      </c>
      <c r="L271" s="13">
        <f t="shared" si="130"/>
        <v>2.4200000000018917</v>
      </c>
      <c r="M271" s="13">
        <f t="shared" si="121"/>
        <v>7.7600000000002183</v>
      </c>
      <c r="N271" s="13"/>
      <c r="X271">
        <f t="shared" si="123"/>
        <v>2.25</v>
      </c>
      <c r="Y271">
        <f t="shared" si="124"/>
        <v>0</v>
      </c>
      <c r="Z271">
        <f t="shared" si="125"/>
        <v>0</v>
      </c>
      <c r="AA271" s="22">
        <f t="shared" si="126"/>
        <v>0</v>
      </c>
      <c r="AB271" s="22">
        <f t="shared" si="127"/>
        <v>0</v>
      </c>
      <c r="AC271" s="22">
        <f t="shared" si="128"/>
        <v>0</v>
      </c>
      <c r="AD271" s="22">
        <f t="shared" si="129"/>
        <v>0</v>
      </c>
    </row>
    <row r="272" spans="3:30" x14ac:dyDescent="0.25">
      <c r="E272" s="12">
        <v>42920.875</v>
      </c>
      <c r="F272" s="10">
        <v>12434.62</v>
      </c>
      <c r="G272" s="10">
        <v>12448.87</v>
      </c>
      <c r="H272" s="10">
        <v>12433.36</v>
      </c>
      <c r="I272" s="10">
        <v>12447.87</v>
      </c>
      <c r="K272" s="13">
        <f t="shared" si="120"/>
        <v>13.25</v>
      </c>
      <c r="L272" s="13">
        <f t="shared" si="130"/>
        <v>15.670000000001892</v>
      </c>
      <c r="M272" s="13">
        <f t="shared" si="121"/>
        <v>15.510000000000218</v>
      </c>
      <c r="N272" s="13"/>
      <c r="X272">
        <f t="shared" si="123"/>
        <v>13.25</v>
      </c>
      <c r="Y272">
        <f t="shared" si="124"/>
        <v>0</v>
      </c>
      <c r="Z272">
        <f t="shared" si="125"/>
        <v>0</v>
      </c>
      <c r="AA272" s="22">
        <f t="shared" si="126"/>
        <v>0</v>
      </c>
      <c r="AB272" s="22">
        <f t="shared" si="127"/>
        <v>0</v>
      </c>
      <c r="AC272" s="22">
        <f t="shared" si="128"/>
        <v>0</v>
      </c>
      <c r="AD272" s="22">
        <f t="shared" si="129"/>
        <v>0</v>
      </c>
    </row>
    <row r="273" spans="3:30" x14ac:dyDescent="0.25">
      <c r="E273" s="11">
        <v>42920.916666666664</v>
      </c>
      <c r="F273" s="9">
        <v>12447.62</v>
      </c>
      <c r="G273" s="9">
        <v>12449.37</v>
      </c>
      <c r="H273" s="9">
        <v>12441.86</v>
      </c>
      <c r="I273" s="9">
        <v>12445.36</v>
      </c>
      <c r="K273" s="13">
        <f t="shared" si="120"/>
        <v>-2.2600000000002183</v>
      </c>
      <c r="L273" s="13">
        <f t="shared" si="130"/>
        <v>13.410000000001673</v>
      </c>
      <c r="M273" s="13">
        <f t="shared" si="121"/>
        <v>7.5100000000002183</v>
      </c>
      <c r="N273" s="13"/>
      <c r="X273">
        <f t="shared" si="123"/>
        <v>2.2600000000002183</v>
      </c>
      <c r="Y273">
        <f t="shared" si="124"/>
        <v>0</v>
      </c>
      <c r="Z273">
        <f t="shared" si="125"/>
        <v>0</v>
      </c>
      <c r="AA273" s="22">
        <f t="shared" si="126"/>
        <v>0</v>
      </c>
      <c r="AB273" s="22">
        <f t="shared" si="127"/>
        <v>0</v>
      </c>
      <c r="AC273" s="22">
        <f t="shared" si="128"/>
        <v>0</v>
      </c>
      <c r="AD273" s="22">
        <f t="shared" si="129"/>
        <v>0</v>
      </c>
    </row>
    <row r="274" spans="3:30" hidden="1" x14ac:dyDescent="0.25">
      <c r="E274" s="12">
        <v>42921.041666666664</v>
      </c>
      <c r="F274" s="10">
        <v>12432.2</v>
      </c>
      <c r="G274" s="10">
        <v>12444.9</v>
      </c>
      <c r="H274" s="10">
        <v>12427.51</v>
      </c>
      <c r="I274" s="10">
        <v>12436.2</v>
      </c>
    </row>
    <row r="275" spans="3:30" hidden="1" x14ac:dyDescent="0.25">
      <c r="E275" s="11">
        <v>42921.083333333336</v>
      </c>
      <c r="F275" s="9">
        <v>12437.48</v>
      </c>
      <c r="G275" s="9">
        <v>12438.76</v>
      </c>
      <c r="H275" s="9">
        <v>12426.22</v>
      </c>
      <c r="I275" s="9">
        <v>12434.35</v>
      </c>
    </row>
    <row r="276" spans="3:30" hidden="1" x14ac:dyDescent="0.25">
      <c r="E276" s="12">
        <v>42921.125</v>
      </c>
      <c r="F276" s="10">
        <v>12433.07</v>
      </c>
      <c r="G276" s="10">
        <v>12439.97</v>
      </c>
      <c r="H276" s="10">
        <v>12429.5</v>
      </c>
      <c r="I276" s="10">
        <v>12438.69</v>
      </c>
    </row>
    <row r="277" spans="3:30" hidden="1" x14ac:dyDescent="0.25">
      <c r="E277" s="11">
        <v>42921.166666666664</v>
      </c>
      <c r="F277" s="9">
        <v>12438.91</v>
      </c>
      <c r="G277" s="9">
        <v>12440.2</v>
      </c>
      <c r="H277" s="9">
        <v>12427.37</v>
      </c>
      <c r="I277" s="9">
        <v>12429.94</v>
      </c>
    </row>
    <row r="278" spans="3:30" hidden="1" x14ac:dyDescent="0.25">
      <c r="E278" s="12">
        <v>42921.208333333336</v>
      </c>
      <c r="F278" s="10">
        <v>12431.22</v>
      </c>
      <c r="G278" s="10">
        <v>12439.69</v>
      </c>
      <c r="H278" s="10">
        <v>12429.93</v>
      </c>
      <c r="I278" s="10">
        <v>12439.69</v>
      </c>
    </row>
    <row r="279" spans="3:30" hidden="1" x14ac:dyDescent="0.25">
      <c r="E279" s="11">
        <v>42921.25</v>
      </c>
      <c r="F279" s="9">
        <v>12438.41</v>
      </c>
      <c r="G279" s="9">
        <v>12446.31</v>
      </c>
      <c r="H279" s="9">
        <v>12438.41</v>
      </c>
      <c r="I279" s="9">
        <v>12442.47</v>
      </c>
    </row>
    <row r="280" spans="3:30" hidden="1" x14ac:dyDescent="0.25">
      <c r="E280" s="12">
        <v>42921.291666666664</v>
      </c>
      <c r="F280" s="10">
        <v>12442.44</v>
      </c>
      <c r="G280" s="10">
        <v>12445</v>
      </c>
      <c r="H280" s="10">
        <v>12442.44</v>
      </c>
      <c r="I280" s="10">
        <v>12443.88</v>
      </c>
    </row>
    <row r="281" spans="3:30" x14ac:dyDescent="0.25">
      <c r="C281">
        <v>1</v>
      </c>
      <c r="E281" s="11">
        <v>42921.333333333336</v>
      </c>
      <c r="F281" s="9">
        <v>12444.52</v>
      </c>
      <c r="G281" s="9">
        <v>12455.83</v>
      </c>
      <c r="H281" s="9">
        <v>12435.72</v>
      </c>
      <c r="I281" s="9">
        <v>12436.09</v>
      </c>
      <c r="K281" s="13">
        <f t="shared" ref="K281:K295" si="131">I281-F281</f>
        <v>-8.430000000000291</v>
      </c>
      <c r="L281" s="13">
        <v>0</v>
      </c>
      <c r="M281" s="13">
        <f t="shared" ref="M281:M295" si="132">G281-H281</f>
        <v>20.110000000000582</v>
      </c>
      <c r="N281" s="13">
        <f t="shared" ref="N281" si="133">I295-F281</f>
        <v>37.430000000000291</v>
      </c>
      <c r="O281" s="18">
        <f>IF(K281*N281&gt;0,1,0)</f>
        <v>0</v>
      </c>
      <c r="S281" s="13">
        <f>MAX(G281:G295)</f>
        <v>12498.96</v>
      </c>
      <c r="X281">
        <f t="shared" ref="X281:X295" si="134">ABS(K281)</f>
        <v>8.430000000000291</v>
      </c>
      <c r="Y281">
        <f t="shared" ref="Y281:Y295" si="135">ABS(N281)</f>
        <v>37.430000000000291</v>
      </c>
      <c r="Z281">
        <f t="shared" ref="Z281:Z295" si="136">IF(S281&lt;1000,ABS(S281),0)</f>
        <v>0</v>
      </c>
      <c r="AA281" s="22">
        <f t="shared" ref="AA281:AA295" si="137">ABS(P281)</f>
        <v>0</v>
      </c>
      <c r="AB281" s="22">
        <f t="shared" ref="AB281:AB295" si="138">ABS(Q281)</f>
        <v>0</v>
      </c>
      <c r="AC281" s="22">
        <f t="shared" ref="AC281:AC295" si="139">IF(O281=1,ABS(P282),0)</f>
        <v>0</v>
      </c>
      <c r="AD281" s="22">
        <f t="shared" ref="AD281:AD295" si="140">IF(O281=0,ABS(Q282),0)</f>
        <v>0.68310976489255204</v>
      </c>
    </row>
    <row r="282" spans="3:30" x14ac:dyDescent="0.25">
      <c r="E282" s="12">
        <v>42921.375</v>
      </c>
      <c r="F282" s="10">
        <v>12437.59</v>
      </c>
      <c r="G282" s="10">
        <v>12442.67</v>
      </c>
      <c r="H282" s="10">
        <v>12426.93</v>
      </c>
      <c r="I282" s="10">
        <v>12435.3</v>
      </c>
      <c r="K282" s="13">
        <f t="shared" si="131"/>
        <v>-2.2900000000008731</v>
      </c>
      <c r="L282" s="13">
        <f t="shared" ref="L282:L295" si="141">L281+K282</f>
        <v>-2.2900000000008731</v>
      </c>
      <c r="M282" s="13">
        <f t="shared" si="132"/>
        <v>15.739999999999782</v>
      </c>
      <c r="N282" s="13"/>
      <c r="P282">
        <f>_xlfn.IFS(K281&lt;0,MIN(L281:L295),K281&gt;0,MAX(L281:L295))/S261</f>
        <v>-3.3030434155500873E-2</v>
      </c>
      <c r="Q282">
        <f>_xlfn.IFS(K281&lt;0,MAX(L281:L295),K281&gt;0,MIN(L281:L295))/S261</f>
        <v>0.68310976489255204</v>
      </c>
      <c r="S282" s="13">
        <f>MIN(H281:H295)</f>
        <v>12403.64</v>
      </c>
      <c r="X282">
        <f t="shared" si="134"/>
        <v>2.2900000000008731</v>
      </c>
      <c r="Y282">
        <f t="shared" si="135"/>
        <v>0</v>
      </c>
      <c r="Z282">
        <f t="shared" si="136"/>
        <v>0</v>
      </c>
      <c r="AA282" s="22">
        <f t="shared" si="137"/>
        <v>3.3030434155500873E-2</v>
      </c>
      <c r="AB282" s="22">
        <f t="shared" si="138"/>
        <v>0.68310976489255204</v>
      </c>
      <c r="AC282" s="22">
        <f t="shared" si="139"/>
        <v>0</v>
      </c>
      <c r="AD282" s="22">
        <f t="shared" si="140"/>
        <v>0</v>
      </c>
    </row>
    <row r="283" spans="3:30" x14ac:dyDescent="0.25">
      <c r="E283" s="11">
        <v>42921.416666666664</v>
      </c>
      <c r="F283" s="9">
        <v>12435.8</v>
      </c>
      <c r="G283" s="9">
        <v>12498.96</v>
      </c>
      <c r="H283" s="9">
        <v>12403.64</v>
      </c>
      <c r="I283" s="9">
        <v>12467.1</v>
      </c>
      <c r="K283" s="13">
        <f t="shared" si="131"/>
        <v>31.300000000001091</v>
      </c>
      <c r="L283" s="13">
        <f t="shared" si="141"/>
        <v>29.010000000000218</v>
      </c>
      <c r="M283" s="13">
        <f t="shared" si="132"/>
        <v>95.319999999999709</v>
      </c>
      <c r="N283" s="13"/>
      <c r="S283" s="13">
        <f>S281-S282</f>
        <v>95.319999999999709</v>
      </c>
      <c r="X283">
        <f t="shared" si="134"/>
        <v>31.300000000001091</v>
      </c>
      <c r="Y283">
        <f t="shared" si="135"/>
        <v>0</v>
      </c>
      <c r="Z283">
        <f t="shared" si="136"/>
        <v>95.319999999999709</v>
      </c>
      <c r="AA283" s="22">
        <f t="shared" si="137"/>
        <v>0</v>
      </c>
      <c r="AB283" s="22">
        <f t="shared" si="138"/>
        <v>0</v>
      </c>
      <c r="AC283" s="22">
        <f t="shared" si="139"/>
        <v>0</v>
      </c>
      <c r="AD283" s="22">
        <f t="shared" si="140"/>
        <v>0</v>
      </c>
    </row>
    <row r="284" spans="3:30" x14ac:dyDescent="0.25">
      <c r="E284" s="12">
        <v>42921.458333333336</v>
      </c>
      <c r="F284" s="10">
        <v>12466.6</v>
      </c>
      <c r="G284" s="10">
        <v>12467.38</v>
      </c>
      <c r="H284" s="10">
        <v>12406.44</v>
      </c>
      <c r="I284" s="10">
        <v>12441.25</v>
      </c>
      <c r="K284" s="13">
        <f t="shared" si="131"/>
        <v>-25.350000000000364</v>
      </c>
      <c r="L284" s="13">
        <f t="shared" si="141"/>
        <v>3.6599999999998545</v>
      </c>
      <c r="M284" s="13">
        <f t="shared" si="132"/>
        <v>60.93999999999869</v>
      </c>
      <c r="N284" s="13"/>
      <c r="X284">
        <f t="shared" si="134"/>
        <v>25.350000000000364</v>
      </c>
      <c r="Y284">
        <f t="shared" si="135"/>
        <v>0</v>
      </c>
      <c r="Z284">
        <f t="shared" si="136"/>
        <v>0</v>
      </c>
      <c r="AA284" s="22">
        <f t="shared" si="137"/>
        <v>0</v>
      </c>
      <c r="AB284" s="22">
        <f t="shared" si="138"/>
        <v>0</v>
      </c>
      <c r="AC284" s="22">
        <f t="shared" si="139"/>
        <v>0</v>
      </c>
      <c r="AD284" s="22">
        <f t="shared" si="140"/>
        <v>0</v>
      </c>
    </row>
    <row r="285" spans="3:30" x14ac:dyDescent="0.25">
      <c r="E285" s="11">
        <v>42921.5</v>
      </c>
      <c r="F285" s="9">
        <v>12441</v>
      </c>
      <c r="G285" s="9">
        <v>12466.25</v>
      </c>
      <c r="H285" s="9">
        <v>12424.01</v>
      </c>
      <c r="I285" s="9">
        <v>12443.73</v>
      </c>
      <c r="K285" s="13">
        <f t="shared" si="131"/>
        <v>2.7299999999995634</v>
      </c>
      <c r="L285" s="13">
        <f t="shared" si="141"/>
        <v>6.3899999999994179</v>
      </c>
      <c r="M285" s="13">
        <f t="shared" si="132"/>
        <v>42.239999999999782</v>
      </c>
      <c r="N285" s="13"/>
      <c r="X285">
        <f t="shared" si="134"/>
        <v>2.7299999999995634</v>
      </c>
      <c r="Y285">
        <f t="shared" si="135"/>
        <v>0</v>
      </c>
      <c r="Z285">
        <f t="shared" si="136"/>
        <v>0</v>
      </c>
      <c r="AA285" s="22">
        <f t="shared" si="137"/>
        <v>0</v>
      </c>
      <c r="AB285" s="22">
        <f t="shared" si="138"/>
        <v>0</v>
      </c>
      <c r="AC285" s="22">
        <f t="shared" si="139"/>
        <v>0</v>
      </c>
      <c r="AD285" s="22">
        <f t="shared" si="140"/>
        <v>0</v>
      </c>
    </row>
    <row r="286" spans="3:30" x14ac:dyDescent="0.25">
      <c r="E286" s="12">
        <v>42921.541666666664</v>
      </c>
      <c r="F286" s="10">
        <v>12443.48</v>
      </c>
      <c r="G286" s="10">
        <v>12463.41</v>
      </c>
      <c r="H286" s="10">
        <v>12435.78</v>
      </c>
      <c r="I286" s="10">
        <v>12459.09</v>
      </c>
      <c r="K286" s="13">
        <f t="shared" si="131"/>
        <v>15.610000000000582</v>
      </c>
      <c r="L286" s="13">
        <f t="shared" si="141"/>
        <v>22</v>
      </c>
      <c r="M286" s="13">
        <f t="shared" si="132"/>
        <v>27.6299999999992</v>
      </c>
      <c r="N286" s="13"/>
      <c r="X286">
        <f t="shared" si="134"/>
        <v>15.610000000000582</v>
      </c>
      <c r="Y286">
        <f t="shared" si="135"/>
        <v>0</v>
      </c>
      <c r="Z286">
        <f t="shared" si="136"/>
        <v>0</v>
      </c>
      <c r="AA286" s="22">
        <f t="shared" si="137"/>
        <v>0</v>
      </c>
      <c r="AB286" s="22">
        <f t="shared" si="138"/>
        <v>0</v>
      </c>
      <c r="AC286" s="22">
        <f t="shared" si="139"/>
        <v>0</v>
      </c>
      <c r="AD286" s="22">
        <f t="shared" si="140"/>
        <v>0</v>
      </c>
    </row>
    <row r="287" spans="3:30" x14ac:dyDescent="0.25">
      <c r="E287" s="11">
        <v>42921.583333333336</v>
      </c>
      <c r="F287" s="9">
        <v>12458.83</v>
      </c>
      <c r="G287" s="9">
        <v>12460.84</v>
      </c>
      <c r="H287" s="9">
        <v>12436.29</v>
      </c>
      <c r="I287" s="9">
        <v>12457.81</v>
      </c>
      <c r="K287" s="13">
        <f t="shared" si="131"/>
        <v>-1.0200000000004366</v>
      </c>
      <c r="L287" s="13">
        <f t="shared" si="141"/>
        <v>20.979999999999563</v>
      </c>
      <c r="M287" s="13">
        <f t="shared" si="132"/>
        <v>24.549999999999272</v>
      </c>
      <c r="N287" s="13"/>
      <c r="X287">
        <f t="shared" si="134"/>
        <v>1.0200000000004366</v>
      </c>
      <c r="Y287">
        <f t="shared" si="135"/>
        <v>0</v>
      </c>
      <c r="Z287">
        <f t="shared" si="136"/>
        <v>0</v>
      </c>
      <c r="AA287" s="22">
        <f t="shared" si="137"/>
        <v>0</v>
      </c>
      <c r="AB287" s="22">
        <f t="shared" si="138"/>
        <v>0</v>
      </c>
      <c r="AC287" s="22">
        <f t="shared" si="139"/>
        <v>0</v>
      </c>
      <c r="AD287" s="22">
        <f t="shared" si="140"/>
        <v>0</v>
      </c>
    </row>
    <row r="288" spans="3:30" x14ac:dyDescent="0.25">
      <c r="E288" s="12">
        <v>42921.625</v>
      </c>
      <c r="F288" s="10">
        <v>12457.56</v>
      </c>
      <c r="G288" s="10">
        <v>12460.54</v>
      </c>
      <c r="H288" s="10">
        <v>12446.67</v>
      </c>
      <c r="I288" s="10">
        <v>12454.26</v>
      </c>
      <c r="K288" s="13">
        <f t="shared" si="131"/>
        <v>-3.2999999999992724</v>
      </c>
      <c r="L288" s="13">
        <f t="shared" si="141"/>
        <v>17.680000000000291</v>
      </c>
      <c r="M288" s="13">
        <f t="shared" si="132"/>
        <v>13.8700000000008</v>
      </c>
      <c r="N288" s="13"/>
      <c r="X288">
        <f t="shared" si="134"/>
        <v>3.2999999999992724</v>
      </c>
      <c r="Y288">
        <f t="shared" si="135"/>
        <v>0</v>
      </c>
      <c r="Z288">
        <f t="shared" si="136"/>
        <v>0</v>
      </c>
      <c r="AA288" s="22">
        <f t="shared" si="137"/>
        <v>0</v>
      </c>
      <c r="AB288" s="22">
        <f t="shared" si="138"/>
        <v>0</v>
      </c>
      <c r="AC288" s="22">
        <f t="shared" si="139"/>
        <v>0</v>
      </c>
      <c r="AD288" s="22">
        <f t="shared" si="140"/>
        <v>0</v>
      </c>
    </row>
    <row r="289" spans="3:30" x14ac:dyDescent="0.25">
      <c r="E289" s="11">
        <v>42921.666666666664</v>
      </c>
      <c r="F289" s="9">
        <v>12453.27</v>
      </c>
      <c r="G289" s="9">
        <v>12461.39</v>
      </c>
      <c r="H289" s="9">
        <v>12427.06</v>
      </c>
      <c r="I289" s="9">
        <v>12457.94</v>
      </c>
      <c r="K289" s="13">
        <f t="shared" si="131"/>
        <v>4.6700000000000728</v>
      </c>
      <c r="L289" s="13">
        <f t="shared" si="141"/>
        <v>22.350000000000364</v>
      </c>
      <c r="M289" s="13">
        <f t="shared" si="132"/>
        <v>34.329999999999927</v>
      </c>
      <c r="N289" s="13"/>
      <c r="X289">
        <f t="shared" si="134"/>
        <v>4.6700000000000728</v>
      </c>
      <c r="Y289">
        <f t="shared" si="135"/>
        <v>0</v>
      </c>
      <c r="Z289">
        <f t="shared" si="136"/>
        <v>0</v>
      </c>
      <c r="AA289" s="22">
        <f t="shared" si="137"/>
        <v>0</v>
      </c>
      <c r="AB289" s="22">
        <f t="shared" si="138"/>
        <v>0</v>
      </c>
      <c r="AC289" s="22">
        <f t="shared" si="139"/>
        <v>0</v>
      </c>
      <c r="AD289" s="22">
        <f t="shared" si="140"/>
        <v>0</v>
      </c>
    </row>
    <row r="290" spans="3:30" x14ac:dyDescent="0.25">
      <c r="E290" s="12">
        <v>42921.708333333336</v>
      </c>
      <c r="F290" s="10">
        <v>12457.69</v>
      </c>
      <c r="G290" s="10">
        <v>12461</v>
      </c>
      <c r="H290" s="10">
        <v>12428.91</v>
      </c>
      <c r="I290" s="10">
        <v>12454.65</v>
      </c>
      <c r="K290" s="13">
        <f t="shared" si="131"/>
        <v>-3.0400000000008731</v>
      </c>
      <c r="L290" s="13">
        <f t="shared" si="141"/>
        <v>19.309999999999491</v>
      </c>
      <c r="M290" s="13">
        <f t="shared" si="132"/>
        <v>32.090000000000146</v>
      </c>
      <c r="N290" s="13"/>
      <c r="X290">
        <f t="shared" si="134"/>
        <v>3.0400000000008731</v>
      </c>
      <c r="Y290">
        <f t="shared" si="135"/>
        <v>0</v>
      </c>
      <c r="Z290">
        <f t="shared" si="136"/>
        <v>0</v>
      </c>
      <c r="AA290" s="22">
        <f t="shared" si="137"/>
        <v>0</v>
      </c>
      <c r="AB290" s="22">
        <f t="shared" si="138"/>
        <v>0</v>
      </c>
      <c r="AC290" s="22">
        <f t="shared" si="139"/>
        <v>0</v>
      </c>
      <c r="AD290" s="22">
        <f t="shared" si="140"/>
        <v>0</v>
      </c>
    </row>
    <row r="291" spans="3:30" x14ac:dyDescent="0.25">
      <c r="E291" s="11">
        <v>42921.75</v>
      </c>
      <c r="F291" s="9">
        <v>12454.15</v>
      </c>
      <c r="G291" s="9">
        <v>12477.35</v>
      </c>
      <c r="H291" s="9">
        <v>12448.17</v>
      </c>
      <c r="I291" s="9">
        <v>12456.58</v>
      </c>
      <c r="K291" s="13">
        <f t="shared" si="131"/>
        <v>2.430000000000291</v>
      </c>
      <c r="L291" s="13">
        <f t="shared" si="141"/>
        <v>21.739999999999782</v>
      </c>
      <c r="M291" s="13">
        <f t="shared" si="132"/>
        <v>29.180000000000291</v>
      </c>
      <c r="N291" s="13"/>
      <c r="X291">
        <f t="shared" si="134"/>
        <v>2.430000000000291</v>
      </c>
      <c r="Y291">
        <f t="shared" si="135"/>
        <v>0</v>
      </c>
      <c r="Z291">
        <f t="shared" si="136"/>
        <v>0</v>
      </c>
      <c r="AA291" s="22">
        <f t="shared" si="137"/>
        <v>0</v>
      </c>
      <c r="AB291" s="22">
        <f t="shared" si="138"/>
        <v>0</v>
      </c>
      <c r="AC291" s="22">
        <f t="shared" si="139"/>
        <v>0</v>
      </c>
      <c r="AD291" s="22">
        <f t="shared" si="140"/>
        <v>0</v>
      </c>
    </row>
    <row r="292" spans="3:30" x14ac:dyDescent="0.25">
      <c r="E292" s="12">
        <v>42921.791666666664</v>
      </c>
      <c r="F292" s="10">
        <v>12456.08</v>
      </c>
      <c r="G292" s="10">
        <v>12466.85</v>
      </c>
      <c r="H292" s="10">
        <v>12450.33</v>
      </c>
      <c r="I292" s="10">
        <v>12464.7</v>
      </c>
      <c r="K292" s="13">
        <f t="shared" si="131"/>
        <v>8.6200000000008004</v>
      </c>
      <c r="L292" s="13">
        <f t="shared" si="141"/>
        <v>30.360000000000582</v>
      </c>
      <c r="M292" s="13">
        <f t="shared" si="132"/>
        <v>16.520000000000437</v>
      </c>
      <c r="N292" s="13"/>
      <c r="X292">
        <f t="shared" si="134"/>
        <v>8.6200000000008004</v>
      </c>
      <c r="Y292">
        <f t="shared" si="135"/>
        <v>0</v>
      </c>
      <c r="Z292">
        <f t="shared" si="136"/>
        <v>0</v>
      </c>
      <c r="AA292" s="22">
        <f t="shared" si="137"/>
        <v>0</v>
      </c>
      <c r="AB292" s="22">
        <f t="shared" si="138"/>
        <v>0</v>
      </c>
      <c r="AC292" s="22">
        <f t="shared" si="139"/>
        <v>0</v>
      </c>
      <c r="AD292" s="22">
        <f t="shared" si="140"/>
        <v>0</v>
      </c>
    </row>
    <row r="293" spans="3:30" x14ac:dyDescent="0.25">
      <c r="E293" s="11">
        <v>42921.833333333336</v>
      </c>
      <c r="F293" s="9">
        <v>12464.45</v>
      </c>
      <c r="G293" s="9">
        <v>12474.2</v>
      </c>
      <c r="H293" s="9">
        <v>12462.94</v>
      </c>
      <c r="I293" s="9">
        <v>12464.44</v>
      </c>
      <c r="K293" s="13">
        <f t="shared" si="131"/>
        <v>-1.0000000000218279E-2</v>
      </c>
      <c r="L293" s="13">
        <f t="shared" si="141"/>
        <v>30.350000000000364</v>
      </c>
      <c r="M293" s="13">
        <f t="shared" si="132"/>
        <v>11.260000000000218</v>
      </c>
      <c r="N293" s="13"/>
      <c r="X293">
        <f t="shared" si="134"/>
        <v>1.0000000000218279E-2</v>
      </c>
      <c r="Y293">
        <f t="shared" si="135"/>
        <v>0</v>
      </c>
      <c r="Z293">
        <f t="shared" si="136"/>
        <v>0</v>
      </c>
      <c r="AA293" s="22">
        <f t="shared" si="137"/>
        <v>0</v>
      </c>
      <c r="AB293" s="22">
        <f t="shared" si="138"/>
        <v>0</v>
      </c>
      <c r="AC293" s="22">
        <f t="shared" si="139"/>
        <v>0</v>
      </c>
      <c r="AD293" s="22">
        <f t="shared" si="140"/>
        <v>0</v>
      </c>
    </row>
    <row r="294" spans="3:30" x14ac:dyDescent="0.25">
      <c r="E294" s="12">
        <v>42921.875</v>
      </c>
      <c r="F294" s="10">
        <v>12464.69</v>
      </c>
      <c r="G294" s="10">
        <v>12474.45</v>
      </c>
      <c r="H294" s="10">
        <v>12458.69</v>
      </c>
      <c r="I294" s="10">
        <v>12464.94</v>
      </c>
      <c r="K294" s="13">
        <f t="shared" si="131"/>
        <v>0.25</v>
      </c>
      <c r="L294" s="13">
        <f t="shared" si="141"/>
        <v>30.600000000000364</v>
      </c>
      <c r="M294" s="13">
        <f t="shared" si="132"/>
        <v>15.760000000000218</v>
      </c>
      <c r="N294" s="13"/>
      <c r="X294">
        <f t="shared" si="134"/>
        <v>0.25</v>
      </c>
      <c r="Y294">
        <f t="shared" si="135"/>
        <v>0</v>
      </c>
      <c r="Z294">
        <f t="shared" si="136"/>
        <v>0</v>
      </c>
      <c r="AA294" s="22">
        <f t="shared" si="137"/>
        <v>0</v>
      </c>
      <c r="AB294" s="22">
        <f t="shared" si="138"/>
        <v>0</v>
      </c>
      <c r="AC294" s="22">
        <f t="shared" si="139"/>
        <v>0</v>
      </c>
      <c r="AD294" s="22">
        <f t="shared" si="140"/>
        <v>0</v>
      </c>
    </row>
    <row r="295" spans="3:30" x14ac:dyDescent="0.25">
      <c r="E295" s="11">
        <v>42921.916666666664</v>
      </c>
      <c r="F295" s="9">
        <v>12465.19</v>
      </c>
      <c r="G295" s="9">
        <v>12485.45</v>
      </c>
      <c r="H295" s="9">
        <v>12460.43</v>
      </c>
      <c r="I295" s="9">
        <v>12481.95</v>
      </c>
      <c r="K295" s="13">
        <f t="shared" si="131"/>
        <v>16.760000000000218</v>
      </c>
      <c r="L295" s="13">
        <f t="shared" si="141"/>
        <v>47.360000000000582</v>
      </c>
      <c r="M295" s="13">
        <f t="shared" si="132"/>
        <v>25.020000000000437</v>
      </c>
      <c r="N295" s="13"/>
      <c r="X295">
        <f t="shared" si="134"/>
        <v>16.760000000000218</v>
      </c>
      <c r="Y295">
        <f t="shared" si="135"/>
        <v>0</v>
      </c>
      <c r="Z295">
        <f t="shared" si="136"/>
        <v>0</v>
      </c>
      <c r="AA295" s="22">
        <f t="shared" si="137"/>
        <v>0</v>
      </c>
      <c r="AB295" s="22">
        <f t="shared" si="138"/>
        <v>0</v>
      </c>
      <c r="AC295" s="22">
        <f t="shared" si="139"/>
        <v>0</v>
      </c>
      <c r="AD295" s="22">
        <f t="shared" si="140"/>
        <v>0</v>
      </c>
    </row>
    <row r="296" spans="3:30" hidden="1" x14ac:dyDescent="0.25">
      <c r="E296" s="12">
        <v>42921.958333333336</v>
      </c>
      <c r="F296" s="10">
        <v>12483.23</v>
      </c>
      <c r="G296" s="10">
        <v>12483.23</v>
      </c>
      <c r="H296" s="10">
        <v>12470.38</v>
      </c>
      <c r="I296" s="10">
        <v>12473.93</v>
      </c>
    </row>
    <row r="297" spans="3:30" hidden="1" x14ac:dyDescent="0.25">
      <c r="E297" s="11">
        <v>42922.041666666664</v>
      </c>
      <c r="F297" s="9">
        <v>12473.14</v>
      </c>
      <c r="G297" s="9">
        <v>12497.98</v>
      </c>
      <c r="H297" s="9">
        <v>12471.86</v>
      </c>
      <c r="I297" s="9">
        <v>12493.7</v>
      </c>
    </row>
    <row r="298" spans="3:30" hidden="1" x14ac:dyDescent="0.25">
      <c r="E298" s="12">
        <v>42922.083333333336</v>
      </c>
      <c r="F298" s="10">
        <v>12493.2</v>
      </c>
      <c r="G298" s="10">
        <v>12493.2</v>
      </c>
      <c r="H298" s="10">
        <v>12487.63</v>
      </c>
      <c r="I298" s="10">
        <v>12490.63</v>
      </c>
    </row>
    <row r="299" spans="3:30" hidden="1" x14ac:dyDescent="0.25">
      <c r="E299" s="11">
        <v>42922.125</v>
      </c>
      <c r="F299" s="9">
        <v>12491.91</v>
      </c>
      <c r="G299" s="9">
        <v>12491.91</v>
      </c>
      <c r="H299" s="9">
        <v>12478.34</v>
      </c>
      <c r="I299" s="9">
        <v>12478.34</v>
      </c>
    </row>
    <row r="300" spans="3:30" hidden="1" x14ac:dyDescent="0.25">
      <c r="E300" s="12">
        <v>42922.166666666664</v>
      </c>
      <c r="F300" s="10">
        <v>12478.19</v>
      </c>
      <c r="G300" s="10">
        <v>12479.75</v>
      </c>
      <c r="H300" s="10">
        <v>12469.47</v>
      </c>
      <c r="I300" s="10">
        <v>12474.26</v>
      </c>
    </row>
    <row r="301" spans="3:30" hidden="1" x14ac:dyDescent="0.25">
      <c r="E301" s="11">
        <v>42922.208333333336</v>
      </c>
      <c r="F301" s="9">
        <v>12472.97</v>
      </c>
      <c r="G301" s="9">
        <v>12481.96</v>
      </c>
      <c r="H301" s="9">
        <v>12472.97</v>
      </c>
      <c r="I301" s="9">
        <v>12480.68</v>
      </c>
    </row>
    <row r="302" spans="3:30" hidden="1" x14ac:dyDescent="0.25">
      <c r="E302" s="12">
        <v>42922.25</v>
      </c>
      <c r="F302" s="10">
        <v>12481.96</v>
      </c>
      <c r="G302" s="10">
        <v>12482.96</v>
      </c>
      <c r="H302" s="10">
        <v>12475.53</v>
      </c>
      <c r="I302" s="10">
        <v>12478.1</v>
      </c>
    </row>
    <row r="303" spans="3:30" hidden="1" x14ac:dyDescent="0.25">
      <c r="E303" s="11">
        <v>42922.291666666664</v>
      </c>
      <c r="F303" s="9">
        <v>12476.82</v>
      </c>
      <c r="G303" s="9">
        <v>12479.39</v>
      </c>
      <c r="H303" s="9">
        <v>12475.26</v>
      </c>
      <c r="I303" s="9">
        <v>12475.26</v>
      </c>
    </row>
    <row r="304" spans="3:30" x14ac:dyDescent="0.25">
      <c r="C304">
        <v>1</v>
      </c>
      <c r="E304" s="12">
        <v>42922.333333333336</v>
      </c>
      <c r="F304" s="10">
        <v>12476.55</v>
      </c>
      <c r="G304" s="10">
        <v>12488.59</v>
      </c>
      <c r="H304" s="10">
        <v>12470.35</v>
      </c>
      <c r="I304" s="10">
        <v>12482.27</v>
      </c>
      <c r="K304" s="13">
        <f t="shared" ref="K304:K318" si="142">I304-F304</f>
        <v>5.7200000000011642</v>
      </c>
      <c r="L304" s="13">
        <v>0</v>
      </c>
      <c r="M304" s="13">
        <f t="shared" ref="M304:M318" si="143">G304-H304</f>
        <v>18.239999999999782</v>
      </c>
      <c r="N304" s="13">
        <f t="shared" ref="N304" si="144">I318-F304</f>
        <v>-126.67999999999847</v>
      </c>
      <c r="O304" s="18">
        <f>IF(K304*N304&gt;0,1,0)</f>
        <v>0</v>
      </c>
      <c r="S304" s="13">
        <f>MAX(G304:G318)</f>
        <v>12491.75</v>
      </c>
      <c r="X304">
        <f t="shared" ref="X304:X318" si="145">ABS(K304)</f>
        <v>5.7200000000011642</v>
      </c>
      <c r="Y304">
        <f t="shared" ref="Y304:Y318" si="146">ABS(N304)</f>
        <v>126.67999999999847</v>
      </c>
      <c r="Z304">
        <f t="shared" ref="Z304:Z318" si="147">IF(S304&lt;1000,ABS(S304),0)</f>
        <v>0</v>
      </c>
      <c r="AA304" s="22">
        <f t="shared" ref="AA304:AA318" si="148">ABS(P304)</f>
        <v>0</v>
      </c>
      <c r="AB304" s="22">
        <f t="shared" ref="AB304:AB318" si="149">ABS(Q304)</f>
        <v>0</v>
      </c>
      <c r="AC304" s="22">
        <f t="shared" ref="AC304:AC318" si="150">IF(O304=1,ABS(P305),0)</f>
        <v>0</v>
      </c>
      <c r="AD304" s="22">
        <f t="shared" ref="AD304:AD318" si="151">IF(O304=0,ABS(Q305),0)</f>
        <v>1.666911456147731</v>
      </c>
    </row>
    <row r="305" spans="5:30" x14ac:dyDescent="0.25">
      <c r="E305" s="11">
        <v>42922.375</v>
      </c>
      <c r="F305" s="9">
        <v>12482.27</v>
      </c>
      <c r="G305" s="9">
        <v>12482.27</v>
      </c>
      <c r="H305" s="9">
        <v>12462.06</v>
      </c>
      <c r="I305" s="9">
        <v>12471.15</v>
      </c>
      <c r="K305" s="13">
        <f t="shared" si="142"/>
        <v>-11.1200000000008</v>
      </c>
      <c r="L305" s="13">
        <f t="shared" ref="L305:L318" si="152">L304+K305</f>
        <v>-11.1200000000008</v>
      </c>
      <c r="M305" s="13">
        <f t="shared" si="143"/>
        <v>20.210000000000946</v>
      </c>
      <c r="N305" s="13"/>
      <c r="P305">
        <f>_xlfn.IFS(K304&lt;0,MIN(L304:L318),K304&gt;0,MAX(L304:L318))/S283</f>
        <v>0</v>
      </c>
      <c r="Q305">
        <f>_xlfn.IFS(K304&lt;0,MAX(L304:L318),K304&gt;0,MIN(L304:L318))/S283</f>
        <v>-1.666911456147731</v>
      </c>
      <c r="S305" s="13">
        <f>MIN(H304:H318)</f>
        <v>12315.22</v>
      </c>
      <c r="X305">
        <f t="shared" si="145"/>
        <v>11.1200000000008</v>
      </c>
      <c r="Y305">
        <f t="shared" si="146"/>
        <v>0</v>
      </c>
      <c r="Z305">
        <f t="shared" si="147"/>
        <v>0</v>
      </c>
      <c r="AA305" s="22">
        <f t="shared" si="148"/>
        <v>0</v>
      </c>
      <c r="AB305" s="22">
        <f t="shared" si="149"/>
        <v>1.666911456147731</v>
      </c>
      <c r="AC305" s="22">
        <f t="shared" si="150"/>
        <v>0</v>
      </c>
      <c r="AD305" s="22">
        <f t="shared" si="151"/>
        <v>0</v>
      </c>
    </row>
    <row r="306" spans="5:30" x14ac:dyDescent="0.25">
      <c r="E306" s="12">
        <v>42922.416666666664</v>
      </c>
      <c r="F306" s="10">
        <v>12471.15</v>
      </c>
      <c r="G306" s="10">
        <v>12491.75</v>
      </c>
      <c r="H306" s="10">
        <v>12436.94</v>
      </c>
      <c r="I306" s="10">
        <v>12449.12</v>
      </c>
      <c r="K306" s="13">
        <f t="shared" si="142"/>
        <v>-22.029999999998836</v>
      </c>
      <c r="L306" s="13">
        <f t="shared" si="152"/>
        <v>-33.149999999999636</v>
      </c>
      <c r="M306" s="13">
        <f t="shared" si="143"/>
        <v>54.809999999999491</v>
      </c>
      <c r="N306" s="13"/>
      <c r="S306" s="13">
        <f>S304-S305</f>
        <v>176.53000000000065</v>
      </c>
      <c r="X306">
        <f t="shared" si="145"/>
        <v>22.029999999998836</v>
      </c>
      <c r="Y306">
        <f t="shared" si="146"/>
        <v>0</v>
      </c>
      <c r="Z306">
        <f t="shared" si="147"/>
        <v>176.53000000000065</v>
      </c>
      <c r="AA306" s="22">
        <f t="shared" si="148"/>
        <v>0</v>
      </c>
      <c r="AB306" s="22">
        <f t="shared" si="149"/>
        <v>0</v>
      </c>
      <c r="AC306" s="22">
        <f t="shared" si="150"/>
        <v>0</v>
      </c>
      <c r="AD306" s="22">
        <f t="shared" si="151"/>
        <v>0</v>
      </c>
    </row>
    <row r="307" spans="5:30" x14ac:dyDescent="0.25">
      <c r="E307" s="11">
        <v>42922.458333333336</v>
      </c>
      <c r="F307" s="9">
        <v>12448.87</v>
      </c>
      <c r="G307" s="9">
        <v>12470.23</v>
      </c>
      <c r="H307" s="9">
        <v>12439.57</v>
      </c>
      <c r="I307" s="9">
        <v>12443.95</v>
      </c>
      <c r="K307" s="13">
        <f t="shared" si="142"/>
        <v>-4.9200000000000728</v>
      </c>
      <c r="L307" s="13">
        <f t="shared" si="152"/>
        <v>-38.069999999999709</v>
      </c>
      <c r="M307" s="13">
        <f t="shared" si="143"/>
        <v>30.659999999999854</v>
      </c>
      <c r="N307" s="13"/>
      <c r="X307">
        <f t="shared" si="145"/>
        <v>4.9200000000000728</v>
      </c>
      <c r="Y307">
        <f t="shared" si="146"/>
        <v>0</v>
      </c>
      <c r="Z307">
        <f t="shared" si="147"/>
        <v>0</v>
      </c>
      <c r="AA307" s="22">
        <f t="shared" si="148"/>
        <v>0</v>
      </c>
      <c r="AB307" s="22">
        <f t="shared" si="149"/>
        <v>0</v>
      </c>
      <c r="AC307" s="22">
        <f t="shared" si="150"/>
        <v>0</v>
      </c>
      <c r="AD307" s="22">
        <f t="shared" si="151"/>
        <v>0</v>
      </c>
    </row>
    <row r="308" spans="5:30" x14ac:dyDescent="0.25">
      <c r="E308" s="12">
        <v>42922.5</v>
      </c>
      <c r="F308" s="10">
        <v>12444.45</v>
      </c>
      <c r="G308" s="10">
        <v>12444.7</v>
      </c>
      <c r="H308" s="10">
        <v>12363.57</v>
      </c>
      <c r="I308" s="10">
        <v>12367.26</v>
      </c>
      <c r="K308" s="13">
        <f t="shared" si="142"/>
        <v>-77.190000000000509</v>
      </c>
      <c r="L308" s="13">
        <f t="shared" si="152"/>
        <v>-115.26000000000022</v>
      </c>
      <c r="M308" s="13">
        <f t="shared" si="143"/>
        <v>81.130000000001019</v>
      </c>
      <c r="N308" s="13"/>
      <c r="X308">
        <f t="shared" si="145"/>
        <v>77.190000000000509</v>
      </c>
      <c r="Y308">
        <f t="shared" si="146"/>
        <v>0</v>
      </c>
      <c r="Z308">
        <f t="shared" si="147"/>
        <v>0</v>
      </c>
      <c r="AA308" s="22">
        <f t="shared" si="148"/>
        <v>0</v>
      </c>
      <c r="AB308" s="22">
        <f t="shared" si="149"/>
        <v>0</v>
      </c>
      <c r="AC308" s="22">
        <f t="shared" si="150"/>
        <v>0</v>
      </c>
      <c r="AD308" s="22">
        <f t="shared" si="151"/>
        <v>0</v>
      </c>
    </row>
    <row r="309" spans="5:30" x14ac:dyDescent="0.25">
      <c r="E309" s="11">
        <v>42922.541666666664</v>
      </c>
      <c r="F309" s="9">
        <v>12367.01</v>
      </c>
      <c r="G309" s="9">
        <v>12378.67</v>
      </c>
      <c r="H309" s="9">
        <v>12328.85</v>
      </c>
      <c r="I309" s="9">
        <v>12374.57</v>
      </c>
      <c r="K309" s="13">
        <f t="shared" si="142"/>
        <v>7.5599999999994907</v>
      </c>
      <c r="L309" s="13">
        <f t="shared" si="152"/>
        <v>-107.70000000000073</v>
      </c>
      <c r="M309" s="13">
        <f t="shared" si="143"/>
        <v>49.819999999999709</v>
      </c>
      <c r="N309" s="13"/>
      <c r="X309">
        <f t="shared" si="145"/>
        <v>7.5599999999994907</v>
      </c>
      <c r="Y309">
        <f t="shared" si="146"/>
        <v>0</v>
      </c>
      <c r="Z309">
        <f t="shared" si="147"/>
        <v>0</v>
      </c>
      <c r="AA309" s="22">
        <f t="shared" si="148"/>
        <v>0</v>
      </c>
      <c r="AB309" s="22">
        <f t="shared" si="149"/>
        <v>0</v>
      </c>
      <c r="AC309" s="22">
        <f t="shared" si="150"/>
        <v>0</v>
      </c>
      <c r="AD309" s="22">
        <f t="shared" si="151"/>
        <v>0</v>
      </c>
    </row>
    <row r="310" spans="5:30" x14ac:dyDescent="0.25">
      <c r="E310" s="12">
        <v>42922.583333333336</v>
      </c>
      <c r="F310" s="10">
        <v>12373.82</v>
      </c>
      <c r="G310" s="10">
        <v>12376.51</v>
      </c>
      <c r="H310" s="10">
        <v>12315.22</v>
      </c>
      <c r="I310" s="10">
        <v>12322.63</v>
      </c>
      <c r="K310" s="13">
        <f t="shared" si="142"/>
        <v>-51.190000000000509</v>
      </c>
      <c r="L310" s="13">
        <f t="shared" si="152"/>
        <v>-158.89000000000124</v>
      </c>
      <c r="M310" s="13">
        <f t="shared" si="143"/>
        <v>61.290000000000873</v>
      </c>
      <c r="N310" s="13"/>
      <c r="X310">
        <f t="shared" si="145"/>
        <v>51.190000000000509</v>
      </c>
      <c r="Y310">
        <f t="shared" si="146"/>
        <v>0</v>
      </c>
      <c r="Z310">
        <f t="shared" si="147"/>
        <v>0</v>
      </c>
      <c r="AA310" s="22">
        <f t="shared" si="148"/>
        <v>0</v>
      </c>
      <c r="AB310" s="22">
        <f t="shared" si="149"/>
        <v>0</v>
      </c>
      <c r="AC310" s="22">
        <f t="shared" si="150"/>
        <v>0</v>
      </c>
      <c r="AD310" s="22">
        <f t="shared" si="151"/>
        <v>0</v>
      </c>
    </row>
    <row r="311" spans="5:30" x14ac:dyDescent="0.25">
      <c r="E311" s="11">
        <v>42922.625</v>
      </c>
      <c r="F311" s="9">
        <v>12322.88</v>
      </c>
      <c r="G311" s="9">
        <v>12364.26</v>
      </c>
      <c r="H311" s="9">
        <v>12321.23</v>
      </c>
      <c r="I311" s="9">
        <v>12349.59</v>
      </c>
      <c r="K311" s="13">
        <f t="shared" si="142"/>
        <v>26.710000000000946</v>
      </c>
      <c r="L311" s="13">
        <f t="shared" si="152"/>
        <v>-132.18000000000029</v>
      </c>
      <c r="M311" s="13">
        <f t="shared" si="143"/>
        <v>43.030000000000655</v>
      </c>
      <c r="N311" s="13"/>
      <c r="X311">
        <f t="shared" si="145"/>
        <v>26.710000000000946</v>
      </c>
      <c r="Y311">
        <f t="shared" si="146"/>
        <v>0</v>
      </c>
      <c r="Z311">
        <f t="shared" si="147"/>
        <v>0</v>
      </c>
      <c r="AA311" s="22">
        <f t="shared" si="148"/>
        <v>0</v>
      </c>
      <c r="AB311" s="22">
        <f t="shared" si="149"/>
        <v>0</v>
      </c>
      <c r="AC311" s="22">
        <f t="shared" si="150"/>
        <v>0</v>
      </c>
      <c r="AD311" s="22">
        <f t="shared" si="151"/>
        <v>0</v>
      </c>
    </row>
    <row r="312" spans="5:30" x14ac:dyDescent="0.25">
      <c r="E312" s="12">
        <v>42922.666666666664</v>
      </c>
      <c r="F312" s="10">
        <v>12349.84</v>
      </c>
      <c r="G312" s="10">
        <v>12366.74</v>
      </c>
      <c r="H312" s="10">
        <v>12325.85</v>
      </c>
      <c r="I312" s="10">
        <v>12332.65</v>
      </c>
      <c r="K312" s="13">
        <f t="shared" si="142"/>
        <v>-17.190000000000509</v>
      </c>
      <c r="L312" s="13">
        <f t="shared" si="152"/>
        <v>-149.3700000000008</v>
      </c>
      <c r="M312" s="13">
        <f t="shared" si="143"/>
        <v>40.889999999999418</v>
      </c>
      <c r="N312" s="13"/>
      <c r="X312">
        <f t="shared" si="145"/>
        <v>17.190000000000509</v>
      </c>
      <c r="Y312">
        <f t="shared" si="146"/>
        <v>0</v>
      </c>
      <c r="Z312">
        <f t="shared" si="147"/>
        <v>0</v>
      </c>
      <c r="AA312" s="22">
        <f t="shared" si="148"/>
        <v>0</v>
      </c>
      <c r="AB312" s="22">
        <f t="shared" si="149"/>
        <v>0</v>
      </c>
      <c r="AC312" s="22">
        <f t="shared" si="150"/>
        <v>0</v>
      </c>
      <c r="AD312" s="22">
        <f t="shared" si="151"/>
        <v>0</v>
      </c>
    </row>
    <row r="313" spans="5:30" x14ac:dyDescent="0.25">
      <c r="E313" s="11">
        <v>42922.708333333336</v>
      </c>
      <c r="F313" s="9">
        <v>12333.16</v>
      </c>
      <c r="G313" s="9">
        <v>12387</v>
      </c>
      <c r="H313" s="9">
        <v>12324.32</v>
      </c>
      <c r="I313" s="9">
        <v>12370.82</v>
      </c>
      <c r="K313" s="13">
        <f t="shared" si="142"/>
        <v>37.659999999999854</v>
      </c>
      <c r="L313" s="13">
        <f t="shared" si="152"/>
        <v>-111.71000000000095</v>
      </c>
      <c r="M313" s="13">
        <f t="shared" si="143"/>
        <v>62.680000000000291</v>
      </c>
      <c r="N313" s="13"/>
      <c r="X313">
        <f t="shared" si="145"/>
        <v>37.659999999999854</v>
      </c>
      <c r="Y313">
        <f t="shared" si="146"/>
        <v>0</v>
      </c>
      <c r="Z313">
        <f t="shared" si="147"/>
        <v>0</v>
      </c>
      <c r="AA313" s="22">
        <f t="shared" si="148"/>
        <v>0</v>
      </c>
      <c r="AB313" s="22">
        <f t="shared" si="149"/>
        <v>0</v>
      </c>
      <c r="AC313" s="22">
        <f t="shared" si="150"/>
        <v>0</v>
      </c>
      <c r="AD313" s="22">
        <f t="shared" si="151"/>
        <v>0</v>
      </c>
    </row>
    <row r="314" spans="5:30" x14ac:dyDescent="0.25">
      <c r="E314" s="12">
        <v>42922.75</v>
      </c>
      <c r="F314" s="10">
        <v>12370.32</v>
      </c>
      <c r="G314" s="10">
        <v>12398.56</v>
      </c>
      <c r="H314" s="10">
        <v>12367.53</v>
      </c>
      <c r="I314" s="10">
        <v>12384.22</v>
      </c>
      <c r="K314" s="13">
        <f t="shared" si="142"/>
        <v>13.899999999999636</v>
      </c>
      <c r="L314" s="13">
        <f t="shared" si="152"/>
        <v>-97.81000000000131</v>
      </c>
      <c r="M314" s="13">
        <f t="shared" si="143"/>
        <v>31.029999999998836</v>
      </c>
      <c r="N314" s="13"/>
      <c r="X314">
        <f t="shared" si="145"/>
        <v>13.899999999999636</v>
      </c>
      <c r="Y314">
        <f t="shared" si="146"/>
        <v>0</v>
      </c>
      <c r="Z314">
        <f t="shared" si="147"/>
        <v>0</v>
      </c>
      <c r="AA314" s="22">
        <f t="shared" si="148"/>
        <v>0</v>
      </c>
      <c r="AB314" s="22">
        <f t="shared" si="149"/>
        <v>0</v>
      </c>
      <c r="AC314" s="22">
        <f t="shared" si="150"/>
        <v>0</v>
      </c>
      <c r="AD314" s="22">
        <f t="shared" si="151"/>
        <v>0</v>
      </c>
    </row>
    <row r="315" spans="5:30" x14ac:dyDescent="0.25">
      <c r="E315" s="11">
        <v>42922.791666666664</v>
      </c>
      <c r="F315" s="9">
        <v>12384.72</v>
      </c>
      <c r="G315" s="9">
        <v>12390.49</v>
      </c>
      <c r="H315" s="9">
        <v>12372.36</v>
      </c>
      <c r="I315" s="9">
        <v>12382.92</v>
      </c>
      <c r="K315" s="13">
        <f t="shared" si="142"/>
        <v>-1.7999999999992724</v>
      </c>
      <c r="L315" s="13">
        <f t="shared" si="152"/>
        <v>-99.610000000000582</v>
      </c>
      <c r="M315" s="13">
        <f t="shared" si="143"/>
        <v>18.1299999999992</v>
      </c>
      <c r="N315" s="13"/>
      <c r="X315">
        <f t="shared" si="145"/>
        <v>1.7999999999992724</v>
      </c>
      <c r="Y315">
        <f t="shared" si="146"/>
        <v>0</v>
      </c>
      <c r="Z315">
        <f t="shared" si="147"/>
        <v>0</v>
      </c>
      <c r="AA315" s="22">
        <f t="shared" si="148"/>
        <v>0</v>
      </c>
      <c r="AB315" s="22">
        <f t="shared" si="149"/>
        <v>0</v>
      </c>
      <c r="AC315" s="22">
        <f t="shared" si="150"/>
        <v>0</v>
      </c>
      <c r="AD315" s="22">
        <f t="shared" si="151"/>
        <v>0</v>
      </c>
    </row>
    <row r="316" spans="5:30" x14ac:dyDescent="0.25">
      <c r="E316" s="12">
        <v>42922.833333333336</v>
      </c>
      <c r="F316" s="10">
        <v>12382.67</v>
      </c>
      <c r="G316" s="10">
        <v>12393.17</v>
      </c>
      <c r="H316" s="10">
        <v>12375.16</v>
      </c>
      <c r="I316" s="10">
        <v>12378.91</v>
      </c>
      <c r="K316" s="13">
        <f t="shared" si="142"/>
        <v>-3.7600000000002183</v>
      </c>
      <c r="L316" s="13">
        <f t="shared" si="152"/>
        <v>-103.3700000000008</v>
      </c>
      <c r="M316" s="13">
        <f t="shared" si="143"/>
        <v>18.010000000000218</v>
      </c>
      <c r="N316" s="13"/>
      <c r="X316">
        <f t="shared" si="145"/>
        <v>3.7600000000002183</v>
      </c>
      <c r="Y316">
        <f t="shared" si="146"/>
        <v>0</v>
      </c>
      <c r="Z316">
        <f t="shared" si="147"/>
        <v>0</v>
      </c>
      <c r="AA316" s="22">
        <f t="shared" si="148"/>
        <v>0</v>
      </c>
      <c r="AB316" s="22">
        <f t="shared" si="149"/>
        <v>0</v>
      </c>
      <c r="AC316" s="22">
        <f t="shared" si="150"/>
        <v>0</v>
      </c>
      <c r="AD316" s="22">
        <f t="shared" si="151"/>
        <v>0</v>
      </c>
    </row>
    <row r="317" spans="5:30" x14ac:dyDescent="0.25">
      <c r="E317" s="11">
        <v>42922.875</v>
      </c>
      <c r="F317" s="9">
        <v>12379.16</v>
      </c>
      <c r="G317" s="9">
        <v>12379.41</v>
      </c>
      <c r="H317" s="9">
        <v>12357.64</v>
      </c>
      <c r="I317" s="9">
        <v>12362.39</v>
      </c>
      <c r="K317" s="13">
        <f t="shared" si="142"/>
        <v>-16.770000000000437</v>
      </c>
      <c r="L317" s="13">
        <f t="shared" si="152"/>
        <v>-120.14000000000124</v>
      </c>
      <c r="M317" s="13">
        <f t="shared" si="143"/>
        <v>21.770000000000437</v>
      </c>
      <c r="N317" s="13"/>
      <c r="X317">
        <f t="shared" si="145"/>
        <v>16.770000000000437</v>
      </c>
      <c r="Y317">
        <f t="shared" si="146"/>
        <v>0</v>
      </c>
      <c r="Z317">
        <f t="shared" si="147"/>
        <v>0</v>
      </c>
      <c r="AA317" s="22">
        <f t="shared" si="148"/>
        <v>0</v>
      </c>
      <c r="AB317" s="22">
        <f t="shared" si="149"/>
        <v>0</v>
      </c>
      <c r="AC317" s="22">
        <f t="shared" si="150"/>
        <v>0</v>
      </c>
      <c r="AD317" s="22">
        <f t="shared" si="151"/>
        <v>0</v>
      </c>
    </row>
    <row r="318" spans="5:30" x14ac:dyDescent="0.25">
      <c r="E318" s="12">
        <v>42922.916666666664</v>
      </c>
      <c r="F318" s="10">
        <v>12361.89</v>
      </c>
      <c r="G318" s="10">
        <v>12362.89</v>
      </c>
      <c r="H318" s="10">
        <v>12333.36</v>
      </c>
      <c r="I318" s="10">
        <v>12349.87</v>
      </c>
      <c r="K318" s="13">
        <f t="shared" si="142"/>
        <v>-12.019999999998618</v>
      </c>
      <c r="L318" s="13">
        <f t="shared" si="152"/>
        <v>-132.15999999999985</v>
      </c>
      <c r="M318" s="13">
        <f t="shared" si="143"/>
        <v>29.529999999998836</v>
      </c>
      <c r="N318" s="13"/>
      <c r="X318">
        <f t="shared" si="145"/>
        <v>12.019999999998618</v>
      </c>
      <c r="Y318">
        <f t="shared" si="146"/>
        <v>0</v>
      </c>
      <c r="Z318">
        <f t="shared" si="147"/>
        <v>0</v>
      </c>
      <c r="AA318" s="22">
        <f t="shared" si="148"/>
        <v>0</v>
      </c>
      <c r="AB318" s="22">
        <f t="shared" si="149"/>
        <v>0</v>
      </c>
      <c r="AC318" s="22">
        <f t="shared" si="150"/>
        <v>0</v>
      </c>
      <c r="AD318" s="22">
        <f t="shared" si="151"/>
        <v>0</v>
      </c>
    </row>
    <row r="319" spans="5:30" hidden="1" x14ac:dyDescent="0.25">
      <c r="E319" s="11">
        <v>42922.958333333336</v>
      </c>
      <c r="F319" s="9">
        <v>12348.12</v>
      </c>
      <c r="G319" s="9">
        <v>12357.1</v>
      </c>
      <c r="H319" s="9">
        <v>12346.84</v>
      </c>
      <c r="I319" s="9">
        <v>12350.38</v>
      </c>
    </row>
    <row r="320" spans="5:30" hidden="1" x14ac:dyDescent="0.25">
      <c r="E320" s="12">
        <v>42923.041666666664</v>
      </c>
      <c r="F320" s="10">
        <v>12356.79</v>
      </c>
      <c r="G320" s="10">
        <v>12362.91</v>
      </c>
      <c r="H320" s="10">
        <v>12355.5</v>
      </c>
      <c r="I320" s="10">
        <v>12359.35</v>
      </c>
    </row>
    <row r="321" spans="3:30" hidden="1" x14ac:dyDescent="0.25">
      <c r="E321" s="11">
        <v>42923.083333333336</v>
      </c>
      <c r="F321" s="9">
        <v>12359.34</v>
      </c>
      <c r="G321" s="9">
        <v>12360.63</v>
      </c>
      <c r="H321" s="9">
        <v>12348.43</v>
      </c>
      <c r="I321" s="9">
        <v>12352.27</v>
      </c>
    </row>
    <row r="322" spans="3:30" hidden="1" x14ac:dyDescent="0.25">
      <c r="E322" s="12">
        <v>42923.125</v>
      </c>
      <c r="F322" s="10">
        <v>12350.99</v>
      </c>
      <c r="G322" s="10">
        <v>12358.69</v>
      </c>
      <c r="H322" s="10">
        <v>12349.71</v>
      </c>
      <c r="I322" s="10">
        <v>12354.83</v>
      </c>
    </row>
    <row r="323" spans="3:30" hidden="1" x14ac:dyDescent="0.25">
      <c r="E323" s="11">
        <v>42923.166666666664</v>
      </c>
      <c r="F323" s="9">
        <v>12353.92</v>
      </c>
      <c r="G323" s="9">
        <v>12357.83</v>
      </c>
      <c r="H323" s="9">
        <v>12348.86</v>
      </c>
      <c r="I323" s="9">
        <v>12352.7</v>
      </c>
    </row>
    <row r="324" spans="3:30" hidden="1" x14ac:dyDescent="0.25">
      <c r="E324" s="12">
        <v>42923.208333333336</v>
      </c>
      <c r="F324" s="10">
        <v>12353.98</v>
      </c>
      <c r="G324" s="10">
        <v>12357.82</v>
      </c>
      <c r="H324" s="10">
        <v>12352.69</v>
      </c>
      <c r="I324" s="10">
        <v>12352.69</v>
      </c>
    </row>
    <row r="325" spans="3:30" hidden="1" x14ac:dyDescent="0.25">
      <c r="E325" s="11">
        <v>42923.25</v>
      </c>
      <c r="F325" s="9">
        <v>12353.97</v>
      </c>
      <c r="G325" s="9">
        <v>12353.97</v>
      </c>
      <c r="H325" s="9">
        <v>12348.84</v>
      </c>
      <c r="I325" s="9">
        <v>12350.12</v>
      </c>
    </row>
    <row r="326" spans="3:30" hidden="1" x14ac:dyDescent="0.25">
      <c r="E326" s="12">
        <v>42923.291666666664</v>
      </c>
      <c r="F326" s="10">
        <v>12348.84</v>
      </c>
      <c r="G326" s="10">
        <v>12348.84</v>
      </c>
      <c r="H326" s="10">
        <v>12341.95</v>
      </c>
      <c r="I326" s="10">
        <v>12343.47</v>
      </c>
    </row>
    <row r="327" spans="3:30" x14ac:dyDescent="0.25">
      <c r="C327">
        <v>1</v>
      </c>
      <c r="E327" s="11">
        <v>42923.333333333336</v>
      </c>
      <c r="F327" s="9">
        <v>12344.75</v>
      </c>
      <c r="G327" s="9">
        <v>12355.21</v>
      </c>
      <c r="H327" s="9">
        <v>12344.75</v>
      </c>
      <c r="I327" s="9">
        <v>12351.54</v>
      </c>
      <c r="K327" s="13">
        <f t="shared" ref="K327:K341" si="153">I327-F327</f>
        <v>6.7900000000008731</v>
      </c>
      <c r="L327" s="13">
        <v>0</v>
      </c>
      <c r="M327" s="13">
        <f t="shared" ref="M327:M341" si="154">G327-H327</f>
        <v>10.459999999999127</v>
      </c>
      <c r="N327" s="13">
        <f t="shared" ref="N327" si="155">I341-F327</f>
        <v>75.659999999999854</v>
      </c>
      <c r="O327" s="18">
        <f>IF(K327*N327&gt;0,1,0)</f>
        <v>1</v>
      </c>
      <c r="S327" s="13">
        <f>MAX(G327:G341)</f>
        <v>12426.42</v>
      </c>
      <c r="X327">
        <f t="shared" ref="X327:X341" si="156">ABS(K327)</f>
        <v>6.7900000000008731</v>
      </c>
      <c r="Y327">
        <f t="shared" ref="Y327:Y341" si="157">ABS(N327)</f>
        <v>75.659999999999854</v>
      </c>
      <c r="Z327">
        <f t="shared" ref="Z327:Z341" si="158">IF(S327&lt;1000,ABS(S327),0)</f>
        <v>0</v>
      </c>
      <c r="AA327" s="22">
        <f t="shared" ref="AA327:AA341" si="159">ABS(P327)</f>
        <v>0</v>
      </c>
      <c r="AB327" s="22">
        <f t="shared" ref="AB327:AB341" si="160">ABS(Q327)</f>
        <v>0</v>
      </c>
      <c r="AC327" s="22">
        <f t="shared" ref="AC327:AC341" si="161">IF(O327=1,ABS(P328),0)</f>
        <v>0.39862912819351126</v>
      </c>
      <c r="AD327" s="22">
        <f t="shared" ref="AD327:AD341" si="162">IF(O327=0,ABS(Q328),0)</f>
        <v>0</v>
      </c>
    </row>
    <row r="328" spans="3:30" x14ac:dyDescent="0.25">
      <c r="E328" s="12">
        <v>42923.375</v>
      </c>
      <c r="F328" s="10">
        <v>12351.54</v>
      </c>
      <c r="G328" s="10">
        <v>12382.05</v>
      </c>
      <c r="H328" s="10">
        <v>12348.6</v>
      </c>
      <c r="I328" s="10">
        <v>12376.36</v>
      </c>
      <c r="K328" s="13">
        <f t="shared" si="153"/>
        <v>24.819999999999709</v>
      </c>
      <c r="L328" s="13">
        <f t="shared" ref="L328:L341" si="163">L327+K328</f>
        <v>24.819999999999709</v>
      </c>
      <c r="M328" s="13">
        <f t="shared" si="154"/>
        <v>33.449999999998909</v>
      </c>
      <c r="N328" s="13"/>
      <c r="P328">
        <f>_xlfn.IFS(K327&lt;0,MIN(L327:L341),K327&gt;0,MAX(L327:L341))/S306</f>
        <v>0.39862912819351126</v>
      </c>
      <c r="Q328">
        <f>_xlfn.IFS(K327&lt;0,MAX(L327:L341),K327&gt;0,MIN(L327:L341))/S306</f>
        <v>-2.7077550557982423E-2</v>
      </c>
      <c r="S328" s="13">
        <f>MIN(H327:H341)</f>
        <v>12338.06</v>
      </c>
      <c r="X328">
        <f t="shared" si="156"/>
        <v>24.819999999999709</v>
      </c>
      <c r="Y328">
        <f t="shared" si="157"/>
        <v>0</v>
      </c>
      <c r="Z328">
        <f t="shared" si="158"/>
        <v>0</v>
      </c>
      <c r="AA328" s="22">
        <f t="shared" si="159"/>
        <v>0.39862912819351126</v>
      </c>
      <c r="AB328" s="22">
        <f t="shared" si="160"/>
        <v>2.7077550557982423E-2</v>
      </c>
      <c r="AC328" s="22">
        <f t="shared" si="161"/>
        <v>0</v>
      </c>
      <c r="AD328" s="22">
        <f t="shared" si="162"/>
        <v>0</v>
      </c>
    </row>
    <row r="329" spans="3:30" x14ac:dyDescent="0.25">
      <c r="E329" s="11">
        <v>42923.416666666664</v>
      </c>
      <c r="F329" s="9">
        <v>12377.86</v>
      </c>
      <c r="G329" s="9">
        <v>12389.98</v>
      </c>
      <c r="H329" s="9">
        <v>12338.06</v>
      </c>
      <c r="I329" s="9">
        <v>12348.26</v>
      </c>
      <c r="K329" s="13">
        <f t="shared" si="153"/>
        <v>-29.600000000000364</v>
      </c>
      <c r="L329" s="13">
        <f t="shared" si="163"/>
        <v>-4.7800000000006548</v>
      </c>
      <c r="M329" s="13">
        <f t="shared" si="154"/>
        <v>51.920000000000073</v>
      </c>
      <c r="N329" s="13"/>
      <c r="S329" s="13">
        <f>S327-S328</f>
        <v>88.360000000000582</v>
      </c>
      <c r="X329">
        <f t="shared" si="156"/>
        <v>29.600000000000364</v>
      </c>
      <c r="Y329">
        <f t="shared" si="157"/>
        <v>0</v>
      </c>
      <c r="Z329">
        <f t="shared" si="158"/>
        <v>88.360000000000582</v>
      </c>
      <c r="AA329" s="22">
        <f t="shared" si="159"/>
        <v>0</v>
      </c>
      <c r="AB329" s="22">
        <f t="shared" si="160"/>
        <v>0</v>
      </c>
      <c r="AC329" s="22">
        <f t="shared" si="161"/>
        <v>0</v>
      </c>
      <c r="AD329" s="22">
        <f t="shared" si="162"/>
        <v>0</v>
      </c>
    </row>
    <row r="330" spans="3:30" x14ac:dyDescent="0.25">
      <c r="E330" s="12">
        <v>42923.458333333336</v>
      </c>
      <c r="F330" s="10">
        <v>12347.51</v>
      </c>
      <c r="G330" s="10">
        <v>12379.1</v>
      </c>
      <c r="H330" s="10">
        <v>12342.92</v>
      </c>
      <c r="I330" s="10">
        <v>12354.17</v>
      </c>
      <c r="K330" s="13">
        <f t="shared" si="153"/>
        <v>6.6599999999998545</v>
      </c>
      <c r="L330" s="13">
        <f t="shared" si="163"/>
        <v>1.8799999999991996</v>
      </c>
      <c r="M330" s="13">
        <f t="shared" si="154"/>
        <v>36.180000000000291</v>
      </c>
      <c r="N330" s="13"/>
      <c r="X330">
        <f t="shared" si="156"/>
        <v>6.6599999999998545</v>
      </c>
      <c r="Y330">
        <f t="shared" si="157"/>
        <v>0</v>
      </c>
      <c r="Z330">
        <f t="shared" si="158"/>
        <v>0</v>
      </c>
      <c r="AA330" s="22">
        <f t="shared" si="159"/>
        <v>0</v>
      </c>
      <c r="AB330" s="22">
        <f t="shared" si="160"/>
        <v>0</v>
      </c>
      <c r="AC330" s="22">
        <f t="shared" si="161"/>
        <v>0</v>
      </c>
      <c r="AD330" s="22">
        <f t="shared" si="162"/>
        <v>0</v>
      </c>
    </row>
    <row r="331" spans="3:30" x14ac:dyDescent="0.25">
      <c r="E331" s="11">
        <v>42923.5</v>
      </c>
      <c r="F331" s="9">
        <v>12353.67</v>
      </c>
      <c r="G331" s="9">
        <v>12370.26</v>
      </c>
      <c r="H331" s="9">
        <v>12343.22</v>
      </c>
      <c r="I331" s="9">
        <v>12349.41</v>
      </c>
      <c r="K331" s="13">
        <f t="shared" si="153"/>
        <v>-4.2600000000002183</v>
      </c>
      <c r="L331" s="13">
        <f t="shared" si="163"/>
        <v>-2.3800000000010186</v>
      </c>
      <c r="M331" s="13">
        <f t="shared" si="154"/>
        <v>27.040000000000873</v>
      </c>
      <c r="N331" s="13"/>
      <c r="X331">
        <f t="shared" si="156"/>
        <v>4.2600000000002183</v>
      </c>
      <c r="Y331">
        <f t="shared" si="157"/>
        <v>0</v>
      </c>
      <c r="Z331">
        <f t="shared" si="158"/>
        <v>0</v>
      </c>
      <c r="AA331" s="22">
        <f t="shared" si="159"/>
        <v>0</v>
      </c>
      <c r="AB331" s="22">
        <f t="shared" si="160"/>
        <v>0</v>
      </c>
      <c r="AC331" s="22">
        <f t="shared" si="161"/>
        <v>0</v>
      </c>
      <c r="AD331" s="22">
        <f t="shared" si="162"/>
        <v>0</v>
      </c>
    </row>
    <row r="332" spans="3:30" x14ac:dyDescent="0.25">
      <c r="E332" s="12">
        <v>42923.541666666664</v>
      </c>
      <c r="F332" s="10">
        <v>12348.9</v>
      </c>
      <c r="G332" s="10">
        <v>12360.94</v>
      </c>
      <c r="H332" s="10">
        <v>12348.87</v>
      </c>
      <c r="I332" s="10">
        <v>12355.7</v>
      </c>
      <c r="K332" s="13">
        <f t="shared" si="153"/>
        <v>6.8000000000010914</v>
      </c>
      <c r="L332" s="13">
        <f t="shared" si="163"/>
        <v>4.4200000000000728</v>
      </c>
      <c r="M332" s="13">
        <f t="shared" si="154"/>
        <v>12.069999999999709</v>
      </c>
      <c r="N332" s="13"/>
      <c r="X332">
        <f t="shared" si="156"/>
        <v>6.8000000000010914</v>
      </c>
      <c r="Y332">
        <f t="shared" si="157"/>
        <v>0</v>
      </c>
      <c r="Z332">
        <f t="shared" si="158"/>
        <v>0</v>
      </c>
      <c r="AA332" s="22">
        <f t="shared" si="159"/>
        <v>0</v>
      </c>
      <c r="AB332" s="22">
        <f t="shared" si="160"/>
        <v>0</v>
      </c>
      <c r="AC332" s="22">
        <f t="shared" si="161"/>
        <v>0</v>
      </c>
      <c r="AD332" s="22">
        <f t="shared" si="162"/>
        <v>0</v>
      </c>
    </row>
    <row r="333" spans="3:30" x14ac:dyDescent="0.25">
      <c r="E333" s="11">
        <v>42923.583333333336</v>
      </c>
      <c r="F333" s="9">
        <v>12355.71</v>
      </c>
      <c r="G333" s="9">
        <v>12358.1</v>
      </c>
      <c r="H333" s="9">
        <v>12344.57</v>
      </c>
      <c r="I333" s="9">
        <v>12347.17</v>
      </c>
      <c r="K333" s="13">
        <f t="shared" si="153"/>
        <v>-8.5399999999990541</v>
      </c>
      <c r="L333" s="13">
        <f t="shared" si="163"/>
        <v>-4.1199999999989814</v>
      </c>
      <c r="M333" s="13">
        <f t="shared" si="154"/>
        <v>13.530000000000655</v>
      </c>
      <c r="N333" s="13"/>
      <c r="X333">
        <f t="shared" si="156"/>
        <v>8.5399999999990541</v>
      </c>
      <c r="Y333">
        <f t="shared" si="157"/>
        <v>0</v>
      </c>
      <c r="Z333">
        <f t="shared" si="158"/>
        <v>0</v>
      </c>
      <c r="AA333" s="22">
        <f t="shared" si="159"/>
        <v>0</v>
      </c>
      <c r="AB333" s="22">
        <f t="shared" si="160"/>
        <v>0</v>
      </c>
      <c r="AC333" s="22">
        <f t="shared" si="161"/>
        <v>0</v>
      </c>
      <c r="AD333" s="22">
        <f t="shared" si="162"/>
        <v>0</v>
      </c>
    </row>
    <row r="334" spans="3:30" x14ac:dyDescent="0.25">
      <c r="E334" s="12">
        <v>42923.625</v>
      </c>
      <c r="F334" s="10">
        <v>12345.67</v>
      </c>
      <c r="G334" s="10">
        <v>12383.27</v>
      </c>
      <c r="H334" s="10">
        <v>12344.14</v>
      </c>
      <c r="I334" s="10">
        <v>12362.53</v>
      </c>
      <c r="K334" s="13">
        <f t="shared" si="153"/>
        <v>16.860000000000582</v>
      </c>
      <c r="L334" s="13">
        <f t="shared" si="163"/>
        <v>12.740000000001601</v>
      </c>
      <c r="M334" s="13">
        <f t="shared" si="154"/>
        <v>39.130000000001019</v>
      </c>
      <c r="N334" s="13"/>
      <c r="X334">
        <f t="shared" si="156"/>
        <v>16.860000000000582</v>
      </c>
      <c r="Y334">
        <f t="shared" si="157"/>
        <v>0</v>
      </c>
      <c r="Z334">
        <f t="shared" si="158"/>
        <v>0</v>
      </c>
      <c r="AA334" s="22">
        <f t="shared" si="159"/>
        <v>0</v>
      </c>
      <c r="AB334" s="22">
        <f t="shared" si="160"/>
        <v>0</v>
      </c>
      <c r="AC334" s="22">
        <f t="shared" si="161"/>
        <v>0</v>
      </c>
      <c r="AD334" s="22">
        <f t="shared" si="162"/>
        <v>0</v>
      </c>
    </row>
    <row r="335" spans="3:30" x14ac:dyDescent="0.25">
      <c r="E335" s="11">
        <v>42923.666666666664</v>
      </c>
      <c r="F335" s="9">
        <v>12362.78</v>
      </c>
      <c r="G335" s="9">
        <v>12380.67</v>
      </c>
      <c r="H335" s="9">
        <v>12341.76</v>
      </c>
      <c r="I335" s="9">
        <v>12374</v>
      </c>
      <c r="K335" s="13">
        <f t="shared" si="153"/>
        <v>11.219999999999345</v>
      </c>
      <c r="L335" s="13">
        <f t="shared" si="163"/>
        <v>23.960000000000946</v>
      </c>
      <c r="M335" s="13">
        <f t="shared" si="154"/>
        <v>38.909999999999854</v>
      </c>
      <c r="N335" s="13"/>
      <c r="X335">
        <f t="shared" si="156"/>
        <v>11.219999999999345</v>
      </c>
      <c r="Y335">
        <f t="shared" si="157"/>
        <v>0</v>
      </c>
      <c r="Z335">
        <f t="shared" si="158"/>
        <v>0</v>
      </c>
      <c r="AA335" s="22">
        <f t="shared" si="159"/>
        <v>0</v>
      </c>
      <c r="AB335" s="22">
        <f t="shared" si="160"/>
        <v>0</v>
      </c>
      <c r="AC335" s="22">
        <f t="shared" si="161"/>
        <v>0</v>
      </c>
      <c r="AD335" s="22">
        <f t="shared" si="162"/>
        <v>0</v>
      </c>
    </row>
    <row r="336" spans="3:30" x14ac:dyDescent="0.25">
      <c r="E336" s="12">
        <v>42923.708333333336</v>
      </c>
      <c r="F336" s="10">
        <v>12373.5</v>
      </c>
      <c r="G336" s="10">
        <v>12383.68</v>
      </c>
      <c r="H336" s="10">
        <v>12353.37</v>
      </c>
      <c r="I336" s="10">
        <v>12361.49</v>
      </c>
      <c r="K336" s="13">
        <f t="shared" si="153"/>
        <v>-12.010000000000218</v>
      </c>
      <c r="L336" s="13">
        <f t="shared" si="163"/>
        <v>11.950000000000728</v>
      </c>
      <c r="M336" s="13">
        <f t="shared" si="154"/>
        <v>30.309999999999491</v>
      </c>
      <c r="N336" s="13"/>
      <c r="X336">
        <f t="shared" si="156"/>
        <v>12.010000000000218</v>
      </c>
      <c r="Y336">
        <f t="shared" si="157"/>
        <v>0</v>
      </c>
      <c r="Z336">
        <f t="shared" si="158"/>
        <v>0</v>
      </c>
      <c r="AA336" s="22">
        <f t="shared" si="159"/>
        <v>0</v>
      </c>
      <c r="AB336" s="22">
        <f t="shared" si="160"/>
        <v>0</v>
      </c>
      <c r="AC336" s="22">
        <f t="shared" si="161"/>
        <v>0</v>
      </c>
      <c r="AD336" s="22">
        <f t="shared" si="162"/>
        <v>0</v>
      </c>
    </row>
    <row r="337" spans="3:30" x14ac:dyDescent="0.25">
      <c r="E337" s="11">
        <v>42923.75</v>
      </c>
      <c r="F337" s="9">
        <v>12361.74</v>
      </c>
      <c r="G337" s="9">
        <v>12394.43</v>
      </c>
      <c r="H337" s="9">
        <v>12358.47</v>
      </c>
      <c r="I337" s="9">
        <v>12392.19</v>
      </c>
      <c r="K337" s="13">
        <f t="shared" si="153"/>
        <v>30.450000000000728</v>
      </c>
      <c r="L337" s="13">
        <f t="shared" si="163"/>
        <v>42.400000000001455</v>
      </c>
      <c r="M337" s="13">
        <f t="shared" si="154"/>
        <v>35.960000000000946</v>
      </c>
      <c r="N337" s="13"/>
      <c r="X337">
        <f t="shared" si="156"/>
        <v>30.450000000000728</v>
      </c>
      <c r="Y337">
        <f t="shared" si="157"/>
        <v>0</v>
      </c>
      <c r="Z337">
        <f t="shared" si="158"/>
        <v>0</v>
      </c>
      <c r="AA337" s="22">
        <f t="shared" si="159"/>
        <v>0</v>
      </c>
      <c r="AB337" s="22">
        <f t="shared" si="160"/>
        <v>0</v>
      </c>
      <c r="AC337" s="22">
        <f t="shared" si="161"/>
        <v>0</v>
      </c>
      <c r="AD337" s="22">
        <f t="shared" si="162"/>
        <v>0</v>
      </c>
    </row>
    <row r="338" spans="3:30" x14ac:dyDescent="0.25">
      <c r="E338" s="12">
        <v>42923.791666666664</v>
      </c>
      <c r="F338" s="10">
        <v>12391.69</v>
      </c>
      <c r="G338" s="10">
        <v>12409.74</v>
      </c>
      <c r="H338" s="10">
        <v>12391.37</v>
      </c>
      <c r="I338" s="10">
        <v>12402.41</v>
      </c>
      <c r="K338" s="13">
        <f t="shared" si="153"/>
        <v>10.719999999999345</v>
      </c>
      <c r="L338" s="13">
        <f t="shared" si="163"/>
        <v>53.1200000000008</v>
      </c>
      <c r="M338" s="13">
        <f t="shared" si="154"/>
        <v>18.369999999998981</v>
      </c>
      <c r="N338" s="13"/>
      <c r="X338">
        <f t="shared" si="156"/>
        <v>10.719999999999345</v>
      </c>
      <c r="Y338">
        <f t="shared" si="157"/>
        <v>0</v>
      </c>
      <c r="Z338">
        <f t="shared" si="158"/>
        <v>0</v>
      </c>
      <c r="AA338" s="22">
        <f t="shared" si="159"/>
        <v>0</v>
      </c>
      <c r="AB338" s="22">
        <f t="shared" si="160"/>
        <v>0</v>
      </c>
      <c r="AC338" s="22">
        <f t="shared" si="161"/>
        <v>0</v>
      </c>
      <c r="AD338" s="22">
        <f t="shared" si="162"/>
        <v>0</v>
      </c>
    </row>
    <row r="339" spans="3:30" x14ac:dyDescent="0.25">
      <c r="E339" s="11">
        <v>42923.833333333336</v>
      </c>
      <c r="F339" s="9">
        <v>12402.41</v>
      </c>
      <c r="G339" s="9">
        <v>12411.17</v>
      </c>
      <c r="H339" s="9">
        <v>12400.91</v>
      </c>
      <c r="I339" s="9">
        <v>12408.66</v>
      </c>
      <c r="K339" s="13">
        <f t="shared" si="153"/>
        <v>6.25</v>
      </c>
      <c r="L339" s="13">
        <f t="shared" si="163"/>
        <v>59.3700000000008</v>
      </c>
      <c r="M339" s="13">
        <f t="shared" si="154"/>
        <v>10.260000000000218</v>
      </c>
      <c r="N339" s="13"/>
      <c r="X339">
        <f t="shared" si="156"/>
        <v>6.25</v>
      </c>
      <c r="Y339">
        <f t="shared" si="157"/>
        <v>0</v>
      </c>
      <c r="Z339">
        <f t="shared" si="158"/>
        <v>0</v>
      </c>
      <c r="AA339" s="22">
        <f t="shared" si="159"/>
        <v>0</v>
      </c>
      <c r="AB339" s="22">
        <f t="shared" si="160"/>
        <v>0</v>
      </c>
      <c r="AC339" s="22">
        <f t="shared" si="161"/>
        <v>0</v>
      </c>
      <c r="AD339" s="22">
        <f t="shared" si="162"/>
        <v>0</v>
      </c>
    </row>
    <row r="340" spans="3:30" x14ac:dyDescent="0.25">
      <c r="E340" s="12">
        <v>42923.875</v>
      </c>
      <c r="F340" s="10">
        <v>12408.91</v>
      </c>
      <c r="G340" s="10">
        <v>12424.42</v>
      </c>
      <c r="H340" s="10">
        <v>12406.91</v>
      </c>
      <c r="I340" s="10">
        <v>12412.41</v>
      </c>
      <c r="K340" s="13">
        <f t="shared" si="153"/>
        <v>3.5</v>
      </c>
      <c r="L340" s="13">
        <f t="shared" si="163"/>
        <v>62.8700000000008</v>
      </c>
      <c r="M340" s="13">
        <f t="shared" si="154"/>
        <v>17.510000000000218</v>
      </c>
      <c r="N340" s="13"/>
      <c r="X340">
        <f t="shared" si="156"/>
        <v>3.5</v>
      </c>
      <c r="Y340">
        <f t="shared" si="157"/>
        <v>0</v>
      </c>
      <c r="Z340">
        <f t="shared" si="158"/>
        <v>0</v>
      </c>
      <c r="AA340" s="22">
        <f t="shared" si="159"/>
        <v>0</v>
      </c>
      <c r="AB340" s="22">
        <f t="shared" si="160"/>
        <v>0</v>
      </c>
      <c r="AC340" s="22">
        <f t="shared" si="161"/>
        <v>0</v>
      </c>
      <c r="AD340" s="22">
        <f t="shared" si="162"/>
        <v>0</v>
      </c>
    </row>
    <row r="341" spans="3:30" x14ac:dyDescent="0.25">
      <c r="E341" s="11">
        <v>42923.916666666664</v>
      </c>
      <c r="F341" s="9">
        <v>12412.91</v>
      </c>
      <c r="G341" s="9">
        <v>12426.42</v>
      </c>
      <c r="H341" s="9">
        <v>12408.65</v>
      </c>
      <c r="I341" s="9">
        <v>12420.41</v>
      </c>
      <c r="K341" s="13">
        <f t="shared" si="153"/>
        <v>7.5</v>
      </c>
      <c r="L341" s="13">
        <f t="shared" si="163"/>
        <v>70.3700000000008</v>
      </c>
      <c r="M341" s="13">
        <f t="shared" si="154"/>
        <v>17.770000000000437</v>
      </c>
      <c r="N341" s="13"/>
      <c r="X341">
        <f t="shared" si="156"/>
        <v>7.5</v>
      </c>
      <c r="Y341">
        <f t="shared" si="157"/>
        <v>0</v>
      </c>
      <c r="Z341">
        <f t="shared" si="158"/>
        <v>0</v>
      </c>
      <c r="AA341" s="22">
        <f t="shared" si="159"/>
        <v>0</v>
      </c>
      <c r="AB341" s="22">
        <f t="shared" si="160"/>
        <v>0</v>
      </c>
      <c r="AC341" s="22">
        <f t="shared" si="161"/>
        <v>0</v>
      </c>
      <c r="AD341" s="22">
        <f t="shared" si="162"/>
        <v>0</v>
      </c>
    </row>
    <row r="342" spans="3:30" hidden="1" x14ac:dyDescent="0.25">
      <c r="E342" s="12">
        <v>42926.041666666664</v>
      </c>
      <c r="F342" s="10">
        <v>12421.9</v>
      </c>
      <c r="G342" s="10">
        <v>12424.46</v>
      </c>
      <c r="H342" s="10">
        <v>12419.97</v>
      </c>
      <c r="I342" s="10">
        <v>12420.61</v>
      </c>
    </row>
    <row r="343" spans="3:30" hidden="1" x14ac:dyDescent="0.25">
      <c r="E343" s="11">
        <v>42926.083333333336</v>
      </c>
      <c r="F343" s="9">
        <v>12419.33</v>
      </c>
      <c r="G343" s="9">
        <v>12436.43</v>
      </c>
      <c r="H343" s="9">
        <v>12418.05</v>
      </c>
      <c r="I343" s="9">
        <v>12433.86</v>
      </c>
    </row>
    <row r="344" spans="3:30" hidden="1" x14ac:dyDescent="0.25">
      <c r="E344" s="12">
        <v>42926.125</v>
      </c>
      <c r="F344" s="10">
        <v>12434.5</v>
      </c>
      <c r="G344" s="10">
        <v>12439.49</v>
      </c>
      <c r="H344" s="10">
        <v>12433.22</v>
      </c>
      <c r="I344" s="10">
        <v>12439.48</v>
      </c>
    </row>
    <row r="345" spans="3:30" hidden="1" x14ac:dyDescent="0.25">
      <c r="E345" s="11">
        <v>42926.166666666664</v>
      </c>
      <c r="F345" s="9">
        <v>12439.37</v>
      </c>
      <c r="G345" s="9">
        <v>12444.7</v>
      </c>
      <c r="H345" s="9">
        <v>12437.02</v>
      </c>
      <c r="I345" s="9">
        <v>12443.42</v>
      </c>
    </row>
    <row r="346" spans="3:30" hidden="1" x14ac:dyDescent="0.25">
      <c r="E346" s="12">
        <v>42926.208333333336</v>
      </c>
      <c r="F346" s="10">
        <v>12444.7</v>
      </c>
      <c r="G346" s="10">
        <v>12455.67</v>
      </c>
      <c r="H346" s="10">
        <v>12442.14</v>
      </c>
      <c r="I346" s="10">
        <v>12448.04</v>
      </c>
    </row>
    <row r="347" spans="3:30" hidden="1" x14ac:dyDescent="0.25">
      <c r="E347" s="11">
        <v>42926.25</v>
      </c>
      <c r="F347" s="9">
        <v>12448.68</v>
      </c>
      <c r="G347" s="9">
        <v>12456.09</v>
      </c>
      <c r="H347" s="9">
        <v>12448.04</v>
      </c>
      <c r="I347" s="9">
        <v>12454.16</v>
      </c>
    </row>
    <row r="348" spans="3:30" hidden="1" x14ac:dyDescent="0.25">
      <c r="E348" s="12">
        <v>42926.291666666664</v>
      </c>
      <c r="F348" s="10">
        <v>12454.15</v>
      </c>
      <c r="G348" s="10">
        <v>12454.15</v>
      </c>
      <c r="H348" s="10">
        <v>12441.74</v>
      </c>
      <c r="I348" s="10">
        <v>12443.9</v>
      </c>
    </row>
    <row r="349" spans="3:30" x14ac:dyDescent="0.25">
      <c r="C349">
        <v>1</v>
      </c>
      <c r="E349" s="11">
        <v>42926.333333333336</v>
      </c>
      <c r="F349" s="9">
        <v>12442.62</v>
      </c>
      <c r="G349" s="9">
        <v>12456.26</v>
      </c>
      <c r="H349" s="9">
        <v>12436.85</v>
      </c>
      <c r="I349" s="9">
        <v>12454.76</v>
      </c>
      <c r="K349" s="13">
        <f t="shared" ref="K349:K363" si="164">I349-F349</f>
        <v>12.139999999999418</v>
      </c>
      <c r="L349" s="13">
        <v>0</v>
      </c>
      <c r="M349" s="13">
        <f t="shared" ref="M349:M363" si="165">G349-H349</f>
        <v>19.409999999999854</v>
      </c>
      <c r="N349" s="13">
        <f t="shared" ref="N349" si="166">I363-F349</f>
        <v>12.759999999998399</v>
      </c>
      <c r="O349" s="18">
        <f>IF(K349*N349&gt;0,1,0)</f>
        <v>1</v>
      </c>
      <c r="S349" s="13">
        <f>MAX(G349:G363)</f>
        <v>12483.82</v>
      </c>
      <c r="X349">
        <f t="shared" ref="X349:X363" si="167">ABS(K349)</f>
        <v>12.139999999999418</v>
      </c>
      <c r="Y349">
        <f t="shared" ref="Y349:Y363" si="168">ABS(N349)</f>
        <v>12.759999999998399</v>
      </c>
      <c r="Z349">
        <f t="shared" ref="Z349:Z363" si="169">IF(S349&lt;1000,ABS(S349),0)</f>
        <v>0</v>
      </c>
      <c r="AA349" s="22">
        <f t="shared" ref="AA349:AA363" si="170">ABS(P349)</f>
        <v>0</v>
      </c>
      <c r="AB349" s="22">
        <f t="shared" ref="AB349:AB363" si="171">ABS(Q349)</f>
        <v>0</v>
      </c>
      <c r="AC349" s="22">
        <f t="shared" ref="AC349:AC363" si="172">IF(O349=1,ABS(P350),0)</f>
        <v>0.15074694431869196</v>
      </c>
      <c r="AD349" s="22">
        <f t="shared" ref="AD349:AD363" si="173">IF(O349=0,ABS(Q350),0)</f>
        <v>0</v>
      </c>
    </row>
    <row r="350" spans="3:30" x14ac:dyDescent="0.25">
      <c r="E350" s="12">
        <v>42926.375</v>
      </c>
      <c r="F350" s="10">
        <v>12456.26</v>
      </c>
      <c r="G350" s="10">
        <v>12464.75</v>
      </c>
      <c r="H350" s="10">
        <v>12448.24</v>
      </c>
      <c r="I350" s="10">
        <v>12460.47</v>
      </c>
      <c r="K350" s="13">
        <f t="shared" si="164"/>
        <v>4.2099999999991269</v>
      </c>
      <c r="L350" s="13">
        <f t="shared" ref="L350:L363" si="174">L349+K350</f>
        <v>4.2099999999991269</v>
      </c>
      <c r="M350" s="13">
        <f t="shared" si="165"/>
        <v>16.510000000000218</v>
      </c>
      <c r="N350" s="13"/>
      <c r="P350">
        <f>_xlfn.IFS(K349&lt;0,MIN(L349:L363),K349&gt;0,MAX(L349:L363))/S329</f>
        <v>0.15074694431869196</v>
      </c>
      <c r="Q350">
        <f>_xlfn.IFS(K349&lt;0,MAX(L349:L363),K349&gt;0,MIN(L349:L363))/S329</f>
        <v>-0.30239927569034825</v>
      </c>
      <c r="S350" s="13">
        <f>MIN(H349:H363)</f>
        <v>12403.28</v>
      </c>
      <c r="X350">
        <f t="shared" si="167"/>
        <v>4.2099999999991269</v>
      </c>
      <c r="Y350">
        <f t="shared" si="168"/>
        <v>0</v>
      </c>
      <c r="Z350">
        <f t="shared" si="169"/>
        <v>0</v>
      </c>
      <c r="AA350" s="22">
        <f t="shared" si="170"/>
        <v>0.15074694431869196</v>
      </c>
      <c r="AB350" s="22">
        <f t="shared" si="171"/>
        <v>0.30239927569034825</v>
      </c>
      <c r="AC350" s="22">
        <f t="shared" si="172"/>
        <v>0</v>
      </c>
      <c r="AD350" s="22">
        <f t="shared" si="173"/>
        <v>0</v>
      </c>
    </row>
    <row r="351" spans="3:30" x14ac:dyDescent="0.25">
      <c r="E351" s="11">
        <v>42926.416666666664</v>
      </c>
      <c r="F351" s="9">
        <v>12460.97</v>
      </c>
      <c r="G351" s="9">
        <v>12471.37</v>
      </c>
      <c r="H351" s="9">
        <v>12434.18</v>
      </c>
      <c r="I351" s="9">
        <v>12453.14</v>
      </c>
      <c r="K351" s="13">
        <f t="shared" si="164"/>
        <v>-7.8299999999999272</v>
      </c>
      <c r="L351" s="13">
        <f t="shared" si="174"/>
        <v>-3.6200000000008004</v>
      </c>
      <c r="M351" s="13">
        <f t="shared" si="165"/>
        <v>37.190000000000509</v>
      </c>
      <c r="N351" s="13"/>
      <c r="S351" s="13">
        <f>S349-S350</f>
        <v>80.539999999999054</v>
      </c>
      <c r="X351">
        <f t="shared" si="167"/>
        <v>7.8299999999999272</v>
      </c>
      <c r="Y351">
        <f t="shared" si="168"/>
        <v>0</v>
      </c>
      <c r="Z351">
        <f t="shared" si="169"/>
        <v>80.539999999999054</v>
      </c>
      <c r="AA351" s="22">
        <f t="shared" si="170"/>
        <v>0</v>
      </c>
      <c r="AB351" s="22">
        <f t="shared" si="171"/>
        <v>0</v>
      </c>
      <c r="AC351" s="22">
        <f t="shared" si="172"/>
        <v>0</v>
      </c>
      <c r="AD351" s="22">
        <f t="shared" si="173"/>
        <v>0</v>
      </c>
    </row>
    <row r="352" spans="3:30" x14ac:dyDescent="0.25">
      <c r="E352" s="12">
        <v>42926.458333333336</v>
      </c>
      <c r="F352" s="10">
        <v>12452.89</v>
      </c>
      <c r="G352" s="10">
        <v>12483.82</v>
      </c>
      <c r="H352" s="10">
        <v>12448.39</v>
      </c>
      <c r="I352" s="10">
        <v>12469.83</v>
      </c>
      <c r="K352" s="13">
        <f t="shared" si="164"/>
        <v>16.940000000000509</v>
      </c>
      <c r="L352" s="13">
        <f t="shared" si="174"/>
        <v>13.319999999999709</v>
      </c>
      <c r="M352" s="13">
        <f t="shared" si="165"/>
        <v>35.430000000000291</v>
      </c>
      <c r="N352" s="13"/>
      <c r="X352">
        <f t="shared" si="167"/>
        <v>16.940000000000509</v>
      </c>
      <c r="Y352">
        <f t="shared" si="168"/>
        <v>0</v>
      </c>
      <c r="Z352">
        <f t="shared" si="169"/>
        <v>0</v>
      </c>
      <c r="AA352" s="22">
        <f t="shared" si="170"/>
        <v>0</v>
      </c>
      <c r="AB352" s="22">
        <f t="shared" si="171"/>
        <v>0</v>
      </c>
      <c r="AC352" s="22">
        <f t="shared" si="172"/>
        <v>0</v>
      </c>
      <c r="AD352" s="22">
        <f t="shared" si="173"/>
        <v>0</v>
      </c>
    </row>
    <row r="353" spans="5:30" x14ac:dyDescent="0.25">
      <c r="E353" s="11">
        <v>42926.5</v>
      </c>
      <c r="F353" s="9">
        <v>12469.33</v>
      </c>
      <c r="G353" s="9">
        <v>12473.74</v>
      </c>
      <c r="H353" s="9">
        <v>12422.6</v>
      </c>
      <c r="I353" s="9">
        <v>12444.57</v>
      </c>
      <c r="K353" s="13">
        <f t="shared" si="164"/>
        <v>-24.760000000000218</v>
      </c>
      <c r="L353" s="13">
        <f t="shared" si="174"/>
        <v>-11.440000000000509</v>
      </c>
      <c r="M353" s="13">
        <f t="shared" si="165"/>
        <v>51.139999999999418</v>
      </c>
      <c r="N353" s="13"/>
      <c r="X353">
        <f t="shared" si="167"/>
        <v>24.760000000000218</v>
      </c>
      <c r="Y353">
        <f t="shared" si="168"/>
        <v>0</v>
      </c>
      <c r="Z353">
        <f t="shared" si="169"/>
        <v>0</v>
      </c>
      <c r="AA353" s="22">
        <f t="shared" si="170"/>
        <v>0</v>
      </c>
      <c r="AB353" s="22">
        <f t="shared" si="171"/>
        <v>0</v>
      </c>
      <c r="AC353" s="22">
        <f t="shared" si="172"/>
        <v>0</v>
      </c>
      <c r="AD353" s="22">
        <f t="shared" si="173"/>
        <v>0</v>
      </c>
    </row>
    <row r="354" spans="5:30" x14ac:dyDescent="0.25">
      <c r="E354" s="12">
        <v>42926.541666666664</v>
      </c>
      <c r="F354" s="10">
        <v>12444.82</v>
      </c>
      <c r="G354" s="10">
        <v>12456.72</v>
      </c>
      <c r="H354" s="10">
        <v>12441.48</v>
      </c>
      <c r="I354" s="10">
        <v>12451.37</v>
      </c>
      <c r="K354" s="13">
        <f t="shared" si="164"/>
        <v>6.5500000000010914</v>
      </c>
      <c r="L354" s="13">
        <f t="shared" si="174"/>
        <v>-4.8899999999994179</v>
      </c>
      <c r="M354" s="13">
        <f t="shared" si="165"/>
        <v>15.239999999999782</v>
      </c>
      <c r="N354" s="13"/>
      <c r="X354">
        <f t="shared" si="167"/>
        <v>6.5500000000010914</v>
      </c>
      <c r="Y354">
        <f t="shared" si="168"/>
        <v>0</v>
      </c>
      <c r="Z354">
        <f t="shared" si="169"/>
        <v>0</v>
      </c>
      <c r="AA354" s="22">
        <f t="shared" si="170"/>
        <v>0</v>
      </c>
      <c r="AB354" s="22">
        <f t="shared" si="171"/>
        <v>0</v>
      </c>
      <c r="AC354" s="22">
        <f t="shared" si="172"/>
        <v>0</v>
      </c>
      <c r="AD354" s="22">
        <f t="shared" si="173"/>
        <v>0</v>
      </c>
    </row>
    <row r="355" spans="5:30" x14ac:dyDescent="0.25">
      <c r="E355" s="11">
        <v>42926.583333333336</v>
      </c>
      <c r="F355" s="9">
        <v>12450.87</v>
      </c>
      <c r="G355" s="9">
        <v>12451.23</v>
      </c>
      <c r="H355" s="9">
        <v>12423.88</v>
      </c>
      <c r="I355" s="9">
        <v>12429.05</v>
      </c>
      <c r="K355" s="13">
        <f t="shared" si="164"/>
        <v>-21.820000000001528</v>
      </c>
      <c r="L355" s="13">
        <f t="shared" si="174"/>
        <v>-26.710000000000946</v>
      </c>
      <c r="M355" s="13">
        <f t="shared" si="165"/>
        <v>27.350000000000364</v>
      </c>
      <c r="N355" s="13"/>
      <c r="X355">
        <f t="shared" si="167"/>
        <v>21.820000000001528</v>
      </c>
      <c r="Y355">
        <f t="shared" si="168"/>
        <v>0</v>
      </c>
      <c r="Z355">
        <f t="shared" si="169"/>
        <v>0</v>
      </c>
      <c r="AA355" s="22">
        <f t="shared" si="170"/>
        <v>0</v>
      </c>
      <c r="AB355" s="22">
        <f t="shared" si="171"/>
        <v>0</v>
      </c>
      <c r="AC355" s="22">
        <f t="shared" si="172"/>
        <v>0</v>
      </c>
      <c r="AD355" s="22">
        <f t="shared" si="173"/>
        <v>0</v>
      </c>
    </row>
    <row r="356" spans="5:30" x14ac:dyDescent="0.25">
      <c r="E356" s="12">
        <v>42926.625</v>
      </c>
      <c r="F356" s="10">
        <v>12428.8</v>
      </c>
      <c r="G356" s="10">
        <v>12443.81</v>
      </c>
      <c r="H356" s="10">
        <v>12427.31</v>
      </c>
      <c r="I356" s="10">
        <v>12428.79</v>
      </c>
      <c r="K356" s="13">
        <f t="shared" si="164"/>
        <v>-9.9999999983992893E-3</v>
      </c>
      <c r="L356" s="13">
        <f t="shared" si="174"/>
        <v>-26.719999999999345</v>
      </c>
      <c r="M356" s="13">
        <f t="shared" si="165"/>
        <v>16.5</v>
      </c>
      <c r="N356" s="13"/>
      <c r="X356">
        <f t="shared" si="167"/>
        <v>9.9999999983992893E-3</v>
      </c>
      <c r="Y356">
        <f t="shared" si="168"/>
        <v>0</v>
      </c>
      <c r="Z356">
        <f t="shared" si="169"/>
        <v>0</v>
      </c>
      <c r="AA356" s="22">
        <f t="shared" si="170"/>
        <v>0</v>
      </c>
      <c r="AB356" s="22">
        <f t="shared" si="171"/>
        <v>0</v>
      </c>
      <c r="AC356" s="22">
        <f t="shared" si="172"/>
        <v>0</v>
      </c>
      <c r="AD356" s="22">
        <f t="shared" si="173"/>
        <v>0</v>
      </c>
    </row>
    <row r="357" spans="5:30" x14ac:dyDescent="0.25">
      <c r="E357" s="11">
        <v>42926.666666666664</v>
      </c>
      <c r="F357" s="9">
        <v>12429.29</v>
      </c>
      <c r="G357" s="9">
        <v>12441.39</v>
      </c>
      <c r="H357" s="9">
        <v>12403.28</v>
      </c>
      <c r="I357" s="9">
        <v>12433.31</v>
      </c>
      <c r="K357" s="13">
        <f t="shared" si="164"/>
        <v>4.0199999999986176</v>
      </c>
      <c r="L357" s="13">
        <f t="shared" si="174"/>
        <v>-22.700000000000728</v>
      </c>
      <c r="M357" s="13">
        <f t="shared" si="165"/>
        <v>38.109999999998763</v>
      </c>
      <c r="N357" s="13"/>
      <c r="X357">
        <f t="shared" si="167"/>
        <v>4.0199999999986176</v>
      </c>
      <c r="Y357">
        <f t="shared" si="168"/>
        <v>0</v>
      </c>
      <c r="Z357">
        <f t="shared" si="169"/>
        <v>0</v>
      </c>
      <c r="AA357" s="22">
        <f t="shared" si="170"/>
        <v>0</v>
      </c>
      <c r="AB357" s="22">
        <f t="shared" si="171"/>
        <v>0</v>
      </c>
      <c r="AC357" s="22">
        <f t="shared" si="172"/>
        <v>0</v>
      </c>
      <c r="AD357" s="22">
        <f t="shared" si="173"/>
        <v>0</v>
      </c>
    </row>
    <row r="358" spans="5:30" x14ac:dyDescent="0.25">
      <c r="E358" s="12">
        <v>42926.708333333336</v>
      </c>
      <c r="F358" s="10">
        <v>12433.56</v>
      </c>
      <c r="G358" s="10">
        <v>12470.45</v>
      </c>
      <c r="H358" s="10">
        <v>12432.56</v>
      </c>
      <c r="I358" s="10">
        <v>12462.84</v>
      </c>
      <c r="K358" s="13">
        <f t="shared" si="164"/>
        <v>29.280000000000655</v>
      </c>
      <c r="L358" s="13">
        <f t="shared" si="174"/>
        <v>6.5799999999999272</v>
      </c>
      <c r="M358" s="13">
        <f t="shared" si="165"/>
        <v>37.890000000001237</v>
      </c>
      <c r="N358" s="13"/>
      <c r="X358">
        <f t="shared" si="167"/>
        <v>29.280000000000655</v>
      </c>
      <c r="Y358">
        <f t="shared" si="168"/>
        <v>0</v>
      </c>
      <c r="Z358">
        <f t="shared" si="169"/>
        <v>0</v>
      </c>
      <c r="AA358" s="22">
        <f t="shared" si="170"/>
        <v>0</v>
      </c>
      <c r="AB358" s="22">
        <f t="shared" si="171"/>
        <v>0</v>
      </c>
      <c r="AC358" s="22">
        <f t="shared" si="172"/>
        <v>0</v>
      </c>
      <c r="AD358" s="22">
        <f t="shared" si="173"/>
        <v>0</v>
      </c>
    </row>
    <row r="359" spans="5:30" x14ac:dyDescent="0.25">
      <c r="E359" s="11">
        <v>42926.75</v>
      </c>
      <c r="F359" s="9">
        <v>12462.34</v>
      </c>
      <c r="G359" s="9">
        <v>12467.59</v>
      </c>
      <c r="H359" s="9">
        <v>12439.01</v>
      </c>
      <c r="I359" s="9">
        <v>12454.3</v>
      </c>
      <c r="K359" s="13">
        <f t="shared" si="164"/>
        <v>-8.0400000000008731</v>
      </c>
      <c r="L359" s="13">
        <f t="shared" si="174"/>
        <v>-1.4600000000009459</v>
      </c>
      <c r="M359" s="13">
        <f t="shared" si="165"/>
        <v>28.579999999999927</v>
      </c>
      <c r="N359" s="13"/>
      <c r="X359">
        <f t="shared" si="167"/>
        <v>8.0400000000008731</v>
      </c>
      <c r="Y359">
        <f t="shared" si="168"/>
        <v>0</v>
      </c>
      <c r="Z359">
        <f t="shared" si="169"/>
        <v>0</v>
      </c>
      <c r="AA359" s="22">
        <f t="shared" si="170"/>
        <v>0</v>
      </c>
      <c r="AB359" s="22">
        <f t="shared" si="171"/>
        <v>0</v>
      </c>
      <c r="AC359" s="22">
        <f t="shared" si="172"/>
        <v>0</v>
      </c>
      <c r="AD359" s="22">
        <f t="shared" si="173"/>
        <v>0</v>
      </c>
    </row>
    <row r="360" spans="5:30" x14ac:dyDescent="0.25">
      <c r="E360" s="12">
        <v>42926.791666666664</v>
      </c>
      <c r="F360" s="10">
        <v>12454.05</v>
      </c>
      <c r="G360" s="10">
        <v>12458.74</v>
      </c>
      <c r="H360" s="10">
        <v>12452.65</v>
      </c>
      <c r="I360" s="10">
        <v>12457.9</v>
      </c>
      <c r="K360" s="13">
        <f t="shared" si="164"/>
        <v>3.8500000000003638</v>
      </c>
      <c r="L360" s="13">
        <f t="shared" si="174"/>
        <v>2.3899999999994179</v>
      </c>
      <c r="M360" s="13">
        <f t="shared" si="165"/>
        <v>6.0900000000001455</v>
      </c>
      <c r="N360" s="13"/>
      <c r="X360">
        <f t="shared" si="167"/>
        <v>3.8500000000003638</v>
      </c>
      <c r="Y360">
        <f t="shared" si="168"/>
        <v>0</v>
      </c>
      <c r="Z360">
        <f t="shared" si="169"/>
        <v>0</v>
      </c>
      <c r="AA360" s="22">
        <f t="shared" si="170"/>
        <v>0</v>
      </c>
      <c r="AB360" s="22">
        <f t="shared" si="171"/>
        <v>0</v>
      </c>
      <c r="AC360" s="22">
        <f t="shared" si="172"/>
        <v>0</v>
      </c>
      <c r="AD360" s="22">
        <f t="shared" si="173"/>
        <v>0</v>
      </c>
    </row>
    <row r="361" spans="5:30" x14ac:dyDescent="0.25">
      <c r="E361" s="11">
        <v>42926.833333333336</v>
      </c>
      <c r="F361" s="9">
        <v>12457.4</v>
      </c>
      <c r="G361" s="9">
        <v>12461.4</v>
      </c>
      <c r="H361" s="9">
        <v>12454.15</v>
      </c>
      <c r="I361" s="9">
        <v>12459.4</v>
      </c>
      <c r="K361" s="13">
        <f t="shared" si="164"/>
        <v>2</v>
      </c>
      <c r="L361" s="13">
        <f t="shared" si="174"/>
        <v>4.3899999999994179</v>
      </c>
      <c r="M361" s="13">
        <f t="shared" si="165"/>
        <v>7.25</v>
      </c>
      <c r="N361" s="13"/>
      <c r="X361">
        <f t="shared" si="167"/>
        <v>2</v>
      </c>
      <c r="Y361">
        <f t="shared" si="168"/>
        <v>0</v>
      </c>
      <c r="Z361">
        <f t="shared" si="169"/>
        <v>0</v>
      </c>
      <c r="AA361" s="22">
        <f t="shared" si="170"/>
        <v>0</v>
      </c>
      <c r="AB361" s="22">
        <f t="shared" si="171"/>
        <v>0</v>
      </c>
      <c r="AC361" s="22">
        <f t="shared" si="172"/>
        <v>0</v>
      </c>
      <c r="AD361" s="22">
        <f t="shared" si="173"/>
        <v>0</v>
      </c>
    </row>
    <row r="362" spans="5:30" x14ac:dyDescent="0.25">
      <c r="E362" s="12">
        <v>42926.875</v>
      </c>
      <c r="F362" s="10">
        <v>12459.65</v>
      </c>
      <c r="G362" s="10">
        <v>12461.65</v>
      </c>
      <c r="H362" s="10">
        <v>12455.14</v>
      </c>
      <c r="I362" s="10">
        <v>12455.89</v>
      </c>
      <c r="K362" s="13">
        <f t="shared" si="164"/>
        <v>-3.7600000000002183</v>
      </c>
      <c r="L362" s="13">
        <f t="shared" si="174"/>
        <v>0.62999999999919964</v>
      </c>
      <c r="M362" s="13">
        <f t="shared" si="165"/>
        <v>6.5100000000002183</v>
      </c>
      <c r="N362" s="13"/>
      <c r="X362">
        <f t="shared" si="167"/>
        <v>3.7600000000002183</v>
      </c>
      <c r="Y362">
        <f t="shared" si="168"/>
        <v>0</v>
      </c>
      <c r="Z362">
        <f t="shared" si="169"/>
        <v>0</v>
      </c>
      <c r="AA362" s="22">
        <f t="shared" si="170"/>
        <v>0</v>
      </c>
      <c r="AB362" s="22">
        <f t="shared" si="171"/>
        <v>0</v>
      </c>
      <c r="AC362" s="22">
        <f t="shared" si="172"/>
        <v>0</v>
      </c>
      <c r="AD362" s="22">
        <f t="shared" si="173"/>
        <v>0</v>
      </c>
    </row>
    <row r="363" spans="5:30" x14ac:dyDescent="0.25">
      <c r="E363" s="11">
        <v>42926.916666666664</v>
      </c>
      <c r="F363" s="9">
        <v>12456.14</v>
      </c>
      <c r="G363" s="9">
        <v>12463.89</v>
      </c>
      <c r="H363" s="9">
        <v>12453.13</v>
      </c>
      <c r="I363" s="9">
        <v>12455.38</v>
      </c>
      <c r="K363" s="13">
        <f t="shared" si="164"/>
        <v>-0.76000000000021828</v>
      </c>
      <c r="L363" s="13">
        <f t="shared" si="174"/>
        <v>-0.13000000000101863</v>
      </c>
      <c r="M363" s="13">
        <f t="shared" si="165"/>
        <v>10.760000000000218</v>
      </c>
      <c r="N363" s="13"/>
      <c r="X363">
        <f t="shared" si="167"/>
        <v>0.76000000000021828</v>
      </c>
      <c r="Y363">
        <f t="shared" si="168"/>
        <v>0</v>
      </c>
      <c r="Z363">
        <f t="shared" si="169"/>
        <v>0</v>
      </c>
      <c r="AA363" s="22">
        <f t="shared" si="170"/>
        <v>0</v>
      </c>
      <c r="AB363" s="22">
        <f t="shared" si="171"/>
        <v>0</v>
      </c>
      <c r="AC363" s="22">
        <f t="shared" si="172"/>
        <v>0</v>
      </c>
      <c r="AD363" s="22">
        <f t="shared" si="173"/>
        <v>0</v>
      </c>
    </row>
    <row r="364" spans="5:30" hidden="1" x14ac:dyDescent="0.25">
      <c r="E364" s="12">
        <v>42926.958333333336</v>
      </c>
      <c r="F364" s="10">
        <v>12457.13</v>
      </c>
      <c r="G364" s="10">
        <v>12457.95</v>
      </c>
      <c r="H364" s="10">
        <v>12448.66</v>
      </c>
      <c r="I364" s="10">
        <v>12449.65</v>
      </c>
    </row>
    <row r="365" spans="5:30" hidden="1" x14ac:dyDescent="0.25">
      <c r="E365" s="11">
        <v>42927.041666666664</v>
      </c>
      <c r="F365" s="9">
        <v>12449.08</v>
      </c>
      <c r="G365" s="9">
        <v>12450.86</v>
      </c>
      <c r="H365" s="9">
        <v>12442.44</v>
      </c>
      <c r="I365" s="9">
        <v>12450.86</v>
      </c>
    </row>
    <row r="366" spans="5:30" hidden="1" x14ac:dyDescent="0.25">
      <c r="E366" s="12">
        <v>42927.083333333336</v>
      </c>
      <c r="F366" s="10">
        <v>12450.22</v>
      </c>
      <c r="G366" s="10">
        <v>12454.42</v>
      </c>
      <c r="H366" s="10">
        <v>12449.57</v>
      </c>
      <c r="I366" s="10">
        <v>12454.42</v>
      </c>
    </row>
    <row r="367" spans="5:30" hidden="1" x14ac:dyDescent="0.25">
      <c r="E367" s="11">
        <v>42927.125</v>
      </c>
      <c r="F367" s="9">
        <v>12453.13</v>
      </c>
      <c r="G367" s="9">
        <v>12458.27</v>
      </c>
      <c r="H367" s="9">
        <v>12453.13</v>
      </c>
      <c r="I367" s="9">
        <v>12457.48</v>
      </c>
    </row>
    <row r="368" spans="5:30" hidden="1" x14ac:dyDescent="0.25">
      <c r="E368" s="12">
        <v>42927.166666666664</v>
      </c>
      <c r="F368" s="10">
        <v>12457.34</v>
      </c>
      <c r="G368" s="10">
        <v>12461.19</v>
      </c>
      <c r="H368" s="10">
        <v>12454.77</v>
      </c>
      <c r="I368" s="10">
        <v>12457.12</v>
      </c>
    </row>
    <row r="369" spans="3:30" hidden="1" x14ac:dyDescent="0.25">
      <c r="E369" s="11">
        <v>42927.208333333336</v>
      </c>
      <c r="F369" s="9">
        <v>12458.4</v>
      </c>
      <c r="G369" s="9">
        <v>12460.97</v>
      </c>
      <c r="H369" s="9">
        <v>12457.12</v>
      </c>
      <c r="I369" s="9">
        <v>12459.68</v>
      </c>
    </row>
    <row r="370" spans="3:30" hidden="1" x14ac:dyDescent="0.25">
      <c r="E370" s="12">
        <v>42927.25</v>
      </c>
      <c r="F370" s="10">
        <v>12460.97</v>
      </c>
      <c r="G370" s="10">
        <v>12470.31</v>
      </c>
      <c r="H370" s="10">
        <v>12460.32</v>
      </c>
      <c r="I370" s="10">
        <v>12467.1</v>
      </c>
    </row>
    <row r="371" spans="3:30" hidden="1" x14ac:dyDescent="0.25">
      <c r="E371" s="11">
        <v>42927.291666666664</v>
      </c>
      <c r="F371" s="9">
        <v>12468.39</v>
      </c>
      <c r="G371" s="9">
        <v>12470.66</v>
      </c>
      <c r="H371" s="9">
        <v>12465.8</v>
      </c>
      <c r="I371" s="9">
        <v>12470.66</v>
      </c>
    </row>
    <row r="372" spans="3:30" x14ac:dyDescent="0.25">
      <c r="C372">
        <v>1</v>
      </c>
      <c r="E372" s="12">
        <v>42927.333333333336</v>
      </c>
      <c r="F372" s="10">
        <v>12471.94</v>
      </c>
      <c r="G372" s="10">
        <v>12480.22</v>
      </c>
      <c r="H372" s="10">
        <v>12464.78</v>
      </c>
      <c r="I372" s="10">
        <v>12473.55</v>
      </c>
      <c r="K372" s="13">
        <f t="shared" ref="K372:K386" si="175">I372-F372</f>
        <v>1.6099999999987631</v>
      </c>
      <c r="L372" s="13">
        <v>0</v>
      </c>
      <c r="M372" s="13">
        <f t="shared" ref="M372:M386" si="176">G372-H372</f>
        <v>15.43999999999869</v>
      </c>
      <c r="N372" s="13">
        <f t="shared" ref="N372" si="177">I386-F372</f>
        <v>11.659999999999854</v>
      </c>
      <c r="O372" s="18">
        <f>IF(K372*N372&gt;0,1,0)</f>
        <v>1</v>
      </c>
      <c r="S372" s="13">
        <f>MAX(G372:G386)</f>
        <v>12540.83</v>
      </c>
      <c r="X372">
        <f t="shared" ref="X372:X386" si="178">ABS(K372)</f>
        <v>1.6099999999987631</v>
      </c>
      <c r="Y372">
        <f t="shared" ref="Y372:Y386" si="179">ABS(N372)</f>
        <v>11.659999999999854</v>
      </c>
      <c r="Z372">
        <f t="shared" ref="Z372:Z386" si="180">IF(S372&lt;1000,ABS(S372),0)</f>
        <v>0</v>
      </c>
      <c r="AA372" s="22">
        <f t="shared" ref="AA372:AA386" si="181">ABS(P372)</f>
        <v>0</v>
      </c>
      <c r="AB372" s="22">
        <f t="shared" ref="AB372:AB386" si="182">ABS(Q372)</f>
        <v>0</v>
      </c>
      <c r="AC372" s="22">
        <f t="shared" ref="AC372:AC386" si="183">IF(O372=1,ABS(P373),0)</f>
        <v>9.7715420908876249E-2</v>
      </c>
      <c r="AD372" s="22">
        <f t="shared" ref="AD372:AD386" si="184">IF(O372=0,ABS(Q373),0)</f>
        <v>0</v>
      </c>
    </row>
    <row r="373" spans="3:30" x14ac:dyDescent="0.25">
      <c r="E373" s="11">
        <v>42927.375</v>
      </c>
      <c r="F373" s="9">
        <v>12475.05</v>
      </c>
      <c r="G373" s="9">
        <v>12491.73</v>
      </c>
      <c r="H373" s="9">
        <v>12473.97</v>
      </c>
      <c r="I373" s="9">
        <v>12482.92</v>
      </c>
      <c r="K373" s="13">
        <f t="shared" si="175"/>
        <v>7.8700000000008004</v>
      </c>
      <c r="L373" s="13">
        <f t="shared" ref="L373:L386" si="185">L372+K373</f>
        <v>7.8700000000008004</v>
      </c>
      <c r="M373" s="13">
        <f t="shared" si="176"/>
        <v>17.760000000000218</v>
      </c>
      <c r="N373" s="13"/>
      <c r="P373">
        <f>_xlfn.IFS(K372&lt;0,MIN(L372:L386),K372&gt;0,MAX(L372:L386))/S351</f>
        <v>9.7715420908876249E-2</v>
      </c>
      <c r="Q373">
        <f>_xlfn.IFS(K372&lt;0,MAX(L372:L386),K372&gt;0,MIN(L372:L386))/S351</f>
        <v>-0.29836106282591407</v>
      </c>
      <c r="S373" s="13">
        <f>MIN(H372:H386)</f>
        <v>12416.25</v>
      </c>
      <c r="X373">
        <f t="shared" si="178"/>
        <v>7.8700000000008004</v>
      </c>
      <c r="Y373">
        <f t="shared" si="179"/>
        <v>0</v>
      </c>
      <c r="Z373">
        <f t="shared" si="180"/>
        <v>0</v>
      </c>
      <c r="AA373" s="22">
        <f t="shared" si="181"/>
        <v>9.7715420908876249E-2</v>
      </c>
      <c r="AB373" s="22">
        <f t="shared" si="182"/>
        <v>0.29836106282591407</v>
      </c>
      <c r="AC373" s="22">
        <f t="shared" si="183"/>
        <v>0</v>
      </c>
      <c r="AD373" s="22">
        <f t="shared" si="184"/>
        <v>0</v>
      </c>
    </row>
    <row r="374" spans="3:30" x14ac:dyDescent="0.25">
      <c r="E374" s="12">
        <v>42927.416666666664</v>
      </c>
      <c r="F374" s="10">
        <v>12483.17</v>
      </c>
      <c r="G374" s="10">
        <v>12540.83</v>
      </c>
      <c r="H374" s="10">
        <v>12468.92</v>
      </c>
      <c r="I374" s="10">
        <v>12471.89</v>
      </c>
      <c r="K374" s="13">
        <f t="shared" si="175"/>
        <v>-11.280000000000655</v>
      </c>
      <c r="L374" s="13">
        <f t="shared" si="185"/>
        <v>-3.4099999999998545</v>
      </c>
      <c r="M374" s="13">
        <f t="shared" si="176"/>
        <v>71.909999999999854</v>
      </c>
      <c r="N374" s="13"/>
      <c r="S374" s="13">
        <f>S372-S373</f>
        <v>124.57999999999993</v>
      </c>
      <c r="X374">
        <f t="shared" si="178"/>
        <v>11.280000000000655</v>
      </c>
      <c r="Y374">
        <f t="shared" si="179"/>
        <v>0</v>
      </c>
      <c r="Z374">
        <f t="shared" si="180"/>
        <v>124.57999999999993</v>
      </c>
      <c r="AA374" s="22">
        <f t="shared" si="181"/>
        <v>0</v>
      </c>
      <c r="AB374" s="22">
        <f t="shared" si="182"/>
        <v>0</v>
      </c>
      <c r="AC374" s="22">
        <f t="shared" si="183"/>
        <v>0</v>
      </c>
      <c r="AD374" s="22">
        <f t="shared" si="184"/>
        <v>0</v>
      </c>
    </row>
    <row r="375" spans="3:30" x14ac:dyDescent="0.25">
      <c r="E375" s="11">
        <v>42927.458333333336</v>
      </c>
      <c r="F375" s="9">
        <v>12472.9</v>
      </c>
      <c r="G375" s="9">
        <v>12473.85</v>
      </c>
      <c r="H375" s="9">
        <v>12444.61</v>
      </c>
      <c r="I375" s="9">
        <v>12466.42</v>
      </c>
      <c r="K375" s="13">
        <f t="shared" si="175"/>
        <v>-6.4799999999995634</v>
      </c>
      <c r="L375" s="13">
        <f t="shared" si="185"/>
        <v>-9.8899999999994179</v>
      </c>
      <c r="M375" s="13">
        <f t="shared" si="176"/>
        <v>29.239999999999782</v>
      </c>
      <c r="N375" s="13"/>
      <c r="X375">
        <f t="shared" si="178"/>
        <v>6.4799999999995634</v>
      </c>
      <c r="Y375">
        <f t="shared" si="179"/>
        <v>0</v>
      </c>
      <c r="Z375">
        <f t="shared" si="180"/>
        <v>0</v>
      </c>
      <c r="AA375" s="22">
        <f t="shared" si="181"/>
        <v>0</v>
      </c>
      <c r="AB375" s="22">
        <f t="shared" si="182"/>
        <v>0</v>
      </c>
      <c r="AC375" s="22">
        <f t="shared" si="183"/>
        <v>0</v>
      </c>
      <c r="AD375" s="22">
        <f t="shared" si="184"/>
        <v>0</v>
      </c>
    </row>
    <row r="376" spans="3:30" x14ac:dyDescent="0.25">
      <c r="E376" s="12">
        <v>42927.5</v>
      </c>
      <c r="F376" s="10">
        <v>12465.92</v>
      </c>
      <c r="G376" s="10">
        <v>12492.35</v>
      </c>
      <c r="H376" s="10">
        <v>12462.53</v>
      </c>
      <c r="I376" s="10">
        <v>12478.83</v>
      </c>
      <c r="K376" s="13">
        <f t="shared" si="175"/>
        <v>12.909999999999854</v>
      </c>
      <c r="L376" s="13">
        <f t="shared" si="185"/>
        <v>3.0200000000004366</v>
      </c>
      <c r="M376" s="13">
        <f t="shared" si="176"/>
        <v>29.819999999999709</v>
      </c>
      <c r="N376" s="13"/>
      <c r="X376">
        <f t="shared" si="178"/>
        <v>12.909999999999854</v>
      </c>
      <c r="Y376">
        <f t="shared" si="179"/>
        <v>0</v>
      </c>
      <c r="Z376">
        <f t="shared" si="180"/>
        <v>0</v>
      </c>
      <c r="AA376" s="22">
        <f t="shared" si="181"/>
        <v>0</v>
      </c>
      <c r="AB376" s="22">
        <f t="shared" si="182"/>
        <v>0</v>
      </c>
      <c r="AC376" s="22">
        <f t="shared" si="183"/>
        <v>0</v>
      </c>
      <c r="AD376" s="22">
        <f t="shared" si="184"/>
        <v>0</v>
      </c>
    </row>
    <row r="377" spans="3:30" x14ac:dyDescent="0.25">
      <c r="E377" s="11">
        <v>42927.541666666664</v>
      </c>
      <c r="F377" s="9">
        <v>12479.33</v>
      </c>
      <c r="G377" s="9">
        <v>12481.32</v>
      </c>
      <c r="H377" s="9">
        <v>12466.73</v>
      </c>
      <c r="I377" s="9">
        <v>12471.25</v>
      </c>
      <c r="K377" s="13">
        <f t="shared" si="175"/>
        <v>-8.0799999999999272</v>
      </c>
      <c r="L377" s="13">
        <f t="shared" si="185"/>
        <v>-5.0599999999994907</v>
      </c>
      <c r="M377" s="13">
        <f t="shared" si="176"/>
        <v>14.590000000000146</v>
      </c>
      <c r="N377" s="13"/>
      <c r="X377">
        <f t="shared" si="178"/>
        <v>8.0799999999999272</v>
      </c>
      <c r="Y377">
        <f t="shared" si="179"/>
        <v>0</v>
      </c>
      <c r="Z377">
        <f t="shared" si="180"/>
        <v>0</v>
      </c>
      <c r="AA377" s="22">
        <f t="shared" si="181"/>
        <v>0</v>
      </c>
      <c r="AB377" s="22">
        <f t="shared" si="182"/>
        <v>0</v>
      </c>
      <c r="AC377" s="22">
        <f t="shared" si="183"/>
        <v>0</v>
      </c>
      <c r="AD377" s="22">
        <f t="shared" si="184"/>
        <v>0</v>
      </c>
    </row>
    <row r="378" spans="3:30" x14ac:dyDescent="0.25">
      <c r="E378" s="12">
        <v>42927.583333333336</v>
      </c>
      <c r="F378" s="10">
        <v>12471.5</v>
      </c>
      <c r="G378" s="10">
        <v>12471.75</v>
      </c>
      <c r="H378" s="10">
        <v>12453.93</v>
      </c>
      <c r="I378" s="10">
        <v>12459.98</v>
      </c>
      <c r="K378" s="13">
        <f t="shared" si="175"/>
        <v>-11.520000000000437</v>
      </c>
      <c r="L378" s="13">
        <f t="shared" si="185"/>
        <v>-16.579999999999927</v>
      </c>
      <c r="M378" s="13">
        <f t="shared" si="176"/>
        <v>17.819999999999709</v>
      </c>
      <c r="N378" s="13"/>
      <c r="X378">
        <f t="shared" si="178"/>
        <v>11.520000000000437</v>
      </c>
      <c r="Y378">
        <f t="shared" si="179"/>
        <v>0</v>
      </c>
      <c r="Z378">
        <f t="shared" si="180"/>
        <v>0</v>
      </c>
      <c r="AA378" s="22">
        <f t="shared" si="181"/>
        <v>0</v>
      </c>
      <c r="AB378" s="22">
        <f t="shared" si="182"/>
        <v>0</v>
      </c>
      <c r="AC378" s="22">
        <f t="shared" si="183"/>
        <v>0</v>
      </c>
      <c r="AD378" s="22">
        <f t="shared" si="184"/>
        <v>0</v>
      </c>
    </row>
    <row r="379" spans="3:30" x14ac:dyDescent="0.25">
      <c r="E379" s="11">
        <v>42927.625</v>
      </c>
      <c r="F379" s="9">
        <v>12459.97</v>
      </c>
      <c r="G379" s="9">
        <v>12472.34</v>
      </c>
      <c r="H379" s="9">
        <v>12458.16</v>
      </c>
      <c r="I379" s="9">
        <v>12465.06</v>
      </c>
      <c r="K379" s="13">
        <f t="shared" si="175"/>
        <v>5.0900000000001455</v>
      </c>
      <c r="L379" s="13">
        <f t="shared" si="185"/>
        <v>-11.489999999999782</v>
      </c>
      <c r="M379" s="13">
        <f t="shared" si="176"/>
        <v>14.180000000000291</v>
      </c>
      <c r="N379" s="13"/>
      <c r="X379">
        <f t="shared" si="178"/>
        <v>5.0900000000001455</v>
      </c>
      <c r="Y379">
        <f t="shared" si="179"/>
        <v>0</v>
      </c>
      <c r="Z379">
        <f t="shared" si="180"/>
        <v>0</v>
      </c>
      <c r="AA379" s="22">
        <f t="shared" si="181"/>
        <v>0</v>
      </c>
      <c r="AB379" s="22">
        <f t="shared" si="182"/>
        <v>0</v>
      </c>
      <c r="AC379" s="22">
        <f t="shared" si="183"/>
        <v>0</v>
      </c>
      <c r="AD379" s="22">
        <f t="shared" si="184"/>
        <v>0</v>
      </c>
    </row>
    <row r="380" spans="3:30" x14ac:dyDescent="0.25">
      <c r="E380" s="12">
        <v>42927.666666666664</v>
      </c>
      <c r="F380" s="10">
        <v>12465.56</v>
      </c>
      <c r="G380" s="10">
        <v>12480.19</v>
      </c>
      <c r="H380" s="10">
        <v>12458.27</v>
      </c>
      <c r="I380" s="10">
        <v>12475.45</v>
      </c>
      <c r="K380" s="13">
        <f t="shared" si="175"/>
        <v>9.8900000000012369</v>
      </c>
      <c r="L380" s="13">
        <f t="shared" si="185"/>
        <v>-1.5999999999985448</v>
      </c>
      <c r="M380" s="13">
        <f t="shared" si="176"/>
        <v>21.920000000000073</v>
      </c>
      <c r="N380" s="13"/>
      <c r="X380">
        <f t="shared" si="178"/>
        <v>9.8900000000012369</v>
      </c>
      <c r="Y380">
        <f t="shared" si="179"/>
        <v>0</v>
      </c>
      <c r="Z380">
        <f t="shared" si="180"/>
        <v>0</v>
      </c>
      <c r="AA380" s="22">
        <f t="shared" si="181"/>
        <v>0</v>
      </c>
      <c r="AB380" s="22">
        <f t="shared" si="182"/>
        <v>0</v>
      </c>
      <c r="AC380" s="22">
        <f t="shared" si="183"/>
        <v>0</v>
      </c>
      <c r="AD380" s="22">
        <f t="shared" si="184"/>
        <v>0</v>
      </c>
    </row>
    <row r="381" spans="3:30" x14ac:dyDescent="0.25">
      <c r="E381" s="11">
        <v>42927.708333333336</v>
      </c>
      <c r="F381" s="9">
        <v>12475.7</v>
      </c>
      <c r="G381" s="9">
        <v>12488.05</v>
      </c>
      <c r="H381" s="9">
        <v>12470.88</v>
      </c>
      <c r="I381" s="9">
        <v>12475.23</v>
      </c>
      <c r="K381" s="13">
        <f t="shared" si="175"/>
        <v>-0.47000000000116415</v>
      </c>
      <c r="L381" s="13">
        <f t="shared" si="185"/>
        <v>-2.069999999999709</v>
      </c>
      <c r="M381" s="13">
        <f t="shared" si="176"/>
        <v>17.170000000000073</v>
      </c>
      <c r="N381" s="13"/>
      <c r="X381">
        <f t="shared" si="178"/>
        <v>0.47000000000116415</v>
      </c>
      <c r="Y381">
        <f t="shared" si="179"/>
        <v>0</v>
      </c>
      <c r="Z381">
        <f t="shared" si="180"/>
        <v>0</v>
      </c>
      <c r="AA381" s="22">
        <f t="shared" si="181"/>
        <v>0</v>
      </c>
      <c r="AB381" s="22">
        <f t="shared" si="182"/>
        <v>0</v>
      </c>
      <c r="AC381" s="22">
        <f t="shared" si="183"/>
        <v>0</v>
      </c>
      <c r="AD381" s="22">
        <f t="shared" si="184"/>
        <v>0</v>
      </c>
    </row>
    <row r="382" spans="3:30" x14ac:dyDescent="0.25">
      <c r="E382" s="12">
        <v>42927.75</v>
      </c>
      <c r="F382" s="10">
        <v>12474.98</v>
      </c>
      <c r="G382" s="10">
        <v>12477.94</v>
      </c>
      <c r="H382" s="10">
        <v>12416.25</v>
      </c>
      <c r="I382" s="10">
        <v>12453.02</v>
      </c>
      <c r="K382" s="13">
        <f t="shared" si="175"/>
        <v>-21.959999999999127</v>
      </c>
      <c r="L382" s="13">
        <f t="shared" si="185"/>
        <v>-24.029999999998836</v>
      </c>
      <c r="M382" s="13">
        <f t="shared" si="176"/>
        <v>61.690000000000509</v>
      </c>
      <c r="N382" s="13"/>
      <c r="X382">
        <f t="shared" si="178"/>
        <v>21.959999999999127</v>
      </c>
      <c r="Y382">
        <f t="shared" si="179"/>
        <v>0</v>
      </c>
      <c r="Z382">
        <f t="shared" si="180"/>
        <v>0</v>
      </c>
      <c r="AA382" s="22">
        <f t="shared" si="181"/>
        <v>0</v>
      </c>
      <c r="AB382" s="22">
        <f t="shared" si="182"/>
        <v>0</v>
      </c>
      <c r="AC382" s="22">
        <f t="shared" si="183"/>
        <v>0</v>
      </c>
      <c r="AD382" s="22">
        <f t="shared" si="184"/>
        <v>0</v>
      </c>
    </row>
    <row r="383" spans="3:30" x14ac:dyDescent="0.25">
      <c r="E383" s="11">
        <v>42927.791666666664</v>
      </c>
      <c r="F383" s="9">
        <v>12453.52</v>
      </c>
      <c r="G383" s="9">
        <v>12462.48</v>
      </c>
      <c r="H383" s="9">
        <v>12442.26</v>
      </c>
      <c r="I383" s="9">
        <v>12456.85</v>
      </c>
      <c r="K383" s="13">
        <f t="shared" si="175"/>
        <v>3.3299999999999272</v>
      </c>
      <c r="L383" s="13">
        <f t="shared" si="185"/>
        <v>-20.699999999998909</v>
      </c>
      <c r="M383" s="13">
        <f t="shared" si="176"/>
        <v>20.219999999999345</v>
      </c>
      <c r="N383" s="13"/>
      <c r="X383">
        <f t="shared" si="178"/>
        <v>3.3299999999999272</v>
      </c>
      <c r="Y383">
        <f t="shared" si="179"/>
        <v>0</v>
      </c>
      <c r="Z383">
        <f t="shared" si="180"/>
        <v>0</v>
      </c>
      <c r="AA383" s="22">
        <f t="shared" si="181"/>
        <v>0</v>
      </c>
      <c r="AB383" s="22">
        <f t="shared" si="182"/>
        <v>0</v>
      </c>
      <c r="AC383" s="22">
        <f t="shared" si="183"/>
        <v>0</v>
      </c>
      <c r="AD383" s="22">
        <f t="shared" si="184"/>
        <v>0</v>
      </c>
    </row>
    <row r="384" spans="3:30" x14ac:dyDescent="0.25">
      <c r="E384" s="12">
        <v>42927.833333333336</v>
      </c>
      <c r="F384" s="10">
        <v>12456.34</v>
      </c>
      <c r="G384" s="10">
        <v>12474.6</v>
      </c>
      <c r="H384" s="10">
        <v>12441.08</v>
      </c>
      <c r="I384" s="10">
        <v>12474.6</v>
      </c>
      <c r="K384" s="13">
        <f t="shared" si="175"/>
        <v>18.260000000000218</v>
      </c>
      <c r="L384" s="13">
        <f t="shared" si="185"/>
        <v>-2.4399999999986903</v>
      </c>
      <c r="M384" s="13">
        <f t="shared" si="176"/>
        <v>33.520000000000437</v>
      </c>
      <c r="N384" s="13"/>
      <c r="X384">
        <f t="shared" si="178"/>
        <v>18.260000000000218</v>
      </c>
      <c r="Y384">
        <f t="shared" si="179"/>
        <v>0</v>
      </c>
      <c r="Z384">
        <f t="shared" si="180"/>
        <v>0</v>
      </c>
      <c r="AA384" s="22">
        <f t="shared" si="181"/>
        <v>0</v>
      </c>
      <c r="AB384" s="22">
        <f t="shared" si="182"/>
        <v>0</v>
      </c>
      <c r="AC384" s="22">
        <f t="shared" si="183"/>
        <v>0</v>
      </c>
      <c r="AD384" s="22">
        <f t="shared" si="184"/>
        <v>0</v>
      </c>
    </row>
    <row r="385" spans="3:30" x14ac:dyDescent="0.25">
      <c r="E385" s="11">
        <v>42927.875</v>
      </c>
      <c r="F385" s="9">
        <v>12475.6</v>
      </c>
      <c r="G385" s="9">
        <v>12481.61</v>
      </c>
      <c r="H385" s="9">
        <v>12468.59</v>
      </c>
      <c r="I385" s="9">
        <v>12474.1</v>
      </c>
      <c r="K385" s="13">
        <f t="shared" si="175"/>
        <v>-1.5</v>
      </c>
      <c r="L385" s="13">
        <f t="shared" si="185"/>
        <v>-3.9399999999986903</v>
      </c>
      <c r="M385" s="13">
        <f t="shared" si="176"/>
        <v>13.020000000000437</v>
      </c>
      <c r="N385" s="13"/>
      <c r="X385">
        <f t="shared" si="178"/>
        <v>1.5</v>
      </c>
      <c r="Y385">
        <f t="shared" si="179"/>
        <v>0</v>
      </c>
      <c r="Z385">
        <f t="shared" si="180"/>
        <v>0</v>
      </c>
      <c r="AA385" s="22">
        <f t="shared" si="181"/>
        <v>0</v>
      </c>
      <c r="AB385" s="22">
        <f t="shared" si="182"/>
        <v>0</v>
      </c>
      <c r="AC385" s="22">
        <f t="shared" si="183"/>
        <v>0</v>
      </c>
      <c r="AD385" s="22">
        <f t="shared" si="184"/>
        <v>0</v>
      </c>
    </row>
    <row r="386" spans="3:30" x14ac:dyDescent="0.25">
      <c r="E386" s="12">
        <v>42927.916666666664</v>
      </c>
      <c r="F386" s="10">
        <v>12473.85</v>
      </c>
      <c r="G386" s="10">
        <v>12487.6</v>
      </c>
      <c r="H386" s="10">
        <v>12469.59</v>
      </c>
      <c r="I386" s="10">
        <v>12483.6</v>
      </c>
      <c r="K386" s="13">
        <f t="shared" si="175"/>
        <v>9.75</v>
      </c>
      <c r="L386" s="13">
        <f t="shared" si="185"/>
        <v>5.8100000000013097</v>
      </c>
      <c r="M386" s="13">
        <f t="shared" si="176"/>
        <v>18.010000000000218</v>
      </c>
      <c r="N386" s="13"/>
      <c r="X386">
        <f t="shared" si="178"/>
        <v>9.75</v>
      </c>
      <c r="Y386">
        <f t="shared" si="179"/>
        <v>0</v>
      </c>
      <c r="Z386">
        <f t="shared" si="180"/>
        <v>0</v>
      </c>
      <c r="AA386" s="22">
        <f t="shared" si="181"/>
        <v>0</v>
      </c>
      <c r="AB386" s="22">
        <f t="shared" si="182"/>
        <v>0</v>
      </c>
      <c r="AC386" s="22">
        <f t="shared" si="183"/>
        <v>0</v>
      </c>
      <c r="AD386" s="22">
        <f t="shared" si="184"/>
        <v>0</v>
      </c>
    </row>
    <row r="387" spans="3:30" hidden="1" x14ac:dyDescent="0.25">
      <c r="E387" s="11">
        <v>42927.958333333336</v>
      </c>
      <c r="F387" s="9">
        <v>12484.24</v>
      </c>
      <c r="G387" s="9">
        <v>12495.11</v>
      </c>
      <c r="H387" s="9">
        <v>12483.6</v>
      </c>
      <c r="I387" s="9">
        <v>12492.52</v>
      </c>
    </row>
    <row r="388" spans="3:30" hidden="1" x14ac:dyDescent="0.25">
      <c r="E388" s="12">
        <v>42928.041666666664</v>
      </c>
      <c r="F388" s="10">
        <v>12490.73</v>
      </c>
      <c r="G388" s="10">
        <v>12493.66</v>
      </c>
      <c r="H388" s="10">
        <v>12485.23</v>
      </c>
      <c r="I388" s="10">
        <v>12493.16</v>
      </c>
    </row>
    <row r="389" spans="3:30" hidden="1" x14ac:dyDescent="0.25">
      <c r="E389" s="11">
        <v>42928.083333333336</v>
      </c>
      <c r="F389" s="9">
        <v>12493.81</v>
      </c>
      <c r="G389" s="9">
        <v>12496.38</v>
      </c>
      <c r="H389" s="9">
        <v>12487.5</v>
      </c>
      <c r="I389" s="9">
        <v>12487.5</v>
      </c>
    </row>
    <row r="390" spans="3:30" hidden="1" x14ac:dyDescent="0.25">
      <c r="E390" s="12">
        <v>42928.125</v>
      </c>
      <c r="F390" s="10">
        <v>12486.86</v>
      </c>
      <c r="G390" s="10">
        <v>12488.72</v>
      </c>
      <c r="H390" s="10">
        <v>12477.56</v>
      </c>
      <c r="I390" s="10">
        <v>12477.56</v>
      </c>
    </row>
    <row r="391" spans="3:30" hidden="1" x14ac:dyDescent="0.25">
      <c r="E391" s="11">
        <v>42928.166666666664</v>
      </c>
      <c r="F391" s="9">
        <v>12477.42</v>
      </c>
      <c r="G391" s="9">
        <v>12481.28</v>
      </c>
      <c r="H391" s="9">
        <v>12471.76</v>
      </c>
      <c r="I391" s="9">
        <v>12478.7</v>
      </c>
    </row>
    <row r="392" spans="3:30" hidden="1" x14ac:dyDescent="0.25">
      <c r="E392" s="12">
        <v>42928.208333333336</v>
      </c>
      <c r="F392" s="10">
        <v>12479.99</v>
      </c>
      <c r="G392" s="10">
        <v>12480.63</v>
      </c>
      <c r="H392" s="10">
        <v>12474.9</v>
      </c>
      <c r="I392" s="10">
        <v>12475.4</v>
      </c>
    </row>
    <row r="393" spans="3:30" hidden="1" x14ac:dyDescent="0.25">
      <c r="E393" s="11">
        <v>42928.25</v>
      </c>
      <c r="F393" s="9">
        <v>12476.05</v>
      </c>
      <c r="G393" s="9">
        <v>12476.19</v>
      </c>
      <c r="H393" s="9">
        <v>12468.75</v>
      </c>
      <c r="I393" s="9">
        <v>12470.53</v>
      </c>
    </row>
    <row r="394" spans="3:30" hidden="1" x14ac:dyDescent="0.25">
      <c r="E394" s="12">
        <v>42928.291666666664</v>
      </c>
      <c r="F394" s="10">
        <v>12470.52</v>
      </c>
      <c r="G394" s="10">
        <v>12474.53</v>
      </c>
      <c r="H394" s="10">
        <v>12470.52</v>
      </c>
      <c r="I394" s="10">
        <v>12472.02</v>
      </c>
    </row>
    <row r="395" spans="3:30" x14ac:dyDescent="0.25">
      <c r="C395">
        <v>1</v>
      </c>
      <c r="E395" s="11">
        <v>42928.333333333336</v>
      </c>
      <c r="F395" s="9">
        <v>12473.31</v>
      </c>
      <c r="G395" s="9">
        <v>12476.29</v>
      </c>
      <c r="H395" s="9">
        <v>12462.18</v>
      </c>
      <c r="I395" s="9">
        <v>12464.68</v>
      </c>
      <c r="K395" s="13">
        <f t="shared" ref="K395:K409" si="186">I395-F395</f>
        <v>-8.6299999999991996</v>
      </c>
      <c r="L395" s="13">
        <v>0</v>
      </c>
      <c r="M395" s="13">
        <f t="shared" ref="M395:M409" si="187">G395-H395</f>
        <v>14.110000000000582</v>
      </c>
      <c r="N395" s="13">
        <f t="shared" ref="N395" si="188">I409-F395</f>
        <v>157.64999999999964</v>
      </c>
      <c r="O395" s="18">
        <f>IF(K395*N395&gt;0,1,0)</f>
        <v>0</v>
      </c>
      <c r="S395" s="13">
        <f>MAX(G395:G409)</f>
        <v>12655.48</v>
      </c>
      <c r="X395">
        <f t="shared" ref="X395:X409" si="189">ABS(K395)</f>
        <v>8.6299999999991996</v>
      </c>
      <c r="Y395">
        <f t="shared" ref="Y395:Y409" si="190">ABS(N395)</f>
        <v>157.64999999999964</v>
      </c>
      <c r="Z395">
        <f t="shared" ref="Z395:Z409" si="191">IF(S395&lt;1000,ABS(S395),0)</f>
        <v>0</v>
      </c>
      <c r="AA395" s="22">
        <f t="shared" ref="AA395:AA409" si="192">ABS(P395)</f>
        <v>0</v>
      </c>
      <c r="AB395" s="22">
        <f t="shared" ref="AB395:AB409" si="193">ABS(Q395)</f>
        <v>0</v>
      </c>
      <c r="AC395" s="22">
        <f t="shared" ref="AC395:AC409" si="194">IF(O395=1,ABS(P396),0)</f>
        <v>0</v>
      </c>
      <c r="AD395" s="22">
        <f t="shared" ref="AD395:AD409" si="195">IF(O395=0,ABS(Q396),0)</f>
        <v>1.52046877508427</v>
      </c>
    </row>
    <row r="396" spans="3:30" x14ac:dyDescent="0.25">
      <c r="E396" s="12">
        <v>42928.375</v>
      </c>
      <c r="F396" s="10">
        <v>12463.18</v>
      </c>
      <c r="G396" s="10">
        <v>12476.73</v>
      </c>
      <c r="H396" s="10">
        <v>12453.54</v>
      </c>
      <c r="I396" s="10">
        <v>12472.9</v>
      </c>
      <c r="K396" s="13">
        <f t="shared" si="186"/>
        <v>9.7199999999993452</v>
      </c>
      <c r="L396" s="13">
        <f t="shared" ref="L396:L409" si="196">L395+K396</f>
        <v>9.7199999999993452</v>
      </c>
      <c r="M396" s="13">
        <f t="shared" si="187"/>
        <v>23.18999999999869</v>
      </c>
      <c r="N396" s="13"/>
      <c r="P396">
        <f>_xlfn.IFS(K395&lt;0,MIN(L395:L409),K395&gt;0,MAX(L395:L409))/S374</f>
        <v>0</v>
      </c>
      <c r="Q396">
        <f>_xlfn.IFS(K395&lt;0,MAX(L395:L409),K395&gt;0,MIN(L395:L409))/S374</f>
        <v>1.52046877508427</v>
      </c>
      <c r="S396" s="13">
        <f>MIN(H395:H409)</f>
        <v>12453.54</v>
      </c>
      <c r="X396">
        <f t="shared" si="189"/>
        <v>9.7199999999993452</v>
      </c>
      <c r="Y396">
        <f t="shared" si="190"/>
        <v>0</v>
      </c>
      <c r="Z396">
        <f t="shared" si="191"/>
        <v>0</v>
      </c>
      <c r="AA396" s="22">
        <f t="shared" si="192"/>
        <v>0</v>
      </c>
      <c r="AB396" s="22">
        <f t="shared" si="193"/>
        <v>1.52046877508427</v>
      </c>
      <c r="AC396" s="22">
        <f t="shared" si="194"/>
        <v>0</v>
      </c>
      <c r="AD396" s="22">
        <f t="shared" si="195"/>
        <v>0</v>
      </c>
    </row>
    <row r="397" spans="3:30" x14ac:dyDescent="0.25">
      <c r="E397" s="11">
        <v>42928.416666666664</v>
      </c>
      <c r="F397" s="9">
        <v>12471.89</v>
      </c>
      <c r="G397" s="9">
        <v>12505.19</v>
      </c>
      <c r="H397" s="9">
        <v>12468.02</v>
      </c>
      <c r="I397" s="9">
        <v>12494.5</v>
      </c>
      <c r="K397" s="13">
        <f t="shared" si="186"/>
        <v>22.610000000000582</v>
      </c>
      <c r="L397" s="13">
        <f t="shared" si="196"/>
        <v>32.329999999999927</v>
      </c>
      <c r="M397" s="13">
        <f t="shared" si="187"/>
        <v>37.170000000000073</v>
      </c>
      <c r="N397" s="13"/>
      <c r="S397" s="13">
        <f>S395-S396</f>
        <v>201.93999999999869</v>
      </c>
      <c r="X397">
        <f t="shared" si="189"/>
        <v>22.610000000000582</v>
      </c>
      <c r="Y397">
        <f t="shared" si="190"/>
        <v>0</v>
      </c>
      <c r="Z397">
        <f t="shared" si="191"/>
        <v>201.93999999999869</v>
      </c>
      <c r="AA397" s="22">
        <f t="shared" si="192"/>
        <v>0</v>
      </c>
      <c r="AB397" s="22">
        <f t="shared" si="193"/>
        <v>0</v>
      </c>
      <c r="AC397" s="22">
        <f t="shared" si="194"/>
        <v>0</v>
      </c>
      <c r="AD397" s="22">
        <f t="shared" si="195"/>
        <v>0</v>
      </c>
    </row>
    <row r="398" spans="3:30" x14ac:dyDescent="0.25">
      <c r="E398" s="12">
        <v>42928.458333333336</v>
      </c>
      <c r="F398" s="10">
        <v>12494.25</v>
      </c>
      <c r="G398" s="10">
        <v>12498.56</v>
      </c>
      <c r="H398" s="10">
        <v>12480.29</v>
      </c>
      <c r="I398" s="10">
        <v>12495.89</v>
      </c>
      <c r="K398" s="13">
        <f t="shared" si="186"/>
        <v>1.6399999999994179</v>
      </c>
      <c r="L398" s="13">
        <f t="shared" si="196"/>
        <v>33.969999999999345</v>
      </c>
      <c r="M398" s="13">
        <f t="shared" si="187"/>
        <v>18.269999999998618</v>
      </c>
      <c r="N398" s="13"/>
      <c r="X398">
        <f t="shared" si="189"/>
        <v>1.6399999999994179</v>
      </c>
      <c r="Y398">
        <f t="shared" si="190"/>
        <v>0</v>
      </c>
      <c r="Z398">
        <f t="shared" si="191"/>
        <v>0</v>
      </c>
      <c r="AA398" s="22">
        <f t="shared" si="192"/>
        <v>0</v>
      </c>
      <c r="AB398" s="22">
        <f t="shared" si="193"/>
        <v>0</v>
      </c>
      <c r="AC398" s="22">
        <f t="shared" si="194"/>
        <v>0</v>
      </c>
      <c r="AD398" s="22">
        <f t="shared" si="195"/>
        <v>0</v>
      </c>
    </row>
    <row r="399" spans="3:30" x14ac:dyDescent="0.25">
      <c r="E399" s="11">
        <v>42928.5</v>
      </c>
      <c r="F399" s="9">
        <v>12495.05</v>
      </c>
      <c r="G399" s="9">
        <v>12533.13</v>
      </c>
      <c r="H399" s="9">
        <v>12483.41</v>
      </c>
      <c r="I399" s="9">
        <v>12521.19</v>
      </c>
      <c r="K399" s="13">
        <f t="shared" si="186"/>
        <v>26.140000000001237</v>
      </c>
      <c r="L399" s="13">
        <f t="shared" si="196"/>
        <v>60.110000000000582</v>
      </c>
      <c r="M399" s="13">
        <f t="shared" si="187"/>
        <v>49.719999999999345</v>
      </c>
      <c r="N399" s="13"/>
      <c r="X399">
        <f t="shared" si="189"/>
        <v>26.140000000001237</v>
      </c>
      <c r="Y399">
        <f t="shared" si="190"/>
        <v>0</v>
      </c>
      <c r="Z399">
        <f t="shared" si="191"/>
        <v>0</v>
      </c>
      <c r="AA399" s="22">
        <f t="shared" si="192"/>
        <v>0</v>
      </c>
      <c r="AB399" s="22">
        <f t="shared" si="193"/>
        <v>0</v>
      </c>
      <c r="AC399" s="22">
        <f t="shared" si="194"/>
        <v>0</v>
      </c>
      <c r="AD399" s="22">
        <f t="shared" si="195"/>
        <v>0</v>
      </c>
    </row>
    <row r="400" spans="3:30" x14ac:dyDescent="0.25">
      <c r="E400" s="12">
        <v>42928.541666666664</v>
      </c>
      <c r="F400" s="10">
        <v>12521.69</v>
      </c>
      <c r="G400" s="10">
        <v>12528.64</v>
      </c>
      <c r="H400" s="10">
        <v>12512.68</v>
      </c>
      <c r="I400" s="10">
        <v>12527.16</v>
      </c>
      <c r="K400" s="13">
        <f t="shared" si="186"/>
        <v>5.4699999999993452</v>
      </c>
      <c r="L400" s="13">
        <f t="shared" si="196"/>
        <v>65.579999999999927</v>
      </c>
      <c r="M400" s="13">
        <f t="shared" si="187"/>
        <v>15.959999999999127</v>
      </c>
      <c r="N400" s="13"/>
      <c r="X400">
        <f t="shared" si="189"/>
        <v>5.4699999999993452</v>
      </c>
      <c r="Y400">
        <f t="shared" si="190"/>
        <v>0</v>
      </c>
      <c r="Z400">
        <f t="shared" si="191"/>
        <v>0</v>
      </c>
      <c r="AA400" s="22">
        <f t="shared" si="192"/>
        <v>0</v>
      </c>
      <c r="AB400" s="22">
        <f t="shared" si="193"/>
        <v>0</v>
      </c>
      <c r="AC400" s="22">
        <f t="shared" si="194"/>
        <v>0</v>
      </c>
      <c r="AD400" s="22">
        <f t="shared" si="195"/>
        <v>0</v>
      </c>
    </row>
    <row r="401" spans="5:30" x14ac:dyDescent="0.25">
      <c r="E401" s="11">
        <v>42928.583333333336</v>
      </c>
      <c r="F401" s="9">
        <v>12526.91</v>
      </c>
      <c r="G401" s="9">
        <v>12527.66</v>
      </c>
      <c r="H401" s="9">
        <v>12509.14</v>
      </c>
      <c r="I401" s="9">
        <v>12516.22</v>
      </c>
      <c r="K401" s="13">
        <f t="shared" si="186"/>
        <v>-10.690000000000509</v>
      </c>
      <c r="L401" s="13">
        <f t="shared" si="196"/>
        <v>54.889999999999418</v>
      </c>
      <c r="M401" s="13">
        <f t="shared" si="187"/>
        <v>18.520000000000437</v>
      </c>
      <c r="N401" s="13"/>
      <c r="X401">
        <f t="shared" si="189"/>
        <v>10.690000000000509</v>
      </c>
      <c r="Y401">
        <f t="shared" si="190"/>
        <v>0</v>
      </c>
      <c r="Z401">
        <f t="shared" si="191"/>
        <v>0</v>
      </c>
      <c r="AA401" s="22">
        <f t="shared" si="192"/>
        <v>0</v>
      </c>
      <c r="AB401" s="22">
        <f t="shared" si="193"/>
        <v>0</v>
      </c>
      <c r="AC401" s="22">
        <f t="shared" si="194"/>
        <v>0</v>
      </c>
      <c r="AD401" s="22">
        <f t="shared" si="195"/>
        <v>0</v>
      </c>
    </row>
    <row r="402" spans="5:30" x14ac:dyDescent="0.25">
      <c r="E402" s="12">
        <v>42928.625</v>
      </c>
      <c r="F402" s="10">
        <v>12516.19</v>
      </c>
      <c r="G402" s="10">
        <v>12581.17</v>
      </c>
      <c r="H402" s="10">
        <v>12511.68</v>
      </c>
      <c r="I402" s="10">
        <v>12572.34</v>
      </c>
      <c r="K402" s="13">
        <f t="shared" si="186"/>
        <v>56.149999999999636</v>
      </c>
      <c r="L402" s="13">
        <f t="shared" si="196"/>
        <v>111.03999999999905</v>
      </c>
      <c r="M402" s="13">
        <f t="shared" si="187"/>
        <v>69.489999999999782</v>
      </c>
      <c r="N402" s="13"/>
      <c r="X402">
        <f t="shared" si="189"/>
        <v>56.149999999999636</v>
      </c>
      <c r="Y402">
        <f t="shared" si="190"/>
        <v>0</v>
      </c>
      <c r="Z402">
        <f t="shared" si="191"/>
        <v>0</v>
      </c>
      <c r="AA402" s="22">
        <f t="shared" si="192"/>
        <v>0</v>
      </c>
      <c r="AB402" s="22">
        <f t="shared" si="193"/>
        <v>0</v>
      </c>
      <c r="AC402" s="22">
        <f t="shared" si="194"/>
        <v>0</v>
      </c>
      <c r="AD402" s="22">
        <f t="shared" si="195"/>
        <v>0</v>
      </c>
    </row>
    <row r="403" spans="5:30" x14ac:dyDescent="0.25">
      <c r="E403" s="11">
        <v>42928.666666666664</v>
      </c>
      <c r="F403" s="9">
        <v>12572.84</v>
      </c>
      <c r="G403" s="9">
        <v>12632.76</v>
      </c>
      <c r="H403" s="9">
        <v>12572.55</v>
      </c>
      <c r="I403" s="9">
        <v>12619.5</v>
      </c>
      <c r="K403" s="13">
        <f t="shared" si="186"/>
        <v>46.659999999999854</v>
      </c>
      <c r="L403" s="13">
        <f t="shared" si="196"/>
        <v>157.69999999999891</v>
      </c>
      <c r="M403" s="13">
        <f t="shared" si="187"/>
        <v>60.210000000000946</v>
      </c>
      <c r="N403" s="13"/>
      <c r="X403">
        <f t="shared" si="189"/>
        <v>46.659999999999854</v>
      </c>
      <c r="Y403">
        <f t="shared" si="190"/>
        <v>0</v>
      </c>
      <c r="Z403">
        <f t="shared" si="191"/>
        <v>0</v>
      </c>
      <c r="AA403" s="22">
        <f t="shared" si="192"/>
        <v>0</v>
      </c>
      <c r="AB403" s="22">
        <f t="shared" si="193"/>
        <v>0</v>
      </c>
      <c r="AC403" s="22">
        <f t="shared" si="194"/>
        <v>0</v>
      </c>
      <c r="AD403" s="22">
        <f t="shared" si="195"/>
        <v>0</v>
      </c>
    </row>
    <row r="404" spans="5:30" x14ac:dyDescent="0.25">
      <c r="E404" s="12">
        <v>42928.708333333336</v>
      </c>
      <c r="F404" s="10">
        <v>12619.75</v>
      </c>
      <c r="G404" s="10">
        <v>12648.52</v>
      </c>
      <c r="H404" s="10">
        <v>12617.32</v>
      </c>
      <c r="I404" s="10">
        <v>12630.98</v>
      </c>
      <c r="K404" s="13">
        <f t="shared" si="186"/>
        <v>11.229999999999563</v>
      </c>
      <c r="L404" s="13">
        <f t="shared" si="196"/>
        <v>168.92999999999847</v>
      </c>
      <c r="M404" s="13">
        <f t="shared" si="187"/>
        <v>31.200000000000728</v>
      </c>
      <c r="N404" s="13"/>
      <c r="X404">
        <f t="shared" si="189"/>
        <v>11.229999999999563</v>
      </c>
      <c r="Y404">
        <f t="shared" si="190"/>
        <v>0</v>
      </c>
      <c r="Z404">
        <f t="shared" si="191"/>
        <v>0</v>
      </c>
      <c r="AA404" s="22">
        <f t="shared" si="192"/>
        <v>0</v>
      </c>
      <c r="AB404" s="22">
        <f t="shared" si="193"/>
        <v>0</v>
      </c>
      <c r="AC404" s="22">
        <f t="shared" si="194"/>
        <v>0</v>
      </c>
      <c r="AD404" s="22">
        <f t="shared" si="195"/>
        <v>0</v>
      </c>
    </row>
    <row r="405" spans="5:30" x14ac:dyDescent="0.25">
      <c r="E405" s="11">
        <v>42928.75</v>
      </c>
      <c r="F405" s="9">
        <v>12630.23</v>
      </c>
      <c r="G405" s="9">
        <v>12645.49</v>
      </c>
      <c r="H405" s="9">
        <v>12622.47</v>
      </c>
      <c r="I405" s="9">
        <v>12639.25</v>
      </c>
      <c r="K405" s="13">
        <f t="shared" si="186"/>
        <v>9.0200000000004366</v>
      </c>
      <c r="L405" s="13">
        <f t="shared" si="196"/>
        <v>177.94999999999891</v>
      </c>
      <c r="M405" s="13">
        <f t="shared" si="187"/>
        <v>23.020000000000437</v>
      </c>
      <c r="N405" s="13"/>
      <c r="X405">
        <f t="shared" si="189"/>
        <v>9.0200000000004366</v>
      </c>
      <c r="Y405">
        <f t="shared" si="190"/>
        <v>0</v>
      </c>
      <c r="Z405">
        <f t="shared" si="191"/>
        <v>0</v>
      </c>
      <c r="AA405" s="22">
        <f t="shared" si="192"/>
        <v>0</v>
      </c>
      <c r="AB405" s="22">
        <f t="shared" si="193"/>
        <v>0</v>
      </c>
      <c r="AC405" s="22">
        <f t="shared" si="194"/>
        <v>0</v>
      </c>
      <c r="AD405" s="22">
        <f t="shared" si="195"/>
        <v>0</v>
      </c>
    </row>
    <row r="406" spans="5:30" x14ac:dyDescent="0.25">
      <c r="E406" s="12">
        <v>42928.791666666664</v>
      </c>
      <c r="F406" s="10">
        <v>12638.75</v>
      </c>
      <c r="G406" s="10">
        <v>12646.25</v>
      </c>
      <c r="H406" s="10">
        <v>12631.61</v>
      </c>
      <c r="I406" s="10">
        <v>12641.48</v>
      </c>
      <c r="K406" s="13">
        <f t="shared" si="186"/>
        <v>2.7299999999995634</v>
      </c>
      <c r="L406" s="13">
        <f t="shared" si="196"/>
        <v>180.67999999999847</v>
      </c>
      <c r="M406" s="13">
        <f t="shared" si="187"/>
        <v>14.639999999999418</v>
      </c>
      <c r="N406" s="13"/>
      <c r="X406">
        <f t="shared" si="189"/>
        <v>2.7299999999995634</v>
      </c>
      <c r="Y406">
        <f t="shared" si="190"/>
        <v>0</v>
      </c>
      <c r="Z406">
        <f t="shared" si="191"/>
        <v>0</v>
      </c>
      <c r="AA406" s="22">
        <f t="shared" si="192"/>
        <v>0</v>
      </c>
      <c r="AB406" s="22">
        <f t="shared" si="193"/>
        <v>0</v>
      </c>
      <c r="AC406" s="22">
        <f t="shared" si="194"/>
        <v>0</v>
      </c>
      <c r="AD406" s="22">
        <f t="shared" si="195"/>
        <v>0</v>
      </c>
    </row>
    <row r="407" spans="5:30" x14ac:dyDescent="0.25">
      <c r="E407" s="11">
        <v>42928.833333333336</v>
      </c>
      <c r="F407" s="9">
        <v>12641.23</v>
      </c>
      <c r="G407" s="9">
        <v>12647.22</v>
      </c>
      <c r="H407" s="9">
        <v>12639.72</v>
      </c>
      <c r="I407" s="9">
        <v>12645.97</v>
      </c>
      <c r="K407" s="13">
        <f t="shared" si="186"/>
        <v>4.7399999999997817</v>
      </c>
      <c r="L407" s="13">
        <f t="shared" si="196"/>
        <v>185.41999999999825</v>
      </c>
      <c r="M407" s="13">
        <f t="shared" si="187"/>
        <v>7.5</v>
      </c>
      <c r="N407" s="13"/>
      <c r="X407">
        <f t="shared" si="189"/>
        <v>4.7399999999997817</v>
      </c>
      <c r="Y407">
        <f t="shared" si="190"/>
        <v>0</v>
      </c>
      <c r="Z407">
        <f t="shared" si="191"/>
        <v>0</v>
      </c>
      <c r="AA407" s="22">
        <f t="shared" si="192"/>
        <v>0</v>
      </c>
      <c r="AB407" s="22">
        <f t="shared" si="193"/>
        <v>0</v>
      </c>
      <c r="AC407" s="22">
        <f t="shared" si="194"/>
        <v>0</v>
      </c>
      <c r="AD407" s="22">
        <f t="shared" si="195"/>
        <v>0</v>
      </c>
    </row>
    <row r="408" spans="5:30" x14ac:dyDescent="0.25">
      <c r="E408" s="12">
        <v>42928.875</v>
      </c>
      <c r="F408" s="10">
        <v>12645.47</v>
      </c>
      <c r="G408" s="10">
        <v>12655.48</v>
      </c>
      <c r="H408" s="10">
        <v>12642.97</v>
      </c>
      <c r="I408" s="10">
        <v>12649.47</v>
      </c>
      <c r="K408" s="13">
        <f t="shared" si="186"/>
        <v>4</v>
      </c>
      <c r="L408" s="13">
        <f t="shared" si="196"/>
        <v>189.41999999999825</v>
      </c>
      <c r="M408" s="13">
        <f t="shared" si="187"/>
        <v>12.510000000000218</v>
      </c>
      <c r="N408" s="13"/>
      <c r="X408">
        <f t="shared" si="189"/>
        <v>4</v>
      </c>
      <c r="Y408">
        <f t="shared" si="190"/>
        <v>0</v>
      </c>
      <c r="Z408">
        <f t="shared" si="191"/>
        <v>0</v>
      </c>
      <c r="AA408" s="22">
        <f t="shared" si="192"/>
        <v>0</v>
      </c>
      <c r="AB408" s="22">
        <f t="shared" si="193"/>
        <v>0</v>
      </c>
      <c r="AC408" s="22">
        <f t="shared" si="194"/>
        <v>0</v>
      </c>
      <c r="AD408" s="22">
        <f t="shared" si="195"/>
        <v>0</v>
      </c>
    </row>
    <row r="409" spans="5:30" x14ac:dyDescent="0.25">
      <c r="E409" s="11">
        <v>42928.916666666664</v>
      </c>
      <c r="F409" s="9">
        <v>12649.72</v>
      </c>
      <c r="G409" s="9">
        <v>12654.22</v>
      </c>
      <c r="H409" s="9">
        <v>12630.96</v>
      </c>
      <c r="I409" s="9">
        <v>12630.96</v>
      </c>
      <c r="K409" s="13">
        <f t="shared" si="186"/>
        <v>-18.760000000000218</v>
      </c>
      <c r="L409" s="13">
        <f t="shared" si="196"/>
        <v>170.65999999999804</v>
      </c>
      <c r="M409" s="13">
        <f t="shared" si="187"/>
        <v>23.260000000000218</v>
      </c>
      <c r="N409" s="13"/>
      <c r="X409">
        <f t="shared" si="189"/>
        <v>18.760000000000218</v>
      </c>
      <c r="Y409">
        <f t="shared" si="190"/>
        <v>0</v>
      </c>
      <c r="Z409">
        <f t="shared" si="191"/>
        <v>0</v>
      </c>
      <c r="AA409" s="22">
        <f t="shared" si="192"/>
        <v>0</v>
      </c>
      <c r="AB409" s="22">
        <f t="shared" si="193"/>
        <v>0</v>
      </c>
      <c r="AC409" s="22">
        <f t="shared" si="194"/>
        <v>0</v>
      </c>
      <c r="AD409" s="22">
        <f t="shared" si="195"/>
        <v>0</v>
      </c>
    </row>
    <row r="410" spans="5:30" hidden="1" x14ac:dyDescent="0.25">
      <c r="E410" s="12">
        <v>42928.958333333336</v>
      </c>
      <c r="F410" s="10">
        <v>12629.66</v>
      </c>
      <c r="G410" s="10">
        <v>12636.65</v>
      </c>
      <c r="H410" s="10">
        <v>12623.19</v>
      </c>
      <c r="I410" s="10">
        <v>12636.65</v>
      </c>
    </row>
    <row r="411" spans="5:30" hidden="1" x14ac:dyDescent="0.25">
      <c r="E411" s="11">
        <v>42929.041666666664</v>
      </c>
      <c r="F411" s="9">
        <v>12636.65</v>
      </c>
      <c r="G411" s="9">
        <v>12641.94</v>
      </c>
      <c r="H411" s="9">
        <v>12635.35</v>
      </c>
      <c r="I411" s="9">
        <v>12641.94</v>
      </c>
    </row>
    <row r="412" spans="5:30" hidden="1" x14ac:dyDescent="0.25">
      <c r="E412" s="12">
        <v>42929.083333333336</v>
      </c>
      <c r="F412" s="10">
        <v>12640.64</v>
      </c>
      <c r="G412" s="10">
        <v>12642.93</v>
      </c>
      <c r="H412" s="10">
        <v>12637.76</v>
      </c>
      <c r="I412" s="10">
        <v>12642.93</v>
      </c>
    </row>
    <row r="413" spans="5:30" hidden="1" x14ac:dyDescent="0.25">
      <c r="E413" s="11">
        <v>42929.125</v>
      </c>
      <c r="F413" s="9">
        <v>12641.64</v>
      </c>
      <c r="G413" s="9">
        <v>12650.4</v>
      </c>
      <c r="H413" s="9">
        <v>12641.64</v>
      </c>
      <c r="I413" s="9">
        <v>12644.22</v>
      </c>
    </row>
    <row r="414" spans="5:30" hidden="1" x14ac:dyDescent="0.25">
      <c r="E414" s="12">
        <v>42929.166666666664</v>
      </c>
      <c r="F414" s="10">
        <v>12643.79</v>
      </c>
      <c r="G414" s="10">
        <v>12646.87</v>
      </c>
      <c r="H414" s="10">
        <v>12640.99</v>
      </c>
      <c r="I414" s="10">
        <v>12642.28</v>
      </c>
    </row>
    <row r="415" spans="5:30" hidden="1" x14ac:dyDescent="0.25">
      <c r="E415" s="11">
        <v>42929.208333333336</v>
      </c>
      <c r="F415" s="9">
        <v>12643.58</v>
      </c>
      <c r="G415" s="9">
        <v>12644.28</v>
      </c>
      <c r="H415" s="9">
        <v>12642.78</v>
      </c>
      <c r="I415" s="9">
        <v>12644.28</v>
      </c>
    </row>
    <row r="416" spans="5:30" hidden="1" x14ac:dyDescent="0.25">
      <c r="E416" s="12">
        <v>42929.25</v>
      </c>
      <c r="F416" s="10">
        <v>12642.98</v>
      </c>
      <c r="G416" s="10">
        <v>12645.28</v>
      </c>
      <c r="H416" s="10">
        <v>12642.69</v>
      </c>
      <c r="I416" s="10">
        <v>12644.19</v>
      </c>
    </row>
    <row r="417" spans="3:30" hidden="1" x14ac:dyDescent="0.25">
      <c r="E417" s="11">
        <v>42929.291666666664</v>
      </c>
      <c r="F417" s="9">
        <v>12644.19</v>
      </c>
      <c r="G417" s="9">
        <v>12659.5</v>
      </c>
      <c r="H417" s="9">
        <v>12642.87</v>
      </c>
      <c r="I417" s="9">
        <v>12659.5</v>
      </c>
    </row>
    <row r="418" spans="3:30" x14ac:dyDescent="0.25">
      <c r="C418">
        <v>1</v>
      </c>
      <c r="E418" s="12">
        <v>42929.333333333336</v>
      </c>
      <c r="F418" s="10">
        <v>12658.49</v>
      </c>
      <c r="G418" s="10">
        <v>12664.78</v>
      </c>
      <c r="H418" s="10">
        <v>12655.38</v>
      </c>
      <c r="I418" s="10">
        <v>12660.3</v>
      </c>
      <c r="K418" s="13">
        <f t="shared" ref="K418:K432" si="197">I418-F418</f>
        <v>1.8099999999994907</v>
      </c>
      <c r="L418" s="13">
        <v>0</v>
      </c>
      <c r="M418" s="13">
        <f t="shared" ref="M418:M432" si="198">G418-H418</f>
        <v>9.4000000000014552</v>
      </c>
      <c r="N418" s="13">
        <f t="shared" ref="N418" si="199">I432-F418</f>
        <v>-8.1499999999996362</v>
      </c>
      <c r="O418" s="18">
        <f>IF(K418*N418&gt;0,1,0)</f>
        <v>0</v>
      </c>
      <c r="S418" s="13">
        <f>MAX(G418:G432)</f>
        <v>12678.14</v>
      </c>
      <c r="X418">
        <f t="shared" ref="X418:X432" si="200">ABS(K418)</f>
        <v>1.8099999999994907</v>
      </c>
      <c r="Y418">
        <f t="shared" ref="Y418:Y432" si="201">ABS(N418)</f>
        <v>8.1499999999996362</v>
      </c>
      <c r="Z418">
        <f t="shared" ref="Z418:Z432" si="202">IF(S418&lt;1000,ABS(S418),0)</f>
        <v>0</v>
      </c>
      <c r="AA418" s="22">
        <f t="shared" ref="AA418:AA432" si="203">ABS(P418)</f>
        <v>0</v>
      </c>
      <c r="AB418" s="22">
        <f t="shared" ref="AB418:AB432" si="204">ABS(Q418)</f>
        <v>0</v>
      </c>
      <c r="AC418" s="22">
        <f t="shared" ref="AC418:AC432" si="205">IF(O418=1,ABS(P419),0)</f>
        <v>0</v>
      </c>
      <c r="AD418" s="22">
        <f t="shared" ref="AD418:AD432" si="206">IF(O418=0,ABS(Q419),0)</f>
        <v>0.14266613845696582</v>
      </c>
    </row>
    <row r="419" spans="3:30" x14ac:dyDescent="0.25">
      <c r="E419" s="11">
        <v>42929.375</v>
      </c>
      <c r="F419" s="9">
        <v>12654.68</v>
      </c>
      <c r="G419" s="9">
        <v>12654.93</v>
      </c>
      <c r="H419" s="9">
        <v>12623.15</v>
      </c>
      <c r="I419" s="9">
        <v>12625.87</v>
      </c>
      <c r="K419" s="13">
        <f t="shared" si="197"/>
        <v>-28.809999999999491</v>
      </c>
      <c r="L419" s="13">
        <f t="shared" ref="L419:L432" si="207">L418+K419</f>
        <v>-28.809999999999491</v>
      </c>
      <c r="M419" s="13">
        <f t="shared" si="198"/>
        <v>31.780000000000655</v>
      </c>
      <c r="N419" s="13"/>
      <c r="P419">
        <f>_xlfn.IFS(K418&lt;0,MIN(L418:L432),K418&gt;0,MAX(L418:L432))/S397</f>
        <v>5.1995642269981518E-2</v>
      </c>
      <c r="Q419">
        <f>_xlfn.IFS(K418&lt;0,MAX(L418:L432),K418&gt;0,MIN(L418:L432))/S397</f>
        <v>-0.14266613845696582</v>
      </c>
      <c r="S419" s="13">
        <f>MIN(H418:H432)</f>
        <v>12611.89</v>
      </c>
      <c r="X419">
        <f t="shared" si="200"/>
        <v>28.809999999999491</v>
      </c>
      <c r="Y419">
        <f t="shared" si="201"/>
        <v>0</v>
      </c>
      <c r="Z419">
        <f t="shared" si="202"/>
        <v>0</v>
      </c>
      <c r="AA419" s="22">
        <f t="shared" si="203"/>
        <v>5.1995642269981518E-2</v>
      </c>
      <c r="AB419" s="22">
        <f t="shared" si="204"/>
        <v>0.14266613845696582</v>
      </c>
      <c r="AC419" s="22">
        <f t="shared" si="205"/>
        <v>0</v>
      </c>
      <c r="AD419" s="22">
        <f t="shared" si="206"/>
        <v>0</v>
      </c>
    </row>
    <row r="420" spans="3:30" x14ac:dyDescent="0.25">
      <c r="E420" s="12">
        <v>42929.416666666664</v>
      </c>
      <c r="F420" s="10">
        <v>12626.37</v>
      </c>
      <c r="G420" s="10">
        <v>12642.19</v>
      </c>
      <c r="H420" s="10">
        <v>12611.89</v>
      </c>
      <c r="I420" s="10">
        <v>12631.2</v>
      </c>
      <c r="K420" s="13">
        <f t="shared" si="197"/>
        <v>4.8299999999999272</v>
      </c>
      <c r="L420" s="13">
        <f t="shared" si="207"/>
        <v>-23.979999999999563</v>
      </c>
      <c r="M420" s="13">
        <f t="shared" si="198"/>
        <v>30.300000000001091</v>
      </c>
      <c r="N420" s="13"/>
      <c r="S420" s="13">
        <f>S418-S419</f>
        <v>66.25</v>
      </c>
      <c r="X420">
        <f t="shared" si="200"/>
        <v>4.8299999999999272</v>
      </c>
      <c r="Y420">
        <f t="shared" si="201"/>
        <v>0</v>
      </c>
      <c r="Z420">
        <f t="shared" si="202"/>
        <v>66.25</v>
      </c>
      <c r="AA420" s="22">
        <f t="shared" si="203"/>
        <v>0</v>
      </c>
      <c r="AB420" s="22">
        <f t="shared" si="204"/>
        <v>0</v>
      </c>
      <c r="AC420" s="22">
        <f t="shared" si="205"/>
        <v>0</v>
      </c>
      <c r="AD420" s="22">
        <f t="shared" si="206"/>
        <v>0</v>
      </c>
    </row>
    <row r="421" spans="3:30" x14ac:dyDescent="0.25">
      <c r="E421" s="11">
        <v>42929.458333333336</v>
      </c>
      <c r="F421" s="9">
        <v>12630.95</v>
      </c>
      <c r="G421" s="9">
        <v>12669.31</v>
      </c>
      <c r="H421" s="9">
        <v>12628.04</v>
      </c>
      <c r="I421" s="9">
        <v>12665.43</v>
      </c>
      <c r="K421" s="13">
        <f t="shared" si="197"/>
        <v>34.479999999999563</v>
      </c>
      <c r="L421" s="13">
        <f t="shared" si="207"/>
        <v>10.5</v>
      </c>
      <c r="M421" s="13">
        <f t="shared" si="198"/>
        <v>41.269999999998618</v>
      </c>
      <c r="N421" s="13"/>
      <c r="X421">
        <f t="shared" si="200"/>
        <v>34.479999999999563</v>
      </c>
      <c r="Y421">
        <f t="shared" si="201"/>
        <v>0</v>
      </c>
      <c r="Z421">
        <f t="shared" si="202"/>
        <v>0</v>
      </c>
      <c r="AA421" s="22">
        <f t="shared" si="203"/>
        <v>0</v>
      </c>
      <c r="AB421" s="22">
        <f t="shared" si="204"/>
        <v>0</v>
      </c>
      <c r="AC421" s="22">
        <f t="shared" si="205"/>
        <v>0</v>
      </c>
      <c r="AD421" s="22">
        <f t="shared" si="206"/>
        <v>0</v>
      </c>
    </row>
    <row r="422" spans="3:30" x14ac:dyDescent="0.25">
      <c r="E422" s="12">
        <v>42929.5</v>
      </c>
      <c r="F422" s="10">
        <v>12664.68</v>
      </c>
      <c r="G422" s="10">
        <v>12678.14</v>
      </c>
      <c r="H422" s="10">
        <v>12652.94</v>
      </c>
      <c r="I422" s="10">
        <v>12655.59</v>
      </c>
      <c r="K422" s="13">
        <f t="shared" si="197"/>
        <v>-9.0900000000001455</v>
      </c>
      <c r="L422" s="13">
        <f t="shared" si="207"/>
        <v>1.4099999999998545</v>
      </c>
      <c r="M422" s="13">
        <f t="shared" si="198"/>
        <v>25.199999999998909</v>
      </c>
      <c r="N422" s="13"/>
      <c r="X422">
        <f t="shared" si="200"/>
        <v>9.0900000000001455</v>
      </c>
      <c r="Y422">
        <f t="shared" si="201"/>
        <v>0</v>
      </c>
      <c r="Z422">
        <f t="shared" si="202"/>
        <v>0</v>
      </c>
      <c r="AA422" s="22">
        <f t="shared" si="203"/>
        <v>0</v>
      </c>
      <c r="AB422" s="22">
        <f t="shared" si="204"/>
        <v>0</v>
      </c>
      <c r="AC422" s="22">
        <f t="shared" si="205"/>
        <v>0</v>
      </c>
      <c r="AD422" s="22">
        <f t="shared" si="206"/>
        <v>0</v>
      </c>
    </row>
    <row r="423" spans="3:30" x14ac:dyDescent="0.25">
      <c r="E423" s="11">
        <v>42929.541666666664</v>
      </c>
      <c r="F423" s="9">
        <v>12655.34</v>
      </c>
      <c r="G423" s="9">
        <v>12660.25</v>
      </c>
      <c r="H423" s="9">
        <v>12644.46</v>
      </c>
      <c r="I423" s="9">
        <v>12653.41</v>
      </c>
      <c r="K423" s="13">
        <f t="shared" si="197"/>
        <v>-1.930000000000291</v>
      </c>
      <c r="L423" s="13">
        <f t="shared" si="207"/>
        <v>-0.52000000000043656</v>
      </c>
      <c r="M423" s="13">
        <f t="shared" si="198"/>
        <v>15.790000000000873</v>
      </c>
      <c r="N423" s="13"/>
      <c r="X423">
        <f t="shared" si="200"/>
        <v>1.930000000000291</v>
      </c>
      <c r="Y423">
        <f t="shared" si="201"/>
        <v>0</v>
      </c>
      <c r="Z423">
        <f t="shared" si="202"/>
        <v>0</v>
      </c>
      <c r="AA423" s="22">
        <f t="shared" si="203"/>
        <v>0</v>
      </c>
      <c r="AB423" s="22">
        <f t="shared" si="204"/>
        <v>0</v>
      </c>
      <c r="AC423" s="22">
        <f t="shared" si="205"/>
        <v>0</v>
      </c>
      <c r="AD423" s="22">
        <f t="shared" si="206"/>
        <v>0</v>
      </c>
    </row>
    <row r="424" spans="3:30" x14ac:dyDescent="0.25">
      <c r="E424" s="12">
        <v>42929.583333333336</v>
      </c>
      <c r="F424" s="10">
        <v>12652.16</v>
      </c>
      <c r="G424" s="10">
        <v>12653.63</v>
      </c>
      <c r="H424" s="10">
        <v>12620.06</v>
      </c>
      <c r="I424" s="10">
        <v>12631.04</v>
      </c>
      <c r="K424" s="13">
        <f t="shared" si="197"/>
        <v>-21.119999999998981</v>
      </c>
      <c r="L424" s="13">
        <f t="shared" si="207"/>
        <v>-21.639999999999418</v>
      </c>
      <c r="M424" s="13">
        <f t="shared" si="198"/>
        <v>33.569999999999709</v>
      </c>
      <c r="N424" s="13"/>
      <c r="X424">
        <f t="shared" si="200"/>
        <v>21.119999999998981</v>
      </c>
      <c r="Y424">
        <f t="shared" si="201"/>
        <v>0</v>
      </c>
      <c r="Z424">
        <f t="shared" si="202"/>
        <v>0</v>
      </c>
      <c r="AA424" s="22">
        <f t="shared" si="203"/>
        <v>0</v>
      </c>
      <c r="AB424" s="22">
        <f t="shared" si="204"/>
        <v>0</v>
      </c>
      <c r="AC424" s="22">
        <f t="shared" si="205"/>
        <v>0</v>
      </c>
      <c r="AD424" s="22">
        <f t="shared" si="206"/>
        <v>0</v>
      </c>
    </row>
    <row r="425" spans="3:30" x14ac:dyDescent="0.25">
      <c r="E425" s="11">
        <v>42929.625</v>
      </c>
      <c r="F425" s="9">
        <v>12631.54</v>
      </c>
      <c r="G425" s="9">
        <v>12640.76</v>
      </c>
      <c r="H425" s="9">
        <v>12625.34</v>
      </c>
      <c r="I425" s="9">
        <v>12634.22</v>
      </c>
      <c r="K425" s="13">
        <f t="shared" si="197"/>
        <v>2.679999999998472</v>
      </c>
      <c r="L425" s="13">
        <f t="shared" si="207"/>
        <v>-18.960000000000946</v>
      </c>
      <c r="M425" s="13">
        <f t="shared" si="198"/>
        <v>15.420000000000073</v>
      </c>
      <c r="N425" s="13"/>
      <c r="X425">
        <f t="shared" si="200"/>
        <v>2.679999999998472</v>
      </c>
      <c r="Y425">
        <f t="shared" si="201"/>
        <v>0</v>
      </c>
      <c r="Z425">
        <f t="shared" si="202"/>
        <v>0</v>
      </c>
      <c r="AA425" s="22">
        <f t="shared" si="203"/>
        <v>0</v>
      </c>
      <c r="AB425" s="22">
        <f t="shared" si="204"/>
        <v>0</v>
      </c>
      <c r="AC425" s="22">
        <f t="shared" si="205"/>
        <v>0</v>
      </c>
      <c r="AD425" s="22">
        <f t="shared" si="206"/>
        <v>0</v>
      </c>
    </row>
    <row r="426" spans="3:30" x14ac:dyDescent="0.25">
      <c r="E426" s="12">
        <v>42929.666666666664</v>
      </c>
      <c r="F426" s="10">
        <v>12634.72</v>
      </c>
      <c r="G426" s="10">
        <v>12646.33</v>
      </c>
      <c r="H426" s="10">
        <v>12623.11</v>
      </c>
      <c r="I426" s="10">
        <v>12642.51</v>
      </c>
      <c r="K426" s="13">
        <f t="shared" si="197"/>
        <v>7.7900000000008731</v>
      </c>
      <c r="L426" s="13">
        <f t="shared" si="207"/>
        <v>-11.170000000000073</v>
      </c>
      <c r="M426" s="13">
        <f t="shared" si="198"/>
        <v>23.219999999999345</v>
      </c>
      <c r="N426" s="13"/>
      <c r="X426">
        <f t="shared" si="200"/>
        <v>7.7900000000008731</v>
      </c>
      <c r="Y426">
        <f t="shared" si="201"/>
        <v>0</v>
      </c>
      <c r="Z426">
        <f t="shared" si="202"/>
        <v>0</v>
      </c>
      <c r="AA426" s="22">
        <f t="shared" si="203"/>
        <v>0</v>
      </c>
      <c r="AB426" s="22">
        <f t="shared" si="204"/>
        <v>0</v>
      </c>
      <c r="AC426" s="22">
        <f t="shared" si="205"/>
        <v>0</v>
      </c>
      <c r="AD426" s="22">
        <f t="shared" si="206"/>
        <v>0</v>
      </c>
    </row>
    <row r="427" spans="3:30" x14ac:dyDescent="0.25">
      <c r="E427" s="11">
        <v>42929.708333333336</v>
      </c>
      <c r="F427" s="9">
        <v>12643.01</v>
      </c>
      <c r="G427" s="9">
        <v>12643.01</v>
      </c>
      <c r="H427" s="9">
        <v>12613.59</v>
      </c>
      <c r="I427" s="9">
        <v>12633.59</v>
      </c>
      <c r="K427" s="13">
        <f t="shared" si="197"/>
        <v>-9.4200000000000728</v>
      </c>
      <c r="L427" s="13">
        <f t="shared" si="207"/>
        <v>-20.590000000000146</v>
      </c>
      <c r="M427" s="13">
        <f t="shared" si="198"/>
        <v>29.420000000000073</v>
      </c>
      <c r="N427" s="13"/>
      <c r="X427">
        <f t="shared" si="200"/>
        <v>9.4200000000000728</v>
      </c>
      <c r="Y427">
        <f t="shared" si="201"/>
        <v>0</v>
      </c>
      <c r="Z427">
        <f t="shared" si="202"/>
        <v>0</v>
      </c>
      <c r="AA427" s="22">
        <f t="shared" si="203"/>
        <v>0</v>
      </c>
      <c r="AB427" s="22">
        <f t="shared" si="204"/>
        <v>0</v>
      </c>
      <c r="AC427" s="22">
        <f t="shared" si="205"/>
        <v>0</v>
      </c>
      <c r="AD427" s="22">
        <f t="shared" si="206"/>
        <v>0</v>
      </c>
    </row>
    <row r="428" spans="3:30" x14ac:dyDescent="0.25">
      <c r="E428" s="12">
        <v>42929.75</v>
      </c>
      <c r="F428" s="10">
        <v>12633.84</v>
      </c>
      <c r="G428" s="10">
        <v>12640.71</v>
      </c>
      <c r="H428" s="10">
        <v>12627.34</v>
      </c>
      <c r="I428" s="10">
        <v>12639.47</v>
      </c>
      <c r="K428" s="13">
        <f t="shared" si="197"/>
        <v>5.6299999999991996</v>
      </c>
      <c r="L428" s="13">
        <f t="shared" si="207"/>
        <v>-14.960000000000946</v>
      </c>
      <c r="M428" s="13">
        <f t="shared" si="198"/>
        <v>13.369999999998981</v>
      </c>
      <c r="N428" s="13"/>
      <c r="X428">
        <f t="shared" si="200"/>
        <v>5.6299999999991996</v>
      </c>
      <c r="Y428">
        <f t="shared" si="201"/>
        <v>0</v>
      </c>
      <c r="Z428">
        <f t="shared" si="202"/>
        <v>0</v>
      </c>
      <c r="AA428" s="22">
        <f t="shared" si="203"/>
        <v>0</v>
      </c>
      <c r="AB428" s="22">
        <f t="shared" si="204"/>
        <v>0</v>
      </c>
      <c r="AC428" s="22">
        <f t="shared" si="205"/>
        <v>0</v>
      </c>
      <c r="AD428" s="22">
        <f t="shared" si="206"/>
        <v>0</v>
      </c>
    </row>
    <row r="429" spans="3:30" x14ac:dyDescent="0.25">
      <c r="E429" s="11">
        <v>42929.791666666664</v>
      </c>
      <c r="F429" s="9">
        <v>12638.97</v>
      </c>
      <c r="G429" s="9">
        <v>12655.6</v>
      </c>
      <c r="H429" s="9">
        <v>12633.77</v>
      </c>
      <c r="I429" s="9">
        <v>12653.11</v>
      </c>
      <c r="K429" s="13">
        <f t="shared" si="197"/>
        <v>14.140000000001237</v>
      </c>
      <c r="L429" s="13">
        <f t="shared" si="207"/>
        <v>-0.81999999999970896</v>
      </c>
      <c r="M429" s="13">
        <f t="shared" si="198"/>
        <v>21.829999999999927</v>
      </c>
      <c r="N429" s="13"/>
      <c r="X429">
        <f t="shared" si="200"/>
        <v>14.140000000001237</v>
      </c>
      <c r="Y429">
        <f t="shared" si="201"/>
        <v>0</v>
      </c>
      <c r="Z429">
        <f t="shared" si="202"/>
        <v>0</v>
      </c>
      <c r="AA429" s="22">
        <f t="shared" si="203"/>
        <v>0</v>
      </c>
      <c r="AB429" s="22">
        <f t="shared" si="204"/>
        <v>0</v>
      </c>
      <c r="AC429" s="22">
        <f t="shared" si="205"/>
        <v>0</v>
      </c>
      <c r="AD429" s="22">
        <f t="shared" si="206"/>
        <v>0</v>
      </c>
    </row>
    <row r="430" spans="3:30" x14ac:dyDescent="0.25">
      <c r="E430" s="12">
        <v>42929.833333333336</v>
      </c>
      <c r="F430" s="10">
        <v>12652.86</v>
      </c>
      <c r="G430" s="10">
        <v>12653.11</v>
      </c>
      <c r="H430" s="10">
        <v>12642.59</v>
      </c>
      <c r="I430" s="10">
        <v>12646.85</v>
      </c>
      <c r="K430" s="13">
        <f t="shared" si="197"/>
        <v>-6.0100000000002183</v>
      </c>
      <c r="L430" s="13">
        <f t="shared" si="207"/>
        <v>-6.8299999999999272</v>
      </c>
      <c r="M430" s="13">
        <f t="shared" si="198"/>
        <v>10.520000000000437</v>
      </c>
      <c r="N430" s="13"/>
      <c r="X430">
        <f t="shared" si="200"/>
        <v>6.0100000000002183</v>
      </c>
      <c r="Y430">
        <f t="shared" si="201"/>
        <v>0</v>
      </c>
      <c r="Z430">
        <f t="shared" si="202"/>
        <v>0</v>
      </c>
      <c r="AA430" s="22">
        <f t="shared" si="203"/>
        <v>0</v>
      </c>
      <c r="AB430" s="22">
        <f t="shared" si="204"/>
        <v>0</v>
      </c>
      <c r="AC430" s="22">
        <f t="shared" si="205"/>
        <v>0</v>
      </c>
      <c r="AD430" s="22">
        <f t="shared" si="206"/>
        <v>0</v>
      </c>
    </row>
    <row r="431" spans="3:30" x14ac:dyDescent="0.25">
      <c r="E431" s="11">
        <v>42929.875</v>
      </c>
      <c r="F431" s="9">
        <v>12647.1</v>
      </c>
      <c r="G431" s="9">
        <v>12651.59</v>
      </c>
      <c r="H431" s="9">
        <v>12640.84</v>
      </c>
      <c r="I431" s="9">
        <v>12650.34</v>
      </c>
      <c r="K431" s="13">
        <f t="shared" si="197"/>
        <v>3.2399999999997817</v>
      </c>
      <c r="L431" s="13">
        <f t="shared" si="207"/>
        <v>-3.5900000000001455</v>
      </c>
      <c r="M431" s="13">
        <f t="shared" si="198"/>
        <v>10.75</v>
      </c>
      <c r="N431" s="13"/>
      <c r="X431">
        <f t="shared" si="200"/>
        <v>3.2399999999997817</v>
      </c>
      <c r="Y431">
        <f t="shared" si="201"/>
        <v>0</v>
      </c>
      <c r="Z431">
        <f t="shared" si="202"/>
        <v>0</v>
      </c>
      <c r="AA431" s="22">
        <f t="shared" si="203"/>
        <v>0</v>
      </c>
      <c r="AB431" s="22">
        <f t="shared" si="204"/>
        <v>0</v>
      </c>
      <c r="AC431" s="22">
        <f t="shared" si="205"/>
        <v>0</v>
      </c>
      <c r="AD431" s="22">
        <f t="shared" si="206"/>
        <v>0</v>
      </c>
    </row>
    <row r="432" spans="3:30" x14ac:dyDescent="0.25">
      <c r="E432" s="12">
        <v>42929.916666666664</v>
      </c>
      <c r="F432" s="10">
        <v>12650.09</v>
      </c>
      <c r="G432" s="10">
        <v>12660.09</v>
      </c>
      <c r="H432" s="10">
        <v>12646.34</v>
      </c>
      <c r="I432" s="10">
        <v>12650.34</v>
      </c>
      <c r="K432" s="13">
        <f t="shared" si="197"/>
        <v>0.25</v>
      </c>
      <c r="L432" s="13">
        <f t="shared" si="207"/>
        <v>-3.3400000000001455</v>
      </c>
      <c r="M432" s="13">
        <f t="shared" si="198"/>
        <v>13.75</v>
      </c>
      <c r="N432" s="13"/>
      <c r="X432">
        <f t="shared" si="200"/>
        <v>0.25</v>
      </c>
      <c r="Y432">
        <f t="shared" si="201"/>
        <v>0</v>
      </c>
      <c r="Z432">
        <f t="shared" si="202"/>
        <v>0</v>
      </c>
      <c r="AA432" s="22">
        <f t="shared" si="203"/>
        <v>0</v>
      </c>
      <c r="AB432" s="22">
        <f t="shared" si="204"/>
        <v>0</v>
      </c>
      <c r="AC432" s="22">
        <f t="shared" si="205"/>
        <v>0</v>
      </c>
      <c r="AD432" s="22">
        <f t="shared" si="206"/>
        <v>0</v>
      </c>
    </row>
    <row r="433" spans="3:30" hidden="1" x14ac:dyDescent="0.25">
      <c r="E433" s="11">
        <v>42929.958333333336</v>
      </c>
      <c r="F433" s="9">
        <v>12649.05</v>
      </c>
      <c r="G433" s="9">
        <v>12657.21</v>
      </c>
      <c r="H433" s="9">
        <v>12645.16</v>
      </c>
      <c r="I433" s="9">
        <v>12657.21</v>
      </c>
    </row>
    <row r="434" spans="3:30" hidden="1" x14ac:dyDescent="0.25">
      <c r="E434" s="12">
        <v>42930.041666666664</v>
      </c>
      <c r="F434" s="10">
        <v>12655.2</v>
      </c>
      <c r="G434" s="10">
        <v>12655.2</v>
      </c>
      <c r="H434" s="10">
        <v>12646.94</v>
      </c>
      <c r="I434" s="10">
        <v>12649.52</v>
      </c>
    </row>
    <row r="435" spans="3:30" hidden="1" x14ac:dyDescent="0.25">
      <c r="E435" s="11">
        <v>42930.083333333336</v>
      </c>
      <c r="F435" s="9">
        <v>12650.82</v>
      </c>
      <c r="G435" s="9">
        <v>12653.61</v>
      </c>
      <c r="H435" s="9">
        <v>12649.52</v>
      </c>
      <c r="I435" s="9">
        <v>12652.31</v>
      </c>
    </row>
    <row r="436" spans="3:30" hidden="1" x14ac:dyDescent="0.25">
      <c r="E436" s="12">
        <v>42930.125</v>
      </c>
      <c r="F436" s="10">
        <v>12651.02</v>
      </c>
      <c r="G436" s="10">
        <v>12653.6</v>
      </c>
      <c r="H436" s="10">
        <v>12649.51</v>
      </c>
      <c r="I436" s="10">
        <v>12653.39</v>
      </c>
    </row>
    <row r="437" spans="3:30" hidden="1" x14ac:dyDescent="0.25">
      <c r="E437" s="11">
        <v>42930.166666666664</v>
      </c>
      <c r="F437" s="9">
        <v>12652.97</v>
      </c>
      <c r="G437" s="9">
        <v>12658.15</v>
      </c>
      <c r="H437" s="9">
        <v>12651.88</v>
      </c>
      <c r="I437" s="9">
        <v>12651.88</v>
      </c>
    </row>
    <row r="438" spans="3:30" hidden="1" x14ac:dyDescent="0.25">
      <c r="E438" s="12">
        <v>42930.208333333336</v>
      </c>
      <c r="F438" s="10">
        <v>12653.17</v>
      </c>
      <c r="G438" s="10">
        <v>12653.17</v>
      </c>
      <c r="H438" s="10">
        <v>12650.58</v>
      </c>
      <c r="I438" s="10">
        <v>12650.58</v>
      </c>
    </row>
    <row r="439" spans="3:30" hidden="1" x14ac:dyDescent="0.25">
      <c r="E439" s="11">
        <v>42930.25</v>
      </c>
      <c r="F439" s="9">
        <v>12649.29</v>
      </c>
      <c r="G439" s="9">
        <v>12649.37</v>
      </c>
      <c r="H439" s="9">
        <v>12646.78</v>
      </c>
      <c r="I439" s="9">
        <v>12646.78</v>
      </c>
    </row>
    <row r="440" spans="3:30" hidden="1" x14ac:dyDescent="0.25">
      <c r="E440" s="12">
        <v>42930.291666666664</v>
      </c>
      <c r="F440" s="10">
        <v>12648.08</v>
      </c>
      <c r="G440" s="10">
        <v>12649.33</v>
      </c>
      <c r="H440" s="10">
        <v>12647.22</v>
      </c>
      <c r="I440" s="10">
        <v>12648.46</v>
      </c>
    </row>
    <row r="441" spans="3:30" x14ac:dyDescent="0.25">
      <c r="C441">
        <v>1</v>
      </c>
      <c r="E441" s="11">
        <v>42930.333333333336</v>
      </c>
      <c r="F441" s="9">
        <v>12649.75</v>
      </c>
      <c r="G441" s="9">
        <v>12651.3</v>
      </c>
      <c r="H441" s="9">
        <v>12643.83</v>
      </c>
      <c r="I441" s="9">
        <v>12648.42</v>
      </c>
      <c r="K441" s="13">
        <f t="shared" ref="K441:K455" si="208">I441-F441</f>
        <v>-1.3299999999999272</v>
      </c>
      <c r="L441" s="13">
        <v>0</v>
      </c>
      <c r="M441" s="13">
        <f t="shared" ref="M441:M455" si="209">G441-H441</f>
        <v>7.4699999999993452</v>
      </c>
      <c r="N441" s="13">
        <f t="shared" ref="N441" si="210">I455-F441</f>
        <v>-0.65999999999985448</v>
      </c>
      <c r="O441" s="18">
        <f>IF(K441*N441&gt;0,1,0)</f>
        <v>1</v>
      </c>
      <c r="S441" s="13">
        <f>MAX(G441:G455)</f>
        <v>12665.1</v>
      </c>
      <c r="X441">
        <f t="shared" ref="X441:X455" si="211">ABS(K441)</f>
        <v>1.3299999999999272</v>
      </c>
      <c r="Y441">
        <f t="shared" ref="Y441:Y455" si="212">ABS(N441)</f>
        <v>0.65999999999985448</v>
      </c>
      <c r="Z441">
        <f t="shared" ref="Z441:Z455" si="213">IF(S441&lt;1000,ABS(S441),0)</f>
        <v>0</v>
      </c>
      <c r="AA441" s="22">
        <f t="shared" ref="AA441:AA455" si="214">ABS(P441)</f>
        <v>0</v>
      </c>
      <c r="AB441" s="22">
        <f t="shared" ref="AB441:AB455" si="215">ABS(Q441)</f>
        <v>0</v>
      </c>
      <c r="AC441" s="22">
        <f t="shared" ref="AC441:AC455" si="216">IF(O441=1,ABS(P442),0)</f>
        <v>0.56769811320755592</v>
      </c>
      <c r="AD441" s="22">
        <f t="shared" ref="AD441:AD455" si="217">IF(O441=0,ABS(Q442),0)</f>
        <v>0</v>
      </c>
    </row>
    <row r="442" spans="3:30" x14ac:dyDescent="0.25">
      <c r="E442" s="12">
        <v>42930.375</v>
      </c>
      <c r="F442" s="10">
        <v>12648.42</v>
      </c>
      <c r="G442" s="10">
        <v>12655.15</v>
      </c>
      <c r="H442" s="10">
        <v>12634.42</v>
      </c>
      <c r="I442" s="10">
        <v>12645.74</v>
      </c>
      <c r="K442" s="13">
        <f t="shared" si="208"/>
        <v>-2.680000000000291</v>
      </c>
      <c r="L442" s="13">
        <f t="shared" ref="L442:L455" si="218">L441+K442</f>
        <v>-2.680000000000291</v>
      </c>
      <c r="M442" s="13">
        <f t="shared" si="209"/>
        <v>20.729999999999563</v>
      </c>
      <c r="N442" s="13"/>
      <c r="P442">
        <f>_xlfn.IFS(K441&lt;0,MIN(L441:L455),K441&gt;0,MAX(L441:L455))/S420</f>
        <v>-0.56769811320755592</v>
      </c>
      <c r="Q442">
        <f>_xlfn.IFS(K441&lt;0,MAX(L441:L455),K441&gt;0,MIN(L441:L455))/S420</f>
        <v>2.5660377358501549E-3</v>
      </c>
      <c r="S442" s="13">
        <f>MIN(H441:H455)</f>
        <v>12576.35</v>
      </c>
      <c r="X442">
        <f t="shared" si="211"/>
        <v>2.680000000000291</v>
      </c>
      <c r="Y442">
        <f t="shared" si="212"/>
        <v>0</v>
      </c>
      <c r="Z442">
        <f t="shared" si="213"/>
        <v>0</v>
      </c>
      <c r="AA442" s="22">
        <f t="shared" si="214"/>
        <v>0.56769811320755592</v>
      </c>
      <c r="AB442" s="22">
        <f t="shared" si="215"/>
        <v>2.5660377358501549E-3</v>
      </c>
      <c r="AC442" s="22">
        <f t="shared" si="216"/>
        <v>0</v>
      </c>
      <c r="AD442" s="22">
        <f t="shared" si="217"/>
        <v>0</v>
      </c>
    </row>
    <row r="443" spans="3:30" x14ac:dyDescent="0.25">
      <c r="E443" s="11">
        <v>42930.416666666664</v>
      </c>
      <c r="F443" s="9">
        <v>12646.24</v>
      </c>
      <c r="G443" s="9">
        <v>12655.4</v>
      </c>
      <c r="H443" s="9">
        <v>12620.77</v>
      </c>
      <c r="I443" s="9">
        <v>12642.09</v>
      </c>
      <c r="K443" s="13">
        <f t="shared" si="208"/>
        <v>-4.1499999999996362</v>
      </c>
      <c r="L443" s="13">
        <f t="shared" si="218"/>
        <v>-6.8299999999999272</v>
      </c>
      <c r="M443" s="13">
        <f t="shared" si="209"/>
        <v>34.6299999999992</v>
      </c>
      <c r="N443" s="13"/>
      <c r="S443" s="13">
        <f>S441-S442</f>
        <v>88.75</v>
      </c>
      <c r="X443">
        <f t="shared" si="211"/>
        <v>4.1499999999996362</v>
      </c>
      <c r="Y443">
        <f t="shared" si="212"/>
        <v>0</v>
      </c>
      <c r="Z443">
        <f t="shared" si="213"/>
        <v>88.75</v>
      </c>
      <c r="AA443" s="22">
        <f t="shared" si="214"/>
        <v>0</v>
      </c>
      <c r="AB443" s="22">
        <f t="shared" si="215"/>
        <v>0</v>
      </c>
      <c r="AC443" s="22">
        <f t="shared" si="216"/>
        <v>0</v>
      </c>
      <c r="AD443" s="22">
        <f t="shared" si="217"/>
        <v>0</v>
      </c>
    </row>
    <row r="444" spans="3:30" x14ac:dyDescent="0.25">
      <c r="E444" s="12">
        <v>42930.458333333336</v>
      </c>
      <c r="F444" s="10">
        <v>12641.84</v>
      </c>
      <c r="G444" s="10">
        <v>12646.72</v>
      </c>
      <c r="H444" s="10">
        <v>12631.43</v>
      </c>
      <c r="I444" s="10">
        <v>12638.08</v>
      </c>
      <c r="K444" s="13">
        <f t="shared" si="208"/>
        <v>-3.7600000000002183</v>
      </c>
      <c r="L444" s="13">
        <f t="shared" si="218"/>
        <v>-10.590000000000146</v>
      </c>
      <c r="M444" s="13">
        <f t="shared" si="209"/>
        <v>15.289999999999054</v>
      </c>
      <c r="N444" s="13"/>
      <c r="X444">
        <f t="shared" si="211"/>
        <v>3.7600000000002183</v>
      </c>
      <c r="Y444">
        <f t="shared" si="212"/>
        <v>0</v>
      </c>
      <c r="Z444">
        <f t="shared" si="213"/>
        <v>0</v>
      </c>
      <c r="AA444" s="22">
        <f t="shared" si="214"/>
        <v>0</v>
      </c>
      <c r="AB444" s="22">
        <f t="shared" si="215"/>
        <v>0</v>
      </c>
      <c r="AC444" s="22">
        <f t="shared" si="216"/>
        <v>0</v>
      </c>
      <c r="AD444" s="22">
        <f t="shared" si="217"/>
        <v>0</v>
      </c>
    </row>
    <row r="445" spans="3:30" x14ac:dyDescent="0.25">
      <c r="E445" s="11">
        <v>42930.5</v>
      </c>
      <c r="F445" s="9">
        <v>12637.83</v>
      </c>
      <c r="G445" s="9">
        <v>12644.46</v>
      </c>
      <c r="H445" s="9">
        <v>12618.77</v>
      </c>
      <c r="I445" s="9">
        <v>12634.53</v>
      </c>
      <c r="K445" s="13">
        <f t="shared" si="208"/>
        <v>-3.2999999999992724</v>
      </c>
      <c r="L445" s="13">
        <f t="shared" si="218"/>
        <v>-13.889999999999418</v>
      </c>
      <c r="M445" s="13">
        <f t="shared" si="209"/>
        <v>25.68999999999869</v>
      </c>
      <c r="N445" s="13"/>
      <c r="X445">
        <f t="shared" si="211"/>
        <v>3.2999999999992724</v>
      </c>
      <c r="Y445">
        <f t="shared" si="212"/>
        <v>0</v>
      </c>
      <c r="Z445">
        <f t="shared" si="213"/>
        <v>0</v>
      </c>
      <c r="AA445" s="22">
        <f t="shared" si="214"/>
        <v>0</v>
      </c>
      <c r="AB445" s="22">
        <f t="shared" si="215"/>
        <v>0</v>
      </c>
      <c r="AC445" s="22">
        <f t="shared" si="216"/>
        <v>0</v>
      </c>
      <c r="AD445" s="22">
        <f t="shared" si="217"/>
        <v>0</v>
      </c>
    </row>
    <row r="446" spans="3:30" x14ac:dyDescent="0.25">
      <c r="E446" s="12">
        <v>42930.541666666664</v>
      </c>
      <c r="F446" s="10">
        <v>12635.03</v>
      </c>
      <c r="G446" s="10">
        <v>12648.69</v>
      </c>
      <c r="H446" s="10">
        <v>12632.09</v>
      </c>
      <c r="I446" s="10">
        <v>12643.91</v>
      </c>
      <c r="K446" s="13">
        <f t="shared" si="208"/>
        <v>8.8799999999991996</v>
      </c>
      <c r="L446" s="13">
        <f t="shared" si="218"/>
        <v>-5.0100000000002183</v>
      </c>
      <c r="M446" s="13">
        <f t="shared" si="209"/>
        <v>16.600000000000364</v>
      </c>
      <c r="N446" s="13"/>
      <c r="X446">
        <f t="shared" si="211"/>
        <v>8.8799999999991996</v>
      </c>
      <c r="Y446">
        <f t="shared" si="212"/>
        <v>0</v>
      </c>
      <c r="Z446">
        <f t="shared" si="213"/>
        <v>0</v>
      </c>
      <c r="AA446" s="22">
        <f t="shared" si="214"/>
        <v>0</v>
      </c>
      <c r="AB446" s="22">
        <f t="shared" si="215"/>
        <v>0</v>
      </c>
      <c r="AC446" s="22">
        <f t="shared" si="216"/>
        <v>0</v>
      </c>
      <c r="AD446" s="22">
        <f t="shared" si="217"/>
        <v>0</v>
      </c>
    </row>
    <row r="447" spans="3:30" x14ac:dyDescent="0.25">
      <c r="E447" s="11">
        <v>42930.583333333336</v>
      </c>
      <c r="F447" s="9">
        <v>12644.16</v>
      </c>
      <c r="G447" s="9">
        <v>12650.7</v>
      </c>
      <c r="H447" s="9">
        <v>12636.77</v>
      </c>
      <c r="I447" s="9">
        <v>12641.42</v>
      </c>
      <c r="K447" s="13">
        <f t="shared" si="208"/>
        <v>-2.7399999999997817</v>
      </c>
      <c r="L447" s="13">
        <f t="shared" si="218"/>
        <v>-7.75</v>
      </c>
      <c r="M447" s="13">
        <f t="shared" si="209"/>
        <v>13.930000000000291</v>
      </c>
      <c r="N447" s="13"/>
      <c r="X447">
        <f t="shared" si="211"/>
        <v>2.7399999999997817</v>
      </c>
      <c r="Y447">
        <f t="shared" si="212"/>
        <v>0</v>
      </c>
      <c r="Z447">
        <f t="shared" si="213"/>
        <v>0</v>
      </c>
      <c r="AA447" s="22">
        <f t="shared" si="214"/>
        <v>0</v>
      </c>
      <c r="AB447" s="22">
        <f t="shared" si="215"/>
        <v>0</v>
      </c>
      <c r="AC447" s="22">
        <f t="shared" si="216"/>
        <v>0</v>
      </c>
      <c r="AD447" s="22">
        <f t="shared" si="217"/>
        <v>0</v>
      </c>
    </row>
    <row r="448" spans="3:30" x14ac:dyDescent="0.25">
      <c r="E448" s="12">
        <v>42930.625</v>
      </c>
      <c r="F448" s="10">
        <v>12640.92</v>
      </c>
      <c r="G448" s="10">
        <v>12662.83</v>
      </c>
      <c r="H448" s="10">
        <v>12625.79</v>
      </c>
      <c r="I448" s="10">
        <v>12633.11</v>
      </c>
      <c r="K448" s="13">
        <f t="shared" si="208"/>
        <v>-7.8099999999994907</v>
      </c>
      <c r="L448" s="13">
        <f t="shared" si="218"/>
        <v>-15.559999999999491</v>
      </c>
      <c r="M448" s="13">
        <f t="shared" si="209"/>
        <v>37.039999999999054</v>
      </c>
      <c r="N448" s="13"/>
      <c r="X448">
        <f t="shared" si="211"/>
        <v>7.8099999999994907</v>
      </c>
      <c r="Y448">
        <f t="shared" si="212"/>
        <v>0</v>
      </c>
      <c r="Z448">
        <f t="shared" si="213"/>
        <v>0</v>
      </c>
      <c r="AA448" s="22">
        <f t="shared" si="214"/>
        <v>0</v>
      </c>
      <c r="AB448" s="22">
        <f t="shared" si="215"/>
        <v>0</v>
      </c>
      <c r="AC448" s="22">
        <f t="shared" si="216"/>
        <v>0</v>
      </c>
      <c r="AD448" s="22">
        <f t="shared" si="217"/>
        <v>0</v>
      </c>
    </row>
    <row r="449" spans="3:30" x14ac:dyDescent="0.25">
      <c r="E449" s="11">
        <v>42930.666666666664</v>
      </c>
      <c r="F449" s="9">
        <v>12633.36</v>
      </c>
      <c r="G449" s="9">
        <v>12636.91</v>
      </c>
      <c r="H449" s="9">
        <v>12576.35</v>
      </c>
      <c r="I449" s="9">
        <v>12611.31</v>
      </c>
      <c r="K449" s="13">
        <f t="shared" si="208"/>
        <v>-22.050000000001091</v>
      </c>
      <c r="L449" s="13">
        <f t="shared" si="218"/>
        <v>-37.610000000000582</v>
      </c>
      <c r="M449" s="13">
        <f t="shared" si="209"/>
        <v>60.559999999999491</v>
      </c>
      <c r="N449" s="13"/>
      <c r="X449">
        <f t="shared" si="211"/>
        <v>22.050000000001091</v>
      </c>
      <c r="Y449">
        <f t="shared" si="212"/>
        <v>0</v>
      </c>
      <c r="Z449">
        <f t="shared" si="213"/>
        <v>0</v>
      </c>
      <c r="AA449" s="22">
        <f t="shared" si="214"/>
        <v>0</v>
      </c>
      <c r="AB449" s="22">
        <f t="shared" si="215"/>
        <v>0</v>
      </c>
      <c r="AC449" s="22">
        <f t="shared" si="216"/>
        <v>0</v>
      </c>
      <c r="AD449" s="22">
        <f t="shared" si="217"/>
        <v>0</v>
      </c>
    </row>
    <row r="450" spans="3:30" x14ac:dyDescent="0.25">
      <c r="E450" s="12">
        <v>42930.708333333336</v>
      </c>
      <c r="F450" s="10">
        <v>12611.81</v>
      </c>
      <c r="G450" s="10">
        <v>12628.97</v>
      </c>
      <c r="H450" s="10">
        <v>12595.36</v>
      </c>
      <c r="I450" s="10">
        <v>12614.85</v>
      </c>
      <c r="K450" s="13">
        <f t="shared" si="208"/>
        <v>3.0400000000008731</v>
      </c>
      <c r="L450" s="13">
        <f t="shared" si="218"/>
        <v>-34.569999999999709</v>
      </c>
      <c r="M450" s="13">
        <f t="shared" si="209"/>
        <v>33.609999999998763</v>
      </c>
      <c r="N450" s="13"/>
      <c r="X450">
        <f t="shared" si="211"/>
        <v>3.0400000000008731</v>
      </c>
      <c r="Y450">
        <f t="shared" si="212"/>
        <v>0</v>
      </c>
      <c r="Z450">
        <f t="shared" si="213"/>
        <v>0</v>
      </c>
      <c r="AA450" s="22">
        <f t="shared" si="214"/>
        <v>0</v>
      </c>
      <c r="AB450" s="22">
        <f t="shared" si="215"/>
        <v>0</v>
      </c>
      <c r="AC450" s="22">
        <f t="shared" si="216"/>
        <v>0</v>
      </c>
      <c r="AD450" s="22">
        <f t="shared" si="217"/>
        <v>0</v>
      </c>
    </row>
    <row r="451" spans="3:30" x14ac:dyDescent="0.25">
      <c r="E451" s="11">
        <v>42930.75</v>
      </c>
      <c r="F451" s="9">
        <v>12614.35</v>
      </c>
      <c r="G451" s="9">
        <v>12637.31</v>
      </c>
      <c r="H451" s="9">
        <v>12599</v>
      </c>
      <c r="I451" s="9">
        <v>12637.06</v>
      </c>
      <c r="K451" s="13">
        <f t="shared" si="208"/>
        <v>22.709999999999127</v>
      </c>
      <c r="L451" s="13">
        <f t="shared" si="218"/>
        <v>-11.860000000000582</v>
      </c>
      <c r="M451" s="13">
        <f t="shared" si="209"/>
        <v>38.309999999999491</v>
      </c>
      <c r="N451" s="13"/>
      <c r="X451">
        <f t="shared" si="211"/>
        <v>22.709999999999127</v>
      </c>
      <c r="Y451">
        <f t="shared" si="212"/>
        <v>0</v>
      </c>
      <c r="Z451">
        <f t="shared" si="213"/>
        <v>0</v>
      </c>
      <c r="AA451" s="22">
        <f t="shared" si="214"/>
        <v>0</v>
      </c>
      <c r="AB451" s="22">
        <f t="shared" si="215"/>
        <v>0</v>
      </c>
      <c r="AC451" s="22">
        <f t="shared" si="216"/>
        <v>0</v>
      </c>
      <c r="AD451" s="22">
        <f t="shared" si="217"/>
        <v>0</v>
      </c>
    </row>
    <row r="452" spans="3:30" x14ac:dyDescent="0.25">
      <c r="E452" s="12">
        <v>42930.791666666664</v>
      </c>
      <c r="F452" s="10">
        <v>12637.31</v>
      </c>
      <c r="G452" s="10">
        <v>12646.57</v>
      </c>
      <c r="H452" s="10">
        <v>12630.01</v>
      </c>
      <c r="I452" s="10">
        <v>12641.6</v>
      </c>
      <c r="K452" s="13">
        <f t="shared" si="208"/>
        <v>4.2900000000008731</v>
      </c>
      <c r="L452" s="13">
        <f t="shared" si="218"/>
        <v>-7.569999999999709</v>
      </c>
      <c r="M452" s="13">
        <f t="shared" si="209"/>
        <v>16.559999999999491</v>
      </c>
      <c r="N452" s="13"/>
      <c r="X452">
        <f t="shared" si="211"/>
        <v>4.2900000000008731</v>
      </c>
      <c r="Y452">
        <f t="shared" si="212"/>
        <v>0</v>
      </c>
      <c r="Z452">
        <f t="shared" si="213"/>
        <v>0</v>
      </c>
      <c r="AA452" s="22">
        <f t="shared" si="214"/>
        <v>0</v>
      </c>
      <c r="AB452" s="22">
        <f t="shared" si="215"/>
        <v>0</v>
      </c>
      <c r="AC452" s="22">
        <f t="shared" si="216"/>
        <v>0</v>
      </c>
      <c r="AD452" s="22">
        <f t="shared" si="217"/>
        <v>0</v>
      </c>
    </row>
    <row r="453" spans="3:30" x14ac:dyDescent="0.25">
      <c r="E453" s="11">
        <v>42930.833333333336</v>
      </c>
      <c r="F453" s="9">
        <v>12642.1</v>
      </c>
      <c r="G453" s="9">
        <v>12645.86</v>
      </c>
      <c r="H453" s="9">
        <v>12637.85</v>
      </c>
      <c r="I453" s="9">
        <v>12643.1</v>
      </c>
      <c r="K453" s="13">
        <f t="shared" si="208"/>
        <v>1</v>
      </c>
      <c r="L453" s="13">
        <f t="shared" si="218"/>
        <v>-6.569999999999709</v>
      </c>
      <c r="M453" s="13">
        <f t="shared" si="209"/>
        <v>8.0100000000002183</v>
      </c>
      <c r="N453" s="13"/>
      <c r="X453">
        <f t="shared" si="211"/>
        <v>1</v>
      </c>
      <c r="Y453">
        <f t="shared" si="212"/>
        <v>0</v>
      </c>
      <c r="Z453">
        <f t="shared" si="213"/>
        <v>0</v>
      </c>
      <c r="AA453" s="22">
        <f t="shared" si="214"/>
        <v>0</v>
      </c>
      <c r="AB453" s="22">
        <f t="shared" si="215"/>
        <v>0</v>
      </c>
      <c r="AC453" s="22">
        <f t="shared" si="216"/>
        <v>0</v>
      </c>
      <c r="AD453" s="22">
        <f t="shared" si="217"/>
        <v>0</v>
      </c>
    </row>
    <row r="454" spans="3:30" x14ac:dyDescent="0.25">
      <c r="E454" s="12">
        <v>42930.875</v>
      </c>
      <c r="F454" s="10">
        <v>12642.85</v>
      </c>
      <c r="G454" s="10">
        <v>12655.86</v>
      </c>
      <c r="H454" s="10">
        <v>12642.1</v>
      </c>
      <c r="I454" s="10">
        <v>12647.6</v>
      </c>
      <c r="K454" s="13">
        <f t="shared" si="208"/>
        <v>4.75</v>
      </c>
      <c r="L454" s="13">
        <f t="shared" si="218"/>
        <v>-1.819999999999709</v>
      </c>
      <c r="M454" s="13">
        <f t="shared" si="209"/>
        <v>13.760000000000218</v>
      </c>
      <c r="N454" s="13"/>
      <c r="X454">
        <f t="shared" si="211"/>
        <v>4.75</v>
      </c>
      <c r="Y454">
        <f t="shared" si="212"/>
        <v>0</v>
      </c>
      <c r="Z454">
        <f t="shared" si="213"/>
        <v>0</v>
      </c>
      <c r="AA454" s="22">
        <f t="shared" si="214"/>
        <v>0</v>
      </c>
      <c r="AB454" s="22">
        <f t="shared" si="215"/>
        <v>0</v>
      </c>
      <c r="AC454" s="22">
        <f t="shared" si="216"/>
        <v>0</v>
      </c>
      <c r="AD454" s="22">
        <f t="shared" si="217"/>
        <v>0</v>
      </c>
    </row>
    <row r="455" spans="3:30" x14ac:dyDescent="0.25">
      <c r="E455" s="11">
        <v>42930.916666666664</v>
      </c>
      <c r="F455" s="9">
        <v>12647.1</v>
      </c>
      <c r="G455" s="9">
        <v>12665.1</v>
      </c>
      <c r="H455" s="9">
        <v>12647.1</v>
      </c>
      <c r="I455" s="9">
        <v>12649.09</v>
      </c>
      <c r="K455" s="13">
        <f t="shared" si="208"/>
        <v>1.9899999999997817</v>
      </c>
      <c r="L455" s="13">
        <f t="shared" si="218"/>
        <v>0.17000000000007276</v>
      </c>
      <c r="M455" s="13">
        <f t="shared" si="209"/>
        <v>18</v>
      </c>
      <c r="N455" s="13"/>
      <c r="X455">
        <f t="shared" si="211"/>
        <v>1.9899999999997817</v>
      </c>
      <c r="Y455">
        <f t="shared" si="212"/>
        <v>0</v>
      </c>
      <c r="Z455">
        <f t="shared" si="213"/>
        <v>0</v>
      </c>
      <c r="AA455" s="22">
        <f t="shared" si="214"/>
        <v>0</v>
      </c>
      <c r="AB455" s="22">
        <f t="shared" si="215"/>
        <v>0</v>
      </c>
      <c r="AC455" s="22">
        <f t="shared" si="216"/>
        <v>0</v>
      </c>
      <c r="AD455" s="22">
        <f t="shared" si="217"/>
        <v>0</v>
      </c>
    </row>
    <row r="456" spans="3:30" hidden="1" x14ac:dyDescent="0.25">
      <c r="E456" s="12">
        <v>42933.041666666664</v>
      </c>
      <c r="F456" s="10">
        <v>12651.89</v>
      </c>
      <c r="G456" s="10">
        <v>12667.62</v>
      </c>
      <c r="H456" s="10">
        <v>12650.6</v>
      </c>
      <c r="I456" s="10">
        <v>12657.75</v>
      </c>
    </row>
    <row r="457" spans="3:30" hidden="1" x14ac:dyDescent="0.25">
      <c r="E457" s="11">
        <v>42933.083333333336</v>
      </c>
      <c r="F457" s="9">
        <v>12656.46</v>
      </c>
      <c r="G457" s="9">
        <v>12659.03</v>
      </c>
      <c r="H457" s="9">
        <v>12651.59</v>
      </c>
      <c r="I457" s="9">
        <v>12654.17</v>
      </c>
    </row>
    <row r="458" spans="3:30" hidden="1" x14ac:dyDescent="0.25">
      <c r="E458" s="12">
        <v>42933.125</v>
      </c>
      <c r="F458" s="10">
        <v>12652.88</v>
      </c>
      <c r="G458" s="10">
        <v>12656.74</v>
      </c>
      <c r="H458" s="10">
        <v>12651.59</v>
      </c>
      <c r="I458" s="10">
        <v>12656.74</v>
      </c>
    </row>
    <row r="459" spans="3:30" hidden="1" x14ac:dyDescent="0.25">
      <c r="E459" s="11">
        <v>42933.166666666664</v>
      </c>
      <c r="F459" s="9">
        <v>12656.81</v>
      </c>
      <c r="G459" s="9">
        <v>12656.81</v>
      </c>
      <c r="H459" s="9">
        <v>12647.79</v>
      </c>
      <c r="I459" s="9">
        <v>12649.08</v>
      </c>
    </row>
    <row r="460" spans="3:30" hidden="1" x14ac:dyDescent="0.25">
      <c r="E460" s="12">
        <v>42933.208333333336</v>
      </c>
      <c r="F460" s="10">
        <v>12650.37</v>
      </c>
      <c r="G460" s="10">
        <v>12651.65</v>
      </c>
      <c r="H460" s="10">
        <v>12647.79</v>
      </c>
      <c r="I460" s="10">
        <v>12649.36</v>
      </c>
    </row>
    <row r="461" spans="3:30" hidden="1" x14ac:dyDescent="0.25">
      <c r="E461" s="11">
        <v>42933.25</v>
      </c>
      <c r="F461" s="9">
        <v>12650.65</v>
      </c>
      <c r="G461" s="9">
        <v>12650.65</v>
      </c>
      <c r="H461" s="9">
        <v>12648.07</v>
      </c>
      <c r="I461" s="9">
        <v>12649.36</v>
      </c>
    </row>
    <row r="462" spans="3:30" hidden="1" x14ac:dyDescent="0.25">
      <c r="E462" s="12">
        <v>42933.291666666664</v>
      </c>
      <c r="F462" s="10">
        <v>12649.34</v>
      </c>
      <c r="G462" s="10">
        <v>12651.34</v>
      </c>
      <c r="H462" s="10">
        <v>12648.06</v>
      </c>
      <c r="I462" s="10">
        <v>12651.34</v>
      </c>
    </row>
    <row r="463" spans="3:30" x14ac:dyDescent="0.25">
      <c r="C463">
        <v>1</v>
      </c>
      <c r="E463" s="11">
        <v>42933.333333333336</v>
      </c>
      <c r="F463" s="9">
        <v>12651.84</v>
      </c>
      <c r="G463" s="9">
        <v>12654.96</v>
      </c>
      <c r="H463" s="9">
        <v>12641.83</v>
      </c>
      <c r="I463" s="9">
        <v>12651.55</v>
      </c>
      <c r="K463" s="13">
        <f t="shared" ref="K463:K477" si="219">I463-F463</f>
        <v>-0.29000000000087311</v>
      </c>
      <c r="L463" s="13">
        <v>0</v>
      </c>
      <c r="M463" s="13">
        <f t="shared" ref="M463:M477" si="220">G463-H463</f>
        <v>13.1299999999992</v>
      </c>
      <c r="N463" s="13">
        <f t="shared" ref="N463" si="221">I477-F463</f>
        <v>-70.840000000000146</v>
      </c>
      <c r="O463" s="18">
        <f>IF(K463*N463&gt;0,1,0)</f>
        <v>1</v>
      </c>
      <c r="S463" s="13">
        <f>MAX(G463:G477)</f>
        <v>12674.09</v>
      </c>
      <c r="X463">
        <f t="shared" ref="X463:X477" si="222">ABS(K463)</f>
        <v>0.29000000000087311</v>
      </c>
      <c r="Y463">
        <f t="shared" ref="Y463:Y477" si="223">ABS(N463)</f>
        <v>70.840000000000146</v>
      </c>
      <c r="Z463">
        <f t="shared" ref="Z463:Z477" si="224">IF(S463&lt;1000,ABS(S463),0)</f>
        <v>0</v>
      </c>
      <c r="AA463" s="22">
        <f t="shared" ref="AA463:AA477" si="225">ABS(P463)</f>
        <v>0</v>
      </c>
      <c r="AB463" s="22">
        <f t="shared" ref="AB463:AB477" si="226">ABS(Q463)</f>
        <v>0</v>
      </c>
      <c r="AC463" s="22">
        <f t="shared" ref="AC463:AC477" si="227">IF(O463=1,ABS(P464),0)</f>
        <v>0.7939154929577571</v>
      </c>
      <c r="AD463" s="22">
        <f t="shared" ref="AD463:AD477" si="228">IF(O463=0,ABS(Q464),0)</f>
        <v>0</v>
      </c>
    </row>
    <row r="464" spans="3:30" x14ac:dyDescent="0.25">
      <c r="E464" s="12">
        <v>42933.375</v>
      </c>
      <c r="F464" s="10">
        <v>12651.55</v>
      </c>
      <c r="G464" s="10">
        <v>12674.09</v>
      </c>
      <c r="H464" s="10">
        <v>12651.55</v>
      </c>
      <c r="I464" s="10">
        <v>12652.93</v>
      </c>
      <c r="K464" s="13">
        <f t="shared" si="219"/>
        <v>1.3800000000010186</v>
      </c>
      <c r="L464" s="13">
        <f t="shared" ref="L464:L477" si="229">L463+K464</f>
        <v>1.3800000000010186</v>
      </c>
      <c r="M464" s="13">
        <f t="shared" si="220"/>
        <v>22.540000000000873</v>
      </c>
      <c r="N464" s="13"/>
      <c r="P464">
        <f>_xlfn.IFS(K463&lt;0,MIN(L463:L477),K463&gt;0,MAX(L463:L477))/S443</f>
        <v>-0.7939154929577571</v>
      </c>
      <c r="Q464">
        <f>_xlfn.IFS(K463&lt;0,MAX(L463:L477),K463&gt;0,MIN(L463:L477))/S443</f>
        <v>1.5549295774659366E-2</v>
      </c>
      <c r="S464" s="13">
        <f>MIN(H463:H477)</f>
        <v>12540.21</v>
      </c>
      <c r="X464">
        <f t="shared" si="222"/>
        <v>1.3800000000010186</v>
      </c>
      <c r="Y464">
        <f t="shared" si="223"/>
        <v>0</v>
      </c>
      <c r="Z464">
        <f t="shared" si="224"/>
        <v>0</v>
      </c>
      <c r="AA464" s="22">
        <f t="shared" si="225"/>
        <v>0.7939154929577571</v>
      </c>
      <c r="AB464" s="22">
        <f t="shared" si="226"/>
        <v>1.5549295774659366E-2</v>
      </c>
      <c r="AC464" s="22">
        <f t="shared" si="227"/>
        <v>0</v>
      </c>
      <c r="AD464" s="22">
        <f t="shared" si="228"/>
        <v>0</v>
      </c>
    </row>
    <row r="465" spans="5:30" x14ac:dyDescent="0.25">
      <c r="E465" s="11">
        <v>42933.416666666664</v>
      </c>
      <c r="F465" s="9">
        <v>12653.43</v>
      </c>
      <c r="G465" s="9">
        <v>12656.93</v>
      </c>
      <c r="H465" s="9">
        <v>12618.94</v>
      </c>
      <c r="I465" s="9">
        <v>12628.64</v>
      </c>
      <c r="K465" s="13">
        <f t="shared" si="219"/>
        <v>-24.790000000000873</v>
      </c>
      <c r="L465" s="13">
        <f t="shared" si="229"/>
        <v>-23.409999999999854</v>
      </c>
      <c r="M465" s="13">
        <f t="shared" si="220"/>
        <v>37.989999999999782</v>
      </c>
      <c r="N465" s="13"/>
      <c r="S465" s="13">
        <f>S463-S464</f>
        <v>133.88000000000102</v>
      </c>
      <c r="X465">
        <f t="shared" si="222"/>
        <v>24.790000000000873</v>
      </c>
      <c r="Y465">
        <f t="shared" si="223"/>
        <v>0</v>
      </c>
      <c r="Z465">
        <f t="shared" si="224"/>
        <v>133.88000000000102</v>
      </c>
      <c r="AA465" s="22">
        <f t="shared" si="225"/>
        <v>0</v>
      </c>
      <c r="AB465" s="22">
        <f t="shared" si="226"/>
        <v>0</v>
      </c>
      <c r="AC465" s="22">
        <f t="shared" si="227"/>
        <v>0</v>
      </c>
      <c r="AD465" s="22">
        <f t="shared" si="228"/>
        <v>0</v>
      </c>
    </row>
    <row r="466" spans="5:30" x14ac:dyDescent="0.25">
      <c r="E466" s="12">
        <v>42933.458333333336</v>
      </c>
      <c r="F466" s="10">
        <v>12628.65</v>
      </c>
      <c r="G466" s="10">
        <v>12632.6</v>
      </c>
      <c r="H466" s="10">
        <v>12586.25</v>
      </c>
      <c r="I466" s="10">
        <v>12597.05</v>
      </c>
      <c r="K466" s="13">
        <f t="shared" si="219"/>
        <v>-31.600000000000364</v>
      </c>
      <c r="L466" s="13">
        <f t="shared" si="229"/>
        <v>-55.010000000000218</v>
      </c>
      <c r="M466" s="13">
        <f t="shared" si="220"/>
        <v>46.350000000000364</v>
      </c>
      <c r="N466" s="13"/>
      <c r="X466">
        <f t="shared" si="222"/>
        <v>31.600000000000364</v>
      </c>
      <c r="Y466">
        <f t="shared" si="223"/>
        <v>0</v>
      </c>
      <c r="Z466">
        <f t="shared" si="224"/>
        <v>0</v>
      </c>
      <c r="AA466" s="22">
        <f t="shared" si="225"/>
        <v>0</v>
      </c>
      <c r="AB466" s="22">
        <f t="shared" si="226"/>
        <v>0</v>
      </c>
      <c r="AC466" s="22">
        <f t="shared" si="227"/>
        <v>0</v>
      </c>
      <c r="AD466" s="22">
        <f t="shared" si="228"/>
        <v>0</v>
      </c>
    </row>
    <row r="467" spans="5:30" x14ac:dyDescent="0.25">
      <c r="E467" s="11">
        <v>42933.5</v>
      </c>
      <c r="F467" s="9">
        <v>12597.06</v>
      </c>
      <c r="G467" s="9">
        <v>12597.56</v>
      </c>
      <c r="H467" s="9">
        <v>12540.21</v>
      </c>
      <c r="I467" s="9">
        <v>12582.04</v>
      </c>
      <c r="K467" s="13">
        <f t="shared" si="219"/>
        <v>-15.019999999998618</v>
      </c>
      <c r="L467" s="13">
        <f t="shared" si="229"/>
        <v>-70.029999999998836</v>
      </c>
      <c r="M467" s="13">
        <f t="shared" si="220"/>
        <v>57.350000000000364</v>
      </c>
      <c r="N467" s="13"/>
      <c r="X467">
        <f t="shared" si="222"/>
        <v>15.019999999998618</v>
      </c>
      <c r="Y467">
        <f t="shared" si="223"/>
        <v>0</v>
      </c>
      <c r="Z467">
        <f t="shared" si="224"/>
        <v>0</v>
      </c>
      <c r="AA467" s="22">
        <f t="shared" si="225"/>
        <v>0</v>
      </c>
      <c r="AB467" s="22">
        <f t="shared" si="226"/>
        <v>0</v>
      </c>
      <c r="AC467" s="22">
        <f t="shared" si="227"/>
        <v>0</v>
      </c>
      <c r="AD467" s="22">
        <f t="shared" si="228"/>
        <v>0</v>
      </c>
    </row>
    <row r="468" spans="5:30" x14ac:dyDescent="0.25">
      <c r="E468" s="12">
        <v>42933.541666666664</v>
      </c>
      <c r="F468" s="10">
        <v>12582.54</v>
      </c>
      <c r="G468" s="10">
        <v>12622.74</v>
      </c>
      <c r="H468" s="10">
        <v>12576.84</v>
      </c>
      <c r="I468" s="10">
        <v>12614.35</v>
      </c>
      <c r="K468" s="13">
        <f t="shared" si="219"/>
        <v>31.809999999999491</v>
      </c>
      <c r="L468" s="13">
        <f t="shared" si="229"/>
        <v>-38.219999999999345</v>
      </c>
      <c r="M468" s="13">
        <f t="shared" si="220"/>
        <v>45.899999999999636</v>
      </c>
      <c r="N468" s="13"/>
      <c r="X468">
        <f t="shared" si="222"/>
        <v>31.809999999999491</v>
      </c>
      <c r="Y468">
        <f t="shared" si="223"/>
        <v>0</v>
      </c>
      <c r="Z468">
        <f t="shared" si="224"/>
        <v>0</v>
      </c>
      <c r="AA468" s="22">
        <f t="shared" si="225"/>
        <v>0</v>
      </c>
      <c r="AB468" s="22">
        <f t="shared" si="226"/>
        <v>0</v>
      </c>
      <c r="AC468" s="22">
        <f t="shared" si="227"/>
        <v>0</v>
      </c>
      <c r="AD468" s="22">
        <f t="shared" si="228"/>
        <v>0</v>
      </c>
    </row>
    <row r="469" spans="5:30" x14ac:dyDescent="0.25">
      <c r="E469" s="11">
        <v>42933.583333333336</v>
      </c>
      <c r="F469" s="9">
        <v>12614.6</v>
      </c>
      <c r="G469" s="9">
        <v>12628.71</v>
      </c>
      <c r="H469" s="9">
        <v>12606.09</v>
      </c>
      <c r="I469" s="9">
        <v>12607.78</v>
      </c>
      <c r="K469" s="13">
        <f t="shared" si="219"/>
        <v>-6.819999999999709</v>
      </c>
      <c r="L469" s="13">
        <f t="shared" si="229"/>
        <v>-45.039999999999054</v>
      </c>
      <c r="M469" s="13">
        <f t="shared" si="220"/>
        <v>22.619999999998981</v>
      </c>
      <c r="N469" s="13"/>
      <c r="X469">
        <f t="shared" si="222"/>
        <v>6.819999999999709</v>
      </c>
      <c r="Y469">
        <f t="shared" si="223"/>
        <v>0</v>
      </c>
      <c r="Z469">
        <f t="shared" si="224"/>
        <v>0</v>
      </c>
      <c r="AA469" s="22">
        <f t="shared" si="225"/>
        <v>0</v>
      </c>
      <c r="AB469" s="22">
        <f t="shared" si="226"/>
        <v>0</v>
      </c>
      <c r="AC469" s="22">
        <f t="shared" si="227"/>
        <v>0</v>
      </c>
      <c r="AD469" s="22">
        <f t="shared" si="228"/>
        <v>0</v>
      </c>
    </row>
    <row r="470" spans="5:30" x14ac:dyDescent="0.25">
      <c r="E470" s="12">
        <v>42933.625</v>
      </c>
      <c r="F470" s="10">
        <v>12607.28</v>
      </c>
      <c r="G470" s="10">
        <v>12616.99</v>
      </c>
      <c r="H470" s="10">
        <v>12579.13</v>
      </c>
      <c r="I470" s="10">
        <v>12586.68</v>
      </c>
      <c r="K470" s="13">
        <f t="shared" si="219"/>
        <v>-20.600000000000364</v>
      </c>
      <c r="L470" s="13">
        <f t="shared" si="229"/>
        <v>-65.639999999999418</v>
      </c>
      <c r="M470" s="13">
        <f t="shared" si="220"/>
        <v>37.860000000000582</v>
      </c>
      <c r="N470" s="13"/>
      <c r="X470">
        <f t="shared" si="222"/>
        <v>20.600000000000364</v>
      </c>
      <c r="Y470">
        <f t="shared" si="223"/>
        <v>0</v>
      </c>
      <c r="Z470">
        <f t="shared" si="224"/>
        <v>0</v>
      </c>
      <c r="AA470" s="22">
        <f t="shared" si="225"/>
        <v>0</v>
      </c>
      <c r="AB470" s="22">
        <f t="shared" si="226"/>
        <v>0</v>
      </c>
      <c r="AC470" s="22">
        <f t="shared" si="227"/>
        <v>0</v>
      </c>
      <c r="AD470" s="22">
        <f t="shared" si="228"/>
        <v>0</v>
      </c>
    </row>
    <row r="471" spans="5:30" x14ac:dyDescent="0.25">
      <c r="E471" s="11">
        <v>42933.666666666664</v>
      </c>
      <c r="F471" s="9">
        <v>12586.18</v>
      </c>
      <c r="G471" s="9">
        <v>12604.35</v>
      </c>
      <c r="H471" s="9">
        <v>12570.92</v>
      </c>
      <c r="I471" s="9">
        <v>12595.62</v>
      </c>
      <c r="K471" s="13">
        <f t="shared" si="219"/>
        <v>9.4400000000005093</v>
      </c>
      <c r="L471" s="13">
        <f t="shared" si="229"/>
        <v>-56.199999999998909</v>
      </c>
      <c r="M471" s="13">
        <f t="shared" si="220"/>
        <v>33.430000000000291</v>
      </c>
      <c r="N471" s="13"/>
      <c r="X471">
        <f t="shared" si="222"/>
        <v>9.4400000000005093</v>
      </c>
      <c r="Y471">
        <f t="shared" si="223"/>
        <v>0</v>
      </c>
      <c r="Z471">
        <f t="shared" si="224"/>
        <v>0</v>
      </c>
      <c r="AA471" s="22">
        <f t="shared" si="225"/>
        <v>0</v>
      </c>
      <c r="AB471" s="22">
        <f t="shared" si="226"/>
        <v>0</v>
      </c>
      <c r="AC471" s="22">
        <f t="shared" si="227"/>
        <v>0</v>
      </c>
      <c r="AD471" s="22">
        <f t="shared" si="228"/>
        <v>0</v>
      </c>
    </row>
    <row r="472" spans="5:30" x14ac:dyDescent="0.25">
      <c r="E472" s="12">
        <v>42933.708333333336</v>
      </c>
      <c r="F472" s="10">
        <v>12595.12</v>
      </c>
      <c r="G472" s="10">
        <v>12603.24</v>
      </c>
      <c r="H472" s="10">
        <v>12567.16</v>
      </c>
      <c r="I472" s="10">
        <v>12588.84</v>
      </c>
      <c r="K472" s="13">
        <f t="shared" si="219"/>
        <v>-6.2800000000006548</v>
      </c>
      <c r="L472" s="13">
        <f t="shared" si="229"/>
        <v>-62.479999999999563</v>
      </c>
      <c r="M472" s="13">
        <f t="shared" si="220"/>
        <v>36.079999999999927</v>
      </c>
      <c r="N472" s="13"/>
      <c r="X472">
        <f t="shared" si="222"/>
        <v>6.2800000000006548</v>
      </c>
      <c r="Y472">
        <f t="shared" si="223"/>
        <v>0</v>
      </c>
      <c r="Z472">
        <f t="shared" si="224"/>
        <v>0</v>
      </c>
      <c r="AA472" s="22">
        <f t="shared" si="225"/>
        <v>0</v>
      </c>
      <c r="AB472" s="22">
        <f t="shared" si="226"/>
        <v>0</v>
      </c>
      <c r="AC472" s="22">
        <f t="shared" si="227"/>
        <v>0</v>
      </c>
      <c r="AD472" s="22">
        <f t="shared" si="228"/>
        <v>0</v>
      </c>
    </row>
    <row r="473" spans="5:30" x14ac:dyDescent="0.25">
      <c r="E473" s="11">
        <v>42933.75</v>
      </c>
      <c r="F473" s="9">
        <v>12589.09</v>
      </c>
      <c r="G473" s="9">
        <v>12598.58</v>
      </c>
      <c r="H473" s="9">
        <v>12580.32</v>
      </c>
      <c r="I473" s="9">
        <v>12587.29</v>
      </c>
      <c r="K473" s="13">
        <f t="shared" si="219"/>
        <v>-1.7999999999992724</v>
      </c>
      <c r="L473" s="13">
        <f t="shared" si="229"/>
        <v>-64.279999999998836</v>
      </c>
      <c r="M473" s="13">
        <f t="shared" si="220"/>
        <v>18.260000000000218</v>
      </c>
      <c r="N473" s="13"/>
      <c r="X473">
        <f t="shared" si="222"/>
        <v>1.7999999999992724</v>
      </c>
      <c r="Y473">
        <f t="shared" si="223"/>
        <v>0</v>
      </c>
      <c r="Z473">
        <f t="shared" si="224"/>
        <v>0</v>
      </c>
      <c r="AA473" s="22">
        <f t="shared" si="225"/>
        <v>0</v>
      </c>
      <c r="AB473" s="22">
        <f t="shared" si="226"/>
        <v>0</v>
      </c>
      <c r="AC473" s="22">
        <f t="shared" si="227"/>
        <v>0</v>
      </c>
      <c r="AD473" s="22">
        <f t="shared" si="228"/>
        <v>0</v>
      </c>
    </row>
    <row r="474" spans="5:30" x14ac:dyDescent="0.25">
      <c r="E474" s="12">
        <v>42933.791666666664</v>
      </c>
      <c r="F474" s="10">
        <v>12586.79</v>
      </c>
      <c r="G474" s="10">
        <v>12596.77</v>
      </c>
      <c r="H474" s="10">
        <v>12585.31</v>
      </c>
      <c r="I474" s="10">
        <v>12594.64</v>
      </c>
      <c r="K474" s="13">
        <f t="shared" si="219"/>
        <v>7.8499999999985448</v>
      </c>
      <c r="L474" s="13">
        <f t="shared" si="229"/>
        <v>-56.430000000000291</v>
      </c>
      <c r="M474" s="13">
        <f t="shared" si="220"/>
        <v>11.460000000000946</v>
      </c>
      <c r="N474" s="13"/>
      <c r="X474">
        <f t="shared" si="222"/>
        <v>7.8499999999985448</v>
      </c>
      <c r="Y474">
        <f t="shared" si="223"/>
        <v>0</v>
      </c>
      <c r="Z474">
        <f t="shared" si="224"/>
        <v>0</v>
      </c>
      <c r="AA474" s="22">
        <f t="shared" si="225"/>
        <v>0</v>
      </c>
      <c r="AB474" s="22">
        <f t="shared" si="226"/>
        <v>0</v>
      </c>
      <c r="AC474" s="22">
        <f t="shared" si="227"/>
        <v>0</v>
      </c>
      <c r="AD474" s="22">
        <f t="shared" si="228"/>
        <v>0</v>
      </c>
    </row>
    <row r="475" spans="5:30" x14ac:dyDescent="0.25">
      <c r="E475" s="11">
        <v>42933.833333333336</v>
      </c>
      <c r="F475" s="9">
        <v>12594.53</v>
      </c>
      <c r="G475" s="9">
        <v>12596.78</v>
      </c>
      <c r="H475" s="9">
        <v>12582.27</v>
      </c>
      <c r="I475" s="9">
        <v>12583.52</v>
      </c>
      <c r="K475" s="13">
        <f t="shared" si="219"/>
        <v>-11.010000000000218</v>
      </c>
      <c r="L475" s="13">
        <f t="shared" si="229"/>
        <v>-67.440000000000509</v>
      </c>
      <c r="M475" s="13">
        <f t="shared" si="220"/>
        <v>14.510000000000218</v>
      </c>
      <c r="N475" s="13"/>
      <c r="X475">
        <f t="shared" si="222"/>
        <v>11.010000000000218</v>
      </c>
      <c r="Y475">
        <f t="shared" si="223"/>
        <v>0</v>
      </c>
      <c r="Z475">
        <f t="shared" si="224"/>
        <v>0</v>
      </c>
      <c r="AA475" s="22">
        <f t="shared" si="225"/>
        <v>0</v>
      </c>
      <c r="AB475" s="22">
        <f t="shared" si="226"/>
        <v>0</v>
      </c>
      <c r="AC475" s="22">
        <f t="shared" si="227"/>
        <v>0</v>
      </c>
      <c r="AD475" s="22">
        <f t="shared" si="228"/>
        <v>0</v>
      </c>
    </row>
    <row r="476" spans="5:30" x14ac:dyDescent="0.25">
      <c r="E476" s="12">
        <v>42933.875</v>
      </c>
      <c r="F476" s="10">
        <v>12583.77</v>
      </c>
      <c r="G476" s="10">
        <v>12586.52</v>
      </c>
      <c r="H476" s="10">
        <v>12578.01</v>
      </c>
      <c r="I476" s="10">
        <v>12581.01</v>
      </c>
      <c r="K476" s="13">
        <f t="shared" si="219"/>
        <v>-2.7600000000002183</v>
      </c>
      <c r="L476" s="13">
        <f t="shared" si="229"/>
        <v>-70.200000000000728</v>
      </c>
      <c r="M476" s="13">
        <f t="shared" si="220"/>
        <v>8.5100000000002183</v>
      </c>
      <c r="N476" s="13"/>
      <c r="X476">
        <f t="shared" si="222"/>
        <v>2.7600000000002183</v>
      </c>
      <c r="Y476">
        <f t="shared" si="223"/>
        <v>0</v>
      </c>
      <c r="Z476">
        <f t="shared" si="224"/>
        <v>0</v>
      </c>
      <c r="AA476" s="22">
        <f t="shared" si="225"/>
        <v>0</v>
      </c>
      <c r="AB476" s="22">
        <f t="shared" si="226"/>
        <v>0</v>
      </c>
      <c r="AC476" s="22">
        <f t="shared" si="227"/>
        <v>0</v>
      </c>
      <c r="AD476" s="22">
        <f t="shared" si="228"/>
        <v>0</v>
      </c>
    </row>
    <row r="477" spans="5:30" x14ac:dyDescent="0.25">
      <c r="E477" s="11">
        <v>42933.916666666664</v>
      </c>
      <c r="F477" s="9">
        <v>12581.26</v>
      </c>
      <c r="G477" s="9">
        <v>12587.26</v>
      </c>
      <c r="H477" s="9">
        <v>12577.5</v>
      </c>
      <c r="I477" s="9">
        <v>12581</v>
      </c>
      <c r="K477" s="13">
        <f t="shared" si="219"/>
        <v>-0.26000000000021828</v>
      </c>
      <c r="L477" s="13">
        <f t="shared" si="229"/>
        <v>-70.460000000000946</v>
      </c>
      <c r="M477" s="13">
        <f t="shared" si="220"/>
        <v>9.7600000000002183</v>
      </c>
      <c r="N477" s="13"/>
      <c r="X477">
        <f t="shared" si="222"/>
        <v>0.26000000000021828</v>
      </c>
      <c r="Y477">
        <f t="shared" si="223"/>
        <v>0</v>
      </c>
      <c r="Z477">
        <f t="shared" si="224"/>
        <v>0</v>
      </c>
      <c r="AA477" s="22">
        <f t="shared" si="225"/>
        <v>0</v>
      </c>
      <c r="AB477" s="22">
        <f t="shared" si="226"/>
        <v>0</v>
      </c>
      <c r="AC477" s="22">
        <f t="shared" si="227"/>
        <v>0</v>
      </c>
      <c r="AD477" s="22">
        <f t="shared" si="228"/>
        <v>0</v>
      </c>
    </row>
    <row r="478" spans="5:30" hidden="1" x14ac:dyDescent="0.25">
      <c r="E478" s="12">
        <v>42933.958333333336</v>
      </c>
      <c r="F478" s="10">
        <v>12581.64</v>
      </c>
      <c r="G478" s="10">
        <v>12597.35</v>
      </c>
      <c r="H478" s="10">
        <v>12581</v>
      </c>
      <c r="I478" s="10">
        <v>12597.35</v>
      </c>
    </row>
    <row r="479" spans="5:30" hidden="1" x14ac:dyDescent="0.25">
      <c r="E479" s="11">
        <v>42934.041666666664</v>
      </c>
      <c r="F479" s="9">
        <v>12596.06</v>
      </c>
      <c r="G479" s="9">
        <v>12596.06</v>
      </c>
      <c r="H479" s="9">
        <v>12590.93</v>
      </c>
      <c r="I479" s="9">
        <v>12592.21</v>
      </c>
    </row>
    <row r="480" spans="5:30" hidden="1" x14ac:dyDescent="0.25">
      <c r="E480" s="12">
        <v>42934.083333333336</v>
      </c>
      <c r="F480" s="10">
        <v>12592.85</v>
      </c>
      <c r="G480" s="10">
        <v>12593.49</v>
      </c>
      <c r="H480" s="10">
        <v>12592.2</v>
      </c>
      <c r="I480" s="10">
        <v>12592.2</v>
      </c>
    </row>
    <row r="481" spans="3:30" hidden="1" x14ac:dyDescent="0.25">
      <c r="E481" s="11">
        <v>42934.125</v>
      </c>
      <c r="F481" s="9">
        <v>12593.48</v>
      </c>
      <c r="G481" s="9">
        <v>12594.12</v>
      </c>
      <c r="H481" s="9">
        <v>12572.45</v>
      </c>
      <c r="I481" s="9">
        <v>12573.73</v>
      </c>
    </row>
    <row r="482" spans="3:30" hidden="1" x14ac:dyDescent="0.25">
      <c r="E482" s="12">
        <v>42934.166666666664</v>
      </c>
      <c r="F482" s="10">
        <v>12573.81</v>
      </c>
      <c r="G482" s="10">
        <v>12573.95</v>
      </c>
      <c r="H482" s="10">
        <v>12556.28</v>
      </c>
      <c r="I482" s="10">
        <v>12562.9</v>
      </c>
    </row>
    <row r="483" spans="3:30" hidden="1" x14ac:dyDescent="0.25">
      <c r="E483" s="11">
        <v>42934.208333333336</v>
      </c>
      <c r="F483" s="9">
        <v>12564.18</v>
      </c>
      <c r="G483" s="9">
        <v>12566.1</v>
      </c>
      <c r="H483" s="9">
        <v>12558.33</v>
      </c>
      <c r="I483" s="9">
        <v>12558.97</v>
      </c>
    </row>
    <row r="484" spans="3:30" hidden="1" x14ac:dyDescent="0.25">
      <c r="E484" s="12">
        <v>42934.25</v>
      </c>
      <c r="F484" s="10">
        <v>12558.33</v>
      </c>
      <c r="G484" s="10">
        <v>12563.95</v>
      </c>
      <c r="H484" s="10">
        <v>12558.33</v>
      </c>
      <c r="I484" s="10">
        <v>12563.16</v>
      </c>
    </row>
    <row r="485" spans="3:30" hidden="1" x14ac:dyDescent="0.25">
      <c r="E485" s="11">
        <v>42934.291666666664</v>
      </c>
      <c r="F485" s="9">
        <v>12564.44</v>
      </c>
      <c r="G485" s="9">
        <v>12572.44</v>
      </c>
      <c r="H485" s="9">
        <v>12564.44</v>
      </c>
      <c r="I485" s="9">
        <v>12570.54</v>
      </c>
    </row>
    <row r="486" spans="3:30" x14ac:dyDescent="0.25">
      <c r="C486">
        <v>1</v>
      </c>
      <c r="E486" s="12">
        <v>42934.333333333336</v>
      </c>
      <c r="F486" s="10">
        <v>12571.18</v>
      </c>
      <c r="G486" s="10">
        <v>12571.82</v>
      </c>
      <c r="H486" s="10">
        <v>12555.89</v>
      </c>
      <c r="I486" s="10">
        <v>12560.89</v>
      </c>
      <c r="K486" s="13">
        <f t="shared" ref="K486:K500" si="230">I486-F486</f>
        <v>-10.290000000000873</v>
      </c>
      <c r="L486" s="13">
        <v>0</v>
      </c>
      <c r="M486" s="13">
        <f t="shared" ref="M486:M500" si="231">G486-H486</f>
        <v>15.930000000000291</v>
      </c>
      <c r="N486" s="13">
        <f t="shared" ref="N486" si="232">I500-F486</f>
        <v>-130.77000000000044</v>
      </c>
      <c r="O486" s="18">
        <f>IF(K486*N486&gt;0,1,0)</f>
        <v>1</v>
      </c>
      <c r="S486" s="13">
        <f>MAX(G486:G500)</f>
        <v>12576.29</v>
      </c>
      <c r="X486">
        <f t="shared" ref="X486:X500" si="233">ABS(K486)</f>
        <v>10.290000000000873</v>
      </c>
      <c r="Y486">
        <f t="shared" ref="Y486:Y500" si="234">ABS(N486)</f>
        <v>130.77000000000044</v>
      </c>
      <c r="Z486">
        <f t="shared" ref="Z486:Z500" si="235">IF(S486&lt;1000,ABS(S486),0)</f>
        <v>0</v>
      </c>
      <c r="AA486" s="22">
        <f t="shared" ref="AA486:AA500" si="236">ABS(P486)</f>
        <v>0</v>
      </c>
      <c r="AB486" s="22">
        <f t="shared" ref="AB486:AB500" si="237">ABS(Q486)</f>
        <v>0</v>
      </c>
      <c r="AC486" s="22">
        <f t="shared" ref="AC486:AC500" si="238">IF(O486=1,ABS(P487),0)</f>
        <v>1.1593964744547218</v>
      </c>
      <c r="AD486" s="22">
        <f t="shared" ref="AD486:AD500" si="239">IF(O486=0,ABS(Q487),0)</f>
        <v>0</v>
      </c>
    </row>
    <row r="487" spans="3:30" x14ac:dyDescent="0.25">
      <c r="E487" s="11">
        <v>42934.375</v>
      </c>
      <c r="F487" s="9">
        <v>12559.39</v>
      </c>
      <c r="G487" s="9">
        <v>12563.37</v>
      </c>
      <c r="H487" s="9">
        <v>12533.59</v>
      </c>
      <c r="I487" s="9">
        <v>12537.19</v>
      </c>
      <c r="K487" s="13">
        <f t="shared" si="230"/>
        <v>-22.199999999998909</v>
      </c>
      <c r="L487" s="13">
        <f t="shared" ref="L487:L500" si="240">L486+K487</f>
        <v>-22.199999999998909</v>
      </c>
      <c r="M487" s="13">
        <f t="shared" si="231"/>
        <v>29.780000000000655</v>
      </c>
      <c r="N487" s="13"/>
      <c r="P487">
        <f>_xlfn.IFS(K486&lt;0,MIN(L486:L500),K486&gt;0,MAX(L486:L500))/S465</f>
        <v>-1.1593964744547218</v>
      </c>
      <c r="Q487">
        <f>_xlfn.IFS(K486&lt;0,MAX(L486:L500),K486&gt;0,MIN(L486:L500))/S465</f>
        <v>0</v>
      </c>
      <c r="S487" s="13">
        <f>MIN(H486:H500)</f>
        <v>12383.58</v>
      </c>
      <c r="X487">
        <f t="shared" si="233"/>
        <v>22.199999999998909</v>
      </c>
      <c r="Y487">
        <f t="shared" si="234"/>
        <v>0</v>
      </c>
      <c r="Z487">
        <f t="shared" si="235"/>
        <v>0</v>
      </c>
      <c r="AA487" s="22">
        <f t="shared" si="236"/>
        <v>1.1593964744547218</v>
      </c>
      <c r="AB487" s="22">
        <f t="shared" si="237"/>
        <v>0</v>
      </c>
      <c r="AC487" s="22">
        <f t="shared" si="238"/>
        <v>0</v>
      </c>
      <c r="AD487" s="22">
        <f t="shared" si="239"/>
        <v>0</v>
      </c>
    </row>
    <row r="488" spans="3:30" x14ac:dyDescent="0.25">
      <c r="E488" s="12">
        <v>42934.416666666664</v>
      </c>
      <c r="F488" s="10">
        <v>12536.94</v>
      </c>
      <c r="G488" s="10">
        <v>12551.87</v>
      </c>
      <c r="H488" s="10">
        <v>12494.72</v>
      </c>
      <c r="I488" s="10">
        <v>12514.03</v>
      </c>
      <c r="K488" s="13">
        <f t="shared" si="230"/>
        <v>-22.909999999999854</v>
      </c>
      <c r="L488" s="13">
        <f t="shared" si="240"/>
        <v>-45.109999999998763</v>
      </c>
      <c r="M488" s="13">
        <f t="shared" si="231"/>
        <v>57.150000000001455</v>
      </c>
      <c r="N488" s="13"/>
      <c r="S488" s="13">
        <f>S486-S487</f>
        <v>192.71000000000095</v>
      </c>
      <c r="X488">
        <f t="shared" si="233"/>
        <v>22.909999999999854</v>
      </c>
      <c r="Y488">
        <f t="shared" si="234"/>
        <v>0</v>
      </c>
      <c r="Z488">
        <f t="shared" si="235"/>
        <v>192.71000000000095</v>
      </c>
      <c r="AA488" s="22">
        <f t="shared" si="236"/>
        <v>0</v>
      </c>
      <c r="AB488" s="22">
        <f t="shared" si="237"/>
        <v>0</v>
      </c>
      <c r="AC488" s="22">
        <f t="shared" si="238"/>
        <v>0</v>
      </c>
      <c r="AD488" s="22">
        <f t="shared" si="239"/>
        <v>0</v>
      </c>
    </row>
    <row r="489" spans="3:30" x14ac:dyDescent="0.25">
      <c r="E489" s="11">
        <v>42934.458333333336</v>
      </c>
      <c r="F489" s="9">
        <v>12514.02</v>
      </c>
      <c r="G489" s="9">
        <v>12576.29</v>
      </c>
      <c r="H489" s="9">
        <v>12499.44</v>
      </c>
      <c r="I489" s="9">
        <v>12541.39</v>
      </c>
      <c r="K489" s="13">
        <f t="shared" si="230"/>
        <v>27.369999999998981</v>
      </c>
      <c r="L489" s="13">
        <f t="shared" si="240"/>
        <v>-17.739999999999782</v>
      </c>
      <c r="M489" s="13">
        <f t="shared" si="231"/>
        <v>76.850000000000364</v>
      </c>
      <c r="N489" s="13"/>
      <c r="X489">
        <f t="shared" si="233"/>
        <v>27.369999999998981</v>
      </c>
      <c r="Y489">
        <f t="shared" si="234"/>
        <v>0</v>
      </c>
      <c r="Z489">
        <f t="shared" si="235"/>
        <v>0</v>
      </c>
      <c r="AA489" s="22">
        <f t="shared" si="236"/>
        <v>0</v>
      </c>
      <c r="AB489" s="22">
        <f t="shared" si="237"/>
        <v>0</v>
      </c>
      <c r="AC489" s="22">
        <f t="shared" si="238"/>
        <v>0</v>
      </c>
      <c r="AD489" s="22">
        <f t="shared" si="239"/>
        <v>0</v>
      </c>
    </row>
    <row r="490" spans="3:30" x14ac:dyDescent="0.25">
      <c r="E490" s="12">
        <v>42934.5</v>
      </c>
      <c r="F490" s="10">
        <v>12541.14</v>
      </c>
      <c r="G490" s="10">
        <v>12545.62</v>
      </c>
      <c r="H490" s="10">
        <v>12511.19</v>
      </c>
      <c r="I490" s="10">
        <v>12517.14</v>
      </c>
      <c r="K490" s="13">
        <f t="shared" si="230"/>
        <v>-24</v>
      </c>
      <c r="L490" s="13">
        <f t="shared" si="240"/>
        <v>-41.739999999999782</v>
      </c>
      <c r="M490" s="13">
        <f t="shared" si="231"/>
        <v>34.430000000000291</v>
      </c>
      <c r="N490" s="13"/>
      <c r="X490">
        <f t="shared" si="233"/>
        <v>24</v>
      </c>
      <c r="Y490">
        <f t="shared" si="234"/>
        <v>0</v>
      </c>
      <c r="Z490">
        <f t="shared" si="235"/>
        <v>0</v>
      </c>
      <c r="AA490" s="22">
        <f t="shared" si="236"/>
        <v>0</v>
      </c>
      <c r="AB490" s="22">
        <f t="shared" si="237"/>
        <v>0</v>
      </c>
      <c r="AC490" s="22">
        <f t="shared" si="238"/>
        <v>0</v>
      </c>
      <c r="AD490" s="22">
        <f t="shared" si="239"/>
        <v>0</v>
      </c>
    </row>
    <row r="491" spans="3:30" x14ac:dyDescent="0.25">
      <c r="E491" s="11">
        <v>42934.541666666664</v>
      </c>
      <c r="F491" s="9">
        <v>12516.89</v>
      </c>
      <c r="G491" s="9">
        <v>12524.54</v>
      </c>
      <c r="H491" s="9">
        <v>12462.04</v>
      </c>
      <c r="I491" s="9">
        <v>12476.84</v>
      </c>
      <c r="K491" s="13">
        <f t="shared" si="230"/>
        <v>-40.049999999999272</v>
      </c>
      <c r="L491" s="13">
        <f t="shared" si="240"/>
        <v>-81.789999999999054</v>
      </c>
      <c r="M491" s="13">
        <f t="shared" si="231"/>
        <v>62.5</v>
      </c>
      <c r="N491" s="13"/>
      <c r="X491">
        <f t="shared" si="233"/>
        <v>40.049999999999272</v>
      </c>
      <c r="Y491">
        <f t="shared" si="234"/>
        <v>0</v>
      </c>
      <c r="Z491">
        <f t="shared" si="235"/>
        <v>0</v>
      </c>
      <c r="AA491" s="22">
        <f t="shared" si="236"/>
        <v>0</v>
      </c>
      <c r="AB491" s="22">
        <f t="shared" si="237"/>
        <v>0</v>
      </c>
      <c r="AC491" s="22">
        <f t="shared" si="238"/>
        <v>0</v>
      </c>
      <c r="AD491" s="22">
        <f t="shared" si="239"/>
        <v>0</v>
      </c>
    </row>
    <row r="492" spans="3:30" x14ac:dyDescent="0.25">
      <c r="E492" s="12">
        <v>42934.583333333336</v>
      </c>
      <c r="F492" s="10">
        <v>12476.83</v>
      </c>
      <c r="G492" s="10">
        <v>12483.05</v>
      </c>
      <c r="H492" s="10">
        <v>12427.28</v>
      </c>
      <c r="I492" s="10">
        <v>12444.7</v>
      </c>
      <c r="K492" s="13">
        <f t="shared" si="230"/>
        <v>-32.1299999999992</v>
      </c>
      <c r="L492" s="13">
        <f t="shared" si="240"/>
        <v>-113.91999999999825</v>
      </c>
      <c r="M492" s="13">
        <f t="shared" si="231"/>
        <v>55.769999999998618</v>
      </c>
      <c r="N492" s="13"/>
      <c r="X492">
        <f t="shared" si="233"/>
        <v>32.1299999999992</v>
      </c>
      <c r="Y492">
        <f t="shared" si="234"/>
        <v>0</v>
      </c>
      <c r="Z492">
        <f t="shared" si="235"/>
        <v>0</v>
      </c>
      <c r="AA492" s="22">
        <f t="shared" si="236"/>
        <v>0</v>
      </c>
      <c r="AB492" s="22">
        <f t="shared" si="237"/>
        <v>0</v>
      </c>
      <c r="AC492" s="22">
        <f t="shared" si="238"/>
        <v>0</v>
      </c>
      <c r="AD492" s="22">
        <f t="shared" si="239"/>
        <v>0</v>
      </c>
    </row>
    <row r="493" spans="3:30" x14ac:dyDescent="0.25">
      <c r="E493" s="11">
        <v>42934.625</v>
      </c>
      <c r="F493" s="9">
        <v>12444.45</v>
      </c>
      <c r="G493" s="9">
        <v>12449.67</v>
      </c>
      <c r="H493" s="9">
        <v>12397.08</v>
      </c>
      <c r="I493" s="9">
        <v>12403.15</v>
      </c>
      <c r="K493" s="13">
        <f t="shared" si="230"/>
        <v>-41.300000000001091</v>
      </c>
      <c r="L493" s="13">
        <f t="shared" si="240"/>
        <v>-155.21999999999935</v>
      </c>
      <c r="M493" s="13">
        <f t="shared" si="231"/>
        <v>52.590000000000146</v>
      </c>
      <c r="N493" s="13"/>
      <c r="X493">
        <f t="shared" si="233"/>
        <v>41.300000000001091</v>
      </c>
      <c r="Y493">
        <f t="shared" si="234"/>
        <v>0</v>
      </c>
      <c r="Z493">
        <f t="shared" si="235"/>
        <v>0</v>
      </c>
      <c r="AA493" s="22">
        <f t="shared" si="236"/>
        <v>0</v>
      </c>
      <c r="AB493" s="22">
        <f t="shared" si="237"/>
        <v>0</v>
      </c>
      <c r="AC493" s="22">
        <f t="shared" si="238"/>
        <v>0</v>
      </c>
      <c r="AD493" s="22">
        <f t="shared" si="239"/>
        <v>0</v>
      </c>
    </row>
    <row r="494" spans="3:30" x14ac:dyDescent="0.25">
      <c r="E494" s="12">
        <v>42934.666666666664</v>
      </c>
      <c r="F494" s="10">
        <v>12402.9</v>
      </c>
      <c r="G494" s="10">
        <v>12429.92</v>
      </c>
      <c r="H494" s="10">
        <v>12383.58</v>
      </c>
      <c r="I494" s="10">
        <v>12421.62</v>
      </c>
      <c r="K494" s="13">
        <f t="shared" si="230"/>
        <v>18.720000000001164</v>
      </c>
      <c r="L494" s="13">
        <f t="shared" si="240"/>
        <v>-136.49999999999818</v>
      </c>
      <c r="M494" s="13">
        <f t="shared" si="231"/>
        <v>46.340000000000146</v>
      </c>
      <c r="N494" s="13"/>
      <c r="X494">
        <f t="shared" si="233"/>
        <v>18.720000000001164</v>
      </c>
      <c r="Y494">
        <f t="shared" si="234"/>
        <v>0</v>
      </c>
      <c r="Z494">
        <f t="shared" si="235"/>
        <v>0</v>
      </c>
      <c r="AA494" s="22">
        <f t="shared" si="236"/>
        <v>0</v>
      </c>
      <c r="AB494" s="22">
        <f t="shared" si="237"/>
        <v>0</v>
      </c>
      <c r="AC494" s="22">
        <f t="shared" si="238"/>
        <v>0</v>
      </c>
      <c r="AD494" s="22">
        <f t="shared" si="239"/>
        <v>0</v>
      </c>
    </row>
    <row r="495" spans="3:30" x14ac:dyDescent="0.25">
      <c r="E495" s="11">
        <v>42934.708333333336</v>
      </c>
      <c r="F495" s="9">
        <v>12422.12</v>
      </c>
      <c r="G495" s="9">
        <v>12430.53</v>
      </c>
      <c r="H495" s="9">
        <v>12388.37</v>
      </c>
      <c r="I495" s="9">
        <v>12410.68</v>
      </c>
      <c r="K495" s="13">
        <f t="shared" si="230"/>
        <v>-11.440000000000509</v>
      </c>
      <c r="L495" s="13">
        <f t="shared" si="240"/>
        <v>-147.93999999999869</v>
      </c>
      <c r="M495" s="13">
        <f t="shared" si="231"/>
        <v>42.159999999999854</v>
      </c>
      <c r="N495" s="13"/>
      <c r="X495">
        <f t="shared" si="233"/>
        <v>11.440000000000509</v>
      </c>
      <c r="Y495">
        <f t="shared" si="234"/>
        <v>0</v>
      </c>
      <c r="Z495">
        <f t="shared" si="235"/>
        <v>0</v>
      </c>
      <c r="AA495" s="22">
        <f t="shared" si="236"/>
        <v>0</v>
      </c>
      <c r="AB495" s="22">
        <f t="shared" si="237"/>
        <v>0</v>
      </c>
      <c r="AC495" s="22">
        <f t="shared" si="238"/>
        <v>0</v>
      </c>
      <c r="AD495" s="22">
        <f t="shared" si="239"/>
        <v>0</v>
      </c>
    </row>
    <row r="496" spans="3:30" x14ac:dyDescent="0.25">
      <c r="E496" s="12">
        <v>42934.75</v>
      </c>
      <c r="F496" s="10">
        <v>12410.93</v>
      </c>
      <c r="G496" s="10">
        <v>12440.44</v>
      </c>
      <c r="H496" s="10">
        <v>12406.96</v>
      </c>
      <c r="I496" s="10">
        <v>12434.68</v>
      </c>
      <c r="K496" s="13">
        <f t="shared" si="230"/>
        <v>23.75</v>
      </c>
      <c r="L496" s="13">
        <f t="shared" si="240"/>
        <v>-124.18999999999869</v>
      </c>
      <c r="M496" s="13">
        <f t="shared" si="231"/>
        <v>33.480000000001382</v>
      </c>
      <c r="N496" s="13"/>
      <c r="X496">
        <f t="shared" si="233"/>
        <v>23.75</v>
      </c>
      <c r="Y496">
        <f t="shared" si="234"/>
        <v>0</v>
      </c>
      <c r="Z496">
        <f t="shared" si="235"/>
        <v>0</v>
      </c>
      <c r="AA496" s="22">
        <f t="shared" si="236"/>
        <v>0</v>
      </c>
      <c r="AB496" s="22">
        <f t="shared" si="237"/>
        <v>0</v>
      </c>
      <c r="AC496" s="22">
        <f t="shared" si="238"/>
        <v>0</v>
      </c>
      <c r="AD496" s="22">
        <f t="shared" si="239"/>
        <v>0</v>
      </c>
    </row>
    <row r="497" spans="3:30" x14ac:dyDescent="0.25">
      <c r="E497" s="11">
        <v>42934.791666666664</v>
      </c>
      <c r="F497" s="9">
        <v>12434.43</v>
      </c>
      <c r="G497" s="9">
        <v>12436.07</v>
      </c>
      <c r="H497" s="9">
        <v>12420.17</v>
      </c>
      <c r="I497" s="9">
        <v>12420.17</v>
      </c>
      <c r="K497" s="13">
        <f t="shared" si="230"/>
        <v>-14.260000000000218</v>
      </c>
      <c r="L497" s="13">
        <f t="shared" si="240"/>
        <v>-138.44999999999891</v>
      </c>
      <c r="M497" s="13">
        <f t="shared" si="231"/>
        <v>15.899999999999636</v>
      </c>
      <c r="N497" s="13"/>
      <c r="X497">
        <f t="shared" si="233"/>
        <v>14.260000000000218</v>
      </c>
      <c r="Y497">
        <f t="shared" si="234"/>
        <v>0</v>
      </c>
      <c r="Z497">
        <f t="shared" si="235"/>
        <v>0</v>
      </c>
      <c r="AA497" s="22">
        <f t="shared" si="236"/>
        <v>0</v>
      </c>
      <c r="AB497" s="22">
        <f t="shared" si="237"/>
        <v>0</v>
      </c>
      <c r="AC497" s="22">
        <f t="shared" si="238"/>
        <v>0</v>
      </c>
      <c r="AD497" s="22">
        <f t="shared" si="239"/>
        <v>0</v>
      </c>
    </row>
    <row r="498" spans="3:30" x14ac:dyDescent="0.25">
      <c r="E498" s="12">
        <v>42934.833333333336</v>
      </c>
      <c r="F498" s="10">
        <v>12420.42</v>
      </c>
      <c r="G498" s="10">
        <v>12435.17</v>
      </c>
      <c r="H498" s="10">
        <v>12416.91</v>
      </c>
      <c r="I498" s="10">
        <v>12434.17</v>
      </c>
      <c r="K498" s="13">
        <f t="shared" si="230"/>
        <v>13.75</v>
      </c>
      <c r="L498" s="13">
        <f t="shared" si="240"/>
        <v>-124.69999999999891</v>
      </c>
      <c r="M498" s="13">
        <f t="shared" si="231"/>
        <v>18.260000000000218</v>
      </c>
      <c r="N498" s="13"/>
      <c r="X498">
        <f t="shared" si="233"/>
        <v>13.75</v>
      </c>
      <c r="Y498">
        <f t="shared" si="234"/>
        <v>0</v>
      </c>
      <c r="Z498">
        <f t="shared" si="235"/>
        <v>0</v>
      </c>
      <c r="AA498" s="22">
        <f t="shared" si="236"/>
        <v>0</v>
      </c>
      <c r="AB498" s="22">
        <f t="shared" si="237"/>
        <v>0</v>
      </c>
      <c r="AC498" s="22">
        <f t="shared" si="238"/>
        <v>0</v>
      </c>
      <c r="AD498" s="22">
        <f t="shared" si="239"/>
        <v>0</v>
      </c>
    </row>
    <row r="499" spans="3:30" x14ac:dyDescent="0.25">
      <c r="E499" s="11">
        <v>42934.875</v>
      </c>
      <c r="F499" s="9">
        <v>12434.42</v>
      </c>
      <c r="G499" s="9">
        <v>12435.42</v>
      </c>
      <c r="H499" s="9">
        <v>12426.66</v>
      </c>
      <c r="I499" s="9">
        <v>12433.16</v>
      </c>
      <c r="K499" s="13">
        <f t="shared" si="230"/>
        <v>-1.2600000000002183</v>
      </c>
      <c r="L499" s="13">
        <f t="shared" si="240"/>
        <v>-125.95999999999913</v>
      </c>
      <c r="M499" s="13">
        <f t="shared" si="231"/>
        <v>8.7600000000002183</v>
      </c>
      <c r="N499" s="13"/>
      <c r="X499">
        <f t="shared" si="233"/>
        <v>1.2600000000002183</v>
      </c>
      <c r="Y499">
        <f t="shared" si="234"/>
        <v>0</v>
      </c>
      <c r="Z499">
        <f t="shared" si="235"/>
        <v>0</v>
      </c>
      <c r="AA499" s="22">
        <f t="shared" si="236"/>
        <v>0</v>
      </c>
      <c r="AB499" s="22">
        <f t="shared" si="237"/>
        <v>0</v>
      </c>
      <c r="AC499" s="22">
        <f t="shared" si="238"/>
        <v>0</v>
      </c>
      <c r="AD499" s="22">
        <f t="shared" si="239"/>
        <v>0</v>
      </c>
    </row>
    <row r="500" spans="3:30" x14ac:dyDescent="0.25">
      <c r="E500" s="12">
        <v>42934.916666666664</v>
      </c>
      <c r="F500" s="10">
        <v>12432.91</v>
      </c>
      <c r="G500" s="10">
        <v>12442.16</v>
      </c>
      <c r="H500" s="10">
        <v>12432.41</v>
      </c>
      <c r="I500" s="10">
        <v>12440.41</v>
      </c>
      <c r="K500" s="13">
        <f t="shared" si="230"/>
        <v>7.5</v>
      </c>
      <c r="L500" s="13">
        <f t="shared" si="240"/>
        <v>-118.45999999999913</v>
      </c>
      <c r="M500" s="13">
        <f t="shared" si="231"/>
        <v>9.75</v>
      </c>
      <c r="N500" s="13"/>
      <c r="X500">
        <f t="shared" si="233"/>
        <v>7.5</v>
      </c>
      <c r="Y500">
        <f t="shared" si="234"/>
        <v>0</v>
      </c>
      <c r="Z500">
        <f t="shared" si="235"/>
        <v>0</v>
      </c>
      <c r="AA500" s="22">
        <f t="shared" si="236"/>
        <v>0</v>
      </c>
      <c r="AB500" s="22">
        <f t="shared" si="237"/>
        <v>0</v>
      </c>
      <c r="AC500" s="22">
        <f t="shared" si="238"/>
        <v>0</v>
      </c>
      <c r="AD500" s="22">
        <f t="shared" si="239"/>
        <v>0</v>
      </c>
    </row>
    <row r="501" spans="3:30" hidden="1" x14ac:dyDescent="0.25">
      <c r="E501" s="11">
        <v>42934.958333333336</v>
      </c>
      <c r="F501" s="9">
        <v>12438.66</v>
      </c>
      <c r="G501" s="9">
        <v>12449.74</v>
      </c>
      <c r="H501" s="9">
        <v>12432.33</v>
      </c>
      <c r="I501" s="9">
        <v>12447.01</v>
      </c>
    </row>
    <row r="502" spans="3:30" hidden="1" x14ac:dyDescent="0.25">
      <c r="E502" s="12">
        <v>42935.041666666664</v>
      </c>
      <c r="F502" s="10">
        <v>12441.34</v>
      </c>
      <c r="G502" s="10">
        <v>12441.97</v>
      </c>
      <c r="H502" s="10">
        <v>12429.84</v>
      </c>
      <c r="I502" s="10">
        <v>12432.37</v>
      </c>
    </row>
    <row r="503" spans="3:30" hidden="1" x14ac:dyDescent="0.25">
      <c r="E503" s="11">
        <v>42935.083333333336</v>
      </c>
      <c r="F503" s="9">
        <v>12431.74</v>
      </c>
      <c r="G503" s="9">
        <v>12434.9</v>
      </c>
      <c r="H503" s="9">
        <v>12431.11</v>
      </c>
      <c r="I503" s="9">
        <v>12431.86</v>
      </c>
    </row>
    <row r="504" spans="3:30" hidden="1" x14ac:dyDescent="0.25">
      <c r="E504" s="12">
        <v>42935.125</v>
      </c>
      <c r="F504" s="10">
        <v>12433.13</v>
      </c>
      <c r="G504" s="10">
        <v>12442.45</v>
      </c>
      <c r="H504" s="10">
        <v>12431.23</v>
      </c>
      <c r="I504" s="10">
        <v>12442.45</v>
      </c>
    </row>
    <row r="505" spans="3:30" hidden="1" x14ac:dyDescent="0.25">
      <c r="E505" s="11">
        <v>42935.166666666664</v>
      </c>
      <c r="F505" s="9">
        <v>12442.15</v>
      </c>
      <c r="G505" s="9">
        <v>12444.68</v>
      </c>
      <c r="H505" s="9">
        <v>12439.62</v>
      </c>
      <c r="I505" s="9">
        <v>12443.41</v>
      </c>
    </row>
    <row r="506" spans="3:30" hidden="1" x14ac:dyDescent="0.25">
      <c r="E506" s="12">
        <v>42935.208333333336</v>
      </c>
      <c r="F506" s="10">
        <v>12444.67</v>
      </c>
      <c r="G506" s="10">
        <v>12449.2</v>
      </c>
      <c r="H506" s="10">
        <v>12442.14</v>
      </c>
      <c r="I506" s="10">
        <v>12449.17</v>
      </c>
    </row>
    <row r="507" spans="3:30" hidden="1" x14ac:dyDescent="0.25">
      <c r="E507" s="11">
        <v>42935.25</v>
      </c>
      <c r="F507" s="9">
        <v>12447.9</v>
      </c>
      <c r="G507" s="9">
        <v>12449.17</v>
      </c>
      <c r="H507" s="9">
        <v>12447.26</v>
      </c>
      <c r="I507" s="9">
        <v>12447.26</v>
      </c>
    </row>
    <row r="508" spans="3:30" hidden="1" x14ac:dyDescent="0.25">
      <c r="E508" s="12">
        <v>42935.291666666664</v>
      </c>
      <c r="F508" s="10">
        <v>12446.62</v>
      </c>
      <c r="G508" s="10">
        <v>12452.56</v>
      </c>
      <c r="H508" s="10">
        <v>12445.35</v>
      </c>
      <c r="I508" s="10">
        <v>12452.29</v>
      </c>
    </row>
    <row r="509" spans="3:30" x14ac:dyDescent="0.25">
      <c r="C509">
        <v>1</v>
      </c>
      <c r="E509" s="11">
        <v>42935.333333333336</v>
      </c>
      <c r="F509" s="9">
        <v>12451.29</v>
      </c>
      <c r="G509" s="9">
        <v>12455.59</v>
      </c>
      <c r="H509" s="9">
        <v>12445.95</v>
      </c>
      <c r="I509" s="9">
        <v>12452.31</v>
      </c>
      <c r="K509" s="13">
        <f t="shared" ref="K509:K523" si="241">I509-F509</f>
        <v>1.0199999999986176</v>
      </c>
      <c r="L509" s="13">
        <v>0</v>
      </c>
      <c r="M509" s="13">
        <f t="shared" ref="M509:M523" si="242">G509-H509</f>
        <v>9.6399999999994179</v>
      </c>
      <c r="N509" s="13">
        <f t="shared" ref="N509" si="243">I523-F509</f>
        <v>30.089999999998327</v>
      </c>
      <c r="O509" s="18">
        <f>IF(K509*N509&gt;0,1,0)</f>
        <v>1</v>
      </c>
      <c r="S509" s="13">
        <f>MAX(G509:G523)</f>
        <v>12490.14</v>
      </c>
      <c r="X509">
        <f t="shared" ref="X509:X523" si="244">ABS(K509)</f>
        <v>1.0199999999986176</v>
      </c>
      <c r="Y509">
        <f t="shared" ref="Y509:Y523" si="245">ABS(N509)</f>
        <v>30.089999999998327</v>
      </c>
      <c r="Z509">
        <f t="shared" ref="Z509:Z523" si="246">IF(S509&lt;1000,ABS(S509),0)</f>
        <v>0</v>
      </c>
      <c r="AA509" s="22">
        <f t="shared" ref="AA509:AA523" si="247">ABS(P509)</f>
        <v>0</v>
      </c>
      <c r="AB509" s="22">
        <f t="shared" ref="AB509:AB523" si="248">ABS(Q509)</f>
        <v>0</v>
      </c>
      <c r="AC509" s="22">
        <f t="shared" ref="AC509:AC523" si="249">IF(O509=1,ABS(P510),0)</f>
        <v>0.14700845830522438</v>
      </c>
      <c r="AD509" s="22">
        <f t="shared" ref="AD509:AD523" si="250">IF(O509=0,ABS(Q510),0)</f>
        <v>0</v>
      </c>
    </row>
    <row r="510" spans="3:30" x14ac:dyDescent="0.25">
      <c r="E510" s="12">
        <v>42935.375</v>
      </c>
      <c r="F510" s="10">
        <v>12452.31</v>
      </c>
      <c r="G510" s="10">
        <v>12466.46</v>
      </c>
      <c r="H510" s="10">
        <v>12446.76</v>
      </c>
      <c r="I510" s="10">
        <v>12465.96</v>
      </c>
      <c r="K510" s="13">
        <f t="shared" si="241"/>
        <v>13.649999999999636</v>
      </c>
      <c r="L510" s="13">
        <f t="shared" ref="L510:L523" si="251">L509+K510</f>
        <v>13.649999999999636</v>
      </c>
      <c r="M510" s="13">
        <f t="shared" si="242"/>
        <v>19.699999999998909</v>
      </c>
      <c r="N510" s="13"/>
      <c r="P510">
        <f>_xlfn.IFS(K509&lt;0,MIN(L509:L523),K509&gt;0,MAX(L509:L523))/S488</f>
        <v>0.14700845830522438</v>
      </c>
      <c r="Q510">
        <f>_xlfn.IFS(K509&lt;0,MAX(L509:L523),K509&gt;0,MIN(L509:L523))/S488</f>
        <v>-0.11561413522909411</v>
      </c>
      <c r="S510" s="13">
        <f>MIN(H509:H523)</f>
        <v>12417.62</v>
      </c>
      <c r="X510">
        <f t="shared" si="244"/>
        <v>13.649999999999636</v>
      </c>
      <c r="Y510">
        <f t="shared" si="245"/>
        <v>0</v>
      </c>
      <c r="Z510">
        <f t="shared" si="246"/>
        <v>0</v>
      </c>
      <c r="AA510" s="22">
        <f t="shared" si="247"/>
        <v>0.14700845830522438</v>
      </c>
      <c r="AB510" s="22">
        <f t="shared" si="248"/>
        <v>0.11561413522909411</v>
      </c>
      <c r="AC510" s="22">
        <f t="shared" si="249"/>
        <v>0</v>
      </c>
      <c r="AD510" s="22">
        <f t="shared" si="250"/>
        <v>0</v>
      </c>
    </row>
    <row r="511" spans="3:30" x14ac:dyDescent="0.25">
      <c r="E511" s="11">
        <v>42935.416666666664</v>
      </c>
      <c r="F511" s="9">
        <v>12466.46</v>
      </c>
      <c r="G511" s="9">
        <v>12478.22</v>
      </c>
      <c r="H511" s="9">
        <v>12436.05</v>
      </c>
      <c r="I511" s="9">
        <v>12456.57</v>
      </c>
      <c r="K511" s="13">
        <f t="shared" si="241"/>
        <v>-9.8899999999994179</v>
      </c>
      <c r="L511" s="13">
        <f t="shared" si="251"/>
        <v>3.7600000000002183</v>
      </c>
      <c r="M511" s="13">
        <f t="shared" si="242"/>
        <v>42.170000000000073</v>
      </c>
      <c r="N511" s="13"/>
      <c r="S511" s="13">
        <f>S509-S510</f>
        <v>72.519999999998618</v>
      </c>
      <c r="X511">
        <f t="shared" si="244"/>
        <v>9.8899999999994179</v>
      </c>
      <c r="Y511">
        <f t="shared" si="245"/>
        <v>0</v>
      </c>
      <c r="Z511">
        <f t="shared" si="246"/>
        <v>72.519999999998618</v>
      </c>
      <c r="AA511" s="22">
        <f t="shared" si="247"/>
        <v>0</v>
      </c>
      <c r="AB511" s="22">
        <f t="shared" si="248"/>
        <v>0</v>
      </c>
      <c r="AC511" s="22">
        <f t="shared" si="249"/>
        <v>0</v>
      </c>
      <c r="AD511" s="22">
        <f t="shared" si="250"/>
        <v>0</v>
      </c>
    </row>
    <row r="512" spans="3:30" x14ac:dyDescent="0.25">
      <c r="E512" s="12">
        <v>42935.458333333336</v>
      </c>
      <c r="F512" s="10">
        <v>12457.07</v>
      </c>
      <c r="G512" s="10">
        <v>12460.56</v>
      </c>
      <c r="H512" s="10">
        <v>12417.62</v>
      </c>
      <c r="I512" s="10">
        <v>12436.87</v>
      </c>
      <c r="K512" s="13">
        <f t="shared" si="241"/>
        <v>-20.199999999998909</v>
      </c>
      <c r="L512" s="13">
        <f t="shared" si="251"/>
        <v>-16.43999999999869</v>
      </c>
      <c r="M512" s="13">
        <f t="shared" si="242"/>
        <v>42.93999999999869</v>
      </c>
      <c r="N512" s="13"/>
      <c r="X512">
        <f t="shared" si="244"/>
        <v>20.199999999998909</v>
      </c>
      <c r="Y512">
        <f t="shared" si="245"/>
        <v>0</v>
      </c>
      <c r="Z512">
        <f t="shared" si="246"/>
        <v>0</v>
      </c>
      <c r="AA512" s="22">
        <f t="shared" si="247"/>
        <v>0</v>
      </c>
      <c r="AB512" s="22">
        <f t="shared" si="248"/>
        <v>0</v>
      </c>
      <c r="AC512" s="22">
        <f t="shared" si="249"/>
        <v>0</v>
      </c>
      <c r="AD512" s="22">
        <f t="shared" si="250"/>
        <v>0</v>
      </c>
    </row>
    <row r="513" spans="5:30" x14ac:dyDescent="0.25">
      <c r="E513" s="11">
        <v>42935.5</v>
      </c>
      <c r="F513" s="9">
        <v>12436.11</v>
      </c>
      <c r="G513" s="9">
        <v>12445.22</v>
      </c>
      <c r="H513" s="9">
        <v>12422.57</v>
      </c>
      <c r="I513" s="9">
        <v>12439.45</v>
      </c>
      <c r="K513" s="13">
        <f t="shared" si="241"/>
        <v>3.3400000000001455</v>
      </c>
      <c r="L513" s="13">
        <f t="shared" si="251"/>
        <v>-13.099999999998545</v>
      </c>
      <c r="M513" s="13">
        <f t="shared" si="242"/>
        <v>22.649999999999636</v>
      </c>
      <c r="N513" s="13"/>
      <c r="X513">
        <f t="shared" si="244"/>
        <v>3.3400000000001455</v>
      </c>
      <c r="Y513">
        <f t="shared" si="245"/>
        <v>0</v>
      </c>
      <c r="Z513">
        <f t="shared" si="246"/>
        <v>0</v>
      </c>
      <c r="AA513" s="22">
        <f t="shared" si="247"/>
        <v>0</v>
      </c>
      <c r="AB513" s="22">
        <f t="shared" si="248"/>
        <v>0</v>
      </c>
      <c r="AC513" s="22">
        <f t="shared" si="249"/>
        <v>0</v>
      </c>
      <c r="AD513" s="22">
        <f t="shared" si="250"/>
        <v>0</v>
      </c>
    </row>
    <row r="514" spans="5:30" x14ac:dyDescent="0.25">
      <c r="E514" s="12">
        <v>42935.541666666664</v>
      </c>
      <c r="F514" s="10">
        <v>12438.7</v>
      </c>
      <c r="G514" s="10">
        <v>12441.64</v>
      </c>
      <c r="H514" s="10">
        <v>12425.41</v>
      </c>
      <c r="I514" s="10">
        <v>12429.92</v>
      </c>
      <c r="K514" s="13">
        <f t="shared" si="241"/>
        <v>-8.7800000000006548</v>
      </c>
      <c r="L514" s="13">
        <f t="shared" si="251"/>
        <v>-21.8799999999992</v>
      </c>
      <c r="M514" s="13">
        <f t="shared" si="242"/>
        <v>16.229999999999563</v>
      </c>
      <c r="N514" s="13"/>
      <c r="X514">
        <f t="shared" si="244"/>
        <v>8.7800000000006548</v>
      </c>
      <c r="Y514">
        <f t="shared" si="245"/>
        <v>0</v>
      </c>
      <c r="Z514">
        <f t="shared" si="246"/>
        <v>0</v>
      </c>
      <c r="AA514" s="22">
        <f t="shared" si="247"/>
        <v>0</v>
      </c>
      <c r="AB514" s="22">
        <f t="shared" si="248"/>
        <v>0</v>
      </c>
      <c r="AC514" s="22">
        <f t="shared" si="249"/>
        <v>0</v>
      </c>
      <c r="AD514" s="22">
        <f t="shared" si="250"/>
        <v>0</v>
      </c>
    </row>
    <row r="515" spans="5:30" x14ac:dyDescent="0.25">
      <c r="E515" s="11">
        <v>42935.583333333336</v>
      </c>
      <c r="F515" s="9">
        <v>12430.42</v>
      </c>
      <c r="G515" s="9">
        <v>12448.74</v>
      </c>
      <c r="H515" s="9">
        <v>12424.48</v>
      </c>
      <c r="I515" s="9">
        <v>12433.71</v>
      </c>
      <c r="K515" s="13">
        <f t="shared" si="241"/>
        <v>3.2899999999990541</v>
      </c>
      <c r="L515" s="13">
        <f t="shared" si="251"/>
        <v>-18.590000000000146</v>
      </c>
      <c r="M515" s="13">
        <f t="shared" si="242"/>
        <v>24.260000000000218</v>
      </c>
      <c r="N515" s="13"/>
      <c r="X515">
        <f t="shared" si="244"/>
        <v>3.2899999999990541</v>
      </c>
      <c r="Y515">
        <f t="shared" si="245"/>
        <v>0</v>
      </c>
      <c r="Z515">
        <f t="shared" si="246"/>
        <v>0</v>
      </c>
      <c r="AA515" s="22">
        <f t="shared" si="247"/>
        <v>0</v>
      </c>
      <c r="AB515" s="22">
        <f t="shared" si="248"/>
        <v>0</v>
      </c>
      <c r="AC515" s="22">
        <f t="shared" si="249"/>
        <v>0</v>
      </c>
      <c r="AD515" s="22">
        <f t="shared" si="250"/>
        <v>0</v>
      </c>
    </row>
    <row r="516" spans="5:30" x14ac:dyDescent="0.25">
      <c r="E516" s="12">
        <v>42935.625</v>
      </c>
      <c r="F516" s="10">
        <v>12434.21</v>
      </c>
      <c r="G516" s="10">
        <v>12450.99</v>
      </c>
      <c r="H516" s="10">
        <v>12421.79</v>
      </c>
      <c r="I516" s="10">
        <v>12430.52</v>
      </c>
      <c r="K516" s="13">
        <f t="shared" si="241"/>
        <v>-3.6899999999986903</v>
      </c>
      <c r="L516" s="13">
        <f t="shared" si="251"/>
        <v>-22.279999999998836</v>
      </c>
      <c r="M516" s="13">
        <f t="shared" si="242"/>
        <v>29.199999999998909</v>
      </c>
      <c r="N516" s="13"/>
      <c r="X516">
        <f t="shared" si="244"/>
        <v>3.6899999999986903</v>
      </c>
      <c r="Y516">
        <f t="shared" si="245"/>
        <v>0</v>
      </c>
      <c r="Z516">
        <f t="shared" si="246"/>
        <v>0</v>
      </c>
      <c r="AA516" s="22">
        <f t="shared" si="247"/>
        <v>0</v>
      </c>
      <c r="AB516" s="22">
        <f t="shared" si="248"/>
        <v>0</v>
      </c>
      <c r="AC516" s="22">
        <f t="shared" si="249"/>
        <v>0</v>
      </c>
      <c r="AD516" s="22">
        <f t="shared" si="250"/>
        <v>0</v>
      </c>
    </row>
    <row r="517" spans="5:30" x14ac:dyDescent="0.25">
      <c r="E517" s="11">
        <v>42935.666666666664</v>
      </c>
      <c r="F517" s="9">
        <v>12430.27</v>
      </c>
      <c r="G517" s="9">
        <v>12459.12</v>
      </c>
      <c r="H517" s="9">
        <v>12428.36</v>
      </c>
      <c r="I517" s="9">
        <v>12457.45</v>
      </c>
      <c r="K517" s="13">
        <f t="shared" si="241"/>
        <v>27.180000000000291</v>
      </c>
      <c r="L517" s="13">
        <f t="shared" si="251"/>
        <v>4.9000000000014552</v>
      </c>
      <c r="M517" s="13">
        <f t="shared" si="242"/>
        <v>30.760000000000218</v>
      </c>
      <c r="N517" s="13"/>
      <c r="X517">
        <f t="shared" si="244"/>
        <v>27.180000000000291</v>
      </c>
      <c r="Y517">
        <f t="shared" si="245"/>
        <v>0</v>
      </c>
      <c r="Z517">
        <f t="shared" si="246"/>
        <v>0</v>
      </c>
      <c r="AA517" s="22">
        <f t="shared" si="247"/>
        <v>0</v>
      </c>
      <c r="AB517" s="22">
        <f t="shared" si="248"/>
        <v>0</v>
      </c>
      <c r="AC517" s="22">
        <f t="shared" si="249"/>
        <v>0</v>
      </c>
      <c r="AD517" s="22">
        <f t="shared" si="250"/>
        <v>0</v>
      </c>
    </row>
    <row r="518" spans="5:30" x14ac:dyDescent="0.25">
      <c r="E518" s="12">
        <v>42935.708333333336</v>
      </c>
      <c r="F518" s="10">
        <v>12457.2</v>
      </c>
      <c r="G518" s="10">
        <v>12475.87</v>
      </c>
      <c r="H518" s="10">
        <v>12441.25</v>
      </c>
      <c r="I518" s="10">
        <v>12450.2</v>
      </c>
      <c r="K518" s="13">
        <f t="shared" si="241"/>
        <v>-7</v>
      </c>
      <c r="L518" s="13">
        <f t="shared" si="251"/>
        <v>-2.0999999999985448</v>
      </c>
      <c r="M518" s="13">
        <f t="shared" si="242"/>
        <v>34.6200000000008</v>
      </c>
      <c r="N518" s="13"/>
      <c r="X518">
        <f t="shared" si="244"/>
        <v>7</v>
      </c>
      <c r="Y518">
        <f t="shared" si="245"/>
        <v>0</v>
      </c>
      <c r="Z518">
        <f t="shared" si="246"/>
        <v>0</v>
      </c>
      <c r="AA518" s="22">
        <f t="shared" si="247"/>
        <v>0</v>
      </c>
      <c r="AB518" s="22">
        <f t="shared" si="248"/>
        <v>0</v>
      </c>
      <c r="AC518" s="22">
        <f t="shared" si="249"/>
        <v>0</v>
      </c>
      <c r="AD518" s="22">
        <f t="shared" si="250"/>
        <v>0</v>
      </c>
    </row>
    <row r="519" spans="5:30" x14ac:dyDescent="0.25">
      <c r="E519" s="11">
        <v>42935.75</v>
      </c>
      <c r="F519" s="9">
        <v>12449.7</v>
      </c>
      <c r="G519" s="9">
        <v>12461.14</v>
      </c>
      <c r="H519" s="9">
        <v>12435.78</v>
      </c>
      <c r="I519" s="9">
        <v>12456.54</v>
      </c>
      <c r="K519" s="13">
        <f t="shared" si="241"/>
        <v>6.8400000000001455</v>
      </c>
      <c r="L519" s="13">
        <f t="shared" si="251"/>
        <v>4.7400000000016007</v>
      </c>
      <c r="M519" s="13">
        <f t="shared" si="242"/>
        <v>25.359999999998763</v>
      </c>
      <c r="N519" s="13"/>
      <c r="X519">
        <f t="shared" si="244"/>
        <v>6.8400000000001455</v>
      </c>
      <c r="Y519">
        <f t="shared" si="245"/>
        <v>0</v>
      </c>
      <c r="Z519">
        <f t="shared" si="246"/>
        <v>0</v>
      </c>
      <c r="AA519" s="22">
        <f t="shared" si="247"/>
        <v>0</v>
      </c>
      <c r="AB519" s="22">
        <f t="shared" si="248"/>
        <v>0</v>
      </c>
      <c r="AC519" s="22">
        <f t="shared" si="249"/>
        <v>0</v>
      </c>
      <c r="AD519" s="22">
        <f t="shared" si="250"/>
        <v>0</v>
      </c>
    </row>
    <row r="520" spans="5:30" x14ac:dyDescent="0.25">
      <c r="E520" s="12">
        <v>42935.791666666664</v>
      </c>
      <c r="F520" s="10">
        <v>12457.04</v>
      </c>
      <c r="G520" s="10">
        <v>12464.55</v>
      </c>
      <c r="H520" s="10">
        <v>12457.03</v>
      </c>
      <c r="I520" s="10">
        <v>12460.13</v>
      </c>
      <c r="K520" s="13">
        <f t="shared" si="241"/>
        <v>3.0899999999983265</v>
      </c>
      <c r="L520" s="13">
        <f t="shared" si="251"/>
        <v>7.8299999999999272</v>
      </c>
      <c r="M520" s="13">
        <f t="shared" si="242"/>
        <v>7.5199999999986176</v>
      </c>
      <c r="N520" s="13"/>
      <c r="X520">
        <f t="shared" si="244"/>
        <v>3.0899999999983265</v>
      </c>
      <c r="Y520">
        <f t="shared" si="245"/>
        <v>0</v>
      </c>
      <c r="Z520">
        <f t="shared" si="246"/>
        <v>0</v>
      </c>
      <c r="AA520" s="22">
        <f t="shared" si="247"/>
        <v>0</v>
      </c>
      <c r="AB520" s="22">
        <f t="shared" si="248"/>
        <v>0</v>
      </c>
      <c r="AC520" s="22">
        <f t="shared" si="249"/>
        <v>0</v>
      </c>
      <c r="AD520" s="22">
        <f t="shared" si="250"/>
        <v>0</v>
      </c>
    </row>
    <row r="521" spans="5:30" x14ac:dyDescent="0.25">
      <c r="E521" s="11">
        <v>42935.833333333336</v>
      </c>
      <c r="F521" s="9">
        <v>12460.13</v>
      </c>
      <c r="G521" s="9">
        <v>12486.15</v>
      </c>
      <c r="H521" s="9">
        <v>12460.13</v>
      </c>
      <c r="I521" s="9">
        <v>12478.89</v>
      </c>
      <c r="K521" s="13">
        <f t="shared" si="241"/>
        <v>18.760000000000218</v>
      </c>
      <c r="L521" s="13">
        <f t="shared" si="251"/>
        <v>26.590000000000146</v>
      </c>
      <c r="M521" s="13">
        <f t="shared" si="242"/>
        <v>26.020000000000437</v>
      </c>
      <c r="N521" s="13"/>
      <c r="X521">
        <f t="shared" si="244"/>
        <v>18.760000000000218</v>
      </c>
      <c r="Y521">
        <f t="shared" si="245"/>
        <v>0</v>
      </c>
      <c r="Z521">
        <f t="shared" si="246"/>
        <v>0</v>
      </c>
      <c r="AA521" s="22">
        <f t="shared" si="247"/>
        <v>0</v>
      </c>
      <c r="AB521" s="22">
        <f t="shared" si="248"/>
        <v>0</v>
      </c>
      <c r="AC521" s="22">
        <f t="shared" si="249"/>
        <v>0</v>
      </c>
      <c r="AD521" s="22">
        <f t="shared" si="250"/>
        <v>0</v>
      </c>
    </row>
    <row r="522" spans="5:30" x14ac:dyDescent="0.25">
      <c r="E522" s="12">
        <v>42935.875</v>
      </c>
      <c r="F522" s="10">
        <v>12479.14</v>
      </c>
      <c r="G522" s="10">
        <v>12484.89</v>
      </c>
      <c r="H522" s="10">
        <v>12476.64</v>
      </c>
      <c r="I522" s="10">
        <v>12479.88</v>
      </c>
      <c r="K522" s="13">
        <f t="shared" si="241"/>
        <v>0.73999999999978172</v>
      </c>
      <c r="L522" s="13">
        <f t="shared" si="251"/>
        <v>27.329999999999927</v>
      </c>
      <c r="M522" s="13">
        <f t="shared" si="242"/>
        <v>8.25</v>
      </c>
      <c r="N522" s="13"/>
      <c r="X522">
        <f t="shared" si="244"/>
        <v>0.73999999999978172</v>
      </c>
      <c r="Y522">
        <f t="shared" si="245"/>
        <v>0</v>
      </c>
      <c r="Z522">
        <f t="shared" si="246"/>
        <v>0</v>
      </c>
      <c r="AA522" s="22">
        <f t="shared" si="247"/>
        <v>0</v>
      </c>
      <c r="AB522" s="22">
        <f t="shared" si="248"/>
        <v>0</v>
      </c>
      <c r="AC522" s="22">
        <f t="shared" si="249"/>
        <v>0</v>
      </c>
      <c r="AD522" s="22">
        <f t="shared" si="250"/>
        <v>0</v>
      </c>
    </row>
    <row r="523" spans="5:30" x14ac:dyDescent="0.25">
      <c r="E523" s="11">
        <v>42935.916666666664</v>
      </c>
      <c r="F523" s="9">
        <v>12480.38</v>
      </c>
      <c r="G523" s="9">
        <v>12490.14</v>
      </c>
      <c r="H523" s="9">
        <v>12478.12</v>
      </c>
      <c r="I523" s="9">
        <v>12481.38</v>
      </c>
      <c r="K523" s="13">
        <f t="shared" si="241"/>
        <v>1</v>
      </c>
      <c r="L523" s="13">
        <f t="shared" si="251"/>
        <v>28.329999999999927</v>
      </c>
      <c r="M523" s="13">
        <f t="shared" si="242"/>
        <v>12.019999999998618</v>
      </c>
      <c r="N523" s="13"/>
      <c r="X523">
        <f t="shared" si="244"/>
        <v>1</v>
      </c>
      <c r="Y523">
        <f t="shared" si="245"/>
        <v>0</v>
      </c>
      <c r="Z523">
        <f t="shared" si="246"/>
        <v>0</v>
      </c>
      <c r="AA523" s="22">
        <f t="shared" si="247"/>
        <v>0</v>
      </c>
      <c r="AB523" s="22">
        <f t="shared" si="248"/>
        <v>0</v>
      </c>
      <c r="AC523" s="22">
        <f t="shared" si="249"/>
        <v>0</v>
      </c>
      <c r="AD523" s="22">
        <f t="shared" si="250"/>
        <v>0</v>
      </c>
    </row>
    <row r="524" spans="5:30" hidden="1" x14ac:dyDescent="0.25">
      <c r="E524" s="12">
        <v>42935.958333333336</v>
      </c>
      <c r="F524" s="10">
        <v>12480.11</v>
      </c>
      <c r="G524" s="10">
        <v>12486.13</v>
      </c>
      <c r="H524" s="10">
        <v>12478.85</v>
      </c>
      <c r="I524" s="10">
        <v>12483.6</v>
      </c>
    </row>
    <row r="525" spans="5:30" hidden="1" x14ac:dyDescent="0.25">
      <c r="E525" s="11">
        <v>42936.041666666664</v>
      </c>
      <c r="F525" s="9">
        <v>12481.06</v>
      </c>
      <c r="G525" s="9">
        <v>12481.06</v>
      </c>
      <c r="H525" s="9">
        <v>12472.5</v>
      </c>
      <c r="I525" s="9">
        <v>12472.5</v>
      </c>
    </row>
    <row r="526" spans="5:30" hidden="1" x14ac:dyDescent="0.25">
      <c r="E526" s="12">
        <v>42936.083333333336</v>
      </c>
      <c r="F526" s="10">
        <v>12473.77</v>
      </c>
      <c r="G526" s="10">
        <v>12474.29</v>
      </c>
      <c r="H526" s="10">
        <v>12468.71</v>
      </c>
      <c r="I526" s="10">
        <v>12474.29</v>
      </c>
    </row>
    <row r="527" spans="5:30" hidden="1" x14ac:dyDescent="0.25">
      <c r="E527" s="11">
        <v>42936.125</v>
      </c>
      <c r="F527" s="9">
        <v>12473.02</v>
      </c>
      <c r="G527" s="9">
        <v>12474.29</v>
      </c>
      <c r="H527" s="9">
        <v>12471.76</v>
      </c>
      <c r="I527" s="9">
        <v>12473.02</v>
      </c>
    </row>
    <row r="528" spans="5:30" hidden="1" x14ac:dyDescent="0.25">
      <c r="E528" s="12">
        <v>42936.166666666664</v>
      </c>
      <c r="F528" s="10">
        <v>12472.53</v>
      </c>
      <c r="G528" s="10">
        <v>12473.79</v>
      </c>
      <c r="H528" s="10">
        <v>12470</v>
      </c>
      <c r="I528" s="10">
        <v>12472.52</v>
      </c>
    </row>
    <row r="529" spans="3:30" hidden="1" x14ac:dyDescent="0.25">
      <c r="E529" s="11">
        <v>42936.208333333336</v>
      </c>
      <c r="F529" s="9">
        <v>12471.26</v>
      </c>
      <c r="G529" s="9">
        <v>12472.52</v>
      </c>
      <c r="H529" s="9">
        <v>12468.73</v>
      </c>
      <c r="I529" s="9">
        <v>12469.99</v>
      </c>
    </row>
    <row r="530" spans="3:30" hidden="1" x14ac:dyDescent="0.25">
      <c r="E530" s="12">
        <v>42936.25</v>
      </c>
      <c r="F530" s="10">
        <v>12468.72</v>
      </c>
      <c r="G530" s="10">
        <v>12475.04</v>
      </c>
      <c r="H530" s="10">
        <v>12468.72</v>
      </c>
      <c r="I530" s="10">
        <v>12472.51</v>
      </c>
    </row>
    <row r="531" spans="3:30" hidden="1" x14ac:dyDescent="0.25">
      <c r="E531" s="11">
        <v>42936.291666666664</v>
      </c>
      <c r="F531" s="9">
        <v>12472.5</v>
      </c>
      <c r="G531" s="9">
        <v>12475.4</v>
      </c>
      <c r="H531" s="9">
        <v>12471.23</v>
      </c>
      <c r="I531" s="9">
        <v>12475.4</v>
      </c>
    </row>
    <row r="532" spans="3:30" x14ac:dyDescent="0.25">
      <c r="C532">
        <v>1</v>
      </c>
      <c r="E532" s="12">
        <v>42936.333333333336</v>
      </c>
      <c r="F532" s="10">
        <v>12475.9</v>
      </c>
      <c r="G532" s="10">
        <v>12496.44</v>
      </c>
      <c r="H532" s="10">
        <v>12475.9</v>
      </c>
      <c r="I532" s="10">
        <v>12496.44</v>
      </c>
      <c r="K532" s="13">
        <f t="shared" ref="K532:K546" si="252">I532-F532</f>
        <v>20.540000000000873</v>
      </c>
      <c r="L532" s="13">
        <v>0</v>
      </c>
      <c r="M532" s="13">
        <f t="shared" ref="M532:M546" si="253">G532-H532</f>
        <v>20.540000000000873</v>
      </c>
      <c r="N532" s="13">
        <f t="shared" ref="N532" si="254">I546-F532</f>
        <v>-28.899999999999636</v>
      </c>
      <c r="O532" s="18">
        <f>IF(K532*N532&gt;0,1,0)</f>
        <v>0</v>
      </c>
      <c r="S532" s="13">
        <f>MAX(G532:G546)</f>
        <v>12575.9</v>
      </c>
      <c r="X532">
        <f t="shared" ref="X532:X546" si="255">ABS(K532)</f>
        <v>20.540000000000873</v>
      </c>
      <c r="Y532">
        <f t="shared" ref="Y532:Y546" si="256">ABS(N532)</f>
        <v>28.899999999999636</v>
      </c>
      <c r="Z532">
        <f t="shared" ref="Z532:Z546" si="257">IF(S532&lt;1000,ABS(S532),0)</f>
        <v>0</v>
      </c>
      <c r="AA532" s="22">
        <f t="shared" ref="AA532:AA546" si="258">ABS(P532)</f>
        <v>0</v>
      </c>
      <c r="AB532" s="22">
        <f t="shared" ref="AB532:AB546" si="259">ABS(Q532)</f>
        <v>0</v>
      </c>
      <c r="AC532" s="22">
        <f t="shared" ref="AC532:AC546" si="260">IF(O532=1,ABS(P533),0)</f>
        <v>0</v>
      </c>
      <c r="AD532" s="22">
        <f t="shared" ref="AD532:AD546" si="261">IF(O532=0,ABS(Q533),0)</f>
        <v>1.0049641478213238</v>
      </c>
    </row>
    <row r="533" spans="3:30" x14ac:dyDescent="0.25">
      <c r="E533" s="11">
        <v>42936.375</v>
      </c>
      <c r="F533" s="9">
        <v>12496.44</v>
      </c>
      <c r="G533" s="9">
        <v>12513.98</v>
      </c>
      <c r="H533" s="9">
        <v>12489.77</v>
      </c>
      <c r="I533" s="9">
        <v>12502.96</v>
      </c>
      <c r="K533" s="13">
        <f t="shared" si="252"/>
        <v>6.5199999999986176</v>
      </c>
      <c r="L533" s="13">
        <f t="shared" ref="L533:L546" si="262">L532+K533</f>
        <v>6.5199999999986176</v>
      </c>
      <c r="M533" s="13">
        <f t="shared" si="253"/>
        <v>24.209999999999127</v>
      </c>
      <c r="N533" s="13"/>
      <c r="P533">
        <f>_xlfn.IFS(K532&lt;0,MIN(L532:L546),K532&gt;0,MAX(L532:L546))/S511</f>
        <v>0.66354109211251933</v>
      </c>
      <c r="Q533">
        <f>_xlfn.IFS(K532&lt;0,MAX(L532:L546),K532&gt;0,MIN(L532:L546))/S511</f>
        <v>-1.0049641478213238</v>
      </c>
      <c r="S533" s="13">
        <f>MIN(H532:H546)</f>
        <v>12390.18</v>
      </c>
      <c r="X533">
        <f t="shared" si="255"/>
        <v>6.5199999999986176</v>
      </c>
      <c r="Y533">
        <f t="shared" si="256"/>
        <v>0</v>
      </c>
      <c r="Z533">
        <f t="shared" si="257"/>
        <v>0</v>
      </c>
      <c r="AA533" s="22">
        <f t="shared" si="258"/>
        <v>0.66354109211251933</v>
      </c>
      <c r="AB533" s="22">
        <f t="shared" si="259"/>
        <v>1.0049641478213238</v>
      </c>
      <c r="AC533" s="22">
        <f t="shared" si="260"/>
        <v>0</v>
      </c>
      <c r="AD533" s="22">
        <f t="shared" si="261"/>
        <v>0</v>
      </c>
    </row>
    <row r="534" spans="3:30" x14ac:dyDescent="0.25">
      <c r="E534" s="12">
        <v>42936.416666666664</v>
      </c>
      <c r="F534" s="10">
        <v>12503.46</v>
      </c>
      <c r="G534" s="10">
        <v>12548.56</v>
      </c>
      <c r="H534" s="10">
        <v>12499.75</v>
      </c>
      <c r="I534" s="10">
        <v>12545.06</v>
      </c>
      <c r="K534" s="13">
        <f t="shared" si="252"/>
        <v>41.600000000000364</v>
      </c>
      <c r="L534" s="13">
        <f t="shared" si="262"/>
        <v>48.119999999998981</v>
      </c>
      <c r="M534" s="13">
        <f t="shared" si="253"/>
        <v>48.809999999999491</v>
      </c>
      <c r="N534" s="13"/>
      <c r="S534" s="13">
        <f>S532-S533</f>
        <v>185.71999999999935</v>
      </c>
      <c r="X534">
        <f t="shared" si="255"/>
        <v>41.600000000000364</v>
      </c>
      <c r="Y534">
        <f t="shared" si="256"/>
        <v>0</v>
      </c>
      <c r="Z534">
        <f t="shared" si="257"/>
        <v>185.71999999999935</v>
      </c>
      <c r="AA534" s="22">
        <f t="shared" si="258"/>
        <v>0</v>
      </c>
      <c r="AB534" s="22">
        <f t="shared" si="259"/>
        <v>0</v>
      </c>
      <c r="AC534" s="22">
        <f t="shared" si="260"/>
        <v>0</v>
      </c>
      <c r="AD534" s="22">
        <f t="shared" si="261"/>
        <v>0</v>
      </c>
    </row>
    <row r="535" spans="3:30" x14ac:dyDescent="0.25">
      <c r="E535" s="11">
        <v>42936.458333333336</v>
      </c>
      <c r="F535" s="9">
        <v>12545.31</v>
      </c>
      <c r="G535" s="9">
        <v>12547.81</v>
      </c>
      <c r="H535" s="9">
        <v>12501.92</v>
      </c>
      <c r="I535" s="9">
        <v>12504.56</v>
      </c>
      <c r="K535" s="13">
        <f t="shared" si="252"/>
        <v>-40.75</v>
      </c>
      <c r="L535" s="13">
        <f t="shared" si="262"/>
        <v>7.3699999999989814</v>
      </c>
      <c r="M535" s="13">
        <f t="shared" si="253"/>
        <v>45.889999999999418</v>
      </c>
      <c r="N535" s="13"/>
      <c r="X535">
        <f t="shared" si="255"/>
        <v>40.75</v>
      </c>
      <c r="Y535">
        <f t="shared" si="256"/>
        <v>0</v>
      </c>
      <c r="Z535">
        <f t="shared" si="257"/>
        <v>0</v>
      </c>
      <c r="AA535" s="22">
        <f t="shared" si="258"/>
        <v>0</v>
      </c>
      <c r="AB535" s="22">
        <f t="shared" si="259"/>
        <v>0</v>
      </c>
      <c r="AC535" s="22">
        <f t="shared" si="260"/>
        <v>0</v>
      </c>
      <c r="AD535" s="22">
        <f t="shared" si="261"/>
        <v>0</v>
      </c>
    </row>
    <row r="536" spans="3:30" x14ac:dyDescent="0.25">
      <c r="E536" s="12">
        <v>42936.5</v>
      </c>
      <c r="F536" s="10">
        <v>12504.31</v>
      </c>
      <c r="G536" s="10">
        <v>12518.81</v>
      </c>
      <c r="H536" s="10">
        <v>12487.78</v>
      </c>
      <c r="I536" s="10">
        <v>12505.9</v>
      </c>
      <c r="K536" s="13">
        <f t="shared" si="252"/>
        <v>1.5900000000001455</v>
      </c>
      <c r="L536" s="13">
        <f t="shared" si="262"/>
        <v>8.9599999999991269</v>
      </c>
      <c r="M536" s="13">
        <f t="shared" si="253"/>
        <v>31.029999999998836</v>
      </c>
      <c r="N536" s="13"/>
      <c r="X536">
        <f t="shared" si="255"/>
        <v>1.5900000000001455</v>
      </c>
      <c r="Y536">
        <f t="shared" si="256"/>
        <v>0</v>
      </c>
      <c r="Z536">
        <f t="shared" si="257"/>
        <v>0</v>
      </c>
      <c r="AA536" s="22">
        <f t="shared" si="258"/>
        <v>0</v>
      </c>
      <c r="AB536" s="22">
        <f t="shared" si="259"/>
        <v>0</v>
      </c>
      <c r="AC536" s="22">
        <f t="shared" si="260"/>
        <v>0</v>
      </c>
      <c r="AD536" s="22">
        <f t="shared" si="261"/>
        <v>0</v>
      </c>
    </row>
    <row r="537" spans="3:30" x14ac:dyDescent="0.25">
      <c r="E537" s="11">
        <v>42936.541666666664</v>
      </c>
      <c r="F537" s="9">
        <v>12505.15</v>
      </c>
      <c r="G537" s="9">
        <v>12514.91</v>
      </c>
      <c r="H537" s="9">
        <v>12494.75</v>
      </c>
      <c r="I537" s="9">
        <v>12503.69</v>
      </c>
      <c r="K537" s="13">
        <f t="shared" si="252"/>
        <v>-1.4599999999991269</v>
      </c>
      <c r="L537" s="13">
        <f t="shared" si="262"/>
        <v>7.5</v>
      </c>
      <c r="M537" s="13">
        <f t="shared" si="253"/>
        <v>20.159999999999854</v>
      </c>
      <c r="N537" s="13"/>
      <c r="X537">
        <f t="shared" si="255"/>
        <v>1.4599999999991269</v>
      </c>
      <c r="Y537">
        <f t="shared" si="256"/>
        <v>0</v>
      </c>
      <c r="Z537">
        <f t="shared" si="257"/>
        <v>0</v>
      </c>
      <c r="AA537" s="22">
        <f t="shared" si="258"/>
        <v>0</v>
      </c>
      <c r="AB537" s="22">
        <f t="shared" si="259"/>
        <v>0</v>
      </c>
      <c r="AC537" s="22">
        <f t="shared" si="260"/>
        <v>0</v>
      </c>
      <c r="AD537" s="22">
        <f t="shared" si="261"/>
        <v>0</v>
      </c>
    </row>
    <row r="538" spans="3:30" x14ac:dyDescent="0.25">
      <c r="E538" s="12">
        <v>42936.583333333336</v>
      </c>
      <c r="F538" s="10">
        <v>12503.19</v>
      </c>
      <c r="G538" s="10">
        <v>12539.13</v>
      </c>
      <c r="H538" s="10">
        <v>12496.89</v>
      </c>
      <c r="I538" s="10">
        <v>12531.91</v>
      </c>
      <c r="K538" s="13">
        <f t="shared" si="252"/>
        <v>28.719999999999345</v>
      </c>
      <c r="L538" s="13">
        <f t="shared" si="262"/>
        <v>36.219999999999345</v>
      </c>
      <c r="M538" s="13">
        <f t="shared" si="253"/>
        <v>42.239999999999782</v>
      </c>
      <c r="N538" s="13"/>
      <c r="X538">
        <f t="shared" si="255"/>
        <v>28.719999999999345</v>
      </c>
      <c r="Y538">
        <f t="shared" si="256"/>
        <v>0</v>
      </c>
      <c r="Z538">
        <f t="shared" si="257"/>
        <v>0</v>
      </c>
      <c r="AA538" s="22">
        <f t="shared" si="258"/>
        <v>0</v>
      </c>
      <c r="AB538" s="22">
        <f t="shared" si="259"/>
        <v>0</v>
      </c>
      <c r="AC538" s="22">
        <f t="shared" si="260"/>
        <v>0</v>
      </c>
      <c r="AD538" s="22">
        <f t="shared" si="261"/>
        <v>0</v>
      </c>
    </row>
    <row r="539" spans="3:30" x14ac:dyDescent="0.25">
      <c r="E539" s="11">
        <v>42936.625</v>
      </c>
      <c r="F539" s="9">
        <v>12532.16</v>
      </c>
      <c r="G539" s="9">
        <v>12575.9</v>
      </c>
      <c r="H539" s="9">
        <v>12497.23</v>
      </c>
      <c r="I539" s="9">
        <v>12511.16</v>
      </c>
      <c r="K539" s="13">
        <f t="shared" si="252"/>
        <v>-21</v>
      </c>
      <c r="L539" s="13">
        <f t="shared" si="262"/>
        <v>15.219999999999345</v>
      </c>
      <c r="M539" s="13">
        <f t="shared" si="253"/>
        <v>78.670000000000073</v>
      </c>
      <c r="N539" s="13"/>
      <c r="X539">
        <f t="shared" si="255"/>
        <v>21</v>
      </c>
      <c r="Y539">
        <f t="shared" si="256"/>
        <v>0</v>
      </c>
      <c r="Z539">
        <f t="shared" si="257"/>
        <v>0</v>
      </c>
      <c r="AA539" s="22">
        <f t="shared" si="258"/>
        <v>0</v>
      </c>
      <c r="AB539" s="22">
        <f t="shared" si="259"/>
        <v>0</v>
      </c>
      <c r="AC539" s="22">
        <f t="shared" si="260"/>
        <v>0</v>
      </c>
      <c r="AD539" s="22">
        <f t="shared" si="261"/>
        <v>0</v>
      </c>
    </row>
    <row r="540" spans="3:30" x14ac:dyDescent="0.25">
      <c r="E540" s="12">
        <v>42936.666666666664</v>
      </c>
      <c r="F540" s="10">
        <v>12511.41</v>
      </c>
      <c r="G540" s="10">
        <v>12549.61</v>
      </c>
      <c r="H540" s="10">
        <v>12505.16</v>
      </c>
      <c r="I540" s="10">
        <v>12518.09</v>
      </c>
      <c r="K540" s="13">
        <f t="shared" si="252"/>
        <v>6.680000000000291</v>
      </c>
      <c r="L540" s="13">
        <f t="shared" si="262"/>
        <v>21.899999999999636</v>
      </c>
      <c r="M540" s="13">
        <f t="shared" si="253"/>
        <v>44.450000000000728</v>
      </c>
      <c r="N540" s="13"/>
      <c r="X540">
        <f t="shared" si="255"/>
        <v>6.680000000000291</v>
      </c>
      <c r="Y540">
        <f t="shared" si="256"/>
        <v>0</v>
      </c>
      <c r="Z540">
        <f t="shared" si="257"/>
        <v>0</v>
      </c>
      <c r="AA540" s="22">
        <f t="shared" si="258"/>
        <v>0</v>
      </c>
      <c r="AB540" s="22">
        <f t="shared" si="259"/>
        <v>0</v>
      </c>
      <c r="AC540" s="22">
        <f t="shared" si="260"/>
        <v>0</v>
      </c>
      <c r="AD540" s="22">
        <f t="shared" si="261"/>
        <v>0</v>
      </c>
    </row>
    <row r="541" spans="3:30" x14ac:dyDescent="0.25">
      <c r="E541" s="11">
        <v>42936.708333333336</v>
      </c>
      <c r="F541" s="9">
        <v>12517.34</v>
      </c>
      <c r="G541" s="9">
        <v>12530.24</v>
      </c>
      <c r="H541" s="9">
        <v>12390.18</v>
      </c>
      <c r="I541" s="9">
        <v>12422.56</v>
      </c>
      <c r="K541" s="13">
        <f t="shared" si="252"/>
        <v>-94.780000000000655</v>
      </c>
      <c r="L541" s="13">
        <f t="shared" si="262"/>
        <v>-72.880000000001019</v>
      </c>
      <c r="M541" s="13">
        <f t="shared" si="253"/>
        <v>140.05999999999949</v>
      </c>
      <c r="N541" s="13"/>
      <c r="X541">
        <f t="shared" si="255"/>
        <v>94.780000000000655</v>
      </c>
      <c r="Y541">
        <f t="shared" si="256"/>
        <v>0</v>
      </c>
      <c r="Z541">
        <f t="shared" si="257"/>
        <v>0</v>
      </c>
      <c r="AA541" s="22">
        <f t="shared" si="258"/>
        <v>0</v>
      </c>
      <c r="AB541" s="22">
        <f t="shared" si="259"/>
        <v>0</v>
      </c>
      <c r="AC541" s="22">
        <f t="shared" si="260"/>
        <v>0</v>
      </c>
      <c r="AD541" s="22">
        <f t="shared" si="261"/>
        <v>0</v>
      </c>
    </row>
    <row r="542" spans="3:30" x14ac:dyDescent="0.25">
      <c r="E542" s="12">
        <v>42936.75</v>
      </c>
      <c r="F542" s="10">
        <v>12422.31</v>
      </c>
      <c r="G542" s="10">
        <v>12445.86</v>
      </c>
      <c r="H542" s="10">
        <v>12413.13</v>
      </c>
      <c r="I542" s="10">
        <v>12431.24</v>
      </c>
      <c r="K542" s="13">
        <f t="shared" si="252"/>
        <v>8.930000000000291</v>
      </c>
      <c r="L542" s="13">
        <f t="shared" si="262"/>
        <v>-63.950000000000728</v>
      </c>
      <c r="M542" s="13">
        <f t="shared" si="253"/>
        <v>32.730000000001382</v>
      </c>
      <c r="N542" s="13"/>
      <c r="X542">
        <f t="shared" si="255"/>
        <v>8.930000000000291</v>
      </c>
      <c r="Y542">
        <f t="shared" si="256"/>
        <v>0</v>
      </c>
      <c r="Z542">
        <f t="shared" si="257"/>
        <v>0</v>
      </c>
      <c r="AA542" s="22">
        <f t="shared" si="258"/>
        <v>0</v>
      </c>
      <c r="AB542" s="22">
        <f t="shared" si="259"/>
        <v>0</v>
      </c>
      <c r="AC542" s="22">
        <f t="shared" si="260"/>
        <v>0</v>
      </c>
      <c r="AD542" s="22">
        <f t="shared" si="261"/>
        <v>0</v>
      </c>
    </row>
    <row r="543" spans="3:30" x14ac:dyDescent="0.25">
      <c r="E543" s="11">
        <v>42936.791666666664</v>
      </c>
      <c r="F543" s="9">
        <v>12430.99</v>
      </c>
      <c r="G543" s="9">
        <v>12460.79</v>
      </c>
      <c r="H543" s="9">
        <v>12429.69</v>
      </c>
      <c r="I543" s="9">
        <v>12454.78</v>
      </c>
      <c r="K543" s="13">
        <f t="shared" si="252"/>
        <v>23.790000000000873</v>
      </c>
      <c r="L543" s="13">
        <f t="shared" si="262"/>
        <v>-40.159999999999854</v>
      </c>
      <c r="M543" s="13">
        <f t="shared" si="253"/>
        <v>31.100000000000364</v>
      </c>
      <c r="N543" s="13"/>
      <c r="X543">
        <f t="shared" si="255"/>
        <v>23.790000000000873</v>
      </c>
      <c r="Y543">
        <f t="shared" si="256"/>
        <v>0</v>
      </c>
      <c r="Z543">
        <f t="shared" si="257"/>
        <v>0</v>
      </c>
      <c r="AA543" s="22">
        <f t="shared" si="258"/>
        <v>0</v>
      </c>
      <c r="AB543" s="22">
        <f t="shared" si="259"/>
        <v>0</v>
      </c>
      <c r="AC543" s="22">
        <f t="shared" si="260"/>
        <v>0</v>
      </c>
      <c r="AD543" s="22">
        <f t="shared" si="261"/>
        <v>0</v>
      </c>
    </row>
    <row r="544" spans="3:30" x14ac:dyDescent="0.25">
      <c r="E544" s="12">
        <v>42936.833333333336</v>
      </c>
      <c r="F544" s="10">
        <v>12453.53</v>
      </c>
      <c r="G544" s="10">
        <v>12456.53</v>
      </c>
      <c r="H544" s="10">
        <v>12448.27</v>
      </c>
      <c r="I544" s="10">
        <v>12455.52</v>
      </c>
      <c r="K544" s="13">
        <f t="shared" si="252"/>
        <v>1.9899999999997817</v>
      </c>
      <c r="L544" s="13">
        <f t="shared" si="262"/>
        <v>-38.170000000000073</v>
      </c>
      <c r="M544" s="13">
        <f t="shared" si="253"/>
        <v>8.2600000000002183</v>
      </c>
      <c r="N544" s="13"/>
      <c r="X544">
        <f t="shared" si="255"/>
        <v>1.9899999999997817</v>
      </c>
      <c r="Y544">
        <f t="shared" si="256"/>
        <v>0</v>
      </c>
      <c r="Z544">
        <f t="shared" si="257"/>
        <v>0</v>
      </c>
      <c r="AA544" s="22">
        <f t="shared" si="258"/>
        <v>0</v>
      </c>
      <c r="AB544" s="22">
        <f t="shared" si="259"/>
        <v>0</v>
      </c>
      <c r="AC544" s="22">
        <f t="shared" si="260"/>
        <v>0</v>
      </c>
      <c r="AD544" s="22">
        <f t="shared" si="261"/>
        <v>0</v>
      </c>
    </row>
    <row r="545" spans="3:30" x14ac:dyDescent="0.25">
      <c r="E545" s="11">
        <v>42936.875</v>
      </c>
      <c r="F545" s="9">
        <v>12455.02</v>
      </c>
      <c r="G545" s="9">
        <v>12456.02</v>
      </c>
      <c r="H545" s="9">
        <v>12442.01</v>
      </c>
      <c r="I545" s="9">
        <v>12453.26</v>
      </c>
      <c r="K545" s="13">
        <f t="shared" si="252"/>
        <v>-1.7600000000002183</v>
      </c>
      <c r="L545" s="13">
        <f t="shared" si="262"/>
        <v>-39.930000000000291</v>
      </c>
      <c r="M545" s="13">
        <f t="shared" si="253"/>
        <v>14.010000000000218</v>
      </c>
      <c r="N545" s="13"/>
      <c r="X545">
        <f t="shared" si="255"/>
        <v>1.7600000000002183</v>
      </c>
      <c r="Y545">
        <f t="shared" si="256"/>
        <v>0</v>
      </c>
      <c r="Z545">
        <f t="shared" si="257"/>
        <v>0</v>
      </c>
      <c r="AA545" s="22">
        <f t="shared" si="258"/>
        <v>0</v>
      </c>
      <c r="AB545" s="22">
        <f t="shared" si="259"/>
        <v>0</v>
      </c>
      <c r="AC545" s="22">
        <f t="shared" si="260"/>
        <v>0</v>
      </c>
      <c r="AD545" s="22">
        <f t="shared" si="261"/>
        <v>0</v>
      </c>
    </row>
    <row r="546" spans="3:30" x14ac:dyDescent="0.25">
      <c r="E546" s="12">
        <v>42936.916666666664</v>
      </c>
      <c r="F546" s="10">
        <v>12453.51</v>
      </c>
      <c r="G546" s="10">
        <v>12456.26</v>
      </c>
      <c r="H546" s="10">
        <v>12445.75</v>
      </c>
      <c r="I546" s="10">
        <v>12447</v>
      </c>
      <c r="K546" s="13">
        <f t="shared" si="252"/>
        <v>-6.5100000000002183</v>
      </c>
      <c r="L546" s="13">
        <f t="shared" si="262"/>
        <v>-46.440000000000509</v>
      </c>
      <c r="M546" s="13">
        <f t="shared" si="253"/>
        <v>10.510000000000218</v>
      </c>
      <c r="N546" s="13"/>
      <c r="X546">
        <f t="shared" si="255"/>
        <v>6.5100000000002183</v>
      </c>
      <c r="Y546">
        <f t="shared" si="256"/>
        <v>0</v>
      </c>
      <c r="Z546">
        <f t="shared" si="257"/>
        <v>0</v>
      </c>
      <c r="AA546" s="22">
        <f t="shared" si="258"/>
        <v>0</v>
      </c>
      <c r="AB546" s="22">
        <f t="shared" si="259"/>
        <v>0</v>
      </c>
      <c r="AC546" s="22">
        <f t="shared" si="260"/>
        <v>0</v>
      </c>
      <c r="AD546" s="22">
        <f t="shared" si="261"/>
        <v>0</v>
      </c>
    </row>
    <row r="547" spans="3:30" hidden="1" x14ac:dyDescent="0.25">
      <c r="E547" s="11">
        <v>42936.958333333336</v>
      </c>
      <c r="F547" s="9">
        <v>12445.74</v>
      </c>
      <c r="G547" s="9">
        <v>12454.25</v>
      </c>
      <c r="H547" s="9">
        <v>12441.66</v>
      </c>
      <c r="I547" s="9">
        <v>12453.73</v>
      </c>
    </row>
    <row r="548" spans="3:30" hidden="1" x14ac:dyDescent="0.25">
      <c r="E548" s="12">
        <v>42937.041666666664</v>
      </c>
      <c r="F548" s="10">
        <v>12451.21</v>
      </c>
      <c r="G548" s="10">
        <v>12453.73</v>
      </c>
      <c r="H548" s="10">
        <v>12446.42</v>
      </c>
      <c r="I548" s="10">
        <v>12447.68</v>
      </c>
    </row>
    <row r="549" spans="3:30" hidden="1" x14ac:dyDescent="0.25">
      <c r="E549" s="11">
        <v>42937.083333333336</v>
      </c>
      <c r="F549" s="9">
        <v>12448.94</v>
      </c>
      <c r="G549" s="9">
        <v>12448.94</v>
      </c>
      <c r="H549" s="9">
        <v>12442.9</v>
      </c>
      <c r="I549" s="9">
        <v>12445.92</v>
      </c>
    </row>
    <row r="550" spans="3:30" hidden="1" x14ac:dyDescent="0.25">
      <c r="E550" s="12">
        <v>42937.125</v>
      </c>
      <c r="F550" s="10">
        <v>12447.17</v>
      </c>
      <c r="G550" s="10">
        <v>12451.19</v>
      </c>
      <c r="H550" s="10">
        <v>12447.17</v>
      </c>
      <c r="I550" s="10">
        <v>12449.93</v>
      </c>
    </row>
    <row r="551" spans="3:30" hidden="1" x14ac:dyDescent="0.25">
      <c r="E551" s="11">
        <v>42937.166666666664</v>
      </c>
      <c r="F551" s="9">
        <v>12449.56</v>
      </c>
      <c r="G551" s="9">
        <v>12450.82</v>
      </c>
      <c r="H551" s="9">
        <v>12447.04</v>
      </c>
      <c r="I551" s="9">
        <v>12449.56</v>
      </c>
    </row>
    <row r="552" spans="3:30" hidden="1" x14ac:dyDescent="0.25">
      <c r="E552" s="12">
        <v>42937.208333333336</v>
      </c>
      <c r="F552" s="10">
        <v>12448.3</v>
      </c>
      <c r="G552" s="10">
        <v>12448.3</v>
      </c>
      <c r="H552" s="10">
        <v>12441.77</v>
      </c>
      <c r="I552" s="10">
        <v>12441.77</v>
      </c>
    </row>
    <row r="553" spans="3:30" hidden="1" x14ac:dyDescent="0.25">
      <c r="E553" s="11">
        <v>42937.25</v>
      </c>
      <c r="F553" s="9">
        <v>12443.03</v>
      </c>
      <c r="G553" s="9">
        <v>12443.86</v>
      </c>
      <c r="H553" s="9">
        <v>12441.77</v>
      </c>
      <c r="I553" s="9">
        <v>12442.6</v>
      </c>
    </row>
    <row r="554" spans="3:30" hidden="1" x14ac:dyDescent="0.25">
      <c r="E554" s="12">
        <v>42937.291666666664</v>
      </c>
      <c r="F554" s="10">
        <v>12442.54</v>
      </c>
      <c r="G554" s="10">
        <v>12444.8</v>
      </c>
      <c r="H554" s="10">
        <v>12441.87</v>
      </c>
      <c r="I554" s="10">
        <v>12441.87</v>
      </c>
    </row>
    <row r="555" spans="3:30" x14ac:dyDescent="0.25">
      <c r="C555">
        <v>1</v>
      </c>
      <c r="E555" s="11">
        <v>42937.333333333336</v>
      </c>
      <c r="F555" s="9">
        <v>12443.13</v>
      </c>
      <c r="G555" s="9">
        <v>12446.67</v>
      </c>
      <c r="H555" s="9">
        <v>12438.17</v>
      </c>
      <c r="I555" s="9">
        <v>12446.67</v>
      </c>
      <c r="K555" s="13">
        <f t="shared" ref="K555:K569" si="263">I555-F555</f>
        <v>3.5400000000008731</v>
      </c>
      <c r="L555" s="13">
        <v>0</v>
      </c>
      <c r="M555" s="13">
        <f t="shared" ref="M555:M569" si="264">G555-H555</f>
        <v>8.5</v>
      </c>
      <c r="N555" s="13">
        <f t="shared" ref="N555" si="265">I569-F555</f>
        <v>-189.28999999999905</v>
      </c>
      <c r="O555" s="18">
        <f>IF(K555*N555&gt;0,1,0)</f>
        <v>0</v>
      </c>
      <c r="S555" s="13">
        <f>MAX(G555:G569)</f>
        <v>12465.34</v>
      </c>
      <c r="X555">
        <f t="shared" ref="X555:X569" si="266">ABS(K555)</f>
        <v>3.5400000000008731</v>
      </c>
      <c r="Y555">
        <f t="shared" ref="Y555:Y569" si="267">ABS(N555)</f>
        <v>189.28999999999905</v>
      </c>
      <c r="Z555">
        <f t="shared" ref="Z555:Z569" si="268">IF(S555&lt;1000,ABS(S555),0)</f>
        <v>0</v>
      </c>
      <c r="AA555" s="22">
        <f t="shared" ref="AA555:AA569" si="269">ABS(P555)</f>
        <v>0</v>
      </c>
      <c r="AB555" s="22">
        <f t="shared" ref="AB555:AB569" si="270">ABS(Q555)</f>
        <v>0</v>
      </c>
      <c r="AC555" s="22">
        <f t="shared" ref="AC555:AC569" si="271">IF(O555=1,ABS(P556),0)</f>
        <v>0</v>
      </c>
      <c r="AD555" s="22">
        <f t="shared" ref="AD555:AD569" si="272">IF(O555=0,ABS(Q556),0)</f>
        <v>1.3394357096704874</v>
      </c>
    </row>
    <row r="556" spans="3:30" x14ac:dyDescent="0.25">
      <c r="E556" s="12">
        <v>42937.375</v>
      </c>
      <c r="F556" s="10">
        <v>12446.67</v>
      </c>
      <c r="G556" s="10">
        <v>12446.67</v>
      </c>
      <c r="H556" s="10">
        <v>12411.8</v>
      </c>
      <c r="I556" s="10">
        <v>12413.08</v>
      </c>
      <c r="K556" s="13">
        <f t="shared" si="263"/>
        <v>-33.590000000000146</v>
      </c>
      <c r="L556" s="13">
        <f t="shared" ref="L556:L569" si="273">L555+K556</f>
        <v>-33.590000000000146</v>
      </c>
      <c r="M556" s="13">
        <f t="shared" si="264"/>
        <v>34.8700000000008</v>
      </c>
      <c r="N556" s="13"/>
      <c r="P556">
        <f>_xlfn.IFS(K555&lt;0,MIN(L555:L569),K555&gt;0,MAX(L555:L569))/S534</f>
        <v>3.3383588197290273E-2</v>
      </c>
      <c r="Q556">
        <f>_xlfn.IFS(K555&lt;0,MAX(L555:L569),K555&gt;0,MIN(L555:L569))/S534</f>
        <v>-1.3394357096704874</v>
      </c>
      <c r="S556" s="13">
        <f>MIN(H555:H569)</f>
        <v>12190.17</v>
      </c>
      <c r="X556">
        <f t="shared" si="266"/>
        <v>33.590000000000146</v>
      </c>
      <c r="Y556">
        <f t="shared" si="267"/>
        <v>0</v>
      </c>
      <c r="Z556">
        <f t="shared" si="268"/>
        <v>0</v>
      </c>
      <c r="AA556" s="22">
        <f t="shared" si="269"/>
        <v>3.3383588197290273E-2</v>
      </c>
      <c r="AB556" s="22">
        <f t="shared" si="270"/>
        <v>1.3394357096704874</v>
      </c>
      <c r="AC556" s="22">
        <f t="shared" si="271"/>
        <v>0</v>
      </c>
      <c r="AD556" s="22">
        <f t="shared" si="272"/>
        <v>0</v>
      </c>
    </row>
    <row r="557" spans="3:30" x14ac:dyDescent="0.25">
      <c r="E557" s="11">
        <v>42937.416666666664</v>
      </c>
      <c r="F557" s="9">
        <v>12412.33</v>
      </c>
      <c r="G557" s="9">
        <v>12447.9</v>
      </c>
      <c r="H557" s="9">
        <v>12404.26</v>
      </c>
      <c r="I557" s="9">
        <v>12437.3</v>
      </c>
      <c r="K557" s="13">
        <f t="shared" si="263"/>
        <v>24.969999999999345</v>
      </c>
      <c r="L557" s="13">
        <f t="shared" si="273"/>
        <v>-8.6200000000008004</v>
      </c>
      <c r="M557" s="13">
        <f t="shared" si="264"/>
        <v>43.639999999999418</v>
      </c>
      <c r="N557" s="13"/>
      <c r="S557" s="13">
        <f>S555-S556</f>
        <v>275.17000000000007</v>
      </c>
      <c r="X557">
        <f t="shared" si="266"/>
        <v>24.969999999999345</v>
      </c>
      <c r="Y557">
        <f t="shared" si="267"/>
        <v>0</v>
      </c>
      <c r="Z557">
        <f t="shared" si="268"/>
        <v>275.17000000000007</v>
      </c>
      <c r="AA557" s="22">
        <f t="shared" si="269"/>
        <v>0</v>
      </c>
      <c r="AB557" s="22">
        <f t="shared" si="270"/>
        <v>0</v>
      </c>
      <c r="AC557" s="22">
        <f t="shared" si="271"/>
        <v>0</v>
      </c>
      <c r="AD557" s="22">
        <f t="shared" si="272"/>
        <v>0</v>
      </c>
    </row>
    <row r="558" spans="3:30" x14ac:dyDescent="0.25">
      <c r="E558" s="12">
        <v>42937.458333333336</v>
      </c>
      <c r="F558" s="10">
        <v>12438.05</v>
      </c>
      <c r="G558" s="10">
        <v>12465.34</v>
      </c>
      <c r="H558" s="10">
        <v>12436.08</v>
      </c>
      <c r="I558" s="10">
        <v>12452.87</v>
      </c>
      <c r="K558" s="13">
        <f t="shared" si="263"/>
        <v>14.820000000001528</v>
      </c>
      <c r="L558" s="13">
        <f t="shared" si="273"/>
        <v>6.2000000000007276</v>
      </c>
      <c r="M558" s="13">
        <f t="shared" si="264"/>
        <v>29.260000000000218</v>
      </c>
      <c r="N558" s="13"/>
      <c r="X558">
        <f t="shared" si="266"/>
        <v>14.820000000001528</v>
      </c>
      <c r="Y558">
        <f t="shared" si="267"/>
        <v>0</v>
      </c>
      <c r="Z558">
        <f t="shared" si="268"/>
        <v>0</v>
      </c>
      <c r="AA558" s="22">
        <f t="shared" si="269"/>
        <v>0</v>
      </c>
      <c r="AB558" s="22">
        <f t="shared" si="270"/>
        <v>0</v>
      </c>
      <c r="AC558" s="22">
        <f t="shared" si="271"/>
        <v>0</v>
      </c>
      <c r="AD558" s="22">
        <f t="shared" si="272"/>
        <v>0</v>
      </c>
    </row>
    <row r="559" spans="3:30" x14ac:dyDescent="0.25">
      <c r="E559" s="11">
        <v>42937.5</v>
      </c>
      <c r="F559" s="9">
        <v>12452.37</v>
      </c>
      <c r="G559" s="9">
        <v>12461.68</v>
      </c>
      <c r="H559" s="9">
        <v>12398.32</v>
      </c>
      <c r="I559" s="9">
        <v>12414.97</v>
      </c>
      <c r="K559" s="13">
        <f t="shared" si="263"/>
        <v>-37.400000000001455</v>
      </c>
      <c r="L559" s="13">
        <f t="shared" si="273"/>
        <v>-31.200000000000728</v>
      </c>
      <c r="M559" s="13">
        <f t="shared" si="264"/>
        <v>63.360000000000582</v>
      </c>
      <c r="N559" s="13"/>
      <c r="X559">
        <f t="shared" si="266"/>
        <v>37.400000000001455</v>
      </c>
      <c r="Y559">
        <f t="shared" si="267"/>
        <v>0</v>
      </c>
      <c r="Z559">
        <f t="shared" si="268"/>
        <v>0</v>
      </c>
      <c r="AA559" s="22">
        <f t="shared" si="269"/>
        <v>0</v>
      </c>
      <c r="AB559" s="22">
        <f t="shared" si="270"/>
        <v>0</v>
      </c>
      <c r="AC559" s="22">
        <f t="shared" si="271"/>
        <v>0</v>
      </c>
      <c r="AD559" s="22">
        <f t="shared" si="272"/>
        <v>0</v>
      </c>
    </row>
    <row r="560" spans="3:30" x14ac:dyDescent="0.25">
      <c r="E560" s="12">
        <v>42937.541666666664</v>
      </c>
      <c r="F560" s="10">
        <v>12415.18</v>
      </c>
      <c r="G560" s="10">
        <v>12420.04</v>
      </c>
      <c r="H560" s="10">
        <v>12319.47</v>
      </c>
      <c r="I560" s="10">
        <v>12349.63</v>
      </c>
      <c r="K560" s="13">
        <f t="shared" si="263"/>
        <v>-65.550000000001091</v>
      </c>
      <c r="L560" s="13">
        <f t="shared" si="273"/>
        <v>-96.750000000001819</v>
      </c>
      <c r="M560" s="13">
        <f t="shared" si="264"/>
        <v>100.57000000000153</v>
      </c>
      <c r="N560" s="13"/>
      <c r="X560">
        <f t="shared" si="266"/>
        <v>65.550000000001091</v>
      </c>
      <c r="Y560">
        <f t="shared" si="267"/>
        <v>0</v>
      </c>
      <c r="Z560">
        <f t="shared" si="268"/>
        <v>0</v>
      </c>
      <c r="AA560" s="22">
        <f t="shared" si="269"/>
        <v>0</v>
      </c>
      <c r="AB560" s="22">
        <f t="shared" si="270"/>
        <v>0</v>
      </c>
      <c r="AC560" s="22">
        <f t="shared" si="271"/>
        <v>0</v>
      </c>
      <c r="AD560" s="22">
        <f t="shared" si="272"/>
        <v>0</v>
      </c>
    </row>
    <row r="561" spans="3:30" x14ac:dyDescent="0.25">
      <c r="E561" s="11">
        <v>42937.583333333336</v>
      </c>
      <c r="F561" s="9">
        <v>12349.38</v>
      </c>
      <c r="G561" s="9">
        <v>12362.1</v>
      </c>
      <c r="H561" s="9">
        <v>12315.28</v>
      </c>
      <c r="I561" s="9">
        <v>12323.19</v>
      </c>
      <c r="K561" s="13">
        <f t="shared" si="263"/>
        <v>-26.18999999999869</v>
      </c>
      <c r="L561" s="13">
        <f t="shared" si="273"/>
        <v>-122.94000000000051</v>
      </c>
      <c r="M561" s="13">
        <f t="shared" si="264"/>
        <v>46.819999999999709</v>
      </c>
      <c r="N561" s="13"/>
      <c r="X561">
        <f t="shared" si="266"/>
        <v>26.18999999999869</v>
      </c>
      <c r="Y561">
        <f t="shared" si="267"/>
        <v>0</v>
      </c>
      <c r="Z561">
        <f t="shared" si="268"/>
        <v>0</v>
      </c>
      <c r="AA561" s="22">
        <f t="shared" si="269"/>
        <v>0</v>
      </c>
      <c r="AB561" s="22">
        <f t="shared" si="270"/>
        <v>0</v>
      </c>
      <c r="AC561" s="22">
        <f t="shared" si="271"/>
        <v>0</v>
      </c>
      <c r="AD561" s="22">
        <f t="shared" si="272"/>
        <v>0</v>
      </c>
    </row>
    <row r="562" spans="3:30" x14ac:dyDescent="0.25">
      <c r="E562" s="12">
        <v>42937.625</v>
      </c>
      <c r="F562" s="10">
        <v>12323.44</v>
      </c>
      <c r="G562" s="10">
        <v>12344.23</v>
      </c>
      <c r="H562" s="10">
        <v>12241.45</v>
      </c>
      <c r="I562" s="10">
        <v>12246.77</v>
      </c>
      <c r="K562" s="13">
        <f t="shared" si="263"/>
        <v>-76.670000000000073</v>
      </c>
      <c r="L562" s="13">
        <f t="shared" si="273"/>
        <v>-199.61000000000058</v>
      </c>
      <c r="M562" s="13">
        <f t="shared" si="264"/>
        <v>102.77999999999884</v>
      </c>
      <c r="N562" s="13"/>
      <c r="X562">
        <f t="shared" si="266"/>
        <v>76.670000000000073</v>
      </c>
      <c r="Y562">
        <f t="shared" si="267"/>
        <v>0</v>
      </c>
      <c r="Z562">
        <f t="shared" si="268"/>
        <v>0</v>
      </c>
      <c r="AA562" s="22">
        <f t="shared" si="269"/>
        <v>0</v>
      </c>
      <c r="AB562" s="22">
        <f t="shared" si="270"/>
        <v>0</v>
      </c>
      <c r="AC562" s="22">
        <f t="shared" si="271"/>
        <v>0</v>
      </c>
      <c r="AD562" s="22">
        <f t="shared" si="272"/>
        <v>0</v>
      </c>
    </row>
    <row r="563" spans="3:30" x14ac:dyDescent="0.25">
      <c r="E563" s="11">
        <v>42937.666666666664</v>
      </c>
      <c r="F563" s="9">
        <v>12247.02</v>
      </c>
      <c r="G563" s="9">
        <v>12270.53</v>
      </c>
      <c r="H563" s="9">
        <v>12212.79</v>
      </c>
      <c r="I563" s="9">
        <v>12216.77</v>
      </c>
      <c r="K563" s="13">
        <f t="shared" si="263"/>
        <v>-30.25</v>
      </c>
      <c r="L563" s="13">
        <f t="shared" si="273"/>
        <v>-229.86000000000058</v>
      </c>
      <c r="M563" s="13">
        <f t="shared" si="264"/>
        <v>57.739999999999782</v>
      </c>
      <c r="N563" s="13"/>
      <c r="X563">
        <f t="shared" si="266"/>
        <v>30.25</v>
      </c>
      <c r="Y563">
        <f t="shared" si="267"/>
        <v>0</v>
      </c>
      <c r="Z563">
        <f t="shared" si="268"/>
        <v>0</v>
      </c>
      <c r="AA563" s="22">
        <f t="shared" si="269"/>
        <v>0</v>
      </c>
      <c r="AB563" s="22">
        <f t="shared" si="270"/>
        <v>0</v>
      </c>
      <c r="AC563" s="22">
        <f t="shared" si="271"/>
        <v>0</v>
      </c>
      <c r="AD563" s="22">
        <f t="shared" si="272"/>
        <v>0</v>
      </c>
    </row>
    <row r="564" spans="3:30" x14ac:dyDescent="0.25">
      <c r="E564" s="12">
        <v>42937.708333333336</v>
      </c>
      <c r="F564" s="10">
        <v>12216.78</v>
      </c>
      <c r="G564" s="10">
        <v>12239.9</v>
      </c>
      <c r="H564" s="10">
        <v>12190.17</v>
      </c>
      <c r="I564" s="10">
        <v>12197.88</v>
      </c>
      <c r="K564" s="13">
        <f t="shared" si="263"/>
        <v>-18.900000000001455</v>
      </c>
      <c r="L564" s="13">
        <f t="shared" si="273"/>
        <v>-248.76000000000204</v>
      </c>
      <c r="M564" s="13">
        <f t="shared" si="264"/>
        <v>49.729999999999563</v>
      </c>
      <c r="N564" s="13"/>
      <c r="X564">
        <f t="shared" si="266"/>
        <v>18.900000000001455</v>
      </c>
      <c r="Y564">
        <f t="shared" si="267"/>
        <v>0</v>
      </c>
      <c r="Z564">
        <f t="shared" si="268"/>
        <v>0</v>
      </c>
      <c r="AA564" s="22">
        <f t="shared" si="269"/>
        <v>0</v>
      </c>
      <c r="AB564" s="22">
        <f t="shared" si="270"/>
        <v>0</v>
      </c>
      <c r="AC564" s="22">
        <f t="shared" si="271"/>
        <v>0</v>
      </c>
      <c r="AD564" s="22">
        <f t="shared" si="272"/>
        <v>0</v>
      </c>
    </row>
    <row r="565" spans="3:30" x14ac:dyDescent="0.25">
      <c r="E565" s="11">
        <v>42937.75</v>
      </c>
      <c r="F565" s="9">
        <v>12197.89</v>
      </c>
      <c r="G565" s="9">
        <v>12250.52</v>
      </c>
      <c r="H565" s="9">
        <v>12196.17</v>
      </c>
      <c r="I565" s="9">
        <v>12239.6</v>
      </c>
      <c r="K565" s="13">
        <f t="shared" si="263"/>
        <v>41.710000000000946</v>
      </c>
      <c r="L565" s="13">
        <f t="shared" si="273"/>
        <v>-207.05000000000109</v>
      </c>
      <c r="M565" s="13">
        <f t="shared" si="264"/>
        <v>54.350000000000364</v>
      </c>
      <c r="N565" s="13"/>
      <c r="X565">
        <f t="shared" si="266"/>
        <v>41.710000000000946</v>
      </c>
      <c r="Y565">
        <f t="shared" si="267"/>
        <v>0</v>
      </c>
      <c r="Z565">
        <f t="shared" si="268"/>
        <v>0</v>
      </c>
      <c r="AA565" s="22">
        <f t="shared" si="269"/>
        <v>0</v>
      </c>
      <c r="AB565" s="22">
        <f t="shared" si="270"/>
        <v>0</v>
      </c>
      <c r="AC565" s="22">
        <f t="shared" si="271"/>
        <v>0</v>
      </c>
      <c r="AD565" s="22">
        <f t="shared" si="272"/>
        <v>0</v>
      </c>
    </row>
    <row r="566" spans="3:30" x14ac:dyDescent="0.25">
      <c r="E566" s="12">
        <v>42937.791666666664</v>
      </c>
      <c r="F566" s="10">
        <v>12239.85</v>
      </c>
      <c r="G566" s="10">
        <v>12244.93</v>
      </c>
      <c r="H566" s="10">
        <v>12230.09</v>
      </c>
      <c r="I566" s="10">
        <v>12236.35</v>
      </c>
      <c r="K566" s="13">
        <f t="shared" si="263"/>
        <v>-3.5</v>
      </c>
      <c r="L566" s="13">
        <f t="shared" si="273"/>
        <v>-210.55000000000109</v>
      </c>
      <c r="M566" s="13">
        <f t="shared" si="264"/>
        <v>14.840000000000146</v>
      </c>
      <c r="N566" s="13"/>
      <c r="X566">
        <f t="shared" si="266"/>
        <v>3.5</v>
      </c>
      <c r="Y566">
        <f t="shared" si="267"/>
        <v>0</v>
      </c>
      <c r="Z566">
        <f t="shared" si="268"/>
        <v>0</v>
      </c>
      <c r="AA566" s="22">
        <f t="shared" si="269"/>
        <v>0</v>
      </c>
      <c r="AB566" s="22">
        <f t="shared" si="270"/>
        <v>0</v>
      </c>
      <c r="AC566" s="22">
        <f t="shared" si="271"/>
        <v>0</v>
      </c>
      <c r="AD566" s="22">
        <f t="shared" si="272"/>
        <v>0</v>
      </c>
    </row>
    <row r="567" spans="3:30" x14ac:dyDescent="0.25">
      <c r="E567" s="11">
        <v>42937.833333333336</v>
      </c>
      <c r="F567" s="9">
        <v>12236.35</v>
      </c>
      <c r="G567" s="9">
        <v>12247.11</v>
      </c>
      <c r="H567" s="9">
        <v>12230.59</v>
      </c>
      <c r="I567" s="9">
        <v>12235.59</v>
      </c>
      <c r="K567" s="13">
        <f t="shared" si="263"/>
        <v>-0.76000000000021828</v>
      </c>
      <c r="L567" s="13">
        <f t="shared" si="273"/>
        <v>-211.31000000000131</v>
      </c>
      <c r="M567" s="13">
        <f t="shared" si="264"/>
        <v>16.520000000000437</v>
      </c>
      <c r="N567" s="13"/>
      <c r="X567">
        <f t="shared" si="266"/>
        <v>0.76000000000021828</v>
      </c>
      <c r="Y567">
        <f t="shared" si="267"/>
        <v>0</v>
      </c>
      <c r="Z567">
        <f t="shared" si="268"/>
        <v>0</v>
      </c>
      <c r="AA567" s="22">
        <f t="shared" si="269"/>
        <v>0</v>
      </c>
      <c r="AB567" s="22">
        <f t="shared" si="270"/>
        <v>0</v>
      </c>
      <c r="AC567" s="22">
        <f t="shared" si="271"/>
        <v>0</v>
      </c>
      <c r="AD567" s="22">
        <f t="shared" si="272"/>
        <v>0</v>
      </c>
    </row>
    <row r="568" spans="3:30" x14ac:dyDescent="0.25">
      <c r="E568" s="12">
        <v>42937.875</v>
      </c>
      <c r="F568" s="10">
        <v>12236.09</v>
      </c>
      <c r="G568" s="10">
        <v>12242.34</v>
      </c>
      <c r="H568" s="10">
        <v>12229.83</v>
      </c>
      <c r="I568" s="10">
        <v>12240.09</v>
      </c>
      <c r="K568" s="13">
        <f t="shared" si="263"/>
        <v>4</v>
      </c>
      <c r="L568" s="13">
        <f t="shared" si="273"/>
        <v>-207.31000000000131</v>
      </c>
      <c r="M568" s="13">
        <f t="shared" si="264"/>
        <v>12.510000000000218</v>
      </c>
      <c r="N568" s="13"/>
      <c r="X568">
        <f t="shared" si="266"/>
        <v>4</v>
      </c>
      <c r="Y568">
        <f t="shared" si="267"/>
        <v>0</v>
      </c>
      <c r="Z568">
        <f t="shared" si="268"/>
        <v>0</v>
      </c>
      <c r="AA568" s="22">
        <f t="shared" si="269"/>
        <v>0</v>
      </c>
      <c r="AB568" s="22">
        <f t="shared" si="270"/>
        <v>0</v>
      </c>
      <c r="AC568" s="22">
        <f t="shared" si="271"/>
        <v>0</v>
      </c>
      <c r="AD568" s="22">
        <f t="shared" si="272"/>
        <v>0</v>
      </c>
    </row>
    <row r="569" spans="3:30" x14ac:dyDescent="0.25">
      <c r="E569" s="11">
        <v>42937.916666666664</v>
      </c>
      <c r="F569" s="9">
        <v>12240.34</v>
      </c>
      <c r="G569" s="9">
        <v>12254.59</v>
      </c>
      <c r="H569" s="9">
        <v>12239.08</v>
      </c>
      <c r="I569" s="9">
        <v>12253.84</v>
      </c>
      <c r="K569" s="13">
        <f t="shared" si="263"/>
        <v>13.5</v>
      </c>
      <c r="L569" s="13">
        <f t="shared" si="273"/>
        <v>-193.81000000000131</v>
      </c>
      <c r="M569" s="13">
        <f t="shared" si="264"/>
        <v>15.510000000000218</v>
      </c>
      <c r="N569" s="13"/>
      <c r="X569">
        <f t="shared" si="266"/>
        <v>13.5</v>
      </c>
      <c r="Y569">
        <f t="shared" si="267"/>
        <v>0</v>
      </c>
      <c r="Z569">
        <f t="shared" si="268"/>
        <v>0</v>
      </c>
      <c r="AA569" s="22">
        <f t="shared" si="269"/>
        <v>0</v>
      </c>
      <c r="AB569" s="22">
        <f t="shared" si="270"/>
        <v>0</v>
      </c>
      <c r="AC569" s="22">
        <f t="shared" si="271"/>
        <v>0</v>
      </c>
      <c r="AD569" s="22">
        <f t="shared" si="272"/>
        <v>0</v>
      </c>
    </row>
    <row r="570" spans="3:30" hidden="1" x14ac:dyDescent="0.25">
      <c r="E570" s="12">
        <v>42940.083333333336</v>
      </c>
      <c r="F570" s="10">
        <v>12246.96</v>
      </c>
      <c r="G570" s="10">
        <v>12248.2</v>
      </c>
      <c r="H570" s="10">
        <v>12246.96</v>
      </c>
      <c r="I570" s="10">
        <v>12248.2</v>
      </c>
    </row>
    <row r="571" spans="3:30" hidden="1" x14ac:dyDescent="0.25">
      <c r="E571" s="11">
        <v>42940.125</v>
      </c>
      <c r="F571" s="9">
        <v>12246.96</v>
      </c>
      <c r="G571" s="9">
        <v>12246.96</v>
      </c>
      <c r="H571" s="9">
        <v>12228.81</v>
      </c>
      <c r="I571" s="9">
        <v>12239.27</v>
      </c>
    </row>
    <row r="572" spans="3:30" hidden="1" x14ac:dyDescent="0.25">
      <c r="E572" s="12">
        <v>42940.166666666664</v>
      </c>
      <c r="F572" s="10">
        <v>12238.5</v>
      </c>
      <c r="G572" s="10">
        <v>12238.5</v>
      </c>
      <c r="H572" s="10">
        <v>12217.35</v>
      </c>
      <c r="I572" s="10">
        <v>12226.53</v>
      </c>
    </row>
    <row r="573" spans="3:30" hidden="1" x14ac:dyDescent="0.25">
      <c r="E573" s="11">
        <v>42940.208333333336</v>
      </c>
      <c r="F573" s="9">
        <v>12225.29</v>
      </c>
      <c r="G573" s="9">
        <v>12228.5</v>
      </c>
      <c r="H573" s="9">
        <v>12224.05</v>
      </c>
      <c r="I573" s="9">
        <v>12228.5</v>
      </c>
    </row>
    <row r="574" spans="3:30" hidden="1" x14ac:dyDescent="0.25">
      <c r="E574" s="12">
        <v>42940.25</v>
      </c>
      <c r="F574" s="10">
        <v>12229.5</v>
      </c>
      <c r="G574" s="10">
        <v>12231.24</v>
      </c>
      <c r="H574" s="10">
        <v>12224.04</v>
      </c>
      <c r="I574" s="10">
        <v>12227.75</v>
      </c>
    </row>
    <row r="575" spans="3:30" hidden="1" x14ac:dyDescent="0.25">
      <c r="E575" s="11">
        <v>42940.291666666664</v>
      </c>
      <c r="F575" s="9">
        <v>12227.74</v>
      </c>
      <c r="G575" s="9">
        <v>12229.51</v>
      </c>
      <c r="H575" s="9">
        <v>12226.5</v>
      </c>
      <c r="I575" s="9">
        <v>12229.51</v>
      </c>
    </row>
    <row r="576" spans="3:30" x14ac:dyDescent="0.25">
      <c r="C576">
        <v>1</v>
      </c>
      <c r="E576" s="12">
        <v>42940.333333333336</v>
      </c>
      <c r="F576" s="10">
        <v>12230.75</v>
      </c>
      <c r="G576" s="10">
        <v>12246.26</v>
      </c>
      <c r="H576" s="10">
        <v>12230.74</v>
      </c>
      <c r="I576" s="10">
        <v>12238.59</v>
      </c>
      <c r="K576" s="13">
        <f t="shared" ref="K576:K590" si="274">I576-F576</f>
        <v>7.8400000000001455</v>
      </c>
      <c r="L576" s="13">
        <v>0</v>
      </c>
      <c r="M576" s="13">
        <f t="shared" ref="M576:M590" si="275">G576-H576</f>
        <v>15.520000000000437</v>
      </c>
      <c r="N576" s="13">
        <f t="shared" ref="N576" si="276">I590-F576</f>
        <v>15.239999999999782</v>
      </c>
      <c r="O576" s="18">
        <f>IF(K576*N576&gt;0,1,0)</f>
        <v>1</v>
      </c>
      <c r="S576" s="13">
        <f>MAX(G576:G590)</f>
        <v>12254.49</v>
      </c>
      <c r="X576">
        <f t="shared" ref="X576:X590" si="277">ABS(K576)</f>
        <v>7.8400000000001455</v>
      </c>
      <c r="Y576">
        <f t="shared" ref="Y576:Y590" si="278">ABS(N576)</f>
        <v>15.239999999999782</v>
      </c>
      <c r="Z576">
        <f t="shared" ref="Z576:Z590" si="279">IF(S576&lt;1000,ABS(S576),0)</f>
        <v>0</v>
      </c>
      <c r="AA576" s="22">
        <f t="shared" ref="AA576:AA590" si="280">ABS(P576)</f>
        <v>0</v>
      </c>
      <c r="AB576" s="22">
        <f t="shared" ref="AB576:AB590" si="281">ABS(Q576)</f>
        <v>0</v>
      </c>
      <c r="AC576" s="22">
        <f t="shared" ref="AC576:AC590" si="282">IF(O576=1,ABS(P577),0)</f>
        <v>2.2277137769376013E-2</v>
      </c>
      <c r="AD576" s="22">
        <f t="shared" ref="AD576:AD590" si="283">IF(O576=0,ABS(Q577),0)</f>
        <v>0</v>
      </c>
    </row>
    <row r="577" spans="5:30" x14ac:dyDescent="0.25">
      <c r="E577" s="11">
        <v>42940.375</v>
      </c>
      <c r="F577" s="9">
        <v>12238.59</v>
      </c>
      <c r="G577" s="9">
        <v>12239.98</v>
      </c>
      <c r="H577" s="9">
        <v>12209.78</v>
      </c>
      <c r="I577" s="9">
        <v>12222.11</v>
      </c>
      <c r="K577" s="13">
        <f t="shared" si="274"/>
        <v>-16.479999999999563</v>
      </c>
      <c r="L577" s="13">
        <f t="shared" ref="L577:L590" si="284">L576+K577</f>
        <v>-16.479999999999563</v>
      </c>
      <c r="M577" s="13">
        <f t="shared" si="275"/>
        <v>30.199999999998909</v>
      </c>
      <c r="N577" s="13"/>
      <c r="P577">
        <f>_xlfn.IFS(K576&lt;0,MIN(L576:L590),K576&gt;0,MAX(L576:L590))/S557</f>
        <v>2.2277137769376013E-2</v>
      </c>
      <c r="Q577">
        <f>_xlfn.IFS(K576&lt;0,MAX(L576:L590),K576&gt;0,MIN(L576:L590))/S557</f>
        <v>-0.28589599156884854</v>
      </c>
      <c r="S577" s="13">
        <f>MIN(H576:H590)</f>
        <v>12140.27</v>
      </c>
      <c r="X577">
        <f t="shared" si="277"/>
        <v>16.479999999999563</v>
      </c>
      <c r="Y577">
        <f t="shared" si="278"/>
        <v>0</v>
      </c>
      <c r="Z577">
        <f t="shared" si="279"/>
        <v>0</v>
      </c>
      <c r="AA577" s="22">
        <f t="shared" si="280"/>
        <v>2.2277137769376013E-2</v>
      </c>
      <c r="AB577" s="22">
        <f t="shared" si="281"/>
        <v>0.28589599156884854</v>
      </c>
      <c r="AC577" s="22">
        <f t="shared" si="282"/>
        <v>0</v>
      </c>
      <c r="AD577" s="22">
        <f t="shared" si="283"/>
        <v>0</v>
      </c>
    </row>
    <row r="578" spans="5:30" x14ac:dyDescent="0.25">
      <c r="E578" s="12">
        <v>42940.416666666664</v>
      </c>
      <c r="F578" s="10">
        <v>12222.87</v>
      </c>
      <c r="G578" s="10">
        <v>12238.39</v>
      </c>
      <c r="H578" s="10">
        <v>12181.45</v>
      </c>
      <c r="I578" s="10">
        <v>12195.73</v>
      </c>
      <c r="K578" s="13">
        <f t="shared" si="274"/>
        <v>-27.140000000001237</v>
      </c>
      <c r="L578" s="13">
        <f t="shared" si="284"/>
        <v>-43.6200000000008</v>
      </c>
      <c r="M578" s="13">
        <f t="shared" si="275"/>
        <v>56.93999999999869</v>
      </c>
      <c r="N578" s="13"/>
      <c r="S578" s="13">
        <f>S576-S577</f>
        <v>114.21999999999935</v>
      </c>
      <c r="X578">
        <f t="shared" si="277"/>
        <v>27.140000000001237</v>
      </c>
      <c r="Y578">
        <f t="shared" si="278"/>
        <v>0</v>
      </c>
      <c r="Z578">
        <f t="shared" si="279"/>
        <v>114.21999999999935</v>
      </c>
      <c r="AA578" s="22">
        <f t="shared" si="280"/>
        <v>0</v>
      </c>
      <c r="AB578" s="22">
        <f t="shared" si="281"/>
        <v>0</v>
      </c>
      <c r="AC578" s="22">
        <f t="shared" si="282"/>
        <v>0</v>
      </c>
      <c r="AD578" s="22">
        <f t="shared" si="283"/>
        <v>0</v>
      </c>
    </row>
    <row r="579" spans="5:30" x14ac:dyDescent="0.25">
      <c r="E579" s="11">
        <v>42940.458333333336</v>
      </c>
      <c r="F579" s="9">
        <v>12195.98</v>
      </c>
      <c r="G579" s="9">
        <v>12225.03</v>
      </c>
      <c r="H579" s="9">
        <v>12172.52</v>
      </c>
      <c r="I579" s="9">
        <v>12178.31</v>
      </c>
      <c r="K579" s="13">
        <f t="shared" si="274"/>
        <v>-17.670000000000073</v>
      </c>
      <c r="L579" s="13">
        <f t="shared" si="284"/>
        <v>-61.290000000000873</v>
      </c>
      <c r="M579" s="13">
        <f t="shared" si="275"/>
        <v>52.510000000000218</v>
      </c>
      <c r="N579" s="13"/>
      <c r="X579">
        <f t="shared" si="277"/>
        <v>17.670000000000073</v>
      </c>
      <c r="Y579">
        <f t="shared" si="278"/>
        <v>0</v>
      </c>
      <c r="Z579">
        <f t="shared" si="279"/>
        <v>0</v>
      </c>
      <c r="AA579" s="22">
        <f t="shared" si="280"/>
        <v>0</v>
      </c>
      <c r="AB579" s="22">
        <f t="shared" si="281"/>
        <v>0</v>
      </c>
      <c r="AC579" s="22">
        <f t="shared" si="282"/>
        <v>0</v>
      </c>
      <c r="AD579" s="22">
        <f t="shared" si="283"/>
        <v>0</v>
      </c>
    </row>
    <row r="580" spans="5:30" x14ac:dyDescent="0.25">
      <c r="E580" s="12">
        <v>42940.5</v>
      </c>
      <c r="F580" s="10">
        <v>12178.06</v>
      </c>
      <c r="G580" s="10">
        <v>12190.92</v>
      </c>
      <c r="H580" s="10">
        <v>12140.27</v>
      </c>
      <c r="I580" s="10">
        <v>12160.68</v>
      </c>
      <c r="K580" s="13">
        <f t="shared" si="274"/>
        <v>-17.3799999999992</v>
      </c>
      <c r="L580" s="13">
        <f t="shared" si="284"/>
        <v>-78.670000000000073</v>
      </c>
      <c r="M580" s="13">
        <f t="shared" si="275"/>
        <v>50.649999999999636</v>
      </c>
      <c r="N580" s="13"/>
      <c r="X580">
        <f t="shared" si="277"/>
        <v>17.3799999999992</v>
      </c>
      <c r="Y580">
        <f t="shared" si="278"/>
        <v>0</v>
      </c>
      <c r="Z580">
        <f t="shared" si="279"/>
        <v>0</v>
      </c>
      <c r="AA580" s="22">
        <f t="shared" si="280"/>
        <v>0</v>
      </c>
      <c r="AB580" s="22">
        <f t="shared" si="281"/>
        <v>0</v>
      </c>
      <c r="AC580" s="22">
        <f t="shared" si="282"/>
        <v>0</v>
      </c>
      <c r="AD580" s="22">
        <f t="shared" si="283"/>
        <v>0</v>
      </c>
    </row>
    <row r="581" spans="5:30" x14ac:dyDescent="0.25">
      <c r="E581" s="11">
        <v>42940.541666666664</v>
      </c>
      <c r="F581" s="9">
        <v>12160.94</v>
      </c>
      <c r="G581" s="9">
        <v>12181.54</v>
      </c>
      <c r="H581" s="9">
        <v>12153.97</v>
      </c>
      <c r="I581" s="9">
        <v>12181.54</v>
      </c>
      <c r="K581" s="13">
        <f t="shared" si="274"/>
        <v>20.600000000000364</v>
      </c>
      <c r="L581" s="13">
        <f t="shared" si="284"/>
        <v>-58.069999999999709</v>
      </c>
      <c r="M581" s="13">
        <f t="shared" si="275"/>
        <v>27.570000000001528</v>
      </c>
      <c r="N581" s="13"/>
      <c r="X581">
        <f t="shared" si="277"/>
        <v>20.600000000000364</v>
      </c>
      <c r="Y581">
        <f t="shared" si="278"/>
        <v>0</v>
      </c>
      <c r="Z581">
        <f t="shared" si="279"/>
        <v>0</v>
      </c>
      <c r="AA581" s="22">
        <f t="shared" si="280"/>
        <v>0</v>
      </c>
      <c r="AB581" s="22">
        <f t="shared" si="281"/>
        <v>0</v>
      </c>
      <c r="AC581" s="22">
        <f t="shared" si="282"/>
        <v>0</v>
      </c>
      <c r="AD581" s="22">
        <f t="shared" si="283"/>
        <v>0</v>
      </c>
    </row>
    <row r="582" spans="5:30" x14ac:dyDescent="0.25">
      <c r="E582" s="12">
        <v>42940.583333333336</v>
      </c>
      <c r="F582" s="10">
        <v>12182.04</v>
      </c>
      <c r="G582" s="10">
        <v>12198.25</v>
      </c>
      <c r="H582" s="10">
        <v>12175.06</v>
      </c>
      <c r="I582" s="10">
        <v>12190.54</v>
      </c>
      <c r="K582" s="13">
        <f t="shared" si="274"/>
        <v>8.5</v>
      </c>
      <c r="L582" s="13">
        <f t="shared" si="284"/>
        <v>-49.569999999999709</v>
      </c>
      <c r="M582" s="13">
        <f t="shared" si="275"/>
        <v>23.190000000000509</v>
      </c>
      <c r="N582" s="13"/>
      <c r="X582">
        <f t="shared" si="277"/>
        <v>8.5</v>
      </c>
      <c r="Y582">
        <f t="shared" si="278"/>
        <v>0</v>
      </c>
      <c r="Z582">
        <f t="shared" si="279"/>
        <v>0</v>
      </c>
      <c r="AA582" s="22">
        <f t="shared" si="280"/>
        <v>0</v>
      </c>
      <c r="AB582" s="22">
        <f t="shared" si="281"/>
        <v>0</v>
      </c>
      <c r="AC582" s="22">
        <f t="shared" si="282"/>
        <v>0</v>
      </c>
      <c r="AD582" s="22">
        <f t="shared" si="283"/>
        <v>0</v>
      </c>
    </row>
    <row r="583" spans="5:30" x14ac:dyDescent="0.25">
      <c r="E583" s="11">
        <v>42940.625</v>
      </c>
      <c r="F583" s="9">
        <v>12190.04</v>
      </c>
      <c r="G583" s="9">
        <v>12214.17</v>
      </c>
      <c r="H583" s="9">
        <v>12179.77</v>
      </c>
      <c r="I583" s="9">
        <v>12180.52</v>
      </c>
      <c r="K583" s="13">
        <f t="shared" si="274"/>
        <v>-9.5200000000004366</v>
      </c>
      <c r="L583" s="13">
        <f t="shared" si="284"/>
        <v>-59.090000000000146</v>
      </c>
      <c r="M583" s="13">
        <f t="shared" si="275"/>
        <v>34.399999999999636</v>
      </c>
      <c r="N583" s="13"/>
      <c r="X583">
        <f t="shared" si="277"/>
        <v>9.5200000000004366</v>
      </c>
      <c r="Y583">
        <f t="shared" si="278"/>
        <v>0</v>
      </c>
      <c r="Z583">
        <f t="shared" si="279"/>
        <v>0</v>
      </c>
      <c r="AA583" s="22">
        <f t="shared" si="280"/>
        <v>0</v>
      </c>
      <c r="AB583" s="22">
        <f t="shared" si="281"/>
        <v>0</v>
      </c>
      <c r="AC583" s="22">
        <f t="shared" si="282"/>
        <v>0</v>
      </c>
      <c r="AD583" s="22">
        <f t="shared" si="283"/>
        <v>0</v>
      </c>
    </row>
    <row r="584" spans="5:30" x14ac:dyDescent="0.25">
      <c r="E584" s="12">
        <v>42940.666666666664</v>
      </c>
      <c r="F584" s="10">
        <v>12180.77</v>
      </c>
      <c r="G584" s="10">
        <v>12233.86</v>
      </c>
      <c r="H584" s="10">
        <v>12179.52</v>
      </c>
      <c r="I584" s="10">
        <v>12218.5</v>
      </c>
      <c r="K584" s="13">
        <f t="shared" si="274"/>
        <v>37.729999999999563</v>
      </c>
      <c r="L584" s="13">
        <f t="shared" si="284"/>
        <v>-21.360000000000582</v>
      </c>
      <c r="M584" s="13">
        <f t="shared" si="275"/>
        <v>54.340000000000146</v>
      </c>
      <c r="N584" s="13"/>
      <c r="X584">
        <f t="shared" si="277"/>
        <v>37.729999999999563</v>
      </c>
      <c r="Y584">
        <f t="shared" si="278"/>
        <v>0</v>
      </c>
      <c r="Z584">
        <f t="shared" si="279"/>
        <v>0</v>
      </c>
      <c r="AA584" s="22">
        <f t="shared" si="280"/>
        <v>0</v>
      </c>
      <c r="AB584" s="22">
        <f t="shared" si="281"/>
        <v>0</v>
      </c>
      <c r="AC584" s="22">
        <f t="shared" si="282"/>
        <v>0</v>
      </c>
      <c r="AD584" s="22">
        <f t="shared" si="283"/>
        <v>0</v>
      </c>
    </row>
    <row r="585" spans="5:30" x14ac:dyDescent="0.25">
      <c r="E585" s="11">
        <v>42940.708333333336</v>
      </c>
      <c r="F585" s="9">
        <v>12218.25</v>
      </c>
      <c r="G585" s="9">
        <v>12236.62</v>
      </c>
      <c r="H585" s="9">
        <v>12205.6</v>
      </c>
      <c r="I585" s="9">
        <v>12222.38</v>
      </c>
      <c r="K585" s="13">
        <f t="shared" si="274"/>
        <v>4.1299999999991996</v>
      </c>
      <c r="L585" s="13">
        <f t="shared" si="284"/>
        <v>-17.230000000001382</v>
      </c>
      <c r="M585" s="13">
        <f t="shared" si="275"/>
        <v>31.020000000000437</v>
      </c>
      <c r="N585" s="13"/>
      <c r="X585">
        <f t="shared" si="277"/>
        <v>4.1299999999991996</v>
      </c>
      <c r="Y585">
        <f t="shared" si="278"/>
        <v>0</v>
      </c>
      <c r="Z585">
        <f t="shared" si="279"/>
        <v>0</v>
      </c>
      <c r="AA585" s="22">
        <f t="shared" si="280"/>
        <v>0</v>
      </c>
      <c r="AB585" s="22">
        <f t="shared" si="281"/>
        <v>0</v>
      </c>
      <c r="AC585" s="22">
        <f t="shared" si="282"/>
        <v>0</v>
      </c>
      <c r="AD585" s="22">
        <f t="shared" si="283"/>
        <v>0</v>
      </c>
    </row>
    <row r="586" spans="5:30" x14ac:dyDescent="0.25">
      <c r="E586" s="12">
        <v>42940.75</v>
      </c>
      <c r="F586" s="10">
        <v>12221.13</v>
      </c>
      <c r="G586" s="10">
        <v>12225.5</v>
      </c>
      <c r="H586" s="10">
        <v>12193.99</v>
      </c>
      <c r="I586" s="10">
        <v>12225</v>
      </c>
      <c r="K586" s="13">
        <f t="shared" si="274"/>
        <v>3.8700000000008004</v>
      </c>
      <c r="L586" s="13">
        <f t="shared" si="284"/>
        <v>-13.360000000000582</v>
      </c>
      <c r="M586" s="13">
        <f t="shared" si="275"/>
        <v>31.510000000000218</v>
      </c>
      <c r="N586" s="13"/>
      <c r="X586">
        <f t="shared" si="277"/>
        <v>3.8700000000008004</v>
      </c>
      <c r="Y586">
        <f t="shared" si="278"/>
        <v>0</v>
      </c>
      <c r="Z586">
        <f t="shared" si="279"/>
        <v>0</v>
      </c>
      <c r="AA586" s="22">
        <f t="shared" si="280"/>
        <v>0</v>
      </c>
      <c r="AB586" s="22">
        <f t="shared" si="281"/>
        <v>0</v>
      </c>
      <c r="AC586" s="22">
        <f t="shared" si="282"/>
        <v>0</v>
      </c>
      <c r="AD586" s="22">
        <f t="shared" si="283"/>
        <v>0</v>
      </c>
    </row>
    <row r="587" spans="5:30" x14ac:dyDescent="0.25">
      <c r="E587" s="11">
        <v>42940.791666666664</v>
      </c>
      <c r="F587" s="9">
        <v>12225.25</v>
      </c>
      <c r="G587" s="9">
        <v>12229.25</v>
      </c>
      <c r="H587" s="9">
        <v>12222.24</v>
      </c>
      <c r="I587" s="9">
        <v>12226.99</v>
      </c>
      <c r="K587" s="13">
        <f t="shared" si="274"/>
        <v>1.7399999999997817</v>
      </c>
      <c r="L587" s="13">
        <f t="shared" si="284"/>
        <v>-11.6200000000008</v>
      </c>
      <c r="M587" s="13">
        <f t="shared" si="275"/>
        <v>7.0100000000002183</v>
      </c>
      <c r="N587" s="13"/>
      <c r="X587">
        <f t="shared" si="277"/>
        <v>1.7399999999997817</v>
      </c>
      <c r="Y587">
        <f t="shared" si="278"/>
        <v>0</v>
      </c>
      <c r="Z587">
        <f t="shared" si="279"/>
        <v>0</v>
      </c>
      <c r="AA587" s="22">
        <f t="shared" si="280"/>
        <v>0</v>
      </c>
      <c r="AB587" s="22">
        <f t="shared" si="281"/>
        <v>0</v>
      </c>
      <c r="AC587" s="22">
        <f t="shared" si="282"/>
        <v>0</v>
      </c>
      <c r="AD587" s="22">
        <f t="shared" si="283"/>
        <v>0</v>
      </c>
    </row>
    <row r="588" spans="5:30" x14ac:dyDescent="0.25">
      <c r="E588" s="12">
        <v>42940.833333333336</v>
      </c>
      <c r="F588" s="10">
        <v>12227.24</v>
      </c>
      <c r="G588" s="10">
        <v>12231.99</v>
      </c>
      <c r="H588" s="10">
        <v>12223.74</v>
      </c>
      <c r="I588" s="10">
        <v>12227.74</v>
      </c>
      <c r="K588" s="13">
        <f t="shared" si="274"/>
        <v>0.5</v>
      </c>
      <c r="L588" s="13">
        <f t="shared" si="284"/>
        <v>-11.1200000000008</v>
      </c>
      <c r="M588" s="13">
        <f t="shared" si="275"/>
        <v>8.25</v>
      </c>
      <c r="N588" s="13"/>
      <c r="X588">
        <f t="shared" si="277"/>
        <v>0.5</v>
      </c>
      <c r="Y588">
        <f t="shared" si="278"/>
        <v>0</v>
      </c>
      <c r="Z588">
        <f t="shared" si="279"/>
        <v>0</v>
      </c>
      <c r="AA588" s="22">
        <f t="shared" si="280"/>
        <v>0</v>
      </c>
      <c r="AB588" s="22">
        <f t="shared" si="281"/>
        <v>0</v>
      </c>
      <c r="AC588" s="22">
        <f t="shared" si="282"/>
        <v>0</v>
      </c>
      <c r="AD588" s="22">
        <f t="shared" si="283"/>
        <v>0</v>
      </c>
    </row>
    <row r="589" spans="5:30" x14ac:dyDescent="0.25">
      <c r="E589" s="11">
        <v>42940.875</v>
      </c>
      <c r="F589" s="9">
        <v>12227.99</v>
      </c>
      <c r="G589" s="9">
        <v>12246.49</v>
      </c>
      <c r="H589" s="9">
        <v>12227.99</v>
      </c>
      <c r="I589" s="9">
        <v>12243.24</v>
      </c>
      <c r="K589" s="13">
        <f t="shared" si="274"/>
        <v>15.25</v>
      </c>
      <c r="L589" s="13">
        <f t="shared" si="284"/>
        <v>4.1299999999991996</v>
      </c>
      <c r="M589" s="13">
        <f t="shared" si="275"/>
        <v>18.5</v>
      </c>
      <c r="N589" s="13"/>
      <c r="X589">
        <f t="shared" si="277"/>
        <v>15.25</v>
      </c>
      <c r="Y589">
        <f t="shared" si="278"/>
        <v>0</v>
      </c>
      <c r="Z589">
        <f t="shared" si="279"/>
        <v>0</v>
      </c>
      <c r="AA589" s="22">
        <f t="shared" si="280"/>
        <v>0</v>
      </c>
      <c r="AB589" s="22">
        <f t="shared" si="281"/>
        <v>0</v>
      </c>
      <c r="AC589" s="22">
        <f t="shared" si="282"/>
        <v>0</v>
      </c>
      <c r="AD589" s="22">
        <f t="shared" si="283"/>
        <v>0</v>
      </c>
    </row>
    <row r="590" spans="5:30" x14ac:dyDescent="0.25">
      <c r="E590" s="12">
        <v>42940.916666666664</v>
      </c>
      <c r="F590" s="10">
        <v>12243.99</v>
      </c>
      <c r="G590" s="10">
        <v>12254.49</v>
      </c>
      <c r="H590" s="10">
        <v>12236.98</v>
      </c>
      <c r="I590" s="10">
        <v>12245.99</v>
      </c>
      <c r="K590" s="13">
        <f t="shared" si="274"/>
        <v>2</v>
      </c>
      <c r="L590" s="13">
        <f t="shared" si="284"/>
        <v>6.1299999999991996</v>
      </c>
      <c r="M590" s="13">
        <f t="shared" si="275"/>
        <v>17.510000000000218</v>
      </c>
      <c r="N590" s="13"/>
      <c r="X590">
        <f t="shared" si="277"/>
        <v>2</v>
      </c>
      <c r="Y590">
        <f t="shared" si="278"/>
        <v>0</v>
      </c>
      <c r="Z590">
        <f t="shared" si="279"/>
        <v>0</v>
      </c>
      <c r="AA590" s="22">
        <f t="shared" si="280"/>
        <v>0</v>
      </c>
      <c r="AB590" s="22">
        <f t="shared" si="281"/>
        <v>0</v>
      </c>
      <c r="AC590" s="22">
        <f t="shared" si="282"/>
        <v>0</v>
      </c>
      <c r="AD590" s="22">
        <f t="shared" si="283"/>
        <v>0</v>
      </c>
    </row>
    <row r="591" spans="5:30" hidden="1" x14ac:dyDescent="0.25">
      <c r="E591" s="11">
        <v>42940.958333333336</v>
      </c>
      <c r="F591" s="9">
        <v>12247.23</v>
      </c>
      <c r="G591" s="9">
        <v>12247.23</v>
      </c>
      <c r="H591" s="9">
        <v>12233.28</v>
      </c>
      <c r="I591" s="9">
        <v>12236.5</v>
      </c>
    </row>
    <row r="592" spans="5:30" hidden="1" x14ac:dyDescent="0.25">
      <c r="E592" s="12">
        <v>42941.041666666664</v>
      </c>
      <c r="F592" s="10">
        <v>12235.25</v>
      </c>
      <c r="G592" s="10">
        <v>12241.47</v>
      </c>
      <c r="H592" s="10">
        <v>12232.77</v>
      </c>
      <c r="I592" s="10">
        <v>12240.97</v>
      </c>
    </row>
    <row r="593" spans="3:30" hidden="1" x14ac:dyDescent="0.25">
      <c r="E593" s="11">
        <v>42941.083333333336</v>
      </c>
      <c r="F593" s="9">
        <v>12239.73</v>
      </c>
      <c r="G593" s="9">
        <v>12240.96</v>
      </c>
      <c r="H593" s="9">
        <v>12239.72</v>
      </c>
      <c r="I593" s="9">
        <v>12239.96</v>
      </c>
    </row>
    <row r="594" spans="3:30" hidden="1" x14ac:dyDescent="0.25">
      <c r="E594" s="12">
        <v>42941.125</v>
      </c>
      <c r="F594" s="10">
        <v>12240.46</v>
      </c>
      <c r="G594" s="10">
        <v>12246.68</v>
      </c>
      <c r="H594" s="10">
        <v>12240.46</v>
      </c>
      <c r="I594" s="10">
        <v>12245.44</v>
      </c>
    </row>
    <row r="595" spans="3:30" hidden="1" x14ac:dyDescent="0.25">
      <c r="E595" s="11">
        <v>42941.166666666664</v>
      </c>
      <c r="F595" s="9">
        <v>12245.37</v>
      </c>
      <c r="G595" s="9">
        <v>12247.85</v>
      </c>
      <c r="H595" s="9">
        <v>12244.12</v>
      </c>
      <c r="I595" s="9">
        <v>12244.12</v>
      </c>
    </row>
    <row r="596" spans="3:30" hidden="1" x14ac:dyDescent="0.25">
      <c r="E596" s="12">
        <v>42941.208333333336</v>
      </c>
      <c r="F596" s="10">
        <v>12245.36</v>
      </c>
      <c r="G596" s="10">
        <v>12245.36</v>
      </c>
      <c r="H596" s="10">
        <v>12241.38</v>
      </c>
      <c r="I596" s="10">
        <v>12243.86</v>
      </c>
    </row>
    <row r="597" spans="3:30" hidden="1" x14ac:dyDescent="0.25">
      <c r="E597" s="11">
        <v>42941.25</v>
      </c>
      <c r="F597" s="9">
        <v>12242.62</v>
      </c>
      <c r="G597" s="9">
        <v>12242.62</v>
      </c>
      <c r="H597" s="9">
        <v>12241.61</v>
      </c>
      <c r="I597" s="9">
        <v>12241.61</v>
      </c>
    </row>
    <row r="598" spans="3:30" hidden="1" x14ac:dyDescent="0.25">
      <c r="E598" s="12">
        <v>42941.291666666664</v>
      </c>
      <c r="F598" s="10">
        <v>12242.85</v>
      </c>
      <c r="G598" s="10">
        <v>12244.42</v>
      </c>
      <c r="H598" s="10">
        <v>12240.59</v>
      </c>
      <c r="I598" s="10">
        <v>12242.18</v>
      </c>
    </row>
    <row r="599" spans="3:30" x14ac:dyDescent="0.25">
      <c r="C599">
        <v>1</v>
      </c>
      <c r="E599" s="11">
        <v>42941.333333333336</v>
      </c>
      <c r="F599" s="9">
        <v>12243.18</v>
      </c>
      <c r="G599" s="9">
        <v>12247.64</v>
      </c>
      <c r="H599" s="9">
        <v>12238.14</v>
      </c>
      <c r="I599" s="9">
        <v>12244.42</v>
      </c>
      <c r="K599" s="13">
        <f t="shared" ref="K599:K613" si="285">I599-F599</f>
        <v>1.2399999999997817</v>
      </c>
      <c r="L599" s="13">
        <v>0</v>
      </c>
      <c r="M599" s="13">
        <f t="shared" ref="M599:M613" si="286">G599-H599</f>
        <v>9.5</v>
      </c>
      <c r="N599" s="13">
        <f t="shared" ref="N599" si="287">I613-F599</f>
        <v>20.959999999999127</v>
      </c>
      <c r="O599" s="18">
        <f>IF(K599*N599&gt;0,1,0)</f>
        <v>1</v>
      </c>
      <c r="S599" s="13">
        <f>MAX(G599:G613)</f>
        <v>12302.6</v>
      </c>
      <c r="X599">
        <f t="shared" ref="X599:X613" si="288">ABS(K599)</f>
        <v>1.2399999999997817</v>
      </c>
      <c r="Y599">
        <f t="shared" ref="Y599:Y613" si="289">ABS(N599)</f>
        <v>20.959999999999127</v>
      </c>
      <c r="Z599">
        <f t="shared" ref="Z599:Z613" si="290">IF(S599&lt;1000,ABS(S599),0)</f>
        <v>0</v>
      </c>
      <c r="AA599" s="22">
        <f t="shared" ref="AA599:AA613" si="291">ABS(P599)</f>
        <v>0</v>
      </c>
      <c r="AB599" s="22">
        <f t="shared" ref="AB599:AB613" si="292">ABS(Q599)</f>
        <v>0</v>
      </c>
      <c r="AC599" s="22">
        <f t="shared" ref="AC599:AC613" si="293">IF(O599=1,ABS(P600),0)</f>
        <v>0.40071791279986602</v>
      </c>
      <c r="AD599" s="22">
        <f t="shared" ref="AD599:AD613" si="294">IF(O599=0,ABS(Q600),0)</f>
        <v>0</v>
      </c>
    </row>
    <row r="600" spans="3:30" x14ac:dyDescent="0.25">
      <c r="E600" s="12">
        <v>42941.375</v>
      </c>
      <c r="F600" s="10">
        <v>12247.14</v>
      </c>
      <c r="G600" s="10">
        <v>12247.64</v>
      </c>
      <c r="H600" s="10">
        <v>12213.34</v>
      </c>
      <c r="I600" s="10">
        <v>12214.59</v>
      </c>
      <c r="K600" s="13">
        <f t="shared" si="285"/>
        <v>-32.549999999999272</v>
      </c>
      <c r="L600" s="13">
        <f t="shared" ref="L600:L613" si="295">L599+K600</f>
        <v>-32.549999999999272</v>
      </c>
      <c r="M600" s="13">
        <f t="shared" si="286"/>
        <v>34.299999999999272</v>
      </c>
      <c r="N600" s="13"/>
      <c r="P600">
        <f>_xlfn.IFS(K599&lt;0,MIN(L599:L613),K599&gt;0,MAX(L599:L613))/S578</f>
        <v>0.40071791279986602</v>
      </c>
      <c r="Q600">
        <f>_xlfn.IFS(K599&lt;0,MAX(L599:L613),K599&gt;0,MIN(L599:L613))/S578</f>
        <v>-0.28497636140780475</v>
      </c>
      <c r="S600" s="13">
        <f>MIN(H599:H613)</f>
        <v>12210.72</v>
      </c>
      <c r="X600">
        <f t="shared" si="288"/>
        <v>32.549999999999272</v>
      </c>
      <c r="Y600">
        <f t="shared" si="289"/>
        <v>0</v>
      </c>
      <c r="Z600">
        <f t="shared" si="290"/>
        <v>0</v>
      </c>
      <c r="AA600" s="22">
        <f t="shared" si="291"/>
        <v>0.40071791279986602</v>
      </c>
      <c r="AB600" s="22">
        <f t="shared" si="292"/>
        <v>0.28497636140780475</v>
      </c>
      <c r="AC600" s="22">
        <f t="shared" si="293"/>
        <v>0</v>
      </c>
      <c r="AD600" s="22">
        <f t="shared" si="294"/>
        <v>0</v>
      </c>
    </row>
    <row r="601" spans="3:30" x14ac:dyDescent="0.25">
      <c r="E601" s="11">
        <v>42941.416666666664</v>
      </c>
      <c r="F601" s="9">
        <v>12214.09</v>
      </c>
      <c r="G601" s="9">
        <v>12261.6</v>
      </c>
      <c r="H601" s="9">
        <v>12210.72</v>
      </c>
      <c r="I601" s="9">
        <v>12253.11</v>
      </c>
      <c r="K601" s="13">
        <f t="shared" si="285"/>
        <v>39.020000000000437</v>
      </c>
      <c r="L601" s="13">
        <f t="shared" si="295"/>
        <v>6.4700000000011642</v>
      </c>
      <c r="M601" s="13">
        <f t="shared" si="286"/>
        <v>50.880000000001019</v>
      </c>
      <c r="N601" s="13"/>
      <c r="S601" s="13">
        <f>S599-S600</f>
        <v>91.880000000001019</v>
      </c>
      <c r="X601">
        <f t="shared" si="288"/>
        <v>39.020000000000437</v>
      </c>
      <c r="Y601">
        <f t="shared" si="289"/>
        <v>0</v>
      </c>
      <c r="Z601">
        <f t="shared" si="290"/>
        <v>91.880000000001019</v>
      </c>
      <c r="AA601" s="22">
        <f t="shared" si="291"/>
        <v>0</v>
      </c>
      <c r="AB601" s="22">
        <f t="shared" si="292"/>
        <v>0</v>
      </c>
      <c r="AC601" s="22">
        <f t="shared" si="293"/>
        <v>0</v>
      </c>
      <c r="AD601" s="22">
        <f t="shared" si="294"/>
        <v>0</v>
      </c>
    </row>
    <row r="602" spans="3:30" x14ac:dyDescent="0.25">
      <c r="E602" s="12">
        <v>42941.458333333336</v>
      </c>
      <c r="F602" s="10">
        <v>12253.86</v>
      </c>
      <c r="G602" s="10">
        <v>12282.39</v>
      </c>
      <c r="H602" s="10">
        <v>12241.94</v>
      </c>
      <c r="I602" s="10">
        <v>12247.22</v>
      </c>
      <c r="K602" s="13">
        <f t="shared" si="285"/>
        <v>-6.6400000000012369</v>
      </c>
      <c r="L602" s="13">
        <f t="shared" si="295"/>
        <v>-0.17000000000007276</v>
      </c>
      <c r="M602" s="13">
        <f t="shared" si="286"/>
        <v>40.449999999998909</v>
      </c>
      <c r="N602" s="13"/>
      <c r="X602">
        <f t="shared" si="288"/>
        <v>6.6400000000012369</v>
      </c>
      <c r="Y602">
        <f t="shared" si="289"/>
        <v>0</v>
      </c>
      <c r="Z602">
        <f t="shared" si="290"/>
        <v>0</v>
      </c>
      <c r="AA602" s="22">
        <f t="shared" si="291"/>
        <v>0</v>
      </c>
      <c r="AB602" s="22">
        <f t="shared" si="292"/>
        <v>0</v>
      </c>
      <c r="AC602" s="22">
        <f t="shared" si="293"/>
        <v>0</v>
      </c>
      <c r="AD602" s="22">
        <f t="shared" si="294"/>
        <v>0</v>
      </c>
    </row>
    <row r="603" spans="3:30" x14ac:dyDescent="0.25">
      <c r="E603" s="11">
        <v>42941.5</v>
      </c>
      <c r="F603" s="9">
        <v>12245.96</v>
      </c>
      <c r="G603" s="9">
        <v>12287.69</v>
      </c>
      <c r="H603" s="9">
        <v>12242.76</v>
      </c>
      <c r="I603" s="9">
        <v>12264.56</v>
      </c>
      <c r="K603" s="13">
        <f t="shared" si="285"/>
        <v>18.600000000000364</v>
      </c>
      <c r="L603" s="13">
        <f t="shared" si="295"/>
        <v>18.430000000000291</v>
      </c>
      <c r="M603" s="13">
        <f t="shared" si="286"/>
        <v>44.930000000000291</v>
      </c>
      <c r="N603" s="13"/>
      <c r="X603">
        <f t="shared" si="288"/>
        <v>18.600000000000364</v>
      </c>
      <c r="Y603">
        <f t="shared" si="289"/>
        <v>0</v>
      </c>
      <c r="Z603">
        <f t="shared" si="290"/>
        <v>0</v>
      </c>
      <c r="AA603" s="22">
        <f t="shared" si="291"/>
        <v>0</v>
      </c>
      <c r="AB603" s="22">
        <f t="shared" si="292"/>
        <v>0</v>
      </c>
      <c r="AC603" s="22">
        <f t="shared" si="293"/>
        <v>0</v>
      </c>
      <c r="AD603" s="22">
        <f t="shared" si="294"/>
        <v>0</v>
      </c>
    </row>
    <row r="604" spans="3:30" x14ac:dyDescent="0.25">
      <c r="E604" s="12">
        <v>42941.541666666664</v>
      </c>
      <c r="F604" s="10">
        <v>12265.06</v>
      </c>
      <c r="G604" s="10">
        <v>12288.21</v>
      </c>
      <c r="H604" s="10">
        <v>12264.57</v>
      </c>
      <c r="I604" s="10">
        <v>12269.32</v>
      </c>
      <c r="K604" s="13">
        <f t="shared" si="285"/>
        <v>4.2600000000002183</v>
      </c>
      <c r="L604" s="13">
        <f t="shared" si="295"/>
        <v>22.690000000000509</v>
      </c>
      <c r="M604" s="13">
        <f t="shared" si="286"/>
        <v>23.639999999999418</v>
      </c>
      <c r="N604" s="13"/>
      <c r="X604">
        <f t="shared" si="288"/>
        <v>4.2600000000002183</v>
      </c>
      <c r="Y604">
        <f t="shared" si="289"/>
        <v>0</v>
      </c>
      <c r="Z604">
        <f t="shared" si="290"/>
        <v>0</v>
      </c>
      <c r="AA604" s="22">
        <f t="shared" si="291"/>
        <v>0</v>
      </c>
      <c r="AB604" s="22">
        <f t="shared" si="292"/>
        <v>0</v>
      </c>
      <c r="AC604" s="22">
        <f t="shared" si="293"/>
        <v>0</v>
      </c>
      <c r="AD604" s="22">
        <f t="shared" si="294"/>
        <v>0</v>
      </c>
    </row>
    <row r="605" spans="3:30" x14ac:dyDescent="0.25">
      <c r="E605" s="11">
        <v>42941.583333333336</v>
      </c>
      <c r="F605" s="9">
        <v>12269.82</v>
      </c>
      <c r="G605" s="9">
        <v>12302.6</v>
      </c>
      <c r="H605" s="9">
        <v>12268.74</v>
      </c>
      <c r="I605" s="9">
        <v>12292.9</v>
      </c>
      <c r="K605" s="13">
        <f t="shared" si="285"/>
        <v>23.079999999999927</v>
      </c>
      <c r="L605" s="13">
        <f t="shared" si="295"/>
        <v>45.770000000000437</v>
      </c>
      <c r="M605" s="13">
        <f t="shared" si="286"/>
        <v>33.860000000000582</v>
      </c>
      <c r="N605" s="13"/>
      <c r="X605">
        <f t="shared" si="288"/>
        <v>23.079999999999927</v>
      </c>
      <c r="Y605">
        <f t="shared" si="289"/>
        <v>0</v>
      </c>
      <c r="Z605">
        <f t="shared" si="290"/>
        <v>0</v>
      </c>
      <c r="AA605" s="22">
        <f t="shared" si="291"/>
        <v>0</v>
      </c>
      <c r="AB605" s="22">
        <f t="shared" si="292"/>
        <v>0</v>
      </c>
      <c r="AC605" s="22">
        <f t="shared" si="293"/>
        <v>0</v>
      </c>
      <c r="AD605" s="22">
        <f t="shared" si="294"/>
        <v>0</v>
      </c>
    </row>
    <row r="606" spans="3:30" x14ac:dyDescent="0.25">
      <c r="E606" s="12">
        <v>42941.625</v>
      </c>
      <c r="F606" s="10">
        <v>12292.65</v>
      </c>
      <c r="G606" s="10">
        <v>12298.79</v>
      </c>
      <c r="H606" s="10">
        <v>12279.24</v>
      </c>
      <c r="I606" s="10">
        <v>12289.17</v>
      </c>
      <c r="K606" s="13">
        <f t="shared" si="285"/>
        <v>-3.4799999999995634</v>
      </c>
      <c r="L606" s="13">
        <f t="shared" si="295"/>
        <v>42.290000000000873</v>
      </c>
      <c r="M606" s="13">
        <f t="shared" si="286"/>
        <v>19.550000000001091</v>
      </c>
      <c r="N606" s="13"/>
      <c r="X606">
        <f t="shared" si="288"/>
        <v>3.4799999999995634</v>
      </c>
      <c r="Y606">
        <f t="shared" si="289"/>
        <v>0</v>
      </c>
      <c r="Z606">
        <f t="shared" si="290"/>
        <v>0</v>
      </c>
      <c r="AA606" s="22">
        <f t="shared" si="291"/>
        <v>0</v>
      </c>
      <c r="AB606" s="22">
        <f t="shared" si="292"/>
        <v>0</v>
      </c>
      <c r="AC606" s="22">
        <f t="shared" si="293"/>
        <v>0</v>
      </c>
      <c r="AD606" s="22">
        <f t="shared" si="294"/>
        <v>0</v>
      </c>
    </row>
    <row r="607" spans="3:30" x14ac:dyDescent="0.25">
      <c r="E607" s="11">
        <v>42941.666666666664</v>
      </c>
      <c r="F607" s="9">
        <v>12289.42</v>
      </c>
      <c r="G607" s="9">
        <v>12297.87</v>
      </c>
      <c r="H607" s="9">
        <v>12254.8</v>
      </c>
      <c r="I607" s="9">
        <v>12269.67</v>
      </c>
      <c r="K607" s="13">
        <f t="shared" si="285"/>
        <v>-19.75</v>
      </c>
      <c r="L607" s="13">
        <f t="shared" si="295"/>
        <v>22.540000000000873</v>
      </c>
      <c r="M607" s="13">
        <f t="shared" si="286"/>
        <v>43.070000000001528</v>
      </c>
      <c r="N607" s="13"/>
      <c r="X607">
        <f t="shared" si="288"/>
        <v>19.75</v>
      </c>
      <c r="Y607">
        <f t="shared" si="289"/>
        <v>0</v>
      </c>
      <c r="Z607">
        <f t="shared" si="290"/>
        <v>0</v>
      </c>
      <c r="AA607" s="22">
        <f t="shared" si="291"/>
        <v>0</v>
      </c>
      <c r="AB607" s="22">
        <f t="shared" si="292"/>
        <v>0</v>
      </c>
      <c r="AC607" s="22">
        <f t="shared" si="293"/>
        <v>0</v>
      </c>
      <c r="AD607" s="22">
        <f t="shared" si="294"/>
        <v>0</v>
      </c>
    </row>
    <row r="608" spans="3:30" x14ac:dyDescent="0.25">
      <c r="E608" s="12">
        <v>42941.708333333336</v>
      </c>
      <c r="F608" s="10">
        <v>12269.68</v>
      </c>
      <c r="G608" s="10">
        <v>12289.63</v>
      </c>
      <c r="H608" s="10">
        <v>12260.3</v>
      </c>
      <c r="I608" s="10">
        <v>12281.88</v>
      </c>
      <c r="K608" s="13">
        <f t="shared" si="285"/>
        <v>12.199999999998909</v>
      </c>
      <c r="L608" s="13">
        <f t="shared" si="295"/>
        <v>34.739999999999782</v>
      </c>
      <c r="M608" s="13">
        <f t="shared" si="286"/>
        <v>29.329999999999927</v>
      </c>
      <c r="N608" s="13"/>
      <c r="X608">
        <f t="shared" si="288"/>
        <v>12.199999999998909</v>
      </c>
      <c r="Y608">
        <f t="shared" si="289"/>
        <v>0</v>
      </c>
      <c r="Z608">
        <f t="shared" si="290"/>
        <v>0</v>
      </c>
      <c r="AA608" s="22">
        <f t="shared" si="291"/>
        <v>0</v>
      </c>
      <c r="AB608" s="22">
        <f t="shared" si="292"/>
        <v>0</v>
      </c>
      <c r="AC608" s="22">
        <f t="shared" si="293"/>
        <v>0</v>
      </c>
      <c r="AD608" s="22">
        <f t="shared" si="294"/>
        <v>0</v>
      </c>
    </row>
    <row r="609" spans="3:30" x14ac:dyDescent="0.25">
      <c r="E609" s="11">
        <v>42941.75</v>
      </c>
      <c r="F609" s="9">
        <v>12282.64</v>
      </c>
      <c r="G609" s="9">
        <v>12285.64</v>
      </c>
      <c r="H609" s="9">
        <v>12259.41</v>
      </c>
      <c r="I609" s="9">
        <v>12265.16</v>
      </c>
      <c r="K609" s="13">
        <f t="shared" si="285"/>
        <v>-17.479999999999563</v>
      </c>
      <c r="L609" s="13">
        <f t="shared" si="295"/>
        <v>17.260000000000218</v>
      </c>
      <c r="M609" s="13">
        <f t="shared" si="286"/>
        <v>26.229999999999563</v>
      </c>
      <c r="N609" s="13"/>
      <c r="X609">
        <f t="shared" si="288"/>
        <v>17.479999999999563</v>
      </c>
      <c r="Y609">
        <f t="shared" si="289"/>
        <v>0</v>
      </c>
      <c r="Z609">
        <f t="shared" si="290"/>
        <v>0</v>
      </c>
      <c r="AA609" s="22">
        <f t="shared" si="291"/>
        <v>0</v>
      </c>
      <c r="AB609" s="22">
        <f t="shared" si="292"/>
        <v>0</v>
      </c>
      <c r="AC609" s="22">
        <f t="shared" si="293"/>
        <v>0</v>
      </c>
      <c r="AD609" s="22">
        <f t="shared" si="294"/>
        <v>0</v>
      </c>
    </row>
    <row r="610" spans="3:30" x14ac:dyDescent="0.25">
      <c r="E610" s="12">
        <v>42941.791666666664</v>
      </c>
      <c r="F610" s="10">
        <v>12265.41</v>
      </c>
      <c r="G610" s="10">
        <v>12265.66</v>
      </c>
      <c r="H610" s="10">
        <v>12247.91</v>
      </c>
      <c r="I610" s="10">
        <v>12260.65</v>
      </c>
      <c r="K610" s="13">
        <f t="shared" si="285"/>
        <v>-4.7600000000002183</v>
      </c>
      <c r="L610" s="13">
        <f t="shared" si="295"/>
        <v>12.5</v>
      </c>
      <c r="M610" s="13">
        <f t="shared" si="286"/>
        <v>17.75</v>
      </c>
      <c r="N610" s="13"/>
      <c r="X610">
        <f t="shared" si="288"/>
        <v>4.7600000000002183</v>
      </c>
      <c r="Y610">
        <f t="shared" si="289"/>
        <v>0</v>
      </c>
      <c r="Z610">
        <f t="shared" si="290"/>
        <v>0</v>
      </c>
      <c r="AA610" s="22">
        <f t="shared" si="291"/>
        <v>0</v>
      </c>
      <c r="AB610" s="22">
        <f t="shared" si="292"/>
        <v>0</v>
      </c>
      <c r="AC610" s="22">
        <f t="shared" si="293"/>
        <v>0</v>
      </c>
      <c r="AD610" s="22">
        <f t="shared" si="294"/>
        <v>0</v>
      </c>
    </row>
    <row r="611" spans="3:30" x14ac:dyDescent="0.25">
      <c r="E611" s="11">
        <v>42941.833333333336</v>
      </c>
      <c r="F611" s="9">
        <v>12260.9</v>
      </c>
      <c r="G611" s="9">
        <v>12268.65</v>
      </c>
      <c r="H611" s="9">
        <v>12259.15</v>
      </c>
      <c r="I611" s="9">
        <v>12268.15</v>
      </c>
      <c r="K611" s="13">
        <f t="shared" si="285"/>
        <v>7.25</v>
      </c>
      <c r="L611" s="13">
        <f t="shared" si="295"/>
        <v>19.75</v>
      </c>
      <c r="M611" s="13">
        <f t="shared" si="286"/>
        <v>9.5</v>
      </c>
      <c r="N611" s="13"/>
      <c r="X611">
        <f t="shared" si="288"/>
        <v>7.25</v>
      </c>
      <c r="Y611">
        <f t="shared" si="289"/>
        <v>0</v>
      </c>
      <c r="Z611">
        <f t="shared" si="290"/>
        <v>0</v>
      </c>
      <c r="AA611" s="22">
        <f t="shared" si="291"/>
        <v>0</v>
      </c>
      <c r="AB611" s="22">
        <f t="shared" si="292"/>
        <v>0</v>
      </c>
      <c r="AC611" s="22">
        <f t="shared" si="293"/>
        <v>0</v>
      </c>
      <c r="AD611" s="22">
        <f t="shared" si="294"/>
        <v>0</v>
      </c>
    </row>
    <row r="612" spans="3:30" x14ac:dyDescent="0.25">
      <c r="E612" s="12">
        <v>42941.875</v>
      </c>
      <c r="F612" s="10">
        <v>12267.4</v>
      </c>
      <c r="G612" s="10">
        <v>12269.14</v>
      </c>
      <c r="H612" s="10">
        <v>12261.89</v>
      </c>
      <c r="I612" s="10">
        <v>12268.39</v>
      </c>
      <c r="K612" s="13">
        <f t="shared" si="285"/>
        <v>0.98999999999978172</v>
      </c>
      <c r="L612" s="13">
        <f t="shared" si="295"/>
        <v>20.739999999999782</v>
      </c>
      <c r="M612" s="13">
        <f t="shared" si="286"/>
        <v>7.25</v>
      </c>
      <c r="N612" s="13"/>
      <c r="X612">
        <f t="shared" si="288"/>
        <v>0.98999999999978172</v>
      </c>
      <c r="Y612">
        <f t="shared" si="289"/>
        <v>0</v>
      </c>
      <c r="Z612">
        <f t="shared" si="290"/>
        <v>0</v>
      </c>
      <c r="AA612" s="22">
        <f t="shared" si="291"/>
        <v>0</v>
      </c>
      <c r="AB612" s="22">
        <f t="shared" si="292"/>
        <v>0</v>
      </c>
      <c r="AC612" s="22">
        <f t="shared" si="293"/>
        <v>0</v>
      </c>
      <c r="AD612" s="22">
        <f t="shared" si="294"/>
        <v>0</v>
      </c>
    </row>
    <row r="613" spans="3:30" x14ac:dyDescent="0.25">
      <c r="E613" s="11">
        <v>42941.916666666664</v>
      </c>
      <c r="F613" s="9">
        <v>12267.89</v>
      </c>
      <c r="G613" s="9">
        <v>12271.14</v>
      </c>
      <c r="H613" s="9">
        <v>12259.13</v>
      </c>
      <c r="I613" s="9">
        <v>12264.14</v>
      </c>
      <c r="K613" s="13">
        <f t="shared" si="285"/>
        <v>-3.75</v>
      </c>
      <c r="L613" s="13">
        <f t="shared" si="295"/>
        <v>16.989999999999782</v>
      </c>
      <c r="M613" s="13">
        <f t="shared" si="286"/>
        <v>12.010000000000218</v>
      </c>
      <c r="N613" s="13"/>
      <c r="X613">
        <f t="shared" si="288"/>
        <v>3.75</v>
      </c>
      <c r="Y613">
        <f t="shared" si="289"/>
        <v>0</v>
      </c>
      <c r="Z613">
        <f t="shared" si="290"/>
        <v>0</v>
      </c>
      <c r="AA613" s="22">
        <f t="shared" si="291"/>
        <v>0</v>
      </c>
      <c r="AB613" s="22">
        <f t="shared" si="292"/>
        <v>0</v>
      </c>
      <c r="AC613" s="22">
        <f t="shared" si="293"/>
        <v>0</v>
      </c>
      <c r="AD613" s="22">
        <f t="shared" si="294"/>
        <v>0</v>
      </c>
    </row>
    <row r="614" spans="3:30" hidden="1" x14ac:dyDescent="0.25">
      <c r="E614" s="12">
        <v>42941.958333333336</v>
      </c>
      <c r="F614" s="10">
        <v>12262.9</v>
      </c>
      <c r="G614" s="10">
        <v>12267.55</v>
      </c>
      <c r="H614" s="10">
        <v>12257.94</v>
      </c>
      <c r="I614" s="10">
        <v>12266.31</v>
      </c>
    </row>
    <row r="615" spans="3:30" hidden="1" x14ac:dyDescent="0.25">
      <c r="E615" s="11">
        <v>42942.041666666664</v>
      </c>
      <c r="F615" s="9">
        <v>12263.58</v>
      </c>
      <c r="G615" s="9">
        <v>12267.3</v>
      </c>
      <c r="H615" s="9">
        <v>12260.84</v>
      </c>
      <c r="I615" s="9">
        <v>12263.55</v>
      </c>
    </row>
    <row r="616" spans="3:30" hidden="1" x14ac:dyDescent="0.25">
      <c r="E616" s="12">
        <v>42942.083333333336</v>
      </c>
      <c r="F616" s="10">
        <v>12262.31</v>
      </c>
      <c r="G616" s="10">
        <v>12264.79</v>
      </c>
      <c r="H616" s="10">
        <v>12261.07</v>
      </c>
      <c r="I616" s="10">
        <v>12264.79</v>
      </c>
    </row>
    <row r="617" spans="3:30" hidden="1" x14ac:dyDescent="0.25">
      <c r="E617" s="11">
        <v>42942.125</v>
      </c>
      <c r="F617" s="9">
        <v>12263.55</v>
      </c>
      <c r="G617" s="9">
        <v>12267.26</v>
      </c>
      <c r="H617" s="9">
        <v>12261.06</v>
      </c>
      <c r="I617" s="9">
        <v>12261.06</v>
      </c>
    </row>
    <row r="618" spans="3:30" hidden="1" x14ac:dyDescent="0.25">
      <c r="E618" s="12">
        <v>42942.166666666664</v>
      </c>
      <c r="F618" s="10">
        <v>12260.81</v>
      </c>
      <c r="G618" s="10">
        <v>12264.53</v>
      </c>
      <c r="H618" s="10">
        <v>12257.09</v>
      </c>
      <c r="I618" s="10">
        <v>12257.59</v>
      </c>
    </row>
    <row r="619" spans="3:30" hidden="1" x14ac:dyDescent="0.25">
      <c r="E619" s="11">
        <v>42942.208333333336</v>
      </c>
      <c r="F619" s="9">
        <v>12258.83</v>
      </c>
      <c r="G619" s="9">
        <v>12260.07</v>
      </c>
      <c r="H619" s="9">
        <v>12245.65</v>
      </c>
      <c r="I619" s="9">
        <v>12248.36</v>
      </c>
    </row>
    <row r="620" spans="3:30" hidden="1" x14ac:dyDescent="0.25">
      <c r="E620" s="12">
        <v>42942.25</v>
      </c>
      <c r="F620" s="10">
        <v>12249.6</v>
      </c>
      <c r="G620" s="10">
        <v>12256.34</v>
      </c>
      <c r="H620" s="10">
        <v>12248.36</v>
      </c>
      <c r="I620" s="10">
        <v>12253.86</v>
      </c>
    </row>
    <row r="621" spans="3:30" hidden="1" x14ac:dyDescent="0.25">
      <c r="E621" s="11">
        <v>42942.291666666664</v>
      </c>
      <c r="F621" s="9">
        <v>12253.83</v>
      </c>
      <c r="G621" s="9">
        <v>12254.45</v>
      </c>
      <c r="H621" s="9">
        <v>12252.59</v>
      </c>
      <c r="I621" s="9">
        <v>12254.45</v>
      </c>
    </row>
    <row r="622" spans="3:30" x14ac:dyDescent="0.25">
      <c r="C622">
        <v>1</v>
      </c>
      <c r="E622" s="12">
        <v>42942.333333333336</v>
      </c>
      <c r="F622" s="10">
        <v>12255.69</v>
      </c>
      <c r="G622" s="10">
        <v>12265.11</v>
      </c>
      <c r="H622" s="10">
        <v>12254.45</v>
      </c>
      <c r="I622" s="10">
        <v>12258.72</v>
      </c>
      <c r="K622" s="13">
        <f t="shared" ref="K622:K636" si="296">I622-F622</f>
        <v>3.0299999999988358</v>
      </c>
      <c r="L622" s="13">
        <v>0</v>
      </c>
      <c r="M622" s="13">
        <f t="shared" ref="M622:M636" si="297">G622-H622</f>
        <v>10.659999999999854</v>
      </c>
      <c r="N622" s="13">
        <f t="shared" ref="N622" si="298">I636-F622</f>
        <v>2.8899999999994179</v>
      </c>
      <c r="O622" s="18">
        <f>IF(K622*N622&gt;0,1,0)</f>
        <v>1</v>
      </c>
      <c r="S622" s="13">
        <f>MAX(G622:G636)</f>
        <v>12343.4</v>
      </c>
      <c r="X622">
        <f t="shared" ref="X622:X636" si="299">ABS(K622)</f>
        <v>3.0299999999988358</v>
      </c>
      <c r="Y622">
        <f t="shared" ref="Y622:Y636" si="300">ABS(N622)</f>
        <v>2.8899999999994179</v>
      </c>
      <c r="Z622">
        <f t="shared" ref="Z622:Z636" si="301">IF(S622&lt;1000,ABS(S622),0)</f>
        <v>0</v>
      </c>
      <c r="AA622" s="22">
        <f t="shared" ref="AA622:AA636" si="302">ABS(P622)</f>
        <v>0</v>
      </c>
      <c r="AB622" s="22">
        <f t="shared" ref="AB622:AB636" si="303">ABS(Q622)</f>
        <v>0</v>
      </c>
      <c r="AC622" s="22">
        <f t="shared" ref="AC622:AC636" si="304">IF(O622=1,ABS(P623),0)</f>
        <v>0.68502394427513946</v>
      </c>
      <c r="AD622" s="22">
        <f t="shared" ref="AD622:AD636" si="305">IF(O622=0,ABS(Q623),0)</f>
        <v>0</v>
      </c>
    </row>
    <row r="623" spans="3:30" x14ac:dyDescent="0.25">
      <c r="E623" s="11">
        <v>42942.375</v>
      </c>
      <c r="F623" s="9">
        <v>12258.72</v>
      </c>
      <c r="G623" s="9">
        <v>12263.91</v>
      </c>
      <c r="H623" s="9">
        <v>12251.64</v>
      </c>
      <c r="I623" s="9">
        <v>12263.3</v>
      </c>
      <c r="K623" s="13">
        <f t="shared" si="296"/>
        <v>4.5799999999999272</v>
      </c>
      <c r="L623" s="13">
        <f t="shared" ref="L623:L636" si="306">L622+K623</f>
        <v>4.5799999999999272</v>
      </c>
      <c r="M623" s="13">
        <f t="shared" si="297"/>
        <v>12.270000000000437</v>
      </c>
      <c r="N623" s="13"/>
      <c r="P623">
        <f>_xlfn.IFS(K622&lt;0,MIN(L622:L636),K622&gt;0,MAX(L622:L636))/S601</f>
        <v>0.68502394427513946</v>
      </c>
      <c r="Q623">
        <f>_xlfn.IFS(K622&lt;0,MAX(L622:L636),K622&gt;0,MIN(L622:L636))/S601</f>
        <v>0</v>
      </c>
      <c r="S623" s="13">
        <f>MIN(H622:H636)</f>
        <v>12242.57</v>
      </c>
      <c r="X623">
        <f t="shared" si="299"/>
        <v>4.5799999999999272</v>
      </c>
      <c r="Y623">
        <f t="shared" si="300"/>
        <v>0</v>
      </c>
      <c r="Z623">
        <f t="shared" si="301"/>
        <v>0</v>
      </c>
      <c r="AA623" s="22">
        <f t="shared" si="302"/>
        <v>0.68502394427513946</v>
      </c>
      <c r="AB623" s="22">
        <f t="shared" si="303"/>
        <v>0</v>
      </c>
      <c r="AC623" s="22">
        <f t="shared" si="304"/>
        <v>0</v>
      </c>
      <c r="AD623" s="22">
        <f t="shared" si="305"/>
        <v>0</v>
      </c>
    </row>
    <row r="624" spans="3:30" x14ac:dyDescent="0.25">
      <c r="E624" s="12">
        <v>42942.416666666664</v>
      </c>
      <c r="F624" s="10">
        <v>12262.8</v>
      </c>
      <c r="G624" s="10">
        <v>12323.61</v>
      </c>
      <c r="H624" s="10">
        <v>12250.55</v>
      </c>
      <c r="I624" s="10">
        <v>12315.2</v>
      </c>
      <c r="K624" s="13">
        <f t="shared" si="296"/>
        <v>52.400000000001455</v>
      </c>
      <c r="L624" s="13">
        <f t="shared" si="306"/>
        <v>56.980000000001382</v>
      </c>
      <c r="M624" s="13">
        <f t="shared" si="297"/>
        <v>73.06000000000131</v>
      </c>
      <c r="N624" s="13"/>
      <c r="S624" s="13">
        <f>S622-S623</f>
        <v>100.82999999999993</v>
      </c>
      <c r="X624">
        <f t="shared" si="299"/>
        <v>52.400000000001455</v>
      </c>
      <c r="Y624">
        <f t="shared" si="300"/>
        <v>0</v>
      </c>
      <c r="Z624">
        <f t="shared" si="301"/>
        <v>100.82999999999993</v>
      </c>
      <c r="AA624" s="22">
        <f t="shared" si="302"/>
        <v>0</v>
      </c>
      <c r="AB624" s="22">
        <f t="shared" si="303"/>
        <v>0</v>
      </c>
      <c r="AC624" s="22">
        <f t="shared" si="304"/>
        <v>0</v>
      </c>
      <c r="AD624" s="22">
        <f t="shared" si="305"/>
        <v>0</v>
      </c>
    </row>
    <row r="625" spans="5:30" x14ac:dyDescent="0.25">
      <c r="E625" s="11">
        <v>42942.458333333336</v>
      </c>
      <c r="F625" s="9">
        <v>12314.45</v>
      </c>
      <c r="G625" s="9">
        <v>12321.94</v>
      </c>
      <c r="H625" s="9">
        <v>12292.82</v>
      </c>
      <c r="I625" s="9">
        <v>12313.68</v>
      </c>
      <c r="K625" s="13">
        <f t="shared" si="296"/>
        <v>-0.77000000000043656</v>
      </c>
      <c r="L625" s="13">
        <f t="shared" si="306"/>
        <v>56.210000000000946</v>
      </c>
      <c r="M625" s="13">
        <f t="shared" si="297"/>
        <v>29.1200000000008</v>
      </c>
      <c r="N625" s="13"/>
      <c r="X625">
        <f t="shared" si="299"/>
        <v>0.77000000000043656</v>
      </c>
      <c r="Y625">
        <f t="shared" si="300"/>
        <v>0</v>
      </c>
      <c r="Z625">
        <f t="shared" si="301"/>
        <v>0</v>
      </c>
      <c r="AA625" s="22">
        <f t="shared" si="302"/>
        <v>0</v>
      </c>
      <c r="AB625" s="22">
        <f t="shared" si="303"/>
        <v>0</v>
      </c>
      <c r="AC625" s="22">
        <f t="shared" si="304"/>
        <v>0</v>
      </c>
      <c r="AD625" s="22">
        <f t="shared" si="305"/>
        <v>0</v>
      </c>
    </row>
    <row r="626" spans="5:30" x14ac:dyDescent="0.25">
      <c r="E626" s="12">
        <v>42942.5</v>
      </c>
      <c r="F626" s="10">
        <v>12313.67</v>
      </c>
      <c r="G626" s="10">
        <v>12343.4</v>
      </c>
      <c r="H626" s="10">
        <v>12302.66</v>
      </c>
      <c r="I626" s="10">
        <v>12320.4</v>
      </c>
      <c r="K626" s="13">
        <f t="shared" si="296"/>
        <v>6.7299999999995634</v>
      </c>
      <c r="L626" s="13">
        <f t="shared" si="306"/>
        <v>62.940000000000509</v>
      </c>
      <c r="M626" s="13">
        <f t="shared" si="297"/>
        <v>40.739999999999782</v>
      </c>
      <c r="N626" s="13"/>
      <c r="X626">
        <f t="shared" si="299"/>
        <v>6.7299999999995634</v>
      </c>
      <c r="Y626">
        <f t="shared" si="300"/>
        <v>0</v>
      </c>
      <c r="Z626">
        <f t="shared" si="301"/>
        <v>0</v>
      </c>
      <c r="AA626" s="22">
        <f t="shared" si="302"/>
        <v>0</v>
      </c>
      <c r="AB626" s="22">
        <f t="shared" si="303"/>
        <v>0</v>
      </c>
      <c r="AC626" s="22">
        <f t="shared" si="304"/>
        <v>0</v>
      </c>
      <c r="AD626" s="22">
        <f t="shared" si="305"/>
        <v>0</v>
      </c>
    </row>
    <row r="627" spans="5:30" x14ac:dyDescent="0.25">
      <c r="E627" s="11">
        <v>42942.541666666664</v>
      </c>
      <c r="F627" s="9">
        <v>12320.65</v>
      </c>
      <c r="G627" s="9">
        <v>12320.9</v>
      </c>
      <c r="H627" s="9">
        <v>12290.68</v>
      </c>
      <c r="I627" s="9">
        <v>12310.84</v>
      </c>
      <c r="K627" s="13">
        <f t="shared" si="296"/>
        <v>-9.8099999999994907</v>
      </c>
      <c r="L627" s="13">
        <f t="shared" si="306"/>
        <v>53.130000000001019</v>
      </c>
      <c r="M627" s="13">
        <f t="shared" si="297"/>
        <v>30.219999999999345</v>
      </c>
      <c r="N627" s="13"/>
      <c r="X627">
        <f t="shared" si="299"/>
        <v>9.8099999999994907</v>
      </c>
      <c r="Y627">
        <f t="shared" si="300"/>
        <v>0</v>
      </c>
      <c r="Z627">
        <f t="shared" si="301"/>
        <v>0</v>
      </c>
      <c r="AA627" s="22">
        <f t="shared" si="302"/>
        <v>0</v>
      </c>
      <c r="AB627" s="22">
        <f t="shared" si="303"/>
        <v>0</v>
      </c>
      <c r="AC627" s="22">
        <f t="shared" si="304"/>
        <v>0</v>
      </c>
      <c r="AD627" s="22">
        <f t="shared" si="305"/>
        <v>0</v>
      </c>
    </row>
    <row r="628" spans="5:30" x14ac:dyDescent="0.25">
      <c r="E628" s="12">
        <v>42942.583333333336</v>
      </c>
      <c r="F628" s="10">
        <v>12310.34</v>
      </c>
      <c r="G628" s="10">
        <v>12312.59</v>
      </c>
      <c r="H628" s="10">
        <v>12277.28</v>
      </c>
      <c r="I628" s="10">
        <v>12305.48</v>
      </c>
      <c r="K628" s="13">
        <f t="shared" si="296"/>
        <v>-4.8600000000005821</v>
      </c>
      <c r="L628" s="13">
        <f t="shared" si="306"/>
        <v>48.270000000000437</v>
      </c>
      <c r="M628" s="13">
        <f t="shared" si="297"/>
        <v>35.309999999999491</v>
      </c>
      <c r="N628" s="13"/>
      <c r="X628">
        <f t="shared" si="299"/>
        <v>4.8600000000005821</v>
      </c>
      <c r="Y628">
        <f t="shared" si="300"/>
        <v>0</v>
      </c>
      <c r="Z628">
        <f t="shared" si="301"/>
        <v>0</v>
      </c>
      <c r="AA628" s="22">
        <f t="shared" si="302"/>
        <v>0</v>
      </c>
      <c r="AB628" s="22">
        <f t="shared" si="303"/>
        <v>0</v>
      </c>
      <c r="AC628" s="22">
        <f t="shared" si="304"/>
        <v>0</v>
      </c>
      <c r="AD628" s="22">
        <f t="shared" si="305"/>
        <v>0</v>
      </c>
    </row>
    <row r="629" spans="5:30" x14ac:dyDescent="0.25">
      <c r="E629" s="11">
        <v>42942.625</v>
      </c>
      <c r="F629" s="9">
        <v>12306.24</v>
      </c>
      <c r="G629" s="9">
        <v>12310.92</v>
      </c>
      <c r="H629" s="9">
        <v>12289.83</v>
      </c>
      <c r="I629" s="9">
        <v>12305.78</v>
      </c>
      <c r="K629" s="13">
        <f t="shared" si="296"/>
        <v>-0.45999999999912689</v>
      </c>
      <c r="L629" s="13">
        <f t="shared" si="306"/>
        <v>47.81000000000131</v>
      </c>
      <c r="M629" s="13">
        <f t="shared" si="297"/>
        <v>21.090000000000146</v>
      </c>
      <c r="N629" s="13"/>
      <c r="X629">
        <f t="shared" si="299"/>
        <v>0.45999999999912689</v>
      </c>
      <c r="Y629">
        <f t="shared" si="300"/>
        <v>0</v>
      </c>
      <c r="Z629">
        <f t="shared" si="301"/>
        <v>0</v>
      </c>
      <c r="AA629" s="22">
        <f t="shared" si="302"/>
        <v>0</v>
      </c>
      <c r="AB629" s="22">
        <f t="shared" si="303"/>
        <v>0</v>
      </c>
      <c r="AC629" s="22">
        <f t="shared" si="304"/>
        <v>0</v>
      </c>
      <c r="AD629" s="22">
        <f t="shared" si="305"/>
        <v>0</v>
      </c>
    </row>
    <row r="630" spans="5:30" x14ac:dyDescent="0.25">
      <c r="E630" s="12">
        <v>42942.666666666664</v>
      </c>
      <c r="F630" s="10">
        <v>12304.78</v>
      </c>
      <c r="G630" s="10">
        <v>12313.38</v>
      </c>
      <c r="H630" s="10">
        <v>12291.01</v>
      </c>
      <c r="I630" s="10">
        <v>12306.94</v>
      </c>
      <c r="K630" s="13">
        <f t="shared" si="296"/>
        <v>2.1599999999998545</v>
      </c>
      <c r="L630" s="13">
        <f t="shared" si="306"/>
        <v>49.970000000001164</v>
      </c>
      <c r="M630" s="13">
        <f t="shared" si="297"/>
        <v>22.369999999998981</v>
      </c>
      <c r="N630" s="13"/>
      <c r="X630">
        <f t="shared" si="299"/>
        <v>2.1599999999998545</v>
      </c>
      <c r="Y630">
        <f t="shared" si="300"/>
        <v>0</v>
      </c>
      <c r="Z630">
        <f t="shared" si="301"/>
        <v>0</v>
      </c>
      <c r="AA630" s="22">
        <f t="shared" si="302"/>
        <v>0</v>
      </c>
      <c r="AB630" s="22">
        <f t="shared" si="303"/>
        <v>0</v>
      </c>
      <c r="AC630" s="22">
        <f t="shared" si="304"/>
        <v>0</v>
      </c>
      <c r="AD630" s="22">
        <f t="shared" si="305"/>
        <v>0</v>
      </c>
    </row>
    <row r="631" spans="5:30" x14ac:dyDescent="0.25">
      <c r="E631" s="11">
        <v>42942.708333333336</v>
      </c>
      <c r="F631" s="9">
        <v>12301.19</v>
      </c>
      <c r="G631" s="9">
        <v>12320.06</v>
      </c>
      <c r="H631" s="9">
        <v>12295.17</v>
      </c>
      <c r="I631" s="9">
        <v>12302.92</v>
      </c>
      <c r="K631" s="13">
        <f t="shared" si="296"/>
        <v>1.7299999999995634</v>
      </c>
      <c r="L631" s="13">
        <f t="shared" si="306"/>
        <v>51.700000000000728</v>
      </c>
      <c r="M631" s="13">
        <f t="shared" si="297"/>
        <v>24.889999999999418</v>
      </c>
      <c r="N631" s="13"/>
      <c r="X631">
        <f t="shared" si="299"/>
        <v>1.7299999999995634</v>
      </c>
      <c r="Y631">
        <f t="shared" si="300"/>
        <v>0</v>
      </c>
      <c r="Z631">
        <f t="shared" si="301"/>
        <v>0</v>
      </c>
      <c r="AA631" s="22">
        <f t="shared" si="302"/>
        <v>0</v>
      </c>
      <c r="AB631" s="22">
        <f t="shared" si="303"/>
        <v>0</v>
      </c>
      <c r="AC631" s="22">
        <f t="shared" si="304"/>
        <v>0</v>
      </c>
      <c r="AD631" s="22">
        <f t="shared" si="305"/>
        <v>0</v>
      </c>
    </row>
    <row r="632" spans="5:30" x14ac:dyDescent="0.25">
      <c r="E632" s="12">
        <v>42942.75</v>
      </c>
      <c r="F632" s="10">
        <v>12303.17</v>
      </c>
      <c r="G632" s="10">
        <v>12312.77</v>
      </c>
      <c r="H632" s="10">
        <v>12299.22</v>
      </c>
      <c r="I632" s="10">
        <v>12304.3</v>
      </c>
      <c r="K632" s="13">
        <f t="shared" si="296"/>
        <v>1.1299999999991996</v>
      </c>
      <c r="L632" s="13">
        <f t="shared" si="306"/>
        <v>52.829999999999927</v>
      </c>
      <c r="M632" s="13">
        <f t="shared" si="297"/>
        <v>13.550000000001091</v>
      </c>
      <c r="N632" s="13"/>
      <c r="X632">
        <f t="shared" si="299"/>
        <v>1.1299999999991996</v>
      </c>
      <c r="Y632">
        <f t="shared" si="300"/>
        <v>0</v>
      </c>
      <c r="Z632">
        <f t="shared" si="301"/>
        <v>0</v>
      </c>
      <c r="AA632" s="22">
        <f t="shared" si="302"/>
        <v>0</v>
      </c>
      <c r="AB632" s="22">
        <f t="shared" si="303"/>
        <v>0</v>
      </c>
      <c r="AC632" s="22">
        <f t="shared" si="304"/>
        <v>0</v>
      </c>
      <c r="AD632" s="22">
        <f t="shared" si="305"/>
        <v>0</v>
      </c>
    </row>
    <row r="633" spans="5:30" x14ac:dyDescent="0.25">
      <c r="E633" s="11">
        <v>42942.791666666664</v>
      </c>
      <c r="F633" s="9">
        <v>12304.55</v>
      </c>
      <c r="G633" s="9">
        <v>12313.79</v>
      </c>
      <c r="H633" s="9">
        <v>12304.04</v>
      </c>
      <c r="I633" s="9">
        <v>12307.87</v>
      </c>
      <c r="K633" s="13">
        <f t="shared" si="296"/>
        <v>3.320000000001528</v>
      </c>
      <c r="L633" s="13">
        <f t="shared" si="306"/>
        <v>56.150000000001455</v>
      </c>
      <c r="M633" s="13">
        <f t="shared" si="297"/>
        <v>9.75</v>
      </c>
      <c r="N633" s="13"/>
      <c r="X633">
        <f t="shared" si="299"/>
        <v>3.320000000001528</v>
      </c>
      <c r="Y633">
        <f t="shared" si="300"/>
        <v>0</v>
      </c>
      <c r="Z633">
        <f t="shared" si="301"/>
        <v>0</v>
      </c>
      <c r="AA633" s="22">
        <f t="shared" si="302"/>
        <v>0</v>
      </c>
      <c r="AB633" s="22">
        <f t="shared" si="303"/>
        <v>0</v>
      </c>
      <c r="AC633" s="22">
        <f t="shared" si="304"/>
        <v>0</v>
      </c>
      <c r="AD633" s="22">
        <f t="shared" si="305"/>
        <v>0</v>
      </c>
    </row>
    <row r="634" spans="5:30" x14ac:dyDescent="0.25">
      <c r="E634" s="12">
        <v>42942.833333333336</v>
      </c>
      <c r="F634" s="10">
        <v>12308.13</v>
      </c>
      <c r="G634" s="10">
        <v>12312.88</v>
      </c>
      <c r="H634" s="10">
        <v>12302.12</v>
      </c>
      <c r="I634" s="10">
        <v>12305.62</v>
      </c>
      <c r="K634" s="13">
        <f t="shared" si="296"/>
        <v>-2.5099999999983993</v>
      </c>
      <c r="L634" s="13">
        <f t="shared" si="306"/>
        <v>53.640000000003056</v>
      </c>
      <c r="M634" s="13">
        <f t="shared" si="297"/>
        <v>10.759999999998399</v>
      </c>
      <c r="N634" s="13"/>
      <c r="X634">
        <f t="shared" si="299"/>
        <v>2.5099999999983993</v>
      </c>
      <c r="Y634">
        <f t="shared" si="300"/>
        <v>0</v>
      </c>
      <c r="Z634">
        <f t="shared" si="301"/>
        <v>0</v>
      </c>
      <c r="AA634" s="22">
        <f t="shared" si="302"/>
        <v>0</v>
      </c>
      <c r="AB634" s="22">
        <f t="shared" si="303"/>
        <v>0</v>
      </c>
      <c r="AC634" s="22">
        <f t="shared" si="304"/>
        <v>0</v>
      </c>
      <c r="AD634" s="22">
        <f t="shared" si="305"/>
        <v>0</v>
      </c>
    </row>
    <row r="635" spans="5:30" x14ac:dyDescent="0.25">
      <c r="E635" s="11">
        <v>42942.875</v>
      </c>
      <c r="F635" s="9">
        <v>12305.12</v>
      </c>
      <c r="G635" s="9">
        <v>12313.63</v>
      </c>
      <c r="H635" s="9">
        <v>12278.35</v>
      </c>
      <c r="I635" s="9">
        <v>12278.6</v>
      </c>
      <c r="K635" s="13">
        <f t="shared" si="296"/>
        <v>-26.520000000000437</v>
      </c>
      <c r="L635" s="13">
        <f t="shared" si="306"/>
        <v>27.120000000002619</v>
      </c>
      <c r="M635" s="13">
        <f t="shared" si="297"/>
        <v>35.279999999998836</v>
      </c>
      <c r="N635" s="13"/>
      <c r="X635">
        <f t="shared" si="299"/>
        <v>26.520000000000437</v>
      </c>
      <c r="Y635">
        <f t="shared" si="300"/>
        <v>0</v>
      </c>
      <c r="Z635">
        <f t="shared" si="301"/>
        <v>0</v>
      </c>
      <c r="AA635" s="22">
        <f t="shared" si="302"/>
        <v>0</v>
      </c>
      <c r="AB635" s="22">
        <f t="shared" si="303"/>
        <v>0</v>
      </c>
      <c r="AC635" s="22">
        <f t="shared" si="304"/>
        <v>0</v>
      </c>
      <c r="AD635" s="22">
        <f t="shared" si="305"/>
        <v>0</v>
      </c>
    </row>
    <row r="636" spans="5:30" x14ac:dyDescent="0.25">
      <c r="E636" s="12">
        <v>42942.916666666664</v>
      </c>
      <c r="F636" s="10">
        <v>12277.35</v>
      </c>
      <c r="G636" s="10">
        <v>12280.6</v>
      </c>
      <c r="H636" s="10">
        <v>12242.57</v>
      </c>
      <c r="I636" s="10">
        <v>12258.58</v>
      </c>
      <c r="K636" s="13">
        <f t="shared" si="296"/>
        <v>-18.770000000000437</v>
      </c>
      <c r="L636" s="13">
        <f t="shared" si="306"/>
        <v>8.3500000000021828</v>
      </c>
      <c r="M636" s="13">
        <f t="shared" si="297"/>
        <v>38.030000000000655</v>
      </c>
      <c r="N636" s="13"/>
      <c r="X636">
        <f t="shared" si="299"/>
        <v>18.770000000000437</v>
      </c>
      <c r="Y636">
        <f t="shared" si="300"/>
        <v>0</v>
      </c>
      <c r="Z636">
        <f t="shared" si="301"/>
        <v>0</v>
      </c>
      <c r="AA636" s="22">
        <f t="shared" si="302"/>
        <v>0</v>
      </c>
      <c r="AB636" s="22">
        <f t="shared" si="303"/>
        <v>0</v>
      </c>
      <c r="AC636" s="22">
        <f t="shared" si="304"/>
        <v>0</v>
      </c>
      <c r="AD636" s="22">
        <f t="shared" si="305"/>
        <v>0</v>
      </c>
    </row>
    <row r="637" spans="5:30" hidden="1" x14ac:dyDescent="0.25">
      <c r="E637" s="11">
        <v>42942.958333333336</v>
      </c>
      <c r="F637" s="9">
        <v>12257.34</v>
      </c>
      <c r="G637" s="9">
        <v>12262.29</v>
      </c>
      <c r="H637" s="9">
        <v>12249.91</v>
      </c>
      <c r="I637" s="9">
        <v>12256.79</v>
      </c>
    </row>
    <row r="638" spans="5:30" hidden="1" x14ac:dyDescent="0.25">
      <c r="E638" s="12">
        <v>42943.041666666664</v>
      </c>
      <c r="F638" s="10">
        <v>12258.02</v>
      </c>
      <c r="G638" s="10">
        <v>12276.67</v>
      </c>
      <c r="H638" s="10">
        <v>12258.02</v>
      </c>
      <c r="I638" s="10">
        <v>12275.43</v>
      </c>
    </row>
    <row r="639" spans="5:30" hidden="1" x14ac:dyDescent="0.25">
      <c r="E639" s="11">
        <v>42943.083333333336</v>
      </c>
      <c r="F639" s="9">
        <v>12275.42</v>
      </c>
      <c r="G639" s="9">
        <v>12281.88</v>
      </c>
      <c r="H639" s="9">
        <v>12275.16</v>
      </c>
      <c r="I639" s="9">
        <v>12275.16</v>
      </c>
    </row>
    <row r="640" spans="5:30" hidden="1" x14ac:dyDescent="0.25">
      <c r="E640" s="12">
        <v>42943.125</v>
      </c>
      <c r="F640" s="10">
        <v>12274.54</v>
      </c>
      <c r="G640" s="10">
        <v>12280.87</v>
      </c>
      <c r="H640" s="10">
        <v>12270.96</v>
      </c>
      <c r="I640" s="10">
        <v>12279.36</v>
      </c>
    </row>
    <row r="641" spans="3:30" hidden="1" x14ac:dyDescent="0.25">
      <c r="E641" s="11">
        <v>42943.166666666664</v>
      </c>
      <c r="F641" s="9">
        <v>12278.13</v>
      </c>
      <c r="G641" s="9">
        <v>12281.99</v>
      </c>
      <c r="H641" s="9">
        <v>12276.53</v>
      </c>
      <c r="I641" s="9">
        <v>12278.27</v>
      </c>
    </row>
    <row r="642" spans="3:30" hidden="1" x14ac:dyDescent="0.25">
      <c r="E642" s="12">
        <v>42943.208333333336</v>
      </c>
      <c r="F642" s="10">
        <v>12277.03</v>
      </c>
      <c r="G642" s="10">
        <v>12279.5</v>
      </c>
      <c r="H642" s="10">
        <v>12277.02</v>
      </c>
      <c r="I642" s="10">
        <v>12277.02</v>
      </c>
    </row>
    <row r="643" spans="3:30" hidden="1" x14ac:dyDescent="0.25">
      <c r="E643" s="11">
        <v>42943.25</v>
      </c>
      <c r="F643" s="9">
        <v>12277.38</v>
      </c>
      <c r="G643" s="9">
        <v>12280.35</v>
      </c>
      <c r="H643" s="9">
        <v>12277.37</v>
      </c>
      <c r="I643" s="9">
        <v>12280.35</v>
      </c>
    </row>
    <row r="644" spans="3:30" hidden="1" x14ac:dyDescent="0.25">
      <c r="E644" s="12">
        <v>42943.291666666664</v>
      </c>
      <c r="F644" s="10">
        <v>12280.33</v>
      </c>
      <c r="G644" s="10">
        <v>12288.79</v>
      </c>
      <c r="H644" s="10">
        <v>12274.32</v>
      </c>
      <c r="I644" s="10">
        <v>12286.31</v>
      </c>
    </row>
    <row r="645" spans="3:30" x14ac:dyDescent="0.25">
      <c r="C645">
        <v>1</v>
      </c>
      <c r="E645" s="11">
        <v>42943.333333333336</v>
      </c>
      <c r="F645" s="9">
        <v>12287.55</v>
      </c>
      <c r="G645" s="9">
        <v>12288.05</v>
      </c>
      <c r="H645" s="9">
        <v>12275.04</v>
      </c>
      <c r="I645" s="9">
        <v>12280.1</v>
      </c>
      <c r="K645" s="13">
        <f t="shared" ref="K645:K659" si="307">I645-F645</f>
        <v>-7.4499999999989086</v>
      </c>
      <c r="L645" s="13">
        <v>0</v>
      </c>
      <c r="M645" s="13">
        <f t="shared" ref="M645:M659" si="308">G645-H645</f>
        <v>13.009999999998399</v>
      </c>
      <c r="N645" s="13">
        <f t="shared" ref="N645" si="309">I659-F645</f>
        <v>-97.209999999999127</v>
      </c>
      <c r="O645" s="18">
        <f>IF(K645*N645&gt;0,1,0)</f>
        <v>1</v>
      </c>
      <c r="S645" s="13">
        <f>MAX(G645:G659)</f>
        <v>12295.13</v>
      </c>
      <c r="X645">
        <f t="shared" ref="X645:X659" si="310">ABS(K645)</f>
        <v>7.4499999999989086</v>
      </c>
      <c r="Y645">
        <f t="shared" ref="Y645:Y659" si="311">ABS(N645)</f>
        <v>97.209999999999127</v>
      </c>
      <c r="Z645">
        <f t="shared" ref="Z645:Z659" si="312">IF(S645&lt;1000,ABS(S645),0)</f>
        <v>0</v>
      </c>
      <c r="AA645" s="22">
        <f t="shared" ref="AA645:AA659" si="313">ABS(P645)</f>
        <v>0</v>
      </c>
      <c r="AB645" s="22">
        <f t="shared" ref="AB645:AB659" si="314">ABS(Q645)</f>
        <v>0</v>
      </c>
      <c r="AC645" s="22">
        <f t="shared" ref="AC645:AC659" si="315">IF(O645=1,ABS(P646),0)</f>
        <v>1.0900525637211322</v>
      </c>
      <c r="AD645" s="22">
        <f t="shared" ref="AD645:AD659" si="316">IF(O645=0,ABS(Q646),0)</f>
        <v>0</v>
      </c>
    </row>
    <row r="646" spans="3:30" x14ac:dyDescent="0.25">
      <c r="E646" s="12">
        <v>42943.375</v>
      </c>
      <c r="F646" s="10">
        <v>12281.1</v>
      </c>
      <c r="G646" s="10">
        <v>12295.13</v>
      </c>
      <c r="H646" s="10">
        <v>12245.71</v>
      </c>
      <c r="I646" s="10">
        <v>12251.8</v>
      </c>
      <c r="K646" s="13">
        <f t="shared" si="307"/>
        <v>-29.300000000001091</v>
      </c>
      <c r="L646" s="13">
        <f t="shared" ref="L646:L659" si="317">L645+K646</f>
        <v>-29.300000000001091</v>
      </c>
      <c r="M646" s="13">
        <f t="shared" si="308"/>
        <v>49.420000000000073</v>
      </c>
      <c r="N646" s="13"/>
      <c r="P646">
        <f>_xlfn.IFS(K645&lt;0,MIN(L645:L659),K645&gt;0,MAX(L645:L659))/S624</f>
        <v>-1.0900525637211322</v>
      </c>
      <c r="Q646">
        <f>_xlfn.IFS(K645&lt;0,MAX(L645:L659),K645&gt;0,MIN(L645:L659))/S624</f>
        <v>0</v>
      </c>
      <c r="S646" s="13">
        <f>MIN(H645:H659)</f>
        <v>12146.82</v>
      </c>
      <c r="X646">
        <f t="shared" si="310"/>
        <v>29.300000000001091</v>
      </c>
      <c r="Y646">
        <f t="shared" si="311"/>
        <v>0</v>
      </c>
      <c r="Z646">
        <f t="shared" si="312"/>
        <v>0</v>
      </c>
      <c r="AA646" s="22">
        <f t="shared" si="313"/>
        <v>1.0900525637211322</v>
      </c>
      <c r="AB646" s="22">
        <f t="shared" si="314"/>
        <v>0</v>
      </c>
      <c r="AC646" s="22">
        <f t="shared" si="315"/>
        <v>0</v>
      </c>
      <c r="AD646" s="22">
        <f t="shared" si="316"/>
        <v>0</v>
      </c>
    </row>
    <row r="647" spans="3:30" x14ac:dyDescent="0.25">
      <c r="E647" s="11">
        <v>42943.416666666664</v>
      </c>
      <c r="F647" s="9">
        <v>12252.34</v>
      </c>
      <c r="G647" s="9">
        <v>12294.8</v>
      </c>
      <c r="H647" s="9">
        <v>12226.22</v>
      </c>
      <c r="I647" s="9">
        <v>12258.08</v>
      </c>
      <c r="K647" s="13">
        <f t="shared" si="307"/>
        <v>5.7399999999997817</v>
      </c>
      <c r="L647" s="13">
        <f t="shared" si="317"/>
        <v>-23.56000000000131</v>
      </c>
      <c r="M647" s="13">
        <f t="shared" si="308"/>
        <v>68.579999999999927</v>
      </c>
      <c r="N647" s="13"/>
      <c r="S647" s="13">
        <f>S645-S646</f>
        <v>148.30999999999949</v>
      </c>
      <c r="X647">
        <f t="shared" si="310"/>
        <v>5.7399999999997817</v>
      </c>
      <c r="Y647">
        <f t="shared" si="311"/>
        <v>0</v>
      </c>
      <c r="Z647">
        <f t="shared" si="312"/>
        <v>148.30999999999949</v>
      </c>
      <c r="AA647" s="22">
        <f t="shared" si="313"/>
        <v>0</v>
      </c>
      <c r="AB647" s="22">
        <f t="shared" si="314"/>
        <v>0</v>
      </c>
      <c r="AC647" s="22">
        <f t="shared" si="315"/>
        <v>0</v>
      </c>
      <c r="AD647" s="22">
        <f t="shared" si="316"/>
        <v>0</v>
      </c>
    </row>
    <row r="648" spans="3:30" x14ac:dyDescent="0.25">
      <c r="E648" s="12">
        <v>42943.458333333336</v>
      </c>
      <c r="F648" s="10">
        <v>12257.58</v>
      </c>
      <c r="G648" s="10">
        <v>12279.78</v>
      </c>
      <c r="H648" s="10">
        <v>12235.86</v>
      </c>
      <c r="I648" s="10">
        <v>12238.9</v>
      </c>
      <c r="K648" s="13">
        <f t="shared" si="307"/>
        <v>-18.680000000000291</v>
      </c>
      <c r="L648" s="13">
        <f t="shared" si="317"/>
        <v>-42.240000000001601</v>
      </c>
      <c r="M648" s="13">
        <f t="shared" si="308"/>
        <v>43.920000000000073</v>
      </c>
      <c r="N648" s="13"/>
      <c r="X648">
        <f t="shared" si="310"/>
        <v>18.680000000000291</v>
      </c>
      <c r="Y648">
        <f t="shared" si="311"/>
        <v>0</v>
      </c>
      <c r="Z648">
        <f t="shared" si="312"/>
        <v>0</v>
      </c>
      <c r="AA648" s="22">
        <f t="shared" si="313"/>
        <v>0</v>
      </c>
      <c r="AB648" s="22">
        <f t="shared" si="314"/>
        <v>0</v>
      </c>
      <c r="AC648" s="22">
        <f t="shared" si="315"/>
        <v>0</v>
      </c>
      <c r="AD648" s="22">
        <f t="shared" si="316"/>
        <v>0</v>
      </c>
    </row>
    <row r="649" spans="3:30" x14ac:dyDescent="0.25">
      <c r="E649" s="11">
        <v>42943.5</v>
      </c>
      <c r="F649" s="9">
        <v>12238.65</v>
      </c>
      <c r="G649" s="9">
        <v>12249.66</v>
      </c>
      <c r="H649" s="9">
        <v>12224.17</v>
      </c>
      <c r="I649" s="9">
        <v>12242.46</v>
      </c>
      <c r="K649" s="13">
        <f t="shared" si="307"/>
        <v>3.8099999999994907</v>
      </c>
      <c r="L649" s="13">
        <f t="shared" si="317"/>
        <v>-38.43000000000211</v>
      </c>
      <c r="M649" s="13">
        <f t="shared" si="308"/>
        <v>25.489999999999782</v>
      </c>
      <c r="N649" s="13"/>
      <c r="X649">
        <f t="shared" si="310"/>
        <v>3.8099999999994907</v>
      </c>
      <c r="Y649">
        <f t="shared" si="311"/>
        <v>0</v>
      </c>
      <c r="Z649">
        <f t="shared" si="312"/>
        <v>0</v>
      </c>
      <c r="AA649" s="22">
        <f t="shared" si="313"/>
        <v>0</v>
      </c>
      <c r="AB649" s="22">
        <f t="shared" si="314"/>
        <v>0</v>
      </c>
      <c r="AC649" s="22">
        <f t="shared" si="315"/>
        <v>0</v>
      </c>
      <c r="AD649" s="22">
        <f t="shared" si="316"/>
        <v>0</v>
      </c>
    </row>
    <row r="650" spans="3:30" x14ac:dyDescent="0.25">
      <c r="E650" s="12">
        <v>42943.541666666664</v>
      </c>
      <c r="F650" s="10">
        <v>12242.21</v>
      </c>
      <c r="G650" s="10">
        <v>12263.35</v>
      </c>
      <c r="H650" s="10">
        <v>12225.3</v>
      </c>
      <c r="I650" s="10">
        <v>12251.63</v>
      </c>
      <c r="K650" s="13">
        <f t="shared" si="307"/>
        <v>9.4200000000000728</v>
      </c>
      <c r="L650" s="13">
        <f t="shared" si="317"/>
        <v>-29.010000000002037</v>
      </c>
      <c r="M650" s="13">
        <f t="shared" si="308"/>
        <v>38.050000000001091</v>
      </c>
      <c r="N650" s="13"/>
      <c r="X650">
        <f t="shared" si="310"/>
        <v>9.4200000000000728</v>
      </c>
      <c r="Y650">
        <f t="shared" si="311"/>
        <v>0</v>
      </c>
      <c r="Z650">
        <f t="shared" si="312"/>
        <v>0</v>
      </c>
      <c r="AA650" s="22">
        <f t="shared" si="313"/>
        <v>0</v>
      </c>
      <c r="AB650" s="22">
        <f t="shared" si="314"/>
        <v>0</v>
      </c>
      <c r="AC650" s="22">
        <f t="shared" si="315"/>
        <v>0</v>
      </c>
      <c r="AD650" s="22">
        <f t="shared" si="316"/>
        <v>0</v>
      </c>
    </row>
    <row r="651" spans="3:30" x14ac:dyDescent="0.25">
      <c r="E651" s="11">
        <v>42943.583333333336</v>
      </c>
      <c r="F651" s="9">
        <v>12251.88</v>
      </c>
      <c r="G651" s="9">
        <v>12257.59</v>
      </c>
      <c r="H651" s="9">
        <v>12214.71</v>
      </c>
      <c r="I651" s="9">
        <v>12223.16</v>
      </c>
      <c r="K651" s="13">
        <f t="shared" si="307"/>
        <v>-28.719999999999345</v>
      </c>
      <c r="L651" s="13">
        <f t="shared" si="317"/>
        <v>-57.730000000001382</v>
      </c>
      <c r="M651" s="13">
        <f t="shared" si="308"/>
        <v>42.880000000001019</v>
      </c>
      <c r="N651" s="13"/>
      <c r="X651">
        <f t="shared" si="310"/>
        <v>28.719999999999345</v>
      </c>
      <c r="Y651">
        <f t="shared" si="311"/>
        <v>0</v>
      </c>
      <c r="Z651">
        <f t="shared" si="312"/>
        <v>0</v>
      </c>
      <c r="AA651" s="22">
        <f t="shared" si="313"/>
        <v>0</v>
      </c>
      <c r="AB651" s="22">
        <f t="shared" si="314"/>
        <v>0</v>
      </c>
      <c r="AC651" s="22">
        <f t="shared" si="315"/>
        <v>0</v>
      </c>
      <c r="AD651" s="22">
        <f t="shared" si="316"/>
        <v>0</v>
      </c>
    </row>
    <row r="652" spans="3:30" x14ac:dyDescent="0.25">
      <c r="E652" s="12">
        <v>42943.625</v>
      </c>
      <c r="F652" s="10">
        <v>12222.91</v>
      </c>
      <c r="G652" s="10">
        <v>12237.59</v>
      </c>
      <c r="H652" s="10">
        <v>12222.23</v>
      </c>
      <c r="I652" s="10">
        <v>12228.81</v>
      </c>
      <c r="K652" s="13">
        <f t="shared" si="307"/>
        <v>5.8999999999996362</v>
      </c>
      <c r="L652" s="13">
        <f t="shared" si="317"/>
        <v>-51.830000000001746</v>
      </c>
      <c r="M652" s="13">
        <f t="shared" si="308"/>
        <v>15.360000000000582</v>
      </c>
      <c r="N652" s="13"/>
      <c r="X652">
        <f t="shared" si="310"/>
        <v>5.8999999999996362</v>
      </c>
      <c r="Y652">
        <f t="shared" si="311"/>
        <v>0</v>
      </c>
      <c r="Z652">
        <f t="shared" si="312"/>
        <v>0</v>
      </c>
      <c r="AA652" s="22">
        <f t="shared" si="313"/>
        <v>0</v>
      </c>
      <c r="AB652" s="22">
        <f t="shared" si="314"/>
        <v>0</v>
      </c>
      <c r="AC652" s="22">
        <f t="shared" si="315"/>
        <v>0</v>
      </c>
      <c r="AD652" s="22">
        <f t="shared" si="316"/>
        <v>0</v>
      </c>
    </row>
    <row r="653" spans="3:30" x14ac:dyDescent="0.25">
      <c r="E653" s="11">
        <v>42943.666666666664</v>
      </c>
      <c r="F653" s="9">
        <v>12228.24</v>
      </c>
      <c r="G653" s="9">
        <v>12240.22</v>
      </c>
      <c r="H653" s="9">
        <v>12176.8</v>
      </c>
      <c r="I653" s="9">
        <v>12185.45</v>
      </c>
      <c r="K653" s="13">
        <f t="shared" si="307"/>
        <v>-42.789999999999054</v>
      </c>
      <c r="L653" s="13">
        <f t="shared" si="317"/>
        <v>-94.6200000000008</v>
      </c>
      <c r="M653" s="13">
        <f t="shared" si="308"/>
        <v>63.420000000000073</v>
      </c>
      <c r="N653" s="13"/>
      <c r="X653">
        <f t="shared" si="310"/>
        <v>42.789999999999054</v>
      </c>
      <c r="Y653">
        <f t="shared" si="311"/>
        <v>0</v>
      </c>
      <c r="Z653">
        <f t="shared" si="312"/>
        <v>0</v>
      </c>
      <c r="AA653" s="22">
        <f t="shared" si="313"/>
        <v>0</v>
      </c>
      <c r="AB653" s="22">
        <f t="shared" si="314"/>
        <v>0</v>
      </c>
      <c r="AC653" s="22">
        <f t="shared" si="315"/>
        <v>0</v>
      </c>
      <c r="AD653" s="22">
        <f t="shared" si="316"/>
        <v>0</v>
      </c>
    </row>
    <row r="654" spans="3:30" x14ac:dyDescent="0.25">
      <c r="E654" s="12">
        <v>42943.708333333336</v>
      </c>
      <c r="F654" s="10">
        <v>12184.2</v>
      </c>
      <c r="G654" s="10">
        <v>12234.43</v>
      </c>
      <c r="H654" s="10">
        <v>12173.37</v>
      </c>
      <c r="I654" s="10">
        <v>12234.43</v>
      </c>
      <c r="K654" s="13">
        <f t="shared" si="307"/>
        <v>50.229999999999563</v>
      </c>
      <c r="L654" s="13">
        <f t="shared" si="317"/>
        <v>-44.390000000001237</v>
      </c>
      <c r="M654" s="13">
        <f t="shared" si="308"/>
        <v>61.059999999999491</v>
      </c>
      <c r="N654" s="13"/>
      <c r="X654">
        <f t="shared" si="310"/>
        <v>50.229999999999563</v>
      </c>
      <c r="Y654">
        <f t="shared" si="311"/>
        <v>0</v>
      </c>
      <c r="Z654">
        <f t="shared" si="312"/>
        <v>0</v>
      </c>
      <c r="AA654" s="22">
        <f t="shared" si="313"/>
        <v>0</v>
      </c>
      <c r="AB654" s="22">
        <f t="shared" si="314"/>
        <v>0</v>
      </c>
      <c r="AC654" s="22">
        <f t="shared" si="315"/>
        <v>0</v>
      </c>
      <c r="AD654" s="22">
        <f t="shared" si="316"/>
        <v>0</v>
      </c>
    </row>
    <row r="655" spans="3:30" x14ac:dyDescent="0.25">
      <c r="E655" s="11">
        <v>42943.75</v>
      </c>
      <c r="F655" s="9">
        <v>12234.85</v>
      </c>
      <c r="G655" s="9">
        <v>12235.1</v>
      </c>
      <c r="H655" s="9">
        <v>12190.64</v>
      </c>
      <c r="I655" s="9">
        <v>12208.29</v>
      </c>
      <c r="K655" s="13">
        <f t="shared" si="307"/>
        <v>-26.559999999999491</v>
      </c>
      <c r="L655" s="13">
        <f t="shared" si="317"/>
        <v>-70.950000000000728</v>
      </c>
      <c r="M655" s="13">
        <f t="shared" si="308"/>
        <v>44.460000000000946</v>
      </c>
      <c r="N655" s="13"/>
      <c r="X655">
        <f t="shared" si="310"/>
        <v>26.559999999999491</v>
      </c>
      <c r="Y655">
        <f t="shared" si="311"/>
        <v>0</v>
      </c>
      <c r="Z655">
        <f t="shared" si="312"/>
        <v>0</v>
      </c>
      <c r="AA655" s="22">
        <f t="shared" si="313"/>
        <v>0</v>
      </c>
      <c r="AB655" s="22">
        <f t="shared" si="314"/>
        <v>0</v>
      </c>
      <c r="AC655" s="22">
        <f t="shared" si="315"/>
        <v>0</v>
      </c>
      <c r="AD655" s="22">
        <f t="shared" si="316"/>
        <v>0</v>
      </c>
    </row>
    <row r="656" spans="3:30" x14ac:dyDescent="0.25">
      <c r="E656" s="12">
        <v>42943.791666666664</v>
      </c>
      <c r="F656" s="10">
        <v>12208.04</v>
      </c>
      <c r="G656" s="10">
        <v>12218.31</v>
      </c>
      <c r="H656" s="10">
        <v>12178.38</v>
      </c>
      <c r="I656" s="10">
        <v>12184.35</v>
      </c>
      <c r="K656" s="13">
        <f t="shared" si="307"/>
        <v>-23.690000000000509</v>
      </c>
      <c r="L656" s="13">
        <f t="shared" si="317"/>
        <v>-94.640000000001237</v>
      </c>
      <c r="M656" s="13">
        <f t="shared" si="308"/>
        <v>39.930000000000291</v>
      </c>
      <c r="N656" s="13"/>
      <c r="X656">
        <f t="shared" si="310"/>
        <v>23.690000000000509</v>
      </c>
      <c r="Y656">
        <f t="shared" si="311"/>
        <v>0</v>
      </c>
      <c r="Z656">
        <f t="shared" si="312"/>
        <v>0</v>
      </c>
      <c r="AA656" s="22">
        <f t="shared" si="313"/>
        <v>0</v>
      </c>
      <c r="AB656" s="22">
        <f t="shared" si="314"/>
        <v>0</v>
      </c>
      <c r="AC656" s="22">
        <f t="shared" si="315"/>
        <v>0</v>
      </c>
      <c r="AD656" s="22">
        <f t="shared" si="316"/>
        <v>0</v>
      </c>
    </row>
    <row r="657" spans="3:30" x14ac:dyDescent="0.25">
      <c r="E657" s="11">
        <v>42943.833333333336</v>
      </c>
      <c r="F657" s="9">
        <v>12184.6</v>
      </c>
      <c r="G657" s="9">
        <v>12195.61</v>
      </c>
      <c r="H657" s="9">
        <v>12146.82</v>
      </c>
      <c r="I657" s="9">
        <v>12169.33</v>
      </c>
      <c r="K657" s="13">
        <f t="shared" si="307"/>
        <v>-15.270000000000437</v>
      </c>
      <c r="L657" s="13">
        <f t="shared" si="317"/>
        <v>-109.91000000000167</v>
      </c>
      <c r="M657" s="13">
        <f t="shared" si="308"/>
        <v>48.790000000000873</v>
      </c>
      <c r="N657" s="13"/>
      <c r="X657">
        <f t="shared" si="310"/>
        <v>15.270000000000437</v>
      </c>
      <c r="Y657">
        <f t="shared" si="311"/>
        <v>0</v>
      </c>
      <c r="Z657">
        <f t="shared" si="312"/>
        <v>0</v>
      </c>
      <c r="AA657" s="22">
        <f t="shared" si="313"/>
        <v>0</v>
      </c>
      <c r="AB657" s="22">
        <f t="shared" si="314"/>
        <v>0</v>
      </c>
      <c r="AC657" s="22">
        <f t="shared" si="315"/>
        <v>0</v>
      </c>
      <c r="AD657" s="22">
        <f t="shared" si="316"/>
        <v>0</v>
      </c>
    </row>
    <row r="658" spans="3:30" x14ac:dyDescent="0.25">
      <c r="E658" s="12">
        <v>42943.875</v>
      </c>
      <c r="F658" s="10">
        <v>12169.84</v>
      </c>
      <c r="G658" s="10">
        <v>12196.85</v>
      </c>
      <c r="H658" s="10">
        <v>12165.33</v>
      </c>
      <c r="I658" s="10">
        <v>12175.33</v>
      </c>
      <c r="K658" s="13">
        <f t="shared" si="307"/>
        <v>5.4899999999997817</v>
      </c>
      <c r="L658" s="13">
        <f t="shared" si="317"/>
        <v>-104.42000000000189</v>
      </c>
      <c r="M658" s="13">
        <f t="shared" si="308"/>
        <v>31.520000000000437</v>
      </c>
      <c r="N658" s="13"/>
      <c r="X658">
        <f t="shared" si="310"/>
        <v>5.4899999999997817</v>
      </c>
      <c r="Y658">
        <f t="shared" si="311"/>
        <v>0</v>
      </c>
      <c r="Z658">
        <f t="shared" si="312"/>
        <v>0</v>
      </c>
      <c r="AA658" s="22">
        <f t="shared" si="313"/>
        <v>0</v>
      </c>
      <c r="AB658" s="22">
        <f t="shared" si="314"/>
        <v>0</v>
      </c>
      <c r="AC658" s="22">
        <f t="shared" si="315"/>
        <v>0</v>
      </c>
      <c r="AD658" s="22">
        <f t="shared" si="316"/>
        <v>0</v>
      </c>
    </row>
    <row r="659" spans="3:30" x14ac:dyDescent="0.25">
      <c r="E659" s="11">
        <v>42943.916666666664</v>
      </c>
      <c r="F659" s="9">
        <v>12175.83</v>
      </c>
      <c r="G659" s="9">
        <v>12198.84</v>
      </c>
      <c r="H659" s="9">
        <v>12169.33</v>
      </c>
      <c r="I659" s="9">
        <v>12190.34</v>
      </c>
      <c r="K659" s="13">
        <f t="shared" si="307"/>
        <v>14.510000000000218</v>
      </c>
      <c r="L659" s="13">
        <f t="shared" si="317"/>
        <v>-89.910000000001673</v>
      </c>
      <c r="M659" s="13">
        <f t="shared" si="308"/>
        <v>29.510000000000218</v>
      </c>
      <c r="N659" s="13"/>
      <c r="X659">
        <f t="shared" si="310"/>
        <v>14.510000000000218</v>
      </c>
      <c r="Y659">
        <f t="shared" si="311"/>
        <v>0</v>
      </c>
      <c r="Z659">
        <f t="shared" si="312"/>
        <v>0</v>
      </c>
      <c r="AA659" s="22">
        <f t="shared" si="313"/>
        <v>0</v>
      </c>
      <c r="AB659" s="22">
        <f t="shared" si="314"/>
        <v>0</v>
      </c>
      <c r="AC659" s="22">
        <f t="shared" si="315"/>
        <v>0</v>
      </c>
      <c r="AD659" s="22">
        <f t="shared" si="316"/>
        <v>0</v>
      </c>
    </row>
    <row r="660" spans="3:30" hidden="1" x14ac:dyDescent="0.25">
      <c r="E660" s="12">
        <v>42943.958333333336</v>
      </c>
      <c r="F660" s="10">
        <v>12188.59</v>
      </c>
      <c r="G660" s="10">
        <v>12188.59</v>
      </c>
      <c r="H660" s="10">
        <v>12167.63</v>
      </c>
      <c r="I660" s="10">
        <v>12185.81</v>
      </c>
    </row>
    <row r="661" spans="3:30" hidden="1" x14ac:dyDescent="0.25">
      <c r="E661" s="11">
        <v>42944.041666666664</v>
      </c>
      <c r="F661" s="9">
        <v>12183.96</v>
      </c>
      <c r="G661" s="9">
        <v>12184.57</v>
      </c>
      <c r="H661" s="9">
        <v>12173.48</v>
      </c>
      <c r="I661" s="9">
        <v>12175.94</v>
      </c>
    </row>
    <row r="662" spans="3:30" hidden="1" x14ac:dyDescent="0.25">
      <c r="E662" s="12">
        <v>42944.083333333336</v>
      </c>
      <c r="F662" s="10">
        <v>12177.17</v>
      </c>
      <c r="G662" s="10">
        <v>12177.17</v>
      </c>
      <c r="H662" s="10">
        <v>12165.3</v>
      </c>
      <c r="I662" s="10">
        <v>12166.54</v>
      </c>
    </row>
    <row r="663" spans="3:30" hidden="1" x14ac:dyDescent="0.25">
      <c r="E663" s="11">
        <v>42944.125</v>
      </c>
      <c r="F663" s="9">
        <v>12165.3</v>
      </c>
      <c r="G663" s="9">
        <v>12168.77</v>
      </c>
      <c r="H663" s="9">
        <v>12127.81</v>
      </c>
      <c r="I663" s="9">
        <v>12134.27</v>
      </c>
    </row>
    <row r="664" spans="3:30" hidden="1" x14ac:dyDescent="0.25">
      <c r="E664" s="12">
        <v>42944.166666666664</v>
      </c>
      <c r="F664" s="10">
        <v>12134.11</v>
      </c>
      <c r="G664" s="10">
        <v>12136.34</v>
      </c>
      <c r="H664" s="10">
        <v>12117.78</v>
      </c>
      <c r="I664" s="10">
        <v>12133.4</v>
      </c>
    </row>
    <row r="665" spans="3:30" hidden="1" x14ac:dyDescent="0.25">
      <c r="E665" s="11">
        <v>42944.208333333336</v>
      </c>
      <c r="F665" s="9">
        <v>12134.64</v>
      </c>
      <c r="G665" s="9">
        <v>12138.83</v>
      </c>
      <c r="H665" s="9">
        <v>12130.4</v>
      </c>
      <c r="I665" s="9">
        <v>12133.86</v>
      </c>
    </row>
    <row r="666" spans="3:30" hidden="1" x14ac:dyDescent="0.25">
      <c r="E666" s="12">
        <v>42944.25</v>
      </c>
      <c r="F666" s="10">
        <v>12132.63</v>
      </c>
      <c r="G666" s="10">
        <v>12134.63</v>
      </c>
      <c r="H666" s="10">
        <v>12125.23</v>
      </c>
      <c r="I666" s="10">
        <v>12126.46</v>
      </c>
    </row>
    <row r="667" spans="3:30" hidden="1" x14ac:dyDescent="0.25">
      <c r="E667" s="11">
        <v>42944.291666666664</v>
      </c>
      <c r="F667" s="9">
        <v>12126.7</v>
      </c>
      <c r="G667" s="9">
        <v>12132.88</v>
      </c>
      <c r="H667" s="9">
        <v>12124.23</v>
      </c>
      <c r="I667" s="9">
        <v>12132.88</v>
      </c>
    </row>
    <row r="668" spans="3:30" x14ac:dyDescent="0.25">
      <c r="C668">
        <v>1</v>
      </c>
      <c r="E668" s="12">
        <v>42944.333333333336</v>
      </c>
      <c r="F668" s="10">
        <v>12134.11</v>
      </c>
      <c r="G668" s="10">
        <v>12150.76</v>
      </c>
      <c r="H668" s="10">
        <v>12130.34</v>
      </c>
      <c r="I668" s="10">
        <v>12149.75</v>
      </c>
      <c r="K668" s="13">
        <f t="shared" ref="K668:K682" si="318">I668-F668</f>
        <v>15.639999999999418</v>
      </c>
      <c r="L668" s="13">
        <v>0</v>
      </c>
      <c r="M668" s="13">
        <f t="shared" ref="M668:M682" si="319">G668-H668</f>
        <v>20.420000000000073</v>
      </c>
      <c r="N668" s="13">
        <f t="shared" ref="N668" si="320">I682-F668</f>
        <v>40</v>
      </c>
      <c r="O668" s="18">
        <f>IF(K668*N668&gt;0,1,0)</f>
        <v>1</v>
      </c>
      <c r="S668" s="13">
        <f>MAX(G668:G682)</f>
        <v>12184.04</v>
      </c>
      <c r="X668">
        <f t="shared" ref="X668:X682" si="321">ABS(K668)</f>
        <v>15.639999999999418</v>
      </c>
      <c r="Y668">
        <f t="shared" ref="Y668:Y682" si="322">ABS(N668)</f>
        <v>40</v>
      </c>
      <c r="Z668">
        <f t="shared" ref="Z668:Z682" si="323">IF(S668&lt;1000,ABS(S668),0)</f>
        <v>0</v>
      </c>
      <c r="AA668" s="22">
        <f t="shared" ref="AA668:AA682" si="324">ABS(P668)</f>
        <v>0</v>
      </c>
      <c r="AB668" s="22">
        <f t="shared" ref="AB668:AB682" si="325">ABS(Q668)</f>
        <v>0</v>
      </c>
      <c r="AC668" s="22">
        <f t="shared" ref="AC668:AC682" si="326">IF(O668=1,ABS(P669),0)</f>
        <v>0.16762187310363877</v>
      </c>
      <c r="AD668" s="22">
        <f t="shared" ref="AD668:AD682" si="327">IF(O668=0,ABS(Q669),0)</f>
        <v>0</v>
      </c>
    </row>
    <row r="669" spans="3:30" x14ac:dyDescent="0.25">
      <c r="E669" s="11">
        <v>42944.375</v>
      </c>
      <c r="F669" s="9">
        <v>12149.75</v>
      </c>
      <c r="G669" s="9">
        <v>12162.29</v>
      </c>
      <c r="H669" s="9">
        <v>12138.18</v>
      </c>
      <c r="I669" s="9">
        <v>12157.8</v>
      </c>
      <c r="K669" s="13">
        <f t="shared" si="318"/>
        <v>8.0499999999992724</v>
      </c>
      <c r="L669" s="13">
        <f t="shared" ref="L669:L682" si="328">L668+K669</f>
        <v>8.0499999999992724</v>
      </c>
      <c r="M669" s="13">
        <f t="shared" si="319"/>
        <v>24.110000000000582</v>
      </c>
      <c r="N669" s="13"/>
      <c r="P669">
        <f>_xlfn.IFS(K668&lt;0,MIN(L668:L682),K668&gt;0,MAX(L668:L682))/S647</f>
        <v>0.16762187310363877</v>
      </c>
      <c r="Q669">
        <f>_xlfn.IFS(K668&lt;0,MAX(L668:L682),K668&gt;0,MIN(L668:L682))/S647</f>
        <v>-0.16795900478726949</v>
      </c>
      <c r="S669" s="13">
        <f>MIN(H668:H682)</f>
        <v>12095.17</v>
      </c>
      <c r="X669">
        <f t="shared" si="321"/>
        <v>8.0499999999992724</v>
      </c>
      <c r="Y669">
        <f t="shared" si="322"/>
        <v>0</v>
      </c>
      <c r="Z669">
        <f t="shared" si="323"/>
        <v>0</v>
      </c>
      <c r="AA669" s="22">
        <f t="shared" si="324"/>
        <v>0.16762187310363877</v>
      </c>
      <c r="AB669" s="22">
        <f t="shared" si="325"/>
        <v>0.16795900478726949</v>
      </c>
      <c r="AC669" s="22">
        <f t="shared" si="326"/>
        <v>0</v>
      </c>
      <c r="AD669" s="22">
        <f t="shared" si="327"/>
        <v>0</v>
      </c>
    </row>
    <row r="670" spans="3:30" x14ac:dyDescent="0.25">
      <c r="E670" s="12">
        <v>42944.416666666664</v>
      </c>
      <c r="F670" s="10">
        <v>12155.05</v>
      </c>
      <c r="G670" s="10">
        <v>12156.55</v>
      </c>
      <c r="H670" s="10">
        <v>12108.82</v>
      </c>
      <c r="I670" s="10">
        <v>12145.11</v>
      </c>
      <c r="K670" s="13">
        <f t="shared" si="318"/>
        <v>-9.9399999999986903</v>
      </c>
      <c r="L670" s="13">
        <f t="shared" si="328"/>
        <v>-1.8899999999994179</v>
      </c>
      <c r="M670" s="13">
        <f t="shared" si="319"/>
        <v>47.729999999999563</v>
      </c>
      <c r="N670" s="13"/>
      <c r="S670" s="13">
        <f>S668-S669</f>
        <v>88.8700000000008</v>
      </c>
      <c r="X670">
        <f t="shared" si="321"/>
        <v>9.9399999999986903</v>
      </c>
      <c r="Y670">
        <f t="shared" si="322"/>
        <v>0</v>
      </c>
      <c r="Z670">
        <f t="shared" si="323"/>
        <v>88.8700000000008</v>
      </c>
      <c r="AA670" s="22">
        <f t="shared" si="324"/>
        <v>0</v>
      </c>
      <c r="AB670" s="22">
        <f t="shared" si="325"/>
        <v>0</v>
      </c>
      <c r="AC670" s="22">
        <f t="shared" si="326"/>
        <v>0</v>
      </c>
      <c r="AD670" s="22">
        <f t="shared" si="327"/>
        <v>0</v>
      </c>
    </row>
    <row r="671" spans="3:30" x14ac:dyDescent="0.25">
      <c r="E671" s="11">
        <v>42944.458333333336</v>
      </c>
      <c r="F671" s="9">
        <v>12144.86</v>
      </c>
      <c r="G671" s="9">
        <v>12147.35</v>
      </c>
      <c r="H671" s="9">
        <v>12116.36</v>
      </c>
      <c r="I671" s="9">
        <v>12126.44</v>
      </c>
      <c r="K671" s="13">
        <f t="shared" si="318"/>
        <v>-18.420000000000073</v>
      </c>
      <c r="L671" s="13">
        <f t="shared" si="328"/>
        <v>-20.309999999999491</v>
      </c>
      <c r="M671" s="13">
        <f t="shared" si="319"/>
        <v>30.989999999999782</v>
      </c>
      <c r="N671" s="13"/>
      <c r="X671">
        <f t="shared" si="321"/>
        <v>18.420000000000073</v>
      </c>
      <c r="Y671">
        <f t="shared" si="322"/>
        <v>0</v>
      </c>
      <c r="Z671">
        <f t="shared" si="323"/>
        <v>0</v>
      </c>
      <c r="AA671" s="22">
        <f t="shared" si="324"/>
        <v>0</v>
      </c>
      <c r="AB671" s="22">
        <f t="shared" si="325"/>
        <v>0</v>
      </c>
      <c r="AC671" s="22">
        <f t="shared" si="326"/>
        <v>0</v>
      </c>
      <c r="AD671" s="22">
        <f t="shared" si="327"/>
        <v>0</v>
      </c>
    </row>
    <row r="672" spans="3:30" x14ac:dyDescent="0.25">
      <c r="E672" s="12">
        <v>42944.5</v>
      </c>
      <c r="F672" s="10">
        <v>12127.19</v>
      </c>
      <c r="G672" s="10">
        <v>12137.97</v>
      </c>
      <c r="H672" s="10">
        <v>12095.17</v>
      </c>
      <c r="I672" s="10">
        <v>12122.59</v>
      </c>
      <c r="K672" s="13">
        <f t="shared" si="318"/>
        <v>-4.6000000000003638</v>
      </c>
      <c r="L672" s="13">
        <f t="shared" si="328"/>
        <v>-24.909999999999854</v>
      </c>
      <c r="M672" s="13">
        <f t="shared" si="319"/>
        <v>42.799999999999272</v>
      </c>
      <c r="N672" s="13"/>
      <c r="X672">
        <f t="shared" si="321"/>
        <v>4.6000000000003638</v>
      </c>
      <c r="Y672">
        <f t="shared" si="322"/>
        <v>0</v>
      </c>
      <c r="Z672">
        <f t="shared" si="323"/>
        <v>0</v>
      </c>
      <c r="AA672" s="22">
        <f t="shared" si="324"/>
        <v>0</v>
      </c>
      <c r="AB672" s="22">
        <f t="shared" si="325"/>
        <v>0</v>
      </c>
      <c r="AC672" s="22">
        <f t="shared" si="326"/>
        <v>0</v>
      </c>
      <c r="AD672" s="22">
        <f t="shared" si="327"/>
        <v>0</v>
      </c>
    </row>
    <row r="673" spans="5:30" x14ac:dyDescent="0.25">
      <c r="E673" s="11">
        <v>42944.541666666664</v>
      </c>
      <c r="F673" s="9">
        <v>12123.09</v>
      </c>
      <c r="G673" s="9">
        <v>12146.29</v>
      </c>
      <c r="H673" s="9">
        <v>12110.5</v>
      </c>
      <c r="I673" s="9">
        <v>12144.54</v>
      </c>
      <c r="K673" s="13">
        <f t="shared" si="318"/>
        <v>21.450000000000728</v>
      </c>
      <c r="L673" s="13">
        <f t="shared" si="328"/>
        <v>-3.4599999999991269</v>
      </c>
      <c r="M673" s="13">
        <f t="shared" si="319"/>
        <v>35.790000000000873</v>
      </c>
      <c r="N673" s="13"/>
      <c r="X673">
        <f t="shared" si="321"/>
        <v>21.450000000000728</v>
      </c>
      <c r="Y673">
        <f t="shared" si="322"/>
        <v>0</v>
      </c>
      <c r="Z673">
        <f t="shared" si="323"/>
        <v>0</v>
      </c>
      <c r="AA673" s="22">
        <f t="shared" si="324"/>
        <v>0</v>
      </c>
      <c r="AB673" s="22">
        <f t="shared" si="325"/>
        <v>0</v>
      </c>
      <c r="AC673" s="22">
        <f t="shared" si="326"/>
        <v>0</v>
      </c>
      <c r="AD673" s="22">
        <f t="shared" si="327"/>
        <v>0</v>
      </c>
    </row>
    <row r="674" spans="5:30" x14ac:dyDescent="0.25">
      <c r="E674" s="12">
        <v>42944.583333333336</v>
      </c>
      <c r="F674" s="10">
        <v>12145.54</v>
      </c>
      <c r="G674" s="10">
        <v>12172.83</v>
      </c>
      <c r="H674" s="10">
        <v>12141.23</v>
      </c>
      <c r="I674" s="10">
        <v>12163.74</v>
      </c>
      <c r="K674" s="13">
        <f t="shared" si="318"/>
        <v>18.199999999998909</v>
      </c>
      <c r="L674" s="13">
        <f t="shared" si="328"/>
        <v>14.739999999999782</v>
      </c>
      <c r="M674" s="13">
        <f t="shared" si="319"/>
        <v>31.600000000000364</v>
      </c>
      <c r="N674" s="13"/>
      <c r="X674">
        <f t="shared" si="321"/>
        <v>18.199999999998909</v>
      </c>
      <c r="Y674">
        <f t="shared" si="322"/>
        <v>0</v>
      </c>
      <c r="Z674">
        <f t="shared" si="323"/>
        <v>0</v>
      </c>
      <c r="AA674" s="22">
        <f t="shared" si="324"/>
        <v>0</v>
      </c>
      <c r="AB674" s="22">
        <f t="shared" si="325"/>
        <v>0</v>
      </c>
      <c r="AC674" s="22">
        <f t="shared" si="326"/>
        <v>0</v>
      </c>
      <c r="AD674" s="22">
        <f t="shared" si="327"/>
        <v>0</v>
      </c>
    </row>
    <row r="675" spans="5:30" x14ac:dyDescent="0.25">
      <c r="E675" s="11">
        <v>42944.625</v>
      </c>
      <c r="F675" s="9">
        <v>12163.24</v>
      </c>
      <c r="G675" s="9">
        <v>12166.29</v>
      </c>
      <c r="H675" s="9">
        <v>12141.21</v>
      </c>
      <c r="I675" s="9">
        <v>12151.25</v>
      </c>
      <c r="K675" s="13">
        <f t="shared" si="318"/>
        <v>-11.989999999999782</v>
      </c>
      <c r="L675" s="13">
        <f t="shared" si="328"/>
        <v>2.75</v>
      </c>
      <c r="M675" s="13">
        <f t="shared" si="319"/>
        <v>25.080000000001746</v>
      </c>
      <c r="N675" s="13"/>
      <c r="X675">
        <f t="shared" si="321"/>
        <v>11.989999999999782</v>
      </c>
      <c r="Y675">
        <f t="shared" si="322"/>
        <v>0</v>
      </c>
      <c r="Z675">
        <f t="shared" si="323"/>
        <v>0</v>
      </c>
      <c r="AA675" s="22">
        <f t="shared" si="324"/>
        <v>0</v>
      </c>
      <c r="AB675" s="22">
        <f t="shared" si="325"/>
        <v>0</v>
      </c>
      <c r="AC675" s="22">
        <f t="shared" si="326"/>
        <v>0</v>
      </c>
      <c r="AD675" s="22">
        <f t="shared" si="327"/>
        <v>0</v>
      </c>
    </row>
    <row r="676" spans="5:30" x14ac:dyDescent="0.25">
      <c r="E676" s="12">
        <v>42944.666666666664</v>
      </c>
      <c r="F676" s="10">
        <v>12150.5</v>
      </c>
      <c r="G676" s="10">
        <v>12184.04</v>
      </c>
      <c r="H676" s="10">
        <v>12141.25</v>
      </c>
      <c r="I676" s="10">
        <v>12164.96</v>
      </c>
      <c r="K676" s="13">
        <f t="shared" si="318"/>
        <v>14.459999999999127</v>
      </c>
      <c r="L676" s="13">
        <f t="shared" si="328"/>
        <v>17.209999999999127</v>
      </c>
      <c r="M676" s="13">
        <f t="shared" si="319"/>
        <v>42.790000000000873</v>
      </c>
      <c r="N676" s="13"/>
      <c r="X676">
        <f t="shared" si="321"/>
        <v>14.459999999999127</v>
      </c>
      <c r="Y676">
        <f t="shared" si="322"/>
        <v>0</v>
      </c>
      <c r="Z676">
        <f t="shared" si="323"/>
        <v>0</v>
      </c>
      <c r="AA676" s="22">
        <f t="shared" si="324"/>
        <v>0</v>
      </c>
      <c r="AB676" s="22">
        <f t="shared" si="325"/>
        <v>0</v>
      </c>
      <c r="AC676" s="22">
        <f t="shared" si="326"/>
        <v>0</v>
      </c>
      <c r="AD676" s="22">
        <f t="shared" si="327"/>
        <v>0</v>
      </c>
    </row>
    <row r="677" spans="5:30" x14ac:dyDescent="0.25">
      <c r="E677" s="11">
        <v>42944.708333333336</v>
      </c>
      <c r="F677" s="9">
        <v>12164.46</v>
      </c>
      <c r="G677" s="9">
        <v>12177.52</v>
      </c>
      <c r="H677" s="9">
        <v>12123.49</v>
      </c>
      <c r="I677" s="9">
        <v>12144.27</v>
      </c>
      <c r="K677" s="13">
        <f t="shared" si="318"/>
        <v>-20.18999999999869</v>
      </c>
      <c r="L677" s="13">
        <f t="shared" si="328"/>
        <v>-2.9799999999995634</v>
      </c>
      <c r="M677" s="13">
        <f t="shared" si="319"/>
        <v>54.030000000000655</v>
      </c>
      <c r="N677" s="13"/>
      <c r="X677">
        <f t="shared" si="321"/>
        <v>20.18999999999869</v>
      </c>
      <c r="Y677">
        <f t="shared" si="322"/>
        <v>0</v>
      </c>
      <c r="Z677">
        <f t="shared" si="323"/>
        <v>0</v>
      </c>
      <c r="AA677" s="22">
        <f t="shared" si="324"/>
        <v>0</v>
      </c>
      <c r="AB677" s="22">
        <f t="shared" si="325"/>
        <v>0</v>
      </c>
      <c r="AC677" s="22">
        <f t="shared" si="326"/>
        <v>0</v>
      </c>
      <c r="AD677" s="22">
        <f t="shared" si="327"/>
        <v>0</v>
      </c>
    </row>
    <row r="678" spans="5:30" x14ac:dyDescent="0.25">
      <c r="E678" s="12">
        <v>42944.75</v>
      </c>
      <c r="F678" s="10">
        <v>12145.27</v>
      </c>
      <c r="G678" s="10">
        <v>12167.86</v>
      </c>
      <c r="H678" s="10">
        <v>12140.52</v>
      </c>
      <c r="I678" s="10">
        <v>12157.63</v>
      </c>
      <c r="K678" s="13">
        <f t="shared" si="318"/>
        <v>12.359999999998763</v>
      </c>
      <c r="L678" s="13">
        <f t="shared" si="328"/>
        <v>9.3799999999991996</v>
      </c>
      <c r="M678" s="13">
        <f t="shared" si="319"/>
        <v>27.340000000000146</v>
      </c>
      <c r="N678" s="13"/>
      <c r="X678">
        <f t="shared" si="321"/>
        <v>12.359999999998763</v>
      </c>
      <c r="Y678">
        <f t="shared" si="322"/>
        <v>0</v>
      </c>
      <c r="Z678">
        <f t="shared" si="323"/>
        <v>0</v>
      </c>
      <c r="AA678" s="22">
        <f t="shared" si="324"/>
        <v>0</v>
      </c>
      <c r="AB678" s="22">
        <f t="shared" si="325"/>
        <v>0</v>
      </c>
      <c r="AC678" s="22">
        <f t="shared" si="326"/>
        <v>0</v>
      </c>
      <c r="AD678" s="22">
        <f t="shared" si="327"/>
        <v>0</v>
      </c>
    </row>
    <row r="679" spans="5:30" x14ac:dyDescent="0.25">
      <c r="E679" s="11">
        <v>42944.791666666664</v>
      </c>
      <c r="F679" s="9">
        <v>12158.13</v>
      </c>
      <c r="G679" s="9">
        <v>12171.78</v>
      </c>
      <c r="H679" s="9">
        <v>12157.28</v>
      </c>
      <c r="I679" s="9">
        <v>12164.38</v>
      </c>
      <c r="K679" s="13">
        <f t="shared" si="318"/>
        <v>6.25</v>
      </c>
      <c r="L679" s="13">
        <f t="shared" si="328"/>
        <v>15.6299999999992</v>
      </c>
      <c r="M679" s="13">
        <f t="shared" si="319"/>
        <v>14.5</v>
      </c>
      <c r="N679" s="13"/>
      <c r="X679">
        <f t="shared" si="321"/>
        <v>6.25</v>
      </c>
      <c r="Y679">
        <f t="shared" si="322"/>
        <v>0</v>
      </c>
      <c r="Z679">
        <f t="shared" si="323"/>
        <v>0</v>
      </c>
      <c r="AA679" s="22">
        <f t="shared" si="324"/>
        <v>0</v>
      </c>
      <c r="AB679" s="22">
        <f t="shared" si="325"/>
        <v>0</v>
      </c>
      <c r="AC679" s="22">
        <f t="shared" si="326"/>
        <v>0</v>
      </c>
      <c r="AD679" s="22">
        <f t="shared" si="327"/>
        <v>0</v>
      </c>
    </row>
    <row r="680" spans="5:30" x14ac:dyDescent="0.25">
      <c r="E680" s="12">
        <v>42944.833333333336</v>
      </c>
      <c r="F680" s="10">
        <v>12164.13</v>
      </c>
      <c r="G680" s="10">
        <v>12167.62</v>
      </c>
      <c r="H680" s="10">
        <v>12156.37</v>
      </c>
      <c r="I680" s="10">
        <v>12163.12</v>
      </c>
      <c r="K680" s="13">
        <f t="shared" si="318"/>
        <v>-1.0099999999983993</v>
      </c>
      <c r="L680" s="13">
        <f t="shared" si="328"/>
        <v>14.6200000000008</v>
      </c>
      <c r="M680" s="13">
        <f t="shared" si="319"/>
        <v>11.25</v>
      </c>
      <c r="N680" s="13"/>
      <c r="X680">
        <f t="shared" si="321"/>
        <v>1.0099999999983993</v>
      </c>
      <c r="Y680">
        <f t="shared" si="322"/>
        <v>0</v>
      </c>
      <c r="Z680">
        <f t="shared" si="323"/>
        <v>0</v>
      </c>
      <c r="AA680" s="22">
        <f t="shared" si="324"/>
        <v>0</v>
      </c>
      <c r="AB680" s="22">
        <f t="shared" si="325"/>
        <v>0</v>
      </c>
      <c r="AC680" s="22">
        <f t="shared" si="326"/>
        <v>0</v>
      </c>
      <c r="AD680" s="22">
        <f t="shared" si="327"/>
        <v>0</v>
      </c>
    </row>
    <row r="681" spans="5:30" x14ac:dyDescent="0.25">
      <c r="E681" s="11">
        <v>42944.875</v>
      </c>
      <c r="F681" s="9">
        <v>12163.62</v>
      </c>
      <c r="G681" s="9">
        <v>12169.37</v>
      </c>
      <c r="H681" s="9">
        <v>12161.37</v>
      </c>
      <c r="I681" s="9">
        <v>12167.36</v>
      </c>
      <c r="K681" s="13">
        <f t="shared" si="318"/>
        <v>3.7399999999997817</v>
      </c>
      <c r="L681" s="13">
        <f t="shared" si="328"/>
        <v>18.360000000000582</v>
      </c>
      <c r="M681" s="13">
        <f t="shared" si="319"/>
        <v>8</v>
      </c>
      <c r="N681" s="13"/>
      <c r="X681">
        <f t="shared" si="321"/>
        <v>3.7399999999997817</v>
      </c>
      <c r="Y681">
        <f t="shared" si="322"/>
        <v>0</v>
      </c>
      <c r="Z681">
        <f t="shared" si="323"/>
        <v>0</v>
      </c>
      <c r="AA681" s="22">
        <f t="shared" si="324"/>
        <v>0</v>
      </c>
      <c r="AB681" s="22">
        <f t="shared" si="325"/>
        <v>0</v>
      </c>
      <c r="AC681" s="22">
        <f t="shared" si="326"/>
        <v>0</v>
      </c>
      <c r="AD681" s="22">
        <f t="shared" si="327"/>
        <v>0</v>
      </c>
    </row>
    <row r="682" spans="5:30" x14ac:dyDescent="0.25">
      <c r="E682" s="12">
        <v>42944.916666666664</v>
      </c>
      <c r="F682" s="10">
        <v>12167.61</v>
      </c>
      <c r="G682" s="10">
        <v>12175.36</v>
      </c>
      <c r="H682" s="10">
        <v>12164.61</v>
      </c>
      <c r="I682" s="10">
        <v>12174.11</v>
      </c>
      <c r="K682" s="13">
        <f t="shared" si="318"/>
        <v>6.5</v>
      </c>
      <c r="L682" s="13">
        <f t="shared" si="328"/>
        <v>24.860000000000582</v>
      </c>
      <c r="M682" s="13">
        <f t="shared" si="319"/>
        <v>10.75</v>
      </c>
      <c r="N682" s="13"/>
      <c r="X682">
        <f t="shared" si="321"/>
        <v>6.5</v>
      </c>
      <c r="Y682">
        <f t="shared" si="322"/>
        <v>0</v>
      </c>
      <c r="Z682">
        <f t="shared" si="323"/>
        <v>0</v>
      </c>
      <c r="AA682" s="22">
        <f t="shared" si="324"/>
        <v>0</v>
      </c>
      <c r="AB682" s="22">
        <f t="shared" si="325"/>
        <v>0</v>
      </c>
      <c r="AC682" s="22">
        <f t="shared" si="326"/>
        <v>0</v>
      </c>
      <c r="AD682" s="22">
        <f t="shared" si="327"/>
        <v>0</v>
      </c>
    </row>
    <row r="683" spans="5:30" hidden="1" x14ac:dyDescent="0.25">
      <c r="E683" s="11">
        <v>42947.041666666664</v>
      </c>
      <c r="F683" s="9">
        <v>12180.33</v>
      </c>
      <c r="G683" s="9">
        <v>12181.83</v>
      </c>
      <c r="H683" s="9">
        <v>12169.23</v>
      </c>
      <c r="I683" s="9">
        <v>12174.46</v>
      </c>
    </row>
    <row r="684" spans="5:30" hidden="1" x14ac:dyDescent="0.25">
      <c r="E684" s="12">
        <v>42947.083333333336</v>
      </c>
      <c r="F684" s="10">
        <v>12175.69</v>
      </c>
      <c r="G684" s="10">
        <v>12178.15</v>
      </c>
      <c r="H684" s="10">
        <v>12169.52</v>
      </c>
      <c r="I684" s="10">
        <v>12170.75</v>
      </c>
    </row>
    <row r="685" spans="5:30" hidden="1" x14ac:dyDescent="0.25">
      <c r="E685" s="11">
        <v>42947.125</v>
      </c>
      <c r="F685" s="9">
        <v>12169.52</v>
      </c>
      <c r="G685" s="9">
        <v>12169.52</v>
      </c>
      <c r="H685" s="9">
        <v>12162.12</v>
      </c>
      <c r="I685" s="9">
        <v>12164.81</v>
      </c>
    </row>
    <row r="686" spans="5:30" hidden="1" x14ac:dyDescent="0.25">
      <c r="E686" s="12">
        <v>42947.166666666664</v>
      </c>
      <c r="F686" s="10">
        <v>12164.14</v>
      </c>
      <c r="G686" s="10">
        <v>12172.8</v>
      </c>
      <c r="H686" s="10">
        <v>12162.91</v>
      </c>
      <c r="I686" s="10">
        <v>12171.57</v>
      </c>
    </row>
    <row r="687" spans="5:30" hidden="1" x14ac:dyDescent="0.25">
      <c r="E687" s="11">
        <v>42947.208333333336</v>
      </c>
      <c r="F687" s="9">
        <v>12172.8</v>
      </c>
      <c r="G687" s="9">
        <v>12175.26</v>
      </c>
      <c r="H687" s="9">
        <v>12170.33</v>
      </c>
      <c r="I687" s="9">
        <v>12171.56</v>
      </c>
    </row>
    <row r="688" spans="5:30" hidden="1" x14ac:dyDescent="0.25">
      <c r="E688" s="12">
        <v>42947.25</v>
      </c>
      <c r="F688" s="10">
        <v>12170.33</v>
      </c>
      <c r="G688" s="10">
        <v>12170.33</v>
      </c>
      <c r="H688" s="10">
        <v>12166.63</v>
      </c>
      <c r="I688" s="10">
        <v>12169.09</v>
      </c>
    </row>
    <row r="689" spans="3:30" hidden="1" x14ac:dyDescent="0.25">
      <c r="E689" s="11">
        <v>42947.291666666664</v>
      </c>
      <c r="F689" s="9">
        <v>12169.07</v>
      </c>
      <c r="G689" s="9">
        <v>12174.03</v>
      </c>
      <c r="H689" s="9">
        <v>12167.84</v>
      </c>
      <c r="I689" s="9">
        <v>12174.03</v>
      </c>
    </row>
    <row r="690" spans="3:30" x14ac:dyDescent="0.25">
      <c r="C690">
        <v>1</v>
      </c>
      <c r="E690" s="12">
        <v>42947.333333333336</v>
      </c>
      <c r="F690" s="10">
        <v>12175.26</v>
      </c>
      <c r="G690" s="10">
        <v>12179</v>
      </c>
      <c r="H690" s="10">
        <v>12154.63</v>
      </c>
      <c r="I690" s="10">
        <v>12156.13</v>
      </c>
      <c r="K690" s="13">
        <f t="shared" ref="K690:K704" si="329">I690-F690</f>
        <v>-19.130000000001019</v>
      </c>
      <c r="L690" s="13">
        <v>0</v>
      </c>
      <c r="M690" s="13">
        <f t="shared" ref="M690:M704" si="330">G690-H690</f>
        <v>24.3700000000008</v>
      </c>
      <c r="N690" s="13">
        <f t="shared" ref="N690" si="331">I704-F690</f>
        <v>-76.819999999999709</v>
      </c>
      <c r="O690" s="18">
        <f>IF(K690*N690&gt;0,1,0)</f>
        <v>1</v>
      </c>
      <c r="S690" s="13">
        <f>MAX(G690:G704)</f>
        <v>12211.59</v>
      </c>
      <c r="X690">
        <f t="shared" ref="X690:X704" si="332">ABS(K690)</f>
        <v>19.130000000001019</v>
      </c>
      <c r="Y690">
        <f t="shared" ref="Y690:Y704" si="333">ABS(N690)</f>
        <v>76.819999999999709</v>
      </c>
      <c r="Z690">
        <f t="shared" ref="Z690:Z704" si="334">IF(S690&lt;1000,ABS(S690),0)</f>
        <v>0</v>
      </c>
      <c r="AA690" s="22">
        <f t="shared" ref="AA690:AA704" si="335">ABS(P690)</f>
        <v>0</v>
      </c>
      <c r="AB690" s="22">
        <f t="shared" ref="AB690:AB704" si="336">ABS(Q690)</f>
        <v>0</v>
      </c>
      <c r="AC690" s="22">
        <f t="shared" ref="AC690:AC704" si="337">IF(O690=1,ABS(P691),0)</f>
        <v>0.63801057724764709</v>
      </c>
      <c r="AD690" s="22">
        <f t="shared" ref="AD690:AD704" si="338">IF(O690=0,ABS(Q691),0)</f>
        <v>0</v>
      </c>
    </row>
    <row r="691" spans="3:30" x14ac:dyDescent="0.25">
      <c r="E691" s="11">
        <v>42947.375</v>
      </c>
      <c r="F691" s="9">
        <v>12156.13</v>
      </c>
      <c r="G691" s="9">
        <v>12159.32</v>
      </c>
      <c r="H691" s="9">
        <v>12128.15</v>
      </c>
      <c r="I691" s="9">
        <v>12146.51</v>
      </c>
      <c r="K691" s="13">
        <f t="shared" si="329"/>
        <v>-9.6199999999989814</v>
      </c>
      <c r="L691" s="13">
        <f t="shared" ref="L691:L704" si="339">L690+K691</f>
        <v>-9.6199999999989814</v>
      </c>
      <c r="M691" s="13">
        <f t="shared" si="330"/>
        <v>31.170000000000073</v>
      </c>
      <c r="N691" s="13"/>
      <c r="P691">
        <f>_xlfn.IFS(K690&lt;0,MIN(L690:L704),K690&gt;0,MAX(L690:L704))/S670</f>
        <v>-0.63801057724764709</v>
      </c>
      <c r="Q691">
        <f>_xlfn.IFS(K690&lt;0,MAX(L690:L704),K690&gt;0,MIN(L690:L704))/S670</f>
        <v>0.50309440756161294</v>
      </c>
      <c r="S691" s="13">
        <f>MIN(H690:H704)</f>
        <v>12084.6</v>
      </c>
      <c r="X691">
        <f t="shared" si="332"/>
        <v>9.6199999999989814</v>
      </c>
      <c r="Y691">
        <f t="shared" si="333"/>
        <v>0</v>
      </c>
      <c r="Z691">
        <f t="shared" si="334"/>
        <v>0</v>
      </c>
      <c r="AA691" s="22">
        <f t="shared" si="335"/>
        <v>0.63801057724764709</v>
      </c>
      <c r="AB691" s="22">
        <f t="shared" si="336"/>
        <v>0.50309440756161294</v>
      </c>
      <c r="AC691" s="22">
        <f t="shared" si="337"/>
        <v>0</v>
      </c>
      <c r="AD691" s="22">
        <f t="shared" si="338"/>
        <v>0</v>
      </c>
    </row>
    <row r="692" spans="3:30" x14ac:dyDescent="0.25">
      <c r="E692" s="12">
        <v>42947.416666666664</v>
      </c>
      <c r="F692" s="10">
        <v>12146.01</v>
      </c>
      <c r="G692" s="10">
        <v>12194.51</v>
      </c>
      <c r="H692" s="10">
        <v>12139.5</v>
      </c>
      <c r="I692" s="10">
        <v>12173.01</v>
      </c>
      <c r="K692" s="13">
        <f t="shared" si="329"/>
        <v>27</v>
      </c>
      <c r="L692" s="13">
        <f t="shared" si="339"/>
        <v>17.380000000001019</v>
      </c>
      <c r="M692" s="13">
        <f t="shared" si="330"/>
        <v>55.010000000000218</v>
      </c>
      <c r="N692" s="13"/>
      <c r="S692" s="13">
        <f>S690-S691</f>
        <v>126.98999999999978</v>
      </c>
      <c r="X692">
        <f t="shared" si="332"/>
        <v>27</v>
      </c>
      <c r="Y692">
        <f t="shared" si="333"/>
        <v>0</v>
      </c>
      <c r="Z692">
        <f t="shared" si="334"/>
        <v>126.98999999999978</v>
      </c>
      <c r="AA692" s="22">
        <f t="shared" si="335"/>
        <v>0</v>
      </c>
      <c r="AB692" s="22">
        <f t="shared" si="336"/>
        <v>0</v>
      </c>
      <c r="AC692" s="22">
        <f t="shared" si="337"/>
        <v>0</v>
      </c>
      <c r="AD692" s="22">
        <f t="shared" si="338"/>
        <v>0</v>
      </c>
    </row>
    <row r="693" spans="3:30" x14ac:dyDescent="0.25">
      <c r="E693" s="11">
        <v>42947.458333333336</v>
      </c>
      <c r="F693" s="9">
        <v>12173.02</v>
      </c>
      <c r="G693" s="9">
        <v>12185.62</v>
      </c>
      <c r="H693" s="9">
        <v>12170.58</v>
      </c>
      <c r="I693" s="9">
        <v>12176.34</v>
      </c>
      <c r="K693" s="13">
        <f t="shared" si="329"/>
        <v>3.319999999999709</v>
      </c>
      <c r="L693" s="13">
        <f t="shared" si="339"/>
        <v>20.700000000000728</v>
      </c>
      <c r="M693" s="13">
        <f t="shared" si="330"/>
        <v>15.040000000000873</v>
      </c>
      <c r="N693" s="13"/>
      <c r="X693">
        <f t="shared" si="332"/>
        <v>3.319999999999709</v>
      </c>
      <c r="Y693">
        <f t="shared" si="333"/>
        <v>0</v>
      </c>
      <c r="Z693">
        <f t="shared" si="334"/>
        <v>0</v>
      </c>
      <c r="AA693" s="22">
        <f t="shared" si="335"/>
        <v>0</v>
      </c>
      <c r="AB693" s="22">
        <f t="shared" si="336"/>
        <v>0</v>
      </c>
      <c r="AC693" s="22">
        <f t="shared" si="337"/>
        <v>0</v>
      </c>
      <c r="AD693" s="22">
        <f t="shared" si="338"/>
        <v>0</v>
      </c>
    </row>
    <row r="694" spans="3:30" x14ac:dyDescent="0.25">
      <c r="E694" s="12">
        <v>42947.5</v>
      </c>
      <c r="F694" s="10">
        <v>12176.59</v>
      </c>
      <c r="G694" s="10">
        <v>12189.48</v>
      </c>
      <c r="H694" s="10">
        <v>12162.07</v>
      </c>
      <c r="I694" s="10">
        <v>12176.98</v>
      </c>
      <c r="K694" s="13">
        <f t="shared" si="329"/>
        <v>0.38999999999941792</v>
      </c>
      <c r="L694" s="13">
        <f t="shared" si="339"/>
        <v>21.090000000000146</v>
      </c>
      <c r="M694" s="13">
        <f t="shared" si="330"/>
        <v>27.409999999999854</v>
      </c>
      <c r="N694" s="13"/>
      <c r="X694">
        <f t="shared" si="332"/>
        <v>0.38999999999941792</v>
      </c>
      <c r="Y694">
        <f t="shared" si="333"/>
        <v>0</v>
      </c>
      <c r="Z694">
        <f t="shared" si="334"/>
        <v>0</v>
      </c>
      <c r="AA694" s="22">
        <f t="shared" si="335"/>
        <v>0</v>
      </c>
      <c r="AB694" s="22">
        <f t="shared" si="336"/>
        <v>0</v>
      </c>
      <c r="AC694" s="22">
        <f t="shared" si="337"/>
        <v>0</v>
      </c>
      <c r="AD694" s="22">
        <f t="shared" si="338"/>
        <v>0</v>
      </c>
    </row>
    <row r="695" spans="3:30" x14ac:dyDescent="0.25">
      <c r="E695" s="11">
        <v>42947.541666666664</v>
      </c>
      <c r="F695" s="9">
        <v>12176.73</v>
      </c>
      <c r="G695" s="9">
        <v>12194.05</v>
      </c>
      <c r="H695" s="9">
        <v>12167.08</v>
      </c>
      <c r="I695" s="9">
        <v>12193.43</v>
      </c>
      <c r="K695" s="13">
        <f t="shared" si="329"/>
        <v>16.700000000000728</v>
      </c>
      <c r="L695" s="13">
        <f t="shared" si="339"/>
        <v>37.790000000000873</v>
      </c>
      <c r="M695" s="13">
        <f t="shared" si="330"/>
        <v>26.969999999999345</v>
      </c>
      <c r="N695" s="13"/>
      <c r="X695">
        <f t="shared" si="332"/>
        <v>16.700000000000728</v>
      </c>
      <c r="Y695">
        <f t="shared" si="333"/>
        <v>0</v>
      </c>
      <c r="Z695">
        <f t="shared" si="334"/>
        <v>0</v>
      </c>
      <c r="AA695" s="22">
        <f t="shared" si="335"/>
        <v>0</v>
      </c>
      <c r="AB695" s="22">
        <f t="shared" si="336"/>
        <v>0</v>
      </c>
      <c r="AC695" s="22">
        <f t="shared" si="337"/>
        <v>0</v>
      </c>
      <c r="AD695" s="22">
        <f t="shared" si="338"/>
        <v>0</v>
      </c>
    </row>
    <row r="696" spans="3:30" x14ac:dyDescent="0.25">
      <c r="E696" s="12">
        <v>42947.583333333336</v>
      </c>
      <c r="F696" s="10">
        <v>12193.93</v>
      </c>
      <c r="G696" s="10">
        <v>12211.59</v>
      </c>
      <c r="H696" s="10">
        <v>12193.68</v>
      </c>
      <c r="I696" s="10">
        <v>12200.85</v>
      </c>
      <c r="K696" s="13">
        <f t="shared" si="329"/>
        <v>6.9200000000000728</v>
      </c>
      <c r="L696" s="13">
        <f t="shared" si="339"/>
        <v>44.710000000000946</v>
      </c>
      <c r="M696" s="13">
        <f t="shared" si="330"/>
        <v>17.909999999999854</v>
      </c>
      <c r="N696" s="13"/>
      <c r="X696">
        <f t="shared" si="332"/>
        <v>6.9200000000000728</v>
      </c>
      <c r="Y696">
        <f t="shared" si="333"/>
        <v>0</v>
      </c>
      <c r="Z696">
        <f t="shared" si="334"/>
        <v>0</v>
      </c>
      <c r="AA696" s="22">
        <f t="shared" si="335"/>
        <v>0</v>
      </c>
      <c r="AB696" s="22">
        <f t="shared" si="336"/>
        <v>0</v>
      </c>
      <c r="AC696" s="22">
        <f t="shared" si="337"/>
        <v>0</v>
      </c>
      <c r="AD696" s="22">
        <f t="shared" si="338"/>
        <v>0</v>
      </c>
    </row>
    <row r="697" spans="3:30" x14ac:dyDescent="0.25">
      <c r="E697" s="11">
        <v>42947.625</v>
      </c>
      <c r="F697" s="9">
        <v>12201.35</v>
      </c>
      <c r="G697" s="9">
        <v>12202.08</v>
      </c>
      <c r="H697" s="9">
        <v>12172.65</v>
      </c>
      <c r="I697" s="9">
        <v>12175.85</v>
      </c>
      <c r="K697" s="13">
        <f t="shared" si="329"/>
        <v>-25.5</v>
      </c>
      <c r="L697" s="13">
        <f t="shared" si="339"/>
        <v>19.210000000000946</v>
      </c>
      <c r="M697" s="13">
        <f t="shared" si="330"/>
        <v>29.430000000000291</v>
      </c>
      <c r="N697" s="13"/>
      <c r="X697">
        <f t="shared" si="332"/>
        <v>25.5</v>
      </c>
      <c r="Y697">
        <f t="shared" si="333"/>
        <v>0</v>
      </c>
      <c r="Z697">
        <f t="shared" si="334"/>
        <v>0</v>
      </c>
      <c r="AA697" s="22">
        <f t="shared" si="335"/>
        <v>0</v>
      </c>
      <c r="AB697" s="22">
        <f t="shared" si="336"/>
        <v>0</v>
      </c>
      <c r="AC697" s="22">
        <f t="shared" si="337"/>
        <v>0</v>
      </c>
      <c r="AD697" s="22">
        <f t="shared" si="338"/>
        <v>0</v>
      </c>
    </row>
    <row r="698" spans="3:30" x14ac:dyDescent="0.25">
      <c r="E698" s="12">
        <v>42947.666666666664</v>
      </c>
      <c r="F698" s="10">
        <v>12175.1</v>
      </c>
      <c r="G698" s="10">
        <v>12179.52</v>
      </c>
      <c r="H698" s="10">
        <v>12134.54</v>
      </c>
      <c r="I698" s="10">
        <v>12137.34</v>
      </c>
      <c r="K698" s="13">
        <f t="shared" si="329"/>
        <v>-37.760000000000218</v>
      </c>
      <c r="L698" s="13">
        <f t="shared" si="339"/>
        <v>-18.549999999999272</v>
      </c>
      <c r="M698" s="13">
        <f t="shared" si="330"/>
        <v>44.979999999999563</v>
      </c>
      <c r="N698" s="13"/>
      <c r="X698">
        <f t="shared" si="332"/>
        <v>37.760000000000218</v>
      </c>
      <c r="Y698">
        <f t="shared" si="333"/>
        <v>0</v>
      </c>
      <c r="Z698">
        <f t="shared" si="334"/>
        <v>0</v>
      </c>
      <c r="AA698" s="22">
        <f t="shared" si="335"/>
        <v>0</v>
      </c>
      <c r="AB698" s="22">
        <f t="shared" si="336"/>
        <v>0</v>
      </c>
      <c r="AC698" s="22">
        <f t="shared" si="337"/>
        <v>0</v>
      </c>
      <c r="AD698" s="22">
        <f t="shared" si="338"/>
        <v>0</v>
      </c>
    </row>
    <row r="699" spans="3:30" x14ac:dyDescent="0.25">
      <c r="E699" s="11">
        <v>42947.708333333336</v>
      </c>
      <c r="F699" s="9">
        <v>12137.09</v>
      </c>
      <c r="G699" s="9">
        <v>12141.86</v>
      </c>
      <c r="H699" s="9">
        <v>12095.11</v>
      </c>
      <c r="I699" s="9">
        <v>12100.34</v>
      </c>
      <c r="K699" s="13">
        <f t="shared" si="329"/>
        <v>-36.75</v>
      </c>
      <c r="L699" s="13">
        <f t="shared" si="339"/>
        <v>-55.299999999999272</v>
      </c>
      <c r="M699" s="13">
        <f t="shared" si="330"/>
        <v>46.75</v>
      </c>
      <c r="N699" s="13"/>
      <c r="X699">
        <f t="shared" si="332"/>
        <v>36.75</v>
      </c>
      <c r="Y699">
        <f t="shared" si="333"/>
        <v>0</v>
      </c>
      <c r="Z699">
        <f t="shared" si="334"/>
        <v>0</v>
      </c>
      <c r="AA699" s="22">
        <f t="shared" si="335"/>
        <v>0</v>
      </c>
      <c r="AB699" s="22">
        <f t="shared" si="336"/>
        <v>0</v>
      </c>
      <c r="AC699" s="22">
        <f t="shared" si="337"/>
        <v>0</v>
      </c>
      <c r="AD699" s="22">
        <f t="shared" si="338"/>
        <v>0</v>
      </c>
    </row>
    <row r="700" spans="3:30" x14ac:dyDescent="0.25">
      <c r="E700" s="12">
        <v>42947.75</v>
      </c>
      <c r="F700" s="10">
        <v>12100.84</v>
      </c>
      <c r="G700" s="10">
        <v>12127.69</v>
      </c>
      <c r="H700" s="10">
        <v>12097.34</v>
      </c>
      <c r="I700" s="10">
        <v>12112.69</v>
      </c>
      <c r="K700" s="13">
        <f t="shared" si="329"/>
        <v>11.850000000000364</v>
      </c>
      <c r="L700" s="13">
        <f t="shared" si="339"/>
        <v>-43.449999999998909</v>
      </c>
      <c r="M700" s="13">
        <f t="shared" si="330"/>
        <v>30.350000000000364</v>
      </c>
      <c r="N700" s="13"/>
      <c r="X700">
        <f t="shared" si="332"/>
        <v>11.850000000000364</v>
      </c>
      <c r="Y700">
        <f t="shared" si="333"/>
        <v>0</v>
      </c>
      <c r="Z700">
        <f t="shared" si="334"/>
        <v>0</v>
      </c>
      <c r="AA700" s="22">
        <f t="shared" si="335"/>
        <v>0</v>
      </c>
      <c r="AB700" s="22">
        <f t="shared" si="336"/>
        <v>0</v>
      </c>
      <c r="AC700" s="22">
        <f t="shared" si="337"/>
        <v>0</v>
      </c>
      <c r="AD700" s="22">
        <f t="shared" si="338"/>
        <v>0</v>
      </c>
    </row>
    <row r="701" spans="3:30" x14ac:dyDescent="0.25">
      <c r="E701" s="11">
        <v>42947.791666666664</v>
      </c>
      <c r="F701" s="9">
        <v>12112.44</v>
      </c>
      <c r="G701" s="9">
        <v>12112.44</v>
      </c>
      <c r="H701" s="9">
        <v>12084.6</v>
      </c>
      <c r="I701" s="9">
        <v>12102.96</v>
      </c>
      <c r="K701" s="13">
        <f t="shared" si="329"/>
        <v>-9.4800000000013824</v>
      </c>
      <c r="L701" s="13">
        <f t="shared" si="339"/>
        <v>-52.930000000000291</v>
      </c>
      <c r="M701" s="13">
        <f t="shared" si="330"/>
        <v>27.840000000000146</v>
      </c>
      <c r="N701" s="13"/>
      <c r="X701">
        <f t="shared" si="332"/>
        <v>9.4800000000013824</v>
      </c>
      <c r="Y701">
        <f t="shared" si="333"/>
        <v>0</v>
      </c>
      <c r="Z701">
        <f t="shared" si="334"/>
        <v>0</v>
      </c>
      <c r="AA701" s="22">
        <f t="shared" si="335"/>
        <v>0</v>
      </c>
      <c r="AB701" s="22">
        <f t="shared" si="336"/>
        <v>0</v>
      </c>
      <c r="AC701" s="22">
        <f t="shared" si="337"/>
        <v>0</v>
      </c>
      <c r="AD701" s="22">
        <f t="shared" si="338"/>
        <v>0</v>
      </c>
    </row>
    <row r="702" spans="3:30" x14ac:dyDescent="0.25">
      <c r="E702" s="12">
        <v>42947.833333333336</v>
      </c>
      <c r="F702" s="10">
        <v>12102.71</v>
      </c>
      <c r="G702" s="10">
        <v>12108.22</v>
      </c>
      <c r="H702" s="10">
        <v>12101.21</v>
      </c>
      <c r="I702" s="10">
        <v>12107.96</v>
      </c>
      <c r="K702" s="13">
        <f t="shared" si="329"/>
        <v>5.25</v>
      </c>
      <c r="L702" s="13">
        <f t="shared" si="339"/>
        <v>-47.680000000000291</v>
      </c>
      <c r="M702" s="13">
        <f t="shared" si="330"/>
        <v>7.0100000000002183</v>
      </c>
      <c r="N702" s="13"/>
      <c r="X702">
        <f t="shared" si="332"/>
        <v>5.25</v>
      </c>
      <c r="Y702">
        <f t="shared" si="333"/>
        <v>0</v>
      </c>
      <c r="Z702">
        <f t="shared" si="334"/>
        <v>0</v>
      </c>
      <c r="AA702" s="22">
        <f t="shared" si="335"/>
        <v>0</v>
      </c>
      <c r="AB702" s="22">
        <f t="shared" si="336"/>
        <v>0</v>
      </c>
      <c r="AC702" s="22">
        <f t="shared" si="337"/>
        <v>0</v>
      </c>
      <c r="AD702" s="22">
        <f t="shared" si="338"/>
        <v>0</v>
      </c>
    </row>
    <row r="703" spans="3:30" x14ac:dyDescent="0.25">
      <c r="E703" s="11">
        <v>42947.875</v>
      </c>
      <c r="F703" s="9">
        <v>12107.71</v>
      </c>
      <c r="G703" s="9">
        <v>12108.46</v>
      </c>
      <c r="H703" s="9">
        <v>12099.7</v>
      </c>
      <c r="I703" s="9">
        <v>12100.2</v>
      </c>
      <c r="K703" s="13">
        <f t="shared" si="329"/>
        <v>-7.5099999999983993</v>
      </c>
      <c r="L703" s="13">
        <f t="shared" si="339"/>
        <v>-55.18999999999869</v>
      </c>
      <c r="M703" s="13">
        <f t="shared" si="330"/>
        <v>8.7599999999983993</v>
      </c>
      <c r="N703" s="13"/>
      <c r="X703">
        <f t="shared" si="332"/>
        <v>7.5099999999983993</v>
      </c>
      <c r="Y703">
        <f t="shared" si="333"/>
        <v>0</v>
      </c>
      <c r="Z703">
        <f t="shared" si="334"/>
        <v>0</v>
      </c>
      <c r="AA703" s="22">
        <f t="shared" si="335"/>
        <v>0</v>
      </c>
      <c r="AB703" s="22">
        <f t="shared" si="336"/>
        <v>0</v>
      </c>
      <c r="AC703" s="22">
        <f t="shared" si="337"/>
        <v>0</v>
      </c>
      <c r="AD703" s="22">
        <f t="shared" si="338"/>
        <v>0</v>
      </c>
    </row>
    <row r="704" spans="3:30" x14ac:dyDescent="0.25">
      <c r="E704" s="12">
        <v>42947.916666666664</v>
      </c>
      <c r="F704" s="10">
        <v>12099.95</v>
      </c>
      <c r="G704" s="10">
        <v>12109.95</v>
      </c>
      <c r="H704" s="10">
        <v>12096.94</v>
      </c>
      <c r="I704" s="10">
        <v>12098.44</v>
      </c>
      <c r="K704" s="13">
        <f t="shared" si="329"/>
        <v>-1.5100000000002183</v>
      </c>
      <c r="L704" s="13">
        <f t="shared" si="339"/>
        <v>-56.699999999998909</v>
      </c>
      <c r="M704" s="13">
        <f t="shared" si="330"/>
        <v>13.010000000000218</v>
      </c>
      <c r="N704" s="13"/>
      <c r="X704">
        <f t="shared" si="332"/>
        <v>1.5100000000002183</v>
      </c>
      <c r="Y704">
        <f t="shared" si="333"/>
        <v>0</v>
      </c>
      <c r="Z704">
        <f t="shared" si="334"/>
        <v>0</v>
      </c>
      <c r="AA704" s="22">
        <f t="shared" si="335"/>
        <v>0</v>
      </c>
      <c r="AB704" s="22">
        <f t="shared" si="336"/>
        <v>0</v>
      </c>
      <c r="AC704" s="22">
        <f t="shared" si="337"/>
        <v>0</v>
      </c>
      <c r="AD704" s="22">
        <f t="shared" si="338"/>
        <v>0</v>
      </c>
    </row>
    <row r="705" spans="3:30" hidden="1" x14ac:dyDescent="0.25">
      <c r="E705" s="11">
        <v>42947.958333333336</v>
      </c>
      <c r="F705" s="9">
        <v>12097.21</v>
      </c>
      <c r="G705" s="9">
        <v>12111.92</v>
      </c>
      <c r="H705" s="9">
        <v>12097.21</v>
      </c>
      <c r="I705" s="9">
        <v>12103.03</v>
      </c>
    </row>
    <row r="706" spans="3:30" hidden="1" x14ac:dyDescent="0.25">
      <c r="E706" s="12">
        <v>42948.041666666664</v>
      </c>
      <c r="F706" s="10">
        <v>12100.57</v>
      </c>
      <c r="G706" s="10">
        <v>12102.41</v>
      </c>
      <c r="H706" s="10">
        <v>12086.99</v>
      </c>
      <c r="I706" s="10">
        <v>12093.11</v>
      </c>
    </row>
    <row r="707" spans="3:30" hidden="1" x14ac:dyDescent="0.25">
      <c r="E707" s="11">
        <v>42948.083333333336</v>
      </c>
      <c r="F707" s="9">
        <v>12094.34</v>
      </c>
      <c r="G707" s="9">
        <v>12094.34</v>
      </c>
      <c r="H707" s="9">
        <v>12093.11</v>
      </c>
      <c r="I707" s="9">
        <v>12093.11</v>
      </c>
    </row>
    <row r="708" spans="3:30" hidden="1" x14ac:dyDescent="0.25">
      <c r="E708" s="12">
        <v>42948.125</v>
      </c>
      <c r="F708" s="10">
        <v>12094.33</v>
      </c>
      <c r="G708" s="10">
        <v>12108.14</v>
      </c>
      <c r="H708" s="10">
        <v>12093.11</v>
      </c>
      <c r="I708" s="10">
        <v>12105.68</v>
      </c>
    </row>
    <row r="709" spans="3:30" hidden="1" x14ac:dyDescent="0.25">
      <c r="E709" s="11">
        <v>42948.166666666664</v>
      </c>
      <c r="F709" s="9">
        <v>12105.6</v>
      </c>
      <c r="G709" s="9">
        <v>12135.24</v>
      </c>
      <c r="H709" s="9">
        <v>12105.6</v>
      </c>
      <c r="I709" s="9">
        <v>12131.56</v>
      </c>
    </row>
    <row r="710" spans="3:30" hidden="1" x14ac:dyDescent="0.25">
      <c r="E710" s="12">
        <v>42948.208333333336</v>
      </c>
      <c r="F710" s="10">
        <v>12130.34</v>
      </c>
      <c r="G710" s="10">
        <v>12131.56</v>
      </c>
      <c r="H710" s="10">
        <v>12115.7</v>
      </c>
      <c r="I710" s="10">
        <v>12116.92</v>
      </c>
    </row>
    <row r="711" spans="3:30" hidden="1" x14ac:dyDescent="0.25">
      <c r="E711" s="11">
        <v>42948.25</v>
      </c>
      <c r="F711" s="9">
        <v>12118.15</v>
      </c>
      <c r="G711" s="9">
        <v>12121.37</v>
      </c>
      <c r="H711" s="9">
        <v>12115.74</v>
      </c>
      <c r="I711" s="9">
        <v>12115.74</v>
      </c>
    </row>
    <row r="712" spans="3:30" hidden="1" x14ac:dyDescent="0.25">
      <c r="E712" s="12">
        <v>42948.291666666664</v>
      </c>
      <c r="F712" s="10">
        <v>12115.73</v>
      </c>
      <c r="G712" s="10">
        <v>12129.66</v>
      </c>
      <c r="H712" s="10">
        <v>12114.5</v>
      </c>
      <c r="I712" s="10">
        <v>12127.21</v>
      </c>
    </row>
    <row r="713" spans="3:30" x14ac:dyDescent="0.25">
      <c r="C713">
        <v>1</v>
      </c>
      <c r="E713" s="11">
        <v>42948.333333333336</v>
      </c>
      <c r="F713" s="9">
        <v>12128.43</v>
      </c>
      <c r="G713" s="9">
        <v>12132.12</v>
      </c>
      <c r="H713" s="9">
        <v>12120.15</v>
      </c>
      <c r="I713" s="9">
        <v>12128.67</v>
      </c>
      <c r="K713" s="13">
        <f t="shared" ref="K713:K727" si="340">I713-F713</f>
        <v>0.23999999999978172</v>
      </c>
      <c r="L713" s="13">
        <v>0</v>
      </c>
      <c r="M713" s="13">
        <f t="shared" ref="M713:M727" si="341">G713-H713</f>
        <v>11.970000000001164</v>
      </c>
      <c r="N713" s="13">
        <f t="shared" ref="N713" si="342">I727-F713</f>
        <v>120.48999999999978</v>
      </c>
      <c r="O713" s="18">
        <f>IF(K713*N713&gt;0,1,0)</f>
        <v>1</v>
      </c>
      <c r="S713" s="13">
        <f>MAX(G713:G727)</f>
        <v>12302.47</v>
      </c>
      <c r="X713">
        <f t="shared" ref="X713:X727" si="343">ABS(K713)</f>
        <v>0.23999999999978172</v>
      </c>
      <c r="Y713">
        <f t="shared" ref="Y713:Y727" si="344">ABS(N713)</f>
        <v>120.48999999999978</v>
      </c>
      <c r="Z713">
        <f t="shared" ref="Z713:Z727" si="345">IF(S713&lt;1000,ABS(S713),0)</f>
        <v>0</v>
      </c>
      <c r="AA713" s="22">
        <f t="shared" ref="AA713:AA727" si="346">ABS(P713)</f>
        <v>0</v>
      </c>
      <c r="AB713" s="22">
        <f t="shared" ref="AB713:AB727" si="347">ABS(Q713)</f>
        <v>0</v>
      </c>
      <c r="AC713" s="22">
        <f t="shared" ref="AC713:AC727" si="348">IF(O713=1,ABS(P714),0)</f>
        <v>1.2634853138042446</v>
      </c>
      <c r="AD713" s="22">
        <f t="shared" ref="AD713:AD727" si="349">IF(O713=0,ABS(Q714),0)</f>
        <v>0</v>
      </c>
    </row>
    <row r="714" spans="3:30" x14ac:dyDescent="0.25">
      <c r="E714" s="12">
        <v>42948.375</v>
      </c>
      <c r="F714" s="10">
        <v>12128.67</v>
      </c>
      <c r="G714" s="10">
        <v>12155.03</v>
      </c>
      <c r="H714" s="10">
        <v>12124.77</v>
      </c>
      <c r="I714" s="10">
        <v>12155.03</v>
      </c>
      <c r="K714" s="13">
        <f t="shared" si="340"/>
        <v>26.360000000000582</v>
      </c>
      <c r="L714" s="13">
        <f t="shared" ref="L714:L727" si="350">L713+K714</f>
        <v>26.360000000000582</v>
      </c>
      <c r="M714" s="13">
        <f t="shared" si="341"/>
        <v>30.260000000000218</v>
      </c>
      <c r="N714" s="13"/>
      <c r="P714">
        <f>_xlfn.IFS(K713&lt;0,MIN(L713:L727),K713&gt;0,MAX(L713:L727))/S692</f>
        <v>1.2634853138042446</v>
      </c>
      <c r="Q714">
        <f>_xlfn.IFS(K713&lt;0,MAX(L713:L727),K713&gt;0,MIN(L713:L727))/S692</f>
        <v>0</v>
      </c>
      <c r="S714" s="13">
        <f>MIN(H713:H727)</f>
        <v>12089.41</v>
      </c>
      <c r="X714">
        <f t="shared" si="343"/>
        <v>26.360000000000582</v>
      </c>
      <c r="Y714">
        <f t="shared" si="344"/>
        <v>0</v>
      </c>
      <c r="Z714">
        <f t="shared" si="345"/>
        <v>0</v>
      </c>
      <c r="AA714" s="22">
        <f t="shared" si="346"/>
        <v>1.2634853138042446</v>
      </c>
      <c r="AB714" s="22">
        <f t="shared" si="347"/>
        <v>0</v>
      </c>
      <c r="AC714" s="22">
        <f t="shared" si="348"/>
        <v>0</v>
      </c>
      <c r="AD714" s="22">
        <f t="shared" si="349"/>
        <v>0</v>
      </c>
    </row>
    <row r="715" spans="3:30" x14ac:dyDescent="0.25">
      <c r="E715" s="11">
        <v>42948.416666666664</v>
      </c>
      <c r="F715" s="9">
        <v>12154.78</v>
      </c>
      <c r="G715" s="9">
        <v>12155.03</v>
      </c>
      <c r="H715" s="9">
        <v>12089.41</v>
      </c>
      <c r="I715" s="9">
        <v>12144.49</v>
      </c>
      <c r="K715" s="13">
        <f t="shared" si="340"/>
        <v>-10.290000000000873</v>
      </c>
      <c r="L715" s="13">
        <f t="shared" si="350"/>
        <v>16.069999999999709</v>
      </c>
      <c r="M715" s="13">
        <f t="shared" si="341"/>
        <v>65.6200000000008</v>
      </c>
      <c r="N715" s="13"/>
      <c r="S715" s="13">
        <f>S713-S714</f>
        <v>213.05999999999949</v>
      </c>
      <c r="X715">
        <f t="shared" si="343"/>
        <v>10.290000000000873</v>
      </c>
      <c r="Y715">
        <f t="shared" si="344"/>
        <v>0</v>
      </c>
      <c r="Z715">
        <f t="shared" si="345"/>
        <v>213.05999999999949</v>
      </c>
      <c r="AA715" s="22">
        <f t="shared" si="346"/>
        <v>0</v>
      </c>
      <c r="AB715" s="22">
        <f t="shared" si="347"/>
        <v>0</v>
      </c>
      <c r="AC715" s="22">
        <f t="shared" si="348"/>
        <v>0</v>
      </c>
      <c r="AD715" s="22">
        <f t="shared" si="349"/>
        <v>0</v>
      </c>
    </row>
    <row r="716" spans="3:30" x14ac:dyDescent="0.25">
      <c r="E716" s="12">
        <v>42948.458333333336</v>
      </c>
      <c r="F716" s="10">
        <v>12143.99</v>
      </c>
      <c r="G716" s="10">
        <v>12174.59</v>
      </c>
      <c r="H716" s="10">
        <v>12132.16</v>
      </c>
      <c r="I716" s="10">
        <v>12170.75</v>
      </c>
      <c r="K716" s="13">
        <f t="shared" si="340"/>
        <v>26.760000000000218</v>
      </c>
      <c r="L716" s="13">
        <f t="shared" si="350"/>
        <v>42.829999999999927</v>
      </c>
      <c r="M716" s="13">
        <f t="shared" si="341"/>
        <v>42.430000000000291</v>
      </c>
      <c r="N716" s="13"/>
      <c r="X716">
        <f t="shared" si="343"/>
        <v>26.760000000000218</v>
      </c>
      <c r="Y716">
        <f t="shared" si="344"/>
        <v>0</v>
      </c>
      <c r="Z716">
        <f t="shared" si="345"/>
        <v>0</v>
      </c>
      <c r="AA716" s="22">
        <f t="shared" si="346"/>
        <v>0</v>
      </c>
      <c r="AB716" s="22">
        <f t="shared" si="347"/>
        <v>0</v>
      </c>
      <c r="AC716" s="22">
        <f t="shared" si="348"/>
        <v>0</v>
      </c>
      <c r="AD716" s="22">
        <f t="shared" si="349"/>
        <v>0</v>
      </c>
    </row>
    <row r="717" spans="3:30" x14ac:dyDescent="0.25">
      <c r="E717" s="11">
        <v>42948.5</v>
      </c>
      <c r="F717" s="9">
        <v>12170.5</v>
      </c>
      <c r="G717" s="9">
        <v>12189.56</v>
      </c>
      <c r="H717" s="9">
        <v>12154.73</v>
      </c>
      <c r="I717" s="9">
        <v>12182.19</v>
      </c>
      <c r="K717" s="13">
        <f t="shared" si="340"/>
        <v>11.690000000000509</v>
      </c>
      <c r="L717" s="13">
        <f t="shared" si="350"/>
        <v>54.520000000000437</v>
      </c>
      <c r="M717" s="13">
        <f t="shared" si="341"/>
        <v>34.829999999999927</v>
      </c>
      <c r="N717" s="13"/>
      <c r="X717">
        <f t="shared" si="343"/>
        <v>11.690000000000509</v>
      </c>
      <c r="Y717">
        <f t="shared" si="344"/>
        <v>0</v>
      </c>
      <c r="Z717">
        <f t="shared" si="345"/>
        <v>0</v>
      </c>
      <c r="AA717" s="22">
        <f t="shared" si="346"/>
        <v>0</v>
      </c>
      <c r="AB717" s="22">
        <f t="shared" si="347"/>
        <v>0</v>
      </c>
      <c r="AC717" s="22">
        <f t="shared" si="348"/>
        <v>0</v>
      </c>
      <c r="AD717" s="22">
        <f t="shared" si="349"/>
        <v>0</v>
      </c>
    </row>
    <row r="718" spans="3:30" x14ac:dyDescent="0.25">
      <c r="E718" s="12">
        <v>42948.541666666664</v>
      </c>
      <c r="F718" s="10">
        <v>12182.44</v>
      </c>
      <c r="G718" s="10">
        <v>12196.02</v>
      </c>
      <c r="H718" s="10">
        <v>12162.26</v>
      </c>
      <c r="I718" s="10">
        <v>12162.26</v>
      </c>
      <c r="K718" s="13">
        <f t="shared" si="340"/>
        <v>-20.180000000000291</v>
      </c>
      <c r="L718" s="13">
        <f t="shared" si="350"/>
        <v>34.340000000000146</v>
      </c>
      <c r="M718" s="13">
        <f t="shared" si="341"/>
        <v>33.760000000000218</v>
      </c>
      <c r="N718" s="13"/>
      <c r="X718">
        <f t="shared" si="343"/>
        <v>20.180000000000291</v>
      </c>
      <c r="Y718">
        <f t="shared" si="344"/>
        <v>0</v>
      </c>
      <c r="Z718">
        <f t="shared" si="345"/>
        <v>0</v>
      </c>
      <c r="AA718" s="22">
        <f t="shared" si="346"/>
        <v>0</v>
      </c>
      <c r="AB718" s="22">
        <f t="shared" si="347"/>
        <v>0</v>
      </c>
      <c r="AC718" s="22">
        <f t="shared" si="348"/>
        <v>0</v>
      </c>
      <c r="AD718" s="22">
        <f t="shared" si="349"/>
        <v>0</v>
      </c>
    </row>
    <row r="719" spans="3:30" x14ac:dyDescent="0.25">
      <c r="E719" s="11">
        <v>42948.583333333336</v>
      </c>
      <c r="F719" s="9">
        <v>12162.51</v>
      </c>
      <c r="G719" s="9">
        <v>12185.94</v>
      </c>
      <c r="H719" s="9">
        <v>12149.14</v>
      </c>
      <c r="I719" s="9">
        <v>12183.84</v>
      </c>
      <c r="K719" s="13">
        <f t="shared" si="340"/>
        <v>21.329999999999927</v>
      </c>
      <c r="L719" s="13">
        <f t="shared" si="350"/>
        <v>55.670000000000073</v>
      </c>
      <c r="M719" s="13">
        <f t="shared" si="341"/>
        <v>36.800000000001091</v>
      </c>
      <c r="N719" s="13"/>
      <c r="X719">
        <f t="shared" si="343"/>
        <v>21.329999999999927</v>
      </c>
      <c r="Y719">
        <f t="shared" si="344"/>
        <v>0</v>
      </c>
      <c r="Z719">
        <f t="shared" si="345"/>
        <v>0</v>
      </c>
      <c r="AA719" s="22">
        <f t="shared" si="346"/>
        <v>0</v>
      </c>
      <c r="AB719" s="22">
        <f t="shared" si="347"/>
        <v>0</v>
      </c>
      <c r="AC719" s="22">
        <f t="shared" si="348"/>
        <v>0</v>
      </c>
      <c r="AD719" s="22">
        <f t="shared" si="349"/>
        <v>0</v>
      </c>
    </row>
    <row r="720" spans="3:30" x14ac:dyDescent="0.25">
      <c r="E720" s="12">
        <v>42948.625</v>
      </c>
      <c r="F720" s="10">
        <v>12183.83</v>
      </c>
      <c r="G720" s="10">
        <v>12224.38</v>
      </c>
      <c r="H720" s="10">
        <v>12177.08</v>
      </c>
      <c r="I720" s="10">
        <v>12218.95</v>
      </c>
      <c r="K720" s="13">
        <f t="shared" si="340"/>
        <v>35.1200000000008</v>
      </c>
      <c r="L720" s="13">
        <f t="shared" si="350"/>
        <v>90.790000000000873</v>
      </c>
      <c r="M720" s="13">
        <f t="shared" si="341"/>
        <v>47.299999999999272</v>
      </c>
      <c r="N720" s="13"/>
      <c r="X720">
        <f t="shared" si="343"/>
        <v>35.1200000000008</v>
      </c>
      <c r="Y720">
        <f t="shared" si="344"/>
        <v>0</v>
      </c>
      <c r="Z720">
        <f t="shared" si="345"/>
        <v>0</v>
      </c>
      <c r="AA720" s="22">
        <f t="shared" si="346"/>
        <v>0</v>
      </c>
      <c r="AB720" s="22">
        <f t="shared" si="347"/>
        <v>0</v>
      </c>
      <c r="AC720" s="22">
        <f t="shared" si="348"/>
        <v>0</v>
      </c>
      <c r="AD720" s="22">
        <f t="shared" si="349"/>
        <v>0</v>
      </c>
    </row>
    <row r="721" spans="3:30" x14ac:dyDescent="0.25">
      <c r="E721" s="11">
        <v>42948.666666666664</v>
      </c>
      <c r="F721" s="9">
        <v>12219.2</v>
      </c>
      <c r="G721" s="9">
        <v>12257.71</v>
      </c>
      <c r="H721" s="9">
        <v>12219.16</v>
      </c>
      <c r="I721" s="9">
        <v>12239.52</v>
      </c>
      <c r="K721" s="13">
        <f t="shared" si="340"/>
        <v>20.319999999999709</v>
      </c>
      <c r="L721" s="13">
        <f t="shared" si="350"/>
        <v>111.11000000000058</v>
      </c>
      <c r="M721" s="13">
        <f t="shared" si="341"/>
        <v>38.549999999999272</v>
      </c>
      <c r="N721" s="13"/>
      <c r="X721">
        <f t="shared" si="343"/>
        <v>20.319999999999709</v>
      </c>
      <c r="Y721">
        <f t="shared" si="344"/>
        <v>0</v>
      </c>
      <c r="Z721">
        <f t="shared" si="345"/>
        <v>0</v>
      </c>
      <c r="AA721" s="22">
        <f t="shared" si="346"/>
        <v>0</v>
      </c>
      <c r="AB721" s="22">
        <f t="shared" si="347"/>
        <v>0</v>
      </c>
      <c r="AC721" s="22">
        <f t="shared" si="348"/>
        <v>0</v>
      </c>
      <c r="AD721" s="22">
        <f t="shared" si="349"/>
        <v>0</v>
      </c>
    </row>
    <row r="722" spans="3:30" x14ac:dyDescent="0.25">
      <c r="E722" s="12">
        <v>42948.708333333336</v>
      </c>
      <c r="F722" s="10">
        <v>12241.27</v>
      </c>
      <c r="G722" s="10">
        <v>12302.47</v>
      </c>
      <c r="H722" s="10">
        <v>12228.29</v>
      </c>
      <c r="I722" s="10">
        <v>12290.61</v>
      </c>
      <c r="K722" s="13">
        <f t="shared" si="340"/>
        <v>49.340000000000146</v>
      </c>
      <c r="L722" s="13">
        <f t="shared" si="350"/>
        <v>160.45000000000073</v>
      </c>
      <c r="M722" s="13">
        <f t="shared" si="341"/>
        <v>74.179999999998472</v>
      </c>
      <c r="N722" s="13"/>
      <c r="X722">
        <f t="shared" si="343"/>
        <v>49.340000000000146</v>
      </c>
      <c r="Y722">
        <f t="shared" si="344"/>
        <v>0</v>
      </c>
      <c r="Z722">
        <f t="shared" si="345"/>
        <v>0</v>
      </c>
      <c r="AA722" s="22">
        <f t="shared" si="346"/>
        <v>0</v>
      </c>
      <c r="AB722" s="22">
        <f t="shared" si="347"/>
        <v>0</v>
      </c>
      <c r="AC722" s="22">
        <f t="shared" si="348"/>
        <v>0</v>
      </c>
      <c r="AD722" s="22">
        <f t="shared" si="349"/>
        <v>0</v>
      </c>
    </row>
    <row r="723" spans="3:30" x14ac:dyDescent="0.25">
      <c r="E723" s="11">
        <v>42948.75</v>
      </c>
      <c r="F723" s="9">
        <v>12290.36</v>
      </c>
      <c r="G723" s="9">
        <v>12291.61</v>
      </c>
      <c r="H723" s="9">
        <v>12243.19</v>
      </c>
      <c r="I723" s="9">
        <v>12263.02</v>
      </c>
      <c r="K723" s="13">
        <f t="shared" si="340"/>
        <v>-27.340000000000146</v>
      </c>
      <c r="L723" s="13">
        <f t="shared" si="350"/>
        <v>133.11000000000058</v>
      </c>
      <c r="M723" s="13">
        <f t="shared" si="341"/>
        <v>48.420000000000073</v>
      </c>
      <c r="N723" s="13"/>
      <c r="X723">
        <f t="shared" si="343"/>
        <v>27.340000000000146</v>
      </c>
      <c r="Y723">
        <f t="shared" si="344"/>
        <v>0</v>
      </c>
      <c r="Z723">
        <f t="shared" si="345"/>
        <v>0</v>
      </c>
      <c r="AA723" s="22">
        <f t="shared" si="346"/>
        <v>0</v>
      </c>
      <c r="AB723" s="22">
        <f t="shared" si="347"/>
        <v>0</v>
      </c>
      <c r="AC723" s="22">
        <f t="shared" si="348"/>
        <v>0</v>
      </c>
      <c r="AD723" s="22">
        <f t="shared" si="349"/>
        <v>0</v>
      </c>
    </row>
    <row r="724" spans="3:30" x14ac:dyDescent="0.25">
      <c r="E724" s="12">
        <v>42948.791666666664</v>
      </c>
      <c r="F724" s="10">
        <v>12262.52</v>
      </c>
      <c r="G724" s="10">
        <v>12268.41</v>
      </c>
      <c r="H724" s="10">
        <v>12259.01</v>
      </c>
      <c r="I724" s="10">
        <v>12266.98</v>
      </c>
      <c r="K724" s="13">
        <f t="shared" si="340"/>
        <v>4.4599999999991269</v>
      </c>
      <c r="L724" s="13">
        <f t="shared" si="350"/>
        <v>137.56999999999971</v>
      </c>
      <c r="M724" s="13">
        <f t="shared" si="341"/>
        <v>9.3999999999996362</v>
      </c>
      <c r="N724" s="13"/>
      <c r="X724">
        <f t="shared" si="343"/>
        <v>4.4599999999991269</v>
      </c>
      <c r="Y724">
        <f t="shared" si="344"/>
        <v>0</v>
      </c>
      <c r="Z724">
        <f t="shared" si="345"/>
        <v>0</v>
      </c>
      <c r="AA724" s="22">
        <f t="shared" si="346"/>
        <v>0</v>
      </c>
      <c r="AB724" s="22">
        <f t="shared" si="347"/>
        <v>0</v>
      </c>
      <c r="AC724" s="22">
        <f t="shared" si="348"/>
        <v>0</v>
      </c>
      <c r="AD724" s="22">
        <f t="shared" si="349"/>
        <v>0</v>
      </c>
    </row>
    <row r="725" spans="3:30" x14ac:dyDescent="0.25">
      <c r="E725" s="11">
        <v>42948.833333333336</v>
      </c>
      <c r="F725" s="9">
        <v>12267.19</v>
      </c>
      <c r="G725" s="9">
        <v>12267.69</v>
      </c>
      <c r="H725" s="9">
        <v>12250.43</v>
      </c>
      <c r="I725" s="9">
        <v>12260.68</v>
      </c>
      <c r="K725" s="13">
        <f t="shared" si="340"/>
        <v>-6.5100000000002183</v>
      </c>
      <c r="L725" s="13">
        <f t="shared" si="350"/>
        <v>131.05999999999949</v>
      </c>
      <c r="M725" s="13">
        <f t="shared" si="341"/>
        <v>17.260000000000218</v>
      </c>
      <c r="N725" s="13"/>
      <c r="X725">
        <f t="shared" si="343"/>
        <v>6.5100000000002183</v>
      </c>
      <c r="Y725">
        <f t="shared" si="344"/>
        <v>0</v>
      </c>
      <c r="Z725">
        <f t="shared" si="345"/>
        <v>0</v>
      </c>
      <c r="AA725" s="22">
        <f t="shared" si="346"/>
        <v>0</v>
      </c>
      <c r="AB725" s="22">
        <f t="shared" si="347"/>
        <v>0</v>
      </c>
      <c r="AC725" s="22">
        <f t="shared" si="348"/>
        <v>0</v>
      </c>
      <c r="AD725" s="22">
        <f t="shared" si="349"/>
        <v>0</v>
      </c>
    </row>
    <row r="726" spans="3:30" x14ac:dyDescent="0.25">
      <c r="E726" s="12">
        <v>42948.875</v>
      </c>
      <c r="F726" s="10">
        <v>12260.93</v>
      </c>
      <c r="G726" s="10">
        <v>12263.93</v>
      </c>
      <c r="H726" s="10">
        <v>12254.17</v>
      </c>
      <c r="I726" s="10">
        <v>12258.68</v>
      </c>
      <c r="K726" s="13">
        <f t="shared" si="340"/>
        <v>-2.25</v>
      </c>
      <c r="L726" s="13">
        <f t="shared" si="350"/>
        <v>128.80999999999949</v>
      </c>
      <c r="M726" s="13">
        <f t="shared" si="341"/>
        <v>9.7600000000002183</v>
      </c>
      <c r="N726" s="13"/>
      <c r="X726">
        <f t="shared" si="343"/>
        <v>2.25</v>
      </c>
      <c r="Y726">
        <f t="shared" si="344"/>
        <v>0</v>
      </c>
      <c r="Z726">
        <f t="shared" si="345"/>
        <v>0</v>
      </c>
      <c r="AA726" s="22">
        <f t="shared" si="346"/>
        <v>0</v>
      </c>
      <c r="AB726" s="22">
        <f t="shared" si="347"/>
        <v>0</v>
      </c>
      <c r="AC726" s="22">
        <f t="shared" si="348"/>
        <v>0</v>
      </c>
      <c r="AD726" s="22">
        <f t="shared" si="349"/>
        <v>0</v>
      </c>
    </row>
    <row r="727" spans="3:30" x14ac:dyDescent="0.25">
      <c r="E727" s="11">
        <v>42948.916666666664</v>
      </c>
      <c r="F727" s="9">
        <v>12259.68</v>
      </c>
      <c r="G727" s="9">
        <v>12264.68</v>
      </c>
      <c r="H727" s="9">
        <v>12248.92</v>
      </c>
      <c r="I727" s="9">
        <v>12248.92</v>
      </c>
      <c r="K727" s="13">
        <f t="shared" si="340"/>
        <v>-10.760000000000218</v>
      </c>
      <c r="L727" s="13">
        <f t="shared" si="350"/>
        <v>118.04999999999927</v>
      </c>
      <c r="M727" s="13">
        <f t="shared" si="341"/>
        <v>15.760000000000218</v>
      </c>
      <c r="N727" s="13"/>
      <c r="X727">
        <f t="shared" si="343"/>
        <v>10.760000000000218</v>
      </c>
      <c r="Y727">
        <f t="shared" si="344"/>
        <v>0</v>
      </c>
      <c r="Z727">
        <f t="shared" si="345"/>
        <v>0</v>
      </c>
      <c r="AA727" s="22">
        <f t="shared" si="346"/>
        <v>0</v>
      </c>
      <c r="AB727" s="22">
        <f t="shared" si="347"/>
        <v>0</v>
      </c>
      <c r="AC727" s="22">
        <f t="shared" si="348"/>
        <v>0</v>
      </c>
      <c r="AD727" s="22">
        <f t="shared" si="349"/>
        <v>0</v>
      </c>
    </row>
    <row r="728" spans="3:30" hidden="1" x14ac:dyDescent="0.25">
      <c r="E728" s="12">
        <v>42948.958333333336</v>
      </c>
      <c r="F728" s="10">
        <v>12250.15</v>
      </c>
      <c r="G728" s="10">
        <v>12263.52</v>
      </c>
      <c r="H728" s="10">
        <v>12242.72</v>
      </c>
      <c r="I728" s="10">
        <v>12262.52</v>
      </c>
    </row>
    <row r="729" spans="3:30" hidden="1" x14ac:dyDescent="0.25">
      <c r="E729" s="11">
        <v>42949.041666666664</v>
      </c>
      <c r="F729" s="9">
        <v>12259.54</v>
      </c>
      <c r="G729" s="9">
        <v>12276.73</v>
      </c>
      <c r="H729" s="9">
        <v>12259.54</v>
      </c>
      <c r="I729" s="9">
        <v>12268.03</v>
      </c>
    </row>
    <row r="730" spans="3:30" hidden="1" x14ac:dyDescent="0.25">
      <c r="E730" s="12">
        <v>42949.083333333336</v>
      </c>
      <c r="F730" s="10">
        <v>12266.79</v>
      </c>
      <c r="G730" s="10">
        <v>12274.22</v>
      </c>
      <c r="H730" s="10">
        <v>12266.79</v>
      </c>
      <c r="I730" s="10">
        <v>12272.98</v>
      </c>
    </row>
    <row r="731" spans="3:30" hidden="1" x14ac:dyDescent="0.25">
      <c r="E731" s="11">
        <v>42949.125</v>
      </c>
      <c r="F731" s="9">
        <v>12271.74</v>
      </c>
      <c r="G731" s="9">
        <v>12272.98</v>
      </c>
      <c r="H731" s="9">
        <v>12265.78</v>
      </c>
      <c r="I731" s="9">
        <v>12265.78</v>
      </c>
    </row>
    <row r="732" spans="3:30" hidden="1" x14ac:dyDescent="0.25">
      <c r="E732" s="12">
        <v>42949.166666666664</v>
      </c>
      <c r="F732" s="10">
        <v>12267.02</v>
      </c>
      <c r="G732" s="10">
        <v>12268.04</v>
      </c>
      <c r="H732" s="10">
        <v>12261.58</v>
      </c>
      <c r="I732" s="10">
        <v>12264.06</v>
      </c>
    </row>
    <row r="733" spans="3:30" hidden="1" x14ac:dyDescent="0.25">
      <c r="E733" s="11">
        <v>42949.208333333336</v>
      </c>
      <c r="F733" s="9">
        <v>12264.05</v>
      </c>
      <c r="G733" s="9">
        <v>12267.77</v>
      </c>
      <c r="H733" s="9">
        <v>12264.05</v>
      </c>
      <c r="I733" s="9">
        <v>12267.77</v>
      </c>
    </row>
    <row r="734" spans="3:30" hidden="1" x14ac:dyDescent="0.25">
      <c r="E734" s="12">
        <v>42949.25</v>
      </c>
      <c r="F734" s="10">
        <v>12268.77</v>
      </c>
      <c r="G734" s="10">
        <v>12270</v>
      </c>
      <c r="H734" s="10">
        <v>12267.52</v>
      </c>
      <c r="I734" s="10">
        <v>12270</v>
      </c>
    </row>
    <row r="735" spans="3:30" hidden="1" x14ac:dyDescent="0.25">
      <c r="E735" s="11">
        <v>42949.291666666664</v>
      </c>
      <c r="F735" s="9">
        <v>12269.99</v>
      </c>
      <c r="G735" s="9">
        <v>12276.29</v>
      </c>
      <c r="H735" s="9">
        <v>12268.75</v>
      </c>
      <c r="I735" s="9">
        <v>12275.05</v>
      </c>
    </row>
    <row r="736" spans="3:30" x14ac:dyDescent="0.25">
      <c r="C736">
        <v>1</v>
      </c>
      <c r="E736" s="12">
        <v>42949.333333333336</v>
      </c>
      <c r="F736" s="10">
        <v>12276.29</v>
      </c>
      <c r="G736" s="10">
        <v>12277.77</v>
      </c>
      <c r="H736" s="10">
        <v>12254.48</v>
      </c>
      <c r="I736" s="10">
        <v>12263.34</v>
      </c>
      <c r="K736" s="13">
        <f t="shared" ref="K736:K750" si="351">I736-F736</f>
        <v>-12.950000000000728</v>
      </c>
      <c r="L736" s="13">
        <v>0</v>
      </c>
      <c r="M736" s="13">
        <f t="shared" ref="M736:M750" si="352">G736-H736</f>
        <v>23.290000000000873</v>
      </c>
      <c r="N736" s="13">
        <f>I750-F736</f>
        <v>-92.970000000001164</v>
      </c>
      <c r="O736" s="18">
        <f>IF(K736*N736&gt;0,1,0)</f>
        <v>1</v>
      </c>
      <c r="S736" s="13">
        <f>MAX(G736:G750)</f>
        <v>12279.36</v>
      </c>
      <c r="X736">
        <f t="shared" ref="X736:X750" si="353">ABS(K736)</f>
        <v>12.950000000000728</v>
      </c>
      <c r="Y736">
        <f t="shared" ref="Y736:Y750" si="354">ABS(N736)</f>
        <v>92.970000000001164</v>
      </c>
      <c r="Z736">
        <f t="shared" ref="Z736:Z750" si="355">IF(S736&lt;1000,ABS(S736),0)</f>
        <v>0</v>
      </c>
      <c r="AA736" s="22">
        <f t="shared" ref="AA736:AA750" si="356">ABS(P736)</f>
        <v>0</v>
      </c>
      <c r="AB736" s="22">
        <f t="shared" ref="AB736:AB750" si="357">ABS(Q736)</f>
        <v>0</v>
      </c>
      <c r="AC736" s="22">
        <f t="shared" ref="AC736:AC750" si="358">IF(O736=1,ABS(P737),0)</f>
        <v>0.46348446447010344</v>
      </c>
      <c r="AD736" s="22">
        <f t="shared" ref="AD736:AD750" si="359">IF(O736=0,ABS(Q737),0)</f>
        <v>0</v>
      </c>
    </row>
    <row r="737" spans="5:30" x14ac:dyDescent="0.25">
      <c r="E737" s="11">
        <v>42949.375</v>
      </c>
      <c r="F737" s="9">
        <v>12263.34</v>
      </c>
      <c r="G737" s="9">
        <v>12277.7</v>
      </c>
      <c r="H737" s="9">
        <v>12261.19</v>
      </c>
      <c r="I737" s="9">
        <v>12269.94</v>
      </c>
      <c r="K737" s="13">
        <f t="shared" si="351"/>
        <v>6.6000000000003638</v>
      </c>
      <c r="L737" s="13">
        <f t="shared" ref="L737:L750" si="360">L736+K737</f>
        <v>6.6000000000003638</v>
      </c>
      <c r="M737" s="13">
        <f t="shared" si="352"/>
        <v>16.510000000000218</v>
      </c>
      <c r="N737" s="13"/>
      <c r="P737">
        <f>_xlfn.IFS(K736&lt;0,MIN(L736:L750),K736&gt;0,MAX(L736:L750))/S715</f>
        <v>-0.46348446447010344</v>
      </c>
      <c r="Q737">
        <f>_xlfn.IFS(K736&lt;0,MAX(L736:L750),K736&gt;0,MIN(L736:L750))/S715</f>
        <v>3.2197503050786627E-2</v>
      </c>
      <c r="S737" s="13">
        <f>MIN(H736:H750)</f>
        <v>12150.63</v>
      </c>
      <c r="X737">
        <f t="shared" si="353"/>
        <v>6.6000000000003638</v>
      </c>
      <c r="Y737">
        <f t="shared" si="354"/>
        <v>0</v>
      </c>
      <c r="Z737">
        <f t="shared" si="355"/>
        <v>0</v>
      </c>
      <c r="AA737" s="22">
        <f t="shared" si="356"/>
        <v>0.46348446447010344</v>
      </c>
      <c r="AB737" s="22">
        <f t="shared" si="357"/>
        <v>3.2197503050786627E-2</v>
      </c>
      <c r="AC737" s="22">
        <f t="shared" si="358"/>
        <v>0</v>
      </c>
      <c r="AD737" s="22">
        <f t="shared" si="359"/>
        <v>0</v>
      </c>
    </row>
    <row r="738" spans="5:30" x14ac:dyDescent="0.25">
      <c r="E738" s="12">
        <v>42949.416666666664</v>
      </c>
      <c r="F738" s="10">
        <v>12267.69</v>
      </c>
      <c r="G738" s="10">
        <v>12279.36</v>
      </c>
      <c r="H738" s="10">
        <v>12243.75</v>
      </c>
      <c r="I738" s="10">
        <v>12267.95</v>
      </c>
      <c r="K738" s="13">
        <f t="shared" si="351"/>
        <v>0.26000000000021828</v>
      </c>
      <c r="L738" s="13">
        <f t="shared" si="360"/>
        <v>6.8600000000005821</v>
      </c>
      <c r="M738" s="13">
        <f t="shared" si="352"/>
        <v>35.610000000000582</v>
      </c>
      <c r="N738" s="13"/>
      <c r="S738" s="13">
        <f>S736-S737</f>
        <v>128.73000000000138</v>
      </c>
      <c r="X738">
        <f t="shared" si="353"/>
        <v>0.26000000000021828</v>
      </c>
      <c r="Y738">
        <f t="shared" si="354"/>
        <v>0</v>
      </c>
      <c r="Z738">
        <f t="shared" si="355"/>
        <v>128.73000000000138</v>
      </c>
      <c r="AA738" s="22">
        <f t="shared" si="356"/>
        <v>0</v>
      </c>
      <c r="AB738" s="22">
        <f t="shared" si="357"/>
        <v>0</v>
      </c>
      <c r="AC738" s="22">
        <f t="shared" si="358"/>
        <v>0</v>
      </c>
      <c r="AD738" s="22">
        <f t="shared" si="359"/>
        <v>0</v>
      </c>
    </row>
    <row r="739" spans="5:30" x14ac:dyDescent="0.25">
      <c r="E739" s="11">
        <v>42949.458333333336</v>
      </c>
      <c r="F739" s="9">
        <v>12268.7</v>
      </c>
      <c r="G739" s="9">
        <v>12268.94</v>
      </c>
      <c r="H739" s="9">
        <v>12232.22</v>
      </c>
      <c r="I739" s="9">
        <v>12241.95</v>
      </c>
      <c r="K739" s="13">
        <f t="shared" si="351"/>
        <v>-26.75</v>
      </c>
      <c r="L739" s="13">
        <f t="shared" si="360"/>
        <v>-19.889999999999418</v>
      </c>
      <c r="M739" s="13">
        <f t="shared" si="352"/>
        <v>36.720000000001164</v>
      </c>
      <c r="N739" s="13"/>
      <c r="X739">
        <f t="shared" si="353"/>
        <v>26.75</v>
      </c>
      <c r="Y739">
        <f t="shared" si="354"/>
        <v>0</v>
      </c>
      <c r="Z739">
        <f t="shared" si="355"/>
        <v>0</v>
      </c>
      <c r="AA739" s="22">
        <f t="shared" si="356"/>
        <v>0</v>
      </c>
      <c r="AB739" s="22">
        <f t="shared" si="357"/>
        <v>0</v>
      </c>
      <c r="AC739" s="22">
        <f t="shared" si="358"/>
        <v>0</v>
      </c>
      <c r="AD739" s="22">
        <f t="shared" si="359"/>
        <v>0</v>
      </c>
    </row>
    <row r="740" spans="5:30" x14ac:dyDescent="0.25">
      <c r="E740" s="12">
        <v>42949.5</v>
      </c>
      <c r="F740" s="10">
        <v>12241.7</v>
      </c>
      <c r="G740" s="10">
        <v>12244.43</v>
      </c>
      <c r="H740" s="10">
        <v>12217.28</v>
      </c>
      <c r="I740" s="10">
        <v>12227.86</v>
      </c>
      <c r="K740" s="13">
        <f t="shared" si="351"/>
        <v>-13.840000000000146</v>
      </c>
      <c r="L740" s="13">
        <f t="shared" si="360"/>
        <v>-33.729999999999563</v>
      </c>
      <c r="M740" s="13">
        <f t="shared" si="352"/>
        <v>27.149999999999636</v>
      </c>
      <c r="N740" s="13"/>
      <c r="X740">
        <f t="shared" si="353"/>
        <v>13.840000000000146</v>
      </c>
      <c r="Y740">
        <f t="shared" si="354"/>
        <v>0</v>
      </c>
      <c r="Z740">
        <f t="shared" si="355"/>
        <v>0</v>
      </c>
      <c r="AA740" s="22">
        <f t="shared" si="356"/>
        <v>0</v>
      </c>
      <c r="AB740" s="22">
        <f t="shared" si="357"/>
        <v>0</v>
      </c>
      <c r="AC740" s="22">
        <f t="shared" si="358"/>
        <v>0</v>
      </c>
      <c r="AD740" s="22">
        <f t="shared" si="359"/>
        <v>0</v>
      </c>
    </row>
    <row r="741" spans="5:30" x14ac:dyDescent="0.25">
      <c r="E741" s="11">
        <v>42949.541666666664</v>
      </c>
      <c r="F741" s="9">
        <v>12227.61</v>
      </c>
      <c r="G741" s="9">
        <v>12250.24</v>
      </c>
      <c r="H741" s="9">
        <v>12221.37</v>
      </c>
      <c r="I741" s="9">
        <v>12227.08</v>
      </c>
      <c r="K741" s="13">
        <f t="shared" si="351"/>
        <v>-0.53000000000065484</v>
      </c>
      <c r="L741" s="13">
        <f t="shared" si="360"/>
        <v>-34.260000000000218</v>
      </c>
      <c r="M741" s="13">
        <f t="shared" si="352"/>
        <v>28.869999999998981</v>
      </c>
      <c r="N741" s="13"/>
      <c r="X741">
        <f t="shared" si="353"/>
        <v>0.53000000000065484</v>
      </c>
      <c r="Y741">
        <f t="shared" si="354"/>
        <v>0</v>
      </c>
      <c r="Z741">
        <f t="shared" si="355"/>
        <v>0</v>
      </c>
      <c r="AA741" s="22">
        <f t="shared" si="356"/>
        <v>0</v>
      </c>
      <c r="AB741" s="22">
        <f t="shared" si="357"/>
        <v>0</v>
      </c>
      <c r="AC741" s="22">
        <f t="shared" si="358"/>
        <v>0</v>
      </c>
      <c r="AD741" s="22">
        <f t="shared" si="359"/>
        <v>0</v>
      </c>
    </row>
    <row r="742" spans="5:30" x14ac:dyDescent="0.25">
      <c r="E742" s="12">
        <v>42949.583333333336</v>
      </c>
      <c r="F742" s="10">
        <v>12225.57</v>
      </c>
      <c r="G742" s="10">
        <v>12228.09</v>
      </c>
      <c r="H742" s="10">
        <v>12206.52</v>
      </c>
      <c r="I742" s="10">
        <v>12225.72</v>
      </c>
      <c r="K742" s="13">
        <f t="shared" si="351"/>
        <v>0.1499999999996362</v>
      </c>
      <c r="L742" s="13">
        <f t="shared" si="360"/>
        <v>-34.110000000000582</v>
      </c>
      <c r="M742" s="13">
        <f t="shared" si="352"/>
        <v>21.569999999999709</v>
      </c>
      <c r="N742" s="13"/>
      <c r="X742">
        <f t="shared" si="353"/>
        <v>0.1499999999996362</v>
      </c>
      <c r="Y742">
        <f t="shared" si="354"/>
        <v>0</v>
      </c>
      <c r="Z742">
        <f t="shared" si="355"/>
        <v>0</v>
      </c>
      <c r="AA742" s="22">
        <f t="shared" si="356"/>
        <v>0</v>
      </c>
      <c r="AB742" s="22">
        <f t="shared" si="357"/>
        <v>0</v>
      </c>
      <c r="AC742" s="22">
        <f t="shared" si="358"/>
        <v>0</v>
      </c>
      <c r="AD742" s="22">
        <f t="shared" si="359"/>
        <v>0</v>
      </c>
    </row>
    <row r="743" spans="5:30" x14ac:dyDescent="0.25">
      <c r="E743" s="11">
        <v>42949.625</v>
      </c>
      <c r="F743" s="9">
        <v>12225.47</v>
      </c>
      <c r="G743" s="9">
        <v>12246.77</v>
      </c>
      <c r="H743" s="9">
        <v>12220.22</v>
      </c>
      <c r="I743" s="9">
        <v>12244.45</v>
      </c>
      <c r="K743" s="13">
        <f t="shared" si="351"/>
        <v>18.980000000001382</v>
      </c>
      <c r="L743" s="13">
        <f t="shared" si="360"/>
        <v>-15.1299999999992</v>
      </c>
      <c r="M743" s="13">
        <f t="shared" si="352"/>
        <v>26.550000000001091</v>
      </c>
      <c r="N743" s="13"/>
      <c r="X743">
        <f t="shared" si="353"/>
        <v>18.980000000001382</v>
      </c>
      <c r="Y743">
        <f t="shared" si="354"/>
        <v>0</v>
      </c>
      <c r="Z743">
        <f t="shared" si="355"/>
        <v>0</v>
      </c>
      <c r="AA743" s="22">
        <f t="shared" si="356"/>
        <v>0</v>
      </c>
      <c r="AB743" s="22">
        <f t="shared" si="357"/>
        <v>0</v>
      </c>
      <c r="AC743" s="22">
        <f t="shared" si="358"/>
        <v>0</v>
      </c>
      <c r="AD743" s="22">
        <f t="shared" si="359"/>
        <v>0</v>
      </c>
    </row>
    <row r="744" spans="5:30" x14ac:dyDescent="0.25">
      <c r="E744" s="12">
        <v>42949.666666666664</v>
      </c>
      <c r="F744" s="10">
        <v>12244.44</v>
      </c>
      <c r="G744" s="10">
        <v>12273.66</v>
      </c>
      <c r="H744" s="10">
        <v>12225.94</v>
      </c>
      <c r="I744" s="10">
        <v>12236.58</v>
      </c>
      <c r="K744" s="13">
        <f t="shared" si="351"/>
        <v>-7.8600000000005821</v>
      </c>
      <c r="L744" s="13">
        <f t="shared" si="360"/>
        <v>-22.989999999999782</v>
      </c>
      <c r="M744" s="13">
        <f t="shared" si="352"/>
        <v>47.719999999999345</v>
      </c>
      <c r="N744" s="13"/>
      <c r="X744">
        <f t="shared" si="353"/>
        <v>7.8600000000005821</v>
      </c>
      <c r="Y744">
        <f t="shared" si="354"/>
        <v>0</v>
      </c>
      <c r="Z744">
        <f t="shared" si="355"/>
        <v>0</v>
      </c>
      <c r="AA744" s="22">
        <f t="shared" si="356"/>
        <v>0</v>
      </c>
      <c r="AB744" s="22">
        <f t="shared" si="357"/>
        <v>0</v>
      </c>
      <c r="AC744" s="22">
        <f t="shared" si="358"/>
        <v>0</v>
      </c>
      <c r="AD744" s="22">
        <f t="shared" si="359"/>
        <v>0</v>
      </c>
    </row>
    <row r="745" spans="5:30" x14ac:dyDescent="0.25">
      <c r="E745" s="11">
        <v>42949.708333333336</v>
      </c>
      <c r="F745" s="9">
        <v>12237.08</v>
      </c>
      <c r="G745" s="9">
        <v>12244.82</v>
      </c>
      <c r="H745" s="9">
        <v>12150.63</v>
      </c>
      <c r="I745" s="9">
        <v>12161.32</v>
      </c>
      <c r="K745" s="13">
        <f t="shared" si="351"/>
        <v>-75.760000000000218</v>
      </c>
      <c r="L745" s="13">
        <f t="shared" si="360"/>
        <v>-98.75</v>
      </c>
      <c r="M745" s="13">
        <f t="shared" si="352"/>
        <v>94.190000000000509</v>
      </c>
      <c r="N745" s="13"/>
      <c r="X745">
        <f t="shared" si="353"/>
        <v>75.760000000000218</v>
      </c>
      <c r="Y745">
        <f t="shared" si="354"/>
        <v>0</v>
      </c>
      <c r="Z745">
        <f t="shared" si="355"/>
        <v>0</v>
      </c>
      <c r="AA745" s="22">
        <f t="shared" si="356"/>
        <v>0</v>
      </c>
      <c r="AB745" s="22">
        <f t="shared" si="357"/>
        <v>0</v>
      </c>
      <c r="AC745" s="22">
        <f t="shared" si="358"/>
        <v>0</v>
      </c>
      <c r="AD745" s="22">
        <f t="shared" si="359"/>
        <v>0</v>
      </c>
    </row>
    <row r="746" spans="5:30" x14ac:dyDescent="0.25">
      <c r="E746" s="12">
        <v>42949.75</v>
      </c>
      <c r="F746" s="10">
        <v>12162.08</v>
      </c>
      <c r="G746" s="10">
        <v>12193.11</v>
      </c>
      <c r="H746" s="10">
        <v>12155.35</v>
      </c>
      <c r="I746" s="10">
        <v>12181.93</v>
      </c>
      <c r="K746" s="13">
        <f t="shared" si="351"/>
        <v>19.850000000000364</v>
      </c>
      <c r="L746" s="13">
        <f t="shared" si="360"/>
        <v>-78.899999999999636</v>
      </c>
      <c r="M746" s="13">
        <f t="shared" si="352"/>
        <v>37.760000000000218</v>
      </c>
      <c r="N746" s="13"/>
      <c r="X746">
        <f t="shared" si="353"/>
        <v>19.850000000000364</v>
      </c>
      <c r="Y746">
        <f t="shared" si="354"/>
        <v>0</v>
      </c>
      <c r="Z746">
        <f t="shared" si="355"/>
        <v>0</v>
      </c>
      <c r="AA746" s="22">
        <f t="shared" si="356"/>
        <v>0</v>
      </c>
      <c r="AB746" s="22">
        <f t="shared" si="357"/>
        <v>0</v>
      </c>
      <c r="AC746" s="22">
        <f t="shared" si="358"/>
        <v>0</v>
      </c>
      <c r="AD746" s="22">
        <f t="shared" si="359"/>
        <v>0</v>
      </c>
    </row>
    <row r="747" spans="5:30" x14ac:dyDescent="0.25">
      <c r="E747" s="11">
        <v>42949.791666666664</v>
      </c>
      <c r="F747" s="9">
        <v>12182.18</v>
      </c>
      <c r="G747" s="9">
        <v>12182.89</v>
      </c>
      <c r="H747" s="9">
        <v>12166.45</v>
      </c>
      <c r="I747" s="9">
        <v>12169.09</v>
      </c>
      <c r="K747" s="13">
        <f t="shared" si="351"/>
        <v>-13.090000000000146</v>
      </c>
      <c r="L747" s="13">
        <f t="shared" si="360"/>
        <v>-91.989999999999782</v>
      </c>
      <c r="M747" s="13">
        <f t="shared" si="352"/>
        <v>16.43999999999869</v>
      </c>
      <c r="N747" s="13"/>
      <c r="X747">
        <f t="shared" si="353"/>
        <v>13.090000000000146</v>
      </c>
      <c r="Y747">
        <f t="shared" si="354"/>
        <v>0</v>
      </c>
      <c r="Z747">
        <f t="shared" si="355"/>
        <v>0</v>
      </c>
      <c r="AA747" s="22">
        <f t="shared" si="356"/>
        <v>0</v>
      </c>
      <c r="AB747" s="22">
        <f t="shared" si="357"/>
        <v>0</v>
      </c>
      <c r="AC747" s="22">
        <f t="shared" si="358"/>
        <v>0</v>
      </c>
      <c r="AD747" s="22">
        <f t="shared" si="359"/>
        <v>0</v>
      </c>
    </row>
    <row r="748" spans="5:30" x14ac:dyDescent="0.25">
      <c r="E748" s="12">
        <v>42949.833333333336</v>
      </c>
      <c r="F748" s="10">
        <v>12168.59</v>
      </c>
      <c r="G748" s="10">
        <v>12183.34</v>
      </c>
      <c r="H748" s="10">
        <v>12161.33</v>
      </c>
      <c r="I748" s="10">
        <v>12178.84</v>
      </c>
      <c r="K748" s="13">
        <f t="shared" si="351"/>
        <v>10.25</v>
      </c>
      <c r="L748" s="13">
        <f t="shared" si="360"/>
        <v>-81.739999999999782</v>
      </c>
      <c r="M748" s="13">
        <f t="shared" si="352"/>
        <v>22.010000000000218</v>
      </c>
      <c r="N748" s="13"/>
      <c r="X748">
        <f t="shared" si="353"/>
        <v>10.25</v>
      </c>
      <c r="Y748">
        <f t="shared" si="354"/>
        <v>0</v>
      </c>
      <c r="Z748">
        <f t="shared" si="355"/>
        <v>0</v>
      </c>
      <c r="AA748" s="22">
        <f t="shared" si="356"/>
        <v>0</v>
      </c>
      <c r="AB748" s="22">
        <f t="shared" si="357"/>
        <v>0</v>
      </c>
      <c r="AC748" s="22">
        <f t="shared" si="358"/>
        <v>0</v>
      </c>
      <c r="AD748" s="22">
        <f t="shared" si="359"/>
        <v>0</v>
      </c>
    </row>
    <row r="749" spans="5:30" x14ac:dyDescent="0.25">
      <c r="E749" s="11">
        <v>42949.875</v>
      </c>
      <c r="F749" s="9">
        <v>12178.59</v>
      </c>
      <c r="G749" s="9">
        <v>12189.34</v>
      </c>
      <c r="H749" s="9">
        <v>12174.33</v>
      </c>
      <c r="I749" s="9">
        <v>12184.58</v>
      </c>
      <c r="K749" s="13">
        <f t="shared" si="351"/>
        <v>5.9899999999997817</v>
      </c>
      <c r="L749" s="13">
        <f t="shared" si="360"/>
        <v>-75.75</v>
      </c>
      <c r="M749" s="13">
        <f t="shared" si="352"/>
        <v>15.010000000000218</v>
      </c>
      <c r="N749" s="13"/>
      <c r="X749">
        <f t="shared" si="353"/>
        <v>5.9899999999997817</v>
      </c>
      <c r="Y749">
        <f t="shared" si="354"/>
        <v>0</v>
      </c>
      <c r="Z749">
        <f t="shared" si="355"/>
        <v>0</v>
      </c>
      <c r="AA749" s="22">
        <f t="shared" si="356"/>
        <v>0</v>
      </c>
      <c r="AB749" s="22">
        <f t="shared" si="357"/>
        <v>0</v>
      </c>
      <c r="AC749" s="22">
        <f t="shared" si="358"/>
        <v>0</v>
      </c>
      <c r="AD749" s="22">
        <f t="shared" si="359"/>
        <v>0</v>
      </c>
    </row>
    <row r="750" spans="5:30" x14ac:dyDescent="0.25">
      <c r="E750" s="12">
        <v>42949.916666666664</v>
      </c>
      <c r="F750" s="10">
        <v>12184.58</v>
      </c>
      <c r="G750" s="10">
        <v>12189.58</v>
      </c>
      <c r="H750" s="10">
        <v>12180.57</v>
      </c>
      <c r="I750" s="10">
        <v>12183.32</v>
      </c>
      <c r="K750" s="13">
        <f t="shared" si="351"/>
        <v>-1.2600000000002183</v>
      </c>
      <c r="L750" s="13">
        <f t="shared" si="360"/>
        <v>-77.010000000000218</v>
      </c>
      <c r="M750" s="13">
        <f t="shared" si="352"/>
        <v>9.0100000000002183</v>
      </c>
      <c r="N750" s="13"/>
      <c r="X750">
        <f t="shared" si="353"/>
        <v>1.2600000000002183</v>
      </c>
      <c r="Y750">
        <f t="shared" si="354"/>
        <v>0</v>
      </c>
      <c r="Z750">
        <f t="shared" si="355"/>
        <v>0</v>
      </c>
      <c r="AA750" s="22">
        <f t="shared" si="356"/>
        <v>0</v>
      </c>
      <c r="AB750" s="22">
        <f t="shared" si="357"/>
        <v>0</v>
      </c>
      <c r="AC750" s="22">
        <f t="shared" si="358"/>
        <v>0</v>
      </c>
      <c r="AD750" s="22">
        <f t="shared" si="359"/>
        <v>0</v>
      </c>
    </row>
    <row r="751" spans="5:30" hidden="1" x14ac:dyDescent="0.25">
      <c r="E751" s="11">
        <v>42949.958333333336</v>
      </c>
      <c r="F751" s="9">
        <v>12182.09</v>
      </c>
      <c r="G751" s="9">
        <v>12187.02</v>
      </c>
      <c r="H751" s="9">
        <v>12178.4</v>
      </c>
      <c r="I751" s="9">
        <v>12181.79</v>
      </c>
    </row>
    <row r="752" spans="5:30" hidden="1" x14ac:dyDescent="0.25">
      <c r="E752" s="12">
        <v>42950.041666666664</v>
      </c>
      <c r="F752" s="10">
        <v>12179.31</v>
      </c>
      <c r="G752" s="10">
        <v>12181.77</v>
      </c>
      <c r="H752" s="10">
        <v>12178.08</v>
      </c>
      <c r="I752" s="10">
        <v>12179.31</v>
      </c>
    </row>
    <row r="753" spans="3:30" hidden="1" x14ac:dyDescent="0.25">
      <c r="E753" s="11">
        <v>42950.083333333336</v>
      </c>
      <c r="F753" s="9">
        <v>12179.3</v>
      </c>
      <c r="G753" s="9">
        <v>12179.3</v>
      </c>
      <c r="H753" s="9">
        <v>12171.64</v>
      </c>
      <c r="I753" s="9">
        <v>12174.1</v>
      </c>
    </row>
    <row r="754" spans="3:30" hidden="1" x14ac:dyDescent="0.25">
      <c r="E754" s="12">
        <v>42950.125</v>
      </c>
      <c r="F754" s="10">
        <v>12172.87</v>
      </c>
      <c r="G754" s="10">
        <v>12174.1</v>
      </c>
      <c r="H754" s="10">
        <v>12165.48</v>
      </c>
      <c r="I754" s="10">
        <v>12170.4</v>
      </c>
    </row>
    <row r="755" spans="3:30" hidden="1" x14ac:dyDescent="0.25">
      <c r="E755" s="11">
        <v>42950.166666666664</v>
      </c>
      <c r="F755" s="9">
        <v>12170.11</v>
      </c>
      <c r="G755" s="9">
        <v>12171.35</v>
      </c>
      <c r="H755" s="9">
        <v>12159.68</v>
      </c>
      <c r="I755" s="9">
        <v>12161.91</v>
      </c>
    </row>
    <row r="756" spans="3:30" hidden="1" x14ac:dyDescent="0.25">
      <c r="E756" s="12">
        <v>42950.208333333336</v>
      </c>
      <c r="F756" s="10">
        <v>12160.68</v>
      </c>
      <c r="G756" s="10">
        <v>12167.83</v>
      </c>
      <c r="H756" s="10">
        <v>12157.22</v>
      </c>
      <c r="I756" s="10">
        <v>12166.6</v>
      </c>
    </row>
    <row r="757" spans="3:30" hidden="1" x14ac:dyDescent="0.25">
      <c r="E757" s="11">
        <v>42950.25</v>
      </c>
      <c r="F757" s="9">
        <v>12165.37</v>
      </c>
      <c r="G757" s="9">
        <v>12172.29</v>
      </c>
      <c r="H757" s="9">
        <v>12165.37</v>
      </c>
      <c r="I757" s="9">
        <v>12169.82</v>
      </c>
    </row>
    <row r="758" spans="3:30" hidden="1" x14ac:dyDescent="0.25">
      <c r="E758" s="12">
        <v>42950.291666666664</v>
      </c>
      <c r="F758" s="10">
        <v>12169.81</v>
      </c>
      <c r="G758" s="10">
        <v>12169.81</v>
      </c>
      <c r="H758" s="10">
        <v>12165.18</v>
      </c>
      <c r="I758" s="10">
        <v>12166.41</v>
      </c>
    </row>
    <row r="759" spans="3:30" x14ac:dyDescent="0.25">
      <c r="C759">
        <v>1</v>
      </c>
      <c r="E759" s="11">
        <v>42950.333333333336</v>
      </c>
      <c r="F759" s="9">
        <v>12166.4</v>
      </c>
      <c r="G759" s="9">
        <v>12177.16</v>
      </c>
      <c r="H759" s="9">
        <v>12160.96</v>
      </c>
      <c r="I759" s="9">
        <v>12177.16</v>
      </c>
      <c r="K759" s="13">
        <f t="shared" ref="K759:K773" si="361">I759-F759</f>
        <v>10.760000000000218</v>
      </c>
      <c r="L759" s="13">
        <v>0</v>
      </c>
      <c r="M759" s="13">
        <f t="shared" ref="M759:M773" si="362">G759-H759</f>
        <v>16.200000000000728</v>
      </c>
      <c r="N759" s="13">
        <f t="shared" ref="N759" si="363">I773-F759</f>
        <v>-27.289999999999054</v>
      </c>
      <c r="O759" s="18">
        <f>IF(K759*N759&gt;0,1,0)</f>
        <v>0</v>
      </c>
      <c r="S759" s="13">
        <f>MAX(G759:G773)</f>
        <v>12184.93</v>
      </c>
      <c r="X759">
        <f t="shared" ref="X759:X773" si="364">ABS(K759)</f>
        <v>10.760000000000218</v>
      </c>
      <c r="Y759">
        <f t="shared" ref="Y759:Y773" si="365">ABS(N759)</f>
        <v>27.289999999999054</v>
      </c>
      <c r="Z759">
        <f t="shared" ref="Z759:Z773" si="366">IF(S759&lt;1000,ABS(S759),0)</f>
        <v>0</v>
      </c>
      <c r="AA759" s="22">
        <f t="shared" ref="AA759:AA773" si="367">ABS(P759)</f>
        <v>0</v>
      </c>
      <c r="AB759" s="22">
        <f t="shared" ref="AB759:AB773" si="368">ABS(Q759)</f>
        <v>0</v>
      </c>
      <c r="AC759" s="22">
        <f t="shared" ref="AC759:AC773" si="369">IF(O759=1,ABS(P760),0)</f>
        <v>0</v>
      </c>
      <c r="AD759" s="22">
        <f t="shared" ref="AD759:AD773" si="370">IF(O759=0,ABS(Q760),0)</f>
        <v>0.55861104637612902</v>
      </c>
    </row>
    <row r="760" spans="3:30" x14ac:dyDescent="0.25">
      <c r="E760" s="12">
        <v>42950.375</v>
      </c>
      <c r="F760" s="10">
        <v>12177.16</v>
      </c>
      <c r="G760" s="10">
        <v>12179.18</v>
      </c>
      <c r="H760" s="10">
        <v>12133.51</v>
      </c>
      <c r="I760" s="10">
        <v>12146.38</v>
      </c>
      <c r="K760" s="13">
        <f t="shared" si="361"/>
        <v>-30.780000000000655</v>
      </c>
      <c r="L760" s="13">
        <f t="shared" ref="L760:L773" si="371">L759+K760</f>
        <v>-30.780000000000655</v>
      </c>
      <c r="M760" s="13">
        <f t="shared" si="362"/>
        <v>45.670000000000073</v>
      </c>
      <c r="N760" s="13"/>
      <c r="P760">
        <f>_xlfn.IFS(K759&lt;0,MIN(L759:L773),K759&gt;0,MAX(L759:L773))/S738</f>
        <v>0</v>
      </c>
      <c r="Q760">
        <f>_xlfn.IFS(K759&lt;0,MAX(L759:L773),K759&gt;0,MIN(L759:L773))/S738</f>
        <v>-0.55861104637612902</v>
      </c>
      <c r="S760" s="13">
        <f>MIN(H759:H773)</f>
        <v>12098.03</v>
      </c>
      <c r="X760">
        <f t="shared" si="364"/>
        <v>30.780000000000655</v>
      </c>
      <c r="Y760">
        <f t="shared" si="365"/>
        <v>0</v>
      </c>
      <c r="Z760">
        <f t="shared" si="366"/>
        <v>0</v>
      </c>
      <c r="AA760" s="22">
        <f t="shared" si="367"/>
        <v>0</v>
      </c>
      <c r="AB760" s="22">
        <f t="shared" si="368"/>
        <v>0.55861104637612902</v>
      </c>
      <c r="AC760" s="22">
        <f t="shared" si="369"/>
        <v>0</v>
      </c>
      <c r="AD760" s="22">
        <f t="shared" si="370"/>
        <v>0</v>
      </c>
    </row>
    <row r="761" spans="3:30" x14ac:dyDescent="0.25">
      <c r="E761" s="11">
        <v>42950.416666666664</v>
      </c>
      <c r="F761" s="9">
        <v>12146.88</v>
      </c>
      <c r="G761" s="9">
        <v>12159.15</v>
      </c>
      <c r="H761" s="9">
        <v>12098.03</v>
      </c>
      <c r="I761" s="9">
        <v>12105.75</v>
      </c>
      <c r="K761" s="13">
        <f t="shared" si="361"/>
        <v>-41.1299999999992</v>
      </c>
      <c r="L761" s="13">
        <f t="shared" si="371"/>
        <v>-71.909999999999854</v>
      </c>
      <c r="M761" s="13">
        <f t="shared" si="362"/>
        <v>61.119999999998981</v>
      </c>
      <c r="N761" s="13"/>
      <c r="S761" s="13">
        <f>S759-S760</f>
        <v>86.899999999999636</v>
      </c>
      <c r="X761">
        <f t="shared" si="364"/>
        <v>41.1299999999992</v>
      </c>
      <c r="Y761">
        <f t="shared" si="365"/>
        <v>0</v>
      </c>
      <c r="Z761">
        <f t="shared" si="366"/>
        <v>86.899999999999636</v>
      </c>
      <c r="AA761" s="22">
        <f t="shared" si="367"/>
        <v>0</v>
      </c>
      <c r="AB761" s="22">
        <f t="shared" si="368"/>
        <v>0</v>
      </c>
      <c r="AC761" s="22">
        <f t="shared" si="369"/>
        <v>0</v>
      </c>
      <c r="AD761" s="22">
        <f t="shared" si="370"/>
        <v>0</v>
      </c>
    </row>
    <row r="762" spans="3:30" x14ac:dyDescent="0.25">
      <c r="E762" s="12">
        <v>42950.458333333336</v>
      </c>
      <c r="F762" s="10">
        <v>12105.5</v>
      </c>
      <c r="G762" s="10">
        <v>12153.29</v>
      </c>
      <c r="H762" s="10">
        <v>12099.48</v>
      </c>
      <c r="I762" s="10">
        <v>12131.47</v>
      </c>
      <c r="K762" s="13">
        <f t="shared" si="361"/>
        <v>25.969999999999345</v>
      </c>
      <c r="L762" s="13">
        <f t="shared" si="371"/>
        <v>-45.940000000000509</v>
      </c>
      <c r="M762" s="13">
        <f t="shared" si="362"/>
        <v>53.81000000000131</v>
      </c>
      <c r="N762" s="13"/>
      <c r="X762">
        <f t="shared" si="364"/>
        <v>25.969999999999345</v>
      </c>
      <c r="Y762">
        <f t="shared" si="365"/>
        <v>0</v>
      </c>
      <c r="Z762">
        <f t="shared" si="366"/>
        <v>0</v>
      </c>
      <c r="AA762" s="22">
        <f t="shared" si="367"/>
        <v>0</v>
      </c>
      <c r="AB762" s="22">
        <f t="shared" si="368"/>
        <v>0</v>
      </c>
      <c r="AC762" s="22">
        <f t="shared" si="369"/>
        <v>0</v>
      </c>
      <c r="AD762" s="22">
        <f t="shared" si="370"/>
        <v>0</v>
      </c>
    </row>
    <row r="763" spans="3:30" x14ac:dyDescent="0.25">
      <c r="E763" s="11">
        <v>42950.5</v>
      </c>
      <c r="F763" s="9">
        <v>12130.97</v>
      </c>
      <c r="G763" s="9">
        <v>12178.66</v>
      </c>
      <c r="H763" s="9">
        <v>12128.35</v>
      </c>
      <c r="I763" s="9">
        <v>12157.77</v>
      </c>
      <c r="K763" s="13">
        <f t="shared" si="361"/>
        <v>26.800000000001091</v>
      </c>
      <c r="L763" s="13">
        <f t="shared" si="371"/>
        <v>-19.139999999999418</v>
      </c>
      <c r="M763" s="13">
        <f t="shared" si="362"/>
        <v>50.309999999999491</v>
      </c>
      <c r="N763" s="13"/>
      <c r="X763">
        <f t="shared" si="364"/>
        <v>26.800000000001091</v>
      </c>
      <c r="Y763">
        <f t="shared" si="365"/>
        <v>0</v>
      </c>
      <c r="Z763">
        <f t="shared" si="366"/>
        <v>0</v>
      </c>
      <c r="AA763" s="22">
        <f t="shared" si="367"/>
        <v>0</v>
      </c>
      <c r="AB763" s="22">
        <f t="shared" si="368"/>
        <v>0</v>
      </c>
      <c r="AC763" s="22">
        <f t="shared" si="369"/>
        <v>0</v>
      </c>
      <c r="AD763" s="22">
        <f t="shared" si="370"/>
        <v>0</v>
      </c>
    </row>
    <row r="764" spans="3:30" x14ac:dyDescent="0.25">
      <c r="E764" s="12">
        <v>42950.541666666664</v>
      </c>
      <c r="F764" s="10">
        <v>12158.02</v>
      </c>
      <c r="G764" s="10">
        <v>12163.43</v>
      </c>
      <c r="H764" s="10">
        <v>12122.05</v>
      </c>
      <c r="I764" s="10">
        <v>12151.13</v>
      </c>
      <c r="K764" s="13">
        <f t="shared" si="361"/>
        <v>-6.8900000000012369</v>
      </c>
      <c r="L764" s="13">
        <f t="shared" si="371"/>
        <v>-26.030000000000655</v>
      </c>
      <c r="M764" s="13">
        <f t="shared" si="362"/>
        <v>41.380000000001019</v>
      </c>
      <c r="N764" s="13"/>
      <c r="X764">
        <f t="shared" si="364"/>
        <v>6.8900000000012369</v>
      </c>
      <c r="Y764">
        <f t="shared" si="365"/>
        <v>0</v>
      </c>
      <c r="Z764">
        <f t="shared" si="366"/>
        <v>0</v>
      </c>
      <c r="AA764" s="22">
        <f t="shared" si="367"/>
        <v>0</v>
      </c>
      <c r="AB764" s="22">
        <f t="shared" si="368"/>
        <v>0</v>
      </c>
      <c r="AC764" s="22">
        <f t="shared" si="369"/>
        <v>0</v>
      </c>
      <c r="AD764" s="22">
        <f t="shared" si="370"/>
        <v>0</v>
      </c>
    </row>
    <row r="765" spans="3:30" x14ac:dyDescent="0.25">
      <c r="E765" s="11">
        <v>42950.583333333336</v>
      </c>
      <c r="F765" s="9">
        <v>12153.13</v>
      </c>
      <c r="G765" s="9">
        <v>12164.26</v>
      </c>
      <c r="H765" s="9">
        <v>12133.06</v>
      </c>
      <c r="I765" s="9">
        <v>12161.73</v>
      </c>
      <c r="K765" s="13">
        <f t="shared" si="361"/>
        <v>8.6000000000003638</v>
      </c>
      <c r="L765" s="13">
        <f t="shared" si="371"/>
        <v>-17.430000000000291</v>
      </c>
      <c r="M765" s="13">
        <f t="shared" si="362"/>
        <v>31.200000000000728</v>
      </c>
      <c r="N765" s="13"/>
      <c r="X765">
        <f t="shared" si="364"/>
        <v>8.6000000000003638</v>
      </c>
      <c r="Y765">
        <f t="shared" si="365"/>
        <v>0</v>
      </c>
      <c r="Z765">
        <f t="shared" si="366"/>
        <v>0</v>
      </c>
      <c r="AA765" s="22">
        <f t="shared" si="367"/>
        <v>0</v>
      </c>
      <c r="AB765" s="22">
        <f t="shared" si="368"/>
        <v>0</v>
      </c>
      <c r="AC765" s="22">
        <f t="shared" si="369"/>
        <v>0</v>
      </c>
      <c r="AD765" s="22">
        <f t="shared" si="370"/>
        <v>0</v>
      </c>
    </row>
    <row r="766" spans="3:30" x14ac:dyDescent="0.25">
      <c r="E766" s="12">
        <v>42950.625</v>
      </c>
      <c r="F766" s="10">
        <v>12160.48</v>
      </c>
      <c r="G766" s="10">
        <v>12176.78</v>
      </c>
      <c r="H766" s="10">
        <v>12139.45</v>
      </c>
      <c r="I766" s="10">
        <v>12167.08</v>
      </c>
      <c r="K766" s="13">
        <f t="shared" si="361"/>
        <v>6.6000000000003638</v>
      </c>
      <c r="L766" s="13">
        <f t="shared" si="371"/>
        <v>-10.829999999999927</v>
      </c>
      <c r="M766" s="13">
        <f t="shared" si="362"/>
        <v>37.329999999999927</v>
      </c>
      <c r="N766" s="13"/>
      <c r="X766">
        <f t="shared" si="364"/>
        <v>6.6000000000003638</v>
      </c>
      <c r="Y766">
        <f t="shared" si="365"/>
        <v>0</v>
      </c>
      <c r="Z766">
        <f t="shared" si="366"/>
        <v>0</v>
      </c>
      <c r="AA766" s="22">
        <f t="shared" si="367"/>
        <v>0</v>
      </c>
      <c r="AB766" s="22">
        <f t="shared" si="368"/>
        <v>0</v>
      </c>
      <c r="AC766" s="22">
        <f t="shared" si="369"/>
        <v>0</v>
      </c>
      <c r="AD766" s="22">
        <f t="shared" si="370"/>
        <v>0</v>
      </c>
    </row>
    <row r="767" spans="3:30" x14ac:dyDescent="0.25">
      <c r="E767" s="11">
        <v>42950.666666666664</v>
      </c>
      <c r="F767" s="9">
        <v>12166.58</v>
      </c>
      <c r="G767" s="9">
        <v>12184.93</v>
      </c>
      <c r="H767" s="9">
        <v>12143.35</v>
      </c>
      <c r="I767" s="9">
        <v>12146.14</v>
      </c>
      <c r="K767" s="13">
        <f t="shared" si="361"/>
        <v>-20.440000000000509</v>
      </c>
      <c r="L767" s="13">
        <f t="shared" si="371"/>
        <v>-31.270000000000437</v>
      </c>
      <c r="M767" s="13">
        <f t="shared" si="362"/>
        <v>41.579999999999927</v>
      </c>
      <c r="N767" s="13"/>
      <c r="X767">
        <f t="shared" si="364"/>
        <v>20.440000000000509</v>
      </c>
      <c r="Y767">
        <f t="shared" si="365"/>
        <v>0</v>
      </c>
      <c r="Z767">
        <f t="shared" si="366"/>
        <v>0</v>
      </c>
      <c r="AA767" s="22">
        <f t="shared" si="367"/>
        <v>0</v>
      </c>
      <c r="AB767" s="22">
        <f t="shared" si="368"/>
        <v>0</v>
      </c>
      <c r="AC767" s="22">
        <f t="shared" si="369"/>
        <v>0</v>
      </c>
      <c r="AD767" s="22">
        <f t="shared" si="370"/>
        <v>0</v>
      </c>
    </row>
    <row r="768" spans="3:30" x14ac:dyDescent="0.25">
      <c r="E768" s="12">
        <v>42950.708333333336</v>
      </c>
      <c r="F768" s="10">
        <v>12146.89</v>
      </c>
      <c r="G768" s="10">
        <v>12170.37</v>
      </c>
      <c r="H768" s="10">
        <v>12128.54</v>
      </c>
      <c r="I768" s="10">
        <v>12161.3</v>
      </c>
      <c r="K768" s="13">
        <f t="shared" si="361"/>
        <v>14.409999999999854</v>
      </c>
      <c r="L768" s="13">
        <f t="shared" si="371"/>
        <v>-16.860000000000582</v>
      </c>
      <c r="M768" s="13">
        <f t="shared" si="362"/>
        <v>41.829999999999927</v>
      </c>
      <c r="N768" s="13"/>
      <c r="X768">
        <f t="shared" si="364"/>
        <v>14.409999999999854</v>
      </c>
      <c r="Y768">
        <f t="shared" si="365"/>
        <v>0</v>
      </c>
      <c r="Z768">
        <f t="shared" si="366"/>
        <v>0</v>
      </c>
      <c r="AA768" s="22">
        <f t="shared" si="367"/>
        <v>0</v>
      </c>
      <c r="AB768" s="22">
        <f t="shared" si="368"/>
        <v>0</v>
      </c>
      <c r="AC768" s="22">
        <f t="shared" si="369"/>
        <v>0</v>
      </c>
      <c r="AD768" s="22">
        <f t="shared" si="370"/>
        <v>0</v>
      </c>
    </row>
    <row r="769" spans="3:30" x14ac:dyDescent="0.25">
      <c r="E769" s="11">
        <v>42950.75</v>
      </c>
      <c r="F769" s="9">
        <v>12161.31</v>
      </c>
      <c r="G769" s="9">
        <v>12166.53</v>
      </c>
      <c r="H769" s="9">
        <v>12149.22</v>
      </c>
      <c r="I769" s="9">
        <v>12154.28</v>
      </c>
      <c r="K769" s="13">
        <f t="shared" si="361"/>
        <v>-7.0299999999988358</v>
      </c>
      <c r="L769" s="13">
        <f t="shared" si="371"/>
        <v>-23.889999999999418</v>
      </c>
      <c r="M769" s="13">
        <f t="shared" si="362"/>
        <v>17.31000000000131</v>
      </c>
      <c r="N769" s="13"/>
      <c r="X769">
        <f t="shared" si="364"/>
        <v>7.0299999999988358</v>
      </c>
      <c r="Y769">
        <f t="shared" si="365"/>
        <v>0</v>
      </c>
      <c r="Z769">
        <f t="shared" si="366"/>
        <v>0</v>
      </c>
      <c r="AA769" s="22">
        <f t="shared" si="367"/>
        <v>0</v>
      </c>
      <c r="AB769" s="22">
        <f t="shared" si="368"/>
        <v>0</v>
      </c>
      <c r="AC769" s="22">
        <f t="shared" si="369"/>
        <v>0</v>
      </c>
      <c r="AD769" s="22">
        <f t="shared" si="370"/>
        <v>0</v>
      </c>
    </row>
    <row r="770" spans="3:30" x14ac:dyDescent="0.25">
      <c r="E770" s="12">
        <v>42950.791666666664</v>
      </c>
      <c r="F770" s="10">
        <v>12153.78</v>
      </c>
      <c r="G770" s="10">
        <v>12168.18</v>
      </c>
      <c r="H770" s="10">
        <v>12152.41</v>
      </c>
      <c r="I770" s="10">
        <v>12162.9</v>
      </c>
      <c r="K770" s="13">
        <f t="shared" si="361"/>
        <v>9.1199999999989814</v>
      </c>
      <c r="L770" s="13">
        <f t="shared" si="371"/>
        <v>-14.770000000000437</v>
      </c>
      <c r="M770" s="13">
        <f t="shared" si="362"/>
        <v>15.770000000000437</v>
      </c>
      <c r="N770" s="13"/>
      <c r="X770">
        <f t="shared" si="364"/>
        <v>9.1199999999989814</v>
      </c>
      <c r="Y770">
        <f t="shared" si="365"/>
        <v>0</v>
      </c>
      <c r="Z770">
        <f t="shared" si="366"/>
        <v>0</v>
      </c>
      <c r="AA770" s="22">
        <f t="shared" si="367"/>
        <v>0</v>
      </c>
      <c r="AB770" s="22">
        <f t="shared" si="368"/>
        <v>0</v>
      </c>
      <c r="AC770" s="22">
        <f t="shared" si="369"/>
        <v>0</v>
      </c>
      <c r="AD770" s="22">
        <f t="shared" si="370"/>
        <v>0</v>
      </c>
    </row>
    <row r="771" spans="3:30" x14ac:dyDescent="0.25">
      <c r="E771" s="11">
        <v>42950.833333333336</v>
      </c>
      <c r="F771" s="9">
        <v>12163.4</v>
      </c>
      <c r="G771" s="9">
        <v>12166.65</v>
      </c>
      <c r="H771" s="9">
        <v>12155.14</v>
      </c>
      <c r="I771" s="9">
        <v>12162.64</v>
      </c>
      <c r="K771" s="13">
        <f t="shared" si="361"/>
        <v>-0.76000000000021828</v>
      </c>
      <c r="L771" s="13">
        <f t="shared" si="371"/>
        <v>-15.530000000000655</v>
      </c>
      <c r="M771" s="13">
        <f t="shared" si="362"/>
        <v>11.510000000000218</v>
      </c>
      <c r="N771" s="13"/>
      <c r="X771">
        <f t="shared" si="364"/>
        <v>0.76000000000021828</v>
      </c>
      <c r="Y771">
        <f t="shared" si="365"/>
        <v>0</v>
      </c>
      <c r="Z771">
        <f t="shared" si="366"/>
        <v>0</v>
      </c>
      <c r="AA771" s="22">
        <f t="shared" si="367"/>
        <v>0</v>
      </c>
      <c r="AB771" s="22">
        <f t="shared" si="368"/>
        <v>0</v>
      </c>
      <c r="AC771" s="22">
        <f t="shared" si="369"/>
        <v>0</v>
      </c>
      <c r="AD771" s="22">
        <f t="shared" si="370"/>
        <v>0</v>
      </c>
    </row>
    <row r="772" spans="3:30" x14ac:dyDescent="0.25">
      <c r="E772" s="12">
        <v>42950.875</v>
      </c>
      <c r="F772" s="10">
        <v>12162.89</v>
      </c>
      <c r="G772" s="10">
        <v>12163.89</v>
      </c>
      <c r="H772" s="10">
        <v>12150.38</v>
      </c>
      <c r="I772" s="10">
        <v>12152.38</v>
      </c>
      <c r="K772" s="13">
        <f t="shared" si="361"/>
        <v>-10.510000000000218</v>
      </c>
      <c r="L772" s="13">
        <f t="shared" si="371"/>
        <v>-26.040000000000873</v>
      </c>
      <c r="M772" s="13">
        <f t="shared" si="362"/>
        <v>13.510000000000218</v>
      </c>
      <c r="N772" s="13"/>
      <c r="X772">
        <f t="shared" si="364"/>
        <v>10.510000000000218</v>
      </c>
      <c r="Y772">
        <f t="shared" si="365"/>
        <v>0</v>
      </c>
      <c r="Z772">
        <f t="shared" si="366"/>
        <v>0</v>
      </c>
      <c r="AA772" s="22">
        <f t="shared" si="367"/>
        <v>0</v>
      </c>
      <c r="AB772" s="22">
        <f t="shared" si="368"/>
        <v>0</v>
      </c>
      <c r="AC772" s="22">
        <f t="shared" si="369"/>
        <v>0</v>
      </c>
      <c r="AD772" s="22">
        <f t="shared" si="370"/>
        <v>0</v>
      </c>
    </row>
    <row r="773" spans="3:30" x14ac:dyDescent="0.25">
      <c r="E773" s="11">
        <v>42950.916666666664</v>
      </c>
      <c r="F773" s="9">
        <v>12152.63</v>
      </c>
      <c r="G773" s="9">
        <v>12153.88</v>
      </c>
      <c r="H773" s="9">
        <v>12134.11</v>
      </c>
      <c r="I773" s="9">
        <v>12139.11</v>
      </c>
      <c r="K773" s="13">
        <f t="shared" si="361"/>
        <v>-13.519999999998618</v>
      </c>
      <c r="L773" s="13">
        <f t="shared" si="371"/>
        <v>-39.559999999999491</v>
      </c>
      <c r="M773" s="13">
        <f t="shared" si="362"/>
        <v>19.769999999998618</v>
      </c>
      <c r="N773" s="13"/>
      <c r="X773">
        <f t="shared" si="364"/>
        <v>13.519999999998618</v>
      </c>
      <c r="Y773">
        <f t="shared" si="365"/>
        <v>0</v>
      </c>
      <c r="Z773">
        <f t="shared" si="366"/>
        <v>0</v>
      </c>
      <c r="AA773" s="22">
        <f t="shared" si="367"/>
        <v>0</v>
      </c>
      <c r="AB773" s="22">
        <f t="shared" si="368"/>
        <v>0</v>
      </c>
      <c r="AC773" s="22">
        <f t="shared" si="369"/>
        <v>0</v>
      </c>
      <c r="AD773" s="22">
        <f t="shared" si="370"/>
        <v>0</v>
      </c>
    </row>
    <row r="774" spans="3:30" hidden="1" x14ac:dyDescent="0.25">
      <c r="E774" s="12">
        <v>42950.958333333336</v>
      </c>
      <c r="F774" s="10">
        <v>12140.34</v>
      </c>
      <c r="G774" s="10">
        <v>12156.32</v>
      </c>
      <c r="H774" s="10">
        <v>12137.89</v>
      </c>
      <c r="I774" s="10">
        <v>12142.49</v>
      </c>
    </row>
    <row r="775" spans="3:30" hidden="1" x14ac:dyDescent="0.25">
      <c r="E775" s="11">
        <v>42951.041666666664</v>
      </c>
      <c r="F775" s="9">
        <v>12144.68</v>
      </c>
      <c r="G775" s="9">
        <v>12146.9</v>
      </c>
      <c r="H775" s="9">
        <v>12141.25</v>
      </c>
      <c r="I775" s="9">
        <v>12143.71</v>
      </c>
    </row>
    <row r="776" spans="3:30" hidden="1" x14ac:dyDescent="0.25">
      <c r="E776" s="12">
        <v>42951.083333333336</v>
      </c>
      <c r="F776" s="10">
        <v>12142.48</v>
      </c>
      <c r="G776" s="10">
        <v>12142.48</v>
      </c>
      <c r="H776" s="10">
        <v>12132.37</v>
      </c>
      <c r="I776" s="10">
        <v>12134.83</v>
      </c>
    </row>
    <row r="777" spans="3:30" hidden="1" x14ac:dyDescent="0.25">
      <c r="E777" s="11">
        <v>42951.125</v>
      </c>
      <c r="F777" s="9">
        <v>12133.6</v>
      </c>
      <c r="G777" s="9">
        <v>12142.47</v>
      </c>
      <c r="H777" s="9">
        <v>12128.68</v>
      </c>
      <c r="I777" s="9">
        <v>12142.47</v>
      </c>
    </row>
    <row r="778" spans="3:30" hidden="1" x14ac:dyDescent="0.25">
      <c r="E778" s="12">
        <v>42951.166666666664</v>
      </c>
      <c r="F778" s="10">
        <v>12142.34</v>
      </c>
      <c r="G778" s="10">
        <v>12146.56</v>
      </c>
      <c r="H778" s="10">
        <v>12140.15</v>
      </c>
      <c r="I778" s="10">
        <v>12145.33</v>
      </c>
    </row>
    <row r="779" spans="3:30" hidden="1" x14ac:dyDescent="0.25">
      <c r="E779" s="11">
        <v>42951.208333333336</v>
      </c>
      <c r="F779" s="9">
        <v>12144.1</v>
      </c>
      <c r="G779" s="9">
        <v>12147.79</v>
      </c>
      <c r="H779" s="9">
        <v>12144.1</v>
      </c>
      <c r="I779" s="9">
        <v>12147.78</v>
      </c>
    </row>
    <row r="780" spans="3:30" hidden="1" x14ac:dyDescent="0.25">
      <c r="E780" s="12">
        <v>42951.25</v>
      </c>
      <c r="F780" s="10">
        <v>12147.79</v>
      </c>
      <c r="G780" s="10">
        <v>12147.79</v>
      </c>
      <c r="H780" s="10">
        <v>12146.55</v>
      </c>
      <c r="I780" s="10">
        <v>12146.55</v>
      </c>
    </row>
    <row r="781" spans="3:30" hidden="1" x14ac:dyDescent="0.25">
      <c r="E781" s="11">
        <v>42951.291666666664</v>
      </c>
      <c r="F781" s="9">
        <v>12146.51</v>
      </c>
      <c r="G781" s="9">
        <v>12152.23</v>
      </c>
      <c r="H781" s="9">
        <v>12146.51</v>
      </c>
      <c r="I781" s="9">
        <v>12151</v>
      </c>
    </row>
    <row r="782" spans="3:30" x14ac:dyDescent="0.25">
      <c r="C782">
        <v>1</v>
      </c>
      <c r="E782" s="12">
        <v>42951.333333333336</v>
      </c>
      <c r="F782" s="10">
        <v>12150</v>
      </c>
      <c r="G782" s="10">
        <v>12155.22</v>
      </c>
      <c r="H782" s="10">
        <v>12144.17</v>
      </c>
      <c r="I782" s="10">
        <v>12145.79</v>
      </c>
      <c r="K782" s="13">
        <f t="shared" ref="K782:K796" si="372">I782-F782</f>
        <v>-4.2099999999991269</v>
      </c>
      <c r="L782" s="13">
        <v>0</v>
      </c>
      <c r="M782" s="13">
        <f t="shared" ref="M782:M796" si="373">G782-H782</f>
        <v>11.049999999999272</v>
      </c>
      <c r="N782" s="13">
        <f t="shared" ref="N782" si="374">I796-F782</f>
        <v>140.1299999999992</v>
      </c>
      <c r="O782" s="18">
        <f>IF(K782*N782&gt;0,1,0)</f>
        <v>0</v>
      </c>
      <c r="S782" s="13">
        <f>MAX(G782:G796)</f>
        <v>12322.89</v>
      </c>
      <c r="X782">
        <f t="shared" ref="X782:X796" si="375">ABS(K782)</f>
        <v>4.2099999999991269</v>
      </c>
      <c r="Y782">
        <f t="shared" ref="Y782:Y796" si="376">ABS(N782)</f>
        <v>140.1299999999992</v>
      </c>
      <c r="Z782">
        <f t="shared" ref="Z782:Z796" si="377">IF(S782&lt;1000,ABS(S782),0)</f>
        <v>0</v>
      </c>
      <c r="AA782" s="22">
        <f t="shared" ref="AA782:AA796" si="378">ABS(P782)</f>
        <v>0</v>
      </c>
      <c r="AB782" s="22">
        <f t="shared" ref="AB782:AB796" si="379">ABS(Q782)</f>
        <v>0</v>
      </c>
      <c r="AC782" s="22">
        <f t="shared" ref="AC782:AC796" si="380">IF(O782=1,ABS(P783),0)</f>
        <v>0</v>
      </c>
      <c r="AD782" s="22">
        <f t="shared" ref="AD782:AD796" si="381">IF(O782=0,ABS(Q783),0)</f>
        <v>1.8232451093210513</v>
      </c>
    </row>
    <row r="783" spans="3:30" x14ac:dyDescent="0.25">
      <c r="E783" s="11">
        <v>42951.375</v>
      </c>
      <c r="F783" s="9">
        <v>12145.79</v>
      </c>
      <c r="G783" s="9">
        <v>12152.93</v>
      </c>
      <c r="H783" s="9">
        <v>12134.34</v>
      </c>
      <c r="I783" s="9">
        <v>12137.93</v>
      </c>
      <c r="K783" s="13">
        <f t="shared" si="372"/>
        <v>-7.8600000000005821</v>
      </c>
      <c r="L783" s="13">
        <f t="shared" ref="L783:L796" si="382">L782+K783</f>
        <v>-7.8600000000005821</v>
      </c>
      <c r="M783" s="13">
        <f t="shared" si="373"/>
        <v>18.590000000000146</v>
      </c>
      <c r="N783" s="13"/>
      <c r="P783">
        <f>_xlfn.IFS(K782&lt;0,MIN(L782:L796),K782&gt;0,MAX(L782:L796))/S761</f>
        <v>-0.10655926352129179</v>
      </c>
      <c r="Q783">
        <f>_xlfn.IFS(K782&lt;0,MAX(L782:L796),K782&gt;0,MIN(L782:L796))/S761</f>
        <v>1.8232451093210513</v>
      </c>
      <c r="S783" s="13">
        <f>MIN(H782:H796)</f>
        <v>12124.51</v>
      </c>
      <c r="X783">
        <f t="shared" si="375"/>
        <v>7.8600000000005821</v>
      </c>
      <c r="Y783">
        <f t="shared" si="376"/>
        <v>0</v>
      </c>
      <c r="Z783">
        <f t="shared" si="377"/>
        <v>0</v>
      </c>
      <c r="AA783" s="22">
        <f t="shared" si="378"/>
        <v>0.10655926352129179</v>
      </c>
      <c r="AB783" s="22">
        <f t="shared" si="379"/>
        <v>1.8232451093210513</v>
      </c>
      <c r="AC783" s="22">
        <f t="shared" si="380"/>
        <v>0</v>
      </c>
      <c r="AD783" s="22">
        <f t="shared" si="381"/>
        <v>0</v>
      </c>
    </row>
    <row r="784" spans="3:30" x14ac:dyDescent="0.25">
      <c r="E784" s="12">
        <v>42951.416666666664</v>
      </c>
      <c r="F784" s="10">
        <v>12138.18</v>
      </c>
      <c r="G784" s="10">
        <v>12151.49</v>
      </c>
      <c r="H784" s="10">
        <v>12124.51</v>
      </c>
      <c r="I784" s="10">
        <v>12136.78</v>
      </c>
      <c r="K784" s="13">
        <f t="shared" si="372"/>
        <v>-1.3999999999996362</v>
      </c>
      <c r="L784" s="13">
        <f t="shared" si="382"/>
        <v>-9.2600000000002183</v>
      </c>
      <c r="M784" s="13">
        <f t="shared" si="373"/>
        <v>26.979999999999563</v>
      </c>
      <c r="N784" s="13"/>
      <c r="S784" s="13">
        <f>S782-S783</f>
        <v>198.3799999999992</v>
      </c>
      <c r="X784">
        <f t="shared" si="375"/>
        <v>1.3999999999996362</v>
      </c>
      <c r="Y784">
        <f t="shared" si="376"/>
        <v>0</v>
      </c>
      <c r="Z784">
        <f t="shared" si="377"/>
        <v>198.3799999999992</v>
      </c>
      <c r="AA784" s="22">
        <f t="shared" si="378"/>
        <v>0</v>
      </c>
      <c r="AB784" s="22">
        <f t="shared" si="379"/>
        <v>0</v>
      </c>
      <c r="AC784" s="22">
        <f t="shared" si="380"/>
        <v>0</v>
      </c>
      <c r="AD784" s="22">
        <f t="shared" si="381"/>
        <v>0</v>
      </c>
    </row>
    <row r="785" spans="5:30" x14ac:dyDescent="0.25">
      <c r="E785" s="11">
        <v>42951.458333333336</v>
      </c>
      <c r="F785" s="9">
        <v>12137.03</v>
      </c>
      <c r="G785" s="9">
        <v>12166.68</v>
      </c>
      <c r="H785" s="9">
        <v>12133.89</v>
      </c>
      <c r="I785" s="9">
        <v>12163.28</v>
      </c>
      <c r="K785" s="13">
        <f t="shared" si="372"/>
        <v>26.25</v>
      </c>
      <c r="L785" s="13">
        <f t="shared" si="382"/>
        <v>16.989999999999782</v>
      </c>
      <c r="M785" s="13">
        <f t="shared" si="373"/>
        <v>32.790000000000873</v>
      </c>
      <c r="N785" s="13"/>
      <c r="X785">
        <f t="shared" si="375"/>
        <v>26.25</v>
      </c>
      <c r="Y785">
        <f t="shared" si="376"/>
        <v>0</v>
      </c>
      <c r="Z785">
        <f t="shared" si="377"/>
        <v>0</v>
      </c>
      <c r="AA785" s="22">
        <f t="shared" si="378"/>
        <v>0</v>
      </c>
      <c r="AB785" s="22">
        <f t="shared" si="379"/>
        <v>0</v>
      </c>
      <c r="AC785" s="22">
        <f t="shared" si="380"/>
        <v>0</v>
      </c>
      <c r="AD785" s="22">
        <f t="shared" si="381"/>
        <v>0</v>
      </c>
    </row>
    <row r="786" spans="5:30" x14ac:dyDescent="0.25">
      <c r="E786" s="12">
        <v>42951.5</v>
      </c>
      <c r="F786" s="10">
        <v>12163.27</v>
      </c>
      <c r="G786" s="10">
        <v>12198.25</v>
      </c>
      <c r="H786" s="10">
        <v>12155.87</v>
      </c>
      <c r="I786" s="10">
        <v>12165.81</v>
      </c>
      <c r="K786" s="13">
        <f t="shared" si="372"/>
        <v>2.5399999999990541</v>
      </c>
      <c r="L786" s="13">
        <f t="shared" si="382"/>
        <v>19.529999999998836</v>
      </c>
      <c r="M786" s="13">
        <f t="shared" si="373"/>
        <v>42.3799999999992</v>
      </c>
      <c r="N786" s="13"/>
      <c r="X786">
        <f t="shared" si="375"/>
        <v>2.5399999999990541</v>
      </c>
      <c r="Y786">
        <f t="shared" si="376"/>
        <v>0</v>
      </c>
      <c r="Z786">
        <f t="shared" si="377"/>
        <v>0</v>
      </c>
      <c r="AA786" s="22">
        <f t="shared" si="378"/>
        <v>0</v>
      </c>
      <c r="AB786" s="22">
        <f t="shared" si="379"/>
        <v>0</v>
      </c>
      <c r="AC786" s="22">
        <f t="shared" si="380"/>
        <v>0</v>
      </c>
      <c r="AD786" s="22">
        <f t="shared" si="381"/>
        <v>0</v>
      </c>
    </row>
    <row r="787" spans="5:30" x14ac:dyDescent="0.25">
      <c r="E787" s="11">
        <v>42951.541666666664</v>
      </c>
      <c r="F787" s="9">
        <v>12165.56</v>
      </c>
      <c r="G787" s="9">
        <v>12186.43</v>
      </c>
      <c r="H787" s="9">
        <v>12162.81</v>
      </c>
      <c r="I787" s="9">
        <v>12172.1</v>
      </c>
      <c r="K787" s="13">
        <f t="shared" si="372"/>
        <v>6.5400000000008731</v>
      </c>
      <c r="L787" s="13">
        <f t="shared" si="382"/>
        <v>26.069999999999709</v>
      </c>
      <c r="M787" s="13">
        <f t="shared" si="373"/>
        <v>23.6200000000008</v>
      </c>
      <c r="N787" s="13"/>
      <c r="X787">
        <f t="shared" si="375"/>
        <v>6.5400000000008731</v>
      </c>
      <c r="Y787">
        <f t="shared" si="376"/>
        <v>0</v>
      </c>
      <c r="Z787">
        <f t="shared" si="377"/>
        <v>0</v>
      </c>
      <c r="AA787" s="22">
        <f t="shared" si="378"/>
        <v>0</v>
      </c>
      <c r="AB787" s="22">
        <f t="shared" si="379"/>
        <v>0</v>
      </c>
      <c r="AC787" s="22">
        <f t="shared" si="380"/>
        <v>0</v>
      </c>
      <c r="AD787" s="22">
        <f t="shared" si="381"/>
        <v>0</v>
      </c>
    </row>
    <row r="788" spans="5:30" x14ac:dyDescent="0.25">
      <c r="E788" s="12">
        <v>42951.583333333336</v>
      </c>
      <c r="F788" s="10">
        <v>12172.11</v>
      </c>
      <c r="G788" s="10">
        <v>12182.92</v>
      </c>
      <c r="H788" s="10">
        <v>12165.07</v>
      </c>
      <c r="I788" s="10">
        <v>12177.9</v>
      </c>
      <c r="K788" s="13">
        <f t="shared" si="372"/>
        <v>5.7899999999990541</v>
      </c>
      <c r="L788" s="13">
        <f t="shared" si="382"/>
        <v>31.859999999998763</v>
      </c>
      <c r="M788" s="13">
        <f t="shared" si="373"/>
        <v>17.850000000000364</v>
      </c>
      <c r="N788" s="13"/>
      <c r="X788">
        <f t="shared" si="375"/>
        <v>5.7899999999990541</v>
      </c>
      <c r="Y788">
        <f t="shared" si="376"/>
        <v>0</v>
      </c>
      <c r="Z788">
        <f t="shared" si="377"/>
        <v>0</v>
      </c>
      <c r="AA788" s="22">
        <f t="shared" si="378"/>
        <v>0</v>
      </c>
      <c r="AB788" s="22">
        <f t="shared" si="379"/>
        <v>0</v>
      </c>
      <c r="AC788" s="22">
        <f t="shared" si="380"/>
        <v>0</v>
      </c>
      <c r="AD788" s="22">
        <f t="shared" si="381"/>
        <v>0</v>
      </c>
    </row>
    <row r="789" spans="5:30" x14ac:dyDescent="0.25">
      <c r="E789" s="11">
        <v>42951.625</v>
      </c>
      <c r="F789" s="9">
        <v>12178.15</v>
      </c>
      <c r="G789" s="9">
        <v>12242.72</v>
      </c>
      <c r="H789" s="9">
        <v>12174.89</v>
      </c>
      <c r="I789" s="9">
        <v>12234.23</v>
      </c>
      <c r="K789" s="13">
        <f t="shared" si="372"/>
        <v>56.079999999999927</v>
      </c>
      <c r="L789" s="13">
        <f t="shared" si="382"/>
        <v>87.93999999999869</v>
      </c>
      <c r="M789" s="13">
        <f t="shared" si="373"/>
        <v>67.829999999999927</v>
      </c>
      <c r="N789" s="13"/>
      <c r="X789">
        <f t="shared" si="375"/>
        <v>56.079999999999927</v>
      </c>
      <c r="Y789">
        <f t="shared" si="376"/>
        <v>0</v>
      </c>
      <c r="Z789">
        <f t="shared" si="377"/>
        <v>0</v>
      </c>
      <c r="AA789" s="22">
        <f t="shared" si="378"/>
        <v>0</v>
      </c>
      <c r="AB789" s="22">
        <f t="shared" si="379"/>
        <v>0</v>
      </c>
      <c r="AC789" s="22">
        <f t="shared" si="380"/>
        <v>0</v>
      </c>
      <c r="AD789" s="22">
        <f t="shared" si="381"/>
        <v>0</v>
      </c>
    </row>
    <row r="790" spans="5:30" x14ac:dyDescent="0.25">
      <c r="E790" s="12">
        <v>42951.666666666664</v>
      </c>
      <c r="F790" s="10">
        <v>12235.23</v>
      </c>
      <c r="G790" s="10">
        <v>12277.91</v>
      </c>
      <c r="H790" s="10">
        <v>12230.72</v>
      </c>
      <c r="I790" s="10">
        <v>12256.65</v>
      </c>
      <c r="K790" s="13">
        <f t="shared" si="372"/>
        <v>21.420000000000073</v>
      </c>
      <c r="L790" s="13">
        <f t="shared" si="382"/>
        <v>109.35999999999876</v>
      </c>
      <c r="M790" s="13">
        <f t="shared" si="373"/>
        <v>47.190000000000509</v>
      </c>
      <c r="N790" s="13"/>
      <c r="X790">
        <f t="shared" si="375"/>
        <v>21.420000000000073</v>
      </c>
      <c r="Y790">
        <f t="shared" si="376"/>
        <v>0</v>
      </c>
      <c r="Z790">
        <f t="shared" si="377"/>
        <v>0</v>
      </c>
      <c r="AA790" s="22">
        <f t="shared" si="378"/>
        <v>0</v>
      </c>
      <c r="AB790" s="22">
        <f t="shared" si="379"/>
        <v>0</v>
      </c>
      <c r="AC790" s="22">
        <f t="shared" si="380"/>
        <v>0</v>
      </c>
      <c r="AD790" s="22">
        <f t="shared" si="381"/>
        <v>0</v>
      </c>
    </row>
    <row r="791" spans="5:30" x14ac:dyDescent="0.25">
      <c r="E791" s="11">
        <v>42951.708333333336</v>
      </c>
      <c r="F791" s="9">
        <v>12256.9</v>
      </c>
      <c r="G791" s="9">
        <v>12322.89</v>
      </c>
      <c r="H791" s="9">
        <v>12255.59</v>
      </c>
      <c r="I791" s="9">
        <v>12301.31</v>
      </c>
      <c r="K791" s="13">
        <f t="shared" si="372"/>
        <v>44.409999999999854</v>
      </c>
      <c r="L791" s="13">
        <f t="shared" si="382"/>
        <v>153.76999999999862</v>
      </c>
      <c r="M791" s="13">
        <f t="shared" si="373"/>
        <v>67.299999999999272</v>
      </c>
      <c r="N791" s="13"/>
      <c r="X791">
        <f t="shared" si="375"/>
        <v>44.409999999999854</v>
      </c>
      <c r="Y791">
        <f t="shared" si="376"/>
        <v>0</v>
      </c>
      <c r="Z791">
        <f t="shared" si="377"/>
        <v>0</v>
      </c>
      <c r="AA791" s="22">
        <f t="shared" si="378"/>
        <v>0</v>
      </c>
      <c r="AB791" s="22">
        <f t="shared" si="379"/>
        <v>0</v>
      </c>
      <c r="AC791" s="22">
        <f t="shared" si="380"/>
        <v>0</v>
      </c>
      <c r="AD791" s="22">
        <f t="shared" si="381"/>
        <v>0</v>
      </c>
    </row>
    <row r="792" spans="5:30" x14ac:dyDescent="0.25">
      <c r="E792" s="12">
        <v>42951.75</v>
      </c>
      <c r="F792" s="10">
        <v>12301.56</v>
      </c>
      <c r="G792" s="10">
        <v>12310.34</v>
      </c>
      <c r="H792" s="10">
        <v>12283.52</v>
      </c>
      <c r="I792" s="10">
        <v>12304.31</v>
      </c>
      <c r="K792" s="13">
        <f t="shared" si="372"/>
        <v>2.75</v>
      </c>
      <c r="L792" s="13">
        <f t="shared" si="382"/>
        <v>156.51999999999862</v>
      </c>
      <c r="M792" s="13">
        <f t="shared" si="373"/>
        <v>26.819999999999709</v>
      </c>
      <c r="N792" s="13"/>
      <c r="X792">
        <f t="shared" si="375"/>
        <v>2.75</v>
      </c>
      <c r="Y792">
        <f t="shared" si="376"/>
        <v>0</v>
      </c>
      <c r="Z792">
        <f t="shared" si="377"/>
        <v>0</v>
      </c>
      <c r="AA792" s="22">
        <f t="shared" si="378"/>
        <v>0</v>
      </c>
      <c r="AB792" s="22">
        <f t="shared" si="379"/>
        <v>0</v>
      </c>
      <c r="AC792" s="22">
        <f t="shared" si="380"/>
        <v>0</v>
      </c>
      <c r="AD792" s="22">
        <f t="shared" si="381"/>
        <v>0</v>
      </c>
    </row>
    <row r="793" spans="5:30" x14ac:dyDescent="0.25">
      <c r="E793" s="11">
        <v>42951.791666666664</v>
      </c>
      <c r="F793" s="9">
        <v>12303.96</v>
      </c>
      <c r="G793" s="9">
        <v>12315.65</v>
      </c>
      <c r="H793" s="9">
        <v>12301.03</v>
      </c>
      <c r="I793" s="9">
        <v>12304.14</v>
      </c>
      <c r="K793" s="13">
        <f t="shared" si="372"/>
        <v>0.18000000000029104</v>
      </c>
      <c r="L793" s="13">
        <f t="shared" si="382"/>
        <v>156.69999999999891</v>
      </c>
      <c r="M793" s="13">
        <f t="shared" si="373"/>
        <v>14.619999999998981</v>
      </c>
      <c r="N793" s="13"/>
      <c r="X793">
        <f t="shared" si="375"/>
        <v>0.18000000000029104</v>
      </c>
      <c r="Y793">
        <f t="shared" si="376"/>
        <v>0</v>
      </c>
      <c r="Z793">
        <f t="shared" si="377"/>
        <v>0</v>
      </c>
      <c r="AA793" s="22">
        <f t="shared" si="378"/>
        <v>0</v>
      </c>
      <c r="AB793" s="22">
        <f t="shared" si="379"/>
        <v>0</v>
      </c>
      <c r="AC793" s="22">
        <f t="shared" si="380"/>
        <v>0</v>
      </c>
      <c r="AD793" s="22">
        <f t="shared" si="381"/>
        <v>0</v>
      </c>
    </row>
    <row r="794" spans="5:30" x14ac:dyDescent="0.25">
      <c r="E794" s="12">
        <v>42951.833333333336</v>
      </c>
      <c r="F794" s="10">
        <v>12304.4</v>
      </c>
      <c r="G794" s="10">
        <v>12307.4</v>
      </c>
      <c r="H794" s="10">
        <v>12302.64</v>
      </c>
      <c r="I794" s="10">
        <v>12306.14</v>
      </c>
      <c r="K794" s="13">
        <f t="shared" si="372"/>
        <v>1.7399999999997817</v>
      </c>
      <c r="L794" s="13">
        <f t="shared" si="382"/>
        <v>158.43999999999869</v>
      </c>
      <c r="M794" s="13">
        <f t="shared" si="373"/>
        <v>4.7600000000002183</v>
      </c>
      <c r="N794" s="13"/>
      <c r="X794">
        <f t="shared" si="375"/>
        <v>1.7399999999997817</v>
      </c>
      <c r="Y794">
        <f t="shared" si="376"/>
        <v>0</v>
      </c>
      <c r="Z794">
        <f t="shared" si="377"/>
        <v>0</v>
      </c>
      <c r="AA794" s="22">
        <f t="shared" si="378"/>
        <v>0</v>
      </c>
      <c r="AB794" s="22">
        <f t="shared" si="379"/>
        <v>0</v>
      </c>
      <c r="AC794" s="22">
        <f t="shared" si="380"/>
        <v>0</v>
      </c>
      <c r="AD794" s="22">
        <f t="shared" si="381"/>
        <v>0</v>
      </c>
    </row>
    <row r="795" spans="5:30" x14ac:dyDescent="0.25">
      <c r="E795" s="11">
        <v>42951.875</v>
      </c>
      <c r="F795" s="9">
        <v>12305.89</v>
      </c>
      <c r="G795" s="9">
        <v>12308.14</v>
      </c>
      <c r="H795" s="9">
        <v>12298.38</v>
      </c>
      <c r="I795" s="9">
        <v>12298.88</v>
      </c>
      <c r="K795" s="13">
        <f t="shared" si="372"/>
        <v>-7.0100000000002183</v>
      </c>
      <c r="L795" s="13">
        <f t="shared" si="382"/>
        <v>151.42999999999847</v>
      </c>
      <c r="M795" s="13">
        <f t="shared" si="373"/>
        <v>9.7600000000002183</v>
      </c>
      <c r="N795" s="13"/>
      <c r="X795">
        <f t="shared" si="375"/>
        <v>7.0100000000002183</v>
      </c>
      <c r="Y795">
        <f t="shared" si="376"/>
        <v>0</v>
      </c>
      <c r="Z795">
        <f t="shared" si="377"/>
        <v>0</v>
      </c>
      <c r="AA795" s="22">
        <f t="shared" si="378"/>
        <v>0</v>
      </c>
      <c r="AB795" s="22">
        <f t="shared" si="379"/>
        <v>0</v>
      </c>
      <c r="AC795" s="22">
        <f t="shared" si="380"/>
        <v>0</v>
      </c>
      <c r="AD795" s="22">
        <f t="shared" si="381"/>
        <v>0</v>
      </c>
    </row>
    <row r="796" spans="5:30" x14ac:dyDescent="0.25">
      <c r="E796" s="12">
        <v>42951.916666666664</v>
      </c>
      <c r="F796" s="10">
        <v>12298.63</v>
      </c>
      <c r="G796" s="10">
        <v>12300.13</v>
      </c>
      <c r="H796" s="10">
        <v>12272.62</v>
      </c>
      <c r="I796" s="10">
        <v>12290.13</v>
      </c>
      <c r="K796" s="13">
        <f t="shared" si="372"/>
        <v>-8.5</v>
      </c>
      <c r="L796" s="13">
        <f t="shared" si="382"/>
        <v>142.92999999999847</v>
      </c>
      <c r="M796" s="13">
        <f t="shared" si="373"/>
        <v>27.509999999998399</v>
      </c>
      <c r="N796" s="13"/>
      <c r="X796">
        <f t="shared" si="375"/>
        <v>8.5</v>
      </c>
      <c r="Y796">
        <f t="shared" si="376"/>
        <v>0</v>
      </c>
      <c r="Z796">
        <f t="shared" si="377"/>
        <v>0</v>
      </c>
      <c r="AA796" s="22">
        <f t="shared" si="378"/>
        <v>0</v>
      </c>
      <c r="AB796" s="22">
        <f t="shared" si="379"/>
        <v>0</v>
      </c>
      <c r="AC796" s="22">
        <f t="shared" si="380"/>
        <v>0</v>
      </c>
      <c r="AD796" s="22">
        <f t="shared" si="381"/>
        <v>0</v>
      </c>
    </row>
    <row r="797" spans="5:30" hidden="1" x14ac:dyDescent="0.25">
      <c r="E797" s="11">
        <v>42954.041666666664</v>
      </c>
      <c r="F797" s="9">
        <v>12289.83</v>
      </c>
      <c r="G797" s="9">
        <v>12295.35</v>
      </c>
      <c r="H797" s="9">
        <v>12282.4</v>
      </c>
      <c r="I797" s="9">
        <v>12291.62</v>
      </c>
    </row>
    <row r="798" spans="5:30" hidden="1" x14ac:dyDescent="0.25">
      <c r="E798" s="12">
        <v>42954.083333333336</v>
      </c>
      <c r="F798" s="10">
        <v>12292.86</v>
      </c>
      <c r="G798" s="10">
        <v>12294.1</v>
      </c>
      <c r="H798" s="10">
        <v>12291.62</v>
      </c>
      <c r="I798" s="10">
        <v>12292.86</v>
      </c>
    </row>
    <row r="799" spans="5:30" hidden="1" x14ac:dyDescent="0.25">
      <c r="E799" s="11">
        <v>42954.125</v>
      </c>
      <c r="F799" s="9">
        <v>12294.1</v>
      </c>
      <c r="G799" s="9">
        <v>12316.48</v>
      </c>
      <c r="H799" s="9">
        <v>12291.61</v>
      </c>
      <c r="I799" s="9">
        <v>12315.24</v>
      </c>
    </row>
    <row r="800" spans="5:30" hidden="1" x14ac:dyDescent="0.25">
      <c r="E800" s="12">
        <v>42954.166666666664</v>
      </c>
      <c r="F800" s="10">
        <v>12315.17</v>
      </c>
      <c r="G800" s="10">
        <v>12318.89</v>
      </c>
      <c r="H800" s="10">
        <v>12311.44</v>
      </c>
      <c r="I800" s="10">
        <v>12312.68</v>
      </c>
    </row>
    <row r="801" spans="3:30" hidden="1" x14ac:dyDescent="0.25">
      <c r="E801" s="11">
        <v>42954.208333333336</v>
      </c>
      <c r="F801" s="9">
        <v>12311.43</v>
      </c>
      <c r="G801" s="9">
        <v>12315.66</v>
      </c>
      <c r="H801" s="9">
        <v>12311.43</v>
      </c>
      <c r="I801" s="9">
        <v>12315.66</v>
      </c>
    </row>
    <row r="802" spans="3:30" hidden="1" x14ac:dyDescent="0.25">
      <c r="E802" s="12">
        <v>42954.25</v>
      </c>
      <c r="F802" s="10">
        <v>12314.41</v>
      </c>
      <c r="G802" s="10">
        <v>12316.9</v>
      </c>
      <c r="H802" s="10">
        <v>12314.41</v>
      </c>
      <c r="I802" s="10">
        <v>12316.89</v>
      </c>
    </row>
    <row r="803" spans="3:30" hidden="1" x14ac:dyDescent="0.25">
      <c r="E803" s="11">
        <v>42954.291666666664</v>
      </c>
      <c r="F803" s="9">
        <v>12316.39</v>
      </c>
      <c r="G803" s="9">
        <v>12316.89</v>
      </c>
      <c r="H803" s="9">
        <v>12315.15</v>
      </c>
      <c r="I803" s="9">
        <v>12316.15</v>
      </c>
    </row>
    <row r="804" spans="3:30" x14ac:dyDescent="0.25">
      <c r="C804">
        <v>1</v>
      </c>
      <c r="E804" s="12">
        <v>42954.333333333336</v>
      </c>
      <c r="F804" s="10">
        <v>12317.39</v>
      </c>
      <c r="G804" s="10">
        <v>12319.7</v>
      </c>
      <c r="H804" s="10">
        <v>12303.09</v>
      </c>
      <c r="I804" s="10">
        <v>12305.4</v>
      </c>
      <c r="K804" s="13">
        <f t="shared" ref="K804:K818" si="383">I804-F804</f>
        <v>-11.989999999999782</v>
      </c>
      <c r="L804" s="13">
        <v>0</v>
      </c>
      <c r="M804" s="13">
        <f t="shared" ref="M804:M818" si="384">G804-H804</f>
        <v>16.610000000000582</v>
      </c>
      <c r="N804" s="13">
        <f t="shared" ref="N804" si="385">I818-F804</f>
        <v>-68.6299999999992</v>
      </c>
      <c r="O804" s="18">
        <f>IF(K804*N804&gt;0,1,0)</f>
        <v>1</v>
      </c>
      <c r="S804" s="13">
        <f>MAX(G804:G818)</f>
        <v>12334.57</v>
      </c>
      <c r="X804">
        <f t="shared" ref="X804:X818" si="386">ABS(K804)</f>
        <v>11.989999999999782</v>
      </c>
      <c r="Y804">
        <f t="shared" ref="Y804:Y818" si="387">ABS(N804)</f>
        <v>68.6299999999992</v>
      </c>
      <c r="Z804">
        <f t="shared" ref="Z804:Z818" si="388">IF(S804&lt;1000,ABS(S804),0)</f>
        <v>0</v>
      </c>
      <c r="AA804" s="22">
        <f t="shared" ref="AA804:AA818" si="389">ABS(P804)</f>
        <v>0</v>
      </c>
      <c r="AB804" s="22">
        <f t="shared" ref="AB804:AB818" si="390">ABS(Q804)</f>
        <v>0</v>
      </c>
      <c r="AC804" s="22">
        <f t="shared" ref="AC804:AC818" si="391">IF(O804=1,ABS(P805),0)</f>
        <v>0.36414961185603423</v>
      </c>
      <c r="AD804" s="22">
        <f t="shared" ref="AD804:AD818" si="392">IF(O804=0,ABS(Q805),0)</f>
        <v>0</v>
      </c>
    </row>
    <row r="805" spans="3:30" x14ac:dyDescent="0.25">
      <c r="E805" s="11">
        <v>42954.375</v>
      </c>
      <c r="F805" s="9">
        <v>12302.24</v>
      </c>
      <c r="G805" s="9">
        <v>12312.55</v>
      </c>
      <c r="H805" s="9">
        <v>12297.67</v>
      </c>
      <c r="I805" s="9">
        <v>12306.8</v>
      </c>
      <c r="K805" s="13">
        <f t="shared" si="383"/>
        <v>4.5599999999994907</v>
      </c>
      <c r="L805" s="13">
        <f t="shared" ref="L805:L818" si="393">L804+K805</f>
        <v>4.5599999999994907</v>
      </c>
      <c r="M805" s="13">
        <f t="shared" si="384"/>
        <v>14.8799999999992</v>
      </c>
      <c r="N805" s="13"/>
      <c r="P805">
        <f>_xlfn.IFS(K804&lt;0,MIN(L804:L818),K804&gt;0,MAX(L804:L818))/S784</f>
        <v>-0.36414961185603423</v>
      </c>
      <c r="Q805">
        <f>_xlfn.IFS(K804&lt;0,MAX(L804:L818),K804&gt;0,MIN(L804:L818))/S784</f>
        <v>2.2986188123800329E-2</v>
      </c>
      <c r="S805" s="13">
        <f>MIN(H804:H818)</f>
        <v>12224.17</v>
      </c>
      <c r="X805">
        <f t="shared" si="386"/>
        <v>4.5599999999994907</v>
      </c>
      <c r="Y805">
        <f t="shared" si="387"/>
        <v>0</v>
      </c>
      <c r="Z805">
        <f t="shared" si="388"/>
        <v>0</v>
      </c>
      <c r="AA805" s="22">
        <f t="shared" si="389"/>
        <v>0.36414961185603423</v>
      </c>
      <c r="AB805" s="22">
        <f t="shared" si="390"/>
        <v>2.2986188123800329E-2</v>
      </c>
      <c r="AC805" s="22">
        <f t="shared" si="391"/>
        <v>0</v>
      </c>
      <c r="AD805" s="22">
        <f t="shared" si="392"/>
        <v>0</v>
      </c>
    </row>
    <row r="806" spans="3:30" x14ac:dyDescent="0.25">
      <c r="E806" s="12">
        <v>42954.416666666664</v>
      </c>
      <c r="F806" s="10">
        <v>12306.55</v>
      </c>
      <c r="G806" s="10">
        <v>12334.57</v>
      </c>
      <c r="H806" s="10">
        <v>12287.27</v>
      </c>
      <c r="I806" s="10">
        <v>12293.29</v>
      </c>
      <c r="K806" s="13">
        <f t="shared" si="383"/>
        <v>-13.259999999998399</v>
      </c>
      <c r="L806" s="13">
        <f t="shared" si="393"/>
        <v>-8.6999999999989086</v>
      </c>
      <c r="M806" s="13">
        <f t="shared" si="384"/>
        <v>47.299999999999272</v>
      </c>
      <c r="N806" s="13"/>
      <c r="S806" s="13">
        <f>S804-S805</f>
        <v>110.39999999999964</v>
      </c>
      <c r="X806">
        <f t="shared" si="386"/>
        <v>13.259999999998399</v>
      </c>
      <c r="Y806">
        <f t="shared" si="387"/>
        <v>0</v>
      </c>
      <c r="Z806">
        <f t="shared" si="388"/>
        <v>110.39999999999964</v>
      </c>
      <c r="AA806" s="22">
        <f t="shared" si="389"/>
        <v>0</v>
      </c>
      <c r="AB806" s="22">
        <f t="shared" si="390"/>
        <v>0</v>
      </c>
      <c r="AC806" s="22">
        <f t="shared" si="391"/>
        <v>0</v>
      </c>
      <c r="AD806" s="22">
        <f t="shared" si="392"/>
        <v>0</v>
      </c>
    </row>
    <row r="807" spans="3:30" x14ac:dyDescent="0.25">
      <c r="E807" s="11">
        <v>42954.458333333336</v>
      </c>
      <c r="F807" s="9">
        <v>12293.04</v>
      </c>
      <c r="G807" s="9">
        <v>12298.21</v>
      </c>
      <c r="H807" s="9">
        <v>12275.89</v>
      </c>
      <c r="I807" s="9">
        <v>12288.25</v>
      </c>
      <c r="K807" s="13">
        <f t="shared" si="383"/>
        <v>-4.7900000000008731</v>
      </c>
      <c r="L807" s="13">
        <f t="shared" si="393"/>
        <v>-13.489999999999782</v>
      </c>
      <c r="M807" s="13">
        <f t="shared" si="384"/>
        <v>22.319999999999709</v>
      </c>
      <c r="N807" s="13"/>
      <c r="X807">
        <f t="shared" si="386"/>
        <v>4.7900000000008731</v>
      </c>
      <c r="Y807">
        <f t="shared" si="387"/>
        <v>0</v>
      </c>
      <c r="Z807">
        <f t="shared" si="388"/>
        <v>0</v>
      </c>
      <c r="AA807" s="22">
        <f t="shared" si="389"/>
        <v>0</v>
      </c>
      <c r="AB807" s="22">
        <f t="shared" si="390"/>
        <v>0</v>
      </c>
      <c r="AC807" s="22">
        <f t="shared" si="391"/>
        <v>0</v>
      </c>
      <c r="AD807" s="22">
        <f t="shared" si="392"/>
        <v>0</v>
      </c>
    </row>
    <row r="808" spans="3:30" x14ac:dyDescent="0.25">
      <c r="E808" s="12">
        <v>42954.5</v>
      </c>
      <c r="F808" s="10">
        <v>12287.5</v>
      </c>
      <c r="G808" s="10">
        <v>12287.75</v>
      </c>
      <c r="H808" s="10">
        <v>12239.83</v>
      </c>
      <c r="I808" s="10">
        <v>12240.53</v>
      </c>
      <c r="K808" s="13">
        <f t="shared" si="383"/>
        <v>-46.969999999999345</v>
      </c>
      <c r="L808" s="13">
        <f t="shared" si="393"/>
        <v>-60.459999999999127</v>
      </c>
      <c r="M808" s="13">
        <f t="shared" si="384"/>
        <v>47.920000000000073</v>
      </c>
      <c r="N808" s="13"/>
      <c r="X808">
        <f t="shared" si="386"/>
        <v>46.969999999999345</v>
      </c>
      <c r="Y808">
        <f t="shared" si="387"/>
        <v>0</v>
      </c>
      <c r="Z808">
        <f t="shared" si="388"/>
        <v>0</v>
      </c>
      <c r="AA808" s="22">
        <f t="shared" si="389"/>
        <v>0</v>
      </c>
      <c r="AB808" s="22">
        <f t="shared" si="390"/>
        <v>0</v>
      </c>
      <c r="AC808" s="22">
        <f t="shared" si="391"/>
        <v>0</v>
      </c>
      <c r="AD808" s="22">
        <f t="shared" si="392"/>
        <v>0</v>
      </c>
    </row>
    <row r="809" spans="3:30" x14ac:dyDescent="0.25">
      <c r="E809" s="11">
        <v>42954.541666666664</v>
      </c>
      <c r="F809" s="9">
        <v>12241.03</v>
      </c>
      <c r="G809" s="9">
        <v>12254.61</v>
      </c>
      <c r="H809" s="9">
        <v>12224.17</v>
      </c>
      <c r="I809" s="9">
        <v>12247.5</v>
      </c>
      <c r="K809" s="13">
        <f t="shared" si="383"/>
        <v>6.4699999999993452</v>
      </c>
      <c r="L809" s="13">
        <f t="shared" si="393"/>
        <v>-53.989999999999782</v>
      </c>
      <c r="M809" s="13">
        <f t="shared" si="384"/>
        <v>30.440000000000509</v>
      </c>
      <c r="N809" s="13"/>
      <c r="X809">
        <f t="shared" si="386"/>
        <v>6.4699999999993452</v>
      </c>
      <c r="Y809">
        <f t="shared" si="387"/>
        <v>0</v>
      </c>
      <c r="Z809">
        <f t="shared" si="388"/>
        <v>0</v>
      </c>
      <c r="AA809" s="22">
        <f t="shared" si="389"/>
        <v>0</v>
      </c>
      <c r="AB809" s="22">
        <f t="shared" si="390"/>
        <v>0</v>
      </c>
      <c r="AC809" s="22">
        <f t="shared" si="391"/>
        <v>0</v>
      </c>
      <c r="AD809" s="22">
        <f t="shared" si="392"/>
        <v>0</v>
      </c>
    </row>
    <row r="810" spans="3:30" x14ac:dyDescent="0.25">
      <c r="E810" s="12">
        <v>42954.583333333336</v>
      </c>
      <c r="F810" s="10">
        <v>12247.75</v>
      </c>
      <c r="G810" s="10">
        <v>12255.55</v>
      </c>
      <c r="H810" s="10">
        <v>12225.39</v>
      </c>
      <c r="I810" s="10">
        <v>12229.5</v>
      </c>
      <c r="K810" s="13">
        <f t="shared" si="383"/>
        <v>-18.25</v>
      </c>
      <c r="L810" s="13">
        <f t="shared" si="393"/>
        <v>-72.239999999999782</v>
      </c>
      <c r="M810" s="13">
        <f t="shared" si="384"/>
        <v>30.159999999999854</v>
      </c>
      <c r="N810" s="13"/>
      <c r="X810">
        <f t="shared" si="386"/>
        <v>18.25</v>
      </c>
      <c r="Y810">
        <f t="shared" si="387"/>
        <v>0</v>
      </c>
      <c r="Z810">
        <f t="shared" si="388"/>
        <v>0</v>
      </c>
      <c r="AA810" s="22">
        <f t="shared" si="389"/>
        <v>0</v>
      </c>
      <c r="AB810" s="22">
        <f t="shared" si="390"/>
        <v>0</v>
      </c>
      <c r="AC810" s="22">
        <f t="shared" si="391"/>
        <v>0</v>
      </c>
      <c r="AD810" s="22">
        <f t="shared" si="392"/>
        <v>0</v>
      </c>
    </row>
    <row r="811" spans="3:30" x14ac:dyDescent="0.25">
      <c r="E811" s="11">
        <v>42954.625</v>
      </c>
      <c r="F811" s="9">
        <v>12229.25</v>
      </c>
      <c r="G811" s="9">
        <v>12252.36</v>
      </c>
      <c r="H811" s="9">
        <v>12227.01</v>
      </c>
      <c r="I811" s="9">
        <v>12248.8</v>
      </c>
      <c r="K811" s="13">
        <f t="shared" si="383"/>
        <v>19.549999999999272</v>
      </c>
      <c r="L811" s="13">
        <f t="shared" si="393"/>
        <v>-52.690000000000509</v>
      </c>
      <c r="M811" s="13">
        <f t="shared" si="384"/>
        <v>25.350000000000364</v>
      </c>
      <c r="N811" s="13"/>
      <c r="X811">
        <f t="shared" si="386"/>
        <v>19.549999999999272</v>
      </c>
      <c r="Y811">
        <f t="shared" si="387"/>
        <v>0</v>
      </c>
      <c r="Z811">
        <f t="shared" si="388"/>
        <v>0</v>
      </c>
      <c r="AA811" s="22">
        <f t="shared" si="389"/>
        <v>0</v>
      </c>
      <c r="AB811" s="22">
        <f t="shared" si="390"/>
        <v>0</v>
      </c>
      <c r="AC811" s="22">
        <f t="shared" si="391"/>
        <v>0</v>
      </c>
      <c r="AD811" s="22">
        <f t="shared" si="392"/>
        <v>0</v>
      </c>
    </row>
    <row r="812" spans="3:30" x14ac:dyDescent="0.25">
      <c r="E812" s="12">
        <v>42954.666666666664</v>
      </c>
      <c r="F812" s="10">
        <v>12249.05</v>
      </c>
      <c r="G812" s="10">
        <v>12254.31</v>
      </c>
      <c r="H812" s="10">
        <v>12229.99</v>
      </c>
      <c r="I812" s="10">
        <v>12232.76</v>
      </c>
      <c r="K812" s="13">
        <f t="shared" si="383"/>
        <v>-16.289999999999054</v>
      </c>
      <c r="L812" s="13">
        <f t="shared" si="393"/>
        <v>-68.979999999999563</v>
      </c>
      <c r="M812" s="13">
        <f t="shared" si="384"/>
        <v>24.319999999999709</v>
      </c>
      <c r="N812" s="13"/>
      <c r="X812">
        <f t="shared" si="386"/>
        <v>16.289999999999054</v>
      </c>
      <c r="Y812">
        <f t="shared" si="387"/>
        <v>0</v>
      </c>
      <c r="Z812">
        <f t="shared" si="388"/>
        <v>0</v>
      </c>
      <c r="AA812" s="22">
        <f t="shared" si="389"/>
        <v>0</v>
      </c>
      <c r="AB812" s="22">
        <f t="shared" si="390"/>
        <v>0</v>
      </c>
      <c r="AC812" s="22">
        <f t="shared" si="391"/>
        <v>0</v>
      </c>
      <c r="AD812" s="22">
        <f t="shared" si="392"/>
        <v>0</v>
      </c>
    </row>
    <row r="813" spans="3:30" x14ac:dyDescent="0.25">
      <c r="E813" s="11">
        <v>42954.708333333336</v>
      </c>
      <c r="F813" s="9">
        <v>12233.26</v>
      </c>
      <c r="G813" s="9">
        <v>12250.25</v>
      </c>
      <c r="H813" s="9">
        <v>12224.98</v>
      </c>
      <c r="I813" s="9">
        <v>12242.73</v>
      </c>
      <c r="K813" s="13">
        <f t="shared" si="383"/>
        <v>9.4699999999993452</v>
      </c>
      <c r="L813" s="13">
        <f t="shared" si="393"/>
        <v>-59.510000000000218</v>
      </c>
      <c r="M813" s="13">
        <f t="shared" si="384"/>
        <v>25.270000000000437</v>
      </c>
      <c r="N813" s="13"/>
      <c r="X813">
        <f t="shared" si="386"/>
        <v>9.4699999999993452</v>
      </c>
      <c r="Y813">
        <f t="shared" si="387"/>
        <v>0</v>
      </c>
      <c r="Z813">
        <f t="shared" si="388"/>
        <v>0</v>
      </c>
      <c r="AA813" s="22">
        <f t="shared" si="389"/>
        <v>0</v>
      </c>
      <c r="AB813" s="22">
        <f t="shared" si="390"/>
        <v>0</v>
      </c>
      <c r="AC813" s="22">
        <f t="shared" si="391"/>
        <v>0</v>
      </c>
      <c r="AD813" s="22">
        <f t="shared" si="392"/>
        <v>0</v>
      </c>
    </row>
    <row r="814" spans="3:30" x14ac:dyDescent="0.25">
      <c r="E814" s="12">
        <v>42954.75</v>
      </c>
      <c r="F814" s="10">
        <v>12242.23</v>
      </c>
      <c r="G814" s="10">
        <v>12257.05</v>
      </c>
      <c r="H814" s="10">
        <v>12239.39</v>
      </c>
      <c r="I814" s="10">
        <v>12248.85</v>
      </c>
      <c r="K814" s="13">
        <f t="shared" si="383"/>
        <v>6.6200000000008004</v>
      </c>
      <c r="L814" s="13">
        <f t="shared" si="393"/>
        <v>-52.889999999999418</v>
      </c>
      <c r="M814" s="13">
        <f t="shared" si="384"/>
        <v>17.659999999999854</v>
      </c>
      <c r="N814" s="13"/>
      <c r="X814">
        <f t="shared" si="386"/>
        <v>6.6200000000008004</v>
      </c>
      <c r="Y814">
        <f t="shared" si="387"/>
        <v>0</v>
      </c>
      <c r="Z814">
        <f t="shared" si="388"/>
        <v>0</v>
      </c>
      <c r="AA814" s="22">
        <f t="shared" si="389"/>
        <v>0</v>
      </c>
      <c r="AB814" s="22">
        <f t="shared" si="390"/>
        <v>0</v>
      </c>
      <c r="AC814" s="22">
        <f t="shared" si="391"/>
        <v>0</v>
      </c>
      <c r="AD814" s="22">
        <f t="shared" si="392"/>
        <v>0</v>
      </c>
    </row>
    <row r="815" spans="3:30" x14ac:dyDescent="0.25">
      <c r="E815" s="11">
        <v>42954.791666666664</v>
      </c>
      <c r="F815" s="9">
        <v>12248.6</v>
      </c>
      <c r="G815" s="9">
        <v>12252.91</v>
      </c>
      <c r="H815" s="9">
        <v>12243.71</v>
      </c>
      <c r="I815" s="9">
        <v>12248.28</v>
      </c>
      <c r="K815" s="13">
        <f t="shared" si="383"/>
        <v>-0.31999999999970896</v>
      </c>
      <c r="L815" s="13">
        <f t="shared" si="393"/>
        <v>-53.209999999999127</v>
      </c>
      <c r="M815" s="13">
        <f t="shared" si="384"/>
        <v>9.2000000000007276</v>
      </c>
      <c r="N815" s="13"/>
      <c r="X815">
        <f t="shared" si="386"/>
        <v>0.31999999999970896</v>
      </c>
      <c r="Y815">
        <f t="shared" si="387"/>
        <v>0</v>
      </c>
      <c r="Z815">
        <f t="shared" si="388"/>
        <v>0</v>
      </c>
      <c r="AA815" s="22">
        <f t="shared" si="389"/>
        <v>0</v>
      </c>
      <c r="AB815" s="22">
        <f t="shared" si="390"/>
        <v>0</v>
      </c>
      <c r="AC815" s="22">
        <f t="shared" si="391"/>
        <v>0</v>
      </c>
      <c r="AD815" s="22">
        <f t="shared" si="392"/>
        <v>0</v>
      </c>
    </row>
    <row r="816" spans="3:30" x14ac:dyDescent="0.25">
      <c r="E816" s="12">
        <v>42954.833333333336</v>
      </c>
      <c r="F816" s="10">
        <v>12248.78</v>
      </c>
      <c r="G816" s="10">
        <v>12250.03</v>
      </c>
      <c r="H816" s="10">
        <v>12241.02</v>
      </c>
      <c r="I816" s="10">
        <v>12244.27</v>
      </c>
      <c r="K816" s="13">
        <f t="shared" si="383"/>
        <v>-4.5100000000002183</v>
      </c>
      <c r="L816" s="13">
        <f t="shared" si="393"/>
        <v>-57.719999999999345</v>
      </c>
      <c r="M816" s="13">
        <f t="shared" si="384"/>
        <v>9.0100000000002183</v>
      </c>
      <c r="N816" s="13"/>
      <c r="X816">
        <f t="shared" si="386"/>
        <v>4.5100000000002183</v>
      </c>
      <c r="Y816">
        <f t="shared" si="387"/>
        <v>0</v>
      </c>
      <c r="Z816">
        <f t="shared" si="388"/>
        <v>0</v>
      </c>
      <c r="AA816" s="22">
        <f t="shared" si="389"/>
        <v>0</v>
      </c>
      <c r="AB816" s="22">
        <f t="shared" si="390"/>
        <v>0</v>
      </c>
      <c r="AC816" s="22">
        <f t="shared" si="391"/>
        <v>0</v>
      </c>
      <c r="AD816" s="22">
        <f t="shared" si="392"/>
        <v>0</v>
      </c>
    </row>
    <row r="817" spans="3:30" x14ac:dyDescent="0.25">
      <c r="E817" s="11">
        <v>42954.875</v>
      </c>
      <c r="F817" s="9">
        <v>12244.02</v>
      </c>
      <c r="G817" s="9">
        <v>12244.52</v>
      </c>
      <c r="H817" s="9">
        <v>12239.51</v>
      </c>
      <c r="I817" s="9">
        <v>12240.01</v>
      </c>
      <c r="K817" s="13">
        <f t="shared" si="383"/>
        <v>-4.0100000000002183</v>
      </c>
      <c r="L817" s="13">
        <f t="shared" si="393"/>
        <v>-61.729999999999563</v>
      </c>
      <c r="M817" s="13">
        <f t="shared" si="384"/>
        <v>5.0100000000002183</v>
      </c>
      <c r="N817" s="13"/>
      <c r="X817">
        <f t="shared" si="386"/>
        <v>4.0100000000002183</v>
      </c>
      <c r="Y817">
        <f t="shared" si="387"/>
        <v>0</v>
      </c>
      <c r="Z817">
        <f t="shared" si="388"/>
        <v>0</v>
      </c>
      <c r="AA817" s="22">
        <f t="shared" si="389"/>
        <v>0</v>
      </c>
      <c r="AB817" s="22">
        <f t="shared" si="390"/>
        <v>0</v>
      </c>
      <c r="AC817" s="22">
        <f t="shared" si="391"/>
        <v>0</v>
      </c>
      <c r="AD817" s="22">
        <f t="shared" si="392"/>
        <v>0</v>
      </c>
    </row>
    <row r="818" spans="3:30" x14ac:dyDescent="0.25">
      <c r="E818" s="12">
        <v>42954.916666666664</v>
      </c>
      <c r="F818" s="10">
        <v>12239.76</v>
      </c>
      <c r="G818" s="10">
        <v>12252.26</v>
      </c>
      <c r="H818" s="10">
        <v>12234.5</v>
      </c>
      <c r="I818" s="10">
        <v>12248.76</v>
      </c>
      <c r="K818" s="13">
        <f t="shared" si="383"/>
        <v>9</v>
      </c>
      <c r="L818" s="13">
        <f t="shared" si="393"/>
        <v>-52.729999999999563</v>
      </c>
      <c r="M818" s="13">
        <f t="shared" si="384"/>
        <v>17.760000000000218</v>
      </c>
      <c r="N818" s="13"/>
      <c r="X818">
        <f t="shared" si="386"/>
        <v>9</v>
      </c>
      <c r="Y818">
        <f t="shared" si="387"/>
        <v>0</v>
      </c>
      <c r="Z818">
        <f t="shared" si="388"/>
        <v>0</v>
      </c>
      <c r="AA818" s="22">
        <f t="shared" si="389"/>
        <v>0</v>
      </c>
      <c r="AB818" s="22">
        <f t="shared" si="390"/>
        <v>0</v>
      </c>
      <c r="AC818" s="22">
        <f t="shared" si="391"/>
        <v>0</v>
      </c>
      <c r="AD818" s="22">
        <f t="shared" si="392"/>
        <v>0</v>
      </c>
    </row>
    <row r="819" spans="3:30" hidden="1" x14ac:dyDescent="0.25">
      <c r="E819" s="11">
        <v>42954.958333333336</v>
      </c>
      <c r="F819" s="9">
        <v>12249.99</v>
      </c>
      <c r="G819" s="9">
        <v>12249.99</v>
      </c>
      <c r="H819" s="9">
        <v>12244.74</v>
      </c>
      <c r="I819" s="9">
        <v>12249.45</v>
      </c>
    </row>
    <row r="820" spans="3:30" hidden="1" x14ac:dyDescent="0.25">
      <c r="E820" s="12">
        <v>42955.041666666664</v>
      </c>
      <c r="F820" s="10">
        <v>12245.97</v>
      </c>
      <c r="G820" s="10">
        <v>12249.45</v>
      </c>
      <c r="H820" s="10">
        <v>12235.81</v>
      </c>
      <c r="I820" s="10">
        <v>12239.78</v>
      </c>
    </row>
    <row r="821" spans="3:30" hidden="1" x14ac:dyDescent="0.25">
      <c r="E821" s="11">
        <v>42955.083333333336</v>
      </c>
      <c r="F821" s="9">
        <v>12239.77</v>
      </c>
      <c r="G821" s="9">
        <v>12242.25</v>
      </c>
      <c r="H821" s="9">
        <v>12239.77</v>
      </c>
      <c r="I821" s="9">
        <v>12242.24</v>
      </c>
    </row>
    <row r="822" spans="3:30" hidden="1" x14ac:dyDescent="0.25">
      <c r="E822" s="12">
        <v>42955.125</v>
      </c>
      <c r="F822" s="10">
        <v>12243.48</v>
      </c>
      <c r="G822" s="10">
        <v>12243.48</v>
      </c>
      <c r="H822" s="10">
        <v>12236.29</v>
      </c>
      <c r="I822" s="10">
        <v>12237.52</v>
      </c>
    </row>
    <row r="823" spans="3:30" hidden="1" x14ac:dyDescent="0.25">
      <c r="E823" s="11">
        <v>42955.166666666664</v>
      </c>
      <c r="F823" s="9">
        <v>12237.39</v>
      </c>
      <c r="G823" s="9">
        <v>12237.52</v>
      </c>
      <c r="H823" s="9">
        <v>12227.49</v>
      </c>
      <c r="I823" s="9">
        <v>12229.96</v>
      </c>
    </row>
    <row r="824" spans="3:30" hidden="1" x14ac:dyDescent="0.25">
      <c r="E824" s="12">
        <v>42955.208333333336</v>
      </c>
      <c r="F824" s="10">
        <v>12228.73</v>
      </c>
      <c r="G824" s="10">
        <v>12231.43</v>
      </c>
      <c r="H824" s="10">
        <v>12225.25</v>
      </c>
      <c r="I824" s="10">
        <v>12230.19</v>
      </c>
    </row>
    <row r="825" spans="3:30" hidden="1" x14ac:dyDescent="0.25">
      <c r="E825" s="11">
        <v>42955.25</v>
      </c>
      <c r="F825" s="9">
        <v>12231.43</v>
      </c>
      <c r="G825" s="9">
        <v>12231.43</v>
      </c>
      <c r="H825" s="9">
        <v>12227.68</v>
      </c>
      <c r="I825" s="9">
        <v>12227.68</v>
      </c>
    </row>
    <row r="826" spans="3:30" hidden="1" x14ac:dyDescent="0.25">
      <c r="E826" s="12">
        <v>42955.291666666664</v>
      </c>
      <c r="F826" s="10">
        <v>12228.92</v>
      </c>
      <c r="G826" s="10">
        <v>12230.15</v>
      </c>
      <c r="H826" s="10">
        <v>12227.68</v>
      </c>
      <c r="I826" s="10">
        <v>12229.16</v>
      </c>
    </row>
    <row r="827" spans="3:30" x14ac:dyDescent="0.25">
      <c r="C827">
        <v>1</v>
      </c>
      <c r="E827" s="11">
        <v>42955.333333333336</v>
      </c>
      <c r="F827" s="9">
        <v>12230.39</v>
      </c>
      <c r="G827" s="9">
        <v>12240.61</v>
      </c>
      <c r="H827" s="9">
        <v>12229.16</v>
      </c>
      <c r="I827" s="9">
        <v>12240.43</v>
      </c>
      <c r="K827" s="13">
        <f t="shared" ref="K827:K841" si="394">I827-F827</f>
        <v>10.040000000000873</v>
      </c>
      <c r="L827" s="13">
        <v>0</v>
      </c>
      <c r="M827" s="13">
        <f t="shared" ref="M827:M841" si="395">G827-H827</f>
        <v>11.450000000000728</v>
      </c>
      <c r="N827" s="13">
        <f t="shared" ref="N827" si="396">I841-F827</f>
        <v>6.7300000000013824</v>
      </c>
      <c r="O827" s="18">
        <f>IF(K827*N827&gt;0,1,0)</f>
        <v>1</v>
      </c>
      <c r="S827" s="13">
        <f>MAX(G827:G841)</f>
        <v>12330.85</v>
      </c>
      <c r="X827">
        <f t="shared" ref="X827:X841" si="397">ABS(K827)</f>
        <v>10.040000000000873</v>
      </c>
      <c r="Y827">
        <f t="shared" ref="Y827:Y841" si="398">ABS(N827)</f>
        <v>6.7300000000013824</v>
      </c>
      <c r="Z827">
        <f t="shared" ref="Z827:Z841" si="399">IF(S827&lt;1000,ABS(S827),0)</f>
        <v>0</v>
      </c>
      <c r="AA827" s="22">
        <f t="shared" ref="AA827:AA841" si="400">ABS(P827)</f>
        <v>0</v>
      </c>
      <c r="AB827" s="22">
        <f t="shared" ref="AB827:AB841" si="401">ABS(Q827)</f>
        <v>0</v>
      </c>
      <c r="AC827" s="22">
        <f t="shared" ref="AC827:AC841" si="402">IF(O827=1,ABS(P828),0)</f>
        <v>0.73206521739130415</v>
      </c>
      <c r="AD827" s="22">
        <f t="shared" ref="AD827:AD841" si="403">IF(O827=0,ABS(Q828),0)</f>
        <v>0</v>
      </c>
    </row>
    <row r="828" spans="3:30" x14ac:dyDescent="0.25">
      <c r="E828" s="12">
        <v>42955.375</v>
      </c>
      <c r="F828" s="10">
        <v>12241.93</v>
      </c>
      <c r="G828" s="10">
        <v>12244.78</v>
      </c>
      <c r="H828" s="10">
        <v>12230.01</v>
      </c>
      <c r="I828" s="10">
        <v>12244.78</v>
      </c>
      <c r="K828" s="13">
        <f t="shared" si="394"/>
        <v>2.8500000000003638</v>
      </c>
      <c r="L828" s="13">
        <f t="shared" ref="L828:L841" si="404">L827+K828</f>
        <v>2.8500000000003638</v>
      </c>
      <c r="M828" s="13">
        <f t="shared" si="395"/>
        <v>14.770000000000437</v>
      </c>
      <c r="N828" s="13"/>
      <c r="P828">
        <f>_xlfn.IFS(K827&lt;0,MIN(L827:L841),K827&gt;0,MAX(L827:L841))/S806</f>
        <v>0.73206521739130415</v>
      </c>
      <c r="Q828">
        <f>_xlfn.IFS(K827&lt;0,MAX(L827:L841),K827&gt;0,MIN(L827:L841))/S806</f>
        <v>-0.29338768115941599</v>
      </c>
      <c r="S828" s="13">
        <f>MIN(H827:H841)</f>
        <v>12182.04</v>
      </c>
      <c r="X828">
        <f t="shared" si="397"/>
        <v>2.8500000000003638</v>
      </c>
      <c r="Y828">
        <f t="shared" si="398"/>
        <v>0</v>
      </c>
      <c r="Z828">
        <f t="shared" si="399"/>
        <v>0</v>
      </c>
      <c r="AA828" s="22">
        <f t="shared" si="400"/>
        <v>0.73206521739130415</v>
      </c>
      <c r="AB828" s="22">
        <f t="shared" si="401"/>
        <v>0.29338768115941599</v>
      </c>
      <c r="AC828" s="22">
        <f t="shared" si="402"/>
        <v>0</v>
      </c>
      <c r="AD828" s="22">
        <f t="shared" si="403"/>
        <v>0</v>
      </c>
    </row>
    <row r="829" spans="3:30" x14ac:dyDescent="0.25">
      <c r="E829" s="11">
        <v>42955.416666666664</v>
      </c>
      <c r="F829" s="9">
        <v>12243.02</v>
      </c>
      <c r="G829" s="9">
        <v>12271.29</v>
      </c>
      <c r="H829" s="9">
        <v>12230.32</v>
      </c>
      <c r="I829" s="9">
        <v>12262.3</v>
      </c>
      <c r="K829" s="13">
        <f t="shared" si="394"/>
        <v>19.279999999998836</v>
      </c>
      <c r="L829" s="13">
        <f t="shared" si="404"/>
        <v>22.1299999999992</v>
      </c>
      <c r="M829" s="13">
        <f t="shared" si="395"/>
        <v>40.970000000001164</v>
      </c>
      <c r="N829" s="13"/>
      <c r="S829" s="13">
        <f>S827-S828</f>
        <v>148.80999999999949</v>
      </c>
      <c r="X829">
        <f t="shared" si="397"/>
        <v>19.279999999998836</v>
      </c>
      <c r="Y829">
        <f t="shared" si="398"/>
        <v>0</v>
      </c>
      <c r="Z829">
        <f t="shared" si="399"/>
        <v>148.80999999999949</v>
      </c>
      <c r="AA829" s="22">
        <f t="shared" si="400"/>
        <v>0</v>
      </c>
      <c r="AB829" s="22">
        <f t="shared" si="401"/>
        <v>0</v>
      </c>
      <c r="AC829" s="22">
        <f t="shared" si="402"/>
        <v>0</v>
      </c>
      <c r="AD829" s="22">
        <f t="shared" si="403"/>
        <v>0</v>
      </c>
    </row>
    <row r="830" spans="3:30" x14ac:dyDescent="0.25">
      <c r="E830" s="12">
        <v>42955.458333333336</v>
      </c>
      <c r="F830" s="10">
        <v>12262.8</v>
      </c>
      <c r="G830" s="10">
        <v>12269.11</v>
      </c>
      <c r="H830" s="10">
        <v>12247.17</v>
      </c>
      <c r="I830" s="10">
        <v>12254.67</v>
      </c>
      <c r="K830" s="13">
        <f t="shared" si="394"/>
        <v>-8.1299999999991996</v>
      </c>
      <c r="L830" s="13">
        <f t="shared" si="404"/>
        <v>14</v>
      </c>
      <c r="M830" s="13">
        <f t="shared" si="395"/>
        <v>21.940000000000509</v>
      </c>
      <c r="N830" s="13"/>
      <c r="X830">
        <f t="shared" si="397"/>
        <v>8.1299999999991996</v>
      </c>
      <c r="Y830">
        <f t="shared" si="398"/>
        <v>0</v>
      </c>
      <c r="Z830">
        <f t="shared" si="399"/>
        <v>0</v>
      </c>
      <c r="AA830" s="22">
        <f t="shared" si="400"/>
        <v>0</v>
      </c>
      <c r="AB830" s="22">
        <f t="shared" si="401"/>
        <v>0</v>
      </c>
      <c r="AC830" s="22">
        <f t="shared" si="402"/>
        <v>0</v>
      </c>
      <c r="AD830" s="22">
        <f t="shared" si="403"/>
        <v>0</v>
      </c>
    </row>
    <row r="831" spans="3:30" x14ac:dyDescent="0.25">
      <c r="E831" s="11">
        <v>42955.5</v>
      </c>
      <c r="F831" s="9">
        <v>12254.92</v>
      </c>
      <c r="G831" s="9">
        <v>12262.77</v>
      </c>
      <c r="H831" s="9">
        <v>12248.47</v>
      </c>
      <c r="I831" s="9">
        <v>12258.78</v>
      </c>
      <c r="K831" s="13">
        <f t="shared" si="394"/>
        <v>3.8600000000005821</v>
      </c>
      <c r="L831" s="13">
        <f t="shared" si="404"/>
        <v>17.860000000000582</v>
      </c>
      <c r="M831" s="13">
        <f t="shared" si="395"/>
        <v>14.300000000001091</v>
      </c>
      <c r="N831" s="13"/>
      <c r="X831">
        <f t="shared" si="397"/>
        <v>3.8600000000005821</v>
      </c>
      <c r="Y831">
        <f t="shared" si="398"/>
        <v>0</v>
      </c>
      <c r="Z831">
        <f t="shared" si="399"/>
        <v>0</v>
      </c>
      <c r="AA831" s="22">
        <f t="shared" si="400"/>
        <v>0</v>
      </c>
      <c r="AB831" s="22">
        <f t="shared" si="401"/>
        <v>0</v>
      </c>
      <c r="AC831" s="22">
        <f t="shared" si="402"/>
        <v>0</v>
      </c>
      <c r="AD831" s="22">
        <f t="shared" si="403"/>
        <v>0</v>
      </c>
    </row>
    <row r="832" spans="3:30" x14ac:dyDescent="0.25">
      <c r="E832" s="12">
        <v>42955.541666666664</v>
      </c>
      <c r="F832" s="10">
        <v>12259.03</v>
      </c>
      <c r="G832" s="10">
        <v>12275.18</v>
      </c>
      <c r="H832" s="10">
        <v>12258.28</v>
      </c>
      <c r="I832" s="10">
        <v>12269.71</v>
      </c>
      <c r="K832" s="13">
        <f t="shared" si="394"/>
        <v>10.679999999998472</v>
      </c>
      <c r="L832" s="13">
        <f t="shared" si="404"/>
        <v>28.539999999999054</v>
      </c>
      <c r="M832" s="13">
        <f t="shared" si="395"/>
        <v>16.899999999999636</v>
      </c>
      <c r="N832" s="13"/>
      <c r="X832">
        <f t="shared" si="397"/>
        <v>10.679999999998472</v>
      </c>
      <c r="Y832">
        <f t="shared" si="398"/>
        <v>0</v>
      </c>
      <c r="Z832">
        <f t="shared" si="399"/>
        <v>0</v>
      </c>
      <c r="AA832" s="22">
        <f t="shared" si="400"/>
        <v>0</v>
      </c>
      <c r="AB832" s="22">
        <f t="shared" si="401"/>
        <v>0</v>
      </c>
      <c r="AC832" s="22">
        <f t="shared" si="402"/>
        <v>0</v>
      </c>
      <c r="AD832" s="22">
        <f t="shared" si="403"/>
        <v>0</v>
      </c>
    </row>
    <row r="833" spans="5:30" x14ac:dyDescent="0.25">
      <c r="E833" s="11">
        <v>42955.583333333336</v>
      </c>
      <c r="F833" s="9">
        <v>12269.21</v>
      </c>
      <c r="G833" s="9">
        <v>12269.96</v>
      </c>
      <c r="H833" s="9">
        <v>12195.23</v>
      </c>
      <c r="I833" s="9">
        <v>12208.35</v>
      </c>
      <c r="K833" s="13">
        <f t="shared" si="394"/>
        <v>-60.859999999998763</v>
      </c>
      <c r="L833" s="13">
        <f t="shared" si="404"/>
        <v>-32.319999999999709</v>
      </c>
      <c r="M833" s="13">
        <f t="shared" si="395"/>
        <v>74.729999999999563</v>
      </c>
      <c r="N833" s="13"/>
      <c r="X833">
        <f t="shared" si="397"/>
        <v>60.859999999998763</v>
      </c>
      <c r="Y833">
        <f t="shared" si="398"/>
        <v>0</v>
      </c>
      <c r="Z833">
        <f t="shared" si="399"/>
        <v>0</v>
      </c>
      <c r="AA833" s="22">
        <f t="shared" si="400"/>
        <v>0</v>
      </c>
      <c r="AB833" s="22">
        <f t="shared" si="401"/>
        <v>0</v>
      </c>
      <c r="AC833" s="22">
        <f t="shared" si="402"/>
        <v>0</v>
      </c>
      <c r="AD833" s="22">
        <f t="shared" si="403"/>
        <v>0</v>
      </c>
    </row>
    <row r="834" spans="5:30" x14ac:dyDescent="0.25">
      <c r="E834" s="12">
        <v>42955.625</v>
      </c>
      <c r="F834" s="10">
        <v>12208.36</v>
      </c>
      <c r="G834" s="10">
        <v>12221.46</v>
      </c>
      <c r="H834" s="10">
        <v>12199.37</v>
      </c>
      <c r="I834" s="10">
        <v>12208.29</v>
      </c>
      <c r="K834" s="13">
        <f t="shared" si="394"/>
        <v>-6.9999999999708962E-2</v>
      </c>
      <c r="L834" s="13">
        <f t="shared" si="404"/>
        <v>-32.389999999999418</v>
      </c>
      <c r="M834" s="13">
        <f t="shared" si="395"/>
        <v>22.089999999998327</v>
      </c>
      <c r="N834" s="13"/>
      <c r="X834">
        <f t="shared" si="397"/>
        <v>6.9999999999708962E-2</v>
      </c>
      <c r="Y834">
        <f t="shared" si="398"/>
        <v>0</v>
      </c>
      <c r="Z834">
        <f t="shared" si="399"/>
        <v>0</v>
      </c>
      <c r="AA834" s="22">
        <f t="shared" si="400"/>
        <v>0</v>
      </c>
      <c r="AB834" s="22">
        <f t="shared" si="401"/>
        <v>0</v>
      </c>
      <c r="AC834" s="22">
        <f t="shared" si="402"/>
        <v>0</v>
      </c>
      <c r="AD834" s="22">
        <f t="shared" si="403"/>
        <v>0</v>
      </c>
    </row>
    <row r="835" spans="5:30" x14ac:dyDescent="0.25">
      <c r="E835" s="11">
        <v>42955.666666666664</v>
      </c>
      <c r="F835" s="9">
        <v>12208.04</v>
      </c>
      <c r="G835" s="9">
        <v>12233.12</v>
      </c>
      <c r="H835" s="9">
        <v>12182.04</v>
      </c>
      <c r="I835" s="9">
        <v>12224.89</v>
      </c>
      <c r="K835" s="13">
        <f t="shared" si="394"/>
        <v>16.849999999998545</v>
      </c>
      <c r="L835" s="13">
        <f t="shared" si="404"/>
        <v>-15.540000000000873</v>
      </c>
      <c r="M835" s="13">
        <f t="shared" si="395"/>
        <v>51.079999999999927</v>
      </c>
      <c r="N835" s="13"/>
      <c r="X835">
        <f t="shared" si="397"/>
        <v>16.849999999998545</v>
      </c>
      <c r="Y835">
        <f t="shared" si="398"/>
        <v>0</v>
      </c>
      <c r="Z835">
        <f t="shared" si="399"/>
        <v>0</v>
      </c>
      <c r="AA835" s="22">
        <f t="shared" si="400"/>
        <v>0</v>
      </c>
      <c r="AB835" s="22">
        <f t="shared" si="401"/>
        <v>0</v>
      </c>
      <c r="AC835" s="22">
        <f t="shared" si="402"/>
        <v>0</v>
      </c>
      <c r="AD835" s="22">
        <f t="shared" si="403"/>
        <v>0</v>
      </c>
    </row>
    <row r="836" spans="5:30" x14ac:dyDescent="0.25">
      <c r="E836" s="12">
        <v>42955.708333333336</v>
      </c>
      <c r="F836" s="10">
        <v>12225.39</v>
      </c>
      <c r="G836" s="10">
        <v>12323.26</v>
      </c>
      <c r="H836" s="10">
        <v>12222.75</v>
      </c>
      <c r="I836" s="10">
        <v>12321.75</v>
      </c>
      <c r="K836" s="13">
        <f t="shared" si="394"/>
        <v>96.360000000000582</v>
      </c>
      <c r="L836" s="13">
        <f t="shared" si="404"/>
        <v>80.819999999999709</v>
      </c>
      <c r="M836" s="13">
        <f t="shared" si="395"/>
        <v>100.51000000000022</v>
      </c>
      <c r="N836" s="13"/>
      <c r="X836">
        <f t="shared" si="397"/>
        <v>96.360000000000582</v>
      </c>
      <c r="Y836">
        <f t="shared" si="398"/>
        <v>0</v>
      </c>
      <c r="Z836">
        <f t="shared" si="399"/>
        <v>0</v>
      </c>
      <c r="AA836" s="22">
        <f t="shared" si="400"/>
        <v>0</v>
      </c>
      <c r="AB836" s="22">
        <f t="shared" si="401"/>
        <v>0</v>
      </c>
      <c r="AC836" s="22">
        <f t="shared" si="402"/>
        <v>0</v>
      </c>
      <c r="AD836" s="22">
        <f t="shared" si="403"/>
        <v>0</v>
      </c>
    </row>
    <row r="837" spans="5:30" x14ac:dyDescent="0.25">
      <c r="E837" s="11">
        <v>42955.75</v>
      </c>
      <c r="F837" s="9">
        <v>12321.5</v>
      </c>
      <c r="G837" s="9">
        <v>12330.85</v>
      </c>
      <c r="H837" s="9">
        <v>12282.41</v>
      </c>
      <c r="I837" s="9">
        <v>12302.17</v>
      </c>
      <c r="K837" s="13">
        <f t="shared" si="394"/>
        <v>-19.329999999999927</v>
      </c>
      <c r="L837" s="13">
        <f t="shared" si="404"/>
        <v>61.489999999999782</v>
      </c>
      <c r="M837" s="13">
        <f t="shared" si="395"/>
        <v>48.440000000000509</v>
      </c>
      <c r="N837" s="13"/>
      <c r="X837">
        <f t="shared" si="397"/>
        <v>19.329999999999927</v>
      </c>
      <c r="Y837">
        <f t="shared" si="398"/>
        <v>0</v>
      </c>
      <c r="Z837">
        <f t="shared" si="399"/>
        <v>0</v>
      </c>
      <c r="AA837" s="22">
        <f t="shared" si="400"/>
        <v>0</v>
      </c>
      <c r="AB837" s="22">
        <f t="shared" si="401"/>
        <v>0</v>
      </c>
      <c r="AC837" s="22">
        <f t="shared" si="402"/>
        <v>0</v>
      </c>
      <c r="AD837" s="22">
        <f t="shared" si="403"/>
        <v>0</v>
      </c>
    </row>
    <row r="838" spans="5:30" x14ac:dyDescent="0.25">
      <c r="E838" s="12">
        <v>42955.791666666664</v>
      </c>
      <c r="F838" s="10">
        <v>12302.42</v>
      </c>
      <c r="G838" s="10">
        <v>12304.67</v>
      </c>
      <c r="H838" s="10">
        <v>12282.91</v>
      </c>
      <c r="I838" s="10">
        <v>12283.16</v>
      </c>
      <c r="K838" s="13">
        <f t="shared" si="394"/>
        <v>-19.260000000000218</v>
      </c>
      <c r="L838" s="13">
        <f t="shared" si="404"/>
        <v>42.229999999999563</v>
      </c>
      <c r="M838" s="13">
        <f t="shared" si="395"/>
        <v>21.760000000000218</v>
      </c>
      <c r="N838" s="13"/>
      <c r="X838">
        <f t="shared" si="397"/>
        <v>19.260000000000218</v>
      </c>
      <c r="Y838">
        <f t="shared" si="398"/>
        <v>0</v>
      </c>
      <c r="Z838">
        <f t="shared" si="399"/>
        <v>0</v>
      </c>
      <c r="AA838" s="22">
        <f t="shared" si="400"/>
        <v>0</v>
      </c>
      <c r="AB838" s="22">
        <f t="shared" si="401"/>
        <v>0</v>
      </c>
      <c r="AC838" s="22">
        <f t="shared" si="402"/>
        <v>0</v>
      </c>
      <c r="AD838" s="22">
        <f t="shared" si="403"/>
        <v>0</v>
      </c>
    </row>
    <row r="839" spans="5:30" x14ac:dyDescent="0.25">
      <c r="E839" s="11">
        <v>42955.833333333336</v>
      </c>
      <c r="F839" s="9">
        <v>12282.91</v>
      </c>
      <c r="G839" s="9">
        <v>12283.66</v>
      </c>
      <c r="H839" s="9">
        <v>12256.14</v>
      </c>
      <c r="I839" s="9">
        <v>12262.89</v>
      </c>
      <c r="K839" s="13">
        <f t="shared" si="394"/>
        <v>-20.020000000000437</v>
      </c>
      <c r="L839" s="13">
        <f t="shared" si="404"/>
        <v>22.209999999999127</v>
      </c>
      <c r="M839" s="13">
        <f t="shared" si="395"/>
        <v>27.520000000000437</v>
      </c>
      <c r="N839" s="13"/>
      <c r="X839">
        <f t="shared" si="397"/>
        <v>20.020000000000437</v>
      </c>
      <c r="Y839">
        <f t="shared" si="398"/>
        <v>0</v>
      </c>
      <c r="Z839">
        <f t="shared" si="399"/>
        <v>0</v>
      </c>
      <c r="AA839" s="22">
        <f t="shared" si="400"/>
        <v>0</v>
      </c>
      <c r="AB839" s="22">
        <f t="shared" si="401"/>
        <v>0</v>
      </c>
      <c r="AC839" s="22">
        <f t="shared" si="402"/>
        <v>0</v>
      </c>
      <c r="AD839" s="22">
        <f t="shared" si="403"/>
        <v>0</v>
      </c>
    </row>
    <row r="840" spans="5:30" x14ac:dyDescent="0.25">
      <c r="E840" s="12">
        <v>42955.875</v>
      </c>
      <c r="F840" s="10">
        <v>12263.39</v>
      </c>
      <c r="G840" s="10">
        <v>12271.65</v>
      </c>
      <c r="H840" s="10">
        <v>12257.14</v>
      </c>
      <c r="I840" s="10">
        <v>12258.89</v>
      </c>
      <c r="K840" s="13">
        <f t="shared" si="394"/>
        <v>-4.5</v>
      </c>
      <c r="L840" s="13">
        <f t="shared" si="404"/>
        <v>17.709999999999127</v>
      </c>
      <c r="M840" s="13">
        <f t="shared" si="395"/>
        <v>14.510000000000218</v>
      </c>
      <c r="N840" s="13"/>
      <c r="X840">
        <f t="shared" si="397"/>
        <v>4.5</v>
      </c>
      <c r="Y840">
        <f t="shared" si="398"/>
        <v>0</v>
      </c>
      <c r="Z840">
        <f t="shared" si="399"/>
        <v>0</v>
      </c>
      <c r="AA840" s="22">
        <f t="shared" si="400"/>
        <v>0</v>
      </c>
      <c r="AB840" s="22">
        <f t="shared" si="401"/>
        <v>0</v>
      </c>
      <c r="AC840" s="22">
        <f t="shared" si="402"/>
        <v>0</v>
      </c>
      <c r="AD840" s="22">
        <f t="shared" si="403"/>
        <v>0</v>
      </c>
    </row>
    <row r="841" spans="5:30" x14ac:dyDescent="0.25">
      <c r="E841" s="11">
        <v>42955.916666666664</v>
      </c>
      <c r="F841" s="9">
        <v>12259.14</v>
      </c>
      <c r="G841" s="9">
        <v>12261.14</v>
      </c>
      <c r="H841" s="9">
        <v>12226.87</v>
      </c>
      <c r="I841" s="9">
        <v>12237.12</v>
      </c>
      <c r="K841" s="13">
        <f t="shared" si="394"/>
        <v>-22.019999999998618</v>
      </c>
      <c r="L841" s="13">
        <f t="shared" si="404"/>
        <v>-4.3099999999994907</v>
      </c>
      <c r="M841" s="13">
        <f t="shared" si="395"/>
        <v>34.269999999998618</v>
      </c>
      <c r="N841" s="13"/>
      <c r="X841">
        <f t="shared" si="397"/>
        <v>22.019999999998618</v>
      </c>
      <c r="Y841">
        <f t="shared" si="398"/>
        <v>0</v>
      </c>
      <c r="Z841">
        <f t="shared" si="399"/>
        <v>0</v>
      </c>
      <c r="AA841" s="22">
        <f t="shared" si="400"/>
        <v>0</v>
      </c>
      <c r="AB841" s="22">
        <f t="shared" si="401"/>
        <v>0</v>
      </c>
      <c r="AC841" s="22">
        <f t="shared" si="402"/>
        <v>0</v>
      </c>
      <c r="AD841" s="22">
        <f t="shared" si="403"/>
        <v>0</v>
      </c>
    </row>
    <row r="842" spans="5:30" hidden="1" x14ac:dyDescent="0.25">
      <c r="E842" s="12">
        <v>42955.958333333336</v>
      </c>
      <c r="F842" s="10">
        <v>12235.88</v>
      </c>
      <c r="G842" s="10">
        <v>12240.53</v>
      </c>
      <c r="H842" s="10">
        <v>12231.87</v>
      </c>
      <c r="I842" s="10">
        <v>12233.1</v>
      </c>
    </row>
    <row r="843" spans="5:30" hidden="1" x14ac:dyDescent="0.25">
      <c r="E843" s="11">
        <v>42956.041666666664</v>
      </c>
      <c r="F843" s="9">
        <v>12224.43</v>
      </c>
      <c r="G843" s="9">
        <v>12231.87</v>
      </c>
      <c r="H843" s="9">
        <v>12215.53</v>
      </c>
      <c r="I843" s="9">
        <v>12221.48</v>
      </c>
    </row>
    <row r="844" spans="5:30" hidden="1" x14ac:dyDescent="0.25">
      <c r="E844" s="12">
        <v>42956.083333333336</v>
      </c>
      <c r="F844" s="10">
        <v>12220.24</v>
      </c>
      <c r="G844" s="10">
        <v>12222.71</v>
      </c>
      <c r="H844" s="10">
        <v>12209.6</v>
      </c>
      <c r="I844" s="10">
        <v>12214.55</v>
      </c>
    </row>
    <row r="845" spans="5:30" hidden="1" x14ac:dyDescent="0.25">
      <c r="E845" s="11">
        <v>42956.125</v>
      </c>
      <c r="F845" s="9">
        <v>12213.31</v>
      </c>
      <c r="G845" s="9">
        <v>12215.78</v>
      </c>
      <c r="H845" s="9">
        <v>12188.58</v>
      </c>
      <c r="I845" s="9">
        <v>12197.24</v>
      </c>
    </row>
    <row r="846" spans="5:30" hidden="1" x14ac:dyDescent="0.25">
      <c r="E846" s="12">
        <v>42956.166666666664</v>
      </c>
      <c r="F846" s="10">
        <v>12196</v>
      </c>
      <c r="G846" s="10">
        <v>12206.93</v>
      </c>
      <c r="H846" s="10">
        <v>12189.82</v>
      </c>
      <c r="I846" s="10">
        <v>12206.92</v>
      </c>
    </row>
    <row r="847" spans="5:30" hidden="1" x14ac:dyDescent="0.25">
      <c r="E847" s="11">
        <v>42956.208333333336</v>
      </c>
      <c r="F847" s="9">
        <v>12205.69</v>
      </c>
      <c r="G847" s="9">
        <v>12214.61</v>
      </c>
      <c r="H847" s="9">
        <v>12199.74</v>
      </c>
      <c r="I847" s="9">
        <v>12209.66</v>
      </c>
    </row>
    <row r="848" spans="5:30" hidden="1" x14ac:dyDescent="0.25">
      <c r="E848" s="12">
        <v>42956.25</v>
      </c>
      <c r="F848" s="10">
        <v>12210.89</v>
      </c>
      <c r="G848" s="10">
        <v>12213.37</v>
      </c>
      <c r="H848" s="10">
        <v>12203.44</v>
      </c>
      <c r="I848" s="10">
        <v>12204.68</v>
      </c>
    </row>
    <row r="849" spans="3:30" hidden="1" x14ac:dyDescent="0.25">
      <c r="E849" s="11">
        <v>42956.291666666664</v>
      </c>
      <c r="F849" s="9">
        <v>12205.29</v>
      </c>
      <c r="G849" s="9">
        <v>12211.11</v>
      </c>
      <c r="H849" s="9">
        <v>12204.68</v>
      </c>
      <c r="I849" s="9">
        <v>12206.97</v>
      </c>
    </row>
    <row r="850" spans="3:30" x14ac:dyDescent="0.25">
      <c r="C850">
        <v>1</v>
      </c>
      <c r="E850" s="12">
        <v>42956.333333333336</v>
      </c>
      <c r="F850" s="10">
        <v>12206.97</v>
      </c>
      <c r="G850" s="10">
        <v>12217.82</v>
      </c>
      <c r="H850" s="10">
        <v>12199.34</v>
      </c>
      <c r="I850" s="10">
        <v>12205.25</v>
      </c>
      <c r="K850" s="13">
        <f t="shared" ref="K850:K864" si="405">I850-F850</f>
        <v>-1.7199999999993452</v>
      </c>
      <c r="L850" s="13">
        <v>0</v>
      </c>
      <c r="M850" s="13">
        <f t="shared" ref="M850:M864" si="406">G850-H850</f>
        <v>18.479999999999563</v>
      </c>
      <c r="N850" s="13">
        <f t="shared" ref="N850" si="407">I864-F850</f>
        <v>-31.479999999999563</v>
      </c>
      <c r="O850" s="18">
        <f>IF(K850*N850&gt;0,1,0)</f>
        <v>1</v>
      </c>
      <c r="S850" s="13">
        <f>MAX(G850:G864)</f>
        <v>12227.95</v>
      </c>
      <c r="X850">
        <f t="shared" ref="X850:X864" si="408">ABS(K850)</f>
        <v>1.7199999999993452</v>
      </c>
      <c r="Y850">
        <f t="shared" ref="Y850:Y864" si="409">ABS(N850)</f>
        <v>31.479999999999563</v>
      </c>
      <c r="Z850">
        <f t="shared" ref="Z850:Z864" si="410">IF(S850&lt;1000,ABS(S850),0)</f>
        <v>0</v>
      </c>
      <c r="AA850" s="22">
        <f t="shared" ref="AA850:AA864" si="411">ABS(P850)</f>
        <v>0</v>
      </c>
      <c r="AB850" s="22">
        <f t="shared" ref="AB850:AB864" si="412">ABS(Q850)</f>
        <v>0</v>
      </c>
      <c r="AC850" s="22">
        <f t="shared" ref="AC850:AC864" si="413">IF(O850=1,ABS(P851),0)</f>
        <v>0.68221221692089895</v>
      </c>
      <c r="AD850" s="22">
        <f t="shared" ref="AD850:AD864" si="414">IF(O850=0,ABS(Q851),0)</f>
        <v>0</v>
      </c>
    </row>
    <row r="851" spans="3:30" x14ac:dyDescent="0.25">
      <c r="E851" s="11">
        <v>42956.375</v>
      </c>
      <c r="F851" s="9">
        <v>12206.75</v>
      </c>
      <c r="G851" s="9">
        <v>12211.48</v>
      </c>
      <c r="H851" s="9">
        <v>12184.43</v>
      </c>
      <c r="I851" s="9">
        <v>12202.03</v>
      </c>
      <c r="K851" s="13">
        <f t="shared" si="405"/>
        <v>-4.7199999999993452</v>
      </c>
      <c r="L851" s="13">
        <f t="shared" ref="L851:L864" si="415">L850+K851</f>
        <v>-4.7199999999993452</v>
      </c>
      <c r="M851" s="13">
        <f t="shared" si="406"/>
        <v>27.049999999999272</v>
      </c>
      <c r="N851" s="13"/>
      <c r="P851">
        <f>_xlfn.IFS(K850&lt;0,MIN(L850:L864),K850&gt;0,MAX(L850:L864))/S829</f>
        <v>-0.68221221692089895</v>
      </c>
      <c r="Q851">
        <f>_xlfn.IFS(K850&lt;0,MAX(L850:L864),K850&gt;0,MIN(L850:L864))/S829</f>
        <v>0</v>
      </c>
      <c r="S851" s="13">
        <f>MIN(H850:H864)</f>
        <v>12097.52</v>
      </c>
      <c r="X851">
        <f t="shared" si="408"/>
        <v>4.7199999999993452</v>
      </c>
      <c r="Y851">
        <f t="shared" si="409"/>
        <v>0</v>
      </c>
      <c r="Z851">
        <f t="shared" si="410"/>
        <v>0</v>
      </c>
      <c r="AA851" s="22">
        <f t="shared" si="411"/>
        <v>0.68221221692089895</v>
      </c>
      <c r="AB851" s="22">
        <f t="shared" si="412"/>
        <v>0</v>
      </c>
      <c r="AC851" s="22">
        <f t="shared" si="413"/>
        <v>0</v>
      </c>
      <c r="AD851" s="22">
        <f t="shared" si="414"/>
        <v>0</v>
      </c>
    </row>
    <row r="852" spans="3:30" x14ac:dyDescent="0.25">
      <c r="E852" s="12">
        <v>42956.416666666664</v>
      </c>
      <c r="F852" s="10">
        <v>12202.28</v>
      </c>
      <c r="G852" s="10">
        <v>12227.95</v>
      </c>
      <c r="H852" s="10">
        <v>12185.03</v>
      </c>
      <c r="I852" s="10">
        <v>12189.38</v>
      </c>
      <c r="K852" s="13">
        <f t="shared" si="405"/>
        <v>-12.900000000001455</v>
      </c>
      <c r="L852" s="13">
        <f t="shared" si="415"/>
        <v>-17.6200000000008</v>
      </c>
      <c r="M852" s="13">
        <f t="shared" si="406"/>
        <v>42.920000000000073</v>
      </c>
      <c r="N852" s="13"/>
      <c r="S852" s="13">
        <f>S850-S851</f>
        <v>130.43000000000029</v>
      </c>
      <c r="X852">
        <f t="shared" si="408"/>
        <v>12.900000000001455</v>
      </c>
      <c r="Y852">
        <f t="shared" si="409"/>
        <v>0</v>
      </c>
      <c r="Z852">
        <f t="shared" si="410"/>
        <v>130.43000000000029</v>
      </c>
      <c r="AA852" s="22">
        <f t="shared" si="411"/>
        <v>0</v>
      </c>
      <c r="AB852" s="22">
        <f t="shared" si="412"/>
        <v>0</v>
      </c>
      <c r="AC852" s="22">
        <f t="shared" si="413"/>
        <v>0</v>
      </c>
      <c r="AD852" s="22">
        <f t="shared" si="414"/>
        <v>0</v>
      </c>
    </row>
    <row r="853" spans="3:30" x14ac:dyDescent="0.25">
      <c r="E853" s="11">
        <v>42956.458333333336</v>
      </c>
      <c r="F853" s="9">
        <v>12188.63</v>
      </c>
      <c r="G853" s="9">
        <v>12196.19</v>
      </c>
      <c r="H853" s="9">
        <v>12134.73</v>
      </c>
      <c r="I853" s="9">
        <v>12171.26</v>
      </c>
      <c r="K853" s="13">
        <f t="shared" si="405"/>
        <v>-17.369999999998981</v>
      </c>
      <c r="L853" s="13">
        <f t="shared" si="415"/>
        <v>-34.989999999999782</v>
      </c>
      <c r="M853" s="13">
        <f t="shared" si="406"/>
        <v>61.460000000000946</v>
      </c>
      <c r="N853" s="13"/>
      <c r="X853">
        <f t="shared" si="408"/>
        <v>17.369999999998981</v>
      </c>
      <c r="Y853">
        <f t="shared" si="409"/>
        <v>0</v>
      </c>
      <c r="Z853">
        <f t="shared" si="410"/>
        <v>0</v>
      </c>
      <c r="AA853" s="22">
        <f t="shared" si="411"/>
        <v>0</v>
      </c>
      <c r="AB853" s="22">
        <f t="shared" si="412"/>
        <v>0</v>
      </c>
      <c r="AC853" s="22">
        <f t="shared" si="413"/>
        <v>0</v>
      </c>
      <c r="AD853" s="22">
        <f t="shared" si="414"/>
        <v>0</v>
      </c>
    </row>
    <row r="854" spans="3:30" x14ac:dyDescent="0.25">
      <c r="E854" s="12">
        <v>42956.5</v>
      </c>
      <c r="F854" s="10">
        <v>12171.51</v>
      </c>
      <c r="G854" s="10">
        <v>12173.01</v>
      </c>
      <c r="H854" s="10">
        <v>12123.74</v>
      </c>
      <c r="I854" s="10">
        <v>12139.77</v>
      </c>
      <c r="K854" s="13">
        <f t="shared" si="405"/>
        <v>-31.739999999999782</v>
      </c>
      <c r="L854" s="13">
        <f t="shared" si="415"/>
        <v>-66.729999999999563</v>
      </c>
      <c r="M854" s="13">
        <f t="shared" si="406"/>
        <v>49.270000000000437</v>
      </c>
      <c r="N854" s="13"/>
      <c r="X854">
        <f t="shared" si="408"/>
        <v>31.739999999999782</v>
      </c>
      <c r="Y854">
        <f t="shared" si="409"/>
        <v>0</v>
      </c>
      <c r="Z854">
        <f t="shared" si="410"/>
        <v>0</v>
      </c>
      <c r="AA854" s="22">
        <f t="shared" si="411"/>
        <v>0</v>
      </c>
      <c r="AB854" s="22">
        <f t="shared" si="412"/>
        <v>0</v>
      </c>
      <c r="AC854" s="22">
        <f t="shared" si="413"/>
        <v>0</v>
      </c>
      <c r="AD854" s="22">
        <f t="shared" si="414"/>
        <v>0</v>
      </c>
    </row>
    <row r="855" spans="3:30" x14ac:dyDescent="0.25">
      <c r="E855" s="11">
        <v>42956.541666666664</v>
      </c>
      <c r="F855" s="9">
        <v>12138.77</v>
      </c>
      <c r="G855" s="9">
        <v>12153.04</v>
      </c>
      <c r="H855" s="9">
        <v>12131.15</v>
      </c>
      <c r="I855" s="9">
        <v>12151.54</v>
      </c>
      <c r="K855" s="13">
        <f t="shared" si="405"/>
        <v>12.770000000000437</v>
      </c>
      <c r="L855" s="13">
        <f t="shared" si="415"/>
        <v>-53.959999999999127</v>
      </c>
      <c r="M855" s="13">
        <f t="shared" si="406"/>
        <v>21.890000000001237</v>
      </c>
      <c r="N855" s="13"/>
      <c r="X855">
        <f t="shared" si="408"/>
        <v>12.770000000000437</v>
      </c>
      <c r="Y855">
        <f t="shared" si="409"/>
        <v>0</v>
      </c>
      <c r="Z855">
        <f t="shared" si="410"/>
        <v>0</v>
      </c>
      <c r="AA855" s="22">
        <f t="shared" si="411"/>
        <v>0</v>
      </c>
      <c r="AB855" s="22">
        <f t="shared" si="412"/>
        <v>0</v>
      </c>
      <c r="AC855" s="22">
        <f t="shared" si="413"/>
        <v>0</v>
      </c>
      <c r="AD855" s="22">
        <f t="shared" si="414"/>
        <v>0</v>
      </c>
    </row>
    <row r="856" spans="3:30" x14ac:dyDescent="0.25">
      <c r="E856" s="12">
        <v>42956.583333333336</v>
      </c>
      <c r="F856" s="10">
        <v>12151.04</v>
      </c>
      <c r="G856" s="10">
        <v>12159.04</v>
      </c>
      <c r="H856" s="10">
        <v>12109.45</v>
      </c>
      <c r="I856" s="10">
        <v>12116.29</v>
      </c>
      <c r="K856" s="13">
        <f t="shared" si="405"/>
        <v>-34.75</v>
      </c>
      <c r="L856" s="13">
        <f t="shared" si="415"/>
        <v>-88.709999999999127</v>
      </c>
      <c r="M856" s="13">
        <f t="shared" si="406"/>
        <v>49.590000000000146</v>
      </c>
      <c r="N856" s="13"/>
      <c r="X856">
        <f t="shared" si="408"/>
        <v>34.75</v>
      </c>
      <c r="Y856">
        <f t="shared" si="409"/>
        <v>0</v>
      </c>
      <c r="Z856">
        <f t="shared" si="410"/>
        <v>0</v>
      </c>
      <c r="AA856" s="22">
        <f t="shared" si="411"/>
        <v>0</v>
      </c>
      <c r="AB856" s="22">
        <f t="shared" si="412"/>
        <v>0</v>
      </c>
      <c r="AC856" s="22">
        <f t="shared" si="413"/>
        <v>0</v>
      </c>
      <c r="AD856" s="22">
        <f t="shared" si="414"/>
        <v>0</v>
      </c>
    </row>
    <row r="857" spans="3:30" x14ac:dyDescent="0.25">
      <c r="E857" s="11">
        <v>42956.625</v>
      </c>
      <c r="F857" s="9">
        <v>12116.3</v>
      </c>
      <c r="G857" s="9">
        <v>12130.34</v>
      </c>
      <c r="H857" s="9">
        <v>12097.52</v>
      </c>
      <c r="I857" s="9">
        <v>12103.49</v>
      </c>
      <c r="K857" s="13">
        <f t="shared" si="405"/>
        <v>-12.809999999999491</v>
      </c>
      <c r="L857" s="13">
        <f t="shared" si="415"/>
        <v>-101.51999999999862</v>
      </c>
      <c r="M857" s="13">
        <f t="shared" si="406"/>
        <v>32.819999999999709</v>
      </c>
      <c r="N857" s="13"/>
      <c r="X857">
        <f t="shared" si="408"/>
        <v>12.809999999999491</v>
      </c>
      <c r="Y857">
        <f t="shared" si="409"/>
        <v>0</v>
      </c>
      <c r="Z857">
        <f t="shared" si="410"/>
        <v>0</v>
      </c>
      <c r="AA857" s="22">
        <f t="shared" si="411"/>
        <v>0</v>
      </c>
      <c r="AB857" s="22">
        <f t="shared" si="412"/>
        <v>0</v>
      </c>
      <c r="AC857" s="22">
        <f t="shared" si="413"/>
        <v>0</v>
      </c>
      <c r="AD857" s="22">
        <f t="shared" si="414"/>
        <v>0</v>
      </c>
    </row>
    <row r="858" spans="3:30" x14ac:dyDescent="0.25">
      <c r="E858" s="12">
        <v>42956.666666666664</v>
      </c>
      <c r="F858" s="10">
        <v>12103.24</v>
      </c>
      <c r="G858" s="10">
        <v>12172.94</v>
      </c>
      <c r="H858" s="10">
        <v>12101.24</v>
      </c>
      <c r="I858" s="10">
        <v>12163.43</v>
      </c>
      <c r="K858" s="13">
        <f t="shared" si="405"/>
        <v>60.190000000000509</v>
      </c>
      <c r="L858" s="13">
        <f t="shared" si="415"/>
        <v>-41.329999999998108</v>
      </c>
      <c r="M858" s="13">
        <f t="shared" si="406"/>
        <v>71.700000000000728</v>
      </c>
      <c r="N858" s="13"/>
      <c r="X858">
        <f t="shared" si="408"/>
        <v>60.190000000000509</v>
      </c>
      <c r="Y858">
        <f t="shared" si="409"/>
        <v>0</v>
      </c>
      <c r="Z858">
        <f t="shared" si="410"/>
        <v>0</v>
      </c>
      <c r="AA858" s="22">
        <f t="shared" si="411"/>
        <v>0</v>
      </c>
      <c r="AB858" s="22">
        <f t="shared" si="412"/>
        <v>0</v>
      </c>
      <c r="AC858" s="22">
        <f t="shared" si="413"/>
        <v>0</v>
      </c>
      <c r="AD858" s="22">
        <f t="shared" si="414"/>
        <v>0</v>
      </c>
    </row>
    <row r="859" spans="3:30" x14ac:dyDescent="0.25">
      <c r="E859" s="11">
        <v>42956.708333333336</v>
      </c>
      <c r="F859" s="9">
        <v>12163.18</v>
      </c>
      <c r="G859" s="9">
        <v>12175.46</v>
      </c>
      <c r="H859" s="9">
        <v>12145.04</v>
      </c>
      <c r="I859" s="9">
        <v>12161.76</v>
      </c>
      <c r="K859" s="13">
        <f t="shared" si="405"/>
        <v>-1.4200000000000728</v>
      </c>
      <c r="L859" s="13">
        <f t="shared" si="415"/>
        <v>-42.749999999998181</v>
      </c>
      <c r="M859" s="13">
        <f t="shared" si="406"/>
        <v>30.419999999998254</v>
      </c>
      <c r="N859" s="13"/>
      <c r="X859">
        <f t="shared" si="408"/>
        <v>1.4200000000000728</v>
      </c>
      <c r="Y859">
        <f t="shared" si="409"/>
        <v>0</v>
      </c>
      <c r="Z859">
        <f t="shared" si="410"/>
        <v>0</v>
      </c>
      <c r="AA859" s="22">
        <f t="shared" si="411"/>
        <v>0</v>
      </c>
      <c r="AB859" s="22">
        <f t="shared" si="412"/>
        <v>0</v>
      </c>
      <c r="AC859" s="22">
        <f t="shared" si="413"/>
        <v>0</v>
      </c>
      <c r="AD859" s="22">
        <f t="shared" si="414"/>
        <v>0</v>
      </c>
    </row>
    <row r="860" spans="3:30" x14ac:dyDescent="0.25">
      <c r="E860" s="12">
        <v>42956.75</v>
      </c>
      <c r="F860" s="10">
        <v>12162.01</v>
      </c>
      <c r="G860" s="10">
        <v>12175.67</v>
      </c>
      <c r="H860" s="10">
        <v>12140.3</v>
      </c>
      <c r="I860" s="10">
        <v>12161.85</v>
      </c>
      <c r="K860" s="13">
        <f t="shared" si="405"/>
        <v>-0.15999999999985448</v>
      </c>
      <c r="L860" s="13">
        <f t="shared" si="415"/>
        <v>-42.909999999998035</v>
      </c>
      <c r="M860" s="13">
        <f t="shared" si="406"/>
        <v>35.3700000000008</v>
      </c>
      <c r="N860" s="13"/>
      <c r="X860">
        <f t="shared" si="408"/>
        <v>0.15999999999985448</v>
      </c>
      <c r="Y860">
        <f t="shared" si="409"/>
        <v>0</v>
      </c>
      <c r="Z860">
        <f t="shared" si="410"/>
        <v>0</v>
      </c>
      <c r="AA860" s="22">
        <f t="shared" si="411"/>
        <v>0</v>
      </c>
      <c r="AB860" s="22">
        <f t="shared" si="412"/>
        <v>0</v>
      </c>
      <c r="AC860" s="22">
        <f t="shared" si="413"/>
        <v>0</v>
      </c>
      <c r="AD860" s="22">
        <f t="shared" si="414"/>
        <v>0</v>
      </c>
    </row>
    <row r="861" spans="3:30" x14ac:dyDescent="0.25">
      <c r="E861" s="11">
        <v>42956.791666666664</v>
      </c>
      <c r="F861" s="9">
        <v>12162.1</v>
      </c>
      <c r="G861" s="9">
        <v>12167.89</v>
      </c>
      <c r="H861" s="9">
        <v>12154.26</v>
      </c>
      <c r="I861" s="9">
        <v>12156</v>
      </c>
      <c r="K861" s="13">
        <f t="shared" si="405"/>
        <v>-6.1000000000003638</v>
      </c>
      <c r="L861" s="13">
        <f t="shared" si="415"/>
        <v>-49.009999999998399</v>
      </c>
      <c r="M861" s="13">
        <f t="shared" si="406"/>
        <v>13.6299999999992</v>
      </c>
      <c r="N861" s="13"/>
      <c r="X861">
        <f t="shared" si="408"/>
        <v>6.1000000000003638</v>
      </c>
      <c r="Y861">
        <f t="shared" si="409"/>
        <v>0</v>
      </c>
      <c r="Z861">
        <f t="shared" si="410"/>
        <v>0</v>
      </c>
      <c r="AA861" s="22">
        <f t="shared" si="411"/>
        <v>0</v>
      </c>
      <c r="AB861" s="22">
        <f t="shared" si="412"/>
        <v>0</v>
      </c>
      <c r="AC861" s="22">
        <f t="shared" si="413"/>
        <v>0</v>
      </c>
      <c r="AD861" s="22">
        <f t="shared" si="414"/>
        <v>0</v>
      </c>
    </row>
    <row r="862" spans="3:30" x14ac:dyDescent="0.25">
      <c r="E862" s="12">
        <v>42956.833333333336</v>
      </c>
      <c r="F862" s="10">
        <v>12154.75</v>
      </c>
      <c r="G862" s="10">
        <v>12161.5</v>
      </c>
      <c r="H862" s="10">
        <v>12150.49</v>
      </c>
      <c r="I862" s="10">
        <v>12152.49</v>
      </c>
      <c r="K862" s="13">
        <f t="shared" si="405"/>
        <v>-2.2600000000002183</v>
      </c>
      <c r="L862" s="13">
        <f t="shared" si="415"/>
        <v>-51.269999999998618</v>
      </c>
      <c r="M862" s="13">
        <f t="shared" si="406"/>
        <v>11.010000000000218</v>
      </c>
      <c r="N862" s="13"/>
      <c r="X862">
        <f t="shared" si="408"/>
        <v>2.2600000000002183</v>
      </c>
      <c r="Y862">
        <f t="shared" si="409"/>
        <v>0</v>
      </c>
      <c r="Z862">
        <f t="shared" si="410"/>
        <v>0</v>
      </c>
      <c r="AA862" s="22">
        <f t="shared" si="411"/>
        <v>0</v>
      </c>
      <c r="AB862" s="22">
        <f t="shared" si="412"/>
        <v>0</v>
      </c>
      <c r="AC862" s="22">
        <f t="shared" si="413"/>
        <v>0</v>
      </c>
      <c r="AD862" s="22">
        <f t="shared" si="414"/>
        <v>0</v>
      </c>
    </row>
    <row r="863" spans="3:30" x14ac:dyDescent="0.25">
      <c r="E863" s="11">
        <v>42956.875</v>
      </c>
      <c r="F863" s="9">
        <v>12152.99</v>
      </c>
      <c r="G863" s="9">
        <v>12153.24</v>
      </c>
      <c r="H863" s="9">
        <v>12136.97</v>
      </c>
      <c r="I863" s="9">
        <v>12151.48</v>
      </c>
      <c r="K863" s="13">
        <f t="shared" si="405"/>
        <v>-1.5100000000002183</v>
      </c>
      <c r="L863" s="13">
        <f t="shared" si="415"/>
        <v>-52.779999999998836</v>
      </c>
      <c r="M863" s="13">
        <f t="shared" si="406"/>
        <v>16.270000000000437</v>
      </c>
      <c r="N863" s="13"/>
      <c r="X863">
        <f t="shared" si="408"/>
        <v>1.5100000000002183</v>
      </c>
      <c r="Y863">
        <f t="shared" si="409"/>
        <v>0</v>
      </c>
      <c r="Z863">
        <f t="shared" si="410"/>
        <v>0</v>
      </c>
      <c r="AA863" s="22">
        <f t="shared" si="411"/>
        <v>0</v>
      </c>
      <c r="AB863" s="22">
        <f t="shared" si="412"/>
        <v>0</v>
      </c>
      <c r="AC863" s="22">
        <f t="shared" si="413"/>
        <v>0</v>
      </c>
      <c r="AD863" s="22">
        <f t="shared" si="414"/>
        <v>0</v>
      </c>
    </row>
    <row r="864" spans="3:30" x14ac:dyDescent="0.25">
      <c r="E864" s="12">
        <v>42956.916666666664</v>
      </c>
      <c r="F864" s="10">
        <v>12151.73</v>
      </c>
      <c r="G864" s="10">
        <v>12178.74</v>
      </c>
      <c r="H864" s="10">
        <v>12146.48</v>
      </c>
      <c r="I864" s="10">
        <v>12175.49</v>
      </c>
      <c r="K864" s="13">
        <f t="shared" si="405"/>
        <v>23.760000000000218</v>
      </c>
      <c r="L864" s="13">
        <f t="shared" si="415"/>
        <v>-29.019999999998618</v>
      </c>
      <c r="M864" s="13">
        <f t="shared" si="406"/>
        <v>32.260000000000218</v>
      </c>
      <c r="N864" s="13"/>
      <c r="X864">
        <f t="shared" si="408"/>
        <v>23.760000000000218</v>
      </c>
      <c r="Y864">
        <f t="shared" si="409"/>
        <v>0</v>
      </c>
      <c r="Z864">
        <f t="shared" si="410"/>
        <v>0</v>
      </c>
      <c r="AA864" s="22">
        <f t="shared" si="411"/>
        <v>0</v>
      </c>
      <c r="AB864" s="22">
        <f t="shared" si="412"/>
        <v>0</v>
      </c>
      <c r="AC864" s="22">
        <f t="shared" si="413"/>
        <v>0</v>
      </c>
      <c r="AD864" s="22">
        <f t="shared" si="414"/>
        <v>0</v>
      </c>
    </row>
    <row r="865" spans="3:30" hidden="1" x14ac:dyDescent="0.25">
      <c r="E865" s="11">
        <v>42956.958333333336</v>
      </c>
      <c r="F865" s="9">
        <v>12174.25</v>
      </c>
      <c r="G865" s="9">
        <v>12189.04</v>
      </c>
      <c r="H865" s="9">
        <v>12171.79</v>
      </c>
      <c r="I865" s="9">
        <v>12185.73</v>
      </c>
    </row>
    <row r="866" spans="3:30" hidden="1" x14ac:dyDescent="0.25">
      <c r="E866" s="12">
        <v>42957.041666666664</v>
      </c>
      <c r="F866" s="10">
        <v>12184.95</v>
      </c>
      <c r="G866" s="10">
        <v>12186.96</v>
      </c>
      <c r="H866" s="10">
        <v>12171.63</v>
      </c>
      <c r="I866" s="10">
        <v>12172.86</v>
      </c>
    </row>
    <row r="867" spans="3:30" hidden="1" x14ac:dyDescent="0.25">
      <c r="E867" s="11">
        <v>42957.083333333336</v>
      </c>
      <c r="F867" s="9">
        <v>12174.09</v>
      </c>
      <c r="G867" s="9">
        <v>12175.32</v>
      </c>
      <c r="H867" s="9">
        <v>12167.93</v>
      </c>
      <c r="I867" s="9">
        <v>12172.12</v>
      </c>
    </row>
    <row r="868" spans="3:30" hidden="1" x14ac:dyDescent="0.25">
      <c r="E868" s="12">
        <v>42957.125</v>
      </c>
      <c r="F868" s="10">
        <v>12170.89</v>
      </c>
      <c r="G868" s="10">
        <v>12175.81</v>
      </c>
      <c r="H868" s="10">
        <v>12170.89</v>
      </c>
      <c r="I868" s="10">
        <v>12174.34</v>
      </c>
    </row>
    <row r="869" spans="3:30" hidden="1" x14ac:dyDescent="0.25">
      <c r="E869" s="11">
        <v>42957.166666666664</v>
      </c>
      <c r="F869" s="9">
        <v>12173.73</v>
      </c>
      <c r="G869" s="9">
        <v>12175.51</v>
      </c>
      <c r="H869" s="9">
        <v>12167.15</v>
      </c>
      <c r="I869" s="9">
        <v>12170.61</v>
      </c>
    </row>
    <row r="870" spans="3:30" hidden="1" x14ac:dyDescent="0.25">
      <c r="E870" s="12">
        <v>42957.208333333336</v>
      </c>
      <c r="F870" s="10">
        <v>12169.38</v>
      </c>
      <c r="G870" s="10">
        <v>12170.61</v>
      </c>
      <c r="H870" s="10">
        <v>12152.32</v>
      </c>
      <c r="I870" s="10">
        <v>12153.05</v>
      </c>
    </row>
    <row r="871" spans="3:30" hidden="1" x14ac:dyDescent="0.25">
      <c r="E871" s="11">
        <v>42957.25</v>
      </c>
      <c r="F871" s="9">
        <v>12153.67</v>
      </c>
      <c r="G871" s="9">
        <v>12156.75</v>
      </c>
      <c r="H871" s="9">
        <v>12142.42</v>
      </c>
      <c r="I871" s="9">
        <v>12147.12</v>
      </c>
    </row>
    <row r="872" spans="3:30" hidden="1" x14ac:dyDescent="0.25">
      <c r="E872" s="12">
        <v>42957.291666666664</v>
      </c>
      <c r="F872" s="10">
        <v>12147.11</v>
      </c>
      <c r="G872" s="10">
        <v>12148.91</v>
      </c>
      <c r="H872" s="10">
        <v>12142.41</v>
      </c>
      <c r="I872" s="10">
        <v>12147.68</v>
      </c>
    </row>
    <row r="873" spans="3:30" x14ac:dyDescent="0.25">
      <c r="C873">
        <v>1</v>
      </c>
      <c r="E873" s="11">
        <v>42957.333333333336</v>
      </c>
      <c r="F873" s="9">
        <v>12148.91</v>
      </c>
      <c r="G873" s="9">
        <v>12155.07</v>
      </c>
      <c r="H873" s="9">
        <v>12140.83</v>
      </c>
      <c r="I873" s="9">
        <v>12145.93</v>
      </c>
      <c r="K873" s="13">
        <f t="shared" ref="K873:K887" si="416">I873-F873</f>
        <v>-2.9799999999995634</v>
      </c>
      <c r="L873" s="13">
        <v>0</v>
      </c>
      <c r="M873" s="13">
        <f t="shared" ref="M873:M887" si="417">G873-H873</f>
        <v>14.239999999999782</v>
      </c>
      <c r="N873" s="13">
        <f t="shared" ref="N873" si="418">I887-F873</f>
        <v>-191.82999999999993</v>
      </c>
      <c r="O873" s="18">
        <f>IF(K873*N873&gt;0,1,0)</f>
        <v>1</v>
      </c>
      <c r="S873" s="13">
        <f>MAX(G873:G887)</f>
        <v>12163.34</v>
      </c>
      <c r="X873">
        <f t="shared" ref="X873:X887" si="419">ABS(K873)</f>
        <v>2.9799999999995634</v>
      </c>
      <c r="Y873">
        <f t="shared" ref="Y873:Y887" si="420">ABS(N873)</f>
        <v>191.82999999999993</v>
      </c>
      <c r="Z873">
        <f t="shared" ref="Z873:Z887" si="421">IF(S873&lt;1000,ABS(S873),0)</f>
        <v>0</v>
      </c>
      <c r="AA873" s="22">
        <f t="shared" ref="AA873:AA887" si="422">ABS(P873)</f>
        <v>0</v>
      </c>
      <c r="AB873" s="22">
        <f t="shared" ref="AB873:AB887" si="423">ABS(Q873)</f>
        <v>0</v>
      </c>
      <c r="AC873" s="22">
        <f t="shared" ref="AC873:AC887" si="424">IF(O873=1,ABS(P874),0)</f>
        <v>1.4364026680978299</v>
      </c>
      <c r="AD873" s="22">
        <f t="shared" ref="AD873:AD887" si="425">IF(O873=0,ABS(Q874),0)</f>
        <v>0</v>
      </c>
    </row>
    <row r="874" spans="3:30" x14ac:dyDescent="0.25">
      <c r="E874" s="12">
        <v>42957.375</v>
      </c>
      <c r="F874" s="10">
        <v>12144.43</v>
      </c>
      <c r="G874" s="10">
        <v>12162.6</v>
      </c>
      <c r="H874" s="10">
        <v>12142.39</v>
      </c>
      <c r="I874" s="10">
        <v>12161.33</v>
      </c>
      <c r="K874" s="13">
        <f t="shared" si="416"/>
        <v>16.899999999999636</v>
      </c>
      <c r="L874" s="13">
        <f t="shared" ref="L874:L887" si="426">L873+K874</f>
        <v>16.899999999999636</v>
      </c>
      <c r="M874" s="13">
        <f t="shared" si="417"/>
        <v>20.210000000000946</v>
      </c>
      <c r="N874" s="13"/>
      <c r="P874">
        <f>_xlfn.IFS(K873&lt;0,MIN(L873:L887),K873&gt;0,MAX(L873:L887))/S852</f>
        <v>-1.4364026680978299</v>
      </c>
      <c r="Q874">
        <f>_xlfn.IFS(K873&lt;0,MAX(L873:L887),K873&gt;0,MIN(L873:L887))/S852</f>
        <v>0.12957141761864294</v>
      </c>
      <c r="S874" s="13">
        <f>MIN(H873:H887)</f>
        <v>11948.32</v>
      </c>
      <c r="X874">
        <f t="shared" si="419"/>
        <v>16.899999999999636</v>
      </c>
      <c r="Y874">
        <f t="shared" si="420"/>
        <v>0</v>
      </c>
      <c r="Z874">
        <f t="shared" si="421"/>
        <v>0</v>
      </c>
      <c r="AA874" s="22">
        <f t="shared" si="422"/>
        <v>1.4364026680978299</v>
      </c>
      <c r="AB874" s="22">
        <f t="shared" si="423"/>
        <v>0.12957141761864294</v>
      </c>
      <c r="AC874" s="22">
        <f t="shared" si="424"/>
        <v>0</v>
      </c>
      <c r="AD874" s="22">
        <f t="shared" si="425"/>
        <v>0</v>
      </c>
    </row>
    <row r="875" spans="3:30" x14ac:dyDescent="0.25">
      <c r="E875" s="11">
        <v>42957.416666666664</v>
      </c>
      <c r="F875" s="9">
        <v>12162.09</v>
      </c>
      <c r="G875" s="9">
        <v>12163.34</v>
      </c>
      <c r="H875" s="9">
        <v>12121.11</v>
      </c>
      <c r="I875" s="9">
        <v>12132.46</v>
      </c>
      <c r="K875" s="13">
        <f t="shared" si="416"/>
        <v>-29.630000000001019</v>
      </c>
      <c r="L875" s="13">
        <f t="shared" si="426"/>
        <v>-12.730000000001382</v>
      </c>
      <c r="M875" s="13">
        <f t="shared" si="417"/>
        <v>42.229999999999563</v>
      </c>
      <c r="N875" s="13"/>
      <c r="S875" s="13">
        <f>S873-S874</f>
        <v>215.02000000000044</v>
      </c>
      <c r="X875">
        <f t="shared" si="419"/>
        <v>29.630000000001019</v>
      </c>
      <c r="Y875">
        <f t="shared" si="420"/>
        <v>0</v>
      </c>
      <c r="Z875">
        <f t="shared" si="421"/>
        <v>215.02000000000044</v>
      </c>
      <c r="AA875" s="22">
        <f t="shared" si="422"/>
        <v>0</v>
      </c>
      <c r="AB875" s="22">
        <f t="shared" si="423"/>
        <v>0</v>
      </c>
      <c r="AC875" s="22">
        <f t="shared" si="424"/>
        <v>0</v>
      </c>
      <c r="AD875" s="22">
        <f t="shared" si="425"/>
        <v>0</v>
      </c>
    </row>
    <row r="876" spans="3:30" x14ac:dyDescent="0.25">
      <c r="E876" s="12">
        <v>42957.458333333336</v>
      </c>
      <c r="F876" s="10">
        <v>12132.21</v>
      </c>
      <c r="G876" s="10">
        <v>12137.91</v>
      </c>
      <c r="H876" s="10">
        <v>12085.9</v>
      </c>
      <c r="I876" s="10">
        <v>12085.9</v>
      </c>
      <c r="K876" s="13">
        <f t="shared" si="416"/>
        <v>-46.309999999999491</v>
      </c>
      <c r="L876" s="13">
        <f t="shared" si="426"/>
        <v>-59.040000000000873</v>
      </c>
      <c r="M876" s="13">
        <f t="shared" si="417"/>
        <v>52.010000000000218</v>
      </c>
      <c r="N876" s="13"/>
      <c r="X876">
        <f t="shared" si="419"/>
        <v>46.309999999999491</v>
      </c>
      <c r="Y876">
        <f t="shared" si="420"/>
        <v>0</v>
      </c>
      <c r="Z876">
        <f t="shared" si="421"/>
        <v>0</v>
      </c>
      <c r="AA876" s="22">
        <f t="shared" si="422"/>
        <v>0</v>
      </c>
      <c r="AB876" s="22">
        <f t="shared" si="423"/>
        <v>0</v>
      </c>
      <c r="AC876" s="22">
        <f t="shared" si="424"/>
        <v>0</v>
      </c>
      <c r="AD876" s="22">
        <f t="shared" si="425"/>
        <v>0</v>
      </c>
    </row>
    <row r="877" spans="3:30" x14ac:dyDescent="0.25">
      <c r="E877" s="11">
        <v>42957.5</v>
      </c>
      <c r="F877" s="9">
        <v>12085.65</v>
      </c>
      <c r="G877" s="9">
        <v>12085.65</v>
      </c>
      <c r="H877" s="9">
        <v>12047.91</v>
      </c>
      <c r="I877" s="9">
        <v>12064.67</v>
      </c>
      <c r="K877" s="13">
        <f t="shared" si="416"/>
        <v>-20.979999999999563</v>
      </c>
      <c r="L877" s="13">
        <f t="shared" si="426"/>
        <v>-80.020000000000437</v>
      </c>
      <c r="M877" s="13">
        <f t="shared" si="417"/>
        <v>37.739999999999782</v>
      </c>
      <c r="N877" s="13"/>
      <c r="X877">
        <f t="shared" si="419"/>
        <v>20.979999999999563</v>
      </c>
      <c r="Y877">
        <f t="shared" si="420"/>
        <v>0</v>
      </c>
      <c r="Z877">
        <f t="shared" si="421"/>
        <v>0</v>
      </c>
      <c r="AA877" s="22">
        <f t="shared" si="422"/>
        <v>0</v>
      </c>
      <c r="AB877" s="22">
        <f t="shared" si="423"/>
        <v>0</v>
      </c>
      <c r="AC877" s="22">
        <f t="shared" si="424"/>
        <v>0</v>
      </c>
      <c r="AD877" s="22">
        <f t="shared" si="425"/>
        <v>0</v>
      </c>
    </row>
    <row r="878" spans="3:30" x14ac:dyDescent="0.25">
      <c r="E878" s="12">
        <v>42957.541666666664</v>
      </c>
      <c r="F878" s="10">
        <v>12064.42</v>
      </c>
      <c r="G878" s="10">
        <v>12072.99</v>
      </c>
      <c r="H878" s="10">
        <v>12054.37</v>
      </c>
      <c r="I878" s="10">
        <v>12070.44</v>
      </c>
      <c r="K878" s="13">
        <f t="shared" si="416"/>
        <v>6.0200000000004366</v>
      </c>
      <c r="L878" s="13">
        <f t="shared" si="426"/>
        <v>-74</v>
      </c>
      <c r="M878" s="13">
        <f t="shared" si="417"/>
        <v>18.619999999998981</v>
      </c>
      <c r="N878" s="13"/>
      <c r="X878">
        <f t="shared" si="419"/>
        <v>6.0200000000004366</v>
      </c>
      <c r="Y878">
        <f t="shared" si="420"/>
        <v>0</v>
      </c>
      <c r="Z878">
        <f t="shared" si="421"/>
        <v>0</v>
      </c>
      <c r="AA878" s="22">
        <f t="shared" si="422"/>
        <v>0</v>
      </c>
      <c r="AB878" s="22">
        <f t="shared" si="423"/>
        <v>0</v>
      </c>
      <c r="AC878" s="22">
        <f t="shared" si="424"/>
        <v>0</v>
      </c>
      <c r="AD878" s="22">
        <f t="shared" si="425"/>
        <v>0</v>
      </c>
    </row>
    <row r="879" spans="3:30" x14ac:dyDescent="0.25">
      <c r="E879" s="11">
        <v>42957.583333333336</v>
      </c>
      <c r="F879" s="9">
        <v>12069.44</v>
      </c>
      <c r="G879" s="9">
        <v>12096.07</v>
      </c>
      <c r="H879" s="9">
        <v>12061.69</v>
      </c>
      <c r="I879" s="9">
        <v>12070.04</v>
      </c>
      <c r="K879" s="13">
        <f t="shared" si="416"/>
        <v>0.6000000000003638</v>
      </c>
      <c r="L879" s="13">
        <f t="shared" si="426"/>
        <v>-73.399999999999636</v>
      </c>
      <c r="M879" s="13">
        <f t="shared" si="417"/>
        <v>34.3799999999992</v>
      </c>
      <c r="N879" s="13"/>
      <c r="X879">
        <f t="shared" si="419"/>
        <v>0.6000000000003638</v>
      </c>
      <c r="Y879">
        <f t="shared" si="420"/>
        <v>0</v>
      </c>
      <c r="Z879">
        <f t="shared" si="421"/>
        <v>0</v>
      </c>
      <c r="AA879" s="22">
        <f t="shared" si="422"/>
        <v>0</v>
      </c>
      <c r="AB879" s="22">
        <f t="shared" si="423"/>
        <v>0</v>
      </c>
      <c r="AC879" s="22">
        <f t="shared" si="424"/>
        <v>0</v>
      </c>
      <c r="AD879" s="22">
        <f t="shared" si="425"/>
        <v>0</v>
      </c>
    </row>
    <row r="880" spans="3:30" x14ac:dyDescent="0.25">
      <c r="E880" s="12">
        <v>42957.625</v>
      </c>
      <c r="F880" s="10">
        <v>12069.04</v>
      </c>
      <c r="G880" s="10">
        <v>12070.25</v>
      </c>
      <c r="H880" s="10">
        <v>12040.66</v>
      </c>
      <c r="I880" s="10">
        <v>12045.21</v>
      </c>
      <c r="K880" s="13">
        <f t="shared" si="416"/>
        <v>-23.830000000001746</v>
      </c>
      <c r="L880" s="13">
        <f t="shared" si="426"/>
        <v>-97.230000000001382</v>
      </c>
      <c r="M880" s="13">
        <f t="shared" si="417"/>
        <v>29.590000000000146</v>
      </c>
      <c r="N880" s="13"/>
      <c r="X880">
        <f t="shared" si="419"/>
        <v>23.830000000001746</v>
      </c>
      <c r="Y880">
        <f t="shared" si="420"/>
        <v>0</v>
      </c>
      <c r="Z880">
        <f t="shared" si="421"/>
        <v>0</v>
      </c>
      <c r="AA880" s="22">
        <f t="shared" si="422"/>
        <v>0</v>
      </c>
      <c r="AB880" s="22">
        <f t="shared" si="423"/>
        <v>0</v>
      </c>
      <c r="AC880" s="22">
        <f t="shared" si="424"/>
        <v>0</v>
      </c>
      <c r="AD880" s="22">
        <f t="shared" si="425"/>
        <v>0</v>
      </c>
    </row>
    <row r="881" spans="3:30" x14ac:dyDescent="0.25">
      <c r="E881" s="11">
        <v>42957.666666666664</v>
      </c>
      <c r="F881" s="9">
        <v>12045.46</v>
      </c>
      <c r="G881" s="9">
        <v>12059.51</v>
      </c>
      <c r="H881" s="9">
        <v>12029.34</v>
      </c>
      <c r="I881" s="9">
        <v>12049.61</v>
      </c>
      <c r="K881" s="13">
        <f t="shared" si="416"/>
        <v>4.1500000000014552</v>
      </c>
      <c r="L881" s="13">
        <f t="shared" si="426"/>
        <v>-93.079999999999927</v>
      </c>
      <c r="M881" s="13">
        <f t="shared" si="417"/>
        <v>30.170000000000073</v>
      </c>
      <c r="N881" s="13"/>
      <c r="X881">
        <f t="shared" si="419"/>
        <v>4.1500000000014552</v>
      </c>
      <c r="Y881">
        <f t="shared" si="420"/>
        <v>0</v>
      </c>
      <c r="Z881">
        <f t="shared" si="421"/>
        <v>0</v>
      </c>
      <c r="AA881" s="22">
        <f t="shared" si="422"/>
        <v>0</v>
      </c>
      <c r="AB881" s="22">
        <f t="shared" si="423"/>
        <v>0</v>
      </c>
      <c r="AC881" s="22">
        <f t="shared" si="424"/>
        <v>0</v>
      </c>
      <c r="AD881" s="22">
        <f t="shared" si="425"/>
        <v>0</v>
      </c>
    </row>
    <row r="882" spans="3:30" x14ac:dyDescent="0.25">
      <c r="E882" s="12">
        <v>42957.708333333336</v>
      </c>
      <c r="F882" s="10">
        <v>12050.1</v>
      </c>
      <c r="G882" s="10">
        <v>12053.1</v>
      </c>
      <c r="H882" s="10">
        <v>11998.98</v>
      </c>
      <c r="I882" s="10">
        <v>12011.25</v>
      </c>
      <c r="K882" s="13">
        <f t="shared" si="416"/>
        <v>-38.850000000000364</v>
      </c>
      <c r="L882" s="13">
        <f t="shared" si="426"/>
        <v>-131.93000000000029</v>
      </c>
      <c r="M882" s="13">
        <f t="shared" si="417"/>
        <v>54.1200000000008</v>
      </c>
      <c r="N882" s="13"/>
      <c r="X882">
        <f t="shared" si="419"/>
        <v>38.850000000000364</v>
      </c>
      <c r="Y882">
        <f t="shared" si="420"/>
        <v>0</v>
      </c>
      <c r="Z882">
        <f t="shared" si="421"/>
        <v>0</v>
      </c>
      <c r="AA882" s="22">
        <f t="shared" si="422"/>
        <v>0</v>
      </c>
      <c r="AB882" s="22">
        <f t="shared" si="423"/>
        <v>0</v>
      </c>
      <c r="AC882" s="22">
        <f t="shared" si="424"/>
        <v>0</v>
      </c>
      <c r="AD882" s="22">
        <f t="shared" si="425"/>
        <v>0</v>
      </c>
    </row>
    <row r="883" spans="3:30" x14ac:dyDescent="0.25">
      <c r="E883" s="11">
        <v>42957.75</v>
      </c>
      <c r="F883" s="9">
        <v>12011.5</v>
      </c>
      <c r="G883" s="9">
        <v>12036.61</v>
      </c>
      <c r="H883" s="9">
        <v>11993.78</v>
      </c>
      <c r="I883" s="9">
        <v>12002</v>
      </c>
      <c r="K883" s="13">
        <f t="shared" si="416"/>
        <v>-9.5</v>
      </c>
      <c r="L883" s="13">
        <f t="shared" si="426"/>
        <v>-141.43000000000029</v>
      </c>
      <c r="M883" s="13">
        <f t="shared" si="417"/>
        <v>42.829999999999927</v>
      </c>
      <c r="N883" s="13"/>
      <c r="X883">
        <f t="shared" si="419"/>
        <v>9.5</v>
      </c>
      <c r="Y883">
        <f t="shared" si="420"/>
        <v>0</v>
      </c>
      <c r="Z883">
        <f t="shared" si="421"/>
        <v>0</v>
      </c>
      <c r="AA883" s="22">
        <f t="shared" si="422"/>
        <v>0</v>
      </c>
      <c r="AB883" s="22">
        <f t="shared" si="423"/>
        <v>0</v>
      </c>
      <c r="AC883" s="22">
        <f t="shared" si="424"/>
        <v>0</v>
      </c>
      <c r="AD883" s="22">
        <f t="shared" si="425"/>
        <v>0</v>
      </c>
    </row>
    <row r="884" spans="3:30" x14ac:dyDescent="0.25">
      <c r="E884" s="12">
        <v>42957.791666666664</v>
      </c>
      <c r="F884" s="10">
        <v>12002.5</v>
      </c>
      <c r="G884" s="10">
        <v>12007.29</v>
      </c>
      <c r="H884" s="10">
        <v>11969.46</v>
      </c>
      <c r="I884" s="10">
        <v>11987.37</v>
      </c>
      <c r="K884" s="13">
        <f t="shared" si="416"/>
        <v>-15.1299999999992</v>
      </c>
      <c r="L884" s="13">
        <f t="shared" si="426"/>
        <v>-156.55999999999949</v>
      </c>
      <c r="M884" s="13">
        <f t="shared" si="417"/>
        <v>37.830000000001746</v>
      </c>
      <c r="N884" s="13"/>
      <c r="X884">
        <f t="shared" si="419"/>
        <v>15.1299999999992</v>
      </c>
      <c r="Y884">
        <f t="shared" si="420"/>
        <v>0</v>
      </c>
      <c r="Z884">
        <f t="shared" si="421"/>
        <v>0</v>
      </c>
      <c r="AA884" s="22">
        <f t="shared" si="422"/>
        <v>0</v>
      </c>
      <c r="AB884" s="22">
        <f t="shared" si="423"/>
        <v>0</v>
      </c>
      <c r="AC884" s="22">
        <f t="shared" si="424"/>
        <v>0</v>
      </c>
      <c r="AD884" s="22">
        <f t="shared" si="425"/>
        <v>0</v>
      </c>
    </row>
    <row r="885" spans="3:30" x14ac:dyDescent="0.25">
      <c r="E885" s="11">
        <v>42957.833333333336</v>
      </c>
      <c r="F885" s="9">
        <v>11987.87</v>
      </c>
      <c r="G885" s="9">
        <v>11998.87</v>
      </c>
      <c r="H885" s="9">
        <v>11979.11</v>
      </c>
      <c r="I885" s="9">
        <v>11988.36</v>
      </c>
      <c r="K885" s="13">
        <f t="shared" si="416"/>
        <v>0.48999999999978172</v>
      </c>
      <c r="L885" s="13">
        <f t="shared" si="426"/>
        <v>-156.06999999999971</v>
      </c>
      <c r="M885" s="13">
        <f t="shared" si="417"/>
        <v>19.760000000000218</v>
      </c>
      <c r="N885" s="13"/>
      <c r="X885">
        <f t="shared" si="419"/>
        <v>0.48999999999978172</v>
      </c>
      <c r="Y885">
        <f t="shared" si="420"/>
        <v>0</v>
      </c>
      <c r="Z885">
        <f t="shared" si="421"/>
        <v>0</v>
      </c>
      <c r="AA885" s="22">
        <f t="shared" si="422"/>
        <v>0</v>
      </c>
      <c r="AB885" s="22">
        <f t="shared" si="423"/>
        <v>0</v>
      </c>
      <c r="AC885" s="22">
        <f t="shared" si="424"/>
        <v>0</v>
      </c>
      <c r="AD885" s="22">
        <f t="shared" si="425"/>
        <v>0</v>
      </c>
    </row>
    <row r="886" spans="3:30" x14ac:dyDescent="0.25">
      <c r="E886" s="12">
        <v>42957.875</v>
      </c>
      <c r="F886" s="10">
        <v>11988.61</v>
      </c>
      <c r="G886" s="10">
        <v>12011.62</v>
      </c>
      <c r="H886" s="10">
        <v>11982.36</v>
      </c>
      <c r="I886" s="10">
        <v>11993.86</v>
      </c>
      <c r="K886" s="13">
        <f t="shared" si="416"/>
        <v>5.25</v>
      </c>
      <c r="L886" s="13">
        <f t="shared" si="426"/>
        <v>-150.81999999999971</v>
      </c>
      <c r="M886" s="13">
        <f t="shared" si="417"/>
        <v>29.260000000000218</v>
      </c>
      <c r="N886" s="13"/>
      <c r="X886">
        <f t="shared" si="419"/>
        <v>5.25</v>
      </c>
      <c r="Y886">
        <f t="shared" si="420"/>
        <v>0</v>
      </c>
      <c r="Z886">
        <f t="shared" si="421"/>
        <v>0</v>
      </c>
      <c r="AA886" s="22">
        <f t="shared" si="422"/>
        <v>0</v>
      </c>
      <c r="AB886" s="22">
        <f t="shared" si="423"/>
        <v>0</v>
      </c>
      <c r="AC886" s="22">
        <f t="shared" si="424"/>
        <v>0</v>
      </c>
      <c r="AD886" s="22">
        <f t="shared" si="425"/>
        <v>0</v>
      </c>
    </row>
    <row r="887" spans="3:30" x14ac:dyDescent="0.25">
      <c r="E887" s="11">
        <v>42957.916666666664</v>
      </c>
      <c r="F887" s="9">
        <v>11993.61</v>
      </c>
      <c r="G887" s="9">
        <v>11997.61</v>
      </c>
      <c r="H887" s="9">
        <v>11948.32</v>
      </c>
      <c r="I887" s="9">
        <v>11957.08</v>
      </c>
      <c r="K887" s="13">
        <f t="shared" si="416"/>
        <v>-36.530000000000655</v>
      </c>
      <c r="L887" s="13">
        <f t="shared" si="426"/>
        <v>-187.35000000000036</v>
      </c>
      <c r="M887" s="13">
        <f t="shared" si="417"/>
        <v>49.290000000000873</v>
      </c>
      <c r="N887" s="13"/>
      <c r="X887">
        <f t="shared" si="419"/>
        <v>36.530000000000655</v>
      </c>
      <c r="Y887">
        <f t="shared" si="420"/>
        <v>0</v>
      </c>
      <c r="Z887">
        <f t="shared" si="421"/>
        <v>0</v>
      </c>
      <c r="AA887" s="22">
        <f t="shared" si="422"/>
        <v>0</v>
      </c>
      <c r="AB887" s="22">
        <f t="shared" si="423"/>
        <v>0</v>
      </c>
      <c r="AC887" s="22">
        <f t="shared" si="424"/>
        <v>0</v>
      </c>
      <c r="AD887" s="22">
        <f t="shared" si="425"/>
        <v>0</v>
      </c>
    </row>
    <row r="888" spans="3:30" hidden="1" x14ac:dyDescent="0.25">
      <c r="E888" s="12">
        <v>42957.958333333336</v>
      </c>
      <c r="F888" s="10">
        <v>11955.33</v>
      </c>
      <c r="G888" s="10">
        <v>11972.96</v>
      </c>
      <c r="H888" s="10">
        <v>11936.34</v>
      </c>
      <c r="I888" s="10">
        <v>11943.93</v>
      </c>
    </row>
    <row r="889" spans="3:30" hidden="1" x14ac:dyDescent="0.25">
      <c r="E889" s="11">
        <v>42958.041666666664</v>
      </c>
      <c r="F889" s="9">
        <v>11939.69</v>
      </c>
      <c r="G889" s="9">
        <v>11954</v>
      </c>
      <c r="H889" s="9">
        <v>11932.33</v>
      </c>
      <c r="I889" s="9">
        <v>11952.78</v>
      </c>
    </row>
    <row r="890" spans="3:30" hidden="1" x14ac:dyDescent="0.25">
      <c r="E890" s="12">
        <v>42958.083333333336</v>
      </c>
      <c r="F890" s="10">
        <v>11952.77</v>
      </c>
      <c r="G890" s="10">
        <v>11957.18</v>
      </c>
      <c r="H890" s="10">
        <v>11949.49</v>
      </c>
      <c r="I890" s="10">
        <v>11950.22</v>
      </c>
    </row>
    <row r="891" spans="3:30" hidden="1" x14ac:dyDescent="0.25">
      <c r="E891" s="11">
        <v>42958.125</v>
      </c>
      <c r="F891" s="9">
        <v>11948.99</v>
      </c>
      <c r="G891" s="9">
        <v>11951.45</v>
      </c>
      <c r="H891" s="9">
        <v>11933.44</v>
      </c>
      <c r="I891" s="9">
        <v>11934.28</v>
      </c>
    </row>
    <row r="892" spans="3:30" hidden="1" x14ac:dyDescent="0.25">
      <c r="E892" s="12">
        <v>42958.166666666664</v>
      </c>
      <c r="F892" s="10">
        <v>11934.73</v>
      </c>
      <c r="G892" s="10">
        <v>11948.22</v>
      </c>
      <c r="H892" s="10">
        <v>11934.73</v>
      </c>
      <c r="I892" s="10">
        <v>11939.13</v>
      </c>
    </row>
    <row r="893" spans="3:30" hidden="1" x14ac:dyDescent="0.25">
      <c r="E893" s="11">
        <v>42958.208333333336</v>
      </c>
      <c r="F893" s="9">
        <v>11937.9</v>
      </c>
      <c r="G893" s="9">
        <v>11939.13</v>
      </c>
      <c r="H893" s="9">
        <v>11928.76</v>
      </c>
      <c r="I893" s="9">
        <v>11929.99</v>
      </c>
    </row>
    <row r="894" spans="3:30" hidden="1" x14ac:dyDescent="0.25">
      <c r="E894" s="12">
        <v>42958.25</v>
      </c>
      <c r="F894" s="10">
        <v>11928.76</v>
      </c>
      <c r="G894" s="10">
        <v>11934.66</v>
      </c>
      <c r="H894" s="10">
        <v>11926.3</v>
      </c>
      <c r="I894" s="10">
        <v>11934.66</v>
      </c>
    </row>
    <row r="895" spans="3:30" hidden="1" x14ac:dyDescent="0.25">
      <c r="E895" s="11">
        <v>42958.291666666664</v>
      </c>
      <c r="F895" s="9">
        <v>11934.64</v>
      </c>
      <c r="G895" s="9">
        <v>11937.7</v>
      </c>
      <c r="H895" s="9">
        <v>11928.43</v>
      </c>
      <c r="I895" s="9">
        <v>11929.65</v>
      </c>
    </row>
    <row r="896" spans="3:30" x14ac:dyDescent="0.25">
      <c r="C896">
        <v>1</v>
      </c>
      <c r="E896" s="12">
        <v>42958.333333333336</v>
      </c>
      <c r="F896" s="10">
        <v>11930.88</v>
      </c>
      <c r="G896" s="10">
        <v>11936.11</v>
      </c>
      <c r="H896" s="10">
        <v>11918.21</v>
      </c>
      <c r="I896" s="10">
        <v>11936.11</v>
      </c>
      <c r="K896" s="13">
        <f t="shared" ref="K896:K910" si="427">I896-F896</f>
        <v>5.2300000000013824</v>
      </c>
      <c r="L896" s="13">
        <v>0</v>
      </c>
      <c r="M896" s="13">
        <f t="shared" ref="M896:M910" si="428">G896-H896</f>
        <v>17.900000000001455</v>
      </c>
      <c r="N896" s="13">
        <f t="shared" ref="N896" si="429">I910-F896</f>
        <v>64.930000000000291</v>
      </c>
      <c r="O896" s="18">
        <f>IF(K896*N896&gt;0,1,0)</f>
        <v>1</v>
      </c>
      <c r="S896" s="13">
        <f>MAX(G896:G910)</f>
        <v>12048.63</v>
      </c>
      <c r="X896">
        <f t="shared" ref="X896:X910" si="430">ABS(K896)</f>
        <v>5.2300000000013824</v>
      </c>
      <c r="Y896">
        <f t="shared" ref="Y896:Y910" si="431">ABS(N896)</f>
        <v>64.930000000000291</v>
      </c>
      <c r="Z896">
        <f t="shared" ref="Z896:Z910" si="432">IF(S896&lt;1000,ABS(S896),0)</f>
        <v>0</v>
      </c>
      <c r="AA896" s="22">
        <f t="shared" ref="AA896:AA910" si="433">ABS(P896)</f>
        <v>0</v>
      </c>
      <c r="AB896" s="22">
        <f t="shared" ref="AB896:AB910" si="434">ABS(Q896)</f>
        <v>0</v>
      </c>
      <c r="AC896" s="22">
        <f t="shared" ref="AC896:AC910" si="435">IF(O896=1,ABS(P897),0)</f>
        <v>0.40777602083527165</v>
      </c>
      <c r="AD896" s="22">
        <f t="shared" ref="AD896:AD910" si="436">IF(O896=0,ABS(Q897),0)</f>
        <v>0</v>
      </c>
    </row>
    <row r="897" spans="5:30" x14ac:dyDescent="0.25">
      <c r="E897" s="11">
        <v>42958.375</v>
      </c>
      <c r="F897" s="9">
        <v>11934.61</v>
      </c>
      <c r="G897" s="9">
        <v>11981.95</v>
      </c>
      <c r="H897" s="9">
        <v>11934.61</v>
      </c>
      <c r="I897" s="9">
        <v>11972</v>
      </c>
      <c r="K897" s="13">
        <f t="shared" si="427"/>
        <v>37.389999999999418</v>
      </c>
      <c r="L897" s="13">
        <f t="shared" ref="L897:L910" si="437">L896+K897</f>
        <v>37.389999999999418</v>
      </c>
      <c r="M897" s="13">
        <f t="shared" si="428"/>
        <v>47.340000000000146</v>
      </c>
      <c r="N897" s="13"/>
      <c r="P897">
        <f>_xlfn.IFS(K896&lt;0,MIN(L896:L910),K896&gt;0,MAX(L896:L910))/S875</f>
        <v>0.40777602083527165</v>
      </c>
      <c r="Q897">
        <f>_xlfn.IFS(K896&lt;0,MAX(L896:L910),K896&gt;0,MIN(L896:L910))/S875</f>
        <v>0</v>
      </c>
      <c r="S897" s="13">
        <f>MIN(H896:H910)</f>
        <v>11918.21</v>
      </c>
      <c r="X897">
        <f t="shared" si="430"/>
        <v>37.389999999999418</v>
      </c>
      <c r="Y897">
        <f t="shared" si="431"/>
        <v>0</v>
      </c>
      <c r="Z897">
        <f t="shared" si="432"/>
        <v>0</v>
      </c>
      <c r="AA897" s="22">
        <f t="shared" si="433"/>
        <v>0.40777602083527165</v>
      </c>
      <c r="AB897" s="22">
        <f t="shared" si="434"/>
        <v>0</v>
      </c>
      <c r="AC897" s="22">
        <f t="shared" si="435"/>
        <v>0</v>
      </c>
      <c r="AD897" s="22">
        <f t="shared" si="436"/>
        <v>0</v>
      </c>
    </row>
    <row r="898" spans="5:30" x14ac:dyDescent="0.25">
      <c r="E898" s="12">
        <v>42958.416666666664</v>
      </c>
      <c r="F898" s="10">
        <v>11970.25</v>
      </c>
      <c r="G898" s="10">
        <v>11999.85</v>
      </c>
      <c r="H898" s="10">
        <v>11947.59</v>
      </c>
      <c r="I898" s="10">
        <v>11982.16</v>
      </c>
      <c r="K898" s="13">
        <f t="shared" si="427"/>
        <v>11.909999999999854</v>
      </c>
      <c r="L898" s="13">
        <f t="shared" si="437"/>
        <v>49.299999999999272</v>
      </c>
      <c r="M898" s="13">
        <f t="shared" si="428"/>
        <v>52.260000000000218</v>
      </c>
      <c r="N898" s="13"/>
      <c r="S898" s="13">
        <f>S896-S897</f>
        <v>130.42000000000007</v>
      </c>
      <c r="X898">
        <f t="shared" si="430"/>
        <v>11.909999999999854</v>
      </c>
      <c r="Y898">
        <f t="shared" si="431"/>
        <v>0</v>
      </c>
      <c r="Z898">
        <f t="shared" si="432"/>
        <v>130.42000000000007</v>
      </c>
      <c r="AA898" s="22">
        <f t="shared" si="433"/>
        <v>0</v>
      </c>
      <c r="AB898" s="22">
        <f t="shared" si="434"/>
        <v>0</v>
      </c>
      <c r="AC898" s="22">
        <f t="shared" si="435"/>
        <v>0</v>
      </c>
      <c r="AD898" s="22">
        <f t="shared" si="436"/>
        <v>0</v>
      </c>
    </row>
    <row r="899" spans="5:30" x14ac:dyDescent="0.25">
      <c r="E899" s="11">
        <v>42958.458333333336</v>
      </c>
      <c r="F899" s="9">
        <v>11982.66</v>
      </c>
      <c r="G899" s="9">
        <v>11985.16</v>
      </c>
      <c r="H899" s="9">
        <v>11933.18</v>
      </c>
      <c r="I899" s="9">
        <v>11950.47</v>
      </c>
      <c r="K899" s="13">
        <f t="shared" si="427"/>
        <v>-32.190000000000509</v>
      </c>
      <c r="L899" s="13">
        <f t="shared" si="437"/>
        <v>17.109999999998763</v>
      </c>
      <c r="M899" s="13">
        <f t="shared" si="428"/>
        <v>51.979999999999563</v>
      </c>
      <c r="N899" s="13"/>
      <c r="X899">
        <f t="shared" si="430"/>
        <v>32.190000000000509</v>
      </c>
      <c r="Y899">
        <f t="shared" si="431"/>
        <v>0</v>
      </c>
      <c r="Z899">
        <f t="shared" si="432"/>
        <v>0</v>
      </c>
      <c r="AA899" s="22">
        <f t="shared" si="433"/>
        <v>0</v>
      </c>
      <c r="AB899" s="22">
        <f t="shared" si="434"/>
        <v>0</v>
      </c>
      <c r="AC899" s="22">
        <f t="shared" si="435"/>
        <v>0</v>
      </c>
      <c r="AD899" s="22">
        <f t="shared" si="436"/>
        <v>0</v>
      </c>
    </row>
    <row r="900" spans="5:30" x14ac:dyDescent="0.25">
      <c r="E900" s="12">
        <v>42958.5</v>
      </c>
      <c r="F900" s="10">
        <v>11950.22</v>
      </c>
      <c r="G900" s="10">
        <v>11982.85</v>
      </c>
      <c r="H900" s="10">
        <v>11935.25</v>
      </c>
      <c r="I900" s="10">
        <v>11964.75</v>
      </c>
      <c r="K900" s="13">
        <f t="shared" si="427"/>
        <v>14.530000000000655</v>
      </c>
      <c r="L900" s="13">
        <f t="shared" si="437"/>
        <v>31.639999999999418</v>
      </c>
      <c r="M900" s="13">
        <f t="shared" si="428"/>
        <v>47.600000000000364</v>
      </c>
      <c r="N900" s="13"/>
      <c r="X900">
        <f t="shared" si="430"/>
        <v>14.530000000000655</v>
      </c>
      <c r="Y900">
        <f t="shared" si="431"/>
        <v>0</v>
      </c>
      <c r="Z900">
        <f t="shared" si="432"/>
        <v>0</v>
      </c>
      <c r="AA900" s="22">
        <f t="shared" si="433"/>
        <v>0</v>
      </c>
      <c r="AB900" s="22">
        <f t="shared" si="434"/>
        <v>0</v>
      </c>
      <c r="AC900" s="22">
        <f t="shared" si="435"/>
        <v>0</v>
      </c>
      <c r="AD900" s="22">
        <f t="shared" si="436"/>
        <v>0</v>
      </c>
    </row>
    <row r="901" spans="5:30" x14ac:dyDescent="0.25">
      <c r="E901" s="11">
        <v>42958.541666666664</v>
      </c>
      <c r="F901" s="9">
        <v>11964.99</v>
      </c>
      <c r="G901" s="9">
        <v>11987.74</v>
      </c>
      <c r="H901" s="9">
        <v>11964.74</v>
      </c>
      <c r="I901" s="9">
        <v>11982.85</v>
      </c>
      <c r="K901" s="13">
        <f t="shared" si="427"/>
        <v>17.860000000000582</v>
      </c>
      <c r="L901" s="13">
        <f t="shared" si="437"/>
        <v>49.5</v>
      </c>
      <c r="M901" s="13">
        <f t="shared" si="428"/>
        <v>23</v>
      </c>
      <c r="N901" s="13"/>
      <c r="X901">
        <f t="shared" si="430"/>
        <v>17.860000000000582</v>
      </c>
      <c r="Y901">
        <f t="shared" si="431"/>
        <v>0</v>
      </c>
      <c r="Z901">
        <f t="shared" si="432"/>
        <v>0</v>
      </c>
      <c r="AA901" s="22">
        <f t="shared" si="433"/>
        <v>0</v>
      </c>
      <c r="AB901" s="22">
        <f t="shared" si="434"/>
        <v>0</v>
      </c>
      <c r="AC901" s="22">
        <f t="shared" si="435"/>
        <v>0</v>
      </c>
      <c r="AD901" s="22">
        <f t="shared" si="436"/>
        <v>0</v>
      </c>
    </row>
    <row r="902" spans="5:30" x14ac:dyDescent="0.25">
      <c r="E902" s="12">
        <v>42958.583333333336</v>
      </c>
      <c r="F902" s="10">
        <v>11982.6</v>
      </c>
      <c r="G902" s="10">
        <v>12001.78</v>
      </c>
      <c r="H902" s="10">
        <v>11970.69</v>
      </c>
      <c r="I902" s="10">
        <v>11994.23</v>
      </c>
      <c r="K902" s="13">
        <f t="shared" si="427"/>
        <v>11.6299999999992</v>
      </c>
      <c r="L902" s="13">
        <f t="shared" si="437"/>
        <v>61.1299999999992</v>
      </c>
      <c r="M902" s="13">
        <f t="shared" si="428"/>
        <v>31.090000000000146</v>
      </c>
      <c r="N902" s="13"/>
      <c r="X902">
        <f t="shared" si="430"/>
        <v>11.6299999999992</v>
      </c>
      <c r="Y902">
        <f t="shared" si="431"/>
        <v>0</v>
      </c>
      <c r="Z902">
        <f t="shared" si="432"/>
        <v>0</v>
      </c>
      <c r="AA902" s="22">
        <f t="shared" si="433"/>
        <v>0</v>
      </c>
      <c r="AB902" s="22">
        <f t="shared" si="434"/>
        <v>0</v>
      </c>
      <c r="AC902" s="22">
        <f t="shared" si="435"/>
        <v>0</v>
      </c>
      <c r="AD902" s="22">
        <f t="shared" si="436"/>
        <v>0</v>
      </c>
    </row>
    <row r="903" spans="5:30" x14ac:dyDescent="0.25">
      <c r="E903" s="11">
        <v>42958.625</v>
      </c>
      <c r="F903" s="9">
        <v>11993.73</v>
      </c>
      <c r="G903" s="9">
        <v>12017.2</v>
      </c>
      <c r="H903" s="9">
        <v>11971.8</v>
      </c>
      <c r="I903" s="9">
        <v>12001.02</v>
      </c>
      <c r="K903" s="13">
        <f t="shared" si="427"/>
        <v>7.2900000000008731</v>
      </c>
      <c r="L903" s="13">
        <f t="shared" si="437"/>
        <v>68.420000000000073</v>
      </c>
      <c r="M903" s="13">
        <f t="shared" si="428"/>
        <v>45.400000000001455</v>
      </c>
      <c r="N903" s="13"/>
      <c r="X903">
        <f t="shared" si="430"/>
        <v>7.2900000000008731</v>
      </c>
      <c r="Y903">
        <f t="shared" si="431"/>
        <v>0</v>
      </c>
      <c r="Z903">
        <f t="shared" si="432"/>
        <v>0</v>
      </c>
      <c r="AA903" s="22">
        <f t="shared" si="433"/>
        <v>0</v>
      </c>
      <c r="AB903" s="22">
        <f t="shared" si="434"/>
        <v>0</v>
      </c>
      <c r="AC903" s="22">
        <f t="shared" si="435"/>
        <v>0</v>
      </c>
      <c r="AD903" s="22">
        <f t="shared" si="436"/>
        <v>0</v>
      </c>
    </row>
    <row r="904" spans="5:30" x14ac:dyDescent="0.25">
      <c r="E904" s="12">
        <v>42958.666666666664</v>
      </c>
      <c r="F904" s="10">
        <v>12000.52</v>
      </c>
      <c r="G904" s="10">
        <v>12048.63</v>
      </c>
      <c r="H904" s="10">
        <v>11989.06</v>
      </c>
      <c r="I904" s="10">
        <v>12005.67</v>
      </c>
      <c r="K904" s="13">
        <f t="shared" si="427"/>
        <v>5.1499999999996362</v>
      </c>
      <c r="L904" s="13">
        <f t="shared" si="437"/>
        <v>73.569999999999709</v>
      </c>
      <c r="M904" s="13">
        <f t="shared" si="428"/>
        <v>59.569999999999709</v>
      </c>
      <c r="N904" s="13"/>
      <c r="X904">
        <f t="shared" si="430"/>
        <v>5.1499999999996362</v>
      </c>
      <c r="Y904">
        <f t="shared" si="431"/>
        <v>0</v>
      </c>
      <c r="Z904">
        <f t="shared" si="432"/>
        <v>0</v>
      </c>
      <c r="AA904" s="22">
        <f t="shared" si="433"/>
        <v>0</v>
      </c>
      <c r="AB904" s="22">
        <f t="shared" si="434"/>
        <v>0</v>
      </c>
      <c r="AC904" s="22">
        <f t="shared" si="435"/>
        <v>0</v>
      </c>
      <c r="AD904" s="22">
        <f t="shared" si="436"/>
        <v>0</v>
      </c>
    </row>
    <row r="905" spans="5:30" x14ac:dyDescent="0.25">
      <c r="E905" s="11">
        <v>42958.708333333336</v>
      </c>
      <c r="F905" s="9">
        <v>12005.42</v>
      </c>
      <c r="G905" s="9">
        <v>12036.76</v>
      </c>
      <c r="H905" s="9">
        <v>12002.17</v>
      </c>
      <c r="I905" s="9">
        <v>12019.53</v>
      </c>
      <c r="K905" s="13">
        <f t="shared" si="427"/>
        <v>14.110000000000582</v>
      </c>
      <c r="L905" s="13">
        <f t="shared" si="437"/>
        <v>87.680000000000291</v>
      </c>
      <c r="M905" s="13">
        <f t="shared" si="428"/>
        <v>34.590000000000146</v>
      </c>
      <c r="N905" s="13"/>
      <c r="X905">
        <f t="shared" si="430"/>
        <v>14.110000000000582</v>
      </c>
      <c r="Y905">
        <f t="shared" si="431"/>
        <v>0</v>
      </c>
      <c r="Z905">
        <f t="shared" si="432"/>
        <v>0</v>
      </c>
      <c r="AA905" s="22">
        <f t="shared" si="433"/>
        <v>0</v>
      </c>
      <c r="AB905" s="22">
        <f t="shared" si="434"/>
        <v>0</v>
      </c>
      <c r="AC905" s="22">
        <f t="shared" si="435"/>
        <v>0</v>
      </c>
      <c r="AD905" s="22">
        <f t="shared" si="436"/>
        <v>0</v>
      </c>
    </row>
    <row r="906" spans="5:30" x14ac:dyDescent="0.25">
      <c r="E906" s="12">
        <v>42958.75</v>
      </c>
      <c r="F906" s="10">
        <v>12020.03</v>
      </c>
      <c r="G906" s="10">
        <v>12031.47</v>
      </c>
      <c r="H906" s="10">
        <v>11994.9</v>
      </c>
      <c r="I906" s="10">
        <v>12019.11</v>
      </c>
      <c r="K906" s="13">
        <f t="shared" si="427"/>
        <v>-0.92000000000007276</v>
      </c>
      <c r="L906" s="13">
        <f t="shared" si="437"/>
        <v>86.760000000000218</v>
      </c>
      <c r="M906" s="13">
        <f t="shared" si="428"/>
        <v>36.569999999999709</v>
      </c>
      <c r="N906" s="13"/>
      <c r="X906">
        <f t="shared" si="430"/>
        <v>0.92000000000007276</v>
      </c>
      <c r="Y906">
        <f t="shared" si="431"/>
        <v>0</v>
      </c>
      <c r="Z906">
        <f t="shared" si="432"/>
        <v>0</v>
      </c>
      <c r="AA906" s="22">
        <f t="shared" si="433"/>
        <v>0</v>
      </c>
      <c r="AB906" s="22">
        <f t="shared" si="434"/>
        <v>0</v>
      </c>
      <c r="AC906" s="22">
        <f t="shared" si="435"/>
        <v>0</v>
      </c>
      <c r="AD906" s="22">
        <f t="shared" si="436"/>
        <v>0</v>
      </c>
    </row>
    <row r="907" spans="5:30" x14ac:dyDescent="0.25">
      <c r="E907" s="11">
        <v>42958.791666666664</v>
      </c>
      <c r="F907" s="9">
        <v>12018.86</v>
      </c>
      <c r="G907" s="9">
        <v>12027.32</v>
      </c>
      <c r="H907" s="9">
        <v>11993.58</v>
      </c>
      <c r="I907" s="9">
        <v>12000.58</v>
      </c>
      <c r="K907" s="13">
        <f t="shared" si="427"/>
        <v>-18.280000000000655</v>
      </c>
      <c r="L907" s="13">
        <f t="shared" si="437"/>
        <v>68.479999999999563</v>
      </c>
      <c r="M907" s="13">
        <f t="shared" si="428"/>
        <v>33.739999999999782</v>
      </c>
      <c r="N907" s="13"/>
      <c r="X907">
        <f t="shared" si="430"/>
        <v>18.280000000000655</v>
      </c>
      <c r="Y907">
        <f t="shared" si="431"/>
        <v>0</v>
      </c>
      <c r="Z907">
        <f t="shared" si="432"/>
        <v>0</v>
      </c>
      <c r="AA907" s="22">
        <f t="shared" si="433"/>
        <v>0</v>
      </c>
      <c r="AB907" s="22">
        <f t="shared" si="434"/>
        <v>0</v>
      </c>
      <c r="AC907" s="22">
        <f t="shared" si="435"/>
        <v>0</v>
      </c>
      <c r="AD907" s="22">
        <f t="shared" si="436"/>
        <v>0</v>
      </c>
    </row>
    <row r="908" spans="5:30" x14ac:dyDescent="0.25">
      <c r="E908" s="12">
        <v>42958.833333333336</v>
      </c>
      <c r="F908" s="10">
        <v>12000.08</v>
      </c>
      <c r="G908" s="10">
        <v>12005.83</v>
      </c>
      <c r="H908" s="10">
        <v>11994.57</v>
      </c>
      <c r="I908" s="10">
        <v>12002.83</v>
      </c>
      <c r="K908" s="13">
        <f t="shared" si="427"/>
        <v>2.75</v>
      </c>
      <c r="L908" s="13">
        <f t="shared" si="437"/>
        <v>71.229999999999563</v>
      </c>
      <c r="M908" s="13">
        <f t="shared" si="428"/>
        <v>11.260000000000218</v>
      </c>
      <c r="N908" s="13"/>
      <c r="X908">
        <f t="shared" si="430"/>
        <v>2.75</v>
      </c>
      <c r="Y908">
        <f t="shared" si="431"/>
        <v>0</v>
      </c>
      <c r="Z908">
        <f t="shared" si="432"/>
        <v>0</v>
      </c>
      <c r="AA908" s="22">
        <f t="shared" si="433"/>
        <v>0</v>
      </c>
      <c r="AB908" s="22">
        <f t="shared" si="434"/>
        <v>0</v>
      </c>
      <c r="AC908" s="22">
        <f t="shared" si="435"/>
        <v>0</v>
      </c>
      <c r="AD908" s="22">
        <f t="shared" si="436"/>
        <v>0</v>
      </c>
    </row>
    <row r="909" spans="5:30" x14ac:dyDescent="0.25">
      <c r="E909" s="11">
        <v>42958.875</v>
      </c>
      <c r="F909" s="9">
        <v>12001.58</v>
      </c>
      <c r="G909" s="9">
        <v>12013.33</v>
      </c>
      <c r="H909" s="9">
        <v>11987.57</v>
      </c>
      <c r="I909" s="9">
        <v>11989.82</v>
      </c>
      <c r="K909" s="13">
        <f t="shared" si="427"/>
        <v>-11.760000000000218</v>
      </c>
      <c r="L909" s="13">
        <f t="shared" si="437"/>
        <v>59.469999999999345</v>
      </c>
      <c r="M909" s="13">
        <f t="shared" si="428"/>
        <v>25.760000000000218</v>
      </c>
      <c r="N909" s="13"/>
      <c r="X909">
        <f t="shared" si="430"/>
        <v>11.760000000000218</v>
      </c>
      <c r="Y909">
        <f t="shared" si="431"/>
        <v>0</v>
      </c>
      <c r="Z909">
        <f t="shared" si="432"/>
        <v>0</v>
      </c>
      <c r="AA909" s="22">
        <f t="shared" si="433"/>
        <v>0</v>
      </c>
      <c r="AB909" s="22">
        <f t="shared" si="434"/>
        <v>0</v>
      </c>
      <c r="AC909" s="22">
        <f t="shared" si="435"/>
        <v>0</v>
      </c>
      <c r="AD909" s="22">
        <f t="shared" si="436"/>
        <v>0</v>
      </c>
    </row>
    <row r="910" spans="5:30" x14ac:dyDescent="0.25">
      <c r="E910" s="12">
        <v>42958.916666666664</v>
      </c>
      <c r="F910" s="10">
        <v>11990.07</v>
      </c>
      <c r="G910" s="10">
        <v>12005.32</v>
      </c>
      <c r="H910" s="10">
        <v>11985.56</v>
      </c>
      <c r="I910" s="10">
        <v>11995.81</v>
      </c>
      <c r="K910" s="13">
        <f t="shared" si="427"/>
        <v>5.7399999999997817</v>
      </c>
      <c r="L910" s="13">
        <f t="shared" si="437"/>
        <v>65.209999999999127</v>
      </c>
      <c r="M910" s="13">
        <f t="shared" si="428"/>
        <v>19.760000000000218</v>
      </c>
      <c r="N910" s="13"/>
      <c r="X910">
        <f t="shared" si="430"/>
        <v>5.7399999999997817</v>
      </c>
      <c r="Y910">
        <f t="shared" si="431"/>
        <v>0</v>
      </c>
      <c r="Z910">
        <f t="shared" si="432"/>
        <v>0</v>
      </c>
      <c r="AA910" s="22">
        <f t="shared" si="433"/>
        <v>0</v>
      </c>
      <c r="AB910" s="22">
        <f t="shared" si="434"/>
        <v>0</v>
      </c>
      <c r="AC910" s="22">
        <f t="shared" si="435"/>
        <v>0</v>
      </c>
      <c r="AD910" s="22">
        <f t="shared" si="436"/>
        <v>0</v>
      </c>
    </row>
    <row r="911" spans="5:30" hidden="1" x14ac:dyDescent="0.25">
      <c r="E911" s="11">
        <v>42961.041666666664</v>
      </c>
      <c r="F911" s="9">
        <v>11995.51</v>
      </c>
      <c r="G911" s="9">
        <v>12021.75</v>
      </c>
      <c r="H911" s="9">
        <v>11995.51</v>
      </c>
      <c r="I911" s="9">
        <v>12019.29</v>
      </c>
    </row>
    <row r="912" spans="5:30" hidden="1" x14ac:dyDescent="0.25">
      <c r="E912" s="12">
        <v>42961.083333333336</v>
      </c>
      <c r="F912" s="10">
        <v>12020.52</v>
      </c>
      <c r="G912" s="10">
        <v>12033.58</v>
      </c>
      <c r="H912" s="10">
        <v>12019.29</v>
      </c>
      <c r="I912" s="10">
        <v>12032.35</v>
      </c>
    </row>
    <row r="913" spans="3:30" hidden="1" x14ac:dyDescent="0.25">
      <c r="E913" s="11">
        <v>42961.125</v>
      </c>
      <c r="F913" s="9">
        <v>12033.58</v>
      </c>
      <c r="G913" s="9">
        <v>12049.14</v>
      </c>
      <c r="H913" s="9">
        <v>12030.62</v>
      </c>
      <c r="I913" s="9">
        <v>12045.41</v>
      </c>
    </row>
    <row r="914" spans="3:30" hidden="1" x14ac:dyDescent="0.25">
      <c r="E914" s="12">
        <v>42961.166666666664</v>
      </c>
      <c r="F914" s="10">
        <v>12045.31</v>
      </c>
      <c r="G914" s="10">
        <v>12047.27</v>
      </c>
      <c r="H914" s="10">
        <v>12036.2</v>
      </c>
      <c r="I914" s="10">
        <v>12038.66</v>
      </c>
    </row>
    <row r="915" spans="3:30" hidden="1" x14ac:dyDescent="0.25">
      <c r="E915" s="11">
        <v>42961.208333333336</v>
      </c>
      <c r="F915" s="9">
        <v>12037.43</v>
      </c>
      <c r="G915" s="9">
        <v>12043.34</v>
      </c>
      <c r="H915" s="9">
        <v>12036.2</v>
      </c>
      <c r="I915" s="9">
        <v>12043.34</v>
      </c>
    </row>
    <row r="916" spans="3:30" hidden="1" x14ac:dyDescent="0.25">
      <c r="E916" s="12">
        <v>42961.25</v>
      </c>
      <c r="F916" s="10">
        <v>12044.57</v>
      </c>
      <c r="G916" s="10">
        <v>12048.76</v>
      </c>
      <c r="H916" s="10">
        <v>12043.34</v>
      </c>
      <c r="I916" s="10">
        <v>12046.3</v>
      </c>
    </row>
    <row r="917" spans="3:30" hidden="1" x14ac:dyDescent="0.25">
      <c r="E917" s="11">
        <v>42961.291666666664</v>
      </c>
      <c r="F917" s="9">
        <v>12047.53</v>
      </c>
      <c r="G917" s="9">
        <v>12050.52</v>
      </c>
      <c r="H917" s="9">
        <v>12043.6</v>
      </c>
      <c r="I917" s="9">
        <v>12043.6</v>
      </c>
    </row>
    <row r="918" spans="3:30" x14ac:dyDescent="0.25">
      <c r="C918">
        <v>1</v>
      </c>
      <c r="E918" s="12">
        <v>42961.333333333336</v>
      </c>
      <c r="F918" s="10">
        <v>12042.37</v>
      </c>
      <c r="G918" s="10">
        <v>12050.19</v>
      </c>
      <c r="H918" s="10">
        <v>12040.96</v>
      </c>
      <c r="I918" s="10">
        <v>12050.19</v>
      </c>
      <c r="K918" s="13">
        <f t="shared" ref="K918:K932" si="438">I918-F918</f>
        <v>7.819999999999709</v>
      </c>
      <c r="L918" s="13">
        <v>0</v>
      </c>
      <c r="M918" s="13">
        <f t="shared" ref="M918:M932" si="439">G918-H918</f>
        <v>9.2300000000013824</v>
      </c>
      <c r="N918" s="13">
        <f t="shared" ref="N918" si="440">I932-F918</f>
        <v>119.84999999999854</v>
      </c>
      <c r="O918" s="18">
        <f>IF(K918*N918&gt;0,1,0)</f>
        <v>1</v>
      </c>
      <c r="S918" s="13">
        <f>MAX(G918:G932)</f>
        <v>12196.26</v>
      </c>
      <c r="X918">
        <f t="shared" ref="X918:X932" si="441">ABS(K918)</f>
        <v>7.819999999999709</v>
      </c>
      <c r="Y918">
        <f t="shared" ref="Y918:Y932" si="442">ABS(N918)</f>
        <v>119.84999999999854</v>
      </c>
      <c r="Z918">
        <f t="shared" ref="Z918:Z932" si="443">IF(S918&lt;1000,ABS(S918),0)</f>
        <v>0</v>
      </c>
      <c r="AA918" s="22">
        <f t="shared" ref="AA918:AA932" si="444">ABS(P918)</f>
        <v>0</v>
      </c>
      <c r="AB918" s="22">
        <f t="shared" ref="AB918:AB932" si="445">ABS(Q918)</f>
        <v>0</v>
      </c>
      <c r="AC918" s="22">
        <f t="shared" ref="AC918:AC932" si="446">IF(O918=1,ABS(P919),0)</f>
        <v>0.91619383530133192</v>
      </c>
      <c r="AD918" s="22">
        <f t="shared" ref="AD918:AD932" si="447">IF(O918=0,ABS(Q919),0)</f>
        <v>0</v>
      </c>
    </row>
    <row r="919" spans="3:30" x14ac:dyDescent="0.25">
      <c r="E919" s="11">
        <v>42961.375</v>
      </c>
      <c r="F919" s="9">
        <v>12065.49</v>
      </c>
      <c r="G919" s="9">
        <v>12125.24</v>
      </c>
      <c r="H919" s="9">
        <v>12060.75</v>
      </c>
      <c r="I919" s="9">
        <v>12103.22</v>
      </c>
      <c r="K919" s="13">
        <f t="shared" si="438"/>
        <v>37.729999999999563</v>
      </c>
      <c r="L919" s="13">
        <f t="shared" ref="L919:L932" si="448">L918+K919</f>
        <v>37.729999999999563</v>
      </c>
      <c r="M919" s="13">
        <f t="shared" si="439"/>
        <v>64.489999999999782</v>
      </c>
      <c r="N919" s="13"/>
      <c r="P919">
        <f>_xlfn.IFS(K918&lt;0,MIN(L918:L932),K918&gt;0,MAX(L918:L932))/S898</f>
        <v>0.91619383530133192</v>
      </c>
      <c r="Q919">
        <f>_xlfn.IFS(K918&lt;0,MAX(L918:L932),K918&gt;0,MIN(L918:L932))/S898</f>
        <v>0</v>
      </c>
      <c r="S919" s="13">
        <f>MIN(H918:H932)</f>
        <v>12040.96</v>
      </c>
      <c r="X919">
        <f t="shared" si="441"/>
        <v>37.729999999999563</v>
      </c>
      <c r="Y919">
        <f t="shared" si="442"/>
        <v>0</v>
      </c>
      <c r="Z919">
        <f t="shared" si="443"/>
        <v>0</v>
      </c>
      <c r="AA919" s="22">
        <f t="shared" si="444"/>
        <v>0.91619383530133192</v>
      </c>
      <c r="AB919" s="22">
        <f t="shared" si="445"/>
        <v>0</v>
      </c>
      <c r="AC919" s="22">
        <f t="shared" si="446"/>
        <v>0</v>
      </c>
      <c r="AD919" s="22">
        <f t="shared" si="447"/>
        <v>0</v>
      </c>
    </row>
    <row r="920" spans="3:30" x14ac:dyDescent="0.25">
      <c r="E920" s="12">
        <v>42961.416666666664</v>
      </c>
      <c r="F920" s="10">
        <v>12103.72</v>
      </c>
      <c r="G920" s="10">
        <v>12164.68</v>
      </c>
      <c r="H920" s="10">
        <v>12093.52</v>
      </c>
      <c r="I920" s="10">
        <v>12149.47</v>
      </c>
      <c r="K920" s="13">
        <f t="shared" si="438"/>
        <v>45.75</v>
      </c>
      <c r="L920" s="13">
        <f t="shared" si="448"/>
        <v>83.479999999999563</v>
      </c>
      <c r="M920" s="13">
        <f t="shared" si="439"/>
        <v>71.159999999999854</v>
      </c>
      <c r="N920" s="13"/>
      <c r="S920" s="13">
        <f>S918-S919</f>
        <v>155.30000000000109</v>
      </c>
      <c r="X920">
        <f t="shared" si="441"/>
        <v>45.75</v>
      </c>
      <c r="Y920">
        <f t="shared" si="442"/>
        <v>0</v>
      </c>
      <c r="Z920">
        <f t="shared" si="443"/>
        <v>155.30000000000109</v>
      </c>
      <c r="AA920" s="22">
        <f t="shared" si="444"/>
        <v>0</v>
      </c>
      <c r="AB920" s="22">
        <f t="shared" si="445"/>
        <v>0</v>
      </c>
      <c r="AC920" s="22">
        <f t="shared" si="446"/>
        <v>0</v>
      </c>
      <c r="AD920" s="22">
        <f t="shared" si="447"/>
        <v>0</v>
      </c>
    </row>
    <row r="921" spans="3:30" x14ac:dyDescent="0.25">
      <c r="E921" s="11">
        <v>42961.458333333336</v>
      </c>
      <c r="F921" s="9">
        <v>12149.97</v>
      </c>
      <c r="G921" s="9">
        <v>12152.22</v>
      </c>
      <c r="H921" s="9">
        <v>12127.84</v>
      </c>
      <c r="I921" s="9">
        <v>12134.96</v>
      </c>
      <c r="K921" s="13">
        <f t="shared" si="438"/>
        <v>-15.010000000000218</v>
      </c>
      <c r="L921" s="13">
        <f t="shared" si="448"/>
        <v>68.469999999999345</v>
      </c>
      <c r="M921" s="13">
        <f t="shared" si="439"/>
        <v>24.3799999999992</v>
      </c>
      <c r="N921" s="13"/>
      <c r="X921">
        <f t="shared" si="441"/>
        <v>15.010000000000218</v>
      </c>
      <c r="Y921">
        <f t="shared" si="442"/>
        <v>0</v>
      </c>
      <c r="Z921">
        <f t="shared" si="443"/>
        <v>0</v>
      </c>
      <c r="AA921" s="22">
        <f t="shared" si="444"/>
        <v>0</v>
      </c>
      <c r="AB921" s="22">
        <f t="shared" si="445"/>
        <v>0</v>
      </c>
      <c r="AC921" s="22">
        <f t="shared" si="446"/>
        <v>0</v>
      </c>
      <c r="AD921" s="22">
        <f t="shared" si="447"/>
        <v>0</v>
      </c>
    </row>
    <row r="922" spans="3:30" x14ac:dyDescent="0.25">
      <c r="E922" s="12">
        <v>42961.5</v>
      </c>
      <c r="F922" s="10">
        <v>12134.21</v>
      </c>
      <c r="G922" s="10">
        <v>12154.68</v>
      </c>
      <c r="H922" s="10">
        <v>12133.46</v>
      </c>
      <c r="I922" s="10">
        <v>12139.78</v>
      </c>
      <c r="K922" s="13">
        <f t="shared" si="438"/>
        <v>5.570000000001528</v>
      </c>
      <c r="L922" s="13">
        <f t="shared" si="448"/>
        <v>74.040000000000873</v>
      </c>
      <c r="M922" s="13">
        <f t="shared" si="439"/>
        <v>21.220000000001164</v>
      </c>
      <c r="N922" s="13"/>
      <c r="X922">
        <f t="shared" si="441"/>
        <v>5.570000000001528</v>
      </c>
      <c r="Y922">
        <f t="shared" si="442"/>
        <v>0</v>
      </c>
      <c r="Z922">
        <f t="shared" si="443"/>
        <v>0</v>
      </c>
      <c r="AA922" s="22">
        <f t="shared" si="444"/>
        <v>0</v>
      </c>
      <c r="AB922" s="22">
        <f t="shared" si="445"/>
        <v>0</v>
      </c>
      <c r="AC922" s="22">
        <f t="shared" si="446"/>
        <v>0</v>
      </c>
      <c r="AD922" s="22">
        <f t="shared" si="447"/>
        <v>0</v>
      </c>
    </row>
    <row r="923" spans="3:30" x14ac:dyDescent="0.25">
      <c r="E923" s="11">
        <v>42961.541666666664</v>
      </c>
      <c r="F923" s="9">
        <v>12140.79</v>
      </c>
      <c r="G923" s="9">
        <v>12159.36</v>
      </c>
      <c r="H923" s="9">
        <v>12131.49</v>
      </c>
      <c r="I923" s="9">
        <v>12153</v>
      </c>
      <c r="K923" s="13">
        <f t="shared" si="438"/>
        <v>12.209999999999127</v>
      </c>
      <c r="L923" s="13">
        <f t="shared" si="448"/>
        <v>86.25</v>
      </c>
      <c r="M923" s="13">
        <f t="shared" si="439"/>
        <v>27.8700000000008</v>
      </c>
      <c r="N923" s="13"/>
      <c r="X923">
        <f t="shared" si="441"/>
        <v>12.209999999999127</v>
      </c>
      <c r="Y923">
        <f t="shared" si="442"/>
        <v>0</v>
      </c>
      <c r="Z923">
        <f t="shared" si="443"/>
        <v>0</v>
      </c>
      <c r="AA923" s="22">
        <f t="shared" si="444"/>
        <v>0</v>
      </c>
      <c r="AB923" s="22">
        <f t="shared" si="445"/>
        <v>0</v>
      </c>
      <c r="AC923" s="22">
        <f t="shared" si="446"/>
        <v>0</v>
      </c>
      <c r="AD923" s="22">
        <f t="shared" si="447"/>
        <v>0</v>
      </c>
    </row>
    <row r="924" spans="3:30" x14ac:dyDescent="0.25">
      <c r="E924" s="12">
        <v>42961.583333333336</v>
      </c>
      <c r="F924" s="10">
        <v>12152.75</v>
      </c>
      <c r="G924" s="10">
        <v>12152.97</v>
      </c>
      <c r="H924" s="10">
        <v>12131.33</v>
      </c>
      <c r="I924" s="10">
        <v>12137.82</v>
      </c>
      <c r="K924" s="13">
        <f t="shared" si="438"/>
        <v>-14.930000000000291</v>
      </c>
      <c r="L924" s="13">
        <f t="shared" si="448"/>
        <v>71.319999999999709</v>
      </c>
      <c r="M924" s="13">
        <f t="shared" si="439"/>
        <v>21.639999999999418</v>
      </c>
      <c r="N924" s="13"/>
      <c r="X924">
        <f t="shared" si="441"/>
        <v>14.930000000000291</v>
      </c>
      <c r="Y924">
        <f t="shared" si="442"/>
        <v>0</v>
      </c>
      <c r="Z924">
        <f t="shared" si="443"/>
        <v>0</v>
      </c>
      <c r="AA924" s="22">
        <f t="shared" si="444"/>
        <v>0</v>
      </c>
      <c r="AB924" s="22">
        <f t="shared" si="445"/>
        <v>0</v>
      </c>
      <c r="AC924" s="22">
        <f t="shared" si="446"/>
        <v>0</v>
      </c>
      <c r="AD924" s="22">
        <f t="shared" si="447"/>
        <v>0</v>
      </c>
    </row>
    <row r="925" spans="3:30" x14ac:dyDescent="0.25">
      <c r="E925" s="11">
        <v>42961.625</v>
      </c>
      <c r="F925" s="9">
        <v>12138.32</v>
      </c>
      <c r="G925" s="9">
        <v>12162.68</v>
      </c>
      <c r="H925" s="9">
        <v>12134.79</v>
      </c>
      <c r="I925" s="9">
        <v>12160.36</v>
      </c>
      <c r="K925" s="13">
        <f t="shared" si="438"/>
        <v>22.040000000000873</v>
      </c>
      <c r="L925" s="13">
        <f t="shared" si="448"/>
        <v>93.360000000000582</v>
      </c>
      <c r="M925" s="13">
        <f t="shared" si="439"/>
        <v>27.889999999999418</v>
      </c>
      <c r="N925" s="13"/>
      <c r="X925">
        <f t="shared" si="441"/>
        <v>22.040000000000873</v>
      </c>
      <c r="Y925">
        <f t="shared" si="442"/>
        <v>0</v>
      </c>
      <c r="Z925">
        <f t="shared" si="443"/>
        <v>0</v>
      </c>
      <c r="AA925" s="22">
        <f t="shared" si="444"/>
        <v>0</v>
      </c>
      <c r="AB925" s="22">
        <f t="shared" si="445"/>
        <v>0</v>
      </c>
      <c r="AC925" s="22">
        <f t="shared" si="446"/>
        <v>0</v>
      </c>
      <c r="AD925" s="22">
        <f t="shared" si="447"/>
        <v>0</v>
      </c>
    </row>
    <row r="926" spans="3:30" x14ac:dyDescent="0.25">
      <c r="E926" s="12">
        <v>42961.666666666664</v>
      </c>
      <c r="F926" s="10">
        <v>12160.61</v>
      </c>
      <c r="G926" s="10">
        <v>12175.45</v>
      </c>
      <c r="H926" s="10">
        <v>12150.3</v>
      </c>
      <c r="I926" s="10">
        <v>12155.92</v>
      </c>
      <c r="K926" s="13">
        <f t="shared" si="438"/>
        <v>-4.6900000000005093</v>
      </c>
      <c r="L926" s="13">
        <f t="shared" si="448"/>
        <v>88.670000000000073</v>
      </c>
      <c r="M926" s="13">
        <f t="shared" si="439"/>
        <v>25.150000000001455</v>
      </c>
      <c r="N926" s="13"/>
      <c r="X926">
        <f t="shared" si="441"/>
        <v>4.6900000000005093</v>
      </c>
      <c r="Y926">
        <f t="shared" si="442"/>
        <v>0</v>
      </c>
      <c r="Z926">
        <f t="shared" si="443"/>
        <v>0</v>
      </c>
      <c r="AA926" s="22">
        <f t="shared" si="444"/>
        <v>0</v>
      </c>
      <c r="AB926" s="22">
        <f t="shared" si="445"/>
        <v>0</v>
      </c>
      <c r="AC926" s="22">
        <f t="shared" si="446"/>
        <v>0</v>
      </c>
      <c r="AD926" s="22">
        <f t="shared" si="447"/>
        <v>0</v>
      </c>
    </row>
    <row r="927" spans="3:30" x14ac:dyDescent="0.25">
      <c r="E927" s="11">
        <v>42961.708333333336</v>
      </c>
      <c r="F927" s="9">
        <v>12156.67</v>
      </c>
      <c r="G927" s="9">
        <v>12196.26</v>
      </c>
      <c r="H927" s="9">
        <v>12155.42</v>
      </c>
      <c r="I927" s="9">
        <v>12182.59</v>
      </c>
      <c r="K927" s="13">
        <f t="shared" si="438"/>
        <v>25.920000000000073</v>
      </c>
      <c r="L927" s="13">
        <f t="shared" si="448"/>
        <v>114.59000000000015</v>
      </c>
      <c r="M927" s="13">
        <f t="shared" si="439"/>
        <v>40.840000000000146</v>
      </c>
      <c r="N927" s="13"/>
      <c r="X927">
        <f t="shared" si="441"/>
        <v>25.920000000000073</v>
      </c>
      <c r="Y927">
        <f t="shared" si="442"/>
        <v>0</v>
      </c>
      <c r="Z927">
        <f t="shared" si="443"/>
        <v>0</v>
      </c>
      <c r="AA927" s="22">
        <f t="shared" si="444"/>
        <v>0</v>
      </c>
      <c r="AB927" s="22">
        <f t="shared" si="445"/>
        <v>0</v>
      </c>
      <c r="AC927" s="22">
        <f t="shared" si="446"/>
        <v>0</v>
      </c>
      <c r="AD927" s="22">
        <f t="shared" si="447"/>
        <v>0</v>
      </c>
    </row>
    <row r="928" spans="3:30" x14ac:dyDescent="0.25">
      <c r="E928" s="12">
        <v>42961.75</v>
      </c>
      <c r="F928" s="10">
        <v>12182.34</v>
      </c>
      <c r="G928" s="10">
        <v>12186.5</v>
      </c>
      <c r="H928" s="10">
        <v>12163.84</v>
      </c>
      <c r="I928" s="10">
        <v>12178.34</v>
      </c>
      <c r="K928" s="13">
        <f t="shared" si="438"/>
        <v>-4</v>
      </c>
      <c r="L928" s="13">
        <f t="shared" si="448"/>
        <v>110.59000000000015</v>
      </c>
      <c r="M928" s="13">
        <f t="shared" si="439"/>
        <v>22.659999999999854</v>
      </c>
      <c r="N928" s="13"/>
      <c r="X928">
        <f t="shared" si="441"/>
        <v>4</v>
      </c>
      <c r="Y928">
        <f t="shared" si="442"/>
        <v>0</v>
      </c>
      <c r="Z928">
        <f t="shared" si="443"/>
        <v>0</v>
      </c>
      <c r="AA928" s="22">
        <f t="shared" si="444"/>
        <v>0</v>
      </c>
      <c r="AB928" s="22">
        <f t="shared" si="445"/>
        <v>0</v>
      </c>
      <c r="AC928" s="22">
        <f t="shared" si="446"/>
        <v>0</v>
      </c>
      <c r="AD928" s="22">
        <f t="shared" si="447"/>
        <v>0</v>
      </c>
    </row>
    <row r="929" spans="3:30" x14ac:dyDescent="0.25">
      <c r="E929" s="11">
        <v>42961.791666666664</v>
      </c>
      <c r="F929" s="9">
        <v>12178.09</v>
      </c>
      <c r="G929" s="9">
        <v>12184.25</v>
      </c>
      <c r="H929" s="9">
        <v>12169.09</v>
      </c>
      <c r="I929" s="9">
        <v>12171.74</v>
      </c>
      <c r="K929" s="13">
        <f t="shared" si="438"/>
        <v>-6.3500000000003638</v>
      </c>
      <c r="L929" s="13">
        <f t="shared" si="448"/>
        <v>104.23999999999978</v>
      </c>
      <c r="M929" s="13">
        <f t="shared" si="439"/>
        <v>15.159999999999854</v>
      </c>
      <c r="N929" s="13"/>
      <c r="X929">
        <f t="shared" si="441"/>
        <v>6.3500000000003638</v>
      </c>
      <c r="Y929">
        <f t="shared" si="442"/>
        <v>0</v>
      </c>
      <c r="Z929">
        <f t="shared" si="443"/>
        <v>0</v>
      </c>
      <c r="AA929" s="22">
        <f t="shared" si="444"/>
        <v>0</v>
      </c>
      <c r="AB929" s="22">
        <f t="shared" si="445"/>
        <v>0</v>
      </c>
      <c r="AC929" s="22">
        <f t="shared" si="446"/>
        <v>0</v>
      </c>
      <c r="AD929" s="22">
        <f t="shared" si="447"/>
        <v>0</v>
      </c>
    </row>
    <row r="930" spans="3:30" x14ac:dyDescent="0.25">
      <c r="E930" s="12">
        <v>42961.833333333336</v>
      </c>
      <c r="F930" s="10">
        <v>12172.49</v>
      </c>
      <c r="G930" s="10">
        <v>12187.74</v>
      </c>
      <c r="H930" s="10">
        <v>12171.49</v>
      </c>
      <c r="I930" s="10">
        <v>12187.74</v>
      </c>
      <c r="K930" s="13">
        <f t="shared" si="438"/>
        <v>15.25</v>
      </c>
      <c r="L930" s="13">
        <f t="shared" si="448"/>
        <v>119.48999999999978</v>
      </c>
      <c r="M930" s="13">
        <f t="shared" si="439"/>
        <v>16.25</v>
      </c>
      <c r="N930" s="13"/>
      <c r="X930">
        <f t="shared" si="441"/>
        <v>15.25</v>
      </c>
      <c r="Y930">
        <f t="shared" si="442"/>
        <v>0</v>
      </c>
      <c r="Z930">
        <f t="shared" si="443"/>
        <v>0</v>
      </c>
      <c r="AA930" s="22">
        <f t="shared" si="444"/>
        <v>0</v>
      </c>
      <c r="AB930" s="22">
        <f t="shared" si="445"/>
        <v>0</v>
      </c>
      <c r="AC930" s="22">
        <f t="shared" si="446"/>
        <v>0</v>
      </c>
      <c r="AD930" s="22">
        <f t="shared" si="447"/>
        <v>0</v>
      </c>
    </row>
    <row r="931" spans="3:30" x14ac:dyDescent="0.25">
      <c r="E931" s="11">
        <v>42961.875</v>
      </c>
      <c r="F931" s="9">
        <v>12187.24</v>
      </c>
      <c r="G931" s="9">
        <v>12188.99</v>
      </c>
      <c r="H931" s="9">
        <v>12172.23</v>
      </c>
      <c r="I931" s="9">
        <v>12174.98</v>
      </c>
      <c r="K931" s="13">
        <f t="shared" si="438"/>
        <v>-12.260000000000218</v>
      </c>
      <c r="L931" s="13">
        <f t="shared" si="448"/>
        <v>107.22999999999956</v>
      </c>
      <c r="M931" s="13">
        <f t="shared" si="439"/>
        <v>16.760000000000218</v>
      </c>
      <c r="N931" s="13"/>
      <c r="X931">
        <f t="shared" si="441"/>
        <v>12.260000000000218</v>
      </c>
      <c r="Y931">
        <f t="shared" si="442"/>
        <v>0</v>
      </c>
      <c r="Z931">
        <f t="shared" si="443"/>
        <v>0</v>
      </c>
      <c r="AA931" s="22">
        <f t="shared" si="444"/>
        <v>0</v>
      </c>
      <c r="AB931" s="22">
        <f t="shared" si="445"/>
        <v>0</v>
      </c>
      <c r="AC931" s="22">
        <f t="shared" si="446"/>
        <v>0</v>
      </c>
      <c r="AD931" s="22">
        <f t="shared" si="447"/>
        <v>0</v>
      </c>
    </row>
    <row r="932" spans="3:30" x14ac:dyDescent="0.25">
      <c r="E932" s="12">
        <v>42961.916666666664</v>
      </c>
      <c r="F932" s="10">
        <v>12175.48</v>
      </c>
      <c r="G932" s="10">
        <v>12177.98</v>
      </c>
      <c r="H932" s="10">
        <v>12156.97</v>
      </c>
      <c r="I932" s="10">
        <v>12162.22</v>
      </c>
      <c r="K932" s="13">
        <f t="shared" si="438"/>
        <v>-13.260000000000218</v>
      </c>
      <c r="L932" s="13">
        <f t="shared" si="448"/>
        <v>93.969999999999345</v>
      </c>
      <c r="M932" s="13">
        <f t="shared" si="439"/>
        <v>21.010000000000218</v>
      </c>
      <c r="N932" s="13"/>
      <c r="X932">
        <f t="shared" si="441"/>
        <v>13.260000000000218</v>
      </c>
      <c r="Y932">
        <f t="shared" si="442"/>
        <v>0</v>
      </c>
      <c r="Z932">
        <f t="shared" si="443"/>
        <v>0</v>
      </c>
      <c r="AA932" s="22">
        <f t="shared" si="444"/>
        <v>0</v>
      </c>
      <c r="AB932" s="22">
        <f t="shared" si="445"/>
        <v>0</v>
      </c>
      <c r="AC932" s="22">
        <f t="shared" si="446"/>
        <v>0</v>
      </c>
      <c r="AD932" s="22">
        <f t="shared" si="447"/>
        <v>0</v>
      </c>
    </row>
    <row r="933" spans="3:30" hidden="1" x14ac:dyDescent="0.25">
      <c r="E933" s="11">
        <v>42961.958333333336</v>
      </c>
      <c r="F933" s="9">
        <v>12160.47</v>
      </c>
      <c r="G933" s="9">
        <v>12172.04</v>
      </c>
      <c r="H933" s="9">
        <v>12155.53</v>
      </c>
      <c r="I933" s="9">
        <v>12172.04</v>
      </c>
    </row>
    <row r="934" spans="3:30" hidden="1" x14ac:dyDescent="0.25">
      <c r="E934" s="12">
        <v>42962.041666666664</v>
      </c>
      <c r="F934" s="10">
        <v>12168.33</v>
      </c>
      <c r="G934" s="10">
        <v>12176.73</v>
      </c>
      <c r="H934" s="10">
        <v>12159.68</v>
      </c>
      <c r="I934" s="10">
        <v>12174.26</v>
      </c>
    </row>
    <row r="935" spans="3:30" hidden="1" x14ac:dyDescent="0.25">
      <c r="E935" s="11">
        <v>42962.083333333336</v>
      </c>
      <c r="F935" s="9">
        <v>12173.64</v>
      </c>
      <c r="G935" s="9">
        <v>12191.33</v>
      </c>
      <c r="H935" s="9">
        <v>12171.17</v>
      </c>
      <c r="I935" s="9">
        <v>12188.86</v>
      </c>
    </row>
    <row r="936" spans="3:30" hidden="1" x14ac:dyDescent="0.25">
      <c r="E936" s="12">
        <v>42962.125</v>
      </c>
      <c r="F936" s="10">
        <v>12188.25</v>
      </c>
      <c r="G936" s="10">
        <v>12229.41</v>
      </c>
      <c r="H936" s="10">
        <v>12187.63</v>
      </c>
      <c r="I936" s="10">
        <v>12225.14</v>
      </c>
    </row>
    <row r="937" spans="3:30" hidden="1" x14ac:dyDescent="0.25">
      <c r="E937" s="11">
        <v>42962.166666666664</v>
      </c>
      <c r="F937" s="9">
        <v>12225.08</v>
      </c>
      <c r="G937" s="9">
        <v>12240.22</v>
      </c>
      <c r="H937" s="9">
        <v>12224.58</v>
      </c>
      <c r="I937" s="9">
        <v>12225.81</v>
      </c>
    </row>
    <row r="938" spans="3:30" hidden="1" x14ac:dyDescent="0.25">
      <c r="E938" s="12">
        <v>42962.208333333336</v>
      </c>
      <c r="F938" s="10">
        <v>12227.04</v>
      </c>
      <c r="G938" s="10">
        <v>12231.28</v>
      </c>
      <c r="H938" s="10">
        <v>12224.58</v>
      </c>
      <c r="I938" s="10">
        <v>12225.34</v>
      </c>
    </row>
    <row r="939" spans="3:30" hidden="1" x14ac:dyDescent="0.25">
      <c r="E939" s="11">
        <v>42962.25</v>
      </c>
      <c r="F939" s="9">
        <v>12224.1</v>
      </c>
      <c r="G939" s="9">
        <v>12225.34</v>
      </c>
      <c r="H939" s="9">
        <v>12216.37</v>
      </c>
      <c r="I939" s="9">
        <v>12219.84</v>
      </c>
    </row>
    <row r="940" spans="3:30" hidden="1" x14ac:dyDescent="0.25">
      <c r="E940" s="12">
        <v>42962.291666666664</v>
      </c>
      <c r="F940" s="10">
        <v>12217.84</v>
      </c>
      <c r="G940" s="10">
        <v>12219.84</v>
      </c>
      <c r="H940" s="10">
        <v>12205.51</v>
      </c>
      <c r="I940" s="10">
        <v>12207.74</v>
      </c>
    </row>
    <row r="941" spans="3:30" x14ac:dyDescent="0.25">
      <c r="C941">
        <v>1</v>
      </c>
      <c r="E941" s="11">
        <v>42962.333333333336</v>
      </c>
      <c r="F941" s="9">
        <v>12208.98</v>
      </c>
      <c r="G941" s="9">
        <v>12217.74</v>
      </c>
      <c r="H941" s="9">
        <v>12195.77</v>
      </c>
      <c r="I941" s="9">
        <v>12201.35</v>
      </c>
      <c r="K941" s="13">
        <f t="shared" ref="K941:K955" si="449">I941-F941</f>
        <v>-7.6299999999991996</v>
      </c>
      <c r="L941" s="13">
        <v>0</v>
      </c>
      <c r="M941" s="13">
        <f t="shared" ref="M941:M955" si="450">G941-H941</f>
        <v>21.969999999999345</v>
      </c>
      <c r="N941" s="13">
        <f t="shared" ref="N941" si="451">I955-F941</f>
        <v>-9</v>
      </c>
      <c r="O941" s="18">
        <f>IF(K941*N941&gt;0,1,0)</f>
        <v>1</v>
      </c>
      <c r="S941" s="13">
        <f>MAX(G941:G955)</f>
        <v>12235.04</v>
      </c>
      <c r="X941">
        <f t="shared" ref="X941:X955" si="452">ABS(K941)</f>
        <v>7.6299999999991996</v>
      </c>
      <c r="Y941">
        <f t="shared" ref="Y941:Y955" si="453">ABS(N941)</f>
        <v>9</v>
      </c>
      <c r="Z941">
        <f t="shared" ref="Z941:Z955" si="454">IF(S941&lt;1000,ABS(S941),0)</f>
        <v>0</v>
      </c>
      <c r="AA941" s="22">
        <f t="shared" ref="AA941:AA955" si="455">ABS(P941)</f>
        <v>0</v>
      </c>
      <c r="AB941" s="22">
        <f t="shared" ref="AB941:AB955" si="456">ABS(Q941)</f>
        <v>0</v>
      </c>
      <c r="AC941" s="22">
        <f t="shared" ref="AC941:AC955" si="457">IF(O941=1,ABS(P942),0)</f>
        <v>0.21133290405666116</v>
      </c>
      <c r="AD941" s="22">
        <f t="shared" ref="AD941:AD955" si="458">IF(O941=0,ABS(Q942),0)</f>
        <v>0</v>
      </c>
    </row>
    <row r="942" spans="3:30" x14ac:dyDescent="0.25">
      <c r="E942" s="12">
        <v>42962.375</v>
      </c>
      <c r="F942" s="10">
        <v>12202.85</v>
      </c>
      <c r="G942" s="10">
        <v>12228.93</v>
      </c>
      <c r="H942" s="10">
        <v>12183.06</v>
      </c>
      <c r="I942" s="10">
        <v>12209.67</v>
      </c>
      <c r="K942" s="13">
        <f t="shared" si="449"/>
        <v>6.819999999999709</v>
      </c>
      <c r="L942" s="13">
        <f t="shared" ref="L942:L955" si="459">L941+K942</f>
        <v>6.819999999999709</v>
      </c>
      <c r="M942" s="13">
        <f t="shared" si="450"/>
        <v>45.8700000000008</v>
      </c>
      <c r="N942" s="13"/>
      <c r="P942">
        <f>_xlfn.IFS(K941&lt;0,MIN(L941:L955),K941&gt;0,MAX(L941:L955))/S920</f>
        <v>-0.21133290405666116</v>
      </c>
      <c r="Q942">
        <f>_xlfn.IFS(K941&lt;0,MAX(L941:L955),K941&gt;0,MIN(L941:L955))/S920</f>
        <v>0.14198325820991062</v>
      </c>
      <c r="S942" s="13">
        <f>MIN(H941:H955)</f>
        <v>12155.62</v>
      </c>
      <c r="X942">
        <f t="shared" si="452"/>
        <v>6.819999999999709</v>
      </c>
      <c r="Y942">
        <f t="shared" si="453"/>
        <v>0</v>
      </c>
      <c r="Z942">
        <f t="shared" si="454"/>
        <v>0</v>
      </c>
      <c r="AA942" s="22">
        <f t="shared" si="455"/>
        <v>0.21133290405666116</v>
      </c>
      <c r="AB942" s="22">
        <f t="shared" si="456"/>
        <v>0.14198325820991062</v>
      </c>
      <c r="AC942" s="22">
        <f t="shared" si="457"/>
        <v>0</v>
      </c>
      <c r="AD942" s="22">
        <f t="shared" si="458"/>
        <v>0</v>
      </c>
    </row>
    <row r="943" spans="3:30" x14ac:dyDescent="0.25">
      <c r="E943" s="11">
        <v>42962.416666666664</v>
      </c>
      <c r="F943" s="9">
        <v>12211.17</v>
      </c>
      <c r="G943" s="9">
        <v>12235.04</v>
      </c>
      <c r="H943" s="9">
        <v>12188.72</v>
      </c>
      <c r="I943" s="9">
        <v>12198.71</v>
      </c>
      <c r="K943" s="13">
        <f t="shared" si="449"/>
        <v>-12.460000000000946</v>
      </c>
      <c r="L943" s="13">
        <f t="shared" si="459"/>
        <v>-5.6400000000012369</v>
      </c>
      <c r="M943" s="13">
        <f t="shared" si="450"/>
        <v>46.320000000001528</v>
      </c>
      <c r="N943" s="13"/>
      <c r="S943" s="13">
        <f>S941-S942</f>
        <v>79.420000000000073</v>
      </c>
      <c r="X943">
        <f t="shared" si="452"/>
        <v>12.460000000000946</v>
      </c>
      <c r="Y943">
        <f t="shared" si="453"/>
        <v>0</v>
      </c>
      <c r="Z943">
        <f t="shared" si="454"/>
        <v>79.420000000000073</v>
      </c>
      <c r="AA943" s="22">
        <f t="shared" si="455"/>
        <v>0</v>
      </c>
      <c r="AB943" s="22">
        <f t="shared" si="456"/>
        <v>0</v>
      </c>
      <c r="AC943" s="22">
        <f t="shared" si="457"/>
        <v>0</v>
      </c>
      <c r="AD943" s="22">
        <f t="shared" si="458"/>
        <v>0</v>
      </c>
    </row>
    <row r="944" spans="3:30" x14ac:dyDescent="0.25">
      <c r="E944" s="12">
        <v>42962.458333333336</v>
      </c>
      <c r="F944" s="10">
        <v>12199.21</v>
      </c>
      <c r="G944" s="10">
        <v>12204.28</v>
      </c>
      <c r="H944" s="10">
        <v>12179.84</v>
      </c>
      <c r="I944" s="10">
        <v>12187.41</v>
      </c>
      <c r="K944" s="13">
        <f t="shared" si="449"/>
        <v>-11.799999999999272</v>
      </c>
      <c r="L944" s="13">
        <f t="shared" si="459"/>
        <v>-17.440000000000509</v>
      </c>
      <c r="M944" s="13">
        <f t="shared" si="450"/>
        <v>24.440000000000509</v>
      </c>
      <c r="N944" s="13"/>
      <c r="X944">
        <f t="shared" si="452"/>
        <v>11.799999999999272</v>
      </c>
      <c r="Y944">
        <f t="shared" si="453"/>
        <v>0</v>
      </c>
      <c r="Z944">
        <f t="shared" si="454"/>
        <v>0</v>
      </c>
      <c r="AA944" s="22">
        <f t="shared" si="455"/>
        <v>0</v>
      </c>
      <c r="AB944" s="22">
        <f t="shared" si="456"/>
        <v>0</v>
      </c>
      <c r="AC944" s="22">
        <f t="shared" si="457"/>
        <v>0</v>
      </c>
      <c r="AD944" s="22">
        <f t="shared" si="458"/>
        <v>0</v>
      </c>
    </row>
    <row r="945" spans="5:30" x14ac:dyDescent="0.25">
      <c r="E945" s="11">
        <v>42962.5</v>
      </c>
      <c r="F945" s="9">
        <v>12187.66</v>
      </c>
      <c r="G945" s="9">
        <v>12207.98</v>
      </c>
      <c r="H945" s="9">
        <v>12181.34</v>
      </c>
      <c r="I945" s="9">
        <v>12201.48</v>
      </c>
      <c r="K945" s="13">
        <f t="shared" si="449"/>
        <v>13.819999999999709</v>
      </c>
      <c r="L945" s="13">
        <f t="shared" si="459"/>
        <v>-3.6200000000008004</v>
      </c>
      <c r="M945" s="13">
        <f t="shared" si="450"/>
        <v>26.639999999999418</v>
      </c>
      <c r="N945" s="13"/>
      <c r="X945">
        <f t="shared" si="452"/>
        <v>13.819999999999709</v>
      </c>
      <c r="Y945">
        <f t="shared" si="453"/>
        <v>0</v>
      </c>
      <c r="Z945">
        <f t="shared" si="454"/>
        <v>0</v>
      </c>
      <c r="AA945" s="22">
        <f t="shared" si="455"/>
        <v>0</v>
      </c>
      <c r="AB945" s="22">
        <f t="shared" si="456"/>
        <v>0</v>
      </c>
      <c r="AC945" s="22">
        <f t="shared" si="457"/>
        <v>0</v>
      </c>
      <c r="AD945" s="22">
        <f t="shared" si="458"/>
        <v>0</v>
      </c>
    </row>
    <row r="946" spans="5:30" x14ac:dyDescent="0.25">
      <c r="E946" s="12">
        <v>42962.541666666664</v>
      </c>
      <c r="F946" s="10">
        <v>12201.73</v>
      </c>
      <c r="G946" s="10">
        <v>12207.58</v>
      </c>
      <c r="H946" s="10">
        <v>12196.58</v>
      </c>
      <c r="I946" s="10">
        <v>12200.04</v>
      </c>
      <c r="K946" s="13">
        <f t="shared" si="449"/>
        <v>-1.6899999999986903</v>
      </c>
      <c r="L946" s="13">
        <f t="shared" si="459"/>
        <v>-5.3099999999994907</v>
      </c>
      <c r="M946" s="13">
        <f t="shared" si="450"/>
        <v>11</v>
      </c>
      <c r="N946" s="13"/>
      <c r="X946">
        <f t="shared" si="452"/>
        <v>1.6899999999986903</v>
      </c>
      <c r="Y946">
        <f t="shared" si="453"/>
        <v>0</v>
      </c>
      <c r="Z946">
        <f t="shared" si="454"/>
        <v>0</v>
      </c>
      <c r="AA946" s="22">
        <f t="shared" si="455"/>
        <v>0</v>
      </c>
      <c r="AB946" s="22">
        <f t="shared" si="456"/>
        <v>0</v>
      </c>
      <c r="AC946" s="22">
        <f t="shared" si="457"/>
        <v>0</v>
      </c>
      <c r="AD946" s="22">
        <f t="shared" si="458"/>
        <v>0</v>
      </c>
    </row>
    <row r="947" spans="5:30" x14ac:dyDescent="0.25">
      <c r="E947" s="11">
        <v>42962.583333333336</v>
      </c>
      <c r="F947" s="9">
        <v>12199.79</v>
      </c>
      <c r="G947" s="9">
        <v>12207.8</v>
      </c>
      <c r="H947" s="9">
        <v>12196.3</v>
      </c>
      <c r="I947" s="9">
        <v>12203.69</v>
      </c>
      <c r="K947" s="13">
        <f t="shared" si="449"/>
        <v>3.8999999999996362</v>
      </c>
      <c r="L947" s="13">
        <f t="shared" si="459"/>
        <v>-1.4099999999998545</v>
      </c>
      <c r="M947" s="13">
        <f t="shared" si="450"/>
        <v>11.5</v>
      </c>
      <c r="N947" s="13"/>
      <c r="X947">
        <f t="shared" si="452"/>
        <v>3.8999999999996362</v>
      </c>
      <c r="Y947">
        <f t="shared" si="453"/>
        <v>0</v>
      </c>
      <c r="Z947">
        <f t="shared" si="454"/>
        <v>0</v>
      </c>
      <c r="AA947" s="22">
        <f t="shared" si="455"/>
        <v>0</v>
      </c>
      <c r="AB947" s="22">
        <f t="shared" si="456"/>
        <v>0</v>
      </c>
      <c r="AC947" s="22">
        <f t="shared" si="457"/>
        <v>0</v>
      </c>
      <c r="AD947" s="22">
        <f t="shared" si="458"/>
        <v>0</v>
      </c>
    </row>
    <row r="948" spans="5:30" x14ac:dyDescent="0.25">
      <c r="E948" s="12">
        <v>42962.625</v>
      </c>
      <c r="F948" s="10">
        <v>12203.18</v>
      </c>
      <c r="G948" s="10">
        <v>12230.47</v>
      </c>
      <c r="H948" s="10">
        <v>12190.88</v>
      </c>
      <c r="I948" s="10">
        <v>12226.64</v>
      </c>
      <c r="K948" s="13">
        <f t="shared" si="449"/>
        <v>23.459999999999127</v>
      </c>
      <c r="L948" s="13">
        <f t="shared" si="459"/>
        <v>22.049999999999272</v>
      </c>
      <c r="M948" s="13">
        <f t="shared" si="450"/>
        <v>39.590000000000146</v>
      </c>
      <c r="N948" s="13"/>
      <c r="X948">
        <f t="shared" si="452"/>
        <v>23.459999999999127</v>
      </c>
      <c r="Y948">
        <f t="shared" si="453"/>
        <v>0</v>
      </c>
      <c r="Z948">
        <f t="shared" si="454"/>
        <v>0</v>
      </c>
      <c r="AA948" s="22">
        <f t="shared" si="455"/>
        <v>0</v>
      </c>
      <c r="AB948" s="22">
        <f t="shared" si="456"/>
        <v>0</v>
      </c>
      <c r="AC948" s="22">
        <f t="shared" si="457"/>
        <v>0</v>
      </c>
      <c r="AD948" s="22">
        <f t="shared" si="458"/>
        <v>0</v>
      </c>
    </row>
    <row r="949" spans="5:30" x14ac:dyDescent="0.25">
      <c r="E949" s="11">
        <v>42962.666666666664</v>
      </c>
      <c r="F949" s="9">
        <v>12226.14</v>
      </c>
      <c r="G949" s="9">
        <v>12231.38</v>
      </c>
      <c r="H949" s="9">
        <v>12190.77</v>
      </c>
      <c r="I949" s="9">
        <v>12199.11</v>
      </c>
      <c r="K949" s="13">
        <f t="shared" si="449"/>
        <v>-27.029999999998836</v>
      </c>
      <c r="L949" s="13">
        <f t="shared" si="459"/>
        <v>-4.9799999999995634</v>
      </c>
      <c r="M949" s="13">
        <f t="shared" si="450"/>
        <v>40.609999999998763</v>
      </c>
      <c r="N949" s="13"/>
      <c r="X949">
        <f t="shared" si="452"/>
        <v>27.029999999998836</v>
      </c>
      <c r="Y949">
        <f t="shared" si="453"/>
        <v>0</v>
      </c>
      <c r="Z949">
        <f t="shared" si="454"/>
        <v>0</v>
      </c>
      <c r="AA949" s="22">
        <f t="shared" si="455"/>
        <v>0</v>
      </c>
      <c r="AB949" s="22">
        <f t="shared" si="456"/>
        <v>0</v>
      </c>
      <c r="AC949" s="22">
        <f t="shared" si="457"/>
        <v>0</v>
      </c>
      <c r="AD949" s="22">
        <f t="shared" si="458"/>
        <v>0</v>
      </c>
    </row>
    <row r="950" spans="5:30" x14ac:dyDescent="0.25">
      <c r="E950" s="12">
        <v>42962.708333333336</v>
      </c>
      <c r="F950" s="10">
        <v>12199.36</v>
      </c>
      <c r="G950" s="10">
        <v>12206.93</v>
      </c>
      <c r="H950" s="10">
        <v>12155.62</v>
      </c>
      <c r="I950" s="10">
        <v>12176.09</v>
      </c>
      <c r="K950" s="13">
        <f t="shared" si="449"/>
        <v>-23.270000000000437</v>
      </c>
      <c r="L950" s="13">
        <f t="shared" si="459"/>
        <v>-28.25</v>
      </c>
      <c r="M950" s="13">
        <f t="shared" si="450"/>
        <v>51.309999999999491</v>
      </c>
      <c r="N950" s="13"/>
      <c r="X950">
        <f t="shared" si="452"/>
        <v>23.270000000000437</v>
      </c>
      <c r="Y950">
        <f t="shared" si="453"/>
        <v>0</v>
      </c>
      <c r="Z950">
        <f t="shared" si="454"/>
        <v>0</v>
      </c>
      <c r="AA950" s="22">
        <f t="shared" si="455"/>
        <v>0</v>
      </c>
      <c r="AB950" s="22">
        <f t="shared" si="456"/>
        <v>0</v>
      </c>
      <c r="AC950" s="22">
        <f t="shared" si="457"/>
        <v>0</v>
      </c>
      <c r="AD950" s="22">
        <f t="shared" si="458"/>
        <v>0</v>
      </c>
    </row>
    <row r="951" spans="5:30" x14ac:dyDescent="0.25">
      <c r="E951" s="11">
        <v>42962.75</v>
      </c>
      <c r="F951" s="9">
        <v>12175.59</v>
      </c>
      <c r="G951" s="9">
        <v>12189.57</v>
      </c>
      <c r="H951" s="9">
        <v>12171.02</v>
      </c>
      <c r="I951" s="9">
        <v>12171.02</v>
      </c>
      <c r="K951" s="13">
        <f t="shared" si="449"/>
        <v>-4.569999999999709</v>
      </c>
      <c r="L951" s="13">
        <f t="shared" si="459"/>
        <v>-32.819999999999709</v>
      </c>
      <c r="M951" s="13">
        <f t="shared" si="450"/>
        <v>18.549999999999272</v>
      </c>
      <c r="N951" s="13"/>
      <c r="X951">
        <f t="shared" si="452"/>
        <v>4.569999999999709</v>
      </c>
      <c r="Y951">
        <f t="shared" si="453"/>
        <v>0</v>
      </c>
      <c r="Z951">
        <f t="shared" si="454"/>
        <v>0</v>
      </c>
      <c r="AA951" s="22">
        <f t="shared" si="455"/>
        <v>0</v>
      </c>
      <c r="AB951" s="22">
        <f t="shared" si="456"/>
        <v>0</v>
      </c>
      <c r="AC951" s="22">
        <f t="shared" si="457"/>
        <v>0</v>
      </c>
      <c r="AD951" s="22">
        <f t="shared" si="458"/>
        <v>0</v>
      </c>
    </row>
    <row r="952" spans="5:30" x14ac:dyDescent="0.25">
      <c r="E952" s="12">
        <v>42962.791666666664</v>
      </c>
      <c r="F952" s="10">
        <v>12171.52</v>
      </c>
      <c r="G952" s="10">
        <v>12183.32</v>
      </c>
      <c r="H952" s="10">
        <v>12170.97</v>
      </c>
      <c r="I952" s="10">
        <v>12175.72</v>
      </c>
      <c r="K952" s="13">
        <f t="shared" si="449"/>
        <v>4.1999999999989086</v>
      </c>
      <c r="L952" s="13">
        <f t="shared" si="459"/>
        <v>-28.6200000000008</v>
      </c>
      <c r="M952" s="13">
        <f t="shared" si="450"/>
        <v>12.350000000000364</v>
      </c>
      <c r="N952" s="13"/>
      <c r="X952">
        <f t="shared" si="452"/>
        <v>4.1999999999989086</v>
      </c>
      <c r="Y952">
        <f t="shared" si="453"/>
        <v>0</v>
      </c>
      <c r="Z952">
        <f t="shared" si="454"/>
        <v>0</v>
      </c>
      <c r="AA952" s="22">
        <f t="shared" si="455"/>
        <v>0</v>
      </c>
      <c r="AB952" s="22">
        <f t="shared" si="456"/>
        <v>0</v>
      </c>
      <c r="AC952" s="22">
        <f t="shared" si="457"/>
        <v>0</v>
      </c>
      <c r="AD952" s="22">
        <f t="shared" si="458"/>
        <v>0</v>
      </c>
    </row>
    <row r="953" spans="5:30" x14ac:dyDescent="0.25">
      <c r="E953" s="11">
        <v>42962.833333333336</v>
      </c>
      <c r="F953" s="9">
        <v>12175.47</v>
      </c>
      <c r="G953" s="9">
        <v>12178.72</v>
      </c>
      <c r="H953" s="9">
        <v>12167.21</v>
      </c>
      <c r="I953" s="9">
        <v>12176.24</v>
      </c>
      <c r="K953" s="13">
        <f t="shared" si="449"/>
        <v>0.77000000000043656</v>
      </c>
      <c r="L953" s="13">
        <f t="shared" si="459"/>
        <v>-27.850000000000364</v>
      </c>
      <c r="M953" s="13">
        <f t="shared" si="450"/>
        <v>11.510000000000218</v>
      </c>
      <c r="N953" s="13"/>
      <c r="X953">
        <f t="shared" si="452"/>
        <v>0.77000000000043656</v>
      </c>
      <c r="Y953">
        <f t="shared" si="453"/>
        <v>0</v>
      </c>
      <c r="Z953">
        <f t="shared" si="454"/>
        <v>0</v>
      </c>
      <c r="AA953" s="22">
        <f t="shared" si="455"/>
        <v>0</v>
      </c>
      <c r="AB953" s="22">
        <f t="shared" si="456"/>
        <v>0</v>
      </c>
      <c r="AC953" s="22">
        <f t="shared" si="457"/>
        <v>0</v>
      </c>
      <c r="AD953" s="22">
        <f t="shared" si="458"/>
        <v>0</v>
      </c>
    </row>
    <row r="954" spans="5:30" x14ac:dyDescent="0.25">
      <c r="E954" s="12">
        <v>42962.875</v>
      </c>
      <c r="F954" s="10">
        <v>12176.99</v>
      </c>
      <c r="G954" s="10">
        <v>12183.99</v>
      </c>
      <c r="H954" s="10">
        <v>12176.24</v>
      </c>
      <c r="I954" s="10">
        <v>12182.73</v>
      </c>
      <c r="K954" s="13">
        <f t="shared" si="449"/>
        <v>5.7399999999997817</v>
      </c>
      <c r="L954" s="13">
        <f t="shared" si="459"/>
        <v>-22.110000000000582</v>
      </c>
      <c r="M954" s="13">
        <f t="shared" si="450"/>
        <v>7.75</v>
      </c>
      <c r="N954" s="13"/>
      <c r="X954">
        <f t="shared" si="452"/>
        <v>5.7399999999997817</v>
      </c>
      <c r="Y954">
        <f t="shared" si="453"/>
        <v>0</v>
      </c>
      <c r="Z954">
        <f t="shared" si="454"/>
        <v>0</v>
      </c>
      <c r="AA954" s="22">
        <f t="shared" si="455"/>
        <v>0</v>
      </c>
      <c r="AB954" s="22">
        <f t="shared" si="456"/>
        <v>0</v>
      </c>
      <c r="AC954" s="22">
        <f t="shared" si="457"/>
        <v>0</v>
      </c>
      <c r="AD954" s="22">
        <f t="shared" si="458"/>
        <v>0</v>
      </c>
    </row>
    <row r="955" spans="5:30" x14ac:dyDescent="0.25">
      <c r="E955" s="11">
        <v>42962.916666666664</v>
      </c>
      <c r="F955" s="9">
        <v>12182.23</v>
      </c>
      <c r="G955" s="9">
        <v>12217</v>
      </c>
      <c r="H955" s="9">
        <v>12182.23</v>
      </c>
      <c r="I955" s="9">
        <v>12199.98</v>
      </c>
      <c r="K955" s="13">
        <f t="shared" si="449"/>
        <v>17.75</v>
      </c>
      <c r="L955" s="13">
        <f t="shared" si="459"/>
        <v>-4.3600000000005821</v>
      </c>
      <c r="M955" s="13">
        <f t="shared" si="450"/>
        <v>34.770000000000437</v>
      </c>
      <c r="N955" s="13"/>
      <c r="X955">
        <f t="shared" si="452"/>
        <v>17.75</v>
      </c>
      <c r="Y955">
        <f t="shared" si="453"/>
        <v>0</v>
      </c>
      <c r="Z955">
        <f t="shared" si="454"/>
        <v>0</v>
      </c>
      <c r="AA955" s="22">
        <f t="shared" si="455"/>
        <v>0</v>
      </c>
      <c r="AB955" s="22">
        <f t="shared" si="456"/>
        <v>0</v>
      </c>
      <c r="AC955" s="22">
        <f t="shared" si="457"/>
        <v>0</v>
      </c>
      <c r="AD955" s="22">
        <f t="shared" si="458"/>
        <v>0</v>
      </c>
    </row>
    <row r="956" spans="5:30" hidden="1" x14ac:dyDescent="0.25">
      <c r="E956" s="12">
        <v>42962.958333333336</v>
      </c>
      <c r="F956" s="10">
        <v>12198.23</v>
      </c>
      <c r="G956" s="10">
        <v>12205.36</v>
      </c>
      <c r="H956" s="10">
        <v>12196.99</v>
      </c>
      <c r="I956" s="10">
        <v>12202.88</v>
      </c>
    </row>
    <row r="957" spans="5:30" hidden="1" x14ac:dyDescent="0.25">
      <c r="E957" s="11">
        <v>42963.041666666664</v>
      </c>
      <c r="F957" s="9">
        <v>12204.11</v>
      </c>
      <c r="G957" s="9">
        <v>12207.82</v>
      </c>
      <c r="H957" s="9">
        <v>12184.25</v>
      </c>
      <c r="I957" s="9">
        <v>12194.67</v>
      </c>
    </row>
    <row r="958" spans="5:30" hidden="1" x14ac:dyDescent="0.25">
      <c r="E958" s="12">
        <v>42963.083333333336</v>
      </c>
      <c r="F958" s="10">
        <v>12193.43</v>
      </c>
      <c r="G958" s="10">
        <v>12194.67</v>
      </c>
      <c r="H958" s="10">
        <v>12186.24</v>
      </c>
      <c r="I958" s="10">
        <v>12190.18</v>
      </c>
    </row>
    <row r="959" spans="5:30" hidden="1" x14ac:dyDescent="0.25">
      <c r="E959" s="11">
        <v>42963.125</v>
      </c>
      <c r="F959" s="9">
        <v>12191.42</v>
      </c>
      <c r="G959" s="9">
        <v>12198.85</v>
      </c>
      <c r="H959" s="9">
        <v>12186.46</v>
      </c>
      <c r="I959" s="9">
        <v>12186.46</v>
      </c>
    </row>
    <row r="960" spans="5:30" hidden="1" x14ac:dyDescent="0.25">
      <c r="E960" s="12">
        <v>42963.166666666664</v>
      </c>
      <c r="F960" s="10">
        <v>12186.31</v>
      </c>
      <c r="G960" s="10">
        <v>12192.5</v>
      </c>
      <c r="H960" s="10">
        <v>12186.31</v>
      </c>
      <c r="I960" s="10">
        <v>12191.26</v>
      </c>
    </row>
    <row r="961" spans="3:30" hidden="1" x14ac:dyDescent="0.25">
      <c r="E961" s="11">
        <v>42963.208333333336</v>
      </c>
      <c r="F961" s="9">
        <v>12190.02</v>
      </c>
      <c r="G961" s="9">
        <v>12192.49</v>
      </c>
      <c r="H961" s="9">
        <v>12186.54</v>
      </c>
      <c r="I961" s="9">
        <v>12187.77</v>
      </c>
    </row>
    <row r="962" spans="3:30" hidden="1" x14ac:dyDescent="0.25">
      <c r="E962" s="12">
        <v>42963.25</v>
      </c>
      <c r="F962" s="10">
        <v>12189.01</v>
      </c>
      <c r="G962" s="10">
        <v>12190.25</v>
      </c>
      <c r="H962" s="10">
        <v>12187.77</v>
      </c>
      <c r="I962" s="10">
        <v>12190.24</v>
      </c>
    </row>
    <row r="963" spans="3:30" hidden="1" x14ac:dyDescent="0.25">
      <c r="E963" s="11">
        <v>42963.291666666664</v>
      </c>
      <c r="F963" s="9">
        <v>12190.23</v>
      </c>
      <c r="G963" s="9">
        <v>12192.91</v>
      </c>
      <c r="H963" s="9">
        <v>12188.99</v>
      </c>
      <c r="I963" s="9">
        <v>12191.67</v>
      </c>
    </row>
    <row r="964" spans="3:30" x14ac:dyDescent="0.25">
      <c r="C964">
        <v>1</v>
      </c>
      <c r="E964" s="12">
        <v>42963.333333333336</v>
      </c>
      <c r="F964" s="10">
        <v>12192.91</v>
      </c>
      <c r="G964" s="10">
        <v>12201.68</v>
      </c>
      <c r="H964" s="10">
        <v>12190.03</v>
      </c>
      <c r="I964" s="10">
        <v>12195.17</v>
      </c>
      <c r="K964" s="13">
        <f t="shared" ref="K964:K978" si="460">I964-F964</f>
        <v>2.2600000000002183</v>
      </c>
      <c r="L964" s="13">
        <v>0</v>
      </c>
      <c r="M964" s="13">
        <f t="shared" ref="M964:M978" si="461">G964-H964</f>
        <v>11.649999999999636</v>
      </c>
      <c r="N964" s="13">
        <f t="shared" ref="N964" si="462">I978-F964</f>
        <v>40.909999999999854</v>
      </c>
      <c r="O964" s="18">
        <f>IF(K964*N964&gt;0,1,0)</f>
        <v>1</v>
      </c>
      <c r="S964" s="13">
        <f>MAX(G964:G978)</f>
        <v>12300.99</v>
      </c>
      <c r="X964">
        <f t="shared" ref="X964:X978" si="463">ABS(K964)</f>
        <v>2.2600000000002183</v>
      </c>
      <c r="Y964">
        <f t="shared" ref="Y964:Y978" si="464">ABS(N964)</f>
        <v>40.909999999999854</v>
      </c>
      <c r="Z964">
        <f t="shared" ref="Z964:Z978" si="465">IF(S964&lt;1000,ABS(S964),0)</f>
        <v>0</v>
      </c>
      <c r="AA964" s="22">
        <f t="shared" ref="AA964:AA978" si="466">ABS(P964)</f>
        <v>0</v>
      </c>
      <c r="AB964" s="22">
        <f t="shared" ref="AB964:AB978" si="467">ABS(Q964)</f>
        <v>0</v>
      </c>
      <c r="AC964" s="22">
        <f t="shared" ref="AC964:AC978" si="468">IF(O964=1,ABS(P965),0)</f>
        <v>1.2615210274490105</v>
      </c>
      <c r="AD964" s="22">
        <f t="shared" ref="AD964:AD978" si="469">IF(O964=0,ABS(Q965),0)</f>
        <v>0</v>
      </c>
    </row>
    <row r="965" spans="3:30" x14ac:dyDescent="0.25">
      <c r="E965" s="11">
        <v>42963.375</v>
      </c>
      <c r="F965" s="9">
        <v>12196.67</v>
      </c>
      <c r="G965" s="9">
        <v>12250.42</v>
      </c>
      <c r="H965" s="9">
        <v>12194.7</v>
      </c>
      <c r="I965" s="9">
        <v>12249.46</v>
      </c>
      <c r="K965" s="13">
        <f t="shared" si="460"/>
        <v>52.789999999999054</v>
      </c>
      <c r="L965" s="13">
        <f t="shared" ref="L965:L978" si="470">L964+K965</f>
        <v>52.789999999999054</v>
      </c>
      <c r="M965" s="13">
        <f t="shared" si="461"/>
        <v>55.719999999999345</v>
      </c>
      <c r="N965" s="13"/>
      <c r="P965">
        <f>_xlfn.IFS(K964&lt;0,MIN(L964:L978),K964&gt;0,MAX(L964:L978))/S943</f>
        <v>1.2615210274490105</v>
      </c>
      <c r="Q965">
        <f>_xlfn.IFS(K964&lt;0,MAX(L964:L978),K964&gt;0,MIN(L964:L978))/S943</f>
        <v>0</v>
      </c>
      <c r="S965" s="13">
        <f>MIN(H964:H978)</f>
        <v>12190.03</v>
      </c>
      <c r="X965">
        <f t="shared" si="463"/>
        <v>52.789999999999054</v>
      </c>
      <c r="Y965">
        <f t="shared" si="464"/>
        <v>0</v>
      </c>
      <c r="Z965">
        <f t="shared" si="465"/>
        <v>0</v>
      </c>
      <c r="AA965" s="22">
        <f t="shared" si="466"/>
        <v>1.2615210274490105</v>
      </c>
      <c r="AB965" s="22">
        <f t="shared" si="467"/>
        <v>0</v>
      </c>
      <c r="AC965" s="22">
        <f t="shared" si="468"/>
        <v>0</v>
      </c>
      <c r="AD965" s="22">
        <f t="shared" si="469"/>
        <v>0</v>
      </c>
    </row>
    <row r="966" spans="3:30" x14ac:dyDescent="0.25">
      <c r="E966" s="12">
        <v>42963.416666666664</v>
      </c>
      <c r="F966" s="10">
        <v>12250.96</v>
      </c>
      <c r="G966" s="10">
        <v>12283.56</v>
      </c>
      <c r="H966" s="10">
        <v>12241.41</v>
      </c>
      <c r="I966" s="10">
        <v>12278.79</v>
      </c>
      <c r="K966" s="13">
        <f t="shared" si="460"/>
        <v>27.830000000001746</v>
      </c>
      <c r="L966" s="13">
        <f t="shared" si="470"/>
        <v>80.6200000000008</v>
      </c>
      <c r="M966" s="13">
        <f t="shared" si="461"/>
        <v>42.149999999999636</v>
      </c>
      <c r="N966" s="13"/>
      <c r="S966" s="13">
        <f>S964-S965</f>
        <v>110.95999999999913</v>
      </c>
      <c r="X966">
        <f t="shared" si="463"/>
        <v>27.830000000001746</v>
      </c>
      <c r="Y966">
        <f t="shared" si="464"/>
        <v>0</v>
      </c>
      <c r="Z966">
        <f t="shared" si="465"/>
        <v>110.95999999999913</v>
      </c>
      <c r="AA966" s="22">
        <f t="shared" si="466"/>
        <v>0</v>
      </c>
      <c r="AB966" s="22">
        <f t="shared" si="467"/>
        <v>0</v>
      </c>
      <c r="AC966" s="22">
        <f t="shared" si="468"/>
        <v>0</v>
      </c>
      <c r="AD966" s="22">
        <f t="shared" si="469"/>
        <v>0</v>
      </c>
    </row>
    <row r="967" spans="3:30" x14ac:dyDescent="0.25">
      <c r="E967" s="11">
        <v>42963.458333333336</v>
      </c>
      <c r="F967" s="9">
        <v>12278.54</v>
      </c>
      <c r="G967" s="9">
        <v>12289.94</v>
      </c>
      <c r="H967" s="9">
        <v>12267.93</v>
      </c>
      <c r="I967" s="9">
        <v>12284.38</v>
      </c>
      <c r="K967" s="13">
        <f t="shared" si="460"/>
        <v>5.8399999999983265</v>
      </c>
      <c r="L967" s="13">
        <f t="shared" si="470"/>
        <v>86.459999999999127</v>
      </c>
      <c r="M967" s="13">
        <f t="shared" si="461"/>
        <v>22.010000000000218</v>
      </c>
      <c r="N967" s="13"/>
      <c r="X967">
        <f t="shared" si="463"/>
        <v>5.8399999999983265</v>
      </c>
      <c r="Y967">
        <f t="shared" si="464"/>
        <v>0</v>
      </c>
      <c r="Z967">
        <f t="shared" si="465"/>
        <v>0</v>
      </c>
      <c r="AA967" s="22">
        <f t="shared" si="466"/>
        <v>0</v>
      </c>
      <c r="AB967" s="22">
        <f t="shared" si="467"/>
        <v>0</v>
      </c>
      <c r="AC967" s="22">
        <f t="shared" si="468"/>
        <v>0</v>
      </c>
      <c r="AD967" s="22">
        <f t="shared" si="469"/>
        <v>0</v>
      </c>
    </row>
    <row r="968" spans="3:30" x14ac:dyDescent="0.25">
      <c r="E968" s="12">
        <v>42963.5</v>
      </c>
      <c r="F968" s="10">
        <v>12283.88</v>
      </c>
      <c r="G968" s="10">
        <v>12286.79</v>
      </c>
      <c r="H968" s="10">
        <v>12269.9</v>
      </c>
      <c r="I968" s="10">
        <v>12285.07</v>
      </c>
      <c r="K968" s="13">
        <f t="shared" si="460"/>
        <v>1.1900000000005093</v>
      </c>
      <c r="L968" s="13">
        <f t="shared" si="470"/>
        <v>87.649999999999636</v>
      </c>
      <c r="M968" s="13">
        <f t="shared" si="461"/>
        <v>16.890000000001237</v>
      </c>
      <c r="N968" s="13"/>
      <c r="X968">
        <f t="shared" si="463"/>
        <v>1.1900000000005093</v>
      </c>
      <c r="Y968">
        <f t="shared" si="464"/>
        <v>0</v>
      </c>
      <c r="Z968">
        <f t="shared" si="465"/>
        <v>0</v>
      </c>
      <c r="AA968" s="22">
        <f t="shared" si="466"/>
        <v>0</v>
      </c>
      <c r="AB968" s="22">
        <f t="shared" si="467"/>
        <v>0</v>
      </c>
      <c r="AC968" s="22">
        <f t="shared" si="468"/>
        <v>0</v>
      </c>
      <c r="AD968" s="22">
        <f t="shared" si="469"/>
        <v>0</v>
      </c>
    </row>
    <row r="969" spans="3:30" x14ac:dyDescent="0.25">
      <c r="E969" s="11">
        <v>42963.541666666664</v>
      </c>
      <c r="F969" s="9">
        <v>12285.06</v>
      </c>
      <c r="G969" s="9">
        <v>12292.29</v>
      </c>
      <c r="H969" s="9">
        <v>12274.13</v>
      </c>
      <c r="I969" s="9">
        <v>12276.67</v>
      </c>
      <c r="K969" s="13">
        <f t="shared" si="460"/>
        <v>-8.3899999999994179</v>
      </c>
      <c r="L969" s="13">
        <f t="shared" si="470"/>
        <v>79.260000000000218</v>
      </c>
      <c r="M969" s="13">
        <f t="shared" si="461"/>
        <v>18.160000000001673</v>
      </c>
      <c r="N969" s="13"/>
      <c r="X969">
        <f t="shared" si="463"/>
        <v>8.3899999999994179</v>
      </c>
      <c r="Y969">
        <f t="shared" si="464"/>
        <v>0</v>
      </c>
      <c r="Z969">
        <f t="shared" si="465"/>
        <v>0</v>
      </c>
      <c r="AA969" s="22">
        <f t="shared" si="466"/>
        <v>0</v>
      </c>
      <c r="AB969" s="22">
        <f t="shared" si="467"/>
        <v>0</v>
      </c>
      <c r="AC969" s="22">
        <f t="shared" si="468"/>
        <v>0</v>
      </c>
      <c r="AD969" s="22">
        <f t="shared" si="469"/>
        <v>0</v>
      </c>
    </row>
    <row r="970" spans="3:30" x14ac:dyDescent="0.25">
      <c r="E970" s="12">
        <v>42963.583333333336</v>
      </c>
      <c r="F970" s="10">
        <v>12276.92</v>
      </c>
      <c r="G970" s="10">
        <v>12288.02</v>
      </c>
      <c r="H970" s="10">
        <v>12271.87</v>
      </c>
      <c r="I970" s="10">
        <v>12281.97</v>
      </c>
      <c r="K970" s="13">
        <f t="shared" si="460"/>
        <v>5.0499999999992724</v>
      </c>
      <c r="L970" s="13">
        <f t="shared" si="470"/>
        <v>84.309999999999491</v>
      </c>
      <c r="M970" s="13">
        <f t="shared" si="461"/>
        <v>16.149999999999636</v>
      </c>
      <c r="N970" s="13"/>
      <c r="X970">
        <f t="shared" si="463"/>
        <v>5.0499999999992724</v>
      </c>
      <c r="Y970">
        <f t="shared" si="464"/>
        <v>0</v>
      </c>
      <c r="Z970">
        <f t="shared" si="465"/>
        <v>0</v>
      </c>
      <c r="AA970" s="22">
        <f t="shared" si="466"/>
        <v>0</v>
      </c>
      <c r="AB970" s="22">
        <f t="shared" si="467"/>
        <v>0</v>
      </c>
      <c r="AC970" s="22">
        <f t="shared" si="468"/>
        <v>0</v>
      </c>
      <c r="AD970" s="22">
        <f t="shared" si="469"/>
        <v>0</v>
      </c>
    </row>
    <row r="971" spans="3:30" x14ac:dyDescent="0.25">
      <c r="E971" s="11">
        <v>42963.625</v>
      </c>
      <c r="F971" s="9">
        <v>12281.72</v>
      </c>
      <c r="G971" s="9">
        <v>12286.64</v>
      </c>
      <c r="H971" s="9">
        <v>12273.23</v>
      </c>
      <c r="I971" s="9">
        <v>12277.81</v>
      </c>
      <c r="K971" s="13">
        <f t="shared" si="460"/>
        <v>-3.9099999999998545</v>
      </c>
      <c r="L971" s="13">
        <f t="shared" si="470"/>
        <v>80.399999999999636</v>
      </c>
      <c r="M971" s="13">
        <f t="shared" si="461"/>
        <v>13.409999999999854</v>
      </c>
      <c r="N971" s="13"/>
      <c r="X971">
        <f t="shared" si="463"/>
        <v>3.9099999999998545</v>
      </c>
      <c r="Y971">
        <f t="shared" si="464"/>
        <v>0</v>
      </c>
      <c r="Z971">
        <f t="shared" si="465"/>
        <v>0</v>
      </c>
      <c r="AA971" s="22">
        <f t="shared" si="466"/>
        <v>0</v>
      </c>
      <c r="AB971" s="22">
        <f t="shared" si="467"/>
        <v>0</v>
      </c>
      <c r="AC971" s="22">
        <f t="shared" si="468"/>
        <v>0</v>
      </c>
      <c r="AD971" s="22">
        <f t="shared" si="469"/>
        <v>0</v>
      </c>
    </row>
    <row r="972" spans="3:30" x14ac:dyDescent="0.25">
      <c r="E972" s="12">
        <v>42963.666666666664</v>
      </c>
      <c r="F972" s="10">
        <v>12277.31</v>
      </c>
      <c r="G972" s="10">
        <v>12298.91</v>
      </c>
      <c r="H972" s="10">
        <v>12277.06</v>
      </c>
      <c r="I972" s="10">
        <v>12297.1</v>
      </c>
      <c r="K972" s="13">
        <f t="shared" si="460"/>
        <v>19.790000000000873</v>
      </c>
      <c r="L972" s="13">
        <f t="shared" si="470"/>
        <v>100.19000000000051</v>
      </c>
      <c r="M972" s="13">
        <f t="shared" si="461"/>
        <v>21.850000000000364</v>
      </c>
      <c r="N972" s="13"/>
      <c r="X972">
        <f t="shared" si="463"/>
        <v>19.790000000000873</v>
      </c>
      <c r="Y972">
        <f t="shared" si="464"/>
        <v>0</v>
      </c>
      <c r="Z972">
        <f t="shared" si="465"/>
        <v>0</v>
      </c>
      <c r="AA972" s="22">
        <f t="shared" si="466"/>
        <v>0</v>
      </c>
      <c r="AB972" s="22">
        <f t="shared" si="467"/>
        <v>0</v>
      </c>
      <c r="AC972" s="22">
        <f t="shared" si="468"/>
        <v>0</v>
      </c>
      <c r="AD972" s="22">
        <f t="shared" si="469"/>
        <v>0</v>
      </c>
    </row>
    <row r="973" spans="3:30" x14ac:dyDescent="0.25">
      <c r="E973" s="11">
        <v>42963.708333333336</v>
      </c>
      <c r="F973" s="9">
        <v>12297.61</v>
      </c>
      <c r="G973" s="9">
        <v>12300.99</v>
      </c>
      <c r="H973" s="9">
        <v>12287.84</v>
      </c>
      <c r="I973" s="9">
        <v>12296.26</v>
      </c>
      <c r="K973" s="13">
        <f t="shared" si="460"/>
        <v>-1.3500000000003638</v>
      </c>
      <c r="L973" s="13">
        <f t="shared" si="470"/>
        <v>98.840000000000146</v>
      </c>
      <c r="M973" s="13">
        <f t="shared" si="461"/>
        <v>13.149999999999636</v>
      </c>
      <c r="N973" s="13"/>
      <c r="X973">
        <f t="shared" si="463"/>
        <v>1.3500000000003638</v>
      </c>
      <c r="Y973">
        <f t="shared" si="464"/>
        <v>0</v>
      </c>
      <c r="Z973">
        <f t="shared" si="465"/>
        <v>0</v>
      </c>
      <c r="AA973" s="22">
        <f t="shared" si="466"/>
        <v>0</v>
      </c>
      <c r="AB973" s="22">
        <f t="shared" si="467"/>
        <v>0</v>
      </c>
      <c r="AC973" s="22">
        <f t="shared" si="468"/>
        <v>0</v>
      </c>
      <c r="AD973" s="22">
        <f t="shared" si="469"/>
        <v>0</v>
      </c>
    </row>
    <row r="974" spans="3:30" x14ac:dyDescent="0.25">
      <c r="E974" s="12">
        <v>42963.75</v>
      </c>
      <c r="F974" s="10">
        <v>12296.51</v>
      </c>
      <c r="G974" s="10">
        <v>12299.33</v>
      </c>
      <c r="H974" s="10">
        <v>12249.11</v>
      </c>
      <c r="I974" s="10">
        <v>12275.68</v>
      </c>
      <c r="K974" s="13">
        <f t="shared" si="460"/>
        <v>-20.829999999999927</v>
      </c>
      <c r="L974" s="13">
        <f t="shared" si="470"/>
        <v>78.010000000000218</v>
      </c>
      <c r="M974" s="13">
        <f t="shared" si="461"/>
        <v>50.219999999999345</v>
      </c>
      <c r="N974" s="13"/>
      <c r="X974">
        <f t="shared" si="463"/>
        <v>20.829999999999927</v>
      </c>
      <c r="Y974">
        <f t="shared" si="464"/>
        <v>0</v>
      </c>
      <c r="Z974">
        <f t="shared" si="465"/>
        <v>0</v>
      </c>
      <c r="AA974" s="22">
        <f t="shared" si="466"/>
        <v>0</v>
      </c>
      <c r="AB974" s="22">
        <f t="shared" si="467"/>
        <v>0</v>
      </c>
      <c r="AC974" s="22">
        <f t="shared" si="468"/>
        <v>0</v>
      </c>
      <c r="AD974" s="22">
        <f t="shared" si="469"/>
        <v>0</v>
      </c>
    </row>
    <row r="975" spans="3:30" x14ac:dyDescent="0.25">
      <c r="E975" s="11">
        <v>42963.791666666664</v>
      </c>
      <c r="F975" s="9">
        <v>12275.93</v>
      </c>
      <c r="G975" s="9">
        <v>12287.98</v>
      </c>
      <c r="H975" s="9">
        <v>12266.51</v>
      </c>
      <c r="I975" s="9">
        <v>12267.61</v>
      </c>
      <c r="K975" s="13">
        <f t="shared" si="460"/>
        <v>-8.319999999999709</v>
      </c>
      <c r="L975" s="13">
        <f t="shared" si="470"/>
        <v>69.690000000000509</v>
      </c>
      <c r="M975" s="13">
        <f t="shared" si="461"/>
        <v>21.469999999999345</v>
      </c>
      <c r="N975" s="13"/>
      <c r="X975">
        <f t="shared" si="463"/>
        <v>8.319999999999709</v>
      </c>
      <c r="Y975">
        <f t="shared" si="464"/>
        <v>0</v>
      </c>
      <c r="Z975">
        <f t="shared" si="465"/>
        <v>0</v>
      </c>
      <c r="AA975" s="22">
        <f t="shared" si="466"/>
        <v>0</v>
      </c>
      <c r="AB975" s="22">
        <f t="shared" si="467"/>
        <v>0</v>
      </c>
      <c r="AC975" s="22">
        <f t="shared" si="468"/>
        <v>0</v>
      </c>
      <c r="AD975" s="22">
        <f t="shared" si="469"/>
        <v>0</v>
      </c>
    </row>
    <row r="976" spans="3:30" x14ac:dyDescent="0.25">
      <c r="E976" s="12">
        <v>42963.833333333336</v>
      </c>
      <c r="F976" s="10">
        <v>12268.11</v>
      </c>
      <c r="G976" s="10">
        <v>12270.61</v>
      </c>
      <c r="H976" s="10">
        <v>12243.09</v>
      </c>
      <c r="I976" s="10">
        <v>12262.1</v>
      </c>
      <c r="K976" s="13">
        <f t="shared" si="460"/>
        <v>-6.0100000000002183</v>
      </c>
      <c r="L976" s="13">
        <f t="shared" si="470"/>
        <v>63.680000000000291</v>
      </c>
      <c r="M976" s="13">
        <f t="shared" si="461"/>
        <v>27.520000000000437</v>
      </c>
      <c r="N976" s="13"/>
      <c r="X976">
        <f t="shared" si="463"/>
        <v>6.0100000000002183</v>
      </c>
      <c r="Y976">
        <f t="shared" si="464"/>
        <v>0</v>
      </c>
      <c r="Z976">
        <f t="shared" si="465"/>
        <v>0</v>
      </c>
      <c r="AA976" s="22">
        <f t="shared" si="466"/>
        <v>0</v>
      </c>
      <c r="AB976" s="22">
        <f t="shared" si="467"/>
        <v>0</v>
      </c>
      <c r="AC976" s="22">
        <f t="shared" si="468"/>
        <v>0</v>
      </c>
      <c r="AD976" s="22">
        <f t="shared" si="469"/>
        <v>0</v>
      </c>
    </row>
    <row r="977" spans="3:30" x14ac:dyDescent="0.25">
      <c r="E977" s="11">
        <v>42963.875</v>
      </c>
      <c r="F977" s="9">
        <v>12261.85</v>
      </c>
      <c r="G977" s="9">
        <v>12263.1</v>
      </c>
      <c r="H977" s="9">
        <v>12225.57</v>
      </c>
      <c r="I977" s="9">
        <v>12239.83</v>
      </c>
      <c r="K977" s="13">
        <f t="shared" si="460"/>
        <v>-22.020000000000437</v>
      </c>
      <c r="L977" s="13">
        <f t="shared" si="470"/>
        <v>41.659999999999854</v>
      </c>
      <c r="M977" s="13">
        <f t="shared" si="461"/>
        <v>37.530000000000655</v>
      </c>
      <c r="N977" s="13"/>
      <c r="X977">
        <f t="shared" si="463"/>
        <v>22.020000000000437</v>
      </c>
      <c r="Y977">
        <f t="shared" si="464"/>
        <v>0</v>
      </c>
      <c r="Z977">
        <f t="shared" si="465"/>
        <v>0</v>
      </c>
      <c r="AA977" s="22">
        <f t="shared" si="466"/>
        <v>0</v>
      </c>
      <c r="AB977" s="22">
        <f t="shared" si="467"/>
        <v>0</v>
      </c>
      <c r="AC977" s="22">
        <f t="shared" si="468"/>
        <v>0</v>
      </c>
      <c r="AD977" s="22">
        <f t="shared" si="469"/>
        <v>0</v>
      </c>
    </row>
    <row r="978" spans="3:30" x14ac:dyDescent="0.25">
      <c r="E978" s="12">
        <v>42963.916666666664</v>
      </c>
      <c r="F978" s="10">
        <v>12240.08</v>
      </c>
      <c r="G978" s="10">
        <v>12240.58</v>
      </c>
      <c r="H978" s="10">
        <v>12216.56</v>
      </c>
      <c r="I978" s="10">
        <v>12233.82</v>
      </c>
      <c r="K978" s="13">
        <f t="shared" si="460"/>
        <v>-6.2600000000002183</v>
      </c>
      <c r="L978" s="13">
        <f t="shared" si="470"/>
        <v>35.399999999999636</v>
      </c>
      <c r="M978" s="13">
        <f t="shared" si="461"/>
        <v>24.020000000000437</v>
      </c>
      <c r="N978" s="13"/>
      <c r="X978">
        <f t="shared" si="463"/>
        <v>6.2600000000002183</v>
      </c>
      <c r="Y978">
        <f t="shared" si="464"/>
        <v>0</v>
      </c>
      <c r="Z978">
        <f t="shared" si="465"/>
        <v>0</v>
      </c>
      <c r="AA978" s="22">
        <f t="shared" si="466"/>
        <v>0</v>
      </c>
      <c r="AB978" s="22">
        <f t="shared" si="467"/>
        <v>0</v>
      </c>
      <c r="AC978" s="22">
        <f t="shared" si="468"/>
        <v>0</v>
      </c>
      <c r="AD978" s="22">
        <f t="shared" si="469"/>
        <v>0</v>
      </c>
    </row>
    <row r="979" spans="3:30" hidden="1" x14ac:dyDescent="0.25">
      <c r="E979" s="11">
        <v>42963.958333333336</v>
      </c>
      <c r="F979" s="9">
        <v>12232.07</v>
      </c>
      <c r="G979" s="9">
        <v>12236.72</v>
      </c>
      <c r="H979" s="9">
        <v>12228.34</v>
      </c>
      <c r="I979" s="9">
        <v>12229.28</v>
      </c>
    </row>
    <row r="980" spans="3:30" hidden="1" x14ac:dyDescent="0.25">
      <c r="E980" s="12">
        <v>42964.041666666664</v>
      </c>
      <c r="F980" s="10">
        <v>12229.89</v>
      </c>
      <c r="G980" s="10">
        <v>12230.52</v>
      </c>
      <c r="H980" s="10">
        <v>12214.38</v>
      </c>
      <c r="I980" s="10">
        <v>12216.86</v>
      </c>
    </row>
    <row r="981" spans="3:30" hidden="1" x14ac:dyDescent="0.25">
      <c r="E981" s="11">
        <v>42964.083333333336</v>
      </c>
      <c r="F981" s="9">
        <v>12218.1</v>
      </c>
      <c r="G981" s="9">
        <v>12220.58</v>
      </c>
      <c r="H981" s="9">
        <v>12206.16</v>
      </c>
      <c r="I981" s="9">
        <v>12214.35</v>
      </c>
    </row>
    <row r="982" spans="3:30" hidden="1" x14ac:dyDescent="0.25">
      <c r="E982" s="12">
        <v>42964.125</v>
      </c>
      <c r="F982" s="10">
        <v>12213.11</v>
      </c>
      <c r="G982" s="10">
        <v>12222.31</v>
      </c>
      <c r="H982" s="10">
        <v>12210.63</v>
      </c>
      <c r="I982" s="10">
        <v>12219.32</v>
      </c>
    </row>
    <row r="983" spans="3:30" hidden="1" x14ac:dyDescent="0.25">
      <c r="E983" s="11">
        <v>42964.166666666664</v>
      </c>
      <c r="F983" s="9">
        <v>12219.23</v>
      </c>
      <c r="G983" s="9">
        <v>12223.21</v>
      </c>
      <c r="H983" s="9">
        <v>12214.52</v>
      </c>
      <c r="I983" s="9">
        <v>12215.76</v>
      </c>
    </row>
    <row r="984" spans="3:30" hidden="1" x14ac:dyDescent="0.25">
      <c r="E984" s="12">
        <v>42964.208333333336</v>
      </c>
      <c r="F984" s="10">
        <v>12214.52</v>
      </c>
      <c r="G984" s="10">
        <v>12217.74</v>
      </c>
      <c r="H984" s="10">
        <v>12214.52</v>
      </c>
      <c r="I984" s="10">
        <v>12217.73</v>
      </c>
    </row>
    <row r="985" spans="3:30" hidden="1" x14ac:dyDescent="0.25">
      <c r="E985" s="11">
        <v>42964.25</v>
      </c>
      <c r="F985" s="9">
        <v>12217.73</v>
      </c>
      <c r="G985" s="9">
        <v>12225.17</v>
      </c>
      <c r="H985" s="9">
        <v>12216.49</v>
      </c>
      <c r="I985" s="9">
        <v>12223.92</v>
      </c>
    </row>
    <row r="986" spans="3:30" hidden="1" x14ac:dyDescent="0.25">
      <c r="E986" s="12">
        <v>42964.291666666664</v>
      </c>
      <c r="F986" s="10">
        <v>12224.1</v>
      </c>
      <c r="G986" s="10">
        <v>12227.85</v>
      </c>
      <c r="H986" s="10">
        <v>12223.92</v>
      </c>
      <c r="I986" s="10">
        <v>12227.85</v>
      </c>
    </row>
    <row r="987" spans="3:30" x14ac:dyDescent="0.25">
      <c r="C987">
        <v>1</v>
      </c>
      <c r="E987" s="11">
        <v>42964.333333333336</v>
      </c>
      <c r="F987" s="9">
        <v>12227.84</v>
      </c>
      <c r="G987" s="9">
        <v>12235.92</v>
      </c>
      <c r="H987" s="9">
        <v>12223.24</v>
      </c>
      <c r="I987" s="9">
        <v>12230.66</v>
      </c>
      <c r="K987" s="13">
        <f t="shared" ref="K987:K1001" si="471">I987-F987</f>
        <v>2.819999999999709</v>
      </c>
      <c r="L987" s="13">
        <v>0</v>
      </c>
      <c r="M987" s="13">
        <f t="shared" ref="M987:M1001" si="472">G987-H987</f>
        <v>12.680000000000291</v>
      </c>
      <c r="N987" s="13">
        <f t="shared" ref="N987" si="473">I1001-F987</f>
        <v>-104.18000000000029</v>
      </c>
      <c r="O987" s="18">
        <f>IF(K987*N987&gt;0,1,0)</f>
        <v>0</v>
      </c>
      <c r="S987" s="13">
        <f>MAX(G987:G1001)</f>
        <v>12291.99</v>
      </c>
      <c r="X987">
        <f t="shared" ref="X987:X1001" si="474">ABS(K987)</f>
        <v>2.819999999999709</v>
      </c>
      <c r="Y987">
        <f t="shared" ref="Y987:Y1001" si="475">ABS(N987)</f>
        <v>104.18000000000029</v>
      </c>
      <c r="Z987">
        <f t="shared" ref="Z987:Z1001" si="476">IF(S987&lt;1000,ABS(S987),0)</f>
        <v>0</v>
      </c>
      <c r="AA987" s="22">
        <f t="shared" ref="AA987:AA1001" si="477">ABS(P987)</f>
        <v>0</v>
      </c>
      <c r="AB987" s="22">
        <f t="shared" ref="AB987:AB1001" si="478">ABS(Q987)</f>
        <v>0</v>
      </c>
      <c r="AC987" s="22">
        <f t="shared" ref="AC987:AC1001" si="479">IF(O987=1,ABS(P988),0)</f>
        <v>0</v>
      </c>
      <c r="AD987" s="22">
        <f t="shared" ref="AD987:AD1001" si="480">IF(O987=0,ABS(Q988),0)</f>
        <v>0.98458904109589818</v>
      </c>
    </row>
    <row r="988" spans="3:30" x14ac:dyDescent="0.25">
      <c r="E988" s="12">
        <v>42964.375</v>
      </c>
      <c r="F988" s="10">
        <v>12232.16</v>
      </c>
      <c r="G988" s="10">
        <v>12248.57</v>
      </c>
      <c r="H988" s="10">
        <v>12228.17</v>
      </c>
      <c r="I988" s="10">
        <v>12239.29</v>
      </c>
      <c r="K988" s="13">
        <f t="shared" si="471"/>
        <v>7.1300000000010186</v>
      </c>
      <c r="L988" s="13">
        <f t="shared" ref="L988:L1001" si="481">L987+K988</f>
        <v>7.1300000000010186</v>
      </c>
      <c r="M988" s="13">
        <f t="shared" si="472"/>
        <v>20.399999999999636</v>
      </c>
      <c r="N988" s="13"/>
      <c r="P988">
        <f>_xlfn.IFS(K987&lt;0,MIN(L987:L1001),K987&gt;0,MAX(L987:L1001))/S966</f>
        <v>0.22819033886084994</v>
      </c>
      <c r="Q988">
        <f>_xlfn.IFS(K987&lt;0,MAX(L987:L1001),K987&gt;0,MIN(L987:L1001))/S966</f>
        <v>-0.98458904109589818</v>
      </c>
      <c r="S988" s="13">
        <f>MIN(H987:H1001)</f>
        <v>12121.16</v>
      </c>
      <c r="X988">
        <f t="shared" si="474"/>
        <v>7.1300000000010186</v>
      </c>
      <c r="Y988">
        <f t="shared" si="475"/>
        <v>0</v>
      </c>
      <c r="Z988">
        <f t="shared" si="476"/>
        <v>0</v>
      </c>
      <c r="AA988" s="22">
        <f t="shared" si="477"/>
        <v>0.22819033886084994</v>
      </c>
      <c r="AB988" s="22">
        <f t="shared" si="478"/>
        <v>0.98458904109589818</v>
      </c>
      <c r="AC988" s="22">
        <f t="shared" si="479"/>
        <v>0</v>
      </c>
      <c r="AD988" s="22">
        <f t="shared" si="480"/>
        <v>0</v>
      </c>
    </row>
    <row r="989" spans="3:30" x14ac:dyDescent="0.25">
      <c r="E989" s="11">
        <v>42964.416666666664</v>
      </c>
      <c r="F989" s="9">
        <v>12240.79</v>
      </c>
      <c r="G989" s="9">
        <v>12267.1</v>
      </c>
      <c r="H989" s="9">
        <v>12219.88</v>
      </c>
      <c r="I989" s="9">
        <v>12258.98</v>
      </c>
      <c r="K989" s="13">
        <f t="shared" si="471"/>
        <v>18.18999999999869</v>
      </c>
      <c r="L989" s="13">
        <f t="shared" si="481"/>
        <v>25.319999999999709</v>
      </c>
      <c r="M989" s="13">
        <f t="shared" si="472"/>
        <v>47.220000000001164</v>
      </c>
      <c r="N989" s="13"/>
      <c r="S989" s="13">
        <f>S987-S988</f>
        <v>170.82999999999993</v>
      </c>
      <c r="X989">
        <f t="shared" si="474"/>
        <v>18.18999999999869</v>
      </c>
      <c r="Y989">
        <f t="shared" si="475"/>
        <v>0</v>
      </c>
      <c r="Z989">
        <f t="shared" si="476"/>
        <v>170.82999999999993</v>
      </c>
      <c r="AA989" s="22">
        <f t="shared" si="477"/>
        <v>0</v>
      </c>
      <c r="AB989" s="22">
        <f t="shared" si="478"/>
        <v>0</v>
      </c>
      <c r="AC989" s="22">
        <f t="shared" si="479"/>
        <v>0</v>
      </c>
      <c r="AD989" s="22">
        <f t="shared" si="480"/>
        <v>0</v>
      </c>
    </row>
    <row r="990" spans="3:30" x14ac:dyDescent="0.25">
      <c r="E990" s="12">
        <v>42964.458333333336</v>
      </c>
      <c r="F990" s="10">
        <v>12258.48</v>
      </c>
      <c r="G990" s="10">
        <v>12263.12</v>
      </c>
      <c r="H990" s="10">
        <v>12210.11</v>
      </c>
      <c r="I990" s="10">
        <v>12217.96</v>
      </c>
      <c r="K990" s="13">
        <f t="shared" si="471"/>
        <v>-40.520000000000437</v>
      </c>
      <c r="L990" s="13">
        <f t="shared" si="481"/>
        <v>-15.200000000000728</v>
      </c>
      <c r="M990" s="13">
        <f t="shared" si="472"/>
        <v>53.010000000000218</v>
      </c>
      <c r="N990" s="13"/>
      <c r="X990">
        <f t="shared" si="474"/>
        <v>40.520000000000437</v>
      </c>
      <c r="Y990">
        <f t="shared" si="475"/>
        <v>0</v>
      </c>
      <c r="Z990">
        <f t="shared" si="476"/>
        <v>0</v>
      </c>
      <c r="AA990" s="22">
        <f t="shared" si="477"/>
        <v>0</v>
      </c>
      <c r="AB990" s="22">
        <f t="shared" si="478"/>
        <v>0</v>
      </c>
      <c r="AC990" s="22">
        <f t="shared" si="479"/>
        <v>0</v>
      </c>
      <c r="AD990" s="22">
        <f t="shared" si="480"/>
        <v>0</v>
      </c>
    </row>
    <row r="991" spans="3:30" x14ac:dyDescent="0.25">
      <c r="E991" s="11">
        <v>42964.5</v>
      </c>
      <c r="F991" s="9">
        <v>12218.46</v>
      </c>
      <c r="G991" s="9">
        <v>12249.79</v>
      </c>
      <c r="H991" s="9">
        <v>12215.8</v>
      </c>
      <c r="I991" s="9">
        <v>12246.59</v>
      </c>
      <c r="K991" s="13">
        <f t="shared" si="471"/>
        <v>28.130000000001019</v>
      </c>
      <c r="L991" s="13">
        <f t="shared" si="481"/>
        <v>12.930000000000291</v>
      </c>
      <c r="M991" s="13">
        <f t="shared" si="472"/>
        <v>33.990000000001601</v>
      </c>
      <c r="N991" s="13"/>
      <c r="X991">
        <f t="shared" si="474"/>
        <v>28.130000000001019</v>
      </c>
      <c r="Y991">
        <f t="shared" si="475"/>
        <v>0</v>
      </c>
      <c r="Z991">
        <f t="shared" si="476"/>
        <v>0</v>
      </c>
      <c r="AA991" s="22">
        <f t="shared" si="477"/>
        <v>0</v>
      </c>
      <c r="AB991" s="22">
        <f t="shared" si="478"/>
        <v>0</v>
      </c>
      <c r="AC991" s="22">
        <f t="shared" si="479"/>
        <v>0</v>
      </c>
      <c r="AD991" s="22">
        <f t="shared" si="480"/>
        <v>0</v>
      </c>
    </row>
    <row r="992" spans="3:30" x14ac:dyDescent="0.25">
      <c r="E992" s="12">
        <v>42964.541666666664</v>
      </c>
      <c r="F992" s="10">
        <v>12245.84</v>
      </c>
      <c r="G992" s="10">
        <v>12260.79</v>
      </c>
      <c r="H992" s="10">
        <v>12236.02</v>
      </c>
      <c r="I992" s="10">
        <v>12239.03</v>
      </c>
      <c r="K992" s="13">
        <f t="shared" si="471"/>
        <v>-6.8099999999994907</v>
      </c>
      <c r="L992" s="13">
        <f t="shared" si="481"/>
        <v>6.1200000000008004</v>
      </c>
      <c r="M992" s="13">
        <f t="shared" si="472"/>
        <v>24.770000000000437</v>
      </c>
      <c r="N992" s="13"/>
      <c r="X992">
        <f t="shared" si="474"/>
        <v>6.8099999999994907</v>
      </c>
      <c r="Y992">
        <f t="shared" si="475"/>
        <v>0</v>
      </c>
      <c r="Z992">
        <f t="shared" si="476"/>
        <v>0</v>
      </c>
      <c r="AA992" s="22">
        <f t="shared" si="477"/>
        <v>0</v>
      </c>
      <c r="AB992" s="22">
        <f t="shared" si="478"/>
        <v>0</v>
      </c>
      <c r="AC992" s="22">
        <f t="shared" si="479"/>
        <v>0</v>
      </c>
      <c r="AD992" s="22">
        <f t="shared" si="480"/>
        <v>0</v>
      </c>
    </row>
    <row r="993" spans="5:30" x14ac:dyDescent="0.25">
      <c r="E993" s="11">
        <v>42964.583333333336</v>
      </c>
      <c r="F993" s="9">
        <v>12239.53</v>
      </c>
      <c r="G993" s="9">
        <v>12291.99</v>
      </c>
      <c r="H993" s="9">
        <v>12233.31</v>
      </c>
      <c r="I993" s="9">
        <v>12254.45</v>
      </c>
      <c r="K993" s="13">
        <f t="shared" si="471"/>
        <v>14.920000000000073</v>
      </c>
      <c r="L993" s="13">
        <f t="shared" si="481"/>
        <v>21.040000000000873</v>
      </c>
      <c r="M993" s="13">
        <f t="shared" si="472"/>
        <v>58.680000000000291</v>
      </c>
      <c r="N993" s="13"/>
      <c r="X993">
        <f t="shared" si="474"/>
        <v>14.920000000000073</v>
      </c>
      <c r="Y993">
        <f t="shared" si="475"/>
        <v>0</v>
      </c>
      <c r="Z993">
        <f t="shared" si="476"/>
        <v>0</v>
      </c>
      <c r="AA993" s="22">
        <f t="shared" si="477"/>
        <v>0</v>
      </c>
      <c r="AB993" s="22">
        <f t="shared" si="478"/>
        <v>0</v>
      </c>
      <c r="AC993" s="22">
        <f t="shared" si="479"/>
        <v>0</v>
      </c>
      <c r="AD993" s="22">
        <f t="shared" si="480"/>
        <v>0</v>
      </c>
    </row>
    <row r="994" spans="5:30" x14ac:dyDescent="0.25">
      <c r="E994" s="12">
        <v>42964.625</v>
      </c>
      <c r="F994" s="10">
        <v>12255.2</v>
      </c>
      <c r="G994" s="10">
        <v>12258.45</v>
      </c>
      <c r="H994" s="10">
        <v>12227.26</v>
      </c>
      <c r="I994" s="10">
        <v>12244.77</v>
      </c>
      <c r="K994" s="13">
        <f t="shared" si="471"/>
        <v>-10.430000000000291</v>
      </c>
      <c r="L994" s="13">
        <f t="shared" si="481"/>
        <v>10.610000000000582</v>
      </c>
      <c r="M994" s="13">
        <f t="shared" si="472"/>
        <v>31.190000000000509</v>
      </c>
      <c r="N994" s="13"/>
      <c r="X994">
        <f t="shared" si="474"/>
        <v>10.430000000000291</v>
      </c>
      <c r="Y994">
        <f t="shared" si="475"/>
        <v>0</v>
      </c>
      <c r="Z994">
        <f t="shared" si="476"/>
        <v>0</v>
      </c>
      <c r="AA994" s="22">
        <f t="shared" si="477"/>
        <v>0</v>
      </c>
      <c r="AB994" s="22">
        <f t="shared" si="478"/>
        <v>0</v>
      </c>
      <c r="AC994" s="22">
        <f t="shared" si="479"/>
        <v>0</v>
      </c>
      <c r="AD994" s="22">
        <f t="shared" si="480"/>
        <v>0</v>
      </c>
    </row>
    <row r="995" spans="5:30" x14ac:dyDescent="0.25">
      <c r="E995" s="11">
        <v>42964.666666666664</v>
      </c>
      <c r="F995" s="9">
        <v>12245.27</v>
      </c>
      <c r="G995" s="9">
        <v>12245.7</v>
      </c>
      <c r="H995" s="9">
        <v>12223.01</v>
      </c>
      <c r="I995" s="9">
        <v>12226.18</v>
      </c>
      <c r="K995" s="13">
        <f t="shared" si="471"/>
        <v>-19.090000000000146</v>
      </c>
      <c r="L995" s="13">
        <f t="shared" si="481"/>
        <v>-8.4799999999995634</v>
      </c>
      <c r="M995" s="13">
        <f t="shared" si="472"/>
        <v>22.690000000000509</v>
      </c>
      <c r="N995" s="13"/>
      <c r="X995">
        <f t="shared" si="474"/>
        <v>19.090000000000146</v>
      </c>
      <c r="Y995">
        <f t="shared" si="475"/>
        <v>0</v>
      </c>
      <c r="Z995">
        <f t="shared" si="476"/>
        <v>0</v>
      </c>
      <c r="AA995" s="22">
        <f t="shared" si="477"/>
        <v>0</v>
      </c>
      <c r="AB995" s="22">
        <f t="shared" si="478"/>
        <v>0</v>
      </c>
      <c r="AC995" s="22">
        <f t="shared" si="479"/>
        <v>0</v>
      </c>
      <c r="AD995" s="22">
        <f t="shared" si="480"/>
        <v>0</v>
      </c>
    </row>
    <row r="996" spans="5:30" x14ac:dyDescent="0.25">
      <c r="E996" s="12">
        <v>42964.708333333336</v>
      </c>
      <c r="F996" s="10">
        <v>12224.68</v>
      </c>
      <c r="G996" s="10">
        <v>12234.13</v>
      </c>
      <c r="H996" s="10">
        <v>12183.15</v>
      </c>
      <c r="I996" s="10">
        <v>12200.11</v>
      </c>
      <c r="K996" s="13">
        <f t="shared" si="471"/>
        <v>-24.569999999999709</v>
      </c>
      <c r="L996" s="13">
        <f t="shared" si="481"/>
        <v>-33.049999999999272</v>
      </c>
      <c r="M996" s="13">
        <f t="shared" si="472"/>
        <v>50.979999999999563</v>
      </c>
      <c r="N996" s="13"/>
      <c r="X996">
        <f t="shared" si="474"/>
        <v>24.569999999999709</v>
      </c>
      <c r="Y996">
        <f t="shared" si="475"/>
        <v>0</v>
      </c>
      <c r="Z996">
        <f t="shared" si="476"/>
        <v>0</v>
      </c>
      <c r="AA996" s="22">
        <f t="shared" si="477"/>
        <v>0</v>
      </c>
      <c r="AB996" s="22">
        <f t="shared" si="478"/>
        <v>0</v>
      </c>
      <c r="AC996" s="22">
        <f t="shared" si="479"/>
        <v>0</v>
      </c>
      <c r="AD996" s="22">
        <f t="shared" si="480"/>
        <v>0</v>
      </c>
    </row>
    <row r="997" spans="5:30" x14ac:dyDescent="0.25">
      <c r="E997" s="11">
        <v>42964.75</v>
      </c>
      <c r="F997" s="9">
        <v>12200.61</v>
      </c>
      <c r="G997" s="9">
        <v>12227.43</v>
      </c>
      <c r="H997" s="9">
        <v>12192.24</v>
      </c>
      <c r="I997" s="9">
        <v>12200.57</v>
      </c>
      <c r="K997" s="13">
        <f t="shared" si="471"/>
        <v>-4.0000000000873115E-2</v>
      </c>
      <c r="L997" s="13">
        <f t="shared" si="481"/>
        <v>-33.090000000000146</v>
      </c>
      <c r="M997" s="13">
        <f t="shared" si="472"/>
        <v>35.190000000000509</v>
      </c>
      <c r="N997" s="13"/>
      <c r="X997">
        <f t="shared" si="474"/>
        <v>4.0000000000873115E-2</v>
      </c>
      <c r="Y997">
        <f t="shared" si="475"/>
        <v>0</v>
      </c>
      <c r="Z997">
        <f t="shared" si="476"/>
        <v>0</v>
      </c>
      <c r="AA997" s="22">
        <f t="shared" si="477"/>
        <v>0</v>
      </c>
      <c r="AB997" s="22">
        <f t="shared" si="478"/>
        <v>0</v>
      </c>
      <c r="AC997" s="22">
        <f t="shared" si="479"/>
        <v>0</v>
      </c>
      <c r="AD997" s="22">
        <f t="shared" si="480"/>
        <v>0</v>
      </c>
    </row>
    <row r="998" spans="5:30" x14ac:dyDescent="0.25">
      <c r="E998" s="12">
        <v>42964.791666666664</v>
      </c>
      <c r="F998" s="10">
        <v>12200.32</v>
      </c>
      <c r="G998" s="10">
        <v>12208.49</v>
      </c>
      <c r="H998" s="10">
        <v>12172.71</v>
      </c>
      <c r="I998" s="10">
        <v>12180.97</v>
      </c>
      <c r="K998" s="13">
        <f t="shared" si="471"/>
        <v>-19.350000000000364</v>
      </c>
      <c r="L998" s="13">
        <f t="shared" si="481"/>
        <v>-52.440000000000509</v>
      </c>
      <c r="M998" s="13">
        <f t="shared" si="472"/>
        <v>35.780000000000655</v>
      </c>
      <c r="N998" s="13"/>
      <c r="X998">
        <f t="shared" si="474"/>
        <v>19.350000000000364</v>
      </c>
      <c r="Y998">
        <f t="shared" si="475"/>
        <v>0</v>
      </c>
      <c r="Z998">
        <f t="shared" si="476"/>
        <v>0</v>
      </c>
      <c r="AA998" s="22">
        <f t="shared" si="477"/>
        <v>0</v>
      </c>
      <c r="AB998" s="22">
        <f t="shared" si="478"/>
        <v>0</v>
      </c>
      <c r="AC998" s="22">
        <f t="shared" si="479"/>
        <v>0</v>
      </c>
      <c r="AD998" s="22">
        <f t="shared" si="480"/>
        <v>0</v>
      </c>
    </row>
    <row r="999" spans="5:30" x14ac:dyDescent="0.25">
      <c r="E999" s="11">
        <v>42964.833333333336</v>
      </c>
      <c r="F999" s="9">
        <v>12180.47</v>
      </c>
      <c r="G999" s="9">
        <v>12181.97</v>
      </c>
      <c r="H999" s="9">
        <v>12155.71</v>
      </c>
      <c r="I999" s="9">
        <v>12166.2</v>
      </c>
      <c r="K999" s="13">
        <f t="shared" si="471"/>
        <v>-14.269999999998618</v>
      </c>
      <c r="L999" s="13">
        <f t="shared" si="481"/>
        <v>-66.709999999999127</v>
      </c>
      <c r="M999" s="13">
        <f t="shared" si="472"/>
        <v>26.260000000000218</v>
      </c>
      <c r="N999" s="13"/>
      <c r="X999">
        <f t="shared" si="474"/>
        <v>14.269999999998618</v>
      </c>
      <c r="Y999">
        <f t="shared" si="475"/>
        <v>0</v>
      </c>
      <c r="Z999">
        <f t="shared" si="476"/>
        <v>0</v>
      </c>
      <c r="AA999" s="22">
        <f t="shared" si="477"/>
        <v>0</v>
      </c>
      <c r="AB999" s="22">
        <f t="shared" si="478"/>
        <v>0</v>
      </c>
      <c r="AC999" s="22">
        <f t="shared" si="479"/>
        <v>0</v>
      </c>
      <c r="AD999" s="22">
        <f t="shared" si="480"/>
        <v>0</v>
      </c>
    </row>
    <row r="1000" spans="5:30" x14ac:dyDescent="0.25">
      <c r="E1000" s="12">
        <v>42964.875</v>
      </c>
      <c r="F1000" s="10">
        <v>12166.45</v>
      </c>
      <c r="G1000" s="10">
        <v>12167.71</v>
      </c>
      <c r="H1000" s="10">
        <v>12146.69</v>
      </c>
      <c r="I1000" s="10">
        <v>12156.44</v>
      </c>
      <c r="K1000" s="13">
        <f t="shared" si="471"/>
        <v>-10.010000000000218</v>
      </c>
      <c r="L1000" s="13">
        <f t="shared" si="481"/>
        <v>-76.719999999999345</v>
      </c>
      <c r="M1000" s="13">
        <f t="shared" si="472"/>
        <v>21.019999999998618</v>
      </c>
      <c r="N1000" s="13"/>
      <c r="X1000">
        <f t="shared" si="474"/>
        <v>10.010000000000218</v>
      </c>
      <c r="Y1000">
        <f t="shared" si="475"/>
        <v>0</v>
      </c>
      <c r="Z1000">
        <f t="shared" si="476"/>
        <v>0</v>
      </c>
      <c r="AA1000" s="22">
        <f t="shared" si="477"/>
        <v>0</v>
      </c>
      <c r="AB1000" s="22">
        <f t="shared" si="478"/>
        <v>0</v>
      </c>
      <c r="AC1000" s="22">
        <f t="shared" si="479"/>
        <v>0</v>
      </c>
      <c r="AD1000" s="22">
        <f t="shared" si="480"/>
        <v>0</v>
      </c>
    </row>
    <row r="1001" spans="5:30" x14ac:dyDescent="0.25">
      <c r="E1001" s="11">
        <v>42964.916666666664</v>
      </c>
      <c r="F1001" s="9">
        <v>12156.19</v>
      </c>
      <c r="G1001" s="9">
        <v>12156.69</v>
      </c>
      <c r="H1001" s="9">
        <v>12121.16</v>
      </c>
      <c r="I1001" s="9">
        <v>12123.66</v>
      </c>
      <c r="K1001" s="13">
        <f t="shared" si="471"/>
        <v>-32.530000000000655</v>
      </c>
      <c r="L1001" s="13">
        <f t="shared" si="481"/>
        <v>-109.25</v>
      </c>
      <c r="M1001" s="13">
        <f t="shared" si="472"/>
        <v>35.530000000000655</v>
      </c>
      <c r="N1001" s="13"/>
      <c r="X1001">
        <f t="shared" si="474"/>
        <v>32.530000000000655</v>
      </c>
      <c r="Y1001">
        <f t="shared" si="475"/>
        <v>0</v>
      </c>
      <c r="Z1001">
        <f t="shared" si="476"/>
        <v>0</v>
      </c>
      <c r="AA1001" s="22">
        <f t="shared" si="477"/>
        <v>0</v>
      </c>
      <c r="AB1001" s="22">
        <f t="shared" si="478"/>
        <v>0</v>
      </c>
      <c r="AC1001" s="22">
        <f t="shared" si="479"/>
        <v>0</v>
      </c>
      <c r="AD1001" s="22">
        <f t="shared" si="480"/>
        <v>0</v>
      </c>
    </row>
    <row r="1002" spans="5:30" hidden="1" x14ac:dyDescent="0.25">
      <c r="E1002" s="12">
        <v>42964.958333333336</v>
      </c>
      <c r="F1002" s="10">
        <v>12122.16</v>
      </c>
      <c r="G1002" s="10">
        <v>12127.15</v>
      </c>
      <c r="H1002" s="10">
        <v>12091.94</v>
      </c>
      <c r="I1002" s="10">
        <v>12111.92</v>
      </c>
    </row>
    <row r="1003" spans="5:30" hidden="1" x14ac:dyDescent="0.25">
      <c r="E1003" s="11">
        <v>42965.041666666664</v>
      </c>
      <c r="F1003" s="9">
        <v>12113.15</v>
      </c>
      <c r="G1003" s="9">
        <v>12125.63</v>
      </c>
      <c r="H1003" s="9">
        <v>12109.41</v>
      </c>
      <c r="I1003" s="9">
        <v>12122.13</v>
      </c>
    </row>
    <row r="1004" spans="5:30" hidden="1" x14ac:dyDescent="0.25">
      <c r="E1004" s="12">
        <v>42965.083333333336</v>
      </c>
      <c r="F1004" s="10">
        <v>12123.38</v>
      </c>
      <c r="G1004" s="10">
        <v>12130.12</v>
      </c>
      <c r="H1004" s="10">
        <v>12108.14</v>
      </c>
      <c r="I1004" s="10">
        <v>12111.88</v>
      </c>
    </row>
    <row r="1005" spans="5:30" hidden="1" x14ac:dyDescent="0.25">
      <c r="E1005" s="11">
        <v>42965.125</v>
      </c>
      <c r="F1005" s="9">
        <v>12113.13</v>
      </c>
      <c r="G1005" s="9">
        <v>12143.32</v>
      </c>
      <c r="H1005" s="9">
        <v>12099.4</v>
      </c>
      <c r="I1005" s="9">
        <v>12140.82</v>
      </c>
    </row>
    <row r="1006" spans="5:30" hidden="1" x14ac:dyDescent="0.25">
      <c r="E1006" s="12">
        <v>42965.166666666664</v>
      </c>
      <c r="F1006" s="10">
        <v>12140.76</v>
      </c>
      <c r="G1006" s="10">
        <v>12147.49</v>
      </c>
      <c r="H1006" s="10">
        <v>12134.01</v>
      </c>
      <c r="I1006" s="10">
        <v>12139.99</v>
      </c>
    </row>
    <row r="1007" spans="5:30" hidden="1" x14ac:dyDescent="0.25">
      <c r="E1007" s="11">
        <v>42965.208333333336</v>
      </c>
      <c r="F1007" s="9">
        <v>12138.74</v>
      </c>
      <c r="G1007" s="9">
        <v>12139.99</v>
      </c>
      <c r="H1007" s="9">
        <v>12123.89</v>
      </c>
      <c r="I1007" s="9">
        <v>12132.99</v>
      </c>
    </row>
    <row r="1008" spans="5:30" hidden="1" x14ac:dyDescent="0.25">
      <c r="E1008" s="12">
        <v>42965.25</v>
      </c>
      <c r="F1008" s="10">
        <v>12134.24</v>
      </c>
      <c r="G1008" s="10">
        <v>12135.49</v>
      </c>
      <c r="H1008" s="10">
        <v>12125.5</v>
      </c>
      <c r="I1008" s="10">
        <v>12126.75</v>
      </c>
    </row>
    <row r="1009" spans="3:30" hidden="1" x14ac:dyDescent="0.25">
      <c r="E1009" s="11">
        <v>42965.291666666664</v>
      </c>
      <c r="F1009" s="9">
        <v>12126.73</v>
      </c>
      <c r="G1009" s="9">
        <v>12127.97</v>
      </c>
      <c r="H1009" s="9">
        <v>12115.31</v>
      </c>
      <c r="I1009" s="9">
        <v>12118.54</v>
      </c>
    </row>
    <row r="1010" spans="3:30" x14ac:dyDescent="0.25">
      <c r="C1010">
        <v>1</v>
      </c>
      <c r="E1010" s="12">
        <v>42965.333333333336</v>
      </c>
      <c r="F1010" s="10">
        <v>12119.78</v>
      </c>
      <c r="G1010" s="10">
        <v>12142.82</v>
      </c>
      <c r="H1010" s="10">
        <v>12118.53</v>
      </c>
      <c r="I1010" s="10">
        <v>12140.68</v>
      </c>
      <c r="K1010" s="13">
        <f t="shared" ref="K1010:K1024" si="482">I1010-F1010</f>
        <v>20.899999999999636</v>
      </c>
      <c r="L1010" s="13">
        <v>0</v>
      </c>
      <c r="M1010" s="13">
        <f t="shared" ref="M1010:M1024" si="483">G1010-H1010</f>
        <v>24.289999999999054</v>
      </c>
      <c r="N1010" s="13">
        <f t="shared" ref="N1010" si="484">I1024-F1010</f>
        <v>40.309999999999491</v>
      </c>
      <c r="O1010" s="18">
        <f>IF(K1010*N1010&gt;0,1,0)</f>
        <v>1</v>
      </c>
      <c r="S1010" s="13">
        <f>MAX(G1010:G1024)</f>
        <v>12197.44</v>
      </c>
      <c r="X1010">
        <f t="shared" ref="X1010:X1024" si="485">ABS(K1010)</f>
        <v>20.899999999999636</v>
      </c>
      <c r="Y1010">
        <f t="shared" ref="Y1010:Y1024" si="486">ABS(N1010)</f>
        <v>40.309999999999491</v>
      </c>
      <c r="Z1010">
        <f t="shared" ref="Z1010:Z1024" si="487">IF(S1010&lt;1000,ABS(S1010),0)</f>
        <v>0</v>
      </c>
      <c r="AA1010" s="22">
        <f t="shared" ref="AA1010:AA1024" si="488">ABS(P1010)</f>
        <v>0</v>
      </c>
      <c r="AB1010" s="22">
        <f t="shared" ref="AB1010:AB1024" si="489">ABS(Q1010)</f>
        <v>0</v>
      </c>
      <c r="AC1010" s="22">
        <f t="shared" ref="AC1010:AC1024" si="490">IF(O1010=1,ABS(P1011),0)</f>
        <v>0.30433764561259619</v>
      </c>
      <c r="AD1010" s="22">
        <f t="shared" ref="AD1010:AD1024" si="491">IF(O1010=0,ABS(Q1011),0)</f>
        <v>0</v>
      </c>
    </row>
    <row r="1011" spans="3:30" x14ac:dyDescent="0.25">
      <c r="E1011" s="11">
        <v>42965.375</v>
      </c>
      <c r="F1011" s="9">
        <v>12138.37</v>
      </c>
      <c r="G1011" s="9">
        <v>12146.86</v>
      </c>
      <c r="H1011" s="9">
        <v>12112.34</v>
      </c>
      <c r="I1011" s="9">
        <v>12120.43</v>
      </c>
      <c r="K1011" s="13">
        <f t="shared" si="482"/>
        <v>-17.940000000000509</v>
      </c>
      <c r="L1011" s="13">
        <f t="shared" ref="L1011:L1024" si="492">L1010+K1011</f>
        <v>-17.940000000000509</v>
      </c>
      <c r="M1011" s="13">
        <f t="shared" si="483"/>
        <v>34.520000000000437</v>
      </c>
      <c r="N1011" s="13"/>
      <c r="P1011">
        <f>_xlfn.IFS(K1010&lt;0,MIN(L1010:L1024),K1010&gt;0,MAX(L1010:L1024))/S989</f>
        <v>0.30433764561259619</v>
      </c>
      <c r="Q1011">
        <f>_xlfn.IFS(K1010&lt;0,MAX(L1010:L1024),K1010&gt;0,MIN(L1010:L1024))/S989</f>
        <v>-0.2389510039220368</v>
      </c>
      <c r="S1011" s="13">
        <f>MIN(H1010:H1024)</f>
        <v>12081.08</v>
      </c>
      <c r="X1011">
        <f t="shared" si="485"/>
        <v>17.940000000000509</v>
      </c>
      <c r="Y1011">
        <f t="shared" si="486"/>
        <v>0</v>
      </c>
      <c r="Z1011">
        <f t="shared" si="487"/>
        <v>0</v>
      </c>
      <c r="AA1011" s="22">
        <f t="shared" si="488"/>
        <v>0.30433764561259619</v>
      </c>
      <c r="AB1011" s="22">
        <f t="shared" si="489"/>
        <v>0.2389510039220368</v>
      </c>
      <c r="AC1011" s="22">
        <f t="shared" si="490"/>
        <v>0</v>
      </c>
      <c r="AD1011" s="22">
        <f t="shared" si="491"/>
        <v>0</v>
      </c>
    </row>
    <row r="1012" spans="3:30" x14ac:dyDescent="0.25">
      <c r="E1012" s="12">
        <v>42965.416666666664</v>
      </c>
      <c r="F1012" s="10">
        <v>12120.68</v>
      </c>
      <c r="G1012" s="10">
        <v>12133.74</v>
      </c>
      <c r="H1012" s="10">
        <v>12081.08</v>
      </c>
      <c r="I1012" s="10">
        <v>12111.53</v>
      </c>
      <c r="K1012" s="13">
        <f t="shared" si="482"/>
        <v>-9.1499999999996362</v>
      </c>
      <c r="L1012" s="13">
        <f t="shared" si="492"/>
        <v>-27.090000000000146</v>
      </c>
      <c r="M1012" s="13">
        <f t="shared" si="483"/>
        <v>52.659999999999854</v>
      </c>
      <c r="N1012" s="13"/>
      <c r="S1012" s="13">
        <f>S1010-S1011</f>
        <v>116.36000000000058</v>
      </c>
      <c r="X1012">
        <f t="shared" si="485"/>
        <v>9.1499999999996362</v>
      </c>
      <c r="Y1012">
        <f t="shared" si="486"/>
        <v>0</v>
      </c>
      <c r="Z1012">
        <f t="shared" si="487"/>
        <v>116.36000000000058</v>
      </c>
      <c r="AA1012" s="22">
        <f t="shared" si="488"/>
        <v>0</v>
      </c>
      <c r="AB1012" s="22">
        <f t="shared" si="489"/>
        <v>0</v>
      </c>
      <c r="AC1012" s="22">
        <f t="shared" si="490"/>
        <v>0</v>
      </c>
      <c r="AD1012" s="22">
        <f t="shared" si="491"/>
        <v>0</v>
      </c>
    </row>
    <row r="1013" spans="3:30" x14ac:dyDescent="0.25">
      <c r="E1013" s="11">
        <v>42965.458333333336</v>
      </c>
      <c r="F1013" s="9">
        <v>12111.28</v>
      </c>
      <c r="G1013" s="9">
        <v>12113.91</v>
      </c>
      <c r="H1013" s="9">
        <v>12089.14</v>
      </c>
      <c r="I1013" s="9">
        <v>12097.55</v>
      </c>
      <c r="K1013" s="13">
        <f t="shared" si="482"/>
        <v>-13.730000000001382</v>
      </c>
      <c r="L1013" s="13">
        <f t="shared" si="492"/>
        <v>-40.820000000001528</v>
      </c>
      <c r="M1013" s="13">
        <f t="shared" si="483"/>
        <v>24.770000000000437</v>
      </c>
      <c r="N1013" s="13"/>
      <c r="X1013">
        <f t="shared" si="485"/>
        <v>13.730000000001382</v>
      </c>
      <c r="Y1013">
        <f t="shared" si="486"/>
        <v>0</v>
      </c>
      <c r="Z1013">
        <f t="shared" si="487"/>
        <v>0</v>
      </c>
      <c r="AA1013" s="22">
        <f t="shared" si="488"/>
        <v>0</v>
      </c>
      <c r="AB1013" s="22">
        <f t="shared" si="489"/>
        <v>0</v>
      </c>
      <c r="AC1013" s="22">
        <f t="shared" si="490"/>
        <v>0</v>
      </c>
      <c r="AD1013" s="22">
        <f t="shared" si="491"/>
        <v>0</v>
      </c>
    </row>
    <row r="1014" spans="3:30" x14ac:dyDescent="0.25">
      <c r="E1014" s="12">
        <v>42965.5</v>
      </c>
      <c r="F1014" s="10">
        <v>12097.3</v>
      </c>
      <c r="G1014" s="10">
        <v>12136.21</v>
      </c>
      <c r="H1014" s="10">
        <v>12092.06</v>
      </c>
      <c r="I1014" s="10">
        <v>12123.07</v>
      </c>
      <c r="K1014" s="13">
        <f t="shared" si="482"/>
        <v>25.770000000000437</v>
      </c>
      <c r="L1014" s="13">
        <f t="shared" si="492"/>
        <v>-15.050000000001091</v>
      </c>
      <c r="M1014" s="13">
        <f t="shared" si="483"/>
        <v>44.149999999999636</v>
      </c>
      <c r="N1014" s="13"/>
      <c r="X1014">
        <f t="shared" si="485"/>
        <v>25.770000000000437</v>
      </c>
      <c r="Y1014">
        <f t="shared" si="486"/>
        <v>0</v>
      </c>
      <c r="Z1014">
        <f t="shared" si="487"/>
        <v>0</v>
      </c>
      <c r="AA1014" s="22">
        <f t="shared" si="488"/>
        <v>0</v>
      </c>
      <c r="AB1014" s="22">
        <f t="shared" si="489"/>
        <v>0</v>
      </c>
      <c r="AC1014" s="22">
        <f t="shared" si="490"/>
        <v>0</v>
      </c>
      <c r="AD1014" s="22">
        <f t="shared" si="491"/>
        <v>0</v>
      </c>
    </row>
    <row r="1015" spans="3:30" x14ac:dyDescent="0.25">
      <c r="E1015" s="11">
        <v>42965.541666666664</v>
      </c>
      <c r="F1015" s="9">
        <v>12123.06</v>
      </c>
      <c r="G1015" s="9">
        <v>12164.27</v>
      </c>
      <c r="H1015" s="9">
        <v>12116.95</v>
      </c>
      <c r="I1015" s="9">
        <v>12146.33</v>
      </c>
      <c r="K1015" s="13">
        <f t="shared" si="482"/>
        <v>23.270000000000437</v>
      </c>
      <c r="L1015" s="13">
        <f t="shared" si="492"/>
        <v>8.2199999999993452</v>
      </c>
      <c r="M1015" s="13">
        <f t="shared" si="483"/>
        <v>47.319999999999709</v>
      </c>
      <c r="N1015" s="13"/>
      <c r="X1015">
        <f t="shared" si="485"/>
        <v>23.270000000000437</v>
      </c>
      <c r="Y1015">
        <f t="shared" si="486"/>
        <v>0</v>
      </c>
      <c r="Z1015">
        <f t="shared" si="487"/>
        <v>0</v>
      </c>
      <c r="AA1015" s="22">
        <f t="shared" si="488"/>
        <v>0</v>
      </c>
      <c r="AB1015" s="22">
        <f t="shared" si="489"/>
        <v>0</v>
      </c>
      <c r="AC1015" s="22">
        <f t="shared" si="490"/>
        <v>0</v>
      </c>
      <c r="AD1015" s="22">
        <f t="shared" si="491"/>
        <v>0</v>
      </c>
    </row>
    <row r="1016" spans="3:30" x14ac:dyDescent="0.25">
      <c r="E1016" s="12">
        <v>42965.583333333336</v>
      </c>
      <c r="F1016" s="10">
        <v>12145.58</v>
      </c>
      <c r="G1016" s="10">
        <v>12174.79</v>
      </c>
      <c r="H1016" s="10">
        <v>12133.84</v>
      </c>
      <c r="I1016" s="10">
        <v>12163.14</v>
      </c>
      <c r="K1016" s="13">
        <f t="shared" si="482"/>
        <v>17.559999999999491</v>
      </c>
      <c r="L1016" s="13">
        <f t="shared" si="492"/>
        <v>25.779999999998836</v>
      </c>
      <c r="M1016" s="13">
        <f t="shared" si="483"/>
        <v>40.950000000000728</v>
      </c>
      <c r="N1016" s="13"/>
      <c r="X1016">
        <f t="shared" si="485"/>
        <v>17.559999999999491</v>
      </c>
      <c r="Y1016">
        <f t="shared" si="486"/>
        <v>0</v>
      </c>
      <c r="Z1016">
        <f t="shared" si="487"/>
        <v>0</v>
      </c>
      <c r="AA1016" s="22">
        <f t="shared" si="488"/>
        <v>0</v>
      </c>
      <c r="AB1016" s="22">
        <f t="shared" si="489"/>
        <v>0</v>
      </c>
      <c r="AC1016" s="22">
        <f t="shared" si="490"/>
        <v>0</v>
      </c>
      <c r="AD1016" s="22">
        <f t="shared" si="491"/>
        <v>0</v>
      </c>
    </row>
    <row r="1017" spans="3:30" x14ac:dyDescent="0.25">
      <c r="E1017" s="11">
        <v>42965.625</v>
      </c>
      <c r="F1017" s="9">
        <v>12162.89</v>
      </c>
      <c r="G1017" s="9">
        <v>12171.56</v>
      </c>
      <c r="H1017" s="9">
        <v>12156</v>
      </c>
      <c r="I1017" s="9">
        <v>12156.05</v>
      </c>
      <c r="K1017" s="13">
        <f t="shared" si="482"/>
        <v>-6.8400000000001455</v>
      </c>
      <c r="L1017" s="13">
        <f t="shared" si="492"/>
        <v>18.93999999999869</v>
      </c>
      <c r="M1017" s="13">
        <f t="shared" si="483"/>
        <v>15.559999999999491</v>
      </c>
      <c r="N1017" s="13"/>
      <c r="X1017">
        <f t="shared" si="485"/>
        <v>6.8400000000001455</v>
      </c>
      <c r="Y1017">
        <f t="shared" si="486"/>
        <v>0</v>
      </c>
      <c r="Z1017">
        <f t="shared" si="487"/>
        <v>0</v>
      </c>
      <c r="AA1017" s="22">
        <f t="shared" si="488"/>
        <v>0</v>
      </c>
      <c r="AB1017" s="22">
        <f t="shared" si="489"/>
        <v>0</v>
      </c>
      <c r="AC1017" s="22">
        <f t="shared" si="490"/>
        <v>0</v>
      </c>
      <c r="AD1017" s="22">
        <f t="shared" si="491"/>
        <v>0</v>
      </c>
    </row>
    <row r="1018" spans="3:30" x14ac:dyDescent="0.25">
      <c r="E1018" s="12">
        <v>42965.666666666664</v>
      </c>
      <c r="F1018" s="10">
        <v>12156.06</v>
      </c>
      <c r="G1018" s="10">
        <v>12159.06</v>
      </c>
      <c r="H1018" s="10">
        <v>12122.17</v>
      </c>
      <c r="I1018" s="10">
        <v>12124.16</v>
      </c>
      <c r="K1018" s="13">
        <f t="shared" si="482"/>
        <v>-31.899999999999636</v>
      </c>
      <c r="L1018" s="13">
        <f t="shared" si="492"/>
        <v>-12.960000000000946</v>
      </c>
      <c r="M1018" s="13">
        <f t="shared" si="483"/>
        <v>36.889999999999418</v>
      </c>
      <c r="N1018" s="13"/>
      <c r="X1018">
        <f t="shared" si="485"/>
        <v>31.899999999999636</v>
      </c>
      <c r="Y1018">
        <f t="shared" si="486"/>
        <v>0</v>
      </c>
      <c r="Z1018">
        <f t="shared" si="487"/>
        <v>0</v>
      </c>
      <c r="AA1018" s="22">
        <f t="shared" si="488"/>
        <v>0</v>
      </c>
      <c r="AB1018" s="22">
        <f t="shared" si="489"/>
        <v>0</v>
      </c>
      <c r="AC1018" s="22">
        <f t="shared" si="490"/>
        <v>0</v>
      </c>
      <c r="AD1018" s="22">
        <f t="shared" si="491"/>
        <v>0</v>
      </c>
    </row>
    <row r="1019" spans="3:30" x14ac:dyDescent="0.25">
      <c r="E1019" s="11">
        <v>42965.708333333336</v>
      </c>
      <c r="F1019" s="9">
        <v>12124.17</v>
      </c>
      <c r="G1019" s="9">
        <v>12163.91</v>
      </c>
      <c r="H1019" s="9">
        <v>12124.17</v>
      </c>
      <c r="I1019" s="9">
        <v>12141.11</v>
      </c>
      <c r="K1019" s="13">
        <f t="shared" si="482"/>
        <v>16.940000000000509</v>
      </c>
      <c r="L1019" s="13">
        <f t="shared" si="492"/>
        <v>3.9799999999995634</v>
      </c>
      <c r="M1019" s="13">
        <f t="shared" si="483"/>
        <v>39.739999999999782</v>
      </c>
      <c r="N1019" s="13"/>
      <c r="X1019">
        <f t="shared" si="485"/>
        <v>16.940000000000509</v>
      </c>
      <c r="Y1019">
        <f t="shared" si="486"/>
        <v>0</v>
      </c>
      <c r="Z1019">
        <f t="shared" si="487"/>
        <v>0</v>
      </c>
      <c r="AA1019" s="22">
        <f t="shared" si="488"/>
        <v>0</v>
      </c>
      <c r="AB1019" s="22">
        <f t="shared" si="489"/>
        <v>0</v>
      </c>
      <c r="AC1019" s="22">
        <f t="shared" si="490"/>
        <v>0</v>
      </c>
      <c r="AD1019" s="22">
        <f t="shared" si="491"/>
        <v>0</v>
      </c>
    </row>
    <row r="1020" spans="3:30" x14ac:dyDescent="0.25">
      <c r="E1020" s="12">
        <v>42965.75</v>
      </c>
      <c r="F1020" s="10">
        <v>12140.86</v>
      </c>
      <c r="G1020" s="10">
        <v>12177.54</v>
      </c>
      <c r="H1020" s="10">
        <v>12129.57</v>
      </c>
      <c r="I1020" s="10">
        <v>12168.11</v>
      </c>
      <c r="K1020" s="13">
        <f t="shared" si="482"/>
        <v>27.25</v>
      </c>
      <c r="L1020" s="13">
        <f t="shared" si="492"/>
        <v>31.229999999999563</v>
      </c>
      <c r="M1020" s="13">
        <f t="shared" si="483"/>
        <v>47.970000000001164</v>
      </c>
      <c r="N1020" s="13"/>
      <c r="X1020">
        <f t="shared" si="485"/>
        <v>27.25</v>
      </c>
      <c r="Y1020">
        <f t="shared" si="486"/>
        <v>0</v>
      </c>
      <c r="Z1020">
        <f t="shared" si="487"/>
        <v>0</v>
      </c>
      <c r="AA1020" s="22">
        <f t="shared" si="488"/>
        <v>0</v>
      </c>
      <c r="AB1020" s="22">
        <f t="shared" si="489"/>
        <v>0</v>
      </c>
      <c r="AC1020" s="22">
        <f t="shared" si="490"/>
        <v>0</v>
      </c>
      <c r="AD1020" s="22">
        <f t="shared" si="491"/>
        <v>0</v>
      </c>
    </row>
    <row r="1021" spans="3:30" x14ac:dyDescent="0.25">
      <c r="E1021" s="11">
        <v>42965.791666666664</v>
      </c>
      <c r="F1021" s="9">
        <v>12168.36</v>
      </c>
      <c r="G1021" s="9">
        <v>12197.44</v>
      </c>
      <c r="H1021" s="9">
        <v>12154.36</v>
      </c>
      <c r="I1021" s="9">
        <v>12189.12</v>
      </c>
      <c r="K1021" s="13">
        <f t="shared" si="482"/>
        <v>20.760000000000218</v>
      </c>
      <c r="L1021" s="13">
        <f t="shared" si="492"/>
        <v>51.989999999999782</v>
      </c>
      <c r="M1021" s="13">
        <f t="shared" si="483"/>
        <v>43.079999999999927</v>
      </c>
      <c r="N1021" s="13"/>
      <c r="X1021">
        <f t="shared" si="485"/>
        <v>20.760000000000218</v>
      </c>
      <c r="Y1021">
        <f t="shared" si="486"/>
        <v>0</v>
      </c>
      <c r="Z1021">
        <f t="shared" si="487"/>
        <v>0</v>
      </c>
      <c r="AA1021" s="22">
        <f t="shared" si="488"/>
        <v>0</v>
      </c>
      <c r="AB1021" s="22">
        <f t="shared" si="489"/>
        <v>0</v>
      </c>
      <c r="AC1021" s="22">
        <f t="shared" si="490"/>
        <v>0</v>
      </c>
      <c r="AD1021" s="22">
        <f t="shared" si="491"/>
        <v>0</v>
      </c>
    </row>
    <row r="1022" spans="3:30" x14ac:dyDescent="0.25">
      <c r="E1022" s="12">
        <v>42965.833333333336</v>
      </c>
      <c r="F1022" s="10">
        <v>12189.37</v>
      </c>
      <c r="G1022" s="10">
        <v>12194.13</v>
      </c>
      <c r="H1022" s="10">
        <v>12157.11</v>
      </c>
      <c r="I1022" s="10">
        <v>12157.86</v>
      </c>
      <c r="K1022" s="13">
        <f t="shared" si="482"/>
        <v>-31.510000000000218</v>
      </c>
      <c r="L1022" s="13">
        <f t="shared" si="492"/>
        <v>20.479999999999563</v>
      </c>
      <c r="M1022" s="13">
        <f t="shared" si="483"/>
        <v>37.019999999998618</v>
      </c>
      <c r="N1022" s="13"/>
      <c r="X1022">
        <f t="shared" si="485"/>
        <v>31.510000000000218</v>
      </c>
      <c r="Y1022">
        <f t="shared" si="486"/>
        <v>0</v>
      </c>
      <c r="Z1022">
        <f t="shared" si="487"/>
        <v>0</v>
      </c>
      <c r="AA1022" s="22">
        <f t="shared" si="488"/>
        <v>0</v>
      </c>
      <c r="AB1022" s="22">
        <f t="shared" si="489"/>
        <v>0</v>
      </c>
      <c r="AC1022" s="22">
        <f t="shared" si="490"/>
        <v>0</v>
      </c>
      <c r="AD1022" s="22">
        <f t="shared" si="491"/>
        <v>0</v>
      </c>
    </row>
    <row r="1023" spans="3:30" x14ac:dyDescent="0.25">
      <c r="E1023" s="11">
        <v>42965.875</v>
      </c>
      <c r="F1023" s="9">
        <v>12157.61</v>
      </c>
      <c r="G1023" s="9">
        <v>12176.86</v>
      </c>
      <c r="H1023" s="9">
        <v>12156.86</v>
      </c>
      <c r="I1023" s="9">
        <v>12166.85</v>
      </c>
      <c r="K1023" s="13">
        <f t="shared" si="482"/>
        <v>9.2399999999997817</v>
      </c>
      <c r="L1023" s="13">
        <f t="shared" si="492"/>
        <v>29.719999999999345</v>
      </c>
      <c r="M1023" s="13">
        <f t="shared" si="483"/>
        <v>20</v>
      </c>
      <c r="N1023" s="13"/>
      <c r="X1023">
        <f t="shared" si="485"/>
        <v>9.2399999999997817</v>
      </c>
      <c r="Y1023">
        <f t="shared" si="486"/>
        <v>0</v>
      </c>
      <c r="Z1023">
        <f t="shared" si="487"/>
        <v>0</v>
      </c>
      <c r="AA1023" s="22">
        <f t="shared" si="488"/>
        <v>0</v>
      </c>
      <c r="AB1023" s="22">
        <f t="shared" si="489"/>
        <v>0</v>
      </c>
      <c r="AC1023" s="22">
        <f t="shared" si="490"/>
        <v>0</v>
      </c>
      <c r="AD1023" s="22">
        <f t="shared" si="491"/>
        <v>0</v>
      </c>
    </row>
    <row r="1024" spans="3:30" x14ac:dyDescent="0.25">
      <c r="E1024" s="12">
        <v>42965.916666666664</v>
      </c>
      <c r="F1024" s="10">
        <v>12166.35</v>
      </c>
      <c r="G1024" s="10">
        <v>12174.35</v>
      </c>
      <c r="H1024" s="10">
        <v>12158.59</v>
      </c>
      <c r="I1024" s="10">
        <v>12160.09</v>
      </c>
      <c r="K1024" s="13">
        <f t="shared" si="482"/>
        <v>-6.2600000000002183</v>
      </c>
      <c r="L1024" s="13">
        <f t="shared" si="492"/>
        <v>23.459999999999127</v>
      </c>
      <c r="M1024" s="13">
        <f t="shared" si="483"/>
        <v>15.760000000000218</v>
      </c>
      <c r="N1024" s="13"/>
      <c r="X1024">
        <f t="shared" si="485"/>
        <v>6.2600000000002183</v>
      </c>
      <c r="Y1024">
        <f t="shared" si="486"/>
        <v>0</v>
      </c>
      <c r="Z1024">
        <f t="shared" si="487"/>
        <v>0</v>
      </c>
      <c r="AA1024" s="22">
        <f t="shared" si="488"/>
        <v>0</v>
      </c>
      <c r="AB1024" s="22">
        <f t="shared" si="489"/>
        <v>0</v>
      </c>
      <c r="AC1024" s="22">
        <f t="shared" si="490"/>
        <v>0</v>
      </c>
      <c r="AD1024" s="22">
        <f t="shared" si="491"/>
        <v>0</v>
      </c>
    </row>
    <row r="1025" spans="3:30" hidden="1" x14ac:dyDescent="0.25">
      <c r="E1025" s="11">
        <v>42968.041666666664</v>
      </c>
      <c r="F1025" s="9">
        <v>12159.82</v>
      </c>
      <c r="G1025" s="9">
        <v>12201.59</v>
      </c>
      <c r="H1025" s="9">
        <v>12159.82</v>
      </c>
      <c r="I1025" s="9">
        <v>12187.83</v>
      </c>
    </row>
    <row r="1026" spans="3:30" hidden="1" x14ac:dyDescent="0.25">
      <c r="E1026" s="12">
        <v>42968.083333333336</v>
      </c>
      <c r="F1026" s="10">
        <v>12188.33</v>
      </c>
      <c r="G1026" s="10">
        <v>12191.34</v>
      </c>
      <c r="H1026" s="10">
        <v>12173.28</v>
      </c>
      <c r="I1026" s="10">
        <v>12178.55</v>
      </c>
    </row>
    <row r="1027" spans="3:30" hidden="1" x14ac:dyDescent="0.25">
      <c r="E1027" s="11">
        <v>42968.125</v>
      </c>
      <c r="F1027" s="9">
        <v>12177.29</v>
      </c>
      <c r="G1027" s="9">
        <v>12178.55</v>
      </c>
      <c r="H1027" s="9">
        <v>12153.97</v>
      </c>
      <c r="I1027" s="9">
        <v>12158.36</v>
      </c>
    </row>
    <row r="1028" spans="3:30" hidden="1" x14ac:dyDescent="0.25">
      <c r="E1028" s="12">
        <v>42968.166666666664</v>
      </c>
      <c r="F1028" s="10">
        <v>12157.64</v>
      </c>
      <c r="G1028" s="10">
        <v>12163.65</v>
      </c>
      <c r="H1028" s="10">
        <v>12142.1</v>
      </c>
      <c r="I1028" s="10">
        <v>12156.38</v>
      </c>
    </row>
    <row r="1029" spans="3:30" hidden="1" x14ac:dyDescent="0.25">
      <c r="E1029" s="11">
        <v>42968.208333333336</v>
      </c>
      <c r="F1029" s="9">
        <v>12157.01</v>
      </c>
      <c r="G1029" s="9">
        <v>12157.63</v>
      </c>
      <c r="H1029" s="9">
        <v>12148.85</v>
      </c>
      <c r="I1029" s="9">
        <v>12148.85</v>
      </c>
    </row>
    <row r="1030" spans="3:30" hidden="1" x14ac:dyDescent="0.25">
      <c r="E1030" s="12">
        <v>42968.25</v>
      </c>
      <c r="F1030" s="10">
        <v>12147.59</v>
      </c>
      <c r="G1030" s="10">
        <v>12155.11</v>
      </c>
      <c r="H1030" s="10">
        <v>12145.85</v>
      </c>
      <c r="I1030" s="10">
        <v>12152.36</v>
      </c>
    </row>
    <row r="1031" spans="3:30" hidden="1" x14ac:dyDescent="0.25">
      <c r="E1031" s="11">
        <v>42968.291666666664</v>
      </c>
      <c r="F1031" s="9">
        <v>12151.1</v>
      </c>
      <c r="G1031" s="9">
        <v>12154.61</v>
      </c>
      <c r="H1031" s="9">
        <v>12149.35</v>
      </c>
      <c r="I1031" s="9">
        <v>12153.35</v>
      </c>
    </row>
    <row r="1032" spans="3:30" x14ac:dyDescent="0.25">
      <c r="C1032">
        <v>1</v>
      </c>
      <c r="E1032" s="12">
        <v>42968.333333333336</v>
      </c>
      <c r="F1032" s="10">
        <v>12154.61</v>
      </c>
      <c r="G1032" s="10">
        <v>12169.73</v>
      </c>
      <c r="H1032" s="10">
        <v>12150.54</v>
      </c>
      <c r="I1032" s="10">
        <v>12158.31</v>
      </c>
      <c r="K1032" s="13">
        <f t="shared" ref="K1032:K1046" si="493">I1032-F1032</f>
        <v>3.6999999999989086</v>
      </c>
      <c r="L1032" s="13">
        <v>0</v>
      </c>
      <c r="M1032" s="13">
        <f t="shared" ref="M1032:M1046" si="494">G1032-H1032</f>
        <v>19.18999999999869</v>
      </c>
      <c r="N1032" s="13">
        <f t="shared" ref="N1032" si="495">I1046-F1032</f>
        <v>-81.420000000000073</v>
      </c>
      <c r="O1032" s="18">
        <f>IF(K1032*N1032&gt;0,1,0)</f>
        <v>0</v>
      </c>
      <c r="S1032" s="13">
        <f>MAX(G1032:G1046)</f>
        <v>12169.73</v>
      </c>
      <c r="X1032">
        <f t="shared" ref="X1032:X1046" si="496">ABS(K1032)</f>
        <v>3.6999999999989086</v>
      </c>
      <c r="Y1032">
        <f t="shared" ref="Y1032:Y1046" si="497">ABS(N1032)</f>
        <v>81.420000000000073</v>
      </c>
      <c r="Z1032">
        <f t="shared" ref="Z1032:Z1046" si="498">IF(S1032&lt;1000,ABS(S1032),0)</f>
        <v>0</v>
      </c>
      <c r="AA1032" s="22">
        <f t="shared" ref="AA1032:AA1046" si="499">ABS(P1032)</f>
        <v>0</v>
      </c>
      <c r="AB1032" s="22">
        <f t="shared" ref="AB1032:AB1046" si="500">ABS(Q1032)</f>
        <v>0</v>
      </c>
      <c r="AC1032" s="22">
        <f t="shared" ref="AC1032:AC1046" si="501">IF(O1032=1,ABS(P1033),0)</f>
        <v>0</v>
      </c>
      <c r="AD1032" s="22">
        <f t="shared" ref="AD1032:AD1046" si="502">IF(O1032=0,ABS(Q1033),0)</f>
        <v>1.0434497578031061E-2</v>
      </c>
    </row>
    <row r="1033" spans="3:30" x14ac:dyDescent="0.25">
      <c r="E1033" s="11">
        <v>42968.375</v>
      </c>
      <c r="F1033" s="9">
        <v>12159.81</v>
      </c>
      <c r="G1033" s="9">
        <v>12161.22</v>
      </c>
      <c r="H1033" s="9">
        <v>12108.12</v>
      </c>
      <c r="I1033" s="9">
        <v>12111.99</v>
      </c>
      <c r="K1033" s="13">
        <f t="shared" si="493"/>
        <v>-47.819999999999709</v>
      </c>
      <c r="L1033" s="13">
        <f t="shared" ref="L1033:L1046" si="503">L1032+K1033</f>
        <v>-47.819999999999709</v>
      </c>
      <c r="M1033" s="13">
        <f t="shared" si="494"/>
        <v>53.099999999998545</v>
      </c>
      <c r="N1033" s="13"/>
      <c r="P1033">
        <f>_xlfn.IFS(K1032&lt;0,MIN(L1032:L1046),K1032&gt;0,MAX(L1032:L1046))/S1011</f>
        <v>0</v>
      </c>
      <c r="Q1033">
        <f>_xlfn.IFS(K1032&lt;0,MAX(L1032:L1046),K1032&gt;0,MIN(L1032:L1046))/S1011</f>
        <v>-1.0434497578031061E-2</v>
      </c>
      <c r="S1033" s="13">
        <f>MIN(H1032:H1046)</f>
        <v>12019.75</v>
      </c>
      <c r="X1033">
        <f t="shared" si="496"/>
        <v>47.819999999999709</v>
      </c>
      <c r="Y1033">
        <f t="shared" si="497"/>
        <v>0</v>
      </c>
      <c r="Z1033">
        <f t="shared" si="498"/>
        <v>0</v>
      </c>
      <c r="AA1033" s="22">
        <f t="shared" si="499"/>
        <v>0</v>
      </c>
      <c r="AB1033" s="22">
        <f t="shared" si="500"/>
        <v>1.0434497578031061E-2</v>
      </c>
      <c r="AC1033" s="22">
        <f t="shared" si="501"/>
        <v>0</v>
      </c>
      <c r="AD1033" s="22">
        <f t="shared" si="502"/>
        <v>0</v>
      </c>
    </row>
    <row r="1034" spans="3:30" x14ac:dyDescent="0.25">
      <c r="E1034" s="12">
        <v>42968.416666666664</v>
      </c>
      <c r="F1034" s="10">
        <v>12112.74</v>
      </c>
      <c r="G1034" s="10">
        <v>12134.99</v>
      </c>
      <c r="H1034" s="10">
        <v>12095.76</v>
      </c>
      <c r="I1034" s="10">
        <v>12105.53</v>
      </c>
      <c r="K1034" s="13">
        <f t="shared" si="493"/>
        <v>-7.2099999999991269</v>
      </c>
      <c r="L1034" s="13">
        <f t="shared" si="503"/>
        <v>-55.029999999998836</v>
      </c>
      <c r="M1034" s="13">
        <f t="shared" si="494"/>
        <v>39.229999999999563</v>
      </c>
      <c r="N1034" s="13"/>
      <c r="S1034" s="13">
        <f>S1032-S1033</f>
        <v>149.97999999999956</v>
      </c>
      <c r="X1034">
        <f t="shared" si="496"/>
        <v>7.2099999999991269</v>
      </c>
      <c r="Y1034">
        <f t="shared" si="497"/>
        <v>0</v>
      </c>
      <c r="Z1034">
        <f t="shared" si="498"/>
        <v>149.97999999999956</v>
      </c>
      <c r="AA1034" s="22">
        <f t="shared" si="499"/>
        <v>0</v>
      </c>
      <c r="AB1034" s="22">
        <f t="shared" si="500"/>
        <v>0</v>
      </c>
      <c r="AC1034" s="22">
        <f t="shared" si="501"/>
        <v>0</v>
      </c>
      <c r="AD1034" s="22">
        <f t="shared" si="502"/>
        <v>0</v>
      </c>
    </row>
    <row r="1035" spans="3:30" x14ac:dyDescent="0.25">
      <c r="E1035" s="11">
        <v>42968.458333333336</v>
      </c>
      <c r="F1035" s="9">
        <v>12105.28</v>
      </c>
      <c r="G1035" s="9">
        <v>12119.38</v>
      </c>
      <c r="H1035" s="9">
        <v>12090.97</v>
      </c>
      <c r="I1035" s="9">
        <v>12106.86</v>
      </c>
      <c r="K1035" s="13">
        <f t="shared" si="493"/>
        <v>1.5799999999999272</v>
      </c>
      <c r="L1035" s="13">
        <f t="shared" si="503"/>
        <v>-53.449999999998909</v>
      </c>
      <c r="M1035" s="13">
        <f t="shared" si="494"/>
        <v>28.409999999999854</v>
      </c>
      <c r="N1035" s="13"/>
      <c r="X1035">
        <f t="shared" si="496"/>
        <v>1.5799999999999272</v>
      </c>
      <c r="Y1035">
        <f t="shared" si="497"/>
        <v>0</v>
      </c>
      <c r="Z1035">
        <f t="shared" si="498"/>
        <v>0</v>
      </c>
      <c r="AA1035" s="22">
        <f t="shared" si="499"/>
        <v>0</v>
      </c>
      <c r="AB1035" s="22">
        <f t="shared" si="500"/>
        <v>0</v>
      </c>
      <c r="AC1035" s="22">
        <f t="shared" si="501"/>
        <v>0</v>
      </c>
      <c r="AD1035" s="22">
        <f t="shared" si="502"/>
        <v>0</v>
      </c>
    </row>
    <row r="1036" spans="3:30" x14ac:dyDescent="0.25">
      <c r="E1036" s="12">
        <v>42968.5</v>
      </c>
      <c r="F1036" s="10">
        <v>12107.11</v>
      </c>
      <c r="G1036" s="10">
        <v>12129.29</v>
      </c>
      <c r="H1036" s="10">
        <v>12106.11</v>
      </c>
      <c r="I1036" s="10">
        <v>12110.81</v>
      </c>
      <c r="K1036" s="13">
        <f t="shared" si="493"/>
        <v>3.6999999999989086</v>
      </c>
      <c r="L1036" s="13">
        <f t="shared" si="503"/>
        <v>-49.75</v>
      </c>
      <c r="M1036" s="13">
        <f t="shared" si="494"/>
        <v>23.180000000000291</v>
      </c>
      <c r="N1036" s="13"/>
      <c r="X1036">
        <f t="shared" si="496"/>
        <v>3.6999999999989086</v>
      </c>
      <c r="Y1036">
        <f t="shared" si="497"/>
        <v>0</v>
      </c>
      <c r="Z1036">
        <f t="shared" si="498"/>
        <v>0</v>
      </c>
      <c r="AA1036" s="22">
        <f t="shared" si="499"/>
        <v>0</v>
      </c>
      <c r="AB1036" s="22">
        <f t="shared" si="500"/>
        <v>0</v>
      </c>
      <c r="AC1036" s="22">
        <f t="shared" si="501"/>
        <v>0</v>
      </c>
      <c r="AD1036" s="22">
        <f t="shared" si="502"/>
        <v>0</v>
      </c>
    </row>
    <row r="1037" spans="3:30" x14ac:dyDescent="0.25">
      <c r="E1037" s="11">
        <v>42968.541666666664</v>
      </c>
      <c r="F1037" s="9">
        <v>12111.31</v>
      </c>
      <c r="G1037" s="9">
        <v>12151.33</v>
      </c>
      <c r="H1037" s="9">
        <v>12108.82</v>
      </c>
      <c r="I1037" s="9">
        <v>12135.38</v>
      </c>
      <c r="K1037" s="13">
        <f t="shared" si="493"/>
        <v>24.069999999999709</v>
      </c>
      <c r="L1037" s="13">
        <f t="shared" si="503"/>
        <v>-25.680000000000291</v>
      </c>
      <c r="M1037" s="13">
        <f t="shared" si="494"/>
        <v>42.510000000000218</v>
      </c>
      <c r="N1037" s="13"/>
      <c r="X1037">
        <f t="shared" si="496"/>
        <v>24.069999999999709</v>
      </c>
      <c r="Y1037">
        <f t="shared" si="497"/>
        <v>0</v>
      </c>
      <c r="Z1037">
        <f t="shared" si="498"/>
        <v>0</v>
      </c>
      <c r="AA1037" s="22">
        <f t="shared" si="499"/>
        <v>0</v>
      </c>
      <c r="AB1037" s="22">
        <f t="shared" si="500"/>
        <v>0</v>
      </c>
      <c r="AC1037" s="22">
        <f t="shared" si="501"/>
        <v>0</v>
      </c>
      <c r="AD1037" s="22">
        <f t="shared" si="502"/>
        <v>0</v>
      </c>
    </row>
    <row r="1038" spans="3:30" x14ac:dyDescent="0.25">
      <c r="E1038" s="12">
        <v>42968.583333333336</v>
      </c>
      <c r="F1038" s="10">
        <v>12136.13</v>
      </c>
      <c r="G1038" s="10">
        <v>12139.79</v>
      </c>
      <c r="H1038" s="10">
        <v>12125.5</v>
      </c>
      <c r="I1038" s="10">
        <v>12129.1</v>
      </c>
      <c r="K1038" s="13">
        <f t="shared" si="493"/>
        <v>-7.0299999999988358</v>
      </c>
      <c r="L1038" s="13">
        <f t="shared" si="503"/>
        <v>-32.709999999999127</v>
      </c>
      <c r="M1038" s="13">
        <f t="shared" si="494"/>
        <v>14.290000000000873</v>
      </c>
      <c r="N1038" s="13"/>
      <c r="X1038">
        <f t="shared" si="496"/>
        <v>7.0299999999988358</v>
      </c>
      <c r="Y1038">
        <f t="shared" si="497"/>
        <v>0</v>
      </c>
      <c r="Z1038">
        <f t="shared" si="498"/>
        <v>0</v>
      </c>
      <c r="AA1038" s="22">
        <f t="shared" si="499"/>
        <v>0</v>
      </c>
      <c r="AB1038" s="22">
        <f t="shared" si="500"/>
        <v>0</v>
      </c>
      <c r="AC1038" s="22">
        <f t="shared" si="501"/>
        <v>0</v>
      </c>
      <c r="AD1038" s="22">
        <f t="shared" si="502"/>
        <v>0</v>
      </c>
    </row>
    <row r="1039" spans="3:30" x14ac:dyDescent="0.25">
      <c r="E1039" s="11">
        <v>42968.625</v>
      </c>
      <c r="F1039" s="9">
        <v>12128.85</v>
      </c>
      <c r="G1039" s="9">
        <v>12128.87</v>
      </c>
      <c r="H1039" s="9">
        <v>12102.29</v>
      </c>
      <c r="I1039" s="9">
        <v>12108.96</v>
      </c>
      <c r="K1039" s="13">
        <f t="shared" si="493"/>
        <v>-19.890000000001237</v>
      </c>
      <c r="L1039" s="13">
        <f t="shared" si="503"/>
        <v>-52.600000000000364</v>
      </c>
      <c r="M1039" s="13">
        <f t="shared" si="494"/>
        <v>26.579999999999927</v>
      </c>
      <c r="N1039" s="13"/>
      <c r="X1039">
        <f t="shared" si="496"/>
        <v>19.890000000001237</v>
      </c>
      <c r="Y1039">
        <f t="shared" si="497"/>
        <v>0</v>
      </c>
      <c r="Z1039">
        <f t="shared" si="498"/>
        <v>0</v>
      </c>
      <c r="AA1039" s="22">
        <f t="shared" si="499"/>
        <v>0</v>
      </c>
      <c r="AB1039" s="22">
        <f t="shared" si="500"/>
        <v>0</v>
      </c>
      <c r="AC1039" s="22">
        <f t="shared" si="501"/>
        <v>0</v>
      </c>
      <c r="AD1039" s="22">
        <f t="shared" si="502"/>
        <v>0</v>
      </c>
    </row>
    <row r="1040" spans="3:30" x14ac:dyDescent="0.25">
      <c r="E1040" s="12">
        <v>42968.666666666664</v>
      </c>
      <c r="F1040" s="10">
        <v>12108.71</v>
      </c>
      <c r="G1040" s="10">
        <v>12111.09</v>
      </c>
      <c r="H1040" s="10">
        <v>12032.55</v>
      </c>
      <c r="I1040" s="10">
        <v>12035.25</v>
      </c>
      <c r="K1040" s="13">
        <f t="shared" si="493"/>
        <v>-73.459999999999127</v>
      </c>
      <c r="L1040" s="13">
        <f t="shared" si="503"/>
        <v>-126.05999999999949</v>
      </c>
      <c r="M1040" s="13">
        <f t="shared" si="494"/>
        <v>78.540000000000873</v>
      </c>
      <c r="N1040" s="13"/>
      <c r="X1040">
        <f t="shared" si="496"/>
        <v>73.459999999999127</v>
      </c>
      <c r="Y1040">
        <f t="shared" si="497"/>
        <v>0</v>
      </c>
      <c r="Z1040">
        <f t="shared" si="498"/>
        <v>0</v>
      </c>
      <c r="AA1040" s="22">
        <f t="shared" si="499"/>
        <v>0</v>
      </c>
      <c r="AB1040" s="22">
        <f t="shared" si="500"/>
        <v>0</v>
      </c>
      <c r="AC1040" s="22">
        <f t="shared" si="501"/>
        <v>0</v>
      </c>
      <c r="AD1040" s="22">
        <f t="shared" si="502"/>
        <v>0</v>
      </c>
    </row>
    <row r="1041" spans="3:30" x14ac:dyDescent="0.25">
      <c r="E1041" s="11">
        <v>42968.708333333336</v>
      </c>
      <c r="F1041" s="9">
        <v>12035.51</v>
      </c>
      <c r="G1041" s="9">
        <v>12063.63</v>
      </c>
      <c r="H1041" s="9">
        <v>12019.75</v>
      </c>
      <c r="I1041" s="9">
        <v>12055.43</v>
      </c>
      <c r="K1041" s="13">
        <f t="shared" si="493"/>
        <v>19.920000000000073</v>
      </c>
      <c r="L1041" s="13">
        <f t="shared" si="503"/>
        <v>-106.13999999999942</v>
      </c>
      <c r="M1041" s="13">
        <f t="shared" si="494"/>
        <v>43.8799999999992</v>
      </c>
      <c r="N1041" s="13"/>
      <c r="X1041">
        <f t="shared" si="496"/>
        <v>19.920000000000073</v>
      </c>
      <c r="Y1041">
        <f t="shared" si="497"/>
        <v>0</v>
      </c>
      <c r="Z1041">
        <f t="shared" si="498"/>
        <v>0</v>
      </c>
      <c r="AA1041" s="22">
        <f t="shared" si="499"/>
        <v>0</v>
      </c>
      <c r="AB1041" s="22">
        <f t="shared" si="500"/>
        <v>0</v>
      </c>
      <c r="AC1041" s="22">
        <f t="shared" si="501"/>
        <v>0</v>
      </c>
      <c r="AD1041" s="22">
        <f t="shared" si="502"/>
        <v>0</v>
      </c>
    </row>
    <row r="1042" spans="3:30" x14ac:dyDescent="0.25">
      <c r="E1042" s="12">
        <v>42968.75</v>
      </c>
      <c r="F1042" s="10">
        <v>12055.17</v>
      </c>
      <c r="G1042" s="10">
        <v>12076.08</v>
      </c>
      <c r="H1042" s="10">
        <v>12040.57</v>
      </c>
      <c r="I1042" s="10">
        <v>12064.27</v>
      </c>
      <c r="K1042" s="13">
        <f t="shared" si="493"/>
        <v>9.1000000000003638</v>
      </c>
      <c r="L1042" s="13">
        <f t="shared" si="503"/>
        <v>-97.039999999999054</v>
      </c>
      <c r="M1042" s="13">
        <f t="shared" si="494"/>
        <v>35.510000000000218</v>
      </c>
      <c r="N1042" s="13"/>
      <c r="X1042">
        <f t="shared" si="496"/>
        <v>9.1000000000003638</v>
      </c>
      <c r="Y1042">
        <f t="shared" si="497"/>
        <v>0</v>
      </c>
      <c r="Z1042">
        <f t="shared" si="498"/>
        <v>0</v>
      </c>
      <c r="AA1042" s="22">
        <f t="shared" si="499"/>
        <v>0</v>
      </c>
      <c r="AB1042" s="22">
        <f t="shared" si="500"/>
        <v>0</v>
      </c>
      <c r="AC1042" s="22">
        <f t="shared" si="501"/>
        <v>0</v>
      </c>
      <c r="AD1042" s="22">
        <f t="shared" si="502"/>
        <v>0</v>
      </c>
    </row>
    <row r="1043" spans="3:30" x14ac:dyDescent="0.25">
      <c r="E1043" s="11">
        <v>42968.791666666664</v>
      </c>
      <c r="F1043" s="9">
        <v>12064.52</v>
      </c>
      <c r="G1043" s="9">
        <v>12079.15</v>
      </c>
      <c r="H1043" s="9">
        <v>12061.19</v>
      </c>
      <c r="I1043" s="9">
        <v>12065.97</v>
      </c>
      <c r="K1043" s="13">
        <f t="shared" si="493"/>
        <v>1.4499999999989086</v>
      </c>
      <c r="L1043" s="13">
        <f t="shared" si="503"/>
        <v>-95.590000000000146</v>
      </c>
      <c r="M1043" s="13">
        <f t="shared" si="494"/>
        <v>17.959999999999127</v>
      </c>
      <c r="N1043" s="13"/>
      <c r="X1043">
        <f t="shared" si="496"/>
        <v>1.4499999999989086</v>
      </c>
      <c r="Y1043">
        <f t="shared" si="497"/>
        <v>0</v>
      </c>
      <c r="Z1043">
        <f t="shared" si="498"/>
        <v>0</v>
      </c>
      <c r="AA1043" s="22">
        <f t="shared" si="499"/>
        <v>0</v>
      </c>
      <c r="AB1043" s="22">
        <f t="shared" si="500"/>
        <v>0</v>
      </c>
      <c r="AC1043" s="22">
        <f t="shared" si="501"/>
        <v>0</v>
      </c>
      <c r="AD1043" s="22">
        <f t="shared" si="502"/>
        <v>0</v>
      </c>
    </row>
    <row r="1044" spans="3:30" x14ac:dyDescent="0.25">
      <c r="E1044" s="12">
        <v>42968.833333333336</v>
      </c>
      <c r="F1044" s="10">
        <v>12066.47</v>
      </c>
      <c r="G1044" s="10">
        <v>12066.97</v>
      </c>
      <c r="H1044" s="10">
        <v>12056.71</v>
      </c>
      <c r="I1044" s="10">
        <v>12059.45</v>
      </c>
      <c r="K1044" s="13">
        <f t="shared" si="493"/>
        <v>-7.0199999999986176</v>
      </c>
      <c r="L1044" s="13">
        <f t="shared" si="503"/>
        <v>-102.60999999999876</v>
      </c>
      <c r="M1044" s="13">
        <f t="shared" si="494"/>
        <v>10.260000000000218</v>
      </c>
      <c r="N1044" s="13"/>
      <c r="X1044">
        <f t="shared" si="496"/>
        <v>7.0199999999986176</v>
      </c>
      <c r="Y1044">
        <f t="shared" si="497"/>
        <v>0</v>
      </c>
      <c r="Z1044">
        <f t="shared" si="498"/>
        <v>0</v>
      </c>
      <c r="AA1044" s="22">
        <f t="shared" si="499"/>
        <v>0</v>
      </c>
      <c r="AB1044" s="22">
        <f t="shared" si="500"/>
        <v>0</v>
      </c>
      <c r="AC1044" s="22">
        <f t="shared" si="501"/>
        <v>0</v>
      </c>
      <c r="AD1044" s="22">
        <f t="shared" si="502"/>
        <v>0</v>
      </c>
    </row>
    <row r="1045" spans="3:30" x14ac:dyDescent="0.25">
      <c r="E1045" s="11">
        <v>42968.875</v>
      </c>
      <c r="F1045" s="9">
        <v>12059.2</v>
      </c>
      <c r="G1045" s="9">
        <v>12062.2</v>
      </c>
      <c r="H1045" s="9">
        <v>12043.44</v>
      </c>
      <c r="I1045" s="9">
        <v>12051.19</v>
      </c>
      <c r="K1045" s="13">
        <f t="shared" si="493"/>
        <v>-8.0100000000002183</v>
      </c>
      <c r="L1045" s="13">
        <f t="shared" si="503"/>
        <v>-110.61999999999898</v>
      </c>
      <c r="M1045" s="13">
        <f t="shared" si="494"/>
        <v>18.760000000000218</v>
      </c>
      <c r="N1045" s="13"/>
      <c r="X1045">
        <f t="shared" si="496"/>
        <v>8.0100000000002183</v>
      </c>
      <c r="Y1045">
        <f t="shared" si="497"/>
        <v>0</v>
      </c>
      <c r="Z1045">
        <f t="shared" si="498"/>
        <v>0</v>
      </c>
      <c r="AA1045" s="22">
        <f t="shared" si="499"/>
        <v>0</v>
      </c>
      <c r="AB1045" s="22">
        <f t="shared" si="500"/>
        <v>0</v>
      </c>
      <c r="AC1045" s="22">
        <f t="shared" si="501"/>
        <v>0</v>
      </c>
      <c r="AD1045" s="22">
        <f t="shared" si="502"/>
        <v>0</v>
      </c>
    </row>
    <row r="1046" spans="3:30" x14ac:dyDescent="0.25">
      <c r="E1046" s="12">
        <v>42968.916666666664</v>
      </c>
      <c r="F1046" s="10">
        <v>12050.44</v>
      </c>
      <c r="G1046" s="10">
        <v>12073.44</v>
      </c>
      <c r="H1046" s="10">
        <v>12043.93</v>
      </c>
      <c r="I1046" s="10">
        <v>12073.19</v>
      </c>
      <c r="K1046" s="13">
        <f t="shared" si="493"/>
        <v>22.75</v>
      </c>
      <c r="L1046" s="13">
        <f t="shared" si="503"/>
        <v>-87.869999999998981</v>
      </c>
      <c r="M1046" s="13">
        <f t="shared" si="494"/>
        <v>29.510000000000218</v>
      </c>
      <c r="N1046" s="13"/>
      <c r="X1046">
        <f t="shared" si="496"/>
        <v>22.75</v>
      </c>
      <c r="Y1046">
        <f t="shared" si="497"/>
        <v>0</v>
      </c>
      <c r="Z1046">
        <f t="shared" si="498"/>
        <v>0</v>
      </c>
      <c r="AA1046" s="22">
        <f t="shared" si="499"/>
        <v>0</v>
      </c>
      <c r="AB1046" s="22">
        <f t="shared" si="500"/>
        <v>0</v>
      </c>
      <c r="AC1046" s="22">
        <f t="shared" si="501"/>
        <v>0</v>
      </c>
      <c r="AD1046" s="22">
        <f t="shared" si="502"/>
        <v>0</v>
      </c>
    </row>
    <row r="1047" spans="3:30" hidden="1" x14ac:dyDescent="0.25">
      <c r="E1047" s="11">
        <v>42968.958333333336</v>
      </c>
      <c r="F1047" s="9">
        <v>12071.44</v>
      </c>
      <c r="G1047" s="9">
        <v>12081.11</v>
      </c>
      <c r="H1047" s="9">
        <v>12071.44</v>
      </c>
      <c r="I1047" s="9">
        <v>12080.11</v>
      </c>
    </row>
    <row r="1048" spans="3:30" hidden="1" x14ac:dyDescent="0.25">
      <c r="E1048" s="12">
        <v>42969.041666666664</v>
      </c>
      <c r="F1048" s="10">
        <v>12075.61</v>
      </c>
      <c r="G1048" s="10">
        <v>12081.83</v>
      </c>
      <c r="H1048" s="10">
        <v>12073.12</v>
      </c>
      <c r="I1048" s="10">
        <v>12075.34</v>
      </c>
    </row>
    <row r="1049" spans="3:30" hidden="1" x14ac:dyDescent="0.25">
      <c r="E1049" s="11">
        <v>42969.083333333336</v>
      </c>
      <c r="F1049" s="9">
        <v>12074.1</v>
      </c>
      <c r="G1049" s="9">
        <v>12080.31</v>
      </c>
      <c r="H1049" s="9">
        <v>12074.1</v>
      </c>
      <c r="I1049" s="9">
        <v>12080.31</v>
      </c>
    </row>
    <row r="1050" spans="3:30" hidden="1" x14ac:dyDescent="0.25">
      <c r="E1050" s="12">
        <v>42969.125</v>
      </c>
      <c r="F1050" s="10">
        <v>12081.55</v>
      </c>
      <c r="G1050" s="10">
        <v>12100.7</v>
      </c>
      <c r="H1050" s="10">
        <v>12080.31</v>
      </c>
      <c r="I1050" s="10">
        <v>12098.45</v>
      </c>
    </row>
    <row r="1051" spans="3:30" hidden="1" x14ac:dyDescent="0.25">
      <c r="E1051" s="11">
        <v>42969.166666666664</v>
      </c>
      <c r="F1051" s="9">
        <v>12098.34</v>
      </c>
      <c r="G1051" s="9">
        <v>12103.31</v>
      </c>
      <c r="H1051" s="9">
        <v>12091.85</v>
      </c>
      <c r="I1051" s="9">
        <v>12095.58</v>
      </c>
    </row>
    <row r="1052" spans="3:30" hidden="1" x14ac:dyDescent="0.25">
      <c r="E1052" s="12">
        <v>42969.208333333336</v>
      </c>
      <c r="F1052" s="10">
        <v>12094.34</v>
      </c>
      <c r="G1052" s="10">
        <v>12101.79</v>
      </c>
      <c r="H1052" s="10">
        <v>12093.09</v>
      </c>
      <c r="I1052" s="10">
        <v>12101.79</v>
      </c>
    </row>
    <row r="1053" spans="3:30" hidden="1" x14ac:dyDescent="0.25">
      <c r="E1053" s="11">
        <v>42969.25</v>
      </c>
      <c r="F1053" s="9">
        <v>12103.03</v>
      </c>
      <c r="G1053" s="9">
        <v>12104.29</v>
      </c>
      <c r="H1053" s="9">
        <v>12097.05</v>
      </c>
      <c r="I1053" s="9">
        <v>12097.05</v>
      </c>
    </row>
    <row r="1054" spans="3:30" hidden="1" x14ac:dyDescent="0.25">
      <c r="E1054" s="12">
        <v>42969.291666666664</v>
      </c>
      <c r="F1054" s="10">
        <v>12098.29</v>
      </c>
      <c r="G1054" s="10">
        <v>12100.45</v>
      </c>
      <c r="H1054" s="10">
        <v>12094.05</v>
      </c>
      <c r="I1054" s="10">
        <v>12100.45</v>
      </c>
    </row>
    <row r="1055" spans="3:30" x14ac:dyDescent="0.25">
      <c r="C1055">
        <v>1</v>
      </c>
      <c r="E1055" s="11">
        <v>42969.333333333336</v>
      </c>
      <c r="F1055" s="9">
        <v>12099.2</v>
      </c>
      <c r="G1055" s="9">
        <v>12115.31</v>
      </c>
      <c r="H1055" s="9">
        <v>12096.71</v>
      </c>
      <c r="I1055" s="9">
        <v>12115.31</v>
      </c>
      <c r="K1055" s="13">
        <f t="shared" ref="K1055:K1069" si="504">I1055-F1055</f>
        <v>16.109999999998763</v>
      </c>
      <c r="L1055" s="13">
        <v>0</v>
      </c>
      <c r="M1055" s="13">
        <f t="shared" ref="M1055:M1069" si="505">G1055-H1055</f>
        <v>18.600000000000364</v>
      </c>
      <c r="N1055" s="13">
        <f t="shared" ref="N1055" si="506">I1069-F1055</f>
        <v>151.36999999999898</v>
      </c>
      <c r="O1055" s="18">
        <f>IF(K1055*N1055&gt;0,1,0)</f>
        <v>1</v>
      </c>
      <c r="S1055" s="13">
        <f>MAX(G1055:G1069)</f>
        <v>12252.07</v>
      </c>
      <c r="X1055">
        <f t="shared" ref="X1055:X1069" si="507">ABS(K1055)</f>
        <v>16.109999999998763</v>
      </c>
      <c r="Y1055">
        <f t="shared" ref="Y1055:Y1069" si="508">ABS(N1055)</f>
        <v>151.36999999999898</v>
      </c>
      <c r="Z1055">
        <f t="shared" ref="Z1055:Z1069" si="509">IF(S1055&lt;1000,ABS(S1055),0)</f>
        <v>0</v>
      </c>
      <c r="AA1055" s="22">
        <f t="shared" ref="AA1055:AA1069" si="510">ABS(P1055)</f>
        <v>0</v>
      </c>
      <c r="AB1055" s="22">
        <f t="shared" ref="AB1055:AB1069" si="511">ABS(Q1055)</f>
        <v>0</v>
      </c>
      <c r="AC1055" s="22">
        <f t="shared" ref="AC1055:AC1069" si="512">IF(O1055=1,ABS(P1056),0)</f>
        <v>0.91352180290705842</v>
      </c>
      <c r="AD1055" s="22">
        <f t="shared" ref="AD1055:AD1069" si="513">IF(O1055=0,ABS(Q1056),0)</f>
        <v>0</v>
      </c>
    </row>
    <row r="1056" spans="3:30" x14ac:dyDescent="0.25">
      <c r="E1056" s="12">
        <v>42969.375</v>
      </c>
      <c r="F1056" s="10">
        <v>12116.81</v>
      </c>
      <c r="G1056" s="10">
        <v>12139.93</v>
      </c>
      <c r="H1056" s="10">
        <v>12110.13</v>
      </c>
      <c r="I1056" s="10">
        <v>12139.93</v>
      </c>
      <c r="K1056" s="13">
        <f t="shared" si="504"/>
        <v>23.1200000000008</v>
      </c>
      <c r="L1056" s="13">
        <f t="shared" ref="L1056:L1069" si="514">L1055+K1056</f>
        <v>23.1200000000008</v>
      </c>
      <c r="M1056" s="13">
        <f t="shared" si="505"/>
        <v>29.800000000001091</v>
      </c>
      <c r="N1056" s="13"/>
      <c r="P1056">
        <f>_xlfn.IFS(K1055&lt;0,MIN(L1055:L1069),K1055&gt;0,MAX(L1055:L1069))/S1034</f>
        <v>0.91352180290705842</v>
      </c>
      <c r="Q1056">
        <f>_xlfn.IFS(K1055&lt;0,MAX(L1055:L1069),K1055&gt;0,MIN(L1055:L1069))/S1034</f>
        <v>0</v>
      </c>
      <c r="S1056" s="13">
        <f>MIN(H1055:H1069)</f>
        <v>12096.71</v>
      </c>
      <c r="X1056">
        <f t="shared" si="507"/>
        <v>23.1200000000008</v>
      </c>
      <c r="Y1056">
        <f t="shared" si="508"/>
        <v>0</v>
      </c>
      <c r="Z1056">
        <f t="shared" si="509"/>
        <v>0</v>
      </c>
      <c r="AA1056" s="22">
        <f t="shared" si="510"/>
        <v>0.91352180290705842</v>
      </c>
      <c r="AB1056" s="22">
        <f t="shared" si="511"/>
        <v>0</v>
      </c>
      <c r="AC1056" s="22">
        <f t="shared" si="512"/>
        <v>0</v>
      </c>
      <c r="AD1056" s="22">
        <f t="shared" si="513"/>
        <v>0</v>
      </c>
    </row>
    <row r="1057" spans="5:30" x14ac:dyDescent="0.25">
      <c r="E1057" s="11">
        <v>42969.416666666664</v>
      </c>
      <c r="F1057" s="9">
        <v>12138.18</v>
      </c>
      <c r="G1057" s="9">
        <v>12163.53</v>
      </c>
      <c r="H1057" s="9">
        <v>12130.9</v>
      </c>
      <c r="I1057" s="9">
        <v>12151.58</v>
      </c>
      <c r="K1057" s="13">
        <f t="shared" si="504"/>
        <v>13.399999999999636</v>
      </c>
      <c r="L1057" s="13">
        <f t="shared" si="514"/>
        <v>36.520000000000437</v>
      </c>
      <c r="M1057" s="13">
        <f t="shared" si="505"/>
        <v>32.630000000001019</v>
      </c>
      <c r="N1057" s="13"/>
      <c r="S1057" s="13">
        <f>S1055-S1056</f>
        <v>155.36000000000058</v>
      </c>
      <c r="X1057">
        <f t="shared" si="507"/>
        <v>13.399999999999636</v>
      </c>
      <c r="Y1057">
        <f t="shared" si="508"/>
        <v>0</v>
      </c>
      <c r="Z1057">
        <f t="shared" si="509"/>
        <v>155.36000000000058</v>
      </c>
      <c r="AA1057" s="22">
        <f t="shared" si="510"/>
        <v>0</v>
      </c>
      <c r="AB1057" s="22">
        <f t="shared" si="511"/>
        <v>0</v>
      </c>
      <c r="AC1057" s="22">
        <f t="shared" si="512"/>
        <v>0</v>
      </c>
      <c r="AD1057" s="22">
        <f t="shared" si="513"/>
        <v>0</v>
      </c>
    </row>
    <row r="1058" spans="5:30" x14ac:dyDescent="0.25">
      <c r="E1058" s="12">
        <v>42969.458333333336</v>
      </c>
      <c r="F1058" s="10">
        <v>12151.83</v>
      </c>
      <c r="G1058" s="10">
        <v>12155.03</v>
      </c>
      <c r="H1058" s="10">
        <v>12132.13</v>
      </c>
      <c r="I1058" s="10">
        <v>12144.4</v>
      </c>
      <c r="K1058" s="13">
        <f t="shared" si="504"/>
        <v>-7.430000000000291</v>
      </c>
      <c r="L1058" s="13">
        <f t="shared" si="514"/>
        <v>29.090000000000146</v>
      </c>
      <c r="M1058" s="13">
        <f t="shared" si="505"/>
        <v>22.900000000001455</v>
      </c>
      <c r="N1058" s="13"/>
      <c r="X1058">
        <f t="shared" si="507"/>
        <v>7.430000000000291</v>
      </c>
      <c r="Y1058">
        <f t="shared" si="508"/>
        <v>0</v>
      </c>
      <c r="Z1058">
        <f t="shared" si="509"/>
        <v>0</v>
      </c>
      <c r="AA1058" s="22">
        <f t="shared" si="510"/>
        <v>0</v>
      </c>
      <c r="AB1058" s="22">
        <f t="shared" si="511"/>
        <v>0</v>
      </c>
      <c r="AC1058" s="22">
        <f t="shared" si="512"/>
        <v>0</v>
      </c>
      <c r="AD1058" s="22">
        <f t="shared" si="513"/>
        <v>0</v>
      </c>
    </row>
    <row r="1059" spans="5:30" x14ac:dyDescent="0.25">
      <c r="E1059" s="11">
        <v>42969.5</v>
      </c>
      <c r="F1059" s="9">
        <v>12143.65</v>
      </c>
      <c r="G1059" s="9">
        <v>12148.28</v>
      </c>
      <c r="H1059" s="9">
        <v>12122.26</v>
      </c>
      <c r="I1059" s="9">
        <v>12147.04</v>
      </c>
      <c r="K1059" s="13">
        <f t="shared" si="504"/>
        <v>3.3900000000012369</v>
      </c>
      <c r="L1059" s="13">
        <f t="shared" si="514"/>
        <v>32.480000000001382</v>
      </c>
      <c r="M1059" s="13">
        <f t="shared" si="505"/>
        <v>26.020000000000437</v>
      </c>
      <c r="N1059" s="13"/>
      <c r="X1059">
        <f t="shared" si="507"/>
        <v>3.3900000000012369</v>
      </c>
      <c r="Y1059">
        <f t="shared" si="508"/>
        <v>0</v>
      </c>
      <c r="Z1059">
        <f t="shared" si="509"/>
        <v>0</v>
      </c>
      <c r="AA1059" s="22">
        <f t="shared" si="510"/>
        <v>0</v>
      </c>
      <c r="AB1059" s="22">
        <f t="shared" si="511"/>
        <v>0</v>
      </c>
      <c r="AC1059" s="22">
        <f t="shared" si="512"/>
        <v>0</v>
      </c>
      <c r="AD1059" s="22">
        <f t="shared" si="513"/>
        <v>0</v>
      </c>
    </row>
    <row r="1060" spans="5:30" x14ac:dyDescent="0.25">
      <c r="E1060" s="12">
        <v>42969.541666666664</v>
      </c>
      <c r="F1060" s="10">
        <v>12146.79</v>
      </c>
      <c r="G1060" s="10">
        <v>12155.79</v>
      </c>
      <c r="H1060" s="10">
        <v>12138.28</v>
      </c>
      <c r="I1060" s="10">
        <v>12140.45</v>
      </c>
      <c r="K1060" s="13">
        <f t="shared" si="504"/>
        <v>-6.3400000000001455</v>
      </c>
      <c r="L1060" s="13">
        <f t="shared" si="514"/>
        <v>26.140000000001237</v>
      </c>
      <c r="M1060" s="13">
        <f t="shared" si="505"/>
        <v>17.510000000000218</v>
      </c>
      <c r="N1060" s="13"/>
      <c r="X1060">
        <f t="shared" si="507"/>
        <v>6.3400000000001455</v>
      </c>
      <c r="Y1060">
        <f t="shared" si="508"/>
        <v>0</v>
      </c>
      <c r="Z1060">
        <f t="shared" si="509"/>
        <v>0</v>
      </c>
      <c r="AA1060" s="22">
        <f t="shared" si="510"/>
        <v>0</v>
      </c>
      <c r="AB1060" s="22">
        <f t="shared" si="511"/>
        <v>0</v>
      </c>
      <c r="AC1060" s="22">
        <f t="shared" si="512"/>
        <v>0</v>
      </c>
      <c r="AD1060" s="22">
        <f t="shared" si="513"/>
        <v>0</v>
      </c>
    </row>
    <row r="1061" spans="5:30" x14ac:dyDescent="0.25">
      <c r="E1061" s="11">
        <v>42969.583333333336</v>
      </c>
      <c r="F1061" s="9">
        <v>12140.2</v>
      </c>
      <c r="G1061" s="9">
        <v>12167.36</v>
      </c>
      <c r="H1061" s="9">
        <v>12140.2</v>
      </c>
      <c r="I1061" s="9">
        <v>12152.4</v>
      </c>
      <c r="K1061" s="13">
        <f t="shared" si="504"/>
        <v>12.199999999998909</v>
      </c>
      <c r="L1061" s="13">
        <f t="shared" si="514"/>
        <v>38.340000000000146</v>
      </c>
      <c r="M1061" s="13">
        <f t="shared" si="505"/>
        <v>27.159999999999854</v>
      </c>
      <c r="N1061" s="13"/>
      <c r="X1061">
        <f t="shared" si="507"/>
        <v>12.199999999998909</v>
      </c>
      <c r="Y1061">
        <f t="shared" si="508"/>
        <v>0</v>
      </c>
      <c r="Z1061">
        <f t="shared" si="509"/>
        <v>0</v>
      </c>
      <c r="AA1061" s="22">
        <f t="shared" si="510"/>
        <v>0</v>
      </c>
      <c r="AB1061" s="22">
        <f t="shared" si="511"/>
        <v>0</v>
      </c>
      <c r="AC1061" s="22">
        <f t="shared" si="512"/>
        <v>0</v>
      </c>
      <c r="AD1061" s="22">
        <f t="shared" si="513"/>
        <v>0</v>
      </c>
    </row>
    <row r="1062" spans="5:30" x14ac:dyDescent="0.25">
      <c r="E1062" s="12">
        <v>42969.625</v>
      </c>
      <c r="F1062" s="10">
        <v>12152.9</v>
      </c>
      <c r="G1062" s="10">
        <v>12206.02</v>
      </c>
      <c r="H1062" s="10">
        <v>12152.9</v>
      </c>
      <c r="I1062" s="10">
        <v>12204</v>
      </c>
      <c r="K1062" s="13">
        <f t="shared" si="504"/>
        <v>51.100000000000364</v>
      </c>
      <c r="L1062" s="13">
        <f t="shared" si="514"/>
        <v>89.440000000000509</v>
      </c>
      <c r="M1062" s="13">
        <f t="shared" si="505"/>
        <v>53.1200000000008</v>
      </c>
      <c r="N1062" s="13"/>
      <c r="X1062">
        <f t="shared" si="507"/>
        <v>51.100000000000364</v>
      </c>
      <c r="Y1062">
        <f t="shared" si="508"/>
        <v>0</v>
      </c>
      <c r="Z1062">
        <f t="shared" si="509"/>
        <v>0</v>
      </c>
      <c r="AA1062" s="22">
        <f t="shared" si="510"/>
        <v>0</v>
      </c>
      <c r="AB1062" s="22">
        <f t="shared" si="511"/>
        <v>0</v>
      </c>
      <c r="AC1062" s="22">
        <f t="shared" si="512"/>
        <v>0</v>
      </c>
      <c r="AD1062" s="22">
        <f t="shared" si="513"/>
        <v>0</v>
      </c>
    </row>
    <row r="1063" spans="5:30" x14ac:dyDescent="0.25">
      <c r="E1063" s="11">
        <v>42969.666666666664</v>
      </c>
      <c r="F1063" s="9">
        <v>12203.5</v>
      </c>
      <c r="G1063" s="9">
        <v>12227.23</v>
      </c>
      <c r="H1063" s="9">
        <v>12192.41</v>
      </c>
      <c r="I1063" s="9">
        <v>12212.75</v>
      </c>
      <c r="K1063" s="13">
        <f t="shared" si="504"/>
        <v>9.25</v>
      </c>
      <c r="L1063" s="13">
        <f t="shared" si="514"/>
        <v>98.690000000000509</v>
      </c>
      <c r="M1063" s="13">
        <f t="shared" si="505"/>
        <v>34.819999999999709</v>
      </c>
      <c r="N1063" s="13"/>
      <c r="X1063">
        <f t="shared" si="507"/>
        <v>9.25</v>
      </c>
      <c r="Y1063">
        <f t="shared" si="508"/>
        <v>0</v>
      </c>
      <c r="Z1063">
        <f t="shared" si="509"/>
        <v>0</v>
      </c>
      <c r="AA1063" s="22">
        <f t="shared" si="510"/>
        <v>0</v>
      </c>
      <c r="AB1063" s="22">
        <f t="shared" si="511"/>
        <v>0</v>
      </c>
      <c r="AC1063" s="22">
        <f t="shared" si="512"/>
        <v>0</v>
      </c>
      <c r="AD1063" s="22">
        <f t="shared" si="513"/>
        <v>0</v>
      </c>
    </row>
    <row r="1064" spans="5:30" x14ac:dyDescent="0.25">
      <c r="E1064" s="12">
        <v>42969.708333333336</v>
      </c>
      <c r="F1064" s="10">
        <v>12212.5</v>
      </c>
      <c r="G1064" s="10">
        <v>12235.88</v>
      </c>
      <c r="H1064" s="10">
        <v>12212.5</v>
      </c>
      <c r="I1064" s="10">
        <v>12227.25</v>
      </c>
      <c r="K1064" s="13">
        <f t="shared" si="504"/>
        <v>14.75</v>
      </c>
      <c r="L1064" s="13">
        <f t="shared" si="514"/>
        <v>113.44000000000051</v>
      </c>
      <c r="M1064" s="13">
        <f t="shared" si="505"/>
        <v>23.3799999999992</v>
      </c>
      <c r="N1064" s="13"/>
      <c r="X1064">
        <f t="shared" si="507"/>
        <v>14.75</v>
      </c>
      <c r="Y1064">
        <f t="shared" si="508"/>
        <v>0</v>
      </c>
      <c r="Z1064">
        <f t="shared" si="509"/>
        <v>0</v>
      </c>
      <c r="AA1064" s="22">
        <f t="shared" si="510"/>
        <v>0</v>
      </c>
      <c r="AB1064" s="22">
        <f t="shared" si="511"/>
        <v>0</v>
      </c>
      <c r="AC1064" s="22">
        <f t="shared" si="512"/>
        <v>0</v>
      </c>
      <c r="AD1064" s="22">
        <f t="shared" si="513"/>
        <v>0</v>
      </c>
    </row>
    <row r="1065" spans="5:30" x14ac:dyDescent="0.25">
      <c r="E1065" s="11">
        <v>42969.75</v>
      </c>
      <c r="F1065" s="9">
        <v>12227.5</v>
      </c>
      <c r="G1065" s="9">
        <v>12231.8</v>
      </c>
      <c r="H1065" s="9">
        <v>12213.19</v>
      </c>
      <c r="I1065" s="9">
        <v>12225.01</v>
      </c>
      <c r="K1065" s="13">
        <f t="shared" si="504"/>
        <v>-2.4899999999997817</v>
      </c>
      <c r="L1065" s="13">
        <f t="shared" si="514"/>
        <v>110.95000000000073</v>
      </c>
      <c r="M1065" s="13">
        <f t="shared" si="505"/>
        <v>18.609999999998763</v>
      </c>
      <c r="N1065" s="13"/>
      <c r="X1065">
        <f t="shared" si="507"/>
        <v>2.4899999999997817</v>
      </c>
      <c r="Y1065">
        <f t="shared" si="508"/>
        <v>0</v>
      </c>
      <c r="Z1065">
        <f t="shared" si="509"/>
        <v>0</v>
      </c>
      <c r="AA1065" s="22">
        <f t="shared" si="510"/>
        <v>0</v>
      </c>
      <c r="AB1065" s="22">
        <f t="shared" si="511"/>
        <v>0</v>
      </c>
      <c r="AC1065" s="22">
        <f t="shared" si="512"/>
        <v>0</v>
      </c>
      <c r="AD1065" s="22">
        <f t="shared" si="513"/>
        <v>0</v>
      </c>
    </row>
    <row r="1066" spans="5:30" x14ac:dyDescent="0.25">
      <c r="E1066" s="12">
        <v>42969.791666666664</v>
      </c>
      <c r="F1066" s="10">
        <v>12224.76</v>
      </c>
      <c r="G1066" s="10">
        <v>12229.34</v>
      </c>
      <c r="H1066" s="10">
        <v>12220.95</v>
      </c>
      <c r="I1066" s="10">
        <v>12225.08</v>
      </c>
      <c r="K1066" s="13">
        <f t="shared" si="504"/>
        <v>0.31999999999970896</v>
      </c>
      <c r="L1066" s="13">
        <f t="shared" si="514"/>
        <v>111.27000000000044</v>
      </c>
      <c r="M1066" s="13">
        <f t="shared" si="505"/>
        <v>8.3899999999994179</v>
      </c>
      <c r="N1066" s="13"/>
      <c r="X1066">
        <f t="shared" si="507"/>
        <v>0.31999999999970896</v>
      </c>
      <c r="Y1066">
        <f t="shared" si="508"/>
        <v>0</v>
      </c>
      <c r="Z1066">
        <f t="shared" si="509"/>
        <v>0</v>
      </c>
      <c r="AA1066" s="22">
        <f t="shared" si="510"/>
        <v>0</v>
      </c>
      <c r="AB1066" s="22">
        <f t="shared" si="511"/>
        <v>0</v>
      </c>
      <c r="AC1066" s="22">
        <f t="shared" si="512"/>
        <v>0</v>
      </c>
      <c r="AD1066" s="22">
        <f t="shared" si="513"/>
        <v>0</v>
      </c>
    </row>
    <row r="1067" spans="5:30" x14ac:dyDescent="0.25">
      <c r="E1067" s="11">
        <v>42969.833333333336</v>
      </c>
      <c r="F1067" s="9">
        <v>12225.33</v>
      </c>
      <c r="G1067" s="9">
        <v>12230.08</v>
      </c>
      <c r="H1067" s="9">
        <v>12223.33</v>
      </c>
      <c r="I1067" s="9">
        <v>12229.83</v>
      </c>
      <c r="K1067" s="13">
        <f t="shared" si="504"/>
        <v>4.5</v>
      </c>
      <c r="L1067" s="13">
        <f t="shared" si="514"/>
        <v>115.77000000000044</v>
      </c>
      <c r="M1067" s="13">
        <f t="shared" si="505"/>
        <v>6.75</v>
      </c>
      <c r="N1067" s="13"/>
      <c r="X1067">
        <f t="shared" si="507"/>
        <v>4.5</v>
      </c>
      <c r="Y1067">
        <f t="shared" si="508"/>
        <v>0</v>
      </c>
      <c r="Z1067">
        <f t="shared" si="509"/>
        <v>0</v>
      </c>
      <c r="AA1067" s="22">
        <f t="shared" si="510"/>
        <v>0</v>
      </c>
      <c r="AB1067" s="22">
        <f t="shared" si="511"/>
        <v>0</v>
      </c>
      <c r="AC1067" s="22">
        <f t="shared" si="512"/>
        <v>0</v>
      </c>
      <c r="AD1067" s="22">
        <f t="shared" si="513"/>
        <v>0</v>
      </c>
    </row>
    <row r="1068" spans="5:30" x14ac:dyDescent="0.25">
      <c r="E1068" s="12">
        <v>42969.875</v>
      </c>
      <c r="F1068" s="10">
        <v>12229.58</v>
      </c>
      <c r="G1068" s="10">
        <v>12244.08</v>
      </c>
      <c r="H1068" s="10">
        <v>12227.08</v>
      </c>
      <c r="I1068" s="10">
        <v>12239.07</v>
      </c>
      <c r="K1068" s="13">
        <f t="shared" si="504"/>
        <v>9.4899999999997817</v>
      </c>
      <c r="L1068" s="13">
        <f t="shared" si="514"/>
        <v>125.26000000000022</v>
      </c>
      <c r="M1068" s="13">
        <f t="shared" si="505"/>
        <v>17</v>
      </c>
      <c r="N1068" s="13"/>
      <c r="X1068">
        <f t="shared" si="507"/>
        <v>9.4899999999997817</v>
      </c>
      <c r="Y1068">
        <f t="shared" si="508"/>
        <v>0</v>
      </c>
      <c r="Z1068">
        <f t="shared" si="509"/>
        <v>0</v>
      </c>
      <c r="AA1068" s="22">
        <f t="shared" si="510"/>
        <v>0</v>
      </c>
      <c r="AB1068" s="22">
        <f t="shared" si="511"/>
        <v>0</v>
      </c>
      <c r="AC1068" s="22">
        <f t="shared" si="512"/>
        <v>0</v>
      </c>
      <c r="AD1068" s="22">
        <f t="shared" si="513"/>
        <v>0</v>
      </c>
    </row>
    <row r="1069" spans="5:30" x14ac:dyDescent="0.25">
      <c r="E1069" s="11">
        <v>42969.916666666664</v>
      </c>
      <c r="F1069" s="9">
        <v>12238.82</v>
      </c>
      <c r="G1069" s="9">
        <v>12252.07</v>
      </c>
      <c r="H1069" s="9">
        <v>12233.57</v>
      </c>
      <c r="I1069" s="9">
        <v>12250.57</v>
      </c>
      <c r="K1069" s="13">
        <f t="shared" si="504"/>
        <v>11.75</v>
      </c>
      <c r="L1069" s="13">
        <f t="shared" si="514"/>
        <v>137.01000000000022</v>
      </c>
      <c r="M1069" s="13">
        <f t="shared" si="505"/>
        <v>18.5</v>
      </c>
      <c r="N1069" s="13"/>
      <c r="X1069">
        <f t="shared" si="507"/>
        <v>11.75</v>
      </c>
      <c r="Y1069">
        <f t="shared" si="508"/>
        <v>0</v>
      </c>
      <c r="Z1069">
        <f t="shared" si="509"/>
        <v>0</v>
      </c>
      <c r="AA1069" s="22">
        <f t="shared" si="510"/>
        <v>0</v>
      </c>
      <c r="AB1069" s="22">
        <f t="shared" si="511"/>
        <v>0</v>
      </c>
      <c r="AC1069" s="22">
        <f t="shared" si="512"/>
        <v>0</v>
      </c>
      <c r="AD1069" s="22">
        <f t="shared" si="513"/>
        <v>0</v>
      </c>
    </row>
    <row r="1070" spans="5:30" hidden="1" x14ac:dyDescent="0.25">
      <c r="E1070" s="12">
        <v>42969.958333333336</v>
      </c>
      <c r="F1070" s="10">
        <v>12248.82</v>
      </c>
      <c r="G1070" s="10">
        <v>12262.29</v>
      </c>
      <c r="H1070" s="10">
        <v>12242.57</v>
      </c>
      <c r="I1070" s="10">
        <v>12258.54</v>
      </c>
    </row>
    <row r="1071" spans="5:30" hidden="1" x14ac:dyDescent="0.25">
      <c r="E1071" s="11">
        <v>42970.041666666664</v>
      </c>
      <c r="F1071" s="9">
        <v>12257.91</v>
      </c>
      <c r="G1071" s="9">
        <v>12259.79</v>
      </c>
      <c r="H1071" s="9">
        <v>12249.54</v>
      </c>
      <c r="I1071" s="9">
        <v>12257.53</v>
      </c>
    </row>
    <row r="1072" spans="5:30" hidden="1" x14ac:dyDescent="0.25">
      <c r="E1072" s="12">
        <v>42970.083333333336</v>
      </c>
      <c r="F1072" s="10">
        <v>12258.78</v>
      </c>
      <c r="G1072" s="10">
        <v>12266.78</v>
      </c>
      <c r="H1072" s="10">
        <v>12253.78</v>
      </c>
      <c r="I1072" s="10">
        <v>12256.03</v>
      </c>
    </row>
    <row r="1073" spans="3:30" hidden="1" x14ac:dyDescent="0.25">
      <c r="E1073" s="11">
        <v>42970.125</v>
      </c>
      <c r="F1073" s="9">
        <v>12254.78</v>
      </c>
      <c r="G1073" s="9">
        <v>12257.27</v>
      </c>
      <c r="H1073" s="9">
        <v>12240.28</v>
      </c>
      <c r="I1073" s="9">
        <v>12243.52</v>
      </c>
    </row>
    <row r="1074" spans="3:30" hidden="1" x14ac:dyDescent="0.25">
      <c r="E1074" s="12">
        <v>42970.166666666664</v>
      </c>
      <c r="F1074" s="10">
        <v>12243.37</v>
      </c>
      <c r="G1074" s="10">
        <v>12247.12</v>
      </c>
      <c r="H1074" s="10">
        <v>12239.37</v>
      </c>
      <c r="I1074" s="10">
        <v>12239.37</v>
      </c>
    </row>
    <row r="1075" spans="3:30" hidden="1" x14ac:dyDescent="0.25">
      <c r="E1075" s="11">
        <v>42970.208333333336</v>
      </c>
      <c r="F1075" s="9">
        <v>12240.62</v>
      </c>
      <c r="G1075" s="9">
        <v>12242.87</v>
      </c>
      <c r="H1075" s="9">
        <v>12228.12</v>
      </c>
      <c r="I1075" s="9">
        <v>12229.12</v>
      </c>
    </row>
    <row r="1076" spans="3:30" hidden="1" x14ac:dyDescent="0.25">
      <c r="E1076" s="12">
        <v>42970.25</v>
      </c>
      <c r="F1076" s="10">
        <v>12230.37</v>
      </c>
      <c r="G1076" s="10">
        <v>12231.37</v>
      </c>
      <c r="H1076" s="10">
        <v>12218.12</v>
      </c>
      <c r="I1076" s="10">
        <v>12224.37</v>
      </c>
    </row>
    <row r="1077" spans="3:30" hidden="1" x14ac:dyDescent="0.25">
      <c r="E1077" s="11">
        <v>42970.291666666664</v>
      </c>
      <c r="F1077" s="9">
        <v>12225.62</v>
      </c>
      <c r="G1077" s="9">
        <v>12232.01</v>
      </c>
      <c r="H1077" s="9">
        <v>12224.37</v>
      </c>
      <c r="I1077" s="9">
        <v>12229.51</v>
      </c>
    </row>
    <row r="1078" spans="3:30" x14ac:dyDescent="0.25">
      <c r="C1078">
        <v>1</v>
      </c>
      <c r="E1078" s="12">
        <v>42970.333333333336</v>
      </c>
      <c r="F1078" s="10">
        <v>12230.76</v>
      </c>
      <c r="G1078" s="10">
        <v>12242.41</v>
      </c>
      <c r="H1078" s="10">
        <v>12229.01</v>
      </c>
      <c r="I1078" s="10">
        <v>12239.23</v>
      </c>
      <c r="K1078" s="13">
        <f t="shared" ref="K1078:K1092" si="515">I1078-F1078</f>
        <v>8.4699999999993452</v>
      </c>
      <c r="L1078" s="13">
        <v>0</v>
      </c>
      <c r="M1078" s="13">
        <f t="shared" ref="M1078:M1092" si="516">G1078-H1078</f>
        <v>13.399999999999636</v>
      </c>
      <c r="N1078" s="13">
        <f t="shared" ref="N1078" si="517">I1092-F1078</f>
        <v>-45.3700000000008</v>
      </c>
      <c r="O1078" s="18">
        <f>IF(K1078*N1078&gt;0,1,0)</f>
        <v>0</v>
      </c>
      <c r="S1078" s="13">
        <f>MAX(G1078:G1092)</f>
        <v>12269.52</v>
      </c>
      <c r="X1078">
        <f t="shared" ref="X1078:X1092" si="518">ABS(K1078)</f>
        <v>8.4699999999993452</v>
      </c>
      <c r="Y1078">
        <f t="shared" ref="Y1078:Y1092" si="519">ABS(N1078)</f>
        <v>45.3700000000008</v>
      </c>
      <c r="Z1078">
        <f t="shared" ref="Z1078:Z1092" si="520">IF(S1078&lt;1000,ABS(S1078),0)</f>
        <v>0</v>
      </c>
      <c r="AA1078" s="22">
        <f t="shared" ref="AA1078:AA1092" si="521">ABS(P1078)</f>
        <v>0</v>
      </c>
      <c r="AB1078" s="22">
        <f t="shared" ref="AB1078:AB1092" si="522">ABS(Q1078)</f>
        <v>0</v>
      </c>
      <c r="AC1078" s="22">
        <f t="shared" ref="AC1078:AC1092" si="523">IF(O1078=1,ABS(P1079),0)</f>
        <v>0</v>
      </c>
      <c r="AD1078" s="22">
        <f t="shared" ref="AD1078:AD1092" si="524">IF(O1078=0,ABS(Q1079),0)</f>
        <v>0.42417610710607229</v>
      </c>
    </row>
    <row r="1079" spans="3:30" x14ac:dyDescent="0.25">
      <c r="E1079" s="11">
        <v>42970.375</v>
      </c>
      <c r="F1079" s="9">
        <v>12237.73</v>
      </c>
      <c r="G1079" s="9">
        <v>12246.08</v>
      </c>
      <c r="H1079" s="9">
        <v>12228.29</v>
      </c>
      <c r="I1079" s="9">
        <v>12231.29</v>
      </c>
      <c r="K1079" s="13">
        <f t="shared" si="515"/>
        <v>-6.4399999999986903</v>
      </c>
      <c r="L1079" s="13">
        <f t="shared" ref="L1079:L1092" si="525">L1078+K1079</f>
        <v>-6.4399999999986903</v>
      </c>
      <c r="M1079" s="13">
        <f t="shared" si="516"/>
        <v>17.789999999999054</v>
      </c>
      <c r="N1079" s="13"/>
      <c r="P1079">
        <f>_xlfn.IFS(K1078&lt;0,MIN(L1078:L1092),K1078&gt;0,MAX(L1078:L1092))/S1057</f>
        <v>2.8321318228662954E-3</v>
      </c>
      <c r="Q1079">
        <f>_xlfn.IFS(K1078&lt;0,MAX(L1078:L1092),K1078&gt;0,MIN(L1078:L1092))/S1057</f>
        <v>-0.42417610710607229</v>
      </c>
      <c r="S1079" s="13">
        <f>MIN(H1078:H1092)</f>
        <v>12153.4</v>
      </c>
      <c r="X1079">
        <f t="shared" si="518"/>
        <v>6.4399999999986903</v>
      </c>
      <c r="Y1079">
        <f t="shared" si="519"/>
        <v>0</v>
      </c>
      <c r="Z1079">
        <f t="shared" si="520"/>
        <v>0</v>
      </c>
      <c r="AA1079" s="22">
        <f t="shared" si="521"/>
        <v>2.8321318228662954E-3</v>
      </c>
      <c r="AB1079" s="22">
        <f t="shared" si="522"/>
        <v>0.42417610710607229</v>
      </c>
      <c r="AC1079" s="22">
        <f t="shared" si="523"/>
        <v>0</v>
      </c>
      <c r="AD1079" s="22">
        <f t="shared" si="524"/>
        <v>0</v>
      </c>
    </row>
    <row r="1080" spans="3:30" x14ac:dyDescent="0.25">
      <c r="E1080" s="12">
        <v>42970.416666666664</v>
      </c>
      <c r="F1080" s="10">
        <v>12233.79</v>
      </c>
      <c r="G1080" s="10">
        <v>12269.52</v>
      </c>
      <c r="H1080" s="10">
        <v>12216.47</v>
      </c>
      <c r="I1080" s="10">
        <v>12240.67</v>
      </c>
      <c r="K1080" s="13">
        <f t="shared" si="515"/>
        <v>6.8799999999991996</v>
      </c>
      <c r="L1080" s="13">
        <f t="shared" si="525"/>
        <v>0.44000000000050932</v>
      </c>
      <c r="M1080" s="13">
        <f t="shared" si="516"/>
        <v>53.050000000001091</v>
      </c>
      <c r="N1080" s="13"/>
      <c r="S1080" s="13">
        <f>S1078-S1079</f>
        <v>116.1200000000008</v>
      </c>
      <c r="X1080">
        <f t="shared" si="518"/>
        <v>6.8799999999991996</v>
      </c>
      <c r="Y1080">
        <f t="shared" si="519"/>
        <v>0</v>
      </c>
      <c r="Z1080">
        <f t="shared" si="520"/>
        <v>116.1200000000008</v>
      </c>
      <c r="AA1080" s="22">
        <f t="shared" si="521"/>
        <v>0</v>
      </c>
      <c r="AB1080" s="22">
        <f t="shared" si="522"/>
        <v>0</v>
      </c>
      <c r="AC1080" s="22">
        <f t="shared" si="523"/>
        <v>0</v>
      </c>
      <c r="AD1080" s="22">
        <f t="shared" si="524"/>
        <v>0</v>
      </c>
    </row>
    <row r="1081" spans="3:30" x14ac:dyDescent="0.25">
      <c r="E1081" s="11">
        <v>42970.458333333336</v>
      </c>
      <c r="F1081" s="9">
        <v>12240.92</v>
      </c>
      <c r="G1081" s="9">
        <v>12241.17</v>
      </c>
      <c r="H1081" s="9">
        <v>12209.23</v>
      </c>
      <c r="I1081" s="9">
        <v>12216.06</v>
      </c>
      <c r="K1081" s="13">
        <f t="shared" si="515"/>
        <v>-24.860000000000582</v>
      </c>
      <c r="L1081" s="13">
        <f t="shared" si="525"/>
        <v>-24.420000000000073</v>
      </c>
      <c r="M1081" s="13">
        <f t="shared" si="516"/>
        <v>31.940000000000509</v>
      </c>
      <c r="N1081" s="13"/>
      <c r="X1081">
        <f t="shared" si="518"/>
        <v>24.860000000000582</v>
      </c>
      <c r="Y1081">
        <f t="shared" si="519"/>
        <v>0</v>
      </c>
      <c r="Z1081">
        <f t="shared" si="520"/>
        <v>0</v>
      </c>
      <c r="AA1081" s="22">
        <f t="shared" si="521"/>
        <v>0</v>
      </c>
      <c r="AB1081" s="22">
        <f t="shared" si="522"/>
        <v>0</v>
      </c>
      <c r="AC1081" s="22">
        <f t="shared" si="523"/>
        <v>0</v>
      </c>
      <c r="AD1081" s="22">
        <f t="shared" si="524"/>
        <v>0</v>
      </c>
    </row>
    <row r="1082" spans="3:30" x14ac:dyDescent="0.25">
      <c r="E1082" s="12">
        <v>42970.5</v>
      </c>
      <c r="F1082" s="10">
        <v>12215.81</v>
      </c>
      <c r="G1082" s="10">
        <v>12231.74</v>
      </c>
      <c r="H1082" s="10">
        <v>12210.56</v>
      </c>
      <c r="I1082" s="10">
        <v>12221.41</v>
      </c>
      <c r="K1082" s="13">
        <f t="shared" si="515"/>
        <v>5.6000000000003638</v>
      </c>
      <c r="L1082" s="13">
        <f t="shared" si="525"/>
        <v>-18.819999999999709</v>
      </c>
      <c r="M1082" s="13">
        <f t="shared" si="516"/>
        <v>21.180000000000291</v>
      </c>
      <c r="N1082" s="13"/>
      <c r="X1082">
        <f t="shared" si="518"/>
        <v>5.6000000000003638</v>
      </c>
      <c r="Y1082">
        <f t="shared" si="519"/>
        <v>0</v>
      </c>
      <c r="Z1082">
        <f t="shared" si="520"/>
        <v>0</v>
      </c>
      <c r="AA1082" s="22">
        <f t="shared" si="521"/>
        <v>0</v>
      </c>
      <c r="AB1082" s="22">
        <f t="shared" si="522"/>
        <v>0</v>
      </c>
      <c r="AC1082" s="22">
        <f t="shared" si="523"/>
        <v>0</v>
      </c>
      <c r="AD1082" s="22">
        <f t="shared" si="524"/>
        <v>0</v>
      </c>
    </row>
    <row r="1083" spans="3:30" x14ac:dyDescent="0.25">
      <c r="E1083" s="11">
        <v>42970.541666666664</v>
      </c>
      <c r="F1083" s="9">
        <v>12221.16</v>
      </c>
      <c r="G1083" s="9">
        <v>12228.83</v>
      </c>
      <c r="H1083" s="9">
        <v>12213.53</v>
      </c>
      <c r="I1083" s="9">
        <v>12226.92</v>
      </c>
      <c r="K1083" s="13">
        <f t="shared" si="515"/>
        <v>5.7600000000002183</v>
      </c>
      <c r="L1083" s="13">
        <f t="shared" si="525"/>
        <v>-13.059999999999491</v>
      </c>
      <c r="M1083" s="13">
        <f t="shared" si="516"/>
        <v>15.299999999999272</v>
      </c>
      <c r="N1083" s="13"/>
      <c r="X1083">
        <f t="shared" si="518"/>
        <v>5.7600000000002183</v>
      </c>
      <c r="Y1083">
        <f t="shared" si="519"/>
        <v>0</v>
      </c>
      <c r="Z1083">
        <f t="shared" si="520"/>
        <v>0</v>
      </c>
      <c r="AA1083" s="22">
        <f t="shared" si="521"/>
        <v>0</v>
      </c>
      <c r="AB1083" s="22">
        <f t="shared" si="522"/>
        <v>0</v>
      </c>
      <c r="AC1083" s="22">
        <f t="shared" si="523"/>
        <v>0</v>
      </c>
      <c r="AD1083" s="22">
        <f t="shared" si="524"/>
        <v>0</v>
      </c>
    </row>
    <row r="1084" spans="3:30" x14ac:dyDescent="0.25">
      <c r="E1084" s="12">
        <v>42970.583333333336</v>
      </c>
      <c r="F1084" s="10">
        <v>12226.17</v>
      </c>
      <c r="G1084" s="10">
        <v>12230.31</v>
      </c>
      <c r="H1084" s="10">
        <v>12187.68</v>
      </c>
      <c r="I1084" s="10">
        <v>12198.23</v>
      </c>
      <c r="K1084" s="13">
        <f t="shared" si="515"/>
        <v>-27.940000000000509</v>
      </c>
      <c r="L1084" s="13">
        <f t="shared" si="525"/>
        <v>-41</v>
      </c>
      <c r="M1084" s="13">
        <f t="shared" si="516"/>
        <v>42.6299999999992</v>
      </c>
      <c r="N1084" s="13"/>
      <c r="X1084">
        <f t="shared" si="518"/>
        <v>27.940000000000509</v>
      </c>
      <c r="Y1084">
        <f t="shared" si="519"/>
        <v>0</v>
      </c>
      <c r="Z1084">
        <f t="shared" si="520"/>
        <v>0</v>
      </c>
      <c r="AA1084" s="22">
        <f t="shared" si="521"/>
        <v>0</v>
      </c>
      <c r="AB1084" s="22">
        <f t="shared" si="522"/>
        <v>0</v>
      </c>
      <c r="AC1084" s="22">
        <f t="shared" si="523"/>
        <v>0</v>
      </c>
      <c r="AD1084" s="22">
        <f t="shared" si="524"/>
        <v>0</v>
      </c>
    </row>
    <row r="1085" spans="3:30" x14ac:dyDescent="0.25">
      <c r="E1085" s="11">
        <v>42970.625</v>
      </c>
      <c r="F1085" s="9">
        <v>12197.98</v>
      </c>
      <c r="G1085" s="9">
        <v>12200.3</v>
      </c>
      <c r="H1085" s="9">
        <v>12180.2</v>
      </c>
      <c r="I1085" s="9">
        <v>12189.23</v>
      </c>
      <c r="K1085" s="13">
        <f t="shared" si="515"/>
        <v>-8.75</v>
      </c>
      <c r="L1085" s="13">
        <f t="shared" si="525"/>
        <v>-49.75</v>
      </c>
      <c r="M1085" s="13">
        <f t="shared" si="516"/>
        <v>20.099999999998545</v>
      </c>
      <c r="N1085" s="13"/>
      <c r="X1085">
        <f t="shared" si="518"/>
        <v>8.75</v>
      </c>
      <c r="Y1085">
        <f t="shared" si="519"/>
        <v>0</v>
      </c>
      <c r="Z1085">
        <f t="shared" si="520"/>
        <v>0</v>
      </c>
      <c r="AA1085" s="22">
        <f t="shared" si="521"/>
        <v>0</v>
      </c>
      <c r="AB1085" s="22">
        <f t="shared" si="522"/>
        <v>0</v>
      </c>
      <c r="AC1085" s="22">
        <f t="shared" si="523"/>
        <v>0</v>
      </c>
      <c r="AD1085" s="22">
        <f t="shared" si="524"/>
        <v>0</v>
      </c>
    </row>
    <row r="1086" spans="3:30" x14ac:dyDescent="0.25">
      <c r="E1086" s="12">
        <v>42970.666666666664</v>
      </c>
      <c r="F1086" s="10">
        <v>12189.48</v>
      </c>
      <c r="G1086" s="10">
        <v>12211.76</v>
      </c>
      <c r="H1086" s="10">
        <v>12173.74</v>
      </c>
      <c r="I1086" s="10">
        <v>12206.6</v>
      </c>
      <c r="K1086" s="13">
        <f t="shared" si="515"/>
        <v>17.1200000000008</v>
      </c>
      <c r="L1086" s="13">
        <f t="shared" si="525"/>
        <v>-32.6299999999992</v>
      </c>
      <c r="M1086" s="13">
        <f t="shared" si="516"/>
        <v>38.020000000000437</v>
      </c>
      <c r="N1086" s="13"/>
      <c r="X1086">
        <f t="shared" si="518"/>
        <v>17.1200000000008</v>
      </c>
      <c r="Y1086">
        <f t="shared" si="519"/>
        <v>0</v>
      </c>
      <c r="Z1086">
        <f t="shared" si="520"/>
        <v>0</v>
      </c>
      <c r="AA1086" s="22">
        <f t="shared" si="521"/>
        <v>0</v>
      </c>
      <c r="AB1086" s="22">
        <f t="shared" si="522"/>
        <v>0</v>
      </c>
      <c r="AC1086" s="22">
        <f t="shared" si="523"/>
        <v>0</v>
      </c>
      <c r="AD1086" s="22">
        <f t="shared" si="524"/>
        <v>0</v>
      </c>
    </row>
    <row r="1087" spans="3:30" x14ac:dyDescent="0.25">
      <c r="E1087" s="11">
        <v>42970.708333333336</v>
      </c>
      <c r="F1087" s="9">
        <v>12206.1</v>
      </c>
      <c r="G1087" s="9">
        <v>12209.6</v>
      </c>
      <c r="H1087" s="9">
        <v>12153.4</v>
      </c>
      <c r="I1087" s="9">
        <v>12172.83</v>
      </c>
      <c r="K1087" s="13">
        <f t="shared" si="515"/>
        <v>-33.270000000000437</v>
      </c>
      <c r="L1087" s="13">
        <f t="shared" si="525"/>
        <v>-65.899999999999636</v>
      </c>
      <c r="M1087" s="13">
        <f t="shared" si="516"/>
        <v>56.200000000000728</v>
      </c>
      <c r="N1087" s="13"/>
      <c r="X1087">
        <f t="shared" si="518"/>
        <v>33.270000000000437</v>
      </c>
      <c r="Y1087">
        <f t="shared" si="519"/>
        <v>0</v>
      </c>
      <c r="Z1087">
        <f t="shared" si="520"/>
        <v>0</v>
      </c>
      <c r="AA1087" s="22">
        <f t="shared" si="521"/>
        <v>0</v>
      </c>
      <c r="AB1087" s="22">
        <f t="shared" si="522"/>
        <v>0</v>
      </c>
      <c r="AC1087" s="22">
        <f t="shared" si="523"/>
        <v>0</v>
      </c>
      <c r="AD1087" s="22">
        <f t="shared" si="524"/>
        <v>0</v>
      </c>
    </row>
    <row r="1088" spans="3:30" x14ac:dyDescent="0.25">
      <c r="E1088" s="12">
        <v>42970.75</v>
      </c>
      <c r="F1088" s="10">
        <v>12172.58</v>
      </c>
      <c r="G1088" s="10">
        <v>12197.4</v>
      </c>
      <c r="H1088" s="10">
        <v>12171.84</v>
      </c>
      <c r="I1088" s="10">
        <v>12191.39</v>
      </c>
      <c r="K1088" s="13">
        <f t="shared" si="515"/>
        <v>18.809999999999491</v>
      </c>
      <c r="L1088" s="13">
        <f t="shared" si="525"/>
        <v>-47.090000000000146</v>
      </c>
      <c r="M1088" s="13">
        <f t="shared" si="516"/>
        <v>25.559999999999491</v>
      </c>
      <c r="N1088" s="13"/>
      <c r="X1088">
        <f t="shared" si="518"/>
        <v>18.809999999999491</v>
      </c>
      <c r="Y1088">
        <f t="shared" si="519"/>
        <v>0</v>
      </c>
      <c r="Z1088">
        <f t="shared" si="520"/>
        <v>0</v>
      </c>
      <c r="AA1088" s="22">
        <f t="shared" si="521"/>
        <v>0</v>
      </c>
      <c r="AB1088" s="22">
        <f t="shared" si="522"/>
        <v>0</v>
      </c>
      <c r="AC1088" s="22">
        <f t="shared" si="523"/>
        <v>0</v>
      </c>
      <c r="AD1088" s="22">
        <f t="shared" si="524"/>
        <v>0</v>
      </c>
    </row>
    <row r="1089" spans="3:30" x14ac:dyDescent="0.25">
      <c r="E1089" s="11">
        <v>42970.791666666664</v>
      </c>
      <c r="F1089" s="9">
        <v>12191.14</v>
      </c>
      <c r="G1089" s="9">
        <v>12194.42</v>
      </c>
      <c r="H1089" s="9">
        <v>12177.91</v>
      </c>
      <c r="I1089" s="9">
        <v>12182.66</v>
      </c>
      <c r="K1089" s="13">
        <f t="shared" si="515"/>
        <v>-8.4799999999995634</v>
      </c>
      <c r="L1089" s="13">
        <f t="shared" si="525"/>
        <v>-55.569999999999709</v>
      </c>
      <c r="M1089" s="13">
        <f t="shared" si="516"/>
        <v>16.510000000000218</v>
      </c>
      <c r="N1089" s="13"/>
      <c r="X1089">
        <f t="shared" si="518"/>
        <v>8.4799999999995634</v>
      </c>
      <c r="Y1089">
        <f t="shared" si="519"/>
        <v>0</v>
      </c>
      <c r="Z1089">
        <f t="shared" si="520"/>
        <v>0</v>
      </c>
      <c r="AA1089" s="22">
        <f t="shared" si="521"/>
        <v>0</v>
      </c>
      <c r="AB1089" s="22">
        <f t="shared" si="522"/>
        <v>0</v>
      </c>
      <c r="AC1089" s="22">
        <f t="shared" si="523"/>
        <v>0</v>
      </c>
      <c r="AD1089" s="22">
        <f t="shared" si="524"/>
        <v>0</v>
      </c>
    </row>
    <row r="1090" spans="3:30" x14ac:dyDescent="0.25">
      <c r="E1090" s="12">
        <v>42970.833333333336</v>
      </c>
      <c r="F1090" s="10">
        <v>12182.91</v>
      </c>
      <c r="G1090" s="10">
        <v>12184.16</v>
      </c>
      <c r="H1090" s="10">
        <v>12171.4</v>
      </c>
      <c r="I1090" s="10">
        <v>12176.4</v>
      </c>
      <c r="K1090" s="13">
        <f t="shared" si="515"/>
        <v>-6.5100000000002183</v>
      </c>
      <c r="L1090" s="13">
        <f t="shared" si="525"/>
        <v>-62.079999999999927</v>
      </c>
      <c r="M1090" s="13">
        <f t="shared" si="516"/>
        <v>12.760000000000218</v>
      </c>
      <c r="N1090" s="13"/>
      <c r="X1090">
        <f t="shared" si="518"/>
        <v>6.5100000000002183</v>
      </c>
      <c r="Y1090">
        <f t="shared" si="519"/>
        <v>0</v>
      </c>
      <c r="Z1090">
        <f t="shared" si="520"/>
        <v>0</v>
      </c>
      <c r="AA1090" s="22">
        <f t="shared" si="521"/>
        <v>0</v>
      </c>
      <c r="AB1090" s="22">
        <f t="shared" si="522"/>
        <v>0</v>
      </c>
      <c r="AC1090" s="22">
        <f t="shared" si="523"/>
        <v>0</v>
      </c>
      <c r="AD1090" s="22">
        <f t="shared" si="524"/>
        <v>0</v>
      </c>
    </row>
    <row r="1091" spans="3:30" x14ac:dyDescent="0.25">
      <c r="E1091" s="11">
        <v>42970.875</v>
      </c>
      <c r="F1091" s="9">
        <v>12176.65</v>
      </c>
      <c r="G1091" s="9">
        <v>12190.4</v>
      </c>
      <c r="H1091" s="9">
        <v>12173.89</v>
      </c>
      <c r="I1091" s="9">
        <v>12184.14</v>
      </c>
      <c r="K1091" s="13">
        <f t="shared" si="515"/>
        <v>7.4899999999997817</v>
      </c>
      <c r="L1091" s="13">
        <f t="shared" si="525"/>
        <v>-54.590000000000146</v>
      </c>
      <c r="M1091" s="13">
        <f t="shared" si="516"/>
        <v>16.510000000000218</v>
      </c>
      <c r="N1091" s="13"/>
      <c r="X1091">
        <f t="shared" si="518"/>
        <v>7.4899999999997817</v>
      </c>
      <c r="Y1091">
        <f t="shared" si="519"/>
        <v>0</v>
      </c>
      <c r="Z1091">
        <f t="shared" si="520"/>
        <v>0</v>
      </c>
      <c r="AA1091" s="22">
        <f t="shared" si="521"/>
        <v>0</v>
      </c>
      <c r="AB1091" s="22">
        <f t="shared" si="522"/>
        <v>0</v>
      </c>
      <c r="AC1091" s="22">
        <f t="shared" si="523"/>
        <v>0</v>
      </c>
      <c r="AD1091" s="22">
        <f t="shared" si="524"/>
        <v>0</v>
      </c>
    </row>
    <row r="1092" spans="3:30" x14ac:dyDescent="0.25">
      <c r="E1092" s="12">
        <v>42970.916666666664</v>
      </c>
      <c r="F1092" s="10">
        <v>12184.64</v>
      </c>
      <c r="G1092" s="10">
        <v>12192.39</v>
      </c>
      <c r="H1092" s="10">
        <v>12181.14</v>
      </c>
      <c r="I1092" s="10">
        <v>12185.39</v>
      </c>
      <c r="K1092" s="13">
        <f t="shared" si="515"/>
        <v>0.75</v>
      </c>
      <c r="L1092" s="13">
        <f t="shared" si="525"/>
        <v>-53.840000000000146</v>
      </c>
      <c r="M1092" s="13">
        <f t="shared" si="516"/>
        <v>11.25</v>
      </c>
      <c r="N1092" s="13"/>
      <c r="X1092">
        <f t="shared" si="518"/>
        <v>0.75</v>
      </c>
      <c r="Y1092">
        <f t="shared" si="519"/>
        <v>0</v>
      </c>
      <c r="Z1092">
        <f t="shared" si="520"/>
        <v>0</v>
      </c>
      <c r="AA1092" s="22">
        <f t="shared" si="521"/>
        <v>0</v>
      </c>
      <c r="AB1092" s="22">
        <f t="shared" si="522"/>
        <v>0</v>
      </c>
      <c r="AC1092" s="22">
        <f t="shared" si="523"/>
        <v>0</v>
      </c>
      <c r="AD1092" s="22">
        <f t="shared" si="524"/>
        <v>0</v>
      </c>
    </row>
    <row r="1093" spans="3:30" hidden="1" x14ac:dyDescent="0.25">
      <c r="E1093" s="11">
        <v>42970.958333333336</v>
      </c>
      <c r="F1093" s="9">
        <v>12184.14</v>
      </c>
      <c r="G1093" s="9">
        <v>12186.13</v>
      </c>
      <c r="H1093" s="9">
        <v>12158.12</v>
      </c>
      <c r="I1093" s="9">
        <v>12159.62</v>
      </c>
    </row>
    <row r="1094" spans="3:30" hidden="1" x14ac:dyDescent="0.25">
      <c r="E1094" s="12">
        <v>42971.041666666664</v>
      </c>
      <c r="F1094" s="10">
        <v>12159.86</v>
      </c>
      <c r="G1094" s="10">
        <v>12169.6</v>
      </c>
      <c r="H1094" s="10">
        <v>12136.39</v>
      </c>
      <c r="I1094" s="10">
        <v>12156.12</v>
      </c>
    </row>
    <row r="1095" spans="3:30" hidden="1" x14ac:dyDescent="0.25">
      <c r="E1095" s="11">
        <v>42971.083333333336</v>
      </c>
      <c r="F1095" s="9">
        <v>12154.88</v>
      </c>
      <c r="G1095" s="9">
        <v>12156.37</v>
      </c>
      <c r="H1095" s="9">
        <v>12145.63</v>
      </c>
      <c r="I1095" s="9">
        <v>12146.88</v>
      </c>
    </row>
    <row r="1096" spans="3:30" hidden="1" x14ac:dyDescent="0.25">
      <c r="E1096" s="12">
        <v>42971.125</v>
      </c>
      <c r="F1096" s="10">
        <v>12147.5</v>
      </c>
      <c r="G1096" s="10">
        <v>12168.34</v>
      </c>
      <c r="H1096" s="10">
        <v>12145.63</v>
      </c>
      <c r="I1096" s="10">
        <v>12167.34</v>
      </c>
    </row>
    <row r="1097" spans="3:30" hidden="1" x14ac:dyDescent="0.25">
      <c r="E1097" s="11">
        <v>42971.166666666664</v>
      </c>
      <c r="F1097" s="9">
        <v>12167.31</v>
      </c>
      <c r="G1097" s="9">
        <v>12177.79</v>
      </c>
      <c r="H1097" s="9">
        <v>12166.06</v>
      </c>
      <c r="I1097" s="9">
        <v>12172.54</v>
      </c>
    </row>
    <row r="1098" spans="3:30" hidden="1" x14ac:dyDescent="0.25">
      <c r="E1098" s="12">
        <v>42971.208333333336</v>
      </c>
      <c r="F1098" s="10">
        <v>12171.92</v>
      </c>
      <c r="G1098" s="10">
        <v>12183.52</v>
      </c>
      <c r="H1098" s="10">
        <v>12166.3</v>
      </c>
      <c r="I1098" s="10">
        <v>12181.03</v>
      </c>
    </row>
    <row r="1099" spans="3:30" hidden="1" x14ac:dyDescent="0.25">
      <c r="E1099" s="11">
        <v>42971.25</v>
      </c>
      <c r="F1099" s="9">
        <v>12182.27</v>
      </c>
      <c r="G1099" s="9">
        <v>12186.76</v>
      </c>
      <c r="H1099" s="9">
        <v>12180.27</v>
      </c>
      <c r="I1099" s="9">
        <v>12184.51</v>
      </c>
    </row>
    <row r="1100" spans="3:30" hidden="1" x14ac:dyDescent="0.25">
      <c r="E1100" s="12">
        <v>42971.291666666664</v>
      </c>
      <c r="F1100" s="10">
        <v>12184.5</v>
      </c>
      <c r="G1100" s="10">
        <v>12184.51</v>
      </c>
      <c r="H1100" s="10">
        <v>12178.26</v>
      </c>
      <c r="I1100" s="10">
        <v>12179.55</v>
      </c>
    </row>
    <row r="1101" spans="3:30" x14ac:dyDescent="0.25">
      <c r="C1101">
        <v>1</v>
      </c>
      <c r="E1101" s="11">
        <v>42971.333333333336</v>
      </c>
      <c r="F1101" s="9">
        <v>12179.55</v>
      </c>
      <c r="G1101" s="9">
        <v>12183.29</v>
      </c>
      <c r="H1101" s="9">
        <v>12168.06</v>
      </c>
      <c r="I1101" s="9">
        <v>12174.09</v>
      </c>
      <c r="K1101" s="13">
        <f t="shared" ref="K1101:K1115" si="526">I1101-F1101</f>
        <v>-5.4599999999991269</v>
      </c>
      <c r="L1101" s="13">
        <v>0</v>
      </c>
      <c r="M1101" s="13">
        <f t="shared" ref="M1101:M1115" si="527">G1101-H1101</f>
        <v>15.230000000001382</v>
      </c>
      <c r="N1101" s="13">
        <f t="shared" ref="N1101" si="528">I1115-F1101</f>
        <v>-2.2399999999997817</v>
      </c>
      <c r="O1101" s="18">
        <f>IF(K1101*N1101&gt;0,1,0)</f>
        <v>1</v>
      </c>
      <c r="S1101" s="13">
        <f>MAX(G1101:G1115)</f>
        <v>12256.46</v>
      </c>
      <c r="X1101">
        <f t="shared" ref="X1101:X1115" si="529">ABS(K1101)</f>
        <v>5.4599999999991269</v>
      </c>
      <c r="Y1101">
        <f t="shared" ref="Y1101:Y1115" si="530">ABS(N1101)</f>
        <v>2.2399999999997817</v>
      </c>
      <c r="Z1101">
        <f t="shared" ref="Z1101:Z1115" si="531">IF(S1101&lt;1000,ABS(S1101),0)</f>
        <v>0</v>
      </c>
      <c r="AA1101" s="22">
        <f t="shared" ref="AA1101:AA1115" si="532">ABS(P1101)</f>
        <v>0</v>
      </c>
      <c r="AB1101" s="22">
        <f t="shared" ref="AB1101:AB1115" si="533">ABS(Q1101)</f>
        <v>0</v>
      </c>
      <c r="AC1101" s="22">
        <f t="shared" ref="AC1101:AC1115" si="534">IF(O1101=1,ABS(P1102),0)</f>
        <v>1.6362383740954386E-2</v>
      </c>
      <c r="AD1101" s="22">
        <f t="shared" ref="AD1101:AD1115" si="535">IF(O1101=0,ABS(Q1102),0)</f>
        <v>0</v>
      </c>
    </row>
    <row r="1102" spans="3:30" x14ac:dyDescent="0.25">
      <c r="E1102" s="12">
        <v>42971.375</v>
      </c>
      <c r="F1102" s="10">
        <v>12175.59</v>
      </c>
      <c r="G1102" s="10">
        <v>12195.28</v>
      </c>
      <c r="H1102" s="10">
        <v>12173.21</v>
      </c>
      <c r="I1102" s="10">
        <v>12195.28</v>
      </c>
      <c r="K1102" s="13">
        <f t="shared" si="526"/>
        <v>19.690000000000509</v>
      </c>
      <c r="L1102" s="13">
        <f t="shared" ref="L1102:L1115" si="536">L1101+K1102</f>
        <v>19.690000000000509</v>
      </c>
      <c r="M1102" s="13">
        <f t="shared" si="527"/>
        <v>22.070000000001528</v>
      </c>
      <c r="N1102" s="13"/>
      <c r="P1102">
        <f>_xlfn.IFS(K1101&lt;0,MIN(L1101:L1115),K1101&gt;0,MAX(L1101:L1115))/S1080</f>
        <v>-1.6362383740954386E-2</v>
      </c>
      <c r="Q1102">
        <f>_xlfn.IFS(K1101&lt;0,MAX(L1101:L1115),K1101&gt;0,MIN(L1101:L1115))/S1080</f>
        <v>0.57302790217015664</v>
      </c>
      <c r="S1102" s="13">
        <f>MIN(H1101:H1115)</f>
        <v>12166.93</v>
      </c>
      <c r="X1102">
        <f t="shared" si="529"/>
        <v>19.690000000000509</v>
      </c>
      <c r="Y1102">
        <f t="shared" si="530"/>
        <v>0</v>
      </c>
      <c r="Z1102">
        <f t="shared" si="531"/>
        <v>0</v>
      </c>
      <c r="AA1102" s="22">
        <f t="shared" si="532"/>
        <v>1.6362383740954386E-2</v>
      </c>
      <c r="AB1102" s="22">
        <f t="shared" si="533"/>
        <v>0.57302790217015664</v>
      </c>
      <c r="AC1102" s="22">
        <f t="shared" si="534"/>
        <v>0</v>
      </c>
      <c r="AD1102" s="22">
        <f t="shared" si="535"/>
        <v>0</v>
      </c>
    </row>
    <row r="1103" spans="3:30" x14ac:dyDescent="0.25">
      <c r="E1103" s="11">
        <v>42971.416666666664</v>
      </c>
      <c r="F1103" s="9">
        <v>12194.28</v>
      </c>
      <c r="G1103" s="9">
        <v>12203.99</v>
      </c>
      <c r="H1103" s="9">
        <v>12166.93</v>
      </c>
      <c r="I1103" s="9">
        <v>12172.69</v>
      </c>
      <c r="K1103" s="13">
        <f t="shared" si="526"/>
        <v>-21.590000000000146</v>
      </c>
      <c r="L1103" s="13">
        <f t="shared" si="536"/>
        <v>-1.8999999999996362</v>
      </c>
      <c r="M1103" s="13">
        <f t="shared" si="527"/>
        <v>37.059999999999491</v>
      </c>
      <c r="N1103" s="13"/>
      <c r="S1103" s="13">
        <f>S1101-S1102</f>
        <v>89.529999999998836</v>
      </c>
      <c r="X1103">
        <f t="shared" si="529"/>
        <v>21.590000000000146</v>
      </c>
      <c r="Y1103">
        <f t="shared" si="530"/>
        <v>0</v>
      </c>
      <c r="Z1103">
        <f t="shared" si="531"/>
        <v>89.529999999998836</v>
      </c>
      <c r="AA1103" s="22">
        <f t="shared" si="532"/>
        <v>0</v>
      </c>
      <c r="AB1103" s="22">
        <f t="shared" si="533"/>
        <v>0</v>
      </c>
      <c r="AC1103" s="22">
        <f t="shared" si="534"/>
        <v>0</v>
      </c>
      <c r="AD1103" s="22">
        <f t="shared" si="535"/>
        <v>0</v>
      </c>
    </row>
    <row r="1104" spans="3:30" x14ac:dyDescent="0.25">
      <c r="E1104" s="12">
        <v>42971.458333333336</v>
      </c>
      <c r="F1104" s="10">
        <v>12172.19</v>
      </c>
      <c r="G1104" s="10">
        <v>12226.82</v>
      </c>
      <c r="H1104" s="10">
        <v>12169.2</v>
      </c>
      <c r="I1104" s="10">
        <v>12210.42</v>
      </c>
      <c r="K1104" s="13">
        <f t="shared" si="526"/>
        <v>38.229999999999563</v>
      </c>
      <c r="L1104" s="13">
        <f t="shared" si="536"/>
        <v>36.329999999999927</v>
      </c>
      <c r="M1104" s="13">
        <f t="shared" si="527"/>
        <v>57.619999999998981</v>
      </c>
      <c r="N1104" s="13"/>
      <c r="X1104">
        <f t="shared" si="529"/>
        <v>38.229999999999563</v>
      </c>
      <c r="Y1104">
        <f t="shared" si="530"/>
        <v>0</v>
      </c>
      <c r="Z1104">
        <f t="shared" si="531"/>
        <v>0</v>
      </c>
      <c r="AA1104" s="22">
        <f t="shared" si="532"/>
        <v>0</v>
      </c>
      <c r="AB1104" s="22">
        <f t="shared" si="533"/>
        <v>0</v>
      </c>
      <c r="AC1104" s="22">
        <f t="shared" si="534"/>
        <v>0</v>
      </c>
      <c r="AD1104" s="22">
        <f t="shared" si="535"/>
        <v>0</v>
      </c>
    </row>
    <row r="1105" spans="5:30" x14ac:dyDescent="0.25">
      <c r="E1105" s="11">
        <v>42971.5</v>
      </c>
      <c r="F1105" s="9">
        <v>12209.92</v>
      </c>
      <c r="G1105" s="9">
        <v>12223.88</v>
      </c>
      <c r="H1105" s="9">
        <v>12205.34</v>
      </c>
      <c r="I1105" s="9">
        <v>12217.2</v>
      </c>
      <c r="K1105" s="13">
        <f t="shared" si="526"/>
        <v>7.2800000000006548</v>
      </c>
      <c r="L1105" s="13">
        <f t="shared" si="536"/>
        <v>43.610000000000582</v>
      </c>
      <c r="M1105" s="13">
        <f t="shared" si="527"/>
        <v>18.539999999999054</v>
      </c>
      <c r="N1105" s="13"/>
      <c r="X1105">
        <f t="shared" si="529"/>
        <v>7.2800000000006548</v>
      </c>
      <c r="Y1105">
        <f t="shared" si="530"/>
        <v>0</v>
      </c>
      <c r="Z1105">
        <f t="shared" si="531"/>
        <v>0</v>
      </c>
      <c r="AA1105" s="22">
        <f t="shared" si="532"/>
        <v>0</v>
      </c>
      <c r="AB1105" s="22">
        <f t="shared" si="533"/>
        <v>0</v>
      </c>
      <c r="AC1105" s="22">
        <f t="shared" si="534"/>
        <v>0</v>
      </c>
      <c r="AD1105" s="22">
        <f t="shared" si="535"/>
        <v>0</v>
      </c>
    </row>
    <row r="1106" spans="5:30" x14ac:dyDescent="0.25">
      <c r="E1106" s="12">
        <v>42971.541666666664</v>
      </c>
      <c r="F1106" s="10">
        <v>12217.7</v>
      </c>
      <c r="G1106" s="10">
        <v>12226.13</v>
      </c>
      <c r="H1106" s="10">
        <v>12215.69</v>
      </c>
      <c r="I1106" s="10">
        <v>12216.8</v>
      </c>
      <c r="K1106" s="13">
        <f t="shared" si="526"/>
        <v>-0.90000000000145519</v>
      </c>
      <c r="L1106" s="13">
        <f t="shared" si="536"/>
        <v>42.709999999999127</v>
      </c>
      <c r="M1106" s="13">
        <f t="shared" si="527"/>
        <v>10.43999999999869</v>
      </c>
      <c r="N1106" s="13"/>
      <c r="X1106">
        <f t="shared" si="529"/>
        <v>0.90000000000145519</v>
      </c>
      <c r="Y1106">
        <f t="shared" si="530"/>
        <v>0</v>
      </c>
      <c r="Z1106">
        <f t="shared" si="531"/>
        <v>0</v>
      </c>
      <c r="AA1106" s="22">
        <f t="shared" si="532"/>
        <v>0</v>
      </c>
      <c r="AB1106" s="22">
        <f t="shared" si="533"/>
        <v>0</v>
      </c>
      <c r="AC1106" s="22">
        <f t="shared" si="534"/>
        <v>0</v>
      </c>
      <c r="AD1106" s="22">
        <f t="shared" si="535"/>
        <v>0</v>
      </c>
    </row>
    <row r="1107" spans="5:30" x14ac:dyDescent="0.25">
      <c r="E1107" s="11">
        <v>42971.583333333336</v>
      </c>
      <c r="F1107" s="9">
        <v>12216.3</v>
      </c>
      <c r="G1107" s="9">
        <v>12226.39</v>
      </c>
      <c r="H1107" s="9">
        <v>12209.46</v>
      </c>
      <c r="I1107" s="9">
        <v>12215.78</v>
      </c>
      <c r="K1107" s="13">
        <f t="shared" si="526"/>
        <v>-0.51999999999861757</v>
      </c>
      <c r="L1107" s="13">
        <f t="shared" si="536"/>
        <v>42.190000000000509</v>
      </c>
      <c r="M1107" s="13">
        <f t="shared" si="527"/>
        <v>16.930000000000291</v>
      </c>
      <c r="N1107" s="13"/>
      <c r="X1107">
        <f t="shared" si="529"/>
        <v>0.51999999999861757</v>
      </c>
      <c r="Y1107">
        <f t="shared" si="530"/>
        <v>0</v>
      </c>
      <c r="Z1107">
        <f t="shared" si="531"/>
        <v>0</v>
      </c>
      <c r="AA1107" s="22">
        <f t="shared" si="532"/>
        <v>0</v>
      </c>
      <c r="AB1107" s="22">
        <f t="shared" si="533"/>
        <v>0</v>
      </c>
      <c r="AC1107" s="22">
        <f t="shared" si="534"/>
        <v>0</v>
      </c>
      <c r="AD1107" s="22">
        <f t="shared" si="535"/>
        <v>0</v>
      </c>
    </row>
    <row r="1108" spans="5:30" x14ac:dyDescent="0.25">
      <c r="E1108" s="12">
        <v>42971.625</v>
      </c>
      <c r="F1108" s="10">
        <v>12215.28</v>
      </c>
      <c r="G1108" s="10">
        <v>12247.37</v>
      </c>
      <c r="H1108" s="10">
        <v>12212.42</v>
      </c>
      <c r="I1108" s="10">
        <v>12239.63</v>
      </c>
      <c r="K1108" s="13">
        <f t="shared" si="526"/>
        <v>24.349999999998545</v>
      </c>
      <c r="L1108" s="13">
        <f t="shared" si="536"/>
        <v>66.539999999999054</v>
      </c>
      <c r="M1108" s="13">
        <f t="shared" si="527"/>
        <v>34.950000000000728</v>
      </c>
      <c r="N1108" s="13"/>
      <c r="X1108">
        <f t="shared" si="529"/>
        <v>24.349999999998545</v>
      </c>
      <c r="Y1108">
        <f t="shared" si="530"/>
        <v>0</v>
      </c>
      <c r="Z1108">
        <f t="shared" si="531"/>
        <v>0</v>
      </c>
      <c r="AA1108" s="22">
        <f t="shared" si="532"/>
        <v>0</v>
      </c>
      <c r="AB1108" s="22">
        <f t="shared" si="533"/>
        <v>0</v>
      </c>
      <c r="AC1108" s="22">
        <f t="shared" si="534"/>
        <v>0</v>
      </c>
      <c r="AD1108" s="22">
        <f t="shared" si="535"/>
        <v>0</v>
      </c>
    </row>
    <row r="1109" spans="5:30" x14ac:dyDescent="0.25">
      <c r="E1109" s="11">
        <v>42971.666666666664</v>
      </c>
      <c r="F1109" s="9">
        <v>12239.88</v>
      </c>
      <c r="G1109" s="9">
        <v>12256.46</v>
      </c>
      <c r="H1109" s="9">
        <v>12197.8</v>
      </c>
      <c r="I1109" s="9">
        <v>12202.97</v>
      </c>
      <c r="K1109" s="13">
        <f t="shared" si="526"/>
        <v>-36.909999999999854</v>
      </c>
      <c r="L1109" s="13">
        <f t="shared" si="536"/>
        <v>29.6299999999992</v>
      </c>
      <c r="M1109" s="13">
        <f t="shared" si="527"/>
        <v>58.659999999999854</v>
      </c>
      <c r="N1109" s="13"/>
      <c r="X1109">
        <f t="shared" si="529"/>
        <v>36.909999999999854</v>
      </c>
      <c r="Y1109">
        <f t="shared" si="530"/>
        <v>0</v>
      </c>
      <c r="Z1109">
        <f t="shared" si="531"/>
        <v>0</v>
      </c>
      <c r="AA1109" s="22">
        <f t="shared" si="532"/>
        <v>0</v>
      </c>
      <c r="AB1109" s="22">
        <f t="shared" si="533"/>
        <v>0</v>
      </c>
      <c r="AC1109" s="22">
        <f t="shared" si="534"/>
        <v>0</v>
      </c>
      <c r="AD1109" s="22">
        <f t="shared" si="535"/>
        <v>0</v>
      </c>
    </row>
    <row r="1110" spans="5:30" x14ac:dyDescent="0.25">
      <c r="E1110" s="12">
        <v>42971.708333333336</v>
      </c>
      <c r="F1110" s="10">
        <v>12203.22</v>
      </c>
      <c r="G1110" s="10">
        <v>12226.05</v>
      </c>
      <c r="H1110" s="10">
        <v>12188.23</v>
      </c>
      <c r="I1110" s="10">
        <v>12196.94</v>
      </c>
      <c r="K1110" s="13">
        <f t="shared" si="526"/>
        <v>-6.2799999999988358</v>
      </c>
      <c r="L1110" s="13">
        <f t="shared" si="536"/>
        <v>23.350000000000364</v>
      </c>
      <c r="M1110" s="13">
        <f t="shared" si="527"/>
        <v>37.819999999999709</v>
      </c>
      <c r="N1110" s="13"/>
      <c r="X1110">
        <f t="shared" si="529"/>
        <v>6.2799999999988358</v>
      </c>
      <c r="Y1110">
        <f t="shared" si="530"/>
        <v>0</v>
      </c>
      <c r="Z1110">
        <f t="shared" si="531"/>
        <v>0</v>
      </c>
      <c r="AA1110" s="22">
        <f t="shared" si="532"/>
        <v>0</v>
      </c>
      <c r="AB1110" s="22">
        <f t="shared" si="533"/>
        <v>0</v>
      </c>
      <c r="AC1110" s="22">
        <f t="shared" si="534"/>
        <v>0</v>
      </c>
      <c r="AD1110" s="22">
        <f t="shared" si="535"/>
        <v>0</v>
      </c>
    </row>
    <row r="1111" spans="5:30" x14ac:dyDescent="0.25">
      <c r="E1111" s="11">
        <v>42971.75</v>
      </c>
      <c r="F1111" s="9">
        <v>12196.45</v>
      </c>
      <c r="G1111" s="9">
        <v>12211.33</v>
      </c>
      <c r="H1111" s="9">
        <v>12173.52</v>
      </c>
      <c r="I1111" s="9">
        <v>12182.81</v>
      </c>
      <c r="K1111" s="13">
        <f t="shared" si="526"/>
        <v>-13.640000000001237</v>
      </c>
      <c r="L1111" s="13">
        <f t="shared" si="536"/>
        <v>9.7099999999991269</v>
      </c>
      <c r="M1111" s="13">
        <f t="shared" si="527"/>
        <v>37.809999999999491</v>
      </c>
      <c r="N1111" s="13"/>
      <c r="X1111">
        <f t="shared" si="529"/>
        <v>13.640000000001237</v>
      </c>
      <c r="Y1111">
        <f t="shared" si="530"/>
        <v>0</v>
      </c>
      <c r="Z1111">
        <f t="shared" si="531"/>
        <v>0</v>
      </c>
      <c r="AA1111" s="22">
        <f t="shared" si="532"/>
        <v>0</v>
      </c>
      <c r="AB1111" s="22">
        <f t="shared" si="533"/>
        <v>0</v>
      </c>
      <c r="AC1111" s="22">
        <f t="shared" si="534"/>
        <v>0</v>
      </c>
      <c r="AD1111" s="22">
        <f t="shared" si="535"/>
        <v>0</v>
      </c>
    </row>
    <row r="1112" spans="5:30" x14ac:dyDescent="0.25">
      <c r="E1112" s="12">
        <v>42971.791666666664</v>
      </c>
      <c r="F1112" s="10">
        <v>12182.8</v>
      </c>
      <c r="G1112" s="10">
        <v>12188.87</v>
      </c>
      <c r="H1112" s="10">
        <v>12175.27</v>
      </c>
      <c r="I1112" s="10">
        <v>12185.09</v>
      </c>
      <c r="K1112" s="13">
        <f t="shared" si="526"/>
        <v>2.2900000000008731</v>
      </c>
      <c r="L1112" s="13">
        <f t="shared" si="536"/>
        <v>12</v>
      </c>
      <c r="M1112" s="13">
        <f t="shared" si="527"/>
        <v>13.600000000000364</v>
      </c>
      <c r="N1112" s="13"/>
      <c r="X1112">
        <f t="shared" si="529"/>
        <v>2.2900000000008731</v>
      </c>
      <c r="Y1112">
        <f t="shared" si="530"/>
        <v>0</v>
      </c>
      <c r="Z1112">
        <f t="shared" si="531"/>
        <v>0</v>
      </c>
      <c r="AA1112" s="22">
        <f t="shared" si="532"/>
        <v>0</v>
      </c>
      <c r="AB1112" s="22">
        <f t="shared" si="533"/>
        <v>0</v>
      </c>
      <c r="AC1112" s="22">
        <f t="shared" si="534"/>
        <v>0</v>
      </c>
      <c r="AD1112" s="22">
        <f t="shared" si="535"/>
        <v>0</v>
      </c>
    </row>
    <row r="1113" spans="5:30" x14ac:dyDescent="0.25">
      <c r="E1113" s="11">
        <v>42971.833333333336</v>
      </c>
      <c r="F1113" s="9">
        <v>12184.59</v>
      </c>
      <c r="G1113" s="9">
        <v>12195.09</v>
      </c>
      <c r="H1113" s="9">
        <v>12178.34</v>
      </c>
      <c r="I1113" s="9">
        <v>12188.08</v>
      </c>
      <c r="K1113" s="13">
        <f t="shared" si="526"/>
        <v>3.4899999999997817</v>
      </c>
      <c r="L1113" s="13">
        <f t="shared" si="536"/>
        <v>15.489999999999782</v>
      </c>
      <c r="M1113" s="13">
        <f t="shared" si="527"/>
        <v>16.75</v>
      </c>
      <c r="N1113" s="13"/>
      <c r="X1113">
        <f t="shared" si="529"/>
        <v>3.4899999999997817</v>
      </c>
      <c r="Y1113">
        <f t="shared" si="530"/>
        <v>0</v>
      </c>
      <c r="Z1113">
        <f t="shared" si="531"/>
        <v>0</v>
      </c>
      <c r="AA1113" s="22">
        <f t="shared" si="532"/>
        <v>0</v>
      </c>
      <c r="AB1113" s="22">
        <f t="shared" si="533"/>
        <v>0</v>
      </c>
      <c r="AC1113" s="22">
        <f t="shared" si="534"/>
        <v>0</v>
      </c>
      <c r="AD1113" s="22">
        <f t="shared" si="535"/>
        <v>0</v>
      </c>
    </row>
    <row r="1114" spans="5:30" x14ac:dyDescent="0.25">
      <c r="E1114" s="12">
        <v>42971.875</v>
      </c>
      <c r="F1114" s="10">
        <v>12187.83</v>
      </c>
      <c r="G1114" s="10">
        <v>12191.83</v>
      </c>
      <c r="H1114" s="10">
        <v>12180.33</v>
      </c>
      <c r="I1114" s="10">
        <v>12188.82</v>
      </c>
      <c r="K1114" s="13">
        <f t="shared" si="526"/>
        <v>0.98999999999978172</v>
      </c>
      <c r="L1114" s="13">
        <f t="shared" si="536"/>
        <v>16.479999999999563</v>
      </c>
      <c r="M1114" s="13">
        <f t="shared" si="527"/>
        <v>11.5</v>
      </c>
      <c r="N1114" s="13"/>
      <c r="X1114">
        <f t="shared" si="529"/>
        <v>0.98999999999978172</v>
      </c>
      <c r="Y1114">
        <f t="shared" si="530"/>
        <v>0</v>
      </c>
      <c r="Z1114">
        <f t="shared" si="531"/>
        <v>0</v>
      </c>
      <c r="AA1114" s="22">
        <f t="shared" si="532"/>
        <v>0</v>
      </c>
      <c r="AB1114" s="22">
        <f t="shared" si="533"/>
        <v>0</v>
      </c>
      <c r="AC1114" s="22">
        <f t="shared" si="534"/>
        <v>0</v>
      </c>
      <c r="AD1114" s="22">
        <f t="shared" si="535"/>
        <v>0</v>
      </c>
    </row>
    <row r="1115" spans="5:30" x14ac:dyDescent="0.25">
      <c r="E1115" s="11">
        <v>42971.916666666664</v>
      </c>
      <c r="F1115" s="9">
        <v>12188.57</v>
      </c>
      <c r="G1115" s="9">
        <v>12188.82</v>
      </c>
      <c r="H1115" s="9">
        <v>12177.31</v>
      </c>
      <c r="I1115" s="9">
        <v>12177.31</v>
      </c>
      <c r="K1115" s="13">
        <f t="shared" si="526"/>
        <v>-11.260000000000218</v>
      </c>
      <c r="L1115" s="13">
        <f t="shared" si="536"/>
        <v>5.2199999999993452</v>
      </c>
      <c r="M1115" s="13">
        <f t="shared" si="527"/>
        <v>11.510000000000218</v>
      </c>
      <c r="N1115" s="13"/>
      <c r="X1115">
        <f t="shared" si="529"/>
        <v>11.260000000000218</v>
      </c>
      <c r="Y1115">
        <f t="shared" si="530"/>
        <v>0</v>
      </c>
      <c r="Z1115">
        <f t="shared" si="531"/>
        <v>0</v>
      </c>
      <c r="AA1115" s="22">
        <f t="shared" si="532"/>
        <v>0</v>
      </c>
      <c r="AB1115" s="22">
        <f t="shared" si="533"/>
        <v>0</v>
      </c>
      <c r="AC1115" s="22">
        <f t="shared" si="534"/>
        <v>0</v>
      </c>
      <c r="AD1115" s="22">
        <f t="shared" si="535"/>
        <v>0</v>
      </c>
    </row>
    <row r="1116" spans="5:30" hidden="1" x14ac:dyDescent="0.25">
      <c r="E1116" s="12">
        <v>42971.958333333336</v>
      </c>
      <c r="F1116" s="10">
        <v>12176.06</v>
      </c>
      <c r="G1116" s="10">
        <v>12200.74</v>
      </c>
      <c r="H1116" s="10">
        <v>12174.81</v>
      </c>
      <c r="I1116" s="10">
        <v>12199.98</v>
      </c>
    </row>
    <row r="1117" spans="5:30" hidden="1" x14ac:dyDescent="0.25">
      <c r="E1117" s="11">
        <v>42972.041666666664</v>
      </c>
      <c r="F1117" s="9">
        <v>12198.72</v>
      </c>
      <c r="G1117" s="9">
        <v>12209.21</v>
      </c>
      <c r="H1117" s="9">
        <v>12196.22</v>
      </c>
      <c r="I1117" s="9">
        <v>12198.96</v>
      </c>
    </row>
    <row r="1118" spans="5:30" hidden="1" x14ac:dyDescent="0.25">
      <c r="E1118" s="12">
        <v>42972.083333333336</v>
      </c>
      <c r="F1118" s="10">
        <v>12197.71</v>
      </c>
      <c r="G1118" s="10">
        <v>12198.96</v>
      </c>
      <c r="H1118" s="10">
        <v>12192.08</v>
      </c>
      <c r="I1118" s="10">
        <v>12193.96</v>
      </c>
    </row>
    <row r="1119" spans="5:30" hidden="1" x14ac:dyDescent="0.25">
      <c r="E1119" s="11">
        <v>42972.125</v>
      </c>
      <c r="F1119" s="9">
        <v>12192.71</v>
      </c>
      <c r="G1119" s="9">
        <v>12193.96</v>
      </c>
      <c r="H1119" s="9">
        <v>12186.46</v>
      </c>
      <c r="I1119" s="9">
        <v>12187.95</v>
      </c>
    </row>
    <row r="1120" spans="5:30" hidden="1" x14ac:dyDescent="0.25">
      <c r="E1120" s="12">
        <v>42972.166666666664</v>
      </c>
      <c r="F1120" s="10">
        <v>12187.8</v>
      </c>
      <c r="G1120" s="10">
        <v>12189.05</v>
      </c>
      <c r="H1120" s="10">
        <v>12175.81</v>
      </c>
      <c r="I1120" s="10">
        <v>12185.8</v>
      </c>
    </row>
    <row r="1121" spans="3:30" hidden="1" x14ac:dyDescent="0.25">
      <c r="E1121" s="11">
        <v>42972.208333333336</v>
      </c>
      <c r="F1121" s="9">
        <v>12184.55</v>
      </c>
      <c r="G1121" s="9">
        <v>12200.53</v>
      </c>
      <c r="H1121" s="9">
        <v>12182.05</v>
      </c>
      <c r="I1121" s="9">
        <v>12196.78</v>
      </c>
    </row>
    <row r="1122" spans="3:30" hidden="1" x14ac:dyDescent="0.25">
      <c r="E1122" s="12">
        <v>42972.25</v>
      </c>
      <c r="F1122" s="10">
        <v>12195.53</v>
      </c>
      <c r="G1122" s="10">
        <v>12200.27</v>
      </c>
      <c r="H1122" s="10">
        <v>12191.52</v>
      </c>
      <c r="I1122" s="10">
        <v>12192.77</v>
      </c>
    </row>
    <row r="1123" spans="3:30" hidden="1" x14ac:dyDescent="0.25">
      <c r="E1123" s="11">
        <v>42972.291666666664</v>
      </c>
      <c r="F1123" s="9">
        <v>12194.02</v>
      </c>
      <c r="G1123" s="9">
        <v>12194.02</v>
      </c>
      <c r="H1123" s="9">
        <v>12189.16</v>
      </c>
      <c r="I1123" s="9">
        <v>12189.91</v>
      </c>
    </row>
    <row r="1124" spans="3:30" x14ac:dyDescent="0.25">
      <c r="C1124">
        <v>1</v>
      </c>
      <c r="E1124" s="12">
        <v>42972.333333333336</v>
      </c>
      <c r="F1124" s="10">
        <v>12191.16</v>
      </c>
      <c r="G1124" s="10">
        <v>12205.18</v>
      </c>
      <c r="H1124" s="10">
        <v>12189.91</v>
      </c>
      <c r="I1124" s="10">
        <v>12204.35</v>
      </c>
      <c r="K1124" s="13">
        <f t="shared" ref="K1124:K1138" si="537">I1124-F1124</f>
        <v>13.190000000000509</v>
      </c>
      <c r="L1124" s="13">
        <v>0</v>
      </c>
      <c r="M1124" s="13">
        <f t="shared" ref="M1124:M1138" si="538">G1124-H1124</f>
        <v>15.270000000000437</v>
      </c>
      <c r="N1124" s="13">
        <f t="shared" ref="N1124" si="539">I1138-F1124</f>
        <v>-18.789999999999054</v>
      </c>
      <c r="O1124" s="18">
        <f>IF(K1124*N1124&gt;0,1,0)</f>
        <v>0</v>
      </c>
      <c r="S1124" s="13">
        <f>MAX(G1124:G1138)</f>
        <v>12250.52</v>
      </c>
      <c r="X1124">
        <f t="shared" ref="X1124:X1138" si="540">ABS(K1124)</f>
        <v>13.190000000000509</v>
      </c>
      <c r="Y1124">
        <f t="shared" ref="Y1124:Y1138" si="541">ABS(N1124)</f>
        <v>18.789999999999054</v>
      </c>
      <c r="Z1124">
        <f t="shared" ref="Z1124:Z1138" si="542">IF(S1124&lt;1000,ABS(S1124),0)</f>
        <v>0</v>
      </c>
      <c r="AA1124" s="22">
        <f t="shared" ref="AA1124:AA1138" si="543">ABS(P1124)</f>
        <v>0</v>
      </c>
      <c r="AB1124" s="22">
        <f t="shared" ref="AB1124:AB1138" si="544">ABS(Q1124)</f>
        <v>0</v>
      </c>
      <c r="AC1124" s="22">
        <f t="shared" ref="AC1124:AC1138" si="545">IF(O1124=1,ABS(P1125),0)</f>
        <v>0</v>
      </c>
      <c r="AD1124" s="22">
        <f t="shared" ref="AD1124:AD1138" si="546">IF(O1124=0,ABS(Q1125),0)</f>
        <v>0.39953088350274657</v>
      </c>
    </row>
    <row r="1125" spans="3:30" x14ac:dyDescent="0.25">
      <c r="E1125" s="11">
        <v>42972.375</v>
      </c>
      <c r="F1125" s="9">
        <v>12204.68</v>
      </c>
      <c r="G1125" s="9">
        <v>12214.25</v>
      </c>
      <c r="H1125" s="9">
        <v>12189.7</v>
      </c>
      <c r="I1125" s="9">
        <v>12199.23</v>
      </c>
      <c r="K1125" s="13">
        <f t="shared" si="537"/>
        <v>-5.4500000000007276</v>
      </c>
      <c r="L1125" s="13">
        <f t="shared" ref="L1125:L1138" si="547">L1124+K1125</f>
        <v>-5.4500000000007276</v>
      </c>
      <c r="M1125" s="13">
        <f t="shared" si="538"/>
        <v>24.549999999999272</v>
      </c>
      <c r="N1125" s="13"/>
      <c r="P1125">
        <f>_xlfn.IFS(K1124&lt;0,MIN(L1124:L1138),K1124&gt;0,MAX(L1124:L1138))/S1103</f>
        <v>0.32525410476934391</v>
      </c>
      <c r="Q1125">
        <f>_xlfn.IFS(K1124&lt;0,MAX(L1124:L1138),K1124&gt;0,MIN(L1124:L1138))/S1103</f>
        <v>-0.39953088350274657</v>
      </c>
      <c r="S1125" s="13">
        <f>MIN(H1124:H1138)</f>
        <v>12130.34</v>
      </c>
      <c r="X1125">
        <f t="shared" si="540"/>
        <v>5.4500000000007276</v>
      </c>
      <c r="Y1125">
        <f t="shared" si="541"/>
        <v>0</v>
      </c>
      <c r="Z1125">
        <f t="shared" si="542"/>
        <v>0</v>
      </c>
      <c r="AA1125" s="22">
        <f t="shared" si="543"/>
        <v>0.32525410476934391</v>
      </c>
      <c r="AB1125" s="22">
        <f t="shared" si="544"/>
        <v>0.39953088350274657</v>
      </c>
      <c r="AC1125" s="22">
        <f t="shared" si="545"/>
        <v>0</v>
      </c>
      <c r="AD1125" s="22">
        <f t="shared" si="546"/>
        <v>0</v>
      </c>
    </row>
    <row r="1126" spans="3:30" x14ac:dyDescent="0.25">
      <c r="E1126" s="12">
        <v>42972.416666666664</v>
      </c>
      <c r="F1126" s="10">
        <v>12198.7</v>
      </c>
      <c r="G1126" s="10">
        <v>12222.08</v>
      </c>
      <c r="H1126" s="10">
        <v>12130.34</v>
      </c>
      <c r="I1126" s="10">
        <v>12219.07</v>
      </c>
      <c r="K1126" s="13">
        <f t="shared" si="537"/>
        <v>20.369999999998981</v>
      </c>
      <c r="L1126" s="13">
        <f t="shared" si="547"/>
        <v>14.919999999998254</v>
      </c>
      <c r="M1126" s="13">
        <f t="shared" si="538"/>
        <v>91.739999999999782</v>
      </c>
      <c r="N1126" s="13"/>
      <c r="S1126" s="13">
        <f>S1124-S1125</f>
        <v>120.18000000000029</v>
      </c>
      <c r="X1126">
        <f t="shared" si="540"/>
        <v>20.369999999998981</v>
      </c>
      <c r="Y1126">
        <f t="shared" si="541"/>
        <v>0</v>
      </c>
      <c r="Z1126">
        <f t="shared" si="542"/>
        <v>120.18000000000029</v>
      </c>
      <c r="AA1126" s="22">
        <f t="shared" si="543"/>
        <v>0</v>
      </c>
      <c r="AB1126" s="22">
        <f t="shared" si="544"/>
        <v>0</v>
      </c>
      <c r="AC1126" s="22">
        <f t="shared" si="545"/>
        <v>0</v>
      </c>
      <c r="AD1126" s="22">
        <f t="shared" si="546"/>
        <v>0</v>
      </c>
    </row>
    <row r="1127" spans="3:30" x14ac:dyDescent="0.25">
      <c r="E1127" s="11">
        <v>42972.458333333336</v>
      </c>
      <c r="F1127" s="9">
        <v>12220.07</v>
      </c>
      <c r="G1127" s="9">
        <v>12226.78</v>
      </c>
      <c r="H1127" s="9">
        <v>12206.97</v>
      </c>
      <c r="I1127" s="9">
        <v>12212.15</v>
      </c>
      <c r="K1127" s="13">
        <f t="shared" si="537"/>
        <v>-7.9200000000000728</v>
      </c>
      <c r="L1127" s="13">
        <f t="shared" si="547"/>
        <v>6.999999999998181</v>
      </c>
      <c r="M1127" s="13">
        <f t="shared" si="538"/>
        <v>19.81000000000131</v>
      </c>
      <c r="N1127" s="13"/>
      <c r="X1127">
        <f t="shared" si="540"/>
        <v>7.9200000000000728</v>
      </c>
      <c r="Y1127">
        <f t="shared" si="541"/>
        <v>0</v>
      </c>
      <c r="Z1127">
        <f t="shared" si="542"/>
        <v>0</v>
      </c>
      <c r="AA1127" s="22">
        <f t="shared" si="543"/>
        <v>0</v>
      </c>
      <c r="AB1127" s="22">
        <f t="shared" si="544"/>
        <v>0</v>
      </c>
      <c r="AC1127" s="22">
        <f t="shared" si="545"/>
        <v>0</v>
      </c>
      <c r="AD1127" s="22">
        <f t="shared" si="546"/>
        <v>0</v>
      </c>
    </row>
    <row r="1128" spans="3:30" x14ac:dyDescent="0.25">
      <c r="E1128" s="12">
        <v>42972.5</v>
      </c>
      <c r="F1128" s="10">
        <v>12212.14</v>
      </c>
      <c r="G1128" s="10">
        <v>12228.67</v>
      </c>
      <c r="H1128" s="10">
        <v>12193.4</v>
      </c>
      <c r="I1128" s="10">
        <v>12227.84</v>
      </c>
      <c r="K1128" s="13">
        <f t="shared" si="537"/>
        <v>15.700000000000728</v>
      </c>
      <c r="L1128" s="13">
        <f t="shared" si="547"/>
        <v>22.699999999998909</v>
      </c>
      <c r="M1128" s="13">
        <f t="shared" si="538"/>
        <v>35.270000000000437</v>
      </c>
      <c r="N1128" s="13"/>
      <c r="X1128">
        <f t="shared" si="540"/>
        <v>15.700000000000728</v>
      </c>
      <c r="Y1128">
        <f t="shared" si="541"/>
        <v>0</v>
      </c>
      <c r="Z1128">
        <f t="shared" si="542"/>
        <v>0</v>
      </c>
      <c r="AA1128" s="22">
        <f t="shared" si="543"/>
        <v>0</v>
      </c>
      <c r="AB1128" s="22">
        <f t="shared" si="544"/>
        <v>0</v>
      </c>
      <c r="AC1128" s="22">
        <f t="shared" si="545"/>
        <v>0</v>
      </c>
      <c r="AD1128" s="22">
        <f t="shared" si="546"/>
        <v>0</v>
      </c>
    </row>
    <row r="1129" spans="3:30" x14ac:dyDescent="0.25">
      <c r="E1129" s="11">
        <v>42972.541666666664</v>
      </c>
      <c r="F1129" s="9">
        <v>12228.34</v>
      </c>
      <c r="G1129" s="9">
        <v>12242.37</v>
      </c>
      <c r="H1129" s="9">
        <v>12217.1</v>
      </c>
      <c r="I1129" s="9">
        <v>12225.29</v>
      </c>
      <c r="K1129" s="13">
        <f t="shared" si="537"/>
        <v>-3.0499999999992724</v>
      </c>
      <c r="L1129" s="13">
        <f t="shared" si="547"/>
        <v>19.649999999999636</v>
      </c>
      <c r="M1129" s="13">
        <f t="shared" si="538"/>
        <v>25.270000000000437</v>
      </c>
      <c r="N1129" s="13"/>
      <c r="X1129">
        <f t="shared" si="540"/>
        <v>3.0499999999992724</v>
      </c>
      <c r="Y1129">
        <f t="shared" si="541"/>
        <v>0</v>
      </c>
      <c r="Z1129">
        <f t="shared" si="542"/>
        <v>0</v>
      </c>
      <c r="AA1129" s="22">
        <f t="shared" si="543"/>
        <v>0</v>
      </c>
      <c r="AB1129" s="22">
        <f t="shared" si="544"/>
        <v>0</v>
      </c>
      <c r="AC1129" s="22">
        <f t="shared" si="545"/>
        <v>0</v>
      </c>
      <c r="AD1129" s="22">
        <f t="shared" si="546"/>
        <v>0</v>
      </c>
    </row>
    <row r="1130" spans="3:30" x14ac:dyDescent="0.25">
      <c r="E1130" s="12">
        <v>42972.583333333336</v>
      </c>
      <c r="F1130" s="10">
        <v>12225.54</v>
      </c>
      <c r="G1130" s="10">
        <v>12228.7</v>
      </c>
      <c r="H1130" s="10">
        <v>12211.46</v>
      </c>
      <c r="I1130" s="10">
        <v>12217.41</v>
      </c>
      <c r="K1130" s="13">
        <f t="shared" si="537"/>
        <v>-8.1300000000010186</v>
      </c>
      <c r="L1130" s="13">
        <f t="shared" si="547"/>
        <v>11.519999999998618</v>
      </c>
      <c r="M1130" s="13">
        <f t="shared" si="538"/>
        <v>17.240000000001601</v>
      </c>
      <c r="N1130" s="13"/>
      <c r="X1130">
        <f t="shared" si="540"/>
        <v>8.1300000000010186</v>
      </c>
      <c r="Y1130">
        <f t="shared" si="541"/>
        <v>0</v>
      </c>
      <c r="Z1130">
        <f t="shared" si="542"/>
        <v>0</v>
      </c>
      <c r="AA1130" s="22">
        <f t="shared" si="543"/>
        <v>0</v>
      </c>
      <c r="AB1130" s="22">
        <f t="shared" si="544"/>
        <v>0</v>
      </c>
      <c r="AC1130" s="22">
        <f t="shared" si="545"/>
        <v>0</v>
      </c>
      <c r="AD1130" s="22">
        <f t="shared" si="546"/>
        <v>0</v>
      </c>
    </row>
    <row r="1131" spans="3:30" x14ac:dyDescent="0.25">
      <c r="E1131" s="11">
        <v>42972.625</v>
      </c>
      <c r="F1131" s="9">
        <v>12217.16</v>
      </c>
      <c r="G1131" s="9">
        <v>12224.2</v>
      </c>
      <c r="H1131" s="9">
        <v>12202.16</v>
      </c>
      <c r="I1131" s="9">
        <v>12211.55</v>
      </c>
      <c r="K1131" s="13">
        <f t="shared" si="537"/>
        <v>-5.6100000000005821</v>
      </c>
      <c r="L1131" s="13">
        <f t="shared" si="547"/>
        <v>5.9099999999980355</v>
      </c>
      <c r="M1131" s="13">
        <f t="shared" si="538"/>
        <v>22.040000000000873</v>
      </c>
      <c r="N1131" s="13"/>
      <c r="X1131">
        <f t="shared" si="540"/>
        <v>5.6100000000005821</v>
      </c>
      <c r="Y1131">
        <f t="shared" si="541"/>
        <v>0</v>
      </c>
      <c r="Z1131">
        <f t="shared" si="542"/>
        <v>0</v>
      </c>
      <c r="AA1131" s="22">
        <f t="shared" si="543"/>
        <v>0</v>
      </c>
      <c r="AB1131" s="22">
        <f t="shared" si="544"/>
        <v>0</v>
      </c>
      <c r="AC1131" s="22">
        <f t="shared" si="545"/>
        <v>0</v>
      </c>
      <c r="AD1131" s="22">
        <f t="shared" si="546"/>
        <v>0</v>
      </c>
    </row>
    <row r="1132" spans="3:30" x14ac:dyDescent="0.25">
      <c r="E1132" s="12">
        <v>42972.666666666664</v>
      </c>
      <c r="F1132" s="10">
        <v>12211.8</v>
      </c>
      <c r="G1132" s="10">
        <v>12250.52</v>
      </c>
      <c r="H1132" s="10">
        <v>12205.44</v>
      </c>
      <c r="I1132" s="10">
        <v>12235.01</v>
      </c>
      <c r="K1132" s="13">
        <f t="shared" si="537"/>
        <v>23.210000000000946</v>
      </c>
      <c r="L1132" s="13">
        <f t="shared" si="547"/>
        <v>29.119999999998981</v>
      </c>
      <c r="M1132" s="13">
        <f t="shared" si="538"/>
        <v>45.079999999999927</v>
      </c>
      <c r="N1132" s="13"/>
      <c r="X1132">
        <f t="shared" si="540"/>
        <v>23.210000000000946</v>
      </c>
      <c r="Y1132">
        <f t="shared" si="541"/>
        <v>0</v>
      </c>
      <c r="Z1132">
        <f t="shared" si="542"/>
        <v>0</v>
      </c>
      <c r="AA1132" s="22">
        <f t="shared" si="543"/>
        <v>0</v>
      </c>
      <c r="AB1132" s="22">
        <f t="shared" si="544"/>
        <v>0</v>
      </c>
      <c r="AC1132" s="22">
        <f t="shared" si="545"/>
        <v>0</v>
      </c>
      <c r="AD1132" s="22">
        <f t="shared" si="546"/>
        <v>0</v>
      </c>
    </row>
    <row r="1133" spans="3:30" x14ac:dyDescent="0.25">
      <c r="E1133" s="11">
        <v>42972.708333333336</v>
      </c>
      <c r="F1133" s="9">
        <v>12235.26</v>
      </c>
      <c r="G1133" s="9">
        <v>12240.05</v>
      </c>
      <c r="H1133" s="9">
        <v>12178.54</v>
      </c>
      <c r="I1133" s="9">
        <v>12183.68</v>
      </c>
      <c r="K1133" s="13">
        <f t="shared" si="537"/>
        <v>-51.579999999999927</v>
      </c>
      <c r="L1133" s="13">
        <f t="shared" si="547"/>
        <v>-22.460000000000946</v>
      </c>
      <c r="M1133" s="13">
        <f t="shared" si="538"/>
        <v>61.509999999998399</v>
      </c>
      <c r="N1133" s="13"/>
      <c r="X1133">
        <f t="shared" si="540"/>
        <v>51.579999999999927</v>
      </c>
      <c r="Y1133">
        <f t="shared" si="541"/>
        <v>0</v>
      </c>
      <c r="Z1133">
        <f t="shared" si="542"/>
        <v>0</v>
      </c>
      <c r="AA1133" s="22">
        <f t="shared" si="543"/>
        <v>0</v>
      </c>
      <c r="AB1133" s="22">
        <f t="shared" si="544"/>
        <v>0</v>
      </c>
      <c r="AC1133" s="22">
        <f t="shared" si="545"/>
        <v>0</v>
      </c>
      <c r="AD1133" s="22">
        <f t="shared" si="546"/>
        <v>0</v>
      </c>
    </row>
    <row r="1134" spans="3:30" x14ac:dyDescent="0.25">
      <c r="E1134" s="12">
        <v>42972.75</v>
      </c>
      <c r="F1134" s="10">
        <v>12184.18</v>
      </c>
      <c r="G1134" s="10">
        <v>12188.22</v>
      </c>
      <c r="H1134" s="10">
        <v>12164.22</v>
      </c>
      <c r="I1134" s="10">
        <v>12174.62</v>
      </c>
      <c r="K1134" s="13">
        <f t="shared" si="537"/>
        <v>-9.5599999999994907</v>
      </c>
      <c r="L1134" s="13">
        <f t="shared" si="547"/>
        <v>-32.020000000000437</v>
      </c>
      <c r="M1134" s="13">
        <f t="shared" si="538"/>
        <v>24</v>
      </c>
      <c r="N1134" s="13"/>
      <c r="X1134">
        <f t="shared" si="540"/>
        <v>9.5599999999994907</v>
      </c>
      <c r="Y1134">
        <f t="shared" si="541"/>
        <v>0</v>
      </c>
      <c r="Z1134">
        <f t="shared" si="542"/>
        <v>0</v>
      </c>
      <c r="AA1134" s="22">
        <f t="shared" si="543"/>
        <v>0</v>
      </c>
      <c r="AB1134" s="22">
        <f t="shared" si="544"/>
        <v>0</v>
      </c>
      <c r="AC1134" s="22">
        <f t="shared" si="545"/>
        <v>0</v>
      </c>
      <c r="AD1134" s="22">
        <f t="shared" si="546"/>
        <v>0</v>
      </c>
    </row>
    <row r="1135" spans="3:30" x14ac:dyDescent="0.25">
      <c r="E1135" s="11">
        <v>42972.791666666664</v>
      </c>
      <c r="F1135" s="9">
        <v>12175.12</v>
      </c>
      <c r="G1135" s="9">
        <v>12181.66</v>
      </c>
      <c r="H1135" s="9">
        <v>12172.37</v>
      </c>
      <c r="I1135" s="9">
        <v>12177.15</v>
      </c>
      <c r="K1135" s="13">
        <f t="shared" si="537"/>
        <v>2.0299999999988358</v>
      </c>
      <c r="L1135" s="13">
        <f t="shared" si="547"/>
        <v>-29.990000000001601</v>
      </c>
      <c r="M1135" s="13">
        <f t="shared" si="538"/>
        <v>9.2899999999990541</v>
      </c>
      <c r="N1135" s="13"/>
      <c r="X1135">
        <f t="shared" si="540"/>
        <v>2.0299999999988358</v>
      </c>
      <c r="Y1135">
        <f t="shared" si="541"/>
        <v>0</v>
      </c>
      <c r="Z1135">
        <f t="shared" si="542"/>
        <v>0</v>
      </c>
      <c r="AA1135" s="22">
        <f t="shared" si="543"/>
        <v>0</v>
      </c>
      <c r="AB1135" s="22">
        <f t="shared" si="544"/>
        <v>0</v>
      </c>
      <c r="AC1135" s="22">
        <f t="shared" si="545"/>
        <v>0</v>
      </c>
      <c r="AD1135" s="22">
        <f t="shared" si="546"/>
        <v>0</v>
      </c>
    </row>
    <row r="1136" spans="3:30" x14ac:dyDescent="0.25">
      <c r="E1136" s="12">
        <v>42972.833333333336</v>
      </c>
      <c r="F1136" s="10">
        <v>12177.4</v>
      </c>
      <c r="G1136" s="10">
        <v>12184.4</v>
      </c>
      <c r="H1136" s="10">
        <v>12172.89</v>
      </c>
      <c r="I1136" s="10">
        <v>12176.64</v>
      </c>
      <c r="K1136" s="13">
        <f t="shared" si="537"/>
        <v>-0.76000000000021828</v>
      </c>
      <c r="L1136" s="13">
        <f t="shared" si="547"/>
        <v>-30.750000000001819</v>
      </c>
      <c r="M1136" s="13">
        <f t="shared" si="538"/>
        <v>11.510000000000218</v>
      </c>
      <c r="N1136" s="13"/>
      <c r="X1136">
        <f t="shared" si="540"/>
        <v>0.76000000000021828</v>
      </c>
      <c r="Y1136">
        <f t="shared" si="541"/>
        <v>0</v>
      </c>
      <c r="Z1136">
        <f t="shared" si="542"/>
        <v>0</v>
      </c>
      <c r="AA1136" s="22">
        <f t="shared" si="543"/>
        <v>0</v>
      </c>
      <c r="AB1136" s="22">
        <f t="shared" si="544"/>
        <v>0</v>
      </c>
      <c r="AC1136" s="22">
        <f t="shared" si="545"/>
        <v>0</v>
      </c>
      <c r="AD1136" s="22">
        <f t="shared" si="546"/>
        <v>0</v>
      </c>
    </row>
    <row r="1137" spans="3:30" x14ac:dyDescent="0.25">
      <c r="E1137" s="11">
        <v>42972.875</v>
      </c>
      <c r="F1137" s="9">
        <v>12177.14</v>
      </c>
      <c r="G1137" s="9">
        <v>12209.9</v>
      </c>
      <c r="H1137" s="9">
        <v>12175.39</v>
      </c>
      <c r="I1137" s="9">
        <v>12200.89</v>
      </c>
      <c r="K1137" s="13">
        <f t="shared" si="537"/>
        <v>23.75</v>
      </c>
      <c r="L1137" s="13">
        <f t="shared" si="547"/>
        <v>-7.000000000001819</v>
      </c>
      <c r="M1137" s="13">
        <f t="shared" si="538"/>
        <v>34.510000000000218</v>
      </c>
      <c r="N1137" s="13"/>
      <c r="X1137">
        <f t="shared" si="540"/>
        <v>23.75</v>
      </c>
      <c r="Y1137">
        <f t="shared" si="541"/>
        <v>0</v>
      </c>
      <c r="Z1137">
        <f t="shared" si="542"/>
        <v>0</v>
      </c>
      <c r="AA1137" s="22">
        <f t="shared" si="543"/>
        <v>0</v>
      </c>
      <c r="AB1137" s="22">
        <f t="shared" si="544"/>
        <v>0</v>
      </c>
      <c r="AC1137" s="22">
        <f t="shared" si="545"/>
        <v>0</v>
      </c>
      <c r="AD1137" s="22">
        <f t="shared" si="546"/>
        <v>0</v>
      </c>
    </row>
    <row r="1138" spans="3:30" x14ac:dyDescent="0.25">
      <c r="E1138" s="12">
        <v>42972.916666666664</v>
      </c>
      <c r="F1138" s="10">
        <v>12201.14</v>
      </c>
      <c r="G1138" s="10">
        <v>12202.64</v>
      </c>
      <c r="H1138" s="10">
        <v>12166.12</v>
      </c>
      <c r="I1138" s="10">
        <v>12172.37</v>
      </c>
      <c r="K1138" s="13">
        <f t="shared" si="537"/>
        <v>-28.769999999998618</v>
      </c>
      <c r="L1138" s="13">
        <f t="shared" si="547"/>
        <v>-35.770000000000437</v>
      </c>
      <c r="M1138" s="13">
        <f t="shared" si="538"/>
        <v>36.519999999998618</v>
      </c>
      <c r="N1138" s="13"/>
      <c r="X1138">
        <f t="shared" si="540"/>
        <v>28.769999999998618</v>
      </c>
      <c r="Y1138">
        <f t="shared" si="541"/>
        <v>0</v>
      </c>
      <c r="Z1138">
        <f t="shared" si="542"/>
        <v>0</v>
      </c>
      <c r="AA1138" s="22">
        <f t="shared" si="543"/>
        <v>0</v>
      </c>
      <c r="AB1138" s="22">
        <f t="shared" si="544"/>
        <v>0</v>
      </c>
      <c r="AC1138" s="22">
        <f t="shared" si="545"/>
        <v>0</v>
      </c>
      <c r="AD1138" s="22">
        <f t="shared" si="546"/>
        <v>0</v>
      </c>
    </row>
    <row r="1139" spans="3:30" hidden="1" x14ac:dyDescent="0.25">
      <c r="E1139" s="11">
        <v>42975.041666666664</v>
      </c>
      <c r="F1139" s="9">
        <v>12161.12</v>
      </c>
      <c r="G1139" s="9">
        <v>12178.57</v>
      </c>
      <c r="H1139" s="9">
        <v>12144.9</v>
      </c>
      <c r="I1139" s="9">
        <v>12171.58</v>
      </c>
    </row>
    <row r="1140" spans="3:30" hidden="1" x14ac:dyDescent="0.25">
      <c r="E1140" s="12">
        <v>42975.083333333336</v>
      </c>
      <c r="F1140" s="10">
        <v>12170.34</v>
      </c>
      <c r="G1140" s="10">
        <v>12170.83</v>
      </c>
      <c r="H1140" s="10">
        <v>12163.59</v>
      </c>
      <c r="I1140" s="10">
        <v>12166.08</v>
      </c>
    </row>
    <row r="1141" spans="3:30" hidden="1" x14ac:dyDescent="0.25">
      <c r="E1141" s="11">
        <v>42975.125</v>
      </c>
      <c r="F1141" s="9">
        <v>12164.84</v>
      </c>
      <c r="G1141" s="9">
        <v>12179.79</v>
      </c>
      <c r="H1141" s="9">
        <v>12142.4</v>
      </c>
      <c r="I1141" s="9">
        <v>12149.37</v>
      </c>
    </row>
    <row r="1142" spans="3:30" hidden="1" x14ac:dyDescent="0.25">
      <c r="E1142" s="12">
        <v>42975.166666666664</v>
      </c>
      <c r="F1142" s="10">
        <v>12149.31</v>
      </c>
      <c r="G1142" s="10">
        <v>12154.29</v>
      </c>
      <c r="H1142" s="10">
        <v>12143.08</v>
      </c>
      <c r="I1142" s="10">
        <v>12146.81</v>
      </c>
    </row>
    <row r="1143" spans="3:30" hidden="1" x14ac:dyDescent="0.25">
      <c r="E1143" s="11">
        <v>42975.208333333336</v>
      </c>
      <c r="F1143" s="9">
        <v>12148.05</v>
      </c>
      <c r="G1143" s="9">
        <v>12155.03</v>
      </c>
      <c r="H1143" s="9">
        <v>12146.8</v>
      </c>
      <c r="I1143" s="9">
        <v>12153.78</v>
      </c>
    </row>
    <row r="1144" spans="3:30" hidden="1" x14ac:dyDescent="0.25">
      <c r="E1144" s="12">
        <v>42975.25</v>
      </c>
      <c r="F1144" s="10">
        <v>12154.78</v>
      </c>
      <c r="G1144" s="10">
        <v>12154.78</v>
      </c>
      <c r="H1144" s="10">
        <v>12150.03</v>
      </c>
      <c r="I1144" s="10">
        <v>12150.52</v>
      </c>
    </row>
    <row r="1145" spans="3:30" hidden="1" x14ac:dyDescent="0.25">
      <c r="E1145" s="11">
        <v>42975.291666666664</v>
      </c>
      <c r="F1145" s="9">
        <v>12149.02</v>
      </c>
      <c r="G1145" s="9">
        <v>12150.52</v>
      </c>
      <c r="H1145" s="9">
        <v>12141.29</v>
      </c>
      <c r="I1145" s="9">
        <v>12147.02</v>
      </c>
    </row>
    <row r="1146" spans="3:30" x14ac:dyDescent="0.25">
      <c r="C1146">
        <v>1</v>
      </c>
      <c r="E1146" s="12">
        <v>42975.333333333336</v>
      </c>
      <c r="F1146" s="10">
        <v>12148.26</v>
      </c>
      <c r="G1146" s="10">
        <v>12151.48</v>
      </c>
      <c r="H1146" s="10">
        <v>12136.73</v>
      </c>
      <c r="I1146" s="10">
        <v>12139.32</v>
      </c>
      <c r="K1146" s="13">
        <f t="shared" ref="K1146:K1160" si="548">I1146-F1146</f>
        <v>-8.9400000000005093</v>
      </c>
      <c r="L1146" s="13">
        <v>0</v>
      </c>
      <c r="M1146" s="13">
        <f t="shared" ref="M1146:M1160" si="549">G1146-H1146</f>
        <v>14.75</v>
      </c>
      <c r="N1146" s="13">
        <f t="shared" ref="N1146" si="550">I1160-F1146</f>
        <v>-22.090000000000146</v>
      </c>
      <c r="O1146" s="18">
        <f>IF(K1146*N1146&gt;0,1,0)</f>
        <v>1</v>
      </c>
      <c r="S1146" s="13">
        <f>MAX(G1146:G1160)</f>
        <v>12175.01</v>
      </c>
      <c r="X1146">
        <f t="shared" ref="X1146:X1160" si="551">ABS(K1146)</f>
        <v>8.9400000000005093</v>
      </c>
      <c r="Y1146">
        <f t="shared" ref="Y1146:Y1160" si="552">ABS(N1146)</f>
        <v>22.090000000000146</v>
      </c>
      <c r="Z1146">
        <f t="shared" ref="Z1146:Z1160" si="553">IF(S1146&lt;1000,ABS(S1146),0)</f>
        <v>0</v>
      </c>
      <c r="AA1146" s="22">
        <f t="shared" ref="AA1146:AA1160" si="554">ABS(P1146)</f>
        <v>0</v>
      </c>
      <c r="AB1146" s="22">
        <f t="shared" ref="AB1146:AB1160" si="555">ABS(Q1146)</f>
        <v>0</v>
      </c>
      <c r="AC1146" s="22">
        <f t="shared" ref="AC1146:AC1160" si="556">IF(O1146=1,ABS(P1147),0)</f>
        <v>0.5578299217839815</v>
      </c>
      <c r="AD1146" s="22">
        <f t="shared" ref="AD1146:AD1160" si="557">IF(O1146=0,ABS(Q1147),0)</f>
        <v>0</v>
      </c>
    </row>
    <row r="1147" spans="3:30" x14ac:dyDescent="0.25">
      <c r="E1147" s="11">
        <v>42975.375</v>
      </c>
      <c r="F1147" s="9">
        <v>12140.82</v>
      </c>
      <c r="G1147" s="9">
        <v>12142.05</v>
      </c>
      <c r="H1147" s="9">
        <v>12096.81</v>
      </c>
      <c r="I1147" s="9">
        <v>12102.62</v>
      </c>
      <c r="K1147" s="13">
        <f t="shared" si="548"/>
        <v>-38.199999999998909</v>
      </c>
      <c r="L1147" s="13">
        <f t="shared" ref="L1147:L1160" si="558">L1146+K1147</f>
        <v>-38.199999999998909</v>
      </c>
      <c r="M1147" s="13">
        <f t="shared" si="549"/>
        <v>45.239999999999782</v>
      </c>
      <c r="N1147" s="13"/>
      <c r="P1147">
        <f>_xlfn.IFS(K1146&lt;0,MIN(L1146:L1160),K1146&gt;0,MAX(L1146:L1160))/S1126</f>
        <v>-0.5578299217839815</v>
      </c>
      <c r="Q1147">
        <f>_xlfn.IFS(K1146&lt;0,MAX(L1146:L1160),K1146&gt;0,MIN(L1146:L1160))/S1126</f>
        <v>0.12423032118489145</v>
      </c>
      <c r="S1147" s="13">
        <f>MIN(H1146:H1160)</f>
        <v>12063.56</v>
      </c>
      <c r="X1147">
        <f t="shared" si="551"/>
        <v>38.199999999998909</v>
      </c>
      <c r="Y1147">
        <f t="shared" si="552"/>
        <v>0</v>
      </c>
      <c r="Z1147">
        <f t="shared" si="553"/>
        <v>0</v>
      </c>
      <c r="AA1147" s="22">
        <f t="shared" si="554"/>
        <v>0.5578299217839815</v>
      </c>
      <c r="AB1147" s="22">
        <f t="shared" si="555"/>
        <v>0.12423032118489145</v>
      </c>
      <c r="AC1147" s="22">
        <f t="shared" si="556"/>
        <v>0</v>
      </c>
      <c r="AD1147" s="22">
        <f t="shared" si="557"/>
        <v>0</v>
      </c>
    </row>
    <row r="1148" spans="3:30" x14ac:dyDescent="0.25">
      <c r="E1148" s="12">
        <v>42975.416666666664</v>
      </c>
      <c r="F1148" s="10">
        <v>12102.87</v>
      </c>
      <c r="G1148" s="10">
        <v>12110.26</v>
      </c>
      <c r="H1148" s="10">
        <v>12063.56</v>
      </c>
      <c r="I1148" s="10">
        <v>12074.03</v>
      </c>
      <c r="K1148" s="13">
        <f t="shared" si="548"/>
        <v>-28.840000000000146</v>
      </c>
      <c r="L1148" s="13">
        <f t="shared" si="558"/>
        <v>-67.039999999999054</v>
      </c>
      <c r="M1148" s="13">
        <f t="shared" si="549"/>
        <v>46.700000000000728</v>
      </c>
      <c r="N1148" s="13"/>
      <c r="S1148" s="13">
        <f>S1146-S1147</f>
        <v>111.45000000000073</v>
      </c>
      <c r="X1148">
        <f t="shared" si="551"/>
        <v>28.840000000000146</v>
      </c>
      <c r="Y1148">
        <f t="shared" si="552"/>
        <v>0</v>
      </c>
      <c r="Z1148">
        <f t="shared" si="553"/>
        <v>111.45000000000073</v>
      </c>
      <c r="AA1148" s="22">
        <f t="shared" si="554"/>
        <v>0</v>
      </c>
      <c r="AB1148" s="22">
        <f t="shared" si="555"/>
        <v>0</v>
      </c>
      <c r="AC1148" s="22">
        <f t="shared" si="556"/>
        <v>0</v>
      </c>
      <c r="AD1148" s="22">
        <f t="shared" si="557"/>
        <v>0</v>
      </c>
    </row>
    <row r="1149" spans="3:30" x14ac:dyDescent="0.25">
      <c r="E1149" s="11">
        <v>42975.458333333336</v>
      </c>
      <c r="F1149" s="9">
        <v>12073.78</v>
      </c>
      <c r="G1149" s="9">
        <v>12124.03</v>
      </c>
      <c r="H1149" s="9">
        <v>12071.78</v>
      </c>
      <c r="I1149" s="9">
        <v>12100.14</v>
      </c>
      <c r="K1149" s="13">
        <f t="shared" si="548"/>
        <v>26.359999999998763</v>
      </c>
      <c r="L1149" s="13">
        <f t="shared" si="558"/>
        <v>-40.680000000000291</v>
      </c>
      <c r="M1149" s="13">
        <f t="shared" si="549"/>
        <v>52.25</v>
      </c>
      <c r="N1149" s="13"/>
      <c r="X1149">
        <f t="shared" si="551"/>
        <v>26.359999999998763</v>
      </c>
      <c r="Y1149">
        <f t="shared" si="552"/>
        <v>0</v>
      </c>
      <c r="Z1149">
        <f t="shared" si="553"/>
        <v>0</v>
      </c>
      <c r="AA1149" s="22">
        <f t="shared" si="554"/>
        <v>0</v>
      </c>
      <c r="AB1149" s="22">
        <f t="shared" si="555"/>
        <v>0</v>
      </c>
      <c r="AC1149" s="22">
        <f t="shared" si="556"/>
        <v>0</v>
      </c>
      <c r="AD1149" s="22">
        <f t="shared" si="557"/>
        <v>0</v>
      </c>
    </row>
    <row r="1150" spans="3:30" x14ac:dyDescent="0.25">
      <c r="E1150" s="12">
        <v>42975.5</v>
      </c>
      <c r="F1150" s="10">
        <v>12100.89</v>
      </c>
      <c r="G1150" s="10">
        <v>12105.09</v>
      </c>
      <c r="H1150" s="10">
        <v>12081.26</v>
      </c>
      <c r="I1150" s="10">
        <v>12100.43</v>
      </c>
      <c r="K1150" s="13">
        <f t="shared" si="548"/>
        <v>-0.45999999999912689</v>
      </c>
      <c r="L1150" s="13">
        <f t="shared" si="558"/>
        <v>-41.139999999999418</v>
      </c>
      <c r="M1150" s="13">
        <f t="shared" si="549"/>
        <v>23.829999999999927</v>
      </c>
      <c r="N1150" s="13"/>
      <c r="X1150">
        <f t="shared" si="551"/>
        <v>0.45999999999912689</v>
      </c>
      <c r="Y1150">
        <f t="shared" si="552"/>
        <v>0</v>
      </c>
      <c r="Z1150">
        <f t="shared" si="553"/>
        <v>0</v>
      </c>
      <c r="AA1150" s="22">
        <f t="shared" si="554"/>
        <v>0</v>
      </c>
      <c r="AB1150" s="22">
        <f t="shared" si="555"/>
        <v>0</v>
      </c>
      <c r="AC1150" s="22">
        <f t="shared" si="556"/>
        <v>0</v>
      </c>
      <c r="AD1150" s="22">
        <f t="shared" si="557"/>
        <v>0</v>
      </c>
    </row>
    <row r="1151" spans="3:30" x14ac:dyDescent="0.25">
      <c r="E1151" s="11">
        <v>42975.541666666664</v>
      </c>
      <c r="F1151" s="9">
        <v>12100.18</v>
      </c>
      <c r="G1151" s="9">
        <v>12109.24</v>
      </c>
      <c r="H1151" s="9">
        <v>12093.56</v>
      </c>
      <c r="I1151" s="9">
        <v>12105.29</v>
      </c>
      <c r="K1151" s="13">
        <f t="shared" si="548"/>
        <v>5.1100000000005821</v>
      </c>
      <c r="L1151" s="13">
        <f t="shared" si="558"/>
        <v>-36.029999999998836</v>
      </c>
      <c r="M1151" s="13">
        <f t="shared" si="549"/>
        <v>15.680000000000291</v>
      </c>
      <c r="N1151" s="13"/>
      <c r="X1151">
        <f t="shared" si="551"/>
        <v>5.1100000000005821</v>
      </c>
      <c r="Y1151">
        <f t="shared" si="552"/>
        <v>0</v>
      </c>
      <c r="Z1151">
        <f t="shared" si="553"/>
        <v>0</v>
      </c>
      <c r="AA1151" s="22">
        <f t="shared" si="554"/>
        <v>0</v>
      </c>
      <c r="AB1151" s="22">
        <f t="shared" si="555"/>
        <v>0</v>
      </c>
      <c r="AC1151" s="22">
        <f t="shared" si="556"/>
        <v>0</v>
      </c>
      <c r="AD1151" s="22">
        <f t="shared" si="557"/>
        <v>0</v>
      </c>
    </row>
    <row r="1152" spans="3:30" x14ac:dyDescent="0.25">
      <c r="E1152" s="12">
        <v>42975.583333333336</v>
      </c>
      <c r="F1152" s="10">
        <v>12105.04</v>
      </c>
      <c r="G1152" s="10">
        <v>12154.38</v>
      </c>
      <c r="H1152" s="10">
        <v>12102.04</v>
      </c>
      <c r="I1152" s="10">
        <v>12146.65</v>
      </c>
      <c r="K1152" s="13">
        <f t="shared" si="548"/>
        <v>41.609999999998763</v>
      </c>
      <c r="L1152" s="13">
        <f t="shared" si="558"/>
        <v>5.5799999999999272</v>
      </c>
      <c r="M1152" s="13">
        <f t="shared" si="549"/>
        <v>52.339999999998327</v>
      </c>
      <c r="N1152" s="13"/>
      <c r="X1152">
        <f t="shared" si="551"/>
        <v>41.609999999998763</v>
      </c>
      <c r="Y1152">
        <f t="shared" si="552"/>
        <v>0</v>
      </c>
      <c r="Z1152">
        <f t="shared" si="553"/>
        <v>0</v>
      </c>
      <c r="AA1152" s="22">
        <f t="shared" si="554"/>
        <v>0</v>
      </c>
      <c r="AB1152" s="22">
        <f t="shared" si="555"/>
        <v>0</v>
      </c>
      <c r="AC1152" s="22">
        <f t="shared" si="556"/>
        <v>0</v>
      </c>
      <c r="AD1152" s="22">
        <f t="shared" si="557"/>
        <v>0</v>
      </c>
    </row>
    <row r="1153" spans="5:30" x14ac:dyDescent="0.25">
      <c r="E1153" s="11">
        <v>42975.625</v>
      </c>
      <c r="F1153" s="9">
        <v>12147.15</v>
      </c>
      <c r="G1153" s="9">
        <v>12163.98</v>
      </c>
      <c r="H1153" s="9">
        <v>12147.13</v>
      </c>
      <c r="I1153" s="9">
        <v>12156.5</v>
      </c>
      <c r="K1153" s="13">
        <f t="shared" si="548"/>
        <v>9.3500000000003638</v>
      </c>
      <c r="L1153" s="13">
        <f t="shared" si="558"/>
        <v>14.930000000000291</v>
      </c>
      <c r="M1153" s="13">
        <f t="shared" si="549"/>
        <v>16.850000000000364</v>
      </c>
      <c r="N1153" s="13"/>
      <c r="X1153">
        <f t="shared" si="551"/>
        <v>9.3500000000003638</v>
      </c>
      <c r="Y1153">
        <f t="shared" si="552"/>
        <v>0</v>
      </c>
      <c r="Z1153">
        <f t="shared" si="553"/>
        <v>0</v>
      </c>
      <c r="AA1153" s="22">
        <f t="shared" si="554"/>
        <v>0</v>
      </c>
      <c r="AB1153" s="22">
        <f t="shared" si="555"/>
        <v>0</v>
      </c>
      <c r="AC1153" s="22">
        <f t="shared" si="556"/>
        <v>0</v>
      </c>
      <c r="AD1153" s="22">
        <f t="shared" si="557"/>
        <v>0</v>
      </c>
    </row>
    <row r="1154" spans="5:30" x14ac:dyDescent="0.25">
      <c r="E1154" s="12">
        <v>42975.666666666664</v>
      </c>
      <c r="F1154" s="10">
        <v>12156.75</v>
      </c>
      <c r="G1154" s="10">
        <v>12175.01</v>
      </c>
      <c r="H1154" s="10">
        <v>12140.32</v>
      </c>
      <c r="I1154" s="10">
        <v>12144.49</v>
      </c>
      <c r="K1154" s="13">
        <f t="shared" si="548"/>
        <v>-12.260000000000218</v>
      </c>
      <c r="L1154" s="13">
        <f t="shared" si="558"/>
        <v>2.6700000000000728</v>
      </c>
      <c r="M1154" s="13">
        <f t="shared" si="549"/>
        <v>34.690000000000509</v>
      </c>
      <c r="N1154" s="13"/>
      <c r="X1154">
        <f t="shared" si="551"/>
        <v>12.260000000000218</v>
      </c>
      <c r="Y1154">
        <f t="shared" si="552"/>
        <v>0</v>
      </c>
      <c r="Z1154">
        <f t="shared" si="553"/>
        <v>0</v>
      </c>
      <c r="AA1154" s="22">
        <f t="shared" si="554"/>
        <v>0</v>
      </c>
      <c r="AB1154" s="22">
        <f t="shared" si="555"/>
        <v>0</v>
      </c>
      <c r="AC1154" s="22">
        <f t="shared" si="556"/>
        <v>0</v>
      </c>
      <c r="AD1154" s="22">
        <f t="shared" si="557"/>
        <v>0</v>
      </c>
    </row>
    <row r="1155" spans="5:30" x14ac:dyDescent="0.25">
      <c r="E1155" s="11">
        <v>42975.708333333336</v>
      </c>
      <c r="F1155" s="9">
        <v>12144.75</v>
      </c>
      <c r="G1155" s="9">
        <v>12166.31</v>
      </c>
      <c r="H1155" s="9">
        <v>12137.99</v>
      </c>
      <c r="I1155" s="9">
        <v>12144.81</v>
      </c>
      <c r="K1155" s="13">
        <f t="shared" si="548"/>
        <v>5.9999999999490683E-2</v>
      </c>
      <c r="L1155" s="13">
        <f t="shared" si="558"/>
        <v>2.7299999999995634</v>
      </c>
      <c r="M1155" s="13">
        <f t="shared" si="549"/>
        <v>28.319999999999709</v>
      </c>
      <c r="N1155" s="13"/>
      <c r="X1155">
        <f t="shared" si="551"/>
        <v>5.9999999999490683E-2</v>
      </c>
      <c r="Y1155">
        <f t="shared" si="552"/>
        <v>0</v>
      </c>
      <c r="Z1155">
        <f t="shared" si="553"/>
        <v>0</v>
      </c>
      <c r="AA1155" s="22">
        <f t="shared" si="554"/>
        <v>0</v>
      </c>
      <c r="AB1155" s="22">
        <f t="shared" si="555"/>
        <v>0</v>
      </c>
      <c r="AC1155" s="22">
        <f t="shared" si="556"/>
        <v>0</v>
      </c>
      <c r="AD1155" s="22">
        <f t="shared" si="557"/>
        <v>0</v>
      </c>
    </row>
    <row r="1156" spans="5:30" x14ac:dyDescent="0.25">
      <c r="E1156" s="12">
        <v>42975.75</v>
      </c>
      <c r="F1156" s="10">
        <v>12145.06</v>
      </c>
      <c r="G1156" s="10">
        <v>12151.43</v>
      </c>
      <c r="H1156" s="10">
        <v>12117.73</v>
      </c>
      <c r="I1156" s="10">
        <v>12128.64</v>
      </c>
      <c r="K1156" s="13">
        <f t="shared" si="548"/>
        <v>-16.420000000000073</v>
      </c>
      <c r="L1156" s="13">
        <f t="shared" si="558"/>
        <v>-13.690000000000509</v>
      </c>
      <c r="M1156" s="13">
        <f t="shared" si="549"/>
        <v>33.700000000000728</v>
      </c>
      <c r="N1156" s="13"/>
      <c r="X1156">
        <f t="shared" si="551"/>
        <v>16.420000000000073</v>
      </c>
      <c r="Y1156">
        <f t="shared" si="552"/>
        <v>0</v>
      </c>
      <c r="Z1156">
        <f t="shared" si="553"/>
        <v>0</v>
      </c>
      <c r="AA1156" s="22">
        <f t="shared" si="554"/>
        <v>0</v>
      </c>
      <c r="AB1156" s="22">
        <f t="shared" si="555"/>
        <v>0</v>
      </c>
      <c r="AC1156" s="22">
        <f t="shared" si="556"/>
        <v>0</v>
      </c>
      <c r="AD1156" s="22">
        <f t="shared" si="557"/>
        <v>0</v>
      </c>
    </row>
    <row r="1157" spans="5:30" x14ac:dyDescent="0.25">
      <c r="E1157" s="11">
        <v>42975.791666666664</v>
      </c>
      <c r="F1157" s="9">
        <v>12128.39</v>
      </c>
      <c r="G1157" s="9">
        <v>12130.97</v>
      </c>
      <c r="H1157" s="9">
        <v>12115.22</v>
      </c>
      <c r="I1157" s="9">
        <v>12123.44</v>
      </c>
      <c r="K1157" s="13">
        <f t="shared" si="548"/>
        <v>-4.9499999999989086</v>
      </c>
      <c r="L1157" s="13">
        <f t="shared" si="558"/>
        <v>-18.639999999999418</v>
      </c>
      <c r="M1157" s="13">
        <f t="shared" si="549"/>
        <v>15.75</v>
      </c>
      <c r="N1157" s="13"/>
      <c r="X1157">
        <f t="shared" si="551"/>
        <v>4.9499999999989086</v>
      </c>
      <c r="Y1157">
        <f t="shared" si="552"/>
        <v>0</v>
      </c>
      <c r="Z1157">
        <f t="shared" si="553"/>
        <v>0</v>
      </c>
      <c r="AA1157" s="22">
        <f t="shared" si="554"/>
        <v>0</v>
      </c>
      <c r="AB1157" s="22">
        <f t="shared" si="555"/>
        <v>0</v>
      </c>
      <c r="AC1157" s="22">
        <f t="shared" si="556"/>
        <v>0</v>
      </c>
      <c r="AD1157" s="22">
        <f t="shared" si="557"/>
        <v>0</v>
      </c>
    </row>
    <row r="1158" spans="5:30" x14ac:dyDescent="0.25">
      <c r="E1158" s="12">
        <v>42975.833333333336</v>
      </c>
      <c r="F1158" s="10">
        <v>12122.94</v>
      </c>
      <c r="G1158" s="10">
        <v>12132.68</v>
      </c>
      <c r="H1158" s="10">
        <v>12121.94</v>
      </c>
      <c r="I1158" s="10">
        <v>12132.18</v>
      </c>
      <c r="K1158" s="13">
        <f t="shared" si="548"/>
        <v>9.2399999999997817</v>
      </c>
      <c r="L1158" s="13">
        <f t="shared" si="558"/>
        <v>-9.3999999999996362</v>
      </c>
      <c r="M1158" s="13">
        <f t="shared" si="549"/>
        <v>10.739999999999782</v>
      </c>
      <c r="N1158" s="13"/>
      <c r="X1158">
        <f t="shared" si="551"/>
        <v>9.2399999999997817</v>
      </c>
      <c r="Y1158">
        <f t="shared" si="552"/>
        <v>0</v>
      </c>
      <c r="Z1158">
        <f t="shared" si="553"/>
        <v>0</v>
      </c>
      <c r="AA1158" s="22">
        <f t="shared" si="554"/>
        <v>0</v>
      </c>
      <c r="AB1158" s="22">
        <f t="shared" si="555"/>
        <v>0</v>
      </c>
      <c r="AC1158" s="22">
        <f t="shared" si="556"/>
        <v>0</v>
      </c>
      <c r="AD1158" s="22">
        <f t="shared" si="557"/>
        <v>0</v>
      </c>
    </row>
    <row r="1159" spans="5:30" x14ac:dyDescent="0.25">
      <c r="E1159" s="11">
        <v>42975.875</v>
      </c>
      <c r="F1159" s="9">
        <v>12131.68</v>
      </c>
      <c r="G1159" s="9">
        <v>12133.18</v>
      </c>
      <c r="H1159" s="9">
        <v>12123.68</v>
      </c>
      <c r="I1159" s="9">
        <v>12126.68</v>
      </c>
      <c r="K1159" s="13">
        <f t="shared" si="548"/>
        <v>-5</v>
      </c>
      <c r="L1159" s="13">
        <f t="shared" si="558"/>
        <v>-14.399999999999636</v>
      </c>
      <c r="M1159" s="13">
        <f t="shared" si="549"/>
        <v>9.5</v>
      </c>
      <c r="N1159" s="13"/>
      <c r="X1159">
        <f t="shared" si="551"/>
        <v>5</v>
      </c>
      <c r="Y1159">
        <f t="shared" si="552"/>
        <v>0</v>
      </c>
      <c r="Z1159">
        <f t="shared" si="553"/>
        <v>0</v>
      </c>
      <c r="AA1159" s="22">
        <f t="shared" si="554"/>
        <v>0</v>
      </c>
      <c r="AB1159" s="22">
        <f t="shared" si="555"/>
        <v>0</v>
      </c>
      <c r="AC1159" s="22">
        <f t="shared" si="556"/>
        <v>0</v>
      </c>
      <c r="AD1159" s="22">
        <f t="shared" si="557"/>
        <v>0</v>
      </c>
    </row>
    <row r="1160" spans="5:30" x14ac:dyDescent="0.25">
      <c r="E1160" s="12">
        <v>42975.916666666664</v>
      </c>
      <c r="F1160" s="10">
        <v>12126.93</v>
      </c>
      <c r="G1160" s="10">
        <v>12129.18</v>
      </c>
      <c r="H1160" s="10">
        <v>12120.42</v>
      </c>
      <c r="I1160" s="10">
        <v>12126.17</v>
      </c>
      <c r="K1160" s="13">
        <f t="shared" si="548"/>
        <v>-0.76000000000021828</v>
      </c>
      <c r="L1160" s="13">
        <f t="shared" si="558"/>
        <v>-15.159999999999854</v>
      </c>
      <c r="M1160" s="13">
        <f t="shared" si="549"/>
        <v>8.7600000000002183</v>
      </c>
      <c r="N1160" s="13"/>
      <c r="X1160">
        <f t="shared" si="551"/>
        <v>0.76000000000021828</v>
      </c>
      <c r="Y1160">
        <f t="shared" si="552"/>
        <v>0</v>
      </c>
      <c r="Z1160">
        <f t="shared" si="553"/>
        <v>0</v>
      </c>
      <c r="AA1160" s="22">
        <f t="shared" si="554"/>
        <v>0</v>
      </c>
      <c r="AB1160" s="22">
        <f t="shared" si="555"/>
        <v>0</v>
      </c>
      <c r="AC1160" s="22">
        <f t="shared" si="556"/>
        <v>0</v>
      </c>
      <c r="AD1160" s="22">
        <f t="shared" si="557"/>
        <v>0</v>
      </c>
    </row>
    <row r="1161" spans="5:30" hidden="1" x14ac:dyDescent="0.25">
      <c r="E1161" s="11">
        <v>42975.958333333336</v>
      </c>
      <c r="F1161" s="9">
        <v>12127.92</v>
      </c>
      <c r="G1161" s="9">
        <v>12135.31</v>
      </c>
      <c r="H1161" s="9">
        <v>12126.17</v>
      </c>
      <c r="I1161" s="9">
        <v>12134.07</v>
      </c>
    </row>
    <row r="1162" spans="5:30" hidden="1" x14ac:dyDescent="0.25">
      <c r="E1162" s="12">
        <v>42976.041666666664</v>
      </c>
      <c r="F1162" s="10">
        <v>12132.83</v>
      </c>
      <c r="G1162" s="10">
        <v>12132.83</v>
      </c>
      <c r="H1162" s="10">
        <v>12003.07</v>
      </c>
      <c r="I1162" s="10">
        <v>12069.52</v>
      </c>
    </row>
    <row r="1163" spans="5:30" hidden="1" x14ac:dyDescent="0.25">
      <c r="E1163" s="11">
        <v>42976.083333333336</v>
      </c>
      <c r="F1163" s="9">
        <v>12068.28</v>
      </c>
      <c r="G1163" s="9">
        <v>12074.48</v>
      </c>
      <c r="H1163" s="9">
        <v>12044.38</v>
      </c>
      <c r="I1163" s="9">
        <v>12064.27</v>
      </c>
    </row>
    <row r="1164" spans="5:30" hidden="1" x14ac:dyDescent="0.25">
      <c r="E1164" s="12">
        <v>42976.125</v>
      </c>
      <c r="F1164" s="10">
        <v>12063.03</v>
      </c>
      <c r="G1164" s="10">
        <v>12071.72</v>
      </c>
      <c r="H1164" s="10">
        <v>12051.24</v>
      </c>
      <c r="I1164" s="10">
        <v>12070.47</v>
      </c>
    </row>
    <row r="1165" spans="5:30" hidden="1" x14ac:dyDescent="0.25">
      <c r="E1165" s="11">
        <v>42976.166666666664</v>
      </c>
      <c r="F1165" s="9">
        <v>12069.23</v>
      </c>
      <c r="G1165" s="9">
        <v>12072.95</v>
      </c>
      <c r="H1165" s="9">
        <v>12036.94</v>
      </c>
      <c r="I1165" s="9">
        <v>12044.38</v>
      </c>
    </row>
    <row r="1166" spans="5:30" hidden="1" x14ac:dyDescent="0.25">
      <c r="E1166" s="12">
        <v>42976.208333333336</v>
      </c>
      <c r="F1166" s="10">
        <v>12043.14</v>
      </c>
      <c r="G1166" s="10">
        <v>12061.03</v>
      </c>
      <c r="H1166" s="10">
        <v>12041.9</v>
      </c>
      <c r="I1166" s="10">
        <v>12058.55</v>
      </c>
    </row>
    <row r="1167" spans="5:30" hidden="1" x14ac:dyDescent="0.25">
      <c r="E1167" s="11">
        <v>42976.25</v>
      </c>
      <c r="F1167" s="9">
        <v>12057.3</v>
      </c>
      <c r="G1167" s="9">
        <v>12063.51</v>
      </c>
      <c r="H1167" s="9">
        <v>12054.32</v>
      </c>
      <c r="I1167" s="9">
        <v>12060.52</v>
      </c>
    </row>
    <row r="1168" spans="5:30" hidden="1" x14ac:dyDescent="0.25">
      <c r="E1168" s="12">
        <v>42976.291666666664</v>
      </c>
      <c r="F1168" s="10">
        <v>12061.52</v>
      </c>
      <c r="G1168" s="10">
        <v>12065.3</v>
      </c>
      <c r="H1168" s="10">
        <v>12059.29</v>
      </c>
      <c r="I1168" s="10">
        <v>12061.56</v>
      </c>
    </row>
    <row r="1169" spans="3:30" x14ac:dyDescent="0.25">
      <c r="C1169">
        <v>1</v>
      </c>
      <c r="E1169" s="11">
        <v>42976.333333333336</v>
      </c>
      <c r="F1169" s="9">
        <v>12062.8</v>
      </c>
      <c r="G1169" s="9">
        <v>12067.76</v>
      </c>
      <c r="H1169" s="9">
        <v>12039.27</v>
      </c>
      <c r="I1169" s="9">
        <v>12048.25</v>
      </c>
      <c r="K1169" s="13">
        <f t="shared" ref="K1169:K1183" si="559">I1169-F1169</f>
        <v>-14.549999999999272</v>
      </c>
      <c r="L1169" s="13">
        <v>0</v>
      </c>
      <c r="M1169" s="13">
        <f t="shared" ref="M1169:M1183" si="560">G1169-H1169</f>
        <v>28.489999999999782</v>
      </c>
      <c r="N1169" s="13">
        <f t="shared" ref="N1169" si="561">I1183-F1169</f>
        <v>-77.3799999999992</v>
      </c>
      <c r="O1169" s="18">
        <f>IF(K1169*N1169&gt;0,1,0)</f>
        <v>1</v>
      </c>
      <c r="S1169" s="13">
        <f>MAX(G1169:G1183)</f>
        <v>12075.37</v>
      </c>
      <c r="X1169">
        <f t="shared" ref="X1169:X1183" si="562">ABS(K1169)</f>
        <v>14.549999999999272</v>
      </c>
      <c r="Y1169">
        <f t="shared" ref="Y1169:Y1183" si="563">ABS(N1169)</f>
        <v>77.3799999999992</v>
      </c>
      <c r="Z1169">
        <f t="shared" ref="Z1169:Z1183" si="564">IF(S1169&lt;1000,ABS(S1169),0)</f>
        <v>0</v>
      </c>
      <c r="AA1169" s="22">
        <f t="shared" ref="AA1169:AA1183" si="565">ABS(P1169)</f>
        <v>0</v>
      </c>
      <c r="AB1169" s="22">
        <f t="shared" ref="AB1169:AB1183" si="566">ABS(Q1169)</f>
        <v>0</v>
      </c>
      <c r="AC1169" s="22">
        <f t="shared" ref="AC1169:AC1183" si="567">IF(O1169=1,ABS(P1170),0)</f>
        <v>1.3378196500672892</v>
      </c>
      <c r="AD1169" s="22">
        <f t="shared" ref="AD1169:AD1183" si="568">IF(O1169=0,ABS(Q1170),0)</f>
        <v>0</v>
      </c>
    </row>
    <row r="1170" spans="3:30" x14ac:dyDescent="0.25">
      <c r="E1170" s="12">
        <v>42976.375</v>
      </c>
      <c r="F1170" s="10">
        <v>12046.75</v>
      </c>
      <c r="G1170" s="10">
        <v>12075.37</v>
      </c>
      <c r="H1170" s="10">
        <v>12039.88</v>
      </c>
      <c r="I1170" s="10">
        <v>12040.38</v>
      </c>
      <c r="K1170" s="13">
        <f t="shared" si="559"/>
        <v>-6.3700000000008004</v>
      </c>
      <c r="L1170" s="13">
        <f t="shared" ref="L1170:L1183" si="569">L1169+K1170</f>
        <v>-6.3700000000008004</v>
      </c>
      <c r="M1170" s="13">
        <f t="shared" si="560"/>
        <v>35.490000000001601</v>
      </c>
      <c r="N1170" s="13"/>
      <c r="P1170">
        <f>_xlfn.IFS(K1169&lt;0,MIN(L1169:L1183),K1169&gt;0,MAX(L1169:L1183))/S1148</f>
        <v>-1.3378196500672892</v>
      </c>
      <c r="Q1170">
        <f>_xlfn.IFS(K1169&lt;0,MAX(L1169:L1183),K1169&gt;0,MIN(L1169:L1183))/S1148</f>
        <v>0</v>
      </c>
      <c r="S1170" s="13">
        <f>MIN(H1169:H1183)</f>
        <v>11866.6</v>
      </c>
      <c r="X1170">
        <f t="shared" si="562"/>
        <v>6.3700000000008004</v>
      </c>
      <c r="Y1170">
        <f t="shared" si="563"/>
        <v>0</v>
      </c>
      <c r="Z1170">
        <f t="shared" si="564"/>
        <v>0</v>
      </c>
      <c r="AA1170" s="22">
        <f t="shared" si="565"/>
        <v>1.3378196500672892</v>
      </c>
      <c r="AB1170" s="22">
        <f t="shared" si="566"/>
        <v>0</v>
      </c>
      <c r="AC1170" s="22">
        <f t="shared" si="567"/>
        <v>0</v>
      </c>
      <c r="AD1170" s="22">
        <f t="shared" si="568"/>
        <v>0</v>
      </c>
    </row>
    <row r="1171" spans="3:30" x14ac:dyDescent="0.25">
      <c r="E1171" s="11">
        <v>42976.416666666664</v>
      </c>
      <c r="F1171" s="9">
        <v>12040.13</v>
      </c>
      <c r="G1171" s="9">
        <v>12040.38</v>
      </c>
      <c r="H1171" s="9">
        <v>11940.83</v>
      </c>
      <c r="I1171" s="9">
        <v>11944.09</v>
      </c>
      <c r="K1171" s="13">
        <f t="shared" si="559"/>
        <v>-96.039999999999054</v>
      </c>
      <c r="L1171" s="13">
        <f t="shared" si="569"/>
        <v>-102.40999999999985</v>
      </c>
      <c r="M1171" s="13">
        <f t="shared" si="560"/>
        <v>99.549999999999272</v>
      </c>
      <c r="N1171" s="13"/>
      <c r="S1171" s="13">
        <f>S1169-S1170</f>
        <v>208.77000000000044</v>
      </c>
      <c r="X1171">
        <f t="shared" si="562"/>
        <v>96.039999999999054</v>
      </c>
      <c r="Y1171">
        <f t="shared" si="563"/>
        <v>0</v>
      </c>
      <c r="Z1171">
        <f t="shared" si="564"/>
        <v>208.77000000000044</v>
      </c>
      <c r="AA1171" s="22">
        <f t="shared" si="565"/>
        <v>0</v>
      </c>
      <c r="AB1171" s="22">
        <f t="shared" si="566"/>
        <v>0</v>
      </c>
      <c r="AC1171" s="22">
        <f t="shared" si="567"/>
        <v>0</v>
      </c>
      <c r="AD1171" s="22">
        <f t="shared" si="568"/>
        <v>0</v>
      </c>
    </row>
    <row r="1172" spans="3:30" x14ac:dyDescent="0.25">
      <c r="E1172" s="12">
        <v>42976.458333333336</v>
      </c>
      <c r="F1172" s="10">
        <v>11944.35</v>
      </c>
      <c r="G1172" s="10">
        <v>11960.03</v>
      </c>
      <c r="H1172" s="10">
        <v>11896.16</v>
      </c>
      <c r="I1172" s="10">
        <v>11897.66</v>
      </c>
      <c r="K1172" s="13">
        <f t="shared" si="559"/>
        <v>-46.690000000000509</v>
      </c>
      <c r="L1172" s="13">
        <f t="shared" si="569"/>
        <v>-149.10000000000036</v>
      </c>
      <c r="M1172" s="13">
        <f t="shared" si="560"/>
        <v>63.8700000000008</v>
      </c>
      <c r="N1172" s="13"/>
      <c r="X1172">
        <f t="shared" si="562"/>
        <v>46.690000000000509</v>
      </c>
      <c r="Y1172">
        <f t="shared" si="563"/>
        <v>0</v>
      </c>
      <c r="Z1172">
        <f t="shared" si="564"/>
        <v>0</v>
      </c>
      <c r="AA1172" s="22">
        <f t="shared" si="565"/>
        <v>0</v>
      </c>
      <c r="AB1172" s="22">
        <f t="shared" si="566"/>
        <v>0</v>
      </c>
      <c r="AC1172" s="22">
        <f t="shared" si="567"/>
        <v>0</v>
      </c>
      <c r="AD1172" s="22">
        <f t="shared" si="568"/>
        <v>0</v>
      </c>
    </row>
    <row r="1173" spans="3:30" x14ac:dyDescent="0.25">
      <c r="E1173" s="11">
        <v>42976.5</v>
      </c>
      <c r="F1173" s="9">
        <v>11897.41</v>
      </c>
      <c r="G1173" s="9">
        <v>11929.04</v>
      </c>
      <c r="H1173" s="9">
        <v>11866.6</v>
      </c>
      <c r="I1173" s="9">
        <v>11919</v>
      </c>
      <c r="K1173" s="13">
        <f t="shared" si="559"/>
        <v>21.590000000000146</v>
      </c>
      <c r="L1173" s="13">
        <f t="shared" si="569"/>
        <v>-127.51000000000022</v>
      </c>
      <c r="M1173" s="13">
        <f t="shared" si="560"/>
        <v>62.440000000000509</v>
      </c>
      <c r="N1173" s="13"/>
      <c r="X1173">
        <f t="shared" si="562"/>
        <v>21.590000000000146</v>
      </c>
      <c r="Y1173">
        <f t="shared" si="563"/>
        <v>0</v>
      </c>
      <c r="Z1173">
        <f t="shared" si="564"/>
        <v>0</v>
      </c>
      <c r="AA1173" s="22">
        <f t="shared" si="565"/>
        <v>0</v>
      </c>
      <c r="AB1173" s="22">
        <f t="shared" si="566"/>
        <v>0</v>
      </c>
      <c r="AC1173" s="22">
        <f t="shared" si="567"/>
        <v>0</v>
      </c>
      <c r="AD1173" s="22">
        <f t="shared" si="568"/>
        <v>0</v>
      </c>
    </row>
    <row r="1174" spans="3:30" x14ac:dyDescent="0.25">
      <c r="E1174" s="12">
        <v>42976.541666666664</v>
      </c>
      <c r="F1174" s="10">
        <v>11919.25</v>
      </c>
      <c r="G1174" s="10">
        <v>11921.73</v>
      </c>
      <c r="H1174" s="10">
        <v>11894.79</v>
      </c>
      <c r="I1174" s="10">
        <v>11915.91</v>
      </c>
      <c r="K1174" s="13">
        <f t="shared" si="559"/>
        <v>-3.3400000000001455</v>
      </c>
      <c r="L1174" s="13">
        <f t="shared" si="569"/>
        <v>-130.85000000000036</v>
      </c>
      <c r="M1174" s="13">
        <f t="shared" si="560"/>
        <v>26.93999999999869</v>
      </c>
      <c r="N1174" s="13"/>
      <c r="X1174">
        <f t="shared" si="562"/>
        <v>3.3400000000001455</v>
      </c>
      <c r="Y1174">
        <f t="shared" si="563"/>
        <v>0</v>
      </c>
      <c r="Z1174">
        <f t="shared" si="564"/>
        <v>0</v>
      </c>
      <c r="AA1174" s="22">
        <f t="shared" si="565"/>
        <v>0</v>
      </c>
      <c r="AB1174" s="22">
        <f t="shared" si="566"/>
        <v>0</v>
      </c>
      <c r="AC1174" s="22">
        <f t="shared" si="567"/>
        <v>0</v>
      </c>
      <c r="AD1174" s="22">
        <f t="shared" si="568"/>
        <v>0</v>
      </c>
    </row>
    <row r="1175" spans="3:30" x14ac:dyDescent="0.25">
      <c r="E1175" s="11">
        <v>42976.583333333336</v>
      </c>
      <c r="F1175" s="9">
        <v>11916.16</v>
      </c>
      <c r="G1175" s="9">
        <v>11929.37</v>
      </c>
      <c r="H1175" s="9">
        <v>11905.64</v>
      </c>
      <c r="I1175" s="9">
        <v>11914.13</v>
      </c>
      <c r="K1175" s="13">
        <f t="shared" si="559"/>
        <v>-2.0300000000006548</v>
      </c>
      <c r="L1175" s="13">
        <f t="shared" si="569"/>
        <v>-132.88000000000102</v>
      </c>
      <c r="M1175" s="13">
        <f t="shared" si="560"/>
        <v>23.730000000001382</v>
      </c>
      <c r="N1175" s="13"/>
      <c r="X1175">
        <f t="shared" si="562"/>
        <v>2.0300000000006548</v>
      </c>
      <c r="Y1175">
        <f t="shared" si="563"/>
        <v>0</v>
      </c>
      <c r="Z1175">
        <f t="shared" si="564"/>
        <v>0</v>
      </c>
      <c r="AA1175" s="22">
        <f t="shared" si="565"/>
        <v>0</v>
      </c>
      <c r="AB1175" s="22">
        <f t="shared" si="566"/>
        <v>0</v>
      </c>
      <c r="AC1175" s="22">
        <f t="shared" si="567"/>
        <v>0</v>
      </c>
      <c r="AD1175" s="22">
        <f t="shared" si="568"/>
        <v>0</v>
      </c>
    </row>
    <row r="1176" spans="3:30" x14ac:dyDescent="0.25">
      <c r="E1176" s="12">
        <v>42976.625</v>
      </c>
      <c r="F1176" s="10">
        <v>11913.88</v>
      </c>
      <c r="G1176" s="10">
        <v>11917.47</v>
      </c>
      <c r="H1176" s="10">
        <v>11890.13</v>
      </c>
      <c r="I1176" s="10">
        <v>11898.09</v>
      </c>
      <c r="K1176" s="13">
        <f t="shared" si="559"/>
        <v>-15.789999999999054</v>
      </c>
      <c r="L1176" s="13">
        <f t="shared" si="569"/>
        <v>-148.67000000000007</v>
      </c>
      <c r="M1176" s="13">
        <f t="shared" si="560"/>
        <v>27.340000000000146</v>
      </c>
      <c r="N1176" s="13"/>
      <c r="X1176">
        <f t="shared" si="562"/>
        <v>15.789999999999054</v>
      </c>
      <c r="Y1176">
        <f t="shared" si="563"/>
        <v>0</v>
      </c>
      <c r="Z1176">
        <f t="shared" si="564"/>
        <v>0</v>
      </c>
      <c r="AA1176" s="22">
        <f t="shared" si="565"/>
        <v>0</v>
      </c>
      <c r="AB1176" s="22">
        <f t="shared" si="566"/>
        <v>0</v>
      </c>
      <c r="AC1176" s="22">
        <f t="shared" si="567"/>
        <v>0</v>
      </c>
      <c r="AD1176" s="22">
        <f t="shared" si="568"/>
        <v>0</v>
      </c>
    </row>
    <row r="1177" spans="3:30" x14ac:dyDescent="0.25">
      <c r="E1177" s="11">
        <v>42976.666666666664</v>
      </c>
      <c r="F1177" s="9">
        <v>11897.84</v>
      </c>
      <c r="G1177" s="9">
        <v>11926.81</v>
      </c>
      <c r="H1177" s="9">
        <v>11880.82</v>
      </c>
      <c r="I1177" s="9">
        <v>11921.15</v>
      </c>
      <c r="K1177" s="13">
        <f t="shared" si="559"/>
        <v>23.309999999999491</v>
      </c>
      <c r="L1177" s="13">
        <f t="shared" si="569"/>
        <v>-125.36000000000058</v>
      </c>
      <c r="M1177" s="13">
        <f t="shared" si="560"/>
        <v>45.989999999999782</v>
      </c>
      <c r="N1177" s="13"/>
      <c r="X1177">
        <f t="shared" si="562"/>
        <v>23.309999999999491</v>
      </c>
      <c r="Y1177">
        <f t="shared" si="563"/>
        <v>0</v>
      </c>
      <c r="Z1177">
        <f t="shared" si="564"/>
        <v>0</v>
      </c>
      <c r="AA1177" s="22">
        <f t="shared" si="565"/>
        <v>0</v>
      </c>
      <c r="AB1177" s="22">
        <f t="shared" si="566"/>
        <v>0</v>
      </c>
      <c r="AC1177" s="22">
        <f t="shared" si="567"/>
        <v>0</v>
      </c>
      <c r="AD1177" s="22">
        <f t="shared" si="568"/>
        <v>0</v>
      </c>
    </row>
    <row r="1178" spans="3:30" x14ac:dyDescent="0.25">
      <c r="E1178" s="12">
        <v>42976.708333333336</v>
      </c>
      <c r="F1178" s="10">
        <v>11921.9</v>
      </c>
      <c r="G1178" s="10">
        <v>11962.09</v>
      </c>
      <c r="H1178" s="10">
        <v>11912.91</v>
      </c>
      <c r="I1178" s="10">
        <v>11946.67</v>
      </c>
      <c r="K1178" s="13">
        <f t="shared" si="559"/>
        <v>24.770000000000437</v>
      </c>
      <c r="L1178" s="13">
        <f t="shared" si="569"/>
        <v>-100.59000000000015</v>
      </c>
      <c r="M1178" s="13">
        <f t="shared" si="560"/>
        <v>49.180000000000291</v>
      </c>
      <c r="N1178" s="13"/>
      <c r="X1178">
        <f t="shared" si="562"/>
        <v>24.770000000000437</v>
      </c>
      <c r="Y1178">
        <f t="shared" si="563"/>
        <v>0</v>
      </c>
      <c r="Z1178">
        <f t="shared" si="564"/>
        <v>0</v>
      </c>
      <c r="AA1178" s="22">
        <f t="shared" si="565"/>
        <v>0</v>
      </c>
      <c r="AB1178" s="22">
        <f t="shared" si="566"/>
        <v>0</v>
      </c>
      <c r="AC1178" s="22">
        <f t="shared" si="567"/>
        <v>0</v>
      </c>
      <c r="AD1178" s="22">
        <f t="shared" si="568"/>
        <v>0</v>
      </c>
    </row>
    <row r="1179" spans="3:30" x14ac:dyDescent="0.25">
      <c r="E1179" s="11">
        <v>42976.75</v>
      </c>
      <c r="F1179" s="9">
        <v>11945.92</v>
      </c>
      <c r="G1179" s="9">
        <v>11964.68</v>
      </c>
      <c r="H1179" s="9">
        <v>11936.47</v>
      </c>
      <c r="I1179" s="9">
        <v>11953.67</v>
      </c>
      <c r="K1179" s="13">
        <f t="shared" si="559"/>
        <v>7.75</v>
      </c>
      <c r="L1179" s="13">
        <f t="shared" si="569"/>
        <v>-92.840000000000146</v>
      </c>
      <c r="M1179" s="13">
        <f t="shared" si="560"/>
        <v>28.210000000000946</v>
      </c>
      <c r="N1179" s="13"/>
      <c r="X1179">
        <f t="shared" si="562"/>
        <v>7.75</v>
      </c>
      <c r="Y1179">
        <f t="shared" si="563"/>
        <v>0</v>
      </c>
      <c r="Z1179">
        <f t="shared" si="564"/>
        <v>0</v>
      </c>
      <c r="AA1179" s="22">
        <f t="shared" si="565"/>
        <v>0</v>
      </c>
      <c r="AB1179" s="22">
        <f t="shared" si="566"/>
        <v>0</v>
      </c>
      <c r="AC1179" s="22">
        <f t="shared" si="567"/>
        <v>0</v>
      </c>
      <c r="AD1179" s="22">
        <f t="shared" si="568"/>
        <v>0</v>
      </c>
    </row>
    <row r="1180" spans="3:30" x14ac:dyDescent="0.25">
      <c r="E1180" s="12">
        <v>42976.791666666664</v>
      </c>
      <c r="F1180" s="10">
        <v>11952.92</v>
      </c>
      <c r="G1180" s="10">
        <v>11963.42</v>
      </c>
      <c r="H1180" s="10">
        <v>11947.37</v>
      </c>
      <c r="I1180" s="10">
        <v>11957.94</v>
      </c>
      <c r="K1180" s="13">
        <f t="shared" si="559"/>
        <v>5.0200000000004366</v>
      </c>
      <c r="L1180" s="13">
        <f t="shared" si="569"/>
        <v>-87.819999999999709</v>
      </c>
      <c r="M1180" s="13">
        <f t="shared" si="560"/>
        <v>16.049999999999272</v>
      </c>
      <c r="N1180" s="13"/>
      <c r="X1180">
        <f t="shared" si="562"/>
        <v>5.0200000000004366</v>
      </c>
      <c r="Y1180">
        <f t="shared" si="563"/>
        <v>0</v>
      </c>
      <c r="Z1180">
        <f t="shared" si="564"/>
        <v>0</v>
      </c>
      <c r="AA1180" s="22">
        <f t="shared" si="565"/>
        <v>0</v>
      </c>
      <c r="AB1180" s="22">
        <f t="shared" si="566"/>
        <v>0</v>
      </c>
      <c r="AC1180" s="22">
        <f t="shared" si="567"/>
        <v>0</v>
      </c>
      <c r="AD1180" s="22">
        <f t="shared" si="568"/>
        <v>0</v>
      </c>
    </row>
    <row r="1181" spans="3:30" x14ac:dyDescent="0.25">
      <c r="E1181" s="11">
        <v>42976.833333333336</v>
      </c>
      <c r="F1181" s="9">
        <v>11958.19</v>
      </c>
      <c r="G1181" s="9">
        <v>11968.94</v>
      </c>
      <c r="H1181" s="9">
        <v>11951.44</v>
      </c>
      <c r="I1181" s="9">
        <v>11966.43</v>
      </c>
      <c r="K1181" s="13">
        <f t="shared" si="559"/>
        <v>8.2399999999997817</v>
      </c>
      <c r="L1181" s="13">
        <f t="shared" si="569"/>
        <v>-79.579999999999927</v>
      </c>
      <c r="M1181" s="13">
        <f t="shared" si="560"/>
        <v>17.5</v>
      </c>
      <c r="N1181" s="13"/>
      <c r="X1181">
        <f t="shared" si="562"/>
        <v>8.2399999999997817</v>
      </c>
      <c r="Y1181">
        <f t="shared" si="563"/>
        <v>0</v>
      </c>
      <c r="Z1181">
        <f t="shared" si="564"/>
        <v>0</v>
      </c>
      <c r="AA1181" s="22">
        <f t="shared" si="565"/>
        <v>0</v>
      </c>
      <c r="AB1181" s="22">
        <f t="shared" si="566"/>
        <v>0</v>
      </c>
      <c r="AC1181" s="22">
        <f t="shared" si="567"/>
        <v>0</v>
      </c>
      <c r="AD1181" s="22">
        <f t="shared" si="568"/>
        <v>0</v>
      </c>
    </row>
    <row r="1182" spans="3:30" x14ac:dyDescent="0.25">
      <c r="E1182" s="12">
        <v>42976.875</v>
      </c>
      <c r="F1182" s="10">
        <v>11966.18</v>
      </c>
      <c r="G1182" s="10">
        <v>11988.43</v>
      </c>
      <c r="H1182" s="10">
        <v>11966.18</v>
      </c>
      <c r="I1182" s="10">
        <v>11986.93</v>
      </c>
      <c r="K1182" s="13">
        <f t="shared" si="559"/>
        <v>20.75</v>
      </c>
      <c r="L1182" s="13">
        <f t="shared" si="569"/>
        <v>-58.829999999999927</v>
      </c>
      <c r="M1182" s="13">
        <f t="shared" si="560"/>
        <v>22.25</v>
      </c>
      <c r="N1182" s="13"/>
      <c r="X1182">
        <f t="shared" si="562"/>
        <v>20.75</v>
      </c>
      <c r="Y1182">
        <f t="shared" si="563"/>
        <v>0</v>
      </c>
      <c r="Z1182">
        <f t="shared" si="564"/>
        <v>0</v>
      </c>
      <c r="AA1182" s="22">
        <f t="shared" si="565"/>
        <v>0</v>
      </c>
      <c r="AB1182" s="22">
        <f t="shared" si="566"/>
        <v>0</v>
      </c>
      <c r="AC1182" s="22">
        <f t="shared" si="567"/>
        <v>0</v>
      </c>
      <c r="AD1182" s="22">
        <f t="shared" si="568"/>
        <v>0</v>
      </c>
    </row>
    <row r="1183" spans="3:30" x14ac:dyDescent="0.25">
      <c r="E1183" s="11">
        <v>42976.916666666664</v>
      </c>
      <c r="F1183" s="9">
        <v>11986.68</v>
      </c>
      <c r="G1183" s="9">
        <v>11995.68</v>
      </c>
      <c r="H1183" s="9">
        <v>11978.93</v>
      </c>
      <c r="I1183" s="9">
        <v>11985.42</v>
      </c>
      <c r="K1183" s="13">
        <f t="shared" si="559"/>
        <v>-1.2600000000002183</v>
      </c>
      <c r="L1183" s="13">
        <f t="shared" si="569"/>
        <v>-60.090000000000146</v>
      </c>
      <c r="M1183" s="13">
        <f t="shared" si="560"/>
        <v>16.75</v>
      </c>
      <c r="N1183" s="13"/>
      <c r="X1183">
        <f t="shared" si="562"/>
        <v>1.2600000000002183</v>
      </c>
      <c r="Y1183">
        <f t="shared" si="563"/>
        <v>0</v>
      </c>
      <c r="Z1183">
        <f t="shared" si="564"/>
        <v>0</v>
      </c>
      <c r="AA1183" s="22">
        <f t="shared" si="565"/>
        <v>0</v>
      </c>
      <c r="AB1183" s="22">
        <f t="shared" si="566"/>
        <v>0</v>
      </c>
      <c r="AC1183" s="22">
        <f t="shared" si="567"/>
        <v>0</v>
      </c>
      <c r="AD1183" s="22">
        <f t="shared" si="568"/>
        <v>0</v>
      </c>
    </row>
    <row r="1184" spans="3:30" hidden="1" x14ac:dyDescent="0.25">
      <c r="E1184" s="12">
        <v>42976.958333333336</v>
      </c>
      <c r="F1184" s="10">
        <v>11984.2</v>
      </c>
      <c r="G1184" s="10">
        <v>11994</v>
      </c>
      <c r="H1184" s="10">
        <v>11981.74</v>
      </c>
      <c r="I1184" s="10">
        <v>11991.24</v>
      </c>
    </row>
    <row r="1185" spans="3:30" hidden="1" x14ac:dyDescent="0.25">
      <c r="E1185" s="11">
        <v>42977.041666666664</v>
      </c>
      <c r="F1185" s="9">
        <v>11990.01</v>
      </c>
      <c r="G1185" s="9">
        <v>11991.23</v>
      </c>
      <c r="H1185" s="9">
        <v>11976.92</v>
      </c>
      <c r="I1185" s="9">
        <v>11980.81</v>
      </c>
    </row>
    <row r="1186" spans="3:30" hidden="1" x14ac:dyDescent="0.25">
      <c r="E1186" s="12">
        <v>42977.083333333336</v>
      </c>
      <c r="F1186" s="10">
        <v>11982.04</v>
      </c>
      <c r="G1186" s="10">
        <v>12002.01</v>
      </c>
      <c r="H1186" s="10">
        <v>11980.81</v>
      </c>
      <c r="I1186" s="10">
        <v>11997.78</v>
      </c>
    </row>
    <row r="1187" spans="3:30" hidden="1" x14ac:dyDescent="0.25">
      <c r="E1187" s="11">
        <v>42977.125</v>
      </c>
      <c r="F1187" s="9">
        <v>11996.56</v>
      </c>
      <c r="G1187" s="9">
        <v>11997.78</v>
      </c>
      <c r="H1187" s="9">
        <v>11990.87</v>
      </c>
      <c r="I1187" s="9">
        <v>11992.09</v>
      </c>
    </row>
    <row r="1188" spans="3:30" hidden="1" x14ac:dyDescent="0.25">
      <c r="E1188" s="12">
        <v>42977.166666666664</v>
      </c>
      <c r="F1188" s="10">
        <v>11991.96</v>
      </c>
      <c r="G1188" s="10">
        <v>11993.19</v>
      </c>
      <c r="H1188" s="10">
        <v>11983.78</v>
      </c>
      <c r="I1188" s="10">
        <v>11990.18</v>
      </c>
    </row>
    <row r="1189" spans="3:30" hidden="1" x14ac:dyDescent="0.25">
      <c r="E1189" s="11">
        <v>42977.208333333336</v>
      </c>
      <c r="F1189" s="9">
        <v>11991.41</v>
      </c>
      <c r="G1189" s="9">
        <v>11991.41</v>
      </c>
      <c r="H1189" s="9">
        <v>11982.55</v>
      </c>
      <c r="I1189" s="9">
        <v>11989.9</v>
      </c>
    </row>
    <row r="1190" spans="3:30" hidden="1" x14ac:dyDescent="0.25">
      <c r="E1190" s="12">
        <v>42977.25</v>
      </c>
      <c r="F1190" s="10">
        <v>11991.4</v>
      </c>
      <c r="G1190" s="10">
        <v>11996.11</v>
      </c>
      <c r="H1190" s="10">
        <v>11989.9</v>
      </c>
      <c r="I1190" s="10">
        <v>11996.11</v>
      </c>
    </row>
    <row r="1191" spans="3:30" hidden="1" x14ac:dyDescent="0.25">
      <c r="E1191" s="11">
        <v>42977.291666666664</v>
      </c>
      <c r="F1191" s="9">
        <v>11994.88</v>
      </c>
      <c r="G1191" s="9">
        <v>12001.71</v>
      </c>
      <c r="H1191" s="9">
        <v>11993.65</v>
      </c>
      <c r="I1191" s="9">
        <v>12000.48</v>
      </c>
    </row>
    <row r="1192" spans="3:30" x14ac:dyDescent="0.25">
      <c r="C1192">
        <v>1</v>
      </c>
      <c r="E1192" s="12">
        <v>42977.333333333336</v>
      </c>
      <c r="F1192" s="10">
        <v>12001.7</v>
      </c>
      <c r="G1192" s="10">
        <v>12012.19</v>
      </c>
      <c r="H1192" s="10">
        <v>11993.42</v>
      </c>
      <c r="I1192" s="10">
        <v>12009.57</v>
      </c>
      <c r="K1192" s="13">
        <f t="shared" ref="K1192:K1206" si="570">I1192-F1192</f>
        <v>7.8699999999989814</v>
      </c>
      <c r="L1192" s="13">
        <v>0</v>
      </c>
      <c r="M1192" s="13">
        <f t="shared" ref="M1192:M1206" si="571">G1192-H1192</f>
        <v>18.770000000000437</v>
      </c>
      <c r="N1192" s="13">
        <f t="shared" ref="N1192" si="572">I1206-F1192</f>
        <v>21.569999999999709</v>
      </c>
      <c r="O1192" s="18">
        <f>IF(K1192*N1192&gt;0,1,0)</f>
        <v>1</v>
      </c>
      <c r="S1192" s="13">
        <f>MAX(G1192:G1206)</f>
        <v>12041.23</v>
      </c>
      <c r="X1192">
        <f t="shared" ref="X1192:X1206" si="573">ABS(K1192)</f>
        <v>7.8699999999989814</v>
      </c>
      <c r="Y1192">
        <f t="shared" ref="Y1192:Y1206" si="574">ABS(N1192)</f>
        <v>21.569999999999709</v>
      </c>
      <c r="Z1192">
        <f t="shared" ref="Z1192:Z1206" si="575">IF(S1192&lt;1000,ABS(S1192),0)</f>
        <v>0</v>
      </c>
      <c r="AA1192" s="22">
        <f t="shared" ref="AA1192:AA1206" si="576">ABS(P1192)</f>
        <v>0</v>
      </c>
      <c r="AB1192" s="22">
        <f t="shared" ref="AB1192:AB1206" si="577">ABS(Q1192)</f>
        <v>0</v>
      </c>
      <c r="AC1192" s="22">
        <f t="shared" ref="AC1192:AC1206" si="578">IF(O1192=1,ABS(P1193),0)</f>
        <v>0.10480433012406463</v>
      </c>
      <c r="AD1192" s="22">
        <f t="shared" ref="AD1192:AD1206" si="579">IF(O1192=0,ABS(Q1193),0)</f>
        <v>0</v>
      </c>
    </row>
    <row r="1193" spans="3:30" x14ac:dyDescent="0.25">
      <c r="E1193" s="11">
        <v>42977.375</v>
      </c>
      <c r="F1193" s="9">
        <v>12009.92</v>
      </c>
      <c r="G1193" s="9">
        <v>12038.14</v>
      </c>
      <c r="H1193" s="9">
        <v>12005</v>
      </c>
      <c r="I1193" s="9">
        <v>12026.77</v>
      </c>
      <c r="K1193" s="13">
        <f t="shared" si="570"/>
        <v>16.850000000000364</v>
      </c>
      <c r="L1193" s="13">
        <f t="shared" ref="L1193:L1206" si="580">L1192+K1193</f>
        <v>16.850000000000364</v>
      </c>
      <c r="M1193" s="13">
        <f t="shared" si="571"/>
        <v>33.139999999999418</v>
      </c>
      <c r="N1193" s="13"/>
      <c r="P1193">
        <f>_xlfn.IFS(K1192&lt;0,MIN(L1192:L1206),K1192&gt;0,MAX(L1192:L1206))/S1171</f>
        <v>0.10480433012406463</v>
      </c>
      <c r="Q1193">
        <f>_xlfn.IFS(K1192&lt;0,MAX(L1192:L1206),K1192&gt;0,MIN(L1192:L1206))/S1171</f>
        <v>-7.7309958327342929E-2</v>
      </c>
      <c r="S1193" s="13">
        <f>MIN(H1192:H1206)</f>
        <v>11988.63</v>
      </c>
      <c r="X1193">
        <f t="shared" si="573"/>
        <v>16.850000000000364</v>
      </c>
      <c r="Y1193">
        <f t="shared" si="574"/>
        <v>0</v>
      </c>
      <c r="Z1193">
        <f t="shared" si="575"/>
        <v>0</v>
      </c>
      <c r="AA1193" s="22">
        <f t="shared" si="576"/>
        <v>0.10480433012406463</v>
      </c>
      <c r="AB1193" s="22">
        <f t="shared" si="577"/>
        <v>7.7309958327342929E-2</v>
      </c>
      <c r="AC1193" s="22">
        <f t="shared" si="578"/>
        <v>0</v>
      </c>
      <c r="AD1193" s="22">
        <f t="shared" si="579"/>
        <v>0</v>
      </c>
    </row>
    <row r="1194" spans="3:30" x14ac:dyDescent="0.25">
      <c r="E1194" s="12">
        <v>42977.416666666664</v>
      </c>
      <c r="F1194" s="10">
        <v>12026.77</v>
      </c>
      <c r="G1194" s="10">
        <v>12041.23</v>
      </c>
      <c r="H1194" s="10">
        <v>11999.78</v>
      </c>
      <c r="I1194" s="10">
        <v>12017.33</v>
      </c>
      <c r="K1194" s="13">
        <f t="shared" si="570"/>
        <v>-9.4400000000005093</v>
      </c>
      <c r="L1194" s="13">
        <f t="shared" si="580"/>
        <v>7.4099999999998545</v>
      </c>
      <c r="M1194" s="13">
        <f t="shared" si="571"/>
        <v>41.449999999998909</v>
      </c>
      <c r="N1194" s="13"/>
      <c r="S1194" s="13">
        <f>S1192-S1193</f>
        <v>52.600000000000364</v>
      </c>
      <c r="X1194">
        <f t="shared" si="573"/>
        <v>9.4400000000005093</v>
      </c>
      <c r="Y1194">
        <f t="shared" si="574"/>
        <v>0</v>
      </c>
      <c r="Z1194">
        <f t="shared" si="575"/>
        <v>52.600000000000364</v>
      </c>
      <c r="AA1194" s="22">
        <f t="shared" si="576"/>
        <v>0</v>
      </c>
      <c r="AB1194" s="22">
        <f t="shared" si="577"/>
        <v>0</v>
      </c>
      <c r="AC1194" s="22">
        <f t="shared" si="578"/>
        <v>0</v>
      </c>
      <c r="AD1194" s="22">
        <f t="shared" si="579"/>
        <v>0</v>
      </c>
    </row>
    <row r="1195" spans="3:30" x14ac:dyDescent="0.25">
      <c r="E1195" s="11">
        <v>42977.458333333336</v>
      </c>
      <c r="F1195" s="9">
        <v>12017.08</v>
      </c>
      <c r="G1195" s="9">
        <v>12018.26</v>
      </c>
      <c r="H1195" s="9">
        <v>12002.69</v>
      </c>
      <c r="I1195" s="9">
        <v>12008.19</v>
      </c>
      <c r="K1195" s="13">
        <f t="shared" si="570"/>
        <v>-8.8899999999994179</v>
      </c>
      <c r="L1195" s="13">
        <f t="shared" si="580"/>
        <v>-1.4799999999995634</v>
      </c>
      <c r="M1195" s="13">
        <f t="shared" si="571"/>
        <v>15.569999999999709</v>
      </c>
      <c r="N1195" s="13"/>
      <c r="X1195">
        <f t="shared" si="573"/>
        <v>8.8899999999994179</v>
      </c>
      <c r="Y1195">
        <f t="shared" si="574"/>
        <v>0</v>
      </c>
      <c r="Z1195">
        <f t="shared" si="575"/>
        <v>0</v>
      </c>
      <c r="AA1195" s="22">
        <f t="shared" si="576"/>
        <v>0</v>
      </c>
      <c r="AB1195" s="22">
        <f t="shared" si="577"/>
        <v>0</v>
      </c>
      <c r="AC1195" s="22">
        <f t="shared" si="578"/>
        <v>0</v>
      </c>
      <c r="AD1195" s="22">
        <f t="shared" si="579"/>
        <v>0</v>
      </c>
    </row>
    <row r="1196" spans="3:30" x14ac:dyDescent="0.25">
      <c r="E1196" s="12">
        <v>42977.5</v>
      </c>
      <c r="F1196" s="10">
        <v>12007.69</v>
      </c>
      <c r="G1196" s="10">
        <v>12010.18</v>
      </c>
      <c r="H1196" s="10">
        <v>11988.63</v>
      </c>
      <c r="I1196" s="10">
        <v>11993.03</v>
      </c>
      <c r="K1196" s="13">
        <f t="shared" si="570"/>
        <v>-14.659999999999854</v>
      </c>
      <c r="L1196" s="13">
        <f t="shared" si="580"/>
        <v>-16.139999999999418</v>
      </c>
      <c r="M1196" s="13">
        <f t="shared" si="571"/>
        <v>21.550000000001091</v>
      </c>
      <c r="N1196" s="13"/>
      <c r="X1196">
        <f t="shared" si="573"/>
        <v>14.659999999999854</v>
      </c>
      <c r="Y1196">
        <f t="shared" si="574"/>
        <v>0</v>
      </c>
      <c r="Z1196">
        <f t="shared" si="575"/>
        <v>0</v>
      </c>
      <c r="AA1196" s="22">
        <f t="shared" si="576"/>
        <v>0</v>
      </c>
      <c r="AB1196" s="22">
        <f t="shared" si="577"/>
        <v>0</v>
      </c>
      <c r="AC1196" s="22">
        <f t="shared" si="578"/>
        <v>0</v>
      </c>
      <c r="AD1196" s="22">
        <f t="shared" si="579"/>
        <v>0</v>
      </c>
    </row>
    <row r="1197" spans="3:30" x14ac:dyDescent="0.25">
      <c r="E1197" s="11">
        <v>42977.541666666664</v>
      </c>
      <c r="F1197" s="9">
        <v>11993.53</v>
      </c>
      <c r="G1197" s="9">
        <v>12010.35</v>
      </c>
      <c r="H1197" s="9">
        <v>11993.03</v>
      </c>
      <c r="I1197" s="9">
        <v>12005.63</v>
      </c>
      <c r="K1197" s="13">
        <f t="shared" si="570"/>
        <v>12.099999999998545</v>
      </c>
      <c r="L1197" s="13">
        <f t="shared" si="580"/>
        <v>-4.0400000000008731</v>
      </c>
      <c r="M1197" s="13">
        <f t="shared" si="571"/>
        <v>17.319999999999709</v>
      </c>
      <c r="N1197" s="13"/>
      <c r="X1197">
        <f t="shared" si="573"/>
        <v>12.099999999998545</v>
      </c>
      <c r="Y1197">
        <f t="shared" si="574"/>
        <v>0</v>
      </c>
      <c r="Z1197">
        <f t="shared" si="575"/>
        <v>0</v>
      </c>
      <c r="AA1197" s="22">
        <f t="shared" si="576"/>
        <v>0</v>
      </c>
      <c r="AB1197" s="22">
        <f t="shared" si="577"/>
        <v>0</v>
      </c>
      <c r="AC1197" s="22">
        <f t="shared" si="578"/>
        <v>0</v>
      </c>
      <c r="AD1197" s="22">
        <f t="shared" si="579"/>
        <v>0</v>
      </c>
    </row>
    <row r="1198" spans="3:30" x14ac:dyDescent="0.25">
      <c r="E1198" s="12">
        <v>42977.583333333336</v>
      </c>
      <c r="F1198" s="10">
        <v>12006.13</v>
      </c>
      <c r="G1198" s="10">
        <v>12013.26</v>
      </c>
      <c r="H1198" s="10">
        <v>11993.42</v>
      </c>
      <c r="I1198" s="10">
        <v>12011.67</v>
      </c>
      <c r="K1198" s="13">
        <f t="shared" si="570"/>
        <v>5.5400000000008731</v>
      </c>
      <c r="L1198" s="13">
        <f t="shared" si="580"/>
        <v>1.5</v>
      </c>
      <c r="M1198" s="13">
        <f t="shared" si="571"/>
        <v>19.840000000000146</v>
      </c>
      <c r="N1198" s="13"/>
      <c r="X1198">
        <f t="shared" si="573"/>
        <v>5.5400000000008731</v>
      </c>
      <c r="Y1198">
        <f t="shared" si="574"/>
        <v>0</v>
      </c>
      <c r="Z1198">
        <f t="shared" si="575"/>
        <v>0</v>
      </c>
      <c r="AA1198" s="22">
        <f t="shared" si="576"/>
        <v>0</v>
      </c>
      <c r="AB1198" s="22">
        <f t="shared" si="577"/>
        <v>0</v>
      </c>
      <c r="AC1198" s="22">
        <f t="shared" si="578"/>
        <v>0</v>
      </c>
      <c r="AD1198" s="22">
        <f t="shared" si="579"/>
        <v>0</v>
      </c>
    </row>
    <row r="1199" spans="3:30" x14ac:dyDescent="0.25">
      <c r="E1199" s="11">
        <v>42977.625</v>
      </c>
      <c r="F1199" s="9">
        <v>12011.42</v>
      </c>
      <c r="G1199" s="9">
        <v>12041.21</v>
      </c>
      <c r="H1199" s="9">
        <v>12001.71</v>
      </c>
      <c r="I1199" s="9">
        <v>12009.56</v>
      </c>
      <c r="K1199" s="13">
        <f t="shared" si="570"/>
        <v>-1.8600000000005821</v>
      </c>
      <c r="L1199" s="13">
        <f t="shared" si="580"/>
        <v>-0.36000000000058208</v>
      </c>
      <c r="M1199" s="13">
        <f t="shared" si="571"/>
        <v>39.5</v>
      </c>
      <c r="N1199" s="13"/>
      <c r="X1199">
        <f t="shared" si="573"/>
        <v>1.8600000000005821</v>
      </c>
      <c r="Y1199">
        <f t="shared" si="574"/>
        <v>0</v>
      </c>
      <c r="Z1199">
        <f t="shared" si="575"/>
        <v>0</v>
      </c>
      <c r="AA1199" s="22">
        <f t="shared" si="576"/>
        <v>0</v>
      </c>
      <c r="AB1199" s="22">
        <f t="shared" si="577"/>
        <v>0</v>
      </c>
      <c r="AC1199" s="22">
        <f t="shared" si="578"/>
        <v>0</v>
      </c>
      <c r="AD1199" s="22">
        <f t="shared" si="579"/>
        <v>0</v>
      </c>
    </row>
    <row r="1200" spans="3:30" x14ac:dyDescent="0.25">
      <c r="E1200" s="12">
        <v>42977.666666666664</v>
      </c>
      <c r="F1200" s="10">
        <v>12010.06</v>
      </c>
      <c r="G1200" s="10">
        <v>12026.66</v>
      </c>
      <c r="H1200" s="10">
        <v>11998.32</v>
      </c>
      <c r="I1200" s="10">
        <v>12021.14</v>
      </c>
      <c r="K1200" s="13">
        <f t="shared" si="570"/>
        <v>11.079999999999927</v>
      </c>
      <c r="L1200" s="13">
        <f t="shared" si="580"/>
        <v>10.719999999999345</v>
      </c>
      <c r="M1200" s="13">
        <f t="shared" si="571"/>
        <v>28.340000000000146</v>
      </c>
      <c r="N1200" s="13"/>
      <c r="X1200">
        <f t="shared" si="573"/>
        <v>11.079999999999927</v>
      </c>
      <c r="Y1200">
        <f t="shared" si="574"/>
        <v>0</v>
      </c>
      <c r="Z1200">
        <f t="shared" si="575"/>
        <v>0</v>
      </c>
      <c r="AA1200" s="22">
        <f t="shared" si="576"/>
        <v>0</v>
      </c>
      <c r="AB1200" s="22">
        <f t="shared" si="577"/>
        <v>0</v>
      </c>
      <c r="AC1200" s="22">
        <f t="shared" si="578"/>
        <v>0</v>
      </c>
      <c r="AD1200" s="22">
        <f t="shared" si="579"/>
        <v>0</v>
      </c>
    </row>
    <row r="1201" spans="3:30" x14ac:dyDescent="0.25">
      <c r="E1201" s="11">
        <v>42977.708333333336</v>
      </c>
      <c r="F1201" s="9">
        <v>12020.89</v>
      </c>
      <c r="G1201" s="9">
        <v>12030.25</v>
      </c>
      <c r="H1201" s="9">
        <v>12009.33</v>
      </c>
      <c r="I1201" s="9">
        <v>12023.77</v>
      </c>
      <c r="K1201" s="13">
        <f t="shared" si="570"/>
        <v>2.8800000000010186</v>
      </c>
      <c r="L1201" s="13">
        <f t="shared" si="580"/>
        <v>13.600000000000364</v>
      </c>
      <c r="M1201" s="13">
        <f t="shared" si="571"/>
        <v>20.920000000000073</v>
      </c>
      <c r="N1201" s="13"/>
      <c r="X1201">
        <f t="shared" si="573"/>
        <v>2.8800000000010186</v>
      </c>
      <c r="Y1201">
        <f t="shared" si="574"/>
        <v>0</v>
      </c>
      <c r="Z1201">
        <f t="shared" si="575"/>
        <v>0</v>
      </c>
      <c r="AA1201" s="22">
        <f t="shared" si="576"/>
        <v>0</v>
      </c>
      <c r="AB1201" s="22">
        <f t="shared" si="577"/>
        <v>0</v>
      </c>
      <c r="AC1201" s="22">
        <f t="shared" si="578"/>
        <v>0</v>
      </c>
      <c r="AD1201" s="22">
        <f t="shared" si="579"/>
        <v>0</v>
      </c>
    </row>
    <row r="1202" spans="3:30" x14ac:dyDescent="0.25">
      <c r="E1202" s="12">
        <v>42977.75</v>
      </c>
      <c r="F1202" s="10">
        <v>12023.51</v>
      </c>
      <c r="G1202" s="10">
        <v>12028</v>
      </c>
      <c r="H1202" s="10">
        <v>11996.23</v>
      </c>
      <c r="I1202" s="10">
        <v>12002.32</v>
      </c>
      <c r="K1202" s="13">
        <f t="shared" si="570"/>
        <v>-21.190000000000509</v>
      </c>
      <c r="L1202" s="13">
        <f t="shared" si="580"/>
        <v>-7.5900000000001455</v>
      </c>
      <c r="M1202" s="13">
        <f t="shared" si="571"/>
        <v>31.770000000000437</v>
      </c>
      <c r="N1202" s="13"/>
      <c r="X1202">
        <f t="shared" si="573"/>
        <v>21.190000000000509</v>
      </c>
      <c r="Y1202">
        <f t="shared" si="574"/>
        <v>0</v>
      </c>
      <c r="Z1202">
        <f t="shared" si="575"/>
        <v>0</v>
      </c>
      <c r="AA1202" s="22">
        <f t="shared" si="576"/>
        <v>0</v>
      </c>
      <c r="AB1202" s="22">
        <f t="shared" si="577"/>
        <v>0</v>
      </c>
      <c r="AC1202" s="22">
        <f t="shared" si="578"/>
        <v>0</v>
      </c>
      <c r="AD1202" s="22">
        <f t="shared" si="579"/>
        <v>0</v>
      </c>
    </row>
    <row r="1203" spans="3:30" x14ac:dyDescent="0.25">
      <c r="E1203" s="11">
        <v>42977.791666666664</v>
      </c>
      <c r="F1203" s="9">
        <v>12001.82</v>
      </c>
      <c r="G1203" s="9">
        <v>12016.04</v>
      </c>
      <c r="H1203" s="9">
        <v>11997.78</v>
      </c>
      <c r="I1203" s="9">
        <v>12014.79</v>
      </c>
      <c r="K1203" s="13">
        <f t="shared" si="570"/>
        <v>12.970000000001164</v>
      </c>
      <c r="L1203" s="13">
        <f t="shared" si="580"/>
        <v>5.3800000000010186</v>
      </c>
      <c r="M1203" s="13">
        <f t="shared" si="571"/>
        <v>18.260000000000218</v>
      </c>
      <c r="N1203" s="13"/>
      <c r="X1203">
        <f t="shared" si="573"/>
        <v>12.970000000001164</v>
      </c>
      <c r="Y1203">
        <f t="shared" si="574"/>
        <v>0</v>
      </c>
      <c r="Z1203">
        <f t="shared" si="575"/>
        <v>0</v>
      </c>
      <c r="AA1203" s="22">
        <f t="shared" si="576"/>
        <v>0</v>
      </c>
      <c r="AB1203" s="22">
        <f t="shared" si="577"/>
        <v>0</v>
      </c>
      <c r="AC1203" s="22">
        <f t="shared" si="578"/>
        <v>0</v>
      </c>
      <c r="AD1203" s="22">
        <f t="shared" si="579"/>
        <v>0</v>
      </c>
    </row>
    <row r="1204" spans="3:30" x14ac:dyDescent="0.25">
      <c r="E1204" s="12">
        <v>42977.833333333336</v>
      </c>
      <c r="F1204" s="10">
        <v>12015.04</v>
      </c>
      <c r="G1204" s="10">
        <v>12034.29</v>
      </c>
      <c r="H1204" s="10">
        <v>12014.29</v>
      </c>
      <c r="I1204" s="10">
        <v>12031.54</v>
      </c>
      <c r="K1204" s="13">
        <f t="shared" si="570"/>
        <v>16.5</v>
      </c>
      <c r="L1204" s="13">
        <f t="shared" si="580"/>
        <v>21.880000000001019</v>
      </c>
      <c r="M1204" s="13">
        <f t="shared" si="571"/>
        <v>20</v>
      </c>
      <c r="N1204" s="13"/>
      <c r="X1204">
        <f t="shared" si="573"/>
        <v>16.5</v>
      </c>
      <c r="Y1204">
        <f t="shared" si="574"/>
        <v>0</v>
      </c>
      <c r="Z1204">
        <f t="shared" si="575"/>
        <v>0</v>
      </c>
      <c r="AA1204" s="22">
        <f t="shared" si="576"/>
        <v>0</v>
      </c>
      <c r="AB1204" s="22">
        <f t="shared" si="577"/>
        <v>0</v>
      </c>
      <c r="AC1204" s="22">
        <f t="shared" si="578"/>
        <v>0</v>
      </c>
      <c r="AD1204" s="22">
        <f t="shared" si="579"/>
        <v>0</v>
      </c>
    </row>
    <row r="1205" spans="3:30" x14ac:dyDescent="0.25">
      <c r="E1205" s="11">
        <v>42977.875</v>
      </c>
      <c r="F1205" s="9">
        <v>12031.29</v>
      </c>
      <c r="G1205" s="9">
        <v>12034.04</v>
      </c>
      <c r="H1205" s="9">
        <v>12022.78</v>
      </c>
      <c r="I1205" s="9">
        <v>12028.03</v>
      </c>
      <c r="K1205" s="13">
        <f t="shared" si="570"/>
        <v>-3.2600000000002183</v>
      </c>
      <c r="L1205" s="13">
        <f t="shared" si="580"/>
        <v>18.6200000000008</v>
      </c>
      <c r="M1205" s="13">
        <f t="shared" si="571"/>
        <v>11.260000000000218</v>
      </c>
      <c r="N1205" s="13"/>
      <c r="X1205">
        <f t="shared" si="573"/>
        <v>3.2600000000002183</v>
      </c>
      <c r="Y1205">
        <f t="shared" si="574"/>
        <v>0</v>
      </c>
      <c r="Z1205">
        <f t="shared" si="575"/>
        <v>0</v>
      </c>
      <c r="AA1205" s="22">
        <f t="shared" si="576"/>
        <v>0</v>
      </c>
      <c r="AB1205" s="22">
        <f t="shared" si="577"/>
        <v>0</v>
      </c>
      <c r="AC1205" s="22">
        <f t="shared" si="578"/>
        <v>0</v>
      </c>
      <c r="AD1205" s="22">
        <f t="shared" si="579"/>
        <v>0</v>
      </c>
    </row>
    <row r="1206" spans="3:30" x14ac:dyDescent="0.25">
      <c r="E1206" s="12">
        <v>42977.916666666664</v>
      </c>
      <c r="F1206" s="10">
        <v>12028.53</v>
      </c>
      <c r="G1206" s="10">
        <v>12031.78</v>
      </c>
      <c r="H1206" s="10">
        <v>12019.77</v>
      </c>
      <c r="I1206" s="10">
        <v>12023.27</v>
      </c>
      <c r="K1206" s="13">
        <f t="shared" si="570"/>
        <v>-5.2600000000002183</v>
      </c>
      <c r="L1206" s="13">
        <f t="shared" si="580"/>
        <v>13.360000000000582</v>
      </c>
      <c r="M1206" s="13">
        <f t="shared" si="571"/>
        <v>12.010000000000218</v>
      </c>
      <c r="N1206" s="13"/>
      <c r="X1206">
        <f t="shared" si="573"/>
        <v>5.2600000000002183</v>
      </c>
      <c r="Y1206">
        <f t="shared" si="574"/>
        <v>0</v>
      </c>
      <c r="Z1206">
        <f t="shared" si="575"/>
        <v>0</v>
      </c>
      <c r="AA1206" s="22">
        <f t="shared" si="576"/>
        <v>0</v>
      </c>
      <c r="AB1206" s="22">
        <f t="shared" si="577"/>
        <v>0</v>
      </c>
      <c r="AC1206" s="22">
        <f t="shared" si="578"/>
        <v>0</v>
      </c>
      <c r="AD1206" s="22">
        <f t="shared" si="579"/>
        <v>0</v>
      </c>
    </row>
    <row r="1207" spans="3:30" hidden="1" x14ac:dyDescent="0.25">
      <c r="E1207" s="11">
        <v>42977.958333333336</v>
      </c>
      <c r="F1207" s="9">
        <v>12021.52</v>
      </c>
      <c r="G1207" s="9">
        <v>12025.19</v>
      </c>
      <c r="H1207" s="9">
        <v>12016.31</v>
      </c>
      <c r="I1207" s="9">
        <v>12016.31</v>
      </c>
    </row>
    <row r="1208" spans="3:30" hidden="1" x14ac:dyDescent="0.25">
      <c r="E1208" s="12">
        <v>42978.041666666664</v>
      </c>
      <c r="F1208" s="10">
        <v>12014.47</v>
      </c>
      <c r="G1208" s="10">
        <v>12023.69</v>
      </c>
      <c r="H1208" s="10">
        <v>12013.86</v>
      </c>
      <c r="I1208" s="10">
        <v>12020.52</v>
      </c>
    </row>
    <row r="1209" spans="3:30" hidden="1" x14ac:dyDescent="0.25">
      <c r="E1209" s="11">
        <v>42978.083333333336</v>
      </c>
      <c r="F1209" s="9">
        <v>12021.74</v>
      </c>
      <c r="G1209" s="9">
        <v>12032.07</v>
      </c>
      <c r="H1209" s="9">
        <v>12020.52</v>
      </c>
      <c r="I1209" s="9">
        <v>12030.85</v>
      </c>
    </row>
    <row r="1210" spans="3:30" hidden="1" x14ac:dyDescent="0.25">
      <c r="E1210" s="12">
        <v>42978.125</v>
      </c>
      <c r="F1210" s="10">
        <v>12032.07</v>
      </c>
      <c r="G1210" s="10">
        <v>12044.19</v>
      </c>
      <c r="H1210" s="10">
        <v>12030.85</v>
      </c>
      <c r="I1210" s="10">
        <v>12036.01</v>
      </c>
    </row>
    <row r="1211" spans="3:30" hidden="1" x14ac:dyDescent="0.25">
      <c r="E1211" s="11">
        <v>42978.166666666664</v>
      </c>
      <c r="F1211" s="9">
        <v>12037.23</v>
      </c>
      <c r="G1211" s="9">
        <v>12040.95</v>
      </c>
      <c r="H1211" s="9">
        <v>12031.61</v>
      </c>
      <c r="I1211" s="9">
        <v>12031.83</v>
      </c>
    </row>
    <row r="1212" spans="3:30" hidden="1" x14ac:dyDescent="0.25">
      <c r="E1212" s="12">
        <v>42978.208333333336</v>
      </c>
      <c r="F1212" s="10">
        <v>12033.05</v>
      </c>
      <c r="G1212" s="10">
        <v>12036.72</v>
      </c>
      <c r="H1212" s="10">
        <v>12028.87</v>
      </c>
      <c r="I1212" s="10">
        <v>12029.6</v>
      </c>
    </row>
    <row r="1213" spans="3:30" hidden="1" x14ac:dyDescent="0.25">
      <c r="E1213" s="11">
        <v>42978.25</v>
      </c>
      <c r="F1213" s="9">
        <v>12028.37</v>
      </c>
      <c r="G1213" s="9">
        <v>12032.04</v>
      </c>
      <c r="H1213" s="9">
        <v>12028.37</v>
      </c>
      <c r="I1213" s="9">
        <v>12032.03</v>
      </c>
    </row>
    <row r="1214" spans="3:30" hidden="1" x14ac:dyDescent="0.25">
      <c r="E1214" s="12">
        <v>42978.291666666664</v>
      </c>
      <c r="F1214" s="10">
        <v>12033.26</v>
      </c>
      <c r="G1214" s="10">
        <v>12037.03</v>
      </c>
      <c r="H1214" s="10">
        <v>12030.81</v>
      </c>
      <c r="I1214" s="10">
        <v>12037.03</v>
      </c>
    </row>
    <row r="1215" spans="3:30" x14ac:dyDescent="0.25">
      <c r="C1215">
        <v>1</v>
      </c>
      <c r="E1215" s="11">
        <v>42978.333333333336</v>
      </c>
      <c r="F1215" s="9">
        <v>12035.8</v>
      </c>
      <c r="G1215" s="9">
        <v>12050.76</v>
      </c>
      <c r="H1215" s="9">
        <v>12035.55</v>
      </c>
      <c r="I1215" s="9">
        <v>12044.74</v>
      </c>
      <c r="K1215" s="13">
        <f t="shared" ref="K1215:K1229" si="581">I1215-F1215</f>
        <v>8.9400000000005093</v>
      </c>
      <c r="L1215" s="13">
        <v>0</v>
      </c>
      <c r="M1215" s="13">
        <f t="shared" ref="M1215:M1229" si="582">G1215-H1215</f>
        <v>15.210000000000946</v>
      </c>
      <c r="N1215" s="13">
        <f t="shared" ref="N1215" si="583">I1229-F1215</f>
        <v>27.200000000000728</v>
      </c>
      <c r="O1215" s="18">
        <f>IF(K1215*N1215&gt;0,1,0)</f>
        <v>1</v>
      </c>
      <c r="S1215" s="13">
        <f>MAX(G1215:G1229)</f>
        <v>12116.21</v>
      </c>
      <c r="X1215">
        <f t="shared" ref="X1215:X1229" si="584">ABS(K1215)</f>
        <v>8.9400000000005093</v>
      </c>
      <c r="Y1215">
        <f t="shared" ref="Y1215:Y1229" si="585">ABS(N1215)</f>
        <v>27.200000000000728</v>
      </c>
      <c r="Z1215">
        <f t="shared" ref="Z1215:Z1229" si="586">IF(S1215&lt;1000,ABS(S1215),0)</f>
        <v>0</v>
      </c>
      <c r="AA1215" s="22">
        <f t="shared" ref="AA1215:AA1229" si="587">ABS(P1215)</f>
        <v>0</v>
      </c>
      <c r="AB1215" s="22">
        <f t="shared" ref="AB1215:AB1229" si="588">ABS(Q1215)</f>
        <v>0</v>
      </c>
      <c r="AC1215" s="22">
        <f t="shared" ref="AC1215:AC1229" si="589">IF(O1215=1,ABS(P1216),0)</f>
        <v>0.8781368821292812</v>
      </c>
      <c r="AD1215" s="22">
        <f t="shared" ref="AD1215:AD1229" si="590">IF(O1215=0,ABS(Q1216),0)</f>
        <v>0</v>
      </c>
    </row>
    <row r="1216" spans="3:30" x14ac:dyDescent="0.25">
      <c r="E1216" s="12">
        <v>42978.375</v>
      </c>
      <c r="F1216" s="10">
        <v>12046.24</v>
      </c>
      <c r="G1216" s="10">
        <v>12073.46</v>
      </c>
      <c r="H1216" s="10">
        <v>12046.24</v>
      </c>
      <c r="I1216" s="10">
        <v>12065.43</v>
      </c>
      <c r="K1216" s="13">
        <f t="shared" si="581"/>
        <v>19.190000000000509</v>
      </c>
      <c r="L1216" s="13">
        <f t="shared" ref="L1216:L1229" si="591">L1215+K1216</f>
        <v>19.190000000000509</v>
      </c>
      <c r="M1216" s="13">
        <f t="shared" si="582"/>
        <v>27.219999999999345</v>
      </c>
      <c r="N1216" s="13"/>
      <c r="P1216">
        <f>_xlfn.IFS(K1215&lt;0,MIN(L1215:L1229),K1215&gt;0,MAX(L1215:L1229))/S1194</f>
        <v>0.8781368821292812</v>
      </c>
      <c r="Q1216">
        <f>_xlfn.IFS(K1215&lt;0,MAX(L1215:L1229),K1215&gt;0,MIN(L1215:L1229))/S1194</f>
        <v>0</v>
      </c>
      <c r="S1216" s="13">
        <f>MIN(H1215:H1229)</f>
        <v>12031.7</v>
      </c>
      <c r="X1216">
        <f t="shared" si="584"/>
        <v>19.190000000000509</v>
      </c>
      <c r="Y1216">
        <f t="shared" si="585"/>
        <v>0</v>
      </c>
      <c r="Z1216">
        <f t="shared" si="586"/>
        <v>0</v>
      </c>
      <c r="AA1216" s="22">
        <f t="shared" si="587"/>
        <v>0.8781368821292812</v>
      </c>
      <c r="AB1216" s="22">
        <f t="shared" si="588"/>
        <v>0</v>
      </c>
      <c r="AC1216" s="22">
        <f t="shared" si="589"/>
        <v>0</v>
      </c>
      <c r="AD1216" s="22">
        <f t="shared" si="590"/>
        <v>0</v>
      </c>
    </row>
    <row r="1217" spans="5:30" x14ac:dyDescent="0.25">
      <c r="E1217" s="11">
        <v>42978.416666666664</v>
      </c>
      <c r="F1217" s="9">
        <v>12065.93</v>
      </c>
      <c r="G1217" s="9">
        <v>12103.1</v>
      </c>
      <c r="H1217" s="9">
        <v>12044.07</v>
      </c>
      <c r="I1217" s="9">
        <v>12054.12</v>
      </c>
      <c r="K1217" s="13">
        <f t="shared" si="581"/>
        <v>-11.809999999999491</v>
      </c>
      <c r="L1217" s="13">
        <f t="shared" si="591"/>
        <v>7.3800000000010186</v>
      </c>
      <c r="M1217" s="13">
        <f t="shared" si="582"/>
        <v>59.030000000000655</v>
      </c>
      <c r="N1217" s="13"/>
      <c r="S1217" s="13">
        <f>S1215-S1216</f>
        <v>84.509999999998399</v>
      </c>
      <c r="X1217">
        <f t="shared" si="584"/>
        <v>11.809999999999491</v>
      </c>
      <c r="Y1217">
        <f t="shared" si="585"/>
        <v>0</v>
      </c>
      <c r="Z1217">
        <f t="shared" si="586"/>
        <v>84.509999999998399</v>
      </c>
      <c r="AA1217" s="22">
        <f t="shared" si="587"/>
        <v>0</v>
      </c>
      <c r="AB1217" s="22">
        <f t="shared" si="588"/>
        <v>0</v>
      </c>
      <c r="AC1217" s="22">
        <f t="shared" si="589"/>
        <v>0</v>
      </c>
      <c r="AD1217" s="22">
        <f t="shared" si="590"/>
        <v>0</v>
      </c>
    </row>
    <row r="1218" spans="5:30" x14ac:dyDescent="0.25">
      <c r="E1218" s="12">
        <v>42978.458333333336</v>
      </c>
      <c r="F1218" s="10">
        <v>12054.37</v>
      </c>
      <c r="G1218" s="10">
        <v>12081.2</v>
      </c>
      <c r="H1218" s="10">
        <v>12054.37</v>
      </c>
      <c r="I1218" s="10">
        <v>12068.96</v>
      </c>
      <c r="K1218" s="13">
        <f t="shared" si="581"/>
        <v>14.589999999998327</v>
      </c>
      <c r="L1218" s="13">
        <f t="shared" si="591"/>
        <v>21.969999999999345</v>
      </c>
      <c r="M1218" s="13">
        <f t="shared" si="582"/>
        <v>26.829999999999927</v>
      </c>
      <c r="N1218" s="13"/>
      <c r="X1218">
        <f t="shared" si="584"/>
        <v>14.589999999998327</v>
      </c>
      <c r="Y1218">
        <f t="shared" si="585"/>
        <v>0</v>
      </c>
      <c r="Z1218">
        <f t="shared" si="586"/>
        <v>0</v>
      </c>
      <c r="AA1218" s="22">
        <f t="shared" si="587"/>
        <v>0</v>
      </c>
      <c r="AB1218" s="22">
        <f t="shared" si="588"/>
        <v>0</v>
      </c>
      <c r="AC1218" s="22">
        <f t="shared" si="589"/>
        <v>0</v>
      </c>
      <c r="AD1218" s="22">
        <f t="shared" si="590"/>
        <v>0</v>
      </c>
    </row>
    <row r="1219" spans="5:30" x14ac:dyDescent="0.25">
      <c r="E1219" s="11">
        <v>42978.5</v>
      </c>
      <c r="F1219" s="9">
        <v>12068.46</v>
      </c>
      <c r="G1219" s="9">
        <v>12078.93</v>
      </c>
      <c r="H1219" s="9">
        <v>12058.06</v>
      </c>
      <c r="I1219" s="9">
        <v>12075.37</v>
      </c>
      <c r="K1219" s="13">
        <f t="shared" si="581"/>
        <v>6.9100000000016735</v>
      </c>
      <c r="L1219" s="13">
        <f t="shared" si="591"/>
        <v>28.880000000001019</v>
      </c>
      <c r="M1219" s="13">
        <f t="shared" si="582"/>
        <v>20.8700000000008</v>
      </c>
      <c r="N1219" s="13"/>
      <c r="X1219">
        <f t="shared" si="584"/>
        <v>6.9100000000016735</v>
      </c>
      <c r="Y1219">
        <f t="shared" si="585"/>
        <v>0</v>
      </c>
      <c r="Z1219">
        <f t="shared" si="586"/>
        <v>0</v>
      </c>
      <c r="AA1219" s="22">
        <f t="shared" si="587"/>
        <v>0</v>
      </c>
      <c r="AB1219" s="22">
        <f t="shared" si="588"/>
        <v>0</v>
      </c>
      <c r="AC1219" s="22">
        <f t="shared" si="589"/>
        <v>0</v>
      </c>
      <c r="AD1219" s="22">
        <f t="shared" si="590"/>
        <v>0</v>
      </c>
    </row>
    <row r="1220" spans="5:30" x14ac:dyDescent="0.25">
      <c r="E1220" s="12">
        <v>42978.541666666664</v>
      </c>
      <c r="F1220" s="10">
        <v>12075.62</v>
      </c>
      <c r="G1220" s="10">
        <v>12090.94</v>
      </c>
      <c r="H1220" s="10">
        <v>12061.95</v>
      </c>
      <c r="I1220" s="10">
        <v>12068.41</v>
      </c>
      <c r="K1220" s="13">
        <f t="shared" si="581"/>
        <v>-7.2100000000009459</v>
      </c>
      <c r="L1220" s="13">
        <f t="shared" si="591"/>
        <v>21.670000000000073</v>
      </c>
      <c r="M1220" s="13">
        <f t="shared" si="582"/>
        <v>28.989999999999782</v>
      </c>
      <c r="N1220" s="13"/>
      <c r="X1220">
        <f t="shared" si="584"/>
        <v>7.2100000000009459</v>
      </c>
      <c r="Y1220">
        <f t="shared" si="585"/>
        <v>0</v>
      </c>
      <c r="Z1220">
        <f t="shared" si="586"/>
        <v>0</v>
      </c>
      <c r="AA1220" s="22">
        <f t="shared" si="587"/>
        <v>0</v>
      </c>
      <c r="AB1220" s="22">
        <f t="shared" si="588"/>
        <v>0</v>
      </c>
      <c r="AC1220" s="22">
        <f t="shared" si="589"/>
        <v>0</v>
      </c>
      <c r="AD1220" s="22">
        <f t="shared" si="590"/>
        <v>0</v>
      </c>
    </row>
    <row r="1221" spans="5:30" x14ac:dyDescent="0.25">
      <c r="E1221" s="11">
        <v>42978.583333333336</v>
      </c>
      <c r="F1221" s="9">
        <v>12067.65</v>
      </c>
      <c r="G1221" s="9">
        <v>12083.57</v>
      </c>
      <c r="H1221" s="9">
        <v>12067.65</v>
      </c>
      <c r="I1221" s="9">
        <v>12073.21</v>
      </c>
      <c r="K1221" s="13">
        <f t="shared" si="581"/>
        <v>5.5599999999994907</v>
      </c>
      <c r="L1221" s="13">
        <f t="shared" si="591"/>
        <v>27.229999999999563</v>
      </c>
      <c r="M1221" s="13">
        <f t="shared" si="582"/>
        <v>15.920000000000073</v>
      </c>
      <c r="N1221" s="13"/>
      <c r="X1221">
        <f t="shared" si="584"/>
        <v>5.5599999999994907</v>
      </c>
      <c r="Y1221">
        <f t="shared" si="585"/>
        <v>0</v>
      </c>
      <c r="Z1221">
        <f t="shared" si="586"/>
        <v>0</v>
      </c>
      <c r="AA1221" s="22">
        <f t="shared" si="587"/>
        <v>0</v>
      </c>
      <c r="AB1221" s="22">
        <f t="shared" si="588"/>
        <v>0</v>
      </c>
      <c r="AC1221" s="22">
        <f t="shared" si="589"/>
        <v>0</v>
      </c>
      <c r="AD1221" s="22">
        <f t="shared" si="590"/>
        <v>0</v>
      </c>
    </row>
    <row r="1222" spans="5:30" x14ac:dyDescent="0.25">
      <c r="E1222" s="12">
        <v>42978.625</v>
      </c>
      <c r="F1222" s="10">
        <v>12072.46</v>
      </c>
      <c r="G1222" s="10">
        <v>12086.55</v>
      </c>
      <c r="H1222" s="10">
        <v>12071.71</v>
      </c>
      <c r="I1222" s="10">
        <v>12082.93</v>
      </c>
      <c r="K1222" s="13">
        <f t="shared" si="581"/>
        <v>10.470000000001164</v>
      </c>
      <c r="L1222" s="13">
        <f t="shared" si="591"/>
        <v>37.700000000000728</v>
      </c>
      <c r="M1222" s="13">
        <f t="shared" si="582"/>
        <v>14.840000000000146</v>
      </c>
      <c r="N1222" s="13"/>
      <c r="X1222">
        <f t="shared" si="584"/>
        <v>10.470000000001164</v>
      </c>
      <c r="Y1222">
        <f t="shared" si="585"/>
        <v>0</v>
      </c>
      <c r="Z1222">
        <f t="shared" si="586"/>
        <v>0</v>
      </c>
      <c r="AA1222" s="22">
        <f t="shared" si="587"/>
        <v>0</v>
      </c>
      <c r="AB1222" s="22">
        <f t="shared" si="588"/>
        <v>0</v>
      </c>
      <c r="AC1222" s="22">
        <f t="shared" si="589"/>
        <v>0</v>
      </c>
      <c r="AD1222" s="22">
        <f t="shared" si="590"/>
        <v>0</v>
      </c>
    </row>
    <row r="1223" spans="5:30" x14ac:dyDescent="0.25">
      <c r="E1223" s="11">
        <v>42978.666666666664</v>
      </c>
      <c r="F1223" s="9">
        <v>12081.68</v>
      </c>
      <c r="G1223" s="9">
        <v>12116.21</v>
      </c>
      <c r="H1223" s="9">
        <v>12081.68</v>
      </c>
      <c r="I1223" s="9">
        <v>12090.17</v>
      </c>
      <c r="K1223" s="13">
        <f t="shared" si="581"/>
        <v>8.4899999999997817</v>
      </c>
      <c r="L1223" s="13">
        <f t="shared" si="591"/>
        <v>46.190000000000509</v>
      </c>
      <c r="M1223" s="13">
        <f t="shared" si="582"/>
        <v>34.529999999998836</v>
      </c>
      <c r="N1223" s="13"/>
      <c r="X1223">
        <f t="shared" si="584"/>
        <v>8.4899999999997817</v>
      </c>
      <c r="Y1223">
        <f t="shared" si="585"/>
        <v>0</v>
      </c>
      <c r="Z1223">
        <f t="shared" si="586"/>
        <v>0</v>
      </c>
      <c r="AA1223" s="22">
        <f t="shared" si="587"/>
        <v>0</v>
      </c>
      <c r="AB1223" s="22">
        <f t="shared" si="588"/>
        <v>0</v>
      </c>
      <c r="AC1223" s="22">
        <f t="shared" si="589"/>
        <v>0</v>
      </c>
      <c r="AD1223" s="22">
        <f t="shared" si="590"/>
        <v>0</v>
      </c>
    </row>
    <row r="1224" spans="5:30" x14ac:dyDescent="0.25">
      <c r="E1224" s="12">
        <v>42978.708333333336</v>
      </c>
      <c r="F1224" s="10">
        <v>12089.92</v>
      </c>
      <c r="G1224" s="10">
        <v>12104.82</v>
      </c>
      <c r="H1224" s="10">
        <v>12031.7</v>
      </c>
      <c r="I1224" s="10">
        <v>12052.89</v>
      </c>
      <c r="K1224" s="13">
        <f t="shared" si="581"/>
        <v>-37.030000000000655</v>
      </c>
      <c r="L1224" s="13">
        <f t="shared" si="591"/>
        <v>9.1599999999998545</v>
      </c>
      <c r="M1224" s="13">
        <f t="shared" si="582"/>
        <v>73.119999999998981</v>
      </c>
      <c r="N1224" s="13"/>
      <c r="X1224">
        <f t="shared" si="584"/>
        <v>37.030000000000655</v>
      </c>
      <c r="Y1224">
        <f t="shared" si="585"/>
        <v>0</v>
      </c>
      <c r="Z1224">
        <f t="shared" si="586"/>
        <v>0</v>
      </c>
      <c r="AA1224" s="22">
        <f t="shared" si="587"/>
        <v>0</v>
      </c>
      <c r="AB1224" s="22">
        <f t="shared" si="588"/>
        <v>0</v>
      </c>
      <c r="AC1224" s="22">
        <f t="shared" si="589"/>
        <v>0</v>
      </c>
      <c r="AD1224" s="22">
        <f t="shared" si="590"/>
        <v>0</v>
      </c>
    </row>
    <row r="1225" spans="5:30" x14ac:dyDescent="0.25">
      <c r="E1225" s="11">
        <v>42978.75</v>
      </c>
      <c r="F1225" s="9">
        <v>12053.64</v>
      </c>
      <c r="G1225" s="9">
        <v>12079.76</v>
      </c>
      <c r="H1225" s="9">
        <v>12046.65</v>
      </c>
      <c r="I1225" s="9">
        <v>12054.76</v>
      </c>
      <c r="K1225" s="13">
        <f t="shared" si="581"/>
        <v>1.1200000000008004</v>
      </c>
      <c r="L1225" s="13">
        <f t="shared" si="591"/>
        <v>10.280000000000655</v>
      </c>
      <c r="M1225" s="13">
        <f t="shared" si="582"/>
        <v>33.110000000000582</v>
      </c>
      <c r="N1225" s="13"/>
      <c r="X1225">
        <f t="shared" si="584"/>
        <v>1.1200000000008004</v>
      </c>
      <c r="Y1225">
        <f t="shared" si="585"/>
        <v>0</v>
      </c>
      <c r="Z1225">
        <f t="shared" si="586"/>
        <v>0</v>
      </c>
      <c r="AA1225" s="22">
        <f t="shared" si="587"/>
        <v>0</v>
      </c>
      <c r="AB1225" s="22">
        <f t="shared" si="588"/>
        <v>0</v>
      </c>
      <c r="AC1225" s="22">
        <f t="shared" si="589"/>
        <v>0</v>
      </c>
      <c r="AD1225" s="22">
        <f t="shared" si="590"/>
        <v>0</v>
      </c>
    </row>
    <row r="1226" spans="5:30" x14ac:dyDescent="0.25">
      <c r="E1226" s="12">
        <v>42978.791666666664</v>
      </c>
      <c r="F1226" s="10">
        <v>12054.51</v>
      </c>
      <c r="G1226" s="10">
        <v>12073.31</v>
      </c>
      <c r="H1226" s="10">
        <v>12050.01</v>
      </c>
      <c r="I1226" s="10">
        <v>12069.03</v>
      </c>
      <c r="K1226" s="13">
        <f t="shared" si="581"/>
        <v>14.520000000000437</v>
      </c>
      <c r="L1226" s="13">
        <f t="shared" si="591"/>
        <v>24.800000000001091</v>
      </c>
      <c r="M1226" s="13">
        <f t="shared" si="582"/>
        <v>23.299999999999272</v>
      </c>
      <c r="N1226" s="13"/>
      <c r="X1226">
        <f t="shared" si="584"/>
        <v>14.520000000000437</v>
      </c>
      <c r="Y1226">
        <f t="shared" si="585"/>
        <v>0</v>
      </c>
      <c r="Z1226">
        <f t="shared" si="586"/>
        <v>0</v>
      </c>
      <c r="AA1226" s="22">
        <f t="shared" si="587"/>
        <v>0</v>
      </c>
      <c r="AB1226" s="22">
        <f t="shared" si="588"/>
        <v>0</v>
      </c>
      <c r="AC1226" s="22">
        <f t="shared" si="589"/>
        <v>0</v>
      </c>
      <c r="AD1226" s="22">
        <f t="shared" si="590"/>
        <v>0</v>
      </c>
    </row>
    <row r="1227" spans="5:30" x14ac:dyDescent="0.25">
      <c r="E1227" s="11">
        <v>42978.833333333336</v>
      </c>
      <c r="F1227" s="9">
        <v>12068.78</v>
      </c>
      <c r="G1227" s="9">
        <v>12075.77</v>
      </c>
      <c r="H1227" s="9">
        <v>12063.77</v>
      </c>
      <c r="I1227" s="9">
        <v>12075.02</v>
      </c>
      <c r="K1227" s="13">
        <f t="shared" si="581"/>
        <v>6.2399999999997817</v>
      </c>
      <c r="L1227" s="13">
        <f t="shared" si="591"/>
        <v>31.040000000000873</v>
      </c>
      <c r="M1227" s="13">
        <f t="shared" si="582"/>
        <v>12</v>
      </c>
      <c r="N1227" s="13"/>
      <c r="X1227">
        <f t="shared" si="584"/>
        <v>6.2399999999997817</v>
      </c>
      <c r="Y1227">
        <f t="shared" si="585"/>
        <v>0</v>
      </c>
      <c r="Z1227">
        <f t="shared" si="586"/>
        <v>0</v>
      </c>
      <c r="AA1227" s="22">
        <f t="shared" si="587"/>
        <v>0</v>
      </c>
      <c r="AB1227" s="22">
        <f t="shared" si="588"/>
        <v>0</v>
      </c>
      <c r="AC1227" s="22">
        <f t="shared" si="589"/>
        <v>0</v>
      </c>
      <c r="AD1227" s="22">
        <f t="shared" si="590"/>
        <v>0</v>
      </c>
    </row>
    <row r="1228" spans="5:30" x14ac:dyDescent="0.25">
      <c r="E1228" s="12">
        <v>42978.875</v>
      </c>
      <c r="F1228" s="10">
        <v>12074.27</v>
      </c>
      <c r="G1228" s="10">
        <v>12075.52</v>
      </c>
      <c r="H1228" s="10">
        <v>12065.76</v>
      </c>
      <c r="I1228" s="10">
        <v>12072.51</v>
      </c>
      <c r="K1228" s="13">
        <f t="shared" si="581"/>
        <v>-1.7600000000002183</v>
      </c>
      <c r="L1228" s="13">
        <f t="shared" si="591"/>
        <v>29.280000000000655</v>
      </c>
      <c r="M1228" s="13">
        <f t="shared" si="582"/>
        <v>9.7600000000002183</v>
      </c>
      <c r="N1228" s="13"/>
      <c r="X1228">
        <f t="shared" si="584"/>
        <v>1.7600000000002183</v>
      </c>
      <c r="Y1228">
        <f t="shared" si="585"/>
        <v>0</v>
      </c>
      <c r="Z1228">
        <f t="shared" si="586"/>
        <v>0</v>
      </c>
      <c r="AA1228" s="22">
        <f t="shared" si="587"/>
        <v>0</v>
      </c>
      <c r="AB1228" s="22">
        <f t="shared" si="588"/>
        <v>0</v>
      </c>
      <c r="AC1228" s="22">
        <f t="shared" si="589"/>
        <v>0</v>
      </c>
      <c r="AD1228" s="22">
        <f t="shared" si="590"/>
        <v>0</v>
      </c>
    </row>
    <row r="1229" spans="5:30" x14ac:dyDescent="0.25">
      <c r="E1229" s="11">
        <v>42978.916666666664</v>
      </c>
      <c r="F1229" s="9">
        <v>12072.01</v>
      </c>
      <c r="G1229" s="9">
        <v>12076</v>
      </c>
      <c r="H1229" s="9">
        <v>12061.75</v>
      </c>
      <c r="I1229" s="9">
        <v>12063</v>
      </c>
      <c r="K1229" s="13">
        <f t="shared" si="581"/>
        <v>-9.0100000000002183</v>
      </c>
      <c r="L1229" s="13">
        <f t="shared" si="591"/>
        <v>20.270000000000437</v>
      </c>
      <c r="M1229" s="13">
        <f t="shared" si="582"/>
        <v>14.25</v>
      </c>
      <c r="N1229" s="13"/>
      <c r="X1229">
        <f t="shared" si="584"/>
        <v>9.0100000000002183</v>
      </c>
      <c r="Y1229">
        <f t="shared" si="585"/>
        <v>0</v>
      </c>
      <c r="Z1229">
        <f t="shared" si="586"/>
        <v>0</v>
      </c>
      <c r="AA1229" s="22">
        <f t="shared" si="587"/>
        <v>0</v>
      </c>
      <c r="AB1229" s="22">
        <f t="shared" si="588"/>
        <v>0</v>
      </c>
      <c r="AC1229" s="22">
        <f t="shared" si="589"/>
        <v>0</v>
      </c>
      <c r="AD1229" s="22">
        <f t="shared" si="590"/>
        <v>0</v>
      </c>
    </row>
    <row r="1230" spans="5:30" hidden="1" x14ac:dyDescent="0.25">
      <c r="E1230" s="12">
        <v>42978.958333333336</v>
      </c>
      <c r="F1230" s="10">
        <v>12064.75</v>
      </c>
      <c r="G1230" s="10">
        <v>12067.63</v>
      </c>
      <c r="H1230" s="10">
        <v>12054.45</v>
      </c>
      <c r="I1230" s="10">
        <v>12067.63</v>
      </c>
    </row>
    <row r="1231" spans="5:30" hidden="1" x14ac:dyDescent="0.25">
      <c r="E1231" s="11">
        <v>42979.041666666664</v>
      </c>
      <c r="F1231" s="9">
        <v>12066.4</v>
      </c>
      <c r="G1231" s="9">
        <v>12078.94</v>
      </c>
      <c r="H1231" s="9">
        <v>12065.18</v>
      </c>
      <c r="I1231" s="9">
        <v>12075.05</v>
      </c>
    </row>
    <row r="1232" spans="5:30" hidden="1" x14ac:dyDescent="0.25">
      <c r="E1232" s="12">
        <v>42979.083333333336</v>
      </c>
      <c r="F1232" s="10">
        <v>12073.83</v>
      </c>
      <c r="G1232" s="10">
        <v>12085.87</v>
      </c>
      <c r="H1232" s="10">
        <v>12073.82</v>
      </c>
      <c r="I1232" s="10">
        <v>12084.65</v>
      </c>
    </row>
    <row r="1233" spans="3:30" hidden="1" x14ac:dyDescent="0.25">
      <c r="E1233" s="11">
        <v>42979.125</v>
      </c>
      <c r="F1233" s="9">
        <v>12083.42</v>
      </c>
      <c r="G1233" s="9">
        <v>12086.37</v>
      </c>
      <c r="H1233" s="9">
        <v>12075.25</v>
      </c>
      <c r="I1233" s="9">
        <v>12075.25</v>
      </c>
    </row>
    <row r="1234" spans="3:30" hidden="1" x14ac:dyDescent="0.25">
      <c r="E1234" s="12">
        <v>42979.166666666664</v>
      </c>
      <c r="F1234" s="10">
        <v>12075.2</v>
      </c>
      <c r="G1234" s="10">
        <v>12077.14</v>
      </c>
      <c r="H1234" s="10">
        <v>12070.03</v>
      </c>
      <c r="I1234" s="10">
        <v>12075.91</v>
      </c>
    </row>
    <row r="1235" spans="3:30" hidden="1" x14ac:dyDescent="0.25">
      <c r="E1235" s="11">
        <v>42979.208333333336</v>
      </c>
      <c r="F1235" s="9">
        <v>12075.3</v>
      </c>
      <c r="G1235" s="9">
        <v>12075.91</v>
      </c>
      <c r="H1235" s="9">
        <v>12073.46</v>
      </c>
      <c r="I1235" s="9">
        <v>12074.46</v>
      </c>
    </row>
    <row r="1236" spans="3:30" hidden="1" x14ac:dyDescent="0.25">
      <c r="E1236" s="12">
        <v>42979.25</v>
      </c>
      <c r="F1236" s="10">
        <v>12073.23</v>
      </c>
      <c r="G1236" s="10">
        <v>12076.9</v>
      </c>
      <c r="H1236" s="10">
        <v>12072</v>
      </c>
      <c r="I1236" s="10">
        <v>12073.72</v>
      </c>
    </row>
    <row r="1237" spans="3:30" hidden="1" x14ac:dyDescent="0.25">
      <c r="E1237" s="11">
        <v>42979.291666666664</v>
      </c>
      <c r="F1237" s="9">
        <v>12074.94</v>
      </c>
      <c r="G1237" s="9">
        <v>12079.19</v>
      </c>
      <c r="H1237" s="9">
        <v>12072.5</v>
      </c>
      <c r="I1237" s="9">
        <v>12079.19</v>
      </c>
    </row>
    <row r="1238" spans="3:30" x14ac:dyDescent="0.25">
      <c r="C1238">
        <v>1</v>
      </c>
      <c r="E1238" s="12">
        <v>42979.333333333336</v>
      </c>
      <c r="F1238" s="10">
        <v>12077.97</v>
      </c>
      <c r="G1238" s="10">
        <v>12081.24</v>
      </c>
      <c r="H1238" s="10">
        <v>12061.94</v>
      </c>
      <c r="I1238" s="10">
        <v>12063.44</v>
      </c>
      <c r="K1238" s="13">
        <f t="shared" ref="K1238:K1252" si="592">I1238-F1238</f>
        <v>-14.529999999998836</v>
      </c>
      <c r="L1238" s="13">
        <v>0</v>
      </c>
      <c r="M1238" s="13">
        <f t="shared" ref="M1238:M1252" si="593">G1238-H1238</f>
        <v>19.299999999999272</v>
      </c>
      <c r="N1238" s="13">
        <f t="shared" ref="N1238" si="594">I1252-F1238</f>
        <v>72.409999999999854</v>
      </c>
      <c r="O1238" s="18">
        <f>IF(K1238*N1238&gt;0,1,0)</f>
        <v>0</v>
      </c>
      <c r="S1238" s="13">
        <f>MAX(G1238:G1252)</f>
        <v>12191.56</v>
      </c>
      <c r="X1238">
        <f t="shared" ref="X1238:X1252" si="595">ABS(K1238)</f>
        <v>14.529999999998836</v>
      </c>
      <c r="Y1238">
        <f t="shared" ref="Y1238:Y1252" si="596">ABS(N1238)</f>
        <v>72.409999999999854</v>
      </c>
      <c r="Z1238">
        <f t="shared" ref="Z1238:Z1252" si="597">IF(S1238&lt;1000,ABS(S1238),0)</f>
        <v>0</v>
      </c>
      <c r="AA1238" s="22">
        <f t="shared" ref="AA1238:AA1252" si="598">ABS(P1238)</f>
        <v>0</v>
      </c>
      <c r="AB1238" s="22">
        <f t="shared" ref="AB1238:AB1252" si="599">ABS(Q1238)</f>
        <v>0</v>
      </c>
      <c r="AC1238" s="22">
        <f t="shared" ref="AC1238:AC1252" si="600">IF(O1238=1,ABS(P1239),0)</f>
        <v>0</v>
      </c>
      <c r="AD1238" s="22">
        <f t="shared" ref="AD1238:AD1252" si="601">IF(O1238=0,ABS(Q1239),0)</f>
        <v>1.3568808425038723</v>
      </c>
    </row>
    <row r="1239" spans="3:30" x14ac:dyDescent="0.25">
      <c r="E1239" s="11">
        <v>42979.375</v>
      </c>
      <c r="F1239" s="9">
        <v>12061.94</v>
      </c>
      <c r="G1239" s="9">
        <v>12098.17</v>
      </c>
      <c r="H1239" s="9">
        <v>12061.94</v>
      </c>
      <c r="I1239" s="9">
        <v>12096.65</v>
      </c>
      <c r="K1239" s="13">
        <f t="shared" si="592"/>
        <v>34.709999999999127</v>
      </c>
      <c r="L1239" s="13">
        <f t="shared" ref="L1239:L1252" si="602">L1238+K1239</f>
        <v>34.709999999999127</v>
      </c>
      <c r="M1239" s="13">
        <f t="shared" si="593"/>
        <v>36.229999999999563</v>
      </c>
      <c r="N1239" s="13"/>
      <c r="P1239">
        <f>_xlfn.IFS(K1238&lt;0,MIN(L1238:L1252),K1238&gt;0,MAX(L1238:L1252))/S1217</f>
        <v>0</v>
      </c>
      <c r="Q1239">
        <f>_xlfn.IFS(K1238&lt;0,MAX(L1238:L1252),K1238&gt;0,MIN(L1238:L1252))/S1217</f>
        <v>1.3568808425038723</v>
      </c>
      <c r="S1239" s="13">
        <f>MIN(H1238:H1252)</f>
        <v>12061.94</v>
      </c>
      <c r="X1239">
        <f t="shared" si="595"/>
        <v>34.709999999999127</v>
      </c>
      <c r="Y1239">
        <f t="shared" si="596"/>
        <v>0</v>
      </c>
      <c r="Z1239">
        <f t="shared" si="597"/>
        <v>0</v>
      </c>
      <c r="AA1239" s="22">
        <f t="shared" si="598"/>
        <v>0</v>
      </c>
      <c r="AB1239" s="22">
        <f t="shared" si="599"/>
        <v>1.3568808425038723</v>
      </c>
      <c r="AC1239" s="22">
        <f t="shared" si="600"/>
        <v>0</v>
      </c>
      <c r="AD1239" s="22">
        <f t="shared" si="601"/>
        <v>0</v>
      </c>
    </row>
    <row r="1240" spans="3:30" x14ac:dyDescent="0.25">
      <c r="E1240" s="12">
        <v>42979.416666666664</v>
      </c>
      <c r="F1240" s="10">
        <v>12097.15</v>
      </c>
      <c r="G1240" s="10">
        <v>12124.19</v>
      </c>
      <c r="H1240" s="10">
        <v>12082.6</v>
      </c>
      <c r="I1240" s="10">
        <v>12120.92</v>
      </c>
      <c r="K1240" s="13">
        <f t="shared" si="592"/>
        <v>23.770000000000437</v>
      </c>
      <c r="L1240" s="13">
        <f t="shared" si="602"/>
        <v>58.479999999999563</v>
      </c>
      <c r="M1240" s="13">
        <f t="shared" si="593"/>
        <v>41.590000000000146</v>
      </c>
      <c r="N1240" s="13"/>
      <c r="S1240" s="13">
        <f>S1238-S1239</f>
        <v>129.61999999999898</v>
      </c>
      <c r="X1240">
        <f t="shared" si="595"/>
        <v>23.770000000000437</v>
      </c>
      <c r="Y1240">
        <f t="shared" si="596"/>
        <v>0</v>
      </c>
      <c r="Z1240">
        <f t="shared" si="597"/>
        <v>129.61999999999898</v>
      </c>
      <c r="AA1240" s="22">
        <f t="shared" si="598"/>
        <v>0</v>
      </c>
      <c r="AB1240" s="22">
        <f t="shared" si="599"/>
        <v>0</v>
      </c>
      <c r="AC1240" s="22">
        <f t="shared" si="600"/>
        <v>0</v>
      </c>
      <c r="AD1240" s="22">
        <f t="shared" si="601"/>
        <v>0</v>
      </c>
    </row>
    <row r="1241" spans="3:30" x14ac:dyDescent="0.25">
      <c r="E1241" s="11">
        <v>42979.458333333336</v>
      </c>
      <c r="F1241" s="9">
        <v>12121.17</v>
      </c>
      <c r="G1241" s="9">
        <v>12129.16</v>
      </c>
      <c r="H1241" s="9">
        <v>12102.43</v>
      </c>
      <c r="I1241" s="9">
        <v>12116.8</v>
      </c>
      <c r="K1241" s="13">
        <f t="shared" si="592"/>
        <v>-4.3700000000008004</v>
      </c>
      <c r="L1241" s="13">
        <f t="shared" si="602"/>
        <v>54.109999999998763</v>
      </c>
      <c r="M1241" s="13">
        <f t="shared" si="593"/>
        <v>26.729999999999563</v>
      </c>
      <c r="N1241" s="13"/>
      <c r="X1241">
        <f t="shared" si="595"/>
        <v>4.3700000000008004</v>
      </c>
      <c r="Y1241">
        <f t="shared" si="596"/>
        <v>0</v>
      </c>
      <c r="Z1241">
        <f t="shared" si="597"/>
        <v>0</v>
      </c>
      <c r="AA1241" s="22">
        <f t="shared" si="598"/>
        <v>0</v>
      </c>
      <c r="AB1241" s="22">
        <f t="shared" si="599"/>
        <v>0</v>
      </c>
      <c r="AC1241" s="22">
        <f t="shared" si="600"/>
        <v>0</v>
      </c>
      <c r="AD1241" s="22">
        <f t="shared" si="601"/>
        <v>0</v>
      </c>
    </row>
    <row r="1242" spans="3:30" x14ac:dyDescent="0.25">
      <c r="E1242" s="12">
        <v>42979.5</v>
      </c>
      <c r="F1242" s="10">
        <v>12116.3</v>
      </c>
      <c r="G1242" s="10">
        <v>12145.28</v>
      </c>
      <c r="H1242" s="10">
        <v>12106.33</v>
      </c>
      <c r="I1242" s="10">
        <v>12131.77</v>
      </c>
      <c r="K1242" s="13">
        <f t="shared" si="592"/>
        <v>15.470000000001164</v>
      </c>
      <c r="L1242" s="13">
        <f t="shared" si="602"/>
        <v>69.579999999999927</v>
      </c>
      <c r="M1242" s="13">
        <f t="shared" si="593"/>
        <v>38.950000000000728</v>
      </c>
      <c r="N1242" s="13"/>
      <c r="X1242">
        <f t="shared" si="595"/>
        <v>15.470000000001164</v>
      </c>
      <c r="Y1242">
        <f t="shared" si="596"/>
        <v>0</v>
      </c>
      <c r="Z1242">
        <f t="shared" si="597"/>
        <v>0</v>
      </c>
      <c r="AA1242" s="22">
        <f t="shared" si="598"/>
        <v>0</v>
      </c>
      <c r="AB1242" s="22">
        <f t="shared" si="599"/>
        <v>0</v>
      </c>
      <c r="AC1242" s="22">
        <f t="shared" si="600"/>
        <v>0</v>
      </c>
      <c r="AD1242" s="22">
        <f t="shared" si="601"/>
        <v>0</v>
      </c>
    </row>
    <row r="1243" spans="3:30" x14ac:dyDescent="0.25">
      <c r="E1243" s="11">
        <v>42979.541666666664</v>
      </c>
      <c r="F1243" s="9">
        <v>12131.76</v>
      </c>
      <c r="G1243" s="9">
        <v>12150.09</v>
      </c>
      <c r="H1243" s="9">
        <v>12123.51</v>
      </c>
      <c r="I1243" s="9">
        <v>12144.73</v>
      </c>
      <c r="K1243" s="13">
        <f t="shared" si="592"/>
        <v>12.969999999999345</v>
      </c>
      <c r="L1243" s="13">
        <f t="shared" si="602"/>
        <v>82.549999999999272</v>
      </c>
      <c r="M1243" s="13">
        <f t="shared" si="593"/>
        <v>26.579999999999927</v>
      </c>
      <c r="N1243" s="13"/>
      <c r="X1243">
        <f t="shared" si="595"/>
        <v>12.969999999999345</v>
      </c>
      <c r="Y1243">
        <f t="shared" si="596"/>
        <v>0</v>
      </c>
      <c r="Z1243">
        <f t="shared" si="597"/>
        <v>0</v>
      </c>
      <c r="AA1243" s="22">
        <f t="shared" si="598"/>
        <v>0</v>
      </c>
      <c r="AB1243" s="22">
        <f t="shared" si="599"/>
        <v>0</v>
      </c>
      <c r="AC1243" s="22">
        <f t="shared" si="600"/>
        <v>0</v>
      </c>
      <c r="AD1243" s="22">
        <f t="shared" si="601"/>
        <v>0</v>
      </c>
    </row>
    <row r="1244" spans="3:30" x14ac:dyDescent="0.25">
      <c r="E1244" s="12">
        <v>42979.583333333336</v>
      </c>
      <c r="F1244" s="10">
        <v>12144.48</v>
      </c>
      <c r="G1244" s="10">
        <v>12177.05</v>
      </c>
      <c r="H1244" s="10">
        <v>12140.96</v>
      </c>
      <c r="I1244" s="10">
        <v>12167.59</v>
      </c>
      <c r="K1244" s="13">
        <f t="shared" si="592"/>
        <v>23.110000000000582</v>
      </c>
      <c r="L1244" s="13">
        <f t="shared" si="602"/>
        <v>105.65999999999985</v>
      </c>
      <c r="M1244" s="13">
        <f t="shared" si="593"/>
        <v>36.090000000000146</v>
      </c>
      <c r="N1244" s="13"/>
      <c r="X1244">
        <f t="shared" si="595"/>
        <v>23.110000000000582</v>
      </c>
      <c r="Y1244">
        <f t="shared" si="596"/>
        <v>0</v>
      </c>
      <c r="Z1244">
        <f t="shared" si="597"/>
        <v>0</v>
      </c>
      <c r="AA1244" s="22">
        <f t="shared" si="598"/>
        <v>0</v>
      </c>
      <c r="AB1244" s="22">
        <f t="shared" si="599"/>
        <v>0</v>
      </c>
      <c r="AC1244" s="22">
        <f t="shared" si="600"/>
        <v>0</v>
      </c>
      <c r="AD1244" s="22">
        <f t="shared" si="601"/>
        <v>0</v>
      </c>
    </row>
    <row r="1245" spans="3:30" x14ac:dyDescent="0.25">
      <c r="E1245" s="11">
        <v>42979.625</v>
      </c>
      <c r="F1245" s="9">
        <v>12167.09</v>
      </c>
      <c r="G1245" s="9">
        <v>12172.28</v>
      </c>
      <c r="H1245" s="9">
        <v>12118.09</v>
      </c>
      <c r="I1245" s="9">
        <v>12153.2</v>
      </c>
      <c r="K1245" s="13">
        <f t="shared" si="592"/>
        <v>-13.889999999999418</v>
      </c>
      <c r="L1245" s="13">
        <f t="shared" si="602"/>
        <v>91.770000000000437</v>
      </c>
      <c r="M1245" s="13">
        <f t="shared" si="593"/>
        <v>54.190000000000509</v>
      </c>
      <c r="N1245" s="13"/>
      <c r="X1245">
        <f t="shared" si="595"/>
        <v>13.889999999999418</v>
      </c>
      <c r="Y1245">
        <f t="shared" si="596"/>
        <v>0</v>
      </c>
      <c r="Z1245">
        <f t="shared" si="597"/>
        <v>0</v>
      </c>
      <c r="AA1245" s="22">
        <f t="shared" si="598"/>
        <v>0</v>
      </c>
      <c r="AB1245" s="22">
        <f t="shared" si="599"/>
        <v>0</v>
      </c>
      <c r="AC1245" s="22">
        <f t="shared" si="600"/>
        <v>0</v>
      </c>
      <c r="AD1245" s="22">
        <f t="shared" si="601"/>
        <v>0</v>
      </c>
    </row>
    <row r="1246" spans="3:30" x14ac:dyDescent="0.25">
      <c r="E1246" s="12">
        <v>42979.666666666664</v>
      </c>
      <c r="F1246" s="10">
        <v>12153.7</v>
      </c>
      <c r="G1246" s="10">
        <v>12191.56</v>
      </c>
      <c r="H1246" s="10">
        <v>12148.32</v>
      </c>
      <c r="I1246" s="10">
        <v>12176.6</v>
      </c>
      <c r="K1246" s="13">
        <f t="shared" si="592"/>
        <v>22.899999999999636</v>
      </c>
      <c r="L1246" s="13">
        <f t="shared" si="602"/>
        <v>114.67000000000007</v>
      </c>
      <c r="M1246" s="13">
        <f t="shared" si="593"/>
        <v>43.239999999999782</v>
      </c>
      <c r="N1246" s="13"/>
      <c r="X1246">
        <f t="shared" si="595"/>
        <v>22.899999999999636</v>
      </c>
      <c r="Y1246">
        <f t="shared" si="596"/>
        <v>0</v>
      </c>
      <c r="Z1246">
        <f t="shared" si="597"/>
        <v>0</v>
      </c>
      <c r="AA1246" s="22">
        <f t="shared" si="598"/>
        <v>0</v>
      </c>
      <c r="AB1246" s="22">
        <f t="shared" si="599"/>
        <v>0</v>
      </c>
      <c r="AC1246" s="22">
        <f t="shared" si="600"/>
        <v>0</v>
      </c>
      <c r="AD1246" s="22">
        <f t="shared" si="601"/>
        <v>0</v>
      </c>
    </row>
    <row r="1247" spans="3:30" x14ac:dyDescent="0.25">
      <c r="E1247" s="11">
        <v>42979.708333333336</v>
      </c>
      <c r="F1247" s="9">
        <v>12178.86</v>
      </c>
      <c r="G1247" s="9">
        <v>12187.09</v>
      </c>
      <c r="H1247" s="9">
        <v>12155.17</v>
      </c>
      <c r="I1247" s="9">
        <v>12176.59</v>
      </c>
      <c r="K1247" s="13">
        <f t="shared" si="592"/>
        <v>-2.2700000000004366</v>
      </c>
      <c r="L1247" s="13">
        <f t="shared" si="602"/>
        <v>112.39999999999964</v>
      </c>
      <c r="M1247" s="13">
        <f t="shared" si="593"/>
        <v>31.920000000000073</v>
      </c>
      <c r="N1247" s="13"/>
      <c r="X1247">
        <f t="shared" si="595"/>
        <v>2.2700000000004366</v>
      </c>
      <c r="Y1247">
        <f t="shared" si="596"/>
        <v>0</v>
      </c>
      <c r="Z1247">
        <f t="shared" si="597"/>
        <v>0</v>
      </c>
      <c r="AA1247" s="22">
        <f t="shared" si="598"/>
        <v>0</v>
      </c>
      <c r="AB1247" s="22">
        <f t="shared" si="599"/>
        <v>0</v>
      </c>
      <c r="AC1247" s="22">
        <f t="shared" si="600"/>
        <v>0</v>
      </c>
      <c r="AD1247" s="22">
        <f t="shared" si="601"/>
        <v>0</v>
      </c>
    </row>
    <row r="1248" spans="3:30" x14ac:dyDescent="0.25">
      <c r="E1248" s="12">
        <v>42979.75</v>
      </c>
      <c r="F1248" s="10">
        <v>12176.09</v>
      </c>
      <c r="G1248" s="10">
        <v>12180.09</v>
      </c>
      <c r="H1248" s="10">
        <v>12129.37</v>
      </c>
      <c r="I1248" s="10">
        <v>12144.38</v>
      </c>
      <c r="K1248" s="13">
        <f t="shared" si="592"/>
        <v>-31.710000000000946</v>
      </c>
      <c r="L1248" s="13">
        <f t="shared" si="602"/>
        <v>80.68999999999869</v>
      </c>
      <c r="M1248" s="13">
        <f t="shared" si="593"/>
        <v>50.719999999999345</v>
      </c>
      <c r="N1248" s="13"/>
      <c r="X1248">
        <f t="shared" si="595"/>
        <v>31.710000000000946</v>
      </c>
      <c r="Y1248">
        <f t="shared" si="596"/>
        <v>0</v>
      </c>
      <c r="Z1248">
        <f t="shared" si="597"/>
        <v>0</v>
      </c>
      <c r="AA1248" s="22">
        <f t="shared" si="598"/>
        <v>0</v>
      </c>
      <c r="AB1248" s="22">
        <f t="shared" si="599"/>
        <v>0</v>
      </c>
      <c r="AC1248" s="22">
        <f t="shared" si="600"/>
        <v>0</v>
      </c>
      <c r="AD1248" s="22">
        <f t="shared" si="601"/>
        <v>0</v>
      </c>
    </row>
    <row r="1249" spans="3:30" x14ac:dyDescent="0.25">
      <c r="E1249" s="11">
        <v>42979.791666666664</v>
      </c>
      <c r="F1249" s="9">
        <v>12144.63</v>
      </c>
      <c r="G1249" s="9">
        <v>12156.64</v>
      </c>
      <c r="H1249" s="9">
        <v>12142.4</v>
      </c>
      <c r="I1249" s="9">
        <v>12155.41</v>
      </c>
      <c r="K1249" s="13">
        <f t="shared" si="592"/>
        <v>10.780000000000655</v>
      </c>
      <c r="L1249" s="13">
        <f t="shared" si="602"/>
        <v>91.469999999999345</v>
      </c>
      <c r="M1249" s="13">
        <f t="shared" si="593"/>
        <v>14.239999999999782</v>
      </c>
      <c r="N1249" s="13"/>
      <c r="X1249">
        <f t="shared" si="595"/>
        <v>10.780000000000655</v>
      </c>
      <c r="Y1249">
        <f t="shared" si="596"/>
        <v>0</v>
      </c>
      <c r="Z1249">
        <f t="shared" si="597"/>
        <v>0</v>
      </c>
      <c r="AA1249" s="22">
        <f t="shared" si="598"/>
        <v>0</v>
      </c>
      <c r="AB1249" s="22">
        <f t="shared" si="599"/>
        <v>0</v>
      </c>
      <c r="AC1249" s="22">
        <f t="shared" si="600"/>
        <v>0</v>
      </c>
      <c r="AD1249" s="22">
        <f t="shared" si="601"/>
        <v>0</v>
      </c>
    </row>
    <row r="1250" spans="3:30" x14ac:dyDescent="0.25">
      <c r="E1250" s="12">
        <v>42979.833333333336</v>
      </c>
      <c r="F1250" s="10">
        <v>12154.91</v>
      </c>
      <c r="G1250" s="10">
        <v>12165.4</v>
      </c>
      <c r="H1250" s="10">
        <v>12153.66</v>
      </c>
      <c r="I1250" s="10">
        <v>12160.65</v>
      </c>
      <c r="K1250" s="13">
        <f t="shared" si="592"/>
        <v>5.7399999999997817</v>
      </c>
      <c r="L1250" s="13">
        <f t="shared" si="602"/>
        <v>97.209999999999127</v>
      </c>
      <c r="M1250" s="13">
        <f t="shared" si="593"/>
        <v>11.739999999999782</v>
      </c>
      <c r="N1250" s="13"/>
      <c r="X1250">
        <f t="shared" si="595"/>
        <v>5.7399999999997817</v>
      </c>
      <c r="Y1250">
        <f t="shared" si="596"/>
        <v>0</v>
      </c>
      <c r="Z1250">
        <f t="shared" si="597"/>
        <v>0</v>
      </c>
      <c r="AA1250" s="22">
        <f t="shared" si="598"/>
        <v>0</v>
      </c>
      <c r="AB1250" s="22">
        <f t="shared" si="599"/>
        <v>0</v>
      </c>
      <c r="AC1250" s="22">
        <f t="shared" si="600"/>
        <v>0</v>
      </c>
      <c r="AD1250" s="22">
        <f t="shared" si="601"/>
        <v>0</v>
      </c>
    </row>
    <row r="1251" spans="3:30" x14ac:dyDescent="0.25">
      <c r="E1251" s="11">
        <v>42979.875</v>
      </c>
      <c r="F1251" s="9">
        <v>12160.9</v>
      </c>
      <c r="G1251" s="9">
        <v>12163.9</v>
      </c>
      <c r="H1251" s="9">
        <v>12153.64</v>
      </c>
      <c r="I1251" s="9">
        <v>12154.64</v>
      </c>
      <c r="K1251" s="13">
        <f t="shared" si="592"/>
        <v>-6.2600000000002183</v>
      </c>
      <c r="L1251" s="13">
        <f t="shared" si="602"/>
        <v>90.949999999998909</v>
      </c>
      <c r="M1251" s="13">
        <f t="shared" si="593"/>
        <v>10.260000000000218</v>
      </c>
      <c r="N1251" s="13"/>
      <c r="X1251">
        <f t="shared" si="595"/>
        <v>6.2600000000002183</v>
      </c>
      <c r="Y1251">
        <f t="shared" si="596"/>
        <v>0</v>
      </c>
      <c r="Z1251">
        <f t="shared" si="597"/>
        <v>0</v>
      </c>
      <c r="AA1251" s="22">
        <f t="shared" si="598"/>
        <v>0</v>
      </c>
      <c r="AB1251" s="22">
        <f t="shared" si="599"/>
        <v>0</v>
      </c>
      <c r="AC1251" s="22">
        <f t="shared" si="600"/>
        <v>0</v>
      </c>
      <c r="AD1251" s="22">
        <f t="shared" si="601"/>
        <v>0</v>
      </c>
    </row>
    <row r="1252" spans="3:30" x14ac:dyDescent="0.25">
      <c r="E1252" s="12">
        <v>42979.916666666664</v>
      </c>
      <c r="F1252" s="10">
        <v>12154.14</v>
      </c>
      <c r="G1252" s="10">
        <v>12160.39</v>
      </c>
      <c r="H1252" s="10">
        <v>12148.13</v>
      </c>
      <c r="I1252" s="10">
        <v>12150.38</v>
      </c>
      <c r="K1252" s="13">
        <f t="shared" si="592"/>
        <v>-3.7600000000002183</v>
      </c>
      <c r="L1252" s="13">
        <f t="shared" si="602"/>
        <v>87.18999999999869</v>
      </c>
      <c r="M1252" s="13">
        <f t="shared" si="593"/>
        <v>12.260000000000218</v>
      </c>
      <c r="N1252" s="13"/>
      <c r="X1252">
        <f t="shared" si="595"/>
        <v>3.7600000000002183</v>
      </c>
      <c r="Y1252">
        <f t="shared" si="596"/>
        <v>0</v>
      </c>
      <c r="Z1252">
        <f t="shared" si="597"/>
        <v>0</v>
      </c>
      <c r="AA1252" s="22">
        <f t="shared" si="598"/>
        <v>0</v>
      </c>
      <c r="AB1252" s="22">
        <f t="shared" si="599"/>
        <v>0</v>
      </c>
      <c r="AC1252" s="22">
        <f t="shared" si="600"/>
        <v>0</v>
      </c>
      <c r="AD1252" s="22">
        <f t="shared" si="601"/>
        <v>0</v>
      </c>
    </row>
    <row r="1253" spans="3:30" hidden="1" x14ac:dyDescent="0.25">
      <c r="E1253" s="11">
        <v>42982.041666666664</v>
      </c>
      <c r="F1253" s="9">
        <v>12149.33</v>
      </c>
      <c r="G1253" s="9">
        <v>12149.33</v>
      </c>
      <c r="H1253" s="9">
        <v>12050.83</v>
      </c>
      <c r="I1253" s="9">
        <v>12089</v>
      </c>
    </row>
    <row r="1254" spans="3:30" hidden="1" x14ac:dyDescent="0.25">
      <c r="E1254" s="12">
        <v>42982.083333333336</v>
      </c>
      <c r="F1254" s="10">
        <v>12090.23</v>
      </c>
      <c r="G1254" s="10">
        <v>12092.13</v>
      </c>
      <c r="H1254" s="10">
        <v>12081.82</v>
      </c>
      <c r="I1254" s="10">
        <v>12084.77</v>
      </c>
    </row>
    <row r="1255" spans="3:30" hidden="1" x14ac:dyDescent="0.25">
      <c r="E1255" s="11">
        <v>42982.125</v>
      </c>
      <c r="F1255" s="9">
        <v>12085.99</v>
      </c>
      <c r="G1255" s="9">
        <v>12085.99</v>
      </c>
      <c r="H1255" s="9">
        <v>12066.39</v>
      </c>
      <c r="I1255" s="9">
        <v>12066.39</v>
      </c>
    </row>
    <row r="1256" spans="3:30" hidden="1" x14ac:dyDescent="0.25">
      <c r="E1256" s="12">
        <v>42982.166666666664</v>
      </c>
      <c r="F1256" s="10">
        <v>12066.38</v>
      </c>
      <c r="G1256" s="10">
        <v>12091.33</v>
      </c>
      <c r="H1256" s="10">
        <v>12061.88</v>
      </c>
      <c r="I1256" s="10">
        <v>12090.1</v>
      </c>
    </row>
    <row r="1257" spans="3:30" hidden="1" x14ac:dyDescent="0.25">
      <c r="E1257" s="11">
        <v>42982.208333333336</v>
      </c>
      <c r="F1257" s="9">
        <v>12091.33</v>
      </c>
      <c r="G1257" s="9">
        <v>12091.6</v>
      </c>
      <c r="H1257" s="9">
        <v>12084.68</v>
      </c>
      <c r="I1257" s="9">
        <v>12088.36</v>
      </c>
    </row>
    <row r="1258" spans="3:30" hidden="1" x14ac:dyDescent="0.25">
      <c r="E1258" s="12">
        <v>42982.25</v>
      </c>
      <c r="F1258" s="10">
        <v>12087.13</v>
      </c>
      <c r="G1258" s="10">
        <v>12089.31</v>
      </c>
      <c r="H1258" s="10">
        <v>12083.17</v>
      </c>
      <c r="I1258" s="10">
        <v>12083.17</v>
      </c>
    </row>
    <row r="1259" spans="3:30" hidden="1" x14ac:dyDescent="0.25">
      <c r="E1259" s="11">
        <v>42982.291666666664</v>
      </c>
      <c r="F1259" s="9">
        <v>12084.39</v>
      </c>
      <c r="G1259" s="9">
        <v>12087.84</v>
      </c>
      <c r="H1259" s="9">
        <v>12083.16</v>
      </c>
      <c r="I1259" s="9">
        <v>12084.34</v>
      </c>
    </row>
    <row r="1260" spans="3:30" x14ac:dyDescent="0.25">
      <c r="C1260">
        <v>1</v>
      </c>
      <c r="E1260" s="12">
        <v>42982.333333333336</v>
      </c>
      <c r="F1260" s="10">
        <v>12084.34</v>
      </c>
      <c r="G1260" s="10">
        <v>12085.56</v>
      </c>
      <c r="H1260" s="10">
        <v>12071.16</v>
      </c>
      <c r="I1260" s="10">
        <v>12078.68</v>
      </c>
      <c r="K1260" s="13">
        <f t="shared" ref="K1260:K1274" si="603">I1260-F1260</f>
        <v>-5.6599999999998545</v>
      </c>
      <c r="L1260" s="13">
        <v>0</v>
      </c>
      <c r="M1260" s="13">
        <f t="shared" ref="M1260:M1274" si="604">G1260-H1260</f>
        <v>14.399999999999636</v>
      </c>
      <c r="N1260" s="13">
        <f t="shared" ref="N1260" si="605">I1274-F1260</f>
        <v>38.539999999999054</v>
      </c>
      <c r="O1260" s="18">
        <f>IF(K1260*N1260&gt;0,1,0)</f>
        <v>0</v>
      </c>
      <c r="S1260" s="13">
        <f>MAX(G1260:G1274)</f>
        <v>12139.47</v>
      </c>
      <c r="X1260">
        <f t="shared" ref="X1260:X1274" si="606">ABS(K1260)</f>
        <v>5.6599999999998545</v>
      </c>
      <c r="Y1260">
        <f t="shared" ref="Y1260:Y1274" si="607">ABS(N1260)</f>
        <v>38.539999999999054</v>
      </c>
      <c r="Z1260">
        <f t="shared" ref="Z1260:Z1274" si="608">IF(S1260&lt;1000,ABS(S1260),0)</f>
        <v>0</v>
      </c>
      <c r="AA1260" s="22">
        <f t="shared" ref="AA1260:AA1274" si="609">ABS(P1260)</f>
        <v>0</v>
      </c>
      <c r="AB1260" s="22">
        <f t="shared" ref="AB1260:AB1274" si="610">ABS(Q1260)</f>
        <v>0</v>
      </c>
      <c r="AC1260" s="22">
        <f t="shared" ref="AC1260:AC1274" si="611">IF(O1260=1,ABS(P1261),0)</f>
        <v>0</v>
      </c>
      <c r="AD1260" s="22">
        <f t="shared" ref="AD1260:AD1274" si="612">IF(O1260=0,ABS(Q1261),0)</f>
        <v>0.36607005091806266</v>
      </c>
    </row>
    <row r="1261" spans="3:30" x14ac:dyDescent="0.25">
      <c r="E1261" s="11">
        <v>42982.375</v>
      </c>
      <c r="F1261" s="9">
        <v>12077.18</v>
      </c>
      <c r="G1261" s="9">
        <v>12080.28</v>
      </c>
      <c r="H1261" s="9">
        <v>12032.53</v>
      </c>
      <c r="I1261" s="9">
        <v>12040.28</v>
      </c>
      <c r="K1261" s="13">
        <f t="shared" si="603"/>
        <v>-36.899999999999636</v>
      </c>
      <c r="L1261" s="13">
        <f t="shared" ref="L1261:L1274" si="613">L1260+K1261</f>
        <v>-36.899999999999636</v>
      </c>
      <c r="M1261" s="13">
        <f t="shared" si="604"/>
        <v>47.75</v>
      </c>
      <c r="N1261" s="13"/>
      <c r="P1261">
        <f>_xlfn.IFS(K1260&lt;0,MIN(L1260:L1274),K1260&gt;0,MAX(L1260:L1274))/S1240</f>
        <v>-0.28467829038728537</v>
      </c>
      <c r="Q1261">
        <f>_xlfn.IFS(K1260&lt;0,MAX(L1260:L1274),K1260&gt;0,MIN(L1260:L1274))/S1240</f>
        <v>0.36607005091806266</v>
      </c>
      <c r="S1261" s="13">
        <f>MIN(H1260:H1274)</f>
        <v>12032.53</v>
      </c>
      <c r="X1261">
        <f t="shared" si="606"/>
        <v>36.899999999999636</v>
      </c>
      <c r="Y1261">
        <f t="shared" si="607"/>
        <v>0</v>
      </c>
      <c r="Z1261">
        <f t="shared" si="608"/>
        <v>0</v>
      </c>
      <c r="AA1261" s="22">
        <f t="shared" si="609"/>
        <v>0.28467829038728537</v>
      </c>
      <c r="AB1261" s="22">
        <f t="shared" si="610"/>
        <v>0.36607005091806266</v>
      </c>
      <c r="AC1261" s="22">
        <f t="shared" si="611"/>
        <v>0</v>
      </c>
      <c r="AD1261" s="22">
        <f t="shared" si="612"/>
        <v>0</v>
      </c>
    </row>
    <row r="1262" spans="3:30" x14ac:dyDescent="0.25">
      <c r="E1262" s="12">
        <v>42982.416666666664</v>
      </c>
      <c r="F1262" s="10">
        <v>12040.28</v>
      </c>
      <c r="G1262" s="10">
        <v>12097.67</v>
      </c>
      <c r="H1262" s="10">
        <v>12038.28</v>
      </c>
      <c r="I1262" s="10">
        <v>12083.86</v>
      </c>
      <c r="K1262" s="13">
        <f t="shared" si="603"/>
        <v>43.579999999999927</v>
      </c>
      <c r="L1262" s="13">
        <f t="shared" si="613"/>
        <v>6.680000000000291</v>
      </c>
      <c r="M1262" s="13">
        <f t="shared" si="604"/>
        <v>59.389999999999418</v>
      </c>
      <c r="N1262" s="13"/>
      <c r="S1262" s="13">
        <f>S1260-S1261</f>
        <v>106.93999999999869</v>
      </c>
      <c r="X1262">
        <f t="shared" si="606"/>
        <v>43.579999999999927</v>
      </c>
      <c r="Y1262">
        <f t="shared" si="607"/>
        <v>0</v>
      </c>
      <c r="Z1262">
        <f t="shared" si="608"/>
        <v>106.93999999999869</v>
      </c>
      <c r="AA1262" s="22">
        <f t="shared" si="609"/>
        <v>0</v>
      </c>
      <c r="AB1262" s="22">
        <f t="shared" si="610"/>
        <v>0</v>
      </c>
      <c r="AC1262" s="22">
        <f t="shared" si="611"/>
        <v>0</v>
      </c>
      <c r="AD1262" s="22">
        <f t="shared" si="612"/>
        <v>0</v>
      </c>
    </row>
    <row r="1263" spans="3:30" x14ac:dyDescent="0.25">
      <c r="E1263" s="11">
        <v>42982.458333333336</v>
      </c>
      <c r="F1263" s="9">
        <v>12084.36</v>
      </c>
      <c r="G1263" s="9">
        <v>12087.73</v>
      </c>
      <c r="H1263" s="9">
        <v>12070.19</v>
      </c>
      <c r="I1263" s="9">
        <v>12077.63</v>
      </c>
      <c r="K1263" s="13">
        <f t="shared" si="603"/>
        <v>-6.7300000000013824</v>
      </c>
      <c r="L1263" s="13">
        <f t="shared" si="613"/>
        <v>-5.0000000001091394E-2</v>
      </c>
      <c r="M1263" s="13">
        <f t="shared" si="604"/>
        <v>17.539999999999054</v>
      </c>
      <c r="N1263" s="13"/>
      <c r="X1263">
        <f t="shared" si="606"/>
        <v>6.7300000000013824</v>
      </c>
      <c r="Y1263">
        <f t="shared" si="607"/>
        <v>0</v>
      </c>
      <c r="Z1263">
        <f t="shared" si="608"/>
        <v>0</v>
      </c>
      <c r="AA1263" s="22">
        <f t="shared" si="609"/>
        <v>0</v>
      </c>
      <c r="AB1263" s="22">
        <f t="shared" si="610"/>
        <v>0</v>
      </c>
      <c r="AC1263" s="22">
        <f t="shared" si="611"/>
        <v>0</v>
      </c>
      <c r="AD1263" s="22">
        <f t="shared" si="612"/>
        <v>0</v>
      </c>
    </row>
    <row r="1264" spans="3:30" x14ac:dyDescent="0.25">
      <c r="E1264" s="12">
        <v>42982.5</v>
      </c>
      <c r="F1264" s="10">
        <v>12077.64</v>
      </c>
      <c r="G1264" s="10">
        <v>12095.36</v>
      </c>
      <c r="H1264" s="10">
        <v>12074.2</v>
      </c>
      <c r="I1264" s="10">
        <v>12079.52</v>
      </c>
      <c r="K1264" s="13">
        <f t="shared" si="603"/>
        <v>1.8800000000010186</v>
      </c>
      <c r="L1264" s="13">
        <f t="shared" si="613"/>
        <v>1.8299999999999272</v>
      </c>
      <c r="M1264" s="13">
        <f t="shared" si="604"/>
        <v>21.159999999999854</v>
      </c>
      <c r="N1264" s="13"/>
      <c r="X1264">
        <f t="shared" si="606"/>
        <v>1.8800000000010186</v>
      </c>
      <c r="Y1264">
        <f t="shared" si="607"/>
        <v>0</v>
      </c>
      <c r="Z1264">
        <f t="shared" si="608"/>
        <v>0</v>
      </c>
      <c r="AA1264" s="22">
        <f t="shared" si="609"/>
        <v>0</v>
      </c>
      <c r="AB1264" s="22">
        <f t="shared" si="610"/>
        <v>0</v>
      </c>
      <c r="AC1264" s="22">
        <f t="shared" si="611"/>
        <v>0</v>
      </c>
      <c r="AD1264" s="22">
        <f t="shared" si="612"/>
        <v>0</v>
      </c>
    </row>
    <row r="1265" spans="5:30" x14ac:dyDescent="0.25">
      <c r="E1265" s="11">
        <v>42982.541666666664</v>
      </c>
      <c r="F1265" s="9">
        <v>12079.27</v>
      </c>
      <c r="G1265" s="9">
        <v>12110.36</v>
      </c>
      <c r="H1265" s="9">
        <v>12077.29</v>
      </c>
      <c r="I1265" s="9">
        <v>12102.18</v>
      </c>
      <c r="K1265" s="13">
        <f t="shared" si="603"/>
        <v>22.909999999999854</v>
      </c>
      <c r="L1265" s="13">
        <f t="shared" si="613"/>
        <v>24.739999999999782</v>
      </c>
      <c r="M1265" s="13">
        <f t="shared" si="604"/>
        <v>33.069999999999709</v>
      </c>
      <c r="N1265" s="13"/>
      <c r="X1265">
        <f t="shared" si="606"/>
        <v>22.909999999999854</v>
      </c>
      <c r="Y1265">
        <f t="shared" si="607"/>
        <v>0</v>
      </c>
      <c r="Z1265">
        <f t="shared" si="608"/>
        <v>0</v>
      </c>
      <c r="AA1265" s="22">
        <f t="shared" si="609"/>
        <v>0</v>
      </c>
      <c r="AB1265" s="22">
        <f t="shared" si="610"/>
        <v>0</v>
      </c>
      <c r="AC1265" s="22">
        <f t="shared" si="611"/>
        <v>0</v>
      </c>
      <c r="AD1265" s="22">
        <f t="shared" si="612"/>
        <v>0</v>
      </c>
    </row>
    <row r="1266" spans="5:30" x14ac:dyDescent="0.25">
      <c r="E1266" s="12">
        <v>42982.583333333336</v>
      </c>
      <c r="F1266" s="10">
        <v>12101.93</v>
      </c>
      <c r="G1266" s="10">
        <v>12128.52</v>
      </c>
      <c r="H1266" s="10">
        <v>12093.68</v>
      </c>
      <c r="I1266" s="10">
        <v>12123.04</v>
      </c>
      <c r="K1266" s="13">
        <f t="shared" si="603"/>
        <v>21.110000000000582</v>
      </c>
      <c r="L1266" s="13">
        <f t="shared" si="613"/>
        <v>45.850000000000364</v>
      </c>
      <c r="M1266" s="13">
        <f t="shared" si="604"/>
        <v>34.840000000000146</v>
      </c>
      <c r="N1266" s="13"/>
      <c r="X1266">
        <f t="shared" si="606"/>
        <v>21.110000000000582</v>
      </c>
      <c r="Y1266">
        <f t="shared" si="607"/>
        <v>0</v>
      </c>
      <c r="Z1266">
        <f t="shared" si="608"/>
        <v>0</v>
      </c>
      <c r="AA1266" s="22">
        <f t="shared" si="609"/>
        <v>0</v>
      </c>
      <c r="AB1266" s="22">
        <f t="shared" si="610"/>
        <v>0</v>
      </c>
      <c r="AC1266" s="22">
        <f t="shared" si="611"/>
        <v>0</v>
      </c>
      <c r="AD1266" s="22">
        <f t="shared" si="612"/>
        <v>0</v>
      </c>
    </row>
    <row r="1267" spans="5:30" x14ac:dyDescent="0.25">
      <c r="E1267" s="11">
        <v>42982.625</v>
      </c>
      <c r="F1267" s="9">
        <v>12123.29</v>
      </c>
      <c r="G1267" s="9">
        <v>12139.47</v>
      </c>
      <c r="H1267" s="9">
        <v>12116.85</v>
      </c>
      <c r="I1267" s="9">
        <v>12118.32</v>
      </c>
      <c r="K1267" s="13">
        <f t="shared" si="603"/>
        <v>-4.9700000000011642</v>
      </c>
      <c r="L1267" s="13">
        <f t="shared" si="613"/>
        <v>40.8799999999992</v>
      </c>
      <c r="M1267" s="13">
        <f t="shared" si="604"/>
        <v>22.619999999998981</v>
      </c>
      <c r="N1267" s="13"/>
      <c r="X1267">
        <f t="shared" si="606"/>
        <v>4.9700000000011642</v>
      </c>
      <c r="Y1267">
        <f t="shared" si="607"/>
        <v>0</v>
      </c>
      <c r="Z1267">
        <f t="shared" si="608"/>
        <v>0</v>
      </c>
      <c r="AA1267" s="22">
        <f t="shared" si="609"/>
        <v>0</v>
      </c>
      <c r="AB1267" s="22">
        <f t="shared" si="610"/>
        <v>0</v>
      </c>
      <c r="AC1267" s="22">
        <f t="shared" si="611"/>
        <v>0</v>
      </c>
      <c r="AD1267" s="22">
        <f t="shared" si="612"/>
        <v>0</v>
      </c>
    </row>
    <row r="1268" spans="5:30" x14ac:dyDescent="0.25">
      <c r="E1268" s="12">
        <v>42982.666666666664</v>
      </c>
      <c r="F1268" s="10">
        <v>12118.07</v>
      </c>
      <c r="G1268" s="10">
        <v>12123.62</v>
      </c>
      <c r="H1268" s="10">
        <v>12105.03</v>
      </c>
      <c r="I1268" s="10">
        <v>12116.37</v>
      </c>
      <c r="K1268" s="13">
        <f t="shared" si="603"/>
        <v>-1.6999999999989086</v>
      </c>
      <c r="L1268" s="13">
        <f t="shared" si="613"/>
        <v>39.180000000000291</v>
      </c>
      <c r="M1268" s="13">
        <f t="shared" si="604"/>
        <v>18.590000000000146</v>
      </c>
      <c r="N1268" s="13"/>
      <c r="X1268">
        <f t="shared" si="606"/>
        <v>1.6999999999989086</v>
      </c>
      <c r="Y1268">
        <f t="shared" si="607"/>
        <v>0</v>
      </c>
      <c r="Z1268">
        <f t="shared" si="608"/>
        <v>0</v>
      </c>
      <c r="AA1268" s="22">
        <f t="shared" si="609"/>
        <v>0</v>
      </c>
      <c r="AB1268" s="22">
        <f t="shared" si="610"/>
        <v>0</v>
      </c>
      <c r="AC1268" s="22">
        <f t="shared" si="611"/>
        <v>0</v>
      </c>
      <c r="AD1268" s="22">
        <f t="shared" si="612"/>
        <v>0</v>
      </c>
    </row>
    <row r="1269" spans="5:30" x14ac:dyDescent="0.25">
      <c r="E1269" s="11">
        <v>42982.708333333336</v>
      </c>
      <c r="F1269" s="9">
        <v>12115.87</v>
      </c>
      <c r="G1269" s="9">
        <v>12131.19</v>
      </c>
      <c r="H1269" s="9">
        <v>12114.62</v>
      </c>
      <c r="I1269" s="9">
        <v>12120.81</v>
      </c>
      <c r="K1269" s="13">
        <f t="shared" si="603"/>
        <v>4.9399999999986903</v>
      </c>
      <c r="L1269" s="13">
        <f t="shared" si="613"/>
        <v>44.119999999998981</v>
      </c>
      <c r="M1269" s="13">
        <f t="shared" si="604"/>
        <v>16.569999999999709</v>
      </c>
      <c r="N1269" s="13"/>
      <c r="X1269">
        <f t="shared" si="606"/>
        <v>4.9399999999986903</v>
      </c>
      <c r="Y1269">
        <f t="shared" si="607"/>
        <v>0</v>
      </c>
      <c r="Z1269">
        <f t="shared" si="608"/>
        <v>0</v>
      </c>
      <c r="AA1269" s="22">
        <f t="shared" si="609"/>
        <v>0</v>
      </c>
      <c r="AB1269" s="22">
        <f t="shared" si="610"/>
        <v>0</v>
      </c>
      <c r="AC1269" s="22">
        <f t="shared" si="611"/>
        <v>0</v>
      </c>
      <c r="AD1269" s="22">
        <f t="shared" si="612"/>
        <v>0</v>
      </c>
    </row>
    <row r="1270" spans="5:30" x14ac:dyDescent="0.25">
      <c r="E1270" s="12">
        <v>42982.75</v>
      </c>
      <c r="F1270" s="10">
        <v>12120.06</v>
      </c>
      <c r="G1270" s="10">
        <v>12121.11</v>
      </c>
      <c r="H1270" s="10">
        <v>12097.48</v>
      </c>
      <c r="I1270" s="10">
        <v>12107.47</v>
      </c>
      <c r="K1270" s="13">
        <f t="shared" si="603"/>
        <v>-12.590000000000146</v>
      </c>
      <c r="L1270" s="13">
        <f t="shared" si="613"/>
        <v>31.529999999998836</v>
      </c>
      <c r="M1270" s="13">
        <f t="shared" si="604"/>
        <v>23.630000000001019</v>
      </c>
      <c r="N1270" s="13"/>
      <c r="X1270">
        <f t="shared" si="606"/>
        <v>12.590000000000146</v>
      </c>
      <c r="Y1270">
        <f t="shared" si="607"/>
        <v>0</v>
      </c>
      <c r="Z1270">
        <f t="shared" si="608"/>
        <v>0</v>
      </c>
      <c r="AA1270" s="22">
        <f t="shared" si="609"/>
        <v>0</v>
      </c>
      <c r="AB1270" s="22">
        <f t="shared" si="610"/>
        <v>0</v>
      </c>
      <c r="AC1270" s="22">
        <f t="shared" si="611"/>
        <v>0</v>
      </c>
      <c r="AD1270" s="22">
        <f t="shared" si="612"/>
        <v>0</v>
      </c>
    </row>
    <row r="1271" spans="5:30" x14ac:dyDescent="0.25">
      <c r="E1271" s="11">
        <v>42982.791666666664</v>
      </c>
      <c r="F1271" s="9">
        <v>12107.46</v>
      </c>
      <c r="G1271" s="9">
        <v>12123.97</v>
      </c>
      <c r="H1271" s="9">
        <v>12107.42</v>
      </c>
      <c r="I1271" s="9">
        <v>12119.66</v>
      </c>
      <c r="K1271" s="13">
        <f t="shared" si="603"/>
        <v>12.200000000000728</v>
      </c>
      <c r="L1271" s="13">
        <f t="shared" si="613"/>
        <v>43.729999999999563</v>
      </c>
      <c r="M1271" s="13">
        <f t="shared" si="604"/>
        <v>16.549999999999272</v>
      </c>
      <c r="N1271" s="13"/>
      <c r="X1271">
        <f t="shared" si="606"/>
        <v>12.200000000000728</v>
      </c>
      <c r="Y1271">
        <f t="shared" si="607"/>
        <v>0</v>
      </c>
      <c r="Z1271">
        <f t="shared" si="608"/>
        <v>0</v>
      </c>
      <c r="AA1271" s="22">
        <f t="shared" si="609"/>
        <v>0</v>
      </c>
      <c r="AB1271" s="22">
        <f t="shared" si="610"/>
        <v>0</v>
      </c>
      <c r="AC1271" s="22">
        <f t="shared" si="611"/>
        <v>0</v>
      </c>
      <c r="AD1271" s="22">
        <f t="shared" si="612"/>
        <v>0</v>
      </c>
    </row>
    <row r="1272" spans="5:30" x14ac:dyDescent="0.25">
      <c r="E1272" s="12">
        <v>42982.833333333336</v>
      </c>
      <c r="F1272" s="10">
        <v>12119.16</v>
      </c>
      <c r="G1272" s="10">
        <v>12119.91</v>
      </c>
      <c r="H1272" s="10">
        <v>12115.4</v>
      </c>
      <c r="I1272" s="10">
        <v>12119.15</v>
      </c>
      <c r="K1272" s="13">
        <f t="shared" si="603"/>
        <v>-1.0000000000218279E-2</v>
      </c>
      <c r="L1272" s="13">
        <f t="shared" si="613"/>
        <v>43.719999999999345</v>
      </c>
      <c r="M1272" s="13">
        <f t="shared" si="604"/>
        <v>4.5100000000002183</v>
      </c>
      <c r="N1272" s="13"/>
      <c r="X1272">
        <f t="shared" si="606"/>
        <v>1.0000000000218279E-2</v>
      </c>
      <c r="Y1272">
        <f t="shared" si="607"/>
        <v>0</v>
      </c>
      <c r="Z1272">
        <f t="shared" si="608"/>
        <v>0</v>
      </c>
      <c r="AA1272" s="22">
        <f t="shared" si="609"/>
        <v>0</v>
      </c>
      <c r="AB1272" s="22">
        <f t="shared" si="610"/>
        <v>0</v>
      </c>
      <c r="AC1272" s="22">
        <f t="shared" si="611"/>
        <v>0</v>
      </c>
      <c r="AD1272" s="22">
        <f t="shared" si="612"/>
        <v>0</v>
      </c>
    </row>
    <row r="1273" spans="5:30" x14ac:dyDescent="0.25">
      <c r="E1273" s="11">
        <v>42982.875</v>
      </c>
      <c r="F1273" s="9">
        <v>12118.9</v>
      </c>
      <c r="G1273" s="9">
        <v>12120.15</v>
      </c>
      <c r="H1273" s="9">
        <v>12115.89</v>
      </c>
      <c r="I1273" s="9">
        <v>12116.89</v>
      </c>
      <c r="K1273" s="13">
        <f t="shared" si="603"/>
        <v>-2.0100000000002183</v>
      </c>
      <c r="L1273" s="13">
        <f t="shared" si="613"/>
        <v>41.709999999999127</v>
      </c>
      <c r="M1273" s="13">
        <f t="shared" si="604"/>
        <v>4.2600000000002183</v>
      </c>
      <c r="N1273" s="13"/>
      <c r="X1273">
        <f t="shared" si="606"/>
        <v>2.0100000000002183</v>
      </c>
      <c r="Y1273">
        <f t="shared" si="607"/>
        <v>0</v>
      </c>
      <c r="Z1273">
        <f t="shared" si="608"/>
        <v>0</v>
      </c>
      <c r="AA1273" s="22">
        <f t="shared" si="609"/>
        <v>0</v>
      </c>
      <c r="AB1273" s="22">
        <f t="shared" si="610"/>
        <v>0</v>
      </c>
      <c r="AC1273" s="22">
        <f t="shared" si="611"/>
        <v>0</v>
      </c>
      <c r="AD1273" s="22">
        <f t="shared" si="612"/>
        <v>0</v>
      </c>
    </row>
    <row r="1274" spans="5:30" x14ac:dyDescent="0.25">
      <c r="E1274" s="12">
        <v>42982.916666666664</v>
      </c>
      <c r="F1274" s="10">
        <v>12117.14</v>
      </c>
      <c r="G1274" s="10">
        <v>12124.63</v>
      </c>
      <c r="H1274" s="10">
        <v>12116.63</v>
      </c>
      <c r="I1274" s="10">
        <v>12122.88</v>
      </c>
      <c r="K1274" s="13">
        <f t="shared" si="603"/>
        <v>5.7399999999997817</v>
      </c>
      <c r="L1274" s="13">
        <f t="shared" si="613"/>
        <v>47.449999999998909</v>
      </c>
      <c r="M1274" s="13">
        <f t="shared" si="604"/>
        <v>8</v>
      </c>
      <c r="N1274" s="13"/>
      <c r="X1274">
        <f t="shared" si="606"/>
        <v>5.7399999999997817</v>
      </c>
      <c r="Y1274">
        <f t="shared" si="607"/>
        <v>0</v>
      </c>
      <c r="Z1274">
        <f t="shared" si="608"/>
        <v>0</v>
      </c>
      <c r="AA1274" s="22">
        <f t="shared" si="609"/>
        <v>0</v>
      </c>
      <c r="AB1274" s="22">
        <f t="shared" si="610"/>
        <v>0</v>
      </c>
      <c r="AC1274" s="22">
        <f t="shared" si="611"/>
        <v>0</v>
      </c>
      <c r="AD1274" s="22">
        <f t="shared" si="612"/>
        <v>0</v>
      </c>
    </row>
    <row r="1275" spans="5:30" hidden="1" x14ac:dyDescent="0.25">
      <c r="E1275" s="11">
        <v>42982.958333333336</v>
      </c>
      <c r="F1275" s="9">
        <v>12122.88</v>
      </c>
      <c r="G1275" s="9">
        <v>12122.88</v>
      </c>
      <c r="H1275" s="9">
        <v>12122.88</v>
      </c>
      <c r="I1275" s="9">
        <v>12122.88</v>
      </c>
    </row>
    <row r="1276" spans="5:30" hidden="1" x14ac:dyDescent="0.25">
      <c r="E1276" s="12">
        <v>42983.041666666664</v>
      </c>
      <c r="F1276" s="10">
        <v>12122.88</v>
      </c>
      <c r="G1276" s="10">
        <v>12126.05</v>
      </c>
      <c r="H1276" s="10">
        <v>12113.46</v>
      </c>
      <c r="I1276" s="10">
        <v>12126.05</v>
      </c>
    </row>
    <row r="1277" spans="5:30" hidden="1" x14ac:dyDescent="0.25">
      <c r="E1277" s="11">
        <v>42983.083333333336</v>
      </c>
      <c r="F1277" s="9">
        <v>12127.05</v>
      </c>
      <c r="G1277" s="9">
        <v>12149.04</v>
      </c>
      <c r="H1277" s="9">
        <v>12126.05</v>
      </c>
      <c r="I1277" s="9">
        <v>12141.13</v>
      </c>
    </row>
    <row r="1278" spans="5:30" hidden="1" x14ac:dyDescent="0.25">
      <c r="E1278" s="12">
        <v>42983.125</v>
      </c>
      <c r="F1278" s="10">
        <v>12142.36</v>
      </c>
      <c r="G1278" s="10">
        <v>12142.36</v>
      </c>
      <c r="H1278" s="10">
        <v>12119.08</v>
      </c>
      <c r="I1278" s="10">
        <v>12123.3</v>
      </c>
    </row>
    <row r="1279" spans="5:30" hidden="1" x14ac:dyDescent="0.25">
      <c r="E1279" s="11">
        <v>42983.166666666664</v>
      </c>
      <c r="F1279" s="9">
        <v>12122.07</v>
      </c>
      <c r="G1279" s="9">
        <v>12130.24</v>
      </c>
      <c r="H1279" s="9">
        <v>12122.07</v>
      </c>
      <c r="I1279" s="9">
        <v>12125.55</v>
      </c>
    </row>
    <row r="1280" spans="5:30" hidden="1" x14ac:dyDescent="0.25">
      <c r="E1280" s="12">
        <v>42983.208333333336</v>
      </c>
      <c r="F1280" s="10">
        <v>12124.32</v>
      </c>
      <c r="G1280" s="10">
        <v>12125.55</v>
      </c>
      <c r="H1280" s="10">
        <v>12109.49</v>
      </c>
      <c r="I1280" s="10">
        <v>12114.17</v>
      </c>
    </row>
    <row r="1281" spans="3:30" hidden="1" x14ac:dyDescent="0.25">
      <c r="E1281" s="11">
        <v>42983.25</v>
      </c>
      <c r="F1281" s="9">
        <v>12115.4</v>
      </c>
      <c r="G1281" s="9">
        <v>12120.62</v>
      </c>
      <c r="H1281" s="9">
        <v>12111.98</v>
      </c>
      <c r="I1281" s="9">
        <v>12120.62</v>
      </c>
    </row>
    <row r="1282" spans="3:30" hidden="1" x14ac:dyDescent="0.25">
      <c r="E1282" s="12">
        <v>42983.291666666664</v>
      </c>
      <c r="F1282" s="10">
        <v>12120.61</v>
      </c>
      <c r="G1282" s="10">
        <v>12135.21</v>
      </c>
      <c r="H1282" s="10">
        <v>12120.61</v>
      </c>
      <c r="I1282" s="10">
        <v>12133.99</v>
      </c>
    </row>
    <row r="1283" spans="3:30" x14ac:dyDescent="0.25">
      <c r="C1283">
        <v>1</v>
      </c>
      <c r="E1283" s="11">
        <v>42983.333333333336</v>
      </c>
      <c r="F1283" s="9">
        <v>12135.21</v>
      </c>
      <c r="G1283" s="9">
        <v>12143.13</v>
      </c>
      <c r="H1283" s="9">
        <v>12115.48</v>
      </c>
      <c r="I1283" s="9">
        <v>12118.52</v>
      </c>
      <c r="K1283" s="13">
        <f t="shared" ref="K1283:K1297" si="614">I1283-F1283</f>
        <v>-16.68999999999869</v>
      </c>
      <c r="L1283" s="13">
        <v>0</v>
      </c>
      <c r="M1283" s="13">
        <f t="shared" ref="M1283:M1297" si="615">G1283-H1283</f>
        <v>27.649999999999636</v>
      </c>
      <c r="N1283" s="13">
        <f t="shared" ref="N1283" si="616">I1297-F1283</f>
        <v>-64.759999999998399</v>
      </c>
      <c r="O1283" s="18">
        <f>IF(K1283*N1283&gt;0,1,0)</f>
        <v>1</v>
      </c>
      <c r="S1283" s="13">
        <f>MAX(G1283:G1297)</f>
        <v>12210.8</v>
      </c>
      <c r="X1283">
        <f t="shared" ref="X1283:X1297" si="617">ABS(K1283)</f>
        <v>16.68999999999869</v>
      </c>
      <c r="Y1283">
        <f t="shared" ref="Y1283:Y1297" si="618">ABS(N1283)</f>
        <v>64.759999999998399</v>
      </c>
      <c r="Z1283">
        <f t="shared" ref="Z1283:Z1297" si="619">IF(S1283&lt;1000,ABS(S1283),0)</f>
        <v>0</v>
      </c>
      <c r="AA1283" s="22">
        <f t="shared" ref="AA1283:AA1297" si="620">ABS(P1283)</f>
        <v>0</v>
      </c>
      <c r="AB1283" s="22">
        <f t="shared" ref="AB1283:AB1297" si="621">ABS(Q1283)</f>
        <v>0</v>
      </c>
      <c r="AC1283" s="22">
        <f t="shared" ref="AC1283:AC1297" si="622">IF(O1283=1,ABS(P1284),0)</f>
        <v>0.42435010286143232</v>
      </c>
      <c r="AD1283" s="22">
        <f t="shared" ref="AD1283:AD1297" si="623">IF(O1283=0,ABS(Q1284),0)</f>
        <v>0</v>
      </c>
    </row>
    <row r="1284" spans="3:30" x14ac:dyDescent="0.25">
      <c r="E1284" s="12">
        <v>42983.375</v>
      </c>
      <c r="F1284" s="10">
        <v>12114.35</v>
      </c>
      <c r="G1284" s="10">
        <v>12136.35</v>
      </c>
      <c r="H1284" s="10">
        <v>12105.83</v>
      </c>
      <c r="I1284" s="10">
        <v>12122.84</v>
      </c>
      <c r="K1284" s="13">
        <f t="shared" si="614"/>
        <v>8.4899999999997817</v>
      </c>
      <c r="L1284" s="13">
        <f t="shared" ref="L1284:L1297" si="624">L1283+K1284</f>
        <v>8.4899999999997817</v>
      </c>
      <c r="M1284" s="13">
        <f t="shared" si="615"/>
        <v>30.520000000000437</v>
      </c>
      <c r="N1284" s="13"/>
      <c r="P1284">
        <f>_xlfn.IFS(K1283&lt;0,MIN(L1283:L1297),K1283&gt;0,MAX(L1283:L1297))/S1262</f>
        <v>-0.42435010286143232</v>
      </c>
      <c r="Q1284">
        <f>_xlfn.IFS(K1283&lt;0,MAX(L1283:L1297),K1283&gt;0,MIN(L1283:L1297))/S1262</f>
        <v>0.84178043762859112</v>
      </c>
      <c r="S1284" s="13">
        <f>MIN(H1283:H1297)</f>
        <v>12039.97</v>
      </c>
      <c r="X1284">
        <f t="shared" si="617"/>
        <v>8.4899999999997817</v>
      </c>
      <c r="Y1284">
        <f t="shared" si="618"/>
        <v>0</v>
      </c>
      <c r="Z1284">
        <f t="shared" si="619"/>
        <v>0</v>
      </c>
      <c r="AA1284" s="22">
        <f t="shared" si="620"/>
        <v>0.42435010286143232</v>
      </c>
      <c r="AB1284" s="22">
        <f t="shared" si="621"/>
        <v>0.84178043762859112</v>
      </c>
      <c r="AC1284" s="22">
        <f t="shared" si="622"/>
        <v>0</v>
      </c>
      <c r="AD1284" s="22">
        <f t="shared" si="623"/>
        <v>0</v>
      </c>
    </row>
    <row r="1285" spans="3:30" x14ac:dyDescent="0.25">
      <c r="E1285" s="11">
        <v>42983.416666666664</v>
      </c>
      <c r="F1285" s="9">
        <v>12123.59</v>
      </c>
      <c r="G1285" s="9">
        <v>12189.01</v>
      </c>
      <c r="H1285" s="9">
        <v>12118.56</v>
      </c>
      <c r="I1285" s="9">
        <v>12172.98</v>
      </c>
      <c r="K1285" s="13">
        <f t="shared" si="614"/>
        <v>49.389999999999418</v>
      </c>
      <c r="L1285" s="13">
        <f t="shared" si="624"/>
        <v>57.8799999999992</v>
      </c>
      <c r="M1285" s="13">
        <f t="shared" si="615"/>
        <v>70.450000000000728</v>
      </c>
      <c r="N1285" s="13"/>
      <c r="S1285" s="13">
        <f>S1283-S1284</f>
        <v>170.82999999999993</v>
      </c>
      <c r="X1285">
        <f t="shared" si="617"/>
        <v>49.389999999999418</v>
      </c>
      <c r="Y1285">
        <f t="shared" si="618"/>
        <v>0</v>
      </c>
      <c r="Z1285">
        <f t="shared" si="619"/>
        <v>170.82999999999993</v>
      </c>
      <c r="AA1285" s="22">
        <f t="shared" si="620"/>
        <v>0</v>
      </c>
      <c r="AB1285" s="22">
        <f t="shared" si="621"/>
        <v>0</v>
      </c>
      <c r="AC1285" s="22">
        <f t="shared" si="622"/>
        <v>0</v>
      </c>
      <c r="AD1285" s="22">
        <f t="shared" si="623"/>
        <v>0</v>
      </c>
    </row>
    <row r="1286" spans="3:30" x14ac:dyDescent="0.25">
      <c r="E1286" s="12">
        <v>42983.458333333336</v>
      </c>
      <c r="F1286" s="10">
        <v>12172.48</v>
      </c>
      <c r="G1286" s="10">
        <v>12210.8</v>
      </c>
      <c r="H1286" s="10">
        <v>12164.91</v>
      </c>
      <c r="I1286" s="10">
        <v>12204.62</v>
      </c>
      <c r="K1286" s="13">
        <f t="shared" si="614"/>
        <v>32.140000000001237</v>
      </c>
      <c r="L1286" s="13">
        <f t="shared" si="624"/>
        <v>90.020000000000437</v>
      </c>
      <c r="M1286" s="13">
        <f t="shared" si="615"/>
        <v>45.889999999999418</v>
      </c>
      <c r="N1286" s="13"/>
      <c r="X1286">
        <f t="shared" si="617"/>
        <v>32.140000000001237</v>
      </c>
      <c r="Y1286">
        <f t="shared" si="618"/>
        <v>0</v>
      </c>
      <c r="Z1286">
        <f t="shared" si="619"/>
        <v>0</v>
      </c>
      <c r="AA1286" s="22">
        <f t="shared" si="620"/>
        <v>0</v>
      </c>
      <c r="AB1286" s="22">
        <f t="shared" si="621"/>
        <v>0</v>
      </c>
      <c r="AC1286" s="22">
        <f t="shared" si="622"/>
        <v>0</v>
      </c>
      <c r="AD1286" s="22">
        <f t="shared" si="623"/>
        <v>0</v>
      </c>
    </row>
    <row r="1287" spans="3:30" x14ac:dyDescent="0.25">
      <c r="E1287" s="11">
        <v>42983.5</v>
      </c>
      <c r="F1287" s="9">
        <v>12204.36</v>
      </c>
      <c r="G1287" s="9">
        <v>12209.26</v>
      </c>
      <c r="H1287" s="9">
        <v>12191.83</v>
      </c>
      <c r="I1287" s="9">
        <v>12198.17</v>
      </c>
      <c r="K1287" s="13">
        <f t="shared" si="614"/>
        <v>-6.1900000000005093</v>
      </c>
      <c r="L1287" s="13">
        <f t="shared" si="624"/>
        <v>83.829999999999927</v>
      </c>
      <c r="M1287" s="13">
        <f t="shared" si="615"/>
        <v>17.430000000000291</v>
      </c>
      <c r="N1287" s="13"/>
      <c r="X1287">
        <f t="shared" si="617"/>
        <v>6.1900000000005093</v>
      </c>
      <c r="Y1287">
        <f t="shared" si="618"/>
        <v>0</v>
      </c>
      <c r="Z1287">
        <f t="shared" si="619"/>
        <v>0</v>
      </c>
      <c r="AA1287" s="22">
        <f t="shared" si="620"/>
        <v>0</v>
      </c>
      <c r="AB1287" s="22">
        <f t="shared" si="621"/>
        <v>0</v>
      </c>
      <c r="AC1287" s="22">
        <f t="shared" si="622"/>
        <v>0</v>
      </c>
      <c r="AD1287" s="22">
        <f t="shared" si="623"/>
        <v>0</v>
      </c>
    </row>
    <row r="1288" spans="3:30" x14ac:dyDescent="0.25">
      <c r="E1288" s="12">
        <v>42983.541666666664</v>
      </c>
      <c r="F1288" s="10">
        <v>12197.92</v>
      </c>
      <c r="G1288" s="10">
        <v>12200.67</v>
      </c>
      <c r="H1288" s="10">
        <v>12141.78</v>
      </c>
      <c r="I1288" s="10">
        <v>12154.65</v>
      </c>
      <c r="K1288" s="13">
        <f t="shared" si="614"/>
        <v>-43.270000000000437</v>
      </c>
      <c r="L1288" s="13">
        <f t="shared" si="624"/>
        <v>40.559999999999491</v>
      </c>
      <c r="M1288" s="13">
        <f t="shared" si="615"/>
        <v>58.889999999999418</v>
      </c>
      <c r="N1288" s="13"/>
      <c r="X1288">
        <f t="shared" si="617"/>
        <v>43.270000000000437</v>
      </c>
      <c r="Y1288">
        <f t="shared" si="618"/>
        <v>0</v>
      </c>
      <c r="Z1288">
        <f t="shared" si="619"/>
        <v>0</v>
      </c>
      <c r="AA1288" s="22">
        <f t="shared" si="620"/>
        <v>0</v>
      </c>
      <c r="AB1288" s="22">
        <f t="shared" si="621"/>
        <v>0</v>
      </c>
      <c r="AC1288" s="22">
        <f t="shared" si="622"/>
        <v>0</v>
      </c>
      <c r="AD1288" s="22">
        <f t="shared" si="623"/>
        <v>0</v>
      </c>
    </row>
    <row r="1289" spans="3:30" x14ac:dyDescent="0.25">
      <c r="E1289" s="11">
        <v>42983.583333333336</v>
      </c>
      <c r="F1289" s="9">
        <v>12154.9</v>
      </c>
      <c r="G1289" s="9">
        <v>12177.48</v>
      </c>
      <c r="H1289" s="9">
        <v>12149.93</v>
      </c>
      <c r="I1289" s="9">
        <v>12169.15</v>
      </c>
      <c r="K1289" s="13">
        <f t="shared" si="614"/>
        <v>14.25</v>
      </c>
      <c r="L1289" s="13">
        <f t="shared" si="624"/>
        <v>54.809999999999491</v>
      </c>
      <c r="M1289" s="13">
        <f t="shared" si="615"/>
        <v>27.549999999999272</v>
      </c>
      <c r="N1289" s="13"/>
      <c r="X1289">
        <f t="shared" si="617"/>
        <v>14.25</v>
      </c>
      <c r="Y1289">
        <f t="shared" si="618"/>
        <v>0</v>
      </c>
      <c r="Z1289">
        <f t="shared" si="619"/>
        <v>0</v>
      </c>
      <c r="AA1289" s="22">
        <f t="shared" si="620"/>
        <v>0</v>
      </c>
      <c r="AB1289" s="22">
        <f t="shared" si="621"/>
        <v>0</v>
      </c>
      <c r="AC1289" s="22">
        <f t="shared" si="622"/>
        <v>0</v>
      </c>
      <c r="AD1289" s="22">
        <f t="shared" si="623"/>
        <v>0</v>
      </c>
    </row>
    <row r="1290" spans="3:30" x14ac:dyDescent="0.25">
      <c r="E1290" s="12">
        <v>42983.625</v>
      </c>
      <c r="F1290" s="10">
        <v>12168.91</v>
      </c>
      <c r="G1290" s="10">
        <v>12176.04</v>
      </c>
      <c r="H1290" s="10">
        <v>12155.1</v>
      </c>
      <c r="I1290" s="10">
        <v>12162.58</v>
      </c>
      <c r="K1290" s="13">
        <f t="shared" si="614"/>
        <v>-6.3299999999999272</v>
      </c>
      <c r="L1290" s="13">
        <f t="shared" si="624"/>
        <v>48.479999999999563</v>
      </c>
      <c r="M1290" s="13">
        <f t="shared" si="615"/>
        <v>20.940000000000509</v>
      </c>
      <c r="N1290" s="13"/>
      <c r="X1290">
        <f t="shared" si="617"/>
        <v>6.3299999999999272</v>
      </c>
      <c r="Y1290">
        <f t="shared" si="618"/>
        <v>0</v>
      </c>
      <c r="Z1290">
        <f t="shared" si="619"/>
        <v>0</v>
      </c>
      <c r="AA1290" s="22">
        <f t="shared" si="620"/>
        <v>0</v>
      </c>
      <c r="AB1290" s="22">
        <f t="shared" si="621"/>
        <v>0</v>
      </c>
      <c r="AC1290" s="22">
        <f t="shared" si="622"/>
        <v>0</v>
      </c>
      <c r="AD1290" s="22">
        <f t="shared" si="623"/>
        <v>0</v>
      </c>
    </row>
    <row r="1291" spans="3:30" x14ac:dyDescent="0.25">
      <c r="E1291" s="11">
        <v>42983.666666666664</v>
      </c>
      <c r="F1291" s="9">
        <v>12161.83</v>
      </c>
      <c r="G1291" s="9">
        <v>12188.27</v>
      </c>
      <c r="H1291" s="9">
        <v>12152.36</v>
      </c>
      <c r="I1291" s="9">
        <v>12185.52</v>
      </c>
      <c r="K1291" s="13">
        <f t="shared" si="614"/>
        <v>23.690000000000509</v>
      </c>
      <c r="L1291" s="13">
        <f t="shared" si="624"/>
        <v>72.170000000000073</v>
      </c>
      <c r="M1291" s="13">
        <f t="shared" si="615"/>
        <v>35.909999999999854</v>
      </c>
      <c r="N1291" s="13"/>
      <c r="X1291">
        <f t="shared" si="617"/>
        <v>23.690000000000509</v>
      </c>
      <c r="Y1291">
        <f t="shared" si="618"/>
        <v>0</v>
      </c>
      <c r="Z1291">
        <f t="shared" si="619"/>
        <v>0</v>
      </c>
      <c r="AA1291" s="22">
        <f t="shared" si="620"/>
        <v>0</v>
      </c>
      <c r="AB1291" s="22">
        <f t="shared" si="621"/>
        <v>0</v>
      </c>
      <c r="AC1291" s="22">
        <f t="shared" si="622"/>
        <v>0</v>
      </c>
      <c r="AD1291" s="22">
        <f t="shared" si="623"/>
        <v>0</v>
      </c>
    </row>
    <row r="1292" spans="3:30" x14ac:dyDescent="0.25">
      <c r="E1292" s="12">
        <v>42983.708333333336</v>
      </c>
      <c r="F1292" s="10">
        <v>12184.02</v>
      </c>
      <c r="G1292" s="10">
        <v>12186.78</v>
      </c>
      <c r="H1292" s="10">
        <v>12097.77</v>
      </c>
      <c r="I1292" s="10">
        <v>12130.03</v>
      </c>
      <c r="K1292" s="13">
        <f t="shared" si="614"/>
        <v>-53.989999999999782</v>
      </c>
      <c r="L1292" s="13">
        <f t="shared" si="624"/>
        <v>18.180000000000291</v>
      </c>
      <c r="M1292" s="13">
        <f t="shared" si="615"/>
        <v>89.010000000000218</v>
      </c>
      <c r="N1292" s="13"/>
      <c r="X1292">
        <f t="shared" si="617"/>
        <v>53.989999999999782</v>
      </c>
      <c r="Y1292">
        <f t="shared" si="618"/>
        <v>0</v>
      </c>
      <c r="Z1292">
        <f t="shared" si="619"/>
        <v>0</v>
      </c>
      <c r="AA1292" s="22">
        <f t="shared" si="620"/>
        <v>0</v>
      </c>
      <c r="AB1292" s="22">
        <f t="shared" si="621"/>
        <v>0</v>
      </c>
      <c r="AC1292" s="22">
        <f t="shared" si="622"/>
        <v>0</v>
      </c>
      <c r="AD1292" s="22">
        <f t="shared" si="623"/>
        <v>0</v>
      </c>
    </row>
    <row r="1293" spans="3:30" x14ac:dyDescent="0.25">
      <c r="E1293" s="11">
        <v>42983.75</v>
      </c>
      <c r="F1293" s="9">
        <v>12130.53</v>
      </c>
      <c r="G1293" s="9">
        <v>12135.44</v>
      </c>
      <c r="H1293" s="9">
        <v>12108.52</v>
      </c>
      <c r="I1293" s="9">
        <v>12129.5</v>
      </c>
      <c r="K1293" s="13">
        <f t="shared" si="614"/>
        <v>-1.0300000000006548</v>
      </c>
      <c r="L1293" s="13">
        <f t="shared" si="624"/>
        <v>17.149999999999636</v>
      </c>
      <c r="M1293" s="13">
        <f t="shared" si="615"/>
        <v>26.920000000000073</v>
      </c>
      <c r="N1293" s="13"/>
      <c r="X1293">
        <f t="shared" si="617"/>
        <v>1.0300000000006548</v>
      </c>
      <c r="Y1293">
        <f t="shared" si="618"/>
        <v>0</v>
      </c>
      <c r="Z1293">
        <f t="shared" si="619"/>
        <v>0</v>
      </c>
      <c r="AA1293" s="22">
        <f t="shared" si="620"/>
        <v>0</v>
      </c>
      <c r="AB1293" s="22">
        <f t="shared" si="621"/>
        <v>0</v>
      </c>
      <c r="AC1293" s="22">
        <f t="shared" si="622"/>
        <v>0</v>
      </c>
      <c r="AD1293" s="22">
        <f t="shared" si="623"/>
        <v>0</v>
      </c>
    </row>
    <row r="1294" spans="3:30" x14ac:dyDescent="0.25">
      <c r="E1294" s="12">
        <v>42983.791666666664</v>
      </c>
      <c r="F1294" s="10">
        <v>12129.75</v>
      </c>
      <c r="G1294" s="10">
        <v>12129.75</v>
      </c>
      <c r="H1294" s="10">
        <v>12051.73</v>
      </c>
      <c r="I1294" s="10">
        <v>12067.22</v>
      </c>
      <c r="K1294" s="13">
        <f t="shared" si="614"/>
        <v>-62.530000000000655</v>
      </c>
      <c r="L1294" s="13">
        <f t="shared" si="624"/>
        <v>-45.380000000001019</v>
      </c>
      <c r="M1294" s="13">
        <f t="shared" si="615"/>
        <v>78.020000000000437</v>
      </c>
      <c r="N1294" s="13"/>
      <c r="X1294">
        <f t="shared" si="617"/>
        <v>62.530000000000655</v>
      </c>
      <c r="Y1294">
        <f t="shared" si="618"/>
        <v>0</v>
      </c>
      <c r="Z1294">
        <f t="shared" si="619"/>
        <v>0</v>
      </c>
      <c r="AA1294" s="22">
        <f t="shared" si="620"/>
        <v>0</v>
      </c>
      <c r="AB1294" s="22">
        <f t="shared" si="621"/>
        <v>0</v>
      </c>
      <c r="AC1294" s="22">
        <f t="shared" si="622"/>
        <v>0</v>
      </c>
      <c r="AD1294" s="22">
        <f t="shared" si="623"/>
        <v>0</v>
      </c>
    </row>
    <row r="1295" spans="3:30" x14ac:dyDescent="0.25">
      <c r="E1295" s="11">
        <v>42983.833333333336</v>
      </c>
      <c r="F1295" s="9">
        <v>12066.72</v>
      </c>
      <c r="G1295" s="9">
        <v>12079.72</v>
      </c>
      <c r="H1295" s="9">
        <v>12039.97</v>
      </c>
      <c r="I1295" s="9">
        <v>12072.72</v>
      </c>
      <c r="K1295" s="13">
        <f t="shared" si="614"/>
        <v>6</v>
      </c>
      <c r="L1295" s="13">
        <f t="shared" si="624"/>
        <v>-39.380000000001019</v>
      </c>
      <c r="M1295" s="13">
        <f t="shared" si="615"/>
        <v>39.75</v>
      </c>
      <c r="N1295" s="13"/>
      <c r="X1295">
        <f t="shared" si="617"/>
        <v>6</v>
      </c>
      <c r="Y1295">
        <f t="shared" si="618"/>
        <v>0</v>
      </c>
      <c r="Z1295">
        <f t="shared" si="619"/>
        <v>0</v>
      </c>
      <c r="AA1295" s="22">
        <f t="shared" si="620"/>
        <v>0</v>
      </c>
      <c r="AB1295" s="22">
        <f t="shared" si="621"/>
        <v>0</v>
      </c>
      <c r="AC1295" s="22">
        <f t="shared" si="622"/>
        <v>0</v>
      </c>
      <c r="AD1295" s="22">
        <f t="shared" si="623"/>
        <v>0</v>
      </c>
    </row>
    <row r="1296" spans="3:30" x14ac:dyDescent="0.25">
      <c r="E1296" s="12">
        <v>42983.875</v>
      </c>
      <c r="F1296" s="10">
        <v>12072.47</v>
      </c>
      <c r="G1296" s="10">
        <v>12084.96</v>
      </c>
      <c r="H1296" s="10">
        <v>12067.45</v>
      </c>
      <c r="I1296" s="10">
        <v>12070.21</v>
      </c>
      <c r="K1296" s="13">
        <f t="shared" si="614"/>
        <v>-2.2600000000002183</v>
      </c>
      <c r="L1296" s="13">
        <f t="shared" si="624"/>
        <v>-41.640000000001237</v>
      </c>
      <c r="M1296" s="13">
        <f t="shared" si="615"/>
        <v>17.509999999998399</v>
      </c>
      <c r="N1296" s="13"/>
      <c r="X1296">
        <f t="shared" si="617"/>
        <v>2.2600000000002183</v>
      </c>
      <c r="Y1296">
        <f t="shared" si="618"/>
        <v>0</v>
      </c>
      <c r="Z1296">
        <f t="shared" si="619"/>
        <v>0</v>
      </c>
      <c r="AA1296" s="22">
        <f t="shared" si="620"/>
        <v>0</v>
      </c>
      <c r="AB1296" s="22">
        <f t="shared" si="621"/>
        <v>0</v>
      </c>
      <c r="AC1296" s="22">
        <f t="shared" si="622"/>
        <v>0</v>
      </c>
      <c r="AD1296" s="22">
        <f t="shared" si="623"/>
        <v>0</v>
      </c>
    </row>
    <row r="1297" spans="3:30" x14ac:dyDescent="0.25">
      <c r="E1297" s="11">
        <v>42983.916666666664</v>
      </c>
      <c r="F1297" s="9">
        <v>12069.96</v>
      </c>
      <c r="G1297" s="9">
        <v>12077.95</v>
      </c>
      <c r="H1297" s="9">
        <v>12058.2</v>
      </c>
      <c r="I1297" s="9">
        <v>12070.45</v>
      </c>
      <c r="K1297" s="13">
        <f t="shared" si="614"/>
        <v>0.49000000000160071</v>
      </c>
      <c r="L1297" s="13">
        <f t="shared" si="624"/>
        <v>-41.149999999999636</v>
      </c>
      <c r="M1297" s="13">
        <f t="shared" si="615"/>
        <v>19.75</v>
      </c>
      <c r="N1297" s="13"/>
      <c r="X1297">
        <f t="shared" si="617"/>
        <v>0.49000000000160071</v>
      </c>
      <c r="Y1297">
        <f t="shared" si="618"/>
        <v>0</v>
      </c>
      <c r="Z1297">
        <f t="shared" si="619"/>
        <v>0</v>
      </c>
      <c r="AA1297" s="22">
        <f t="shared" si="620"/>
        <v>0</v>
      </c>
      <c r="AB1297" s="22">
        <f t="shared" si="621"/>
        <v>0</v>
      </c>
      <c r="AC1297" s="22">
        <f t="shared" si="622"/>
        <v>0</v>
      </c>
      <c r="AD1297" s="22">
        <f t="shared" si="623"/>
        <v>0</v>
      </c>
    </row>
    <row r="1298" spans="3:30" hidden="1" x14ac:dyDescent="0.25">
      <c r="E1298" s="12">
        <v>42983.958333333336</v>
      </c>
      <c r="F1298" s="10">
        <v>12068.7</v>
      </c>
      <c r="G1298" s="10">
        <v>12086.12</v>
      </c>
      <c r="H1298" s="10">
        <v>12066.24</v>
      </c>
      <c r="I1298" s="10">
        <v>12083.66</v>
      </c>
    </row>
    <row r="1299" spans="3:30" hidden="1" x14ac:dyDescent="0.25">
      <c r="E1299" s="11">
        <v>42984.041666666664</v>
      </c>
      <c r="F1299" s="9">
        <v>12083.65</v>
      </c>
      <c r="G1299" s="9">
        <v>12083.66</v>
      </c>
      <c r="H1299" s="9">
        <v>12065.14</v>
      </c>
      <c r="I1299" s="9">
        <v>12068.32</v>
      </c>
    </row>
    <row r="1300" spans="3:30" hidden="1" x14ac:dyDescent="0.25">
      <c r="E1300" s="12">
        <v>42984.083333333336</v>
      </c>
      <c r="F1300" s="10">
        <v>12069.55</v>
      </c>
      <c r="G1300" s="10">
        <v>12074.27</v>
      </c>
      <c r="H1300" s="10">
        <v>12068.32</v>
      </c>
      <c r="I1300" s="10">
        <v>12069.81</v>
      </c>
    </row>
    <row r="1301" spans="3:30" hidden="1" x14ac:dyDescent="0.25">
      <c r="E1301" s="11">
        <v>42984.125</v>
      </c>
      <c r="F1301" s="9">
        <v>12068.58</v>
      </c>
      <c r="G1301" s="9">
        <v>12073.53</v>
      </c>
      <c r="H1301" s="9">
        <v>12062.17</v>
      </c>
      <c r="I1301" s="9">
        <v>12072.53</v>
      </c>
    </row>
    <row r="1302" spans="3:30" hidden="1" x14ac:dyDescent="0.25">
      <c r="E1302" s="12">
        <v>42984.166666666664</v>
      </c>
      <c r="F1302" s="10">
        <v>12073.76</v>
      </c>
      <c r="G1302" s="10">
        <v>12089.06</v>
      </c>
      <c r="H1302" s="10">
        <v>12072.51</v>
      </c>
      <c r="I1302" s="10">
        <v>12084.15</v>
      </c>
    </row>
    <row r="1303" spans="3:30" hidden="1" x14ac:dyDescent="0.25">
      <c r="E1303" s="11">
        <v>42984.208333333336</v>
      </c>
      <c r="F1303" s="9">
        <v>12084.14</v>
      </c>
      <c r="G1303" s="9">
        <v>12086.6</v>
      </c>
      <c r="H1303" s="9">
        <v>12076.5</v>
      </c>
      <c r="I1303" s="9">
        <v>12077.72</v>
      </c>
    </row>
    <row r="1304" spans="3:30" hidden="1" x14ac:dyDescent="0.25">
      <c r="E1304" s="12">
        <v>42984.25</v>
      </c>
      <c r="F1304" s="10">
        <v>12077.11</v>
      </c>
      <c r="G1304" s="10">
        <v>12085.08</v>
      </c>
      <c r="H1304" s="10">
        <v>12074.04</v>
      </c>
      <c r="I1304" s="10">
        <v>12085.08</v>
      </c>
    </row>
    <row r="1305" spans="3:30" hidden="1" x14ac:dyDescent="0.25">
      <c r="E1305" s="11">
        <v>42984.291666666664</v>
      </c>
      <c r="F1305" s="9">
        <v>12083.85</v>
      </c>
      <c r="G1305" s="9">
        <v>12085.08</v>
      </c>
      <c r="H1305" s="9">
        <v>12074.48</v>
      </c>
      <c r="I1305" s="9">
        <v>12074.49</v>
      </c>
    </row>
    <row r="1306" spans="3:30" x14ac:dyDescent="0.25">
      <c r="C1306">
        <v>1</v>
      </c>
      <c r="E1306" s="12">
        <v>42984.333333333336</v>
      </c>
      <c r="F1306" s="10">
        <v>12075.72</v>
      </c>
      <c r="G1306" s="10">
        <v>12081.86</v>
      </c>
      <c r="H1306" s="10">
        <v>12062.6</v>
      </c>
      <c r="I1306" s="10">
        <v>12064.1</v>
      </c>
      <c r="K1306" s="13">
        <f t="shared" ref="K1306:K1320" si="625">I1306-F1306</f>
        <v>-11.619999999998981</v>
      </c>
      <c r="L1306" s="13">
        <v>0</v>
      </c>
      <c r="M1306" s="13">
        <f t="shared" ref="M1306:M1320" si="626">G1306-H1306</f>
        <v>19.260000000000218</v>
      </c>
      <c r="N1306" s="13">
        <f t="shared" ref="N1306" si="627">I1320-F1306</f>
        <v>205.80000000000109</v>
      </c>
      <c r="O1306" s="18">
        <f>IF(K1306*N1306&gt;0,1,0)</f>
        <v>0</v>
      </c>
      <c r="S1306" s="13">
        <f>MAX(G1306:G1320)</f>
        <v>12301.03</v>
      </c>
      <c r="X1306">
        <f t="shared" ref="X1306:X1320" si="628">ABS(K1306)</f>
        <v>11.619999999998981</v>
      </c>
      <c r="Y1306">
        <f t="shared" ref="Y1306:Y1320" si="629">ABS(N1306)</f>
        <v>205.80000000000109</v>
      </c>
      <c r="Z1306">
        <f t="shared" ref="Z1306:Z1320" si="630">IF(S1306&lt;1000,ABS(S1306),0)</f>
        <v>0</v>
      </c>
      <c r="AA1306" s="22">
        <f t="shared" ref="AA1306:AA1320" si="631">ABS(P1306)</f>
        <v>0</v>
      </c>
      <c r="AB1306" s="22">
        <f t="shared" ref="AB1306:AB1320" si="632">ABS(Q1306)</f>
        <v>0</v>
      </c>
      <c r="AC1306" s="22">
        <f t="shared" ref="AC1306:AC1320" si="633">IF(O1306=1,ABS(P1307),0)</f>
        <v>0</v>
      </c>
      <c r="AD1306" s="22">
        <f t="shared" ref="AD1306:AD1320" si="634">IF(O1306=0,ABS(Q1307),0)</f>
        <v>1.2629514722238488</v>
      </c>
    </row>
    <row r="1307" spans="3:30" x14ac:dyDescent="0.25">
      <c r="E1307" s="11">
        <v>42984.375</v>
      </c>
      <c r="F1307" s="9">
        <v>12068.03</v>
      </c>
      <c r="G1307" s="9">
        <v>12083.87</v>
      </c>
      <c r="H1307" s="9">
        <v>12062.63</v>
      </c>
      <c r="I1307" s="9">
        <v>12068.85</v>
      </c>
      <c r="K1307" s="13">
        <f t="shared" si="625"/>
        <v>0.81999999999970896</v>
      </c>
      <c r="L1307" s="13">
        <f t="shared" ref="L1307:L1320" si="635">L1306+K1307</f>
        <v>0.81999999999970896</v>
      </c>
      <c r="M1307" s="13">
        <f t="shared" si="626"/>
        <v>21.240000000001601</v>
      </c>
      <c r="N1307" s="13"/>
      <c r="P1307">
        <f>_xlfn.IFS(K1306&lt;0,MIN(L1306:L1320),K1306&gt;0,MAX(L1306:L1320))/S1285</f>
        <v>0</v>
      </c>
      <c r="Q1307">
        <f>_xlfn.IFS(K1306&lt;0,MAX(L1306:L1320),K1306&gt;0,MIN(L1306:L1320))/S1285</f>
        <v>1.2629514722238488</v>
      </c>
      <c r="S1307" s="13">
        <f>MIN(H1306:H1320)</f>
        <v>12052.02</v>
      </c>
      <c r="X1307">
        <f t="shared" si="628"/>
        <v>0.81999999999970896</v>
      </c>
      <c r="Y1307">
        <f t="shared" si="629"/>
        <v>0</v>
      </c>
      <c r="Z1307">
        <f t="shared" si="630"/>
        <v>0</v>
      </c>
      <c r="AA1307" s="22">
        <f t="shared" si="631"/>
        <v>0</v>
      </c>
      <c r="AB1307" s="22">
        <f t="shared" si="632"/>
        <v>1.2629514722238488</v>
      </c>
      <c r="AC1307" s="22">
        <f t="shared" si="633"/>
        <v>0</v>
      </c>
      <c r="AD1307" s="22">
        <f t="shared" si="634"/>
        <v>0</v>
      </c>
    </row>
    <row r="1308" spans="3:30" x14ac:dyDescent="0.25">
      <c r="E1308" s="12">
        <v>42984.416666666664</v>
      </c>
      <c r="F1308" s="10">
        <v>12069.1</v>
      </c>
      <c r="G1308" s="10">
        <v>12113.55</v>
      </c>
      <c r="H1308" s="10">
        <v>12052.02</v>
      </c>
      <c r="I1308" s="10">
        <v>12107.15</v>
      </c>
      <c r="K1308" s="13">
        <f t="shared" si="625"/>
        <v>38.049999999999272</v>
      </c>
      <c r="L1308" s="13">
        <f t="shared" si="635"/>
        <v>38.869999999998981</v>
      </c>
      <c r="M1308" s="13">
        <f t="shared" si="626"/>
        <v>61.529999999998836</v>
      </c>
      <c r="N1308" s="13"/>
      <c r="S1308" s="13">
        <f>S1306-S1307</f>
        <v>249.01000000000022</v>
      </c>
      <c r="X1308">
        <f t="shared" si="628"/>
        <v>38.049999999999272</v>
      </c>
      <c r="Y1308">
        <f t="shared" si="629"/>
        <v>0</v>
      </c>
      <c r="Z1308">
        <f t="shared" si="630"/>
        <v>249.01000000000022</v>
      </c>
      <c r="AA1308" s="22">
        <f t="shared" si="631"/>
        <v>0</v>
      </c>
      <c r="AB1308" s="22">
        <f t="shared" si="632"/>
        <v>0</v>
      </c>
      <c r="AC1308" s="22">
        <f t="shared" si="633"/>
        <v>0</v>
      </c>
      <c r="AD1308" s="22">
        <f t="shared" si="634"/>
        <v>0</v>
      </c>
    </row>
    <row r="1309" spans="3:30" x14ac:dyDescent="0.25">
      <c r="E1309" s="11">
        <v>42984.458333333336</v>
      </c>
      <c r="F1309" s="9">
        <v>12107.39</v>
      </c>
      <c r="G1309" s="9">
        <v>12118.72</v>
      </c>
      <c r="H1309" s="9">
        <v>12081.49</v>
      </c>
      <c r="I1309" s="9">
        <v>12105.44</v>
      </c>
      <c r="K1309" s="13">
        <f t="shared" si="625"/>
        <v>-1.9499999999989086</v>
      </c>
      <c r="L1309" s="13">
        <f t="shared" si="635"/>
        <v>36.920000000000073</v>
      </c>
      <c r="M1309" s="13">
        <f t="shared" si="626"/>
        <v>37.229999999999563</v>
      </c>
      <c r="N1309" s="13"/>
      <c r="X1309">
        <f t="shared" si="628"/>
        <v>1.9499999999989086</v>
      </c>
      <c r="Y1309">
        <f t="shared" si="629"/>
        <v>0</v>
      </c>
      <c r="Z1309">
        <f t="shared" si="630"/>
        <v>0</v>
      </c>
      <c r="AA1309" s="22">
        <f t="shared" si="631"/>
        <v>0</v>
      </c>
      <c r="AB1309" s="22">
        <f t="shared" si="632"/>
        <v>0</v>
      </c>
      <c r="AC1309" s="22">
        <f t="shared" si="633"/>
        <v>0</v>
      </c>
      <c r="AD1309" s="22">
        <f t="shared" si="634"/>
        <v>0</v>
      </c>
    </row>
    <row r="1310" spans="3:30" x14ac:dyDescent="0.25">
      <c r="E1310" s="12">
        <v>42984.5</v>
      </c>
      <c r="F1310" s="10">
        <v>12105.94</v>
      </c>
      <c r="G1310" s="10">
        <v>12125.98</v>
      </c>
      <c r="H1310" s="10">
        <v>12086.14</v>
      </c>
      <c r="I1310" s="10">
        <v>12120.99</v>
      </c>
      <c r="K1310" s="13">
        <f t="shared" si="625"/>
        <v>15.049999999999272</v>
      </c>
      <c r="L1310" s="13">
        <f t="shared" si="635"/>
        <v>51.969999999999345</v>
      </c>
      <c r="M1310" s="13">
        <f t="shared" si="626"/>
        <v>39.840000000000146</v>
      </c>
      <c r="N1310" s="13"/>
      <c r="X1310">
        <f t="shared" si="628"/>
        <v>15.049999999999272</v>
      </c>
      <c r="Y1310">
        <f t="shared" si="629"/>
        <v>0</v>
      </c>
      <c r="Z1310">
        <f t="shared" si="630"/>
        <v>0</v>
      </c>
      <c r="AA1310" s="22">
        <f t="shared" si="631"/>
        <v>0</v>
      </c>
      <c r="AB1310" s="22">
        <f t="shared" si="632"/>
        <v>0</v>
      </c>
      <c r="AC1310" s="22">
        <f t="shared" si="633"/>
        <v>0</v>
      </c>
      <c r="AD1310" s="22">
        <f t="shared" si="634"/>
        <v>0</v>
      </c>
    </row>
    <row r="1311" spans="3:30" x14ac:dyDescent="0.25">
      <c r="E1311" s="11">
        <v>42984.541666666664</v>
      </c>
      <c r="F1311" s="9">
        <v>12121.74</v>
      </c>
      <c r="G1311" s="9">
        <v>12122.5</v>
      </c>
      <c r="H1311" s="9">
        <v>12104.17</v>
      </c>
      <c r="I1311" s="9">
        <v>12117.11</v>
      </c>
      <c r="K1311" s="13">
        <f t="shared" si="625"/>
        <v>-4.6299999999991996</v>
      </c>
      <c r="L1311" s="13">
        <f t="shared" si="635"/>
        <v>47.340000000000146</v>
      </c>
      <c r="M1311" s="13">
        <f t="shared" si="626"/>
        <v>18.329999999999927</v>
      </c>
      <c r="N1311" s="13"/>
      <c r="X1311">
        <f t="shared" si="628"/>
        <v>4.6299999999991996</v>
      </c>
      <c r="Y1311">
        <f t="shared" si="629"/>
        <v>0</v>
      </c>
      <c r="Z1311">
        <f t="shared" si="630"/>
        <v>0</v>
      </c>
      <c r="AA1311" s="22">
        <f t="shared" si="631"/>
        <v>0</v>
      </c>
      <c r="AB1311" s="22">
        <f t="shared" si="632"/>
        <v>0</v>
      </c>
      <c r="AC1311" s="22">
        <f t="shared" si="633"/>
        <v>0</v>
      </c>
      <c r="AD1311" s="22">
        <f t="shared" si="634"/>
        <v>0</v>
      </c>
    </row>
    <row r="1312" spans="3:30" x14ac:dyDescent="0.25">
      <c r="E1312" s="12">
        <v>42984.583333333336</v>
      </c>
      <c r="F1312" s="10">
        <v>12116.86</v>
      </c>
      <c r="G1312" s="10">
        <v>12190.73</v>
      </c>
      <c r="H1312" s="10">
        <v>12113.9</v>
      </c>
      <c r="I1312" s="10">
        <v>12185.88</v>
      </c>
      <c r="K1312" s="13">
        <f t="shared" si="625"/>
        <v>69.019999999998618</v>
      </c>
      <c r="L1312" s="13">
        <f t="shared" si="635"/>
        <v>116.35999999999876</v>
      </c>
      <c r="M1312" s="13">
        <f t="shared" si="626"/>
        <v>76.829999999999927</v>
      </c>
      <c r="N1312" s="13"/>
      <c r="X1312">
        <f t="shared" si="628"/>
        <v>69.019999999998618</v>
      </c>
      <c r="Y1312">
        <f t="shared" si="629"/>
        <v>0</v>
      </c>
      <c r="Z1312">
        <f t="shared" si="630"/>
        <v>0</v>
      </c>
      <c r="AA1312" s="22">
        <f t="shared" si="631"/>
        <v>0</v>
      </c>
      <c r="AB1312" s="22">
        <f t="shared" si="632"/>
        <v>0</v>
      </c>
      <c r="AC1312" s="22">
        <f t="shared" si="633"/>
        <v>0</v>
      </c>
      <c r="AD1312" s="22">
        <f t="shared" si="634"/>
        <v>0</v>
      </c>
    </row>
    <row r="1313" spans="5:30" x14ac:dyDescent="0.25">
      <c r="E1313" s="11">
        <v>42984.625</v>
      </c>
      <c r="F1313" s="9">
        <v>12187.13</v>
      </c>
      <c r="G1313" s="9">
        <v>12257.36</v>
      </c>
      <c r="H1313" s="9">
        <v>12179.66</v>
      </c>
      <c r="I1313" s="9">
        <v>12253.1</v>
      </c>
      <c r="K1313" s="13">
        <f t="shared" si="625"/>
        <v>65.970000000001164</v>
      </c>
      <c r="L1313" s="13">
        <f t="shared" si="635"/>
        <v>182.32999999999993</v>
      </c>
      <c r="M1313" s="13">
        <f t="shared" si="626"/>
        <v>77.700000000000728</v>
      </c>
      <c r="N1313" s="13"/>
      <c r="X1313">
        <f t="shared" si="628"/>
        <v>65.970000000001164</v>
      </c>
      <c r="Y1313">
        <f t="shared" si="629"/>
        <v>0</v>
      </c>
      <c r="Z1313">
        <f t="shared" si="630"/>
        <v>0</v>
      </c>
      <c r="AA1313" s="22">
        <f t="shared" si="631"/>
        <v>0</v>
      </c>
      <c r="AB1313" s="22">
        <f t="shared" si="632"/>
        <v>0</v>
      </c>
      <c r="AC1313" s="22">
        <f t="shared" si="633"/>
        <v>0</v>
      </c>
      <c r="AD1313" s="22">
        <f t="shared" si="634"/>
        <v>0</v>
      </c>
    </row>
    <row r="1314" spans="5:30" x14ac:dyDescent="0.25">
      <c r="E1314" s="12">
        <v>42984.666666666664</v>
      </c>
      <c r="F1314" s="10">
        <v>12253.35</v>
      </c>
      <c r="G1314" s="10">
        <v>12261.3</v>
      </c>
      <c r="H1314" s="10">
        <v>12227.84</v>
      </c>
      <c r="I1314" s="10">
        <v>12232.53</v>
      </c>
      <c r="K1314" s="13">
        <f t="shared" si="625"/>
        <v>-20.819999999999709</v>
      </c>
      <c r="L1314" s="13">
        <f t="shared" si="635"/>
        <v>161.51000000000022</v>
      </c>
      <c r="M1314" s="13">
        <f t="shared" si="626"/>
        <v>33.459999999999127</v>
      </c>
      <c r="N1314" s="13"/>
      <c r="X1314">
        <f t="shared" si="628"/>
        <v>20.819999999999709</v>
      </c>
      <c r="Y1314">
        <f t="shared" si="629"/>
        <v>0</v>
      </c>
      <c r="Z1314">
        <f t="shared" si="630"/>
        <v>0</v>
      </c>
      <c r="AA1314" s="22">
        <f t="shared" si="631"/>
        <v>0</v>
      </c>
      <c r="AB1314" s="22">
        <f t="shared" si="632"/>
        <v>0</v>
      </c>
      <c r="AC1314" s="22">
        <f t="shared" si="633"/>
        <v>0</v>
      </c>
      <c r="AD1314" s="22">
        <f t="shared" si="634"/>
        <v>0</v>
      </c>
    </row>
    <row r="1315" spans="5:30" x14ac:dyDescent="0.25">
      <c r="E1315" s="11">
        <v>42984.708333333336</v>
      </c>
      <c r="F1315" s="9">
        <v>12233.03</v>
      </c>
      <c r="G1315" s="9">
        <v>12250.43</v>
      </c>
      <c r="H1315" s="9">
        <v>12220.26</v>
      </c>
      <c r="I1315" s="9">
        <v>12231.69</v>
      </c>
      <c r="K1315" s="13">
        <f t="shared" si="625"/>
        <v>-1.3400000000001455</v>
      </c>
      <c r="L1315" s="13">
        <f t="shared" si="635"/>
        <v>160.17000000000007</v>
      </c>
      <c r="M1315" s="13">
        <f t="shared" si="626"/>
        <v>30.170000000000073</v>
      </c>
      <c r="N1315" s="13"/>
      <c r="X1315">
        <f t="shared" si="628"/>
        <v>1.3400000000001455</v>
      </c>
      <c r="Y1315">
        <f t="shared" si="629"/>
        <v>0</v>
      </c>
      <c r="Z1315">
        <f t="shared" si="630"/>
        <v>0</v>
      </c>
      <c r="AA1315" s="22">
        <f t="shared" si="631"/>
        <v>0</v>
      </c>
      <c r="AB1315" s="22">
        <f t="shared" si="632"/>
        <v>0</v>
      </c>
      <c r="AC1315" s="22">
        <f t="shared" si="633"/>
        <v>0</v>
      </c>
      <c r="AD1315" s="22">
        <f t="shared" si="634"/>
        <v>0</v>
      </c>
    </row>
    <row r="1316" spans="5:30" x14ac:dyDescent="0.25">
      <c r="E1316" s="12">
        <v>42984.75</v>
      </c>
      <c r="F1316" s="10">
        <v>12231.44</v>
      </c>
      <c r="G1316" s="10">
        <v>12238.87</v>
      </c>
      <c r="H1316" s="10">
        <v>12207.31</v>
      </c>
      <c r="I1316" s="10">
        <v>12231.81</v>
      </c>
      <c r="K1316" s="13">
        <f t="shared" si="625"/>
        <v>0.36999999999898137</v>
      </c>
      <c r="L1316" s="13">
        <f t="shared" si="635"/>
        <v>160.53999999999905</v>
      </c>
      <c r="M1316" s="13">
        <f t="shared" si="626"/>
        <v>31.56000000000131</v>
      </c>
      <c r="N1316" s="13"/>
      <c r="X1316">
        <f t="shared" si="628"/>
        <v>0.36999999999898137</v>
      </c>
      <c r="Y1316">
        <f t="shared" si="629"/>
        <v>0</v>
      </c>
      <c r="Z1316">
        <f t="shared" si="630"/>
        <v>0</v>
      </c>
      <c r="AA1316" s="22">
        <f t="shared" si="631"/>
        <v>0</v>
      </c>
      <c r="AB1316" s="22">
        <f t="shared" si="632"/>
        <v>0</v>
      </c>
      <c r="AC1316" s="22">
        <f t="shared" si="633"/>
        <v>0</v>
      </c>
      <c r="AD1316" s="22">
        <f t="shared" si="634"/>
        <v>0</v>
      </c>
    </row>
    <row r="1317" spans="5:30" x14ac:dyDescent="0.25">
      <c r="E1317" s="11">
        <v>42984.791666666664</v>
      </c>
      <c r="F1317" s="9">
        <v>12231.56</v>
      </c>
      <c r="G1317" s="9">
        <v>12258.28</v>
      </c>
      <c r="H1317" s="9">
        <v>12227.77</v>
      </c>
      <c r="I1317" s="9">
        <v>12257.28</v>
      </c>
      <c r="K1317" s="13">
        <f t="shared" si="625"/>
        <v>25.720000000001164</v>
      </c>
      <c r="L1317" s="13">
        <f t="shared" si="635"/>
        <v>186.26000000000022</v>
      </c>
      <c r="M1317" s="13">
        <f t="shared" si="626"/>
        <v>30.510000000000218</v>
      </c>
      <c r="N1317" s="13"/>
      <c r="X1317">
        <f t="shared" si="628"/>
        <v>25.720000000001164</v>
      </c>
      <c r="Y1317">
        <f t="shared" si="629"/>
        <v>0</v>
      </c>
      <c r="Z1317">
        <f t="shared" si="630"/>
        <v>0</v>
      </c>
      <c r="AA1317" s="22">
        <f t="shared" si="631"/>
        <v>0</v>
      </c>
      <c r="AB1317" s="22">
        <f t="shared" si="632"/>
        <v>0</v>
      </c>
      <c r="AC1317" s="22">
        <f t="shared" si="633"/>
        <v>0</v>
      </c>
      <c r="AD1317" s="22">
        <f t="shared" si="634"/>
        <v>0</v>
      </c>
    </row>
    <row r="1318" spans="5:30" x14ac:dyDescent="0.25">
      <c r="E1318" s="12">
        <v>42984.833333333336</v>
      </c>
      <c r="F1318" s="10">
        <v>12257.03</v>
      </c>
      <c r="G1318" s="10">
        <v>12292.28</v>
      </c>
      <c r="H1318" s="10">
        <v>12256.03</v>
      </c>
      <c r="I1318" s="10">
        <v>12283.03</v>
      </c>
      <c r="K1318" s="13">
        <f t="shared" si="625"/>
        <v>26</v>
      </c>
      <c r="L1318" s="13">
        <f t="shared" si="635"/>
        <v>212.26000000000022</v>
      </c>
      <c r="M1318" s="13">
        <f t="shared" si="626"/>
        <v>36.25</v>
      </c>
      <c r="N1318" s="13"/>
      <c r="X1318">
        <f t="shared" si="628"/>
        <v>26</v>
      </c>
      <c r="Y1318">
        <f t="shared" si="629"/>
        <v>0</v>
      </c>
      <c r="Z1318">
        <f t="shared" si="630"/>
        <v>0</v>
      </c>
      <c r="AA1318" s="22">
        <f t="shared" si="631"/>
        <v>0</v>
      </c>
      <c r="AB1318" s="22">
        <f t="shared" si="632"/>
        <v>0</v>
      </c>
      <c r="AC1318" s="22">
        <f t="shared" si="633"/>
        <v>0</v>
      </c>
      <c r="AD1318" s="22">
        <f t="shared" si="634"/>
        <v>0</v>
      </c>
    </row>
    <row r="1319" spans="5:30" x14ac:dyDescent="0.25">
      <c r="E1319" s="11">
        <v>42984.875</v>
      </c>
      <c r="F1319" s="9">
        <v>12282.78</v>
      </c>
      <c r="G1319" s="9">
        <v>12301.03</v>
      </c>
      <c r="H1319" s="9">
        <v>12281.53</v>
      </c>
      <c r="I1319" s="9">
        <v>12286.27</v>
      </c>
      <c r="K1319" s="13">
        <f t="shared" si="625"/>
        <v>3.4899999999997817</v>
      </c>
      <c r="L1319" s="13">
        <f t="shared" si="635"/>
        <v>215.75</v>
      </c>
      <c r="M1319" s="13">
        <f t="shared" si="626"/>
        <v>19.5</v>
      </c>
      <c r="N1319" s="13"/>
      <c r="X1319">
        <f t="shared" si="628"/>
        <v>3.4899999999997817</v>
      </c>
      <c r="Y1319">
        <f t="shared" si="629"/>
        <v>0</v>
      </c>
      <c r="Z1319">
        <f t="shared" si="630"/>
        <v>0</v>
      </c>
      <c r="AA1319" s="22">
        <f t="shared" si="631"/>
        <v>0</v>
      </c>
      <c r="AB1319" s="22">
        <f t="shared" si="632"/>
        <v>0</v>
      </c>
      <c r="AC1319" s="22">
        <f t="shared" si="633"/>
        <v>0</v>
      </c>
      <c r="AD1319" s="22">
        <f t="shared" si="634"/>
        <v>0</v>
      </c>
    </row>
    <row r="1320" spans="5:30" x14ac:dyDescent="0.25">
      <c r="E1320" s="12">
        <v>42984.916666666664</v>
      </c>
      <c r="F1320" s="10">
        <v>12286.52</v>
      </c>
      <c r="G1320" s="10">
        <v>12294.52</v>
      </c>
      <c r="H1320" s="10">
        <v>12280.02</v>
      </c>
      <c r="I1320" s="10">
        <v>12281.52</v>
      </c>
      <c r="K1320" s="13">
        <f t="shared" si="625"/>
        <v>-5</v>
      </c>
      <c r="L1320" s="13">
        <f t="shared" si="635"/>
        <v>210.75</v>
      </c>
      <c r="M1320" s="13">
        <f t="shared" si="626"/>
        <v>14.5</v>
      </c>
      <c r="N1320" s="13"/>
      <c r="X1320">
        <f t="shared" si="628"/>
        <v>5</v>
      </c>
      <c r="Y1320">
        <f t="shared" si="629"/>
        <v>0</v>
      </c>
      <c r="Z1320">
        <f t="shared" si="630"/>
        <v>0</v>
      </c>
      <c r="AA1320" s="22">
        <f t="shared" si="631"/>
        <v>0</v>
      </c>
      <c r="AB1320" s="22">
        <f t="shared" si="632"/>
        <v>0</v>
      </c>
      <c r="AC1320" s="22">
        <f t="shared" si="633"/>
        <v>0</v>
      </c>
      <c r="AD1320" s="22">
        <f t="shared" si="634"/>
        <v>0</v>
      </c>
    </row>
    <row r="1321" spans="5:30" hidden="1" x14ac:dyDescent="0.25">
      <c r="E1321" s="11">
        <v>42984.958333333336</v>
      </c>
      <c r="F1321" s="9">
        <v>12279.77</v>
      </c>
      <c r="G1321" s="9">
        <v>12286</v>
      </c>
      <c r="H1321" s="9">
        <v>12276.97</v>
      </c>
      <c r="I1321" s="9">
        <v>12276.97</v>
      </c>
    </row>
    <row r="1322" spans="5:30" hidden="1" x14ac:dyDescent="0.25">
      <c r="E1322" s="12">
        <v>42985.041666666664</v>
      </c>
      <c r="F1322" s="10">
        <v>12271.98</v>
      </c>
      <c r="G1322" s="10">
        <v>12274.47</v>
      </c>
      <c r="H1322" s="10">
        <v>12242.05</v>
      </c>
      <c r="I1322" s="10">
        <v>12261.78</v>
      </c>
    </row>
    <row r="1323" spans="5:30" hidden="1" x14ac:dyDescent="0.25">
      <c r="E1323" s="11">
        <v>42985.083333333336</v>
      </c>
      <c r="F1323" s="9">
        <v>12262.78</v>
      </c>
      <c r="G1323" s="9">
        <v>12273.25</v>
      </c>
      <c r="H1323" s="9">
        <v>12261.78</v>
      </c>
      <c r="I1323" s="9">
        <v>12268.75</v>
      </c>
    </row>
    <row r="1324" spans="5:30" hidden="1" x14ac:dyDescent="0.25">
      <c r="E1324" s="12">
        <v>42985.125</v>
      </c>
      <c r="F1324" s="10">
        <v>12267.51</v>
      </c>
      <c r="G1324" s="10">
        <v>12286.96</v>
      </c>
      <c r="H1324" s="10">
        <v>12266.02</v>
      </c>
      <c r="I1324" s="10">
        <v>12285.72</v>
      </c>
    </row>
    <row r="1325" spans="5:30" hidden="1" x14ac:dyDescent="0.25">
      <c r="E1325" s="11">
        <v>42985.166666666664</v>
      </c>
      <c r="F1325" s="9">
        <v>12285.67</v>
      </c>
      <c r="G1325" s="9">
        <v>12291.16</v>
      </c>
      <c r="H1325" s="9">
        <v>12277.19</v>
      </c>
      <c r="I1325" s="9">
        <v>12281.92</v>
      </c>
    </row>
    <row r="1326" spans="5:30" hidden="1" x14ac:dyDescent="0.25">
      <c r="E1326" s="12">
        <v>42985.208333333336</v>
      </c>
      <c r="F1326" s="10">
        <v>12280.68</v>
      </c>
      <c r="G1326" s="10">
        <v>12284.41</v>
      </c>
      <c r="H1326" s="10">
        <v>12276.94</v>
      </c>
      <c r="I1326" s="10">
        <v>12279.43</v>
      </c>
    </row>
    <row r="1327" spans="5:30" hidden="1" x14ac:dyDescent="0.25">
      <c r="E1327" s="11">
        <v>42985.25</v>
      </c>
      <c r="F1327" s="9">
        <v>12280.67</v>
      </c>
      <c r="G1327" s="9">
        <v>12283.16</v>
      </c>
      <c r="H1327" s="9">
        <v>12278.18</v>
      </c>
      <c r="I1327" s="9">
        <v>12279.42</v>
      </c>
    </row>
    <row r="1328" spans="5:30" hidden="1" x14ac:dyDescent="0.25">
      <c r="E1328" s="12">
        <v>42985.291666666664</v>
      </c>
      <c r="F1328" s="10">
        <v>12278.18</v>
      </c>
      <c r="G1328" s="10">
        <v>12280.67</v>
      </c>
      <c r="H1328" s="10">
        <v>12276.47</v>
      </c>
      <c r="I1328" s="10">
        <v>12278.46</v>
      </c>
    </row>
    <row r="1329" spans="3:30" x14ac:dyDescent="0.25">
      <c r="C1329">
        <v>1</v>
      </c>
      <c r="E1329" s="11">
        <v>42985.333333333336</v>
      </c>
      <c r="F1329" s="9">
        <v>12277.84</v>
      </c>
      <c r="G1329" s="9">
        <v>12278.47</v>
      </c>
      <c r="H1329" s="9">
        <v>12255.25</v>
      </c>
      <c r="I1329" s="9">
        <v>12264.72</v>
      </c>
      <c r="K1329" s="13">
        <f t="shared" ref="K1329:K1343" si="636">I1329-F1329</f>
        <v>-13.1200000000008</v>
      </c>
      <c r="L1329" s="13">
        <v>0</v>
      </c>
      <c r="M1329" s="13">
        <f t="shared" ref="M1329:M1343" si="637">G1329-H1329</f>
        <v>23.219999999999345</v>
      </c>
      <c r="N1329" s="13">
        <f t="shared" ref="N1329" si="638">I1343-F1329</f>
        <v>36.139999999999418</v>
      </c>
      <c r="O1329" s="18">
        <f>IF(K1329*N1329&gt;0,1,0)</f>
        <v>0</v>
      </c>
      <c r="S1329" s="13">
        <f>MAX(G1329:G1343)</f>
        <v>12365.38</v>
      </c>
      <c r="X1329">
        <f t="shared" ref="X1329:X1343" si="639">ABS(K1329)</f>
        <v>13.1200000000008</v>
      </c>
      <c r="Y1329">
        <f t="shared" ref="Y1329:Y1343" si="640">ABS(N1329)</f>
        <v>36.139999999999418</v>
      </c>
      <c r="Z1329">
        <f t="shared" ref="Z1329:Z1343" si="641">IF(S1329&lt;1000,ABS(S1329),0)</f>
        <v>0</v>
      </c>
      <c r="AA1329" s="22">
        <f t="shared" ref="AA1329:AA1343" si="642">ABS(P1329)</f>
        <v>0</v>
      </c>
      <c r="AB1329" s="22">
        <f t="shared" ref="AB1329:AB1343" si="643">ABS(Q1329)</f>
        <v>0</v>
      </c>
      <c r="AC1329" s="22">
        <f t="shared" ref="AC1329:AC1343" si="644">IF(O1329=1,ABS(P1330),0)</f>
        <v>0</v>
      </c>
      <c r="AD1329" s="22">
        <f t="shared" ref="AD1329:AD1343" si="645">IF(O1329=0,ABS(Q1330),0)</f>
        <v>0.31468615718244453</v>
      </c>
    </row>
    <row r="1330" spans="3:30" x14ac:dyDescent="0.25">
      <c r="E1330" s="12">
        <v>42985.375</v>
      </c>
      <c r="F1330" s="10">
        <v>12263.49</v>
      </c>
      <c r="G1330" s="10">
        <v>12297.26</v>
      </c>
      <c r="H1330" s="10">
        <v>12259.49</v>
      </c>
      <c r="I1330" s="10">
        <v>12290</v>
      </c>
      <c r="K1330" s="13">
        <f t="shared" si="636"/>
        <v>26.510000000000218</v>
      </c>
      <c r="L1330" s="13">
        <f t="shared" ref="L1330:L1343" si="646">L1329+K1330</f>
        <v>26.510000000000218</v>
      </c>
      <c r="M1330" s="13">
        <f t="shared" si="637"/>
        <v>37.770000000000437</v>
      </c>
      <c r="N1330" s="13"/>
      <c r="P1330">
        <f>_xlfn.IFS(K1329&lt;0,MIN(L1329:L1343),K1329&gt;0,MAX(L1329:L1343))/S1308</f>
        <v>0</v>
      </c>
      <c r="Q1330">
        <f>_xlfn.IFS(K1329&lt;0,MAX(L1329:L1343),K1329&gt;0,MIN(L1329:L1343))/S1308</f>
        <v>0.31468615718244453</v>
      </c>
      <c r="S1330" s="13">
        <f>MIN(H1329:H1343)</f>
        <v>12255.25</v>
      </c>
      <c r="X1330">
        <f t="shared" si="639"/>
        <v>26.510000000000218</v>
      </c>
      <c r="Y1330">
        <f t="shared" si="640"/>
        <v>0</v>
      </c>
      <c r="Z1330">
        <f t="shared" si="641"/>
        <v>0</v>
      </c>
      <c r="AA1330" s="22">
        <f t="shared" si="642"/>
        <v>0</v>
      </c>
      <c r="AB1330" s="22">
        <f t="shared" si="643"/>
        <v>0.31468615718244453</v>
      </c>
      <c r="AC1330" s="22">
        <f t="shared" si="644"/>
        <v>0</v>
      </c>
      <c r="AD1330" s="22">
        <f t="shared" si="645"/>
        <v>0</v>
      </c>
    </row>
    <row r="1331" spans="3:30" x14ac:dyDescent="0.25">
      <c r="E1331" s="11">
        <v>42985.416666666664</v>
      </c>
      <c r="F1331" s="9">
        <v>12291.75</v>
      </c>
      <c r="G1331" s="9">
        <v>12296.72</v>
      </c>
      <c r="H1331" s="9">
        <v>12263.91</v>
      </c>
      <c r="I1331" s="9">
        <v>12286.12</v>
      </c>
      <c r="K1331" s="13">
        <f t="shared" si="636"/>
        <v>-5.6299999999991996</v>
      </c>
      <c r="L1331" s="13">
        <f t="shared" si="646"/>
        <v>20.880000000001019</v>
      </c>
      <c r="M1331" s="13">
        <f t="shared" si="637"/>
        <v>32.809999999999491</v>
      </c>
      <c r="N1331" s="13"/>
      <c r="S1331" s="13">
        <f>S1329-S1330</f>
        <v>110.1299999999992</v>
      </c>
      <c r="X1331">
        <f t="shared" si="639"/>
        <v>5.6299999999991996</v>
      </c>
      <c r="Y1331">
        <f t="shared" si="640"/>
        <v>0</v>
      </c>
      <c r="Z1331">
        <f t="shared" si="641"/>
        <v>110.1299999999992</v>
      </c>
      <c r="AA1331" s="22">
        <f t="shared" si="642"/>
        <v>0</v>
      </c>
      <c r="AB1331" s="22">
        <f t="shared" si="643"/>
        <v>0</v>
      </c>
      <c r="AC1331" s="22">
        <f t="shared" si="644"/>
        <v>0</v>
      </c>
      <c r="AD1331" s="22">
        <f t="shared" si="645"/>
        <v>0</v>
      </c>
    </row>
    <row r="1332" spans="3:30" x14ac:dyDescent="0.25">
      <c r="E1332" s="12">
        <v>42985.458333333336</v>
      </c>
      <c r="F1332" s="10">
        <v>12286.62</v>
      </c>
      <c r="G1332" s="10">
        <v>12295.15</v>
      </c>
      <c r="H1332" s="10">
        <v>12274.82</v>
      </c>
      <c r="I1332" s="10">
        <v>12283.35</v>
      </c>
      <c r="K1332" s="13">
        <f t="shared" si="636"/>
        <v>-3.2700000000004366</v>
      </c>
      <c r="L1332" s="13">
        <f t="shared" si="646"/>
        <v>17.610000000000582</v>
      </c>
      <c r="M1332" s="13">
        <f t="shared" si="637"/>
        <v>20.329999999999927</v>
      </c>
      <c r="N1332" s="13"/>
      <c r="X1332">
        <f t="shared" si="639"/>
        <v>3.2700000000004366</v>
      </c>
      <c r="Y1332">
        <f t="shared" si="640"/>
        <v>0</v>
      </c>
      <c r="Z1332">
        <f t="shared" si="641"/>
        <v>0</v>
      </c>
      <c r="AA1332" s="22">
        <f t="shared" si="642"/>
        <v>0</v>
      </c>
      <c r="AB1332" s="22">
        <f t="shared" si="643"/>
        <v>0</v>
      </c>
      <c r="AC1332" s="22">
        <f t="shared" si="644"/>
        <v>0</v>
      </c>
      <c r="AD1332" s="22">
        <f t="shared" si="645"/>
        <v>0</v>
      </c>
    </row>
    <row r="1333" spans="3:30" x14ac:dyDescent="0.25">
      <c r="E1333" s="11">
        <v>42985.5</v>
      </c>
      <c r="F1333" s="9">
        <v>12284.35</v>
      </c>
      <c r="G1333" s="9">
        <v>12340.74</v>
      </c>
      <c r="H1333" s="9">
        <v>12283.35</v>
      </c>
      <c r="I1333" s="9">
        <v>12329.73</v>
      </c>
      <c r="K1333" s="13">
        <f t="shared" si="636"/>
        <v>45.3799999999992</v>
      </c>
      <c r="L1333" s="13">
        <f t="shared" si="646"/>
        <v>62.989999999999782</v>
      </c>
      <c r="M1333" s="13">
        <f t="shared" si="637"/>
        <v>57.389999999999418</v>
      </c>
      <c r="N1333" s="13"/>
      <c r="X1333">
        <f t="shared" si="639"/>
        <v>45.3799999999992</v>
      </c>
      <c r="Y1333">
        <f t="shared" si="640"/>
        <v>0</v>
      </c>
      <c r="Z1333">
        <f t="shared" si="641"/>
        <v>0</v>
      </c>
      <c r="AA1333" s="22">
        <f t="shared" si="642"/>
        <v>0</v>
      </c>
      <c r="AB1333" s="22">
        <f t="shared" si="643"/>
        <v>0</v>
      </c>
      <c r="AC1333" s="22">
        <f t="shared" si="644"/>
        <v>0</v>
      </c>
      <c r="AD1333" s="22">
        <f t="shared" si="645"/>
        <v>0</v>
      </c>
    </row>
    <row r="1334" spans="3:30" x14ac:dyDescent="0.25">
      <c r="E1334" s="12">
        <v>42985.541666666664</v>
      </c>
      <c r="F1334" s="10">
        <v>12329.48</v>
      </c>
      <c r="G1334" s="10">
        <v>12365.38</v>
      </c>
      <c r="H1334" s="10">
        <v>12328.73</v>
      </c>
      <c r="I1334" s="10">
        <v>12344.85</v>
      </c>
      <c r="K1334" s="13">
        <f t="shared" si="636"/>
        <v>15.3700000000008</v>
      </c>
      <c r="L1334" s="13">
        <f t="shared" si="646"/>
        <v>78.360000000000582</v>
      </c>
      <c r="M1334" s="13">
        <f t="shared" si="637"/>
        <v>36.649999999999636</v>
      </c>
      <c r="N1334" s="13"/>
      <c r="X1334">
        <f t="shared" si="639"/>
        <v>15.3700000000008</v>
      </c>
      <c r="Y1334">
        <f t="shared" si="640"/>
        <v>0</v>
      </c>
      <c r="Z1334">
        <f t="shared" si="641"/>
        <v>0</v>
      </c>
      <c r="AA1334" s="22">
        <f t="shared" si="642"/>
        <v>0</v>
      </c>
      <c r="AB1334" s="22">
        <f t="shared" si="643"/>
        <v>0</v>
      </c>
      <c r="AC1334" s="22">
        <f t="shared" si="644"/>
        <v>0</v>
      </c>
      <c r="AD1334" s="22">
        <f t="shared" si="645"/>
        <v>0</v>
      </c>
    </row>
    <row r="1335" spans="3:30" x14ac:dyDescent="0.25">
      <c r="E1335" s="11">
        <v>42985.583333333336</v>
      </c>
      <c r="F1335" s="9">
        <v>12344.35</v>
      </c>
      <c r="G1335" s="9">
        <v>12345.61</v>
      </c>
      <c r="H1335" s="9">
        <v>12307.77</v>
      </c>
      <c r="I1335" s="9">
        <v>12333.56</v>
      </c>
      <c r="K1335" s="13">
        <f t="shared" si="636"/>
        <v>-10.790000000000873</v>
      </c>
      <c r="L1335" s="13">
        <f t="shared" si="646"/>
        <v>67.569999999999709</v>
      </c>
      <c r="M1335" s="13">
        <f t="shared" si="637"/>
        <v>37.840000000000146</v>
      </c>
      <c r="N1335" s="13"/>
      <c r="X1335">
        <f t="shared" si="639"/>
        <v>10.790000000000873</v>
      </c>
      <c r="Y1335">
        <f t="shared" si="640"/>
        <v>0</v>
      </c>
      <c r="Z1335">
        <f t="shared" si="641"/>
        <v>0</v>
      </c>
      <c r="AA1335" s="22">
        <f t="shared" si="642"/>
        <v>0</v>
      </c>
      <c r="AB1335" s="22">
        <f t="shared" si="643"/>
        <v>0</v>
      </c>
      <c r="AC1335" s="22">
        <f t="shared" si="644"/>
        <v>0</v>
      </c>
      <c r="AD1335" s="22">
        <f t="shared" si="645"/>
        <v>0</v>
      </c>
    </row>
    <row r="1336" spans="3:30" x14ac:dyDescent="0.25">
      <c r="E1336" s="12">
        <v>42985.625</v>
      </c>
      <c r="F1336" s="10">
        <v>12333.31</v>
      </c>
      <c r="G1336" s="10">
        <v>12347.26</v>
      </c>
      <c r="H1336" s="10">
        <v>12288.27</v>
      </c>
      <c r="I1336" s="10">
        <v>12299.48</v>
      </c>
      <c r="K1336" s="13">
        <f t="shared" si="636"/>
        <v>-33.829999999999927</v>
      </c>
      <c r="L1336" s="13">
        <f t="shared" si="646"/>
        <v>33.739999999999782</v>
      </c>
      <c r="M1336" s="13">
        <f t="shared" si="637"/>
        <v>58.989999999999782</v>
      </c>
      <c r="N1336" s="13"/>
      <c r="X1336">
        <f t="shared" si="639"/>
        <v>33.829999999999927</v>
      </c>
      <c r="Y1336">
        <f t="shared" si="640"/>
        <v>0</v>
      </c>
      <c r="Z1336">
        <f t="shared" si="641"/>
        <v>0</v>
      </c>
      <c r="AA1336" s="22">
        <f t="shared" si="642"/>
        <v>0</v>
      </c>
      <c r="AB1336" s="22">
        <f t="shared" si="643"/>
        <v>0</v>
      </c>
      <c r="AC1336" s="22">
        <f t="shared" si="644"/>
        <v>0</v>
      </c>
      <c r="AD1336" s="22">
        <f t="shared" si="645"/>
        <v>0</v>
      </c>
    </row>
    <row r="1337" spans="3:30" x14ac:dyDescent="0.25">
      <c r="E1337" s="11">
        <v>42985.666666666664</v>
      </c>
      <c r="F1337" s="9">
        <v>12299.49</v>
      </c>
      <c r="G1337" s="9">
        <v>12348.3</v>
      </c>
      <c r="H1337" s="9">
        <v>12291.81</v>
      </c>
      <c r="I1337" s="9">
        <v>12332.43</v>
      </c>
      <c r="K1337" s="13">
        <f t="shared" si="636"/>
        <v>32.940000000000509</v>
      </c>
      <c r="L1337" s="13">
        <f t="shared" si="646"/>
        <v>66.680000000000291</v>
      </c>
      <c r="M1337" s="13">
        <f t="shared" si="637"/>
        <v>56.489999999999782</v>
      </c>
      <c r="N1337" s="13"/>
      <c r="X1337">
        <f t="shared" si="639"/>
        <v>32.940000000000509</v>
      </c>
      <c r="Y1337">
        <f t="shared" si="640"/>
        <v>0</v>
      </c>
      <c r="Z1337">
        <f t="shared" si="641"/>
        <v>0</v>
      </c>
      <c r="AA1337" s="22">
        <f t="shared" si="642"/>
        <v>0</v>
      </c>
      <c r="AB1337" s="22">
        <f t="shared" si="643"/>
        <v>0</v>
      </c>
      <c r="AC1337" s="22">
        <f t="shared" si="644"/>
        <v>0</v>
      </c>
      <c r="AD1337" s="22">
        <f t="shared" si="645"/>
        <v>0</v>
      </c>
    </row>
    <row r="1338" spans="3:30" x14ac:dyDescent="0.25">
      <c r="E1338" s="12">
        <v>42985.708333333336</v>
      </c>
      <c r="F1338" s="10">
        <v>12332.68</v>
      </c>
      <c r="G1338" s="10">
        <v>12334.96</v>
      </c>
      <c r="H1338" s="10">
        <v>12277.7</v>
      </c>
      <c r="I1338" s="10">
        <v>12313.23</v>
      </c>
      <c r="K1338" s="13">
        <f t="shared" si="636"/>
        <v>-19.450000000000728</v>
      </c>
      <c r="L1338" s="13">
        <f t="shared" si="646"/>
        <v>47.229999999999563</v>
      </c>
      <c r="M1338" s="13">
        <f t="shared" si="637"/>
        <v>57.259999999998399</v>
      </c>
      <c r="N1338" s="13"/>
      <c r="X1338">
        <f t="shared" si="639"/>
        <v>19.450000000000728</v>
      </c>
      <c r="Y1338">
        <f t="shared" si="640"/>
        <v>0</v>
      </c>
      <c r="Z1338">
        <f t="shared" si="641"/>
        <v>0</v>
      </c>
      <c r="AA1338" s="22">
        <f t="shared" si="642"/>
        <v>0</v>
      </c>
      <c r="AB1338" s="22">
        <f t="shared" si="643"/>
        <v>0</v>
      </c>
      <c r="AC1338" s="22">
        <f t="shared" si="644"/>
        <v>0</v>
      </c>
      <c r="AD1338" s="22">
        <f t="shared" si="645"/>
        <v>0</v>
      </c>
    </row>
    <row r="1339" spans="3:30" x14ac:dyDescent="0.25">
      <c r="E1339" s="11">
        <v>42985.75</v>
      </c>
      <c r="F1339" s="9">
        <v>12312.73</v>
      </c>
      <c r="G1339" s="9">
        <v>12322.07</v>
      </c>
      <c r="H1339" s="9">
        <v>12284.4</v>
      </c>
      <c r="I1339" s="9">
        <v>12291.49</v>
      </c>
      <c r="K1339" s="13">
        <f t="shared" si="636"/>
        <v>-21.239999999999782</v>
      </c>
      <c r="L1339" s="13">
        <f t="shared" si="646"/>
        <v>25.989999999999782</v>
      </c>
      <c r="M1339" s="13">
        <f t="shared" si="637"/>
        <v>37.670000000000073</v>
      </c>
      <c r="N1339" s="13"/>
      <c r="X1339">
        <f t="shared" si="639"/>
        <v>21.239999999999782</v>
      </c>
      <c r="Y1339">
        <f t="shared" si="640"/>
        <v>0</v>
      </c>
      <c r="Z1339">
        <f t="shared" si="641"/>
        <v>0</v>
      </c>
      <c r="AA1339" s="22">
        <f t="shared" si="642"/>
        <v>0</v>
      </c>
      <c r="AB1339" s="22">
        <f t="shared" si="643"/>
        <v>0</v>
      </c>
      <c r="AC1339" s="22">
        <f t="shared" si="644"/>
        <v>0</v>
      </c>
      <c r="AD1339" s="22">
        <f t="shared" si="645"/>
        <v>0</v>
      </c>
    </row>
    <row r="1340" spans="3:30" x14ac:dyDescent="0.25">
      <c r="E1340" s="12">
        <v>42985.791666666664</v>
      </c>
      <c r="F1340" s="10">
        <v>12291.24</v>
      </c>
      <c r="G1340" s="10">
        <v>12309.24</v>
      </c>
      <c r="H1340" s="10">
        <v>12288.74</v>
      </c>
      <c r="I1340" s="10">
        <v>12307.98</v>
      </c>
      <c r="K1340" s="13">
        <f t="shared" si="636"/>
        <v>16.739999999999782</v>
      </c>
      <c r="L1340" s="13">
        <f t="shared" si="646"/>
        <v>42.729999999999563</v>
      </c>
      <c r="M1340" s="13">
        <f t="shared" si="637"/>
        <v>20.5</v>
      </c>
      <c r="N1340" s="13"/>
      <c r="X1340">
        <f t="shared" si="639"/>
        <v>16.739999999999782</v>
      </c>
      <c r="Y1340">
        <f t="shared" si="640"/>
        <v>0</v>
      </c>
      <c r="Z1340">
        <f t="shared" si="641"/>
        <v>0</v>
      </c>
      <c r="AA1340" s="22">
        <f t="shared" si="642"/>
        <v>0</v>
      </c>
      <c r="AB1340" s="22">
        <f t="shared" si="643"/>
        <v>0</v>
      </c>
      <c r="AC1340" s="22">
        <f t="shared" si="644"/>
        <v>0</v>
      </c>
      <c r="AD1340" s="22">
        <f t="shared" si="645"/>
        <v>0</v>
      </c>
    </row>
    <row r="1341" spans="3:30" x14ac:dyDescent="0.25">
      <c r="E1341" s="11">
        <v>42985.833333333336</v>
      </c>
      <c r="F1341" s="9">
        <v>12307.23</v>
      </c>
      <c r="G1341" s="9">
        <v>12320.23</v>
      </c>
      <c r="H1341" s="9">
        <v>12305.73</v>
      </c>
      <c r="I1341" s="9">
        <v>12310.48</v>
      </c>
      <c r="K1341" s="13">
        <f t="shared" si="636"/>
        <v>3.25</v>
      </c>
      <c r="L1341" s="13">
        <f t="shared" si="646"/>
        <v>45.979999999999563</v>
      </c>
      <c r="M1341" s="13">
        <f t="shared" si="637"/>
        <v>14.5</v>
      </c>
      <c r="N1341" s="13"/>
      <c r="X1341">
        <f t="shared" si="639"/>
        <v>3.25</v>
      </c>
      <c r="Y1341">
        <f t="shared" si="640"/>
        <v>0</v>
      </c>
      <c r="Z1341">
        <f t="shared" si="641"/>
        <v>0</v>
      </c>
      <c r="AA1341" s="22">
        <f t="shared" si="642"/>
        <v>0</v>
      </c>
      <c r="AB1341" s="22">
        <f t="shared" si="643"/>
        <v>0</v>
      </c>
      <c r="AC1341" s="22">
        <f t="shared" si="644"/>
        <v>0</v>
      </c>
      <c r="AD1341" s="22">
        <f t="shared" si="645"/>
        <v>0</v>
      </c>
    </row>
    <row r="1342" spans="3:30" x14ac:dyDescent="0.25">
      <c r="E1342" s="12">
        <v>42985.875</v>
      </c>
      <c r="F1342" s="10">
        <v>12309.98</v>
      </c>
      <c r="G1342" s="10">
        <v>12314.23</v>
      </c>
      <c r="H1342" s="10">
        <v>12307.73</v>
      </c>
      <c r="I1342" s="10">
        <v>12313.48</v>
      </c>
      <c r="K1342" s="13">
        <f t="shared" si="636"/>
        <v>3.5</v>
      </c>
      <c r="L1342" s="13">
        <f t="shared" si="646"/>
        <v>49.479999999999563</v>
      </c>
      <c r="M1342" s="13">
        <f t="shared" si="637"/>
        <v>6.5</v>
      </c>
      <c r="N1342" s="13"/>
      <c r="X1342">
        <f t="shared" si="639"/>
        <v>3.5</v>
      </c>
      <c r="Y1342">
        <f t="shared" si="640"/>
        <v>0</v>
      </c>
      <c r="Z1342">
        <f t="shared" si="641"/>
        <v>0</v>
      </c>
      <c r="AA1342" s="22">
        <f t="shared" si="642"/>
        <v>0</v>
      </c>
      <c r="AB1342" s="22">
        <f t="shared" si="643"/>
        <v>0</v>
      </c>
      <c r="AC1342" s="22">
        <f t="shared" si="644"/>
        <v>0</v>
      </c>
      <c r="AD1342" s="22">
        <f t="shared" si="645"/>
        <v>0</v>
      </c>
    </row>
    <row r="1343" spans="3:30" x14ac:dyDescent="0.25">
      <c r="E1343" s="11">
        <v>42985.916666666664</v>
      </c>
      <c r="F1343" s="9">
        <v>12313.73</v>
      </c>
      <c r="G1343" s="9">
        <v>12320.23</v>
      </c>
      <c r="H1343" s="9">
        <v>12296.23</v>
      </c>
      <c r="I1343" s="9">
        <v>12313.98</v>
      </c>
      <c r="K1343" s="13">
        <f t="shared" si="636"/>
        <v>0.25</v>
      </c>
      <c r="L1343" s="13">
        <f t="shared" si="646"/>
        <v>49.729999999999563</v>
      </c>
      <c r="M1343" s="13">
        <f t="shared" si="637"/>
        <v>24</v>
      </c>
      <c r="N1343" s="13"/>
      <c r="X1343">
        <f t="shared" si="639"/>
        <v>0.25</v>
      </c>
      <c r="Y1343">
        <f t="shared" si="640"/>
        <v>0</v>
      </c>
      <c r="Z1343">
        <f t="shared" si="641"/>
        <v>0</v>
      </c>
      <c r="AA1343" s="22">
        <f t="shared" si="642"/>
        <v>0</v>
      </c>
      <c r="AB1343" s="22">
        <f t="shared" si="643"/>
        <v>0</v>
      </c>
      <c r="AC1343" s="22">
        <f t="shared" si="644"/>
        <v>0</v>
      </c>
      <c r="AD1343" s="22">
        <f t="shared" si="645"/>
        <v>0</v>
      </c>
    </row>
    <row r="1344" spans="3:30" hidden="1" x14ac:dyDescent="0.25">
      <c r="E1344" s="12">
        <v>42985.958333333336</v>
      </c>
      <c r="F1344" s="10">
        <v>12315.73</v>
      </c>
      <c r="G1344" s="10">
        <v>12323.67</v>
      </c>
      <c r="H1344" s="10">
        <v>12313.98</v>
      </c>
      <c r="I1344" s="10">
        <v>12322.42</v>
      </c>
    </row>
    <row r="1345" spans="3:30" hidden="1" x14ac:dyDescent="0.25">
      <c r="E1345" s="11">
        <v>42986.041666666664</v>
      </c>
      <c r="F1345" s="9">
        <v>12321.8</v>
      </c>
      <c r="G1345" s="9">
        <v>12321.8</v>
      </c>
      <c r="H1345" s="9">
        <v>12307.93</v>
      </c>
      <c r="I1345" s="9">
        <v>12321.42</v>
      </c>
    </row>
    <row r="1346" spans="3:30" hidden="1" x14ac:dyDescent="0.25">
      <c r="E1346" s="12">
        <v>42986.083333333336</v>
      </c>
      <c r="F1346" s="10">
        <v>12320.17</v>
      </c>
      <c r="G1346" s="10">
        <v>12320.17</v>
      </c>
      <c r="H1346" s="10">
        <v>12302.68</v>
      </c>
      <c r="I1346" s="10">
        <v>12302.68</v>
      </c>
    </row>
    <row r="1347" spans="3:30" hidden="1" x14ac:dyDescent="0.25">
      <c r="E1347" s="11">
        <v>42986.125</v>
      </c>
      <c r="F1347" s="9">
        <v>12301.43</v>
      </c>
      <c r="G1347" s="9">
        <v>12303.93</v>
      </c>
      <c r="H1347" s="9">
        <v>12286.69</v>
      </c>
      <c r="I1347" s="9">
        <v>12294.18</v>
      </c>
    </row>
    <row r="1348" spans="3:30" hidden="1" x14ac:dyDescent="0.25">
      <c r="E1348" s="12">
        <v>42986.166666666664</v>
      </c>
      <c r="F1348" s="10">
        <v>12294.81</v>
      </c>
      <c r="G1348" s="10">
        <v>12300.4</v>
      </c>
      <c r="H1348" s="10">
        <v>12294.15</v>
      </c>
      <c r="I1348" s="10">
        <v>12297.9</v>
      </c>
    </row>
    <row r="1349" spans="3:30" hidden="1" x14ac:dyDescent="0.25">
      <c r="E1349" s="11">
        <v>42986.208333333336</v>
      </c>
      <c r="F1349" s="9">
        <v>12296.65</v>
      </c>
      <c r="G1349" s="9">
        <v>12297.9</v>
      </c>
      <c r="H1349" s="9">
        <v>12286.65</v>
      </c>
      <c r="I1349" s="9">
        <v>12289.15</v>
      </c>
    </row>
    <row r="1350" spans="3:30" hidden="1" x14ac:dyDescent="0.25">
      <c r="E1350" s="12">
        <v>42986.25</v>
      </c>
      <c r="F1350" s="10">
        <v>12287.9</v>
      </c>
      <c r="G1350" s="10">
        <v>12295.4</v>
      </c>
      <c r="H1350" s="10">
        <v>12287.9</v>
      </c>
      <c r="I1350" s="10">
        <v>12295.4</v>
      </c>
    </row>
    <row r="1351" spans="3:30" hidden="1" x14ac:dyDescent="0.25">
      <c r="E1351" s="11">
        <v>42986.291666666664</v>
      </c>
      <c r="F1351" s="9">
        <v>12294.15</v>
      </c>
      <c r="G1351" s="9">
        <v>12304.18</v>
      </c>
      <c r="H1351" s="9">
        <v>12294.14</v>
      </c>
      <c r="I1351" s="9">
        <v>12300.43</v>
      </c>
    </row>
    <row r="1352" spans="3:30" x14ac:dyDescent="0.25">
      <c r="C1352">
        <v>1</v>
      </c>
      <c r="E1352" s="12">
        <v>42986.333333333336</v>
      </c>
      <c r="F1352" s="10">
        <v>12299.18</v>
      </c>
      <c r="G1352" s="10">
        <v>12300.43</v>
      </c>
      <c r="H1352" s="10">
        <v>12265.19</v>
      </c>
      <c r="I1352" s="10">
        <v>12266.69</v>
      </c>
      <c r="K1352" s="13">
        <f t="shared" ref="K1352:K1366" si="647">I1352-F1352</f>
        <v>-32.489999999999782</v>
      </c>
      <c r="L1352" s="13">
        <v>0</v>
      </c>
      <c r="M1352" s="13">
        <f t="shared" ref="M1352:M1366" si="648">G1352-H1352</f>
        <v>35.239999999999782</v>
      </c>
      <c r="N1352" s="13">
        <f t="shared" ref="N1352" si="649">I1366-F1352</f>
        <v>-9.6399999999994179</v>
      </c>
      <c r="O1352" s="18">
        <f>IF(K1352*N1352&gt;0,1,0)</f>
        <v>1</v>
      </c>
      <c r="S1352" s="13">
        <f>MAX(G1352:G1366)</f>
        <v>12323</v>
      </c>
      <c r="X1352">
        <f t="shared" ref="X1352:X1366" si="650">ABS(K1352)</f>
        <v>32.489999999999782</v>
      </c>
      <c r="Y1352">
        <f t="shared" ref="Y1352:Y1366" si="651">ABS(N1352)</f>
        <v>9.6399999999994179</v>
      </c>
      <c r="Z1352">
        <f t="shared" ref="Z1352:Z1366" si="652">IF(S1352&lt;1000,ABS(S1352),0)</f>
        <v>0</v>
      </c>
      <c r="AA1352" s="22">
        <f t="shared" ref="AA1352:AA1366" si="653">ABS(P1352)</f>
        <v>0</v>
      </c>
      <c r="AB1352" s="22">
        <f t="shared" ref="AB1352:AB1366" si="654">ABS(Q1352)</f>
        <v>0</v>
      </c>
      <c r="AC1352" s="22">
        <f t="shared" ref="AC1352:AC1366" si="655">IF(O1352=1,ABS(P1353),0)</f>
        <v>7.0552982838468115E-2</v>
      </c>
      <c r="AD1352" s="22">
        <f t="shared" ref="AD1352:AD1366" si="656">IF(O1352=0,ABS(Q1353),0)</f>
        <v>0</v>
      </c>
    </row>
    <row r="1353" spans="3:30" x14ac:dyDescent="0.25">
      <c r="E1353" s="11">
        <v>42986.375</v>
      </c>
      <c r="F1353" s="9">
        <v>12264.51</v>
      </c>
      <c r="G1353" s="9">
        <v>12277.53</v>
      </c>
      <c r="H1353" s="9">
        <v>12251.49</v>
      </c>
      <c r="I1353" s="9">
        <v>12256.74</v>
      </c>
      <c r="K1353" s="13">
        <f t="shared" si="647"/>
        <v>-7.7700000000004366</v>
      </c>
      <c r="L1353" s="13">
        <f t="shared" ref="L1353:L1366" si="657">L1352+K1353</f>
        <v>-7.7700000000004366</v>
      </c>
      <c r="M1353" s="13">
        <f t="shared" si="648"/>
        <v>26.040000000000873</v>
      </c>
      <c r="N1353" s="13"/>
      <c r="P1353">
        <f>_xlfn.IFS(K1352&lt;0,MIN(L1352:L1366),K1352&gt;0,MAX(L1352:L1366))/S1331</f>
        <v>-7.0552982838468115E-2</v>
      </c>
      <c r="Q1353">
        <f>_xlfn.IFS(K1352&lt;0,MAX(L1352:L1366),K1352&gt;0,MIN(L1352:L1366))/S1331</f>
        <v>0.36075547080722647</v>
      </c>
      <c r="S1353" s="13">
        <f>MIN(H1352:H1366)</f>
        <v>12242.97</v>
      </c>
      <c r="X1353">
        <f t="shared" si="650"/>
        <v>7.7700000000004366</v>
      </c>
      <c r="Y1353">
        <f t="shared" si="651"/>
        <v>0</v>
      </c>
      <c r="Z1353">
        <f t="shared" si="652"/>
        <v>0</v>
      </c>
      <c r="AA1353" s="22">
        <f t="shared" si="653"/>
        <v>7.0552982838468115E-2</v>
      </c>
      <c r="AB1353" s="22">
        <f t="shared" si="654"/>
        <v>0.36075547080722647</v>
      </c>
      <c r="AC1353" s="22">
        <f t="shared" si="655"/>
        <v>0</v>
      </c>
      <c r="AD1353" s="22">
        <f t="shared" si="656"/>
        <v>0</v>
      </c>
    </row>
    <row r="1354" spans="3:30" x14ac:dyDescent="0.25">
      <c r="E1354" s="12">
        <v>42986.416666666664</v>
      </c>
      <c r="F1354" s="10">
        <v>12258.24</v>
      </c>
      <c r="G1354" s="10">
        <v>12294.12</v>
      </c>
      <c r="H1354" s="10">
        <v>12242.97</v>
      </c>
      <c r="I1354" s="10">
        <v>12289.9</v>
      </c>
      <c r="K1354" s="13">
        <f t="shared" si="647"/>
        <v>31.659999999999854</v>
      </c>
      <c r="L1354" s="13">
        <f t="shared" si="657"/>
        <v>23.889999999999418</v>
      </c>
      <c r="M1354" s="13">
        <f t="shared" si="648"/>
        <v>51.150000000001455</v>
      </c>
      <c r="N1354" s="13"/>
      <c r="S1354" s="13">
        <f>S1352-S1353</f>
        <v>80.030000000000655</v>
      </c>
      <c r="X1354">
        <f t="shared" si="650"/>
        <v>31.659999999999854</v>
      </c>
      <c r="Y1354">
        <f t="shared" si="651"/>
        <v>0</v>
      </c>
      <c r="Z1354">
        <f t="shared" si="652"/>
        <v>80.030000000000655</v>
      </c>
      <c r="AA1354" s="22">
        <f t="shared" si="653"/>
        <v>0</v>
      </c>
      <c r="AB1354" s="22">
        <f t="shared" si="654"/>
        <v>0</v>
      </c>
      <c r="AC1354" s="22">
        <f t="shared" si="655"/>
        <v>0</v>
      </c>
      <c r="AD1354" s="22">
        <f t="shared" si="656"/>
        <v>0</v>
      </c>
    </row>
    <row r="1355" spans="3:30" x14ac:dyDescent="0.25">
      <c r="E1355" s="11">
        <v>42986.458333333336</v>
      </c>
      <c r="F1355" s="9">
        <v>12289.65</v>
      </c>
      <c r="G1355" s="9">
        <v>12291.08</v>
      </c>
      <c r="H1355" s="9">
        <v>12260.9</v>
      </c>
      <c r="I1355" s="9">
        <v>12271.56</v>
      </c>
      <c r="K1355" s="13">
        <f t="shared" si="647"/>
        <v>-18.090000000000146</v>
      </c>
      <c r="L1355" s="13">
        <f t="shared" si="657"/>
        <v>5.7999999999992724</v>
      </c>
      <c r="M1355" s="13">
        <f t="shared" si="648"/>
        <v>30.180000000000291</v>
      </c>
      <c r="N1355" s="13"/>
      <c r="X1355">
        <f t="shared" si="650"/>
        <v>18.090000000000146</v>
      </c>
      <c r="Y1355">
        <f t="shared" si="651"/>
        <v>0</v>
      </c>
      <c r="Z1355">
        <f t="shared" si="652"/>
        <v>0</v>
      </c>
      <c r="AA1355" s="22">
        <f t="shared" si="653"/>
        <v>0</v>
      </c>
      <c r="AB1355" s="22">
        <f t="shared" si="654"/>
        <v>0</v>
      </c>
      <c r="AC1355" s="22">
        <f t="shared" si="655"/>
        <v>0</v>
      </c>
      <c r="AD1355" s="22">
        <f t="shared" si="656"/>
        <v>0</v>
      </c>
    </row>
    <row r="1356" spans="3:30" x14ac:dyDescent="0.25">
      <c r="E1356" s="12">
        <v>42986.5</v>
      </c>
      <c r="F1356" s="10">
        <v>12272.81</v>
      </c>
      <c r="G1356" s="10">
        <v>12323</v>
      </c>
      <c r="H1356" s="10">
        <v>12271.05</v>
      </c>
      <c r="I1356" s="10">
        <v>12290.53</v>
      </c>
      <c r="K1356" s="13">
        <f t="shared" si="647"/>
        <v>17.720000000001164</v>
      </c>
      <c r="L1356" s="13">
        <f t="shared" si="657"/>
        <v>23.520000000000437</v>
      </c>
      <c r="M1356" s="13">
        <f t="shared" si="648"/>
        <v>51.950000000000728</v>
      </c>
      <c r="N1356" s="13"/>
      <c r="X1356">
        <f t="shared" si="650"/>
        <v>17.720000000001164</v>
      </c>
      <c r="Y1356">
        <f t="shared" si="651"/>
        <v>0</v>
      </c>
      <c r="Z1356">
        <f t="shared" si="652"/>
        <v>0</v>
      </c>
      <c r="AA1356" s="22">
        <f t="shared" si="653"/>
        <v>0</v>
      </c>
      <c r="AB1356" s="22">
        <f t="shared" si="654"/>
        <v>0</v>
      </c>
      <c r="AC1356" s="22">
        <f t="shared" si="655"/>
        <v>0</v>
      </c>
      <c r="AD1356" s="22">
        <f t="shared" si="656"/>
        <v>0</v>
      </c>
    </row>
    <row r="1357" spans="3:30" x14ac:dyDescent="0.25">
      <c r="E1357" s="11">
        <v>42986.541666666664</v>
      </c>
      <c r="F1357" s="9">
        <v>12291.03</v>
      </c>
      <c r="G1357" s="9">
        <v>12303.04</v>
      </c>
      <c r="H1357" s="9">
        <v>12277.63</v>
      </c>
      <c r="I1357" s="9">
        <v>12301.04</v>
      </c>
      <c r="K1357" s="13">
        <f t="shared" si="647"/>
        <v>10.010000000000218</v>
      </c>
      <c r="L1357" s="13">
        <f t="shared" si="657"/>
        <v>33.530000000000655</v>
      </c>
      <c r="M1357" s="13">
        <f t="shared" si="648"/>
        <v>25.410000000001673</v>
      </c>
      <c r="N1357" s="13"/>
      <c r="X1357">
        <f t="shared" si="650"/>
        <v>10.010000000000218</v>
      </c>
      <c r="Y1357">
        <f t="shared" si="651"/>
        <v>0</v>
      </c>
      <c r="Z1357">
        <f t="shared" si="652"/>
        <v>0</v>
      </c>
      <c r="AA1357" s="22">
        <f t="shared" si="653"/>
        <v>0</v>
      </c>
      <c r="AB1357" s="22">
        <f t="shared" si="654"/>
        <v>0</v>
      </c>
      <c r="AC1357" s="22">
        <f t="shared" si="655"/>
        <v>0</v>
      </c>
      <c r="AD1357" s="22">
        <f t="shared" si="656"/>
        <v>0</v>
      </c>
    </row>
    <row r="1358" spans="3:30" x14ac:dyDescent="0.25">
      <c r="E1358" s="12">
        <v>42986.583333333336</v>
      </c>
      <c r="F1358" s="10">
        <v>12301.29</v>
      </c>
      <c r="G1358" s="10">
        <v>12307.68</v>
      </c>
      <c r="H1358" s="10">
        <v>12292.84</v>
      </c>
      <c r="I1358" s="10">
        <v>12304.32</v>
      </c>
      <c r="K1358" s="13">
        <f t="shared" si="647"/>
        <v>3.0299999999988358</v>
      </c>
      <c r="L1358" s="13">
        <f t="shared" si="657"/>
        <v>36.559999999999491</v>
      </c>
      <c r="M1358" s="13">
        <f t="shared" si="648"/>
        <v>14.840000000000146</v>
      </c>
      <c r="N1358" s="13"/>
      <c r="X1358">
        <f t="shared" si="650"/>
        <v>3.0299999999988358</v>
      </c>
      <c r="Y1358">
        <f t="shared" si="651"/>
        <v>0</v>
      </c>
      <c r="Z1358">
        <f t="shared" si="652"/>
        <v>0</v>
      </c>
      <c r="AA1358" s="22">
        <f t="shared" si="653"/>
        <v>0</v>
      </c>
      <c r="AB1358" s="22">
        <f t="shared" si="654"/>
        <v>0</v>
      </c>
      <c r="AC1358" s="22">
        <f t="shared" si="655"/>
        <v>0</v>
      </c>
      <c r="AD1358" s="22">
        <f t="shared" si="656"/>
        <v>0</v>
      </c>
    </row>
    <row r="1359" spans="3:30" x14ac:dyDescent="0.25">
      <c r="E1359" s="11">
        <v>42986.625</v>
      </c>
      <c r="F1359" s="9">
        <v>12304.07</v>
      </c>
      <c r="G1359" s="9">
        <v>12310.23</v>
      </c>
      <c r="H1359" s="9">
        <v>12297.83</v>
      </c>
      <c r="I1359" s="9">
        <v>12302.45</v>
      </c>
      <c r="K1359" s="13">
        <f t="shared" si="647"/>
        <v>-1.6199999999989814</v>
      </c>
      <c r="L1359" s="13">
        <f t="shared" si="657"/>
        <v>34.940000000000509</v>
      </c>
      <c r="M1359" s="13">
        <f t="shared" si="648"/>
        <v>12.399999999999636</v>
      </c>
      <c r="N1359" s="13"/>
      <c r="X1359">
        <f t="shared" si="650"/>
        <v>1.6199999999989814</v>
      </c>
      <c r="Y1359">
        <f t="shared" si="651"/>
        <v>0</v>
      </c>
      <c r="Z1359">
        <f t="shared" si="652"/>
        <v>0</v>
      </c>
      <c r="AA1359" s="22">
        <f t="shared" si="653"/>
        <v>0</v>
      </c>
      <c r="AB1359" s="22">
        <f t="shared" si="654"/>
        <v>0</v>
      </c>
      <c r="AC1359" s="22">
        <f t="shared" si="655"/>
        <v>0</v>
      </c>
      <c r="AD1359" s="22">
        <f t="shared" si="656"/>
        <v>0</v>
      </c>
    </row>
    <row r="1360" spans="3:30" x14ac:dyDescent="0.25">
      <c r="E1360" s="12">
        <v>42986.666666666664</v>
      </c>
      <c r="F1360" s="10">
        <v>12302.7</v>
      </c>
      <c r="G1360" s="10">
        <v>12306.73</v>
      </c>
      <c r="H1360" s="10">
        <v>12289.52</v>
      </c>
      <c r="I1360" s="10">
        <v>12305.97</v>
      </c>
      <c r="K1360" s="13">
        <f t="shared" si="647"/>
        <v>3.2699999999986176</v>
      </c>
      <c r="L1360" s="13">
        <f t="shared" si="657"/>
        <v>38.209999999999127</v>
      </c>
      <c r="M1360" s="13">
        <f t="shared" si="648"/>
        <v>17.209999999999127</v>
      </c>
      <c r="N1360" s="13"/>
      <c r="X1360">
        <f t="shared" si="650"/>
        <v>3.2699999999986176</v>
      </c>
      <c r="Y1360">
        <f t="shared" si="651"/>
        <v>0</v>
      </c>
      <c r="Z1360">
        <f t="shared" si="652"/>
        <v>0</v>
      </c>
      <c r="AA1360" s="22">
        <f t="shared" si="653"/>
        <v>0</v>
      </c>
      <c r="AB1360" s="22">
        <f t="shared" si="654"/>
        <v>0</v>
      </c>
      <c r="AC1360" s="22">
        <f t="shared" si="655"/>
        <v>0</v>
      </c>
      <c r="AD1360" s="22">
        <f t="shared" si="656"/>
        <v>0</v>
      </c>
    </row>
    <row r="1361" spans="3:30" x14ac:dyDescent="0.25">
      <c r="E1361" s="11">
        <v>42986.708333333336</v>
      </c>
      <c r="F1361" s="9">
        <v>12306.47</v>
      </c>
      <c r="G1361" s="9">
        <v>12317.65</v>
      </c>
      <c r="H1361" s="9">
        <v>12297.8</v>
      </c>
      <c r="I1361" s="9">
        <v>12307.99</v>
      </c>
      <c r="K1361" s="13">
        <f t="shared" si="647"/>
        <v>1.5200000000004366</v>
      </c>
      <c r="L1361" s="13">
        <f t="shared" si="657"/>
        <v>39.729999999999563</v>
      </c>
      <c r="M1361" s="13">
        <f t="shared" si="648"/>
        <v>19.850000000000364</v>
      </c>
      <c r="N1361" s="13"/>
      <c r="X1361">
        <f t="shared" si="650"/>
        <v>1.5200000000004366</v>
      </c>
      <c r="Y1361">
        <f t="shared" si="651"/>
        <v>0</v>
      </c>
      <c r="Z1361">
        <f t="shared" si="652"/>
        <v>0</v>
      </c>
      <c r="AA1361" s="22">
        <f t="shared" si="653"/>
        <v>0</v>
      </c>
      <c r="AB1361" s="22">
        <f t="shared" si="654"/>
        <v>0</v>
      </c>
      <c r="AC1361" s="22">
        <f t="shared" si="655"/>
        <v>0</v>
      </c>
      <c r="AD1361" s="22">
        <f t="shared" si="656"/>
        <v>0</v>
      </c>
    </row>
    <row r="1362" spans="3:30" x14ac:dyDescent="0.25">
      <c r="E1362" s="12">
        <v>42986.75</v>
      </c>
      <c r="F1362" s="10">
        <v>12308.24</v>
      </c>
      <c r="G1362" s="10">
        <v>12313.2</v>
      </c>
      <c r="H1362" s="10">
        <v>12293.6</v>
      </c>
      <c r="I1362" s="10">
        <v>12300.55</v>
      </c>
      <c r="K1362" s="13">
        <f t="shared" si="647"/>
        <v>-7.6900000000005093</v>
      </c>
      <c r="L1362" s="13">
        <f t="shared" si="657"/>
        <v>32.039999999999054</v>
      </c>
      <c r="M1362" s="13">
        <f t="shared" si="648"/>
        <v>19.600000000000364</v>
      </c>
      <c r="N1362" s="13"/>
      <c r="X1362">
        <f t="shared" si="650"/>
        <v>7.6900000000005093</v>
      </c>
      <c r="Y1362">
        <f t="shared" si="651"/>
        <v>0</v>
      </c>
      <c r="Z1362">
        <f t="shared" si="652"/>
        <v>0</v>
      </c>
      <c r="AA1362" s="22">
        <f t="shared" si="653"/>
        <v>0</v>
      </c>
      <c r="AB1362" s="22">
        <f t="shared" si="654"/>
        <v>0</v>
      </c>
      <c r="AC1362" s="22">
        <f t="shared" si="655"/>
        <v>0</v>
      </c>
      <c r="AD1362" s="22">
        <f t="shared" si="656"/>
        <v>0</v>
      </c>
    </row>
    <row r="1363" spans="3:30" x14ac:dyDescent="0.25">
      <c r="E1363" s="11">
        <v>42986.791666666664</v>
      </c>
      <c r="F1363" s="9">
        <v>12300.8</v>
      </c>
      <c r="G1363" s="9">
        <v>12305.05</v>
      </c>
      <c r="H1363" s="9">
        <v>12294.8</v>
      </c>
      <c r="I1363" s="9">
        <v>12298.3</v>
      </c>
      <c r="K1363" s="13">
        <f t="shared" si="647"/>
        <v>-2.5</v>
      </c>
      <c r="L1363" s="13">
        <f t="shared" si="657"/>
        <v>29.539999999999054</v>
      </c>
      <c r="M1363" s="13">
        <f t="shared" si="648"/>
        <v>10.25</v>
      </c>
      <c r="N1363" s="13"/>
      <c r="X1363">
        <f t="shared" si="650"/>
        <v>2.5</v>
      </c>
      <c r="Y1363">
        <f t="shared" si="651"/>
        <v>0</v>
      </c>
      <c r="Z1363">
        <f t="shared" si="652"/>
        <v>0</v>
      </c>
      <c r="AA1363" s="22">
        <f t="shared" si="653"/>
        <v>0</v>
      </c>
      <c r="AB1363" s="22">
        <f t="shared" si="654"/>
        <v>0</v>
      </c>
      <c r="AC1363" s="22">
        <f t="shared" si="655"/>
        <v>0</v>
      </c>
      <c r="AD1363" s="22">
        <f t="shared" si="656"/>
        <v>0</v>
      </c>
    </row>
    <row r="1364" spans="3:30" x14ac:dyDescent="0.25">
      <c r="E1364" s="12">
        <v>42986.833333333336</v>
      </c>
      <c r="F1364" s="10">
        <v>12298.55</v>
      </c>
      <c r="G1364" s="10">
        <v>12300.05</v>
      </c>
      <c r="H1364" s="10">
        <v>12292.55</v>
      </c>
      <c r="I1364" s="10">
        <v>12295.3</v>
      </c>
      <c r="K1364" s="13">
        <f t="shared" si="647"/>
        <v>-3.25</v>
      </c>
      <c r="L1364" s="13">
        <f t="shared" si="657"/>
        <v>26.289999999999054</v>
      </c>
      <c r="M1364" s="13">
        <f t="shared" si="648"/>
        <v>7.5</v>
      </c>
      <c r="N1364" s="13"/>
      <c r="X1364">
        <f t="shared" si="650"/>
        <v>3.25</v>
      </c>
      <c r="Y1364">
        <f t="shared" si="651"/>
        <v>0</v>
      </c>
      <c r="Z1364">
        <f t="shared" si="652"/>
        <v>0</v>
      </c>
      <c r="AA1364" s="22">
        <f t="shared" si="653"/>
        <v>0</v>
      </c>
      <c r="AB1364" s="22">
        <f t="shared" si="654"/>
        <v>0</v>
      </c>
      <c r="AC1364" s="22">
        <f t="shared" si="655"/>
        <v>0</v>
      </c>
      <c r="AD1364" s="22">
        <f t="shared" si="656"/>
        <v>0</v>
      </c>
    </row>
    <row r="1365" spans="3:30" x14ac:dyDescent="0.25">
      <c r="E1365" s="11">
        <v>42986.875</v>
      </c>
      <c r="F1365" s="9">
        <v>12295.05</v>
      </c>
      <c r="G1365" s="9">
        <v>12301.79</v>
      </c>
      <c r="H1365" s="9">
        <v>12289.54</v>
      </c>
      <c r="I1365" s="9">
        <v>12295.29</v>
      </c>
      <c r="K1365" s="13">
        <f t="shared" si="647"/>
        <v>0.24000000000160071</v>
      </c>
      <c r="L1365" s="13">
        <f t="shared" si="657"/>
        <v>26.530000000000655</v>
      </c>
      <c r="M1365" s="13">
        <f t="shared" si="648"/>
        <v>12.25</v>
      </c>
      <c r="N1365" s="13"/>
      <c r="X1365">
        <f t="shared" si="650"/>
        <v>0.24000000000160071</v>
      </c>
      <c r="Y1365">
        <f t="shared" si="651"/>
        <v>0</v>
      </c>
      <c r="Z1365">
        <f t="shared" si="652"/>
        <v>0</v>
      </c>
      <c r="AA1365" s="22">
        <f t="shared" si="653"/>
        <v>0</v>
      </c>
      <c r="AB1365" s="22">
        <f t="shared" si="654"/>
        <v>0</v>
      </c>
      <c r="AC1365" s="22">
        <f t="shared" si="655"/>
        <v>0</v>
      </c>
      <c r="AD1365" s="22">
        <f t="shared" si="656"/>
        <v>0</v>
      </c>
    </row>
    <row r="1366" spans="3:30" x14ac:dyDescent="0.25">
      <c r="E1366" s="12">
        <v>42986.916666666664</v>
      </c>
      <c r="F1366" s="10">
        <v>12295.04</v>
      </c>
      <c r="G1366" s="10">
        <v>12295.04</v>
      </c>
      <c r="H1366" s="10">
        <v>12277.29</v>
      </c>
      <c r="I1366" s="10">
        <v>12289.54</v>
      </c>
      <c r="K1366" s="13">
        <f t="shared" si="647"/>
        <v>-5.5</v>
      </c>
      <c r="L1366" s="13">
        <f t="shared" si="657"/>
        <v>21.030000000000655</v>
      </c>
      <c r="M1366" s="13">
        <f t="shared" si="648"/>
        <v>17.75</v>
      </c>
      <c r="N1366" s="13"/>
      <c r="X1366">
        <f t="shared" si="650"/>
        <v>5.5</v>
      </c>
      <c r="Y1366">
        <f t="shared" si="651"/>
        <v>0</v>
      </c>
      <c r="Z1366">
        <f t="shared" si="652"/>
        <v>0</v>
      </c>
      <c r="AA1366" s="22">
        <f t="shared" si="653"/>
        <v>0</v>
      </c>
      <c r="AB1366" s="22">
        <f t="shared" si="654"/>
        <v>0</v>
      </c>
      <c r="AC1366" s="22">
        <f t="shared" si="655"/>
        <v>0</v>
      </c>
      <c r="AD1366" s="22">
        <f t="shared" si="656"/>
        <v>0</v>
      </c>
    </row>
    <row r="1367" spans="3:30" hidden="1" x14ac:dyDescent="0.25">
      <c r="E1367" s="11">
        <v>42989.041666666664</v>
      </c>
      <c r="F1367" s="9">
        <v>12339.79</v>
      </c>
      <c r="G1367" s="9">
        <v>12347.28</v>
      </c>
      <c r="H1367" s="9">
        <v>12330.79</v>
      </c>
      <c r="I1367" s="9">
        <v>12340.79</v>
      </c>
    </row>
    <row r="1368" spans="3:30" hidden="1" x14ac:dyDescent="0.25">
      <c r="E1368" s="12">
        <v>42989.083333333336</v>
      </c>
      <c r="F1368" s="10">
        <v>12342.03</v>
      </c>
      <c r="G1368" s="10">
        <v>12343.28</v>
      </c>
      <c r="H1368" s="10">
        <v>12332.54</v>
      </c>
      <c r="I1368" s="10">
        <v>12335.04</v>
      </c>
    </row>
    <row r="1369" spans="3:30" hidden="1" x14ac:dyDescent="0.25">
      <c r="E1369" s="11">
        <v>42989.125</v>
      </c>
      <c r="F1369" s="9">
        <v>12336.29</v>
      </c>
      <c r="G1369" s="9">
        <v>12347.28</v>
      </c>
      <c r="H1369" s="9">
        <v>12335.04</v>
      </c>
      <c r="I1369" s="9">
        <v>12346.03</v>
      </c>
    </row>
    <row r="1370" spans="3:30" hidden="1" x14ac:dyDescent="0.25">
      <c r="E1370" s="12">
        <v>42989.166666666664</v>
      </c>
      <c r="F1370" s="10">
        <v>12345.99</v>
      </c>
      <c r="G1370" s="10">
        <v>12374.97</v>
      </c>
      <c r="H1370" s="10">
        <v>12345.99</v>
      </c>
      <c r="I1370" s="10">
        <v>12368.73</v>
      </c>
    </row>
    <row r="1371" spans="3:30" hidden="1" x14ac:dyDescent="0.25">
      <c r="E1371" s="11">
        <v>42989.208333333336</v>
      </c>
      <c r="F1371" s="9">
        <v>12368.73</v>
      </c>
      <c r="G1371" s="9">
        <v>12372.72</v>
      </c>
      <c r="H1371" s="9">
        <v>12367.73</v>
      </c>
      <c r="I1371" s="9">
        <v>12372.09</v>
      </c>
    </row>
    <row r="1372" spans="3:30" hidden="1" x14ac:dyDescent="0.25">
      <c r="E1372" s="12">
        <v>42989.25</v>
      </c>
      <c r="F1372" s="10">
        <v>12371.47</v>
      </c>
      <c r="G1372" s="10">
        <v>12375.97</v>
      </c>
      <c r="H1372" s="10">
        <v>12369.97</v>
      </c>
      <c r="I1372" s="10">
        <v>12373.96</v>
      </c>
    </row>
    <row r="1373" spans="3:30" hidden="1" x14ac:dyDescent="0.25">
      <c r="E1373" s="11">
        <v>42989.291666666664</v>
      </c>
      <c r="F1373" s="9">
        <v>12375.21</v>
      </c>
      <c r="G1373" s="9">
        <v>12377.71</v>
      </c>
      <c r="H1373" s="9">
        <v>12366.7</v>
      </c>
      <c r="I1373" s="9">
        <v>12366.7</v>
      </c>
    </row>
    <row r="1374" spans="3:30" x14ac:dyDescent="0.25">
      <c r="C1374">
        <v>1</v>
      </c>
      <c r="E1374" s="12">
        <v>42989.333333333336</v>
      </c>
      <c r="F1374" s="10">
        <v>12367.95</v>
      </c>
      <c r="G1374" s="10">
        <v>12375.77</v>
      </c>
      <c r="H1374" s="10">
        <v>12360.49</v>
      </c>
      <c r="I1374" s="10">
        <v>12373.26</v>
      </c>
      <c r="K1374" s="13">
        <f t="shared" ref="K1374:K1388" si="658">I1374-F1374</f>
        <v>5.3099999999994907</v>
      </c>
      <c r="L1374" s="13">
        <v>0</v>
      </c>
      <c r="M1374" s="13">
        <f t="shared" ref="M1374:M1388" si="659">G1374-H1374</f>
        <v>15.280000000000655</v>
      </c>
      <c r="N1374" s="13">
        <f t="shared" ref="N1374" si="660">I1388-F1374</f>
        <v>124.22999999999956</v>
      </c>
      <c r="O1374" s="18">
        <f>IF(K1374*N1374&gt;0,1,0)</f>
        <v>1</v>
      </c>
      <c r="S1374" s="13">
        <f>MAX(G1374:G1388)</f>
        <v>12507.66</v>
      </c>
      <c r="X1374">
        <f t="shared" ref="X1374:X1388" si="661">ABS(K1374)</f>
        <v>5.3099999999994907</v>
      </c>
      <c r="Y1374">
        <f t="shared" ref="Y1374:Y1388" si="662">ABS(N1374)</f>
        <v>124.22999999999956</v>
      </c>
      <c r="Z1374">
        <f t="shared" ref="Z1374:Z1388" si="663">IF(S1374&lt;1000,ABS(S1374),0)</f>
        <v>0</v>
      </c>
      <c r="AA1374" s="22">
        <f t="shared" ref="AA1374:AA1388" si="664">ABS(P1374)</f>
        <v>0</v>
      </c>
      <c r="AB1374" s="22">
        <f t="shared" ref="AB1374:AB1388" si="665">ABS(Q1374)</f>
        <v>0</v>
      </c>
      <c r="AC1374" s="22">
        <f t="shared" ref="AC1374:AC1388" si="666">IF(O1374=1,ABS(P1375),0)</f>
        <v>1.6066475071847917</v>
      </c>
      <c r="AD1374" s="22">
        <f t="shared" ref="AD1374:AD1388" si="667">IF(O1374=0,ABS(Q1375),0)</f>
        <v>0</v>
      </c>
    </row>
    <row r="1375" spans="3:30" x14ac:dyDescent="0.25">
      <c r="E1375" s="11">
        <v>42989.375</v>
      </c>
      <c r="F1375" s="9">
        <v>12373.59</v>
      </c>
      <c r="G1375" s="9">
        <v>12397.2</v>
      </c>
      <c r="H1375" s="9">
        <v>12372.42</v>
      </c>
      <c r="I1375" s="9">
        <v>12381.66</v>
      </c>
      <c r="K1375" s="13">
        <f t="shared" si="658"/>
        <v>8.069999999999709</v>
      </c>
      <c r="L1375" s="13">
        <f t="shared" ref="L1375:L1388" si="668">L1374+K1375</f>
        <v>8.069999999999709</v>
      </c>
      <c r="M1375" s="13">
        <f t="shared" si="659"/>
        <v>24.780000000000655</v>
      </c>
      <c r="N1375" s="13"/>
      <c r="P1375">
        <f>_xlfn.IFS(K1374&lt;0,MIN(L1374:L1388),K1374&gt;0,MAX(L1374:L1388))/S1354</f>
        <v>1.6066475071847917</v>
      </c>
      <c r="Q1375">
        <f>_xlfn.IFS(K1374&lt;0,MAX(L1374:L1388),K1374&gt;0,MIN(L1374:L1388))/S1353</f>
        <v>0</v>
      </c>
      <c r="S1375" s="13">
        <f>MIN(H1374:H1388)</f>
        <v>12360.49</v>
      </c>
      <c r="X1375">
        <f t="shared" si="661"/>
        <v>8.069999999999709</v>
      </c>
      <c r="Y1375">
        <f t="shared" si="662"/>
        <v>0</v>
      </c>
      <c r="Z1375">
        <f t="shared" si="663"/>
        <v>0</v>
      </c>
      <c r="AA1375" s="22">
        <f t="shared" si="664"/>
        <v>1.6066475071847917</v>
      </c>
      <c r="AB1375" s="22">
        <f t="shared" si="665"/>
        <v>0</v>
      </c>
      <c r="AC1375" s="22">
        <f t="shared" si="666"/>
        <v>0</v>
      </c>
      <c r="AD1375" s="22">
        <f t="shared" si="667"/>
        <v>0</v>
      </c>
    </row>
    <row r="1376" spans="3:30" x14ac:dyDescent="0.25">
      <c r="E1376" s="12">
        <v>42989.416666666664</v>
      </c>
      <c r="F1376" s="10">
        <v>12381.41</v>
      </c>
      <c r="G1376" s="10">
        <v>12414.37</v>
      </c>
      <c r="H1376" s="10">
        <v>12373.64</v>
      </c>
      <c r="I1376" s="10">
        <v>12405.13</v>
      </c>
      <c r="K1376" s="13">
        <f t="shared" si="658"/>
        <v>23.719999999999345</v>
      </c>
      <c r="L1376" s="13">
        <f t="shared" si="668"/>
        <v>31.789999999999054</v>
      </c>
      <c r="M1376" s="13">
        <f t="shared" si="659"/>
        <v>40.730000000001382</v>
      </c>
      <c r="N1376" s="13"/>
      <c r="S1376" s="13">
        <f>S1374-S1375</f>
        <v>147.17000000000007</v>
      </c>
      <c r="X1376">
        <f t="shared" si="661"/>
        <v>23.719999999999345</v>
      </c>
      <c r="Y1376">
        <f t="shared" si="662"/>
        <v>0</v>
      </c>
      <c r="Z1376">
        <f t="shared" si="663"/>
        <v>147.17000000000007</v>
      </c>
      <c r="AA1376" s="22">
        <f t="shared" si="664"/>
        <v>0</v>
      </c>
      <c r="AB1376" s="22">
        <f t="shared" si="665"/>
        <v>0</v>
      </c>
      <c r="AC1376" s="22">
        <f t="shared" si="666"/>
        <v>0</v>
      </c>
      <c r="AD1376" s="22">
        <f t="shared" si="667"/>
        <v>0</v>
      </c>
    </row>
    <row r="1377" spans="5:30" x14ac:dyDescent="0.25">
      <c r="E1377" s="11">
        <v>42989.458333333336</v>
      </c>
      <c r="F1377" s="9">
        <v>12405.38</v>
      </c>
      <c r="G1377" s="9">
        <v>12458.23</v>
      </c>
      <c r="H1377" s="9">
        <v>12403.06</v>
      </c>
      <c r="I1377" s="9">
        <v>12437.61</v>
      </c>
      <c r="K1377" s="13">
        <f t="shared" si="658"/>
        <v>32.230000000001382</v>
      </c>
      <c r="L1377" s="13">
        <f t="shared" si="668"/>
        <v>64.020000000000437</v>
      </c>
      <c r="M1377" s="13">
        <f t="shared" si="659"/>
        <v>55.170000000000073</v>
      </c>
      <c r="N1377" s="13"/>
      <c r="X1377">
        <f t="shared" si="661"/>
        <v>32.230000000001382</v>
      </c>
      <c r="Y1377">
        <f t="shared" si="662"/>
        <v>0</v>
      </c>
      <c r="Z1377">
        <f t="shared" si="663"/>
        <v>0</v>
      </c>
      <c r="AA1377" s="22">
        <f t="shared" si="664"/>
        <v>0</v>
      </c>
      <c r="AB1377" s="22">
        <f t="shared" si="665"/>
        <v>0</v>
      </c>
      <c r="AC1377" s="22">
        <f t="shared" si="666"/>
        <v>0</v>
      </c>
      <c r="AD1377" s="22">
        <f t="shared" si="667"/>
        <v>0</v>
      </c>
    </row>
    <row r="1378" spans="5:30" x14ac:dyDescent="0.25">
      <c r="E1378" s="12">
        <v>42989.5</v>
      </c>
      <c r="F1378" s="10">
        <v>12437.36</v>
      </c>
      <c r="G1378" s="10">
        <v>12451.14</v>
      </c>
      <c r="H1378" s="10">
        <v>12430.08</v>
      </c>
      <c r="I1378" s="10">
        <v>12441.68</v>
      </c>
      <c r="K1378" s="13">
        <f t="shared" si="658"/>
        <v>4.319999999999709</v>
      </c>
      <c r="L1378" s="13">
        <f t="shared" si="668"/>
        <v>68.340000000000146</v>
      </c>
      <c r="M1378" s="13">
        <f t="shared" si="659"/>
        <v>21.059999999999491</v>
      </c>
      <c r="N1378" s="13"/>
      <c r="X1378">
        <f t="shared" si="661"/>
        <v>4.319999999999709</v>
      </c>
      <c r="Y1378">
        <f t="shared" si="662"/>
        <v>0</v>
      </c>
      <c r="Z1378">
        <f t="shared" si="663"/>
        <v>0</v>
      </c>
      <c r="AA1378" s="22">
        <f t="shared" si="664"/>
        <v>0</v>
      </c>
      <c r="AB1378" s="22">
        <f t="shared" si="665"/>
        <v>0</v>
      </c>
      <c r="AC1378" s="22">
        <f t="shared" si="666"/>
        <v>0</v>
      </c>
      <c r="AD1378" s="22">
        <f t="shared" si="667"/>
        <v>0</v>
      </c>
    </row>
    <row r="1379" spans="5:30" x14ac:dyDescent="0.25">
      <c r="E1379" s="11">
        <v>42989.541666666664</v>
      </c>
      <c r="F1379" s="9">
        <v>12442.18</v>
      </c>
      <c r="G1379" s="9">
        <v>12445.87</v>
      </c>
      <c r="H1379" s="9">
        <v>12435.17</v>
      </c>
      <c r="I1379" s="9">
        <v>12440.26</v>
      </c>
      <c r="K1379" s="13">
        <f t="shared" si="658"/>
        <v>-1.9200000000000728</v>
      </c>
      <c r="L1379" s="13">
        <f t="shared" si="668"/>
        <v>66.420000000000073</v>
      </c>
      <c r="M1379" s="13">
        <f t="shared" si="659"/>
        <v>10.700000000000728</v>
      </c>
      <c r="N1379" s="13"/>
      <c r="X1379">
        <f t="shared" si="661"/>
        <v>1.9200000000000728</v>
      </c>
      <c r="Y1379">
        <f t="shared" si="662"/>
        <v>0</v>
      </c>
      <c r="Z1379">
        <f t="shared" si="663"/>
        <v>0</v>
      </c>
      <c r="AA1379" s="22">
        <f t="shared" si="664"/>
        <v>0</v>
      </c>
      <c r="AB1379" s="22">
        <f t="shared" si="665"/>
        <v>0</v>
      </c>
      <c r="AC1379" s="22">
        <f t="shared" si="666"/>
        <v>0</v>
      </c>
      <c r="AD1379" s="22">
        <f t="shared" si="667"/>
        <v>0</v>
      </c>
    </row>
    <row r="1380" spans="5:30" x14ac:dyDescent="0.25">
      <c r="E1380" s="12">
        <v>42989.583333333336</v>
      </c>
      <c r="F1380" s="10">
        <v>12440.01</v>
      </c>
      <c r="G1380" s="10">
        <v>12441.78</v>
      </c>
      <c r="H1380" s="10">
        <v>12425.08</v>
      </c>
      <c r="I1380" s="10">
        <v>12430.06</v>
      </c>
      <c r="K1380" s="13">
        <f t="shared" si="658"/>
        <v>-9.9500000000007276</v>
      </c>
      <c r="L1380" s="13">
        <f t="shared" si="668"/>
        <v>56.469999999999345</v>
      </c>
      <c r="M1380" s="13">
        <f t="shared" si="659"/>
        <v>16.700000000000728</v>
      </c>
      <c r="N1380" s="13"/>
      <c r="X1380">
        <f t="shared" si="661"/>
        <v>9.9500000000007276</v>
      </c>
      <c r="Y1380">
        <f t="shared" si="662"/>
        <v>0</v>
      </c>
      <c r="Z1380">
        <f t="shared" si="663"/>
        <v>0</v>
      </c>
      <c r="AA1380" s="22">
        <f t="shared" si="664"/>
        <v>0</v>
      </c>
      <c r="AB1380" s="22">
        <f t="shared" si="665"/>
        <v>0</v>
      </c>
      <c r="AC1380" s="22">
        <f t="shared" si="666"/>
        <v>0</v>
      </c>
      <c r="AD1380" s="22">
        <f t="shared" si="667"/>
        <v>0</v>
      </c>
    </row>
    <row r="1381" spans="5:30" x14ac:dyDescent="0.25">
      <c r="E1381" s="11">
        <v>42989.625</v>
      </c>
      <c r="F1381" s="9">
        <v>12429.81</v>
      </c>
      <c r="G1381" s="9">
        <v>12444.66</v>
      </c>
      <c r="H1381" s="9">
        <v>12424.52</v>
      </c>
      <c r="I1381" s="9">
        <v>12438.11</v>
      </c>
      <c r="K1381" s="13">
        <f t="shared" si="658"/>
        <v>8.3000000000010914</v>
      </c>
      <c r="L1381" s="13">
        <f t="shared" si="668"/>
        <v>64.770000000000437</v>
      </c>
      <c r="M1381" s="13">
        <f t="shared" si="659"/>
        <v>20.139999999999418</v>
      </c>
      <c r="N1381" s="13"/>
      <c r="X1381">
        <f t="shared" si="661"/>
        <v>8.3000000000010914</v>
      </c>
      <c r="Y1381">
        <f t="shared" si="662"/>
        <v>0</v>
      </c>
      <c r="Z1381">
        <f t="shared" si="663"/>
        <v>0</v>
      </c>
      <c r="AA1381" s="22">
        <f t="shared" si="664"/>
        <v>0</v>
      </c>
      <c r="AB1381" s="22">
        <f t="shared" si="665"/>
        <v>0</v>
      </c>
      <c r="AC1381" s="22">
        <f t="shared" si="666"/>
        <v>0</v>
      </c>
      <c r="AD1381" s="22">
        <f t="shared" si="667"/>
        <v>0</v>
      </c>
    </row>
    <row r="1382" spans="5:30" x14ac:dyDescent="0.25">
      <c r="E1382" s="12">
        <v>42989.666666666664</v>
      </c>
      <c r="F1382" s="10">
        <v>12438.36</v>
      </c>
      <c r="G1382" s="10">
        <v>12467.93</v>
      </c>
      <c r="H1382" s="10">
        <v>12437.11</v>
      </c>
      <c r="I1382" s="10">
        <v>12461.97</v>
      </c>
      <c r="K1382" s="13">
        <f t="shared" si="658"/>
        <v>23.609999999998763</v>
      </c>
      <c r="L1382" s="13">
        <f t="shared" si="668"/>
        <v>88.3799999999992</v>
      </c>
      <c r="M1382" s="13">
        <f t="shared" si="659"/>
        <v>30.819999999999709</v>
      </c>
      <c r="N1382" s="13"/>
      <c r="X1382">
        <f t="shared" si="661"/>
        <v>23.609999999998763</v>
      </c>
      <c r="Y1382">
        <f t="shared" si="662"/>
        <v>0</v>
      </c>
      <c r="Z1382">
        <f t="shared" si="663"/>
        <v>0</v>
      </c>
      <c r="AA1382" s="22">
        <f t="shared" si="664"/>
        <v>0</v>
      </c>
      <c r="AB1382" s="22">
        <f t="shared" si="665"/>
        <v>0</v>
      </c>
      <c r="AC1382" s="22">
        <f t="shared" si="666"/>
        <v>0</v>
      </c>
      <c r="AD1382" s="22">
        <f t="shared" si="667"/>
        <v>0</v>
      </c>
    </row>
    <row r="1383" spans="5:30" x14ac:dyDescent="0.25">
      <c r="E1383" s="11">
        <v>42989.708333333336</v>
      </c>
      <c r="F1383" s="9">
        <v>12462.47</v>
      </c>
      <c r="G1383" s="9">
        <v>12483.24</v>
      </c>
      <c r="H1383" s="9">
        <v>12461.79</v>
      </c>
      <c r="I1383" s="9">
        <v>12469.71</v>
      </c>
      <c r="K1383" s="13">
        <f t="shared" si="658"/>
        <v>7.2399999999997817</v>
      </c>
      <c r="L1383" s="13">
        <f t="shared" si="668"/>
        <v>95.619999999998981</v>
      </c>
      <c r="M1383" s="13">
        <f t="shared" si="659"/>
        <v>21.449999999998909</v>
      </c>
      <c r="N1383" s="13"/>
      <c r="X1383">
        <f t="shared" si="661"/>
        <v>7.2399999999997817</v>
      </c>
      <c r="Y1383">
        <f t="shared" si="662"/>
        <v>0</v>
      </c>
      <c r="Z1383">
        <f t="shared" si="663"/>
        <v>0</v>
      </c>
      <c r="AA1383" s="22">
        <f t="shared" si="664"/>
        <v>0</v>
      </c>
      <c r="AB1383" s="22">
        <f t="shared" si="665"/>
        <v>0</v>
      </c>
      <c r="AC1383" s="22">
        <f t="shared" si="666"/>
        <v>0</v>
      </c>
      <c r="AD1383" s="22">
        <f t="shared" si="667"/>
        <v>0</v>
      </c>
    </row>
    <row r="1384" spans="5:30" x14ac:dyDescent="0.25">
      <c r="E1384" s="12">
        <v>42989.75</v>
      </c>
      <c r="F1384" s="10">
        <v>12469.96</v>
      </c>
      <c r="G1384" s="10">
        <v>12488.42</v>
      </c>
      <c r="H1384" s="10">
        <v>12461.75</v>
      </c>
      <c r="I1384" s="10">
        <v>12488.17</v>
      </c>
      <c r="K1384" s="13">
        <f t="shared" si="658"/>
        <v>18.210000000000946</v>
      </c>
      <c r="L1384" s="13">
        <f t="shared" si="668"/>
        <v>113.82999999999993</v>
      </c>
      <c r="M1384" s="13">
        <f t="shared" si="659"/>
        <v>26.670000000000073</v>
      </c>
      <c r="N1384" s="13"/>
      <c r="X1384">
        <f t="shared" si="661"/>
        <v>18.210000000000946</v>
      </c>
      <c r="Y1384">
        <f t="shared" si="662"/>
        <v>0</v>
      </c>
      <c r="Z1384">
        <f t="shared" si="663"/>
        <v>0</v>
      </c>
      <c r="AA1384" s="22">
        <f t="shared" si="664"/>
        <v>0</v>
      </c>
      <c r="AB1384" s="22">
        <f t="shared" si="665"/>
        <v>0</v>
      </c>
      <c r="AC1384" s="22">
        <f t="shared" si="666"/>
        <v>0</v>
      </c>
      <c r="AD1384" s="22">
        <f t="shared" si="667"/>
        <v>0</v>
      </c>
    </row>
    <row r="1385" spans="5:30" x14ac:dyDescent="0.25">
      <c r="E1385" s="11">
        <v>42989.791666666664</v>
      </c>
      <c r="F1385" s="9">
        <v>12487.92</v>
      </c>
      <c r="G1385" s="9">
        <v>12507.66</v>
      </c>
      <c r="H1385" s="9">
        <v>12484.92</v>
      </c>
      <c r="I1385" s="9">
        <v>12502.67</v>
      </c>
      <c r="K1385" s="13">
        <f t="shared" si="658"/>
        <v>14.75</v>
      </c>
      <c r="L1385" s="13">
        <f t="shared" si="668"/>
        <v>128.57999999999993</v>
      </c>
      <c r="M1385" s="13">
        <f t="shared" si="659"/>
        <v>22.739999999999782</v>
      </c>
      <c r="N1385" s="13"/>
      <c r="X1385">
        <f t="shared" si="661"/>
        <v>14.75</v>
      </c>
      <c r="Y1385">
        <f t="shared" si="662"/>
        <v>0</v>
      </c>
      <c r="Z1385">
        <f t="shared" si="663"/>
        <v>0</v>
      </c>
      <c r="AA1385" s="22">
        <f t="shared" si="664"/>
        <v>0</v>
      </c>
      <c r="AB1385" s="22">
        <f t="shared" si="665"/>
        <v>0</v>
      </c>
      <c r="AC1385" s="22">
        <f t="shared" si="666"/>
        <v>0</v>
      </c>
      <c r="AD1385" s="22">
        <f t="shared" si="667"/>
        <v>0</v>
      </c>
    </row>
    <row r="1386" spans="5:30" x14ac:dyDescent="0.25">
      <c r="E1386" s="12">
        <v>42989.833333333336</v>
      </c>
      <c r="F1386" s="10">
        <v>12502.17</v>
      </c>
      <c r="G1386" s="10">
        <v>12505.42</v>
      </c>
      <c r="H1386" s="10">
        <v>12496.43</v>
      </c>
      <c r="I1386" s="10">
        <v>12500.43</v>
      </c>
      <c r="K1386" s="13">
        <f t="shared" si="658"/>
        <v>-1.7399999999997817</v>
      </c>
      <c r="L1386" s="13">
        <f t="shared" si="668"/>
        <v>126.84000000000015</v>
      </c>
      <c r="M1386" s="13">
        <f t="shared" si="659"/>
        <v>8.9899999999997817</v>
      </c>
      <c r="N1386" s="13"/>
      <c r="X1386">
        <f t="shared" si="661"/>
        <v>1.7399999999997817</v>
      </c>
      <c r="Y1386">
        <f t="shared" si="662"/>
        <v>0</v>
      </c>
      <c r="Z1386">
        <f t="shared" si="663"/>
        <v>0</v>
      </c>
      <c r="AA1386" s="22">
        <f t="shared" si="664"/>
        <v>0</v>
      </c>
      <c r="AB1386" s="22">
        <f t="shared" si="665"/>
        <v>0</v>
      </c>
      <c r="AC1386" s="22">
        <f t="shared" si="666"/>
        <v>0</v>
      </c>
      <c r="AD1386" s="22">
        <f t="shared" si="667"/>
        <v>0</v>
      </c>
    </row>
    <row r="1387" spans="5:30" x14ac:dyDescent="0.25">
      <c r="E1387" s="11">
        <v>42989.875</v>
      </c>
      <c r="F1387" s="9">
        <v>12500.68</v>
      </c>
      <c r="G1387" s="9">
        <v>12501.43</v>
      </c>
      <c r="H1387" s="9">
        <v>12493.93</v>
      </c>
      <c r="I1387" s="9">
        <v>12493.93</v>
      </c>
      <c r="K1387" s="13">
        <f t="shared" si="658"/>
        <v>-6.75</v>
      </c>
      <c r="L1387" s="13">
        <f t="shared" si="668"/>
        <v>120.09000000000015</v>
      </c>
      <c r="M1387" s="13">
        <f t="shared" si="659"/>
        <v>7.5</v>
      </c>
      <c r="N1387" s="13"/>
      <c r="X1387">
        <f t="shared" si="661"/>
        <v>6.75</v>
      </c>
      <c r="Y1387">
        <f t="shared" si="662"/>
        <v>0</v>
      </c>
      <c r="Z1387">
        <f t="shared" si="663"/>
        <v>0</v>
      </c>
      <c r="AA1387" s="22">
        <f t="shared" si="664"/>
        <v>0</v>
      </c>
      <c r="AB1387" s="22">
        <f t="shared" si="665"/>
        <v>0</v>
      </c>
      <c r="AC1387" s="22">
        <f t="shared" si="666"/>
        <v>0</v>
      </c>
      <c r="AD1387" s="22">
        <f t="shared" si="667"/>
        <v>0</v>
      </c>
    </row>
    <row r="1388" spans="5:30" x14ac:dyDescent="0.25">
      <c r="E1388" s="12">
        <v>42989.916666666664</v>
      </c>
      <c r="F1388" s="10">
        <v>12493.68</v>
      </c>
      <c r="G1388" s="10">
        <v>12499.43</v>
      </c>
      <c r="H1388" s="10">
        <v>12489.93</v>
      </c>
      <c r="I1388" s="10">
        <v>12492.18</v>
      </c>
      <c r="K1388" s="13">
        <f t="shared" si="658"/>
        <v>-1.5</v>
      </c>
      <c r="L1388" s="13">
        <f t="shared" si="668"/>
        <v>118.59000000000015</v>
      </c>
      <c r="M1388" s="13">
        <f t="shared" si="659"/>
        <v>9.5</v>
      </c>
      <c r="N1388" s="13"/>
      <c r="X1388">
        <f t="shared" si="661"/>
        <v>1.5</v>
      </c>
      <c r="Y1388">
        <f t="shared" si="662"/>
        <v>0</v>
      </c>
      <c r="Z1388">
        <f t="shared" si="663"/>
        <v>0</v>
      </c>
      <c r="AA1388" s="22">
        <f t="shared" si="664"/>
        <v>0</v>
      </c>
      <c r="AB1388" s="22">
        <f t="shared" si="665"/>
        <v>0</v>
      </c>
      <c r="AC1388" s="22">
        <f t="shared" si="666"/>
        <v>0</v>
      </c>
      <c r="AD1388" s="22">
        <f t="shared" si="667"/>
        <v>0</v>
      </c>
    </row>
    <row r="1389" spans="5:30" hidden="1" x14ac:dyDescent="0.25">
      <c r="E1389" s="11">
        <v>42989.958333333336</v>
      </c>
      <c r="F1389" s="9">
        <v>12493.93</v>
      </c>
      <c r="G1389" s="9">
        <v>12500.68</v>
      </c>
      <c r="H1389" s="9">
        <v>12487.15</v>
      </c>
      <c r="I1389" s="9">
        <v>12497.17</v>
      </c>
    </row>
    <row r="1390" spans="5:30" hidden="1" x14ac:dyDescent="0.25">
      <c r="E1390" s="12">
        <v>42990.041666666664</v>
      </c>
      <c r="F1390" s="10">
        <v>12495.91</v>
      </c>
      <c r="G1390" s="10">
        <v>12499.42</v>
      </c>
      <c r="H1390" s="10">
        <v>12483.9</v>
      </c>
      <c r="I1390" s="10">
        <v>12484.66</v>
      </c>
    </row>
    <row r="1391" spans="5:30" hidden="1" x14ac:dyDescent="0.25">
      <c r="E1391" s="11">
        <v>42990.083333333336</v>
      </c>
      <c r="F1391" s="9">
        <v>12485.66</v>
      </c>
      <c r="G1391" s="9">
        <v>12493.43</v>
      </c>
      <c r="H1391" s="9">
        <v>12482.64</v>
      </c>
      <c r="I1391" s="9">
        <v>12493.43</v>
      </c>
    </row>
    <row r="1392" spans="5:30" hidden="1" x14ac:dyDescent="0.25">
      <c r="E1392" s="12">
        <v>42990.125</v>
      </c>
      <c r="F1392" s="10">
        <v>12492.17</v>
      </c>
      <c r="G1392" s="10">
        <v>12505.73</v>
      </c>
      <c r="H1392" s="10">
        <v>12489.66</v>
      </c>
      <c r="I1392" s="10">
        <v>12500.7</v>
      </c>
    </row>
    <row r="1393" spans="3:30" hidden="1" x14ac:dyDescent="0.25">
      <c r="E1393" s="11">
        <v>42990.166666666664</v>
      </c>
      <c r="F1393" s="9">
        <v>12500.69</v>
      </c>
      <c r="G1393" s="9">
        <v>12500.69</v>
      </c>
      <c r="H1393" s="9">
        <v>12488.9</v>
      </c>
      <c r="I1393" s="9">
        <v>12492.66</v>
      </c>
    </row>
    <row r="1394" spans="3:30" hidden="1" x14ac:dyDescent="0.25">
      <c r="E1394" s="12">
        <v>42990.208333333336</v>
      </c>
      <c r="F1394" s="10">
        <v>12492.16</v>
      </c>
      <c r="G1394" s="10">
        <v>12493.41</v>
      </c>
      <c r="H1394" s="10">
        <v>12488.39</v>
      </c>
      <c r="I1394" s="10">
        <v>12492.16</v>
      </c>
    </row>
    <row r="1395" spans="3:30" hidden="1" x14ac:dyDescent="0.25">
      <c r="E1395" s="11">
        <v>42990.25</v>
      </c>
      <c r="F1395" s="9">
        <v>12492.66</v>
      </c>
      <c r="G1395" s="9">
        <v>12493.16</v>
      </c>
      <c r="H1395" s="9">
        <v>12489.39</v>
      </c>
      <c r="I1395" s="9">
        <v>12490.65</v>
      </c>
    </row>
    <row r="1396" spans="3:30" hidden="1" x14ac:dyDescent="0.25">
      <c r="E1396" s="12">
        <v>42990.291666666664</v>
      </c>
      <c r="F1396" s="10">
        <v>12491.9</v>
      </c>
      <c r="G1396" s="10">
        <v>12494.42</v>
      </c>
      <c r="H1396" s="10">
        <v>12490.65</v>
      </c>
      <c r="I1396" s="10">
        <v>12491.91</v>
      </c>
    </row>
    <row r="1397" spans="3:30" x14ac:dyDescent="0.25">
      <c r="C1397">
        <v>1</v>
      </c>
      <c r="E1397" s="11">
        <v>42990.333333333336</v>
      </c>
      <c r="F1397" s="9">
        <v>12493.17</v>
      </c>
      <c r="G1397" s="9">
        <v>12502.42</v>
      </c>
      <c r="H1397" s="9">
        <v>12487.42</v>
      </c>
      <c r="I1397" s="9">
        <v>12488.92</v>
      </c>
      <c r="K1397" s="13">
        <f t="shared" ref="K1397:K1411" si="669">I1397-F1397</f>
        <v>-4.25</v>
      </c>
      <c r="L1397" s="13">
        <v>0</v>
      </c>
      <c r="M1397" s="13">
        <f t="shared" ref="M1397:M1411" si="670">G1397-H1397</f>
        <v>15</v>
      </c>
      <c r="N1397" s="13">
        <f t="shared" ref="N1397" si="671">I1411-F1397</f>
        <v>21.760000000000218</v>
      </c>
      <c r="O1397" s="18">
        <f>IF(K1397*N1397&gt;0,1,0)</f>
        <v>0</v>
      </c>
      <c r="S1397" s="13">
        <f>MAX(G1397:G1411)</f>
        <v>12558.94</v>
      </c>
      <c r="X1397">
        <f t="shared" ref="X1397:X1411" si="672">ABS(K1397)</f>
        <v>4.25</v>
      </c>
      <c r="Y1397">
        <f t="shared" ref="Y1397:Y1411" si="673">ABS(N1397)</f>
        <v>21.760000000000218</v>
      </c>
      <c r="Z1397">
        <f t="shared" ref="Z1397:Z1411" si="674">IF(S1397&lt;1000,ABS(S1397),0)</f>
        <v>0</v>
      </c>
      <c r="AA1397" s="22">
        <f t="shared" ref="AA1397:AA1411" si="675">ABS(P1397)</f>
        <v>0</v>
      </c>
      <c r="AB1397" s="22">
        <f t="shared" ref="AB1397:AB1411" si="676">ABS(Q1397)</f>
        <v>0</v>
      </c>
      <c r="AC1397" s="22">
        <f t="shared" ref="AC1397:AC1411" si="677">IF(O1397=1,ABS(P1398),0)</f>
        <v>0</v>
      </c>
      <c r="AD1397" s="22">
        <f t="shared" ref="AD1397:AD1411" si="678">IF(O1397=0,ABS(Q1398),0)</f>
        <v>0.43167765169532257</v>
      </c>
    </row>
    <row r="1398" spans="3:30" x14ac:dyDescent="0.25">
      <c r="E1398" s="12">
        <v>42990.375</v>
      </c>
      <c r="F1398" s="10">
        <v>12493.14</v>
      </c>
      <c r="G1398" s="10">
        <v>12532.48</v>
      </c>
      <c r="H1398" s="10">
        <v>12492.22</v>
      </c>
      <c r="I1398" s="10">
        <v>12524.98</v>
      </c>
      <c r="K1398" s="13">
        <f t="shared" si="669"/>
        <v>31.840000000000146</v>
      </c>
      <c r="L1398" s="13">
        <f t="shared" ref="L1398:L1411" si="679">L1397+K1398</f>
        <v>31.840000000000146</v>
      </c>
      <c r="M1398" s="13">
        <f t="shared" si="670"/>
        <v>40.260000000000218</v>
      </c>
      <c r="N1398" s="13"/>
      <c r="P1398">
        <f>_xlfn.IFS(K1397&lt;0,MIN(L1397:L1411),K1397&gt;0,MAX(L1397:L1411))/S1376</f>
        <v>0</v>
      </c>
      <c r="Q1398">
        <f>_xlfn.IFS(K1397&lt;0,MAX(L1397:L1411),K1397&gt;0,MIN(L1397:L1411))/S1376</f>
        <v>0.43167765169532257</v>
      </c>
      <c r="S1398" s="13">
        <f>MIN(H1397:H1411)</f>
        <v>12487.42</v>
      </c>
      <c r="X1398">
        <f t="shared" si="672"/>
        <v>31.840000000000146</v>
      </c>
      <c r="Y1398">
        <f t="shared" si="673"/>
        <v>0</v>
      </c>
      <c r="Z1398">
        <f t="shared" si="674"/>
        <v>0</v>
      </c>
      <c r="AA1398" s="22">
        <f t="shared" si="675"/>
        <v>0</v>
      </c>
      <c r="AB1398" s="22">
        <f t="shared" si="676"/>
        <v>0.43167765169532257</v>
      </c>
      <c r="AC1398" s="22">
        <f t="shared" si="677"/>
        <v>0</v>
      </c>
      <c r="AD1398" s="22">
        <f t="shared" si="678"/>
        <v>0</v>
      </c>
    </row>
    <row r="1399" spans="3:30" x14ac:dyDescent="0.25">
      <c r="E1399" s="11">
        <v>42990.416666666664</v>
      </c>
      <c r="F1399" s="9">
        <v>12524.72</v>
      </c>
      <c r="G1399" s="9">
        <v>12537.95</v>
      </c>
      <c r="H1399" s="9">
        <v>12511.25</v>
      </c>
      <c r="I1399" s="9">
        <v>12516.93</v>
      </c>
      <c r="K1399" s="13">
        <f t="shared" si="669"/>
        <v>-7.7899999999990541</v>
      </c>
      <c r="L1399" s="13">
        <f t="shared" si="679"/>
        <v>24.050000000001091</v>
      </c>
      <c r="M1399" s="13">
        <f t="shared" si="670"/>
        <v>26.700000000000728</v>
      </c>
      <c r="N1399" s="13"/>
      <c r="S1399" s="13">
        <f>S1397-S1398</f>
        <v>71.520000000000437</v>
      </c>
      <c r="X1399">
        <f t="shared" si="672"/>
        <v>7.7899999999990541</v>
      </c>
      <c r="Y1399">
        <f t="shared" si="673"/>
        <v>0</v>
      </c>
      <c r="Z1399">
        <f t="shared" si="674"/>
        <v>71.520000000000437</v>
      </c>
      <c r="AA1399" s="22">
        <f t="shared" si="675"/>
        <v>0</v>
      </c>
      <c r="AB1399" s="22">
        <f t="shared" si="676"/>
        <v>0</v>
      </c>
      <c r="AC1399" s="22">
        <f t="shared" si="677"/>
        <v>0</v>
      </c>
      <c r="AD1399" s="22">
        <f t="shared" si="678"/>
        <v>0</v>
      </c>
    </row>
    <row r="1400" spans="3:30" x14ac:dyDescent="0.25">
      <c r="E1400" s="12">
        <v>42990.458333333336</v>
      </c>
      <c r="F1400" s="10">
        <v>12516.18</v>
      </c>
      <c r="G1400" s="10">
        <v>12543.52</v>
      </c>
      <c r="H1400" s="10">
        <v>12511.95</v>
      </c>
      <c r="I1400" s="10">
        <v>12540.43</v>
      </c>
      <c r="K1400" s="13">
        <f t="shared" si="669"/>
        <v>24.25</v>
      </c>
      <c r="L1400" s="13">
        <f t="shared" si="679"/>
        <v>48.300000000001091</v>
      </c>
      <c r="M1400" s="13">
        <f t="shared" si="670"/>
        <v>31.569999999999709</v>
      </c>
      <c r="N1400" s="13"/>
      <c r="X1400">
        <f t="shared" si="672"/>
        <v>24.25</v>
      </c>
      <c r="Y1400">
        <f t="shared" si="673"/>
        <v>0</v>
      </c>
      <c r="Z1400">
        <f t="shared" si="674"/>
        <v>0</v>
      </c>
      <c r="AA1400" s="22">
        <f t="shared" si="675"/>
        <v>0</v>
      </c>
      <c r="AB1400" s="22">
        <f t="shared" si="676"/>
        <v>0</v>
      </c>
      <c r="AC1400" s="22">
        <f t="shared" si="677"/>
        <v>0</v>
      </c>
      <c r="AD1400" s="22">
        <f t="shared" si="678"/>
        <v>0</v>
      </c>
    </row>
    <row r="1401" spans="3:30" x14ac:dyDescent="0.25">
      <c r="E1401" s="11">
        <v>42990.5</v>
      </c>
      <c r="F1401" s="9">
        <v>12540.93</v>
      </c>
      <c r="G1401" s="9">
        <v>12548.56</v>
      </c>
      <c r="H1401" s="9">
        <v>12535.62</v>
      </c>
      <c r="I1401" s="9">
        <v>12540.1</v>
      </c>
      <c r="K1401" s="13">
        <f t="shared" si="669"/>
        <v>-0.82999999999992724</v>
      </c>
      <c r="L1401" s="13">
        <f t="shared" si="679"/>
        <v>47.470000000001164</v>
      </c>
      <c r="M1401" s="13">
        <f t="shared" si="670"/>
        <v>12.93999999999869</v>
      </c>
      <c r="N1401" s="13"/>
      <c r="X1401">
        <f t="shared" si="672"/>
        <v>0.82999999999992724</v>
      </c>
      <c r="Y1401">
        <f t="shared" si="673"/>
        <v>0</v>
      </c>
      <c r="Z1401">
        <f t="shared" si="674"/>
        <v>0</v>
      </c>
      <c r="AA1401" s="22">
        <f t="shared" si="675"/>
        <v>0</v>
      </c>
      <c r="AB1401" s="22">
        <f t="shared" si="676"/>
        <v>0</v>
      </c>
      <c r="AC1401" s="22">
        <f t="shared" si="677"/>
        <v>0</v>
      </c>
      <c r="AD1401" s="22">
        <f t="shared" si="678"/>
        <v>0</v>
      </c>
    </row>
    <row r="1402" spans="3:30" x14ac:dyDescent="0.25">
      <c r="E1402" s="12">
        <v>42990.541666666664</v>
      </c>
      <c r="F1402" s="10">
        <v>12539.85</v>
      </c>
      <c r="G1402" s="10">
        <v>12552.18</v>
      </c>
      <c r="H1402" s="10">
        <v>12537.13</v>
      </c>
      <c r="I1402" s="10">
        <v>12545.47</v>
      </c>
      <c r="K1402" s="13">
        <f t="shared" si="669"/>
        <v>5.6199999999989814</v>
      </c>
      <c r="L1402" s="13">
        <f t="shared" si="679"/>
        <v>53.090000000000146</v>
      </c>
      <c r="M1402" s="13">
        <f t="shared" si="670"/>
        <v>15.050000000001091</v>
      </c>
      <c r="N1402" s="13"/>
      <c r="X1402">
        <f t="shared" si="672"/>
        <v>5.6199999999989814</v>
      </c>
      <c r="Y1402">
        <f t="shared" si="673"/>
        <v>0</v>
      </c>
      <c r="Z1402">
        <f t="shared" si="674"/>
        <v>0</v>
      </c>
      <c r="AA1402" s="22">
        <f t="shared" si="675"/>
        <v>0</v>
      </c>
      <c r="AB1402" s="22">
        <f t="shared" si="676"/>
        <v>0</v>
      </c>
      <c r="AC1402" s="22">
        <f t="shared" si="677"/>
        <v>0</v>
      </c>
      <c r="AD1402" s="22">
        <f t="shared" si="678"/>
        <v>0</v>
      </c>
    </row>
    <row r="1403" spans="3:30" x14ac:dyDescent="0.25">
      <c r="E1403" s="11">
        <v>42990.583333333336</v>
      </c>
      <c r="F1403" s="9">
        <v>12545.22</v>
      </c>
      <c r="G1403" s="9">
        <v>12557.14</v>
      </c>
      <c r="H1403" s="9">
        <v>12540.35</v>
      </c>
      <c r="I1403" s="9">
        <v>12555.66</v>
      </c>
      <c r="K1403" s="13">
        <f t="shared" si="669"/>
        <v>10.440000000000509</v>
      </c>
      <c r="L1403" s="13">
        <f t="shared" si="679"/>
        <v>63.530000000000655</v>
      </c>
      <c r="M1403" s="13">
        <f t="shared" si="670"/>
        <v>16.789999999999054</v>
      </c>
      <c r="N1403" s="13"/>
      <c r="X1403">
        <f t="shared" si="672"/>
        <v>10.440000000000509</v>
      </c>
      <c r="Y1403">
        <f t="shared" si="673"/>
        <v>0</v>
      </c>
      <c r="Z1403">
        <f t="shared" si="674"/>
        <v>0</v>
      </c>
      <c r="AA1403" s="22">
        <f t="shared" si="675"/>
        <v>0</v>
      </c>
      <c r="AB1403" s="22">
        <f t="shared" si="676"/>
        <v>0</v>
      </c>
      <c r="AC1403" s="22">
        <f t="shared" si="677"/>
        <v>0</v>
      </c>
      <c r="AD1403" s="22">
        <f t="shared" si="678"/>
        <v>0</v>
      </c>
    </row>
    <row r="1404" spans="3:30" x14ac:dyDescent="0.25">
      <c r="E1404" s="12">
        <v>42990.625</v>
      </c>
      <c r="F1404" s="10">
        <v>12554.91</v>
      </c>
      <c r="G1404" s="10">
        <v>12555.41</v>
      </c>
      <c r="H1404" s="10">
        <v>12538.95</v>
      </c>
      <c r="I1404" s="10">
        <v>12543.28</v>
      </c>
      <c r="K1404" s="13">
        <f t="shared" si="669"/>
        <v>-11.6299999999992</v>
      </c>
      <c r="L1404" s="13">
        <f t="shared" si="679"/>
        <v>51.900000000001455</v>
      </c>
      <c r="M1404" s="13">
        <f t="shared" si="670"/>
        <v>16.459999999999127</v>
      </c>
      <c r="N1404" s="13"/>
      <c r="X1404">
        <f t="shared" si="672"/>
        <v>11.6299999999992</v>
      </c>
      <c r="Y1404">
        <f t="shared" si="673"/>
        <v>0</v>
      </c>
      <c r="Z1404">
        <f t="shared" si="674"/>
        <v>0</v>
      </c>
      <c r="AA1404" s="22">
        <f t="shared" si="675"/>
        <v>0</v>
      </c>
      <c r="AB1404" s="22">
        <f t="shared" si="676"/>
        <v>0</v>
      </c>
      <c r="AC1404" s="22">
        <f t="shared" si="677"/>
        <v>0</v>
      </c>
      <c r="AD1404" s="22">
        <f t="shared" si="678"/>
        <v>0</v>
      </c>
    </row>
    <row r="1405" spans="3:30" x14ac:dyDescent="0.25">
      <c r="E1405" s="11">
        <v>42990.666666666664</v>
      </c>
      <c r="F1405" s="9">
        <v>12543.78</v>
      </c>
      <c r="G1405" s="9">
        <v>12558.94</v>
      </c>
      <c r="H1405" s="9">
        <v>12532.17</v>
      </c>
      <c r="I1405" s="9">
        <v>12540.23</v>
      </c>
      <c r="K1405" s="13">
        <f t="shared" si="669"/>
        <v>-3.5500000000010914</v>
      </c>
      <c r="L1405" s="13">
        <f t="shared" si="679"/>
        <v>48.350000000000364</v>
      </c>
      <c r="M1405" s="13">
        <f t="shared" si="670"/>
        <v>26.770000000000437</v>
      </c>
      <c r="N1405" s="13"/>
      <c r="X1405">
        <f t="shared" si="672"/>
        <v>3.5500000000010914</v>
      </c>
      <c r="Y1405">
        <f t="shared" si="673"/>
        <v>0</v>
      </c>
      <c r="Z1405">
        <f t="shared" si="674"/>
        <v>0</v>
      </c>
      <c r="AA1405" s="22">
        <f t="shared" si="675"/>
        <v>0</v>
      </c>
      <c r="AB1405" s="22">
        <f t="shared" si="676"/>
        <v>0</v>
      </c>
      <c r="AC1405" s="22">
        <f t="shared" si="677"/>
        <v>0</v>
      </c>
      <c r="AD1405" s="22">
        <f t="shared" si="678"/>
        <v>0</v>
      </c>
    </row>
    <row r="1406" spans="3:30" x14ac:dyDescent="0.25">
      <c r="E1406" s="12">
        <v>42990.708333333336</v>
      </c>
      <c r="F1406" s="10">
        <v>12539.98</v>
      </c>
      <c r="G1406" s="10">
        <v>12543.3</v>
      </c>
      <c r="H1406" s="10">
        <v>12517.93</v>
      </c>
      <c r="I1406" s="10">
        <v>12527.74</v>
      </c>
      <c r="K1406" s="13">
        <f t="shared" si="669"/>
        <v>-12.239999999999782</v>
      </c>
      <c r="L1406" s="13">
        <f t="shared" si="679"/>
        <v>36.110000000000582</v>
      </c>
      <c r="M1406" s="13">
        <f t="shared" si="670"/>
        <v>25.369999999998981</v>
      </c>
      <c r="N1406" s="13"/>
      <c r="X1406">
        <f t="shared" si="672"/>
        <v>12.239999999999782</v>
      </c>
      <c r="Y1406">
        <f t="shared" si="673"/>
        <v>0</v>
      </c>
      <c r="Z1406">
        <f t="shared" si="674"/>
        <v>0</v>
      </c>
      <c r="AA1406" s="22">
        <f t="shared" si="675"/>
        <v>0</v>
      </c>
      <c r="AB1406" s="22">
        <f t="shared" si="676"/>
        <v>0</v>
      </c>
      <c r="AC1406" s="22">
        <f t="shared" si="677"/>
        <v>0</v>
      </c>
      <c r="AD1406" s="22">
        <f t="shared" si="678"/>
        <v>0</v>
      </c>
    </row>
    <row r="1407" spans="3:30" x14ac:dyDescent="0.25">
      <c r="E1407" s="11">
        <v>42990.75</v>
      </c>
      <c r="F1407" s="9">
        <v>12527.99</v>
      </c>
      <c r="G1407" s="9">
        <v>12528.78</v>
      </c>
      <c r="H1407" s="9">
        <v>12512.42</v>
      </c>
      <c r="I1407" s="9">
        <v>12521.27</v>
      </c>
      <c r="K1407" s="13">
        <f t="shared" si="669"/>
        <v>-6.7199999999993452</v>
      </c>
      <c r="L1407" s="13">
        <f t="shared" si="679"/>
        <v>29.390000000001237</v>
      </c>
      <c r="M1407" s="13">
        <f t="shared" si="670"/>
        <v>16.360000000000582</v>
      </c>
      <c r="N1407" s="13"/>
      <c r="X1407">
        <f t="shared" si="672"/>
        <v>6.7199999999993452</v>
      </c>
      <c r="Y1407">
        <f t="shared" si="673"/>
        <v>0</v>
      </c>
      <c r="Z1407">
        <f t="shared" si="674"/>
        <v>0</v>
      </c>
      <c r="AA1407" s="22">
        <f t="shared" si="675"/>
        <v>0</v>
      </c>
      <c r="AB1407" s="22">
        <f t="shared" si="676"/>
        <v>0</v>
      </c>
      <c r="AC1407" s="22">
        <f t="shared" si="677"/>
        <v>0</v>
      </c>
      <c r="AD1407" s="22">
        <f t="shared" si="678"/>
        <v>0</v>
      </c>
    </row>
    <row r="1408" spans="3:30" x14ac:dyDescent="0.25">
      <c r="E1408" s="12">
        <v>42990.791666666664</v>
      </c>
      <c r="F1408" s="10">
        <v>12521.52</v>
      </c>
      <c r="G1408" s="10">
        <v>12526.26</v>
      </c>
      <c r="H1408" s="10">
        <v>12519.5</v>
      </c>
      <c r="I1408" s="10">
        <v>12525.49</v>
      </c>
      <c r="K1408" s="13">
        <f t="shared" si="669"/>
        <v>3.9699999999993452</v>
      </c>
      <c r="L1408" s="13">
        <f t="shared" si="679"/>
        <v>33.360000000000582</v>
      </c>
      <c r="M1408" s="13">
        <f t="shared" si="670"/>
        <v>6.7600000000002183</v>
      </c>
      <c r="N1408" s="13"/>
      <c r="X1408">
        <f t="shared" si="672"/>
        <v>3.9699999999993452</v>
      </c>
      <c r="Y1408">
        <f t="shared" si="673"/>
        <v>0</v>
      </c>
      <c r="Z1408">
        <f t="shared" si="674"/>
        <v>0</v>
      </c>
      <c r="AA1408" s="22">
        <f t="shared" si="675"/>
        <v>0</v>
      </c>
      <c r="AB1408" s="22">
        <f t="shared" si="676"/>
        <v>0</v>
      </c>
      <c r="AC1408" s="22">
        <f t="shared" si="677"/>
        <v>0</v>
      </c>
      <c r="AD1408" s="22">
        <f t="shared" si="678"/>
        <v>0</v>
      </c>
    </row>
    <row r="1409" spans="3:30" x14ac:dyDescent="0.25">
      <c r="E1409" s="11">
        <v>42990.833333333336</v>
      </c>
      <c r="F1409" s="9">
        <v>12525.99</v>
      </c>
      <c r="G1409" s="9">
        <v>12529.48</v>
      </c>
      <c r="H1409" s="9">
        <v>12508.47</v>
      </c>
      <c r="I1409" s="9">
        <v>12510.72</v>
      </c>
      <c r="K1409" s="13">
        <f t="shared" si="669"/>
        <v>-15.270000000000437</v>
      </c>
      <c r="L1409" s="13">
        <f t="shared" si="679"/>
        <v>18.090000000000146</v>
      </c>
      <c r="M1409" s="13">
        <f t="shared" si="670"/>
        <v>21.010000000000218</v>
      </c>
      <c r="N1409" s="13"/>
      <c r="X1409">
        <f t="shared" si="672"/>
        <v>15.270000000000437</v>
      </c>
      <c r="Y1409">
        <f t="shared" si="673"/>
        <v>0</v>
      </c>
      <c r="Z1409">
        <f t="shared" si="674"/>
        <v>0</v>
      </c>
      <c r="AA1409" s="22">
        <f t="shared" si="675"/>
        <v>0</v>
      </c>
      <c r="AB1409" s="22">
        <f t="shared" si="676"/>
        <v>0</v>
      </c>
      <c r="AC1409" s="22">
        <f t="shared" si="677"/>
        <v>0</v>
      </c>
      <c r="AD1409" s="22">
        <f t="shared" si="678"/>
        <v>0</v>
      </c>
    </row>
    <row r="1410" spans="3:30" x14ac:dyDescent="0.25">
      <c r="E1410" s="12">
        <v>42990.875</v>
      </c>
      <c r="F1410" s="10">
        <v>12510.97</v>
      </c>
      <c r="G1410" s="10">
        <v>12514.22</v>
      </c>
      <c r="H1410" s="10">
        <v>12502.96</v>
      </c>
      <c r="I1410" s="10">
        <v>12506.95</v>
      </c>
      <c r="K1410" s="13">
        <f t="shared" si="669"/>
        <v>-4.0199999999986176</v>
      </c>
      <c r="L1410" s="13">
        <f t="shared" si="679"/>
        <v>14.070000000001528</v>
      </c>
      <c r="M1410" s="13">
        <f t="shared" si="670"/>
        <v>11.260000000000218</v>
      </c>
      <c r="N1410" s="13"/>
      <c r="X1410">
        <f t="shared" si="672"/>
        <v>4.0199999999986176</v>
      </c>
      <c r="Y1410">
        <f t="shared" si="673"/>
        <v>0</v>
      </c>
      <c r="Z1410">
        <f t="shared" si="674"/>
        <v>0</v>
      </c>
      <c r="AA1410" s="22">
        <f t="shared" si="675"/>
        <v>0</v>
      </c>
      <c r="AB1410" s="22">
        <f t="shared" si="676"/>
        <v>0</v>
      </c>
      <c r="AC1410" s="22">
        <f t="shared" si="677"/>
        <v>0</v>
      </c>
      <c r="AD1410" s="22">
        <f t="shared" si="678"/>
        <v>0</v>
      </c>
    </row>
    <row r="1411" spans="3:30" x14ac:dyDescent="0.25">
      <c r="E1411" s="11">
        <v>42990.916666666664</v>
      </c>
      <c r="F1411" s="9">
        <v>12507.45</v>
      </c>
      <c r="G1411" s="9">
        <v>12519.44</v>
      </c>
      <c r="H1411" s="9">
        <v>12501.45</v>
      </c>
      <c r="I1411" s="9">
        <v>12514.93</v>
      </c>
      <c r="K1411" s="13">
        <f t="shared" si="669"/>
        <v>7.4799999999995634</v>
      </c>
      <c r="L1411" s="13">
        <f t="shared" si="679"/>
        <v>21.550000000001091</v>
      </c>
      <c r="M1411" s="13">
        <f t="shared" si="670"/>
        <v>17.989999999999782</v>
      </c>
      <c r="N1411" s="13"/>
      <c r="X1411">
        <f t="shared" si="672"/>
        <v>7.4799999999995634</v>
      </c>
      <c r="Y1411">
        <f t="shared" si="673"/>
        <v>0</v>
      </c>
      <c r="Z1411">
        <f t="shared" si="674"/>
        <v>0</v>
      </c>
      <c r="AA1411" s="22">
        <f t="shared" si="675"/>
        <v>0</v>
      </c>
      <c r="AB1411" s="22">
        <f t="shared" si="676"/>
        <v>0</v>
      </c>
      <c r="AC1411" s="22">
        <f t="shared" si="677"/>
        <v>0</v>
      </c>
      <c r="AD1411" s="22">
        <f t="shared" si="678"/>
        <v>0</v>
      </c>
    </row>
    <row r="1412" spans="3:30" hidden="1" x14ac:dyDescent="0.25">
      <c r="E1412" s="12">
        <v>42990.958333333336</v>
      </c>
      <c r="F1412" s="10">
        <v>12516.19</v>
      </c>
      <c r="G1412" s="10">
        <v>12520.89</v>
      </c>
      <c r="H1412" s="10">
        <v>12511.17</v>
      </c>
      <c r="I1412" s="10">
        <v>12519.64</v>
      </c>
    </row>
    <row r="1413" spans="3:30" hidden="1" x14ac:dyDescent="0.25">
      <c r="E1413" s="11">
        <v>42991.041666666664</v>
      </c>
      <c r="F1413" s="9">
        <v>12520.87</v>
      </c>
      <c r="G1413" s="9">
        <v>12524.87</v>
      </c>
      <c r="H1413" s="9">
        <v>12517.11</v>
      </c>
      <c r="I1413" s="9">
        <v>12524.86</v>
      </c>
    </row>
    <row r="1414" spans="3:30" hidden="1" x14ac:dyDescent="0.25">
      <c r="E1414" s="12">
        <v>42991.083333333336</v>
      </c>
      <c r="F1414" s="10">
        <v>12523.6</v>
      </c>
      <c r="G1414" s="10">
        <v>12524.86</v>
      </c>
      <c r="H1414" s="10">
        <v>12521.07</v>
      </c>
      <c r="I1414" s="10">
        <v>12521.07</v>
      </c>
    </row>
    <row r="1415" spans="3:30" hidden="1" x14ac:dyDescent="0.25">
      <c r="E1415" s="11">
        <v>42991.125</v>
      </c>
      <c r="F1415" s="9">
        <v>12522.33</v>
      </c>
      <c r="G1415" s="9">
        <v>12523.58</v>
      </c>
      <c r="H1415" s="9">
        <v>12510.53</v>
      </c>
      <c r="I1415" s="9">
        <v>12513.04</v>
      </c>
    </row>
    <row r="1416" spans="3:30" hidden="1" x14ac:dyDescent="0.25">
      <c r="E1416" s="12">
        <v>42991.166666666664</v>
      </c>
      <c r="F1416" s="10">
        <v>12514.29</v>
      </c>
      <c r="G1416" s="10">
        <v>12516.8</v>
      </c>
      <c r="H1416" s="10">
        <v>12510.51</v>
      </c>
      <c r="I1416" s="10">
        <v>12510.51</v>
      </c>
    </row>
    <row r="1417" spans="3:30" hidden="1" x14ac:dyDescent="0.25">
      <c r="E1417" s="11">
        <v>42991.208333333336</v>
      </c>
      <c r="F1417" s="9">
        <v>12511.77</v>
      </c>
      <c r="G1417" s="9">
        <v>12511.77</v>
      </c>
      <c r="H1417" s="9">
        <v>12503.73</v>
      </c>
      <c r="I1417" s="9">
        <v>12504.99</v>
      </c>
    </row>
    <row r="1418" spans="3:30" hidden="1" x14ac:dyDescent="0.25">
      <c r="E1418" s="12">
        <v>42991.25</v>
      </c>
      <c r="F1418" s="10">
        <v>12504.98</v>
      </c>
      <c r="G1418" s="10">
        <v>12507.49</v>
      </c>
      <c r="H1418" s="10">
        <v>12504.98</v>
      </c>
      <c r="I1418" s="10">
        <v>12506.22</v>
      </c>
    </row>
    <row r="1419" spans="3:30" hidden="1" x14ac:dyDescent="0.25">
      <c r="E1419" s="11">
        <v>42991.291666666664</v>
      </c>
      <c r="F1419" s="9">
        <v>12507.48</v>
      </c>
      <c r="G1419" s="9">
        <v>12507.48</v>
      </c>
      <c r="H1419" s="9">
        <v>12504.71</v>
      </c>
      <c r="I1419" s="9">
        <v>12504.71</v>
      </c>
    </row>
    <row r="1420" spans="3:30" x14ac:dyDescent="0.25">
      <c r="C1420">
        <v>1</v>
      </c>
      <c r="E1420" s="12">
        <v>42991.333333333336</v>
      </c>
      <c r="F1420" s="10">
        <v>12505.96</v>
      </c>
      <c r="G1420" s="10">
        <v>12511.68</v>
      </c>
      <c r="H1420" s="10">
        <v>12504.44</v>
      </c>
      <c r="I1420" s="10">
        <v>12511.68</v>
      </c>
      <c r="K1420" s="13">
        <f t="shared" ref="K1420:K1434" si="680">I1420-F1420</f>
        <v>5.7200000000011642</v>
      </c>
      <c r="L1420" s="13">
        <v>0</v>
      </c>
      <c r="M1420" s="13">
        <f t="shared" ref="M1420:M1434" si="681">G1420-H1420</f>
        <v>7.2399999999997817</v>
      </c>
      <c r="N1420" s="13">
        <f t="shared" ref="N1420" si="682">I1434-F1420</f>
        <v>43.06000000000131</v>
      </c>
      <c r="O1420" s="18">
        <f>IF(K1420*N1420&gt;0,1,0)</f>
        <v>1</v>
      </c>
      <c r="S1420" s="13">
        <f>MAX(G1420:G1434)</f>
        <v>12567.47</v>
      </c>
      <c r="X1420">
        <f t="shared" ref="X1420:X1434" si="683">ABS(K1420)</f>
        <v>5.7200000000011642</v>
      </c>
      <c r="Y1420">
        <f t="shared" ref="Y1420:Y1434" si="684">ABS(N1420)</f>
        <v>43.06000000000131</v>
      </c>
      <c r="Z1420">
        <f t="shared" ref="Z1420:Z1434" si="685">IF(S1420&lt;1000,ABS(S1420),0)</f>
        <v>0</v>
      </c>
      <c r="AA1420" s="22">
        <f t="shared" ref="AA1420:AA1434" si="686">ABS(P1420)</f>
        <v>0</v>
      </c>
      <c r="AB1420" s="22">
        <f t="shared" ref="AB1420:AB1434" si="687">ABS(Q1420)</f>
        <v>0</v>
      </c>
      <c r="AC1420" s="22">
        <f t="shared" ref="AC1420:AC1434" si="688">IF(O1420=1,ABS(P1421),0)</f>
        <v>0.62849552572707568</v>
      </c>
      <c r="AD1420" s="22">
        <f t="shared" ref="AD1420:AD1434" si="689">IF(O1420=0,ABS(Q1421),0)</f>
        <v>0</v>
      </c>
    </row>
    <row r="1421" spans="3:30" x14ac:dyDescent="0.25">
      <c r="E1421" s="11">
        <v>42991.375</v>
      </c>
      <c r="F1421" s="9">
        <v>12509.8</v>
      </c>
      <c r="G1421" s="9">
        <v>12515.8</v>
      </c>
      <c r="H1421" s="9">
        <v>12474.78</v>
      </c>
      <c r="I1421" s="9">
        <v>12491.03</v>
      </c>
      <c r="K1421" s="13">
        <f t="shared" si="680"/>
        <v>-18.769999999998618</v>
      </c>
      <c r="L1421" s="13">
        <f t="shared" ref="L1421:L1434" si="690">L1420+K1421</f>
        <v>-18.769999999998618</v>
      </c>
      <c r="M1421" s="13">
        <f t="shared" si="681"/>
        <v>41.019999999998618</v>
      </c>
      <c r="N1421" s="13"/>
      <c r="P1421">
        <f>_xlfn.IFS(K1420&lt;0,MIN(L1420:L1434),K1420&gt;0,MAX(L1420:L1434))/S1399</f>
        <v>0.62849552572707568</v>
      </c>
      <c r="Q1421">
        <f>_xlfn.IFS(K1420&lt;0,MAX(L1420:L1434),K1420&gt;0,MIN(L1420:L1434))/S1399</f>
        <v>-0.26244407158834598</v>
      </c>
      <c r="S1421" s="13">
        <f>MIN(H1420:H1434)</f>
        <v>12474.78</v>
      </c>
      <c r="X1421">
        <f t="shared" si="683"/>
        <v>18.769999999998618</v>
      </c>
      <c r="Y1421">
        <f t="shared" si="684"/>
        <v>0</v>
      </c>
      <c r="Z1421">
        <f t="shared" si="685"/>
        <v>0</v>
      </c>
      <c r="AA1421" s="22">
        <f t="shared" si="686"/>
        <v>0.62849552572707568</v>
      </c>
      <c r="AB1421" s="22">
        <f t="shared" si="687"/>
        <v>0.26244407158834598</v>
      </c>
      <c r="AC1421" s="22">
        <f t="shared" si="688"/>
        <v>0</v>
      </c>
      <c r="AD1421" s="22">
        <f t="shared" si="689"/>
        <v>0</v>
      </c>
    </row>
    <row r="1422" spans="3:30" x14ac:dyDescent="0.25">
      <c r="E1422" s="12">
        <v>42991.416666666664</v>
      </c>
      <c r="F1422" s="10">
        <v>12491.28</v>
      </c>
      <c r="G1422" s="10">
        <v>12516.77</v>
      </c>
      <c r="H1422" s="10">
        <v>12491.28</v>
      </c>
      <c r="I1422" s="10">
        <v>12512.56</v>
      </c>
      <c r="K1422" s="13">
        <f t="shared" si="680"/>
        <v>21.279999999998836</v>
      </c>
      <c r="L1422" s="13">
        <f t="shared" si="690"/>
        <v>2.5100000000002183</v>
      </c>
      <c r="M1422" s="13">
        <f t="shared" si="681"/>
        <v>25.489999999999782</v>
      </c>
      <c r="N1422" s="13"/>
      <c r="S1422" s="13">
        <f>S1420-S1421</f>
        <v>92.68999999999869</v>
      </c>
      <c r="X1422">
        <f t="shared" si="683"/>
        <v>21.279999999998836</v>
      </c>
      <c r="Y1422">
        <f t="shared" si="684"/>
        <v>0</v>
      </c>
      <c r="Z1422">
        <f t="shared" si="685"/>
        <v>92.68999999999869</v>
      </c>
      <c r="AA1422" s="22">
        <f t="shared" si="686"/>
        <v>0</v>
      </c>
      <c r="AB1422" s="22">
        <f t="shared" si="687"/>
        <v>0</v>
      </c>
      <c r="AC1422" s="22">
        <f t="shared" si="688"/>
        <v>0</v>
      </c>
      <c r="AD1422" s="22">
        <f t="shared" si="689"/>
        <v>0</v>
      </c>
    </row>
    <row r="1423" spans="3:30" x14ac:dyDescent="0.25">
      <c r="E1423" s="11">
        <v>42991.458333333336</v>
      </c>
      <c r="F1423" s="9">
        <v>12512.81</v>
      </c>
      <c r="G1423" s="9">
        <v>12537.77</v>
      </c>
      <c r="H1423" s="9">
        <v>12507.52</v>
      </c>
      <c r="I1423" s="9">
        <v>12524.64</v>
      </c>
      <c r="K1423" s="13">
        <f t="shared" si="680"/>
        <v>11.829999999999927</v>
      </c>
      <c r="L1423" s="13">
        <f t="shared" si="690"/>
        <v>14.340000000000146</v>
      </c>
      <c r="M1423" s="13">
        <f t="shared" si="681"/>
        <v>30.25</v>
      </c>
      <c r="N1423" s="13"/>
      <c r="X1423">
        <f t="shared" si="683"/>
        <v>11.829999999999927</v>
      </c>
      <c r="Y1423">
        <f t="shared" si="684"/>
        <v>0</v>
      </c>
      <c r="Z1423">
        <f t="shared" si="685"/>
        <v>0</v>
      </c>
      <c r="AA1423" s="22">
        <f t="shared" si="686"/>
        <v>0</v>
      </c>
      <c r="AB1423" s="22">
        <f t="shared" si="687"/>
        <v>0</v>
      </c>
      <c r="AC1423" s="22">
        <f t="shared" si="688"/>
        <v>0</v>
      </c>
      <c r="AD1423" s="22">
        <f t="shared" si="689"/>
        <v>0</v>
      </c>
    </row>
    <row r="1424" spans="3:30" x14ac:dyDescent="0.25">
      <c r="E1424" s="12">
        <v>42991.5</v>
      </c>
      <c r="F1424" s="10">
        <v>12524.39</v>
      </c>
      <c r="G1424" s="10">
        <v>12541.31</v>
      </c>
      <c r="H1424" s="10">
        <v>12517.88</v>
      </c>
      <c r="I1424" s="10">
        <v>12536.81</v>
      </c>
      <c r="K1424" s="13">
        <f t="shared" si="680"/>
        <v>12.420000000000073</v>
      </c>
      <c r="L1424" s="13">
        <f t="shared" si="690"/>
        <v>26.760000000000218</v>
      </c>
      <c r="M1424" s="13">
        <f t="shared" si="681"/>
        <v>23.430000000000291</v>
      </c>
      <c r="N1424" s="13"/>
      <c r="X1424">
        <f t="shared" si="683"/>
        <v>12.420000000000073</v>
      </c>
      <c r="Y1424">
        <f t="shared" si="684"/>
        <v>0</v>
      </c>
      <c r="Z1424">
        <f t="shared" si="685"/>
        <v>0</v>
      </c>
      <c r="AA1424" s="22">
        <f t="shared" si="686"/>
        <v>0</v>
      </c>
      <c r="AB1424" s="22">
        <f t="shared" si="687"/>
        <v>0</v>
      </c>
      <c r="AC1424" s="22">
        <f t="shared" si="688"/>
        <v>0</v>
      </c>
      <c r="AD1424" s="22">
        <f t="shared" si="689"/>
        <v>0</v>
      </c>
    </row>
    <row r="1425" spans="5:30" x14ac:dyDescent="0.25">
      <c r="E1425" s="11">
        <v>42991.541666666664</v>
      </c>
      <c r="F1425" s="9">
        <v>12537.31</v>
      </c>
      <c r="G1425" s="9">
        <v>12537.56</v>
      </c>
      <c r="H1425" s="9">
        <v>12522.94</v>
      </c>
      <c r="I1425" s="9">
        <v>12523.45</v>
      </c>
      <c r="K1425" s="13">
        <f t="shared" si="680"/>
        <v>-13.859999999998763</v>
      </c>
      <c r="L1425" s="13">
        <f t="shared" si="690"/>
        <v>12.900000000001455</v>
      </c>
      <c r="M1425" s="13">
        <f t="shared" si="681"/>
        <v>14.619999999998981</v>
      </c>
      <c r="N1425" s="13"/>
      <c r="X1425">
        <f t="shared" si="683"/>
        <v>13.859999999998763</v>
      </c>
      <c r="Y1425">
        <f t="shared" si="684"/>
        <v>0</v>
      </c>
      <c r="Z1425">
        <f t="shared" si="685"/>
        <v>0</v>
      </c>
      <c r="AA1425" s="22">
        <f t="shared" si="686"/>
        <v>0</v>
      </c>
      <c r="AB1425" s="22">
        <f t="shared" si="687"/>
        <v>0</v>
      </c>
      <c r="AC1425" s="22">
        <f t="shared" si="688"/>
        <v>0</v>
      </c>
      <c r="AD1425" s="22">
        <f t="shared" si="689"/>
        <v>0</v>
      </c>
    </row>
    <row r="1426" spans="5:30" x14ac:dyDescent="0.25">
      <c r="E1426" s="12">
        <v>42991.583333333336</v>
      </c>
      <c r="F1426" s="10">
        <v>12523.2</v>
      </c>
      <c r="G1426" s="10">
        <v>12550.84</v>
      </c>
      <c r="H1426" s="10">
        <v>12523.2</v>
      </c>
      <c r="I1426" s="10">
        <v>12543.91</v>
      </c>
      <c r="K1426" s="13">
        <f t="shared" si="680"/>
        <v>20.709999999999127</v>
      </c>
      <c r="L1426" s="13">
        <f t="shared" si="690"/>
        <v>33.610000000000582</v>
      </c>
      <c r="M1426" s="13">
        <f t="shared" si="681"/>
        <v>27.639999999999418</v>
      </c>
      <c r="N1426" s="13"/>
      <c r="X1426">
        <f t="shared" si="683"/>
        <v>20.709999999999127</v>
      </c>
      <c r="Y1426">
        <f t="shared" si="684"/>
        <v>0</v>
      </c>
      <c r="Z1426">
        <f t="shared" si="685"/>
        <v>0</v>
      </c>
      <c r="AA1426" s="22">
        <f t="shared" si="686"/>
        <v>0</v>
      </c>
      <c r="AB1426" s="22">
        <f t="shared" si="687"/>
        <v>0</v>
      </c>
      <c r="AC1426" s="22">
        <f t="shared" si="688"/>
        <v>0</v>
      </c>
      <c r="AD1426" s="22">
        <f t="shared" si="689"/>
        <v>0</v>
      </c>
    </row>
    <row r="1427" spans="5:30" x14ac:dyDescent="0.25">
      <c r="E1427" s="11">
        <v>42991.625</v>
      </c>
      <c r="F1427" s="9">
        <v>12543.94</v>
      </c>
      <c r="G1427" s="9">
        <v>12544.62</v>
      </c>
      <c r="H1427" s="9">
        <v>12528.37</v>
      </c>
      <c r="I1427" s="9">
        <v>12535.73</v>
      </c>
      <c r="K1427" s="13">
        <f t="shared" si="680"/>
        <v>-8.2100000000009459</v>
      </c>
      <c r="L1427" s="13">
        <f t="shared" si="690"/>
        <v>25.399999999999636</v>
      </c>
      <c r="M1427" s="13">
        <f t="shared" si="681"/>
        <v>16.25</v>
      </c>
      <c r="N1427" s="13"/>
      <c r="X1427">
        <f t="shared" si="683"/>
        <v>8.2100000000009459</v>
      </c>
      <c r="Y1427">
        <f t="shared" si="684"/>
        <v>0</v>
      </c>
      <c r="Z1427">
        <f t="shared" si="685"/>
        <v>0</v>
      </c>
      <c r="AA1427" s="22">
        <f t="shared" si="686"/>
        <v>0</v>
      </c>
      <c r="AB1427" s="22">
        <f t="shared" si="687"/>
        <v>0</v>
      </c>
      <c r="AC1427" s="22">
        <f t="shared" si="688"/>
        <v>0</v>
      </c>
      <c r="AD1427" s="22">
        <f t="shared" si="689"/>
        <v>0</v>
      </c>
    </row>
    <row r="1428" spans="5:30" x14ac:dyDescent="0.25">
      <c r="E1428" s="12">
        <v>42991.666666666664</v>
      </c>
      <c r="F1428" s="10">
        <v>12535.48</v>
      </c>
      <c r="G1428" s="10">
        <v>12544.8</v>
      </c>
      <c r="H1428" s="10">
        <v>12526.76</v>
      </c>
      <c r="I1428" s="10">
        <v>12544.8</v>
      </c>
      <c r="K1428" s="13">
        <f t="shared" si="680"/>
        <v>9.319999999999709</v>
      </c>
      <c r="L1428" s="13">
        <f t="shared" si="690"/>
        <v>34.719999999999345</v>
      </c>
      <c r="M1428" s="13">
        <f t="shared" si="681"/>
        <v>18.039999999999054</v>
      </c>
      <c r="N1428" s="13"/>
      <c r="X1428">
        <f t="shared" si="683"/>
        <v>9.319999999999709</v>
      </c>
      <c r="Y1428">
        <f t="shared" si="684"/>
        <v>0</v>
      </c>
      <c r="Z1428">
        <f t="shared" si="685"/>
        <v>0</v>
      </c>
      <c r="AA1428" s="22">
        <f t="shared" si="686"/>
        <v>0</v>
      </c>
      <c r="AB1428" s="22">
        <f t="shared" si="687"/>
        <v>0</v>
      </c>
      <c r="AC1428" s="22">
        <f t="shared" si="688"/>
        <v>0</v>
      </c>
      <c r="AD1428" s="22">
        <f t="shared" si="689"/>
        <v>0</v>
      </c>
    </row>
    <row r="1429" spans="5:30" x14ac:dyDescent="0.25">
      <c r="E1429" s="11">
        <v>42991.708333333336</v>
      </c>
      <c r="F1429" s="9">
        <v>12545.05</v>
      </c>
      <c r="G1429" s="9">
        <v>12562.11</v>
      </c>
      <c r="H1429" s="9">
        <v>12540</v>
      </c>
      <c r="I1429" s="9">
        <v>12547.72</v>
      </c>
      <c r="K1429" s="13">
        <f t="shared" si="680"/>
        <v>2.6700000000000728</v>
      </c>
      <c r="L1429" s="13">
        <f t="shared" si="690"/>
        <v>37.389999999999418</v>
      </c>
      <c r="M1429" s="13">
        <f t="shared" si="681"/>
        <v>22.110000000000582</v>
      </c>
      <c r="N1429" s="13"/>
      <c r="X1429">
        <f t="shared" si="683"/>
        <v>2.6700000000000728</v>
      </c>
      <c r="Y1429">
        <f t="shared" si="684"/>
        <v>0</v>
      </c>
      <c r="Z1429">
        <f t="shared" si="685"/>
        <v>0</v>
      </c>
      <c r="AA1429" s="22">
        <f t="shared" si="686"/>
        <v>0</v>
      </c>
      <c r="AB1429" s="22">
        <f t="shared" si="687"/>
        <v>0</v>
      </c>
      <c r="AC1429" s="22">
        <f t="shared" si="688"/>
        <v>0</v>
      </c>
      <c r="AD1429" s="22">
        <f t="shared" si="689"/>
        <v>0</v>
      </c>
    </row>
    <row r="1430" spans="5:30" x14ac:dyDescent="0.25">
      <c r="E1430" s="12">
        <v>42991.75</v>
      </c>
      <c r="F1430" s="10">
        <v>12547.97</v>
      </c>
      <c r="G1430" s="10">
        <v>12567.47</v>
      </c>
      <c r="H1430" s="10">
        <v>12542.34</v>
      </c>
      <c r="I1430" s="10">
        <v>12553.13</v>
      </c>
      <c r="K1430" s="13">
        <f t="shared" si="680"/>
        <v>5.1599999999998545</v>
      </c>
      <c r="L1430" s="13">
        <f t="shared" si="690"/>
        <v>42.549999999999272</v>
      </c>
      <c r="M1430" s="13">
        <f t="shared" si="681"/>
        <v>25.1299999999992</v>
      </c>
      <c r="N1430" s="13"/>
      <c r="X1430">
        <f t="shared" si="683"/>
        <v>5.1599999999998545</v>
      </c>
      <c r="Y1430">
        <f t="shared" si="684"/>
        <v>0</v>
      </c>
      <c r="Z1430">
        <f t="shared" si="685"/>
        <v>0</v>
      </c>
      <c r="AA1430" s="22">
        <f t="shared" si="686"/>
        <v>0</v>
      </c>
      <c r="AB1430" s="22">
        <f t="shared" si="687"/>
        <v>0</v>
      </c>
      <c r="AC1430" s="22">
        <f t="shared" si="688"/>
        <v>0</v>
      </c>
      <c r="AD1430" s="22">
        <f t="shared" si="689"/>
        <v>0</v>
      </c>
    </row>
    <row r="1431" spans="5:30" x14ac:dyDescent="0.25">
      <c r="E1431" s="11">
        <v>42991.791666666664</v>
      </c>
      <c r="F1431" s="9">
        <v>12553.39</v>
      </c>
      <c r="G1431" s="9">
        <v>12559.54</v>
      </c>
      <c r="H1431" s="9">
        <v>12552.64</v>
      </c>
      <c r="I1431" s="9">
        <v>12555.79</v>
      </c>
      <c r="K1431" s="13">
        <f t="shared" si="680"/>
        <v>2.4000000000014552</v>
      </c>
      <c r="L1431" s="13">
        <f t="shared" si="690"/>
        <v>44.950000000000728</v>
      </c>
      <c r="M1431" s="13">
        <f t="shared" si="681"/>
        <v>6.9000000000014552</v>
      </c>
      <c r="N1431" s="13"/>
      <c r="X1431">
        <f t="shared" si="683"/>
        <v>2.4000000000014552</v>
      </c>
      <c r="Y1431">
        <f t="shared" si="684"/>
        <v>0</v>
      </c>
      <c r="Z1431">
        <f t="shared" si="685"/>
        <v>0</v>
      </c>
      <c r="AA1431" s="22">
        <f t="shared" si="686"/>
        <v>0</v>
      </c>
      <c r="AB1431" s="22">
        <f t="shared" si="687"/>
        <v>0</v>
      </c>
      <c r="AC1431" s="22">
        <f t="shared" si="688"/>
        <v>0</v>
      </c>
      <c r="AD1431" s="22">
        <f t="shared" si="689"/>
        <v>0</v>
      </c>
    </row>
    <row r="1432" spans="5:30" x14ac:dyDescent="0.25">
      <c r="E1432" s="12">
        <v>42991.833333333336</v>
      </c>
      <c r="F1432" s="10">
        <v>12555.54</v>
      </c>
      <c r="G1432" s="10">
        <v>12555.79</v>
      </c>
      <c r="H1432" s="10">
        <v>12545.03</v>
      </c>
      <c r="I1432" s="10">
        <v>12549.53</v>
      </c>
      <c r="K1432" s="13">
        <f t="shared" si="680"/>
        <v>-6.0100000000002183</v>
      </c>
      <c r="L1432" s="13">
        <f t="shared" si="690"/>
        <v>38.940000000000509</v>
      </c>
      <c r="M1432" s="13">
        <f t="shared" si="681"/>
        <v>10.760000000000218</v>
      </c>
      <c r="N1432" s="13"/>
      <c r="X1432">
        <f t="shared" si="683"/>
        <v>6.0100000000002183</v>
      </c>
      <c r="Y1432">
        <f t="shared" si="684"/>
        <v>0</v>
      </c>
      <c r="Z1432">
        <f t="shared" si="685"/>
        <v>0</v>
      </c>
      <c r="AA1432" s="22">
        <f t="shared" si="686"/>
        <v>0</v>
      </c>
      <c r="AB1432" s="22">
        <f t="shared" si="687"/>
        <v>0</v>
      </c>
      <c r="AC1432" s="22">
        <f t="shared" si="688"/>
        <v>0</v>
      </c>
      <c r="AD1432" s="22">
        <f t="shared" si="689"/>
        <v>0</v>
      </c>
    </row>
    <row r="1433" spans="5:30" x14ac:dyDescent="0.25">
      <c r="E1433" s="11">
        <v>42991.875</v>
      </c>
      <c r="F1433" s="9">
        <v>12550.28</v>
      </c>
      <c r="G1433" s="9">
        <v>12555.03</v>
      </c>
      <c r="H1433" s="9">
        <v>12549.77</v>
      </c>
      <c r="I1433" s="9">
        <v>12551.02</v>
      </c>
      <c r="K1433" s="13">
        <f t="shared" si="680"/>
        <v>0.73999999999978172</v>
      </c>
      <c r="L1433" s="13">
        <f t="shared" si="690"/>
        <v>39.680000000000291</v>
      </c>
      <c r="M1433" s="13">
        <f t="shared" si="681"/>
        <v>5.2600000000002183</v>
      </c>
      <c r="N1433" s="13"/>
      <c r="X1433">
        <f t="shared" si="683"/>
        <v>0.73999999999978172</v>
      </c>
      <c r="Y1433">
        <f t="shared" si="684"/>
        <v>0</v>
      </c>
      <c r="Z1433">
        <f t="shared" si="685"/>
        <v>0</v>
      </c>
      <c r="AA1433" s="22">
        <f t="shared" si="686"/>
        <v>0</v>
      </c>
      <c r="AB1433" s="22">
        <f t="shared" si="687"/>
        <v>0</v>
      </c>
      <c r="AC1433" s="22">
        <f t="shared" si="688"/>
        <v>0</v>
      </c>
      <c r="AD1433" s="22">
        <f t="shared" si="689"/>
        <v>0</v>
      </c>
    </row>
    <row r="1434" spans="5:30" x14ac:dyDescent="0.25">
      <c r="E1434" s="12">
        <v>42991.916666666664</v>
      </c>
      <c r="F1434" s="10">
        <v>12550.77</v>
      </c>
      <c r="G1434" s="10">
        <v>12552.52</v>
      </c>
      <c r="H1434" s="10">
        <v>12542.26</v>
      </c>
      <c r="I1434" s="10">
        <v>12549.02</v>
      </c>
      <c r="K1434" s="13">
        <f t="shared" si="680"/>
        <v>-1.75</v>
      </c>
      <c r="L1434" s="13">
        <f t="shared" si="690"/>
        <v>37.930000000000291</v>
      </c>
      <c r="M1434" s="13">
        <f t="shared" si="681"/>
        <v>10.260000000000218</v>
      </c>
      <c r="N1434" s="13"/>
      <c r="X1434">
        <f t="shared" si="683"/>
        <v>1.75</v>
      </c>
      <c r="Y1434">
        <f t="shared" si="684"/>
        <v>0</v>
      </c>
      <c r="Z1434">
        <f t="shared" si="685"/>
        <v>0</v>
      </c>
      <c r="AA1434" s="22">
        <f t="shared" si="686"/>
        <v>0</v>
      </c>
      <c r="AB1434" s="22">
        <f t="shared" si="687"/>
        <v>0</v>
      </c>
      <c r="AC1434" s="22">
        <f t="shared" si="688"/>
        <v>0</v>
      </c>
      <c r="AD1434" s="22">
        <f t="shared" si="689"/>
        <v>0</v>
      </c>
    </row>
    <row r="1435" spans="5:30" hidden="1" x14ac:dyDescent="0.25">
      <c r="E1435" s="11">
        <v>42991.958333333336</v>
      </c>
      <c r="F1435" s="9">
        <v>12550.27</v>
      </c>
      <c r="G1435" s="9">
        <v>12550.27</v>
      </c>
      <c r="H1435" s="9">
        <v>12540.21</v>
      </c>
      <c r="I1435" s="9">
        <v>12547.2</v>
      </c>
    </row>
    <row r="1436" spans="5:30" hidden="1" x14ac:dyDescent="0.25">
      <c r="E1436" s="12">
        <v>42992.041666666664</v>
      </c>
      <c r="F1436" s="10">
        <v>12544.93</v>
      </c>
      <c r="G1436" s="10">
        <v>12546.19</v>
      </c>
      <c r="H1436" s="10">
        <v>12526.86</v>
      </c>
      <c r="I1436" s="10">
        <v>12530.63</v>
      </c>
    </row>
    <row r="1437" spans="5:30" hidden="1" x14ac:dyDescent="0.25">
      <c r="E1437" s="11">
        <v>42992.083333333336</v>
      </c>
      <c r="F1437" s="9">
        <v>12529.37</v>
      </c>
      <c r="G1437" s="9">
        <v>12535.38</v>
      </c>
      <c r="H1437" s="9">
        <v>12528.11</v>
      </c>
      <c r="I1437" s="9">
        <v>12532.36</v>
      </c>
    </row>
    <row r="1438" spans="5:30" hidden="1" x14ac:dyDescent="0.25">
      <c r="E1438" s="12">
        <v>42992.125</v>
      </c>
      <c r="F1438" s="10">
        <v>12533.62</v>
      </c>
      <c r="G1438" s="10">
        <v>12540.15</v>
      </c>
      <c r="H1438" s="10">
        <v>12532.36</v>
      </c>
      <c r="I1438" s="10">
        <v>12540.15</v>
      </c>
    </row>
    <row r="1439" spans="5:30" hidden="1" x14ac:dyDescent="0.25">
      <c r="E1439" s="11">
        <v>42992.166666666664</v>
      </c>
      <c r="F1439" s="9">
        <v>12538.89</v>
      </c>
      <c r="G1439" s="9">
        <v>12543.91</v>
      </c>
      <c r="H1439" s="9">
        <v>12537.38</v>
      </c>
      <c r="I1439" s="9">
        <v>12542.02</v>
      </c>
    </row>
    <row r="1440" spans="5:30" hidden="1" x14ac:dyDescent="0.25">
      <c r="E1440" s="12">
        <v>42992.208333333336</v>
      </c>
      <c r="F1440" s="10">
        <v>12540.13</v>
      </c>
      <c r="G1440" s="10">
        <v>12542.02</v>
      </c>
      <c r="H1440" s="10">
        <v>12532.6</v>
      </c>
      <c r="I1440" s="10">
        <v>12532.6</v>
      </c>
    </row>
    <row r="1441" spans="3:30" hidden="1" x14ac:dyDescent="0.25">
      <c r="E1441" s="11">
        <v>42992.25</v>
      </c>
      <c r="F1441" s="9">
        <v>12532.1</v>
      </c>
      <c r="G1441" s="9">
        <v>12533.36</v>
      </c>
      <c r="H1441" s="9">
        <v>12529.08</v>
      </c>
      <c r="I1441" s="9">
        <v>12532.12</v>
      </c>
    </row>
    <row r="1442" spans="3:30" hidden="1" x14ac:dyDescent="0.25">
      <c r="E1442" s="12">
        <v>42992.291666666664</v>
      </c>
      <c r="F1442" s="10">
        <v>12532.07</v>
      </c>
      <c r="G1442" s="10">
        <v>12532.59</v>
      </c>
      <c r="H1442" s="10">
        <v>12527.83</v>
      </c>
      <c r="I1442" s="10">
        <v>12528.09</v>
      </c>
    </row>
    <row r="1443" spans="3:30" x14ac:dyDescent="0.25">
      <c r="C1443">
        <v>1</v>
      </c>
      <c r="E1443" s="11">
        <v>42992.333333333336</v>
      </c>
      <c r="F1443" s="9">
        <v>12528.17</v>
      </c>
      <c r="G1443" s="9">
        <v>12543.74</v>
      </c>
      <c r="H1443" s="9">
        <v>12524.12</v>
      </c>
      <c r="I1443" s="9">
        <v>12538</v>
      </c>
      <c r="K1443" s="13">
        <f t="shared" ref="K1443:K1457" si="691">I1443-F1443</f>
        <v>9.8299999999999272</v>
      </c>
      <c r="L1443" s="13">
        <v>0</v>
      </c>
      <c r="M1443" s="13">
        <f t="shared" ref="M1443:M1457" si="692">G1443-H1443</f>
        <v>19.619999999998981</v>
      </c>
      <c r="N1443" s="13">
        <f t="shared" ref="N1443" si="693">I1457-F1443</f>
        <v>16.340000000000146</v>
      </c>
      <c r="O1443" s="18">
        <f>IF(K1443*N1443&gt;0,1,0)</f>
        <v>1</v>
      </c>
      <c r="S1443" s="13">
        <f>MAX(G1443:G1457)</f>
        <v>12555.9</v>
      </c>
      <c r="X1443">
        <f t="shared" ref="X1443:X1457" si="694">ABS(K1443)</f>
        <v>9.8299999999999272</v>
      </c>
      <c r="Y1443">
        <f t="shared" ref="Y1443:Y1457" si="695">ABS(N1443)</f>
        <v>16.340000000000146</v>
      </c>
      <c r="Z1443">
        <f t="shared" ref="Z1443:Z1457" si="696">IF(S1443&lt;1000,ABS(S1443),0)</f>
        <v>0</v>
      </c>
      <c r="AA1443" s="22">
        <f t="shared" ref="AA1443:AA1457" si="697">ABS(P1443)</f>
        <v>0</v>
      </c>
      <c r="AB1443" s="22">
        <f t="shared" ref="AB1443:AB1457" si="698">ABS(Q1443)</f>
        <v>0</v>
      </c>
      <c r="AC1443" s="22">
        <f t="shared" ref="AC1443:AC1457" si="699">IF(O1443=1,ABS(P1444),0)</f>
        <v>4.7362174991922523E-2</v>
      </c>
      <c r="AD1443" s="22">
        <f t="shared" ref="AD1443:AD1457" si="700">IF(O1443=0,ABS(Q1444),0)</f>
        <v>0</v>
      </c>
    </row>
    <row r="1444" spans="3:30" x14ac:dyDescent="0.25">
      <c r="E1444" s="12">
        <v>42992.375</v>
      </c>
      <c r="F1444" s="10">
        <v>12536.9</v>
      </c>
      <c r="G1444" s="10">
        <v>12539.65</v>
      </c>
      <c r="H1444" s="10">
        <v>12517.65</v>
      </c>
      <c r="I1444" s="10">
        <v>12519.4</v>
      </c>
      <c r="K1444" s="13">
        <f t="shared" si="691"/>
        <v>-17.5</v>
      </c>
      <c r="L1444" s="13">
        <f t="shared" ref="L1444:L1457" si="701">L1443+K1444</f>
        <v>-17.5</v>
      </c>
      <c r="M1444" s="13">
        <f t="shared" si="692"/>
        <v>22</v>
      </c>
      <c r="N1444" s="13"/>
      <c r="P1444">
        <f>_xlfn.IFS(K1443&lt;0,MIN(L1443:L1457),K1443&gt;0,MAX(L1443:L1457))/S1422</f>
        <v>4.7362174991922523E-2</v>
      </c>
      <c r="Q1444">
        <f>_xlfn.IFS(K1443&lt;0,MAX(L1443:L1457),K1443&gt;0,MIN(L1443:L1457))/S1422</f>
        <v>-0.2245118135721198</v>
      </c>
      <c r="S1444" s="13">
        <f>MIN(H1443:H1457)</f>
        <v>12497.75</v>
      </c>
      <c r="X1444">
        <f t="shared" si="694"/>
        <v>17.5</v>
      </c>
      <c r="Y1444">
        <f t="shared" si="695"/>
        <v>0</v>
      </c>
      <c r="Z1444">
        <f t="shared" si="696"/>
        <v>0</v>
      </c>
      <c r="AA1444" s="22">
        <f t="shared" si="697"/>
        <v>4.7362174991922523E-2</v>
      </c>
      <c r="AB1444" s="22">
        <f t="shared" si="698"/>
        <v>0.2245118135721198</v>
      </c>
      <c r="AC1444" s="22">
        <f t="shared" si="699"/>
        <v>0</v>
      </c>
      <c r="AD1444" s="22">
        <f t="shared" si="700"/>
        <v>0</v>
      </c>
    </row>
    <row r="1445" spans="3:30" x14ac:dyDescent="0.25">
      <c r="E1445" s="11">
        <v>42992.416666666664</v>
      </c>
      <c r="F1445" s="9">
        <v>12520.65</v>
      </c>
      <c r="G1445" s="9">
        <v>12536.3</v>
      </c>
      <c r="H1445" s="9">
        <v>12511.58</v>
      </c>
      <c r="I1445" s="9">
        <v>12526.4</v>
      </c>
      <c r="K1445" s="13">
        <f t="shared" si="691"/>
        <v>5.75</v>
      </c>
      <c r="L1445" s="13">
        <f t="shared" si="701"/>
        <v>-11.75</v>
      </c>
      <c r="M1445" s="13">
        <f t="shared" si="692"/>
        <v>24.719999999999345</v>
      </c>
      <c r="N1445" s="13"/>
      <c r="S1445" s="13">
        <f>S1443-S1444</f>
        <v>58.149999999999636</v>
      </c>
      <c r="X1445">
        <f t="shared" si="694"/>
        <v>5.75</v>
      </c>
      <c r="Y1445">
        <f t="shared" si="695"/>
        <v>0</v>
      </c>
      <c r="Z1445">
        <f t="shared" si="696"/>
        <v>58.149999999999636</v>
      </c>
      <c r="AA1445" s="22">
        <f t="shared" si="697"/>
        <v>0</v>
      </c>
      <c r="AB1445" s="22">
        <f t="shared" si="698"/>
        <v>0</v>
      </c>
      <c r="AC1445" s="22">
        <f t="shared" si="699"/>
        <v>0</v>
      </c>
      <c r="AD1445" s="22">
        <f t="shared" si="700"/>
        <v>0</v>
      </c>
    </row>
    <row r="1446" spans="3:30" x14ac:dyDescent="0.25">
      <c r="E1446" s="12">
        <v>42992.458333333336</v>
      </c>
      <c r="F1446" s="10">
        <v>12526.65</v>
      </c>
      <c r="G1446" s="10">
        <v>12528.98</v>
      </c>
      <c r="H1446" s="10">
        <v>12512.95</v>
      </c>
      <c r="I1446" s="10">
        <v>12527.28</v>
      </c>
      <c r="K1446" s="13">
        <f t="shared" si="691"/>
        <v>0.63000000000101863</v>
      </c>
      <c r="L1446" s="13">
        <f t="shared" si="701"/>
        <v>-11.119999999998981</v>
      </c>
      <c r="M1446" s="13">
        <f t="shared" si="692"/>
        <v>16.029999999998836</v>
      </c>
      <c r="N1446" s="13"/>
      <c r="X1446">
        <f t="shared" si="694"/>
        <v>0.63000000000101863</v>
      </c>
      <c r="Y1446">
        <f t="shared" si="695"/>
        <v>0</v>
      </c>
      <c r="Z1446">
        <f t="shared" si="696"/>
        <v>0</v>
      </c>
      <c r="AA1446" s="22">
        <f t="shared" si="697"/>
        <v>0</v>
      </c>
      <c r="AB1446" s="22">
        <f t="shared" si="698"/>
        <v>0</v>
      </c>
      <c r="AC1446" s="22">
        <f t="shared" si="699"/>
        <v>0</v>
      </c>
      <c r="AD1446" s="22">
        <f t="shared" si="700"/>
        <v>0</v>
      </c>
    </row>
    <row r="1447" spans="3:30" x14ac:dyDescent="0.25">
      <c r="E1447" s="11">
        <v>42992.5</v>
      </c>
      <c r="F1447" s="9">
        <v>12526.78</v>
      </c>
      <c r="G1447" s="9">
        <v>12530.37</v>
      </c>
      <c r="H1447" s="9">
        <v>12507.97</v>
      </c>
      <c r="I1447" s="9">
        <v>12528.06</v>
      </c>
      <c r="K1447" s="13">
        <f t="shared" si="691"/>
        <v>1.2799999999988358</v>
      </c>
      <c r="L1447" s="13">
        <f t="shared" si="701"/>
        <v>-9.8400000000001455</v>
      </c>
      <c r="M1447" s="13">
        <f t="shared" si="692"/>
        <v>22.400000000001455</v>
      </c>
      <c r="N1447" s="13"/>
      <c r="X1447">
        <f t="shared" si="694"/>
        <v>1.2799999999988358</v>
      </c>
      <c r="Y1447">
        <f t="shared" si="695"/>
        <v>0</v>
      </c>
      <c r="Z1447">
        <f t="shared" si="696"/>
        <v>0</v>
      </c>
      <c r="AA1447" s="22">
        <f t="shared" si="697"/>
        <v>0</v>
      </c>
      <c r="AB1447" s="22">
        <f t="shared" si="698"/>
        <v>0</v>
      </c>
      <c r="AC1447" s="22">
        <f t="shared" si="699"/>
        <v>0</v>
      </c>
      <c r="AD1447" s="22">
        <f t="shared" si="700"/>
        <v>0</v>
      </c>
    </row>
    <row r="1448" spans="3:30" x14ac:dyDescent="0.25">
      <c r="E1448" s="12">
        <v>42992.541666666664</v>
      </c>
      <c r="F1448" s="10">
        <v>12528.07</v>
      </c>
      <c r="G1448" s="10">
        <v>12530.41</v>
      </c>
      <c r="H1448" s="10">
        <v>12517.29</v>
      </c>
      <c r="I1448" s="10">
        <v>12522.87</v>
      </c>
      <c r="K1448" s="13">
        <f t="shared" si="691"/>
        <v>-5.1999999999989086</v>
      </c>
      <c r="L1448" s="13">
        <f t="shared" si="701"/>
        <v>-15.039999999999054</v>
      </c>
      <c r="M1448" s="13">
        <f t="shared" si="692"/>
        <v>13.119999999998981</v>
      </c>
      <c r="N1448" s="13"/>
      <c r="X1448">
        <f t="shared" si="694"/>
        <v>5.1999999999989086</v>
      </c>
      <c r="Y1448">
        <f t="shared" si="695"/>
        <v>0</v>
      </c>
      <c r="Z1448">
        <f t="shared" si="696"/>
        <v>0</v>
      </c>
      <c r="AA1448" s="22">
        <f t="shared" si="697"/>
        <v>0</v>
      </c>
      <c r="AB1448" s="22">
        <f t="shared" si="698"/>
        <v>0</v>
      </c>
      <c r="AC1448" s="22">
        <f t="shared" si="699"/>
        <v>0</v>
      </c>
      <c r="AD1448" s="22">
        <f t="shared" si="700"/>
        <v>0</v>
      </c>
    </row>
    <row r="1449" spans="3:30" x14ac:dyDescent="0.25">
      <c r="E1449" s="11">
        <v>42992.583333333336</v>
      </c>
      <c r="F1449" s="9">
        <v>12523.12</v>
      </c>
      <c r="G1449" s="9">
        <v>12530.92</v>
      </c>
      <c r="H1449" s="9">
        <v>12514.14</v>
      </c>
      <c r="I1449" s="9">
        <v>12525.95</v>
      </c>
      <c r="K1449" s="13">
        <f t="shared" si="691"/>
        <v>2.8299999999999272</v>
      </c>
      <c r="L1449" s="13">
        <f t="shared" si="701"/>
        <v>-12.209999999999127</v>
      </c>
      <c r="M1449" s="13">
        <f t="shared" si="692"/>
        <v>16.780000000000655</v>
      </c>
      <c r="N1449" s="13"/>
      <c r="X1449">
        <f t="shared" si="694"/>
        <v>2.8299999999999272</v>
      </c>
      <c r="Y1449">
        <f t="shared" si="695"/>
        <v>0</v>
      </c>
      <c r="Z1449">
        <f t="shared" si="696"/>
        <v>0</v>
      </c>
      <c r="AA1449" s="22">
        <f t="shared" si="697"/>
        <v>0</v>
      </c>
      <c r="AB1449" s="22">
        <f t="shared" si="698"/>
        <v>0</v>
      </c>
      <c r="AC1449" s="22">
        <f t="shared" si="699"/>
        <v>0</v>
      </c>
      <c r="AD1449" s="22">
        <f t="shared" si="700"/>
        <v>0</v>
      </c>
    </row>
    <row r="1450" spans="3:30" x14ac:dyDescent="0.25">
      <c r="E1450" s="12">
        <v>42992.625</v>
      </c>
      <c r="F1450" s="10">
        <v>12527.95</v>
      </c>
      <c r="G1450" s="10">
        <v>12539.21</v>
      </c>
      <c r="H1450" s="10">
        <v>12497.75</v>
      </c>
      <c r="I1450" s="10">
        <v>12519.35</v>
      </c>
      <c r="K1450" s="13">
        <f t="shared" si="691"/>
        <v>-8.6000000000003638</v>
      </c>
      <c r="L1450" s="13">
        <f t="shared" si="701"/>
        <v>-20.809999999999491</v>
      </c>
      <c r="M1450" s="13">
        <f t="shared" si="692"/>
        <v>41.459999999999127</v>
      </c>
      <c r="N1450" s="13"/>
      <c r="X1450">
        <f t="shared" si="694"/>
        <v>8.6000000000003638</v>
      </c>
      <c r="Y1450">
        <f t="shared" si="695"/>
        <v>0</v>
      </c>
      <c r="Z1450">
        <f t="shared" si="696"/>
        <v>0</v>
      </c>
      <c r="AA1450" s="22">
        <f t="shared" si="697"/>
        <v>0</v>
      </c>
      <c r="AB1450" s="22">
        <f t="shared" si="698"/>
        <v>0</v>
      </c>
      <c r="AC1450" s="22">
        <f t="shared" si="699"/>
        <v>0</v>
      </c>
      <c r="AD1450" s="22">
        <f t="shared" si="700"/>
        <v>0</v>
      </c>
    </row>
    <row r="1451" spans="3:30" x14ac:dyDescent="0.25">
      <c r="E1451" s="11">
        <v>42992.666666666664</v>
      </c>
      <c r="F1451" s="9">
        <v>12518.84</v>
      </c>
      <c r="G1451" s="9">
        <v>12530.61</v>
      </c>
      <c r="H1451" s="9">
        <v>12513.58</v>
      </c>
      <c r="I1451" s="9">
        <v>12530.15</v>
      </c>
      <c r="K1451" s="13">
        <f t="shared" si="691"/>
        <v>11.309999999999491</v>
      </c>
      <c r="L1451" s="13">
        <f t="shared" si="701"/>
        <v>-9.5</v>
      </c>
      <c r="M1451" s="13">
        <f t="shared" si="692"/>
        <v>17.030000000000655</v>
      </c>
      <c r="N1451" s="13"/>
      <c r="X1451">
        <f t="shared" si="694"/>
        <v>11.309999999999491</v>
      </c>
      <c r="Y1451">
        <f t="shared" si="695"/>
        <v>0</v>
      </c>
      <c r="Z1451">
        <f t="shared" si="696"/>
        <v>0</v>
      </c>
      <c r="AA1451" s="22">
        <f t="shared" si="697"/>
        <v>0</v>
      </c>
      <c r="AB1451" s="22">
        <f t="shared" si="698"/>
        <v>0</v>
      </c>
      <c r="AC1451" s="22">
        <f t="shared" si="699"/>
        <v>0</v>
      </c>
      <c r="AD1451" s="22">
        <f t="shared" si="700"/>
        <v>0</v>
      </c>
    </row>
    <row r="1452" spans="3:30" x14ac:dyDescent="0.25">
      <c r="E1452" s="12">
        <v>42992.708333333336</v>
      </c>
      <c r="F1452" s="10">
        <v>12530.14</v>
      </c>
      <c r="G1452" s="10">
        <v>12545.05</v>
      </c>
      <c r="H1452" s="10">
        <v>12521.09</v>
      </c>
      <c r="I1452" s="10">
        <v>12544.03</v>
      </c>
      <c r="K1452" s="13">
        <f t="shared" si="691"/>
        <v>13.890000000001237</v>
      </c>
      <c r="L1452" s="13">
        <f t="shared" si="701"/>
        <v>4.3900000000012369</v>
      </c>
      <c r="M1452" s="13">
        <f t="shared" si="692"/>
        <v>23.959999999999127</v>
      </c>
      <c r="N1452" s="13"/>
      <c r="X1452">
        <f t="shared" si="694"/>
        <v>13.890000000001237</v>
      </c>
      <c r="Y1452">
        <f t="shared" si="695"/>
        <v>0</v>
      </c>
      <c r="Z1452">
        <f t="shared" si="696"/>
        <v>0</v>
      </c>
      <c r="AA1452" s="22">
        <f t="shared" si="697"/>
        <v>0</v>
      </c>
      <c r="AB1452" s="22">
        <f t="shared" si="698"/>
        <v>0</v>
      </c>
      <c r="AC1452" s="22">
        <f t="shared" si="699"/>
        <v>0</v>
      </c>
      <c r="AD1452" s="22">
        <f t="shared" si="700"/>
        <v>0</v>
      </c>
    </row>
    <row r="1453" spans="3:30" x14ac:dyDescent="0.25">
      <c r="E1453" s="11">
        <v>42992.75</v>
      </c>
      <c r="F1453" s="9">
        <v>12544.28</v>
      </c>
      <c r="G1453" s="9">
        <v>12555.9</v>
      </c>
      <c r="H1453" s="9">
        <v>12532.22</v>
      </c>
      <c r="I1453" s="9">
        <v>12539.48</v>
      </c>
      <c r="K1453" s="13">
        <f t="shared" si="691"/>
        <v>-4.8000000000010914</v>
      </c>
      <c r="L1453" s="13">
        <f t="shared" si="701"/>
        <v>-0.40999999999985448</v>
      </c>
      <c r="M1453" s="13">
        <f t="shared" si="692"/>
        <v>23.680000000000291</v>
      </c>
      <c r="N1453" s="13"/>
      <c r="X1453">
        <f t="shared" si="694"/>
        <v>4.8000000000010914</v>
      </c>
      <c r="Y1453">
        <f t="shared" si="695"/>
        <v>0</v>
      </c>
      <c r="Z1453">
        <f t="shared" si="696"/>
        <v>0</v>
      </c>
      <c r="AA1453" s="22">
        <f t="shared" si="697"/>
        <v>0</v>
      </c>
      <c r="AB1453" s="22">
        <f t="shared" si="698"/>
        <v>0</v>
      </c>
      <c r="AC1453" s="22">
        <f t="shared" si="699"/>
        <v>0</v>
      </c>
      <c r="AD1453" s="22">
        <f t="shared" si="700"/>
        <v>0</v>
      </c>
    </row>
    <row r="1454" spans="3:30" x14ac:dyDescent="0.25">
      <c r="E1454" s="12">
        <v>42992.791666666664</v>
      </c>
      <c r="F1454" s="10">
        <v>12539.98</v>
      </c>
      <c r="G1454" s="10">
        <v>12544.12</v>
      </c>
      <c r="H1454" s="10">
        <v>12535.35</v>
      </c>
      <c r="I1454" s="10">
        <v>12541.52</v>
      </c>
      <c r="K1454" s="13">
        <f t="shared" si="691"/>
        <v>1.5400000000008731</v>
      </c>
      <c r="L1454" s="13">
        <f t="shared" si="701"/>
        <v>1.1300000000010186</v>
      </c>
      <c r="M1454" s="13">
        <f t="shared" si="692"/>
        <v>8.7700000000004366</v>
      </c>
      <c r="N1454" s="13"/>
      <c r="X1454">
        <f t="shared" si="694"/>
        <v>1.5400000000008731</v>
      </c>
      <c r="Y1454">
        <f t="shared" si="695"/>
        <v>0</v>
      </c>
      <c r="Z1454">
        <f t="shared" si="696"/>
        <v>0</v>
      </c>
      <c r="AA1454" s="22">
        <f t="shared" si="697"/>
        <v>0</v>
      </c>
      <c r="AB1454" s="22">
        <f t="shared" si="698"/>
        <v>0</v>
      </c>
      <c r="AC1454" s="22">
        <f t="shared" si="699"/>
        <v>0</v>
      </c>
      <c r="AD1454" s="22">
        <f t="shared" si="700"/>
        <v>0</v>
      </c>
    </row>
    <row r="1455" spans="3:30" x14ac:dyDescent="0.25">
      <c r="E1455" s="11">
        <v>42992.833333333336</v>
      </c>
      <c r="F1455" s="9">
        <v>12541.52</v>
      </c>
      <c r="G1455" s="9">
        <v>12542.02</v>
      </c>
      <c r="H1455" s="9">
        <v>12533.01</v>
      </c>
      <c r="I1455" s="9">
        <v>12533.51</v>
      </c>
      <c r="K1455" s="13">
        <f t="shared" si="691"/>
        <v>-8.0100000000002183</v>
      </c>
      <c r="L1455" s="13">
        <f t="shared" si="701"/>
        <v>-6.8799999999991996</v>
      </c>
      <c r="M1455" s="13">
        <f t="shared" si="692"/>
        <v>9.0100000000002183</v>
      </c>
      <c r="N1455" s="13"/>
      <c r="X1455">
        <f t="shared" si="694"/>
        <v>8.0100000000002183</v>
      </c>
      <c r="Y1455">
        <f t="shared" si="695"/>
        <v>0</v>
      </c>
      <c r="Z1455">
        <f t="shared" si="696"/>
        <v>0</v>
      </c>
      <c r="AA1455" s="22">
        <f t="shared" si="697"/>
        <v>0</v>
      </c>
      <c r="AB1455" s="22">
        <f t="shared" si="698"/>
        <v>0</v>
      </c>
      <c r="AC1455" s="22">
        <f t="shared" si="699"/>
        <v>0</v>
      </c>
      <c r="AD1455" s="22">
        <f t="shared" si="700"/>
        <v>0</v>
      </c>
    </row>
    <row r="1456" spans="3:30" x14ac:dyDescent="0.25">
      <c r="E1456" s="12">
        <v>42992.875</v>
      </c>
      <c r="F1456" s="10">
        <v>12534.26</v>
      </c>
      <c r="G1456" s="10">
        <v>12540.01</v>
      </c>
      <c r="H1456" s="10">
        <v>12533.51</v>
      </c>
      <c r="I1456" s="10">
        <v>12536.51</v>
      </c>
      <c r="K1456" s="13">
        <f t="shared" si="691"/>
        <v>2.25</v>
      </c>
      <c r="L1456" s="13">
        <f t="shared" si="701"/>
        <v>-4.6299999999991996</v>
      </c>
      <c r="M1456" s="13">
        <f t="shared" si="692"/>
        <v>6.5</v>
      </c>
      <c r="N1456" s="13"/>
      <c r="X1456">
        <f t="shared" si="694"/>
        <v>2.25</v>
      </c>
      <c r="Y1456">
        <f t="shared" si="695"/>
        <v>0</v>
      </c>
      <c r="Z1456">
        <f t="shared" si="696"/>
        <v>0</v>
      </c>
      <c r="AA1456" s="22">
        <f t="shared" si="697"/>
        <v>0</v>
      </c>
      <c r="AB1456" s="22">
        <f t="shared" si="698"/>
        <v>0</v>
      </c>
      <c r="AC1456" s="22">
        <f t="shared" si="699"/>
        <v>0</v>
      </c>
      <c r="AD1456" s="22">
        <f t="shared" si="700"/>
        <v>0</v>
      </c>
    </row>
    <row r="1457" spans="3:30" x14ac:dyDescent="0.25">
      <c r="E1457" s="11">
        <v>42992.916666666664</v>
      </c>
      <c r="F1457" s="9">
        <v>12536.51</v>
      </c>
      <c r="G1457" s="9">
        <v>12547.01</v>
      </c>
      <c r="H1457" s="9">
        <v>12535.75</v>
      </c>
      <c r="I1457" s="9">
        <v>12544.51</v>
      </c>
      <c r="K1457" s="13">
        <f t="shared" si="691"/>
        <v>8</v>
      </c>
      <c r="L1457" s="13">
        <f t="shared" si="701"/>
        <v>3.3700000000008004</v>
      </c>
      <c r="M1457" s="13">
        <f t="shared" si="692"/>
        <v>11.260000000000218</v>
      </c>
      <c r="N1457" s="13"/>
      <c r="X1457">
        <f t="shared" si="694"/>
        <v>8</v>
      </c>
      <c r="Y1457">
        <f t="shared" si="695"/>
        <v>0</v>
      </c>
      <c r="Z1457">
        <f t="shared" si="696"/>
        <v>0</v>
      </c>
      <c r="AA1457" s="22">
        <f t="shared" si="697"/>
        <v>0</v>
      </c>
      <c r="AB1457" s="22">
        <f t="shared" si="698"/>
        <v>0</v>
      </c>
      <c r="AC1457" s="22">
        <f t="shared" si="699"/>
        <v>0</v>
      </c>
      <c r="AD1457" s="22">
        <f t="shared" si="700"/>
        <v>0</v>
      </c>
    </row>
    <row r="1458" spans="3:30" hidden="1" x14ac:dyDescent="0.25">
      <c r="E1458" s="12">
        <v>42992.958333333336</v>
      </c>
      <c r="F1458" s="10">
        <v>12545.77</v>
      </c>
      <c r="G1458" s="10">
        <v>12547.02</v>
      </c>
      <c r="H1458" s="10">
        <v>12540.43</v>
      </c>
      <c r="I1458" s="10">
        <v>12544.21</v>
      </c>
    </row>
    <row r="1459" spans="3:30" hidden="1" x14ac:dyDescent="0.25">
      <c r="E1459" s="11">
        <v>42993.041666666664</v>
      </c>
      <c r="F1459" s="9">
        <v>12544.21</v>
      </c>
      <c r="G1459" s="9">
        <v>12544.21</v>
      </c>
      <c r="H1459" s="9">
        <v>12499.26</v>
      </c>
      <c r="I1459" s="9">
        <v>12504.5</v>
      </c>
    </row>
    <row r="1460" spans="3:30" hidden="1" x14ac:dyDescent="0.25">
      <c r="E1460" s="12">
        <v>42993.083333333336</v>
      </c>
      <c r="F1460" s="10">
        <v>12503.24</v>
      </c>
      <c r="G1460" s="10">
        <v>12512.78</v>
      </c>
      <c r="H1460" s="10">
        <v>12503.24</v>
      </c>
      <c r="I1460" s="10">
        <v>12511.75</v>
      </c>
    </row>
    <row r="1461" spans="3:30" hidden="1" x14ac:dyDescent="0.25">
      <c r="E1461" s="11">
        <v>42993.125</v>
      </c>
      <c r="F1461" s="9">
        <v>12510.49</v>
      </c>
      <c r="G1461" s="9">
        <v>12526.81</v>
      </c>
      <c r="H1461" s="9">
        <v>12510.49</v>
      </c>
      <c r="I1461" s="9">
        <v>12526.81</v>
      </c>
    </row>
    <row r="1462" spans="3:30" hidden="1" x14ac:dyDescent="0.25">
      <c r="E1462" s="12">
        <v>42993.166666666664</v>
      </c>
      <c r="F1462" s="10">
        <v>12525.55</v>
      </c>
      <c r="G1462" s="10">
        <v>12531.43</v>
      </c>
      <c r="H1462" s="10">
        <v>12522.38</v>
      </c>
      <c r="I1462" s="10">
        <v>12525.65</v>
      </c>
    </row>
    <row r="1463" spans="3:30" hidden="1" x14ac:dyDescent="0.25">
      <c r="E1463" s="11">
        <v>42993.208333333336</v>
      </c>
      <c r="F1463" s="9">
        <v>12526.91</v>
      </c>
      <c r="G1463" s="9">
        <v>12526.91</v>
      </c>
      <c r="H1463" s="9">
        <v>12517.86</v>
      </c>
      <c r="I1463" s="9">
        <v>12522.26</v>
      </c>
    </row>
    <row r="1464" spans="3:30" hidden="1" x14ac:dyDescent="0.25">
      <c r="E1464" s="12">
        <v>42993.25</v>
      </c>
      <c r="F1464" s="10">
        <v>12524.15</v>
      </c>
      <c r="G1464" s="10">
        <v>12540.46</v>
      </c>
      <c r="H1464" s="10">
        <v>12522.26</v>
      </c>
      <c r="I1464" s="10">
        <v>12538.7</v>
      </c>
    </row>
    <row r="1465" spans="3:30" hidden="1" x14ac:dyDescent="0.25">
      <c r="E1465" s="11">
        <v>42993.291666666664</v>
      </c>
      <c r="F1465" s="9">
        <v>12539.96</v>
      </c>
      <c r="G1465" s="9">
        <v>12542.73</v>
      </c>
      <c r="H1465" s="9">
        <v>12536.1</v>
      </c>
      <c r="I1465" s="9">
        <v>12539.34</v>
      </c>
    </row>
    <row r="1466" spans="3:30" x14ac:dyDescent="0.25">
      <c r="C1466">
        <v>1</v>
      </c>
      <c r="E1466" s="12">
        <v>42993.333333333336</v>
      </c>
      <c r="F1466" s="10">
        <v>12539.37</v>
      </c>
      <c r="G1466" s="10">
        <v>12546.8</v>
      </c>
      <c r="H1466" s="10">
        <v>12534.04</v>
      </c>
      <c r="I1466" s="10">
        <v>12542.03</v>
      </c>
      <c r="K1466" s="13">
        <f t="shared" ref="K1466:K1480" si="702">I1466-F1466</f>
        <v>2.6599999999998545</v>
      </c>
      <c r="L1466" s="13">
        <v>0</v>
      </c>
      <c r="M1466" s="13">
        <f t="shared" ref="M1466:M1480" si="703">G1466-H1466</f>
        <v>12.759999999998399</v>
      </c>
      <c r="N1466" s="13">
        <f t="shared" ref="N1466" si="704">I1480-F1466</f>
        <v>-4.680000000000291</v>
      </c>
      <c r="O1466" s="18">
        <f>IF(K1466*N1466&gt;0,1,0)</f>
        <v>0</v>
      </c>
      <c r="S1466" s="13">
        <f>MAX(G1466:G1480)</f>
        <v>12562.35</v>
      </c>
      <c r="X1466">
        <f t="shared" ref="X1466:X1480" si="705">ABS(K1466)</f>
        <v>2.6599999999998545</v>
      </c>
      <c r="Y1466">
        <f t="shared" ref="Y1466:Y1480" si="706">ABS(N1466)</f>
        <v>4.680000000000291</v>
      </c>
      <c r="Z1466">
        <f t="shared" ref="Z1466:Z1480" si="707">IF(S1466&lt;1000,ABS(S1466),0)</f>
        <v>0</v>
      </c>
      <c r="AA1466" s="22">
        <f t="shared" ref="AA1466:AA1480" si="708">ABS(P1466)</f>
        <v>0</v>
      </c>
      <c r="AB1466" s="22">
        <f t="shared" ref="AB1466:AB1480" si="709">ABS(Q1466)</f>
        <v>0</v>
      </c>
      <c r="AC1466" s="22">
        <f t="shared" ref="AC1466:AC1480" si="710">IF(O1466=1,ABS(P1467),0)</f>
        <v>0</v>
      </c>
      <c r="AD1466" s="22">
        <f t="shared" ref="AD1466:AD1480" si="711">IF(O1466=0,ABS(Q1467),0)</f>
        <v>0.40705073086844745</v>
      </c>
    </row>
    <row r="1467" spans="3:30" x14ac:dyDescent="0.25">
      <c r="E1467" s="11">
        <v>42993.375</v>
      </c>
      <c r="F1467" s="9">
        <v>12542.36</v>
      </c>
      <c r="G1467" s="9">
        <v>12542.43</v>
      </c>
      <c r="H1467" s="9">
        <v>12521.15</v>
      </c>
      <c r="I1467" s="9">
        <v>12528.67</v>
      </c>
      <c r="K1467" s="13">
        <f t="shared" si="702"/>
        <v>-13.690000000000509</v>
      </c>
      <c r="L1467" s="13">
        <f t="shared" ref="L1467:L1480" si="712">L1466+K1467</f>
        <v>-13.690000000000509</v>
      </c>
      <c r="M1467" s="13">
        <f t="shared" si="703"/>
        <v>21.280000000000655</v>
      </c>
      <c r="N1467" s="13"/>
      <c r="P1467">
        <f>_xlfn.IFS(K1466&lt;0,MIN(L1466:L1480),K1466&gt;0,MAX(L1466:L1480))/S1445</f>
        <v>7.9277730008577671E-2</v>
      </c>
      <c r="Q1467">
        <f>_xlfn.IFS(K1466&lt;0,MAX(L1466:L1480),K1466&gt;0,MIN(L1466:L1480))/S1445</f>
        <v>-0.40705073086844745</v>
      </c>
      <c r="S1467" s="13">
        <f>MIN(H1466:H1480)</f>
        <v>12505.42</v>
      </c>
      <c r="X1467">
        <f t="shared" si="705"/>
        <v>13.690000000000509</v>
      </c>
      <c r="Y1467">
        <f t="shared" si="706"/>
        <v>0</v>
      </c>
      <c r="Z1467">
        <f t="shared" si="707"/>
        <v>0</v>
      </c>
      <c r="AA1467" s="22">
        <f t="shared" si="708"/>
        <v>7.9277730008577671E-2</v>
      </c>
      <c r="AB1467" s="22">
        <f t="shared" si="709"/>
        <v>0.40705073086844745</v>
      </c>
      <c r="AC1467" s="22">
        <f t="shared" si="710"/>
        <v>0</v>
      </c>
      <c r="AD1467" s="22">
        <f t="shared" si="711"/>
        <v>0</v>
      </c>
    </row>
    <row r="1468" spans="3:30" x14ac:dyDescent="0.25">
      <c r="E1468" s="12">
        <v>42993.416666666664</v>
      </c>
      <c r="F1468" s="10">
        <v>12527.92</v>
      </c>
      <c r="G1468" s="10">
        <v>12543.09</v>
      </c>
      <c r="H1468" s="10">
        <v>12521.42</v>
      </c>
      <c r="I1468" s="10">
        <v>12529.7</v>
      </c>
      <c r="K1468" s="13">
        <f t="shared" si="702"/>
        <v>1.7800000000006548</v>
      </c>
      <c r="L1468" s="13">
        <f t="shared" si="712"/>
        <v>-11.909999999999854</v>
      </c>
      <c r="M1468" s="13">
        <f t="shared" si="703"/>
        <v>21.670000000000073</v>
      </c>
      <c r="N1468" s="13"/>
      <c r="S1468" s="13">
        <f>S1466-S1467</f>
        <v>56.930000000000291</v>
      </c>
      <c r="X1468">
        <f t="shared" si="705"/>
        <v>1.7800000000006548</v>
      </c>
      <c r="Y1468">
        <f t="shared" si="706"/>
        <v>0</v>
      </c>
      <c r="Z1468">
        <f t="shared" si="707"/>
        <v>56.930000000000291</v>
      </c>
      <c r="AA1468" s="22">
        <f t="shared" si="708"/>
        <v>0</v>
      </c>
      <c r="AB1468" s="22">
        <f t="shared" si="709"/>
        <v>0</v>
      </c>
      <c r="AC1468" s="22">
        <f t="shared" si="710"/>
        <v>0</v>
      </c>
      <c r="AD1468" s="22">
        <f t="shared" si="711"/>
        <v>0</v>
      </c>
    </row>
    <row r="1469" spans="3:30" x14ac:dyDescent="0.25">
      <c r="E1469" s="11">
        <v>42993.458333333336</v>
      </c>
      <c r="F1469" s="9">
        <v>12529.2</v>
      </c>
      <c r="G1469" s="9">
        <v>12542.78</v>
      </c>
      <c r="H1469" s="9">
        <v>12527.96</v>
      </c>
      <c r="I1469" s="9">
        <v>12537.41</v>
      </c>
      <c r="K1469" s="13">
        <f t="shared" si="702"/>
        <v>8.2099999999991269</v>
      </c>
      <c r="L1469" s="13">
        <f t="shared" si="712"/>
        <v>-3.7000000000007276</v>
      </c>
      <c r="M1469" s="13">
        <f t="shared" si="703"/>
        <v>14.820000000001528</v>
      </c>
      <c r="N1469" s="13"/>
      <c r="X1469">
        <f t="shared" si="705"/>
        <v>8.2099999999991269</v>
      </c>
      <c r="Y1469">
        <f t="shared" si="706"/>
        <v>0</v>
      </c>
      <c r="Z1469">
        <f t="shared" si="707"/>
        <v>0</v>
      </c>
      <c r="AA1469" s="22">
        <f t="shared" si="708"/>
        <v>0</v>
      </c>
      <c r="AB1469" s="22">
        <f t="shared" si="709"/>
        <v>0</v>
      </c>
      <c r="AC1469" s="22">
        <f t="shared" si="710"/>
        <v>0</v>
      </c>
      <c r="AD1469" s="22">
        <f t="shared" si="711"/>
        <v>0</v>
      </c>
    </row>
    <row r="1470" spans="3:30" x14ac:dyDescent="0.25">
      <c r="E1470" s="12">
        <v>42993.5</v>
      </c>
      <c r="F1470" s="10">
        <v>12536.91</v>
      </c>
      <c r="G1470" s="10">
        <v>12562.35</v>
      </c>
      <c r="H1470" s="10">
        <v>12525.7</v>
      </c>
      <c r="I1470" s="10">
        <v>12537.25</v>
      </c>
      <c r="K1470" s="13">
        <f t="shared" si="702"/>
        <v>0.34000000000014552</v>
      </c>
      <c r="L1470" s="13">
        <f t="shared" si="712"/>
        <v>-3.3600000000005821</v>
      </c>
      <c r="M1470" s="13">
        <f t="shared" si="703"/>
        <v>36.649999999999636</v>
      </c>
      <c r="N1470" s="13"/>
      <c r="X1470">
        <f t="shared" si="705"/>
        <v>0.34000000000014552</v>
      </c>
      <c r="Y1470">
        <f t="shared" si="706"/>
        <v>0</v>
      </c>
      <c r="Z1470">
        <f t="shared" si="707"/>
        <v>0</v>
      </c>
      <c r="AA1470" s="22">
        <f t="shared" si="708"/>
        <v>0</v>
      </c>
      <c r="AB1470" s="22">
        <f t="shared" si="709"/>
        <v>0</v>
      </c>
      <c r="AC1470" s="22">
        <f t="shared" si="710"/>
        <v>0</v>
      </c>
      <c r="AD1470" s="22">
        <f t="shared" si="711"/>
        <v>0</v>
      </c>
    </row>
    <row r="1471" spans="3:30" x14ac:dyDescent="0.25">
      <c r="E1471" s="11">
        <v>42993.541666666664</v>
      </c>
      <c r="F1471" s="9">
        <v>12535.74</v>
      </c>
      <c r="G1471" s="9">
        <v>12537.25</v>
      </c>
      <c r="H1471" s="9">
        <v>12513.47</v>
      </c>
      <c r="I1471" s="9">
        <v>12531.94</v>
      </c>
      <c r="K1471" s="13">
        <f t="shared" si="702"/>
        <v>-3.7999999999992724</v>
      </c>
      <c r="L1471" s="13">
        <f t="shared" si="712"/>
        <v>-7.1599999999998545</v>
      </c>
      <c r="M1471" s="13">
        <f t="shared" si="703"/>
        <v>23.780000000000655</v>
      </c>
      <c r="N1471" s="13"/>
      <c r="X1471">
        <f t="shared" si="705"/>
        <v>3.7999999999992724</v>
      </c>
      <c r="Y1471">
        <f t="shared" si="706"/>
        <v>0</v>
      </c>
      <c r="Z1471">
        <f t="shared" si="707"/>
        <v>0</v>
      </c>
      <c r="AA1471" s="22">
        <f t="shared" si="708"/>
        <v>0</v>
      </c>
      <c r="AB1471" s="22">
        <f t="shared" si="709"/>
        <v>0</v>
      </c>
      <c r="AC1471" s="22">
        <f t="shared" si="710"/>
        <v>0</v>
      </c>
      <c r="AD1471" s="22">
        <f t="shared" si="711"/>
        <v>0</v>
      </c>
    </row>
    <row r="1472" spans="3:30" x14ac:dyDescent="0.25">
      <c r="E1472" s="12">
        <v>42993.583333333336</v>
      </c>
      <c r="F1472" s="10">
        <v>12531.44</v>
      </c>
      <c r="G1472" s="10">
        <v>12550.84</v>
      </c>
      <c r="H1472" s="10">
        <v>12525.13</v>
      </c>
      <c r="I1472" s="10">
        <v>12543.21</v>
      </c>
      <c r="K1472" s="13">
        <f t="shared" si="702"/>
        <v>11.769999999998618</v>
      </c>
      <c r="L1472" s="13">
        <f t="shared" si="712"/>
        <v>4.6099999999987631</v>
      </c>
      <c r="M1472" s="13">
        <f t="shared" si="703"/>
        <v>25.710000000000946</v>
      </c>
      <c r="N1472" s="13"/>
      <c r="X1472">
        <f t="shared" si="705"/>
        <v>11.769999999998618</v>
      </c>
      <c r="Y1472">
        <f t="shared" si="706"/>
        <v>0</v>
      </c>
      <c r="Z1472">
        <f t="shared" si="707"/>
        <v>0</v>
      </c>
      <c r="AA1472" s="22">
        <f t="shared" si="708"/>
        <v>0</v>
      </c>
      <c r="AB1472" s="22">
        <f t="shared" si="709"/>
        <v>0</v>
      </c>
      <c r="AC1472" s="22">
        <f t="shared" si="710"/>
        <v>0</v>
      </c>
      <c r="AD1472" s="22">
        <f t="shared" si="711"/>
        <v>0</v>
      </c>
    </row>
    <row r="1473" spans="3:30" x14ac:dyDescent="0.25">
      <c r="E1473" s="11">
        <v>42993.625</v>
      </c>
      <c r="F1473" s="9">
        <v>12543.22</v>
      </c>
      <c r="G1473" s="9">
        <v>12547.63</v>
      </c>
      <c r="H1473" s="9">
        <v>12513.01</v>
      </c>
      <c r="I1473" s="9">
        <v>12517.26</v>
      </c>
      <c r="K1473" s="13">
        <f t="shared" si="702"/>
        <v>-25.959999999999127</v>
      </c>
      <c r="L1473" s="13">
        <f t="shared" si="712"/>
        <v>-21.350000000000364</v>
      </c>
      <c r="M1473" s="13">
        <f t="shared" si="703"/>
        <v>34.619999999998981</v>
      </c>
      <c r="N1473" s="13"/>
      <c r="X1473">
        <f t="shared" si="705"/>
        <v>25.959999999999127</v>
      </c>
      <c r="Y1473">
        <f t="shared" si="706"/>
        <v>0</v>
      </c>
      <c r="Z1473">
        <f t="shared" si="707"/>
        <v>0</v>
      </c>
      <c r="AA1473" s="22">
        <f t="shared" si="708"/>
        <v>0</v>
      </c>
      <c r="AB1473" s="22">
        <f t="shared" si="709"/>
        <v>0</v>
      </c>
      <c r="AC1473" s="22">
        <f t="shared" si="710"/>
        <v>0</v>
      </c>
      <c r="AD1473" s="22">
        <f t="shared" si="711"/>
        <v>0</v>
      </c>
    </row>
    <row r="1474" spans="3:30" x14ac:dyDescent="0.25">
      <c r="E1474" s="12">
        <v>42993.666666666664</v>
      </c>
      <c r="F1474" s="10">
        <v>12517.01</v>
      </c>
      <c r="G1474" s="10">
        <v>12527.98</v>
      </c>
      <c r="H1474" s="10">
        <v>12508.23</v>
      </c>
      <c r="I1474" s="10">
        <v>12516.07</v>
      </c>
      <c r="K1474" s="13">
        <f t="shared" si="702"/>
        <v>-0.94000000000050932</v>
      </c>
      <c r="L1474" s="13">
        <f t="shared" si="712"/>
        <v>-22.290000000000873</v>
      </c>
      <c r="M1474" s="13">
        <f t="shared" si="703"/>
        <v>19.75</v>
      </c>
      <c r="N1474" s="13"/>
      <c r="X1474">
        <f t="shared" si="705"/>
        <v>0.94000000000050932</v>
      </c>
      <c r="Y1474">
        <f t="shared" si="706"/>
        <v>0</v>
      </c>
      <c r="Z1474">
        <f t="shared" si="707"/>
        <v>0</v>
      </c>
      <c r="AA1474" s="22">
        <f t="shared" si="708"/>
        <v>0</v>
      </c>
      <c r="AB1474" s="22">
        <f t="shared" si="709"/>
        <v>0</v>
      </c>
      <c r="AC1474" s="22">
        <f t="shared" si="710"/>
        <v>0</v>
      </c>
      <c r="AD1474" s="22">
        <f t="shared" si="711"/>
        <v>0</v>
      </c>
    </row>
    <row r="1475" spans="3:30" x14ac:dyDescent="0.25">
      <c r="E1475" s="11">
        <v>42993.708333333336</v>
      </c>
      <c r="F1475" s="9">
        <v>12516.32</v>
      </c>
      <c r="G1475" s="9">
        <v>12527.74</v>
      </c>
      <c r="H1475" s="9">
        <v>12505.42</v>
      </c>
      <c r="I1475" s="9">
        <v>12517.86</v>
      </c>
      <c r="K1475" s="13">
        <f t="shared" si="702"/>
        <v>1.5400000000008731</v>
      </c>
      <c r="L1475" s="13">
        <f t="shared" si="712"/>
        <v>-20.75</v>
      </c>
      <c r="M1475" s="13">
        <f t="shared" si="703"/>
        <v>22.319999999999709</v>
      </c>
      <c r="N1475" s="13"/>
      <c r="X1475">
        <f t="shared" si="705"/>
        <v>1.5400000000008731</v>
      </c>
      <c r="Y1475">
        <f t="shared" si="706"/>
        <v>0</v>
      </c>
      <c r="Z1475">
        <f t="shared" si="707"/>
        <v>0</v>
      </c>
      <c r="AA1475" s="22">
        <f t="shared" si="708"/>
        <v>0</v>
      </c>
      <c r="AB1475" s="22">
        <f t="shared" si="709"/>
        <v>0</v>
      </c>
      <c r="AC1475" s="22">
        <f t="shared" si="710"/>
        <v>0</v>
      </c>
      <c r="AD1475" s="22">
        <f t="shared" si="711"/>
        <v>0</v>
      </c>
    </row>
    <row r="1476" spans="3:30" x14ac:dyDescent="0.25">
      <c r="E1476" s="12">
        <v>42993.75</v>
      </c>
      <c r="F1476" s="10">
        <v>12517.36</v>
      </c>
      <c r="G1476" s="10">
        <v>12526.32</v>
      </c>
      <c r="H1476" s="10">
        <v>12512.17</v>
      </c>
      <c r="I1476" s="10">
        <v>12517.21</v>
      </c>
      <c r="K1476" s="13">
        <f t="shared" si="702"/>
        <v>-0.15000000000145519</v>
      </c>
      <c r="L1476" s="13">
        <f t="shared" si="712"/>
        <v>-20.900000000001455</v>
      </c>
      <c r="M1476" s="13">
        <f t="shared" si="703"/>
        <v>14.149999999999636</v>
      </c>
      <c r="N1476" s="13"/>
      <c r="X1476">
        <f t="shared" si="705"/>
        <v>0.15000000000145519</v>
      </c>
      <c r="Y1476">
        <f t="shared" si="706"/>
        <v>0</v>
      </c>
      <c r="Z1476">
        <f t="shared" si="707"/>
        <v>0</v>
      </c>
      <c r="AA1476" s="22">
        <f t="shared" si="708"/>
        <v>0</v>
      </c>
      <c r="AB1476" s="22">
        <f t="shared" si="709"/>
        <v>0</v>
      </c>
      <c r="AC1476" s="22">
        <f t="shared" si="710"/>
        <v>0</v>
      </c>
      <c r="AD1476" s="22">
        <f t="shared" si="711"/>
        <v>0</v>
      </c>
    </row>
    <row r="1477" spans="3:30" x14ac:dyDescent="0.25">
      <c r="E1477" s="11">
        <v>42993.791666666664</v>
      </c>
      <c r="F1477" s="9">
        <v>12516.46</v>
      </c>
      <c r="G1477" s="9">
        <v>12520.1</v>
      </c>
      <c r="H1477" s="9">
        <v>12508.35</v>
      </c>
      <c r="I1477" s="9">
        <v>12513.69</v>
      </c>
      <c r="K1477" s="13">
        <f t="shared" si="702"/>
        <v>-2.7699999999986176</v>
      </c>
      <c r="L1477" s="13">
        <f t="shared" si="712"/>
        <v>-23.670000000000073</v>
      </c>
      <c r="M1477" s="13">
        <f t="shared" si="703"/>
        <v>11.75</v>
      </c>
      <c r="N1477" s="13"/>
      <c r="X1477">
        <f t="shared" si="705"/>
        <v>2.7699999999986176</v>
      </c>
      <c r="Y1477">
        <f t="shared" si="706"/>
        <v>0</v>
      </c>
      <c r="Z1477">
        <f t="shared" si="707"/>
        <v>0</v>
      </c>
      <c r="AA1477" s="22">
        <f t="shared" si="708"/>
        <v>0</v>
      </c>
      <c r="AB1477" s="22">
        <f t="shared" si="709"/>
        <v>0</v>
      </c>
      <c r="AC1477" s="22">
        <f t="shared" si="710"/>
        <v>0</v>
      </c>
      <c r="AD1477" s="22">
        <f t="shared" si="711"/>
        <v>0</v>
      </c>
    </row>
    <row r="1478" spans="3:30" x14ac:dyDescent="0.25">
      <c r="E1478" s="12">
        <v>42993.833333333336</v>
      </c>
      <c r="F1478" s="10">
        <v>12513.94</v>
      </c>
      <c r="G1478" s="10">
        <v>12520.69</v>
      </c>
      <c r="H1478" s="10">
        <v>12512.18</v>
      </c>
      <c r="I1478" s="10">
        <v>12515.93</v>
      </c>
      <c r="K1478" s="13">
        <f t="shared" si="702"/>
        <v>1.9899999999997817</v>
      </c>
      <c r="L1478" s="13">
        <f t="shared" si="712"/>
        <v>-21.680000000000291</v>
      </c>
      <c r="M1478" s="13">
        <f t="shared" si="703"/>
        <v>8.5100000000002183</v>
      </c>
      <c r="N1478" s="13"/>
      <c r="X1478">
        <f t="shared" si="705"/>
        <v>1.9899999999997817</v>
      </c>
      <c r="Y1478">
        <f t="shared" si="706"/>
        <v>0</v>
      </c>
      <c r="Z1478">
        <f t="shared" si="707"/>
        <v>0</v>
      </c>
      <c r="AA1478" s="22">
        <f t="shared" si="708"/>
        <v>0</v>
      </c>
      <c r="AB1478" s="22">
        <f t="shared" si="709"/>
        <v>0</v>
      </c>
      <c r="AC1478" s="22">
        <f t="shared" si="710"/>
        <v>0</v>
      </c>
      <c r="AD1478" s="22">
        <f t="shared" si="711"/>
        <v>0</v>
      </c>
    </row>
    <row r="1479" spans="3:30" x14ac:dyDescent="0.25">
      <c r="E1479" s="11">
        <v>42993.875</v>
      </c>
      <c r="F1479" s="9">
        <v>12515.68</v>
      </c>
      <c r="G1479" s="9">
        <v>12527.44</v>
      </c>
      <c r="H1479" s="9">
        <v>12515.43</v>
      </c>
      <c r="I1479" s="9">
        <v>12526.94</v>
      </c>
      <c r="K1479" s="13">
        <f t="shared" si="702"/>
        <v>11.260000000000218</v>
      </c>
      <c r="L1479" s="13">
        <f t="shared" si="712"/>
        <v>-10.420000000000073</v>
      </c>
      <c r="M1479" s="13">
        <f t="shared" si="703"/>
        <v>12.010000000000218</v>
      </c>
      <c r="N1479" s="13"/>
      <c r="X1479">
        <f t="shared" si="705"/>
        <v>11.260000000000218</v>
      </c>
      <c r="Y1479">
        <f t="shared" si="706"/>
        <v>0</v>
      </c>
      <c r="Z1479">
        <f t="shared" si="707"/>
        <v>0</v>
      </c>
      <c r="AA1479" s="22">
        <f t="shared" si="708"/>
        <v>0</v>
      </c>
      <c r="AB1479" s="22">
        <f t="shared" si="709"/>
        <v>0</v>
      </c>
      <c r="AC1479" s="22">
        <f t="shared" si="710"/>
        <v>0</v>
      </c>
      <c r="AD1479" s="22">
        <f t="shared" si="711"/>
        <v>0</v>
      </c>
    </row>
    <row r="1480" spans="3:30" x14ac:dyDescent="0.25">
      <c r="E1480" s="12">
        <v>42993.916666666664</v>
      </c>
      <c r="F1480" s="10">
        <v>12527.19</v>
      </c>
      <c r="G1480" s="10">
        <v>12535.69</v>
      </c>
      <c r="H1480" s="10">
        <v>12524.93</v>
      </c>
      <c r="I1480" s="10">
        <v>12534.69</v>
      </c>
      <c r="K1480" s="13">
        <f t="shared" si="702"/>
        <v>7.5</v>
      </c>
      <c r="L1480" s="13">
        <f t="shared" si="712"/>
        <v>-2.9200000000000728</v>
      </c>
      <c r="M1480" s="13">
        <f t="shared" si="703"/>
        <v>10.760000000000218</v>
      </c>
      <c r="N1480" s="13"/>
      <c r="X1480">
        <f t="shared" si="705"/>
        <v>7.5</v>
      </c>
      <c r="Y1480">
        <f t="shared" si="706"/>
        <v>0</v>
      </c>
      <c r="Z1480">
        <f t="shared" si="707"/>
        <v>0</v>
      </c>
      <c r="AA1480" s="22">
        <f t="shared" si="708"/>
        <v>0</v>
      </c>
      <c r="AB1480" s="22">
        <f t="shared" si="709"/>
        <v>0</v>
      </c>
      <c r="AC1480" s="22">
        <f t="shared" si="710"/>
        <v>0</v>
      </c>
      <c r="AD1480" s="22">
        <f t="shared" si="711"/>
        <v>0</v>
      </c>
    </row>
    <row r="1481" spans="3:30" hidden="1" x14ac:dyDescent="0.25">
      <c r="E1481" s="11">
        <v>42996.041666666664</v>
      </c>
      <c r="F1481" s="9">
        <v>12534.39</v>
      </c>
      <c r="G1481" s="9">
        <v>12549.93</v>
      </c>
      <c r="H1481" s="9">
        <v>12534.39</v>
      </c>
      <c r="I1481" s="9">
        <v>12546.16</v>
      </c>
    </row>
    <row r="1482" spans="3:30" hidden="1" x14ac:dyDescent="0.25">
      <c r="E1482" s="12">
        <v>42996.083333333336</v>
      </c>
      <c r="F1482" s="10">
        <v>12547.41</v>
      </c>
      <c r="G1482" s="10">
        <v>12554.94</v>
      </c>
      <c r="H1482" s="10">
        <v>12546.16</v>
      </c>
      <c r="I1482" s="10">
        <v>12553.68</v>
      </c>
    </row>
    <row r="1483" spans="3:30" hidden="1" x14ac:dyDescent="0.25">
      <c r="E1483" s="11">
        <v>42996.125</v>
      </c>
      <c r="F1483" s="9">
        <v>12552.43</v>
      </c>
      <c r="G1483" s="9">
        <v>12557.95</v>
      </c>
      <c r="H1483" s="9">
        <v>12551.17</v>
      </c>
      <c r="I1483" s="9">
        <v>12551.68</v>
      </c>
    </row>
    <row r="1484" spans="3:30" hidden="1" x14ac:dyDescent="0.25">
      <c r="E1484" s="12">
        <v>42996.166666666664</v>
      </c>
      <c r="F1484" s="10">
        <v>12551.41</v>
      </c>
      <c r="G1484" s="10">
        <v>12572.95</v>
      </c>
      <c r="H1484" s="10">
        <v>12551.41</v>
      </c>
      <c r="I1484" s="10">
        <v>12569.19</v>
      </c>
    </row>
    <row r="1485" spans="3:30" hidden="1" x14ac:dyDescent="0.25">
      <c r="E1485" s="11">
        <v>42996.208333333336</v>
      </c>
      <c r="F1485" s="9">
        <v>12567.94</v>
      </c>
      <c r="G1485" s="9">
        <v>12578.95</v>
      </c>
      <c r="H1485" s="9">
        <v>12566.68</v>
      </c>
      <c r="I1485" s="9">
        <v>12578.95</v>
      </c>
    </row>
    <row r="1486" spans="3:30" hidden="1" x14ac:dyDescent="0.25">
      <c r="E1486" s="12">
        <v>42996.25</v>
      </c>
      <c r="F1486" s="10">
        <v>12579.58</v>
      </c>
      <c r="G1486" s="10">
        <v>12588.45</v>
      </c>
      <c r="H1486" s="10">
        <v>12578.45</v>
      </c>
      <c r="I1486" s="10">
        <v>12585.7</v>
      </c>
    </row>
    <row r="1487" spans="3:30" hidden="1" x14ac:dyDescent="0.25">
      <c r="E1487" s="11">
        <v>42996.291666666664</v>
      </c>
      <c r="F1487" s="9">
        <v>12585.68</v>
      </c>
      <c r="G1487" s="9">
        <v>12588.69</v>
      </c>
      <c r="H1487" s="9">
        <v>12584.42</v>
      </c>
      <c r="I1487" s="9">
        <v>12585.67</v>
      </c>
    </row>
    <row r="1488" spans="3:30" x14ac:dyDescent="0.25">
      <c r="C1488">
        <v>1</v>
      </c>
      <c r="E1488" s="12">
        <v>42996.333333333336</v>
      </c>
      <c r="F1488" s="10">
        <v>12585.05</v>
      </c>
      <c r="G1488" s="10">
        <v>12591.23</v>
      </c>
      <c r="H1488" s="10">
        <v>12574.93</v>
      </c>
      <c r="I1488" s="10">
        <v>12577.84</v>
      </c>
      <c r="K1488" s="13">
        <f t="shared" ref="K1488:K1502" si="713">I1488-F1488</f>
        <v>-7.2099999999991269</v>
      </c>
      <c r="L1488" s="13">
        <v>0</v>
      </c>
      <c r="M1488" s="13">
        <f t="shared" ref="M1488:M1502" si="714">G1488-H1488</f>
        <v>16.299999999999272</v>
      </c>
      <c r="N1488" s="13">
        <f t="shared" ref="N1488" si="715">I1502-F1488</f>
        <v>-26.340000000000146</v>
      </c>
      <c r="O1488" s="18">
        <f>IF(K1488*N1488&gt;0,1,0)</f>
        <v>1</v>
      </c>
      <c r="S1488" s="13">
        <f>MAX(G1488:G1502)</f>
        <v>12614.51</v>
      </c>
      <c r="X1488">
        <f t="shared" ref="X1488:X1502" si="716">ABS(K1488)</f>
        <v>7.2099999999991269</v>
      </c>
      <c r="Y1488">
        <f t="shared" ref="Y1488:Y1502" si="717">ABS(N1488)</f>
        <v>26.340000000000146</v>
      </c>
      <c r="Z1488">
        <f t="shared" ref="Z1488:Z1502" si="718">IF(S1488&lt;1000,ABS(S1488),0)</f>
        <v>0</v>
      </c>
      <c r="AA1488" s="22">
        <f t="shared" ref="AA1488:AA1502" si="719">ABS(P1488)</f>
        <v>0</v>
      </c>
      <c r="AB1488" s="22">
        <f t="shared" ref="AB1488:AB1502" si="720">ABS(Q1488)</f>
        <v>0</v>
      </c>
      <c r="AC1488" s="22">
        <f t="shared" ref="AC1488:AC1502" si="721">IF(O1488=1,ABS(P1489),0)</f>
        <v>0.48902160548041462</v>
      </c>
      <c r="AD1488" s="22">
        <f t="shared" ref="AD1488:AD1502" si="722">IF(O1488=0,ABS(Q1489),0)</f>
        <v>0</v>
      </c>
    </row>
    <row r="1489" spans="5:30" x14ac:dyDescent="0.25">
      <c r="E1489" s="11">
        <v>42996.375</v>
      </c>
      <c r="F1489" s="9">
        <v>12575.8</v>
      </c>
      <c r="G1489" s="9">
        <v>12609.85</v>
      </c>
      <c r="H1489" s="9">
        <v>12575.05</v>
      </c>
      <c r="I1489" s="9">
        <v>12603.28</v>
      </c>
      <c r="K1489" s="13">
        <f t="shared" si="713"/>
        <v>27.480000000001382</v>
      </c>
      <c r="L1489" s="13">
        <f t="shared" ref="L1489:L1502" si="723">L1488+K1489</f>
        <v>27.480000000001382</v>
      </c>
      <c r="M1489" s="13">
        <f t="shared" si="714"/>
        <v>34.800000000001091</v>
      </c>
      <c r="N1489" s="13"/>
      <c r="P1489">
        <f>_xlfn.IFS(K1488&lt;0,MIN(L1488:L1502),K1488&gt;0,MAX(L1488:L1502))/S1468</f>
        <v>-0.48902160548041462</v>
      </c>
      <c r="Q1489">
        <f>_xlfn.IFS(K1488&lt;0,MAX(L1488:L1502),K1488&gt;0,MIN(L1488:L1502))/S1468</f>
        <v>0.48269805023715512</v>
      </c>
      <c r="S1489" s="13">
        <f>MIN(H1488:H1502)</f>
        <v>12535.34</v>
      </c>
      <c r="X1489">
        <f t="shared" si="716"/>
        <v>27.480000000001382</v>
      </c>
      <c r="Y1489">
        <f t="shared" si="717"/>
        <v>0</v>
      </c>
      <c r="Z1489">
        <f t="shared" si="718"/>
        <v>0</v>
      </c>
      <c r="AA1489" s="22">
        <f t="shared" si="719"/>
        <v>0.48902160548041462</v>
      </c>
      <c r="AB1489" s="22">
        <f t="shared" si="720"/>
        <v>0.48269805023715512</v>
      </c>
      <c r="AC1489" s="22">
        <f t="shared" si="721"/>
        <v>0</v>
      </c>
      <c r="AD1489" s="22">
        <f t="shared" si="722"/>
        <v>0</v>
      </c>
    </row>
    <row r="1490" spans="5:30" x14ac:dyDescent="0.25">
      <c r="E1490" s="12">
        <v>42996.416666666664</v>
      </c>
      <c r="F1490" s="10">
        <v>12602.77</v>
      </c>
      <c r="G1490" s="10">
        <v>12614.51</v>
      </c>
      <c r="H1490" s="10">
        <v>12580.69</v>
      </c>
      <c r="I1490" s="10">
        <v>12592.38</v>
      </c>
      <c r="K1490" s="13">
        <f t="shared" si="713"/>
        <v>-10.390000000001237</v>
      </c>
      <c r="L1490" s="13">
        <f t="shared" si="723"/>
        <v>17.090000000000146</v>
      </c>
      <c r="M1490" s="13">
        <f t="shared" si="714"/>
        <v>33.819999999999709</v>
      </c>
      <c r="N1490" s="13"/>
      <c r="S1490" s="13">
        <f>S1488-S1489</f>
        <v>79.170000000000073</v>
      </c>
      <c r="X1490">
        <f t="shared" si="716"/>
        <v>10.390000000001237</v>
      </c>
      <c r="Y1490">
        <f t="shared" si="717"/>
        <v>0</v>
      </c>
      <c r="Z1490">
        <f t="shared" si="718"/>
        <v>79.170000000000073</v>
      </c>
      <c r="AA1490" s="22">
        <f t="shared" si="719"/>
        <v>0</v>
      </c>
      <c r="AB1490" s="22">
        <f t="shared" si="720"/>
        <v>0</v>
      </c>
      <c r="AC1490" s="22">
        <f t="shared" si="721"/>
        <v>0</v>
      </c>
      <c r="AD1490" s="22">
        <f t="shared" si="722"/>
        <v>0</v>
      </c>
    </row>
    <row r="1491" spans="5:30" x14ac:dyDescent="0.25">
      <c r="E1491" s="11">
        <v>42996.458333333336</v>
      </c>
      <c r="F1491" s="9">
        <v>12592.13</v>
      </c>
      <c r="G1491" s="9">
        <v>12599.61</v>
      </c>
      <c r="H1491" s="9">
        <v>12582.28</v>
      </c>
      <c r="I1491" s="9">
        <v>12592.82</v>
      </c>
      <c r="K1491" s="13">
        <f t="shared" si="713"/>
        <v>0.69000000000050932</v>
      </c>
      <c r="L1491" s="13">
        <f t="shared" si="723"/>
        <v>17.780000000000655</v>
      </c>
      <c r="M1491" s="13">
        <f t="shared" si="714"/>
        <v>17.329999999999927</v>
      </c>
      <c r="N1491" s="13"/>
      <c r="X1491">
        <f t="shared" si="716"/>
        <v>0.69000000000050932</v>
      </c>
      <c r="Y1491">
        <f t="shared" si="717"/>
        <v>0</v>
      </c>
      <c r="Z1491">
        <f t="shared" si="718"/>
        <v>0</v>
      </c>
      <c r="AA1491" s="22">
        <f t="shared" si="719"/>
        <v>0</v>
      </c>
      <c r="AB1491" s="22">
        <f t="shared" si="720"/>
        <v>0</v>
      </c>
      <c r="AC1491" s="22">
        <f t="shared" si="721"/>
        <v>0</v>
      </c>
      <c r="AD1491" s="22">
        <f t="shared" si="722"/>
        <v>0</v>
      </c>
    </row>
    <row r="1492" spans="5:30" x14ac:dyDescent="0.25">
      <c r="E1492" s="12">
        <v>42996.5</v>
      </c>
      <c r="F1492" s="10">
        <v>12592.83</v>
      </c>
      <c r="G1492" s="10">
        <v>12596.69</v>
      </c>
      <c r="H1492" s="10">
        <v>12584.73</v>
      </c>
      <c r="I1492" s="10">
        <v>12587.77</v>
      </c>
      <c r="K1492" s="13">
        <f t="shared" si="713"/>
        <v>-5.0599999999994907</v>
      </c>
      <c r="L1492" s="13">
        <f t="shared" si="723"/>
        <v>12.720000000001164</v>
      </c>
      <c r="M1492" s="13">
        <f t="shared" si="714"/>
        <v>11.960000000000946</v>
      </c>
      <c r="N1492" s="13"/>
      <c r="X1492">
        <f t="shared" si="716"/>
        <v>5.0599999999994907</v>
      </c>
      <c r="Y1492">
        <f t="shared" si="717"/>
        <v>0</v>
      </c>
      <c r="Z1492">
        <f t="shared" si="718"/>
        <v>0</v>
      </c>
      <c r="AA1492" s="22">
        <f t="shared" si="719"/>
        <v>0</v>
      </c>
      <c r="AB1492" s="22">
        <f t="shared" si="720"/>
        <v>0</v>
      </c>
      <c r="AC1492" s="22">
        <f t="shared" si="721"/>
        <v>0</v>
      </c>
      <c r="AD1492" s="22">
        <f t="shared" si="722"/>
        <v>0</v>
      </c>
    </row>
    <row r="1493" spans="5:30" x14ac:dyDescent="0.25">
      <c r="E1493" s="11">
        <v>42996.541666666664</v>
      </c>
      <c r="F1493" s="9">
        <v>12588.03</v>
      </c>
      <c r="G1493" s="9">
        <v>12590.08</v>
      </c>
      <c r="H1493" s="9">
        <v>12547.21</v>
      </c>
      <c r="I1493" s="9">
        <v>12561.61</v>
      </c>
      <c r="K1493" s="13">
        <f t="shared" si="713"/>
        <v>-26.420000000000073</v>
      </c>
      <c r="L1493" s="13">
        <f t="shared" si="723"/>
        <v>-13.699999999998909</v>
      </c>
      <c r="M1493" s="13">
        <f t="shared" si="714"/>
        <v>42.8700000000008</v>
      </c>
      <c r="N1493" s="13"/>
      <c r="X1493">
        <f t="shared" si="716"/>
        <v>26.420000000000073</v>
      </c>
      <c r="Y1493">
        <f t="shared" si="717"/>
        <v>0</v>
      </c>
      <c r="Z1493">
        <f t="shared" si="718"/>
        <v>0</v>
      </c>
      <c r="AA1493" s="22">
        <f t="shared" si="719"/>
        <v>0</v>
      </c>
      <c r="AB1493" s="22">
        <f t="shared" si="720"/>
        <v>0</v>
      </c>
      <c r="AC1493" s="22">
        <f t="shared" si="721"/>
        <v>0</v>
      </c>
      <c r="AD1493" s="22">
        <f t="shared" si="722"/>
        <v>0</v>
      </c>
    </row>
    <row r="1494" spans="5:30" x14ac:dyDescent="0.25">
      <c r="E1494" s="12">
        <v>42996.583333333336</v>
      </c>
      <c r="F1494" s="10">
        <v>12562.36</v>
      </c>
      <c r="G1494" s="10">
        <v>12564.34</v>
      </c>
      <c r="H1494" s="10">
        <v>12535.34</v>
      </c>
      <c r="I1494" s="10">
        <v>12556.17</v>
      </c>
      <c r="K1494" s="13">
        <f t="shared" si="713"/>
        <v>-6.1900000000005093</v>
      </c>
      <c r="L1494" s="13">
        <f t="shared" si="723"/>
        <v>-19.889999999999418</v>
      </c>
      <c r="M1494" s="13">
        <f t="shared" si="714"/>
        <v>29</v>
      </c>
      <c r="N1494" s="13"/>
      <c r="X1494">
        <f t="shared" si="716"/>
        <v>6.1900000000005093</v>
      </c>
      <c r="Y1494">
        <f t="shared" si="717"/>
        <v>0</v>
      </c>
      <c r="Z1494">
        <f t="shared" si="718"/>
        <v>0</v>
      </c>
      <c r="AA1494" s="22">
        <f t="shared" si="719"/>
        <v>0</v>
      </c>
      <c r="AB1494" s="22">
        <f t="shared" si="720"/>
        <v>0</v>
      </c>
      <c r="AC1494" s="22">
        <f t="shared" si="721"/>
        <v>0</v>
      </c>
      <c r="AD1494" s="22">
        <f t="shared" si="722"/>
        <v>0</v>
      </c>
    </row>
    <row r="1495" spans="5:30" x14ac:dyDescent="0.25">
      <c r="E1495" s="11">
        <v>42996.625</v>
      </c>
      <c r="F1495" s="9">
        <v>12556.16</v>
      </c>
      <c r="G1495" s="9">
        <v>12557.42</v>
      </c>
      <c r="H1495" s="9">
        <v>12545.83</v>
      </c>
      <c r="I1495" s="9">
        <v>12550.13</v>
      </c>
      <c r="K1495" s="13">
        <f t="shared" si="713"/>
        <v>-6.0300000000006548</v>
      </c>
      <c r="L1495" s="13">
        <f t="shared" si="723"/>
        <v>-25.920000000000073</v>
      </c>
      <c r="M1495" s="13">
        <f t="shared" si="714"/>
        <v>11.590000000000146</v>
      </c>
      <c r="N1495" s="13"/>
      <c r="X1495">
        <f t="shared" si="716"/>
        <v>6.0300000000006548</v>
      </c>
      <c r="Y1495">
        <f t="shared" si="717"/>
        <v>0</v>
      </c>
      <c r="Z1495">
        <f t="shared" si="718"/>
        <v>0</v>
      </c>
      <c r="AA1495" s="22">
        <f t="shared" si="719"/>
        <v>0</v>
      </c>
      <c r="AB1495" s="22">
        <f t="shared" si="720"/>
        <v>0</v>
      </c>
      <c r="AC1495" s="22">
        <f t="shared" si="721"/>
        <v>0</v>
      </c>
      <c r="AD1495" s="22">
        <f t="shared" si="722"/>
        <v>0</v>
      </c>
    </row>
    <row r="1496" spans="5:30" x14ac:dyDescent="0.25">
      <c r="E1496" s="12">
        <v>42996.666666666664</v>
      </c>
      <c r="F1496" s="10">
        <v>12550.37</v>
      </c>
      <c r="G1496" s="10">
        <v>12571.41</v>
      </c>
      <c r="H1496" s="10">
        <v>12548.62</v>
      </c>
      <c r="I1496" s="10">
        <v>12565.56</v>
      </c>
      <c r="K1496" s="13">
        <f t="shared" si="713"/>
        <v>15.18999999999869</v>
      </c>
      <c r="L1496" s="13">
        <f t="shared" si="723"/>
        <v>-10.730000000001382</v>
      </c>
      <c r="M1496" s="13">
        <f t="shared" si="714"/>
        <v>22.789999999999054</v>
      </c>
      <c r="N1496" s="13"/>
      <c r="X1496">
        <f t="shared" si="716"/>
        <v>15.18999999999869</v>
      </c>
      <c r="Y1496">
        <f t="shared" si="717"/>
        <v>0</v>
      </c>
      <c r="Z1496">
        <f t="shared" si="718"/>
        <v>0</v>
      </c>
      <c r="AA1496" s="22">
        <f t="shared" si="719"/>
        <v>0</v>
      </c>
      <c r="AB1496" s="22">
        <f t="shared" si="720"/>
        <v>0</v>
      </c>
      <c r="AC1496" s="22">
        <f t="shared" si="721"/>
        <v>0</v>
      </c>
      <c r="AD1496" s="22">
        <f t="shared" si="722"/>
        <v>0</v>
      </c>
    </row>
    <row r="1497" spans="5:30" x14ac:dyDescent="0.25">
      <c r="E1497" s="11">
        <v>42996.708333333336</v>
      </c>
      <c r="F1497" s="9">
        <v>12565.81</v>
      </c>
      <c r="G1497" s="9">
        <v>12568.08</v>
      </c>
      <c r="H1497" s="9">
        <v>12550.88</v>
      </c>
      <c r="I1497" s="9">
        <v>12561.6</v>
      </c>
      <c r="K1497" s="13">
        <f t="shared" si="713"/>
        <v>-4.2099999999991269</v>
      </c>
      <c r="L1497" s="13">
        <f t="shared" si="723"/>
        <v>-14.940000000000509</v>
      </c>
      <c r="M1497" s="13">
        <f t="shared" si="714"/>
        <v>17.200000000000728</v>
      </c>
      <c r="N1497" s="13"/>
      <c r="X1497">
        <f t="shared" si="716"/>
        <v>4.2099999999991269</v>
      </c>
      <c r="Y1497">
        <f t="shared" si="717"/>
        <v>0</v>
      </c>
      <c r="Z1497">
        <f t="shared" si="718"/>
        <v>0</v>
      </c>
      <c r="AA1497" s="22">
        <f t="shared" si="719"/>
        <v>0</v>
      </c>
      <c r="AB1497" s="22">
        <f t="shared" si="720"/>
        <v>0</v>
      </c>
      <c r="AC1497" s="22">
        <f t="shared" si="721"/>
        <v>0</v>
      </c>
      <c r="AD1497" s="22">
        <f t="shared" si="722"/>
        <v>0</v>
      </c>
    </row>
    <row r="1498" spans="5:30" x14ac:dyDescent="0.25">
      <c r="E1498" s="12">
        <v>42996.75</v>
      </c>
      <c r="F1498" s="10">
        <v>12561.35</v>
      </c>
      <c r="G1498" s="10">
        <v>12567.41</v>
      </c>
      <c r="H1498" s="10">
        <v>12551.61</v>
      </c>
      <c r="I1498" s="10">
        <v>12562.55</v>
      </c>
      <c r="K1498" s="13">
        <f t="shared" si="713"/>
        <v>1.1999999999989086</v>
      </c>
      <c r="L1498" s="13">
        <f t="shared" si="723"/>
        <v>-13.740000000001601</v>
      </c>
      <c r="M1498" s="13">
        <f t="shared" si="714"/>
        <v>15.799999999999272</v>
      </c>
      <c r="N1498" s="13"/>
      <c r="X1498">
        <f t="shared" si="716"/>
        <v>1.1999999999989086</v>
      </c>
      <c r="Y1498">
        <f t="shared" si="717"/>
        <v>0</v>
      </c>
      <c r="Z1498">
        <f t="shared" si="718"/>
        <v>0</v>
      </c>
      <c r="AA1498" s="22">
        <f t="shared" si="719"/>
        <v>0</v>
      </c>
      <c r="AB1498" s="22">
        <f t="shared" si="720"/>
        <v>0</v>
      </c>
      <c r="AC1498" s="22">
        <f t="shared" si="721"/>
        <v>0</v>
      </c>
      <c r="AD1498" s="22">
        <f t="shared" si="722"/>
        <v>0</v>
      </c>
    </row>
    <row r="1499" spans="5:30" x14ac:dyDescent="0.25">
      <c r="E1499" s="11">
        <v>42996.791666666664</v>
      </c>
      <c r="F1499" s="9">
        <v>12562.3</v>
      </c>
      <c r="G1499" s="9">
        <v>12567.16</v>
      </c>
      <c r="H1499" s="9">
        <v>12557.88</v>
      </c>
      <c r="I1499" s="9">
        <v>12559.97</v>
      </c>
      <c r="K1499" s="13">
        <f t="shared" si="713"/>
        <v>-2.3299999999999272</v>
      </c>
      <c r="L1499" s="13">
        <f t="shared" si="723"/>
        <v>-16.070000000001528</v>
      </c>
      <c r="M1499" s="13">
        <f t="shared" si="714"/>
        <v>9.2800000000006548</v>
      </c>
      <c r="N1499" s="13"/>
      <c r="X1499">
        <f t="shared" si="716"/>
        <v>2.3299999999999272</v>
      </c>
      <c r="Y1499">
        <f t="shared" si="717"/>
        <v>0</v>
      </c>
      <c r="Z1499">
        <f t="shared" si="718"/>
        <v>0</v>
      </c>
      <c r="AA1499" s="22">
        <f t="shared" si="719"/>
        <v>0</v>
      </c>
      <c r="AB1499" s="22">
        <f t="shared" si="720"/>
        <v>0</v>
      </c>
      <c r="AC1499" s="22">
        <f t="shared" si="721"/>
        <v>0</v>
      </c>
      <c r="AD1499" s="22">
        <f t="shared" si="722"/>
        <v>0</v>
      </c>
    </row>
    <row r="1500" spans="5:30" x14ac:dyDescent="0.25">
      <c r="E1500" s="12">
        <v>42996.833333333336</v>
      </c>
      <c r="F1500" s="10">
        <v>12560.22</v>
      </c>
      <c r="G1500" s="10">
        <v>12563.22</v>
      </c>
      <c r="H1500" s="10">
        <v>12556.47</v>
      </c>
      <c r="I1500" s="10">
        <v>12562.72</v>
      </c>
      <c r="K1500" s="13">
        <f t="shared" si="713"/>
        <v>2.5</v>
      </c>
      <c r="L1500" s="13">
        <f t="shared" si="723"/>
        <v>-13.570000000001528</v>
      </c>
      <c r="M1500" s="13">
        <f t="shared" si="714"/>
        <v>6.75</v>
      </c>
      <c r="N1500" s="13"/>
      <c r="X1500">
        <f t="shared" si="716"/>
        <v>2.5</v>
      </c>
      <c r="Y1500">
        <f t="shared" si="717"/>
        <v>0</v>
      </c>
      <c r="Z1500">
        <f t="shared" si="718"/>
        <v>0</v>
      </c>
      <c r="AA1500" s="22">
        <f t="shared" si="719"/>
        <v>0</v>
      </c>
      <c r="AB1500" s="22">
        <f t="shared" si="720"/>
        <v>0</v>
      </c>
      <c r="AC1500" s="22">
        <f t="shared" si="721"/>
        <v>0</v>
      </c>
      <c r="AD1500" s="22">
        <f t="shared" si="722"/>
        <v>0</v>
      </c>
    </row>
    <row r="1501" spans="5:30" x14ac:dyDescent="0.25">
      <c r="E1501" s="11">
        <v>42996.875</v>
      </c>
      <c r="F1501" s="9">
        <v>12563.22</v>
      </c>
      <c r="G1501" s="9">
        <v>12563.22</v>
      </c>
      <c r="H1501" s="9">
        <v>12544.2</v>
      </c>
      <c r="I1501" s="9">
        <v>12548.95</v>
      </c>
      <c r="K1501" s="13">
        <f t="shared" si="713"/>
        <v>-14.269999999998618</v>
      </c>
      <c r="L1501" s="13">
        <f t="shared" si="723"/>
        <v>-27.840000000000146</v>
      </c>
      <c r="M1501" s="13">
        <f t="shared" si="714"/>
        <v>19.019999999998618</v>
      </c>
      <c r="N1501" s="13"/>
      <c r="X1501">
        <f t="shared" si="716"/>
        <v>14.269999999998618</v>
      </c>
      <c r="Y1501">
        <f t="shared" si="717"/>
        <v>0</v>
      </c>
      <c r="Z1501">
        <f t="shared" si="718"/>
        <v>0</v>
      </c>
      <c r="AA1501" s="22">
        <f t="shared" si="719"/>
        <v>0</v>
      </c>
      <c r="AB1501" s="22">
        <f t="shared" si="720"/>
        <v>0</v>
      </c>
      <c r="AC1501" s="22">
        <f t="shared" si="721"/>
        <v>0</v>
      </c>
      <c r="AD1501" s="22">
        <f t="shared" si="722"/>
        <v>0</v>
      </c>
    </row>
    <row r="1502" spans="5:30" x14ac:dyDescent="0.25">
      <c r="E1502" s="12">
        <v>42996.916666666664</v>
      </c>
      <c r="F1502" s="10">
        <v>12548.45</v>
      </c>
      <c r="G1502" s="10">
        <v>12563.21</v>
      </c>
      <c r="H1502" s="10">
        <v>12548.45</v>
      </c>
      <c r="I1502" s="10">
        <v>12558.71</v>
      </c>
      <c r="K1502" s="13">
        <f t="shared" si="713"/>
        <v>10.259999999998399</v>
      </c>
      <c r="L1502" s="13">
        <f t="shared" si="723"/>
        <v>-17.580000000001746</v>
      </c>
      <c r="M1502" s="13">
        <f t="shared" si="714"/>
        <v>14.759999999998399</v>
      </c>
      <c r="N1502" s="13"/>
      <c r="X1502">
        <f t="shared" si="716"/>
        <v>10.259999999998399</v>
      </c>
      <c r="Y1502">
        <f t="shared" si="717"/>
        <v>0</v>
      </c>
      <c r="Z1502">
        <f t="shared" si="718"/>
        <v>0</v>
      </c>
      <c r="AA1502" s="22">
        <f t="shared" si="719"/>
        <v>0</v>
      </c>
      <c r="AB1502" s="22">
        <f t="shared" si="720"/>
        <v>0</v>
      </c>
      <c r="AC1502" s="22">
        <f t="shared" si="721"/>
        <v>0</v>
      </c>
      <c r="AD1502" s="22">
        <f t="shared" si="722"/>
        <v>0</v>
      </c>
    </row>
    <row r="1503" spans="5:30" hidden="1" x14ac:dyDescent="0.25">
      <c r="E1503" s="11">
        <v>42996.958333333336</v>
      </c>
      <c r="F1503" s="9">
        <v>12559.96</v>
      </c>
      <c r="G1503" s="9">
        <v>12564.68</v>
      </c>
      <c r="H1503" s="9">
        <v>12553.94</v>
      </c>
      <c r="I1503" s="9">
        <v>12561.42</v>
      </c>
    </row>
    <row r="1504" spans="5:30" hidden="1" x14ac:dyDescent="0.25">
      <c r="E1504" s="12">
        <v>42997.041666666664</v>
      </c>
      <c r="F1504" s="10">
        <v>12562.67</v>
      </c>
      <c r="G1504" s="10">
        <v>12564.67</v>
      </c>
      <c r="H1504" s="10">
        <v>12558.91</v>
      </c>
      <c r="I1504" s="10">
        <v>12564.41</v>
      </c>
    </row>
    <row r="1505" spans="3:30" hidden="1" x14ac:dyDescent="0.25">
      <c r="E1505" s="11">
        <v>42997.083333333336</v>
      </c>
      <c r="F1505" s="9">
        <v>12563.16</v>
      </c>
      <c r="G1505" s="9">
        <v>12564.66</v>
      </c>
      <c r="H1505" s="9">
        <v>12560.9</v>
      </c>
      <c r="I1505" s="9">
        <v>12563.41</v>
      </c>
    </row>
    <row r="1506" spans="3:30" hidden="1" x14ac:dyDescent="0.25">
      <c r="E1506" s="12">
        <v>42997.125</v>
      </c>
      <c r="F1506" s="10">
        <v>12562.78</v>
      </c>
      <c r="G1506" s="10">
        <v>12572.42</v>
      </c>
      <c r="H1506" s="10">
        <v>12560.65</v>
      </c>
      <c r="I1506" s="10">
        <v>12569.17</v>
      </c>
    </row>
    <row r="1507" spans="3:30" hidden="1" x14ac:dyDescent="0.25">
      <c r="E1507" s="11">
        <v>42997.166666666664</v>
      </c>
      <c r="F1507" s="9">
        <v>12569.18</v>
      </c>
      <c r="G1507" s="9">
        <v>12569.18</v>
      </c>
      <c r="H1507" s="9">
        <v>12558.39</v>
      </c>
      <c r="I1507" s="9">
        <v>12563.65</v>
      </c>
    </row>
    <row r="1508" spans="3:30" hidden="1" x14ac:dyDescent="0.25">
      <c r="E1508" s="12">
        <v>42997.208333333336</v>
      </c>
      <c r="F1508" s="10">
        <v>12564.91</v>
      </c>
      <c r="G1508" s="10">
        <v>12564.91</v>
      </c>
      <c r="H1508" s="10">
        <v>12557.64</v>
      </c>
      <c r="I1508" s="10">
        <v>12557.64</v>
      </c>
    </row>
    <row r="1509" spans="3:30" hidden="1" x14ac:dyDescent="0.25">
      <c r="E1509" s="11">
        <v>42997.25</v>
      </c>
      <c r="F1509" s="9">
        <v>12558.89</v>
      </c>
      <c r="G1509" s="9">
        <v>12560.4</v>
      </c>
      <c r="H1509" s="9">
        <v>12557.64</v>
      </c>
      <c r="I1509" s="9">
        <v>12559.15</v>
      </c>
    </row>
    <row r="1510" spans="3:30" hidden="1" x14ac:dyDescent="0.25">
      <c r="E1510" s="12">
        <v>42997.291666666664</v>
      </c>
      <c r="F1510" s="10">
        <v>12559.12</v>
      </c>
      <c r="G1510" s="10">
        <v>12561.71</v>
      </c>
      <c r="H1510" s="10">
        <v>12558.62</v>
      </c>
      <c r="I1510" s="10">
        <v>12561.45</v>
      </c>
    </row>
    <row r="1511" spans="3:30" x14ac:dyDescent="0.25">
      <c r="C1511">
        <v>1</v>
      </c>
      <c r="E1511" s="11">
        <v>42997.333333333336</v>
      </c>
      <c r="F1511" s="9">
        <v>12561.48</v>
      </c>
      <c r="G1511" s="9">
        <v>12572.54</v>
      </c>
      <c r="H1511" s="9">
        <v>12557.51</v>
      </c>
      <c r="I1511" s="9">
        <v>12570.92</v>
      </c>
      <c r="K1511" s="13">
        <f t="shared" ref="K1511:K1525" si="724">I1511-F1511</f>
        <v>9.4400000000005093</v>
      </c>
      <c r="L1511" s="13">
        <v>0</v>
      </c>
      <c r="M1511" s="13">
        <f t="shared" ref="M1511:M1525" si="725">G1511-H1511</f>
        <v>15.030000000000655</v>
      </c>
      <c r="N1511" s="13">
        <f t="shared" ref="N1511" si="726">I1525-F1511</f>
        <v>-6.2199999999993452</v>
      </c>
      <c r="O1511" s="18">
        <f>IF(K1511*N1511&gt;0,1,0)</f>
        <v>0</v>
      </c>
      <c r="S1511" s="13">
        <f>MAX(G1511:G1525)</f>
        <v>12575.22</v>
      </c>
      <c r="X1511">
        <f t="shared" ref="X1511:X1525" si="727">ABS(K1511)</f>
        <v>9.4400000000005093</v>
      </c>
      <c r="Y1511">
        <f t="shared" ref="Y1511:Y1525" si="728">ABS(N1511)</f>
        <v>6.2199999999993452</v>
      </c>
      <c r="Z1511">
        <f t="shared" ref="Z1511:Z1525" si="729">IF(S1511&lt;1000,ABS(S1511),0)</f>
        <v>0</v>
      </c>
      <c r="AA1511" s="22">
        <f t="shared" ref="AA1511:AA1525" si="730">ABS(P1511)</f>
        <v>0</v>
      </c>
      <c r="AB1511" s="22">
        <f t="shared" ref="AB1511:AB1525" si="731">ABS(Q1511)</f>
        <v>0</v>
      </c>
      <c r="AC1511" s="22">
        <f t="shared" ref="AC1511:AC1525" si="732">IF(O1511=1,ABS(P1512),0)</f>
        <v>0</v>
      </c>
      <c r="AD1511" s="22">
        <f t="shared" ref="AD1511:AD1525" si="733">IF(O1511=0,ABS(Q1512),0)</f>
        <v>0.4332449160035271</v>
      </c>
    </row>
    <row r="1512" spans="3:30" x14ac:dyDescent="0.25">
      <c r="E1512" s="12">
        <v>42997.375</v>
      </c>
      <c r="F1512" s="10">
        <v>12568.47</v>
      </c>
      <c r="G1512" s="10">
        <v>12575.22</v>
      </c>
      <c r="H1512" s="10">
        <v>12551.09</v>
      </c>
      <c r="I1512" s="10">
        <v>12552.86</v>
      </c>
      <c r="K1512" s="13">
        <f t="shared" si="724"/>
        <v>-15.609999999998763</v>
      </c>
      <c r="L1512" s="13">
        <f t="shared" ref="L1512:L1525" si="734">L1511+K1512</f>
        <v>-15.609999999998763</v>
      </c>
      <c r="M1512" s="13">
        <f t="shared" si="725"/>
        <v>24.1299999999992</v>
      </c>
      <c r="N1512" s="13"/>
      <c r="P1512">
        <f>_xlfn.IFS(K1511&lt;0,MIN(L1511:L1525),K1511&gt;0,MAX(L1511:L1525))/S1490</f>
        <v>0</v>
      </c>
      <c r="Q1512">
        <f>_xlfn.IFS(K1511&lt;0,MAX(L1511:L1525),K1511&gt;0,MIN(L1511:L1525))/S1490</f>
        <v>-0.4332449160035271</v>
      </c>
      <c r="S1512" s="13">
        <f>MIN(H1511:H1525)</f>
        <v>12525.41</v>
      </c>
      <c r="X1512">
        <f t="shared" si="727"/>
        <v>15.609999999998763</v>
      </c>
      <c r="Y1512">
        <f t="shared" si="728"/>
        <v>0</v>
      </c>
      <c r="Z1512">
        <f t="shared" si="729"/>
        <v>0</v>
      </c>
      <c r="AA1512" s="22">
        <f t="shared" si="730"/>
        <v>0</v>
      </c>
      <c r="AB1512" s="22">
        <f t="shared" si="731"/>
        <v>0.4332449160035271</v>
      </c>
      <c r="AC1512" s="22">
        <f t="shared" si="732"/>
        <v>0</v>
      </c>
      <c r="AD1512" s="22">
        <f t="shared" si="733"/>
        <v>0</v>
      </c>
    </row>
    <row r="1513" spans="3:30" x14ac:dyDescent="0.25">
      <c r="E1513" s="11">
        <v>42997.416666666664</v>
      </c>
      <c r="F1513" s="9">
        <v>12553.11</v>
      </c>
      <c r="G1513" s="9">
        <v>12560.51</v>
      </c>
      <c r="H1513" s="9">
        <v>12525.41</v>
      </c>
      <c r="I1513" s="9">
        <v>12534.42</v>
      </c>
      <c r="K1513" s="13">
        <f t="shared" si="724"/>
        <v>-18.690000000000509</v>
      </c>
      <c r="L1513" s="13">
        <f t="shared" si="734"/>
        <v>-34.299999999999272</v>
      </c>
      <c r="M1513" s="13">
        <f t="shared" si="725"/>
        <v>35.100000000000364</v>
      </c>
      <c r="N1513" s="13"/>
      <c r="S1513" s="13">
        <f>S1511-S1512</f>
        <v>49.809999999999491</v>
      </c>
      <c r="X1513">
        <f t="shared" si="727"/>
        <v>18.690000000000509</v>
      </c>
      <c r="Y1513">
        <f t="shared" si="728"/>
        <v>0</v>
      </c>
      <c r="Z1513">
        <f t="shared" si="729"/>
        <v>49.809999999999491</v>
      </c>
      <c r="AA1513" s="22">
        <f t="shared" si="730"/>
        <v>0</v>
      </c>
      <c r="AB1513" s="22">
        <f t="shared" si="731"/>
        <v>0</v>
      </c>
      <c r="AC1513" s="22">
        <f t="shared" si="732"/>
        <v>0</v>
      </c>
      <c r="AD1513" s="22">
        <f t="shared" si="733"/>
        <v>0</v>
      </c>
    </row>
    <row r="1514" spans="3:30" x14ac:dyDescent="0.25">
      <c r="E1514" s="12">
        <v>42997.458333333336</v>
      </c>
      <c r="F1514" s="10">
        <v>12534.67</v>
      </c>
      <c r="G1514" s="10">
        <v>12550.62</v>
      </c>
      <c r="H1514" s="10">
        <v>12534.12</v>
      </c>
      <c r="I1514" s="10">
        <v>12535.06</v>
      </c>
      <c r="K1514" s="13">
        <f t="shared" si="724"/>
        <v>0.38999999999941792</v>
      </c>
      <c r="L1514" s="13">
        <f t="shared" si="734"/>
        <v>-33.909999999999854</v>
      </c>
      <c r="M1514" s="13">
        <f t="shared" si="725"/>
        <v>16.5</v>
      </c>
      <c r="N1514" s="13"/>
      <c r="X1514">
        <f t="shared" si="727"/>
        <v>0.38999999999941792</v>
      </c>
      <c r="Y1514">
        <f t="shared" si="728"/>
        <v>0</v>
      </c>
      <c r="Z1514">
        <f t="shared" si="729"/>
        <v>0</v>
      </c>
      <c r="AA1514" s="22">
        <f t="shared" si="730"/>
        <v>0</v>
      </c>
      <c r="AB1514" s="22">
        <f t="shared" si="731"/>
        <v>0</v>
      </c>
      <c r="AC1514" s="22">
        <f t="shared" si="732"/>
        <v>0</v>
      </c>
      <c r="AD1514" s="22">
        <f t="shared" si="733"/>
        <v>0</v>
      </c>
    </row>
    <row r="1515" spans="3:30" x14ac:dyDescent="0.25">
      <c r="E1515" s="11">
        <v>42997.5</v>
      </c>
      <c r="F1515" s="9">
        <v>12535.81</v>
      </c>
      <c r="G1515" s="9">
        <v>12558.33</v>
      </c>
      <c r="H1515" s="9">
        <v>12530.06</v>
      </c>
      <c r="I1515" s="9">
        <v>12553.67</v>
      </c>
      <c r="K1515" s="13">
        <f t="shared" si="724"/>
        <v>17.860000000000582</v>
      </c>
      <c r="L1515" s="13">
        <f t="shared" si="734"/>
        <v>-16.049999999999272</v>
      </c>
      <c r="M1515" s="13">
        <f t="shared" si="725"/>
        <v>28.270000000000437</v>
      </c>
      <c r="N1515" s="13"/>
      <c r="X1515">
        <f t="shared" si="727"/>
        <v>17.860000000000582</v>
      </c>
      <c r="Y1515">
        <f t="shared" si="728"/>
        <v>0</v>
      </c>
      <c r="Z1515">
        <f t="shared" si="729"/>
        <v>0</v>
      </c>
      <c r="AA1515" s="22">
        <f t="shared" si="730"/>
        <v>0</v>
      </c>
      <c r="AB1515" s="22">
        <f t="shared" si="731"/>
        <v>0</v>
      </c>
      <c r="AC1515" s="22">
        <f t="shared" si="732"/>
        <v>0</v>
      </c>
      <c r="AD1515" s="22">
        <f t="shared" si="733"/>
        <v>0</v>
      </c>
    </row>
    <row r="1516" spans="3:30" x14ac:dyDescent="0.25">
      <c r="E1516" s="12">
        <v>42997.541666666664</v>
      </c>
      <c r="F1516" s="10">
        <v>12553.92</v>
      </c>
      <c r="G1516" s="10">
        <v>12557.73</v>
      </c>
      <c r="H1516" s="10">
        <v>12534.98</v>
      </c>
      <c r="I1516" s="10">
        <v>12540.74</v>
      </c>
      <c r="K1516" s="13">
        <f t="shared" si="724"/>
        <v>-13.180000000000291</v>
      </c>
      <c r="L1516" s="13">
        <f t="shared" si="734"/>
        <v>-29.229999999999563</v>
      </c>
      <c r="M1516" s="13">
        <f t="shared" si="725"/>
        <v>22.75</v>
      </c>
      <c r="N1516" s="13"/>
      <c r="X1516">
        <f t="shared" si="727"/>
        <v>13.180000000000291</v>
      </c>
      <c r="Y1516">
        <f t="shared" si="728"/>
        <v>0</v>
      </c>
      <c r="Z1516">
        <f t="shared" si="729"/>
        <v>0</v>
      </c>
      <c r="AA1516" s="22">
        <f t="shared" si="730"/>
        <v>0</v>
      </c>
      <c r="AB1516" s="22">
        <f t="shared" si="731"/>
        <v>0</v>
      </c>
      <c r="AC1516" s="22">
        <f t="shared" si="732"/>
        <v>0</v>
      </c>
      <c r="AD1516" s="22">
        <f t="shared" si="733"/>
        <v>0</v>
      </c>
    </row>
    <row r="1517" spans="3:30" x14ac:dyDescent="0.25">
      <c r="E1517" s="11">
        <v>42997.583333333336</v>
      </c>
      <c r="F1517" s="9">
        <v>12541.24</v>
      </c>
      <c r="G1517" s="9">
        <v>12555.13</v>
      </c>
      <c r="H1517" s="9">
        <v>12533.19</v>
      </c>
      <c r="I1517" s="9">
        <v>12544.21</v>
      </c>
      <c r="K1517" s="13">
        <f t="shared" si="724"/>
        <v>2.9699999999993452</v>
      </c>
      <c r="L1517" s="13">
        <f t="shared" si="734"/>
        <v>-26.260000000000218</v>
      </c>
      <c r="M1517" s="13">
        <f t="shared" si="725"/>
        <v>21.93999999999869</v>
      </c>
      <c r="N1517" s="13"/>
      <c r="X1517">
        <f t="shared" si="727"/>
        <v>2.9699999999993452</v>
      </c>
      <c r="Y1517">
        <f t="shared" si="728"/>
        <v>0</v>
      </c>
      <c r="Z1517">
        <f t="shared" si="729"/>
        <v>0</v>
      </c>
      <c r="AA1517" s="22">
        <f t="shared" si="730"/>
        <v>0</v>
      </c>
      <c r="AB1517" s="22">
        <f t="shared" si="731"/>
        <v>0</v>
      </c>
      <c r="AC1517" s="22">
        <f t="shared" si="732"/>
        <v>0</v>
      </c>
      <c r="AD1517" s="22">
        <f t="shared" si="733"/>
        <v>0</v>
      </c>
    </row>
    <row r="1518" spans="3:30" x14ac:dyDescent="0.25">
      <c r="E1518" s="12">
        <v>42997.625</v>
      </c>
      <c r="F1518" s="10">
        <v>12543.71</v>
      </c>
      <c r="G1518" s="10">
        <v>12548.64</v>
      </c>
      <c r="H1518" s="10">
        <v>12536.94</v>
      </c>
      <c r="I1518" s="10">
        <v>12542.68</v>
      </c>
      <c r="K1518" s="13">
        <f t="shared" si="724"/>
        <v>-1.0299999999988358</v>
      </c>
      <c r="L1518" s="13">
        <f t="shared" si="734"/>
        <v>-27.289999999999054</v>
      </c>
      <c r="M1518" s="13">
        <f t="shared" si="725"/>
        <v>11.699999999998909</v>
      </c>
      <c r="N1518" s="13"/>
      <c r="X1518">
        <f t="shared" si="727"/>
        <v>1.0299999999988358</v>
      </c>
      <c r="Y1518">
        <f t="shared" si="728"/>
        <v>0</v>
      </c>
      <c r="Z1518">
        <f t="shared" si="729"/>
        <v>0</v>
      </c>
      <c r="AA1518" s="22">
        <f t="shared" si="730"/>
        <v>0</v>
      </c>
      <c r="AB1518" s="22">
        <f t="shared" si="731"/>
        <v>0</v>
      </c>
      <c r="AC1518" s="22">
        <f t="shared" si="732"/>
        <v>0</v>
      </c>
      <c r="AD1518" s="22">
        <f t="shared" si="733"/>
        <v>0</v>
      </c>
    </row>
    <row r="1519" spans="3:30" x14ac:dyDescent="0.25">
      <c r="E1519" s="11">
        <v>42997.666666666664</v>
      </c>
      <c r="F1519" s="9">
        <v>12542.43</v>
      </c>
      <c r="G1519" s="9">
        <v>12551.28</v>
      </c>
      <c r="H1519" s="9">
        <v>12533.17</v>
      </c>
      <c r="I1519" s="9">
        <v>12547.34</v>
      </c>
      <c r="K1519" s="13">
        <f t="shared" si="724"/>
        <v>4.9099999999998545</v>
      </c>
      <c r="L1519" s="13">
        <f t="shared" si="734"/>
        <v>-22.3799999999992</v>
      </c>
      <c r="M1519" s="13">
        <f t="shared" si="725"/>
        <v>18.110000000000582</v>
      </c>
      <c r="N1519" s="13"/>
      <c r="X1519">
        <f t="shared" si="727"/>
        <v>4.9099999999998545</v>
      </c>
      <c r="Y1519">
        <f t="shared" si="728"/>
        <v>0</v>
      </c>
      <c r="Z1519">
        <f t="shared" si="729"/>
        <v>0</v>
      </c>
      <c r="AA1519" s="22">
        <f t="shared" si="730"/>
        <v>0</v>
      </c>
      <c r="AB1519" s="22">
        <f t="shared" si="731"/>
        <v>0</v>
      </c>
      <c r="AC1519" s="22">
        <f t="shared" si="732"/>
        <v>0</v>
      </c>
      <c r="AD1519" s="22">
        <f t="shared" si="733"/>
        <v>0</v>
      </c>
    </row>
    <row r="1520" spans="3:30" x14ac:dyDescent="0.25">
      <c r="E1520" s="12">
        <v>42997.708333333336</v>
      </c>
      <c r="F1520" s="10">
        <v>12547.09</v>
      </c>
      <c r="G1520" s="10">
        <v>12559.36</v>
      </c>
      <c r="H1520" s="10">
        <v>12545.9</v>
      </c>
      <c r="I1520" s="10">
        <v>12558.19</v>
      </c>
      <c r="K1520" s="13">
        <f t="shared" si="724"/>
        <v>11.100000000000364</v>
      </c>
      <c r="L1520" s="13">
        <f t="shared" si="734"/>
        <v>-11.279999999998836</v>
      </c>
      <c r="M1520" s="13">
        <f t="shared" si="725"/>
        <v>13.460000000000946</v>
      </c>
      <c r="N1520" s="13"/>
      <c r="X1520">
        <f t="shared" si="727"/>
        <v>11.100000000000364</v>
      </c>
      <c r="Y1520">
        <f t="shared" si="728"/>
        <v>0</v>
      </c>
      <c r="Z1520">
        <f t="shared" si="729"/>
        <v>0</v>
      </c>
      <c r="AA1520" s="22">
        <f t="shared" si="730"/>
        <v>0</v>
      </c>
      <c r="AB1520" s="22">
        <f t="shared" si="731"/>
        <v>0</v>
      </c>
      <c r="AC1520" s="22">
        <f t="shared" si="732"/>
        <v>0</v>
      </c>
      <c r="AD1520" s="22">
        <f t="shared" si="733"/>
        <v>0</v>
      </c>
    </row>
    <row r="1521" spans="3:30" x14ac:dyDescent="0.25">
      <c r="E1521" s="11">
        <v>42997.75</v>
      </c>
      <c r="F1521" s="9">
        <v>12557.94</v>
      </c>
      <c r="G1521" s="9">
        <v>12565.34</v>
      </c>
      <c r="H1521" s="9">
        <v>12547.88</v>
      </c>
      <c r="I1521" s="9">
        <v>12556.77</v>
      </c>
      <c r="K1521" s="13">
        <f t="shared" si="724"/>
        <v>-1.1700000000000728</v>
      </c>
      <c r="L1521" s="13">
        <f t="shared" si="734"/>
        <v>-12.449999999998909</v>
      </c>
      <c r="M1521" s="13">
        <f t="shared" si="725"/>
        <v>17.460000000000946</v>
      </c>
      <c r="N1521" s="13"/>
      <c r="X1521">
        <f t="shared" si="727"/>
        <v>1.1700000000000728</v>
      </c>
      <c r="Y1521">
        <f t="shared" si="728"/>
        <v>0</v>
      </c>
      <c r="Z1521">
        <f t="shared" si="729"/>
        <v>0</v>
      </c>
      <c r="AA1521" s="22">
        <f t="shared" si="730"/>
        <v>0</v>
      </c>
      <c r="AB1521" s="22">
        <f t="shared" si="731"/>
        <v>0</v>
      </c>
      <c r="AC1521" s="22">
        <f t="shared" si="732"/>
        <v>0</v>
      </c>
      <c r="AD1521" s="22">
        <f t="shared" si="733"/>
        <v>0</v>
      </c>
    </row>
    <row r="1522" spans="3:30" x14ac:dyDescent="0.25">
      <c r="E1522" s="12">
        <v>42997.791666666664</v>
      </c>
      <c r="F1522" s="10">
        <v>12557.02</v>
      </c>
      <c r="G1522" s="10">
        <v>12564.18</v>
      </c>
      <c r="H1522" s="10">
        <v>12555.01</v>
      </c>
      <c r="I1522" s="10">
        <v>12561.28</v>
      </c>
      <c r="K1522" s="13">
        <f t="shared" si="724"/>
        <v>4.2600000000002183</v>
      </c>
      <c r="L1522" s="13">
        <f t="shared" si="734"/>
        <v>-8.1899999999986903</v>
      </c>
      <c r="M1522" s="13">
        <f t="shared" si="725"/>
        <v>9.1700000000000728</v>
      </c>
      <c r="N1522" s="13"/>
      <c r="X1522">
        <f t="shared" si="727"/>
        <v>4.2600000000002183</v>
      </c>
      <c r="Y1522">
        <f t="shared" si="728"/>
        <v>0</v>
      </c>
      <c r="Z1522">
        <f t="shared" si="729"/>
        <v>0</v>
      </c>
      <c r="AA1522" s="22">
        <f t="shared" si="730"/>
        <v>0</v>
      </c>
      <c r="AB1522" s="22">
        <f t="shared" si="731"/>
        <v>0</v>
      </c>
      <c r="AC1522" s="22">
        <f t="shared" si="732"/>
        <v>0</v>
      </c>
      <c r="AD1522" s="22">
        <f t="shared" si="733"/>
        <v>0</v>
      </c>
    </row>
    <row r="1523" spans="3:30" x14ac:dyDescent="0.25">
      <c r="E1523" s="11">
        <v>42997.833333333336</v>
      </c>
      <c r="F1523" s="9">
        <v>12561.03</v>
      </c>
      <c r="G1523" s="9">
        <v>12562.03</v>
      </c>
      <c r="H1523" s="9">
        <v>12554.27</v>
      </c>
      <c r="I1523" s="9">
        <v>12556.77</v>
      </c>
      <c r="K1523" s="13">
        <f t="shared" si="724"/>
        <v>-4.2600000000002183</v>
      </c>
      <c r="L1523" s="13">
        <f t="shared" si="734"/>
        <v>-12.449999999998909</v>
      </c>
      <c r="M1523" s="13">
        <f t="shared" si="725"/>
        <v>7.7600000000002183</v>
      </c>
      <c r="N1523" s="13"/>
      <c r="X1523">
        <f t="shared" si="727"/>
        <v>4.2600000000002183</v>
      </c>
      <c r="Y1523">
        <f t="shared" si="728"/>
        <v>0</v>
      </c>
      <c r="Z1523">
        <f t="shared" si="729"/>
        <v>0</v>
      </c>
      <c r="AA1523" s="22">
        <f t="shared" si="730"/>
        <v>0</v>
      </c>
      <c r="AB1523" s="22">
        <f t="shared" si="731"/>
        <v>0</v>
      </c>
      <c r="AC1523" s="22">
        <f t="shared" si="732"/>
        <v>0</v>
      </c>
      <c r="AD1523" s="22">
        <f t="shared" si="733"/>
        <v>0</v>
      </c>
    </row>
    <row r="1524" spans="3:30" x14ac:dyDescent="0.25">
      <c r="E1524" s="12">
        <v>42997.875</v>
      </c>
      <c r="F1524" s="10">
        <v>12557.27</v>
      </c>
      <c r="G1524" s="10">
        <v>12560.27</v>
      </c>
      <c r="H1524" s="10">
        <v>12553.51</v>
      </c>
      <c r="I1524" s="10">
        <v>12557.51</v>
      </c>
      <c r="K1524" s="13">
        <f t="shared" si="724"/>
        <v>0.23999999999978172</v>
      </c>
      <c r="L1524" s="13">
        <f t="shared" si="734"/>
        <v>-12.209999999999127</v>
      </c>
      <c r="M1524" s="13">
        <f t="shared" si="725"/>
        <v>6.7600000000002183</v>
      </c>
      <c r="N1524" s="13"/>
      <c r="X1524">
        <f t="shared" si="727"/>
        <v>0.23999999999978172</v>
      </c>
      <c r="Y1524">
        <f t="shared" si="728"/>
        <v>0</v>
      </c>
      <c r="Z1524">
        <f t="shared" si="729"/>
        <v>0</v>
      </c>
      <c r="AA1524" s="22">
        <f t="shared" si="730"/>
        <v>0</v>
      </c>
      <c r="AB1524" s="22">
        <f t="shared" si="731"/>
        <v>0</v>
      </c>
      <c r="AC1524" s="22">
        <f t="shared" si="732"/>
        <v>0</v>
      </c>
      <c r="AD1524" s="22">
        <f t="shared" si="733"/>
        <v>0</v>
      </c>
    </row>
    <row r="1525" spans="3:30" x14ac:dyDescent="0.25">
      <c r="E1525" s="11">
        <v>42997.916666666664</v>
      </c>
      <c r="F1525" s="9">
        <v>12557.76</v>
      </c>
      <c r="G1525" s="9">
        <v>12559.52</v>
      </c>
      <c r="H1525" s="9">
        <v>12552</v>
      </c>
      <c r="I1525" s="9">
        <v>12555.26</v>
      </c>
      <c r="K1525" s="13">
        <f t="shared" si="724"/>
        <v>-2.5</v>
      </c>
      <c r="L1525" s="13">
        <f t="shared" si="734"/>
        <v>-14.709999999999127</v>
      </c>
      <c r="M1525" s="13">
        <f t="shared" si="725"/>
        <v>7.5200000000004366</v>
      </c>
      <c r="N1525" s="13"/>
      <c r="X1525">
        <f t="shared" si="727"/>
        <v>2.5</v>
      </c>
      <c r="Y1525">
        <f t="shared" si="728"/>
        <v>0</v>
      </c>
      <c r="Z1525">
        <f t="shared" si="729"/>
        <v>0</v>
      </c>
      <c r="AA1525" s="22">
        <f t="shared" si="730"/>
        <v>0</v>
      </c>
      <c r="AB1525" s="22">
        <f t="shared" si="731"/>
        <v>0</v>
      </c>
      <c r="AC1525" s="22">
        <f t="shared" si="732"/>
        <v>0</v>
      </c>
      <c r="AD1525" s="22">
        <f t="shared" si="733"/>
        <v>0</v>
      </c>
    </row>
    <row r="1526" spans="3:30" hidden="1" x14ac:dyDescent="0.25">
      <c r="E1526" s="12">
        <v>42997.958333333336</v>
      </c>
      <c r="F1526" s="10">
        <v>12557.01</v>
      </c>
      <c r="G1526" s="10">
        <v>12557.76</v>
      </c>
      <c r="H1526" s="10">
        <v>12548.18</v>
      </c>
      <c r="I1526" s="10">
        <v>12548.18</v>
      </c>
    </row>
    <row r="1527" spans="3:30" hidden="1" x14ac:dyDescent="0.25">
      <c r="E1527" s="11">
        <v>42998.041666666664</v>
      </c>
      <c r="F1527" s="9">
        <v>12549.93</v>
      </c>
      <c r="G1527" s="9">
        <v>12549.94</v>
      </c>
      <c r="H1527" s="9">
        <v>12540.66</v>
      </c>
      <c r="I1527" s="9">
        <v>12541.91</v>
      </c>
    </row>
    <row r="1528" spans="3:30" hidden="1" x14ac:dyDescent="0.25">
      <c r="E1528" s="12">
        <v>42998.083333333336</v>
      </c>
      <c r="F1528" s="10">
        <v>12540.66</v>
      </c>
      <c r="G1528" s="10">
        <v>12543.92</v>
      </c>
      <c r="H1528" s="10">
        <v>12539.16</v>
      </c>
      <c r="I1528" s="10">
        <v>12540.16</v>
      </c>
    </row>
    <row r="1529" spans="3:30" hidden="1" x14ac:dyDescent="0.25">
      <c r="E1529" s="11">
        <v>42998.125</v>
      </c>
      <c r="F1529" s="9">
        <v>12540.16</v>
      </c>
      <c r="G1529" s="9">
        <v>12542.67</v>
      </c>
      <c r="H1529" s="9">
        <v>12537.15</v>
      </c>
      <c r="I1529" s="9">
        <v>12537.15</v>
      </c>
    </row>
    <row r="1530" spans="3:30" hidden="1" x14ac:dyDescent="0.25">
      <c r="E1530" s="12">
        <v>42998.166666666664</v>
      </c>
      <c r="F1530" s="10">
        <v>12536.42</v>
      </c>
      <c r="G1530" s="10">
        <v>12541.98</v>
      </c>
      <c r="H1530" s="10">
        <v>12536.42</v>
      </c>
      <c r="I1530" s="10">
        <v>12541.98</v>
      </c>
    </row>
    <row r="1531" spans="3:30" hidden="1" x14ac:dyDescent="0.25">
      <c r="E1531" s="11">
        <v>42998.208333333336</v>
      </c>
      <c r="F1531" s="9">
        <v>12540.72</v>
      </c>
      <c r="G1531" s="9">
        <v>12541.98</v>
      </c>
      <c r="H1531" s="9">
        <v>12539.47</v>
      </c>
      <c r="I1531" s="9">
        <v>12541.97</v>
      </c>
    </row>
    <row r="1532" spans="3:30" hidden="1" x14ac:dyDescent="0.25">
      <c r="E1532" s="12">
        <v>42998.25</v>
      </c>
      <c r="F1532" s="10">
        <v>12543.22</v>
      </c>
      <c r="G1532" s="10">
        <v>12554.24</v>
      </c>
      <c r="H1532" s="10">
        <v>12541.97</v>
      </c>
      <c r="I1532" s="10">
        <v>12549.49</v>
      </c>
    </row>
    <row r="1533" spans="3:30" hidden="1" x14ac:dyDescent="0.25">
      <c r="E1533" s="11">
        <v>42998.291666666664</v>
      </c>
      <c r="F1533" s="9">
        <v>12548.23</v>
      </c>
      <c r="G1533" s="9">
        <v>12551.46</v>
      </c>
      <c r="H1533" s="9">
        <v>12547.27</v>
      </c>
      <c r="I1533" s="9">
        <v>12548.52</v>
      </c>
    </row>
    <row r="1534" spans="3:30" x14ac:dyDescent="0.25">
      <c r="C1534">
        <v>1</v>
      </c>
      <c r="E1534" s="12">
        <v>42998.333333333336</v>
      </c>
      <c r="F1534" s="10">
        <v>12548.55</v>
      </c>
      <c r="G1534" s="10">
        <v>12556.86</v>
      </c>
      <c r="H1534" s="10">
        <v>12544.46</v>
      </c>
      <c r="I1534" s="10">
        <v>12556.86</v>
      </c>
      <c r="K1534" s="13">
        <f t="shared" ref="K1534:K1548" si="735">I1534-F1534</f>
        <v>8.3100000000013097</v>
      </c>
      <c r="L1534" s="13">
        <v>0</v>
      </c>
      <c r="M1534" s="13">
        <f t="shared" ref="M1534:M1548" si="736">G1534-H1534</f>
        <v>12.400000000001455</v>
      </c>
      <c r="N1534" s="13">
        <f t="shared" ref="N1534" si="737">I1548-F1534</f>
        <v>89.780000000000655</v>
      </c>
      <c r="O1534" s="18">
        <f>IF(K1534*N1534&gt;0,1,0)</f>
        <v>1</v>
      </c>
      <c r="S1534" s="13">
        <f>MAX(G1534:G1548)</f>
        <v>12640.58</v>
      </c>
      <c r="X1534">
        <f t="shared" ref="X1534:X1548" si="738">ABS(K1534)</f>
        <v>8.3100000000013097</v>
      </c>
      <c r="Y1534">
        <f t="shared" ref="Y1534:Y1548" si="739">ABS(N1534)</f>
        <v>89.780000000000655</v>
      </c>
      <c r="Z1534">
        <f t="shared" ref="Z1534:Z1548" si="740">IF(S1534&lt;1000,ABS(S1534),0)</f>
        <v>0</v>
      </c>
      <c r="AA1534" s="22">
        <f t="shared" ref="AA1534:AA1548" si="741">ABS(P1534)</f>
        <v>0</v>
      </c>
      <c r="AB1534" s="22">
        <f t="shared" ref="AB1534:AB1548" si="742">ABS(Q1534)</f>
        <v>0</v>
      </c>
      <c r="AC1534" s="22">
        <f t="shared" ref="AC1534:AC1548" si="743">IF(O1534=1,ABS(P1535),0)</f>
        <v>1.6358161011845092</v>
      </c>
      <c r="AD1534" s="22">
        <f t="shared" ref="AD1534:AD1548" si="744">IF(O1534=0,ABS(Q1535),0)</f>
        <v>0</v>
      </c>
    </row>
    <row r="1535" spans="3:30" x14ac:dyDescent="0.25">
      <c r="E1535" s="11">
        <v>42998.375</v>
      </c>
      <c r="F1535" s="9">
        <v>12555.36</v>
      </c>
      <c r="G1535" s="9">
        <v>12566.23</v>
      </c>
      <c r="H1535" s="9">
        <v>12541.84</v>
      </c>
      <c r="I1535" s="9">
        <v>12543.59</v>
      </c>
      <c r="K1535" s="13">
        <f t="shared" si="735"/>
        <v>-11.770000000000437</v>
      </c>
      <c r="L1535" s="13">
        <f t="shared" ref="L1535:L1548" si="745">L1534+K1535</f>
        <v>-11.770000000000437</v>
      </c>
      <c r="M1535" s="13">
        <f t="shared" si="736"/>
        <v>24.389999999999418</v>
      </c>
      <c r="N1535" s="13"/>
      <c r="P1535">
        <f>_xlfn.IFS(K1534&lt;0,MIN(L1534:L1548),K1534&gt;0,MAX(L1534:L1548))/S1513</f>
        <v>1.6358161011845092</v>
      </c>
      <c r="Q1535">
        <f>_xlfn.IFS(K1534&lt;0,MAX(L1534:L1548),K1534&gt;0,MIN(L1534:L1548))/S1513</f>
        <v>-0.30515960650473567</v>
      </c>
      <c r="S1535" s="13">
        <f>MIN(H1534:H1548)</f>
        <v>12516.41</v>
      </c>
      <c r="X1535">
        <f t="shared" si="738"/>
        <v>11.770000000000437</v>
      </c>
      <c r="Y1535">
        <f t="shared" si="739"/>
        <v>0</v>
      </c>
      <c r="Z1535">
        <f t="shared" si="740"/>
        <v>0</v>
      </c>
      <c r="AA1535" s="22">
        <f t="shared" si="741"/>
        <v>1.6358161011845092</v>
      </c>
      <c r="AB1535" s="22">
        <f t="shared" si="742"/>
        <v>0.30515960650473567</v>
      </c>
      <c r="AC1535" s="22">
        <f t="shared" si="743"/>
        <v>0</v>
      </c>
      <c r="AD1535" s="22">
        <f t="shared" si="744"/>
        <v>0</v>
      </c>
    </row>
    <row r="1536" spans="3:30" x14ac:dyDescent="0.25">
      <c r="E1536" s="12">
        <v>42998.416666666664</v>
      </c>
      <c r="F1536" s="10">
        <v>12544.09</v>
      </c>
      <c r="G1536" s="10">
        <v>12572.82</v>
      </c>
      <c r="H1536" s="10">
        <v>12541.31</v>
      </c>
      <c r="I1536" s="10">
        <v>12567.04</v>
      </c>
      <c r="K1536" s="13">
        <f t="shared" si="735"/>
        <v>22.950000000000728</v>
      </c>
      <c r="L1536" s="13">
        <f t="shared" si="745"/>
        <v>11.180000000000291</v>
      </c>
      <c r="M1536" s="13">
        <f t="shared" si="736"/>
        <v>31.510000000000218</v>
      </c>
      <c r="N1536" s="13"/>
      <c r="S1536" s="13">
        <f>S1534-S1535</f>
        <v>124.17000000000007</v>
      </c>
      <c r="X1536">
        <f t="shared" si="738"/>
        <v>22.950000000000728</v>
      </c>
      <c r="Y1536">
        <f t="shared" si="739"/>
        <v>0</v>
      </c>
      <c r="Z1536">
        <f t="shared" si="740"/>
        <v>124.17000000000007</v>
      </c>
      <c r="AA1536" s="22">
        <f t="shared" si="741"/>
        <v>0</v>
      </c>
      <c r="AB1536" s="22">
        <f t="shared" si="742"/>
        <v>0</v>
      </c>
      <c r="AC1536" s="22">
        <f t="shared" si="743"/>
        <v>0</v>
      </c>
      <c r="AD1536" s="22">
        <f t="shared" si="744"/>
        <v>0</v>
      </c>
    </row>
    <row r="1537" spans="5:30" x14ac:dyDescent="0.25">
      <c r="E1537" s="11">
        <v>42998.458333333336</v>
      </c>
      <c r="F1537" s="9">
        <v>12566.79</v>
      </c>
      <c r="G1537" s="9">
        <v>12595.29</v>
      </c>
      <c r="H1537" s="9">
        <v>12559.75</v>
      </c>
      <c r="I1537" s="9">
        <v>12585.1</v>
      </c>
      <c r="K1537" s="13">
        <f t="shared" si="735"/>
        <v>18.309999999999491</v>
      </c>
      <c r="L1537" s="13">
        <f t="shared" si="745"/>
        <v>29.489999999999782</v>
      </c>
      <c r="M1537" s="13">
        <f t="shared" si="736"/>
        <v>35.540000000000873</v>
      </c>
      <c r="N1537" s="13"/>
      <c r="X1537">
        <f t="shared" si="738"/>
        <v>18.309999999999491</v>
      </c>
      <c r="Y1537">
        <f t="shared" si="739"/>
        <v>0</v>
      </c>
      <c r="Z1537">
        <f t="shared" si="740"/>
        <v>0</v>
      </c>
      <c r="AA1537" s="22">
        <f t="shared" si="741"/>
        <v>0</v>
      </c>
      <c r="AB1537" s="22">
        <f t="shared" si="742"/>
        <v>0</v>
      </c>
      <c r="AC1537" s="22">
        <f t="shared" si="743"/>
        <v>0</v>
      </c>
      <c r="AD1537" s="22">
        <f t="shared" si="744"/>
        <v>0</v>
      </c>
    </row>
    <row r="1538" spans="5:30" x14ac:dyDescent="0.25">
      <c r="E1538" s="12">
        <v>42998.5</v>
      </c>
      <c r="F1538" s="10">
        <v>12585.35</v>
      </c>
      <c r="G1538" s="10">
        <v>12585.35</v>
      </c>
      <c r="H1538" s="10">
        <v>12516.41</v>
      </c>
      <c r="I1538" s="10">
        <v>12555.12</v>
      </c>
      <c r="K1538" s="13">
        <f t="shared" si="735"/>
        <v>-30.229999999999563</v>
      </c>
      <c r="L1538" s="13">
        <f t="shared" si="745"/>
        <v>-0.73999999999978172</v>
      </c>
      <c r="M1538" s="13">
        <f t="shared" si="736"/>
        <v>68.940000000000509</v>
      </c>
      <c r="N1538" s="13"/>
      <c r="X1538">
        <f t="shared" si="738"/>
        <v>30.229999999999563</v>
      </c>
      <c r="Y1538">
        <f t="shared" si="739"/>
        <v>0</v>
      </c>
      <c r="Z1538">
        <f t="shared" si="740"/>
        <v>0</v>
      </c>
      <c r="AA1538" s="22">
        <f t="shared" si="741"/>
        <v>0</v>
      </c>
      <c r="AB1538" s="22">
        <f t="shared" si="742"/>
        <v>0</v>
      </c>
      <c r="AC1538" s="22">
        <f t="shared" si="743"/>
        <v>0</v>
      </c>
      <c r="AD1538" s="22">
        <f t="shared" si="744"/>
        <v>0</v>
      </c>
    </row>
    <row r="1539" spans="5:30" x14ac:dyDescent="0.25">
      <c r="E1539" s="11">
        <v>42998.541666666664</v>
      </c>
      <c r="F1539" s="9">
        <v>12555.37</v>
      </c>
      <c r="G1539" s="9">
        <v>12558.37</v>
      </c>
      <c r="H1539" s="9">
        <v>12544.51</v>
      </c>
      <c r="I1539" s="9">
        <v>12552.98</v>
      </c>
      <c r="K1539" s="13">
        <f t="shared" si="735"/>
        <v>-2.3900000000012369</v>
      </c>
      <c r="L1539" s="13">
        <f t="shared" si="745"/>
        <v>-3.1300000000010186</v>
      </c>
      <c r="M1539" s="13">
        <f t="shared" si="736"/>
        <v>13.860000000000582</v>
      </c>
      <c r="N1539" s="13"/>
      <c r="X1539">
        <f t="shared" si="738"/>
        <v>2.3900000000012369</v>
      </c>
      <c r="Y1539">
        <f t="shared" si="739"/>
        <v>0</v>
      </c>
      <c r="Z1539">
        <f t="shared" si="740"/>
        <v>0</v>
      </c>
      <c r="AA1539" s="22">
        <f t="shared" si="741"/>
        <v>0</v>
      </c>
      <c r="AB1539" s="22">
        <f t="shared" si="742"/>
        <v>0</v>
      </c>
      <c r="AC1539" s="22">
        <f t="shared" si="743"/>
        <v>0</v>
      </c>
      <c r="AD1539" s="22">
        <f t="shared" si="744"/>
        <v>0</v>
      </c>
    </row>
    <row r="1540" spans="5:30" x14ac:dyDescent="0.25">
      <c r="E1540" s="12">
        <v>42998.583333333336</v>
      </c>
      <c r="F1540" s="10">
        <v>12553.73</v>
      </c>
      <c r="G1540" s="10">
        <v>12554.61</v>
      </c>
      <c r="H1540" s="10">
        <v>12541.4</v>
      </c>
      <c r="I1540" s="10">
        <v>12541.66</v>
      </c>
      <c r="K1540" s="13">
        <f t="shared" si="735"/>
        <v>-12.069999999999709</v>
      </c>
      <c r="L1540" s="13">
        <f t="shared" si="745"/>
        <v>-15.200000000000728</v>
      </c>
      <c r="M1540" s="13">
        <f t="shared" si="736"/>
        <v>13.210000000000946</v>
      </c>
      <c r="N1540" s="13"/>
      <c r="X1540">
        <f t="shared" si="738"/>
        <v>12.069999999999709</v>
      </c>
      <c r="Y1540">
        <f t="shared" si="739"/>
        <v>0</v>
      </c>
      <c r="Z1540">
        <f t="shared" si="740"/>
        <v>0</v>
      </c>
      <c r="AA1540" s="22">
        <f t="shared" si="741"/>
        <v>0</v>
      </c>
      <c r="AB1540" s="22">
        <f t="shared" si="742"/>
        <v>0</v>
      </c>
      <c r="AC1540" s="22">
        <f t="shared" si="743"/>
        <v>0</v>
      </c>
      <c r="AD1540" s="22">
        <f t="shared" si="744"/>
        <v>0</v>
      </c>
    </row>
    <row r="1541" spans="5:30" x14ac:dyDescent="0.25">
      <c r="E1541" s="11">
        <v>42998.625</v>
      </c>
      <c r="F1541" s="9">
        <v>12541.16</v>
      </c>
      <c r="G1541" s="9">
        <v>12557.05</v>
      </c>
      <c r="H1541" s="9">
        <v>12540.04</v>
      </c>
      <c r="I1541" s="9">
        <v>12551.74</v>
      </c>
      <c r="K1541" s="13">
        <f t="shared" si="735"/>
        <v>10.579999999999927</v>
      </c>
      <c r="L1541" s="13">
        <f t="shared" si="745"/>
        <v>-4.6200000000008004</v>
      </c>
      <c r="M1541" s="13">
        <f t="shared" si="736"/>
        <v>17.009999999998399</v>
      </c>
      <c r="N1541" s="13"/>
      <c r="X1541">
        <f t="shared" si="738"/>
        <v>10.579999999999927</v>
      </c>
      <c r="Y1541">
        <f t="shared" si="739"/>
        <v>0</v>
      </c>
      <c r="Z1541">
        <f t="shared" si="740"/>
        <v>0</v>
      </c>
      <c r="AA1541" s="22">
        <f t="shared" si="741"/>
        <v>0</v>
      </c>
      <c r="AB1541" s="22">
        <f t="shared" si="742"/>
        <v>0</v>
      </c>
      <c r="AC1541" s="22">
        <f t="shared" si="743"/>
        <v>0</v>
      </c>
      <c r="AD1541" s="22">
        <f t="shared" si="744"/>
        <v>0</v>
      </c>
    </row>
    <row r="1542" spans="5:30" x14ac:dyDescent="0.25">
      <c r="E1542" s="12">
        <v>42998.666666666664</v>
      </c>
      <c r="F1542" s="10">
        <v>12552.24</v>
      </c>
      <c r="G1542" s="10">
        <v>12557.97</v>
      </c>
      <c r="H1542" s="10">
        <v>12543.89</v>
      </c>
      <c r="I1542" s="10">
        <v>12549.67</v>
      </c>
      <c r="K1542" s="13">
        <f t="shared" si="735"/>
        <v>-2.569999999999709</v>
      </c>
      <c r="L1542" s="13">
        <f t="shared" si="745"/>
        <v>-7.1900000000005093</v>
      </c>
      <c r="M1542" s="13">
        <f t="shared" si="736"/>
        <v>14.079999999999927</v>
      </c>
      <c r="N1542" s="13"/>
      <c r="X1542">
        <f t="shared" si="738"/>
        <v>2.569999999999709</v>
      </c>
      <c r="Y1542">
        <f t="shared" si="739"/>
        <v>0</v>
      </c>
      <c r="Z1542">
        <f t="shared" si="740"/>
        <v>0</v>
      </c>
      <c r="AA1542" s="22">
        <f t="shared" si="741"/>
        <v>0</v>
      </c>
      <c r="AB1542" s="22">
        <f t="shared" si="742"/>
        <v>0</v>
      </c>
      <c r="AC1542" s="22">
        <f t="shared" si="743"/>
        <v>0</v>
      </c>
      <c r="AD1542" s="22">
        <f t="shared" si="744"/>
        <v>0</v>
      </c>
    </row>
    <row r="1543" spans="5:30" x14ac:dyDescent="0.25">
      <c r="E1543" s="11">
        <v>42998.708333333336</v>
      </c>
      <c r="F1543" s="9">
        <v>12549.17</v>
      </c>
      <c r="G1543" s="9">
        <v>12569.31</v>
      </c>
      <c r="H1543" s="9">
        <v>12545.28</v>
      </c>
      <c r="I1543" s="9">
        <v>12564.34</v>
      </c>
      <c r="K1543" s="13">
        <f t="shared" si="735"/>
        <v>15.170000000000073</v>
      </c>
      <c r="L1543" s="13">
        <f t="shared" si="745"/>
        <v>7.9799999999995634</v>
      </c>
      <c r="M1543" s="13">
        <f t="shared" si="736"/>
        <v>24.029999999998836</v>
      </c>
      <c r="N1543" s="13"/>
      <c r="X1543">
        <f t="shared" si="738"/>
        <v>15.170000000000073</v>
      </c>
      <c r="Y1543">
        <f t="shared" si="739"/>
        <v>0</v>
      </c>
      <c r="Z1543">
        <f t="shared" si="740"/>
        <v>0</v>
      </c>
      <c r="AA1543" s="22">
        <f t="shared" si="741"/>
        <v>0</v>
      </c>
      <c r="AB1543" s="22">
        <f t="shared" si="742"/>
        <v>0</v>
      </c>
      <c r="AC1543" s="22">
        <f t="shared" si="743"/>
        <v>0</v>
      </c>
      <c r="AD1543" s="22">
        <f t="shared" si="744"/>
        <v>0</v>
      </c>
    </row>
    <row r="1544" spans="5:30" x14ac:dyDescent="0.25">
      <c r="E1544" s="12">
        <v>42998.75</v>
      </c>
      <c r="F1544" s="10">
        <v>12564.84</v>
      </c>
      <c r="G1544" s="10">
        <v>12575.18</v>
      </c>
      <c r="H1544" s="10">
        <v>12560.01</v>
      </c>
      <c r="I1544" s="10">
        <v>12568.15</v>
      </c>
      <c r="K1544" s="13">
        <f t="shared" si="735"/>
        <v>3.3099999999994907</v>
      </c>
      <c r="L1544" s="13">
        <f t="shared" si="745"/>
        <v>11.289999999999054</v>
      </c>
      <c r="M1544" s="13">
        <f t="shared" si="736"/>
        <v>15.170000000000073</v>
      </c>
      <c r="N1544" s="13"/>
      <c r="X1544">
        <f t="shared" si="738"/>
        <v>3.3099999999994907</v>
      </c>
      <c r="Y1544">
        <f t="shared" si="739"/>
        <v>0</v>
      </c>
      <c r="Z1544">
        <f t="shared" si="740"/>
        <v>0</v>
      </c>
      <c r="AA1544" s="22">
        <f t="shared" si="741"/>
        <v>0</v>
      </c>
      <c r="AB1544" s="22">
        <f t="shared" si="742"/>
        <v>0</v>
      </c>
      <c r="AC1544" s="22">
        <f t="shared" si="743"/>
        <v>0</v>
      </c>
      <c r="AD1544" s="22">
        <f t="shared" si="744"/>
        <v>0</v>
      </c>
    </row>
    <row r="1545" spans="5:30" x14ac:dyDescent="0.25">
      <c r="E1545" s="11">
        <v>42998.791666666664</v>
      </c>
      <c r="F1545" s="9">
        <v>12568.14</v>
      </c>
      <c r="G1545" s="9">
        <v>12578.07</v>
      </c>
      <c r="H1545" s="9">
        <v>12564.89</v>
      </c>
      <c r="I1545" s="9">
        <v>12575.29</v>
      </c>
      <c r="K1545" s="13">
        <f t="shared" si="735"/>
        <v>7.1500000000014552</v>
      </c>
      <c r="L1545" s="13">
        <f t="shared" si="745"/>
        <v>18.440000000000509</v>
      </c>
      <c r="M1545" s="13">
        <f t="shared" si="736"/>
        <v>13.180000000000291</v>
      </c>
      <c r="N1545" s="13"/>
      <c r="X1545">
        <f t="shared" si="738"/>
        <v>7.1500000000014552</v>
      </c>
      <c r="Y1545">
        <f t="shared" si="739"/>
        <v>0</v>
      </c>
      <c r="Z1545">
        <f t="shared" si="740"/>
        <v>0</v>
      </c>
      <c r="AA1545" s="22">
        <f t="shared" si="741"/>
        <v>0</v>
      </c>
      <c r="AB1545" s="22">
        <f t="shared" si="742"/>
        <v>0</v>
      </c>
      <c r="AC1545" s="22">
        <f t="shared" si="743"/>
        <v>0</v>
      </c>
      <c r="AD1545" s="22">
        <f t="shared" si="744"/>
        <v>0</v>
      </c>
    </row>
    <row r="1546" spans="5:30" x14ac:dyDescent="0.25">
      <c r="E1546" s="12">
        <v>42998.833333333336</v>
      </c>
      <c r="F1546" s="10">
        <v>12575.54</v>
      </c>
      <c r="G1546" s="10">
        <v>12576.28</v>
      </c>
      <c r="H1546" s="10">
        <v>12569.53</v>
      </c>
      <c r="I1546" s="10">
        <v>12573.78</v>
      </c>
      <c r="K1546" s="13">
        <f t="shared" si="735"/>
        <v>-1.7600000000002183</v>
      </c>
      <c r="L1546" s="13">
        <f t="shared" si="745"/>
        <v>16.680000000000291</v>
      </c>
      <c r="M1546" s="13">
        <f t="shared" si="736"/>
        <v>6.75</v>
      </c>
      <c r="N1546" s="13"/>
      <c r="X1546">
        <f t="shared" si="738"/>
        <v>1.7600000000002183</v>
      </c>
      <c r="Y1546">
        <f t="shared" si="739"/>
        <v>0</v>
      </c>
      <c r="Z1546">
        <f t="shared" si="740"/>
        <v>0</v>
      </c>
      <c r="AA1546" s="22">
        <f t="shared" si="741"/>
        <v>0</v>
      </c>
      <c r="AB1546" s="22">
        <f t="shared" si="742"/>
        <v>0</v>
      </c>
      <c r="AC1546" s="22">
        <f t="shared" si="743"/>
        <v>0</v>
      </c>
      <c r="AD1546" s="22">
        <f t="shared" si="744"/>
        <v>0</v>
      </c>
    </row>
    <row r="1547" spans="5:30" x14ac:dyDescent="0.25">
      <c r="E1547" s="11">
        <v>42998.875</v>
      </c>
      <c r="F1547" s="9">
        <v>12574.03</v>
      </c>
      <c r="G1547" s="9">
        <v>12610.06</v>
      </c>
      <c r="H1547" s="9">
        <v>12564.27</v>
      </c>
      <c r="I1547" s="9">
        <v>12603.8</v>
      </c>
      <c r="K1547" s="13">
        <f t="shared" si="735"/>
        <v>29.769999999998618</v>
      </c>
      <c r="L1547" s="13">
        <f t="shared" si="745"/>
        <v>46.449999999998909</v>
      </c>
      <c r="M1547" s="13">
        <f t="shared" si="736"/>
        <v>45.789999999999054</v>
      </c>
      <c r="N1547" s="13"/>
      <c r="X1547">
        <f t="shared" si="738"/>
        <v>29.769999999998618</v>
      </c>
      <c r="Y1547">
        <f t="shared" si="739"/>
        <v>0</v>
      </c>
      <c r="Z1547">
        <f t="shared" si="740"/>
        <v>0</v>
      </c>
      <c r="AA1547" s="22">
        <f t="shared" si="741"/>
        <v>0</v>
      </c>
      <c r="AB1547" s="22">
        <f t="shared" si="742"/>
        <v>0</v>
      </c>
      <c r="AC1547" s="22">
        <f t="shared" si="743"/>
        <v>0</v>
      </c>
      <c r="AD1547" s="22">
        <f t="shared" si="744"/>
        <v>0</v>
      </c>
    </row>
    <row r="1548" spans="5:30" x14ac:dyDescent="0.25">
      <c r="E1548" s="12">
        <v>42998.916666666664</v>
      </c>
      <c r="F1548" s="10">
        <v>12603.3</v>
      </c>
      <c r="G1548" s="10">
        <v>12640.58</v>
      </c>
      <c r="H1548" s="10">
        <v>12602.05</v>
      </c>
      <c r="I1548" s="10">
        <v>12638.33</v>
      </c>
      <c r="K1548" s="13">
        <f t="shared" si="735"/>
        <v>35.030000000000655</v>
      </c>
      <c r="L1548" s="13">
        <f t="shared" si="745"/>
        <v>81.479999999999563</v>
      </c>
      <c r="M1548" s="13">
        <f t="shared" si="736"/>
        <v>38.530000000000655</v>
      </c>
      <c r="N1548" s="13"/>
      <c r="X1548">
        <f t="shared" si="738"/>
        <v>35.030000000000655</v>
      </c>
      <c r="Y1548">
        <f t="shared" si="739"/>
        <v>0</v>
      </c>
      <c r="Z1548">
        <f t="shared" si="740"/>
        <v>0</v>
      </c>
      <c r="AA1548" s="22">
        <f t="shared" si="741"/>
        <v>0</v>
      </c>
      <c r="AB1548" s="22">
        <f t="shared" si="742"/>
        <v>0</v>
      </c>
      <c r="AC1548" s="22">
        <f t="shared" si="743"/>
        <v>0</v>
      </c>
      <c r="AD1548" s="22">
        <f t="shared" si="744"/>
        <v>0</v>
      </c>
    </row>
    <row r="1549" spans="5:30" hidden="1" x14ac:dyDescent="0.25">
      <c r="E1549" s="11">
        <v>42998.958333333336</v>
      </c>
      <c r="F1549" s="9">
        <v>12636.58</v>
      </c>
      <c r="G1549" s="9">
        <v>12637.84</v>
      </c>
      <c r="H1549" s="9">
        <v>12629.97</v>
      </c>
      <c r="I1549" s="9">
        <v>12631.23</v>
      </c>
    </row>
    <row r="1550" spans="5:30" hidden="1" x14ac:dyDescent="0.25">
      <c r="E1550" s="12">
        <v>42999.041666666664</v>
      </c>
      <c r="F1550" s="10">
        <v>12628.7</v>
      </c>
      <c r="G1550" s="10">
        <v>12631.23</v>
      </c>
      <c r="H1550" s="10">
        <v>12625.44</v>
      </c>
      <c r="I1550" s="10">
        <v>12627.2</v>
      </c>
    </row>
    <row r="1551" spans="5:30" hidden="1" x14ac:dyDescent="0.25">
      <c r="E1551" s="11">
        <v>42999.083333333336</v>
      </c>
      <c r="F1551" s="9">
        <v>12628.46</v>
      </c>
      <c r="G1551" s="9">
        <v>12642.52</v>
      </c>
      <c r="H1551" s="9">
        <v>12627.2</v>
      </c>
      <c r="I1551" s="9">
        <v>12637.74</v>
      </c>
    </row>
    <row r="1552" spans="5:30" hidden="1" x14ac:dyDescent="0.25">
      <c r="E1552" s="12">
        <v>42999.125</v>
      </c>
      <c r="F1552" s="10">
        <v>12639</v>
      </c>
      <c r="G1552" s="10">
        <v>12640.26</v>
      </c>
      <c r="H1552" s="10">
        <v>12624.64</v>
      </c>
      <c r="I1552" s="10">
        <v>12625.9</v>
      </c>
    </row>
    <row r="1553" spans="3:30" hidden="1" x14ac:dyDescent="0.25">
      <c r="E1553" s="11">
        <v>42999.166666666664</v>
      </c>
      <c r="F1553" s="9">
        <v>12625.46</v>
      </c>
      <c r="G1553" s="9">
        <v>12632.77</v>
      </c>
      <c r="H1553" s="9">
        <v>12624.2</v>
      </c>
      <c r="I1553" s="9">
        <v>12630.24</v>
      </c>
    </row>
    <row r="1554" spans="3:30" hidden="1" x14ac:dyDescent="0.25">
      <c r="E1554" s="12">
        <v>42999.208333333336</v>
      </c>
      <c r="F1554" s="10">
        <v>12628.98</v>
      </c>
      <c r="G1554" s="10">
        <v>12634.02</v>
      </c>
      <c r="H1554" s="10">
        <v>12628.98</v>
      </c>
      <c r="I1554" s="10">
        <v>12632.76</v>
      </c>
    </row>
    <row r="1555" spans="3:30" hidden="1" x14ac:dyDescent="0.25">
      <c r="E1555" s="11">
        <v>42999.25</v>
      </c>
      <c r="F1555" s="9">
        <v>12632.13</v>
      </c>
      <c r="G1555" s="9">
        <v>12634.25</v>
      </c>
      <c r="H1555" s="9">
        <v>12627.97</v>
      </c>
      <c r="I1555" s="9">
        <v>12630.49</v>
      </c>
    </row>
    <row r="1556" spans="3:30" hidden="1" x14ac:dyDescent="0.25">
      <c r="E1556" s="12">
        <v>42999.291666666664</v>
      </c>
      <c r="F1556" s="10">
        <v>12630.45</v>
      </c>
      <c r="G1556" s="10">
        <v>12630.49</v>
      </c>
      <c r="H1556" s="10">
        <v>12627.92</v>
      </c>
      <c r="I1556" s="10">
        <v>12628.4</v>
      </c>
    </row>
    <row r="1557" spans="3:30" x14ac:dyDescent="0.25">
      <c r="C1557">
        <v>1</v>
      </c>
      <c r="E1557" s="11">
        <v>42999.333333333336</v>
      </c>
      <c r="F1557" s="9">
        <v>12628.4</v>
      </c>
      <c r="G1557" s="9">
        <v>12630.74</v>
      </c>
      <c r="H1557" s="9">
        <v>12616.22</v>
      </c>
      <c r="I1557" s="9">
        <v>12617.72</v>
      </c>
      <c r="K1557" s="13">
        <f t="shared" ref="K1557:K1571" si="746">I1557-F1557</f>
        <v>-10.680000000000291</v>
      </c>
      <c r="L1557" s="13">
        <v>0</v>
      </c>
      <c r="M1557" s="13">
        <f t="shared" ref="M1557:M1571" si="747">G1557-H1557</f>
        <v>14.520000000000437</v>
      </c>
      <c r="N1557" s="13">
        <f t="shared" ref="N1557" si="748">I1571-F1557</f>
        <v>-34.569999999999709</v>
      </c>
      <c r="O1557" s="18">
        <f>IF(K1557*N1557&gt;0,1,0)</f>
        <v>1</v>
      </c>
      <c r="S1557" s="13">
        <f>MAX(G1557:G1571)</f>
        <v>12630.74</v>
      </c>
      <c r="X1557">
        <f t="shared" ref="X1557:X1571" si="749">ABS(K1557)</f>
        <v>10.680000000000291</v>
      </c>
      <c r="Y1557">
        <f t="shared" ref="Y1557:Y1571" si="750">ABS(N1557)</f>
        <v>34.569999999999709</v>
      </c>
      <c r="Z1557">
        <f t="shared" ref="Z1557:Z1571" si="751">IF(S1557&lt;1000,ABS(S1557),0)</f>
        <v>0</v>
      </c>
      <c r="AA1557" s="22">
        <f t="shared" ref="AA1557:AA1571" si="752">ABS(P1557)</f>
        <v>0</v>
      </c>
      <c r="AB1557" s="22">
        <f t="shared" ref="AB1557:AB1571" si="753">ABS(Q1557)</f>
        <v>0</v>
      </c>
      <c r="AC1557" s="22">
        <f t="shared" ref="AC1557:AC1571" si="754">IF(O1557=1,ABS(P1558),0)</f>
        <v>0.27486510429249561</v>
      </c>
      <c r="AD1557" s="22">
        <f t="shared" ref="AD1557:AD1571" si="755">IF(O1557=0,ABS(Q1558),0)</f>
        <v>0</v>
      </c>
    </row>
    <row r="1558" spans="3:30" x14ac:dyDescent="0.25">
      <c r="E1558" s="12">
        <v>42999.375</v>
      </c>
      <c r="F1558" s="10">
        <v>12618.05</v>
      </c>
      <c r="G1558" s="10">
        <v>12620.35</v>
      </c>
      <c r="H1558" s="10">
        <v>12600.7</v>
      </c>
      <c r="I1558" s="10">
        <v>12602.48</v>
      </c>
      <c r="K1558" s="13">
        <f t="shared" si="746"/>
        <v>-15.569999999999709</v>
      </c>
      <c r="L1558" s="13">
        <f t="shared" ref="L1558:L1571" si="756">L1557+K1558</f>
        <v>-15.569999999999709</v>
      </c>
      <c r="M1558" s="13">
        <f t="shared" si="747"/>
        <v>19.649999999999636</v>
      </c>
      <c r="N1558" s="13"/>
      <c r="P1558">
        <f>_xlfn.IFS(K1557&lt;0,MIN(L1557:L1571),K1557&gt;0,MAX(L1557:L1571))/S1536</f>
        <v>-0.27486510429249561</v>
      </c>
      <c r="Q1558">
        <f>_xlfn.IFS(K1557&lt;0,MAX(L1557:L1571),K1557&gt;0,MIN(L1557:L1571))/S1536</f>
        <v>0</v>
      </c>
      <c r="S1558" s="13">
        <f>MIN(H1557:H1571)</f>
        <v>12582.15</v>
      </c>
      <c r="X1558">
        <f t="shared" si="749"/>
        <v>15.569999999999709</v>
      </c>
      <c r="Y1558">
        <f t="shared" si="750"/>
        <v>0</v>
      </c>
      <c r="Z1558">
        <f t="shared" si="751"/>
        <v>0</v>
      </c>
      <c r="AA1558" s="22">
        <f t="shared" si="752"/>
        <v>0.27486510429249561</v>
      </c>
      <c r="AB1558" s="22">
        <f t="shared" si="753"/>
        <v>0</v>
      </c>
      <c r="AC1558" s="22">
        <f t="shared" si="754"/>
        <v>0</v>
      </c>
      <c r="AD1558" s="22">
        <f t="shared" si="755"/>
        <v>0</v>
      </c>
    </row>
    <row r="1559" spans="3:30" x14ac:dyDescent="0.25">
      <c r="E1559" s="11">
        <v>42999.416666666664</v>
      </c>
      <c r="F1559" s="9">
        <v>12602.73</v>
      </c>
      <c r="G1559" s="9">
        <v>12620.76</v>
      </c>
      <c r="H1559" s="9">
        <v>12582.15</v>
      </c>
      <c r="I1559" s="9">
        <v>12584.17</v>
      </c>
      <c r="K1559" s="13">
        <f t="shared" si="746"/>
        <v>-18.559999999999491</v>
      </c>
      <c r="L1559" s="13">
        <f t="shared" si="756"/>
        <v>-34.1299999999992</v>
      </c>
      <c r="M1559" s="13">
        <f t="shared" si="747"/>
        <v>38.610000000000582</v>
      </c>
      <c r="N1559" s="13"/>
      <c r="S1559" s="13">
        <f>S1557-S1558</f>
        <v>48.590000000000146</v>
      </c>
      <c r="X1559">
        <f t="shared" si="749"/>
        <v>18.559999999999491</v>
      </c>
      <c r="Y1559">
        <f t="shared" si="750"/>
        <v>0</v>
      </c>
      <c r="Z1559">
        <f t="shared" si="751"/>
        <v>48.590000000000146</v>
      </c>
      <c r="AA1559" s="22">
        <f t="shared" si="752"/>
        <v>0</v>
      </c>
      <c r="AB1559" s="22">
        <f t="shared" si="753"/>
        <v>0</v>
      </c>
      <c r="AC1559" s="22">
        <f t="shared" si="754"/>
        <v>0</v>
      </c>
      <c r="AD1559" s="22">
        <f t="shared" si="755"/>
        <v>0</v>
      </c>
    </row>
    <row r="1560" spans="3:30" x14ac:dyDescent="0.25">
      <c r="E1560" s="12">
        <v>42999.458333333336</v>
      </c>
      <c r="F1560" s="10">
        <v>12583.92</v>
      </c>
      <c r="G1560" s="10">
        <v>12616.23</v>
      </c>
      <c r="H1560" s="10">
        <v>12582.43</v>
      </c>
      <c r="I1560" s="10">
        <v>12609.43</v>
      </c>
      <c r="K1560" s="13">
        <f t="shared" si="746"/>
        <v>25.510000000000218</v>
      </c>
      <c r="L1560" s="13">
        <f t="shared" si="756"/>
        <v>-8.6199999999989814</v>
      </c>
      <c r="M1560" s="13">
        <f t="shared" si="747"/>
        <v>33.799999999999272</v>
      </c>
      <c r="N1560" s="13"/>
      <c r="X1560">
        <f t="shared" si="749"/>
        <v>25.510000000000218</v>
      </c>
      <c r="Y1560">
        <f t="shared" si="750"/>
        <v>0</v>
      </c>
      <c r="Z1560">
        <f t="shared" si="751"/>
        <v>0</v>
      </c>
      <c r="AA1560" s="22">
        <f t="shared" si="752"/>
        <v>0</v>
      </c>
      <c r="AB1560" s="22">
        <f t="shared" si="753"/>
        <v>0</v>
      </c>
      <c r="AC1560" s="22">
        <f t="shared" si="754"/>
        <v>0</v>
      </c>
      <c r="AD1560" s="22">
        <f t="shared" si="755"/>
        <v>0</v>
      </c>
    </row>
    <row r="1561" spans="3:30" x14ac:dyDescent="0.25">
      <c r="E1561" s="11">
        <v>42999.5</v>
      </c>
      <c r="F1561" s="9">
        <v>12609.68</v>
      </c>
      <c r="G1561" s="9">
        <v>12613.61</v>
      </c>
      <c r="H1561" s="9">
        <v>12596.34</v>
      </c>
      <c r="I1561" s="9">
        <v>12609.36</v>
      </c>
      <c r="K1561" s="13">
        <f t="shared" si="746"/>
        <v>-0.31999999999970896</v>
      </c>
      <c r="L1561" s="13">
        <f t="shared" si="756"/>
        <v>-8.9399999999986903</v>
      </c>
      <c r="M1561" s="13">
        <f t="shared" si="747"/>
        <v>17.270000000000437</v>
      </c>
      <c r="N1561" s="13"/>
      <c r="X1561">
        <f t="shared" si="749"/>
        <v>0.31999999999970896</v>
      </c>
      <c r="Y1561">
        <f t="shared" si="750"/>
        <v>0</v>
      </c>
      <c r="Z1561">
        <f t="shared" si="751"/>
        <v>0</v>
      </c>
      <c r="AA1561" s="22">
        <f t="shared" si="752"/>
        <v>0</v>
      </c>
      <c r="AB1561" s="22">
        <f t="shared" si="753"/>
        <v>0</v>
      </c>
      <c r="AC1561" s="22">
        <f t="shared" si="754"/>
        <v>0</v>
      </c>
      <c r="AD1561" s="22">
        <f t="shared" si="755"/>
        <v>0</v>
      </c>
    </row>
    <row r="1562" spans="3:30" x14ac:dyDescent="0.25">
      <c r="E1562" s="12">
        <v>42999.541666666664</v>
      </c>
      <c r="F1562" s="10">
        <v>12609.61</v>
      </c>
      <c r="G1562" s="10">
        <v>12623.44</v>
      </c>
      <c r="H1562" s="10">
        <v>12601</v>
      </c>
      <c r="I1562" s="10">
        <v>12617.01</v>
      </c>
      <c r="K1562" s="13">
        <f t="shared" si="746"/>
        <v>7.3999999999996362</v>
      </c>
      <c r="L1562" s="13">
        <f t="shared" si="756"/>
        <v>-1.5399999999990541</v>
      </c>
      <c r="M1562" s="13">
        <f t="shared" si="747"/>
        <v>22.440000000000509</v>
      </c>
      <c r="N1562" s="13"/>
      <c r="X1562">
        <f t="shared" si="749"/>
        <v>7.3999999999996362</v>
      </c>
      <c r="Y1562">
        <f t="shared" si="750"/>
        <v>0</v>
      </c>
      <c r="Z1562">
        <f t="shared" si="751"/>
        <v>0</v>
      </c>
      <c r="AA1562" s="22">
        <f t="shared" si="752"/>
        <v>0</v>
      </c>
      <c r="AB1562" s="22">
        <f t="shared" si="753"/>
        <v>0</v>
      </c>
      <c r="AC1562" s="22">
        <f t="shared" si="754"/>
        <v>0</v>
      </c>
      <c r="AD1562" s="22">
        <f t="shared" si="755"/>
        <v>0</v>
      </c>
    </row>
    <row r="1563" spans="3:30" x14ac:dyDescent="0.25">
      <c r="E1563" s="11">
        <v>42999.583333333336</v>
      </c>
      <c r="F1563" s="9">
        <v>12617.51</v>
      </c>
      <c r="G1563" s="9">
        <v>12617.51</v>
      </c>
      <c r="H1563" s="9">
        <v>12604.41</v>
      </c>
      <c r="I1563" s="9">
        <v>12607.26</v>
      </c>
      <c r="K1563" s="13">
        <f t="shared" si="746"/>
        <v>-10.25</v>
      </c>
      <c r="L1563" s="13">
        <f t="shared" si="756"/>
        <v>-11.789999999999054</v>
      </c>
      <c r="M1563" s="13">
        <f t="shared" si="747"/>
        <v>13.100000000000364</v>
      </c>
      <c r="N1563" s="13"/>
      <c r="X1563">
        <f t="shared" si="749"/>
        <v>10.25</v>
      </c>
      <c r="Y1563">
        <f t="shared" si="750"/>
        <v>0</v>
      </c>
      <c r="Z1563">
        <f t="shared" si="751"/>
        <v>0</v>
      </c>
      <c r="AA1563" s="22">
        <f t="shared" si="752"/>
        <v>0</v>
      </c>
      <c r="AB1563" s="22">
        <f t="shared" si="753"/>
        <v>0</v>
      </c>
      <c r="AC1563" s="22">
        <f t="shared" si="754"/>
        <v>0</v>
      </c>
      <c r="AD1563" s="22">
        <f t="shared" si="755"/>
        <v>0</v>
      </c>
    </row>
    <row r="1564" spans="3:30" x14ac:dyDescent="0.25">
      <c r="E1564" s="12">
        <v>42999.625</v>
      </c>
      <c r="F1564" s="10">
        <v>12607.51</v>
      </c>
      <c r="G1564" s="10">
        <v>12613</v>
      </c>
      <c r="H1564" s="10">
        <v>12597.46</v>
      </c>
      <c r="I1564" s="10">
        <v>12611.98</v>
      </c>
      <c r="K1564" s="13">
        <f t="shared" si="746"/>
        <v>4.4699999999993452</v>
      </c>
      <c r="L1564" s="13">
        <f t="shared" si="756"/>
        <v>-7.319999999999709</v>
      </c>
      <c r="M1564" s="13">
        <f t="shared" si="747"/>
        <v>15.540000000000873</v>
      </c>
      <c r="N1564" s="13"/>
      <c r="X1564">
        <f t="shared" si="749"/>
        <v>4.4699999999993452</v>
      </c>
      <c r="Y1564">
        <f t="shared" si="750"/>
        <v>0</v>
      </c>
      <c r="Z1564">
        <f t="shared" si="751"/>
        <v>0</v>
      </c>
      <c r="AA1564" s="22">
        <f t="shared" si="752"/>
        <v>0</v>
      </c>
      <c r="AB1564" s="22">
        <f t="shared" si="753"/>
        <v>0</v>
      </c>
      <c r="AC1564" s="22">
        <f t="shared" si="754"/>
        <v>0</v>
      </c>
      <c r="AD1564" s="22">
        <f t="shared" si="755"/>
        <v>0</v>
      </c>
    </row>
    <row r="1565" spans="3:30" x14ac:dyDescent="0.25">
      <c r="E1565" s="11">
        <v>42999.666666666664</v>
      </c>
      <c r="F1565" s="9">
        <v>12611.73</v>
      </c>
      <c r="G1565" s="9">
        <v>12620.65</v>
      </c>
      <c r="H1565" s="9">
        <v>12587.56</v>
      </c>
      <c r="I1565" s="9">
        <v>12600.92</v>
      </c>
      <c r="K1565" s="13">
        <f t="shared" si="746"/>
        <v>-10.809999999999491</v>
      </c>
      <c r="L1565" s="13">
        <f t="shared" si="756"/>
        <v>-18.1299999999992</v>
      </c>
      <c r="M1565" s="13">
        <f t="shared" si="747"/>
        <v>33.090000000000146</v>
      </c>
      <c r="N1565" s="13"/>
      <c r="X1565">
        <f t="shared" si="749"/>
        <v>10.809999999999491</v>
      </c>
      <c r="Y1565">
        <f t="shared" si="750"/>
        <v>0</v>
      </c>
      <c r="Z1565">
        <f t="shared" si="751"/>
        <v>0</v>
      </c>
      <c r="AA1565" s="22">
        <f t="shared" si="752"/>
        <v>0</v>
      </c>
      <c r="AB1565" s="22">
        <f t="shared" si="753"/>
        <v>0</v>
      </c>
      <c r="AC1565" s="22">
        <f t="shared" si="754"/>
        <v>0</v>
      </c>
      <c r="AD1565" s="22">
        <f t="shared" si="755"/>
        <v>0</v>
      </c>
    </row>
    <row r="1566" spans="3:30" x14ac:dyDescent="0.25">
      <c r="E1566" s="12">
        <v>42999.708333333336</v>
      </c>
      <c r="F1566" s="10">
        <v>12600.91</v>
      </c>
      <c r="G1566" s="10">
        <v>12618.65</v>
      </c>
      <c r="H1566" s="10">
        <v>12600.37</v>
      </c>
      <c r="I1566" s="10">
        <v>12609.1</v>
      </c>
      <c r="K1566" s="13">
        <f t="shared" si="746"/>
        <v>8.1900000000005093</v>
      </c>
      <c r="L1566" s="13">
        <f t="shared" si="756"/>
        <v>-9.9399999999986903</v>
      </c>
      <c r="M1566" s="13">
        <f t="shared" si="747"/>
        <v>18.279999999998836</v>
      </c>
      <c r="N1566" s="13"/>
      <c r="X1566">
        <f t="shared" si="749"/>
        <v>8.1900000000005093</v>
      </c>
      <c r="Y1566">
        <f t="shared" si="750"/>
        <v>0</v>
      </c>
      <c r="Z1566">
        <f t="shared" si="751"/>
        <v>0</v>
      </c>
      <c r="AA1566" s="22">
        <f t="shared" si="752"/>
        <v>0</v>
      </c>
      <c r="AB1566" s="22">
        <f t="shared" si="753"/>
        <v>0</v>
      </c>
      <c r="AC1566" s="22">
        <f t="shared" si="754"/>
        <v>0</v>
      </c>
      <c r="AD1566" s="22">
        <f t="shared" si="755"/>
        <v>0</v>
      </c>
    </row>
    <row r="1567" spans="3:30" x14ac:dyDescent="0.25">
      <c r="E1567" s="11">
        <v>42999.75</v>
      </c>
      <c r="F1567" s="9">
        <v>12608.85</v>
      </c>
      <c r="G1567" s="9">
        <v>12612.63</v>
      </c>
      <c r="H1567" s="9">
        <v>12592.5</v>
      </c>
      <c r="I1567" s="9">
        <v>12594.47</v>
      </c>
      <c r="K1567" s="13">
        <f t="shared" si="746"/>
        <v>-14.380000000001019</v>
      </c>
      <c r="L1567" s="13">
        <f t="shared" si="756"/>
        <v>-24.319999999999709</v>
      </c>
      <c r="M1567" s="13">
        <f t="shared" si="747"/>
        <v>20.1299999999992</v>
      </c>
      <c r="N1567" s="13"/>
      <c r="X1567">
        <f t="shared" si="749"/>
        <v>14.380000000001019</v>
      </c>
      <c r="Y1567">
        <f t="shared" si="750"/>
        <v>0</v>
      </c>
      <c r="Z1567">
        <f t="shared" si="751"/>
        <v>0</v>
      </c>
      <c r="AA1567" s="22">
        <f t="shared" si="752"/>
        <v>0</v>
      </c>
      <c r="AB1567" s="22">
        <f t="shared" si="753"/>
        <v>0</v>
      </c>
      <c r="AC1567" s="22">
        <f t="shared" si="754"/>
        <v>0</v>
      </c>
      <c r="AD1567" s="22">
        <f t="shared" si="755"/>
        <v>0</v>
      </c>
    </row>
    <row r="1568" spans="3:30" x14ac:dyDescent="0.25">
      <c r="E1568" s="12">
        <v>42999.791666666664</v>
      </c>
      <c r="F1568" s="10">
        <v>12594.72</v>
      </c>
      <c r="G1568" s="10">
        <v>12606.62</v>
      </c>
      <c r="H1568" s="10">
        <v>12593.26</v>
      </c>
      <c r="I1568" s="10">
        <v>12603.35</v>
      </c>
      <c r="K1568" s="13">
        <f t="shared" si="746"/>
        <v>8.6300000000010186</v>
      </c>
      <c r="L1568" s="13">
        <f t="shared" si="756"/>
        <v>-15.68999999999869</v>
      </c>
      <c r="M1568" s="13">
        <f t="shared" si="747"/>
        <v>13.360000000000582</v>
      </c>
      <c r="N1568" s="13"/>
      <c r="X1568">
        <f t="shared" si="749"/>
        <v>8.6300000000010186</v>
      </c>
      <c r="Y1568">
        <f t="shared" si="750"/>
        <v>0</v>
      </c>
      <c r="Z1568">
        <f t="shared" si="751"/>
        <v>0</v>
      </c>
      <c r="AA1568" s="22">
        <f t="shared" si="752"/>
        <v>0</v>
      </c>
      <c r="AB1568" s="22">
        <f t="shared" si="753"/>
        <v>0</v>
      </c>
      <c r="AC1568" s="22">
        <f t="shared" si="754"/>
        <v>0</v>
      </c>
      <c r="AD1568" s="22">
        <f t="shared" si="755"/>
        <v>0</v>
      </c>
    </row>
    <row r="1569" spans="3:30" x14ac:dyDescent="0.25">
      <c r="E1569" s="11">
        <v>42999.833333333336</v>
      </c>
      <c r="F1569" s="9">
        <v>12602.85</v>
      </c>
      <c r="G1569" s="9">
        <v>12610.11</v>
      </c>
      <c r="H1569" s="9">
        <v>12602.35</v>
      </c>
      <c r="I1569" s="9">
        <v>12606.85</v>
      </c>
      <c r="K1569" s="13">
        <f t="shared" si="746"/>
        <v>4</v>
      </c>
      <c r="L1569" s="13">
        <f t="shared" si="756"/>
        <v>-11.68999999999869</v>
      </c>
      <c r="M1569" s="13">
        <f t="shared" si="747"/>
        <v>7.7600000000002183</v>
      </c>
      <c r="N1569" s="13"/>
      <c r="X1569">
        <f t="shared" si="749"/>
        <v>4</v>
      </c>
      <c r="Y1569">
        <f t="shared" si="750"/>
        <v>0</v>
      </c>
      <c r="Z1569">
        <f t="shared" si="751"/>
        <v>0</v>
      </c>
      <c r="AA1569" s="22">
        <f t="shared" si="752"/>
        <v>0</v>
      </c>
      <c r="AB1569" s="22">
        <f t="shared" si="753"/>
        <v>0</v>
      </c>
      <c r="AC1569" s="22">
        <f t="shared" si="754"/>
        <v>0</v>
      </c>
      <c r="AD1569" s="22">
        <f t="shared" si="755"/>
        <v>0</v>
      </c>
    </row>
    <row r="1570" spans="3:30" x14ac:dyDescent="0.25">
      <c r="E1570" s="12">
        <v>42999.875</v>
      </c>
      <c r="F1570" s="10">
        <v>12607.1</v>
      </c>
      <c r="G1570" s="10">
        <v>12609.35</v>
      </c>
      <c r="H1570" s="10">
        <v>12599.09</v>
      </c>
      <c r="I1570" s="10">
        <v>12604.59</v>
      </c>
      <c r="K1570" s="13">
        <f t="shared" si="746"/>
        <v>-2.5100000000002183</v>
      </c>
      <c r="L1570" s="13">
        <f t="shared" si="756"/>
        <v>-14.199999999998909</v>
      </c>
      <c r="M1570" s="13">
        <f t="shared" si="747"/>
        <v>10.260000000000218</v>
      </c>
      <c r="N1570" s="13"/>
      <c r="X1570">
        <f t="shared" si="749"/>
        <v>2.5100000000002183</v>
      </c>
      <c r="Y1570">
        <f t="shared" si="750"/>
        <v>0</v>
      </c>
      <c r="Z1570">
        <f t="shared" si="751"/>
        <v>0</v>
      </c>
      <c r="AA1570" s="22">
        <f t="shared" si="752"/>
        <v>0</v>
      </c>
      <c r="AB1570" s="22">
        <f t="shared" si="753"/>
        <v>0</v>
      </c>
      <c r="AC1570" s="22">
        <f t="shared" si="754"/>
        <v>0</v>
      </c>
      <c r="AD1570" s="22">
        <f t="shared" si="755"/>
        <v>0</v>
      </c>
    </row>
    <row r="1571" spans="3:30" x14ac:dyDescent="0.25">
      <c r="E1571" s="11">
        <v>42999.916666666664</v>
      </c>
      <c r="F1571" s="9">
        <v>12604.84</v>
      </c>
      <c r="G1571" s="9">
        <v>12607.59</v>
      </c>
      <c r="H1571" s="9">
        <v>12593.33</v>
      </c>
      <c r="I1571" s="9">
        <v>12593.83</v>
      </c>
      <c r="K1571" s="13">
        <f t="shared" si="746"/>
        <v>-11.010000000000218</v>
      </c>
      <c r="L1571" s="13">
        <f t="shared" si="756"/>
        <v>-25.209999999999127</v>
      </c>
      <c r="M1571" s="13">
        <f t="shared" si="747"/>
        <v>14.260000000000218</v>
      </c>
      <c r="N1571" s="13"/>
      <c r="X1571">
        <f t="shared" si="749"/>
        <v>11.010000000000218</v>
      </c>
      <c r="Y1571">
        <f t="shared" si="750"/>
        <v>0</v>
      </c>
      <c r="Z1571">
        <f t="shared" si="751"/>
        <v>0</v>
      </c>
      <c r="AA1571" s="22">
        <f t="shared" si="752"/>
        <v>0</v>
      </c>
      <c r="AB1571" s="22">
        <f t="shared" si="753"/>
        <v>0</v>
      </c>
      <c r="AC1571" s="22">
        <f t="shared" si="754"/>
        <v>0</v>
      </c>
      <c r="AD1571" s="22">
        <f t="shared" si="755"/>
        <v>0</v>
      </c>
    </row>
    <row r="1572" spans="3:30" hidden="1" x14ac:dyDescent="0.25">
      <c r="E1572" s="12">
        <v>42999.958333333336</v>
      </c>
      <c r="F1572" s="10">
        <v>12595.09</v>
      </c>
      <c r="G1572" s="10">
        <v>12608.95</v>
      </c>
      <c r="H1572" s="10">
        <v>12593.83</v>
      </c>
      <c r="I1572" s="10">
        <v>12600.61</v>
      </c>
    </row>
    <row r="1573" spans="3:30" hidden="1" x14ac:dyDescent="0.25">
      <c r="E1573" s="11">
        <v>43000.041666666664</v>
      </c>
      <c r="F1573" s="9">
        <v>12600.61</v>
      </c>
      <c r="G1573" s="9">
        <v>12601.1</v>
      </c>
      <c r="H1573" s="9">
        <v>12597.32</v>
      </c>
      <c r="I1573" s="9">
        <v>12598.58</v>
      </c>
    </row>
    <row r="1574" spans="3:30" hidden="1" x14ac:dyDescent="0.25">
      <c r="E1574" s="12">
        <v>43000.083333333336</v>
      </c>
      <c r="F1574" s="10">
        <v>12599.84</v>
      </c>
      <c r="G1574" s="10">
        <v>12602.59</v>
      </c>
      <c r="H1574" s="10">
        <v>12592.27</v>
      </c>
      <c r="I1574" s="10">
        <v>12595.29</v>
      </c>
    </row>
    <row r="1575" spans="3:30" hidden="1" x14ac:dyDescent="0.25">
      <c r="E1575" s="11">
        <v>43000.125</v>
      </c>
      <c r="F1575" s="9">
        <v>12596.55</v>
      </c>
      <c r="G1575" s="9">
        <v>12599.07</v>
      </c>
      <c r="H1575" s="9">
        <v>12564.6</v>
      </c>
      <c r="I1575" s="9">
        <v>12568.86</v>
      </c>
    </row>
    <row r="1576" spans="3:30" hidden="1" x14ac:dyDescent="0.25">
      <c r="E1576" s="12">
        <v>43000.166666666664</v>
      </c>
      <c r="F1576" s="10">
        <v>12569.49</v>
      </c>
      <c r="G1576" s="10">
        <v>12572.64</v>
      </c>
      <c r="H1576" s="10">
        <v>12548.99</v>
      </c>
      <c r="I1576" s="10">
        <v>12564.05</v>
      </c>
    </row>
    <row r="1577" spans="3:30" hidden="1" x14ac:dyDescent="0.25">
      <c r="E1577" s="11">
        <v>43000.208333333336</v>
      </c>
      <c r="F1577" s="9">
        <v>12562.79</v>
      </c>
      <c r="G1577" s="9">
        <v>12565.31</v>
      </c>
      <c r="H1577" s="9">
        <v>12552.73</v>
      </c>
      <c r="I1577" s="9">
        <v>12556.25</v>
      </c>
    </row>
    <row r="1578" spans="3:30" hidden="1" x14ac:dyDescent="0.25">
      <c r="E1578" s="12">
        <v>43000.25</v>
      </c>
      <c r="F1578" s="10">
        <v>12557.51</v>
      </c>
      <c r="G1578" s="10">
        <v>12567.81</v>
      </c>
      <c r="H1578" s="10">
        <v>12556.25</v>
      </c>
      <c r="I1578" s="10">
        <v>12565.8</v>
      </c>
    </row>
    <row r="1579" spans="3:30" hidden="1" x14ac:dyDescent="0.25">
      <c r="E1579" s="11">
        <v>43000.291666666664</v>
      </c>
      <c r="F1579" s="9">
        <v>12567.06</v>
      </c>
      <c r="G1579" s="9">
        <v>12570.23</v>
      </c>
      <c r="H1579" s="9">
        <v>12564.28</v>
      </c>
      <c r="I1579" s="9">
        <v>12570.23</v>
      </c>
    </row>
    <row r="1580" spans="3:30" x14ac:dyDescent="0.25">
      <c r="C1580">
        <v>1</v>
      </c>
      <c r="E1580" s="12">
        <v>43000.333333333336</v>
      </c>
      <c r="F1580" s="10">
        <v>12571.49</v>
      </c>
      <c r="G1580" s="10">
        <v>12576.01</v>
      </c>
      <c r="H1580" s="10">
        <v>12555.56</v>
      </c>
      <c r="I1580" s="10">
        <v>12558.32</v>
      </c>
      <c r="K1580" s="13">
        <f t="shared" ref="K1580:K1594" si="757">I1580-F1580</f>
        <v>-13.170000000000073</v>
      </c>
      <c r="L1580" s="13">
        <v>0</v>
      </c>
      <c r="M1580" s="13">
        <f t="shared" ref="M1580:M1594" si="758">G1580-H1580</f>
        <v>20.450000000000728</v>
      </c>
      <c r="N1580" s="13">
        <f t="shared" ref="N1580" si="759">I1594-F1580</f>
        <v>42.739999999999782</v>
      </c>
      <c r="O1580" s="18">
        <f>IF(K1580*N1580&gt;0,1,0)</f>
        <v>0</v>
      </c>
      <c r="S1580" s="13">
        <f>MAX(G1580:G1594)</f>
        <v>12648.34</v>
      </c>
      <c r="X1580">
        <f t="shared" ref="X1580:X1594" si="760">ABS(K1580)</f>
        <v>13.170000000000073</v>
      </c>
      <c r="Y1580">
        <f t="shared" ref="Y1580:Y1594" si="761">ABS(N1580)</f>
        <v>42.739999999999782</v>
      </c>
      <c r="Z1580">
        <f t="shared" ref="Z1580:Z1594" si="762">IF(S1580&lt;1000,ABS(S1580),0)</f>
        <v>0</v>
      </c>
      <c r="AA1580" s="22">
        <f t="shared" ref="AA1580:AA1594" si="763">ABS(P1580)</f>
        <v>0</v>
      </c>
      <c r="AB1580" s="22">
        <f t="shared" ref="AB1580:AB1594" si="764">ABS(Q1580)</f>
        <v>0</v>
      </c>
      <c r="AC1580" s="22">
        <f t="shared" ref="AC1580:AC1594" si="765">IF(O1580=1,ABS(P1581),0)</f>
        <v>0</v>
      </c>
      <c r="AD1580" s="22">
        <f t="shared" ref="AD1580:AD1594" si="766">IF(O1580=0,ABS(Q1581),0)</f>
        <v>1.8265075118337051</v>
      </c>
    </row>
    <row r="1581" spans="3:30" x14ac:dyDescent="0.25">
      <c r="E1581" s="11">
        <v>43000.375</v>
      </c>
      <c r="F1581" s="9">
        <v>12558.65</v>
      </c>
      <c r="G1581" s="9">
        <v>12571.67</v>
      </c>
      <c r="H1581" s="9">
        <v>12556.26</v>
      </c>
      <c r="I1581" s="9">
        <v>12566.42</v>
      </c>
      <c r="K1581" s="13">
        <f t="shared" si="757"/>
        <v>7.7700000000004366</v>
      </c>
      <c r="L1581" s="13">
        <f t="shared" ref="L1581:L1594" si="767">L1580+K1581</f>
        <v>7.7700000000004366</v>
      </c>
      <c r="M1581" s="13">
        <f t="shared" si="758"/>
        <v>15.409999999999854</v>
      </c>
      <c r="N1581" s="13"/>
      <c r="P1581">
        <f>_xlfn.IFS(K1580&lt;0,MIN(L1580:L1594),K1580&gt;0,MAX(L1580:L1594))/S1559</f>
        <v>0</v>
      </c>
      <c r="Q1581">
        <f>_xlfn.IFS(K1580&lt;0,MAX(L1580:L1594),K1580&gt;0,MIN(L1580:L1594))/S1559</f>
        <v>1.8265075118337051</v>
      </c>
      <c r="S1581" s="13">
        <f>MIN(H1580:H1594)</f>
        <v>12555.56</v>
      </c>
      <c r="X1581">
        <f t="shared" si="760"/>
        <v>7.7700000000004366</v>
      </c>
      <c r="Y1581">
        <f t="shared" si="761"/>
        <v>0</v>
      </c>
      <c r="Z1581">
        <f t="shared" si="762"/>
        <v>0</v>
      </c>
      <c r="AA1581" s="22">
        <f t="shared" si="763"/>
        <v>0</v>
      </c>
      <c r="AB1581" s="22">
        <f t="shared" si="764"/>
        <v>1.8265075118337051</v>
      </c>
      <c r="AC1581" s="22">
        <f t="shared" si="765"/>
        <v>0</v>
      </c>
      <c r="AD1581" s="22">
        <f t="shared" si="766"/>
        <v>0</v>
      </c>
    </row>
    <row r="1582" spans="3:30" x14ac:dyDescent="0.25">
      <c r="E1582" s="12">
        <v>43000.416666666664</v>
      </c>
      <c r="F1582" s="10">
        <v>12565.42</v>
      </c>
      <c r="G1582" s="10">
        <v>12601.89</v>
      </c>
      <c r="H1582" s="10">
        <v>12563.99</v>
      </c>
      <c r="I1582" s="10">
        <v>12594.07</v>
      </c>
      <c r="K1582" s="13">
        <f t="shared" si="757"/>
        <v>28.649999999999636</v>
      </c>
      <c r="L1582" s="13">
        <f t="shared" si="767"/>
        <v>36.420000000000073</v>
      </c>
      <c r="M1582" s="13">
        <f t="shared" si="758"/>
        <v>37.899999999999636</v>
      </c>
      <c r="N1582" s="13"/>
      <c r="S1582" s="13">
        <f>S1580-S1581</f>
        <v>92.780000000000655</v>
      </c>
      <c r="X1582">
        <f t="shared" si="760"/>
        <v>28.649999999999636</v>
      </c>
      <c r="Y1582">
        <f t="shared" si="761"/>
        <v>0</v>
      </c>
      <c r="Z1582">
        <f t="shared" si="762"/>
        <v>92.780000000000655</v>
      </c>
      <c r="AA1582" s="22">
        <f t="shared" si="763"/>
        <v>0</v>
      </c>
      <c r="AB1582" s="22">
        <f t="shared" si="764"/>
        <v>0</v>
      </c>
      <c r="AC1582" s="22">
        <f t="shared" si="765"/>
        <v>0</v>
      </c>
      <c r="AD1582" s="22">
        <f t="shared" si="766"/>
        <v>0</v>
      </c>
    </row>
    <row r="1583" spans="3:30" x14ac:dyDescent="0.25">
      <c r="E1583" s="11">
        <v>43000.458333333336</v>
      </c>
      <c r="F1583" s="9">
        <v>12593.82</v>
      </c>
      <c r="G1583" s="9">
        <v>12612.97</v>
      </c>
      <c r="H1583" s="9">
        <v>12584.21</v>
      </c>
      <c r="I1583" s="9">
        <v>12610.4</v>
      </c>
      <c r="K1583" s="13">
        <f t="shared" si="757"/>
        <v>16.579999999999927</v>
      </c>
      <c r="L1583" s="13">
        <f t="shared" si="767"/>
        <v>53</v>
      </c>
      <c r="M1583" s="13">
        <f t="shared" si="758"/>
        <v>28.760000000000218</v>
      </c>
      <c r="N1583" s="13"/>
      <c r="X1583">
        <f t="shared" si="760"/>
        <v>16.579999999999927</v>
      </c>
      <c r="Y1583">
        <f t="shared" si="761"/>
        <v>0</v>
      </c>
      <c r="Z1583">
        <f t="shared" si="762"/>
        <v>0</v>
      </c>
      <c r="AA1583" s="22">
        <f t="shared" si="763"/>
        <v>0</v>
      </c>
      <c r="AB1583" s="22">
        <f t="shared" si="764"/>
        <v>0</v>
      </c>
      <c r="AC1583" s="22">
        <f t="shared" si="765"/>
        <v>0</v>
      </c>
      <c r="AD1583" s="22">
        <f t="shared" si="766"/>
        <v>0</v>
      </c>
    </row>
    <row r="1584" spans="3:30" x14ac:dyDescent="0.25">
      <c r="E1584" s="12">
        <v>43000.5</v>
      </c>
      <c r="F1584" s="10">
        <v>12610.65</v>
      </c>
      <c r="G1584" s="10">
        <v>12633.16</v>
      </c>
      <c r="H1584" s="10">
        <v>12606.21</v>
      </c>
      <c r="I1584" s="10">
        <v>12630.4</v>
      </c>
      <c r="K1584" s="13">
        <f t="shared" si="757"/>
        <v>19.75</v>
      </c>
      <c r="L1584" s="13">
        <f t="shared" si="767"/>
        <v>72.75</v>
      </c>
      <c r="M1584" s="13">
        <f t="shared" si="758"/>
        <v>26.950000000000728</v>
      </c>
      <c r="N1584" s="13"/>
      <c r="X1584">
        <f t="shared" si="760"/>
        <v>19.75</v>
      </c>
      <c r="Y1584">
        <f t="shared" si="761"/>
        <v>0</v>
      </c>
      <c r="Z1584">
        <f t="shared" si="762"/>
        <v>0</v>
      </c>
      <c r="AA1584" s="22">
        <f t="shared" si="763"/>
        <v>0</v>
      </c>
      <c r="AB1584" s="22">
        <f t="shared" si="764"/>
        <v>0</v>
      </c>
      <c r="AC1584" s="22">
        <f t="shared" si="765"/>
        <v>0</v>
      </c>
      <c r="AD1584" s="22">
        <f t="shared" si="766"/>
        <v>0</v>
      </c>
    </row>
    <row r="1585" spans="5:30" x14ac:dyDescent="0.25">
      <c r="E1585" s="11">
        <v>43000.541666666664</v>
      </c>
      <c r="F1585" s="9">
        <v>12630.15</v>
      </c>
      <c r="G1585" s="9">
        <v>12648.34</v>
      </c>
      <c r="H1585" s="9">
        <v>12625.04</v>
      </c>
      <c r="I1585" s="9">
        <v>12646.15</v>
      </c>
      <c r="K1585" s="13">
        <f t="shared" si="757"/>
        <v>16</v>
      </c>
      <c r="L1585" s="13">
        <f t="shared" si="767"/>
        <v>88.75</v>
      </c>
      <c r="M1585" s="13">
        <f t="shared" si="758"/>
        <v>23.299999999999272</v>
      </c>
      <c r="N1585" s="13"/>
      <c r="X1585">
        <f t="shared" si="760"/>
        <v>16</v>
      </c>
      <c r="Y1585">
        <f t="shared" si="761"/>
        <v>0</v>
      </c>
      <c r="Z1585">
        <f t="shared" si="762"/>
        <v>0</v>
      </c>
      <c r="AA1585" s="22">
        <f t="shared" si="763"/>
        <v>0</v>
      </c>
      <c r="AB1585" s="22">
        <f t="shared" si="764"/>
        <v>0</v>
      </c>
      <c r="AC1585" s="22">
        <f t="shared" si="765"/>
        <v>0</v>
      </c>
      <c r="AD1585" s="22">
        <f t="shared" si="766"/>
        <v>0</v>
      </c>
    </row>
    <row r="1586" spans="5:30" x14ac:dyDescent="0.25">
      <c r="E1586" s="12">
        <v>43000.583333333336</v>
      </c>
      <c r="F1586" s="10">
        <v>12646.4</v>
      </c>
      <c r="G1586" s="10">
        <v>12646.4</v>
      </c>
      <c r="H1586" s="10">
        <v>12614.76</v>
      </c>
      <c r="I1586" s="10">
        <v>12616.53</v>
      </c>
      <c r="K1586" s="13">
        <f t="shared" si="757"/>
        <v>-29.869999999998981</v>
      </c>
      <c r="L1586" s="13">
        <f t="shared" si="767"/>
        <v>58.880000000001019</v>
      </c>
      <c r="M1586" s="13">
        <f t="shared" si="758"/>
        <v>31.639999999999418</v>
      </c>
      <c r="N1586" s="13"/>
      <c r="X1586">
        <f t="shared" si="760"/>
        <v>29.869999999998981</v>
      </c>
      <c r="Y1586">
        <f t="shared" si="761"/>
        <v>0</v>
      </c>
      <c r="Z1586">
        <f t="shared" si="762"/>
        <v>0</v>
      </c>
      <c r="AA1586" s="22">
        <f t="shared" si="763"/>
        <v>0</v>
      </c>
      <c r="AB1586" s="22">
        <f t="shared" si="764"/>
        <v>0</v>
      </c>
      <c r="AC1586" s="22">
        <f t="shared" si="765"/>
        <v>0</v>
      </c>
      <c r="AD1586" s="22">
        <f t="shared" si="766"/>
        <v>0</v>
      </c>
    </row>
    <row r="1587" spans="5:30" x14ac:dyDescent="0.25">
      <c r="E1587" s="11">
        <v>43000.625</v>
      </c>
      <c r="F1587" s="9">
        <v>12616.28</v>
      </c>
      <c r="G1587" s="9">
        <v>12616.8</v>
      </c>
      <c r="H1587" s="9">
        <v>12585.53</v>
      </c>
      <c r="I1587" s="9">
        <v>12592.64</v>
      </c>
      <c r="K1587" s="13">
        <f t="shared" si="757"/>
        <v>-23.640000000001237</v>
      </c>
      <c r="L1587" s="13">
        <f t="shared" si="767"/>
        <v>35.239999999999782</v>
      </c>
      <c r="M1587" s="13">
        <f t="shared" si="758"/>
        <v>31.269999999998618</v>
      </c>
      <c r="N1587" s="13"/>
      <c r="X1587">
        <f t="shared" si="760"/>
        <v>23.640000000001237</v>
      </c>
      <c r="Y1587">
        <f t="shared" si="761"/>
        <v>0</v>
      </c>
      <c r="Z1587">
        <f t="shared" si="762"/>
        <v>0</v>
      </c>
      <c r="AA1587" s="22">
        <f t="shared" si="763"/>
        <v>0</v>
      </c>
      <c r="AB1587" s="22">
        <f t="shared" si="764"/>
        <v>0</v>
      </c>
      <c r="AC1587" s="22">
        <f t="shared" si="765"/>
        <v>0</v>
      </c>
      <c r="AD1587" s="22">
        <f t="shared" si="766"/>
        <v>0</v>
      </c>
    </row>
    <row r="1588" spans="5:30" x14ac:dyDescent="0.25">
      <c r="E1588" s="12">
        <v>43000.666666666664</v>
      </c>
      <c r="F1588" s="10">
        <v>12592.63</v>
      </c>
      <c r="G1588" s="10">
        <v>12603.28</v>
      </c>
      <c r="H1588" s="10">
        <v>12581.75</v>
      </c>
      <c r="I1588" s="10">
        <v>12585.38</v>
      </c>
      <c r="K1588" s="13">
        <f t="shared" si="757"/>
        <v>-7.25</v>
      </c>
      <c r="L1588" s="13">
        <f t="shared" si="767"/>
        <v>27.989999999999782</v>
      </c>
      <c r="M1588" s="13">
        <f t="shared" si="758"/>
        <v>21.530000000000655</v>
      </c>
      <c r="N1588" s="13"/>
      <c r="X1588">
        <f t="shared" si="760"/>
        <v>7.25</v>
      </c>
      <c r="Y1588">
        <f t="shared" si="761"/>
        <v>0</v>
      </c>
      <c r="Z1588">
        <f t="shared" si="762"/>
        <v>0</v>
      </c>
      <c r="AA1588" s="22">
        <f t="shared" si="763"/>
        <v>0</v>
      </c>
      <c r="AB1588" s="22">
        <f t="shared" si="764"/>
        <v>0</v>
      </c>
      <c r="AC1588" s="22">
        <f t="shared" si="765"/>
        <v>0</v>
      </c>
      <c r="AD1588" s="22">
        <f t="shared" si="766"/>
        <v>0</v>
      </c>
    </row>
    <row r="1589" spans="5:30" x14ac:dyDescent="0.25">
      <c r="E1589" s="11">
        <v>43000.708333333336</v>
      </c>
      <c r="F1589" s="9">
        <v>12585.88</v>
      </c>
      <c r="G1589" s="9">
        <v>12604.3</v>
      </c>
      <c r="H1589" s="9">
        <v>12584.11</v>
      </c>
      <c r="I1589" s="9">
        <v>12594.23</v>
      </c>
      <c r="K1589" s="13">
        <f t="shared" si="757"/>
        <v>8.3500000000003638</v>
      </c>
      <c r="L1589" s="13">
        <f t="shared" si="767"/>
        <v>36.340000000000146</v>
      </c>
      <c r="M1589" s="13">
        <f t="shared" si="758"/>
        <v>20.18999999999869</v>
      </c>
      <c r="N1589" s="13"/>
      <c r="X1589">
        <f t="shared" si="760"/>
        <v>8.3500000000003638</v>
      </c>
      <c r="Y1589">
        <f t="shared" si="761"/>
        <v>0</v>
      </c>
      <c r="Z1589">
        <f t="shared" si="762"/>
        <v>0</v>
      </c>
      <c r="AA1589" s="22">
        <f t="shared" si="763"/>
        <v>0</v>
      </c>
      <c r="AB1589" s="22">
        <f t="shared" si="764"/>
        <v>0</v>
      </c>
      <c r="AC1589" s="22">
        <f t="shared" si="765"/>
        <v>0</v>
      </c>
      <c r="AD1589" s="22">
        <f t="shared" si="766"/>
        <v>0</v>
      </c>
    </row>
    <row r="1590" spans="5:30" x14ac:dyDescent="0.25">
      <c r="E1590" s="12">
        <v>43000.75</v>
      </c>
      <c r="F1590" s="10">
        <v>12594.48</v>
      </c>
      <c r="G1590" s="10">
        <v>12605.52</v>
      </c>
      <c r="H1590" s="10">
        <v>12587.37</v>
      </c>
      <c r="I1590" s="10">
        <v>12600.36</v>
      </c>
      <c r="K1590" s="13">
        <f t="shared" si="757"/>
        <v>5.8800000000010186</v>
      </c>
      <c r="L1590" s="13">
        <f t="shared" si="767"/>
        <v>42.220000000001164</v>
      </c>
      <c r="M1590" s="13">
        <f t="shared" si="758"/>
        <v>18.149999999999636</v>
      </c>
      <c r="N1590" s="13"/>
      <c r="X1590">
        <f t="shared" si="760"/>
        <v>5.8800000000010186</v>
      </c>
      <c r="Y1590">
        <f t="shared" si="761"/>
        <v>0</v>
      </c>
      <c r="Z1590">
        <f t="shared" si="762"/>
        <v>0</v>
      </c>
      <c r="AA1590" s="22">
        <f t="shared" si="763"/>
        <v>0</v>
      </c>
      <c r="AB1590" s="22">
        <f t="shared" si="764"/>
        <v>0</v>
      </c>
      <c r="AC1590" s="22">
        <f t="shared" si="765"/>
        <v>0</v>
      </c>
      <c r="AD1590" s="22">
        <f t="shared" si="766"/>
        <v>0</v>
      </c>
    </row>
    <row r="1591" spans="5:30" x14ac:dyDescent="0.25">
      <c r="E1591" s="11">
        <v>43000.791666666664</v>
      </c>
      <c r="F1591" s="9">
        <v>12600.61</v>
      </c>
      <c r="G1591" s="9">
        <v>12607.76</v>
      </c>
      <c r="H1591" s="9">
        <v>12599.86</v>
      </c>
      <c r="I1591" s="9">
        <v>12601.49</v>
      </c>
      <c r="K1591" s="13">
        <f t="shared" si="757"/>
        <v>0.87999999999919964</v>
      </c>
      <c r="L1591" s="13">
        <f t="shared" si="767"/>
        <v>43.100000000000364</v>
      </c>
      <c r="M1591" s="13">
        <f t="shared" si="758"/>
        <v>7.8999999999996362</v>
      </c>
      <c r="N1591" s="13"/>
      <c r="X1591">
        <f t="shared" si="760"/>
        <v>0.87999999999919964</v>
      </c>
      <c r="Y1591">
        <f t="shared" si="761"/>
        <v>0</v>
      </c>
      <c r="Z1591">
        <f t="shared" si="762"/>
        <v>0</v>
      </c>
      <c r="AA1591" s="22">
        <f t="shared" si="763"/>
        <v>0</v>
      </c>
      <c r="AB1591" s="22">
        <f t="shared" si="764"/>
        <v>0</v>
      </c>
      <c r="AC1591" s="22">
        <f t="shared" si="765"/>
        <v>0</v>
      </c>
      <c r="AD1591" s="22">
        <f t="shared" si="766"/>
        <v>0</v>
      </c>
    </row>
    <row r="1592" spans="5:30" x14ac:dyDescent="0.25">
      <c r="E1592" s="12">
        <v>43000.833333333336</v>
      </c>
      <c r="F1592" s="10">
        <v>12601.74</v>
      </c>
      <c r="G1592" s="10">
        <v>12606.24</v>
      </c>
      <c r="H1592" s="10">
        <v>12601.23</v>
      </c>
      <c r="I1592" s="10">
        <v>12605.74</v>
      </c>
      <c r="K1592" s="13">
        <f t="shared" si="757"/>
        <v>4</v>
      </c>
      <c r="L1592" s="13">
        <f t="shared" si="767"/>
        <v>47.100000000000364</v>
      </c>
      <c r="M1592" s="13">
        <f t="shared" si="758"/>
        <v>5.0100000000002183</v>
      </c>
      <c r="N1592" s="13"/>
      <c r="X1592">
        <f t="shared" si="760"/>
        <v>4</v>
      </c>
      <c r="Y1592">
        <f t="shared" si="761"/>
        <v>0</v>
      </c>
      <c r="Z1592">
        <f t="shared" si="762"/>
        <v>0</v>
      </c>
      <c r="AA1592" s="22">
        <f t="shared" si="763"/>
        <v>0</v>
      </c>
      <c r="AB1592" s="22">
        <f t="shared" si="764"/>
        <v>0</v>
      </c>
      <c r="AC1592" s="22">
        <f t="shared" si="765"/>
        <v>0</v>
      </c>
      <c r="AD1592" s="22">
        <f t="shared" si="766"/>
        <v>0</v>
      </c>
    </row>
    <row r="1593" spans="5:30" x14ac:dyDescent="0.25">
      <c r="E1593" s="11">
        <v>43000.875</v>
      </c>
      <c r="F1593" s="9">
        <v>12606.24</v>
      </c>
      <c r="G1593" s="9">
        <v>12609.48</v>
      </c>
      <c r="H1593" s="9">
        <v>12604.48</v>
      </c>
      <c r="I1593" s="9">
        <v>12608.98</v>
      </c>
      <c r="K1593" s="13">
        <f t="shared" si="757"/>
        <v>2.7399999999997817</v>
      </c>
      <c r="L1593" s="13">
        <f t="shared" si="767"/>
        <v>49.840000000000146</v>
      </c>
      <c r="M1593" s="13">
        <f t="shared" si="758"/>
        <v>5</v>
      </c>
      <c r="N1593" s="13"/>
      <c r="X1593">
        <f t="shared" si="760"/>
        <v>2.7399999999997817</v>
      </c>
      <c r="Y1593">
        <f t="shared" si="761"/>
        <v>0</v>
      </c>
      <c r="Z1593">
        <f t="shared" si="762"/>
        <v>0</v>
      </c>
      <c r="AA1593" s="22">
        <f t="shared" si="763"/>
        <v>0</v>
      </c>
      <c r="AB1593" s="22">
        <f t="shared" si="764"/>
        <v>0</v>
      </c>
      <c r="AC1593" s="22">
        <f t="shared" si="765"/>
        <v>0</v>
      </c>
      <c r="AD1593" s="22">
        <f t="shared" si="766"/>
        <v>0</v>
      </c>
    </row>
    <row r="1594" spans="5:30" x14ac:dyDescent="0.25">
      <c r="E1594" s="12">
        <v>43000.916666666664</v>
      </c>
      <c r="F1594" s="10">
        <v>12608.73</v>
      </c>
      <c r="G1594" s="10">
        <v>12617.49</v>
      </c>
      <c r="H1594" s="10">
        <v>12604.73</v>
      </c>
      <c r="I1594" s="10">
        <v>12614.23</v>
      </c>
      <c r="K1594" s="13">
        <f t="shared" si="757"/>
        <v>5.5</v>
      </c>
      <c r="L1594" s="13">
        <f t="shared" si="767"/>
        <v>55.340000000000146</v>
      </c>
      <c r="M1594" s="13">
        <f t="shared" si="758"/>
        <v>12.760000000000218</v>
      </c>
      <c r="N1594" s="13"/>
      <c r="X1594">
        <f t="shared" si="760"/>
        <v>5.5</v>
      </c>
      <c r="Y1594">
        <f t="shared" si="761"/>
        <v>0</v>
      </c>
      <c r="Z1594">
        <f t="shared" si="762"/>
        <v>0</v>
      </c>
      <c r="AA1594" s="22">
        <f t="shared" si="763"/>
        <v>0</v>
      </c>
      <c r="AB1594" s="22">
        <f t="shared" si="764"/>
        <v>0</v>
      </c>
      <c r="AC1594" s="22">
        <f t="shared" si="765"/>
        <v>0</v>
      </c>
      <c r="AD1594" s="22">
        <f t="shared" si="766"/>
        <v>0</v>
      </c>
    </row>
    <row r="1595" spans="5:30" hidden="1" x14ac:dyDescent="0.25">
      <c r="E1595" s="11">
        <v>43003.041666666664</v>
      </c>
      <c r="F1595" s="9">
        <v>12613.93</v>
      </c>
      <c r="G1595" s="9">
        <v>12613.93</v>
      </c>
      <c r="H1595" s="9">
        <v>12589.1</v>
      </c>
      <c r="I1595" s="9">
        <v>12606.73</v>
      </c>
    </row>
    <row r="1596" spans="5:30" hidden="1" x14ac:dyDescent="0.25">
      <c r="E1596" s="12">
        <v>43003.083333333336</v>
      </c>
      <c r="F1596" s="10">
        <v>12605.47</v>
      </c>
      <c r="G1596" s="10">
        <v>12624.37</v>
      </c>
      <c r="H1596" s="10">
        <v>12599.44</v>
      </c>
      <c r="I1596" s="10">
        <v>12618.58</v>
      </c>
    </row>
    <row r="1597" spans="5:30" hidden="1" x14ac:dyDescent="0.25">
      <c r="E1597" s="11">
        <v>43003.125</v>
      </c>
      <c r="F1597" s="9">
        <v>12619.84</v>
      </c>
      <c r="G1597" s="9">
        <v>12623.1</v>
      </c>
      <c r="H1597" s="9">
        <v>12613.27</v>
      </c>
      <c r="I1597" s="9">
        <v>12616.79</v>
      </c>
    </row>
    <row r="1598" spans="5:30" hidden="1" x14ac:dyDescent="0.25">
      <c r="E1598" s="12">
        <v>43003.166666666664</v>
      </c>
      <c r="F1598" s="10">
        <v>12616.96</v>
      </c>
      <c r="G1598" s="10">
        <v>12618.22</v>
      </c>
      <c r="H1598" s="10">
        <v>12599.33</v>
      </c>
      <c r="I1598" s="10">
        <v>12601.86</v>
      </c>
    </row>
    <row r="1599" spans="5:30" hidden="1" x14ac:dyDescent="0.25">
      <c r="E1599" s="11">
        <v>43003.208333333336</v>
      </c>
      <c r="F1599" s="9">
        <v>12600.59</v>
      </c>
      <c r="G1599" s="9">
        <v>12606.09</v>
      </c>
      <c r="H1599" s="9">
        <v>12596.07</v>
      </c>
      <c r="I1599" s="9">
        <v>12604.83</v>
      </c>
    </row>
    <row r="1600" spans="5:30" hidden="1" x14ac:dyDescent="0.25">
      <c r="E1600" s="12">
        <v>43003.25</v>
      </c>
      <c r="F1600" s="10">
        <v>12603.57</v>
      </c>
      <c r="G1600" s="10">
        <v>12604.83</v>
      </c>
      <c r="H1600" s="10">
        <v>12582.42</v>
      </c>
      <c r="I1600" s="10">
        <v>12589.97</v>
      </c>
    </row>
    <row r="1601" spans="3:30" hidden="1" x14ac:dyDescent="0.25">
      <c r="E1601" s="11">
        <v>43003.291666666664</v>
      </c>
      <c r="F1601" s="9">
        <v>12591.23</v>
      </c>
      <c r="G1601" s="9">
        <v>12591.23</v>
      </c>
      <c r="H1601" s="9">
        <v>12583.68</v>
      </c>
      <c r="I1601" s="9">
        <v>12586.96</v>
      </c>
    </row>
    <row r="1602" spans="3:30" x14ac:dyDescent="0.25">
      <c r="C1602">
        <v>1</v>
      </c>
      <c r="E1602" s="12">
        <v>43003.333333333336</v>
      </c>
      <c r="F1602" s="10">
        <v>12588.23</v>
      </c>
      <c r="G1602" s="10">
        <v>12589.96</v>
      </c>
      <c r="H1602" s="10">
        <v>12561.16</v>
      </c>
      <c r="I1602" s="10">
        <v>12563.67</v>
      </c>
      <c r="K1602" s="13">
        <f t="shared" ref="K1602:K1616" si="768">I1602-F1602</f>
        <v>-24.559999999999491</v>
      </c>
      <c r="L1602" s="13">
        <v>0</v>
      </c>
      <c r="M1602" s="13">
        <f t="shared" ref="M1602:M1616" si="769">G1602-H1602</f>
        <v>28.799999999999272</v>
      </c>
      <c r="N1602" s="13">
        <f t="shared" ref="N1602" si="770">I1616-F1602</f>
        <v>-15.5</v>
      </c>
      <c r="O1602" s="18">
        <f>IF(K1602*N1602&gt;0,1,0)</f>
        <v>1</v>
      </c>
      <c r="S1602" s="13">
        <f>MAX(G1602:G1616)</f>
        <v>12634.54</v>
      </c>
      <c r="X1602">
        <f t="shared" ref="X1602:X1616" si="771">ABS(K1602)</f>
        <v>24.559999999999491</v>
      </c>
      <c r="Y1602">
        <f t="shared" ref="Y1602:Y1616" si="772">ABS(N1602)</f>
        <v>15.5</v>
      </c>
      <c r="Z1602">
        <f t="shared" ref="Z1602:Z1616" si="773">IF(S1602&lt;1000,ABS(S1602),0)</f>
        <v>0</v>
      </c>
      <c r="AA1602" s="22">
        <f t="shared" ref="AA1602:AA1616" si="774">ABS(P1602)</f>
        <v>0</v>
      </c>
      <c r="AB1602" s="22">
        <f t="shared" ref="AB1602:AB1616" si="775">ABS(Q1602)</f>
        <v>0</v>
      </c>
      <c r="AC1602" s="22">
        <f t="shared" ref="AC1602:AC1616" si="776">IF(O1602=1,ABS(P1603),0)</f>
        <v>8.4069842638569668E-3</v>
      </c>
      <c r="AD1602" s="22">
        <f t="shared" ref="AD1602:AD1616" si="777">IF(O1602=0,ABS(Q1603),0)</f>
        <v>0</v>
      </c>
    </row>
    <row r="1603" spans="3:30" x14ac:dyDescent="0.25">
      <c r="E1603" s="11">
        <v>43003.375</v>
      </c>
      <c r="F1603" s="9">
        <v>12564</v>
      </c>
      <c r="G1603" s="9">
        <v>12576.02</v>
      </c>
      <c r="H1603" s="9">
        <v>12550.74</v>
      </c>
      <c r="I1603" s="9">
        <v>12568.17</v>
      </c>
      <c r="K1603" s="13">
        <f t="shared" si="768"/>
        <v>4.1700000000000728</v>
      </c>
      <c r="L1603" s="13">
        <f t="shared" ref="L1603:L1616" si="778">L1602+K1603</f>
        <v>4.1700000000000728</v>
      </c>
      <c r="M1603" s="13">
        <f t="shared" si="769"/>
        <v>25.280000000000655</v>
      </c>
      <c r="N1603" s="13"/>
      <c r="P1603">
        <f>_xlfn.IFS(K1602&lt;0,MIN(L1602:L1616),K1602&gt;0,MAX(L1602:L1616))/S1582</f>
        <v>-8.4069842638569668E-3</v>
      </c>
      <c r="Q1603">
        <f>_xlfn.IFS(K1602&lt;0,MAX(L1602:L1616),K1602&gt;0,MIN(L1602:L1616))/S1582</f>
        <v>0.6433498598835965</v>
      </c>
      <c r="S1603" s="13">
        <f>MIN(H1602:H1616)</f>
        <v>12550.74</v>
      </c>
      <c r="X1603">
        <f t="shared" si="771"/>
        <v>4.1700000000000728</v>
      </c>
      <c r="Y1603">
        <f t="shared" si="772"/>
        <v>0</v>
      </c>
      <c r="Z1603">
        <f t="shared" si="773"/>
        <v>0</v>
      </c>
      <c r="AA1603" s="22">
        <f t="shared" si="774"/>
        <v>8.4069842638569668E-3</v>
      </c>
      <c r="AB1603" s="22">
        <f t="shared" si="775"/>
        <v>0.6433498598835965</v>
      </c>
      <c r="AC1603" s="22">
        <f t="shared" si="776"/>
        <v>0</v>
      </c>
      <c r="AD1603" s="22">
        <f t="shared" si="777"/>
        <v>0</v>
      </c>
    </row>
    <row r="1604" spans="3:30" x14ac:dyDescent="0.25">
      <c r="E1604" s="12">
        <v>43003.416666666664</v>
      </c>
      <c r="F1604" s="10">
        <v>12567.67</v>
      </c>
      <c r="G1604" s="10">
        <v>12617.45</v>
      </c>
      <c r="H1604" s="10">
        <v>12564.71</v>
      </c>
      <c r="I1604" s="10">
        <v>12612.38</v>
      </c>
      <c r="K1604" s="13">
        <f t="shared" si="768"/>
        <v>44.709999999999127</v>
      </c>
      <c r="L1604" s="13">
        <f t="shared" si="778"/>
        <v>48.8799999999992</v>
      </c>
      <c r="M1604" s="13">
        <f t="shared" si="769"/>
        <v>52.740000000001601</v>
      </c>
      <c r="N1604" s="13"/>
      <c r="S1604" s="13">
        <f>S1602-S1603</f>
        <v>83.800000000001091</v>
      </c>
      <c r="X1604">
        <f t="shared" si="771"/>
        <v>44.709999999999127</v>
      </c>
      <c r="Y1604">
        <f t="shared" si="772"/>
        <v>0</v>
      </c>
      <c r="Z1604">
        <f t="shared" si="773"/>
        <v>83.800000000001091</v>
      </c>
      <c r="AA1604" s="22">
        <f t="shared" si="774"/>
        <v>0</v>
      </c>
      <c r="AB1604" s="22">
        <f t="shared" si="775"/>
        <v>0</v>
      </c>
      <c r="AC1604" s="22">
        <f t="shared" si="776"/>
        <v>0</v>
      </c>
      <c r="AD1604" s="22">
        <f t="shared" si="777"/>
        <v>0</v>
      </c>
    </row>
    <row r="1605" spans="3:30" x14ac:dyDescent="0.25">
      <c r="E1605" s="11">
        <v>43003.458333333336</v>
      </c>
      <c r="F1605" s="9">
        <v>12612.63</v>
      </c>
      <c r="G1605" s="9">
        <v>12634.54</v>
      </c>
      <c r="H1605" s="9">
        <v>12598.65</v>
      </c>
      <c r="I1605" s="9">
        <v>12623.44</v>
      </c>
      <c r="K1605" s="13">
        <f t="shared" si="768"/>
        <v>10.81000000000131</v>
      </c>
      <c r="L1605" s="13">
        <f t="shared" si="778"/>
        <v>59.690000000000509</v>
      </c>
      <c r="M1605" s="13">
        <f t="shared" si="769"/>
        <v>35.890000000001237</v>
      </c>
      <c r="N1605" s="13"/>
      <c r="X1605">
        <f t="shared" si="771"/>
        <v>10.81000000000131</v>
      </c>
      <c r="Y1605">
        <f t="shared" si="772"/>
        <v>0</v>
      </c>
      <c r="Z1605">
        <f t="shared" si="773"/>
        <v>0</v>
      </c>
      <c r="AA1605" s="22">
        <f t="shared" si="774"/>
        <v>0</v>
      </c>
      <c r="AB1605" s="22">
        <f t="shared" si="775"/>
        <v>0</v>
      </c>
      <c r="AC1605" s="22">
        <f t="shared" si="776"/>
        <v>0</v>
      </c>
      <c r="AD1605" s="22">
        <f t="shared" si="777"/>
        <v>0</v>
      </c>
    </row>
    <row r="1606" spans="3:30" x14ac:dyDescent="0.25">
      <c r="E1606" s="12">
        <v>43003.5</v>
      </c>
      <c r="F1606" s="10">
        <v>12623.94</v>
      </c>
      <c r="G1606" s="10">
        <v>12632.11</v>
      </c>
      <c r="H1606" s="10">
        <v>12586.78</v>
      </c>
      <c r="I1606" s="10">
        <v>12606.44</v>
      </c>
      <c r="K1606" s="13">
        <f t="shared" si="768"/>
        <v>-17.5</v>
      </c>
      <c r="L1606" s="13">
        <f t="shared" si="778"/>
        <v>42.190000000000509</v>
      </c>
      <c r="M1606" s="13">
        <f t="shared" si="769"/>
        <v>45.329999999999927</v>
      </c>
      <c r="N1606" s="13"/>
      <c r="X1606">
        <f t="shared" si="771"/>
        <v>17.5</v>
      </c>
      <c r="Y1606">
        <f t="shared" si="772"/>
        <v>0</v>
      </c>
      <c r="Z1606">
        <f t="shared" si="773"/>
        <v>0</v>
      </c>
      <c r="AA1606" s="22">
        <f t="shared" si="774"/>
        <v>0</v>
      </c>
      <c r="AB1606" s="22">
        <f t="shared" si="775"/>
        <v>0</v>
      </c>
      <c r="AC1606" s="22">
        <f t="shared" si="776"/>
        <v>0</v>
      </c>
      <c r="AD1606" s="22">
        <f t="shared" si="777"/>
        <v>0</v>
      </c>
    </row>
    <row r="1607" spans="3:30" x14ac:dyDescent="0.25">
      <c r="E1607" s="11">
        <v>43003.541666666664</v>
      </c>
      <c r="F1607" s="9">
        <v>12606.69</v>
      </c>
      <c r="G1607" s="9">
        <v>12625.56</v>
      </c>
      <c r="H1607" s="9">
        <v>12604.07</v>
      </c>
      <c r="I1607" s="9">
        <v>12622.3</v>
      </c>
      <c r="K1607" s="13">
        <f t="shared" si="768"/>
        <v>15.609999999998763</v>
      </c>
      <c r="L1607" s="13">
        <f t="shared" si="778"/>
        <v>57.799999999999272</v>
      </c>
      <c r="M1607" s="13">
        <f t="shared" si="769"/>
        <v>21.489999999999782</v>
      </c>
      <c r="N1607" s="13"/>
      <c r="X1607">
        <f t="shared" si="771"/>
        <v>15.609999999998763</v>
      </c>
      <c r="Y1607">
        <f t="shared" si="772"/>
        <v>0</v>
      </c>
      <c r="Z1607">
        <f t="shared" si="773"/>
        <v>0</v>
      </c>
      <c r="AA1607" s="22">
        <f t="shared" si="774"/>
        <v>0</v>
      </c>
      <c r="AB1607" s="22">
        <f t="shared" si="775"/>
        <v>0</v>
      </c>
      <c r="AC1607" s="22">
        <f t="shared" si="776"/>
        <v>0</v>
      </c>
      <c r="AD1607" s="22">
        <f t="shared" si="777"/>
        <v>0</v>
      </c>
    </row>
    <row r="1608" spans="3:30" x14ac:dyDescent="0.25">
      <c r="E1608" s="12">
        <v>43003.583333333336</v>
      </c>
      <c r="F1608" s="10">
        <v>12622.05</v>
      </c>
      <c r="G1608" s="10">
        <v>12623.81</v>
      </c>
      <c r="H1608" s="10">
        <v>12607.88</v>
      </c>
      <c r="I1608" s="10">
        <v>12615.14</v>
      </c>
      <c r="K1608" s="13">
        <f t="shared" si="768"/>
        <v>-6.9099999999998545</v>
      </c>
      <c r="L1608" s="13">
        <f t="shared" si="778"/>
        <v>50.889999999999418</v>
      </c>
      <c r="M1608" s="13">
        <f t="shared" si="769"/>
        <v>15.930000000000291</v>
      </c>
      <c r="N1608" s="13"/>
      <c r="X1608">
        <f t="shared" si="771"/>
        <v>6.9099999999998545</v>
      </c>
      <c r="Y1608">
        <f t="shared" si="772"/>
        <v>0</v>
      </c>
      <c r="Z1608">
        <f t="shared" si="773"/>
        <v>0</v>
      </c>
      <c r="AA1608" s="22">
        <f t="shared" si="774"/>
        <v>0</v>
      </c>
      <c r="AB1608" s="22">
        <f t="shared" si="775"/>
        <v>0</v>
      </c>
      <c r="AC1608" s="22">
        <f t="shared" si="776"/>
        <v>0</v>
      </c>
      <c r="AD1608" s="22">
        <f t="shared" si="777"/>
        <v>0</v>
      </c>
    </row>
    <row r="1609" spans="3:30" x14ac:dyDescent="0.25">
      <c r="E1609" s="11">
        <v>43003.625</v>
      </c>
      <c r="F1609" s="9">
        <v>12614.89</v>
      </c>
      <c r="G1609" s="9">
        <v>12625.22</v>
      </c>
      <c r="H1609" s="9">
        <v>12605.64</v>
      </c>
      <c r="I1609" s="9">
        <v>12607.82</v>
      </c>
      <c r="K1609" s="13">
        <f t="shared" si="768"/>
        <v>-7.069999999999709</v>
      </c>
      <c r="L1609" s="13">
        <f t="shared" si="778"/>
        <v>43.819999999999709</v>
      </c>
      <c r="M1609" s="13">
        <f t="shared" si="769"/>
        <v>19.579999999999927</v>
      </c>
      <c r="N1609" s="13"/>
      <c r="X1609">
        <f t="shared" si="771"/>
        <v>7.069999999999709</v>
      </c>
      <c r="Y1609">
        <f t="shared" si="772"/>
        <v>0</v>
      </c>
      <c r="Z1609">
        <f t="shared" si="773"/>
        <v>0</v>
      </c>
      <c r="AA1609" s="22">
        <f t="shared" si="774"/>
        <v>0</v>
      </c>
      <c r="AB1609" s="22">
        <f t="shared" si="775"/>
        <v>0</v>
      </c>
      <c r="AC1609" s="22">
        <f t="shared" si="776"/>
        <v>0</v>
      </c>
      <c r="AD1609" s="22">
        <f t="shared" si="777"/>
        <v>0</v>
      </c>
    </row>
    <row r="1610" spans="3:30" x14ac:dyDescent="0.25">
      <c r="E1610" s="12">
        <v>43003.666666666664</v>
      </c>
      <c r="F1610" s="10">
        <v>12608.07</v>
      </c>
      <c r="G1610" s="10">
        <v>12618.5</v>
      </c>
      <c r="H1610" s="10">
        <v>12604.12</v>
      </c>
      <c r="I1610" s="10">
        <v>12613.06</v>
      </c>
      <c r="K1610" s="13">
        <f t="shared" si="768"/>
        <v>4.9899999999997817</v>
      </c>
      <c r="L1610" s="13">
        <f t="shared" si="778"/>
        <v>48.809999999999491</v>
      </c>
      <c r="M1610" s="13">
        <f t="shared" si="769"/>
        <v>14.3799999999992</v>
      </c>
      <c r="N1610" s="13"/>
      <c r="X1610">
        <f t="shared" si="771"/>
        <v>4.9899999999997817</v>
      </c>
      <c r="Y1610">
        <f t="shared" si="772"/>
        <v>0</v>
      </c>
      <c r="Z1610">
        <f t="shared" si="773"/>
        <v>0</v>
      </c>
      <c r="AA1610" s="22">
        <f t="shared" si="774"/>
        <v>0</v>
      </c>
      <c r="AB1610" s="22">
        <f t="shared" si="775"/>
        <v>0</v>
      </c>
      <c r="AC1610" s="22">
        <f t="shared" si="776"/>
        <v>0</v>
      </c>
      <c r="AD1610" s="22">
        <f t="shared" si="777"/>
        <v>0</v>
      </c>
    </row>
    <row r="1611" spans="3:30" x14ac:dyDescent="0.25">
      <c r="E1611" s="11">
        <v>43003.708333333336</v>
      </c>
      <c r="F1611" s="9">
        <v>12613.31</v>
      </c>
      <c r="G1611" s="9">
        <v>12622.8</v>
      </c>
      <c r="H1611" s="9">
        <v>12593.71</v>
      </c>
      <c r="I1611" s="9">
        <v>12596.96</v>
      </c>
      <c r="K1611" s="13">
        <f t="shared" si="768"/>
        <v>-16.350000000000364</v>
      </c>
      <c r="L1611" s="13">
        <f t="shared" si="778"/>
        <v>32.459999999999127</v>
      </c>
      <c r="M1611" s="13">
        <f t="shared" si="769"/>
        <v>29.090000000000146</v>
      </c>
      <c r="N1611" s="13"/>
      <c r="X1611">
        <f t="shared" si="771"/>
        <v>16.350000000000364</v>
      </c>
      <c r="Y1611">
        <f t="shared" si="772"/>
        <v>0</v>
      </c>
      <c r="Z1611">
        <f t="shared" si="773"/>
        <v>0</v>
      </c>
      <c r="AA1611" s="22">
        <f t="shared" si="774"/>
        <v>0</v>
      </c>
      <c r="AB1611" s="22">
        <f t="shared" si="775"/>
        <v>0</v>
      </c>
      <c r="AC1611" s="22">
        <f t="shared" si="776"/>
        <v>0</v>
      </c>
      <c r="AD1611" s="22">
        <f t="shared" si="777"/>
        <v>0</v>
      </c>
    </row>
    <row r="1612" spans="3:30" x14ac:dyDescent="0.25">
      <c r="E1612" s="12">
        <v>43003.75</v>
      </c>
      <c r="F1612" s="10">
        <v>12597.71</v>
      </c>
      <c r="G1612" s="10">
        <v>12598.72</v>
      </c>
      <c r="H1612" s="10">
        <v>12573.62</v>
      </c>
      <c r="I1612" s="10">
        <v>12583.41</v>
      </c>
      <c r="K1612" s="13">
        <f t="shared" si="768"/>
        <v>-14.299999999999272</v>
      </c>
      <c r="L1612" s="13">
        <f t="shared" si="778"/>
        <v>18.159999999999854</v>
      </c>
      <c r="M1612" s="13">
        <f t="shared" si="769"/>
        <v>25.099999999998545</v>
      </c>
      <c r="N1612" s="13"/>
      <c r="X1612">
        <f t="shared" si="771"/>
        <v>14.299999999999272</v>
      </c>
      <c r="Y1612">
        <f t="shared" si="772"/>
        <v>0</v>
      </c>
      <c r="Z1612">
        <f t="shared" si="773"/>
        <v>0</v>
      </c>
      <c r="AA1612" s="22">
        <f t="shared" si="774"/>
        <v>0</v>
      </c>
      <c r="AB1612" s="22">
        <f t="shared" si="775"/>
        <v>0</v>
      </c>
      <c r="AC1612" s="22">
        <f t="shared" si="776"/>
        <v>0</v>
      </c>
      <c r="AD1612" s="22">
        <f t="shared" si="777"/>
        <v>0</v>
      </c>
    </row>
    <row r="1613" spans="3:30" x14ac:dyDescent="0.25">
      <c r="E1613" s="11">
        <v>43003.791666666664</v>
      </c>
      <c r="F1613" s="9">
        <v>12583.91</v>
      </c>
      <c r="G1613" s="9">
        <v>12585.91</v>
      </c>
      <c r="H1613" s="9">
        <v>12558.98</v>
      </c>
      <c r="I1613" s="9">
        <v>12582.25</v>
      </c>
      <c r="K1613" s="13">
        <f t="shared" si="768"/>
        <v>-1.6599999999998545</v>
      </c>
      <c r="L1613" s="13">
        <f t="shared" si="778"/>
        <v>16.5</v>
      </c>
      <c r="M1613" s="13">
        <f t="shared" si="769"/>
        <v>26.930000000000291</v>
      </c>
      <c r="N1613" s="13"/>
      <c r="X1613">
        <f t="shared" si="771"/>
        <v>1.6599999999998545</v>
      </c>
      <c r="Y1613">
        <f t="shared" si="772"/>
        <v>0</v>
      </c>
      <c r="Z1613">
        <f t="shared" si="773"/>
        <v>0</v>
      </c>
      <c r="AA1613" s="22">
        <f t="shared" si="774"/>
        <v>0</v>
      </c>
      <c r="AB1613" s="22">
        <f t="shared" si="775"/>
        <v>0</v>
      </c>
      <c r="AC1613" s="22">
        <f t="shared" si="776"/>
        <v>0</v>
      </c>
      <c r="AD1613" s="22">
        <f t="shared" si="777"/>
        <v>0</v>
      </c>
    </row>
    <row r="1614" spans="3:30" x14ac:dyDescent="0.25">
      <c r="E1614" s="12">
        <v>43003.833333333336</v>
      </c>
      <c r="F1614" s="10">
        <v>12582.5</v>
      </c>
      <c r="G1614" s="10">
        <v>12585.75</v>
      </c>
      <c r="H1614" s="10">
        <v>12575.74</v>
      </c>
      <c r="I1614" s="10">
        <v>12577.24</v>
      </c>
      <c r="K1614" s="13">
        <f t="shared" si="768"/>
        <v>-5.2600000000002183</v>
      </c>
      <c r="L1614" s="13">
        <f t="shared" si="778"/>
        <v>11.239999999999782</v>
      </c>
      <c r="M1614" s="13">
        <f t="shared" si="769"/>
        <v>10.010000000000218</v>
      </c>
      <c r="N1614" s="13"/>
      <c r="X1614">
        <f t="shared" si="771"/>
        <v>5.2600000000002183</v>
      </c>
      <c r="Y1614">
        <f t="shared" si="772"/>
        <v>0</v>
      </c>
      <c r="Z1614">
        <f t="shared" si="773"/>
        <v>0</v>
      </c>
      <c r="AA1614" s="22">
        <f t="shared" si="774"/>
        <v>0</v>
      </c>
      <c r="AB1614" s="22">
        <f t="shared" si="775"/>
        <v>0</v>
      </c>
      <c r="AC1614" s="22">
        <f t="shared" si="776"/>
        <v>0</v>
      </c>
      <c r="AD1614" s="22">
        <f t="shared" si="777"/>
        <v>0</v>
      </c>
    </row>
    <row r="1615" spans="3:30" x14ac:dyDescent="0.25">
      <c r="E1615" s="11">
        <v>43003.875</v>
      </c>
      <c r="F1615" s="9">
        <v>12577.49</v>
      </c>
      <c r="G1615" s="9">
        <v>12581.49</v>
      </c>
      <c r="H1615" s="9">
        <v>12558.22</v>
      </c>
      <c r="I1615" s="9">
        <v>12565.47</v>
      </c>
      <c r="K1615" s="13">
        <f t="shared" si="768"/>
        <v>-12.020000000000437</v>
      </c>
      <c r="L1615" s="13">
        <f t="shared" si="778"/>
        <v>-0.78000000000065484</v>
      </c>
      <c r="M1615" s="13">
        <f t="shared" si="769"/>
        <v>23.270000000000437</v>
      </c>
      <c r="N1615" s="13"/>
      <c r="X1615">
        <f t="shared" si="771"/>
        <v>12.020000000000437</v>
      </c>
      <c r="Y1615">
        <f t="shared" si="772"/>
        <v>0</v>
      </c>
      <c r="Z1615">
        <f t="shared" si="773"/>
        <v>0</v>
      </c>
      <c r="AA1615" s="22">
        <f t="shared" si="774"/>
        <v>0</v>
      </c>
      <c r="AB1615" s="22">
        <f t="shared" si="775"/>
        <v>0</v>
      </c>
      <c r="AC1615" s="22">
        <f t="shared" si="776"/>
        <v>0</v>
      </c>
      <c r="AD1615" s="22">
        <f t="shared" si="777"/>
        <v>0</v>
      </c>
    </row>
    <row r="1616" spans="3:30" x14ac:dyDescent="0.25">
      <c r="E1616" s="12">
        <v>43003.916666666664</v>
      </c>
      <c r="F1616" s="10">
        <v>12565.72</v>
      </c>
      <c r="G1616" s="10">
        <v>12577.48</v>
      </c>
      <c r="H1616" s="10">
        <v>12562.22</v>
      </c>
      <c r="I1616" s="10">
        <v>12572.73</v>
      </c>
      <c r="K1616" s="13">
        <f t="shared" si="768"/>
        <v>7.0100000000002183</v>
      </c>
      <c r="L1616" s="13">
        <f t="shared" si="778"/>
        <v>6.2299999999995634</v>
      </c>
      <c r="M1616" s="13">
        <f t="shared" si="769"/>
        <v>15.260000000000218</v>
      </c>
      <c r="N1616" s="13"/>
      <c r="X1616">
        <f t="shared" si="771"/>
        <v>7.0100000000002183</v>
      </c>
      <c r="Y1616">
        <f t="shared" si="772"/>
        <v>0</v>
      </c>
      <c r="Z1616">
        <f t="shared" si="773"/>
        <v>0</v>
      </c>
      <c r="AA1616" s="22">
        <f t="shared" si="774"/>
        <v>0</v>
      </c>
      <c r="AB1616" s="22">
        <f t="shared" si="775"/>
        <v>0</v>
      </c>
      <c r="AC1616" s="22">
        <f t="shared" si="776"/>
        <v>0</v>
      </c>
      <c r="AD1616" s="22">
        <f t="shared" si="777"/>
        <v>0</v>
      </c>
    </row>
    <row r="1617" spans="3:30" hidden="1" x14ac:dyDescent="0.25">
      <c r="E1617" s="11">
        <v>43003.958333333336</v>
      </c>
      <c r="F1617" s="9">
        <v>12570.98</v>
      </c>
      <c r="G1617" s="9">
        <v>12589.57</v>
      </c>
      <c r="H1617" s="9">
        <v>12568.45</v>
      </c>
      <c r="I1617" s="9">
        <v>12589.31</v>
      </c>
    </row>
    <row r="1618" spans="3:30" hidden="1" x14ac:dyDescent="0.25">
      <c r="E1618" s="12">
        <v>43004.041666666664</v>
      </c>
      <c r="F1618" s="10">
        <v>12589.31</v>
      </c>
      <c r="G1618" s="10">
        <v>12590.57</v>
      </c>
      <c r="H1618" s="10">
        <v>12581.52</v>
      </c>
      <c r="I1618" s="10">
        <v>12582.78</v>
      </c>
    </row>
    <row r="1619" spans="3:30" hidden="1" x14ac:dyDescent="0.25">
      <c r="E1619" s="11">
        <v>43004.083333333336</v>
      </c>
      <c r="F1619" s="9">
        <v>12584.04</v>
      </c>
      <c r="G1619" s="9">
        <v>12584.04</v>
      </c>
      <c r="H1619" s="9">
        <v>12572.22</v>
      </c>
      <c r="I1619" s="9">
        <v>12577.99</v>
      </c>
    </row>
    <row r="1620" spans="3:30" hidden="1" x14ac:dyDescent="0.25">
      <c r="E1620" s="12">
        <v>43004.125</v>
      </c>
      <c r="F1620" s="10">
        <v>12579.25</v>
      </c>
      <c r="G1620" s="10">
        <v>12579.25</v>
      </c>
      <c r="H1620" s="10">
        <v>12549.09</v>
      </c>
      <c r="I1620" s="10">
        <v>12565.41</v>
      </c>
    </row>
    <row r="1621" spans="3:30" hidden="1" x14ac:dyDescent="0.25">
      <c r="E1621" s="11">
        <v>43004.166666666664</v>
      </c>
      <c r="F1621" s="9">
        <v>12565.66</v>
      </c>
      <c r="G1621" s="9">
        <v>12569.44</v>
      </c>
      <c r="H1621" s="9">
        <v>12564.4</v>
      </c>
      <c r="I1621" s="9">
        <v>12568.17</v>
      </c>
    </row>
    <row r="1622" spans="3:30" hidden="1" x14ac:dyDescent="0.25">
      <c r="E1622" s="12">
        <v>43004.208333333336</v>
      </c>
      <c r="F1622" s="10">
        <v>12566.91</v>
      </c>
      <c r="G1622" s="10">
        <v>12583.51</v>
      </c>
      <c r="H1622" s="10">
        <v>12566.91</v>
      </c>
      <c r="I1622" s="10">
        <v>12570.69</v>
      </c>
    </row>
    <row r="1623" spans="3:30" hidden="1" x14ac:dyDescent="0.25">
      <c r="E1623" s="11">
        <v>43004.25</v>
      </c>
      <c r="F1623" s="9">
        <v>12571.95</v>
      </c>
      <c r="G1623" s="9">
        <v>12573.21</v>
      </c>
      <c r="H1623" s="9">
        <v>12567.16</v>
      </c>
      <c r="I1623" s="9">
        <v>12567.16</v>
      </c>
    </row>
    <row r="1624" spans="3:30" hidden="1" x14ac:dyDescent="0.25">
      <c r="E1624" s="12">
        <v>43004.291666666664</v>
      </c>
      <c r="F1624" s="10">
        <v>12565.9</v>
      </c>
      <c r="G1624" s="10">
        <v>12567.16</v>
      </c>
      <c r="H1624" s="10">
        <v>12556.22</v>
      </c>
      <c r="I1624" s="10">
        <v>12562.24</v>
      </c>
    </row>
    <row r="1625" spans="3:30" x14ac:dyDescent="0.25">
      <c r="C1625">
        <v>1</v>
      </c>
      <c r="E1625" s="11">
        <v>43004.333333333336</v>
      </c>
      <c r="F1625" s="9">
        <v>12561</v>
      </c>
      <c r="G1625" s="9">
        <v>12563.52</v>
      </c>
      <c r="H1625" s="9">
        <v>12553.2</v>
      </c>
      <c r="I1625" s="9">
        <v>12558.5</v>
      </c>
      <c r="K1625" s="13">
        <f t="shared" ref="K1625:K1639" si="779">I1625-F1625</f>
        <v>-2.5</v>
      </c>
      <c r="L1625" s="13">
        <v>0</v>
      </c>
      <c r="M1625" s="13">
        <f t="shared" ref="M1625:M1639" si="780">G1625-H1625</f>
        <v>10.319999999999709</v>
      </c>
      <c r="N1625" s="13">
        <f t="shared" ref="N1625" si="781">I1639-F1625</f>
        <v>37.590000000000146</v>
      </c>
      <c r="O1625" s="18">
        <f>IF(K1625*N1625&gt;0,1,0)</f>
        <v>0</v>
      </c>
      <c r="S1625" s="13">
        <f>MAX(G1625:G1639)</f>
        <v>12631.66</v>
      </c>
      <c r="X1625">
        <f t="shared" ref="X1625:X1639" si="782">ABS(K1625)</f>
        <v>2.5</v>
      </c>
      <c r="Y1625">
        <f t="shared" ref="Y1625:Y1639" si="783">ABS(N1625)</f>
        <v>37.590000000000146</v>
      </c>
      <c r="Z1625">
        <f t="shared" ref="Z1625:Z1639" si="784">IF(S1625&lt;1000,ABS(S1625),0)</f>
        <v>0</v>
      </c>
      <c r="AA1625" s="22">
        <f t="shared" ref="AA1625:AA1639" si="785">ABS(P1625)</f>
        <v>0</v>
      </c>
      <c r="AB1625" s="22">
        <f t="shared" ref="AB1625:AB1639" si="786">ABS(Q1625)</f>
        <v>0</v>
      </c>
      <c r="AC1625" s="22">
        <f t="shared" ref="AC1625:AC1639" si="787">IF(O1625=1,ABS(P1626),0)</f>
        <v>0</v>
      </c>
      <c r="AD1625" s="22">
        <f t="shared" ref="AD1625:AD1639" si="788">IF(O1625=0,ABS(Q1626),0)</f>
        <v>0.77243436754177253</v>
      </c>
    </row>
    <row r="1626" spans="3:30" x14ac:dyDescent="0.25">
      <c r="E1626" s="12">
        <v>43004.375</v>
      </c>
      <c r="F1626" s="10">
        <v>12563.32</v>
      </c>
      <c r="G1626" s="10">
        <v>12574.83</v>
      </c>
      <c r="H1626" s="10">
        <v>12554.53</v>
      </c>
      <c r="I1626" s="10">
        <v>12559.94</v>
      </c>
      <c r="K1626" s="13">
        <f t="shared" si="779"/>
        <v>-3.3799999999991996</v>
      </c>
      <c r="L1626" s="13">
        <f t="shared" ref="L1626:L1639" si="789">L1625+K1626</f>
        <v>-3.3799999999991996</v>
      </c>
      <c r="M1626" s="13">
        <f t="shared" si="780"/>
        <v>20.299999999999272</v>
      </c>
      <c r="N1626" s="13"/>
      <c r="P1626">
        <f>_xlfn.IFS(K1625&lt;0,MIN(L1625:L1639),K1625&gt;0,MAX(L1625:L1639))/S1604</f>
        <v>-4.033412887827155E-2</v>
      </c>
      <c r="Q1626">
        <f>_xlfn.IFS(K1625&lt;0,MAX(L1625:L1639),K1625&gt;0,MIN(L1625:L1639))/S1604</f>
        <v>0.77243436754177253</v>
      </c>
      <c r="S1626" s="13">
        <f>MIN(H1625:H1639)</f>
        <v>12552.02</v>
      </c>
      <c r="X1626">
        <f t="shared" si="782"/>
        <v>3.3799999999991996</v>
      </c>
      <c r="Y1626">
        <f t="shared" si="783"/>
        <v>0</v>
      </c>
      <c r="Z1626">
        <f t="shared" si="784"/>
        <v>0</v>
      </c>
      <c r="AA1626" s="22">
        <f t="shared" si="785"/>
        <v>4.033412887827155E-2</v>
      </c>
      <c r="AB1626" s="22">
        <f t="shared" si="786"/>
        <v>0.77243436754177253</v>
      </c>
      <c r="AC1626" s="22">
        <f t="shared" si="787"/>
        <v>0</v>
      </c>
      <c r="AD1626" s="22">
        <f t="shared" si="788"/>
        <v>0</v>
      </c>
    </row>
    <row r="1627" spans="3:30" x14ac:dyDescent="0.25">
      <c r="E1627" s="11">
        <v>43004.416666666664</v>
      </c>
      <c r="F1627" s="9">
        <v>12557.44</v>
      </c>
      <c r="G1627" s="9">
        <v>12592.1</v>
      </c>
      <c r="H1627" s="9">
        <v>12552.02</v>
      </c>
      <c r="I1627" s="9">
        <v>12589.61</v>
      </c>
      <c r="K1627" s="13">
        <f t="shared" si="779"/>
        <v>32.170000000000073</v>
      </c>
      <c r="L1627" s="13">
        <f t="shared" si="789"/>
        <v>28.790000000000873</v>
      </c>
      <c r="M1627" s="13">
        <f t="shared" si="780"/>
        <v>40.079999999999927</v>
      </c>
      <c r="N1627" s="13"/>
      <c r="S1627" s="13">
        <f>S1625-S1626</f>
        <v>79.639999999999418</v>
      </c>
      <c r="X1627">
        <f t="shared" si="782"/>
        <v>32.170000000000073</v>
      </c>
      <c r="Y1627">
        <f t="shared" si="783"/>
        <v>0</v>
      </c>
      <c r="Z1627">
        <f t="shared" si="784"/>
        <v>79.639999999999418</v>
      </c>
      <c r="AA1627" s="22">
        <f t="shared" si="785"/>
        <v>0</v>
      </c>
      <c r="AB1627" s="22">
        <f t="shared" si="786"/>
        <v>0</v>
      </c>
      <c r="AC1627" s="22">
        <f t="shared" si="787"/>
        <v>0</v>
      </c>
      <c r="AD1627" s="22">
        <f t="shared" si="788"/>
        <v>0</v>
      </c>
    </row>
    <row r="1628" spans="3:30" x14ac:dyDescent="0.25">
      <c r="E1628" s="12">
        <v>43004.458333333336</v>
      </c>
      <c r="F1628" s="10">
        <v>12589.86</v>
      </c>
      <c r="G1628" s="10">
        <v>12615.35</v>
      </c>
      <c r="H1628" s="10">
        <v>12577.44</v>
      </c>
      <c r="I1628" s="10">
        <v>12607.2</v>
      </c>
      <c r="K1628" s="13">
        <f t="shared" si="779"/>
        <v>17.340000000000146</v>
      </c>
      <c r="L1628" s="13">
        <f t="shared" si="789"/>
        <v>46.130000000001019</v>
      </c>
      <c r="M1628" s="13">
        <f t="shared" si="780"/>
        <v>37.909999999999854</v>
      </c>
      <c r="N1628" s="13"/>
      <c r="X1628">
        <f t="shared" si="782"/>
        <v>17.340000000000146</v>
      </c>
      <c r="Y1628">
        <f t="shared" si="783"/>
        <v>0</v>
      </c>
      <c r="Z1628">
        <f t="shared" si="784"/>
        <v>0</v>
      </c>
      <c r="AA1628" s="22">
        <f t="shared" si="785"/>
        <v>0</v>
      </c>
      <c r="AB1628" s="22">
        <f t="shared" si="786"/>
        <v>0</v>
      </c>
      <c r="AC1628" s="22">
        <f t="shared" si="787"/>
        <v>0</v>
      </c>
      <c r="AD1628" s="22">
        <f t="shared" si="788"/>
        <v>0</v>
      </c>
    </row>
    <row r="1629" spans="3:30" x14ac:dyDescent="0.25">
      <c r="E1629" s="11">
        <v>43004.5</v>
      </c>
      <c r="F1629" s="9">
        <v>12606.95</v>
      </c>
      <c r="G1629" s="9">
        <v>12631.66</v>
      </c>
      <c r="H1629" s="9">
        <v>12601.31</v>
      </c>
      <c r="I1629" s="9">
        <v>12621.87</v>
      </c>
      <c r="K1629" s="13">
        <f t="shared" si="779"/>
        <v>14.920000000000073</v>
      </c>
      <c r="L1629" s="13">
        <f t="shared" si="789"/>
        <v>61.050000000001091</v>
      </c>
      <c r="M1629" s="13">
        <f t="shared" si="780"/>
        <v>30.350000000000364</v>
      </c>
      <c r="N1629" s="13"/>
      <c r="X1629">
        <f t="shared" si="782"/>
        <v>14.920000000000073</v>
      </c>
      <c r="Y1629">
        <f t="shared" si="783"/>
        <v>0</v>
      </c>
      <c r="Z1629">
        <f t="shared" si="784"/>
        <v>0</v>
      </c>
      <c r="AA1629" s="22">
        <f t="shared" si="785"/>
        <v>0</v>
      </c>
      <c r="AB1629" s="22">
        <f t="shared" si="786"/>
        <v>0</v>
      </c>
      <c r="AC1629" s="22">
        <f t="shared" si="787"/>
        <v>0</v>
      </c>
      <c r="AD1629" s="22">
        <f t="shared" si="788"/>
        <v>0</v>
      </c>
    </row>
    <row r="1630" spans="3:30" x14ac:dyDescent="0.25">
      <c r="E1630" s="12">
        <v>43004.541666666664</v>
      </c>
      <c r="F1630" s="10">
        <v>12621.62</v>
      </c>
      <c r="G1630" s="10">
        <v>12627.38</v>
      </c>
      <c r="H1630" s="10">
        <v>12612.65</v>
      </c>
      <c r="I1630" s="10">
        <v>12613.41</v>
      </c>
      <c r="K1630" s="13">
        <f t="shared" si="779"/>
        <v>-8.2100000000009459</v>
      </c>
      <c r="L1630" s="13">
        <f t="shared" si="789"/>
        <v>52.840000000000146</v>
      </c>
      <c r="M1630" s="13">
        <f t="shared" si="780"/>
        <v>14.729999999999563</v>
      </c>
      <c r="N1630" s="13"/>
      <c r="X1630">
        <f t="shared" si="782"/>
        <v>8.2100000000009459</v>
      </c>
      <c r="Y1630">
        <f t="shared" si="783"/>
        <v>0</v>
      </c>
      <c r="Z1630">
        <f t="shared" si="784"/>
        <v>0</v>
      </c>
      <c r="AA1630" s="22">
        <f t="shared" si="785"/>
        <v>0</v>
      </c>
      <c r="AB1630" s="22">
        <f t="shared" si="786"/>
        <v>0</v>
      </c>
      <c r="AC1630" s="22">
        <f t="shared" si="787"/>
        <v>0</v>
      </c>
      <c r="AD1630" s="22">
        <f t="shared" si="788"/>
        <v>0</v>
      </c>
    </row>
    <row r="1631" spans="3:30" x14ac:dyDescent="0.25">
      <c r="E1631" s="11">
        <v>43004.583333333336</v>
      </c>
      <c r="F1631" s="9">
        <v>12612.9</v>
      </c>
      <c r="G1631" s="9">
        <v>12615.16</v>
      </c>
      <c r="H1631" s="9">
        <v>12581.9</v>
      </c>
      <c r="I1631" s="9">
        <v>12609.56</v>
      </c>
      <c r="K1631" s="13">
        <f t="shared" si="779"/>
        <v>-3.3400000000001455</v>
      </c>
      <c r="L1631" s="13">
        <f t="shared" si="789"/>
        <v>49.5</v>
      </c>
      <c r="M1631" s="13">
        <f t="shared" si="780"/>
        <v>33.260000000000218</v>
      </c>
      <c r="N1631" s="13"/>
      <c r="X1631">
        <f t="shared" si="782"/>
        <v>3.3400000000001455</v>
      </c>
      <c r="Y1631">
        <f t="shared" si="783"/>
        <v>0</v>
      </c>
      <c r="Z1631">
        <f t="shared" si="784"/>
        <v>0</v>
      </c>
      <c r="AA1631" s="22">
        <f t="shared" si="785"/>
        <v>0</v>
      </c>
      <c r="AB1631" s="22">
        <f t="shared" si="786"/>
        <v>0</v>
      </c>
      <c r="AC1631" s="22">
        <f t="shared" si="787"/>
        <v>0</v>
      </c>
      <c r="AD1631" s="22">
        <f t="shared" si="788"/>
        <v>0</v>
      </c>
    </row>
    <row r="1632" spans="3:30" x14ac:dyDescent="0.25">
      <c r="E1632" s="12">
        <v>43004.625</v>
      </c>
      <c r="F1632" s="10">
        <v>12609.06</v>
      </c>
      <c r="G1632" s="10">
        <v>12612.99</v>
      </c>
      <c r="H1632" s="10">
        <v>12604.64</v>
      </c>
      <c r="I1632" s="10">
        <v>12610.35</v>
      </c>
      <c r="K1632" s="13">
        <f t="shared" si="779"/>
        <v>1.2900000000008731</v>
      </c>
      <c r="L1632" s="13">
        <f t="shared" si="789"/>
        <v>50.790000000000873</v>
      </c>
      <c r="M1632" s="13">
        <f t="shared" si="780"/>
        <v>8.3500000000003638</v>
      </c>
      <c r="N1632" s="13"/>
      <c r="X1632">
        <f t="shared" si="782"/>
        <v>1.2900000000008731</v>
      </c>
      <c r="Y1632">
        <f t="shared" si="783"/>
        <v>0</v>
      </c>
      <c r="Z1632">
        <f t="shared" si="784"/>
        <v>0</v>
      </c>
      <c r="AA1632" s="22">
        <f t="shared" si="785"/>
        <v>0</v>
      </c>
      <c r="AB1632" s="22">
        <f t="shared" si="786"/>
        <v>0</v>
      </c>
      <c r="AC1632" s="22">
        <f t="shared" si="787"/>
        <v>0</v>
      </c>
      <c r="AD1632" s="22">
        <f t="shared" si="788"/>
        <v>0</v>
      </c>
    </row>
    <row r="1633" spans="3:30" x14ac:dyDescent="0.25">
      <c r="E1633" s="11">
        <v>43004.666666666664</v>
      </c>
      <c r="F1633" s="9">
        <v>12610.1</v>
      </c>
      <c r="G1633" s="9">
        <v>12628.01</v>
      </c>
      <c r="H1633" s="9">
        <v>12608.75</v>
      </c>
      <c r="I1633" s="9">
        <v>12624.04</v>
      </c>
      <c r="K1633" s="13">
        <f t="shared" si="779"/>
        <v>13.940000000000509</v>
      </c>
      <c r="L1633" s="13">
        <f t="shared" si="789"/>
        <v>64.730000000001382</v>
      </c>
      <c r="M1633" s="13">
        <f t="shared" si="780"/>
        <v>19.260000000000218</v>
      </c>
      <c r="N1633" s="13"/>
      <c r="X1633">
        <f t="shared" si="782"/>
        <v>13.940000000000509</v>
      </c>
      <c r="Y1633">
        <f t="shared" si="783"/>
        <v>0</v>
      </c>
      <c r="Z1633">
        <f t="shared" si="784"/>
        <v>0</v>
      </c>
      <c r="AA1633" s="22">
        <f t="shared" si="785"/>
        <v>0</v>
      </c>
      <c r="AB1633" s="22">
        <f t="shared" si="786"/>
        <v>0</v>
      </c>
      <c r="AC1633" s="22">
        <f t="shared" si="787"/>
        <v>0</v>
      </c>
      <c r="AD1633" s="22">
        <f t="shared" si="788"/>
        <v>0</v>
      </c>
    </row>
    <row r="1634" spans="3:30" x14ac:dyDescent="0.25">
      <c r="E1634" s="12">
        <v>43004.708333333336</v>
      </c>
      <c r="F1634" s="10">
        <v>12624.03</v>
      </c>
      <c r="G1634" s="10">
        <v>12625.27</v>
      </c>
      <c r="H1634" s="10">
        <v>12602.82</v>
      </c>
      <c r="I1634" s="10">
        <v>12605.17</v>
      </c>
      <c r="K1634" s="13">
        <f t="shared" si="779"/>
        <v>-18.860000000000582</v>
      </c>
      <c r="L1634" s="13">
        <f t="shared" si="789"/>
        <v>45.8700000000008</v>
      </c>
      <c r="M1634" s="13">
        <f t="shared" si="780"/>
        <v>22.450000000000728</v>
      </c>
      <c r="N1634" s="13"/>
      <c r="X1634">
        <f t="shared" si="782"/>
        <v>18.860000000000582</v>
      </c>
      <c r="Y1634">
        <f t="shared" si="783"/>
        <v>0</v>
      </c>
      <c r="Z1634">
        <f t="shared" si="784"/>
        <v>0</v>
      </c>
      <c r="AA1634" s="22">
        <f t="shared" si="785"/>
        <v>0</v>
      </c>
      <c r="AB1634" s="22">
        <f t="shared" si="786"/>
        <v>0</v>
      </c>
      <c r="AC1634" s="22">
        <f t="shared" si="787"/>
        <v>0</v>
      </c>
      <c r="AD1634" s="22">
        <f t="shared" si="788"/>
        <v>0</v>
      </c>
    </row>
    <row r="1635" spans="3:30" x14ac:dyDescent="0.25">
      <c r="E1635" s="11">
        <v>43004.75</v>
      </c>
      <c r="F1635" s="9">
        <v>12604.67</v>
      </c>
      <c r="G1635" s="9">
        <v>12608.27</v>
      </c>
      <c r="H1635" s="9">
        <v>12587.23</v>
      </c>
      <c r="I1635" s="9">
        <v>12602.13</v>
      </c>
      <c r="K1635" s="13">
        <f t="shared" si="779"/>
        <v>-2.5400000000008731</v>
      </c>
      <c r="L1635" s="13">
        <f t="shared" si="789"/>
        <v>43.329999999999927</v>
      </c>
      <c r="M1635" s="13">
        <f t="shared" si="780"/>
        <v>21.040000000000873</v>
      </c>
      <c r="N1635" s="13"/>
      <c r="X1635">
        <f t="shared" si="782"/>
        <v>2.5400000000008731</v>
      </c>
      <c r="Y1635">
        <f t="shared" si="783"/>
        <v>0</v>
      </c>
      <c r="Z1635">
        <f t="shared" si="784"/>
        <v>0</v>
      </c>
      <c r="AA1635" s="22">
        <f t="shared" si="785"/>
        <v>0</v>
      </c>
      <c r="AB1635" s="22">
        <f t="shared" si="786"/>
        <v>0</v>
      </c>
      <c r="AC1635" s="22">
        <f t="shared" si="787"/>
        <v>0</v>
      </c>
      <c r="AD1635" s="22">
        <f t="shared" si="788"/>
        <v>0</v>
      </c>
    </row>
    <row r="1636" spans="3:30" x14ac:dyDescent="0.25">
      <c r="E1636" s="12">
        <v>43004.791666666664</v>
      </c>
      <c r="F1636" s="10">
        <v>12602.38</v>
      </c>
      <c r="G1636" s="10">
        <v>12609.12</v>
      </c>
      <c r="H1636" s="10">
        <v>12594.62</v>
      </c>
      <c r="I1636" s="10">
        <v>12602.61</v>
      </c>
      <c r="K1636" s="13">
        <f t="shared" si="779"/>
        <v>0.23000000000138243</v>
      </c>
      <c r="L1636" s="13">
        <f t="shared" si="789"/>
        <v>43.56000000000131</v>
      </c>
      <c r="M1636" s="13">
        <f t="shared" si="780"/>
        <v>14.5</v>
      </c>
      <c r="N1636" s="13"/>
      <c r="X1636">
        <f t="shared" si="782"/>
        <v>0.23000000000138243</v>
      </c>
      <c r="Y1636">
        <f t="shared" si="783"/>
        <v>0</v>
      </c>
      <c r="Z1636">
        <f t="shared" si="784"/>
        <v>0</v>
      </c>
      <c r="AA1636" s="22">
        <f t="shared" si="785"/>
        <v>0</v>
      </c>
      <c r="AB1636" s="22">
        <f t="shared" si="786"/>
        <v>0</v>
      </c>
      <c r="AC1636" s="22">
        <f t="shared" si="787"/>
        <v>0</v>
      </c>
      <c r="AD1636" s="22">
        <f t="shared" si="788"/>
        <v>0</v>
      </c>
    </row>
    <row r="1637" spans="3:30" x14ac:dyDescent="0.25">
      <c r="E1637" s="11">
        <v>43004.833333333336</v>
      </c>
      <c r="F1637" s="9">
        <v>12602.86</v>
      </c>
      <c r="G1637" s="9">
        <v>12610.11</v>
      </c>
      <c r="H1637" s="9">
        <v>12599.85</v>
      </c>
      <c r="I1637" s="9">
        <v>12608.61</v>
      </c>
      <c r="K1637" s="13">
        <f t="shared" si="779"/>
        <v>5.75</v>
      </c>
      <c r="L1637" s="13">
        <f t="shared" si="789"/>
        <v>49.31000000000131</v>
      </c>
      <c r="M1637" s="13">
        <f t="shared" si="780"/>
        <v>10.260000000000218</v>
      </c>
      <c r="N1637" s="13"/>
      <c r="X1637">
        <f t="shared" si="782"/>
        <v>5.75</v>
      </c>
      <c r="Y1637">
        <f t="shared" si="783"/>
        <v>0</v>
      </c>
      <c r="Z1637">
        <f t="shared" si="784"/>
        <v>0</v>
      </c>
      <c r="AA1637" s="22">
        <f t="shared" si="785"/>
        <v>0</v>
      </c>
      <c r="AB1637" s="22">
        <f t="shared" si="786"/>
        <v>0</v>
      </c>
      <c r="AC1637" s="22">
        <f t="shared" si="787"/>
        <v>0</v>
      </c>
      <c r="AD1637" s="22">
        <f t="shared" si="788"/>
        <v>0</v>
      </c>
    </row>
    <row r="1638" spans="3:30" x14ac:dyDescent="0.25">
      <c r="E1638" s="12">
        <v>43004.875</v>
      </c>
      <c r="F1638" s="10">
        <v>12608.1</v>
      </c>
      <c r="G1638" s="10">
        <v>12609.36</v>
      </c>
      <c r="H1638" s="10">
        <v>12602.35</v>
      </c>
      <c r="I1638" s="10">
        <v>12605.1</v>
      </c>
      <c r="K1638" s="13">
        <f t="shared" si="779"/>
        <v>-3</v>
      </c>
      <c r="L1638" s="13">
        <f t="shared" si="789"/>
        <v>46.31000000000131</v>
      </c>
      <c r="M1638" s="13">
        <f t="shared" si="780"/>
        <v>7.0100000000002183</v>
      </c>
      <c r="N1638" s="13"/>
      <c r="X1638">
        <f t="shared" si="782"/>
        <v>3</v>
      </c>
      <c r="Y1638">
        <f t="shared" si="783"/>
        <v>0</v>
      </c>
      <c r="Z1638">
        <f t="shared" si="784"/>
        <v>0</v>
      </c>
      <c r="AA1638" s="22">
        <f t="shared" si="785"/>
        <v>0</v>
      </c>
      <c r="AB1638" s="22">
        <f t="shared" si="786"/>
        <v>0</v>
      </c>
      <c r="AC1638" s="22">
        <f t="shared" si="787"/>
        <v>0</v>
      </c>
      <c r="AD1638" s="22">
        <f t="shared" si="788"/>
        <v>0</v>
      </c>
    </row>
    <row r="1639" spans="3:30" x14ac:dyDescent="0.25">
      <c r="E1639" s="11">
        <v>43004.916666666664</v>
      </c>
      <c r="F1639" s="9">
        <v>12605.6</v>
      </c>
      <c r="G1639" s="9">
        <v>12611.85</v>
      </c>
      <c r="H1639" s="9">
        <v>12596.08</v>
      </c>
      <c r="I1639" s="9">
        <v>12598.59</v>
      </c>
      <c r="K1639" s="13">
        <f t="shared" si="779"/>
        <v>-7.0100000000002183</v>
      </c>
      <c r="L1639" s="13">
        <f t="shared" si="789"/>
        <v>39.300000000001091</v>
      </c>
      <c r="M1639" s="13">
        <f t="shared" si="780"/>
        <v>15.770000000000437</v>
      </c>
      <c r="N1639" s="13"/>
      <c r="X1639">
        <f t="shared" si="782"/>
        <v>7.0100000000002183</v>
      </c>
      <c r="Y1639">
        <f t="shared" si="783"/>
        <v>0</v>
      </c>
      <c r="Z1639">
        <f t="shared" si="784"/>
        <v>0</v>
      </c>
      <c r="AA1639" s="22">
        <f t="shared" si="785"/>
        <v>0</v>
      </c>
      <c r="AB1639" s="22">
        <f t="shared" si="786"/>
        <v>0</v>
      </c>
      <c r="AC1639" s="22">
        <f t="shared" si="787"/>
        <v>0</v>
      </c>
      <c r="AD1639" s="22">
        <f t="shared" si="788"/>
        <v>0</v>
      </c>
    </row>
    <row r="1640" spans="3:30" hidden="1" x14ac:dyDescent="0.25">
      <c r="E1640" s="12">
        <v>43004.958333333336</v>
      </c>
      <c r="F1640" s="10">
        <v>12597.33</v>
      </c>
      <c r="G1640" s="10">
        <v>12602.07</v>
      </c>
      <c r="H1640" s="10">
        <v>12594.5</v>
      </c>
      <c r="I1640" s="10">
        <v>12597.02</v>
      </c>
    </row>
    <row r="1641" spans="3:30" hidden="1" x14ac:dyDescent="0.25">
      <c r="E1641" s="11">
        <v>43005.041666666664</v>
      </c>
      <c r="F1641" s="9">
        <v>12597.01</v>
      </c>
      <c r="G1641" s="9">
        <v>12600.8</v>
      </c>
      <c r="H1641" s="9">
        <v>12594.49</v>
      </c>
      <c r="I1641" s="9">
        <v>12599.01</v>
      </c>
    </row>
    <row r="1642" spans="3:30" hidden="1" x14ac:dyDescent="0.25">
      <c r="E1642" s="12">
        <v>43005.083333333336</v>
      </c>
      <c r="F1642" s="10">
        <v>12600.27</v>
      </c>
      <c r="G1642" s="10">
        <v>12603.29</v>
      </c>
      <c r="H1642" s="10">
        <v>12597.75</v>
      </c>
      <c r="I1642" s="10">
        <v>12603.29</v>
      </c>
    </row>
    <row r="1643" spans="3:30" hidden="1" x14ac:dyDescent="0.25">
      <c r="E1643" s="11">
        <v>43005.125</v>
      </c>
      <c r="F1643" s="9">
        <v>12604.55</v>
      </c>
      <c r="G1643" s="9">
        <v>12607.82</v>
      </c>
      <c r="H1643" s="9">
        <v>12596.72</v>
      </c>
      <c r="I1643" s="9">
        <v>12599.5</v>
      </c>
    </row>
    <row r="1644" spans="3:30" hidden="1" x14ac:dyDescent="0.25">
      <c r="E1644" s="12">
        <v>43005.166666666664</v>
      </c>
      <c r="F1644" s="10">
        <v>12599</v>
      </c>
      <c r="G1644" s="10">
        <v>12600.26</v>
      </c>
      <c r="H1644" s="10">
        <v>12592.74</v>
      </c>
      <c r="I1644" s="10">
        <v>12599.05</v>
      </c>
    </row>
    <row r="1645" spans="3:30" hidden="1" x14ac:dyDescent="0.25">
      <c r="E1645" s="11">
        <v>43005.208333333336</v>
      </c>
      <c r="F1645" s="9">
        <v>12600.31</v>
      </c>
      <c r="G1645" s="9">
        <v>12607.86</v>
      </c>
      <c r="H1645" s="9">
        <v>12599.05</v>
      </c>
      <c r="I1645" s="9">
        <v>12607.22</v>
      </c>
    </row>
    <row r="1646" spans="3:30" hidden="1" x14ac:dyDescent="0.25">
      <c r="E1646" s="12">
        <v>43005.25</v>
      </c>
      <c r="F1646" s="10">
        <v>12605.33</v>
      </c>
      <c r="G1646" s="10">
        <v>12609.12</v>
      </c>
      <c r="H1646" s="10">
        <v>12605.33</v>
      </c>
      <c r="I1646" s="10">
        <v>12606.85</v>
      </c>
    </row>
    <row r="1647" spans="3:30" hidden="1" x14ac:dyDescent="0.25">
      <c r="E1647" s="11">
        <v>43005.291666666664</v>
      </c>
      <c r="F1647" s="9">
        <v>12606.84</v>
      </c>
      <c r="G1647" s="9">
        <v>12608.1</v>
      </c>
      <c r="H1647" s="9">
        <v>12599.53</v>
      </c>
      <c r="I1647" s="9">
        <v>12603.83</v>
      </c>
    </row>
    <row r="1648" spans="3:30" x14ac:dyDescent="0.25">
      <c r="C1648">
        <v>1</v>
      </c>
      <c r="E1648" s="12">
        <v>43005.333333333336</v>
      </c>
      <c r="F1648" s="10">
        <v>12603.86</v>
      </c>
      <c r="G1648" s="10">
        <v>12635.47</v>
      </c>
      <c r="H1648" s="10">
        <v>12602.57</v>
      </c>
      <c r="I1648" s="10">
        <v>12635.47</v>
      </c>
      <c r="K1648" s="13">
        <f t="shared" ref="K1648:K1662" si="790">I1648-F1648</f>
        <v>31.609999999998763</v>
      </c>
      <c r="L1648" s="13">
        <v>0</v>
      </c>
      <c r="M1648" s="13">
        <f t="shared" ref="M1648:M1662" si="791">G1648-H1648</f>
        <v>32.899999999999636</v>
      </c>
      <c r="N1648" s="13">
        <f t="shared" ref="N1648" si="792">I1662-F1648</f>
        <v>74.590000000000146</v>
      </c>
      <c r="O1648" s="18">
        <f>IF(K1648*N1648&gt;0,1,0)</f>
        <v>1</v>
      </c>
      <c r="S1648" s="13">
        <f>MAX(G1648:G1662)</f>
        <v>12704.73</v>
      </c>
      <c r="X1648">
        <f t="shared" ref="X1648:X1662" si="793">ABS(K1648)</f>
        <v>31.609999999998763</v>
      </c>
      <c r="Y1648">
        <f t="shared" ref="Y1648:Y1662" si="794">ABS(N1648)</f>
        <v>74.590000000000146</v>
      </c>
      <c r="Z1648">
        <f t="shared" ref="Z1648:Z1662" si="795">IF(S1648&lt;1000,ABS(S1648),0)</f>
        <v>0</v>
      </c>
      <c r="AA1648" s="22">
        <f t="shared" ref="AA1648:AA1662" si="796">ABS(P1648)</f>
        <v>0</v>
      </c>
      <c r="AB1648" s="22">
        <f t="shared" ref="AB1648:AB1662" si="797">ABS(Q1648)</f>
        <v>0</v>
      </c>
      <c r="AC1648" s="22">
        <f t="shared" ref="AC1648:AC1662" si="798">IF(O1648=1,ABS(P1649),0)</f>
        <v>0.58927674535410135</v>
      </c>
      <c r="AD1648" s="22">
        <f t="shared" ref="AD1648:AD1662" si="799">IF(O1648=0,ABS(Q1649),0)</f>
        <v>0</v>
      </c>
    </row>
    <row r="1649" spans="5:30" x14ac:dyDescent="0.25">
      <c r="E1649" s="11">
        <v>43005.375</v>
      </c>
      <c r="F1649" s="9">
        <v>12635.8</v>
      </c>
      <c r="G1649" s="9">
        <v>12637.22</v>
      </c>
      <c r="H1649" s="9">
        <v>12622.66</v>
      </c>
      <c r="I1649" s="9">
        <v>12627.61</v>
      </c>
      <c r="K1649" s="13">
        <f t="shared" si="790"/>
        <v>-8.1899999999986903</v>
      </c>
      <c r="L1649" s="13">
        <f t="shared" ref="L1649:L1662" si="800">L1648+K1649</f>
        <v>-8.1899999999986903</v>
      </c>
      <c r="M1649" s="13">
        <f t="shared" si="791"/>
        <v>14.559999999999491</v>
      </c>
      <c r="N1649" s="13"/>
      <c r="P1649">
        <f>_xlfn.IFS(K1648&lt;0,MIN(L1648:L1662),K1648&gt;0,MAX(L1648:L1662))/S1627</f>
        <v>0.58927674535410135</v>
      </c>
      <c r="Q1649">
        <f>_xlfn.IFS(K1648&lt;0,MAX(L1648:L1662),K1648&gt;0,MIN(L1648:L1662))/S1627</f>
        <v>-0.10283776996482609</v>
      </c>
      <c r="S1649" s="13">
        <f>MIN(H1648:H1662)</f>
        <v>12602.57</v>
      </c>
      <c r="X1649">
        <f t="shared" si="793"/>
        <v>8.1899999999986903</v>
      </c>
      <c r="Y1649">
        <f t="shared" si="794"/>
        <v>0</v>
      </c>
      <c r="Z1649">
        <f t="shared" si="795"/>
        <v>0</v>
      </c>
      <c r="AA1649" s="22">
        <f t="shared" si="796"/>
        <v>0.58927674535410135</v>
      </c>
      <c r="AB1649" s="22">
        <f t="shared" si="797"/>
        <v>0.10283776996482609</v>
      </c>
      <c r="AC1649" s="22">
        <f t="shared" si="798"/>
        <v>0</v>
      </c>
      <c r="AD1649" s="22">
        <f t="shared" si="799"/>
        <v>0</v>
      </c>
    </row>
    <row r="1650" spans="5:30" x14ac:dyDescent="0.25">
      <c r="E1650" s="12">
        <v>43005.416666666664</v>
      </c>
      <c r="F1650" s="10">
        <v>12628.11</v>
      </c>
      <c r="G1650" s="10">
        <v>12682.69</v>
      </c>
      <c r="H1650" s="10">
        <v>12622.69</v>
      </c>
      <c r="I1650" s="10">
        <v>12667.37</v>
      </c>
      <c r="K1650" s="13">
        <f t="shared" si="790"/>
        <v>39.260000000000218</v>
      </c>
      <c r="L1650" s="13">
        <f t="shared" si="800"/>
        <v>31.070000000001528</v>
      </c>
      <c r="M1650" s="13">
        <f t="shared" si="791"/>
        <v>60</v>
      </c>
      <c r="N1650" s="13"/>
      <c r="S1650" s="13">
        <f>S1648-S1649</f>
        <v>102.15999999999985</v>
      </c>
      <c r="X1650">
        <f t="shared" si="793"/>
        <v>39.260000000000218</v>
      </c>
      <c r="Y1650">
        <f t="shared" si="794"/>
        <v>0</v>
      </c>
      <c r="Z1650">
        <f t="shared" si="795"/>
        <v>102.15999999999985</v>
      </c>
      <c r="AA1650" s="22">
        <f t="shared" si="796"/>
        <v>0</v>
      </c>
      <c r="AB1650" s="22">
        <f t="shared" si="797"/>
        <v>0</v>
      </c>
      <c r="AC1650" s="22">
        <f t="shared" si="798"/>
        <v>0</v>
      </c>
      <c r="AD1650" s="22">
        <f t="shared" si="799"/>
        <v>0</v>
      </c>
    </row>
    <row r="1651" spans="5:30" x14ac:dyDescent="0.25">
      <c r="E1651" s="11">
        <v>43005.458333333336</v>
      </c>
      <c r="F1651" s="9">
        <v>12667.12</v>
      </c>
      <c r="G1651" s="9">
        <v>12673.87</v>
      </c>
      <c r="H1651" s="9">
        <v>12658.03</v>
      </c>
      <c r="I1651" s="9">
        <v>12665.17</v>
      </c>
      <c r="K1651" s="13">
        <f t="shared" si="790"/>
        <v>-1.9500000000007276</v>
      </c>
      <c r="L1651" s="13">
        <f t="shared" si="800"/>
        <v>29.1200000000008</v>
      </c>
      <c r="M1651" s="13">
        <f t="shared" si="791"/>
        <v>15.840000000000146</v>
      </c>
      <c r="N1651" s="13"/>
      <c r="X1651">
        <f t="shared" si="793"/>
        <v>1.9500000000007276</v>
      </c>
      <c r="Y1651">
        <f t="shared" si="794"/>
        <v>0</v>
      </c>
      <c r="Z1651">
        <f t="shared" si="795"/>
        <v>0</v>
      </c>
      <c r="AA1651" s="22">
        <f t="shared" si="796"/>
        <v>0</v>
      </c>
      <c r="AB1651" s="22">
        <f t="shared" si="797"/>
        <v>0</v>
      </c>
      <c r="AC1651" s="22">
        <f t="shared" si="798"/>
        <v>0</v>
      </c>
      <c r="AD1651" s="22">
        <f t="shared" si="799"/>
        <v>0</v>
      </c>
    </row>
    <row r="1652" spans="5:30" x14ac:dyDescent="0.25">
      <c r="E1652" s="12">
        <v>43005.5</v>
      </c>
      <c r="F1652" s="10">
        <v>12665.42</v>
      </c>
      <c r="G1652" s="10">
        <v>12679.73</v>
      </c>
      <c r="H1652" s="10">
        <v>12663.41</v>
      </c>
      <c r="I1652" s="10">
        <v>12667.37</v>
      </c>
      <c r="K1652" s="13">
        <f t="shared" si="790"/>
        <v>1.9500000000007276</v>
      </c>
      <c r="L1652" s="13">
        <f t="shared" si="800"/>
        <v>31.070000000001528</v>
      </c>
      <c r="M1652" s="13">
        <f t="shared" si="791"/>
        <v>16.319999999999709</v>
      </c>
      <c r="N1652" s="13"/>
      <c r="X1652">
        <f t="shared" si="793"/>
        <v>1.9500000000007276</v>
      </c>
      <c r="Y1652">
        <f t="shared" si="794"/>
        <v>0</v>
      </c>
      <c r="Z1652">
        <f t="shared" si="795"/>
        <v>0</v>
      </c>
      <c r="AA1652" s="22">
        <f t="shared" si="796"/>
        <v>0</v>
      </c>
      <c r="AB1652" s="22">
        <f t="shared" si="797"/>
        <v>0</v>
      </c>
      <c r="AC1652" s="22">
        <f t="shared" si="798"/>
        <v>0</v>
      </c>
      <c r="AD1652" s="22">
        <f t="shared" si="799"/>
        <v>0</v>
      </c>
    </row>
    <row r="1653" spans="5:30" x14ac:dyDescent="0.25">
      <c r="E1653" s="11">
        <v>43005.541666666664</v>
      </c>
      <c r="F1653" s="9">
        <v>12667.87</v>
      </c>
      <c r="G1653" s="9">
        <v>12673.66</v>
      </c>
      <c r="H1653" s="9">
        <v>12657.75</v>
      </c>
      <c r="I1653" s="9">
        <v>12668.21</v>
      </c>
      <c r="K1653" s="13">
        <f t="shared" si="790"/>
        <v>0.33999999999832653</v>
      </c>
      <c r="L1653" s="13">
        <f t="shared" si="800"/>
        <v>31.409999999999854</v>
      </c>
      <c r="M1653" s="13">
        <f t="shared" si="791"/>
        <v>15.909999999999854</v>
      </c>
      <c r="N1653" s="13"/>
      <c r="X1653">
        <f t="shared" si="793"/>
        <v>0.33999999999832653</v>
      </c>
      <c r="Y1653">
        <f t="shared" si="794"/>
        <v>0</v>
      </c>
      <c r="Z1653">
        <f t="shared" si="795"/>
        <v>0</v>
      </c>
      <c r="AA1653" s="22">
        <f t="shared" si="796"/>
        <v>0</v>
      </c>
      <c r="AB1653" s="22">
        <f t="shared" si="797"/>
        <v>0</v>
      </c>
      <c r="AC1653" s="22">
        <f t="shared" si="798"/>
        <v>0</v>
      </c>
      <c r="AD1653" s="22">
        <f t="shared" si="799"/>
        <v>0</v>
      </c>
    </row>
    <row r="1654" spans="5:30" x14ac:dyDescent="0.25">
      <c r="E1654" s="12">
        <v>43005.583333333336</v>
      </c>
      <c r="F1654" s="10">
        <v>12667.71</v>
      </c>
      <c r="G1654" s="10">
        <v>12672.29</v>
      </c>
      <c r="H1654" s="10">
        <v>12664.47</v>
      </c>
      <c r="I1654" s="10">
        <v>12668.55</v>
      </c>
      <c r="K1654" s="13">
        <f t="shared" si="790"/>
        <v>0.84000000000014552</v>
      </c>
      <c r="L1654" s="13">
        <f t="shared" si="800"/>
        <v>32.25</v>
      </c>
      <c r="M1654" s="13">
        <f t="shared" si="791"/>
        <v>7.820000000001528</v>
      </c>
      <c r="N1654" s="13"/>
      <c r="X1654">
        <f t="shared" si="793"/>
        <v>0.84000000000014552</v>
      </c>
      <c r="Y1654">
        <f t="shared" si="794"/>
        <v>0</v>
      </c>
      <c r="Z1654">
        <f t="shared" si="795"/>
        <v>0</v>
      </c>
      <c r="AA1654" s="22">
        <f t="shared" si="796"/>
        <v>0</v>
      </c>
      <c r="AB1654" s="22">
        <f t="shared" si="797"/>
        <v>0</v>
      </c>
      <c r="AC1654" s="22">
        <f t="shared" si="798"/>
        <v>0</v>
      </c>
      <c r="AD1654" s="22">
        <f t="shared" si="799"/>
        <v>0</v>
      </c>
    </row>
    <row r="1655" spans="5:30" x14ac:dyDescent="0.25">
      <c r="E1655" s="11">
        <v>43005.625</v>
      </c>
      <c r="F1655" s="9">
        <v>12668.81</v>
      </c>
      <c r="G1655" s="9">
        <v>12676.91</v>
      </c>
      <c r="H1655" s="9">
        <v>12659.84</v>
      </c>
      <c r="I1655" s="9">
        <v>12673.12</v>
      </c>
      <c r="K1655" s="13">
        <f t="shared" si="790"/>
        <v>4.3100000000013097</v>
      </c>
      <c r="L1655" s="13">
        <f t="shared" si="800"/>
        <v>36.56000000000131</v>
      </c>
      <c r="M1655" s="13">
        <f t="shared" si="791"/>
        <v>17.069999999999709</v>
      </c>
      <c r="N1655" s="13"/>
      <c r="X1655">
        <f t="shared" si="793"/>
        <v>4.3100000000013097</v>
      </c>
      <c r="Y1655">
        <f t="shared" si="794"/>
        <v>0</v>
      </c>
      <c r="Z1655">
        <f t="shared" si="795"/>
        <v>0</v>
      </c>
      <c r="AA1655" s="22">
        <f t="shared" si="796"/>
        <v>0</v>
      </c>
      <c r="AB1655" s="22">
        <f t="shared" si="797"/>
        <v>0</v>
      </c>
      <c r="AC1655" s="22">
        <f t="shared" si="798"/>
        <v>0</v>
      </c>
      <c r="AD1655" s="22">
        <f t="shared" si="799"/>
        <v>0</v>
      </c>
    </row>
    <row r="1656" spans="5:30" x14ac:dyDescent="0.25">
      <c r="E1656" s="12">
        <v>43005.666666666664</v>
      </c>
      <c r="F1656" s="10">
        <v>12673.37</v>
      </c>
      <c r="G1656" s="10">
        <v>12686.4</v>
      </c>
      <c r="H1656" s="10">
        <v>12668.6</v>
      </c>
      <c r="I1656" s="10">
        <v>12679.4</v>
      </c>
      <c r="K1656" s="13">
        <f t="shared" si="790"/>
        <v>6.0299999999988358</v>
      </c>
      <c r="L1656" s="13">
        <f t="shared" si="800"/>
        <v>42.590000000000146</v>
      </c>
      <c r="M1656" s="13">
        <f t="shared" si="791"/>
        <v>17.799999999999272</v>
      </c>
      <c r="N1656" s="13"/>
      <c r="X1656">
        <f t="shared" si="793"/>
        <v>6.0299999999988358</v>
      </c>
      <c r="Y1656">
        <f t="shared" si="794"/>
        <v>0</v>
      </c>
      <c r="Z1656">
        <f t="shared" si="795"/>
        <v>0</v>
      </c>
      <c r="AA1656" s="22">
        <f t="shared" si="796"/>
        <v>0</v>
      </c>
      <c r="AB1656" s="22">
        <f t="shared" si="797"/>
        <v>0</v>
      </c>
      <c r="AC1656" s="22">
        <f t="shared" si="798"/>
        <v>0</v>
      </c>
      <c r="AD1656" s="22">
        <f t="shared" si="799"/>
        <v>0</v>
      </c>
    </row>
    <row r="1657" spans="5:30" x14ac:dyDescent="0.25">
      <c r="E1657" s="11">
        <v>43005.708333333336</v>
      </c>
      <c r="F1657" s="9">
        <v>12679.65</v>
      </c>
      <c r="G1657" s="9">
        <v>12685.08</v>
      </c>
      <c r="H1657" s="9">
        <v>12654.28</v>
      </c>
      <c r="I1657" s="9">
        <v>12659.36</v>
      </c>
      <c r="K1657" s="13">
        <f t="shared" si="790"/>
        <v>-20.289999999999054</v>
      </c>
      <c r="L1657" s="13">
        <f t="shared" si="800"/>
        <v>22.300000000001091</v>
      </c>
      <c r="M1657" s="13">
        <f t="shared" si="791"/>
        <v>30.799999999999272</v>
      </c>
      <c r="N1657" s="13"/>
      <c r="X1657">
        <f t="shared" si="793"/>
        <v>20.289999999999054</v>
      </c>
      <c r="Y1657">
        <f t="shared" si="794"/>
        <v>0</v>
      </c>
      <c r="Z1657">
        <f t="shared" si="795"/>
        <v>0</v>
      </c>
      <c r="AA1657" s="22">
        <f t="shared" si="796"/>
        <v>0</v>
      </c>
      <c r="AB1657" s="22">
        <f t="shared" si="797"/>
        <v>0</v>
      </c>
      <c r="AC1657" s="22">
        <f t="shared" si="798"/>
        <v>0</v>
      </c>
      <c r="AD1657" s="22">
        <f t="shared" si="799"/>
        <v>0</v>
      </c>
    </row>
    <row r="1658" spans="5:30" x14ac:dyDescent="0.25">
      <c r="E1658" s="12">
        <v>43005.75</v>
      </c>
      <c r="F1658" s="10">
        <v>12659.11</v>
      </c>
      <c r="G1658" s="10">
        <v>12668.75</v>
      </c>
      <c r="H1658" s="10">
        <v>12653.06</v>
      </c>
      <c r="I1658" s="10">
        <v>12657.35</v>
      </c>
      <c r="K1658" s="13">
        <f t="shared" si="790"/>
        <v>-1.7600000000002183</v>
      </c>
      <c r="L1658" s="13">
        <f t="shared" si="800"/>
        <v>20.540000000000873</v>
      </c>
      <c r="M1658" s="13">
        <f t="shared" si="791"/>
        <v>15.690000000000509</v>
      </c>
      <c r="N1658" s="13"/>
      <c r="X1658">
        <f t="shared" si="793"/>
        <v>1.7600000000002183</v>
      </c>
      <c r="Y1658">
        <f t="shared" si="794"/>
        <v>0</v>
      </c>
      <c r="Z1658">
        <f t="shared" si="795"/>
        <v>0</v>
      </c>
      <c r="AA1658" s="22">
        <f t="shared" si="796"/>
        <v>0</v>
      </c>
      <c r="AB1658" s="22">
        <f t="shared" si="797"/>
        <v>0</v>
      </c>
      <c r="AC1658" s="22">
        <f t="shared" si="798"/>
        <v>0</v>
      </c>
      <c r="AD1658" s="22">
        <f t="shared" si="799"/>
        <v>0</v>
      </c>
    </row>
    <row r="1659" spans="5:30" x14ac:dyDescent="0.25">
      <c r="E1659" s="11">
        <v>43005.791666666664</v>
      </c>
      <c r="F1659" s="9">
        <v>12657.57</v>
      </c>
      <c r="G1659" s="9">
        <v>12665.46</v>
      </c>
      <c r="H1659" s="9">
        <v>12647.3</v>
      </c>
      <c r="I1659" s="9">
        <v>12664.71</v>
      </c>
      <c r="K1659" s="13">
        <f t="shared" si="790"/>
        <v>7.1399999999994179</v>
      </c>
      <c r="L1659" s="13">
        <f t="shared" si="800"/>
        <v>27.680000000000291</v>
      </c>
      <c r="M1659" s="13">
        <f t="shared" si="791"/>
        <v>18.159999999999854</v>
      </c>
      <c r="N1659" s="13"/>
      <c r="X1659">
        <f t="shared" si="793"/>
        <v>7.1399999999994179</v>
      </c>
      <c r="Y1659">
        <f t="shared" si="794"/>
        <v>0</v>
      </c>
      <c r="Z1659">
        <f t="shared" si="795"/>
        <v>0</v>
      </c>
      <c r="AA1659" s="22">
        <f t="shared" si="796"/>
        <v>0</v>
      </c>
      <c r="AB1659" s="22">
        <f t="shared" si="797"/>
        <v>0</v>
      </c>
      <c r="AC1659" s="22">
        <f t="shared" si="798"/>
        <v>0</v>
      </c>
      <c r="AD1659" s="22">
        <f t="shared" si="799"/>
        <v>0</v>
      </c>
    </row>
    <row r="1660" spans="5:30" x14ac:dyDescent="0.25">
      <c r="E1660" s="12">
        <v>43005.833333333336</v>
      </c>
      <c r="F1660" s="10">
        <v>12664.96</v>
      </c>
      <c r="G1660" s="10">
        <v>12674.96</v>
      </c>
      <c r="H1660" s="10">
        <v>12661.7</v>
      </c>
      <c r="I1660" s="10">
        <v>12674.71</v>
      </c>
      <c r="K1660" s="13">
        <f t="shared" si="790"/>
        <v>9.75</v>
      </c>
      <c r="L1660" s="13">
        <f t="shared" si="800"/>
        <v>37.430000000000291</v>
      </c>
      <c r="M1660" s="13">
        <f t="shared" si="791"/>
        <v>13.259999999998399</v>
      </c>
      <c r="N1660" s="13"/>
      <c r="X1660">
        <f t="shared" si="793"/>
        <v>9.75</v>
      </c>
      <c r="Y1660">
        <f t="shared" si="794"/>
        <v>0</v>
      </c>
      <c r="Z1660">
        <f t="shared" si="795"/>
        <v>0</v>
      </c>
      <c r="AA1660" s="22">
        <f t="shared" si="796"/>
        <v>0</v>
      </c>
      <c r="AB1660" s="22">
        <f t="shared" si="797"/>
        <v>0</v>
      </c>
      <c r="AC1660" s="22">
        <f t="shared" si="798"/>
        <v>0</v>
      </c>
      <c r="AD1660" s="22">
        <f t="shared" si="799"/>
        <v>0</v>
      </c>
    </row>
    <row r="1661" spans="5:30" x14ac:dyDescent="0.25">
      <c r="E1661" s="11">
        <v>43005.875</v>
      </c>
      <c r="F1661" s="9">
        <v>12674.96</v>
      </c>
      <c r="G1661" s="9">
        <v>12687.47</v>
      </c>
      <c r="H1661" s="9">
        <v>12674.71</v>
      </c>
      <c r="I1661" s="9">
        <v>12684.46</v>
      </c>
      <c r="K1661" s="13">
        <f t="shared" si="790"/>
        <v>9.5</v>
      </c>
      <c r="L1661" s="13">
        <f t="shared" si="800"/>
        <v>46.930000000000291</v>
      </c>
      <c r="M1661" s="13">
        <f t="shared" si="791"/>
        <v>12.760000000000218</v>
      </c>
      <c r="N1661" s="13"/>
      <c r="X1661">
        <f t="shared" si="793"/>
        <v>9.5</v>
      </c>
      <c r="Y1661">
        <f t="shared" si="794"/>
        <v>0</v>
      </c>
      <c r="Z1661">
        <f t="shared" si="795"/>
        <v>0</v>
      </c>
      <c r="AA1661" s="22">
        <f t="shared" si="796"/>
        <v>0</v>
      </c>
      <c r="AB1661" s="22">
        <f t="shared" si="797"/>
        <v>0</v>
      </c>
      <c r="AC1661" s="22">
        <f t="shared" si="798"/>
        <v>0</v>
      </c>
      <c r="AD1661" s="22">
        <f t="shared" si="799"/>
        <v>0</v>
      </c>
    </row>
    <row r="1662" spans="5:30" x14ac:dyDescent="0.25">
      <c r="E1662" s="12">
        <v>43005.916666666664</v>
      </c>
      <c r="F1662" s="10">
        <v>12684.96</v>
      </c>
      <c r="G1662" s="10">
        <v>12704.73</v>
      </c>
      <c r="H1662" s="10">
        <v>12678.45</v>
      </c>
      <c r="I1662" s="10">
        <v>12678.45</v>
      </c>
      <c r="K1662" s="13">
        <f t="shared" si="790"/>
        <v>-6.5099999999983993</v>
      </c>
      <c r="L1662" s="13">
        <f t="shared" si="800"/>
        <v>40.420000000001892</v>
      </c>
      <c r="M1662" s="13">
        <f t="shared" si="791"/>
        <v>26.279999999998836</v>
      </c>
      <c r="N1662" s="13"/>
      <c r="X1662">
        <f t="shared" si="793"/>
        <v>6.5099999999983993</v>
      </c>
      <c r="Y1662">
        <f t="shared" si="794"/>
        <v>0</v>
      </c>
      <c r="Z1662">
        <f t="shared" si="795"/>
        <v>0</v>
      </c>
      <c r="AA1662" s="22">
        <f t="shared" si="796"/>
        <v>0</v>
      </c>
      <c r="AB1662" s="22">
        <f t="shared" si="797"/>
        <v>0</v>
      </c>
      <c r="AC1662" s="22">
        <f t="shared" si="798"/>
        <v>0</v>
      </c>
      <c r="AD1662" s="22">
        <f t="shared" si="799"/>
        <v>0</v>
      </c>
    </row>
    <row r="1663" spans="5:30" hidden="1" x14ac:dyDescent="0.25">
      <c r="E1663" s="11">
        <v>43005.958333333336</v>
      </c>
      <c r="F1663" s="9">
        <v>12680.2</v>
      </c>
      <c r="G1663" s="9">
        <v>12682.45</v>
      </c>
      <c r="H1663" s="9">
        <v>12672.12</v>
      </c>
      <c r="I1663" s="9">
        <v>12675.82</v>
      </c>
    </row>
    <row r="1664" spans="5:30" hidden="1" x14ac:dyDescent="0.25">
      <c r="E1664" s="12">
        <v>43006.041666666664</v>
      </c>
      <c r="F1664" s="10">
        <v>12673.28</v>
      </c>
      <c r="G1664" s="10">
        <v>12675.82</v>
      </c>
      <c r="H1664" s="10">
        <v>12663.69</v>
      </c>
      <c r="I1664" s="10">
        <v>12667.74</v>
      </c>
    </row>
    <row r="1665" spans="3:30" hidden="1" x14ac:dyDescent="0.25">
      <c r="E1665" s="11">
        <v>43006.083333333336</v>
      </c>
      <c r="F1665" s="9">
        <v>12666.48</v>
      </c>
      <c r="G1665" s="9">
        <v>12671.27</v>
      </c>
      <c r="H1665" s="9">
        <v>12666.48</v>
      </c>
      <c r="I1665" s="9">
        <v>12671.27</v>
      </c>
    </row>
    <row r="1666" spans="3:30" hidden="1" x14ac:dyDescent="0.25">
      <c r="E1666" s="12">
        <v>43006.125</v>
      </c>
      <c r="F1666" s="10">
        <v>12670.64</v>
      </c>
      <c r="G1666" s="10">
        <v>12672.53</v>
      </c>
      <c r="H1666" s="10">
        <v>12666.2</v>
      </c>
      <c r="I1666" s="10">
        <v>12670</v>
      </c>
    </row>
    <row r="1667" spans="3:30" hidden="1" x14ac:dyDescent="0.25">
      <c r="E1667" s="11">
        <v>43006.166666666664</v>
      </c>
      <c r="F1667" s="9">
        <v>12669.69</v>
      </c>
      <c r="G1667" s="9">
        <v>12672.22</v>
      </c>
      <c r="H1667" s="9">
        <v>12667.15</v>
      </c>
      <c r="I1667" s="9">
        <v>12668.42</v>
      </c>
    </row>
    <row r="1668" spans="3:30" hidden="1" x14ac:dyDescent="0.25">
      <c r="E1668" s="12">
        <v>43006.208333333336</v>
      </c>
      <c r="F1668" s="10">
        <v>12667.15</v>
      </c>
      <c r="G1668" s="10">
        <v>12674.47</v>
      </c>
      <c r="H1668" s="10">
        <v>12667.15</v>
      </c>
      <c r="I1668" s="10">
        <v>12674.47</v>
      </c>
    </row>
    <row r="1669" spans="3:30" hidden="1" x14ac:dyDescent="0.25">
      <c r="E1669" s="11">
        <v>43006.25</v>
      </c>
      <c r="F1669" s="9">
        <v>12675.74</v>
      </c>
      <c r="G1669" s="9">
        <v>12681.26</v>
      </c>
      <c r="H1669" s="9">
        <v>12674.2</v>
      </c>
      <c r="I1669" s="9">
        <v>12680</v>
      </c>
    </row>
    <row r="1670" spans="3:30" hidden="1" x14ac:dyDescent="0.25">
      <c r="E1670" s="12">
        <v>43006.291666666664</v>
      </c>
      <c r="F1670" s="10">
        <v>12680.63</v>
      </c>
      <c r="G1670" s="10">
        <v>12685.86</v>
      </c>
      <c r="H1670" s="10">
        <v>12679.98</v>
      </c>
      <c r="I1670" s="10">
        <v>12685.86</v>
      </c>
    </row>
    <row r="1671" spans="3:30" x14ac:dyDescent="0.25">
      <c r="C1671">
        <v>1</v>
      </c>
      <c r="E1671" s="11">
        <v>43006.333333333336</v>
      </c>
      <c r="F1671" s="9">
        <v>12685.23</v>
      </c>
      <c r="G1671" s="9">
        <v>12695.25</v>
      </c>
      <c r="H1671" s="9">
        <v>12683.97</v>
      </c>
      <c r="I1671" s="9">
        <v>12691.31</v>
      </c>
      <c r="K1671" s="13">
        <f t="shared" ref="K1671:K1685" si="801">I1671-F1671</f>
        <v>6.0799999999999272</v>
      </c>
      <c r="L1671" s="13">
        <v>0</v>
      </c>
      <c r="M1671" s="13">
        <f t="shared" ref="M1671:M1685" si="802">G1671-H1671</f>
        <v>11.280000000000655</v>
      </c>
      <c r="N1671" s="13">
        <f t="shared" ref="N1671" si="803">I1685-F1671</f>
        <v>31.260000000000218</v>
      </c>
      <c r="O1671" s="18">
        <f>IF(K1671*N1671&gt;0,1,0)</f>
        <v>1</v>
      </c>
      <c r="S1671" s="13">
        <f>MAX(G1671:G1685)</f>
        <v>12724.75</v>
      </c>
      <c r="X1671">
        <f t="shared" ref="X1671:X1685" si="804">ABS(K1671)</f>
        <v>6.0799999999999272</v>
      </c>
      <c r="Y1671">
        <f t="shared" ref="Y1671:Y1685" si="805">ABS(N1671)</f>
        <v>31.260000000000218</v>
      </c>
      <c r="Z1671">
        <f t="shared" ref="Z1671:Z1685" si="806">IF(S1671&lt;1000,ABS(S1671),0)</f>
        <v>0</v>
      </c>
      <c r="AA1671" s="22">
        <f t="shared" ref="AA1671:AA1685" si="807">ABS(P1671)</f>
        <v>0</v>
      </c>
      <c r="AB1671" s="22">
        <f t="shared" ref="AB1671:AB1685" si="808">ABS(Q1671)</f>
        <v>0</v>
      </c>
      <c r="AC1671" s="22">
        <f t="shared" ref="AC1671:AC1685" si="809">IF(O1671=1,ABS(P1672),0)</f>
        <v>0.30050900548160503</v>
      </c>
      <c r="AD1671" s="22">
        <f t="shared" ref="AD1671:AD1685" si="810">IF(O1671=0,ABS(Q1672),0)</f>
        <v>0</v>
      </c>
    </row>
    <row r="1672" spans="3:30" x14ac:dyDescent="0.25">
      <c r="E1672" s="12">
        <v>43006.375</v>
      </c>
      <c r="F1672" s="10">
        <v>12690.31</v>
      </c>
      <c r="G1672" s="10">
        <v>12700.29</v>
      </c>
      <c r="H1672" s="10">
        <v>12682.14</v>
      </c>
      <c r="I1672" s="10">
        <v>12685.29</v>
      </c>
      <c r="K1672" s="13">
        <f t="shared" si="801"/>
        <v>-5.0199999999986176</v>
      </c>
      <c r="L1672" s="13">
        <f t="shared" ref="L1672:L1685" si="811">L1671+K1672</f>
        <v>-5.0199999999986176</v>
      </c>
      <c r="M1672" s="13">
        <f t="shared" si="802"/>
        <v>18.150000000001455</v>
      </c>
      <c r="N1672" s="13"/>
      <c r="P1672">
        <f>_xlfn.IFS(K1671&lt;0,MIN(L1671:L1685),K1671&gt;0,MAX(L1671:L1685))/S1650</f>
        <v>0.30050900548160503</v>
      </c>
      <c r="Q1672">
        <f>_xlfn.IFS(K1671&lt;0,MAX(L1671:L1685),K1671&gt;0,MIN(L1671:L1685))/S1650</f>
        <v>-8.1245105716516094E-2</v>
      </c>
      <c r="S1672" s="13">
        <f>MIN(H1671:H1685)</f>
        <v>12664.39</v>
      </c>
      <c r="X1672">
        <f t="shared" si="804"/>
        <v>5.0199999999986176</v>
      </c>
      <c r="Y1672">
        <f t="shared" si="805"/>
        <v>0</v>
      </c>
      <c r="Z1672">
        <f t="shared" si="806"/>
        <v>0</v>
      </c>
      <c r="AA1672" s="22">
        <f t="shared" si="807"/>
        <v>0.30050900548160503</v>
      </c>
      <c r="AB1672" s="22">
        <f t="shared" si="808"/>
        <v>8.1245105716516094E-2</v>
      </c>
      <c r="AC1672" s="22">
        <f t="shared" si="809"/>
        <v>0</v>
      </c>
      <c r="AD1672" s="22">
        <f t="shared" si="810"/>
        <v>0</v>
      </c>
    </row>
    <row r="1673" spans="3:30" x14ac:dyDescent="0.25">
      <c r="E1673" s="11">
        <v>43006.416666666664</v>
      </c>
      <c r="F1673" s="9">
        <v>12684.28</v>
      </c>
      <c r="G1673" s="9">
        <v>12687.65</v>
      </c>
      <c r="H1673" s="9">
        <v>12664.39</v>
      </c>
      <c r="I1673" s="9">
        <v>12681</v>
      </c>
      <c r="K1673" s="13">
        <f t="shared" si="801"/>
        <v>-3.2800000000006548</v>
      </c>
      <c r="L1673" s="13">
        <f t="shared" si="811"/>
        <v>-8.2999999999992724</v>
      </c>
      <c r="M1673" s="13">
        <f t="shared" si="802"/>
        <v>23.260000000000218</v>
      </c>
      <c r="N1673" s="13"/>
      <c r="S1673" s="13">
        <f>S1671-S1672</f>
        <v>60.360000000000582</v>
      </c>
      <c r="X1673">
        <f t="shared" si="804"/>
        <v>3.2800000000006548</v>
      </c>
      <c r="Y1673">
        <f t="shared" si="805"/>
        <v>0</v>
      </c>
      <c r="Z1673">
        <f t="shared" si="806"/>
        <v>60.360000000000582</v>
      </c>
      <c r="AA1673" s="22">
        <f t="shared" si="807"/>
        <v>0</v>
      </c>
      <c r="AB1673" s="22">
        <f t="shared" si="808"/>
        <v>0</v>
      </c>
      <c r="AC1673" s="22">
        <f t="shared" si="809"/>
        <v>0</v>
      </c>
      <c r="AD1673" s="22">
        <f t="shared" si="810"/>
        <v>0</v>
      </c>
    </row>
    <row r="1674" spans="3:30" x14ac:dyDescent="0.25">
      <c r="E1674" s="12">
        <v>43006.458333333336</v>
      </c>
      <c r="F1674" s="10">
        <v>12682.26</v>
      </c>
      <c r="G1674" s="10">
        <v>12704.73</v>
      </c>
      <c r="H1674" s="10">
        <v>12677.62</v>
      </c>
      <c r="I1674" s="10">
        <v>12701.15</v>
      </c>
      <c r="K1674" s="13">
        <f t="shared" si="801"/>
        <v>18.889999999999418</v>
      </c>
      <c r="L1674" s="13">
        <f t="shared" si="811"/>
        <v>10.590000000000146</v>
      </c>
      <c r="M1674" s="13">
        <f t="shared" si="802"/>
        <v>27.109999999998763</v>
      </c>
      <c r="N1674" s="13"/>
      <c r="X1674">
        <f t="shared" si="804"/>
        <v>18.889999999999418</v>
      </c>
      <c r="Y1674">
        <f t="shared" si="805"/>
        <v>0</v>
      </c>
      <c r="Z1674">
        <f t="shared" si="806"/>
        <v>0</v>
      </c>
      <c r="AA1674" s="22">
        <f t="shared" si="807"/>
        <v>0</v>
      </c>
      <c r="AB1674" s="22">
        <f t="shared" si="808"/>
        <v>0</v>
      </c>
      <c r="AC1674" s="22">
        <f t="shared" si="809"/>
        <v>0</v>
      </c>
      <c r="AD1674" s="22">
        <f t="shared" si="810"/>
        <v>0</v>
      </c>
    </row>
    <row r="1675" spans="3:30" x14ac:dyDescent="0.25">
      <c r="E1675" s="11">
        <v>43006.5</v>
      </c>
      <c r="F1675" s="9">
        <v>12701.4</v>
      </c>
      <c r="G1675" s="9">
        <v>12707.96</v>
      </c>
      <c r="H1675" s="9">
        <v>12689.98</v>
      </c>
      <c r="I1675" s="9">
        <v>12698.94</v>
      </c>
      <c r="K1675" s="13">
        <f t="shared" si="801"/>
        <v>-2.4599999999991269</v>
      </c>
      <c r="L1675" s="13">
        <f t="shared" si="811"/>
        <v>8.1300000000010186</v>
      </c>
      <c r="M1675" s="13">
        <f t="shared" si="802"/>
        <v>17.979999999999563</v>
      </c>
      <c r="N1675" s="13"/>
      <c r="X1675">
        <f t="shared" si="804"/>
        <v>2.4599999999991269</v>
      </c>
      <c r="Y1675">
        <f t="shared" si="805"/>
        <v>0</v>
      </c>
      <c r="Z1675">
        <f t="shared" si="806"/>
        <v>0</v>
      </c>
      <c r="AA1675" s="22">
        <f t="shared" si="807"/>
        <v>0</v>
      </c>
      <c r="AB1675" s="22">
        <f t="shared" si="808"/>
        <v>0</v>
      </c>
      <c r="AC1675" s="22">
        <f t="shared" si="809"/>
        <v>0</v>
      </c>
      <c r="AD1675" s="22">
        <f t="shared" si="810"/>
        <v>0</v>
      </c>
    </row>
    <row r="1676" spans="3:30" x14ac:dyDescent="0.25">
      <c r="E1676" s="12">
        <v>43006.541666666664</v>
      </c>
      <c r="F1676" s="10">
        <v>12698.93</v>
      </c>
      <c r="G1676" s="10">
        <v>12704.76</v>
      </c>
      <c r="H1676" s="10">
        <v>12691.2</v>
      </c>
      <c r="I1676" s="10">
        <v>12701.18</v>
      </c>
      <c r="K1676" s="13">
        <f t="shared" si="801"/>
        <v>2.25</v>
      </c>
      <c r="L1676" s="13">
        <f t="shared" si="811"/>
        <v>10.380000000001019</v>
      </c>
      <c r="M1676" s="13">
        <f t="shared" si="802"/>
        <v>13.559999999999491</v>
      </c>
      <c r="N1676" s="13"/>
      <c r="X1676">
        <f t="shared" si="804"/>
        <v>2.25</v>
      </c>
      <c r="Y1676">
        <f t="shared" si="805"/>
        <v>0</v>
      </c>
      <c r="Z1676">
        <f t="shared" si="806"/>
        <v>0</v>
      </c>
      <c r="AA1676" s="22">
        <f t="shared" si="807"/>
        <v>0</v>
      </c>
      <c r="AB1676" s="22">
        <f t="shared" si="808"/>
        <v>0</v>
      </c>
      <c r="AC1676" s="22">
        <f t="shared" si="809"/>
        <v>0</v>
      </c>
      <c r="AD1676" s="22">
        <f t="shared" si="810"/>
        <v>0</v>
      </c>
    </row>
    <row r="1677" spans="3:30" x14ac:dyDescent="0.25">
      <c r="E1677" s="11">
        <v>43006.583333333336</v>
      </c>
      <c r="F1677" s="9">
        <v>12700.93</v>
      </c>
      <c r="G1677" s="9">
        <v>12702.25</v>
      </c>
      <c r="H1677" s="9">
        <v>12686.53</v>
      </c>
      <c r="I1677" s="9">
        <v>12693.03</v>
      </c>
      <c r="K1677" s="13">
        <f t="shared" si="801"/>
        <v>-7.8999999999996362</v>
      </c>
      <c r="L1677" s="13">
        <f t="shared" si="811"/>
        <v>2.4800000000013824</v>
      </c>
      <c r="M1677" s="13">
        <f t="shared" si="802"/>
        <v>15.719999999999345</v>
      </c>
      <c r="N1677" s="13"/>
      <c r="X1677">
        <f t="shared" si="804"/>
        <v>7.8999999999996362</v>
      </c>
      <c r="Y1677">
        <f t="shared" si="805"/>
        <v>0</v>
      </c>
      <c r="Z1677">
        <f t="shared" si="806"/>
        <v>0</v>
      </c>
      <c r="AA1677" s="22">
        <f t="shared" si="807"/>
        <v>0</v>
      </c>
      <c r="AB1677" s="22">
        <f t="shared" si="808"/>
        <v>0</v>
      </c>
      <c r="AC1677" s="22">
        <f t="shared" si="809"/>
        <v>0</v>
      </c>
      <c r="AD1677" s="22">
        <f t="shared" si="810"/>
        <v>0</v>
      </c>
    </row>
    <row r="1678" spans="3:30" x14ac:dyDescent="0.25">
      <c r="E1678" s="12">
        <v>43006.625</v>
      </c>
      <c r="F1678" s="10">
        <v>12692.78</v>
      </c>
      <c r="G1678" s="10">
        <v>12697.58</v>
      </c>
      <c r="H1678" s="10">
        <v>12683.18</v>
      </c>
      <c r="I1678" s="10">
        <v>12695.23</v>
      </c>
      <c r="K1678" s="13">
        <f t="shared" si="801"/>
        <v>2.4499999999989086</v>
      </c>
      <c r="L1678" s="13">
        <f t="shared" si="811"/>
        <v>4.930000000000291</v>
      </c>
      <c r="M1678" s="13">
        <f t="shared" si="802"/>
        <v>14.399999999999636</v>
      </c>
      <c r="N1678" s="13"/>
      <c r="X1678">
        <f t="shared" si="804"/>
        <v>2.4499999999989086</v>
      </c>
      <c r="Y1678">
        <f t="shared" si="805"/>
        <v>0</v>
      </c>
      <c r="Z1678">
        <f t="shared" si="806"/>
        <v>0</v>
      </c>
      <c r="AA1678" s="22">
        <f t="shared" si="807"/>
        <v>0</v>
      </c>
      <c r="AB1678" s="22">
        <f t="shared" si="808"/>
        <v>0</v>
      </c>
      <c r="AC1678" s="22">
        <f t="shared" si="809"/>
        <v>0</v>
      </c>
      <c r="AD1678" s="22">
        <f t="shared" si="810"/>
        <v>0</v>
      </c>
    </row>
    <row r="1679" spans="3:30" x14ac:dyDescent="0.25">
      <c r="E1679" s="11">
        <v>43006.666666666664</v>
      </c>
      <c r="F1679" s="9">
        <v>12694.98</v>
      </c>
      <c r="G1679" s="9">
        <v>12708.56</v>
      </c>
      <c r="H1679" s="9">
        <v>12691.55</v>
      </c>
      <c r="I1679" s="9">
        <v>12698.37</v>
      </c>
      <c r="K1679" s="13">
        <f t="shared" si="801"/>
        <v>3.3900000000012369</v>
      </c>
      <c r="L1679" s="13">
        <f t="shared" si="811"/>
        <v>8.320000000001528</v>
      </c>
      <c r="M1679" s="13">
        <f t="shared" si="802"/>
        <v>17.010000000000218</v>
      </c>
      <c r="N1679" s="13"/>
      <c r="X1679">
        <f t="shared" si="804"/>
        <v>3.3900000000012369</v>
      </c>
      <c r="Y1679">
        <f t="shared" si="805"/>
        <v>0</v>
      </c>
      <c r="Z1679">
        <f t="shared" si="806"/>
        <v>0</v>
      </c>
      <c r="AA1679" s="22">
        <f t="shared" si="807"/>
        <v>0</v>
      </c>
      <c r="AB1679" s="22">
        <f t="shared" si="808"/>
        <v>0</v>
      </c>
      <c r="AC1679" s="22">
        <f t="shared" si="809"/>
        <v>0</v>
      </c>
      <c r="AD1679" s="22">
        <f t="shared" si="810"/>
        <v>0</v>
      </c>
    </row>
    <row r="1680" spans="3:30" x14ac:dyDescent="0.25">
      <c r="E1680" s="12">
        <v>43006.708333333336</v>
      </c>
      <c r="F1680" s="10">
        <v>12698.12</v>
      </c>
      <c r="G1680" s="10">
        <v>12706.98</v>
      </c>
      <c r="H1680" s="10">
        <v>12692.5</v>
      </c>
      <c r="I1680" s="10">
        <v>12699.23</v>
      </c>
      <c r="K1680" s="13">
        <f t="shared" si="801"/>
        <v>1.1099999999987631</v>
      </c>
      <c r="L1680" s="13">
        <f t="shared" si="811"/>
        <v>9.430000000000291</v>
      </c>
      <c r="M1680" s="13">
        <f t="shared" si="802"/>
        <v>14.479999999999563</v>
      </c>
      <c r="N1680" s="13"/>
      <c r="X1680">
        <f t="shared" si="804"/>
        <v>1.1099999999987631</v>
      </c>
      <c r="Y1680">
        <f t="shared" si="805"/>
        <v>0</v>
      </c>
      <c r="Z1680">
        <f t="shared" si="806"/>
        <v>0</v>
      </c>
      <c r="AA1680" s="22">
        <f t="shared" si="807"/>
        <v>0</v>
      </c>
      <c r="AB1680" s="22">
        <f t="shared" si="808"/>
        <v>0</v>
      </c>
      <c r="AC1680" s="22">
        <f t="shared" si="809"/>
        <v>0</v>
      </c>
      <c r="AD1680" s="22">
        <f t="shared" si="810"/>
        <v>0</v>
      </c>
    </row>
    <row r="1681" spans="3:30" x14ac:dyDescent="0.25">
      <c r="E1681" s="11">
        <v>43006.75</v>
      </c>
      <c r="F1681" s="9">
        <v>12698.98</v>
      </c>
      <c r="G1681" s="9">
        <v>12711.61</v>
      </c>
      <c r="H1681" s="9">
        <v>12696.35</v>
      </c>
      <c r="I1681" s="9">
        <v>12707.74</v>
      </c>
      <c r="K1681" s="13">
        <f t="shared" si="801"/>
        <v>8.7600000000002183</v>
      </c>
      <c r="L1681" s="13">
        <f t="shared" si="811"/>
        <v>18.190000000000509</v>
      </c>
      <c r="M1681" s="13">
        <f t="shared" si="802"/>
        <v>15.260000000000218</v>
      </c>
      <c r="N1681" s="13"/>
      <c r="X1681">
        <f t="shared" si="804"/>
        <v>8.7600000000002183</v>
      </c>
      <c r="Y1681">
        <f t="shared" si="805"/>
        <v>0</v>
      </c>
      <c r="Z1681">
        <f t="shared" si="806"/>
        <v>0</v>
      </c>
      <c r="AA1681" s="22">
        <f t="shared" si="807"/>
        <v>0</v>
      </c>
      <c r="AB1681" s="22">
        <f t="shared" si="808"/>
        <v>0</v>
      </c>
      <c r="AC1681" s="22">
        <f t="shared" si="809"/>
        <v>0</v>
      </c>
      <c r="AD1681" s="22">
        <f t="shared" si="810"/>
        <v>0</v>
      </c>
    </row>
    <row r="1682" spans="3:30" x14ac:dyDescent="0.25">
      <c r="E1682" s="12">
        <v>43006.791666666664</v>
      </c>
      <c r="F1682" s="10">
        <v>12707.99</v>
      </c>
      <c r="G1682" s="10">
        <v>12719.88</v>
      </c>
      <c r="H1682" s="10">
        <v>12705.9</v>
      </c>
      <c r="I1682" s="10">
        <v>12717.25</v>
      </c>
      <c r="K1682" s="13">
        <f t="shared" si="801"/>
        <v>9.2600000000002183</v>
      </c>
      <c r="L1682" s="13">
        <f t="shared" si="811"/>
        <v>27.450000000000728</v>
      </c>
      <c r="M1682" s="13">
        <f t="shared" si="802"/>
        <v>13.979999999999563</v>
      </c>
      <c r="N1682" s="13"/>
      <c r="X1682">
        <f t="shared" si="804"/>
        <v>9.2600000000002183</v>
      </c>
      <c r="Y1682">
        <f t="shared" si="805"/>
        <v>0</v>
      </c>
      <c r="Z1682">
        <f t="shared" si="806"/>
        <v>0</v>
      </c>
      <c r="AA1682" s="22">
        <f t="shared" si="807"/>
        <v>0</v>
      </c>
      <c r="AB1682" s="22">
        <f t="shared" si="808"/>
        <v>0</v>
      </c>
      <c r="AC1682" s="22">
        <f t="shared" si="809"/>
        <v>0</v>
      </c>
      <c r="AD1682" s="22">
        <f t="shared" si="810"/>
        <v>0</v>
      </c>
    </row>
    <row r="1683" spans="3:30" x14ac:dyDescent="0.25">
      <c r="E1683" s="11">
        <v>43006.833333333336</v>
      </c>
      <c r="F1683" s="9">
        <v>12717.5</v>
      </c>
      <c r="G1683" s="9">
        <v>12721.75</v>
      </c>
      <c r="H1683" s="9">
        <v>12712.5</v>
      </c>
      <c r="I1683" s="9">
        <v>12720.75</v>
      </c>
      <c r="K1683" s="13">
        <f t="shared" si="801"/>
        <v>3.25</v>
      </c>
      <c r="L1683" s="13">
        <f t="shared" si="811"/>
        <v>30.700000000000728</v>
      </c>
      <c r="M1683" s="13">
        <f t="shared" si="802"/>
        <v>9.25</v>
      </c>
      <c r="N1683" s="13"/>
      <c r="X1683">
        <f t="shared" si="804"/>
        <v>3.25</v>
      </c>
      <c r="Y1683">
        <f t="shared" si="805"/>
        <v>0</v>
      </c>
      <c r="Z1683">
        <f t="shared" si="806"/>
        <v>0</v>
      </c>
      <c r="AA1683" s="22">
        <f t="shared" si="807"/>
        <v>0</v>
      </c>
      <c r="AB1683" s="22">
        <f t="shared" si="808"/>
        <v>0</v>
      </c>
      <c r="AC1683" s="22">
        <f t="shared" si="809"/>
        <v>0</v>
      </c>
      <c r="AD1683" s="22">
        <f t="shared" si="810"/>
        <v>0</v>
      </c>
    </row>
    <row r="1684" spans="3:30" x14ac:dyDescent="0.25">
      <c r="E1684" s="12">
        <v>43006.875</v>
      </c>
      <c r="F1684" s="10">
        <v>12721</v>
      </c>
      <c r="G1684" s="10">
        <v>12724.75</v>
      </c>
      <c r="H1684" s="10">
        <v>12717.74</v>
      </c>
      <c r="I1684" s="10">
        <v>12720.5</v>
      </c>
      <c r="K1684" s="13">
        <f t="shared" si="801"/>
        <v>-0.5</v>
      </c>
      <c r="L1684" s="13">
        <f t="shared" si="811"/>
        <v>30.200000000000728</v>
      </c>
      <c r="M1684" s="13">
        <f t="shared" si="802"/>
        <v>7.0100000000002183</v>
      </c>
      <c r="N1684" s="13"/>
      <c r="X1684">
        <f t="shared" si="804"/>
        <v>0.5</v>
      </c>
      <c r="Y1684">
        <f t="shared" si="805"/>
        <v>0</v>
      </c>
      <c r="Z1684">
        <f t="shared" si="806"/>
        <v>0</v>
      </c>
      <c r="AA1684" s="22">
        <f t="shared" si="807"/>
        <v>0</v>
      </c>
      <c r="AB1684" s="22">
        <f t="shared" si="808"/>
        <v>0</v>
      </c>
      <c r="AC1684" s="22">
        <f t="shared" si="809"/>
        <v>0</v>
      </c>
      <c r="AD1684" s="22">
        <f t="shared" si="810"/>
        <v>0</v>
      </c>
    </row>
    <row r="1685" spans="3:30" x14ac:dyDescent="0.25">
      <c r="E1685" s="11">
        <v>43006.916666666664</v>
      </c>
      <c r="F1685" s="9">
        <v>12720.75</v>
      </c>
      <c r="G1685" s="9">
        <v>12723.5</v>
      </c>
      <c r="H1685" s="9">
        <v>12714.49</v>
      </c>
      <c r="I1685" s="9">
        <v>12716.49</v>
      </c>
      <c r="K1685" s="13">
        <f t="shared" si="801"/>
        <v>-4.2600000000002183</v>
      </c>
      <c r="L1685" s="13">
        <f t="shared" si="811"/>
        <v>25.940000000000509</v>
      </c>
      <c r="M1685" s="13">
        <f t="shared" si="802"/>
        <v>9.0100000000002183</v>
      </c>
      <c r="N1685" s="13"/>
      <c r="X1685">
        <f t="shared" si="804"/>
        <v>4.2600000000002183</v>
      </c>
      <c r="Y1685">
        <f t="shared" si="805"/>
        <v>0</v>
      </c>
      <c r="Z1685">
        <f t="shared" si="806"/>
        <v>0</v>
      </c>
      <c r="AA1685" s="22">
        <f t="shared" si="807"/>
        <v>0</v>
      </c>
      <c r="AB1685" s="22">
        <f t="shared" si="808"/>
        <v>0</v>
      </c>
      <c r="AC1685" s="22">
        <f t="shared" si="809"/>
        <v>0</v>
      </c>
      <c r="AD1685" s="22">
        <f t="shared" si="810"/>
        <v>0</v>
      </c>
    </row>
    <row r="1686" spans="3:30" hidden="1" x14ac:dyDescent="0.25">
      <c r="E1686" s="12">
        <v>43006.958333333336</v>
      </c>
      <c r="F1686" s="10">
        <v>12714.74</v>
      </c>
      <c r="G1686" s="10">
        <v>12721.51</v>
      </c>
      <c r="H1686" s="10">
        <v>12713.47</v>
      </c>
      <c r="I1686" s="10">
        <v>12718.5</v>
      </c>
    </row>
    <row r="1687" spans="3:30" hidden="1" x14ac:dyDescent="0.25">
      <c r="E1687" s="11">
        <v>43007.041666666664</v>
      </c>
      <c r="F1687" s="9">
        <v>12715.73</v>
      </c>
      <c r="G1687" s="9">
        <v>12715.74</v>
      </c>
      <c r="H1687" s="9">
        <v>12703.35</v>
      </c>
      <c r="I1687" s="9">
        <v>12704.62</v>
      </c>
    </row>
    <row r="1688" spans="3:30" hidden="1" x14ac:dyDescent="0.25">
      <c r="E1688" s="12">
        <v>43007.083333333336</v>
      </c>
      <c r="F1688" s="10">
        <v>12703.35</v>
      </c>
      <c r="G1688" s="10">
        <v>12706.88</v>
      </c>
      <c r="H1688" s="10">
        <v>12703.07</v>
      </c>
      <c r="I1688" s="10">
        <v>12703.07</v>
      </c>
    </row>
    <row r="1689" spans="3:30" hidden="1" x14ac:dyDescent="0.25">
      <c r="E1689" s="11">
        <v>43007.125</v>
      </c>
      <c r="F1689" s="9">
        <v>12704.34</v>
      </c>
      <c r="G1689" s="9">
        <v>12710.14</v>
      </c>
      <c r="H1689" s="9">
        <v>12703.07</v>
      </c>
      <c r="I1689" s="9">
        <v>12708.87</v>
      </c>
    </row>
    <row r="1690" spans="3:30" hidden="1" x14ac:dyDescent="0.25">
      <c r="E1690" s="12">
        <v>43007.166666666664</v>
      </c>
      <c r="F1690" s="10">
        <v>12709.18</v>
      </c>
      <c r="G1690" s="10">
        <v>12712.45</v>
      </c>
      <c r="H1690" s="10">
        <v>12705.91</v>
      </c>
      <c r="I1690" s="10">
        <v>12711.18</v>
      </c>
    </row>
    <row r="1691" spans="3:30" hidden="1" x14ac:dyDescent="0.25">
      <c r="E1691" s="11">
        <v>43007.208333333336</v>
      </c>
      <c r="F1691" s="9">
        <v>12712.45</v>
      </c>
      <c r="G1691" s="9">
        <v>12715.72</v>
      </c>
      <c r="H1691" s="9">
        <v>12711.18</v>
      </c>
      <c r="I1691" s="9">
        <v>12711.94</v>
      </c>
    </row>
    <row r="1692" spans="3:30" hidden="1" x14ac:dyDescent="0.25">
      <c r="E1692" s="12">
        <v>43007.25</v>
      </c>
      <c r="F1692" s="10">
        <v>12713.21</v>
      </c>
      <c r="G1692" s="10">
        <v>12714.47</v>
      </c>
      <c r="H1692" s="10">
        <v>12710.67</v>
      </c>
      <c r="I1692" s="10">
        <v>12714.47</v>
      </c>
    </row>
    <row r="1693" spans="3:30" hidden="1" x14ac:dyDescent="0.25">
      <c r="E1693" s="11">
        <v>43007.291666666664</v>
      </c>
      <c r="F1693" s="9">
        <v>12713.16</v>
      </c>
      <c r="G1693" s="9">
        <v>12722.69</v>
      </c>
      <c r="H1693" s="9">
        <v>12713.16</v>
      </c>
      <c r="I1693" s="9">
        <v>12715.34</v>
      </c>
    </row>
    <row r="1694" spans="3:30" x14ac:dyDescent="0.25">
      <c r="C1694">
        <v>1</v>
      </c>
      <c r="E1694" s="12">
        <v>43007.333333333336</v>
      </c>
      <c r="F1694" s="10">
        <v>12716.61</v>
      </c>
      <c r="G1694" s="10">
        <v>12720.1</v>
      </c>
      <c r="H1694" s="10">
        <v>12710.72</v>
      </c>
      <c r="I1694" s="10">
        <v>12720.1</v>
      </c>
      <c r="K1694" s="13">
        <f t="shared" ref="K1694:K1708" si="812">I1694-F1694</f>
        <v>3.4899999999997817</v>
      </c>
      <c r="L1694" s="13">
        <v>0</v>
      </c>
      <c r="M1694" s="13">
        <f t="shared" ref="M1694:M1708" si="813">G1694-H1694</f>
        <v>9.3800000000010186</v>
      </c>
      <c r="N1694" s="13">
        <f t="shared" ref="N1694" si="814">I1708-F1694</f>
        <v>126.78999999999905</v>
      </c>
      <c r="O1694" s="18">
        <f>IF(K1694*N1694&gt;0,1,0)</f>
        <v>1</v>
      </c>
      <c r="S1694" s="13">
        <f>MAX(G1694:G1708)</f>
        <v>12847.41</v>
      </c>
      <c r="X1694">
        <f t="shared" ref="X1694:X1708" si="815">ABS(K1694)</f>
        <v>3.4899999999997817</v>
      </c>
      <c r="Y1694">
        <f t="shared" ref="Y1694:Y1708" si="816">ABS(N1694)</f>
        <v>126.78999999999905</v>
      </c>
      <c r="Z1694">
        <f t="shared" ref="Z1694:Z1708" si="817">IF(S1694&lt;1000,ABS(S1694),0)</f>
        <v>0</v>
      </c>
      <c r="AA1694" s="22">
        <f t="shared" ref="AA1694:AA1708" si="818">ABS(P1694)</f>
        <v>0</v>
      </c>
      <c r="AB1694" s="22">
        <f t="shared" ref="AB1694:AB1708" si="819">ABS(Q1694)</f>
        <v>0</v>
      </c>
      <c r="AC1694" s="22">
        <f t="shared" ref="AC1694:AC1708" si="820">IF(O1694=1,ABS(P1695),0)</f>
        <v>2.0261762756792261</v>
      </c>
      <c r="AD1694" s="22">
        <f t="shared" ref="AD1694:AD1708" si="821">IF(O1694=0,ABS(Q1695),0)</f>
        <v>0</v>
      </c>
    </row>
    <row r="1695" spans="3:30" x14ac:dyDescent="0.25">
      <c r="E1695" s="11">
        <v>43007.375</v>
      </c>
      <c r="F1695" s="9">
        <v>12721.6</v>
      </c>
      <c r="G1695" s="9">
        <v>12732.56</v>
      </c>
      <c r="H1695" s="9">
        <v>12720.5</v>
      </c>
      <c r="I1695" s="9">
        <v>12722.92</v>
      </c>
      <c r="K1695" s="13">
        <f t="shared" si="812"/>
        <v>1.319999999999709</v>
      </c>
      <c r="L1695" s="13">
        <f t="shared" ref="L1695:L1708" si="822">L1694+K1695</f>
        <v>1.319999999999709</v>
      </c>
      <c r="M1695" s="13">
        <f t="shared" si="813"/>
        <v>12.059999999999491</v>
      </c>
      <c r="N1695" s="13"/>
      <c r="P1695">
        <f>_xlfn.IFS(K1694&lt;0,MIN(L1694:L1708),K1694&gt;0,MAX(L1694:L1708))/S1673</f>
        <v>2.0261762756792261</v>
      </c>
      <c r="Q1695">
        <f>_xlfn.IFS(K1694&lt;0,MAX(L1694:L1708),K1694&gt;0,MIN(L1694:L1708))/S1673</f>
        <v>0</v>
      </c>
      <c r="S1695" s="13">
        <f>MIN(H1694:H1708)</f>
        <v>12710.72</v>
      </c>
      <c r="X1695">
        <f t="shared" si="815"/>
        <v>1.319999999999709</v>
      </c>
      <c r="Y1695">
        <f t="shared" si="816"/>
        <v>0</v>
      </c>
      <c r="Z1695">
        <f t="shared" si="817"/>
        <v>0</v>
      </c>
      <c r="AA1695" s="22">
        <f t="shared" si="818"/>
        <v>2.0261762756792261</v>
      </c>
      <c r="AB1695" s="22">
        <f t="shared" si="819"/>
        <v>0</v>
      </c>
      <c r="AC1695" s="22">
        <f t="shared" si="820"/>
        <v>0</v>
      </c>
      <c r="AD1695" s="22">
        <f t="shared" si="821"/>
        <v>0</v>
      </c>
    </row>
    <row r="1696" spans="3:30" x14ac:dyDescent="0.25">
      <c r="E1696" s="12">
        <v>43007.416666666664</v>
      </c>
      <c r="F1696" s="10">
        <v>12722.92</v>
      </c>
      <c r="G1696" s="10">
        <v>12753.47</v>
      </c>
      <c r="H1696" s="10">
        <v>12721.03</v>
      </c>
      <c r="I1696" s="10">
        <v>12728.44</v>
      </c>
      <c r="K1696" s="13">
        <f t="shared" si="812"/>
        <v>5.5200000000004366</v>
      </c>
      <c r="L1696" s="13">
        <f t="shared" si="822"/>
        <v>6.8400000000001455</v>
      </c>
      <c r="M1696" s="13">
        <f t="shared" si="813"/>
        <v>32.43999999999869</v>
      </c>
      <c r="N1696" s="13"/>
      <c r="S1696" s="13">
        <f>S1694-S1695</f>
        <v>136.69000000000051</v>
      </c>
      <c r="X1696">
        <f t="shared" si="815"/>
        <v>5.5200000000004366</v>
      </c>
      <c r="Y1696">
        <f t="shared" si="816"/>
        <v>0</v>
      </c>
      <c r="Z1696">
        <f t="shared" si="817"/>
        <v>136.69000000000051</v>
      </c>
      <c r="AA1696" s="22">
        <f t="shared" si="818"/>
        <v>0</v>
      </c>
      <c r="AB1696" s="22">
        <f t="shared" si="819"/>
        <v>0</v>
      </c>
      <c r="AC1696" s="22">
        <f t="shared" si="820"/>
        <v>0</v>
      </c>
      <c r="AD1696" s="22">
        <f t="shared" si="821"/>
        <v>0</v>
      </c>
    </row>
    <row r="1697" spans="5:30" x14ac:dyDescent="0.25">
      <c r="E1697" s="11">
        <v>43007.458333333336</v>
      </c>
      <c r="F1697" s="9">
        <v>12728.94</v>
      </c>
      <c r="G1697" s="9">
        <v>12741.85</v>
      </c>
      <c r="H1697" s="9">
        <v>12723.9</v>
      </c>
      <c r="I1697" s="9">
        <v>12730.06</v>
      </c>
      <c r="K1697" s="13">
        <f t="shared" si="812"/>
        <v>1.1199999999989814</v>
      </c>
      <c r="L1697" s="13">
        <f t="shared" si="822"/>
        <v>7.9599999999991269</v>
      </c>
      <c r="M1697" s="13">
        <f t="shared" si="813"/>
        <v>17.950000000000728</v>
      </c>
      <c r="N1697" s="13"/>
      <c r="X1697">
        <f t="shared" si="815"/>
        <v>1.1199999999989814</v>
      </c>
      <c r="Y1697">
        <f t="shared" si="816"/>
        <v>0</v>
      </c>
      <c r="Z1697">
        <f t="shared" si="817"/>
        <v>0</v>
      </c>
      <c r="AA1697" s="22">
        <f t="shared" si="818"/>
        <v>0</v>
      </c>
      <c r="AB1697" s="22">
        <f t="shared" si="819"/>
        <v>0</v>
      </c>
      <c r="AC1697" s="22">
        <f t="shared" si="820"/>
        <v>0</v>
      </c>
      <c r="AD1697" s="22">
        <f t="shared" si="821"/>
        <v>0</v>
      </c>
    </row>
    <row r="1698" spans="5:30" x14ac:dyDescent="0.25">
      <c r="E1698" s="12">
        <v>43007.5</v>
      </c>
      <c r="F1698" s="10">
        <v>12729.81</v>
      </c>
      <c r="G1698" s="10">
        <v>12745.28</v>
      </c>
      <c r="H1698" s="10">
        <v>12728.56</v>
      </c>
      <c r="I1698" s="10">
        <v>12742.14</v>
      </c>
      <c r="K1698" s="13">
        <f t="shared" si="812"/>
        <v>12.329999999999927</v>
      </c>
      <c r="L1698" s="13">
        <f t="shared" si="822"/>
        <v>20.289999999999054</v>
      </c>
      <c r="M1698" s="13">
        <f t="shared" si="813"/>
        <v>16.720000000001164</v>
      </c>
      <c r="N1698" s="13"/>
      <c r="X1698">
        <f t="shared" si="815"/>
        <v>12.329999999999927</v>
      </c>
      <c r="Y1698">
        <f t="shared" si="816"/>
        <v>0</v>
      </c>
      <c r="Z1698">
        <f t="shared" si="817"/>
        <v>0</v>
      </c>
      <c r="AA1698" s="22">
        <f t="shared" si="818"/>
        <v>0</v>
      </c>
      <c r="AB1698" s="22">
        <f t="shared" si="819"/>
        <v>0</v>
      </c>
      <c r="AC1698" s="22">
        <f t="shared" si="820"/>
        <v>0</v>
      </c>
      <c r="AD1698" s="22">
        <f t="shared" si="821"/>
        <v>0</v>
      </c>
    </row>
    <row r="1699" spans="5:30" x14ac:dyDescent="0.25">
      <c r="E1699" s="11">
        <v>43007.541666666664</v>
      </c>
      <c r="F1699" s="9">
        <v>12742.64</v>
      </c>
      <c r="G1699" s="9">
        <v>12756.84</v>
      </c>
      <c r="H1699" s="9">
        <v>12738.95</v>
      </c>
      <c r="I1699" s="9">
        <v>12751.71</v>
      </c>
      <c r="K1699" s="13">
        <f t="shared" si="812"/>
        <v>9.069999999999709</v>
      </c>
      <c r="L1699" s="13">
        <f t="shared" si="822"/>
        <v>29.359999999998763</v>
      </c>
      <c r="M1699" s="13">
        <f t="shared" si="813"/>
        <v>17.889999999999418</v>
      </c>
      <c r="N1699" s="13"/>
      <c r="X1699">
        <f t="shared" si="815"/>
        <v>9.069999999999709</v>
      </c>
      <c r="Y1699">
        <f t="shared" si="816"/>
        <v>0</v>
      </c>
      <c r="Z1699">
        <f t="shared" si="817"/>
        <v>0</v>
      </c>
      <c r="AA1699" s="22">
        <f t="shared" si="818"/>
        <v>0</v>
      </c>
      <c r="AB1699" s="22">
        <f t="shared" si="819"/>
        <v>0</v>
      </c>
      <c r="AC1699" s="22">
        <f t="shared" si="820"/>
        <v>0</v>
      </c>
      <c r="AD1699" s="22">
        <f t="shared" si="821"/>
        <v>0</v>
      </c>
    </row>
    <row r="1700" spans="5:30" x14ac:dyDescent="0.25">
      <c r="E1700" s="12">
        <v>43007.583333333336</v>
      </c>
      <c r="F1700" s="10">
        <v>12751.96</v>
      </c>
      <c r="G1700" s="10">
        <v>12752.21</v>
      </c>
      <c r="H1700" s="10">
        <v>12741.95</v>
      </c>
      <c r="I1700" s="10">
        <v>12747.86</v>
      </c>
      <c r="K1700" s="13">
        <f t="shared" si="812"/>
        <v>-4.0999999999985448</v>
      </c>
      <c r="L1700" s="13">
        <f t="shared" si="822"/>
        <v>25.260000000000218</v>
      </c>
      <c r="M1700" s="13">
        <f t="shared" si="813"/>
        <v>10.259999999998399</v>
      </c>
      <c r="N1700" s="13"/>
      <c r="X1700">
        <f t="shared" si="815"/>
        <v>4.0999999999985448</v>
      </c>
      <c r="Y1700">
        <f t="shared" si="816"/>
        <v>0</v>
      </c>
      <c r="Z1700">
        <f t="shared" si="817"/>
        <v>0</v>
      </c>
      <c r="AA1700" s="22">
        <f t="shared" si="818"/>
        <v>0</v>
      </c>
      <c r="AB1700" s="22">
        <f t="shared" si="819"/>
        <v>0</v>
      </c>
      <c r="AC1700" s="22">
        <f t="shared" si="820"/>
        <v>0</v>
      </c>
      <c r="AD1700" s="22">
        <f t="shared" si="821"/>
        <v>0</v>
      </c>
    </row>
    <row r="1701" spans="5:30" x14ac:dyDescent="0.25">
      <c r="E1701" s="11">
        <v>43007.625</v>
      </c>
      <c r="F1701" s="9">
        <v>12747.87</v>
      </c>
      <c r="G1701" s="9">
        <v>12758.9</v>
      </c>
      <c r="H1701" s="9">
        <v>12746.39</v>
      </c>
      <c r="I1701" s="9">
        <v>12758.9</v>
      </c>
      <c r="K1701" s="13">
        <f t="shared" si="812"/>
        <v>11.029999999998836</v>
      </c>
      <c r="L1701" s="13">
        <f t="shared" si="822"/>
        <v>36.289999999999054</v>
      </c>
      <c r="M1701" s="13">
        <f t="shared" si="813"/>
        <v>12.510000000000218</v>
      </c>
      <c r="N1701" s="13"/>
      <c r="X1701">
        <f t="shared" si="815"/>
        <v>11.029999999998836</v>
      </c>
      <c r="Y1701">
        <f t="shared" si="816"/>
        <v>0</v>
      </c>
      <c r="Z1701">
        <f t="shared" si="817"/>
        <v>0</v>
      </c>
      <c r="AA1701" s="22">
        <f t="shared" si="818"/>
        <v>0</v>
      </c>
      <c r="AB1701" s="22">
        <f t="shared" si="819"/>
        <v>0</v>
      </c>
      <c r="AC1701" s="22">
        <f t="shared" si="820"/>
        <v>0</v>
      </c>
      <c r="AD1701" s="22">
        <f t="shared" si="821"/>
        <v>0</v>
      </c>
    </row>
    <row r="1702" spans="5:30" x14ac:dyDescent="0.25">
      <c r="E1702" s="12">
        <v>43007.666666666664</v>
      </c>
      <c r="F1702" s="10">
        <v>12758.4</v>
      </c>
      <c r="G1702" s="10">
        <v>12783.25</v>
      </c>
      <c r="H1702" s="10">
        <v>12757.65</v>
      </c>
      <c r="I1702" s="10">
        <v>12780.79</v>
      </c>
      <c r="K1702" s="13">
        <f t="shared" si="812"/>
        <v>22.390000000001237</v>
      </c>
      <c r="L1702" s="13">
        <f t="shared" si="822"/>
        <v>58.680000000000291</v>
      </c>
      <c r="M1702" s="13">
        <f t="shared" si="813"/>
        <v>25.600000000000364</v>
      </c>
      <c r="N1702" s="13"/>
      <c r="X1702">
        <f t="shared" si="815"/>
        <v>22.390000000001237</v>
      </c>
      <c r="Y1702">
        <f t="shared" si="816"/>
        <v>0</v>
      </c>
      <c r="Z1702">
        <f t="shared" si="817"/>
        <v>0</v>
      </c>
      <c r="AA1702" s="22">
        <f t="shared" si="818"/>
        <v>0</v>
      </c>
      <c r="AB1702" s="22">
        <f t="shared" si="819"/>
        <v>0</v>
      </c>
      <c r="AC1702" s="22">
        <f t="shared" si="820"/>
        <v>0</v>
      </c>
      <c r="AD1702" s="22">
        <f t="shared" si="821"/>
        <v>0</v>
      </c>
    </row>
    <row r="1703" spans="5:30" x14ac:dyDescent="0.25">
      <c r="E1703" s="11">
        <v>43007.708333333336</v>
      </c>
      <c r="F1703" s="9">
        <v>12780.54</v>
      </c>
      <c r="G1703" s="9">
        <v>12793.95</v>
      </c>
      <c r="H1703" s="9">
        <v>12774.36</v>
      </c>
      <c r="I1703" s="9">
        <v>12789.77</v>
      </c>
      <c r="K1703" s="13">
        <f t="shared" si="812"/>
        <v>9.2299999999995634</v>
      </c>
      <c r="L1703" s="13">
        <f t="shared" si="822"/>
        <v>67.909999999999854</v>
      </c>
      <c r="M1703" s="13">
        <f t="shared" si="813"/>
        <v>19.590000000000146</v>
      </c>
      <c r="N1703" s="13"/>
      <c r="X1703">
        <f t="shared" si="815"/>
        <v>9.2299999999995634</v>
      </c>
      <c r="Y1703">
        <f t="shared" si="816"/>
        <v>0</v>
      </c>
      <c r="Z1703">
        <f t="shared" si="817"/>
        <v>0</v>
      </c>
      <c r="AA1703" s="22">
        <f t="shared" si="818"/>
        <v>0</v>
      </c>
      <c r="AB1703" s="22">
        <f t="shared" si="819"/>
        <v>0</v>
      </c>
      <c r="AC1703" s="22">
        <f t="shared" si="820"/>
        <v>0</v>
      </c>
      <c r="AD1703" s="22">
        <f t="shared" si="821"/>
        <v>0</v>
      </c>
    </row>
    <row r="1704" spans="5:30" x14ac:dyDescent="0.25">
      <c r="E1704" s="12">
        <v>43007.75</v>
      </c>
      <c r="F1704" s="10">
        <v>12790.02</v>
      </c>
      <c r="G1704" s="10">
        <v>12838.36</v>
      </c>
      <c r="H1704" s="10">
        <v>12782.79</v>
      </c>
      <c r="I1704" s="10">
        <v>12838.11</v>
      </c>
      <c r="K1704" s="13">
        <f t="shared" si="812"/>
        <v>48.090000000000146</v>
      </c>
      <c r="L1704" s="13">
        <f t="shared" si="822"/>
        <v>116</v>
      </c>
      <c r="M1704" s="13">
        <f t="shared" si="813"/>
        <v>55.569999999999709</v>
      </c>
      <c r="N1704" s="13"/>
      <c r="X1704">
        <f t="shared" si="815"/>
        <v>48.090000000000146</v>
      </c>
      <c r="Y1704">
        <f t="shared" si="816"/>
        <v>0</v>
      </c>
      <c r="Z1704">
        <f t="shared" si="817"/>
        <v>0</v>
      </c>
      <c r="AA1704" s="22">
        <f t="shared" si="818"/>
        <v>0</v>
      </c>
      <c r="AB1704" s="22">
        <f t="shared" si="819"/>
        <v>0</v>
      </c>
      <c r="AC1704" s="22">
        <f t="shared" si="820"/>
        <v>0</v>
      </c>
      <c r="AD1704" s="22">
        <f t="shared" si="821"/>
        <v>0</v>
      </c>
    </row>
    <row r="1705" spans="5:30" x14ac:dyDescent="0.25">
      <c r="E1705" s="11">
        <v>43007.791666666664</v>
      </c>
      <c r="F1705" s="9">
        <v>12837.86</v>
      </c>
      <c r="G1705" s="9">
        <v>12847.41</v>
      </c>
      <c r="H1705" s="9">
        <v>12831.73</v>
      </c>
      <c r="I1705" s="9">
        <v>12841.67</v>
      </c>
      <c r="K1705" s="13">
        <f t="shared" si="812"/>
        <v>3.8099999999994907</v>
      </c>
      <c r="L1705" s="13">
        <f t="shared" si="822"/>
        <v>119.80999999999949</v>
      </c>
      <c r="M1705" s="13">
        <f t="shared" si="813"/>
        <v>15.680000000000291</v>
      </c>
      <c r="N1705" s="13"/>
      <c r="X1705">
        <f t="shared" si="815"/>
        <v>3.8099999999994907</v>
      </c>
      <c r="Y1705">
        <f t="shared" si="816"/>
        <v>0</v>
      </c>
      <c r="Z1705">
        <f t="shared" si="817"/>
        <v>0</v>
      </c>
      <c r="AA1705" s="22">
        <f t="shared" si="818"/>
        <v>0</v>
      </c>
      <c r="AB1705" s="22">
        <f t="shared" si="819"/>
        <v>0</v>
      </c>
      <c r="AC1705" s="22">
        <f t="shared" si="820"/>
        <v>0</v>
      </c>
      <c r="AD1705" s="22">
        <f t="shared" si="821"/>
        <v>0</v>
      </c>
    </row>
    <row r="1706" spans="5:30" x14ac:dyDescent="0.25">
      <c r="E1706" s="12">
        <v>43007.833333333336</v>
      </c>
      <c r="F1706" s="10">
        <v>12840.91</v>
      </c>
      <c r="G1706" s="10">
        <v>12841.67</v>
      </c>
      <c r="H1706" s="10">
        <v>12833.41</v>
      </c>
      <c r="I1706" s="10">
        <v>12834.9</v>
      </c>
      <c r="K1706" s="13">
        <f t="shared" si="812"/>
        <v>-6.0100000000002183</v>
      </c>
      <c r="L1706" s="13">
        <f t="shared" si="822"/>
        <v>113.79999999999927</v>
      </c>
      <c r="M1706" s="13">
        <f t="shared" si="813"/>
        <v>8.2600000000002183</v>
      </c>
      <c r="N1706" s="13"/>
      <c r="X1706">
        <f t="shared" si="815"/>
        <v>6.0100000000002183</v>
      </c>
      <c r="Y1706">
        <f t="shared" si="816"/>
        <v>0</v>
      </c>
      <c r="Z1706">
        <f t="shared" si="817"/>
        <v>0</v>
      </c>
      <c r="AA1706" s="22">
        <f t="shared" si="818"/>
        <v>0</v>
      </c>
      <c r="AB1706" s="22">
        <f t="shared" si="819"/>
        <v>0</v>
      </c>
      <c r="AC1706" s="22">
        <f t="shared" si="820"/>
        <v>0</v>
      </c>
      <c r="AD1706" s="22">
        <f t="shared" si="821"/>
        <v>0</v>
      </c>
    </row>
    <row r="1707" spans="5:30" x14ac:dyDescent="0.25">
      <c r="E1707" s="11">
        <v>43007.875</v>
      </c>
      <c r="F1707" s="9">
        <v>12834.65</v>
      </c>
      <c r="G1707" s="9">
        <v>12837.15</v>
      </c>
      <c r="H1707" s="9">
        <v>12830.65</v>
      </c>
      <c r="I1707" s="9">
        <v>12836.4</v>
      </c>
      <c r="K1707" s="13">
        <f t="shared" si="812"/>
        <v>1.75</v>
      </c>
      <c r="L1707" s="13">
        <f t="shared" si="822"/>
        <v>115.54999999999927</v>
      </c>
      <c r="M1707" s="13">
        <f t="shared" si="813"/>
        <v>6.5</v>
      </c>
      <c r="N1707" s="13"/>
      <c r="X1707">
        <f t="shared" si="815"/>
        <v>1.75</v>
      </c>
      <c r="Y1707">
        <f t="shared" si="816"/>
        <v>0</v>
      </c>
      <c r="Z1707">
        <f t="shared" si="817"/>
        <v>0</v>
      </c>
      <c r="AA1707" s="22">
        <f t="shared" si="818"/>
        <v>0</v>
      </c>
      <c r="AB1707" s="22">
        <f t="shared" si="819"/>
        <v>0</v>
      </c>
      <c r="AC1707" s="22">
        <f t="shared" si="820"/>
        <v>0</v>
      </c>
      <c r="AD1707" s="22">
        <f t="shared" si="821"/>
        <v>0</v>
      </c>
    </row>
    <row r="1708" spans="5:30" x14ac:dyDescent="0.25">
      <c r="E1708" s="12">
        <v>43007.916666666664</v>
      </c>
      <c r="F1708" s="10">
        <v>12836.65</v>
      </c>
      <c r="G1708" s="10">
        <v>12843.4</v>
      </c>
      <c r="H1708" s="10">
        <v>12834.39</v>
      </c>
      <c r="I1708" s="10">
        <v>12843.4</v>
      </c>
      <c r="K1708" s="13">
        <f t="shared" si="812"/>
        <v>6.75</v>
      </c>
      <c r="L1708" s="13">
        <f t="shared" si="822"/>
        <v>122.29999999999927</v>
      </c>
      <c r="M1708" s="13">
        <f t="shared" si="813"/>
        <v>9.0100000000002183</v>
      </c>
      <c r="N1708" s="13"/>
      <c r="X1708">
        <f t="shared" si="815"/>
        <v>6.75</v>
      </c>
      <c r="Y1708">
        <f t="shared" si="816"/>
        <v>0</v>
      </c>
      <c r="Z1708">
        <f t="shared" si="817"/>
        <v>0</v>
      </c>
      <c r="AA1708" s="22">
        <f t="shared" si="818"/>
        <v>0</v>
      </c>
      <c r="AB1708" s="22">
        <f t="shared" si="819"/>
        <v>0</v>
      </c>
      <c r="AC1708" s="22">
        <f t="shared" si="820"/>
        <v>0</v>
      </c>
      <c r="AD1708" s="22">
        <f t="shared" si="821"/>
        <v>0</v>
      </c>
    </row>
    <row r="1709" spans="5:30" hidden="1" x14ac:dyDescent="0.25">
      <c r="E1709" s="11">
        <v>43010.041666666664</v>
      </c>
      <c r="F1709" s="9">
        <v>12843.1</v>
      </c>
      <c r="G1709" s="9">
        <v>12911.43</v>
      </c>
      <c r="H1709" s="9">
        <v>12843.1</v>
      </c>
      <c r="I1709" s="9">
        <v>12888.55</v>
      </c>
    </row>
    <row r="1710" spans="5:30" hidden="1" x14ac:dyDescent="0.25">
      <c r="E1710" s="12">
        <v>43010.083333333336</v>
      </c>
      <c r="F1710" s="10">
        <v>12887.27</v>
      </c>
      <c r="G1710" s="10">
        <v>12893.6</v>
      </c>
      <c r="H1710" s="10">
        <v>12881.94</v>
      </c>
      <c r="I1710" s="10">
        <v>12888.77</v>
      </c>
    </row>
    <row r="1711" spans="5:30" hidden="1" x14ac:dyDescent="0.25">
      <c r="E1711" s="11">
        <v>43010.125</v>
      </c>
      <c r="F1711" s="9">
        <v>12887.49</v>
      </c>
      <c r="G1711" s="9">
        <v>12890.04</v>
      </c>
      <c r="H1711" s="9">
        <v>12880.16</v>
      </c>
      <c r="I1711" s="9">
        <v>12884.66</v>
      </c>
    </row>
    <row r="1712" spans="5:30" hidden="1" x14ac:dyDescent="0.25">
      <c r="E1712" s="12">
        <v>43010.166666666664</v>
      </c>
      <c r="F1712" s="10">
        <v>12884.15</v>
      </c>
      <c r="G1712" s="10">
        <v>12891.06</v>
      </c>
      <c r="H1712" s="10">
        <v>12881.6</v>
      </c>
      <c r="I1712" s="10">
        <v>12889.15</v>
      </c>
    </row>
    <row r="1713" spans="3:30" hidden="1" x14ac:dyDescent="0.25">
      <c r="E1713" s="11">
        <v>43010.208333333336</v>
      </c>
      <c r="F1713" s="9">
        <v>12887.87</v>
      </c>
      <c r="G1713" s="9">
        <v>12889.15</v>
      </c>
      <c r="H1713" s="9">
        <v>12882.04</v>
      </c>
      <c r="I1713" s="9">
        <v>12885.09</v>
      </c>
    </row>
    <row r="1714" spans="3:30" hidden="1" x14ac:dyDescent="0.25">
      <c r="E1714" s="12">
        <v>43010.25</v>
      </c>
      <c r="F1714" s="10">
        <v>12886.37</v>
      </c>
      <c r="G1714" s="10">
        <v>12888.64</v>
      </c>
      <c r="H1714" s="10">
        <v>12885.09</v>
      </c>
      <c r="I1714" s="10">
        <v>12886.09</v>
      </c>
    </row>
    <row r="1715" spans="3:30" hidden="1" x14ac:dyDescent="0.25">
      <c r="E1715" s="11">
        <v>43010.291666666664</v>
      </c>
      <c r="F1715" s="9">
        <v>12885.45</v>
      </c>
      <c r="G1715" s="9">
        <v>12889.91</v>
      </c>
      <c r="H1715" s="9">
        <v>12883.81</v>
      </c>
      <c r="I1715" s="9">
        <v>12883.81</v>
      </c>
    </row>
    <row r="1716" spans="3:30" x14ac:dyDescent="0.25">
      <c r="C1716">
        <v>1</v>
      </c>
      <c r="E1716" s="12">
        <v>43010.333333333336</v>
      </c>
      <c r="F1716" s="10">
        <v>12882.53</v>
      </c>
      <c r="G1716" s="10">
        <v>12897.41</v>
      </c>
      <c r="H1716" s="10">
        <v>12879.22</v>
      </c>
      <c r="I1716" s="10">
        <v>12879.22</v>
      </c>
      <c r="K1716" s="13">
        <f t="shared" ref="K1716:K1744" si="823">I1716-F1716</f>
        <v>-3.3100000000013097</v>
      </c>
      <c r="L1716" s="13">
        <v>0</v>
      </c>
      <c r="M1716" s="13">
        <f t="shared" ref="M1716:M1744" si="824">G1716-H1716</f>
        <v>18.190000000000509</v>
      </c>
      <c r="N1716" s="13">
        <f t="shared" ref="N1716:N1731" si="825">I1730-F1716</f>
        <v>27.779999999998836</v>
      </c>
      <c r="O1716" s="18">
        <f>IF(K1716*N1716&gt;0,1,0)</f>
        <v>0</v>
      </c>
      <c r="S1716" s="13">
        <f>MAX(G1716:G1730)</f>
        <v>12915.57</v>
      </c>
      <c r="X1716">
        <f t="shared" ref="X1716:X1744" si="826">ABS(K1716)</f>
        <v>3.3100000000013097</v>
      </c>
      <c r="Y1716">
        <f t="shared" ref="Y1716:Y1744" si="827">ABS(N1716)</f>
        <v>27.779999999998836</v>
      </c>
      <c r="Z1716">
        <f t="shared" ref="Z1716:Z1744" si="828">IF(S1716&lt;1000,ABS(S1716),0)</f>
        <v>0</v>
      </c>
      <c r="AA1716" s="22">
        <f t="shared" ref="AA1716:AA1744" si="829">ABS(P1716)</f>
        <v>0</v>
      </c>
      <c r="AB1716" s="22">
        <f t="shared" ref="AB1716:AB1744" si="830">ABS(Q1716)</f>
        <v>0</v>
      </c>
      <c r="AC1716" s="22">
        <f t="shared" ref="AC1716:AC1744" si="831">IF(O1716=1,ABS(P1717),0)</f>
        <v>0</v>
      </c>
      <c r="AD1716" s="22">
        <f t="shared" ref="AD1716:AD1744" si="832">IF(O1716=0,ABS(Q1717),0)</f>
        <v>0.21830419196722536</v>
      </c>
    </row>
    <row r="1717" spans="3:30" x14ac:dyDescent="0.25">
      <c r="E1717" s="11">
        <v>43010.375</v>
      </c>
      <c r="F1717" s="9">
        <v>12880.72</v>
      </c>
      <c r="G1717" s="9">
        <v>12893.49</v>
      </c>
      <c r="H1717" s="9">
        <v>12870.97</v>
      </c>
      <c r="I1717" s="9">
        <v>12873.19</v>
      </c>
      <c r="K1717" s="13">
        <f t="shared" si="823"/>
        <v>-7.5299999999988358</v>
      </c>
      <c r="L1717" s="13">
        <f t="shared" ref="L1717:L1744" si="833">L1716+K1717</f>
        <v>-7.5299999999988358</v>
      </c>
      <c r="M1717" s="13">
        <f t="shared" si="824"/>
        <v>22.520000000000437</v>
      </c>
      <c r="N1717" s="13"/>
      <c r="P1717">
        <f>_xlfn.IFS(K1716&lt;0,MIN(L1716:L1730),K1716&gt;0,MAX(L1716:L1730))/S1696</f>
        <v>-0.1704587021727938</v>
      </c>
      <c r="Q1717">
        <f>_xlfn.IFS(K1716&lt;0,MAX(L1716:L1730),K1716&gt;0,MIN(L1716:L1730))/S1696</f>
        <v>0.21830419196722536</v>
      </c>
      <c r="S1717" s="13">
        <f>MIN(H1716:H1730)</f>
        <v>12848.85</v>
      </c>
      <c r="X1717">
        <f t="shared" si="826"/>
        <v>7.5299999999988358</v>
      </c>
      <c r="Y1717">
        <f t="shared" si="827"/>
        <v>0</v>
      </c>
      <c r="Z1717">
        <f t="shared" si="828"/>
        <v>0</v>
      </c>
      <c r="AA1717" s="22">
        <f t="shared" si="829"/>
        <v>0.1704587021727938</v>
      </c>
      <c r="AB1717" s="22">
        <f t="shared" si="830"/>
        <v>0.21830419196722536</v>
      </c>
      <c r="AC1717" s="22">
        <f t="shared" si="831"/>
        <v>0</v>
      </c>
      <c r="AD1717" s="22">
        <f t="shared" si="832"/>
        <v>0</v>
      </c>
    </row>
    <row r="1718" spans="3:30" x14ac:dyDescent="0.25">
      <c r="E1718" s="12">
        <v>43010.416666666664</v>
      </c>
      <c r="F1718" s="10">
        <v>12872.44</v>
      </c>
      <c r="G1718" s="10">
        <v>12902.4</v>
      </c>
      <c r="H1718" s="10">
        <v>12863.18</v>
      </c>
      <c r="I1718" s="10">
        <v>12884.24</v>
      </c>
      <c r="K1718" s="13">
        <f t="shared" si="823"/>
        <v>11.799999999999272</v>
      </c>
      <c r="L1718" s="13">
        <f t="shared" si="833"/>
        <v>4.2700000000004366</v>
      </c>
      <c r="M1718" s="13">
        <f t="shared" si="824"/>
        <v>39.219999999999345</v>
      </c>
      <c r="N1718" s="13"/>
      <c r="S1718" s="13">
        <f>S1716-S1717</f>
        <v>66.719999999999345</v>
      </c>
      <c r="X1718">
        <f t="shared" si="826"/>
        <v>11.799999999999272</v>
      </c>
      <c r="Y1718">
        <f t="shared" si="827"/>
        <v>0</v>
      </c>
      <c r="Z1718">
        <f t="shared" si="828"/>
        <v>66.719999999999345</v>
      </c>
      <c r="AA1718" s="22">
        <f t="shared" si="829"/>
        <v>0</v>
      </c>
      <c r="AB1718" s="22">
        <f t="shared" si="830"/>
        <v>0</v>
      </c>
      <c r="AC1718" s="22">
        <f t="shared" si="831"/>
        <v>0</v>
      </c>
      <c r="AD1718" s="22">
        <f t="shared" si="832"/>
        <v>0</v>
      </c>
    </row>
    <row r="1719" spans="3:30" x14ac:dyDescent="0.25">
      <c r="E1719" s="11">
        <v>43010.458333333336</v>
      </c>
      <c r="F1719" s="9">
        <v>12884</v>
      </c>
      <c r="G1719" s="9">
        <v>12887.58</v>
      </c>
      <c r="H1719" s="9">
        <v>12858.7</v>
      </c>
      <c r="I1719" s="9">
        <v>12861.15</v>
      </c>
      <c r="K1719" s="13">
        <f t="shared" si="823"/>
        <v>-22.850000000000364</v>
      </c>
      <c r="L1719" s="13">
        <f t="shared" si="833"/>
        <v>-18.579999999999927</v>
      </c>
      <c r="M1719" s="13">
        <f t="shared" si="824"/>
        <v>28.8799999999992</v>
      </c>
      <c r="N1719" s="13"/>
      <c r="X1719">
        <f t="shared" si="826"/>
        <v>22.850000000000364</v>
      </c>
      <c r="Y1719">
        <f t="shared" si="827"/>
        <v>0</v>
      </c>
      <c r="Z1719">
        <f t="shared" si="828"/>
        <v>0</v>
      </c>
      <c r="AA1719" s="22">
        <f t="shared" si="829"/>
        <v>0</v>
      </c>
      <c r="AB1719" s="22">
        <f t="shared" si="830"/>
        <v>0</v>
      </c>
      <c r="AC1719" s="22">
        <f t="shared" si="831"/>
        <v>0</v>
      </c>
      <c r="AD1719" s="22">
        <f t="shared" si="832"/>
        <v>0</v>
      </c>
    </row>
    <row r="1720" spans="3:30" x14ac:dyDescent="0.25">
      <c r="E1720" s="12">
        <v>43010.5</v>
      </c>
      <c r="F1720" s="10">
        <v>12861.9</v>
      </c>
      <c r="G1720" s="10">
        <v>12876.98</v>
      </c>
      <c r="H1720" s="10">
        <v>12858.46</v>
      </c>
      <c r="I1720" s="10">
        <v>12866.94</v>
      </c>
      <c r="K1720" s="13">
        <f t="shared" si="823"/>
        <v>5.0400000000008731</v>
      </c>
      <c r="L1720" s="13">
        <f t="shared" si="833"/>
        <v>-13.539999999999054</v>
      </c>
      <c r="M1720" s="13">
        <f t="shared" si="824"/>
        <v>18.520000000000437</v>
      </c>
      <c r="N1720" s="13"/>
      <c r="X1720">
        <f t="shared" si="826"/>
        <v>5.0400000000008731</v>
      </c>
      <c r="Y1720">
        <f t="shared" si="827"/>
        <v>0</v>
      </c>
      <c r="Z1720">
        <f t="shared" si="828"/>
        <v>0</v>
      </c>
      <c r="AA1720" s="22">
        <f t="shared" si="829"/>
        <v>0</v>
      </c>
      <c r="AB1720" s="22">
        <f t="shared" si="830"/>
        <v>0</v>
      </c>
      <c r="AC1720" s="22">
        <f t="shared" si="831"/>
        <v>0</v>
      </c>
      <c r="AD1720" s="22">
        <f t="shared" si="832"/>
        <v>0</v>
      </c>
    </row>
    <row r="1721" spans="3:30" x14ac:dyDescent="0.25">
      <c r="E1721" s="11">
        <v>43010.541666666664</v>
      </c>
      <c r="F1721" s="9">
        <v>12866.69</v>
      </c>
      <c r="G1721" s="9">
        <v>12873.59</v>
      </c>
      <c r="H1721" s="9">
        <v>12859.99</v>
      </c>
      <c r="I1721" s="9">
        <v>12869.73</v>
      </c>
      <c r="K1721" s="13">
        <f t="shared" si="823"/>
        <v>3.0399999999990541</v>
      </c>
      <c r="L1721" s="13">
        <f t="shared" si="833"/>
        <v>-10.5</v>
      </c>
      <c r="M1721" s="13">
        <f t="shared" si="824"/>
        <v>13.600000000000364</v>
      </c>
      <c r="N1721" s="13"/>
      <c r="X1721">
        <f t="shared" si="826"/>
        <v>3.0399999999990541</v>
      </c>
      <c r="Y1721">
        <f t="shared" si="827"/>
        <v>0</v>
      </c>
      <c r="Z1721">
        <f t="shared" si="828"/>
        <v>0</v>
      </c>
      <c r="AA1721" s="22">
        <f t="shared" si="829"/>
        <v>0</v>
      </c>
      <c r="AB1721" s="22">
        <f t="shared" si="830"/>
        <v>0</v>
      </c>
      <c r="AC1721" s="22">
        <f t="shared" si="831"/>
        <v>0</v>
      </c>
      <c r="AD1721" s="22">
        <f t="shared" si="832"/>
        <v>0</v>
      </c>
    </row>
    <row r="1722" spans="3:30" x14ac:dyDescent="0.25">
      <c r="E1722" s="12">
        <v>43010.583333333336</v>
      </c>
      <c r="F1722" s="10">
        <v>12869.23</v>
      </c>
      <c r="G1722" s="10">
        <v>12869.99</v>
      </c>
      <c r="H1722" s="10">
        <v>12852.93</v>
      </c>
      <c r="I1722" s="10">
        <v>12861.78</v>
      </c>
      <c r="K1722" s="13">
        <f t="shared" si="823"/>
        <v>-7.4499999999989086</v>
      </c>
      <c r="L1722" s="13">
        <f t="shared" si="833"/>
        <v>-17.949999999998909</v>
      </c>
      <c r="M1722" s="13">
        <f t="shared" si="824"/>
        <v>17.059999999999491</v>
      </c>
      <c r="N1722" s="13"/>
      <c r="X1722">
        <f t="shared" si="826"/>
        <v>7.4499999999989086</v>
      </c>
      <c r="Y1722">
        <f t="shared" si="827"/>
        <v>0</v>
      </c>
      <c r="Z1722">
        <f t="shared" si="828"/>
        <v>0</v>
      </c>
      <c r="AA1722" s="22">
        <f t="shared" si="829"/>
        <v>0</v>
      </c>
      <c r="AB1722" s="22">
        <f t="shared" si="830"/>
        <v>0</v>
      </c>
      <c r="AC1722" s="22">
        <f t="shared" si="831"/>
        <v>0</v>
      </c>
      <c r="AD1722" s="22">
        <f t="shared" si="832"/>
        <v>0</v>
      </c>
    </row>
    <row r="1723" spans="3:30" x14ac:dyDescent="0.25">
      <c r="E1723" s="11">
        <v>43010.625</v>
      </c>
      <c r="F1723" s="9">
        <v>12861.53</v>
      </c>
      <c r="G1723" s="9">
        <v>12865.72</v>
      </c>
      <c r="H1723" s="9">
        <v>12854.23</v>
      </c>
      <c r="I1723" s="9">
        <v>12856.18</v>
      </c>
      <c r="K1723" s="13">
        <f t="shared" si="823"/>
        <v>-5.3500000000003638</v>
      </c>
      <c r="L1723" s="13">
        <f t="shared" si="833"/>
        <v>-23.299999999999272</v>
      </c>
      <c r="M1723" s="13">
        <f t="shared" si="824"/>
        <v>11.489999999999782</v>
      </c>
      <c r="N1723" s="13"/>
      <c r="X1723">
        <f t="shared" si="826"/>
        <v>5.3500000000003638</v>
      </c>
      <c r="Y1723">
        <f t="shared" si="827"/>
        <v>0</v>
      </c>
      <c r="Z1723">
        <f t="shared" si="828"/>
        <v>0</v>
      </c>
      <c r="AA1723" s="22">
        <f t="shared" si="829"/>
        <v>0</v>
      </c>
      <c r="AB1723" s="22">
        <f t="shared" si="830"/>
        <v>0</v>
      </c>
      <c r="AC1723" s="22">
        <f t="shared" si="831"/>
        <v>0</v>
      </c>
      <c r="AD1723" s="22">
        <f t="shared" si="832"/>
        <v>0</v>
      </c>
    </row>
    <row r="1724" spans="3:30" x14ac:dyDescent="0.25">
      <c r="E1724" s="12">
        <v>43010.666666666664</v>
      </c>
      <c r="F1724" s="10">
        <v>12856.17</v>
      </c>
      <c r="G1724" s="10">
        <v>12872.19</v>
      </c>
      <c r="H1724" s="10">
        <v>12848.85</v>
      </c>
      <c r="I1724" s="10">
        <v>12871.69</v>
      </c>
      <c r="K1724" s="13">
        <f t="shared" si="823"/>
        <v>15.520000000000437</v>
      </c>
      <c r="L1724" s="13">
        <f t="shared" si="833"/>
        <v>-7.7799999999988358</v>
      </c>
      <c r="M1724" s="13">
        <f t="shared" si="824"/>
        <v>23.340000000000146</v>
      </c>
      <c r="N1724" s="13"/>
      <c r="X1724">
        <f t="shared" si="826"/>
        <v>15.520000000000437</v>
      </c>
      <c r="Y1724">
        <f t="shared" si="827"/>
        <v>0</v>
      </c>
      <c r="Z1724">
        <f t="shared" si="828"/>
        <v>0</v>
      </c>
      <c r="AA1724" s="22">
        <f t="shared" si="829"/>
        <v>0</v>
      </c>
      <c r="AB1724" s="22">
        <f t="shared" si="830"/>
        <v>0</v>
      </c>
      <c r="AC1724" s="22">
        <f t="shared" si="831"/>
        <v>0</v>
      </c>
      <c r="AD1724" s="22">
        <f t="shared" si="832"/>
        <v>0</v>
      </c>
    </row>
    <row r="1725" spans="3:30" x14ac:dyDescent="0.25">
      <c r="E1725" s="11">
        <v>43010.708333333336</v>
      </c>
      <c r="F1725" s="9">
        <v>12873.44</v>
      </c>
      <c r="G1725" s="9">
        <v>12883.1</v>
      </c>
      <c r="H1725" s="9">
        <v>12865.01</v>
      </c>
      <c r="I1725" s="9">
        <v>12883.1</v>
      </c>
      <c r="K1725" s="13">
        <f t="shared" si="823"/>
        <v>9.6599999999998545</v>
      </c>
      <c r="L1725" s="13">
        <f t="shared" si="833"/>
        <v>1.8800000000010186</v>
      </c>
      <c r="M1725" s="13">
        <f t="shared" si="824"/>
        <v>18.090000000000146</v>
      </c>
      <c r="N1725" s="13"/>
      <c r="X1725">
        <f t="shared" si="826"/>
        <v>9.6599999999998545</v>
      </c>
      <c r="Y1725">
        <f t="shared" si="827"/>
        <v>0</v>
      </c>
      <c r="Z1725">
        <f t="shared" si="828"/>
        <v>0</v>
      </c>
      <c r="AA1725" s="22">
        <f t="shared" si="829"/>
        <v>0</v>
      </c>
      <c r="AB1725" s="22">
        <f t="shared" si="830"/>
        <v>0</v>
      </c>
      <c r="AC1725" s="22">
        <f t="shared" si="831"/>
        <v>0</v>
      </c>
      <c r="AD1725" s="22">
        <f t="shared" si="832"/>
        <v>0</v>
      </c>
    </row>
    <row r="1726" spans="3:30" x14ac:dyDescent="0.25">
      <c r="E1726" s="12">
        <v>43010.75</v>
      </c>
      <c r="F1726" s="10">
        <v>12882.85</v>
      </c>
      <c r="G1726" s="10">
        <v>12902.58</v>
      </c>
      <c r="H1726" s="10">
        <v>12882.85</v>
      </c>
      <c r="I1726" s="10">
        <v>12894.44</v>
      </c>
      <c r="K1726" s="13">
        <f t="shared" si="823"/>
        <v>11.590000000000146</v>
      </c>
      <c r="L1726" s="13">
        <f t="shared" si="833"/>
        <v>13.470000000001164</v>
      </c>
      <c r="M1726" s="13">
        <f t="shared" si="824"/>
        <v>19.729999999999563</v>
      </c>
      <c r="N1726" s="13"/>
      <c r="X1726">
        <f t="shared" si="826"/>
        <v>11.590000000000146</v>
      </c>
      <c r="Y1726">
        <f t="shared" si="827"/>
        <v>0</v>
      </c>
      <c r="Z1726">
        <f t="shared" si="828"/>
        <v>0</v>
      </c>
      <c r="AA1726" s="22">
        <f t="shared" si="829"/>
        <v>0</v>
      </c>
      <c r="AB1726" s="22">
        <f t="shared" si="830"/>
        <v>0</v>
      </c>
      <c r="AC1726" s="22">
        <f t="shared" si="831"/>
        <v>0</v>
      </c>
      <c r="AD1726" s="22">
        <f t="shared" si="832"/>
        <v>0</v>
      </c>
    </row>
    <row r="1727" spans="3:30" x14ac:dyDescent="0.25">
      <c r="E1727" s="11">
        <v>43010.791666666664</v>
      </c>
      <c r="F1727" s="9">
        <v>12894.19</v>
      </c>
      <c r="G1727" s="9">
        <v>12900.07</v>
      </c>
      <c r="H1727" s="9">
        <v>12892.2</v>
      </c>
      <c r="I1727" s="9">
        <v>12899.82</v>
      </c>
      <c r="K1727" s="13">
        <f t="shared" si="823"/>
        <v>5.6299999999991996</v>
      </c>
      <c r="L1727" s="13">
        <f t="shared" si="833"/>
        <v>19.100000000000364</v>
      </c>
      <c r="M1727" s="13">
        <f t="shared" si="824"/>
        <v>7.8699999999989814</v>
      </c>
      <c r="N1727" s="13"/>
      <c r="X1727">
        <f t="shared" si="826"/>
        <v>5.6299999999991996</v>
      </c>
      <c r="Y1727">
        <f t="shared" si="827"/>
        <v>0</v>
      </c>
      <c r="Z1727">
        <f t="shared" si="828"/>
        <v>0</v>
      </c>
      <c r="AA1727" s="22">
        <f t="shared" si="829"/>
        <v>0</v>
      </c>
      <c r="AB1727" s="22">
        <f t="shared" si="830"/>
        <v>0</v>
      </c>
      <c r="AC1727" s="22">
        <f t="shared" si="831"/>
        <v>0</v>
      </c>
      <c r="AD1727" s="22">
        <f t="shared" si="832"/>
        <v>0</v>
      </c>
    </row>
    <row r="1728" spans="3:30" x14ac:dyDescent="0.25">
      <c r="E1728" s="12">
        <v>43010.833333333336</v>
      </c>
      <c r="F1728" s="10">
        <v>12899.57</v>
      </c>
      <c r="G1728" s="10">
        <v>12906.07</v>
      </c>
      <c r="H1728" s="10">
        <v>12898.32</v>
      </c>
      <c r="I1728" s="10">
        <v>12900.82</v>
      </c>
      <c r="K1728" s="13">
        <f t="shared" si="823"/>
        <v>1.25</v>
      </c>
      <c r="L1728" s="13">
        <f t="shared" si="833"/>
        <v>20.350000000000364</v>
      </c>
      <c r="M1728" s="13">
        <f t="shared" si="824"/>
        <v>7.75</v>
      </c>
      <c r="N1728" s="13"/>
      <c r="X1728">
        <f t="shared" si="826"/>
        <v>1.25</v>
      </c>
      <c r="Y1728">
        <f t="shared" si="827"/>
        <v>0</v>
      </c>
      <c r="Z1728">
        <f t="shared" si="828"/>
        <v>0</v>
      </c>
      <c r="AA1728" s="22">
        <f t="shared" si="829"/>
        <v>0</v>
      </c>
      <c r="AB1728" s="22">
        <f t="shared" si="830"/>
        <v>0</v>
      </c>
      <c r="AC1728" s="22">
        <f t="shared" si="831"/>
        <v>0</v>
      </c>
      <c r="AD1728" s="22">
        <f t="shared" si="832"/>
        <v>0</v>
      </c>
    </row>
    <row r="1729" spans="5:30" x14ac:dyDescent="0.25">
      <c r="E1729" s="11">
        <v>43010.875</v>
      </c>
      <c r="F1729" s="9">
        <v>12900.57</v>
      </c>
      <c r="G1729" s="9">
        <v>12906.82</v>
      </c>
      <c r="H1729" s="9">
        <v>12898.07</v>
      </c>
      <c r="I1729" s="9">
        <v>12904.82</v>
      </c>
      <c r="K1729" s="13">
        <f t="shared" si="823"/>
        <v>4.25</v>
      </c>
      <c r="L1729" s="13">
        <f t="shared" si="833"/>
        <v>24.600000000000364</v>
      </c>
      <c r="M1729" s="13">
        <f t="shared" si="824"/>
        <v>8.75</v>
      </c>
      <c r="N1729" s="13"/>
      <c r="X1729">
        <f t="shared" si="826"/>
        <v>4.25</v>
      </c>
      <c r="Y1729">
        <f t="shared" si="827"/>
        <v>0</v>
      </c>
      <c r="Z1729">
        <f t="shared" si="828"/>
        <v>0</v>
      </c>
      <c r="AA1729" s="22">
        <f t="shared" si="829"/>
        <v>0</v>
      </c>
      <c r="AB1729" s="22">
        <f t="shared" si="830"/>
        <v>0</v>
      </c>
      <c r="AC1729" s="22">
        <f t="shared" si="831"/>
        <v>0</v>
      </c>
      <c r="AD1729" s="22">
        <f t="shared" si="832"/>
        <v>0</v>
      </c>
    </row>
    <row r="1730" spans="5:30" x14ac:dyDescent="0.25">
      <c r="E1730" s="12">
        <v>43010.916666666664</v>
      </c>
      <c r="F1730" s="10">
        <v>12905.07</v>
      </c>
      <c r="G1730" s="10">
        <v>12915.57</v>
      </c>
      <c r="H1730" s="10">
        <v>12900.31</v>
      </c>
      <c r="I1730" s="10">
        <v>12910.31</v>
      </c>
      <c r="K1730" s="13">
        <f t="shared" si="823"/>
        <v>5.2399999999997817</v>
      </c>
      <c r="L1730" s="13">
        <f t="shared" si="833"/>
        <v>29.840000000000146</v>
      </c>
      <c r="M1730" s="13">
        <f t="shared" si="824"/>
        <v>15.260000000000218</v>
      </c>
      <c r="N1730" s="13"/>
      <c r="X1730">
        <f t="shared" si="826"/>
        <v>5.2399999999997817</v>
      </c>
      <c r="Y1730">
        <f t="shared" si="827"/>
        <v>0</v>
      </c>
      <c r="Z1730">
        <f t="shared" si="828"/>
        <v>0</v>
      </c>
      <c r="AA1730" s="22">
        <f t="shared" si="829"/>
        <v>0</v>
      </c>
      <c r="AB1730" s="22">
        <f t="shared" si="830"/>
        <v>0</v>
      </c>
      <c r="AC1730" s="22">
        <f t="shared" si="831"/>
        <v>0</v>
      </c>
      <c r="AD1730" s="22">
        <f t="shared" si="832"/>
        <v>0</v>
      </c>
    </row>
    <row r="1731" spans="5:30" x14ac:dyDescent="0.25">
      <c r="E1731" s="11">
        <v>43012.375</v>
      </c>
      <c r="F1731" s="9">
        <v>12910.01</v>
      </c>
      <c r="G1731" s="9">
        <v>12970.69</v>
      </c>
      <c r="H1731" s="9">
        <v>12910.01</v>
      </c>
      <c r="I1731" s="9">
        <v>12966.19</v>
      </c>
      <c r="K1731" s="13">
        <f t="shared" si="823"/>
        <v>56.180000000000291</v>
      </c>
      <c r="L1731" s="13">
        <v>0</v>
      </c>
      <c r="M1731" s="13">
        <f t="shared" si="824"/>
        <v>60.680000000000291</v>
      </c>
      <c r="N1731" s="13">
        <f t="shared" si="825"/>
        <v>33.770000000000437</v>
      </c>
      <c r="S1731" s="13">
        <f>MAX(G1731:G1745)</f>
        <v>12982.99</v>
      </c>
      <c r="X1731">
        <f t="shared" si="826"/>
        <v>56.180000000000291</v>
      </c>
      <c r="Y1731">
        <f t="shared" si="827"/>
        <v>33.770000000000437</v>
      </c>
      <c r="Z1731">
        <f t="shared" si="828"/>
        <v>0</v>
      </c>
      <c r="AA1731" s="22">
        <f t="shared" si="829"/>
        <v>0</v>
      </c>
      <c r="AB1731" s="22">
        <f t="shared" si="830"/>
        <v>0</v>
      </c>
      <c r="AC1731" s="22">
        <f t="shared" si="831"/>
        <v>0</v>
      </c>
      <c r="AD1731" s="22">
        <f t="shared" si="832"/>
        <v>1.0391187050359803</v>
      </c>
    </row>
    <row r="1732" spans="5:30" x14ac:dyDescent="0.25">
      <c r="E1732" s="12">
        <v>43012.416666666664</v>
      </c>
      <c r="F1732" s="10">
        <v>12966.19</v>
      </c>
      <c r="G1732" s="10">
        <v>12974.36</v>
      </c>
      <c r="H1732" s="10">
        <v>12923.16</v>
      </c>
      <c r="I1732" s="10">
        <v>12927.99</v>
      </c>
      <c r="K1732" s="13">
        <f t="shared" si="823"/>
        <v>-38.200000000000728</v>
      </c>
      <c r="L1732" s="13">
        <f t="shared" si="833"/>
        <v>-38.200000000000728</v>
      </c>
      <c r="M1732" s="13">
        <f t="shared" si="824"/>
        <v>51.200000000000728</v>
      </c>
      <c r="N1732" s="13"/>
      <c r="P1732">
        <f>_xlfn.IFS(K1731&lt;0,MIN(L1731:L1745),K1731&gt;0,MAX(L1731:L1745))/S1718</f>
        <v>0.15977218225419604</v>
      </c>
      <c r="Q1732">
        <f>_xlfn.IFS(K1731&lt;0,MAX(L1731:L1745),K1731&gt;0,MIN(L1731:L1745))/S1718</f>
        <v>-1.0391187050359803</v>
      </c>
      <c r="S1732" s="13">
        <f>MIN(H1731:H1745)</f>
        <v>12893.2</v>
      </c>
      <c r="X1732">
        <f t="shared" si="826"/>
        <v>38.200000000000728</v>
      </c>
      <c r="Y1732">
        <f t="shared" si="827"/>
        <v>0</v>
      </c>
      <c r="Z1732">
        <f t="shared" si="828"/>
        <v>0</v>
      </c>
      <c r="AA1732" s="22">
        <f t="shared" si="829"/>
        <v>0.15977218225419604</v>
      </c>
      <c r="AB1732" s="22">
        <f t="shared" si="830"/>
        <v>1.0391187050359803</v>
      </c>
      <c r="AC1732" s="22">
        <f t="shared" si="831"/>
        <v>0</v>
      </c>
      <c r="AD1732" s="22">
        <f t="shared" si="832"/>
        <v>0</v>
      </c>
    </row>
    <row r="1733" spans="5:30" x14ac:dyDescent="0.25">
      <c r="E1733" s="11">
        <v>43012.458333333336</v>
      </c>
      <c r="F1733" s="9">
        <v>12928.24</v>
      </c>
      <c r="G1733" s="9">
        <v>12931.49</v>
      </c>
      <c r="H1733" s="9">
        <v>12912.98</v>
      </c>
      <c r="I1733" s="9">
        <v>12914.94</v>
      </c>
      <c r="K1733" s="13">
        <f t="shared" si="823"/>
        <v>-13.299999999999272</v>
      </c>
      <c r="L1733" s="13">
        <f t="shared" si="833"/>
        <v>-51.5</v>
      </c>
      <c r="M1733" s="13">
        <f t="shared" si="824"/>
        <v>18.510000000000218</v>
      </c>
      <c r="N1733" s="13"/>
      <c r="S1733" s="13">
        <f>S1731-S1732</f>
        <v>89.789999999999054</v>
      </c>
      <c r="X1733">
        <f t="shared" si="826"/>
        <v>13.299999999999272</v>
      </c>
      <c r="Y1733">
        <f t="shared" si="827"/>
        <v>0</v>
      </c>
      <c r="Z1733">
        <f t="shared" si="828"/>
        <v>89.789999999999054</v>
      </c>
      <c r="AA1733" s="22">
        <f t="shared" si="829"/>
        <v>0</v>
      </c>
      <c r="AB1733" s="22">
        <f t="shared" si="830"/>
        <v>0</v>
      </c>
      <c r="AC1733" s="22">
        <f t="shared" si="831"/>
        <v>0</v>
      </c>
      <c r="AD1733" s="22">
        <f t="shared" si="832"/>
        <v>0</v>
      </c>
    </row>
    <row r="1734" spans="5:30" x14ac:dyDescent="0.25">
      <c r="E1734" s="12">
        <v>43012.5</v>
      </c>
      <c r="F1734" s="10">
        <v>12915.19</v>
      </c>
      <c r="G1734" s="10">
        <v>12922.96</v>
      </c>
      <c r="H1734" s="10">
        <v>12906.63</v>
      </c>
      <c r="I1734" s="10">
        <v>12914.17</v>
      </c>
      <c r="K1734" s="13">
        <f t="shared" si="823"/>
        <v>-1.0200000000004366</v>
      </c>
      <c r="L1734" s="13">
        <f t="shared" si="833"/>
        <v>-52.520000000000437</v>
      </c>
      <c r="M1734" s="13">
        <f t="shared" si="824"/>
        <v>16.329999999999927</v>
      </c>
      <c r="N1734" s="13"/>
      <c r="X1734">
        <f t="shared" si="826"/>
        <v>1.0200000000004366</v>
      </c>
      <c r="Y1734">
        <f t="shared" si="827"/>
        <v>0</v>
      </c>
      <c r="Z1734">
        <f t="shared" si="828"/>
        <v>0</v>
      </c>
      <c r="AA1734" s="22">
        <f t="shared" si="829"/>
        <v>0</v>
      </c>
      <c r="AB1734" s="22">
        <f t="shared" si="830"/>
        <v>0</v>
      </c>
      <c r="AC1734" s="22">
        <f t="shared" si="831"/>
        <v>0</v>
      </c>
      <c r="AD1734" s="22">
        <f t="shared" si="832"/>
        <v>0</v>
      </c>
    </row>
    <row r="1735" spans="5:30" x14ac:dyDescent="0.25">
      <c r="E1735" s="11">
        <v>43012.541666666664</v>
      </c>
      <c r="F1735" s="9">
        <v>12914.18</v>
      </c>
      <c r="G1735" s="9">
        <v>12917.88</v>
      </c>
      <c r="H1735" s="9">
        <v>12893.2</v>
      </c>
      <c r="I1735" s="9">
        <v>12897.37</v>
      </c>
      <c r="K1735" s="13">
        <f t="shared" si="823"/>
        <v>-16.809999999999491</v>
      </c>
      <c r="L1735" s="13">
        <f t="shared" si="833"/>
        <v>-69.329999999999927</v>
      </c>
      <c r="M1735" s="13">
        <f t="shared" si="824"/>
        <v>24.679999999998472</v>
      </c>
      <c r="N1735" s="13"/>
      <c r="X1735">
        <f t="shared" si="826"/>
        <v>16.809999999999491</v>
      </c>
      <c r="Y1735">
        <f t="shared" si="827"/>
        <v>0</v>
      </c>
      <c r="Z1735">
        <f t="shared" si="828"/>
        <v>0</v>
      </c>
      <c r="AA1735" s="22">
        <f t="shared" si="829"/>
        <v>0</v>
      </c>
      <c r="AB1735" s="22">
        <f t="shared" si="830"/>
        <v>0</v>
      </c>
      <c r="AC1735" s="22">
        <f t="shared" si="831"/>
        <v>0</v>
      </c>
      <c r="AD1735" s="22">
        <f t="shared" si="832"/>
        <v>0</v>
      </c>
    </row>
    <row r="1736" spans="5:30" x14ac:dyDescent="0.25">
      <c r="E1736" s="12">
        <v>43012.583333333336</v>
      </c>
      <c r="F1736" s="10">
        <v>12897.12</v>
      </c>
      <c r="G1736" s="10">
        <v>12915.09</v>
      </c>
      <c r="H1736" s="10">
        <v>12894.63</v>
      </c>
      <c r="I1736" s="10">
        <v>12913.1</v>
      </c>
      <c r="K1736" s="13">
        <f t="shared" si="823"/>
        <v>15.979999999999563</v>
      </c>
      <c r="L1736" s="13">
        <f t="shared" si="833"/>
        <v>-53.350000000000364</v>
      </c>
      <c r="M1736" s="13">
        <f t="shared" si="824"/>
        <v>20.460000000000946</v>
      </c>
      <c r="N1736" s="13"/>
      <c r="X1736">
        <f t="shared" si="826"/>
        <v>15.979999999999563</v>
      </c>
      <c r="Y1736">
        <f t="shared" si="827"/>
        <v>0</v>
      </c>
      <c r="Z1736">
        <f t="shared" si="828"/>
        <v>0</v>
      </c>
      <c r="AA1736" s="22">
        <f t="shared" si="829"/>
        <v>0</v>
      </c>
      <c r="AB1736" s="22">
        <f t="shared" si="830"/>
        <v>0</v>
      </c>
      <c r="AC1736" s="22">
        <f t="shared" si="831"/>
        <v>0</v>
      </c>
      <c r="AD1736" s="22">
        <f t="shared" si="832"/>
        <v>0</v>
      </c>
    </row>
    <row r="1737" spans="5:30" x14ac:dyDescent="0.25">
      <c r="E1737" s="11">
        <v>43012.625</v>
      </c>
      <c r="F1737" s="9">
        <v>12913.6</v>
      </c>
      <c r="G1737" s="9">
        <v>12938.86</v>
      </c>
      <c r="H1737" s="9">
        <v>12912.86</v>
      </c>
      <c r="I1737" s="9">
        <v>12936.32</v>
      </c>
      <c r="K1737" s="13">
        <f t="shared" si="823"/>
        <v>22.719999999999345</v>
      </c>
      <c r="L1737" s="13">
        <f t="shared" si="833"/>
        <v>-30.630000000001019</v>
      </c>
      <c r="M1737" s="13">
        <f t="shared" si="824"/>
        <v>26</v>
      </c>
      <c r="N1737" s="13"/>
      <c r="X1737">
        <f t="shared" si="826"/>
        <v>22.719999999999345</v>
      </c>
      <c r="Y1737">
        <f t="shared" si="827"/>
        <v>0</v>
      </c>
      <c r="Z1737">
        <f t="shared" si="828"/>
        <v>0</v>
      </c>
      <c r="AA1737" s="22">
        <f t="shared" si="829"/>
        <v>0</v>
      </c>
      <c r="AB1737" s="22">
        <f t="shared" si="830"/>
        <v>0</v>
      </c>
      <c r="AC1737" s="22">
        <f t="shared" si="831"/>
        <v>0</v>
      </c>
      <c r="AD1737" s="22">
        <f t="shared" si="832"/>
        <v>0</v>
      </c>
    </row>
    <row r="1738" spans="5:30" x14ac:dyDescent="0.25">
      <c r="E1738" s="12">
        <v>43012.666666666664</v>
      </c>
      <c r="F1738" s="10">
        <v>12936.66</v>
      </c>
      <c r="G1738" s="10">
        <v>12948.16</v>
      </c>
      <c r="H1738" s="10">
        <v>12930.68</v>
      </c>
      <c r="I1738" s="10">
        <v>12940.73</v>
      </c>
      <c r="K1738" s="13">
        <f t="shared" si="823"/>
        <v>4.069999999999709</v>
      </c>
      <c r="L1738" s="13">
        <f t="shared" si="833"/>
        <v>-26.56000000000131</v>
      </c>
      <c r="M1738" s="13">
        <f t="shared" si="824"/>
        <v>17.479999999999563</v>
      </c>
      <c r="N1738" s="13"/>
      <c r="X1738">
        <f t="shared" si="826"/>
        <v>4.069999999999709</v>
      </c>
      <c r="Y1738">
        <f t="shared" si="827"/>
        <v>0</v>
      </c>
      <c r="Z1738">
        <f t="shared" si="828"/>
        <v>0</v>
      </c>
      <c r="AA1738" s="22">
        <f t="shared" si="829"/>
        <v>0</v>
      </c>
      <c r="AB1738" s="22">
        <f t="shared" si="830"/>
        <v>0</v>
      </c>
      <c r="AC1738" s="22">
        <f t="shared" si="831"/>
        <v>0</v>
      </c>
      <c r="AD1738" s="22">
        <f t="shared" si="832"/>
        <v>0</v>
      </c>
    </row>
    <row r="1739" spans="5:30" x14ac:dyDescent="0.25">
      <c r="E1739" s="11">
        <v>43012.708333333336</v>
      </c>
      <c r="F1739" s="9">
        <v>12939.48</v>
      </c>
      <c r="G1739" s="9">
        <v>12967.83</v>
      </c>
      <c r="H1739" s="9">
        <v>12939.48</v>
      </c>
      <c r="I1739" s="9">
        <v>12956.13</v>
      </c>
      <c r="K1739" s="13">
        <f t="shared" si="823"/>
        <v>16.649999999999636</v>
      </c>
      <c r="L1739" s="13">
        <f t="shared" si="833"/>
        <v>-9.9100000000016735</v>
      </c>
      <c r="M1739" s="13">
        <f t="shared" si="824"/>
        <v>28.350000000000364</v>
      </c>
      <c r="N1739" s="13"/>
      <c r="X1739">
        <f t="shared" si="826"/>
        <v>16.649999999999636</v>
      </c>
      <c r="Y1739">
        <f t="shared" si="827"/>
        <v>0</v>
      </c>
      <c r="Z1739">
        <f t="shared" si="828"/>
        <v>0</v>
      </c>
      <c r="AA1739" s="22">
        <f t="shared" si="829"/>
        <v>0</v>
      </c>
      <c r="AB1739" s="22">
        <f t="shared" si="830"/>
        <v>0</v>
      </c>
      <c r="AC1739" s="22">
        <f t="shared" si="831"/>
        <v>0</v>
      </c>
      <c r="AD1739" s="22">
        <f t="shared" si="832"/>
        <v>0</v>
      </c>
    </row>
    <row r="1740" spans="5:30" x14ac:dyDescent="0.25">
      <c r="E1740" s="12">
        <v>43012.75</v>
      </c>
      <c r="F1740" s="10">
        <v>12956.63</v>
      </c>
      <c r="G1740" s="10">
        <v>12982.99</v>
      </c>
      <c r="H1740" s="10">
        <v>12955.97</v>
      </c>
      <c r="I1740" s="10">
        <v>12977.2</v>
      </c>
      <c r="K1740" s="13">
        <f t="shared" si="823"/>
        <v>20.570000000001528</v>
      </c>
      <c r="L1740" s="13">
        <f t="shared" si="833"/>
        <v>10.659999999999854</v>
      </c>
      <c r="M1740" s="13">
        <f t="shared" si="824"/>
        <v>27.020000000000437</v>
      </c>
      <c r="N1740" s="13"/>
      <c r="X1740">
        <f t="shared" si="826"/>
        <v>20.570000000001528</v>
      </c>
      <c r="Y1740">
        <f t="shared" si="827"/>
        <v>0</v>
      </c>
      <c r="Z1740">
        <f t="shared" si="828"/>
        <v>0</v>
      </c>
      <c r="AA1740" s="22">
        <f t="shared" si="829"/>
        <v>0</v>
      </c>
      <c r="AB1740" s="22">
        <f t="shared" si="830"/>
        <v>0</v>
      </c>
      <c r="AC1740" s="22">
        <f t="shared" si="831"/>
        <v>0</v>
      </c>
      <c r="AD1740" s="22">
        <f t="shared" si="832"/>
        <v>0</v>
      </c>
    </row>
    <row r="1741" spans="5:30" x14ac:dyDescent="0.25">
      <c r="E1741" s="11">
        <v>43012.791666666664</v>
      </c>
      <c r="F1741" s="9">
        <v>12977.45</v>
      </c>
      <c r="G1741" s="9">
        <v>12979.95</v>
      </c>
      <c r="H1741" s="9">
        <v>12963.69</v>
      </c>
      <c r="I1741" s="9">
        <v>12965.57</v>
      </c>
      <c r="K1741" s="13">
        <f t="shared" si="823"/>
        <v>-11.880000000001019</v>
      </c>
      <c r="L1741" s="13">
        <f t="shared" si="833"/>
        <v>-1.2200000000011642</v>
      </c>
      <c r="M1741" s="13">
        <f t="shared" si="824"/>
        <v>16.260000000000218</v>
      </c>
      <c r="N1741" s="13"/>
      <c r="X1741">
        <f t="shared" si="826"/>
        <v>11.880000000001019</v>
      </c>
      <c r="Y1741">
        <f t="shared" si="827"/>
        <v>0</v>
      </c>
      <c r="Z1741">
        <f t="shared" si="828"/>
        <v>0</v>
      </c>
      <c r="AA1741" s="22">
        <f t="shared" si="829"/>
        <v>0</v>
      </c>
      <c r="AB1741" s="22">
        <f t="shared" si="830"/>
        <v>0</v>
      </c>
      <c r="AC1741" s="22">
        <f t="shared" si="831"/>
        <v>0</v>
      </c>
      <c r="AD1741" s="22">
        <f t="shared" si="832"/>
        <v>0</v>
      </c>
    </row>
    <row r="1742" spans="5:30" x14ac:dyDescent="0.25">
      <c r="E1742" s="12">
        <v>43012.833333333336</v>
      </c>
      <c r="F1742" s="10">
        <v>12965.82</v>
      </c>
      <c r="G1742" s="10">
        <v>12966.32</v>
      </c>
      <c r="H1742" s="10">
        <v>12935.54</v>
      </c>
      <c r="I1742" s="10">
        <v>12944.05</v>
      </c>
      <c r="K1742" s="13">
        <f t="shared" si="823"/>
        <v>-21.770000000000437</v>
      </c>
      <c r="L1742" s="13">
        <f t="shared" si="833"/>
        <v>-22.990000000001601</v>
      </c>
      <c r="M1742" s="13">
        <f t="shared" si="824"/>
        <v>30.779999999998836</v>
      </c>
      <c r="N1742" s="13"/>
      <c r="X1742">
        <f t="shared" si="826"/>
        <v>21.770000000000437</v>
      </c>
      <c r="Y1742">
        <f t="shared" si="827"/>
        <v>0</v>
      </c>
      <c r="Z1742">
        <f t="shared" si="828"/>
        <v>0</v>
      </c>
      <c r="AA1742" s="22">
        <f t="shared" si="829"/>
        <v>0</v>
      </c>
      <c r="AB1742" s="22">
        <f t="shared" si="830"/>
        <v>0</v>
      </c>
      <c r="AC1742" s="22">
        <f t="shared" si="831"/>
        <v>0</v>
      </c>
      <c r="AD1742" s="22">
        <f t="shared" si="832"/>
        <v>0</v>
      </c>
    </row>
    <row r="1743" spans="5:30" x14ac:dyDescent="0.25">
      <c r="E1743" s="11">
        <v>43012.875</v>
      </c>
      <c r="F1743" s="9">
        <v>12943.8</v>
      </c>
      <c r="G1743" s="9">
        <v>12946.55</v>
      </c>
      <c r="H1743" s="9">
        <v>12941.54</v>
      </c>
      <c r="I1743" s="9">
        <v>12945.54</v>
      </c>
      <c r="K1743" s="13">
        <f t="shared" si="823"/>
        <v>1.7400000000016007</v>
      </c>
      <c r="L1743" s="13">
        <f t="shared" si="833"/>
        <v>-21.25</v>
      </c>
      <c r="M1743" s="13">
        <f t="shared" si="824"/>
        <v>5.0099999999983993</v>
      </c>
      <c r="N1743" s="13"/>
      <c r="X1743">
        <f t="shared" si="826"/>
        <v>1.7400000000016007</v>
      </c>
      <c r="Y1743">
        <f t="shared" si="827"/>
        <v>0</v>
      </c>
      <c r="Z1743">
        <f t="shared" si="828"/>
        <v>0</v>
      </c>
      <c r="AA1743" s="22">
        <f t="shared" si="829"/>
        <v>0</v>
      </c>
      <c r="AB1743" s="22">
        <f t="shared" si="830"/>
        <v>0</v>
      </c>
      <c r="AC1743" s="22">
        <f t="shared" si="831"/>
        <v>0</v>
      </c>
      <c r="AD1743" s="22">
        <f t="shared" si="832"/>
        <v>0</v>
      </c>
    </row>
    <row r="1744" spans="5:30" x14ac:dyDescent="0.25">
      <c r="E1744" s="12">
        <v>43012.916666666664</v>
      </c>
      <c r="F1744" s="10">
        <v>12945.79</v>
      </c>
      <c r="G1744" s="10">
        <v>12952.04</v>
      </c>
      <c r="H1744" s="10">
        <v>12939.03</v>
      </c>
      <c r="I1744" s="10">
        <v>12941.53</v>
      </c>
      <c r="K1744" s="13">
        <f t="shared" si="823"/>
        <v>-4.2600000000002183</v>
      </c>
      <c r="L1744" s="13">
        <f t="shared" si="833"/>
        <v>-25.510000000000218</v>
      </c>
      <c r="M1744" s="13">
        <f t="shared" si="824"/>
        <v>13.010000000000218</v>
      </c>
      <c r="N1744" s="13"/>
      <c r="X1744">
        <f t="shared" si="826"/>
        <v>4.2600000000002183</v>
      </c>
      <c r="Y1744">
        <f t="shared" si="827"/>
        <v>0</v>
      </c>
      <c r="Z1744">
        <f t="shared" si="828"/>
        <v>0</v>
      </c>
      <c r="AA1744" s="22">
        <f t="shared" si="829"/>
        <v>0</v>
      </c>
      <c r="AB1744" s="22">
        <f t="shared" si="830"/>
        <v>0</v>
      </c>
      <c r="AC1744" s="22">
        <f t="shared" si="831"/>
        <v>0</v>
      </c>
      <c r="AD1744" s="22">
        <f t="shared" si="832"/>
        <v>0</v>
      </c>
    </row>
    <row r="1745" spans="3:30" hidden="1" x14ac:dyDescent="0.25">
      <c r="E1745" s="11">
        <v>43012.958333333336</v>
      </c>
      <c r="F1745" s="9">
        <v>12942.01</v>
      </c>
      <c r="G1745" s="9">
        <v>12948.64</v>
      </c>
      <c r="H1745" s="9">
        <v>12938.98</v>
      </c>
      <c r="I1745" s="9">
        <v>12943.78</v>
      </c>
      <c r="L1745" s="13">
        <f t="shared" ref="L1745" si="834">L1744+K1745</f>
        <v>-25.510000000000218</v>
      </c>
    </row>
    <row r="1746" spans="3:30" hidden="1" x14ac:dyDescent="0.25">
      <c r="E1746" s="12">
        <v>43013.041666666664</v>
      </c>
      <c r="F1746" s="10">
        <v>12939.72</v>
      </c>
      <c r="G1746" s="10">
        <v>12942.77</v>
      </c>
      <c r="H1746" s="10">
        <v>12937.16</v>
      </c>
      <c r="I1746" s="10">
        <v>12941.49</v>
      </c>
    </row>
    <row r="1747" spans="3:30" hidden="1" x14ac:dyDescent="0.25">
      <c r="E1747" s="11">
        <v>43013.083333333336</v>
      </c>
      <c r="F1747" s="9">
        <v>12940.21</v>
      </c>
      <c r="G1747" s="9">
        <v>12941.49</v>
      </c>
      <c r="H1747" s="9">
        <v>12937.66</v>
      </c>
      <c r="I1747" s="9">
        <v>12940.21</v>
      </c>
    </row>
    <row r="1748" spans="3:30" hidden="1" x14ac:dyDescent="0.25">
      <c r="E1748" s="12">
        <v>43013.125</v>
      </c>
      <c r="F1748" s="10">
        <v>12941.48</v>
      </c>
      <c r="G1748" s="10">
        <v>12941.48</v>
      </c>
      <c r="H1748" s="10">
        <v>12936.37</v>
      </c>
      <c r="I1748" s="10">
        <v>12938.65</v>
      </c>
    </row>
    <row r="1749" spans="3:30" hidden="1" x14ac:dyDescent="0.25">
      <c r="E1749" s="11">
        <v>43013.166666666664</v>
      </c>
      <c r="F1749" s="9">
        <v>12937.37</v>
      </c>
      <c r="G1749" s="9">
        <v>12943.51</v>
      </c>
      <c r="H1749" s="9">
        <v>12937.37</v>
      </c>
      <c r="I1749" s="9">
        <v>12943.51</v>
      </c>
    </row>
    <row r="1750" spans="3:30" hidden="1" x14ac:dyDescent="0.25">
      <c r="E1750" s="12">
        <v>43013.208333333336</v>
      </c>
      <c r="F1750" s="10">
        <v>12943.55</v>
      </c>
      <c r="G1750" s="10">
        <v>12948.33</v>
      </c>
      <c r="H1750" s="10">
        <v>12943.51</v>
      </c>
      <c r="I1750" s="10">
        <v>12947.05</v>
      </c>
    </row>
    <row r="1751" spans="3:30" hidden="1" x14ac:dyDescent="0.25">
      <c r="E1751" s="11">
        <v>43013.25</v>
      </c>
      <c r="F1751" s="9">
        <v>12947.1</v>
      </c>
      <c r="G1751" s="9">
        <v>12948.37</v>
      </c>
      <c r="H1751" s="9">
        <v>12947.05</v>
      </c>
      <c r="I1751" s="9">
        <v>12947.05</v>
      </c>
    </row>
    <row r="1752" spans="3:30" hidden="1" x14ac:dyDescent="0.25">
      <c r="E1752" s="12">
        <v>43013.291666666664</v>
      </c>
      <c r="F1752" s="10">
        <v>12947.06</v>
      </c>
      <c r="G1752" s="10">
        <v>12950.32</v>
      </c>
      <c r="H1752" s="10">
        <v>12947.05</v>
      </c>
      <c r="I1752" s="10">
        <v>12949.04</v>
      </c>
    </row>
    <row r="1753" spans="3:30" x14ac:dyDescent="0.25">
      <c r="C1753">
        <v>1</v>
      </c>
      <c r="E1753" s="11">
        <v>43013.333333333336</v>
      </c>
      <c r="F1753" s="9">
        <v>12949.09</v>
      </c>
      <c r="G1753" s="9">
        <v>12950.36</v>
      </c>
      <c r="H1753" s="9">
        <v>12938.66</v>
      </c>
      <c r="I1753" s="9">
        <v>12947.9</v>
      </c>
      <c r="K1753" s="13">
        <f t="shared" ref="K1753:K1767" si="835">I1753-F1753</f>
        <v>-1.1900000000005093</v>
      </c>
      <c r="L1753" s="13">
        <v>0</v>
      </c>
      <c r="M1753" s="13">
        <f t="shared" ref="M1753:M1767" si="836">G1753-H1753</f>
        <v>11.700000000000728</v>
      </c>
      <c r="N1753" s="13">
        <f t="shared" ref="N1753" si="837">I1767-F1753</f>
        <v>33.030000000000655</v>
      </c>
      <c r="O1753" s="18">
        <f>IF(K1753*N1753&gt;0,1,0)</f>
        <v>0</v>
      </c>
      <c r="S1753" s="13">
        <f>S1731-S1732</f>
        <v>89.789999999999054</v>
      </c>
      <c r="X1753">
        <f t="shared" ref="X1753:X1767" si="838">ABS(K1753)</f>
        <v>1.1900000000005093</v>
      </c>
      <c r="Y1753">
        <f t="shared" ref="Y1753:Y1767" si="839">ABS(N1753)</f>
        <v>33.030000000000655</v>
      </c>
      <c r="Z1753">
        <f t="shared" ref="Z1753:Z1767" si="840">IF(S1753&lt;1000,ABS(S1753),0)</f>
        <v>89.789999999999054</v>
      </c>
      <c r="AA1753" s="22">
        <f t="shared" ref="AA1753:AA1767" si="841">ABS(P1753)</f>
        <v>0</v>
      </c>
      <c r="AB1753" s="22">
        <f t="shared" ref="AB1753:AB1767" si="842">ABS(Q1753)</f>
        <v>0</v>
      </c>
      <c r="AC1753" s="22">
        <f t="shared" ref="AC1753:AC1767" si="843">IF(O1753=1,ABS(P1754),0)</f>
        <v>0</v>
      </c>
      <c r="AD1753" s="22">
        <f t="shared" ref="AD1753:AD1767" si="844">IF(O1753=0,ABS(Q1754),0)</f>
        <v>0.36930615881501505</v>
      </c>
    </row>
    <row r="1754" spans="3:30" x14ac:dyDescent="0.25">
      <c r="E1754" s="12">
        <v>43013.375</v>
      </c>
      <c r="F1754" s="10">
        <v>12948.23</v>
      </c>
      <c r="G1754" s="10">
        <v>12954.52</v>
      </c>
      <c r="H1754" s="10">
        <v>12934.37</v>
      </c>
      <c r="I1754" s="10">
        <v>12941.84</v>
      </c>
      <c r="K1754" s="13">
        <f t="shared" si="835"/>
        <v>-6.3899999999994179</v>
      </c>
      <c r="L1754" s="13">
        <f t="shared" ref="L1754:L1767" si="845">L1753+K1754</f>
        <v>-6.3899999999994179</v>
      </c>
      <c r="M1754" s="13">
        <f t="shared" si="836"/>
        <v>20.149999999999636</v>
      </c>
      <c r="N1754" s="13"/>
      <c r="P1754">
        <f>_xlfn.IFS(K1753&lt;0,MIN(L1753:L1767),K1753&gt;0,MAX(L1753:L1767))/S1733</f>
        <v>-0.13977057578794302</v>
      </c>
      <c r="Q1754">
        <f>_xlfn.IFS(K1753&lt;0,MAX(L1753:L1767),K1753&gt;0,MIN(L1753:L1767))/S1733</f>
        <v>0.36930615881501505</v>
      </c>
      <c r="S1754" s="13">
        <f>MAX(G1754:G1768)</f>
        <v>12987.64</v>
      </c>
      <c r="X1754">
        <f t="shared" si="838"/>
        <v>6.3899999999994179</v>
      </c>
      <c r="Y1754">
        <f t="shared" si="839"/>
        <v>0</v>
      </c>
      <c r="Z1754">
        <f t="shared" si="840"/>
        <v>0</v>
      </c>
      <c r="AA1754" s="22">
        <f t="shared" si="841"/>
        <v>0.13977057578794302</v>
      </c>
      <c r="AB1754" s="22">
        <f t="shared" si="842"/>
        <v>0.36930615881501505</v>
      </c>
      <c r="AC1754" s="22">
        <f t="shared" si="843"/>
        <v>0</v>
      </c>
      <c r="AD1754" s="22">
        <f t="shared" si="844"/>
        <v>0</v>
      </c>
    </row>
    <row r="1755" spans="3:30" x14ac:dyDescent="0.25">
      <c r="E1755" s="11">
        <v>43013.416666666664</v>
      </c>
      <c r="F1755" s="9">
        <v>12942.09</v>
      </c>
      <c r="G1755" s="9">
        <v>12962.81</v>
      </c>
      <c r="H1755" s="9">
        <v>12936.05</v>
      </c>
      <c r="I1755" s="9">
        <v>12957.75</v>
      </c>
      <c r="K1755" s="13">
        <f t="shared" si="835"/>
        <v>15.659999999999854</v>
      </c>
      <c r="L1755" s="13">
        <f t="shared" si="845"/>
        <v>9.2700000000004366</v>
      </c>
      <c r="M1755" s="13">
        <f t="shared" si="836"/>
        <v>26.760000000000218</v>
      </c>
      <c r="N1755" s="13"/>
      <c r="S1755" s="13">
        <f>MIN(H1754:H1768)</f>
        <v>12933.16</v>
      </c>
      <c r="X1755">
        <f t="shared" si="838"/>
        <v>15.659999999999854</v>
      </c>
      <c r="Y1755">
        <f t="shared" si="839"/>
        <v>0</v>
      </c>
      <c r="Z1755">
        <f t="shared" si="840"/>
        <v>0</v>
      </c>
      <c r="AA1755" s="22">
        <f t="shared" si="841"/>
        <v>0</v>
      </c>
      <c r="AB1755" s="22">
        <f t="shared" si="842"/>
        <v>0</v>
      </c>
      <c r="AC1755" s="22">
        <f t="shared" si="843"/>
        <v>0</v>
      </c>
      <c r="AD1755" s="22">
        <f t="shared" si="844"/>
        <v>0</v>
      </c>
    </row>
    <row r="1756" spans="3:30" x14ac:dyDescent="0.25">
      <c r="E1756" s="12">
        <v>43013.458333333336</v>
      </c>
      <c r="F1756" s="10">
        <v>12957.5</v>
      </c>
      <c r="G1756" s="10">
        <v>12960.94</v>
      </c>
      <c r="H1756" s="10">
        <v>12942.14</v>
      </c>
      <c r="I1756" s="10">
        <v>12947.03</v>
      </c>
      <c r="K1756" s="13">
        <f t="shared" si="835"/>
        <v>-10.469999999999345</v>
      </c>
      <c r="L1756" s="13">
        <f t="shared" si="845"/>
        <v>-1.1999999999989086</v>
      </c>
      <c r="M1756" s="13">
        <f t="shared" si="836"/>
        <v>18.800000000001091</v>
      </c>
      <c r="N1756" s="13"/>
      <c r="S1756" s="13">
        <f>S1754-S1755</f>
        <v>54.479999999999563</v>
      </c>
      <c r="X1756">
        <f t="shared" si="838"/>
        <v>10.469999999999345</v>
      </c>
      <c r="Y1756">
        <f t="shared" si="839"/>
        <v>0</v>
      </c>
      <c r="Z1756">
        <f t="shared" si="840"/>
        <v>54.479999999999563</v>
      </c>
      <c r="AA1756" s="22">
        <f t="shared" si="841"/>
        <v>0</v>
      </c>
      <c r="AB1756" s="22">
        <f t="shared" si="842"/>
        <v>0</v>
      </c>
      <c r="AC1756" s="22">
        <f t="shared" si="843"/>
        <v>0</v>
      </c>
      <c r="AD1756" s="22">
        <f t="shared" si="844"/>
        <v>0</v>
      </c>
    </row>
    <row r="1757" spans="3:30" x14ac:dyDescent="0.25">
      <c r="E1757" s="11">
        <v>43013.5</v>
      </c>
      <c r="F1757" s="9">
        <v>12947.28</v>
      </c>
      <c r="G1757" s="9">
        <v>12947.28</v>
      </c>
      <c r="H1757" s="9">
        <v>12933.16</v>
      </c>
      <c r="I1757" s="9">
        <v>12935.93</v>
      </c>
      <c r="K1757" s="13">
        <f t="shared" si="835"/>
        <v>-11.350000000000364</v>
      </c>
      <c r="L1757" s="13">
        <f t="shared" si="845"/>
        <v>-12.549999999999272</v>
      </c>
      <c r="M1757" s="13">
        <f t="shared" si="836"/>
        <v>14.1200000000008</v>
      </c>
      <c r="N1757" s="13"/>
      <c r="X1757">
        <f t="shared" si="838"/>
        <v>11.350000000000364</v>
      </c>
      <c r="Y1757">
        <f t="shared" si="839"/>
        <v>0</v>
      </c>
      <c r="Z1757">
        <f t="shared" si="840"/>
        <v>0</v>
      </c>
      <c r="AA1757" s="22">
        <f t="shared" si="841"/>
        <v>0</v>
      </c>
      <c r="AB1757" s="22">
        <f t="shared" si="842"/>
        <v>0</v>
      </c>
      <c r="AC1757" s="22">
        <f t="shared" si="843"/>
        <v>0</v>
      </c>
      <c r="AD1757" s="22">
        <f t="shared" si="844"/>
        <v>0</v>
      </c>
    </row>
    <row r="1758" spans="3:30" x14ac:dyDescent="0.25">
      <c r="E1758" s="12">
        <v>43013.541666666664</v>
      </c>
      <c r="F1758" s="10">
        <v>12935.68</v>
      </c>
      <c r="G1758" s="10">
        <v>12944.71</v>
      </c>
      <c r="H1758" s="10">
        <v>12935.18</v>
      </c>
      <c r="I1758" s="10">
        <v>12940.06</v>
      </c>
      <c r="K1758" s="13">
        <f t="shared" si="835"/>
        <v>4.3799999999991996</v>
      </c>
      <c r="L1758" s="13">
        <f t="shared" si="845"/>
        <v>-8.1700000000000728</v>
      </c>
      <c r="M1758" s="13">
        <f t="shared" si="836"/>
        <v>9.5299999999988358</v>
      </c>
      <c r="N1758" s="13"/>
      <c r="X1758">
        <f t="shared" si="838"/>
        <v>4.3799999999991996</v>
      </c>
      <c r="Y1758">
        <f t="shared" si="839"/>
        <v>0</v>
      </c>
      <c r="Z1758">
        <f t="shared" si="840"/>
        <v>0</v>
      </c>
      <c r="AA1758" s="22">
        <f t="shared" si="841"/>
        <v>0</v>
      </c>
      <c r="AB1758" s="22">
        <f t="shared" si="842"/>
        <v>0</v>
      </c>
      <c r="AC1758" s="22">
        <f t="shared" si="843"/>
        <v>0</v>
      </c>
      <c r="AD1758" s="22">
        <f t="shared" si="844"/>
        <v>0</v>
      </c>
    </row>
    <row r="1759" spans="3:30" x14ac:dyDescent="0.25">
      <c r="E1759" s="11">
        <v>43013.583333333336</v>
      </c>
      <c r="F1759" s="9">
        <v>12940.31</v>
      </c>
      <c r="G1759" s="9">
        <v>12951.35</v>
      </c>
      <c r="H1759" s="9">
        <v>12936.35</v>
      </c>
      <c r="I1759" s="9">
        <v>12950.79</v>
      </c>
      <c r="K1759" s="13">
        <f t="shared" si="835"/>
        <v>10.480000000001382</v>
      </c>
      <c r="L1759" s="13">
        <f t="shared" si="845"/>
        <v>2.3100000000013097</v>
      </c>
      <c r="M1759" s="13">
        <f t="shared" si="836"/>
        <v>15</v>
      </c>
      <c r="N1759" s="13"/>
      <c r="X1759">
        <f t="shared" si="838"/>
        <v>10.480000000001382</v>
      </c>
      <c r="Y1759">
        <f t="shared" si="839"/>
        <v>0</v>
      </c>
      <c r="Z1759">
        <f t="shared" si="840"/>
        <v>0</v>
      </c>
      <c r="AA1759" s="22">
        <f t="shared" si="841"/>
        <v>0</v>
      </c>
      <c r="AB1759" s="22">
        <f t="shared" si="842"/>
        <v>0</v>
      </c>
      <c r="AC1759" s="22">
        <f t="shared" si="843"/>
        <v>0</v>
      </c>
      <c r="AD1759" s="22">
        <f t="shared" si="844"/>
        <v>0</v>
      </c>
    </row>
    <row r="1760" spans="3:30" x14ac:dyDescent="0.25">
      <c r="E1760" s="12">
        <v>43013.625</v>
      </c>
      <c r="F1760" s="10">
        <v>12951.04</v>
      </c>
      <c r="G1760" s="10">
        <v>12956.79</v>
      </c>
      <c r="H1760" s="10">
        <v>12941.49</v>
      </c>
      <c r="I1760" s="10">
        <v>12942.55</v>
      </c>
      <c r="K1760" s="13">
        <f t="shared" si="835"/>
        <v>-8.4900000000016007</v>
      </c>
      <c r="L1760" s="13">
        <f t="shared" si="845"/>
        <v>-6.180000000000291</v>
      </c>
      <c r="M1760" s="13">
        <f t="shared" si="836"/>
        <v>15.300000000001091</v>
      </c>
      <c r="N1760" s="13"/>
      <c r="X1760">
        <f t="shared" si="838"/>
        <v>8.4900000000016007</v>
      </c>
      <c r="Y1760">
        <f t="shared" si="839"/>
        <v>0</v>
      </c>
      <c r="Z1760">
        <f t="shared" si="840"/>
        <v>0</v>
      </c>
      <c r="AA1760" s="22">
        <f t="shared" si="841"/>
        <v>0</v>
      </c>
      <c r="AB1760" s="22">
        <f t="shared" si="842"/>
        <v>0</v>
      </c>
      <c r="AC1760" s="22">
        <f t="shared" si="843"/>
        <v>0</v>
      </c>
      <c r="AD1760" s="22">
        <f t="shared" si="844"/>
        <v>0</v>
      </c>
    </row>
    <row r="1761" spans="3:30" x14ac:dyDescent="0.25">
      <c r="E1761" s="11">
        <v>43013.666666666664</v>
      </c>
      <c r="F1761" s="9">
        <v>12943.05</v>
      </c>
      <c r="G1761" s="9">
        <v>12967.88</v>
      </c>
      <c r="H1761" s="9">
        <v>12942.8</v>
      </c>
      <c r="I1761" s="9">
        <v>12960.61</v>
      </c>
      <c r="K1761" s="13">
        <f t="shared" si="835"/>
        <v>17.56000000000131</v>
      </c>
      <c r="L1761" s="13">
        <f t="shared" si="845"/>
        <v>11.380000000001019</v>
      </c>
      <c r="M1761" s="13">
        <f t="shared" si="836"/>
        <v>25.079999999999927</v>
      </c>
      <c r="N1761" s="13"/>
      <c r="X1761">
        <f t="shared" si="838"/>
        <v>17.56000000000131</v>
      </c>
      <c r="Y1761">
        <f t="shared" si="839"/>
        <v>0</v>
      </c>
      <c r="Z1761">
        <f t="shared" si="840"/>
        <v>0</v>
      </c>
      <c r="AA1761" s="22">
        <f t="shared" si="841"/>
        <v>0</v>
      </c>
      <c r="AB1761" s="22">
        <f t="shared" si="842"/>
        <v>0</v>
      </c>
      <c r="AC1761" s="22">
        <f t="shared" si="843"/>
        <v>0</v>
      </c>
      <c r="AD1761" s="22">
        <f t="shared" si="844"/>
        <v>0</v>
      </c>
    </row>
    <row r="1762" spans="3:30" x14ac:dyDescent="0.25">
      <c r="E1762" s="12">
        <v>43013.708333333336</v>
      </c>
      <c r="F1762" s="10">
        <v>12960.36</v>
      </c>
      <c r="G1762" s="10">
        <v>12965.29</v>
      </c>
      <c r="H1762" s="10">
        <v>12944.8</v>
      </c>
      <c r="I1762" s="10">
        <v>12946.99</v>
      </c>
      <c r="K1762" s="13">
        <f t="shared" si="835"/>
        <v>-13.3700000000008</v>
      </c>
      <c r="L1762" s="13">
        <f t="shared" si="845"/>
        <v>-1.9899999999997817</v>
      </c>
      <c r="M1762" s="13">
        <f t="shared" si="836"/>
        <v>20.490000000001601</v>
      </c>
      <c r="N1762" s="13"/>
      <c r="X1762">
        <f t="shared" si="838"/>
        <v>13.3700000000008</v>
      </c>
      <c r="Y1762">
        <f t="shared" si="839"/>
        <v>0</v>
      </c>
      <c r="Z1762">
        <f t="shared" si="840"/>
        <v>0</v>
      </c>
      <c r="AA1762" s="22">
        <f t="shared" si="841"/>
        <v>0</v>
      </c>
      <c r="AB1762" s="22">
        <f t="shared" si="842"/>
        <v>0</v>
      </c>
      <c r="AC1762" s="22">
        <f t="shared" si="843"/>
        <v>0</v>
      </c>
      <c r="AD1762" s="22">
        <f t="shared" si="844"/>
        <v>0</v>
      </c>
    </row>
    <row r="1763" spans="3:30" x14ac:dyDescent="0.25">
      <c r="E1763" s="11">
        <v>43013.75</v>
      </c>
      <c r="F1763" s="9">
        <v>12947.24</v>
      </c>
      <c r="G1763" s="9">
        <v>12970.4</v>
      </c>
      <c r="H1763" s="9">
        <v>12945.35</v>
      </c>
      <c r="I1763" s="9">
        <v>12967.53</v>
      </c>
      <c r="K1763" s="13">
        <f t="shared" si="835"/>
        <v>20.290000000000873</v>
      </c>
      <c r="L1763" s="13">
        <f t="shared" si="845"/>
        <v>18.300000000001091</v>
      </c>
      <c r="M1763" s="13">
        <f t="shared" si="836"/>
        <v>25.049999999999272</v>
      </c>
      <c r="N1763" s="13"/>
      <c r="X1763">
        <f t="shared" si="838"/>
        <v>20.290000000000873</v>
      </c>
      <c r="Y1763">
        <f t="shared" si="839"/>
        <v>0</v>
      </c>
      <c r="Z1763">
        <f t="shared" si="840"/>
        <v>0</v>
      </c>
      <c r="AA1763" s="22">
        <f t="shared" si="841"/>
        <v>0</v>
      </c>
      <c r="AB1763" s="22">
        <f t="shared" si="842"/>
        <v>0</v>
      </c>
      <c r="AC1763" s="22">
        <f t="shared" si="843"/>
        <v>0</v>
      </c>
      <c r="AD1763" s="22">
        <f t="shared" si="844"/>
        <v>0</v>
      </c>
    </row>
    <row r="1764" spans="3:30" x14ac:dyDescent="0.25">
      <c r="E1764" s="12">
        <v>43013.791666666664</v>
      </c>
      <c r="F1764" s="10">
        <v>12967.78</v>
      </c>
      <c r="G1764" s="10">
        <v>12977.87</v>
      </c>
      <c r="H1764" s="10">
        <v>12967.53</v>
      </c>
      <c r="I1764" s="10">
        <v>12973.63</v>
      </c>
      <c r="K1764" s="13">
        <f t="shared" si="835"/>
        <v>5.8499999999985448</v>
      </c>
      <c r="L1764" s="13">
        <f t="shared" si="845"/>
        <v>24.149999999999636</v>
      </c>
      <c r="M1764" s="13">
        <f t="shared" si="836"/>
        <v>10.340000000000146</v>
      </c>
      <c r="N1764" s="13"/>
      <c r="X1764">
        <f t="shared" si="838"/>
        <v>5.8499999999985448</v>
      </c>
      <c r="Y1764">
        <f t="shared" si="839"/>
        <v>0</v>
      </c>
      <c r="Z1764">
        <f t="shared" si="840"/>
        <v>0</v>
      </c>
      <c r="AA1764" s="22">
        <f t="shared" si="841"/>
        <v>0</v>
      </c>
      <c r="AB1764" s="22">
        <f t="shared" si="842"/>
        <v>0</v>
      </c>
      <c r="AC1764" s="22">
        <f t="shared" si="843"/>
        <v>0</v>
      </c>
      <c r="AD1764" s="22">
        <f t="shared" si="844"/>
        <v>0</v>
      </c>
    </row>
    <row r="1765" spans="3:30" x14ac:dyDescent="0.25">
      <c r="E1765" s="11">
        <v>43013.833333333336</v>
      </c>
      <c r="F1765" s="9">
        <v>12973.88</v>
      </c>
      <c r="G1765" s="9">
        <v>12987.64</v>
      </c>
      <c r="H1765" s="9">
        <v>12971.88</v>
      </c>
      <c r="I1765" s="9">
        <v>12982.89</v>
      </c>
      <c r="K1765" s="13">
        <f t="shared" si="835"/>
        <v>9.0100000000002183</v>
      </c>
      <c r="L1765" s="13">
        <f t="shared" si="845"/>
        <v>33.159999999999854</v>
      </c>
      <c r="M1765" s="13">
        <f t="shared" si="836"/>
        <v>15.760000000000218</v>
      </c>
      <c r="N1765" s="13"/>
      <c r="X1765">
        <f t="shared" si="838"/>
        <v>9.0100000000002183</v>
      </c>
      <c r="Y1765">
        <f t="shared" si="839"/>
        <v>0</v>
      </c>
      <c r="Z1765">
        <f t="shared" si="840"/>
        <v>0</v>
      </c>
      <c r="AA1765" s="22">
        <f t="shared" si="841"/>
        <v>0</v>
      </c>
      <c r="AB1765" s="22">
        <f t="shared" si="842"/>
        <v>0</v>
      </c>
      <c r="AC1765" s="22">
        <f t="shared" si="843"/>
        <v>0</v>
      </c>
      <c r="AD1765" s="22">
        <f t="shared" si="844"/>
        <v>0</v>
      </c>
    </row>
    <row r="1766" spans="3:30" x14ac:dyDescent="0.25">
      <c r="E1766" s="12">
        <v>43013.875</v>
      </c>
      <c r="F1766" s="10">
        <v>12982.63</v>
      </c>
      <c r="G1766" s="10">
        <v>12983.88</v>
      </c>
      <c r="H1766" s="10">
        <v>12976.63</v>
      </c>
      <c r="I1766" s="10">
        <v>12979.63</v>
      </c>
      <c r="K1766" s="13">
        <f t="shared" si="835"/>
        <v>-3</v>
      </c>
      <c r="L1766" s="13">
        <f t="shared" si="845"/>
        <v>30.159999999999854</v>
      </c>
      <c r="M1766" s="13">
        <f t="shared" si="836"/>
        <v>7.25</v>
      </c>
      <c r="N1766" s="13"/>
      <c r="X1766">
        <f t="shared" si="838"/>
        <v>3</v>
      </c>
      <c r="Y1766">
        <f t="shared" si="839"/>
        <v>0</v>
      </c>
      <c r="Z1766">
        <f t="shared" si="840"/>
        <v>0</v>
      </c>
      <c r="AA1766" s="22">
        <f t="shared" si="841"/>
        <v>0</v>
      </c>
      <c r="AB1766" s="22">
        <f t="shared" si="842"/>
        <v>0</v>
      </c>
      <c r="AC1766" s="22">
        <f t="shared" si="843"/>
        <v>0</v>
      </c>
      <c r="AD1766" s="22">
        <f t="shared" si="844"/>
        <v>0</v>
      </c>
    </row>
    <row r="1767" spans="3:30" x14ac:dyDescent="0.25">
      <c r="E1767" s="11">
        <v>43013.916666666664</v>
      </c>
      <c r="F1767" s="9">
        <v>12979.88</v>
      </c>
      <c r="G1767" s="9">
        <v>12984.38</v>
      </c>
      <c r="H1767" s="9">
        <v>12973.62</v>
      </c>
      <c r="I1767" s="9">
        <v>12982.12</v>
      </c>
      <c r="K1767" s="13">
        <f t="shared" si="835"/>
        <v>2.2400000000016007</v>
      </c>
      <c r="L1767" s="13">
        <f t="shared" si="845"/>
        <v>32.400000000001455</v>
      </c>
      <c r="M1767" s="13">
        <f t="shared" si="836"/>
        <v>10.759999999998399</v>
      </c>
      <c r="N1767" s="13"/>
      <c r="X1767">
        <f t="shared" si="838"/>
        <v>2.2400000000016007</v>
      </c>
      <c r="Y1767">
        <f t="shared" si="839"/>
        <v>0</v>
      </c>
      <c r="Z1767">
        <f t="shared" si="840"/>
        <v>0</v>
      </c>
      <c r="AA1767" s="22">
        <f t="shared" si="841"/>
        <v>0</v>
      </c>
      <c r="AB1767" s="22">
        <f t="shared" si="842"/>
        <v>0</v>
      </c>
      <c r="AC1767" s="22">
        <f t="shared" si="843"/>
        <v>0</v>
      </c>
      <c r="AD1767" s="22">
        <f t="shared" si="844"/>
        <v>0</v>
      </c>
    </row>
    <row r="1768" spans="3:30" hidden="1" x14ac:dyDescent="0.25">
      <c r="E1768" s="12">
        <v>43013.958333333336</v>
      </c>
      <c r="F1768" s="10">
        <v>12980.37</v>
      </c>
      <c r="G1768" s="10">
        <v>12985.47</v>
      </c>
      <c r="H1768" s="10">
        <v>12976.25</v>
      </c>
      <c r="I1768" s="10">
        <v>12976.25</v>
      </c>
    </row>
    <row r="1769" spans="3:30" hidden="1" x14ac:dyDescent="0.25">
      <c r="E1769" s="11">
        <v>43014.041666666664</v>
      </c>
      <c r="F1769" s="9">
        <v>12977.24</v>
      </c>
      <c r="G1769" s="9">
        <v>12978.52</v>
      </c>
      <c r="H1769" s="9">
        <v>12973.7</v>
      </c>
      <c r="I1769" s="9">
        <v>12976.87</v>
      </c>
    </row>
    <row r="1770" spans="3:30" hidden="1" x14ac:dyDescent="0.25">
      <c r="E1770" s="12">
        <v>43014.083333333336</v>
      </c>
      <c r="F1770" s="10">
        <v>12976.24</v>
      </c>
      <c r="G1770" s="10">
        <v>12977.51</v>
      </c>
      <c r="H1770" s="10">
        <v>12974.96</v>
      </c>
      <c r="I1770" s="10">
        <v>12976.23</v>
      </c>
    </row>
    <row r="1771" spans="3:30" hidden="1" x14ac:dyDescent="0.25">
      <c r="E1771" s="11">
        <v>43014.125</v>
      </c>
      <c r="F1771" s="9">
        <v>12974.96</v>
      </c>
      <c r="G1771" s="9">
        <v>12980.77</v>
      </c>
      <c r="H1771" s="9">
        <v>12974.96</v>
      </c>
      <c r="I1771" s="9">
        <v>12980.77</v>
      </c>
    </row>
    <row r="1772" spans="3:30" hidden="1" x14ac:dyDescent="0.25">
      <c r="E1772" s="12">
        <v>43014.166666666664</v>
      </c>
      <c r="F1772" s="10">
        <v>12980.33</v>
      </c>
      <c r="G1772" s="10">
        <v>12981.33</v>
      </c>
      <c r="H1772" s="10">
        <v>12979.05</v>
      </c>
      <c r="I1772" s="10">
        <v>12980.05</v>
      </c>
    </row>
    <row r="1773" spans="3:30" hidden="1" x14ac:dyDescent="0.25">
      <c r="E1773" s="11">
        <v>43014.208333333336</v>
      </c>
      <c r="F1773" s="9">
        <v>12981.32</v>
      </c>
      <c r="G1773" s="9">
        <v>12984.87</v>
      </c>
      <c r="H1773" s="9">
        <v>12980.05</v>
      </c>
      <c r="I1773" s="9">
        <v>12983.32</v>
      </c>
    </row>
    <row r="1774" spans="3:30" hidden="1" x14ac:dyDescent="0.25">
      <c r="E1774" s="12">
        <v>43014.25</v>
      </c>
      <c r="F1774" s="10">
        <v>12982.32</v>
      </c>
      <c r="G1774" s="10">
        <v>12983.32</v>
      </c>
      <c r="H1774" s="10">
        <v>12980.04</v>
      </c>
      <c r="I1774" s="10">
        <v>12980.54</v>
      </c>
    </row>
    <row r="1775" spans="3:30" hidden="1" x14ac:dyDescent="0.25">
      <c r="E1775" s="11">
        <v>43014.291666666664</v>
      </c>
      <c r="F1775" s="9">
        <v>12980.5</v>
      </c>
      <c r="G1775" s="9">
        <v>12989.08</v>
      </c>
      <c r="H1775" s="9">
        <v>12980.5</v>
      </c>
      <c r="I1775" s="9">
        <v>12989.02</v>
      </c>
    </row>
    <row r="1776" spans="3:30" x14ac:dyDescent="0.25">
      <c r="C1776">
        <v>1</v>
      </c>
      <c r="E1776" s="12">
        <v>43014.333333333336</v>
      </c>
      <c r="F1776" s="10">
        <v>12989.04</v>
      </c>
      <c r="G1776" s="10">
        <v>12995.15</v>
      </c>
      <c r="H1776" s="10">
        <v>12978.38</v>
      </c>
      <c r="I1776" s="10">
        <v>12983.64</v>
      </c>
      <c r="K1776" s="13">
        <f t="shared" ref="K1776:K1790" si="846">I1776-F1776</f>
        <v>-5.4000000000014552</v>
      </c>
      <c r="L1776" s="13">
        <v>0</v>
      </c>
      <c r="M1776" s="13">
        <f t="shared" ref="M1776:M1790" si="847">G1776-H1776</f>
        <v>16.770000000000437</v>
      </c>
      <c r="N1776" s="13">
        <f t="shared" ref="N1776" si="848">I1790-F1776</f>
        <v>-21.230000000001382</v>
      </c>
      <c r="O1776" s="18">
        <f>IF(K1776*N1776&gt;0,1,0)</f>
        <v>1</v>
      </c>
      <c r="S1776" s="13">
        <f>MAX(G1776:G1791)</f>
        <v>12995.15</v>
      </c>
      <c r="X1776">
        <f t="shared" ref="X1776:X1790" si="849">ABS(K1776)</f>
        <v>5.4000000000014552</v>
      </c>
      <c r="Y1776">
        <f t="shared" ref="Y1776:Y1790" si="850">ABS(N1776)</f>
        <v>21.230000000001382</v>
      </c>
      <c r="Z1776">
        <f t="shared" ref="Z1776:Z1790" si="851">IF(S1776&lt;1000,ABS(S1776),0)</f>
        <v>0</v>
      </c>
      <c r="AA1776" s="22">
        <f t="shared" ref="AA1776:AA1790" si="852">ABS(P1776)</f>
        <v>0</v>
      </c>
      <c r="AB1776" s="22">
        <f t="shared" ref="AB1776:AB1790" si="853">ABS(Q1776)</f>
        <v>0</v>
      </c>
      <c r="AC1776" s="22">
        <f t="shared" ref="AC1776:AC1790" si="854">IF(O1776=1,ABS(P1777),0)</f>
        <v>0.72430249632891786</v>
      </c>
      <c r="AD1776" s="22">
        <f t="shared" ref="AD1776:AD1790" si="855">IF(O1776=0,ABS(Q1777),0)</f>
        <v>0</v>
      </c>
    </row>
    <row r="1777" spans="5:30" x14ac:dyDescent="0.25">
      <c r="E1777" s="11">
        <v>43014.375</v>
      </c>
      <c r="F1777" s="9">
        <v>12985.14</v>
      </c>
      <c r="G1777" s="9">
        <v>12989.57</v>
      </c>
      <c r="H1777" s="9">
        <v>12980.98</v>
      </c>
      <c r="I1777" s="9">
        <v>12982.46</v>
      </c>
      <c r="K1777" s="13">
        <f t="shared" si="846"/>
        <v>-2.680000000000291</v>
      </c>
      <c r="L1777" s="13">
        <f t="shared" ref="L1777:L1790" si="856">L1776+K1777</f>
        <v>-2.680000000000291</v>
      </c>
      <c r="M1777" s="13">
        <f t="shared" si="847"/>
        <v>8.5900000000001455</v>
      </c>
      <c r="N1777" s="13"/>
      <c r="P1777">
        <f>_xlfn.IFS(K1776&lt;0,MIN(L1776:L1790),K1776&gt;0,MAX(L1776:L1790))/S1756</f>
        <v>-0.72430249632891786</v>
      </c>
      <c r="Q1777">
        <f>_xlfn.IFS(K1776&lt;0,MAX(L1776:L1790),K1776&gt;0,MIN(L1776:L1790))/S1756</f>
        <v>4.0932452276090311E-2</v>
      </c>
      <c r="S1777" s="13">
        <f>MIN(H1776:H1791)</f>
        <v>12940.27</v>
      </c>
      <c r="X1777">
        <f t="shared" si="849"/>
        <v>2.680000000000291</v>
      </c>
      <c r="Y1777">
        <f t="shared" si="850"/>
        <v>0</v>
      </c>
      <c r="Z1777">
        <f t="shared" si="851"/>
        <v>0</v>
      </c>
      <c r="AA1777" s="22">
        <f t="shared" si="852"/>
        <v>0.72430249632891786</v>
      </c>
      <c r="AB1777" s="22">
        <f t="shared" si="853"/>
        <v>4.0932452276090311E-2</v>
      </c>
      <c r="AC1777" s="22">
        <f t="shared" si="854"/>
        <v>0</v>
      </c>
      <c r="AD1777" s="22">
        <f t="shared" si="855"/>
        <v>0</v>
      </c>
    </row>
    <row r="1778" spans="5:30" x14ac:dyDescent="0.25">
      <c r="E1778" s="12">
        <v>43014.416666666664</v>
      </c>
      <c r="F1778" s="10">
        <v>12980.71</v>
      </c>
      <c r="G1778" s="10">
        <v>12992.25</v>
      </c>
      <c r="H1778" s="10">
        <v>12967.79</v>
      </c>
      <c r="I1778" s="10">
        <v>12977</v>
      </c>
      <c r="K1778" s="13">
        <f t="shared" si="846"/>
        <v>-3.7099999999991269</v>
      </c>
      <c r="L1778" s="13">
        <f t="shared" si="856"/>
        <v>-6.3899999999994179</v>
      </c>
      <c r="M1778" s="13">
        <f t="shared" si="847"/>
        <v>24.459999999999127</v>
      </c>
      <c r="N1778" s="13"/>
      <c r="P1778" s="13"/>
      <c r="S1778" s="13">
        <f>S1776-S1777</f>
        <v>54.8799999999992</v>
      </c>
      <c r="X1778">
        <f t="shared" si="849"/>
        <v>3.7099999999991269</v>
      </c>
      <c r="Y1778">
        <f t="shared" si="850"/>
        <v>0</v>
      </c>
      <c r="Z1778">
        <f t="shared" si="851"/>
        <v>54.8799999999992</v>
      </c>
      <c r="AA1778" s="22">
        <f t="shared" si="852"/>
        <v>0</v>
      </c>
      <c r="AB1778" s="22">
        <f t="shared" si="853"/>
        <v>0</v>
      </c>
      <c r="AC1778" s="22">
        <f t="shared" si="854"/>
        <v>0</v>
      </c>
      <c r="AD1778" s="22">
        <f t="shared" si="855"/>
        <v>0</v>
      </c>
    </row>
    <row r="1779" spans="5:30" x14ac:dyDescent="0.25">
      <c r="E1779" s="11">
        <v>43014.458333333336</v>
      </c>
      <c r="F1779" s="9">
        <v>12976.75</v>
      </c>
      <c r="G1779" s="9">
        <v>12982.8</v>
      </c>
      <c r="H1779" s="9">
        <v>12969.76</v>
      </c>
      <c r="I1779" s="9">
        <v>12975.61</v>
      </c>
      <c r="K1779" s="13">
        <f t="shared" si="846"/>
        <v>-1.1399999999994179</v>
      </c>
      <c r="L1779" s="13">
        <f t="shared" si="856"/>
        <v>-7.5299999999988358</v>
      </c>
      <c r="M1779" s="13">
        <f t="shared" si="847"/>
        <v>13.039999999999054</v>
      </c>
      <c r="N1779" s="13"/>
      <c r="P1779" s="13"/>
      <c r="X1779">
        <f t="shared" si="849"/>
        <v>1.1399999999994179</v>
      </c>
      <c r="Y1779">
        <f t="shared" si="850"/>
        <v>0</v>
      </c>
      <c r="Z1779">
        <f t="shared" si="851"/>
        <v>0</v>
      </c>
      <c r="AA1779" s="22">
        <f t="shared" si="852"/>
        <v>0</v>
      </c>
      <c r="AB1779" s="22">
        <f t="shared" si="853"/>
        <v>0</v>
      </c>
      <c r="AC1779" s="22">
        <f t="shared" si="854"/>
        <v>0</v>
      </c>
      <c r="AD1779" s="22">
        <f t="shared" si="855"/>
        <v>0</v>
      </c>
    </row>
    <row r="1780" spans="5:30" x14ac:dyDescent="0.25">
      <c r="E1780" s="12">
        <v>43014.5</v>
      </c>
      <c r="F1780" s="10">
        <v>12975.36</v>
      </c>
      <c r="G1780" s="10">
        <v>12985.63</v>
      </c>
      <c r="H1780" s="10">
        <v>12972.6</v>
      </c>
      <c r="I1780" s="10">
        <v>12985.12</v>
      </c>
      <c r="K1780" s="13">
        <f t="shared" si="846"/>
        <v>9.7600000000002183</v>
      </c>
      <c r="L1780" s="13">
        <f t="shared" si="856"/>
        <v>2.2300000000013824</v>
      </c>
      <c r="M1780" s="13">
        <f t="shared" si="847"/>
        <v>13.029999999998836</v>
      </c>
      <c r="N1780" s="13"/>
      <c r="P1780" s="13"/>
      <c r="X1780">
        <f t="shared" si="849"/>
        <v>9.7600000000002183</v>
      </c>
      <c r="Y1780">
        <f t="shared" si="850"/>
        <v>0</v>
      </c>
      <c r="Z1780">
        <f t="shared" si="851"/>
        <v>0</v>
      </c>
      <c r="AA1780" s="22">
        <f t="shared" si="852"/>
        <v>0</v>
      </c>
      <c r="AB1780" s="22">
        <f t="shared" si="853"/>
        <v>0</v>
      </c>
      <c r="AC1780" s="22">
        <f t="shared" si="854"/>
        <v>0</v>
      </c>
      <c r="AD1780" s="22">
        <f t="shared" si="855"/>
        <v>0</v>
      </c>
    </row>
    <row r="1781" spans="5:30" x14ac:dyDescent="0.25">
      <c r="E1781" s="11">
        <v>43014.541666666664</v>
      </c>
      <c r="F1781" s="9">
        <v>12984.87</v>
      </c>
      <c r="G1781" s="9">
        <v>12986.89</v>
      </c>
      <c r="H1781" s="9">
        <v>12976.48</v>
      </c>
      <c r="I1781" s="9">
        <v>12979.91</v>
      </c>
      <c r="K1781" s="13">
        <f t="shared" si="846"/>
        <v>-4.9600000000009459</v>
      </c>
      <c r="L1781" s="13">
        <f t="shared" si="856"/>
        <v>-2.7299999999995634</v>
      </c>
      <c r="M1781" s="13">
        <f t="shared" si="847"/>
        <v>10.409999999999854</v>
      </c>
      <c r="N1781" s="13"/>
      <c r="X1781">
        <f t="shared" si="849"/>
        <v>4.9600000000009459</v>
      </c>
      <c r="Y1781">
        <f t="shared" si="850"/>
        <v>0</v>
      </c>
      <c r="Z1781">
        <f t="shared" si="851"/>
        <v>0</v>
      </c>
      <c r="AA1781" s="22">
        <f t="shared" si="852"/>
        <v>0</v>
      </c>
      <c r="AB1781" s="22">
        <f t="shared" si="853"/>
        <v>0</v>
      </c>
      <c r="AC1781" s="22">
        <f t="shared" si="854"/>
        <v>0</v>
      </c>
      <c r="AD1781" s="22">
        <f t="shared" si="855"/>
        <v>0</v>
      </c>
    </row>
    <row r="1782" spans="5:30" x14ac:dyDescent="0.25">
      <c r="E1782" s="12">
        <v>43014.583333333336</v>
      </c>
      <c r="F1782" s="10">
        <v>12980.41</v>
      </c>
      <c r="G1782" s="10">
        <v>12992.89</v>
      </c>
      <c r="H1782" s="10">
        <v>12979.83</v>
      </c>
      <c r="I1782" s="10">
        <v>12984.79</v>
      </c>
      <c r="K1782" s="13">
        <f t="shared" si="846"/>
        <v>4.3800000000010186</v>
      </c>
      <c r="L1782" s="13">
        <f t="shared" si="856"/>
        <v>1.6500000000014552</v>
      </c>
      <c r="M1782" s="13">
        <f t="shared" si="847"/>
        <v>13.059999999999491</v>
      </c>
      <c r="N1782" s="13"/>
      <c r="X1782">
        <f t="shared" si="849"/>
        <v>4.3800000000010186</v>
      </c>
      <c r="Y1782">
        <f t="shared" si="850"/>
        <v>0</v>
      </c>
      <c r="Z1782">
        <f t="shared" si="851"/>
        <v>0</v>
      </c>
      <c r="AA1782" s="22">
        <f t="shared" si="852"/>
        <v>0</v>
      </c>
      <c r="AB1782" s="22">
        <f t="shared" si="853"/>
        <v>0</v>
      </c>
      <c r="AC1782" s="22">
        <f t="shared" si="854"/>
        <v>0</v>
      </c>
      <c r="AD1782" s="22">
        <f t="shared" si="855"/>
        <v>0</v>
      </c>
    </row>
    <row r="1783" spans="5:30" x14ac:dyDescent="0.25">
      <c r="E1783" s="11">
        <v>43014.625</v>
      </c>
      <c r="F1783" s="9">
        <v>12984.54</v>
      </c>
      <c r="G1783" s="9">
        <v>12989</v>
      </c>
      <c r="H1783" s="9">
        <v>12953.26</v>
      </c>
      <c r="I1783" s="9">
        <v>12953.76</v>
      </c>
      <c r="K1783" s="13">
        <f t="shared" si="846"/>
        <v>-30.780000000000655</v>
      </c>
      <c r="L1783" s="13">
        <f t="shared" si="856"/>
        <v>-29.1299999999992</v>
      </c>
      <c r="M1783" s="13">
        <f t="shared" si="847"/>
        <v>35.739999999999782</v>
      </c>
      <c r="N1783" s="13"/>
      <c r="X1783">
        <f t="shared" si="849"/>
        <v>30.780000000000655</v>
      </c>
      <c r="Y1783">
        <f t="shared" si="850"/>
        <v>0</v>
      </c>
      <c r="Z1783">
        <f t="shared" si="851"/>
        <v>0</v>
      </c>
      <c r="AA1783" s="22">
        <f t="shared" si="852"/>
        <v>0</v>
      </c>
      <c r="AB1783" s="22">
        <f t="shared" si="853"/>
        <v>0</v>
      </c>
      <c r="AC1783" s="22">
        <f t="shared" si="854"/>
        <v>0</v>
      </c>
      <c r="AD1783" s="22">
        <f t="shared" si="855"/>
        <v>0</v>
      </c>
    </row>
    <row r="1784" spans="5:30" x14ac:dyDescent="0.25">
      <c r="E1784" s="12">
        <v>43014.666666666664</v>
      </c>
      <c r="F1784" s="10">
        <v>12954.01</v>
      </c>
      <c r="G1784" s="10">
        <v>12974.35</v>
      </c>
      <c r="H1784" s="10">
        <v>12953.33</v>
      </c>
      <c r="I1784" s="10">
        <v>12968.99</v>
      </c>
      <c r="K1784" s="13">
        <f t="shared" si="846"/>
        <v>14.979999999999563</v>
      </c>
      <c r="L1784" s="13">
        <f t="shared" si="856"/>
        <v>-14.149999999999636</v>
      </c>
      <c r="M1784" s="13">
        <f t="shared" si="847"/>
        <v>21.020000000000437</v>
      </c>
      <c r="N1784" s="13"/>
      <c r="X1784">
        <f t="shared" si="849"/>
        <v>14.979999999999563</v>
      </c>
      <c r="Y1784">
        <f t="shared" si="850"/>
        <v>0</v>
      </c>
      <c r="Z1784">
        <f t="shared" si="851"/>
        <v>0</v>
      </c>
      <c r="AA1784" s="22">
        <f t="shared" si="852"/>
        <v>0</v>
      </c>
      <c r="AB1784" s="22">
        <f t="shared" si="853"/>
        <v>0</v>
      </c>
      <c r="AC1784" s="22">
        <f t="shared" si="854"/>
        <v>0</v>
      </c>
      <c r="AD1784" s="22">
        <f t="shared" si="855"/>
        <v>0</v>
      </c>
    </row>
    <row r="1785" spans="5:30" x14ac:dyDescent="0.25">
      <c r="E1785" s="11">
        <v>43014.708333333336</v>
      </c>
      <c r="F1785" s="9">
        <v>12969.74</v>
      </c>
      <c r="G1785" s="9">
        <v>12979.3</v>
      </c>
      <c r="H1785" s="9">
        <v>12940.27</v>
      </c>
      <c r="I1785" s="9">
        <v>12945.83</v>
      </c>
      <c r="K1785" s="13">
        <f t="shared" si="846"/>
        <v>-23.909999999999854</v>
      </c>
      <c r="L1785" s="13">
        <f t="shared" si="856"/>
        <v>-38.059999999999491</v>
      </c>
      <c r="M1785" s="13">
        <f t="shared" si="847"/>
        <v>39.029999999998836</v>
      </c>
      <c r="N1785" s="13"/>
      <c r="X1785">
        <f t="shared" si="849"/>
        <v>23.909999999999854</v>
      </c>
      <c r="Y1785">
        <f t="shared" si="850"/>
        <v>0</v>
      </c>
      <c r="Z1785">
        <f t="shared" si="851"/>
        <v>0</v>
      </c>
      <c r="AA1785" s="22">
        <f t="shared" si="852"/>
        <v>0</v>
      </c>
      <c r="AB1785" s="22">
        <f t="shared" si="853"/>
        <v>0</v>
      </c>
      <c r="AC1785" s="22">
        <f t="shared" si="854"/>
        <v>0</v>
      </c>
      <c r="AD1785" s="22">
        <f t="shared" si="855"/>
        <v>0</v>
      </c>
    </row>
    <row r="1786" spans="5:30" x14ac:dyDescent="0.25">
      <c r="E1786" s="12">
        <v>43014.75</v>
      </c>
      <c r="F1786" s="10">
        <v>12946.08</v>
      </c>
      <c r="G1786" s="10">
        <v>12957.83</v>
      </c>
      <c r="H1786" s="10">
        <v>12942.12</v>
      </c>
      <c r="I1786" s="10">
        <v>12944.68</v>
      </c>
      <c r="K1786" s="13">
        <f t="shared" si="846"/>
        <v>-1.3999999999996362</v>
      </c>
      <c r="L1786" s="13">
        <f t="shared" si="856"/>
        <v>-39.459999999999127</v>
      </c>
      <c r="M1786" s="13">
        <f t="shared" si="847"/>
        <v>15.709999999999127</v>
      </c>
      <c r="N1786" s="13"/>
      <c r="X1786">
        <f t="shared" si="849"/>
        <v>1.3999999999996362</v>
      </c>
      <c r="Y1786">
        <f t="shared" si="850"/>
        <v>0</v>
      </c>
      <c r="Z1786">
        <f t="shared" si="851"/>
        <v>0</v>
      </c>
      <c r="AA1786" s="22">
        <f t="shared" si="852"/>
        <v>0</v>
      </c>
      <c r="AB1786" s="22">
        <f t="shared" si="853"/>
        <v>0</v>
      </c>
      <c r="AC1786" s="22">
        <f t="shared" si="854"/>
        <v>0</v>
      </c>
      <c r="AD1786" s="22">
        <f t="shared" si="855"/>
        <v>0</v>
      </c>
    </row>
    <row r="1787" spans="5:30" x14ac:dyDescent="0.25">
      <c r="E1787" s="11">
        <v>43014.791666666664</v>
      </c>
      <c r="F1787" s="9">
        <v>12944.93</v>
      </c>
      <c r="G1787" s="9">
        <v>12957.54</v>
      </c>
      <c r="H1787" s="9">
        <v>12942.41</v>
      </c>
      <c r="I1787" s="9">
        <v>12953.82</v>
      </c>
      <c r="K1787" s="13">
        <f t="shared" si="846"/>
        <v>8.8899999999994179</v>
      </c>
      <c r="L1787" s="13">
        <f t="shared" si="856"/>
        <v>-30.569999999999709</v>
      </c>
      <c r="M1787" s="13">
        <f t="shared" si="847"/>
        <v>15.130000000001019</v>
      </c>
      <c r="N1787" s="13"/>
      <c r="X1787">
        <f t="shared" si="849"/>
        <v>8.8899999999994179</v>
      </c>
      <c r="Y1787">
        <f t="shared" si="850"/>
        <v>0</v>
      </c>
      <c r="Z1787">
        <f t="shared" si="851"/>
        <v>0</v>
      </c>
      <c r="AA1787" s="22">
        <f t="shared" si="852"/>
        <v>0</v>
      </c>
      <c r="AB1787" s="22">
        <f t="shared" si="853"/>
        <v>0</v>
      </c>
      <c r="AC1787" s="22">
        <f t="shared" si="854"/>
        <v>0</v>
      </c>
      <c r="AD1787" s="22">
        <f t="shared" si="855"/>
        <v>0</v>
      </c>
    </row>
    <row r="1788" spans="5:30" x14ac:dyDescent="0.25">
      <c r="E1788" s="12">
        <v>43014.833333333336</v>
      </c>
      <c r="F1788" s="10">
        <v>12954.07</v>
      </c>
      <c r="G1788" s="10">
        <v>12955.32</v>
      </c>
      <c r="H1788" s="10">
        <v>12946.56</v>
      </c>
      <c r="I1788" s="10">
        <v>12949.31</v>
      </c>
      <c r="K1788" s="13">
        <f t="shared" si="846"/>
        <v>-4.7600000000002183</v>
      </c>
      <c r="L1788" s="13">
        <f t="shared" si="856"/>
        <v>-35.329999999999927</v>
      </c>
      <c r="M1788" s="13">
        <f t="shared" si="847"/>
        <v>8.7600000000002183</v>
      </c>
      <c r="N1788" s="13"/>
      <c r="X1788">
        <f t="shared" si="849"/>
        <v>4.7600000000002183</v>
      </c>
      <c r="Y1788">
        <f t="shared" si="850"/>
        <v>0</v>
      </c>
      <c r="Z1788">
        <f t="shared" si="851"/>
        <v>0</v>
      </c>
      <c r="AA1788" s="22">
        <f t="shared" si="852"/>
        <v>0</v>
      </c>
      <c r="AB1788" s="22">
        <f t="shared" si="853"/>
        <v>0</v>
      </c>
      <c r="AC1788" s="22">
        <f t="shared" si="854"/>
        <v>0</v>
      </c>
      <c r="AD1788" s="22">
        <f t="shared" si="855"/>
        <v>0</v>
      </c>
    </row>
    <row r="1789" spans="5:30" x14ac:dyDescent="0.25">
      <c r="E1789" s="11">
        <v>43014.875</v>
      </c>
      <c r="F1789" s="9">
        <v>12949.06</v>
      </c>
      <c r="G1789" s="9">
        <v>12957.31</v>
      </c>
      <c r="H1789" s="9">
        <v>12949.06</v>
      </c>
      <c r="I1789" s="9">
        <v>12956.56</v>
      </c>
      <c r="K1789" s="13">
        <f t="shared" si="846"/>
        <v>7.5</v>
      </c>
      <c r="L1789" s="13">
        <f t="shared" si="856"/>
        <v>-27.829999999999927</v>
      </c>
      <c r="M1789" s="13">
        <f t="shared" si="847"/>
        <v>8.25</v>
      </c>
      <c r="N1789" s="13"/>
      <c r="X1789">
        <f t="shared" si="849"/>
        <v>7.5</v>
      </c>
      <c r="Y1789">
        <f t="shared" si="850"/>
        <v>0</v>
      </c>
      <c r="Z1789">
        <f t="shared" si="851"/>
        <v>0</v>
      </c>
      <c r="AA1789" s="22">
        <f t="shared" si="852"/>
        <v>0</v>
      </c>
      <c r="AB1789" s="22">
        <f t="shared" si="853"/>
        <v>0</v>
      </c>
      <c r="AC1789" s="22">
        <f t="shared" si="854"/>
        <v>0</v>
      </c>
      <c r="AD1789" s="22">
        <f t="shared" si="855"/>
        <v>0</v>
      </c>
    </row>
    <row r="1790" spans="5:30" x14ac:dyDescent="0.25">
      <c r="E1790" s="12">
        <v>43014.916666666664</v>
      </c>
      <c r="F1790" s="10">
        <v>12956.31</v>
      </c>
      <c r="G1790" s="10">
        <v>12971.07</v>
      </c>
      <c r="H1790" s="10">
        <v>12953.31</v>
      </c>
      <c r="I1790" s="10">
        <v>12967.81</v>
      </c>
      <c r="K1790" s="13">
        <f t="shared" si="846"/>
        <v>11.5</v>
      </c>
      <c r="L1790" s="13">
        <f t="shared" si="856"/>
        <v>-16.329999999999927</v>
      </c>
      <c r="M1790" s="13">
        <f t="shared" si="847"/>
        <v>17.760000000000218</v>
      </c>
      <c r="N1790" s="13"/>
      <c r="X1790">
        <f t="shared" si="849"/>
        <v>11.5</v>
      </c>
      <c r="Y1790">
        <f t="shared" si="850"/>
        <v>0</v>
      </c>
      <c r="Z1790">
        <f t="shared" si="851"/>
        <v>0</v>
      </c>
      <c r="AA1790" s="22">
        <f t="shared" si="852"/>
        <v>0</v>
      </c>
      <c r="AB1790" s="22">
        <f t="shared" si="853"/>
        <v>0</v>
      </c>
      <c r="AC1790" s="22">
        <f t="shared" si="854"/>
        <v>0</v>
      </c>
      <c r="AD1790" s="22">
        <f t="shared" si="855"/>
        <v>0</v>
      </c>
    </row>
    <row r="1791" spans="5:30" hidden="1" x14ac:dyDescent="0.25">
      <c r="E1791" s="11">
        <v>43017.041666666664</v>
      </c>
      <c r="F1791" s="9">
        <v>12967.51</v>
      </c>
      <c r="G1791" s="9">
        <v>12967.51</v>
      </c>
      <c r="H1791" s="9">
        <v>12953.81</v>
      </c>
      <c r="I1791" s="9">
        <v>12959.9</v>
      </c>
    </row>
    <row r="1792" spans="5:30" hidden="1" x14ac:dyDescent="0.25">
      <c r="E1792" s="12">
        <v>43017.083333333336</v>
      </c>
      <c r="F1792" s="10">
        <v>12961.17</v>
      </c>
      <c r="G1792" s="10">
        <v>12962.94</v>
      </c>
      <c r="H1792" s="10">
        <v>12958.62</v>
      </c>
      <c r="I1792" s="10">
        <v>12962.94</v>
      </c>
    </row>
    <row r="1793" spans="3:30" hidden="1" x14ac:dyDescent="0.25">
      <c r="E1793" s="11">
        <v>43017.125</v>
      </c>
      <c r="F1793" s="9">
        <v>12964.21</v>
      </c>
      <c r="G1793" s="9">
        <v>12973.57</v>
      </c>
      <c r="H1793" s="9">
        <v>12962.94</v>
      </c>
      <c r="I1793" s="9">
        <v>12973.57</v>
      </c>
    </row>
    <row r="1794" spans="3:30" hidden="1" x14ac:dyDescent="0.25">
      <c r="E1794" s="12">
        <v>43017.166666666664</v>
      </c>
      <c r="F1794" s="10">
        <v>12973.46</v>
      </c>
      <c r="G1794" s="10">
        <v>12977.64</v>
      </c>
      <c r="H1794" s="10">
        <v>12973.46</v>
      </c>
      <c r="I1794" s="10">
        <v>12977.64</v>
      </c>
    </row>
    <row r="1795" spans="3:30" hidden="1" x14ac:dyDescent="0.25">
      <c r="E1795" s="11">
        <v>43017.208333333336</v>
      </c>
      <c r="F1795" s="9">
        <v>12977.01</v>
      </c>
      <c r="G1795" s="9">
        <v>12983.32</v>
      </c>
      <c r="H1795" s="9">
        <v>12974.46</v>
      </c>
      <c r="I1795" s="9">
        <v>12976.36</v>
      </c>
    </row>
    <row r="1796" spans="3:30" hidden="1" x14ac:dyDescent="0.25">
      <c r="E1796" s="12">
        <v>43017.25</v>
      </c>
      <c r="F1796" s="10">
        <v>12974.45</v>
      </c>
      <c r="G1796" s="10">
        <v>12977</v>
      </c>
      <c r="H1796" s="10">
        <v>12974.45</v>
      </c>
      <c r="I1796" s="10">
        <v>12974.45</v>
      </c>
    </row>
    <row r="1797" spans="3:30" hidden="1" x14ac:dyDescent="0.25">
      <c r="E1797" s="11">
        <v>43017.291666666664</v>
      </c>
      <c r="F1797" s="9">
        <v>12975.72</v>
      </c>
      <c r="G1797" s="9">
        <v>12975.95</v>
      </c>
      <c r="H1797" s="9">
        <v>12973.71</v>
      </c>
      <c r="I1797" s="9">
        <v>12973.71</v>
      </c>
    </row>
    <row r="1798" spans="3:30" x14ac:dyDescent="0.25">
      <c r="C1798">
        <v>1</v>
      </c>
      <c r="E1798" s="12">
        <v>43017.333333333336</v>
      </c>
      <c r="F1798" s="10">
        <v>12973.76</v>
      </c>
      <c r="G1798" s="10">
        <v>12984.87</v>
      </c>
      <c r="H1798" s="10">
        <v>12972.24</v>
      </c>
      <c r="I1798" s="10">
        <v>12984.39</v>
      </c>
      <c r="K1798" s="13">
        <f t="shared" ref="K1798:K1812" si="857">I1798-F1798</f>
        <v>10.6299999999992</v>
      </c>
      <c r="L1798" s="13">
        <v>0</v>
      </c>
      <c r="M1798" s="13">
        <f t="shared" ref="M1798:M1812" si="858">G1798-H1798</f>
        <v>12.630000000001019</v>
      </c>
      <c r="N1798" s="13">
        <f t="shared" ref="N1798" si="859">I1812-F1798</f>
        <v>-33.829999999999927</v>
      </c>
      <c r="O1798" s="18">
        <f>IF(K1798*N1798&gt;0,1,0)</f>
        <v>0</v>
      </c>
      <c r="S1798" s="13">
        <f>MAX(G1798:G1813)</f>
        <v>12996.4</v>
      </c>
      <c r="X1798">
        <f t="shared" ref="X1798:X1812" si="860">ABS(K1798)</f>
        <v>10.6299999999992</v>
      </c>
      <c r="Y1798">
        <f t="shared" ref="Y1798:Y1812" si="861">ABS(N1798)</f>
        <v>33.829999999999927</v>
      </c>
      <c r="Z1798">
        <f t="shared" ref="Z1798:Z1812" si="862">IF(S1798&lt;1000,ABS(S1798),0)</f>
        <v>0</v>
      </c>
      <c r="AA1798" s="22">
        <f t="shared" ref="AA1798:AA1812" si="863">ABS(P1798)</f>
        <v>0</v>
      </c>
      <c r="AB1798" s="22">
        <f t="shared" ref="AB1798:AB1812" si="864">ABS(Q1798)</f>
        <v>0</v>
      </c>
      <c r="AC1798" s="22">
        <f t="shared" ref="AC1798:AC1812" si="865">IF(O1798=1,ABS(P1799),0)</f>
        <v>0</v>
      </c>
      <c r="AD1798" s="22">
        <f t="shared" ref="AD1798:AD1812" si="866">IF(O1798=0,ABS(Q1799),0)</f>
        <v>0.73760932944606694</v>
      </c>
    </row>
    <row r="1799" spans="3:30" x14ac:dyDescent="0.25">
      <c r="E1799" s="11">
        <v>43017.375</v>
      </c>
      <c r="F1799" s="9">
        <v>12982.89</v>
      </c>
      <c r="G1799" s="9">
        <v>12991.29</v>
      </c>
      <c r="H1799" s="9">
        <v>12970.6</v>
      </c>
      <c r="I1799" s="9">
        <v>12974.78</v>
      </c>
      <c r="K1799" s="13">
        <f t="shared" si="857"/>
        <v>-8.1099999999987631</v>
      </c>
      <c r="L1799" s="13">
        <f t="shared" ref="L1799:L1812" si="867">L1798+K1799</f>
        <v>-8.1099999999987631</v>
      </c>
      <c r="M1799" s="13">
        <f t="shared" si="858"/>
        <v>20.690000000000509</v>
      </c>
      <c r="N1799" s="13"/>
      <c r="P1799">
        <f>_xlfn.IFS(K1798&lt;0,MIN(L1798:L1812),K1798&gt;0,MAX(L1798:L1812))/S1778</f>
        <v>4.8104956268244813E-2</v>
      </c>
      <c r="Q1799">
        <f>_xlfn.IFS(K1798&lt;0,MAX(L1798:L1812),K1798&gt;0,MIN(L1798:L1812))/S1778</f>
        <v>-0.73760932944606694</v>
      </c>
      <c r="S1799" s="13">
        <f>MIN(H1798:H1813)</f>
        <v>12934.92</v>
      </c>
      <c r="X1799">
        <f t="shared" si="860"/>
        <v>8.1099999999987631</v>
      </c>
      <c r="Y1799">
        <f t="shared" si="861"/>
        <v>0</v>
      </c>
      <c r="Z1799">
        <f t="shared" si="862"/>
        <v>0</v>
      </c>
      <c r="AA1799" s="22">
        <f t="shared" si="863"/>
        <v>4.8104956268244813E-2</v>
      </c>
      <c r="AB1799" s="22">
        <f t="shared" si="864"/>
        <v>0.73760932944606694</v>
      </c>
      <c r="AC1799" s="22">
        <f t="shared" si="865"/>
        <v>0</v>
      </c>
      <c r="AD1799" s="22">
        <f t="shared" si="866"/>
        <v>0</v>
      </c>
    </row>
    <row r="1800" spans="3:30" x14ac:dyDescent="0.25">
      <c r="E1800" s="12">
        <v>43017.416666666664</v>
      </c>
      <c r="F1800" s="10">
        <v>12974.28</v>
      </c>
      <c r="G1800" s="10">
        <v>12996.4</v>
      </c>
      <c r="H1800" s="10">
        <v>12972.01</v>
      </c>
      <c r="I1800" s="10">
        <v>12985.03</v>
      </c>
      <c r="K1800" s="13">
        <f t="shared" si="857"/>
        <v>10.75</v>
      </c>
      <c r="L1800" s="13">
        <f t="shared" si="867"/>
        <v>2.6400000000012369</v>
      </c>
      <c r="M1800" s="13">
        <f t="shared" si="858"/>
        <v>24.389999999999418</v>
      </c>
      <c r="N1800" s="13"/>
      <c r="S1800" s="13">
        <f>S1798-S1799</f>
        <v>61.479999999999563</v>
      </c>
      <c r="X1800">
        <f t="shared" si="860"/>
        <v>10.75</v>
      </c>
      <c r="Y1800">
        <f t="shared" si="861"/>
        <v>0</v>
      </c>
      <c r="Z1800">
        <f t="shared" si="862"/>
        <v>61.479999999999563</v>
      </c>
      <c r="AA1800" s="22">
        <f t="shared" si="863"/>
        <v>0</v>
      </c>
      <c r="AB1800" s="22">
        <f t="shared" si="864"/>
        <v>0</v>
      </c>
      <c r="AC1800" s="22">
        <f t="shared" si="865"/>
        <v>0</v>
      </c>
      <c r="AD1800" s="22">
        <f t="shared" si="866"/>
        <v>0</v>
      </c>
    </row>
    <row r="1801" spans="3:30" x14ac:dyDescent="0.25">
      <c r="E1801" s="11">
        <v>43017.458333333336</v>
      </c>
      <c r="F1801" s="9">
        <v>12985.28</v>
      </c>
      <c r="G1801" s="9">
        <v>12987.18</v>
      </c>
      <c r="H1801" s="9">
        <v>12962.64</v>
      </c>
      <c r="I1801" s="9">
        <v>12963.41</v>
      </c>
      <c r="K1801" s="13">
        <f t="shared" si="857"/>
        <v>-21.8700000000008</v>
      </c>
      <c r="L1801" s="13">
        <f t="shared" si="867"/>
        <v>-19.229999999999563</v>
      </c>
      <c r="M1801" s="13">
        <f t="shared" si="858"/>
        <v>24.540000000000873</v>
      </c>
      <c r="N1801" s="13"/>
      <c r="S1801" s="13"/>
      <c r="X1801">
        <f t="shared" si="860"/>
        <v>21.8700000000008</v>
      </c>
      <c r="Y1801">
        <f t="shared" si="861"/>
        <v>0</v>
      </c>
      <c r="Z1801">
        <f t="shared" si="862"/>
        <v>0</v>
      </c>
      <c r="AA1801" s="22">
        <f t="shared" si="863"/>
        <v>0</v>
      </c>
      <c r="AB1801" s="22">
        <f t="shared" si="864"/>
        <v>0</v>
      </c>
      <c r="AC1801" s="22">
        <f t="shared" si="865"/>
        <v>0</v>
      </c>
      <c r="AD1801" s="22">
        <f t="shared" si="866"/>
        <v>0</v>
      </c>
    </row>
    <row r="1802" spans="3:30" x14ac:dyDescent="0.25">
      <c r="E1802" s="12">
        <v>43017.5</v>
      </c>
      <c r="F1802" s="10">
        <v>12963.17</v>
      </c>
      <c r="G1802" s="10">
        <v>12968.76</v>
      </c>
      <c r="H1802" s="10">
        <v>12942.02</v>
      </c>
      <c r="I1802" s="10">
        <v>12951.84</v>
      </c>
      <c r="K1802" s="13">
        <f t="shared" si="857"/>
        <v>-11.329999999999927</v>
      </c>
      <c r="L1802" s="13">
        <f t="shared" si="867"/>
        <v>-30.559999999999491</v>
      </c>
      <c r="M1802" s="13">
        <f t="shared" si="858"/>
        <v>26.739999999999782</v>
      </c>
      <c r="N1802" s="13"/>
      <c r="X1802">
        <f t="shared" si="860"/>
        <v>11.329999999999927</v>
      </c>
      <c r="Y1802">
        <f t="shared" si="861"/>
        <v>0</v>
      </c>
      <c r="Z1802">
        <f t="shared" si="862"/>
        <v>0</v>
      </c>
      <c r="AA1802" s="22">
        <f t="shared" si="863"/>
        <v>0</v>
      </c>
      <c r="AB1802" s="22">
        <f t="shared" si="864"/>
        <v>0</v>
      </c>
      <c r="AC1802" s="22">
        <f t="shared" si="865"/>
        <v>0</v>
      </c>
      <c r="AD1802" s="22">
        <f t="shared" si="866"/>
        <v>0</v>
      </c>
    </row>
    <row r="1803" spans="3:30" x14ac:dyDescent="0.25">
      <c r="E1803" s="11">
        <v>43017.541666666664</v>
      </c>
      <c r="F1803" s="9">
        <v>12952.09</v>
      </c>
      <c r="G1803" s="9">
        <v>12968.38</v>
      </c>
      <c r="H1803" s="9">
        <v>12951.22</v>
      </c>
      <c r="I1803" s="9">
        <v>12952.98</v>
      </c>
      <c r="K1803" s="13">
        <f t="shared" si="857"/>
        <v>0.88999999999941792</v>
      </c>
      <c r="L1803" s="13">
        <f t="shared" si="867"/>
        <v>-29.670000000000073</v>
      </c>
      <c r="M1803" s="13">
        <f t="shared" si="858"/>
        <v>17.159999999999854</v>
      </c>
      <c r="N1803" s="13"/>
      <c r="X1803">
        <f t="shared" si="860"/>
        <v>0.88999999999941792</v>
      </c>
      <c r="Y1803">
        <f t="shared" si="861"/>
        <v>0</v>
      </c>
      <c r="Z1803">
        <f t="shared" si="862"/>
        <v>0</v>
      </c>
      <c r="AA1803" s="22">
        <f t="shared" si="863"/>
        <v>0</v>
      </c>
      <c r="AB1803" s="22">
        <f t="shared" si="864"/>
        <v>0</v>
      </c>
      <c r="AC1803" s="22">
        <f t="shared" si="865"/>
        <v>0</v>
      </c>
      <c r="AD1803" s="22">
        <f t="shared" si="866"/>
        <v>0</v>
      </c>
    </row>
    <row r="1804" spans="3:30" x14ac:dyDescent="0.25">
      <c r="E1804" s="12">
        <v>43017.583333333336</v>
      </c>
      <c r="F1804" s="10">
        <v>12953.23</v>
      </c>
      <c r="G1804" s="10">
        <v>12967.23</v>
      </c>
      <c r="H1804" s="10">
        <v>12950.49</v>
      </c>
      <c r="I1804" s="10">
        <v>12964.01</v>
      </c>
      <c r="K1804" s="13">
        <f t="shared" si="857"/>
        <v>10.780000000000655</v>
      </c>
      <c r="L1804" s="13">
        <f t="shared" si="867"/>
        <v>-18.889999999999418</v>
      </c>
      <c r="M1804" s="13">
        <f t="shared" si="858"/>
        <v>16.739999999999782</v>
      </c>
      <c r="N1804" s="13"/>
      <c r="X1804">
        <f t="shared" si="860"/>
        <v>10.780000000000655</v>
      </c>
      <c r="Y1804">
        <f t="shared" si="861"/>
        <v>0</v>
      </c>
      <c r="Z1804">
        <f t="shared" si="862"/>
        <v>0</v>
      </c>
      <c r="AA1804" s="22">
        <f t="shared" si="863"/>
        <v>0</v>
      </c>
      <c r="AB1804" s="22">
        <f t="shared" si="864"/>
        <v>0</v>
      </c>
      <c r="AC1804" s="22">
        <f t="shared" si="865"/>
        <v>0</v>
      </c>
      <c r="AD1804" s="22">
        <f t="shared" si="866"/>
        <v>0</v>
      </c>
    </row>
    <row r="1805" spans="3:30" x14ac:dyDescent="0.25">
      <c r="E1805" s="11">
        <v>43017.625</v>
      </c>
      <c r="F1805" s="9">
        <v>12964.26</v>
      </c>
      <c r="G1805" s="9">
        <v>12966.83</v>
      </c>
      <c r="H1805" s="9">
        <v>12953.76</v>
      </c>
      <c r="I1805" s="9">
        <v>12962.75</v>
      </c>
      <c r="K1805" s="13">
        <f t="shared" si="857"/>
        <v>-1.5100000000002183</v>
      </c>
      <c r="L1805" s="13">
        <f t="shared" si="867"/>
        <v>-20.399999999999636</v>
      </c>
      <c r="M1805" s="13">
        <f t="shared" si="858"/>
        <v>13.069999999999709</v>
      </c>
      <c r="N1805" s="13"/>
      <c r="X1805">
        <f t="shared" si="860"/>
        <v>1.5100000000002183</v>
      </c>
      <c r="Y1805">
        <f t="shared" si="861"/>
        <v>0</v>
      </c>
      <c r="Z1805">
        <f t="shared" si="862"/>
        <v>0</v>
      </c>
      <c r="AA1805" s="22">
        <f t="shared" si="863"/>
        <v>0</v>
      </c>
      <c r="AB1805" s="22">
        <f t="shared" si="864"/>
        <v>0</v>
      </c>
      <c r="AC1805" s="22">
        <f t="shared" si="865"/>
        <v>0</v>
      </c>
      <c r="AD1805" s="22">
        <f t="shared" si="866"/>
        <v>0</v>
      </c>
    </row>
    <row r="1806" spans="3:30" x14ac:dyDescent="0.25">
      <c r="E1806" s="12">
        <v>43017.666666666664</v>
      </c>
      <c r="F1806" s="10">
        <v>12962.76</v>
      </c>
      <c r="G1806" s="10">
        <v>12973.87</v>
      </c>
      <c r="H1806" s="10">
        <v>12961.27</v>
      </c>
      <c r="I1806" s="10">
        <v>12966.4</v>
      </c>
      <c r="K1806" s="13">
        <f t="shared" si="857"/>
        <v>3.6399999999994179</v>
      </c>
      <c r="L1806" s="13">
        <f t="shared" si="867"/>
        <v>-16.760000000000218</v>
      </c>
      <c r="M1806" s="13">
        <f t="shared" si="858"/>
        <v>12.600000000000364</v>
      </c>
      <c r="N1806" s="13"/>
      <c r="X1806">
        <f t="shared" si="860"/>
        <v>3.6399999999994179</v>
      </c>
      <c r="Y1806">
        <f t="shared" si="861"/>
        <v>0</v>
      </c>
      <c r="Z1806">
        <f t="shared" si="862"/>
        <v>0</v>
      </c>
      <c r="AA1806" s="22">
        <f t="shared" si="863"/>
        <v>0</v>
      </c>
      <c r="AB1806" s="22">
        <f t="shared" si="864"/>
        <v>0</v>
      </c>
      <c r="AC1806" s="22">
        <f t="shared" si="865"/>
        <v>0</v>
      </c>
      <c r="AD1806" s="22">
        <f t="shared" si="866"/>
        <v>0</v>
      </c>
    </row>
    <row r="1807" spans="3:30" x14ac:dyDescent="0.25">
      <c r="E1807" s="11">
        <v>43017.708333333336</v>
      </c>
      <c r="F1807" s="9">
        <v>12966.15</v>
      </c>
      <c r="G1807" s="9">
        <v>12970.51</v>
      </c>
      <c r="H1807" s="9">
        <v>12956.39</v>
      </c>
      <c r="I1807" s="9">
        <v>12960.6</v>
      </c>
      <c r="K1807" s="13">
        <f t="shared" si="857"/>
        <v>-5.5499999999992724</v>
      </c>
      <c r="L1807" s="13">
        <f t="shared" si="867"/>
        <v>-22.309999999999491</v>
      </c>
      <c r="M1807" s="13">
        <f t="shared" si="858"/>
        <v>14.1200000000008</v>
      </c>
      <c r="N1807" s="13"/>
      <c r="X1807">
        <f t="shared" si="860"/>
        <v>5.5499999999992724</v>
      </c>
      <c r="Y1807">
        <f t="shared" si="861"/>
        <v>0</v>
      </c>
      <c r="Z1807">
        <f t="shared" si="862"/>
        <v>0</v>
      </c>
      <c r="AA1807" s="22">
        <f t="shared" si="863"/>
        <v>0</v>
      </c>
      <c r="AB1807" s="22">
        <f t="shared" si="864"/>
        <v>0</v>
      </c>
      <c r="AC1807" s="22">
        <f t="shared" si="865"/>
        <v>0</v>
      </c>
      <c r="AD1807" s="22">
        <f t="shared" si="866"/>
        <v>0</v>
      </c>
    </row>
    <row r="1808" spans="3:30" x14ac:dyDescent="0.25">
      <c r="E1808" s="12">
        <v>43017.75</v>
      </c>
      <c r="F1808" s="10">
        <v>12960.1</v>
      </c>
      <c r="G1808" s="10">
        <v>12980.83</v>
      </c>
      <c r="H1808" s="10">
        <v>12960.1</v>
      </c>
      <c r="I1808" s="10">
        <v>12969.63</v>
      </c>
      <c r="K1808" s="13">
        <f t="shared" si="857"/>
        <v>9.5299999999988358</v>
      </c>
      <c r="L1808" s="13">
        <f t="shared" si="867"/>
        <v>-12.780000000000655</v>
      </c>
      <c r="M1808" s="13">
        <f t="shared" si="858"/>
        <v>20.729999999999563</v>
      </c>
      <c r="N1808" s="13"/>
      <c r="X1808">
        <f t="shared" si="860"/>
        <v>9.5299999999988358</v>
      </c>
      <c r="Y1808">
        <f t="shared" si="861"/>
        <v>0</v>
      </c>
      <c r="Z1808">
        <f t="shared" si="862"/>
        <v>0</v>
      </c>
      <c r="AA1808" s="22">
        <f t="shared" si="863"/>
        <v>0</v>
      </c>
      <c r="AB1808" s="22">
        <f t="shared" si="864"/>
        <v>0</v>
      </c>
      <c r="AC1808" s="22">
        <f t="shared" si="865"/>
        <v>0</v>
      </c>
      <c r="AD1808" s="22">
        <f t="shared" si="866"/>
        <v>0</v>
      </c>
    </row>
    <row r="1809" spans="3:30" x14ac:dyDescent="0.25">
      <c r="E1809" s="11">
        <v>43017.791666666664</v>
      </c>
      <c r="F1809" s="9">
        <v>12968.63</v>
      </c>
      <c r="G1809" s="9">
        <v>12971.85</v>
      </c>
      <c r="H1809" s="9">
        <v>12958.45</v>
      </c>
      <c r="I1809" s="9">
        <v>12958.46</v>
      </c>
      <c r="K1809" s="13">
        <f t="shared" si="857"/>
        <v>-10.170000000000073</v>
      </c>
      <c r="L1809" s="13">
        <f t="shared" si="867"/>
        <v>-22.950000000000728</v>
      </c>
      <c r="M1809" s="13">
        <f t="shared" si="858"/>
        <v>13.399999999999636</v>
      </c>
      <c r="N1809" s="13"/>
      <c r="X1809">
        <f t="shared" si="860"/>
        <v>10.170000000000073</v>
      </c>
      <c r="Y1809">
        <f t="shared" si="861"/>
        <v>0</v>
      </c>
      <c r="Z1809">
        <f t="shared" si="862"/>
        <v>0</v>
      </c>
      <c r="AA1809" s="22">
        <f t="shared" si="863"/>
        <v>0</v>
      </c>
      <c r="AB1809" s="22">
        <f t="shared" si="864"/>
        <v>0</v>
      </c>
      <c r="AC1809" s="22">
        <f t="shared" si="865"/>
        <v>0</v>
      </c>
      <c r="AD1809" s="22">
        <f t="shared" si="866"/>
        <v>0</v>
      </c>
    </row>
    <row r="1810" spans="3:30" x14ac:dyDescent="0.25">
      <c r="E1810" s="12">
        <v>43017.833333333336</v>
      </c>
      <c r="F1810" s="10">
        <v>12957.71</v>
      </c>
      <c r="G1810" s="10">
        <v>12960.71</v>
      </c>
      <c r="H1810" s="10">
        <v>12956.7</v>
      </c>
      <c r="I1810" s="10">
        <v>12958.2</v>
      </c>
      <c r="K1810" s="13">
        <f t="shared" si="857"/>
        <v>0.49000000000160071</v>
      </c>
      <c r="L1810" s="13">
        <f t="shared" si="867"/>
        <v>-22.459999999999127</v>
      </c>
      <c r="M1810" s="13">
        <f t="shared" si="858"/>
        <v>4.0099999999983993</v>
      </c>
      <c r="N1810" s="13"/>
      <c r="X1810">
        <f t="shared" si="860"/>
        <v>0.49000000000160071</v>
      </c>
      <c r="Y1810">
        <f t="shared" si="861"/>
        <v>0</v>
      </c>
      <c r="Z1810">
        <f t="shared" si="862"/>
        <v>0</v>
      </c>
      <c r="AA1810" s="22">
        <f t="shared" si="863"/>
        <v>0</v>
      </c>
      <c r="AB1810" s="22">
        <f t="shared" si="864"/>
        <v>0</v>
      </c>
      <c r="AC1810" s="22">
        <f t="shared" si="865"/>
        <v>0</v>
      </c>
      <c r="AD1810" s="22">
        <f t="shared" si="866"/>
        <v>0</v>
      </c>
    </row>
    <row r="1811" spans="3:30" x14ac:dyDescent="0.25">
      <c r="E1811" s="11">
        <v>43017.875</v>
      </c>
      <c r="F1811" s="9">
        <v>12958.45</v>
      </c>
      <c r="G1811" s="9">
        <v>12958.45</v>
      </c>
      <c r="H1811" s="9">
        <v>12949.94</v>
      </c>
      <c r="I1811" s="9">
        <v>12949.94</v>
      </c>
      <c r="K1811" s="13">
        <f t="shared" si="857"/>
        <v>-8.5100000000002183</v>
      </c>
      <c r="L1811" s="13">
        <f t="shared" si="867"/>
        <v>-30.969999999999345</v>
      </c>
      <c r="M1811" s="13">
        <f t="shared" si="858"/>
        <v>8.5100000000002183</v>
      </c>
      <c r="N1811" s="13"/>
      <c r="X1811">
        <f t="shared" si="860"/>
        <v>8.5100000000002183</v>
      </c>
      <c r="Y1811">
        <f t="shared" si="861"/>
        <v>0</v>
      </c>
      <c r="Z1811">
        <f t="shared" si="862"/>
        <v>0</v>
      </c>
      <c r="AA1811" s="22">
        <f t="shared" si="863"/>
        <v>0</v>
      </c>
      <c r="AB1811" s="22">
        <f t="shared" si="864"/>
        <v>0</v>
      </c>
      <c r="AC1811" s="22">
        <f t="shared" si="865"/>
        <v>0</v>
      </c>
      <c r="AD1811" s="22">
        <f t="shared" si="866"/>
        <v>0</v>
      </c>
    </row>
    <row r="1812" spans="3:30" x14ac:dyDescent="0.25">
      <c r="E1812" s="12">
        <v>43017.916666666664</v>
      </c>
      <c r="F1812" s="10">
        <v>12949.44</v>
      </c>
      <c r="G1812" s="10">
        <v>12950.69</v>
      </c>
      <c r="H1812" s="10">
        <v>12934.92</v>
      </c>
      <c r="I1812" s="10">
        <v>12939.93</v>
      </c>
      <c r="K1812" s="13">
        <f t="shared" si="857"/>
        <v>-9.5100000000002183</v>
      </c>
      <c r="L1812" s="13">
        <f t="shared" si="867"/>
        <v>-40.479999999999563</v>
      </c>
      <c r="M1812" s="13">
        <f t="shared" si="858"/>
        <v>15.770000000000437</v>
      </c>
      <c r="N1812" s="13"/>
      <c r="X1812">
        <f t="shared" si="860"/>
        <v>9.5100000000002183</v>
      </c>
      <c r="Y1812">
        <f t="shared" si="861"/>
        <v>0</v>
      </c>
      <c r="Z1812">
        <f t="shared" si="862"/>
        <v>0</v>
      </c>
      <c r="AA1812" s="22">
        <f t="shared" si="863"/>
        <v>0</v>
      </c>
      <c r="AB1812" s="22">
        <f t="shared" si="864"/>
        <v>0</v>
      </c>
      <c r="AC1812" s="22">
        <f t="shared" si="865"/>
        <v>0</v>
      </c>
      <c r="AD1812" s="22">
        <f t="shared" si="866"/>
        <v>0</v>
      </c>
    </row>
    <row r="1813" spans="3:30" hidden="1" x14ac:dyDescent="0.25">
      <c r="E1813" s="11">
        <v>43017.958333333336</v>
      </c>
      <c r="F1813" s="9">
        <v>12941.2</v>
      </c>
      <c r="G1813" s="9">
        <v>12948.84</v>
      </c>
      <c r="H1813" s="9">
        <v>12941.2</v>
      </c>
      <c r="I1813" s="9">
        <v>12944.71</v>
      </c>
    </row>
    <row r="1814" spans="3:30" hidden="1" x14ac:dyDescent="0.25">
      <c r="E1814" s="12">
        <v>43018.041666666664</v>
      </c>
      <c r="F1814" s="10">
        <v>12943.44</v>
      </c>
      <c r="G1814" s="10">
        <v>12947.25</v>
      </c>
      <c r="H1814" s="10">
        <v>12942.16</v>
      </c>
      <c r="I1814" s="10">
        <v>12945.98</v>
      </c>
    </row>
    <row r="1815" spans="3:30" hidden="1" x14ac:dyDescent="0.25">
      <c r="E1815" s="11">
        <v>43018.083333333336</v>
      </c>
      <c r="F1815" s="9">
        <v>12944.7</v>
      </c>
      <c r="G1815" s="9">
        <v>12948.25</v>
      </c>
      <c r="H1815" s="9">
        <v>12944.7</v>
      </c>
      <c r="I1815" s="9">
        <v>12948.24</v>
      </c>
    </row>
    <row r="1816" spans="3:30" hidden="1" x14ac:dyDescent="0.25">
      <c r="E1816" s="12">
        <v>43018.125</v>
      </c>
      <c r="F1816" s="10">
        <v>12946.97</v>
      </c>
      <c r="G1816" s="10">
        <v>12961.69</v>
      </c>
      <c r="H1816" s="10">
        <v>12944.42</v>
      </c>
      <c r="I1816" s="10">
        <v>12959.15</v>
      </c>
    </row>
    <row r="1817" spans="3:30" hidden="1" x14ac:dyDescent="0.25">
      <c r="E1817" s="11">
        <v>43018.166666666664</v>
      </c>
      <c r="F1817" s="9">
        <v>12957.87</v>
      </c>
      <c r="G1817" s="9">
        <v>12962.64</v>
      </c>
      <c r="H1817" s="9">
        <v>12954</v>
      </c>
      <c r="I1817" s="9">
        <v>12954</v>
      </c>
    </row>
    <row r="1818" spans="3:30" hidden="1" x14ac:dyDescent="0.25">
      <c r="E1818" s="12">
        <v>43018.208333333336</v>
      </c>
      <c r="F1818" s="10">
        <v>12954.63</v>
      </c>
      <c r="G1818" s="10">
        <v>12955.27</v>
      </c>
      <c r="H1818" s="10">
        <v>12950.45</v>
      </c>
      <c r="I1818" s="10">
        <v>12951.72</v>
      </c>
    </row>
    <row r="1819" spans="3:30" hidden="1" x14ac:dyDescent="0.25">
      <c r="E1819" s="11">
        <v>43018.25</v>
      </c>
      <c r="F1819" s="9">
        <v>12952.99</v>
      </c>
      <c r="G1819" s="9">
        <v>12955.54</v>
      </c>
      <c r="H1819" s="9">
        <v>12951.71</v>
      </c>
      <c r="I1819" s="9">
        <v>12951.71</v>
      </c>
    </row>
    <row r="1820" spans="3:30" hidden="1" x14ac:dyDescent="0.25">
      <c r="E1820" s="12">
        <v>43018.291666666664</v>
      </c>
      <c r="F1820" s="10">
        <v>12952.99</v>
      </c>
      <c r="G1820" s="10">
        <v>12953.44</v>
      </c>
      <c r="H1820" s="10">
        <v>12950.89</v>
      </c>
      <c r="I1820" s="10">
        <v>12953.44</v>
      </c>
    </row>
    <row r="1821" spans="3:30" x14ac:dyDescent="0.25">
      <c r="C1821">
        <v>1</v>
      </c>
      <c r="E1821" s="11">
        <v>43018.333333333336</v>
      </c>
      <c r="F1821" s="9">
        <v>12954.71</v>
      </c>
      <c r="G1821" s="9">
        <v>12964.82</v>
      </c>
      <c r="H1821" s="9">
        <v>12953.44</v>
      </c>
      <c r="I1821" s="9">
        <v>12960.24</v>
      </c>
      <c r="K1821" s="13">
        <f t="shared" ref="K1821:K1835" si="868">I1821-F1821</f>
        <v>5.5300000000006548</v>
      </c>
      <c r="L1821" s="13">
        <v>0</v>
      </c>
      <c r="M1821" s="13">
        <f t="shared" ref="M1821:M1835" si="869">G1821-H1821</f>
        <v>11.3799999999992</v>
      </c>
      <c r="N1821" s="13">
        <f t="shared" ref="N1821" si="870">I1835-F1821</f>
        <v>3.1700000000000728</v>
      </c>
      <c r="O1821" s="18">
        <f>IF(K1821*N1821&gt;0,1,0)</f>
        <v>1</v>
      </c>
      <c r="S1821" s="13">
        <f>MAX(G1821:G1836)</f>
        <v>12980.85</v>
      </c>
      <c r="X1821">
        <f t="shared" ref="X1821:X1835" si="871">ABS(K1821)</f>
        <v>5.5300000000006548</v>
      </c>
      <c r="Y1821">
        <f t="shared" ref="Y1821:Y1835" si="872">ABS(N1821)</f>
        <v>3.1700000000000728</v>
      </c>
      <c r="Z1821">
        <f t="shared" ref="Z1821:Z1835" si="873">IF(S1821&lt;1000,ABS(S1821),0)</f>
        <v>0</v>
      </c>
      <c r="AA1821" s="22">
        <f t="shared" ref="AA1821:AA1835" si="874">ABS(P1821)</f>
        <v>0</v>
      </c>
      <c r="AB1821" s="22">
        <f t="shared" ref="AB1821:AB1835" si="875">ABS(Q1821)</f>
        <v>0</v>
      </c>
      <c r="AC1821" s="22">
        <f t="shared" ref="AC1821:AC1835" si="876">IF(O1821=1,ABS(P1822),0)</f>
        <v>0.20478204294079758</v>
      </c>
      <c r="AD1821" s="22">
        <f t="shared" ref="AD1821:AD1835" si="877">IF(O1821=0,ABS(Q1822),0)</f>
        <v>0</v>
      </c>
    </row>
    <row r="1822" spans="3:30" x14ac:dyDescent="0.25">
      <c r="E1822" s="12">
        <v>43018.375</v>
      </c>
      <c r="F1822" s="10">
        <v>12961.74</v>
      </c>
      <c r="G1822" s="10">
        <v>12967.39</v>
      </c>
      <c r="H1822" s="10">
        <v>12950.74</v>
      </c>
      <c r="I1822" s="10">
        <v>12962.34</v>
      </c>
      <c r="K1822" s="13">
        <f t="shared" si="868"/>
        <v>0.6000000000003638</v>
      </c>
      <c r="L1822" s="13">
        <f t="shared" ref="L1822:L1835" si="878">L1821+K1822</f>
        <v>0.6000000000003638</v>
      </c>
      <c r="M1822" s="13">
        <f t="shared" si="869"/>
        <v>16.649999999999636</v>
      </c>
      <c r="N1822" s="13"/>
      <c r="P1822">
        <f>_xlfn.IFS(K1821&lt;0,MIN(L1821:L1835),K1821&gt;0,MAX(L1821:L1835))/S1800</f>
        <v>0.20478204294079758</v>
      </c>
      <c r="Q1822">
        <f>_xlfn.IFS(K1821&lt;0,MAX(L1821:L1835),K1821&gt;0,MIN(L1821:L1835))/S1800</f>
        <v>-0.47332465842551352</v>
      </c>
      <c r="S1822" s="13">
        <f>MIN(H1821:H1836)</f>
        <v>12907.7</v>
      </c>
      <c r="X1822">
        <f t="shared" si="871"/>
        <v>0.6000000000003638</v>
      </c>
      <c r="Y1822">
        <f t="shared" si="872"/>
        <v>0</v>
      </c>
      <c r="Z1822">
        <f t="shared" si="873"/>
        <v>0</v>
      </c>
      <c r="AA1822" s="22">
        <f t="shared" si="874"/>
        <v>0.20478204294079758</v>
      </c>
      <c r="AB1822" s="22">
        <f t="shared" si="875"/>
        <v>0.47332465842551352</v>
      </c>
      <c r="AC1822" s="22">
        <f t="shared" si="876"/>
        <v>0</v>
      </c>
      <c r="AD1822" s="22">
        <f t="shared" si="877"/>
        <v>0</v>
      </c>
    </row>
    <row r="1823" spans="3:30" x14ac:dyDescent="0.25">
      <c r="E1823" s="11">
        <v>43018.416666666664</v>
      </c>
      <c r="F1823" s="9">
        <v>12962.84</v>
      </c>
      <c r="G1823" s="9">
        <v>12980.85</v>
      </c>
      <c r="H1823" s="9">
        <v>12950.59</v>
      </c>
      <c r="I1823" s="9">
        <v>12974.83</v>
      </c>
      <c r="K1823" s="13">
        <f t="shared" si="868"/>
        <v>11.989999999999782</v>
      </c>
      <c r="L1823" s="13">
        <f t="shared" si="878"/>
        <v>12.590000000000146</v>
      </c>
      <c r="M1823" s="13">
        <f t="shared" si="869"/>
        <v>30.260000000000218</v>
      </c>
      <c r="N1823" s="13"/>
      <c r="S1823" s="13">
        <f>S1821-S1822</f>
        <v>73.149999999999636</v>
      </c>
      <c r="X1823">
        <f t="shared" si="871"/>
        <v>11.989999999999782</v>
      </c>
      <c r="Y1823">
        <f t="shared" si="872"/>
        <v>0</v>
      </c>
      <c r="Z1823">
        <f t="shared" si="873"/>
        <v>73.149999999999636</v>
      </c>
      <c r="AA1823" s="22">
        <f t="shared" si="874"/>
        <v>0</v>
      </c>
      <c r="AB1823" s="22">
        <f t="shared" si="875"/>
        <v>0</v>
      </c>
      <c r="AC1823" s="22">
        <f t="shared" si="876"/>
        <v>0</v>
      </c>
      <c r="AD1823" s="22">
        <f t="shared" si="877"/>
        <v>0</v>
      </c>
    </row>
    <row r="1824" spans="3:30" x14ac:dyDescent="0.25">
      <c r="E1824" s="12">
        <v>43018.458333333336</v>
      </c>
      <c r="F1824" s="10">
        <v>12975.08</v>
      </c>
      <c r="G1824" s="10">
        <v>12979.55</v>
      </c>
      <c r="H1824" s="10">
        <v>12926.63</v>
      </c>
      <c r="I1824" s="10">
        <v>12952.58</v>
      </c>
      <c r="K1824" s="13">
        <f t="shared" si="868"/>
        <v>-22.5</v>
      </c>
      <c r="L1824" s="13">
        <f t="shared" si="878"/>
        <v>-9.9099999999998545</v>
      </c>
      <c r="M1824" s="13">
        <f t="shared" si="869"/>
        <v>52.920000000000073</v>
      </c>
      <c r="N1824" s="13"/>
      <c r="S1824" s="13"/>
      <c r="X1824">
        <f t="shared" si="871"/>
        <v>22.5</v>
      </c>
      <c r="Y1824">
        <f t="shared" si="872"/>
        <v>0</v>
      </c>
      <c r="Z1824">
        <f t="shared" si="873"/>
        <v>0</v>
      </c>
      <c r="AA1824" s="22">
        <f t="shared" si="874"/>
        <v>0</v>
      </c>
      <c r="AB1824" s="22">
        <f t="shared" si="875"/>
        <v>0</v>
      </c>
      <c r="AC1824" s="22">
        <f t="shared" si="876"/>
        <v>0</v>
      </c>
      <c r="AD1824" s="22">
        <f t="shared" si="877"/>
        <v>0</v>
      </c>
    </row>
    <row r="1825" spans="5:30" x14ac:dyDescent="0.25">
      <c r="E1825" s="11">
        <v>43018.5</v>
      </c>
      <c r="F1825" s="9">
        <v>12953.33</v>
      </c>
      <c r="G1825" s="9">
        <v>12961.96</v>
      </c>
      <c r="H1825" s="9">
        <v>12946.9</v>
      </c>
      <c r="I1825" s="9">
        <v>12956.92</v>
      </c>
      <c r="K1825" s="13">
        <f t="shared" si="868"/>
        <v>3.5900000000001455</v>
      </c>
      <c r="L1825" s="13">
        <f t="shared" si="878"/>
        <v>-6.319999999999709</v>
      </c>
      <c r="M1825" s="13">
        <f t="shared" si="869"/>
        <v>15.059999999999491</v>
      </c>
      <c r="N1825" s="13"/>
      <c r="X1825">
        <f t="shared" si="871"/>
        <v>3.5900000000001455</v>
      </c>
      <c r="Y1825">
        <f t="shared" si="872"/>
        <v>0</v>
      </c>
      <c r="Z1825">
        <f t="shared" si="873"/>
        <v>0</v>
      </c>
      <c r="AA1825" s="22">
        <f t="shared" si="874"/>
        <v>0</v>
      </c>
      <c r="AB1825" s="22">
        <f t="shared" si="875"/>
        <v>0</v>
      </c>
      <c r="AC1825" s="22">
        <f t="shared" si="876"/>
        <v>0</v>
      </c>
      <c r="AD1825" s="22">
        <f t="shared" si="877"/>
        <v>0</v>
      </c>
    </row>
    <row r="1826" spans="5:30" x14ac:dyDescent="0.25">
      <c r="E1826" s="12">
        <v>43018.541666666664</v>
      </c>
      <c r="F1826" s="10">
        <v>12956.17</v>
      </c>
      <c r="G1826" s="10">
        <v>12972.98</v>
      </c>
      <c r="H1826" s="10">
        <v>12951.92</v>
      </c>
      <c r="I1826" s="10">
        <v>12966.81</v>
      </c>
      <c r="K1826" s="13">
        <f t="shared" si="868"/>
        <v>10.639999999999418</v>
      </c>
      <c r="L1826" s="13">
        <f t="shared" si="878"/>
        <v>4.319999999999709</v>
      </c>
      <c r="M1826" s="13">
        <f t="shared" si="869"/>
        <v>21.059999999999491</v>
      </c>
      <c r="N1826" s="13"/>
      <c r="X1826">
        <f t="shared" si="871"/>
        <v>10.639999999999418</v>
      </c>
      <c r="Y1826">
        <f t="shared" si="872"/>
        <v>0</v>
      </c>
      <c r="Z1826">
        <f t="shared" si="873"/>
        <v>0</v>
      </c>
      <c r="AA1826" s="22">
        <f t="shared" si="874"/>
        <v>0</v>
      </c>
      <c r="AB1826" s="22">
        <f t="shared" si="875"/>
        <v>0</v>
      </c>
      <c r="AC1826" s="22">
        <f t="shared" si="876"/>
        <v>0</v>
      </c>
      <c r="AD1826" s="22">
        <f t="shared" si="877"/>
        <v>0</v>
      </c>
    </row>
    <row r="1827" spans="5:30" x14ac:dyDescent="0.25">
      <c r="E1827" s="11">
        <v>43018.583333333336</v>
      </c>
      <c r="F1827" s="9">
        <v>12967.06</v>
      </c>
      <c r="G1827" s="9">
        <v>12968.86</v>
      </c>
      <c r="H1827" s="9">
        <v>12951.04</v>
      </c>
      <c r="I1827" s="9">
        <v>12958.25</v>
      </c>
      <c r="K1827" s="13">
        <f t="shared" si="868"/>
        <v>-8.8099999999994907</v>
      </c>
      <c r="L1827" s="13">
        <f t="shared" si="878"/>
        <v>-4.4899999999997817</v>
      </c>
      <c r="M1827" s="13">
        <f t="shared" si="869"/>
        <v>17.819999999999709</v>
      </c>
      <c r="N1827" s="13"/>
      <c r="X1827">
        <f t="shared" si="871"/>
        <v>8.8099999999994907</v>
      </c>
      <c r="Y1827">
        <f t="shared" si="872"/>
        <v>0</v>
      </c>
      <c r="Z1827">
        <f t="shared" si="873"/>
        <v>0</v>
      </c>
      <c r="AA1827" s="22">
        <f t="shared" si="874"/>
        <v>0</v>
      </c>
      <c r="AB1827" s="22">
        <f t="shared" si="875"/>
        <v>0</v>
      </c>
      <c r="AC1827" s="22">
        <f t="shared" si="876"/>
        <v>0</v>
      </c>
      <c r="AD1827" s="22">
        <f t="shared" si="877"/>
        <v>0</v>
      </c>
    </row>
    <row r="1828" spans="5:30" x14ac:dyDescent="0.25">
      <c r="E1828" s="12">
        <v>43018.625</v>
      </c>
      <c r="F1828" s="10">
        <v>12958.75</v>
      </c>
      <c r="G1828" s="10">
        <v>12959.89</v>
      </c>
      <c r="H1828" s="10">
        <v>12952.52</v>
      </c>
      <c r="I1828" s="10">
        <v>12957.92</v>
      </c>
      <c r="K1828" s="13">
        <f t="shared" si="868"/>
        <v>-0.82999999999992724</v>
      </c>
      <c r="L1828" s="13">
        <f t="shared" si="878"/>
        <v>-5.319999999999709</v>
      </c>
      <c r="M1828" s="13">
        <f t="shared" si="869"/>
        <v>7.3699999999989814</v>
      </c>
      <c r="N1828" s="13"/>
      <c r="X1828">
        <f t="shared" si="871"/>
        <v>0.82999999999992724</v>
      </c>
      <c r="Y1828">
        <f t="shared" si="872"/>
        <v>0</v>
      </c>
      <c r="Z1828">
        <f t="shared" si="873"/>
        <v>0</v>
      </c>
      <c r="AA1828" s="22">
        <f t="shared" si="874"/>
        <v>0</v>
      </c>
      <c r="AB1828" s="22">
        <f t="shared" si="875"/>
        <v>0</v>
      </c>
      <c r="AC1828" s="22">
        <f t="shared" si="876"/>
        <v>0</v>
      </c>
      <c r="AD1828" s="22">
        <f t="shared" si="877"/>
        <v>0</v>
      </c>
    </row>
    <row r="1829" spans="5:30" x14ac:dyDescent="0.25">
      <c r="E1829" s="11">
        <v>43018.666666666664</v>
      </c>
      <c r="F1829" s="9">
        <v>12957.67</v>
      </c>
      <c r="G1829" s="9">
        <v>12966.21</v>
      </c>
      <c r="H1829" s="9">
        <v>12930.7</v>
      </c>
      <c r="I1829" s="9">
        <v>12940.67</v>
      </c>
      <c r="K1829" s="13">
        <f t="shared" si="868"/>
        <v>-17</v>
      </c>
      <c r="L1829" s="13">
        <f t="shared" si="878"/>
        <v>-22.319999999999709</v>
      </c>
      <c r="M1829" s="13">
        <f t="shared" si="869"/>
        <v>35.509999999998399</v>
      </c>
      <c r="N1829" s="13"/>
      <c r="X1829">
        <f t="shared" si="871"/>
        <v>17</v>
      </c>
      <c r="Y1829">
        <f t="shared" si="872"/>
        <v>0</v>
      </c>
      <c r="Z1829">
        <f t="shared" si="873"/>
        <v>0</v>
      </c>
      <c r="AA1829" s="22">
        <f t="shared" si="874"/>
        <v>0</v>
      </c>
      <c r="AB1829" s="22">
        <f t="shared" si="875"/>
        <v>0</v>
      </c>
      <c r="AC1829" s="22">
        <f t="shared" si="876"/>
        <v>0</v>
      </c>
      <c r="AD1829" s="22">
        <f t="shared" si="877"/>
        <v>0</v>
      </c>
    </row>
    <row r="1830" spans="5:30" x14ac:dyDescent="0.25">
      <c r="E1830" s="12">
        <v>43018.708333333336</v>
      </c>
      <c r="F1830" s="10">
        <v>12940.92</v>
      </c>
      <c r="G1830" s="10">
        <v>12943.63</v>
      </c>
      <c r="H1830" s="10">
        <v>12907.7</v>
      </c>
      <c r="I1830" s="10">
        <v>12934.14</v>
      </c>
      <c r="K1830" s="13">
        <f t="shared" si="868"/>
        <v>-6.7800000000006548</v>
      </c>
      <c r="L1830" s="13">
        <f t="shared" si="878"/>
        <v>-29.100000000000364</v>
      </c>
      <c r="M1830" s="13">
        <f t="shared" si="869"/>
        <v>35.929999999998472</v>
      </c>
      <c r="N1830" s="13"/>
      <c r="X1830">
        <f t="shared" si="871"/>
        <v>6.7800000000006548</v>
      </c>
      <c r="Y1830">
        <f t="shared" si="872"/>
        <v>0</v>
      </c>
      <c r="Z1830">
        <f t="shared" si="873"/>
        <v>0</v>
      </c>
      <c r="AA1830" s="22">
        <f t="shared" si="874"/>
        <v>0</v>
      </c>
      <c r="AB1830" s="22">
        <f t="shared" si="875"/>
        <v>0</v>
      </c>
      <c r="AC1830" s="22">
        <f t="shared" si="876"/>
        <v>0</v>
      </c>
      <c r="AD1830" s="22">
        <f t="shared" si="877"/>
        <v>0</v>
      </c>
    </row>
    <row r="1831" spans="5:30" x14ac:dyDescent="0.25">
      <c r="E1831" s="11">
        <v>43018.75</v>
      </c>
      <c r="F1831" s="9">
        <v>12934.39</v>
      </c>
      <c r="G1831" s="9">
        <v>12957.4</v>
      </c>
      <c r="H1831" s="9">
        <v>12933.01</v>
      </c>
      <c r="I1831" s="9">
        <v>12938</v>
      </c>
      <c r="K1831" s="13">
        <f t="shared" si="868"/>
        <v>3.6100000000005821</v>
      </c>
      <c r="L1831" s="13">
        <f t="shared" si="878"/>
        <v>-25.489999999999782</v>
      </c>
      <c r="M1831" s="13">
        <f t="shared" si="869"/>
        <v>24.389999999999418</v>
      </c>
      <c r="N1831" s="13"/>
      <c r="X1831">
        <f t="shared" si="871"/>
        <v>3.6100000000005821</v>
      </c>
      <c r="Y1831">
        <f t="shared" si="872"/>
        <v>0</v>
      </c>
      <c r="Z1831">
        <f t="shared" si="873"/>
        <v>0</v>
      </c>
      <c r="AA1831" s="22">
        <f t="shared" si="874"/>
        <v>0</v>
      </c>
      <c r="AB1831" s="22">
        <f t="shared" si="875"/>
        <v>0</v>
      </c>
      <c r="AC1831" s="22">
        <f t="shared" si="876"/>
        <v>0</v>
      </c>
      <c r="AD1831" s="22">
        <f t="shared" si="877"/>
        <v>0</v>
      </c>
    </row>
    <row r="1832" spans="5:30" x14ac:dyDescent="0.25">
      <c r="E1832" s="12">
        <v>43018.791666666664</v>
      </c>
      <c r="F1832" s="10">
        <v>12938.25</v>
      </c>
      <c r="G1832" s="10">
        <v>12951.15</v>
      </c>
      <c r="H1832" s="10">
        <v>12929.12</v>
      </c>
      <c r="I1832" s="10">
        <v>12946.64</v>
      </c>
      <c r="K1832" s="13">
        <f t="shared" si="868"/>
        <v>8.3899999999994179</v>
      </c>
      <c r="L1832" s="13">
        <f t="shared" si="878"/>
        <v>-17.100000000000364</v>
      </c>
      <c r="M1832" s="13">
        <f t="shared" si="869"/>
        <v>22.029999999998836</v>
      </c>
      <c r="N1832" s="13"/>
      <c r="X1832">
        <f t="shared" si="871"/>
        <v>8.3899999999994179</v>
      </c>
      <c r="Y1832">
        <f t="shared" si="872"/>
        <v>0</v>
      </c>
      <c r="Z1832">
        <f t="shared" si="873"/>
        <v>0</v>
      </c>
      <c r="AA1832" s="22">
        <f t="shared" si="874"/>
        <v>0</v>
      </c>
      <c r="AB1832" s="22">
        <f t="shared" si="875"/>
        <v>0</v>
      </c>
      <c r="AC1832" s="22">
        <f t="shared" si="876"/>
        <v>0</v>
      </c>
      <c r="AD1832" s="22">
        <f t="shared" si="877"/>
        <v>0</v>
      </c>
    </row>
    <row r="1833" spans="5:30" x14ac:dyDescent="0.25">
      <c r="E1833" s="11">
        <v>43018.833333333336</v>
      </c>
      <c r="F1833" s="9">
        <v>12946.89</v>
      </c>
      <c r="G1833" s="9">
        <v>12976.9</v>
      </c>
      <c r="H1833" s="9">
        <v>12925.37</v>
      </c>
      <c r="I1833" s="9">
        <v>12961.64</v>
      </c>
      <c r="K1833" s="13">
        <f t="shared" si="868"/>
        <v>14.75</v>
      </c>
      <c r="L1833" s="13">
        <f t="shared" si="878"/>
        <v>-2.3500000000003638</v>
      </c>
      <c r="M1833" s="13">
        <f t="shared" si="869"/>
        <v>51.529999999998836</v>
      </c>
      <c r="N1833" s="13"/>
      <c r="X1833">
        <f t="shared" si="871"/>
        <v>14.75</v>
      </c>
      <c r="Y1833">
        <f t="shared" si="872"/>
        <v>0</v>
      </c>
      <c r="Z1833">
        <f t="shared" si="873"/>
        <v>0</v>
      </c>
      <c r="AA1833" s="22">
        <f t="shared" si="874"/>
        <v>0</v>
      </c>
      <c r="AB1833" s="22">
        <f t="shared" si="875"/>
        <v>0</v>
      </c>
      <c r="AC1833" s="22">
        <f t="shared" si="876"/>
        <v>0</v>
      </c>
      <c r="AD1833" s="22">
        <f t="shared" si="877"/>
        <v>0</v>
      </c>
    </row>
    <row r="1834" spans="5:30" x14ac:dyDescent="0.25">
      <c r="E1834" s="12">
        <v>43018.875</v>
      </c>
      <c r="F1834" s="10">
        <v>12961.14</v>
      </c>
      <c r="G1834" s="10">
        <v>12966.14</v>
      </c>
      <c r="H1834" s="10">
        <v>12959.14</v>
      </c>
      <c r="I1834" s="10">
        <v>12963.89</v>
      </c>
      <c r="K1834" s="13">
        <f t="shared" si="868"/>
        <v>2.75</v>
      </c>
      <c r="L1834" s="13">
        <f t="shared" si="878"/>
        <v>0.3999999999996362</v>
      </c>
      <c r="M1834" s="13">
        <f t="shared" si="869"/>
        <v>7</v>
      </c>
      <c r="N1834" s="13"/>
      <c r="X1834">
        <f t="shared" si="871"/>
        <v>2.75</v>
      </c>
      <c r="Y1834">
        <f t="shared" si="872"/>
        <v>0</v>
      </c>
      <c r="Z1834">
        <f t="shared" si="873"/>
        <v>0</v>
      </c>
      <c r="AA1834" s="22">
        <f t="shared" si="874"/>
        <v>0</v>
      </c>
      <c r="AB1834" s="22">
        <f t="shared" si="875"/>
        <v>0</v>
      </c>
      <c r="AC1834" s="22">
        <f t="shared" si="876"/>
        <v>0</v>
      </c>
      <c r="AD1834" s="22">
        <f t="shared" si="877"/>
        <v>0</v>
      </c>
    </row>
    <row r="1835" spans="5:30" x14ac:dyDescent="0.25">
      <c r="E1835" s="11">
        <v>43018.916666666664</v>
      </c>
      <c r="F1835" s="9">
        <v>12963.64</v>
      </c>
      <c r="G1835" s="9">
        <v>12968.14</v>
      </c>
      <c r="H1835" s="9">
        <v>12951.87</v>
      </c>
      <c r="I1835" s="9">
        <v>12957.88</v>
      </c>
      <c r="K1835" s="13">
        <f t="shared" si="868"/>
        <v>-5.7600000000002183</v>
      </c>
      <c r="L1835" s="13">
        <f t="shared" si="878"/>
        <v>-5.3600000000005821</v>
      </c>
      <c r="M1835" s="13">
        <f t="shared" si="869"/>
        <v>16.269999999998618</v>
      </c>
      <c r="N1835" s="13"/>
      <c r="X1835">
        <f t="shared" si="871"/>
        <v>5.7600000000002183</v>
      </c>
      <c r="Y1835">
        <f t="shared" si="872"/>
        <v>0</v>
      </c>
      <c r="Z1835">
        <f t="shared" si="873"/>
        <v>0</v>
      </c>
      <c r="AA1835" s="22">
        <f t="shared" si="874"/>
        <v>0</v>
      </c>
      <c r="AB1835" s="22">
        <f t="shared" si="875"/>
        <v>0</v>
      </c>
      <c r="AC1835" s="22">
        <f t="shared" si="876"/>
        <v>0</v>
      </c>
      <c r="AD1835" s="22">
        <f t="shared" si="877"/>
        <v>0</v>
      </c>
    </row>
    <row r="1836" spans="5:30" hidden="1" x14ac:dyDescent="0.25">
      <c r="E1836" s="12">
        <v>43018.958333333336</v>
      </c>
      <c r="F1836" s="10">
        <v>12958.38</v>
      </c>
      <c r="G1836" s="10">
        <v>12958.38</v>
      </c>
      <c r="H1836" s="10">
        <v>12952.81</v>
      </c>
      <c r="I1836" s="10">
        <v>12956.32</v>
      </c>
    </row>
    <row r="1837" spans="5:30" hidden="1" x14ac:dyDescent="0.25">
      <c r="E1837" s="11">
        <v>43019.041666666664</v>
      </c>
      <c r="F1837" s="9">
        <v>12953.77</v>
      </c>
      <c r="G1837" s="9">
        <v>12956.32</v>
      </c>
      <c r="H1837" s="9">
        <v>12950.23</v>
      </c>
      <c r="I1837" s="9">
        <v>12951.5</v>
      </c>
    </row>
    <row r="1838" spans="5:30" hidden="1" x14ac:dyDescent="0.25">
      <c r="E1838" s="12">
        <v>43019.083333333336</v>
      </c>
      <c r="F1838" s="10">
        <v>12950.23</v>
      </c>
      <c r="G1838" s="10">
        <v>12957.31</v>
      </c>
      <c r="H1838" s="10">
        <v>12950.23</v>
      </c>
      <c r="I1838" s="10">
        <v>12955.76</v>
      </c>
    </row>
    <row r="1839" spans="5:30" hidden="1" x14ac:dyDescent="0.25">
      <c r="E1839" s="11">
        <v>43019.125</v>
      </c>
      <c r="F1839" s="9">
        <v>12957.04</v>
      </c>
      <c r="G1839" s="9">
        <v>12957.04</v>
      </c>
      <c r="H1839" s="9">
        <v>12951.95</v>
      </c>
      <c r="I1839" s="9">
        <v>12955.76</v>
      </c>
    </row>
    <row r="1840" spans="5:30" hidden="1" x14ac:dyDescent="0.25">
      <c r="E1840" s="12">
        <v>43019.166666666664</v>
      </c>
      <c r="F1840" s="10">
        <v>12954.49</v>
      </c>
      <c r="G1840" s="10">
        <v>12960.27</v>
      </c>
      <c r="H1840" s="10">
        <v>12954.49</v>
      </c>
      <c r="I1840" s="10">
        <v>12959.5</v>
      </c>
    </row>
    <row r="1841" spans="3:30" hidden="1" x14ac:dyDescent="0.25">
      <c r="E1841" s="11">
        <v>43019.208333333336</v>
      </c>
      <c r="F1841" s="9">
        <v>12960.77</v>
      </c>
      <c r="G1841" s="9">
        <v>12964.31</v>
      </c>
      <c r="H1841" s="9">
        <v>12957.95</v>
      </c>
      <c r="I1841" s="9">
        <v>12959.22</v>
      </c>
    </row>
    <row r="1842" spans="3:30" hidden="1" x14ac:dyDescent="0.25">
      <c r="E1842" s="12">
        <v>43019.25</v>
      </c>
      <c r="F1842" s="10">
        <v>12957.95</v>
      </c>
      <c r="G1842" s="10">
        <v>12961.49</v>
      </c>
      <c r="H1842" s="10">
        <v>12957.95</v>
      </c>
      <c r="I1842" s="10">
        <v>12960.22</v>
      </c>
    </row>
    <row r="1843" spans="3:30" hidden="1" x14ac:dyDescent="0.25">
      <c r="E1843" s="11">
        <v>43019.291666666664</v>
      </c>
      <c r="F1843" s="9">
        <v>12961.49</v>
      </c>
      <c r="G1843" s="9">
        <v>12964.68</v>
      </c>
      <c r="H1843" s="9">
        <v>12960.21</v>
      </c>
      <c r="I1843" s="9">
        <v>12962.14</v>
      </c>
    </row>
    <row r="1844" spans="3:30" x14ac:dyDescent="0.25">
      <c r="C1844">
        <v>1</v>
      </c>
      <c r="E1844" s="12">
        <v>43019.333333333336</v>
      </c>
      <c r="F1844" s="10">
        <v>12962.15</v>
      </c>
      <c r="G1844" s="10">
        <v>12975.04</v>
      </c>
      <c r="H1844" s="10">
        <v>12959.17</v>
      </c>
      <c r="I1844" s="10">
        <v>12975.04</v>
      </c>
      <c r="K1844" s="13">
        <f t="shared" ref="K1844:K1858" si="879">I1844-F1844</f>
        <v>12.890000000001237</v>
      </c>
      <c r="L1844" s="13">
        <v>0</v>
      </c>
      <c r="M1844" s="13">
        <f t="shared" ref="M1844:M1858" si="880">G1844-H1844</f>
        <v>15.8700000000008</v>
      </c>
      <c r="N1844" s="13">
        <f t="shared" ref="N1844" si="881">I1858-F1844</f>
        <v>10.690000000000509</v>
      </c>
      <c r="O1844" s="18">
        <f>IF(K1844*N1844&gt;0,1,0)</f>
        <v>1</v>
      </c>
      <c r="S1844" s="13">
        <f>MAX(G1844:G1859)</f>
        <v>12984.52</v>
      </c>
      <c r="X1844">
        <f t="shared" ref="X1844:X1858" si="882">ABS(K1844)</f>
        <v>12.890000000001237</v>
      </c>
      <c r="Y1844">
        <f t="shared" ref="Y1844:Y1858" si="883">ABS(N1844)</f>
        <v>10.690000000000509</v>
      </c>
      <c r="Z1844">
        <f t="shared" ref="Z1844:Z1858" si="884">IF(S1844&lt;1000,ABS(S1844),0)</f>
        <v>0</v>
      </c>
      <c r="AA1844" s="22">
        <f t="shared" ref="AA1844:AA1858" si="885">ABS(P1844)</f>
        <v>0</v>
      </c>
      <c r="AB1844" s="22">
        <f t="shared" ref="AB1844:AB1858" si="886">ABS(Q1844)</f>
        <v>0</v>
      </c>
      <c r="AC1844" s="22">
        <f t="shared" ref="AC1844:AC1858" si="887">IF(O1844=1,ABS(P1845),0)</f>
        <v>0</v>
      </c>
      <c r="AD1844" s="22">
        <f t="shared" ref="AD1844:AD1858" si="888">IF(O1844=0,ABS(Q1845),0)</f>
        <v>0</v>
      </c>
    </row>
    <row r="1845" spans="3:30" x14ac:dyDescent="0.25">
      <c r="E1845" s="11">
        <v>43019.375</v>
      </c>
      <c r="F1845" s="9">
        <v>12976.54</v>
      </c>
      <c r="G1845" s="9">
        <v>12976.54</v>
      </c>
      <c r="H1845" s="9">
        <v>12961.15</v>
      </c>
      <c r="I1845" s="9">
        <v>12966.73</v>
      </c>
      <c r="K1845" s="13">
        <f t="shared" si="879"/>
        <v>-9.8100000000013097</v>
      </c>
      <c r="L1845" s="13">
        <f t="shared" ref="L1845:L1858" si="889">L1844+K1845</f>
        <v>-9.8100000000013097</v>
      </c>
      <c r="M1845" s="13">
        <f t="shared" si="880"/>
        <v>15.390000000001237</v>
      </c>
      <c r="N1845" s="13"/>
      <c r="P1845">
        <f>_xlfn.IFS(K1844&lt;0,MIN(L1844:L1858),K1844&gt;0,MAX(L1844:L1858))/S1823</f>
        <v>0</v>
      </c>
      <c r="Q1845">
        <f>_xlfn.IFS(K1844&lt;0,MAX(L1844:L1858),K1844&gt;0,MIN(L1844:L1858))/S1823</f>
        <v>-0.59261790840739004</v>
      </c>
      <c r="S1845" s="13">
        <f>MIN(H1844:H1859)</f>
        <v>12923.83</v>
      </c>
      <c r="X1845">
        <f t="shared" si="882"/>
        <v>9.8100000000013097</v>
      </c>
      <c r="Y1845">
        <f t="shared" si="883"/>
        <v>0</v>
      </c>
      <c r="Z1845">
        <f t="shared" si="884"/>
        <v>0</v>
      </c>
      <c r="AA1845" s="22">
        <f t="shared" si="885"/>
        <v>0</v>
      </c>
      <c r="AB1845" s="22">
        <f t="shared" si="886"/>
        <v>0.59261790840739004</v>
      </c>
      <c r="AC1845" s="22">
        <f t="shared" si="887"/>
        <v>0</v>
      </c>
      <c r="AD1845" s="22">
        <f t="shared" si="888"/>
        <v>0</v>
      </c>
    </row>
    <row r="1846" spans="3:30" x14ac:dyDescent="0.25">
      <c r="E1846" s="12">
        <v>43019.416666666664</v>
      </c>
      <c r="F1846" s="10">
        <v>12967.23</v>
      </c>
      <c r="G1846" s="10">
        <v>12971.37</v>
      </c>
      <c r="H1846" s="10">
        <v>12947.54</v>
      </c>
      <c r="I1846" s="10">
        <v>12952.15</v>
      </c>
      <c r="K1846" s="13">
        <f t="shared" si="879"/>
        <v>-15.079999999999927</v>
      </c>
      <c r="L1846" s="13">
        <f t="shared" si="889"/>
        <v>-24.890000000001237</v>
      </c>
      <c r="M1846" s="13">
        <f t="shared" si="880"/>
        <v>23.829999999999927</v>
      </c>
      <c r="N1846" s="13"/>
      <c r="S1846" s="13">
        <f>S1844-S1845</f>
        <v>60.690000000000509</v>
      </c>
      <c r="X1846">
        <f t="shared" si="882"/>
        <v>15.079999999999927</v>
      </c>
      <c r="Y1846">
        <f t="shared" si="883"/>
        <v>0</v>
      </c>
      <c r="Z1846">
        <f t="shared" si="884"/>
        <v>60.690000000000509</v>
      </c>
      <c r="AA1846" s="22">
        <f t="shared" si="885"/>
        <v>0</v>
      </c>
      <c r="AB1846" s="22">
        <f t="shared" si="886"/>
        <v>0</v>
      </c>
      <c r="AC1846" s="22">
        <f t="shared" si="887"/>
        <v>0</v>
      </c>
      <c r="AD1846" s="22">
        <f t="shared" si="888"/>
        <v>0</v>
      </c>
    </row>
    <row r="1847" spans="3:30" x14ac:dyDescent="0.25">
      <c r="E1847" s="11">
        <v>43019.458333333336</v>
      </c>
      <c r="F1847" s="9">
        <v>12952.4</v>
      </c>
      <c r="G1847" s="9">
        <v>12962</v>
      </c>
      <c r="H1847" s="9">
        <v>12948.7</v>
      </c>
      <c r="I1847" s="9">
        <v>12959.8</v>
      </c>
      <c r="K1847" s="13">
        <f t="shared" si="879"/>
        <v>7.3999999999996362</v>
      </c>
      <c r="L1847" s="13">
        <f t="shared" si="889"/>
        <v>-17.490000000001601</v>
      </c>
      <c r="M1847" s="13">
        <f t="shared" si="880"/>
        <v>13.299999999999272</v>
      </c>
      <c r="N1847" s="13"/>
      <c r="S1847" s="13"/>
      <c r="X1847">
        <f t="shared" si="882"/>
        <v>7.3999999999996362</v>
      </c>
      <c r="Y1847">
        <f t="shared" si="883"/>
        <v>0</v>
      </c>
      <c r="Z1847">
        <f t="shared" si="884"/>
        <v>0</v>
      </c>
      <c r="AA1847" s="22">
        <f t="shared" si="885"/>
        <v>0</v>
      </c>
      <c r="AB1847" s="22">
        <f t="shared" si="886"/>
        <v>0</v>
      </c>
      <c r="AC1847" s="22">
        <f t="shared" si="887"/>
        <v>0</v>
      </c>
      <c r="AD1847" s="22">
        <f t="shared" si="888"/>
        <v>0</v>
      </c>
    </row>
    <row r="1848" spans="3:30" x14ac:dyDescent="0.25">
      <c r="E1848" s="12">
        <v>43019.5</v>
      </c>
      <c r="F1848" s="10">
        <v>12960.05</v>
      </c>
      <c r="G1848" s="10">
        <v>12960.78</v>
      </c>
      <c r="H1848" s="10">
        <v>12948.04</v>
      </c>
      <c r="I1848" s="10">
        <v>12953.38</v>
      </c>
      <c r="K1848" s="13">
        <f t="shared" si="879"/>
        <v>-6.6700000000000728</v>
      </c>
      <c r="L1848" s="13">
        <f t="shared" si="889"/>
        <v>-24.160000000001673</v>
      </c>
      <c r="M1848" s="13">
        <f t="shared" si="880"/>
        <v>12.739999999999782</v>
      </c>
      <c r="N1848" s="13"/>
      <c r="X1848">
        <f t="shared" si="882"/>
        <v>6.6700000000000728</v>
      </c>
      <c r="Y1848">
        <f t="shared" si="883"/>
        <v>0</v>
      </c>
      <c r="Z1848">
        <f t="shared" si="884"/>
        <v>0</v>
      </c>
      <c r="AA1848" s="22">
        <f t="shared" si="885"/>
        <v>0</v>
      </c>
      <c r="AB1848" s="22">
        <f t="shared" si="886"/>
        <v>0</v>
      </c>
      <c r="AC1848" s="22">
        <f t="shared" si="887"/>
        <v>0</v>
      </c>
      <c r="AD1848" s="22">
        <f t="shared" si="888"/>
        <v>0</v>
      </c>
    </row>
    <row r="1849" spans="3:30" x14ac:dyDescent="0.25">
      <c r="E1849" s="11">
        <v>43019.541666666664</v>
      </c>
      <c r="F1849" s="9">
        <v>12953.39</v>
      </c>
      <c r="G1849" s="9">
        <v>12964.25</v>
      </c>
      <c r="H1849" s="9">
        <v>12952.36</v>
      </c>
      <c r="I1849" s="9">
        <v>12959.38</v>
      </c>
      <c r="K1849" s="13">
        <f t="shared" si="879"/>
        <v>5.9899999999997817</v>
      </c>
      <c r="L1849" s="13">
        <f t="shared" si="889"/>
        <v>-18.170000000001892</v>
      </c>
      <c r="M1849" s="13">
        <f t="shared" si="880"/>
        <v>11.889999999999418</v>
      </c>
      <c r="N1849" s="13"/>
      <c r="X1849">
        <f t="shared" si="882"/>
        <v>5.9899999999997817</v>
      </c>
      <c r="Y1849">
        <f t="shared" si="883"/>
        <v>0</v>
      </c>
      <c r="Z1849">
        <f t="shared" si="884"/>
        <v>0</v>
      </c>
      <c r="AA1849" s="22">
        <f t="shared" si="885"/>
        <v>0</v>
      </c>
      <c r="AB1849" s="22">
        <f t="shared" si="886"/>
        <v>0</v>
      </c>
      <c r="AC1849" s="22">
        <f t="shared" si="887"/>
        <v>0</v>
      </c>
      <c r="AD1849" s="22">
        <f t="shared" si="888"/>
        <v>0</v>
      </c>
    </row>
    <row r="1850" spans="3:30" x14ac:dyDescent="0.25">
      <c r="E1850" s="12">
        <v>43019.583333333336</v>
      </c>
      <c r="F1850" s="10">
        <v>12959.13</v>
      </c>
      <c r="G1850" s="10">
        <v>12960.53</v>
      </c>
      <c r="H1850" s="10">
        <v>12928.72</v>
      </c>
      <c r="I1850" s="10">
        <v>12933.95</v>
      </c>
      <c r="K1850" s="13">
        <f t="shared" si="879"/>
        <v>-25.179999999998472</v>
      </c>
      <c r="L1850" s="13">
        <f t="shared" si="889"/>
        <v>-43.350000000000364</v>
      </c>
      <c r="M1850" s="13">
        <f t="shared" si="880"/>
        <v>31.81000000000131</v>
      </c>
      <c r="N1850" s="13"/>
      <c r="X1850">
        <f t="shared" si="882"/>
        <v>25.179999999998472</v>
      </c>
      <c r="Y1850">
        <f t="shared" si="883"/>
        <v>0</v>
      </c>
      <c r="Z1850">
        <f t="shared" si="884"/>
        <v>0</v>
      </c>
      <c r="AA1850" s="22">
        <f t="shared" si="885"/>
        <v>0</v>
      </c>
      <c r="AB1850" s="22">
        <f t="shared" si="886"/>
        <v>0</v>
      </c>
      <c r="AC1850" s="22">
        <f t="shared" si="887"/>
        <v>0</v>
      </c>
      <c r="AD1850" s="22">
        <f t="shared" si="888"/>
        <v>0</v>
      </c>
    </row>
    <row r="1851" spans="3:30" x14ac:dyDescent="0.25">
      <c r="E1851" s="11">
        <v>43019.625</v>
      </c>
      <c r="F1851" s="9">
        <v>12933.7</v>
      </c>
      <c r="G1851" s="9">
        <v>12953.95</v>
      </c>
      <c r="H1851" s="9">
        <v>12923.83</v>
      </c>
      <c r="I1851" s="9">
        <v>12952.12</v>
      </c>
      <c r="K1851" s="13">
        <f t="shared" si="879"/>
        <v>18.420000000000073</v>
      </c>
      <c r="L1851" s="13">
        <f t="shared" si="889"/>
        <v>-24.930000000000291</v>
      </c>
      <c r="M1851" s="13">
        <f t="shared" si="880"/>
        <v>30.1200000000008</v>
      </c>
      <c r="N1851" s="13"/>
      <c r="X1851">
        <f t="shared" si="882"/>
        <v>18.420000000000073</v>
      </c>
      <c r="Y1851">
        <f t="shared" si="883"/>
        <v>0</v>
      </c>
      <c r="Z1851">
        <f t="shared" si="884"/>
        <v>0</v>
      </c>
      <c r="AA1851" s="22">
        <f t="shared" si="885"/>
        <v>0</v>
      </c>
      <c r="AB1851" s="22">
        <f t="shared" si="886"/>
        <v>0</v>
      </c>
      <c r="AC1851" s="22">
        <f t="shared" si="887"/>
        <v>0</v>
      </c>
      <c r="AD1851" s="22">
        <f t="shared" si="888"/>
        <v>0</v>
      </c>
    </row>
    <row r="1852" spans="3:30" x14ac:dyDescent="0.25">
      <c r="E1852" s="12">
        <v>43019.666666666664</v>
      </c>
      <c r="F1852" s="10">
        <v>12952.68</v>
      </c>
      <c r="G1852" s="10">
        <v>12964.75</v>
      </c>
      <c r="H1852" s="10">
        <v>12951.44</v>
      </c>
      <c r="I1852" s="10">
        <v>12962.58</v>
      </c>
      <c r="K1852" s="13">
        <f t="shared" si="879"/>
        <v>9.8999999999996362</v>
      </c>
      <c r="L1852" s="13">
        <f t="shared" si="889"/>
        <v>-15.030000000000655</v>
      </c>
      <c r="M1852" s="13">
        <f t="shared" si="880"/>
        <v>13.309999999999491</v>
      </c>
      <c r="N1852" s="13"/>
      <c r="X1852">
        <f t="shared" si="882"/>
        <v>9.8999999999996362</v>
      </c>
      <c r="Y1852">
        <f t="shared" si="883"/>
        <v>0</v>
      </c>
      <c r="Z1852">
        <f t="shared" si="884"/>
        <v>0</v>
      </c>
      <c r="AA1852" s="22">
        <f t="shared" si="885"/>
        <v>0</v>
      </c>
      <c r="AB1852" s="22">
        <f t="shared" si="886"/>
        <v>0</v>
      </c>
      <c r="AC1852" s="22">
        <f t="shared" si="887"/>
        <v>0</v>
      </c>
      <c r="AD1852" s="22">
        <f t="shared" si="888"/>
        <v>0</v>
      </c>
    </row>
    <row r="1853" spans="3:30" x14ac:dyDescent="0.25">
      <c r="E1853" s="11">
        <v>43019.708333333336</v>
      </c>
      <c r="F1853" s="9">
        <v>12962.35</v>
      </c>
      <c r="G1853" s="9">
        <v>12972.94</v>
      </c>
      <c r="H1853" s="9">
        <v>12956.16</v>
      </c>
      <c r="I1853" s="9">
        <v>12964.53</v>
      </c>
      <c r="K1853" s="13">
        <f t="shared" si="879"/>
        <v>2.180000000000291</v>
      </c>
      <c r="L1853" s="13">
        <f t="shared" si="889"/>
        <v>-12.850000000000364</v>
      </c>
      <c r="M1853" s="13">
        <f t="shared" si="880"/>
        <v>16.780000000000655</v>
      </c>
      <c r="N1853" s="13"/>
      <c r="X1853">
        <f t="shared" si="882"/>
        <v>2.180000000000291</v>
      </c>
      <c r="Y1853">
        <f t="shared" si="883"/>
        <v>0</v>
      </c>
      <c r="Z1853">
        <f t="shared" si="884"/>
        <v>0</v>
      </c>
      <c r="AA1853" s="22">
        <f t="shared" si="885"/>
        <v>0</v>
      </c>
      <c r="AB1853" s="22">
        <f t="shared" si="886"/>
        <v>0</v>
      </c>
      <c r="AC1853" s="22">
        <f t="shared" si="887"/>
        <v>0</v>
      </c>
      <c r="AD1853" s="22">
        <f t="shared" si="888"/>
        <v>0</v>
      </c>
    </row>
    <row r="1854" spans="3:30" x14ac:dyDescent="0.25">
      <c r="E1854" s="12">
        <v>43019.75</v>
      </c>
      <c r="F1854" s="10">
        <v>12964.28</v>
      </c>
      <c r="G1854" s="10">
        <v>12984.52</v>
      </c>
      <c r="H1854" s="10">
        <v>12960.22</v>
      </c>
      <c r="I1854" s="10">
        <v>12961.96</v>
      </c>
      <c r="K1854" s="13">
        <f t="shared" si="879"/>
        <v>-2.320000000001528</v>
      </c>
      <c r="L1854" s="13">
        <f t="shared" si="889"/>
        <v>-15.170000000001892</v>
      </c>
      <c r="M1854" s="13">
        <f t="shared" si="880"/>
        <v>24.300000000001091</v>
      </c>
      <c r="N1854" s="13"/>
      <c r="X1854">
        <f t="shared" si="882"/>
        <v>2.320000000001528</v>
      </c>
      <c r="Y1854">
        <f t="shared" si="883"/>
        <v>0</v>
      </c>
      <c r="Z1854">
        <f t="shared" si="884"/>
        <v>0</v>
      </c>
      <c r="AA1854" s="22">
        <f t="shared" si="885"/>
        <v>0</v>
      </c>
      <c r="AB1854" s="22">
        <f t="shared" si="886"/>
        <v>0</v>
      </c>
      <c r="AC1854" s="22">
        <f t="shared" si="887"/>
        <v>0</v>
      </c>
      <c r="AD1854" s="22">
        <f t="shared" si="888"/>
        <v>0</v>
      </c>
    </row>
    <row r="1855" spans="3:30" x14ac:dyDescent="0.25">
      <c r="E1855" s="11">
        <v>43019.791666666664</v>
      </c>
      <c r="F1855" s="9">
        <v>12961.71</v>
      </c>
      <c r="G1855" s="9">
        <v>12972.4</v>
      </c>
      <c r="H1855" s="9">
        <v>12961.71</v>
      </c>
      <c r="I1855" s="9">
        <v>12967.86</v>
      </c>
      <c r="K1855" s="13">
        <f t="shared" si="879"/>
        <v>6.1500000000014552</v>
      </c>
      <c r="L1855" s="13">
        <f t="shared" si="889"/>
        <v>-9.0200000000004366</v>
      </c>
      <c r="M1855" s="13">
        <f t="shared" si="880"/>
        <v>10.690000000000509</v>
      </c>
      <c r="N1855" s="13"/>
      <c r="X1855">
        <f t="shared" si="882"/>
        <v>6.1500000000014552</v>
      </c>
      <c r="Y1855">
        <f t="shared" si="883"/>
        <v>0</v>
      </c>
      <c r="Z1855">
        <f t="shared" si="884"/>
        <v>0</v>
      </c>
      <c r="AA1855" s="22">
        <f t="shared" si="885"/>
        <v>0</v>
      </c>
      <c r="AB1855" s="22">
        <f t="shared" si="886"/>
        <v>0</v>
      </c>
      <c r="AC1855" s="22">
        <f t="shared" si="887"/>
        <v>0</v>
      </c>
      <c r="AD1855" s="22">
        <f t="shared" si="888"/>
        <v>0</v>
      </c>
    </row>
    <row r="1856" spans="3:30" x14ac:dyDescent="0.25">
      <c r="E1856" s="12">
        <v>43019.833333333336</v>
      </c>
      <c r="F1856" s="10">
        <v>12967.61</v>
      </c>
      <c r="G1856" s="10">
        <v>12971.35</v>
      </c>
      <c r="H1856" s="10">
        <v>12964.35</v>
      </c>
      <c r="I1856" s="10">
        <v>12967.1</v>
      </c>
      <c r="K1856" s="13">
        <f t="shared" si="879"/>
        <v>-0.51000000000021828</v>
      </c>
      <c r="L1856" s="13">
        <f t="shared" si="889"/>
        <v>-9.5300000000006548</v>
      </c>
      <c r="M1856" s="13">
        <f t="shared" si="880"/>
        <v>7</v>
      </c>
      <c r="N1856" s="13"/>
      <c r="X1856">
        <f t="shared" si="882"/>
        <v>0.51000000000021828</v>
      </c>
      <c r="Y1856">
        <f t="shared" si="883"/>
        <v>0</v>
      </c>
      <c r="Z1856">
        <f t="shared" si="884"/>
        <v>0</v>
      </c>
      <c r="AA1856" s="22">
        <f t="shared" si="885"/>
        <v>0</v>
      </c>
      <c r="AB1856" s="22">
        <f t="shared" si="886"/>
        <v>0</v>
      </c>
      <c r="AC1856" s="22">
        <f t="shared" si="887"/>
        <v>0</v>
      </c>
      <c r="AD1856" s="22">
        <f t="shared" si="888"/>
        <v>0</v>
      </c>
    </row>
    <row r="1857" spans="3:30" x14ac:dyDescent="0.25">
      <c r="E1857" s="11">
        <v>43019.875</v>
      </c>
      <c r="F1857" s="9">
        <v>12966.85</v>
      </c>
      <c r="G1857" s="9">
        <v>12975.1</v>
      </c>
      <c r="H1857" s="9">
        <v>12962.59</v>
      </c>
      <c r="I1857" s="9">
        <v>12968.85</v>
      </c>
      <c r="K1857" s="13">
        <f t="shared" si="879"/>
        <v>2</v>
      </c>
      <c r="L1857" s="13">
        <f t="shared" si="889"/>
        <v>-7.5300000000006548</v>
      </c>
      <c r="M1857" s="13">
        <f t="shared" si="880"/>
        <v>12.510000000000218</v>
      </c>
      <c r="N1857" s="13"/>
      <c r="X1857">
        <f t="shared" si="882"/>
        <v>2</v>
      </c>
      <c r="Y1857">
        <f t="shared" si="883"/>
        <v>0</v>
      </c>
      <c r="Z1857">
        <f t="shared" si="884"/>
        <v>0</v>
      </c>
      <c r="AA1857" s="22">
        <f t="shared" si="885"/>
        <v>0</v>
      </c>
      <c r="AB1857" s="22">
        <f t="shared" si="886"/>
        <v>0</v>
      </c>
      <c r="AC1857" s="22">
        <f t="shared" si="887"/>
        <v>0</v>
      </c>
      <c r="AD1857" s="22">
        <f t="shared" si="888"/>
        <v>0</v>
      </c>
    </row>
    <row r="1858" spans="3:30" x14ac:dyDescent="0.25">
      <c r="E1858" s="12">
        <v>43019.916666666664</v>
      </c>
      <c r="F1858" s="10">
        <v>12968.6</v>
      </c>
      <c r="G1858" s="10">
        <v>12975.1</v>
      </c>
      <c r="H1858" s="10">
        <v>12968.6</v>
      </c>
      <c r="I1858" s="10">
        <v>12972.84</v>
      </c>
      <c r="K1858" s="13">
        <f t="shared" si="879"/>
        <v>4.2399999999997817</v>
      </c>
      <c r="L1858" s="13">
        <f t="shared" si="889"/>
        <v>-3.2900000000008731</v>
      </c>
      <c r="M1858" s="13">
        <f t="shared" si="880"/>
        <v>6.5</v>
      </c>
      <c r="N1858" s="13"/>
      <c r="X1858">
        <f t="shared" si="882"/>
        <v>4.2399999999997817</v>
      </c>
      <c r="Y1858">
        <f t="shared" si="883"/>
        <v>0</v>
      </c>
      <c r="Z1858">
        <f t="shared" si="884"/>
        <v>0</v>
      </c>
      <c r="AA1858" s="22">
        <f t="shared" si="885"/>
        <v>0</v>
      </c>
      <c r="AB1858" s="22">
        <f t="shared" si="886"/>
        <v>0</v>
      </c>
      <c r="AC1858" s="22">
        <f t="shared" si="887"/>
        <v>0</v>
      </c>
      <c r="AD1858" s="22">
        <f t="shared" si="888"/>
        <v>0</v>
      </c>
    </row>
    <row r="1859" spans="3:30" hidden="1" x14ac:dyDescent="0.25">
      <c r="E1859" s="11">
        <v>43019.958333333336</v>
      </c>
      <c r="F1859" s="9">
        <v>12971.09</v>
      </c>
      <c r="G1859" s="9">
        <v>12972.36</v>
      </c>
      <c r="H1859" s="9">
        <v>12966.98</v>
      </c>
      <c r="I1859" s="9">
        <v>12966.98</v>
      </c>
    </row>
    <row r="1860" spans="3:30" hidden="1" x14ac:dyDescent="0.25">
      <c r="E1860" s="12">
        <v>43020.041666666664</v>
      </c>
      <c r="F1860" s="10">
        <v>12965.7</v>
      </c>
      <c r="G1860" s="10">
        <v>12968.24</v>
      </c>
      <c r="H1860" s="10">
        <v>12964.16</v>
      </c>
      <c r="I1860" s="10">
        <v>12965.43</v>
      </c>
    </row>
    <row r="1861" spans="3:30" hidden="1" x14ac:dyDescent="0.25">
      <c r="E1861" s="11">
        <v>43020.083333333336</v>
      </c>
      <c r="F1861" s="9">
        <v>12965.42</v>
      </c>
      <c r="G1861" s="9">
        <v>12966.92</v>
      </c>
      <c r="H1861" s="9">
        <v>12965.42</v>
      </c>
      <c r="I1861" s="9">
        <v>12965.65</v>
      </c>
    </row>
    <row r="1862" spans="3:30" hidden="1" x14ac:dyDescent="0.25">
      <c r="E1862" s="12">
        <v>43020.125</v>
      </c>
      <c r="F1862" s="10">
        <v>12964.38</v>
      </c>
      <c r="G1862" s="10">
        <v>12965.65</v>
      </c>
      <c r="H1862" s="10">
        <v>12959.06</v>
      </c>
      <c r="I1862" s="10">
        <v>12959.06</v>
      </c>
    </row>
    <row r="1863" spans="3:30" hidden="1" x14ac:dyDescent="0.25">
      <c r="E1863" s="11">
        <v>43020.166666666664</v>
      </c>
      <c r="F1863" s="9">
        <v>12958.81</v>
      </c>
      <c r="G1863" s="9">
        <v>12960.08</v>
      </c>
      <c r="H1863" s="9">
        <v>12957.54</v>
      </c>
      <c r="I1863" s="9">
        <v>12958.81</v>
      </c>
    </row>
    <row r="1864" spans="3:30" hidden="1" x14ac:dyDescent="0.25">
      <c r="E1864" s="12">
        <v>43020.208333333336</v>
      </c>
      <c r="F1864" s="10">
        <v>12960.08</v>
      </c>
      <c r="G1864" s="10">
        <v>12966.39</v>
      </c>
      <c r="H1864" s="10">
        <v>12958.81</v>
      </c>
      <c r="I1864" s="10">
        <v>12965.11</v>
      </c>
    </row>
    <row r="1865" spans="3:30" hidden="1" x14ac:dyDescent="0.25">
      <c r="E1865" s="11">
        <v>43020.25</v>
      </c>
      <c r="F1865" s="9">
        <v>12966.38</v>
      </c>
      <c r="G1865" s="9">
        <v>12969.67</v>
      </c>
      <c r="H1865" s="9">
        <v>12965.11</v>
      </c>
      <c r="I1865" s="9">
        <v>12967.63</v>
      </c>
    </row>
    <row r="1866" spans="3:30" hidden="1" x14ac:dyDescent="0.25">
      <c r="E1866" s="12">
        <v>43020.291666666664</v>
      </c>
      <c r="F1866" s="10">
        <v>12968.9</v>
      </c>
      <c r="G1866" s="10">
        <v>12974.54</v>
      </c>
      <c r="H1866" s="10">
        <v>12967.59</v>
      </c>
      <c r="I1866" s="10">
        <v>12970.72</v>
      </c>
    </row>
    <row r="1867" spans="3:30" x14ac:dyDescent="0.25">
      <c r="C1867">
        <v>1</v>
      </c>
      <c r="E1867" s="11">
        <v>43020.333333333336</v>
      </c>
      <c r="F1867" s="9">
        <v>12970.76</v>
      </c>
      <c r="G1867" s="9">
        <v>12972.03</v>
      </c>
      <c r="H1867" s="9">
        <v>12965.04</v>
      </c>
      <c r="I1867" s="9">
        <v>12969.14</v>
      </c>
      <c r="K1867" s="13">
        <f t="shared" ref="K1867:K1881" si="890">I1867-F1867</f>
        <v>-1.6200000000008004</v>
      </c>
      <c r="L1867" s="13">
        <v>0</v>
      </c>
      <c r="M1867" s="13">
        <f t="shared" ref="M1867:M1881" si="891">G1867-H1867</f>
        <v>6.9899999999997817</v>
      </c>
      <c r="N1867" s="13">
        <f t="shared" ref="N1867" si="892">I1881-F1867</f>
        <v>3.5300000000006548</v>
      </c>
      <c r="O1867" s="18">
        <f>IF(K1867*N1867&gt;0,1,0)</f>
        <v>0</v>
      </c>
      <c r="S1867" s="13">
        <f>MAX(G1867:G1882)</f>
        <v>13003.53</v>
      </c>
      <c r="X1867">
        <f t="shared" ref="X1867:X1881" si="893">ABS(K1867)</f>
        <v>1.6200000000008004</v>
      </c>
      <c r="Y1867">
        <f t="shared" ref="Y1867:Y1881" si="894">ABS(N1867)</f>
        <v>3.5300000000006548</v>
      </c>
      <c r="Z1867">
        <f t="shared" ref="Z1867:Z1881" si="895">IF(S1867&lt;1000,ABS(S1867),0)</f>
        <v>0</v>
      </c>
      <c r="AA1867" s="22">
        <f t="shared" ref="AA1867:AA1881" si="896">ABS(P1867)</f>
        <v>0</v>
      </c>
      <c r="AB1867" s="22">
        <f t="shared" ref="AB1867:AB1881" si="897">ABS(Q1867)</f>
        <v>0</v>
      </c>
      <c r="AC1867" s="22">
        <f t="shared" ref="AC1867:AC1881" si="898">IF(O1867=1,ABS(P1868),0)</f>
        <v>0</v>
      </c>
      <c r="AD1867" s="22">
        <f t="shared" ref="AD1867:AD1881" si="899">IF(O1867=0,ABS(Q1868),0)</f>
        <v>0.23117482287033345</v>
      </c>
    </row>
    <row r="1868" spans="3:30" x14ac:dyDescent="0.25">
      <c r="E1868" s="12">
        <v>43020.375</v>
      </c>
      <c r="F1868" s="10">
        <v>12972.2</v>
      </c>
      <c r="G1868" s="10">
        <v>12988.4</v>
      </c>
      <c r="H1868" s="10">
        <v>12969.39</v>
      </c>
      <c r="I1868" s="10">
        <v>12979.12</v>
      </c>
      <c r="K1868" s="13">
        <f t="shared" si="890"/>
        <v>6.9200000000000728</v>
      </c>
      <c r="L1868" s="13">
        <f t="shared" ref="L1868:L1881" si="900">L1867+K1868</f>
        <v>6.9200000000000728</v>
      </c>
      <c r="M1868" s="13">
        <f t="shared" si="891"/>
        <v>19.010000000000218</v>
      </c>
      <c r="N1868" s="13"/>
      <c r="P1868">
        <f>_xlfn.IFS(K1867&lt;0,MIN(L1867:L1881),K1867&gt;0,MAX(L1867:L1881))/S1846</f>
        <v>-0.3863898500576789</v>
      </c>
      <c r="Q1868">
        <f>_xlfn.IFS(K1867&lt;0,MAX(L1867:L1881),K1867&gt;0,MIN(L1867:L1881))/S1846</f>
        <v>0.23117482287033345</v>
      </c>
      <c r="S1868" s="13">
        <f>MIN(H1867:H1882)</f>
        <v>12943.5</v>
      </c>
      <c r="X1868">
        <f t="shared" si="893"/>
        <v>6.9200000000000728</v>
      </c>
      <c r="Y1868">
        <f t="shared" si="894"/>
        <v>0</v>
      </c>
      <c r="Z1868">
        <f t="shared" si="895"/>
        <v>0</v>
      </c>
      <c r="AA1868" s="22">
        <f t="shared" si="896"/>
        <v>0.3863898500576789</v>
      </c>
      <c r="AB1868" s="22">
        <f t="shared" si="897"/>
        <v>0.23117482287033345</v>
      </c>
      <c r="AC1868" s="22">
        <f t="shared" si="898"/>
        <v>0</v>
      </c>
      <c r="AD1868" s="22">
        <f t="shared" si="899"/>
        <v>0</v>
      </c>
    </row>
    <row r="1869" spans="3:30" x14ac:dyDescent="0.25">
      <c r="E1869" s="11">
        <v>43020.416666666664</v>
      </c>
      <c r="F1869" s="9">
        <v>12979.62</v>
      </c>
      <c r="G1869" s="9">
        <v>12985.91</v>
      </c>
      <c r="H1869" s="9">
        <v>12953.38</v>
      </c>
      <c r="I1869" s="9">
        <v>12957.64</v>
      </c>
      <c r="K1869" s="13">
        <f t="shared" si="890"/>
        <v>-21.980000000001382</v>
      </c>
      <c r="L1869" s="13">
        <f t="shared" si="900"/>
        <v>-15.06000000000131</v>
      </c>
      <c r="M1869" s="13">
        <f t="shared" si="891"/>
        <v>32.530000000000655</v>
      </c>
      <c r="N1869" s="13"/>
      <c r="S1869" s="13">
        <f>S1867-S1868</f>
        <v>60.030000000000655</v>
      </c>
      <c r="X1869">
        <f t="shared" si="893"/>
        <v>21.980000000001382</v>
      </c>
      <c r="Y1869">
        <f t="shared" si="894"/>
        <v>0</v>
      </c>
      <c r="Z1869">
        <f t="shared" si="895"/>
        <v>60.030000000000655</v>
      </c>
      <c r="AA1869" s="22">
        <f t="shared" si="896"/>
        <v>0</v>
      </c>
      <c r="AB1869" s="22">
        <f t="shared" si="897"/>
        <v>0</v>
      </c>
      <c r="AC1869" s="22">
        <f t="shared" si="898"/>
        <v>0</v>
      </c>
      <c r="AD1869" s="22">
        <f t="shared" si="899"/>
        <v>0</v>
      </c>
    </row>
    <row r="1870" spans="3:30" x14ac:dyDescent="0.25">
      <c r="E1870" s="12">
        <v>43020.458333333336</v>
      </c>
      <c r="F1870" s="10">
        <v>12957.89</v>
      </c>
      <c r="G1870" s="10">
        <v>12965.08</v>
      </c>
      <c r="H1870" s="10">
        <v>12943.5</v>
      </c>
      <c r="I1870" s="10">
        <v>12949.5</v>
      </c>
      <c r="K1870" s="13">
        <f t="shared" si="890"/>
        <v>-8.3899999999994179</v>
      </c>
      <c r="L1870" s="13">
        <f t="shared" si="900"/>
        <v>-23.450000000000728</v>
      </c>
      <c r="M1870" s="13">
        <f t="shared" si="891"/>
        <v>21.579999999999927</v>
      </c>
      <c r="N1870" s="13"/>
      <c r="X1870">
        <f t="shared" si="893"/>
        <v>8.3899999999994179</v>
      </c>
      <c r="Y1870">
        <f t="shared" si="894"/>
        <v>0</v>
      </c>
      <c r="Z1870">
        <f t="shared" si="895"/>
        <v>0</v>
      </c>
      <c r="AA1870" s="22">
        <f t="shared" si="896"/>
        <v>0</v>
      </c>
      <c r="AB1870" s="22">
        <f t="shared" si="897"/>
        <v>0</v>
      </c>
      <c r="AC1870" s="22">
        <f t="shared" si="898"/>
        <v>0</v>
      </c>
      <c r="AD1870" s="22">
        <f t="shared" si="899"/>
        <v>0</v>
      </c>
    </row>
    <row r="1871" spans="3:30" x14ac:dyDescent="0.25">
      <c r="E1871" s="11">
        <v>43020.5</v>
      </c>
      <c r="F1871" s="9">
        <v>12949</v>
      </c>
      <c r="G1871" s="9">
        <v>12979.82</v>
      </c>
      <c r="H1871" s="9">
        <v>12945.28</v>
      </c>
      <c r="I1871" s="9">
        <v>12973.86</v>
      </c>
      <c r="K1871" s="13">
        <f t="shared" si="890"/>
        <v>24.860000000000582</v>
      </c>
      <c r="L1871" s="13">
        <f t="shared" si="900"/>
        <v>1.4099999999998545</v>
      </c>
      <c r="M1871" s="13">
        <f t="shared" si="891"/>
        <v>34.539999999999054</v>
      </c>
      <c r="N1871" s="13"/>
      <c r="X1871">
        <f t="shared" si="893"/>
        <v>24.860000000000582</v>
      </c>
      <c r="Y1871">
        <f t="shared" si="894"/>
        <v>0</v>
      </c>
      <c r="Z1871">
        <f t="shared" si="895"/>
        <v>0</v>
      </c>
      <c r="AA1871" s="22">
        <f t="shared" si="896"/>
        <v>0</v>
      </c>
      <c r="AB1871" s="22">
        <f t="shared" si="897"/>
        <v>0</v>
      </c>
      <c r="AC1871" s="22">
        <f t="shared" si="898"/>
        <v>0</v>
      </c>
      <c r="AD1871" s="22">
        <f t="shared" si="899"/>
        <v>0</v>
      </c>
    </row>
    <row r="1872" spans="3:30" x14ac:dyDescent="0.25">
      <c r="E1872" s="12">
        <v>43020.541666666664</v>
      </c>
      <c r="F1872" s="10">
        <v>12973.61</v>
      </c>
      <c r="G1872" s="10">
        <v>12981.62</v>
      </c>
      <c r="H1872" s="10">
        <v>12961.68</v>
      </c>
      <c r="I1872" s="10">
        <v>12963.48</v>
      </c>
      <c r="K1872" s="13">
        <f t="shared" si="890"/>
        <v>-10.130000000001019</v>
      </c>
      <c r="L1872" s="13">
        <f t="shared" si="900"/>
        <v>-8.7200000000011642</v>
      </c>
      <c r="M1872" s="13">
        <f t="shared" si="891"/>
        <v>19.940000000000509</v>
      </c>
      <c r="N1872" s="13"/>
      <c r="X1872">
        <f t="shared" si="893"/>
        <v>10.130000000001019</v>
      </c>
      <c r="Y1872">
        <f t="shared" si="894"/>
        <v>0</v>
      </c>
      <c r="Z1872">
        <f t="shared" si="895"/>
        <v>0</v>
      </c>
      <c r="AA1872" s="22">
        <f t="shared" si="896"/>
        <v>0</v>
      </c>
      <c r="AB1872" s="22">
        <f t="shared" si="897"/>
        <v>0</v>
      </c>
      <c r="AC1872" s="22">
        <f t="shared" si="898"/>
        <v>0</v>
      </c>
      <c r="AD1872" s="22">
        <f t="shared" si="899"/>
        <v>0</v>
      </c>
    </row>
    <row r="1873" spans="5:30" x14ac:dyDescent="0.25">
      <c r="E1873" s="11">
        <v>43020.583333333336</v>
      </c>
      <c r="F1873" s="9">
        <v>12963.6</v>
      </c>
      <c r="G1873" s="9">
        <v>12964.67</v>
      </c>
      <c r="H1873" s="9">
        <v>12948.6</v>
      </c>
      <c r="I1873" s="9">
        <v>12960.17</v>
      </c>
      <c r="K1873" s="13">
        <f t="shared" si="890"/>
        <v>-3.430000000000291</v>
      </c>
      <c r="L1873" s="13">
        <f t="shared" si="900"/>
        <v>-12.150000000001455</v>
      </c>
      <c r="M1873" s="13">
        <f t="shared" si="891"/>
        <v>16.069999999999709</v>
      </c>
      <c r="N1873" s="13"/>
      <c r="X1873">
        <f t="shared" si="893"/>
        <v>3.430000000000291</v>
      </c>
      <c r="Y1873">
        <f t="shared" si="894"/>
        <v>0</v>
      </c>
      <c r="Z1873">
        <f t="shared" si="895"/>
        <v>0</v>
      </c>
      <c r="AA1873" s="22">
        <f t="shared" si="896"/>
        <v>0</v>
      </c>
      <c r="AB1873" s="22">
        <f t="shared" si="897"/>
        <v>0</v>
      </c>
      <c r="AC1873" s="22">
        <f t="shared" si="898"/>
        <v>0</v>
      </c>
      <c r="AD1873" s="22">
        <f t="shared" si="899"/>
        <v>0</v>
      </c>
    </row>
    <row r="1874" spans="5:30" x14ac:dyDescent="0.25">
      <c r="E1874" s="12">
        <v>43020.625</v>
      </c>
      <c r="F1874" s="10">
        <v>12959.92</v>
      </c>
      <c r="G1874" s="10">
        <v>12971.18</v>
      </c>
      <c r="H1874" s="10">
        <v>12958.39</v>
      </c>
      <c r="I1874" s="10">
        <v>12965.37</v>
      </c>
      <c r="K1874" s="13">
        <f t="shared" si="890"/>
        <v>5.4500000000007276</v>
      </c>
      <c r="L1874" s="13">
        <f t="shared" si="900"/>
        <v>-6.7000000000007276</v>
      </c>
      <c r="M1874" s="13">
        <f t="shared" si="891"/>
        <v>12.790000000000873</v>
      </c>
      <c r="N1874" s="13"/>
      <c r="X1874">
        <f t="shared" si="893"/>
        <v>5.4500000000007276</v>
      </c>
      <c r="Y1874">
        <f t="shared" si="894"/>
        <v>0</v>
      </c>
      <c r="Z1874">
        <f t="shared" si="895"/>
        <v>0</v>
      </c>
      <c r="AA1874" s="22">
        <f t="shared" si="896"/>
        <v>0</v>
      </c>
      <c r="AB1874" s="22">
        <f t="shared" si="897"/>
        <v>0</v>
      </c>
      <c r="AC1874" s="22">
        <f t="shared" si="898"/>
        <v>0</v>
      </c>
      <c r="AD1874" s="22">
        <f t="shared" si="899"/>
        <v>0</v>
      </c>
    </row>
    <row r="1875" spans="5:30" x14ac:dyDescent="0.25">
      <c r="E1875" s="11">
        <v>43020.666666666664</v>
      </c>
      <c r="F1875" s="9">
        <v>12965.47</v>
      </c>
      <c r="G1875" s="9">
        <v>12990.92</v>
      </c>
      <c r="H1875" s="9">
        <v>12964.97</v>
      </c>
      <c r="I1875" s="9">
        <v>12986.2</v>
      </c>
      <c r="K1875" s="13">
        <f t="shared" si="890"/>
        <v>20.730000000001382</v>
      </c>
      <c r="L1875" s="13">
        <f t="shared" si="900"/>
        <v>14.030000000000655</v>
      </c>
      <c r="M1875" s="13">
        <f t="shared" si="891"/>
        <v>25.950000000000728</v>
      </c>
      <c r="N1875" s="13"/>
      <c r="X1875">
        <f t="shared" si="893"/>
        <v>20.730000000001382</v>
      </c>
      <c r="Y1875">
        <f t="shared" si="894"/>
        <v>0</v>
      </c>
      <c r="Z1875">
        <f t="shared" si="895"/>
        <v>0</v>
      </c>
      <c r="AA1875" s="22">
        <f t="shared" si="896"/>
        <v>0</v>
      </c>
      <c r="AB1875" s="22">
        <f t="shared" si="897"/>
        <v>0</v>
      </c>
      <c r="AC1875" s="22">
        <f t="shared" si="898"/>
        <v>0</v>
      </c>
      <c r="AD1875" s="22">
        <f t="shared" si="899"/>
        <v>0</v>
      </c>
    </row>
    <row r="1876" spans="5:30" x14ac:dyDescent="0.25">
      <c r="E1876" s="12">
        <v>43020.708333333336</v>
      </c>
      <c r="F1876" s="10">
        <v>12986.7</v>
      </c>
      <c r="G1876" s="10">
        <v>13003.53</v>
      </c>
      <c r="H1876" s="10">
        <v>12980.31</v>
      </c>
      <c r="I1876" s="10">
        <v>12983.72</v>
      </c>
      <c r="K1876" s="13">
        <f t="shared" si="890"/>
        <v>-2.9800000000013824</v>
      </c>
      <c r="L1876" s="13">
        <f t="shared" si="900"/>
        <v>11.049999999999272</v>
      </c>
      <c r="M1876" s="13">
        <f t="shared" si="891"/>
        <v>23.220000000001164</v>
      </c>
      <c r="N1876" s="13"/>
      <c r="X1876">
        <f t="shared" si="893"/>
        <v>2.9800000000013824</v>
      </c>
      <c r="Y1876">
        <f t="shared" si="894"/>
        <v>0</v>
      </c>
      <c r="Z1876">
        <f t="shared" si="895"/>
        <v>0</v>
      </c>
      <c r="AA1876" s="22">
        <f t="shared" si="896"/>
        <v>0</v>
      </c>
      <c r="AB1876" s="22">
        <f t="shared" si="897"/>
        <v>0</v>
      </c>
      <c r="AC1876" s="22">
        <f t="shared" si="898"/>
        <v>0</v>
      </c>
      <c r="AD1876" s="22">
        <f t="shared" si="899"/>
        <v>0</v>
      </c>
    </row>
    <row r="1877" spans="5:30" x14ac:dyDescent="0.25">
      <c r="E1877" s="11">
        <v>43020.75</v>
      </c>
      <c r="F1877" s="9">
        <v>12984.22</v>
      </c>
      <c r="G1877" s="9">
        <v>12991.62</v>
      </c>
      <c r="H1877" s="9">
        <v>12979.33</v>
      </c>
      <c r="I1877" s="9">
        <v>12986.02</v>
      </c>
      <c r="K1877" s="13">
        <f t="shared" si="890"/>
        <v>1.8000000000010914</v>
      </c>
      <c r="L1877" s="13">
        <f t="shared" si="900"/>
        <v>12.850000000000364</v>
      </c>
      <c r="M1877" s="13">
        <f t="shared" si="891"/>
        <v>12.290000000000873</v>
      </c>
      <c r="N1877" s="13"/>
      <c r="X1877">
        <f t="shared" si="893"/>
        <v>1.8000000000010914</v>
      </c>
      <c r="Y1877">
        <f t="shared" si="894"/>
        <v>0</v>
      </c>
      <c r="Z1877">
        <f t="shared" si="895"/>
        <v>0</v>
      </c>
      <c r="AA1877" s="22">
        <f t="shared" si="896"/>
        <v>0</v>
      </c>
      <c r="AB1877" s="22">
        <f t="shared" si="897"/>
        <v>0</v>
      </c>
      <c r="AC1877" s="22">
        <f t="shared" si="898"/>
        <v>0</v>
      </c>
      <c r="AD1877" s="22">
        <f t="shared" si="899"/>
        <v>0</v>
      </c>
    </row>
    <row r="1878" spans="5:30" x14ac:dyDescent="0.25">
      <c r="E1878" s="12">
        <v>43020.791666666664</v>
      </c>
      <c r="F1878" s="10">
        <v>12986.52</v>
      </c>
      <c r="G1878" s="10">
        <v>12989.5</v>
      </c>
      <c r="H1878" s="10">
        <v>12979.02</v>
      </c>
      <c r="I1878" s="10">
        <v>12982.81</v>
      </c>
      <c r="K1878" s="13">
        <f t="shared" si="890"/>
        <v>-3.7100000000009459</v>
      </c>
      <c r="L1878" s="13">
        <f t="shared" si="900"/>
        <v>9.1399999999994179</v>
      </c>
      <c r="M1878" s="13">
        <f t="shared" si="891"/>
        <v>10.479999999999563</v>
      </c>
      <c r="N1878" s="13"/>
      <c r="X1878">
        <f t="shared" si="893"/>
        <v>3.7100000000009459</v>
      </c>
      <c r="Y1878">
        <f t="shared" si="894"/>
        <v>0</v>
      </c>
      <c r="Z1878">
        <f t="shared" si="895"/>
        <v>0</v>
      </c>
      <c r="AA1878" s="22">
        <f t="shared" si="896"/>
        <v>0</v>
      </c>
      <c r="AB1878" s="22">
        <f t="shared" si="897"/>
        <v>0</v>
      </c>
      <c r="AC1878" s="22">
        <f t="shared" si="898"/>
        <v>0</v>
      </c>
      <c r="AD1878" s="22">
        <f t="shared" si="899"/>
        <v>0</v>
      </c>
    </row>
    <row r="1879" spans="5:30" x14ac:dyDescent="0.25">
      <c r="E1879" s="11">
        <v>43020.833333333336</v>
      </c>
      <c r="F1879" s="9">
        <v>12982.56</v>
      </c>
      <c r="G1879" s="9">
        <v>12989.06</v>
      </c>
      <c r="H1879" s="9">
        <v>12982.31</v>
      </c>
      <c r="I1879" s="9">
        <v>12985.31</v>
      </c>
      <c r="K1879" s="13">
        <f t="shared" si="890"/>
        <v>2.75</v>
      </c>
      <c r="L1879" s="13">
        <f t="shared" si="900"/>
        <v>11.889999999999418</v>
      </c>
      <c r="M1879" s="13">
        <f t="shared" si="891"/>
        <v>6.75</v>
      </c>
      <c r="N1879" s="13"/>
      <c r="X1879">
        <f t="shared" si="893"/>
        <v>2.75</v>
      </c>
      <c r="Y1879">
        <f t="shared" si="894"/>
        <v>0</v>
      </c>
      <c r="Z1879">
        <f t="shared" si="895"/>
        <v>0</v>
      </c>
      <c r="AA1879" s="22">
        <f t="shared" si="896"/>
        <v>0</v>
      </c>
      <c r="AB1879" s="22">
        <f t="shared" si="897"/>
        <v>0</v>
      </c>
      <c r="AC1879" s="22">
        <f t="shared" si="898"/>
        <v>0</v>
      </c>
      <c r="AD1879" s="22">
        <f t="shared" si="899"/>
        <v>0</v>
      </c>
    </row>
    <row r="1880" spans="5:30" x14ac:dyDescent="0.25">
      <c r="E1880" s="12">
        <v>43020.875</v>
      </c>
      <c r="F1880" s="10">
        <v>12985.06</v>
      </c>
      <c r="G1880" s="10">
        <v>12987.56</v>
      </c>
      <c r="H1880" s="10">
        <v>12977.05</v>
      </c>
      <c r="I1880" s="10">
        <v>12980.55</v>
      </c>
      <c r="K1880" s="13">
        <f t="shared" si="890"/>
        <v>-4.5100000000002183</v>
      </c>
      <c r="L1880" s="13">
        <f t="shared" si="900"/>
        <v>7.3799999999991996</v>
      </c>
      <c r="M1880" s="13">
        <f t="shared" si="891"/>
        <v>10.510000000000218</v>
      </c>
      <c r="N1880" s="13"/>
      <c r="X1880">
        <f t="shared" si="893"/>
        <v>4.5100000000002183</v>
      </c>
      <c r="Y1880">
        <f t="shared" si="894"/>
        <v>0</v>
      </c>
      <c r="Z1880">
        <f t="shared" si="895"/>
        <v>0</v>
      </c>
      <c r="AA1880" s="22">
        <f t="shared" si="896"/>
        <v>0</v>
      </c>
      <c r="AB1880" s="22">
        <f t="shared" si="897"/>
        <v>0</v>
      </c>
      <c r="AC1880" s="22">
        <f t="shared" si="898"/>
        <v>0</v>
      </c>
      <c r="AD1880" s="22">
        <f t="shared" si="899"/>
        <v>0</v>
      </c>
    </row>
    <row r="1881" spans="5:30" x14ac:dyDescent="0.25">
      <c r="E1881" s="11">
        <v>43020.916666666664</v>
      </c>
      <c r="F1881" s="9">
        <v>12980.3</v>
      </c>
      <c r="G1881" s="9">
        <v>12982.55</v>
      </c>
      <c r="H1881" s="9">
        <v>12972.79</v>
      </c>
      <c r="I1881" s="9">
        <v>12974.29</v>
      </c>
      <c r="K1881" s="13">
        <f t="shared" si="890"/>
        <v>-6.0099999999983993</v>
      </c>
      <c r="L1881" s="13">
        <f t="shared" si="900"/>
        <v>1.3700000000008004</v>
      </c>
      <c r="M1881" s="13">
        <f t="shared" si="891"/>
        <v>9.7599999999983993</v>
      </c>
      <c r="N1881" s="13"/>
      <c r="X1881">
        <f t="shared" si="893"/>
        <v>6.0099999999983993</v>
      </c>
      <c r="Y1881">
        <f t="shared" si="894"/>
        <v>0</v>
      </c>
      <c r="Z1881">
        <f t="shared" si="895"/>
        <v>0</v>
      </c>
      <c r="AA1881" s="22">
        <f t="shared" si="896"/>
        <v>0</v>
      </c>
      <c r="AB1881" s="22">
        <f t="shared" si="897"/>
        <v>0</v>
      </c>
      <c r="AC1881" s="22">
        <f t="shared" si="898"/>
        <v>0</v>
      </c>
      <c r="AD1881" s="22">
        <f t="shared" si="899"/>
        <v>0</v>
      </c>
    </row>
    <row r="1882" spans="5:30" hidden="1" x14ac:dyDescent="0.25">
      <c r="E1882" s="12">
        <v>43020.958333333336</v>
      </c>
      <c r="F1882" s="10">
        <v>12975.56</v>
      </c>
      <c r="G1882" s="10">
        <v>12976.83</v>
      </c>
      <c r="H1882" s="10">
        <v>12971.71</v>
      </c>
      <c r="I1882" s="10">
        <v>12971.71</v>
      </c>
    </row>
    <row r="1883" spans="5:30" hidden="1" x14ac:dyDescent="0.25">
      <c r="E1883" s="11">
        <v>43021.041666666664</v>
      </c>
      <c r="F1883" s="9">
        <v>12967.89</v>
      </c>
      <c r="G1883" s="9">
        <v>12971.93</v>
      </c>
      <c r="H1883" s="9">
        <v>12966.11</v>
      </c>
      <c r="I1883" s="9">
        <v>12971.93</v>
      </c>
    </row>
    <row r="1884" spans="5:30" hidden="1" x14ac:dyDescent="0.25">
      <c r="E1884" s="12">
        <v>43021.083333333336</v>
      </c>
      <c r="F1884" s="10">
        <v>12973.2</v>
      </c>
      <c r="G1884" s="10">
        <v>12973.2</v>
      </c>
      <c r="H1884" s="10">
        <v>12966.33</v>
      </c>
      <c r="I1884" s="10">
        <v>12966.33</v>
      </c>
    </row>
    <row r="1885" spans="5:30" hidden="1" x14ac:dyDescent="0.25">
      <c r="E1885" s="11">
        <v>43021.125</v>
      </c>
      <c r="F1885" s="9">
        <v>12966.97</v>
      </c>
      <c r="G1885" s="9">
        <v>12971.14</v>
      </c>
      <c r="H1885" s="9">
        <v>12966.06</v>
      </c>
      <c r="I1885" s="9">
        <v>12971.14</v>
      </c>
    </row>
    <row r="1886" spans="5:30" hidden="1" x14ac:dyDescent="0.25">
      <c r="E1886" s="12">
        <v>43021.166666666664</v>
      </c>
      <c r="F1886" s="10">
        <v>12971.07</v>
      </c>
      <c r="G1886" s="10">
        <v>12981.15</v>
      </c>
      <c r="H1886" s="10">
        <v>12969.79</v>
      </c>
      <c r="I1886" s="10">
        <v>12978.88</v>
      </c>
    </row>
    <row r="1887" spans="5:30" hidden="1" x14ac:dyDescent="0.25">
      <c r="E1887" s="11">
        <v>43021.208333333336</v>
      </c>
      <c r="F1887" s="9">
        <v>12978.38</v>
      </c>
      <c r="G1887" s="9">
        <v>12980.42</v>
      </c>
      <c r="H1887" s="9">
        <v>12975.33</v>
      </c>
      <c r="I1887" s="9">
        <v>12979.15</v>
      </c>
    </row>
    <row r="1888" spans="5:30" hidden="1" x14ac:dyDescent="0.25">
      <c r="E1888" s="12">
        <v>43021.25</v>
      </c>
      <c r="F1888" s="10">
        <v>12980.42</v>
      </c>
      <c r="G1888" s="10">
        <v>12984.46</v>
      </c>
      <c r="H1888" s="10">
        <v>12979.14</v>
      </c>
      <c r="I1888" s="10">
        <v>12984.46</v>
      </c>
    </row>
    <row r="1889" spans="3:30" hidden="1" x14ac:dyDescent="0.25">
      <c r="E1889" s="11">
        <v>43021.291666666664</v>
      </c>
      <c r="F1889" s="9">
        <v>12984.39</v>
      </c>
      <c r="G1889" s="9">
        <v>12988.42</v>
      </c>
      <c r="H1889" s="9">
        <v>12984.39</v>
      </c>
      <c r="I1889" s="9">
        <v>12988.42</v>
      </c>
    </row>
    <row r="1890" spans="3:30" x14ac:dyDescent="0.25">
      <c r="C1890">
        <v>1</v>
      </c>
      <c r="E1890" s="12">
        <v>43021.333333333336</v>
      </c>
      <c r="F1890" s="10">
        <v>12988.43</v>
      </c>
      <c r="G1890" s="10">
        <v>12997.7</v>
      </c>
      <c r="H1890" s="10">
        <v>12983.34</v>
      </c>
      <c r="I1890" s="10">
        <v>12997.7</v>
      </c>
      <c r="K1890" s="13">
        <f t="shared" ref="K1890:K1904" si="901">I1890-F1890</f>
        <v>9.2700000000004366</v>
      </c>
      <c r="L1890" s="13">
        <v>0</v>
      </c>
      <c r="M1890" s="13">
        <f t="shared" ref="M1890:M1904" si="902">G1890-H1890</f>
        <v>14.360000000000582</v>
      </c>
      <c r="N1890" s="13">
        <f t="shared" ref="N1890" si="903">I1904-F1890</f>
        <v>8.819999999999709</v>
      </c>
      <c r="O1890" s="18">
        <f>IF(K1890*N1890&gt;0,1,0)</f>
        <v>1</v>
      </c>
      <c r="S1890" s="13">
        <f>MAX(G1890:G1905)</f>
        <v>13038.09</v>
      </c>
      <c r="X1890">
        <f t="shared" ref="X1890:X1904" si="904">ABS(K1890)</f>
        <v>9.2700000000004366</v>
      </c>
      <c r="Y1890">
        <f t="shared" ref="Y1890:Y1904" si="905">ABS(N1890)</f>
        <v>8.819999999999709</v>
      </c>
      <c r="Z1890">
        <f t="shared" ref="Z1890:Z1904" si="906">IF(S1890&lt;1000,ABS(S1890),0)</f>
        <v>0</v>
      </c>
      <c r="AA1890" s="22">
        <f t="shared" ref="AA1890:AA1904" si="907">ABS(P1890)</f>
        <v>0</v>
      </c>
      <c r="AB1890" s="22">
        <f t="shared" ref="AB1890:AB1904" si="908">ABS(Q1890)</f>
        <v>0</v>
      </c>
      <c r="AC1890" s="22">
        <f t="shared" ref="AC1890:AC1904" si="909">IF(O1890=1,ABS(P1891),0)</f>
        <v>0.61735798767281502</v>
      </c>
      <c r="AD1890" s="22">
        <f t="shared" ref="AD1890:AD1904" si="910">IF(O1890=0,ABS(Q1891),0)</f>
        <v>0</v>
      </c>
    </row>
    <row r="1891" spans="3:30" x14ac:dyDescent="0.25">
      <c r="E1891" s="11">
        <v>43021.375</v>
      </c>
      <c r="F1891" s="9">
        <v>12996.2</v>
      </c>
      <c r="G1891" s="9">
        <v>13007.98</v>
      </c>
      <c r="H1891" s="9">
        <v>12989.17</v>
      </c>
      <c r="I1891" s="9">
        <v>12995.83</v>
      </c>
      <c r="K1891" s="13">
        <f t="shared" si="901"/>
        <v>-0.37000000000080036</v>
      </c>
      <c r="L1891" s="13">
        <f t="shared" ref="L1891:L1904" si="911">L1890+K1891</f>
        <v>-0.37000000000080036</v>
      </c>
      <c r="M1891" s="13">
        <f t="shared" si="902"/>
        <v>18.809999999999491</v>
      </c>
      <c r="N1891" s="13"/>
      <c r="P1891">
        <f>_xlfn.IFS(K1890&lt;0,MIN(L1890:L1904),K1890&gt;0,MAX(L1890:L1904))/S1869</f>
        <v>0.61735798767281502</v>
      </c>
      <c r="Q1891">
        <f>_xlfn.IFS(K1890&lt;0,MAX(L1890:L1904),K1890&gt;0,MIN(L1890:L1904))/S1869</f>
        <v>-0.24820922871896509</v>
      </c>
      <c r="S1891" s="13">
        <f>MIN(H1890:H1905)</f>
        <v>12962.54</v>
      </c>
      <c r="X1891">
        <f t="shared" si="904"/>
        <v>0.37000000000080036</v>
      </c>
      <c r="Y1891">
        <f t="shared" si="905"/>
        <v>0</v>
      </c>
      <c r="Z1891">
        <f t="shared" si="906"/>
        <v>0</v>
      </c>
      <c r="AA1891" s="22">
        <f t="shared" si="907"/>
        <v>0.61735798767281502</v>
      </c>
      <c r="AB1891" s="22">
        <f t="shared" si="908"/>
        <v>0.24820922871896509</v>
      </c>
      <c r="AC1891" s="22">
        <f t="shared" si="909"/>
        <v>0</v>
      </c>
      <c r="AD1891" s="22">
        <f t="shared" si="910"/>
        <v>0</v>
      </c>
    </row>
    <row r="1892" spans="3:30" x14ac:dyDescent="0.25">
      <c r="E1892" s="12">
        <v>43021.416666666664</v>
      </c>
      <c r="F1892" s="10">
        <v>12996.33</v>
      </c>
      <c r="G1892" s="10">
        <v>13003.31</v>
      </c>
      <c r="H1892" s="10">
        <v>12977.69</v>
      </c>
      <c r="I1892" s="10">
        <v>12990.8</v>
      </c>
      <c r="K1892" s="13">
        <f t="shared" si="901"/>
        <v>-5.5300000000006548</v>
      </c>
      <c r="L1892" s="13">
        <f t="shared" si="911"/>
        <v>-5.9000000000014552</v>
      </c>
      <c r="M1892" s="13">
        <f t="shared" si="902"/>
        <v>25.619999999998981</v>
      </c>
      <c r="N1892" s="13"/>
      <c r="S1892" s="13">
        <f>S1890-S1891</f>
        <v>75.549999999999272</v>
      </c>
      <c r="X1892">
        <f t="shared" si="904"/>
        <v>5.5300000000006548</v>
      </c>
      <c r="Y1892">
        <f t="shared" si="905"/>
        <v>0</v>
      </c>
      <c r="Z1892">
        <f t="shared" si="906"/>
        <v>75.549999999999272</v>
      </c>
      <c r="AA1892" s="22">
        <f t="shared" si="907"/>
        <v>0</v>
      </c>
      <c r="AB1892" s="22">
        <f t="shared" si="908"/>
        <v>0</v>
      </c>
      <c r="AC1892" s="22">
        <f t="shared" si="909"/>
        <v>0</v>
      </c>
      <c r="AD1892" s="22">
        <f t="shared" si="910"/>
        <v>0</v>
      </c>
    </row>
    <row r="1893" spans="3:30" x14ac:dyDescent="0.25">
      <c r="E1893" s="11">
        <v>43021.458333333336</v>
      </c>
      <c r="F1893" s="9">
        <v>12990.05</v>
      </c>
      <c r="G1893" s="9">
        <v>12994.56</v>
      </c>
      <c r="H1893" s="9">
        <v>12982.08</v>
      </c>
      <c r="I1893" s="9">
        <v>12987.96</v>
      </c>
      <c r="K1893" s="13">
        <f t="shared" si="901"/>
        <v>-2.0900000000001455</v>
      </c>
      <c r="L1893" s="13">
        <f t="shared" si="911"/>
        <v>-7.9900000000016007</v>
      </c>
      <c r="M1893" s="13">
        <f t="shared" si="902"/>
        <v>12.479999999999563</v>
      </c>
      <c r="N1893" s="13"/>
      <c r="X1893">
        <f t="shared" si="904"/>
        <v>2.0900000000001455</v>
      </c>
      <c r="Y1893">
        <f t="shared" si="905"/>
        <v>0</v>
      </c>
      <c r="Z1893">
        <f t="shared" si="906"/>
        <v>0</v>
      </c>
      <c r="AA1893" s="22">
        <f t="shared" si="907"/>
        <v>0</v>
      </c>
      <c r="AB1893" s="22">
        <f t="shared" si="908"/>
        <v>0</v>
      </c>
      <c r="AC1893" s="22">
        <f t="shared" si="909"/>
        <v>0</v>
      </c>
      <c r="AD1893" s="22">
        <f t="shared" si="910"/>
        <v>0</v>
      </c>
    </row>
    <row r="1894" spans="3:30" x14ac:dyDescent="0.25">
      <c r="E1894" s="12">
        <v>43021.5</v>
      </c>
      <c r="F1894" s="10">
        <v>12987.71</v>
      </c>
      <c r="G1894" s="10">
        <v>12997.76</v>
      </c>
      <c r="H1894" s="10">
        <v>12985.05</v>
      </c>
      <c r="I1894" s="10">
        <v>12994.36</v>
      </c>
      <c r="K1894" s="13">
        <f t="shared" si="901"/>
        <v>6.6500000000014552</v>
      </c>
      <c r="L1894" s="13">
        <f t="shared" si="911"/>
        <v>-1.3400000000001455</v>
      </c>
      <c r="M1894" s="13">
        <f t="shared" si="902"/>
        <v>12.710000000000946</v>
      </c>
      <c r="N1894" s="13"/>
      <c r="X1894">
        <f t="shared" si="904"/>
        <v>6.6500000000014552</v>
      </c>
      <c r="Y1894">
        <f t="shared" si="905"/>
        <v>0</v>
      </c>
      <c r="Z1894">
        <f t="shared" si="906"/>
        <v>0</v>
      </c>
      <c r="AA1894" s="22">
        <f t="shared" si="907"/>
        <v>0</v>
      </c>
      <c r="AB1894" s="22">
        <f t="shared" si="908"/>
        <v>0</v>
      </c>
      <c r="AC1894" s="22">
        <f t="shared" si="909"/>
        <v>0</v>
      </c>
      <c r="AD1894" s="22">
        <f t="shared" si="910"/>
        <v>0</v>
      </c>
    </row>
    <row r="1895" spans="3:30" x14ac:dyDescent="0.25">
      <c r="E1895" s="11">
        <v>43021.541666666664</v>
      </c>
      <c r="F1895" s="9">
        <v>12993.87</v>
      </c>
      <c r="G1895" s="9">
        <v>12999.01</v>
      </c>
      <c r="H1895" s="9">
        <v>12986.59</v>
      </c>
      <c r="I1895" s="9">
        <v>12997.66</v>
      </c>
      <c r="K1895" s="13">
        <f t="shared" si="901"/>
        <v>3.7899999999990541</v>
      </c>
      <c r="L1895" s="13">
        <f t="shared" si="911"/>
        <v>2.4499999999989086</v>
      </c>
      <c r="M1895" s="13">
        <f t="shared" si="902"/>
        <v>12.420000000000073</v>
      </c>
      <c r="N1895" s="13"/>
      <c r="X1895">
        <f t="shared" si="904"/>
        <v>3.7899999999990541</v>
      </c>
      <c r="Y1895">
        <f t="shared" si="905"/>
        <v>0</v>
      </c>
      <c r="Z1895">
        <f t="shared" si="906"/>
        <v>0</v>
      </c>
      <c r="AA1895" s="22">
        <f t="shared" si="907"/>
        <v>0</v>
      </c>
      <c r="AB1895" s="22">
        <f t="shared" si="908"/>
        <v>0</v>
      </c>
      <c r="AC1895" s="22">
        <f t="shared" si="909"/>
        <v>0</v>
      </c>
      <c r="AD1895" s="22">
        <f t="shared" si="910"/>
        <v>0</v>
      </c>
    </row>
    <row r="1896" spans="3:30" x14ac:dyDescent="0.25">
      <c r="E1896" s="12">
        <v>43021.583333333336</v>
      </c>
      <c r="F1896" s="10">
        <v>12997.16</v>
      </c>
      <c r="G1896" s="10">
        <v>13035.16</v>
      </c>
      <c r="H1896" s="10">
        <v>12994.32</v>
      </c>
      <c r="I1896" s="10">
        <v>13031.77</v>
      </c>
      <c r="K1896" s="13">
        <f t="shared" si="901"/>
        <v>34.610000000000582</v>
      </c>
      <c r="L1896" s="13">
        <f t="shared" si="911"/>
        <v>37.059999999999491</v>
      </c>
      <c r="M1896" s="13">
        <f t="shared" si="902"/>
        <v>40.840000000000146</v>
      </c>
      <c r="N1896" s="13"/>
      <c r="X1896">
        <f t="shared" si="904"/>
        <v>34.610000000000582</v>
      </c>
      <c r="Y1896">
        <f t="shared" si="905"/>
        <v>0</v>
      </c>
      <c r="Z1896">
        <f t="shared" si="906"/>
        <v>0</v>
      </c>
      <c r="AA1896" s="22">
        <f t="shared" si="907"/>
        <v>0</v>
      </c>
      <c r="AB1896" s="22">
        <f t="shared" si="908"/>
        <v>0</v>
      </c>
      <c r="AC1896" s="22">
        <f t="shared" si="909"/>
        <v>0</v>
      </c>
      <c r="AD1896" s="22">
        <f t="shared" si="910"/>
        <v>0</v>
      </c>
    </row>
    <row r="1897" spans="3:30" x14ac:dyDescent="0.25">
      <c r="E1897" s="11">
        <v>43021.625</v>
      </c>
      <c r="F1897" s="9">
        <v>13031.64</v>
      </c>
      <c r="G1897" s="9">
        <v>13038.09</v>
      </c>
      <c r="H1897" s="9">
        <v>12977.03</v>
      </c>
      <c r="I1897" s="9">
        <v>12985.81</v>
      </c>
      <c r="K1897" s="13">
        <f t="shared" si="901"/>
        <v>-45.829999999999927</v>
      </c>
      <c r="L1897" s="13">
        <f t="shared" si="911"/>
        <v>-8.7700000000004366</v>
      </c>
      <c r="M1897" s="13">
        <f t="shared" si="902"/>
        <v>61.059999999999491</v>
      </c>
      <c r="N1897" s="13"/>
      <c r="X1897">
        <f t="shared" si="904"/>
        <v>45.829999999999927</v>
      </c>
      <c r="Y1897">
        <f t="shared" si="905"/>
        <v>0</v>
      </c>
      <c r="Z1897">
        <f t="shared" si="906"/>
        <v>0</v>
      </c>
      <c r="AA1897" s="22">
        <f t="shared" si="907"/>
        <v>0</v>
      </c>
      <c r="AB1897" s="22">
        <f t="shared" si="908"/>
        <v>0</v>
      </c>
      <c r="AC1897" s="22">
        <f t="shared" si="909"/>
        <v>0</v>
      </c>
      <c r="AD1897" s="22">
        <f t="shared" si="910"/>
        <v>0</v>
      </c>
    </row>
    <row r="1898" spans="3:30" x14ac:dyDescent="0.25">
      <c r="E1898" s="12">
        <v>43021.666666666664</v>
      </c>
      <c r="F1898" s="10">
        <v>12986.31</v>
      </c>
      <c r="G1898" s="10">
        <v>12989.26</v>
      </c>
      <c r="H1898" s="10">
        <v>12962.54</v>
      </c>
      <c r="I1898" s="10">
        <v>12980.18</v>
      </c>
      <c r="K1898" s="13">
        <f t="shared" si="901"/>
        <v>-6.1299999999991996</v>
      </c>
      <c r="L1898" s="13">
        <f t="shared" si="911"/>
        <v>-14.899999999999636</v>
      </c>
      <c r="M1898" s="13">
        <f t="shared" si="902"/>
        <v>26.719999999999345</v>
      </c>
      <c r="N1898" s="13"/>
      <c r="X1898">
        <f t="shared" si="904"/>
        <v>6.1299999999991996</v>
      </c>
      <c r="Y1898">
        <f t="shared" si="905"/>
        <v>0</v>
      </c>
      <c r="Z1898">
        <f t="shared" si="906"/>
        <v>0</v>
      </c>
      <c r="AA1898" s="22">
        <f t="shared" si="907"/>
        <v>0</v>
      </c>
      <c r="AB1898" s="22">
        <f t="shared" si="908"/>
        <v>0</v>
      </c>
      <c r="AC1898" s="22">
        <f t="shared" si="909"/>
        <v>0</v>
      </c>
      <c r="AD1898" s="22">
        <f t="shared" si="910"/>
        <v>0</v>
      </c>
    </row>
    <row r="1899" spans="3:30" x14ac:dyDescent="0.25">
      <c r="E1899" s="11">
        <v>43021.708333333336</v>
      </c>
      <c r="F1899" s="9">
        <v>12980.68</v>
      </c>
      <c r="G1899" s="9">
        <v>13019.63</v>
      </c>
      <c r="H1899" s="9">
        <v>12979.93</v>
      </c>
      <c r="I1899" s="9">
        <v>13007.99</v>
      </c>
      <c r="K1899" s="13">
        <f t="shared" si="901"/>
        <v>27.309999999999491</v>
      </c>
      <c r="L1899" s="13">
        <f t="shared" si="911"/>
        <v>12.409999999999854</v>
      </c>
      <c r="M1899" s="13">
        <f t="shared" si="902"/>
        <v>39.699999999998909</v>
      </c>
      <c r="N1899" s="13"/>
      <c r="X1899">
        <f t="shared" si="904"/>
        <v>27.309999999999491</v>
      </c>
      <c r="Y1899">
        <f t="shared" si="905"/>
        <v>0</v>
      </c>
      <c r="Z1899">
        <f t="shared" si="906"/>
        <v>0</v>
      </c>
      <c r="AA1899" s="22">
        <f t="shared" si="907"/>
        <v>0</v>
      </c>
      <c r="AB1899" s="22">
        <f t="shared" si="908"/>
        <v>0</v>
      </c>
      <c r="AC1899" s="22">
        <f t="shared" si="909"/>
        <v>0</v>
      </c>
      <c r="AD1899" s="22">
        <f t="shared" si="910"/>
        <v>0</v>
      </c>
    </row>
    <row r="1900" spans="3:30" x14ac:dyDescent="0.25">
      <c r="E1900" s="12">
        <v>43021.75</v>
      </c>
      <c r="F1900" s="10">
        <v>13008.49</v>
      </c>
      <c r="G1900" s="10">
        <v>13014.7</v>
      </c>
      <c r="H1900" s="10">
        <v>12990.43</v>
      </c>
      <c r="I1900" s="10">
        <v>13002.76</v>
      </c>
      <c r="K1900" s="13">
        <f t="shared" si="901"/>
        <v>-5.7299999999995634</v>
      </c>
      <c r="L1900" s="13">
        <f t="shared" si="911"/>
        <v>6.680000000000291</v>
      </c>
      <c r="M1900" s="13">
        <f t="shared" si="902"/>
        <v>24.270000000000437</v>
      </c>
      <c r="N1900" s="13"/>
      <c r="X1900">
        <f t="shared" si="904"/>
        <v>5.7299999999995634</v>
      </c>
      <c r="Y1900">
        <f t="shared" si="905"/>
        <v>0</v>
      </c>
      <c r="Z1900">
        <f t="shared" si="906"/>
        <v>0</v>
      </c>
      <c r="AA1900" s="22">
        <f t="shared" si="907"/>
        <v>0</v>
      </c>
      <c r="AB1900" s="22">
        <f t="shared" si="908"/>
        <v>0</v>
      </c>
      <c r="AC1900" s="22">
        <f t="shared" si="909"/>
        <v>0</v>
      </c>
      <c r="AD1900" s="22">
        <f t="shared" si="910"/>
        <v>0</v>
      </c>
    </row>
    <row r="1901" spans="3:30" x14ac:dyDescent="0.25">
      <c r="E1901" s="11">
        <v>43021.791666666664</v>
      </c>
      <c r="F1901" s="9">
        <v>13003.27</v>
      </c>
      <c r="G1901" s="9">
        <v>13010.28</v>
      </c>
      <c r="H1901" s="9">
        <v>13000.52</v>
      </c>
      <c r="I1901" s="9">
        <v>13007.78</v>
      </c>
      <c r="K1901" s="13">
        <f t="shared" si="901"/>
        <v>4.5100000000002183</v>
      </c>
      <c r="L1901" s="13">
        <f t="shared" si="911"/>
        <v>11.190000000000509</v>
      </c>
      <c r="M1901" s="13">
        <f t="shared" si="902"/>
        <v>9.7600000000002183</v>
      </c>
      <c r="N1901" s="13"/>
      <c r="X1901">
        <f t="shared" si="904"/>
        <v>4.5100000000002183</v>
      </c>
      <c r="Y1901">
        <f t="shared" si="905"/>
        <v>0</v>
      </c>
      <c r="Z1901">
        <f t="shared" si="906"/>
        <v>0</v>
      </c>
      <c r="AA1901" s="22">
        <f t="shared" si="907"/>
        <v>0</v>
      </c>
      <c r="AB1901" s="22">
        <f t="shared" si="908"/>
        <v>0</v>
      </c>
      <c r="AC1901" s="22">
        <f t="shared" si="909"/>
        <v>0</v>
      </c>
      <c r="AD1901" s="22">
        <f t="shared" si="910"/>
        <v>0</v>
      </c>
    </row>
    <row r="1902" spans="3:30" x14ac:dyDescent="0.25">
      <c r="E1902" s="12">
        <v>43021.833333333336</v>
      </c>
      <c r="F1902" s="10">
        <v>13008.03</v>
      </c>
      <c r="G1902" s="10">
        <v>13012.28</v>
      </c>
      <c r="H1902" s="10">
        <v>12999.01</v>
      </c>
      <c r="I1902" s="10">
        <v>12999.51</v>
      </c>
      <c r="K1902" s="13">
        <f t="shared" si="901"/>
        <v>-8.5200000000004366</v>
      </c>
      <c r="L1902" s="13">
        <f t="shared" si="911"/>
        <v>2.6700000000000728</v>
      </c>
      <c r="M1902" s="13">
        <f t="shared" si="902"/>
        <v>13.270000000000437</v>
      </c>
      <c r="N1902" s="13"/>
      <c r="X1902">
        <f t="shared" si="904"/>
        <v>8.5200000000004366</v>
      </c>
      <c r="Y1902">
        <f t="shared" si="905"/>
        <v>0</v>
      </c>
      <c r="Z1902">
        <f t="shared" si="906"/>
        <v>0</v>
      </c>
      <c r="AA1902" s="22">
        <f t="shared" si="907"/>
        <v>0</v>
      </c>
      <c r="AB1902" s="22">
        <f t="shared" si="908"/>
        <v>0</v>
      </c>
      <c r="AC1902" s="22">
        <f t="shared" si="909"/>
        <v>0</v>
      </c>
      <c r="AD1902" s="22">
        <f t="shared" si="910"/>
        <v>0</v>
      </c>
    </row>
    <row r="1903" spans="3:30" x14ac:dyDescent="0.25">
      <c r="E1903" s="11">
        <v>43021.875</v>
      </c>
      <c r="F1903" s="9">
        <v>12999.26</v>
      </c>
      <c r="G1903" s="9">
        <v>13003.01</v>
      </c>
      <c r="H1903" s="9">
        <v>12995.01</v>
      </c>
      <c r="I1903" s="9">
        <v>12999.01</v>
      </c>
      <c r="K1903" s="13">
        <f t="shared" si="901"/>
        <v>-0.25</v>
      </c>
      <c r="L1903" s="13">
        <f t="shared" si="911"/>
        <v>2.4200000000000728</v>
      </c>
      <c r="M1903" s="13">
        <f t="shared" si="902"/>
        <v>8</v>
      </c>
      <c r="N1903" s="13"/>
      <c r="X1903">
        <f t="shared" si="904"/>
        <v>0.25</v>
      </c>
      <c r="Y1903">
        <f t="shared" si="905"/>
        <v>0</v>
      </c>
      <c r="Z1903">
        <f t="shared" si="906"/>
        <v>0</v>
      </c>
      <c r="AA1903" s="22">
        <f t="shared" si="907"/>
        <v>0</v>
      </c>
      <c r="AB1903" s="22">
        <f t="shared" si="908"/>
        <v>0</v>
      </c>
      <c r="AC1903" s="22">
        <f t="shared" si="909"/>
        <v>0</v>
      </c>
      <c r="AD1903" s="22">
        <f t="shared" si="910"/>
        <v>0</v>
      </c>
    </row>
    <row r="1904" spans="3:30" x14ac:dyDescent="0.25">
      <c r="E1904" s="12">
        <v>43021.916666666664</v>
      </c>
      <c r="F1904" s="10">
        <v>12998.76</v>
      </c>
      <c r="G1904" s="10">
        <v>12999.75</v>
      </c>
      <c r="H1904" s="10">
        <v>12991.75</v>
      </c>
      <c r="I1904" s="10">
        <v>12997.25</v>
      </c>
      <c r="K1904" s="13">
        <f t="shared" si="901"/>
        <v>-1.5100000000002183</v>
      </c>
      <c r="L1904" s="13">
        <f t="shared" si="911"/>
        <v>0.90999999999985448</v>
      </c>
      <c r="M1904" s="13">
        <f t="shared" si="902"/>
        <v>8</v>
      </c>
      <c r="N1904" s="13"/>
      <c r="X1904">
        <f t="shared" si="904"/>
        <v>1.5100000000002183</v>
      </c>
      <c r="Y1904">
        <f t="shared" si="905"/>
        <v>0</v>
      </c>
      <c r="Z1904">
        <f t="shared" si="906"/>
        <v>0</v>
      </c>
      <c r="AA1904" s="22">
        <f t="shared" si="907"/>
        <v>0</v>
      </c>
      <c r="AB1904" s="22">
        <f t="shared" si="908"/>
        <v>0</v>
      </c>
      <c r="AC1904" s="22">
        <f t="shared" si="909"/>
        <v>0</v>
      </c>
      <c r="AD1904" s="22">
        <f t="shared" si="910"/>
        <v>0</v>
      </c>
    </row>
    <row r="1905" spans="3:30" hidden="1" x14ac:dyDescent="0.25">
      <c r="E1905" s="11">
        <v>43024.041666666664</v>
      </c>
      <c r="F1905" s="9">
        <v>12996.95</v>
      </c>
      <c r="G1905" s="9">
        <v>13014.46</v>
      </c>
      <c r="H1905" s="9">
        <v>12996.95</v>
      </c>
      <c r="I1905" s="9">
        <v>13012.68</v>
      </c>
    </row>
    <row r="1906" spans="3:30" hidden="1" x14ac:dyDescent="0.25">
      <c r="E1906" s="12">
        <v>43024.083333333336</v>
      </c>
      <c r="F1906" s="10">
        <v>13011.4</v>
      </c>
      <c r="G1906" s="10">
        <v>13012.68</v>
      </c>
      <c r="H1906" s="10">
        <v>13008.85</v>
      </c>
      <c r="I1906" s="10">
        <v>13008.85</v>
      </c>
    </row>
    <row r="1907" spans="3:30" hidden="1" x14ac:dyDescent="0.25">
      <c r="E1907" s="11">
        <v>43024.125</v>
      </c>
      <c r="F1907" s="9">
        <v>13010.13</v>
      </c>
      <c r="G1907" s="9">
        <v>13015.71</v>
      </c>
      <c r="H1907" s="9">
        <v>13007.58</v>
      </c>
      <c r="I1907" s="9">
        <v>13014.44</v>
      </c>
    </row>
    <row r="1908" spans="3:30" hidden="1" x14ac:dyDescent="0.25">
      <c r="E1908" s="12">
        <v>43024.166666666664</v>
      </c>
      <c r="F1908" s="10">
        <v>13014.05</v>
      </c>
      <c r="G1908" s="10">
        <v>13014.44</v>
      </c>
      <c r="H1908" s="10">
        <v>13010.23</v>
      </c>
      <c r="I1908" s="10">
        <v>13012.78</v>
      </c>
    </row>
    <row r="1909" spans="3:30" hidden="1" x14ac:dyDescent="0.25">
      <c r="E1909" s="11">
        <v>43024.208333333336</v>
      </c>
      <c r="F1909" s="9">
        <v>13014.05</v>
      </c>
      <c r="G1909" s="9">
        <v>13015.86</v>
      </c>
      <c r="H1909" s="9">
        <v>13012.77</v>
      </c>
      <c r="I1909" s="9">
        <v>13014.86</v>
      </c>
    </row>
    <row r="1910" spans="3:30" hidden="1" x14ac:dyDescent="0.25">
      <c r="E1910" s="12">
        <v>43024.25</v>
      </c>
      <c r="F1910" s="10">
        <v>13015.86</v>
      </c>
      <c r="G1910" s="10">
        <v>13017.36</v>
      </c>
      <c r="H1910" s="10">
        <v>13012.54</v>
      </c>
      <c r="I1910" s="10">
        <v>13013.81</v>
      </c>
    </row>
    <row r="1911" spans="3:30" hidden="1" x14ac:dyDescent="0.25">
      <c r="E1911" s="11">
        <v>43024.291666666664</v>
      </c>
      <c r="F1911" s="9">
        <v>13014.31</v>
      </c>
      <c r="G1911" s="9">
        <v>13014.31</v>
      </c>
      <c r="H1911" s="9">
        <v>13008.99</v>
      </c>
      <c r="I1911" s="9">
        <v>13010.76</v>
      </c>
    </row>
    <row r="1912" spans="3:30" x14ac:dyDescent="0.25">
      <c r="C1912">
        <v>1</v>
      </c>
      <c r="E1912" s="12">
        <v>43024.333333333336</v>
      </c>
      <c r="F1912" s="10">
        <v>13009.48</v>
      </c>
      <c r="G1912" s="10">
        <v>13021.57</v>
      </c>
      <c r="H1912" s="10">
        <v>13008.45</v>
      </c>
      <c r="I1912" s="10">
        <v>13019.2</v>
      </c>
      <c r="K1912" s="13">
        <f t="shared" ref="K1912:K1926" si="912">I1912-F1912</f>
        <v>9.7200000000011642</v>
      </c>
      <c r="L1912" s="13">
        <v>0</v>
      </c>
      <c r="M1912" s="13">
        <f t="shared" ref="M1912:M1926" si="913">G1912-H1912</f>
        <v>13.119999999998981</v>
      </c>
      <c r="N1912" s="13">
        <f t="shared" ref="N1912" si="914">I1926-F1912</f>
        <v>-10.889999999999418</v>
      </c>
      <c r="O1912" s="18">
        <f>IF(K1912*N1912&gt;0,1,0)</f>
        <v>0</v>
      </c>
      <c r="S1912" s="13">
        <f>MAX(G1912:G1927)</f>
        <v>13026.73</v>
      </c>
      <c r="X1912">
        <f t="shared" ref="X1912:X1926" si="915">ABS(K1912)</f>
        <v>9.7200000000011642</v>
      </c>
      <c r="Y1912">
        <f t="shared" ref="Y1912:Y1926" si="916">ABS(N1912)</f>
        <v>10.889999999999418</v>
      </c>
      <c r="Z1912">
        <f t="shared" ref="Z1912:Z1926" si="917">IF(S1912&lt;1000,ABS(S1912),0)</f>
        <v>0</v>
      </c>
      <c r="AA1912" s="22">
        <f t="shared" ref="AA1912:AA1926" si="918">ABS(P1912)</f>
        <v>0</v>
      </c>
      <c r="AB1912" s="22">
        <f t="shared" ref="AB1912:AB1926" si="919">ABS(Q1912)</f>
        <v>0</v>
      </c>
      <c r="AC1912" s="22">
        <f t="shared" ref="AC1912:AC1926" si="920">IF(O1912=1,ABS(P1913),0)</f>
        <v>0</v>
      </c>
      <c r="AD1912" s="22">
        <f t="shared" ref="AD1912:AD1926" si="921">IF(O1912=0,ABS(Q1913),0)</f>
        <v>0.42872270019856451</v>
      </c>
    </row>
    <row r="1913" spans="3:30" x14ac:dyDescent="0.25">
      <c r="E1913" s="11">
        <v>43024.375</v>
      </c>
      <c r="F1913" s="9">
        <v>13017.7</v>
      </c>
      <c r="G1913" s="9">
        <v>13022.11</v>
      </c>
      <c r="H1913" s="9">
        <v>13005.42</v>
      </c>
      <c r="I1913" s="9">
        <v>13015.41</v>
      </c>
      <c r="K1913" s="13">
        <f t="shared" si="912"/>
        <v>-2.2900000000008731</v>
      </c>
      <c r="L1913" s="13">
        <f t="shared" ref="L1913:L1926" si="922">L1912+K1913</f>
        <v>-2.2900000000008731</v>
      </c>
      <c r="M1913" s="13">
        <f t="shared" si="913"/>
        <v>16.690000000000509</v>
      </c>
      <c r="N1913" s="13"/>
      <c r="P1913">
        <f>_xlfn.IFS(K1912&lt;0,MIN(L1912:L1926),K1912&gt;0,MAX(L1912:L1926))/S1892</f>
        <v>1.2839179351414355E-2</v>
      </c>
      <c r="Q1913">
        <f>_xlfn.IFS(K1912&lt;0,MAX(L1912:L1926),K1912&gt;0,MIN(L1912:L1926))/S1892</f>
        <v>-0.42872270019856451</v>
      </c>
      <c r="S1913" s="13">
        <f>MIN(H1912:H1927)</f>
        <v>12977.49</v>
      </c>
      <c r="X1913">
        <f t="shared" si="915"/>
        <v>2.2900000000008731</v>
      </c>
      <c r="Y1913">
        <f t="shared" si="916"/>
        <v>0</v>
      </c>
      <c r="Z1913">
        <f t="shared" si="917"/>
        <v>0</v>
      </c>
      <c r="AA1913" s="22">
        <f t="shared" si="918"/>
        <v>1.2839179351414355E-2</v>
      </c>
      <c r="AB1913" s="22">
        <f t="shared" si="919"/>
        <v>0.42872270019856451</v>
      </c>
      <c r="AC1913" s="22">
        <f t="shared" si="920"/>
        <v>0</v>
      </c>
      <c r="AD1913" s="22">
        <f t="shared" si="921"/>
        <v>0</v>
      </c>
    </row>
    <row r="1914" spans="3:30" x14ac:dyDescent="0.25">
      <c r="E1914" s="12">
        <v>43024.416666666664</v>
      </c>
      <c r="F1914" s="10">
        <v>13014.41</v>
      </c>
      <c r="G1914" s="10">
        <v>13026.73</v>
      </c>
      <c r="H1914" s="10">
        <v>12999.5</v>
      </c>
      <c r="I1914" s="10">
        <v>13017.67</v>
      </c>
      <c r="K1914" s="13">
        <f t="shared" si="912"/>
        <v>3.2600000000002183</v>
      </c>
      <c r="L1914" s="13">
        <f t="shared" si="922"/>
        <v>0.96999999999934516</v>
      </c>
      <c r="M1914" s="13">
        <f t="shared" si="913"/>
        <v>27.229999999999563</v>
      </c>
      <c r="N1914" s="13"/>
      <c r="S1914" s="13">
        <f>S1912-S1913</f>
        <v>49.239999999999782</v>
      </c>
      <c r="X1914">
        <f t="shared" si="915"/>
        <v>3.2600000000002183</v>
      </c>
      <c r="Y1914">
        <f t="shared" si="916"/>
        <v>0</v>
      </c>
      <c r="Z1914">
        <f t="shared" si="917"/>
        <v>49.239999999999782</v>
      </c>
      <c r="AA1914" s="22">
        <f t="shared" si="918"/>
        <v>0</v>
      </c>
      <c r="AB1914" s="22">
        <f t="shared" si="919"/>
        <v>0</v>
      </c>
      <c r="AC1914" s="22">
        <f t="shared" si="920"/>
        <v>0</v>
      </c>
      <c r="AD1914" s="22">
        <f t="shared" si="921"/>
        <v>0</v>
      </c>
    </row>
    <row r="1915" spans="3:30" x14ac:dyDescent="0.25">
      <c r="E1915" s="11">
        <v>43024.458333333336</v>
      </c>
      <c r="F1915" s="9">
        <v>13017.92</v>
      </c>
      <c r="G1915" s="9">
        <v>13023.09</v>
      </c>
      <c r="H1915" s="9">
        <v>13008.96</v>
      </c>
      <c r="I1915" s="9">
        <v>13010.71</v>
      </c>
      <c r="K1915" s="13">
        <f t="shared" si="912"/>
        <v>-7.2100000000009459</v>
      </c>
      <c r="L1915" s="13">
        <f t="shared" si="922"/>
        <v>-6.2400000000016007</v>
      </c>
      <c r="M1915" s="13">
        <f t="shared" si="913"/>
        <v>14.130000000001019</v>
      </c>
      <c r="N1915" s="13"/>
      <c r="X1915">
        <f t="shared" si="915"/>
        <v>7.2100000000009459</v>
      </c>
      <c r="Y1915">
        <f t="shared" si="916"/>
        <v>0</v>
      </c>
      <c r="Z1915">
        <f t="shared" si="917"/>
        <v>0</v>
      </c>
      <c r="AA1915" s="22">
        <f t="shared" si="918"/>
        <v>0</v>
      </c>
      <c r="AB1915" s="22">
        <f t="shared" si="919"/>
        <v>0</v>
      </c>
      <c r="AC1915" s="22">
        <f t="shared" si="920"/>
        <v>0</v>
      </c>
      <c r="AD1915" s="22">
        <f t="shared" si="921"/>
        <v>0</v>
      </c>
    </row>
    <row r="1916" spans="3:30" x14ac:dyDescent="0.25">
      <c r="E1916" s="12">
        <v>43024.5</v>
      </c>
      <c r="F1916" s="10">
        <v>13010.96</v>
      </c>
      <c r="G1916" s="10">
        <v>13019.52</v>
      </c>
      <c r="H1916" s="10">
        <v>13009.09</v>
      </c>
      <c r="I1916" s="10">
        <v>13015.06</v>
      </c>
      <c r="K1916" s="13">
        <f t="shared" si="912"/>
        <v>4.1000000000003638</v>
      </c>
      <c r="L1916" s="13">
        <f t="shared" si="922"/>
        <v>-2.1400000000012369</v>
      </c>
      <c r="M1916" s="13">
        <f t="shared" si="913"/>
        <v>10.430000000000291</v>
      </c>
      <c r="N1916" s="13"/>
      <c r="X1916">
        <f t="shared" si="915"/>
        <v>4.1000000000003638</v>
      </c>
      <c r="Y1916">
        <f t="shared" si="916"/>
        <v>0</v>
      </c>
      <c r="Z1916">
        <f t="shared" si="917"/>
        <v>0</v>
      </c>
      <c r="AA1916" s="22">
        <f t="shared" si="918"/>
        <v>0</v>
      </c>
      <c r="AB1916" s="22">
        <f t="shared" si="919"/>
        <v>0</v>
      </c>
      <c r="AC1916" s="22">
        <f t="shared" si="920"/>
        <v>0</v>
      </c>
      <c r="AD1916" s="22">
        <f t="shared" si="921"/>
        <v>0</v>
      </c>
    </row>
    <row r="1917" spans="3:30" x14ac:dyDescent="0.25">
      <c r="E1917" s="11">
        <v>43024.541666666664</v>
      </c>
      <c r="F1917" s="9">
        <v>13015.07</v>
      </c>
      <c r="G1917" s="9">
        <v>13016.64</v>
      </c>
      <c r="H1917" s="9">
        <v>13008.47</v>
      </c>
      <c r="I1917" s="9">
        <v>13012.91</v>
      </c>
      <c r="K1917" s="13">
        <f t="shared" si="912"/>
        <v>-2.1599999999998545</v>
      </c>
      <c r="L1917" s="13">
        <f t="shared" si="922"/>
        <v>-4.3000000000010914</v>
      </c>
      <c r="M1917" s="13">
        <f t="shared" si="913"/>
        <v>8.1700000000000728</v>
      </c>
      <c r="N1917" s="13"/>
      <c r="X1917">
        <f t="shared" si="915"/>
        <v>2.1599999999998545</v>
      </c>
      <c r="Y1917">
        <f t="shared" si="916"/>
        <v>0</v>
      </c>
      <c r="Z1917">
        <f t="shared" si="917"/>
        <v>0</v>
      </c>
      <c r="AA1917" s="22">
        <f t="shared" si="918"/>
        <v>0</v>
      </c>
      <c r="AB1917" s="22">
        <f t="shared" si="919"/>
        <v>0</v>
      </c>
      <c r="AC1917" s="22">
        <f t="shared" si="920"/>
        <v>0</v>
      </c>
      <c r="AD1917" s="22">
        <f t="shared" si="921"/>
        <v>0</v>
      </c>
    </row>
    <row r="1918" spans="3:30" x14ac:dyDescent="0.25">
      <c r="E1918" s="12">
        <v>43024.583333333336</v>
      </c>
      <c r="F1918" s="10">
        <v>13012.66</v>
      </c>
      <c r="G1918" s="10">
        <v>13013.56</v>
      </c>
      <c r="H1918" s="10">
        <v>13002.26</v>
      </c>
      <c r="I1918" s="10">
        <v>13013.56</v>
      </c>
      <c r="K1918" s="13">
        <f t="shared" si="912"/>
        <v>0.8999999999996362</v>
      </c>
      <c r="L1918" s="13">
        <f t="shared" si="922"/>
        <v>-3.4000000000014552</v>
      </c>
      <c r="M1918" s="13">
        <f t="shared" si="913"/>
        <v>11.299999999999272</v>
      </c>
      <c r="N1918" s="13"/>
      <c r="X1918">
        <f t="shared" si="915"/>
        <v>0.8999999999996362</v>
      </c>
      <c r="Y1918">
        <f t="shared" si="916"/>
        <v>0</v>
      </c>
      <c r="Z1918">
        <f t="shared" si="917"/>
        <v>0</v>
      </c>
      <c r="AA1918" s="22">
        <f t="shared" si="918"/>
        <v>0</v>
      </c>
      <c r="AB1918" s="22">
        <f t="shared" si="919"/>
        <v>0</v>
      </c>
      <c r="AC1918" s="22">
        <f t="shared" si="920"/>
        <v>0</v>
      </c>
      <c r="AD1918" s="22">
        <f t="shared" si="921"/>
        <v>0</v>
      </c>
    </row>
    <row r="1919" spans="3:30" x14ac:dyDescent="0.25">
      <c r="E1919" s="11">
        <v>43024.625</v>
      </c>
      <c r="F1919" s="9">
        <v>13013.57</v>
      </c>
      <c r="G1919" s="9">
        <v>13019.55</v>
      </c>
      <c r="H1919" s="9">
        <v>13011.74</v>
      </c>
      <c r="I1919" s="9">
        <v>13013.76</v>
      </c>
      <c r="K1919" s="13">
        <f t="shared" si="912"/>
        <v>0.19000000000050932</v>
      </c>
      <c r="L1919" s="13">
        <f t="shared" si="922"/>
        <v>-3.2100000000009459</v>
      </c>
      <c r="M1919" s="13">
        <f t="shared" si="913"/>
        <v>7.8099999999994907</v>
      </c>
      <c r="N1919" s="13"/>
      <c r="X1919">
        <f t="shared" si="915"/>
        <v>0.19000000000050932</v>
      </c>
      <c r="Y1919">
        <f t="shared" si="916"/>
        <v>0</v>
      </c>
      <c r="Z1919">
        <f t="shared" si="917"/>
        <v>0</v>
      </c>
      <c r="AA1919" s="22">
        <f t="shared" si="918"/>
        <v>0</v>
      </c>
      <c r="AB1919" s="22">
        <f t="shared" si="919"/>
        <v>0</v>
      </c>
      <c r="AC1919" s="22">
        <f t="shared" si="920"/>
        <v>0</v>
      </c>
      <c r="AD1919" s="22">
        <f t="shared" si="921"/>
        <v>0</v>
      </c>
    </row>
    <row r="1920" spans="3:30" x14ac:dyDescent="0.25">
      <c r="E1920" s="12">
        <v>43024.666666666664</v>
      </c>
      <c r="F1920" s="10">
        <v>13013.51</v>
      </c>
      <c r="G1920" s="10">
        <v>13025.84</v>
      </c>
      <c r="H1920" s="10">
        <v>13011.54</v>
      </c>
      <c r="I1920" s="10">
        <v>13017.42</v>
      </c>
      <c r="K1920" s="13">
        <f t="shared" si="912"/>
        <v>3.9099999999998545</v>
      </c>
      <c r="L1920" s="13">
        <f t="shared" si="922"/>
        <v>0.69999999999890861</v>
      </c>
      <c r="M1920" s="13">
        <f t="shared" si="913"/>
        <v>14.299999999999272</v>
      </c>
      <c r="N1920" s="13"/>
      <c r="X1920">
        <f t="shared" si="915"/>
        <v>3.9099999999998545</v>
      </c>
      <c r="Y1920">
        <f t="shared" si="916"/>
        <v>0</v>
      </c>
      <c r="Z1920">
        <f t="shared" si="917"/>
        <v>0</v>
      </c>
      <c r="AA1920" s="22">
        <f t="shared" si="918"/>
        <v>0</v>
      </c>
      <c r="AB1920" s="22">
        <f t="shared" si="919"/>
        <v>0</v>
      </c>
      <c r="AC1920" s="22">
        <f t="shared" si="920"/>
        <v>0</v>
      </c>
      <c r="AD1920" s="22">
        <f t="shared" si="921"/>
        <v>0</v>
      </c>
    </row>
    <row r="1921" spans="3:30" x14ac:dyDescent="0.25">
      <c r="E1921" s="11">
        <v>43024.708333333336</v>
      </c>
      <c r="F1921" s="9">
        <v>13017.17</v>
      </c>
      <c r="G1921" s="9">
        <v>13020.07</v>
      </c>
      <c r="H1921" s="9">
        <v>13006.51</v>
      </c>
      <c r="I1921" s="9">
        <v>13010.96</v>
      </c>
      <c r="K1921" s="13">
        <f t="shared" si="912"/>
        <v>-6.2100000000009459</v>
      </c>
      <c r="L1921" s="13">
        <f t="shared" si="922"/>
        <v>-5.5100000000020373</v>
      </c>
      <c r="M1921" s="13">
        <f t="shared" si="913"/>
        <v>13.559999999999491</v>
      </c>
      <c r="N1921" s="13"/>
      <c r="X1921">
        <f t="shared" si="915"/>
        <v>6.2100000000009459</v>
      </c>
      <c r="Y1921">
        <f t="shared" si="916"/>
        <v>0</v>
      </c>
      <c r="Z1921">
        <f t="shared" si="917"/>
        <v>0</v>
      </c>
      <c r="AA1921" s="22">
        <f t="shared" si="918"/>
        <v>0</v>
      </c>
      <c r="AB1921" s="22">
        <f t="shared" si="919"/>
        <v>0</v>
      </c>
      <c r="AC1921" s="22">
        <f t="shared" si="920"/>
        <v>0</v>
      </c>
      <c r="AD1921" s="22">
        <f t="shared" si="921"/>
        <v>0</v>
      </c>
    </row>
    <row r="1922" spans="3:30" x14ac:dyDescent="0.25">
      <c r="E1922" s="12">
        <v>43024.75</v>
      </c>
      <c r="F1922" s="10">
        <v>13011.21</v>
      </c>
      <c r="G1922" s="10">
        <v>13014.19</v>
      </c>
      <c r="H1922" s="10">
        <v>12986.3</v>
      </c>
      <c r="I1922" s="10">
        <v>12989.1</v>
      </c>
      <c r="K1922" s="13">
        <f t="shared" si="912"/>
        <v>-22.109999999998763</v>
      </c>
      <c r="L1922" s="13">
        <f t="shared" si="922"/>
        <v>-27.6200000000008</v>
      </c>
      <c r="M1922" s="13">
        <f t="shared" si="913"/>
        <v>27.890000000001237</v>
      </c>
      <c r="N1922" s="13"/>
      <c r="X1922">
        <f t="shared" si="915"/>
        <v>22.109999999998763</v>
      </c>
      <c r="Y1922">
        <f t="shared" si="916"/>
        <v>0</v>
      </c>
      <c r="Z1922">
        <f t="shared" si="917"/>
        <v>0</v>
      </c>
      <c r="AA1922" s="22">
        <f t="shared" si="918"/>
        <v>0</v>
      </c>
      <c r="AB1922" s="22">
        <f t="shared" si="919"/>
        <v>0</v>
      </c>
      <c r="AC1922" s="22">
        <f t="shared" si="920"/>
        <v>0</v>
      </c>
      <c r="AD1922" s="22">
        <f t="shared" si="921"/>
        <v>0</v>
      </c>
    </row>
    <row r="1923" spans="3:30" x14ac:dyDescent="0.25">
      <c r="E1923" s="11">
        <v>43024.791666666664</v>
      </c>
      <c r="F1923" s="9">
        <v>12989.11</v>
      </c>
      <c r="G1923" s="9">
        <v>12992.6</v>
      </c>
      <c r="H1923" s="9">
        <v>12977.49</v>
      </c>
      <c r="I1923" s="9">
        <v>12984.34</v>
      </c>
      <c r="K1923" s="13">
        <f t="shared" si="912"/>
        <v>-4.7700000000004366</v>
      </c>
      <c r="L1923" s="13">
        <f t="shared" si="922"/>
        <v>-32.390000000001237</v>
      </c>
      <c r="M1923" s="13">
        <f t="shared" si="913"/>
        <v>15.110000000000582</v>
      </c>
      <c r="N1923" s="13"/>
      <c r="X1923">
        <f t="shared" si="915"/>
        <v>4.7700000000004366</v>
      </c>
      <c r="Y1923">
        <f t="shared" si="916"/>
        <v>0</v>
      </c>
      <c r="Z1923">
        <f t="shared" si="917"/>
        <v>0</v>
      </c>
      <c r="AA1923" s="22">
        <f t="shared" si="918"/>
        <v>0</v>
      </c>
      <c r="AB1923" s="22">
        <f t="shared" si="919"/>
        <v>0</v>
      </c>
      <c r="AC1923" s="22">
        <f t="shared" si="920"/>
        <v>0</v>
      </c>
      <c r="AD1923" s="22">
        <f t="shared" si="921"/>
        <v>0</v>
      </c>
    </row>
    <row r="1924" spans="3:30" x14ac:dyDescent="0.25">
      <c r="E1924" s="12">
        <v>43024.833333333336</v>
      </c>
      <c r="F1924" s="10">
        <v>12984.59</v>
      </c>
      <c r="G1924" s="10">
        <v>12994.6</v>
      </c>
      <c r="H1924" s="10">
        <v>12984.09</v>
      </c>
      <c r="I1924" s="10">
        <v>12985.84</v>
      </c>
      <c r="K1924" s="13">
        <f t="shared" si="912"/>
        <v>1.25</v>
      </c>
      <c r="L1924" s="13">
        <f t="shared" si="922"/>
        <v>-31.140000000001237</v>
      </c>
      <c r="M1924" s="13">
        <f t="shared" si="913"/>
        <v>10.510000000000218</v>
      </c>
      <c r="N1924" s="13"/>
      <c r="X1924">
        <f t="shared" si="915"/>
        <v>1.25</v>
      </c>
      <c r="Y1924">
        <f t="shared" si="916"/>
        <v>0</v>
      </c>
      <c r="Z1924">
        <f t="shared" si="917"/>
        <v>0</v>
      </c>
      <c r="AA1924" s="22">
        <f t="shared" si="918"/>
        <v>0</v>
      </c>
      <c r="AB1924" s="22">
        <f t="shared" si="919"/>
        <v>0</v>
      </c>
      <c r="AC1924" s="22">
        <f t="shared" si="920"/>
        <v>0</v>
      </c>
      <c r="AD1924" s="22">
        <f t="shared" si="921"/>
        <v>0</v>
      </c>
    </row>
    <row r="1925" spans="3:30" x14ac:dyDescent="0.25">
      <c r="E1925" s="11">
        <v>43024.875</v>
      </c>
      <c r="F1925" s="9">
        <v>12986.09</v>
      </c>
      <c r="G1925" s="9">
        <v>12997.1</v>
      </c>
      <c r="H1925" s="9">
        <v>12985.09</v>
      </c>
      <c r="I1925" s="9">
        <v>12992.09</v>
      </c>
      <c r="K1925" s="13">
        <f t="shared" si="912"/>
        <v>6</v>
      </c>
      <c r="L1925" s="13">
        <f t="shared" si="922"/>
        <v>-25.140000000001237</v>
      </c>
      <c r="M1925" s="13">
        <f t="shared" si="913"/>
        <v>12.010000000000218</v>
      </c>
      <c r="N1925" s="13"/>
      <c r="X1925">
        <f t="shared" si="915"/>
        <v>6</v>
      </c>
      <c r="Y1925">
        <f t="shared" si="916"/>
        <v>0</v>
      </c>
      <c r="Z1925">
        <f t="shared" si="917"/>
        <v>0</v>
      </c>
      <c r="AA1925" s="22">
        <f t="shared" si="918"/>
        <v>0</v>
      </c>
      <c r="AB1925" s="22">
        <f t="shared" si="919"/>
        <v>0</v>
      </c>
      <c r="AC1925" s="22">
        <f t="shared" si="920"/>
        <v>0</v>
      </c>
      <c r="AD1925" s="22">
        <f t="shared" si="921"/>
        <v>0</v>
      </c>
    </row>
    <row r="1926" spans="3:30" x14ac:dyDescent="0.25">
      <c r="E1926" s="12">
        <v>43024.916666666664</v>
      </c>
      <c r="F1926" s="10">
        <v>12992.34</v>
      </c>
      <c r="G1926" s="10">
        <v>13002.34</v>
      </c>
      <c r="H1926" s="10">
        <v>12992.09</v>
      </c>
      <c r="I1926" s="10">
        <v>12998.59</v>
      </c>
      <c r="K1926" s="13">
        <f t="shared" si="912"/>
        <v>6.25</v>
      </c>
      <c r="L1926" s="13">
        <f t="shared" si="922"/>
        <v>-18.890000000001237</v>
      </c>
      <c r="M1926" s="13">
        <f t="shared" si="913"/>
        <v>10.25</v>
      </c>
      <c r="N1926" s="13"/>
      <c r="X1926">
        <f t="shared" si="915"/>
        <v>6.25</v>
      </c>
      <c r="Y1926">
        <f t="shared" si="916"/>
        <v>0</v>
      </c>
      <c r="Z1926">
        <f t="shared" si="917"/>
        <v>0</v>
      </c>
      <c r="AA1926" s="22">
        <f t="shared" si="918"/>
        <v>0</v>
      </c>
      <c r="AB1926" s="22">
        <f t="shared" si="919"/>
        <v>0</v>
      </c>
      <c r="AC1926" s="22">
        <f t="shared" si="920"/>
        <v>0</v>
      </c>
      <c r="AD1926" s="22">
        <f t="shared" si="921"/>
        <v>0</v>
      </c>
    </row>
    <row r="1927" spans="3:30" hidden="1" x14ac:dyDescent="0.25">
      <c r="E1927" s="11">
        <v>43024.958333333336</v>
      </c>
      <c r="F1927" s="9">
        <v>12996.84</v>
      </c>
      <c r="G1927" s="9">
        <v>13001.92</v>
      </c>
      <c r="H1927" s="9">
        <v>12996.53</v>
      </c>
      <c r="I1927" s="9">
        <v>12997.8</v>
      </c>
    </row>
    <row r="1928" spans="3:30" hidden="1" x14ac:dyDescent="0.25">
      <c r="E1928" s="12">
        <v>43025.041666666664</v>
      </c>
      <c r="F1928" s="10">
        <v>12997.8</v>
      </c>
      <c r="G1928" s="10">
        <v>12997.8</v>
      </c>
      <c r="H1928" s="10">
        <v>12993.98</v>
      </c>
      <c r="I1928" s="10">
        <v>12995.52</v>
      </c>
    </row>
    <row r="1929" spans="3:30" hidden="1" x14ac:dyDescent="0.25">
      <c r="E1929" s="11">
        <v>43025.083333333336</v>
      </c>
      <c r="F1929" s="9">
        <v>12996.79</v>
      </c>
      <c r="G1929" s="9">
        <v>12998.06</v>
      </c>
      <c r="H1929" s="9">
        <v>12995.52</v>
      </c>
      <c r="I1929" s="9">
        <v>12996.79</v>
      </c>
    </row>
    <row r="1930" spans="3:30" hidden="1" x14ac:dyDescent="0.25">
      <c r="E1930" s="12">
        <v>43025.125</v>
      </c>
      <c r="F1930" s="10">
        <v>12998.06</v>
      </c>
      <c r="G1930" s="10">
        <v>13005.14</v>
      </c>
      <c r="H1930" s="10">
        <v>12996.79</v>
      </c>
      <c r="I1930" s="10">
        <v>13000.33</v>
      </c>
    </row>
    <row r="1931" spans="3:30" hidden="1" x14ac:dyDescent="0.25">
      <c r="E1931" s="11">
        <v>43025.166666666664</v>
      </c>
      <c r="F1931" s="9">
        <v>12999.93</v>
      </c>
      <c r="G1931" s="9">
        <v>13001.2</v>
      </c>
      <c r="H1931" s="9">
        <v>12991.02</v>
      </c>
      <c r="I1931" s="9">
        <v>12992.3</v>
      </c>
    </row>
    <row r="1932" spans="3:30" hidden="1" x14ac:dyDescent="0.25">
      <c r="E1932" s="12">
        <v>43025.208333333336</v>
      </c>
      <c r="F1932" s="10">
        <v>12993.57</v>
      </c>
      <c r="G1932" s="10">
        <v>13001.38</v>
      </c>
      <c r="H1932" s="10">
        <v>12992.3</v>
      </c>
      <c r="I1932" s="10">
        <v>13001.38</v>
      </c>
    </row>
    <row r="1933" spans="3:30" hidden="1" x14ac:dyDescent="0.25">
      <c r="E1933" s="11">
        <v>43025.25</v>
      </c>
      <c r="F1933" s="9">
        <v>13002.65</v>
      </c>
      <c r="G1933" s="9">
        <v>13003.92</v>
      </c>
      <c r="H1933" s="9">
        <v>13001.14</v>
      </c>
      <c r="I1933" s="9">
        <v>13001.14</v>
      </c>
    </row>
    <row r="1934" spans="3:30" hidden="1" x14ac:dyDescent="0.25">
      <c r="E1934" s="12">
        <v>43025.291666666664</v>
      </c>
      <c r="F1934" s="10">
        <v>12998.64</v>
      </c>
      <c r="G1934" s="10">
        <v>13001.59</v>
      </c>
      <c r="H1934" s="10">
        <v>12998.64</v>
      </c>
      <c r="I1934" s="10">
        <v>13000.12</v>
      </c>
    </row>
    <row r="1935" spans="3:30" x14ac:dyDescent="0.25">
      <c r="C1935">
        <v>1</v>
      </c>
      <c r="E1935" s="11">
        <v>43025.333333333336</v>
      </c>
      <c r="F1935" s="9">
        <v>13000.13</v>
      </c>
      <c r="G1935" s="9">
        <v>13006.58</v>
      </c>
      <c r="H1935" s="9">
        <v>12993.89</v>
      </c>
      <c r="I1935" s="9">
        <v>12998.9</v>
      </c>
      <c r="K1935" s="13">
        <f t="shared" ref="K1935:K1949" si="923">I1935-F1935</f>
        <v>-1.2299999999995634</v>
      </c>
      <c r="L1935" s="13">
        <v>0</v>
      </c>
      <c r="M1935" s="13">
        <f t="shared" ref="M1935:M1949" si="924">G1935-H1935</f>
        <v>12.690000000000509</v>
      </c>
      <c r="N1935" s="13">
        <f t="shared" ref="N1935" si="925">I1949-F1935</f>
        <v>5.4600000000009459</v>
      </c>
      <c r="O1935" s="18">
        <f>IF(K1935*N1935&gt;0,1,0)</f>
        <v>0</v>
      </c>
      <c r="S1935" s="13">
        <f>MAX(G1935:G1950)</f>
        <v>13033.62</v>
      </c>
      <c r="X1935">
        <f t="shared" ref="X1935:X1949" si="926">ABS(K1935)</f>
        <v>1.2299999999995634</v>
      </c>
      <c r="Y1935">
        <f t="shared" ref="Y1935:Y1949" si="927">ABS(N1935)</f>
        <v>5.4600000000009459</v>
      </c>
      <c r="Z1935">
        <f t="shared" ref="Z1935:Z1949" si="928">IF(S1935&lt;1000,ABS(S1935),0)</f>
        <v>0</v>
      </c>
      <c r="AA1935" s="22">
        <f t="shared" ref="AA1935:AA1949" si="929">ABS(P1935)</f>
        <v>0</v>
      </c>
      <c r="AB1935" s="22">
        <f t="shared" ref="AB1935:AB1949" si="930">ABS(Q1935)</f>
        <v>0</v>
      </c>
      <c r="AC1935" s="22">
        <f t="shared" ref="AC1935:AC1949" si="931">IF(O1935=1,ABS(P1936),0)</f>
        <v>0</v>
      </c>
      <c r="AD1935" s="22">
        <f t="shared" ref="AD1935:AD1949" si="932">IF(O1935=0,ABS(Q1936),0)</f>
        <v>0.43419983753048563</v>
      </c>
    </row>
    <row r="1936" spans="3:30" x14ac:dyDescent="0.25">
      <c r="E1936" s="12">
        <v>43025.375</v>
      </c>
      <c r="F1936" s="10">
        <v>13000.91</v>
      </c>
      <c r="G1936" s="10">
        <v>13006.85</v>
      </c>
      <c r="H1936" s="10">
        <v>12989.68</v>
      </c>
      <c r="I1936" s="10">
        <v>12993.09</v>
      </c>
      <c r="K1936" s="13">
        <f t="shared" si="923"/>
        <v>-7.819999999999709</v>
      </c>
      <c r="L1936" s="13">
        <f t="shared" ref="L1936:L1949" si="933">L1935+K1936</f>
        <v>-7.819999999999709</v>
      </c>
      <c r="M1936" s="13">
        <f t="shared" si="924"/>
        <v>17.170000000000073</v>
      </c>
      <c r="N1936" s="13"/>
      <c r="P1936">
        <f>_xlfn.IFS(K1935&lt;0,MIN(L1935:L1949),K1935&gt;0,MAX(L1935:L1949))/S1914</f>
        <v>-0.48517465475222427</v>
      </c>
      <c r="Q1936">
        <f>_xlfn.IFS(K1935&lt;0,MAX(L1935:L1949),K1935&gt;0,MIN(L1935:L1949))/S1914</f>
        <v>0.43419983753048563</v>
      </c>
      <c r="S1936" s="13">
        <f>MIN(H1935:H1950)</f>
        <v>12966.45</v>
      </c>
      <c r="X1936">
        <f t="shared" si="926"/>
        <v>7.819999999999709</v>
      </c>
      <c r="Y1936">
        <f t="shared" si="927"/>
        <v>0</v>
      </c>
      <c r="Z1936">
        <f t="shared" si="928"/>
        <v>0</v>
      </c>
      <c r="AA1936" s="22">
        <f t="shared" si="929"/>
        <v>0.48517465475222427</v>
      </c>
      <c r="AB1936" s="22">
        <f t="shared" si="930"/>
        <v>0.43419983753048563</v>
      </c>
      <c r="AC1936" s="22">
        <f t="shared" si="931"/>
        <v>0</v>
      </c>
      <c r="AD1936" s="22">
        <f t="shared" si="932"/>
        <v>0</v>
      </c>
    </row>
    <row r="1937" spans="5:30" x14ac:dyDescent="0.25">
      <c r="E1937" s="11">
        <v>43025.416666666664</v>
      </c>
      <c r="F1937" s="9">
        <v>12993.84</v>
      </c>
      <c r="G1937" s="9">
        <v>13006.53</v>
      </c>
      <c r="H1937" s="9">
        <v>12974.91</v>
      </c>
      <c r="I1937" s="9">
        <v>12977.77</v>
      </c>
      <c r="K1937" s="13">
        <f t="shared" si="923"/>
        <v>-16.069999999999709</v>
      </c>
      <c r="L1937" s="13">
        <f t="shared" si="933"/>
        <v>-23.889999999999418</v>
      </c>
      <c r="M1937" s="13">
        <f t="shared" si="924"/>
        <v>31.6200000000008</v>
      </c>
      <c r="N1937" s="13"/>
      <c r="S1937" s="13">
        <f>S1935-S1936</f>
        <v>67.170000000000073</v>
      </c>
      <c r="X1937">
        <f t="shared" si="926"/>
        <v>16.069999999999709</v>
      </c>
      <c r="Y1937">
        <f t="shared" si="927"/>
        <v>0</v>
      </c>
      <c r="Z1937">
        <f t="shared" si="928"/>
        <v>67.170000000000073</v>
      </c>
      <c r="AA1937" s="22">
        <f t="shared" si="929"/>
        <v>0</v>
      </c>
      <c r="AB1937" s="22">
        <f t="shared" si="930"/>
        <v>0</v>
      </c>
      <c r="AC1937" s="22">
        <f t="shared" si="931"/>
        <v>0</v>
      </c>
      <c r="AD1937" s="22">
        <f t="shared" si="932"/>
        <v>0</v>
      </c>
    </row>
    <row r="1938" spans="5:30" x14ac:dyDescent="0.25">
      <c r="E1938" s="12">
        <v>43025.458333333336</v>
      </c>
      <c r="F1938" s="10">
        <v>12977.52</v>
      </c>
      <c r="G1938" s="10">
        <v>13002.64</v>
      </c>
      <c r="H1938" s="10">
        <v>12966.45</v>
      </c>
      <c r="I1938" s="10">
        <v>12996.84</v>
      </c>
      <c r="K1938" s="13">
        <f t="shared" si="923"/>
        <v>19.319999999999709</v>
      </c>
      <c r="L1938" s="13">
        <f t="shared" si="933"/>
        <v>-4.569999999999709</v>
      </c>
      <c r="M1938" s="13">
        <f t="shared" si="924"/>
        <v>36.18999999999869</v>
      </c>
      <c r="N1938" s="13"/>
      <c r="X1938">
        <f t="shared" si="926"/>
        <v>19.319999999999709</v>
      </c>
      <c r="Y1938">
        <f t="shared" si="927"/>
        <v>0</v>
      </c>
      <c r="Z1938">
        <f t="shared" si="928"/>
        <v>0</v>
      </c>
      <c r="AA1938" s="22">
        <f t="shared" si="929"/>
        <v>0</v>
      </c>
      <c r="AB1938" s="22">
        <f t="shared" si="930"/>
        <v>0</v>
      </c>
      <c r="AC1938" s="22">
        <f t="shared" si="931"/>
        <v>0</v>
      </c>
      <c r="AD1938" s="22">
        <f t="shared" si="932"/>
        <v>0</v>
      </c>
    </row>
    <row r="1939" spans="5:30" x14ac:dyDescent="0.25">
      <c r="E1939" s="11">
        <v>43025.5</v>
      </c>
      <c r="F1939" s="9">
        <v>12996.34</v>
      </c>
      <c r="G1939" s="9">
        <v>13016.37</v>
      </c>
      <c r="H1939" s="9">
        <v>12989.65</v>
      </c>
      <c r="I1939" s="9">
        <v>13007.95</v>
      </c>
      <c r="K1939" s="13">
        <f t="shared" si="923"/>
        <v>11.610000000000582</v>
      </c>
      <c r="L1939" s="13">
        <f t="shared" si="933"/>
        <v>7.0400000000008731</v>
      </c>
      <c r="M1939" s="13">
        <f t="shared" si="924"/>
        <v>26.720000000001164</v>
      </c>
      <c r="N1939" s="13"/>
      <c r="X1939">
        <f t="shared" si="926"/>
        <v>11.610000000000582</v>
      </c>
      <c r="Y1939">
        <f t="shared" si="927"/>
        <v>0</v>
      </c>
      <c r="Z1939">
        <f t="shared" si="928"/>
        <v>0</v>
      </c>
      <c r="AA1939" s="22">
        <f t="shared" si="929"/>
        <v>0</v>
      </c>
      <c r="AB1939" s="22">
        <f t="shared" si="930"/>
        <v>0</v>
      </c>
      <c r="AC1939" s="22">
        <f t="shared" si="931"/>
        <v>0</v>
      </c>
      <c r="AD1939" s="22">
        <f t="shared" si="932"/>
        <v>0</v>
      </c>
    </row>
    <row r="1940" spans="5:30" x14ac:dyDescent="0.25">
      <c r="E1940" s="12">
        <v>43025.541666666664</v>
      </c>
      <c r="F1940" s="10">
        <v>13007.96</v>
      </c>
      <c r="G1940" s="10">
        <v>13010.06</v>
      </c>
      <c r="H1940" s="10">
        <v>13001.94</v>
      </c>
      <c r="I1940" s="10">
        <v>13007.84</v>
      </c>
      <c r="K1940" s="13">
        <f t="shared" si="923"/>
        <v>-0.11999999999898137</v>
      </c>
      <c r="L1940" s="13">
        <f t="shared" si="933"/>
        <v>6.9200000000018917</v>
      </c>
      <c r="M1940" s="13">
        <f t="shared" si="924"/>
        <v>8.1199999999989814</v>
      </c>
      <c r="N1940" s="13"/>
      <c r="X1940">
        <f t="shared" si="926"/>
        <v>0.11999999999898137</v>
      </c>
      <c r="Y1940">
        <f t="shared" si="927"/>
        <v>0</v>
      </c>
      <c r="Z1940">
        <f t="shared" si="928"/>
        <v>0</v>
      </c>
      <c r="AA1940" s="22">
        <f t="shared" si="929"/>
        <v>0</v>
      </c>
      <c r="AB1940" s="22">
        <f t="shared" si="930"/>
        <v>0</v>
      </c>
      <c r="AC1940" s="22">
        <f t="shared" si="931"/>
        <v>0</v>
      </c>
      <c r="AD1940" s="22">
        <f t="shared" si="932"/>
        <v>0</v>
      </c>
    </row>
    <row r="1941" spans="5:30" x14ac:dyDescent="0.25">
      <c r="E1941" s="11">
        <v>43025.583333333336</v>
      </c>
      <c r="F1941" s="9">
        <v>13008.09</v>
      </c>
      <c r="G1941" s="9">
        <v>13015.46</v>
      </c>
      <c r="H1941" s="9">
        <v>13006.47</v>
      </c>
      <c r="I1941" s="9">
        <v>13009.81</v>
      </c>
      <c r="K1941" s="13">
        <f t="shared" si="923"/>
        <v>1.7199999999993452</v>
      </c>
      <c r="L1941" s="13">
        <f t="shared" si="933"/>
        <v>8.6400000000012369</v>
      </c>
      <c r="M1941" s="13">
        <f t="shared" si="924"/>
        <v>8.9899999999997817</v>
      </c>
      <c r="N1941" s="13"/>
      <c r="X1941">
        <f t="shared" si="926"/>
        <v>1.7199999999993452</v>
      </c>
      <c r="Y1941">
        <f t="shared" si="927"/>
        <v>0</v>
      </c>
      <c r="Z1941">
        <f t="shared" si="928"/>
        <v>0</v>
      </c>
      <c r="AA1941" s="22">
        <f t="shared" si="929"/>
        <v>0</v>
      </c>
      <c r="AB1941" s="22">
        <f t="shared" si="930"/>
        <v>0</v>
      </c>
      <c r="AC1941" s="22">
        <f t="shared" si="931"/>
        <v>0</v>
      </c>
      <c r="AD1941" s="22">
        <f t="shared" si="932"/>
        <v>0</v>
      </c>
    </row>
    <row r="1942" spans="5:30" x14ac:dyDescent="0.25">
      <c r="E1942" s="12">
        <v>43025.625</v>
      </c>
      <c r="F1942" s="10">
        <v>13010.06</v>
      </c>
      <c r="G1942" s="10">
        <v>13022.63</v>
      </c>
      <c r="H1942" s="10">
        <v>13008.81</v>
      </c>
      <c r="I1942" s="10">
        <v>13019.29</v>
      </c>
      <c r="K1942" s="13">
        <f t="shared" si="923"/>
        <v>9.2300000000013824</v>
      </c>
      <c r="L1942" s="13">
        <f t="shared" si="933"/>
        <v>17.870000000002619</v>
      </c>
      <c r="M1942" s="13">
        <f t="shared" si="924"/>
        <v>13.819999999999709</v>
      </c>
      <c r="N1942" s="13"/>
      <c r="X1942">
        <f t="shared" si="926"/>
        <v>9.2300000000013824</v>
      </c>
      <c r="Y1942">
        <f t="shared" si="927"/>
        <v>0</v>
      </c>
      <c r="Z1942">
        <f t="shared" si="928"/>
        <v>0</v>
      </c>
      <c r="AA1942" s="22">
        <f t="shared" si="929"/>
        <v>0</v>
      </c>
      <c r="AB1942" s="22">
        <f t="shared" si="930"/>
        <v>0</v>
      </c>
      <c r="AC1942" s="22">
        <f t="shared" si="931"/>
        <v>0</v>
      </c>
      <c r="AD1942" s="22">
        <f t="shared" si="932"/>
        <v>0</v>
      </c>
    </row>
    <row r="1943" spans="5:30" x14ac:dyDescent="0.25">
      <c r="E1943" s="11">
        <v>43025.666666666664</v>
      </c>
      <c r="F1943" s="9">
        <v>13019.54</v>
      </c>
      <c r="G1943" s="9">
        <v>13032.31</v>
      </c>
      <c r="H1943" s="9">
        <v>13014.08</v>
      </c>
      <c r="I1943" s="9">
        <v>13023.05</v>
      </c>
      <c r="K1943" s="13">
        <f t="shared" si="923"/>
        <v>3.5099999999983993</v>
      </c>
      <c r="L1943" s="13">
        <f t="shared" si="933"/>
        <v>21.380000000001019</v>
      </c>
      <c r="M1943" s="13">
        <f t="shared" si="924"/>
        <v>18.229999999999563</v>
      </c>
      <c r="N1943" s="13"/>
      <c r="X1943">
        <f t="shared" si="926"/>
        <v>3.5099999999983993</v>
      </c>
      <c r="Y1943">
        <f t="shared" si="927"/>
        <v>0</v>
      </c>
      <c r="Z1943">
        <f t="shared" si="928"/>
        <v>0</v>
      </c>
      <c r="AA1943" s="22">
        <f t="shared" si="929"/>
        <v>0</v>
      </c>
      <c r="AB1943" s="22">
        <f t="shared" si="930"/>
        <v>0</v>
      </c>
      <c r="AC1943" s="22">
        <f t="shared" si="931"/>
        <v>0</v>
      </c>
      <c r="AD1943" s="22">
        <f t="shared" si="932"/>
        <v>0</v>
      </c>
    </row>
    <row r="1944" spans="5:30" x14ac:dyDescent="0.25">
      <c r="E1944" s="12">
        <v>43025.708333333336</v>
      </c>
      <c r="F1944" s="10">
        <v>13024.3</v>
      </c>
      <c r="G1944" s="10">
        <v>13033.62</v>
      </c>
      <c r="H1944" s="10">
        <v>13005.68</v>
      </c>
      <c r="I1944" s="10">
        <v>13008.71</v>
      </c>
      <c r="K1944" s="13">
        <f t="shared" si="923"/>
        <v>-15.590000000000146</v>
      </c>
      <c r="L1944" s="13">
        <f t="shared" si="933"/>
        <v>5.7900000000008731</v>
      </c>
      <c r="M1944" s="13">
        <f t="shared" si="924"/>
        <v>27.940000000000509</v>
      </c>
      <c r="N1944" s="13"/>
      <c r="X1944">
        <f t="shared" si="926"/>
        <v>15.590000000000146</v>
      </c>
      <c r="Y1944">
        <f t="shared" si="927"/>
        <v>0</v>
      </c>
      <c r="Z1944">
        <f t="shared" si="928"/>
        <v>0</v>
      </c>
      <c r="AA1944" s="22">
        <f t="shared" si="929"/>
        <v>0</v>
      </c>
      <c r="AB1944" s="22">
        <f t="shared" si="930"/>
        <v>0</v>
      </c>
      <c r="AC1944" s="22">
        <f t="shared" si="931"/>
        <v>0</v>
      </c>
      <c r="AD1944" s="22">
        <f t="shared" si="932"/>
        <v>0</v>
      </c>
    </row>
    <row r="1945" spans="5:30" x14ac:dyDescent="0.25">
      <c r="E1945" s="11">
        <v>43025.75</v>
      </c>
      <c r="F1945" s="9">
        <v>13008.21</v>
      </c>
      <c r="G1945" s="9">
        <v>13022.27</v>
      </c>
      <c r="H1945" s="9">
        <v>12994.35</v>
      </c>
      <c r="I1945" s="9">
        <v>13005.02</v>
      </c>
      <c r="K1945" s="13">
        <f t="shared" si="923"/>
        <v>-3.1899999999986903</v>
      </c>
      <c r="L1945" s="13">
        <f t="shared" si="933"/>
        <v>2.6000000000021828</v>
      </c>
      <c r="M1945" s="13">
        <f t="shared" si="924"/>
        <v>27.920000000000073</v>
      </c>
      <c r="N1945" s="13"/>
      <c r="X1945">
        <f t="shared" si="926"/>
        <v>3.1899999999986903</v>
      </c>
      <c r="Y1945">
        <f t="shared" si="927"/>
        <v>0</v>
      </c>
      <c r="Z1945">
        <f t="shared" si="928"/>
        <v>0</v>
      </c>
      <c r="AA1945" s="22">
        <f t="shared" si="929"/>
        <v>0</v>
      </c>
      <c r="AB1945" s="22">
        <f t="shared" si="930"/>
        <v>0</v>
      </c>
      <c r="AC1945" s="22">
        <f t="shared" si="931"/>
        <v>0</v>
      </c>
      <c r="AD1945" s="22">
        <f t="shared" si="932"/>
        <v>0</v>
      </c>
    </row>
    <row r="1946" spans="5:30" x14ac:dyDescent="0.25">
      <c r="E1946" s="12">
        <v>43025.791666666664</v>
      </c>
      <c r="F1946" s="10">
        <v>13004.77</v>
      </c>
      <c r="G1946" s="10">
        <v>13012.01</v>
      </c>
      <c r="H1946" s="10">
        <v>13001.86</v>
      </c>
      <c r="I1946" s="10">
        <v>13010.86</v>
      </c>
      <c r="K1946" s="13">
        <f t="shared" si="923"/>
        <v>6.0900000000001455</v>
      </c>
      <c r="L1946" s="13">
        <f t="shared" si="933"/>
        <v>8.6900000000023283</v>
      </c>
      <c r="M1946" s="13">
        <f t="shared" si="924"/>
        <v>10.149999999999636</v>
      </c>
      <c r="N1946" s="13"/>
      <c r="X1946">
        <f t="shared" si="926"/>
        <v>6.0900000000001455</v>
      </c>
      <c r="Y1946">
        <f t="shared" si="927"/>
        <v>0</v>
      </c>
      <c r="Z1946">
        <f t="shared" si="928"/>
        <v>0</v>
      </c>
      <c r="AA1946" s="22">
        <f t="shared" si="929"/>
        <v>0</v>
      </c>
      <c r="AB1946" s="22">
        <f t="shared" si="930"/>
        <v>0</v>
      </c>
      <c r="AC1946" s="22">
        <f t="shared" si="931"/>
        <v>0</v>
      </c>
      <c r="AD1946" s="22">
        <f t="shared" si="932"/>
        <v>0</v>
      </c>
    </row>
    <row r="1947" spans="5:30" x14ac:dyDescent="0.25">
      <c r="E1947" s="11">
        <v>43025.833333333336</v>
      </c>
      <c r="F1947" s="9">
        <v>13010.36</v>
      </c>
      <c r="G1947" s="9">
        <v>13011.86</v>
      </c>
      <c r="H1947" s="9">
        <v>12999.35</v>
      </c>
      <c r="I1947" s="9">
        <v>13000.85</v>
      </c>
      <c r="K1947" s="13">
        <f t="shared" si="923"/>
        <v>-9.5100000000002183</v>
      </c>
      <c r="L1947" s="13">
        <f t="shared" si="933"/>
        <v>-0.81999999999788997</v>
      </c>
      <c r="M1947" s="13">
        <f t="shared" si="924"/>
        <v>12.510000000000218</v>
      </c>
      <c r="N1947" s="13"/>
      <c r="X1947">
        <f t="shared" si="926"/>
        <v>9.5100000000002183</v>
      </c>
      <c r="Y1947">
        <f t="shared" si="927"/>
        <v>0</v>
      </c>
      <c r="Z1947">
        <f t="shared" si="928"/>
        <v>0</v>
      </c>
      <c r="AA1947" s="22">
        <f t="shared" si="929"/>
        <v>0</v>
      </c>
      <c r="AB1947" s="22">
        <f t="shared" si="930"/>
        <v>0</v>
      </c>
      <c r="AC1947" s="22">
        <f t="shared" si="931"/>
        <v>0</v>
      </c>
      <c r="AD1947" s="22">
        <f t="shared" si="932"/>
        <v>0</v>
      </c>
    </row>
    <row r="1948" spans="5:30" x14ac:dyDescent="0.25">
      <c r="E1948" s="12">
        <v>43025.875</v>
      </c>
      <c r="F1948" s="10">
        <v>13000.6</v>
      </c>
      <c r="G1948" s="10">
        <v>13010.6</v>
      </c>
      <c r="H1948" s="10">
        <v>13000.35</v>
      </c>
      <c r="I1948" s="10">
        <v>13009.35</v>
      </c>
      <c r="K1948" s="13">
        <f t="shared" si="923"/>
        <v>8.75</v>
      </c>
      <c r="L1948" s="13">
        <f t="shared" si="933"/>
        <v>7.93000000000211</v>
      </c>
      <c r="M1948" s="13">
        <f t="shared" si="924"/>
        <v>10.25</v>
      </c>
      <c r="N1948" s="13"/>
      <c r="X1948">
        <f t="shared" si="926"/>
        <v>8.75</v>
      </c>
      <c r="Y1948">
        <f t="shared" si="927"/>
        <v>0</v>
      </c>
      <c r="Z1948">
        <f t="shared" si="928"/>
        <v>0</v>
      </c>
      <c r="AA1948" s="22">
        <f t="shared" si="929"/>
        <v>0</v>
      </c>
      <c r="AB1948" s="22">
        <f t="shared" si="930"/>
        <v>0</v>
      </c>
      <c r="AC1948" s="22">
        <f t="shared" si="931"/>
        <v>0</v>
      </c>
      <c r="AD1948" s="22">
        <f t="shared" si="932"/>
        <v>0</v>
      </c>
    </row>
    <row r="1949" spans="5:30" x14ac:dyDescent="0.25">
      <c r="E1949" s="11">
        <v>43025.916666666664</v>
      </c>
      <c r="F1949" s="9">
        <v>13009.6</v>
      </c>
      <c r="G1949" s="9">
        <v>13012.6</v>
      </c>
      <c r="H1949" s="9">
        <v>13002.34</v>
      </c>
      <c r="I1949" s="9">
        <v>13005.59</v>
      </c>
      <c r="K1949" s="13">
        <f t="shared" si="923"/>
        <v>-4.0100000000002183</v>
      </c>
      <c r="L1949" s="13">
        <f t="shared" si="933"/>
        <v>3.9200000000018917</v>
      </c>
      <c r="M1949" s="13">
        <f t="shared" si="924"/>
        <v>10.260000000000218</v>
      </c>
      <c r="N1949" s="13"/>
      <c r="X1949">
        <f t="shared" si="926"/>
        <v>4.0100000000002183</v>
      </c>
      <c r="Y1949">
        <f t="shared" si="927"/>
        <v>0</v>
      </c>
      <c r="Z1949">
        <f t="shared" si="928"/>
        <v>0</v>
      </c>
      <c r="AA1949" s="22">
        <f t="shared" si="929"/>
        <v>0</v>
      </c>
      <c r="AB1949" s="22">
        <f t="shared" si="930"/>
        <v>0</v>
      </c>
      <c r="AC1949" s="22">
        <f t="shared" si="931"/>
        <v>0</v>
      </c>
      <c r="AD1949" s="22">
        <f t="shared" si="932"/>
        <v>0</v>
      </c>
    </row>
    <row r="1950" spans="5:30" hidden="1" x14ac:dyDescent="0.25">
      <c r="E1950" s="12">
        <v>43025.958333333336</v>
      </c>
      <c r="F1950" s="10">
        <v>13007.34</v>
      </c>
      <c r="G1950" s="10">
        <v>13007.34</v>
      </c>
      <c r="H1950" s="10">
        <v>13001.77</v>
      </c>
      <c r="I1950" s="10">
        <v>13005.74</v>
      </c>
    </row>
    <row r="1951" spans="5:30" hidden="1" x14ac:dyDescent="0.25">
      <c r="E1951" s="11">
        <v>43026.041666666664</v>
      </c>
      <c r="F1951" s="9">
        <v>13005.73</v>
      </c>
      <c r="G1951" s="9">
        <v>13007.01</v>
      </c>
      <c r="H1951" s="9">
        <v>13004.46</v>
      </c>
      <c r="I1951" s="9">
        <v>13005.73</v>
      </c>
    </row>
    <row r="1952" spans="5:30" hidden="1" x14ac:dyDescent="0.25">
      <c r="E1952" s="12">
        <v>43026.083333333336</v>
      </c>
      <c r="F1952" s="10">
        <v>13004.46</v>
      </c>
      <c r="G1952" s="10">
        <v>13018.12</v>
      </c>
      <c r="H1952" s="10">
        <v>13004.46</v>
      </c>
      <c r="I1952" s="10">
        <v>13016.85</v>
      </c>
    </row>
    <row r="1953" spans="3:30" hidden="1" x14ac:dyDescent="0.25">
      <c r="E1953" s="11">
        <v>43026.125</v>
      </c>
      <c r="F1953" s="9">
        <v>13015.58</v>
      </c>
      <c r="G1953" s="9">
        <v>13018.12</v>
      </c>
      <c r="H1953" s="9">
        <v>13010.49</v>
      </c>
      <c r="I1953" s="9">
        <v>13012.53</v>
      </c>
    </row>
    <row r="1954" spans="3:30" hidden="1" x14ac:dyDescent="0.25">
      <c r="E1954" s="12">
        <v>43026.166666666664</v>
      </c>
      <c r="F1954" s="10">
        <v>13012.53</v>
      </c>
      <c r="G1954" s="10">
        <v>13017.58</v>
      </c>
      <c r="H1954" s="10">
        <v>13010.77</v>
      </c>
      <c r="I1954" s="10">
        <v>13017.58</v>
      </c>
    </row>
    <row r="1955" spans="3:30" hidden="1" x14ac:dyDescent="0.25">
      <c r="E1955" s="11">
        <v>43026.208333333336</v>
      </c>
      <c r="F1955" s="9">
        <v>13018.08</v>
      </c>
      <c r="G1955" s="9">
        <v>13019.35</v>
      </c>
      <c r="H1955" s="9">
        <v>13016.81</v>
      </c>
      <c r="I1955" s="9">
        <v>13018.08</v>
      </c>
    </row>
    <row r="1956" spans="3:30" hidden="1" x14ac:dyDescent="0.25">
      <c r="E1956" s="12">
        <v>43026.25</v>
      </c>
      <c r="F1956" s="10">
        <v>13017.08</v>
      </c>
      <c r="G1956" s="10">
        <v>13018.08</v>
      </c>
      <c r="H1956" s="10">
        <v>13015.8</v>
      </c>
      <c r="I1956" s="10">
        <v>13015.8</v>
      </c>
    </row>
    <row r="1957" spans="3:30" hidden="1" x14ac:dyDescent="0.25">
      <c r="E1957" s="11">
        <v>43026.291666666664</v>
      </c>
      <c r="F1957" s="9">
        <v>13017.07</v>
      </c>
      <c r="G1957" s="9">
        <v>13017.17</v>
      </c>
      <c r="H1957" s="9">
        <v>13013.43</v>
      </c>
      <c r="I1957" s="9">
        <v>13015.2</v>
      </c>
    </row>
    <row r="1958" spans="3:30" x14ac:dyDescent="0.25">
      <c r="C1958">
        <v>1</v>
      </c>
      <c r="E1958" s="12">
        <v>43026.333333333336</v>
      </c>
      <c r="F1958" s="10">
        <v>13015.21</v>
      </c>
      <c r="G1958" s="10">
        <v>13018.85</v>
      </c>
      <c r="H1958" s="10">
        <v>13012.07</v>
      </c>
      <c r="I1958" s="10">
        <v>13016.08</v>
      </c>
      <c r="K1958" s="13">
        <f t="shared" ref="K1958:K1972" si="934">I1958-F1958</f>
        <v>0.87000000000080036</v>
      </c>
      <c r="L1958" s="13">
        <v>0</v>
      </c>
      <c r="M1958" s="13">
        <f t="shared" ref="M1958:M1972" si="935">G1958-H1958</f>
        <v>6.7800000000006548</v>
      </c>
      <c r="N1958" s="13">
        <f t="shared" ref="N1958" si="936">I1972-F1958</f>
        <v>36.960000000000946</v>
      </c>
      <c r="O1958" s="18">
        <f>IF(K1958*N1958&gt;0,1,0)</f>
        <v>1</v>
      </c>
      <c r="S1958" s="13">
        <f>MAX(G1958:G1973)</f>
        <v>13095.56</v>
      </c>
      <c r="X1958">
        <f t="shared" ref="X1958:X1972" si="937">ABS(K1958)</f>
        <v>0.87000000000080036</v>
      </c>
      <c r="Y1958">
        <f t="shared" ref="Y1958:Y1972" si="938">ABS(N1958)</f>
        <v>36.960000000000946</v>
      </c>
      <c r="Z1958">
        <f t="shared" ref="Z1958:Z1972" si="939">IF(S1958&lt;1000,ABS(S1958),0)</f>
        <v>0</v>
      </c>
      <c r="AA1958" s="22">
        <f t="shared" ref="AA1958:AA1972" si="940">ABS(P1958)</f>
        <v>0</v>
      </c>
      <c r="AB1958" s="22">
        <f t="shared" ref="AB1958:AB1972" si="941">ABS(Q1958)</f>
        <v>0</v>
      </c>
      <c r="AC1958" s="22">
        <f t="shared" ref="AC1958:AC1972" si="942">IF(O1958=1,ABS(P1959),0)</f>
        <v>1.1126991216316764</v>
      </c>
      <c r="AD1958" s="22">
        <f t="shared" ref="AD1958:AD1972" si="943">IF(O1958=0,ABS(Q1959),0)</f>
        <v>0</v>
      </c>
    </row>
    <row r="1959" spans="3:30" x14ac:dyDescent="0.25">
      <c r="E1959" s="11">
        <v>43026.375</v>
      </c>
      <c r="F1959" s="9">
        <v>13014.58</v>
      </c>
      <c r="G1959" s="9">
        <v>13022.08</v>
      </c>
      <c r="H1959" s="9">
        <v>13010.57</v>
      </c>
      <c r="I1959" s="9">
        <v>13018.88</v>
      </c>
      <c r="K1959" s="13">
        <f t="shared" si="934"/>
        <v>4.2999999999992724</v>
      </c>
      <c r="L1959" s="13">
        <f t="shared" ref="L1959:L1972" si="944">L1958+K1959</f>
        <v>4.2999999999992724</v>
      </c>
      <c r="M1959" s="13">
        <f t="shared" si="935"/>
        <v>11.510000000000218</v>
      </c>
      <c r="N1959" s="13"/>
      <c r="P1959">
        <f>_xlfn.IFS(K1958&lt;0,MIN(L1958:L1972),K1958&gt;0,MAX(L1958:L1972))/S1937</f>
        <v>1.1126991216316764</v>
      </c>
      <c r="Q1959">
        <f>_xlfn.IFS(K1958&lt;0,MAX(L1958:L1972),K1958&gt;0,MIN(L1958:L1972))/S1937</f>
        <v>-5.0022331397954124E-2</v>
      </c>
      <c r="S1959" s="13">
        <f>MIN(H1958:H1973)</f>
        <v>13003.09</v>
      </c>
      <c r="X1959">
        <f t="shared" si="937"/>
        <v>4.2999999999992724</v>
      </c>
      <c r="Y1959">
        <f t="shared" si="938"/>
        <v>0</v>
      </c>
      <c r="Z1959">
        <f t="shared" si="939"/>
        <v>0</v>
      </c>
      <c r="AA1959" s="22">
        <f t="shared" si="940"/>
        <v>1.1126991216316764</v>
      </c>
      <c r="AB1959" s="22">
        <f t="shared" si="941"/>
        <v>5.0022331397954124E-2</v>
      </c>
      <c r="AC1959" s="22">
        <f t="shared" si="942"/>
        <v>0</v>
      </c>
      <c r="AD1959" s="22">
        <f t="shared" si="943"/>
        <v>0</v>
      </c>
    </row>
    <row r="1960" spans="3:30" x14ac:dyDescent="0.25">
      <c r="E1960" s="12">
        <v>43026.416666666664</v>
      </c>
      <c r="F1960" s="10">
        <v>13019.63</v>
      </c>
      <c r="G1960" s="10">
        <v>13020.7</v>
      </c>
      <c r="H1960" s="10">
        <v>13003.09</v>
      </c>
      <c r="I1960" s="10">
        <v>13011.97</v>
      </c>
      <c r="K1960" s="13">
        <f t="shared" si="934"/>
        <v>-7.6599999999998545</v>
      </c>
      <c r="L1960" s="13">
        <f t="shared" si="944"/>
        <v>-3.3600000000005821</v>
      </c>
      <c r="M1960" s="13">
        <f t="shared" si="935"/>
        <v>17.610000000000582</v>
      </c>
      <c r="N1960" s="13"/>
      <c r="S1960" s="13">
        <f>S1958-S1959</f>
        <v>92.469999999999345</v>
      </c>
      <c r="X1960">
        <f t="shared" si="937"/>
        <v>7.6599999999998545</v>
      </c>
      <c r="Y1960">
        <f t="shared" si="938"/>
        <v>0</v>
      </c>
      <c r="Z1960">
        <f t="shared" si="939"/>
        <v>92.469999999999345</v>
      </c>
      <c r="AA1960" s="22">
        <f t="shared" si="940"/>
        <v>0</v>
      </c>
      <c r="AB1960" s="22">
        <f t="shared" si="941"/>
        <v>0</v>
      </c>
      <c r="AC1960" s="22">
        <f t="shared" si="942"/>
        <v>0</v>
      </c>
      <c r="AD1960" s="22">
        <f t="shared" si="943"/>
        <v>0</v>
      </c>
    </row>
    <row r="1961" spans="3:30" x14ac:dyDescent="0.25">
      <c r="E1961" s="11">
        <v>43026.458333333336</v>
      </c>
      <c r="F1961" s="9">
        <v>13011.72</v>
      </c>
      <c r="G1961" s="9">
        <v>13031.64</v>
      </c>
      <c r="H1961" s="9">
        <v>13011.47</v>
      </c>
      <c r="I1961" s="9">
        <v>13029.99</v>
      </c>
      <c r="K1961" s="13">
        <f t="shared" si="934"/>
        <v>18.270000000000437</v>
      </c>
      <c r="L1961" s="13">
        <f t="shared" si="944"/>
        <v>14.909999999999854</v>
      </c>
      <c r="M1961" s="13">
        <f t="shared" si="935"/>
        <v>20.170000000000073</v>
      </c>
      <c r="N1961" s="13"/>
      <c r="X1961">
        <f t="shared" si="937"/>
        <v>18.270000000000437</v>
      </c>
      <c r="Y1961">
        <f t="shared" si="938"/>
        <v>0</v>
      </c>
      <c r="Z1961">
        <f t="shared" si="939"/>
        <v>0</v>
      </c>
      <c r="AA1961" s="22">
        <f t="shared" si="940"/>
        <v>0</v>
      </c>
      <c r="AB1961" s="22">
        <f t="shared" si="941"/>
        <v>0</v>
      </c>
      <c r="AC1961" s="22">
        <f t="shared" si="942"/>
        <v>0</v>
      </c>
      <c r="AD1961" s="22">
        <f t="shared" si="943"/>
        <v>0</v>
      </c>
    </row>
    <row r="1962" spans="3:30" x14ac:dyDescent="0.25">
      <c r="E1962" s="12">
        <v>43026.5</v>
      </c>
      <c r="F1962" s="10">
        <v>13028.99</v>
      </c>
      <c r="G1962" s="10">
        <v>13095.56</v>
      </c>
      <c r="H1962" s="10">
        <v>13028.74</v>
      </c>
      <c r="I1962" s="10">
        <v>13088.82</v>
      </c>
      <c r="K1962" s="13">
        <f t="shared" si="934"/>
        <v>59.829999999999927</v>
      </c>
      <c r="L1962" s="13">
        <f t="shared" si="944"/>
        <v>74.739999999999782</v>
      </c>
      <c r="M1962" s="13">
        <f t="shared" si="935"/>
        <v>66.819999999999709</v>
      </c>
      <c r="N1962" s="13"/>
      <c r="X1962">
        <f t="shared" si="937"/>
        <v>59.829999999999927</v>
      </c>
      <c r="Y1962">
        <f t="shared" si="938"/>
        <v>0</v>
      </c>
      <c r="Z1962">
        <f t="shared" si="939"/>
        <v>0</v>
      </c>
      <c r="AA1962" s="22">
        <f t="shared" si="940"/>
        <v>0</v>
      </c>
      <c r="AB1962" s="22">
        <f t="shared" si="941"/>
        <v>0</v>
      </c>
      <c r="AC1962" s="22">
        <f t="shared" si="942"/>
        <v>0</v>
      </c>
      <c r="AD1962" s="22">
        <f t="shared" si="943"/>
        <v>0</v>
      </c>
    </row>
    <row r="1963" spans="3:30" x14ac:dyDescent="0.25">
      <c r="E1963" s="11">
        <v>43026.541666666664</v>
      </c>
      <c r="F1963" s="9">
        <v>13088.32</v>
      </c>
      <c r="G1963" s="9">
        <v>13089.07</v>
      </c>
      <c r="H1963" s="9">
        <v>13055.6</v>
      </c>
      <c r="I1963" s="9">
        <v>13067.36</v>
      </c>
      <c r="K1963" s="13">
        <f t="shared" si="934"/>
        <v>-20.959999999999127</v>
      </c>
      <c r="L1963" s="13">
        <f t="shared" si="944"/>
        <v>53.780000000000655</v>
      </c>
      <c r="M1963" s="13">
        <f t="shared" si="935"/>
        <v>33.469999999999345</v>
      </c>
      <c r="N1963" s="13"/>
      <c r="X1963">
        <f t="shared" si="937"/>
        <v>20.959999999999127</v>
      </c>
      <c r="Y1963">
        <f t="shared" si="938"/>
        <v>0</v>
      </c>
      <c r="Z1963">
        <f t="shared" si="939"/>
        <v>0</v>
      </c>
      <c r="AA1963" s="22">
        <f t="shared" si="940"/>
        <v>0</v>
      </c>
      <c r="AB1963" s="22">
        <f t="shared" si="941"/>
        <v>0</v>
      </c>
      <c r="AC1963" s="22">
        <f t="shared" si="942"/>
        <v>0</v>
      </c>
      <c r="AD1963" s="22">
        <f t="shared" si="943"/>
        <v>0</v>
      </c>
    </row>
    <row r="1964" spans="3:30" x14ac:dyDescent="0.25">
      <c r="E1964" s="12">
        <v>43026.583333333336</v>
      </c>
      <c r="F1964" s="10">
        <v>13067.11</v>
      </c>
      <c r="G1964" s="10">
        <v>13070.13</v>
      </c>
      <c r="H1964" s="10">
        <v>13054.29</v>
      </c>
      <c r="I1964" s="10">
        <v>13057.62</v>
      </c>
      <c r="K1964" s="13">
        <f t="shared" si="934"/>
        <v>-9.4899999999997817</v>
      </c>
      <c r="L1964" s="13">
        <f t="shared" si="944"/>
        <v>44.290000000000873</v>
      </c>
      <c r="M1964" s="13">
        <f t="shared" si="935"/>
        <v>15.839999999998327</v>
      </c>
      <c r="N1964" s="13"/>
      <c r="X1964">
        <f t="shared" si="937"/>
        <v>9.4899999999997817</v>
      </c>
      <c r="Y1964">
        <f t="shared" si="938"/>
        <v>0</v>
      </c>
      <c r="Z1964">
        <f t="shared" si="939"/>
        <v>0</v>
      </c>
      <c r="AA1964" s="22">
        <f t="shared" si="940"/>
        <v>0</v>
      </c>
      <c r="AB1964" s="22">
        <f t="shared" si="941"/>
        <v>0</v>
      </c>
      <c r="AC1964" s="22">
        <f t="shared" si="942"/>
        <v>0</v>
      </c>
      <c r="AD1964" s="22">
        <f t="shared" si="943"/>
        <v>0</v>
      </c>
    </row>
    <row r="1965" spans="3:30" x14ac:dyDescent="0.25">
      <c r="E1965" s="11">
        <v>43026.625</v>
      </c>
      <c r="F1965" s="9">
        <v>13057.37</v>
      </c>
      <c r="G1965" s="9">
        <v>13068.28</v>
      </c>
      <c r="H1965" s="9">
        <v>13053.5</v>
      </c>
      <c r="I1965" s="9">
        <v>13062.29</v>
      </c>
      <c r="K1965" s="13">
        <f t="shared" si="934"/>
        <v>4.9200000000000728</v>
      </c>
      <c r="L1965" s="13">
        <f t="shared" si="944"/>
        <v>49.210000000000946</v>
      </c>
      <c r="M1965" s="13">
        <f t="shared" si="935"/>
        <v>14.780000000000655</v>
      </c>
      <c r="N1965" s="13"/>
      <c r="X1965">
        <f t="shared" si="937"/>
        <v>4.9200000000000728</v>
      </c>
      <c r="Y1965">
        <f t="shared" si="938"/>
        <v>0</v>
      </c>
      <c r="Z1965">
        <f t="shared" si="939"/>
        <v>0</v>
      </c>
      <c r="AA1965" s="22">
        <f t="shared" si="940"/>
        <v>0</v>
      </c>
      <c r="AB1965" s="22">
        <f t="shared" si="941"/>
        <v>0</v>
      </c>
      <c r="AC1965" s="22">
        <f t="shared" si="942"/>
        <v>0</v>
      </c>
      <c r="AD1965" s="22">
        <f t="shared" si="943"/>
        <v>0</v>
      </c>
    </row>
    <row r="1966" spans="3:30" x14ac:dyDescent="0.25">
      <c r="E1966" s="12">
        <v>43026.666666666664</v>
      </c>
      <c r="F1966" s="10">
        <v>13062.05</v>
      </c>
      <c r="G1966" s="10">
        <v>13072.12</v>
      </c>
      <c r="H1966" s="10">
        <v>13053.97</v>
      </c>
      <c r="I1966" s="10">
        <v>13056.19</v>
      </c>
      <c r="K1966" s="13">
        <f t="shared" si="934"/>
        <v>-5.8599999999987631</v>
      </c>
      <c r="L1966" s="13">
        <f t="shared" si="944"/>
        <v>43.350000000002183</v>
      </c>
      <c r="M1966" s="13">
        <f t="shared" si="935"/>
        <v>18.150000000001455</v>
      </c>
      <c r="N1966" s="13"/>
      <c r="X1966">
        <f t="shared" si="937"/>
        <v>5.8599999999987631</v>
      </c>
      <c r="Y1966">
        <f t="shared" si="938"/>
        <v>0</v>
      </c>
      <c r="Z1966">
        <f t="shared" si="939"/>
        <v>0</v>
      </c>
      <c r="AA1966" s="22">
        <f t="shared" si="940"/>
        <v>0</v>
      </c>
      <c r="AB1966" s="22">
        <f t="shared" si="941"/>
        <v>0</v>
      </c>
      <c r="AC1966" s="22">
        <f t="shared" si="942"/>
        <v>0</v>
      </c>
      <c r="AD1966" s="22">
        <f t="shared" si="943"/>
        <v>0</v>
      </c>
    </row>
    <row r="1967" spans="3:30" x14ac:dyDescent="0.25">
      <c r="E1967" s="11">
        <v>43026.708333333336</v>
      </c>
      <c r="F1967" s="9">
        <v>13056.44</v>
      </c>
      <c r="G1967" s="9">
        <v>13057.53</v>
      </c>
      <c r="H1967" s="9">
        <v>13036.32</v>
      </c>
      <c r="I1967" s="9">
        <v>13047.4</v>
      </c>
      <c r="K1967" s="13">
        <f t="shared" si="934"/>
        <v>-9.0400000000008731</v>
      </c>
      <c r="L1967" s="13">
        <f t="shared" si="944"/>
        <v>34.31000000000131</v>
      </c>
      <c r="M1967" s="13">
        <f t="shared" si="935"/>
        <v>21.210000000000946</v>
      </c>
      <c r="N1967" s="13"/>
      <c r="X1967">
        <f t="shared" si="937"/>
        <v>9.0400000000008731</v>
      </c>
      <c r="Y1967">
        <f t="shared" si="938"/>
        <v>0</v>
      </c>
      <c r="Z1967">
        <f t="shared" si="939"/>
        <v>0</v>
      </c>
      <c r="AA1967" s="22">
        <f t="shared" si="940"/>
        <v>0</v>
      </c>
      <c r="AB1967" s="22">
        <f t="shared" si="941"/>
        <v>0</v>
      </c>
      <c r="AC1967" s="22">
        <f t="shared" si="942"/>
        <v>0</v>
      </c>
      <c r="AD1967" s="22">
        <f t="shared" si="943"/>
        <v>0</v>
      </c>
    </row>
    <row r="1968" spans="3:30" x14ac:dyDescent="0.25">
      <c r="E1968" s="12">
        <v>43026.75</v>
      </c>
      <c r="F1968" s="10">
        <v>13046.9</v>
      </c>
      <c r="G1968" s="10">
        <v>13049.08</v>
      </c>
      <c r="H1968" s="10">
        <v>13029.45</v>
      </c>
      <c r="I1968" s="10">
        <v>13041.44</v>
      </c>
      <c r="K1968" s="13">
        <f t="shared" si="934"/>
        <v>-5.4599999999991269</v>
      </c>
      <c r="L1968" s="13">
        <f t="shared" si="944"/>
        <v>28.850000000002183</v>
      </c>
      <c r="M1968" s="13">
        <f t="shared" si="935"/>
        <v>19.6299999999992</v>
      </c>
      <c r="N1968" s="13"/>
      <c r="X1968">
        <f t="shared" si="937"/>
        <v>5.4599999999991269</v>
      </c>
      <c r="Y1968">
        <f t="shared" si="938"/>
        <v>0</v>
      </c>
      <c r="Z1968">
        <f t="shared" si="939"/>
        <v>0</v>
      </c>
      <c r="AA1968" s="22">
        <f t="shared" si="940"/>
        <v>0</v>
      </c>
      <c r="AB1968" s="22">
        <f t="shared" si="941"/>
        <v>0</v>
      </c>
      <c r="AC1968" s="22">
        <f t="shared" si="942"/>
        <v>0</v>
      </c>
      <c r="AD1968" s="22">
        <f t="shared" si="943"/>
        <v>0</v>
      </c>
    </row>
    <row r="1969" spans="3:30" x14ac:dyDescent="0.25">
      <c r="E1969" s="11">
        <v>43026.791666666664</v>
      </c>
      <c r="F1969" s="9">
        <v>13040.94</v>
      </c>
      <c r="G1969" s="9">
        <v>13051.95</v>
      </c>
      <c r="H1969" s="9">
        <v>13040.44</v>
      </c>
      <c r="I1969" s="9">
        <v>13047.44</v>
      </c>
      <c r="K1969" s="13">
        <f t="shared" si="934"/>
        <v>6.5</v>
      </c>
      <c r="L1969" s="13">
        <f t="shared" si="944"/>
        <v>35.350000000002183</v>
      </c>
      <c r="M1969" s="13">
        <f t="shared" si="935"/>
        <v>11.510000000000218</v>
      </c>
      <c r="N1969" s="13"/>
      <c r="X1969">
        <f t="shared" si="937"/>
        <v>6.5</v>
      </c>
      <c r="Y1969">
        <f t="shared" si="938"/>
        <v>0</v>
      </c>
      <c r="Z1969">
        <f t="shared" si="939"/>
        <v>0</v>
      </c>
      <c r="AA1969" s="22">
        <f t="shared" si="940"/>
        <v>0</v>
      </c>
      <c r="AB1969" s="22">
        <f t="shared" si="941"/>
        <v>0</v>
      </c>
      <c r="AC1969" s="22">
        <f t="shared" si="942"/>
        <v>0</v>
      </c>
      <c r="AD1969" s="22">
        <f t="shared" si="943"/>
        <v>0</v>
      </c>
    </row>
    <row r="1970" spans="3:30" x14ac:dyDescent="0.25">
      <c r="E1970" s="12">
        <v>43026.833333333336</v>
      </c>
      <c r="F1970" s="10">
        <v>13047.69</v>
      </c>
      <c r="G1970" s="10">
        <v>13053.69</v>
      </c>
      <c r="H1970" s="10">
        <v>13047.69</v>
      </c>
      <c r="I1970" s="10">
        <v>13050.43</v>
      </c>
      <c r="K1970" s="13">
        <f t="shared" si="934"/>
        <v>2.7399999999997817</v>
      </c>
      <c r="L1970" s="13">
        <f t="shared" si="944"/>
        <v>38.090000000001965</v>
      </c>
      <c r="M1970" s="13">
        <f t="shared" si="935"/>
        <v>6</v>
      </c>
      <c r="N1970" s="13"/>
      <c r="X1970">
        <f t="shared" si="937"/>
        <v>2.7399999999997817</v>
      </c>
      <c r="Y1970">
        <f t="shared" si="938"/>
        <v>0</v>
      </c>
      <c r="Z1970">
        <f t="shared" si="939"/>
        <v>0</v>
      </c>
      <c r="AA1970" s="22">
        <f t="shared" si="940"/>
        <v>0</v>
      </c>
      <c r="AB1970" s="22">
        <f t="shared" si="941"/>
        <v>0</v>
      </c>
      <c r="AC1970" s="22">
        <f t="shared" si="942"/>
        <v>0</v>
      </c>
      <c r="AD1970" s="22">
        <f t="shared" si="943"/>
        <v>0</v>
      </c>
    </row>
    <row r="1971" spans="3:30" x14ac:dyDescent="0.25">
      <c r="E1971" s="11">
        <v>43026.875</v>
      </c>
      <c r="F1971" s="9">
        <v>13050.93</v>
      </c>
      <c r="G1971" s="9">
        <v>13051.43</v>
      </c>
      <c r="H1971" s="9">
        <v>13044.18</v>
      </c>
      <c r="I1971" s="9">
        <v>13047.68</v>
      </c>
      <c r="K1971" s="13">
        <f t="shared" si="934"/>
        <v>-3.25</v>
      </c>
      <c r="L1971" s="13">
        <f t="shared" si="944"/>
        <v>34.840000000001965</v>
      </c>
      <c r="M1971" s="13">
        <f t="shared" si="935"/>
        <v>7.25</v>
      </c>
      <c r="N1971" s="13"/>
      <c r="X1971">
        <f t="shared" si="937"/>
        <v>3.25</v>
      </c>
      <c r="Y1971">
        <f t="shared" si="938"/>
        <v>0</v>
      </c>
      <c r="Z1971">
        <f t="shared" si="939"/>
        <v>0</v>
      </c>
      <c r="AA1971" s="22">
        <f t="shared" si="940"/>
        <v>0</v>
      </c>
      <c r="AB1971" s="22">
        <f t="shared" si="941"/>
        <v>0</v>
      </c>
      <c r="AC1971" s="22">
        <f t="shared" si="942"/>
        <v>0</v>
      </c>
      <c r="AD1971" s="22">
        <f t="shared" si="943"/>
        <v>0</v>
      </c>
    </row>
    <row r="1972" spans="3:30" x14ac:dyDescent="0.25">
      <c r="E1972" s="12">
        <v>43026.916666666664</v>
      </c>
      <c r="F1972" s="10">
        <v>13047.43</v>
      </c>
      <c r="G1972" s="10">
        <v>13057.93</v>
      </c>
      <c r="H1972" s="10">
        <v>13046.17</v>
      </c>
      <c r="I1972" s="10">
        <v>13052.17</v>
      </c>
      <c r="K1972" s="13">
        <f t="shared" si="934"/>
        <v>4.7399999999997817</v>
      </c>
      <c r="L1972" s="13">
        <f t="shared" si="944"/>
        <v>39.580000000001746</v>
      </c>
      <c r="M1972" s="13">
        <f t="shared" si="935"/>
        <v>11.760000000000218</v>
      </c>
      <c r="N1972" s="13"/>
      <c r="X1972">
        <f t="shared" si="937"/>
        <v>4.7399999999997817</v>
      </c>
      <c r="Y1972">
        <f t="shared" si="938"/>
        <v>0</v>
      </c>
      <c r="Z1972">
        <f t="shared" si="939"/>
        <v>0</v>
      </c>
      <c r="AA1972" s="22">
        <f t="shared" si="940"/>
        <v>0</v>
      </c>
      <c r="AB1972" s="22">
        <f t="shared" si="941"/>
        <v>0</v>
      </c>
      <c r="AC1972" s="22">
        <f t="shared" si="942"/>
        <v>0</v>
      </c>
      <c r="AD1972" s="22">
        <f t="shared" si="943"/>
        <v>0</v>
      </c>
    </row>
    <row r="1973" spans="3:30" hidden="1" x14ac:dyDescent="0.25">
      <c r="E1973" s="11">
        <v>43026.958333333336</v>
      </c>
      <c r="F1973" s="9">
        <v>13050.9</v>
      </c>
      <c r="G1973" s="9">
        <v>13058.75</v>
      </c>
      <c r="H1973" s="9">
        <v>13050.9</v>
      </c>
      <c r="I1973" s="9">
        <v>13057.24</v>
      </c>
    </row>
    <row r="1974" spans="3:30" hidden="1" x14ac:dyDescent="0.25">
      <c r="E1974" s="12">
        <v>43027.041666666664</v>
      </c>
      <c r="F1974" s="10">
        <v>13053.19</v>
      </c>
      <c r="G1974" s="10">
        <v>13053.19</v>
      </c>
      <c r="H1974" s="10">
        <v>13048.09</v>
      </c>
      <c r="I1974" s="10">
        <v>13051.91</v>
      </c>
    </row>
    <row r="1975" spans="3:30" hidden="1" x14ac:dyDescent="0.25">
      <c r="E1975" s="11">
        <v>43027.083333333336</v>
      </c>
      <c r="F1975" s="9">
        <v>13053.18</v>
      </c>
      <c r="G1975" s="9">
        <v>13053.18</v>
      </c>
      <c r="H1975" s="9">
        <v>13049.13</v>
      </c>
      <c r="I1975" s="9">
        <v>13050.4</v>
      </c>
    </row>
    <row r="1976" spans="3:30" hidden="1" x14ac:dyDescent="0.25">
      <c r="E1976" s="12">
        <v>43027.125</v>
      </c>
      <c r="F1976" s="10">
        <v>13051.68</v>
      </c>
      <c r="G1976" s="10">
        <v>13052.95</v>
      </c>
      <c r="H1976" s="10">
        <v>13049.13</v>
      </c>
      <c r="I1976" s="10">
        <v>13050.4</v>
      </c>
    </row>
    <row r="1977" spans="3:30" hidden="1" x14ac:dyDescent="0.25">
      <c r="E1977" s="11">
        <v>43027.166666666664</v>
      </c>
      <c r="F1977" s="9">
        <v>13050.17</v>
      </c>
      <c r="G1977" s="9">
        <v>13050.4</v>
      </c>
      <c r="H1977" s="9">
        <v>13048.89</v>
      </c>
      <c r="I1977" s="9">
        <v>13050.16</v>
      </c>
    </row>
    <row r="1978" spans="3:30" hidden="1" x14ac:dyDescent="0.25">
      <c r="E1978" s="12">
        <v>43027.208333333336</v>
      </c>
      <c r="F1978" s="10">
        <v>13050.8</v>
      </c>
      <c r="G1978" s="10">
        <v>13053.99</v>
      </c>
      <c r="H1978" s="10">
        <v>13050.16</v>
      </c>
      <c r="I1978" s="10">
        <v>13051.43</v>
      </c>
    </row>
    <row r="1979" spans="3:30" hidden="1" x14ac:dyDescent="0.25">
      <c r="E1979" s="11">
        <v>43027.25</v>
      </c>
      <c r="F1979" s="9">
        <v>13052.43</v>
      </c>
      <c r="G1979" s="9">
        <v>13052.43</v>
      </c>
      <c r="H1979" s="9">
        <v>13041.74</v>
      </c>
      <c r="I1979" s="9">
        <v>13041.74</v>
      </c>
    </row>
    <row r="1980" spans="3:30" hidden="1" x14ac:dyDescent="0.25">
      <c r="E1980" s="12">
        <v>43027.291666666664</v>
      </c>
      <c r="F1980" s="10">
        <v>13041.72</v>
      </c>
      <c r="G1980" s="10">
        <v>13046.13</v>
      </c>
      <c r="H1980" s="10">
        <v>13038.17</v>
      </c>
      <c r="I1980" s="10">
        <v>13044.85</v>
      </c>
    </row>
    <row r="1981" spans="3:30" x14ac:dyDescent="0.25">
      <c r="C1981">
        <v>1</v>
      </c>
      <c r="E1981" s="11">
        <v>43027.333333333336</v>
      </c>
      <c r="F1981" s="9">
        <v>13044.89</v>
      </c>
      <c r="G1981" s="9">
        <v>13047.11</v>
      </c>
      <c r="H1981" s="9">
        <v>13036.41</v>
      </c>
      <c r="I1981" s="9">
        <v>13046.9</v>
      </c>
      <c r="K1981" s="13">
        <f t="shared" ref="K1981:K1995" si="945">I1981-F1981</f>
        <v>2.0100000000002183</v>
      </c>
      <c r="L1981" s="13">
        <v>0</v>
      </c>
      <c r="M1981" s="13">
        <f t="shared" ref="M1981:M1995" si="946">G1981-H1981</f>
        <v>10.700000000000728</v>
      </c>
      <c r="N1981" s="13">
        <f t="shared" ref="N1981" si="947">I1995-F1981</f>
        <v>-50.199999999998909</v>
      </c>
      <c r="O1981" s="18">
        <f>IF(K1981*N1981&gt;0,1,0)</f>
        <v>0</v>
      </c>
      <c r="S1981" s="13">
        <f>MAX(G1981:G1996)</f>
        <v>13049.83</v>
      </c>
      <c r="X1981">
        <f t="shared" ref="X1981:X1995" si="948">ABS(K1981)</f>
        <v>2.0100000000002183</v>
      </c>
      <c r="Y1981">
        <f t="shared" ref="Y1981:Y1995" si="949">ABS(N1981)</f>
        <v>50.199999999998909</v>
      </c>
      <c r="Z1981">
        <f t="shared" ref="Z1981:Z1995" si="950">IF(S1981&lt;1000,ABS(S1981),0)</f>
        <v>0</v>
      </c>
      <c r="AA1981" s="22">
        <f t="shared" ref="AA1981:AA1995" si="951">ABS(P1981)</f>
        <v>0</v>
      </c>
      <c r="AB1981" s="22">
        <f t="shared" ref="AB1981:AB1995" si="952">ABS(Q1981)</f>
        <v>0</v>
      </c>
      <c r="AC1981" s="22">
        <f t="shared" ref="AC1981:AC1995" si="953">IF(O1981=1,ABS(P1982),0)</f>
        <v>0</v>
      </c>
      <c r="AD1981" s="22">
        <f t="shared" ref="AD1981:AD1995" si="954">IF(O1981=0,ABS(Q1982),0)</f>
        <v>1.1682707905266529</v>
      </c>
    </row>
    <row r="1982" spans="3:30" x14ac:dyDescent="0.25">
      <c r="E1982" s="12">
        <v>43027.375</v>
      </c>
      <c r="F1982" s="10">
        <v>13045.4</v>
      </c>
      <c r="G1982" s="10">
        <v>13049.83</v>
      </c>
      <c r="H1982" s="10">
        <v>13028.18</v>
      </c>
      <c r="I1982" s="10">
        <v>13035.96</v>
      </c>
      <c r="K1982" s="13">
        <f t="shared" si="945"/>
        <v>-9.4400000000005093</v>
      </c>
      <c r="L1982" s="13">
        <f t="shared" ref="L1982:L1995" si="955">L1981+K1982</f>
        <v>-9.4400000000005093</v>
      </c>
      <c r="M1982" s="13">
        <f t="shared" si="946"/>
        <v>21.649999999999636</v>
      </c>
      <c r="N1982" s="13"/>
      <c r="P1982">
        <f>_xlfn.IFS(K1981&lt;0,MIN(L1981:L1995),K1981&gt;0,MAX(L1981:L1995))/S1960</f>
        <v>0</v>
      </c>
      <c r="Q1982">
        <f>_xlfn.IFS(K1981&lt;0,MAX(L1981:L1995),K1981&gt;0,MIN(L1981:L1995))/S1960</f>
        <v>-1.1682707905266529</v>
      </c>
      <c r="S1982" s="13">
        <f>MIN(H1981:H1996)</f>
        <v>12909.43</v>
      </c>
      <c r="X1982">
        <f t="shared" si="948"/>
        <v>9.4400000000005093</v>
      </c>
      <c r="Y1982">
        <f t="shared" si="949"/>
        <v>0</v>
      </c>
      <c r="Z1982">
        <f t="shared" si="950"/>
        <v>0</v>
      </c>
      <c r="AA1982" s="22">
        <f t="shared" si="951"/>
        <v>0</v>
      </c>
      <c r="AB1982" s="22">
        <f t="shared" si="952"/>
        <v>1.1682707905266529</v>
      </c>
      <c r="AC1982" s="22">
        <f t="shared" si="953"/>
        <v>0</v>
      </c>
      <c r="AD1982" s="22">
        <f t="shared" si="954"/>
        <v>0</v>
      </c>
    </row>
    <row r="1983" spans="3:30" x14ac:dyDescent="0.25">
      <c r="E1983" s="11">
        <v>43027.416666666664</v>
      </c>
      <c r="F1983" s="9">
        <v>13036.71</v>
      </c>
      <c r="G1983" s="9">
        <v>13043.34</v>
      </c>
      <c r="H1983" s="9">
        <v>12944.61</v>
      </c>
      <c r="I1983" s="9">
        <v>12952.43</v>
      </c>
      <c r="K1983" s="13">
        <f t="shared" si="945"/>
        <v>-84.279999999998836</v>
      </c>
      <c r="L1983" s="13">
        <f t="shared" si="955"/>
        <v>-93.719999999999345</v>
      </c>
      <c r="M1983" s="13">
        <f t="shared" si="946"/>
        <v>98.729999999999563</v>
      </c>
      <c r="N1983" s="13"/>
      <c r="S1983" s="13">
        <f>S1981-S1982</f>
        <v>140.39999999999964</v>
      </c>
      <c r="X1983">
        <f t="shared" si="948"/>
        <v>84.279999999998836</v>
      </c>
      <c r="Y1983">
        <f t="shared" si="949"/>
        <v>0</v>
      </c>
      <c r="Z1983">
        <f t="shared" si="950"/>
        <v>140.39999999999964</v>
      </c>
      <c r="AA1983" s="22">
        <f t="shared" si="951"/>
        <v>0</v>
      </c>
      <c r="AB1983" s="22">
        <f t="shared" si="952"/>
        <v>0</v>
      </c>
      <c r="AC1983" s="22">
        <f t="shared" si="953"/>
        <v>0</v>
      </c>
      <c r="AD1983" s="22">
        <f t="shared" si="954"/>
        <v>0</v>
      </c>
    </row>
    <row r="1984" spans="3:30" x14ac:dyDescent="0.25">
      <c r="E1984" s="12">
        <v>43027.458333333336</v>
      </c>
      <c r="F1984" s="10">
        <v>12952.68</v>
      </c>
      <c r="G1984" s="10">
        <v>12989.16</v>
      </c>
      <c r="H1984" s="10">
        <v>12909.43</v>
      </c>
      <c r="I1984" s="10">
        <v>12980.49</v>
      </c>
      <c r="K1984" s="13">
        <f t="shared" si="945"/>
        <v>27.809999999999491</v>
      </c>
      <c r="L1984" s="13">
        <f t="shared" si="955"/>
        <v>-65.909999999999854</v>
      </c>
      <c r="M1984" s="13">
        <f t="shared" si="946"/>
        <v>79.729999999999563</v>
      </c>
      <c r="N1984" s="13"/>
      <c r="X1984">
        <f t="shared" si="948"/>
        <v>27.809999999999491</v>
      </c>
      <c r="Y1984">
        <f t="shared" si="949"/>
        <v>0</v>
      </c>
      <c r="Z1984">
        <f t="shared" si="950"/>
        <v>0</v>
      </c>
      <c r="AA1984" s="22">
        <f t="shared" si="951"/>
        <v>0</v>
      </c>
      <c r="AB1984" s="22">
        <f t="shared" si="952"/>
        <v>0</v>
      </c>
      <c r="AC1984" s="22">
        <f t="shared" si="953"/>
        <v>0</v>
      </c>
      <c r="AD1984" s="22">
        <f t="shared" si="954"/>
        <v>0</v>
      </c>
    </row>
    <row r="1985" spans="5:30" x14ac:dyDescent="0.25">
      <c r="E1985" s="11">
        <v>43027.5</v>
      </c>
      <c r="F1985" s="9">
        <v>12980.24</v>
      </c>
      <c r="G1985" s="9">
        <v>12993.7</v>
      </c>
      <c r="H1985" s="9">
        <v>12959.38</v>
      </c>
      <c r="I1985" s="9">
        <v>12970.56</v>
      </c>
      <c r="K1985" s="13">
        <f t="shared" si="945"/>
        <v>-9.680000000000291</v>
      </c>
      <c r="L1985" s="13">
        <f t="shared" si="955"/>
        <v>-75.590000000000146</v>
      </c>
      <c r="M1985" s="13">
        <f t="shared" si="946"/>
        <v>34.320000000001528</v>
      </c>
      <c r="N1985" s="13"/>
      <c r="X1985">
        <f t="shared" si="948"/>
        <v>9.680000000000291</v>
      </c>
      <c r="Y1985">
        <f t="shared" si="949"/>
        <v>0</v>
      </c>
      <c r="Z1985">
        <f t="shared" si="950"/>
        <v>0</v>
      </c>
      <c r="AA1985" s="22">
        <f t="shared" si="951"/>
        <v>0</v>
      </c>
      <c r="AB1985" s="22">
        <f t="shared" si="952"/>
        <v>0</v>
      </c>
      <c r="AC1985" s="22">
        <f t="shared" si="953"/>
        <v>0</v>
      </c>
      <c r="AD1985" s="22">
        <f t="shared" si="954"/>
        <v>0</v>
      </c>
    </row>
    <row r="1986" spans="5:30" x14ac:dyDescent="0.25">
      <c r="E1986" s="12">
        <v>43027.541666666664</v>
      </c>
      <c r="F1986" s="10">
        <v>12970.06</v>
      </c>
      <c r="G1986" s="10">
        <v>12979.72</v>
      </c>
      <c r="H1986" s="10">
        <v>12938.15</v>
      </c>
      <c r="I1986" s="10">
        <v>12950.72</v>
      </c>
      <c r="K1986" s="13">
        <f t="shared" si="945"/>
        <v>-19.340000000000146</v>
      </c>
      <c r="L1986" s="13">
        <f t="shared" si="955"/>
        <v>-94.930000000000291</v>
      </c>
      <c r="M1986" s="13">
        <f t="shared" si="946"/>
        <v>41.569999999999709</v>
      </c>
      <c r="N1986" s="13"/>
      <c r="X1986">
        <f t="shared" si="948"/>
        <v>19.340000000000146</v>
      </c>
      <c r="Y1986">
        <f t="shared" si="949"/>
        <v>0</v>
      </c>
      <c r="Z1986">
        <f t="shared" si="950"/>
        <v>0</v>
      </c>
      <c r="AA1986" s="22">
        <f t="shared" si="951"/>
        <v>0</v>
      </c>
      <c r="AB1986" s="22">
        <f t="shared" si="952"/>
        <v>0</v>
      </c>
      <c r="AC1986" s="22">
        <f t="shared" si="953"/>
        <v>0</v>
      </c>
      <c r="AD1986" s="22">
        <f t="shared" si="954"/>
        <v>0</v>
      </c>
    </row>
    <row r="1987" spans="5:30" x14ac:dyDescent="0.25">
      <c r="E1987" s="11">
        <v>43027.583333333336</v>
      </c>
      <c r="F1987" s="9">
        <v>12950.97</v>
      </c>
      <c r="G1987" s="9">
        <v>12951.97</v>
      </c>
      <c r="H1987" s="9">
        <v>12922.19</v>
      </c>
      <c r="I1987" s="9">
        <v>12937.87</v>
      </c>
      <c r="K1987" s="13">
        <f t="shared" si="945"/>
        <v>-13.099999999998545</v>
      </c>
      <c r="L1987" s="13">
        <f t="shared" si="955"/>
        <v>-108.02999999999884</v>
      </c>
      <c r="M1987" s="13">
        <f t="shared" si="946"/>
        <v>29.779999999998836</v>
      </c>
      <c r="N1987" s="13"/>
      <c r="X1987">
        <f t="shared" si="948"/>
        <v>13.099999999998545</v>
      </c>
      <c r="Y1987">
        <f t="shared" si="949"/>
        <v>0</v>
      </c>
      <c r="Z1987">
        <f t="shared" si="950"/>
        <v>0</v>
      </c>
      <c r="AA1987" s="22">
        <f t="shared" si="951"/>
        <v>0</v>
      </c>
      <c r="AB1987" s="22">
        <f t="shared" si="952"/>
        <v>0</v>
      </c>
      <c r="AC1987" s="22">
        <f t="shared" si="953"/>
        <v>0</v>
      </c>
      <c r="AD1987" s="22">
        <f t="shared" si="954"/>
        <v>0</v>
      </c>
    </row>
    <row r="1988" spans="5:30" x14ac:dyDescent="0.25">
      <c r="E1988" s="12">
        <v>43027.625</v>
      </c>
      <c r="F1988" s="10">
        <v>12937.86</v>
      </c>
      <c r="G1988" s="10">
        <v>12950.04</v>
      </c>
      <c r="H1988" s="10">
        <v>12922.26</v>
      </c>
      <c r="I1988" s="10">
        <v>12945.1</v>
      </c>
      <c r="K1988" s="13">
        <f t="shared" si="945"/>
        <v>7.2399999999997817</v>
      </c>
      <c r="L1988" s="13">
        <f t="shared" si="955"/>
        <v>-100.78999999999905</v>
      </c>
      <c r="M1988" s="13">
        <f t="shared" si="946"/>
        <v>27.780000000000655</v>
      </c>
      <c r="N1988" s="13"/>
      <c r="X1988">
        <f t="shared" si="948"/>
        <v>7.2399999999997817</v>
      </c>
      <c r="Y1988">
        <f t="shared" si="949"/>
        <v>0</v>
      </c>
      <c r="Z1988">
        <f t="shared" si="950"/>
        <v>0</v>
      </c>
      <c r="AA1988" s="22">
        <f t="shared" si="951"/>
        <v>0</v>
      </c>
      <c r="AB1988" s="22">
        <f t="shared" si="952"/>
        <v>0</v>
      </c>
      <c r="AC1988" s="22">
        <f t="shared" si="953"/>
        <v>0</v>
      </c>
      <c r="AD1988" s="22">
        <f t="shared" si="954"/>
        <v>0</v>
      </c>
    </row>
    <row r="1989" spans="5:30" x14ac:dyDescent="0.25">
      <c r="E1989" s="11">
        <v>43027.666666666664</v>
      </c>
      <c r="F1989" s="9">
        <v>12944.35</v>
      </c>
      <c r="G1989" s="9">
        <v>12979.59</v>
      </c>
      <c r="H1989" s="9">
        <v>12940.36</v>
      </c>
      <c r="I1989" s="9">
        <v>12949.17</v>
      </c>
      <c r="K1989" s="13">
        <f t="shared" si="945"/>
        <v>4.819999999999709</v>
      </c>
      <c r="L1989" s="13">
        <f t="shared" si="955"/>
        <v>-95.969999999999345</v>
      </c>
      <c r="M1989" s="13">
        <f t="shared" si="946"/>
        <v>39.229999999999563</v>
      </c>
      <c r="N1989" s="13"/>
      <c r="X1989">
        <f t="shared" si="948"/>
        <v>4.819999999999709</v>
      </c>
      <c r="Y1989">
        <f t="shared" si="949"/>
        <v>0</v>
      </c>
      <c r="Z1989">
        <f t="shared" si="950"/>
        <v>0</v>
      </c>
      <c r="AA1989" s="22">
        <f t="shared" si="951"/>
        <v>0</v>
      </c>
      <c r="AB1989" s="22">
        <f t="shared" si="952"/>
        <v>0</v>
      </c>
      <c r="AC1989" s="22">
        <f t="shared" si="953"/>
        <v>0</v>
      </c>
      <c r="AD1989" s="22">
        <f t="shared" si="954"/>
        <v>0</v>
      </c>
    </row>
    <row r="1990" spans="5:30" x14ac:dyDescent="0.25">
      <c r="E1990" s="12">
        <v>43027.708333333336</v>
      </c>
      <c r="F1990" s="10">
        <v>12948.67</v>
      </c>
      <c r="G1990" s="10">
        <v>12983.63</v>
      </c>
      <c r="H1990" s="10">
        <v>12939.7</v>
      </c>
      <c r="I1990" s="10">
        <v>12977.93</v>
      </c>
      <c r="K1990" s="13">
        <f t="shared" si="945"/>
        <v>29.260000000000218</v>
      </c>
      <c r="L1990" s="13">
        <f t="shared" si="955"/>
        <v>-66.709999999999127</v>
      </c>
      <c r="M1990" s="13">
        <f t="shared" si="946"/>
        <v>43.929999999998472</v>
      </c>
      <c r="N1990" s="13"/>
      <c r="X1990">
        <f t="shared" si="948"/>
        <v>29.260000000000218</v>
      </c>
      <c r="Y1990">
        <f t="shared" si="949"/>
        <v>0</v>
      </c>
      <c r="Z1990">
        <f t="shared" si="950"/>
        <v>0</v>
      </c>
      <c r="AA1990" s="22">
        <f t="shared" si="951"/>
        <v>0</v>
      </c>
      <c r="AB1990" s="22">
        <f t="shared" si="952"/>
        <v>0</v>
      </c>
      <c r="AC1990" s="22">
        <f t="shared" si="953"/>
        <v>0</v>
      </c>
      <c r="AD1990" s="22">
        <f t="shared" si="954"/>
        <v>0</v>
      </c>
    </row>
    <row r="1991" spans="5:30" x14ac:dyDescent="0.25">
      <c r="E1991" s="11">
        <v>43027.75</v>
      </c>
      <c r="F1991" s="9">
        <v>12978.43</v>
      </c>
      <c r="G1991" s="9">
        <v>12993.62</v>
      </c>
      <c r="H1991" s="9">
        <v>12978.18</v>
      </c>
      <c r="I1991" s="9">
        <v>12980.14</v>
      </c>
      <c r="K1991" s="13">
        <f t="shared" si="945"/>
        <v>1.7099999999991269</v>
      </c>
      <c r="L1991" s="13">
        <f t="shared" si="955"/>
        <v>-65</v>
      </c>
      <c r="M1991" s="13">
        <f t="shared" si="946"/>
        <v>15.440000000000509</v>
      </c>
      <c r="N1991" s="13"/>
      <c r="X1991">
        <f t="shared" si="948"/>
        <v>1.7099999999991269</v>
      </c>
      <c r="Y1991">
        <f t="shared" si="949"/>
        <v>0</v>
      </c>
      <c r="Z1991">
        <f t="shared" si="950"/>
        <v>0</v>
      </c>
      <c r="AA1991" s="22">
        <f t="shared" si="951"/>
        <v>0</v>
      </c>
      <c r="AB1991" s="22">
        <f t="shared" si="952"/>
        <v>0</v>
      </c>
      <c r="AC1991" s="22">
        <f t="shared" si="953"/>
        <v>0</v>
      </c>
      <c r="AD1991" s="22">
        <f t="shared" si="954"/>
        <v>0</v>
      </c>
    </row>
    <row r="1992" spans="5:30" x14ac:dyDescent="0.25">
      <c r="E1992" s="12">
        <v>43027.791666666664</v>
      </c>
      <c r="F1992" s="10">
        <v>12979.89</v>
      </c>
      <c r="G1992" s="10">
        <v>12987.83</v>
      </c>
      <c r="H1992" s="10">
        <v>12976.46</v>
      </c>
      <c r="I1992" s="10">
        <v>12984.95</v>
      </c>
      <c r="K1992" s="13">
        <f t="shared" si="945"/>
        <v>5.0600000000013097</v>
      </c>
      <c r="L1992" s="13">
        <f t="shared" si="955"/>
        <v>-59.93999999999869</v>
      </c>
      <c r="M1992" s="13">
        <f t="shared" si="946"/>
        <v>11.3700000000008</v>
      </c>
      <c r="N1992" s="13"/>
      <c r="X1992">
        <f t="shared" si="948"/>
        <v>5.0600000000013097</v>
      </c>
      <c r="Y1992">
        <f t="shared" si="949"/>
        <v>0</v>
      </c>
      <c r="Z1992">
        <f t="shared" si="950"/>
        <v>0</v>
      </c>
      <c r="AA1992" s="22">
        <f t="shared" si="951"/>
        <v>0</v>
      </c>
      <c r="AB1992" s="22">
        <f t="shared" si="952"/>
        <v>0</v>
      </c>
      <c r="AC1992" s="22">
        <f t="shared" si="953"/>
        <v>0</v>
      </c>
      <c r="AD1992" s="22">
        <f t="shared" si="954"/>
        <v>0</v>
      </c>
    </row>
    <row r="1993" spans="5:30" x14ac:dyDescent="0.25">
      <c r="E1993" s="11">
        <v>43027.833333333336</v>
      </c>
      <c r="F1993" s="9">
        <v>12984.7</v>
      </c>
      <c r="G1993" s="9">
        <v>12993.2</v>
      </c>
      <c r="H1993" s="9">
        <v>12982.95</v>
      </c>
      <c r="I1993" s="9">
        <v>12989.95</v>
      </c>
      <c r="K1993" s="13">
        <f t="shared" si="945"/>
        <v>5.25</v>
      </c>
      <c r="L1993" s="13">
        <f t="shared" si="955"/>
        <v>-54.68999999999869</v>
      </c>
      <c r="M1993" s="13">
        <f t="shared" si="946"/>
        <v>10.25</v>
      </c>
      <c r="N1993" s="13"/>
      <c r="X1993">
        <f t="shared" si="948"/>
        <v>5.25</v>
      </c>
      <c r="Y1993">
        <f t="shared" si="949"/>
        <v>0</v>
      </c>
      <c r="Z1993">
        <f t="shared" si="950"/>
        <v>0</v>
      </c>
      <c r="AA1993" s="22">
        <f t="shared" si="951"/>
        <v>0</v>
      </c>
      <c r="AB1993" s="22">
        <f t="shared" si="952"/>
        <v>0</v>
      </c>
      <c r="AC1993" s="22">
        <f t="shared" si="953"/>
        <v>0</v>
      </c>
      <c r="AD1993" s="22">
        <f t="shared" si="954"/>
        <v>0</v>
      </c>
    </row>
    <row r="1994" spans="5:30" x14ac:dyDescent="0.25">
      <c r="E1994" s="12">
        <v>43027.875</v>
      </c>
      <c r="F1994" s="10">
        <v>12989.7</v>
      </c>
      <c r="G1994" s="10">
        <v>12999.2</v>
      </c>
      <c r="H1994" s="10">
        <v>12987.95</v>
      </c>
      <c r="I1994" s="10">
        <v>12994.2</v>
      </c>
      <c r="K1994" s="13">
        <f t="shared" si="945"/>
        <v>4.5</v>
      </c>
      <c r="L1994" s="13">
        <f t="shared" si="955"/>
        <v>-50.18999999999869</v>
      </c>
      <c r="M1994" s="13">
        <f t="shared" si="946"/>
        <v>11.25</v>
      </c>
      <c r="N1994" s="13"/>
      <c r="X1994">
        <f t="shared" si="948"/>
        <v>4.5</v>
      </c>
      <c r="Y1994">
        <f t="shared" si="949"/>
        <v>0</v>
      </c>
      <c r="Z1994">
        <f t="shared" si="950"/>
        <v>0</v>
      </c>
      <c r="AA1994" s="22">
        <f t="shared" si="951"/>
        <v>0</v>
      </c>
      <c r="AB1994" s="22">
        <f t="shared" si="952"/>
        <v>0</v>
      </c>
      <c r="AC1994" s="22">
        <f t="shared" si="953"/>
        <v>0</v>
      </c>
      <c r="AD1994" s="22">
        <f t="shared" si="954"/>
        <v>0</v>
      </c>
    </row>
    <row r="1995" spans="5:30" x14ac:dyDescent="0.25">
      <c r="E1995" s="11">
        <v>43027.916666666664</v>
      </c>
      <c r="F1995" s="9">
        <v>12994.45</v>
      </c>
      <c r="G1995" s="9">
        <v>13001.95</v>
      </c>
      <c r="H1995" s="9">
        <v>12994.2</v>
      </c>
      <c r="I1995" s="9">
        <v>12994.69</v>
      </c>
      <c r="K1995" s="13">
        <f t="shared" si="945"/>
        <v>0.23999999999978172</v>
      </c>
      <c r="L1995" s="13">
        <f t="shared" si="955"/>
        <v>-49.949999999998909</v>
      </c>
      <c r="M1995" s="13">
        <f t="shared" si="946"/>
        <v>7.75</v>
      </c>
      <c r="N1995" s="13"/>
      <c r="X1995">
        <f t="shared" si="948"/>
        <v>0.23999999999978172</v>
      </c>
      <c r="Y1995">
        <f t="shared" si="949"/>
        <v>0</v>
      </c>
      <c r="Z1995">
        <f t="shared" si="950"/>
        <v>0</v>
      </c>
      <c r="AA1995" s="22">
        <f t="shared" si="951"/>
        <v>0</v>
      </c>
      <c r="AB1995" s="22">
        <f t="shared" si="952"/>
        <v>0</v>
      </c>
      <c r="AC1995" s="22">
        <f t="shared" si="953"/>
        <v>0</v>
      </c>
      <c r="AD1995" s="22">
        <f t="shared" si="954"/>
        <v>0</v>
      </c>
    </row>
    <row r="1996" spans="5:30" hidden="1" x14ac:dyDescent="0.25">
      <c r="E1996" s="12">
        <v>43027.958333333336</v>
      </c>
      <c r="F1996" s="10">
        <v>12993.43</v>
      </c>
      <c r="G1996" s="10">
        <v>12999.77</v>
      </c>
      <c r="H1996" s="10">
        <v>12993.43</v>
      </c>
      <c r="I1996" s="10">
        <v>12997.43</v>
      </c>
    </row>
    <row r="1997" spans="5:30" hidden="1" x14ac:dyDescent="0.25">
      <c r="E1997" s="11">
        <v>43028.041666666664</v>
      </c>
      <c r="F1997" s="9">
        <v>12997.42</v>
      </c>
      <c r="G1997" s="9">
        <v>12998.7</v>
      </c>
      <c r="H1997" s="9">
        <v>12990.61</v>
      </c>
      <c r="I1997" s="9">
        <v>12990.61</v>
      </c>
    </row>
    <row r="1998" spans="5:30" hidden="1" x14ac:dyDescent="0.25">
      <c r="E1998" s="12">
        <v>43028.083333333336</v>
      </c>
      <c r="F1998" s="10">
        <v>12991.88</v>
      </c>
      <c r="G1998" s="10">
        <v>12992.64</v>
      </c>
      <c r="H1998" s="10">
        <v>12987.57</v>
      </c>
      <c r="I1998" s="10">
        <v>12991.37</v>
      </c>
    </row>
    <row r="1999" spans="5:30" hidden="1" x14ac:dyDescent="0.25">
      <c r="E1999" s="11">
        <v>43028.125</v>
      </c>
      <c r="F1999" s="9">
        <v>12992.64</v>
      </c>
      <c r="G1999" s="9">
        <v>12992.64</v>
      </c>
      <c r="H1999" s="9">
        <v>12990.1</v>
      </c>
      <c r="I1999" s="9">
        <v>12991.37</v>
      </c>
    </row>
    <row r="2000" spans="5:30" hidden="1" x14ac:dyDescent="0.25">
      <c r="E2000" s="12">
        <v>43028.166666666664</v>
      </c>
      <c r="F2000" s="10">
        <v>12991.05</v>
      </c>
      <c r="G2000" s="10">
        <v>13064.77</v>
      </c>
      <c r="H2000" s="10">
        <v>12987.24</v>
      </c>
      <c r="I2000" s="10">
        <v>13059</v>
      </c>
    </row>
    <row r="2001" spans="3:30" hidden="1" x14ac:dyDescent="0.25">
      <c r="E2001" s="11">
        <v>43028.208333333336</v>
      </c>
      <c r="F2001" s="9">
        <v>13057.73</v>
      </c>
      <c r="G2001" s="9">
        <v>13069.15</v>
      </c>
      <c r="H2001" s="9">
        <v>13036.88</v>
      </c>
      <c r="I2001" s="9">
        <v>13050.99</v>
      </c>
    </row>
    <row r="2002" spans="3:30" hidden="1" x14ac:dyDescent="0.25">
      <c r="E2002" s="12">
        <v>43028.25</v>
      </c>
      <c r="F2002" s="10">
        <v>13049.09</v>
      </c>
      <c r="G2002" s="10">
        <v>13051.49</v>
      </c>
      <c r="H2002" s="10">
        <v>13036.61</v>
      </c>
      <c r="I2002" s="10">
        <v>13042.64</v>
      </c>
    </row>
    <row r="2003" spans="3:30" hidden="1" x14ac:dyDescent="0.25">
      <c r="E2003" s="11">
        <v>43028.291666666664</v>
      </c>
      <c r="F2003" s="9">
        <v>13042.58</v>
      </c>
      <c r="G2003" s="9">
        <v>13043.58</v>
      </c>
      <c r="H2003" s="9">
        <v>13034.99</v>
      </c>
      <c r="I2003" s="9">
        <v>13036.76</v>
      </c>
    </row>
    <row r="2004" spans="3:30" x14ac:dyDescent="0.25">
      <c r="C2004">
        <v>1</v>
      </c>
      <c r="E2004" s="12">
        <v>43028.333333333336</v>
      </c>
      <c r="F2004" s="10">
        <v>13036.77</v>
      </c>
      <c r="G2004" s="10">
        <v>13040.38</v>
      </c>
      <c r="H2004" s="10">
        <v>13024.22</v>
      </c>
      <c r="I2004" s="10">
        <v>13026.67</v>
      </c>
      <c r="K2004" s="13">
        <f t="shared" ref="K2004:K2018" si="956">I2004-F2004</f>
        <v>-10.100000000000364</v>
      </c>
      <c r="L2004" s="13">
        <v>0</v>
      </c>
      <c r="M2004" s="13">
        <f t="shared" ref="M2004:M2018" si="957">G2004-H2004</f>
        <v>16.159999999999854</v>
      </c>
      <c r="N2004" s="13">
        <f t="shared" ref="N2004" si="958">I2018-F2004</f>
        <v>-49.280000000000655</v>
      </c>
      <c r="O2004" s="18">
        <f>IF(K2004*N2004&gt;0,1,0)</f>
        <v>1</v>
      </c>
      <c r="S2004" s="13">
        <f>MAX(G2004:G2019)</f>
        <v>13063.82</v>
      </c>
      <c r="X2004">
        <f t="shared" ref="X2004:X2018" si="959">ABS(K2004)</f>
        <v>10.100000000000364</v>
      </c>
      <c r="Y2004">
        <f t="shared" ref="Y2004:Y2018" si="960">ABS(N2004)</f>
        <v>49.280000000000655</v>
      </c>
      <c r="Z2004">
        <f t="shared" ref="Z2004:Z2018" si="961">IF(S2004&lt;1000,ABS(S2004),0)</f>
        <v>0</v>
      </c>
      <c r="AA2004" s="22">
        <f t="shared" ref="AA2004:AA2018" si="962">ABS(P2004)</f>
        <v>0</v>
      </c>
      <c r="AB2004" s="22">
        <f t="shared" ref="AB2004:AB2018" si="963">ABS(Q2004)</f>
        <v>0</v>
      </c>
      <c r="AC2004" s="22">
        <f t="shared" ref="AC2004:AC2018" si="964">IF(O2004=1,ABS(P2005),0)</f>
        <v>0.4299857549857618</v>
      </c>
      <c r="AD2004" s="22">
        <f t="shared" ref="AD2004:AD2018" si="965">IF(O2004=0,ABS(Q2005),0)</f>
        <v>0</v>
      </c>
    </row>
    <row r="2005" spans="3:30" x14ac:dyDescent="0.25">
      <c r="E2005" s="11">
        <v>43028.375</v>
      </c>
      <c r="F2005" s="9">
        <v>13028.17</v>
      </c>
      <c r="G2005" s="9">
        <v>13059.43</v>
      </c>
      <c r="H2005" s="9">
        <v>13027.03</v>
      </c>
      <c r="I2005" s="9">
        <v>13050.3</v>
      </c>
      <c r="K2005" s="13">
        <f t="shared" si="956"/>
        <v>22.1299999999992</v>
      </c>
      <c r="L2005" s="13">
        <f t="shared" ref="L2005:L2018" si="966">L2004+K2005</f>
        <v>22.1299999999992</v>
      </c>
      <c r="M2005" s="13">
        <f t="shared" si="957"/>
        <v>32.399999999999636</v>
      </c>
      <c r="N2005" s="13"/>
      <c r="P2005">
        <f>_xlfn.IFS(K2004&lt;0,MIN(L2004:L2018),K2004&gt;0,MAX(L2004:L2018))/S1983</f>
        <v>-0.4299857549857618</v>
      </c>
      <c r="Q2005">
        <f>_xlfn.IFS(K2004&lt;0,MAX(L2004:L2018),K2004&gt;0,MIN(L2004:L2018))/S1983</f>
        <v>0.15762108262107732</v>
      </c>
      <c r="S2005" s="13">
        <f>MIN(H2004:H2019)</f>
        <v>12954.07</v>
      </c>
      <c r="X2005">
        <f t="shared" si="959"/>
        <v>22.1299999999992</v>
      </c>
      <c r="Y2005">
        <f t="shared" si="960"/>
        <v>0</v>
      </c>
      <c r="Z2005">
        <f t="shared" si="961"/>
        <v>0</v>
      </c>
      <c r="AA2005" s="22">
        <f t="shared" si="962"/>
        <v>0.4299857549857618</v>
      </c>
      <c r="AB2005" s="22">
        <f t="shared" si="963"/>
        <v>0.15762108262107732</v>
      </c>
      <c r="AC2005" s="22">
        <f t="shared" si="964"/>
        <v>0</v>
      </c>
      <c r="AD2005" s="22">
        <f t="shared" si="965"/>
        <v>0</v>
      </c>
    </row>
    <row r="2006" spans="3:30" x14ac:dyDescent="0.25">
      <c r="E2006" s="12">
        <v>43028.416666666664</v>
      </c>
      <c r="F2006" s="10">
        <v>13051.05</v>
      </c>
      <c r="G2006" s="10">
        <v>13063.82</v>
      </c>
      <c r="H2006" s="10">
        <v>13033.82</v>
      </c>
      <c r="I2006" s="10">
        <v>13039.24</v>
      </c>
      <c r="K2006" s="13">
        <f t="shared" si="956"/>
        <v>-11.809999999999491</v>
      </c>
      <c r="L2006" s="13">
        <f t="shared" si="966"/>
        <v>10.319999999999709</v>
      </c>
      <c r="M2006" s="13">
        <f t="shared" si="957"/>
        <v>30</v>
      </c>
      <c r="N2006" s="13"/>
      <c r="S2006" s="13">
        <f>S2004-S2005</f>
        <v>109.75</v>
      </c>
      <c r="X2006">
        <f t="shared" si="959"/>
        <v>11.809999999999491</v>
      </c>
      <c r="Y2006">
        <f t="shared" si="960"/>
        <v>0</v>
      </c>
      <c r="Z2006">
        <f t="shared" si="961"/>
        <v>109.75</v>
      </c>
      <c r="AA2006" s="22">
        <f t="shared" si="962"/>
        <v>0</v>
      </c>
      <c r="AB2006" s="22">
        <f t="shared" si="963"/>
        <v>0</v>
      </c>
      <c r="AC2006" s="22">
        <f t="shared" si="964"/>
        <v>0</v>
      </c>
      <c r="AD2006" s="22">
        <f t="shared" si="965"/>
        <v>0</v>
      </c>
    </row>
    <row r="2007" spans="3:30" x14ac:dyDescent="0.25">
      <c r="E2007" s="11">
        <v>43028.458333333336</v>
      </c>
      <c r="F2007" s="9">
        <v>13038.99</v>
      </c>
      <c r="G2007" s="9">
        <v>13049.18</v>
      </c>
      <c r="H2007" s="9">
        <v>13007.81</v>
      </c>
      <c r="I2007" s="9">
        <v>13013.82</v>
      </c>
      <c r="K2007" s="13">
        <f t="shared" si="956"/>
        <v>-25.170000000000073</v>
      </c>
      <c r="L2007" s="13">
        <f t="shared" si="966"/>
        <v>-14.850000000000364</v>
      </c>
      <c r="M2007" s="13">
        <f t="shared" si="957"/>
        <v>41.3700000000008</v>
      </c>
      <c r="N2007" s="13"/>
      <c r="X2007">
        <f t="shared" si="959"/>
        <v>25.170000000000073</v>
      </c>
      <c r="Y2007">
        <f t="shared" si="960"/>
        <v>0</v>
      </c>
      <c r="Z2007">
        <f t="shared" si="961"/>
        <v>0</v>
      </c>
      <c r="AA2007" s="22">
        <f t="shared" si="962"/>
        <v>0</v>
      </c>
      <c r="AB2007" s="22">
        <f t="shared" si="963"/>
        <v>0</v>
      </c>
      <c r="AC2007" s="22">
        <f t="shared" si="964"/>
        <v>0</v>
      </c>
      <c r="AD2007" s="22">
        <f t="shared" si="965"/>
        <v>0</v>
      </c>
    </row>
    <row r="2008" spans="3:30" x14ac:dyDescent="0.25">
      <c r="E2008" s="12">
        <v>43028.5</v>
      </c>
      <c r="F2008" s="10">
        <v>13013.57</v>
      </c>
      <c r="G2008" s="10">
        <v>13041.57</v>
      </c>
      <c r="H2008" s="10">
        <v>13010.78</v>
      </c>
      <c r="I2008" s="10">
        <v>13028.45</v>
      </c>
      <c r="K2008" s="13">
        <f t="shared" si="956"/>
        <v>14.880000000001019</v>
      </c>
      <c r="L2008" s="13">
        <f t="shared" si="966"/>
        <v>3.0000000000654836E-2</v>
      </c>
      <c r="M2008" s="13">
        <f t="shared" si="957"/>
        <v>30.789999999999054</v>
      </c>
      <c r="N2008" s="13"/>
      <c r="X2008">
        <f t="shared" si="959"/>
        <v>14.880000000001019</v>
      </c>
      <c r="Y2008">
        <f t="shared" si="960"/>
        <v>0</v>
      </c>
      <c r="Z2008">
        <f t="shared" si="961"/>
        <v>0</v>
      </c>
      <c r="AA2008" s="22">
        <f t="shared" si="962"/>
        <v>0</v>
      </c>
      <c r="AB2008" s="22">
        <f t="shared" si="963"/>
        <v>0</v>
      </c>
      <c r="AC2008" s="22">
        <f t="shared" si="964"/>
        <v>0</v>
      </c>
      <c r="AD2008" s="22">
        <f t="shared" si="965"/>
        <v>0</v>
      </c>
    </row>
    <row r="2009" spans="3:30" x14ac:dyDescent="0.25">
      <c r="E2009" s="11">
        <v>43028.541666666664</v>
      </c>
      <c r="F2009" s="9">
        <v>13028.7</v>
      </c>
      <c r="G2009" s="9">
        <v>13036.45</v>
      </c>
      <c r="H2009" s="9">
        <v>13016.18</v>
      </c>
      <c r="I2009" s="9">
        <v>13026.71</v>
      </c>
      <c r="K2009" s="13">
        <f t="shared" si="956"/>
        <v>-1.9900000000016007</v>
      </c>
      <c r="L2009" s="13">
        <f t="shared" si="966"/>
        <v>-1.9600000000009459</v>
      </c>
      <c r="M2009" s="13">
        <f t="shared" si="957"/>
        <v>20.270000000000437</v>
      </c>
      <c r="N2009" s="13"/>
      <c r="X2009">
        <f t="shared" si="959"/>
        <v>1.9900000000016007</v>
      </c>
      <c r="Y2009">
        <f t="shared" si="960"/>
        <v>0</v>
      </c>
      <c r="Z2009">
        <f t="shared" si="961"/>
        <v>0</v>
      </c>
      <c r="AA2009" s="22">
        <f t="shared" si="962"/>
        <v>0</v>
      </c>
      <c r="AB2009" s="22">
        <f t="shared" si="963"/>
        <v>0</v>
      </c>
      <c r="AC2009" s="22">
        <f t="shared" si="964"/>
        <v>0</v>
      </c>
      <c r="AD2009" s="22">
        <f t="shared" si="965"/>
        <v>0</v>
      </c>
    </row>
    <row r="2010" spans="3:30" x14ac:dyDescent="0.25">
      <c r="E2010" s="12">
        <v>43028.583333333336</v>
      </c>
      <c r="F2010" s="10">
        <v>13025.96</v>
      </c>
      <c r="G2010" s="10">
        <v>13037.57</v>
      </c>
      <c r="H2010" s="10">
        <v>13020.24</v>
      </c>
      <c r="I2010" s="10">
        <v>13021.66</v>
      </c>
      <c r="K2010" s="13">
        <f t="shared" si="956"/>
        <v>-4.2999999999992724</v>
      </c>
      <c r="L2010" s="13">
        <f t="shared" si="966"/>
        <v>-6.2600000000002183</v>
      </c>
      <c r="M2010" s="13">
        <f t="shared" si="957"/>
        <v>17.329999999999927</v>
      </c>
      <c r="N2010" s="13"/>
      <c r="X2010">
        <f t="shared" si="959"/>
        <v>4.2999999999992724</v>
      </c>
      <c r="Y2010">
        <f t="shared" si="960"/>
        <v>0</v>
      </c>
      <c r="Z2010">
        <f t="shared" si="961"/>
        <v>0</v>
      </c>
      <c r="AA2010" s="22">
        <f t="shared" si="962"/>
        <v>0</v>
      </c>
      <c r="AB2010" s="22">
        <f t="shared" si="963"/>
        <v>0</v>
      </c>
      <c r="AC2010" s="22">
        <f t="shared" si="964"/>
        <v>0</v>
      </c>
      <c r="AD2010" s="22">
        <f t="shared" si="965"/>
        <v>0</v>
      </c>
    </row>
    <row r="2011" spans="3:30" x14ac:dyDescent="0.25">
      <c r="E2011" s="11">
        <v>43028.625</v>
      </c>
      <c r="F2011" s="9">
        <v>13021.41</v>
      </c>
      <c r="G2011" s="9">
        <v>13024.46</v>
      </c>
      <c r="H2011" s="9">
        <v>12997.52</v>
      </c>
      <c r="I2011" s="9">
        <v>12999.76</v>
      </c>
      <c r="K2011" s="13">
        <f t="shared" si="956"/>
        <v>-21.649999999999636</v>
      </c>
      <c r="L2011" s="13">
        <f t="shared" si="966"/>
        <v>-27.909999999999854</v>
      </c>
      <c r="M2011" s="13">
        <f t="shared" si="957"/>
        <v>26.93999999999869</v>
      </c>
      <c r="N2011" s="13"/>
      <c r="X2011">
        <f t="shared" si="959"/>
        <v>21.649999999999636</v>
      </c>
      <c r="Y2011">
        <f t="shared" si="960"/>
        <v>0</v>
      </c>
      <c r="Z2011">
        <f t="shared" si="961"/>
        <v>0</v>
      </c>
      <c r="AA2011" s="22">
        <f t="shared" si="962"/>
        <v>0</v>
      </c>
      <c r="AB2011" s="22">
        <f t="shared" si="963"/>
        <v>0</v>
      </c>
      <c r="AC2011" s="22">
        <f t="shared" si="964"/>
        <v>0</v>
      </c>
      <c r="AD2011" s="22">
        <f t="shared" si="965"/>
        <v>0</v>
      </c>
    </row>
    <row r="2012" spans="3:30" x14ac:dyDescent="0.25">
      <c r="E2012" s="12">
        <v>43028.666666666664</v>
      </c>
      <c r="F2012" s="10">
        <v>12999.51</v>
      </c>
      <c r="G2012" s="10">
        <v>13010.4</v>
      </c>
      <c r="H2012" s="10">
        <v>12983.47</v>
      </c>
      <c r="I2012" s="10">
        <v>12989.92</v>
      </c>
      <c r="K2012" s="13">
        <f t="shared" si="956"/>
        <v>-9.5900000000001455</v>
      </c>
      <c r="L2012" s="13">
        <f t="shared" si="966"/>
        <v>-37.5</v>
      </c>
      <c r="M2012" s="13">
        <f t="shared" si="957"/>
        <v>26.930000000000291</v>
      </c>
      <c r="N2012" s="13"/>
      <c r="X2012">
        <f t="shared" si="959"/>
        <v>9.5900000000001455</v>
      </c>
      <c r="Y2012">
        <f t="shared" si="960"/>
        <v>0</v>
      </c>
      <c r="Z2012">
        <f t="shared" si="961"/>
        <v>0</v>
      </c>
      <c r="AA2012" s="22">
        <f t="shared" si="962"/>
        <v>0</v>
      </c>
      <c r="AB2012" s="22">
        <f t="shared" si="963"/>
        <v>0</v>
      </c>
      <c r="AC2012" s="22">
        <f t="shared" si="964"/>
        <v>0</v>
      </c>
      <c r="AD2012" s="22">
        <f t="shared" si="965"/>
        <v>0</v>
      </c>
    </row>
    <row r="2013" spans="3:30" x14ac:dyDescent="0.25">
      <c r="E2013" s="11">
        <v>43028.708333333336</v>
      </c>
      <c r="F2013" s="9">
        <v>12989.67</v>
      </c>
      <c r="G2013" s="9">
        <v>13003.86</v>
      </c>
      <c r="H2013" s="9">
        <v>12954.07</v>
      </c>
      <c r="I2013" s="9">
        <v>12966.8</v>
      </c>
      <c r="K2013" s="13">
        <f t="shared" si="956"/>
        <v>-22.8700000000008</v>
      </c>
      <c r="L2013" s="13">
        <f t="shared" si="966"/>
        <v>-60.3700000000008</v>
      </c>
      <c r="M2013" s="13">
        <f t="shared" si="957"/>
        <v>49.790000000000873</v>
      </c>
      <c r="N2013" s="13"/>
      <c r="X2013">
        <f t="shared" si="959"/>
        <v>22.8700000000008</v>
      </c>
      <c r="Y2013">
        <f t="shared" si="960"/>
        <v>0</v>
      </c>
      <c r="Z2013">
        <f t="shared" si="961"/>
        <v>0</v>
      </c>
      <c r="AA2013" s="22">
        <f t="shared" si="962"/>
        <v>0</v>
      </c>
      <c r="AB2013" s="22">
        <f t="shared" si="963"/>
        <v>0</v>
      </c>
      <c r="AC2013" s="22">
        <f t="shared" si="964"/>
        <v>0</v>
      </c>
      <c r="AD2013" s="22">
        <f t="shared" si="965"/>
        <v>0</v>
      </c>
    </row>
    <row r="2014" spans="3:30" x14ac:dyDescent="0.25">
      <c r="E2014" s="12">
        <v>43028.75</v>
      </c>
      <c r="F2014" s="10">
        <v>12967.05</v>
      </c>
      <c r="G2014" s="10">
        <v>12995.85</v>
      </c>
      <c r="H2014" s="10">
        <v>12966.8</v>
      </c>
      <c r="I2014" s="10">
        <v>12993.19</v>
      </c>
      <c r="K2014" s="13">
        <f t="shared" si="956"/>
        <v>26.140000000001237</v>
      </c>
      <c r="L2014" s="13">
        <f t="shared" si="966"/>
        <v>-34.229999999999563</v>
      </c>
      <c r="M2014" s="13">
        <f t="shared" si="957"/>
        <v>29.050000000001091</v>
      </c>
      <c r="N2014" s="13"/>
      <c r="X2014">
        <f t="shared" si="959"/>
        <v>26.140000000001237</v>
      </c>
      <c r="Y2014">
        <f t="shared" si="960"/>
        <v>0</v>
      </c>
      <c r="Z2014">
        <f t="shared" si="961"/>
        <v>0</v>
      </c>
      <c r="AA2014" s="22">
        <f t="shared" si="962"/>
        <v>0</v>
      </c>
      <c r="AB2014" s="22">
        <f t="shared" si="963"/>
        <v>0</v>
      </c>
      <c r="AC2014" s="22">
        <f t="shared" si="964"/>
        <v>0</v>
      </c>
      <c r="AD2014" s="22">
        <f t="shared" si="965"/>
        <v>0</v>
      </c>
    </row>
    <row r="2015" spans="3:30" x14ac:dyDescent="0.25">
      <c r="E2015" s="11">
        <v>43028.791666666664</v>
      </c>
      <c r="F2015" s="9">
        <v>12992.94</v>
      </c>
      <c r="G2015" s="9">
        <v>12998.36</v>
      </c>
      <c r="H2015" s="9">
        <v>12985.34</v>
      </c>
      <c r="I2015" s="9">
        <v>12995.51</v>
      </c>
      <c r="K2015" s="13">
        <f t="shared" si="956"/>
        <v>2.569999999999709</v>
      </c>
      <c r="L2015" s="13">
        <f t="shared" si="966"/>
        <v>-31.659999999999854</v>
      </c>
      <c r="M2015" s="13">
        <f t="shared" si="957"/>
        <v>13.020000000000437</v>
      </c>
      <c r="N2015" s="13"/>
      <c r="X2015">
        <f t="shared" si="959"/>
        <v>2.569999999999709</v>
      </c>
      <c r="Y2015">
        <f t="shared" si="960"/>
        <v>0</v>
      </c>
      <c r="Z2015">
        <f t="shared" si="961"/>
        <v>0</v>
      </c>
      <c r="AA2015" s="22">
        <f t="shared" si="962"/>
        <v>0</v>
      </c>
      <c r="AB2015" s="22">
        <f t="shared" si="963"/>
        <v>0</v>
      </c>
      <c r="AC2015" s="22">
        <f t="shared" si="964"/>
        <v>0</v>
      </c>
      <c r="AD2015" s="22">
        <f t="shared" si="965"/>
        <v>0</v>
      </c>
    </row>
    <row r="2016" spans="3:30" x14ac:dyDescent="0.25">
      <c r="E2016" s="12">
        <v>43028.833333333336</v>
      </c>
      <c r="F2016" s="10">
        <v>12995.76</v>
      </c>
      <c r="G2016" s="10">
        <v>12998.26</v>
      </c>
      <c r="H2016" s="10">
        <v>12988.75</v>
      </c>
      <c r="I2016" s="10">
        <v>12989.5</v>
      </c>
      <c r="K2016" s="13">
        <f t="shared" si="956"/>
        <v>-6.2600000000002183</v>
      </c>
      <c r="L2016" s="13">
        <f t="shared" si="966"/>
        <v>-37.920000000000073</v>
      </c>
      <c r="M2016" s="13">
        <f t="shared" si="957"/>
        <v>9.5100000000002183</v>
      </c>
      <c r="N2016" s="13"/>
      <c r="X2016">
        <f t="shared" si="959"/>
        <v>6.2600000000002183</v>
      </c>
      <c r="Y2016">
        <f t="shared" si="960"/>
        <v>0</v>
      </c>
      <c r="Z2016">
        <f t="shared" si="961"/>
        <v>0</v>
      </c>
      <c r="AA2016" s="22">
        <f t="shared" si="962"/>
        <v>0</v>
      </c>
      <c r="AB2016" s="22">
        <f t="shared" si="963"/>
        <v>0</v>
      </c>
      <c r="AC2016" s="22">
        <f t="shared" si="964"/>
        <v>0</v>
      </c>
      <c r="AD2016" s="22">
        <f t="shared" si="965"/>
        <v>0</v>
      </c>
    </row>
    <row r="2017" spans="3:30" x14ac:dyDescent="0.25">
      <c r="E2017" s="11">
        <v>43028.875</v>
      </c>
      <c r="F2017" s="9">
        <v>12989.75</v>
      </c>
      <c r="G2017" s="9">
        <v>12996.5</v>
      </c>
      <c r="H2017" s="9">
        <v>12989.5</v>
      </c>
      <c r="I2017" s="9">
        <v>12991.75</v>
      </c>
      <c r="K2017" s="13">
        <f t="shared" si="956"/>
        <v>2</v>
      </c>
      <c r="L2017" s="13">
        <f t="shared" si="966"/>
        <v>-35.920000000000073</v>
      </c>
      <c r="M2017" s="13">
        <f t="shared" si="957"/>
        <v>7</v>
      </c>
      <c r="N2017" s="13"/>
      <c r="X2017">
        <f t="shared" si="959"/>
        <v>2</v>
      </c>
      <c r="Y2017">
        <f t="shared" si="960"/>
        <v>0</v>
      </c>
      <c r="Z2017">
        <f t="shared" si="961"/>
        <v>0</v>
      </c>
      <c r="AA2017" s="22">
        <f t="shared" si="962"/>
        <v>0</v>
      </c>
      <c r="AB2017" s="22">
        <f t="shared" si="963"/>
        <v>0</v>
      </c>
      <c r="AC2017" s="22">
        <f t="shared" si="964"/>
        <v>0</v>
      </c>
      <c r="AD2017" s="22">
        <f t="shared" si="965"/>
        <v>0</v>
      </c>
    </row>
    <row r="2018" spans="3:30" x14ac:dyDescent="0.25">
      <c r="E2018" s="12">
        <v>43028.916666666664</v>
      </c>
      <c r="F2018" s="10">
        <v>12992</v>
      </c>
      <c r="G2018" s="10">
        <v>12993.99</v>
      </c>
      <c r="H2018" s="10">
        <v>12986.49</v>
      </c>
      <c r="I2018" s="10">
        <v>12987.49</v>
      </c>
      <c r="K2018" s="13">
        <f t="shared" si="956"/>
        <v>-4.5100000000002183</v>
      </c>
      <c r="L2018" s="13">
        <f t="shared" si="966"/>
        <v>-40.430000000000291</v>
      </c>
      <c r="M2018" s="13">
        <f t="shared" si="957"/>
        <v>7.5</v>
      </c>
      <c r="N2018" s="13"/>
      <c r="X2018">
        <f t="shared" si="959"/>
        <v>4.5100000000002183</v>
      </c>
      <c r="Y2018">
        <f t="shared" si="960"/>
        <v>0</v>
      </c>
      <c r="Z2018">
        <f t="shared" si="961"/>
        <v>0</v>
      </c>
      <c r="AA2018" s="22">
        <f t="shared" si="962"/>
        <v>0</v>
      </c>
      <c r="AB2018" s="22">
        <f t="shared" si="963"/>
        <v>0</v>
      </c>
      <c r="AC2018" s="22">
        <f t="shared" si="964"/>
        <v>0</v>
      </c>
      <c r="AD2018" s="22">
        <f t="shared" si="965"/>
        <v>0</v>
      </c>
    </row>
    <row r="2019" spans="3:30" hidden="1" x14ac:dyDescent="0.25">
      <c r="E2019" s="11">
        <v>43031.041666666664</v>
      </c>
      <c r="F2019" s="9">
        <v>12987.19</v>
      </c>
      <c r="G2019" s="9">
        <v>13013.61</v>
      </c>
      <c r="H2019" s="9">
        <v>12987.19</v>
      </c>
      <c r="I2019" s="9">
        <v>13006.82</v>
      </c>
    </row>
    <row r="2020" spans="3:30" hidden="1" x14ac:dyDescent="0.25">
      <c r="E2020" s="12">
        <v>43031.083333333336</v>
      </c>
      <c r="F2020" s="10">
        <v>13006.18</v>
      </c>
      <c r="G2020" s="10">
        <v>13022.65</v>
      </c>
      <c r="H2020" s="10">
        <v>13005.55</v>
      </c>
      <c r="I2020" s="10">
        <v>13009.1</v>
      </c>
    </row>
    <row r="2021" spans="3:30" hidden="1" x14ac:dyDescent="0.25">
      <c r="E2021" s="11">
        <v>43031.125</v>
      </c>
      <c r="F2021" s="9">
        <v>13007.84</v>
      </c>
      <c r="G2021" s="9">
        <v>13009.86</v>
      </c>
      <c r="H2021" s="9">
        <v>13001.29</v>
      </c>
      <c r="I2021" s="9">
        <v>13006.07</v>
      </c>
    </row>
    <row r="2022" spans="3:30" hidden="1" x14ac:dyDescent="0.25">
      <c r="E2022" s="12">
        <v>43031.166666666664</v>
      </c>
      <c r="F2022" s="10">
        <v>13005.99</v>
      </c>
      <c r="G2022" s="10">
        <v>13010.01</v>
      </c>
      <c r="H2022" s="10">
        <v>13002.44</v>
      </c>
      <c r="I2022" s="10">
        <v>13002.44</v>
      </c>
    </row>
    <row r="2023" spans="3:30" hidden="1" x14ac:dyDescent="0.25">
      <c r="E2023" s="11">
        <v>43031.208333333336</v>
      </c>
      <c r="F2023" s="9">
        <v>13003.7</v>
      </c>
      <c r="G2023" s="9">
        <v>13006.86</v>
      </c>
      <c r="H2023" s="9">
        <v>12990.65</v>
      </c>
      <c r="I2023" s="9">
        <v>12993.41</v>
      </c>
    </row>
    <row r="2024" spans="3:30" hidden="1" x14ac:dyDescent="0.25">
      <c r="E2024" s="12">
        <v>43031.25</v>
      </c>
      <c r="F2024" s="10">
        <v>12994.67</v>
      </c>
      <c r="G2024" s="10">
        <v>12998.44</v>
      </c>
      <c r="H2024" s="10">
        <v>12994.67</v>
      </c>
      <c r="I2024" s="10">
        <v>12996.67</v>
      </c>
    </row>
    <row r="2025" spans="3:30" hidden="1" x14ac:dyDescent="0.25">
      <c r="E2025" s="11">
        <v>43031.291666666664</v>
      </c>
      <c r="F2025" s="9">
        <v>12999.2</v>
      </c>
      <c r="G2025" s="9">
        <v>13000.2</v>
      </c>
      <c r="H2025" s="9">
        <v>12986.1</v>
      </c>
      <c r="I2025" s="9">
        <v>12990.12</v>
      </c>
    </row>
    <row r="2026" spans="3:30" x14ac:dyDescent="0.25">
      <c r="C2026">
        <v>1</v>
      </c>
      <c r="E2026" s="12">
        <v>43031.333333333336</v>
      </c>
      <c r="F2026" s="10">
        <v>12988.86</v>
      </c>
      <c r="G2026" s="10">
        <v>12994.54</v>
      </c>
      <c r="H2026" s="10">
        <v>12986.68</v>
      </c>
      <c r="I2026" s="10">
        <v>12994.54</v>
      </c>
      <c r="K2026" s="13">
        <f t="shared" ref="K2026:K2040" si="967">I2026-F2026</f>
        <v>5.680000000000291</v>
      </c>
      <c r="L2026" s="13">
        <v>0</v>
      </c>
      <c r="M2026" s="13">
        <f t="shared" ref="M2026:M2040" si="968">G2026-H2026</f>
        <v>7.8600000000005821</v>
      </c>
      <c r="N2026" s="13">
        <f t="shared" ref="N2026" si="969">I2040-F2026</f>
        <v>-4.069999999999709</v>
      </c>
      <c r="O2026" s="18">
        <f>IF(K2026*N2026&gt;0,1,0)</f>
        <v>0</v>
      </c>
      <c r="S2026" s="13">
        <f>MAX(G2026:G2041)</f>
        <v>13070.93</v>
      </c>
      <c r="X2026">
        <f t="shared" ref="X2026:X2040" si="970">ABS(K2026)</f>
        <v>5.680000000000291</v>
      </c>
      <c r="Y2026">
        <f t="shared" ref="Y2026:Y2040" si="971">ABS(N2026)</f>
        <v>4.069999999999709</v>
      </c>
      <c r="Z2026">
        <f t="shared" ref="Z2026:Z2040" si="972">IF(S2026&lt;1000,ABS(S2026),0)</f>
        <v>0</v>
      </c>
      <c r="AA2026" s="22">
        <f t="shared" ref="AA2026:AA2040" si="973">ABS(P2026)</f>
        <v>0</v>
      </c>
      <c r="AB2026" s="22">
        <f t="shared" ref="AB2026:AB2040" si="974">ABS(Q2026)</f>
        <v>0</v>
      </c>
      <c r="AC2026" s="22">
        <f t="shared" ref="AC2026:AC2040" si="975">IF(O2026=1,ABS(P2027),0)</f>
        <v>0</v>
      </c>
      <c r="AD2026" s="22">
        <f t="shared" ref="AD2026:AD2040" si="976">IF(O2026=0,ABS(Q2027),0)</f>
        <v>9.5671981776748807E-2</v>
      </c>
    </row>
    <row r="2027" spans="3:30" x14ac:dyDescent="0.25">
      <c r="E2027" s="11">
        <v>43031.375</v>
      </c>
      <c r="F2027" s="9">
        <v>12996.04</v>
      </c>
      <c r="G2027" s="9">
        <v>13013.06</v>
      </c>
      <c r="H2027" s="9">
        <v>12988.99</v>
      </c>
      <c r="I2027" s="9">
        <v>13011.84</v>
      </c>
      <c r="K2027" s="13">
        <f t="shared" si="967"/>
        <v>15.799999999999272</v>
      </c>
      <c r="L2027" s="13">
        <f t="shared" ref="L2027:L2040" si="977">L2026+K2027</f>
        <v>15.799999999999272</v>
      </c>
      <c r="M2027" s="13">
        <f t="shared" si="968"/>
        <v>24.069999999999709</v>
      </c>
      <c r="N2027" s="13"/>
      <c r="P2027">
        <f>_xlfn.IFS(K2026&lt;0,MIN(L2026:L2040),K2026&gt;0,MAX(L2026:L2040))/S2006</f>
        <v>0.57785876993166352</v>
      </c>
      <c r="Q2027">
        <f>_xlfn.IFS(K2026&lt;0,MAX(L2026:L2040),K2026&gt;0,MIN(L2026:L2040))/S2006</f>
        <v>-9.5671981776748807E-2</v>
      </c>
      <c r="S2027" s="13">
        <f>MIN(H2026:H2041)</f>
        <v>12972.6</v>
      </c>
      <c r="X2027">
        <f t="shared" si="970"/>
        <v>15.799999999999272</v>
      </c>
      <c r="Y2027">
        <f t="shared" si="971"/>
        <v>0</v>
      </c>
      <c r="Z2027">
        <f t="shared" si="972"/>
        <v>0</v>
      </c>
      <c r="AA2027" s="22">
        <f t="shared" si="973"/>
        <v>0.57785876993166352</v>
      </c>
      <c r="AB2027" s="22">
        <f t="shared" si="974"/>
        <v>9.5671981776748807E-2</v>
      </c>
      <c r="AC2027" s="22">
        <f t="shared" si="975"/>
        <v>0</v>
      </c>
      <c r="AD2027" s="22">
        <f t="shared" si="976"/>
        <v>0</v>
      </c>
    </row>
    <row r="2028" spans="3:30" x14ac:dyDescent="0.25">
      <c r="E2028" s="12">
        <v>43031.416666666664</v>
      </c>
      <c r="F2028" s="10">
        <v>13013.34</v>
      </c>
      <c r="G2028" s="10">
        <v>13017.48</v>
      </c>
      <c r="H2028" s="10">
        <v>12973.22</v>
      </c>
      <c r="I2028" s="10">
        <v>12989.68</v>
      </c>
      <c r="K2028" s="13">
        <f t="shared" si="967"/>
        <v>-23.659999999999854</v>
      </c>
      <c r="L2028" s="13">
        <f t="shared" si="977"/>
        <v>-7.8600000000005821</v>
      </c>
      <c r="M2028" s="13">
        <f t="shared" si="968"/>
        <v>44.260000000000218</v>
      </c>
      <c r="N2028" s="13"/>
      <c r="S2028" s="13">
        <f>S2026-S2027</f>
        <v>98.329999999999927</v>
      </c>
      <c r="X2028">
        <f t="shared" si="970"/>
        <v>23.659999999999854</v>
      </c>
      <c r="Y2028">
        <f t="shared" si="971"/>
        <v>0</v>
      </c>
      <c r="Z2028">
        <f t="shared" si="972"/>
        <v>98.329999999999927</v>
      </c>
      <c r="AA2028" s="22">
        <f t="shared" si="973"/>
        <v>0</v>
      </c>
      <c r="AB2028" s="22">
        <f t="shared" si="974"/>
        <v>0</v>
      </c>
      <c r="AC2028" s="22">
        <f t="shared" si="975"/>
        <v>0</v>
      </c>
      <c r="AD2028" s="22">
        <f t="shared" si="976"/>
        <v>0</v>
      </c>
    </row>
    <row r="2029" spans="3:30" x14ac:dyDescent="0.25">
      <c r="E2029" s="11">
        <v>43031.458333333336</v>
      </c>
      <c r="F2029" s="9">
        <v>12990.17</v>
      </c>
      <c r="G2029" s="9">
        <v>13047.49</v>
      </c>
      <c r="H2029" s="9">
        <v>12980.5</v>
      </c>
      <c r="I2029" s="9">
        <v>13030.43</v>
      </c>
      <c r="K2029" s="13">
        <f t="shared" si="967"/>
        <v>40.260000000000218</v>
      </c>
      <c r="L2029" s="13">
        <f t="shared" si="977"/>
        <v>32.399999999999636</v>
      </c>
      <c r="M2029" s="13">
        <f t="shared" si="968"/>
        <v>66.989999999999782</v>
      </c>
      <c r="N2029" s="13"/>
      <c r="X2029">
        <f t="shared" si="970"/>
        <v>40.260000000000218</v>
      </c>
      <c r="Y2029">
        <f t="shared" si="971"/>
        <v>0</v>
      </c>
      <c r="Z2029">
        <f t="shared" si="972"/>
        <v>0</v>
      </c>
      <c r="AA2029" s="22">
        <f t="shared" si="973"/>
        <v>0</v>
      </c>
      <c r="AB2029" s="22">
        <f t="shared" si="974"/>
        <v>0</v>
      </c>
      <c r="AC2029" s="22">
        <f t="shared" si="975"/>
        <v>0</v>
      </c>
      <c r="AD2029" s="22">
        <f t="shared" si="976"/>
        <v>0</v>
      </c>
    </row>
    <row r="2030" spans="3:30" x14ac:dyDescent="0.25">
      <c r="E2030" s="12">
        <v>43031.5</v>
      </c>
      <c r="F2030" s="10">
        <v>13030.68</v>
      </c>
      <c r="G2030" s="10">
        <v>13070.93</v>
      </c>
      <c r="H2030" s="10">
        <v>13021.6</v>
      </c>
      <c r="I2030" s="10">
        <v>13061.7</v>
      </c>
      <c r="K2030" s="13">
        <f t="shared" si="967"/>
        <v>31.020000000000437</v>
      </c>
      <c r="L2030" s="13">
        <f t="shared" si="977"/>
        <v>63.420000000000073</v>
      </c>
      <c r="M2030" s="13">
        <f t="shared" si="968"/>
        <v>49.329999999999927</v>
      </c>
      <c r="N2030" s="13"/>
      <c r="X2030">
        <f t="shared" si="970"/>
        <v>31.020000000000437</v>
      </c>
      <c r="Y2030">
        <f t="shared" si="971"/>
        <v>0</v>
      </c>
      <c r="Z2030">
        <f t="shared" si="972"/>
        <v>0</v>
      </c>
      <c r="AA2030" s="22">
        <f t="shared" si="973"/>
        <v>0</v>
      </c>
      <c r="AB2030" s="22">
        <f t="shared" si="974"/>
        <v>0</v>
      </c>
      <c r="AC2030" s="22">
        <f t="shared" si="975"/>
        <v>0</v>
      </c>
      <c r="AD2030" s="22">
        <f t="shared" si="976"/>
        <v>0</v>
      </c>
    </row>
    <row r="2031" spans="3:30" x14ac:dyDescent="0.25">
      <c r="E2031" s="11">
        <v>43031.541666666664</v>
      </c>
      <c r="F2031" s="9">
        <v>13061.45</v>
      </c>
      <c r="G2031" s="9">
        <v>13068.4</v>
      </c>
      <c r="H2031" s="9">
        <v>13044.35</v>
      </c>
      <c r="I2031" s="9">
        <v>13051.32</v>
      </c>
      <c r="K2031" s="13">
        <f t="shared" si="967"/>
        <v>-10.130000000001019</v>
      </c>
      <c r="L2031" s="13">
        <f t="shared" si="977"/>
        <v>53.289999999999054</v>
      </c>
      <c r="M2031" s="13">
        <f t="shared" si="968"/>
        <v>24.049999999999272</v>
      </c>
      <c r="N2031" s="13"/>
      <c r="X2031">
        <f t="shared" si="970"/>
        <v>10.130000000001019</v>
      </c>
      <c r="Y2031">
        <f t="shared" si="971"/>
        <v>0</v>
      </c>
      <c r="Z2031">
        <f t="shared" si="972"/>
        <v>0</v>
      </c>
      <c r="AA2031" s="22">
        <f t="shared" si="973"/>
        <v>0</v>
      </c>
      <c r="AB2031" s="22">
        <f t="shared" si="974"/>
        <v>0</v>
      </c>
      <c r="AC2031" s="22">
        <f t="shared" si="975"/>
        <v>0</v>
      </c>
      <c r="AD2031" s="22">
        <f t="shared" si="976"/>
        <v>0</v>
      </c>
    </row>
    <row r="2032" spans="3:30" x14ac:dyDescent="0.25">
      <c r="E2032" s="12">
        <v>43031.583333333336</v>
      </c>
      <c r="F2032" s="10">
        <v>13051.07</v>
      </c>
      <c r="G2032" s="10">
        <v>13060.56</v>
      </c>
      <c r="H2032" s="10">
        <v>12996.16</v>
      </c>
      <c r="I2032" s="10">
        <v>13003.25</v>
      </c>
      <c r="K2032" s="13">
        <f t="shared" si="967"/>
        <v>-47.819999999999709</v>
      </c>
      <c r="L2032" s="13">
        <f t="shared" si="977"/>
        <v>5.4699999999993452</v>
      </c>
      <c r="M2032" s="13">
        <f t="shared" si="968"/>
        <v>64.399999999999636</v>
      </c>
      <c r="N2032" s="13"/>
      <c r="X2032">
        <f t="shared" si="970"/>
        <v>47.819999999999709</v>
      </c>
      <c r="Y2032">
        <f t="shared" si="971"/>
        <v>0</v>
      </c>
      <c r="Z2032">
        <f t="shared" si="972"/>
        <v>0</v>
      </c>
      <c r="AA2032" s="22">
        <f t="shared" si="973"/>
        <v>0</v>
      </c>
      <c r="AB2032" s="22">
        <f t="shared" si="974"/>
        <v>0</v>
      </c>
      <c r="AC2032" s="22">
        <f t="shared" si="975"/>
        <v>0</v>
      </c>
      <c r="AD2032" s="22">
        <f t="shared" si="976"/>
        <v>0</v>
      </c>
    </row>
    <row r="2033" spans="5:30" x14ac:dyDescent="0.25">
      <c r="E2033" s="11">
        <v>43031.625</v>
      </c>
      <c r="F2033" s="9">
        <v>13002.5</v>
      </c>
      <c r="G2033" s="9">
        <v>13017.15</v>
      </c>
      <c r="H2033" s="9">
        <v>12994.14</v>
      </c>
      <c r="I2033" s="9">
        <v>13015.69</v>
      </c>
      <c r="K2033" s="13">
        <f t="shared" si="967"/>
        <v>13.190000000000509</v>
      </c>
      <c r="L2033" s="13">
        <f t="shared" si="977"/>
        <v>18.659999999999854</v>
      </c>
      <c r="M2033" s="13">
        <f t="shared" si="968"/>
        <v>23.010000000000218</v>
      </c>
      <c r="N2033" s="13"/>
      <c r="X2033">
        <f t="shared" si="970"/>
        <v>13.190000000000509</v>
      </c>
      <c r="Y2033">
        <f t="shared" si="971"/>
        <v>0</v>
      </c>
      <c r="Z2033">
        <f t="shared" si="972"/>
        <v>0</v>
      </c>
      <c r="AA2033" s="22">
        <f t="shared" si="973"/>
        <v>0</v>
      </c>
      <c r="AB2033" s="22">
        <f t="shared" si="974"/>
        <v>0</v>
      </c>
      <c r="AC2033" s="22">
        <f t="shared" si="975"/>
        <v>0</v>
      </c>
      <c r="AD2033" s="22">
        <f t="shared" si="976"/>
        <v>0</v>
      </c>
    </row>
    <row r="2034" spans="5:30" x14ac:dyDescent="0.25">
      <c r="E2034" s="12">
        <v>43031.666666666664</v>
      </c>
      <c r="F2034" s="10">
        <v>13015.94</v>
      </c>
      <c r="G2034" s="10">
        <v>13026.01</v>
      </c>
      <c r="H2034" s="10">
        <v>13005.19</v>
      </c>
      <c r="I2034" s="10">
        <v>13005.89</v>
      </c>
      <c r="K2034" s="13">
        <f t="shared" si="967"/>
        <v>-10.050000000001091</v>
      </c>
      <c r="L2034" s="13">
        <f t="shared" si="977"/>
        <v>8.6099999999987631</v>
      </c>
      <c r="M2034" s="13">
        <f t="shared" si="968"/>
        <v>20.819999999999709</v>
      </c>
      <c r="N2034" s="13"/>
      <c r="X2034">
        <f t="shared" si="970"/>
        <v>10.050000000001091</v>
      </c>
      <c r="Y2034">
        <f t="shared" si="971"/>
        <v>0</v>
      </c>
      <c r="Z2034">
        <f t="shared" si="972"/>
        <v>0</v>
      </c>
      <c r="AA2034" s="22">
        <f t="shared" si="973"/>
        <v>0</v>
      </c>
      <c r="AB2034" s="22">
        <f t="shared" si="974"/>
        <v>0</v>
      </c>
      <c r="AC2034" s="22">
        <f t="shared" si="975"/>
        <v>0</v>
      </c>
      <c r="AD2034" s="22">
        <f t="shared" si="976"/>
        <v>0</v>
      </c>
    </row>
    <row r="2035" spans="5:30" x14ac:dyDescent="0.25">
      <c r="E2035" s="11">
        <v>43031.708333333336</v>
      </c>
      <c r="F2035" s="9">
        <v>13004.14</v>
      </c>
      <c r="G2035" s="9">
        <v>13014.5</v>
      </c>
      <c r="H2035" s="9">
        <v>12996.18</v>
      </c>
      <c r="I2035" s="9">
        <v>13000.54</v>
      </c>
      <c r="K2035" s="13">
        <f t="shared" si="967"/>
        <v>-3.5999999999985448</v>
      </c>
      <c r="L2035" s="13">
        <f t="shared" si="977"/>
        <v>5.0100000000002183</v>
      </c>
      <c r="M2035" s="13">
        <f t="shared" si="968"/>
        <v>18.319999999999709</v>
      </c>
      <c r="N2035" s="13"/>
      <c r="X2035">
        <f t="shared" si="970"/>
        <v>3.5999999999985448</v>
      </c>
      <c r="Y2035">
        <f t="shared" si="971"/>
        <v>0</v>
      </c>
      <c r="Z2035">
        <f t="shared" si="972"/>
        <v>0</v>
      </c>
      <c r="AA2035" s="22">
        <f t="shared" si="973"/>
        <v>0</v>
      </c>
      <c r="AB2035" s="22">
        <f t="shared" si="974"/>
        <v>0</v>
      </c>
      <c r="AC2035" s="22">
        <f t="shared" si="975"/>
        <v>0</v>
      </c>
      <c r="AD2035" s="22">
        <f t="shared" si="976"/>
        <v>0</v>
      </c>
    </row>
    <row r="2036" spans="5:30" x14ac:dyDescent="0.25">
      <c r="E2036" s="12">
        <v>43031.75</v>
      </c>
      <c r="F2036" s="10">
        <v>13000.3</v>
      </c>
      <c r="G2036" s="10">
        <v>13010.68</v>
      </c>
      <c r="H2036" s="10">
        <v>12998.58</v>
      </c>
      <c r="I2036" s="10">
        <v>13001.4</v>
      </c>
      <c r="K2036" s="13">
        <f t="shared" si="967"/>
        <v>1.1000000000003638</v>
      </c>
      <c r="L2036" s="13">
        <f t="shared" si="977"/>
        <v>6.1100000000005821</v>
      </c>
      <c r="M2036" s="13">
        <f t="shared" si="968"/>
        <v>12.100000000000364</v>
      </c>
      <c r="N2036" s="13"/>
      <c r="X2036">
        <f t="shared" si="970"/>
        <v>1.1000000000003638</v>
      </c>
      <c r="Y2036">
        <f t="shared" si="971"/>
        <v>0</v>
      </c>
      <c r="Z2036">
        <f t="shared" si="972"/>
        <v>0</v>
      </c>
      <c r="AA2036" s="22">
        <f t="shared" si="973"/>
        <v>0</v>
      </c>
      <c r="AB2036" s="22">
        <f t="shared" si="974"/>
        <v>0</v>
      </c>
      <c r="AC2036" s="22">
        <f t="shared" si="975"/>
        <v>0</v>
      </c>
      <c r="AD2036" s="22">
        <f t="shared" si="976"/>
        <v>0</v>
      </c>
    </row>
    <row r="2037" spans="5:30" x14ac:dyDescent="0.25">
      <c r="E2037" s="11">
        <v>43031.791666666664</v>
      </c>
      <c r="F2037" s="9">
        <v>13001.65</v>
      </c>
      <c r="G2037" s="9">
        <v>13011.48</v>
      </c>
      <c r="H2037" s="9">
        <v>12997.23</v>
      </c>
      <c r="I2037" s="9">
        <v>13007.58</v>
      </c>
      <c r="K2037" s="13">
        <f t="shared" si="967"/>
        <v>5.930000000000291</v>
      </c>
      <c r="L2037" s="13">
        <f t="shared" si="977"/>
        <v>12.040000000000873</v>
      </c>
      <c r="M2037" s="13">
        <f t="shared" si="968"/>
        <v>14.25</v>
      </c>
      <c r="N2037" s="13"/>
      <c r="X2037">
        <f t="shared" si="970"/>
        <v>5.930000000000291</v>
      </c>
      <c r="Y2037">
        <f t="shared" si="971"/>
        <v>0</v>
      </c>
      <c r="Z2037">
        <f t="shared" si="972"/>
        <v>0</v>
      </c>
      <c r="AA2037" s="22">
        <f t="shared" si="973"/>
        <v>0</v>
      </c>
      <c r="AB2037" s="22">
        <f t="shared" si="974"/>
        <v>0</v>
      </c>
      <c r="AC2037" s="22">
        <f t="shared" si="975"/>
        <v>0</v>
      </c>
      <c r="AD2037" s="22">
        <f t="shared" si="976"/>
        <v>0</v>
      </c>
    </row>
    <row r="2038" spans="5:30" x14ac:dyDescent="0.25">
      <c r="E2038" s="12">
        <v>43031.833333333336</v>
      </c>
      <c r="F2038" s="10">
        <v>13007.83</v>
      </c>
      <c r="G2038" s="10">
        <v>13011.08</v>
      </c>
      <c r="H2038" s="10">
        <v>12999.07</v>
      </c>
      <c r="I2038" s="10">
        <v>13001.06</v>
      </c>
      <c r="K2038" s="13">
        <f t="shared" si="967"/>
        <v>-6.7700000000004366</v>
      </c>
      <c r="L2038" s="13">
        <f t="shared" si="977"/>
        <v>5.2700000000004366</v>
      </c>
      <c r="M2038" s="13">
        <f t="shared" si="968"/>
        <v>12.010000000000218</v>
      </c>
      <c r="N2038" s="13"/>
      <c r="X2038">
        <f t="shared" si="970"/>
        <v>6.7700000000004366</v>
      </c>
      <c r="Y2038">
        <f t="shared" si="971"/>
        <v>0</v>
      </c>
      <c r="Z2038">
        <f t="shared" si="972"/>
        <v>0</v>
      </c>
      <c r="AA2038" s="22">
        <f t="shared" si="973"/>
        <v>0</v>
      </c>
      <c r="AB2038" s="22">
        <f t="shared" si="974"/>
        <v>0</v>
      </c>
      <c r="AC2038" s="22">
        <f t="shared" si="975"/>
        <v>0</v>
      </c>
      <c r="AD2038" s="22">
        <f t="shared" si="976"/>
        <v>0</v>
      </c>
    </row>
    <row r="2039" spans="5:30" x14ac:dyDescent="0.25">
      <c r="E2039" s="11">
        <v>43031.875</v>
      </c>
      <c r="F2039" s="9">
        <v>13000.81</v>
      </c>
      <c r="G2039" s="9">
        <v>13003.56</v>
      </c>
      <c r="H2039" s="9">
        <v>12992.55</v>
      </c>
      <c r="I2039" s="9">
        <v>12998.56</v>
      </c>
      <c r="K2039" s="13">
        <f t="shared" si="967"/>
        <v>-2.25</v>
      </c>
      <c r="L2039" s="13">
        <f t="shared" si="977"/>
        <v>3.0200000000004366</v>
      </c>
      <c r="M2039" s="13">
        <f t="shared" si="968"/>
        <v>11.010000000000218</v>
      </c>
      <c r="N2039" s="13"/>
      <c r="X2039">
        <f t="shared" si="970"/>
        <v>2.25</v>
      </c>
      <c r="Y2039">
        <f t="shared" si="971"/>
        <v>0</v>
      </c>
      <c r="Z2039">
        <f t="shared" si="972"/>
        <v>0</v>
      </c>
      <c r="AA2039" s="22">
        <f t="shared" si="973"/>
        <v>0</v>
      </c>
      <c r="AB2039" s="22">
        <f t="shared" si="974"/>
        <v>0</v>
      </c>
      <c r="AC2039" s="22">
        <f t="shared" si="975"/>
        <v>0</v>
      </c>
      <c r="AD2039" s="22">
        <f t="shared" si="976"/>
        <v>0</v>
      </c>
    </row>
    <row r="2040" spans="5:30" x14ac:dyDescent="0.25">
      <c r="E2040" s="12">
        <v>43031.916666666664</v>
      </c>
      <c r="F2040" s="10">
        <v>12998.31</v>
      </c>
      <c r="G2040" s="10">
        <v>12999.31</v>
      </c>
      <c r="H2040" s="10">
        <v>12973.78</v>
      </c>
      <c r="I2040" s="10">
        <v>12984.79</v>
      </c>
      <c r="K2040" s="13">
        <f t="shared" si="967"/>
        <v>-13.519999999998618</v>
      </c>
      <c r="L2040" s="13">
        <f t="shared" si="977"/>
        <v>-10.499999999998181</v>
      </c>
      <c r="M2040" s="13">
        <f t="shared" si="968"/>
        <v>25.529999999998836</v>
      </c>
      <c r="N2040" s="13"/>
      <c r="X2040">
        <f t="shared" si="970"/>
        <v>13.519999999998618</v>
      </c>
      <c r="Y2040">
        <f t="shared" si="971"/>
        <v>0</v>
      </c>
      <c r="Z2040">
        <f t="shared" si="972"/>
        <v>0</v>
      </c>
      <c r="AA2040" s="22">
        <f t="shared" si="973"/>
        <v>0</v>
      </c>
      <c r="AB2040" s="22">
        <f t="shared" si="974"/>
        <v>0</v>
      </c>
      <c r="AC2040" s="22">
        <f t="shared" si="975"/>
        <v>0</v>
      </c>
      <c r="AD2040" s="22">
        <f t="shared" si="976"/>
        <v>0</v>
      </c>
    </row>
    <row r="2041" spans="5:30" hidden="1" x14ac:dyDescent="0.25">
      <c r="E2041" s="11">
        <v>43031.958333333336</v>
      </c>
      <c r="F2041" s="9">
        <v>12983.04</v>
      </c>
      <c r="G2041" s="9">
        <v>12989.37</v>
      </c>
      <c r="H2041" s="9">
        <v>12972.6</v>
      </c>
      <c r="I2041" s="9">
        <v>12978.94</v>
      </c>
    </row>
    <row r="2042" spans="5:30" hidden="1" x14ac:dyDescent="0.25">
      <c r="E2042" s="12">
        <v>43032.041666666664</v>
      </c>
      <c r="F2042" s="10">
        <v>12977.66</v>
      </c>
      <c r="G2042" s="10">
        <v>12987.52</v>
      </c>
      <c r="H2042" s="10">
        <v>12976.4</v>
      </c>
      <c r="I2042" s="10">
        <v>12986.25</v>
      </c>
    </row>
    <row r="2043" spans="5:30" hidden="1" x14ac:dyDescent="0.25">
      <c r="E2043" s="11">
        <v>43032.083333333336</v>
      </c>
      <c r="F2043" s="9">
        <v>12987.52</v>
      </c>
      <c r="G2043" s="9">
        <v>12990.05</v>
      </c>
      <c r="H2043" s="9">
        <v>12984.99</v>
      </c>
      <c r="I2043" s="9">
        <v>12986.51</v>
      </c>
    </row>
    <row r="2044" spans="5:30" hidden="1" x14ac:dyDescent="0.25">
      <c r="E2044" s="12">
        <v>43032.125</v>
      </c>
      <c r="F2044" s="10">
        <v>12985.25</v>
      </c>
      <c r="G2044" s="10">
        <v>12991.57</v>
      </c>
      <c r="H2044" s="10">
        <v>12983.98</v>
      </c>
      <c r="I2044" s="10">
        <v>12987.77</v>
      </c>
    </row>
    <row r="2045" spans="5:30" hidden="1" x14ac:dyDescent="0.25">
      <c r="E2045" s="11">
        <v>43032.166666666664</v>
      </c>
      <c r="F2045" s="9">
        <v>12987.78</v>
      </c>
      <c r="G2045" s="9">
        <v>12994.84</v>
      </c>
      <c r="H2045" s="9">
        <v>12985.25</v>
      </c>
      <c r="I2045" s="9">
        <v>12994.84</v>
      </c>
    </row>
    <row r="2046" spans="5:30" hidden="1" x14ac:dyDescent="0.25">
      <c r="E2046" s="12">
        <v>43032.208333333336</v>
      </c>
      <c r="F2046" s="10">
        <v>12993.57</v>
      </c>
      <c r="G2046" s="10">
        <v>12998.5</v>
      </c>
      <c r="H2046" s="10">
        <v>12993.34</v>
      </c>
      <c r="I2046" s="10">
        <v>12996.6</v>
      </c>
    </row>
    <row r="2047" spans="5:30" hidden="1" x14ac:dyDescent="0.25">
      <c r="E2047" s="11">
        <v>43032.25</v>
      </c>
      <c r="F2047" s="9">
        <v>12997.86</v>
      </c>
      <c r="G2047" s="9">
        <v>12999.13</v>
      </c>
      <c r="H2047" s="9">
        <v>12994.06</v>
      </c>
      <c r="I2047" s="9">
        <v>12994.06</v>
      </c>
    </row>
    <row r="2048" spans="5:30" hidden="1" x14ac:dyDescent="0.25">
      <c r="E2048" s="12">
        <v>43032.291666666664</v>
      </c>
      <c r="F2048" s="10">
        <v>12994.05</v>
      </c>
      <c r="G2048" s="10">
        <v>12995.31</v>
      </c>
      <c r="H2048" s="10">
        <v>12986.35</v>
      </c>
      <c r="I2048" s="10">
        <v>12986.61</v>
      </c>
    </row>
    <row r="2049" spans="3:30" x14ac:dyDescent="0.25">
      <c r="C2049">
        <v>1</v>
      </c>
      <c r="E2049" s="11">
        <v>43032.333333333336</v>
      </c>
      <c r="F2049" s="9">
        <v>12986.63</v>
      </c>
      <c r="G2049" s="9">
        <v>13004.14</v>
      </c>
      <c r="H2049" s="9">
        <v>12982.81</v>
      </c>
      <c r="I2049" s="9">
        <v>12988.9</v>
      </c>
      <c r="K2049" s="13">
        <f t="shared" ref="K2049:K2063" si="978">I2049-F2049</f>
        <v>2.2700000000004366</v>
      </c>
      <c r="L2049" s="13">
        <v>0</v>
      </c>
      <c r="M2049" s="13">
        <f t="shared" ref="M2049:M2063" si="979">G2049-H2049</f>
        <v>21.329999999999927</v>
      </c>
      <c r="N2049" s="13">
        <f t="shared" ref="N2049" si="980">I2063-F2049</f>
        <v>28.640000000001237</v>
      </c>
      <c r="O2049" s="18">
        <f>IF(K2049*N2049&gt;0,1,0)</f>
        <v>1</v>
      </c>
      <c r="S2049" s="13">
        <f>MAX(G2049:G2064)</f>
        <v>13056.43</v>
      </c>
      <c r="X2049">
        <f t="shared" ref="X2049:X2063" si="981">ABS(K2049)</f>
        <v>2.2700000000004366</v>
      </c>
      <c r="Y2049">
        <f t="shared" ref="Y2049:Y2063" si="982">ABS(N2049)</f>
        <v>28.640000000001237</v>
      </c>
      <c r="Z2049">
        <f t="shared" ref="Z2049:Z2063" si="983">IF(S2049&lt;1000,ABS(S2049),0)</f>
        <v>0</v>
      </c>
      <c r="AA2049" s="22">
        <f t="shared" ref="AA2049:AA2063" si="984">ABS(P2049)</f>
        <v>0</v>
      </c>
      <c r="AB2049" s="22">
        <f t="shared" ref="AB2049:AB2063" si="985">ABS(Q2049)</f>
        <v>0</v>
      </c>
      <c r="AC2049" s="22">
        <f t="shared" ref="AC2049:AC2063" si="986">IF(O2049=1,ABS(P2050),0)</f>
        <v>0.54815417471778372</v>
      </c>
      <c r="AD2049" s="22">
        <f t="shared" ref="AD2049:AD2063" si="987">IF(O2049=0,ABS(Q2050),0)</f>
        <v>0</v>
      </c>
    </row>
    <row r="2050" spans="3:30" x14ac:dyDescent="0.25">
      <c r="E2050" s="12">
        <v>43032.375</v>
      </c>
      <c r="F2050" s="10">
        <v>12990.4</v>
      </c>
      <c r="G2050" s="10">
        <v>13004.31</v>
      </c>
      <c r="H2050" s="10">
        <v>12988.9</v>
      </c>
      <c r="I2050" s="10">
        <v>12993.93</v>
      </c>
      <c r="K2050" s="13">
        <f t="shared" si="978"/>
        <v>3.5300000000006548</v>
      </c>
      <c r="L2050" s="13">
        <f t="shared" ref="L2050:L2063" si="988">L2049+K2050</f>
        <v>3.5300000000006548</v>
      </c>
      <c r="M2050" s="13">
        <f t="shared" si="979"/>
        <v>15.409999999999854</v>
      </c>
      <c r="N2050" s="13"/>
      <c r="P2050">
        <f>_xlfn.IFS(K2049&lt;0,MIN(L2049:L2063),K2049&gt;0,MAX(L2049:L2063))/S2028</f>
        <v>0.54815417471778372</v>
      </c>
      <c r="Q2050">
        <f>_xlfn.IFS(K2049&lt;0,MAX(L2049:L2063),K2049&gt;0,MIN(L2049:L2063))/S2028</f>
        <v>0</v>
      </c>
      <c r="S2050" s="13">
        <f>MIN(H2049:H2064)</f>
        <v>12980.85</v>
      </c>
      <c r="X2050">
        <f t="shared" si="981"/>
        <v>3.5300000000006548</v>
      </c>
      <c r="Y2050">
        <f t="shared" si="982"/>
        <v>0</v>
      </c>
      <c r="Z2050">
        <f t="shared" si="983"/>
        <v>0</v>
      </c>
      <c r="AA2050" s="22">
        <f t="shared" si="984"/>
        <v>0.54815417471778372</v>
      </c>
      <c r="AB2050" s="22">
        <f t="shared" si="985"/>
        <v>0</v>
      </c>
      <c r="AC2050" s="22">
        <f t="shared" si="986"/>
        <v>0</v>
      </c>
      <c r="AD2050" s="22">
        <f t="shared" si="987"/>
        <v>0</v>
      </c>
    </row>
    <row r="2051" spans="3:30" x14ac:dyDescent="0.25">
      <c r="E2051" s="11">
        <v>43032.416666666664</v>
      </c>
      <c r="F2051" s="9">
        <v>12994.93</v>
      </c>
      <c r="G2051" s="9">
        <v>13025.31</v>
      </c>
      <c r="H2051" s="9">
        <v>12987.1</v>
      </c>
      <c r="I2051" s="9">
        <v>12997.59</v>
      </c>
      <c r="K2051" s="13">
        <f t="shared" si="978"/>
        <v>2.6599999999998545</v>
      </c>
      <c r="L2051" s="13">
        <f t="shared" si="988"/>
        <v>6.1900000000005093</v>
      </c>
      <c r="M2051" s="13">
        <f t="shared" si="979"/>
        <v>38.209999999999127</v>
      </c>
      <c r="N2051" s="13"/>
      <c r="S2051" s="13">
        <f>S2049-S2050</f>
        <v>75.579999999999927</v>
      </c>
      <c r="X2051">
        <f t="shared" si="981"/>
        <v>2.6599999999998545</v>
      </c>
      <c r="Y2051">
        <f t="shared" si="982"/>
        <v>0</v>
      </c>
      <c r="Z2051">
        <f t="shared" si="983"/>
        <v>75.579999999999927</v>
      </c>
      <c r="AA2051" s="22">
        <f t="shared" si="984"/>
        <v>0</v>
      </c>
      <c r="AB2051" s="22">
        <f t="shared" si="985"/>
        <v>0</v>
      </c>
      <c r="AC2051" s="22">
        <f t="shared" si="986"/>
        <v>0</v>
      </c>
      <c r="AD2051" s="22">
        <f t="shared" si="987"/>
        <v>0</v>
      </c>
    </row>
    <row r="2052" spans="3:30" x14ac:dyDescent="0.25">
      <c r="E2052" s="12">
        <v>43032.458333333336</v>
      </c>
      <c r="F2052" s="10">
        <v>12996.84</v>
      </c>
      <c r="G2052" s="10">
        <v>13028.56</v>
      </c>
      <c r="H2052" s="10">
        <v>12980.85</v>
      </c>
      <c r="I2052" s="10">
        <v>13026.74</v>
      </c>
      <c r="K2052" s="13">
        <f t="shared" si="978"/>
        <v>29.899999999999636</v>
      </c>
      <c r="L2052" s="13">
        <f t="shared" si="988"/>
        <v>36.090000000000146</v>
      </c>
      <c r="M2052" s="13">
        <f t="shared" si="979"/>
        <v>47.709999999999127</v>
      </c>
      <c r="N2052" s="13"/>
      <c r="X2052">
        <f t="shared" si="981"/>
        <v>29.899999999999636</v>
      </c>
      <c r="Y2052">
        <f t="shared" si="982"/>
        <v>0</v>
      </c>
      <c r="Z2052">
        <f t="shared" si="983"/>
        <v>0</v>
      </c>
      <c r="AA2052" s="22">
        <f t="shared" si="984"/>
        <v>0</v>
      </c>
      <c r="AB2052" s="22">
        <f t="shared" si="985"/>
        <v>0</v>
      </c>
      <c r="AC2052" s="22">
        <f t="shared" si="986"/>
        <v>0</v>
      </c>
      <c r="AD2052" s="22">
        <f t="shared" si="987"/>
        <v>0</v>
      </c>
    </row>
    <row r="2053" spans="3:30" x14ac:dyDescent="0.25">
      <c r="E2053" s="11">
        <v>43032.5</v>
      </c>
      <c r="F2053" s="9">
        <v>13027.24</v>
      </c>
      <c r="G2053" s="9">
        <v>13034.9</v>
      </c>
      <c r="H2053" s="9">
        <v>13012.3</v>
      </c>
      <c r="I2053" s="9">
        <v>13024.41</v>
      </c>
      <c r="K2053" s="13">
        <f t="shared" si="978"/>
        <v>-2.8299999999999272</v>
      </c>
      <c r="L2053" s="13">
        <f t="shared" si="988"/>
        <v>33.260000000000218</v>
      </c>
      <c r="M2053" s="13">
        <f t="shared" si="979"/>
        <v>22.600000000000364</v>
      </c>
      <c r="N2053" s="13"/>
      <c r="X2053">
        <f t="shared" si="981"/>
        <v>2.8299999999999272</v>
      </c>
      <c r="Y2053">
        <f t="shared" si="982"/>
        <v>0</v>
      </c>
      <c r="Z2053">
        <f t="shared" si="983"/>
        <v>0</v>
      </c>
      <c r="AA2053" s="22">
        <f t="shared" si="984"/>
        <v>0</v>
      </c>
      <c r="AB2053" s="22">
        <f t="shared" si="985"/>
        <v>0</v>
      </c>
      <c r="AC2053" s="22">
        <f t="shared" si="986"/>
        <v>0</v>
      </c>
      <c r="AD2053" s="22">
        <f t="shared" si="987"/>
        <v>0</v>
      </c>
    </row>
    <row r="2054" spans="3:30" x14ac:dyDescent="0.25">
      <c r="E2054" s="12">
        <v>43032.541666666664</v>
      </c>
      <c r="F2054" s="10">
        <v>13024.66</v>
      </c>
      <c r="G2054" s="10">
        <v>13033.57</v>
      </c>
      <c r="H2054" s="10">
        <v>13017.69</v>
      </c>
      <c r="I2054" s="10">
        <v>13020.25</v>
      </c>
      <c r="K2054" s="13">
        <f t="shared" si="978"/>
        <v>-4.4099999999998545</v>
      </c>
      <c r="L2054" s="13">
        <f t="shared" si="988"/>
        <v>28.850000000000364</v>
      </c>
      <c r="M2054" s="13">
        <f t="shared" si="979"/>
        <v>15.8799999999992</v>
      </c>
      <c r="N2054" s="13"/>
      <c r="X2054">
        <f t="shared" si="981"/>
        <v>4.4099999999998545</v>
      </c>
      <c r="Y2054">
        <f t="shared" si="982"/>
        <v>0</v>
      </c>
      <c r="Z2054">
        <f t="shared" si="983"/>
        <v>0</v>
      </c>
      <c r="AA2054" s="22">
        <f t="shared" si="984"/>
        <v>0</v>
      </c>
      <c r="AB2054" s="22">
        <f t="shared" si="985"/>
        <v>0</v>
      </c>
      <c r="AC2054" s="22">
        <f t="shared" si="986"/>
        <v>0</v>
      </c>
      <c r="AD2054" s="22">
        <f t="shared" si="987"/>
        <v>0</v>
      </c>
    </row>
    <row r="2055" spans="3:30" x14ac:dyDescent="0.25">
      <c r="E2055" s="11">
        <v>43032.583333333336</v>
      </c>
      <c r="F2055" s="9">
        <v>13019.25</v>
      </c>
      <c r="G2055" s="9">
        <v>13056.43</v>
      </c>
      <c r="H2055" s="9">
        <v>13019</v>
      </c>
      <c r="I2055" s="9">
        <v>13044.3</v>
      </c>
      <c r="K2055" s="13">
        <f t="shared" si="978"/>
        <v>25.049999999999272</v>
      </c>
      <c r="L2055" s="13">
        <f t="shared" si="988"/>
        <v>53.899999999999636</v>
      </c>
      <c r="M2055" s="13">
        <f t="shared" si="979"/>
        <v>37.430000000000291</v>
      </c>
      <c r="N2055" s="13"/>
      <c r="X2055">
        <f t="shared" si="981"/>
        <v>25.049999999999272</v>
      </c>
      <c r="Y2055">
        <f t="shared" si="982"/>
        <v>0</v>
      </c>
      <c r="Z2055">
        <f t="shared" si="983"/>
        <v>0</v>
      </c>
      <c r="AA2055" s="22">
        <f t="shared" si="984"/>
        <v>0</v>
      </c>
      <c r="AB2055" s="22">
        <f t="shared" si="985"/>
        <v>0</v>
      </c>
      <c r="AC2055" s="22">
        <f t="shared" si="986"/>
        <v>0</v>
      </c>
      <c r="AD2055" s="22">
        <f t="shared" si="987"/>
        <v>0</v>
      </c>
    </row>
    <row r="2056" spans="3:30" x14ac:dyDescent="0.25">
      <c r="E2056" s="12">
        <v>43032.625</v>
      </c>
      <c r="F2056" s="10">
        <v>13044.31</v>
      </c>
      <c r="G2056" s="10">
        <v>13048.23</v>
      </c>
      <c r="H2056" s="10">
        <v>13008.52</v>
      </c>
      <c r="I2056" s="10">
        <v>13013.72</v>
      </c>
      <c r="K2056" s="13">
        <f t="shared" si="978"/>
        <v>-30.590000000000146</v>
      </c>
      <c r="L2056" s="13">
        <f t="shared" si="988"/>
        <v>23.309999999999491</v>
      </c>
      <c r="M2056" s="13">
        <f t="shared" si="979"/>
        <v>39.709999999999127</v>
      </c>
      <c r="N2056" s="13"/>
      <c r="X2056">
        <f t="shared" si="981"/>
        <v>30.590000000000146</v>
      </c>
      <c r="Y2056">
        <f t="shared" si="982"/>
        <v>0</v>
      </c>
      <c r="Z2056">
        <f t="shared" si="983"/>
        <v>0</v>
      </c>
      <c r="AA2056" s="22">
        <f t="shared" si="984"/>
        <v>0</v>
      </c>
      <c r="AB2056" s="22">
        <f t="shared" si="985"/>
        <v>0</v>
      </c>
      <c r="AC2056" s="22">
        <f t="shared" si="986"/>
        <v>0</v>
      </c>
      <c r="AD2056" s="22">
        <f t="shared" si="987"/>
        <v>0</v>
      </c>
    </row>
    <row r="2057" spans="3:30" x14ac:dyDescent="0.25">
      <c r="E2057" s="11">
        <v>43032.666666666664</v>
      </c>
      <c r="F2057" s="9">
        <v>13013.47</v>
      </c>
      <c r="G2057" s="9">
        <v>13021.91</v>
      </c>
      <c r="H2057" s="9">
        <v>12997.37</v>
      </c>
      <c r="I2057" s="9">
        <v>13002.76</v>
      </c>
      <c r="K2057" s="13">
        <f t="shared" si="978"/>
        <v>-10.709999999999127</v>
      </c>
      <c r="L2057" s="13">
        <f t="shared" si="988"/>
        <v>12.600000000000364</v>
      </c>
      <c r="M2057" s="13">
        <f t="shared" si="979"/>
        <v>24.539999999999054</v>
      </c>
      <c r="N2057" s="13"/>
      <c r="X2057">
        <f t="shared" si="981"/>
        <v>10.709999999999127</v>
      </c>
      <c r="Y2057">
        <f t="shared" si="982"/>
        <v>0</v>
      </c>
      <c r="Z2057">
        <f t="shared" si="983"/>
        <v>0</v>
      </c>
      <c r="AA2057" s="22">
        <f t="shared" si="984"/>
        <v>0</v>
      </c>
      <c r="AB2057" s="22">
        <f t="shared" si="985"/>
        <v>0</v>
      </c>
      <c r="AC2057" s="22">
        <f t="shared" si="986"/>
        <v>0</v>
      </c>
      <c r="AD2057" s="22">
        <f t="shared" si="987"/>
        <v>0</v>
      </c>
    </row>
    <row r="2058" spans="3:30" x14ac:dyDescent="0.25">
      <c r="E2058" s="12">
        <v>43032.708333333336</v>
      </c>
      <c r="F2058" s="10">
        <v>13002.51</v>
      </c>
      <c r="G2058" s="10">
        <v>13028.03</v>
      </c>
      <c r="H2058" s="10">
        <v>13000.52</v>
      </c>
      <c r="I2058" s="10">
        <v>13024.21</v>
      </c>
      <c r="K2058" s="13">
        <f t="shared" si="978"/>
        <v>21.699999999998909</v>
      </c>
      <c r="L2058" s="13">
        <f t="shared" si="988"/>
        <v>34.299999999999272</v>
      </c>
      <c r="M2058" s="13">
        <f t="shared" si="979"/>
        <v>27.510000000000218</v>
      </c>
      <c r="N2058" s="13"/>
      <c r="X2058">
        <f t="shared" si="981"/>
        <v>21.699999999998909</v>
      </c>
      <c r="Y2058">
        <f t="shared" si="982"/>
        <v>0</v>
      </c>
      <c r="Z2058">
        <f t="shared" si="983"/>
        <v>0</v>
      </c>
      <c r="AA2058" s="22">
        <f t="shared" si="984"/>
        <v>0</v>
      </c>
      <c r="AB2058" s="22">
        <f t="shared" si="985"/>
        <v>0</v>
      </c>
      <c r="AC2058" s="22">
        <f t="shared" si="986"/>
        <v>0</v>
      </c>
      <c r="AD2058" s="22">
        <f t="shared" si="987"/>
        <v>0</v>
      </c>
    </row>
    <row r="2059" spans="3:30" x14ac:dyDescent="0.25">
      <c r="E2059" s="11">
        <v>43032.75</v>
      </c>
      <c r="F2059" s="9">
        <v>13023.46</v>
      </c>
      <c r="G2059" s="9">
        <v>13026.7</v>
      </c>
      <c r="H2059" s="9">
        <v>13011.61</v>
      </c>
      <c r="I2059" s="9">
        <v>13017.69</v>
      </c>
      <c r="K2059" s="13">
        <f t="shared" si="978"/>
        <v>-5.7699999999986176</v>
      </c>
      <c r="L2059" s="13">
        <f t="shared" si="988"/>
        <v>28.530000000000655</v>
      </c>
      <c r="M2059" s="13">
        <f t="shared" si="979"/>
        <v>15.090000000000146</v>
      </c>
      <c r="N2059" s="13"/>
      <c r="X2059">
        <f t="shared" si="981"/>
        <v>5.7699999999986176</v>
      </c>
      <c r="Y2059">
        <f t="shared" si="982"/>
        <v>0</v>
      </c>
      <c r="Z2059">
        <f t="shared" si="983"/>
        <v>0</v>
      </c>
      <c r="AA2059" s="22">
        <f t="shared" si="984"/>
        <v>0</v>
      </c>
      <c r="AB2059" s="22">
        <f t="shared" si="985"/>
        <v>0</v>
      </c>
      <c r="AC2059" s="22">
        <f t="shared" si="986"/>
        <v>0</v>
      </c>
      <c r="AD2059" s="22">
        <f t="shared" si="987"/>
        <v>0</v>
      </c>
    </row>
    <row r="2060" spans="3:30" x14ac:dyDescent="0.25">
      <c r="E2060" s="12">
        <v>43032.791666666664</v>
      </c>
      <c r="F2060" s="10">
        <v>13017.44</v>
      </c>
      <c r="G2060" s="10">
        <v>13020.44</v>
      </c>
      <c r="H2060" s="10">
        <v>13014.59</v>
      </c>
      <c r="I2060" s="10">
        <v>13018.04</v>
      </c>
      <c r="K2060" s="13">
        <f t="shared" si="978"/>
        <v>0.6000000000003638</v>
      </c>
      <c r="L2060" s="13">
        <f t="shared" si="988"/>
        <v>29.130000000001019</v>
      </c>
      <c r="M2060" s="13">
        <f t="shared" si="979"/>
        <v>5.8500000000003638</v>
      </c>
      <c r="N2060" s="13"/>
      <c r="X2060">
        <f t="shared" si="981"/>
        <v>0.6000000000003638</v>
      </c>
      <c r="Y2060">
        <f t="shared" si="982"/>
        <v>0</v>
      </c>
      <c r="Z2060">
        <f t="shared" si="983"/>
        <v>0</v>
      </c>
      <c r="AA2060" s="22">
        <f t="shared" si="984"/>
        <v>0</v>
      </c>
      <c r="AB2060" s="22">
        <f t="shared" si="985"/>
        <v>0</v>
      </c>
      <c r="AC2060" s="22">
        <f t="shared" si="986"/>
        <v>0</v>
      </c>
      <c r="AD2060" s="22">
        <f t="shared" si="987"/>
        <v>0</v>
      </c>
    </row>
    <row r="2061" spans="3:30" x14ac:dyDescent="0.25">
      <c r="E2061" s="11">
        <v>43032.833333333336</v>
      </c>
      <c r="F2061" s="9">
        <v>13018.29</v>
      </c>
      <c r="G2061" s="9">
        <v>13023.79</v>
      </c>
      <c r="H2061" s="9">
        <v>13015.53</v>
      </c>
      <c r="I2061" s="9">
        <v>13020.53</v>
      </c>
      <c r="K2061" s="13">
        <f t="shared" si="978"/>
        <v>2.2399999999997817</v>
      </c>
      <c r="L2061" s="13">
        <f t="shared" si="988"/>
        <v>31.3700000000008</v>
      </c>
      <c r="M2061" s="13">
        <f t="shared" si="979"/>
        <v>8.2600000000002183</v>
      </c>
      <c r="N2061" s="13"/>
      <c r="X2061">
        <f t="shared" si="981"/>
        <v>2.2399999999997817</v>
      </c>
      <c r="Y2061">
        <f t="shared" si="982"/>
        <v>0</v>
      </c>
      <c r="Z2061">
        <f t="shared" si="983"/>
        <v>0</v>
      </c>
      <c r="AA2061" s="22">
        <f t="shared" si="984"/>
        <v>0</v>
      </c>
      <c r="AB2061" s="22">
        <f t="shared" si="985"/>
        <v>0</v>
      </c>
      <c r="AC2061" s="22">
        <f t="shared" si="986"/>
        <v>0</v>
      </c>
      <c r="AD2061" s="22">
        <f t="shared" si="987"/>
        <v>0</v>
      </c>
    </row>
    <row r="2062" spans="3:30" x14ac:dyDescent="0.25">
      <c r="E2062" s="12">
        <v>43032.875</v>
      </c>
      <c r="F2062" s="10">
        <v>13020.78</v>
      </c>
      <c r="G2062" s="10">
        <v>13023.03</v>
      </c>
      <c r="H2062" s="10">
        <v>13013.02</v>
      </c>
      <c r="I2062" s="10">
        <v>13014.52</v>
      </c>
      <c r="K2062" s="13">
        <f t="shared" si="978"/>
        <v>-6.2600000000002183</v>
      </c>
      <c r="L2062" s="13">
        <f t="shared" si="988"/>
        <v>25.110000000000582</v>
      </c>
      <c r="M2062" s="13">
        <f t="shared" si="979"/>
        <v>10.010000000000218</v>
      </c>
      <c r="N2062" s="13"/>
      <c r="X2062">
        <f t="shared" si="981"/>
        <v>6.2600000000002183</v>
      </c>
      <c r="Y2062">
        <f t="shared" si="982"/>
        <v>0</v>
      </c>
      <c r="Z2062">
        <f t="shared" si="983"/>
        <v>0</v>
      </c>
      <c r="AA2062" s="22">
        <f t="shared" si="984"/>
        <v>0</v>
      </c>
      <c r="AB2062" s="22">
        <f t="shared" si="985"/>
        <v>0</v>
      </c>
      <c r="AC2062" s="22">
        <f t="shared" si="986"/>
        <v>0</v>
      </c>
      <c r="AD2062" s="22">
        <f t="shared" si="987"/>
        <v>0</v>
      </c>
    </row>
    <row r="2063" spans="3:30" x14ac:dyDescent="0.25">
      <c r="E2063" s="11">
        <v>43032.916666666664</v>
      </c>
      <c r="F2063" s="9">
        <v>13015.02</v>
      </c>
      <c r="G2063" s="9">
        <v>13020.02</v>
      </c>
      <c r="H2063" s="9">
        <v>13009.02</v>
      </c>
      <c r="I2063" s="9">
        <v>13015.27</v>
      </c>
      <c r="K2063" s="13">
        <f t="shared" si="978"/>
        <v>0.25</v>
      </c>
      <c r="L2063" s="13">
        <f t="shared" si="988"/>
        <v>25.360000000000582</v>
      </c>
      <c r="M2063" s="13">
        <f t="shared" si="979"/>
        <v>11</v>
      </c>
      <c r="N2063" s="13"/>
      <c r="X2063">
        <f t="shared" si="981"/>
        <v>0.25</v>
      </c>
      <c r="Y2063">
        <f t="shared" si="982"/>
        <v>0</v>
      </c>
      <c r="Z2063">
        <f t="shared" si="983"/>
        <v>0</v>
      </c>
      <c r="AA2063" s="22">
        <f t="shared" si="984"/>
        <v>0</v>
      </c>
      <c r="AB2063" s="22">
        <f t="shared" si="985"/>
        <v>0</v>
      </c>
      <c r="AC2063" s="22">
        <f t="shared" si="986"/>
        <v>0</v>
      </c>
      <c r="AD2063" s="22">
        <f t="shared" si="987"/>
        <v>0</v>
      </c>
    </row>
    <row r="2064" spans="3:30" hidden="1" x14ac:dyDescent="0.25">
      <c r="E2064" s="12">
        <v>43032.958333333336</v>
      </c>
      <c r="F2064" s="10">
        <v>13016.54</v>
      </c>
      <c r="G2064" s="10">
        <v>13017.8</v>
      </c>
      <c r="H2064" s="10">
        <v>13001.29</v>
      </c>
      <c r="I2064" s="10">
        <v>13001.29</v>
      </c>
    </row>
    <row r="2065" spans="3:30" hidden="1" x14ac:dyDescent="0.25">
      <c r="E2065" s="11">
        <v>43033.041666666664</v>
      </c>
      <c r="F2065" s="9">
        <v>13002.55</v>
      </c>
      <c r="G2065" s="9">
        <v>13004.01</v>
      </c>
      <c r="H2065" s="9">
        <v>12999.21</v>
      </c>
      <c r="I2065" s="9">
        <v>13001.24</v>
      </c>
    </row>
    <row r="2066" spans="3:30" hidden="1" x14ac:dyDescent="0.25">
      <c r="E2066" s="12">
        <v>43033.083333333336</v>
      </c>
      <c r="F2066" s="10">
        <v>12999.97</v>
      </c>
      <c r="G2066" s="10">
        <v>13007.27</v>
      </c>
      <c r="H2066" s="10">
        <v>12996.17</v>
      </c>
      <c r="I2066" s="10">
        <v>13007.27</v>
      </c>
    </row>
    <row r="2067" spans="3:30" hidden="1" x14ac:dyDescent="0.25">
      <c r="E2067" s="11">
        <v>43033.125</v>
      </c>
      <c r="F2067" s="9">
        <v>13006</v>
      </c>
      <c r="G2067" s="9">
        <v>13009.8</v>
      </c>
      <c r="H2067" s="9">
        <v>12998.12</v>
      </c>
      <c r="I2067" s="9">
        <v>12999.39</v>
      </c>
    </row>
    <row r="2068" spans="3:30" hidden="1" x14ac:dyDescent="0.25">
      <c r="E2068" s="12">
        <v>43033.166666666664</v>
      </c>
      <c r="F2068" s="10">
        <v>12998.97</v>
      </c>
      <c r="G2068" s="10">
        <v>13005.07</v>
      </c>
      <c r="H2068" s="10">
        <v>12996.97</v>
      </c>
      <c r="I2068" s="10">
        <v>13001.27</v>
      </c>
    </row>
    <row r="2069" spans="3:30" hidden="1" x14ac:dyDescent="0.25">
      <c r="E2069" s="11">
        <v>43033.208333333336</v>
      </c>
      <c r="F2069" s="9">
        <v>13000</v>
      </c>
      <c r="G2069" s="9">
        <v>13007.33</v>
      </c>
      <c r="H2069" s="9">
        <v>13000</v>
      </c>
      <c r="I2069" s="9">
        <v>13006.06</v>
      </c>
    </row>
    <row r="2070" spans="3:30" hidden="1" x14ac:dyDescent="0.25">
      <c r="E2070" s="12">
        <v>43033.25</v>
      </c>
      <c r="F2070" s="10">
        <v>13007.33</v>
      </c>
      <c r="G2070" s="10">
        <v>13012.63</v>
      </c>
      <c r="H2070" s="10">
        <v>13006.06</v>
      </c>
      <c r="I2070" s="10">
        <v>13008.83</v>
      </c>
    </row>
    <row r="2071" spans="3:30" hidden="1" x14ac:dyDescent="0.25">
      <c r="E2071" s="11">
        <v>43033.291666666664</v>
      </c>
      <c r="F2071" s="9">
        <v>13008.83</v>
      </c>
      <c r="G2071" s="9">
        <v>13011.93</v>
      </c>
      <c r="H2071" s="9">
        <v>13001.82</v>
      </c>
      <c r="I2071" s="9">
        <v>13003.08</v>
      </c>
    </row>
    <row r="2072" spans="3:30" x14ac:dyDescent="0.25">
      <c r="C2072">
        <v>1</v>
      </c>
      <c r="E2072" s="12">
        <v>43033.333333333336</v>
      </c>
      <c r="F2072" s="10">
        <v>13002.08</v>
      </c>
      <c r="G2072" s="10">
        <v>13003.08</v>
      </c>
      <c r="H2072" s="10">
        <v>12982.03</v>
      </c>
      <c r="I2072" s="10">
        <v>13002.16</v>
      </c>
      <c r="K2072" s="13">
        <f t="shared" ref="K2072:K2086" si="989">I2072-F2072</f>
        <v>7.999999999992724E-2</v>
      </c>
      <c r="L2072" s="13">
        <f t="shared" ref="L2072:L2086" si="990">L2071+K2072</f>
        <v>7.999999999992724E-2</v>
      </c>
      <c r="M2072" s="13">
        <f t="shared" ref="M2072:M2086" si="991">G2072-H2072</f>
        <v>21.049999999999272</v>
      </c>
      <c r="N2072" s="13">
        <f t="shared" ref="N2072" si="992">I2086-F2072</f>
        <v>-34.25</v>
      </c>
      <c r="O2072" s="18">
        <f>IF(K2072*N2072&gt;0,1,0)</f>
        <v>0</v>
      </c>
      <c r="S2072" s="13">
        <f>MAX(G2072:G2087)</f>
        <v>13049.14</v>
      </c>
      <c r="X2072">
        <f t="shared" ref="X2072:X2086" si="993">ABS(K2072)</f>
        <v>7.999999999992724E-2</v>
      </c>
      <c r="Y2072">
        <f t="shared" ref="Y2072:Y2086" si="994">ABS(N2072)</f>
        <v>34.25</v>
      </c>
      <c r="Z2072">
        <f t="shared" ref="Z2072:Z2086" si="995">IF(S2072&lt;1000,ABS(S2072),0)</f>
        <v>0</v>
      </c>
      <c r="AA2072" s="22">
        <f t="shared" ref="AA2072:AA2086" si="996">ABS(P2072)</f>
        <v>0</v>
      </c>
      <c r="AB2072" s="22">
        <f t="shared" ref="AB2072:AB2086" si="997">ABS(Q2072)</f>
        <v>0</v>
      </c>
      <c r="AC2072" s="22">
        <f t="shared" ref="AC2072:AC2086" si="998">IF(O2072=1,ABS(P2073),0)</f>
        <v>0</v>
      </c>
      <c r="AD2072" s="22">
        <f t="shared" ref="AD2072:AD2086" si="999">IF(O2072=0,ABS(Q2073),0)</f>
        <v>0.89666578459910695</v>
      </c>
    </row>
    <row r="2073" spans="3:30" x14ac:dyDescent="0.25">
      <c r="E2073" s="11">
        <v>43033.375</v>
      </c>
      <c r="F2073" s="9">
        <v>13003.66</v>
      </c>
      <c r="G2073" s="9">
        <v>13007.87</v>
      </c>
      <c r="H2073" s="9">
        <v>12992.84</v>
      </c>
      <c r="I2073" s="9">
        <v>13000.1</v>
      </c>
      <c r="K2073" s="13">
        <f t="shared" si="989"/>
        <v>-3.5599999999994907</v>
      </c>
      <c r="L2073" s="13">
        <f t="shared" si="990"/>
        <v>-3.4799999999995634</v>
      </c>
      <c r="M2073" s="13">
        <f t="shared" si="991"/>
        <v>15.030000000000655</v>
      </c>
      <c r="N2073" s="13"/>
      <c r="P2073">
        <f>_xlfn.IFS(K2072&lt;0,MIN(L2072:L2086),K2072&gt;0,MAX(L2072:L2086))/S2051</f>
        <v>0.34718179412542743</v>
      </c>
      <c r="Q2073">
        <f>_xlfn.IFS(K2072&lt;0,MAX(L2072:L2086),K2072&gt;0,MIN(L2072:L2086))/S2051</f>
        <v>-0.89666578459910695</v>
      </c>
      <c r="S2073" s="13">
        <f>MIN(H2072:H2087)</f>
        <v>12913.55</v>
      </c>
      <c r="X2073">
        <f t="shared" si="993"/>
        <v>3.5599999999994907</v>
      </c>
      <c r="Y2073">
        <f t="shared" si="994"/>
        <v>0</v>
      </c>
      <c r="Z2073">
        <f t="shared" si="995"/>
        <v>0</v>
      </c>
      <c r="AA2073" s="22">
        <f t="shared" si="996"/>
        <v>0.34718179412542743</v>
      </c>
      <c r="AB2073" s="22">
        <f t="shared" si="997"/>
        <v>0.89666578459910695</v>
      </c>
      <c r="AC2073" s="22">
        <f t="shared" si="998"/>
        <v>0</v>
      </c>
      <c r="AD2073" s="22">
        <f t="shared" si="999"/>
        <v>0</v>
      </c>
    </row>
    <row r="2074" spans="3:30" x14ac:dyDescent="0.25">
      <c r="E2074" s="12">
        <v>43033.416666666664</v>
      </c>
      <c r="F2074" s="10">
        <v>13001.35</v>
      </c>
      <c r="G2074" s="10">
        <v>13049.14</v>
      </c>
      <c r="H2074" s="10">
        <v>12994.84</v>
      </c>
      <c r="I2074" s="10">
        <v>13031.07</v>
      </c>
      <c r="K2074" s="13">
        <f t="shared" si="989"/>
        <v>29.719999999999345</v>
      </c>
      <c r="L2074" s="13">
        <f t="shared" si="990"/>
        <v>26.239999999999782</v>
      </c>
      <c r="M2074" s="13">
        <f t="shared" si="991"/>
        <v>54.299999999999272</v>
      </c>
      <c r="N2074" s="13"/>
      <c r="S2074" s="13">
        <f>S2072-S2073</f>
        <v>135.59000000000015</v>
      </c>
      <c r="X2074">
        <f t="shared" si="993"/>
        <v>29.719999999999345</v>
      </c>
      <c r="Y2074">
        <f t="shared" si="994"/>
        <v>0</v>
      </c>
      <c r="Z2074">
        <f t="shared" si="995"/>
        <v>135.59000000000015</v>
      </c>
      <c r="AA2074" s="22">
        <f t="shared" si="996"/>
        <v>0</v>
      </c>
      <c r="AB2074" s="22">
        <f t="shared" si="997"/>
        <v>0</v>
      </c>
      <c r="AC2074" s="22">
        <f t="shared" si="998"/>
        <v>0</v>
      </c>
      <c r="AD2074" s="22">
        <f t="shared" si="999"/>
        <v>0</v>
      </c>
    </row>
    <row r="2075" spans="3:30" x14ac:dyDescent="0.25">
      <c r="E2075" s="11">
        <v>43033.458333333336</v>
      </c>
      <c r="F2075" s="9">
        <v>13031.32</v>
      </c>
      <c r="G2075" s="9">
        <v>13037.3</v>
      </c>
      <c r="H2075" s="9">
        <v>12984.42</v>
      </c>
      <c r="I2075" s="9">
        <v>13006.24</v>
      </c>
      <c r="K2075" s="13">
        <f t="shared" si="989"/>
        <v>-25.079999999999927</v>
      </c>
      <c r="L2075" s="13">
        <f t="shared" si="990"/>
        <v>1.1599999999998545</v>
      </c>
      <c r="M2075" s="13">
        <f t="shared" si="991"/>
        <v>52.8799999999992</v>
      </c>
      <c r="N2075" s="13"/>
      <c r="X2075">
        <f t="shared" si="993"/>
        <v>25.079999999999927</v>
      </c>
      <c r="Y2075">
        <f t="shared" si="994"/>
        <v>0</v>
      </c>
      <c r="Z2075">
        <f t="shared" si="995"/>
        <v>0</v>
      </c>
      <c r="AA2075" s="22">
        <f t="shared" si="996"/>
        <v>0</v>
      </c>
      <c r="AB2075" s="22">
        <f t="shared" si="997"/>
        <v>0</v>
      </c>
      <c r="AC2075" s="22">
        <f t="shared" si="998"/>
        <v>0</v>
      </c>
      <c r="AD2075" s="22">
        <f t="shared" si="999"/>
        <v>0</v>
      </c>
    </row>
    <row r="2076" spans="3:30" x14ac:dyDescent="0.25">
      <c r="E2076" s="12">
        <v>43033.5</v>
      </c>
      <c r="F2076" s="10">
        <v>13005.49</v>
      </c>
      <c r="G2076" s="10">
        <v>13025.68</v>
      </c>
      <c r="H2076" s="10">
        <v>12996.68</v>
      </c>
      <c r="I2076" s="10">
        <v>13016.45</v>
      </c>
      <c r="K2076" s="13">
        <f t="shared" si="989"/>
        <v>10.960000000000946</v>
      </c>
      <c r="L2076" s="13">
        <f t="shared" si="990"/>
        <v>12.1200000000008</v>
      </c>
      <c r="M2076" s="13">
        <f t="shared" si="991"/>
        <v>29</v>
      </c>
      <c r="N2076" s="13"/>
      <c r="X2076">
        <f t="shared" si="993"/>
        <v>10.960000000000946</v>
      </c>
      <c r="Y2076">
        <f t="shared" si="994"/>
        <v>0</v>
      </c>
      <c r="Z2076">
        <f t="shared" si="995"/>
        <v>0</v>
      </c>
      <c r="AA2076" s="22">
        <f t="shared" si="996"/>
        <v>0</v>
      </c>
      <c r="AB2076" s="22">
        <f t="shared" si="997"/>
        <v>0</v>
      </c>
      <c r="AC2076" s="22">
        <f t="shared" si="998"/>
        <v>0</v>
      </c>
      <c r="AD2076" s="22">
        <f t="shared" si="999"/>
        <v>0</v>
      </c>
    </row>
    <row r="2077" spans="3:30" x14ac:dyDescent="0.25">
      <c r="E2077" s="11">
        <v>43033.541666666664</v>
      </c>
      <c r="F2077" s="9">
        <v>13015.95</v>
      </c>
      <c r="G2077" s="9">
        <v>13031.53</v>
      </c>
      <c r="H2077" s="9">
        <v>13011.62</v>
      </c>
      <c r="I2077" s="9">
        <v>13021.67</v>
      </c>
      <c r="K2077" s="13">
        <f t="shared" si="989"/>
        <v>5.7199999999993452</v>
      </c>
      <c r="L2077" s="13">
        <f t="shared" si="990"/>
        <v>17.840000000000146</v>
      </c>
      <c r="M2077" s="13">
        <f t="shared" si="991"/>
        <v>19.909999999999854</v>
      </c>
      <c r="N2077" s="13"/>
      <c r="X2077">
        <f t="shared" si="993"/>
        <v>5.7199999999993452</v>
      </c>
      <c r="Y2077">
        <f t="shared" si="994"/>
        <v>0</v>
      </c>
      <c r="Z2077">
        <f t="shared" si="995"/>
        <v>0</v>
      </c>
      <c r="AA2077" s="22">
        <f t="shared" si="996"/>
        <v>0</v>
      </c>
      <c r="AB2077" s="22">
        <f t="shared" si="997"/>
        <v>0</v>
      </c>
      <c r="AC2077" s="22">
        <f t="shared" si="998"/>
        <v>0</v>
      </c>
      <c r="AD2077" s="22">
        <f t="shared" si="999"/>
        <v>0</v>
      </c>
    </row>
    <row r="2078" spans="3:30" x14ac:dyDescent="0.25">
      <c r="E2078" s="12">
        <v>43033.583333333336</v>
      </c>
      <c r="F2078" s="10">
        <v>13021.42</v>
      </c>
      <c r="G2078" s="10">
        <v>13029.25</v>
      </c>
      <c r="H2078" s="10">
        <v>13001.15</v>
      </c>
      <c r="I2078" s="10">
        <v>13003.75</v>
      </c>
      <c r="K2078" s="13">
        <f t="shared" si="989"/>
        <v>-17.670000000000073</v>
      </c>
      <c r="L2078" s="13">
        <f t="shared" si="990"/>
        <v>0.17000000000007276</v>
      </c>
      <c r="M2078" s="13">
        <f t="shared" si="991"/>
        <v>28.100000000000364</v>
      </c>
      <c r="N2078" s="13"/>
      <c r="X2078">
        <f t="shared" si="993"/>
        <v>17.670000000000073</v>
      </c>
      <c r="Y2078">
        <f t="shared" si="994"/>
        <v>0</v>
      </c>
      <c r="Z2078">
        <f t="shared" si="995"/>
        <v>0</v>
      </c>
      <c r="AA2078" s="22">
        <f t="shared" si="996"/>
        <v>0</v>
      </c>
      <c r="AB2078" s="22">
        <f t="shared" si="997"/>
        <v>0</v>
      </c>
      <c r="AC2078" s="22">
        <f t="shared" si="998"/>
        <v>0</v>
      </c>
      <c r="AD2078" s="22">
        <f t="shared" si="999"/>
        <v>0</v>
      </c>
    </row>
    <row r="2079" spans="3:30" x14ac:dyDescent="0.25">
      <c r="E2079" s="11">
        <v>43033.625</v>
      </c>
      <c r="F2079" s="9">
        <v>13003.25</v>
      </c>
      <c r="G2079" s="9">
        <v>13021.06</v>
      </c>
      <c r="H2079" s="9">
        <v>13000.92</v>
      </c>
      <c r="I2079" s="9">
        <v>13018.27</v>
      </c>
      <c r="K2079" s="13">
        <f t="shared" si="989"/>
        <v>15.020000000000437</v>
      </c>
      <c r="L2079" s="13">
        <f t="shared" si="990"/>
        <v>15.190000000000509</v>
      </c>
      <c r="M2079" s="13">
        <f t="shared" si="991"/>
        <v>20.139999999999418</v>
      </c>
      <c r="N2079" s="13"/>
      <c r="X2079">
        <f t="shared" si="993"/>
        <v>15.020000000000437</v>
      </c>
      <c r="Y2079">
        <f t="shared" si="994"/>
        <v>0</v>
      </c>
      <c r="Z2079">
        <f t="shared" si="995"/>
        <v>0</v>
      </c>
      <c r="AA2079" s="22">
        <f t="shared" si="996"/>
        <v>0</v>
      </c>
      <c r="AB2079" s="22">
        <f t="shared" si="997"/>
        <v>0</v>
      </c>
      <c r="AC2079" s="22">
        <f t="shared" si="998"/>
        <v>0</v>
      </c>
      <c r="AD2079" s="22">
        <f t="shared" si="999"/>
        <v>0</v>
      </c>
    </row>
    <row r="2080" spans="3:30" x14ac:dyDescent="0.25">
      <c r="E2080" s="12">
        <v>43033.666666666664</v>
      </c>
      <c r="F2080" s="10">
        <v>13018.54</v>
      </c>
      <c r="G2080" s="10">
        <v>13018.64</v>
      </c>
      <c r="H2080" s="10">
        <v>12990.38</v>
      </c>
      <c r="I2080" s="10">
        <v>13000.45</v>
      </c>
      <c r="K2080" s="13">
        <f t="shared" si="989"/>
        <v>-18.090000000000146</v>
      </c>
      <c r="L2080" s="13">
        <f t="shared" si="990"/>
        <v>-2.8999999999996362</v>
      </c>
      <c r="M2080" s="13">
        <f t="shared" si="991"/>
        <v>28.260000000000218</v>
      </c>
      <c r="N2080" s="13"/>
      <c r="X2080">
        <f t="shared" si="993"/>
        <v>18.090000000000146</v>
      </c>
      <c r="Y2080">
        <f t="shared" si="994"/>
        <v>0</v>
      </c>
      <c r="Z2080">
        <f t="shared" si="995"/>
        <v>0</v>
      </c>
      <c r="AA2080" s="22">
        <f t="shared" si="996"/>
        <v>0</v>
      </c>
      <c r="AB2080" s="22">
        <f t="shared" si="997"/>
        <v>0</v>
      </c>
      <c r="AC2080" s="22">
        <f t="shared" si="998"/>
        <v>0</v>
      </c>
      <c r="AD2080" s="22">
        <f t="shared" si="999"/>
        <v>0</v>
      </c>
    </row>
    <row r="2081" spans="3:30" x14ac:dyDescent="0.25">
      <c r="E2081" s="11">
        <v>43033.708333333336</v>
      </c>
      <c r="F2081" s="9">
        <v>13000.7</v>
      </c>
      <c r="G2081" s="9">
        <v>13011.06</v>
      </c>
      <c r="H2081" s="9">
        <v>12945.95</v>
      </c>
      <c r="I2081" s="9">
        <v>12961.15</v>
      </c>
      <c r="K2081" s="13">
        <f t="shared" si="989"/>
        <v>-39.550000000001091</v>
      </c>
      <c r="L2081" s="13">
        <f t="shared" si="990"/>
        <v>-42.450000000000728</v>
      </c>
      <c r="M2081" s="13">
        <f t="shared" si="991"/>
        <v>65.109999999998763</v>
      </c>
      <c r="N2081" s="13"/>
      <c r="X2081">
        <f t="shared" si="993"/>
        <v>39.550000000001091</v>
      </c>
      <c r="Y2081">
        <f t="shared" si="994"/>
        <v>0</v>
      </c>
      <c r="Z2081">
        <f t="shared" si="995"/>
        <v>0</v>
      </c>
      <c r="AA2081" s="22">
        <f t="shared" si="996"/>
        <v>0</v>
      </c>
      <c r="AB2081" s="22">
        <f t="shared" si="997"/>
        <v>0</v>
      </c>
      <c r="AC2081" s="22">
        <f t="shared" si="998"/>
        <v>0</v>
      </c>
      <c r="AD2081" s="22">
        <f t="shared" si="999"/>
        <v>0</v>
      </c>
    </row>
    <row r="2082" spans="3:30" x14ac:dyDescent="0.25">
      <c r="E2082" s="12">
        <v>43033.75</v>
      </c>
      <c r="F2082" s="10">
        <v>12961.4</v>
      </c>
      <c r="G2082" s="10">
        <v>12961.41</v>
      </c>
      <c r="H2082" s="10">
        <v>12928.72</v>
      </c>
      <c r="I2082" s="10">
        <v>12941.65</v>
      </c>
      <c r="K2082" s="13">
        <f t="shared" si="989"/>
        <v>-19.75</v>
      </c>
      <c r="L2082" s="13">
        <f t="shared" si="990"/>
        <v>-62.200000000000728</v>
      </c>
      <c r="M2082" s="13">
        <f t="shared" si="991"/>
        <v>32.690000000000509</v>
      </c>
      <c r="N2082" s="13"/>
      <c r="X2082">
        <f t="shared" si="993"/>
        <v>19.75</v>
      </c>
      <c r="Y2082">
        <f t="shared" si="994"/>
        <v>0</v>
      </c>
      <c r="Z2082">
        <f t="shared" si="995"/>
        <v>0</v>
      </c>
      <c r="AA2082" s="22">
        <f t="shared" si="996"/>
        <v>0</v>
      </c>
      <c r="AB2082" s="22">
        <f t="shared" si="997"/>
        <v>0</v>
      </c>
      <c r="AC2082" s="22">
        <f t="shared" si="998"/>
        <v>0</v>
      </c>
      <c r="AD2082" s="22">
        <f t="shared" si="999"/>
        <v>0</v>
      </c>
    </row>
    <row r="2083" spans="3:30" x14ac:dyDescent="0.25">
      <c r="E2083" s="11">
        <v>43033.791666666664</v>
      </c>
      <c r="F2083" s="9">
        <v>12941.4</v>
      </c>
      <c r="G2083" s="9">
        <v>12943.56</v>
      </c>
      <c r="H2083" s="9">
        <v>12913.55</v>
      </c>
      <c r="I2083" s="9">
        <v>12935.83</v>
      </c>
      <c r="K2083" s="13">
        <f t="shared" si="989"/>
        <v>-5.569999999999709</v>
      </c>
      <c r="L2083" s="13">
        <f t="shared" si="990"/>
        <v>-67.770000000000437</v>
      </c>
      <c r="M2083" s="13">
        <f t="shared" si="991"/>
        <v>30.010000000000218</v>
      </c>
      <c r="N2083" s="13"/>
      <c r="X2083">
        <f t="shared" si="993"/>
        <v>5.569999999999709</v>
      </c>
      <c r="Y2083">
        <f t="shared" si="994"/>
        <v>0</v>
      </c>
      <c r="Z2083">
        <f t="shared" si="995"/>
        <v>0</v>
      </c>
      <c r="AA2083" s="22">
        <f t="shared" si="996"/>
        <v>0</v>
      </c>
      <c r="AB2083" s="22">
        <f t="shared" si="997"/>
        <v>0</v>
      </c>
      <c r="AC2083" s="22">
        <f t="shared" si="998"/>
        <v>0</v>
      </c>
      <c r="AD2083" s="22">
        <f t="shared" si="999"/>
        <v>0</v>
      </c>
    </row>
    <row r="2084" spans="3:30" x14ac:dyDescent="0.25">
      <c r="E2084" s="12">
        <v>43033.833333333336</v>
      </c>
      <c r="F2084" s="10">
        <v>12936.08</v>
      </c>
      <c r="G2084" s="10">
        <v>12963.34</v>
      </c>
      <c r="H2084" s="10">
        <v>12935.08</v>
      </c>
      <c r="I2084" s="10">
        <v>12961.84</v>
      </c>
      <c r="K2084" s="13">
        <f t="shared" si="989"/>
        <v>25.760000000000218</v>
      </c>
      <c r="L2084" s="13">
        <f t="shared" si="990"/>
        <v>-42.010000000000218</v>
      </c>
      <c r="M2084" s="13">
        <f t="shared" si="991"/>
        <v>28.260000000000218</v>
      </c>
      <c r="N2084" s="13"/>
      <c r="X2084">
        <f t="shared" si="993"/>
        <v>25.760000000000218</v>
      </c>
      <c r="Y2084">
        <f t="shared" si="994"/>
        <v>0</v>
      </c>
      <c r="Z2084">
        <f t="shared" si="995"/>
        <v>0</v>
      </c>
      <c r="AA2084" s="22">
        <f t="shared" si="996"/>
        <v>0</v>
      </c>
      <c r="AB2084" s="22">
        <f t="shared" si="997"/>
        <v>0</v>
      </c>
      <c r="AC2084" s="22">
        <f t="shared" si="998"/>
        <v>0</v>
      </c>
      <c r="AD2084" s="22">
        <f t="shared" si="999"/>
        <v>0</v>
      </c>
    </row>
    <row r="2085" spans="3:30" x14ac:dyDescent="0.25">
      <c r="E2085" s="11">
        <v>43033.875</v>
      </c>
      <c r="F2085" s="9">
        <v>12962.09</v>
      </c>
      <c r="G2085" s="9">
        <v>12974.84</v>
      </c>
      <c r="H2085" s="9">
        <v>12953.33</v>
      </c>
      <c r="I2085" s="9">
        <v>12962.58</v>
      </c>
      <c r="K2085" s="13">
        <f t="shared" si="989"/>
        <v>0.48999999999978172</v>
      </c>
      <c r="L2085" s="13">
        <f t="shared" si="990"/>
        <v>-41.520000000000437</v>
      </c>
      <c r="M2085" s="13">
        <f t="shared" si="991"/>
        <v>21.510000000000218</v>
      </c>
      <c r="N2085" s="13"/>
      <c r="X2085">
        <f t="shared" si="993"/>
        <v>0.48999999999978172</v>
      </c>
      <c r="Y2085">
        <f t="shared" si="994"/>
        <v>0</v>
      </c>
      <c r="Z2085">
        <f t="shared" si="995"/>
        <v>0</v>
      </c>
      <c r="AA2085" s="22">
        <f t="shared" si="996"/>
        <v>0</v>
      </c>
      <c r="AB2085" s="22">
        <f t="shared" si="997"/>
        <v>0</v>
      </c>
      <c r="AC2085" s="22">
        <f t="shared" si="998"/>
        <v>0</v>
      </c>
      <c r="AD2085" s="22">
        <f t="shared" si="999"/>
        <v>0</v>
      </c>
    </row>
    <row r="2086" spans="3:30" x14ac:dyDescent="0.25">
      <c r="E2086" s="12">
        <v>43033.916666666664</v>
      </c>
      <c r="F2086" s="10">
        <v>12962.83</v>
      </c>
      <c r="G2086" s="10">
        <v>12978.34</v>
      </c>
      <c r="H2086" s="10">
        <v>12959.83</v>
      </c>
      <c r="I2086" s="10">
        <v>12967.83</v>
      </c>
      <c r="K2086" s="13">
        <f t="shared" si="989"/>
        <v>5</v>
      </c>
      <c r="L2086" s="13">
        <f t="shared" si="990"/>
        <v>-36.520000000000437</v>
      </c>
      <c r="M2086" s="13">
        <f t="shared" si="991"/>
        <v>18.510000000000218</v>
      </c>
      <c r="N2086" s="13"/>
      <c r="X2086">
        <f t="shared" si="993"/>
        <v>5</v>
      </c>
      <c r="Y2086">
        <f t="shared" si="994"/>
        <v>0</v>
      </c>
      <c r="Z2086">
        <f t="shared" si="995"/>
        <v>0</v>
      </c>
      <c r="AA2086" s="22">
        <f t="shared" si="996"/>
        <v>0</v>
      </c>
      <c r="AB2086" s="22">
        <f t="shared" si="997"/>
        <v>0</v>
      </c>
      <c r="AC2086" s="22">
        <f t="shared" si="998"/>
        <v>0</v>
      </c>
      <c r="AD2086" s="22">
        <f t="shared" si="999"/>
        <v>0</v>
      </c>
    </row>
    <row r="2087" spans="3:30" hidden="1" x14ac:dyDescent="0.25">
      <c r="E2087" s="11">
        <v>43033.958333333336</v>
      </c>
      <c r="F2087" s="9">
        <v>12966.56</v>
      </c>
      <c r="G2087" s="9">
        <v>12989.87</v>
      </c>
      <c r="H2087" s="9">
        <v>12966.56</v>
      </c>
      <c r="I2087" s="9">
        <v>12988.1</v>
      </c>
    </row>
    <row r="2088" spans="3:30" hidden="1" x14ac:dyDescent="0.25">
      <c r="E2088" s="12">
        <v>43034.041666666664</v>
      </c>
      <c r="F2088" s="10">
        <v>12989.36</v>
      </c>
      <c r="G2088" s="10">
        <v>12989.37</v>
      </c>
      <c r="H2088" s="10">
        <v>12976.74</v>
      </c>
      <c r="I2088" s="10">
        <v>12978.01</v>
      </c>
    </row>
    <row r="2089" spans="3:30" hidden="1" x14ac:dyDescent="0.25">
      <c r="E2089" s="11">
        <v>43034.083333333336</v>
      </c>
      <c r="F2089" s="9">
        <v>12976.74</v>
      </c>
      <c r="G2089" s="9">
        <v>12978.01</v>
      </c>
      <c r="H2089" s="9">
        <v>12970.93</v>
      </c>
      <c r="I2089" s="9">
        <v>12973.47</v>
      </c>
    </row>
    <row r="2090" spans="3:30" hidden="1" x14ac:dyDescent="0.25">
      <c r="E2090" s="12">
        <v>43034.125</v>
      </c>
      <c r="F2090" s="10">
        <v>12972.2</v>
      </c>
      <c r="G2090" s="10">
        <v>12986.12</v>
      </c>
      <c r="H2090" s="10">
        <v>12972.2</v>
      </c>
      <c r="I2090" s="10">
        <v>12979.77</v>
      </c>
    </row>
    <row r="2091" spans="3:30" hidden="1" x14ac:dyDescent="0.25">
      <c r="E2091" s="11">
        <v>43034.166666666664</v>
      </c>
      <c r="F2091" s="9">
        <v>12979.3</v>
      </c>
      <c r="G2091" s="9">
        <v>12981.84</v>
      </c>
      <c r="H2091" s="9">
        <v>12970.22</v>
      </c>
      <c r="I2091" s="9">
        <v>12973.03</v>
      </c>
    </row>
    <row r="2092" spans="3:30" hidden="1" x14ac:dyDescent="0.25">
      <c r="E2092" s="12">
        <v>43034.208333333336</v>
      </c>
      <c r="F2092" s="10">
        <v>12971.76</v>
      </c>
      <c r="G2092" s="10">
        <v>12982.1</v>
      </c>
      <c r="H2092" s="10">
        <v>12971.76</v>
      </c>
      <c r="I2092" s="10">
        <v>12980.83</v>
      </c>
    </row>
    <row r="2093" spans="3:30" hidden="1" x14ac:dyDescent="0.25">
      <c r="E2093" s="11">
        <v>43034.25</v>
      </c>
      <c r="F2093" s="9">
        <v>12982.1</v>
      </c>
      <c r="G2093" s="9">
        <v>12982.1</v>
      </c>
      <c r="H2093" s="9">
        <v>12977.02</v>
      </c>
      <c r="I2093" s="9">
        <v>12979.56</v>
      </c>
    </row>
    <row r="2094" spans="3:30" hidden="1" x14ac:dyDescent="0.25">
      <c r="E2094" s="12">
        <v>43034.291666666664</v>
      </c>
      <c r="F2094" s="10">
        <v>12979.54</v>
      </c>
      <c r="G2094" s="10">
        <v>12980.81</v>
      </c>
      <c r="H2094" s="10">
        <v>12969.93</v>
      </c>
      <c r="I2094" s="10">
        <v>12974.82</v>
      </c>
    </row>
    <row r="2095" spans="3:30" x14ac:dyDescent="0.25">
      <c r="C2095">
        <v>1</v>
      </c>
      <c r="E2095" s="11">
        <v>43034.333333333336</v>
      </c>
      <c r="F2095" s="9">
        <v>12974.85</v>
      </c>
      <c r="G2095" s="9">
        <v>12980.7</v>
      </c>
      <c r="H2095" s="9">
        <v>12964.67</v>
      </c>
      <c r="I2095" s="9">
        <v>12979.92</v>
      </c>
      <c r="K2095" s="13">
        <f t="shared" ref="K2095:K2109" si="1000">I2095-F2095</f>
        <v>5.069999999999709</v>
      </c>
      <c r="L2095" s="13">
        <v>0</v>
      </c>
      <c r="M2095" s="13">
        <f t="shared" ref="M2095:M2109" si="1001">G2095-H2095</f>
        <v>16.030000000000655</v>
      </c>
      <c r="N2095" s="13">
        <f t="shared" ref="N2095" si="1002">I2109-F2095</f>
        <v>179.86999999999898</v>
      </c>
      <c r="O2095" s="18">
        <f>IF(K2095*N2095&gt;0,1,0)</f>
        <v>1</v>
      </c>
      <c r="S2095" s="13">
        <f>MAX(G2095:G2110)</f>
        <v>13180.35</v>
      </c>
      <c r="X2095">
        <f t="shared" ref="X2095:X2109" si="1003">ABS(K2095)</f>
        <v>5.069999999999709</v>
      </c>
      <c r="Y2095">
        <f t="shared" ref="Y2095:Y2109" si="1004">ABS(N2095)</f>
        <v>179.86999999999898</v>
      </c>
      <c r="Z2095">
        <f t="shared" ref="Z2095:Z2109" si="1005">IF(S2095&lt;1000,ABS(S2095),0)</f>
        <v>0</v>
      </c>
      <c r="AA2095" s="22">
        <f t="shared" ref="AA2095:AA2109" si="1006">ABS(P2095)</f>
        <v>0</v>
      </c>
      <c r="AB2095" s="22">
        <f t="shared" ref="AB2095:AB2109" si="1007">ABS(Q2095)</f>
        <v>0</v>
      </c>
      <c r="AC2095" s="22">
        <f t="shared" ref="AC2095:AC2109" si="1008">IF(O2095=1,ABS(P2096),0)</f>
        <v>1.3180913046684797</v>
      </c>
      <c r="AD2095" s="22">
        <f t="shared" ref="AD2095:AD2109" si="1009">IF(O2095=0,ABS(Q2096),0)</f>
        <v>0</v>
      </c>
    </row>
    <row r="2096" spans="3:30" x14ac:dyDescent="0.25">
      <c r="E2096" s="12">
        <v>43034.375</v>
      </c>
      <c r="F2096" s="10">
        <v>12978.42</v>
      </c>
      <c r="G2096" s="10">
        <v>12980.94</v>
      </c>
      <c r="H2096" s="10">
        <v>12953.47</v>
      </c>
      <c r="I2096" s="10">
        <v>12954.61</v>
      </c>
      <c r="K2096" s="13">
        <f t="shared" si="1000"/>
        <v>-23.809999999999491</v>
      </c>
      <c r="L2096" s="13">
        <f t="shared" ref="L2096:L2109" si="1010">L2095+K2096</f>
        <v>-23.809999999999491</v>
      </c>
      <c r="M2096" s="13">
        <f t="shared" si="1001"/>
        <v>27.470000000001164</v>
      </c>
      <c r="N2096" s="13"/>
      <c r="P2096">
        <f>_xlfn.IFS(K2095&lt;0,MIN(L2095:L2109),K2095&gt;0,MAX(L2095:L2109))/S2074</f>
        <v>1.3180913046684797</v>
      </c>
      <c r="Q2096">
        <f>_xlfn.IFS(K2095&lt;0,MAX(L2095:L2109),K2095&gt;0,MIN(L2095:L2109))/S2074</f>
        <v>-0.17560292056935958</v>
      </c>
      <c r="S2096" s="13">
        <f>MIN(H2095:H2110)</f>
        <v>12940.54</v>
      </c>
      <c r="X2096">
        <f t="shared" si="1003"/>
        <v>23.809999999999491</v>
      </c>
      <c r="Y2096">
        <f t="shared" si="1004"/>
        <v>0</v>
      </c>
      <c r="Z2096">
        <f t="shared" si="1005"/>
        <v>0</v>
      </c>
      <c r="AA2096" s="22">
        <f t="shared" si="1006"/>
        <v>1.3180913046684797</v>
      </c>
      <c r="AB2096" s="22">
        <f t="shared" si="1007"/>
        <v>0.17560292056935958</v>
      </c>
      <c r="AC2096" s="22">
        <f t="shared" si="1008"/>
        <v>0</v>
      </c>
      <c r="AD2096" s="22">
        <f t="shared" si="1009"/>
        <v>0</v>
      </c>
    </row>
    <row r="2097" spans="5:30" x14ac:dyDescent="0.25">
      <c r="E2097" s="11">
        <v>43034.416666666664</v>
      </c>
      <c r="F2097" s="9">
        <v>12954.86</v>
      </c>
      <c r="G2097" s="9">
        <v>12974.31</v>
      </c>
      <c r="H2097" s="9">
        <v>12940.54</v>
      </c>
      <c r="I2097" s="9">
        <v>12971.55</v>
      </c>
      <c r="K2097" s="13">
        <f t="shared" si="1000"/>
        <v>16.68999999999869</v>
      </c>
      <c r="L2097" s="13">
        <f t="shared" si="1010"/>
        <v>-7.1200000000008004</v>
      </c>
      <c r="M2097" s="13">
        <f t="shared" si="1001"/>
        <v>33.769999999998618</v>
      </c>
      <c r="N2097" s="13"/>
      <c r="S2097" s="13">
        <f>S2095-S2096</f>
        <v>239.80999999999949</v>
      </c>
      <c r="X2097">
        <f t="shared" si="1003"/>
        <v>16.68999999999869</v>
      </c>
      <c r="Y2097">
        <f t="shared" si="1004"/>
        <v>0</v>
      </c>
      <c r="Z2097">
        <f t="shared" si="1005"/>
        <v>239.80999999999949</v>
      </c>
      <c r="AA2097" s="22">
        <f t="shared" si="1006"/>
        <v>0</v>
      </c>
      <c r="AB2097" s="22">
        <f t="shared" si="1007"/>
        <v>0</v>
      </c>
      <c r="AC2097" s="22">
        <f t="shared" si="1008"/>
        <v>0</v>
      </c>
      <c r="AD2097" s="22">
        <f t="shared" si="1009"/>
        <v>0</v>
      </c>
    </row>
    <row r="2098" spans="5:30" x14ac:dyDescent="0.25">
      <c r="E2098" s="12">
        <v>43034.458333333336</v>
      </c>
      <c r="F2098" s="10">
        <v>12972.05</v>
      </c>
      <c r="G2098" s="10">
        <v>12981.71</v>
      </c>
      <c r="H2098" s="10">
        <v>12965.05</v>
      </c>
      <c r="I2098" s="10">
        <v>12975.17</v>
      </c>
      <c r="K2098" s="13">
        <f t="shared" si="1000"/>
        <v>3.1200000000008004</v>
      </c>
      <c r="L2098" s="13">
        <f t="shared" si="1010"/>
        <v>-4</v>
      </c>
      <c r="M2098" s="13">
        <f t="shared" si="1001"/>
        <v>16.659999999999854</v>
      </c>
      <c r="N2098" s="13"/>
      <c r="X2098">
        <f t="shared" si="1003"/>
        <v>3.1200000000008004</v>
      </c>
      <c r="Y2098">
        <f t="shared" si="1004"/>
        <v>0</v>
      </c>
      <c r="Z2098">
        <f t="shared" si="1005"/>
        <v>0</v>
      </c>
      <c r="AA2098" s="22">
        <f t="shared" si="1006"/>
        <v>0</v>
      </c>
      <c r="AB2098" s="22">
        <f t="shared" si="1007"/>
        <v>0</v>
      </c>
      <c r="AC2098" s="22">
        <f t="shared" si="1008"/>
        <v>0</v>
      </c>
      <c r="AD2098" s="22">
        <f t="shared" si="1009"/>
        <v>0</v>
      </c>
    </row>
    <row r="2099" spans="5:30" x14ac:dyDescent="0.25">
      <c r="E2099" s="11">
        <v>43034.5</v>
      </c>
      <c r="F2099" s="9">
        <v>12974.67</v>
      </c>
      <c r="G2099" s="9">
        <v>12994.37</v>
      </c>
      <c r="H2099" s="9">
        <v>12971.6</v>
      </c>
      <c r="I2099" s="9">
        <v>12989.91</v>
      </c>
      <c r="K2099" s="13">
        <f t="shared" si="1000"/>
        <v>15.239999999999782</v>
      </c>
      <c r="L2099" s="13">
        <f t="shared" si="1010"/>
        <v>11.239999999999782</v>
      </c>
      <c r="M2099" s="13">
        <f t="shared" si="1001"/>
        <v>22.770000000000437</v>
      </c>
      <c r="N2099" s="13"/>
      <c r="X2099">
        <f t="shared" si="1003"/>
        <v>15.239999999999782</v>
      </c>
      <c r="Y2099">
        <f t="shared" si="1004"/>
        <v>0</v>
      </c>
      <c r="Z2099">
        <f t="shared" si="1005"/>
        <v>0</v>
      </c>
      <c r="AA2099" s="22">
        <f t="shared" si="1006"/>
        <v>0</v>
      </c>
      <c r="AB2099" s="22">
        <f t="shared" si="1007"/>
        <v>0</v>
      </c>
      <c r="AC2099" s="22">
        <f t="shared" si="1008"/>
        <v>0</v>
      </c>
      <c r="AD2099" s="22">
        <f t="shared" si="1009"/>
        <v>0</v>
      </c>
    </row>
    <row r="2100" spans="5:30" x14ac:dyDescent="0.25">
      <c r="E2100" s="12">
        <v>43034.541666666664</v>
      </c>
      <c r="F2100" s="10">
        <v>12989.66</v>
      </c>
      <c r="G2100" s="10">
        <v>13003.89</v>
      </c>
      <c r="H2100" s="10">
        <v>12983.02</v>
      </c>
      <c r="I2100" s="10">
        <v>12995.48</v>
      </c>
      <c r="K2100" s="13">
        <f t="shared" si="1000"/>
        <v>5.819999999999709</v>
      </c>
      <c r="L2100" s="13">
        <f t="shared" si="1010"/>
        <v>17.059999999999491</v>
      </c>
      <c r="M2100" s="13">
        <f t="shared" si="1001"/>
        <v>20.869999999998981</v>
      </c>
      <c r="N2100" s="13"/>
      <c r="X2100">
        <f t="shared" si="1003"/>
        <v>5.819999999999709</v>
      </c>
      <c r="Y2100">
        <f t="shared" si="1004"/>
        <v>0</v>
      </c>
      <c r="Z2100">
        <f t="shared" si="1005"/>
        <v>0</v>
      </c>
      <c r="AA2100" s="22">
        <f t="shared" si="1006"/>
        <v>0</v>
      </c>
      <c r="AB2100" s="22">
        <f t="shared" si="1007"/>
        <v>0</v>
      </c>
      <c r="AC2100" s="22">
        <f t="shared" si="1008"/>
        <v>0</v>
      </c>
      <c r="AD2100" s="22">
        <f t="shared" si="1009"/>
        <v>0</v>
      </c>
    </row>
    <row r="2101" spans="5:30" x14ac:dyDescent="0.25">
      <c r="E2101" s="11">
        <v>43034.583333333336</v>
      </c>
      <c r="F2101" s="9">
        <v>12995.23</v>
      </c>
      <c r="G2101" s="9">
        <v>13032.89</v>
      </c>
      <c r="H2101" s="9">
        <v>12991.88</v>
      </c>
      <c r="I2101" s="9">
        <v>13016.08</v>
      </c>
      <c r="K2101" s="13">
        <f t="shared" si="1000"/>
        <v>20.850000000000364</v>
      </c>
      <c r="L2101" s="13">
        <f t="shared" si="1010"/>
        <v>37.909999999999854</v>
      </c>
      <c r="M2101" s="13">
        <f t="shared" si="1001"/>
        <v>41.010000000000218</v>
      </c>
      <c r="N2101" s="13"/>
      <c r="X2101">
        <f t="shared" si="1003"/>
        <v>20.850000000000364</v>
      </c>
      <c r="Y2101">
        <f t="shared" si="1004"/>
        <v>0</v>
      </c>
      <c r="Z2101">
        <f t="shared" si="1005"/>
        <v>0</v>
      </c>
      <c r="AA2101" s="22">
        <f t="shared" si="1006"/>
        <v>0</v>
      </c>
      <c r="AB2101" s="22">
        <f t="shared" si="1007"/>
        <v>0</v>
      </c>
      <c r="AC2101" s="22">
        <f t="shared" si="1008"/>
        <v>0</v>
      </c>
      <c r="AD2101" s="22">
        <f t="shared" si="1009"/>
        <v>0</v>
      </c>
    </row>
    <row r="2102" spans="5:30" x14ac:dyDescent="0.25">
      <c r="E2102" s="12">
        <v>43034.625</v>
      </c>
      <c r="F2102" s="10">
        <v>13016.33</v>
      </c>
      <c r="G2102" s="10">
        <v>13040.87</v>
      </c>
      <c r="H2102" s="10">
        <v>13015.46</v>
      </c>
      <c r="I2102" s="10">
        <v>13020.43</v>
      </c>
      <c r="K2102" s="13">
        <f t="shared" si="1000"/>
        <v>4.1000000000003638</v>
      </c>
      <c r="L2102" s="13">
        <f t="shared" si="1010"/>
        <v>42.010000000000218</v>
      </c>
      <c r="M2102" s="13">
        <f t="shared" si="1001"/>
        <v>25.410000000001673</v>
      </c>
      <c r="N2102" s="13"/>
      <c r="X2102">
        <f t="shared" si="1003"/>
        <v>4.1000000000003638</v>
      </c>
      <c r="Y2102">
        <f t="shared" si="1004"/>
        <v>0</v>
      </c>
      <c r="Z2102">
        <f t="shared" si="1005"/>
        <v>0</v>
      </c>
      <c r="AA2102" s="22">
        <f t="shared" si="1006"/>
        <v>0</v>
      </c>
      <c r="AB2102" s="22">
        <f t="shared" si="1007"/>
        <v>0</v>
      </c>
      <c r="AC2102" s="22">
        <f t="shared" si="1008"/>
        <v>0</v>
      </c>
      <c r="AD2102" s="22">
        <f t="shared" si="1009"/>
        <v>0</v>
      </c>
    </row>
    <row r="2103" spans="5:30" x14ac:dyDescent="0.25">
      <c r="E2103" s="11">
        <v>43034.666666666664</v>
      </c>
      <c r="F2103" s="9">
        <v>13020.18</v>
      </c>
      <c r="G2103" s="9">
        <v>13068.71</v>
      </c>
      <c r="H2103" s="9">
        <v>13014.95</v>
      </c>
      <c r="I2103" s="9">
        <v>13064.86</v>
      </c>
      <c r="K2103" s="13">
        <f t="shared" si="1000"/>
        <v>44.680000000000291</v>
      </c>
      <c r="L2103" s="13">
        <f t="shared" si="1010"/>
        <v>86.690000000000509</v>
      </c>
      <c r="M2103" s="13">
        <f t="shared" si="1001"/>
        <v>53.759999999998399</v>
      </c>
      <c r="N2103" s="13"/>
      <c r="X2103">
        <f t="shared" si="1003"/>
        <v>44.680000000000291</v>
      </c>
      <c r="Y2103">
        <f t="shared" si="1004"/>
        <v>0</v>
      </c>
      <c r="Z2103">
        <f t="shared" si="1005"/>
        <v>0</v>
      </c>
      <c r="AA2103" s="22">
        <f t="shared" si="1006"/>
        <v>0</v>
      </c>
      <c r="AB2103" s="22">
        <f t="shared" si="1007"/>
        <v>0</v>
      </c>
      <c r="AC2103" s="22">
        <f t="shared" si="1008"/>
        <v>0</v>
      </c>
      <c r="AD2103" s="22">
        <f t="shared" si="1009"/>
        <v>0</v>
      </c>
    </row>
    <row r="2104" spans="5:30" x14ac:dyDescent="0.25">
      <c r="E2104" s="12">
        <v>43034.708333333336</v>
      </c>
      <c r="F2104" s="10">
        <v>13064.61</v>
      </c>
      <c r="G2104" s="10">
        <v>13133.33</v>
      </c>
      <c r="H2104" s="10">
        <v>13029.14</v>
      </c>
      <c r="I2104" s="10">
        <v>13101.58</v>
      </c>
      <c r="K2104" s="13">
        <f t="shared" si="1000"/>
        <v>36.969999999999345</v>
      </c>
      <c r="L2104" s="13">
        <f t="shared" si="1010"/>
        <v>123.65999999999985</v>
      </c>
      <c r="M2104" s="13">
        <f t="shared" si="1001"/>
        <v>104.19000000000051</v>
      </c>
      <c r="N2104" s="13"/>
      <c r="X2104">
        <f t="shared" si="1003"/>
        <v>36.969999999999345</v>
      </c>
      <c r="Y2104">
        <f t="shared" si="1004"/>
        <v>0</v>
      </c>
      <c r="Z2104">
        <f t="shared" si="1005"/>
        <v>0</v>
      </c>
      <c r="AA2104" s="22">
        <f t="shared" si="1006"/>
        <v>0</v>
      </c>
      <c r="AB2104" s="22">
        <f t="shared" si="1007"/>
        <v>0</v>
      </c>
      <c r="AC2104" s="22">
        <f t="shared" si="1008"/>
        <v>0</v>
      </c>
      <c r="AD2104" s="22">
        <f t="shared" si="1009"/>
        <v>0</v>
      </c>
    </row>
    <row r="2105" spans="5:30" x14ac:dyDescent="0.25">
      <c r="E2105" s="11">
        <v>43034.75</v>
      </c>
      <c r="F2105" s="9">
        <v>13101.83</v>
      </c>
      <c r="G2105" s="9">
        <v>13147</v>
      </c>
      <c r="H2105" s="9">
        <v>13098.86</v>
      </c>
      <c r="I2105" s="9">
        <v>13134.48</v>
      </c>
      <c r="K2105" s="13">
        <f t="shared" si="1000"/>
        <v>32.649999999999636</v>
      </c>
      <c r="L2105" s="13">
        <f t="shared" si="1010"/>
        <v>156.30999999999949</v>
      </c>
      <c r="M2105" s="13">
        <f t="shared" si="1001"/>
        <v>48.139999999999418</v>
      </c>
      <c r="N2105" s="13"/>
      <c r="X2105">
        <f t="shared" si="1003"/>
        <v>32.649999999999636</v>
      </c>
      <c r="Y2105">
        <f t="shared" si="1004"/>
        <v>0</v>
      </c>
      <c r="Z2105">
        <f t="shared" si="1005"/>
        <v>0</v>
      </c>
      <c r="AA2105" s="22">
        <f t="shared" si="1006"/>
        <v>0</v>
      </c>
      <c r="AB2105" s="22">
        <f t="shared" si="1007"/>
        <v>0</v>
      </c>
      <c r="AC2105" s="22">
        <f t="shared" si="1008"/>
        <v>0</v>
      </c>
      <c r="AD2105" s="22">
        <f t="shared" si="1009"/>
        <v>0</v>
      </c>
    </row>
    <row r="2106" spans="5:30" x14ac:dyDescent="0.25">
      <c r="E2106" s="12">
        <v>43034.791666666664</v>
      </c>
      <c r="F2106" s="10">
        <v>13134.73</v>
      </c>
      <c r="G2106" s="10">
        <v>13161.31</v>
      </c>
      <c r="H2106" s="10">
        <v>13131.08</v>
      </c>
      <c r="I2106" s="10">
        <v>13154.4</v>
      </c>
      <c r="K2106" s="13">
        <f t="shared" si="1000"/>
        <v>19.670000000000073</v>
      </c>
      <c r="L2106" s="13">
        <f t="shared" si="1010"/>
        <v>175.97999999999956</v>
      </c>
      <c r="M2106" s="13">
        <f t="shared" si="1001"/>
        <v>30.229999999999563</v>
      </c>
      <c r="N2106" s="13"/>
      <c r="X2106">
        <f t="shared" si="1003"/>
        <v>19.670000000000073</v>
      </c>
      <c r="Y2106">
        <f t="shared" si="1004"/>
        <v>0</v>
      </c>
      <c r="Z2106">
        <f t="shared" si="1005"/>
        <v>0</v>
      </c>
      <c r="AA2106" s="22">
        <f t="shared" si="1006"/>
        <v>0</v>
      </c>
      <c r="AB2106" s="22">
        <f t="shared" si="1007"/>
        <v>0</v>
      </c>
      <c r="AC2106" s="22">
        <f t="shared" si="1008"/>
        <v>0</v>
      </c>
      <c r="AD2106" s="22">
        <f t="shared" si="1009"/>
        <v>0</v>
      </c>
    </row>
    <row r="2107" spans="5:30" x14ac:dyDescent="0.25">
      <c r="E2107" s="11">
        <v>43034.833333333336</v>
      </c>
      <c r="F2107" s="9">
        <v>13154.74</v>
      </c>
      <c r="G2107" s="9">
        <v>13166.99</v>
      </c>
      <c r="H2107" s="9">
        <v>13147.73</v>
      </c>
      <c r="I2107" s="9">
        <v>13157.48</v>
      </c>
      <c r="K2107" s="13">
        <f t="shared" si="1000"/>
        <v>2.7399999999997817</v>
      </c>
      <c r="L2107" s="13">
        <f t="shared" si="1010"/>
        <v>178.71999999999935</v>
      </c>
      <c r="M2107" s="13">
        <f t="shared" si="1001"/>
        <v>19.260000000000218</v>
      </c>
      <c r="N2107" s="13"/>
      <c r="X2107">
        <f t="shared" si="1003"/>
        <v>2.7399999999997817</v>
      </c>
      <c r="Y2107">
        <f t="shared" si="1004"/>
        <v>0</v>
      </c>
      <c r="Z2107">
        <f t="shared" si="1005"/>
        <v>0</v>
      </c>
      <c r="AA2107" s="22">
        <f t="shared" si="1006"/>
        <v>0</v>
      </c>
      <c r="AB2107" s="22">
        <f t="shared" si="1007"/>
        <v>0</v>
      </c>
      <c r="AC2107" s="22">
        <f t="shared" si="1008"/>
        <v>0</v>
      </c>
      <c r="AD2107" s="22">
        <f t="shared" si="1009"/>
        <v>0</v>
      </c>
    </row>
    <row r="2108" spans="5:30" x14ac:dyDescent="0.25">
      <c r="E2108" s="12">
        <v>43034.875</v>
      </c>
      <c r="F2108" s="10">
        <v>13157.73</v>
      </c>
      <c r="G2108" s="10">
        <v>13161.23</v>
      </c>
      <c r="H2108" s="10">
        <v>13151.73</v>
      </c>
      <c r="I2108" s="10">
        <v>13152.73</v>
      </c>
      <c r="K2108" s="13">
        <f t="shared" si="1000"/>
        <v>-5</v>
      </c>
      <c r="L2108" s="13">
        <f t="shared" si="1010"/>
        <v>173.71999999999935</v>
      </c>
      <c r="M2108" s="13">
        <f t="shared" si="1001"/>
        <v>9.5</v>
      </c>
      <c r="N2108" s="13"/>
      <c r="X2108">
        <f t="shared" si="1003"/>
        <v>5</v>
      </c>
      <c r="Y2108">
        <f t="shared" si="1004"/>
        <v>0</v>
      </c>
      <c r="Z2108">
        <f t="shared" si="1005"/>
        <v>0</v>
      </c>
      <c r="AA2108" s="22">
        <f t="shared" si="1006"/>
        <v>0</v>
      </c>
      <c r="AB2108" s="22">
        <f t="shared" si="1007"/>
        <v>0</v>
      </c>
      <c r="AC2108" s="22">
        <f t="shared" si="1008"/>
        <v>0</v>
      </c>
      <c r="AD2108" s="22">
        <f t="shared" si="1009"/>
        <v>0</v>
      </c>
    </row>
    <row r="2109" spans="5:30" x14ac:dyDescent="0.25">
      <c r="E2109" s="11">
        <v>43034.916666666664</v>
      </c>
      <c r="F2109" s="9">
        <v>13152.98</v>
      </c>
      <c r="G2109" s="9">
        <v>13165.23</v>
      </c>
      <c r="H2109" s="9">
        <v>13149.98</v>
      </c>
      <c r="I2109" s="9">
        <v>13154.72</v>
      </c>
      <c r="K2109" s="13">
        <f t="shared" si="1000"/>
        <v>1.7399999999997817</v>
      </c>
      <c r="L2109" s="13">
        <f t="shared" si="1010"/>
        <v>175.45999999999913</v>
      </c>
      <c r="M2109" s="13">
        <f t="shared" si="1001"/>
        <v>15.25</v>
      </c>
      <c r="N2109" s="13"/>
      <c r="X2109">
        <f t="shared" si="1003"/>
        <v>1.7399999999997817</v>
      </c>
      <c r="Y2109">
        <f t="shared" si="1004"/>
        <v>0</v>
      </c>
      <c r="Z2109">
        <f t="shared" si="1005"/>
        <v>0</v>
      </c>
      <c r="AA2109" s="22">
        <f t="shared" si="1006"/>
        <v>0</v>
      </c>
      <c r="AB2109" s="22">
        <f t="shared" si="1007"/>
        <v>0</v>
      </c>
      <c r="AC2109" s="22">
        <f t="shared" si="1008"/>
        <v>0</v>
      </c>
      <c r="AD2109" s="22">
        <f t="shared" si="1009"/>
        <v>0</v>
      </c>
    </row>
    <row r="2110" spans="5:30" hidden="1" x14ac:dyDescent="0.25">
      <c r="E2110" s="12">
        <v>43034.958333333336</v>
      </c>
      <c r="F2110" s="10">
        <v>13155.37</v>
      </c>
      <c r="G2110" s="10">
        <v>13180.35</v>
      </c>
      <c r="H2110" s="10">
        <v>13141.58</v>
      </c>
      <c r="I2110" s="10">
        <v>13169.42</v>
      </c>
    </row>
    <row r="2111" spans="5:30" hidden="1" x14ac:dyDescent="0.25">
      <c r="E2111" s="11">
        <v>43035.041666666664</v>
      </c>
      <c r="F2111" s="9">
        <v>13169.42</v>
      </c>
      <c r="G2111" s="9">
        <v>13175.63</v>
      </c>
      <c r="H2111" s="9">
        <v>13168.13</v>
      </c>
      <c r="I2111" s="9">
        <v>13174.13</v>
      </c>
    </row>
    <row r="2112" spans="5:30" hidden="1" x14ac:dyDescent="0.25">
      <c r="E2112" s="12">
        <v>43035.083333333336</v>
      </c>
      <c r="F2112" s="10">
        <v>13172.84</v>
      </c>
      <c r="G2112" s="10">
        <v>13175.62</v>
      </c>
      <c r="H2112" s="10">
        <v>13170.27</v>
      </c>
      <c r="I2112" s="10">
        <v>13175.62</v>
      </c>
    </row>
    <row r="2113" spans="3:30" hidden="1" x14ac:dyDescent="0.25">
      <c r="E2113" s="11">
        <v>43035.125</v>
      </c>
      <c r="F2113" s="9">
        <v>13174.34</v>
      </c>
      <c r="G2113" s="9">
        <v>13174.34</v>
      </c>
      <c r="H2113" s="9">
        <v>13150.76</v>
      </c>
      <c r="I2113" s="9">
        <v>13164.05</v>
      </c>
    </row>
    <row r="2114" spans="3:30" hidden="1" x14ac:dyDescent="0.25">
      <c r="E2114" s="12">
        <v>43035.166666666664</v>
      </c>
      <c r="F2114" s="10">
        <v>13163.71</v>
      </c>
      <c r="G2114" s="10">
        <v>13182.13</v>
      </c>
      <c r="H2114" s="10">
        <v>13163.71</v>
      </c>
      <c r="I2114" s="10">
        <v>13178.92</v>
      </c>
    </row>
    <row r="2115" spans="3:30" hidden="1" x14ac:dyDescent="0.25">
      <c r="E2115" s="11">
        <v>43035.208333333336</v>
      </c>
      <c r="F2115" s="9">
        <v>13179.56</v>
      </c>
      <c r="G2115" s="9">
        <v>13217.91</v>
      </c>
      <c r="H2115" s="9">
        <v>13179.56</v>
      </c>
      <c r="I2115" s="9">
        <v>13207.34</v>
      </c>
    </row>
    <row r="2116" spans="3:30" hidden="1" x14ac:dyDescent="0.25">
      <c r="E2116" s="12">
        <v>43035.25</v>
      </c>
      <c r="F2116" s="10">
        <v>13208.34</v>
      </c>
      <c r="G2116" s="10">
        <v>13208.34</v>
      </c>
      <c r="H2116" s="10">
        <v>13199.41</v>
      </c>
      <c r="I2116" s="10">
        <v>13200.76</v>
      </c>
    </row>
    <row r="2117" spans="3:30" hidden="1" x14ac:dyDescent="0.25">
      <c r="E2117" s="11">
        <v>43035.291666666664</v>
      </c>
      <c r="F2117" s="9">
        <v>13200.53</v>
      </c>
      <c r="G2117" s="9">
        <v>13205.12</v>
      </c>
      <c r="H2117" s="9">
        <v>13199.21</v>
      </c>
      <c r="I2117" s="9">
        <v>13203.83</v>
      </c>
    </row>
    <row r="2118" spans="3:30" x14ac:dyDescent="0.25">
      <c r="C2118">
        <v>1</v>
      </c>
      <c r="E2118" s="12">
        <v>43035.333333333336</v>
      </c>
      <c r="F2118" s="10">
        <v>13203.33</v>
      </c>
      <c r="G2118" s="10">
        <v>13205.91</v>
      </c>
      <c r="H2118" s="10">
        <v>13174</v>
      </c>
      <c r="I2118" s="10">
        <v>13176.78</v>
      </c>
      <c r="K2118" s="13">
        <f t="shared" ref="K2118:K2132" si="1011">I2118-F2118</f>
        <v>-26.549999999999272</v>
      </c>
      <c r="L2118" s="13">
        <v>0</v>
      </c>
      <c r="M2118" s="13">
        <f t="shared" ref="M2118:M2132" si="1012">G2118-H2118</f>
        <v>31.909999999999854</v>
      </c>
      <c r="N2118" s="13">
        <f t="shared" ref="N2118" si="1013">I2132-F2118</f>
        <v>15.170000000000073</v>
      </c>
      <c r="O2118" s="18">
        <f>IF(K2118*N2118&gt;0,1,0)</f>
        <v>0</v>
      </c>
      <c r="S2118" s="13">
        <f>MAX(G2118:G2133)</f>
        <v>13251.8</v>
      </c>
      <c r="X2118">
        <f t="shared" ref="X2118:X2132" si="1014">ABS(K2118)</f>
        <v>26.549999999999272</v>
      </c>
      <c r="Y2118">
        <f t="shared" ref="Y2118:Y2132" si="1015">ABS(N2118)</f>
        <v>15.170000000000073</v>
      </c>
      <c r="Z2118">
        <f t="shared" ref="Z2118:Z2132" si="1016">IF(S2118&lt;1000,ABS(S2118),0)</f>
        <v>0</v>
      </c>
      <c r="AA2118" s="22">
        <f t="shared" ref="AA2118:AA2132" si="1017">ABS(P2118)</f>
        <v>0</v>
      </c>
      <c r="AB2118" s="22">
        <f t="shared" ref="AB2118:AB2132" si="1018">ABS(Q2118)</f>
        <v>0</v>
      </c>
      <c r="AC2118" s="22">
        <f t="shared" ref="AC2118:AC2132" si="1019">IF(O2118=1,ABS(P2119),0)</f>
        <v>0</v>
      </c>
      <c r="AD2118" s="22">
        <f t="shared" ref="AD2118:AD2132" si="1020">IF(O2118=0,ABS(Q2119),0)</f>
        <v>0.26091489095533899</v>
      </c>
    </row>
    <row r="2119" spans="3:30" x14ac:dyDescent="0.25">
      <c r="E2119" s="11">
        <v>43035.375</v>
      </c>
      <c r="F2119" s="9">
        <v>13175.28</v>
      </c>
      <c r="G2119" s="9">
        <v>13199.65</v>
      </c>
      <c r="H2119" s="9">
        <v>13170.96</v>
      </c>
      <c r="I2119" s="9">
        <v>13195.45</v>
      </c>
      <c r="K2119" s="13">
        <f t="shared" si="1011"/>
        <v>20.170000000000073</v>
      </c>
      <c r="L2119" s="13">
        <f t="shared" ref="L2119:L2132" si="1021">L2118+K2119</f>
        <v>20.170000000000073</v>
      </c>
      <c r="M2119" s="13">
        <f t="shared" si="1012"/>
        <v>28.690000000000509</v>
      </c>
      <c r="N2119" s="13"/>
      <c r="P2119">
        <f>_xlfn.IFS(K2118&lt;0,MIN(L2118:L2132),K2118&gt;0,MAX(L2118:L2132))/S2097</f>
        <v>0</v>
      </c>
      <c r="Q2119">
        <f>_xlfn.IFS(K2118&lt;0,MAX(L2118:L2132),K2118&gt;0,MIN(L2118:L2132))/S2097</f>
        <v>0.26091489095533899</v>
      </c>
      <c r="S2119" s="13">
        <f>MIN(H2118:H2133)</f>
        <v>13170.96</v>
      </c>
      <c r="X2119">
        <f t="shared" si="1014"/>
        <v>20.170000000000073</v>
      </c>
      <c r="Y2119">
        <f t="shared" si="1015"/>
        <v>0</v>
      </c>
      <c r="Z2119">
        <f t="shared" si="1016"/>
        <v>0</v>
      </c>
      <c r="AA2119" s="22">
        <f t="shared" si="1017"/>
        <v>0</v>
      </c>
      <c r="AB2119" s="22">
        <f t="shared" si="1018"/>
        <v>0.26091489095533899</v>
      </c>
      <c r="AC2119" s="22">
        <f t="shared" si="1019"/>
        <v>0</v>
      </c>
      <c r="AD2119" s="22">
        <f t="shared" si="1020"/>
        <v>0</v>
      </c>
    </row>
    <row r="2120" spans="3:30" x14ac:dyDescent="0.25">
      <c r="E2120" s="12">
        <v>43035.416666666664</v>
      </c>
      <c r="F2120" s="10">
        <v>13194.7</v>
      </c>
      <c r="G2120" s="10">
        <v>13245.24</v>
      </c>
      <c r="H2120" s="10">
        <v>13181.66</v>
      </c>
      <c r="I2120" s="10">
        <v>13228.03</v>
      </c>
      <c r="K2120" s="13">
        <f t="shared" si="1011"/>
        <v>33.329999999999927</v>
      </c>
      <c r="L2120" s="13">
        <f t="shared" si="1021"/>
        <v>53.5</v>
      </c>
      <c r="M2120" s="13">
        <f t="shared" si="1012"/>
        <v>63.579999999999927</v>
      </c>
      <c r="N2120" s="13"/>
      <c r="S2120" s="13">
        <f>S2118-S2119</f>
        <v>80.840000000000146</v>
      </c>
      <c r="X2120">
        <f t="shared" si="1014"/>
        <v>33.329999999999927</v>
      </c>
      <c r="Y2120">
        <f t="shared" si="1015"/>
        <v>0</v>
      </c>
      <c r="Z2120">
        <f t="shared" si="1016"/>
        <v>80.840000000000146</v>
      </c>
      <c r="AA2120" s="22">
        <f t="shared" si="1017"/>
        <v>0</v>
      </c>
      <c r="AB2120" s="22">
        <f t="shared" si="1018"/>
        <v>0</v>
      </c>
      <c r="AC2120" s="22">
        <f t="shared" si="1019"/>
        <v>0</v>
      </c>
      <c r="AD2120" s="22">
        <f t="shared" si="1020"/>
        <v>0</v>
      </c>
    </row>
    <row r="2121" spans="3:30" x14ac:dyDescent="0.25">
      <c r="E2121" s="11">
        <v>43035.458333333336</v>
      </c>
      <c r="F2121" s="9">
        <v>13228.28</v>
      </c>
      <c r="G2121" s="9">
        <v>13238.29</v>
      </c>
      <c r="H2121" s="9">
        <v>13211</v>
      </c>
      <c r="I2121" s="9">
        <v>13236.53</v>
      </c>
      <c r="K2121" s="13">
        <f t="shared" si="1011"/>
        <v>8.25</v>
      </c>
      <c r="L2121" s="13">
        <f t="shared" si="1021"/>
        <v>61.75</v>
      </c>
      <c r="M2121" s="13">
        <f t="shared" si="1012"/>
        <v>27.290000000000873</v>
      </c>
      <c r="N2121" s="13"/>
      <c r="X2121">
        <f t="shared" si="1014"/>
        <v>8.25</v>
      </c>
      <c r="Y2121">
        <f t="shared" si="1015"/>
        <v>0</v>
      </c>
      <c r="Z2121">
        <f t="shared" si="1016"/>
        <v>0</v>
      </c>
      <c r="AA2121" s="22">
        <f t="shared" si="1017"/>
        <v>0</v>
      </c>
      <c r="AB2121" s="22">
        <f t="shared" si="1018"/>
        <v>0</v>
      </c>
      <c r="AC2121" s="22">
        <f t="shared" si="1019"/>
        <v>0</v>
      </c>
      <c r="AD2121" s="22">
        <f t="shared" si="1020"/>
        <v>0</v>
      </c>
    </row>
    <row r="2122" spans="3:30" x14ac:dyDescent="0.25">
      <c r="E2122" s="12">
        <v>43035.5</v>
      </c>
      <c r="F2122" s="10">
        <v>13236.78</v>
      </c>
      <c r="G2122" s="10">
        <v>13251.8</v>
      </c>
      <c r="H2122" s="10">
        <v>13223.49</v>
      </c>
      <c r="I2122" s="10">
        <v>13237.6</v>
      </c>
      <c r="K2122" s="13">
        <f t="shared" si="1011"/>
        <v>0.81999999999970896</v>
      </c>
      <c r="L2122" s="13">
        <f t="shared" si="1021"/>
        <v>62.569999999999709</v>
      </c>
      <c r="M2122" s="13">
        <f t="shared" si="1012"/>
        <v>28.309999999999491</v>
      </c>
      <c r="N2122" s="13"/>
      <c r="X2122">
        <f t="shared" si="1014"/>
        <v>0.81999999999970896</v>
      </c>
      <c r="Y2122">
        <f t="shared" si="1015"/>
        <v>0</v>
      </c>
      <c r="Z2122">
        <f t="shared" si="1016"/>
        <v>0</v>
      </c>
      <c r="AA2122" s="22">
        <f t="shared" si="1017"/>
        <v>0</v>
      </c>
      <c r="AB2122" s="22">
        <f t="shared" si="1018"/>
        <v>0</v>
      </c>
      <c r="AC2122" s="22">
        <f t="shared" si="1019"/>
        <v>0</v>
      </c>
      <c r="AD2122" s="22">
        <f t="shared" si="1020"/>
        <v>0</v>
      </c>
    </row>
    <row r="2123" spans="3:30" x14ac:dyDescent="0.25">
      <c r="E2123" s="11">
        <v>43035.541666666664</v>
      </c>
      <c r="F2123" s="9">
        <v>13237.67</v>
      </c>
      <c r="G2123" s="9">
        <v>13241.74</v>
      </c>
      <c r="H2123" s="9">
        <v>13217.09</v>
      </c>
      <c r="I2123" s="9">
        <v>13228.42</v>
      </c>
      <c r="K2123" s="13">
        <f t="shared" si="1011"/>
        <v>-9.25</v>
      </c>
      <c r="L2123" s="13">
        <f t="shared" si="1021"/>
        <v>53.319999999999709</v>
      </c>
      <c r="M2123" s="13">
        <f t="shared" si="1012"/>
        <v>24.649999999999636</v>
      </c>
      <c r="N2123" s="13"/>
      <c r="X2123">
        <f t="shared" si="1014"/>
        <v>9.25</v>
      </c>
      <c r="Y2123">
        <f t="shared" si="1015"/>
        <v>0</v>
      </c>
      <c r="Z2123">
        <f t="shared" si="1016"/>
        <v>0</v>
      </c>
      <c r="AA2123" s="22">
        <f t="shared" si="1017"/>
        <v>0</v>
      </c>
      <c r="AB2123" s="22">
        <f t="shared" si="1018"/>
        <v>0</v>
      </c>
      <c r="AC2123" s="22">
        <f t="shared" si="1019"/>
        <v>0</v>
      </c>
      <c r="AD2123" s="22">
        <f t="shared" si="1020"/>
        <v>0</v>
      </c>
    </row>
    <row r="2124" spans="3:30" x14ac:dyDescent="0.25">
      <c r="E2124" s="12">
        <v>43035.583333333336</v>
      </c>
      <c r="F2124" s="10">
        <v>13228.92</v>
      </c>
      <c r="G2124" s="10">
        <v>13231.73</v>
      </c>
      <c r="H2124" s="10">
        <v>13219.61</v>
      </c>
      <c r="I2124" s="10">
        <v>13227.82</v>
      </c>
      <c r="K2124" s="13">
        <f t="shared" si="1011"/>
        <v>-1.1000000000003638</v>
      </c>
      <c r="L2124" s="13">
        <f t="shared" si="1021"/>
        <v>52.219999999999345</v>
      </c>
      <c r="M2124" s="13">
        <f t="shared" si="1012"/>
        <v>12.119999999998981</v>
      </c>
      <c r="N2124" s="13"/>
      <c r="X2124">
        <f t="shared" si="1014"/>
        <v>1.1000000000003638</v>
      </c>
      <c r="Y2124">
        <f t="shared" si="1015"/>
        <v>0</v>
      </c>
      <c r="Z2124">
        <f t="shared" si="1016"/>
        <v>0</v>
      </c>
      <c r="AA2124" s="22">
        <f t="shared" si="1017"/>
        <v>0</v>
      </c>
      <c r="AB2124" s="22">
        <f t="shared" si="1018"/>
        <v>0</v>
      </c>
      <c r="AC2124" s="22">
        <f t="shared" si="1019"/>
        <v>0</v>
      </c>
      <c r="AD2124" s="22">
        <f t="shared" si="1020"/>
        <v>0</v>
      </c>
    </row>
    <row r="2125" spans="3:30" x14ac:dyDescent="0.25">
      <c r="E2125" s="11">
        <v>43035.625</v>
      </c>
      <c r="F2125" s="9">
        <v>13227.32</v>
      </c>
      <c r="G2125" s="9">
        <v>13246.94</v>
      </c>
      <c r="H2125" s="9">
        <v>13221.75</v>
      </c>
      <c r="I2125" s="9">
        <v>13230.33</v>
      </c>
      <c r="K2125" s="13">
        <f t="shared" si="1011"/>
        <v>3.0100000000002183</v>
      </c>
      <c r="L2125" s="13">
        <f t="shared" si="1021"/>
        <v>55.229999999999563</v>
      </c>
      <c r="M2125" s="13">
        <f t="shared" si="1012"/>
        <v>25.190000000000509</v>
      </c>
      <c r="N2125" s="13"/>
      <c r="X2125">
        <f t="shared" si="1014"/>
        <v>3.0100000000002183</v>
      </c>
      <c r="Y2125">
        <f t="shared" si="1015"/>
        <v>0</v>
      </c>
      <c r="Z2125">
        <f t="shared" si="1016"/>
        <v>0</v>
      </c>
      <c r="AA2125" s="22">
        <f t="shared" si="1017"/>
        <v>0</v>
      </c>
      <c r="AB2125" s="22">
        <f t="shared" si="1018"/>
        <v>0</v>
      </c>
      <c r="AC2125" s="22">
        <f t="shared" si="1019"/>
        <v>0</v>
      </c>
      <c r="AD2125" s="22">
        <f t="shared" si="1020"/>
        <v>0</v>
      </c>
    </row>
    <row r="2126" spans="3:30" x14ac:dyDescent="0.25">
      <c r="E2126" s="12">
        <v>43035.666666666664</v>
      </c>
      <c r="F2126" s="10">
        <v>13230.08</v>
      </c>
      <c r="G2126" s="10">
        <v>13242.14</v>
      </c>
      <c r="H2126" s="10">
        <v>13194.45</v>
      </c>
      <c r="I2126" s="10">
        <v>13222.74</v>
      </c>
      <c r="K2126" s="13">
        <f t="shared" si="1011"/>
        <v>-7.3400000000001455</v>
      </c>
      <c r="L2126" s="13">
        <f t="shared" si="1021"/>
        <v>47.889999999999418</v>
      </c>
      <c r="M2126" s="13">
        <f t="shared" si="1012"/>
        <v>47.68999999999869</v>
      </c>
      <c r="N2126" s="13"/>
      <c r="X2126">
        <f t="shared" si="1014"/>
        <v>7.3400000000001455</v>
      </c>
      <c r="Y2126">
        <f t="shared" si="1015"/>
        <v>0</v>
      </c>
      <c r="Z2126">
        <f t="shared" si="1016"/>
        <v>0</v>
      </c>
      <c r="AA2126" s="22">
        <f t="shared" si="1017"/>
        <v>0</v>
      </c>
      <c r="AB2126" s="22">
        <f t="shared" si="1018"/>
        <v>0</v>
      </c>
      <c r="AC2126" s="22">
        <f t="shared" si="1019"/>
        <v>0</v>
      </c>
      <c r="AD2126" s="22">
        <f t="shared" si="1020"/>
        <v>0</v>
      </c>
    </row>
    <row r="2127" spans="3:30" x14ac:dyDescent="0.25">
      <c r="E2127" s="11">
        <v>43035.708333333336</v>
      </c>
      <c r="F2127" s="9">
        <v>13221.74</v>
      </c>
      <c r="G2127" s="9">
        <v>13228.04</v>
      </c>
      <c r="H2127" s="9">
        <v>13202.78</v>
      </c>
      <c r="I2127" s="9">
        <v>13210.7</v>
      </c>
      <c r="K2127" s="13">
        <f t="shared" si="1011"/>
        <v>-11.039999999999054</v>
      </c>
      <c r="L2127" s="13">
        <f t="shared" si="1021"/>
        <v>36.850000000000364</v>
      </c>
      <c r="M2127" s="13">
        <f t="shared" si="1012"/>
        <v>25.260000000000218</v>
      </c>
      <c r="N2127" s="13"/>
      <c r="X2127">
        <f t="shared" si="1014"/>
        <v>11.039999999999054</v>
      </c>
      <c r="Y2127">
        <f t="shared" si="1015"/>
        <v>0</v>
      </c>
      <c r="Z2127">
        <f t="shared" si="1016"/>
        <v>0</v>
      </c>
      <c r="AA2127" s="22">
        <f t="shared" si="1017"/>
        <v>0</v>
      </c>
      <c r="AB2127" s="22">
        <f t="shared" si="1018"/>
        <v>0</v>
      </c>
      <c r="AC2127" s="22">
        <f t="shared" si="1019"/>
        <v>0</v>
      </c>
      <c r="AD2127" s="22">
        <f t="shared" si="1020"/>
        <v>0</v>
      </c>
    </row>
    <row r="2128" spans="3:30" x14ac:dyDescent="0.25">
      <c r="E2128" s="12">
        <v>43035.75</v>
      </c>
      <c r="F2128" s="10">
        <v>13210.95</v>
      </c>
      <c r="G2128" s="10">
        <v>13227.99</v>
      </c>
      <c r="H2128" s="10">
        <v>13207.31</v>
      </c>
      <c r="I2128" s="10">
        <v>13215.88</v>
      </c>
      <c r="K2128" s="13">
        <f t="shared" si="1011"/>
        <v>4.929999999998472</v>
      </c>
      <c r="L2128" s="13">
        <f t="shared" si="1021"/>
        <v>41.779999999998836</v>
      </c>
      <c r="M2128" s="13">
        <f t="shared" si="1012"/>
        <v>20.680000000000291</v>
      </c>
      <c r="N2128" s="13"/>
      <c r="X2128">
        <f t="shared" si="1014"/>
        <v>4.929999999998472</v>
      </c>
      <c r="Y2128">
        <f t="shared" si="1015"/>
        <v>0</v>
      </c>
      <c r="Z2128">
        <f t="shared" si="1016"/>
        <v>0</v>
      </c>
      <c r="AA2128" s="22">
        <f t="shared" si="1017"/>
        <v>0</v>
      </c>
      <c r="AB2128" s="22">
        <f t="shared" si="1018"/>
        <v>0</v>
      </c>
      <c r="AC2128" s="22">
        <f t="shared" si="1019"/>
        <v>0</v>
      </c>
      <c r="AD2128" s="22">
        <f t="shared" si="1020"/>
        <v>0</v>
      </c>
    </row>
    <row r="2129" spans="3:30" x14ac:dyDescent="0.25">
      <c r="E2129" s="11">
        <v>43035.791666666664</v>
      </c>
      <c r="F2129" s="9">
        <v>13215.63</v>
      </c>
      <c r="G2129" s="9">
        <v>13223.62</v>
      </c>
      <c r="H2129" s="9">
        <v>13213.12</v>
      </c>
      <c r="I2129" s="9">
        <v>13218.77</v>
      </c>
      <c r="K2129" s="13">
        <f t="shared" si="1011"/>
        <v>3.1400000000012369</v>
      </c>
      <c r="L2129" s="13">
        <f t="shared" si="1021"/>
        <v>44.920000000000073</v>
      </c>
      <c r="M2129" s="13">
        <f t="shared" si="1012"/>
        <v>10.5</v>
      </c>
      <c r="N2129" s="13"/>
      <c r="X2129">
        <f t="shared" si="1014"/>
        <v>3.1400000000012369</v>
      </c>
      <c r="Y2129">
        <f t="shared" si="1015"/>
        <v>0</v>
      </c>
      <c r="Z2129">
        <f t="shared" si="1016"/>
        <v>0</v>
      </c>
      <c r="AA2129" s="22">
        <f t="shared" si="1017"/>
        <v>0</v>
      </c>
      <c r="AB2129" s="22">
        <f t="shared" si="1018"/>
        <v>0</v>
      </c>
      <c r="AC2129" s="22">
        <f t="shared" si="1019"/>
        <v>0</v>
      </c>
      <c r="AD2129" s="22">
        <f t="shared" si="1020"/>
        <v>0</v>
      </c>
    </row>
    <row r="2130" spans="3:30" x14ac:dyDescent="0.25">
      <c r="E2130" s="12">
        <v>43035.833333333336</v>
      </c>
      <c r="F2130" s="10">
        <v>13219.02</v>
      </c>
      <c r="G2130" s="10">
        <v>13220.26</v>
      </c>
      <c r="H2130" s="10">
        <v>13214.01</v>
      </c>
      <c r="I2130" s="10">
        <v>13215.51</v>
      </c>
      <c r="K2130" s="13">
        <f t="shared" si="1011"/>
        <v>-3.5100000000002183</v>
      </c>
      <c r="L2130" s="13">
        <f t="shared" si="1021"/>
        <v>41.409999999999854</v>
      </c>
      <c r="M2130" s="13">
        <f t="shared" si="1012"/>
        <v>6.25</v>
      </c>
      <c r="N2130" s="13"/>
      <c r="X2130">
        <f t="shared" si="1014"/>
        <v>3.5100000000002183</v>
      </c>
      <c r="Y2130">
        <f t="shared" si="1015"/>
        <v>0</v>
      </c>
      <c r="Z2130">
        <f t="shared" si="1016"/>
        <v>0</v>
      </c>
      <c r="AA2130" s="22">
        <f t="shared" si="1017"/>
        <v>0</v>
      </c>
      <c r="AB2130" s="22">
        <f t="shared" si="1018"/>
        <v>0</v>
      </c>
      <c r="AC2130" s="22">
        <f t="shared" si="1019"/>
        <v>0</v>
      </c>
      <c r="AD2130" s="22">
        <f t="shared" si="1020"/>
        <v>0</v>
      </c>
    </row>
    <row r="2131" spans="3:30" x14ac:dyDescent="0.25">
      <c r="E2131" s="11">
        <v>43035.875</v>
      </c>
      <c r="F2131" s="9">
        <v>13215.01</v>
      </c>
      <c r="G2131" s="9">
        <v>13222.26</v>
      </c>
      <c r="H2131" s="9">
        <v>13215.01</v>
      </c>
      <c r="I2131" s="9">
        <v>13220.26</v>
      </c>
      <c r="K2131" s="13">
        <f t="shared" si="1011"/>
        <v>5.25</v>
      </c>
      <c r="L2131" s="13">
        <f t="shared" si="1021"/>
        <v>46.659999999999854</v>
      </c>
      <c r="M2131" s="13">
        <f t="shared" si="1012"/>
        <v>7.25</v>
      </c>
      <c r="N2131" s="13"/>
      <c r="X2131">
        <f t="shared" si="1014"/>
        <v>5.25</v>
      </c>
      <c r="Y2131">
        <f t="shared" si="1015"/>
        <v>0</v>
      </c>
      <c r="Z2131">
        <f t="shared" si="1016"/>
        <v>0</v>
      </c>
      <c r="AA2131" s="22">
        <f t="shared" si="1017"/>
        <v>0</v>
      </c>
      <c r="AB2131" s="22">
        <f t="shared" si="1018"/>
        <v>0</v>
      </c>
      <c r="AC2131" s="22">
        <f t="shared" si="1019"/>
        <v>0</v>
      </c>
      <c r="AD2131" s="22">
        <f t="shared" si="1020"/>
        <v>0</v>
      </c>
    </row>
    <row r="2132" spans="3:30" x14ac:dyDescent="0.25">
      <c r="E2132" s="12">
        <v>43035.916666666664</v>
      </c>
      <c r="F2132" s="10">
        <v>13220.01</v>
      </c>
      <c r="G2132" s="10">
        <v>13231.76</v>
      </c>
      <c r="H2132" s="10">
        <v>13217.75</v>
      </c>
      <c r="I2132" s="10">
        <v>13218.5</v>
      </c>
      <c r="K2132" s="13">
        <f t="shared" si="1011"/>
        <v>-1.5100000000002183</v>
      </c>
      <c r="L2132" s="13">
        <f t="shared" si="1021"/>
        <v>45.149999999999636</v>
      </c>
      <c r="M2132" s="13">
        <f t="shared" si="1012"/>
        <v>14.010000000000218</v>
      </c>
      <c r="N2132" s="13"/>
      <c r="X2132">
        <f t="shared" si="1014"/>
        <v>1.5100000000002183</v>
      </c>
      <c r="Y2132">
        <f t="shared" si="1015"/>
        <v>0</v>
      </c>
      <c r="Z2132">
        <f t="shared" si="1016"/>
        <v>0</v>
      </c>
      <c r="AA2132" s="22">
        <f t="shared" si="1017"/>
        <v>0</v>
      </c>
      <c r="AB2132" s="22">
        <f t="shared" si="1018"/>
        <v>0</v>
      </c>
      <c r="AC2132" s="22">
        <f t="shared" si="1019"/>
        <v>0</v>
      </c>
      <c r="AD2132" s="22">
        <f t="shared" si="1020"/>
        <v>0</v>
      </c>
    </row>
    <row r="2133" spans="3:30" hidden="1" x14ac:dyDescent="0.25">
      <c r="E2133" s="11">
        <v>43038.041666666664</v>
      </c>
      <c r="F2133" s="9">
        <v>13212.08</v>
      </c>
      <c r="G2133" s="9">
        <v>13213.37</v>
      </c>
      <c r="H2133" s="9">
        <v>13205.17</v>
      </c>
      <c r="I2133" s="9">
        <v>13207.17</v>
      </c>
    </row>
    <row r="2134" spans="3:30" hidden="1" x14ac:dyDescent="0.25">
      <c r="E2134" s="12">
        <v>43038.083333333336</v>
      </c>
      <c r="F2134" s="10">
        <v>13205.89</v>
      </c>
      <c r="G2134" s="10">
        <v>13223.92</v>
      </c>
      <c r="H2134" s="10">
        <v>13199.48</v>
      </c>
      <c r="I2134" s="10">
        <v>13221.36</v>
      </c>
    </row>
    <row r="2135" spans="3:30" hidden="1" x14ac:dyDescent="0.25">
      <c r="E2135" s="11">
        <v>43038.125</v>
      </c>
      <c r="F2135" s="9">
        <v>13221.3</v>
      </c>
      <c r="G2135" s="9">
        <v>13223.86</v>
      </c>
      <c r="H2135" s="9">
        <v>13206.26</v>
      </c>
      <c r="I2135" s="9">
        <v>13207.76</v>
      </c>
    </row>
    <row r="2136" spans="3:30" hidden="1" x14ac:dyDescent="0.25">
      <c r="E2136" s="12">
        <v>43038.166666666664</v>
      </c>
      <c r="F2136" s="10">
        <v>13206.47</v>
      </c>
      <c r="G2136" s="10">
        <v>13212.88</v>
      </c>
      <c r="H2136" s="10">
        <v>13201.35</v>
      </c>
      <c r="I2136" s="10">
        <v>13209.53</v>
      </c>
    </row>
    <row r="2137" spans="3:30" hidden="1" x14ac:dyDescent="0.25">
      <c r="E2137" s="11">
        <v>43038.208333333336</v>
      </c>
      <c r="F2137" s="9">
        <v>13208.25</v>
      </c>
      <c r="G2137" s="9">
        <v>13209.53</v>
      </c>
      <c r="H2137" s="9">
        <v>13201.83</v>
      </c>
      <c r="I2137" s="9">
        <v>13204.89</v>
      </c>
    </row>
    <row r="2138" spans="3:30" hidden="1" x14ac:dyDescent="0.25">
      <c r="E2138" s="12">
        <v>43038.25</v>
      </c>
      <c r="F2138" s="10">
        <v>13206.17</v>
      </c>
      <c r="G2138" s="10">
        <v>13208.17</v>
      </c>
      <c r="H2138" s="10">
        <v>13202.89</v>
      </c>
      <c r="I2138" s="10">
        <v>13202.89</v>
      </c>
    </row>
    <row r="2139" spans="3:30" hidden="1" x14ac:dyDescent="0.25">
      <c r="E2139" s="11">
        <v>43038.291666666664</v>
      </c>
      <c r="F2139" s="9">
        <v>13202.87</v>
      </c>
      <c r="G2139" s="9">
        <v>13206.43</v>
      </c>
      <c r="H2139" s="9">
        <v>13200.3</v>
      </c>
      <c r="I2139" s="9">
        <v>13201.59</v>
      </c>
    </row>
    <row r="2140" spans="3:30" x14ac:dyDescent="0.25">
      <c r="C2140">
        <v>1</v>
      </c>
      <c r="E2140" s="12">
        <v>43038.333333333336</v>
      </c>
      <c r="F2140" s="10">
        <v>13202.87</v>
      </c>
      <c r="G2140" s="10">
        <v>13213.37</v>
      </c>
      <c r="H2140" s="10">
        <v>13201.59</v>
      </c>
      <c r="I2140" s="10">
        <v>13205.93</v>
      </c>
      <c r="K2140" s="13">
        <f t="shared" ref="K2140:K2154" si="1022">I2140-F2140</f>
        <v>3.0599999999994907</v>
      </c>
      <c r="L2140" s="13">
        <f t="shared" ref="L2140:L2154" si="1023">L2139+K2140</f>
        <v>3.0599999999994907</v>
      </c>
      <c r="M2140" s="13">
        <f t="shared" ref="M2140:M2154" si="1024">G2140-H2140</f>
        <v>11.780000000000655</v>
      </c>
      <c r="N2140" s="13">
        <f>I2154-F2140</f>
        <v>26.569999999999709</v>
      </c>
      <c r="O2140" s="18">
        <f>IF(K2140*N2140&gt;0,1,0)</f>
        <v>1</v>
      </c>
      <c r="S2140" s="13">
        <f>MAX(G2140:G2155)</f>
        <v>13256.29</v>
      </c>
      <c r="X2140">
        <f t="shared" ref="X2140:X2154" si="1025">ABS(K2140)</f>
        <v>3.0599999999994907</v>
      </c>
      <c r="Y2140">
        <f t="shared" ref="Y2140:Y2154" si="1026">ABS(N2140)</f>
        <v>26.569999999999709</v>
      </c>
      <c r="Z2140">
        <f t="shared" ref="Z2140:Z2154" si="1027">IF(S2140&lt;1000,ABS(S2140),0)</f>
        <v>0</v>
      </c>
      <c r="AA2140" s="22">
        <f t="shared" ref="AA2140:AA2154" si="1028">ABS(P2140)</f>
        <v>0</v>
      </c>
      <c r="AB2140" s="22">
        <f t="shared" ref="AB2140:AB2154" si="1029">ABS(Q2140)</f>
        <v>0</v>
      </c>
      <c r="AC2140" s="22">
        <f t="shared" ref="AC2140:AC2154" si="1030">IF(O2140=1,ABS(P2141),0)</f>
        <v>0.21375556655121999</v>
      </c>
      <c r="AD2140" s="22">
        <f t="shared" ref="AD2140:AD2154" si="1031">IF(O2140=0,ABS(Q2141),0)</f>
        <v>0</v>
      </c>
    </row>
    <row r="2141" spans="3:30" x14ac:dyDescent="0.25">
      <c r="E2141" s="11">
        <v>43038.375</v>
      </c>
      <c r="F2141" s="9">
        <v>13207.43</v>
      </c>
      <c r="G2141" s="9">
        <v>13223.04</v>
      </c>
      <c r="H2141" s="9">
        <v>13207.43</v>
      </c>
      <c r="I2141" s="9">
        <v>13221.06</v>
      </c>
      <c r="K2141" s="13">
        <f t="shared" si="1022"/>
        <v>13.6299999999992</v>
      </c>
      <c r="L2141" s="13">
        <v>0</v>
      </c>
      <c r="M2141" s="13">
        <f t="shared" si="1024"/>
        <v>15.610000000000582</v>
      </c>
      <c r="P2141">
        <f>_xlfn.IFS(K2140&lt;0,MIN(L2140:L2154),K2140&gt;0,MAX(L2140:L2154))/S2120</f>
        <v>0.21375556655121999</v>
      </c>
      <c r="Q2141">
        <f>_xlfn.IFS(K2140&lt;0,MAX(L2140:L2154),K2140&gt;0,MIN(L2140:L2154))/S2120</f>
        <v>-3.5378525482419071E-2</v>
      </c>
      <c r="S2141" s="13">
        <f>MIN(H2140:H2155)</f>
        <v>13201.59</v>
      </c>
      <c r="X2141">
        <f t="shared" si="1025"/>
        <v>13.6299999999992</v>
      </c>
      <c r="Y2141">
        <f t="shared" si="1026"/>
        <v>0</v>
      </c>
      <c r="Z2141">
        <f t="shared" si="1027"/>
        <v>0</v>
      </c>
      <c r="AA2141" s="22">
        <f t="shared" si="1028"/>
        <v>0.21375556655121999</v>
      </c>
      <c r="AB2141" s="22">
        <f t="shared" si="1029"/>
        <v>3.5378525482419071E-2</v>
      </c>
      <c r="AC2141" s="22">
        <f t="shared" si="1030"/>
        <v>0</v>
      </c>
      <c r="AD2141" s="22">
        <f t="shared" si="1031"/>
        <v>0</v>
      </c>
    </row>
    <row r="2142" spans="3:30" x14ac:dyDescent="0.25">
      <c r="E2142" s="12">
        <v>43038.416666666664</v>
      </c>
      <c r="F2142" s="10">
        <v>13221.56</v>
      </c>
      <c r="G2142" s="10">
        <v>13233.16</v>
      </c>
      <c r="H2142" s="10">
        <v>13213.03</v>
      </c>
      <c r="I2142" s="10">
        <v>13225.94</v>
      </c>
      <c r="K2142" s="13">
        <f t="shared" si="1022"/>
        <v>4.3800000000010186</v>
      </c>
      <c r="L2142" s="13">
        <f t="shared" si="1023"/>
        <v>4.3800000000010186</v>
      </c>
      <c r="M2142" s="13">
        <f t="shared" si="1024"/>
        <v>20.1299999999992</v>
      </c>
      <c r="N2142" s="13"/>
      <c r="S2142" s="13">
        <f>S2140-S2141</f>
        <v>54.700000000000728</v>
      </c>
      <c r="X2142">
        <f t="shared" si="1025"/>
        <v>4.3800000000010186</v>
      </c>
      <c r="Y2142">
        <f t="shared" si="1026"/>
        <v>0</v>
      </c>
      <c r="Z2142">
        <f t="shared" si="1027"/>
        <v>54.700000000000728</v>
      </c>
      <c r="AA2142" s="22">
        <f t="shared" si="1028"/>
        <v>0</v>
      </c>
      <c r="AB2142" s="22">
        <f t="shared" si="1029"/>
        <v>0</v>
      </c>
      <c r="AC2142" s="22">
        <f t="shared" si="1030"/>
        <v>0</v>
      </c>
      <c r="AD2142" s="22">
        <f t="shared" si="1031"/>
        <v>0</v>
      </c>
    </row>
    <row r="2143" spans="3:30" x14ac:dyDescent="0.25">
      <c r="E2143" s="11">
        <v>43038.458333333336</v>
      </c>
      <c r="F2143" s="9">
        <v>13227.44</v>
      </c>
      <c r="G2143" s="9">
        <v>13240.88</v>
      </c>
      <c r="H2143" s="9">
        <v>13223.61</v>
      </c>
      <c r="I2143" s="9">
        <v>13228.81</v>
      </c>
      <c r="K2143" s="13">
        <f t="shared" si="1022"/>
        <v>1.3699999999989814</v>
      </c>
      <c r="L2143" s="13">
        <f t="shared" si="1023"/>
        <v>5.75</v>
      </c>
      <c r="M2143" s="13">
        <f t="shared" si="1024"/>
        <v>17.269999999998618</v>
      </c>
      <c r="N2143" s="13"/>
      <c r="X2143">
        <f t="shared" si="1025"/>
        <v>1.3699999999989814</v>
      </c>
      <c r="Y2143">
        <f t="shared" si="1026"/>
        <v>0</v>
      </c>
      <c r="Z2143">
        <f t="shared" si="1027"/>
        <v>0</v>
      </c>
      <c r="AA2143" s="22">
        <f t="shared" si="1028"/>
        <v>0</v>
      </c>
      <c r="AB2143" s="22">
        <f t="shared" si="1029"/>
        <v>0</v>
      </c>
      <c r="AC2143" s="22">
        <f t="shared" si="1030"/>
        <v>0</v>
      </c>
      <c r="AD2143" s="22">
        <f t="shared" si="1031"/>
        <v>0</v>
      </c>
    </row>
    <row r="2144" spans="3:30" x14ac:dyDescent="0.25">
      <c r="E2144" s="12">
        <v>43038.5</v>
      </c>
      <c r="F2144" s="10">
        <v>13229.06</v>
      </c>
      <c r="G2144" s="10">
        <v>13233.37</v>
      </c>
      <c r="H2144" s="10">
        <v>13215.27</v>
      </c>
      <c r="I2144" s="10">
        <v>13221.6</v>
      </c>
      <c r="K2144" s="13">
        <f t="shared" si="1022"/>
        <v>-7.4599999999991269</v>
      </c>
      <c r="L2144" s="13">
        <f t="shared" si="1023"/>
        <v>-1.7099999999991269</v>
      </c>
      <c r="M2144" s="13">
        <f t="shared" si="1024"/>
        <v>18.100000000000364</v>
      </c>
      <c r="N2144" s="13"/>
      <c r="X2144">
        <f t="shared" si="1025"/>
        <v>7.4599999999991269</v>
      </c>
      <c r="Y2144">
        <f t="shared" si="1026"/>
        <v>0</v>
      </c>
      <c r="Z2144">
        <f t="shared" si="1027"/>
        <v>0</v>
      </c>
      <c r="AA2144" s="22">
        <f t="shared" si="1028"/>
        <v>0</v>
      </c>
      <c r="AB2144" s="22">
        <f t="shared" si="1029"/>
        <v>0</v>
      </c>
      <c r="AC2144" s="22">
        <f t="shared" si="1030"/>
        <v>0</v>
      </c>
      <c r="AD2144" s="22">
        <f t="shared" si="1031"/>
        <v>0</v>
      </c>
    </row>
    <row r="2145" spans="3:30" x14ac:dyDescent="0.25">
      <c r="E2145" s="11">
        <v>43038.541666666664</v>
      </c>
      <c r="F2145" s="9">
        <v>13221.85</v>
      </c>
      <c r="G2145" s="9">
        <v>13239.94</v>
      </c>
      <c r="H2145" s="9">
        <v>13221.85</v>
      </c>
      <c r="I2145" s="9">
        <v>13234.68</v>
      </c>
      <c r="K2145" s="13">
        <f t="shared" si="1022"/>
        <v>12.829999999999927</v>
      </c>
      <c r="L2145" s="13">
        <f t="shared" si="1023"/>
        <v>11.1200000000008</v>
      </c>
      <c r="M2145" s="13">
        <f t="shared" si="1024"/>
        <v>18.090000000000146</v>
      </c>
      <c r="N2145" s="13"/>
      <c r="X2145">
        <f t="shared" si="1025"/>
        <v>12.829999999999927</v>
      </c>
      <c r="Y2145">
        <f t="shared" si="1026"/>
        <v>0</v>
      </c>
      <c r="Z2145">
        <f t="shared" si="1027"/>
        <v>0</v>
      </c>
      <c r="AA2145" s="22">
        <f t="shared" si="1028"/>
        <v>0</v>
      </c>
      <c r="AB2145" s="22">
        <f t="shared" si="1029"/>
        <v>0</v>
      </c>
      <c r="AC2145" s="22">
        <f t="shared" si="1030"/>
        <v>0</v>
      </c>
      <c r="AD2145" s="22">
        <f t="shared" si="1031"/>
        <v>0</v>
      </c>
    </row>
    <row r="2146" spans="3:30" x14ac:dyDescent="0.25">
      <c r="E2146" s="12">
        <v>43038.583333333336</v>
      </c>
      <c r="F2146" s="10">
        <v>13234.43</v>
      </c>
      <c r="G2146" s="10">
        <v>13246.29</v>
      </c>
      <c r="H2146" s="10">
        <v>13232.25</v>
      </c>
      <c r="I2146" s="10">
        <v>13240.59</v>
      </c>
      <c r="K2146" s="13">
        <f t="shared" si="1022"/>
        <v>6.1599999999998545</v>
      </c>
      <c r="L2146" s="13">
        <f t="shared" si="1023"/>
        <v>17.280000000000655</v>
      </c>
      <c r="M2146" s="13">
        <f t="shared" si="1024"/>
        <v>14.040000000000873</v>
      </c>
      <c r="N2146" s="13"/>
      <c r="X2146">
        <f t="shared" si="1025"/>
        <v>6.1599999999998545</v>
      </c>
      <c r="Y2146">
        <f t="shared" si="1026"/>
        <v>0</v>
      </c>
      <c r="Z2146">
        <f t="shared" si="1027"/>
        <v>0</v>
      </c>
      <c r="AA2146" s="22">
        <f t="shared" si="1028"/>
        <v>0</v>
      </c>
      <c r="AB2146" s="22">
        <f t="shared" si="1029"/>
        <v>0</v>
      </c>
      <c r="AC2146" s="22">
        <f t="shared" si="1030"/>
        <v>0</v>
      </c>
      <c r="AD2146" s="22">
        <f t="shared" si="1031"/>
        <v>0</v>
      </c>
    </row>
    <row r="2147" spans="3:30" x14ac:dyDescent="0.25">
      <c r="E2147" s="11">
        <v>43038.625</v>
      </c>
      <c r="F2147" s="9">
        <v>13240.58</v>
      </c>
      <c r="G2147" s="9">
        <v>13244.34</v>
      </c>
      <c r="H2147" s="9">
        <v>13224.95</v>
      </c>
      <c r="I2147" s="9">
        <v>13229.9</v>
      </c>
      <c r="K2147" s="13">
        <f t="shared" si="1022"/>
        <v>-10.680000000000291</v>
      </c>
      <c r="L2147" s="13">
        <f t="shared" si="1023"/>
        <v>6.6000000000003638</v>
      </c>
      <c r="M2147" s="13">
        <f t="shared" si="1024"/>
        <v>19.389999999999418</v>
      </c>
      <c r="N2147" s="13"/>
      <c r="X2147">
        <f t="shared" si="1025"/>
        <v>10.680000000000291</v>
      </c>
      <c r="Y2147">
        <f t="shared" si="1026"/>
        <v>0</v>
      </c>
      <c r="Z2147">
        <f t="shared" si="1027"/>
        <v>0</v>
      </c>
      <c r="AA2147" s="22">
        <f t="shared" si="1028"/>
        <v>0</v>
      </c>
      <c r="AB2147" s="22">
        <f t="shared" si="1029"/>
        <v>0</v>
      </c>
      <c r="AC2147" s="22">
        <f t="shared" si="1030"/>
        <v>0</v>
      </c>
      <c r="AD2147" s="22">
        <f t="shared" si="1031"/>
        <v>0</v>
      </c>
    </row>
    <row r="2148" spans="3:30" x14ac:dyDescent="0.25">
      <c r="E2148" s="12">
        <v>43038.666666666664</v>
      </c>
      <c r="F2148" s="10">
        <v>13229.65</v>
      </c>
      <c r="G2148" s="10">
        <v>13241.76</v>
      </c>
      <c r="H2148" s="10">
        <v>13227.16</v>
      </c>
      <c r="I2148" s="10">
        <v>13235.5</v>
      </c>
      <c r="K2148" s="13">
        <f t="shared" si="1022"/>
        <v>5.8500000000003638</v>
      </c>
      <c r="L2148" s="13">
        <f t="shared" si="1023"/>
        <v>12.450000000000728</v>
      </c>
      <c r="M2148" s="13">
        <f t="shared" si="1024"/>
        <v>14.600000000000364</v>
      </c>
      <c r="N2148" s="13"/>
      <c r="X2148">
        <f t="shared" si="1025"/>
        <v>5.8500000000003638</v>
      </c>
      <c r="Y2148">
        <f t="shared" si="1026"/>
        <v>0</v>
      </c>
      <c r="Z2148">
        <f t="shared" si="1027"/>
        <v>0</v>
      </c>
      <c r="AA2148" s="22">
        <f t="shared" si="1028"/>
        <v>0</v>
      </c>
      <c r="AB2148" s="22">
        <f t="shared" si="1029"/>
        <v>0</v>
      </c>
      <c r="AC2148" s="22">
        <f t="shared" si="1030"/>
        <v>0</v>
      </c>
      <c r="AD2148" s="22">
        <f t="shared" si="1031"/>
        <v>0</v>
      </c>
    </row>
    <row r="2149" spans="3:30" x14ac:dyDescent="0.25">
      <c r="E2149" s="11">
        <v>43038.708333333336</v>
      </c>
      <c r="F2149" s="9">
        <v>13235.75</v>
      </c>
      <c r="G2149" s="9">
        <v>13256.29</v>
      </c>
      <c r="H2149" s="9">
        <v>13220.38</v>
      </c>
      <c r="I2149" s="9">
        <v>13233.05</v>
      </c>
      <c r="K2149" s="13">
        <f t="shared" si="1022"/>
        <v>-2.7000000000007276</v>
      </c>
      <c r="L2149" s="13">
        <f t="shared" si="1023"/>
        <v>9.75</v>
      </c>
      <c r="M2149" s="13">
        <f t="shared" si="1024"/>
        <v>35.910000000001673</v>
      </c>
      <c r="N2149" s="13"/>
      <c r="X2149">
        <f t="shared" si="1025"/>
        <v>2.7000000000007276</v>
      </c>
      <c r="Y2149">
        <f t="shared" si="1026"/>
        <v>0</v>
      </c>
      <c r="Z2149">
        <f t="shared" si="1027"/>
        <v>0</v>
      </c>
      <c r="AA2149" s="22">
        <f t="shared" si="1028"/>
        <v>0</v>
      </c>
      <c r="AB2149" s="22">
        <f t="shared" si="1029"/>
        <v>0</v>
      </c>
      <c r="AC2149" s="22">
        <f t="shared" si="1030"/>
        <v>0</v>
      </c>
      <c r="AD2149" s="22">
        <f t="shared" si="1031"/>
        <v>0</v>
      </c>
    </row>
    <row r="2150" spans="3:30" x14ac:dyDescent="0.25">
      <c r="E2150" s="12">
        <v>43038.75</v>
      </c>
      <c r="F2150" s="10">
        <v>13232.3</v>
      </c>
      <c r="G2150" s="10">
        <v>13235.12</v>
      </c>
      <c r="H2150" s="10">
        <v>13216.69</v>
      </c>
      <c r="I2150" s="10">
        <v>13222.46</v>
      </c>
      <c r="K2150" s="13">
        <f t="shared" si="1022"/>
        <v>-9.8400000000001455</v>
      </c>
      <c r="L2150" s="13">
        <f t="shared" si="1023"/>
        <v>-9.0000000000145519E-2</v>
      </c>
      <c r="M2150" s="13">
        <f t="shared" si="1024"/>
        <v>18.430000000000291</v>
      </c>
      <c r="N2150" s="13"/>
      <c r="X2150">
        <f t="shared" si="1025"/>
        <v>9.8400000000001455</v>
      </c>
      <c r="Y2150">
        <f t="shared" si="1026"/>
        <v>0</v>
      </c>
      <c r="Z2150">
        <f t="shared" si="1027"/>
        <v>0</v>
      </c>
      <c r="AA2150" s="22">
        <f t="shared" si="1028"/>
        <v>0</v>
      </c>
      <c r="AB2150" s="22">
        <f t="shared" si="1029"/>
        <v>0</v>
      </c>
      <c r="AC2150" s="22">
        <f t="shared" si="1030"/>
        <v>0</v>
      </c>
      <c r="AD2150" s="22">
        <f t="shared" si="1031"/>
        <v>0</v>
      </c>
    </row>
    <row r="2151" spans="3:30" x14ac:dyDescent="0.25">
      <c r="E2151" s="11">
        <v>43038.791666666664</v>
      </c>
      <c r="F2151" s="9">
        <v>13222.21</v>
      </c>
      <c r="G2151" s="9">
        <v>13228.96</v>
      </c>
      <c r="H2151" s="9">
        <v>13221.46</v>
      </c>
      <c r="I2151" s="9">
        <v>13226.96</v>
      </c>
      <c r="K2151" s="13">
        <f t="shared" si="1022"/>
        <v>4.75</v>
      </c>
      <c r="L2151" s="13">
        <f t="shared" si="1023"/>
        <v>4.6599999999998545</v>
      </c>
      <c r="M2151" s="13">
        <f t="shared" si="1024"/>
        <v>7.5</v>
      </c>
      <c r="N2151" s="13"/>
      <c r="X2151">
        <f t="shared" si="1025"/>
        <v>4.75</v>
      </c>
      <c r="Y2151">
        <f t="shared" si="1026"/>
        <v>0</v>
      </c>
      <c r="Z2151">
        <f t="shared" si="1027"/>
        <v>0</v>
      </c>
      <c r="AA2151" s="22">
        <f t="shared" si="1028"/>
        <v>0</v>
      </c>
      <c r="AB2151" s="22">
        <f t="shared" si="1029"/>
        <v>0</v>
      </c>
      <c r="AC2151" s="22">
        <f t="shared" si="1030"/>
        <v>0</v>
      </c>
      <c r="AD2151" s="22">
        <f t="shared" si="1031"/>
        <v>0</v>
      </c>
    </row>
    <row r="2152" spans="3:30" x14ac:dyDescent="0.25">
      <c r="E2152" s="12">
        <v>43038.833333333336</v>
      </c>
      <c r="F2152" s="10">
        <v>13227.21</v>
      </c>
      <c r="G2152" s="10">
        <v>13232.95</v>
      </c>
      <c r="H2152" s="10">
        <v>13224.95</v>
      </c>
      <c r="I2152" s="10">
        <v>13227.2</v>
      </c>
      <c r="K2152" s="13">
        <f t="shared" si="1022"/>
        <v>-9.9999999983992893E-3</v>
      </c>
      <c r="L2152" s="13">
        <f t="shared" si="1023"/>
        <v>4.6500000000014552</v>
      </c>
      <c r="M2152" s="13">
        <f t="shared" si="1024"/>
        <v>8</v>
      </c>
      <c r="N2152" s="13"/>
      <c r="X2152">
        <f t="shared" si="1025"/>
        <v>9.9999999983992893E-3</v>
      </c>
      <c r="Y2152">
        <f t="shared" si="1026"/>
        <v>0</v>
      </c>
      <c r="Z2152">
        <f t="shared" si="1027"/>
        <v>0</v>
      </c>
      <c r="AA2152" s="22">
        <f t="shared" si="1028"/>
        <v>0</v>
      </c>
      <c r="AB2152" s="22">
        <f t="shared" si="1029"/>
        <v>0</v>
      </c>
      <c r="AC2152" s="22">
        <f t="shared" si="1030"/>
        <v>0</v>
      </c>
      <c r="AD2152" s="22">
        <f t="shared" si="1031"/>
        <v>0</v>
      </c>
    </row>
    <row r="2153" spans="3:30" x14ac:dyDescent="0.25">
      <c r="E2153" s="11">
        <v>43038.875</v>
      </c>
      <c r="F2153" s="9">
        <v>13227.7</v>
      </c>
      <c r="G2153" s="9">
        <v>13227.95</v>
      </c>
      <c r="H2153" s="9">
        <v>13218.95</v>
      </c>
      <c r="I2153" s="9">
        <v>13220.19</v>
      </c>
      <c r="K2153" s="13">
        <f t="shared" si="1022"/>
        <v>-7.5100000000002183</v>
      </c>
      <c r="L2153" s="13">
        <f t="shared" si="1023"/>
        <v>-2.8599999999987631</v>
      </c>
      <c r="M2153" s="13">
        <f t="shared" si="1024"/>
        <v>9</v>
      </c>
      <c r="N2153" s="13"/>
      <c r="X2153">
        <f t="shared" si="1025"/>
        <v>7.5100000000002183</v>
      </c>
      <c r="Y2153">
        <f t="shared" si="1026"/>
        <v>0</v>
      </c>
      <c r="Z2153">
        <f t="shared" si="1027"/>
        <v>0</v>
      </c>
      <c r="AA2153" s="22">
        <f t="shared" si="1028"/>
        <v>0</v>
      </c>
      <c r="AB2153" s="22">
        <f t="shared" si="1029"/>
        <v>0</v>
      </c>
      <c r="AC2153" s="22">
        <f t="shared" si="1030"/>
        <v>0</v>
      </c>
      <c r="AD2153" s="22">
        <f t="shared" si="1031"/>
        <v>0</v>
      </c>
    </row>
    <row r="2154" spans="3:30" x14ac:dyDescent="0.25">
      <c r="C2154" s="15"/>
      <c r="D2154" s="15"/>
      <c r="E2154" s="16">
        <v>43038.916666666664</v>
      </c>
      <c r="F2154" s="17">
        <v>13220.44</v>
      </c>
      <c r="G2154" s="17">
        <v>13231.69</v>
      </c>
      <c r="H2154" s="17">
        <v>13220.44</v>
      </c>
      <c r="I2154" s="17">
        <v>13229.44</v>
      </c>
      <c r="J2154" s="15"/>
      <c r="K2154" s="14">
        <f t="shared" si="1022"/>
        <v>9</v>
      </c>
      <c r="L2154" s="13">
        <f t="shared" si="1023"/>
        <v>6.1400000000012369</v>
      </c>
      <c r="M2154" s="14">
        <f t="shared" si="1024"/>
        <v>11.25</v>
      </c>
      <c r="N2154" s="15"/>
      <c r="O2154" s="15"/>
      <c r="P2154" s="15"/>
      <c r="Q2154" s="15"/>
      <c r="R2154" s="15"/>
      <c r="S2154" s="15"/>
      <c r="T2154" s="15"/>
      <c r="U2154" s="15"/>
      <c r="X2154">
        <f t="shared" si="1025"/>
        <v>9</v>
      </c>
      <c r="Y2154">
        <f t="shared" si="1026"/>
        <v>0</v>
      </c>
      <c r="Z2154">
        <f t="shared" si="1027"/>
        <v>0</v>
      </c>
      <c r="AA2154" s="22">
        <f t="shared" si="1028"/>
        <v>0</v>
      </c>
      <c r="AB2154" s="22">
        <f t="shared" si="1029"/>
        <v>0</v>
      </c>
      <c r="AC2154" s="22">
        <f t="shared" si="1030"/>
        <v>0</v>
      </c>
      <c r="AD2154" s="22">
        <f t="shared" si="1031"/>
        <v>0</v>
      </c>
    </row>
    <row r="2155" spans="3:30" hidden="1" x14ac:dyDescent="0.25">
      <c r="E2155" s="11">
        <v>43038.958333333336</v>
      </c>
      <c r="F2155" s="9">
        <v>13229.19</v>
      </c>
      <c r="G2155" s="9">
        <v>13229.44</v>
      </c>
      <c r="H2155" s="9">
        <v>13229.19</v>
      </c>
      <c r="I2155" s="9">
        <v>13229.19</v>
      </c>
    </row>
    <row r="2156" spans="3:30" x14ac:dyDescent="0.25">
      <c r="E2156" s="12">
        <v>43040.375</v>
      </c>
      <c r="F2156" s="10">
        <v>13229.19</v>
      </c>
      <c r="G2156" s="10">
        <v>13369.64</v>
      </c>
      <c r="H2156" s="10">
        <v>13229.19</v>
      </c>
      <c r="I2156" s="10">
        <v>13356.13</v>
      </c>
      <c r="K2156" s="13">
        <f t="shared" ref="K2156:K2169" si="1032">I2156-F2156</f>
        <v>126.93999999999869</v>
      </c>
      <c r="L2156" s="13">
        <v>0</v>
      </c>
      <c r="M2156" s="13">
        <f t="shared" ref="M2156:M2169" si="1033">G2156-H2156</f>
        <v>140.44999999999891</v>
      </c>
      <c r="N2156" s="14">
        <f>I2169-F2156</f>
        <v>236.89999999999964</v>
      </c>
      <c r="S2156" s="13">
        <f>MAX(G2156:G2171)</f>
        <v>13488.67</v>
      </c>
      <c r="X2156">
        <f t="shared" ref="X2156:X2169" si="1034">ABS(K2156)</f>
        <v>126.93999999999869</v>
      </c>
      <c r="Y2156">
        <f t="shared" ref="Y2156:Y2169" si="1035">ABS(N2156)</f>
        <v>236.89999999999964</v>
      </c>
      <c r="Z2156">
        <f t="shared" ref="Z2156:Z2169" si="1036">IF(S2156&lt;1000,ABS(S2156),0)</f>
        <v>0</v>
      </c>
      <c r="AA2156" s="22">
        <f t="shared" ref="AA2156:AA2169" si="1037">ABS(P2156)</f>
        <v>0</v>
      </c>
      <c r="AB2156" s="22">
        <f t="shared" ref="AB2156:AB2169" si="1038">ABS(Q2156)</f>
        <v>0</v>
      </c>
      <c r="AC2156" s="22">
        <f t="shared" ref="AC2156:AC2169" si="1039">IF(O2156=1,ABS(P2157),0)</f>
        <v>0</v>
      </c>
      <c r="AD2156" s="22">
        <f t="shared" ref="AD2156:AD2169" si="1040">IF(O2156=0,ABS(Q2157),0)</f>
        <v>0</v>
      </c>
    </row>
    <row r="2157" spans="3:30" x14ac:dyDescent="0.25">
      <c r="E2157" s="11">
        <v>43040.416666666664</v>
      </c>
      <c r="F2157" s="9">
        <v>13355.88</v>
      </c>
      <c r="G2157" s="9">
        <v>13396.29</v>
      </c>
      <c r="H2157" s="9">
        <v>13341.55</v>
      </c>
      <c r="I2157" s="9">
        <v>13391.54</v>
      </c>
      <c r="K2157" s="13">
        <f t="shared" si="1032"/>
        <v>35.660000000001673</v>
      </c>
      <c r="L2157" s="13">
        <f t="shared" ref="L2157:L2169" si="1041">L2156+K2157</f>
        <v>35.660000000001673</v>
      </c>
      <c r="M2157" s="13">
        <f t="shared" si="1033"/>
        <v>54.740000000001601</v>
      </c>
      <c r="N2157" s="13"/>
      <c r="P2157">
        <f>_xlfn.IFS(K2156&lt;0,MIN(L2156:L2170),K2156&gt;0,MAX(L2156:L2170))/S2142</f>
        <v>2.2656307129798656</v>
      </c>
      <c r="Q2157">
        <f>_xlfn.IFS(K2156&lt;0,MAX(L2156:L2170),K2156&gt;0,MIN(L2156:L2170))/S2142</f>
        <v>0</v>
      </c>
      <c r="S2157" s="13">
        <f>MIN(H2156:H2171)</f>
        <v>13229.19</v>
      </c>
      <c r="X2157">
        <f t="shared" si="1034"/>
        <v>35.660000000001673</v>
      </c>
      <c r="Y2157">
        <f t="shared" si="1035"/>
        <v>0</v>
      </c>
      <c r="Z2157">
        <f t="shared" si="1036"/>
        <v>0</v>
      </c>
      <c r="AA2157" s="22">
        <f t="shared" si="1037"/>
        <v>2.2656307129798656</v>
      </c>
      <c r="AB2157" s="22">
        <f t="shared" si="1038"/>
        <v>0</v>
      </c>
      <c r="AC2157" s="22">
        <f t="shared" si="1039"/>
        <v>0</v>
      </c>
      <c r="AD2157" s="22">
        <f t="shared" si="1040"/>
        <v>0</v>
      </c>
    </row>
    <row r="2158" spans="3:30" x14ac:dyDescent="0.25">
      <c r="E2158" s="12">
        <v>43040.458333333336</v>
      </c>
      <c r="F2158" s="10">
        <v>13391.29</v>
      </c>
      <c r="G2158" s="10">
        <v>13449.73</v>
      </c>
      <c r="H2158" s="10">
        <v>13386.64</v>
      </c>
      <c r="I2158" s="10">
        <v>13449.48</v>
      </c>
      <c r="K2158" s="13">
        <f t="shared" si="1032"/>
        <v>58.18999999999869</v>
      </c>
      <c r="L2158" s="13">
        <f t="shared" si="1041"/>
        <v>93.850000000000364</v>
      </c>
      <c r="M2158" s="13">
        <f t="shared" si="1033"/>
        <v>63.090000000000146</v>
      </c>
      <c r="N2158" s="13"/>
      <c r="S2158" s="13">
        <f>S2156-S2157</f>
        <v>259.47999999999956</v>
      </c>
      <c r="X2158">
        <f t="shared" si="1034"/>
        <v>58.18999999999869</v>
      </c>
      <c r="Y2158">
        <f t="shared" si="1035"/>
        <v>0</v>
      </c>
      <c r="Z2158">
        <f t="shared" si="1036"/>
        <v>259.47999999999956</v>
      </c>
      <c r="AA2158" s="22">
        <f t="shared" si="1037"/>
        <v>0</v>
      </c>
      <c r="AB2158" s="22">
        <f t="shared" si="1038"/>
        <v>0</v>
      </c>
      <c r="AC2158" s="22">
        <f t="shared" si="1039"/>
        <v>0</v>
      </c>
      <c r="AD2158" s="22">
        <f t="shared" si="1040"/>
        <v>0</v>
      </c>
    </row>
    <row r="2159" spans="3:30" x14ac:dyDescent="0.25">
      <c r="E2159" s="11">
        <v>43040.5</v>
      </c>
      <c r="F2159" s="9">
        <v>13449.23</v>
      </c>
      <c r="G2159" s="9">
        <v>13455.25</v>
      </c>
      <c r="H2159" s="9">
        <v>13432.87</v>
      </c>
      <c r="I2159" s="9">
        <v>13444.49</v>
      </c>
      <c r="K2159" s="13">
        <f t="shared" si="1032"/>
        <v>-4.7399999999997817</v>
      </c>
      <c r="L2159" s="13">
        <f t="shared" si="1041"/>
        <v>89.110000000000582</v>
      </c>
      <c r="M2159" s="13">
        <f t="shared" si="1033"/>
        <v>22.3799999999992</v>
      </c>
      <c r="N2159" s="13"/>
      <c r="X2159">
        <f t="shared" si="1034"/>
        <v>4.7399999999997817</v>
      </c>
      <c r="Y2159">
        <f t="shared" si="1035"/>
        <v>0</v>
      </c>
      <c r="Z2159">
        <f t="shared" si="1036"/>
        <v>0</v>
      </c>
      <c r="AA2159" s="22">
        <f t="shared" si="1037"/>
        <v>0</v>
      </c>
      <c r="AB2159" s="22">
        <f t="shared" si="1038"/>
        <v>0</v>
      </c>
      <c r="AC2159" s="22">
        <f t="shared" si="1039"/>
        <v>0</v>
      </c>
      <c r="AD2159" s="22">
        <f t="shared" si="1040"/>
        <v>0</v>
      </c>
    </row>
    <row r="2160" spans="3:30" x14ac:dyDescent="0.25">
      <c r="E2160" s="12">
        <v>43040.541666666664</v>
      </c>
      <c r="F2160" s="10">
        <v>13444.74</v>
      </c>
      <c r="G2160" s="10">
        <v>13472.64</v>
      </c>
      <c r="H2160" s="10">
        <v>13438.78</v>
      </c>
      <c r="I2160" s="10">
        <v>13457.97</v>
      </c>
      <c r="K2160" s="13">
        <f t="shared" si="1032"/>
        <v>13.229999999999563</v>
      </c>
      <c r="L2160" s="13">
        <f t="shared" si="1041"/>
        <v>102.34000000000015</v>
      </c>
      <c r="M2160" s="13">
        <f t="shared" si="1033"/>
        <v>33.859999999998763</v>
      </c>
      <c r="N2160" s="13"/>
      <c r="X2160">
        <f t="shared" si="1034"/>
        <v>13.229999999999563</v>
      </c>
      <c r="Y2160">
        <f t="shared" si="1035"/>
        <v>0</v>
      </c>
      <c r="Z2160">
        <f t="shared" si="1036"/>
        <v>0</v>
      </c>
      <c r="AA2160" s="22">
        <f t="shared" si="1037"/>
        <v>0</v>
      </c>
      <c r="AB2160" s="22">
        <f t="shared" si="1038"/>
        <v>0</v>
      </c>
      <c r="AC2160" s="22">
        <f t="shared" si="1039"/>
        <v>0</v>
      </c>
      <c r="AD2160" s="22">
        <f t="shared" si="1040"/>
        <v>0</v>
      </c>
    </row>
    <row r="2161" spans="5:30" x14ac:dyDescent="0.25">
      <c r="E2161" s="11">
        <v>43040.583333333336</v>
      </c>
      <c r="F2161" s="9">
        <v>13457.72</v>
      </c>
      <c r="G2161" s="9">
        <v>13480.91</v>
      </c>
      <c r="H2161" s="9">
        <v>13455.13</v>
      </c>
      <c r="I2161" s="9">
        <v>13470.5</v>
      </c>
      <c r="K2161" s="13">
        <f t="shared" si="1032"/>
        <v>12.780000000000655</v>
      </c>
      <c r="L2161" s="13">
        <f t="shared" si="1041"/>
        <v>115.1200000000008</v>
      </c>
      <c r="M2161" s="13">
        <f t="shared" si="1033"/>
        <v>25.780000000000655</v>
      </c>
      <c r="N2161" s="13"/>
      <c r="X2161">
        <f t="shared" si="1034"/>
        <v>12.780000000000655</v>
      </c>
      <c r="Y2161">
        <f t="shared" si="1035"/>
        <v>0</v>
      </c>
      <c r="Z2161">
        <f t="shared" si="1036"/>
        <v>0</v>
      </c>
      <c r="AA2161" s="22">
        <f t="shared" si="1037"/>
        <v>0</v>
      </c>
      <c r="AB2161" s="22">
        <f t="shared" si="1038"/>
        <v>0</v>
      </c>
      <c r="AC2161" s="22">
        <f t="shared" si="1039"/>
        <v>0</v>
      </c>
      <c r="AD2161" s="22">
        <f t="shared" si="1040"/>
        <v>0</v>
      </c>
    </row>
    <row r="2162" spans="5:30" x14ac:dyDescent="0.25">
      <c r="E2162" s="12">
        <v>43040.625</v>
      </c>
      <c r="F2162" s="10">
        <v>13470.25</v>
      </c>
      <c r="G2162" s="10">
        <v>13488.67</v>
      </c>
      <c r="H2162" s="10">
        <v>13467.79</v>
      </c>
      <c r="I2162" s="10">
        <v>13479.06</v>
      </c>
      <c r="K2162" s="13">
        <f t="shared" si="1032"/>
        <v>8.8099999999994907</v>
      </c>
      <c r="L2162" s="13">
        <f t="shared" si="1041"/>
        <v>123.93000000000029</v>
      </c>
      <c r="M2162" s="13">
        <f t="shared" si="1033"/>
        <v>20.8799999999992</v>
      </c>
      <c r="N2162" s="13"/>
      <c r="X2162">
        <f t="shared" si="1034"/>
        <v>8.8099999999994907</v>
      </c>
      <c r="Y2162">
        <f t="shared" si="1035"/>
        <v>0</v>
      </c>
      <c r="Z2162">
        <f t="shared" si="1036"/>
        <v>0</v>
      </c>
      <c r="AA2162" s="22">
        <f t="shared" si="1037"/>
        <v>0</v>
      </c>
      <c r="AB2162" s="22">
        <f t="shared" si="1038"/>
        <v>0</v>
      </c>
      <c r="AC2162" s="22">
        <f t="shared" si="1039"/>
        <v>0</v>
      </c>
      <c r="AD2162" s="22">
        <f t="shared" si="1040"/>
        <v>0</v>
      </c>
    </row>
    <row r="2163" spans="5:30" x14ac:dyDescent="0.25">
      <c r="E2163" s="11">
        <v>43040.666666666664</v>
      </c>
      <c r="F2163" s="9">
        <v>13478.81</v>
      </c>
      <c r="G2163" s="9">
        <v>13479.31</v>
      </c>
      <c r="H2163" s="9">
        <v>13450.76</v>
      </c>
      <c r="I2163" s="9">
        <v>13463.65</v>
      </c>
      <c r="K2163" s="13">
        <f t="shared" si="1032"/>
        <v>-15.159999999999854</v>
      </c>
      <c r="L2163" s="13">
        <f t="shared" si="1041"/>
        <v>108.77000000000044</v>
      </c>
      <c r="M2163" s="13">
        <f t="shared" si="1033"/>
        <v>28.549999999999272</v>
      </c>
      <c r="N2163" s="13"/>
      <c r="X2163">
        <f t="shared" si="1034"/>
        <v>15.159999999999854</v>
      </c>
      <c r="Y2163">
        <f t="shared" si="1035"/>
        <v>0</v>
      </c>
      <c r="Z2163">
        <f t="shared" si="1036"/>
        <v>0</v>
      </c>
      <c r="AA2163" s="22">
        <f t="shared" si="1037"/>
        <v>0</v>
      </c>
      <c r="AB2163" s="22">
        <f t="shared" si="1038"/>
        <v>0</v>
      </c>
      <c r="AC2163" s="22">
        <f t="shared" si="1039"/>
        <v>0</v>
      </c>
      <c r="AD2163" s="22">
        <f t="shared" si="1040"/>
        <v>0</v>
      </c>
    </row>
    <row r="2164" spans="5:30" x14ac:dyDescent="0.25">
      <c r="E2164" s="12">
        <v>43040.708333333336</v>
      </c>
      <c r="F2164" s="10">
        <v>13463.9</v>
      </c>
      <c r="G2164" s="10">
        <v>13473.68</v>
      </c>
      <c r="H2164" s="10">
        <v>13456.26</v>
      </c>
      <c r="I2164" s="10">
        <v>13470.87</v>
      </c>
      <c r="K2164" s="13">
        <f t="shared" si="1032"/>
        <v>6.9700000000011642</v>
      </c>
      <c r="L2164" s="13">
        <f t="shared" si="1041"/>
        <v>115.7400000000016</v>
      </c>
      <c r="M2164" s="13">
        <f t="shared" si="1033"/>
        <v>17.420000000000073</v>
      </c>
      <c r="N2164" s="13"/>
      <c r="X2164">
        <f t="shared" si="1034"/>
        <v>6.9700000000011642</v>
      </c>
      <c r="Y2164">
        <f t="shared" si="1035"/>
        <v>0</v>
      </c>
      <c r="Z2164">
        <f t="shared" si="1036"/>
        <v>0</v>
      </c>
      <c r="AA2164" s="22">
        <f t="shared" si="1037"/>
        <v>0</v>
      </c>
      <c r="AB2164" s="22">
        <f t="shared" si="1038"/>
        <v>0</v>
      </c>
      <c r="AC2164" s="22">
        <f t="shared" si="1039"/>
        <v>0</v>
      </c>
      <c r="AD2164" s="22">
        <f t="shared" si="1040"/>
        <v>0</v>
      </c>
    </row>
    <row r="2165" spans="5:30" x14ac:dyDescent="0.25">
      <c r="E2165" s="11">
        <v>43040.75</v>
      </c>
      <c r="F2165" s="9">
        <v>13470.62</v>
      </c>
      <c r="G2165" s="9">
        <v>13483.39</v>
      </c>
      <c r="H2165" s="9">
        <v>13460.98</v>
      </c>
      <c r="I2165" s="9">
        <v>13464.1</v>
      </c>
      <c r="K2165" s="13">
        <f t="shared" si="1032"/>
        <v>-6.5200000000004366</v>
      </c>
      <c r="L2165" s="13">
        <f t="shared" si="1041"/>
        <v>109.22000000000116</v>
      </c>
      <c r="M2165" s="13">
        <f t="shared" si="1033"/>
        <v>22.409999999999854</v>
      </c>
      <c r="N2165" s="13"/>
      <c r="X2165">
        <f t="shared" si="1034"/>
        <v>6.5200000000004366</v>
      </c>
      <c r="Y2165">
        <f t="shared" si="1035"/>
        <v>0</v>
      </c>
      <c r="Z2165">
        <f t="shared" si="1036"/>
        <v>0</v>
      </c>
      <c r="AA2165" s="22">
        <f t="shared" si="1037"/>
        <v>0</v>
      </c>
      <c r="AB2165" s="22">
        <f t="shared" si="1038"/>
        <v>0</v>
      </c>
      <c r="AC2165" s="22">
        <f t="shared" si="1039"/>
        <v>0</v>
      </c>
      <c r="AD2165" s="22">
        <f t="shared" si="1040"/>
        <v>0</v>
      </c>
    </row>
    <row r="2166" spans="5:30" x14ac:dyDescent="0.25">
      <c r="E2166" s="12">
        <v>43040.791666666664</v>
      </c>
      <c r="F2166" s="10">
        <v>13463.85</v>
      </c>
      <c r="G2166" s="10">
        <v>13464.6</v>
      </c>
      <c r="H2166" s="10">
        <v>13448.1</v>
      </c>
      <c r="I2166" s="10">
        <v>13457.1</v>
      </c>
      <c r="K2166" s="13">
        <f t="shared" si="1032"/>
        <v>-6.75</v>
      </c>
      <c r="L2166" s="13">
        <f t="shared" si="1041"/>
        <v>102.47000000000116</v>
      </c>
      <c r="M2166" s="13">
        <f t="shared" si="1033"/>
        <v>16.5</v>
      </c>
      <c r="N2166" s="13"/>
      <c r="X2166">
        <f t="shared" si="1034"/>
        <v>6.75</v>
      </c>
      <c r="Y2166">
        <f t="shared" si="1035"/>
        <v>0</v>
      </c>
      <c r="Z2166">
        <f t="shared" si="1036"/>
        <v>0</v>
      </c>
      <c r="AA2166" s="22">
        <f t="shared" si="1037"/>
        <v>0</v>
      </c>
      <c r="AB2166" s="22">
        <f t="shared" si="1038"/>
        <v>0</v>
      </c>
      <c r="AC2166" s="22">
        <f t="shared" si="1039"/>
        <v>0</v>
      </c>
      <c r="AD2166" s="22">
        <f t="shared" si="1040"/>
        <v>0</v>
      </c>
    </row>
    <row r="2167" spans="5:30" x14ac:dyDescent="0.25">
      <c r="E2167" s="11">
        <v>43040.833333333336</v>
      </c>
      <c r="F2167" s="9">
        <v>13457.85</v>
      </c>
      <c r="G2167" s="9">
        <v>13471.35</v>
      </c>
      <c r="H2167" s="9">
        <v>13454.35</v>
      </c>
      <c r="I2167" s="9">
        <v>13469.6</v>
      </c>
      <c r="K2167" s="13">
        <f t="shared" si="1032"/>
        <v>11.75</v>
      </c>
      <c r="L2167" s="13">
        <f t="shared" si="1041"/>
        <v>114.22000000000116</v>
      </c>
      <c r="M2167" s="13">
        <f t="shared" si="1033"/>
        <v>17</v>
      </c>
      <c r="N2167" s="13"/>
      <c r="X2167">
        <f t="shared" si="1034"/>
        <v>11.75</v>
      </c>
      <c r="Y2167">
        <f t="shared" si="1035"/>
        <v>0</v>
      </c>
      <c r="Z2167">
        <f t="shared" si="1036"/>
        <v>0</v>
      </c>
      <c r="AA2167" s="22">
        <f t="shared" si="1037"/>
        <v>0</v>
      </c>
      <c r="AB2167" s="22">
        <f t="shared" si="1038"/>
        <v>0</v>
      </c>
      <c r="AC2167" s="22">
        <f t="shared" si="1039"/>
        <v>0</v>
      </c>
      <c r="AD2167" s="22">
        <f t="shared" si="1040"/>
        <v>0</v>
      </c>
    </row>
    <row r="2168" spans="5:30" x14ac:dyDescent="0.25">
      <c r="E2168" s="12">
        <v>43040.875</v>
      </c>
      <c r="F2168" s="10">
        <v>13469.85</v>
      </c>
      <c r="G2168" s="10">
        <v>13471.6</v>
      </c>
      <c r="H2168" s="10">
        <v>13462.09</v>
      </c>
      <c r="I2168" s="10">
        <v>13462.84</v>
      </c>
      <c r="K2168" s="13">
        <f t="shared" si="1032"/>
        <v>-7.0100000000002183</v>
      </c>
      <c r="L2168" s="13">
        <f t="shared" si="1041"/>
        <v>107.21000000000095</v>
      </c>
      <c r="M2168" s="13">
        <f t="shared" si="1033"/>
        <v>9.5100000000002183</v>
      </c>
      <c r="N2168" s="13"/>
      <c r="X2168">
        <f t="shared" si="1034"/>
        <v>7.0100000000002183</v>
      </c>
      <c r="Y2168">
        <f t="shared" si="1035"/>
        <v>0</v>
      </c>
      <c r="Z2168">
        <f t="shared" si="1036"/>
        <v>0</v>
      </c>
      <c r="AA2168" s="22">
        <f t="shared" si="1037"/>
        <v>0</v>
      </c>
      <c r="AB2168" s="22">
        <f t="shared" si="1038"/>
        <v>0</v>
      </c>
      <c r="AC2168" s="22">
        <f t="shared" si="1039"/>
        <v>0</v>
      </c>
      <c r="AD2168" s="22">
        <f t="shared" si="1040"/>
        <v>0</v>
      </c>
    </row>
    <row r="2169" spans="5:30" x14ac:dyDescent="0.25">
      <c r="E2169" s="11">
        <v>43040.916666666664</v>
      </c>
      <c r="F2169" s="9">
        <v>13462.34</v>
      </c>
      <c r="G2169" s="9">
        <v>13470.59</v>
      </c>
      <c r="H2169" s="9">
        <v>13460.34</v>
      </c>
      <c r="I2169" s="9">
        <v>13466.09</v>
      </c>
      <c r="K2169" s="13">
        <f t="shared" si="1032"/>
        <v>3.75</v>
      </c>
      <c r="L2169" s="13">
        <f t="shared" si="1041"/>
        <v>110.96000000000095</v>
      </c>
      <c r="M2169" s="13">
        <f t="shared" si="1033"/>
        <v>10.25</v>
      </c>
      <c r="N2169" s="13"/>
      <c r="X2169">
        <f t="shared" si="1034"/>
        <v>3.75</v>
      </c>
      <c r="Y2169">
        <f t="shared" si="1035"/>
        <v>0</v>
      </c>
      <c r="Z2169">
        <f t="shared" si="1036"/>
        <v>0</v>
      </c>
      <c r="AA2169" s="22">
        <f t="shared" si="1037"/>
        <v>0</v>
      </c>
      <c r="AB2169" s="22">
        <f t="shared" si="1038"/>
        <v>0</v>
      </c>
      <c r="AC2169" s="22">
        <f t="shared" si="1039"/>
        <v>0</v>
      </c>
      <c r="AD2169" s="22">
        <f t="shared" si="1040"/>
        <v>0</v>
      </c>
    </row>
    <row r="2170" spans="5:30" hidden="1" x14ac:dyDescent="0.25">
      <c r="E2170" s="12">
        <v>43041</v>
      </c>
      <c r="F2170" s="10">
        <v>13460.42</v>
      </c>
      <c r="G2170" s="10">
        <v>13465.66</v>
      </c>
      <c r="H2170" s="10">
        <v>13456.61</v>
      </c>
      <c r="I2170" s="10">
        <v>13462.34</v>
      </c>
      <c r="L2170" s="13">
        <f t="shared" ref="L2170" si="1042">L2169+K2170</f>
        <v>110.96000000000095</v>
      </c>
    </row>
    <row r="2171" spans="5:30" hidden="1" x14ac:dyDescent="0.25">
      <c r="E2171" s="11">
        <v>43041.041666666664</v>
      </c>
      <c r="F2171" s="9">
        <v>13461.04</v>
      </c>
      <c r="G2171" s="9">
        <v>13469.08</v>
      </c>
      <c r="H2171" s="9">
        <v>13459.73</v>
      </c>
      <c r="I2171" s="9">
        <v>13466.46</v>
      </c>
    </row>
    <row r="2172" spans="5:30" hidden="1" x14ac:dyDescent="0.25">
      <c r="E2172" s="12">
        <v>43041.083333333336</v>
      </c>
      <c r="F2172" s="10">
        <v>13467.77</v>
      </c>
      <c r="G2172" s="10">
        <v>13467.77</v>
      </c>
      <c r="H2172" s="10">
        <v>13410.42</v>
      </c>
      <c r="I2172" s="10">
        <v>13436.47</v>
      </c>
    </row>
    <row r="2173" spans="5:30" hidden="1" x14ac:dyDescent="0.25">
      <c r="E2173" s="11">
        <v>43041.125</v>
      </c>
      <c r="F2173" s="9">
        <v>13435.17</v>
      </c>
      <c r="G2173" s="9">
        <v>13440.49</v>
      </c>
      <c r="H2173" s="9">
        <v>13426.14</v>
      </c>
      <c r="I2173" s="9">
        <v>13432.87</v>
      </c>
    </row>
    <row r="2174" spans="5:30" hidden="1" x14ac:dyDescent="0.25">
      <c r="E2174" s="12">
        <v>43041.166666666664</v>
      </c>
      <c r="F2174" s="10">
        <v>13433.53</v>
      </c>
      <c r="G2174" s="10">
        <v>13451.38</v>
      </c>
      <c r="H2174" s="10">
        <v>13432.87</v>
      </c>
      <c r="I2174" s="10">
        <v>13445.15</v>
      </c>
    </row>
    <row r="2175" spans="5:30" hidden="1" x14ac:dyDescent="0.25">
      <c r="E2175" s="11">
        <v>43041.208333333336</v>
      </c>
      <c r="F2175" s="9">
        <v>13446.46</v>
      </c>
      <c r="G2175" s="9">
        <v>13449.07</v>
      </c>
      <c r="H2175" s="9">
        <v>13438.84</v>
      </c>
      <c r="I2175" s="9">
        <v>13445.38</v>
      </c>
    </row>
    <row r="2176" spans="5:30" hidden="1" x14ac:dyDescent="0.25">
      <c r="E2176" s="12">
        <v>43041.25</v>
      </c>
      <c r="F2176" s="10">
        <v>13446.69</v>
      </c>
      <c r="G2176" s="10">
        <v>13449.5</v>
      </c>
      <c r="H2176" s="10">
        <v>13442.95</v>
      </c>
      <c r="I2176" s="10">
        <v>13445.57</v>
      </c>
    </row>
    <row r="2177" spans="3:30" hidden="1" x14ac:dyDescent="0.25">
      <c r="E2177" s="11">
        <v>43041.291666666664</v>
      </c>
      <c r="F2177" s="9">
        <v>13445.56</v>
      </c>
      <c r="G2177" s="9">
        <v>13450.19</v>
      </c>
      <c r="H2177" s="9">
        <v>13444.25</v>
      </c>
      <c r="I2177" s="9">
        <v>13448.88</v>
      </c>
    </row>
    <row r="2178" spans="3:30" x14ac:dyDescent="0.25">
      <c r="C2178">
        <v>1</v>
      </c>
      <c r="E2178" s="12">
        <v>43041.333333333336</v>
      </c>
      <c r="F2178" s="10">
        <v>13449.54</v>
      </c>
      <c r="G2178" s="10">
        <v>13450.55</v>
      </c>
      <c r="H2178" s="10">
        <v>13434.19</v>
      </c>
      <c r="I2178" s="10">
        <v>13435.66</v>
      </c>
      <c r="K2178" s="13">
        <f t="shared" ref="K2178:K2192" si="1043">I2178-F2178</f>
        <v>-13.880000000001019</v>
      </c>
      <c r="L2178" s="13">
        <v>0</v>
      </c>
      <c r="M2178" s="13">
        <f t="shared" ref="M2178:M2192" si="1044">G2178-H2178</f>
        <v>16.359999999998763</v>
      </c>
      <c r="N2178" s="13">
        <f t="shared" ref="N2178" si="1045">I2192-F2178</f>
        <v>18.909999999999854</v>
      </c>
      <c r="O2178" s="18">
        <f>IF(K2178*N2178&gt;0,1,0)</f>
        <v>0</v>
      </c>
      <c r="S2178" s="13">
        <f>MAX(G2178:G2193)</f>
        <v>13472.01</v>
      </c>
      <c r="X2178">
        <f t="shared" ref="X2178:X2192" si="1046">ABS(K2178)</f>
        <v>13.880000000001019</v>
      </c>
      <c r="Y2178">
        <f t="shared" ref="Y2178:Y2192" si="1047">ABS(N2178)</f>
        <v>18.909999999999854</v>
      </c>
      <c r="Z2178">
        <f t="shared" ref="Z2178:Z2192" si="1048">IF(S2178&lt;1000,ABS(S2178),0)</f>
        <v>0</v>
      </c>
      <c r="AA2178" s="22">
        <f t="shared" ref="AA2178:AA2192" si="1049">ABS(P2178)</f>
        <v>0</v>
      </c>
      <c r="AB2178" s="22">
        <f t="shared" ref="AB2178:AB2192" si="1050">ABS(Q2178)</f>
        <v>0</v>
      </c>
      <c r="AC2178" s="22">
        <f t="shared" ref="AC2178:AC2192" si="1051">IF(O2178=1,ABS(P2179),0)</f>
        <v>0</v>
      </c>
      <c r="AD2178" s="22">
        <f t="shared" ref="AD2178:AD2192" si="1052">IF(O2178=0,ABS(Q2179),0)</f>
        <v>0.12259133651919048</v>
      </c>
    </row>
    <row r="2179" spans="3:30" x14ac:dyDescent="0.25">
      <c r="E2179" s="11">
        <v>43041.375</v>
      </c>
      <c r="F2179" s="9">
        <v>13437.16</v>
      </c>
      <c r="G2179" s="9">
        <v>13448.97</v>
      </c>
      <c r="H2179" s="9">
        <v>13431.13</v>
      </c>
      <c r="I2179" s="9">
        <v>13446.75</v>
      </c>
      <c r="K2179" s="13">
        <f t="shared" si="1043"/>
        <v>9.5900000000001455</v>
      </c>
      <c r="L2179" s="13">
        <f t="shared" ref="L2179:L2192" si="1053">L2178+K2179</f>
        <v>9.5900000000001455</v>
      </c>
      <c r="M2179" s="13">
        <f t="shared" si="1044"/>
        <v>17.840000000000146</v>
      </c>
      <c r="N2179" s="13"/>
      <c r="P2179">
        <f>_xlfn.IFS(K2178&lt;0,MIN(L2178:L2192),K2178&gt;0,MAX(L2178:L2192))/S2158</f>
        <v>-4.8520117157399359E-2</v>
      </c>
      <c r="Q2179">
        <f>_xlfn.IFS(K2178&lt;0,MAX(L2178:L2192),K2178&gt;0,MIN(L2178:L2192))/S2158</f>
        <v>0.12259133651919048</v>
      </c>
      <c r="S2179" s="13">
        <f>MIN(H2178:H2193)</f>
        <v>13404.51</v>
      </c>
      <c r="X2179">
        <f t="shared" si="1046"/>
        <v>9.5900000000001455</v>
      </c>
      <c r="Y2179">
        <f t="shared" si="1047"/>
        <v>0</v>
      </c>
      <c r="Z2179">
        <f t="shared" si="1048"/>
        <v>0</v>
      </c>
      <c r="AA2179" s="22">
        <f t="shared" si="1049"/>
        <v>4.8520117157399359E-2</v>
      </c>
      <c r="AB2179" s="22">
        <f t="shared" si="1050"/>
        <v>0.12259133651919048</v>
      </c>
      <c r="AC2179" s="22">
        <f t="shared" si="1051"/>
        <v>0</v>
      </c>
      <c r="AD2179" s="22">
        <f t="shared" si="1052"/>
        <v>0</v>
      </c>
    </row>
    <row r="2180" spans="3:30" x14ac:dyDescent="0.25">
      <c r="E2180" s="12">
        <v>43041.416666666664</v>
      </c>
      <c r="F2180" s="10">
        <v>13445.25</v>
      </c>
      <c r="G2180" s="10">
        <v>13461.2</v>
      </c>
      <c r="H2180" s="10">
        <v>13437.48</v>
      </c>
      <c r="I2180" s="10">
        <v>13443.14</v>
      </c>
      <c r="K2180" s="13">
        <f t="shared" si="1043"/>
        <v>-2.1100000000005821</v>
      </c>
      <c r="L2180" s="13">
        <f t="shared" si="1053"/>
        <v>7.4799999999995634</v>
      </c>
      <c r="M2180" s="13">
        <f t="shared" si="1044"/>
        <v>23.720000000001164</v>
      </c>
      <c r="N2180" s="13"/>
      <c r="S2180" s="13">
        <f>S2178-S2179</f>
        <v>67.5</v>
      </c>
      <c r="X2180">
        <f t="shared" si="1046"/>
        <v>2.1100000000005821</v>
      </c>
      <c r="Y2180">
        <f t="shared" si="1047"/>
        <v>0</v>
      </c>
      <c r="Z2180">
        <f t="shared" si="1048"/>
        <v>67.5</v>
      </c>
      <c r="AA2180" s="22">
        <f t="shared" si="1049"/>
        <v>0</v>
      </c>
      <c r="AB2180" s="22">
        <f t="shared" si="1050"/>
        <v>0</v>
      </c>
      <c r="AC2180" s="22">
        <f t="shared" si="1051"/>
        <v>0</v>
      </c>
      <c r="AD2180" s="22">
        <f t="shared" si="1052"/>
        <v>0</v>
      </c>
    </row>
    <row r="2181" spans="3:30" x14ac:dyDescent="0.25">
      <c r="E2181" s="11">
        <v>43041.458333333336</v>
      </c>
      <c r="F2181" s="9">
        <v>13442.64</v>
      </c>
      <c r="G2181" s="9">
        <v>13450.21</v>
      </c>
      <c r="H2181" s="9">
        <v>13434.46</v>
      </c>
      <c r="I2181" s="9">
        <v>13443.76</v>
      </c>
      <c r="K2181" s="13">
        <f t="shared" si="1043"/>
        <v>1.1200000000008004</v>
      </c>
      <c r="L2181" s="13">
        <f t="shared" si="1053"/>
        <v>8.6000000000003638</v>
      </c>
      <c r="M2181" s="13">
        <f t="shared" si="1044"/>
        <v>15.75</v>
      </c>
      <c r="N2181" s="13"/>
      <c r="X2181">
        <f t="shared" si="1046"/>
        <v>1.1200000000008004</v>
      </c>
      <c r="Y2181">
        <f t="shared" si="1047"/>
        <v>0</v>
      </c>
      <c r="Z2181">
        <f t="shared" si="1048"/>
        <v>0</v>
      </c>
      <c r="AA2181" s="22">
        <f t="shared" si="1049"/>
        <v>0</v>
      </c>
      <c r="AB2181" s="22">
        <f t="shared" si="1050"/>
        <v>0</v>
      </c>
      <c r="AC2181" s="22">
        <f t="shared" si="1051"/>
        <v>0</v>
      </c>
      <c r="AD2181" s="22">
        <f t="shared" si="1052"/>
        <v>0</v>
      </c>
    </row>
    <row r="2182" spans="3:30" x14ac:dyDescent="0.25">
      <c r="E2182" s="12">
        <v>43041.5</v>
      </c>
      <c r="F2182" s="10">
        <v>13444.26</v>
      </c>
      <c r="G2182" s="10">
        <v>13450.17</v>
      </c>
      <c r="H2182" s="10">
        <v>13436.42</v>
      </c>
      <c r="I2182" s="10">
        <v>13438.82</v>
      </c>
      <c r="K2182" s="13">
        <f t="shared" si="1043"/>
        <v>-5.4400000000005093</v>
      </c>
      <c r="L2182" s="13">
        <f t="shared" si="1053"/>
        <v>3.1599999999998545</v>
      </c>
      <c r="M2182" s="13">
        <f t="shared" si="1044"/>
        <v>13.75</v>
      </c>
      <c r="N2182" s="13"/>
      <c r="X2182">
        <f t="shared" si="1046"/>
        <v>5.4400000000005093</v>
      </c>
      <c r="Y2182">
        <f t="shared" si="1047"/>
        <v>0</v>
      </c>
      <c r="Z2182">
        <f t="shared" si="1048"/>
        <v>0</v>
      </c>
      <c r="AA2182" s="22">
        <f t="shared" si="1049"/>
        <v>0</v>
      </c>
      <c r="AB2182" s="22">
        <f t="shared" si="1050"/>
        <v>0</v>
      </c>
      <c r="AC2182" s="22">
        <f t="shared" si="1051"/>
        <v>0</v>
      </c>
      <c r="AD2182" s="22">
        <f t="shared" si="1052"/>
        <v>0</v>
      </c>
    </row>
    <row r="2183" spans="3:30" x14ac:dyDescent="0.25">
      <c r="E2183" s="11">
        <v>43041.541666666664</v>
      </c>
      <c r="F2183" s="9">
        <v>13438.81</v>
      </c>
      <c r="G2183" s="9">
        <v>13445.86</v>
      </c>
      <c r="H2183" s="9">
        <v>13425.52</v>
      </c>
      <c r="I2183" s="9">
        <v>13440.71</v>
      </c>
      <c r="K2183" s="13">
        <f t="shared" si="1043"/>
        <v>1.8999999999996362</v>
      </c>
      <c r="L2183" s="13">
        <f t="shared" si="1053"/>
        <v>5.0599999999994907</v>
      </c>
      <c r="M2183" s="13">
        <f t="shared" si="1044"/>
        <v>20.340000000000146</v>
      </c>
      <c r="N2183" s="13"/>
      <c r="X2183">
        <f t="shared" si="1046"/>
        <v>1.8999999999996362</v>
      </c>
      <c r="Y2183">
        <f t="shared" si="1047"/>
        <v>0</v>
      </c>
      <c r="Z2183">
        <f t="shared" si="1048"/>
        <v>0</v>
      </c>
      <c r="AA2183" s="22">
        <f t="shared" si="1049"/>
        <v>0</v>
      </c>
      <c r="AB2183" s="22">
        <f t="shared" si="1050"/>
        <v>0</v>
      </c>
      <c r="AC2183" s="22">
        <f t="shared" si="1051"/>
        <v>0</v>
      </c>
      <c r="AD2183" s="22">
        <f t="shared" si="1052"/>
        <v>0</v>
      </c>
    </row>
    <row r="2184" spans="3:30" x14ac:dyDescent="0.25">
      <c r="E2184" s="12">
        <v>43041.583333333336</v>
      </c>
      <c r="F2184" s="10">
        <v>13440.7</v>
      </c>
      <c r="G2184" s="10">
        <v>13455.54</v>
      </c>
      <c r="H2184" s="10">
        <v>13437.65</v>
      </c>
      <c r="I2184" s="10">
        <v>13449.12</v>
      </c>
      <c r="K2184" s="13">
        <f t="shared" si="1043"/>
        <v>8.4200000000000728</v>
      </c>
      <c r="L2184" s="13">
        <f t="shared" si="1053"/>
        <v>13.479999999999563</v>
      </c>
      <c r="M2184" s="13">
        <f t="shared" si="1044"/>
        <v>17.890000000001237</v>
      </c>
      <c r="N2184" s="13"/>
      <c r="X2184">
        <f t="shared" si="1046"/>
        <v>8.4200000000000728</v>
      </c>
      <c r="Y2184">
        <f t="shared" si="1047"/>
        <v>0</v>
      </c>
      <c r="Z2184">
        <f t="shared" si="1048"/>
        <v>0</v>
      </c>
      <c r="AA2184" s="22">
        <f t="shared" si="1049"/>
        <v>0</v>
      </c>
      <c r="AB2184" s="22">
        <f t="shared" si="1050"/>
        <v>0</v>
      </c>
      <c r="AC2184" s="22">
        <f t="shared" si="1051"/>
        <v>0</v>
      </c>
      <c r="AD2184" s="22">
        <f t="shared" si="1052"/>
        <v>0</v>
      </c>
    </row>
    <row r="2185" spans="3:30" x14ac:dyDescent="0.25">
      <c r="E2185" s="11">
        <v>43041.625</v>
      </c>
      <c r="F2185" s="9">
        <v>13449.37</v>
      </c>
      <c r="G2185" s="9">
        <v>13457.64</v>
      </c>
      <c r="H2185" s="9">
        <v>13435.29</v>
      </c>
      <c r="I2185" s="9">
        <v>13437.08</v>
      </c>
      <c r="K2185" s="13">
        <f t="shared" si="1043"/>
        <v>-12.290000000000873</v>
      </c>
      <c r="L2185" s="13">
        <f t="shared" si="1053"/>
        <v>1.1899999999986903</v>
      </c>
      <c r="M2185" s="13">
        <f t="shared" si="1044"/>
        <v>22.349999999998545</v>
      </c>
      <c r="N2185" s="13"/>
      <c r="X2185">
        <f t="shared" si="1046"/>
        <v>12.290000000000873</v>
      </c>
      <c r="Y2185">
        <f t="shared" si="1047"/>
        <v>0</v>
      </c>
      <c r="Z2185">
        <f t="shared" si="1048"/>
        <v>0</v>
      </c>
      <c r="AA2185" s="22">
        <f t="shared" si="1049"/>
        <v>0</v>
      </c>
      <c r="AB2185" s="22">
        <f t="shared" si="1050"/>
        <v>0</v>
      </c>
      <c r="AC2185" s="22">
        <f t="shared" si="1051"/>
        <v>0</v>
      </c>
      <c r="AD2185" s="22">
        <f t="shared" si="1052"/>
        <v>0</v>
      </c>
    </row>
    <row r="2186" spans="3:30" x14ac:dyDescent="0.25">
      <c r="E2186" s="12">
        <v>43041.666666666664</v>
      </c>
      <c r="F2186" s="10">
        <v>13437.58</v>
      </c>
      <c r="G2186" s="10">
        <v>13440.91</v>
      </c>
      <c r="H2186" s="10">
        <v>13404.79</v>
      </c>
      <c r="I2186" s="10">
        <v>13434.62</v>
      </c>
      <c r="K2186" s="13">
        <f t="shared" si="1043"/>
        <v>-2.9599999999991269</v>
      </c>
      <c r="L2186" s="13">
        <f t="shared" si="1053"/>
        <v>-1.7700000000004366</v>
      </c>
      <c r="M2186" s="13">
        <f t="shared" si="1044"/>
        <v>36.119999999998981</v>
      </c>
      <c r="N2186" s="13"/>
      <c r="X2186">
        <f t="shared" si="1046"/>
        <v>2.9599999999991269</v>
      </c>
      <c r="Y2186">
        <f t="shared" si="1047"/>
        <v>0</v>
      </c>
      <c r="Z2186">
        <f t="shared" si="1048"/>
        <v>0</v>
      </c>
      <c r="AA2186" s="22">
        <f t="shared" si="1049"/>
        <v>0</v>
      </c>
      <c r="AB2186" s="22">
        <f t="shared" si="1050"/>
        <v>0</v>
      </c>
      <c r="AC2186" s="22">
        <f t="shared" si="1051"/>
        <v>0</v>
      </c>
      <c r="AD2186" s="22">
        <f t="shared" si="1052"/>
        <v>0</v>
      </c>
    </row>
    <row r="2187" spans="3:30" x14ac:dyDescent="0.25">
      <c r="E2187" s="11">
        <v>43041.708333333336</v>
      </c>
      <c r="F2187" s="9">
        <v>13434.87</v>
      </c>
      <c r="G2187" s="9">
        <v>13446.06</v>
      </c>
      <c r="H2187" s="9">
        <v>13404.51</v>
      </c>
      <c r="I2187" s="9">
        <v>13424.05</v>
      </c>
      <c r="K2187" s="13">
        <f t="shared" si="1043"/>
        <v>-10.820000000001528</v>
      </c>
      <c r="L2187" s="13">
        <f t="shared" si="1053"/>
        <v>-12.590000000001965</v>
      </c>
      <c r="M2187" s="13">
        <f t="shared" si="1044"/>
        <v>41.549999999999272</v>
      </c>
      <c r="N2187" s="13"/>
      <c r="X2187">
        <f t="shared" si="1046"/>
        <v>10.820000000001528</v>
      </c>
      <c r="Y2187">
        <f t="shared" si="1047"/>
        <v>0</v>
      </c>
      <c r="Z2187">
        <f t="shared" si="1048"/>
        <v>0</v>
      </c>
      <c r="AA2187" s="22">
        <f t="shared" si="1049"/>
        <v>0</v>
      </c>
      <c r="AB2187" s="22">
        <f t="shared" si="1050"/>
        <v>0</v>
      </c>
      <c r="AC2187" s="22">
        <f t="shared" si="1051"/>
        <v>0</v>
      </c>
      <c r="AD2187" s="22">
        <f t="shared" si="1052"/>
        <v>0</v>
      </c>
    </row>
    <row r="2188" spans="3:30" x14ac:dyDescent="0.25">
      <c r="E2188" s="12">
        <v>43041.75</v>
      </c>
      <c r="F2188" s="10">
        <v>13423.8</v>
      </c>
      <c r="G2188" s="10">
        <v>13444.38</v>
      </c>
      <c r="H2188" s="10">
        <v>13421.29</v>
      </c>
      <c r="I2188" s="10">
        <v>13440.96</v>
      </c>
      <c r="K2188" s="13">
        <f t="shared" si="1043"/>
        <v>17.159999999999854</v>
      </c>
      <c r="L2188" s="13">
        <f t="shared" si="1053"/>
        <v>4.56999999999789</v>
      </c>
      <c r="M2188" s="13">
        <f t="shared" si="1044"/>
        <v>23.089999999998327</v>
      </c>
      <c r="N2188" s="13"/>
      <c r="X2188">
        <f t="shared" si="1046"/>
        <v>17.159999999999854</v>
      </c>
      <c r="Y2188">
        <f t="shared" si="1047"/>
        <v>0</v>
      </c>
      <c r="Z2188">
        <f t="shared" si="1048"/>
        <v>0</v>
      </c>
      <c r="AA2188" s="22">
        <f t="shared" si="1049"/>
        <v>0</v>
      </c>
      <c r="AB2188" s="22">
        <f t="shared" si="1050"/>
        <v>0</v>
      </c>
      <c r="AC2188" s="22">
        <f t="shared" si="1051"/>
        <v>0</v>
      </c>
      <c r="AD2188" s="22">
        <f t="shared" si="1052"/>
        <v>0</v>
      </c>
    </row>
    <row r="2189" spans="3:30" x14ac:dyDescent="0.25">
      <c r="E2189" s="11">
        <v>43041.791666666664</v>
      </c>
      <c r="F2189" s="9">
        <v>13441.46</v>
      </c>
      <c r="G2189" s="9">
        <v>13443.71</v>
      </c>
      <c r="H2189" s="9">
        <v>13435.71</v>
      </c>
      <c r="I2189" s="9">
        <v>13438.96</v>
      </c>
      <c r="K2189" s="13">
        <f t="shared" si="1043"/>
        <v>-2.5</v>
      </c>
      <c r="L2189" s="13">
        <f t="shared" si="1053"/>
        <v>2.06999999999789</v>
      </c>
      <c r="M2189" s="13">
        <f t="shared" si="1044"/>
        <v>8</v>
      </c>
      <c r="N2189" s="13"/>
      <c r="X2189">
        <f t="shared" si="1046"/>
        <v>2.5</v>
      </c>
      <c r="Y2189">
        <f t="shared" si="1047"/>
        <v>0</v>
      </c>
      <c r="Z2189">
        <f t="shared" si="1048"/>
        <v>0</v>
      </c>
      <c r="AA2189" s="22">
        <f t="shared" si="1049"/>
        <v>0</v>
      </c>
      <c r="AB2189" s="22">
        <f t="shared" si="1050"/>
        <v>0</v>
      </c>
      <c r="AC2189" s="22">
        <f t="shared" si="1051"/>
        <v>0</v>
      </c>
      <c r="AD2189" s="22">
        <f t="shared" si="1052"/>
        <v>0</v>
      </c>
    </row>
    <row r="2190" spans="3:30" x14ac:dyDescent="0.25">
      <c r="E2190" s="12">
        <v>43041.833333333336</v>
      </c>
      <c r="F2190" s="10">
        <v>13438.71</v>
      </c>
      <c r="G2190" s="10">
        <v>13447.21</v>
      </c>
      <c r="H2190" s="10">
        <v>13437.46</v>
      </c>
      <c r="I2190" s="10">
        <v>13441.45</v>
      </c>
      <c r="K2190" s="13">
        <f t="shared" si="1043"/>
        <v>2.7400000000016007</v>
      </c>
      <c r="L2190" s="13">
        <f t="shared" si="1053"/>
        <v>4.8099999999994907</v>
      </c>
      <c r="M2190" s="13">
        <f t="shared" si="1044"/>
        <v>9.75</v>
      </c>
      <c r="N2190" s="13"/>
      <c r="X2190">
        <f t="shared" si="1046"/>
        <v>2.7400000000016007</v>
      </c>
      <c r="Y2190">
        <f t="shared" si="1047"/>
        <v>0</v>
      </c>
      <c r="Z2190">
        <f t="shared" si="1048"/>
        <v>0</v>
      </c>
      <c r="AA2190" s="22">
        <f t="shared" si="1049"/>
        <v>0</v>
      </c>
      <c r="AB2190" s="22">
        <f t="shared" si="1050"/>
        <v>0</v>
      </c>
      <c r="AC2190" s="22">
        <f t="shared" si="1051"/>
        <v>0</v>
      </c>
      <c r="AD2190" s="22">
        <f t="shared" si="1052"/>
        <v>0</v>
      </c>
    </row>
    <row r="2191" spans="3:30" x14ac:dyDescent="0.25">
      <c r="E2191" s="11">
        <v>43041.875</v>
      </c>
      <c r="F2191" s="9">
        <v>13441.2</v>
      </c>
      <c r="G2191" s="9">
        <v>13462.21</v>
      </c>
      <c r="H2191" s="9">
        <v>13440.7</v>
      </c>
      <c r="I2191" s="9">
        <v>13458.7</v>
      </c>
      <c r="K2191" s="13">
        <f t="shared" si="1043"/>
        <v>17.5</v>
      </c>
      <c r="L2191" s="13">
        <f t="shared" si="1053"/>
        <v>22.309999999999491</v>
      </c>
      <c r="M2191" s="13">
        <f t="shared" si="1044"/>
        <v>21.509999999998399</v>
      </c>
      <c r="N2191" s="13"/>
      <c r="X2191">
        <f t="shared" si="1046"/>
        <v>17.5</v>
      </c>
      <c r="Y2191">
        <f t="shared" si="1047"/>
        <v>0</v>
      </c>
      <c r="Z2191">
        <f t="shared" si="1048"/>
        <v>0</v>
      </c>
      <c r="AA2191" s="22">
        <f t="shared" si="1049"/>
        <v>0</v>
      </c>
      <c r="AB2191" s="22">
        <f t="shared" si="1050"/>
        <v>0</v>
      </c>
      <c r="AC2191" s="22">
        <f t="shared" si="1051"/>
        <v>0</v>
      </c>
      <c r="AD2191" s="22">
        <f t="shared" si="1052"/>
        <v>0</v>
      </c>
    </row>
    <row r="2192" spans="3:30" x14ac:dyDescent="0.25">
      <c r="E2192" s="12">
        <v>43041.916666666664</v>
      </c>
      <c r="F2192" s="10">
        <v>13458.95</v>
      </c>
      <c r="G2192" s="10">
        <v>13470.7</v>
      </c>
      <c r="H2192" s="10">
        <v>13455.2</v>
      </c>
      <c r="I2192" s="10">
        <v>13468.45</v>
      </c>
      <c r="K2192" s="13">
        <f t="shared" si="1043"/>
        <v>9.5</v>
      </c>
      <c r="L2192" s="13">
        <f t="shared" si="1053"/>
        <v>31.809999999999491</v>
      </c>
      <c r="M2192" s="13">
        <f t="shared" si="1044"/>
        <v>15.5</v>
      </c>
      <c r="N2192" s="13"/>
      <c r="X2192">
        <f t="shared" si="1046"/>
        <v>9.5</v>
      </c>
      <c r="Y2192">
        <f t="shared" si="1047"/>
        <v>0</v>
      </c>
      <c r="Z2192">
        <f t="shared" si="1048"/>
        <v>0</v>
      </c>
      <c r="AA2192" s="22">
        <f t="shared" si="1049"/>
        <v>0</v>
      </c>
      <c r="AB2192" s="22">
        <f t="shared" si="1050"/>
        <v>0</v>
      </c>
      <c r="AC2192" s="22">
        <f t="shared" si="1051"/>
        <v>0</v>
      </c>
      <c r="AD2192" s="22">
        <f t="shared" si="1052"/>
        <v>0</v>
      </c>
    </row>
    <row r="2193" spans="3:30" hidden="1" x14ac:dyDescent="0.25">
      <c r="E2193" s="11">
        <v>43042</v>
      </c>
      <c r="F2193" s="9">
        <v>13468.15</v>
      </c>
      <c r="G2193" s="9">
        <v>13472.01</v>
      </c>
      <c r="H2193" s="9">
        <v>13460.17</v>
      </c>
      <c r="I2193" s="9">
        <v>13470.7</v>
      </c>
    </row>
    <row r="2194" spans="3:30" hidden="1" x14ac:dyDescent="0.25">
      <c r="E2194" s="12">
        <v>43042.041666666664</v>
      </c>
      <c r="F2194" s="10">
        <v>13469.4</v>
      </c>
      <c r="G2194" s="10">
        <v>13478.12</v>
      </c>
      <c r="H2194" s="10">
        <v>13469.4</v>
      </c>
      <c r="I2194" s="10">
        <v>13478.12</v>
      </c>
    </row>
    <row r="2195" spans="3:30" hidden="1" x14ac:dyDescent="0.25">
      <c r="E2195" s="11">
        <v>43042.083333333336</v>
      </c>
      <c r="F2195" s="9">
        <v>13479.42</v>
      </c>
      <c r="G2195" s="9">
        <v>13481.23</v>
      </c>
      <c r="H2195" s="9">
        <v>13476</v>
      </c>
      <c r="I2195" s="9">
        <v>13477.31</v>
      </c>
    </row>
    <row r="2196" spans="3:30" hidden="1" x14ac:dyDescent="0.25">
      <c r="E2196" s="12">
        <v>43042.125</v>
      </c>
      <c r="F2196" s="10">
        <v>13477.29</v>
      </c>
      <c r="G2196" s="10">
        <v>13477.31</v>
      </c>
      <c r="H2196" s="10">
        <v>13470.76</v>
      </c>
      <c r="I2196" s="10">
        <v>13474.68</v>
      </c>
    </row>
    <row r="2197" spans="3:30" hidden="1" x14ac:dyDescent="0.25">
      <c r="E2197" s="11">
        <v>43042.166666666664</v>
      </c>
      <c r="F2197" s="9">
        <v>13475.98</v>
      </c>
      <c r="G2197" s="9">
        <v>13477.29</v>
      </c>
      <c r="H2197" s="9">
        <v>13472.06</v>
      </c>
      <c r="I2197" s="9">
        <v>13475.98</v>
      </c>
    </row>
    <row r="2198" spans="3:30" hidden="1" x14ac:dyDescent="0.25">
      <c r="E2198" s="12">
        <v>43042.208333333336</v>
      </c>
      <c r="F2198" s="10">
        <v>13475.33</v>
      </c>
      <c r="G2198" s="10">
        <v>13477.28</v>
      </c>
      <c r="H2198" s="10">
        <v>13474.67</v>
      </c>
      <c r="I2198" s="10">
        <v>13474.67</v>
      </c>
    </row>
    <row r="2199" spans="3:30" hidden="1" x14ac:dyDescent="0.25">
      <c r="E2199" s="11">
        <v>43042.25</v>
      </c>
      <c r="F2199" s="9">
        <v>13473.36</v>
      </c>
      <c r="G2199" s="9">
        <v>13474.67</v>
      </c>
      <c r="H2199" s="9">
        <v>13471.86</v>
      </c>
      <c r="I2199" s="9">
        <v>13473.17</v>
      </c>
    </row>
    <row r="2200" spans="3:30" hidden="1" x14ac:dyDescent="0.25">
      <c r="E2200" s="12">
        <v>43042.291666666664</v>
      </c>
      <c r="F2200" s="10">
        <v>13473.14</v>
      </c>
      <c r="G2200" s="10">
        <v>13474.88</v>
      </c>
      <c r="H2200" s="10">
        <v>13470.83</v>
      </c>
      <c r="I2200" s="10">
        <v>13473.57</v>
      </c>
    </row>
    <row r="2201" spans="3:30" x14ac:dyDescent="0.25">
      <c r="C2201">
        <v>1</v>
      </c>
      <c r="E2201" s="11">
        <v>43042.333333333336</v>
      </c>
      <c r="F2201" s="9">
        <v>13473.91</v>
      </c>
      <c r="G2201" s="9">
        <v>13478.77</v>
      </c>
      <c r="H2201" s="9">
        <v>13471.53</v>
      </c>
      <c r="I2201" s="9">
        <v>13478.77</v>
      </c>
      <c r="K2201" s="13">
        <f t="shared" ref="K2201:K2215" si="1054">I2201-F2201</f>
        <v>4.8600000000005821</v>
      </c>
      <c r="L2201" s="13">
        <v>0</v>
      </c>
      <c r="M2201" s="13">
        <f t="shared" ref="M2201:M2215" si="1055">G2201-H2201</f>
        <v>7.2399999999997817</v>
      </c>
      <c r="N2201" s="13">
        <f t="shared" ref="N2201" si="1056">I2215-F2201</f>
        <v>-0.98999999999978172</v>
      </c>
      <c r="O2201" s="18">
        <f>IF(K2201*N2201&gt;0,1,0)</f>
        <v>0</v>
      </c>
      <c r="S2201" s="13">
        <f>MAX(G2201:G2216)</f>
        <v>13506.24</v>
      </c>
      <c r="X2201">
        <f t="shared" ref="X2201:X2215" si="1057">ABS(K2201)</f>
        <v>4.8600000000005821</v>
      </c>
      <c r="Y2201">
        <f t="shared" ref="Y2201:Y2215" si="1058">ABS(N2201)</f>
        <v>0.98999999999978172</v>
      </c>
      <c r="Z2201">
        <f t="shared" ref="Z2201:Z2215" si="1059">IF(S2201&lt;1000,ABS(S2201),0)</f>
        <v>0</v>
      </c>
      <c r="AA2201" s="22">
        <f t="shared" ref="AA2201:AA2215" si="1060">ABS(P2201)</f>
        <v>0</v>
      </c>
      <c r="AB2201" s="22">
        <f t="shared" ref="AB2201:AB2215" si="1061">ABS(Q2201)</f>
        <v>0</v>
      </c>
      <c r="AC2201" s="22">
        <f t="shared" ref="AC2201:AC2215" si="1062">IF(O2201=1,ABS(P2202),0)</f>
        <v>0</v>
      </c>
      <c r="AD2201" s="22">
        <f t="shared" ref="AD2201:AD2215" si="1063">IF(O2201=0,ABS(Q2202),0)</f>
        <v>0.56414814814814707</v>
      </c>
    </row>
    <row r="2202" spans="3:30" x14ac:dyDescent="0.25">
      <c r="E2202" s="12">
        <v>43042.375</v>
      </c>
      <c r="F2202" s="10">
        <v>13479.96</v>
      </c>
      <c r="G2202" s="10">
        <v>13486.73</v>
      </c>
      <c r="H2202" s="10">
        <v>13470.41</v>
      </c>
      <c r="I2202" s="10">
        <v>13477.84</v>
      </c>
      <c r="K2202" s="13">
        <f t="shared" si="1054"/>
        <v>-2.1199999999989814</v>
      </c>
      <c r="L2202" s="13">
        <f t="shared" ref="L2202:L2215" si="1064">L2201+K2202</f>
        <v>-2.1199999999989814</v>
      </c>
      <c r="M2202" s="13">
        <f t="shared" si="1055"/>
        <v>16.319999999999709</v>
      </c>
      <c r="N2202" s="13"/>
      <c r="P2202">
        <f>_xlfn.IFS(K2201&lt;0,MIN(L2201:L2215),K2201&gt;0,MAX(L2201:L2215))/S2180</f>
        <v>0.19274074074074399</v>
      </c>
      <c r="Q2202">
        <f>_xlfn.IFS(K2201&lt;0,MAX(L2201:L2215),K2201&gt;0,MIN(L2201:L2215))/S2180</f>
        <v>-0.56414814814814707</v>
      </c>
      <c r="S2202" s="13">
        <f>MIN(H2201:H2216)</f>
        <v>13428.19</v>
      </c>
      <c r="X2202">
        <f t="shared" si="1057"/>
        <v>2.1199999999989814</v>
      </c>
      <c r="Y2202">
        <f t="shared" si="1058"/>
        <v>0</v>
      </c>
      <c r="Z2202">
        <f t="shared" si="1059"/>
        <v>0</v>
      </c>
      <c r="AA2202" s="22">
        <f t="shared" si="1060"/>
        <v>0.19274074074074399</v>
      </c>
      <c r="AB2202" s="22">
        <f t="shared" si="1061"/>
        <v>0.56414814814814707</v>
      </c>
      <c r="AC2202" s="22">
        <f t="shared" si="1062"/>
        <v>0</v>
      </c>
      <c r="AD2202" s="22">
        <f t="shared" si="1063"/>
        <v>0</v>
      </c>
    </row>
    <row r="2203" spans="3:30" x14ac:dyDescent="0.25">
      <c r="E2203" s="11">
        <v>43042.416666666664</v>
      </c>
      <c r="F2203" s="9">
        <v>13478.59</v>
      </c>
      <c r="G2203" s="9">
        <v>13506.24</v>
      </c>
      <c r="H2203" s="9">
        <v>13466.73</v>
      </c>
      <c r="I2203" s="9">
        <v>13493.72</v>
      </c>
      <c r="K2203" s="13">
        <f t="shared" si="1054"/>
        <v>15.1299999999992</v>
      </c>
      <c r="L2203" s="13">
        <f t="shared" si="1064"/>
        <v>13.010000000000218</v>
      </c>
      <c r="M2203" s="13">
        <f t="shared" si="1055"/>
        <v>39.510000000000218</v>
      </c>
      <c r="N2203" s="13"/>
      <c r="S2203" s="13">
        <f>S2201-S2202</f>
        <v>78.049999999999272</v>
      </c>
      <c r="X2203">
        <f t="shared" si="1057"/>
        <v>15.1299999999992</v>
      </c>
      <c r="Y2203">
        <f t="shared" si="1058"/>
        <v>0</v>
      </c>
      <c r="Z2203">
        <f t="shared" si="1059"/>
        <v>78.049999999999272</v>
      </c>
      <c r="AA2203" s="22">
        <f t="shared" si="1060"/>
        <v>0</v>
      </c>
      <c r="AB2203" s="22">
        <f t="shared" si="1061"/>
        <v>0</v>
      </c>
      <c r="AC2203" s="22">
        <f t="shared" si="1062"/>
        <v>0</v>
      </c>
      <c r="AD2203" s="22">
        <f t="shared" si="1063"/>
        <v>0</v>
      </c>
    </row>
    <row r="2204" spans="3:30" x14ac:dyDescent="0.25">
      <c r="E2204" s="12">
        <v>43042.458333333336</v>
      </c>
      <c r="F2204" s="10">
        <v>13493.97</v>
      </c>
      <c r="G2204" s="10">
        <v>13502.24</v>
      </c>
      <c r="H2204" s="10">
        <v>13482.12</v>
      </c>
      <c r="I2204" s="10">
        <v>13483.09</v>
      </c>
      <c r="K2204" s="13">
        <f t="shared" si="1054"/>
        <v>-10.8799999999992</v>
      </c>
      <c r="L2204" s="13">
        <f t="shared" si="1064"/>
        <v>2.1300000000010186</v>
      </c>
      <c r="M2204" s="13">
        <f t="shared" si="1055"/>
        <v>20.119999999998981</v>
      </c>
      <c r="N2204" s="13"/>
      <c r="X2204">
        <f t="shared" si="1057"/>
        <v>10.8799999999992</v>
      </c>
      <c r="Y2204">
        <f t="shared" si="1058"/>
        <v>0</v>
      </c>
      <c r="Z2204">
        <f t="shared" si="1059"/>
        <v>0</v>
      </c>
      <c r="AA2204" s="22">
        <f t="shared" si="1060"/>
        <v>0</v>
      </c>
      <c r="AB2204" s="22">
        <f t="shared" si="1061"/>
        <v>0</v>
      </c>
      <c r="AC2204" s="22">
        <f t="shared" si="1062"/>
        <v>0</v>
      </c>
      <c r="AD2204" s="22">
        <f t="shared" si="1063"/>
        <v>0</v>
      </c>
    </row>
    <row r="2205" spans="3:30" x14ac:dyDescent="0.25">
      <c r="E2205" s="11">
        <v>43042.5</v>
      </c>
      <c r="F2205" s="9">
        <v>13483.34</v>
      </c>
      <c r="G2205" s="9">
        <v>13492.41</v>
      </c>
      <c r="H2205" s="9">
        <v>13470.04</v>
      </c>
      <c r="I2205" s="9">
        <v>13486.34</v>
      </c>
      <c r="K2205" s="13">
        <f t="shared" si="1054"/>
        <v>3</v>
      </c>
      <c r="L2205" s="13">
        <f t="shared" si="1064"/>
        <v>5.1300000000010186</v>
      </c>
      <c r="M2205" s="13">
        <f t="shared" si="1055"/>
        <v>22.369999999998981</v>
      </c>
      <c r="N2205" s="13"/>
      <c r="X2205">
        <f t="shared" si="1057"/>
        <v>3</v>
      </c>
      <c r="Y2205">
        <f t="shared" si="1058"/>
        <v>0</v>
      </c>
      <c r="Z2205">
        <f t="shared" si="1059"/>
        <v>0</v>
      </c>
      <c r="AA2205" s="22">
        <f t="shared" si="1060"/>
        <v>0</v>
      </c>
      <c r="AB2205" s="22">
        <f t="shared" si="1061"/>
        <v>0</v>
      </c>
      <c r="AC2205" s="22">
        <f t="shared" si="1062"/>
        <v>0</v>
      </c>
      <c r="AD2205" s="22">
        <f t="shared" si="1063"/>
        <v>0</v>
      </c>
    </row>
    <row r="2206" spans="3:30" x14ac:dyDescent="0.25">
      <c r="E2206" s="12">
        <v>43042.541666666664</v>
      </c>
      <c r="F2206" s="10">
        <v>13485.84</v>
      </c>
      <c r="G2206" s="10">
        <v>13487.66</v>
      </c>
      <c r="H2206" s="10">
        <v>13474.54</v>
      </c>
      <c r="I2206" s="10">
        <v>13477.97</v>
      </c>
      <c r="K2206" s="13">
        <f t="shared" si="1054"/>
        <v>-7.8700000000008004</v>
      </c>
      <c r="L2206" s="13">
        <f t="shared" si="1064"/>
        <v>-2.7399999999997817</v>
      </c>
      <c r="M2206" s="13">
        <f t="shared" si="1055"/>
        <v>13.119999999998981</v>
      </c>
      <c r="N2206" s="13"/>
      <c r="X2206">
        <f t="shared" si="1057"/>
        <v>7.8700000000008004</v>
      </c>
      <c r="Y2206">
        <f t="shared" si="1058"/>
        <v>0</v>
      </c>
      <c r="Z2206">
        <f t="shared" si="1059"/>
        <v>0</v>
      </c>
      <c r="AA2206" s="22">
        <f t="shared" si="1060"/>
        <v>0</v>
      </c>
      <c r="AB2206" s="22">
        <f t="shared" si="1061"/>
        <v>0</v>
      </c>
      <c r="AC2206" s="22">
        <f t="shared" si="1062"/>
        <v>0</v>
      </c>
      <c r="AD2206" s="22">
        <f t="shared" si="1063"/>
        <v>0</v>
      </c>
    </row>
    <row r="2207" spans="3:30" x14ac:dyDescent="0.25">
      <c r="E2207" s="11">
        <v>43042.583333333336</v>
      </c>
      <c r="F2207" s="9">
        <v>13478.22</v>
      </c>
      <c r="G2207" s="9">
        <v>13480.2</v>
      </c>
      <c r="H2207" s="9">
        <v>13450.91</v>
      </c>
      <c r="I2207" s="9">
        <v>13473.42</v>
      </c>
      <c r="K2207" s="13">
        <f t="shared" si="1054"/>
        <v>-4.7999999999992724</v>
      </c>
      <c r="L2207" s="13">
        <f t="shared" si="1064"/>
        <v>-7.5399999999990541</v>
      </c>
      <c r="M2207" s="13">
        <f t="shared" si="1055"/>
        <v>29.290000000000873</v>
      </c>
      <c r="N2207" s="13"/>
      <c r="X2207">
        <f t="shared" si="1057"/>
        <v>4.7999999999992724</v>
      </c>
      <c r="Y2207">
        <f t="shared" si="1058"/>
        <v>0</v>
      </c>
      <c r="Z2207">
        <f t="shared" si="1059"/>
        <v>0</v>
      </c>
      <c r="AA2207" s="22">
        <f t="shared" si="1060"/>
        <v>0</v>
      </c>
      <c r="AB2207" s="22">
        <f t="shared" si="1061"/>
        <v>0</v>
      </c>
      <c r="AC2207" s="22">
        <f t="shared" si="1062"/>
        <v>0</v>
      </c>
      <c r="AD2207" s="22">
        <f t="shared" si="1063"/>
        <v>0</v>
      </c>
    </row>
    <row r="2208" spans="3:30" x14ac:dyDescent="0.25">
      <c r="E2208" s="12">
        <v>43042.625</v>
      </c>
      <c r="F2208" s="10">
        <v>13473.43</v>
      </c>
      <c r="G2208" s="10">
        <v>13473.68</v>
      </c>
      <c r="H2208" s="10">
        <v>13438.81</v>
      </c>
      <c r="I2208" s="10">
        <v>13442.89</v>
      </c>
      <c r="K2208" s="13">
        <f t="shared" si="1054"/>
        <v>-30.540000000000873</v>
      </c>
      <c r="L2208" s="13">
        <f t="shared" si="1064"/>
        <v>-38.079999999999927</v>
      </c>
      <c r="M2208" s="13">
        <f t="shared" si="1055"/>
        <v>34.8700000000008</v>
      </c>
      <c r="N2208" s="13"/>
      <c r="X2208">
        <f t="shared" si="1057"/>
        <v>30.540000000000873</v>
      </c>
      <c r="Y2208">
        <f t="shared" si="1058"/>
        <v>0</v>
      </c>
      <c r="Z2208">
        <f t="shared" si="1059"/>
        <v>0</v>
      </c>
      <c r="AA2208" s="22">
        <f t="shared" si="1060"/>
        <v>0</v>
      </c>
      <c r="AB2208" s="22">
        <f t="shared" si="1061"/>
        <v>0</v>
      </c>
      <c r="AC2208" s="22">
        <f t="shared" si="1062"/>
        <v>0</v>
      </c>
      <c r="AD2208" s="22">
        <f t="shared" si="1063"/>
        <v>0</v>
      </c>
    </row>
    <row r="2209" spans="3:30" x14ac:dyDescent="0.25">
      <c r="E2209" s="11">
        <v>43042.666666666664</v>
      </c>
      <c r="F2209" s="9">
        <v>13446.89</v>
      </c>
      <c r="G2209" s="9">
        <v>13467.03</v>
      </c>
      <c r="H2209" s="9">
        <v>13428.19</v>
      </c>
      <c r="I2209" s="9">
        <v>13466.78</v>
      </c>
      <c r="K2209" s="13">
        <f t="shared" si="1054"/>
        <v>19.890000000001237</v>
      </c>
      <c r="L2209" s="13">
        <f t="shared" si="1064"/>
        <v>-18.18999999999869</v>
      </c>
      <c r="M2209" s="13">
        <f t="shared" si="1055"/>
        <v>38.840000000000146</v>
      </c>
      <c r="N2209" s="13"/>
      <c r="X2209">
        <f t="shared" si="1057"/>
        <v>19.890000000001237</v>
      </c>
      <c r="Y2209">
        <f t="shared" si="1058"/>
        <v>0</v>
      </c>
      <c r="Z2209">
        <f t="shared" si="1059"/>
        <v>0</v>
      </c>
      <c r="AA2209" s="22">
        <f t="shared" si="1060"/>
        <v>0</v>
      </c>
      <c r="AB2209" s="22">
        <f t="shared" si="1061"/>
        <v>0</v>
      </c>
      <c r="AC2209" s="22">
        <f t="shared" si="1062"/>
        <v>0</v>
      </c>
      <c r="AD2209" s="22">
        <f t="shared" si="1063"/>
        <v>0</v>
      </c>
    </row>
    <row r="2210" spans="3:30" x14ac:dyDescent="0.25">
      <c r="E2210" s="12">
        <v>43042.708333333336</v>
      </c>
      <c r="F2210" s="10">
        <v>13466.03</v>
      </c>
      <c r="G2210" s="10">
        <v>13482.32</v>
      </c>
      <c r="H2210" s="10">
        <v>13459.14</v>
      </c>
      <c r="I2210" s="10">
        <v>13477.99</v>
      </c>
      <c r="K2210" s="13">
        <f t="shared" si="1054"/>
        <v>11.959999999999127</v>
      </c>
      <c r="L2210" s="13">
        <f t="shared" si="1064"/>
        <v>-6.2299999999995634</v>
      </c>
      <c r="M2210" s="13">
        <f t="shared" si="1055"/>
        <v>23.180000000000291</v>
      </c>
      <c r="N2210" s="13"/>
      <c r="X2210">
        <f t="shared" si="1057"/>
        <v>11.959999999999127</v>
      </c>
      <c r="Y2210">
        <f t="shared" si="1058"/>
        <v>0</v>
      </c>
      <c r="Z2210">
        <f t="shared" si="1059"/>
        <v>0</v>
      </c>
      <c r="AA2210" s="22">
        <f t="shared" si="1060"/>
        <v>0</v>
      </c>
      <c r="AB2210" s="22">
        <f t="shared" si="1061"/>
        <v>0</v>
      </c>
      <c r="AC2210" s="22">
        <f t="shared" si="1062"/>
        <v>0</v>
      </c>
      <c r="AD2210" s="22">
        <f t="shared" si="1063"/>
        <v>0</v>
      </c>
    </row>
    <row r="2211" spans="3:30" x14ac:dyDescent="0.25">
      <c r="E2211" s="11">
        <v>43042.75</v>
      </c>
      <c r="F2211" s="9">
        <v>13478.24</v>
      </c>
      <c r="G2211" s="9">
        <v>13485.39</v>
      </c>
      <c r="H2211" s="9">
        <v>13473.34</v>
      </c>
      <c r="I2211" s="9">
        <v>13480.94</v>
      </c>
      <c r="K2211" s="13">
        <f t="shared" si="1054"/>
        <v>2.7000000000007276</v>
      </c>
      <c r="L2211" s="13">
        <f t="shared" si="1064"/>
        <v>-3.5299999999988358</v>
      </c>
      <c r="M2211" s="13">
        <f t="shared" si="1055"/>
        <v>12.049999999999272</v>
      </c>
      <c r="N2211" s="13"/>
      <c r="X2211">
        <f t="shared" si="1057"/>
        <v>2.7000000000007276</v>
      </c>
      <c r="Y2211">
        <f t="shared" si="1058"/>
        <v>0</v>
      </c>
      <c r="Z2211">
        <f t="shared" si="1059"/>
        <v>0</v>
      </c>
      <c r="AA2211" s="22">
        <f t="shared" si="1060"/>
        <v>0</v>
      </c>
      <c r="AB2211" s="22">
        <f t="shared" si="1061"/>
        <v>0</v>
      </c>
      <c r="AC2211" s="22">
        <f t="shared" si="1062"/>
        <v>0</v>
      </c>
      <c r="AD2211" s="22">
        <f t="shared" si="1063"/>
        <v>0</v>
      </c>
    </row>
    <row r="2212" spans="3:30" x14ac:dyDescent="0.25">
      <c r="E2212" s="12">
        <v>43042.791666666664</v>
      </c>
      <c r="F2212" s="10">
        <v>13480.69</v>
      </c>
      <c r="G2212" s="10">
        <v>13488.19</v>
      </c>
      <c r="H2212" s="10">
        <v>13480.69</v>
      </c>
      <c r="I2212" s="10">
        <v>13482.18</v>
      </c>
      <c r="K2212" s="13">
        <f t="shared" si="1054"/>
        <v>1.4899999999997817</v>
      </c>
      <c r="L2212" s="13">
        <f t="shared" si="1064"/>
        <v>-2.0399999999990541</v>
      </c>
      <c r="M2212" s="13">
        <f t="shared" si="1055"/>
        <v>7.5</v>
      </c>
      <c r="N2212" s="13"/>
      <c r="X2212">
        <f t="shared" si="1057"/>
        <v>1.4899999999997817</v>
      </c>
      <c r="Y2212">
        <f t="shared" si="1058"/>
        <v>0</v>
      </c>
      <c r="Z2212">
        <f t="shared" si="1059"/>
        <v>0</v>
      </c>
      <c r="AA2212" s="22">
        <f t="shared" si="1060"/>
        <v>0</v>
      </c>
      <c r="AB2212" s="22">
        <f t="shared" si="1061"/>
        <v>0</v>
      </c>
      <c r="AC2212" s="22">
        <f t="shared" si="1062"/>
        <v>0</v>
      </c>
      <c r="AD2212" s="22">
        <f t="shared" si="1063"/>
        <v>0</v>
      </c>
    </row>
    <row r="2213" spans="3:30" x14ac:dyDescent="0.25">
      <c r="E2213" s="11">
        <v>43042.833333333336</v>
      </c>
      <c r="F2213" s="9">
        <v>13481.93</v>
      </c>
      <c r="G2213" s="9">
        <v>13485.68</v>
      </c>
      <c r="H2213" s="9">
        <v>13475.68</v>
      </c>
      <c r="I2213" s="9">
        <v>13476.68</v>
      </c>
      <c r="K2213" s="13">
        <f t="shared" si="1054"/>
        <v>-5.25</v>
      </c>
      <c r="L2213" s="13">
        <f t="shared" si="1064"/>
        <v>-7.2899999999990541</v>
      </c>
      <c r="M2213" s="13">
        <f t="shared" si="1055"/>
        <v>10</v>
      </c>
      <c r="N2213" s="13"/>
      <c r="X2213">
        <f t="shared" si="1057"/>
        <v>5.25</v>
      </c>
      <c r="Y2213">
        <f t="shared" si="1058"/>
        <v>0</v>
      </c>
      <c r="Z2213">
        <f t="shared" si="1059"/>
        <v>0</v>
      </c>
      <c r="AA2213" s="22">
        <f t="shared" si="1060"/>
        <v>0</v>
      </c>
      <c r="AB2213" s="22">
        <f t="shared" si="1061"/>
        <v>0</v>
      </c>
      <c r="AC2213" s="22">
        <f t="shared" si="1062"/>
        <v>0</v>
      </c>
      <c r="AD2213" s="22">
        <f t="shared" si="1063"/>
        <v>0</v>
      </c>
    </row>
    <row r="2214" spans="3:30" x14ac:dyDescent="0.25">
      <c r="E2214" s="12">
        <v>43042.875</v>
      </c>
      <c r="F2214" s="10">
        <v>13476.43</v>
      </c>
      <c r="G2214" s="10">
        <v>13482.68</v>
      </c>
      <c r="H2214" s="10">
        <v>13472.93</v>
      </c>
      <c r="I2214" s="10">
        <v>13482.68</v>
      </c>
      <c r="K2214" s="13">
        <f t="shared" si="1054"/>
        <v>6.25</v>
      </c>
      <c r="L2214" s="13">
        <f t="shared" si="1064"/>
        <v>-1.0399999999990541</v>
      </c>
      <c r="M2214" s="13">
        <f t="shared" si="1055"/>
        <v>9.75</v>
      </c>
      <c r="N2214" s="13"/>
      <c r="X2214">
        <f t="shared" si="1057"/>
        <v>6.25</v>
      </c>
      <c r="Y2214">
        <f t="shared" si="1058"/>
        <v>0</v>
      </c>
      <c r="Z2214">
        <f t="shared" si="1059"/>
        <v>0</v>
      </c>
      <c r="AA2214" s="22">
        <f t="shared" si="1060"/>
        <v>0</v>
      </c>
      <c r="AB2214" s="22">
        <f t="shared" si="1061"/>
        <v>0</v>
      </c>
      <c r="AC2214" s="22">
        <f t="shared" si="1062"/>
        <v>0</v>
      </c>
      <c r="AD2214" s="22">
        <f t="shared" si="1063"/>
        <v>0</v>
      </c>
    </row>
    <row r="2215" spans="3:30" x14ac:dyDescent="0.25">
      <c r="E2215" s="11">
        <v>43042.916666666664</v>
      </c>
      <c r="F2215" s="9">
        <v>13482.93</v>
      </c>
      <c r="G2215" s="9">
        <v>13483.18</v>
      </c>
      <c r="H2215" s="9">
        <v>13472.67</v>
      </c>
      <c r="I2215" s="9">
        <v>13472.92</v>
      </c>
      <c r="K2215" s="13">
        <f t="shared" si="1054"/>
        <v>-10.010000000000218</v>
      </c>
      <c r="L2215" s="13">
        <f t="shared" si="1064"/>
        <v>-11.049999999999272</v>
      </c>
      <c r="M2215" s="13">
        <f t="shared" si="1055"/>
        <v>10.510000000000218</v>
      </c>
      <c r="N2215" s="13"/>
      <c r="X2215">
        <f t="shared" si="1057"/>
        <v>10.010000000000218</v>
      </c>
      <c r="Y2215">
        <f t="shared" si="1058"/>
        <v>0</v>
      </c>
      <c r="Z2215">
        <f t="shared" si="1059"/>
        <v>0</v>
      </c>
      <c r="AA2215" s="22">
        <f t="shared" si="1060"/>
        <v>0</v>
      </c>
      <c r="AB2215" s="22">
        <f t="shared" si="1061"/>
        <v>0</v>
      </c>
      <c r="AC2215" s="22">
        <f t="shared" si="1062"/>
        <v>0</v>
      </c>
      <c r="AD2215" s="22">
        <f t="shared" si="1063"/>
        <v>0</v>
      </c>
    </row>
    <row r="2216" spans="3:30" hidden="1" x14ac:dyDescent="0.25">
      <c r="E2216" s="12">
        <v>43045.041666666664</v>
      </c>
      <c r="F2216" s="10">
        <v>13469.37</v>
      </c>
      <c r="G2216" s="10">
        <v>13493.94</v>
      </c>
      <c r="H2216" s="10">
        <v>13464.87</v>
      </c>
      <c r="I2216" s="10">
        <v>13486.92</v>
      </c>
    </row>
    <row r="2217" spans="3:30" hidden="1" x14ac:dyDescent="0.25">
      <c r="E2217" s="11">
        <v>43045.083333333336</v>
      </c>
      <c r="F2217" s="9">
        <v>13485.61</v>
      </c>
      <c r="G2217" s="9">
        <v>13490.52</v>
      </c>
      <c r="H2217" s="9">
        <v>13484.31</v>
      </c>
      <c r="I2217" s="9">
        <v>13488.72</v>
      </c>
    </row>
    <row r="2218" spans="3:30" hidden="1" x14ac:dyDescent="0.25">
      <c r="E2218" s="12">
        <v>43045.125</v>
      </c>
      <c r="F2218" s="10">
        <v>13488.46</v>
      </c>
      <c r="G2218" s="10">
        <v>13495.97</v>
      </c>
      <c r="H2218" s="10">
        <v>13475.6</v>
      </c>
      <c r="I2218" s="10">
        <v>13475.6</v>
      </c>
    </row>
    <row r="2219" spans="3:30" hidden="1" x14ac:dyDescent="0.25">
      <c r="E2219" s="11">
        <v>43045.166666666664</v>
      </c>
      <c r="F2219" s="9">
        <v>13474.29</v>
      </c>
      <c r="G2219" s="9">
        <v>13475.6</v>
      </c>
      <c r="H2219" s="9">
        <v>13443.41</v>
      </c>
      <c r="I2219" s="9">
        <v>13449.02</v>
      </c>
    </row>
    <row r="2220" spans="3:30" hidden="1" x14ac:dyDescent="0.25">
      <c r="E2220" s="12">
        <v>43045.208333333336</v>
      </c>
      <c r="F2220" s="10">
        <v>13449.68</v>
      </c>
      <c r="G2220" s="10">
        <v>13459.15</v>
      </c>
      <c r="H2220" s="10">
        <v>13441.5</v>
      </c>
      <c r="I2220" s="10">
        <v>13457.04</v>
      </c>
    </row>
    <row r="2221" spans="3:30" hidden="1" x14ac:dyDescent="0.25">
      <c r="E2221" s="11">
        <v>43045.25</v>
      </c>
      <c r="F2221" s="9">
        <v>13455.74</v>
      </c>
      <c r="G2221" s="9">
        <v>13458.72</v>
      </c>
      <c r="H2221" s="9">
        <v>13449.21</v>
      </c>
      <c r="I2221" s="9">
        <v>13457.41</v>
      </c>
    </row>
    <row r="2222" spans="3:30" hidden="1" x14ac:dyDescent="0.25">
      <c r="E2222" s="12">
        <v>43045.291666666664</v>
      </c>
      <c r="F2222" s="10">
        <v>13458.72</v>
      </c>
      <c r="G2222" s="10">
        <v>13463.48</v>
      </c>
      <c r="H2222" s="10">
        <v>13455.65</v>
      </c>
      <c r="I2222" s="10">
        <v>13456.95</v>
      </c>
    </row>
    <row r="2223" spans="3:30" x14ac:dyDescent="0.25">
      <c r="C2223">
        <v>1</v>
      </c>
      <c r="E2223" s="11">
        <v>43045.333333333336</v>
      </c>
      <c r="F2223" s="9">
        <v>13458.59</v>
      </c>
      <c r="G2223" s="9">
        <v>13477.87</v>
      </c>
      <c r="H2223" s="9">
        <v>13456.95</v>
      </c>
      <c r="I2223" s="9">
        <v>13474.58</v>
      </c>
      <c r="K2223" s="13">
        <f t="shared" ref="K2223:K2237" si="1065">I2223-F2223</f>
        <v>15.989999999999782</v>
      </c>
      <c r="L2223" s="13">
        <v>0</v>
      </c>
      <c r="M2223" s="13">
        <f t="shared" ref="M2223:M2237" si="1066">G2223-H2223</f>
        <v>20.920000000000073</v>
      </c>
      <c r="N2223" s="13">
        <f t="shared" ref="N2223" si="1067">I2237-F2223</f>
        <v>10.289999999999054</v>
      </c>
      <c r="O2223" s="18">
        <f>IF(K2223*N2223&gt;0,1,0)</f>
        <v>1</v>
      </c>
      <c r="S2223" s="13">
        <f>MAX(G2223:G2238)</f>
        <v>13482.83</v>
      </c>
      <c r="X2223">
        <f t="shared" ref="X2223:X2237" si="1068">ABS(K2223)</f>
        <v>15.989999999999782</v>
      </c>
      <c r="Y2223">
        <f t="shared" ref="Y2223:Y2237" si="1069">ABS(N2223)</f>
        <v>10.289999999999054</v>
      </c>
      <c r="Z2223">
        <f t="shared" ref="Z2223:Z2237" si="1070">IF(S2223&lt;1000,ABS(S2223),0)</f>
        <v>0</v>
      </c>
      <c r="AA2223" s="22">
        <f t="shared" ref="AA2223:AA2237" si="1071">ABS(P2223)</f>
        <v>0</v>
      </c>
      <c r="AB2223" s="22">
        <f t="shared" ref="AB2223:AB2237" si="1072">ABS(Q2223)</f>
        <v>0</v>
      </c>
      <c r="AC2223" s="22">
        <f t="shared" ref="AC2223:AC2237" si="1073">IF(O2223=1,ABS(P2224),0)</f>
        <v>0</v>
      </c>
      <c r="AD2223" s="22">
        <f t="shared" ref="AD2223:AD2237" si="1074">IF(O2223=0,ABS(Q2224),0)</f>
        <v>0</v>
      </c>
    </row>
    <row r="2224" spans="3:30" x14ac:dyDescent="0.25">
      <c r="E2224" s="12">
        <v>43045.375</v>
      </c>
      <c r="F2224" s="10">
        <v>13476.08</v>
      </c>
      <c r="G2224" s="10">
        <v>13482.83</v>
      </c>
      <c r="H2224" s="10">
        <v>13461.01</v>
      </c>
      <c r="I2224" s="10">
        <v>13461.04</v>
      </c>
      <c r="K2224" s="13">
        <f t="shared" si="1065"/>
        <v>-15.039999999999054</v>
      </c>
      <c r="L2224" s="13">
        <f t="shared" ref="L2224:L2237" si="1075">L2223+K2224</f>
        <v>-15.039999999999054</v>
      </c>
      <c r="M2224" s="13">
        <f t="shared" si="1066"/>
        <v>21.819999999999709</v>
      </c>
      <c r="N2224" s="13"/>
      <c r="P2224">
        <f>_xlfn.IFS(K2223&lt;0,MIN(L2223:L2237),K2223&gt;0,MAX(L2223:L2237))/S2203</f>
        <v>0</v>
      </c>
      <c r="Q2224">
        <f>_xlfn.IFS(K2223&lt;0,MAX(L2223:L2237),K2223&gt;0,MIN(L2223:L2237))/S2203</f>
        <v>-0.37296604740552025</v>
      </c>
      <c r="S2224" s="13">
        <f>MIN(H2223:H2238)</f>
        <v>13439.92</v>
      </c>
      <c r="X2224">
        <f t="shared" si="1068"/>
        <v>15.039999999999054</v>
      </c>
      <c r="Y2224">
        <f t="shared" si="1069"/>
        <v>0</v>
      </c>
      <c r="Z2224">
        <f t="shared" si="1070"/>
        <v>0</v>
      </c>
      <c r="AA2224" s="22">
        <f t="shared" si="1071"/>
        <v>0</v>
      </c>
      <c r="AB2224" s="22">
        <f t="shared" si="1072"/>
        <v>0.37296604740552025</v>
      </c>
      <c r="AC2224" s="22">
        <f t="shared" si="1073"/>
        <v>0</v>
      </c>
      <c r="AD2224" s="22">
        <f t="shared" si="1074"/>
        <v>0</v>
      </c>
    </row>
    <row r="2225" spans="5:30" x14ac:dyDescent="0.25">
      <c r="E2225" s="11">
        <v>43045.416666666664</v>
      </c>
      <c r="F2225" s="9">
        <v>13461.54</v>
      </c>
      <c r="G2225" s="9">
        <v>13471.44</v>
      </c>
      <c r="H2225" s="9">
        <v>13447.59</v>
      </c>
      <c r="I2225" s="9">
        <v>13458.48</v>
      </c>
      <c r="K2225" s="13">
        <f t="shared" si="1065"/>
        <v>-3.0600000000013097</v>
      </c>
      <c r="L2225" s="13">
        <f t="shared" si="1075"/>
        <v>-18.100000000000364</v>
      </c>
      <c r="M2225" s="13">
        <f t="shared" si="1066"/>
        <v>23.850000000000364</v>
      </c>
      <c r="N2225" s="13"/>
      <c r="S2225" s="13">
        <f>S2223-S2224</f>
        <v>42.909999999999854</v>
      </c>
      <c r="X2225">
        <f t="shared" si="1068"/>
        <v>3.0600000000013097</v>
      </c>
      <c r="Y2225">
        <f t="shared" si="1069"/>
        <v>0</v>
      </c>
      <c r="Z2225">
        <f t="shared" si="1070"/>
        <v>42.909999999999854</v>
      </c>
      <c r="AA2225" s="22">
        <f t="shared" si="1071"/>
        <v>0</v>
      </c>
      <c r="AB2225" s="22">
        <f t="shared" si="1072"/>
        <v>0</v>
      </c>
      <c r="AC2225" s="22">
        <f t="shared" si="1073"/>
        <v>0</v>
      </c>
      <c r="AD2225" s="22">
        <f t="shared" si="1074"/>
        <v>0</v>
      </c>
    </row>
    <row r="2226" spans="5:30" x14ac:dyDescent="0.25">
      <c r="E2226" s="12">
        <v>43045.458333333336</v>
      </c>
      <c r="F2226" s="10">
        <v>13458.23</v>
      </c>
      <c r="G2226" s="10">
        <v>13470.12</v>
      </c>
      <c r="H2226" s="10">
        <v>13444.26</v>
      </c>
      <c r="I2226" s="10">
        <v>13464.09</v>
      </c>
      <c r="K2226" s="13">
        <f t="shared" si="1065"/>
        <v>5.8600000000005821</v>
      </c>
      <c r="L2226" s="13">
        <f t="shared" si="1075"/>
        <v>-12.239999999999782</v>
      </c>
      <c r="M2226" s="13">
        <f t="shared" si="1066"/>
        <v>25.860000000000582</v>
      </c>
      <c r="N2226" s="13"/>
      <c r="X2226">
        <f t="shared" si="1068"/>
        <v>5.8600000000005821</v>
      </c>
      <c r="Y2226">
        <f t="shared" si="1069"/>
        <v>0</v>
      </c>
      <c r="Z2226">
        <f t="shared" si="1070"/>
        <v>0</v>
      </c>
      <c r="AA2226" s="22">
        <f t="shared" si="1071"/>
        <v>0</v>
      </c>
      <c r="AB2226" s="22">
        <f t="shared" si="1072"/>
        <v>0</v>
      </c>
      <c r="AC2226" s="22">
        <f t="shared" si="1073"/>
        <v>0</v>
      </c>
      <c r="AD2226" s="22">
        <f t="shared" si="1074"/>
        <v>0</v>
      </c>
    </row>
    <row r="2227" spans="5:30" x14ac:dyDescent="0.25">
      <c r="E2227" s="11">
        <v>43045.5</v>
      </c>
      <c r="F2227" s="9">
        <v>13463.59</v>
      </c>
      <c r="G2227" s="9">
        <v>13463.59</v>
      </c>
      <c r="H2227" s="9">
        <v>13439.92</v>
      </c>
      <c r="I2227" s="9">
        <v>13447.38</v>
      </c>
      <c r="K2227" s="13">
        <f t="shared" si="1065"/>
        <v>-16.210000000000946</v>
      </c>
      <c r="L2227" s="13">
        <f t="shared" si="1075"/>
        <v>-28.450000000000728</v>
      </c>
      <c r="M2227" s="13">
        <f t="shared" si="1066"/>
        <v>23.670000000000073</v>
      </c>
      <c r="N2227" s="13"/>
      <c r="X2227">
        <f t="shared" si="1068"/>
        <v>16.210000000000946</v>
      </c>
      <c r="Y2227">
        <f t="shared" si="1069"/>
        <v>0</v>
      </c>
      <c r="Z2227">
        <f t="shared" si="1070"/>
        <v>0</v>
      </c>
      <c r="AA2227" s="22">
        <f t="shared" si="1071"/>
        <v>0</v>
      </c>
      <c r="AB2227" s="22">
        <f t="shared" si="1072"/>
        <v>0</v>
      </c>
      <c r="AC2227" s="22">
        <f t="shared" si="1073"/>
        <v>0</v>
      </c>
      <c r="AD2227" s="22">
        <f t="shared" si="1074"/>
        <v>0</v>
      </c>
    </row>
    <row r="2228" spans="5:30" x14ac:dyDescent="0.25">
      <c r="E2228" s="12">
        <v>43045.541666666664</v>
      </c>
      <c r="F2228" s="10">
        <v>13447.63</v>
      </c>
      <c r="G2228" s="10">
        <v>13456.95</v>
      </c>
      <c r="H2228" s="10">
        <v>13444.36</v>
      </c>
      <c r="I2228" s="10">
        <v>13446.97</v>
      </c>
      <c r="K2228" s="13">
        <f t="shared" si="1065"/>
        <v>-0.65999999999985448</v>
      </c>
      <c r="L2228" s="13">
        <f t="shared" si="1075"/>
        <v>-29.110000000000582</v>
      </c>
      <c r="M2228" s="13">
        <f t="shared" si="1066"/>
        <v>12.590000000000146</v>
      </c>
      <c r="N2228" s="13"/>
      <c r="X2228">
        <f t="shared" si="1068"/>
        <v>0.65999999999985448</v>
      </c>
      <c r="Y2228">
        <f t="shared" si="1069"/>
        <v>0</v>
      </c>
      <c r="Z2228">
        <f t="shared" si="1070"/>
        <v>0</v>
      </c>
      <c r="AA2228" s="22">
        <f t="shared" si="1071"/>
        <v>0</v>
      </c>
      <c r="AB2228" s="22">
        <f t="shared" si="1072"/>
        <v>0</v>
      </c>
      <c r="AC2228" s="22">
        <f t="shared" si="1073"/>
        <v>0</v>
      </c>
      <c r="AD2228" s="22">
        <f t="shared" si="1074"/>
        <v>0</v>
      </c>
    </row>
    <row r="2229" spans="5:30" x14ac:dyDescent="0.25">
      <c r="E2229" s="11">
        <v>43045.583333333336</v>
      </c>
      <c r="F2229" s="9">
        <v>13446.72</v>
      </c>
      <c r="G2229" s="9">
        <v>13459.59</v>
      </c>
      <c r="H2229" s="9">
        <v>13446.19</v>
      </c>
      <c r="I2229" s="9">
        <v>13455.89</v>
      </c>
      <c r="K2229" s="13">
        <f t="shared" si="1065"/>
        <v>9.1700000000000728</v>
      </c>
      <c r="L2229" s="13">
        <f t="shared" si="1075"/>
        <v>-19.940000000000509</v>
      </c>
      <c r="M2229" s="13">
        <f t="shared" si="1066"/>
        <v>13.399999999999636</v>
      </c>
      <c r="N2229" s="13"/>
      <c r="X2229">
        <f t="shared" si="1068"/>
        <v>9.1700000000000728</v>
      </c>
      <c r="Y2229">
        <f t="shared" si="1069"/>
        <v>0</v>
      </c>
      <c r="Z2229">
        <f t="shared" si="1070"/>
        <v>0</v>
      </c>
      <c r="AA2229" s="22">
        <f t="shared" si="1071"/>
        <v>0</v>
      </c>
      <c r="AB2229" s="22">
        <f t="shared" si="1072"/>
        <v>0</v>
      </c>
      <c r="AC2229" s="22">
        <f t="shared" si="1073"/>
        <v>0</v>
      </c>
      <c r="AD2229" s="22">
        <f t="shared" si="1074"/>
        <v>0</v>
      </c>
    </row>
    <row r="2230" spans="5:30" x14ac:dyDescent="0.25">
      <c r="E2230" s="12">
        <v>43045.625</v>
      </c>
      <c r="F2230" s="10">
        <v>13456.14</v>
      </c>
      <c r="G2230" s="10">
        <v>13464.88</v>
      </c>
      <c r="H2230" s="10">
        <v>13450.94</v>
      </c>
      <c r="I2230" s="10">
        <v>13464.83</v>
      </c>
      <c r="K2230" s="13">
        <f t="shared" si="1065"/>
        <v>8.6900000000005093</v>
      </c>
      <c r="L2230" s="13">
        <f t="shared" si="1075"/>
        <v>-11.25</v>
      </c>
      <c r="M2230" s="13">
        <f t="shared" si="1066"/>
        <v>13.93999999999869</v>
      </c>
      <c r="N2230" s="13"/>
      <c r="X2230">
        <f t="shared" si="1068"/>
        <v>8.6900000000005093</v>
      </c>
      <c r="Y2230">
        <f t="shared" si="1069"/>
        <v>0</v>
      </c>
      <c r="Z2230">
        <f t="shared" si="1070"/>
        <v>0</v>
      </c>
      <c r="AA2230" s="22">
        <f t="shared" si="1071"/>
        <v>0</v>
      </c>
      <c r="AB2230" s="22">
        <f t="shared" si="1072"/>
        <v>0</v>
      </c>
      <c r="AC2230" s="22">
        <f t="shared" si="1073"/>
        <v>0</v>
      </c>
      <c r="AD2230" s="22">
        <f t="shared" si="1074"/>
        <v>0</v>
      </c>
    </row>
    <row r="2231" spans="5:30" x14ac:dyDescent="0.25">
      <c r="E2231" s="11">
        <v>43045.666666666664</v>
      </c>
      <c r="F2231" s="9">
        <v>13464.58</v>
      </c>
      <c r="G2231" s="9">
        <v>13474.16</v>
      </c>
      <c r="H2231" s="9">
        <v>13459.88</v>
      </c>
      <c r="I2231" s="9">
        <v>13472.78</v>
      </c>
      <c r="K2231" s="13">
        <f t="shared" si="1065"/>
        <v>8.2000000000007276</v>
      </c>
      <c r="L2231" s="13">
        <f t="shared" si="1075"/>
        <v>-3.0499999999992724</v>
      </c>
      <c r="M2231" s="13">
        <f t="shared" si="1066"/>
        <v>14.280000000000655</v>
      </c>
      <c r="N2231" s="13"/>
      <c r="X2231">
        <f t="shared" si="1068"/>
        <v>8.2000000000007276</v>
      </c>
      <c r="Y2231">
        <f t="shared" si="1069"/>
        <v>0</v>
      </c>
      <c r="Z2231">
        <f t="shared" si="1070"/>
        <v>0</v>
      </c>
      <c r="AA2231" s="22">
        <f t="shared" si="1071"/>
        <v>0</v>
      </c>
      <c r="AB2231" s="22">
        <f t="shared" si="1072"/>
        <v>0</v>
      </c>
      <c r="AC2231" s="22">
        <f t="shared" si="1073"/>
        <v>0</v>
      </c>
      <c r="AD2231" s="22">
        <f t="shared" si="1074"/>
        <v>0</v>
      </c>
    </row>
    <row r="2232" spans="5:30" x14ac:dyDescent="0.25">
      <c r="E2232" s="12">
        <v>43045.708333333336</v>
      </c>
      <c r="F2232" s="10">
        <v>13473.03</v>
      </c>
      <c r="G2232" s="10">
        <v>13480.89</v>
      </c>
      <c r="H2232" s="10">
        <v>13458.98</v>
      </c>
      <c r="I2232" s="10">
        <v>13469.95</v>
      </c>
      <c r="K2232" s="13">
        <f t="shared" si="1065"/>
        <v>-3.0799999999999272</v>
      </c>
      <c r="L2232" s="13">
        <f t="shared" si="1075"/>
        <v>-6.1299999999991996</v>
      </c>
      <c r="M2232" s="13">
        <f t="shared" si="1066"/>
        <v>21.909999999999854</v>
      </c>
      <c r="N2232" s="13"/>
      <c r="X2232">
        <f t="shared" si="1068"/>
        <v>3.0799999999999272</v>
      </c>
      <c r="Y2232">
        <f t="shared" si="1069"/>
        <v>0</v>
      </c>
      <c r="Z2232">
        <f t="shared" si="1070"/>
        <v>0</v>
      </c>
      <c r="AA2232" s="22">
        <f t="shared" si="1071"/>
        <v>0</v>
      </c>
      <c r="AB2232" s="22">
        <f t="shared" si="1072"/>
        <v>0</v>
      </c>
      <c r="AC2232" s="22">
        <f t="shared" si="1073"/>
        <v>0</v>
      </c>
      <c r="AD2232" s="22">
        <f t="shared" si="1074"/>
        <v>0</v>
      </c>
    </row>
    <row r="2233" spans="5:30" x14ac:dyDescent="0.25">
      <c r="E2233" s="11">
        <v>43045.75</v>
      </c>
      <c r="F2233" s="9">
        <v>13470.2</v>
      </c>
      <c r="G2233" s="9">
        <v>13477.3</v>
      </c>
      <c r="H2233" s="9">
        <v>13458.19</v>
      </c>
      <c r="I2233" s="9">
        <v>13460.89</v>
      </c>
      <c r="K2233" s="13">
        <f t="shared" si="1065"/>
        <v>-9.3100000000013097</v>
      </c>
      <c r="L2233" s="13">
        <f t="shared" si="1075"/>
        <v>-15.440000000000509</v>
      </c>
      <c r="M2233" s="13">
        <f t="shared" si="1066"/>
        <v>19.109999999998763</v>
      </c>
      <c r="N2233" s="13"/>
      <c r="X2233">
        <f t="shared" si="1068"/>
        <v>9.3100000000013097</v>
      </c>
      <c r="Y2233">
        <f t="shared" si="1069"/>
        <v>0</v>
      </c>
      <c r="Z2233">
        <f t="shared" si="1070"/>
        <v>0</v>
      </c>
      <c r="AA2233" s="22">
        <f t="shared" si="1071"/>
        <v>0</v>
      </c>
      <c r="AB2233" s="22">
        <f t="shared" si="1072"/>
        <v>0</v>
      </c>
      <c r="AC2233" s="22">
        <f t="shared" si="1073"/>
        <v>0</v>
      </c>
      <c r="AD2233" s="22">
        <f t="shared" si="1074"/>
        <v>0</v>
      </c>
    </row>
    <row r="2234" spans="5:30" x14ac:dyDescent="0.25">
      <c r="E2234" s="12">
        <v>43045.791666666664</v>
      </c>
      <c r="F2234" s="10">
        <v>13461.39</v>
      </c>
      <c r="G2234" s="10">
        <v>13463.14</v>
      </c>
      <c r="H2234" s="10">
        <v>13453.39</v>
      </c>
      <c r="I2234" s="10">
        <v>13459.88</v>
      </c>
      <c r="K2234" s="13">
        <f t="shared" si="1065"/>
        <v>-1.5100000000002183</v>
      </c>
      <c r="L2234" s="13">
        <f t="shared" si="1075"/>
        <v>-16.950000000000728</v>
      </c>
      <c r="M2234" s="13">
        <f t="shared" si="1066"/>
        <v>9.75</v>
      </c>
      <c r="N2234" s="13"/>
      <c r="X2234">
        <f t="shared" si="1068"/>
        <v>1.5100000000002183</v>
      </c>
      <c r="Y2234">
        <f t="shared" si="1069"/>
        <v>0</v>
      </c>
      <c r="Z2234">
        <f t="shared" si="1070"/>
        <v>0</v>
      </c>
      <c r="AA2234" s="22">
        <f t="shared" si="1071"/>
        <v>0</v>
      </c>
      <c r="AB2234" s="22">
        <f t="shared" si="1072"/>
        <v>0</v>
      </c>
      <c r="AC2234" s="22">
        <f t="shared" si="1073"/>
        <v>0</v>
      </c>
      <c r="AD2234" s="22">
        <f t="shared" si="1074"/>
        <v>0</v>
      </c>
    </row>
    <row r="2235" spans="5:30" x14ac:dyDescent="0.25">
      <c r="E2235" s="11">
        <v>43045.833333333336</v>
      </c>
      <c r="F2235" s="9">
        <v>13460.38</v>
      </c>
      <c r="G2235" s="9">
        <v>13463.13</v>
      </c>
      <c r="H2235" s="9">
        <v>13456.88</v>
      </c>
      <c r="I2235" s="9">
        <v>13460.38</v>
      </c>
      <c r="K2235" s="13">
        <f t="shared" si="1065"/>
        <v>0</v>
      </c>
      <c r="L2235" s="13">
        <f t="shared" si="1075"/>
        <v>-16.950000000000728</v>
      </c>
      <c r="M2235" s="13">
        <f t="shared" si="1066"/>
        <v>6.25</v>
      </c>
      <c r="N2235" s="13"/>
      <c r="X2235">
        <f t="shared" si="1068"/>
        <v>0</v>
      </c>
      <c r="Y2235">
        <f t="shared" si="1069"/>
        <v>0</v>
      </c>
      <c r="Z2235">
        <f t="shared" si="1070"/>
        <v>0</v>
      </c>
      <c r="AA2235" s="22">
        <f t="shared" si="1071"/>
        <v>0</v>
      </c>
      <c r="AB2235" s="22">
        <f t="shared" si="1072"/>
        <v>0</v>
      </c>
      <c r="AC2235" s="22">
        <f t="shared" si="1073"/>
        <v>0</v>
      </c>
      <c r="AD2235" s="22">
        <f t="shared" si="1074"/>
        <v>0</v>
      </c>
    </row>
    <row r="2236" spans="5:30" x14ac:dyDescent="0.25">
      <c r="E2236" s="12">
        <v>43045.875</v>
      </c>
      <c r="F2236" s="10">
        <v>13459.88</v>
      </c>
      <c r="G2236" s="10">
        <v>13466.88</v>
      </c>
      <c r="H2236" s="10">
        <v>13457.88</v>
      </c>
      <c r="I2236" s="10">
        <v>13466.13</v>
      </c>
      <c r="K2236" s="13">
        <f t="shared" si="1065"/>
        <v>6.25</v>
      </c>
      <c r="L2236" s="13">
        <f t="shared" si="1075"/>
        <v>-10.700000000000728</v>
      </c>
      <c r="M2236" s="13">
        <f t="shared" si="1066"/>
        <v>9</v>
      </c>
      <c r="N2236" s="13"/>
      <c r="X2236">
        <f t="shared" si="1068"/>
        <v>6.25</v>
      </c>
      <c r="Y2236">
        <f t="shared" si="1069"/>
        <v>0</v>
      </c>
      <c r="Z2236">
        <f t="shared" si="1070"/>
        <v>0</v>
      </c>
      <c r="AA2236" s="22">
        <f t="shared" si="1071"/>
        <v>0</v>
      </c>
      <c r="AB2236" s="22">
        <f t="shared" si="1072"/>
        <v>0</v>
      </c>
      <c r="AC2236" s="22">
        <f t="shared" si="1073"/>
        <v>0</v>
      </c>
      <c r="AD2236" s="22">
        <f t="shared" si="1074"/>
        <v>0</v>
      </c>
    </row>
    <row r="2237" spans="5:30" x14ac:dyDescent="0.25">
      <c r="E2237" s="11">
        <v>43045.916666666664</v>
      </c>
      <c r="F2237" s="9">
        <v>13465.88</v>
      </c>
      <c r="G2237" s="9">
        <v>13471.88</v>
      </c>
      <c r="H2237" s="9">
        <v>13465.88</v>
      </c>
      <c r="I2237" s="9">
        <v>13468.88</v>
      </c>
      <c r="K2237" s="13">
        <f t="shared" si="1065"/>
        <v>3</v>
      </c>
      <c r="L2237" s="13">
        <f t="shared" si="1075"/>
        <v>-7.7000000000007276</v>
      </c>
      <c r="M2237" s="13">
        <f t="shared" si="1066"/>
        <v>6</v>
      </c>
      <c r="N2237" s="13"/>
      <c r="X2237">
        <f t="shared" si="1068"/>
        <v>3</v>
      </c>
      <c r="Y2237">
        <f t="shared" si="1069"/>
        <v>0</v>
      </c>
      <c r="Z2237">
        <f t="shared" si="1070"/>
        <v>0</v>
      </c>
      <c r="AA2237" s="22">
        <f t="shared" si="1071"/>
        <v>0</v>
      </c>
      <c r="AB2237" s="22">
        <f t="shared" si="1072"/>
        <v>0</v>
      </c>
      <c r="AC2237" s="22">
        <f t="shared" si="1073"/>
        <v>0</v>
      </c>
      <c r="AD2237" s="22">
        <f t="shared" si="1074"/>
        <v>0</v>
      </c>
    </row>
    <row r="2238" spans="5:30" hidden="1" x14ac:dyDescent="0.25">
      <c r="E2238" s="12">
        <v>43045.958333333336</v>
      </c>
      <c r="F2238" s="10">
        <v>13468.23</v>
      </c>
      <c r="G2238" s="10">
        <v>13472.78</v>
      </c>
      <c r="H2238" s="10">
        <v>13462.37</v>
      </c>
      <c r="I2238" s="10">
        <v>13469.18</v>
      </c>
    </row>
    <row r="2239" spans="5:30" hidden="1" x14ac:dyDescent="0.25">
      <c r="E2239" s="11">
        <v>43046.041666666664</v>
      </c>
      <c r="F2239" s="9">
        <v>13465.12</v>
      </c>
      <c r="G2239" s="9">
        <v>13474.17</v>
      </c>
      <c r="H2239" s="9">
        <v>13464.97</v>
      </c>
      <c r="I2239" s="9">
        <v>13472.57</v>
      </c>
    </row>
    <row r="2240" spans="5:30" hidden="1" x14ac:dyDescent="0.25">
      <c r="E2240" s="12">
        <v>43046.083333333336</v>
      </c>
      <c r="F2240" s="10">
        <v>13471.27</v>
      </c>
      <c r="G2240" s="10">
        <v>13476.47</v>
      </c>
      <c r="H2240" s="10">
        <v>13471.26</v>
      </c>
      <c r="I2240" s="10">
        <v>13476.47</v>
      </c>
    </row>
    <row r="2241" spans="3:30" hidden="1" x14ac:dyDescent="0.25">
      <c r="E2241" s="11">
        <v>43046.125</v>
      </c>
      <c r="F2241" s="9">
        <v>13476.26</v>
      </c>
      <c r="G2241" s="9">
        <v>13484.38</v>
      </c>
      <c r="H2241" s="9">
        <v>13474.96</v>
      </c>
      <c r="I2241" s="9">
        <v>13480.78</v>
      </c>
    </row>
    <row r="2242" spans="3:30" hidden="1" x14ac:dyDescent="0.25">
      <c r="E2242" s="12">
        <v>43046.166666666664</v>
      </c>
      <c r="F2242" s="10">
        <v>13479.48</v>
      </c>
      <c r="G2242" s="10">
        <v>13482.08</v>
      </c>
      <c r="H2242" s="10">
        <v>13474.27</v>
      </c>
      <c r="I2242" s="10">
        <v>13474.27</v>
      </c>
    </row>
    <row r="2243" spans="3:30" hidden="1" x14ac:dyDescent="0.25">
      <c r="E2243" s="11">
        <v>43046.208333333336</v>
      </c>
      <c r="F2243" s="9">
        <v>13475.57</v>
      </c>
      <c r="G2243" s="9">
        <v>13491.18</v>
      </c>
      <c r="H2243" s="9">
        <v>13474.27</v>
      </c>
      <c r="I2243" s="9">
        <v>13489.88</v>
      </c>
    </row>
    <row r="2244" spans="3:30" hidden="1" x14ac:dyDescent="0.25">
      <c r="E2244" s="12">
        <v>43046.25</v>
      </c>
      <c r="F2244" s="10">
        <v>13491.18</v>
      </c>
      <c r="G2244" s="10">
        <v>13499.88</v>
      </c>
      <c r="H2244" s="10">
        <v>13488.57</v>
      </c>
      <c r="I2244" s="10">
        <v>13497.95</v>
      </c>
    </row>
    <row r="2245" spans="3:30" hidden="1" x14ac:dyDescent="0.25">
      <c r="E2245" s="11">
        <v>43046.291666666664</v>
      </c>
      <c r="F2245" s="9">
        <v>13497.94</v>
      </c>
      <c r="G2245" s="9">
        <v>13504.84</v>
      </c>
      <c r="H2245" s="9">
        <v>13491.94</v>
      </c>
      <c r="I2245" s="9">
        <v>13502.45</v>
      </c>
    </row>
    <row r="2246" spans="3:30" x14ac:dyDescent="0.25">
      <c r="C2246">
        <v>1</v>
      </c>
      <c r="E2246" s="12">
        <v>43046.333333333336</v>
      </c>
      <c r="F2246" s="10">
        <v>13501.48</v>
      </c>
      <c r="G2246" s="10">
        <v>13512.03</v>
      </c>
      <c r="H2246" s="10">
        <v>13501.48</v>
      </c>
      <c r="I2246" s="10">
        <v>13508.1</v>
      </c>
      <c r="K2246" s="13">
        <f t="shared" ref="K2246:K2260" si="1076">I2246-F2246</f>
        <v>6.6200000000008004</v>
      </c>
      <c r="L2246" s="13">
        <v>0</v>
      </c>
      <c r="M2246" s="13">
        <f t="shared" ref="M2246:M2260" si="1077">G2246-H2246</f>
        <v>10.550000000001091</v>
      </c>
      <c r="N2246" s="13">
        <f t="shared" ref="N2246" si="1078">I2260-F2246</f>
        <v>-132.44999999999891</v>
      </c>
      <c r="O2246" s="18">
        <f>IF(K2246*N2246&gt;0,1,0)</f>
        <v>0</v>
      </c>
      <c r="S2246" s="13">
        <f>MAX(G2246:G2261)</f>
        <v>13533.68</v>
      </c>
      <c r="X2246">
        <f t="shared" ref="X2246:X2260" si="1079">ABS(K2246)</f>
        <v>6.6200000000008004</v>
      </c>
      <c r="Y2246">
        <f t="shared" ref="Y2246:Y2260" si="1080">ABS(N2246)</f>
        <v>132.44999999999891</v>
      </c>
      <c r="Z2246">
        <f t="shared" ref="Z2246:Z2260" si="1081">IF(S2246&lt;1000,ABS(S2246),0)</f>
        <v>0</v>
      </c>
      <c r="AA2246" s="22">
        <f t="shared" ref="AA2246:AA2260" si="1082">ABS(P2246)</f>
        <v>0</v>
      </c>
      <c r="AB2246" s="22">
        <f t="shared" ref="AB2246:AB2260" si="1083">ABS(Q2246)</f>
        <v>0</v>
      </c>
      <c r="AC2246" s="22">
        <f t="shared" ref="AC2246:AC2260" si="1084">IF(O2246=1,ABS(P2247),0)</f>
        <v>0</v>
      </c>
      <c r="AD2246" s="22">
        <f t="shared" ref="AD2246:AD2260" si="1085">IF(O2246=0,ABS(Q2247),0)</f>
        <v>4.0116522955022136</v>
      </c>
    </row>
    <row r="2247" spans="3:30" x14ac:dyDescent="0.25">
      <c r="E2247" s="11">
        <v>43046.375</v>
      </c>
      <c r="F2247" s="9">
        <v>13517.18</v>
      </c>
      <c r="G2247" s="9">
        <v>13533.68</v>
      </c>
      <c r="H2247" s="9">
        <v>13507.36</v>
      </c>
      <c r="I2247" s="9">
        <v>13525.45</v>
      </c>
      <c r="K2247" s="13">
        <f t="shared" si="1076"/>
        <v>8.2700000000004366</v>
      </c>
      <c r="L2247" s="13">
        <f t="shared" ref="L2247:L2260" si="1086">L2246+K2247</f>
        <v>8.2700000000004366</v>
      </c>
      <c r="M2247" s="13">
        <f t="shared" si="1077"/>
        <v>26.319999999999709</v>
      </c>
      <c r="N2247" s="13"/>
      <c r="P2247">
        <f>_xlfn.IFS(K2246&lt;0,MIN(L2246:L2260),K2246&gt;0,MAX(L2246:L2260))/S2225</f>
        <v>0.19272896760662933</v>
      </c>
      <c r="Q2247">
        <f>_xlfn.IFS(K2246&lt;0,MAX(L2246:L2260),K2246&gt;0,MIN(L2246:L2260))/S2225</f>
        <v>-4.0116522955022136</v>
      </c>
      <c r="S2247" s="13">
        <f>MIN(H2246:H2261)</f>
        <v>13338.17</v>
      </c>
      <c r="X2247">
        <f t="shared" si="1079"/>
        <v>8.2700000000004366</v>
      </c>
      <c r="Y2247">
        <f t="shared" si="1080"/>
        <v>0</v>
      </c>
      <c r="Z2247">
        <f t="shared" si="1081"/>
        <v>0</v>
      </c>
      <c r="AA2247" s="22">
        <f t="shared" si="1082"/>
        <v>0.19272896760662933</v>
      </c>
      <c r="AB2247" s="22">
        <f t="shared" si="1083"/>
        <v>4.0116522955022136</v>
      </c>
      <c r="AC2247" s="22">
        <f t="shared" si="1084"/>
        <v>0</v>
      </c>
      <c r="AD2247" s="22">
        <f t="shared" si="1085"/>
        <v>0</v>
      </c>
    </row>
    <row r="2248" spans="3:30" x14ac:dyDescent="0.25">
      <c r="E2248" s="12">
        <v>43046.416666666664</v>
      </c>
      <c r="F2248" s="10">
        <v>13525.2</v>
      </c>
      <c r="G2248" s="10">
        <v>13527.78</v>
      </c>
      <c r="H2248" s="10">
        <v>13488.79</v>
      </c>
      <c r="I2248" s="10">
        <v>13497.1</v>
      </c>
      <c r="K2248" s="13">
        <f t="shared" si="1076"/>
        <v>-28.100000000000364</v>
      </c>
      <c r="L2248" s="13">
        <f t="shared" si="1086"/>
        <v>-19.829999999999927</v>
      </c>
      <c r="M2248" s="13">
        <f t="shared" si="1077"/>
        <v>38.989999999999782</v>
      </c>
      <c r="N2248" s="13"/>
      <c r="S2248" s="13">
        <f>S2246-S2247</f>
        <v>195.51000000000022</v>
      </c>
      <c r="X2248">
        <f t="shared" si="1079"/>
        <v>28.100000000000364</v>
      </c>
      <c r="Y2248">
        <f t="shared" si="1080"/>
        <v>0</v>
      </c>
      <c r="Z2248">
        <f t="shared" si="1081"/>
        <v>195.51000000000022</v>
      </c>
      <c r="AA2248" s="22">
        <f t="shared" si="1082"/>
        <v>0</v>
      </c>
      <c r="AB2248" s="22">
        <f t="shared" si="1083"/>
        <v>0</v>
      </c>
      <c r="AC2248" s="22">
        <f t="shared" si="1084"/>
        <v>0</v>
      </c>
      <c r="AD2248" s="22">
        <f t="shared" si="1085"/>
        <v>0</v>
      </c>
    </row>
    <row r="2249" spans="3:30" x14ac:dyDescent="0.25">
      <c r="E2249" s="11">
        <v>43046.458333333336</v>
      </c>
      <c r="F2249" s="9">
        <v>13497.35</v>
      </c>
      <c r="G2249" s="9">
        <v>13509.76</v>
      </c>
      <c r="H2249" s="9">
        <v>13473.53</v>
      </c>
      <c r="I2249" s="9">
        <v>13494.51</v>
      </c>
      <c r="K2249" s="13">
        <f t="shared" si="1076"/>
        <v>-2.8400000000001455</v>
      </c>
      <c r="L2249" s="13">
        <f t="shared" si="1086"/>
        <v>-22.670000000000073</v>
      </c>
      <c r="M2249" s="13">
        <f t="shared" si="1077"/>
        <v>36.229999999999563</v>
      </c>
      <c r="N2249" s="13"/>
      <c r="X2249">
        <f t="shared" si="1079"/>
        <v>2.8400000000001455</v>
      </c>
      <c r="Y2249">
        <f t="shared" si="1080"/>
        <v>0</v>
      </c>
      <c r="Z2249">
        <f t="shared" si="1081"/>
        <v>0</v>
      </c>
      <c r="AA2249" s="22">
        <f t="shared" si="1082"/>
        <v>0</v>
      </c>
      <c r="AB2249" s="22">
        <f t="shared" si="1083"/>
        <v>0</v>
      </c>
      <c r="AC2249" s="22">
        <f t="shared" si="1084"/>
        <v>0</v>
      </c>
      <c r="AD2249" s="22">
        <f t="shared" si="1085"/>
        <v>0</v>
      </c>
    </row>
    <row r="2250" spans="3:30" x14ac:dyDescent="0.25">
      <c r="E2250" s="12">
        <v>43046.5</v>
      </c>
      <c r="F2250" s="10">
        <v>13494.26</v>
      </c>
      <c r="G2250" s="10">
        <v>13496.26</v>
      </c>
      <c r="H2250" s="10">
        <v>13459.69</v>
      </c>
      <c r="I2250" s="10">
        <v>13483.68</v>
      </c>
      <c r="K2250" s="13">
        <f t="shared" si="1076"/>
        <v>-10.579999999999927</v>
      </c>
      <c r="L2250" s="13">
        <f t="shared" si="1086"/>
        <v>-33.25</v>
      </c>
      <c r="M2250" s="13">
        <f t="shared" si="1077"/>
        <v>36.569999999999709</v>
      </c>
      <c r="N2250" s="13"/>
      <c r="X2250">
        <f t="shared" si="1079"/>
        <v>10.579999999999927</v>
      </c>
      <c r="Y2250">
        <f t="shared" si="1080"/>
        <v>0</v>
      </c>
      <c r="Z2250">
        <f t="shared" si="1081"/>
        <v>0</v>
      </c>
      <c r="AA2250" s="22">
        <f t="shared" si="1082"/>
        <v>0</v>
      </c>
      <c r="AB2250" s="22">
        <f t="shared" si="1083"/>
        <v>0</v>
      </c>
      <c r="AC2250" s="22">
        <f t="shared" si="1084"/>
        <v>0</v>
      </c>
      <c r="AD2250" s="22">
        <f t="shared" si="1085"/>
        <v>0</v>
      </c>
    </row>
    <row r="2251" spans="3:30" x14ac:dyDescent="0.25">
      <c r="E2251" s="11">
        <v>43046.541666666664</v>
      </c>
      <c r="F2251" s="9">
        <v>13483.43</v>
      </c>
      <c r="G2251" s="9">
        <v>13486.31</v>
      </c>
      <c r="H2251" s="9">
        <v>13456.42</v>
      </c>
      <c r="I2251" s="9">
        <v>13465.83</v>
      </c>
      <c r="K2251" s="13">
        <f t="shared" si="1076"/>
        <v>-17.600000000000364</v>
      </c>
      <c r="L2251" s="13">
        <f t="shared" si="1086"/>
        <v>-50.850000000000364</v>
      </c>
      <c r="M2251" s="13">
        <f t="shared" si="1077"/>
        <v>29.889999999999418</v>
      </c>
      <c r="N2251" s="13"/>
      <c r="X2251">
        <f t="shared" si="1079"/>
        <v>17.600000000000364</v>
      </c>
      <c r="Y2251">
        <f t="shared" si="1080"/>
        <v>0</v>
      </c>
      <c r="Z2251">
        <f t="shared" si="1081"/>
        <v>0</v>
      </c>
      <c r="AA2251" s="22">
        <f t="shared" si="1082"/>
        <v>0</v>
      </c>
      <c r="AB2251" s="22">
        <f t="shared" si="1083"/>
        <v>0</v>
      </c>
      <c r="AC2251" s="22">
        <f t="shared" si="1084"/>
        <v>0</v>
      </c>
      <c r="AD2251" s="22">
        <f t="shared" si="1085"/>
        <v>0</v>
      </c>
    </row>
    <row r="2252" spans="3:30" x14ac:dyDescent="0.25">
      <c r="E2252" s="12">
        <v>43046.583333333336</v>
      </c>
      <c r="F2252" s="10">
        <v>13467.08</v>
      </c>
      <c r="G2252" s="10">
        <v>13468.96</v>
      </c>
      <c r="H2252" s="10">
        <v>13448.62</v>
      </c>
      <c r="I2252" s="10">
        <v>13461.13</v>
      </c>
      <c r="K2252" s="13">
        <f t="shared" si="1076"/>
        <v>-5.9500000000007276</v>
      </c>
      <c r="L2252" s="13">
        <f t="shared" si="1086"/>
        <v>-56.800000000001091</v>
      </c>
      <c r="M2252" s="13">
        <f t="shared" si="1077"/>
        <v>20.339999999998327</v>
      </c>
      <c r="N2252" s="13"/>
      <c r="X2252">
        <f t="shared" si="1079"/>
        <v>5.9500000000007276</v>
      </c>
      <c r="Y2252">
        <f t="shared" si="1080"/>
        <v>0</v>
      </c>
      <c r="Z2252">
        <f t="shared" si="1081"/>
        <v>0</v>
      </c>
      <c r="AA2252" s="22">
        <f t="shared" si="1082"/>
        <v>0</v>
      </c>
      <c r="AB2252" s="22">
        <f t="shared" si="1083"/>
        <v>0</v>
      </c>
      <c r="AC2252" s="22">
        <f t="shared" si="1084"/>
        <v>0</v>
      </c>
      <c r="AD2252" s="22">
        <f t="shared" si="1085"/>
        <v>0</v>
      </c>
    </row>
    <row r="2253" spans="3:30" x14ac:dyDescent="0.25">
      <c r="E2253" s="11">
        <v>43046.625</v>
      </c>
      <c r="F2253" s="9">
        <v>13461.63</v>
      </c>
      <c r="G2253" s="9">
        <v>13467.88</v>
      </c>
      <c r="H2253" s="9">
        <v>13452.33</v>
      </c>
      <c r="I2253" s="9">
        <v>13456.45</v>
      </c>
      <c r="K2253" s="13">
        <f t="shared" si="1076"/>
        <v>-5.179999999998472</v>
      </c>
      <c r="L2253" s="13">
        <f t="shared" si="1086"/>
        <v>-61.979999999999563</v>
      </c>
      <c r="M2253" s="13">
        <f t="shared" si="1077"/>
        <v>15.549999999999272</v>
      </c>
      <c r="N2253" s="13"/>
      <c r="X2253">
        <f t="shared" si="1079"/>
        <v>5.179999999998472</v>
      </c>
      <c r="Y2253">
        <f t="shared" si="1080"/>
        <v>0</v>
      </c>
      <c r="Z2253">
        <f t="shared" si="1081"/>
        <v>0</v>
      </c>
      <c r="AA2253" s="22">
        <f t="shared" si="1082"/>
        <v>0</v>
      </c>
      <c r="AB2253" s="22">
        <f t="shared" si="1083"/>
        <v>0</v>
      </c>
      <c r="AC2253" s="22">
        <f t="shared" si="1084"/>
        <v>0</v>
      </c>
      <c r="AD2253" s="22">
        <f t="shared" si="1085"/>
        <v>0</v>
      </c>
    </row>
    <row r="2254" spans="3:30" x14ac:dyDescent="0.25">
      <c r="E2254" s="12">
        <v>43046.666666666664</v>
      </c>
      <c r="F2254" s="10">
        <v>13456.2</v>
      </c>
      <c r="G2254" s="10">
        <v>13476.58</v>
      </c>
      <c r="H2254" s="10">
        <v>13446.1</v>
      </c>
      <c r="I2254" s="10">
        <v>13463.62</v>
      </c>
      <c r="K2254" s="13">
        <f t="shared" si="1076"/>
        <v>7.4200000000000728</v>
      </c>
      <c r="L2254" s="13">
        <f t="shared" si="1086"/>
        <v>-54.559999999999491</v>
      </c>
      <c r="M2254" s="13">
        <f t="shared" si="1077"/>
        <v>30.479999999999563</v>
      </c>
      <c r="N2254" s="13"/>
      <c r="X2254">
        <f t="shared" si="1079"/>
        <v>7.4200000000000728</v>
      </c>
      <c r="Y2254">
        <f t="shared" si="1080"/>
        <v>0</v>
      </c>
      <c r="Z2254">
        <f t="shared" si="1081"/>
        <v>0</v>
      </c>
      <c r="AA2254" s="22">
        <f t="shared" si="1082"/>
        <v>0</v>
      </c>
      <c r="AB2254" s="22">
        <f t="shared" si="1083"/>
        <v>0</v>
      </c>
      <c r="AC2254" s="22">
        <f t="shared" si="1084"/>
        <v>0</v>
      </c>
      <c r="AD2254" s="22">
        <f t="shared" si="1085"/>
        <v>0</v>
      </c>
    </row>
    <row r="2255" spans="3:30" x14ac:dyDescent="0.25">
      <c r="E2255" s="11">
        <v>43046.708333333336</v>
      </c>
      <c r="F2255" s="9">
        <v>13463.87</v>
      </c>
      <c r="G2255" s="9">
        <v>13466.71</v>
      </c>
      <c r="H2255" s="9">
        <v>13367.79</v>
      </c>
      <c r="I2255" s="9">
        <v>13392.39</v>
      </c>
      <c r="K2255" s="13">
        <f t="shared" si="1076"/>
        <v>-71.480000000001382</v>
      </c>
      <c r="L2255" s="13">
        <f t="shared" si="1086"/>
        <v>-126.04000000000087</v>
      </c>
      <c r="M2255" s="13">
        <f t="shared" si="1077"/>
        <v>98.919999999998254</v>
      </c>
      <c r="N2255" s="13"/>
      <c r="X2255">
        <f t="shared" si="1079"/>
        <v>71.480000000001382</v>
      </c>
      <c r="Y2255">
        <f t="shared" si="1080"/>
        <v>0</v>
      </c>
      <c r="Z2255">
        <f t="shared" si="1081"/>
        <v>0</v>
      </c>
      <c r="AA2255" s="22">
        <f t="shared" si="1082"/>
        <v>0</v>
      </c>
      <c r="AB2255" s="22">
        <f t="shared" si="1083"/>
        <v>0</v>
      </c>
      <c r="AC2255" s="22">
        <f t="shared" si="1084"/>
        <v>0</v>
      </c>
      <c r="AD2255" s="22">
        <f t="shared" si="1085"/>
        <v>0</v>
      </c>
    </row>
    <row r="2256" spans="3:30" x14ac:dyDescent="0.25">
      <c r="E2256" s="12">
        <v>43046.75</v>
      </c>
      <c r="F2256" s="10">
        <v>13392.14</v>
      </c>
      <c r="G2256" s="10">
        <v>13414.87</v>
      </c>
      <c r="H2256" s="10">
        <v>13338.17</v>
      </c>
      <c r="I2256" s="10">
        <v>13346.04</v>
      </c>
      <c r="K2256" s="13">
        <f t="shared" si="1076"/>
        <v>-46.099999999998545</v>
      </c>
      <c r="L2256" s="13">
        <f t="shared" si="1086"/>
        <v>-172.13999999999942</v>
      </c>
      <c r="M2256" s="13">
        <f t="shared" si="1077"/>
        <v>76.700000000000728</v>
      </c>
      <c r="N2256" s="13"/>
      <c r="X2256">
        <f t="shared" si="1079"/>
        <v>46.099999999998545</v>
      </c>
      <c r="Y2256">
        <f t="shared" si="1080"/>
        <v>0</v>
      </c>
      <c r="Z2256">
        <f t="shared" si="1081"/>
        <v>0</v>
      </c>
      <c r="AA2256" s="22">
        <f t="shared" si="1082"/>
        <v>0</v>
      </c>
      <c r="AB2256" s="22">
        <f t="shared" si="1083"/>
        <v>0</v>
      </c>
      <c r="AC2256" s="22">
        <f t="shared" si="1084"/>
        <v>0</v>
      </c>
      <c r="AD2256" s="22">
        <f t="shared" si="1085"/>
        <v>0</v>
      </c>
    </row>
    <row r="2257" spans="3:30" x14ac:dyDescent="0.25">
      <c r="E2257" s="11">
        <v>43046.791666666664</v>
      </c>
      <c r="F2257" s="9">
        <v>13346.29</v>
      </c>
      <c r="G2257" s="9">
        <v>13378.79</v>
      </c>
      <c r="H2257" s="9">
        <v>13342.54</v>
      </c>
      <c r="I2257" s="9">
        <v>13375.04</v>
      </c>
      <c r="K2257" s="13">
        <f t="shared" si="1076"/>
        <v>28.75</v>
      </c>
      <c r="L2257" s="13">
        <f t="shared" si="1086"/>
        <v>-143.38999999999942</v>
      </c>
      <c r="M2257" s="13">
        <f t="shared" si="1077"/>
        <v>36.25</v>
      </c>
      <c r="N2257" s="13"/>
      <c r="X2257">
        <f t="shared" si="1079"/>
        <v>28.75</v>
      </c>
      <c r="Y2257">
        <f t="shared" si="1080"/>
        <v>0</v>
      </c>
      <c r="Z2257">
        <f t="shared" si="1081"/>
        <v>0</v>
      </c>
      <c r="AA2257" s="22">
        <f t="shared" si="1082"/>
        <v>0</v>
      </c>
      <c r="AB2257" s="22">
        <f t="shared" si="1083"/>
        <v>0</v>
      </c>
      <c r="AC2257" s="22">
        <f t="shared" si="1084"/>
        <v>0</v>
      </c>
      <c r="AD2257" s="22">
        <f t="shared" si="1085"/>
        <v>0</v>
      </c>
    </row>
    <row r="2258" spans="3:30" x14ac:dyDescent="0.25">
      <c r="E2258" s="12">
        <v>43046.833333333336</v>
      </c>
      <c r="F2258" s="10">
        <v>13374.79</v>
      </c>
      <c r="G2258" s="10">
        <v>13386.79</v>
      </c>
      <c r="H2258" s="10">
        <v>13374.29</v>
      </c>
      <c r="I2258" s="10">
        <v>13379.29</v>
      </c>
      <c r="K2258" s="13">
        <f t="shared" si="1076"/>
        <v>4.5</v>
      </c>
      <c r="L2258" s="13">
        <f t="shared" si="1086"/>
        <v>-138.88999999999942</v>
      </c>
      <c r="M2258" s="13">
        <f t="shared" si="1077"/>
        <v>12.5</v>
      </c>
      <c r="N2258" s="13"/>
      <c r="X2258">
        <f t="shared" si="1079"/>
        <v>4.5</v>
      </c>
      <c r="Y2258">
        <f t="shared" si="1080"/>
        <v>0</v>
      </c>
      <c r="Z2258">
        <f t="shared" si="1081"/>
        <v>0</v>
      </c>
      <c r="AA2258" s="22">
        <f t="shared" si="1082"/>
        <v>0</v>
      </c>
      <c r="AB2258" s="22">
        <f t="shared" si="1083"/>
        <v>0</v>
      </c>
      <c r="AC2258" s="22">
        <f t="shared" si="1084"/>
        <v>0</v>
      </c>
      <c r="AD2258" s="22">
        <f t="shared" si="1085"/>
        <v>0</v>
      </c>
    </row>
    <row r="2259" spans="3:30" x14ac:dyDescent="0.25">
      <c r="E2259" s="11">
        <v>43046.875</v>
      </c>
      <c r="F2259" s="9">
        <v>13379.79</v>
      </c>
      <c r="G2259" s="9">
        <v>13382.29</v>
      </c>
      <c r="H2259" s="9">
        <v>13371.28</v>
      </c>
      <c r="I2259" s="9">
        <v>13375.28</v>
      </c>
      <c r="K2259" s="13">
        <f t="shared" si="1076"/>
        <v>-4.5100000000002183</v>
      </c>
      <c r="L2259" s="13">
        <f t="shared" si="1086"/>
        <v>-143.39999999999964</v>
      </c>
      <c r="M2259" s="13">
        <f t="shared" si="1077"/>
        <v>11.010000000000218</v>
      </c>
      <c r="N2259" s="13"/>
      <c r="X2259">
        <f t="shared" si="1079"/>
        <v>4.5100000000002183</v>
      </c>
      <c r="Y2259">
        <f t="shared" si="1080"/>
        <v>0</v>
      </c>
      <c r="Z2259">
        <f t="shared" si="1081"/>
        <v>0</v>
      </c>
      <c r="AA2259" s="22">
        <f t="shared" si="1082"/>
        <v>0</v>
      </c>
      <c r="AB2259" s="22">
        <f t="shared" si="1083"/>
        <v>0</v>
      </c>
      <c r="AC2259" s="22">
        <f t="shared" si="1084"/>
        <v>0</v>
      </c>
      <c r="AD2259" s="22">
        <f t="shared" si="1085"/>
        <v>0</v>
      </c>
    </row>
    <row r="2260" spans="3:30" x14ac:dyDescent="0.25">
      <c r="E2260" s="12">
        <v>43046.916666666664</v>
      </c>
      <c r="F2260" s="10">
        <v>13374.78</v>
      </c>
      <c r="G2260" s="10">
        <v>13377.78</v>
      </c>
      <c r="H2260" s="10">
        <v>13354.78</v>
      </c>
      <c r="I2260" s="10">
        <v>13369.03</v>
      </c>
      <c r="K2260" s="13">
        <f t="shared" si="1076"/>
        <v>-5.75</v>
      </c>
      <c r="L2260" s="13">
        <f t="shared" si="1086"/>
        <v>-149.14999999999964</v>
      </c>
      <c r="M2260" s="13">
        <f t="shared" si="1077"/>
        <v>23</v>
      </c>
      <c r="N2260" s="13"/>
      <c r="X2260">
        <f t="shared" si="1079"/>
        <v>5.75</v>
      </c>
      <c r="Y2260">
        <f t="shared" si="1080"/>
        <v>0</v>
      </c>
      <c r="Z2260">
        <f t="shared" si="1081"/>
        <v>0</v>
      </c>
      <c r="AA2260" s="22">
        <f t="shared" si="1082"/>
        <v>0</v>
      </c>
      <c r="AB2260" s="22">
        <f t="shared" si="1083"/>
        <v>0</v>
      </c>
      <c r="AC2260" s="22">
        <f t="shared" si="1084"/>
        <v>0</v>
      </c>
      <c r="AD2260" s="22">
        <f t="shared" si="1085"/>
        <v>0</v>
      </c>
    </row>
    <row r="2261" spans="3:30" hidden="1" x14ac:dyDescent="0.25">
      <c r="E2261" s="11">
        <v>43046.958333333336</v>
      </c>
      <c r="F2261" s="9">
        <v>13370.78</v>
      </c>
      <c r="G2261" s="9">
        <v>13372.32</v>
      </c>
      <c r="H2261" s="9">
        <v>13361.28</v>
      </c>
      <c r="I2261" s="9">
        <v>13361.97</v>
      </c>
    </row>
    <row r="2262" spans="3:30" hidden="1" x14ac:dyDescent="0.25">
      <c r="E2262" s="12">
        <v>43047.041666666664</v>
      </c>
      <c r="F2262" s="10">
        <v>13354.22</v>
      </c>
      <c r="G2262" s="10">
        <v>13363.27</v>
      </c>
      <c r="H2262" s="10">
        <v>13325.25</v>
      </c>
      <c r="I2262" s="10">
        <v>13329.12</v>
      </c>
    </row>
    <row r="2263" spans="3:30" hidden="1" x14ac:dyDescent="0.25">
      <c r="E2263" s="11">
        <v>43047.083333333336</v>
      </c>
      <c r="F2263" s="9">
        <v>13330.42</v>
      </c>
      <c r="G2263" s="9">
        <v>13343.04</v>
      </c>
      <c r="H2263" s="9">
        <v>13327.54</v>
      </c>
      <c r="I2263" s="9">
        <v>13335.29</v>
      </c>
    </row>
    <row r="2264" spans="3:30" hidden="1" x14ac:dyDescent="0.25">
      <c r="E2264" s="12">
        <v>43047.125</v>
      </c>
      <c r="F2264" s="10">
        <v>13334</v>
      </c>
      <c r="G2264" s="10">
        <v>13349.17</v>
      </c>
      <c r="H2264" s="10">
        <v>13333.96</v>
      </c>
      <c r="I2264" s="10">
        <v>13346.59</v>
      </c>
    </row>
    <row r="2265" spans="3:30" hidden="1" x14ac:dyDescent="0.25">
      <c r="E2265" s="11">
        <v>43047.166666666664</v>
      </c>
      <c r="F2265" s="9">
        <v>13344</v>
      </c>
      <c r="G2265" s="9">
        <v>13346.79</v>
      </c>
      <c r="H2265" s="9">
        <v>13341.42</v>
      </c>
      <c r="I2265" s="9">
        <v>13345.5</v>
      </c>
    </row>
    <row r="2266" spans="3:30" hidden="1" x14ac:dyDescent="0.25">
      <c r="E2266" s="12">
        <v>43047.208333333336</v>
      </c>
      <c r="F2266" s="10">
        <v>13344.21</v>
      </c>
      <c r="G2266" s="10">
        <v>13349.37</v>
      </c>
      <c r="H2266" s="10">
        <v>13342.91</v>
      </c>
      <c r="I2266" s="10">
        <v>13345.08</v>
      </c>
    </row>
    <row r="2267" spans="3:30" hidden="1" x14ac:dyDescent="0.25">
      <c r="E2267" s="11">
        <v>43047.25</v>
      </c>
      <c r="F2267" s="9">
        <v>13346.08</v>
      </c>
      <c r="G2267" s="9">
        <v>13351.85</v>
      </c>
      <c r="H2267" s="9">
        <v>13343.99</v>
      </c>
      <c r="I2267" s="9">
        <v>13351.85</v>
      </c>
    </row>
    <row r="2268" spans="3:30" hidden="1" x14ac:dyDescent="0.25">
      <c r="E2268" s="12">
        <v>43047.291666666664</v>
      </c>
      <c r="F2268" s="10">
        <v>13350.55</v>
      </c>
      <c r="G2268" s="10">
        <v>13355.14</v>
      </c>
      <c r="H2268" s="10">
        <v>13349.26</v>
      </c>
      <c r="I2268" s="10">
        <v>13352.13</v>
      </c>
    </row>
    <row r="2269" spans="3:30" x14ac:dyDescent="0.25">
      <c r="C2269">
        <v>1</v>
      </c>
      <c r="E2269" s="11">
        <v>43047.333333333336</v>
      </c>
      <c r="F2269" s="9">
        <v>13353.75</v>
      </c>
      <c r="G2269" s="9">
        <v>13360.94</v>
      </c>
      <c r="H2269" s="9">
        <v>13349.67</v>
      </c>
      <c r="I2269" s="9">
        <v>13360.94</v>
      </c>
      <c r="K2269" s="13">
        <f t="shared" ref="K2269:K2283" si="1087">I2269-F2269</f>
        <v>7.1900000000005093</v>
      </c>
      <c r="L2269" s="13">
        <v>0</v>
      </c>
      <c r="M2269" s="13">
        <f t="shared" ref="M2269:M2283" si="1088">G2269-H2269</f>
        <v>11.270000000000437</v>
      </c>
      <c r="N2269" s="13">
        <f t="shared" ref="N2269" si="1089">I2283-F2269</f>
        <v>40.010000000000218</v>
      </c>
      <c r="O2269" s="18">
        <f>IF(K2269*N2269&gt;0,1,0)</f>
        <v>1</v>
      </c>
      <c r="S2269" s="13">
        <f>MAX(G2269:G2284)</f>
        <v>13420.22</v>
      </c>
      <c r="X2269">
        <f t="shared" ref="X2269:X2283" si="1090">ABS(K2269)</f>
        <v>7.1900000000005093</v>
      </c>
      <c r="Y2269">
        <f t="shared" ref="Y2269:Y2283" si="1091">ABS(N2269)</f>
        <v>40.010000000000218</v>
      </c>
      <c r="Z2269">
        <f t="shared" ref="Z2269:Z2283" si="1092">IF(S2269&lt;1000,ABS(S2269),0)</f>
        <v>0</v>
      </c>
      <c r="AA2269" s="22">
        <f t="shared" ref="AA2269:AA2283" si="1093">ABS(P2269)</f>
        <v>0</v>
      </c>
      <c r="AB2269" s="22">
        <f t="shared" ref="AB2269:AB2283" si="1094">ABS(Q2269)</f>
        <v>0</v>
      </c>
      <c r="AC2269" s="22">
        <f t="shared" ref="AC2269:AC2283" si="1095">IF(O2269=1,ABS(P2270),0)</f>
        <v>0.23313385504578638</v>
      </c>
      <c r="AD2269" s="22">
        <f t="shared" ref="AD2269:AD2283" si="1096">IF(O2269=0,ABS(Q2270),0)</f>
        <v>0</v>
      </c>
    </row>
    <row r="2270" spans="3:30" x14ac:dyDescent="0.25">
      <c r="E2270" s="12">
        <v>43047.375</v>
      </c>
      <c r="F2270" s="10">
        <v>13359.44</v>
      </c>
      <c r="G2270" s="10">
        <v>13401.25</v>
      </c>
      <c r="H2270" s="10">
        <v>13359.44</v>
      </c>
      <c r="I2270" s="10">
        <v>13397.03</v>
      </c>
      <c r="K2270" s="13">
        <f t="shared" si="1087"/>
        <v>37.590000000000146</v>
      </c>
      <c r="L2270" s="13">
        <f t="shared" ref="L2270:L2283" si="1097">L2269+K2270</f>
        <v>37.590000000000146</v>
      </c>
      <c r="M2270" s="13">
        <f t="shared" si="1088"/>
        <v>41.809999999999491</v>
      </c>
      <c r="N2270" s="13"/>
      <c r="P2270">
        <f>_xlfn.IFS(K2269&lt;0,MIN(L2269:L2283),K2269&gt;0,MAX(L2269:L2283))/S2248</f>
        <v>0.23313385504578638</v>
      </c>
      <c r="Q2270">
        <f>_xlfn.IFS(K2269&lt;0,MAX(L2269:L2283),K2269&gt;0,MIN(L2269:L2283))/S2248</f>
        <v>-2.0357014986443451E-2</v>
      </c>
      <c r="S2270" s="13">
        <f>MIN(H2269:H2284)</f>
        <v>13343.71</v>
      </c>
      <c r="X2270">
        <f t="shared" si="1090"/>
        <v>37.590000000000146</v>
      </c>
      <c r="Y2270">
        <f t="shared" si="1091"/>
        <v>0</v>
      </c>
      <c r="Z2270">
        <f t="shared" si="1092"/>
        <v>0</v>
      </c>
      <c r="AA2270" s="22">
        <f t="shared" si="1093"/>
        <v>0.23313385504578638</v>
      </c>
      <c r="AB2270" s="22">
        <f t="shared" si="1094"/>
        <v>2.0357014986443451E-2</v>
      </c>
      <c r="AC2270" s="22">
        <f t="shared" si="1095"/>
        <v>0</v>
      </c>
      <c r="AD2270" s="22">
        <f t="shared" si="1096"/>
        <v>0</v>
      </c>
    </row>
    <row r="2271" spans="3:30" x14ac:dyDescent="0.25">
      <c r="E2271" s="11">
        <v>43047.416666666664</v>
      </c>
      <c r="F2271" s="9">
        <v>13395.78</v>
      </c>
      <c r="G2271" s="9">
        <v>13420.22</v>
      </c>
      <c r="H2271" s="9">
        <v>13372.98</v>
      </c>
      <c r="I2271" s="9">
        <v>13383.45</v>
      </c>
      <c r="K2271" s="13">
        <f t="shared" si="1087"/>
        <v>-12.329999999999927</v>
      </c>
      <c r="L2271" s="13">
        <f t="shared" si="1097"/>
        <v>25.260000000000218</v>
      </c>
      <c r="M2271" s="13">
        <f t="shared" si="1088"/>
        <v>47.239999999999782</v>
      </c>
      <c r="N2271" s="13"/>
      <c r="S2271" s="13">
        <f>S2269-S2270</f>
        <v>76.510000000000218</v>
      </c>
      <c r="X2271">
        <f t="shared" si="1090"/>
        <v>12.329999999999927</v>
      </c>
      <c r="Y2271">
        <f t="shared" si="1091"/>
        <v>0</v>
      </c>
      <c r="Z2271">
        <f t="shared" si="1092"/>
        <v>76.510000000000218</v>
      </c>
      <c r="AA2271" s="22">
        <f t="shared" si="1093"/>
        <v>0</v>
      </c>
      <c r="AB2271" s="22">
        <f t="shared" si="1094"/>
        <v>0</v>
      </c>
      <c r="AC2271" s="22">
        <f t="shared" si="1095"/>
        <v>0</v>
      </c>
      <c r="AD2271" s="22">
        <f t="shared" si="1096"/>
        <v>0</v>
      </c>
    </row>
    <row r="2272" spans="3:30" x14ac:dyDescent="0.25">
      <c r="E2272" s="12">
        <v>43047.458333333336</v>
      </c>
      <c r="F2272" s="10">
        <v>13383.96</v>
      </c>
      <c r="G2272" s="10">
        <v>13401.69</v>
      </c>
      <c r="H2272" s="10">
        <v>13371.5</v>
      </c>
      <c r="I2272" s="10">
        <v>13379.31</v>
      </c>
      <c r="K2272" s="13">
        <f t="shared" si="1087"/>
        <v>-4.6499999999996362</v>
      </c>
      <c r="L2272" s="13">
        <f t="shared" si="1097"/>
        <v>20.610000000000582</v>
      </c>
      <c r="M2272" s="13">
        <f t="shared" si="1088"/>
        <v>30.190000000000509</v>
      </c>
      <c r="N2272" s="13"/>
      <c r="X2272">
        <f t="shared" si="1090"/>
        <v>4.6499999999996362</v>
      </c>
      <c r="Y2272">
        <f t="shared" si="1091"/>
        <v>0</v>
      </c>
      <c r="Z2272">
        <f t="shared" si="1092"/>
        <v>0</v>
      </c>
      <c r="AA2272" s="22">
        <f t="shared" si="1093"/>
        <v>0</v>
      </c>
      <c r="AB2272" s="22">
        <f t="shared" si="1094"/>
        <v>0</v>
      </c>
      <c r="AC2272" s="22">
        <f t="shared" si="1095"/>
        <v>0</v>
      </c>
      <c r="AD2272" s="22">
        <f t="shared" si="1096"/>
        <v>0</v>
      </c>
    </row>
    <row r="2273" spans="5:30" x14ac:dyDescent="0.25">
      <c r="E2273" s="11">
        <v>43047.5</v>
      </c>
      <c r="F2273" s="9">
        <v>13378.81</v>
      </c>
      <c r="G2273" s="9">
        <v>13384.17</v>
      </c>
      <c r="H2273" s="9">
        <v>13357.89</v>
      </c>
      <c r="I2273" s="9">
        <v>13362.55</v>
      </c>
      <c r="K2273" s="13">
        <f t="shared" si="1087"/>
        <v>-16.260000000000218</v>
      </c>
      <c r="L2273" s="13">
        <f t="shared" si="1097"/>
        <v>4.3500000000003638</v>
      </c>
      <c r="M2273" s="13">
        <f t="shared" si="1088"/>
        <v>26.280000000000655</v>
      </c>
      <c r="N2273" s="13"/>
      <c r="X2273">
        <f t="shared" si="1090"/>
        <v>16.260000000000218</v>
      </c>
      <c r="Y2273">
        <f t="shared" si="1091"/>
        <v>0</v>
      </c>
      <c r="Z2273">
        <f t="shared" si="1092"/>
        <v>0</v>
      </c>
      <c r="AA2273" s="22">
        <f t="shared" si="1093"/>
        <v>0</v>
      </c>
      <c r="AB2273" s="22">
        <f t="shared" si="1094"/>
        <v>0</v>
      </c>
      <c r="AC2273" s="22">
        <f t="shared" si="1095"/>
        <v>0</v>
      </c>
      <c r="AD2273" s="22">
        <f t="shared" si="1096"/>
        <v>0</v>
      </c>
    </row>
    <row r="2274" spans="5:30" x14ac:dyDescent="0.25">
      <c r="E2274" s="12">
        <v>43047.541666666664</v>
      </c>
      <c r="F2274" s="10">
        <v>13362.8</v>
      </c>
      <c r="G2274" s="10">
        <v>13369.11</v>
      </c>
      <c r="H2274" s="10">
        <v>13347.44</v>
      </c>
      <c r="I2274" s="10">
        <v>13360.11</v>
      </c>
      <c r="K2274" s="13">
        <f t="shared" si="1087"/>
        <v>-2.6899999999986903</v>
      </c>
      <c r="L2274" s="13">
        <f t="shared" si="1097"/>
        <v>1.6600000000016735</v>
      </c>
      <c r="M2274" s="13">
        <f t="shared" si="1088"/>
        <v>21.670000000000073</v>
      </c>
      <c r="N2274" s="13"/>
      <c r="X2274">
        <f t="shared" si="1090"/>
        <v>2.6899999999986903</v>
      </c>
      <c r="Y2274">
        <f t="shared" si="1091"/>
        <v>0</v>
      </c>
      <c r="Z2274">
        <f t="shared" si="1092"/>
        <v>0</v>
      </c>
      <c r="AA2274" s="22">
        <f t="shared" si="1093"/>
        <v>0</v>
      </c>
      <c r="AB2274" s="22">
        <f t="shared" si="1094"/>
        <v>0</v>
      </c>
      <c r="AC2274" s="22">
        <f t="shared" si="1095"/>
        <v>0</v>
      </c>
      <c r="AD2274" s="22">
        <f t="shared" si="1096"/>
        <v>0</v>
      </c>
    </row>
    <row r="2275" spans="5:30" x14ac:dyDescent="0.25">
      <c r="E2275" s="11">
        <v>43047.583333333336</v>
      </c>
      <c r="F2275" s="9">
        <v>13359.86</v>
      </c>
      <c r="G2275" s="9">
        <v>13379.11</v>
      </c>
      <c r="H2275" s="9">
        <v>13359.17</v>
      </c>
      <c r="I2275" s="9">
        <v>13372.21</v>
      </c>
      <c r="K2275" s="13">
        <f t="shared" si="1087"/>
        <v>12.349999999998545</v>
      </c>
      <c r="L2275" s="13">
        <f t="shared" si="1097"/>
        <v>14.010000000000218</v>
      </c>
      <c r="M2275" s="13">
        <f t="shared" si="1088"/>
        <v>19.940000000000509</v>
      </c>
      <c r="N2275" s="13"/>
      <c r="X2275">
        <f t="shared" si="1090"/>
        <v>12.349999999998545</v>
      </c>
      <c r="Y2275">
        <f t="shared" si="1091"/>
        <v>0</v>
      </c>
      <c r="Z2275">
        <f t="shared" si="1092"/>
        <v>0</v>
      </c>
      <c r="AA2275" s="22">
        <f t="shared" si="1093"/>
        <v>0</v>
      </c>
      <c r="AB2275" s="22">
        <f t="shared" si="1094"/>
        <v>0</v>
      </c>
      <c r="AC2275" s="22">
        <f t="shared" si="1095"/>
        <v>0</v>
      </c>
      <c r="AD2275" s="22">
        <f t="shared" si="1096"/>
        <v>0</v>
      </c>
    </row>
    <row r="2276" spans="5:30" x14ac:dyDescent="0.25">
      <c r="E2276" s="12">
        <v>43047.625</v>
      </c>
      <c r="F2276" s="10">
        <v>13371.96</v>
      </c>
      <c r="G2276" s="10">
        <v>13393.37</v>
      </c>
      <c r="H2276" s="10">
        <v>13367.64</v>
      </c>
      <c r="I2276" s="10">
        <v>13387.34</v>
      </c>
      <c r="K2276" s="13">
        <f t="shared" si="1087"/>
        <v>15.380000000001019</v>
      </c>
      <c r="L2276" s="13">
        <f t="shared" si="1097"/>
        <v>29.390000000001237</v>
      </c>
      <c r="M2276" s="13">
        <f t="shared" si="1088"/>
        <v>25.730000000001382</v>
      </c>
      <c r="N2276" s="13"/>
      <c r="X2276">
        <f t="shared" si="1090"/>
        <v>15.380000000001019</v>
      </c>
      <c r="Y2276">
        <f t="shared" si="1091"/>
        <v>0</v>
      </c>
      <c r="Z2276">
        <f t="shared" si="1092"/>
        <v>0</v>
      </c>
      <c r="AA2276" s="22">
        <f t="shared" si="1093"/>
        <v>0</v>
      </c>
      <c r="AB2276" s="22">
        <f t="shared" si="1094"/>
        <v>0</v>
      </c>
      <c r="AC2276" s="22">
        <f t="shared" si="1095"/>
        <v>0</v>
      </c>
      <c r="AD2276" s="22">
        <f t="shared" si="1096"/>
        <v>0</v>
      </c>
    </row>
    <row r="2277" spans="5:30" x14ac:dyDescent="0.25">
      <c r="E2277" s="11">
        <v>43047.666666666664</v>
      </c>
      <c r="F2277" s="9">
        <v>13386.83</v>
      </c>
      <c r="G2277" s="9">
        <v>13389.16</v>
      </c>
      <c r="H2277" s="9">
        <v>13343.71</v>
      </c>
      <c r="I2277" s="9">
        <v>13353.46</v>
      </c>
      <c r="K2277" s="13">
        <f t="shared" si="1087"/>
        <v>-33.3700000000008</v>
      </c>
      <c r="L2277" s="13">
        <f t="shared" si="1097"/>
        <v>-3.9799999999995634</v>
      </c>
      <c r="M2277" s="13">
        <f t="shared" si="1088"/>
        <v>45.450000000000728</v>
      </c>
      <c r="N2277" s="13"/>
      <c r="X2277">
        <f t="shared" si="1090"/>
        <v>33.3700000000008</v>
      </c>
      <c r="Y2277">
        <f t="shared" si="1091"/>
        <v>0</v>
      </c>
      <c r="Z2277">
        <f t="shared" si="1092"/>
        <v>0</v>
      </c>
      <c r="AA2277" s="22">
        <f t="shared" si="1093"/>
        <v>0</v>
      </c>
      <c r="AB2277" s="22">
        <f t="shared" si="1094"/>
        <v>0</v>
      </c>
      <c r="AC2277" s="22">
        <f t="shared" si="1095"/>
        <v>0</v>
      </c>
      <c r="AD2277" s="22">
        <f t="shared" si="1096"/>
        <v>0</v>
      </c>
    </row>
    <row r="2278" spans="5:30" x14ac:dyDescent="0.25">
      <c r="E2278" s="12">
        <v>43047.708333333336</v>
      </c>
      <c r="F2278" s="10">
        <v>13353.21</v>
      </c>
      <c r="G2278" s="10">
        <v>13383.68</v>
      </c>
      <c r="H2278" s="10">
        <v>13353.21</v>
      </c>
      <c r="I2278" s="10">
        <v>13380.88</v>
      </c>
      <c r="K2278" s="13">
        <f t="shared" si="1087"/>
        <v>27.670000000000073</v>
      </c>
      <c r="L2278" s="13">
        <f t="shared" si="1097"/>
        <v>23.690000000000509</v>
      </c>
      <c r="M2278" s="13">
        <f t="shared" si="1088"/>
        <v>30.470000000001164</v>
      </c>
      <c r="N2278" s="13"/>
      <c r="X2278">
        <f t="shared" si="1090"/>
        <v>27.670000000000073</v>
      </c>
      <c r="Y2278">
        <f t="shared" si="1091"/>
        <v>0</v>
      </c>
      <c r="Z2278">
        <f t="shared" si="1092"/>
        <v>0</v>
      </c>
      <c r="AA2278" s="22">
        <f t="shared" si="1093"/>
        <v>0</v>
      </c>
      <c r="AB2278" s="22">
        <f t="shared" si="1094"/>
        <v>0</v>
      </c>
      <c r="AC2278" s="22">
        <f t="shared" si="1095"/>
        <v>0</v>
      </c>
      <c r="AD2278" s="22">
        <f t="shared" si="1096"/>
        <v>0</v>
      </c>
    </row>
    <row r="2279" spans="5:30" x14ac:dyDescent="0.25">
      <c r="E2279" s="11">
        <v>43047.75</v>
      </c>
      <c r="F2279" s="9">
        <v>13380.63</v>
      </c>
      <c r="G2279" s="9">
        <v>13396.79</v>
      </c>
      <c r="H2279" s="9">
        <v>13371.72</v>
      </c>
      <c r="I2279" s="9">
        <v>13383.77</v>
      </c>
      <c r="K2279" s="13">
        <f t="shared" si="1087"/>
        <v>3.1400000000012369</v>
      </c>
      <c r="L2279" s="13">
        <f t="shared" si="1097"/>
        <v>26.830000000001746</v>
      </c>
      <c r="M2279" s="13">
        <f t="shared" si="1088"/>
        <v>25.070000000001528</v>
      </c>
      <c r="N2279" s="13"/>
      <c r="X2279">
        <f t="shared" si="1090"/>
        <v>3.1400000000012369</v>
      </c>
      <c r="Y2279">
        <f t="shared" si="1091"/>
        <v>0</v>
      </c>
      <c r="Z2279">
        <f t="shared" si="1092"/>
        <v>0</v>
      </c>
      <c r="AA2279" s="22">
        <f t="shared" si="1093"/>
        <v>0</v>
      </c>
      <c r="AB2279" s="22">
        <f t="shared" si="1094"/>
        <v>0</v>
      </c>
      <c r="AC2279" s="22">
        <f t="shared" si="1095"/>
        <v>0</v>
      </c>
      <c r="AD2279" s="22">
        <f t="shared" si="1096"/>
        <v>0</v>
      </c>
    </row>
    <row r="2280" spans="5:30" x14ac:dyDescent="0.25">
      <c r="E2280" s="12">
        <v>43047.791666666664</v>
      </c>
      <c r="F2280" s="10">
        <v>13384.52</v>
      </c>
      <c r="G2280" s="10">
        <v>13392.77</v>
      </c>
      <c r="H2280" s="10">
        <v>13381.77</v>
      </c>
      <c r="I2280" s="10">
        <v>13389.77</v>
      </c>
      <c r="K2280" s="13">
        <f t="shared" si="1087"/>
        <v>5.25</v>
      </c>
      <c r="L2280" s="13">
        <f t="shared" si="1097"/>
        <v>32.080000000001746</v>
      </c>
      <c r="M2280" s="13">
        <f t="shared" si="1088"/>
        <v>11</v>
      </c>
      <c r="N2280" s="13"/>
      <c r="X2280">
        <f t="shared" si="1090"/>
        <v>5.25</v>
      </c>
      <c r="Y2280">
        <f t="shared" si="1091"/>
        <v>0</v>
      </c>
      <c r="Z2280">
        <f t="shared" si="1092"/>
        <v>0</v>
      </c>
      <c r="AA2280" s="22">
        <f t="shared" si="1093"/>
        <v>0</v>
      </c>
      <c r="AB2280" s="22">
        <f t="shared" si="1094"/>
        <v>0</v>
      </c>
      <c r="AC2280" s="22">
        <f t="shared" si="1095"/>
        <v>0</v>
      </c>
      <c r="AD2280" s="22">
        <f t="shared" si="1096"/>
        <v>0</v>
      </c>
    </row>
    <row r="2281" spans="5:30" x14ac:dyDescent="0.25">
      <c r="E2281" s="11">
        <v>43047.833333333336</v>
      </c>
      <c r="F2281" s="9">
        <v>13390.27</v>
      </c>
      <c r="G2281" s="9">
        <v>13401.27</v>
      </c>
      <c r="H2281" s="9">
        <v>13389.27</v>
      </c>
      <c r="I2281" s="9">
        <v>13400.52</v>
      </c>
      <c r="K2281" s="13">
        <f t="shared" si="1087"/>
        <v>10.25</v>
      </c>
      <c r="L2281" s="13">
        <f t="shared" si="1097"/>
        <v>42.330000000001746</v>
      </c>
      <c r="M2281" s="13">
        <f t="shared" si="1088"/>
        <v>12</v>
      </c>
      <c r="N2281" s="13"/>
      <c r="X2281">
        <f t="shared" si="1090"/>
        <v>10.25</v>
      </c>
      <c r="Y2281">
        <f t="shared" si="1091"/>
        <v>0</v>
      </c>
      <c r="Z2281">
        <f t="shared" si="1092"/>
        <v>0</v>
      </c>
      <c r="AA2281" s="22">
        <f t="shared" si="1093"/>
        <v>0</v>
      </c>
      <c r="AB2281" s="22">
        <f t="shared" si="1094"/>
        <v>0</v>
      </c>
      <c r="AC2281" s="22">
        <f t="shared" si="1095"/>
        <v>0</v>
      </c>
      <c r="AD2281" s="22">
        <f t="shared" si="1096"/>
        <v>0</v>
      </c>
    </row>
    <row r="2282" spans="5:30" x14ac:dyDescent="0.25">
      <c r="E2282" s="12">
        <v>43047.875</v>
      </c>
      <c r="F2282" s="10">
        <v>13400.27</v>
      </c>
      <c r="G2282" s="10">
        <v>13405.02</v>
      </c>
      <c r="H2282" s="10">
        <v>13397.77</v>
      </c>
      <c r="I2282" s="10">
        <v>13403.52</v>
      </c>
      <c r="K2282" s="13">
        <f t="shared" si="1087"/>
        <v>3.25</v>
      </c>
      <c r="L2282" s="13">
        <f t="shared" si="1097"/>
        <v>45.580000000001746</v>
      </c>
      <c r="M2282" s="13">
        <f t="shared" si="1088"/>
        <v>7.25</v>
      </c>
      <c r="N2282" s="13"/>
      <c r="X2282">
        <f t="shared" si="1090"/>
        <v>3.25</v>
      </c>
      <c r="Y2282">
        <f t="shared" si="1091"/>
        <v>0</v>
      </c>
      <c r="Z2282">
        <f t="shared" si="1092"/>
        <v>0</v>
      </c>
      <c r="AA2282" s="22">
        <f t="shared" si="1093"/>
        <v>0</v>
      </c>
      <c r="AB2282" s="22">
        <f t="shared" si="1094"/>
        <v>0</v>
      </c>
      <c r="AC2282" s="22">
        <f t="shared" si="1095"/>
        <v>0</v>
      </c>
      <c r="AD2282" s="22">
        <f t="shared" si="1096"/>
        <v>0</v>
      </c>
    </row>
    <row r="2283" spans="5:30" x14ac:dyDescent="0.25">
      <c r="E2283" s="11">
        <v>43047.916666666664</v>
      </c>
      <c r="F2283" s="9">
        <v>13403.27</v>
      </c>
      <c r="G2283" s="9">
        <v>13409.02</v>
      </c>
      <c r="H2283" s="9">
        <v>13391.76</v>
      </c>
      <c r="I2283" s="9">
        <v>13393.76</v>
      </c>
      <c r="K2283" s="13">
        <f t="shared" si="1087"/>
        <v>-9.5100000000002183</v>
      </c>
      <c r="L2283" s="13">
        <f t="shared" si="1097"/>
        <v>36.070000000001528</v>
      </c>
      <c r="M2283" s="13">
        <f t="shared" si="1088"/>
        <v>17.260000000000218</v>
      </c>
      <c r="N2283" s="13"/>
      <c r="X2283">
        <f t="shared" si="1090"/>
        <v>9.5100000000002183</v>
      </c>
      <c r="Y2283">
        <f t="shared" si="1091"/>
        <v>0</v>
      </c>
      <c r="Z2283">
        <f t="shared" si="1092"/>
        <v>0</v>
      </c>
      <c r="AA2283" s="22">
        <f t="shared" si="1093"/>
        <v>0</v>
      </c>
      <c r="AB2283" s="22">
        <f t="shared" si="1094"/>
        <v>0</v>
      </c>
      <c r="AC2283" s="22">
        <f t="shared" si="1095"/>
        <v>0</v>
      </c>
      <c r="AD2283" s="22">
        <f t="shared" si="1096"/>
        <v>0</v>
      </c>
    </row>
    <row r="2284" spans="5:30" hidden="1" x14ac:dyDescent="0.25">
      <c r="E2284" s="12">
        <v>43047.958333333336</v>
      </c>
      <c r="F2284" s="10">
        <v>13392.01</v>
      </c>
      <c r="G2284" s="10">
        <v>13393.76</v>
      </c>
      <c r="H2284" s="10">
        <v>13382.97</v>
      </c>
      <c r="I2284" s="10">
        <v>13387.54</v>
      </c>
    </row>
    <row r="2285" spans="5:30" hidden="1" x14ac:dyDescent="0.25">
      <c r="E2285" s="11">
        <v>43048.041666666664</v>
      </c>
      <c r="F2285" s="9">
        <v>13390.12</v>
      </c>
      <c r="G2285" s="9">
        <v>13392.9</v>
      </c>
      <c r="H2285" s="9">
        <v>13387.54</v>
      </c>
      <c r="I2285" s="9">
        <v>13390.32</v>
      </c>
    </row>
    <row r="2286" spans="5:30" hidden="1" x14ac:dyDescent="0.25">
      <c r="E2286" s="12">
        <v>43048.083333333336</v>
      </c>
      <c r="F2286" s="10">
        <v>13389.03</v>
      </c>
      <c r="G2286" s="10">
        <v>13416.82</v>
      </c>
      <c r="H2286" s="10">
        <v>13387.73</v>
      </c>
      <c r="I2286" s="10">
        <v>13407.86</v>
      </c>
    </row>
    <row r="2287" spans="5:30" hidden="1" x14ac:dyDescent="0.25">
      <c r="E2287" s="11">
        <v>43048.125</v>
      </c>
      <c r="F2287" s="9">
        <v>13407.77</v>
      </c>
      <c r="G2287" s="9">
        <v>13414.84</v>
      </c>
      <c r="H2287" s="9">
        <v>13400.13</v>
      </c>
      <c r="I2287" s="9">
        <v>13408.88</v>
      </c>
    </row>
    <row r="2288" spans="5:30" hidden="1" x14ac:dyDescent="0.25">
      <c r="E2288" s="12">
        <v>43048.166666666664</v>
      </c>
      <c r="F2288" s="10">
        <v>13410.17</v>
      </c>
      <c r="G2288" s="10">
        <v>13418.05</v>
      </c>
      <c r="H2288" s="10">
        <v>13408.88</v>
      </c>
      <c r="I2288" s="10">
        <v>13413.96</v>
      </c>
    </row>
    <row r="2289" spans="3:30" hidden="1" x14ac:dyDescent="0.25">
      <c r="E2289" s="11">
        <v>43048.208333333336</v>
      </c>
      <c r="F2289" s="9">
        <v>13415.25</v>
      </c>
      <c r="G2289" s="9">
        <v>13415.25</v>
      </c>
      <c r="H2289" s="9">
        <v>13403.62</v>
      </c>
      <c r="I2289" s="9">
        <v>13408.79</v>
      </c>
    </row>
    <row r="2290" spans="3:30" hidden="1" x14ac:dyDescent="0.25">
      <c r="E2290" s="12">
        <v>43048.25</v>
      </c>
      <c r="F2290" s="10">
        <v>13407.5</v>
      </c>
      <c r="G2290" s="10">
        <v>13410.79</v>
      </c>
      <c r="H2290" s="10">
        <v>13394.6</v>
      </c>
      <c r="I2290" s="10">
        <v>13398.98</v>
      </c>
    </row>
    <row r="2291" spans="3:30" hidden="1" x14ac:dyDescent="0.25">
      <c r="E2291" s="11">
        <v>43048.291666666664</v>
      </c>
      <c r="F2291" s="9">
        <v>13397.69</v>
      </c>
      <c r="G2291" s="9">
        <v>13398.98</v>
      </c>
      <c r="H2291" s="9">
        <v>13359.45</v>
      </c>
      <c r="I2291" s="9">
        <v>13378.46</v>
      </c>
    </row>
    <row r="2292" spans="3:30" x14ac:dyDescent="0.25">
      <c r="C2292">
        <v>1</v>
      </c>
      <c r="E2292" s="12">
        <v>43048.333333333336</v>
      </c>
      <c r="F2292" s="10">
        <v>13377.17</v>
      </c>
      <c r="G2292" s="10">
        <v>13390.23</v>
      </c>
      <c r="H2292" s="10">
        <v>13377.03</v>
      </c>
      <c r="I2292" s="10">
        <v>13387.94</v>
      </c>
      <c r="K2292" s="13">
        <f t="shared" ref="K2292:K2306" si="1098">I2292-F2292</f>
        <v>10.770000000000437</v>
      </c>
      <c r="L2292" s="13">
        <v>0</v>
      </c>
      <c r="M2292" s="13">
        <f t="shared" ref="M2292:M2306" si="1099">G2292-H2292</f>
        <v>13.199999999998909</v>
      </c>
      <c r="N2292" s="13">
        <f t="shared" ref="N2292" si="1100">I2306-F2292</f>
        <v>-193.47999999999956</v>
      </c>
      <c r="O2292" s="18">
        <f>IF(K2292*N2292&gt;0,1,0)</f>
        <v>0</v>
      </c>
      <c r="S2292" s="13">
        <f>MAX(G2292:G2307)</f>
        <v>13403.79</v>
      </c>
      <c r="X2292">
        <f t="shared" ref="X2292:X2306" si="1101">ABS(K2292)</f>
        <v>10.770000000000437</v>
      </c>
      <c r="Y2292">
        <f t="shared" ref="Y2292:Y2306" si="1102">ABS(N2292)</f>
        <v>193.47999999999956</v>
      </c>
      <c r="Z2292">
        <f t="shared" ref="Z2292:Z2306" si="1103">IF(S2292&lt;1000,ABS(S2292),0)</f>
        <v>0</v>
      </c>
      <c r="AA2292" s="22">
        <f t="shared" ref="AA2292:AA2306" si="1104">ABS(P2292)</f>
        <v>0</v>
      </c>
      <c r="AB2292" s="22">
        <f t="shared" ref="AB2292:AB2306" si="1105">ABS(Q2292)</f>
        <v>0</v>
      </c>
      <c r="AC2292" s="22">
        <f t="shared" ref="AC2292:AC2306" si="1106">IF(O2292=1,ABS(P2293),0)</f>
        <v>0</v>
      </c>
      <c r="AD2292" s="22">
        <f t="shared" ref="AD2292:AD2306" si="1107">IF(O2292=0,ABS(Q2293),0)</f>
        <v>3.437851261273011</v>
      </c>
    </row>
    <row r="2293" spans="3:30" x14ac:dyDescent="0.25">
      <c r="E2293" s="11">
        <v>43048.375</v>
      </c>
      <c r="F2293" s="9">
        <v>13389.21</v>
      </c>
      <c r="G2293" s="9">
        <v>13398.92</v>
      </c>
      <c r="H2293" s="9">
        <v>13369.65</v>
      </c>
      <c r="I2293" s="9">
        <v>13375.37</v>
      </c>
      <c r="K2293" s="13">
        <f t="shared" si="1098"/>
        <v>-13.839999999998327</v>
      </c>
      <c r="L2293" s="13">
        <f t="shared" ref="L2293:L2306" si="1108">L2292+K2293</f>
        <v>-13.839999999998327</v>
      </c>
      <c r="M2293" s="13">
        <f t="shared" si="1099"/>
        <v>29.270000000000437</v>
      </c>
      <c r="N2293" s="13"/>
      <c r="P2293">
        <f>_xlfn.IFS(K2292&lt;0,MIN(L2292:L2306),K2292&gt;0,MAX(L2292:L2306))/S2271</f>
        <v>0</v>
      </c>
      <c r="Q2293">
        <f>_xlfn.IFS(K2292&lt;0,MAX(L2292:L2306),K2292&gt;0,MIN(L2292:L2306))/S2271</f>
        <v>-3.437851261273011</v>
      </c>
      <c r="S2293" s="13">
        <f>MIN(H2292:H2307)</f>
        <v>13106.68</v>
      </c>
      <c r="X2293">
        <f t="shared" si="1101"/>
        <v>13.839999999998327</v>
      </c>
      <c r="Y2293">
        <f t="shared" si="1102"/>
        <v>0</v>
      </c>
      <c r="Z2293">
        <f t="shared" si="1103"/>
        <v>0</v>
      </c>
      <c r="AA2293" s="22">
        <f t="shared" si="1104"/>
        <v>0</v>
      </c>
      <c r="AB2293" s="22">
        <f t="shared" si="1105"/>
        <v>3.437851261273011</v>
      </c>
      <c r="AC2293" s="22">
        <f t="shared" si="1106"/>
        <v>0</v>
      </c>
      <c r="AD2293" s="22">
        <f t="shared" si="1107"/>
        <v>0</v>
      </c>
    </row>
    <row r="2294" spans="3:30" x14ac:dyDescent="0.25">
      <c r="E2294" s="12">
        <v>43048.416666666664</v>
      </c>
      <c r="F2294" s="10">
        <v>13377.12</v>
      </c>
      <c r="G2294" s="10">
        <v>13387.85</v>
      </c>
      <c r="H2294" s="10">
        <v>13332.77</v>
      </c>
      <c r="I2294" s="10">
        <v>13380.29</v>
      </c>
      <c r="K2294" s="13">
        <f t="shared" si="1098"/>
        <v>3.1700000000000728</v>
      </c>
      <c r="L2294" s="13">
        <f t="shared" si="1108"/>
        <v>-10.669999999998254</v>
      </c>
      <c r="M2294" s="13">
        <f t="shared" si="1099"/>
        <v>55.079999999999927</v>
      </c>
      <c r="N2294" s="13"/>
      <c r="S2294" s="13">
        <f>S2292-S2293</f>
        <v>297.11000000000058</v>
      </c>
      <c r="X2294">
        <f t="shared" si="1101"/>
        <v>3.1700000000000728</v>
      </c>
      <c r="Y2294">
        <f t="shared" si="1102"/>
        <v>0</v>
      </c>
      <c r="Z2294">
        <f t="shared" si="1103"/>
        <v>297.11000000000058</v>
      </c>
      <c r="AA2294" s="22">
        <f t="shared" si="1104"/>
        <v>0</v>
      </c>
      <c r="AB2294" s="22">
        <f t="shared" si="1105"/>
        <v>0</v>
      </c>
      <c r="AC2294" s="22">
        <f t="shared" si="1106"/>
        <v>0</v>
      </c>
      <c r="AD2294" s="22">
        <f t="shared" si="1107"/>
        <v>0</v>
      </c>
    </row>
    <row r="2295" spans="3:30" x14ac:dyDescent="0.25">
      <c r="E2295" s="11">
        <v>43048.458333333336</v>
      </c>
      <c r="F2295" s="9">
        <v>13380.54</v>
      </c>
      <c r="G2295" s="9">
        <v>13403.79</v>
      </c>
      <c r="H2295" s="9">
        <v>13364.82</v>
      </c>
      <c r="I2295" s="9">
        <v>13385.38</v>
      </c>
      <c r="K2295" s="13">
        <f t="shared" si="1098"/>
        <v>4.8399999999983265</v>
      </c>
      <c r="L2295" s="13">
        <f t="shared" si="1108"/>
        <v>-5.8299999999999272</v>
      </c>
      <c r="M2295" s="13">
        <f t="shared" si="1099"/>
        <v>38.970000000001164</v>
      </c>
      <c r="N2295" s="13"/>
      <c r="X2295">
        <f t="shared" si="1101"/>
        <v>4.8399999999983265</v>
      </c>
      <c r="Y2295">
        <f t="shared" si="1102"/>
        <v>0</v>
      </c>
      <c r="Z2295">
        <f t="shared" si="1103"/>
        <v>0</v>
      </c>
      <c r="AA2295" s="22">
        <f t="shared" si="1104"/>
        <v>0</v>
      </c>
      <c r="AB2295" s="22">
        <f t="shared" si="1105"/>
        <v>0</v>
      </c>
      <c r="AC2295" s="22">
        <f t="shared" si="1106"/>
        <v>0</v>
      </c>
      <c r="AD2295" s="22">
        <f t="shared" si="1107"/>
        <v>0</v>
      </c>
    </row>
    <row r="2296" spans="3:30" x14ac:dyDescent="0.25">
      <c r="E2296" s="12">
        <v>43048.5</v>
      </c>
      <c r="F2296" s="10">
        <v>13385.63</v>
      </c>
      <c r="G2296" s="10">
        <v>13386.65</v>
      </c>
      <c r="H2296" s="10">
        <v>13348.74</v>
      </c>
      <c r="I2296" s="10">
        <v>13355.75</v>
      </c>
      <c r="K2296" s="13">
        <f t="shared" si="1098"/>
        <v>-29.8799999999992</v>
      </c>
      <c r="L2296" s="13">
        <f t="shared" si="1108"/>
        <v>-35.709999999999127</v>
      </c>
      <c r="M2296" s="13">
        <f t="shared" si="1099"/>
        <v>37.909999999999854</v>
      </c>
      <c r="N2296" s="13"/>
      <c r="X2296">
        <f t="shared" si="1101"/>
        <v>29.8799999999992</v>
      </c>
      <c r="Y2296">
        <f t="shared" si="1102"/>
        <v>0</v>
      </c>
      <c r="Z2296">
        <f t="shared" si="1103"/>
        <v>0</v>
      </c>
      <c r="AA2296" s="22">
        <f t="shared" si="1104"/>
        <v>0</v>
      </c>
      <c r="AB2296" s="22">
        <f t="shared" si="1105"/>
        <v>0</v>
      </c>
      <c r="AC2296" s="22">
        <f t="shared" si="1106"/>
        <v>0</v>
      </c>
      <c r="AD2296" s="22">
        <f t="shared" si="1107"/>
        <v>0</v>
      </c>
    </row>
    <row r="2297" spans="3:30" x14ac:dyDescent="0.25">
      <c r="E2297" s="11">
        <v>43048.541666666664</v>
      </c>
      <c r="F2297" s="9">
        <v>13355.5</v>
      </c>
      <c r="G2297" s="9">
        <v>13355.5</v>
      </c>
      <c r="H2297" s="9">
        <v>13261.47</v>
      </c>
      <c r="I2297" s="9">
        <v>13274.92</v>
      </c>
      <c r="K2297" s="13">
        <f t="shared" si="1098"/>
        <v>-80.579999999999927</v>
      </c>
      <c r="L2297" s="13">
        <f t="shared" si="1108"/>
        <v>-116.28999999999905</v>
      </c>
      <c r="M2297" s="13">
        <f t="shared" si="1099"/>
        <v>94.030000000000655</v>
      </c>
      <c r="N2297" s="13"/>
      <c r="X2297">
        <f t="shared" si="1101"/>
        <v>80.579999999999927</v>
      </c>
      <c r="Y2297">
        <f t="shared" si="1102"/>
        <v>0</v>
      </c>
      <c r="Z2297">
        <f t="shared" si="1103"/>
        <v>0</v>
      </c>
      <c r="AA2297" s="22">
        <f t="shared" si="1104"/>
        <v>0</v>
      </c>
      <c r="AB2297" s="22">
        <f t="shared" si="1105"/>
        <v>0</v>
      </c>
      <c r="AC2297" s="22">
        <f t="shared" si="1106"/>
        <v>0</v>
      </c>
      <c r="AD2297" s="22">
        <f t="shared" si="1107"/>
        <v>0</v>
      </c>
    </row>
    <row r="2298" spans="3:30" x14ac:dyDescent="0.25">
      <c r="E2298" s="12">
        <v>43048.583333333336</v>
      </c>
      <c r="F2298" s="10">
        <v>13274.67</v>
      </c>
      <c r="G2298" s="10">
        <v>13278.61</v>
      </c>
      <c r="H2298" s="10">
        <v>13239.8</v>
      </c>
      <c r="I2298" s="10">
        <v>13252.43</v>
      </c>
      <c r="K2298" s="13">
        <f t="shared" si="1098"/>
        <v>-22.239999999999782</v>
      </c>
      <c r="L2298" s="13">
        <f t="shared" si="1108"/>
        <v>-138.52999999999884</v>
      </c>
      <c r="M2298" s="13">
        <f t="shared" si="1099"/>
        <v>38.81000000000131</v>
      </c>
      <c r="N2298" s="13"/>
      <c r="X2298">
        <f t="shared" si="1101"/>
        <v>22.239999999999782</v>
      </c>
      <c r="Y2298">
        <f t="shared" si="1102"/>
        <v>0</v>
      </c>
      <c r="Z2298">
        <f t="shared" si="1103"/>
        <v>0</v>
      </c>
      <c r="AA2298" s="22">
        <f t="shared" si="1104"/>
        <v>0</v>
      </c>
      <c r="AB2298" s="22">
        <f t="shared" si="1105"/>
        <v>0</v>
      </c>
      <c r="AC2298" s="22">
        <f t="shared" si="1106"/>
        <v>0</v>
      </c>
      <c r="AD2298" s="22">
        <f t="shared" si="1107"/>
        <v>0</v>
      </c>
    </row>
    <row r="2299" spans="3:30" x14ac:dyDescent="0.25">
      <c r="E2299" s="11">
        <v>43048.625</v>
      </c>
      <c r="F2299" s="9">
        <v>13251.93</v>
      </c>
      <c r="G2299" s="9">
        <v>13261.6</v>
      </c>
      <c r="H2299" s="9">
        <v>13228.7</v>
      </c>
      <c r="I2299" s="9">
        <v>13243.26</v>
      </c>
      <c r="K2299" s="13">
        <f t="shared" si="1098"/>
        <v>-8.6700000000000728</v>
      </c>
      <c r="L2299" s="13">
        <f t="shared" si="1108"/>
        <v>-147.19999999999891</v>
      </c>
      <c r="M2299" s="13">
        <f t="shared" si="1099"/>
        <v>32.899999999999636</v>
      </c>
      <c r="N2299" s="13"/>
      <c r="X2299">
        <f t="shared" si="1101"/>
        <v>8.6700000000000728</v>
      </c>
      <c r="Y2299">
        <f t="shared" si="1102"/>
        <v>0</v>
      </c>
      <c r="Z2299">
        <f t="shared" si="1103"/>
        <v>0</v>
      </c>
      <c r="AA2299" s="22">
        <f t="shared" si="1104"/>
        <v>0</v>
      </c>
      <c r="AB2299" s="22">
        <f t="shared" si="1105"/>
        <v>0</v>
      </c>
      <c r="AC2299" s="22">
        <f t="shared" si="1106"/>
        <v>0</v>
      </c>
      <c r="AD2299" s="22">
        <f t="shared" si="1107"/>
        <v>0</v>
      </c>
    </row>
    <row r="2300" spans="3:30" x14ac:dyDescent="0.25">
      <c r="E2300" s="12">
        <v>43048.666666666664</v>
      </c>
      <c r="F2300" s="10">
        <v>13243.51</v>
      </c>
      <c r="G2300" s="10">
        <v>13245.79</v>
      </c>
      <c r="H2300" s="10">
        <v>13174.1</v>
      </c>
      <c r="I2300" s="10">
        <v>13188.47</v>
      </c>
      <c r="K2300" s="13">
        <f t="shared" si="1098"/>
        <v>-55.040000000000873</v>
      </c>
      <c r="L2300" s="13">
        <f t="shared" si="1108"/>
        <v>-202.23999999999978</v>
      </c>
      <c r="M2300" s="13">
        <f t="shared" si="1099"/>
        <v>71.690000000000509</v>
      </c>
      <c r="N2300" s="13"/>
      <c r="X2300">
        <f t="shared" si="1101"/>
        <v>55.040000000000873</v>
      </c>
      <c r="Y2300">
        <f t="shared" si="1102"/>
        <v>0</v>
      </c>
      <c r="Z2300">
        <f t="shared" si="1103"/>
        <v>0</v>
      </c>
      <c r="AA2300" s="22">
        <f t="shared" si="1104"/>
        <v>0</v>
      </c>
      <c r="AB2300" s="22">
        <f t="shared" si="1105"/>
        <v>0</v>
      </c>
      <c r="AC2300" s="22">
        <f t="shared" si="1106"/>
        <v>0</v>
      </c>
      <c r="AD2300" s="22">
        <f t="shared" si="1107"/>
        <v>0</v>
      </c>
    </row>
    <row r="2301" spans="3:30" x14ac:dyDescent="0.25">
      <c r="E2301" s="11">
        <v>43048.708333333336</v>
      </c>
      <c r="F2301" s="9">
        <v>13187.47</v>
      </c>
      <c r="G2301" s="9">
        <v>13235.71</v>
      </c>
      <c r="H2301" s="9">
        <v>13186.47</v>
      </c>
      <c r="I2301" s="9">
        <v>13212.51</v>
      </c>
      <c r="K2301" s="13">
        <f t="shared" si="1098"/>
        <v>25.040000000000873</v>
      </c>
      <c r="L2301" s="13">
        <f t="shared" si="1108"/>
        <v>-177.19999999999891</v>
      </c>
      <c r="M2301" s="13">
        <f t="shared" si="1099"/>
        <v>49.239999999999782</v>
      </c>
      <c r="N2301" s="13"/>
      <c r="X2301">
        <f t="shared" si="1101"/>
        <v>25.040000000000873</v>
      </c>
      <c r="Y2301">
        <f t="shared" si="1102"/>
        <v>0</v>
      </c>
      <c r="Z2301">
        <f t="shared" si="1103"/>
        <v>0</v>
      </c>
      <c r="AA2301" s="22">
        <f t="shared" si="1104"/>
        <v>0</v>
      </c>
      <c r="AB2301" s="22">
        <f t="shared" si="1105"/>
        <v>0</v>
      </c>
      <c r="AC2301" s="22">
        <f t="shared" si="1106"/>
        <v>0</v>
      </c>
      <c r="AD2301" s="22">
        <f t="shared" si="1107"/>
        <v>0</v>
      </c>
    </row>
    <row r="2302" spans="3:30" x14ac:dyDescent="0.25">
      <c r="E2302" s="12">
        <v>43048.75</v>
      </c>
      <c r="F2302" s="10">
        <v>13212.26</v>
      </c>
      <c r="G2302" s="10">
        <v>13213.01</v>
      </c>
      <c r="H2302" s="10">
        <v>13147.7</v>
      </c>
      <c r="I2302" s="10">
        <v>13164.44</v>
      </c>
      <c r="K2302" s="13">
        <f t="shared" si="1098"/>
        <v>-47.819999999999709</v>
      </c>
      <c r="L2302" s="13">
        <f t="shared" si="1108"/>
        <v>-225.01999999999862</v>
      </c>
      <c r="M2302" s="13">
        <f t="shared" si="1099"/>
        <v>65.309999999999491</v>
      </c>
      <c r="N2302" s="13"/>
      <c r="X2302">
        <f t="shared" si="1101"/>
        <v>47.819999999999709</v>
      </c>
      <c r="Y2302">
        <f t="shared" si="1102"/>
        <v>0</v>
      </c>
      <c r="Z2302">
        <f t="shared" si="1103"/>
        <v>0</v>
      </c>
      <c r="AA2302" s="22">
        <f t="shared" si="1104"/>
        <v>0</v>
      </c>
      <c r="AB2302" s="22">
        <f t="shared" si="1105"/>
        <v>0</v>
      </c>
      <c r="AC2302" s="22">
        <f t="shared" si="1106"/>
        <v>0</v>
      </c>
      <c r="AD2302" s="22">
        <f t="shared" si="1107"/>
        <v>0</v>
      </c>
    </row>
    <row r="2303" spans="3:30" x14ac:dyDescent="0.25">
      <c r="E2303" s="11">
        <v>43048.791666666664</v>
      </c>
      <c r="F2303" s="9">
        <v>13164.69</v>
      </c>
      <c r="G2303" s="9">
        <v>13164.69</v>
      </c>
      <c r="H2303" s="9">
        <v>13106.68</v>
      </c>
      <c r="I2303" s="9">
        <v>13126.68</v>
      </c>
      <c r="K2303" s="13">
        <f t="shared" si="1098"/>
        <v>-38.010000000000218</v>
      </c>
      <c r="L2303" s="13">
        <f t="shared" si="1108"/>
        <v>-263.02999999999884</v>
      </c>
      <c r="M2303" s="13">
        <f t="shared" si="1099"/>
        <v>58.010000000000218</v>
      </c>
      <c r="N2303" s="13"/>
      <c r="X2303">
        <f t="shared" si="1101"/>
        <v>38.010000000000218</v>
      </c>
      <c r="Y2303">
        <f t="shared" si="1102"/>
        <v>0</v>
      </c>
      <c r="Z2303">
        <f t="shared" si="1103"/>
        <v>0</v>
      </c>
      <c r="AA2303" s="22">
        <f t="shared" si="1104"/>
        <v>0</v>
      </c>
      <c r="AB2303" s="22">
        <f t="shared" si="1105"/>
        <v>0</v>
      </c>
      <c r="AC2303" s="22">
        <f t="shared" si="1106"/>
        <v>0</v>
      </c>
      <c r="AD2303" s="22">
        <f t="shared" si="1107"/>
        <v>0</v>
      </c>
    </row>
    <row r="2304" spans="3:30" x14ac:dyDescent="0.25">
      <c r="E2304" s="12">
        <v>43048.833333333336</v>
      </c>
      <c r="F2304" s="10">
        <v>13126.93</v>
      </c>
      <c r="G2304" s="10">
        <v>13152.44</v>
      </c>
      <c r="H2304" s="10">
        <v>13119.18</v>
      </c>
      <c r="I2304" s="10">
        <v>13142.93</v>
      </c>
      <c r="K2304" s="13">
        <f t="shared" si="1098"/>
        <v>16</v>
      </c>
      <c r="L2304" s="13">
        <f t="shared" si="1108"/>
        <v>-247.02999999999884</v>
      </c>
      <c r="M2304" s="13">
        <f t="shared" si="1099"/>
        <v>33.260000000000218</v>
      </c>
      <c r="N2304" s="13"/>
      <c r="X2304">
        <f t="shared" si="1101"/>
        <v>16</v>
      </c>
      <c r="Y2304">
        <f t="shared" si="1102"/>
        <v>0</v>
      </c>
      <c r="Z2304">
        <f t="shared" si="1103"/>
        <v>0</v>
      </c>
      <c r="AA2304" s="22">
        <f t="shared" si="1104"/>
        <v>0</v>
      </c>
      <c r="AB2304" s="22">
        <f t="shared" si="1105"/>
        <v>0</v>
      </c>
      <c r="AC2304" s="22">
        <f t="shared" si="1106"/>
        <v>0</v>
      </c>
      <c r="AD2304" s="22">
        <f t="shared" si="1107"/>
        <v>0</v>
      </c>
    </row>
    <row r="2305" spans="3:30" x14ac:dyDescent="0.25">
      <c r="E2305" s="11">
        <v>43048.875</v>
      </c>
      <c r="F2305" s="9">
        <v>13143.18</v>
      </c>
      <c r="G2305" s="9">
        <v>13158.94</v>
      </c>
      <c r="H2305" s="9">
        <v>13142.43</v>
      </c>
      <c r="I2305" s="9">
        <v>13150.93</v>
      </c>
      <c r="K2305" s="13">
        <f t="shared" si="1098"/>
        <v>7.75</v>
      </c>
      <c r="L2305" s="13">
        <f t="shared" si="1108"/>
        <v>-239.27999999999884</v>
      </c>
      <c r="M2305" s="13">
        <f t="shared" si="1099"/>
        <v>16.510000000000218</v>
      </c>
      <c r="N2305" s="13"/>
      <c r="X2305">
        <f t="shared" si="1101"/>
        <v>7.75</v>
      </c>
      <c r="Y2305">
        <f t="shared" si="1102"/>
        <v>0</v>
      </c>
      <c r="Z2305">
        <f t="shared" si="1103"/>
        <v>0</v>
      </c>
      <c r="AA2305" s="22">
        <f t="shared" si="1104"/>
        <v>0</v>
      </c>
      <c r="AB2305" s="22">
        <f t="shared" si="1105"/>
        <v>0</v>
      </c>
      <c r="AC2305" s="22">
        <f t="shared" si="1106"/>
        <v>0</v>
      </c>
      <c r="AD2305" s="22">
        <f t="shared" si="1107"/>
        <v>0</v>
      </c>
    </row>
    <row r="2306" spans="3:30" x14ac:dyDescent="0.25">
      <c r="E2306" s="12">
        <v>43048.916666666664</v>
      </c>
      <c r="F2306" s="10">
        <v>13150.68</v>
      </c>
      <c r="G2306" s="10">
        <v>13189.19</v>
      </c>
      <c r="H2306" s="10">
        <v>13148.68</v>
      </c>
      <c r="I2306" s="10">
        <v>13183.69</v>
      </c>
      <c r="K2306" s="13">
        <f t="shared" si="1098"/>
        <v>33.010000000000218</v>
      </c>
      <c r="L2306" s="13">
        <f t="shared" si="1108"/>
        <v>-206.26999999999862</v>
      </c>
      <c r="M2306" s="13">
        <f t="shared" si="1099"/>
        <v>40.510000000000218</v>
      </c>
      <c r="N2306" s="13"/>
      <c r="X2306">
        <f t="shared" si="1101"/>
        <v>33.010000000000218</v>
      </c>
      <c r="Y2306">
        <f t="shared" si="1102"/>
        <v>0</v>
      </c>
      <c r="Z2306">
        <f t="shared" si="1103"/>
        <v>0</v>
      </c>
      <c r="AA2306" s="22">
        <f t="shared" si="1104"/>
        <v>0</v>
      </c>
      <c r="AB2306" s="22">
        <f t="shared" si="1105"/>
        <v>0</v>
      </c>
      <c r="AC2306" s="22">
        <f t="shared" si="1106"/>
        <v>0</v>
      </c>
      <c r="AD2306" s="22">
        <f t="shared" si="1107"/>
        <v>0</v>
      </c>
    </row>
    <row r="2307" spans="3:30" hidden="1" x14ac:dyDescent="0.25">
      <c r="E2307" s="11">
        <v>43048.958333333336</v>
      </c>
      <c r="F2307" s="9">
        <v>13185.44</v>
      </c>
      <c r="G2307" s="9">
        <v>13193.95</v>
      </c>
      <c r="H2307" s="9">
        <v>13178.64</v>
      </c>
      <c r="I2307" s="9">
        <v>13184.97</v>
      </c>
    </row>
    <row r="2308" spans="3:30" hidden="1" x14ac:dyDescent="0.25">
      <c r="E2308" s="12">
        <v>43049.041666666664</v>
      </c>
      <c r="F2308" s="10">
        <v>13179.86</v>
      </c>
      <c r="G2308" s="10">
        <v>13186.24</v>
      </c>
      <c r="H2308" s="10">
        <v>13164.42</v>
      </c>
      <c r="I2308" s="10">
        <v>13170.8</v>
      </c>
    </row>
    <row r="2309" spans="3:30" hidden="1" x14ac:dyDescent="0.25">
      <c r="E2309" s="11">
        <v>43049.083333333336</v>
      </c>
      <c r="F2309" s="9">
        <v>13169.52</v>
      </c>
      <c r="G2309" s="9">
        <v>13181.01</v>
      </c>
      <c r="H2309" s="9">
        <v>13169.52</v>
      </c>
      <c r="I2309" s="9">
        <v>13176.35</v>
      </c>
    </row>
    <row r="2310" spans="3:30" hidden="1" x14ac:dyDescent="0.25">
      <c r="E2310" s="12">
        <v>43049.125</v>
      </c>
      <c r="F2310" s="10">
        <v>13177.63</v>
      </c>
      <c r="G2310" s="10">
        <v>13190.17</v>
      </c>
      <c r="H2310" s="10">
        <v>13174.9</v>
      </c>
      <c r="I2310" s="10">
        <v>13181.5</v>
      </c>
    </row>
    <row r="2311" spans="3:30" hidden="1" x14ac:dyDescent="0.25">
      <c r="E2311" s="11">
        <v>43049.166666666664</v>
      </c>
      <c r="F2311" s="9">
        <v>13182.78</v>
      </c>
      <c r="G2311" s="9">
        <v>13186.33</v>
      </c>
      <c r="H2311" s="9">
        <v>13172.57</v>
      </c>
      <c r="I2311" s="9">
        <v>13185.55</v>
      </c>
    </row>
    <row r="2312" spans="3:30" hidden="1" x14ac:dyDescent="0.25">
      <c r="E2312" s="12">
        <v>43049.208333333336</v>
      </c>
      <c r="F2312" s="10">
        <v>13186.83</v>
      </c>
      <c r="G2312" s="10">
        <v>13190.66</v>
      </c>
      <c r="H2312" s="10">
        <v>13185.55</v>
      </c>
      <c r="I2312" s="10">
        <v>13186.55</v>
      </c>
    </row>
    <row r="2313" spans="3:30" hidden="1" x14ac:dyDescent="0.25">
      <c r="E2313" s="11">
        <v>43049.25</v>
      </c>
      <c r="F2313" s="9">
        <v>13187.19</v>
      </c>
      <c r="G2313" s="9">
        <v>13194.21</v>
      </c>
      <c r="H2313" s="9">
        <v>13186.55</v>
      </c>
      <c r="I2313" s="9">
        <v>13193.93</v>
      </c>
    </row>
    <row r="2314" spans="3:30" hidden="1" x14ac:dyDescent="0.25">
      <c r="E2314" s="12">
        <v>43049.291666666664</v>
      </c>
      <c r="F2314" s="10">
        <v>13195.21</v>
      </c>
      <c r="G2314" s="10">
        <v>13210.84</v>
      </c>
      <c r="H2314" s="10">
        <v>13192.63</v>
      </c>
      <c r="I2314" s="10">
        <v>13207.57</v>
      </c>
    </row>
    <row r="2315" spans="3:30" x14ac:dyDescent="0.25">
      <c r="C2315">
        <v>1</v>
      </c>
      <c r="E2315" s="11">
        <v>43049.333333333336</v>
      </c>
      <c r="F2315" s="9">
        <v>13206.92</v>
      </c>
      <c r="G2315" s="9">
        <v>13206.93</v>
      </c>
      <c r="H2315" s="9">
        <v>13181.42</v>
      </c>
      <c r="I2315" s="9">
        <v>13193.91</v>
      </c>
      <c r="K2315" s="13">
        <f t="shared" ref="K2315:K2329" si="1109">I2315-F2315</f>
        <v>-13.010000000000218</v>
      </c>
      <c r="L2315" s="13">
        <v>0</v>
      </c>
      <c r="M2315" s="13">
        <f t="shared" ref="M2315:M2329" si="1110">G2315-H2315</f>
        <v>25.510000000000218</v>
      </c>
      <c r="N2315" s="13">
        <f t="shared" ref="N2315" si="1111">I2329-F2315</f>
        <v>-81.1299999999992</v>
      </c>
      <c r="O2315" s="18">
        <f>IF(K2315*N2315&gt;0,1,0)</f>
        <v>1</v>
      </c>
      <c r="S2315" s="13">
        <f>MAX(G2315:G2330)</f>
        <v>13217.48</v>
      </c>
      <c r="X2315">
        <f t="shared" ref="X2315:X2329" si="1112">ABS(K2315)</f>
        <v>13.010000000000218</v>
      </c>
      <c r="Y2315">
        <f t="shared" ref="Y2315:Y2329" si="1113">ABS(N2315)</f>
        <v>81.1299999999992</v>
      </c>
      <c r="Z2315">
        <f t="shared" ref="Z2315:Z2329" si="1114">IF(S2315&lt;1000,ABS(S2315),0)</f>
        <v>0</v>
      </c>
      <c r="AA2315" s="22">
        <f t="shared" ref="AA2315:AA2329" si="1115">ABS(P2315)</f>
        <v>0</v>
      </c>
      <c r="AB2315" s="22">
        <f t="shared" ref="AB2315:AB2329" si="1116">ABS(Q2315)</f>
        <v>0</v>
      </c>
      <c r="AC2315" s="22">
        <f t="shared" ref="AC2315:AC2329" si="1117">IF(O2315=1,ABS(P2316),0)</f>
        <v>0.24522903974958304</v>
      </c>
      <c r="AD2315" s="22">
        <f t="shared" ref="AD2315:AD2329" si="1118">IF(O2315=0,ABS(Q2316),0)</f>
        <v>0</v>
      </c>
    </row>
    <row r="2316" spans="3:30" x14ac:dyDescent="0.25">
      <c r="E2316" s="12">
        <v>43049.375</v>
      </c>
      <c r="F2316" s="10">
        <v>13192.41</v>
      </c>
      <c r="G2316" s="10">
        <v>13210.48</v>
      </c>
      <c r="H2316" s="10">
        <v>13178.54</v>
      </c>
      <c r="I2316" s="10">
        <v>13194.84</v>
      </c>
      <c r="K2316" s="13">
        <f t="shared" si="1109"/>
        <v>2.430000000000291</v>
      </c>
      <c r="L2316" s="13">
        <f t="shared" ref="L2316:L2329" si="1119">L2315+K2316</f>
        <v>2.430000000000291</v>
      </c>
      <c r="M2316" s="13">
        <f t="shared" si="1110"/>
        <v>31.93999999999869</v>
      </c>
      <c r="N2316" s="13"/>
      <c r="P2316">
        <f>_xlfn.IFS(K2315&lt;0,MIN(L2315:L2329),K2315&gt;0,MAX(L2315:L2329))/S2294</f>
        <v>-0.24522903974958304</v>
      </c>
      <c r="Q2316">
        <f>_xlfn.IFS(K2315&lt;0,MAX(L2315:L2329),K2315&gt;0,MIN(L2315:L2329))/S2294</f>
        <v>8.1787890007077729E-3</v>
      </c>
      <c r="S2316" s="13">
        <f>MIN(H2315:H2330)</f>
        <v>13108.94</v>
      </c>
      <c r="X2316">
        <f t="shared" si="1112"/>
        <v>2.430000000000291</v>
      </c>
      <c r="Y2316">
        <f t="shared" si="1113"/>
        <v>0</v>
      </c>
      <c r="Z2316">
        <f t="shared" si="1114"/>
        <v>0</v>
      </c>
      <c r="AA2316" s="22">
        <f t="shared" si="1115"/>
        <v>0.24522903974958304</v>
      </c>
      <c r="AB2316" s="22">
        <f t="shared" si="1116"/>
        <v>8.1787890007077729E-3</v>
      </c>
      <c r="AC2316" s="22">
        <f t="shared" si="1117"/>
        <v>0</v>
      </c>
      <c r="AD2316" s="22">
        <f t="shared" si="1118"/>
        <v>0</v>
      </c>
    </row>
    <row r="2317" spans="3:30" x14ac:dyDescent="0.25">
      <c r="E2317" s="11">
        <v>43049.416666666664</v>
      </c>
      <c r="F2317" s="9">
        <v>13197.34</v>
      </c>
      <c r="G2317" s="9">
        <v>13217.48</v>
      </c>
      <c r="H2317" s="9">
        <v>13165.37</v>
      </c>
      <c r="I2317" s="9">
        <v>13171.9</v>
      </c>
      <c r="K2317" s="13">
        <f t="shared" si="1109"/>
        <v>-25.440000000000509</v>
      </c>
      <c r="L2317" s="13">
        <f t="shared" si="1119"/>
        <v>-23.010000000000218</v>
      </c>
      <c r="M2317" s="13">
        <f t="shared" si="1110"/>
        <v>52.109999999998763</v>
      </c>
      <c r="N2317" s="13"/>
      <c r="S2317" s="13">
        <f>S2315-S2316</f>
        <v>108.53999999999905</v>
      </c>
      <c r="X2317">
        <f t="shared" si="1112"/>
        <v>25.440000000000509</v>
      </c>
      <c r="Y2317">
        <f t="shared" si="1113"/>
        <v>0</v>
      </c>
      <c r="Z2317">
        <f t="shared" si="1114"/>
        <v>108.53999999999905</v>
      </c>
      <c r="AA2317" s="22">
        <f t="shared" si="1115"/>
        <v>0</v>
      </c>
      <c r="AB2317" s="22">
        <f t="shared" si="1116"/>
        <v>0</v>
      </c>
      <c r="AC2317" s="22">
        <f t="shared" si="1117"/>
        <v>0</v>
      </c>
      <c r="AD2317" s="22">
        <f t="shared" si="1118"/>
        <v>0</v>
      </c>
    </row>
    <row r="2318" spans="3:30" x14ac:dyDescent="0.25">
      <c r="E2318" s="12">
        <v>43049.458333333336</v>
      </c>
      <c r="F2318" s="10">
        <v>13172.4</v>
      </c>
      <c r="G2318" s="10">
        <v>13185.13</v>
      </c>
      <c r="H2318" s="10">
        <v>13130.92</v>
      </c>
      <c r="I2318" s="10">
        <v>13135.83</v>
      </c>
      <c r="K2318" s="13">
        <f t="shared" si="1109"/>
        <v>-36.569999999999709</v>
      </c>
      <c r="L2318" s="13">
        <f t="shared" si="1119"/>
        <v>-59.579999999999927</v>
      </c>
      <c r="M2318" s="13">
        <f t="shared" si="1110"/>
        <v>54.209999999999127</v>
      </c>
      <c r="N2318" s="13"/>
      <c r="X2318">
        <f t="shared" si="1112"/>
        <v>36.569999999999709</v>
      </c>
      <c r="Y2318">
        <f t="shared" si="1113"/>
        <v>0</v>
      </c>
      <c r="Z2318">
        <f t="shared" si="1114"/>
        <v>0</v>
      </c>
      <c r="AA2318" s="22">
        <f t="shared" si="1115"/>
        <v>0</v>
      </c>
      <c r="AB2318" s="22">
        <f t="shared" si="1116"/>
        <v>0</v>
      </c>
      <c r="AC2318" s="22">
        <f t="shared" si="1117"/>
        <v>0</v>
      </c>
      <c r="AD2318" s="22">
        <f t="shared" si="1118"/>
        <v>0</v>
      </c>
    </row>
    <row r="2319" spans="3:30" x14ac:dyDescent="0.25">
      <c r="E2319" s="11">
        <v>43049.5</v>
      </c>
      <c r="F2319" s="9">
        <v>13135.57</v>
      </c>
      <c r="G2319" s="9">
        <v>13171.65</v>
      </c>
      <c r="H2319" s="9">
        <v>13133.76</v>
      </c>
      <c r="I2319" s="9">
        <v>13165.23</v>
      </c>
      <c r="K2319" s="13">
        <f t="shared" si="1109"/>
        <v>29.659999999999854</v>
      </c>
      <c r="L2319" s="13">
        <f t="shared" si="1119"/>
        <v>-29.920000000000073</v>
      </c>
      <c r="M2319" s="13">
        <f t="shared" si="1110"/>
        <v>37.889999999999418</v>
      </c>
      <c r="N2319" s="13"/>
      <c r="X2319">
        <f t="shared" si="1112"/>
        <v>29.659999999999854</v>
      </c>
      <c r="Y2319">
        <f t="shared" si="1113"/>
        <v>0</v>
      </c>
      <c r="Z2319">
        <f t="shared" si="1114"/>
        <v>0</v>
      </c>
      <c r="AA2319" s="22">
        <f t="shared" si="1115"/>
        <v>0</v>
      </c>
      <c r="AB2319" s="22">
        <f t="shared" si="1116"/>
        <v>0</v>
      </c>
      <c r="AC2319" s="22">
        <f t="shared" si="1117"/>
        <v>0</v>
      </c>
      <c r="AD2319" s="22">
        <f t="shared" si="1118"/>
        <v>0</v>
      </c>
    </row>
    <row r="2320" spans="3:30" x14ac:dyDescent="0.25">
      <c r="E2320" s="12">
        <v>43049.541666666664</v>
      </c>
      <c r="F2320" s="10">
        <v>13165.24</v>
      </c>
      <c r="G2320" s="10">
        <v>13193.39</v>
      </c>
      <c r="H2320" s="10">
        <v>13165.23</v>
      </c>
      <c r="I2320" s="10">
        <v>13181.3</v>
      </c>
      <c r="K2320" s="13">
        <f t="shared" si="1109"/>
        <v>16.059999999999491</v>
      </c>
      <c r="L2320" s="13">
        <f t="shared" si="1119"/>
        <v>-13.860000000000582</v>
      </c>
      <c r="M2320" s="13">
        <f t="shared" si="1110"/>
        <v>28.159999999999854</v>
      </c>
      <c r="N2320" s="13"/>
      <c r="X2320">
        <f t="shared" si="1112"/>
        <v>16.059999999999491</v>
      </c>
      <c r="Y2320">
        <f t="shared" si="1113"/>
        <v>0</v>
      </c>
      <c r="Z2320">
        <f t="shared" si="1114"/>
        <v>0</v>
      </c>
      <c r="AA2320" s="22">
        <f t="shared" si="1115"/>
        <v>0</v>
      </c>
      <c r="AB2320" s="22">
        <f t="shared" si="1116"/>
        <v>0</v>
      </c>
      <c r="AC2320" s="22">
        <f t="shared" si="1117"/>
        <v>0</v>
      </c>
      <c r="AD2320" s="22">
        <f t="shared" si="1118"/>
        <v>0</v>
      </c>
    </row>
    <row r="2321" spans="5:30" x14ac:dyDescent="0.25">
      <c r="E2321" s="11">
        <v>43049.583333333336</v>
      </c>
      <c r="F2321" s="9">
        <v>13182.05</v>
      </c>
      <c r="G2321" s="9">
        <v>13189.42</v>
      </c>
      <c r="H2321" s="9">
        <v>13155.95</v>
      </c>
      <c r="I2321" s="9">
        <v>13182.78</v>
      </c>
      <c r="K2321" s="13">
        <f t="shared" si="1109"/>
        <v>0.73000000000138243</v>
      </c>
      <c r="L2321" s="13">
        <f t="shared" si="1119"/>
        <v>-13.1299999999992</v>
      </c>
      <c r="M2321" s="13">
        <f t="shared" si="1110"/>
        <v>33.469999999999345</v>
      </c>
      <c r="N2321" s="13"/>
      <c r="X2321">
        <f t="shared" si="1112"/>
        <v>0.73000000000138243</v>
      </c>
      <c r="Y2321">
        <f t="shared" si="1113"/>
        <v>0</v>
      </c>
      <c r="Z2321">
        <f t="shared" si="1114"/>
        <v>0</v>
      </c>
      <c r="AA2321" s="22">
        <f t="shared" si="1115"/>
        <v>0</v>
      </c>
      <c r="AB2321" s="22">
        <f t="shared" si="1116"/>
        <v>0</v>
      </c>
      <c r="AC2321" s="22">
        <f t="shared" si="1117"/>
        <v>0</v>
      </c>
      <c r="AD2321" s="22">
        <f t="shared" si="1118"/>
        <v>0</v>
      </c>
    </row>
    <row r="2322" spans="5:30" x14ac:dyDescent="0.25">
      <c r="E2322" s="12">
        <v>43049.625</v>
      </c>
      <c r="F2322" s="10">
        <v>13183.03</v>
      </c>
      <c r="G2322" s="10">
        <v>13190.93</v>
      </c>
      <c r="H2322" s="10">
        <v>13170.68</v>
      </c>
      <c r="I2322" s="10">
        <v>13177.9</v>
      </c>
      <c r="K2322" s="13">
        <f t="shared" si="1109"/>
        <v>-5.1300000000010186</v>
      </c>
      <c r="L2322" s="13">
        <f t="shared" si="1119"/>
        <v>-18.260000000000218</v>
      </c>
      <c r="M2322" s="13">
        <f t="shared" si="1110"/>
        <v>20.25</v>
      </c>
      <c r="N2322" s="13"/>
      <c r="X2322">
        <f t="shared" si="1112"/>
        <v>5.1300000000010186</v>
      </c>
      <c r="Y2322">
        <f t="shared" si="1113"/>
        <v>0</v>
      </c>
      <c r="Z2322">
        <f t="shared" si="1114"/>
        <v>0</v>
      </c>
      <c r="AA2322" s="22">
        <f t="shared" si="1115"/>
        <v>0</v>
      </c>
      <c r="AB2322" s="22">
        <f t="shared" si="1116"/>
        <v>0</v>
      </c>
      <c r="AC2322" s="22">
        <f t="shared" si="1117"/>
        <v>0</v>
      </c>
      <c r="AD2322" s="22">
        <f t="shared" si="1118"/>
        <v>0</v>
      </c>
    </row>
    <row r="2323" spans="5:30" x14ac:dyDescent="0.25">
      <c r="E2323" s="11">
        <v>43049.666666666664</v>
      </c>
      <c r="F2323" s="9">
        <v>13177.14</v>
      </c>
      <c r="G2323" s="9">
        <v>13182.71</v>
      </c>
      <c r="H2323" s="9">
        <v>13147.72</v>
      </c>
      <c r="I2323" s="9">
        <v>13154.55</v>
      </c>
      <c r="K2323" s="13">
        <f t="shared" si="1109"/>
        <v>-22.590000000000146</v>
      </c>
      <c r="L2323" s="13">
        <f t="shared" si="1119"/>
        <v>-40.850000000000364</v>
      </c>
      <c r="M2323" s="13">
        <f t="shared" si="1110"/>
        <v>34.989999999999782</v>
      </c>
      <c r="N2323" s="13"/>
      <c r="X2323">
        <f t="shared" si="1112"/>
        <v>22.590000000000146</v>
      </c>
      <c r="Y2323">
        <f t="shared" si="1113"/>
        <v>0</v>
      </c>
      <c r="Z2323">
        <f t="shared" si="1114"/>
        <v>0</v>
      </c>
      <c r="AA2323" s="22">
        <f t="shared" si="1115"/>
        <v>0</v>
      </c>
      <c r="AB2323" s="22">
        <f t="shared" si="1116"/>
        <v>0</v>
      </c>
      <c r="AC2323" s="22">
        <f t="shared" si="1117"/>
        <v>0</v>
      </c>
      <c r="AD2323" s="22">
        <f t="shared" si="1118"/>
        <v>0</v>
      </c>
    </row>
    <row r="2324" spans="5:30" x14ac:dyDescent="0.25">
      <c r="E2324" s="12">
        <v>43049.708333333336</v>
      </c>
      <c r="F2324" s="10">
        <v>13153.8</v>
      </c>
      <c r="G2324" s="10">
        <v>13163.49</v>
      </c>
      <c r="H2324" s="10">
        <v>13108.94</v>
      </c>
      <c r="I2324" s="10">
        <v>13129.2</v>
      </c>
      <c r="K2324" s="13">
        <f t="shared" si="1109"/>
        <v>-24.599999999998545</v>
      </c>
      <c r="L2324" s="13">
        <f t="shared" si="1119"/>
        <v>-65.449999999998909</v>
      </c>
      <c r="M2324" s="13">
        <f t="shared" si="1110"/>
        <v>54.549999999999272</v>
      </c>
      <c r="N2324" s="13"/>
      <c r="X2324">
        <f t="shared" si="1112"/>
        <v>24.599999999998545</v>
      </c>
      <c r="Y2324">
        <f t="shared" si="1113"/>
        <v>0</v>
      </c>
      <c r="Z2324">
        <f t="shared" si="1114"/>
        <v>0</v>
      </c>
      <c r="AA2324" s="22">
        <f t="shared" si="1115"/>
        <v>0</v>
      </c>
      <c r="AB2324" s="22">
        <f t="shared" si="1116"/>
        <v>0</v>
      </c>
      <c r="AC2324" s="22">
        <f t="shared" si="1117"/>
        <v>0</v>
      </c>
      <c r="AD2324" s="22">
        <f t="shared" si="1118"/>
        <v>0</v>
      </c>
    </row>
    <row r="2325" spans="5:30" x14ac:dyDescent="0.25">
      <c r="E2325" s="11">
        <v>43049.75</v>
      </c>
      <c r="F2325" s="9">
        <v>13129.45</v>
      </c>
      <c r="G2325" s="9">
        <v>13136.57</v>
      </c>
      <c r="H2325" s="9">
        <v>13115.77</v>
      </c>
      <c r="I2325" s="9">
        <v>13132.05</v>
      </c>
      <c r="K2325" s="13">
        <f t="shared" si="1109"/>
        <v>2.5999999999985448</v>
      </c>
      <c r="L2325" s="13">
        <f t="shared" si="1119"/>
        <v>-62.850000000000364</v>
      </c>
      <c r="M2325" s="13">
        <f t="shared" si="1110"/>
        <v>20.799999999999272</v>
      </c>
      <c r="N2325" s="13"/>
      <c r="X2325">
        <f t="shared" si="1112"/>
        <v>2.5999999999985448</v>
      </c>
      <c r="Y2325">
        <f t="shared" si="1113"/>
        <v>0</v>
      </c>
      <c r="Z2325">
        <f t="shared" si="1114"/>
        <v>0</v>
      </c>
      <c r="AA2325" s="22">
        <f t="shared" si="1115"/>
        <v>0</v>
      </c>
      <c r="AB2325" s="22">
        <f t="shared" si="1116"/>
        <v>0</v>
      </c>
      <c r="AC2325" s="22">
        <f t="shared" si="1117"/>
        <v>0</v>
      </c>
      <c r="AD2325" s="22">
        <f t="shared" si="1118"/>
        <v>0</v>
      </c>
    </row>
    <row r="2326" spans="5:30" x14ac:dyDescent="0.25">
      <c r="E2326" s="12">
        <v>43049.791666666664</v>
      </c>
      <c r="F2326" s="10">
        <v>13132.3</v>
      </c>
      <c r="G2326" s="10">
        <v>13138.3</v>
      </c>
      <c r="H2326" s="10">
        <v>13121.8</v>
      </c>
      <c r="I2326" s="10">
        <v>13123.3</v>
      </c>
      <c r="K2326" s="13">
        <f t="shared" si="1109"/>
        <v>-9</v>
      </c>
      <c r="L2326" s="13">
        <f t="shared" si="1119"/>
        <v>-71.850000000000364</v>
      </c>
      <c r="M2326" s="13">
        <f t="shared" si="1110"/>
        <v>16.5</v>
      </c>
      <c r="N2326" s="13"/>
      <c r="X2326">
        <f t="shared" si="1112"/>
        <v>9</v>
      </c>
      <c r="Y2326">
        <f t="shared" si="1113"/>
        <v>0</v>
      </c>
      <c r="Z2326">
        <f t="shared" si="1114"/>
        <v>0</v>
      </c>
      <c r="AA2326" s="22">
        <f t="shared" si="1115"/>
        <v>0</v>
      </c>
      <c r="AB2326" s="22">
        <f t="shared" si="1116"/>
        <v>0</v>
      </c>
      <c r="AC2326" s="22">
        <f t="shared" si="1117"/>
        <v>0</v>
      </c>
      <c r="AD2326" s="22">
        <f t="shared" si="1118"/>
        <v>0</v>
      </c>
    </row>
    <row r="2327" spans="5:30" x14ac:dyDescent="0.25">
      <c r="E2327" s="11">
        <v>43049.833333333336</v>
      </c>
      <c r="F2327" s="9">
        <v>13123.05</v>
      </c>
      <c r="G2327" s="9">
        <v>13128.05</v>
      </c>
      <c r="H2327" s="9">
        <v>13114.54</v>
      </c>
      <c r="I2327" s="9">
        <v>13122.04</v>
      </c>
      <c r="K2327" s="13">
        <f t="shared" si="1109"/>
        <v>-1.0099999999983993</v>
      </c>
      <c r="L2327" s="13">
        <f t="shared" si="1119"/>
        <v>-72.859999999998763</v>
      </c>
      <c r="M2327" s="13">
        <f t="shared" si="1110"/>
        <v>13.509999999998399</v>
      </c>
      <c r="N2327" s="13"/>
      <c r="X2327">
        <f t="shared" si="1112"/>
        <v>1.0099999999983993</v>
      </c>
      <c r="Y2327">
        <f t="shared" si="1113"/>
        <v>0</v>
      </c>
      <c r="Z2327">
        <f t="shared" si="1114"/>
        <v>0</v>
      </c>
      <c r="AA2327" s="22">
        <f t="shared" si="1115"/>
        <v>0</v>
      </c>
      <c r="AB2327" s="22">
        <f t="shared" si="1116"/>
        <v>0</v>
      </c>
      <c r="AC2327" s="22">
        <f t="shared" si="1117"/>
        <v>0</v>
      </c>
      <c r="AD2327" s="22">
        <f t="shared" si="1118"/>
        <v>0</v>
      </c>
    </row>
    <row r="2328" spans="5:30" x14ac:dyDescent="0.25">
      <c r="E2328" s="12">
        <v>43049.875</v>
      </c>
      <c r="F2328" s="10">
        <v>13122.79</v>
      </c>
      <c r="G2328" s="10">
        <v>13137.04</v>
      </c>
      <c r="H2328" s="10">
        <v>13122.04</v>
      </c>
      <c r="I2328" s="10">
        <v>13135.79</v>
      </c>
      <c r="K2328" s="13">
        <f t="shared" si="1109"/>
        <v>13</v>
      </c>
      <c r="L2328" s="13">
        <f t="shared" si="1119"/>
        <v>-59.859999999998763</v>
      </c>
      <c r="M2328" s="13">
        <f t="shared" si="1110"/>
        <v>15</v>
      </c>
      <c r="N2328" s="13"/>
      <c r="X2328">
        <f t="shared" si="1112"/>
        <v>13</v>
      </c>
      <c r="Y2328">
        <f t="shared" si="1113"/>
        <v>0</v>
      </c>
      <c r="Z2328">
        <f t="shared" si="1114"/>
        <v>0</v>
      </c>
      <c r="AA2328" s="22">
        <f t="shared" si="1115"/>
        <v>0</v>
      </c>
      <c r="AB2328" s="22">
        <f t="shared" si="1116"/>
        <v>0</v>
      </c>
      <c r="AC2328" s="22">
        <f t="shared" si="1117"/>
        <v>0</v>
      </c>
      <c r="AD2328" s="22">
        <f t="shared" si="1118"/>
        <v>0</v>
      </c>
    </row>
    <row r="2329" spans="5:30" x14ac:dyDescent="0.25">
      <c r="E2329" s="11">
        <v>43049.916666666664</v>
      </c>
      <c r="F2329" s="9">
        <v>13136.04</v>
      </c>
      <c r="G2329" s="9">
        <v>13140.79</v>
      </c>
      <c r="H2329" s="9">
        <v>13122.54</v>
      </c>
      <c r="I2329" s="9">
        <v>13125.79</v>
      </c>
      <c r="K2329" s="13">
        <f t="shared" si="1109"/>
        <v>-10.25</v>
      </c>
      <c r="L2329" s="13">
        <f t="shared" si="1119"/>
        <v>-70.109999999998763</v>
      </c>
      <c r="M2329" s="13">
        <f t="shared" si="1110"/>
        <v>18.25</v>
      </c>
      <c r="N2329" s="13"/>
      <c r="X2329">
        <f t="shared" si="1112"/>
        <v>10.25</v>
      </c>
      <c r="Y2329">
        <f t="shared" si="1113"/>
        <v>0</v>
      </c>
      <c r="Z2329">
        <f t="shared" si="1114"/>
        <v>0</v>
      </c>
      <c r="AA2329" s="22">
        <f t="shared" si="1115"/>
        <v>0</v>
      </c>
      <c r="AB2329" s="22">
        <f t="shared" si="1116"/>
        <v>0</v>
      </c>
      <c r="AC2329" s="22">
        <f t="shared" si="1117"/>
        <v>0</v>
      </c>
      <c r="AD2329" s="22">
        <f t="shared" si="1118"/>
        <v>0</v>
      </c>
    </row>
    <row r="2330" spans="5:30" hidden="1" x14ac:dyDescent="0.25">
      <c r="E2330" s="12">
        <v>43052.041666666664</v>
      </c>
      <c r="F2330" s="10">
        <v>13121.99</v>
      </c>
      <c r="G2330" s="10">
        <v>13145.06</v>
      </c>
      <c r="H2330" s="10">
        <v>13119.49</v>
      </c>
      <c r="I2330" s="10">
        <v>13143.79</v>
      </c>
    </row>
    <row r="2331" spans="5:30" hidden="1" x14ac:dyDescent="0.25">
      <c r="E2331" s="11">
        <v>43052.083333333336</v>
      </c>
      <c r="F2331" s="9">
        <v>13143.79</v>
      </c>
      <c r="G2331" s="9">
        <v>13148.1</v>
      </c>
      <c r="H2331" s="9">
        <v>13133.07</v>
      </c>
      <c r="I2331" s="9">
        <v>13135.88</v>
      </c>
    </row>
    <row r="2332" spans="5:30" hidden="1" x14ac:dyDescent="0.25">
      <c r="E2332" s="12">
        <v>43052.125</v>
      </c>
      <c r="F2332" s="10">
        <v>13135.83</v>
      </c>
      <c r="G2332" s="10">
        <v>13146.23</v>
      </c>
      <c r="H2332" s="10">
        <v>13130.74</v>
      </c>
      <c r="I2332" s="10">
        <v>13143.19</v>
      </c>
    </row>
    <row r="2333" spans="5:30" hidden="1" x14ac:dyDescent="0.25">
      <c r="E2333" s="11">
        <v>43052.166666666664</v>
      </c>
      <c r="F2333" s="9">
        <v>13143.19</v>
      </c>
      <c r="G2333" s="9">
        <v>13143.19</v>
      </c>
      <c r="H2333" s="9">
        <v>13135.55</v>
      </c>
      <c r="I2333" s="9">
        <v>13139.87</v>
      </c>
    </row>
    <row r="2334" spans="5:30" hidden="1" x14ac:dyDescent="0.25">
      <c r="E2334" s="12">
        <v>43052.208333333336</v>
      </c>
      <c r="F2334" s="10">
        <v>13138.6</v>
      </c>
      <c r="G2334" s="10">
        <v>13142.41</v>
      </c>
      <c r="H2334" s="10">
        <v>13137.32</v>
      </c>
      <c r="I2334" s="10">
        <v>13142.41</v>
      </c>
    </row>
    <row r="2335" spans="5:30" hidden="1" x14ac:dyDescent="0.25">
      <c r="E2335" s="11">
        <v>43052.25</v>
      </c>
      <c r="F2335" s="9">
        <v>13142.41</v>
      </c>
      <c r="G2335" s="9">
        <v>13150.1</v>
      </c>
      <c r="H2335" s="9">
        <v>13141.13</v>
      </c>
      <c r="I2335" s="9">
        <v>13150.1</v>
      </c>
    </row>
    <row r="2336" spans="5:30" hidden="1" x14ac:dyDescent="0.25">
      <c r="E2336" s="12">
        <v>43052.291666666664</v>
      </c>
      <c r="F2336" s="10">
        <v>13150.1</v>
      </c>
      <c r="G2336" s="10">
        <v>13150.1</v>
      </c>
      <c r="H2336" s="10">
        <v>13126.97</v>
      </c>
      <c r="I2336" s="10">
        <v>13126.97</v>
      </c>
    </row>
    <row r="2337" spans="3:30" x14ac:dyDescent="0.25">
      <c r="C2337">
        <v>1</v>
      </c>
      <c r="E2337" s="11">
        <v>43052.333333333336</v>
      </c>
      <c r="F2337" s="9">
        <v>13126.97</v>
      </c>
      <c r="G2337" s="9">
        <v>13128.88</v>
      </c>
      <c r="H2337" s="9">
        <v>13116.64</v>
      </c>
      <c r="I2337" s="9">
        <v>13118.14</v>
      </c>
      <c r="K2337" s="13">
        <f t="shared" ref="K2337:K2351" si="1120">I2337-F2337</f>
        <v>-8.8299999999999272</v>
      </c>
      <c r="L2337" s="13">
        <v>0</v>
      </c>
      <c r="M2337" s="13">
        <f t="shared" ref="M2337:M2351" si="1121">G2337-H2337</f>
        <v>12.239999999999782</v>
      </c>
      <c r="N2337" s="13">
        <f t="shared" ref="N2337" si="1122">I2351-F2337</f>
        <v>-19.789999999999054</v>
      </c>
      <c r="O2337" s="18">
        <f>IF(K2337*N2337&gt;0,1,0)</f>
        <v>1</v>
      </c>
      <c r="S2337" s="13">
        <f>MAX(G2337:G2352)</f>
        <v>13164.28</v>
      </c>
      <c r="X2337">
        <f t="shared" ref="X2337:X2351" si="1123">ABS(K2337)</f>
        <v>8.8299999999999272</v>
      </c>
      <c r="Y2337">
        <f t="shared" ref="Y2337:Y2351" si="1124">ABS(N2337)</f>
        <v>19.789999999999054</v>
      </c>
      <c r="Z2337">
        <f t="shared" ref="Z2337:Z2351" si="1125">IF(S2337&lt;1000,ABS(S2337),0)</f>
        <v>0</v>
      </c>
      <c r="AA2337" s="22">
        <f t="shared" ref="AA2337:AA2351" si="1126">ABS(P2337)</f>
        <v>0</v>
      </c>
      <c r="AB2337" s="22">
        <f t="shared" ref="AB2337:AB2351" si="1127">ABS(Q2337)</f>
        <v>0</v>
      </c>
      <c r="AC2337" s="22">
        <f t="shared" ref="AC2337:AC2351" si="1128">IF(O2337=1,ABS(P2338),0)</f>
        <v>1.3337939929979887</v>
      </c>
      <c r="AD2337" s="22">
        <f t="shared" ref="AD2337:AD2351" si="1129">IF(O2337=0,ABS(Q2338),0)</f>
        <v>0</v>
      </c>
    </row>
    <row r="2338" spans="3:30" x14ac:dyDescent="0.25">
      <c r="E2338" s="12">
        <v>43052.375</v>
      </c>
      <c r="F2338" s="10">
        <v>13132.16</v>
      </c>
      <c r="G2338" s="10">
        <v>13154.83</v>
      </c>
      <c r="H2338" s="10">
        <v>13132.16</v>
      </c>
      <c r="I2338" s="10">
        <v>13145.02</v>
      </c>
      <c r="K2338" s="13">
        <f t="shared" si="1120"/>
        <v>12.860000000000582</v>
      </c>
      <c r="L2338" s="13">
        <f t="shared" ref="L2338:L2351" si="1130">L2337+K2338</f>
        <v>12.860000000000582</v>
      </c>
      <c r="M2338" s="13">
        <f t="shared" si="1121"/>
        <v>22.670000000000073</v>
      </c>
      <c r="N2338" s="13"/>
      <c r="P2338">
        <f>_xlfn.IFS(K2337&lt;0,MIN(L2337:L2351),K2337&gt;0,MAX(L2337:L2351))/S2317</f>
        <v>-1.3337939929979887</v>
      </c>
      <c r="Q2338">
        <f>_xlfn.IFS(K2337&lt;0,MAX(L2337:L2351),K2337&gt;0,MIN(L2337:L2351))/S2317</f>
        <v>0.11848166574535374</v>
      </c>
      <c r="S2338" s="13">
        <f>MIN(H2337:H2352)</f>
        <v>12959.65</v>
      </c>
      <c r="X2338">
        <f t="shared" si="1123"/>
        <v>12.860000000000582</v>
      </c>
      <c r="Y2338">
        <f t="shared" si="1124"/>
        <v>0</v>
      </c>
      <c r="Z2338">
        <f t="shared" si="1125"/>
        <v>0</v>
      </c>
      <c r="AA2338" s="22">
        <f t="shared" si="1126"/>
        <v>1.3337939929979887</v>
      </c>
      <c r="AB2338" s="22">
        <f t="shared" si="1127"/>
        <v>0.11848166574535374</v>
      </c>
      <c r="AC2338" s="22">
        <f t="shared" si="1128"/>
        <v>0</v>
      </c>
      <c r="AD2338" s="22">
        <f t="shared" si="1129"/>
        <v>0</v>
      </c>
    </row>
    <row r="2339" spans="3:30" x14ac:dyDescent="0.25">
      <c r="E2339" s="11">
        <v>43052.416666666664</v>
      </c>
      <c r="F2339" s="9">
        <v>13146.02</v>
      </c>
      <c r="G2339" s="9">
        <v>13164.28</v>
      </c>
      <c r="H2339" s="9">
        <v>13122.54</v>
      </c>
      <c r="I2339" s="9">
        <v>13132.65</v>
      </c>
      <c r="K2339" s="13">
        <f t="shared" si="1120"/>
        <v>-13.3700000000008</v>
      </c>
      <c r="L2339" s="13">
        <f t="shared" si="1130"/>
        <v>-0.51000000000021828</v>
      </c>
      <c r="M2339" s="13">
        <f t="shared" si="1121"/>
        <v>41.739999999999782</v>
      </c>
      <c r="N2339" s="13"/>
      <c r="S2339" s="13">
        <f>S2337-S2338</f>
        <v>204.63000000000102</v>
      </c>
      <c r="X2339">
        <f t="shared" si="1123"/>
        <v>13.3700000000008</v>
      </c>
      <c r="Y2339">
        <f t="shared" si="1124"/>
        <v>0</v>
      </c>
      <c r="Z2339">
        <f t="shared" si="1125"/>
        <v>204.63000000000102</v>
      </c>
      <c r="AA2339" s="22">
        <f t="shared" si="1126"/>
        <v>0</v>
      </c>
      <c r="AB2339" s="22">
        <f t="shared" si="1127"/>
        <v>0</v>
      </c>
      <c r="AC2339" s="22">
        <f t="shared" si="1128"/>
        <v>0</v>
      </c>
      <c r="AD2339" s="22">
        <f t="shared" si="1129"/>
        <v>0</v>
      </c>
    </row>
    <row r="2340" spans="3:30" x14ac:dyDescent="0.25">
      <c r="E2340" s="12">
        <v>43052.458333333336</v>
      </c>
      <c r="F2340" s="10">
        <v>13133.15</v>
      </c>
      <c r="G2340" s="10">
        <v>13140.36</v>
      </c>
      <c r="H2340" s="10">
        <v>13099.31</v>
      </c>
      <c r="I2340" s="10">
        <v>13118.75</v>
      </c>
      <c r="K2340" s="13">
        <f t="shared" si="1120"/>
        <v>-14.399999999999636</v>
      </c>
      <c r="L2340" s="13">
        <f t="shared" si="1130"/>
        <v>-14.909999999999854</v>
      </c>
      <c r="M2340" s="13">
        <f t="shared" si="1121"/>
        <v>41.050000000001091</v>
      </c>
      <c r="N2340" s="13"/>
      <c r="X2340">
        <f t="shared" si="1123"/>
        <v>14.399999999999636</v>
      </c>
      <c r="Y2340">
        <f t="shared" si="1124"/>
        <v>0</v>
      </c>
      <c r="Z2340">
        <f t="shared" si="1125"/>
        <v>0</v>
      </c>
      <c r="AA2340" s="22">
        <f t="shared" si="1126"/>
        <v>0</v>
      </c>
      <c r="AB2340" s="22">
        <f t="shared" si="1127"/>
        <v>0</v>
      </c>
      <c r="AC2340" s="22">
        <f t="shared" si="1128"/>
        <v>0</v>
      </c>
      <c r="AD2340" s="22">
        <f t="shared" si="1129"/>
        <v>0</v>
      </c>
    </row>
    <row r="2341" spans="3:30" x14ac:dyDescent="0.25">
      <c r="E2341" s="11">
        <v>43052.5</v>
      </c>
      <c r="F2341" s="9">
        <v>13119</v>
      </c>
      <c r="G2341" s="9">
        <v>13121.16</v>
      </c>
      <c r="H2341" s="9">
        <v>13088.42</v>
      </c>
      <c r="I2341" s="9">
        <v>13093.16</v>
      </c>
      <c r="K2341" s="13">
        <f t="shared" si="1120"/>
        <v>-25.840000000000146</v>
      </c>
      <c r="L2341" s="13">
        <f t="shared" si="1130"/>
        <v>-40.75</v>
      </c>
      <c r="M2341" s="13">
        <f t="shared" si="1121"/>
        <v>32.739999999999782</v>
      </c>
      <c r="N2341" s="13"/>
      <c r="X2341">
        <f t="shared" si="1123"/>
        <v>25.840000000000146</v>
      </c>
      <c r="Y2341">
        <f t="shared" si="1124"/>
        <v>0</v>
      </c>
      <c r="Z2341">
        <f t="shared" si="1125"/>
        <v>0</v>
      </c>
      <c r="AA2341" s="22">
        <f t="shared" si="1126"/>
        <v>0</v>
      </c>
      <c r="AB2341" s="22">
        <f t="shared" si="1127"/>
        <v>0</v>
      </c>
      <c r="AC2341" s="22">
        <f t="shared" si="1128"/>
        <v>0</v>
      </c>
      <c r="AD2341" s="22">
        <f t="shared" si="1129"/>
        <v>0</v>
      </c>
    </row>
    <row r="2342" spans="3:30" x14ac:dyDescent="0.25">
      <c r="E2342" s="12">
        <v>43052.541666666664</v>
      </c>
      <c r="F2342" s="10">
        <v>13092.91</v>
      </c>
      <c r="G2342" s="10">
        <v>13094.89</v>
      </c>
      <c r="H2342" s="10">
        <v>13035.2</v>
      </c>
      <c r="I2342" s="10">
        <v>13052.54</v>
      </c>
      <c r="K2342" s="13">
        <f t="shared" si="1120"/>
        <v>-40.369999999998981</v>
      </c>
      <c r="L2342" s="13">
        <f t="shared" si="1130"/>
        <v>-81.119999999998981</v>
      </c>
      <c r="M2342" s="13">
        <f t="shared" si="1121"/>
        <v>59.68999999999869</v>
      </c>
      <c r="N2342" s="13"/>
      <c r="X2342">
        <f t="shared" si="1123"/>
        <v>40.369999999998981</v>
      </c>
      <c r="Y2342">
        <f t="shared" si="1124"/>
        <v>0</v>
      </c>
      <c r="Z2342">
        <f t="shared" si="1125"/>
        <v>0</v>
      </c>
      <c r="AA2342" s="22">
        <f t="shared" si="1126"/>
        <v>0</v>
      </c>
      <c r="AB2342" s="22">
        <f t="shared" si="1127"/>
        <v>0</v>
      </c>
      <c r="AC2342" s="22">
        <f t="shared" si="1128"/>
        <v>0</v>
      </c>
      <c r="AD2342" s="22">
        <f t="shared" si="1129"/>
        <v>0</v>
      </c>
    </row>
    <row r="2343" spans="3:30" x14ac:dyDescent="0.25">
      <c r="E2343" s="11">
        <v>43052.583333333336</v>
      </c>
      <c r="F2343" s="9">
        <v>13052.79</v>
      </c>
      <c r="G2343" s="9">
        <v>13055.78</v>
      </c>
      <c r="H2343" s="9">
        <v>12978.35</v>
      </c>
      <c r="I2343" s="9">
        <v>13021.34</v>
      </c>
      <c r="K2343" s="13">
        <f t="shared" si="1120"/>
        <v>-31.450000000000728</v>
      </c>
      <c r="L2343" s="13">
        <f t="shared" si="1130"/>
        <v>-112.56999999999971</v>
      </c>
      <c r="M2343" s="13">
        <f t="shared" si="1121"/>
        <v>77.430000000000291</v>
      </c>
      <c r="N2343" s="13"/>
      <c r="X2343">
        <f t="shared" si="1123"/>
        <v>31.450000000000728</v>
      </c>
      <c r="Y2343">
        <f t="shared" si="1124"/>
        <v>0</v>
      </c>
      <c r="Z2343">
        <f t="shared" si="1125"/>
        <v>0</v>
      </c>
      <c r="AA2343" s="22">
        <f t="shared" si="1126"/>
        <v>0</v>
      </c>
      <c r="AB2343" s="22">
        <f t="shared" si="1127"/>
        <v>0</v>
      </c>
      <c r="AC2343" s="22">
        <f t="shared" si="1128"/>
        <v>0</v>
      </c>
      <c r="AD2343" s="22">
        <f t="shared" si="1129"/>
        <v>0</v>
      </c>
    </row>
    <row r="2344" spans="3:30" x14ac:dyDescent="0.25">
      <c r="E2344" s="12">
        <v>43052.625</v>
      </c>
      <c r="F2344" s="10">
        <v>13021.09</v>
      </c>
      <c r="G2344" s="10">
        <v>13025.33</v>
      </c>
      <c r="H2344" s="10">
        <v>12983.59</v>
      </c>
      <c r="I2344" s="10">
        <v>12988.89</v>
      </c>
      <c r="K2344" s="13">
        <f t="shared" si="1120"/>
        <v>-32.200000000000728</v>
      </c>
      <c r="L2344" s="13">
        <f t="shared" si="1130"/>
        <v>-144.77000000000044</v>
      </c>
      <c r="M2344" s="13">
        <f t="shared" si="1121"/>
        <v>41.739999999999782</v>
      </c>
      <c r="N2344" s="13"/>
      <c r="X2344">
        <f t="shared" si="1123"/>
        <v>32.200000000000728</v>
      </c>
      <c r="Y2344">
        <f t="shared" si="1124"/>
        <v>0</v>
      </c>
      <c r="Z2344">
        <f t="shared" si="1125"/>
        <v>0</v>
      </c>
      <c r="AA2344" s="22">
        <f t="shared" si="1126"/>
        <v>0</v>
      </c>
      <c r="AB2344" s="22">
        <f t="shared" si="1127"/>
        <v>0</v>
      </c>
      <c r="AC2344" s="22">
        <f t="shared" si="1128"/>
        <v>0</v>
      </c>
      <c r="AD2344" s="22">
        <f t="shared" si="1129"/>
        <v>0</v>
      </c>
    </row>
    <row r="2345" spans="3:30" x14ac:dyDescent="0.25">
      <c r="E2345" s="11">
        <v>43052.666666666664</v>
      </c>
      <c r="F2345" s="9">
        <v>12989.14</v>
      </c>
      <c r="G2345" s="9">
        <v>13041.59</v>
      </c>
      <c r="H2345" s="9">
        <v>12959.65</v>
      </c>
      <c r="I2345" s="9">
        <v>13037.1</v>
      </c>
      <c r="K2345" s="13">
        <f t="shared" si="1120"/>
        <v>47.960000000000946</v>
      </c>
      <c r="L2345" s="13">
        <f t="shared" si="1130"/>
        <v>-96.809999999999491</v>
      </c>
      <c r="M2345" s="13">
        <f t="shared" si="1121"/>
        <v>81.940000000000509</v>
      </c>
      <c r="N2345" s="13"/>
      <c r="X2345">
        <f t="shared" si="1123"/>
        <v>47.960000000000946</v>
      </c>
      <c r="Y2345">
        <f t="shared" si="1124"/>
        <v>0</v>
      </c>
      <c r="Z2345">
        <f t="shared" si="1125"/>
        <v>0</v>
      </c>
      <c r="AA2345" s="22">
        <f t="shared" si="1126"/>
        <v>0</v>
      </c>
      <c r="AB2345" s="22">
        <f t="shared" si="1127"/>
        <v>0</v>
      </c>
      <c r="AC2345" s="22">
        <f t="shared" si="1128"/>
        <v>0</v>
      </c>
      <c r="AD2345" s="22">
        <f t="shared" si="1129"/>
        <v>0</v>
      </c>
    </row>
    <row r="2346" spans="3:30" x14ac:dyDescent="0.25">
      <c r="E2346" s="12">
        <v>43052.708333333336</v>
      </c>
      <c r="F2346" s="10">
        <v>13036.35</v>
      </c>
      <c r="G2346" s="10">
        <v>13089.2</v>
      </c>
      <c r="H2346" s="10">
        <v>13036.35</v>
      </c>
      <c r="I2346" s="10">
        <v>13062.35</v>
      </c>
      <c r="K2346" s="13">
        <f t="shared" si="1120"/>
        <v>26</v>
      </c>
      <c r="L2346" s="13">
        <f t="shared" si="1130"/>
        <v>-70.809999999999491</v>
      </c>
      <c r="M2346" s="13">
        <f t="shared" si="1121"/>
        <v>52.850000000000364</v>
      </c>
      <c r="N2346" s="13"/>
      <c r="X2346">
        <f t="shared" si="1123"/>
        <v>26</v>
      </c>
      <c r="Y2346">
        <f t="shared" si="1124"/>
        <v>0</v>
      </c>
      <c r="Z2346">
        <f t="shared" si="1125"/>
        <v>0</v>
      </c>
      <c r="AA2346" s="22">
        <f t="shared" si="1126"/>
        <v>0</v>
      </c>
      <c r="AB2346" s="22">
        <f t="shared" si="1127"/>
        <v>0</v>
      </c>
      <c r="AC2346" s="22">
        <f t="shared" si="1128"/>
        <v>0</v>
      </c>
      <c r="AD2346" s="22">
        <f t="shared" si="1129"/>
        <v>0</v>
      </c>
    </row>
    <row r="2347" spans="3:30" x14ac:dyDescent="0.25">
      <c r="E2347" s="11">
        <v>43052.75</v>
      </c>
      <c r="F2347" s="9">
        <v>13062.57</v>
      </c>
      <c r="G2347" s="9">
        <v>13101.59</v>
      </c>
      <c r="H2347" s="9">
        <v>13054.48</v>
      </c>
      <c r="I2347" s="9">
        <v>13084.94</v>
      </c>
      <c r="K2347" s="13">
        <f t="shared" si="1120"/>
        <v>22.3700000000008</v>
      </c>
      <c r="L2347" s="13">
        <f t="shared" si="1130"/>
        <v>-48.43999999999869</v>
      </c>
      <c r="M2347" s="13">
        <f t="shared" si="1121"/>
        <v>47.110000000000582</v>
      </c>
      <c r="N2347" s="13"/>
      <c r="X2347">
        <f t="shared" si="1123"/>
        <v>22.3700000000008</v>
      </c>
      <c r="Y2347">
        <f t="shared" si="1124"/>
        <v>0</v>
      </c>
      <c r="Z2347">
        <f t="shared" si="1125"/>
        <v>0</v>
      </c>
      <c r="AA2347" s="22">
        <f t="shared" si="1126"/>
        <v>0</v>
      </c>
      <c r="AB2347" s="22">
        <f t="shared" si="1127"/>
        <v>0</v>
      </c>
      <c r="AC2347" s="22">
        <f t="shared" si="1128"/>
        <v>0</v>
      </c>
      <c r="AD2347" s="22">
        <f t="shared" si="1129"/>
        <v>0</v>
      </c>
    </row>
    <row r="2348" spans="3:30" x14ac:dyDescent="0.25">
      <c r="E2348" s="12">
        <v>43052.791666666664</v>
      </c>
      <c r="F2348" s="10">
        <v>13085.44</v>
      </c>
      <c r="G2348" s="10">
        <v>13095.44</v>
      </c>
      <c r="H2348" s="10">
        <v>13082.68</v>
      </c>
      <c r="I2348" s="10">
        <v>13086.18</v>
      </c>
      <c r="K2348" s="13">
        <f t="shared" si="1120"/>
        <v>0.73999999999978172</v>
      </c>
      <c r="L2348" s="13">
        <f t="shared" si="1130"/>
        <v>-47.699999999998909</v>
      </c>
      <c r="M2348" s="13">
        <f t="shared" si="1121"/>
        <v>12.760000000000218</v>
      </c>
      <c r="N2348" s="13"/>
      <c r="X2348">
        <f t="shared" si="1123"/>
        <v>0.73999999999978172</v>
      </c>
      <c r="Y2348">
        <f t="shared" si="1124"/>
        <v>0</v>
      </c>
      <c r="Z2348">
        <f t="shared" si="1125"/>
        <v>0</v>
      </c>
      <c r="AA2348" s="22">
        <f t="shared" si="1126"/>
        <v>0</v>
      </c>
      <c r="AB2348" s="22">
        <f t="shared" si="1127"/>
        <v>0</v>
      </c>
      <c r="AC2348" s="22">
        <f t="shared" si="1128"/>
        <v>0</v>
      </c>
      <c r="AD2348" s="22">
        <f t="shared" si="1129"/>
        <v>0</v>
      </c>
    </row>
    <row r="2349" spans="3:30" x14ac:dyDescent="0.25">
      <c r="E2349" s="11">
        <v>43052.833333333336</v>
      </c>
      <c r="F2349" s="9">
        <v>13086.43</v>
      </c>
      <c r="G2349" s="9">
        <v>13091.43</v>
      </c>
      <c r="H2349" s="9">
        <v>13078.68</v>
      </c>
      <c r="I2349" s="9">
        <v>13089.18</v>
      </c>
      <c r="K2349" s="13">
        <f t="shared" si="1120"/>
        <v>2.75</v>
      </c>
      <c r="L2349" s="13">
        <f t="shared" si="1130"/>
        <v>-44.949999999998909</v>
      </c>
      <c r="M2349" s="13">
        <f t="shared" si="1121"/>
        <v>12.75</v>
      </c>
      <c r="N2349" s="13"/>
      <c r="X2349">
        <f t="shared" si="1123"/>
        <v>2.75</v>
      </c>
      <c r="Y2349">
        <f t="shared" si="1124"/>
        <v>0</v>
      </c>
      <c r="Z2349">
        <f t="shared" si="1125"/>
        <v>0</v>
      </c>
      <c r="AA2349" s="22">
        <f t="shared" si="1126"/>
        <v>0</v>
      </c>
      <c r="AB2349" s="22">
        <f t="shared" si="1127"/>
        <v>0</v>
      </c>
      <c r="AC2349" s="22">
        <f t="shared" si="1128"/>
        <v>0</v>
      </c>
      <c r="AD2349" s="22">
        <f t="shared" si="1129"/>
        <v>0</v>
      </c>
    </row>
    <row r="2350" spans="3:30" x14ac:dyDescent="0.25">
      <c r="E2350" s="12">
        <v>43052.875</v>
      </c>
      <c r="F2350" s="10">
        <v>13089.43</v>
      </c>
      <c r="G2350" s="10">
        <v>13098.18</v>
      </c>
      <c r="H2350" s="10">
        <v>13087.68</v>
      </c>
      <c r="I2350" s="10">
        <v>13096.43</v>
      </c>
      <c r="K2350" s="13">
        <f t="shared" si="1120"/>
        <v>7</v>
      </c>
      <c r="L2350" s="13">
        <f t="shared" si="1130"/>
        <v>-37.949999999998909</v>
      </c>
      <c r="M2350" s="13">
        <f t="shared" si="1121"/>
        <v>10.5</v>
      </c>
      <c r="N2350" s="13"/>
      <c r="X2350">
        <f t="shared" si="1123"/>
        <v>7</v>
      </c>
      <c r="Y2350">
        <f t="shared" si="1124"/>
        <v>0</v>
      </c>
      <c r="Z2350">
        <f t="shared" si="1125"/>
        <v>0</v>
      </c>
      <c r="AA2350" s="22">
        <f t="shared" si="1126"/>
        <v>0</v>
      </c>
      <c r="AB2350" s="22">
        <f t="shared" si="1127"/>
        <v>0</v>
      </c>
      <c r="AC2350" s="22">
        <f t="shared" si="1128"/>
        <v>0</v>
      </c>
      <c r="AD2350" s="22">
        <f t="shared" si="1129"/>
        <v>0</v>
      </c>
    </row>
    <row r="2351" spans="3:30" x14ac:dyDescent="0.25">
      <c r="E2351" s="11">
        <v>43052.916666666664</v>
      </c>
      <c r="F2351" s="9">
        <v>13096.18</v>
      </c>
      <c r="G2351" s="9">
        <v>13110.93</v>
      </c>
      <c r="H2351" s="9">
        <v>13089.68</v>
      </c>
      <c r="I2351" s="9">
        <v>13107.18</v>
      </c>
      <c r="K2351" s="13">
        <f t="shared" si="1120"/>
        <v>11</v>
      </c>
      <c r="L2351" s="13">
        <f t="shared" si="1130"/>
        <v>-26.949999999998909</v>
      </c>
      <c r="M2351" s="13">
        <f t="shared" si="1121"/>
        <v>21.25</v>
      </c>
      <c r="N2351" s="13"/>
      <c r="X2351">
        <f t="shared" si="1123"/>
        <v>11</v>
      </c>
      <c r="Y2351">
        <f t="shared" si="1124"/>
        <v>0</v>
      </c>
      <c r="Z2351">
        <f t="shared" si="1125"/>
        <v>0</v>
      </c>
      <c r="AA2351" s="22">
        <f t="shared" si="1126"/>
        <v>0</v>
      </c>
      <c r="AB2351" s="22">
        <f t="shared" si="1127"/>
        <v>0</v>
      </c>
      <c r="AC2351" s="22">
        <f t="shared" si="1128"/>
        <v>0</v>
      </c>
      <c r="AD2351" s="22">
        <f t="shared" si="1129"/>
        <v>0</v>
      </c>
    </row>
    <row r="2352" spans="3:30" hidden="1" x14ac:dyDescent="0.25">
      <c r="E2352" s="12">
        <v>43052.958333333336</v>
      </c>
      <c r="F2352" s="10">
        <v>13105.43</v>
      </c>
      <c r="G2352" s="10">
        <v>13105.43</v>
      </c>
      <c r="H2352" s="10">
        <v>13090.14</v>
      </c>
      <c r="I2352" s="10">
        <v>13090.14</v>
      </c>
    </row>
    <row r="2353" spans="3:30" hidden="1" x14ac:dyDescent="0.25">
      <c r="E2353" s="11">
        <v>43053.041666666664</v>
      </c>
      <c r="F2353" s="9">
        <v>13087.6</v>
      </c>
      <c r="G2353" s="9">
        <v>13098.17</v>
      </c>
      <c r="H2353" s="9">
        <v>13087.37</v>
      </c>
      <c r="I2353" s="9">
        <v>13088.79</v>
      </c>
    </row>
    <row r="2354" spans="3:30" hidden="1" x14ac:dyDescent="0.25">
      <c r="E2354" s="12">
        <v>43053.083333333336</v>
      </c>
      <c r="F2354" s="10">
        <v>13089.43</v>
      </c>
      <c r="G2354" s="10">
        <v>13100.21</v>
      </c>
      <c r="H2354" s="10">
        <v>13084.99</v>
      </c>
      <c r="I2354" s="10">
        <v>13098.94</v>
      </c>
    </row>
    <row r="2355" spans="3:30" hidden="1" x14ac:dyDescent="0.25">
      <c r="E2355" s="11">
        <v>43053.125</v>
      </c>
      <c r="F2355" s="9">
        <v>13100.21</v>
      </c>
      <c r="G2355" s="9">
        <v>13103.53</v>
      </c>
      <c r="H2355" s="9">
        <v>13097.46</v>
      </c>
      <c r="I2355" s="9">
        <v>13101</v>
      </c>
    </row>
    <row r="2356" spans="3:30" hidden="1" x14ac:dyDescent="0.25">
      <c r="E2356" s="12">
        <v>43053.166666666664</v>
      </c>
      <c r="F2356" s="10">
        <v>13100.36</v>
      </c>
      <c r="G2356" s="10">
        <v>13101</v>
      </c>
      <c r="H2356" s="10">
        <v>13088.27</v>
      </c>
      <c r="I2356" s="10">
        <v>13094.61</v>
      </c>
    </row>
    <row r="2357" spans="3:30" hidden="1" x14ac:dyDescent="0.25">
      <c r="E2357" s="11">
        <v>43053.208333333336</v>
      </c>
      <c r="F2357" s="9">
        <v>13094.61</v>
      </c>
      <c r="G2357" s="9">
        <v>13094.61</v>
      </c>
      <c r="H2357" s="9">
        <v>13092.07</v>
      </c>
      <c r="I2357" s="9">
        <v>13093.34</v>
      </c>
    </row>
    <row r="2358" spans="3:30" hidden="1" x14ac:dyDescent="0.25">
      <c r="E2358" s="12">
        <v>43053.25</v>
      </c>
      <c r="F2358" s="10">
        <v>13094.61</v>
      </c>
      <c r="G2358" s="10">
        <v>13094.61</v>
      </c>
      <c r="H2358" s="10">
        <v>13088.53</v>
      </c>
      <c r="I2358" s="10">
        <v>13089.8</v>
      </c>
    </row>
    <row r="2359" spans="3:30" hidden="1" x14ac:dyDescent="0.25">
      <c r="E2359" s="11">
        <v>43053.291666666664</v>
      </c>
      <c r="F2359" s="9">
        <v>13089.8</v>
      </c>
      <c r="G2359" s="9">
        <v>13092.1</v>
      </c>
      <c r="H2359" s="9">
        <v>13076.64</v>
      </c>
      <c r="I2359" s="9">
        <v>13079.17</v>
      </c>
    </row>
    <row r="2360" spans="3:30" x14ac:dyDescent="0.25">
      <c r="C2360">
        <v>1</v>
      </c>
      <c r="E2360" s="12">
        <v>43053.333333333336</v>
      </c>
      <c r="F2360" s="10">
        <v>13079.17</v>
      </c>
      <c r="G2360" s="10">
        <v>13086.65</v>
      </c>
      <c r="H2360" s="10">
        <v>13078.53</v>
      </c>
      <c r="I2360" s="10">
        <v>13079.05</v>
      </c>
      <c r="K2360" s="13">
        <f t="shared" ref="K2360:K2374" si="1131">I2360-F2360</f>
        <v>-0.12000000000080036</v>
      </c>
      <c r="L2360" s="13">
        <v>0</v>
      </c>
      <c r="M2360" s="13">
        <f t="shared" ref="M2360:M2374" si="1132">G2360-H2360</f>
        <v>8.1199999999989814</v>
      </c>
      <c r="N2360" s="13">
        <f t="shared" ref="N2360" si="1133">I2374-F2360</f>
        <v>-40.350000000000364</v>
      </c>
      <c r="O2360" s="18">
        <f>IF(K2360*N2360&gt;0,1,0)</f>
        <v>1</v>
      </c>
      <c r="S2360" s="13">
        <f>MAX(G2360:G2375)</f>
        <v>13138.15</v>
      </c>
      <c r="X2360">
        <f t="shared" ref="X2360:X2374" si="1134">ABS(K2360)</f>
        <v>0.12000000000080036</v>
      </c>
      <c r="Y2360">
        <f t="shared" ref="Y2360:Y2374" si="1135">ABS(N2360)</f>
        <v>40.350000000000364</v>
      </c>
      <c r="Z2360">
        <f t="shared" ref="Z2360:Z2374" si="1136">IF(S2360&lt;1000,ABS(S2360),0)</f>
        <v>0</v>
      </c>
      <c r="AA2360" s="22">
        <f t="shared" ref="AA2360:AA2374" si="1137">ABS(P2360)</f>
        <v>0</v>
      </c>
      <c r="AB2360" s="22">
        <f t="shared" ref="AB2360:AB2374" si="1138">ABS(Q2360)</f>
        <v>0</v>
      </c>
      <c r="AC2360" s="22">
        <f t="shared" ref="AC2360:AC2374" si="1139">IF(O2360=1,ABS(P2361),0)</f>
        <v>0.29555783609441072</v>
      </c>
      <c r="AD2360" s="22">
        <f t="shared" ref="AD2360:AD2374" si="1140">IF(O2360=0,ABS(Q2361),0)</f>
        <v>0</v>
      </c>
    </row>
    <row r="2361" spans="3:30" x14ac:dyDescent="0.25">
      <c r="E2361" s="11">
        <v>43053.375</v>
      </c>
      <c r="F2361" s="9">
        <v>13080.55</v>
      </c>
      <c r="G2361" s="9">
        <v>13116.31</v>
      </c>
      <c r="H2361" s="9">
        <v>13075.13</v>
      </c>
      <c r="I2361" s="9">
        <v>13107.69</v>
      </c>
      <c r="K2361" s="13">
        <f t="shared" si="1131"/>
        <v>27.140000000001237</v>
      </c>
      <c r="L2361" s="13">
        <f t="shared" ref="L2361:L2374" si="1141">L2360+K2361</f>
        <v>27.140000000001237</v>
      </c>
      <c r="M2361" s="13">
        <f t="shared" si="1132"/>
        <v>41.180000000000291</v>
      </c>
      <c r="N2361" s="13"/>
      <c r="P2361">
        <f>_xlfn.IFS(K2360&lt;0,MIN(L2360:L2374),K2360&gt;0,MAX(L2360:L2374))/S2339</f>
        <v>-0.29555783609441072</v>
      </c>
      <c r="Q2361">
        <f>_xlfn.IFS(K2360&lt;0,MAX(L2360:L2374),K2360&gt;0,MIN(L2360:L2374))/S2339</f>
        <v>0.20070370913356458</v>
      </c>
      <c r="S2361" s="13">
        <f>MIN(H2360:H2375)</f>
        <v>12998.9</v>
      </c>
      <c r="X2361">
        <f t="shared" si="1134"/>
        <v>27.140000000001237</v>
      </c>
      <c r="Y2361">
        <f t="shared" si="1135"/>
        <v>0</v>
      </c>
      <c r="Z2361">
        <f t="shared" si="1136"/>
        <v>0</v>
      </c>
      <c r="AA2361" s="22">
        <f t="shared" si="1137"/>
        <v>0.29555783609441072</v>
      </c>
      <c r="AB2361" s="22">
        <f t="shared" si="1138"/>
        <v>0.20070370913356458</v>
      </c>
      <c r="AC2361" s="22">
        <f t="shared" si="1139"/>
        <v>0</v>
      </c>
      <c r="AD2361" s="22">
        <f t="shared" si="1140"/>
        <v>0</v>
      </c>
    </row>
    <row r="2362" spans="3:30" x14ac:dyDescent="0.25">
      <c r="E2362" s="12">
        <v>43053.416666666664</v>
      </c>
      <c r="F2362" s="10">
        <v>13107.19</v>
      </c>
      <c r="G2362" s="10">
        <v>13138.15</v>
      </c>
      <c r="H2362" s="10">
        <v>13098.69</v>
      </c>
      <c r="I2362" s="10">
        <v>13121.12</v>
      </c>
      <c r="K2362" s="13">
        <f t="shared" si="1131"/>
        <v>13.930000000000291</v>
      </c>
      <c r="L2362" s="13">
        <f t="shared" si="1141"/>
        <v>41.070000000001528</v>
      </c>
      <c r="M2362" s="13">
        <f t="shared" si="1132"/>
        <v>39.459999999999127</v>
      </c>
      <c r="N2362" s="13"/>
      <c r="S2362" s="13">
        <f>S2360-S2361</f>
        <v>139.25</v>
      </c>
      <c r="X2362">
        <f t="shared" si="1134"/>
        <v>13.930000000000291</v>
      </c>
      <c r="Y2362">
        <f t="shared" si="1135"/>
        <v>0</v>
      </c>
      <c r="Z2362">
        <f t="shared" si="1136"/>
        <v>139.25</v>
      </c>
      <c r="AA2362" s="22">
        <f t="shared" si="1137"/>
        <v>0</v>
      </c>
      <c r="AB2362" s="22">
        <f t="shared" si="1138"/>
        <v>0</v>
      </c>
      <c r="AC2362" s="22">
        <f t="shared" si="1139"/>
        <v>0</v>
      </c>
      <c r="AD2362" s="22">
        <f t="shared" si="1140"/>
        <v>0</v>
      </c>
    </row>
    <row r="2363" spans="3:30" x14ac:dyDescent="0.25">
      <c r="E2363" s="11">
        <v>43053.458333333336</v>
      </c>
      <c r="F2363" s="9">
        <v>13121.62</v>
      </c>
      <c r="G2363" s="9">
        <v>13121.87</v>
      </c>
      <c r="H2363" s="9">
        <v>13060.96</v>
      </c>
      <c r="I2363" s="9">
        <v>13081.68</v>
      </c>
      <c r="K2363" s="13">
        <f t="shared" si="1131"/>
        <v>-39.940000000000509</v>
      </c>
      <c r="L2363" s="13">
        <f t="shared" si="1141"/>
        <v>1.1300000000010186</v>
      </c>
      <c r="M2363" s="13">
        <f t="shared" si="1132"/>
        <v>60.910000000001673</v>
      </c>
      <c r="N2363" s="13"/>
      <c r="X2363">
        <f t="shared" si="1134"/>
        <v>39.940000000000509</v>
      </c>
      <c r="Y2363">
        <f t="shared" si="1135"/>
        <v>0</v>
      </c>
      <c r="Z2363">
        <f t="shared" si="1136"/>
        <v>0</v>
      </c>
      <c r="AA2363" s="22">
        <f t="shared" si="1137"/>
        <v>0</v>
      </c>
      <c r="AB2363" s="22">
        <f t="shared" si="1138"/>
        <v>0</v>
      </c>
      <c r="AC2363" s="22">
        <f t="shared" si="1139"/>
        <v>0</v>
      </c>
      <c r="AD2363" s="22">
        <f t="shared" si="1140"/>
        <v>0</v>
      </c>
    </row>
    <row r="2364" spans="3:30" x14ac:dyDescent="0.25">
      <c r="E2364" s="12">
        <v>43053.5</v>
      </c>
      <c r="F2364" s="10">
        <v>13080.68</v>
      </c>
      <c r="G2364" s="10">
        <v>13088.35</v>
      </c>
      <c r="H2364" s="10">
        <v>13060.31</v>
      </c>
      <c r="I2364" s="10">
        <v>13080.56</v>
      </c>
      <c r="K2364" s="13">
        <f t="shared" si="1131"/>
        <v>-0.12000000000080036</v>
      </c>
      <c r="L2364" s="13">
        <f t="shared" si="1141"/>
        <v>1.0100000000002183</v>
      </c>
      <c r="M2364" s="13">
        <f t="shared" si="1132"/>
        <v>28.040000000000873</v>
      </c>
      <c r="N2364" s="13"/>
      <c r="X2364">
        <f t="shared" si="1134"/>
        <v>0.12000000000080036</v>
      </c>
      <c r="Y2364">
        <f t="shared" si="1135"/>
        <v>0</v>
      </c>
      <c r="Z2364">
        <f t="shared" si="1136"/>
        <v>0</v>
      </c>
      <c r="AA2364" s="22">
        <f t="shared" si="1137"/>
        <v>0</v>
      </c>
      <c r="AB2364" s="22">
        <f t="shared" si="1138"/>
        <v>0</v>
      </c>
      <c r="AC2364" s="22">
        <f t="shared" si="1139"/>
        <v>0</v>
      </c>
      <c r="AD2364" s="22">
        <f t="shared" si="1140"/>
        <v>0</v>
      </c>
    </row>
    <row r="2365" spans="3:30" x14ac:dyDescent="0.25">
      <c r="E2365" s="11">
        <v>43053.541666666664</v>
      </c>
      <c r="F2365" s="9">
        <v>13080.31</v>
      </c>
      <c r="G2365" s="9">
        <v>13094.16</v>
      </c>
      <c r="H2365" s="9">
        <v>13065.35</v>
      </c>
      <c r="I2365" s="9">
        <v>13074.77</v>
      </c>
      <c r="K2365" s="13">
        <f t="shared" si="1131"/>
        <v>-5.5399999999990541</v>
      </c>
      <c r="L2365" s="13">
        <f t="shared" si="1141"/>
        <v>-4.5299999999988358</v>
      </c>
      <c r="M2365" s="13">
        <f t="shared" si="1132"/>
        <v>28.809999999999491</v>
      </c>
      <c r="N2365" s="13"/>
      <c r="X2365">
        <f t="shared" si="1134"/>
        <v>5.5399999999990541</v>
      </c>
      <c r="Y2365">
        <f t="shared" si="1135"/>
        <v>0</v>
      </c>
      <c r="Z2365">
        <f t="shared" si="1136"/>
        <v>0</v>
      </c>
      <c r="AA2365" s="22">
        <f t="shared" si="1137"/>
        <v>0</v>
      </c>
      <c r="AB2365" s="22">
        <f t="shared" si="1138"/>
        <v>0</v>
      </c>
      <c r="AC2365" s="22">
        <f t="shared" si="1139"/>
        <v>0</v>
      </c>
      <c r="AD2365" s="22">
        <f t="shared" si="1140"/>
        <v>0</v>
      </c>
    </row>
    <row r="2366" spans="3:30" x14ac:dyDescent="0.25">
      <c r="E2366" s="12">
        <v>43053.583333333336</v>
      </c>
      <c r="F2366" s="10">
        <v>13075.52</v>
      </c>
      <c r="G2366" s="10">
        <v>13076.27</v>
      </c>
      <c r="H2366" s="10">
        <v>13032.46</v>
      </c>
      <c r="I2366" s="10">
        <v>13054.62</v>
      </c>
      <c r="K2366" s="13">
        <f t="shared" si="1131"/>
        <v>-20.899999999999636</v>
      </c>
      <c r="L2366" s="13">
        <f t="shared" si="1141"/>
        <v>-25.429999999998472</v>
      </c>
      <c r="M2366" s="13">
        <f t="shared" si="1132"/>
        <v>43.81000000000131</v>
      </c>
      <c r="N2366" s="13"/>
      <c r="X2366">
        <f t="shared" si="1134"/>
        <v>20.899999999999636</v>
      </c>
      <c r="Y2366">
        <f t="shared" si="1135"/>
        <v>0</v>
      </c>
      <c r="Z2366">
        <f t="shared" si="1136"/>
        <v>0</v>
      </c>
      <c r="AA2366" s="22">
        <f t="shared" si="1137"/>
        <v>0</v>
      </c>
      <c r="AB2366" s="22">
        <f t="shared" si="1138"/>
        <v>0</v>
      </c>
      <c r="AC2366" s="22">
        <f t="shared" si="1139"/>
        <v>0</v>
      </c>
      <c r="AD2366" s="22">
        <f t="shared" si="1140"/>
        <v>0</v>
      </c>
    </row>
    <row r="2367" spans="3:30" x14ac:dyDescent="0.25">
      <c r="E2367" s="11">
        <v>43053.625</v>
      </c>
      <c r="F2367" s="9">
        <v>13054.37</v>
      </c>
      <c r="G2367" s="9">
        <v>13057.28</v>
      </c>
      <c r="H2367" s="9">
        <v>13031.14</v>
      </c>
      <c r="I2367" s="9">
        <v>13038.04</v>
      </c>
      <c r="K2367" s="13">
        <f t="shared" si="1131"/>
        <v>-16.329999999999927</v>
      </c>
      <c r="L2367" s="13">
        <f t="shared" si="1141"/>
        <v>-41.759999999998399</v>
      </c>
      <c r="M2367" s="13">
        <f t="shared" si="1132"/>
        <v>26.140000000001237</v>
      </c>
      <c r="N2367" s="13"/>
      <c r="X2367">
        <f t="shared" si="1134"/>
        <v>16.329999999999927</v>
      </c>
      <c r="Y2367">
        <f t="shared" si="1135"/>
        <v>0</v>
      </c>
      <c r="Z2367">
        <f t="shared" si="1136"/>
        <v>0</v>
      </c>
      <c r="AA2367" s="22">
        <f t="shared" si="1137"/>
        <v>0</v>
      </c>
      <c r="AB2367" s="22">
        <f t="shared" si="1138"/>
        <v>0</v>
      </c>
      <c r="AC2367" s="22">
        <f t="shared" si="1139"/>
        <v>0</v>
      </c>
      <c r="AD2367" s="22">
        <f t="shared" si="1140"/>
        <v>0</v>
      </c>
    </row>
    <row r="2368" spans="3:30" x14ac:dyDescent="0.25">
      <c r="E2368" s="12">
        <v>43053.666666666664</v>
      </c>
      <c r="F2368" s="10">
        <v>13038.29</v>
      </c>
      <c r="G2368" s="10">
        <v>13056.98</v>
      </c>
      <c r="H2368" s="10">
        <v>13026.06</v>
      </c>
      <c r="I2368" s="10">
        <v>13045.78</v>
      </c>
      <c r="K2368" s="13">
        <f t="shared" si="1131"/>
        <v>7.4899999999997817</v>
      </c>
      <c r="L2368" s="13">
        <f t="shared" si="1141"/>
        <v>-34.269999999998618</v>
      </c>
      <c r="M2368" s="13">
        <f t="shared" si="1132"/>
        <v>30.920000000000073</v>
      </c>
      <c r="N2368" s="13"/>
      <c r="X2368">
        <f t="shared" si="1134"/>
        <v>7.4899999999997817</v>
      </c>
      <c r="Y2368">
        <f t="shared" si="1135"/>
        <v>0</v>
      </c>
      <c r="Z2368">
        <f t="shared" si="1136"/>
        <v>0</v>
      </c>
      <c r="AA2368" s="22">
        <f t="shared" si="1137"/>
        <v>0</v>
      </c>
      <c r="AB2368" s="22">
        <f t="shared" si="1138"/>
        <v>0</v>
      </c>
      <c r="AC2368" s="22">
        <f t="shared" si="1139"/>
        <v>0</v>
      </c>
      <c r="AD2368" s="22">
        <f t="shared" si="1140"/>
        <v>0</v>
      </c>
    </row>
    <row r="2369" spans="3:30" x14ac:dyDescent="0.25">
      <c r="E2369" s="11">
        <v>43053.708333333336</v>
      </c>
      <c r="F2369" s="9">
        <v>13045.03</v>
      </c>
      <c r="G2369" s="9">
        <v>13061.78</v>
      </c>
      <c r="H2369" s="9">
        <v>12998.9</v>
      </c>
      <c r="I2369" s="9">
        <v>13052.96</v>
      </c>
      <c r="K2369" s="13">
        <f t="shared" si="1131"/>
        <v>7.929999999998472</v>
      </c>
      <c r="L2369" s="13">
        <f t="shared" si="1141"/>
        <v>-26.340000000000146</v>
      </c>
      <c r="M2369" s="13">
        <f t="shared" si="1132"/>
        <v>62.880000000001019</v>
      </c>
      <c r="N2369" s="13"/>
      <c r="X2369">
        <f t="shared" si="1134"/>
        <v>7.929999999998472</v>
      </c>
      <c r="Y2369">
        <f t="shared" si="1135"/>
        <v>0</v>
      </c>
      <c r="Z2369">
        <f t="shared" si="1136"/>
        <v>0</v>
      </c>
      <c r="AA2369" s="22">
        <f t="shared" si="1137"/>
        <v>0</v>
      </c>
      <c r="AB2369" s="22">
        <f t="shared" si="1138"/>
        <v>0</v>
      </c>
      <c r="AC2369" s="22">
        <f t="shared" si="1139"/>
        <v>0</v>
      </c>
      <c r="AD2369" s="22">
        <f t="shared" si="1140"/>
        <v>0</v>
      </c>
    </row>
    <row r="2370" spans="3:30" x14ac:dyDescent="0.25">
      <c r="E2370" s="12">
        <v>43053.75</v>
      </c>
      <c r="F2370" s="10">
        <v>13052.71</v>
      </c>
      <c r="G2370" s="10">
        <v>13058.73</v>
      </c>
      <c r="H2370" s="10">
        <v>13018.68</v>
      </c>
      <c r="I2370" s="10">
        <v>13038.08</v>
      </c>
      <c r="K2370" s="13">
        <f t="shared" si="1131"/>
        <v>-14.6299999999992</v>
      </c>
      <c r="L2370" s="13">
        <f t="shared" si="1141"/>
        <v>-40.969999999999345</v>
      </c>
      <c r="M2370" s="13">
        <f t="shared" si="1132"/>
        <v>40.049999999999272</v>
      </c>
      <c r="N2370" s="13"/>
      <c r="X2370">
        <f t="shared" si="1134"/>
        <v>14.6299999999992</v>
      </c>
      <c r="Y2370">
        <f t="shared" si="1135"/>
        <v>0</v>
      </c>
      <c r="Z2370">
        <f t="shared" si="1136"/>
        <v>0</v>
      </c>
      <c r="AA2370" s="22">
        <f t="shared" si="1137"/>
        <v>0</v>
      </c>
      <c r="AB2370" s="22">
        <f t="shared" si="1138"/>
        <v>0</v>
      </c>
      <c r="AC2370" s="22">
        <f t="shared" si="1139"/>
        <v>0</v>
      </c>
      <c r="AD2370" s="22">
        <f t="shared" si="1140"/>
        <v>0</v>
      </c>
    </row>
    <row r="2371" spans="3:30" x14ac:dyDescent="0.25">
      <c r="E2371" s="11">
        <v>43053.791666666664</v>
      </c>
      <c r="F2371" s="9">
        <v>13037.58</v>
      </c>
      <c r="G2371" s="9">
        <v>13049.83</v>
      </c>
      <c r="H2371" s="9">
        <v>13013.57</v>
      </c>
      <c r="I2371" s="9">
        <v>13018.07</v>
      </c>
      <c r="K2371" s="13">
        <f t="shared" si="1131"/>
        <v>-19.510000000000218</v>
      </c>
      <c r="L2371" s="13">
        <f t="shared" si="1141"/>
        <v>-60.479999999999563</v>
      </c>
      <c r="M2371" s="13">
        <f t="shared" si="1132"/>
        <v>36.260000000000218</v>
      </c>
      <c r="N2371" s="13"/>
      <c r="X2371">
        <f t="shared" si="1134"/>
        <v>19.510000000000218</v>
      </c>
      <c r="Y2371">
        <f t="shared" si="1135"/>
        <v>0</v>
      </c>
      <c r="Z2371">
        <f t="shared" si="1136"/>
        <v>0</v>
      </c>
      <c r="AA2371" s="22">
        <f t="shared" si="1137"/>
        <v>0</v>
      </c>
      <c r="AB2371" s="22">
        <f t="shared" si="1138"/>
        <v>0</v>
      </c>
      <c r="AC2371" s="22">
        <f t="shared" si="1139"/>
        <v>0</v>
      </c>
      <c r="AD2371" s="22">
        <f t="shared" si="1140"/>
        <v>0</v>
      </c>
    </row>
    <row r="2372" spans="3:30" x14ac:dyDescent="0.25">
      <c r="E2372" s="12">
        <v>43053.833333333336</v>
      </c>
      <c r="F2372" s="10">
        <v>13016.82</v>
      </c>
      <c r="G2372" s="10">
        <v>13035.82</v>
      </c>
      <c r="H2372" s="10">
        <v>13007.57</v>
      </c>
      <c r="I2372" s="10">
        <v>13028.82</v>
      </c>
      <c r="K2372" s="13">
        <f t="shared" si="1131"/>
        <v>12</v>
      </c>
      <c r="L2372" s="13">
        <f t="shared" si="1141"/>
        <v>-48.479999999999563</v>
      </c>
      <c r="M2372" s="13">
        <f t="shared" si="1132"/>
        <v>28.25</v>
      </c>
      <c r="N2372" s="13"/>
      <c r="X2372">
        <f t="shared" si="1134"/>
        <v>12</v>
      </c>
      <c r="Y2372">
        <f t="shared" si="1135"/>
        <v>0</v>
      </c>
      <c r="Z2372">
        <f t="shared" si="1136"/>
        <v>0</v>
      </c>
      <c r="AA2372" s="22">
        <f t="shared" si="1137"/>
        <v>0</v>
      </c>
      <c r="AB2372" s="22">
        <f t="shared" si="1138"/>
        <v>0</v>
      </c>
      <c r="AC2372" s="22">
        <f t="shared" si="1139"/>
        <v>0</v>
      </c>
      <c r="AD2372" s="22">
        <f t="shared" si="1140"/>
        <v>0</v>
      </c>
    </row>
    <row r="2373" spans="3:30" x14ac:dyDescent="0.25">
      <c r="E2373" s="11">
        <v>43053.875</v>
      </c>
      <c r="F2373" s="9">
        <v>13028.57</v>
      </c>
      <c r="G2373" s="9">
        <v>13041.82</v>
      </c>
      <c r="H2373" s="9">
        <v>13027.82</v>
      </c>
      <c r="I2373" s="9">
        <v>13037.32</v>
      </c>
      <c r="K2373" s="13">
        <f t="shared" si="1131"/>
        <v>8.75</v>
      </c>
      <c r="L2373" s="13">
        <f t="shared" si="1141"/>
        <v>-39.729999999999563</v>
      </c>
      <c r="M2373" s="13">
        <f t="shared" si="1132"/>
        <v>14</v>
      </c>
      <c r="N2373" s="13"/>
      <c r="X2373">
        <f t="shared" si="1134"/>
        <v>8.75</v>
      </c>
      <c r="Y2373">
        <f t="shared" si="1135"/>
        <v>0</v>
      </c>
      <c r="Z2373">
        <f t="shared" si="1136"/>
        <v>0</v>
      </c>
      <c r="AA2373" s="22">
        <f t="shared" si="1137"/>
        <v>0</v>
      </c>
      <c r="AB2373" s="22">
        <f t="shared" si="1138"/>
        <v>0</v>
      </c>
      <c r="AC2373" s="22">
        <f t="shared" si="1139"/>
        <v>0</v>
      </c>
      <c r="AD2373" s="22">
        <f t="shared" si="1140"/>
        <v>0</v>
      </c>
    </row>
    <row r="2374" spans="3:30" x14ac:dyDescent="0.25">
      <c r="E2374" s="12">
        <v>43053.916666666664</v>
      </c>
      <c r="F2374" s="10">
        <v>13037.57</v>
      </c>
      <c r="G2374" s="10">
        <v>13046.07</v>
      </c>
      <c r="H2374" s="10">
        <v>13027.81</v>
      </c>
      <c r="I2374" s="10">
        <v>13038.82</v>
      </c>
      <c r="K2374" s="13">
        <f t="shared" si="1131"/>
        <v>1.25</v>
      </c>
      <c r="L2374" s="13">
        <f t="shared" si="1141"/>
        <v>-38.479999999999563</v>
      </c>
      <c r="M2374" s="13">
        <f t="shared" si="1132"/>
        <v>18.260000000000218</v>
      </c>
      <c r="N2374" s="13"/>
      <c r="X2374">
        <f t="shared" si="1134"/>
        <v>1.25</v>
      </c>
      <c r="Y2374">
        <f t="shared" si="1135"/>
        <v>0</v>
      </c>
      <c r="Z2374">
        <f t="shared" si="1136"/>
        <v>0</v>
      </c>
      <c r="AA2374" s="22">
        <f t="shared" si="1137"/>
        <v>0</v>
      </c>
      <c r="AB2374" s="22">
        <f t="shared" si="1138"/>
        <v>0</v>
      </c>
      <c r="AC2374" s="22">
        <f t="shared" si="1139"/>
        <v>0</v>
      </c>
      <c r="AD2374" s="22">
        <f t="shared" si="1140"/>
        <v>0</v>
      </c>
    </row>
    <row r="2375" spans="3:30" hidden="1" x14ac:dyDescent="0.25">
      <c r="E2375" s="11">
        <v>43053.958333333336</v>
      </c>
      <c r="F2375" s="9">
        <v>13037.07</v>
      </c>
      <c r="G2375" s="9">
        <v>13043.39</v>
      </c>
      <c r="H2375" s="9">
        <v>13036.46</v>
      </c>
      <c r="I2375" s="9">
        <v>13040.26</v>
      </c>
    </row>
    <row r="2376" spans="3:30" hidden="1" x14ac:dyDescent="0.25">
      <c r="E2376" s="12">
        <v>43054.041666666664</v>
      </c>
      <c r="F2376" s="10">
        <v>13040.26</v>
      </c>
      <c r="G2376" s="10">
        <v>13040.26</v>
      </c>
      <c r="H2376" s="10">
        <v>13021.54</v>
      </c>
      <c r="I2376" s="10">
        <v>13025.33</v>
      </c>
    </row>
    <row r="2377" spans="3:30" hidden="1" x14ac:dyDescent="0.25">
      <c r="E2377" s="11">
        <v>43054.083333333336</v>
      </c>
      <c r="F2377" s="9">
        <v>13025.33</v>
      </c>
      <c r="G2377" s="9">
        <v>13027.86</v>
      </c>
      <c r="H2377" s="9">
        <v>12985.24</v>
      </c>
      <c r="I2377" s="9">
        <v>13001.89</v>
      </c>
    </row>
    <row r="2378" spans="3:30" hidden="1" x14ac:dyDescent="0.25">
      <c r="E2378" s="12">
        <v>43054.125</v>
      </c>
      <c r="F2378" s="10">
        <v>13003.15</v>
      </c>
      <c r="G2378" s="10">
        <v>13005.64</v>
      </c>
      <c r="H2378" s="10">
        <v>12981.96</v>
      </c>
      <c r="I2378" s="10">
        <v>12999.64</v>
      </c>
    </row>
    <row r="2379" spans="3:30" hidden="1" x14ac:dyDescent="0.25">
      <c r="E2379" s="11">
        <v>43054.166666666664</v>
      </c>
      <c r="F2379" s="9">
        <v>12998.37</v>
      </c>
      <c r="G2379" s="9">
        <v>13001.41</v>
      </c>
      <c r="H2379" s="9">
        <v>12988.27</v>
      </c>
      <c r="I2379" s="9">
        <v>13000.15</v>
      </c>
    </row>
    <row r="2380" spans="3:30" hidden="1" x14ac:dyDescent="0.25">
      <c r="E2380" s="12">
        <v>43054.208333333336</v>
      </c>
      <c r="F2380" s="10">
        <v>13000.15</v>
      </c>
      <c r="G2380" s="10">
        <v>13002.68</v>
      </c>
      <c r="H2380" s="10">
        <v>12986</v>
      </c>
      <c r="I2380" s="10">
        <v>12994.85</v>
      </c>
    </row>
    <row r="2381" spans="3:30" hidden="1" x14ac:dyDescent="0.25">
      <c r="E2381" s="11">
        <v>43054.25</v>
      </c>
      <c r="F2381" s="9">
        <v>12994.85</v>
      </c>
      <c r="G2381" s="9">
        <v>13009.23</v>
      </c>
      <c r="H2381" s="9">
        <v>12994.85</v>
      </c>
      <c r="I2381" s="9">
        <v>12997.03</v>
      </c>
    </row>
    <row r="2382" spans="3:30" hidden="1" x14ac:dyDescent="0.25">
      <c r="E2382" s="12">
        <v>43054.291666666664</v>
      </c>
      <c r="F2382" s="10">
        <v>12997.02</v>
      </c>
      <c r="G2382" s="10">
        <v>13003.67</v>
      </c>
      <c r="H2382" s="10">
        <v>12991.23</v>
      </c>
      <c r="I2382" s="10">
        <v>12994.82</v>
      </c>
    </row>
    <row r="2383" spans="3:30" x14ac:dyDescent="0.25">
      <c r="C2383">
        <v>1</v>
      </c>
      <c r="E2383" s="11">
        <v>43054.333333333336</v>
      </c>
      <c r="F2383" s="9">
        <v>12996.08</v>
      </c>
      <c r="G2383" s="9">
        <v>13003.01</v>
      </c>
      <c r="H2383" s="9">
        <v>12982.02</v>
      </c>
      <c r="I2383" s="9">
        <v>12989.56</v>
      </c>
      <c r="K2383" s="13">
        <f t="shared" ref="K2383:K2397" si="1142">I2383-F2383</f>
        <v>-6.5200000000004366</v>
      </c>
      <c r="L2383" s="13">
        <v>0</v>
      </c>
      <c r="M2383" s="13">
        <f t="shared" ref="M2383:M2397" si="1143">G2383-H2383</f>
        <v>20.989999999999782</v>
      </c>
      <c r="N2383" s="13">
        <f t="shared" ref="N2383" si="1144">I2397-F2383</f>
        <v>-42.159999999999854</v>
      </c>
      <c r="O2383" s="18">
        <f>IF(K2383*N2383&gt;0,1,0)</f>
        <v>1</v>
      </c>
      <c r="S2383" s="13">
        <f>MAX(G2383:G2398)</f>
        <v>13003.01</v>
      </c>
      <c r="X2383">
        <f t="shared" ref="X2383:X2397" si="1145">ABS(K2383)</f>
        <v>6.5200000000004366</v>
      </c>
      <c r="Y2383">
        <f t="shared" ref="Y2383:Y2397" si="1146">ABS(N2383)</f>
        <v>42.159999999999854</v>
      </c>
      <c r="Z2383">
        <f t="shared" ref="Z2383:Z2397" si="1147">IF(S2383&lt;1000,ABS(S2383),0)</f>
        <v>0</v>
      </c>
      <c r="AA2383" s="22">
        <f t="shared" ref="AA2383:AA2397" si="1148">ABS(P2383)</f>
        <v>0</v>
      </c>
      <c r="AB2383" s="22">
        <f t="shared" ref="AB2383:AB2397" si="1149">ABS(Q2383)</f>
        <v>0</v>
      </c>
      <c r="AC2383" s="22">
        <f t="shared" ref="AC2383:AC2397" si="1150">IF(O2383=1,ABS(P2384),0)</f>
        <v>0.90771992818671188</v>
      </c>
      <c r="AD2383" s="22">
        <f t="shared" ref="AD2383:AD2397" si="1151">IF(O2383=0,ABS(Q2384),0)</f>
        <v>0</v>
      </c>
    </row>
    <row r="2384" spans="3:30" x14ac:dyDescent="0.25">
      <c r="E2384" s="12">
        <v>43054.375</v>
      </c>
      <c r="F2384" s="10">
        <v>12988.06</v>
      </c>
      <c r="G2384" s="10">
        <v>12994.52</v>
      </c>
      <c r="H2384" s="10">
        <v>12937.76</v>
      </c>
      <c r="I2384" s="10">
        <v>12964.99</v>
      </c>
      <c r="K2384" s="13">
        <f t="shared" si="1142"/>
        <v>-23.069999999999709</v>
      </c>
      <c r="L2384" s="13">
        <f t="shared" ref="L2384:L2397" si="1152">L2383+K2384</f>
        <v>-23.069999999999709</v>
      </c>
      <c r="M2384" s="13">
        <f t="shared" si="1143"/>
        <v>56.760000000000218</v>
      </c>
      <c r="N2384" s="13"/>
      <c r="P2384">
        <f>_xlfn.IFS(K2383&lt;0,MIN(L2383:L2397),K2383&gt;0,MAX(L2383:L2397))/S2362</f>
        <v>-0.90771992818671188</v>
      </c>
      <c r="Q2384">
        <f>_xlfn.IFS(K2383&lt;0,MAX(L2383:L2397),K2383&gt;0,MIN(L2383:L2397))/S2362</f>
        <v>1.0771992818671455E-2</v>
      </c>
      <c r="S2384" s="13">
        <f>MIN(H2383:H2398)</f>
        <v>12844.84</v>
      </c>
      <c r="X2384">
        <f t="shared" si="1145"/>
        <v>23.069999999999709</v>
      </c>
      <c r="Y2384">
        <f t="shared" si="1146"/>
        <v>0</v>
      </c>
      <c r="Z2384">
        <f t="shared" si="1147"/>
        <v>0</v>
      </c>
      <c r="AA2384" s="22">
        <f t="shared" si="1148"/>
        <v>0.90771992818671188</v>
      </c>
      <c r="AB2384" s="22">
        <f t="shared" si="1149"/>
        <v>1.0771992818671455E-2</v>
      </c>
      <c r="AC2384" s="22">
        <f t="shared" si="1150"/>
        <v>0</v>
      </c>
      <c r="AD2384" s="22">
        <f t="shared" si="1151"/>
        <v>0</v>
      </c>
    </row>
    <row r="2385" spans="5:30" x14ac:dyDescent="0.25">
      <c r="E2385" s="11">
        <v>43054.416666666664</v>
      </c>
      <c r="F2385" s="9">
        <v>12963.99</v>
      </c>
      <c r="G2385" s="9">
        <v>12969.51</v>
      </c>
      <c r="H2385" s="9">
        <v>12921.15</v>
      </c>
      <c r="I2385" s="9">
        <v>12927.95</v>
      </c>
      <c r="K2385" s="13">
        <f t="shared" si="1142"/>
        <v>-36.039999999999054</v>
      </c>
      <c r="L2385" s="13">
        <f t="shared" si="1152"/>
        <v>-59.109999999998763</v>
      </c>
      <c r="M2385" s="13">
        <f t="shared" si="1143"/>
        <v>48.360000000000582</v>
      </c>
      <c r="N2385" s="13"/>
      <c r="S2385" s="13">
        <f>S2383-S2384</f>
        <v>158.17000000000007</v>
      </c>
      <c r="X2385">
        <f t="shared" si="1145"/>
        <v>36.039999999999054</v>
      </c>
      <c r="Y2385">
        <f t="shared" si="1146"/>
        <v>0</v>
      </c>
      <c r="Z2385">
        <f t="shared" si="1147"/>
        <v>158.17000000000007</v>
      </c>
      <c r="AA2385" s="22">
        <f t="shared" si="1148"/>
        <v>0</v>
      </c>
      <c r="AB2385" s="22">
        <f t="shared" si="1149"/>
        <v>0</v>
      </c>
      <c r="AC2385" s="22">
        <f t="shared" si="1150"/>
        <v>0</v>
      </c>
      <c r="AD2385" s="22">
        <f t="shared" si="1151"/>
        <v>0</v>
      </c>
    </row>
    <row r="2386" spans="5:30" x14ac:dyDescent="0.25">
      <c r="E2386" s="12">
        <v>43054.458333333336</v>
      </c>
      <c r="F2386" s="10">
        <v>12928.2</v>
      </c>
      <c r="G2386" s="10">
        <v>12963.14</v>
      </c>
      <c r="H2386" s="10">
        <v>12887.5</v>
      </c>
      <c r="I2386" s="10">
        <v>12909.2</v>
      </c>
      <c r="K2386" s="13">
        <f t="shared" si="1142"/>
        <v>-19</v>
      </c>
      <c r="L2386" s="13">
        <f t="shared" si="1152"/>
        <v>-78.109999999998763</v>
      </c>
      <c r="M2386" s="13">
        <f t="shared" si="1143"/>
        <v>75.639999999999418</v>
      </c>
      <c r="N2386" s="13"/>
      <c r="X2386">
        <f t="shared" si="1145"/>
        <v>19</v>
      </c>
      <c r="Y2386">
        <f t="shared" si="1146"/>
        <v>0</v>
      </c>
      <c r="Z2386">
        <f t="shared" si="1147"/>
        <v>0</v>
      </c>
      <c r="AA2386" s="22">
        <f t="shared" si="1148"/>
        <v>0</v>
      </c>
      <c r="AB2386" s="22">
        <f t="shared" si="1149"/>
        <v>0</v>
      </c>
      <c r="AC2386" s="22">
        <f t="shared" si="1150"/>
        <v>0</v>
      </c>
      <c r="AD2386" s="22">
        <f t="shared" si="1151"/>
        <v>0</v>
      </c>
    </row>
    <row r="2387" spans="5:30" x14ac:dyDescent="0.25">
      <c r="E2387" s="11">
        <v>43054.5</v>
      </c>
      <c r="F2387" s="9">
        <v>12909.45</v>
      </c>
      <c r="G2387" s="9">
        <v>12918.85</v>
      </c>
      <c r="H2387" s="9">
        <v>12844.84</v>
      </c>
      <c r="I2387" s="9">
        <v>12861.16</v>
      </c>
      <c r="K2387" s="13">
        <f t="shared" si="1142"/>
        <v>-48.290000000000873</v>
      </c>
      <c r="L2387" s="13">
        <f t="shared" si="1152"/>
        <v>-126.39999999999964</v>
      </c>
      <c r="M2387" s="13">
        <f t="shared" si="1143"/>
        <v>74.010000000000218</v>
      </c>
      <c r="N2387" s="13"/>
      <c r="X2387">
        <f t="shared" si="1145"/>
        <v>48.290000000000873</v>
      </c>
      <c r="Y2387">
        <f t="shared" si="1146"/>
        <v>0</v>
      </c>
      <c r="Z2387">
        <f t="shared" si="1147"/>
        <v>0</v>
      </c>
      <c r="AA2387" s="22">
        <f t="shared" si="1148"/>
        <v>0</v>
      </c>
      <c r="AB2387" s="22">
        <f t="shared" si="1149"/>
        <v>0</v>
      </c>
      <c r="AC2387" s="22">
        <f t="shared" si="1150"/>
        <v>0</v>
      </c>
      <c r="AD2387" s="22">
        <f t="shared" si="1151"/>
        <v>0</v>
      </c>
    </row>
    <row r="2388" spans="5:30" x14ac:dyDescent="0.25">
      <c r="E2388" s="12">
        <v>43054.541666666664</v>
      </c>
      <c r="F2388" s="10">
        <v>12861.65</v>
      </c>
      <c r="G2388" s="10">
        <v>12888.49</v>
      </c>
      <c r="H2388" s="10">
        <v>12851.19</v>
      </c>
      <c r="I2388" s="10">
        <v>12875.91</v>
      </c>
      <c r="K2388" s="13">
        <f t="shared" si="1142"/>
        <v>14.260000000000218</v>
      </c>
      <c r="L2388" s="13">
        <f t="shared" si="1152"/>
        <v>-112.13999999999942</v>
      </c>
      <c r="M2388" s="13">
        <f t="shared" si="1143"/>
        <v>37.299999999999272</v>
      </c>
      <c r="N2388" s="13"/>
      <c r="X2388">
        <f t="shared" si="1145"/>
        <v>14.260000000000218</v>
      </c>
      <c r="Y2388">
        <f t="shared" si="1146"/>
        <v>0</v>
      </c>
      <c r="Z2388">
        <f t="shared" si="1147"/>
        <v>0</v>
      </c>
      <c r="AA2388" s="22">
        <f t="shared" si="1148"/>
        <v>0</v>
      </c>
      <c r="AB2388" s="22">
        <f t="shared" si="1149"/>
        <v>0</v>
      </c>
      <c r="AC2388" s="22">
        <f t="shared" si="1150"/>
        <v>0</v>
      </c>
      <c r="AD2388" s="22">
        <f t="shared" si="1151"/>
        <v>0</v>
      </c>
    </row>
    <row r="2389" spans="5:30" x14ac:dyDescent="0.25">
      <c r="E2389" s="11">
        <v>43054.583333333336</v>
      </c>
      <c r="F2389" s="9">
        <v>12875.66</v>
      </c>
      <c r="G2389" s="9">
        <v>12914.43</v>
      </c>
      <c r="H2389" s="9">
        <v>12875.16</v>
      </c>
      <c r="I2389" s="9">
        <v>12908.02</v>
      </c>
      <c r="K2389" s="13">
        <f t="shared" si="1142"/>
        <v>32.360000000000582</v>
      </c>
      <c r="L2389" s="13">
        <f t="shared" si="1152"/>
        <v>-79.779999999998836</v>
      </c>
      <c r="M2389" s="13">
        <f t="shared" si="1143"/>
        <v>39.270000000000437</v>
      </c>
      <c r="N2389" s="13"/>
      <c r="X2389">
        <f t="shared" si="1145"/>
        <v>32.360000000000582</v>
      </c>
      <c r="Y2389">
        <f t="shared" si="1146"/>
        <v>0</v>
      </c>
      <c r="Z2389">
        <f t="shared" si="1147"/>
        <v>0</v>
      </c>
      <c r="AA2389" s="22">
        <f t="shared" si="1148"/>
        <v>0</v>
      </c>
      <c r="AB2389" s="22">
        <f t="shared" si="1149"/>
        <v>0</v>
      </c>
      <c r="AC2389" s="22">
        <f t="shared" si="1150"/>
        <v>0</v>
      </c>
      <c r="AD2389" s="22">
        <f t="shared" si="1151"/>
        <v>0</v>
      </c>
    </row>
    <row r="2390" spans="5:30" x14ac:dyDescent="0.25">
      <c r="E2390" s="12">
        <v>43054.625</v>
      </c>
      <c r="F2390" s="10">
        <v>12907.27</v>
      </c>
      <c r="G2390" s="10">
        <v>12917.87</v>
      </c>
      <c r="H2390" s="10">
        <v>12873.56</v>
      </c>
      <c r="I2390" s="10">
        <v>12879.22</v>
      </c>
      <c r="K2390" s="13">
        <f t="shared" si="1142"/>
        <v>-28.050000000001091</v>
      </c>
      <c r="L2390" s="13">
        <f t="shared" si="1152"/>
        <v>-107.82999999999993</v>
      </c>
      <c r="M2390" s="13">
        <f t="shared" si="1143"/>
        <v>44.31000000000131</v>
      </c>
      <c r="N2390" s="13"/>
      <c r="X2390">
        <f t="shared" si="1145"/>
        <v>28.050000000001091</v>
      </c>
      <c r="Y2390">
        <f t="shared" si="1146"/>
        <v>0</v>
      </c>
      <c r="Z2390">
        <f t="shared" si="1147"/>
        <v>0</v>
      </c>
      <c r="AA2390" s="22">
        <f t="shared" si="1148"/>
        <v>0</v>
      </c>
      <c r="AB2390" s="22">
        <f t="shared" si="1149"/>
        <v>0</v>
      </c>
      <c r="AC2390" s="22">
        <f t="shared" si="1150"/>
        <v>0</v>
      </c>
      <c r="AD2390" s="22">
        <f t="shared" si="1151"/>
        <v>0</v>
      </c>
    </row>
    <row r="2391" spans="5:30" x14ac:dyDescent="0.25">
      <c r="E2391" s="11">
        <v>43054.666666666664</v>
      </c>
      <c r="F2391" s="9">
        <v>12879.11</v>
      </c>
      <c r="G2391" s="9">
        <v>12898.07</v>
      </c>
      <c r="H2391" s="9">
        <v>12855.1</v>
      </c>
      <c r="I2391" s="9">
        <v>12885.93</v>
      </c>
      <c r="K2391" s="13">
        <f t="shared" si="1142"/>
        <v>6.819999999999709</v>
      </c>
      <c r="L2391" s="13">
        <f t="shared" si="1152"/>
        <v>-101.01000000000022</v>
      </c>
      <c r="M2391" s="13">
        <f t="shared" si="1143"/>
        <v>42.969999999999345</v>
      </c>
      <c r="N2391" s="13"/>
      <c r="X2391">
        <f t="shared" si="1145"/>
        <v>6.819999999999709</v>
      </c>
      <c r="Y2391">
        <f t="shared" si="1146"/>
        <v>0</v>
      </c>
      <c r="Z2391">
        <f t="shared" si="1147"/>
        <v>0</v>
      </c>
      <c r="AA2391" s="22">
        <f t="shared" si="1148"/>
        <v>0</v>
      </c>
      <c r="AB2391" s="22">
        <f t="shared" si="1149"/>
        <v>0</v>
      </c>
      <c r="AC2391" s="22">
        <f t="shared" si="1150"/>
        <v>0</v>
      </c>
      <c r="AD2391" s="22">
        <f t="shared" si="1151"/>
        <v>0</v>
      </c>
    </row>
    <row r="2392" spans="5:30" x14ac:dyDescent="0.25">
      <c r="E2392" s="12">
        <v>43054.708333333336</v>
      </c>
      <c r="F2392" s="10">
        <v>12885.68</v>
      </c>
      <c r="G2392" s="10">
        <v>12971.34</v>
      </c>
      <c r="H2392" s="10">
        <v>12885.43</v>
      </c>
      <c r="I2392" s="10">
        <v>12969.84</v>
      </c>
      <c r="K2392" s="13">
        <f t="shared" si="1142"/>
        <v>84.159999999999854</v>
      </c>
      <c r="L2392" s="13">
        <f t="shared" si="1152"/>
        <v>-16.850000000000364</v>
      </c>
      <c r="M2392" s="13">
        <f t="shared" si="1143"/>
        <v>85.909999999999854</v>
      </c>
      <c r="N2392" s="13"/>
      <c r="X2392">
        <f t="shared" si="1145"/>
        <v>84.159999999999854</v>
      </c>
      <c r="Y2392">
        <f t="shared" si="1146"/>
        <v>0</v>
      </c>
      <c r="Z2392">
        <f t="shared" si="1147"/>
        <v>0</v>
      </c>
      <c r="AA2392" s="22">
        <f t="shared" si="1148"/>
        <v>0</v>
      </c>
      <c r="AB2392" s="22">
        <f t="shared" si="1149"/>
        <v>0</v>
      </c>
      <c r="AC2392" s="22">
        <f t="shared" si="1150"/>
        <v>0</v>
      </c>
      <c r="AD2392" s="22">
        <f t="shared" si="1151"/>
        <v>0</v>
      </c>
    </row>
    <row r="2393" spans="5:30" x14ac:dyDescent="0.25">
      <c r="E2393" s="11">
        <v>43054.75</v>
      </c>
      <c r="F2393" s="9">
        <v>12969.34</v>
      </c>
      <c r="G2393" s="9">
        <v>12997.47</v>
      </c>
      <c r="H2393" s="9">
        <v>12957.58</v>
      </c>
      <c r="I2393" s="9">
        <v>12979.44</v>
      </c>
      <c r="K2393" s="13">
        <f t="shared" si="1142"/>
        <v>10.100000000000364</v>
      </c>
      <c r="L2393" s="13">
        <f t="shared" si="1152"/>
        <v>-6.75</v>
      </c>
      <c r="M2393" s="13">
        <f t="shared" si="1143"/>
        <v>39.889999999999418</v>
      </c>
      <c r="N2393" s="13"/>
      <c r="X2393">
        <f t="shared" si="1145"/>
        <v>10.100000000000364</v>
      </c>
      <c r="Y2393">
        <f t="shared" si="1146"/>
        <v>0</v>
      </c>
      <c r="Z2393">
        <f t="shared" si="1147"/>
        <v>0</v>
      </c>
      <c r="AA2393" s="22">
        <f t="shared" si="1148"/>
        <v>0</v>
      </c>
      <c r="AB2393" s="22">
        <f t="shared" si="1149"/>
        <v>0</v>
      </c>
      <c r="AC2393" s="22">
        <f t="shared" si="1150"/>
        <v>0</v>
      </c>
      <c r="AD2393" s="22">
        <f t="shared" si="1151"/>
        <v>0</v>
      </c>
    </row>
    <row r="2394" spans="5:30" x14ac:dyDescent="0.25">
      <c r="E2394" s="12">
        <v>43054.791666666664</v>
      </c>
      <c r="F2394" s="10">
        <v>12980.19</v>
      </c>
      <c r="G2394" s="10">
        <v>12989.69</v>
      </c>
      <c r="H2394" s="10">
        <v>12962.43</v>
      </c>
      <c r="I2394" s="10">
        <v>12988.44</v>
      </c>
      <c r="K2394" s="13">
        <f t="shared" si="1142"/>
        <v>8.25</v>
      </c>
      <c r="L2394" s="13">
        <f t="shared" si="1152"/>
        <v>1.5</v>
      </c>
      <c r="M2394" s="13">
        <f t="shared" si="1143"/>
        <v>27.260000000000218</v>
      </c>
      <c r="N2394" s="13"/>
      <c r="X2394">
        <f t="shared" si="1145"/>
        <v>8.25</v>
      </c>
      <c r="Y2394">
        <f t="shared" si="1146"/>
        <v>0</v>
      </c>
      <c r="Z2394">
        <f t="shared" si="1147"/>
        <v>0</v>
      </c>
      <c r="AA2394" s="22">
        <f t="shared" si="1148"/>
        <v>0</v>
      </c>
      <c r="AB2394" s="22">
        <f t="shared" si="1149"/>
        <v>0</v>
      </c>
      <c r="AC2394" s="22">
        <f t="shared" si="1150"/>
        <v>0</v>
      </c>
      <c r="AD2394" s="22">
        <f t="shared" si="1151"/>
        <v>0</v>
      </c>
    </row>
    <row r="2395" spans="5:30" x14ac:dyDescent="0.25">
      <c r="E2395" s="11">
        <v>43054.833333333336</v>
      </c>
      <c r="F2395" s="9">
        <v>12988.19</v>
      </c>
      <c r="G2395" s="9">
        <v>12991.19</v>
      </c>
      <c r="H2395" s="9">
        <v>12963.43</v>
      </c>
      <c r="I2395" s="9">
        <v>12966.43</v>
      </c>
      <c r="K2395" s="13">
        <f t="shared" si="1142"/>
        <v>-21.760000000000218</v>
      </c>
      <c r="L2395" s="13">
        <f t="shared" si="1152"/>
        <v>-20.260000000000218</v>
      </c>
      <c r="M2395" s="13">
        <f t="shared" si="1143"/>
        <v>27.760000000000218</v>
      </c>
      <c r="N2395" s="13"/>
      <c r="X2395">
        <f t="shared" si="1145"/>
        <v>21.760000000000218</v>
      </c>
      <c r="Y2395">
        <f t="shared" si="1146"/>
        <v>0</v>
      </c>
      <c r="Z2395">
        <f t="shared" si="1147"/>
        <v>0</v>
      </c>
      <c r="AA2395" s="22">
        <f t="shared" si="1148"/>
        <v>0</v>
      </c>
      <c r="AB2395" s="22">
        <f t="shared" si="1149"/>
        <v>0</v>
      </c>
      <c r="AC2395" s="22">
        <f t="shared" si="1150"/>
        <v>0</v>
      </c>
      <c r="AD2395" s="22">
        <f t="shared" si="1151"/>
        <v>0</v>
      </c>
    </row>
    <row r="2396" spans="5:30" x14ac:dyDescent="0.25">
      <c r="E2396" s="12">
        <v>43054.875</v>
      </c>
      <c r="F2396" s="10">
        <v>12966.68</v>
      </c>
      <c r="G2396" s="10">
        <v>12980.93</v>
      </c>
      <c r="H2396" s="10">
        <v>12960.68</v>
      </c>
      <c r="I2396" s="10">
        <v>12978.93</v>
      </c>
      <c r="K2396" s="13">
        <f t="shared" si="1142"/>
        <v>12.25</v>
      </c>
      <c r="L2396" s="13">
        <f t="shared" si="1152"/>
        <v>-8.0100000000002183</v>
      </c>
      <c r="M2396" s="13">
        <f t="shared" si="1143"/>
        <v>20.25</v>
      </c>
      <c r="N2396" s="13"/>
      <c r="X2396">
        <f t="shared" si="1145"/>
        <v>12.25</v>
      </c>
      <c r="Y2396">
        <f t="shared" si="1146"/>
        <v>0</v>
      </c>
      <c r="Z2396">
        <f t="shared" si="1147"/>
        <v>0</v>
      </c>
      <c r="AA2396" s="22">
        <f t="shared" si="1148"/>
        <v>0</v>
      </c>
      <c r="AB2396" s="22">
        <f t="shared" si="1149"/>
        <v>0</v>
      </c>
      <c r="AC2396" s="22">
        <f t="shared" si="1150"/>
        <v>0</v>
      </c>
      <c r="AD2396" s="22">
        <f t="shared" si="1151"/>
        <v>0</v>
      </c>
    </row>
    <row r="2397" spans="5:30" x14ac:dyDescent="0.25">
      <c r="E2397" s="11">
        <v>43054.916666666664</v>
      </c>
      <c r="F2397" s="9">
        <v>12978.43</v>
      </c>
      <c r="G2397" s="9">
        <v>12988.68</v>
      </c>
      <c r="H2397" s="9">
        <v>12950.67</v>
      </c>
      <c r="I2397" s="9">
        <v>12953.92</v>
      </c>
      <c r="K2397" s="13">
        <f t="shared" si="1142"/>
        <v>-24.510000000000218</v>
      </c>
      <c r="L2397" s="13">
        <f t="shared" si="1152"/>
        <v>-32.520000000000437</v>
      </c>
      <c r="M2397" s="13">
        <f t="shared" si="1143"/>
        <v>38.010000000000218</v>
      </c>
      <c r="N2397" s="13"/>
      <c r="X2397">
        <f t="shared" si="1145"/>
        <v>24.510000000000218</v>
      </c>
      <c r="Y2397">
        <f t="shared" si="1146"/>
        <v>0</v>
      </c>
      <c r="Z2397">
        <f t="shared" si="1147"/>
        <v>0</v>
      </c>
      <c r="AA2397" s="22">
        <f t="shared" si="1148"/>
        <v>0</v>
      </c>
      <c r="AB2397" s="22">
        <f t="shared" si="1149"/>
        <v>0</v>
      </c>
      <c r="AC2397" s="22">
        <f t="shared" si="1150"/>
        <v>0</v>
      </c>
      <c r="AD2397" s="22">
        <f t="shared" si="1151"/>
        <v>0</v>
      </c>
    </row>
    <row r="2398" spans="5:30" hidden="1" x14ac:dyDescent="0.25">
      <c r="E2398" s="12">
        <v>43054.958333333336</v>
      </c>
      <c r="F2398" s="10">
        <v>12952.66</v>
      </c>
      <c r="G2398" s="10">
        <v>12964.03</v>
      </c>
      <c r="H2398" s="10">
        <v>12950.58</v>
      </c>
      <c r="I2398" s="10">
        <v>12951.84</v>
      </c>
    </row>
    <row r="2399" spans="5:30" hidden="1" x14ac:dyDescent="0.25">
      <c r="E2399" s="11">
        <v>43055.041666666664</v>
      </c>
      <c r="F2399" s="9">
        <v>12951.84</v>
      </c>
      <c r="G2399" s="9">
        <v>12957.89</v>
      </c>
      <c r="H2399" s="9">
        <v>12944</v>
      </c>
      <c r="I2399" s="9">
        <v>12951.57</v>
      </c>
    </row>
    <row r="2400" spans="5:30" hidden="1" x14ac:dyDescent="0.25">
      <c r="E2400" s="12">
        <v>43055.083333333336</v>
      </c>
      <c r="F2400" s="10">
        <v>12950.31</v>
      </c>
      <c r="G2400" s="10">
        <v>12979.32</v>
      </c>
      <c r="H2400" s="10">
        <v>12949.05</v>
      </c>
      <c r="I2400" s="10">
        <v>12973</v>
      </c>
    </row>
    <row r="2401" spans="3:30" hidden="1" x14ac:dyDescent="0.25">
      <c r="E2401" s="11">
        <v>43055.125</v>
      </c>
      <c r="F2401" s="9">
        <v>12973.02</v>
      </c>
      <c r="G2401" s="9">
        <v>12980.6</v>
      </c>
      <c r="H2401" s="9">
        <v>12970.49</v>
      </c>
      <c r="I2401" s="9">
        <v>12978.57</v>
      </c>
    </row>
    <row r="2402" spans="3:30" hidden="1" x14ac:dyDescent="0.25">
      <c r="E2402" s="12">
        <v>43055.166666666664</v>
      </c>
      <c r="F2402" s="10">
        <v>12978.57</v>
      </c>
      <c r="G2402" s="10">
        <v>12988.92</v>
      </c>
      <c r="H2402" s="10">
        <v>12977.31</v>
      </c>
      <c r="I2402" s="10">
        <v>12985.12</v>
      </c>
    </row>
    <row r="2403" spans="3:30" hidden="1" x14ac:dyDescent="0.25">
      <c r="E2403" s="11">
        <v>43055.208333333336</v>
      </c>
      <c r="F2403" s="9">
        <v>12985.12</v>
      </c>
      <c r="G2403" s="9">
        <v>12990.18</v>
      </c>
      <c r="H2403" s="9">
        <v>12979.8</v>
      </c>
      <c r="I2403" s="9">
        <v>12987.12</v>
      </c>
    </row>
    <row r="2404" spans="3:30" hidden="1" x14ac:dyDescent="0.25">
      <c r="E2404" s="12">
        <v>43055.25</v>
      </c>
      <c r="F2404" s="10">
        <v>12985.86</v>
      </c>
      <c r="G2404" s="10">
        <v>12993.17</v>
      </c>
      <c r="H2404" s="10">
        <v>12985.85</v>
      </c>
      <c r="I2404" s="10">
        <v>12991.91</v>
      </c>
    </row>
    <row r="2405" spans="3:30" hidden="1" x14ac:dyDescent="0.25">
      <c r="E2405" s="11">
        <v>43055.291666666664</v>
      </c>
      <c r="F2405" s="9">
        <v>12991.91</v>
      </c>
      <c r="G2405" s="9">
        <v>13010.48</v>
      </c>
      <c r="H2405" s="9">
        <v>12991.91</v>
      </c>
      <c r="I2405" s="9">
        <v>13006.49</v>
      </c>
    </row>
    <row r="2406" spans="3:30" x14ac:dyDescent="0.25">
      <c r="C2406">
        <v>1</v>
      </c>
      <c r="E2406" s="12">
        <v>43055.333333333336</v>
      </c>
      <c r="F2406" s="10">
        <v>13005.86</v>
      </c>
      <c r="G2406" s="10">
        <v>13021.99</v>
      </c>
      <c r="H2406" s="10">
        <v>13005.86</v>
      </c>
      <c r="I2406" s="10">
        <v>13013.37</v>
      </c>
      <c r="K2406" s="13">
        <f t="shared" ref="K2406:K2420" si="1153">I2406-F2406</f>
        <v>7.5100000000002183</v>
      </c>
      <c r="L2406" s="13">
        <v>0</v>
      </c>
      <c r="M2406" s="13">
        <f t="shared" ref="M2406:M2420" si="1154">G2406-H2406</f>
        <v>16.1299999999992</v>
      </c>
      <c r="N2406" s="13">
        <f t="shared" ref="N2406" si="1155">I2420-F2406</f>
        <v>78.75</v>
      </c>
      <c r="O2406" s="18">
        <f>IF(K2406*N2406&gt;0,1,0)</f>
        <v>1</v>
      </c>
      <c r="S2406" s="13">
        <f>MAX(G2406:G2421)</f>
        <v>13098.13</v>
      </c>
      <c r="X2406">
        <f t="shared" ref="X2406:X2420" si="1156">ABS(K2406)</f>
        <v>7.5100000000002183</v>
      </c>
      <c r="Y2406">
        <f t="shared" ref="Y2406:Y2420" si="1157">ABS(N2406)</f>
        <v>78.75</v>
      </c>
      <c r="Z2406">
        <f t="shared" ref="Z2406:Z2420" si="1158">IF(S2406&lt;1000,ABS(S2406),0)</f>
        <v>0</v>
      </c>
      <c r="AA2406" s="22">
        <f t="shared" ref="AA2406:AA2420" si="1159">ABS(P2406)</f>
        <v>0</v>
      </c>
      <c r="AB2406" s="22">
        <f t="shared" ref="AB2406:AB2420" si="1160">ABS(Q2406)</f>
        <v>0</v>
      </c>
      <c r="AC2406" s="22">
        <f t="shared" ref="AC2406:AC2420" si="1161">IF(O2406=1,ABS(P2407),0)</f>
        <v>0.51052664854270702</v>
      </c>
      <c r="AD2406" s="22">
        <f t="shared" ref="AD2406:AD2420" si="1162">IF(O2406=0,ABS(Q2407),0)</f>
        <v>0</v>
      </c>
    </row>
    <row r="2407" spans="3:30" x14ac:dyDescent="0.25">
      <c r="E2407" s="11">
        <v>43055.375</v>
      </c>
      <c r="F2407" s="9">
        <v>13011.87</v>
      </c>
      <c r="G2407" s="9">
        <v>13068.56</v>
      </c>
      <c r="H2407" s="9">
        <v>13011.87</v>
      </c>
      <c r="I2407" s="9">
        <v>13045.13</v>
      </c>
      <c r="K2407" s="13">
        <f t="shared" si="1153"/>
        <v>33.259999999998399</v>
      </c>
      <c r="L2407" s="13">
        <f t="shared" ref="L2407:L2420" si="1163">L2406+K2407</f>
        <v>33.259999999998399</v>
      </c>
      <c r="M2407" s="13">
        <f t="shared" si="1154"/>
        <v>56.68999999999869</v>
      </c>
      <c r="N2407" s="13"/>
      <c r="P2407">
        <f>_xlfn.IFS(K2406&lt;0,MIN(L2406:L2420),K2406&gt;0,MAX(L2406:L2420))/S2385</f>
        <v>0.51052664854270702</v>
      </c>
      <c r="Q2407">
        <f>_xlfn.IFS(K2406&lt;0,MAX(L2406:L2420),K2406&gt;0,MIN(L2406:L2420))/S2385</f>
        <v>0</v>
      </c>
      <c r="S2407" s="13">
        <f>MIN(H2406:H2421)</f>
        <v>13005.2</v>
      </c>
      <c r="X2407">
        <f t="shared" si="1156"/>
        <v>33.259999999998399</v>
      </c>
      <c r="Y2407">
        <f t="shared" si="1157"/>
        <v>0</v>
      </c>
      <c r="Z2407">
        <f t="shared" si="1158"/>
        <v>0</v>
      </c>
      <c r="AA2407" s="22">
        <f t="shared" si="1159"/>
        <v>0.51052664854270702</v>
      </c>
      <c r="AB2407" s="22">
        <f t="shared" si="1160"/>
        <v>0</v>
      </c>
      <c r="AC2407" s="22">
        <f t="shared" si="1161"/>
        <v>0</v>
      </c>
      <c r="AD2407" s="22">
        <f t="shared" si="1162"/>
        <v>0</v>
      </c>
    </row>
    <row r="2408" spans="3:30" x14ac:dyDescent="0.25">
      <c r="E2408" s="12">
        <v>43055.416666666664</v>
      </c>
      <c r="F2408" s="10">
        <v>13045.63</v>
      </c>
      <c r="G2408" s="10">
        <v>13047.67</v>
      </c>
      <c r="H2408" s="10">
        <v>13005.2</v>
      </c>
      <c r="I2408" s="10">
        <v>13039.23</v>
      </c>
      <c r="K2408" s="13">
        <f t="shared" si="1153"/>
        <v>-6.3999999999996362</v>
      </c>
      <c r="L2408" s="13">
        <f t="shared" si="1163"/>
        <v>26.859999999998763</v>
      </c>
      <c r="M2408" s="13">
        <f t="shared" si="1154"/>
        <v>42.469999999999345</v>
      </c>
      <c r="N2408" s="13"/>
      <c r="S2408" s="13">
        <f>S2406-S2407</f>
        <v>92.929999999998472</v>
      </c>
      <c r="X2408">
        <f t="shared" si="1156"/>
        <v>6.3999999999996362</v>
      </c>
      <c r="Y2408">
        <f t="shared" si="1157"/>
        <v>0</v>
      </c>
      <c r="Z2408">
        <f t="shared" si="1158"/>
        <v>92.929999999998472</v>
      </c>
      <c r="AA2408" s="22">
        <f t="shared" si="1159"/>
        <v>0</v>
      </c>
      <c r="AB2408" s="22">
        <f t="shared" si="1160"/>
        <v>0</v>
      </c>
      <c r="AC2408" s="22">
        <f t="shared" si="1161"/>
        <v>0</v>
      </c>
      <c r="AD2408" s="22">
        <f t="shared" si="1162"/>
        <v>0</v>
      </c>
    </row>
    <row r="2409" spans="3:30" x14ac:dyDescent="0.25">
      <c r="E2409" s="11">
        <v>43055.458333333336</v>
      </c>
      <c r="F2409" s="9">
        <v>13039.48</v>
      </c>
      <c r="G2409" s="9">
        <v>13072.5</v>
      </c>
      <c r="H2409" s="9">
        <v>13036.46</v>
      </c>
      <c r="I2409" s="9">
        <v>13053.08</v>
      </c>
      <c r="K2409" s="13">
        <f t="shared" si="1153"/>
        <v>13.600000000000364</v>
      </c>
      <c r="L2409" s="13">
        <f t="shared" si="1163"/>
        <v>40.459999999999127</v>
      </c>
      <c r="M2409" s="13">
        <f t="shared" si="1154"/>
        <v>36.040000000000873</v>
      </c>
      <c r="N2409" s="13"/>
      <c r="X2409">
        <f t="shared" si="1156"/>
        <v>13.600000000000364</v>
      </c>
      <c r="Y2409">
        <f t="shared" si="1157"/>
        <v>0</v>
      </c>
      <c r="Z2409">
        <f t="shared" si="1158"/>
        <v>0</v>
      </c>
      <c r="AA2409" s="22">
        <f t="shared" si="1159"/>
        <v>0</v>
      </c>
      <c r="AB2409" s="22">
        <f t="shared" si="1160"/>
        <v>0</v>
      </c>
      <c r="AC2409" s="22">
        <f t="shared" si="1161"/>
        <v>0</v>
      </c>
      <c r="AD2409" s="22">
        <f t="shared" si="1162"/>
        <v>0</v>
      </c>
    </row>
    <row r="2410" spans="3:30" x14ac:dyDescent="0.25">
      <c r="E2410" s="12">
        <v>43055.5</v>
      </c>
      <c r="F2410" s="10">
        <v>13052.83</v>
      </c>
      <c r="G2410" s="10">
        <v>13070.23</v>
      </c>
      <c r="H2410" s="10">
        <v>13042.02</v>
      </c>
      <c r="I2410" s="10">
        <v>13050.81</v>
      </c>
      <c r="K2410" s="13">
        <f t="shared" si="1153"/>
        <v>-2.0200000000004366</v>
      </c>
      <c r="L2410" s="13">
        <f t="shared" si="1163"/>
        <v>38.43999999999869</v>
      </c>
      <c r="M2410" s="13">
        <f t="shared" si="1154"/>
        <v>28.209999999999127</v>
      </c>
      <c r="N2410" s="13"/>
      <c r="X2410">
        <f t="shared" si="1156"/>
        <v>2.0200000000004366</v>
      </c>
      <c r="Y2410">
        <f t="shared" si="1157"/>
        <v>0</v>
      </c>
      <c r="Z2410">
        <f t="shared" si="1158"/>
        <v>0</v>
      </c>
      <c r="AA2410" s="22">
        <f t="shared" si="1159"/>
        <v>0</v>
      </c>
      <c r="AB2410" s="22">
        <f t="shared" si="1160"/>
        <v>0</v>
      </c>
      <c r="AC2410" s="22">
        <f t="shared" si="1161"/>
        <v>0</v>
      </c>
      <c r="AD2410" s="22">
        <f t="shared" si="1162"/>
        <v>0</v>
      </c>
    </row>
    <row r="2411" spans="3:30" x14ac:dyDescent="0.25">
      <c r="E2411" s="11">
        <v>43055.541666666664</v>
      </c>
      <c r="F2411" s="9">
        <v>13050.06</v>
      </c>
      <c r="G2411" s="9">
        <v>13053.35</v>
      </c>
      <c r="H2411" s="9">
        <v>13030.02</v>
      </c>
      <c r="I2411" s="9">
        <v>13033.78</v>
      </c>
      <c r="K2411" s="13">
        <f t="shared" si="1153"/>
        <v>-16.279999999998836</v>
      </c>
      <c r="L2411" s="13">
        <f t="shared" si="1163"/>
        <v>22.159999999999854</v>
      </c>
      <c r="M2411" s="13">
        <f t="shared" si="1154"/>
        <v>23.329999999999927</v>
      </c>
      <c r="N2411" s="13"/>
      <c r="X2411">
        <f t="shared" si="1156"/>
        <v>16.279999999998836</v>
      </c>
      <c r="Y2411">
        <f t="shared" si="1157"/>
        <v>0</v>
      </c>
      <c r="Z2411">
        <f t="shared" si="1158"/>
        <v>0</v>
      </c>
      <c r="AA2411" s="22">
        <f t="shared" si="1159"/>
        <v>0</v>
      </c>
      <c r="AB2411" s="22">
        <f t="shared" si="1160"/>
        <v>0</v>
      </c>
      <c r="AC2411" s="22">
        <f t="shared" si="1161"/>
        <v>0</v>
      </c>
      <c r="AD2411" s="22">
        <f t="shared" si="1162"/>
        <v>0</v>
      </c>
    </row>
    <row r="2412" spans="3:30" x14ac:dyDescent="0.25">
      <c r="E2412" s="12">
        <v>43055.583333333336</v>
      </c>
      <c r="F2412" s="10">
        <v>13034.03</v>
      </c>
      <c r="G2412" s="10">
        <v>13047.19</v>
      </c>
      <c r="H2412" s="10">
        <v>13030.5</v>
      </c>
      <c r="I2412" s="10">
        <v>13045.97</v>
      </c>
      <c r="K2412" s="13">
        <f t="shared" si="1153"/>
        <v>11.93999999999869</v>
      </c>
      <c r="L2412" s="13">
        <f t="shared" si="1163"/>
        <v>34.099999999998545</v>
      </c>
      <c r="M2412" s="13">
        <f t="shared" si="1154"/>
        <v>16.690000000000509</v>
      </c>
      <c r="N2412" s="13"/>
      <c r="X2412">
        <f t="shared" si="1156"/>
        <v>11.93999999999869</v>
      </c>
      <c r="Y2412">
        <f t="shared" si="1157"/>
        <v>0</v>
      </c>
      <c r="Z2412">
        <f t="shared" si="1158"/>
        <v>0</v>
      </c>
      <c r="AA2412" s="22">
        <f t="shared" si="1159"/>
        <v>0</v>
      </c>
      <c r="AB2412" s="22">
        <f t="shared" si="1160"/>
        <v>0</v>
      </c>
      <c r="AC2412" s="22">
        <f t="shared" si="1161"/>
        <v>0</v>
      </c>
      <c r="AD2412" s="22">
        <f t="shared" si="1162"/>
        <v>0</v>
      </c>
    </row>
    <row r="2413" spans="3:30" x14ac:dyDescent="0.25">
      <c r="E2413" s="11">
        <v>43055.625</v>
      </c>
      <c r="F2413" s="9">
        <v>13046.22</v>
      </c>
      <c r="G2413" s="9">
        <v>13056.45</v>
      </c>
      <c r="H2413" s="9">
        <v>13035.73</v>
      </c>
      <c r="I2413" s="9">
        <v>13047.56</v>
      </c>
      <c r="K2413" s="13">
        <f t="shared" si="1153"/>
        <v>1.3400000000001455</v>
      </c>
      <c r="L2413" s="13">
        <f t="shared" si="1163"/>
        <v>35.43999999999869</v>
      </c>
      <c r="M2413" s="13">
        <f t="shared" si="1154"/>
        <v>20.720000000001164</v>
      </c>
      <c r="N2413" s="13"/>
      <c r="X2413">
        <f t="shared" si="1156"/>
        <v>1.3400000000001455</v>
      </c>
      <c r="Y2413">
        <f t="shared" si="1157"/>
        <v>0</v>
      </c>
      <c r="Z2413">
        <f t="shared" si="1158"/>
        <v>0</v>
      </c>
      <c r="AA2413" s="22">
        <f t="shared" si="1159"/>
        <v>0</v>
      </c>
      <c r="AB2413" s="22">
        <f t="shared" si="1160"/>
        <v>0</v>
      </c>
      <c r="AC2413" s="22">
        <f t="shared" si="1161"/>
        <v>0</v>
      </c>
      <c r="AD2413" s="22">
        <f t="shared" si="1162"/>
        <v>0</v>
      </c>
    </row>
    <row r="2414" spans="3:30" x14ac:dyDescent="0.25">
      <c r="E2414" s="12">
        <v>43055.666666666664</v>
      </c>
      <c r="F2414" s="10">
        <v>13047.31</v>
      </c>
      <c r="G2414" s="10">
        <v>13064.28</v>
      </c>
      <c r="H2414" s="10">
        <v>13028.79</v>
      </c>
      <c r="I2414" s="10">
        <v>13033.8</v>
      </c>
      <c r="K2414" s="13">
        <f t="shared" si="1153"/>
        <v>-13.510000000000218</v>
      </c>
      <c r="L2414" s="13">
        <f t="shared" si="1163"/>
        <v>21.929999999998472</v>
      </c>
      <c r="M2414" s="13">
        <f t="shared" si="1154"/>
        <v>35.489999999999782</v>
      </c>
      <c r="N2414" s="13"/>
      <c r="X2414">
        <f t="shared" si="1156"/>
        <v>13.510000000000218</v>
      </c>
      <c r="Y2414">
        <f t="shared" si="1157"/>
        <v>0</v>
      </c>
      <c r="Z2414">
        <f t="shared" si="1158"/>
        <v>0</v>
      </c>
      <c r="AA2414" s="22">
        <f t="shared" si="1159"/>
        <v>0</v>
      </c>
      <c r="AB2414" s="22">
        <f t="shared" si="1160"/>
        <v>0</v>
      </c>
      <c r="AC2414" s="22">
        <f t="shared" si="1161"/>
        <v>0</v>
      </c>
      <c r="AD2414" s="22">
        <f t="shared" si="1162"/>
        <v>0</v>
      </c>
    </row>
    <row r="2415" spans="3:30" x14ac:dyDescent="0.25">
      <c r="E2415" s="11">
        <v>43055.708333333336</v>
      </c>
      <c r="F2415" s="9">
        <v>13034.3</v>
      </c>
      <c r="G2415" s="9">
        <v>13057.1</v>
      </c>
      <c r="H2415" s="9">
        <v>13031.98</v>
      </c>
      <c r="I2415" s="9">
        <v>13047.81</v>
      </c>
      <c r="K2415" s="13">
        <f t="shared" si="1153"/>
        <v>13.510000000000218</v>
      </c>
      <c r="L2415" s="13">
        <f t="shared" si="1163"/>
        <v>35.43999999999869</v>
      </c>
      <c r="M2415" s="13">
        <f t="shared" si="1154"/>
        <v>25.1200000000008</v>
      </c>
      <c r="N2415" s="13"/>
      <c r="X2415">
        <f t="shared" si="1156"/>
        <v>13.510000000000218</v>
      </c>
      <c r="Y2415">
        <f t="shared" si="1157"/>
        <v>0</v>
      </c>
      <c r="Z2415">
        <f t="shared" si="1158"/>
        <v>0</v>
      </c>
      <c r="AA2415" s="22">
        <f t="shared" si="1159"/>
        <v>0</v>
      </c>
      <c r="AB2415" s="22">
        <f t="shared" si="1160"/>
        <v>0</v>
      </c>
      <c r="AC2415" s="22">
        <f t="shared" si="1161"/>
        <v>0</v>
      </c>
      <c r="AD2415" s="22">
        <f t="shared" si="1162"/>
        <v>0</v>
      </c>
    </row>
    <row r="2416" spans="3:30" x14ac:dyDescent="0.25">
      <c r="E2416" s="12">
        <v>43055.75</v>
      </c>
      <c r="F2416" s="10">
        <v>13047.31</v>
      </c>
      <c r="G2416" s="10">
        <v>13056.19</v>
      </c>
      <c r="H2416" s="10">
        <v>13038.24</v>
      </c>
      <c r="I2416" s="10">
        <v>13051.38</v>
      </c>
      <c r="K2416" s="13">
        <f t="shared" si="1153"/>
        <v>4.069999999999709</v>
      </c>
      <c r="L2416" s="13">
        <f t="shared" si="1163"/>
        <v>39.509999999998399</v>
      </c>
      <c r="M2416" s="13">
        <f t="shared" si="1154"/>
        <v>17.950000000000728</v>
      </c>
      <c r="N2416" s="13"/>
      <c r="X2416">
        <f t="shared" si="1156"/>
        <v>4.069999999999709</v>
      </c>
      <c r="Y2416">
        <f t="shared" si="1157"/>
        <v>0</v>
      </c>
      <c r="Z2416">
        <f t="shared" si="1158"/>
        <v>0</v>
      </c>
      <c r="AA2416" s="22">
        <f t="shared" si="1159"/>
        <v>0</v>
      </c>
      <c r="AB2416" s="22">
        <f t="shared" si="1160"/>
        <v>0</v>
      </c>
      <c r="AC2416" s="22">
        <f t="shared" si="1161"/>
        <v>0</v>
      </c>
      <c r="AD2416" s="22">
        <f t="shared" si="1162"/>
        <v>0</v>
      </c>
    </row>
    <row r="2417" spans="3:30" x14ac:dyDescent="0.25">
      <c r="E2417" s="11">
        <v>43055.791666666664</v>
      </c>
      <c r="F2417" s="9">
        <v>13051.13</v>
      </c>
      <c r="G2417" s="9">
        <v>13057.63</v>
      </c>
      <c r="H2417" s="9">
        <v>13048.12</v>
      </c>
      <c r="I2417" s="9">
        <v>13054.62</v>
      </c>
      <c r="K2417" s="13">
        <f t="shared" si="1153"/>
        <v>3.4900000000016007</v>
      </c>
      <c r="L2417" s="13">
        <f t="shared" si="1163"/>
        <v>43</v>
      </c>
      <c r="M2417" s="13">
        <f t="shared" si="1154"/>
        <v>9.5099999999983993</v>
      </c>
      <c r="N2417" s="13"/>
      <c r="X2417">
        <f t="shared" si="1156"/>
        <v>3.4900000000016007</v>
      </c>
      <c r="Y2417">
        <f t="shared" si="1157"/>
        <v>0</v>
      </c>
      <c r="Z2417">
        <f t="shared" si="1158"/>
        <v>0</v>
      </c>
      <c r="AA2417" s="22">
        <f t="shared" si="1159"/>
        <v>0</v>
      </c>
      <c r="AB2417" s="22">
        <f t="shared" si="1160"/>
        <v>0</v>
      </c>
      <c r="AC2417" s="22">
        <f t="shared" si="1161"/>
        <v>0</v>
      </c>
      <c r="AD2417" s="22">
        <f t="shared" si="1162"/>
        <v>0</v>
      </c>
    </row>
    <row r="2418" spans="3:30" x14ac:dyDescent="0.25">
      <c r="E2418" s="12">
        <v>43055.833333333336</v>
      </c>
      <c r="F2418" s="10">
        <v>13054.37</v>
      </c>
      <c r="G2418" s="10">
        <v>13078.87</v>
      </c>
      <c r="H2418" s="10">
        <v>13054.12</v>
      </c>
      <c r="I2418" s="10">
        <v>13075.87</v>
      </c>
      <c r="K2418" s="13">
        <f t="shared" si="1153"/>
        <v>21.5</v>
      </c>
      <c r="L2418" s="13">
        <f t="shared" si="1163"/>
        <v>64.5</v>
      </c>
      <c r="M2418" s="13">
        <f t="shared" si="1154"/>
        <v>24.75</v>
      </c>
      <c r="N2418" s="13"/>
      <c r="X2418">
        <f t="shared" si="1156"/>
        <v>21.5</v>
      </c>
      <c r="Y2418">
        <f t="shared" si="1157"/>
        <v>0</v>
      </c>
      <c r="Z2418">
        <f t="shared" si="1158"/>
        <v>0</v>
      </c>
      <c r="AA2418" s="22">
        <f t="shared" si="1159"/>
        <v>0</v>
      </c>
      <c r="AB2418" s="22">
        <f t="shared" si="1160"/>
        <v>0</v>
      </c>
      <c r="AC2418" s="22">
        <f t="shared" si="1161"/>
        <v>0</v>
      </c>
      <c r="AD2418" s="22">
        <f t="shared" si="1162"/>
        <v>0</v>
      </c>
    </row>
    <row r="2419" spans="3:30" x14ac:dyDescent="0.25">
      <c r="E2419" s="11">
        <v>43055.875</v>
      </c>
      <c r="F2419" s="9">
        <v>13075.62</v>
      </c>
      <c r="G2419" s="9">
        <v>13098.13</v>
      </c>
      <c r="H2419" s="9">
        <v>13075.62</v>
      </c>
      <c r="I2419" s="9">
        <v>13091.87</v>
      </c>
      <c r="K2419" s="13">
        <f t="shared" si="1153"/>
        <v>16.25</v>
      </c>
      <c r="L2419" s="13">
        <f t="shared" si="1163"/>
        <v>80.75</v>
      </c>
      <c r="M2419" s="13">
        <f t="shared" si="1154"/>
        <v>22.509999999998399</v>
      </c>
      <c r="N2419" s="13"/>
      <c r="X2419">
        <f t="shared" si="1156"/>
        <v>16.25</v>
      </c>
      <c r="Y2419">
        <f t="shared" si="1157"/>
        <v>0</v>
      </c>
      <c r="Z2419">
        <f t="shared" si="1158"/>
        <v>0</v>
      </c>
      <c r="AA2419" s="22">
        <f t="shared" si="1159"/>
        <v>0</v>
      </c>
      <c r="AB2419" s="22">
        <f t="shared" si="1160"/>
        <v>0</v>
      </c>
      <c r="AC2419" s="22">
        <f t="shared" si="1161"/>
        <v>0</v>
      </c>
      <c r="AD2419" s="22">
        <f t="shared" si="1162"/>
        <v>0</v>
      </c>
    </row>
    <row r="2420" spans="3:30" x14ac:dyDescent="0.25">
      <c r="E2420" s="12">
        <v>43055.916666666664</v>
      </c>
      <c r="F2420" s="10">
        <v>13091.37</v>
      </c>
      <c r="G2420" s="10">
        <v>13094.87</v>
      </c>
      <c r="H2420" s="10">
        <v>13079.61</v>
      </c>
      <c r="I2420" s="10">
        <v>13084.61</v>
      </c>
      <c r="K2420" s="13">
        <f t="shared" si="1153"/>
        <v>-6.7600000000002183</v>
      </c>
      <c r="L2420" s="13">
        <f t="shared" si="1163"/>
        <v>73.989999999999782</v>
      </c>
      <c r="M2420" s="13">
        <f t="shared" si="1154"/>
        <v>15.260000000000218</v>
      </c>
      <c r="N2420" s="13"/>
      <c r="X2420">
        <f t="shared" si="1156"/>
        <v>6.7600000000002183</v>
      </c>
      <c r="Y2420">
        <f t="shared" si="1157"/>
        <v>0</v>
      </c>
      <c r="Z2420">
        <f t="shared" si="1158"/>
        <v>0</v>
      </c>
      <c r="AA2420" s="22">
        <f t="shared" si="1159"/>
        <v>0</v>
      </c>
      <c r="AB2420" s="22">
        <f t="shared" si="1160"/>
        <v>0</v>
      </c>
      <c r="AC2420" s="22">
        <f t="shared" si="1161"/>
        <v>0</v>
      </c>
      <c r="AD2420" s="22">
        <f t="shared" si="1162"/>
        <v>0</v>
      </c>
    </row>
    <row r="2421" spans="3:30" hidden="1" x14ac:dyDescent="0.25">
      <c r="E2421" s="11">
        <v>43055.958333333336</v>
      </c>
      <c r="F2421" s="9">
        <v>13082.08</v>
      </c>
      <c r="G2421" s="9">
        <v>13087.88</v>
      </c>
      <c r="H2421" s="9">
        <v>13075.75</v>
      </c>
      <c r="I2421" s="9">
        <v>13086.77</v>
      </c>
    </row>
    <row r="2422" spans="3:30" hidden="1" x14ac:dyDescent="0.25">
      <c r="E2422" s="12">
        <v>43056.041666666664</v>
      </c>
      <c r="F2422" s="10">
        <v>13080.44</v>
      </c>
      <c r="G2422" s="10">
        <v>13089.29</v>
      </c>
      <c r="H2422" s="10">
        <v>13076.64</v>
      </c>
      <c r="I2422" s="10">
        <v>13086.76</v>
      </c>
    </row>
    <row r="2423" spans="3:30" hidden="1" x14ac:dyDescent="0.25">
      <c r="E2423" s="11">
        <v>43056.083333333336</v>
      </c>
      <c r="F2423" s="9">
        <v>13086.76</v>
      </c>
      <c r="G2423" s="9">
        <v>13088.02</v>
      </c>
      <c r="H2423" s="9">
        <v>13074.1</v>
      </c>
      <c r="I2423" s="9">
        <v>13088.02</v>
      </c>
    </row>
    <row r="2424" spans="3:30" hidden="1" x14ac:dyDescent="0.25">
      <c r="E2424" s="12">
        <v>43056.125</v>
      </c>
      <c r="F2424" s="10">
        <v>13086.75</v>
      </c>
      <c r="G2424" s="10">
        <v>13088.95</v>
      </c>
      <c r="H2424" s="10">
        <v>13074.03</v>
      </c>
      <c r="I2424" s="10">
        <v>13076.06</v>
      </c>
    </row>
    <row r="2425" spans="3:30" hidden="1" x14ac:dyDescent="0.25">
      <c r="E2425" s="11">
        <v>43056.166666666664</v>
      </c>
      <c r="F2425" s="9">
        <v>13076.06</v>
      </c>
      <c r="G2425" s="9">
        <v>13077.32</v>
      </c>
      <c r="H2425" s="9">
        <v>13056.87</v>
      </c>
      <c r="I2425" s="9">
        <v>13063.19</v>
      </c>
    </row>
    <row r="2426" spans="3:30" hidden="1" x14ac:dyDescent="0.25">
      <c r="E2426" s="12">
        <v>43056.208333333336</v>
      </c>
      <c r="F2426" s="10">
        <v>13063.19</v>
      </c>
      <c r="G2426" s="10">
        <v>13072.05</v>
      </c>
      <c r="H2426" s="10">
        <v>13061.92</v>
      </c>
      <c r="I2426" s="10">
        <v>13061.92</v>
      </c>
    </row>
    <row r="2427" spans="3:30" hidden="1" x14ac:dyDescent="0.25">
      <c r="E2427" s="11">
        <v>43056.25</v>
      </c>
      <c r="F2427" s="9">
        <v>13063.19</v>
      </c>
      <c r="G2427" s="9">
        <v>13069.51</v>
      </c>
      <c r="H2427" s="9">
        <v>13059.39</v>
      </c>
      <c r="I2427" s="9">
        <v>13069.51</v>
      </c>
    </row>
    <row r="2428" spans="3:30" hidden="1" x14ac:dyDescent="0.25">
      <c r="E2428" s="12">
        <v>43056.291666666664</v>
      </c>
      <c r="F2428" s="10">
        <v>13069.51</v>
      </c>
      <c r="G2428" s="10">
        <v>13069.51</v>
      </c>
      <c r="H2428" s="10">
        <v>13057.04</v>
      </c>
      <c r="I2428" s="10">
        <v>13061.64</v>
      </c>
    </row>
    <row r="2429" spans="3:30" x14ac:dyDescent="0.25">
      <c r="C2429">
        <v>1</v>
      </c>
      <c r="E2429" s="11">
        <v>43056.333333333336</v>
      </c>
      <c r="F2429" s="9">
        <v>13062.9</v>
      </c>
      <c r="G2429" s="9">
        <v>13068.06</v>
      </c>
      <c r="H2429" s="9">
        <v>13049.48</v>
      </c>
      <c r="I2429" s="9">
        <v>13058.5</v>
      </c>
      <c r="K2429" s="13">
        <f t="shared" ref="K2429:K2443" si="1164">I2429-F2429</f>
        <v>-4.3999999999996362</v>
      </c>
      <c r="L2429" s="13">
        <v>0</v>
      </c>
      <c r="M2429" s="13">
        <f t="shared" ref="M2429:M2443" si="1165">G2429-H2429</f>
        <v>18.579999999999927</v>
      </c>
      <c r="N2429" s="13">
        <f>I2443-F2429</f>
        <v>-83.159999999999854</v>
      </c>
      <c r="O2429" s="18">
        <f>IF(K2429*N2429&gt;0,1,0)</f>
        <v>1</v>
      </c>
      <c r="S2429" s="13">
        <f>MAX(G2429:G2444)</f>
        <v>13090.39</v>
      </c>
      <c r="X2429">
        <f t="shared" ref="X2429:X2443" si="1166">ABS(K2429)</f>
        <v>4.3999999999996362</v>
      </c>
      <c r="Y2429">
        <f t="shared" ref="Y2429:Y2443" si="1167">ABS(N2429)</f>
        <v>83.159999999999854</v>
      </c>
      <c r="Z2429">
        <f t="shared" ref="Z2429:Z2443" si="1168">IF(S2429&lt;1000,ABS(S2429),0)</f>
        <v>0</v>
      </c>
      <c r="AA2429" s="22">
        <f t="shared" ref="AA2429:AA2443" si="1169">ABS(P2429)</f>
        <v>0</v>
      </c>
      <c r="AB2429" s="22">
        <f t="shared" ref="AB2429:AB2443" si="1170">ABS(Q2429)</f>
        <v>0</v>
      </c>
      <c r="AC2429" s="22">
        <f t="shared" ref="AC2429:AC2443" si="1171">IF(O2429=1,ABS(P2430),0)</f>
        <v>0.89562035941031881</v>
      </c>
      <c r="AD2429" s="22">
        <f t="shared" ref="AD2429:AD2443" si="1172">IF(O2429=0,ABS(Q2430),0)</f>
        <v>0</v>
      </c>
    </row>
    <row r="2430" spans="3:30" x14ac:dyDescent="0.25">
      <c r="E2430" s="12">
        <v>43056.375</v>
      </c>
      <c r="F2430" s="10">
        <v>13060</v>
      </c>
      <c r="G2430" s="10">
        <v>13066.44</v>
      </c>
      <c r="H2430" s="10">
        <v>13043.25</v>
      </c>
      <c r="I2430" s="10">
        <v>13061.92</v>
      </c>
      <c r="K2430" s="13">
        <f t="shared" si="1164"/>
        <v>1.9200000000000728</v>
      </c>
      <c r="L2430" s="13">
        <f t="shared" ref="L2430:L2443" si="1173">L2429+K2430</f>
        <v>1.9200000000000728</v>
      </c>
      <c r="M2430" s="13">
        <f t="shared" si="1165"/>
        <v>23.190000000000509</v>
      </c>
      <c r="N2430" s="13"/>
      <c r="P2430">
        <f>_xlfn.IFS(K2429&lt;0,MIN(L2429:L2443),K2429&gt;0,MAX(L2429:L2443))/S2408</f>
        <v>-0.89562035941031881</v>
      </c>
      <c r="Q2430">
        <f>_xlfn.IFS(K2429&lt;0,MAX(L2429:L2443),K2429&gt;0,MIN(L2429:L2443))/S2408</f>
        <v>0.20940492844077549</v>
      </c>
      <c r="S2430" s="13">
        <f>MIN(H2429:H2444)</f>
        <v>12933.95</v>
      </c>
      <c r="X2430">
        <f t="shared" si="1166"/>
        <v>1.9200000000000728</v>
      </c>
      <c r="Y2430">
        <f t="shared" si="1167"/>
        <v>0</v>
      </c>
      <c r="Z2430">
        <f t="shared" si="1168"/>
        <v>0</v>
      </c>
      <c r="AA2430" s="22">
        <f t="shared" si="1169"/>
        <v>0.89562035941031881</v>
      </c>
      <c r="AB2430" s="22">
        <f t="shared" si="1170"/>
        <v>0.20940492844077549</v>
      </c>
      <c r="AC2430" s="22">
        <f t="shared" si="1171"/>
        <v>0</v>
      </c>
      <c r="AD2430" s="22">
        <f t="shared" si="1172"/>
        <v>0</v>
      </c>
    </row>
    <row r="2431" spans="3:30" x14ac:dyDescent="0.25">
      <c r="E2431" s="11">
        <v>43056.416666666664</v>
      </c>
      <c r="F2431" s="9">
        <v>13060.67</v>
      </c>
      <c r="G2431" s="9">
        <v>13083.54</v>
      </c>
      <c r="H2431" s="9">
        <v>13027.15</v>
      </c>
      <c r="I2431" s="9">
        <v>13027.4</v>
      </c>
      <c r="K2431" s="13">
        <f t="shared" si="1164"/>
        <v>-33.270000000000437</v>
      </c>
      <c r="L2431" s="13">
        <f t="shared" si="1173"/>
        <v>-31.350000000000364</v>
      </c>
      <c r="M2431" s="13">
        <f t="shared" si="1165"/>
        <v>56.390000000001237</v>
      </c>
      <c r="N2431" s="13"/>
      <c r="S2431" s="13">
        <f>S2429-S2430</f>
        <v>156.43999999999869</v>
      </c>
      <c r="X2431">
        <f t="shared" si="1166"/>
        <v>33.270000000000437</v>
      </c>
      <c r="Y2431">
        <f t="shared" si="1167"/>
        <v>0</v>
      </c>
      <c r="Z2431">
        <f t="shared" si="1168"/>
        <v>156.43999999999869</v>
      </c>
      <c r="AA2431" s="22">
        <f t="shared" si="1169"/>
        <v>0</v>
      </c>
      <c r="AB2431" s="22">
        <f t="shared" si="1170"/>
        <v>0</v>
      </c>
      <c r="AC2431" s="22">
        <f t="shared" si="1171"/>
        <v>0</v>
      </c>
      <c r="AD2431" s="22">
        <f t="shared" si="1172"/>
        <v>0</v>
      </c>
    </row>
    <row r="2432" spans="3:30" x14ac:dyDescent="0.25">
      <c r="E2432" s="12">
        <v>43056.458333333336</v>
      </c>
      <c r="F2432" s="10">
        <v>13027.9</v>
      </c>
      <c r="G2432" s="10">
        <v>13051.68</v>
      </c>
      <c r="H2432" s="10">
        <v>13014.56</v>
      </c>
      <c r="I2432" s="10">
        <v>13032.19</v>
      </c>
      <c r="K2432" s="13">
        <f t="shared" si="1164"/>
        <v>4.2900000000008731</v>
      </c>
      <c r="L2432" s="13">
        <f t="shared" si="1173"/>
        <v>-27.059999999999491</v>
      </c>
      <c r="M2432" s="13">
        <f t="shared" si="1165"/>
        <v>37.1200000000008</v>
      </c>
      <c r="N2432" s="13"/>
      <c r="X2432">
        <f t="shared" si="1166"/>
        <v>4.2900000000008731</v>
      </c>
      <c r="Y2432">
        <f t="shared" si="1167"/>
        <v>0</v>
      </c>
      <c r="Z2432">
        <f t="shared" si="1168"/>
        <v>0</v>
      </c>
      <c r="AA2432" s="22">
        <f t="shared" si="1169"/>
        <v>0</v>
      </c>
      <c r="AB2432" s="22">
        <f t="shared" si="1170"/>
        <v>0</v>
      </c>
      <c r="AC2432" s="22">
        <f t="shared" si="1171"/>
        <v>0</v>
      </c>
      <c r="AD2432" s="22">
        <f t="shared" si="1172"/>
        <v>0</v>
      </c>
    </row>
    <row r="2433" spans="5:30" x14ac:dyDescent="0.25">
      <c r="E2433" s="11">
        <v>43056.5</v>
      </c>
      <c r="F2433" s="9">
        <v>13031.94</v>
      </c>
      <c r="G2433" s="9">
        <v>13059.8</v>
      </c>
      <c r="H2433" s="9">
        <v>13017.55</v>
      </c>
      <c r="I2433" s="9">
        <v>13055.03</v>
      </c>
      <c r="K2433" s="13">
        <f t="shared" si="1164"/>
        <v>23.090000000000146</v>
      </c>
      <c r="L2433" s="13">
        <f t="shared" si="1173"/>
        <v>-3.9699999999993452</v>
      </c>
      <c r="M2433" s="13">
        <f t="shared" si="1165"/>
        <v>42.25</v>
      </c>
      <c r="N2433" s="13"/>
      <c r="X2433">
        <f t="shared" si="1166"/>
        <v>23.090000000000146</v>
      </c>
      <c r="Y2433">
        <f t="shared" si="1167"/>
        <v>0</v>
      </c>
      <c r="Z2433">
        <f t="shared" si="1168"/>
        <v>0</v>
      </c>
      <c r="AA2433" s="22">
        <f t="shared" si="1169"/>
        <v>0</v>
      </c>
      <c r="AB2433" s="22">
        <f t="shared" si="1170"/>
        <v>0</v>
      </c>
      <c r="AC2433" s="22">
        <f t="shared" si="1171"/>
        <v>0</v>
      </c>
      <c r="AD2433" s="22">
        <f t="shared" si="1172"/>
        <v>0</v>
      </c>
    </row>
    <row r="2434" spans="5:30" x14ac:dyDescent="0.25">
      <c r="E2434" s="12">
        <v>43056.541666666664</v>
      </c>
      <c r="F2434" s="10">
        <v>13054.77</v>
      </c>
      <c r="G2434" s="10">
        <v>13068.07</v>
      </c>
      <c r="H2434" s="10">
        <v>13041.45</v>
      </c>
      <c r="I2434" s="10">
        <v>13062.74</v>
      </c>
      <c r="K2434" s="13">
        <f t="shared" si="1164"/>
        <v>7.9699999999993452</v>
      </c>
      <c r="L2434" s="13">
        <f t="shared" si="1173"/>
        <v>4</v>
      </c>
      <c r="M2434" s="13">
        <f t="shared" si="1165"/>
        <v>26.619999999998981</v>
      </c>
      <c r="N2434" s="13"/>
      <c r="X2434">
        <f t="shared" si="1166"/>
        <v>7.9699999999993452</v>
      </c>
      <c r="Y2434">
        <f t="shared" si="1167"/>
        <v>0</v>
      </c>
      <c r="Z2434">
        <f t="shared" si="1168"/>
        <v>0</v>
      </c>
      <c r="AA2434" s="22">
        <f t="shared" si="1169"/>
        <v>0</v>
      </c>
      <c r="AB2434" s="22">
        <f t="shared" si="1170"/>
        <v>0</v>
      </c>
      <c r="AC2434" s="22">
        <f t="shared" si="1171"/>
        <v>0</v>
      </c>
      <c r="AD2434" s="22">
        <f t="shared" si="1172"/>
        <v>0</v>
      </c>
    </row>
    <row r="2435" spans="5:30" x14ac:dyDescent="0.25">
      <c r="E2435" s="11">
        <v>43056.583333333336</v>
      </c>
      <c r="F2435" s="9">
        <v>13062.24</v>
      </c>
      <c r="G2435" s="9">
        <v>13090.39</v>
      </c>
      <c r="H2435" s="9">
        <v>13061.49</v>
      </c>
      <c r="I2435" s="9">
        <v>13077.7</v>
      </c>
      <c r="K2435" s="13">
        <f t="shared" si="1164"/>
        <v>15.460000000000946</v>
      </c>
      <c r="L2435" s="13">
        <f t="shared" si="1173"/>
        <v>19.460000000000946</v>
      </c>
      <c r="M2435" s="13">
        <f t="shared" si="1165"/>
        <v>28.899999999999636</v>
      </c>
      <c r="N2435" s="13"/>
      <c r="X2435">
        <f t="shared" si="1166"/>
        <v>15.460000000000946</v>
      </c>
      <c r="Y2435">
        <f t="shared" si="1167"/>
        <v>0</v>
      </c>
      <c r="Z2435">
        <f t="shared" si="1168"/>
        <v>0</v>
      </c>
      <c r="AA2435" s="22">
        <f t="shared" si="1169"/>
        <v>0</v>
      </c>
      <c r="AB2435" s="22">
        <f t="shared" si="1170"/>
        <v>0</v>
      </c>
      <c r="AC2435" s="22">
        <f t="shared" si="1171"/>
        <v>0</v>
      </c>
      <c r="AD2435" s="22">
        <f t="shared" si="1172"/>
        <v>0</v>
      </c>
    </row>
    <row r="2436" spans="5:30" x14ac:dyDescent="0.25">
      <c r="E2436" s="12">
        <v>43056.625</v>
      </c>
      <c r="F2436" s="10">
        <v>13076.95</v>
      </c>
      <c r="G2436" s="10">
        <v>13077.27</v>
      </c>
      <c r="H2436" s="10">
        <v>13045.82</v>
      </c>
      <c r="I2436" s="10">
        <v>13050.14</v>
      </c>
      <c r="K2436" s="13">
        <f t="shared" si="1164"/>
        <v>-26.81000000000131</v>
      </c>
      <c r="L2436" s="13">
        <f t="shared" si="1173"/>
        <v>-7.3500000000003638</v>
      </c>
      <c r="M2436" s="13">
        <f t="shared" si="1165"/>
        <v>31.450000000000728</v>
      </c>
      <c r="N2436" s="13"/>
      <c r="X2436">
        <f t="shared" si="1166"/>
        <v>26.81000000000131</v>
      </c>
      <c r="Y2436">
        <f t="shared" si="1167"/>
        <v>0</v>
      </c>
      <c r="Z2436">
        <f t="shared" si="1168"/>
        <v>0</v>
      </c>
      <c r="AA2436" s="22">
        <f t="shared" si="1169"/>
        <v>0</v>
      </c>
      <c r="AB2436" s="22">
        <f t="shared" si="1170"/>
        <v>0</v>
      </c>
      <c r="AC2436" s="22">
        <f t="shared" si="1171"/>
        <v>0</v>
      </c>
      <c r="AD2436" s="22">
        <f t="shared" si="1172"/>
        <v>0</v>
      </c>
    </row>
    <row r="2437" spans="5:30" x14ac:dyDescent="0.25">
      <c r="E2437" s="11">
        <v>43056.666666666664</v>
      </c>
      <c r="F2437" s="9">
        <v>13051.14</v>
      </c>
      <c r="G2437" s="9">
        <v>13052.18</v>
      </c>
      <c r="H2437" s="9">
        <v>12983.41</v>
      </c>
      <c r="I2437" s="9">
        <v>13024.97</v>
      </c>
      <c r="K2437" s="13">
        <f t="shared" si="1164"/>
        <v>-26.170000000000073</v>
      </c>
      <c r="L2437" s="13">
        <f t="shared" si="1173"/>
        <v>-33.520000000000437</v>
      </c>
      <c r="M2437" s="13">
        <f t="shared" si="1165"/>
        <v>68.770000000000437</v>
      </c>
      <c r="N2437" s="13"/>
      <c r="X2437">
        <f t="shared" si="1166"/>
        <v>26.170000000000073</v>
      </c>
      <c r="Y2437">
        <f t="shared" si="1167"/>
        <v>0</v>
      </c>
      <c r="Z2437">
        <f t="shared" si="1168"/>
        <v>0</v>
      </c>
      <c r="AA2437" s="22">
        <f t="shared" si="1169"/>
        <v>0</v>
      </c>
      <c r="AB2437" s="22">
        <f t="shared" si="1170"/>
        <v>0</v>
      </c>
      <c r="AC2437" s="22">
        <f t="shared" si="1171"/>
        <v>0</v>
      </c>
      <c r="AD2437" s="22">
        <f t="shared" si="1172"/>
        <v>0</v>
      </c>
    </row>
    <row r="2438" spans="5:30" x14ac:dyDescent="0.25">
      <c r="E2438" s="12">
        <v>43056.708333333336</v>
      </c>
      <c r="F2438" s="10">
        <v>13025.22</v>
      </c>
      <c r="G2438" s="10">
        <v>13043.38</v>
      </c>
      <c r="H2438" s="10">
        <v>13012.3</v>
      </c>
      <c r="I2438" s="10">
        <v>13032.84</v>
      </c>
      <c r="K2438" s="13">
        <f t="shared" si="1164"/>
        <v>7.6200000000008004</v>
      </c>
      <c r="L2438" s="13">
        <f t="shared" si="1173"/>
        <v>-25.899999999999636</v>
      </c>
      <c r="M2438" s="13">
        <f t="shared" si="1165"/>
        <v>31.079999999999927</v>
      </c>
      <c r="N2438" s="13"/>
      <c r="X2438">
        <f t="shared" si="1166"/>
        <v>7.6200000000008004</v>
      </c>
      <c r="Y2438">
        <f t="shared" si="1167"/>
        <v>0</v>
      </c>
      <c r="Z2438">
        <f t="shared" si="1168"/>
        <v>0</v>
      </c>
      <c r="AA2438" s="22">
        <f t="shared" si="1169"/>
        <v>0</v>
      </c>
      <c r="AB2438" s="22">
        <f t="shared" si="1170"/>
        <v>0</v>
      </c>
      <c r="AC2438" s="22">
        <f t="shared" si="1171"/>
        <v>0</v>
      </c>
      <c r="AD2438" s="22">
        <f t="shared" si="1172"/>
        <v>0</v>
      </c>
    </row>
    <row r="2439" spans="5:30" x14ac:dyDescent="0.25">
      <c r="E2439" s="11">
        <v>43056.75</v>
      </c>
      <c r="F2439" s="9">
        <v>13032.09</v>
      </c>
      <c r="G2439" s="9">
        <v>13033.34</v>
      </c>
      <c r="H2439" s="9">
        <v>12967.79</v>
      </c>
      <c r="I2439" s="9">
        <v>12974.76</v>
      </c>
      <c r="K2439" s="13">
        <f t="shared" si="1164"/>
        <v>-57.329999999999927</v>
      </c>
      <c r="L2439" s="13">
        <f t="shared" si="1173"/>
        <v>-83.229999999999563</v>
      </c>
      <c r="M2439" s="13">
        <f t="shared" si="1165"/>
        <v>65.549999999999272</v>
      </c>
      <c r="N2439" s="13"/>
      <c r="X2439">
        <f t="shared" si="1166"/>
        <v>57.329999999999927</v>
      </c>
      <c r="Y2439">
        <f t="shared" si="1167"/>
        <v>0</v>
      </c>
      <c r="Z2439">
        <f t="shared" si="1168"/>
        <v>0</v>
      </c>
      <c r="AA2439" s="22">
        <f t="shared" si="1169"/>
        <v>0</v>
      </c>
      <c r="AB2439" s="22">
        <f t="shared" si="1170"/>
        <v>0</v>
      </c>
      <c r="AC2439" s="22">
        <f t="shared" si="1171"/>
        <v>0</v>
      </c>
      <c r="AD2439" s="22">
        <f t="shared" si="1172"/>
        <v>0</v>
      </c>
    </row>
    <row r="2440" spans="5:30" x14ac:dyDescent="0.25">
      <c r="E2440" s="12">
        <v>43056.791666666664</v>
      </c>
      <c r="F2440" s="10">
        <v>12975.01</v>
      </c>
      <c r="G2440" s="10">
        <v>12997.27</v>
      </c>
      <c r="H2440" s="10">
        <v>12970.76</v>
      </c>
      <c r="I2440" s="10">
        <v>12986.51</v>
      </c>
      <c r="K2440" s="13">
        <f t="shared" si="1164"/>
        <v>11.5</v>
      </c>
      <c r="L2440" s="13">
        <f t="shared" si="1173"/>
        <v>-71.729999999999563</v>
      </c>
      <c r="M2440" s="13">
        <f t="shared" si="1165"/>
        <v>26.510000000000218</v>
      </c>
      <c r="N2440" s="13"/>
      <c r="X2440">
        <f t="shared" si="1166"/>
        <v>11.5</v>
      </c>
      <c r="Y2440">
        <f t="shared" si="1167"/>
        <v>0</v>
      </c>
      <c r="Z2440">
        <f t="shared" si="1168"/>
        <v>0</v>
      </c>
      <c r="AA2440" s="22">
        <f t="shared" si="1169"/>
        <v>0</v>
      </c>
      <c r="AB2440" s="22">
        <f t="shared" si="1170"/>
        <v>0</v>
      </c>
      <c r="AC2440" s="22">
        <f t="shared" si="1171"/>
        <v>0</v>
      </c>
      <c r="AD2440" s="22">
        <f t="shared" si="1172"/>
        <v>0</v>
      </c>
    </row>
    <row r="2441" spans="5:30" x14ac:dyDescent="0.25">
      <c r="E2441" s="11">
        <v>43056.833333333336</v>
      </c>
      <c r="F2441" s="9">
        <v>12986.76</v>
      </c>
      <c r="G2441" s="9">
        <v>12994.76</v>
      </c>
      <c r="H2441" s="9">
        <v>12977.76</v>
      </c>
      <c r="I2441" s="9">
        <v>12993.76</v>
      </c>
      <c r="K2441" s="13">
        <f t="shared" si="1164"/>
        <v>7</v>
      </c>
      <c r="L2441" s="13">
        <f t="shared" si="1173"/>
        <v>-64.729999999999563</v>
      </c>
      <c r="M2441" s="13">
        <f t="shared" si="1165"/>
        <v>17</v>
      </c>
      <c r="N2441" s="13"/>
      <c r="X2441">
        <f t="shared" si="1166"/>
        <v>7</v>
      </c>
      <c r="Y2441">
        <f t="shared" si="1167"/>
        <v>0</v>
      </c>
      <c r="Z2441">
        <f t="shared" si="1168"/>
        <v>0</v>
      </c>
      <c r="AA2441" s="22">
        <f t="shared" si="1169"/>
        <v>0</v>
      </c>
      <c r="AB2441" s="22">
        <f t="shared" si="1170"/>
        <v>0</v>
      </c>
      <c r="AC2441" s="22">
        <f t="shared" si="1171"/>
        <v>0</v>
      </c>
      <c r="AD2441" s="22">
        <f t="shared" si="1172"/>
        <v>0</v>
      </c>
    </row>
    <row r="2442" spans="5:30" x14ac:dyDescent="0.25">
      <c r="E2442" s="12">
        <v>43056.875</v>
      </c>
      <c r="F2442" s="10">
        <v>12993.51</v>
      </c>
      <c r="G2442" s="10">
        <v>12996.51</v>
      </c>
      <c r="H2442" s="10">
        <v>12986.75</v>
      </c>
      <c r="I2442" s="10">
        <v>12994.25</v>
      </c>
      <c r="K2442" s="13">
        <f t="shared" si="1164"/>
        <v>0.73999999999978172</v>
      </c>
      <c r="L2442" s="13">
        <f t="shared" si="1173"/>
        <v>-63.989999999999782</v>
      </c>
      <c r="M2442" s="13">
        <f t="shared" si="1165"/>
        <v>9.7600000000002183</v>
      </c>
      <c r="N2442" s="13"/>
      <c r="X2442">
        <f t="shared" si="1166"/>
        <v>0.73999999999978172</v>
      </c>
      <c r="Y2442">
        <f t="shared" si="1167"/>
        <v>0</v>
      </c>
      <c r="Z2442">
        <f t="shared" si="1168"/>
        <v>0</v>
      </c>
      <c r="AA2442" s="22">
        <f t="shared" si="1169"/>
        <v>0</v>
      </c>
      <c r="AB2442" s="22">
        <f t="shared" si="1170"/>
        <v>0</v>
      </c>
      <c r="AC2442" s="22">
        <f t="shared" si="1171"/>
        <v>0</v>
      </c>
      <c r="AD2442" s="22">
        <f t="shared" si="1172"/>
        <v>0</v>
      </c>
    </row>
    <row r="2443" spans="5:30" x14ac:dyDescent="0.25">
      <c r="E2443" s="11">
        <v>43056.916666666664</v>
      </c>
      <c r="F2443" s="9">
        <v>12993.75</v>
      </c>
      <c r="G2443" s="9">
        <v>13000.75</v>
      </c>
      <c r="H2443" s="9">
        <v>12971.99</v>
      </c>
      <c r="I2443" s="9">
        <v>12979.74</v>
      </c>
      <c r="K2443" s="13">
        <f t="shared" si="1164"/>
        <v>-14.010000000000218</v>
      </c>
      <c r="L2443" s="13">
        <f t="shared" si="1173"/>
        <v>-78</v>
      </c>
      <c r="M2443" s="13">
        <f t="shared" si="1165"/>
        <v>28.760000000000218</v>
      </c>
      <c r="N2443" s="13"/>
      <c r="X2443">
        <f t="shared" si="1166"/>
        <v>14.010000000000218</v>
      </c>
      <c r="Y2443">
        <f t="shared" si="1167"/>
        <v>0</v>
      </c>
      <c r="Z2443">
        <f t="shared" si="1168"/>
        <v>0</v>
      </c>
      <c r="AA2443" s="22">
        <f t="shared" si="1169"/>
        <v>0</v>
      </c>
      <c r="AB2443" s="22">
        <f t="shared" si="1170"/>
        <v>0</v>
      </c>
      <c r="AC2443" s="22">
        <f t="shared" si="1171"/>
        <v>0</v>
      </c>
      <c r="AD2443" s="22">
        <f t="shared" si="1172"/>
        <v>0</v>
      </c>
    </row>
    <row r="2444" spans="5:30" hidden="1" x14ac:dyDescent="0.25">
      <c r="E2444" s="12">
        <v>43059.041666666664</v>
      </c>
      <c r="F2444" s="10">
        <v>12975.78</v>
      </c>
      <c r="G2444" s="10">
        <v>12977.04</v>
      </c>
      <c r="H2444" s="10">
        <v>12933.95</v>
      </c>
      <c r="I2444" s="10">
        <v>12949.74</v>
      </c>
    </row>
    <row r="2445" spans="5:30" hidden="1" x14ac:dyDescent="0.25">
      <c r="E2445" s="11">
        <v>43059.083333333336</v>
      </c>
      <c r="F2445" s="9">
        <v>12948.48</v>
      </c>
      <c r="G2445" s="9">
        <v>12952.25</v>
      </c>
      <c r="H2445" s="9">
        <v>12939.42</v>
      </c>
      <c r="I2445" s="9">
        <v>12940.69</v>
      </c>
    </row>
    <row r="2446" spans="5:30" hidden="1" x14ac:dyDescent="0.25">
      <c r="E2446" s="12">
        <v>43059.125</v>
      </c>
      <c r="F2446" s="10">
        <v>12940.47</v>
      </c>
      <c r="G2446" s="10">
        <v>12948.02</v>
      </c>
      <c r="H2446" s="10">
        <v>12896.99</v>
      </c>
      <c r="I2446" s="10">
        <v>12905.04</v>
      </c>
    </row>
    <row r="2447" spans="5:30" hidden="1" x14ac:dyDescent="0.25">
      <c r="E2447" s="11">
        <v>43059.166666666664</v>
      </c>
      <c r="F2447" s="9">
        <v>12906.3</v>
      </c>
      <c r="G2447" s="9">
        <v>12910.32</v>
      </c>
      <c r="H2447" s="9">
        <v>12891.98</v>
      </c>
      <c r="I2447" s="9">
        <v>12899.39</v>
      </c>
    </row>
    <row r="2448" spans="5:30" hidden="1" x14ac:dyDescent="0.25">
      <c r="E2448" s="12">
        <v>43059.208333333336</v>
      </c>
      <c r="F2448" s="10">
        <v>12897.5</v>
      </c>
      <c r="G2448" s="10">
        <v>12905.27</v>
      </c>
      <c r="H2448" s="10">
        <v>12888.18</v>
      </c>
      <c r="I2448" s="10">
        <v>12902.75</v>
      </c>
    </row>
    <row r="2449" spans="3:30" hidden="1" x14ac:dyDescent="0.25">
      <c r="E2449" s="11">
        <v>43059.25</v>
      </c>
      <c r="F2449" s="9">
        <v>12901.49</v>
      </c>
      <c r="G2449" s="9">
        <v>12908.52</v>
      </c>
      <c r="H2449" s="9">
        <v>12898.97</v>
      </c>
      <c r="I2449" s="9">
        <v>12908.52</v>
      </c>
    </row>
    <row r="2450" spans="3:30" hidden="1" x14ac:dyDescent="0.25">
      <c r="E2450" s="12">
        <v>43059.291666666664</v>
      </c>
      <c r="F2450" s="10">
        <v>12909.78</v>
      </c>
      <c r="G2450" s="10">
        <v>12919.8</v>
      </c>
      <c r="H2450" s="10">
        <v>12908.52</v>
      </c>
      <c r="I2450" s="10">
        <v>12917.28</v>
      </c>
    </row>
    <row r="2451" spans="3:30" x14ac:dyDescent="0.25">
      <c r="C2451">
        <v>1</v>
      </c>
      <c r="E2451" s="11">
        <v>43059.333333333336</v>
      </c>
      <c r="F2451" s="9">
        <v>12917.91</v>
      </c>
      <c r="G2451" s="9">
        <v>12924.21</v>
      </c>
      <c r="H2451" s="9">
        <v>12878.09</v>
      </c>
      <c r="I2451" s="9">
        <v>12878.09</v>
      </c>
      <c r="K2451" s="13">
        <f t="shared" ref="K2451:K2465" si="1174">I2451-F2451</f>
        <v>-39.819999999999709</v>
      </c>
      <c r="L2451" s="13">
        <v>0</v>
      </c>
      <c r="M2451" s="13">
        <f t="shared" ref="M2451:M2465" si="1175">G2451-H2451</f>
        <v>46.119999999998981</v>
      </c>
      <c r="N2451" s="13">
        <f>I2465-F2451</f>
        <v>135.53000000000065</v>
      </c>
      <c r="O2451" s="18">
        <f>IF(K2451*N2451&gt;0,1,0)</f>
        <v>0</v>
      </c>
      <c r="S2451" s="13">
        <f>MAX(G2451:G2466)</f>
        <v>13086.76</v>
      </c>
      <c r="X2451">
        <f t="shared" ref="X2451:X2465" si="1176">ABS(K2451)</f>
        <v>39.819999999999709</v>
      </c>
      <c r="Y2451">
        <f t="shared" ref="Y2451:Y2465" si="1177">ABS(N2451)</f>
        <v>135.53000000000065</v>
      </c>
      <c r="Z2451">
        <f t="shared" ref="Z2451:Z2465" si="1178">IF(S2451&lt;1000,ABS(S2451),0)</f>
        <v>0</v>
      </c>
      <c r="AA2451" s="22">
        <f t="shared" ref="AA2451:AA2465" si="1179">ABS(P2451)</f>
        <v>0</v>
      </c>
      <c r="AB2451" s="22">
        <f t="shared" ref="AB2451:AB2465" si="1180">ABS(Q2451)</f>
        <v>0</v>
      </c>
      <c r="AC2451" s="22">
        <f t="shared" ref="AC2451:AC2465" si="1181">IF(O2451=1,ABS(P2452),0)</f>
        <v>0</v>
      </c>
      <c r="AD2451" s="22">
        <f t="shared" ref="AD2451:AD2465" si="1182">IF(O2451=0,ABS(Q2452),0)</f>
        <v>1.1523906929174264</v>
      </c>
    </row>
    <row r="2452" spans="3:30" x14ac:dyDescent="0.25">
      <c r="E2452" s="12">
        <v>43059.375</v>
      </c>
      <c r="F2452" s="10">
        <v>12897.59</v>
      </c>
      <c r="G2452" s="10">
        <v>12921.34</v>
      </c>
      <c r="H2452" s="10">
        <v>12857.03</v>
      </c>
      <c r="I2452" s="10">
        <v>12910.4</v>
      </c>
      <c r="K2452" s="13">
        <f t="shared" si="1174"/>
        <v>12.809999999999491</v>
      </c>
      <c r="L2452" s="13">
        <f t="shared" ref="L2452:L2465" si="1183">L2451+K2452</f>
        <v>12.809999999999491</v>
      </c>
      <c r="M2452" s="13">
        <f t="shared" si="1175"/>
        <v>64.309999999999491</v>
      </c>
      <c r="N2452" s="13"/>
      <c r="P2452">
        <f>_xlfn.IFS(K2451&lt;0,MIN(L2451:L2465),K2451&gt;0,MAX(L2451:L2465))/S2431</f>
        <v>0</v>
      </c>
      <c r="Q2452">
        <f>_xlfn.IFS(K2451&lt;0,MAX(L2451:L2465),K2451&gt;0,MIN(L2451:L2465))/S2431</f>
        <v>1.1523906929174264</v>
      </c>
      <c r="S2452" s="13">
        <f>MIN(H2451:H2466)</f>
        <v>12857.03</v>
      </c>
      <c r="X2452">
        <f t="shared" si="1176"/>
        <v>12.809999999999491</v>
      </c>
      <c r="Y2452">
        <f t="shared" si="1177"/>
        <v>0</v>
      </c>
      <c r="Z2452">
        <f t="shared" si="1178"/>
        <v>0</v>
      </c>
      <c r="AA2452" s="22">
        <f t="shared" si="1179"/>
        <v>0</v>
      </c>
      <c r="AB2452" s="22">
        <f t="shared" si="1180"/>
        <v>1.1523906929174264</v>
      </c>
      <c r="AC2452" s="22">
        <f t="shared" si="1181"/>
        <v>0</v>
      </c>
      <c r="AD2452" s="22">
        <f t="shared" si="1182"/>
        <v>0</v>
      </c>
    </row>
    <row r="2453" spans="3:30" x14ac:dyDescent="0.25">
      <c r="E2453" s="11">
        <v>43059.416666666664</v>
      </c>
      <c r="F2453" s="9">
        <v>12912.4</v>
      </c>
      <c r="G2453" s="9">
        <v>12984.05</v>
      </c>
      <c r="H2453" s="9">
        <v>12909.4</v>
      </c>
      <c r="I2453" s="9">
        <v>12967.43</v>
      </c>
      <c r="K2453" s="13">
        <f t="shared" si="1174"/>
        <v>55.030000000000655</v>
      </c>
      <c r="L2453" s="13">
        <f t="shared" si="1183"/>
        <v>67.840000000000146</v>
      </c>
      <c r="M2453" s="13">
        <f t="shared" si="1175"/>
        <v>74.649999999999636</v>
      </c>
      <c r="N2453" s="13"/>
      <c r="S2453" s="13">
        <f>S2451-S2452</f>
        <v>229.72999999999956</v>
      </c>
      <c r="X2453">
        <f t="shared" si="1176"/>
        <v>55.030000000000655</v>
      </c>
      <c r="Y2453">
        <f t="shared" si="1177"/>
        <v>0</v>
      </c>
      <c r="Z2453">
        <f t="shared" si="1178"/>
        <v>229.72999999999956</v>
      </c>
      <c r="AA2453" s="22">
        <f t="shared" si="1179"/>
        <v>0</v>
      </c>
      <c r="AB2453" s="22">
        <f t="shared" si="1180"/>
        <v>0</v>
      </c>
      <c r="AC2453" s="22">
        <f t="shared" si="1181"/>
        <v>0</v>
      </c>
      <c r="AD2453" s="22">
        <f t="shared" si="1182"/>
        <v>0</v>
      </c>
    </row>
    <row r="2454" spans="3:30" x14ac:dyDescent="0.25">
      <c r="E2454" s="12">
        <v>43059.458333333336</v>
      </c>
      <c r="F2454" s="10">
        <v>12967.68</v>
      </c>
      <c r="G2454" s="10">
        <v>13002.9</v>
      </c>
      <c r="H2454" s="10">
        <v>12945.1</v>
      </c>
      <c r="I2454" s="10">
        <v>12965.74</v>
      </c>
      <c r="K2454" s="13">
        <f t="shared" si="1174"/>
        <v>-1.9400000000005093</v>
      </c>
      <c r="L2454" s="13">
        <f t="shared" si="1183"/>
        <v>65.899999999999636</v>
      </c>
      <c r="M2454" s="13">
        <f t="shared" si="1175"/>
        <v>57.799999999999272</v>
      </c>
      <c r="N2454" s="13"/>
      <c r="X2454">
        <f t="shared" si="1176"/>
        <v>1.9400000000005093</v>
      </c>
      <c r="Y2454">
        <f t="shared" si="1177"/>
        <v>0</v>
      </c>
      <c r="Z2454">
        <f t="shared" si="1178"/>
        <v>0</v>
      </c>
      <c r="AA2454" s="22">
        <f t="shared" si="1179"/>
        <v>0</v>
      </c>
      <c r="AB2454" s="22">
        <f t="shared" si="1180"/>
        <v>0</v>
      </c>
      <c r="AC2454" s="22">
        <f t="shared" si="1181"/>
        <v>0</v>
      </c>
      <c r="AD2454" s="22">
        <f t="shared" si="1182"/>
        <v>0</v>
      </c>
    </row>
    <row r="2455" spans="3:30" x14ac:dyDescent="0.25">
      <c r="E2455" s="11">
        <v>43059.5</v>
      </c>
      <c r="F2455" s="9">
        <v>12965.49</v>
      </c>
      <c r="G2455" s="9">
        <v>13035.23</v>
      </c>
      <c r="H2455" s="9">
        <v>12965.49</v>
      </c>
      <c r="I2455" s="9">
        <v>13019.2</v>
      </c>
      <c r="K2455" s="13">
        <f t="shared" si="1174"/>
        <v>53.710000000000946</v>
      </c>
      <c r="L2455" s="13">
        <f t="shared" si="1183"/>
        <v>119.61000000000058</v>
      </c>
      <c r="M2455" s="13">
        <f t="shared" si="1175"/>
        <v>69.739999999999782</v>
      </c>
      <c r="N2455" s="13"/>
      <c r="X2455">
        <f t="shared" si="1176"/>
        <v>53.710000000000946</v>
      </c>
      <c r="Y2455">
        <f t="shared" si="1177"/>
        <v>0</v>
      </c>
      <c r="Z2455">
        <f t="shared" si="1178"/>
        <v>0</v>
      </c>
      <c r="AA2455" s="22">
        <f t="shared" si="1179"/>
        <v>0</v>
      </c>
      <c r="AB2455" s="22">
        <f t="shared" si="1180"/>
        <v>0</v>
      </c>
      <c r="AC2455" s="22">
        <f t="shared" si="1181"/>
        <v>0</v>
      </c>
      <c r="AD2455" s="22">
        <f t="shared" si="1182"/>
        <v>0</v>
      </c>
    </row>
    <row r="2456" spans="3:30" x14ac:dyDescent="0.25">
      <c r="E2456" s="12">
        <v>43059.541666666664</v>
      </c>
      <c r="F2456" s="10">
        <v>13019.45</v>
      </c>
      <c r="G2456" s="10">
        <v>13042.22</v>
      </c>
      <c r="H2456" s="10">
        <v>13006.47</v>
      </c>
      <c r="I2456" s="10">
        <v>13028.01</v>
      </c>
      <c r="K2456" s="13">
        <f t="shared" si="1174"/>
        <v>8.5599999999994907</v>
      </c>
      <c r="L2456" s="13">
        <f t="shared" si="1183"/>
        <v>128.17000000000007</v>
      </c>
      <c r="M2456" s="13">
        <f t="shared" si="1175"/>
        <v>35.75</v>
      </c>
      <c r="N2456" s="13"/>
      <c r="X2456">
        <f t="shared" si="1176"/>
        <v>8.5599999999994907</v>
      </c>
      <c r="Y2456">
        <f t="shared" si="1177"/>
        <v>0</v>
      </c>
      <c r="Z2456">
        <f t="shared" si="1178"/>
        <v>0</v>
      </c>
      <c r="AA2456" s="22">
        <f t="shared" si="1179"/>
        <v>0</v>
      </c>
      <c r="AB2456" s="22">
        <f t="shared" si="1180"/>
        <v>0</v>
      </c>
      <c r="AC2456" s="22">
        <f t="shared" si="1181"/>
        <v>0</v>
      </c>
      <c r="AD2456" s="22">
        <f t="shared" si="1182"/>
        <v>0</v>
      </c>
    </row>
    <row r="2457" spans="3:30" x14ac:dyDescent="0.25">
      <c r="E2457" s="11">
        <v>43059.583333333336</v>
      </c>
      <c r="F2457" s="9">
        <v>13029.01</v>
      </c>
      <c r="G2457" s="9">
        <v>13033.47</v>
      </c>
      <c r="H2457" s="9">
        <v>12990.97</v>
      </c>
      <c r="I2457" s="9">
        <v>12999.69</v>
      </c>
      <c r="K2457" s="13">
        <f t="shared" si="1174"/>
        <v>-29.319999999999709</v>
      </c>
      <c r="L2457" s="13">
        <f t="shared" si="1183"/>
        <v>98.850000000000364</v>
      </c>
      <c r="M2457" s="13">
        <f t="shared" si="1175"/>
        <v>42.5</v>
      </c>
      <c r="N2457" s="13"/>
      <c r="X2457">
        <f t="shared" si="1176"/>
        <v>29.319999999999709</v>
      </c>
      <c r="Y2457">
        <f t="shared" si="1177"/>
        <v>0</v>
      </c>
      <c r="Z2457">
        <f t="shared" si="1178"/>
        <v>0</v>
      </c>
      <c r="AA2457" s="22">
        <f t="shared" si="1179"/>
        <v>0</v>
      </c>
      <c r="AB2457" s="22">
        <f t="shared" si="1180"/>
        <v>0</v>
      </c>
      <c r="AC2457" s="22">
        <f t="shared" si="1181"/>
        <v>0</v>
      </c>
      <c r="AD2457" s="22">
        <f t="shared" si="1182"/>
        <v>0</v>
      </c>
    </row>
    <row r="2458" spans="3:30" x14ac:dyDescent="0.25">
      <c r="E2458" s="12">
        <v>43059.625</v>
      </c>
      <c r="F2458" s="10">
        <v>12999.44</v>
      </c>
      <c r="G2458" s="10">
        <v>13037.35</v>
      </c>
      <c r="H2458" s="10">
        <v>12997.71</v>
      </c>
      <c r="I2458" s="10">
        <v>13036.76</v>
      </c>
      <c r="K2458" s="13">
        <f t="shared" si="1174"/>
        <v>37.319999999999709</v>
      </c>
      <c r="L2458" s="13">
        <f t="shared" si="1183"/>
        <v>136.17000000000007</v>
      </c>
      <c r="M2458" s="13">
        <f t="shared" si="1175"/>
        <v>39.640000000001237</v>
      </c>
      <c r="N2458" s="13"/>
      <c r="X2458">
        <f t="shared" si="1176"/>
        <v>37.319999999999709</v>
      </c>
      <c r="Y2458">
        <f t="shared" si="1177"/>
        <v>0</v>
      </c>
      <c r="Z2458">
        <f t="shared" si="1178"/>
        <v>0</v>
      </c>
      <c r="AA2458" s="22">
        <f t="shared" si="1179"/>
        <v>0</v>
      </c>
      <c r="AB2458" s="22">
        <f t="shared" si="1180"/>
        <v>0</v>
      </c>
      <c r="AC2458" s="22">
        <f t="shared" si="1181"/>
        <v>0</v>
      </c>
      <c r="AD2458" s="22">
        <f t="shared" si="1182"/>
        <v>0</v>
      </c>
    </row>
    <row r="2459" spans="3:30" x14ac:dyDescent="0.25">
      <c r="E2459" s="11">
        <v>43059.666666666664</v>
      </c>
      <c r="F2459" s="9">
        <v>13036.51</v>
      </c>
      <c r="G2459" s="9">
        <v>13086.38</v>
      </c>
      <c r="H2459" s="9">
        <v>13031.37</v>
      </c>
      <c r="I2459" s="9">
        <v>13080.62</v>
      </c>
      <c r="K2459" s="13">
        <f t="shared" si="1174"/>
        <v>44.110000000000582</v>
      </c>
      <c r="L2459" s="13">
        <f t="shared" si="1183"/>
        <v>180.28000000000065</v>
      </c>
      <c r="M2459" s="13">
        <f t="shared" si="1175"/>
        <v>55.009999999998399</v>
      </c>
      <c r="N2459" s="13"/>
      <c r="X2459">
        <f t="shared" si="1176"/>
        <v>44.110000000000582</v>
      </c>
      <c r="Y2459">
        <f t="shared" si="1177"/>
        <v>0</v>
      </c>
      <c r="Z2459">
        <f t="shared" si="1178"/>
        <v>0</v>
      </c>
      <c r="AA2459" s="22">
        <f t="shared" si="1179"/>
        <v>0</v>
      </c>
      <c r="AB2459" s="22">
        <f t="shared" si="1180"/>
        <v>0</v>
      </c>
      <c r="AC2459" s="22">
        <f t="shared" si="1181"/>
        <v>0</v>
      </c>
      <c r="AD2459" s="22">
        <f t="shared" si="1182"/>
        <v>0</v>
      </c>
    </row>
    <row r="2460" spans="3:30" x14ac:dyDescent="0.25">
      <c r="E2460" s="12">
        <v>43059.708333333336</v>
      </c>
      <c r="F2460" s="10">
        <v>13080.12</v>
      </c>
      <c r="G2460" s="10">
        <v>13086.76</v>
      </c>
      <c r="H2460" s="10">
        <v>13056.53</v>
      </c>
      <c r="I2460" s="10">
        <v>13077.93</v>
      </c>
      <c r="K2460" s="13">
        <f t="shared" si="1174"/>
        <v>-2.1900000000005093</v>
      </c>
      <c r="L2460" s="13">
        <f t="shared" si="1183"/>
        <v>178.09000000000015</v>
      </c>
      <c r="M2460" s="13">
        <f t="shared" si="1175"/>
        <v>30.229999999999563</v>
      </c>
      <c r="N2460" s="13"/>
      <c r="X2460">
        <f t="shared" si="1176"/>
        <v>2.1900000000005093</v>
      </c>
      <c r="Y2460">
        <f t="shared" si="1177"/>
        <v>0</v>
      </c>
      <c r="Z2460">
        <f t="shared" si="1178"/>
        <v>0</v>
      </c>
      <c r="AA2460" s="22">
        <f t="shared" si="1179"/>
        <v>0</v>
      </c>
      <c r="AB2460" s="22">
        <f t="shared" si="1180"/>
        <v>0</v>
      </c>
      <c r="AC2460" s="22">
        <f t="shared" si="1181"/>
        <v>0</v>
      </c>
      <c r="AD2460" s="22">
        <f t="shared" si="1182"/>
        <v>0</v>
      </c>
    </row>
    <row r="2461" spans="3:30" x14ac:dyDescent="0.25">
      <c r="E2461" s="11">
        <v>43059.75</v>
      </c>
      <c r="F2461" s="9">
        <v>13077.43</v>
      </c>
      <c r="G2461" s="9">
        <v>13080.88</v>
      </c>
      <c r="H2461" s="9">
        <v>13049.35</v>
      </c>
      <c r="I2461" s="9">
        <v>13058.22</v>
      </c>
      <c r="K2461" s="13">
        <f t="shared" si="1174"/>
        <v>-19.210000000000946</v>
      </c>
      <c r="L2461" s="13">
        <f t="shared" si="1183"/>
        <v>158.8799999999992</v>
      </c>
      <c r="M2461" s="13">
        <f t="shared" si="1175"/>
        <v>31.529999999998836</v>
      </c>
      <c r="N2461" s="13"/>
      <c r="X2461">
        <f t="shared" si="1176"/>
        <v>19.210000000000946</v>
      </c>
      <c r="Y2461">
        <f t="shared" si="1177"/>
        <v>0</v>
      </c>
      <c r="Z2461">
        <f t="shared" si="1178"/>
        <v>0</v>
      </c>
      <c r="AA2461" s="22">
        <f t="shared" si="1179"/>
        <v>0</v>
      </c>
      <c r="AB2461" s="22">
        <f t="shared" si="1180"/>
        <v>0</v>
      </c>
      <c r="AC2461" s="22">
        <f t="shared" si="1181"/>
        <v>0</v>
      </c>
      <c r="AD2461" s="22">
        <f t="shared" si="1182"/>
        <v>0</v>
      </c>
    </row>
    <row r="2462" spans="3:30" x14ac:dyDescent="0.25">
      <c r="E2462" s="12">
        <v>43059.791666666664</v>
      </c>
      <c r="F2462" s="10">
        <v>13057.97</v>
      </c>
      <c r="G2462" s="10">
        <v>13060.97</v>
      </c>
      <c r="H2462" s="10">
        <v>13045.21</v>
      </c>
      <c r="I2462" s="10">
        <v>13050.21</v>
      </c>
      <c r="K2462" s="13">
        <f t="shared" si="1174"/>
        <v>-7.7600000000002183</v>
      </c>
      <c r="L2462" s="13">
        <f t="shared" si="1183"/>
        <v>151.11999999999898</v>
      </c>
      <c r="M2462" s="13">
        <f t="shared" si="1175"/>
        <v>15.760000000000218</v>
      </c>
      <c r="N2462" s="13"/>
      <c r="X2462">
        <f t="shared" si="1176"/>
        <v>7.7600000000002183</v>
      </c>
      <c r="Y2462">
        <f t="shared" si="1177"/>
        <v>0</v>
      </c>
      <c r="Z2462">
        <f t="shared" si="1178"/>
        <v>0</v>
      </c>
      <c r="AA2462" s="22">
        <f t="shared" si="1179"/>
        <v>0</v>
      </c>
      <c r="AB2462" s="22">
        <f t="shared" si="1180"/>
        <v>0</v>
      </c>
      <c r="AC2462" s="22">
        <f t="shared" si="1181"/>
        <v>0</v>
      </c>
      <c r="AD2462" s="22">
        <f t="shared" si="1182"/>
        <v>0</v>
      </c>
    </row>
    <row r="2463" spans="3:30" x14ac:dyDescent="0.25">
      <c r="E2463" s="11">
        <v>43059.833333333336</v>
      </c>
      <c r="F2463" s="9">
        <v>13049.46</v>
      </c>
      <c r="G2463" s="9">
        <v>13057.7</v>
      </c>
      <c r="H2463" s="9">
        <v>13047.95</v>
      </c>
      <c r="I2463" s="9">
        <v>13056.95</v>
      </c>
      <c r="K2463" s="13">
        <f t="shared" si="1174"/>
        <v>7.4900000000016007</v>
      </c>
      <c r="L2463" s="13">
        <f t="shared" si="1183"/>
        <v>158.61000000000058</v>
      </c>
      <c r="M2463" s="13">
        <f t="shared" si="1175"/>
        <v>9.75</v>
      </c>
      <c r="N2463" s="13"/>
      <c r="X2463">
        <f t="shared" si="1176"/>
        <v>7.4900000000016007</v>
      </c>
      <c r="Y2463">
        <f t="shared" si="1177"/>
        <v>0</v>
      </c>
      <c r="Z2463">
        <f t="shared" si="1178"/>
        <v>0</v>
      </c>
      <c r="AA2463" s="22">
        <f t="shared" si="1179"/>
        <v>0</v>
      </c>
      <c r="AB2463" s="22">
        <f t="shared" si="1180"/>
        <v>0</v>
      </c>
      <c r="AC2463" s="22">
        <f t="shared" si="1181"/>
        <v>0</v>
      </c>
      <c r="AD2463" s="22">
        <f t="shared" si="1182"/>
        <v>0</v>
      </c>
    </row>
    <row r="2464" spans="3:30" x14ac:dyDescent="0.25">
      <c r="E2464" s="12">
        <v>43059.875</v>
      </c>
      <c r="F2464" s="10">
        <v>13057.45</v>
      </c>
      <c r="G2464" s="10">
        <v>13057.45</v>
      </c>
      <c r="H2464" s="10">
        <v>13049.7</v>
      </c>
      <c r="I2464" s="10">
        <v>13051.19</v>
      </c>
      <c r="K2464" s="13">
        <f t="shared" si="1174"/>
        <v>-6.2600000000002183</v>
      </c>
      <c r="L2464" s="13">
        <f t="shared" si="1183"/>
        <v>152.35000000000036</v>
      </c>
      <c r="M2464" s="13">
        <f t="shared" si="1175"/>
        <v>7.75</v>
      </c>
      <c r="N2464" s="13"/>
      <c r="X2464">
        <f t="shared" si="1176"/>
        <v>6.2600000000002183</v>
      </c>
      <c r="Y2464">
        <f t="shared" si="1177"/>
        <v>0</v>
      </c>
      <c r="Z2464">
        <f t="shared" si="1178"/>
        <v>0</v>
      </c>
      <c r="AA2464" s="22">
        <f t="shared" si="1179"/>
        <v>0</v>
      </c>
      <c r="AB2464" s="22">
        <f t="shared" si="1180"/>
        <v>0</v>
      </c>
      <c r="AC2464" s="22">
        <f t="shared" si="1181"/>
        <v>0</v>
      </c>
      <c r="AD2464" s="22">
        <f t="shared" si="1182"/>
        <v>0</v>
      </c>
    </row>
    <row r="2465" spans="3:30" x14ac:dyDescent="0.25">
      <c r="E2465" s="11">
        <v>43059.916666666664</v>
      </c>
      <c r="F2465" s="9">
        <v>13051.44</v>
      </c>
      <c r="G2465" s="9">
        <v>13059.94</v>
      </c>
      <c r="H2465" s="9">
        <v>13050.69</v>
      </c>
      <c r="I2465" s="9">
        <v>13053.44</v>
      </c>
      <c r="K2465" s="13">
        <f t="shared" si="1174"/>
        <v>2</v>
      </c>
      <c r="L2465" s="13">
        <f t="shared" si="1183"/>
        <v>154.35000000000036</v>
      </c>
      <c r="M2465" s="13">
        <f t="shared" si="1175"/>
        <v>9.25</v>
      </c>
      <c r="N2465" s="13"/>
      <c r="X2465">
        <f t="shared" si="1176"/>
        <v>2</v>
      </c>
      <c r="Y2465">
        <f t="shared" si="1177"/>
        <v>0</v>
      </c>
      <c r="Z2465">
        <f t="shared" si="1178"/>
        <v>0</v>
      </c>
      <c r="AA2465" s="22">
        <f t="shared" si="1179"/>
        <v>0</v>
      </c>
      <c r="AB2465" s="22">
        <f t="shared" si="1180"/>
        <v>0</v>
      </c>
      <c r="AC2465" s="22">
        <f t="shared" si="1181"/>
        <v>0</v>
      </c>
      <c r="AD2465" s="22">
        <f t="shared" si="1182"/>
        <v>0</v>
      </c>
    </row>
    <row r="2466" spans="3:30" hidden="1" x14ac:dyDescent="0.25">
      <c r="E2466" s="12">
        <v>43059.958333333336</v>
      </c>
      <c r="F2466" s="10">
        <v>13051.69</v>
      </c>
      <c r="G2466" s="10">
        <v>13058.67</v>
      </c>
      <c r="H2466" s="10">
        <v>13044.1</v>
      </c>
      <c r="I2466" s="10">
        <v>13057.4</v>
      </c>
    </row>
    <row r="2467" spans="3:30" hidden="1" x14ac:dyDescent="0.25">
      <c r="E2467" s="11">
        <v>43060.041666666664</v>
      </c>
      <c r="F2467" s="9">
        <v>13056.14</v>
      </c>
      <c r="G2467" s="9">
        <v>13056.14</v>
      </c>
      <c r="H2467" s="9">
        <v>13043.75</v>
      </c>
      <c r="I2467" s="9">
        <v>13046.28</v>
      </c>
    </row>
    <row r="2468" spans="3:30" hidden="1" x14ac:dyDescent="0.25">
      <c r="E2468" s="12">
        <v>43060.083333333336</v>
      </c>
      <c r="F2468" s="10">
        <v>13046.28</v>
      </c>
      <c r="G2468" s="10">
        <v>13052.59</v>
      </c>
      <c r="H2468" s="10">
        <v>13041.22</v>
      </c>
      <c r="I2468" s="10">
        <v>13045.01</v>
      </c>
    </row>
    <row r="2469" spans="3:30" hidden="1" x14ac:dyDescent="0.25">
      <c r="E2469" s="11">
        <v>43060.125</v>
      </c>
      <c r="F2469" s="9">
        <v>13044.94</v>
      </c>
      <c r="G2469" s="9">
        <v>13045.6</v>
      </c>
      <c r="H2469" s="9">
        <v>13034.49</v>
      </c>
      <c r="I2469" s="9">
        <v>13043.07</v>
      </c>
    </row>
    <row r="2470" spans="3:30" hidden="1" x14ac:dyDescent="0.25">
      <c r="E2470" s="12">
        <v>43060.166666666664</v>
      </c>
      <c r="F2470" s="10">
        <v>13043.07</v>
      </c>
      <c r="G2470" s="10">
        <v>13053.92</v>
      </c>
      <c r="H2470" s="10">
        <v>13043.07</v>
      </c>
      <c r="I2470" s="10">
        <v>13049.62</v>
      </c>
    </row>
    <row r="2471" spans="3:30" hidden="1" x14ac:dyDescent="0.25">
      <c r="E2471" s="11">
        <v>43060.208333333336</v>
      </c>
      <c r="F2471" s="9">
        <v>13049.62</v>
      </c>
      <c r="G2471" s="9">
        <v>13052.11</v>
      </c>
      <c r="H2471" s="9">
        <v>13047.09</v>
      </c>
      <c r="I2471" s="9">
        <v>13050.85</v>
      </c>
    </row>
    <row r="2472" spans="3:30" hidden="1" x14ac:dyDescent="0.25">
      <c r="E2472" s="12">
        <v>43060.25</v>
      </c>
      <c r="F2472" s="10">
        <v>13050.85</v>
      </c>
      <c r="G2472" s="10">
        <v>13055.4</v>
      </c>
      <c r="H2472" s="10">
        <v>13050.85</v>
      </c>
      <c r="I2472" s="10">
        <v>13054.13</v>
      </c>
    </row>
    <row r="2473" spans="3:30" hidden="1" x14ac:dyDescent="0.25">
      <c r="E2473" s="11">
        <v>43060.291666666664</v>
      </c>
      <c r="F2473" s="9">
        <v>13055.4</v>
      </c>
      <c r="G2473" s="9">
        <v>13060.16</v>
      </c>
      <c r="H2473" s="9">
        <v>13049.74</v>
      </c>
      <c r="I2473" s="9">
        <v>13049.74</v>
      </c>
    </row>
    <row r="2474" spans="3:30" x14ac:dyDescent="0.25">
      <c r="C2474">
        <v>1</v>
      </c>
      <c r="E2474" s="12">
        <v>43060.333333333336</v>
      </c>
      <c r="F2474" s="10">
        <v>13049.74</v>
      </c>
      <c r="G2474" s="10">
        <v>13053.33</v>
      </c>
      <c r="H2474" s="10">
        <v>13041.88</v>
      </c>
      <c r="I2474" s="10">
        <v>13051.79</v>
      </c>
      <c r="K2474" s="13">
        <f t="shared" ref="K2474:K2488" si="1184">I2474-F2474</f>
        <v>2.0500000000010914</v>
      </c>
      <c r="L2474" s="13">
        <v>0</v>
      </c>
      <c r="M2474" s="13">
        <f t="shared" ref="M2474:M2488" si="1185">G2474-H2474</f>
        <v>11.450000000000728</v>
      </c>
      <c r="N2474" s="13">
        <f t="shared" ref="N2474" si="1186">I2488-F2474</f>
        <v>124.26000000000022</v>
      </c>
      <c r="O2474" s="18">
        <f>IF(K2474*N2474&gt;0,1,0)</f>
        <v>1</v>
      </c>
      <c r="S2474" s="13">
        <f>MAX(G2474:G2489)</f>
        <v>13211.5</v>
      </c>
      <c r="X2474">
        <f t="shared" ref="X2474:X2488" si="1187">ABS(K2474)</f>
        <v>2.0500000000010914</v>
      </c>
      <c r="Y2474">
        <f t="shared" ref="Y2474:Y2488" si="1188">ABS(N2474)</f>
        <v>124.26000000000022</v>
      </c>
      <c r="Z2474">
        <f t="shared" ref="Z2474:Z2488" si="1189">IF(S2474&lt;1000,ABS(S2474),0)</f>
        <v>0</v>
      </c>
      <c r="AA2474" s="22">
        <f t="shared" ref="AA2474:AA2488" si="1190">ABS(P2474)</f>
        <v>0</v>
      </c>
      <c r="AB2474" s="22">
        <f t="shared" ref="AB2474:AB2488" si="1191">ABS(Q2474)</f>
        <v>0</v>
      </c>
      <c r="AC2474" s="22">
        <f t="shared" ref="AC2474:AC2488" si="1192">IF(O2474=1,ABS(P2475),0)</f>
        <v>0.61110869281330116</v>
      </c>
      <c r="AD2474" s="22">
        <f t="shared" ref="AD2474:AD2488" si="1193">IF(O2474=0,ABS(Q2475),0)</f>
        <v>0</v>
      </c>
    </row>
    <row r="2475" spans="3:30" x14ac:dyDescent="0.25">
      <c r="E2475" s="11">
        <v>43060.375</v>
      </c>
      <c r="F2475" s="9">
        <v>13057.08</v>
      </c>
      <c r="G2475" s="9">
        <v>13073.64</v>
      </c>
      <c r="H2475" s="9">
        <v>13040.83</v>
      </c>
      <c r="I2475" s="9">
        <v>13046.86</v>
      </c>
      <c r="K2475" s="13">
        <f t="shared" si="1184"/>
        <v>-10.219999999999345</v>
      </c>
      <c r="L2475" s="13">
        <f t="shared" ref="L2475:L2488" si="1194">L2474+K2475</f>
        <v>-10.219999999999345</v>
      </c>
      <c r="M2475" s="13">
        <f t="shared" si="1185"/>
        <v>32.809999999999491</v>
      </c>
      <c r="N2475" s="13"/>
      <c r="P2475">
        <f>_xlfn.IFS(K2474&lt;0,MIN(L2474:L2488),K2474&gt;0,MAX(L2474:L2488))/S2453</f>
        <v>0.61110869281330116</v>
      </c>
      <c r="Q2475">
        <f>_xlfn.IFS(K2474&lt;0,MAX(L2474:L2488),K2474&gt;0,MIN(L2474:L2488))/S2453</f>
        <v>-6.9777564967573605E-2</v>
      </c>
      <c r="S2475" s="13">
        <f>MIN(H2474:H2489)</f>
        <v>13024.11</v>
      </c>
      <c r="X2475">
        <f t="shared" si="1187"/>
        <v>10.219999999999345</v>
      </c>
      <c r="Y2475">
        <f t="shared" si="1188"/>
        <v>0</v>
      </c>
      <c r="Z2475">
        <f t="shared" si="1189"/>
        <v>0</v>
      </c>
      <c r="AA2475" s="22">
        <f t="shared" si="1190"/>
        <v>0.61110869281330116</v>
      </c>
      <c r="AB2475" s="22">
        <f t="shared" si="1191"/>
        <v>6.9777564967573605E-2</v>
      </c>
      <c r="AC2475" s="22">
        <f t="shared" si="1192"/>
        <v>0</v>
      </c>
      <c r="AD2475" s="22">
        <f t="shared" si="1193"/>
        <v>0</v>
      </c>
    </row>
    <row r="2476" spans="3:30" x14ac:dyDescent="0.25">
      <c r="E2476" s="12">
        <v>43060.416666666664</v>
      </c>
      <c r="F2476" s="10">
        <v>13046.86</v>
      </c>
      <c r="G2476" s="10">
        <v>13065.16</v>
      </c>
      <c r="H2476" s="10">
        <v>13024.11</v>
      </c>
      <c r="I2476" s="10">
        <v>13041.05</v>
      </c>
      <c r="K2476" s="13">
        <f t="shared" si="1184"/>
        <v>-5.8100000000013097</v>
      </c>
      <c r="L2476" s="13">
        <f t="shared" si="1194"/>
        <v>-16.030000000000655</v>
      </c>
      <c r="M2476" s="13">
        <f t="shared" si="1185"/>
        <v>41.049999999999272</v>
      </c>
      <c r="N2476" s="13"/>
      <c r="S2476" s="13">
        <f>S2474-S2475</f>
        <v>187.38999999999942</v>
      </c>
      <c r="X2476">
        <f t="shared" si="1187"/>
        <v>5.8100000000013097</v>
      </c>
      <c r="Y2476">
        <f t="shared" si="1188"/>
        <v>0</v>
      </c>
      <c r="Z2476">
        <f t="shared" si="1189"/>
        <v>187.38999999999942</v>
      </c>
      <c r="AA2476" s="22">
        <f t="shared" si="1190"/>
        <v>0</v>
      </c>
      <c r="AB2476" s="22">
        <f t="shared" si="1191"/>
        <v>0</v>
      </c>
      <c r="AC2476" s="22">
        <f t="shared" si="1192"/>
        <v>0</v>
      </c>
      <c r="AD2476" s="22">
        <f t="shared" si="1193"/>
        <v>0</v>
      </c>
    </row>
    <row r="2477" spans="3:30" x14ac:dyDescent="0.25">
      <c r="E2477" s="11">
        <v>43060.458333333336</v>
      </c>
      <c r="F2477" s="9">
        <v>13041.3</v>
      </c>
      <c r="G2477" s="9">
        <v>13086.49</v>
      </c>
      <c r="H2477" s="9">
        <v>13035.42</v>
      </c>
      <c r="I2477" s="9">
        <v>13079.13</v>
      </c>
      <c r="K2477" s="13">
        <f t="shared" si="1184"/>
        <v>37.829999999999927</v>
      </c>
      <c r="L2477" s="13">
        <f t="shared" si="1194"/>
        <v>21.799999999999272</v>
      </c>
      <c r="M2477" s="13">
        <f t="shared" si="1185"/>
        <v>51.069999999999709</v>
      </c>
      <c r="N2477" s="13"/>
      <c r="X2477">
        <f t="shared" si="1187"/>
        <v>37.829999999999927</v>
      </c>
      <c r="Y2477">
        <f t="shared" si="1188"/>
        <v>0</v>
      </c>
      <c r="Z2477">
        <f t="shared" si="1189"/>
        <v>0</v>
      </c>
      <c r="AA2477" s="22">
        <f t="shared" si="1190"/>
        <v>0</v>
      </c>
      <c r="AB2477" s="22">
        <f t="shared" si="1191"/>
        <v>0</v>
      </c>
      <c r="AC2477" s="22">
        <f t="shared" si="1192"/>
        <v>0</v>
      </c>
      <c r="AD2477" s="22">
        <f t="shared" si="1193"/>
        <v>0</v>
      </c>
    </row>
    <row r="2478" spans="3:30" x14ac:dyDescent="0.25">
      <c r="E2478" s="12">
        <v>43060.5</v>
      </c>
      <c r="F2478" s="10">
        <v>13079.38</v>
      </c>
      <c r="G2478" s="10">
        <v>13138.52</v>
      </c>
      <c r="H2478" s="10">
        <v>13076.63</v>
      </c>
      <c r="I2478" s="10">
        <v>13119.74</v>
      </c>
      <c r="K2478" s="13">
        <f t="shared" si="1184"/>
        <v>40.360000000000582</v>
      </c>
      <c r="L2478" s="13">
        <f t="shared" si="1194"/>
        <v>62.159999999999854</v>
      </c>
      <c r="M2478" s="13">
        <f t="shared" si="1185"/>
        <v>61.890000000001237</v>
      </c>
      <c r="N2478" s="13"/>
      <c r="X2478">
        <f t="shared" si="1187"/>
        <v>40.360000000000582</v>
      </c>
      <c r="Y2478">
        <f t="shared" si="1188"/>
        <v>0</v>
      </c>
      <c r="Z2478">
        <f t="shared" si="1189"/>
        <v>0</v>
      </c>
      <c r="AA2478" s="22">
        <f t="shared" si="1190"/>
        <v>0</v>
      </c>
      <c r="AB2478" s="22">
        <f t="shared" si="1191"/>
        <v>0</v>
      </c>
      <c r="AC2478" s="22">
        <f t="shared" si="1192"/>
        <v>0</v>
      </c>
      <c r="AD2478" s="22">
        <f t="shared" si="1193"/>
        <v>0</v>
      </c>
    </row>
    <row r="2479" spans="3:30" x14ac:dyDescent="0.25">
      <c r="E2479" s="11">
        <v>43060.541666666664</v>
      </c>
      <c r="F2479" s="9">
        <v>13118.99</v>
      </c>
      <c r="G2479" s="9">
        <v>13145.19</v>
      </c>
      <c r="H2479" s="9">
        <v>13113.39</v>
      </c>
      <c r="I2479" s="9">
        <v>13143.93</v>
      </c>
      <c r="K2479" s="13">
        <f t="shared" si="1184"/>
        <v>24.940000000000509</v>
      </c>
      <c r="L2479" s="13">
        <f t="shared" si="1194"/>
        <v>87.100000000000364</v>
      </c>
      <c r="M2479" s="13">
        <f t="shared" si="1185"/>
        <v>31.800000000001091</v>
      </c>
      <c r="N2479" s="13"/>
      <c r="X2479">
        <f t="shared" si="1187"/>
        <v>24.940000000000509</v>
      </c>
      <c r="Y2479">
        <f t="shared" si="1188"/>
        <v>0</v>
      </c>
      <c r="Z2479">
        <f t="shared" si="1189"/>
        <v>0</v>
      </c>
      <c r="AA2479" s="22">
        <f t="shared" si="1190"/>
        <v>0</v>
      </c>
      <c r="AB2479" s="22">
        <f t="shared" si="1191"/>
        <v>0</v>
      </c>
      <c r="AC2479" s="22">
        <f t="shared" si="1192"/>
        <v>0</v>
      </c>
      <c r="AD2479" s="22">
        <f t="shared" si="1193"/>
        <v>0</v>
      </c>
    </row>
    <row r="2480" spans="3:30" x14ac:dyDescent="0.25">
      <c r="E2480" s="12">
        <v>43060.583333333336</v>
      </c>
      <c r="F2480" s="10">
        <v>13143.43</v>
      </c>
      <c r="G2480" s="10">
        <v>13182.62</v>
      </c>
      <c r="H2480" s="10">
        <v>13132.18</v>
      </c>
      <c r="I2480" s="10">
        <v>13166.98</v>
      </c>
      <c r="K2480" s="13">
        <f t="shared" si="1184"/>
        <v>23.549999999999272</v>
      </c>
      <c r="L2480" s="13">
        <f t="shared" si="1194"/>
        <v>110.64999999999964</v>
      </c>
      <c r="M2480" s="13">
        <f t="shared" si="1185"/>
        <v>50.440000000000509</v>
      </c>
      <c r="N2480" s="13"/>
      <c r="X2480">
        <f t="shared" si="1187"/>
        <v>23.549999999999272</v>
      </c>
      <c r="Y2480">
        <f t="shared" si="1188"/>
        <v>0</v>
      </c>
      <c r="Z2480">
        <f t="shared" si="1189"/>
        <v>0</v>
      </c>
      <c r="AA2480" s="22">
        <f t="shared" si="1190"/>
        <v>0</v>
      </c>
      <c r="AB2480" s="22">
        <f t="shared" si="1191"/>
        <v>0</v>
      </c>
      <c r="AC2480" s="22">
        <f t="shared" si="1192"/>
        <v>0</v>
      </c>
      <c r="AD2480" s="22">
        <f t="shared" si="1193"/>
        <v>0</v>
      </c>
    </row>
    <row r="2481" spans="5:30" x14ac:dyDescent="0.25">
      <c r="E2481" s="11">
        <v>43060.625</v>
      </c>
      <c r="F2481" s="9">
        <v>13167.23</v>
      </c>
      <c r="G2481" s="9">
        <v>13193.3</v>
      </c>
      <c r="H2481" s="9">
        <v>13166.73</v>
      </c>
      <c r="I2481" s="9">
        <v>13185.91</v>
      </c>
      <c r="K2481" s="13">
        <f t="shared" si="1184"/>
        <v>18.680000000000291</v>
      </c>
      <c r="L2481" s="13">
        <f t="shared" si="1194"/>
        <v>129.32999999999993</v>
      </c>
      <c r="M2481" s="13">
        <f t="shared" si="1185"/>
        <v>26.569999999999709</v>
      </c>
      <c r="N2481" s="13"/>
      <c r="X2481">
        <f t="shared" si="1187"/>
        <v>18.680000000000291</v>
      </c>
      <c r="Y2481">
        <f t="shared" si="1188"/>
        <v>0</v>
      </c>
      <c r="Z2481">
        <f t="shared" si="1189"/>
        <v>0</v>
      </c>
      <c r="AA2481" s="22">
        <f t="shared" si="1190"/>
        <v>0</v>
      </c>
      <c r="AB2481" s="22">
        <f t="shared" si="1191"/>
        <v>0</v>
      </c>
      <c r="AC2481" s="22">
        <f t="shared" si="1192"/>
        <v>0</v>
      </c>
      <c r="AD2481" s="22">
        <f t="shared" si="1193"/>
        <v>0</v>
      </c>
    </row>
    <row r="2482" spans="5:30" x14ac:dyDescent="0.25">
      <c r="E2482" s="12">
        <v>43060.666666666664</v>
      </c>
      <c r="F2482" s="10">
        <v>13186.32</v>
      </c>
      <c r="G2482" s="10">
        <v>13211.5</v>
      </c>
      <c r="H2482" s="10">
        <v>13179.5</v>
      </c>
      <c r="I2482" s="10">
        <v>13197.38</v>
      </c>
      <c r="K2482" s="13">
        <f t="shared" si="1184"/>
        <v>11.059999999999491</v>
      </c>
      <c r="L2482" s="13">
        <f t="shared" si="1194"/>
        <v>140.38999999999942</v>
      </c>
      <c r="M2482" s="13">
        <f t="shared" si="1185"/>
        <v>32</v>
      </c>
      <c r="N2482" s="13"/>
      <c r="X2482">
        <f t="shared" si="1187"/>
        <v>11.059999999999491</v>
      </c>
      <c r="Y2482">
        <f t="shared" si="1188"/>
        <v>0</v>
      </c>
      <c r="Z2482">
        <f t="shared" si="1189"/>
        <v>0</v>
      </c>
      <c r="AA2482" s="22">
        <f t="shared" si="1190"/>
        <v>0</v>
      </c>
      <c r="AB2482" s="22">
        <f t="shared" si="1191"/>
        <v>0</v>
      </c>
      <c r="AC2482" s="22">
        <f t="shared" si="1192"/>
        <v>0</v>
      </c>
      <c r="AD2482" s="22">
        <f t="shared" si="1193"/>
        <v>0</v>
      </c>
    </row>
    <row r="2483" spans="5:30" x14ac:dyDescent="0.25">
      <c r="E2483" s="11">
        <v>43060.708333333336</v>
      </c>
      <c r="F2483" s="9">
        <v>13197.13</v>
      </c>
      <c r="G2483" s="9">
        <v>13199.04</v>
      </c>
      <c r="H2483" s="9">
        <v>13173.36</v>
      </c>
      <c r="I2483" s="9">
        <v>13195.02</v>
      </c>
      <c r="K2483" s="13">
        <f t="shared" si="1184"/>
        <v>-2.1099999999987631</v>
      </c>
      <c r="L2483" s="13">
        <f t="shared" si="1194"/>
        <v>138.28000000000065</v>
      </c>
      <c r="M2483" s="13">
        <f t="shared" si="1185"/>
        <v>25.680000000000291</v>
      </c>
      <c r="N2483" s="13"/>
      <c r="X2483">
        <f t="shared" si="1187"/>
        <v>2.1099999999987631</v>
      </c>
      <c r="Y2483">
        <f t="shared" si="1188"/>
        <v>0</v>
      </c>
      <c r="Z2483">
        <f t="shared" si="1189"/>
        <v>0</v>
      </c>
      <c r="AA2483" s="22">
        <f t="shared" si="1190"/>
        <v>0</v>
      </c>
      <c r="AB2483" s="22">
        <f t="shared" si="1191"/>
        <v>0</v>
      </c>
      <c r="AC2483" s="22">
        <f t="shared" si="1192"/>
        <v>0</v>
      </c>
      <c r="AD2483" s="22">
        <f t="shared" si="1193"/>
        <v>0</v>
      </c>
    </row>
    <row r="2484" spans="5:30" x14ac:dyDescent="0.25">
      <c r="E2484" s="12">
        <v>43060.75</v>
      </c>
      <c r="F2484" s="10">
        <v>13195.77</v>
      </c>
      <c r="G2484" s="10">
        <v>13197.56</v>
      </c>
      <c r="H2484" s="10">
        <v>13161.54</v>
      </c>
      <c r="I2484" s="10">
        <v>13170.77</v>
      </c>
      <c r="K2484" s="13">
        <f t="shared" si="1184"/>
        <v>-25</v>
      </c>
      <c r="L2484" s="13">
        <f t="shared" si="1194"/>
        <v>113.28000000000065</v>
      </c>
      <c r="M2484" s="13">
        <f t="shared" si="1185"/>
        <v>36.019999999998618</v>
      </c>
      <c r="N2484" s="13"/>
      <c r="X2484">
        <f t="shared" si="1187"/>
        <v>25</v>
      </c>
      <c r="Y2484">
        <f t="shared" si="1188"/>
        <v>0</v>
      </c>
      <c r="Z2484">
        <f t="shared" si="1189"/>
        <v>0</v>
      </c>
      <c r="AA2484" s="22">
        <f t="shared" si="1190"/>
        <v>0</v>
      </c>
      <c r="AB2484" s="22">
        <f t="shared" si="1191"/>
        <v>0</v>
      </c>
      <c r="AC2484" s="22">
        <f t="shared" si="1192"/>
        <v>0</v>
      </c>
      <c r="AD2484" s="22">
        <f t="shared" si="1193"/>
        <v>0</v>
      </c>
    </row>
    <row r="2485" spans="5:30" x14ac:dyDescent="0.25">
      <c r="E2485" s="11">
        <v>43060.791666666664</v>
      </c>
      <c r="F2485" s="9">
        <v>13171.77</v>
      </c>
      <c r="G2485" s="9">
        <v>13177.02</v>
      </c>
      <c r="H2485" s="9">
        <v>13168.01</v>
      </c>
      <c r="I2485" s="9">
        <v>13170.76</v>
      </c>
      <c r="K2485" s="13">
        <f t="shared" si="1184"/>
        <v>-1.0100000000002183</v>
      </c>
      <c r="L2485" s="13">
        <f t="shared" si="1194"/>
        <v>112.27000000000044</v>
      </c>
      <c r="M2485" s="13">
        <f t="shared" si="1185"/>
        <v>9.0100000000002183</v>
      </c>
      <c r="N2485" s="13"/>
      <c r="X2485">
        <f t="shared" si="1187"/>
        <v>1.0100000000002183</v>
      </c>
      <c r="Y2485">
        <f t="shared" si="1188"/>
        <v>0</v>
      </c>
      <c r="Z2485">
        <f t="shared" si="1189"/>
        <v>0</v>
      </c>
      <c r="AA2485" s="22">
        <f t="shared" si="1190"/>
        <v>0</v>
      </c>
      <c r="AB2485" s="22">
        <f t="shared" si="1191"/>
        <v>0</v>
      </c>
      <c r="AC2485" s="22">
        <f t="shared" si="1192"/>
        <v>0</v>
      </c>
      <c r="AD2485" s="22">
        <f t="shared" si="1193"/>
        <v>0</v>
      </c>
    </row>
    <row r="2486" spans="5:30" x14ac:dyDescent="0.25">
      <c r="E2486" s="12">
        <v>43060.833333333336</v>
      </c>
      <c r="F2486" s="10">
        <v>13170.26</v>
      </c>
      <c r="G2486" s="10">
        <v>13180.26</v>
      </c>
      <c r="H2486" s="10">
        <v>13168.51</v>
      </c>
      <c r="I2486" s="10">
        <v>13171.51</v>
      </c>
      <c r="K2486" s="13">
        <f t="shared" si="1184"/>
        <v>1.25</v>
      </c>
      <c r="L2486" s="13">
        <f t="shared" si="1194"/>
        <v>113.52000000000044</v>
      </c>
      <c r="M2486" s="13">
        <f t="shared" si="1185"/>
        <v>11.75</v>
      </c>
      <c r="N2486" s="13"/>
      <c r="X2486">
        <f t="shared" si="1187"/>
        <v>1.25</v>
      </c>
      <c r="Y2486">
        <f t="shared" si="1188"/>
        <v>0</v>
      </c>
      <c r="Z2486">
        <f t="shared" si="1189"/>
        <v>0</v>
      </c>
      <c r="AA2486" s="22">
        <f t="shared" si="1190"/>
        <v>0</v>
      </c>
      <c r="AB2486" s="22">
        <f t="shared" si="1191"/>
        <v>0</v>
      </c>
      <c r="AC2486" s="22">
        <f t="shared" si="1192"/>
        <v>0</v>
      </c>
      <c r="AD2486" s="22">
        <f t="shared" si="1193"/>
        <v>0</v>
      </c>
    </row>
    <row r="2487" spans="5:30" x14ac:dyDescent="0.25">
      <c r="E2487" s="11">
        <v>43060.875</v>
      </c>
      <c r="F2487" s="9">
        <v>13171.76</v>
      </c>
      <c r="G2487" s="9">
        <v>13179</v>
      </c>
      <c r="H2487" s="9">
        <v>13169.51</v>
      </c>
      <c r="I2487" s="9">
        <v>13178.25</v>
      </c>
      <c r="K2487" s="13">
        <f t="shared" si="1184"/>
        <v>6.4899999999997817</v>
      </c>
      <c r="L2487" s="13">
        <f t="shared" si="1194"/>
        <v>120.01000000000022</v>
      </c>
      <c r="M2487" s="13">
        <f t="shared" si="1185"/>
        <v>9.4899999999997817</v>
      </c>
      <c r="N2487" s="13"/>
      <c r="X2487">
        <f t="shared" si="1187"/>
        <v>6.4899999999997817</v>
      </c>
      <c r="Y2487">
        <f t="shared" si="1188"/>
        <v>0</v>
      </c>
      <c r="Z2487">
        <f t="shared" si="1189"/>
        <v>0</v>
      </c>
      <c r="AA2487" s="22">
        <f t="shared" si="1190"/>
        <v>0</v>
      </c>
      <c r="AB2487" s="22">
        <f t="shared" si="1191"/>
        <v>0</v>
      </c>
      <c r="AC2487" s="22">
        <f t="shared" si="1192"/>
        <v>0</v>
      </c>
      <c r="AD2487" s="22">
        <f t="shared" si="1193"/>
        <v>0</v>
      </c>
    </row>
    <row r="2488" spans="5:30" x14ac:dyDescent="0.25">
      <c r="E2488" s="12">
        <v>43060.916666666664</v>
      </c>
      <c r="F2488" s="10">
        <v>13177.75</v>
      </c>
      <c r="G2488" s="10">
        <v>13181.25</v>
      </c>
      <c r="H2488" s="10">
        <v>13171.75</v>
      </c>
      <c r="I2488" s="10">
        <v>13174</v>
      </c>
      <c r="K2488" s="13">
        <f t="shared" si="1184"/>
        <v>-3.75</v>
      </c>
      <c r="L2488" s="13">
        <f t="shared" si="1194"/>
        <v>116.26000000000022</v>
      </c>
      <c r="M2488" s="13">
        <f t="shared" si="1185"/>
        <v>9.5</v>
      </c>
      <c r="N2488" s="13"/>
      <c r="X2488">
        <f t="shared" si="1187"/>
        <v>3.75</v>
      </c>
      <c r="Y2488">
        <f t="shared" si="1188"/>
        <v>0</v>
      </c>
      <c r="Z2488">
        <f t="shared" si="1189"/>
        <v>0</v>
      </c>
      <c r="AA2488" s="22">
        <f t="shared" si="1190"/>
        <v>0</v>
      </c>
      <c r="AB2488" s="22">
        <f t="shared" si="1191"/>
        <v>0</v>
      </c>
      <c r="AC2488" s="22">
        <f t="shared" si="1192"/>
        <v>0</v>
      </c>
      <c r="AD2488" s="22">
        <f t="shared" si="1193"/>
        <v>0</v>
      </c>
    </row>
    <row r="2489" spans="5:30" hidden="1" x14ac:dyDescent="0.25">
      <c r="E2489" s="11">
        <v>43060.958333333336</v>
      </c>
      <c r="F2489" s="9">
        <v>13172.25</v>
      </c>
      <c r="G2489" s="9">
        <v>13172.25</v>
      </c>
      <c r="H2489" s="9">
        <v>13157.97</v>
      </c>
      <c r="I2489" s="9">
        <v>13164</v>
      </c>
    </row>
    <row r="2490" spans="5:30" hidden="1" x14ac:dyDescent="0.25">
      <c r="E2490" s="12">
        <v>43061.041666666664</v>
      </c>
      <c r="F2490" s="10">
        <v>13164</v>
      </c>
      <c r="G2490" s="10">
        <v>13168.02</v>
      </c>
      <c r="H2490" s="10">
        <v>13160.19</v>
      </c>
      <c r="I2490" s="10">
        <v>13166.76</v>
      </c>
    </row>
    <row r="2491" spans="5:30" hidden="1" x14ac:dyDescent="0.25">
      <c r="E2491" s="11">
        <v>43061.083333333336</v>
      </c>
      <c r="F2491" s="9">
        <v>13166.76</v>
      </c>
      <c r="G2491" s="9">
        <v>13166.76</v>
      </c>
      <c r="H2491" s="9">
        <v>13152.88</v>
      </c>
      <c r="I2491" s="9">
        <v>13155.68</v>
      </c>
    </row>
    <row r="2492" spans="5:30" hidden="1" x14ac:dyDescent="0.25">
      <c r="E2492" s="12">
        <v>43061.125</v>
      </c>
      <c r="F2492" s="10">
        <v>13155.61</v>
      </c>
      <c r="G2492" s="10">
        <v>13162.59</v>
      </c>
      <c r="H2492" s="10">
        <v>13150.72</v>
      </c>
      <c r="I2492" s="10">
        <v>13157.52</v>
      </c>
    </row>
    <row r="2493" spans="5:30" hidden="1" x14ac:dyDescent="0.25">
      <c r="E2493" s="11">
        <v>43061.166666666664</v>
      </c>
      <c r="F2493" s="9">
        <v>13157.52</v>
      </c>
      <c r="G2493" s="9">
        <v>13183.53</v>
      </c>
      <c r="H2493" s="9">
        <v>13157.52</v>
      </c>
      <c r="I2493" s="9">
        <v>13178.46</v>
      </c>
    </row>
    <row r="2494" spans="5:30" hidden="1" x14ac:dyDescent="0.25">
      <c r="E2494" s="12">
        <v>43061.208333333336</v>
      </c>
      <c r="F2494" s="10">
        <v>13178.46</v>
      </c>
      <c r="G2494" s="10">
        <v>13179.73</v>
      </c>
      <c r="H2494" s="10">
        <v>13173.39</v>
      </c>
      <c r="I2494" s="10">
        <v>13174.65</v>
      </c>
    </row>
    <row r="2495" spans="5:30" hidden="1" x14ac:dyDescent="0.25">
      <c r="E2495" s="11">
        <v>43061.25</v>
      </c>
      <c r="F2495" s="9">
        <v>13174.65</v>
      </c>
      <c r="G2495" s="9">
        <v>13178.69</v>
      </c>
      <c r="H2495" s="9">
        <v>13168.2</v>
      </c>
      <c r="I2495" s="9">
        <v>13177</v>
      </c>
    </row>
    <row r="2496" spans="5:30" hidden="1" x14ac:dyDescent="0.25">
      <c r="E2496" s="12">
        <v>43061.291666666664</v>
      </c>
      <c r="F2496" s="10">
        <v>13177</v>
      </c>
      <c r="G2496" s="10">
        <v>13179.76</v>
      </c>
      <c r="H2496" s="10">
        <v>13173.99</v>
      </c>
      <c r="I2496" s="10">
        <v>13174</v>
      </c>
    </row>
    <row r="2497" spans="3:30" x14ac:dyDescent="0.25">
      <c r="C2497">
        <v>1</v>
      </c>
      <c r="E2497" s="11">
        <v>43061.333333333336</v>
      </c>
      <c r="F2497" s="9">
        <v>13174</v>
      </c>
      <c r="G2497" s="9">
        <v>13183.01</v>
      </c>
      <c r="H2497" s="9">
        <v>13173.63</v>
      </c>
      <c r="I2497" s="9">
        <v>13177.61</v>
      </c>
      <c r="K2497" s="13">
        <f t="shared" ref="K2497:K2511" si="1195">I2497-F2497</f>
        <v>3.6100000000005821</v>
      </c>
      <c r="L2497" s="13">
        <v>0</v>
      </c>
      <c r="M2497" s="13">
        <f t="shared" ref="M2497:M2511" si="1196">G2497-H2497</f>
        <v>9.3800000000010186</v>
      </c>
      <c r="N2497" s="13">
        <f t="shared" ref="N2497" si="1197">I2511-F2497</f>
        <v>-196.70999999999913</v>
      </c>
      <c r="O2497" s="18">
        <f>IF(K2497*N2497&gt;0,1,0)</f>
        <v>0</v>
      </c>
      <c r="S2497" s="13">
        <f>MAX(G2497:G2512)</f>
        <v>13191.36</v>
      </c>
      <c r="X2497">
        <f t="shared" ref="X2497:X2511" si="1198">ABS(K2497)</f>
        <v>3.6100000000005821</v>
      </c>
      <c r="Y2497">
        <f t="shared" ref="Y2497:Y2511" si="1199">ABS(N2497)</f>
        <v>196.70999999999913</v>
      </c>
      <c r="Z2497">
        <f t="shared" ref="Z2497:Z2511" si="1200">IF(S2497&lt;1000,ABS(S2497),0)</f>
        <v>0</v>
      </c>
      <c r="AA2497" s="22">
        <f t="shared" ref="AA2497:AA2511" si="1201">ABS(P2497)</f>
        <v>0</v>
      </c>
      <c r="AB2497" s="22">
        <f t="shared" ref="AB2497:AB2511" si="1202">ABS(Q2497)</f>
        <v>0</v>
      </c>
      <c r="AC2497" s="22">
        <f t="shared" ref="AC2497:AC2511" si="1203">IF(O2497=1,ABS(P2498),0)</f>
        <v>0</v>
      </c>
      <c r="AD2497" s="22">
        <f t="shared" ref="AD2497:AD2511" si="1204">IF(O2497=0,ABS(Q2498),0)</f>
        <v>1.0862372591920686</v>
      </c>
    </row>
    <row r="2498" spans="3:30" x14ac:dyDescent="0.25">
      <c r="E2498" s="12">
        <v>43061.375</v>
      </c>
      <c r="F2498" s="10">
        <v>13179.11</v>
      </c>
      <c r="G2498" s="10">
        <v>13191.36</v>
      </c>
      <c r="H2498" s="10">
        <v>13161.32</v>
      </c>
      <c r="I2498" s="10">
        <v>13173.14</v>
      </c>
      <c r="K2498" s="13">
        <f t="shared" si="1195"/>
        <v>-5.9700000000011642</v>
      </c>
      <c r="L2498" s="13">
        <f t="shared" ref="L2498:L2511" si="1205">L2497+K2498</f>
        <v>-5.9700000000011642</v>
      </c>
      <c r="M2498" s="13">
        <f t="shared" si="1196"/>
        <v>30.040000000000873</v>
      </c>
      <c r="N2498" s="13"/>
      <c r="P2498">
        <f>_xlfn.IFS(K2497&lt;0,MIN(L2497:L2511),K2497&gt;0,MAX(L2497:L2511))/S2476</f>
        <v>0</v>
      </c>
      <c r="Q2498">
        <f>_xlfn.IFS(K2497&lt;0,MAX(L2497:L2511),K2497&gt;0,MIN(L2497:L2511))/S2476</f>
        <v>-1.0862372591920686</v>
      </c>
      <c r="S2498" s="13">
        <f>MIN(H2497:H2512)</f>
        <v>12959.68</v>
      </c>
      <c r="X2498">
        <f t="shared" si="1198"/>
        <v>5.9700000000011642</v>
      </c>
      <c r="Y2498">
        <f t="shared" si="1199"/>
        <v>0</v>
      </c>
      <c r="Z2498">
        <f t="shared" si="1200"/>
        <v>0</v>
      </c>
      <c r="AA2498" s="22">
        <f t="shared" si="1201"/>
        <v>0</v>
      </c>
      <c r="AB2498" s="22">
        <f t="shared" si="1202"/>
        <v>1.0862372591920686</v>
      </c>
      <c r="AC2498" s="22">
        <f t="shared" si="1203"/>
        <v>0</v>
      </c>
      <c r="AD2498" s="22">
        <f t="shared" si="1204"/>
        <v>0</v>
      </c>
    </row>
    <row r="2499" spans="3:30" x14ac:dyDescent="0.25">
      <c r="E2499" s="11">
        <v>43061.416666666664</v>
      </c>
      <c r="F2499" s="9">
        <v>13172.89</v>
      </c>
      <c r="G2499" s="9">
        <v>13190.99</v>
      </c>
      <c r="H2499" s="9">
        <v>13147.47</v>
      </c>
      <c r="I2499" s="9">
        <v>13149.88</v>
      </c>
      <c r="K2499" s="13">
        <f t="shared" si="1195"/>
        <v>-23.010000000000218</v>
      </c>
      <c r="L2499" s="13">
        <f t="shared" si="1205"/>
        <v>-28.980000000001382</v>
      </c>
      <c r="M2499" s="13">
        <f t="shared" si="1196"/>
        <v>43.520000000000437</v>
      </c>
      <c r="N2499" s="13"/>
      <c r="S2499" s="13">
        <f>S2497-S2498</f>
        <v>231.68000000000029</v>
      </c>
      <c r="X2499">
        <f t="shared" si="1198"/>
        <v>23.010000000000218</v>
      </c>
      <c r="Y2499">
        <f t="shared" si="1199"/>
        <v>0</v>
      </c>
      <c r="Z2499">
        <f t="shared" si="1200"/>
        <v>231.68000000000029</v>
      </c>
      <c r="AA2499" s="22">
        <f t="shared" si="1201"/>
        <v>0</v>
      </c>
      <c r="AB2499" s="22">
        <f t="shared" si="1202"/>
        <v>0</v>
      </c>
      <c r="AC2499" s="22">
        <f t="shared" si="1203"/>
        <v>0</v>
      </c>
      <c r="AD2499" s="22">
        <f t="shared" si="1204"/>
        <v>0</v>
      </c>
    </row>
    <row r="2500" spans="3:30" x14ac:dyDescent="0.25">
      <c r="E2500" s="12">
        <v>43061.458333333336</v>
      </c>
      <c r="F2500" s="10">
        <v>13150.13</v>
      </c>
      <c r="G2500" s="10">
        <v>13156.42</v>
      </c>
      <c r="H2500" s="10">
        <v>13117.34</v>
      </c>
      <c r="I2500" s="10">
        <v>13135.08</v>
      </c>
      <c r="K2500" s="13">
        <f t="shared" si="1195"/>
        <v>-15.049999999999272</v>
      </c>
      <c r="L2500" s="13">
        <f t="shared" si="1205"/>
        <v>-44.030000000000655</v>
      </c>
      <c r="M2500" s="13">
        <f t="shared" si="1196"/>
        <v>39.079999999999927</v>
      </c>
      <c r="N2500" s="13"/>
      <c r="X2500">
        <f t="shared" si="1198"/>
        <v>15.049999999999272</v>
      </c>
      <c r="Y2500">
        <f t="shared" si="1199"/>
        <v>0</v>
      </c>
      <c r="Z2500">
        <f t="shared" si="1200"/>
        <v>0</v>
      </c>
      <c r="AA2500" s="22">
        <f t="shared" si="1201"/>
        <v>0</v>
      </c>
      <c r="AB2500" s="22">
        <f t="shared" si="1202"/>
        <v>0</v>
      </c>
      <c r="AC2500" s="22">
        <f t="shared" si="1203"/>
        <v>0</v>
      </c>
      <c r="AD2500" s="22">
        <f t="shared" si="1204"/>
        <v>0</v>
      </c>
    </row>
    <row r="2501" spans="3:30" x14ac:dyDescent="0.25">
      <c r="E2501" s="11">
        <v>43061.5</v>
      </c>
      <c r="F2501" s="9">
        <v>13135.83</v>
      </c>
      <c r="G2501" s="9">
        <v>13139.99</v>
      </c>
      <c r="H2501" s="9">
        <v>13110</v>
      </c>
      <c r="I2501" s="9">
        <v>13120.11</v>
      </c>
      <c r="K2501" s="13">
        <f t="shared" si="1195"/>
        <v>-15.719999999999345</v>
      </c>
      <c r="L2501" s="13">
        <f t="shared" si="1205"/>
        <v>-59.75</v>
      </c>
      <c r="M2501" s="13">
        <f t="shared" si="1196"/>
        <v>29.989999999999782</v>
      </c>
      <c r="N2501" s="13"/>
      <c r="X2501">
        <f t="shared" si="1198"/>
        <v>15.719999999999345</v>
      </c>
      <c r="Y2501">
        <f t="shared" si="1199"/>
        <v>0</v>
      </c>
      <c r="Z2501">
        <f t="shared" si="1200"/>
        <v>0</v>
      </c>
      <c r="AA2501" s="22">
        <f t="shared" si="1201"/>
        <v>0</v>
      </c>
      <c r="AB2501" s="22">
        <f t="shared" si="1202"/>
        <v>0</v>
      </c>
      <c r="AC2501" s="22">
        <f t="shared" si="1203"/>
        <v>0</v>
      </c>
      <c r="AD2501" s="22">
        <f t="shared" si="1204"/>
        <v>0</v>
      </c>
    </row>
    <row r="2502" spans="3:30" x14ac:dyDescent="0.25">
      <c r="E2502" s="12">
        <v>43061.541666666664</v>
      </c>
      <c r="F2502" s="10">
        <v>13120.36</v>
      </c>
      <c r="G2502" s="10">
        <v>13134.05</v>
      </c>
      <c r="H2502" s="10">
        <v>13110.68</v>
      </c>
      <c r="I2502" s="10">
        <v>13128.64</v>
      </c>
      <c r="K2502" s="13">
        <f t="shared" si="1195"/>
        <v>8.2799999999988358</v>
      </c>
      <c r="L2502" s="13">
        <f t="shared" si="1205"/>
        <v>-51.470000000001164</v>
      </c>
      <c r="M2502" s="13">
        <f t="shared" si="1196"/>
        <v>23.369999999998981</v>
      </c>
      <c r="N2502" s="13"/>
      <c r="X2502">
        <f t="shared" si="1198"/>
        <v>8.2799999999988358</v>
      </c>
      <c r="Y2502">
        <f t="shared" si="1199"/>
        <v>0</v>
      </c>
      <c r="Z2502">
        <f t="shared" si="1200"/>
        <v>0</v>
      </c>
      <c r="AA2502" s="22">
        <f t="shared" si="1201"/>
        <v>0</v>
      </c>
      <c r="AB2502" s="22">
        <f t="shared" si="1202"/>
        <v>0</v>
      </c>
      <c r="AC2502" s="22">
        <f t="shared" si="1203"/>
        <v>0</v>
      </c>
      <c r="AD2502" s="22">
        <f t="shared" si="1204"/>
        <v>0</v>
      </c>
    </row>
    <row r="2503" spans="3:30" x14ac:dyDescent="0.25">
      <c r="E2503" s="11">
        <v>43061.583333333336</v>
      </c>
      <c r="F2503" s="9">
        <v>13128.39</v>
      </c>
      <c r="G2503" s="9">
        <v>13171.94</v>
      </c>
      <c r="H2503" s="9">
        <v>13127.73</v>
      </c>
      <c r="I2503" s="9">
        <v>13170.31</v>
      </c>
      <c r="K2503" s="13">
        <f t="shared" si="1195"/>
        <v>41.920000000000073</v>
      </c>
      <c r="L2503" s="13">
        <f t="shared" si="1205"/>
        <v>-9.5500000000010914</v>
      </c>
      <c r="M2503" s="13">
        <f t="shared" si="1196"/>
        <v>44.210000000000946</v>
      </c>
      <c r="N2503" s="13"/>
      <c r="X2503">
        <f t="shared" si="1198"/>
        <v>41.920000000000073</v>
      </c>
      <c r="Y2503">
        <f t="shared" si="1199"/>
        <v>0</v>
      </c>
      <c r="Z2503">
        <f t="shared" si="1200"/>
        <v>0</v>
      </c>
      <c r="AA2503" s="22">
        <f t="shared" si="1201"/>
        <v>0</v>
      </c>
      <c r="AB2503" s="22">
        <f t="shared" si="1202"/>
        <v>0</v>
      </c>
      <c r="AC2503" s="22">
        <f t="shared" si="1203"/>
        <v>0</v>
      </c>
      <c r="AD2503" s="22">
        <f t="shared" si="1204"/>
        <v>0</v>
      </c>
    </row>
    <row r="2504" spans="3:30" x14ac:dyDescent="0.25">
      <c r="E2504" s="12">
        <v>43061.625</v>
      </c>
      <c r="F2504" s="10">
        <v>13169.81</v>
      </c>
      <c r="G2504" s="10">
        <v>13170.31</v>
      </c>
      <c r="H2504" s="10">
        <v>13139.56</v>
      </c>
      <c r="I2504" s="10">
        <v>13142.13</v>
      </c>
      <c r="K2504" s="13">
        <f t="shared" si="1195"/>
        <v>-27.680000000000291</v>
      </c>
      <c r="L2504" s="13">
        <f t="shared" si="1205"/>
        <v>-37.230000000001382</v>
      </c>
      <c r="M2504" s="13">
        <f t="shared" si="1196"/>
        <v>30.75</v>
      </c>
      <c r="N2504" s="13"/>
      <c r="X2504">
        <f t="shared" si="1198"/>
        <v>27.680000000000291</v>
      </c>
      <c r="Y2504">
        <f t="shared" si="1199"/>
        <v>0</v>
      </c>
      <c r="Z2504">
        <f t="shared" si="1200"/>
        <v>0</v>
      </c>
      <c r="AA2504" s="22">
        <f t="shared" si="1201"/>
        <v>0</v>
      </c>
      <c r="AB2504" s="22">
        <f t="shared" si="1202"/>
        <v>0</v>
      </c>
      <c r="AC2504" s="22">
        <f t="shared" si="1203"/>
        <v>0</v>
      </c>
      <c r="AD2504" s="22">
        <f t="shared" si="1204"/>
        <v>0</v>
      </c>
    </row>
    <row r="2505" spans="3:30" x14ac:dyDescent="0.25">
      <c r="E2505" s="11">
        <v>43061.666666666664</v>
      </c>
      <c r="F2505" s="9">
        <v>13141.88</v>
      </c>
      <c r="G2505" s="9">
        <v>13153.05</v>
      </c>
      <c r="H2505" s="9">
        <v>13121.12</v>
      </c>
      <c r="I2505" s="9">
        <v>13121.13</v>
      </c>
      <c r="K2505" s="13">
        <f t="shared" si="1195"/>
        <v>-20.75</v>
      </c>
      <c r="L2505" s="13">
        <f t="shared" si="1205"/>
        <v>-57.980000000001382</v>
      </c>
      <c r="M2505" s="13">
        <f t="shared" si="1196"/>
        <v>31.929999999998472</v>
      </c>
      <c r="N2505" s="13"/>
      <c r="X2505">
        <f t="shared" si="1198"/>
        <v>20.75</v>
      </c>
      <c r="Y2505">
        <f t="shared" si="1199"/>
        <v>0</v>
      </c>
      <c r="Z2505">
        <f t="shared" si="1200"/>
        <v>0</v>
      </c>
      <c r="AA2505" s="22">
        <f t="shared" si="1201"/>
        <v>0</v>
      </c>
      <c r="AB2505" s="22">
        <f t="shared" si="1202"/>
        <v>0</v>
      </c>
      <c r="AC2505" s="22">
        <f t="shared" si="1203"/>
        <v>0</v>
      </c>
      <c r="AD2505" s="22">
        <f t="shared" si="1204"/>
        <v>0</v>
      </c>
    </row>
    <row r="2506" spans="3:30" x14ac:dyDescent="0.25">
      <c r="E2506" s="12">
        <v>43061.708333333336</v>
      </c>
      <c r="F2506" s="10">
        <v>13122.38</v>
      </c>
      <c r="G2506" s="10">
        <v>13129.54</v>
      </c>
      <c r="H2506" s="10">
        <v>13045.2</v>
      </c>
      <c r="I2506" s="10">
        <v>13066.52</v>
      </c>
      <c r="K2506" s="13">
        <f t="shared" si="1195"/>
        <v>-55.859999999998763</v>
      </c>
      <c r="L2506" s="13">
        <f t="shared" si="1205"/>
        <v>-113.84000000000015</v>
      </c>
      <c r="M2506" s="13">
        <f t="shared" si="1196"/>
        <v>84.340000000000146</v>
      </c>
      <c r="N2506" s="13"/>
      <c r="X2506">
        <f t="shared" si="1198"/>
        <v>55.859999999998763</v>
      </c>
      <c r="Y2506">
        <f t="shared" si="1199"/>
        <v>0</v>
      </c>
      <c r="Z2506">
        <f t="shared" si="1200"/>
        <v>0</v>
      </c>
      <c r="AA2506" s="22">
        <f t="shared" si="1201"/>
        <v>0</v>
      </c>
      <c r="AB2506" s="22">
        <f t="shared" si="1202"/>
        <v>0</v>
      </c>
      <c r="AC2506" s="22">
        <f t="shared" si="1203"/>
        <v>0</v>
      </c>
      <c r="AD2506" s="22">
        <f t="shared" si="1204"/>
        <v>0</v>
      </c>
    </row>
    <row r="2507" spans="3:30" x14ac:dyDescent="0.25">
      <c r="E2507" s="11">
        <v>43061.75</v>
      </c>
      <c r="F2507" s="9">
        <v>13066.77</v>
      </c>
      <c r="G2507" s="9">
        <v>13068.27</v>
      </c>
      <c r="H2507" s="9">
        <v>12994.83</v>
      </c>
      <c r="I2507" s="9">
        <v>12994.83</v>
      </c>
      <c r="K2507" s="13">
        <f t="shared" si="1195"/>
        <v>-71.940000000000509</v>
      </c>
      <c r="L2507" s="13">
        <f t="shared" si="1205"/>
        <v>-185.78000000000065</v>
      </c>
      <c r="M2507" s="13">
        <f t="shared" si="1196"/>
        <v>73.440000000000509</v>
      </c>
      <c r="N2507" s="13"/>
      <c r="X2507">
        <f t="shared" si="1198"/>
        <v>71.940000000000509</v>
      </c>
      <c r="Y2507">
        <f t="shared" si="1199"/>
        <v>0</v>
      </c>
      <c r="Z2507">
        <f t="shared" si="1200"/>
        <v>0</v>
      </c>
      <c r="AA2507" s="22">
        <f t="shared" si="1201"/>
        <v>0</v>
      </c>
      <c r="AB2507" s="22">
        <f t="shared" si="1202"/>
        <v>0</v>
      </c>
      <c r="AC2507" s="22">
        <f t="shared" si="1203"/>
        <v>0</v>
      </c>
      <c r="AD2507" s="22">
        <f t="shared" si="1204"/>
        <v>0</v>
      </c>
    </row>
    <row r="2508" spans="3:30" x14ac:dyDescent="0.25">
      <c r="E2508" s="12">
        <v>43061.791666666664</v>
      </c>
      <c r="F2508" s="10">
        <v>12995.08</v>
      </c>
      <c r="G2508" s="10">
        <v>12998.83</v>
      </c>
      <c r="H2508" s="10">
        <v>12966.07</v>
      </c>
      <c r="I2508" s="10">
        <v>12979.82</v>
      </c>
      <c r="K2508" s="13">
        <f t="shared" si="1195"/>
        <v>-15.260000000000218</v>
      </c>
      <c r="L2508" s="13">
        <f t="shared" si="1205"/>
        <v>-201.04000000000087</v>
      </c>
      <c r="M2508" s="13">
        <f t="shared" si="1196"/>
        <v>32.760000000000218</v>
      </c>
      <c r="N2508" s="13"/>
      <c r="X2508">
        <f t="shared" si="1198"/>
        <v>15.260000000000218</v>
      </c>
      <c r="Y2508">
        <f t="shared" si="1199"/>
        <v>0</v>
      </c>
      <c r="Z2508">
        <f t="shared" si="1200"/>
        <v>0</v>
      </c>
      <c r="AA2508" s="22">
        <f t="shared" si="1201"/>
        <v>0</v>
      </c>
      <c r="AB2508" s="22">
        <f t="shared" si="1202"/>
        <v>0</v>
      </c>
      <c r="AC2508" s="22">
        <f t="shared" si="1203"/>
        <v>0</v>
      </c>
      <c r="AD2508" s="22">
        <f t="shared" si="1204"/>
        <v>0</v>
      </c>
    </row>
    <row r="2509" spans="3:30" x14ac:dyDescent="0.25">
      <c r="E2509" s="11">
        <v>43061.833333333336</v>
      </c>
      <c r="F2509" s="9">
        <v>12979.32</v>
      </c>
      <c r="G2509" s="9">
        <v>12983.56</v>
      </c>
      <c r="H2509" s="9">
        <v>12968.06</v>
      </c>
      <c r="I2509" s="9">
        <v>12976.81</v>
      </c>
      <c r="K2509" s="13">
        <f t="shared" si="1195"/>
        <v>-2.5100000000002183</v>
      </c>
      <c r="L2509" s="13">
        <f t="shared" si="1205"/>
        <v>-203.55000000000109</v>
      </c>
      <c r="M2509" s="13">
        <f t="shared" si="1196"/>
        <v>15.5</v>
      </c>
      <c r="N2509" s="13"/>
      <c r="X2509">
        <f t="shared" si="1198"/>
        <v>2.5100000000002183</v>
      </c>
      <c r="Y2509">
        <f t="shared" si="1199"/>
        <v>0</v>
      </c>
      <c r="Z2509">
        <f t="shared" si="1200"/>
        <v>0</v>
      </c>
      <c r="AA2509" s="22">
        <f t="shared" si="1201"/>
        <v>0</v>
      </c>
      <c r="AB2509" s="22">
        <f t="shared" si="1202"/>
        <v>0</v>
      </c>
      <c r="AC2509" s="22">
        <f t="shared" si="1203"/>
        <v>0</v>
      </c>
      <c r="AD2509" s="22">
        <f t="shared" si="1204"/>
        <v>0</v>
      </c>
    </row>
    <row r="2510" spans="3:30" x14ac:dyDescent="0.25">
      <c r="E2510" s="12">
        <v>43061.875</v>
      </c>
      <c r="F2510" s="10">
        <v>12976.31</v>
      </c>
      <c r="G2510" s="10">
        <v>12995.56</v>
      </c>
      <c r="H2510" s="10">
        <v>12971.8</v>
      </c>
      <c r="I2510" s="10">
        <v>12991.8</v>
      </c>
      <c r="K2510" s="13">
        <f t="shared" si="1195"/>
        <v>15.489999999999782</v>
      </c>
      <c r="L2510" s="13">
        <f t="shared" si="1205"/>
        <v>-188.06000000000131</v>
      </c>
      <c r="M2510" s="13">
        <f t="shared" si="1196"/>
        <v>23.760000000000218</v>
      </c>
      <c r="N2510" s="13"/>
      <c r="X2510">
        <f t="shared" si="1198"/>
        <v>15.489999999999782</v>
      </c>
      <c r="Y2510">
        <f t="shared" si="1199"/>
        <v>0</v>
      </c>
      <c r="Z2510">
        <f t="shared" si="1200"/>
        <v>0</v>
      </c>
      <c r="AA2510" s="22">
        <f t="shared" si="1201"/>
        <v>0</v>
      </c>
      <c r="AB2510" s="22">
        <f t="shared" si="1202"/>
        <v>0</v>
      </c>
      <c r="AC2510" s="22">
        <f t="shared" si="1203"/>
        <v>0</v>
      </c>
      <c r="AD2510" s="22">
        <f t="shared" si="1204"/>
        <v>0</v>
      </c>
    </row>
    <row r="2511" spans="3:30" x14ac:dyDescent="0.25">
      <c r="E2511" s="11">
        <v>43061.916666666664</v>
      </c>
      <c r="F2511" s="9">
        <v>12991.05</v>
      </c>
      <c r="G2511" s="9">
        <v>13002.05</v>
      </c>
      <c r="H2511" s="9">
        <v>12977.29</v>
      </c>
      <c r="I2511" s="9">
        <v>12977.29</v>
      </c>
      <c r="K2511" s="13">
        <f t="shared" si="1195"/>
        <v>-13.759999999998399</v>
      </c>
      <c r="L2511" s="13">
        <f t="shared" si="1205"/>
        <v>-201.81999999999971</v>
      </c>
      <c r="M2511" s="13">
        <f t="shared" si="1196"/>
        <v>24.759999999998399</v>
      </c>
      <c r="N2511" s="13"/>
      <c r="X2511">
        <f t="shared" si="1198"/>
        <v>13.759999999998399</v>
      </c>
      <c r="Y2511">
        <f t="shared" si="1199"/>
        <v>0</v>
      </c>
      <c r="Z2511">
        <f t="shared" si="1200"/>
        <v>0</v>
      </c>
      <c r="AA2511" s="22">
        <f t="shared" si="1201"/>
        <v>0</v>
      </c>
      <c r="AB2511" s="22">
        <f t="shared" si="1202"/>
        <v>0</v>
      </c>
      <c r="AC2511" s="22">
        <f t="shared" si="1203"/>
        <v>0</v>
      </c>
      <c r="AD2511" s="22">
        <f t="shared" si="1204"/>
        <v>0</v>
      </c>
    </row>
    <row r="2512" spans="3:30" hidden="1" x14ac:dyDescent="0.25">
      <c r="E2512" s="12">
        <v>43061.958333333336</v>
      </c>
      <c r="F2512" s="10">
        <v>12979.79</v>
      </c>
      <c r="G2512" s="10">
        <v>12979.79</v>
      </c>
      <c r="H2512" s="10">
        <v>12959.68</v>
      </c>
      <c r="I2512" s="10">
        <v>12962.93</v>
      </c>
    </row>
    <row r="2513" spans="3:30" hidden="1" x14ac:dyDescent="0.25">
      <c r="E2513" s="11">
        <v>43062.041666666664</v>
      </c>
      <c r="F2513" s="9">
        <v>12962.93</v>
      </c>
      <c r="G2513" s="9">
        <v>12973.17</v>
      </c>
      <c r="H2513" s="9">
        <v>12960.42</v>
      </c>
      <c r="I2513" s="9">
        <v>12971.92</v>
      </c>
    </row>
    <row r="2514" spans="3:30" hidden="1" x14ac:dyDescent="0.25">
      <c r="E2514" s="12">
        <v>43062.083333333336</v>
      </c>
      <c r="F2514" s="10">
        <v>12971.92</v>
      </c>
      <c r="G2514" s="10">
        <v>12974.66</v>
      </c>
      <c r="H2514" s="10">
        <v>12970.66</v>
      </c>
      <c r="I2514" s="10">
        <v>12974.66</v>
      </c>
    </row>
    <row r="2515" spans="3:30" hidden="1" x14ac:dyDescent="0.25">
      <c r="E2515" s="11">
        <v>43062.125</v>
      </c>
      <c r="F2515" s="9">
        <v>12974.66</v>
      </c>
      <c r="G2515" s="9">
        <v>12974.72</v>
      </c>
      <c r="H2515" s="9">
        <v>12968.35</v>
      </c>
      <c r="I2515" s="9">
        <v>12972.1</v>
      </c>
    </row>
    <row r="2516" spans="3:30" hidden="1" x14ac:dyDescent="0.25">
      <c r="E2516" s="12">
        <v>43062.166666666664</v>
      </c>
      <c r="F2516" s="10">
        <v>12972.1</v>
      </c>
      <c r="G2516" s="10">
        <v>12973.35</v>
      </c>
      <c r="H2516" s="10">
        <v>12969.59</v>
      </c>
      <c r="I2516" s="10">
        <v>12972.84</v>
      </c>
    </row>
    <row r="2517" spans="3:30" hidden="1" x14ac:dyDescent="0.25">
      <c r="E2517" s="11">
        <v>43062.208333333336</v>
      </c>
      <c r="F2517" s="9">
        <v>12972.84</v>
      </c>
      <c r="G2517" s="9">
        <v>12977.09</v>
      </c>
      <c r="H2517" s="9">
        <v>12971.59</v>
      </c>
      <c r="I2517" s="9">
        <v>12974.08</v>
      </c>
    </row>
    <row r="2518" spans="3:30" hidden="1" x14ac:dyDescent="0.25">
      <c r="E2518" s="12">
        <v>43062.25</v>
      </c>
      <c r="F2518" s="10">
        <v>12974.08</v>
      </c>
      <c r="G2518" s="10">
        <v>12980.33</v>
      </c>
      <c r="H2518" s="10">
        <v>12974.08</v>
      </c>
      <c r="I2518" s="10">
        <v>12980.33</v>
      </c>
    </row>
    <row r="2519" spans="3:30" hidden="1" x14ac:dyDescent="0.25">
      <c r="E2519" s="11">
        <v>43062.291666666664</v>
      </c>
      <c r="F2519" s="9">
        <v>12980.32</v>
      </c>
      <c r="G2519" s="9">
        <v>12982.7</v>
      </c>
      <c r="H2519" s="9">
        <v>12978.71</v>
      </c>
      <c r="I2519" s="9">
        <v>12981.45</v>
      </c>
    </row>
    <row r="2520" spans="3:30" x14ac:dyDescent="0.25">
      <c r="C2520">
        <v>1</v>
      </c>
      <c r="E2520" s="12">
        <v>43062.333333333336</v>
      </c>
      <c r="F2520" s="10">
        <v>12981.45</v>
      </c>
      <c r="G2520" s="10">
        <v>12982.35</v>
      </c>
      <c r="H2520" s="10">
        <v>12969.02</v>
      </c>
      <c r="I2520" s="10">
        <v>12972.3</v>
      </c>
      <c r="K2520" s="13">
        <f t="shared" ref="K2520:K2534" si="1206">I2520-F2520</f>
        <v>-9.1500000000014552</v>
      </c>
      <c r="L2520" s="13">
        <v>0</v>
      </c>
      <c r="M2520" s="13">
        <f t="shared" ref="M2520:M2534" si="1207">G2520-H2520</f>
        <v>13.329999999999927</v>
      </c>
      <c r="N2520" s="13">
        <f t="shared" ref="N2520" si="1208">I2534-F2520</f>
        <v>26.309999999999491</v>
      </c>
      <c r="O2520" s="18">
        <f>IF(K2520*N2520&gt;0,1,0)</f>
        <v>0</v>
      </c>
      <c r="S2520" s="13">
        <f>MAX(G2520:G2535)</f>
        <v>13051.94</v>
      </c>
      <c r="X2520">
        <f t="shared" ref="X2520:X2534" si="1209">ABS(K2520)</f>
        <v>9.1500000000014552</v>
      </c>
      <c r="Y2520">
        <f t="shared" ref="Y2520:Y2534" si="1210">ABS(N2520)</f>
        <v>26.309999999999491</v>
      </c>
      <c r="Z2520">
        <f t="shared" ref="Z2520:Z2534" si="1211">IF(S2520&lt;1000,ABS(S2520),0)</f>
        <v>0</v>
      </c>
      <c r="AA2520" s="22">
        <f t="shared" ref="AA2520:AA2534" si="1212">ABS(P2520)</f>
        <v>0</v>
      </c>
      <c r="AB2520" s="22">
        <f t="shared" ref="AB2520:AB2534" si="1213">ABS(Q2520)</f>
        <v>0</v>
      </c>
      <c r="AC2520" s="22">
        <f t="shared" ref="AC2520:AC2534" si="1214">IF(O2520=1,ABS(P2521),0)</f>
        <v>0</v>
      </c>
      <c r="AD2520" s="22">
        <f t="shared" ref="AD2520:AD2534" si="1215">IF(O2520=0,ABS(Q2521),0)</f>
        <v>0.32419716850828939</v>
      </c>
    </row>
    <row r="2521" spans="3:30" x14ac:dyDescent="0.25">
      <c r="E2521" s="11">
        <v>43062.375</v>
      </c>
      <c r="F2521" s="9">
        <v>12973.8</v>
      </c>
      <c r="G2521" s="9">
        <v>12984.93</v>
      </c>
      <c r="H2521" s="9">
        <v>12904.98</v>
      </c>
      <c r="I2521" s="9">
        <v>12944.9</v>
      </c>
      <c r="K2521" s="13">
        <f t="shared" si="1206"/>
        <v>-28.899999999999636</v>
      </c>
      <c r="L2521" s="13">
        <f t="shared" ref="L2521:L2534" si="1216">L2520+K2521</f>
        <v>-28.899999999999636</v>
      </c>
      <c r="M2521" s="13">
        <f t="shared" si="1207"/>
        <v>79.950000000000728</v>
      </c>
      <c r="N2521" s="13"/>
      <c r="P2521">
        <f>_xlfn.IFS(K2520&lt;0,MIN(L2520:L2534),K2520&gt;0,MAX(L2520:L2534))/S2499</f>
        <v>-0.12474102209944579</v>
      </c>
      <c r="Q2521">
        <f>_xlfn.IFS(K2520&lt;0,MAX(L2520:L2534),K2520&gt;0,MIN(L2520:L2534))/S2499</f>
        <v>0.32419716850828939</v>
      </c>
      <c r="S2521" s="13">
        <f>MIN(H2520:H2535)</f>
        <v>12904.98</v>
      </c>
      <c r="X2521">
        <f t="shared" si="1209"/>
        <v>28.899999999999636</v>
      </c>
      <c r="Y2521">
        <f t="shared" si="1210"/>
        <v>0</v>
      </c>
      <c r="Z2521">
        <f t="shared" si="1211"/>
        <v>0</v>
      </c>
      <c r="AA2521" s="22">
        <f t="shared" si="1212"/>
        <v>0.12474102209944579</v>
      </c>
      <c r="AB2521" s="22">
        <f t="shared" si="1213"/>
        <v>0.32419716850828939</v>
      </c>
      <c r="AC2521" s="22">
        <f t="shared" si="1214"/>
        <v>0</v>
      </c>
      <c r="AD2521" s="22">
        <f t="shared" si="1215"/>
        <v>0</v>
      </c>
    </row>
    <row r="2522" spans="3:30" x14ac:dyDescent="0.25">
      <c r="E2522" s="12">
        <v>43062.416666666664</v>
      </c>
      <c r="F2522" s="10">
        <v>12944.65</v>
      </c>
      <c r="G2522" s="10">
        <v>13001.99</v>
      </c>
      <c r="H2522" s="10">
        <v>12917.97</v>
      </c>
      <c r="I2522" s="10">
        <v>12980.39</v>
      </c>
      <c r="K2522" s="13">
        <f t="shared" si="1206"/>
        <v>35.739999999999782</v>
      </c>
      <c r="L2522" s="13">
        <f t="shared" si="1216"/>
        <v>6.8400000000001455</v>
      </c>
      <c r="M2522" s="13">
        <f t="shared" si="1207"/>
        <v>84.020000000000437</v>
      </c>
      <c r="N2522" s="13"/>
      <c r="S2522" s="13">
        <f>S2520-S2521</f>
        <v>146.96000000000095</v>
      </c>
      <c r="X2522">
        <f t="shared" si="1209"/>
        <v>35.739999999999782</v>
      </c>
      <c r="Y2522">
        <f t="shared" si="1210"/>
        <v>0</v>
      </c>
      <c r="Z2522">
        <f t="shared" si="1211"/>
        <v>146.96000000000095</v>
      </c>
      <c r="AA2522" s="22">
        <f t="shared" si="1212"/>
        <v>0</v>
      </c>
      <c r="AB2522" s="22">
        <f t="shared" si="1213"/>
        <v>0</v>
      </c>
      <c r="AC2522" s="22">
        <f t="shared" si="1214"/>
        <v>0</v>
      </c>
      <c r="AD2522" s="22">
        <f t="shared" si="1215"/>
        <v>0</v>
      </c>
    </row>
    <row r="2523" spans="3:30" x14ac:dyDescent="0.25">
      <c r="E2523" s="11">
        <v>43062.458333333336</v>
      </c>
      <c r="F2523" s="9">
        <v>12980.4</v>
      </c>
      <c r="G2523" s="9">
        <v>13012.24</v>
      </c>
      <c r="H2523" s="9">
        <v>12967.08</v>
      </c>
      <c r="I2523" s="9">
        <v>12993.13</v>
      </c>
      <c r="K2523" s="13">
        <f t="shared" si="1206"/>
        <v>12.729999999999563</v>
      </c>
      <c r="L2523" s="13">
        <f t="shared" si="1216"/>
        <v>19.569999999999709</v>
      </c>
      <c r="M2523" s="13">
        <f t="shared" si="1207"/>
        <v>45.159999999999854</v>
      </c>
      <c r="N2523" s="13"/>
      <c r="X2523">
        <f t="shared" si="1209"/>
        <v>12.729999999999563</v>
      </c>
      <c r="Y2523">
        <f t="shared" si="1210"/>
        <v>0</v>
      </c>
      <c r="Z2523">
        <f t="shared" si="1211"/>
        <v>0</v>
      </c>
      <c r="AA2523" s="22">
        <f t="shared" si="1212"/>
        <v>0</v>
      </c>
      <c r="AB2523" s="22">
        <f t="shared" si="1213"/>
        <v>0</v>
      </c>
      <c r="AC2523" s="22">
        <f t="shared" si="1214"/>
        <v>0</v>
      </c>
      <c r="AD2523" s="22">
        <f t="shared" si="1215"/>
        <v>0</v>
      </c>
    </row>
    <row r="2524" spans="3:30" x14ac:dyDescent="0.25">
      <c r="E2524" s="12">
        <v>43062.5</v>
      </c>
      <c r="F2524" s="10">
        <v>12992.63</v>
      </c>
      <c r="G2524" s="10">
        <v>13051.94</v>
      </c>
      <c r="H2524" s="10">
        <v>12977.28</v>
      </c>
      <c r="I2524" s="10">
        <v>13048.17</v>
      </c>
      <c r="K2524" s="13">
        <f t="shared" si="1206"/>
        <v>55.540000000000873</v>
      </c>
      <c r="L2524" s="13">
        <f t="shared" si="1216"/>
        <v>75.110000000000582</v>
      </c>
      <c r="M2524" s="13">
        <f t="shared" si="1207"/>
        <v>74.659999999999854</v>
      </c>
      <c r="N2524" s="13"/>
      <c r="X2524">
        <f t="shared" si="1209"/>
        <v>55.540000000000873</v>
      </c>
      <c r="Y2524">
        <f t="shared" si="1210"/>
        <v>0</v>
      </c>
      <c r="Z2524">
        <f t="shared" si="1211"/>
        <v>0</v>
      </c>
      <c r="AA2524" s="22">
        <f t="shared" si="1212"/>
        <v>0</v>
      </c>
      <c r="AB2524" s="22">
        <f t="shared" si="1213"/>
        <v>0</v>
      </c>
      <c r="AC2524" s="22">
        <f t="shared" si="1214"/>
        <v>0</v>
      </c>
      <c r="AD2524" s="22">
        <f t="shared" si="1215"/>
        <v>0</v>
      </c>
    </row>
    <row r="2525" spans="3:30" x14ac:dyDescent="0.25">
      <c r="E2525" s="11">
        <v>43062.541666666664</v>
      </c>
      <c r="F2525" s="9">
        <v>13047.92</v>
      </c>
      <c r="G2525" s="9">
        <v>13049.42</v>
      </c>
      <c r="H2525" s="9">
        <v>12988.83</v>
      </c>
      <c r="I2525" s="9">
        <v>13010.05</v>
      </c>
      <c r="K2525" s="13">
        <f t="shared" si="1206"/>
        <v>-37.8700000000008</v>
      </c>
      <c r="L2525" s="13">
        <f t="shared" si="1216"/>
        <v>37.239999999999782</v>
      </c>
      <c r="M2525" s="13">
        <f t="shared" si="1207"/>
        <v>60.590000000000146</v>
      </c>
      <c r="N2525" s="13"/>
      <c r="X2525">
        <f t="shared" si="1209"/>
        <v>37.8700000000008</v>
      </c>
      <c r="Y2525">
        <f t="shared" si="1210"/>
        <v>0</v>
      </c>
      <c r="Z2525">
        <f t="shared" si="1211"/>
        <v>0</v>
      </c>
      <c r="AA2525" s="22">
        <f t="shared" si="1212"/>
        <v>0</v>
      </c>
      <c r="AB2525" s="22">
        <f t="shared" si="1213"/>
        <v>0</v>
      </c>
      <c r="AC2525" s="22">
        <f t="shared" si="1214"/>
        <v>0</v>
      </c>
      <c r="AD2525" s="22">
        <f t="shared" si="1215"/>
        <v>0</v>
      </c>
    </row>
    <row r="2526" spans="3:30" x14ac:dyDescent="0.25">
      <c r="E2526" s="12">
        <v>43062.583333333336</v>
      </c>
      <c r="F2526" s="10">
        <v>13010.55</v>
      </c>
      <c r="G2526" s="10">
        <v>13011.05</v>
      </c>
      <c r="H2526" s="10">
        <v>12987.01</v>
      </c>
      <c r="I2526" s="10">
        <v>12989.77</v>
      </c>
      <c r="K2526" s="13">
        <f t="shared" si="1206"/>
        <v>-20.779999999998836</v>
      </c>
      <c r="L2526" s="13">
        <f t="shared" si="1216"/>
        <v>16.460000000000946</v>
      </c>
      <c r="M2526" s="13">
        <f t="shared" si="1207"/>
        <v>24.039999999999054</v>
      </c>
      <c r="N2526" s="13"/>
      <c r="X2526">
        <f t="shared" si="1209"/>
        <v>20.779999999998836</v>
      </c>
      <c r="Y2526">
        <f t="shared" si="1210"/>
        <v>0</v>
      </c>
      <c r="Z2526">
        <f t="shared" si="1211"/>
        <v>0</v>
      </c>
      <c r="AA2526" s="22">
        <f t="shared" si="1212"/>
        <v>0</v>
      </c>
      <c r="AB2526" s="22">
        <f t="shared" si="1213"/>
        <v>0</v>
      </c>
      <c r="AC2526" s="22">
        <f t="shared" si="1214"/>
        <v>0</v>
      </c>
      <c r="AD2526" s="22">
        <f t="shared" si="1215"/>
        <v>0</v>
      </c>
    </row>
    <row r="2527" spans="3:30" x14ac:dyDescent="0.25">
      <c r="E2527" s="11">
        <v>43062.625</v>
      </c>
      <c r="F2527" s="9">
        <v>12989.78</v>
      </c>
      <c r="G2527" s="9">
        <v>13020.4</v>
      </c>
      <c r="H2527" s="9">
        <v>12957.61</v>
      </c>
      <c r="I2527" s="9">
        <v>13014.54</v>
      </c>
      <c r="K2527" s="13">
        <f t="shared" si="1206"/>
        <v>24.760000000000218</v>
      </c>
      <c r="L2527" s="13">
        <f t="shared" si="1216"/>
        <v>41.220000000001164</v>
      </c>
      <c r="M2527" s="13">
        <f t="shared" si="1207"/>
        <v>62.789999999999054</v>
      </c>
      <c r="N2527" s="13"/>
      <c r="X2527">
        <f t="shared" si="1209"/>
        <v>24.760000000000218</v>
      </c>
      <c r="Y2527">
        <f t="shared" si="1210"/>
        <v>0</v>
      </c>
      <c r="Z2527">
        <f t="shared" si="1211"/>
        <v>0</v>
      </c>
      <c r="AA2527" s="22">
        <f t="shared" si="1212"/>
        <v>0</v>
      </c>
      <c r="AB2527" s="22">
        <f t="shared" si="1213"/>
        <v>0</v>
      </c>
      <c r="AC2527" s="22">
        <f t="shared" si="1214"/>
        <v>0</v>
      </c>
      <c r="AD2527" s="22">
        <f t="shared" si="1215"/>
        <v>0</v>
      </c>
    </row>
    <row r="2528" spans="3:30" x14ac:dyDescent="0.25">
      <c r="E2528" s="12">
        <v>43062.666666666664</v>
      </c>
      <c r="F2528" s="10">
        <v>13014.55</v>
      </c>
      <c r="G2528" s="10">
        <v>13017.28</v>
      </c>
      <c r="H2528" s="10">
        <v>12993.79</v>
      </c>
      <c r="I2528" s="10">
        <v>13011.22</v>
      </c>
      <c r="K2528" s="13">
        <f t="shared" si="1206"/>
        <v>-3.3299999999999272</v>
      </c>
      <c r="L2528" s="13">
        <f t="shared" si="1216"/>
        <v>37.890000000001237</v>
      </c>
      <c r="M2528" s="13">
        <f t="shared" si="1207"/>
        <v>23.489999999999782</v>
      </c>
      <c r="N2528" s="13"/>
      <c r="X2528">
        <f t="shared" si="1209"/>
        <v>3.3299999999999272</v>
      </c>
      <c r="Y2528">
        <f t="shared" si="1210"/>
        <v>0</v>
      </c>
      <c r="Z2528">
        <f t="shared" si="1211"/>
        <v>0</v>
      </c>
      <c r="AA2528" s="22">
        <f t="shared" si="1212"/>
        <v>0</v>
      </c>
      <c r="AB2528" s="22">
        <f t="shared" si="1213"/>
        <v>0</v>
      </c>
      <c r="AC2528" s="22">
        <f t="shared" si="1214"/>
        <v>0</v>
      </c>
      <c r="AD2528" s="22">
        <f t="shared" si="1215"/>
        <v>0</v>
      </c>
    </row>
    <row r="2529" spans="3:30" x14ac:dyDescent="0.25">
      <c r="E2529" s="11">
        <v>43062.708333333336</v>
      </c>
      <c r="F2529" s="9">
        <v>13010.97</v>
      </c>
      <c r="G2529" s="9">
        <v>13032.61</v>
      </c>
      <c r="H2529" s="9">
        <v>12998.34</v>
      </c>
      <c r="I2529" s="9">
        <v>13008.08</v>
      </c>
      <c r="K2529" s="13">
        <f t="shared" si="1206"/>
        <v>-2.8899999999994179</v>
      </c>
      <c r="L2529" s="13">
        <f t="shared" si="1216"/>
        <v>35.000000000001819</v>
      </c>
      <c r="M2529" s="13">
        <f t="shared" si="1207"/>
        <v>34.270000000000437</v>
      </c>
      <c r="N2529" s="13"/>
      <c r="X2529">
        <f t="shared" si="1209"/>
        <v>2.8899999999994179</v>
      </c>
      <c r="Y2529">
        <f t="shared" si="1210"/>
        <v>0</v>
      </c>
      <c r="Z2529">
        <f t="shared" si="1211"/>
        <v>0</v>
      </c>
      <c r="AA2529" s="22">
        <f t="shared" si="1212"/>
        <v>0</v>
      </c>
      <c r="AB2529" s="22">
        <f t="shared" si="1213"/>
        <v>0</v>
      </c>
      <c r="AC2529" s="22">
        <f t="shared" si="1214"/>
        <v>0</v>
      </c>
      <c r="AD2529" s="22">
        <f t="shared" si="1215"/>
        <v>0</v>
      </c>
    </row>
    <row r="2530" spans="3:30" x14ac:dyDescent="0.25">
      <c r="E2530" s="12">
        <v>43062.75</v>
      </c>
      <c r="F2530" s="10">
        <v>13008.33</v>
      </c>
      <c r="G2530" s="10">
        <v>13020.09</v>
      </c>
      <c r="H2530" s="10">
        <v>12996.25</v>
      </c>
      <c r="I2530" s="10">
        <v>13007.54</v>
      </c>
      <c r="K2530" s="13">
        <f t="shared" si="1206"/>
        <v>-0.78999999999905413</v>
      </c>
      <c r="L2530" s="13">
        <f t="shared" si="1216"/>
        <v>34.210000000002765</v>
      </c>
      <c r="M2530" s="13">
        <f t="shared" si="1207"/>
        <v>23.840000000000146</v>
      </c>
      <c r="N2530" s="13"/>
      <c r="X2530">
        <f t="shared" si="1209"/>
        <v>0.78999999999905413</v>
      </c>
      <c r="Y2530">
        <f t="shared" si="1210"/>
        <v>0</v>
      </c>
      <c r="Z2530">
        <f t="shared" si="1211"/>
        <v>0</v>
      </c>
      <c r="AA2530" s="22">
        <f t="shared" si="1212"/>
        <v>0</v>
      </c>
      <c r="AB2530" s="22">
        <f t="shared" si="1213"/>
        <v>0</v>
      </c>
      <c r="AC2530" s="22">
        <f t="shared" si="1214"/>
        <v>0</v>
      </c>
      <c r="AD2530" s="22">
        <f t="shared" si="1215"/>
        <v>0</v>
      </c>
    </row>
    <row r="2531" spans="3:30" x14ac:dyDescent="0.25">
      <c r="E2531" s="11">
        <v>43062.791666666664</v>
      </c>
      <c r="F2531" s="9">
        <v>13007.79</v>
      </c>
      <c r="G2531" s="9">
        <v>13012.79</v>
      </c>
      <c r="H2531" s="9">
        <v>13007.54</v>
      </c>
      <c r="I2531" s="9">
        <v>13010.03</v>
      </c>
      <c r="K2531" s="13">
        <f t="shared" si="1206"/>
        <v>2.2399999999997817</v>
      </c>
      <c r="L2531" s="13">
        <f t="shared" si="1216"/>
        <v>36.450000000002547</v>
      </c>
      <c r="M2531" s="13">
        <f t="shared" si="1207"/>
        <v>5.25</v>
      </c>
      <c r="N2531" s="13"/>
      <c r="X2531">
        <f t="shared" si="1209"/>
        <v>2.2399999999997817</v>
      </c>
      <c r="Y2531">
        <f t="shared" si="1210"/>
        <v>0</v>
      </c>
      <c r="Z2531">
        <f t="shared" si="1211"/>
        <v>0</v>
      </c>
      <c r="AA2531" s="22">
        <f t="shared" si="1212"/>
        <v>0</v>
      </c>
      <c r="AB2531" s="22">
        <f t="shared" si="1213"/>
        <v>0</v>
      </c>
      <c r="AC2531" s="22">
        <f t="shared" si="1214"/>
        <v>0</v>
      </c>
      <c r="AD2531" s="22">
        <f t="shared" si="1215"/>
        <v>0</v>
      </c>
    </row>
    <row r="2532" spans="3:30" x14ac:dyDescent="0.25">
      <c r="E2532" s="12">
        <v>43062.833333333336</v>
      </c>
      <c r="F2532" s="10">
        <v>13009.78</v>
      </c>
      <c r="G2532" s="10">
        <v>13016.03</v>
      </c>
      <c r="H2532" s="10">
        <v>13009.03</v>
      </c>
      <c r="I2532" s="10">
        <v>13015.28</v>
      </c>
      <c r="K2532" s="13">
        <f t="shared" si="1206"/>
        <v>5.5</v>
      </c>
      <c r="L2532" s="13">
        <f t="shared" si="1216"/>
        <v>41.950000000002547</v>
      </c>
      <c r="M2532" s="13">
        <f t="shared" si="1207"/>
        <v>7</v>
      </c>
      <c r="N2532" s="13"/>
      <c r="X2532">
        <f t="shared" si="1209"/>
        <v>5.5</v>
      </c>
      <c r="Y2532">
        <f t="shared" si="1210"/>
        <v>0</v>
      </c>
      <c r="Z2532">
        <f t="shared" si="1211"/>
        <v>0</v>
      </c>
      <c r="AA2532" s="22">
        <f t="shared" si="1212"/>
        <v>0</v>
      </c>
      <c r="AB2532" s="22">
        <f t="shared" si="1213"/>
        <v>0</v>
      </c>
      <c r="AC2532" s="22">
        <f t="shared" si="1214"/>
        <v>0</v>
      </c>
      <c r="AD2532" s="22">
        <f t="shared" si="1215"/>
        <v>0</v>
      </c>
    </row>
    <row r="2533" spans="3:30" x14ac:dyDescent="0.25">
      <c r="E2533" s="11">
        <v>43062.875</v>
      </c>
      <c r="F2533" s="9">
        <v>13015.28</v>
      </c>
      <c r="G2533" s="9">
        <v>13023.03</v>
      </c>
      <c r="H2533" s="9">
        <v>13015.02</v>
      </c>
      <c r="I2533" s="9">
        <v>13020.02</v>
      </c>
      <c r="K2533" s="13">
        <f t="shared" si="1206"/>
        <v>4.7399999999997817</v>
      </c>
      <c r="L2533" s="13">
        <f t="shared" si="1216"/>
        <v>46.690000000002328</v>
      </c>
      <c r="M2533" s="13">
        <f t="shared" si="1207"/>
        <v>8.0100000000002183</v>
      </c>
      <c r="N2533" s="13"/>
      <c r="X2533">
        <f t="shared" si="1209"/>
        <v>4.7399999999997817</v>
      </c>
      <c r="Y2533">
        <f t="shared" si="1210"/>
        <v>0</v>
      </c>
      <c r="Z2533">
        <f t="shared" si="1211"/>
        <v>0</v>
      </c>
      <c r="AA2533" s="22">
        <f t="shared" si="1212"/>
        <v>0</v>
      </c>
      <c r="AB2533" s="22">
        <f t="shared" si="1213"/>
        <v>0</v>
      </c>
      <c r="AC2533" s="22">
        <f t="shared" si="1214"/>
        <v>0</v>
      </c>
      <c r="AD2533" s="22">
        <f t="shared" si="1215"/>
        <v>0</v>
      </c>
    </row>
    <row r="2534" spans="3:30" x14ac:dyDescent="0.25">
      <c r="E2534" s="12">
        <v>43062.916666666664</v>
      </c>
      <c r="F2534" s="10">
        <v>13020.02</v>
      </c>
      <c r="G2534" s="10">
        <v>13020.52</v>
      </c>
      <c r="H2534" s="10">
        <v>13000.26</v>
      </c>
      <c r="I2534" s="10">
        <v>13007.76</v>
      </c>
      <c r="K2534" s="13">
        <f t="shared" si="1206"/>
        <v>-12.260000000000218</v>
      </c>
      <c r="L2534" s="13">
        <f t="shared" si="1216"/>
        <v>34.43000000000211</v>
      </c>
      <c r="M2534" s="13">
        <f t="shared" si="1207"/>
        <v>20.260000000000218</v>
      </c>
      <c r="N2534" s="13"/>
      <c r="X2534">
        <f t="shared" si="1209"/>
        <v>12.260000000000218</v>
      </c>
      <c r="Y2534">
        <f t="shared" si="1210"/>
        <v>0</v>
      </c>
      <c r="Z2534">
        <f t="shared" si="1211"/>
        <v>0</v>
      </c>
      <c r="AA2534" s="22">
        <f t="shared" si="1212"/>
        <v>0</v>
      </c>
      <c r="AB2534" s="22">
        <f t="shared" si="1213"/>
        <v>0</v>
      </c>
      <c r="AC2534" s="22">
        <f t="shared" si="1214"/>
        <v>0</v>
      </c>
      <c r="AD2534" s="22">
        <f t="shared" si="1215"/>
        <v>0</v>
      </c>
    </row>
    <row r="2535" spans="3:30" hidden="1" x14ac:dyDescent="0.25">
      <c r="E2535" s="11">
        <v>43063.041666666664</v>
      </c>
      <c r="F2535" s="9">
        <v>13006.01</v>
      </c>
      <c r="G2535" s="9">
        <v>13006.01</v>
      </c>
      <c r="H2535" s="9">
        <v>12990.37</v>
      </c>
      <c r="I2535" s="9">
        <v>12997.12</v>
      </c>
    </row>
    <row r="2536" spans="3:30" hidden="1" x14ac:dyDescent="0.25">
      <c r="E2536" s="12">
        <v>43063.083333333336</v>
      </c>
      <c r="F2536" s="10">
        <v>12995.87</v>
      </c>
      <c r="G2536" s="10">
        <v>13001.62</v>
      </c>
      <c r="H2536" s="10">
        <v>12994.61</v>
      </c>
      <c r="I2536" s="10">
        <v>12997.86</v>
      </c>
    </row>
    <row r="2537" spans="3:30" hidden="1" x14ac:dyDescent="0.25">
      <c r="E2537" s="11">
        <v>43063.125</v>
      </c>
      <c r="F2537" s="9">
        <v>12999.12</v>
      </c>
      <c r="G2537" s="9">
        <v>13003.51</v>
      </c>
      <c r="H2537" s="9">
        <v>12995.75</v>
      </c>
      <c r="I2537" s="9">
        <v>13002.26</v>
      </c>
    </row>
    <row r="2538" spans="3:30" hidden="1" x14ac:dyDescent="0.25">
      <c r="E2538" s="12">
        <v>43063.166666666664</v>
      </c>
      <c r="F2538" s="10">
        <v>13002.26</v>
      </c>
      <c r="G2538" s="10">
        <v>13004.25</v>
      </c>
      <c r="H2538" s="10">
        <v>13000.49</v>
      </c>
      <c r="I2538" s="10">
        <v>13004.25</v>
      </c>
    </row>
    <row r="2539" spans="3:30" hidden="1" x14ac:dyDescent="0.25">
      <c r="E2539" s="11">
        <v>43063.208333333336</v>
      </c>
      <c r="F2539" s="9">
        <v>13004.25</v>
      </c>
      <c r="G2539" s="9">
        <v>13018.01</v>
      </c>
      <c r="H2539" s="9">
        <v>13004.25</v>
      </c>
      <c r="I2539" s="9">
        <v>13014.75</v>
      </c>
    </row>
    <row r="2540" spans="3:30" hidden="1" x14ac:dyDescent="0.25">
      <c r="E2540" s="12">
        <v>43063.25</v>
      </c>
      <c r="F2540" s="10">
        <v>13016.01</v>
      </c>
      <c r="G2540" s="10">
        <v>13017.26</v>
      </c>
      <c r="H2540" s="10">
        <v>13011.25</v>
      </c>
      <c r="I2540" s="10">
        <v>13015.6</v>
      </c>
    </row>
    <row r="2541" spans="3:30" hidden="1" x14ac:dyDescent="0.25">
      <c r="E2541" s="11">
        <v>43063.291666666664</v>
      </c>
      <c r="F2541" s="9">
        <v>13015.6</v>
      </c>
      <c r="G2541" s="9">
        <v>13015.6</v>
      </c>
      <c r="H2541" s="9">
        <v>13010.13</v>
      </c>
      <c r="I2541" s="9">
        <v>13013.63</v>
      </c>
    </row>
    <row r="2542" spans="3:30" x14ac:dyDescent="0.25">
      <c r="C2542">
        <v>1</v>
      </c>
      <c r="E2542" s="12">
        <v>43063.333333333336</v>
      </c>
      <c r="F2542" s="10">
        <v>13013.63</v>
      </c>
      <c r="G2542" s="10">
        <v>13016.02</v>
      </c>
      <c r="H2542" s="10">
        <v>12998.45</v>
      </c>
      <c r="I2542" s="10">
        <v>13000.96</v>
      </c>
      <c r="K2542" s="13">
        <f t="shared" ref="K2542:K2556" si="1217">I2542-F2542</f>
        <v>-12.670000000000073</v>
      </c>
      <c r="L2542" s="13">
        <v>0</v>
      </c>
      <c r="M2542" s="13">
        <f t="shared" ref="M2542:M2556" si="1218">G2542-H2542</f>
        <v>17.569999999999709</v>
      </c>
      <c r="N2542" s="13">
        <f t="shared" ref="N2542" si="1219">I2556-F2542</f>
        <v>52.470000000001164</v>
      </c>
      <c r="O2542" s="18">
        <f>IF(K2542*N2542&gt;0,1,0)</f>
        <v>0</v>
      </c>
      <c r="S2542" s="13">
        <f>MAX(G2542:G2557)</f>
        <v>13162.51</v>
      </c>
      <c r="X2542">
        <f t="shared" ref="X2542:X2556" si="1220">ABS(K2542)</f>
        <v>12.670000000000073</v>
      </c>
      <c r="Y2542">
        <f t="shared" ref="Y2542:Y2556" si="1221">ABS(N2542)</f>
        <v>52.470000000001164</v>
      </c>
      <c r="Z2542">
        <f t="shared" ref="Z2542:Z2556" si="1222">IF(S2542&lt;1000,ABS(S2542),0)</f>
        <v>0</v>
      </c>
      <c r="AA2542" s="22">
        <f t="shared" ref="AA2542:AA2556" si="1223">ABS(P2542)</f>
        <v>0</v>
      </c>
      <c r="AB2542" s="22">
        <f t="shared" ref="AB2542:AB2556" si="1224">ABS(Q2542)</f>
        <v>0</v>
      </c>
      <c r="AC2542" s="22">
        <f t="shared" ref="AC2542:AC2556" si="1225">IF(O2542=1,ABS(P2543),0)</f>
        <v>0</v>
      </c>
      <c r="AD2542" s="22">
        <f t="shared" ref="AD2542:AD2556" si="1226">IF(O2542=0,ABS(Q2543),0)</f>
        <v>1.0346393407816241E-2</v>
      </c>
    </row>
    <row r="2543" spans="3:30" x14ac:dyDescent="0.25">
      <c r="E2543" s="11">
        <v>43063.375</v>
      </c>
      <c r="F2543" s="9">
        <v>12999.46</v>
      </c>
      <c r="G2543" s="9">
        <v>13044.87</v>
      </c>
      <c r="H2543" s="9">
        <v>12999.46</v>
      </c>
      <c r="I2543" s="9">
        <v>13020.21</v>
      </c>
      <c r="K2543" s="13">
        <f t="shared" si="1217"/>
        <v>20.75</v>
      </c>
      <c r="L2543" s="13">
        <f t="shared" ref="L2543:L2556" si="1227">L2542+K2543</f>
        <v>20.75</v>
      </c>
      <c r="M2543" s="13">
        <f t="shared" si="1218"/>
        <v>45.410000000001673</v>
      </c>
      <c r="N2543" s="13"/>
      <c r="P2543">
        <f>_xlfn.IFS(K2542&lt;0,MIN(L2542:L2556),K2542&gt;0,MAX(L2542:L2556))/S2522</f>
        <v>0</v>
      </c>
      <c r="Q2543">
        <f>_xlfn.IFS(K2542&lt;0,MAX(L2542:L2556),K2542&gt;0,MIN(L2542:L2556))/S2521</f>
        <v>1.0346393407816241E-2</v>
      </c>
      <c r="S2543" s="13">
        <f>MIN(H2542:H2557)</f>
        <v>12978.99</v>
      </c>
      <c r="X2543">
        <f t="shared" si="1220"/>
        <v>20.75</v>
      </c>
      <c r="Y2543">
        <f t="shared" si="1221"/>
        <v>0</v>
      </c>
      <c r="Z2543">
        <f t="shared" si="1222"/>
        <v>0</v>
      </c>
      <c r="AA2543" s="22">
        <f t="shared" si="1223"/>
        <v>0</v>
      </c>
      <c r="AB2543" s="22">
        <f t="shared" si="1224"/>
        <v>1.0346393407816241E-2</v>
      </c>
      <c r="AC2543" s="22">
        <f t="shared" si="1225"/>
        <v>0</v>
      </c>
      <c r="AD2543" s="22">
        <f t="shared" si="1226"/>
        <v>0</v>
      </c>
    </row>
    <row r="2544" spans="3:30" x14ac:dyDescent="0.25">
      <c r="E2544" s="12">
        <v>43063.416666666664</v>
      </c>
      <c r="F2544" s="10">
        <v>13020.21</v>
      </c>
      <c r="G2544" s="10">
        <v>13030.93</v>
      </c>
      <c r="H2544" s="10">
        <v>12978.99</v>
      </c>
      <c r="I2544" s="10">
        <v>13000.69</v>
      </c>
      <c r="K2544" s="13">
        <f t="shared" si="1217"/>
        <v>-19.519999999998618</v>
      </c>
      <c r="L2544" s="13">
        <f t="shared" si="1227"/>
        <v>1.2300000000013824</v>
      </c>
      <c r="M2544" s="13">
        <f t="shared" si="1218"/>
        <v>51.940000000000509</v>
      </c>
      <c r="N2544" s="13"/>
      <c r="S2544" s="13">
        <f>S2542-S2543</f>
        <v>183.52000000000044</v>
      </c>
      <c r="X2544">
        <f t="shared" si="1220"/>
        <v>19.519999999998618</v>
      </c>
      <c r="Y2544">
        <f t="shared" si="1221"/>
        <v>0</v>
      </c>
      <c r="Z2544">
        <f t="shared" si="1222"/>
        <v>183.52000000000044</v>
      </c>
      <c r="AA2544" s="22">
        <f t="shared" si="1223"/>
        <v>0</v>
      </c>
      <c r="AB2544" s="22">
        <f t="shared" si="1224"/>
        <v>0</v>
      </c>
      <c r="AC2544" s="22">
        <f t="shared" si="1225"/>
        <v>0</v>
      </c>
      <c r="AD2544" s="22">
        <f t="shared" si="1226"/>
        <v>0</v>
      </c>
    </row>
    <row r="2545" spans="5:30" x14ac:dyDescent="0.25">
      <c r="E2545" s="11">
        <v>43063.458333333336</v>
      </c>
      <c r="F2545" s="9">
        <v>13000.19</v>
      </c>
      <c r="G2545" s="9">
        <v>13035.27</v>
      </c>
      <c r="H2545" s="9">
        <v>13000.19</v>
      </c>
      <c r="I2545" s="9">
        <v>13029.06</v>
      </c>
      <c r="K2545" s="13">
        <f t="shared" si="1217"/>
        <v>28.869999999998981</v>
      </c>
      <c r="L2545" s="13">
        <f t="shared" si="1227"/>
        <v>30.100000000000364</v>
      </c>
      <c r="M2545" s="13">
        <f t="shared" si="1218"/>
        <v>35.079999999999927</v>
      </c>
      <c r="N2545" s="13"/>
      <c r="X2545">
        <f t="shared" si="1220"/>
        <v>28.869999999998981</v>
      </c>
      <c r="Y2545">
        <f t="shared" si="1221"/>
        <v>0</v>
      </c>
      <c r="Z2545">
        <f t="shared" si="1222"/>
        <v>0</v>
      </c>
      <c r="AA2545" s="22">
        <f t="shared" si="1223"/>
        <v>0</v>
      </c>
      <c r="AB2545" s="22">
        <f t="shared" si="1224"/>
        <v>0</v>
      </c>
      <c r="AC2545" s="22">
        <f t="shared" si="1225"/>
        <v>0</v>
      </c>
      <c r="AD2545" s="22">
        <f t="shared" si="1226"/>
        <v>0</v>
      </c>
    </row>
    <row r="2546" spans="5:30" x14ac:dyDescent="0.25">
      <c r="E2546" s="12">
        <v>43063.5</v>
      </c>
      <c r="F2546" s="10">
        <v>13028.81</v>
      </c>
      <c r="G2546" s="10">
        <v>13059.74</v>
      </c>
      <c r="H2546" s="10">
        <v>13010.62</v>
      </c>
      <c r="I2546" s="10">
        <v>13042.72</v>
      </c>
      <c r="K2546" s="13">
        <f t="shared" si="1217"/>
        <v>13.909999999999854</v>
      </c>
      <c r="L2546" s="13">
        <f t="shared" si="1227"/>
        <v>44.010000000000218</v>
      </c>
      <c r="M2546" s="13">
        <f t="shared" si="1218"/>
        <v>49.119999999998981</v>
      </c>
      <c r="N2546" s="13"/>
      <c r="X2546">
        <f t="shared" si="1220"/>
        <v>13.909999999999854</v>
      </c>
      <c r="Y2546">
        <f t="shared" si="1221"/>
        <v>0</v>
      </c>
      <c r="Z2546">
        <f t="shared" si="1222"/>
        <v>0</v>
      </c>
      <c r="AA2546" s="22">
        <f t="shared" si="1223"/>
        <v>0</v>
      </c>
      <c r="AB2546" s="22">
        <f t="shared" si="1224"/>
        <v>0</v>
      </c>
      <c r="AC2546" s="22">
        <f t="shared" si="1225"/>
        <v>0</v>
      </c>
      <c r="AD2546" s="22">
        <f t="shared" si="1226"/>
        <v>0</v>
      </c>
    </row>
    <row r="2547" spans="5:30" x14ac:dyDescent="0.25">
      <c r="E2547" s="11">
        <v>43063.541666666664</v>
      </c>
      <c r="F2547" s="9">
        <v>13043.22</v>
      </c>
      <c r="G2547" s="9">
        <v>13126.75</v>
      </c>
      <c r="H2547" s="9">
        <v>13037</v>
      </c>
      <c r="I2547" s="9">
        <v>13117.9</v>
      </c>
      <c r="K2547" s="13">
        <f t="shared" si="1217"/>
        <v>74.680000000000291</v>
      </c>
      <c r="L2547" s="13">
        <f t="shared" si="1227"/>
        <v>118.69000000000051</v>
      </c>
      <c r="M2547" s="13">
        <f t="shared" si="1218"/>
        <v>89.75</v>
      </c>
      <c r="N2547" s="13"/>
      <c r="X2547">
        <f t="shared" si="1220"/>
        <v>74.680000000000291</v>
      </c>
      <c r="Y2547">
        <f t="shared" si="1221"/>
        <v>0</v>
      </c>
      <c r="Z2547">
        <f t="shared" si="1222"/>
        <v>0</v>
      </c>
      <c r="AA2547" s="22">
        <f t="shared" si="1223"/>
        <v>0</v>
      </c>
      <c r="AB2547" s="22">
        <f t="shared" si="1224"/>
        <v>0</v>
      </c>
      <c r="AC2547" s="22">
        <f t="shared" si="1225"/>
        <v>0</v>
      </c>
      <c r="AD2547" s="22">
        <f t="shared" si="1226"/>
        <v>0</v>
      </c>
    </row>
    <row r="2548" spans="5:30" x14ac:dyDescent="0.25">
      <c r="E2548" s="12">
        <v>43063.583333333336</v>
      </c>
      <c r="F2548" s="10">
        <v>13117.65</v>
      </c>
      <c r="G2548" s="10">
        <v>13162.51</v>
      </c>
      <c r="H2548" s="10">
        <v>13114.14</v>
      </c>
      <c r="I2548" s="10">
        <v>13132.48</v>
      </c>
      <c r="K2548" s="13">
        <f t="shared" si="1217"/>
        <v>14.829999999999927</v>
      </c>
      <c r="L2548" s="13">
        <f t="shared" si="1227"/>
        <v>133.52000000000044</v>
      </c>
      <c r="M2548" s="13">
        <f t="shared" si="1218"/>
        <v>48.3700000000008</v>
      </c>
      <c r="N2548" s="13"/>
      <c r="X2548">
        <f t="shared" si="1220"/>
        <v>14.829999999999927</v>
      </c>
      <c r="Y2548">
        <f t="shared" si="1221"/>
        <v>0</v>
      </c>
      <c r="Z2548">
        <f t="shared" si="1222"/>
        <v>0</v>
      </c>
      <c r="AA2548" s="22">
        <f t="shared" si="1223"/>
        <v>0</v>
      </c>
      <c r="AB2548" s="22">
        <f t="shared" si="1224"/>
        <v>0</v>
      </c>
      <c r="AC2548" s="22">
        <f t="shared" si="1225"/>
        <v>0</v>
      </c>
      <c r="AD2548" s="22">
        <f t="shared" si="1226"/>
        <v>0</v>
      </c>
    </row>
    <row r="2549" spans="5:30" x14ac:dyDescent="0.25">
      <c r="E2549" s="11">
        <v>43063.625</v>
      </c>
      <c r="F2549" s="9">
        <v>13132.98</v>
      </c>
      <c r="G2549" s="9">
        <v>13141.86</v>
      </c>
      <c r="H2549" s="9">
        <v>13067.77</v>
      </c>
      <c r="I2549" s="9">
        <v>13073.41</v>
      </c>
      <c r="K2549" s="13">
        <f t="shared" si="1217"/>
        <v>-59.569999999999709</v>
      </c>
      <c r="L2549" s="13">
        <f t="shared" si="1227"/>
        <v>73.950000000000728</v>
      </c>
      <c r="M2549" s="13">
        <f t="shared" si="1218"/>
        <v>74.090000000000146</v>
      </c>
      <c r="N2549" s="13"/>
      <c r="X2549">
        <f t="shared" si="1220"/>
        <v>59.569999999999709</v>
      </c>
      <c r="Y2549">
        <f t="shared" si="1221"/>
        <v>0</v>
      </c>
      <c r="Z2549">
        <f t="shared" si="1222"/>
        <v>0</v>
      </c>
      <c r="AA2549" s="22">
        <f t="shared" si="1223"/>
        <v>0</v>
      </c>
      <c r="AB2549" s="22">
        <f t="shared" si="1224"/>
        <v>0</v>
      </c>
      <c r="AC2549" s="22">
        <f t="shared" si="1225"/>
        <v>0</v>
      </c>
      <c r="AD2549" s="22">
        <f t="shared" si="1226"/>
        <v>0</v>
      </c>
    </row>
    <row r="2550" spans="5:30" x14ac:dyDescent="0.25">
      <c r="E2550" s="12">
        <v>43063.666666666664</v>
      </c>
      <c r="F2550" s="10">
        <v>13073.16</v>
      </c>
      <c r="G2550" s="10">
        <v>13104.83</v>
      </c>
      <c r="H2550" s="10">
        <v>13072.16</v>
      </c>
      <c r="I2550" s="10">
        <v>13078.93</v>
      </c>
      <c r="K2550" s="13">
        <f t="shared" si="1217"/>
        <v>5.7700000000004366</v>
      </c>
      <c r="L2550" s="13">
        <f t="shared" si="1227"/>
        <v>79.720000000001164</v>
      </c>
      <c r="M2550" s="13">
        <f t="shared" si="1218"/>
        <v>32.670000000000073</v>
      </c>
      <c r="N2550" s="13"/>
      <c r="X2550">
        <f t="shared" si="1220"/>
        <v>5.7700000000004366</v>
      </c>
      <c r="Y2550">
        <f t="shared" si="1221"/>
        <v>0</v>
      </c>
      <c r="Z2550">
        <f t="shared" si="1222"/>
        <v>0</v>
      </c>
      <c r="AA2550" s="22">
        <f t="shared" si="1223"/>
        <v>0</v>
      </c>
      <c r="AB2550" s="22">
        <f t="shared" si="1224"/>
        <v>0</v>
      </c>
      <c r="AC2550" s="22">
        <f t="shared" si="1225"/>
        <v>0</v>
      </c>
      <c r="AD2550" s="22">
        <f t="shared" si="1226"/>
        <v>0</v>
      </c>
    </row>
    <row r="2551" spans="5:30" x14ac:dyDescent="0.25">
      <c r="E2551" s="11">
        <v>43063.708333333336</v>
      </c>
      <c r="F2551" s="9">
        <v>13078.68</v>
      </c>
      <c r="G2551" s="9">
        <v>13079.88</v>
      </c>
      <c r="H2551" s="9">
        <v>13042.24</v>
      </c>
      <c r="I2551" s="9">
        <v>13051.5</v>
      </c>
      <c r="K2551" s="13">
        <f t="shared" si="1217"/>
        <v>-27.180000000000291</v>
      </c>
      <c r="L2551" s="13">
        <f t="shared" si="1227"/>
        <v>52.540000000000873</v>
      </c>
      <c r="M2551" s="13">
        <f t="shared" si="1218"/>
        <v>37.639999999999418</v>
      </c>
      <c r="N2551" s="13"/>
      <c r="X2551">
        <f t="shared" si="1220"/>
        <v>27.180000000000291</v>
      </c>
      <c r="Y2551">
        <f t="shared" si="1221"/>
        <v>0</v>
      </c>
      <c r="Z2551">
        <f t="shared" si="1222"/>
        <v>0</v>
      </c>
      <c r="AA2551" s="22">
        <f t="shared" si="1223"/>
        <v>0</v>
      </c>
      <c r="AB2551" s="22">
        <f t="shared" si="1224"/>
        <v>0</v>
      </c>
      <c r="AC2551" s="22">
        <f t="shared" si="1225"/>
        <v>0</v>
      </c>
      <c r="AD2551" s="22">
        <f t="shared" si="1226"/>
        <v>0</v>
      </c>
    </row>
    <row r="2552" spans="5:30" x14ac:dyDescent="0.25">
      <c r="E2552" s="12">
        <v>43063.75</v>
      </c>
      <c r="F2552" s="10">
        <v>13051.25</v>
      </c>
      <c r="G2552" s="10">
        <v>13092.37</v>
      </c>
      <c r="H2552" s="10">
        <v>13051</v>
      </c>
      <c r="I2552" s="10">
        <v>13068.87</v>
      </c>
      <c r="K2552" s="13">
        <f t="shared" si="1217"/>
        <v>17.6200000000008</v>
      </c>
      <c r="L2552" s="13">
        <f t="shared" si="1227"/>
        <v>70.160000000001673</v>
      </c>
      <c r="M2552" s="13">
        <f t="shared" si="1218"/>
        <v>41.3700000000008</v>
      </c>
      <c r="N2552" s="13"/>
      <c r="X2552">
        <f t="shared" si="1220"/>
        <v>17.6200000000008</v>
      </c>
      <c r="Y2552">
        <f t="shared" si="1221"/>
        <v>0</v>
      </c>
      <c r="Z2552">
        <f t="shared" si="1222"/>
        <v>0</v>
      </c>
      <c r="AA2552" s="22">
        <f t="shared" si="1223"/>
        <v>0</v>
      </c>
      <c r="AB2552" s="22">
        <f t="shared" si="1224"/>
        <v>0</v>
      </c>
      <c r="AC2552" s="22">
        <f t="shared" si="1225"/>
        <v>0</v>
      </c>
      <c r="AD2552" s="22">
        <f t="shared" si="1226"/>
        <v>0</v>
      </c>
    </row>
    <row r="2553" spans="5:30" x14ac:dyDescent="0.25">
      <c r="E2553" s="11">
        <v>43063.791666666664</v>
      </c>
      <c r="F2553" s="9">
        <v>13069.12</v>
      </c>
      <c r="G2553" s="9">
        <v>13073.87</v>
      </c>
      <c r="H2553" s="9">
        <v>13064.87</v>
      </c>
      <c r="I2553" s="9">
        <v>13067.86</v>
      </c>
      <c r="K2553" s="13">
        <f t="shared" si="1217"/>
        <v>-1.2600000000002183</v>
      </c>
      <c r="L2553" s="13">
        <f t="shared" si="1227"/>
        <v>68.900000000001455</v>
      </c>
      <c r="M2553" s="13">
        <f t="shared" si="1218"/>
        <v>9</v>
      </c>
      <c r="N2553" s="13"/>
      <c r="X2553">
        <f t="shared" si="1220"/>
        <v>1.2600000000002183</v>
      </c>
      <c r="Y2553">
        <f t="shared" si="1221"/>
        <v>0</v>
      </c>
      <c r="Z2553">
        <f t="shared" si="1222"/>
        <v>0</v>
      </c>
      <c r="AA2553" s="22">
        <f t="shared" si="1223"/>
        <v>0</v>
      </c>
      <c r="AB2553" s="22">
        <f t="shared" si="1224"/>
        <v>0</v>
      </c>
      <c r="AC2553" s="22">
        <f t="shared" si="1225"/>
        <v>0</v>
      </c>
      <c r="AD2553" s="22">
        <f t="shared" si="1226"/>
        <v>0</v>
      </c>
    </row>
    <row r="2554" spans="5:30" x14ac:dyDescent="0.25">
      <c r="E2554" s="12">
        <v>43063.833333333336</v>
      </c>
      <c r="F2554" s="10">
        <v>13067.11</v>
      </c>
      <c r="G2554" s="10">
        <v>13070.36</v>
      </c>
      <c r="H2554" s="10">
        <v>13061.86</v>
      </c>
      <c r="I2554" s="10">
        <v>13068.36</v>
      </c>
      <c r="K2554" s="13">
        <f t="shared" si="1217"/>
        <v>1.25</v>
      </c>
      <c r="L2554" s="13">
        <f t="shared" si="1227"/>
        <v>70.150000000001455</v>
      </c>
      <c r="M2554" s="13">
        <f t="shared" si="1218"/>
        <v>8.5</v>
      </c>
      <c r="N2554" s="13"/>
      <c r="X2554">
        <f t="shared" si="1220"/>
        <v>1.25</v>
      </c>
      <c r="Y2554">
        <f t="shared" si="1221"/>
        <v>0</v>
      </c>
      <c r="Z2554">
        <f t="shared" si="1222"/>
        <v>0</v>
      </c>
      <c r="AA2554" s="22">
        <f t="shared" si="1223"/>
        <v>0</v>
      </c>
      <c r="AB2554" s="22">
        <f t="shared" si="1224"/>
        <v>0</v>
      </c>
      <c r="AC2554" s="22">
        <f t="shared" si="1225"/>
        <v>0</v>
      </c>
      <c r="AD2554" s="22">
        <f t="shared" si="1226"/>
        <v>0</v>
      </c>
    </row>
    <row r="2555" spans="5:30" x14ac:dyDescent="0.25">
      <c r="E2555" s="11">
        <v>43063.875</v>
      </c>
      <c r="F2555" s="9">
        <v>13068.36</v>
      </c>
      <c r="G2555" s="9">
        <v>13069.86</v>
      </c>
      <c r="H2555" s="9">
        <v>13065.86</v>
      </c>
      <c r="I2555" s="9">
        <v>13069.1</v>
      </c>
      <c r="K2555" s="13">
        <f t="shared" si="1217"/>
        <v>0.73999999999978172</v>
      </c>
      <c r="L2555" s="13">
        <f t="shared" si="1227"/>
        <v>70.890000000001237</v>
      </c>
      <c r="M2555" s="13">
        <f t="shared" si="1218"/>
        <v>4</v>
      </c>
      <c r="N2555" s="13"/>
      <c r="X2555">
        <f t="shared" si="1220"/>
        <v>0.73999999999978172</v>
      </c>
      <c r="Y2555">
        <f t="shared" si="1221"/>
        <v>0</v>
      </c>
      <c r="Z2555">
        <f t="shared" si="1222"/>
        <v>0</v>
      </c>
      <c r="AA2555" s="22">
        <f t="shared" si="1223"/>
        <v>0</v>
      </c>
      <c r="AB2555" s="22">
        <f t="shared" si="1224"/>
        <v>0</v>
      </c>
      <c r="AC2555" s="22">
        <f t="shared" si="1225"/>
        <v>0</v>
      </c>
      <c r="AD2555" s="22">
        <f t="shared" si="1226"/>
        <v>0</v>
      </c>
    </row>
    <row r="2556" spans="5:30" x14ac:dyDescent="0.25">
      <c r="E2556" s="12">
        <v>43063.916666666664</v>
      </c>
      <c r="F2556" s="10">
        <v>13068.1</v>
      </c>
      <c r="G2556" s="10">
        <v>13068.6</v>
      </c>
      <c r="H2556" s="10">
        <v>13059.85</v>
      </c>
      <c r="I2556" s="10">
        <v>13066.1</v>
      </c>
      <c r="K2556" s="13">
        <f t="shared" si="1217"/>
        <v>-2</v>
      </c>
      <c r="L2556" s="13">
        <f t="shared" si="1227"/>
        <v>68.890000000001237</v>
      </c>
      <c r="M2556" s="13">
        <f t="shared" si="1218"/>
        <v>8.75</v>
      </c>
      <c r="N2556" s="13"/>
      <c r="X2556">
        <f t="shared" si="1220"/>
        <v>2</v>
      </c>
      <c r="Y2556">
        <f t="shared" si="1221"/>
        <v>0</v>
      </c>
      <c r="Z2556">
        <f t="shared" si="1222"/>
        <v>0</v>
      </c>
      <c r="AA2556" s="22">
        <f t="shared" si="1223"/>
        <v>0</v>
      </c>
      <c r="AB2556" s="22">
        <f t="shared" si="1224"/>
        <v>0</v>
      </c>
      <c r="AC2556" s="22">
        <f t="shared" si="1225"/>
        <v>0</v>
      </c>
      <c r="AD2556" s="22">
        <f t="shared" si="1226"/>
        <v>0</v>
      </c>
    </row>
    <row r="2557" spans="5:30" hidden="1" x14ac:dyDescent="0.25">
      <c r="E2557" s="11">
        <v>43066.041666666664</v>
      </c>
      <c r="F2557" s="9">
        <v>13065.5</v>
      </c>
      <c r="G2557" s="9">
        <v>13081.87</v>
      </c>
      <c r="H2557" s="9">
        <v>13065.5</v>
      </c>
      <c r="I2557" s="9">
        <v>13070.71</v>
      </c>
    </row>
    <row r="2558" spans="5:30" hidden="1" x14ac:dyDescent="0.25">
      <c r="E2558" s="12">
        <v>43066.083333333336</v>
      </c>
      <c r="F2558" s="10">
        <v>13070.08</v>
      </c>
      <c r="G2558" s="10">
        <v>13071.34</v>
      </c>
      <c r="H2558" s="10">
        <v>13062.54</v>
      </c>
      <c r="I2558" s="10">
        <v>13065.05</v>
      </c>
    </row>
    <row r="2559" spans="5:30" hidden="1" x14ac:dyDescent="0.25">
      <c r="E2559" s="11">
        <v>43066.125</v>
      </c>
      <c r="F2559" s="9">
        <v>13065.06</v>
      </c>
      <c r="G2559" s="9">
        <v>13066.31</v>
      </c>
      <c r="H2559" s="9">
        <v>13044.72</v>
      </c>
      <c r="I2559" s="9">
        <v>13046.73</v>
      </c>
    </row>
    <row r="2560" spans="5:30" hidden="1" x14ac:dyDescent="0.25">
      <c r="E2560" s="12">
        <v>43066.166666666664</v>
      </c>
      <c r="F2560" s="10">
        <v>13046.73</v>
      </c>
      <c r="G2560" s="10">
        <v>13046.73</v>
      </c>
      <c r="H2560" s="10">
        <v>13035.44</v>
      </c>
      <c r="I2560" s="10">
        <v>13038.2</v>
      </c>
    </row>
    <row r="2561" spans="3:30" hidden="1" x14ac:dyDescent="0.25">
      <c r="E2561" s="11">
        <v>43066.208333333336</v>
      </c>
      <c r="F2561" s="9">
        <v>13038.2</v>
      </c>
      <c r="G2561" s="9">
        <v>13047.98</v>
      </c>
      <c r="H2561" s="9">
        <v>13038.2</v>
      </c>
      <c r="I2561" s="9">
        <v>13046.72</v>
      </c>
    </row>
    <row r="2562" spans="3:30" hidden="1" x14ac:dyDescent="0.25">
      <c r="E2562" s="12">
        <v>43066.25</v>
      </c>
      <c r="F2562" s="10">
        <v>13046.72</v>
      </c>
      <c r="G2562" s="10">
        <v>13052.74</v>
      </c>
      <c r="H2562" s="10">
        <v>13042.45</v>
      </c>
      <c r="I2562" s="10">
        <v>13043.7</v>
      </c>
    </row>
    <row r="2563" spans="3:30" hidden="1" x14ac:dyDescent="0.25">
      <c r="E2563" s="11">
        <v>43066.291666666664</v>
      </c>
      <c r="F2563" s="9">
        <v>13042.45</v>
      </c>
      <c r="G2563" s="9">
        <v>13048.96</v>
      </c>
      <c r="H2563" s="9">
        <v>13042.45</v>
      </c>
      <c r="I2563" s="9">
        <v>13046.46</v>
      </c>
    </row>
    <row r="2564" spans="3:30" x14ac:dyDescent="0.25">
      <c r="C2564">
        <v>1</v>
      </c>
      <c r="E2564" s="12">
        <v>43066.333333333336</v>
      </c>
      <c r="F2564" s="10">
        <v>13046.46</v>
      </c>
      <c r="G2564" s="10">
        <v>13048.35</v>
      </c>
      <c r="H2564" s="10">
        <v>13037.64</v>
      </c>
      <c r="I2564" s="10">
        <v>13039.94</v>
      </c>
      <c r="K2564" s="13">
        <f t="shared" ref="K2564:K2578" si="1228">I2564-F2564</f>
        <v>-6.5199999999986176</v>
      </c>
      <c r="L2564" s="13">
        <v>0</v>
      </c>
      <c r="M2564" s="13">
        <f t="shared" ref="M2564:M2578" si="1229">G2564-H2564</f>
        <v>10.710000000000946</v>
      </c>
      <c r="N2564" s="13">
        <f t="shared" ref="N2564" si="1230">I2578-F2564</f>
        <v>-33.639999999999418</v>
      </c>
      <c r="O2564" s="18">
        <f>IF(K2564*N2564&gt;0,1,0)</f>
        <v>1</v>
      </c>
      <c r="S2564" s="13">
        <f>MAX(G2564:G2579)</f>
        <v>13118.38</v>
      </c>
      <c r="X2564">
        <f t="shared" ref="X2564:X2578" si="1231">ABS(K2564)</f>
        <v>6.5199999999986176</v>
      </c>
      <c r="Y2564">
        <f t="shared" ref="Y2564:Y2578" si="1232">ABS(N2564)</f>
        <v>33.639999999999418</v>
      </c>
      <c r="Z2564">
        <f t="shared" ref="Z2564:Z2578" si="1233">IF(S2564&lt;1000,ABS(S2564),0)</f>
        <v>0</v>
      </c>
      <c r="AA2564" s="22">
        <f t="shared" ref="AA2564:AA2578" si="1234">ABS(P2564)</f>
        <v>0</v>
      </c>
      <c r="AB2564" s="22">
        <f t="shared" ref="AB2564:AB2578" si="1235">ABS(Q2564)</f>
        <v>0</v>
      </c>
      <c r="AC2564" s="22">
        <f t="shared" ref="AC2564:AC2578" si="1236">IF(O2564=1,ABS(P2565),0)</f>
        <v>0.19768962510897314</v>
      </c>
      <c r="AD2564" s="22">
        <f t="shared" ref="AD2564:AD2578" si="1237">IF(O2564=0,ABS(Q2565),0)</f>
        <v>0</v>
      </c>
    </row>
    <row r="2565" spans="3:30" x14ac:dyDescent="0.25">
      <c r="E2565" s="11">
        <v>43066.375</v>
      </c>
      <c r="F2565" s="9">
        <v>13041.44</v>
      </c>
      <c r="G2565" s="9">
        <v>13044.93</v>
      </c>
      <c r="H2565" s="9">
        <v>13014.25</v>
      </c>
      <c r="I2565" s="9">
        <v>13031.01</v>
      </c>
      <c r="K2565" s="13">
        <f t="shared" si="1228"/>
        <v>-10.430000000000291</v>
      </c>
      <c r="L2565" s="13">
        <f t="shared" ref="L2565:L2578" si="1238">L2564+K2565</f>
        <v>-10.430000000000291</v>
      </c>
      <c r="M2565" s="13">
        <f t="shared" si="1229"/>
        <v>30.680000000000291</v>
      </c>
      <c r="N2565" s="13"/>
      <c r="P2565">
        <f>_xlfn.IFS(K2564&lt;0,MIN(L2564:L2578),K2564&gt;0,MAX(L2564:L2578))/S2544</f>
        <v>-0.19768962510897314</v>
      </c>
      <c r="Q2565">
        <f>_xlfn.IFS(K2564&lt;0,MAX(L2564:L2578),K2564&gt;0,MIN(L2564:L2578))/S2543</f>
        <v>3.7190875407100582E-3</v>
      </c>
      <c r="S2565" s="13">
        <f>MIN(H2564:H2579)</f>
        <v>12989.4</v>
      </c>
      <c r="X2565">
        <f t="shared" si="1231"/>
        <v>10.430000000000291</v>
      </c>
      <c r="Y2565">
        <f t="shared" si="1232"/>
        <v>0</v>
      </c>
      <c r="Z2565">
        <f t="shared" si="1233"/>
        <v>0</v>
      </c>
      <c r="AA2565" s="22">
        <f t="shared" si="1234"/>
        <v>0.19768962510897314</v>
      </c>
      <c r="AB2565" s="22">
        <f t="shared" si="1235"/>
        <v>3.7190875407100582E-3</v>
      </c>
      <c r="AC2565" s="22">
        <f t="shared" si="1236"/>
        <v>0</v>
      </c>
      <c r="AD2565" s="22">
        <f t="shared" si="1237"/>
        <v>0</v>
      </c>
    </row>
    <row r="2566" spans="3:30" x14ac:dyDescent="0.25">
      <c r="E2566" s="12">
        <v>43066.416666666664</v>
      </c>
      <c r="F2566" s="10">
        <v>13032.38</v>
      </c>
      <c r="G2566" s="10">
        <v>13091.58</v>
      </c>
      <c r="H2566" s="10">
        <v>13000.1</v>
      </c>
      <c r="I2566" s="10">
        <v>13091.08</v>
      </c>
      <c r="K2566" s="13">
        <f t="shared" si="1228"/>
        <v>58.700000000000728</v>
      </c>
      <c r="L2566" s="13">
        <f t="shared" si="1238"/>
        <v>48.270000000000437</v>
      </c>
      <c r="M2566" s="13">
        <f t="shared" si="1229"/>
        <v>91.479999999999563</v>
      </c>
      <c r="N2566" s="13"/>
      <c r="S2566" s="13">
        <f>S2564-S2565</f>
        <v>128.97999999999956</v>
      </c>
      <c r="X2566">
        <f t="shared" si="1231"/>
        <v>58.700000000000728</v>
      </c>
      <c r="Y2566">
        <f t="shared" si="1232"/>
        <v>0</v>
      </c>
      <c r="Z2566">
        <f t="shared" si="1233"/>
        <v>128.97999999999956</v>
      </c>
      <c r="AA2566" s="22">
        <f t="shared" si="1234"/>
        <v>0</v>
      </c>
      <c r="AB2566" s="22">
        <f t="shared" si="1235"/>
        <v>0</v>
      </c>
      <c r="AC2566" s="22">
        <f t="shared" si="1236"/>
        <v>0</v>
      </c>
      <c r="AD2566" s="22">
        <f t="shared" si="1237"/>
        <v>0</v>
      </c>
    </row>
    <row r="2567" spans="3:30" x14ac:dyDescent="0.25">
      <c r="E2567" s="11">
        <v>43066.458333333336</v>
      </c>
      <c r="F2567" s="9">
        <v>13092.08</v>
      </c>
      <c r="G2567" s="9">
        <v>13118.38</v>
      </c>
      <c r="H2567" s="9">
        <v>13063.65</v>
      </c>
      <c r="I2567" s="9">
        <v>13064.9</v>
      </c>
      <c r="K2567" s="13">
        <f t="shared" si="1228"/>
        <v>-27.180000000000291</v>
      </c>
      <c r="L2567" s="13">
        <f t="shared" si="1238"/>
        <v>21.090000000000146</v>
      </c>
      <c r="M2567" s="13">
        <f t="shared" si="1229"/>
        <v>54.729999999999563</v>
      </c>
      <c r="N2567" s="13"/>
      <c r="X2567">
        <f t="shared" si="1231"/>
        <v>27.180000000000291</v>
      </c>
      <c r="Y2567">
        <f t="shared" si="1232"/>
        <v>0</v>
      </c>
      <c r="Z2567">
        <f t="shared" si="1233"/>
        <v>0</v>
      </c>
      <c r="AA2567" s="22">
        <f t="shared" si="1234"/>
        <v>0</v>
      </c>
      <c r="AB2567" s="22">
        <f t="shared" si="1235"/>
        <v>0</v>
      </c>
      <c r="AC2567" s="22">
        <f t="shared" si="1236"/>
        <v>0</v>
      </c>
      <c r="AD2567" s="22">
        <f t="shared" si="1237"/>
        <v>0</v>
      </c>
    </row>
    <row r="2568" spans="3:30" x14ac:dyDescent="0.25">
      <c r="E2568" s="12">
        <v>43066.5</v>
      </c>
      <c r="F2568" s="10">
        <v>13064.66</v>
      </c>
      <c r="G2568" s="10">
        <v>13085.77</v>
      </c>
      <c r="H2568" s="10">
        <v>13039.54</v>
      </c>
      <c r="I2568" s="10">
        <v>13082.67</v>
      </c>
      <c r="K2568" s="13">
        <f t="shared" si="1228"/>
        <v>18.010000000000218</v>
      </c>
      <c r="L2568" s="13">
        <f t="shared" si="1238"/>
        <v>39.100000000000364</v>
      </c>
      <c r="M2568" s="13">
        <f t="shared" si="1229"/>
        <v>46.229999999999563</v>
      </c>
      <c r="N2568" s="13"/>
      <c r="X2568">
        <f t="shared" si="1231"/>
        <v>18.010000000000218</v>
      </c>
      <c r="Y2568">
        <f t="shared" si="1232"/>
        <v>0</v>
      </c>
      <c r="Z2568">
        <f t="shared" si="1233"/>
        <v>0</v>
      </c>
      <c r="AA2568" s="22">
        <f t="shared" si="1234"/>
        <v>0</v>
      </c>
      <c r="AB2568" s="22">
        <f t="shared" si="1235"/>
        <v>0</v>
      </c>
      <c r="AC2568" s="22">
        <f t="shared" si="1236"/>
        <v>0</v>
      </c>
      <c r="AD2568" s="22">
        <f t="shared" si="1237"/>
        <v>0</v>
      </c>
    </row>
    <row r="2569" spans="3:30" x14ac:dyDescent="0.25">
      <c r="E2569" s="11">
        <v>43066.541666666664</v>
      </c>
      <c r="F2569" s="9">
        <v>13082.66</v>
      </c>
      <c r="G2569" s="9">
        <v>13109.49</v>
      </c>
      <c r="H2569" s="9">
        <v>13076.14</v>
      </c>
      <c r="I2569" s="9">
        <v>13077.65</v>
      </c>
      <c r="K2569" s="13">
        <f t="shared" si="1228"/>
        <v>-5.0100000000002183</v>
      </c>
      <c r="L2569" s="13">
        <f t="shared" si="1238"/>
        <v>34.090000000000146</v>
      </c>
      <c r="M2569" s="13">
        <f t="shared" si="1229"/>
        <v>33.350000000000364</v>
      </c>
      <c r="N2569" s="13"/>
      <c r="X2569">
        <f t="shared" si="1231"/>
        <v>5.0100000000002183</v>
      </c>
      <c r="Y2569">
        <f t="shared" si="1232"/>
        <v>0</v>
      </c>
      <c r="Z2569">
        <f t="shared" si="1233"/>
        <v>0</v>
      </c>
      <c r="AA2569" s="22">
        <f t="shared" si="1234"/>
        <v>0</v>
      </c>
      <c r="AB2569" s="22">
        <f t="shared" si="1235"/>
        <v>0</v>
      </c>
      <c r="AC2569" s="22">
        <f t="shared" si="1236"/>
        <v>0</v>
      </c>
      <c r="AD2569" s="22">
        <f t="shared" si="1237"/>
        <v>0</v>
      </c>
    </row>
    <row r="2570" spans="3:30" x14ac:dyDescent="0.25">
      <c r="E2570" s="12">
        <v>43066.583333333336</v>
      </c>
      <c r="F2570" s="10">
        <v>13078.15</v>
      </c>
      <c r="G2570" s="10">
        <v>13080.62</v>
      </c>
      <c r="H2570" s="10">
        <v>13015.84</v>
      </c>
      <c r="I2570" s="10">
        <v>13038.69</v>
      </c>
      <c r="K2570" s="13">
        <f t="shared" si="1228"/>
        <v>-39.459999999999127</v>
      </c>
      <c r="L2570" s="13">
        <f t="shared" si="1238"/>
        <v>-5.3699999999989814</v>
      </c>
      <c r="M2570" s="13">
        <f t="shared" si="1229"/>
        <v>64.780000000000655</v>
      </c>
      <c r="N2570" s="13"/>
      <c r="X2570">
        <f t="shared" si="1231"/>
        <v>39.459999999999127</v>
      </c>
      <c r="Y2570">
        <f t="shared" si="1232"/>
        <v>0</v>
      </c>
      <c r="Z2570">
        <f t="shared" si="1233"/>
        <v>0</v>
      </c>
      <c r="AA2570" s="22">
        <f t="shared" si="1234"/>
        <v>0</v>
      </c>
      <c r="AB2570" s="22">
        <f t="shared" si="1235"/>
        <v>0</v>
      </c>
      <c r="AC2570" s="22">
        <f t="shared" si="1236"/>
        <v>0</v>
      </c>
      <c r="AD2570" s="22">
        <f t="shared" si="1237"/>
        <v>0</v>
      </c>
    </row>
    <row r="2571" spans="3:30" x14ac:dyDescent="0.25">
      <c r="E2571" s="11">
        <v>43066.625</v>
      </c>
      <c r="F2571" s="9">
        <v>13038.66</v>
      </c>
      <c r="G2571" s="9">
        <v>13063.71</v>
      </c>
      <c r="H2571" s="9">
        <v>13022.05</v>
      </c>
      <c r="I2571" s="9">
        <v>13026.85</v>
      </c>
      <c r="K2571" s="13">
        <f t="shared" si="1228"/>
        <v>-11.809999999999491</v>
      </c>
      <c r="L2571" s="13">
        <f t="shared" si="1238"/>
        <v>-17.179999999998472</v>
      </c>
      <c r="M2571" s="13">
        <f t="shared" si="1229"/>
        <v>41.659999999999854</v>
      </c>
      <c r="N2571" s="13"/>
      <c r="X2571">
        <f t="shared" si="1231"/>
        <v>11.809999999999491</v>
      </c>
      <c r="Y2571">
        <f t="shared" si="1232"/>
        <v>0</v>
      </c>
      <c r="Z2571">
        <f t="shared" si="1233"/>
        <v>0</v>
      </c>
      <c r="AA2571" s="22">
        <f t="shared" si="1234"/>
        <v>0</v>
      </c>
      <c r="AB2571" s="22">
        <f t="shared" si="1235"/>
        <v>0</v>
      </c>
      <c r="AC2571" s="22">
        <f t="shared" si="1236"/>
        <v>0</v>
      </c>
      <c r="AD2571" s="22">
        <f t="shared" si="1237"/>
        <v>0</v>
      </c>
    </row>
    <row r="2572" spans="3:30" x14ac:dyDescent="0.25">
      <c r="E2572" s="12">
        <v>43066.666666666664</v>
      </c>
      <c r="F2572" s="10">
        <v>13026.2</v>
      </c>
      <c r="G2572" s="10">
        <v>13054.04</v>
      </c>
      <c r="H2572" s="10">
        <v>12989.4</v>
      </c>
      <c r="I2572" s="10">
        <v>13044.35</v>
      </c>
      <c r="K2572" s="13">
        <f t="shared" si="1228"/>
        <v>18.149999999999636</v>
      </c>
      <c r="L2572" s="13">
        <f t="shared" si="1238"/>
        <v>0.97000000000116415</v>
      </c>
      <c r="M2572" s="13">
        <f t="shared" si="1229"/>
        <v>64.640000000001237</v>
      </c>
      <c r="N2572" s="13"/>
      <c r="X2572">
        <f t="shared" si="1231"/>
        <v>18.149999999999636</v>
      </c>
      <c r="Y2572">
        <f t="shared" si="1232"/>
        <v>0</v>
      </c>
      <c r="Z2572">
        <f t="shared" si="1233"/>
        <v>0</v>
      </c>
      <c r="AA2572" s="22">
        <f t="shared" si="1234"/>
        <v>0</v>
      </c>
      <c r="AB2572" s="22">
        <f t="shared" si="1235"/>
        <v>0</v>
      </c>
      <c r="AC2572" s="22">
        <f t="shared" si="1236"/>
        <v>0</v>
      </c>
      <c r="AD2572" s="22">
        <f t="shared" si="1237"/>
        <v>0</v>
      </c>
    </row>
    <row r="2573" spans="3:30" x14ac:dyDescent="0.25">
      <c r="E2573" s="11">
        <v>43066.708333333336</v>
      </c>
      <c r="F2573" s="9">
        <v>13045.1</v>
      </c>
      <c r="G2573" s="9">
        <v>13059.35</v>
      </c>
      <c r="H2573" s="9">
        <v>13022.29</v>
      </c>
      <c r="I2573" s="9">
        <v>13052.67</v>
      </c>
      <c r="K2573" s="13">
        <f t="shared" si="1228"/>
        <v>7.569999999999709</v>
      </c>
      <c r="L2573" s="13">
        <f t="shared" si="1238"/>
        <v>8.5400000000008731</v>
      </c>
      <c r="M2573" s="13">
        <f t="shared" si="1229"/>
        <v>37.059999999999491</v>
      </c>
      <c r="N2573" s="13"/>
      <c r="X2573">
        <f t="shared" si="1231"/>
        <v>7.569999999999709</v>
      </c>
      <c r="Y2573">
        <f t="shared" si="1232"/>
        <v>0</v>
      </c>
      <c r="Z2573">
        <f t="shared" si="1233"/>
        <v>0</v>
      </c>
      <c r="AA2573" s="22">
        <f t="shared" si="1234"/>
        <v>0</v>
      </c>
      <c r="AB2573" s="22">
        <f t="shared" si="1235"/>
        <v>0</v>
      </c>
      <c r="AC2573" s="22">
        <f t="shared" si="1236"/>
        <v>0</v>
      </c>
      <c r="AD2573" s="22">
        <f t="shared" si="1237"/>
        <v>0</v>
      </c>
    </row>
    <row r="2574" spans="3:30" x14ac:dyDescent="0.25">
      <c r="E2574" s="12">
        <v>43066.75</v>
      </c>
      <c r="F2574" s="10">
        <v>13053.17</v>
      </c>
      <c r="G2574" s="10">
        <v>13057.39</v>
      </c>
      <c r="H2574" s="10">
        <v>12992.1</v>
      </c>
      <c r="I2574" s="10">
        <v>13008.35</v>
      </c>
      <c r="K2574" s="13">
        <f t="shared" si="1228"/>
        <v>-44.819999999999709</v>
      </c>
      <c r="L2574" s="13">
        <f t="shared" si="1238"/>
        <v>-36.279999999998836</v>
      </c>
      <c r="M2574" s="13">
        <f t="shared" si="1229"/>
        <v>65.289999999999054</v>
      </c>
      <c r="N2574" s="13"/>
      <c r="X2574">
        <f t="shared" si="1231"/>
        <v>44.819999999999709</v>
      </c>
      <c r="Y2574">
        <f t="shared" si="1232"/>
        <v>0</v>
      </c>
      <c r="Z2574">
        <f t="shared" si="1233"/>
        <v>0</v>
      </c>
      <c r="AA2574" s="22">
        <f t="shared" si="1234"/>
        <v>0</v>
      </c>
      <c r="AB2574" s="22">
        <f t="shared" si="1235"/>
        <v>0</v>
      </c>
      <c r="AC2574" s="22">
        <f t="shared" si="1236"/>
        <v>0</v>
      </c>
      <c r="AD2574" s="22">
        <f t="shared" si="1237"/>
        <v>0</v>
      </c>
    </row>
    <row r="2575" spans="3:30" x14ac:dyDescent="0.25">
      <c r="E2575" s="11">
        <v>43066.791666666664</v>
      </c>
      <c r="F2575" s="9">
        <v>13008.6</v>
      </c>
      <c r="G2575" s="9">
        <v>13025.35</v>
      </c>
      <c r="H2575" s="9">
        <v>13000.35</v>
      </c>
      <c r="I2575" s="9">
        <v>13025.1</v>
      </c>
      <c r="K2575" s="13">
        <f t="shared" si="1228"/>
        <v>16.5</v>
      </c>
      <c r="L2575" s="13">
        <f t="shared" si="1238"/>
        <v>-19.779999999998836</v>
      </c>
      <c r="M2575" s="13">
        <f t="shared" si="1229"/>
        <v>25</v>
      </c>
      <c r="N2575" s="13"/>
      <c r="X2575">
        <f t="shared" si="1231"/>
        <v>16.5</v>
      </c>
      <c r="Y2575">
        <f t="shared" si="1232"/>
        <v>0</v>
      </c>
      <c r="Z2575">
        <f t="shared" si="1233"/>
        <v>0</v>
      </c>
      <c r="AA2575" s="22">
        <f t="shared" si="1234"/>
        <v>0</v>
      </c>
      <c r="AB2575" s="22">
        <f t="shared" si="1235"/>
        <v>0</v>
      </c>
      <c r="AC2575" s="22">
        <f t="shared" si="1236"/>
        <v>0</v>
      </c>
      <c r="AD2575" s="22">
        <f t="shared" si="1237"/>
        <v>0</v>
      </c>
    </row>
    <row r="2576" spans="3:30" x14ac:dyDescent="0.25">
      <c r="E2576" s="12">
        <v>43066.833333333336</v>
      </c>
      <c r="F2576" s="10">
        <v>13024.85</v>
      </c>
      <c r="G2576" s="10">
        <v>13030.6</v>
      </c>
      <c r="H2576" s="10">
        <v>13020.34</v>
      </c>
      <c r="I2576" s="10">
        <v>13024.09</v>
      </c>
      <c r="K2576" s="13">
        <f t="shared" si="1228"/>
        <v>-0.76000000000021828</v>
      </c>
      <c r="L2576" s="13">
        <f t="shared" si="1238"/>
        <v>-20.539999999999054</v>
      </c>
      <c r="M2576" s="13">
        <f t="shared" si="1229"/>
        <v>10.260000000000218</v>
      </c>
      <c r="N2576" s="13"/>
      <c r="X2576">
        <f t="shared" si="1231"/>
        <v>0.76000000000021828</v>
      </c>
      <c r="Y2576">
        <f t="shared" si="1232"/>
        <v>0</v>
      </c>
      <c r="Z2576">
        <f t="shared" si="1233"/>
        <v>0</v>
      </c>
      <c r="AA2576" s="22">
        <f t="shared" si="1234"/>
        <v>0</v>
      </c>
      <c r="AB2576" s="22">
        <f t="shared" si="1235"/>
        <v>0</v>
      </c>
      <c r="AC2576" s="22">
        <f t="shared" si="1236"/>
        <v>0</v>
      </c>
      <c r="AD2576" s="22">
        <f t="shared" si="1237"/>
        <v>0</v>
      </c>
    </row>
    <row r="2577" spans="3:30" x14ac:dyDescent="0.25">
      <c r="E2577" s="11">
        <v>43066.875</v>
      </c>
      <c r="F2577" s="9">
        <v>13024.59</v>
      </c>
      <c r="G2577" s="9">
        <v>13024.59</v>
      </c>
      <c r="H2577" s="9">
        <v>13017.58</v>
      </c>
      <c r="I2577" s="9">
        <v>13020.58</v>
      </c>
      <c r="K2577" s="13">
        <f t="shared" si="1228"/>
        <v>-4.0100000000002183</v>
      </c>
      <c r="L2577" s="13">
        <f t="shared" si="1238"/>
        <v>-24.549999999999272</v>
      </c>
      <c r="M2577" s="13">
        <f t="shared" si="1229"/>
        <v>7.0100000000002183</v>
      </c>
      <c r="N2577" s="13"/>
      <c r="X2577">
        <f t="shared" si="1231"/>
        <v>4.0100000000002183</v>
      </c>
      <c r="Y2577">
        <f t="shared" si="1232"/>
        <v>0</v>
      </c>
      <c r="Z2577">
        <f t="shared" si="1233"/>
        <v>0</v>
      </c>
      <c r="AA2577" s="22">
        <f t="shared" si="1234"/>
        <v>0</v>
      </c>
      <c r="AB2577" s="22">
        <f t="shared" si="1235"/>
        <v>0</v>
      </c>
      <c r="AC2577" s="22">
        <f t="shared" si="1236"/>
        <v>0</v>
      </c>
      <c r="AD2577" s="22">
        <f t="shared" si="1237"/>
        <v>0</v>
      </c>
    </row>
    <row r="2578" spans="3:30" x14ac:dyDescent="0.25">
      <c r="E2578" s="12">
        <v>43066.916666666664</v>
      </c>
      <c r="F2578" s="10">
        <v>13020.83</v>
      </c>
      <c r="G2578" s="10">
        <v>13026.83</v>
      </c>
      <c r="H2578" s="10">
        <v>13012.57</v>
      </c>
      <c r="I2578" s="10">
        <v>13012.82</v>
      </c>
      <c r="K2578" s="13">
        <f t="shared" si="1228"/>
        <v>-8.0100000000002183</v>
      </c>
      <c r="L2578" s="13">
        <f t="shared" si="1238"/>
        <v>-32.559999999999491</v>
      </c>
      <c r="M2578" s="13">
        <f t="shared" si="1229"/>
        <v>14.260000000000218</v>
      </c>
      <c r="N2578" s="13"/>
      <c r="X2578">
        <f t="shared" si="1231"/>
        <v>8.0100000000002183</v>
      </c>
      <c r="Y2578">
        <f t="shared" si="1232"/>
        <v>0</v>
      </c>
      <c r="Z2578">
        <f t="shared" si="1233"/>
        <v>0</v>
      </c>
      <c r="AA2578" s="22">
        <f t="shared" si="1234"/>
        <v>0</v>
      </c>
      <c r="AB2578" s="22">
        <f t="shared" si="1235"/>
        <v>0</v>
      </c>
      <c r="AC2578" s="22">
        <f t="shared" si="1236"/>
        <v>0</v>
      </c>
      <c r="AD2578" s="22">
        <f t="shared" si="1237"/>
        <v>0</v>
      </c>
    </row>
    <row r="2579" spans="3:30" hidden="1" x14ac:dyDescent="0.25">
      <c r="E2579" s="11">
        <v>43066.958333333336</v>
      </c>
      <c r="F2579" s="9">
        <v>13011.07</v>
      </c>
      <c r="G2579" s="9">
        <v>13025.97</v>
      </c>
      <c r="H2579" s="9">
        <v>13011.07</v>
      </c>
      <c r="I2579" s="9">
        <v>13024.72</v>
      </c>
    </row>
    <row r="2580" spans="3:30" hidden="1" x14ac:dyDescent="0.25">
      <c r="E2580" s="12">
        <v>43067.041666666664</v>
      </c>
      <c r="F2580" s="10">
        <v>13024.72</v>
      </c>
      <c r="G2580" s="10">
        <v>13024.72</v>
      </c>
      <c r="H2580" s="10">
        <v>13006.19</v>
      </c>
      <c r="I2580" s="10">
        <v>13008.69</v>
      </c>
    </row>
    <row r="2581" spans="3:30" hidden="1" x14ac:dyDescent="0.25">
      <c r="E2581" s="11">
        <v>43067.083333333336</v>
      </c>
      <c r="F2581" s="9">
        <v>13009.94</v>
      </c>
      <c r="G2581" s="9">
        <v>13012.44</v>
      </c>
      <c r="H2581" s="9">
        <v>12996.68</v>
      </c>
      <c r="I2581" s="9">
        <v>12998.17</v>
      </c>
    </row>
    <row r="2582" spans="3:30" hidden="1" x14ac:dyDescent="0.25">
      <c r="E2582" s="12">
        <v>43067.125</v>
      </c>
      <c r="F2582" s="10">
        <v>12998.17</v>
      </c>
      <c r="G2582" s="10">
        <v>13014.56</v>
      </c>
      <c r="H2582" s="10">
        <v>12997.06</v>
      </c>
      <c r="I2582" s="10">
        <v>13014.56</v>
      </c>
    </row>
    <row r="2583" spans="3:30" hidden="1" x14ac:dyDescent="0.25">
      <c r="E2583" s="11">
        <v>43067.166666666664</v>
      </c>
      <c r="F2583" s="9">
        <v>13014.56</v>
      </c>
      <c r="G2583" s="9">
        <v>13014.56</v>
      </c>
      <c r="H2583" s="9">
        <v>13003.05</v>
      </c>
      <c r="I2583" s="9">
        <v>13007.8</v>
      </c>
    </row>
    <row r="2584" spans="3:30" hidden="1" x14ac:dyDescent="0.25">
      <c r="E2584" s="12">
        <v>43067.208333333336</v>
      </c>
      <c r="F2584" s="10">
        <v>13007.8</v>
      </c>
      <c r="G2584" s="10">
        <v>13007.8</v>
      </c>
      <c r="H2584" s="10">
        <v>12998.53</v>
      </c>
      <c r="I2584" s="10">
        <v>12999.78</v>
      </c>
    </row>
    <row r="2585" spans="3:30" hidden="1" x14ac:dyDescent="0.25">
      <c r="E2585" s="11">
        <v>43067.25</v>
      </c>
      <c r="F2585" s="9">
        <v>13001.04</v>
      </c>
      <c r="G2585" s="9">
        <v>13006.03</v>
      </c>
      <c r="H2585" s="9">
        <v>12999.78</v>
      </c>
      <c r="I2585" s="9">
        <v>13004.78</v>
      </c>
    </row>
    <row r="2586" spans="3:30" hidden="1" x14ac:dyDescent="0.25">
      <c r="E2586" s="12">
        <v>43067.291666666664</v>
      </c>
      <c r="F2586" s="10">
        <v>13004.78</v>
      </c>
      <c r="G2586" s="10">
        <v>13007.89</v>
      </c>
      <c r="H2586" s="10">
        <v>13002.77</v>
      </c>
      <c r="I2586" s="10">
        <v>13006.64</v>
      </c>
    </row>
    <row r="2587" spans="3:30" x14ac:dyDescent="0.25">
      <c r="C2587">
        <v>1</v>
      </c>
      <c r="E2587" s="11">
        <v>43067.333333333336</v>
      </c>
      <c r="F2587" s="9">
        <v>13006.64</v>
      </c>
      <c r="G2587" s="9">
        <v>13012.03</v>
      </c>
      <c r="H2587" s="9">
        <v>13000.8</v>
      </c>
      <c r="I2587" s="9">
        <v>13002.93</v>
      </c>
      <c r="K2587" s="13">
        <f t="shared" ref="K2587:K2601" si="1239">I2587-F2587</f>
        <v>-3.7099999999991269</v>
      </c>
      <c r="L2587" s="13">
        <v>0</v>
      </c>
      <c r="M2587" s="13">
        <f t="shared" ref="M2587:M2601" si="1240">G2587-H2587</f>
        <v>11.230000000001382</v>
      </c>
      <c r="N2587" s="13">
        <f t="shared" ref="N2587" si="1241">I2601-F2587</f>
        <v>110.84000000000015</v>
      </c>
      <c r="O2587" s="18">
        <f>IF(K2587*N2587&gt;0,1,0)</f>
        <v>0</v>
      </c>
      <c r="S2587" s="13">
        <f>MAX(G2587:G2602)</f>
        <v>13130.25</v>
      </c>
      <c r="X2587">
        <f t="shared" ref="X2587:X2601" si="1242">ABS(K2587)</f>
        <v>3.7099999999991269</v>
      </c>
      <c r="Y2587">
        <f t="shared" ref="Y2587:Y2601" si="1243">ABS(N2587)</f>
        <v>110.84000000000015</v>
      </c>
      <c r="Z2587">
        <f t="shared" ref="Z2587:Z2601" si="1244">IF(S2587&lt;1000,ABS(S2587),0)</f>
        <v>0</v>
      </c>
      <c r="AA2587" s="22">
        <f t="shared" ref="AA2587:AA2601" si="1245">ABS(P2587)</f>
        <v>0</v>
      </c>
      <c r="AB2587" s="22">
        <f t="shared" ref="AB2587:AB2601" si="1246">ABS(Q2587)</f>
        <v>0</v>
      </c>
      <c r="AC2587" s="22">
        <f t="shared" ref="AC2587:AC2601" si="1247">IF(O2587=1,ABS(P2588),0)</f>
        <v>0</v>
      </c>
      <c r="AD2587" s="22">
        <f t="shared" ref="AD2587:AD2601" si="1248">IF(O2587=0,ABS(Q2588),0)</f>
        <v>0.92177081718095688</v>
      </c>
    </row>
    <row r="2588" spans="3:30" x14ac:dyDescent="0.25">
      <c r="E2588" s="12">
        <v>43067.375</v>
      </c>
      <c r="F2588" s="10">
        <v>13001.18</v>
      </c>
      <c r="G2588" s="10">
        <v>13024.15</v>
      </c>
      <c r="H2588" s="10">
        <v>12995.64</v>
      </c>
      <c r="I2588" s="10">
        <v>13010.23</v>
      </c>
      <c r="K2588" s="13">
        <f t="shared" si="1239"/>
        <v>9.0499999999992724</v>
      </c>
      <c r="L2588" s="13">
        <f t="shared" ref="L2588:L2601" si="1249">L2587+K2588</f>
        <v>9.0499999999992724</v>
      </c>
      <c r="M2588" s="13">
        <f t="shared" si="1240"/>
        <v>28.510000000000218</v>
      </c>
      <c r="N2588" s="13"/>
      <c r="P2588">
        <f>_xlfn.IFS(K2587&lt;0,MIN(L2587:L2601),K2587&gt;0,MAX(L2587:L2601))/S2566</f>
        <v>0</v>
      </c>
      <c r="Q2588">
        <f>_xlfn.IFS(K2587&lt;0,MAX(L2587:L2601),K2587&gt;0,MIN(L2587:L2601))/S2566</f>
        <v>0.92177081718095688</v>
      </c>
      <c r="S2588" s="13">
        <f>MIN(H2587:H2602)</f>
        <v>12963.71</v>
      </c>
      <c r="X2588">
        <f t="shared" si="1242"/>
        <v>9.0499999999992724</v>
      </c>
      <c r="Y2588">
        <f t="shared" si="1243"/>
        <v>0</v>
      </c>
      <c r="Z2588">
        <f t="shared" si="1244"/>
        <v>0</v>
      </c>
      <c r="AA2588" s="22">
        <f t="shared" si="1245"/>
        <v>0</v>
      </c>
      <c r="AB2588" s="22">
        <f t="shared" si="1246"/>
        <v>0.92177081718095688</v>
      </c>
      <c r="AC2588" s="22">
        <f t="shared" si="1247"/>
        <v>0</v>
      </c>
      <c r="AD2588" s="22">
        <f t="shared" si="1248"/>
        <v>0</v>
      </c>
    </row>
    <row r="2589" spans="3:30" x14ac:dyDescent="0.25">
      <c r="E2589" s="11">
        <v>43067.416666666664</v>
      </c>
      <c r="F2589" s="9">
        <v>13010.73</v>
      </c>
      <c r="G2589" s="9">
        <v>13056.49</v>
      </c>
      <c r="H2589" s="9">
        <v>12963.71</v>
      </c>
      <c r="I2589" s="9">
        <v>13021.53</v>
      </c>
      <c r="K2589" s="13">
        <f t="shared" si="1239"/>
        <v>10.800000000001091</v>
      </c>
      <c r="L2589" s="13">
        <f t="shared" si="1249"/>
        <v>19.850000000000364</v>
      </c>
      <c r="M2589" s="13">
        <f t="shared" si="1240"/>
        <v>92.780000000000655</v>
      </c>
      <c r="N2589" s="13"/>
      <c r="S2589" s="13">
        <f>S2587-S2588</f>
        <v>166.54000000000087</v>
      </c>
      <c r="X2589">
        <f t="shared" si="1242"/>
        <v>10.800000000001091</v>
      </c>
      <c r="Y2589">
        <f t="shared" si="1243"/>
        <v>0</v>
      </c>
      <c r="Z2589">
        <f t="shared" si="1244"/>
        <v>166.54000000000087</v>
      </c>
      <c r="AA2589" s="22">
        <f t="shared" si="1245"/>
        <v>0</v>
      </c>
      <c r="AB2589" s="22">
        <f t="shared" si="1246"/>
        <v>0</v>
      </c>
      <c r="AC2589" s="22">
        <f t="shared" si="1247"/>
        <v>0</v>
      </c>
      <c r="AD2589" s="22">
        <f t="shared" si="1248"/>
        <v>0</v>
      </c>
    </row>
    <row r="2590" spans="3:30" x14ac:dyDescent="0.25">
      <c r="E2590" s="12">
        <v>43067.458333333336</v>
      </c>
      <c r="F2590" s="10">
        <v>13022.28</v>
      </c>
      <c r="G2590" s="10">
        <v>13043.94</v>
      </c>
      <c r="H2590" s="10">
        <v>13002.31</v>
      </c>
      <c r="I2590" s="10">
        <v>13040.57</v>
      </c>
      <c r="K2590" s="13">
        <f t="shared" si="1239"/>
        <v>18.289999999999054</v>
      </c>
      <c r="L2590" s="13">
        <f t="shared" si="1249"/>
        <v>38.139999999999418</v>
      </c>
      <c r="M2590" s="13">
        <f t="shared" si="1240"/>
        <v>41.630000000001019</v>
      </c>
      <c r="N2590" s="13"/>
      <c r="X2590">
        <f t="shared" si="1242"/>
        <v>18.289999999999054</v>
      </c>
      <c r="Y2590">
        <f t="shared" si="1243"/>
        <v>0</v>
      </c>
      <c r="Z2590">
        <f t="shared" si="1244"/>
        <v>0</v>
      </c>
      <c r="AA2590" s="22">
        <f t="shared" si="1245"/>
        <v>0</v>
      </c>
      <c r="AB2590" s="22">
        <f t="shared" si="1246"/>
        <v>0</v>
      </c>
      <c r="AC2590" s="22">
        <f t="shared" si="1247"/>
        <v>0</v>
      </c>
      <c r="AD2590" s="22">
        <f t="shared" si="1248"/>
        <v>0</v>
      </c>
    </row>
    <row r="2591" spans="3:30" x14ac:dyDescent="0.25">
      <c r="E2591" s="11">
        <v>43067.5</v>
      </c>
      <c r="F2591" s="9">
        <v>13041.07</v>
      </c>
      <c r="G2591" s="9">
        <v>13072.59</v>
      </c>
      <c r="H2591" s="9">
        <v>13003.29</v>
      </c>
      <c r="I2591" s="9">
        <v>13042.63</v>
      </c>
      <c r="K2591" s="13">
        <f t="shared" si="1239"/>
        <v>1.5599999999994907</v>
      </c>
      <c r="L2591" s="13">
        <f t="shared" si="1249"/>
        <v>39.699999999998909</v>
      </c>
      <c r="M2591" s="13">
        <f t="shared" si="1240"/>
        <v>69.299999999999272</v>
      </c>
      <c r="N2591" s="13"/>
      <c r="X2591">
        <f t="shared" si="1242"/>
        <v>1.5599999999994907</v>
      </c>
      <c r="Y2591">
        <f t="shared" si="1243"/>
        <v>0</v>
      </c>
      <c r="Z2591">
        <f t="shared" si="1244"/>
        <v>0</v>
      </c>
      <c r="AA2591" s="22">
        <f t="shared" si="1245"/>
        <v>0</v>
      </c>
      <c r="AB2591" s="22">
        <f t="shared" si="1246"/>
        <v>0</v>
      </c>
      <c r="AC2591" s="22">
        <f t="shared" si="1247"/>
        <v>0</v>
      </c>
      <c r="AD2591" s="22">
        <f t="shared" si="1248"/>
        <v>0</v>
      </c>
    </row>
    <row r="2592" spans="3:30" x14ac:dyDescent="0.25">
      <c r="E2592" s="12">
        <v>43067.541666666664</v>
      </c>
      <c r="F2592" s="10">
        <v>13042.38</v>
      </c>
      <c r="G2592" s="10">
        <v>13050.24</v>
      </c>
      <c r="H2592" s="10">
        <v>13026.05</v>
      </c>
      <c r="I2592" s="10">
        <v>13044.45</v>
      </c>
      <c r="K2592" s="13">
        <f t="shared" si="1239"/>
        <v>2.070000000001528</v>
      </c>
      <c r="L2592" s="13">
        <f t="shared" si="1249"/>
        <v>41.770000000000437</v>
      </c>
      <c r="M2592" s="13">
        <f t="shared" si="1240"/>
        <v>24.190000000000509</v>
      </c>
      <c r="N2592" s="13"/>
      <c r="X2592">
        <f t="shared" si="1242"/>
        <v>2.070000000001528</v>
      </c>
      <c r="Y2592">
        <f t="shared" si="1243"/>
        <v>0</v>
      </c>
      <c r="Z2592">
        <f t="shared" si="1244"/>
        <v>0</v>
      </c>
      <c r="AA2592" s="22">
        <f t="shared" si="1245"/>
        <v>0</v>
      </c>
      <c r="AB2592" s="22">
        <f t="shared" si="1246"/>
        <v>0</v>
      </c>
      <c r="AC2592" s="22">
        <f t="shared" si="1247"/>
        <v>0</v>
      </c>
      <c r="AD2592" s="22">
        <f t="shared" si="1248"/>
        <v>0</v>
      </c>
    </row>
    <row r="2593" spans="5:30" x14ac:dyDescent="0.25">
      <c r="E2593" s="11">
        <v>43067.583333333336</v>
      </c>
      <c r="F2593" s="9">
        <v>13044.36</v>
      </c>
      <c r="G2593" s="9">
        <v>13055.67</v>
      </c>
      <c r="H2593" s="9">
        <v>13021.26</v>
      </c>
      <c r="I2593" s="9">
        <v>13030.48</v>
      </c>
      <c r="K2593" s="13">
        <f t="shared" si="1239"/>
        <v>-13.880000000001019</v>
      </c>
      <c r="L2593" s="13">
        <f t="shared" si="1249"/>
        <v>27.889999999999418</v>
      </c>
      <c r="M2593" s="13">
        <f t="shared" si="1240"/>
        <v>34.409999999999854</v>
      </c>
      <c r="N2593" s="13"/>
      <c r="X2593">
        <f t="shared" si="1242"/>
        <v>13.880000000001019</v>
      </c>
      <c r="Y2593">
        <f t="shared" si="1243"/>
        <v>0</v>
      </c>
      <c r="Z2593">
        <f t="shared" si="1244"/>
        <v>0</v>
      </c>
      <c r="AA2593" s="22">
        <f t="shared" si="1245"/>
        <v>0</v>
      </c>
      <c r="AB2593" s="22">
        <f t="shared" si="1246"/>
        <v>0</v>
      </c>
      <c r="AC2593" s="22">
        <f t="shared" si="1247"/>
        <v>0</v>
      </c>
      <c r="AD2593" s="22">
        <f t="shared" si="1248"/>
        <v>0</v>
      </c>
    </row>
    <row r="2594" spans="5:30" x14ac:dyDescent="0.25">
      <c r="E2594" s="12">
        <v>43067.625</v>
      </c>
      <c r="F2594" s="10">
        <v>13030.49</v>
      </c>
      <c r="G2594" s="10">
        <v>13049.24</v>
      </c>
      <c r="H2594" s="10">
        <v>13025.38</v>
      </c>
      <c r="I2594" s="10">
        <v>13048.23</v>
      </c>
      <c r="K2594" s="13">
        <f t="shared" si="1239"/>
        <v>17.739999999999782</v>
      </c>
      <c r="L2594" s="13">
        <f t="shared" si="1249"/>
        <v>45.6299999999992</v>
      </c>
      <c r="M2594" s="13">
        <f t="shared" si="1240"/>
        <v>23.860000000000582</v>
      </c>
      <c r="N2594" s="13"/>
      <c r="X2594">
        <f t="shared" si="1242"/>
        <v>17.739999999999782</v>
      </c>
      <c r="Y2594">
        <f t="shared" si="1243"/>
        <v>0</v>
      </c>
      <c r="Z2594">
        <f t="shared" si="1244"/>
        <v>0</v>
      </c>
      <c r="AA2594" s="22">
        <f t="shared" si="1245"/>
        <v>0</v>
      </c>
      <c r="AB2594" s="22">
        <f t="shared" si="1246"/>
        <v>0</v>
      </c>
      <c r="AC2594" s="22">
        <f t="shared" si="1247"/>
        <v>0</v>
      </c>
      <c r="AD2594" s="22">
        <f t="shared" si="1248"/>
        <v>0</v>
      </c>
    </row>
    <row r="2595" spans="5:30" x14ac:dyDescent="0.25">
      <c r="E2595" s="11">
        <v>43067.666666666664</v>
      </c>
      <c r="F2595" s="9">
        <v>13048.73</v>
      </c>
      <c r="G2595" s="9">
        <v>13059.3</v>
      </c>
      <c r="H2595" s="9">
        <v>13017.96</v>
      </c>
      <c r="I2595" s="9">
        <v>13037.04</v>
      </c>
      <c r="K2595" s="13">
        <f t="shared" si="1239"/>
        <v>-11.68999999999869</v>
      </c>
      <c r="L2595" s="13">
        <f t="shared" si="1249"/>
        <v>33.940000000000509</v>
      </c>
      <c r="M2595" s="13">
        <f t="shared" si="1240"/>
        <v>41.340000000000146</v>
      </c>
      <c r="N2595" s="13"/>
      <c r="X2595">
        <f t="shared" si="1242"/>
        <v>11.68999999999869</v>
      </c>
      <c r="Y2595">
        <f t="shared" si="1243"/>
        <v>0</v>
      </c>
      <c r="Z2595">
        <f t="shared" si="1244"/>
        <v>0</v>
      </c>
      <c r="AA2595" s="22">
        <f t="shared" si="1245"/>
        <v>0</v>
      </c>
      <c r="AB2595" s="22">
        <f t="shared" si="1246"/>
        <v>0</v>
      </c>
      <c r="AC2595" s="22">
        <f t="shared" si="1247"/>
        <v>0</v>
      </c>
      <c r="AD2595" s="22">
        <f t="shared" si="1248"/>
        <v>0</v>
      </c>
    </row>
    <row r="2596" spans="5:30" x14ac:dyDescent="0.25">
      <c r="E2596" s="12">
        <v>43067.708333333336</v>
      </c>
      <c r="F2596" s="10">
        <v>13036.29</v>
      </c>
      <c r="G2596" s="10">
        <v>13068.7</v>
      </c>
      <c r="H2596" s="10">
        <v>13035.72</v>
      </c>
      <c r="I2596" s="10">
        <v>13052.15</v>
      </c>
      <c r="K2596" s="13">
        <f t="shared" si="1239"/>
        <v>15.859999999998763</v>
      </c>
      <c r="L2596" s="13">
        <f t="shared" si="1249"/>
        <v>49.799999999999272</v>
      </c>
      <c r="M2596" s="13">
        <f t="shared" si="1240"/>
        <v>32.980000000001382</v>
      </c>
      <c r="N2596" s="13"/>
      <c r="X2596">
        <f t="shared" si="1242"/>
        <v>15.859999999998763</v>
      </c>
      <c r="Y2596">
        <f t="shared" si="1243"/>
        <v>0</v>
      </c>
      <c r="Z2596">
        <f t="shared" si="1244"/>
        <v>0</v>
      </c>
      <c r="AA2596" s="22">
        <f t="shared" si="1245"/>
        <v>0</v>
      </c>
      <c r="AB2596" s="22">
        <f t="shared" si="1246"/>
        <v>0</v>
      </c>
      <c r="AC2596" s="22">
        <f t="shared" si="1247"/>
        <v>0</v>
      </c>
      <c r="AD2596" s="22">
        <f t="shared" si="1248"/>
        <v>0</v>
      </c>
    </row>
    <row r="2597" spans="5:30" x14ac:dyDescent="0.25">
      <c r="E2597" s="11">
        <v>43067.75</v>
      </c>
      <c r="F2597" s="9">
        <v>13051.65</v>
      </c>
      <c r="G2597" s="9">
        <v>13079.25</v>
      </c>
      <c r="H2597" s="9">
        <v>13045.12</v>
      </c>
      <c r="I2597" s="9">
        <v>13076.25</v>
      </c>
      <c r="K2597" s="13">
        <f t="shared" si="1239"/>
        <v>24.600000000000364</v>
      </c>
      <c r="L2597" s="13">
        <f t="shared" si="1249"/>
        <v>74.399999999999636</v>
      </c>
      <c r="M2597" s="13">
        <f t="shared" si="1240"/>
        <v>34.1299999999992</v>
      </c>
      <c r="N2597" s="13"/>
      <c r="X2597">
        <f t="shared" si="1242"/>
        <v>24.600000000000364</v>
      </c>
      <c r="Y2597">
        <f t="shared" si="1243"/>
        <v>0</v>
      </c>
      <c r="Z2597">
        <f t="shared" si="1244"/>
        <v>0</v>
      </c>
      <c r="AA2597" s="22">
        <f t="shared" si="1245"/>
        <v>0</v>
      </c>
      <c r="AB2597" s="22">
        <f t="shared" si="1246"/>
        <v>0</v>
      </c>
      <c r="AC2597" s="22">
        <f t="shared" si="1247"/>
        <v>0</v>
      </c>
      <c r="AD2597" s="22">
        <f t="shared" si="1248"/>
        <v>0</v>
      </c>
    </row>
    <row r="2598" spans="5:30" x14ac:dyDescent="0.25">
      <c r="E2598" s="12">
        <v>43067.791666666664</v>
      </c>
      <c r="F2598" s="10">
        <v>13076</v>
      </c>
      <c r="G2598" s="10">
        <v>13109</v>
      </c>
      <c r="H2598" s="10">
        <v>13074.5</v>
      </c>
      <c r="I2598" s="10">
        <v>13100.74</v>
      </c>
      <c r="K2598" s="13">
        <f t="shared" si="1239"/>
        <v>24.739999999999782</v>
      </c>
      <c r="L2598" s="13">
        <f t="shared" si="1249"/>
        <v>99.139999999999418</v>
      </c>
      <c r="M2598" s="13">
        <f t="shared" si="1240"/>
        <v>34.5</v>
      </c>
      <c r="N2598" s="13"/>
      <c r="X2598">
        <f t="shared" si="1242"/>
        <v>24.739999999999782</v>
      </c>
      <c r="Y2598">
        <f t="shared" si="1243"/>
        <v>0</v>
      </c>
      <c r="Z2598">
        <f t="shared" si="1244"/>
        <v>0</v>
      </c>
      <c r="AA2598" s="22">
        <f t="shared" si="1245"/>
        <v>0</v>
      </c>
      <c r="AB2598" s="22">
        <f t="shared" si="1246"/>
        <v>0</v>
      </c>
      <c r="AC2598" s="22">
        <f t="shared" si="1247"/>
        <v>0</v>
      </c>
      <c r="AD2598" s="22">
        <f t="shared" si="1248"/>
        <v>0</v>
      </c>
    </row>
    <row r="2599" spans="5:30" x14ac:dyDescent="0.25">
      <c r="E2599" s="11">
        <v>43067.833333333336</v>
      </c>
      <c r="F2599" s="9">
        <v>13101.74</v>
      </c>
      <c r="G2599" s="9">
        <v>13130.25</v>
      </c>
      <c r="H2599" s="9">
        <v>13086.74</v>
      </c>
      <c r="I2599" s="9">
        <v>13089.24</v>
      </c>
      <c r="K2599" s="13">
        <f t="shared" si="1239"/>
        <v>-12.5</v>
      </c>
      <c r="L2599" s="13">
        <f t="shared" si="1249"/>
        <v>86.639999999999418</v>
      </c>
      <c r="M2599" s="13">
        <f t="shared" si="1240"/>
        <v>43.510000000000218</v>
      </c>
      <c r="N2599" s="13"/>
      <c r="X2599">
        <f t="shared" si="1242"/>
        <v>12.5</v>
      </c>
      <c r="Y2599">
        <f t="shared" si="1243"/>
        <v>0</v>
      </c>
      <c r="Z2599">
        <f t="shared" si="1244"/>
        <v>0</v>
      </c>
      <c r="AA2599" s="22">
        <f t="shared" si="1245"/>
        <v>0</v>
      </c>
      <c r="AB2599" s="22">
        <f t="shared" si="1246"/>
        <v>0</v>
      </c>
      <c r="AC2599" s="22">
        <f t="shared" si="1247"/>
        <v>0</v>
      </c>
      <c r="AD2599" s="22">
        <f t="shared" si="1248"/>
        <v>0</v>
      </c>
    </row>
    <row r="2600" spans="5:30" x14ac:dyDescent="0.25">
      <c r="E2600" s="12">
        <v>43067.875</v>
      </c>
      <c r="F2600" s="10">
        <v>13089.49</v>
      </c>
      <c r="G2600" s="10">
        <v>13129.74</v>
      </c>
      <c r="H2600" s="10">
        <v>13079.23</v>
      </c>
      <c r="I2600" s="10">
        <v>13121.74</v>
      </c>
      <c r="K2600" s="13">
        <f t="shared" si="1239"/>
        <v>32.25</v>
      </c>
      <c r="L2600" s="13">
        <f t="shared" si="1249"/>
        <v>118.88999999999942</v>
      </c>
      <c r="M2600" s="13">
        <f t="shared" si="1240"/>
        <v>50.510000000000218</v>
      </c>
      <c r="N2600" s="13"/>
      <c r="X2600">
        <f t="shared" si="1242"/>
        <v>32.25</v>
      </c>
      <c r="Y2600">
        <f t="shared" si="1243"/>
        <v>0</v>
      </c>
      <c r="Z2600">
        <f t="shared" si="1244"/>
        <v>0</v>
      </c>
      <c r="AA2600" s="22">
        <f t="shared" si="1245"/>
        <v>0</v>
      </c>
      <c r="AB2600" s="22">
        <f t="shared" si="1246"/>
        <v>0</v>
      </c>
      <c r="AC2600" s="22">
        <f t="shared" si="1247"/>
        <v>0</v>
      </c>
      <c r="AD2600" s="22">
        <f t="shared" si="1248"/>
        <v>0</v>
      </c>
    </row>
    <row r="2601" spans="5:30" x14ac:dyDescent="0.25">
      <c r="E2601" s="11">
        <v>43067.916666666664</v>
      </c>
      <c r="F2601" s="9">
        <v>13121.49</v>
      </c>
      <c r="G2601" s="9">
        <v>13128.49</v>
      </c>
      <c r="H2601" s="9">
        <v>13110.73</v>
      </c>
      <c r="I2601" s="9">
        <v>13117.48</v>
      </c>
      <c r="K2601" s="13">
        <f t="shared" si="1239"/>
        <v>-4.0100000000002183</v>
      </c>
      <c r="L2601" s="13">
        <f t="shared" si="1249"/>
        <v>114.8799999999992</v>
      </c>
      <c r="M2601" s="13">
        <f t="shared" si="1240"/>
        <v>17.760000000000218</v>
      </c>
      <c r="N2601" s="13"/>
      <c r="X2601">
        <f t="shared" si="1242"/>
        <v>4.0100000000002183</v>
      </c>
      <c r="Y2601">
        <f t="shared" si="1243"/>
        <v>0</v>
      </c>
      <c r="Z2601">
        <f t="shared" si="1244"/>
        <v>0</v>
      </c>
      <c r="AA2601" s="22">
        <f t="shared" si="1245"/>
        <v>0</v>
      </c>
      <c r="AB2601" s="22">
        <f t="shared" si="1246"/>
        <v>0</v>
      </c>
      <c r="AC2601" s="22">
        <f t="shared" si="1247"/>
        <v>0</v>
      </c>
      <c r="AD2601" s="22">
        <f t="shared" si="1248"/>
        <v>0</v>
      </c>
    </row>
    <row r="2602" spans="5:30" hidden="1" x14ac:dyDescent="0.25">
      <c r="E2602" s="12">
        <v>43067.958333333336</v>
      </c>
      <c r="F2602" s="10">
        <v>13116.48</v>
      </c>
      <c r="G2602" s="10">
        <v>13116.98</v>
      </c>
      <c r="H2602" s="10">
        <v>13108.14</v>
      </c>
      <c r="I2602" s="10">
        <v>13113.38</v>
      </c>
    </row>
    <row r="2603" spans="5:30" hidden="1" x14ac:dyDescent="0.25">
      <c r="E2603" s="11">
        <v>43068.041666666664</v>
      </c>
      <c r="F2603" s="9">
        <v>13112.13</v>
      </c>
      <c r="G2603" s="9">
        <v>13112.37</v>
      </c>
      <c r="H2603" s="9">
        <v>13104.63</v>
      </c>
      <c r="I2603" s="9">
        <v>13108.62</v>
      </c>
    </row>
    <row r="2604" spans="5:30" hidden="1" x14ac:dyDescent="0.25">
      <c r="E2604" s="12">
        <v>43068.083333333336</v>
      </c>
      <c r="F2604" s="10">
        <v>13109.87</v>
      </c>
      <c r="G2604" s="10">
        <v>13115.86</v>
      </c>
      <c r="H2604" s="10">
        <v>13104.37</v>
      </c>
      <c r="I2604" s="10">
        <v>13108.37</v>
      </c>
    </row>
    <row r="2605" spans="5:30" hidden="1" x14ac:dyDescent="0.25">
      <c r="E2605" s="11">
        <v>43068.125</v>
      </c>
      <c r="F2605" s="9">
        <v>13107.12</v>
      </c>
      <c r="G2605" s="9">
        <v>13115.11</v>
      </c>
      <c r="H2605" s="9">
        <v>13107.12</v>
      </c>
      <c r="I2605" s="9">
        <v>13109.62</v>
      </c>
    </row>
    <row r="2606" spans="5:30" hidden="1" x14ac:dyDescent="0.25">
      <c r="E2606" s="12">
        <v>43068.166666666664</v>
      </c>
      <c r="F2606" s="10">
        <v>13109.62</v>
      </c>
      <c r="G2606" s="10">
        <v>13112.11</v>
      </c>
      <c r="H2606" s="10">
        <v>13100.87</v>
      </c>
      <c r="I2606" s="10">
        <v>13100.87</v>
      </c>
    </row>
    <row r="2607" spans="5:30" hidden="1" x14ac:dyDescent="0.25">
      <c r="E2607" s="11">
        <v>43068.208333333336</v>
      </c>
      <c r="F2607" s="9">
        <v>13100.87</v>
      </c>
      <c r="G2607" s="9">
        <v>13109.35</v>
      </c>
      <c r="H2607" s="9">
        <v>13100.87</v>
      </c>
      <c r="I2607" s="9">
        <v>13104.86</v>
      </c>
    </row>
    <row r="2608" spans="5:30" hidden="1" x14ac:dyDescent="0.25">
      <c r="E2608" s="12">
        <v>43068.25</v>
      </c>
      <c r="F2608" s="10">
        <v>13104.86</v>
      </c>
      <c r="G2608" s="10">
        <v>13108.1</v>
      </c>
      <c r="H2608" s="10">
        <v>13104.86</v>
      </c>
      <c r="I2608" s="10">
        <v>13108.1</v>
      </c>
    </row>
    <row r="2609" spans="3:30" hidden="1" x14ac:dyDescent="0.25">
      <c r="E2609" s="11">
        <v>43068.291666666664</v>
      </c>
      <c r="F2609" s="9">
        <v>13108.1</v>
      </c>
      <c r="G2609" s="9">
        <v>13115.87</v>
      </c>
      <c r="H2609" s="9">
        <v>13106.09</v>
      </c>
      <c r="I2609" s="9">
        <v>13115.87</v>
      </c>
    </row>
    <row r="2610" spans="3:30" x14ac:dyDescent="0.25">
      <c r="C2610">
        <v>1</v>
      </c>
      <c r="E2610" s="12">
        <v>43068.333333333336</v>
      </c>
      <c r="F2610" s="10">
        <v>13115.87</v>
      </c>
      <c r="G2610" s="10">
        <v>13127.96</v>
      </c>
      <c r="H2610" s="10">
        <v>13114</v>
      </c>
      <c r="I2610" s="10">
        <v>13125.7</v>
      </c>
      <c r="K2610" s="13">
        <f t="shared" ref="K2610:K2624" si="1250">I2610-F2610</f>
        <v>9.8299999999999272</v>
      </c>
      <c r="L2610" s="13">
        <v>0</v>
      </c>
      <c r="M2610" s="13">
        <f t="shared" ref="M2610:M2624" si="1251">G2610-H2610</f>
        <v>13.959999999999127</v>
      </c>
      <c r="N2610" s="13">
        <f t="shared" ref="N2610" si="1252">I2624-F2610</f>
        <v>-55.590000000000146</v>
      </c>
      <c r="O2610" s="18">
        <f>IF(K2610*N2610&gt;0,1,0)</f>
        <v>0</v>
      </c>
      <c r="S2610" s="13">
        <f>MAX(G2610:G2625)</f>
        <v>13196.21</v>
      </c>
      <c r="X2610">
        <f t="shared" ref="X2610:X2624" si="1253">ABS(K2610)</f>
        <v>9.8299999999999272</v>
      </c>
      <c r="Y2610">
        <f t="shared" ref="Y2610:Y2624" si="1254">ABS(N2610)</f>
        <v>55.590000000000146</v>
      </c>
      <c r="Z2610">
        <f t="shared" ref="Z2610:Z2624" si="1255">IF(S2610&lt;1000,ABS(S2610),0)</f>
        <v>0</v>
      </c>
      <c r="AA2610" s="22">
        <f t="shared" ref="AA2610:AA2624" si="1256">ABS(P2610)</f>
        <v>0</v>
      </c>
      <c r="AB2610" s="22">
        <f t="shared" ref="AB2610:AB2624" si="1257">ABS(Q2610)</f>
        <v>0</v>
      </c>
      <c r="AC2610" s="22">
        <f t="shared" ref="AC2610:AC2624" si="1258">IF(O2610=1,ABS(P2611),0)</f>
        <v>0</v>
      </c>
      <c r="AD2610" s="22">
        <f t="shared" ref="AD2610:AD2624" si="1259">IF(O2610=0,ABS(Q2611),0)</f>
        <v>0.50654497418037792</v>
      </c>
    </row>
    <row r="2611" spans="3:30" x14ac:dyDescent="0.25">
      <c r="E2611" s="11">
        <v>43068.375</v>
      </c>
      <c r="F2611" s="9">
        <v>13127.28</v>
      </c>
      <c r="G2611" s="9">
        <v>13167.4</v>
      </c>
      <c r="H2611" s="9">
        <v>13127.28</v>
      </c>
      <c r="I2611" s="9">
        <v>13160.95</v>
      </c>
      <c r="K2611" s="13">
        <f t="shared" si="1250"/>
        <v>33.670000000000073</v>
      </c>
      <c r="L2611" s="13">
        <f t="shared" ref="L2611:L2624" si="1260">L2610+K2611</f>
        <v>33.670000000000073</v>
      </c>
      <c r="M2611" s="13">
        <f t="shared" si="1251"/>
        <v>40.119999999998981</v>
      </c>
      <c r="N2611" s="13"/>
      <c r="P2611">
        <f>_xlfn.IFS(K2610&lt;0,MIN(L2610:L2624),K2610&gt;0,MAX(L2610:L2624))/S2589</f>
        <v>0.33223249669748789</v>
      </c>
      <c r="Q2611">
        <f>_xlfn.IFS(K2610&lt;0,MAX(L2610:L2624),K2610&gt;0,MIN(L2610:L2624))/S2589</f>
        <v>-0.50654497418037792</v>
      </c>
      <c r="S2611" s="13">
        <f>MIN(H2610:H2625)</f>
        <v>13031.3</v>
      </c>
      <c r="X2611">
        <f t="shared" si="1253"/>
        <v>33.670000000000073</v>
      </c>
      <c r="Y2611">
        <f t="shared" si="1254"/>
        <v>0</v>
      </c>
      <c r="Z2611">
        <f t="shared" si="1255"/>
        <v>0</v>
      </c>
      <c r="AA2611" s="22">
        <f t="shared" si="1256"/>
        <v>0.33223249669748789</v>
      </c>
      <c r="AB2611" s="22">
        <f t="shared" si="1257"/>
        <v>0.50654497418037792</v>
      </c>
      <c r="AC2611" s="22">
        <f t="shared" si="1258"/>
        <v>0</v>
      </c>
      <c r="AD2611" s="22">
        <f t="shared" si="1259"/>
        <v>0</v>
      </c>
    </row>
    <row r="2612" spans="3:30" x14ac:dyDescent="0.25">
      <c r="E2612" s="12">
        <v>43068.416666666664</v>
      </c>
      <c r="F2612" s="10">
        <v>13160.2</v>
      </c>
      <c r="G2612" s="10">
        <v>13196.15</v>
      </c>
      <c r="H2612" s="10">
        <v>13141.06</v>
      </c>
      <c r="I2612" s="10">
        <v>13151.92</v>
      </c>
      <c r="K2612" s="13">
        <f t="shared" si="1250"/>
        <v>-8.2800000000006548</v>
      </c>
      <c r="L2612" s="13">
        <f t="shared" si="1260"/>
        <v>25.389999999999418</v>
      </c>
      <c r="M2612" s="13">
        <f t="shared" si="1251"/>
        <v>55.090000000000146</v>
      </c>
      <c r="N2612" s="13"/>
      <c r="S2612" s="13">
        <f>S2610-S2611</f>
        <v>164.90999999999985</v>
      </c>
      <c r="X2612">
        <f t="shared" si="1253"/>
        <v>8.2800000000006548</v>
      </c>
      <c r="Y2612">
        <f t="shared" si="1254"/>
        <v>0</v>
      </c>
      <c r="Z2612">
        <f t="shared" si="1255"/>
        <v>164.90999999999985</v>
      </c>
      <c r="AA2612" s="22">
        <f t="shared" si="1256"/>
        <v>0</v>
      </c>
      <c r="AB2612" s="22">
        <f t="shared" si="1257"/>
        <v>0</v>
      </c>
      <c r="AC2612" s="22">
        <f t="shared" si="1258"/>
        <v>0</v>
      </c>
      <c r="AD2612" s="22">
        <f t="shared" si="1259"/>
        <v>0</v>
      </c>
    </row>
    <row r="2613" spans="3:30" x14ac:dyDescent="0.25">
      <c r="E2613" s="11">
        <v>43068.458333333336</v>
      </c>
      <c r="F2613" s="9">
        <v>13151.42</v>
      </c>
      <c r="G2613" s="9">
        <v>13164.53</v>
      </c>
      <c r="H2613" s="9">
        <v>13128.36</v>
      </c>
      <c r="I2613" s="9">
        <v>13149.84</v>
      </c>
      <c r="K2613" s="13">
        <f t="shared" si="1250"/>
        <v>-1.5799999999999272</v>
      </c>
      <c r="L2613" s="13">
        <f t="shared" si="1260"/>
        <v>23.809999999999491</v>
      </c>
      <c r="M2613" s="13">
        <f t="shared" si="1251"/>
        <v>36.170000000000073</v>
      </c>
      <c r="N2613" s="13"/>
      <c r="X2613">
        <f t="shared" si="1253"/>
        <v>1.5799999999999272</v>
      </c>
      <c r="Y2613">
        <f t="shared" si="1254"/>
        <v>0</v>
      </c>
      <c r="Z2613">
        <f t="shared" si="1255"/>
        <v>0</v>
      </c>
      <c r="AA2613" s="22">
        <f t="shared" si="1256"/>
        <v>0</v>
      </c>
      <c r="AB2613" s="22">
        <f t="shared" si="1257"/>
        <v>0</v>
      </c>
      <c r="AC2613" s="22">
        <f t="shared" si="1258"/>
        <v>0</v>
      </c>
      <c r="AD2613" s="22">
        <f t="shared" si="1259"/>
        <v>0</v>
      </c>
    </row>
    <row r="2614" spans="3:30" x14ac:dyDescent="0.25">
      <c r="E2614" s="12">
        <v>43068.5</v>
      </c>
      <c r="F2614" s="10">
        <v>13149.59</v>
      </c>
      <c r="G2614" s="10">
        <v>13176.16</v>
      </c>
      <c r="H2614" s="10">
        <v>13142.21</v>
      </c>
      <c r="I2614" s="10">
        <v>13176.16</v>
      </c>
      <c r="K2614" s="13">
        <f t="shared" si="1250"/>
        <v>26.569999999999709</v>
      </c>
      <c r="L2614" s="13">
        <f t="shared" si="1260"/>
        <v>50.3799999999992</v>
      </c>
      <c r="M2614" s="13">
        <f t="shared" si="1251"/>
        <v>33.950000000000728</v>
      </c>
      <c r="N2614" s="13"/>
      <c r="X2614">
        <f t="shared" si="1253"/>
        <v>26.569999999999709</v>
      </c>
      <c r="Y2614">
        <f t="shared" si="1254"/>
        <v>0</v>
      </c>
      <c r="Z2614">
        <f t="shared" si="1255"/>
        <v>0</v>
      </c>
      <c r="AA2614" s="22">
        <f t="shared" si="1256"/>
        <v>0</v>
      </c>
      <c r="AB2614" s="22">
        <f t="shared" si="1257"/>
        <v>0</v>
      </c>
      <c r="AC2614" s="22">
        <f t="shared" si="1258"/>
        <v>0</v>
      </c>
      <c r="AD2614" s="22">
        <f t="shared" si="1259"/>
        <v>0</v>
      </c>
    </row>
    <row r="2615" spans="3:30" x14ac:dyDescent="0.25">
      <c r="E2615" s="11">
        <v>43068.541666666664</v>
      </c>
      <c r="F2615" s="9">
        <v>13174.91</v>
      </c>
      <c r="G2615" s="9">
        <v>13196.21</v>
      </c>
      <c r="H2615" s="9">
        <v>13170.42</v>
      </c>
      <c r="I2615" s="9">
        <v>13175.29</v>
      </c>
      <c r="K2615" s="13">
        <f t="shared" si="1250"/>
        <v>0.38000000000101863</v>
      </c>
      <c r="L2615" s="13">
        <f t="shared" si="1260"/>
        <v>50.760000000000218</v>
      </c>
      <c r="M2615" s="13">
        <f t="shared" si="1251"/>
        <v>25.789999999999054</v>
      </c>
      <c r="N2615" s="13"/>
      <c r="X2615">
        <f t="shared" si="1253"/>
        <v>0.38000000000101863</v>
      </c>
      <c r="Y2615">
        <f t="shared" si="1254"/>
        <v>0</v>
      </c>
      <c r="Z2615">
        <f t="shared" si="1255"/>
        <v>0</v>
      </c>
      <c r="AA2615" s="22">
        <f t="shared" si="1256"/>
        <v>0</v>
      </c>
      <c r="AB2615" s="22">
        <f t="shared" si="1257"/>
        <v>0</v>
      </c>
      <c r="AC2615" s="22">
        <f t="shared" si="1258"/>
        <v>0</v>
      </c>
      <c r="AD2615" s="22">
        <f t="shared" si="1259"/>
        <v>0</v>
      </c>
    </row>
    <row r="2616" spans="3:30" x14ac:dyDescent="0.25">
      <c r="E2616" s="12">
        <v>43068.583333333336</v>
      </c>
      <c r="F2616" s="10">
        <v>13176.04</v>
      </c>
      <c r="G2616" s="10">
        <v>13185.79</v>
      </c>
      <c r="H2616" s="10">
        <v>13157.21</v>
      </c>
      <c r="I2616" s="10">
        <v>13162.27</v>
      </c>
      <c r="K2616" s="13">
        <f t="shared" si="1250"/>
        <v>-13.770000000000437</v>
      </c>
      <c r="L2616" s="13">
        <f t="shared" si="1260"/>
        <v>36.989999999999782</v>
      </c>
      <c r="M2616" s="13">
        <f t="shared" si="1251"/>
        <v>28.580000000001746</v>
      </c>
      <c r="N2616" s="13"/>
      <c r="X2616">
        <f t="shared" si="1253"/>
        <v>13.770000000000437</v>
      </c>
      <c r="Y2616">
        <f t="shared" si="1254"/>
        <v>0</v>
      </c>
      <c r="Z2616">
        <f t="shared" si="1255"/>
        <v>0</v>
      </c>
      <c r="AA2616" s="22">
        <f t="shared" si="1256"/>
        <v>0</v>
      </c>
      <c r="AB2616" s="22">
        <f t="shared" si="1257"/>
        <v>0</v>
      </c>
      <c r="AC2616" s="22">
        <f t="shared" si="1258"/>
        <v>0</v>
      </c>
      <c r="AD2616" s="22">
        <f t="shared" si="1259"/>
        <v>0</v>
      </c>
    </row>
    <row r="2617" spans="3:30" x14ac:dyDescent="0.25">
      <c r="E2617" s="11">
        <v>43068.625</v>
      </c>
      <c r="F2617" s="9">
        <v>13163.27</v>
      </c>
      <c r="G2617" s="9">
        <v>13186.12</v>
      </c>
      <c r="H2617" s="9">
        <v>13151.73</v>
      </c>
      <c r="I2617" s="9">
        <v>13177.1</v>
      </c>
      <c r="K2617" s="13">
        <f t="shared" si="1250"/>
        <v>13.829999999999927</v>
      </c>
      <c r="L2617" s="13">
        <f t="shared" si="1260"/>
        <v>50.819999999999709</v>
      </c>
      <c r="M2617" s="13">
        <f t="shared" si="1251"/>
        <v>34.390000000001237</v>
      </c>
      <c r="N2617" s="13"/>
      <c r="X2617">
        <f t="shared" si="1253"/>
        <v>13.829999999999927</v>
      </c>
      <c r="Y2617">
        <f t="shared" si="1254"/>
        <v>0</v>
      </c>
      <c r="Z2617">
        <f t="shared" si="1255"/>
        <v>0</v>
      </c>
      <c r="AA2617" s="22">
        <f t="shared" si="1256"/>
        <v>0</v>
      </c>
      <c r="AB2617" s="22">
        <f t="shared" si="1257"/>
        <v>0</v>
      </c>
      <c r="AC2617" s="22">
        <f t="shared" si="1258"/>
        <v>0</v>
      </c>
      <c r="AD2617" s="22">
        <f t="shared" si="1259"/>
        <v>0</v>
      </c>
    </row>
    <row r="2618" spans="3:30" x14ac:dyDescent="0.25">
      <c r="E2618" s="12">
        <v>43068.666666666664</v>
      </c>
      <c r="F2618" s="10">
        <v>13177.43</v>
      </c>
      <c r="G2618" s="10">
        <v>13184.97</v>
      </c>
      <c r="H2618" s="10">
        <v>13165.53</v>
      </c>
      <c r="I2618" s="10">
        <v>13181.94</v>
      </c>
      <c r="K2618" s="13">
        <f t="shared" si="1250"/>
        <v>4.5100000000002183</v>
      </c>
      <c r="L2618" s="13">
        <f t="shared" si="1260"/>
        <v>55.329999999999927</v>
      </c>
      <c r="M2618" s="13">
        <f t="shared" si="1251"/>
        <v>19.43999999999869</v>
      </c>
      <c r="N2618" s="13"/>
      <c r="X2618">
        <f t="shared" si="1253"/>
        <v>4.5100000000002183</v>
      </c>
      <c r="Y2618">
        <f t="shared" si="1254"/>
        <v>0</v>
      </c>
      <c r="Z2618">
        <f t="shared" si="1255"/>
        <v>0</v>
      </c>
      <c r="AA2618" s="22">
        <f t="shared" si="1256"/>
        <v>0</v>
      </c>
      <c r="AB2618" s="22">
        <f t="shared" si="1257"/>
        <v>0</v>
      </c>
      <c r="AC2618" s="22">
        <f t="shared" si="1258"/>
        <v>0</v>
      </c>
      <c r="AD2618" s="22">
        <f t="shared" si="1259"/>
        <v>0</v>
      </c>
    </row>
    <row r="2619" spans="3:30" x14ac:dyDescent="0.25">
      <c r="E2619" s="11">
        <v>43068.708333333336</v>
      </c>
      <c r="F2619" s="9">
        <v>13181.69</v>
      </c>
      <c r="G2619" s="9">
        <v>13192.46</v>
      </c>
      <c r="H2619" s="9">
        <v>13100.61</v>
      </c>
      <c r="I2619" s="9">
        <v>13108.61</v>
      </c>
      <c r="K2619" s="13">
        <f t="shared" si="1250"/>
        <v>-73.079999999999927</v>
      </c>
      <c r="L2619" s="13">
        <f t="shared" si="1260"/>
        <v>-17.75</v>
      </c>
      <c r="M2619" s="13">
        <f t="shared" si="1251"/>
        <v>91.849999999998545</v>
      </c>
      <c r="N2619" s="13"/>
      <c r="X2619">
        <f t="shared" si="1253"/>
        <v>73.079999999999927</v>
      </c>
      <c r="Y2619">
        <f t="shared" si="1254"/>
        <v>0</v>
      </c>
      <c r="Z2619">
        <f t="shared" si="1255"/>
        <v>0</v>
      </c>
      <c r="AA2619" s="22">
        <f t="shared" si="1256"/>
        <v>0</v>
      </c>
      <c r="AB2619" s="22">
        <f t="shared" si="1257"/>
        <v>0</v>
      </c>
      <c r="AC2619" s="22">
        <f t="shared" si="1258"/>
        <v>0</v>
      </c>
      <c r="AD2619" s="22">
        <f t="shared" si="1259"/>
        <v>0</v>
      </c>
    </row>
    <row r="2620" spans="3:30" x14ac:dyDescent="0.25">
      <c r="E2620" s="12">
        <v>43068.75</v>
      </c>
      <c r="F2620" s="10">
        <v>13108.36</v>
      </c>
      <c r="G2620" s="10">
        <v>13120.74</v>
      </c>
      <c r="H2620" s="10">
        <v>13034.53</v>
      </c>
      <c r="I2620" s="10">
        <v>13041.75</v>
      </c>
      <c r="K2620" s="13">
        <f t="shared" si="1250"/>
        <v>-66.610000000000582</v>
      </c>
      <c r="L2620" s="13">
        <f t="shared" si="1260"/>
        <v>-84.360000000000582</v>
      </c>
      <c r="M2620" s="13">
        <f t="shared" si="1251"/>
        <v>86.209999999999127</v>
      </c>
      <c r="N2620" s="13"/>
      <c r="X2620">
        <f t="shared" si="1253"/>
        <v>66.610000000000582</v>
      </c>
      <c r="Y2620">
        <f t="shared" si="1254"/>
        <v>0</v>
      </c>
      <c r="Z2620">
        <f t="shared" si="1255"/>
        <v>0</v>
      </c>
      <c r="AA2620" s="22">
        <f t="shared" si="1256"/>
        <v>0</v>
      </c>
      <c r="AB2620" s="22">
        <f t="shared" si="1257"/>
        <v>0</v>
      </c>
      <c r="AC2620" s="22">
        <f t="shared" si="1258"/>
        <v>0</v>
      </c>
      <c r="AD2620" s="22">
        <f t="shared" si="1259"/>
        <v>0</v>
      </c>
    </row>
    <row r="2621" spans="3:30" x14ac:dyDescent="0.25">
      <c r="E2621" s="11">
        <v>43068.791666666664</v>
      </c>
      <c r="F2621" s="9">
        <v>13041.8</v>
      </c>
      <c r="G2621" s="9">
        <v>13067.55</v>
      </c>
      <c r="H2621" s="9">
        <v>13031.3</v>
      </c>
      <c r="I2621" s="9">
        <v>13064.55</v>
      </c>
      <c r="K2621" s="13">
        <f t="shared" si="1250"/>
        <v>22.75</v>
      </c>
      <c r="L2621" s="13">
        <f t="shared" si="1260"/>
        <v>-61.610000000000582</v>
      </c>
      <c r="M2621" s="13">
        <f t="shared" si="1251"/>
        <v>36.25</v>
      </c>
      <c r="N2621" s="13"/>
      <c r="X2621">
        <f t="shared" si="1253"/>
        <v>22.75</v>
      </c>
      <c r="Y2621">
        <f t="shared" si="1254"/>
        <v>0</v>
      </c>
      <c r="Z2621">
        <f t="shared" si="1255"/>
        <v>0</v>
      </c>
      <c r="AA2621" s="22">
        <f t="shared" si="1256"/>
        <v>0</v>
      </c>
      <c r="AB2621" s="22">
        <f t="shared" si="1257"/>
        <v>0</v>
      </c>
      <c r="AC2621" s="22">
        <f t="shared" si="1258"/>
        <v>0</v>
      </c>
      <c r="AD2621" s="22">
        <f t="shared" si="1259"/>
        <v>0</v>
      </c>
    </row>
    <row r="2622" spans="3:30" x14ac:dyDescent="0.25">
      <c r="E2622" s="12">
        <v>43068.833333333336</v>
      </c>
      <c r="F2622" s="10">
        <v>13065.05</v>
      </c>
      <c r="G2622" s="10">
        <v>13065.8</v>
      </c>
      <c r="H2622" s="10">
        <v>13049.54</v>
      </c>
      <c r="I2622" s="10">
        <v>13056.79</v>
      </c>
      <c r="K2622" s="13">
        <f t="shared" si="1250"/>
        <v>-8.2599999999983993</v>
      </c>
      <c r="L2622" s="13">
        <f t="shared" si="1260"/>
        <v>-69.869999999998981</v>
      </c>
      <c r="M2622" s="13">
        <f t="shared" si="1251"/>
        <v>16.259999999998399</v>
      </c>
      <c r="N2622" s="13"/>
      <c r="X2622">
        <f t="shared" si="1253"/>
        <v>8.2599999999983993</v>
      </c>
      <c r="Y2622">
        <f t="shared" si="1254"/>
        <v>0</v>
      </c>
      <c r="Z2622">
        <f t="shared" si="1255"/>
        <v>0</v>
      </c>
      <c r="AA2622" s="22">
        <f t="shared" si="1256"/>
        <v>0</v>
      </c>
      <c r="AB2622" s="22">
        <f t="shared" si="1257"/>
        <v>0</v>
      </c>
      <c r="AC2622" s="22">
        <f t="shared" si="1258"/>
        <v>0</v>
      </c>
      <c r="AD2622" s="22">
        <f t="shared" si="1259"/>
        <v>0</v>
      </c>
    </row>
    <row r="2623" spans="3:30" x14ac:dyDescent="0.25">
      <c r="E2623" s="11">
        <v>43068.875</v>
      </c>
      <c r="F2623" s="9">
        <v>13057.54</v>
      </c>
      <c r="G2623" s="9">
        <v>13069.29</v>
      </c>
      <c r="H2623" s="9">
        <v>13056.04</v>
      </c>
      <c r="I2623" s="9">
        <v>13060.28</v>
      </c>
      <c r="K2623" s="13">
        <f t="shared" si="1250"/>
        <v>2.7399999999997817</v>
      </c>
      <c r="L2623" s="13">
        <f t="shared" si="1260"/>
        <v>-67.1299999999992</v>
      </c>
      <c r="M2623" s="13">
        <f t="shared" si="1251"/>
        <v>13.25</v>
      </c>
      <c r="N2623" s="13"/>
      <c r="X2623">
        <f t="shared" si="1253"/>
        <v>2.7399999999997817</v>
      </c>
      <c r="Y2623">
        <f t="shared" si="1254"/>
        <v>0</v>
      </c>
      <c r="Z2623">
        <f t="shared" si="1255"/>
        <v>0</v>
      </c>
      <c r="AA2623" s="22">
        <f t="shared" si="1256"/>
        <v>0</v>
      </c>
      <c r="AB2623" s="22">
        <f t="shared" si="1257"/>
        <v>0</v>
      </c>
      <c r="AC2623" s="22">
        <f t="shared" si="1258"/>
        <v>0</v>
      </c>
      <c r="AD2623" s="22">
        <f t="shared" si="1259"/>
        <v>0</v>
      </c>
    </row>
    <row r="2624" spans="3:30" x14ac:dyDescent="0.25">
      <c r="E2624" s="12">
        <v>43068.916666666664</v>
      </c>
      <c r="F2624" s="10">
        <v>13060.78</v>
      </c>
      <c r="G2624" s="10">
        <v>13065.53</v>
      </c>
      <c r="H2624" s="10">
        <v>13055.53</v>
      </c>
      <c r="I2624" s="10">
        <v>13060.28</v>
      </c>
      <c r="K2624" s="13">
        <f t="shared" si="1250"/>
        <v>-0.5</v>
      </c>
      <c r="L2624" s="13">
        <f t="shared" si="1260"/>
        <v>-67.6299999999992</v>
      </c>
      <c r="M2624" s="13">
        <f t="shared" si="1251"/>
        <v>10</v>
      </c>
      <c r="N2624" s="13"/>
      <c r="X2624">
        <f t="shared" si="1253"/>
        <v>0.5</v>
      </c>
      <c r="Y2624">
        <f t="shared" si="1254"/>
        <v>0</v>
      </c>
      <c r="Z2624">
        <f t="shared" si="1255"/>
        <v>0</v>
      </c>
      <c r="AA2624" s="22">
        <f t="shared" si="1256"/>
        <v>0</v>
      </c>
      <c r="AB2624" s="22">
        <f t="shared" si="1257"/>
        <v>0</v>
      </c>
      <c r="AC2624" s="22">
        <f t="shared" si="1258"/>
        <v>0</v>
      </c>
      <c r="AD2624" s="22">
        <f t="shared" si="1259"/>
        <v>0</v>
      </c>
    </row>
    <row r="2625" spans="3:30" hidden="1" x14ac:dyDescent="0.25">
      <c r="E2625" s="11">
        <v>43068.958333333336</v>
      </c>
      <c r="F2625" s="9">
        <v>13058.53</v>
      </c>
      <c r="G2625" s="9">
        <v>13060.28</v>
      </c>
      <c r="H2625" s="9">
        <v>13051.69</v>
      </c>
      <c r="I2625" s="9">
        <v>13054.92</v>
      </c>
    </row>
    <row r="2626" spans="3:30" hidden="1" x14ac:dyDescent="0.25">
      <c r="E2626" s="12">
        <v>43069.041666666664</v>
      </c>
      <c r="F2626" s="10">
        <v>13054.92</v>
      </c>
      <c r="G2626" s="10">
        <v>13059.89</v>
      </c>
      <c r="H2626" s="10">
        <v>13051.69</v>
      </c>
      <c r="I2626" s="10">
        <v>13051.69</v>
      </c>
    </row>
    <row r="2627" spans="3:30" hidden="1" x14ac:dyDescent="0.25">
      <c r="E2627" s="11">
        <v>43069.083333333336</v>
      </c>
      <c r="F2627" s="9">
        <v>13052.31</v>
      </c>
      <c r="G2627" s="9">
        <v>13053.92</v>
      </c>
      <c r="H2627" s="9">
        <v>13042.71</v>
      </c>
      <c r="I2627" s="9">
        <v>13044.45</v>
      </c>
    </row>
    <row r="2628" spans="3:30" hidden="1" x14ac:dyDescent="0.25">
      <c r="E2628" s="12">
        <v>43069.125</v>
      </c>
      <c r="F2628" s="10">
        <v>13045.69</v>
      </c>
      <c r="G2628" s="10">
        <v>13055.87</v>
      </c>
      <c r="H2628" s="10">
        <v>13031.96</v>
      </c>
      <c r="I2628" s="10">
        <v>13045.16</v>
      </c>
    </row>
    <row r="2629" spans="3:30" hidden="1" x14ac:dyDescent="0.25">
      <c r="E2629" s="11">
        <v>43069.166666666664</v>
      </c>
      <c r="F2629" s="9">
        <v>13043.92</v>
      </c>
      <c r="G2629" s="9">
        <v>13047.64</v>
      </c>
      <c r="H2629" s="9">
        <v>13040.18</v>
      </c>
      <c r="I2629" s="9">
        <v>13047.64</v>
      </c>
    </row>
    <row r="2630" spans="3:30" hidden="1" x14ac:dyDescent="0.25">
      <c r="E2630" s="12">
        <v>43069.208333333336</v>
      </c>
      <c r="F2630" s="10">
        <v>13046.4</v>
      </c>
      <c r="G2630" s="10">
        <v>13047.64</v>
      </c>
      <c r="H2630" s="10">
        <v>13038.93</v>
      </c>
      <c r="I2630" s="10">
        <v>13043.9</v>
      </c>
    </row>
    <row r="2631" spans="3:30" hidden="1" x14ac:dyDescent="0.25">
      <c r="E2631" s="11">
        <v>43069.25</v>
      </c>
      <c r="F2631" s="9">
        <v>13043.9</v>
      </c>
      <c r="G2631" s="9">
        <v>13054.85</v>
      </c>
      <c r="H2631" s="9">
        <v>13043.9</v>
      </c>
      <c r="I2631" s="9">
        <v>13054.6</v>
      </c>
    </row>
    <row r="2632" spans="3:30" hidden="1" x14ac:dyDescent="0.25">
      <c r="E2632" s="12">
        <v>43069.291666666664</v>
      </c>
      <c r="F2632" s="10">
        <v>13054.6</v>
      </c>
      <c r="G2632" s="10">
        <v>13061.57</v>
      </c>
      <c r="H2632" s="10">
        <v>13051.62</v>
      </c>
      <c r="I2632" s="10">
        <v>13054.12</v>
      </c>
    </row>
    <row r="2633" spans="3:30" x14ac:dyDescent="0.25">
      <c r="C2633">
        <v>1</v>
      </c>
      <c r="E2633" s="11">
        <v>43069.333333333336</v>
      </c>
      <c r="F2633" s="9">
        <v>13055.99</v>
      </c>
      <c r="G2633" s="9">
        <v>13063.02</v>
      </c>
      <c r="H2633" s="9">
        <v>13052.25</v>
      </c>
      <c r="I2633" s="9">
        <v>13054.74</v>
      </c>
      <c r="K2633" s="13">
        <f t="shared" ref="K2633:K2647" si="1261">I2633-F2633</f>
        <v>-1.25</v>
      </c>
      <c r="L2633" s="13">
        <v>0</v>
      </c>
      <c r="M2633" s="13">
        <f t="shared" ref="M2633:M2647" si="1262">G2633-H2633</f>
        <v>10.770000000000437</v>
      </c>
      <c r="N2633" s="13">
        <f t="shared" ref="N2633" si="1263">I2647-F2633</f>
        <v>-8.8600000000005821</v>
      </c>
      <c r="O2633" s="18">
        <f>IF(K2633*N2633&gt;0,1,0)</f>
        <v>1</v>
      </c>
      <c r="S2633" s="13">
        <f>MAX(G2633:G2648)</f>
        <v>13179.11</v>
      </c>
      <c r="X2633">
        <f t="shared" ref="X2633:X2647" si="1264">ABS(K2633)</f>
        <v>1.25</v>
      </c>
      <c r="Y2633">
        <f t="shared" ref="Y2633:Y2647" si="1265">ABS(N2633)</f>
        <v>8.8600000000005821</v>
      </c>
      <c r="Z2633">
        <f t="shared" ref="Z2633:Z2647" si="1266">IF(S2633&lt;1000,ABS(S2633),0)</f>
        <v>0</v>
      </c>
      <c r="AA2633" s="22">
        <f t="shared" ref="AA2633:AA2647" si="1267">ABS(P2633)</f>
        <v>0</v>
      </c>
      <c r="AB2633" s="22">
        <f t="shared" ref="AB2633:AB2647" si="1268">ABS(Q2633)</f>
        <v>0</v>
      </c>
      <c r="AC2633" s="22">
        <f t="shared" ref="AC2633:AC2647" si="1269">IF(O2633=1,ABS(P2634),0)</f>
        <v>8.0831968952750716E-2</v>
      </c>
      <c r="AD2633" s="22">
        <f t="shared" ref="AD2633:AD2647" si="1270">IF(O2633=0,ABS(Q2634),0)</f>
        <v>0</v>
      </c>
    </row>
    <row r="2634" spans="3:30" x14ac:dyDescent="0.25">
      <c r="E2634" s="12">
        <v>43069.375</v>
      </c>
      <c r="F2634" s="10">
        <v>13053.24</v>
      </c>
      <c r="G2634" s="10">
        <v>13078.45</v>
      </c>
      <c r="H2634" s="10">
        <v>13048.45</v>
      </c>
      <c r="I2634" s="10">
        <v>13057.73</v>
      </c>
      <c r="K2634" s="13">
        <f t="shared" si="1261"/>
        <v>4.4899999999997817</v>
      </c>
      <c r="L2634" s="13">
        <f t="shared" ref="L2634:L2647" si="1271">L2633+K2634</f>
        <v>4.4899999999997817</v>
      </c>
      <c r="M2634" s="13">
        <f t="shared" si="1262"/>
        <v>30</v>
      </c>
      <c r="N2634" s="13"/>
      <c r="P2634">
        <f>_xlfn.IFS(K2633&lt;0,MIN(L2633:L2647),K2633&gt;0,MAX(L2633:L2647))/S2612</f>
        <v>-8.0831968952750716E-2</v>
      </c>
      <c r="Q2634">
        <f>_xlfn.IFS(K2633&lt;0,MAX(L2633:L2647),K2633&gt;0,MIN(L2633:L2647))/S2612</f>
        <v>0.6351343156873438</v>
      </c>
      <c r="S2634" s="13">
        <f>MIN(H2633:H2648)</f>
        <v>13013.84</v>
      </c>
      <c r="X2634">
        <f t="shared" si="1264"/>
        <v>4.4899999999997817</v>
      </c>
      <c r="Y2634">
        <f t="shared" si="1265"/>
        <v>0</v>
      </c>
      <c r="Z2634">
        <f t="shared" si="1266"/>
        <v>0</v>
      </c>
      <c r="AA2634" s="22">
        <f t="shared" si="1267"/>
        <v>8.0831968952750716E-2</v>
      </c>
      <c r="AB2634" s="22">
        <f t="shared" si="1268"/>
        <v>0.6351343156873438</v>
      </c>
      <c r="AC2634" s="22">
        <f t="shared" si="1269"/>
        <v>0</v>
      </c>
      <c r="AD2634" s="22">
        <f t="shared" si="1270"/>
        <v>0</v>
      </c>
    </row>
    <row r="2635" spans="3:30" x14ac:dyDescent="0.25">
      <c r="E2635" s="11">
        <v>43069.416666666664</v>
      </c>
      <c r="F2635" s="9">
        <v>13056.98</v>
      </c>
      <c r="G2635" s="9">
        <v>13116.56</v>
      </c>
      <c r="H2635" s="9">
        <v>13038.95</v>
      </c>
      <c r="I2635" s="9">
        <v>13100.97</v>
      </c>
      <c r="K2635" s="13">
        <f t="shared" si="1261"/>
        <v>43.989999999999782</v>
      </c>
      <c r="L2635" s="13">
        <f t="shared" si="1271"/>
        <v>48.479999999999563</v>
      </c>
      <c r="M2635" s="13">
        <f t="shared" si="1262"/>
        <v>77.609999999998763</v>
      </c>
      <c r="N2635" s="13"/>
      <c r="S2635" s="13">
        <f>S2633-S2634</f>
        <v>165.27000000000044</v>
      </c>
      <c r="X2635">
        <f t="shared" si="1264"/>
        <v>43.989999999999782</v>
      </c>
      <c r="Y2635">
        <f t="shared" si="1265"/>
        <v>0</v>
      </c>
      <c r="Z2635">
        <f t="shared" si="1266"/>
        <v>165.27000000000044</v>
      </c>
      <c r="AA2635" s="22">
        <f t="shared" si="1267"/>
        <v>0</v>
      </c>
      <c r="AB2635" s="22">
        <f t="shared" si="1268"/>
        <v>0</v>
      </c>
      <c r="AC2635" s="22">
        <f t="shared" si="1269"/>
        <v>0</v>
      </c>
      <c r="AD2635" s="22">
        <f t="shared" si="1270"/>
        <v>0</v>
      </c>
    </row>
    <row r="2636" spans="3:30" x14ac:dyDescent="0.25">
      <c r="E2636" s="12">
        <v>43069.458333333336</v>
      </c>
      <c r="F2636" s="10">
        <v>13101.47</v>
      </c>
      <c r="G2636" s="10">
        <v>13165.41</v>
      </c>
      <c r="H2636" s="10">
        <v>13101.47</v>
      </c>
      <c r="I2636" s="10">
        <v>13135.41</v>
      </c>
      <c r="K2636" s="13">
        <f t="shared" si="1261"/>
        <v>33.940000000000509</v>
      </c>
      <c r="L2636" s="13">
        <f t="shared" si="1271"/>
        <v>82.420000000000073</v>
      </c>
      <c r="M2636" s="13">
        <f t="shared" si="1262"/>
        <v>63.940000000000509</v>
      </c>
      <c r="N2636" s="13"/>
      <c r="X2636">
        <f t="shared" si="1264"/>
        <v>33.940000000000509</v>
      </c>
      <c r="Y2636">
        <f t="shared" si="1265"/>
        <v>0</v>
      </c>
      <c r="Z2636">
        <f t="shared" si="1266"/>
        <v>0</v>
      </c>
      <c r="AA2636" s="22">
        <f t="shared" si="1267"/>
        <v>0</v>
      </c>
      <c r="AB2636" s="22">
        <f t="shared" si="1268"/>
        <v>0</v>
      </c>
      <c r="AC2636" s="22">
        <f t="shared" si="1269"/>
        <v>0</v>
      </c>
      <c r="AD2636" s="22">
        <f t="shared" si="1270"/>
        <v>0</v>
      </c>
    </row>
    <row r="2637" spans="3:30" x14ac:dyDescent="0.25">
      <c r="E2637" s="11">
        <v>43069.5</v>
      </c>
      <c r="F2637" s="9">
        <v>13138.16</v>
      </c>
      <c r="G2637" s="9">
        <v>13173.79</v>
      </c>
      <c r="H2637" s="9">
        <v>13134.63</v>
      </c>
      <c r="I2637" s="9">
        <v>13160.48</v>
      </c>
      <c r="K2637" s="13">
        <f t="shared" si="1261"/>
        <v>22.319999999999709</v>
      </c>
      <c r="L2637" s="13">
        <f t="shared" si="1271"/>
        <v>104.73999999999978</v>
      </c>
      <c r="M2637" s="13">
        <f t="shared" si="1262"/>
        <v>39.160000000001673</v>
      </c>
      <c r="N2637" s="13"/>
      <c r="X2637">
        <f t="shared" si="1264"/>
        <v>22.319999999999709</v>
      </c>
      <c r="Y2637">
        <f t="shared" si="1265"/>
        <v>0</v>
      </c>
      <c r="Z2637">
        <f t="shared" si="1266"/>
        <v>0</v>
      </c>
      <c r="AA2637" s="22">
        <f t="shared" si="1267"/>
        <v>0</v>
      </c>
      <c r="AB2637" s="22">
        <f t="shared" si="1268"/>
        <v>0</v>
      </c>
      <c r="AC2637" s="22">
        <f t="shared" si="1269"/>
        <v>0</v>
      </c>
      <c r="AD2637" s="22">
        <f t="shared" si="1270"/>
        <v>0</v>
      </c>
    </row>
    <row r="2638" spans="3:30" x14ac:dyDescent="0.25">
      <c r="E2638" s="12">
        <v>43069.541666666664</v>
      </c>
      <c r="F2638" s="10">
        <v>13160.73</v>
      </c>
      <c r="G2638" s="10">
        <v>13179.11</v>
      </c>
      <c r="H2638" s="10">
        <v>13157.25</v>
      </c>
      <c r="I2638" s="10">
        <v>13160.53</v>
      </c>
      <c r="K2638" s="13">
        <f t="shared" si="1261"/>
        <v>-0.19999999999890861</v>
      </c>
      <c r="L2638" s="13">
        <f t="shared" si="1271"/>
        <v>104.54000000000087</v>
      </c>
      <c r="M2638" s="13">
        <f t="shared" si="1262"/>
        <v>21.860000000000582</v>
      </c>
      <c r="N2638" s="13"/>
      <c r="X2638">
        <f t="shared" si="1264"/>
        <v>0.19999999999890861</v>
      </c>
      <c r="Y2638">
        <f t="shared" si="1265"/>
        <v>0</v>
      </c>
      <c r="Z2638">
        <f t="shared" si="1266"/>
        <v>0</v>
      </c>
      <c r="AA2638" s="22">
        <f t="shared" si="1267"/>
        <v>0</v>
      </c>
      <c r="AB2638" s="22">
        <f t="shared" si="1268"/>
        <v>0</v>
      </c>
      <c r="AC2638" s="22">
        <f t="shared" si="1269"/>
        <v>0</v>
      </c>
      <c r="AD2638" s="22">
        <f t="shared" si="1270"/>
        <v>0</v>
      </c>
    </row>
    <row r="2639" spans="3:30" x14ac:dyDescent="0.25">
      <c r="E2639" s="11">
        <v>43069.583333333336</v>
      </c>
      <c r="F2639" s="9">
        <v>13159.53</v>
      </c>
      <c r="G2639" s="9">
        <v>13160.29</v>
      </c>
      <c r="H2639" s="9">
        <v>13093.78</v>
      </c>
      <c r="I2639" s="9">
        <v>13132.68</v>
      </c>
      <c r="K2639" s="13">
        <f t="shared" si="1261"/>
        <v>-26.850000000000364</v>
      </c>
      <c r="L2639" s="13">
        <f t="shared" si="1271"/>
        <v>77.690000000000509</v>
      </c>
      <c r="M2639" s="13">
        <f t="shared" si="1262"/>
        <v>66.510000000000218</v>
      </c>
      <c r="N2639" s="13"/>
      <c r="X2639">
        <f t="shared" si="1264"/>
        <v>26.850000000000364</v>
      </c>
      <c r="Y2639">
        <f t="shared" si="1265"/>
        <v>0</v>
      </c>
      <c r="Z2639">
        <f t="shared" si="1266"/>
        <v>0</v>
      </c>
      <c r="AA2639" s="22">
        <f t="shared" si="1267"/>
        <v>0</v>
      </c>
      <c r="AB2639" s="22">
        <f t="shared" si="1268"/>
        <v>0</v>
      </c>
      <c r="AC2639" s="22">
        <f t="shared" si="1269"/>
        <v>0</v>
      </c>
      <c r="AD2639" s="22">
        <f t="shared" si="1270"/>
        <v>0</v>
      </c>
    </row>
    <row r="2640" spans="3:30" x14ac:dyDescent="0.25">
      <c r="E2640" s="12">
        <v>43069.625</v>
      </c>
      <c r="F2640" s="10">
        <v>13132.67</v>
      </c>
      <c r="G2640" s="10">
        <v>13143.7</v>
      </c>
      <c r="H2640" s="10">
        <v>13113.68</v>
      </c>
      <c r="I2640" s="10">
        <v>13122.12</v>
      </c>
      <c r="K2640" s="13">
        <f t="shared" si="1261"/>
        <v>-10.549999999999272</v>
      </c>
      <c r="L2640" s="13">
        <f t="shared" si="1271"/>
        <v>67.140000000001237</v>
      </c>
      <c r="M2640" s="13">
        <f t="shared" si="1262"/>
        <v>30.020000000000437</v>
      </c>
      <c r="N2640" s="13"/>
      <c r="X2640">
        <f t="shared" si="1264"/>
        <v>10.549999999999272</v>
      </c>
      <c r="Y2640">
        <f t="shared" si="1265"/>
        <v>0</v>
      </c>
      <c r="Z2640">
        <f t="shared" si="1266"/>
        <v>0</v>
      </c>
      <c r="AA2640" s="22">
        <f t="shared" si="1267"/>
        <v>0</v>
      </c>
      <c r="AB2640" s="22">
        <f t="shared" si="1268"/>
        <v>0</v>
      </c>
      <c r="AC2640" s="22">
        <f t="shared" si="1269"/>
        <v>0</v>
      </c>
      <c r="AD2640" s="22">
        <f t="shared" si="1270"/>
        <v>0</v>
      </c>
    </row>
    <row r="2641" spans="3:30" x14ac:dyDescent="0.25">
      <c r="E2641" s="11">
        <v>43069.666666666664</v>
      </c>
      <c r="F2641" s="9">
        <v>13122.37</v>
      </c>
      <c r="G2641" s="9">
        <v>13129.59</v>
      </c>
      <c r="H2641" s="9">
        <v>13068.77</v>
      </c>
      <c r="I2641" s="9">
        <v>13082.58</v>
      </c>
      <c r="K2641" s="13">
        <f t="shared" si="1261"/>
        <v>-39.790000000000873</v>
      </c>
      <c r="L2641" s="13">
        <f t="shared" si="1271"/>
        <v>27.350000000000364</v>
      </c>
      <c r="M2641" s="13">
        <f t="shared" si="1262"/>
        <v>60.819999999999709</v>
      </c>
      <c r="N2641" s="13"/>
      <c r="X2641">
        <f t="shared" si="1264"/>
        <v>39.790000000000873</v>
      </c>
      <c r="Y2641">
        <f t="shared" si="1265"/>
        <v>0</v>
      </c>
      <c r="Z2641">
        <f t="shared" si="1266"/>
        <v>0</v>
      </c>
      <c r="AA2641" s="22">
        <f t="shared" si="1267"/>
        <v>0</v>
      </c>
      <c r="AB2641" s="22">
        <f t="shared" si="1268"/>
        <v>0</v>
      </c>
      <c r="AC2641" s="22">
        <f t="shared" si="1269"/>
        <v>0</v>
      </c>
      <c r="AD2641" s="22">
        <f t="shared" si="1270"/>
        <v>0</v>
      </c>
    </row>
    <row r="2642" spans="3:30" x14ac:dyDescent="0.25">
      <c r="E2642" s="12">
        <v>43069.708333333336</v>
      </c>
      <c r="F2642" s="10">
        <v>13082.33</v>
      </c>
      <c r="G2642" s="10">
        <v>13090.19</v>
      </c>
      <c r="H2642" s="10">
        <v>13045.62</v>
      </c>
      <c r="I2642" s="10">
        <v>13071.04</v>
      </c>
      <c r="K2642" s="13">
        <f t="shared" si="1261"/>
        <v>-11.289999999999054</v>
      </c>
      <c r="L2642" s="13">
        <f t="shared" si="1271"/>
        <v>16.06000000000131</v>
      </c>
      <c r="M2642" s="13">
        <f t="shared" si="1262"/>
        <v>44.569999999999709</v>
      </c>
      <c r="N2642" s="13"/>
      <c r="X2642">
        <f t="shared" si="1264"/>
        <v>11.289999999999054</v>
      </c>
      <c r="Y2642">
        <f t="shared" si="1265"/>
        <v>0</v>
      </c>
      <c r="Z2642">
        <f t="shared" si="1266"/>
        <v>0</v>
      </c>
      <c r="AA2642" s="22">
        <f t="shared" si="1267"/>
        <v>0</v>
      </c>
      <c r="AB2642" s="22">
        <f t="shared" si="1268"/>
        <v>0</v>
      </c>
      <c r="AC2642" s="22">
        <f t="shared" si="1269"/>
        <v>0</v>
      </c>
      <c r="AD2642" s="22">
        <f t="shared" si="1270"/>
        <v>0</v>
      </c>
    </row>
    <row r="2643" spans="3:30" x14ac:dyDescent="0.25">
      <c r="E2643" s="11">
        <v>43069.75</v>
      </c>
      <c r="F2643" s="9">
        <v>13071.05</v>
      </c>
      <c r="G2643" s="9">
        <v>13093.63</v>
      </c>
      <c r="H2643" s="9">
        <v>13022.65</v>
      </c>
      <c r="I2643" s="9">
        <v>13041.66</v>
      </c>
      <c r="K2643" s="13">
        <f t="shared" si="1261"/>
        <v>-29.389999999999418</v>
      </c>
      <c r="L2643" s="13">
        <f t="shared" si="1271"/>
        <v>-13.329999999998108</v>
      </c>
      <c r="M2643" s="13">
        <f t="shared" si="1262"/>
        <v>70.979999999999563</v>
      </c>
      <c r="N2643" s="13"/>
      <c r="X2643">
        <f t="shared" si="1264"/>
        <v>29.389999999999418</v>
      </c>
      <c r="Y2643">
        <f t="shared" si="1265"/>
        <v>0</v>
      </c>
      <c r="Z2643">
        <f t="shared" si="1266"/>
        <v>0</v>
      </c>
      <c r="AA2643" s="22">
        <f t="shared" si="1267"/>
        <v>0</v>
      </c>
      <c r="AB2643" s="22">
        <f t="shared" si="1268"/>
        <v>0</v>
      </c>
      <c r="AC2643" s="22">
        <f t="shared" si="1269"/>
        <v>0</v>
      </c>
      <c r="AD2643" s="22">
        <f t="shared" si="1270"/>
        <v>0</v>
      </c>
    </row>
    <row r="2644" spans="3:30" x14ac:dyDescent="0.25">
      <c r="E2644" s="12">
        <v>43069.791666666664</v>
      </c>
      <c r="F2644" s="10">
        <v>13041.91</v>
      </c>
      <c r="G2644" s="10">
        <v>13081.41</v>
      </c>
      <c r="H2644" s="10">
        <v>13041.91</v>
      </c>
      <c r="I2644" s="10">
        <v>13072.4</v>
      </c>
      <c r="K2644" s="13">
        <f t="shared" si="1261"/>
        <v>30.489999999999782</v>
      </c>
      <c r="L2644" s="13">
        <f t="shared" si="1271"/>
        <v>17.160000000001673</v>
      </c>
      <c r="M2644" s="13">
        <f t="shared" si="1262"/>
        <v>39.5</v>
      </c>
      <c r="N2644" s="13"/>
      <c r="X2644">
        <f t="shared" si="1264"/>
        <v>30.489999999999782</v>
      </c>
      <c r="Y2644">
        <f t="shared" si="1265"/>
        <v>0</v>
      </c>
      <c r="Z2644">
        <f t="shared" si="1266"/>
        <v>0</v>
      </c>
      <c r="AA2644" s="22">
        <f t="shared" si="1267"/>
        <v>0</v>
      </c>
      <c r="AB2644" s="22">
        <f t="shared" si="1268"/>
        <v>0</v>
      </c>
      <c r="AC2644" s="22">
        <f t="shared" si="1269"/>
        <v>0</v>
      </c>
      <c r="AD2644" s="22">
        <f t="shared" si="1270"/>
        <v>0</v>
      </c>
    </row>
    <row r="2645" spans="3:30" x14ac:dyDescent="0.25">
      <c r="E2645" s="11">
        <v>43069.833333333336</v>
      </c>
      <c r="F2645" s="9">
        <v>13073.66</v>
      </c>
      <c r="G2645" s="9">
        <v>13081.41</v>
      </c>
      <c r="H2645" s="9">
        <v>13044.39</v>
      </c>
      <c r="I2645" s="9">
        <v>13053.15</v>
      </c>
      <c r="K2645" s="13">
        <f t="shared" si="1261"/>
        <v>-20.510000000000218</v>
      </c>
      <c r="L2645" s="13">
        <f t="shared" si="1271"/>
        <v>-3.3499999999985448</v>
      </c>
      <c r="M2645" s="13">
        <f t="shared" si="1262"/>
        <v>37.020000000000437</v>
      </c>
      <c r="N2645" s="13"/>
      <c r="X2645">
        <f t="shared" si="1264"/>
        <v>20.510000000000218</v>
      </c>
      <c r="Y2645">
        <f t="shared" si="1265"/>
        <v>0</v>
      </c>
      <c r="Z2645">
        <f t="shared" si="1266"/>
        <v>0</v>
      </c>
      <c r="AA2645" s="22">
        <f t="shared" si="1267"/>
        <v>0</v>
      </c>
      <c r="AB2645" s="22">
        <f t="shared" si="1268"/>
        <v>0</v>
      </c>
      <c r="AC2645" s="22">
        <f t="shared" si="1269"/>
        <v>0</v>
      </c>
      <c r="AD2645" s="22">
        <f t="shared" si="1270"/>
        <v>0</v>
      </c>
    </row>
    <row r="2646" spans="3:30" x14ac:dyDescent="0.25">
      <c r="E2646" s="12">
        <v>43069.875</v>
      </c>
      <c r="F2646" s="10">
        <v>13053.4</v>
      </c>
      <c r="G2646" s="10">
        <v>13069.14</v>
      </c>
      <c r="H2646" s="10">
        <v>13048.14</v>
      </c>
      <c r="I2646" s="10">
        <v>13053.14</v>
      </c>
      <c r="K2646" s="13">
        <f t="shared" si="1261"/>
        <v>-0.26000000000021828</v>
      </c>
      <c r="L2646" s="13">
        <f t="shared" si="1271"/>
        <v>-3.6099999999987631</v>
      </c>
      <c r="M2646" s="13">
        <f t="shared" si="1262"/>
        <v>21</v>
      </c>
      <c r="N2646" s="13"/>
      <c r="X2646">
        <f t="shared" si="1264"/>
        <v>0.26000000000021828</v>
      </c>
      <c r="Y2646">
        <f t="shared" si="1265"/>
        <v>0</v>
      </c>
      <c r="Z2646">
        <f t="shared" si="1266"/>
        <v>0</v>
      </c>
      <c r="AA2646" s="22">
        <f t="shared" si="1267"/>
        <v>0</v>
      </c>
      <c r="AB2646" s="22">
        <f t="shared" si="1268"/>
        <v>0</v>
      </c>
      <c r="AC2646" s="22">
        <f t="shared" si="1269"/>
        <v>0</v>
      </c>
      <c r="AD2646" s="22">
        <f t="shared" si="1270"/>
        <v>0</v>
      </c>
    </row>
    <row r="2647" spans="3:30" x14ac:dyDescent="0.25">
      <c r="E2647" s="11">
        <v>43069.916666666664</v>
      </c>
      <c r="F2647" s="9">
        <v>13053.39</v>
      </c>
      <c r="G2647" s="9">
        <v>13061.13</v>
      </c>
      <c r="H2647" s="9">
        <v>13039.38</v>
      </c>
      <c r="I2647" s="9">
        <v>13047.13</v>
      </c>
      <c r="K2647" s="13">
        <f t="shared" si="1261"/>
        <v>-6.2600000000002183</v>
      </c>
      <c r="L2647" s="13">
        <f t="shared" si="1271"/>
        <v>-9.8699999999989814</v>
      </c>
      <c r="M2647" s="13">
        <f t="shared" si="1262"/>
        <v>21.75</v>
      </c>
      <c r="N2647" s="13"/>
      <c r="X2647">
        <f t="shared" si="1264"/>
        <v>6.2600000000002183</v>
      </c>
      <c r="Y2647">
        <f t="shared" si="1265"/>
        <v>0</v>
      </c>
      <c r="Z2647">
        <f t="shared" si="1266"/>
        <v>0</v>
      </c>
      <c r="AA2647" s="22">
        <f t="shared" si="1267"/>
        <v>0</v>
      </c>
      <c r="AB2647" s="22">
        <f t="shared" si="1268"/>
        <v>0</v>
      </c>
      <c r="AC2647" s="22">
        <f t="shared" si="1269"/>
        <v>0</v>
      </c>
      <c r="AD2647" s="22">
        <f t="shared" si="1270"/>
        <v>0</v>
      </c>
    </row>
    <row r="2648" spans="3:30" hidden="1" x14ac:dyDescent="0.25">
      <c r="E2648" s="12">
        <v>43069.958333333336</v>
      </c>
      <c r="F2648" s="10">
        <v>13047.63</v>
      </c>
      <c r="G2648" s="10">
        <v>13048.38</v>
      </c>
      <c r="H2648" s="10">
        <v>13013.84</v>
      </c>
      <c r="I2648" s="10">
        <v>13024.13</v>
      </c>
    </row>
    <row r="2649" spans="3:30" hidden="1" x14ac:dyDescent="0.25">
      <c r="E2649" s="11">
        <v>43070.041666666664</v>
      </c>
      <c r="F2649" s="9">
        <v>13026.59</v>
      </c>
      <c r="G2649" s="9">
        <v>13030.55</v>
      </c>
      <c r="H2649" s="9">
        <v>13010.06</v>
      </c>
      <c r="I2649" s="9">
        <v>13025.61</v>
      </c>
    </row>
    <row r="2650" spans="3:30" hidden="1" x14ac:dyDescent="0.25">
      <c r="E2650" s="12">
        <v>43070.083333333336</v>
      </c>
      <c r="F2650" s="10">
        <v>13026.85</v>
      </c>
      <c r="G2650" s="10">
        <v>13032.04</v>
      </c>
      <c r="H2650" s="10">
        <v>13004.59</v>
      </c>
      <c r="I2650" s="10">
        <v>13010.51</v>
      </c>
    </row>
    <row r="2651" spans="3:30" hidden="1" x14ac:dyDescent="0.25">
      <c r="E2651" s="11">
        <v>43070.125</v>
      </c>
      <c r="F2651" s="9">
        <v>13010.49</v>
      </c>
      <c r="G2651" s="9">
        <v>13015.8</v>
      </c>
      <c r="H2651" s="9">
        <v>12998.39</v>
      </c>
      <c r="I2651" s="9">
        <v>13002.82</v>
      </c>
    </row>
    <row r="2652" spans="3:30" hidden="1" x14ac:dyDescent="0.25">
      <c r="E2652" s="12">
        <v>43070.166666666664</v>
      </c>
      <c r="F2652" s="10">
        <v>13001.59</v>
      </c>
      <c r="G2652" s="10">
        <v>13024.14</v>
      </c>
      <c r="H2652" s="10">
        <v>12997.89</v>
      </c>
      <c r="I2652" s="10">
        <v>13022.44</v>
      </c>
    </row>
    <row r="2653" spans="3:30" hidden="1" x14ac:dyDescent="0.25">
      <c r="E2653" s="11">
        <v>43070.208333333336</v>
      </c>
      <c r="F2653" s="9">
        <v>13022.44</v>
      </c>
      <c r="G2653" s="9">
        <v>13031.06</v>
      </c>
      <c r="H2653" s="9">
        <v>13019.93</v>
      </c>
      <c r="I2653" s="9">
        <v>13021.16</v>
      </c>
    </row>
    <row r="2654" spans="3:30" hidden="1" x14ac:dyDescent="0.25">
      <c r="E2654" s="12">
        <v>43070.25</v>
      </c>
      <c r="F2654" s="10">
        <v>13022.4</v>
      </c>
      <c r="G2654" s="10">
        <v>13033.23</v>
      </c>
      <c r="H2654" s="10">
        <v>13018.7</v>
      </c>
      <c r="I2654" s="10">
        <v>13028.3</v>
      </c>
    </row>
    <row r="2655" spans="3:30" hidden="1" x14ac:dyDescent="0.25">
      <c r="E2655" s="11">
        <v>43070.291666666664</v>
      </c>
      <c r="F2655" s="9">
        <v>13029.53</v>
      </c>
      <c r="G2655" s="9">
        <v>13030.75</v>
      </c>
      <c r="H2655" s="9">
        <v>13023.82</v>
      </c>
      <c r="I2655" s="9">
        <v>13026.35</v>
      </c>
    </row>
    <row r="2656" spans="3:30" x14ac:dyDescent="0.25">
      <c r="C2656">
        <v>1</v>
      </c>
      <c r="E2656" s="12">
        <v>43070.333333333336</v>
      </c>
      <c r="F2656" s="10">
        <v>13025.74</v>
      </c>
      <c r="G2656" s="10">
        <v>13053.53</v>
      </c>
      <c r="H2656" s="10">
        <v>13009.42</v>
      </c>
      <c r="I2656" s="10">
        <v>13053.53</v>
      </c>
      <c r="K2656" s="13">
        <f t="shared" ref="K2656:K2670" si="1272">I2656-F2656</f>
        <v>27.790000000000873</v>
      </c>
      <c r="L2656" s="13">
        <v>0</v>
      </c>
      <c r="M2656" s="13">
        <f t="shared" ref="M2656:M2670" si="1273">G2656-H2656</f>
        <v>44.110000000000582</v>
      </c>
      <c r="N2656" s="13">
        <f t="shared" ref="N2656" si="1274">I2670-F2656</f>
        <v>-80.459999999999127</v>
      </c>
      <c r="O2656" s="18">
        <f>IF(K2656*N2656&gt;0,1,0)</f>
        <v>0</v>
      </c>
      <c r="S2656" s="13">
        <f>MAX(G2656:G2671)</f>
        <v>13074.06</v>
      </c>
      <c r="X2656">
        <f t="shared" ref="X2656:X2670" si="1275">ABS(K2656)</f>
        <v>27.790000000000873</v>
      </c>
      <c r="Y2656">
        <f t="shared" ref="Y2656:Y2670" si="1276">ABS(N2656)</f>
        <v>80.459999999999127</v>
      </c>
      <c r="Z2656">
        <f t="shared" ref="Z2656:Z2670" si="1277">IF(S2656&lt;1000,ABS(S2656),0)</f>
        <v>0</v>
      </c>
      <c r="AA2656" s="22">
        <f t="shared" ref="AA2656:AA2670" si="1278">ABS(P2656)</f>
        <v>0</v>
      </c>
      <c r="AB2656" s="22">
        <f t="shared" ref="AB2656:AB2670" si="1279">ABS(Q2656)</f>
        <v>0</v>
      </c>
      <c r="AC2656" s="22">
        <f t="shared" ref="AC2656:AC2670" si="1280">IF(O2656=1,ABS(P2657),0)</f>
        <v>0</v>
      </c>
      <c r="AD2656" s="22">
        <f t="shared" ref="AD2656:AD2670" si="1281">IF(O2656=0,ABS(Q2657),0)</f>
        <v>1.3059236401040681</v>
      </c>
    </row>
    <row r="2657" spans="5:30" x14ac:dyDescent="0.25">
      <c r="E2657" s="11">
        <v>43070.375</v>
      </c>
      <c r="F2657" s="9">
        <v>13054.77</v>
      </c>
      <c r="G2657" s="9">
        <v>13074.06</v>
      </c>
      <c r="H2657" s="9">
        <v>13043.26</v>
      </c>
      <c r="I2657" s="9">
        <v>13057.04</v>
      </c>
      <c r="K2657" s="13">
        <f t="shared" si="1272"/>
        <v>2.2700000000004366</v>
      </c>
      <c r="L2657" s="13">
        <f t="shared" ref="L2657:L2670" si="1282">L2656+K2657</f>
        <v>2.2700000000004366</v>
      </c>
      <c r="M2657" s="13">
        <f t="shared" si="1273"/>
        <v>30.799999999999272</v>
      </c>
      <c r="N2657" s="13"/>
      <c r="P2657">
        <f>_xlfn.IFS(K2656&lt;0,MIN(L2656:L2670),K2656&gt;0,MAX(L2656:L2670))/S2635</f>
        <v>1.3735100139168819E-2</v>
      </c>
      <c r="Q2657">
        <f>_xlfn.IFS(K2656&lt;0,MAX(L2656:L2670),K2656&gt;0,MIN(L2656:L2670))/S2635</f>
        <v>-1.3059236401040681</v>
      </c>
      <c r="S2657" s="13">
        <f>MIN(H2656:H2671)</f>
        <v>12809.84</v>
      </c>
      <c r="X2657">
        <f t="shared" si="1275"/>
        <v>2.2700000000004366</v>
      </c>
      <c r="Y2657">
        <f t="shared" si="1276"/>
        <v>0</v>
      </c>
      <c r="Z2657">
        <f t="shared" si="1277"/>
        <v>0</v>
      </c>
      <c r="AA2657" s="22">
        <f t="shared" si="1278"/>
        <v>1.3735100139168819E-2</v>
      </c>
      <c r="AB2657" s="22">
        <f t="shared" si="1279"/>
        <v>1.3059236401040681</v>
      </c>
      <c r="AC2657" s="22">
        <f t="shared" si="1280"/>
        <v>0</v>
      </c>
      <c r="AD2657" s="22">
        <f t="shared" si="1281"/>
        <v>0</v>
      </c>
    </row>
    <row r="2658" spans="5:30" x14ac:dyDescent="0.25">
      <c r="E2658" s="12">
        <v>43070.416666666664</v>
      </c>
      <c r="F2658" s="10">
        <v>13057.79</v>
      </c>
      <c r="G2658" s="10">
        <v>13064.93</v>
      </c>
      <c r="H2658" s="10">
        <v>12895.76</v>
      </c>
      <c r="I2658" s="10">
        <v>12921.04</v>
      </c>
      <c r="K2658" s="13">
        <f t="shared" si="1272"/>
        <v>-136.75</v>
      </c>
      <c r="L2658" s="13">
        <f t="shared" si="1282"/>
        <v>-134.47999999999956</v>
      </c>
      <c r="M2658" s="13">
        <f t="shared" si="1273"/>
        <v>169.17000000000007</v>
      </c>
      <c r="N2658" s="13"/>
      <c r="S2658" s="13">
        <f>S2656-S2657</f>
        <v>264.21999999999935</v>
      </c>
      <c r="X2658">
        <f t="shared" si="1275"/>
        <v>136.75</v>
      </c>
      <c r="Y2658">
        <f t="shared" si="1276"/>
        <v>0</v>
      </c>
      <c r="Z2658">
        <f t="shared" si="1277"/>
        <v>264.21999999999935</v>
      </c>
      <c r="AA2658" s="22">
        <f t="shared" si="1278"/>
        <v>0</v>
      </c>
      <c r="AB2658" s="22">
        <f t="shared" si="1279"/>
        <v>0</v>
      </c>
      <c r="AC2658" s="22">
        <f t="shared" si="1280"/>
        <v>0</v>
      </c>
      <c r="AD2658" s="22">
        <f t="shared" si="1281"/>
        <v>0</v>
      </c>
    </row>
    <row r="2659" spans="5:30" x14ac:dyDescent="0.25">
      <c r="E2659" s="11">
        <v>43070.458333333336</v>
      </c>
      <c r="F2659" s="9">
        <v>12920.29</v>
      </c>
      <c r="G2659" s="9">
        <v>12924.38</v>
      </c>
      <c r="H2659" s="9">
        <v>12859.91</v>
      </c>
      <c r="I2659" s="9">
        <v>12916.14</v>
      </c>
      <c r="K2659" s="13">
        <f t="shared" si="1272"/>
        <v>-4.1500000000014552</v>
      </c>
      <c r="L2659" s="13">
        <f t="shared" si="1282"/>
        <v>-138.63000000000102</v>
      </c>
      <c r="M2659" s="13">
        <f t="shared" si="1273"/>
        <v>64.469999999999345</v>
      </c>
      <c r="N2659" s="13"/>
      <c r="X2659">
        <f t="shared" si="1275"/>
        <v>4.1500000000014552</v>
      </c>
      <c r="Y2659">
        <f t="shared" si="1276"/>
        <v>0</v>
      </c>
      <c r="Z2659">
        <f t="shared" si="1277"/>
        <v>0</v>
      </c>
      <c r="AA2659" s="22">
        <f t="shared" si="1278"/>
        <v>0</v>
      </c>
      <c r="AB2659" s="22">
        <f t="shared" si="1279"/>
        <v>0</v>
      </c>
      <c r="AC2659" s="22">
        <f t="shared" si="1280"/>
        <v>0</v>
      </c>
      <c r="AD2659" s="22">
        <f t="shared" si="1281"/>
        <v>0</v>
      </c>
    </row>
    <row r="2660" spans="5:30" x14ac:dyDescent="0.25">
      <c r="E2660" s="12">
        <v>43070.5</v>
      </c>
      <c r="F2660" s="10">
        <v>12916.39</v>
      </c>
      <c r="G2660" s="10">
        <v>12917.85</v>
      </c>
      <c r="H2660" s="10">
        <v>12809.84</v>
      </c>
      <c r="I2660" s="10">
        <v>12839.19</v>
      </c>
      <c r="K2660" s="13">
        <f t="shared" si="1272"/>
        <v>-77.199999999998909</v>
      </c>
      <c r="L2660" s="13">
        <f t="shared" si="1282"/>
        <v>-215.82999999999993</v>
      </c>
      <c r="M2660" s="13">
        <f t="shared" si="1273"/>
        <v>108.01000000000022</v>
      </c>
      <c r="N2660" s="13"/>
      <c r="X2660">
        <f t="shared" si="1275"/>
        <v>77.199999999998909</v>
      </c>
      <c r="Y2660">
        <f t="shared" si="1276"/>
        <v>0</v>
      </c>
      <c r="Z2660">
        <f t="shared" si="1277"/>
        <v>0</v>
      </c>
      <c r="AA2660" s="22">
        <f t="shared" si="1278"/>
        <v>0</v>
      </c>
      <c r="AB2660" s="22">
        <f t="shared" si="1279"/>
        <v>0</v>
      </c>
      <c r="AC2660" s="22">
        <f t="shared" si="1280"/>
        <v>0</v>
      </c>
      <c r="AD2660" s="22">
        <f t="shared" si="1281"/>
        <v>0</v>
      </c>
    </row>
    <row r="2661" spans="5:30" x14ac:dyDescent="0.25">
      <c r="E2661" s="11">
        <v>43070.541666666664</v>
      </c>
      <c r="F2661" s="9">
        <v>12836.69</v>
      </c>
      <c r="G2661" s="9">
        <v>12897.88</v>
      </c>
      <c r="H2661" s="9">
        <v>12830.23</v>
      </c>
      <c r="I2661" s="9">
        <v>12886.11</v>
      </c>
      <c r="K2661" s="13">
        <f t="shared" si="1272"/>
        <v>49.420000000000073</v>
      </c>
      <c r="L2661" s="13">
        <f t="shared" si="1282"/>
        <v>-166.40999999999985</v>
      </c>
      <c r="M2661" s="13">
        <f t="shared" si="1273"/>
        <v>67.649999999999636</v>
      </c>
      <c r="N2661" s="13"/>
      <c r="X2661">
        <f t="shared" si="1275"/>
        <v>49.420000000000073</v>
      </c>
      <c r="Y2661">
        <f t="shared" si="1276"/>
        <v>0</v>
      </c>
      <c r="Z2661">
        <f t="shared" si="1277"/>
        <v>0</v>
      </c>
      <c r="AA2661" s="22">
        <f t="shared" si="1278"/>
        <v>0</v>
      </c>
      <c r="AB2661" s="22">
        <f t="shared" si="1279"/>
        <v>0</v>
      </c>
      <c r="AC2661" s="22">
        <f t="shared" si="1280"/>
        <v>0</v>
      </c>
      <c r="AD2661" s="22">
        <f t="shared" si="1281"/>
        <v>0</v>
      </c>
    </row>
    <row r="2662" spans="5:30" x14ac:dyDescent="0.25">
      <c r="E2662" s="12">
        <v>43070.583333333336</v>
      </c>
      <c r="F2662" s="10">
        <v>12886.36</v>
      </c>
      <c r="G2662" s="10">
        <v>12933.34</v>
      </c>
      <c r="H2662" s="10">
        <v>12883.57</v>
      </c>
      <c r="I2662" s="10">
        <v>12932.04</v>
      </c>
      <c r="K2662" s="13">
        <f t="shared" si="1272"/>
        <v>45.680000000000291</v>
      </c>
      <c r="L2662" s="13">
        <f t="shared" si="1282"/>
        <v>-120.72999999999956</v>
      </c>
      <c r="M2662" s="13">
        <f t="shared" si="1273"/>
        <v>49.770000000000437</v>
      </c>
      <c r="N2662" s="13"/>
      <c r="X2662">
        <f t="shared" si="1275"/>
        <v>45.680000000000291</v>
      </c>
      <c r="Y2662">
        <f t="shared" si="1276"/>
        <v>0</v>
      </c>
      <c r="Z2662">
        <f t="shared" si="1277"/>
        <v>0</v>
      </c>
      <c r="AA2662" s="22">
        <f t="shared" si="1278"/>
        <v>0</v>
      </c>
      <c r="AB2662" s="22">
        <f t="shared" si="1279"/>
        <v>0</v>
      </c>
      <c r="AC2662" s="22">
        <f t="shared" si="1280"/>
        <v>0</v>
      </c>
      <c r="AD2662" s="22">
        <f t="shared" si="1281"/>
        <v>0</v>
      </c>
    </row>
    <row r="2663" spans="5:30" x14ac:dyDescent="0.25">
      <c r="E2663" s="11">
        <v>43070.625</v>
      </c>
      <c r="F2663" s="9">
        <v>12931.79</v>
      </c>
      <c r="G2663" s="9">
        <v>12972.12</v>
      </c>
      <c r="H2663" s="9">
        <v>12926.21</v>
      </c>
      <c r="I2663" s="9">
        <v>12951.95</v>
      </c>
      <c r="K2663" s="13">
        <f t="shared" si="1272"/>
        <v>20.159999999999854</v>
      </c>
      <c r="L2663" s="13">
        <f t="shared" si="1282"/>
        <v>-100.56999999999971</v>
      </c>
      <c r="M2663" s="13">
        <f t="shared" si="1273"/>
        <v>45.910000000001673</v>
      </c>
      <c r="N2663" s="13"/>
      <c r="X2663">
        <f t="shared" si="1275"/>
        <v>20.159999999999854</v>
      </c>
      <c r="Y2663">
        <f t="shared" si="1276"/>
        <v>0</v>
      </c>
      <c r="Z2663">
        <f t="shared" si="1277"/>
        <v>0</v>
      </c>
      <c r="AA2663" s="22">
        <f t="shared" si="1278"/>
        <v>0</v>
      </c>
      <c r="AB2663" s="22">
        <f t="shared" si="1279"/>
        <v>0</v>
      </c>
      <c r="AC2663" s="22">
        <f t="shared" si="1280"/>
        <v>0</v>
      </c>
      <c r="AD2663" s="22">
        <f t="shared" si="1281"/>
        <v>0</v>
      </c>
    </row>
    <row r="2664" spans="5:30" x14ac:dyDescent="0.25">
      <c r="E2664" s="12">
        <v>43070.666666666664</v>
      </c>
      <c r="F2664" s="10">
        <v>12952.2</v>
      </c>
      <c r="G2664" s="10">
        <v>12982.93</v>
      </c>
      <c r="H2664" s="10">
        <v>12933.67</v>
      </c>
      <c r="I2664" s="10">
        <v>12960.34</v>
      </c>
      <c r="K2664" s="13">
        <f t="shared" si="1272"/>
        <v>8.1399999999994179</v>
      </c>
      <c r="L2664" s="13">
        <f t="shared" si="1282"/>
        <v>-92.430000000000291</v>
      </c>
      <c r="M2664" s="13">
        <f t="shared" si="1273"/>
        <v>49.260000000000218</v>
      </c>
      <c r="N2664" s="13"/>
      <c r="X2664">
        <f t="shared" si="1275"/>
        <v>8.1399999999994179</v>
      </c>
      <c r="Y2664">
        <f t="shared" si="1276"/>
        <v>0</v>
      </c>
      <c r="Z2664">
        <f t="shared" si="1277"/>
        <v>0</v>
      </c>
      <c r="AA2664" s="22">
        <f t="shared" si="1278"/>
        <v>0</v>
      </c>
      <c r="AB2664" s="22">
        <f t="shared" si="1279"/>
        <v>0</v>
      </c>
      <c r="AC2664" s="22">
        <f t="shared" si="1280"/>
        <v>0</v>
      </c>
      <c r="AD2664" s="22">
        <f t="shared" si="1281"/>
        <v>0</v>
      </c>
    </row>
    <row r="2665" spans="5:30" x14ac:dyDescent="0.25">
      <c r="E2665" s="11">
        <v>43070.708333333336</v>
      </c>
      <c r="F2665" s="9">
        <v>12960.59</v>
      </c>
      <c r="G2665" s="9">
        <v>13026.03</v>
      </c>
      <c r="H2665" s="9">
        <v>12948.87</v>
      </c>
      <c r="I2665" s="9">
        <v>13000.83</v>
      </c>
      <c r="K2665" s="13">
        <f t="shared" si="1272"/>
        <v>40.239999999999782</v>
      </c>
      <c r="L2665" s="13">
        <f t="shared" si="1282"/>
        <v>-52.190000000000509</v>
      </c>
      <c r="M2665" s="13">
        <f t="shared" si="1273"/>
        <v>77.159999999999854</v>
      </c>
      <c r="N2665" s="13"/>
      <c r="X2665">
        <f t="shared" si="1275"/>
        <v>40.239999999999782</v>
      </c>
      <c r="Y2665">
        <f t="shared" si="1276"/>
        <v>0</v>
      </c>
      <c r="Z2665">
        <f t="shared" si="1277"/>
        <v>0</v>
      </c>
      <c r="AA2665" s="22">
        <f t="shared" si="1278"/>
        <v>0</v>
      </c>
      <c r="AB2665" s="22">
        <f t="shared" si="1279"/>
        <v>0</v>
      </c>
      <c r="AC2665" s="22">
        <f t="shared" si="1280"/>
        <v>0</v>
      </c>
      <c r="AD2665" s="22">
        <f t="shared" si="1281"/>
        <v>0</v>
      </c>
    </row>
    <row r="2666" spans="5:30" x14ac:dyDescent="0.25">
      <c r="E2666" s="12">
        <v>43070.75</v>
      </c>
      <c r="F2666" s="10">
        <v>13001.08</v>
      </c>
      <c r="G2666" s="10">
        <v>13013.32</v>
      </c>
      <c r="H2666" s="10">
        <v>12813.94</v>
      </c>
      <c r="I2666" s="10">
        <v>12918.56</v>
      </c>
      <c r="K2666" s="13">
        <f t="shared" si="1272"/>
        <v>-82.520000000000437</v>
      </c>
      <c r="L2666" s="13">
        <f t="shared" si="1282"/>
        <v>-134.71000000000095</v>
      </c>
      <c r="M2666" s="13">
        <f t="shared" si="1273"/>
        <v>199.3799999999992</v>
      </c>
      <c r="N2666" s="13"/>
      <c r="X2666">
        <f t="shared" si="1275"/>
        <v>82.520000000000437</v>
      </c>
      <c r="Y2666">
        <f t="shared" si="1276"/>
        <v>0</v>
      </c>
      <c r="Z2666">
        <f t="shared" si="1277"/>
        <v>0</v>
      </c>
      <c r="AA2666" s="22">
        <f t="shared" si="1278"/>
        <v>0</v>
      </c>
      <c r="AB2666" s="22">
        <f t="shared" si="1279"/>
        <v>0</v>
      </c>
      <c r="AC2666" s="22">
        <f t="shared" si="1280"/>
        <v>0</v>
      </c>
      <c r="AD2666" s="22">
        <f t="shared" si="1281"/>
        <v>0</v>
      </c>
    </row>
    <row r="2667" spans="5:30" x14ac:dyDescent="0.25">
      <c r="E2667" s="11">
        <v>43070.791666666664</v>
      </c>
      <c r="F2667" s="9">
        <v>12918.81</v>
      </c>
      <c r="G2667" s="9">
        <v>12965.56</v>
      </c>
      <c r="H2667" s="9">
        <v>12898.55</v>
      </c>
      <c r="I2667" s="9">
        <v>12939.3</v>
      </c>
      <c r="K2667" s="13">
        <f t="shared" si="1272"/>
        <v>20.489999999999782</v>
      </c>
      <c r="L2667" s="13">
        <f t="shared" si="1282"/>
        <v>-114.22000000000116</v>
      </c>
      <c r="M2667" s="13">
        <f t="shared" si="1273"/>
        <v>67.010000000000218</v>
      </c>
      <c r="N2667" s="13"/>
      <c r="X2667">
        <f t="shared" si="1275"/>
        <v>20.489999999999782</v>
      </c>
      <c r="Y2667">
        <f t="shared" si="1276"/>
        <v>0</v>
      </c>
      <c r="Z2667">
        <f t="shared" si="1277"/>
        <v>0</v>
      </c>
      <c r="AA2667" s="22">
        <f t="shared" si="1278"/>
        <v>0</v>
      </c>
      <c r="AB2667" s="22">
        <f t="shared" si="1279"/>
        <v>0</v>
      </c>
      <c r="AC2667" s="22">
        <f t="shared" si="1280"/>
        <v>0</v>
      </c>
      <c r="AD2667" s="22">
        <f t="shared" si="1281"/>
        <v>0</v>
      </c>
    </row>
    <row r="2668" spans="5:30" x14ac:dyDescent="0.25">
      <c r="E2668" s="12">
        <v>43070.833333333336</v>
      </c>
      <c r="F2668" s="10">
        <v>12938.55</v>
      </c>
      <c r="G2668" s="10">
        <v>12965.8</v>
      </c>
      <c r="H2668" s="10">
        <v>12933.3</v>
      </c>
      <c r="I2668" s="10">
        <v>12939.8</v>
      </c>
      <c r="K2668" s="13">
        <f t="shared" si="1272"/>
        <v>1.25</v>
      </c>
      <c r="L2668" s="13">
        <f t="shared" si="1282"/>
        <v>-112.97000000000116</v>
      </c>
      <c r="M2668" s="13">
        <f t="shared" si="1273"/>
        <v>32.5</v>
      </c>
      <c r="N2668" s="13"/>
      <c r="X2668">
        <f t="shared" si="1275"/>
        <v>1.25</v>
      </c>
      <c r="Y2668">
        <f t="shared" si="1276"/>
        <v>0</v>
      </c>
      <c r="Z2668">
        <f t="shared" si="1277"/>
        <v>0</v>
      </c>
      <c r="AA2668" s="22">
        <f t="shared" si="1278"/>
        <v>0</v>
      </c>
      <c r="AB2668" s="22">
        <f t="shared" si="1279"/>
        <v>0</v>
      </c>
      <c r="AC2668" s="22">
        <f t="shared" si="1280"/>
        <v>0</v>
      </c>
      <c r="AD2668" s="22">
        <f t="shared" si="1281"/>
        <v>0</v>
      </c>
    </row>
    <row r="2669" spans="5:30" x14ac:dyDescent="0.25">
      <c r="E2669" s="11">
        <v>43070.875</v>
      </c>
      <c r="F2669" s="9">
        <v>12940.05</v>
      </c>
      <c r="G2669" s="9">
        <v>12953.55</v>
      </c>
      <c r="H2669" s="9">
        <v>12926.29</v>
      </c>
      <c r="I2669" s="9">
        <v>12939.54</v>
      </c>
      <c r="K2669" s="13">
        <f t="shared" si="1272"/>
        <v>-0.50999999999839929</v>
      </c>
      <c r="L2669" s="13">
        <f t="shared" si="1282"/>
        <v>-113.47999999999956</v>
      </c>
      <c r="M2669" s="13">
        <f t="shared" si="1273"/>
        <v>27.259999999998399</v>
      </c>
      <c r="N2669" s="13"/>
      <c r="X2669">
        <f t="shared" si="1275"/>
        <v>0.50999999999839929</v>
      </c>
      <c r="Y2669">
        <f t="shared" si="1276"/>
        <v>0</v>
      </c>
      <c r="Z2669">
        <f t="shared" si="1277"/>
        <v>0</v>
      </c>
      <c r="AA2669" s="22">
        <f t="shared" si="1278"/>
        <v>0</v>
      </c>
      <c r="AB2669" s="22">
        <f t="shared" si="1279"/>
        <v>0</v>
      </c>
      <c r="AC2669" s="22">
        <f t="shared" si="1280"/>
        <v>0</v>
      </c>
      <c r="AD2669" s="22">
        <f t="shared" si="1281"/>
        <v>0</v>
      </c>
    </row>
    <row r="2670" spans="5:30" x14ac:dyDescent="0.25">
      <c r="E2670" s="12">
        <v>43070.916666666664</v>
      </c>
      <c r="F2670" s="10">
        <v>12939.79</v>
      </c>
      <c r="G2670" s="10">
        <v>12963.04</v>
      </c>
      <c r="H2670" s="10">
        <v>12933.04</v>
      </c>
      <c r="I2670" s="10">
        <v>12945.28</v>
      </c>
      <c r="K2670" s="13">
        <f t="shared" si="1272"/>
        <v>5.4899999999997817</v>
      </c>
      <c r="L2670" s="13">
        <f t="shared" si="1282"/>
        <v>-107.98999999999978</v>
      </c>
      <c r="M2670" s="13">
        <f t="shared" si="1273"/>
        <v>30</v>
      </c>
      <c r="N2670" s="13"/>
      <c r="X2670">
        <f t="shared" si="1275"/>
        <v>5.4899999999997817</v>
      </c>
      <c r="Y2670">
        <f t="shared" si="1276"/>
        <v>0</v>
      </c>
      <c r="Z2670">
        <f t="shared" si="1277"/>
        <v>0</v>
      </c>
      <c r="AA2670" s="22">
        <f t="shared" si="1278"/>
        <v>0</v>
      </c>
      <c r="AB2670" s="22">
        <f t="shared" si="1279"/>
        <v>0</v>
      </c>
      <c r="AC2670" s="22">
        <f t="shared" si="1280"/>
        <v>0</v>
      </c>
      <c r="AD2670" s="22">
        <f t="shared" si="1281"/>
        <v>0</v>
      </c>
    </row>
    <row r="2671" spans="5:30" hidden="1" x14ac:dyDescent="0.25">
      <c r="E2671" s="11">
        <v>43073.041666666664</v>
      </c>
      <c r="F2671" s="9">
        <v>12944.43</v>
      </c>
      <c r="G2671" s="9">
        <v>13043.97</v>
      </c>
      <c r="H2671" s="9">
        <v>12944.43</v>
      </c>
      <c r="I2671" s="9">
        <v>13032.89</v>
      </c>
    </row>
    <row r="2672" spans="5:30" hidden="1" x14ac:dyDescent="0.25">
      <c r="E2672" s="12">
        <v>43073.083333333336</v>
      </c>
      <c r="F2672" s="10">
        <v>13032.89</v>
      </c>
      <c r="G2672" s="10">
        <v>13045.69</v>
      </c>
      <c r="H2672" s="10">
        <v>13030.94</v>
      </c>
      <c r="I2672" s="10">
        <v>13045.69</v>
      </c>
    </row>
    <row r="2673" spans="3:30" hidden="1" x14ac:dyDescent="0.25">
      <c r="E2673" s="11">
        <v>43073.125</v>
      </c>
      <c r="F2673" s="9">
        <v>13044.46</v>
      </c>
      <c r="G2673" s="9">
        <v>13046.91</v>
      </c>
      <c r="H2673" s="9">
        <v>13033.88</v>
      </c>
      <c r="I2673" s="9">
        <v>13038.78</v>
      </c>
    </row>
    <row r="2674" spans="3:30" hidden="1" x14ac:dyDescent="0.25">
      <c r="E2674" s="12">
        <v>43073.166666666664</v>
      </c>
      <c r="F2674" s="10">
        <v>13038.78</v>
      </c>
      <c r="G2674" s="10">
        <v>13042.45</v>
      </c>
      <c r="H2674" s="10">
        <v>13036.55</v>
      </c>
      <c r="I2674" s="10">
        <v>13039</v>
      </c>
    </row>
    <row r="2675" spans="3:30" hidden="1" x14ac:dyDescent="0.25">
      <c r="E2675" s="11">
        <v>43073.208333333336</v>
      </c>
      <c r="F2675" s="9">
        <v>13039</v>
      </c>
      <c r="G2675" s="9">
        <v>13046.12</v>
      </c>
      <c r="H2675" s="9">
        <v>13036.55</v>
      </c>
      <c r="I2675" s="9">
        <v>13046.12</v>
      </c>
    </row>
    <row r="2676" spans="3:30" hidden="1" x14ac:dyDescent="0.25">
      <c r="E2676" s="12">
        <v>43073.25</v>
      </c>
      <c r="F2676" s="10">
        <v>13046.12</v>
      </c>
      <c r="G2676" s="10">
        <v>13049.79</v>
      </c>
      <c r="H2676" s="10">
        <v>13042.21</v>
      </c>
      <c r="I2676" s="10">
        <v>13043.43</v>
      </c>
    </row>
    <row r="2677" spans="3:30" hidden="1" x14ac:dyDescent="0.25">
      <c r="E2677" s="11">
        <v>43073.291666666664</v>
      </c>
      <c r="F2677" s="9">
        <v>13043.43</v>
      </c>
      <c r="G2677" s="9">
        <v>13045.88</v>
      </c>
      <c r="H2677" s="9">
        <v>13030.18</v>
      </c>
      <c r="I2677" s="9">
        <v>13035.08</v>
      </c>
    </row>
    <row r="2678" spans="3:30" x14ac:dyDescent="0.25">
      <c r="C2678">
        <v>1</v>
      </c>
      <c r="E2678" s="12">
        <v>43073.333333333336</v>
      </c>
      <c r="F2678" s="10">
        <v>13033.85</v>
      </c>
      <c r="G2678" s="10">
        <v>13039.65</v>
      </c>
      <c r="H2678" s="10">
        <v>13014.03</v>
      </c>
      <c r="I2678" s="10">
        <v>13021.2</v>
      </c>
      <c r="K2678" s="13">
        <f t="shared" ref="K2678:K2692" si="1283">I2678-F2678</f>
        <v>-12.649999999999636</v>
      </c>
      <c r="L2678" s="13">
        <v>0</v>
      </c>
      <c r="M2678" s="13">
        <f t="shared" ref="M2678:M2692" si="1284">G2678-H2678</f>
        <v>25.619999999998981</v>
      </c>
      <c r="N2678" s="13">
        <f t="shared" ref="N2678" si="1285">I2692-F2678</f>
        <v>-6.0300000000006548</v>
      </c>
      <c r="O2678" s="18">
        <f>IF(K2678*N2678&gt;0,1,0)</f>
        <v>1</v>
      </c>
      <c r="S2678" s="13">
        <f>MAX(G2678:G2693)</f>
        <v>13118.84</v>
      </c>
      <c r="X2678">
        <f t="shared" ref="X2678:X2692" si="1286">ABS(K2678)</f>
        <v>12.649999999999636</v>
      </c>
      <c r="Y2678">
        <f t="shared" ref="Y2678:Y2692" si="1287">ABS(N2678)</f>
        <v>6.0300000000006548</v>
      </c>
      <c r="Z2678">
        <f t="shared" ref="Z2678:Z2692" si="1288">IF(S2678&lt;1000,ABS(S2678),0)</f>
        <v>0</v>
      </c>
      <c r="AA2678" s="22">
        <f t="shared" ref="AA2678:AA2692" si="1289">ABS(P2678)</f>
        <v>0</v>
      </c>
      <c r="AB2678" s="22">
        <f t="shared" ref="AB2678:AB2692" si="1290">ABS(Q2678)</f>
        <v>0</v>
      </c>
      <c r="AC2678" s="22">
        <f t="shared" ref="AC2678:AC2692" si="1291">IF(O2678=1,ABS(P2679),0)</f>
        <v>9.4807357505113737E-2</v>
      </c>
      <c r="AD2678" s="22">
        <f t="shared" ref="AD2678:AD2692" si="1292">IF(O2678=0,ABS(Q2679),0)</f>
        <v>0</v>
      </c>
    </row>
    <row r="2679" spans="3:30" x14ac:dyDescent="0.25">
      <c r="E2679" s="11">
        <v>43073.375</v>
      </c>
      <c r="F2679" s="9">
        <v>13022.7</v>
      </c>
      <c r="G2679" s="9">
        <v>13087.91</v>
      </c>
      <c r="H2679" s="9">
        <v>13011.44</v>
      </c>
      <c r="I2679" s="9">
        <v>13046.93</v>
      </c>
      <c r="K2679" s="13">
        <f t="shared" si="1283"/>
        <v>24.229999999999563</v>
      </c>
      <c r="L2679" s="13">
        <f t="shared" ref="L2679:L2692" si="1293">L2678+K2679</f>
        <v>24.229999999999563</v>
      </c>
      <c r="M2679" s="13">
        <f t="shared" si="1284"/>
        <v>76.469999999999345</v>
      </c>
      <c r="N2679" s="13"/>
      <c r="P2679">
        <f>_xlfn.IFS(K2678&lt;0,MIN(L2678:L2692),K2678&gt;0,MAX(L2678:L2692))/S2658</f>
        <v>-9.4807357505113737E-2</v>
      </c>
      <c r="Q2679">
        <f>_xlfn.IFS(K2678&lt;0,MAX(L2678:L2692),K2678&gt;0,MIN(L2678:L2692))/S2658</f>
        <v>0.23703731738702352</v>
      </c>
      <c r="S2679" s="13">
        <f>MIN(H2678:H2693)</f>
        <v>12972.06</v>
      </c>
      <c r="X2679">
        <f t="shared" si="1286"/>
        <v>24.229999999999563</v>
      </c>
      <c r="Y2679">
        <f t="shared" si="1287"/>
        <v>0</v>
      </c>
      <c r="Z2679">
        <f t="shared" si="1288"/>
        <v>0</v>
      </c>
      <c r="AA2679" s="22">
        <f t="shared" si="1289"/>
        <v>9.4807357505113737E-2</v>
      </c>
      <c r="AB2679" s="22">
        <f t="shared" si="1290"/>
        <v>0.23703731738702352</v>
      </c>
      <c r="AC2679" s="22">
        <f t="shared" si="1291"/>
        <v>0</v>
      </c>
      <c r="AD2679" s="22">
        <f t="shared" si="1292"/>
        <v>0</v>
      </c>
    </row>
    <row r="2680" spans="3:30" x14ac:dyDescent="0.25">
      <c r="E2680" s="12">
        <v>43073.416666666664</v>
      </c>
      <c r="F2680" s="10">
        <v>13049.43</v>
      </c>
      <c r="G2680" s="10">
        <v>13055.16</v>
      </c>
      <c r="H2680" s="10">
        <v>12972.06</v>
      </c>
      <c r="I2680" s="10">
        <v>13013.47</v>
      </c>
      <c r="K2680" s="13">
        <f t="shared" si="1283"/>
        <v>-35.960000000000946</v>
      </c>
      <c r="L2680" s="13">
        <f t="shared" si="1293"/>
        <v>-11.730000000001382</v>
      </c>
      <c r="M2680" s="13">
        <f t="shared" si="1284"/>
        <v>83.100000000000364</v>
      </c>
      <c r="N2680" s="13"/>
      <c r="S2680" s="13">
        <f>S2678-S2679</f>
        <v>146.78000000000065</v>
      </c>
      <c r="X2680">
        <f t="shared" si="1286"/>
        <v>35.960000000000946</v>
      </c>
      <c r="Y2680">
        <f t="shared" si="1287"/>
        <v>0</v>
      </c>
      <c r="Z2680">
        <f t="shared" si="1288"/>
        <v>146.78000000000065</v>
      </c>
      <c r="AA2680" s="22">
        <f t="shared" si="1289"/>
        <v>0</v>
      </c>
      <c r="AB2680" s="22">
        <f t="shared" si="1290"/>
        <v>0</v>
      </c>
      <c r="AC2680" s="22">
        <f t="shared" si="1291"/>
        <v>0</v>
      </c>
      <c r="AD2680" s="22">
        <f t="shared" si="1292"/>
        <v>0</v>
      </c>
    </row>
    <row r="2681" spans="3:30" x14ac:dyDescent="0.25">
      <c r="E2681" s="11">
        <v>43073.458333333336</v>
      </c>
      <c r="F2681" s="9">
        <v>13012.97</v>
      </c>
      <c r="G2681" s="9">
        <v>13035.09</v>
      </c>
      <c r="H2681" s="9">
        <v>12992.88</v>
      </c>
      <c r="I2681" s="9">
        <v>12999.65</v>
      </c>
      <c r="K2681" s="13">
        <f t="shared" si="1283"/>
        <v>-13.319999999999709</v>
      </c>
      <c r="L2681" s="13">
        <f t="shared" si="1293"/>
        <v>-25.050000000001091</v>
      </c>
      <c r="M2681" s="13">
        <f t="shared" si="1284"/>
        <v>42.210000000000946</v>
      </c>
      <c r="N2681" s="13"/>
      <c r="X2681">
        <f t="shared" si="1286"/>
        <v>13.319999999999709</v>
      </c>
      <c r="Y2681">
        <f t="shared" si="1287"/>
        <v>0</v>
      </c>
      <c r="Z2681">
        <f t="shared" si="1288"/>
        <v>0</v>
      </c>
      <c r="AA2681" s="22">
        <f t="shared" si="1289"/>
        <v>0</v>
      </c>
      <c r="AB2681" s="22">
        <f t="shared" si="1290"/>
        <v>0</v>
      </c>
      <c r="AC2681" s="22">
        <f t="shared" si="1291"/>
        <v>0</v>
      </c>
      <c r="AD2681" s="22">
        <f t="shared" si="1292"/>
        <v>0</v>
      </c>
    </row>
    <row r="2682" spans="3:30" x14ac:dyDescent="0.25">
      <c r="E2682" s="12">
        <v>43073.5</v>
      </c>
      <c r="F2682" s="10">
        <v>13000.4</v>
      </c>
      <c r="G2682" s="10">
        <v>13030.77</v>
      </c>
      <c r="H2682" s="10">
        <v>12998.67</v>
      </c>
      <c r="I2682" s="10">
        <v>13015.32</v>
      </c>
      <c r="K2682" s="13">
        <f t="shared" si="1283"/>
        <v>14.920000000000073</v>
      </c>
      <c r="L2682" s="13">
        <f t="shared" si="1293"/>
        <v>-10.130000000001019</v>
      </c>
      <c r="M2682" s="13">
        <f t="shared" si="1284"/>
        <v>32.100000000000364</v>
      </c>
      <c r="N2682" s="13"/>
      <c r="X2682">
        <f t="shared" si="1286"/>
        <v>14.920000000000073</v>
      </c>
      <c r="Y2682">
        <f t="shared" si="1287"/>
        <v>0</v>
      </c>
      <c r="Z2682">
        <f t="shared" si="1288"/>
        <v>0</v>
      </c>
      <c r="AA2682" s="22">
        <f t="shared" si="1289"/>
        <v>0</v>
      </c>
      <c r="AB2682" s="22">
        <f t="shared" si="1290"/>
        <v>0</v>
      </c>
      <c r="AC2682" s="22">
        <f t="shared" si="1291"/>
        <v>0</v>
      </c>
      <c r="AD2682" s="22">
        <f t="shared" si="1292"/>
        <v>0</v>
      </c>
    </row>
    <row r="2683" spans="3:30" x14ac:dyDescent="0.25">
      <c r="E2683" s="11">
        <v>43073.541666666664</v>
      </c>
      <c r="F2683" s="9">
        <v>13015.82</v>
      </c>
      <c r="G2683" s="9">
        <v>13038.84</v>
      </c>
      <c r="H2683" s="9">
        <v>13013.6</v>
      </c>
      <c r="I2683" s="9">
        <v>13028.21</v>
      </c>
      <c r="K2683" s="13">
        <f t="shared" si="1283"/>
        <v>12.389999999999418</v>
      </c>
      <c r="L2683" s="13">
        <f t="shared" si="1293"/>
        <v>2.2599999999983993</v>
      </c>
      <c r="M2683" s="13">
        <f t="shared" si="1284"/>
        <v>25.239999999999782</v>
      </c>
      <c r="N2683" s="13"/>
      <c r="X2683">
        <f t="shared" si="1286"/>
        <v>12.389999999999418</v>
      </c>
      <c r="Y2683">
        <f t="shared" si="1287"/>
        <v>0</v>
      </c>
      <c r="Z2683">
        <f t="shared" si="1288"/>
        <v>0</v>
      </c>
      <c r="AA2683" s="22">
        <f t="shared" si="1289"/>
        <v>0</v>
      </c>
      <c r="AB2683" s="22">
        <f t="shared" si="1290"/>
        <v>0</v>
      </c>
      <c r="AC2683" s="22">
        <f t="shared" si="1291"/>
        <v>0</v>
      </c>
      <c r="AD2683" s="22">
        <f t="shared" si="1292"/>
        <v>0</v>
      </c>
    </row>
    <row r="2684" spans="3:30" x14ac:dyDescent="0.25">
      <c r="E2684" s="12">
        <v>43073.583333333336</v>
      </c>
      <c r="F2684" s="10">
        <v>13027.96</v>
      </c>
      <c r="G2684" s="10">
        <v>13056.2</v>
      </c>
      <c r="H2684" s="10">
        <v>13018.71</v>
      </c>
      <c r="I2684" s="10">
        <v>13046.6</v>
      </c>
      <c r="K2684" s="13">
        <f t="shared" si="1283"/>
        <v>18.640000000001237</v>
      </c>
      <c r="L2684" s="13">
        <f t="shared" si="1293"/>
        <v>20.899999999999636</v>
      </c>
      <c r="M2684" s="13">
        <f t="shared" si="1284"/>
        <v>37.490000000001601</v>
      </c>
      <c r="N2684" s="13"/>
      <c r="X2684">
        <f t="shared" si="1286"/>
        <v>18.640000000001237</v>
      </c>
      <c r="Y2684">
        <f t="shared" si="1287"/>
        <v>0</v>
      </c>
      <c r="Z2684">
        <f t="shared" si="1288"/>
        <v>0</v>
      </c>
      <c r="AA2684" s="22">
        <f t="shared" si="1289"/>
        <v>0</v>
      </c>
      <c r="AB2684" s="22">
        <f t="shared" si="1290"/>
        <v>0</v>
      </c>
      <c r="AC2684" s="22">
        <f t="shared" si="1291"/>
        <v>0</v>
      </c>
      <c r="AD2684" s="22">
        <f t="shared" si="1292"/>
        <v>0</v>
      </c>
    </row>
    <row r="2685" spans="3:30" x14ac:dyDescent="0.25">
      <c r="E2685" s="11">
        <v>43073.625</v>
      </c>
      <c r="F2685" s="9">
        <v>13046.85</v>
      </c>
      <c r="G2685" s="9">
        <v>13082.89</v>
      </c>
      <c r="H2685" s="9">
        <v>13040.92</v>
      </c>
      <c r="I2685" s="9">
        <v>13080.53</v>
      </c>
      <c r="K2685" s="13">
        <f t="shared" si="1283"/>
        <v>33.680000000000291</v>
      </c>
      <c r="L2685" s="13">
        <f t="shared" si="1293"/>
        <v>54.579999999999927</v>
      </c>
      <c r="M2685" s="13">
        <f t="shared" si="1284"/>
        <v>41.969999999999345</v>
      </c>
      <c r="N2685" s="13"/>
      <c r="X2685">
        <f t="shared" si="1286"/>
        <v>33.680000000000291</v>
      </c>
      <c r="Y2685">
        <f t="shared" si="1287"/>
        <v>0</v>
      </c>
      <c r="Z2685">
        <f t="shared" si="1288"/>
        <v>0</v>
      </c>
      <c r="AA2685" s="22">
        <f t="shared" si="1289"/>
        <v>0</v>
      </c>
      <c r="AB2685" s="22">
        <f t="shared" si="1290"/>
        <v>0</v>
      </c>
      <c r="AC2685" s="22">
        <f t="shared" si="1291"/>
        <v>0</v>
      </c>
      <c r="AD2685" s="22">
        <f t="shared" si="1292"/>
        <v>0</v>
      </c>
    </row>
    <row r="2686" spans="3:30" x14ac:dyDescent="0.25">
      <c r="E2686" s="12">
        <v>43073.666666666664</v>
      </c>
      <c r="F2686" s="10">
        <v>13080.28</v>
      </c>
      <c r="G2686" s="10">
        <v>13118.84</v>
      </c>
      <c r="H2686" s="10">
        <v>13075.65</v>
      </c>
      <c r="I2686" s="10">
        <v>13080.16</v>
      </c>
      <c r="K2686" s="13">
        <f t="shared" si="1283"/>
        <v>-0.12000000000080036</v>
      </c>
      <c r="L2686" s="13">
        <f t="shared" si="1293"/>
        <v>54.459999999999127</v>
      </c>
      <c r="M2686" s="13">
        <f t="shared" si="1284"/>
        <v>43.190000000000509</v>
      </c>
      <c r="N2686" s="13"/>
      <c r="X2686">
        <f t="shared" si="1286"/>
        <v>0.12000000000080036</v>
      </c>
      <c r="Y2686">
        <f t="shared" si="1287"/>
        <v>0</v>
      </c>
      <c r="Z2686">
        <f t="shared" si="1288"/>
        <v>0</v>
      </c>
      <c r="AA2686" s="22">
        <f t="shared" si="1289"/>
        <v>0</v>
      </c>
      <c r="AB2686" s="22">
        <f t="shared" si="1290"/>
        <v>0</v>
      </c>
      <c r="AC2686" s="22">
        <f t="shared" si="1291"/>
        <v>0</v>
      </c>
      <c r="AD2686" s="22">
        <f t="shared" si="1292"/>
        <v>0</v>
      </c>
    </row>
    <row r="2687" spans="3:30" x14ac:dyDescent="0.25">
      <c r="E2687" s="11">
        <v>43073.708333333336</v>
      </c>
      <c r="F2687" s="9">
        <v>13081.16</v>
      </c>
      <c r="G2687" s="9">
        <v>13092.27</v>
      </c>
      <c r="H2687" s="9">
        <v>13006.76</v>
      </c>
      <c r="I2687" s="9">
        <v>13024.52</v>
      </c>
      <c r="K2687" s="13">
        <f t="shared" si="1283"/>
        <v>-56.639999999999418</v>
      </c>
      <c r="L2687" s="13">
        <f t="shared" si="1293"/>
        <v>-2.180000000000291</v>
      </c>
      <c r="M2687" s="13">
        <f t="shared" si="1284"/>
        <v>85.510000000000218</v>
      </c>
      <c r="N2687" s="13"/>
      <c r="X2687">
        <f t="shared" si="1286"/>
        <v>56.639999999999418</v>
      </c>
      <c r="Y2687">
        <f t="shared" si="1287"/>
        <v>0</v>
      </c>
      <c r="Z2687">
        <f t="shared" si="1288"/>
        <v>0</v>
      </c>
      <c r="AA2687" s="22">
        <f t="shared" si="1289"/>
        <v>0</v>
      </c>
      <c r="AB2687" s="22">
        <f t="shared" si="1290"/>
        <v>0</v>
      </c>
      <c r="AC2687" s="22">
        <f t="shared" si="1291"/>
        <v>0</v>
      </c>
      <c r="AD2687" s="22">
        <f t="shared" si="1292"/>
        <v>0</v>
      </c>
    </row>
    <row r="2688" spans="3:30" x14ac:dyDescent="0.25">
      <c r="E2688" s="12">
        <v>43073.75</v>
      </c>
      <c r="F2688" s="10">
        <v>13024.27</v>
      </c>
      <c r="G2688" s="10">
        <v>13077.33</v>
      </c>
      <c r="H2688" s="10">
        <v>13015.64</v>
      </c>
      <c r="I2688" s="10">
        <v>13068.33</v>
      </c>
      <c r="K2688" s="13">
        <f t="shared" si="1283"/>
        <v>44.059999999999491</v>
      </c>
      <c r="L2688" s="13">
        <f t="shared" si="1293"/>
        <v>41.8799999999992</v>
      </c>
      <c r="M2688" s="13">
        <f t="shared" si="1284"/>
        <v>61.690000000000509</v>
      </c>
      <c r="N2688" s="13"/>
      <c r="X2688">
        <f t="shared" si="1286"/>
        <v>44.059999999999491</v>
      </c>
      <c r="Y2688">
        <f t="shared" si="1287"/>
        <v>0</v>
      </c>
      <c r="Z2688">
        <f t="shared" si="1288"/>
        <v>0</v>
      </c>
      <c r="AA2688" s="22">
        <f t="shared" si="1289"/>
        <v>0</v>
      </c>
      <c r="AB2688" s="22">
        <f t="shared" si="1290"/>
        <v>0</v>
      </c>
      <c r="AC2688" s="22">
        <f t="shared" si="1291"/>
        <v>0</v>
      </c>
      <c r="AD2688" s="22">
        <f t="shared" si="1292"/>
        <v>0</v>
      </c>
    </row>
    <row r="2689" spans="3:30" x14ac:dyDescent="0.25">
      <c r="E2689" s="11">
        <v>43073.791666666664</v>
      </c>
      <c r="F2689" s="9">
        <v>13067.83</v>
      </c>
      <c r="G2689" s="9">
        <v>13084.58</v>
      </c>
      <c r="H2689" s="9">
        <v>13061.08</v>
      </c>
      <c r="I2689" s="9">
        <v>13081.58</v>
      </c>
      <c r="K2689" s="13">
        <f t="shared" si="1283"/>
        <v>13.75</v>
      </c>
      <c r="L2689" s="13">
        <f t="shared" si="1293"/>
        <v>55.6299999999992</v>
      </c>
      <c r="M2689" s="13">
        <f t="shared" si="1284"/>
        <v>23.5</v>
      </c>
      <c r="N2689" s="13"/>
      <c r="X2689">
        <f t="shared" si="1286"/>
        <v>13.75</v>
      </c>
      <c r="Y2689">
        <f t="shared" si="1287"/>
        <v>0</v>
      </c>
      <c r="Z2689">
        <f t="shared" si="1288"/>
        <v>0</v>
      </c>
      <c r="AA2689" s="22">
        <f t="shared" si="1289"/>
        <v>0</v>
      </c>
      <c r="AB2689" s="22">
        <f t="shared" si="1290"/>
        <v>0</v>
      </c>
      <c r="AC2689" s="22">
        <f t="shared" si="1291"/>
        <v>0</v>
      </c>
      <c r="AD2689" s="22">
        <f t="shared" si="1292"/>
        <v>0</v>
      </c>
    </row>
    <row r="2690" spans="3:30" x14ac:dyDescent="0.25">
      <c r="E2690" s="12">
        <v>43073.833333333336</v>
      </c>
      <c r="F2690" s="10">
        <v>13080.83</v>
      </c>
      <c r="G2690" s="10">
        <v>13098.58</v>
      </c>
      <c r="H2690" s="10">
        <v>13079.33</v>
      </c>
      <c r="I2690" s="10">
        <v>13087.83</v>
      </c>
      <c r="K2690" s="13">
        <f t="shared" si="1283"/>
        <v>7</v>
      </c>
      <c r="L2690" s="13">
        <f t="shared" si="1293"/>
        <v>62.6299999999992</v>
      </c>
      <c r="M2690" s="13">
        <f t="shared" si="1284"/>
        <v>19.25</v>
      </c>
      <c r="N2690" s="13"/>
      <c r="X2690">
        <f t="shared" si="1286"/>
        <v>7</v>
      </c>
      <c r="Y2690">
        <f t="shared" si="1287"/>
        <v>0</v>
      </c>
      <c r="Z2690">
        <f t="shared" si="1288"/>
        <v>0</v>
      </c>
      <c r="AA2690" s="22">
        <f t="shared" si="1289"/>
        <v>0</v>
      </c>
      <c r="AB2690" s="22">
        <f t="shared" si="1290"/>
        <v>0</v>
      </c>
      <c r="AC2690" s="22">
        <f t="shared" si="1291"/>
        <v>0</v>
      </c>
      <c r="AD2690" s="22">
        <f t="shared" si="1292"/>
        <v>0</v>
      </c>
    </row>
    <row r="2691" spans="3:30" x14ac:dyDescent="0.25">
      <c r="E2691" s="11">
        <v>43073.875</v>
      </c>
      <c r="F2691" s="9">
        <v>13087.33</v>
      </c>
      <c r="G2691" s="9">
        <v>13087.83</v>
      </c>
      <c r="H2691" s="9">
        <v>13051.33</v>
      </c>
      <c r="I2691" s="9">
        <v>13055.58</v>
      </c>
      <c r="K2691" s="13">
        <f t="shared" si="1283"/>
        <v>-31.75</v>
      </c>
      <c r="L2691" s="13">
        <f t="shared" si="1293"/>
        <v>30.8799999999992</v>
      </c>
      <c r="M2691" s="13">
        <f t="shared" si="1284"/>
        <v>36.5</v>
      </c>
      <c r="N2691" s="13"/>
      <c r="X2691">
        <f t="shared" si="1286"/>
        <v>31.75</v>
      </c>
      <c r="Y2691">
        <f t="shared" si="1287"/>
        <v>0</v>
      </c>
      <c r="Z2691">
        <f t="shared" si="1288"/>
        <v>0</v>
      </c>
      <c r="AA2691" s="22">
        <f t="shared" si="1289"/>
        <v>0</v>
      </c>
      <c r="AB2691" s="22">
        <f t="shared" si="1290"/>
        <v>0</v>
      </c>
      <c r="AC2691" s="22">
        <f t="shared" si="1291"/>
        <v>0</v>
      </c>
      <c r="AD2691" s="22">
        <f t="shared" si="1292"/>
        <v>0</v>
      </c>
    </row>
    <row r="2692" spans="3:30" x14ac:dyDescent="0.25">
      <c r="E2692" s="12">
        <v>43073.916666666664</v>
      </c>
      <c r="F2692" s="10">
        <v>13055.33</v>
      </c>
      <c r="G2692" s="10">
        <v>13057.83</v>
      </c>
      <c r="H2692" s="10">
        <v>13027.07</v>
      </c>
      <c r="I2692" s="10">
        <v>13027.82</v>
      </c>
      <c r="K2692" s="13">
        <f t="shared" si="1283"/>
        <v>-27.510000000000218</v>
      </c>
      <c r="L2692" s="13">
        <f t="shared" si="1293"/>
        <v>3.3699999999989814</v>
      </c>
      <c r="M2692" s="13">
        <f t="shared" si="1284"/>
        <v>30.760000000000218</v>
      </c>
      <c r="N2692" s="13"/>
      <c r="X2692">
        <f t="shared" si="1286"/>
        <v>27.510000000000218</v>
      </c>
      <c r="Y2692">
        <f t="shared" si="1287"/>
        <v>0</v>
      </c>
      <c r="Z2692">
        <f t="shared" si="1288"/>
        <v>0</v>
      </c>
      <c r="AA2692" s="22">
        <f t="shared" si="1289"/>
        <v>0</v>
      </c>
      <c r="AB2692" s="22">
        <f t="shared" si="1290"/>
        <v>0</v>
      </c>
      <c r="AC2692" s="22">
        <f t="shared" si="1291"/>
        <v>0</v>
      </c>
      <c r="AD2692" s="22">
        <f t="shared" si="1292"/>
        <v>0</v>
      </c>
    </row>
    <row r="2693" spans="3:30" hidden="1" x14ac:dyDescent="0.25">
      <c r="E2693" s="11">
        <v>43073.958333333336</v>
      </c>
      <c r="F2693" s="9">
        <v>13026.07</v>
      </c>
      <c r="G2693" s="9">
        <v>13031.01</v>
      </c>
      <c r="H2693" s="9">
        <v>13002.25</v>
      </c>
      <c r="I2693" s="9">
        <v>13023.83</v>
      </c>
    </row>
    <row r="2694" spans="3:30" hidden="1" x14ac:dyDescent="0.25">
      <c r="E2694" s="12">
        <v>43074.041666666664</v>
      </c>
      <c r="F2694" s="10">
        <v>13023.83</v>
      </c>
      <c r="G2694" s="10">
        <v>13032.44</v>
      </c>
      <c r="H2694" s="10">
        <v>13018.86</v>
      </c>
      <c r="I2694" s="10">
        <v>13028.73</v>
      </c>
    </row>
    <row r="2695" spans="3:30" hidden="1" x14ac:dyDescent="0.25">
      <c r="E2695" s="11">
        <v>43074.083333333336</v>
      </c>
      <c r="F2695" s="9">
        <v>13028.73</v>
      </c>
      <c r="G2695" s="9">
        <v>13036.87</v>
      </c>
      <c r="H2695" s="9">
        <v>13022.06</v>
      </c>
      <c r="I2695" s="9">
        <v>13029.47</v>
      </c>
    </row>
    <row r="2696" spans="3:30" hidden="1" x14ac:dyDescent="0.25">
      <c r="E2696" s="12">
        <v>43074.125</v>
      </c>
      <c r="F2696" s="10">
        <v>13029.47</v>
      </c>
      <c r="G2696" s="10">
        <v>13044.28</v>
      </c>
      <c r="H2696" s="10">
        <v>13028.23</v>
      </c>
      <c r="I2696" s="10">
        <v>13041.81</v>
      </c>
    </row>
    <row r="2697" spans="3:30" hidden="1" x14ac:dyDescent="0.25">
      <c r="E2697" s="11">
        <v>43074.166666666664</v>
      </c>
      <c r="F2697" s="9">
        <v>13041.81</v>
      </c>
      <c r="G2697" s="9">
        <v>13049.21</v>
      </c>
      <c r="H2697" s="9">
        <v>13040.57</v>
      </c>
      <c r="I2697" s="9">
        <v>13044.28</v>
      </c>
    </row>
    <row r="2698" spans="3:30" hidden="1" x14ac:dyDescent="0.25">
      <c r="E2698" s="12">
        <v>43074.208333333336</v>
      </c>
      <c r="F2698" s="10">
        <v>13044.28</v>
      </c>
      <c r="G2698" s="10">
        <v>13054.15</v>
      </c>
      <c r="H2698" s="10">
        <v>13043.04</v>
      </c>
      <c r="I2698" s="10">
        <v>13050.45</v>
      </c>
    </row>
    <row r="2699" spans="3:30" hidden="1" x14ac:dyDescent="0.25">
      <c r="E2699" s="11">
        <v>43074.25</v>
      </c>
      <c r="F2699" s="9">
        <v>13050.45</v>
      </c>
      <c r="G2699" s="9">
        <v>13061.82</v>
      </c>
      <c r="H2699" s="9">
        <v>13049.21</v>
      </c>
      <c r="I2699" s="9">
        <v>13060.59</v>
      </c>
    </row>
    <row r="2700" spans="3:30" hidden="1" x14ac:dyDescent="0.25">
      <c r="E2700" s="12">
        <v>43074.291666666664</v>
      </c>
      <c r="F2700" s="10">
        <v>13059.35</v>
      </c>
      <c r="G2700" s="10">
        <v>13060.59</v>
      </c>
      <c r="H2700" s="10">
        <v>13047.94</v>
      </c>
      <c r="I2700" s="10">
        <v>13049.18</v>
      </c>
    </row>
    <row r="2701" spans="3:30" x14ac:dyDescent="0.25">
      <c r="C2701">
        <v>1</v>
      </c>
      <c r="E2701" s="11">
        <v>43074.333333333336</v>
      </c>
      <c r="F2701" s="9">
        <v>13049.18</v>
      </c>
      <c r="G2701" s="9">
        <v>13059.27</v>
      </c>
      <c r="H2701" s="9">
        <v>13046.1</v>
      </c>
      <c r="I2701" s="9">
        <v>13059.27</v>
      </c>
      <c r="K2701" s="13">
        <f t="shared" ref="K2701:K2715" si="1294">I2701-F2701</f>
        <v>10.090000000000146</v>
      </c>
      <c r="L2701" s="13">
        <v>0</v>
      </c>
      <c r="M2701" s="13">
        <f t="shared" ref="M2701:M2715" si="1295">G2701-H2701</f>
        <v>13.170000000000073</v>
      </c>
      <c r="N2701" s="13">
        <f t="shared" ref="N2701" si="1296">I2715-F2701</f>
        <v>-44.530000000000655</v>
      </c>
      <c r="O2701" s="18">
        <f>IF(K2701*N2701&gt;0,1,0)</f>
        <v>0</v>
      </c>
      <c r="S2701" s="13">
        <f>MAX(G2701:G2716)</f>
        <v>13094.7</v>
      </c>
      <c r="X2701">
        <f t="shared" ref="X2701:X2715" si="1297">ABS(K2701)</f>
        <v>10.090000000000146</v>
      </c>
      <c r="Y2701">
        <f t="shared" ref="Y2701:Y2715" si="1298">ABS(N2701)</f>
        <v>44.530000000000655</v>
      </c>
      <c r="Z2701">
        <f t="shared" ref="Z2701:Z2715" si="1299">IF(S2701&lt;1000,ABS(S2701),0)</f>
        <v>0</v>
      </c>
      <c r="AA2701" s="22">
        <f t="shared" ref="AA2701:AA2715" si="1300">ABS(P2701)</f>
        <v>0</v>
      </c>
      <c r="AB2701" s="22">
        <f t="shared" ref="AB2701:AB2715" si="1301">ABS(Q2701)</f>
        <v>0</v>
      </c>
      <c r="AC2701" s="22">
        <f t="shared" ref="AC2701:AC2715" si="1302">IF(O2701=1,ABS(P2702),0)</f>
        <v>0</v>
      </c>
      <c r="AD2701" s="22">
        <f t="shared" ref="AD2701:AD2715" si="1303">IF(O2701=0,ABS(Q2702),0)</f>
        <v>0.52152881864014677</v>
      </c>
    </row>
    <row r="2702" spans="3:30" x14ac:dyDescent="0.25">
      <c r="E2702" s="12">
        <v>43074.375</v>
      </c>
      <c r="F2702" s="10">
        <v>13057.77</v>
      </c>
      <c r="G2702" s="10">
        <v>13088.81</v>
      </c>
      <c r="H2702" s="10">
        <v>13044.08</v>
      </c>
      <c r="I2702" s="10">
        <v>13044.58</v>
      </c>
      <c r="K2702" s="13">
        <f t="shared" si="1294"/>
        <v>-13.190000000000509</v>
      </c>
      <c r="L2702" s="13">
        <f t="shared" ref="L2702:L2715" si="1304">L2701+K2702</f>
        <v>-13.190000000000509</v>
      </c>
      <c r="M2702" s="13">
        <f t="shared" si="1295"/>
        <v>44.729999999999563</v>
      </c>
      <c r="N2702" s="13"/>
      <c r="P2702">
        <f>_xlfn.IFS(K2701&lt;0,MIN(L2701:L2715),K2701&gt;0,MAX(L2701:L2715))/S2680</f>
        <v>6.7856656220187231E-2</v>
      </c>
      <c r="Q2702">
        <f>_xlfn.IFS(K2701&lt;0,MAX(L2701:L2715),K2701&gt;0,MIN(L2701:L2715))/S2680</f>
        <v>-0.52152881864014677</v>
      </c>
      <c r="S2702" s="13">
        <f>MIN(H2701:H2716)</f>
        <v>12958.79</v>
      </c>
      <c r="X2702">
        <f t="shared" si="1297"/>
        <v>13.190000000000509</v>
      </c>
      <c r="Y2702">
        <f t="shared" si="1298"/>
        <v>0</v>
      </c>
      <c r="Z2702">
        <f t="shared" si="1299"/>
        <v>0</v>
      </c>
      <c r="AA2702" s="22">
        <f t="shared" si="1300"/>
        <v>6.7856656220187231E-2</v>
      </c>
      <c r="AB2702" s="22">
        <f t="shared" si="1301"/>
        <v>0.52152881864014677</v>
      </c>
      <c r="AC2702" s="22">
        <f t="shared" si="1302"/>
        <v>0</v>
      </c>
      <c r="AD2702" s="22">
        <f t="shared" si="1303"/>
        <v>0</v>
      </c>
    </row>
    <row r="2703" spans="3:30" x14ac:dyDescent="0.25">
      <c r="E2703" s="11">
        <v>43074.416666666664</v>
      </c>
      <c r="F2703" s="9">
        <v>13045.33</v>
      </c>
      <c r="G2703" s="9">
        <v>13094.7</v>
      </c>
      <c r="H2703" s="9">
        <v>13045.08</v>
      </c>
      <c r="I2703" s="9">
        <v>13066.55</v>
      </c>
      <c r="K2703" s="13">
        <f t="shared" si="1294"/>
        <v>21.219999999999345</v>
      </c>
      <c r="L2703" s="13">
        <f t="shared" si="1304"/>
        <v>8.0299999999988358</v>
      </c>
      <c r="M2703" s="13">
        <f t="shared" si="1295"/>
        <v>49.6200000000008</v>
      </c>
      <c r="N2703" s="13"/>
      <c r="S2703" s="13">
        <f>S2701-S2702</f>
        <v>135.90999999999985</v>
      </c>
      <c r="X2703">
        <f t="shared" si="1297"/>
        <v>21.219999999999345</v>
      </c>
      <c r="Y2703">
        <f t="shared" si="1298"/>
        <v>0</v>
      </c>
      <c r="Z2703">
        <f t="shared" si="1299"/>
        <v>135.90999999999985</v>
      </c>
      <c r="AA2703" s="22">
        <f t="shared" si="1300"/>
        <v>0</v>
      </c>
      <c r="AB2703" s="22">
        <f t="shared" si="1301"/>
        <v>0</v>
      </c>
      <c r="AC2703" s="22">
        <f t="shared" si="1302"/>
        <v>0</v>
      </c>
      <c r="AD2703" s="22">
        <f t="shared" si="1303"/>
        <v>0</v>
      </c>
    </row>
    <row r="2704" spans="3:30" x14ac:dyDescent="0.25">
      <c r="E2704" s="12">
        <v>43074.458333333336</v>
      </c>
      <c r="F2704" s="10">
        <v>13066.8</v>
      </c>
      <c r="G2704" s="10">
        <v>13073.23</v>
      </c>
      <c r="H2704" s="10">
        <v>13023.28</v>
      </c>
      <c r="I2704" s="10">
        <v>13047.54</v>
      </c>
      <c r="K2704" s="13">
        <f t="shared" si="1294"/>
        <v>-19.259999999998399</v>
      </c>
      <c r="L2704" s="13">
        <f t="shared" si="1304"/>
        <v>-11.229999999999563</v>
      </c>
      <c r="M2704" s="13">
        <f t="shared" si="1295"/>
        <v>49.949999999998909</v>
      </c>
      <c r="N2704" s="13"/>
      <c r="X2704">
        <f t="shared" si="1297"/>
        <v>19.259999999998399</v>
      </c>
      <c r="Y2704">
        <f t="shared" si="1298"/>
        <v>0</v>
      </c>
      <c r="Z2704">
        <f t="shared" si="1299"/>
        <v>0</v>
      </c>
      <c r="AA2704" s="22">
        <f t="shared" si="1300"/>
        <v>0</v>
      </c>
      <c r="AB2704" s="22">
        <f t="shared" si="1301"/>
        <v>0</v>
      </c>
      <c r="AC2704" s="22">
        <f t="shared" si="1302"/>
        <v>0</v>
      </c>
      <c r="AD2704" s="22">
        <f t="shared" si="1303"/>
        <v>0</v>
      </c>
    </row>
    <row r="2705" spans="5:30" x14ac:dyDescent="0.25">
      <c r="E2705" s="11">
        <v>43074.5</v>
      </c>
      <c r="F2705" s="9">
        <v>13047.29</v>
      </c>
      <c r="G2705" s="9">
        <v>13055.7</v>
      </c>
      <c r="H2705" s="9">
        <v>12958.79</v>
      </c>
      <c r="I2705" s="9">
        <v>12981.97</v>
      </c>
      <c r="K2705" s="13">
        <f t="shared" si="1294"/>
        <v>-65.320000000001528</v>
      </c>
      <c r="L2705" s="13">
        <f t="shared" si="1304"/>
        <v>-76.550000000001091</v>
      </c>
      <c r="M2705" s="13">
        <f t="shared" si="1295"/>
        <v>96.909999999999854</v>
      </c>
      <c r="N2705" s="13"/>
      <c r="X2705">
        <f t="shared" si="1297"/>
        <v>65.320000000001528</v>
      </c>
      <c r="Y2705">
        <f t="shared" si="1298"/>
        <v>0</v>
      </c>
      <c r="Z2705">
        <f t="shared" si="1299"/>
        <v>0</v>
      </c>
      <c r="AA2705" s="22">
        <f t="shared" si="1300"/>
        <v>0</v>
      </c>
      <c r="AB2705" s="22">
        <f t="shared" si="1301"/>
        <v>0</v>
      </c>
      <c r="AC2705" s="22">
        <f t="shared" si="1302"/>
        <v>0</v>
      </c>
      <c r="AD2705" s="22">
        <f t="shared" si="1303"/>
        <v>0</v>
      </c>
    </row>
    <row r="2706" spans="5:30" x14ac:dyDescent="0.25">
      <c r="E2706" s="12">
        <v>43074.541666666664</v>
      </c>
      <c r="F2706" s="10">
        <v>12982.72</v>
      </c>
      <c r="G2706" s="10">
        <v>13020.29</v>
      </c>
      <c r="H2706" s="10">
        <v>12964.63</v>
      </c>
      <c r="I2706" s="10">
        <v>13014.49</v>
      </c>
      <c r="K2706" s="13">
        <f t="shared" si="1294"/>
        <v>31.770000000000437</v>
      </c>
      <c r="L2706" s="13">
        <f t="shared" si="1304"/>
        <v>-44.780000000000655</v>
      </c>
      <c r="M2706" s="13">
        <f t="shared" si="1295"/>
        <v>55.660000000001673</v>
      </c>
      <c r="N2706" s="13"/>
      <c r="X2706">
        <f t="shared" si="1297"/>
        <v>31.770000000000437</v>
      </c>
      <c r="Y2706">
        <f t="shared" si="1298"/>
        <v>0</v>
      </c>
      <c r="Z2706">
        <f t="shared" si="1299"/>
        <v>0</v>
      </c>
      <c r="AA2706" s="22">
        <f t="shared" si="1300"/>
        <v>0</v>
      </c>
      <c r="AB2706" s="22">
        <f t="shared" si="1301"/>
        <v>0</v>
      </c>
      <c r="AC2706" s="22">
        <f t="shared" si="1302"/>
        <v>0</v>
      </c>
      <c r="AD2706" s="22">
        <f t="shared" si="1303"/>
        <v>0</v>
      </c>
    </row>
    <row r="2707" spans="5:30" x14ac:dyDescent="0.25">
      <c r="E2707" s="11">
        <v>43074.583333333336</v>
      </c>
      <c r="F2707" s="9">
        <v>13014.74</v>
      </c>
      <c r="G2707" s="9">
        <v>13038.77</v>
      </c>
      <c r="H2707" s="9">
        <v>12992.11</v>
      </c>
      <c r="I2707" s="9">
        <v>13030.19</v>
      </c>
      <c r="K2707" s="13">
        <f t="shared" si="1294"/>
        <v>15.450000000000728</v>
      </c>
      <c r="L2707" s="13">
        <f t="shared" si="1304"/>
        <v>-29.329999999999927</v>
      </c>
      <c r="M2707" s="13">
        <f t="shared" si="1295"/>
        <v>46.659999999999854</v>
      </c>
      <c r="N2707" s="13"/>
      <c r="X2707">
        <f t="shared" si="1297"/>
        <v>15.450000000000728</v>
      </c>
      <c r="Y2707">
        <f t="shared" si="1298"/>
        <v>0</v>
      </c>
      <c r="Z2707">
        <f t="shared" si="1299"/>
        <v>0</v>
      </c>
      <c r="AA2707" s="22">
        <f t="shared" si="1300"/>
        <v>0</v>
      </c>
      <c r="AB2707" s="22">
        <f t="shared" si="1301"/>
        <v>0</v>
      </c>
      <c r="AC2707" s="22">
        <f t="shared" si="1302"/>
        <v>0</v>
      </c>
      <c r="AD2707" s="22">
        <f t="shared" si="1303"/>
        <v>0</v>
      </c>
    </row>
    <row r="2708" spans="5:30" x14ac:dyDescent="0.25">
      <c r="E2708" s="12">
        <v>43074.625</v>
      </c>
      <c r="F2708" s="10">
        <v>13030.44</v>
      </c>
      <c r="G2708" s="10">
        <v>13046.3</v>
      </c>
      <c r="H2708" s="10">
        <v>12993.24</v>
      </c>
      <c r="I2708" s="10">
        <v>12995.99</v>
      </c>
      <c r="K2708" s="13">
        <f t="shared" si="1294"/>
        <v>-34.450000000000728</v>
      </c>
      <c r="L2708" s="13">
        <f t="shared" si="1304"/>
        <v>-63.780000000000655</v>
      </c>
      <c r="M2708" s="13">
        <f t="shared" si="1295"/>
        <v>53.059999999999491</v>
      </c>
      <c r="N2708" s="13"/>
      <c r="X2708">
        <f t="shared" si="1297"/>
        <v>34.450000000000728</v>
      </c>
      <c r="Y2708">
        <f t="shared" si="1298"/>
        <v>0</v>
      </c>
      <c r="Z2708">
        <f t="shared" si="1299"/>
        <v>0</v>
      </c>
      <c r="AA2708" s="22">
        <f t="shared" si="1300"/>
        <v>0</v>
      </c>
      <c r="AB2708" s="22">
        <f t="shared" si="1301"/>
        <v>0</v>
      </c>
      <c r="AC2708" s="22">
        <f t="shared" si="1302"/>
        <v>0</v>
      </c>
      <c r="AD2708" s="22">
        <f t="shared" si="1303"/>
        <v>0</v>
      </c>
    </row>
    <row r="2709" spans="5:30" x14ac:dyDescent="0.25">
      <c r="E2709" s="11">
        <v>43074.666666666664</v>
      </c>
      <c r="F2709" s="9">
        <v>12995.74</v>
      </c>
      <c r="G2709" s="9">
        <v>13033.03</v>
      </c>
      <c r="H2709" s="9">
        <v>12995.74</v>
      </c>
      <c r="I2709" s="9">
        <v>13012.84</v>
      </c>
      <c r="K2709" s="13">
        <f t="shared" si="1294"/>
        <v>17.100000000000364</v>
      </c>
      <c r="L2709" s="13">
        <f t="shared" si="1304"/>
        <v>-46.680000000000291</v>
      </c>
      <c r="M2709" s="13">
        <f t="shared" si="1295"/>
        <v>37.290000000000873</v>
      </c>
      <c r="N2709" s="13"/>
      <c r="X2709">
        <f t="shared" si="1297"/>
        <v>17.100000000000364</v>
      </c>
      <c r="Y2709">
        <f t="shared" si="1298"/>
        <v>0</v>
      </c>
      <c r="Z2709">
        <f t="shared" si="1299"/>
        <v>0</v>
      </c>
      <c r="AA2709" s="22">
        <f t="shared" si="1300"/>
        <v>0</v>
      </c>
      <c r="AB2709" s="22">
        <f t="shared" si="1301"/>
        <v>0</v>
      </c>
      <c r="AC2709" s="22">
        <f t="shared" si="1302"/>
        <v>0</v>
      </c>
      <c r="AD2709" s="22">
        <f t="shared" si="1303"/>
        <v>0</v>
      </c>
    </row>
    <row r="2710" spans="5:30" x14ac:dyDescent="0.25">
      <c r="E2710" s="12">
        <v>43074.708333333336</v>
      </c>
      <c r="F2710" s="10">
        <v>13012.09</v>
      </c>
      <c r="G2710" s="10">
        <v>13069.49</v>
      </c>
      <c r="H2710" s="10">
        <v>12989.12</v>
      </c>
      <c r="I2710" s="10">
        <v>13068.73</v>
      </c>
      <c r="K2710" s="13">
        <f t="shared" si="1294"/>
        <v>56.639999999999418</v>
      </c>
      <c r="L2710" s="13">
        <f t="shared" si="1304"/>
        <v>9.9599999999991269</v>
      </c>
      <c r="M2710" s="13">
        <f t="shared" si="1295"/>
        <v>80.369999999998981</v>
      </c>
      <c r="N2710" s="13"/>
      <c r="X2710">
        <f t="shared" si="1297"/>
        <v>56.639999999999418</v>
      </c>
      <c r="Y2710">
        <f t="shared" si="1298"/>
        <v>0</v>
      </c>
      <c r="Z2710">
        <f t="shared" si="1299"/>
        <v>0</v>
      </c>
      <c r="AA2710" s="22">
        <f t="shared" si="1300"/>
        <v>0</v>
      </c>
      <c r="AB2710" s="22">
        <f t="shared" si="1301"/>
        <v>0</v>
      </c>
      <c r="AC2710" s="22">
        <f t="shared" si="1302"/>
        <v>0</v>
      </c>
      <c r="AD2710" s="22">
        <f t="shared" si="1303"/>
        <v>0</v>
      </c>
    </row>
    <row r="2711" spans="5:30" x14ac:dyDescent="0.25">
      <c r="E2711" s="11">
        <v>43074.75</v>
      </c>
      <c r="F2711" s="9">
        <v>13068.72</v>
      </c>
      <c r="G2711" s="9">
        <v>13079.56</v>
      </c>
      <c r="H2711" s="9">
        <v>13020.4</v>
      </c>
      <c r="I2711" s="9">
        <v>13023.9</v>
      </c>
      <c r="K2711" s="13">
        <f t="shared" si="1294"/>
        <v>-44.819999999999709</v>
      </c>
      <c r="L2711" s="13">
        <f t="shared" si="1304"/>
        <v>-34.860000000000582</v>
      </c>
      <c r="M2711" s="13">
        <f t="shared" si="1295"/>
        <v>59.159999999999854</v>
      </c>
      <c r="N2711" s="13"/>
      <c r="X2711">
        <f t="shared" si="1297"/>
        <v>44.819999999999709</v>
      </c>
      <c r="Y2711">
        <f t="shared" si="1298"/>
        <v>0</v>
      </c>
      <c r="Z2711">
        <f t="shared" si="1299"/>
        <v>0</v>
      </c>
      <c r="AA2711" s="22">
        <f t="shared" si="1300"/>
        <v>0</v>
      </c>
      <c r="AB2711" s="22">
        <f t="shared" si="1301"/>
        <v>0</v>
      </c>
      <c r="AC2711" s="22">
        <f t="shared" si="1302"/>
        <v>0</v>
      </c>
      <c r="AD2711" s="22">
        <f t="shared" si="1303"/>
        <v>0</v>
      </c>
    </row>
    <row r="2712" spans="5:30" x14ac:dyDescent="0.25">
      <c r="E2712" s="12">
        <v>43074.791666666664</v>
      </c>
      <c r="F2712" s="10">
        <v>13023.4</v>
      </c>
      <c r="G2712" s="10">
        <v>13036.65</v>
      </c>
      <c r="H2712" s="10">
        <v>13012.65</v>
      </c>
      <c r="I2712" s="10">
        <v>13017.9</v>
      </c>
      <c r="K2712" s="13">
        <f t="shared" si="1294"/>
        <v>-5.5</v>
      </c>
      <c r="L2712" s="13">
        <f t="shared" si="1304"/>
        <v>-40.360000000000582</v>
      </c>
      <c r="M2712" s="13">
        <f t="shared" si="1295"/>
        <v>24</v>
      </c>
      <c r="N2712" s="13"/>
      <c r="X2712">
        <f t="shared" si="1297"/>
        <v>5.5</v>
      </c>
      <c r="Y2712">
        <f t="shared" si="1298"/>
        <v>0</v>
      </c>
      <c r="Z2712">
        <f t="shared" si="1299"/>
        <v>0</v>
      </c>
      <c r="AA2712" s="22">
        <f t="shared" si="1300"/>
        <v>0</v>
      </c>
      <c r="AB2712" s="22">
        <f t="shared" si="1301"/>
        <v>0</v>
      </c>
      <c r="AC2712" s="22">
        <f t="shared" si="1302"/>
        <v>0</v>
      </c>
      <c r="AD2712" s="22">
        <f t="shared" si="1303"/>
        <v>0</v>
      </c>
    </row>
    <row r="2713" spans="5:30" x14ac:dyDescent="0.25">
      <c r="E2713" s="11">
        <v>43074.833333333336</v>
      </c>
      <c r="F2713" s="9">
        <v>13017.4</v>
      </c>
      <c r="G2713" s="9">
        <v>13030.4</v>
      </c>
      <c r="H2713" s="9">
        <v>13012.65</v>
      </c>
      <c r="I2713" s="9">
        <v>13022.9</v>
      </c>
      <c r="K2713" s="13">
        <f t="shared" si="1294"/>
        <v>5.5</v>
      </c>
      <c r="L2713" s="13">
        <f t="shared" si="1304"/>
        <v>-34.860000000000582</v>
      </c>
      <c r="M2713" s="13">
        <f t="shared" si="1295"/>
        <v>17.75</v>
      </c>
      <c r="N2713" s="13"/>
      <c r="X2713">
        <f t="shared" si="1297"/>
        <v>5.5</v>
      </c>
      <c r="Y2713">
        <f t="shared" si="1298"/>
        <v>0</v>
      </c>
      <c r="Z2713">
        <f t="shared" si="1299"/>
        <v>0</v>
      </c>
      <c r="AA2713" s="22">
        <f t="shared" si="1300"/>
        <v>0</v>
      </c>
      <c r="AB2713" s="22">
        <f t="shared" si="1301"/>
        <v>0</v>
      </c>
      <c r="AC2713" s="22">
        <f t="shared" si="1302"/>
        <v>0</v>
      </c>
      <c r="AD2713" s="22">
        <f t="shared" si="1303"/>
        <v>0</v>
      </c>
    </row>
    <row r="2714" spans="5:30" x14ac:dyDescent="0.25">
      <c r="E2714" s="12">
        <v>43074.875</v>
      </c>
      <c r="F2714" s="10">
        <v>13023.4</v>
      </c>
      <c r="G2714" s="10">
        <v>13029.15</v>
      </c>
      <c r="H2714" s="10">
        <v>12995.65</v>
      </c>
      <c r="I2714" s="10">
        <v>13010.9</v>
      </c>
      <c r="K2714" s="13">
        <f t="shared" si="1294"/>
        <v>-12.5</v>
      </c>
      <c r="L2714" s="13">
        <f t="shared" si="1304"/>
        <v>-47.360000000000582</v>
      </c>
      <c r="M2714" s="13">
        <f t="shared" si="1295"/>
        <v>33.5</v>
      </c>
      <c r="N2714" s="13"/>
      <c r="X2714">
        <f t="shared" si="1297"/>
        <v>12.5</v>
      </c>
      <c r="Y2714">
        <f t="shared" si="1298"/>
        <v>0</v>
      </c>
      <c r="Z2714">
        <f t="shared" si="1299"/>
        <v>0</v>
      </c>
      <c r="AA2714" s="22">
        <f t="shared" si="1300"/>
        <v>0</v>
      </c>
      <c r="AB2714" s="22">
        <f t="shared" si="1301"/>
        <v>0</v>
      </c>
      <c r="AC2714" s="22">
        <f t="shared" si="1302"/>
        <v>0</v>
      </c>
      <c r="AD2714" s="22">
        <f t="shared" si="1303"/>
        <v>0</v>
      </c>
    </row>
    <row r="2715" spans="5:30" x14ac:dyDescent="0.25">
      <c r="E2715" s="11">
        <v>43074.916666666664</v>
      </c>
      <c r="F2715" s="9">
        <v>13011.4</v>
      </c>
      <c r="G2715" s="9">
        <v>13020.9</v>
      </c>
      <c r="H2715" s="9">
        <v>12996.9</v>
      </c>
      <c r="I2715" s="9">
        <v>13004.65</v>
      </c>
      <c r="K2715" s="13">
        <f t="shared" si="1294"/>
        <v>-6.75</v>
      </c>
      <c r="L2715" s="13">
        <f t="shared" si="1304"/>
        <v>-54.110000000000582</v>
      </c>
      <c r="M2715" s="13">
        <f t="shared" si="1295"/>
        <v>24</v>
      </c>
      <c r="N2715" s="13"/>
      <c r="X2715">
        <f t="shared" si="1297"/>
        <v>6.75</v>
      </c>
      <c r="Y2715">
        <f t="shared" si="1298"/>
        <v>0</v>
      </c>
      <c r="Z2715">
        <f t="shared" si="1299"/>
        <v>0</v>
      </c>
      <c r="AA2715" s="22">
        <f t="shared" si="1300"/>
        <v>0</v>
      </c>
      <c r="AB2715" s="22">
        <f t="shared" si="1301"/>
        <v>0</v>
      </c>
      <c r="AC2715" s="22">
        <f t="shared" si="1302"/>
        <v>0</v>
      </c>
      <c r="AD2715" s="22">
        <f t="shared" si="1303"/>
        <v>0</v>
      </c>
    </row>
    <row r="2716" spans="5:30" hidden="1" x14ac:dyDescent="0.25">
      <c r="E2716" s="12">
        <v>43074.958333333336</v>
      </c>
      <c r="F2716" s="10">
        <v>13004.9</v>
      </c>
      <c r="G2716" s="10">
        <v>13008.33</v>
      </c>
      <c r="H2716" s="10">
        <v>12995.89</v>
      </c>
      <c r="I2716" s="10">
        <v>12998.39</v>
      </c>
    </row>
    <row r="2717" spans="5:30" hidden="1" x14ac:dyDescent="0.25">
      <c r="E2717" s="11">
        <v>43075.041666666664</v>
      </c>
      <c r="F2717" s="9">
        <v>12998.39</v>
      </c>
      <c r="G2717" s="9">
        <v>13008.75</v>
      </c>
      <c r="H2717" s="9">
        <v>12998.39</v>
      </c>
      <c r="I2717" s="9">
        <v>13007.51</v>
      </c>
    </row>
    <row r="2718" spans="5:30" hidden="1" x14ac:dyDescent="0.25">
      <c r="E2718" s="12">
        <v>43075.083333333336</v>
      </c>
      <c r="F2718" s="10">
        <v>13007.51</v>
      </c>
      <c r="G2718" s="10">
        <v>13015.17</v>
      </c>
      <c r="H2718" s="10">
        <v>13003.8</v>
      </c>
      <c r="I2718" s="10">
        <v>13010.7</v>
      </c>
    </row>
    <row r="2719" spans="5:30" hidden="1" x14ac:dyDescent="0.25">
      <c r="E2719" s="11">
        <v>43075.125</v>
      </c>
      <c r="F2719" s="9">
        <v>13010.7</v>
      </c>
      <c r="G2719" s="9">
        <v>13011.93</v>
      </c>
      <c r="H2719" s="9">
        <v>13004.51</v>
      </c>
      <c r="I2719" s="9">
        <v>13008.22</v>
      </c>
    </row>
    <row r="2720" spans="5:30" hidden="1" x14ac:dyDescent="0.25">
      <c r="E2720" s="12">
        <v>43075.166666666664</v>
      </c>
      <c r="F2720" s="10">
        <v>13008.22</v>
      </c>
      <c r="G2720" s="10">
        <v>13008.22</v>
      </c>
      <c r="H2720" s="10">
        <v>12974.28</v>
      </c>
      <c r="I2720" s="10">
        <v>12977.99</v>
      </c>
    </row>
    <row r="2721" spans="3:30" hidden="1" x14ac:dyDescent="0.25">
      <c r="E2721" s="11">
        <v>43075.208333333336</v>
      </c>
      <c r="F2721" s="9">
        <v>12979.23</v>
      </c>
      <c r="G2721" s="9">
        <v>12994.85</v>
      </c>
      <c r="H2721" s="9">
        <v>12975.25</v>
      </c>
      <c r="I2721" s="9">
        <v>12977.72</v>
      </c>
    </row>
    <row r="2722" spans="3:30" hidden="1" x14ac:dyDescent="0.25">
      <c r="E2722" s="12">
        <v>43075.25</v>
      </c>
      <c r="F2722" s="10">
        <v>12978.22</v>
      </c>
      <c r="G2722" s="10">
        <v>12980.46</v>
      </c>
      <c r="H2722" s="10">
        <v>12963.36</v>
      </c>
      <c r="I2722" s="10">
        <v>12967.07</v>
      </c>
    </row>
    <row r="2723" spans="3:30" hidden="1" x14ac:dyDescent="0.25">
      <c r="E2723" s="11">
        <v>43075.291666666664</v>
      </c>
      <c r="F2723" s="9">
        <v>12968.57</v>
      </c>
      <c r="G2723" s="9">
        <v>12972.54</v>
      </c>
      <c r="H2723" s="9">
        <v>12956.91</v>
      </c>
      <c r="I2723" s="9">
        <v>12970.57</v>
      </c>
    </row>
    <row r="2724" spans="3:30" x14ac:dyDescent="0.25">
      <c r="C2724">
        <v>1</v>
      </c>
      <c r="E2724" s="12">
        <v>43075.333333333336</v>
      </c>
      <c r="F2724" s="10">
        <v>12971.8</v>
      </c>
      <c r="G2724" s="10">
        <v>12981.59</v>
      </c>
      <c r="H2724" s="10">
        <v>12967.49</v>
      </c>
      <c r="I2724" s="10">
        <v>12972.38</v>
      </c>
      <c r="K2724" s="13">
        <f t="shared" ref="K2724:K2738" si="1305">I2724-F2724</f>
        <v>0.57999999999992724</v>
      </c>
      <c r="L2724" s="13">
        <v>0</v>
      </c>
      <c r="M2724" s="13">
        <f t="shared" ref="M2724:M2738" si="1306">G2724-H2724</f>
        <v>14.100000000000364</v>
      </c>
      <c r="N2724" s="13">
        <f t="shared" ref="N2724" si="1307">I2738-F2724</f>
        <v>28.990000000001601</v>
      </c>
      <c r="O2724" s="18">
        <f>IF(K2724*N2724&gt;0,1,0)</f>
        <v>1</v>
      </c>
      <c r="S2724" s="13">
        <f>MAX(G2724:G2739)</f>
        <v>13035.67</v>
      </c>
      <c r="X2724">
        <f t="shared" ref="X2724:X2738" si="1308">ABS(K2724)</f>
        <v>0.57999999999992724</v>
      </c>
      <c r="Y2724">
        <f t="shared" ref="Y2724:Y2738" si="1309">ABS(N2724)</f>
        <v>28.990000000001601</v>
      </c>
      <c r="Z2724">
        <f t="shared" ref="Z2724:Z2738" si="1310">IF(S2724&lt;1000,ABS(S2724),0)</f>
        <v>0</v>
      </c>
      <c r="AA2724" s="22">
        <f t="shared" ref="AA2724:AA2738" si="1311">ABS(P2724)</f>
        <v>0</v>
      </c>
      <c r="AB2724" s="22">
        <f t="shared" ref="AB2724:AB2738" si="1312">ABS(Q2724)</f>
        <v>0</v>
      </c>
      <c r="AC2724" s="22">
        <f t="shared" ref="AC2724:AC2738" si="1313">IF(O2724=1,ABS(P2725),0)</f>
        <v>0.33242587006107233</v>
      </c>
      <c r="AD2724" s="22">
        <f t="shared" ref="AD2724:AD2738" si="1314">IF(O2724=0,ABS(Q2725),0)</f>
        <v>0</v>
      </c>
    </row>
    <row r="2725" spans="3:30" x14ac:dyDescent="0.25">
      <c r="E2725" s="11">
        <v>43075.375</v>
      </c>
      <c r="F2725" s="9">
        <v>12973.88</v>
      </c>
      <c r="G2725" s="9">
        <v>12973.88</v>
      </c>
      <c r="H2725" s="9">
        <v>12901.63</v>
      </c>
      <c r="I2725" s="9">
        <v>12908.41</v>
      </c>
      <c r="K2725" s="13">
        <f t="shared" si="1305"/>
        <v>-65.469999999999345</v>
      </c>
      <c r="L2725" s="13">
        <f t="shared" ref="L2725:L2738" si="1315">L2724+K2725</f>
        <v>-65.469999999999345</v>
      </c>
      <c r="M2725" s="13">
        <f t="shared" si="1306"/>
        <v>72.25</v>
      </c>
      <c r="N2725" s="13"/>
      <c r="P2725">
        <f>_xlfn.IFS(K2724&lt;0,MIN(L2724:L2738),K2724&gt;0,MAX(L2724:L2738))/S2703</f>
        <v>0.33242587006107233</v>
      </c>
      <c r="Q2725">
        <f>_xlfn.IFS(K2724&lt;0,MAX(L2724:L2738),K2724&gt;0,MIN(L2724:L2738))/S2703</f>
        <v>-0.4817158413656053</v>
      </c>
      <c r="S2725" s="13">
        <f>MIN(H2724:H2739)</f>
        <v>12861.43</v>
      </c>
      <c r="X2725">
        <f t="shared" si="1308"/>
        <v>65.469999999999345</v>
      </c>
      <c r="Y2725">
        <f t="shared" si="1309"/>
        <v>0</v>
      </c>
      <c r="Z2725">
        <f t="shared" si="1310"/>
        <v>0</v>
      </c>
      <c r="AA2725" s="22">
        <f t="shared" si="1311"/>
        <v>0.33242587006107233</v>
      </c>
      <c r="AB2725" s="22">
        <f t="shared" si="1312"/>
        <v>0.4817158413656053</v>
      </c>
      <c r="AC2725" s="22">
        <f t="shared" si="1313"/>
        <v>0</v>
      </c>
      <c r="AD2725" s="22">
        <f t="shared" si="1314"/>
        <v>0</v>
      </c>
    </row>
    <row r="2726" spans="3:30" x14ac:dyDescent="0.25">
      <c r="E2726" s="12">
        <v>43075.416666666664</v>
      </c>
      <c r="F2726" s="10">
        <v>12908.91</v>
      </c>
      <c r="G2726" s="10">
        <v>12937.64</v>
      </c>
      <c r="H2726" s="10">
        <v>12861.43</v>
      </c>
      <c r="I2726" s="10">
        <v>12935.13</v>
      </c>
      <c r="K2726" s="13">
        <f t="shared" si="1305"/>
        <v>26.219999999999345</v>
      </c>
      <c r="L2726" s="13">
        <f t="shared" si="1315"/>
        <v>-39.25</v>
      </c>
      <c r="M2726" s="13">
        <f t="shared" si="1306"/>
        <v>76.209999999999127</v>
      </c>
      <c r="N2726" s="13"/>
      <c r="S2726" s="13">
        <f>S2724-S2725</f>
        <v>174.23999999999978</v>
      </c>
      <c r="X2726">
        <f t="shared" si="1308"/>
        <v>26.219999999999345</v>
      </c>
      <c r="Y2726">
        <f t="shared" si="1309"/>
        <v>0</v>
      </c>
      <c r="Z2726">
        <f t="shared" si="1310"/>
        <v>174.23999999999978</v>
      </c>
      <c r="AA2726" s="22">
        <f t="shared" si="1311"/>
        <v>0</v>
      </c>
      <c r="AB2726" s="22">
        <f t="shared" si="1312"/>
        <v>0</v>
      </c>
      <c r="AC2726" s="22">
        <f t="shared" si="1313"/>
        <v>0</v>
      </c>
      <c r="AD2726" s="22">
        <f t="shared" si="1314"/>
        <v>0</v>
      </c>
    </row>
    <row r="2727" spans="3:30" x14ac:dyDescent="0.25">
      <c r="E2727" s="11">
        <v>43075.458333333336</v>
      </c>
      <c r="F2727" s="9">
        <v>12934.63</v>
      </c>
      <c r="G2727" s="9">
        <v>12962.58</v>
      </c>
      <c r="H2727" s="9">
        <v>12906.21</v>
      </c>
      <c r="I2727" s="9">
        <v>12908.98</v>
      </c>
      <c r="K2727" s="13">
        <f t="shared" si="1305"/>
        <v>-25.649999999999636</v>
      </c>
      <c r="L2727" s="13">
        <f t="shared" si="1315"/>
        <v>-64.899999999999636</v>
      </c>
      <c r="M2727" s="13">
        <f t="shared" si="1306"/>
        <v>56.3700000000008</v>
      </c>
      <c r="N2727" s="13"/>
      <c r="X2727">
        <f t="shared" si="1308"/>
        <v>25.649999999999636</v>
      </c>
      <c r="Y2727">
        <f t="shared" si="1309"/>
        <v>0</v>
      </c>
      <c r="Z2727">
        <f t="shared" si="1310"/>
        <v>0</v>
      </c>
      <c r="AA2727" s="22">
        <f t="shared" si="1311"/>
        <v>0</v>
      </c>
      <c r="AB2727" s="22">
        <f t="shared" si="1312"/>
        <v>0</v>
      </c>
      <c r="AC2727" s="22">
        <f t="shared" si="1313"/>
        <v>0</v>
      </c>
      <c r="AD2727" s="22">
        <f t="shared" si="1314"/>
        <v>0</v>
      </c>
    </row>
    <row r="2728" spans="3:30" x14ac:dyDescent="0.25">
      <c r="E2728" s="12">
        <v>43075.5</v>
      </c>
      <c r="F2728" s="10">
        <v>12908.72</v>
      </c>
      <c r="G2728" s="10">
        <v>12927.47</v>
      </c>
      <c r="H2728" s="10">
        <v>12896.81</v>
      </c>
      <c r="I2728" s="10">
        <v>12914.79</v>
      </c>
      <c r="K2728" s="13">
        <f t="shared" si="1305"/>
        <v>6.070000000001528</v>
      </c>
      <c r="L2728" s="13">
        <f t="shared" si="1315"/>
        <v>-58.829999999998108</v>
      </c>
      <c r="M2728" s="13">
        <f t="shared" si="1306"/>
        <v>30.659999999999854</v>
      </c>
      <c r="N2728" s="13"/>
      <c r="X2728">
        <f t="shared" si="1308"/>
        <v>6.070000000001528</v>
      </c>
      <c r="Y2728">
        <f t="shared" si="1309"/>
        <v>0</v>
      </c>
      <c r="Z2728">
        <f t="shared" si="1310"/>
        <v>0</v>
      </c>
      <c r="AA2728" s="22">
        <f t="shared" si="1311"/>
        <v>0</v>
      </c>
      <c r="AB2728" s="22">
        <f t="shared" si="1312"/>
        <v>0</v>
      </c>
      <c r="AC2728" s="22">
        <f t="shared" si="1313"/>
        <v>0</v>
      </c>
      <c r="AD2728" s="22">
        <f t="shared" si="1314"/>
        <v>0</v>
      </c>
    </row>
    <row r="2729" spans="3:30" x14ac:dyDescent="0.25">
      <c r="E2729" s="11">
        <v>43075.541666666664</v>
      </c>
      <c r="F2729" s="9">
        <v>12915.54</v>
      </c>
      <c r="G2729" s="9">
        <v>12945.81</v>
      </c>
      <c r="H2729" s="9">
        <v>12910.58</v>
      </c>
      <c r="I2729" s="9">
        <v>12928.05</v>
      </c>
      <c r="K2729" s="13">
        <f t="shared" si="1305"/>
        <v>12.509999999998399</v>
      </c>
      <c r="L2729" s="13">
        <f t="shared" si="1315"/>
        <v>-46.319999999999709</v>
      </c>
      <c r="M2729" s="13">
        <f t="shared" si="1306"/>
        <v>35.229999999999563</v>
      </c>
      <c r="N2729" s="13"/>
      <c r="X2729">
        <f t="shared" si="1308"/>
        <v>12.509999999998399</v>
      </c>
      <c r="Y2729">
        <f t="shared" si="1309"/>
        <v>0</v>
      </c>
      <c r="Z2729">
        <f t="shared" si="1310"/>
        <v>0</v>
      </c>
      <c r="AA2729" s="22">
        <f t="shared" si="1311"/>
        <v>0</v>
      </c>
      <c r="AB2729" s="22">
        <f t="shared" si="1312"/>
        <v>0</v>
      </c>
      <c r="AC2729" s="22">
        <f t="shared" si="1313"/>
        <v>0</v>
      </c>
      <c r="AD2729" s="22">
        <f t="shared" si="1314"/>
        <v>0</v>
      </c>
    </row>
    <row r="2730" spans="3:30" x14ac:dyDescent="0.25">
      <c r="E2730" s="12">
        <v>43075.583333333336</v>
      </c>
      <c r="F2730" s="10">
        <v>12928.3</v>
      </c>
      <c r="G2730" s="10">
        <v>12942.96</v>
      </c>
      <c r="H2730" s="10">
        <v>12912.74</v>
      </c>
      <c r="I2730" s="10">
        <v>12933.39</v>
      </c>
      <c r="K2730" s="13">
        <f t="shared" si="1305"/>
        <v>5.0900000000001455</v>
      </c>
      <c r="L2730" s="13">
        <f t="shared" si="1315"/>
        <v>-41.229999999999563</v>
      </c>
      <c r="M2730" s="13">
        <f t="shared" si="1306"/>
        <v>30.219999999999345</v>
      </c>
      <c r="N2730" s="13"/>
      <c r="X2730">
        <f t="shared" si="1308"/>
        <v>5.0900000000001455</v>
      </c>
      <c r="Y2730">
        <f t="shared" si="1309"/>
        <v>0</v>
      </c>
      <c r="Z2730">
        <f t="shared" si="1310"/>
        <v>0</v>
      </c>
      <c r="AA2730" s="22">
        <f t="shared" si="1311"/>
        <v>0</v>
      </c>
      <c r="AB2730" s="22">
        <f t="shared" si="1312"/>
        <v>0</v>
      </c>
      <c r="AC2730" s="22">
        <f t="shared" si="1313"/>
        <v>0</v>
      </c>
      <c r="AD2730" s="22">
        <f t="shared" si="1314"/>
        <v>0</v>
      </c>
    </row>
    <row r="2731" spans="3:30" x14ac:dyDescent="0.25">
      <c r="E2731" s="11">
        <v>43075.625</v>
      </c>
      <c r="F2731" s="9">
        <v>12933.64</v>
      </c>
      <c r="G2731" s="9">
        <v>12936.82</v>
      </c>
      <c r="H2731" s="9">
        <v>12903.79</v>
      </c>
      <c r="I2731" s="9">
        <v>12931.43</v>
      </c>
      <c r="K2731" s="13">
        <f t="shared" si="1305"/>
        <v>-2.2099999999991269</v>
      </c>
      <c r="L2731" s="13">
        <f t="shared" si="1315"/>
        <v>-43.43999999999869</v>
      </c>
      <c r="M2731" s="13">
        <f t="shared" si="1306"/>
        <v>33.029999999998836</v>
      </c>
      <c r="N2731" s="13"/>
      <c r="X2731">
        <f t="shared" si="1308"/>
        <v>2.2099999999991269</v>
      </c>
      <c r="Y2731">
        <f t="shared" si="1309"/>
        <v>0</v>
      </c>
      <c r="Z2731">
        <f t="shared" si="1310"/>
        <v>0</v>
      </c>
      <c r="AA2731" s="22">
        <f t="shared" si="1311"/>
        <v>0</v>
      </c>
      <c r="AB2731" s="22">
        <f t="shared" si="1312"/>
        <v>0</v>
      </c>
      <c r="AC2731" s="22">
        <f t="shared" si="1313"/>
        <v>0</v>
      </c>
      <c r="AD2731" s="22">
        <f t="shared" si="1314"/>
        <v>0</v>
      </c>
    </row>
    <row r="2732" spans="3:30" x14ac:dyDescent="0.25">
      <c r="E2732" s="12">
        <v>43075.666666666664</v>
      </c>
      <c r="F2732" s="10">
        <v>12930.93</v>
      </c>
      <c r="G2732" s="10">
        <v>12969.21</v>
      </c>
      <c r="H2732" s="10">
        <v>12916.53</v>
      </c>
      <c r="I2732" s="10">
        <v>12964.43</v>
      </c>
      <c r="K2732" s="13">
        <f t="shared" si="1305"/>
        <v>33.5</v>
      </c>
      <c r="L2732" s="13">
        <f t="shared" si="1315"/>
        <v>-9.9399999999986903</v>
      </c>
      <c r="M2732" s="13">
        <f t="shared" si="1306"/>
        <v>52.679999999998472</v>
      </c>
      <c r="N2732" s="13"/>
      <c r="X2732">
        <f t="shared" si="1308"/>
        <v>33.5</v>
      </c>
      <c r="Y2732">
        <f t="shared" si="1309"/>
        <v>0</v>
      </c>
      <c r="Z2732">
        <f t="shared" si="1310"/>
        <v>0</v>
      </c>
      <c r="AA2732" s="22">
        <f t="shared" si="1311"/>
        <v>0</v>
      </c>
      <c r="AB2732" s="22">
        <f t="shared" si="1312"/>
        <v>0</v>
      </c>
      <c r="AC2732" s="22">
        <f t="shared" si="1313"/>
        <v>0</v>
      </c>
      <c r="AD2732" s="22">
        <f t="shared" si="1314"/>
        <v>0</v>
      </c>
    </row>
    <row r="2733" spans="3:30" x14ac:dyDescent="0.25">
      <c r="E2733" s="11">
        <v>43075.708333333336</v>
      </c>
      <c r="F2733" s="9">
        <v>12965.43</v>
      </c>
      <c r="G2733" s="9">
        <v>13002.02</v>
      </c>
      <c r="H2733" s="9">
        <v>12949.73</v>
      </c>
      <c r="I2733" s="9">
        <v>13001.51</v>
      </c>
      <c r="K2733" s="13">
        <f t="shared" si="1305"/>
        <v>36.079999999999927</v>
      </c>
      <c r="L2733" s="13">
        <f t="shared" si="1315"/>
        <v>26.140000000001237</v>
      </c>
      <c r="M2733" s="13">
        <f t="shared" si="1306"/>
        <v>52.290000000000873</v>
      </c>
      <c r="N2733" s="13"/>
      <c r="X2733">
        <f t="shared" si="1308"/>
        <v>36.079999999999927</v>
      </c>
      <c r="Y2733">
        <f t="shared" si="1309"/>
        <v>0</v>
      </c>
      <c r="Z2733">
        <f t="shared" si="1310"/>
        <v>0</v>
      </c>
      <c r="AA2733" s="22">
        <f t="shared" si="1311"/>
        <v>0</v>
      </c>
      <c r="AB2733" s="22">
        <f t="shared" si="1312"/>
        <v>0</v>
      </c>
      <c r="AC2733" s="22">
        <f t="shared" si="1313"/>
        <v>0</v>
      </c>
      <c r="AD2733" s="22">
        <f t="shared" si="1314"/>
        <v>0</v>
      </c>
    </row>
    <row r="2734" spans="3:30" x14ac:dyDescent="0.25">
      <c r="E2734" s="12">
        <v>43075.75</v>
      </c>
      <c r="F2734" s="10">
        <v>13001.76</v>
      </c>
      <c r="G2734" s="10">
        <v>13035.67</v>
      </c>
      <c r="H2734" s="10">
        <v>12984.82</v>
      </c>
      <c r="I2734" s="10">
        <v>12993.81</v>
      </c>
      <c r="K2734" s="13">
        <f t="shared" si="1305"/>
        <v>-7.9500000000007276</v>
      </c>
      <c r="L2734" s="13">
        <f t="shared" si="1315"/>
        <v>18.190000000000509</v>
      </c>
      <c r="M2734" s="13">
        <f t="shared" si="1306"/>
        <v>50.850000000000364</v>
      </c>
      <c r="N2734" s="13"/>
      <c r="X2734">
        <f t="shared" si="1308"/>
        <v>7.9500000000007276</v>
      </c>
      <c r="Y2734">
        <f t="shared" si="1309"/>
        <v>0</v>
      </c>
      <c r="Z2734">
        <f t="shared" si="1310"/>
        <v>0</v>
      </c>
      <c r="AA2734" s="22">
        <f t="shared" si="1311"/>
        <v>0</v>
      </c>
      <c r="AB2734" s="22">
        <f t="shared" si="1312"/>
        <v>0</v>
      </c>
      <c r="AC2734" s="22">
        <f t="shared" si="1313"/>
        <v>0</v>
      </c>
      <c r="AD2734" s="22">
        <f t="shared" si="1314"/>
        <v>0</v>
      </c>
    </row>
    <row r="2735" spans="3:30" x14ac:dyDescent="0.25">
      <c r="E2735" s="11">
        <v>43075.791666666664</v>
      </c>
      <c r="F2735" s="9">
        <v>12992.81</v>
      </c>
      <c r="G2735" s="9">
        <v>13003.31</v>
      </c>
      <c r="H2735" s="9">
        <v>12976.56</v>
      </c>
      <c r="I2735" s="9">
        <v>12999.55</v>
      </c>
      <c r="K2735" s="13">
        <f t="shared" si="1305"/>
        <v>6.7399999999997817</v>
      </c>
      <c r="L2735" s="13">
        <f t="shared" si="1315"/>
        <v>24.930000000000291</v>
      </c>
      <c r="M2735" s="13">
        <f t="shared" si="1306"/>
        <v>26.75</v>
      </c>
      <c r="N2735" s="13"/>
      <c r="X2735">
        <f t="shared" si="1308"/>
        <v>6.7399999999997817</v>
      </c>
      <c r="Y2735">
        <f t="shared" si="1309"/>
        <v>0</v>
      </c>
      <c r="Z2735">
        <f t="shared" si="1310"/>
        <v>0</v>
      </c>
      <c r="AA2735" s="22">
        <f t="shared" si="1311"/>
        <v>0</v>
      </c>
      <c r="AB2735" s="22">
        <f t="shared" si="1312"/>
        <v>0</v>
      </c>
      <c r="AC2735" s="22">
        <f t="shared" si="1313"/>
        <v>0</v>
      </c>
      <c r="AD2735" s="22">
        <f t="shared" si="1314"/>
        <v>0</v>
      </c>
    </row>
    <row r="2736" spans="3:30" x14ac:dyDescent="0.25">
      <c r="E2736" s="12">
        <v>43075.833333333336</v>
      </c>
      <c r="F2736" s="10">
        <v>12999.3</v>
      </c>
      <c r="G2736" s="10">
        <v>13017.3</v>
      </c>
      <c r="H2736" s="10">
        <v>12988.3</v>
      </c>
      <c r="I2736" s="10">
        <v>13012.8</v>
      </c>
      <c r="K2736" s="13">
        <f t="shared" si="1305"/>
        <v>13.5</v>
      </c>
      <c r="L2736" s="13">
        <f t="shared" si="1315"/>
        <v>38.430000000000291</v>
      </c>
      <c r="M2736" s="13">
        <f t="shared" si="1306"/>
        <v>29</v>
      </c>
      <c r="N2736" s="13"/>
      <c r="X2736">
        <f t="shared" si="1308"/>
        <v>13.5</v>
      </c>
      <c r="Y2736">
        <f t="shared" si="1309"/>
        <v>0</v>
      </c>
      <c r="Z2736">
        <f t="shared" si="1310"/>
        <v>0</v>
      </c>
      <c r="AA2736" s="22">
        <f t="shared" si="1311"/>
        <v>0</v>
      </c>
      <c r="AB2736" s="22">
        <f t="shared" si="1312"/>
        <v>0</v>
      </c>
      <c r="AC2736" s="22">
        <f t="shared" si="1313"/>
        <v>0</v>
      </c>
      <c r="AD2736" s="22">
        <f t="shared" si="1314"/>
        <v>0</v>
      </c>
    </row>
    <row r="2737" spans="3:30" x14ac:dyDescent="0.25">
      <c r="E2737" s="11">
        <v>43075.875</v>
      </c>
      <c r="F2737" s="9">
        <v>13012.55</v>
      </c>
      <c r="G2737" s="9">
        <v>13030.8</v>
      </c>
      <c r="H2737" s="9">
        <v>13005.3</v>
      </c>
      <c r="I2737" s="9">
        <v>13019.3</v>
      </c>
      <c r="K2737" s="13">
        <f t="shared" si="1305"/>
        <v>6.75</v>
      </c>
      <c r="L2737" s="13">
        <f t="shared" si="1315"/>
        <v>45.180000000000291</v>
      </c>
      <c r="M2737" s="13">
        <f t="shared" si="1306"/>
        <v>25.5</v>
      </c>
      <c r="N2737" s="13"/>
      <c r="X2737">
        <f t="shared" si="1308"/>
        <v>6.75</v>
      </c>
      <c r="Y2737">
        <f t="shared" si="1309"/>
        <v>0</v>
      </c>
      <c r="Z2737">
        <f t="shared" si="1310"/>
        <v>0</v>
      </c>
      <c r="AA2737" s="22">
        <f t="shared" si="1311"/>
        <v>0</v>
      </c>
      <c r="AB2737" s="22">
        <f t="shared" si="1312"/>
        <v>0</v>
      </c>
      <c r="AC2737" s="22">
        <f t="shared" si="1313"/>
        <v>0</v>
      </c>
      <c r="AD2737" s="22">
        <f t="shared" si="1314"/>
        <v>0</v>
      </c>
    </row>
    <row r="2738" spans="3:30" x14ac:dyDescent="0.25">
      <c r="E2738" s="12">
        <v>43075.916666666664</v>
      </c>
      <c r="F2738" s="10">
        <v>13019.05</v>
      </c>
      <c r="G2738" s="10">
        <v>13025.8</v>
      </c>
      <c r="H2738" s="10">
        <v>12997.05</v>
      </c>
      <c r="I2738" s="10">
        <v>13000.79</v>
      </c>
      <c r="K2738" s="13">
        <f t="shared" si="1305"/>
        <v>-18.259999999998399</v>
      </c>
      <c r="L2738" s="13">
        <f t="shared" si="1315"/>
        <v>26.920000000001892</v>
      </c>
      <c r="M2738" s="13">
        <f t="shared" si="1306"/>
        <v>28.75</v>
      </c>
      <c r="N2738" s="13"/>
      <c r="X2738">
        <f t="shared" si="1308"/>
        <v>18.259999999998399</v>
      </c>
      <c r="Y2738">
        <f t="shared" si="1309"/>
        <v>0</v>
      </c>
      <c r="Z2738">
        <f t="shared" si="1310"/>
        <v>0</v>
      </c>
      <c r="AA2738" s="22">
        <f t="shared" si="1311"/>
        <v>0</v>
      </c>
      <c r="AB2738" s="22">
        <f t="shared" si="1312"/>
        <v>0</v>
      </c>
      <c r="AC2738" s="22">
        <f t="shared" si="1313"/>
        <v>0</v>
      </c>
      <c r="AD2738" s="22">
        <f t="shared" si="1314"/>
        <v>0</v>
      </c>
    </row>
    <row r="2739" spans="3:30" hidden="1" x14ac:dyDescent="0.25">
      <c r="E2739" s="11">
        <v>43075.958333333336</v>
      </c>
      <c r="F2739" s="9">
        <v>12999.04</v>
      </c>
      <c r="G2739" s="9">
        <v>13011.8</v>
      </c>
      <c r="H2739" s="9">
        <v>12995.34</v>
      </c>
      <c r="I2739" s="9">
        <v>13006.83</v>
      </c>
    </row>
    <row r="2740" spans="3:30" hidden="1" x14ac:dyDescent="0.25">
      <c r="E2740" s="12">
        <v>43076.041666666664</v>
      </c>
      <c r="F2740" s="10">
        <v>13003.86</v>
      </c>
      <c r="G2740" s="10">
        <v>13013.74</v>
      </c>
      <c r="H2740" s="10">
        <v>12998.38</v>
      </c>
      <c r="I2740" s="10">
        <v>13010.03</v>
      </c>
    </row>
    <row r="2741" spans="3:30" hidden="1" x14ac:dyDescent="0.25">
      <c r="E2741" s="11">
        <v>43076.083333333336</v>
      </c>
      <c r="F2741" s="9">
        <v>13011.27</v>
      </c>
      <c r="G2741" s="9">
        <v>13031.81</v>
      </c>
      <c r="H2741" s="9">
        <v>13010.03</v>
      </c>
      <c r="I2741" s="9">
        <v>13028.1</v>
      </c>
    </row>
    <row r="2742" spans="3:30" hidden="1" x14ac:dyDescent="0.25">
      <c r="E2742" s="12">
        <v>43076.125</v>
      </c>
      <c r="F2742" s="10">
        <v>13028.1</v>
      </c>
      <c r="G2742" s="10">
        <v>13039.75</v>
      </c>
      <c r="H2742" s="10">
        <v>13025.63</v>
      </c>
      <c r="I2742" s="10">
        <v>13036.04</v>
      </c>
    </row>
    <row r="2743" spans="3:30" hidden="1" x14ac:dyDescent="0.25">
      <c r="E2743" s="11">
        <v>43076.166666666664</v>
      </c>
      <c r="F2743" s="9">
        <v>13034.81</v>
      </c>
      <c r="G2743" s="9">
        <v>13037.28</v>
      </c>
      <c r="H2743" s="9">
        <v>13026.62</v>
      </c>
      <c r="I2743" s="9">
        <v>13027.86</v>
      </c>
    </row>
    <row r="2744" spans="3:30" hidden="1" x14ac:dyDescent="0.25">
      <c r="E2744" s="12">
        <v>43076.208333333336</v>
      </c>
      <c r="F2744" s="10">
        <v>13027.86</v>
      </c>
      <c r="G2744" s="10">
        <v>13031.57</v>
      </c>
      <c r="H2744" s="10">
        <v>13024.15</v>
      </c>
      <c r="I2744" s="10">
        <v>13027.86</v>
      </c>
    </row>
    <row r="2745" spans="3:30" hidden="1" x14ac:dyDescent="0.25">
      <c r="E2745" s="11">
        <v>43076.25</v>
      </c>
      <c r="F2745" s="9">
        <v>13027.86</v>
      </c>
      <c r="G2745" s="9">
        <v>13031.56</v>
      </c>
      <c r="H2745" s="9">
        <v>13023.88</v>
      </c>
      <c r="I2745" s="9">
        <v>13026.35</v>
      </c>
    </row>
    <row r="2746" spans="3:30" hidden="1" x14ac:dyDescent="0.25">
      <c r="E2746" s="12">
        <v>43076.291666666664</v>
      </c>
      <c r="F2746" s="10">
        <v>13026.35</v>
      </c>
      <c r="G2746" s="10">
        <v>13033.32</v>
      </c>
      <c r="H2746" s="10">
        <v>13022.64</v>
      </c>
      <c r="I2746" s="10">
        <v>13032.09</v>
      </c>
    </row>
    <row r="2747" spans="3:30" x14ac:dyDescent="0.25">
      <c r="C2747">
        <v>1</v>
      </c>
      <c r="E2747" s="11">
        <v>43076.333333333336</v>
      </c>
      <c r="F2747" s="9">
        <v>13030.85</v>
      </c>
      <c r="G2747" s="9">
        <v>13041.92</v>
      </c>
      <c r="H2747" s="9">
        <v>13024.8</v>
      </c>
      <c r="I2747" s="9">
        <v>13038.29</v>
      </c>
      <c r="K2747" s="13">
        <f t="shared" ref="K2747:K2761" si="1316">I2747-F2747</f>
        <v>7.4400000000005093</v>
      </c>
      <c r="L2747" s="13">
        <v>0</v>
      </c>
      <c r="M2747" s="13">
        <f t="shared" ref="M2747:M2761" si="1317">G2747-H2747</f>
        <v>17.1200000000008</v>
      </c>
      <c r="N2747" s="13">
        <f t="shared" ref="N2747" si="1318">I2761-F2747</f>
        <v>64.840000000000146</v>
      </c>
      <c r="O2747" s="18">
        <f>IF(K2747*N2747&gt;0,1,0)</f>
        <v>1</v>
      </c>
      <c r="S2747" s="13">
        <f>MAX(G2747:G2762)</f>
        <v>13110.76</v>
      </c>
      <c r="X2747">
        <f t="shared" ref="X2747:X2761" si="1319">ABS(K2747)</f>
        <v>7.4400000000005093</v>
      </c>
      <c r="Y2747">
        <f t="shared" ref="Y2747:Y2761" si="1320">ABS(N2747)</f>
        <v>64.840000000000146</v>
      </c>
      <c r="Z2747">
        <f t="shared" ref="Z2747:Z2761" si="1321">IF(S2747&lt;1000,ABS(S2747),0)</f>
        <v>0</v>
      </c>
      <c r="AA2747" s="22">
        <f t="shared" ref="AA2747:AA2761" si="1322">ABS(P2747)</f>
        <v>0</v>
      </c>
      <c r="AB2747" s="22">
        <f t="shared" ref="AB2747:AB2761" si="1323">ABS(Q2747)</f>
        <v>0</v>
      </c>
      <c r="AC2747" s="22">
        <f t="shared" ref="AC2747:AC2761" si="1324">IF(O2747=1,ABS(P2748),0)</f>
        <v>0.32374885215794263</v>
      </c>
      <c r="AD2747" s="22">
        <f t="shared" ref="AD2747:AD2761" si="1325">IF(O2747=0,ABS(Q2748),0)</f>
        <v>0</v>
      </c>
    </row>
    <row r="2748" spans="3:30" x14ac:dyDescent="0.25">
      <c r="E2748" s="12">
        <v>43076.375</v>
      </c>
      <c r="F2748" s="10">
        <v>13036.79</v>
      </c>
      <c r="G2748" s="10">
        <v>13054.51</v>
      </c>
      <c r="H2748" s="10">
        <v>13033.76</v>
      </c>
      <c r="I2748" s="10">
        <v>13037.54</v>
      </c>
      <c r="K2748" s="13">
        <f t="shared" si="1316"/>
        <v>0.75</v>
      </c>
      <c r="L2748" s="13">
        <f t="shared" ref="L2748:L2761" si="1326">L2747+K2748</f>
        <v>0.75</v>
      </c>
      <c r="M2748" s="13">
        <f t="shared" si="1317"/>
        <v>20.75</v>
      </c>
      <c r="N2748" s="13"/>
      <c r="P2748">
        <f>_xlfn.IFS(K2747&lt;0,MIN(L2747:L2761),K2747&gt;0,MAX(L2747:L2761))/S2726</f>
        <v>0.32374885215794263</v>
      </c>
      <c r="Q2748">
        <f>_xlfn.IFS(K2747&lt;0,MAX(L2747:L2761),K2747&gt;0,MIN(L2747:L2761))/S2726</f>
        <v>-0.24982782369146411</v>
      </c>
      <c r="S2748" s="13">
        <f>MIN(H2747:H2762)</f>
        <v>12986.69</v>
      </c>
      <c r="X2748">
        <f t="shared" si="1319"/>
        <v>0.75</v>
      </c>
      <c r="Y2748">
        <f t="shared" si="1320"/>
        <v>0</v>
      </c>
      <c r="Z2748">
        <f t="shared" si="1321"/>
        <v>0</v>
      </c>
      <c r="AA2748" s="22">
        <f t="shared" si="1322"/>
        <v>0.32374885215794263</v>
      </c>
      <c r="AB2748" s="22">
        <f t="shared" si="1323"/>
        <v>0.24982782369146411</v>
      </c>
      <c r="AC2748" s="22">
        <f t="shared" si="1324"/>
        <v>0</v>
      </c>
      <c r="AD2748" s="22">
        <f t="shared" si="1325"/>
        <v>0</v>
      </c>
    </row>
    <row r="2749" spans="3:30" x14ac:dyDescent="0.25">
      <c r="E2749" s="11">
        <v>43076.416666666664</v>
      </c>
      <c r="F2749" s="9">
        <v>13038.29</v>
      </c>
      <c r="G2749" s="9">
        <v>13047.81</v>
      </c>
      <c r="H2749" s="9">
        <v>13012.77</v>
      </c>
      <c r="I2749" s="9">
        <v>13034.1</v>
      </c>
      <c r="K2749" s="13">
        <f t="shared" si="1316"/>
        <v>-4.1900000000005093</v>
      </c>
      <c r="L2749" s="13">
        <f t="shared" si="1326"/>
        <v>-3.4400000000005093</v>
      </c>
      <c r="M2749" s="13">
        <f t="shared" si="1317"/>
        <v>35.039999999999054</v>
      </c>
      <c r="N2749" s="13"/>
      <c r="S2749" s="13">
        <f>S2747-S2748</f>
        <v>124.06999999999971</v>
      </c>
      <c r="X2749">
        <f t="shared" si="1319"/>
        <v>4.1900000000005093</v>
      </c>
      <c r="Y2749">
        <f t="shared" si="1320"/>
        <v>0</v>
      </c>
      <c r="Z2749">
        <f t="shared" si="1321"/>
        <v>124.06999999999971</v>
      </c>
      <c r="AA2749" s="22">
        <f t="shared" si="1322"/>
        <v>0</v>
      </c>
      <c r="AB2749" s="22">
        <f t="shared" si="1323"/>
        <v>0</v>
      </c>
      <c r="AC2749" s="22">
        <f t="shared" si="1324"/>
        <v>0</v>
      </c>
      <c r="AD2749" s="22">
        <f t="shared" si="1325"/>
        <v>0</v>
      </c>
    </row>
    <row r="2750" spans="3:30" x14ac:dyDescent="0.25">
      <c r="E2750" s="12">
        <v>43076.458333333336</v>
      </c>
      <c r="F2750" s="10">
        <v>13034.35</v>
      </c>
      <c r="G2750" s="10">
        <v>13067.41</v>
      </c>
      <c r="H2750" s="10">
        <v>13027.83</v>
      </c>
      <c r="I2750" s="10">
        <v>13057.75</v>
      </c>
      <c r="K2750" s="13">
        <f t="shared" si="1316"/>
        <v>23.399999999999636</v>
      </c>
      <c r="L2750" s="13">
        <f t="shared" si="1326"/>
        <v>19.959999999999127</v>
      </c>
      <c r="M2750" s="13">
        <f t="shared" si="1317"/>
        <v>39.579999999999927</v>
      </c>
      <c r="N2750" s="13"/>
      <c r="X2750">
        <f t="shared" si="1319"/>
        <v>23.399999999999636</v>
      </c>
      <c r="Y2750">
        <f t="shared" si="1320"/>
        <v>0</v>
      </c>
      <c r="Z2750">
        <f t="shared" si="1321"/>
        <v>0</v>
      </c>
      <c r="AA2750" s="22">
        <f t="shared" si="1322"/>
        <v>0</v>
      </c>
      <c r="AB2750" s="22">
        <f t="shared" si="1323"/>
        <v>0</v>
      </c>
      <c r="AC2750" s="22">
        <f t="shared" si="1324"/>
        <v>0</v>
      </c>
      <c r="AD2750" s="22">
        <f t="shared" si="1325"/>
        <v>0</v>
      </c>
    </row>
    <row r="2751" spans="3:30" x14ac:dyDescent="0.25">
      <c r="E2751" s="11">
        <v>43076.5</v>
      </c>
      <c r="F2751" s="9">
        <v>13057.99</v>
      </c>
      <c r="G2751" s="9">
        <v>13084.02</v>
      </c>
      <c r="H2751" s="9">
        <v>13043.08</v>
      </c>
      <c r="I2751" s="9">
        <v>13045.31</v>
      </c>
      <c r="K2751" s="13">
        <f t="shared" si="1316"/>
        <v>-12.680000000000291</v>
      </c>
      <c r="L2751" s="13">
        <f t="shared" si="1326"/>
        <v>7.2799999999988358</v>
      </c>
      <c r="M2751" s="13">
        <f t="shared" si="1317"/>
        <v>40.940000000000509</v>
      </c>
      <c r="N2751" s="13"/>
      <c r="X2751">
        <f t="shared" si="1319"/>
        <v>12.680000000000291</v>
      </c>
      <c r="Y2751">
        <f t="shared" si="1320"/>
        <v>0</v>
      </c>
      <c r="Z2751">
        <f t="shared" si="1321"/>
        <v>0</v>
      </c>
      <c r="AA2751" s="22">
        <f t="shared" si="1322"/>
        <v>0</v>
      </c>
      <c r="AB2751" s="22">
        <f t="shared" si="1323"/>
        <v>0</v>
      </c>
      <c r="AC2751" s="22">
        <f t="shared" si="1324"/>
        <v>0</v>
      </c>
      <c r="AD2751" s="22">
        <f t="shared" si="1325"/>
        <v>0</v>
      </c>
    </row>
    <row r="2752" spans="3:30" x14ac:dyDescent="0.25">
      <c r="E2752" s="12">
        <v>43076.541666666664</v>
      </c>
      <c r="F2752" s="10">
        <v>13045.56</v>
      </c>
      <c r="G2752" s="10">
        <v>13057.57</v>
      </c>
      <c r="H2752" s="10">
        <v>13011.85</v>
      </c>
      <c r="I2752" s="10">
        <v>13025.43</v>
      </c>
      <c r="K2752" s="13">
        <f t="shared" si="1316"/>
        <v>-20.1299999999992</v>
      </c>
      <c r="L2752" s="13">
        <f t="shared" si="1326"/>
        <v>-12.850000000000364</v>
      </c>
      <c r="M2752" s="13">
        <f t="shared" si="1317"/>
        <v>45.719999999999345</v>
      </c>
      <c r="N2752" s="13"/>
      <c r="X2752">
        <f t="shared" si="1319"/>
        <v>20.1299999999992</v>
      </c>
      <c r="Y2752">
        <f t="shared" si="1320"/>
        <v>0</v>
      </c>
      <c r="Z2752">
        <f t="shared" si="1321"/>
        <v>0</v>
      </c>
      <c r="AA2752" s="22">
        <f t="shared" si="1322"/>
        <v>0</v>
      </c>
      <c r="AB2752" s="22">
        <f t="shared" si="1323"/>
        <v>0</v>
      </c>
      <c r="AC2752" s="22">
        <f t="shared" si="1324"/>
        <v>0</v>
      </c>
      <c r="AD2752" s="22">
        <f t="shared" si="1325"/>
        <v>0</v>
      </c>
    </row>
    <row r="2753" spans="5:30" x14ac:dyDescent="0.25">
      <c r="E2753" s="11">
        <v>43076.583333333336</v>
      </c>
      <c r="F2753" s="9">
        <v>13025.68</v>
      </c>
      <c r="G2753" s="9">
        <v>13031.79</v>
      </c>
      <c r="H2753" s="9">
        <v>12992.25</v>
      </c>
      <c r="I2753" s="9">
        <v>12995</v>
      </c>
      <c r="K2753" s="13">
        <f t="shared" si="1316"/>
        <v>-30.680000000000291</v>
      </c>
      <c r="L2753" s="13">
        <f t="shared" si="1326"/>
        <v>-43.530000000000655</v>
      </c>
      <c r="M2753" s="13">
        <f t="shared" si="1317"/>
        <v>39.540000000000873</v>
      </c>
      <c r="N2753" s="13"/>
      <c r="X2753">
        <f t="shared" si="1319"/>
        <v>30.680000000000291</v>
      </c>
      <c r="Y2753">
        <f t="shared" si="1320"/>
        <v>0</v>
      </c>
      <c r="Z2753">
        <f t="shared" si="1321"/>
        <v>0</v>
      </c>
      <c r="AA2753" s="22">
        <f t="shared" si="1322"/>
        <v>0</v>
      </c>
      <c r="AB2753" s="22">
        <f t="shared" si="1323"/>
        <v>0</v>
      </c>
      <c r="AC2753" s="22">
        <f t="shared" si="1324"/>
        <v>0</v>
      </c>
      <c r="AD2753" s="22">
        <f t="shared" si="1325"/>
        <v>0</v>
      </c>
    </row>
    <row r="2754" spans="5:30" x14ac:dyDescent="0.25">
      <c r="E2754" s="12">
        <v>43076.625</v>
      </c>
      <c r="F2754" s="10">
        <v>12995.25</v>
      </c>
      <c r="G2754" s="10">
        <v>13010.17</v>
      </c>
      <c r="H2754" s="10">
        <v>12986.69</v>
      </c>
      <c r="I2754" s="10">
        <v>12999.91</v>
      </c>
      <c r="K2754" s="13">
        <f t="shared" si="1316"/>
        <v>4.6599999999998545</v>
      </c>
      <c r="L2754" s="13">
        <f t="shared" si="1326"/>
        <v>-38.8700000000008</v>
      </c>
      <c r="M2754" s="13">
        <f t="shared" si="1317"/>
        <v>23.479999999999563</v>
      </c>
      <c r="N2754" s="13"/>
      <c r="X2754">
        <f t="shared" si="1319"/>
        <v>4.6599999999998545</v>
      </c>
      <c r="Y2754">
        <f t="shared" si="1320"/>
        <v>0</v>
      </c>
      <c r="Z2754">
        <f t="shared" si="1321"/>
        <v>0</v>
      </c>
      <c r="AA2754" s="22">
        <f t="shared" si="1322"/>
        <v>0</v>
      </c>
      <c r="AB2754" s="22">
        <f t="shared" si="1323"/>
        <v>0</v>
      </c>
      <c r="AC2754" s="22">
        <f t="shared" si="1324"/>
        <v>0</v>
      </c>
      <c r="AD2754" s="22">
        <f t="shared" si="1325"/>
        <v>0</v>
      </c>
    </row>
    <row r="2755" spans="5:30" x14ac:dyDescent="0.25">
      <c r="E2755" s="11">
        <v>43076.666666666664</v>
      </c>
      <c r="F2755" s="9">
        <v>12999.66</v>
      </c>
      <c r="G2755" s="9">
        <v>13028.68</v>
      </c>
      <c r="H2755" s="9">
        <v>12992.98</v>
      </c>
      <c r="I2755" s="9">
        <v>13027.2</v>
      </c>
      <c r="K2755" s="13">
        <f t="shared" si="1316"/>
        <v>27.540000000000873</v>
      </c>
      <c r="L2755" s="13">
        <f t="shared" si="1326"/>
        <v>-11.329999999999927</v>
      </c>
      <c r="M2755" s="13">
        <f t="shared" si="1317"/>
        <v>35.700000000000728</v>
      </c>
      <c r="N2755" s="13"/>
      <c r="X2755">
        <f t="shared" si="1319"/>
        <v>27.540000000000873</v>
      </c>
      <c r="Y2755">
        <f t="shared" si="1320"/>
        <v>0</v>
      </c>
      <c r="Z2755">
        <f t="shared" si="1321"/>
        <v>0</v>
      </c>
      <c r="AA2755" s="22">
        <f t="shared" si="1322"/>
        <v>0</v>
      </c>
      <c r="AB2755" s="22">
        <f t="shared" si="1323"/>
        <v>0</v>
      </c>
      <c r="AC2755" s="22">
        <f t="shared" si="1324"/>
        <v>0</v>
      </c>
      <c r="AD2755" s="22">
        <f t="shared" si="1325"/>
        <v>0</v>
      </c>
    </row>
    <row r="2756" spans="5:30" x14ac:dyDescent="0.25">
      <c r="E2756" s="12">
        <v>43076.708333333336</v>
      </c>
      <c r="F2756" s="10">
        <v>13027.45</v>
      </c>
      <c r="G2756" s="10">
        <v>13045.33</v>
      </c>
      <c r="H2756" s="10">
        <v>13008.08</v>
      </c>
      <c r="I2756" s="10">
        <v>13044.33</v>
      </c>
      <c r="K2756" s="13">
        <f t="shared" si="1316"/>
        <v>16.8799999999992</v>
      </c>
      <c r="L2756" s="13">
        <f t="shared" si="1326"/>
        <v>5.5499999999992724</v>
      </c>
      <c r="M2756" s="13">
        <f t="shared" si="1317"/>
        <v>37.25</v>
      </c>
      <c r="N2756" s="13"/>
      <c r="X2756">
        <f t="shared" si="1319"/>
        <v>16.8799999999992</v>
      </c>
      <c r="Y2756">
        <f t="shared" si="1320"/>
        <v>0</v>
      </c>
      <c r="Z2756">
        <f t="shared" si="1321"/>
        <v>0</v>
      </c>
      <c r="AA2756" s="22">
        <f t="shared" si="1322"/>
        <v>0</v>
      </c>
      <c r="AB2756" s="22">
        <f t="shared" si="1323"/>
        <v>0</v>
      </c>
      <c r="AC2756" s="22">
        <f t="shared" si="1324"/>
        <v>0</v>
      </c>
      <c r="AD2756" s="22">
        <f t="shared" si="1325"/>
        <v>0</v>
      </c>
    </row>
    <row r="2757" spans="5:30" x14ac:dyDescent="0.25">
      <c r="E2757" s="11">
        <v>43076.75</v>
      </c>
      <c r="F2757" s="9">
        <v>13044.83</v>
      </c>
      <c r="G2757" s="9">
        <v>13074.2</v>
      </c>
      <c r="H2757" s="9">
        <v>13025.43</v>
      </c>
      <c r="I2757" s="9">
        <v>13067.95</v>
      </c>
      <c r="K2757" s="13">
        <f t="shared" si="1316"/>
        <v>23.1200000000008</v>
      </c>
      <c r="L2757" s="13">
        <f t="shared" si="1326"/>
        <v>28.670000000000073</v>
      </c>
      <c r="M2757" s="13">
        <f t="shared" si="1317"/>
        <v>48.770000000000437</v>
      </c>
      <c r="N2757" s="13"/>
      <c r="X2757">
        <f t="shared" si="1319"/>
        <v>23.1200000000008</v>
      </c>
      <c r="Y2757">
        <f t="shared" si="1320"/>
        <v>0</v>
      </c>
      <c r="Z2757">
        <f t="shared" si="1321"/>
        <v>0</v>
      </c>
      <c r="AA2757" s="22">
        <f t="shared" si="1322"/>
        <v>0</v>
      </c>
      <c r="AB2757" s="22">
        <f t="shared" si="1323"/>
        <v>0</v>
      </c>
      <c r="AC2757" s="22">
        <f t="shared" si="1324"/>
        <v>0</v>
      </c>
      <c r="AD2757" s="22">
        <f t="shared" si="1325"/>
        <v>0</v>
      </c>
    </row>
    <row r="2758" spans="5:30" x14ac:dyDescent="0.25">
      <c r="E2758" s="12">
        <v>43076.791666666664</v>
      </c>
      <c r="F2758" s="10">
        <v>13068.2</v>
      </c>
      <c r="G2758" s="10">
        <v>13088.7</v>
      </c>
      <c r="H2758" s="10">
        <v>13056.45</v>
      </c>
      <c r="I2758" s="10">
        <v>13085.7</v>
      </c>
      <c r="K2758" s="13">
        <f t="shared" si="1316"/>
        <v>17.5</v>
      </c>
      <c r="L2758" s="13">
        <f t="shared" si="1326"/>
        <v>46.170000000000073</v>
      </c>
      <c r="M2758" s="13">
        <f t="shared" si="1317"/>
        <v>32.25</v>
      </c>
      <c r="N2758" s="13"/>
      <c r="X2758">
        <f t="shared" si="1319"/>
        <v>17.5</v>
      </c>
      <c r="Y2758">
        <f t="shared" si="1320"/>
        <v>0</v>
      </c>
      <c r="Z2758">
        <f t="shared" si="1321"/>
        <v>0</v>
      </c>
      <c r="AA2758" s="22">
        <f t="shared" si="1322"/>
        <v>0</v>
      </c>
      <c r="AB2758" s="22">
        <f t="shared" si="1323"/>
        <v>0</v>
      </c>
      <c r="AC2758" s="22">
        <f t="shared" si="1324"/>
        <v>0</v>
      </c>
      <c r="AD2758" s="22">
        <f t="shared" si="1325"/>
        <v>0</v>
      </c>
    </row>
    <row r="2759" spans="5:30" x14ac:dyDescent="0.25">
      <c r="E2759" s="11">
        <v>43076.833333333336</v>
      </c>
      <c r="F2759" s="9">
        <v>13085.95</v>
      </c>
      <c r="G2759" s="9">
        <v>13105.44</v>
      </c>
      <c r="H2759" s="9">
        <v>13081.94</v>
      </c>
      <c r="I2759" s="9">
        <v>13093.69</v>
      </c>
      <c r="K2759" s="13">
        <f t="shared" si="1316"/>
        <v>7.7399999999997817</v>
      </c>
      <c r="L2759" s="13">
        <f t="shared" si="1326"/>
        <v>53.909999999999854</v>
      </c>
      <c r="M2759" s="13">
        <f t="shared" si="1317"/>
        <v>23.5</v>
      </c>
      <c r="N2759" s="13"/>
      <c r="X2759">
        <f t="shared" si="1319"/>
        <v>7.7399999999997817</v>
      </c>
      <c r="Y2759">
        <f t="shared" si="1320"/>
        <v>0</v>
      </c>
      <c r="Z2759">
        <f t="shared" si="1321"/>
        <v>0</v>
      </c>
      <c r="AA2759" s="22">
        <f t="shared" si="1322"/>
        <v>0</v>
      </c>
      <c r="AB2759" s="22">
        <f t="shared" si="1323"/>
        <v>0</v>
      </c>
      <c r="AC2759" s="22">
        <f t="shared" si="1324"/>
        <v>0</v>
      </c>
      <c r="AD2759" s="22">
        <f t="shared" si="1325"/>
        <v>0</v>
      </c>
    </row>
    <row r="2760" spans="5:30" x14ac:dyDescent="0.25">
      <c r="E2760" s="12">
        <v>43076.875</v>
      </c>
      <c r="F2760" s="10">
        <v>13092.94</v>
      </c>
      <c r="G2760" s="10">
        <v>13097.44</v>
      </c>
      <c r="H2760" s="10">
        <v>13078.94</v>
      </c>
      <c r="I2760" s="10">
        <v>13090.94</v>
      </c>
      <c r="K2760" s="13">
        <f t="shared" si="1316"/>
        <v>-2</v>
      </c>
      <c r="L2760" s="13">
        <f t="shared" si="1326"/>
        <v>51.909999999999854</v>
      </c>
      <c r="M2760" s="13">
        <f t="shared" si="1317"/>
        <v>18.5</v>
      </c>
      <c r="N2760" s="13"/>
      <c r="X2760">
        <f t="shared" si="1319"/>
        <v>2</v>
      </c>
      <c r="Y2760">
        <f t="shared" si="1320"/>
        <v>0</v>
      </c>
      <c r="Z2760">
        <f t="shared" si="1321"/>
        <v>0</v>
      </c>
      <c r="AA2760" s="22">
        <f t="shared" si="1322"/>
        <v>0</v>
      </c>
      <c r="AB2760" s="22">
        <f t="shared" si="1323"/>
        <v>0</v>
      </c>
      <c r="AC2760" s="22">
        <f t="shared" si="1324"/>
        <v>0</v>
      </c>
      <c r="AD2760" s="22">
        <f t="shared" si="1325"/>
        <v>0</v>
      </c>
    </row>
    <row r="2761" spans="5:30" x14ac:dyDescent="0.25">
      <c r="E2761" s="11">
        <v>43076.916666666664</v>
      </c>
      <c r="F2761" s="9">
        <v>13091.19</v>
      </c>
      <c r="G2761" s="9">
        <v>13095.69</v>
      </c>
      <c r="H2761" s="9">
        <v>13082.44</v>
      </c>
      <c r="I2761" s="9">
        <v>13095.69</v>
      </c>
      <c r="K2761" s="13">
        <f t="shared" si="1316"/>
        <v>4.5</v>
      </c>
      <c r="L2761" s="13">
        <f t="shared" si="1326"/>
        <v>56.409999999999854</v>
      </c>
      <c r="M2761" s="13">
        <f t="shared" si="1317"/>
        <v>13.25</v>
      </c>
      <c r="N2761" s="13"/>
      <c r="X2761">
        <f t="shared" si="1319"/>
        <v>4.5</v>
      </c>
      <c r="Y2761">
        <f t="shared" si="1320"/>
        <v>0</v>
      </c>
      <c r="Z2761">
        <f t="shared" si="1321"/>
        <v>0</v>
      </c>
      <c r="AA2761" s="22">
        <f t="shared" si="1322"/>
        <v>0</v>
      </c>
      <c r="AB2761" s="22">
        <f t="shared" si="1323"/>
        <v>0</v>
      </c>
      <c r="AC2761" s="22">
        <f t="shared" si="1324"/>
        <v>0</v>
      </c>
      <c r="AD2761" s="22">
        <f t="shared" si="1325"/>
        <v>0</v>
      </c>
    </row>
    <row r="2762" spans="5:30" hidden="1" x14ac:dyDescent="0.25">
      <c r="E2762" s="12">
        <v>43076.958333333336</v>
      </c>
      <c r="F2762" s="10">
        <v>13096.19</v>
      </c>
      <c r="G2762" s="10">
        <v>13110.76</v>
      </c>
      <c r="H2762" s="10">
        <v>13091.71</v>
      </c>
      <c r="I2762" s="10">
        <v>13110.76</v>
      </c>
    </row>
    <row r="2763" spans="5:30" hidden="1" x14ac:dyDescent="0.25">
      <c r="E2763" s="11">
        <v>43077.041666666664</v>
      </c>
      <c r="F2763" s="9">
        <v>13109.52</v>
      </c>
      <c r="G2763" s="9">
        <v>13118.7</v>
      </c>
      <c r="H2763" s="9">
        <v>13109.52</v>
      </c>
      <c r="I2763" s="9">
        <v>13117.96</v>
      </c>
    </row>
    <row r="2764" spans="5:30" hidden="1" x14ac:dyDescent="0.25">
      <c r="E2764" s="12">
        <v>43077.083333333336</v>
      </c>
      <c r="F2764" s="10">
        <v>13116.72</v>
      </c>
      <c r="G2764" s="10">
        <v>13117.96</v>
      </c>
      <c r="H2764" s="10">
        <v>13097.58</v>
      </c>
      <c r="I2764" s="10">
        <v>13112.25</v>
      </c>
    </row>
    <row r="2765" spans="5:30" hidden="1" x14ac:dyDescent="0.25">
      <c r="E2765" s="11">
        <v>43077.125</v>
      </c>
      <c r="F2765" s="9">
        <v>13111.01</v>
      </c>
      <c r="G2765" s="9">
        <v>13117.24</v>
      </c>
      <c r="H2765" s="9">
        <v>13108.55</v>
      </c>
      <c r="I2765" s="9">
        <v>13114.75</v>
      </c>
    </row>
    <row r="2766" spans="5:30" hidden="1" x14ac:dyDescent="0.25">
      <c r="E2766" s="12">
        <v>43077.166666666664</v>
      </c>
      <c r="F2766" s="10">
        <v>13115.99</v>
      </c>
      <c r="G2766" s="10">
        <v>13117.24</v>
      </c>
      <c r="H2766" s="10">
        <v>13108.29</v>
      </c>
      <c r="I2766" s="10">
        <v>13108.29</v>
      </c>
    </row>
    <row r="2767" spans="5:30" hidden="1" x14ac:dyDescent="0.25">
      <c r="E2767" s="11">
        <v>43077.208333333336</v>
      </c>
      <c r="F2767" s="9">
        <v>13108.29</v>
      </c>
      <c r="G2767" s="9">
        <v>13111.51</v>
      </c>
      <c r="H2767" s="9">
        <v>13105.3</v>
      </c>
      <c r="I2767" s="9">
        <v>13110.27</v>
      </c>
    </row>
    <row r="2768" spans="5:30" hidden="1" x14ac:dyDescent="0.25">
      <c r="E2768" s="12">
        <v>43077.25</v>
      </c>
      <c r="F2768" s="10">
        <v>13109.02</v>
      </c>
      <c r="G2768" s="10">
        <v>13119.95</v>
      </c>
      <c r="H2768" s="10">
        <v>13109.02</v>
      </c>
      <c r="I2768" s="10">
        <v>13118.71</v>
      </c>
    </row>
    <row r="2769" spans="3:30" hidden="1" x14ac:dyDescent="0.25">
      <c r="E2769" s="11">
        <v>43077.291666666664</v>
      </c>
      <c r="F2769" s="9">
        <v>13118.71</v>
      </c>
      <c r="G2769" s="9">
        <v>13126.88</v>
      </c>
      <c r="H2769" s="9">
        <v>13113.71</v>
      </c>
      <c r="I2769" s="9">
        <v>13122.66</v>
      </c>
    </row>
    <row r="2770" spans="3:30" x14ac:dyDescent="0.25">
      <c r="C2770">
        <v>1</v>
      </c>
      <c r="E2770" s="12">
        <v>43077.333333333336</v>
      </c>
      <c r="F2770" s="10">
        <v>13122.66</v>
      </c>
      <c r="G2770" s="10">
        <v>13129.27</v>
      </c>
      <c r="H2770" s="10">
        <v>13120.55</v>
      </c>
      <c r="I2770" s="10">
        <v>13129.27</v>
      </c>
      <c r="K2770" s="13">
        <f t="shared" ref="K2770:K2784" si="1327">I2770-F2770</f>
        <v>6.6100000000005821</v>
      </c>
      <c r="L2770" s="13">
        <v>0</v>
      </c>
      <c r="M2770" s="13">
        <f t="shared" ref="M2770:M2784" si="1328">G2770-H2770</f>
        <v>8.7200000000011642</v>
      </c>
      <c r="N2770" s="13">
        <f t="shared" ref="N2770" si="1329">I2784-F2770</f>
        <v>39.100000000000364</v>
      </c>
      <c r="O2770" s="18">
        <f>IF(K2770*N2770&gt;0,1,0)</f>
        <v>1</v>
      </c>
      <c r="S2770" s="13">
        <f>MAX(G2770:G2785)</f>
        <v>13241.52</v>
      </c>
      <c r="X2770">
        <f t="shared" ref="X2770:X2784" si="1330">ABS(K2770)</f>
        <v>6.6100000000005821</v>
      </c>
      <c r="Y2770">
        <f t="shared" ref="Y2770:Y2784" si="1331">ABS(N2770)</f>
        <v>39.100000000000364</v>
      </c>
      <c r="Z2770">
        <f t="shared" ref="Z2770:Z2784" si="1332">IF(S2770&lt;1000,ABS(S2770),0)</f>
        <v>0</v>
      </c>
      <c r="AA2770" s="22">
        <f t="shared" ref="AA2770:AA2784" si="1333">ABS(P2770)</f>
        <v>0</v>
      </c>
      <c r="AB2770" s="22">
        <f t="shared" ref="AB2770:AB2784" si="1334">ABS(Q2770)</f>
        <v>0</v>
      </c>
      <c r="AC2770" s="22">
        <f t="shared" ref="AC2770:AC2784" si="1335">IF(O2770=1,ABS(P2771),0)</f>
        <v>0.69194809381801048</v>
      </c>
      <c r="AD2770" s="22">
        <f t="shared" ref="AD2770:AD2784" si="1336">IF(O2770=0,ABS(Q2771),0)</f>
        <v>0</v>
      </c>
    </row>
    <row r="2771" spans="3:30" x14ac:dyDescent="0.25">
      <c r="E2771" s="11">
        <v>43077.375</v>
      </c>
      <c r="F2771" s="9">
        <v>13130.77</v>
      </c>
      <c r="G2771" s="9">
        <v>13172.42</v>
      </c>
      <c r="H2771" s="9">
        <v>13130.77</v>
      </c>
      <c r="I2771" s="9">
        <v>13157.2</v>
      </c>
      <c r="K2771" s="13">
        <f t="shared" si="1327"/>
        <v>26.430000000000291</v>
      </c>
      <c r="L2771" s="13">
        <f t="shared" ref="L2771:L2784" si="1337">L2770+K2771</f>
        <v>26.430000000000291</v>
      </c>
      <c r="M2771" s="13">
        <f t="shared" si="1328"/>
        <v>41.649999999999636</v>
      </c>
      <c r="N2771" s="13"/>
      <c r="P2771">
        <f>_xlfn.IFS(K2770&lt;0,MIN(L2770:L2784),K2770&gt;0,MAX(L2770:L2784))/S2749</f>
        <v>0.69194809381801048</v>
      </c>
      <c r="Q2771">
        <f>_xlfn.IFS(K2770&lt;0,MAX(L2770:L2784),K2770&gt;0,MIN(L2770:L2784))/S2749</f>
        <v>0</v>
      </c>
      <c r="S2771" s="13">
        <f>MIN(H2770:H2785)</f>
        <v>13120.55</v>
      </c>
      <c r="X2771">
        <f t="shared" si="1330"/>
        <v>26.430000000000291</v>
      </c>
      <c r="Y2771">
        <f t="shared" si="1331"/>
        <v>0</v>
      </c>
      <c r="Z2771">
        <f t="shared" si="1332"/>
        <v>0</v>
      </c>
      <c r="AA2771" s="22">
        <f t="shared" si="1333"/>
        <v>0.69194809381801048</v>
      </c>
      <c r="AB2771" s="22">
        <f t="shared" si="1334"/>
        <v>0</v>
      </c>
      <c r="AC2771" s="22">
        <f t="shared" si="1335"/>
        <v>0</v>
      </c>
      <c r="AD2771" s="22">
        <f t="shared" si="1336"/>
        <v>0</v>
      </c>
    </row>
    <row r="2772" spans="3:30" x14ac:dyDescent="0.25">
      <c r="E2772" s="12">
        <v>43077.416666666664</v>
      </c>
      <c r="F2772" s="10">
        <v>13157.7</v>
      </c>
      <c r="G2772" s="10">
        <v>13207.02</v>
      </c>
      <c r="H2772" s="10">
        <v>13136.12</v>
      </c>
      <c r="I2772" s="10">
        <v>13191.62</v>
      </c>
      <c r="K2772" s="13">
        <f t="shared" si="1327"/>
        <v>33.920000000000073</v>
      </c>
      <c r="L2772" s="13">
        <f t="shared" si="1337"/>
        <v>60.350000000000364</v>
      </c>
      <c r="M2772" s="13">
        <f t="shared" si="1328"/>
        <v>70.899999999999636</v>
      </c>
      <c r="N2772" s="13"/>
      <c r="S2772" s="13">
        <f>S2770-S2771</f>
        <v>120.97000000000116</v>
      </c>
      <c r="X2772">
        <f t="shared" si="1330"/>
        <v>33.920000000000073</v>
      </c>
      <c r="Y2772">
        <f t="shared" si="1331"/>
        <v>0</v>
      </c>
      <c r="Z2772">
        <f t="shared" si="1332"/>
        <v>120.97000000000116</v>
      </c>
      <c r="AA2772" s="22">
        <f t="shared" si="1333"/>
        <v>0</v>
      </c>
      <c r="AB2772" s="22">
        <f t="shared" si="1334"/>
        <v>0</v>
      </c>
      <c r="AC2772" s="22">
        <f t="shared" si="1335"/>
        <v>0</v>
      </c>
      <c r="AD2772" s="22">
        <f t="shared" si="1336"/>
        <v>0</v>
      </c>
    </row>
    <row r="2773" spans="3:30" x14ac:dyDescent="0.25">
      <c r="E2773" s="11">
        <v>43077.458333333336</v>
      </c>
      <c r="F2773" s="9">
        <v>13191.61</v>
      </c>
      <c r="G2773" s="9">
        <v>13216.51</v>
      </c>
      <c r="H2773" s="9">
        <v>13175.12</v>
      </c>
      <c r="I2773" s="9">
        <v>13209.08</v>
      </c>
      <c r="K2773" s="13">
        <f t="shared" si="1327"/>
        <v>17.469999999999345</v>
      </c>
      <c r="L2773" s="13">
        <f t="shared" si="1337"/>
        <v>77.819999999999709</v>
      </c>
      <c r="M2773" s="13">
        <f t="shared" si="1328"/>
        <v>41.389999999999418</v>
      </c>
      <c r="N2773" s="13"/>
      <c r="X2773">
        <f t="shared" si="1330"/>
        <v>17.469999999999345</v>
      </c>
      <c r="Y2773">
        <f t="shared" si="1331"/>
        <v>0</v>
      </c>
      <c r="Z2773">
        <f t="shared" si="1332"/>
        <v>0</v>
      </c>
      <c r="AA2773" s="22">
        <f t="shared" si="1333"/>
        <v>0</v>
      </c>
      <c r="AB2773" s="22">
        <f t="shared" si="1334"/>
        <v>0</v>
      </c>
      <c r="AC2773" s="22">
        <f t="shared" si="1335"/>
        <v>0</v>
      </c>
      <c r="AD2773" s="22">
        <f t="shared" si="1336"/>
        <v>0</v>
      </c>
    </row>
    <row r="2774" spans="3:30" x14ac:dyDescent="0.25">
      <c r="E2774" s="12">
        <v>43077.5</v>
      </c>
      <c r="F2774" s="10">
        <v>13208.83</v>
      </c>
      <c r="G2774" s="10">
        <v>13241.52</v>
      </c>
      <c r="H2774" s="10">
        <v>13203.88</v>
      </c>
      <c r="I2774" s="10">
        <v>13216.86</v>
      </c>
      <c r="K2774" s="13">
        <f t="shared" si="1327"/>
        <v>8.0300000000006548</v>
      </c>
      <c r="L2774" s="13">
        <f t="shared" si="1337"/>
        <v>85.850000000000364</v>
      </c>
      <c r="M2774" s="13">
        <f t="shared" si="1328"/>
        <v>37.640000000001237</v>
      </c>
      <c r="N2774" s="13"/>
      <c r="X2774">
        <f t="shared" si="1330"/>
        <v>8.0300000000006548</v>
      </c>
      <c r="Y2774">
        <f t="shared" si="1331"/>
        <v>0</v>
      </c>
      <c r="Z2774">
        <f t="shared" si="1332"/>
        <v>0</v>
      </c>
      <c r="AA2774" s="22">
        <f t="shared" si="1333"/>
        <v>0</v>
      </c>
      <c r="AB2774" s="22">
        <f t="shared" si="1334"/>
        <v>0</v>
      </c>
      <c r="AC2774" s="22">
        <f t="shared" si="1335"/>
        <v>0</v>
      </c>
      <c r="AD2774" s="22">
        <f t="shared" si="1336"/>
        <v>0</v>
      </c>
    </row>
    <row r="2775" spans="3:30" x14ac:dyDescent="0.25">
      <c r="E2775" s="11">
        <v>43077.541666666664</v>
      </c>
      <c r="F2775" s="9">
        <v>13218.36</v>
      </c>
      <c r="G2775" s="9">
        <v>13223.6</v>
      </c>
      <c r="H2775" s="9">
        <v>13187.46</v>
      </c>
      <c r="I2775" s="9">
        <v>13199.98</v>
      </c>
      <c r="K2775" s="13">
        <f t="shared" si="1327"/>
        <v>-18.380000000001019</v>
      </c>
      <c r="L2775" s="13">
        <f t="shared" si="1337"/>
        <v>67.469999999999345</v>
      </c>
      <c r="M2775" s="13">
        <f t="shared" si="1328"/>
        <v>36.140000000001237</v>
      </c>
      <c r="N2775" s="13"/>
      <c r="X2775">
        <f t="shared" si="1330"/>
        <v>18.380000000001019</v>
      </c>
      <c r="Y2775">
        <f t="shared" si="1331"/>
        <v>0</v>
      </c>
      <c r="Z2775">
        <f t="shared" si="1332"/>
        <v>0</v>
      </c>
      <c r="AA2775" s="22">
        <f t="shared" si="1333"/>
        <v>0</v>
      </c>
      <c r="AB2775" s="22">
        <f t="shared" si="1334"/>
        <v>0</v>
      </c>
      <c r="AC2775" s="22">
        <f t="shared" si="1335"/>
        <v>0</v>
      </c>
      <c r="AD2775" s="22">
        <f t="shared" si="1336"/>
        <v>0</v>
      </c>
    </row>
    <row r="2776" spans="3:30" x14ac:dyDescent="0.25">
      <c r="E2776" s="12">
        <v>43077.583333333336</v>
      </c>
      <c r="F2776" s="10">
        <v>13199.73</v>
      </c>
      <c r="G2776" s="10">
        <v>13217.98</v>
      </c>
      <c r="H2776" s="10">
        <v>13176.27</v>
      </c>
      <c r="I2776" s="10">
        <v>13189.05</v>
      </c>
      <c r="K2776" s="13">
        <f t="shared" si="1327"/>
        <v>-10.680000000000291</v>
      </c>
      <c r="L2776" s="13">
        <f t="shared" si="1337"/>
        <v>56.789999999999054</v>
      </c>
      <c r="M2776" s="13">
        <f t="shared" si="1328"/>
        <v>41.709999999999127</v>
      </c>
      <c r="N2776" s="13"/>
      <c r="X2776">
        <f t="shared" si="1330"/>
        <v>10.680000000000291</v>
      </c>
      <c r="Y2776">
        <f t="shared" si="1331"/>
        <v>0</v>
      </c>
      <c r="Z2776">
        <f t="shared" si="1332"/>
        <v>0</v>
      </c>
      <c r="AA2776" s="22">
        <f t="shared" si="1333"/>
        <v>0</v>
      </c>
      <c r="AB2776" s="22">
        <f t="shared" si="1334"/>
        <v>0</v>
      </c>
      <c r="AC2776" s="22">
        <f t="shared" si="1335"/>
        <v>0</v>
      </c>
      <c r="AD2776" s="22">
        <f t="shared" si="1336"/>
        <v>0</v>
      </c>
    </row>
    <row r="2777" spans="3:30" x14ac:dyDescent="0.25">
      <c r="E2777" s="11">
        <v>43077.625</v>
      </c>
      <c r="F2777" s="9">
        <v>13189.3</v>
      </c>
      <c r="G2777" s="9">
        <v>13210.22</v>
      </c>
      <c r="H2777" s="9">
        <v>13165.86</v>
      </c>
      <c r="I2777" s="9">
        <v>13188.25</v>
      </c>
      <c r="K2777" s="13">
        <f t="shared" si="1327"/>
        <v>-1.0499999999992724</v>
      </c>
      <c r="L2777" s="13">
        <f t="shared" si="1337"/>
        <v>55.739999999999782</v>
      </c>
      <c r="M2777" s="13">
        <f t="shared" si="1328"/>
        <v>44.359999999998763</v>
      </c>
      <c r="N2777" s="13"/>
      <c r="X2777">
        <f t="shared" si="1330"/>
        <v>1.0499999999992724</v>
      </c>
      <c r="Y2777">
        <f t="shared" si="1331"/>
        <v>0</v>
      </c>
      <c r="Z2777">
        <f t="shared" si="1332"/>
        <v>0</v>
      </c>
      <c r="AA2777" s="22">
        <f t="shared" si="1333"/>
        <v>0</v>
      </c>
      <c r="AB2777" s="22">
        <f t="shared" si="1334"/>
        <v>0</v>
      </c>
      <c r="AC2777" s="22">
        <f t="shared" si="1335"/>
        <v>0</v>
      </c>
      <c r="AD2777" s="22">
        <f t="shared" si="1336"/>
        <v>0</v>
      </c>
    </row>
    <row r="2778" spans="3:30" x14ac:dyDescent="0.25">
      <c r="E2778" s="12">
        <v>43077.666666666664</v>
      </c>
      <c r="F2778" s="10">
        <v>13188</v>
      </c>
      <c r="G2778" s="10">
        <v>13188.49</v>
      </c>
      <c r="H2778" s="10">
        <v>13156.61</v>
      </c>
      <c r="I2778" s="10">
        <v>13162.86</v>
      </c>
      <c r="K2778" s="13">
        <f t="shared" si="1327"/>
        <v>-25.139999999999418</v>
      </c>
      <c r="L2778" s="13">
        <f t="shared" si="1337"/>
        <v>30.600000000000364</v>
      </c>
      <c r="M2778" s="13">
        <f t="shared" si="1328"/>
        <v>31.8799999999992</v>
      </c>
      <c r="N2778" s="13"/>
      <c r="X2778">
        <f t="shared" si="1330"/>
        <v>25.139999999999418</v>
      </c>
      <c r="Y2778">
        <f t="shared" si="1331"/>
        <v>0</v>
      </c>
      <c r="Z2778">
        <f t="shared" si="1332"/>
        <v>0</v>
      </c>
      <c r="AA2778" s="22">
        <f t="shared" si="1333"/>
        <v>0</v>
      </c>
      <c r="AB2778" s="22">
        <f t="shared" si="1334"/>
        <v>0</v>
      </c>
      <c r="AC2778" s="22">
        <f t="shared" si="1335"/>
        <v>0</v>
      </c>
      <c r="AD2778" s="22">
        <f t="shared" si="1336"/>
        <v>0</v>
      </c>
    </row>
    <row r="2779" spans="3:30" x14ac:dyDescent="0.25">
      <c r="E2779" s="11">
        <v>43077.708333333336</v>
      </c>
      <c r="F2779" s="9">
        <v>13162.61</v>
      </c>
      <c r="G2779" s="9">
        <v>13177.4</v>
      </c>
      <c r="H2779" s="9">
        <v>13142.29</v>
      </c>
      <c r="I2779" s="9">
        <v>13174.39</v>
      </c>
      <c r="K2779" s="13">
        <f t="shared" si="1327"/>
        <v>11.779999999998836</v>
      </c>
      <c r="L2779" s="13">
        <f t="shared" si="1337"/>
        <v>42.3799999999992</v>
      </c>
      <c r="M2779" s="13">
        <f t="shared" si="1328"/>
        <v>35.109999999998763</v>
      </c>
      <c r="N2779" s="13"/>
      <c r="X2779">
        <f t="shared" si="1330"/>
        <v>11.779999999998836</v>
      </c>
      <c r="Y2779">
        <f t="shared" si="1331"/>
        <v>0</v>
      </c>
      <c r="Z2779">
        <f t="shared" si="1332"/>
        <v>0</v>
      </c>
      <c r="AA2779" s="22">
        <f t="shared" si="1333"/>
        <v>0</v>
      </c>
      <c r="AB2779" s="22">
        <f t="shared" si="1334"/>
        <v>0</v>
      </c>
      <c r="AC2779" s="22">
        <f t="shared" si="1335"/>
        <v>0</v>
      </c>
      <c r="AD2779" s="22">
        <f t="shared" si="1336"/>
        <v>0</v>
      </c>
    </row>
    <row r="2780" spans="3:30" x14ac:dyDescent="0.25">
      <c r="E2780" s="12">
        <v>43077.75</v>
      </c>
      <c r="F2780" s="10">
        <v>13174.89</v>
      </c>
      <c r="G2780" s="10">
        <v>13177.62</v>
      </c>
      <c r="H2780" s="10">
        <v>13150.5</v>
      </c>
      <c r="I2780" s="10">
        <v>13163.25</v>
      </c>
      <c r="K2780" s="13">
        <f t="shared" si="1327"/>
        <v>-11.639999999999418</v>
      </c>
      <c r="L2780" s="13">
        <f t="shared" si="1337"/>
        <v>30.739999999999782</v>
      </c>
      <c r="M2780" s="13">
        <f t="shared" si="1328"/>
        <v>27.1200000000008</v>
      </c>
      <c r="N2780" s="13"/>
      <c r="X2780">
        <f t="shared" si="1330"/>
        <v>11.639999999999418</v>
      </c>
      <c r="Y2780">
        <f t="shared" si="1331"/>
        <v>0</v>
      </c>
      <c r="Z2780">
        <f t="shared" si="1332"/>
        <v>0</v>
      </c>
      <c r="AA2780" s="22">
        <f t="shared" si="1333"/>
        <v>0</v>
      </c>
      <c r="AB2780" s="22">
        <f t="shared" si="1334"/>
        <v>0</v>
      </c>
      <c r="AC2780" s="22">
        <f t="shared" si="1335"/>
        <v>0</v>
      </c>
      <c r="AD2780" s="22">
        <f t="shared" si="1336"/>
        <v>0</v>
      </c>
    </row>
    <row r="2781" spans="3:30" x14ac:dyDescent="0.25">
      <c r="E2781" s="11">
        <v>43077.791666666664</v>
      </c>
      <c r="F2781" s="9">
        <v>13163.75</v>
      </c>
      <c r="G2781" s="9">
        <v>13192.5</v>
      </c>
      <c r="H2781" s="9">
        <v>13162</v>
      </c>
      <c r="I2781" s="9">
        <v>13177.5</v>
      </c>
      <c r="K2781" s="13">
        <f t="shared" si="1327"/>
        <v>13.75</v>
      </c>
      <c r="L2781" s="13">
        <f t="shared" si="1337"/>
        <v>44.489999999999782</v>
      </c>
      <c r="M2781" s="13">
        <f t="shared" si="1328"/>
        <v>30.5</v>
      </c>
      <c r="N2781" s="13"/>
      <c r="X2781">
        <f t="shared" si="1330"/>
        <v>13.75</v>
      </c>
      <c r="Y2781">
        <f t="shared" si="1331"/>
        <v>0</v>
      </c>
      <c r="Z2781">
        <f t="shared" si="1332"/>
        <v>0</v>
      </c>
      <c r="AA2781" s="22">
        <f t="shared" si="1333"/>
        <v>0</v>
      </c>
      <c r="AB2781" s="22">
        <f t="shared" si="1334"/>
        <v>0</v>
      </c>
      <c r="AC2781" s="22">
        <f t="shared" si="1335"/>
        <v>0</v>
      </c>
      <c r="AD2781" s="22">
        <f t="shared" si="1336"/>
        <v>0</v>
      </c>
    </row>
    <row r="2782" spans="3:30" x14ac:dyDescent="0.25">
      <c r="E2782" s="12">
        <v>43077.833333333336</v>
      </c>
      <c r="F2782" s="10">
        <v>13178</v>
      </c>
      <c r="G2782" s="10">
        <v>13185.5</v>
      </c>
      <c r="H2782" s="10">
        <v>13172.26</v>
      </c>
      <c r="I2782" s="10">
        <v>13175.51</v>
      </c>
      <c r="K2782" s="13">
        <f t="shared" si="1327"/>
        <v>-2.4899999999997817</v>
      </c>
      <c r="L2782" s="13">
        <f t="shared" si="1337"/>
        <v>42</v>
      </c>
      <c r="M2782" s="13">
        <f t="shared" si="1328"/>
        <v>13.239999999999782</v>
      </c>
      <c r="N2782" s="13"/>
      <c r="X2782">
        <f t="shared" si="1330"/>
        <v>2.4899999999997817</v>
      </c>
      <c r="Y2782">
        <f t="shared" si="1331"/>
        <v>0</v>
      </c>
      <c r="Z2782">
        <f t="shared" si="1332"/>
        <v>0</v>
      </c>
      <c r="AA2782" s="22">
        <f t="shared" si="1333"/>
        <v>0</v>
      </c>
      <c r="AB2782" s="22">
        <f t="shared" si="1334"/>
        <v>0</v>
      </c>
      <c r="AC2782" s="22">
        <f t="shared" si="1335"/>
        <v>0</v>
      </c>
      <c r="AD2782" s="22">
        <f t="shared" si="1336"/>
        <v>0</v>
      </c>
    </row>
    <row r="2783" spans="3:30" x14ac:dyDescent="0.25">
      <c r="E2783" s="11">
        <v>43077.875</v>
      </c>
      <c r="F2783" s="9">
        <v>13176.01</v>
      </c>
      <c r="G2783" s="9">
        <v>13181.76</v>
      </c>
      <c r="H2783" s="9">
        <v>13160.76</v>
      </c>
      <c r="I2783" s="9">
        <v>13163.76</v>
      </c>
      <c r="K2783" s="13">
        <f t="shared" si="1327"/>
        <v>-12.25</v>
      </c>
      <c r="L2783" s="13">
        <f t="shared" si="1337"/>
        <v>29.75</v>
      </c>
      <c r="M2783" s="13">
        <f t="shared" si="1328"/>
        <v>21</v>
      </c>
      <c r="N2783" s="13"/>
      <c r="X2783">
        <f t="shared" si="1330"/>
        <v>12.25</v>
      </c>
      <c r="Y2783">
        <f t="shared" si="1331"/>
        <v>0</v>
      </c>
      <c r="Z2783">
        <f t="shared" si="1332"/>
        <v>0</v>
      </c>
      <c r="AA2783" s="22">
        <f t="shared" si="1333"/>
        <v>0</v>
      </c>
      <c r="AB2783" s="22">
        <f t="shared" si="1334"/>
        <v>0</v>
      </c>
      <c r="AC2783" s="22">
        <f t="shared" si="1335"/>
        <v>0</v>
      </c>
      <c r="AD2783" s="22">
        <f t="shared" si="1336"/>
        <v>0</v>
      </c>
    </row>
    <row r="2784" spans="3:30" x14ac:dyDescent="0.25">
      <c r="E2784" s="12">
        <v>43077.916666666664</v>
      </c>
      <c r="F2784" s="10">
        <v>13163.51</v>
      </c>
      <c r="G2784" s="10">
        <v>13168.26</v>
      </c>
      <c r="H2784" s="10">
        <v>13157.51</v>
      </c>
      <c r="I2784" s="10">
        <v>13161.76</v>
      </c>
      <c r="K2784" s="13">
        <f t="shared" si="1327"/>
        <v>-1.75</v>
      </c>
      <c r="L2784" s="13">
        <f t="shared" si="1337"/>
        <v>28</v>
      </c>
      <c r="M2784" s="13">
        <f t="shared" si="1328"/>
        <v>10.75</v>
      </c>
      <c r="N2784" s="13"/>
      <c r="X2784">
        <f t="shared" si="1330"/>
        <v>1.75</v>
      </c>
      <c r="Y2784">
        <f t="shared" si="1331"/>
        <v>0</v>
      </c>
      <c r="Z2784">
        <f t="shared" si="1332"/>
        <v>0</v>
      </c>
      <c r="AA2784" s="22">
        <f t="shared" si="1333"/>
        <v>0</v>
      </c>
      <c r="AB2784" s="22">
        <f t="shared" si="1334"/>
        <v>0</v>
      </c>
      <c r="AC2784" s="22">
        <f t="shared" si="1335"/>
        <v>0</v>
      </c>
      <c r="AD2784" s="22">
        <f t="shared" si="1336"/>
        <v>0</v>
      </c>
    </row>
    <row r="2785" spans="3:30" hidden="1" x14ac:dyDescent="0.25">
      <c r="E2785" s="11">
        <v>43080.041666666664</v>
      </c>
      <c r="F2785" s="9">
        <v>13161.16</v>
      </c>
      <c r="G2785" s="9">
        <v>13184.27</v>
      </c>
      <c r="H2785" s="9">
        <v>13161.16</v>
      </c>
      <c r="I2785" s="9">
        <v>13172.55</v>
      </c>
    </row>
    <row r="2786" spans="3:30" hidden="1" x14ac:dyDescent="0.25">
      <c r="E2786" s="12">
        <v>43080.083333333336</v>
      </c>
      <c r="F2786" s="10">
        <v>13172.55</v>
      </c>
      <c r="G2786" s="10">
        <v>13172.55</v>
      </c>
      <c r="H2786" s="10">
        <v>13160.86</v>
      </c>
      <c r="I2786" s="10">
        <v>13167.33</v>
      </c>
    </row>
    <row r="2787" spans="3:30" hidden="1" x14ac:dyDescent="0.25">
      <c r="E2787" s="11">
        <v>43080.125</v>
      </c>
      <c r="F2787" s="9">
        <v>13167.33</v>
      </c>
      <c r="G2787" s="9">
        <v>13169.81</v>
      </c>
      <c r="H2787" s="9">
        <v>13162.37</v>
      </c>
      <c r="I2787" s="9">
        <v>13167.57</v>
      </c>
    </row>
    <row r="2788" spans="3:30" hidden="1" x14ac:dyDescent="0.25">
      <c r="E2788" s="12">
        <v>43080.166666666664</v>
      </c>
      <c r="F2788" s="10">
        <v>13167.57</v>
      </c>
      <c r="G2788" s="10">
        <v>13169.31</v>
      </c>
      <c r="H2788" s="10">
        <v>13163.11</v>
      </c>
      <c r="I2788" s="10">
        <v>13166.84</v>
      </c>
    </row>
    <row r="2789" spans="3:30" hidden="1" x14ac:dyDescent="0.25">
      <c r="E2789" s="11">
        <v>43080.208333333336</v>
      </c>
      <c r="F2789" s="9">
        <v>13167.46</v>
      </c>
      <c r="G2789" s="9">
        <v>13180.78</v>
      </c>
      <c r="H2789" s="9">
        <v>13167.46</v>
      </c>
      <c r="I2789" s="9">
        <v>13179.54</v>
      </c>
    </row>
    <row r="2790" spans="3:30" hidden="1" x14ac:dyDescent="0.25">
      <c r="E2790" s="12">
        <v>43080.25</v>
      </c>
      <c r="F2790" s="10">
        <v>13179.54</v>
      </c>
      <c r="G2790" s="10">
        <v>13185.01</v>
      </c>
      <c r="H2790" s="10">
        <v>13179.54</v>
      </c>
      <c r="I2790" s="10">
        <v>13181.53</v>
      </c>
    </row>
    <row r="2791" spans="3:30" hidden="1" x14ac:dyDescent="0.25">
      <c r="E2791" s="11">
        <v>43080.291666666664</v>
      </c>
      <c r="F2791" s="9">
        <v>13181.53</v>
      </c>
      <c r="G2791" s="9">
        <v>13184.03</v>
      </c>
      <c r="H2791" s="9">
        <v>13170.84</v>
      </c>
      <c r="I2791" s="9">
        <v>13182.79</v>
      </c>
    </row>
    <row r="2792" spans="3:30" x14ac:dyDescent="0.25">
      <c r="C2792">
        <v>1</v>
      </c>
      <c r="E2792" s="12">
        <v>43080.333333333336</v>
      </c>
      <c r="F2792" s="10">
        <v>13182.79</v>
      </c>
      <c r="G2792" s="10">
        <v>13186.96</v>
      </c>
      <c r="H2792" s="10">
        <v>13173.48</v>
      </c>
      <c r="I2792" s="10">
        <v>13186.96</v>
      </c>
      <c r="K2792" s="13">
        <f t="shared" ref="K2792:K2806" si="1338">I2792-F2792</f>
        <v>4.1699999999982538</v>
      </c>
      <c r="L2792" s="13">
        <v>0</v>
      </c>
      <c r="M2792" s="13">
        <f t="shared" ref="M2792:M2806" si="1339">G2792-H2792</f>
        <v>13.479999999999563</v>
      </c>
      <c r="N2792" s="13">
        <f t="shared" ref="N2792" si="1340">I2806-F2792</f>
        <v>-31.340000000000146</v>
      </c>
      <c r="O2792" s="18">
        <f>IF(K2792*N2792&gt;0,1,0)</f>
        <v>0</v>
      </c>
      <c r="S2792" s="13">
        <f>MAX(G2792:G2807)</f>
        <v>13202.98</v>
      </c>
      <c r="X2792">
        <f t="shared" ref="X2792:X2806" si="1341">ABS(K2792)</f>
        <v>4.1699999999982538</v>
      </c>
      <c r="Y2792">
        <f t="shared" ref="Y2792:Y2806" si="1342">ABS(N2792)</f>
        <v>31.340000000000146</v>
      </c>
      <c r="Z2792">
        <f t="shared" ref="Z2792:Z2806" si="1343">IF(S2792&lt;1000,ABS(S2792),0)</f>
        <v>0</v>
      </c>
      <c r="AA2792" s="22">
        <f t="shared" ref="AA2792:AA2806" si="1344">ABS(P2792)</f>
        <v>0</v>
      </c>
      <c r="AB2792" s="22">
        <f t="shared" ref="AB2792:AB2806" si="1345">ABS(Q2792)</f>
        <v>0</v>
      </c>
      <c r="AC2792" s="22">
        <f t="shared" ref="AC2792:AC2806" si="1346">IF(O2792=1,ABS(P2793),0)</f>
        <v>0</v>
      </c>
      <c r="AD2792" s="22">
        <f t="shared" ref="AD2792:AD2806" si="1347">IF(O2792=0,ABS(Q2793),0)</f>
        <v>5.6361966533415696E-3</v>
      </c>
    </row>
    <row r="2793" spans="3:30" x14ac:dyDescent="0.25">
      <c r="E2793" s="11">
        <v>43080.375</v>
      </c>
      <c r="F2793" s="9">
        <v>13189.26</v>
      </c>
      <c r="G2793" s="9">
        <v>13202.98</v>
      </c>
      <c r="H2793" s="9">
        <v>13170.98</v>
      </c>
      <c r="I2793" s="9">
        <v>13175.76</v>
      </c>
      <c r="K2793" s="13">
        <f t="shared" si="1338"/>
        <v>-13.5</v>
      </c>
      <c r="L2793" s="13">
        <f t="shared" ref="L2793:L2806" si="1348">L2792+K2793</f>
        <v>-13.5</v>
      </c>
      <c r="M2793" s="13">
        <f t="shared" si="1339"/>
        <v>32</v>
      </c>
      <c r="N2793" s="13"/>
      <c r="P2793">
        <f>_xlfn.IFS(K2792&lt;0,MIN(L2792:L2806),K2792&gt;0,MAX(L2792:L2806))/S2772</f>
        <v>0</v>
      </c>
      <c r="Q2793">
        <f>_xlfn.IFS(K2792&lt;0,MAX(L2792:L2806),K2792&gt;0,MIN(L2792:L2806))/S2771</f>
        <v>-5.6361966533415696E-3</v>
      </c>
      <c r="S2793" s="13">
        <f>MIN(H2792:H2807)</f>
        <v>13111.4</v>
      </c>
      <c r="X2793">
        <f t="shared" si="1341"/>
        <v>13.5</v>
      </c>
      <c r="Y2793">
        <f t="shared" si="1342"/>
        <v>0</v>
      </c>
      <c r="Z2793">
        <f t="shared" si="1343"/>
        <v>0</v>
      </c>
      <c r="AA2793" s="22">
        <f t="shared" si="1344"/>
        <v>0</v>
      </c>
      <c r="AB2793" s="22">
        <f t="shared" si="1345"/>
        <v>5.6361966533415696E-3</v>
      </c>
      <c r="AC2793" s="22">
        <f t="shared" si="1346"/>
        <v>0</v>
      </c>
      <c r="AD2793" s="22">
        <f t="shared" si="1347"/>
        <v>0</v>
      </c>
    </row>
    <row r="2794" spans="3:30" x14ac:dyDescent="0.25">
      <c r="E2794" s="12">
        <v>43080.416666666664</v>
      </c>
      <c r="F2794" s="10">
        <v>13176.01</v>
      </c>
      <c r="G2794" s="10">
        <v>13191.98</v>
      </c>
      <c r="H2794" s="10">
        <v>13163.43</v>
      </c>
      <c r="I2794" s="10">
        <v>13166.9</v>
      </c>
      <c r="K2794" s="13">
        <f t="shared" si="1338"/>
        <v>-9.1100000000005821</v>
      </c>
      <c r="L2794" s="13">
        <f t="shared" si="1348"/>
        <v>-22.610000000000582</v>
      </c>
      <c r="M2794" s="13">
        <f t="shared" si="1339"/>
        <v>28.549999999999272</v>
      </c>
      <c r="N2794" s="13"/>
      <c r="S2794" s="13">
        <f>S2792-S2793</f>
        <v>91.579999999999927</v>
      </c>
      <c r="X2794">
        <f t="shared" si="1341"/>
        <v>9.1100000000005821</v>
      </c>
      <c r="Y2794">
        <f t="shared" si="1342"/>
        <v>0</v>
      </c>
      <c r="Z2794">
        <f t="shared" si="1343"/>
        <v>91.579999999999927</v>
      </c>
      <c r="AA2794" s="22">
        <f t="shared" si="1344"/>
        <v>0</v>
      </c>
      <c r="AB2794" s="22">
        <f t="shared" si="1345"/>
        <v>0</v>
      </c>
      <c r="AC2794" s="22">
        <f t="shared" si="1346"/>
        <v>0</v>
      </c>
      <c r="AD2794" s="22">
        <f t="shared" si="1347"/>
        <v>0</v>
      </c>
    </row>
    <row r="2795" spans="3:30" x14ac:dyDescent="0.25">
      <c r="E2795" s="11">
        <v>43080.458333333336</v>
      </c>
      <c r="F2795" s="9">
        <v>13166.4</v>
      </c>
      <c r="G2795" s="9">
        <v>13171.78</v>
      </c>
      <c r="H2795" s="9">
        <v>13153.08</v>
      </c>
      <c r="I2795" s="9">
        <v>13160.71</v>
      </c>
      <c r="K2795" s="13">
        <f t="shared" si="1338"/>
        <v>-5.6900000000005093</v>
      </c>
      <c r="L2795" s="13">
        <f t="shared" si="1348"/>
        <v>-28.300000000001091</v>
      </c>
      <c r="M2795" s="13">
        <f t="shared" si="1339"/>
        <v>18.700000000000728</v>
      </c>
      <c r="N2795" s="13"/>
      <c r="X2795">
        <f t="shared" si="1341"/>
        <v>5.6900000000005093</v>
      </c>
      <c r="Y2795">
        <f t="shared" si="1342"/>
        <v>0</v>
      </c>
      <c r="Z2795">
        <f t="shared" si="1343"/>
        <v>0</v>
      </c>
      <c r="AA2795" s="22">
        <f t="shared" si="1344"/>
        <v>0</v>
      </c>
      <c r="AB2795" s="22">
        <f t="shared" si="1345"/>
        <v>0</v>
      </c>
      <c r="AC2795" s="22">
        <f t="shared" si="1346"/>
        <v>0</v>
      </c>
      <c r="AD2795" s="22">
        <f t="shared" si="1347"/>
        <v>0</v>
      </c>
    </row>
    <row r="2796" spans="3:30" x14ac:dyDescent="0.25">
      <c r="E2796" s="12">
        <v>43080.5</v>
      </c>
      <c r="F2796" s="10">
        <v>13161.21</v>
      </c>
      <c r="G2796" s="10">
        <v>13184.81</v>
      </c>
      <c r="H2796" s="10">
        <v>13159.76</v>
      </c>
      <c r="I2796" s="10">
        <v>13170.29</v>
      </c>
      <c r="K2796" s="13">
        <f t="shared" si="1338"/>
        <v>9.0800000000017462</v>
      </c>
      <c r="L2796" s="13">
        <f t="shared" si="1348"/>
        <v>-19.219999999999345</v>
      </c>
      <c r="M2796" s="13">
        <f t="shared" si="1339"/>
        <v>25.049999999999272</v>
      </c>
      <c r="N2796" s="13"/>
      <c r="X2796">
        <f t="shared" si="1341"/>
        <v>9.0800000000017462</v>
      </c>
      <c r="Y2796">
        <f t="shared" si="1342"/>
        <v>0</v>
      </c>
      <c r="Z2796">
        <f t="shared" si="1343"/>
        <v>0</v>
      </c>
      <c r="AA2796" s="22">
        <f t="shared" si="1344"/>
        <v>0</v>
      </c>
      <c r="AB2796" s="22">
        <f t="shared" si="1345"/>
        <v>0</v>
      </c>
      <c r="AC2796" s="22">
        <f t="shared" si="1346"/>
        <v>0</v>
      </c>
      <c r="AD2796" s="22">
        <f t="shared" si="1347"/>
        <v>0</v>
      </c>
    </row>
    <row r="2797" spans="3:30" x14ac:dyDescent="0.25">
      <c r="E2797" s="11">
        <v>43080.541666666664</v>
      </c>
      <c r="F2797" s="9">
        <v>13170.04</v>
      </c>
      <c r="G2797" s="9">
        <v>13176.93</v>
      </c>
      <c r="H2797" s="9">
        <v>13137.17</v>
      </c>
      <c r="I2797" s="9">
        <v>13150.83</v>
      </c>
      <c r="K2797" s="13">
        <f t="shared" si="1338"/>
        <v>-19.210000000000946</v>
      </c>
      <c r="L2797" s="13">
        <f t="shared" si="1348"/>
        <v>-38.430000000000291</v>
      </c>
      <c r="M2797" s="13">
        <f t="shared" si="1339"/>
        <v>39.760000000000218</v>
      </c>
      <c r="N2797" s="13"/>
      <c r="X2797">
        <f t="shared" si="1341"/>
        <v>19.210000000000946</v>
      </c>
      <c r="Y2797">
        <f t="shared" si="1342"/>
        <v>0</v>
      </c>
      <c r="Z2797">
        <f t="shared" si="1343"/>
        <v>0</v>
      </c>
      <c r="AA2797" s="22">
        <f t="shared" si="1344"/>
        <v>0</v>
      </c>
      <c r="AB2797" s="22">
        <f t="shared" si="1345"/>
        <v>0</v>
      </c>
      <c r="AC2797" s="22">
        <f t="shared" si="1346"/>
        <v>0</v>
      </c>
      <c r="AD2797" s="22">
        <f t="shared" si="1347"/>
        <v>0</v>
      </c>
    </row>
    <row r="2798" spans="3:30" x14ac:dyDescent="0.25">
      <c r="E2798" s="12">
        <v>43080.583333333336</v>
      </c>
      <c r="F2798" s="10">
        <v>13150.58</v>
      </c>
      <c r="G2798" s="10">
        <v>13169.64</v>
      </c>
      <c r="H2798" s="10">
        <v>13144.33</v>
      </c>
      <c r="I2798" s="10">
        <v>13149.94</v>
      </c>
      <c r="K2798" s="13">
        <f t="shared" si="1338"/>
        <v>-0.63999999999941792</v>
      </c>
      <c r="L2798" s="13">
        <f t="shared" si="1348"/>
        <v>-39.069999999999709</v>
      </c>
      <c r="M2798" s="13">
        <f t="shared" si="1339"/>
        <v>25.309999999999491</v>
      </c>
      <c r="N2798" s="13"/>
      <c r="X2798">
        <f t="shared" si="1341"/>
        <v>0.63999999999941792</v>
      </c>
      <c r="Y2798">
        <f t="shared" si="1342"/>
        <v>0</v>
      </c>
      <c r="Z2798">
        <f t="shared" si="1343"/>
        <v>0</v>
      </c>
      <c r="AA2798" s="22">
        <f t="shared" si="1344"/>
        <v>0</v>
      </c>
      <c r="AB2798" s="22">
        <f t="shared" si="1345"/>
        <v>0</v>
      </c>
      <c r="AC2798" s="22">
        <f t="shared" si="1346"/>
        <v>0</v>
      </c>
      <c r="AD2798" s="22">
        <f t="shared" si="1347"/>
        <v>0</v>
      </c>
    </row>
    <row r="2799" spans="3:30" x14ac:dyDescent="0.25">
      <c r="E2799" s="11">
        <v>43080.625</v>
      </c>
      <c r="F2799" s="9">
        <v>13149.44</v>
      </c>
      <c r="G2799" s="9">
        <v>13156.61</v>
      </c>
      <c r="H2799" s="9">
        <v>13131.22</v>
      </c>
      <c r="I2799" s="9">
        <v>13154.4</v>
      </c>
      <c r="K2799" s="13">
        <f t="shared" si="1338"/>
        <v>4.9599999999991269</v>
      </c>
      <c r="L2799" s="13">
        <f t="shared" si="1348"/>
        <v>-34.110000000000582</v>
      </c>
      <c r="M2799" s="13">
        <f t="shared" si="1339"/>
        <v>25.390000000001237</v>
      </c>
      <c r="N2799" s="13"/>
      <c r="X2799">
        <f t="shared" si="1341"/>
        <v>4.9599999999991269</v>
      </c>
      <c r="Y2799">
        <f t="shared" si="1342"/>
        <v>0</v>
      </c>
      <c r="Z2799">
        <f t="shared" si="1343"/>
        <v>0</v>
      </c>
      <c r="AA2799" s="22">
        <f t="shared" si="1344"/>
        <v>0</v>
      </c>
      <c r="AB2799" s="22">
        <f t="shared" si="1345"/>
        <v>0</v>
      </c>
      <c r="AC2799" s="22">
        <f t="shared" si="1346"/>
        <v>0</v>
      </c>
      <c r="AD2799" s="22">
        <f t="shared" si="1347"/>
        <v>0</v>
      </c>
    </row>
    <row r="2800" spans="3:30" x14ac:dyDescent="0.25">
      <c r="E2800" s="12">
        <v>43080.666666666664</v>
      </c>
      <c r="F2800" s="10">
        <v>13154.15</v>
      </c>
      <c r="G2800" s="10">
        <v>13154.15</v>
      </c>
      <c r="H2800" s="10">
        <v>13120.8</v>
      </c>
      <c r="I2800" s="10">
        <v>13150.82</v>
      </c>
      <c r="K2800" s="13">
        <f t="shared" si="1338"/>
        <v>-3.3299999999999272</v>
      </c>
      <c r="L2800" s="13">
        <f t="shared" si="1348"/>
        <v>-37.440000000000509</v>
      </c>
      <c r="M2800" s="13">
        <f t="shared" si="1339"/>
        <v>33.350000000000364</v>
      </c>
      <c r="N2800" s="13"/>
      <c r="X2800">
        <f t="shared" si="1341"/>
        <v>3.3299999999999272</v>
      </c>
      <c r="Y2800">
        <f t="shared" si="1342"/>
        <v>0</v>
      </c>
      <c r="Z2800">
        <f t="shared" si="1343"/>
        <v>0</v>
      </c>
      <c r="AA2800" s="22">
        <f t="shared" si="1344"/>
        <v>0</v>
      </c>
      <c r="AB2800" s="22">
        <f t="shared" si="1345"/>
        <v>0</v>
      </c>
      <c r="AC2800" s="22">
        <f t="shared" si="1346"/>
        <v>0</v>
      </c>
      <c r="AD2800" s="22">
        <f t="shared" si="1347"/>
        <v>0</v>
      </c>
    </row>
    <row r="2801" spans="3:30" x14ac:dyDescent="0.25">
      <c r="E2801" s="11">
        <v>43080.708333333336</v>
      </c>
      <c r="F2801" s="9">
        <v>13152.07</v>
      </c>
      <c r="G2801" s="9">
        <v>13159.07</v>
      </c>
      <c r="H2801" s="9">
        <v>13112.18</v>
      </c>
      <c r="I2801" s="9">
        <v>13115.56</v>
      </c>
      <c r="K2801" s="13">
        <f t="shared" si="1338"/>
        <v>-36.510000000000218</v>
      </c>
      <c r="L2801" s="13">
        <f t="shared" si="1348"/>
        <v>-73.950000000000728</v>
      </c>
      <c r="M2801" s="13">
        <f t="shared" si="1339"/>
        <v>46.889999999999418</v>
      </c>
      <c r="N2801" s="13"/>
      <c r="X2801">
        <f t="shared" si="1341"/>
        <v>36.510000000000218</v>
      </c>
      <c r="Y2801">
        <f t="shared" si="1342"/>
        <v>0</v>
      </c>
      <c r="Z2801">
        <f t="shared" si="1343"/>
        <v>0</v>
      </c>
      <c r="AA2801" s="22">
        <f t="shared" si="1344"/>
        <v>0</v>
      </c>
      <c r="AB2801" s="22">
        <f t="shared" si="1345"/>
        <v>0</v>
      </c>
      <c r="AC2801" s="22">
        <f t="shared" si="1346"/>
        <v>0</v>
      </c>
      <c r="AD2801" s="22">
        <f t="shared" si="1347"/>
        <v>0</v>
      </c>
    </row>
    <row r="2802" spans="3:30" x14ac:dyDescent="0.25">
      <c r="E2802" s="12">
        <v>43080.75</v>
      </c>
      <c r="F2802" s="10">
        <v>13115.8</v>
      </c>
      <c r="G2802" s="10">
        <v>13129.34</v>
      </c>
      <c r="H2802" s="10">
        <v>13111.4</v>
      </c>
      <c r="I2802" s="10">
        <v>13119.73</v>
      </c>
      <c r="K2802" s="13">
        <f t="shared" si="1338"/>
        <v>3.930000000000291</v>
      </c>
      <c r="L2802" s="13">
        <f t="shared" si="1348"/>
        <v>-70.020000000000437</v>
      </c>
      <c r="M2802" s="13">
        <f t="shared" si="1339"/>
        <v>17.940000000000509</v>
      </c>
      <c r="N2802" s="13"/>
      <c r="X2802">
        <f t="shared" si="1341"/>
        <v>3.930000000000291</v>
      </c>
      <c r="Y2802">
        <f t="shared" si="1342"/>
        <v>0</v>
      </c>
      <c r="Z2802">
        <f t="shared" si="1343"/>
        <v>0</v>
      </c>
      <c r="AA2802" s="22">
        <f t="shared" si="1344"/>
        <v>0</v>
      </c>
      <c r="AB2802" s="22">
        <f t="shared" si="1345"/>
        <v>0</v>
      </c>
      <c r="AC2802" s="22">
        <f t="shared" si="1346"/>
        <v>0</v>
      </c>
      <c r="AD2802" s="22">
        <f t="shared" si="1347"/>
        <v>0</v>
      </c>
    </row>
    <row r="2803" spans="3:30" x14ac:dyDescent="0.25">
      <c r="E2803" s="11">
        <v>43080.791666666664</v>
      </c>
      <c r="F2803" s="9">
        <v>13120.23</v>
      </c>
      <c r="G2803" s="9">
        <v>13148.23</v>
      </c>
      <c r="H2803" s="9">
        <v>13120.23</v>
      </c>
      <c r="I2803" s="9">
        <v>13142.22</v>
      </c>
      <c r="K2803" s="13">
        <f t="shared" si="1338"/>
        <v>21.989999999999782</v>
      </c>
      <c r="L2803" s="13">
        <f t="shared" si="1348"/>
        <v>-48.030000000000655</v>
      </c>
      <c r="M2803" s="13">
        <f t="shared" si="1339"/>
        <v>28</v>
      </c>
      <c r="N2803" s="13"/>
      <c r="X2803">
        <f t="shared" si="1341"/>
        <v>21.989999999999782</v>
      </c>
      <c r="Y2803">
        <f t="shared" si="1342"/>
        <v>0</v>
      </c>
      <c r="Z2803">
        <f t="shared" si="1343"/>
        <v>0</v>
      </c>
      <c r="AA2803" s="22">
        <f t="shared" si="1344"/>
        <v>0</v>
      </c>
      <c r="AB2803" s="22">
        <f t="shared" si="1345"/>
        <v>0</v>
      </c>
      <c r="AC2803" s="22">
        <f t="shared" si="1346"/>
        <v>0</v>
      </c>
      <c r="AD2803" s="22">
        <f t="shared" si="1347"/>
        <v>0</v>
      </c>
    </row>
    <row r="2804" spans="3:30" x14ac:dyDescent="0.25">
      <c r="E2804" s="12">
        <v>43080.833333333336</v>
      </c>
      <c r="F2804" s="10">
        <v>13142.72</v>
      </c>
      <c r="G2804" s="10">
        <v>13148.72</v>
      </c>
      <c r="H2804" s="10">
        <v>13136.97</v>
      </c>
      <c r="I2804" s="10">
        <v>13141.97</v>
      </c>
      <c r="K2804" s="13">
        <f t="shared" si="1338"/>
        <v>-0.75</v>
      </c>
      <c r="L2804" s="13">
        <f t="shared" si="1348"/>
        <v>-48.780000000000655</v>
      </c>
      <c r="M2804" s="13">
        <f t="shared" si="1339"/>
        <v>11.75</v>
      </c>
      <c r="N2804" s="13"/>
      <c r="X2804">
        <f t="shared" si="1341"/>
        <v>0.75</v>
      </c>
      <c r="Y2804">
        <f t="shared" si="1342"/>
        <v>0</v>
      </c>
      <c r="Z2804">
        <f t="shared" si="1343"/>
        <v>0</v>
      </c>
      <c r="AA2804" s="22">
        <f t="shared" si="1344"/>
        <v>0</v>
      </c>
      <c r="AB2804" s="22">
        <f t="shared" si="1345"/>
        <v>0</v>
      </c>
      <c r="AC2804" s="22">
        <f t="shared" si="1346"/>
        <v>0</v>
      </c>
      <c r="AD2804" s="22">
        <f t="shared" si="1347"/>
        <v>0</v>
      </c>
    </row>
    <row r="2805" spans="3:30" x14ac:dyDescent="0.25">
      <c r="E2805" s="11">
        <v>43080.875</v>
      </c>
      <c r="F2805" s="9">
        <v>13141.72</v>
      </c>
      <c r="G2805" s="9">
        <v>13143.97</v>
      </c>
      <c r="H2805" s="9">
        <v>13138.71</v>
      </c>
      <c r="I2805" s="9">
        <v>13140.21</v>
      </c>
      <c r="K2805" s="13">
        <f t="shared" si="1338"/>
        <v>-1.5100000000002183</v>
      </c>
      <c r="L2805" s="13">
        <f t="shared" si="1348"/>
        <v>-50.290000000000873</v>
      </c>
      <c r="M2805" s="13">
        <f t="shared" si="1339"/>
        <v>5.2600000000002183</v>
      </c>
      <c r="N2805" s="13"/>
      <c r="X2805">
        <f t="shared" si="1341"/>
        <v>1.5100000000002183</v>
      </c>
      <c r="Y2805">
        <f t="shared" si="1342"/>
        <v>0</v>
      </c>
      <c r="Z2805">
        <f t="shared" si="1343"/>
        <v>0</v>
      </c>
      <c r="AA2805" s="22">
        <f t="shared" si="1344"/>
        <v>0</v>
      </c>
      <c r="AB2805" s="22">
        <f t="shared" si="1345"/>
        <v>0</v>
      </c>
      <c r="AC2805" s="22">
        <f t="shared" si="1346"/>
        <v>0</v>
      </c>
      <c r="AD2805" s="22">
        <f t="shared" si="1347"/>
        <v>0</v>
      </c>
    </row>
    <row r="2806" spans="3:30" x14ac:dyDescent="0.25">
      <c r="E2806" s="12">
        <v>43080.916666666664</v>
      </c>
      <c r="F2806" s="10">
        <v>13140.71</v>
      </c>
      <c r="G2806" s="10">
        <v>13153.2</v>
      </c>
      <c r="H2806" s="10">
        <v>13135.96</v>
      </c>
      <c r="I2806" s="10">
        <v>13151.45</v>
      </c>
      <c r="K2806" s="13">
        <f t="shared" si="1338"/>
        <v>10.740000000001601</v>
      </c>
      <c r="L2806" s="13">
        <f t="shared" si="1348"/>
        <v>-39.549999999999272</v>
      </c>
      <c r="M2806" s="13">
        <f t="shared" si="1339"/>
        <v>17.240000000001601</v>
      </c>
      <c r="N2806" s="13"/>
      <c r="X2806">
        <f t="shared" si="1341"/>
        <v>10.740000000001601</v>
      </c>
      <c r="Y2806">
        <f t="shared" si="1342"/>
        <v>0</v>
      </c>
      <c r="Z2806">
        <f t="shared" si="1343"/>
        <v>0</v>
      </c>
      <c r="AA2806" s="22">
        <f t="shared" si="1344"/>
        <v>0</v>
      </c>
      <c r="AB2806" s="22">
        <f t="shared" si="1345"/>
        <v>0</v>
      </c>
      <c r="AC2806" s="22">
        <f t="shared" si="1346"/>
        <v>0</v>
      </c>
      <c r="AD2806" s="22">
        <f t="shared" si="1347"/>
        <v>0</v>
      </c>
    </row>
    <row r="2807" spans="3:30" hidden="1" x14ac:dyDescent="0.25">
      <c r="E2807" s="11">
        <v>43080.958333333336</v>
      </c>
      <c r="F2807" s="9">
        <v>13150.22</v>
      </c>
      <c r="G2807" s="9">
        <v>13177.34</v>
      </c>
      <c r="H2807" s="9">
        <v>13148.98</v>
      </c>
      <c r="I2807" s="9">
        <v>13170.16</v>
      </c>
    </row>
    <row r="2808" spans="3:30" hidden="1" x14ac:dyDescent="0.25">
      <c r="E2808" s="12">
        <v>43081.041666666664</v>
      </c>
      <c r="F2808" s="10">
        <v>13170.16</v>
      </c>
      <c r="G2808" s="10">
        <v>13170.16</v>
      </c>
      <c r="H2808" s="10">
        <v>13157.81</v>
      </c>
      <c r="I2808" s="10">
        <v>13165.71</v>
      </c>
    </row>
    <row r="2809" spans="3:30" hidden="1" x14ac:dyDescent="0.25">
      <c r="E2809" s="11">
        <v>43081.083333333336</v>
      </c>
      <c r="F2809" s="9">
        <v>13165.71</v>
      </c>
      <c r="G2809" s="9">
        <v>13174.35</v>
      </c>
      <c r="H2809" s="9">
        <v>13163.24</v>
      </c>
      <c r="I2809" s="9">
        <v>13164.47</v>
      </c>
    </row>
    <row r="2810" spans="3:30" hidden="1" x14ac:dyDescent="0.25">
      <c r="E2810" s="12">
        <v>43081.125</v>
      </c>
      <c r="F2810" s="10">
        <v>13164.47</v>
      </c>
      <c r="G2810" s="10">
        <v>13171.87</v>
      </c>
      <c r="H2810" s="10">
        <v>13162</v>
      </c>
      <c r="I2810" s="10">
        <v>13169.4</v>
      </c>
    </row>
    <row r="2811" spans="3:30" hidden="1" x14ac:dyDescent="0.25">
      <c r="E2811" s="11">
        <v>43081.166666666664</v>
      </c>
      <c r="F2811" s="9">
        <v>13169.4</v>
      </c>
      <c r="G2811" s="9">
        <v>13175.31</v>
      </c>
      <c r="H2811" s="9">
        <v>13166.17</v>
      </c>
      <c r="I2811" s="9">
        <v>13170.13</v>
      </c>
    </row>
    <row r="2812" spans="3:30" hidden="1" x14ac:dyDescent="0.25">
      <c r="E2812" s="12">
        <v>43081.208333333336</v>
      </c>
      <c r="F2812" s="10">
        <v>13170.13</v>
      </c>
      <c r="G2812" s="10">
        <v>13172.6</v>
      </c>
      <c r="H2812" s="10">
        <v>13164.65</v>
      </c>
      <c r="I2812" s="10">
        <v>13167.12</v>
      </c>
    </row>
    <row r="2813" spans="3:30" hidden="1" x14ac:dyDescent="0.25">
      <c r="E2813" s="11">
        <v>43081.25</v>
      </c>
      <c r="F2813" s="9">
        <v>13167.12</v>
      </c>
      <c r="G2813" s="9">
        <v>13168.36</v>
      </c>
      <c r="H2813" s="9">
        <v>13161.91</v>
      </c>
      <c r="I2813" s="9">
        <v>13161.91</v>
      </c>
    </row>
    <row r="2814" spans="3:30" hidden="1" x14ac:dyDescent="0.25">
      <c r="E2814" s="12">
        <v>43081.291666666664</v>
      </c>
      <c r="F2814" s="10">
        <v>13161.91</v>
      </c>
      <c r="G2814" s="10">
        <v>13164.38</v>
      </c>
      <c r="H2814" s="10">
        <v>13156.17</v>
      </c>
      <c r="I2814" s="10">
        <v>13158.64</v>
      </c>
    </row>
    <row r="2815" spans="3:30" x14ac:dyDescent="0.25">
      <c r="C2815">
        <v>1</v>
      </c>
      <c r="E2815" s="11">
        <v>43081.333333333336</v>
      </c>
      <c r="F2815" s="9">
        <v>13158.64</v>
      </c>
      <c r="G2815" s="9">
        <v>13163.06</v>
      </c>
      <c r="H2815" s="9">
        <v>13155.06</v>
      </c>
      <c r="I2815" s="9">
        <v>13163.06</v>
      </c>
      <c r="K2815" s="13">
        <f t="shared" ref="K2815:K2829" si="1349">I2815-F2815</f>
        <v>4.4200000000000728</v>
      </c>
      <c r="L2815" s="13">
        <v>0</v>
      </c>
      <c r="M2815" s="13">
        <f t="shared" ref="M2815:M2829" si="1350">G2815-H2815</f>
        <v>8</v>
      </c>
      <c r="N2815" s="13">
        <f t="shared" ref="N2815" si="1351">I2829-F2815</f>
        <v>9.7900000000008731</v>
      </c>
      <c r="O2815" s="18">
        <f>IF(K2815*N2815&gt;0,1,0)</f>
        <v>1</v>
      </c>
      <c r="S2815" s="13">
        <f>MAX(G2815:G2830)</f>
        <v>13184.39</v>
      </c>
      <c r="X2815">
        <f t="shared" ref="X2815:X2829" si="1352">ABS(K2815)</f>
        <v>4.4200000000000728</v>
      </c>
      <c r="Y2815">
        <f t="shared" ref="Y2815:Y2829" si="1353">ABS(N2815)</f>
        <v>9.7900000000008731</v>
      </c>
      <c r="Z2815">
        <f t="shared" ref="Z2815:Z2829" si="1354">IF(S2815&lt;1000,ABS(S2815),0)</f>
        <v>0</v>
      </c>
      <c r="AA2815" s="22">
        <f t="shared" ref="AA2815:AA2829" si="1355">ABS(P2815)</f>
        <v>0</v>
      </c>
      <c r="AB2815" s="22">
        <f t="shared" ref="AB2815:AB2829" si="1356">ABS(Q2815)</f>
        <v>0</v>
      </c>
      <c r="AC2815" s="22">
        <f t="shared" ref="AC2815:AC2829" si="1357">IF(O2815=1,ABS(P2816),0)</f>
        <v>0.14184319720462757</v>
      </c>
      <c r="AD2815" s="22">
        <f t="shared" ref="AD2815:AD2829" si="1358">IF(O2815=0,ABS(Q2816),0)</f>
        <v>0</v>
      </c>
    </row>
    <row r="2816" spans="3:30" x14ac:dyDescent="0.25">
      <c r="E2816" s="12">
        <v>43081.375</v>
      </c>
      <c r="F2816" s="10">
        <v>13163.16</v>
      </c>
      <c r="G2816" s="10">
        <v>13163.41</v>
      </c>
      <c r="H2816" s="10">
        <v>13124.63</v>
      </c>
      <c r="I2816" s="10">
        <v>13128.38</v>
      </c>
      <c r="K2816" s="13">
        <f t="shared" si="1349"/>
        <v>-34.780000000000655</v>
      </c>
      <c r="L2816" s="13">
        <f t="shared" ref="L2816:L2829" si="1359">L2815+K2816</f>
        <v>-34.780000000000655</v>
      </c>
      <c r="M2816" s="13">
        <f t="shared" si="1350"/>
        <v>38.780000000000655</v>
      </c>
      <c r="N2816" s="13"/>
      <c r="P2816">
        <f>_xlfn.IFS(K2815&lt;0,MIN(L2815:L2829),K2815&gt;0,MAX(L2815:L2829))/S2794</f>
        <v>0.14184319720462757</v>
      </c>
      <c r="Q2816">
        <f>_xlfn.IFS(K2815&lt;0,MAX(L2815:L2829),K2815&gt;0,MIN(L2815:L2829))/S2794</f>
        <v>-0.82048482201353434</v>
      </c>
      <c r="S2816" s="13">
        <f>MIN(H2815:H2830)</f>
        <v>13079.08</v>
      </c>
      <c r="X2816">
        <f t="shared" si="1352"/>
        <v>34.780000000000655</v>
      </c>
      <c r="Y2816">
        <f t="shared" si="1353"/>
        <v>0</v>
      </c>
      <c r="Z2816">
        <f t="shared" si="1354"/>
        <v>0</v>
      </c>
      <c r="AA2816" s="22">
        <f t="shared" si="1355"/>
        <v>0.14184319720462757</v>
      </c>
      <c r="AB2816" s="22">
        <f t="shared" si="1356"/>
        <v>0.82048482201353434</v>
      </c>
      <c r="AC2816" s="22">
        <f t="shared" si="1357"/>
        <v>0</v>
      </c>
      <c r="AD2816" s="22">
        <f t="shared" si="1358"/>
        <v>0</v>
      </c>
    </row>
    <row r="2817" spans="5:30" x14ac:dyDescent="0.25">
      <c r="E2817" s="11">
        <v>43081.416666666664</v>
      </c>
      <c r="F2817" s="9">
        <v>13129.63</v>
      </c>
      <c r="G2817" s="9">
        <v>13138.88</v>
      </c>
      <c r="H2817" s="9">
        <v>13079.08</v>
      </c>
      <c r="I2817" s="9">
        <v>13089.27</v>
      </c>
      <c r="K2817" s="13">
        <f t="shared" si="1349"/>
        <v>-40.359999999998763</v>
      </c>
      <c r="L2817" s="13">
        <f t="shared" si="1359"/>
        <v>-75.139999999999418</v>
      </c>
      <c r="M2817" s="13">
        <f t="shared" si="1350"/>
        <v>59.799999999999272</v>
      </c>
      <c r="N2817" s="13"/>
      <c r="S2817" s="13">
        <f>S2815-S2816</f>
        <v>105.30999999999949</v>
      </c>
      <c r="X2817">
        <f t="shared" si="1352"/>
        <v>40.359999999998763</v>
      </c>
      <c r="Y2817">
        <f t="shared" si="1353"/>
        <v>0</v>
      </c>
      <c r="Z2817">
        <f t="shared" si="1354"/>
        <v>105.30999999999949</v>
      </c>
      <c r="AA2817" s="22">
        <f t="shared" si="1355"/>
        <v>0</v>
      </c>
      <c r="AB2817" s="22">
        <f t="shared" si="1356"/>
        <v>0</v>
      </c>
      <c r="AC2817" s="22">
        <f t="shared" si="1357"/>
        <v>0</v>
      </c>
      <c r="AD2817" s="22">
        <f t="shared" si="1358"/>
        <v>0</v>
      </c>
    </row>
    <row r="2818" spans="5:30" x14ac:dyDescent="0.25">
      <c r="E2818" s="12">
        <v>43081.458333333336</v>
      </c>
      <c r="F2818" s="10">
        <v>13089.77</v>
      </c>
      <c r="G2818" s="10">
        <v>13154.39</v>
      </c>
      <c r="H2818" s="10">
        <v>13089.77</v>
      </c>
      <c r="I2818" s="10">
        <v>13142.93</v>
      </c>
      <c r="K2818" s="13">
        <f t="shared" si="1349"/>
        <v>53.159999999999854</v>
      </c>
      <c r="L2818" s="13">
        <f t="shared" si="1359"/>
        <v>-21.979999999999563</v>
      </c>
      <c r="M2818" s="13">
        <f t="shared" si="1350"/>
        <v>64.619999999998981</v>
      </c>
      <c r="N2818" s="13"/>
      <c r="X2818">
        <f t="shared" si="1352"/>
        <v>53.159999999999854</v>
      </c>
      <c r="Y2818">
        <f t="shared" si="1353"/>
        <v>0</v>
      </c>
      <c r="Z2818">
        <f t="shared" si="1354"/>
        <v>0</v>
      </c>
      <c r="AA2818" s="22">
        <f t="shared" si="1355"/>
        <v>0</v>
      </c>
      <c r="AB2818" s="22">
        <f t="shared" si="1356"/>
        <v>0</v>
      </c>
      <c r="AC2818" s="22">
        <f t="shared" si="1357"/>
        <v>0</v>
      </c>
      <c r="AD2818" s="22">
        <f t="shared" si="1358"/>
        <v>0</v>
      </c>
    </row>
    <row r="2819" spans="5:30" x14ac:dyDescent="0.25">
      <c r="E2819" s="11">
        <v>43081.5</v>
      </c>
      <c r="F2819" s="9">
        <v>13142.67</v>
      </c>
      <c r="G2819" s="9">
        <v>13146.4</v>
      </c>
      <c r="H2819" s="9">
        <v>13111.79</v>
      </c>
      <c r="I2819" s="9">
        <v>13124.21</v>
      </c>
      <c r="K2819" s="13">
        <f t="shared" si="1349"/>
        <v>-18.460000000000946</v>
      </c>
      <c r="L2819" s="13">
        <f t="shared" si="1359"/>
        <v>-40.440000000000509</v>
      </c>
      <c r="M2819" s="13">
        <f t="shared" si="1350"/>
        <v>34.609999999998763</v>
      </c>
      <c r="N2819" s="13"/>
      <c r="X2819">
        <f t="shared" si="1352"/>
        <v>18.460000000000946</v>
      </c>
      <c r="Y2819">
        <f t="shared" si="1353"/>
        <v>0</v>
      </c>
      <c r="Z2819">
        <f t="shared" si="1354"/>
        <v>0</v>
      </c>
      <c r="AA2819" s="22">
        <f t="shared" si="1355"/>
        <v>0</v>
      </c>
      <c r="AB2819" s="22">
        <f t="shared" si="1356"/>
        <v>0</v>
      </c>
      <c r="AC2819" s="22">
        <f t="shared" si="1357"/>
        <v>0</v>
      </c>
      <c r="AD2819" s="22">
        <f t="shared" si="1358"/>
        <v>0</v>
      </c>
    </row>
    <row r="2820" spans="5:30" x14ac:dyDescent="0.25">
      <c r="E2820" s="12">
        <v>43081.541666666664</v>
      </c>
      <c r="F2820" s="10">
        <v>13123.46</v>
      </c>
      <c r="G2820" s="10">
        <v>13145</v>
      </c>
      <c r="H2820" s="10">
        <v>13122.61</v>
      </c>
      <c r="I2820" s="10">
        <v>13135.15</v>
      </c>
      <c r="K2820" s="13">
        <f t="shared" si="1349"/>
        <v>11.690000000000509</v>
      </c>
      <c r="L2820" s="13">
        <f t="shared" si="1359"/>
        <v>-28.75</v>
      </c>
      <c r="M2820" s="13">
        <f t="shared" si="1350"/>
        <v>22.389999999999418</v>
      </c>
      <c r="N2820" s="13"/>
      <c r="X2820">
        <f t="shared" si="1352"/>
        <v>11.690000000000509</v>
      </c>
      <c r="Y2820">
        <f t="shared" si="1353"/>
        <v>0</v>
      </c>
      <c r="Z2820">
        <f t="shared" si="1354"/>
        <v>0</v>
      </c>
      <c r="AA2820" s="22">
        <f t="shared" si="1355"/>
        <v>0</v>
      </c>
      <c r="AB2820" s="22">
        <f t="shared" si="1356"/>
        <v>0</v>
      </c>
      <c r="AC2820" s="22">
        <f t="shared" si="1357"/>
        <v>0</v>
      </c>
      <c r="AD2820" s="22">
        <f t="shared" si="1358"/>
        <v>0</v>
      </c>
    </row>
    <row r="2821" spans="5:30" x14ac:dyDescent="0.25">
      <c r="E2821" s="11">
        <v>43081.583333333336</v>
      </c>
      <c r="F2821" s="9">
        <v>13135.4</v>
      </c>
      <c r="G2821" s="9">
        <v>13155.08</v>
      </c>
      <c r="H2821" s="9">
        <v>13133.65</v>
      </c>
      <c r="I2821" s="9">
        <v>13139.92</v>
      </c>
      <c r="K2821" s="13">
        <f t="shared" si="1349"/>
        <v>4.5200000000004366</v>
      </c>
      <c r="L2821" s="13">
        <f t="shared" si="1359"/>
        <v>-24.229999999999563</v>
      </c>
      <c r="M2821" s="13">
        <f t="shared" si="1350"/>
        <v>21.430000000000291</v>
      </c>
      <c r="N2821" s="13"/>
      <c r="X2821">
        <f t="shared" si="1352"/>
        <v>4.5200000000004366</v>
      </c>
      <c r="Y2821">
        <f t="shared" si="1353"/>
        <v>0</v>
      </c>
      <c r="Z2821">
        <f t="shared" si="1354"/>
        <v>0</v>
      </c>
      <c r="AA2821" s="22">
        <f t="shared" si="1355"/>
        <v>0</v>
      </c>
      <c r="AB2821" s="22">
        <f t="shared" si="1356"/>
        <v>0</v>
      </c>
      <c r="AC2821" s="22">
        <f t="shared" si="1357"/>
        <v>0</v>
      </c>
      <c r="AD2821" s="22">
        <f t="shared" si="1358"/>
        <v>0</v>
      </c>
    </row>
    <row r="2822" spans="5:30" x14ac:dyDescent="0.25">
      <c r="E2822" s="12">
        <v>43081.625</v>
      </c>
      <c r="F2822" s="10">
        <v>13140.67</v>
      </c>
      <c r="G2822" s="10">
        <v>13155.61</v>
      </c>
      <c r="H2822" s="10">
        <v>13131.54</v>
      </c>
      <c r="I2822" s="10">
        <v>13136.61</v>
      </c>
      <c r="K2822" s="13">
        <f t="shared" si="1349"/>
        <v>-4.0599999999994907</v>
      </c>
      <c r="L2822" s="13">
        <f t="shared" si="1359"/>
        <v>-28.289999999999054</v>
      </c>
      <c r="M2822" s="13">
        <f t="shared" si="1350"/>
        <v>24.069999999999709</v>
      </c>
      <c r="N2822" s="13"/>
      <c r="X2822">
        <f t="shared" si="1352"/>
        <v>4.0599999999994907</v>
      </c>
      <c r="Y2822">
        <f t="shared" si="1353"/>
        <v>0</v>
      </c>
      <c r="Z2822">
        <f t="shared" si="1354"/>
        <v>0</v>
      </c>
      <c r="AA2822" s="22">
        <f t="shared" si="1355"/>
        <v>0</v>
      </c>
      <c r="AB2822" s="22">
        <f t="shared" si="1356"/>
        <v>0</v>
      </c>
      <c r="AC2822" s="22">
        <f t="shared" si="1357"/>
        <v>0</v>
      </c>
      <c r="AD2822" s="22">
        <f t="shared" si="1358"/>
        <v>0</v>
      </c>
    </row>
    <row r="2823" spans="5:30" x14ac:dyDescent="0.25">
      <c r="E2823" s="11">
        <v>43081.666666666664</v>
      </c>
      <c r="F2823" s="9">
        <v>13137.11</v>
      </c>
      <c r="G2823" s="9">
        <v>13145.29</v>
      </c>
      <c r="H2823" s="9">
        <v>13122.85</v>
      </c>
      <c r="I2823" s="9">
        <v>13145.04</v>
      </c>
      <c r="K2823" s="13">
        <f t="shared" si="1349"/>
        <v>7.930000000000291</v>
      </c>
      <c r="L2823" s="13">
        <f t="shared" si="1359"/>
        <v>-20.359999999998763</v>
      </c>
      <c r="M2823" s="13">
        <f t="shared" si="1350"/>
        <v>22.440000000000509</v>
      </c>
      <c r="N2823" s="13"/>
      <c r="X2823">
        <f t="shared" si="1352"/>
        <v>7.930000000000291</v>
      </c>
      <c r="Y2823">
        <f t="shared" si="1353"/>
        <v>0</v>
      </c>
      <c r="Z2823">
        <f t="shared" si="1354"/>
        <v>0</v>
      </c>
      <c r="AA2823" s="22">
        <f t="shared" si="1355"/>
        <v>0</v>
      </c>
      <c r="AB2823" s="22">
        <f t="shared" si="1356"/>
        <v>0</v>
      </c>
      <c r="AC2823" s="22">
        <f t="shared" si="1357"/>
        <v>0</v>
      </c>
      <c r="AD2823" s="22">
        <f t="shared" si="1358"/>
        <v>0</v>
      </c>
    </row>
    <row r="2824" spans="5:30" x14ac:dyDescent="0.25">
      <c r="E2824" s="12">
        <v>43081.708333333336</v>
      </c>
      <c r="F2824" s="10">
        <v>13144.29</v>
      </c>
      <c r="G2824" s="10">
        <v>13167.22</v>
      </c>
      <c r="H2824" s="10">
        <v>13129.53</v>
      </c>
      <c r="I2824" s="10">
        <v>13146.49</v>
      </c>
      <c r="K2824" s="13">
        <f t="shared" si="1349"/>
        <v>2.1999999999989086</v>
      </c>
      <c r="L2824" s="13">
        <f t="shared" si="1359"/>
        <v>-18.159999999999854</v>
      </c>
      <c r="M2824" s="13">
        <f t="shared" si="1350"/>
        <v>37.68999999999869</v>
      </c>
      <c r="N2824" s="13"/>
      <c r="X2824">
        <f t="shared" si="1352"/>
        <v>2.1999999999989086</v>
      </c>
      <c r="Y2824">
        <f t="shared" si="1353"/>
        <v>0</v>
      </c>
      <c r="Z2824">
        <f t="shared" si="1354"/>
        <v>0</v>
      </c>
      <c r="AA2824" s="22">
        <f t="shared" si="1355"/>
        <v>0</v>
      </c>
      <c r="AB2824" s="22">
        <f t="shared" si="1356"/>
        <v>0</v>
      </c>
      <c r="AC2824" s="22">
        <f t="shared" si="1357"/>
        <v>0</v>
      </c>
      <c r="AD2824" s="22">
        <f t="shared" si="1358"/>
        <v>0</v>
      </c>
    </row>
    <row r="2825" spans="5:30" x14ac:dyDescent="0.25">
      <c r="E2825" s="11">
        <v>43081.75</v>
      </c>
      <c r="F2825" s="9">
        <v>13146.99</v>
      </c>
      <c r="G2825" s="9">
        <v>13180.13</v>
      </c>
      <c r="H2825" s="9">
        <v>13146.13</v>
      </c>
      <c r="I2825" s="9">
        <v>13164.38</v>
      </c>
      <c r="K2825" s="13">
        <f t="shared" si="1349"/>
        <v>17.389999999999418</v>
      </c>
      <c r="L2825" s="13">
        <f t="shared" si="1359"/>
        <v>-0.77000000000043656</v>
      </c>
      <c r="M2825" s="13">
        <f t="shared" si="1350"/>
        <v>34</v>
      </c>
      <c r="N2825" s="13"/>
      <c r="X2825">
        <f t="shared" si="1352"/>
        <v>17.389999999999418</v>
      </c>
      <c r="Y2825">
        <f t="shared" si="1353"/>
        <v>0</v>
      </c>
      <c r="Z2825">
        <f t="shared" si="1354"/>
        <v>0</v>
      </c>
      <c r="AA2825" s="22">
        <f t="shared" si="1355"/>
        <v>0</v>
      </c>
      <c r="AB2825" s="22">
        <f t="shared" si="1356"/>
        <v>0</v>
      </c>
      <c r="AC2825" s="22">
        <f t="shared" si="1357"/>
        <v>0</v>
      </c>
      <c r="AD2825" s="22">
        <f t="shared" si="1358"/>
        <v>0</v>
      </c>
    </row>
    <row r="2826" spans="5:30" x14ac:dyDescent="0.25">
      <c r="E2826" s="12">
        <v>43081.791666666664</v>
      </c>
      <c r="F2826" s="10">
        <v>13164.63</v>
      </c>
      <c r="G2826" s="10">
        <v>13184.39</v>
      </c>
      <c r="H2826" s="10">
        <v>13161.39</v>
      </c>
      <c r="I2826" s="10">
        <v>13178.39</v>
      </c>
      <c r="K2826" s="13">
        <f t="shared" si="1349"/>
        <v>13.760000000000218</v>
      </c>
      <c r="L2826" s="13">
        <f t="shared" si="1359"/>
        <v>12.989999999999782</v>
      </c>
      <c r="M2826" s="13">
        <f t="shared" si="1350"/>
        <v>23</v>
      </c>
      <c r="N2826" s="13"/>
      <c r="X2826">
        <f t="shared" si="1352"/>
        <v>13.760000000000218</v>
      </c>
      <c r="Y2826">
        <f t="shared" si="1353"/>
        <v>0</v>
      </c>
      <c r="Z2826">
        <f t="shared" si="1354"/>
        <v>0</v>
      </c>
      <c r="AA2826" s="22">
        <f t="shared" si="1355"/>
        <v>0</v>
      </c>
      <c r="AB2826" s="22">
        <f t="shared" si="1356"/>
        <v>0</v>
      </c>
      <c r="AC2826" s="22">
        <f t="shared" si="1357"/>
        <v>0</v>
      </c>
      <c r="AD2826" s="22">
        <f t="shared" si="1358"/>
        <v>0</v>
      </c>
    </row>
    <row r="2827" spans="5:30" x14ac:dyDescent="0.25">
      <c r="E2827" s="11">
        <v>43081.833333333336</v>
      </c>
      <c r="F2827" s="9">
        <v>13177.89</v>
      </c>
      <c r="G2827" s="9">
        <v>13179.14</v>
      </c>
      <c r="H2827" s="9">
        <v>13163.65</v>
      </c>
      <c r="I2827" s="9">
        <v>13166.66</v>
      </c>
      <c r="K2827" s="13">
        <f t="shared" si="1349"/>
        <v>-11.229999999999563</v>
      </c>
      <c r="L2827" s="13">
        <f t="shared" si="1359"/>
        <v>1.7600000000002183</v>
      </c>
      <c r="M2827" s="13">
        <f t="shared" si="1350"/>
        <v>15.489999999999782</v>
      </c>
      <c r="N2827" s="13"/>
      <c r="X2827">
        <f t="shared" si="1352"/>
        <v>11.229999999999563</v>
      </c>
      <c r="Y2827">
        <f t="shared" si="1353"/>
        <v>0</v>
      </c>
      <c r="Z2827">
        <f t="shared" si="1354"/>
        <v>0</v>
      </c>
      <c r="AA2827" s="22">
        <f t="shared" si="1355"/>
        <v>0</v>
      </c>
      <c r="AB2827" s="22">
        <f t="shared" si="1356"/>
        <v>0</v>
      </c>
      <c r="AC2827" s="22">
        <f t="shared" si="1357"/>
        <v>0</v>
      </c>
      <c r="AD2827" s="22">
        <f t="shared" si="1358"/>
        <v>0</v>
      </c>
    </row>
    <row r="2828" spans="5:30" x14ac:dyDescent="0.25">
      <c r="E2828" s="12">
        <v>43081.875</v>
      </c>
      <c r="F2828" s="10">
        <v>13166.41</v>
      </c>
      <c r="G2828" s="10">
        <v>13182.41</v>
      </c>
      <c r="H2828" s="10">
        <v>13163.66</v>
      </c>
      <c r="I2828" s="10">
        <v>13177.42</v>
      </c>
      <c r="K2828" s="13">
        <f t="shared" si="1349"/>
        <v>11.010000000000218</v>
      </c>
      <c r="L2828" s="13">
        <f t="shared" si="1359"/>
        <v>12.770000000000437</v>
      </c>
      <c r="M2828" s="13">
        <f t="shared" si="1350"/>
        <v>18.75</v>
      </c>
      <c r="N2828" s="13"/>
      <c r="X2828">
        <f t="shared" si="1352"/>
        <v>11.010000000000218</v>
      </c>
      <c r="Y2828">
        <f t="shared" si="1353"/>
        <v>0</v>
      </c>
      <c r="Z2828">
        <f t="shared" si="1354"/>
        <v>0</v>
      </c>
      <c r="AA2828" s="22">
        <f t="shared" si="1355"/>
        <v>0</v>
      </c>
      <c r="AB2828" s="22">
        <f t="shared" si="1356"/>
        <v>0</v>
      </c>
      <c r="AC2828" s="22">
        <f t="shared" si="1357"/>
        <v>0</v>
      </c>
      <c r="AD2828" s="22">
        <f t="shared" si="1358"/>
        <v>0</v>
      </c>
    </row>
    <row r="2829" spans="5:30" x14ac:dyDescent="0.25">
      <c r="E2829" s="11">
        <v>43081.916666666664</v>
      </c>
      <c r="F2829" s="9">
        <v>13177.17</v>
      </c>
      <c r="G2829" s="9">
        <v>13178.67</v>
      </c>
      <c r="H2829" s="9">
        <v>13166.43</v>
      </c>
      <c r="I2829" s="9">
        <v>13168.43</v>
      </c>
      <c r="K2829" s="13">
        <f t="shared" si="1349"/>
        <v>-8.7399999999997817</v>
      </c>
      <c r="L2829" s="13">
        <f t="shared" si="1359"/>
        <v>4.0300000000006548</v>
      </c>
      <c r="M2829" s="13">
        <f t="shared" si="1350"/>
        <v>12.239999999999782</v>
      </c>
      <c r="N2829" s="13"/>
      <c r="X2829">
        <f t="shared" si="1352"/>
        <v>8.7399999999997817</v>
      </c>
      <c r="Y2829">
        <f t="shared" si="1353"/>
        <v>0</v>
      </c>
      <c r="Z2829">
        <f t="shared" si="1354"/>
        <v>0</v>
      </c>
      <c r="AA2829" s="22">
        <f t="shared" si="1355"/>
        <v>0</v>
      </c>
      <c r="AB2829" s="22">
        <f t="shared" si="1356"/>
        <v>0</v>
      </c>
      <c r="AC2829" s="22">
        <f t="shared" si="1357"/>
        <v>0</v>
      </c>
      <c r="AD2829" s="22">
        <f t="shared" si="1358"/>
        <v>0</v>
      </c>
    </row>
    <row r="2830" spans="5:30" hidden="1" x14ac:dyDescent="0.25">
      <c r="E2830" s="12">
        <v>43081.958333333336</v>
      </c>
      <c r="F2830" s="10">
        <v>13168.68</v>
      </c>
      <c r="G2830" s="10">
        <v>13173.52</v>
      </c>
      <c r="H2830" s="10">
        <v>13165.94</v>
      </c>
      <c r="I2830" s="10">
        <v>13171.52</v>
      </c>
    </row>
    <row r="2831" spans="5:30" hidden="1" x14ac:dyDescent="0.25">
      <c r="E2831" s="11">
        <v>43082.041666666664</v>
      </c>
      <c r="F2831" s="9">
        <v>13171.52</v>
      </c>
      <c r="G2831" s="9">
        <v>13171.52</v>
      </c>
      <c r="H2831" s="9">
        <v>13151.03</v>
      </c>
      <c r="I2831" s="9">
        <v>13151.03</v>
      </c>
    </row>
    <row r="2832" spans="5:30" hidden="1" x14ac:dyDescent="0.25">
      <c r="E2832" s="12">
        <v>43082.083333333336</v>
      </c>
      <c r="F2832" s="10">
        <v>13151.65</v>
      </c>
      <c r="G2832" s="10">
        <v>13157.98</v>
      </c>
      <c r="H2832" s="10">
        <v>13146.83</v>
      </c>
      <c r="I2832" s="10">
        <v>13155.51</v>
      </c>
    </row>
    <row r="2833" spans="3:30" hidden="1" x14ac:dyDescent="0.25">
      <c r="E2833" s="11">
        <v>43082.125</v>
      </c>
      <c r="F2833" s="9">
        <v>13154.28</v>
      </c>
      <c r="G2833" s="9">
        <v>13157.99</v>
      </c>
      <c r="H2833" s="9">
        <v>13146.88</v>
      </c>
      <c r="I2833" s="9">
        <v>13156.76</v>
      </c>
    </row>
    <row r="2834" spans="3:30" hidden="1" x14ac:dyDescent="0.25">
      <c r="E2834" s="12">
        <v>43082.166666666664</v>
      </c>
      <c r="F2834" s="10">
        <v>13157.99</v>
      </c>
      <c r="G2834" s="10">
        <v>13159.84</v>
      </c>
      <c r="H2834" s="10">
        <v>13149.36</v>
      </c>
      <c r="I2834" s="10">
        <v>13154.3</v>
      </c>
    </row>
    <row r="2835" spans="3:30" hidden="1" x14ac:dyDescent="0.25">
      <c r="E2835" s="11">
        <v>43082.208333333336</v>
      </c>
      <c r="F2835" s="9">
        <v>13154.3</v>
      </c>
      <c r="G2835" s="9">
        <v>13154.3</v>
      </c>
      <c r="H2835" s="9">
        <v>13122.92</v>
      </c>
      <c r="I2835" s="9">
        <v>13136.53</v>
      </c>
    </row>
    <row r="2836" spans="3:30" hidden="1" x14ac:dyDescent="0.25">
      <c r="E2836" s="12">
        <v>43082.25</v>
      </c>
      <c r="F2836" s="10">
        <v>13136.53</v>
      </c>
      <c r="G2836" s="10">
        <v>13146.91</v>
      </c>
      <c r="H2836" s="10">
        <v>13134.06</v>
      </c>
      <c r="I2836" s="10">
        <v>13145.68</v>
      </c>
    </row>
    <row r="2837" spans="3:30" hidden="1" x14ac:dyDescent="0.25">
      <c r="E2837" s="11">
        <v>43082.291666666664</v>
      </c>
      <c r="F2837" s="9">
        <v>13145.68</v>
      </c>
      <c r="G2837" s="9">
        <v>13159.3</v>
      </c>
      <c r="H2837" s="9">
        <v>13143.21</v>
      </c>
      <c r="I2837" s="9">
        <v>13153.63</v>
      </c>
    </row>
    <row r="2838" spans="3:30" x14ac:dyDescent="0.25">
      <c r="C2838">
        <v>1</v>
      </c>
      <c r="E2838" s="12">
        <v>43082.333333333336</v>
      </c>
      <c r="F2838" s="10">
        <v>13153.63</v>
      </c>
      <c r="G2838" s="10">
        <v>13177.5</v>
      </c>
      <c r="H2838" s="10">
        <v>13151.79</v>
      </c>
      <c r="I2838" s="10">
        <v>13177.5</v>
      </c>
      <c r="K2838" s="13">
        <f t="shared" ref="K2838:K2852" si="1360">I2838-F2838</f>
        <v>23.8700000000008</v>
      </c>
      <c r="L2838" s="13">
        <v>0</v>
      </c>
      <c r="M2838" s="13">
        <f t="shared" ref="M2838:M2852" si="1361">G2838-H2838</f>
        <v>25.709999999999127</v>
      </c>
      <c r="N2838" s="13">
        <f t="shared" ref="N2838" si="1362">I2852-F2838</f>
        <v>-79.969999999999345</v>
      </c>
      <c r="O2838" s="18">
        <f>IF(K2838*N2838&gt;0,1,0)</f>
        <v>0</v>
      </c>
      <c r="S2838" s="13">
        <f>MAX(G2838:G2853)</f>
        <v>13189.76</v>
      </c>
      <c r="X2838">
        <f t="shared" ref="X2838:X2852" si="1363">ABS(K2838)</f>
        <v>23.8700000000008</v>
      </c>
      <c r="Y2838">
        <f t="shared" ref="Y2838:Y2852" si="1364">ABS(N2838)</f>
        <v>79.969999999999345</v>
      </c>
      <c r="Z2838">
        <f t="shared" ref="Z2838:Z2852" si="1365">IF(S2838&lt;1000,ABS(S2838),0)</f>
        <v>0</v>
      </c>
      <c r="AA2838" s="22">
        <f t="shared" ref="AA2838:AA2852" si="1366">ABS(P2838)</f>
        <v>0</v>
      </c>
      <c r="AB2838" s="22">
        <f t="shared" ref="AB2838:AB2852" si="1367">ABS(Q2838)</f>
        <v>0</v>
      </c>
      <c r="AC2838" s="22">
        <f t="shared" ref="AC2838:AC2852" si="1368">IF(O2838=1,ABS(P2839),0)</f>
        <v>0</v>
      </c>
      <c r="AD2838" s="22">
        <f t="shared" ref="AD2838:AD2852" si="1369">IF(O2838=0,ABS(Q2839),0)</f>
        <v>0.95983287437090892</v>
      </c>
    </row>
    <row r="2839" spans="3:30" x14ac:dyDescent="0.25">
      <c r="E2839" s="11">
        <v>43082.375</v>
      </c>
      <c r="F2839" s="9">
        <v>13177.5</v>
      </c>
      <c r="G2839" s="9">
        <v>13177.97</v>
      </c>
      <c r="H2839" s="9">
        <v>13147.79</v>
      </c>
      <c r="I2839" s="9">
        <v>13155.57</v>
      </c>
      <c r="K2839" s="13">
        <f t="shared" si="1360"/>
        <v>-21.930000000000291</v>
      </c>
      <c r="L2839" s="13">
        <f t="shared" ref="L2839:L2852" si="1370">L2838+K2839</f>
        <v>-21.930000000000291</v>
      </c>
      <c r="M2839" s="13">
        <f t="shared" si="1361"/>
        <v>30.179999999998472</v>
      </c>
      <c r="N2839" s="13"/>
      <c r="P2839">
        <f>_xlfn.IFS(K2838&lt;0,MIN(L2838:L2852),K2838&gt;0,MAX(L2838:L2852))/S2817</f>
        <v>0</v>
      </c>
      <c r="Q2839">
        <f>_xlfn.IFS(K2838&lt;0,MAX(L2838:L2852),K2838&gt;0,MIN(L2838:L2852))/S2817</f>
        <v>-0.95983287437090892</v>
      </c>
      <c r="S2839" s="13">
        <f>MIN(H2838:H2853)</f>
        <v>13069.16</v>
      </c>
      <c r="X2839">
        <f t="shared" si="1363"/>
        <v>21.930000000000291</v>
      </c>
      <c r="Y2839">
        <f t="shared" si="1364"/>
        <v>0</v>
      </c>
      <c r="Z2839">
        <f t="shared" si="1365"/>
        <v>0</v>
      </c>
      <c r="AA2839" s="22">
        <f t="shared" si="1366"/>
        <v>0</v>
      </c>
      <c r="AB2839" s="22">
        <f t="shared" si="1367"/>
        <v>0.95983287437090892</v>
      </c>
      <c r="AC2839" s="22">
        <f t="shared" si="1368"/>
        <v>0</v>
      </c>
      <c r="AD2839" s="22">
        <f t="shared" si="1369"/>
        <v>0</v>
      </c>
    </row>
    <row r="2840" spans="3:30" x14ac:dyDescent="0.25">
      <c r="E2840" s="12">
        <v>43082.416666666664</v>
      </c>
      <c r="F2840" s="10">
        <v>13157.07</v>
      </c>
      <c r="G2840" s="10">
        <v>13189.76</v>
      </c>
      <c r="H2840" s="10">
        <v>13147.05</v>
      </c>
      <c r="I2840" s="10">
        <v>13160.92</v>
      </c>
      <c r="K2840" s="13">
        <f t="shared" si="1360"/>
        <v>3.8500000000003638</v>
      </c>
      <c r="L2840" s="13">
        <f t="shared" si="1370"/>
        <v>-18.079999999999927</v>
      </c>
      <c r="M2840" s="13">
        <f t="shared" si="1361"/>
        <v>42.710000000000946</v>
      </c>
      <c r="N2840" s="13"/>
      <c r="S2840" s="13">
        <f>S2838-S2839</f>
        <v>120.60000000000036</v>
      </c>
      <c r="X2840">
        <f t="shared" si="1363"/>
        <v>3.8500000000003638</v>
      </c>
      <c r="Y2840">
        <f t="shared" si="1364"/>
        <v>0</v>
      </c>
      <c r="Z2840">
        <f t="shared" si="1365"/>
        <v>120.60000000000036</v>
      </c>
      <c r="AA2840" s="22">
        <f t="shared" si="1366"/>
        <v>0</v>
      </c>
      <c r="AB2840" s="22">
        <f t="shared" si="1367"/>
        <v>0</v>
      </c>
      <c r="AC2840" s="22">
        <f t="shared" si="1368"/>
        <v>0</v>
      </c>
      <c r="AD2840" s="22">
        <f t="shared" si="1369"/>
        <v>0</v>
      </c>
    </row>
    <row r="2841" spans="3:30" x14ac:dyDescent="0.25">
      <c r="E2841" s="11">
        <v>43082.458333333336</v>
      </c>
      <c r="F2841" s="9">
        <v>13161.67</v>
      </c>
      <c r="G2841" s="9">
        <v>13178.53</v>
      </c>
      <c r="H2841" s="9">
        <v>13154.69</v>
      </c>
      <c r="I2841" s="9">
        <v>13155.82</v>
      </c>
      <c r="K2841" s="13">
        <f t="shared" si="1360"/>
        <v>-5.8500000000003638</v>
      </c>
      <c r="L2841" s="13">
        <f t="shared" si="1370"/>
        <v>-23.930000000000291</v>
      </c>
      <c r="M2841" s="13">
        <f t="shared" si="1361"/>
        <v>23.840000000000146</v>
      </c>
      <c r="N2841" s="13"/>
      <c r="X2841">
        <f t="shared" si="1363"/>
        <v>5.8500000000003638</v>
      </c>
      <c r="Y2841">
        <f t="shared" si="1364"/>
        <v>0</v>
      </c>
      <c r="Z2841">
        <f t="shared" si="1365"/>
        <v>0</v>
      </c>
      <c r="AA2841" s="22">
        <f t="shared" si="1366"/>
        <v>0</v>
      </c>
      <c r="AB2841" s="22">
        <f t="shared" si="1367"/>
        <v>0</v>
      </c>
      <c r="AC2841" s="22">
        <f t="shared" si="1368"/>
        <v>0</v>
      </c>
      <c r="AD2841" s="22">
        <f t="shared" si="1369"/>
        <v>0</v>
      </c>
    </row>
    <row r="2842" spans="3:30" x14ac:dyDescent="0.25">
      <c r="E2842" s="12">
        <v>43082.5</v>
      </c>
      <c r="F2842" s="10">
        <v>13155.07</v>
      </c>
      <c r="G2842" s="10">
        <v>13174.08</v>
      </c>
      <c r="H2842" s="10">
        <v>13150.37</v>
      </c>
      <c r="I2842" s="10">
        <v>13160.7</v>
      </c>
      <c r="K2842" s="13">
        <f t="shared" si="1360"/>
        <v>5.6300000000010186</v>
      </c>
      <c r="L2842" s="13">
        <f t="shared" si="1370"/>
        <v>-18.299999999999272</v>
      </c>
      <c r="M2842" s="13">
        <f t="shared" si="1361"/>
        <v>23.709999999999127</v>
      </c>
      <c r="N2842" s="13"/>
      <c r="X2842">
        <f t="shared" si="1363"/>
        <v>5.6300000000010186</v>
      </c>
      <c r="Y2842">
        <f t="shared" si="1364"/>
        <v>0</v>
      </c>
      <c r="Z2842">
        <f t="shared" si="1365"/>
        <v>0</v>
      </c>
      <c r="AA2842" s="22">
        <f t="shared" si="1366"/>
        <v>0</v>
      </c>
      <c r="AB2842" s="22">
        <f t="shared" si="1367"/>
        <v>0</v>
      </c>
      <c r="AC2842" s="22">
        <f t="shared" si="1368"/>
        <v>0</v>
      </c>
      <c r="AD2842" s="22">
        <f t="shared" si="1369"/>
        <v>0</v>
      </c>
    </row>
    <row r="2843" spans="3:30" x14ac:dyDescent="0.25">
      <c r="E2843" s="11">
        <v>43082.541666666664</v>
      </c>
      <c r="F2843" s="9">
        <v>13160.2</v>
      </c>
      <c r="G2843" s="9">
        <v>13167.42</v>
      </c>
      <c r="H2843" s="9">
        <v>13153.06</v>
      </c>
      <c r="I2843" s="9">
        <v>13153.5</v>
      </c>
      <c r="K2843" s="13">
        <f t="shared" si="1360"/>
        <v>-6.7000000000007276</v>
      </c>
      <c r="L2843" s="13">
        <f t="shared" si="1370"/>
        <v>-25</v>
      </c>
      <c r="M2843" s="13">
        <f t="shared" si="1361"/>
        <v>14.360000000000582</v>
      </c>
      <c r="N2843" s="13"/>
      <c r="X2843">
        <f t="shared" si="1363"/>
        <v>6.7000000000007276</v>
      </c>
      <c r="Y2843">
        <f t="shared" si="1364"/>
        <v>0</v>
      </c>
      <c r="Z2843">
        <f t="shared" si="1365"/>
        <v>0</v>
      </c>
      <c r="AA2843" s="22">
        <f t="shared" si="1366"/>
        <v>0</v>
      </c>
      <c r="AB2843" s="22">
        <f t="shared" si="1367"/>
        <v>0</v>
      </c>
      <c r="AC2843" s="22">
        <f t="shared" si="1368"/>
        <v>0</v>
      </c>
      <c r="AD2843" s="22">
        <f t="shared" si="1369"/>
        <v>0</v>
      </c>
    </row>
    <row r="2844" spans="3:30" x14ac:dyDescent="0.25">
      <c r="E2844" s="12">
        <v>43082.583333333336</v>
      </c>
      <c r="F2844" s="10">
        <v>13153.75</v>
      </c>
      <c r="G2844" s="10">
        <v>13176.45</v>
      </c>
      <c r="H2844" s="10">
        <v>13148.75</v>
      </c>
      <c r="I2844" s="10">
        <v>13168.05</v>
      </c>
      <c r="K2844" s="13">
        <f t="shared" si="1360"/>
        <v>14.299999999999272</v>
      </c>
      <c r="L2844" s="13">
        <f t="shared" si="1370"/>
        <v>-10.700000000000728</v>
      </c>
      <c r="M2844" s="13">
        <f t="shared" si="1361"/>
        <v>27.700000000000728</v>
      </c>
      <c r="N2844" s="13"/>
      <c r="X2844">
        <f t="shared" si="1363"/>
        <v>14.299999999999272</v>
      </c>
      <c r="Y2844">
        <f t="shared" si="1364"/>
        <v>0</v>
      </c>
      <c r="Z2844">
        <f t="shared" si="1365"/>
        <v>0</v>
      </c>
      <c r="AA2844" s="22">
        <f t="shared" si="1366"/>
        <v>0</v>
      </c>
      <c r="AB2844" s="22">
        <f t="shared" si="1367"/>
        <v>0</v>
      </c>
      <c r="AC2844" s="22">
        <f t="shared" si="1368"/>
        <v>0</v>
      </c>
      <c r="AD2844" s="22">
        <f t="shared" si="1369"/>
        <v>0</v>
      </c>
    </row>
    <row r="2845" spans="3:30" x14ac:dyDescent="0.25">
      <c r="E2845" s="11">
        <v>43082.625</v>
      </c>
      <c r="F2845" s="9">
        <v>13168.3</v>
      </c>
      <c r="G2845" s="9">
        <v>13179.38</v>
      </c>
      <c r="H2845" s="9">
        <v>13153.01</v>
      </c>
      <c r="I2845" s="9">
        <v>13154.24</v>
      </c>
      <c r="K2845" s="13">
        <f t="shared" si="1360"/>
        <v>-14.059999999999491</v>
      </c>
      <c r="L2845" s="13">
        <f t="shared" si="1370"/>
        <v>-24.760000000000218</v>
      </c>
      <c r="M2845" s="13">
        <f t="shared" si="1361"/>
        <v>26.369999999998981</v>
      </c>
      <c r="N2845" s="13"/>
      <c r="X2845">
        <f t="shared" si="1363"/>
        <v>14.059999999999491</v>
      </c>
      <c r="Y2845">
        <f t="shared" si="1364"/>
        <v>0</v>
      </c>
      <c r="Z2845">
        <f t="shared" si="1365"/>
        <v>0</v>
      </c>
      <c r="AA2845" s="22">
        <f t="shared" si="1366"/>
        <v>0</v>
      </c>
      <c r="AB2845" s="22">
        <f t="shared" si="1367"/>
        <v>0</v>
      </c>
      <c r="AC2845" s="22">
        <f t="shared" si="1368"/>
        <v>0</v>
      </c>
      <c r="AD2845" s="22">
        <f t="shared" si="1369"/>
        <v>0</v>
      </c>
    </row>
    <row r="2846" spans="3:30" x14ac:dyDescent="0.25">
      <c r="E2846" s="12">
        <v>43082.666666666664</v>
      </c>
      <c r="F2846" s="10">
        <v>13154.23</v>
      </c>
      <c r="G2846" s="10">
        <v>13172.29</v>
      </c>
      <c r="H2846" s="10">
        <v>13147.01</v>
      </c>
      <c r="I2846" s="10">
        <v>13168.63</v>
      </c>
      <c r="K2846" s="13">
        <f t="shared" si="1360"/>
        <v>14.399999999999636</v>
      </c>
      <c r="L2846" s="13">
        <f t="shared" si="1370"/>
        <v>-10.360000000000582</v>
      </c>
      <c r="M2846" s="13">
        <f t="shared" si="1361"/>
        <v>25.280000000000655</v>
      </c>
      <c r="N2846" s="13"/>
      <c r="X2846">
        <f t="shared" si="1363"/>
        <v>14.399999999999636</v>
      </c>
      <c r="Y2846">
        <f t="shared" si="1364"/>
        <v>0</v>
      </c>
      <c r="Z2846">
        <f t="shared" si="1365"/>
        <v>0</v>
      </c>
      <c r="AA2846" s="22">
        <f t="shared" si="1366"/>
        <v>0</v>
      </c>
      <c r="AB2846" s="22">
        <f t="shared" si="1367"/>
        <v>0</v>
      </c>
      <c r="AC2846" s="22">
        <f t="shared" si="1368"/>
        <v>0</v>
      </c>
      <c r="AD2846" s="22">
        <f t="shared" si="1369"/>
        <v>0</v>
      </c>
    </row>
    <row r="2847" spans="3:30" x14ac:dyDescent="0.25">
      <c r="E2847" s="11">
        <v>43082.708333333336</v>
      </c>
      <c r="F2847" s="9">
        <v>13169.13</v>
      </c>
      <c r="G2847" s="9">
        <v>13170.38</v>
      </c>
      <c r="H2847" s="9">
        <v>13119.09</v>
      </c>
      <c r="I2847" s="9">
        <v>13134.66</v>
      </c>
      <c r="K2847" s="13">
        <f t="shared" si="1360"/>
        <v>-34.469999999999345</v>
      </c>
      <c r="L2847" s="13">
        <f t="shared" si="1370"/>
        <v>-44.829999999999927</v>
      </c>
      <c r="M2847" s="13">
        <f t="shared" si="1361"/>
        <v>51.289999999999054</v>
      </c>
      <c r="N2847" s="13"/>
      <c r="X2847">
        <f t="shared" si="1363"/>
        <v>34.469999999999345</v>
      </c>
      <c r="Y2847">
        <f t="shared" si="1364"/>
        <v>0</v>
      </c>
      <c r="Z2847">
        <f t="shared" si="1365"/>
        <v>0</v>
      </c>
      <c r="AA2847" s="22">
        <f t="shared" si="1366"/>
        <v>0</v>
      </c>
      <c r="AB2847" s="22">
        <f t="shared" si="1367"/>
        <v>0</v>
      </c>
      <c r="AC2847" s="22">
        <f t="shared" si="1368"/>
        <v>0</v>
      </c>
      <c r="AD2847" s="22">
        <f t="shared" si="1369"/>
        <v>0</v>
      </c>
    </row>
    <row r="2848" spans="3:30" x14ac:dyDescent="0.25">
      <c r="E2848" s="12">
        <v>43082.75</v>
      </c>
      <c r="F2848" s="10">
        <v>13134.16</v>
      </c>
      <c r="G2848" s="10">
        <v>13148.19</v>
      </c>
      <c r="H2848" s="10">
        <v>13122.69</v>
      </c>
      <c r="I2848" s="10">
        <v>13127.44</v>
      </c>
      <c r="K2848" s="13">
        <f t="shared" si="1360"/>
        <v>-6.7199999999993452</v>
      </c>
      <c r="L2848" s="13">
        <f t="shared" si="1370"/>
        <v>-51.549999999999272</v>
      </c>
      <c r="M2848" s="13">
        <f t="shared" si="1361"/>
        <v>25.5</v>
      </c>
      <c r="N2848" s="13"/>
      <c r="X2848">
        <f t="shared" si="1363"/>
        <v>6.7199999999993452</v>
      </c>
      <c r="Y2848">
        <f t="shared" si="1364"/>
        <v>0</v>
      </c>
      <c r="Z2848">
        <f t="shared" si="1365"/>
        <v>0</v>
      </c>
      <c r="AA2848" s="22">
        <f t="shared" si="1366"/>
        <v>0</v>
      </c>
      <c r="AB2848" s="22">
        <f t="shared" si="1367"/>
        <v>0</v>
      </c>
      <c r="AC2848" s="22">
        <f t="shared" si="1368"/>
        <v>0</v>
      </c>
      <c r="AD2848" s="22">
        <f t="shared" si="1369"/>
        <v>0</v>
      </c>
    </row>
    <row r="2849" spans="3:30" x14ac:dyDescent="0.25">
      <c r="E2849" s="11">
        <v>43082.791666666664</v>
      </c>
      <c r="F2849" s="9">
        <v>13126.69</v>
      </c>
      <c r="G2849" s="9">
        <v>13126.69</v>
      </c>
      <c r="H2849" s="9">
        <v>13085.93</v>
      </c>
      <c r="I2849" s="9">
        <v>13098.43</v>
      </c>
      <c r="K2849" s="13">
        <f t="shared" si="1360"/>
        <v>-28.260000000000218</v>
      </c>
      <c r="L2849" s="13">
        <f t="shared" si="1370"/>
        <v>-79.809999999999491</v>
      </c>
      <c r="M2849" s="13">
        <f t="shared" si="1361"/>
        <v>40.760000000000218</v>
      </c>
      <c r="N2849" s="13"/>
      <c r="X2849">
        <f t="shared" si="1363"/>
        <v>28.260000000000218</v>
      </c>
      <c r="Y2849">
        <f t="shared" si="1364"/>
        <v>0</v>
      </c>
      <c r="Z2849">
        <f t="shared" si="1365"/>
        <v>0</v>
      </c>
      <c r="AA2849" s="22">
        <f t="shared" si="1366"/>
        <v>0</v>
      </c>
      <c r="AB2849" s="22">
        <f t="shared" si="1367"/>
        <v>0</v>
      </c>
      <c r="AC2849" s="22">
        <f t="shared" si="1368"/>
        <v>0</v>
      </c>
      <c r="AD2849" s="22">
        <f t="shared" si="1369"/>
        <v>0</v>
      </c>
    </row>
    <row r="2850" spans="3:30" x14ac:dyDescent="0.25">
      <c r="E2850" s="12">
        <v>43082.833333333336</v>
      </c>
      <c r="F2850" s="10">
        <v>13098.18</v>
      </c>
      <c r="G2850" s="10">
        <v>13119.68</v>
      </c>
      <c r="H2850" s="10">
        <v>13095.43</v>
      </c>
      <c r="I2850" s="10">
        <v>13115.18</v>
      </c>
      <c r="K2850" s="13">
        <f t="shared" si="1360"/>
        <v>17</v>
      </c>
      <c r="L2850" s="13">
        <f t="shared" si="1370"/>
        <v>-62.809999999999491</v>
      </c>
      <c r="M2850" s="13">
        <f t="shared" si="1361"/>
        <v>24.25</v>
      </c>
      <c r="N2850" s="13"/>
      <c r="X2850">
        <f t="shared" si="1363"/>
        <v>17</v>
      </c>
      <c r="Y2850">
        <f t="shared" si="1364"/>
        <v>0</v>
      </c>
      <c r="Z2850">
        <f t="shared" si="1365"/>
        <v>0</v>
      </c>
      <c r="AA2850" s="22">
        <f t="shared" si="1366"/>
        <v>0</v>
      </c>
      <c r="AB2850" s="22">
        <f t="shared" si="1367"/>
        <v>0</v>
      </c>
      <c r="AC2850" s="22">
        <f t="shared" si="1368"/>
        <v>0</v>
      </c>
      <c r="AD2850" s="22">
        <f t="shared" si="1369"/>
        <v>0</v>
      </c>
    </row>
    <row r="2851" spans="3:30" x14ac:dyDescent="0.25">
      <c r="E2851" s="11">
        <v>43082.875</v>
      </c>
      <c r="F2851" s="9">
        <v>13112.43</v>
      </c>
      <c r="G2851" s="9">
        <v>13133.69</v>
      </c>
      <c r="H2851" s="9">
        <v>13101.68</v>
      </c>
      <c r="I2851" s="9">
        <v>13106.68</v>
      </c>
      <c r="K2851" s="13">
        <f t="shared" si="1360"/>
        <v>-5.75</v>
      </c>
      <c r="L2851" s="13">
        <f t="shared" si="1370"/>
        <v>-68.559999999999491</v>
      </c>
      <c r="M2851" s="13">
        <f t="shared" si="1361"/>
        <v>32.010000000000218</v>
      </c>
      <c r="N2851" s="13"/>
      <c r="X2851">
        <f t="shared" si="1363"/>
        <v>5.75</v>
      </c>
      <c r="Y2851">
        <f t="shared" si="1364"/>
        <v>0</v>
      </c>
      <c r="Z2851">
        <f t="shared" si="1365"/>
        <v>0</v>
      </c>
      <c r="AA2851" s="22">
        <f t="shared" si="1366"/>
        <v>0</v>
      </c>
      <c r="AB2851" s="22">
        <f t="shared" si="1367"/>
        <v>0</v>
      </c>
      <c r="AC2851" s="22">
        <f t="shared" si="1368"/>
        <v>0</v>
      </c>
      <c r="AD2851" s="22">
        <f t="shared" si="1369"/>
        <v>0</v>
      </c>
    </row>
    <row r="2852" spans="3:30" x14ac:dyDescent="0.25">
      <c r="E2852" s="12">
        <v>43082.916666666664</v>
      </c>
      <c r="F2852" s="10">
        <v>13106.18</v>
      </c>
      <c r="G2852" s="10">
        <v>13107.43</v>
      </c>
      <c r="H2852" s="10">
        <v>13069.16</v>
      </c>
      <c r="I2852" s="10">
        <v>13073.66</v>
      </c>
      <c r="K2852" s="13">
        <f t="shared" si="1360"/>
        <v>-32.520000000000437</v>
      </c>
      <c r="L2852" s="13">
        <f t="shared" si="1370"/>
        <v>-101.07999999999993</v>
      </c>
      <c r="M2852" s="13">
        <f t="shared" si="1361"/>
        <v>38.270000000000437</v>
      </c>
      <c r="N2852" s="13"/>
      <c r="X2852">
        <f t="shared" si="1363"/>
        <v>32.520000000000437</v>
      </c>
      <c r="Y2852">
        <f t="shared" si="1364"/>
        <v>0</v>
      </c>
      <c r="Z2852">
        <f t="shared" si="1365"/>
        <v>0</v>
      </c>
      <c r="AA2852" s="22">
        <f t="shared" si="1366"/>
        <v>0</v>
      </c>
      <c r="AB2852" s="22">
        <f t="shared" si="1367"/>
        <v>0</v>
      </c>
      <c r="AC2852" s="22">
        <f t="shared" si="1368"/>
        <v>0</v>
      </c>
      <c r="AD2852" s="22">
        <f t="shared" si="1369"/>
        <v>0</v>
      </c>
    </row>
    <row r="2853" spans="3:30" hidden="1" x14ac:dyDescent="0.25">
      <c r="E2853" s="11">
        <v>43082.958333333336</v>
      </c>
      <c r="F2853" s="9">
        <v>13071.91</v>
      </c>
      <c r="G2853" s="9">
        <v>13086.07</v>
      </c>
      <c r="H2853" s="9">
        <v>13070.69</v>
      </c>
      <c r="I2853" s="9">
        <v>13083.62</v>
      </c>
    </row>
    <row r="2854" spans="3:30" hidden="1" x14ac:dyDescent="0.25">
      <c r="E2854" s="12">
        <v>43083.041666666664</v>
      </c>
      <c r="F2854" s="10">
        <v>13081.16</v>
      </c>
      <c r="G2854" s="10">
        <v>13089.06</v>
      </c>
      <c r="H2854" s="10">
        <v>13078.21</v>
      </c>
      <c r="I2854" s="10">
        <v>13084.34</v>
      </c>
    </row>
    <row r="2855" spans="3:30" hidden="1" x14ac:dyDescent="0.25">
      <c r="E2855" s="11">
        <v>43083.083333333336</v>
      </c>
      <c r="F2855" s="9">
        <v>13083.11</v>
      </c>
      <c r="G2855" s="9">
        <v>13098.59</v>
      </c>
      <c r="H2855" s="9">
        <v>13083.11</v>
      </c>
      <c r="I2855" s="9">
        <v>13096.86</v>
      </c>
    </row>
    <row r="2856" spans="3:30" hidden="1" x14ac:dyDescent="0.25">
      <c r="E2856" s="12">
        <v>43083.125</v>
      </c>
      <c r="F2856" s="10">
        <v>13098.09</v>
      </c>
      <c r="G2856" s="10">
        <v>13099.54</v>
      </c>
      <c r="H2856" s="10">
        <v>13087.23</v>
      </c>
      <c r="I2856" s="10">
        <v>13088.46</v>
      </c>
    </row>
    <row r="2857" spans="3:30" hidden="1" x14ac:dyDescent="0.25">
      <c r="E2857" s="11">
        <v>43083.166666666664</v>
      </c>
      <c r="F2857" s="9">
        <v>13088.46</v>
      </c>
      <c r="G2857" s="9">
        <v>13093.36</v>
      </c>
      <c r="H2857" s="9">
        <v>13088.46</v>
      </c>
      <c r="I2857" s="9">
        <v>13089.68</v>
      </c>
    </row>
    <row r="2858" spans="3:30" hidden="1" x14ac:dyDescent="0.25">
      <c r="E2858" s="12">
        <v>43083.208333333336</v>
      </c>
      <c r="F2858" s="10">
        <v>13089.68</v>
      </c>
      <c r="G2858" s="10">
        <v>13094.13</v>
      </c>
      <c r="H2858" s="10">
        <v>13087.23</v>
      </c>
      <c r="I2858" s="10">
        <v>13089.23</v>
      </c>
    </row>
    <row r="2859" spans="3:30" hidden="1" x14ac:dyDescent="0.25">
      <c r="E2859" s="11">
        <v>43083.25</v>
      </c>
      <c r="F2859" s="9">
        <v>13089.23</v>
      </c>
      <c r="G2859" s="9">
        <v>13091.68</v>
      </c>
      <c r="H2859" s="9">
        <v>13077.42</v>
      </c>
      <c r="I2859" s="9">
        <v>13083.55</v>
      </c>
    </row>
    <row r="2860" spans="3:30" hidden="1" x14ac:dyDescent="0.25">
      <c r="E2860" s="12">
        <v>43083.291666666664</v>
      </c>
      <c r="F2860" s="10">
        <v>13082.33</v>
      </c>
      <c r="G2860" s="10">
        <v>13083.78</v>
      </c>
      <c r="H2860" s="10">
        <v>13077.87</v>
      </c>
      <c r="I2860" s="10">
        <v>13082.32</v>
      </c>
    </row>
    <row r="2861" spans="3:30" x14ac:dyDescent="0.25">
      <c r="C2861">
        <v>1</v>
      </c>
      <c r="E2861" s="11">
        <v>43083.333333333336</v>
      </c>
      <c r="F2861" s="9">
        <v>13081.1</v>
      </c>
      <c r="G2861" s="9">
        <v>13088.35</v>
      </c>
      <c r="H2861" s="9">
        <v>13071.63</v>
      </c>
      <c r="I2861" s="9">
        <v>13073.13</v>
      </c>
      <c r="K2861" s="13">
        <f t="shared" ref="K2861:K2875" si="1371">I2861-F2861</f>
        <v>-7.9700000000011642</v>
      </c>
      <c r="L2861" s="13">
        <v>0</v>
      </c>
      <c r="M2861" s="13">
        <f t="shared" ref="M2861:M2875" si="1372">G2861-H2861</f>
        <v>16.720000000001164</v>
      </c>
      <c r="N2861" s="13">
        <f t="shared" ref="N2861" si="1373">I2875-F2861</f>
        <v>-50.890000000001237</v>
      </c>
      <c r="O2861" s="18">
        <f>IF(K2861*N2861&gt;0,1,0)</f>
        <v>1</v>
      </c>
      <c r="S2861" s="13">
        <f>MAX(G2861:G2876)</f>
        <v>13161.51</v>
      </c>
      <c r="X2861">
        <f t="shared" ref="X2861:X2875" si="1374">ABS(K2861)</f>
        <v>7.9700000000011642</v>
      </c>
      <c r="Y2861">
        <f t="shared" ref="Y2861:Y2875" si="1375">ABS(N2861)</f>
        <v>50.890000000001237</v>
      </c>
      <c r="Z2861">
        <f t="shared" ref="Z2861:Z2875" si="1376">IF(S2861&lt;1000,ABS(S2861),0)</f>
        <v>0</v>
      </c>
      <c r="AA2861" s="22">
        <f t="shared" ref="AA2861:AA2875" si="1377">ABS(P2861)</f>
        <v>0</v>
      </c>
      <c r="AB2861" s="22">
        <f t="shared" ref="AB2861:AB2875" si="1378">ABS(Q2861)</f>
        <v>0</v>
      </c>
      <c r="AC2861" s="22">
        <f t="shared" ref="AC2861:AC2875" si="1379">IF(O2861=1,ABS(P2862),0)</f>
        <v>0.37910447761194882</v>
      </c>
      <c r="AD2861" s="22">
        <f t="shared" ref="AD2861:AD2875" si="1380">IF(O2861=0,ABS(Q2862),0)</f>
        <v>0</v>
      </c>
    </row>
    <row r="2862" spans="3:30" x14ac:dyDescent="0.25">
      <c r="E2862" s="12">
        <v>43083.375</v>
      </c>
      <c r="F2862" s="10">
        <v>13074.67</v>
      </c>
      <c r="G2862" s="10">
        <v>13099.65</v>
      </c>
      <c r="H2862" s="10">
        <v>13072.42</v>
      </c>
      <c r="I2862" s="10">
        <v>13095.93</v>
      </c>
      <c r="K2862" s="13">
        <f t="shared" si="1371"/>
        <v>21.260000000000218</v>
      </c>
      <c r="L2862" s="13">
        <f t="shared" ref="L2862:L2875" si="1381">L2861+K2862</f>
        <v>21.260000000000218</v>
      </c>
      <c r="M2862" s="13">
        <f t="shared" si="1372"/>
        <v>27.229999999999563</v>
      </c>
      <c r="N2862" s="13"/>
      <c r="P2862">
        <f>_xlfn.IFS(K2861&lt;0,MIN(L2861:L2875),K2861&gt;0,MAX(L2861:L2875))/S2840</f>
        <v>-0.37910447761194882</v>
      </c>
      <c r="Q2862">
        <f>_xlfn.IFS(K2861&lt;0,MAX(L2861:L2875),K2861&gt;0,MIN(L2861:L2875))/S2840</f>
        <v>0.41956882255389893</v>
      </c>
      <c r="S2862" s="13">
        <f>MIN(H2861:H2876)</f>
        <v>13008.68</v>
      </c>
      <c r="X2862">
        <f t="shared" si="1374"/>
        <v>21.260000000000218</v>
      </c>
      <c r="Y2862">
        <f t="shared" si="1375"/>
        <v>0</v>
      </c>
      <c r="Z2862">
        <f t="shared" si="1376"/>
        <v>0</v>
      </c>
      <c r="AA2862" s="22">
        <f t="shared" si="1377"/>
        <v>0.37910447761194882</v>
      </c>
      <c r="AB2862" s="22">
        <f t="shared" si="1378"/>
        <v>0.41956882255389893</v>
      </c>
      <c r="AC2862" s="22">
        <f t="shared" si="1379"/>
        <v>0</v>
      </c>
      <c r="AD2862" s="22">
        <f t="shared" si="1380"/>
        <v>0</v>
      </c>
    </row>
    <row r="2863" spans="3:30" x14ac:dyDescent="0.25">
      <c r="E2863" s="11">
        <v>43083.416666666664</v>
      </c>
      <c r="F2863" s="9">
        <v>13096.18</v>
      </c>
      <c r="G2863" s="9">
        <v>13122.02</v>
      </c>
      <c r="H2863" s="9">
        <v>13087.94</v>
      </c>
      <c r="I2863" s="9">
        <v>13105.78</v>
      </c>
      <c r="K2863" s="13">
        <f t="shared" si="1371"/>
        <v>9.6000000000003638</v>
      </c>
      <c r="L2863" s="13">
        <f t="shared" si="1381"/>
        <v>30.860000000000582</v>
      </c>
      <c r="M2863" s="13">
        <f t="shared" si="1372"/>
        <v>34.079999999999927</v>
      </c>
      <c r="N2863" s="13"/>
      <c r="S2863" s="13">
        <f>S2861-S2862</f>
        <v>152.82999999999993</v>
      </c>
      <c r="X2863">
        <f t="shared" si="1374"/>
        <v>9.6000000000003638</v>
      </c>
      <c r="Y2863">
        <f t="shared" si="1375"/>
        <v>0</v>
      </c>
      <c r="Z2863">
        <f t="shared" si="1376"/>
        <v>152.82999999999993</v>
      </c>
      <c r="AA2863" s="22">
        <f t="shared" si="1377"/>
        <v>0</v>
      </c>
      <c r="AB2863" s="22">
        <f t="shared" si="1378"/>
        <v>0</v>
      </c>
      <c r="AC2863" s="22">
        <f t="shared" si="1379"/>
        <v>0</v>
      </c>
      <c r="AD2863" s="22">
        <f t="shared" si="1380"/>
        <v>0</v>
      </c>
    </row>
    <row r="2864" spans="3:30" x14ac:dyDescent="0.25">
      <c r="E2864" s="12">
        <v>43083.458333333336</v>
      </c>
      <c r="F2864" s="10">
        <v>13106.03</v>
      </c>
      <c r="G2864" s="10">
        <v>13112.71</v>
      </c>
      <c r="H2864" s="10">
        <v>13082.99</v>
      </c>
      <c r="I2864" s="10">
        <v>13089.95</v>
      </c>
      <c r="K2864" s="13">
        <f t="shared" si="1371"/>
        <v>-16.079999999999927</v>
      </c>
      <c r="L2864" s="13">
        <f t="shared" si="1381"/>
        <v>14.780000000000655</v>
      </c>
      <c r="M2864" s="13">
        <f t="shared" si="1372"/>
        <v>29.719999999999345</v>
      </c>
      <c r="N2864" s="13"/>
      <c r="X2864">
        <f t="shared" si="1374"/>
        <v>16.079999999999927</v>
      </c>
      <c r="Y2864">
        <f t="shared" si="1375"/>
        <v>0</v>
      </c>
      <c r="Z2864">
        <f t="shared" si="1376"/>
        <v>0</v>
      </c>
      <c r="AA2864" s="22">
        <f t="shared" si="1377"/>
        <v>0</v>
      </c>
      <c r="AB2864" s="22">
        <f t="shared" si="1378"/>
        <v>0</v>
      </c>
      <c r="AC2864" s="22">
        <f t="shared" si="1379"/>
        <v>0</v>
      </c>
      <c r="AD2864" s="22">
        <f t="shared" si="1380"/>
        <v>0</v>
      </c>
    </row>
    <row r="2865" spans="5:30" x14ac:dyDescent="0.25">
      <c r="E2865" s="11">
        <v>43083.5</v>
      </c>
      <c r="F2865" s="9">
        <v>13087.7</v>
      </c>
      <c r="G2865" s="9">
        <v>13091.69</v>
      </c>
      <c r="H2865" s="9">
        <v>13036.87</v>
      </c>
      <c r="I2865" s="9">
        <v>13051.84</v>
      </c>
      <c r="K2865" s="13">
        <f t="shared" si="1371"/>
        <v>-35.860000000000582</v>
      </c>
      <c r="L2865" s="13">
        <f t="shared" si="1381"/>
        <v>-21.079999999999927</v>
      </c>
      <c r="M2865" s="13">
        <f t="shared" si="1372"/>
        <v>54.819999999999709</v>
      </c>
      <c r="N2865" s="13"/>
      <c r="X2865">
        <f t="shared" si="1374"/>
        <v>35.860000000000582</v>
      </c>
      <c r="Y2865">
        <f t="shared" si="1375"/>
        <v>0</v>
      </c>
      <c r="Z2865">
        <f t="shared" si="1376"/>
        <v>0</v>
      </c>
      <c r="AA2865" s="22">
        <f t="shared" si="1377"/>
        <v>0</v>
      </c>
      <c r="AB2865" s="22">
        <f t="shared" si="1378"/>
        <v>0</v>
      </c>
      <c r="AC2865" s="22">
        <f t="shared" si="1379"/>
        <v>0</v>
      </c>
      <c r="AD2865" s="22">
        <f t="shared" si="1380"/>
        <v>0</v>
      </c>
    </row>
    <row r="2866" spans="5:30" x14ac:dyDescent="0.25">
      <c r="E2866" s="12">
        <v>43083.541666666664</v>
      </c>
      <c r="F2866" s="10">
        <v>13051.59</v>
      </c>
      <c r="G2866" s="10">
        <v>13060.19</v>
      </c>
      <c r="H2866" s="10">
        <v>13037.11</v>
      </c>
      <c r="I2866" s="10">
        <v>13042.89</v>
      </c>
      <c r="K2866" s="13">
        <f t="shared" si="1371"/>
        <v>-8.7000000000007276</v>
      </c>
      <c r="L2866" s="13">
        <f t="shared" si="1381"/>
        <v>-29.780000000000655</v>
      </c>
      <c r="M2866" s="13">
        <f t="shared" si="1372"/>
        <v>23.079999999999927</v>
      </c>
      <c r="N2866" s="13"/>
      <c r="X2866">
        <f t="shared" si="1374"/>
        <v>8.7000000000007276</v>
      </c>
      <c r="Y2866">
        <f t="shared" si="1375"/>
        <v>0</v>
      </c>
      <c r="Z2866">
        <f t="shared" si="1376"/>
        <v>0</v>
      </c>
      <c r="AA2866" s="22">
        <f t="shared" si="1377"/>
        <v>0</v>
      </c>
      <c r="AB2866" s="22">
        <f t="shared" si="1378"/>
        <v>0</v>
      </c>
      <c r="AC2866" s="22">
        <f t="shared" si="1379"/>
        <v>0</v>
      </c>
      <c r="AD2866" s="22">
        <f t="shared" si="1380"/>
        <v>0</v>
      </c>
    </row>
    <row r="2867" spans="5:30" x14ac:dyDescent="0.25">
      <c r="E2867" s="11">
        <v>43083.583333333336</v>
      </c>
      <c r="F2867" s="9">
        <v>13042.39</v>
      </c>
      <c r="G2867" s="9">
        <v>13063.89</v>
      </c>
      <c r="H2867" s="9">
        <v>13018.59</v>
      </c>
      <c r="I2867" s="9">
        <v>13027.4</v>
      </c>
      <c r="K2867" s="13">
        <f t="shared" si="1371"/>
        <v>-14.989999999999782</v>
      </c>
      <c r="L2867" s="13">
        <f t="shared" si="1381"/>
        <v>-44.770000000000437</v>
      </c>
      <c r="M2867" s="13">
        <f t="shared" si="1372"/>
        <v>45.299999999999272</v>
      </c>
      <c r="N2867" s="13"/>
      <c r="X2867">
        <f t="shared" si="1374"/>
        <v>14.989999999999782</v>
      </c>
      <c r="Y2867">
        <f t="shared" si="1375"/>
        <v>0</v>
      </c>
      <c r="Z2867">
        <f t="shared" si="1376"/>
        <v>0</v>
      </c>
      <c r="AA2867" s="22">
        <f t="shared" si="1377"/>
        <v>0</v>
      </c>
      <c r="AB2867" s="22">
        <f t="shared" si="1378"/>
        <v>0</v>
      </c>
      <c r="AC2867" s="22">
        <f t="shared" si="1379"/>
        <v>0</v>
      </c>
      <c r="AD2867" s="22">
        <f t="shared" si="1380"/>
        <v>0</v>
      </c>
    </row>
    <row r="2868" spans="5:30" x14ac:dyDescent="0.25">
      <c r="E2868" s="12">
        <v>43083.625</v>
      </c>
      <c r="F2868" s="10">
        <v>13027.41</v>
      </c>
      <c r="G2868" s="10">
        <v>13081.14</v>
      </c>
      <c r="H2868" s="10">
        <v>13009.55</v>
      </c>
      <c r="I2868" s="10">
        <v>13077.69</v>
      </c>
      <c r="K2868" s="13">
        <f t="shared" si="1371"/>
        <v>50.280000000000655</v>
      </c>
      <c r="L2868" s="13">
        <f t="shared" si="1381"/>
        <v>5.5100000000002183</v>
      </c>
      <c r="M2868" s="13">
        <f t="shared" si="1372"/>
        <v>71.590000000000146</v>
      </c>
      <c r="N2868" s="13"/>
      <c r="X2868">
        <f t="shared" si="1374"/>
        <v>50.280000000000655</v>
      </c>
      <c r="Y2868">
        <f t="shared" si="1375"/>
        <v>0</v>
      </c>
      <c r="Z2868">
        <f t="shared" si="1376"/>
        <v>0</v>
      </c>
      <c r="AA2868" s="22">
        <f t="shared" si="1377"/>
        <v>0</v>
      </c>
      <c r="AB2868" s="22">
        <f t="shared" si="1378"/>
        <v>0</v>
      </c>
      <c r="AC2868" s="22">
        <f t="shared" si="1379"/>
        <v>0</v>
      </c>
      <c r="AD2868" s="22">
        <f t="shared" si="1380"/>
        <v>0</v>
      </c>
    </row>
    <row r="2869" spans="5:30" x14ac:dyDescent="0.25">
      <c r="E2869" s="11">
        <v>43083.666666666664</v>
      </c>
      <c r="F2869" s="9">
        <v>13078.19</v>
      </c>
      <c r="G2869" s="9">
        <v>13130.06</v>
      </c>
      <c r="H2869" s="9">
        <v>13073.1</v>
      </c>
      <c r="I2869" s="9">
        <v>13119.52</v>
      </c>
      <c r="K2869" s="13">
        <f t="shared" si="1371"/>
        <v>41.329999999999927</v>
      </c>
      <c r="L2869" s="13">
        <f t="shared" si="1381"/>
        <v>46.840000000000146</v>
      </c>
      <c r="M2869" s="13">
        <f t="shared" si="1372"/>
        <v>56.959999999999127</v>
      </c>
      <c r="N2869" s="13"/>
      <c r="X2869">
        <f t="shared" si="1374"/>
        <v>41.329999999999927</v>
      </c>
      <c r="Y2869">
        <f t="shared" si="1375"/>
        <v>0</v>
      </c>
      <c r="Z2869">
        <f t="shared" si="1376"/>
        <v>0</v>
      </c>
      <c r="AA2869" s="22">
        <f t="shared" si="1377"/>
        <v>0</v>
      </c>
      <c r="AB2869" s="22">
        <f t="shared" si="1378"/>
        <v>0</v>
      </c>
      <c r="AC2869" s="22">
        <f t="shared" si="1379"/>
        <v>0</v>
      </c>
      <c r="AD2869" s="22">
        <f t="shared" si="1380"/>
        <v>0</v>
      </c>
    </row>
    <row r="2870" spans="5:30" x14ac:dyDescent="0.25">
      <c r="E2870" s="12">
        <v>43083.708333333336</v>
      </c>
      <c r="F2870" s="10">
        <v>13120.02</v>
      </c>
      <c r="G2870" s="10">
        <v>13161.51</v>
      </c>
      <c r="H2870" s="10">
        <v>13101.59</v>
      </c>
      <c r="I2870" s="10">
        <v>13123.78</v>
      </c>
      <c r="K2870" s="13">
        <f t="shared" si="1371"/>
        <v>3.7600000000002183</v>
      </c>
      <c r="L2870" s="13">
        <f t="shared" si="1381"/>
        <v>50.600000000000364</v>
      </c>
      <c r="M2870" s="13">
        <f t="shared" si="1372"/>
        <v>59.920000000000073</v>
      </c>
      <c r="N2870" s="13"/>
      <c r="X2870">
        <f t="shared" si="1374"/>
        <v>3.7600000000002183</v>
      </c>
      <c r="Y2870">
        <f t="shared" si="1375"/>
        <v>0</v>
      </c>
      <c r="Z2870">
        <f t="shared" si="1376"/>
        <v>0</v>
      </c>
      <c r="AA2870" s="22">
        <f t="shared" si="1377"/>
        <v>0</v>
      </c>
      <c r="AB2870" s="22">
        <f t="shared" si="1378"/>
        <v>0</v>
      </c>
      <c r="AC2870" s="22">
        <f t="shared" si="1379"/>
        <v>0</v>
      </c>
      <c r="AD2870" s="22">
        <f t="shared" si="1380"/>
        <v>0</v>
      </c>
    </row>
    <row r="2871" spans="5:30" x14ac:dyDescent="0.25">
      <c r="E2871" s="11">
        <v>43083.75</v>
      </c>
      <c r="F2871" s="9">
        <v>13124.28</v>
      </c>
      <c r="G2871" s="9">
        <v>13132</v>
      </c>
      <c r="H2871" s="9">
        <v>13056.48</v>
      </c>
      <c r="I2871" s="9">
        <v>13065.48</v>
      </c>
      <c r="K2871" s="13">
        <f t="shared" si="1371"/>
        <v>-58.800000000001091</v>
      </c>
      <c r="L2871" s="13">
        <f t="shared" si="1381"/>
        <v>-8.2000000000007276</v>
      </c>
      <c r="M2871" s="13">
        <f t="shared" si="1372"/>
        <v>75.520000000000437</v>
      </c>
      <c r="N2871" s="13"/>
      <c r="X2871">
        <f t="shared" si="1374"/>
        <v>58.800000000001091</v>
      </c>
      <c r="Y2871">
        <f t="shared" si="1375"/>
        <v>0</v>
      </c>
      <c r="Z2871">
        <f t="shared" si="1376"/>
        <v>0</v>
      </c>
      <c r="AA2871" s="22">
        <f t="shared" si="1377"/>
        <v>0</v>
      </c>
      <c r="AB2871" s="22">
        <f t="shared" si="1378"/>
        <v>0</v>
      </c>
      <c r="AC2871" s="22">
        <f t="shared" si="1379"/>
        <v>0</v>
      </c>
      <c r="AD2871" s="22">
        <f t="shared" si="1380"/>
        <v>0</v>
      </c>
    </row>
    <row r="2872" spans="5:30" x14ac:dyDescent="0.25">
      <c r="E2872" s="12">
        <v>43083.791666666664</v>
      </c>
      <c r="F2872" s="10">
        <v>13066.23</v>
      </c>
      <c r="G2872" s="10">
        <v>13070.23</v>
      </c>
      <c r="H2872" s="10">
        <v>13046.72</v>
      </c>
      <c r="I2872" s="10">
        <v>13050.47</v>
      </c>
      <c r="K2872" s="13">
        <f t="shared" si="1371"/>
        <v>-15.760000000000218</v>
      </c>
      <c r="L2872" s="13">
        <f t="shared" si="1381"/>
        <v>-23.960000000000946</v>
      </c>
      <c r="M2872" s="13">
        <f t="shared" si="1372"/>
        <v>23.510000000000218</v>
      </c>
      <c r="N2872" s="13"/>
      <c r="X2872">
        <f t="shared" si="1374"/>
        <v>15.760000000000218</v>
      </c>
      <c r="Y2872">
        <f t="shared" si="1375"/>
        <v>0</v>
      </c>
      <c r="Z2872">
        <f t="shared" si="1376"/>
        <v>0</v>
      </c>
      <c r="AA2872" s="22">
        <f t="shared" si="1377"/>
        <v>0</v>
      </c>
      <c r="AB2872" s="22">
        <f t="shared" si="1378"/>
        <v>0</v>
      </c>
      <c r="AC2872" s="22">
        <f t="shared" si="1379"/>
        <v>0</v>
      </c>
      <c r="AD2872" s="22">
        <f t="shared" si="1380"/>
        <v>0</v>
      </c>
    </row>
    <row r="2873" spans="5:30" x14ac:dyDescent="0.25">
      <c r="E2873" s="11">
        <v>43083.833333333336</v>
      </c>
      <c r="F2873" s="9">
        <v>13050.72</v>
      </c>
      <c r="G2873" s="9">
        <v>13052.97</v>
      </c>
      <c r="H2873" s="9">
        <v>13026.96</v>
      </c>
      <c r="I2873" s="9">
        <v>13028.96</v>
      </c>
      <c r="K2873" s="13">
        <f t="shared" si="1371"/>
        <v>-21.760000000000218</v>
      </c>
      <c r="L2873" s="13">
        <f t="shared" si="1381"/>
        <v>-45.720000000001164</v>
      </c>
      <c r="M2873" s="13">
        <f t="shared" si="1372"/>
        <v>26.010000000000218</v>
      </c>
      <c r="N2873" s="13"/>
      <c r="X2873">
        <f t="shared" si="1374"/>
        <v>21.760000000000218</v>
      </c>
      <c r="Y2873">
        <f t="shared" si="1375"/>
        <v>0</v>
      </c>
      <c r="Z2873">
        <f t="shared" si="1376"/>
        <v>0</v>
      </c>
      <c r="AA2873" s="22">
        <f t="shared" si="1377"/>
        <v>0</v>
      </c>
      <c r="AB2873" s="22">
        <f t="shared" si="1378"/>
        <v>0</v>
      </c>
      <c r="AC2873" s="22">
        <f t="shared" si="1379"/>
        <v>0</v>
      </c>
      <c r="AD2873" s="22">
        <f t="shared" si="1380"/>
        <v>0</v>
      </c>
    </row>
    <row r="2874" spans="5:30" x14ac:dyDescent="0.25">
      <c r="E2874" s="12">
        <v>43083.875</v>
      </c>
      <c r="F2874" s="10">
        <v>13028.46</v>
      </c>
      <c r="G2874" s="10">
        <v>13036.96</v>
      </c>
      <c r="H2874" s="10">
        <v>13019.2</v>
      </c>
      <c r="I2874" s="10">
        <v>13035.21</v>
      </c>
      <c r="K2874" s="13">
        <f t="shared" si="1371"/>
        <v>6.75</v>
      </c>
      <c r="L2874" s="13">
        <f t="shared" si="1381"/>
        <v>-38.970000000001164</v>
      </c>
      <c r="M2874" s="13">
        <f t="shared" si="1372"/>
        <v>17.759999999998399</v>
      </c>
      <c r="N2874" s="13"/>
      <c r="X2874">
        <f t="shared" si="1374"/>
        <v>6.75</v>
      </c>
      <c r="Y2874">
        <f t="shared" si="1375"/>
        <v>0</v>
      </c>
      <c r="Z2874">
        <f t="shared" si="1376"/>
        <v>0</v>
      </c>
      <c r="AA2874" s="22">
        <f t="shared" si="1377"/>
        <v>0</v>
      </c>
      <c r="AB2874" s="22">
        <f t="shared" si="1378"/>
        <v>0</v>
      </c>
      <c r="AC2874" s="22">
        <f t="shared" si="1379"/>
        <v>0</v>
      </c>
      <c r="AD2874" s="22">
        <f t="shared" si="1380"/>
        <v>0</v>
      </c>
    </row>
    <row r="2875" spans="5:30" x14ac:dyDescent="0.25">
      <c r="E2875" s="11">
        <v>43083.916666666664</v>
      </c>
      <c r="F2875" s="9">
        <v>13034.96</v>
      </c>
      <c r="G2875" s="9">
        <v>13044.21</v>
      </c>
      <c r="H2875" s="9">
        <v>13024.95</v>
      </c>
      <c r="I2875" s="9">
        <v>13030.21</v>
      </c>
      <c r="K2875" s="13">
        <f t="shared" si="1371"/>
        <v>-4.75</v>
      </c>
      <c r="L2875" s="13">
        <f t="shared" si="1381"/>
        <v>-43.720000000001164</v>
      </c>
      <c r="M2875" s="13">
        <f t="shared" si="1372"/>
        <v>19.259999999998399</v>
      </c>
      <c r="N2875" s="13"/>
      <c r="X2875">
        <f t="shared" si="1374"/>
        <v>4.75</v>
      </c>
      <c r="Y2875">
        <f t="shared" si="1375"/>
        <v>0</v>
      </c>
      <c r="Z2875">
        <f t="shared" si="1376"/>
        <v>0</v>
      </c>
      <c r="AA2875" s="22">
        <f t="shared" si="1377"/>
        <v>0</v>
      </c>
      <c r="AB2875" s="22">
        <f t="shared" si="1378"/>
        <v>0</v>
      </c>
      <c r="AC2875" s="22">
        <f t="shared" si="1379"/>
        <v>0</v>
      </c>
      <c r="AD2875" s="22">
        <f t="shared" si="1380"/>
        <v>0</v>
      </c>
    </row>
    <row r="2876" spans="5:30" hidden="1" x14ac:dyDescent="0.25">
      <c r="E2876" s="12">
        <v>43083.958333333336</v>
      </c>
      <c r="F2876" s="10">
        <v>13029.68</v>
      </c>
      <c r="G2876" s="10">
        <v>13041.95</v>
      </c>
      <c r="H2876" s="10">
        <v>13008.68</v>
      </c>
      <c r="I2876" s="10">
        <v>13009.9</v>
      </c>
    </row>
    <row r="2877" spans="5:30" hidden="1" x14ac:dyDescent="0.25">
      <c r="E2877" s="11">
        <v>43084.041666666664</v>
      </c>
      <c r="F2877" s="9">
        <v>13014.81</v>
      </c>
      <c r="G2877" s="9">
        <v>13020.67</v>
      </c>
      <c r="H2877" s="9">
        <v>13010.35</v>
      </c>
      <c r="I2877" s="9">
        <v>13019.44</v>
      </c>
    </row>
    <row r="2878" spans="5:30" hidden="1" x14ac:dyDescent="0.25">
      <c r="E2878" s="12">
        <v>43084.083333333336</v>
      </c>
      <c r="F2878" s="10">
        <v>13019.44</v>
      </c>
      <c r="G2878" s="10">
        <v>13025.35</v>
      </c>
      <c r="H2878" s="10">
        <v>13013.31</v>
      </c>
      <c r="I2878" s="10">
        <v>13024.12</v>
      </c>
    </row>
    <row r="2879" spans="5:30" hidden="1" x14ac:dyDescent="0.25">
      <c r="E2879" s="11">
        <v>43084.125</v>
      </c>
      <c r="F2879" s="9">
        <v>13024.12</v>
      </c>
      <c r="G2879" s="9">
        <v>13028.57</v>
      </c>
      <c r="H2879" s="9">
        <v>13020.94</v>
      </c>
      <c r="I2879" s="9">
        <v>13027.34</v>
      </c>
    </row>
    <row r="2880" spans="5:30" hidden="1" x14ac:dyDescent="0.25">
      <c r="E2880" s="12">
        <v>43084.166666666664</v>
      </c>
      <c r="F2880" s="10">
        <v>13026.12</v>
      </c>
      <c r="G2880" s="10">
        <v>13031.02</v>
      </c>
      <c r="H2880" s="10">
        <v>13019.98</v>
      </c>
      <c r="I2880" s="10">
        <v>13029.8</v>
      </c>
    </row>
    <row r="2881" spans="3:30" hidden="1" x14ac:dyDescent="0.25">
      <c r="E2881" s="11">
        <v>43084.208333333336</v>
      </c>
      <c r="F2881" s="9">
        <v>13029.8</v>
      </c>
      <c r="G2881" s="9">
        <v>13032.25</v>
      </c>
      <c r="H2881" s="9">
        <v>13028.07</v>
      </c>
      <c r="I2881" s="9">
        <v>13030.52</v>
      </c>
    </row>
    <row r="2882" spans="3:30" hidden="1" x14ac:dyDescent="0.25">
      <c r="E2882" s="12">
        <v>43084.25</v>
      </c>
      <c r="F2882" s="10">
        <v>13030.52</v>
      </c>
      <c r="G2882" s="10">
        <v>13051.19</v>
      </c>
      <c r="H2882" s="10">
        <v>13029.29</v>
      </c>
      <c r="I2882" s="10">
        <v>13044.24</v>
      </c>
    </row>
    <row r="2883" spans="3:30" hidden="1" x14ac:dyDescent="0.25">
      <c r="E2883" s="11">
        <v>43084.291666666664</v>
      </c>
      <c r="F2883" s="9">
        <v>13044.24</v>
      </c>
      <c r="G2883" s="9">
        <v>13047.92</v>
      </c>
      <c r="H2883" s="9">
        <v>13042.28</v>
      </c>
      <c r="I2883" s="9">
        <v>13043.51</v>
      </c>
    </row>
    <row r="2884" spans="3:30" x14ac:dyDescent="0.25">
      <c r="C2884">
        <v>1</v>
      </c>
      <c r="E2884" s="12">
        <v>43084.333333333336</v>
      </c>
      <c r="F2884" s="10">
        <v>13042.91</v>
      </c>
      <c r="G2884" s="10">
        <v>13047.32</v>
      </c>
      <c r="H2884" s="10">
        <v>13035.82</v>
      </c>
      <c r="I2884" s="10">
        <v>13039.55</v>
      </c>
      <c r="K2884" s="13">
        <f t="shared" ref="K2884:K2898" si="1382">I2884-F2884</f>
        <v>-3.3600000000005821</v>
      </c>
      <c r="L2884" s="13">
        <v>0</v>
      </c>
      <c r="M2884" s="13">
        <f t="shared" ref="M2884:M2898" si="1383">G2884-H2884</f>
        <v>11.5</v>
      </c>
      <c r="N2884" s="13">
        <f t="shared" ref="N2884" si="1384">I2898-F2884</f>
        <v>81.299999999999272</v>
      </c>
      <c r="O2884" s="18">
        <f>IF(K2884*N2884&gt;0,1,0)</f>
        <v>0</v>
      </c>
      <c r="S2884" s="13">
        <f>MAX(G2884:G2899)</f>
        <v>13174.58</v>
      </c>
      <c r="X2884">
        <f t="shared" ref="X2884:X2898" si="1385">ABS(K2884)</f>
        <v>3.3600000000005821</v>
      </c>
      <c r="Y2884">
        <f t="shared" ref="Y2884:Y2898" si="1386">ABS(N2884)</f>
        <v>81.299999999999272</v>
      </c>
      <c r="Z2884">
        <f t="shared" ref="Z2884:Z2898" si="1387">IF(S2884&lt;1000,ABS(S2884),0)</f>
        <v>0</v>
      </c>
      <c r="AA2884" s="22">
        <f t="shared" ref="AA2884:AA2898" si="1388">ABS(P2884)</f>
        <v>0</v>
      </c>
      <c r="AB2884" s="22">
        <f t="shared" ref="AB2884:AB2898" si="1389">ABS(Q2884)</f>
        <v>0</v>
      </c>
      <c r="AC2884" s="22">
        <f t="shared" ref="AC2884:AC2898" si="1390">IF(O2884=1,ABS(P2885),0)</f>
        <v>0</v>
      </c>
      <c r="AD2884" s="22">
        <f t="shared" ref="AD2884:AD2898" si="1391">IF(O2884=0,ABS(Q2885),0)</f>
        <v>0.63305633710658937</v>
      </c>
    </row>
    <row r="2885" spans="3:30" x14ac:dyDescent="0.25">
      <c r="E2885" s="11">
        <v>43084.375</v>
      </c>
      <c r="F2885" s="9">
        <v>13040.97</v>
      </c>
      <c r="G2885" s="9">
        <v>13057.69</v>
      </c>
      <c r="H2885" s="9">
        <v>13016.18</v>
      </c>
      <c r="I2885" s="9">
        <v>13037.18</v>
      </c>
      <c r="K2885" s="13">
        <f t="shared" si="1382"/>
        <v>-3.7899999999990541</v>
      </c>
      <c r="L2885" s="13">
        <f t="shared" ref="L2885:L2898" si="1392">L2884+K2885</f>
        <v>-3.7899999999990541</v>
      </c>
      <c r="M2885" s="13">
        <f t="shared" si="1383"/>
        <v>41.510000000000218</v>
      </c>
      <c r="N2885" s="13"/>
      <c r="P2885">
        <f>_xlfn.IFS(K2884&lt;0,MIN(L2884:L2898),K2884&gt;0,MAX(L2884:L2898))/S2863</f>
        <v>-0.14604462474644847</v>
      </c>
      <c r="Q2885">
        <f>_xlfn.IFS(K2884&lt;0,MAX(L2884:L2898),K2884&gt;0,MIN(L2884:L2898))/S2863</f>
        <v>0.63305633710658937</v>
      </c>
      <c r="S2885" s="13">
        <f>MIN(H2884:H2899)</f>
        <v>13005.18</v>
      </c>
      <c r="X2885">
        <f t="shared" si="1385"/>
        <v>3.7899999999990541</v>
      </c>
      <c r="Y2885">
        <f t="shared" si="1386"/>
        <v>0</v>
      </c>
      <c r="Z2885">
        <f t="shared" si="1387"/>
        <v>0</v>
      </c>
      <c r="AA2885" s="22">
        <f t="shared" si="1388"/>
        <v>0.14604462474644847</v>
      </c>
      <c r="AB2885" s="22">
        <f t="shared" si="1389"/>
        <v>0.63305633710658937</v>
      </c>
      <c r="AC2885" s="22">
        <f t="shared" si="1390"/>
        <v>0</v>
      </c>
      <c r="AD2885" s="22">
        <f t="shared" si="1391"/>
        <v>0</v>
      </c>
    </row>
    <row r="2886" spans="3:30" x14ac:dyDescent="0.25">
      <c r="E2886" s="12">
        <v>43084.416666666664</v>
      </c>
      <c r="F2886" s="10">
        <v>13035.68</v>
      </c>
      <c r="G2886" s="10">
        <v>13049.99</v>
      </c>
      <c r="H2886" s="10">
        <v>13005.18</v>
      </c>
      <c r="I2886" s="10">
        <v>13035.61</v>
      </c>
      <c r="K2886" s="13">
        <f t="shared" si="1382"/>
        <v>-6.9999999999708962E-2</v>
      </c>
      <c r="L2886" s="13">
        <f t="shared" si="1392"/>
        <v>-3.8599999999987631</v>
      </c>
      <c r="M2886" s="13">
        <f t="shared" si="1383"/>
        <v>44.809999999999491</v>
      </c>
      <c r="N2886" s="13"/>
      <c r="S2886" s="13">
        <f>S2884-S2885</f>
        <v>169.39999999999964</v>
      </c>
      <c r="X2886">
        <f t="shared" si="1385"/>
        <v>6.9999999999708962E-2</v>
      </c>
      <c r="Y2886">
        <f t="shared" si="1386"/>
        <v>0</v>
      </c>
      <c r="Z2886">
        <f t="shared" si="1387"/>
        <v>169.39999999999964</v>
      </c>
      <c r="AA2886" s="22">
        <f t="shared" si="1388"/>
        <v>0</v>
      </c>
      <c r="AB2886" s="22">
        <f t="shared" si="1389"/>
        <v>0</v>
      </c>
      <c r="AC2886" s="22">
        <f t="shared" si="1390"/>
        <v>0</v>
      </c>
      <c r="AD2886" s="22">
        <f t="shared" si="1391"/>
        <v>0</v>
      </c>
    </row>
    <row r="2887" spans="3:30" x14ac:dyDescent="0.25">
      <c r="E2887" s="11">
        <v>43084.458333333336</v>
      </c>
      <c r="F2887" s="9">
        <v>13035.36</v>
      </c>
      <c r="G2887" s="9">
        <v>13051.58</v>
      </c>
      <c r="H2887" s="9">
        <v>13008.85</v>
      </c>
      <c r="I2887" s="9">
        <v>13016.9</v>
      </c>
      <c r="K2887" s="13">
        <f t="shared" si="1382"/>
        <v>-18.460000000000946</v>
      </c>
      <c r="L2887" s="13">
        <f t="shared" si="1392"/>
        <v>-22.319999999999709</v>
      </c>
      <c r="M2887" s="13">
        <f t="shared" si="1383"/>
        <v>42.729999999999563</v>
      </c>
      <c r="N2887" s="13"/>
      <c r="X2887">
        <f t="shared" si="1385"/>
        <v>18.460000000000946</v>
      </c>
      <c r="Y2887">
        <f t="shared" si="1386"/>
        <v>0</v>
      </c>
      <c r="Z2887">
        <f t="shared" si="1387"/>
        <v>0</v>
      </c>
      <c r="AA2887" s="22">
        <f t="shared" si="1388"/>
        <v>0</v>
      </c>
      <c r="AB2887" s="22">
        <f t="shared" si="1389"/>
        <v>0</v>
      </c>
      <c r="AC2887" s="22">
        <f t="shared" si="1390"/>
        <v>0</v>
      </c>
      <c r="AD2887" s="22">
        <f t="shared" si="1391"/>
        <v>0</v>
      </c>
    </row>
    <row r="2888" spans="3:30" x14ac:dyDescent="0.25">
      <c r="E2888" s="12">
        <v>43084.5</v>
      </c>
      <c r="F2888" s="10">
        <v>13017.4</v>
      </c>
      <c r="G2888" s="10">
        <v>13039.93</v>
      </c>
      <c r="H2888" s="10">
        <v>13012.26</v>
      </c>
      <c r="I2888" s="10">
        <v>13031.51</v>
      </c>
      <c r="K2888" s="13">
        <f t="shared" si="1382"/>
        <v>14.110000000000582</v>
      </c>
      <c r="L2888" s="13">
        <f t="shared" si="1392"/>
        <v>-8.2099999999991269</v>
      </c>
      <c r="M2888" s="13">
        <f t="shared" si="1383"/>
        <v>27.670000000000073</v>
      </c>
      <c r="N2888" s="13"/>
      <c r="X2888">
        <f t="shared" si="1385"/>
        <v>14.110000000000582</v>
      </c>
      <c r="Y2888">
        <f t="shared" si="1386"/>
        <v>0</v>
      </c>
      <c r="Z2888">
        <f t="shared" si="1387"/>
        <v>0</v>
      </c>
      <c r="AA2888" s="22">
        <f t="shared" si="1388"/>
        <v>0</v>
      </c>
      <c r="AB2888" s="22">
        <f t="shared" si="1389"/>
        <v>0</v>
      </c>
      <c r="AC2888" s="22">
        <f t="shared" si="1390"/>
        <v>0</v>
      </c>
      <c r="AD2888" s="22">
        <f t="shared" si="1391"/>
        <v>0</v>
      </c>
    </row>
    <row r="2889" spans="3:30" x14ac:dyDescent="0.25">
      <c r="E2889" s="11">
        <v>43084.541666666664</v>
      </c>
      <c r="F2889" s="9">
        <v>13031.76</v>
      </c>
      <c r="G2889" s="9">
        <v>13039.05</v>
      </c>
      <c r="H2889" s="9">
        <v>13017.93</v>
      </c>
      <c r="I2889" s="9">
        <v>13029.52</v>
      </c>
      <c r="K2889" s="13">
        <f t="shared" si="1382"/>
        <v>-2.2399999999997817</v>
      </c>
      <c r="L2889" s="13">
        <f t="shared" si="1392"/>
        <v>-10.449999999998909</v>
      </c>
      <c r="M2889" s="13">
        <f t="shared" si="1383"/>
        <v>21.119999999998981</v>
      </c>
      <c r="N2889" s="13"/>
      <c r="X2889">
        <f t="shared" si="1385"/>
        <v>2.2399999999997817</v>
      </c>
      <c r="Y2889">
        <f t="shared" si="1386"/>
        <v>0</v>
      </c>
      <c r="Z2889">
        <f t="shared" si="1387"/>
        <v>0</v>
      </c>
      <c r="AA2889" s="22">
        <f t="shared" si="1388"/>
        <v>0</v>
      </c>
      <c r="AB2889" s="22">
        <f t="shared" si="1389"/>
        <v>0</v>
      </c>
      <c r="AC2889" s="22">
        <f t="shared" si="1390"/>
        <v>0</v>
      </c>
      <c r="AD2889" s="22">
        <f t="shared" si="1391"/>
        <v>0</v>
      </c>
    </row>
    <row r="2890" spans="3:30" x14ac:dyDescent="0.25">
      <c r="E2890" s="12">
        <v>43084.583333333336</v>
      </c>
      <c r="F2890" s="10">
        <v>13029.27</v>
      </c>
      <c r="G2890" s="10">
        <v>13049.74</v>
      </c>
      <c r="H2890" s="10">
        <v>13021.02</v>
      </c>
      <c r="I2890" s="10">
        <v>13045.97</v>
      </c>
      <c r="K2890" s="13">
        <f t="shared" si="1382"/>
        <v>16.699999999998909</v>
      </c>
      <c r="L2890" s="13">
        <f t="shared" si="1392"/>
        <v>6.25</v>
      </c>
      <c r="M2890" s="13">
        <f t="shared" si="1383"/>
        <v>28.719999999999345</v>
      </c>
      <c r="N2890" s="13"/>
      <c r="X2890">
        <f t="shared" si="1385"/>
        <v>16.699999999998909</v>
      </c>
      <c r="Y2890">
        <f t="shared" si="1386"/>
        <v>0</v>
      </c>
      <c r="Z2890">
        <f t="shared" si="1387"/>
        <v>0</v>
      </c>
      <c r="AA2890" s="22">
        <f t="shared" si="1388"/>
        <v>0</v>
      </c>
      <c r="AB2890" s="22">
        <f t="shared" si="1389"/>
        <v>0</v>
      </c>
      <c r="AC2890" s="22">
        <f t="shared" si="1390"/>
        <v>0</v>
      </c>
      <c r="AD2890" s="22">
        <f t="shared" si="1391"/>
        <v>0</v>
      </c>
    </row>
    <row r="2891" spans="3:30" x14ac:dyDescent="0.25">
      <c r="E2891" s="11">
        <v>43084.625</v>
      </c>
      <c r="F2891" s="9">
        <v>13045.72</v>
      </c>
      <c r="G2891" s="9">
        <v>13089.29</v>
      </c>
      <c r="H2891" s="9">
        <v>13040.27</v>
      </c>
      <c r="I2891" s="9">
        <v>13077.09</v>
      </c>
      <c r="K2891" s="13">
        <f t="shared" si="1382"/>
        <v>31.3700000000008</v>
      </c>
      <c r="L2891" s="13">
        <f t="shared" si="1392"/>
        <v>37.6200000000008</v>
      </c>
      <c r="M2891" s="13">
        <f t="shared" si="1383"/>
        <v>49.020000000000437</v>
      </c>
      <c r="N2891" s="13"/>
      <c r="X2891">
        <f t="shared" si="1385"/>
        <v>31.3700000000008</v>
      </c>
      <c r="Y2891">
        <f t="shared" si="1386"/>
        <v>0</v>
      </c>
      <c r="Z2891">
        <f t="shared" si="1387"/>
        <v>0</v>
      </c>
      <c r="AA2891" s="22">
        <f t="shared" si="1388"/>
        <v>0</v>
      </c>
      <c r="AB2891" s="22">
        <f t="shared" si="1389"/>
        <v>0</v>
      </c>
      <c r="AC2891" s="22">
        <f t="shared" si="1390"/>
        <v>0</v>
      </c>
      <c r="AD2891" s="22">
        <f t="shared" si="1391"/>
        <v>0</v>
      </c>
    </row>
    <row r="2892" spans="3:30" x14ac:dyDescent="0.25">
      <c r="E2892" s="12">
        <v>43084.666666666664</v>
      </c>
      <c r="F2892" s="10">
        <v>13077.84</v>
      </c>
      <c r="G2892" s="10">
        <v>13088.52</v>
      </c>
      <c r="H2892" s="10">
        <v>13052.02</v>
      </c>
      <c r="I2892" s="10">
        <v>13058.93</v>
      </c>
      <c r="K2892" s="13">
        <f t="shared" si="1382"/>
        <v>-18.909999999999854</v>
      </c>
      <c r="L2892" s="13">
        <f t="shared" si="1392"/>
        <v>18.710000000000946</v>
      </c>
      <c r="M2892" s="13">
        <f t="shared" si="1383"/>
        <v>36.5</v>
      </c>
      <c r="N2892" s="13"/>
      <c r="X2892">
        <f t="shared" si="1385"/>
        <v>18.909999999999854</v>
      </c>
      <c r="Y2892">
        <f t="shared" si="1386"/>
        <v>0</v>
      </c>
      <c r="Z2892">
        <f t="shared" si="1387"/>
        <v>0</v>
      </c>
      <c r="AA2892" s="22">
        <f t="shared" si="1388"/>
        <v>0</v>
      </c>
      <c r="AB2892" s="22">
        <f t="shared" si="1389"/>
        <v>0</v>
      </c>
      <c r="AC2892" s="22">
        <f t="shared" si="1390"/>
        <v>0</v>
      </c>
      <c r="AD2892" s="22">
        <f t="shared" si="1391"/>
        <v>0</v>
      </c>
    </row>
    <row r="2893" spans="3:30" x14ac:dyDescent="0.25">
      <c r="E2893" s="11">
        <v>43084.708333333336</v>
      </c>
      <c r="F2893" s="9">
        <v>13058.68</v>
      </c>
      <c r="G2893" s="9">
        <v>13079.9</v>
      </c>
      <c r="H2893" s="9">
        <v>13053.33</v>
      </c>
      <c r="I2893" s="9">
        <v>13062.56</v>
      </c>
      <c r="K2893" s="13">
        <f t="shared" si="1382"/>
        <v>3.8799999999991996</v>
      </c>
      <c r="L2893" s="13">
        <f t="shared" si="1392"/>
        <v>22.590000000000146</v>
      </c>
      <c r="M2893" s="13">
        <f t="shared" si="1383"/>
        <v>26.569999999999709</v>
      </c>
      <c r="N2893" s="13"/>
      <c r="X2893">
        <f t="shared" si="1385"/>
        <v>3.8799999999991996</v>
      </c>
      <c r="Y2893">
        <f t="shared" si="1386"/>
        <v>0</v>
      </c>
      <c r="Z2893">
        <f t="shared" si="1387"/>
        <v>0</v>
      </c>
      <c r="AA2893" s="22">
        <f t="shared" si="1388"/>
        <v>0</v>
      </c>
      <c r="AB2893" s="22">
        <f t="shared" si="1389"/>
        <v>0</v>
      </c>
      <c r="AC2893" s="22">
        <f t="shared" si="1390"/>
        <v>0</v>
      </c>
      <c r="AD2893" s="22">
        <f t="shared" si="1391"/>
        <v>0</v>
      </c>
    </row>
    <row r="2894" spans="3:30" x14ac:dyDescent="0.25">
      <c r="E2894" s="12">
        <v>43084.75</v>
      </c>
      <c r="F2894" s="10">
        <v>13062.31</v>
      </c>
      <c r="G2894" s="10">
        <v>13125.97</v>
      </c>
      <c r="H2894" s="10">
        <v>13062.31</v>
      </c>
      <c r="I2894" s="10">
        <v>13103.71</v>
      </c>
      <c r="K2894" s="13">
        <f t="shared" si="1382"/>
        <v>41.399999999999636</v>
      </c>
      <c r="L2894" s="13">
        <f t="shared" si="1392"/>
        <v>63.989999999999782</v>
      </c>
      <c r="M2894" s="13">
        <f t="shared" si="1383"/>
        <v>63.659999999999854</v>
      </c>
      <c r="N2894" s="13"/>
      <c r="X2894">
        <f t="shared" si="1385"/>
        <v>41.399999999999636</v>
      </c>
      <c r="Y2894">
        <f t="shared" si="1386"/>
        <v>0</v>
      </c>
      <c r="Z2894">
        <f t="shared" si="1387"/>
        <v>0</v>
      </c>
      <c r="AA2894" s="22">
        <f t="shared" si="1388"/>
        <v>0</v>
      </c>
      <c r="AB2894" s="22">
        <f t="shared" si="1389"/>
        <v>0</v>
      </c>
      <c r="AC2894" s="22">
        <f t="shared" si="1390"/>
        <v>0</v>
      </c>
      <c r="AD2894" s="22">
        <f t="shared" si="1391"/>
        <v>0</v>
      </c>
    </row>
    <row r="2895" spans="3:30" x14ac:dyDescent="0.25">
      <c r="E2895" s="11">
        <v>43084.791666666664</v>
      </c>
      <c r="F2895" s="9">
        <v>13103.21</v>
      </c>
      <c r="G2895" s="9">
        <v>13112.22</v>
      </c>
      <c r="H2895" s="9">
        <v>13097.71</v>
      </c>
      <c r="I2895" s="9">
        <v>13104.21</v>
      </c>
      <c r="K2895" s="13">
        <f t="shared" si="1382"/>
        <v>1</v>
      </c>
      <c r="L2895" s="13">
        <f t="shared" si="1392"/>
        <v>64.989999999999782</v>
      </c>
      <c r="M2895" s="13">
        <f t="shared" si="1383"/>
        <v>14.510000000000218</v>
      </c>
      <c r="N2895" s="13"/>
      <c r="X2895">
        <f t="shared" si="1385"/>
        <v>1</v>
      </c>
      <c r="Y2895">
        <f t="shared" si="1386"/>
        <v>0</v>
      </c>
      <c r="Z2895">
        <f t="shared" si="1387"/>
        <v>0</v>
      </c>
      <c r="AA2895" s="22">
        <f t="shared" si="1388"/>
        <v>0</v>
      </c>
      <c r="AB2895" s="22">
        <f t="shared" si="1389"/>
        <v>0</v>
      </c>
      <c r="AC2895" s="22">
        <f t="shared" si="1390"/>
        <v>0</v>
      </c>
      <c r="AD2895" s="22">
        <f t="shared" si="1391"/>
        <v>0</v>
      </c>
    </row>
    <row r="2896" spans="3:30" x14ac:dyDescent="0.25">
      <c r="E2896" s="12">
        <v>43084.833333333336</v>
      </c>
      <c r="F2896" s="10">
        <v>13104.46</v>
      </c>
      <c r="G2896" s="10">
        <v>13114.71</v>
      </c>
      <c r="H2896" s="10">
        <v>13098.46</v>
      </c>
      <c r="I2896" s="10">
        <v>13114.71</v>
      </c>
      <c r="K2896" s="13">
        <f t="shared" si="1382"/>
        <v>10.25</v>
      </c>
      <c r="L2896" s="13">
        <f t="shared" si="1392"/>
        <v>75.239999999999782</v>
      </c>
      <c r="M2896" s="13">
        <f t="shared" si="1383"/>
        <v>16.25</v>
      </c>
      <c r="N2896" s="13"/>
      <c r="X2896">
        <f t="shared" si="1385"/>
        <v>10.25</v>
      </c>
      <c r="Y2896">
        <f t="shared" si="1386"/>
        <v>0</v>
      </c>
      <c r="Z2896">
        <f t="shared" si="1387"/>
        <v>0</v>
      </c>
      <c r="AA2896" s="22">
        <f t="shared" si="1388"/>
        <v>0</v>
      </c>
      <c r="AB2896" s="22">
        <f t="shared" si="1389"/>
        <v>0</v>
      </c>
      <c r="AC2896" s="22">
        <f t="shared" si="1390"/>
        <v>0</v>
      </c>
      <c r="AD2896" s="22">
        <f t="shared" si="1391"/>
        <v>0</v>
      </c>
    </row>
    <row r="2897" spans="3:30" x14ac:dyDescent="0.25">
      <c r="E2897" s="11">
        <v>43084.875</v>
      </c>
      <c r="F2897" s="9">
        <v>13114.46</v>
      </c>
      <c r="G2897" s="9">
        <v>13139.22</v>
      </c>
      <c r="H2897" s="9">
        <v>13113.21</v>
      </c>
      <c r="I2897" s="9">
        <v>13135.97</v>
      </c>
      <c r="K2897" s="13">
        <f t="shared" si="1382"/>
        <v>21.510000000000218</v>
      </c>
      <c r="L2897" s="13">
        <f t="shared" si="1392"/>
        <v>96.75</v>
      </c>
      <c r="M2897" s="13">
        <f t="shared" si="1383"/>
        <v>26.010000000000218</v>
      </c>
      <c r="N2897" s="13"/>
      <c r="X2897">
        <f t="shared" si="1385"/>
        <v>21.510000000000218</v>
      </c>
      <c r="Y2897">
        <f t="shared" si="1386"/>
        <v>0</v>
      </c>
      <c r="Z2897">
        <f t="shared" si="1387"/>
        <v>0</v>
      </c>
      <c r="AA2897" s="22">
        <f t="shared" si="1388"/>
        <v>0</v>
      </c>
      <c r="AB2897" s="22">
        <f t="shared" si="1389"/>
        <v>0</v>
      </c>
      <c r="AC2897" s="22">
        <f t="shared" si="1390"/>
        <v>0</v>
      </c>
      <c r="AD2897" s="22">
        <f t="shared" si="1391"/>
        <v>0</v>
      </c>
    </row>
    <row r="2898" spans="3:30" x14ac:dyDescent="0.25">
      <c r="E2898" s="12">
        <v>43084.916666666664</v>
      </c>
      <c r="F2898" s="10">
        <v>13136.47</v>
      </c>
      <c r="G2898" s="10">
        <v>13138.97</v>
      </c>
      <c r="H2898" s="10">
        <v>13107.71</v>
      </c>
      <c r="I2898" s="10">
        <v>13124.21</v>
      </c>
      <c r="K2898" s="13">
        <f t="shared" si="1382"/>
        <v>-12.260000000000218</v>
      </c>
      <c r="L2898" s="13">
        <f t="shared" si="1392"/>
        <v>84.489999999999782</v>
      </c>
      <c r="M2898" s="13">
        <f t="shared" si="1383"/>
        <v>31.260000000000218</v>
      </c>
      <c r="N2898" s="13"/>
      <c r="X2898">
        <f t="shared" si="1385"/>
        <v>12.260000000000218</v>
      </c>
      <c r="Y2898">
        <f t="shared" si="1386"/>
        <v>0</v>
      </c>
      <c r="Z2898">
        <f t="shared" si="1387"/>
        <v>0</v>
      </c>
      <c r="AA2898" s="22">
        <f t="shared" si="1388"/>
        <v>0</v>
      </c>
      <c r="AB2898" s="22">
        <f t="shared" si="1389"/>
        <v>0</v>
      </c>
      <c r="AC2898" s="22">
        <f t="shared" si="1390"/>
        <v>0</v>
      </c>
      <c r="AD2898" s="22">
        <f t="shared" si="1391"/>
        <v>0</v>
      </c>
    </row>
    <row r="2899" spans="3:30" hidden="1" x14ac:dyDescent="0.25">
      <c r="E2899" s="11">
        <v>43087.041666666664</v>
      </c>
      <c r="F2899" s="9">
        <v>13123.61</v>
      </c>
      <c r="G2899" s="9">
        <v>13174.58</v>
      </c>
      <c r="H2899" s="9">
        <v>13123.61</v>
      </c>
      <c r="I2899" s="9">
        <v>13172.74</v>
      </c>
    </row>
    <row r="2900" spans="3:30" hidden="1" x14ac:dyDescent="0.25">
      <c r="E2900" s="12">
        <v>43087.083333333336</v>
      </c>
      <c r="F2900" s="10">
        <v>13173.35</v>
      </c>
      <c r="G2900" s="10">
        <v>13177.03</v>
      </c>
      <c r="H2900" s="10">
        <v>13167.67</v>
      </c>
      <c r="I2900" s="10">
        <v>13170.12</v>
      </c>
    </row>
    <row r="2901" spans="3:30" hidden="1" x14ac:dyDescent="0.25">
      <c r="E2901" s="11">
        <v>43087.125</v>
      </c>
      <c r="F2901" s="9">
        <v>13170.73</v>
      </c>
      <c r="G2901" s="9">
        <v>13171.35</v>
      </c>
      <c r="H2901" s="9">
        <v>13162.77</v>
      </c>
      <c r="I2901" s="9">
        <v>13170.12</v>
      </c>
    </row>
    <row r="2902" spans="3:30" hidden="1" x14ac:dyDescent="0.25">
      <c r="E2902" s="12">
        <v>43087.166666666664</v>
      </c>
      <c r="F2902" s="10">
        <v>13171.34</v>
      </c>
      <c r="G2902" s="10">
        <v>13174.8</v>
      </c>
      <c r="H2902" s="10">
        <v>13165.67</v>
      </c>
      <c r="I2902" s="10">
        <v>13170.57</v>
      </c>
    </row>
    <row r="2903" spans="3:30" hidden="1" x14ac:dyDescent="0.25">
      <c r="E2903" s="11">
        <v>43087.208333333336</v>
      </c>
      <c r="F2903" s="9">
        <v>13170.57</v>
      </c>
      <c r="G2903" s="9">
        <v>13176.92</v>
      </c>
      <c r="H2903" s="9">
        <v>13169.34</v>
      </c>
      <c r="I2903" s="9">
        <v>13175.69</v>
      </c>
    </row>
    <row r="2904" spans="3:30" hidden="1" x14ac:dyDescent="0.25">
      <c r="E2904" s="12">
        <v>43087.25</v>
      </c>
      <c r="F2904" s="10">
        <v>13177.19</v>
      </c>
      <c r="G2904" s="10">
        <v>13182.87</v>
      </c>
      <c r="H2904" s="10">
        <v>13177.19</v>
      </c>
      <c r="I2904" s="10">
        <v>13180.69</v>
      </c>
    </row>
    <row r="2905" spans="3:30" hidden="1" x14ac:dyDescent="0.25">
      <c r="E2905" s="11">
        <v>43087.291666666664</v>
      </c>
      <c r="F2905" s="9">
        <v>13180.69</v>
      </c>
      <c r="G2905" s="9">
        <v>13185.91</v>
      </c>
      <c r="H2905" s="9">
        <v>13180.69</v>
      </c>
      <c r="I2905" s="9">
        <v>13184.69</v>
      </c>
    </row>
    <row r="2906" spans="3:30" x14ac:dyDescent="0.25">
      <c r="C2906">
        <v>1</v>
      </c>
      <c r="E2906" s="12">
        <v>43087.333333333336</v>
      </c>
      <c r="F2906" s="10">
        <v>13184.69</v>
      </c>
      <c r="G2906" s="10">
        <v>13191.04</v>
      </c>
      <c r="H2906" s="10">
        <v>13179.54</v>
      </c>
      <c r="I2906" s="10">
        <v>13187.04</v>
      </c>
      <c r="K2906" s="13">
        <f t="shared" ref="K2906:K2920" si="1393">I2906-F2906</f>
        <v>2.3500000000003638</v>
      </c>
      <c r="L2906" s="13">
        <v>0</v>
      </c>
      <c r="M2906" s="13">
        <f t="shared" ref="M2906:M2920" si="1394">G2906-H2906</f>
        <v>11.5</v>
      </c>
      <c r="N2906" s="13">
        <f t="shared" ref="N2906" si="1395">I2920-F2906</f>
        <v>126.68999999999869</v>
      </c>
      <c r="O2906" s="18">
        <f>IF(K2906*N2906&gt;0,1,0)</f>
        <v>1</v>
      </c>
      <c r="S2906" s="13">
        <f>MAX(G2906:G2921)</f>
        <v>13332.84</v>
      </c>
      <c r="X2906">
        <f t="shared" ref="X2906:X2920" si="1396">ABS(K2906)</f>
        <v>2.3500000000003638</v>
      </c>
      <c r="Y2906">
        <f t="shared" ref="Y2906:Y2920" si="1397">ABS(N2906)</f>
        <v>126.68999999999869</v>
      </c>
      <c r="Z2906">
        <f t="shared" ref="Z2906:Z2920" si="1398">IF(S2906&lt;1000,ABS(S2906),0)</f>
        <v>0</v>
      </c>
      <c r="AA2906" s="22">
        <f t="shared" ref="AA2906:AA2920" si="1399">ABS(P2906)</f>
        <v>0</v>
      </c>
      <c r="AB2906" s="22">
        <f t="shared" ref="AB2906:AB2920" si="1400">ABS(Q2906)</f>
        <v>0</v>
      </c>
      <c r="AC2906" s="22">
        <f t="shared" ref="AC2906:AC2920" si="1401">IF(O2906=1,ABS(P2907),0)</f>
        <v>0.79391971664698979</v>
      </c>
      <c r="AD2906" s="22">
        <f t="shared" ref="AD2906:AD2920" si="1402">IF(O2906=0,ABS(Q2907),0)</f>
        <v>0</v>
      </c>
    </row>
    <row r="2907" spans="3:30" x14ac:dyDescent="0.25">
      <c r="E2907" s="11">
        <v>43087.375</v>
      </c>
      <c r="F2907" s="9">
        <v>13188.54</v>
      </c>
      <c r="G2907" s="9">
        <v>13224.35</v>
      </c>
      <c r="H2907" s="9">
        <v>13188.54</v>
      </c>
      <c r="I2907" s="9">
        <v>13194.87</v>
      </c>
      <c r="K2907" s="13">
        <f t="shared" si="1393"/>
        <v>6.3299999999999272</v>
      </c>
      <c r="L2907" s="13">
        <f t="shared" ref="L2907:L2920" si="1403">L2906+K2907</f>
        <v>6.3299999999999272</v>
      </c>
      <c r="M2907" s="13">
        <f t="shared" si="1394"/>
        <v>35.809999999999491</v>
      </c>
      <c r="N2907" s="13"/>
      <c r="P2907">
        <f>_xlfn.IFS(K2906&lt;0,MIN(L2906:L2920),K2906&gt;0,MAX(L2906:L2920))/S2886</f>
        <v>0.79391971664698979</v>
      </c>
      <c r="Q2907">
        <f>_xlfn.IFS(K2906&lt;0,MAX(L2906:L2920),K2906&gt;0,MIN(L2906:L2920))/S2886</f>
        <v>0</v>
      </c>
      <c r="S2907" s="13">
        <f>MIN(H2906:H2921)</f>
        <v>13179.54</v>
      </c>
      <c r="X2907">
        <f t="shared" si="1396"/>
        <v>6.3299999999999272</v>
      </c>
      <c r="Y2907">
        <f t="shared" si="1397"/>
        <v>0</v>
      </c>
      <c r="Z2907">
        <f t="shared" si="1398"/>
        <v>0</v>
      </c>
      <c r="AA2907" s="22">
        <f t="shared" si="1399"/>
        <v>0.79391971664698979</v>
      </c>
      <c r="AB2907" s="22">
        <f t="shared" si="1400"/>
        <v>0</v>
      </c>
      <c r="AC2907" s="22">
        <f t="shared" si="1401"/>
        <v>0</v>
      </c>
      <c r="AD2907" s="22">
        <f t="shared" si="1402"/>
        <v>0</v>
      </c>
    </row>
    <row r="2908" spans="3:30" x14ac:dyDescent="0.25">
      <c r="E2908" s="12">
        <v>43087.416666666664</v>
      </c>
      <c r="F2908" s="10">
        <v>13195.62</v>
      </c>
      <c r="G2908" s="10">
        <v>13259.59</v>
      </c>
      <c r="H2908" s="10">
        <v>13195.12</v>
      </c>
      <c r="I2908" s="10">
        <v>13256.76</v>
      </c>
      <c r="K2908" s="13">
        <f t="shared" si="1393"/>
        <v>61.139999999999418</v>
      </c>
      <c r="L2908" s="13">
        <f t="shared" si="1403"/>
        <v>67.469999999999345</v>
      </c>
      <c r="M2908" s="13">
        <f t="shared" si="1394"/>
        <v>64.469999999999345</v>
      </c>
      <c r="N2908" s="13"/>
      <c r="S2908" s="13">
        <f>S2906-S2907</f>
        <v>153.29999999999927</v>
      </c>
      <c r="X2908">
        <f t="shared" si="1396"/>
        <v>61.139999999999418</v>
      </c>
      <c r="Y2908">
        <f t="shared" si="1397"/>
        <v>0</v>
      </c>
      <c r="Z2908">
        <f t="shared" si="1398"/>
        <v>153.29999999999927</v>
      </c>
      <c r="AA2908" s="22">
        <f t="shared" si="1399"/>
        <v>0</v>
      </c>
      <c r="AB2908" s="22">
        <f t="shared" si="1400"/>
        <v>0</v>
      </c>
      <c r="AC2908" s="22">
        <f t="shared" si="1401"/>
        <v>0</v>
      </c>
      <c r="AD2908" s="22">
        <f t="shared" si="1402"/>
        <v>0</v>
      </c>
    </row>
    <row r="2909" spans="3:30" x14ac:dyDescent="0.25">
      <c r="E2909" s="11">
        <v>43087.458333333336</v>
      </c>
      <c r="F2909" s="9">
        <v>13256.01</v>
      </c>
      <c r="G2909" s="9">
        <v>13271.84</v>
      </c>
      <c r="H2909" s="9">
        <v>13251.84</v>
      </c>
      <c r="I2909" s="9">
        <v>13266.6</v>
      </c>
      <c r="K2909" s="13">
        <f t="shared" si="1393"/>
        <v>10.590000000000146</v>
      </c>
      <c r="L2909" s="13">
        <f t="shared" si="1403"/>
        <v>78.059999999999491</v>
      </c>
      <c r="M2909" s="13">
        <f t="shared" si="1394"/>
        <v>20</v>
      </c>
      <c r="N2909" s="13"/>
      <c r="X2909">
        <f t="shared" si="1396"/>
        <v>10.590000000000146</v>
      </c>
      <c r="Y2909">
        <f t="shared" si="1397"/>
        <v>0</v>
      </c>
      <c r="Z2909">
        <f t="shared" si="1398"/>
        <v>0</v>
      </c>
      <c r="AA2909" s="22">
        <f t="shared" si="1399"/>
        <v>0</v>
      </c>
      <c r="AB2909" s="22">
        <f t="shared" si="1400"/>
        <v>0</v>
      </c>
      <c r="AC2909" s="22">
        <f t="shared" si="1401"/>
        <v>0</v>
      </c>
      <c r="AD2909" s="22">
        <f t="shared" si="1402"/>
        <v>0</v>
      </c>
    </row>
    <row r="2910" spans="3:30" x14ac:dyDescent="0.25">
      <c r="E2910" s="12">
        <v>43087.5</v>
      </c>
      <c r="F2910" s="10">
        <v>13265.85</v>
      </c>
      <c r="G2910" s="10">
        <v>13296.66</v>
      </c>
      <c r="H2910" s="10">
        <v>13258.95</v>
      </c>
      <c r="I2910" s="10">
        <v>13288.77</v>
      </c>
      <c r="K2910" s="13">
        <f t="shared" si="1393"/>
        <v>22.920000000000073</v>
      </c>
      <c r="L2910" s="13">
        <f t="shared" si="1403"/>
        <v>100.97999999999956</v>
      </c>
      <c r="M2910" s="13">
        <f t="shared" si="1394"/>
        <v>37.709999999999127</v>
      </c>
      <c r="N2910" s="13"/>
      <c r="X2910">
        <f t="shared" si="1396"/>
        <v>22.920000000000073</v>
      </c>
      <c r="Y2910">
        <f t="shared" si="1397"/>
        <v>0</v>
      </c>
      <c r="Z2910">
        <f t="shared" si="1398"/>
        <v>0</v>
      </c>
      <c r="AA2910" s="22">
        <f t="shared" si="1399"/>
        <v>0</v>
      </c>
      <c r="AB2910" s="22">
        <f t="shared" si="1400"/>
        <v>0</v>
      </c>
      <c r="AC2910" s="22">
        <f t="shared" si="1401"/>
        <v>0</v>
      </c>
      <c r="AD2910" s="22">
        <f t="shared" si="1402"/>
        <v>0</v>
      </c>
    </row>
    <row r="2911" spans="3:30" x14ac:dyDescent="0.25">
      <c r="E2911" s="11">
        <v>43087.541666666664</v>
      </c>
      <c r="F2911" s="9">
        <v>13289.02</v>
      </c>
      <c r="G2911" s="9">
        <v>13324.79</v>
      </c>
      <c r="H2911" s="9">
        <v>13287.53</v>
      </c>
      <c r="I2911" s="9">
        <v>13314.12</v>
      </c>
      <c r="K2911" s="13">
        <f t="shared" si="1393"/>
        <v>25.100000000000364</v>
      </c>
      <c r="L2911" s="13">
        <f t="shared" si="1403"/>
        <v>126.07999999999993</v>
      </c>
      <c r="M2911" s="13">
        <f t="shared" si="1394"/>
        <v>37.260000000000218</v>
      </c>
      <c r="N2911" s="13"/>
      <c r="X2911">
        <f t="shared" si="1396"/>
        <v>25.100000000000364</v>
      </c>
      <c r="Y2911">
        <f t="shared" si="1397"/>
        <v>0</v>
      </c>
      <c r="Z2911">
        <f t="shared" si="1398"/>
        <v>0</v>
      </c>
      <c r="AA2911" s="22">
        <f t="shared" si="1399"/>
        <v>0</v>
      </c>
      <c r="AB2911" s="22">
        <f t="shared" si="1400"/>
        <v>0</v>
      </c>
      <c r="AC2911" s="22">
        <f t="shared" si="1401"/>
        <v>0</v>
      </c>
      <c r="AD2911" s="22">
        <f t="shared" si="1402"/>
        <v>0</v>
      </c>
    </row>
    <row r="2912" spans="3:30" x14ac:dyDescent="0.25">
      <c r="E2912" s="12">
        <v>43087.583333333336</v>
      </c>
      <c r="F2912" s="10">
        <v>13313.87</v>
      </c>
      <c r="G2912" s="10">
        <v>13322.04</v>
      </c>
      <c r="H2912" s="10">
        <v>13274.87</v>
      </c>
      <c r="I2912" s="10">
        <v>13298.27</v>
      </c>
      <c r="K2912" s="13">
        <f t="shared" si="1393"/>
        <v>-15.600000000000364</v>
      </c>
      <c r="L2912" s="13">
        <f t="shared" si="1403"/>
        <v>110.47999999999956</v>
      </c>
      <c r="M2912" s="13">
        <f t="shared" si="1394"/>
        <v>47.170000000000073</v>
      </c>
      <c r="N2912" s="13"/>
      <c r="X2912">
        <f t="shared" si="1396"/>
        <v>15.600000000000364</v>
      </c>
      <c r="Y2912">
        <f t="shared" si="1397"/>
        <v>0</v>
      </c>
      <c r="Z2912">
        <f t="shared" si="1398"/>
        <v>0</v>
      </c>
      <c r="AA2912" s="22">
        <f t="shared" si="1399"/>
        <v>0</v>
      </c>
      <c r="AB2912" s="22">
        <f t="shared" si="1400"/>
        <v>0</v>
      </c>
      <c r="AC2912" s="22">
        <f t="shared" si="1401"/>
        <v>0</v>
      </c>
      <c r="AD2912" s="22">
        <f t="shared" si="1402"/>
        <v>0</v>
      </c>
    </row>
    <row r="2913" spans="5:30" x14ac:dyDescent="0.25">
      <c r="E2913" s="11">
        <v>43087.625</v>
      </c>
      <c r="F2913" s="9">
        <v>13298.26</v>
      </c>
      <c r="G2913" s="9">
        <v>13319.25</v>
      </c>
      <c r="H2913" s="9">
        <v>13296.15</v>
      </c>
      <c r="I2913" s="9">
        <v>13316.81</v>
      </c>
      <c r="K2913" s="13">
        <f t="shared" si="1393"/>
        <v>18.549999999999272</v>
      </c>
      <c r="L2913" s="13">
        <f t="shared" si="1403"/>
        <v>129.02999999999884</v>
      </c>
      <c r="M2913" s="13">
        <f t="shared" si="1394"/>
        <v>23.100000000000364</v>
      </c>
      <c r="N2913" s="13"/>
      <c r="X2913">
        <f t="shared" si="1396"/>
        <v>18.549999999999272</v>
      </c>
      <c r="Y2913">
        <f t="shared" si="1397"/>
        <v>0</v>
      </c>
      <c r="Z2913">
        <f t="shared" si="1398"/>
        <v>0</v>
      </c>
      <c r="AA2913" s="22">
        <f t="shared" si="1399"/>
        <v>0</v>
      </c>
      <c r="AB2913" s="22">
        <f t="shared" si="1400"/>
        <v>0</v>
      </c>
      <c r="AC2913" s="22">
        <f t="shared" si="1401"/>
        <v>0</v>
      </c>
      <c r="AD2913" s="22">
        <f t="shared" si="1402"/>
        <v>0</v>
      </c>
    </row>
    <row r="2914" spans="5:30" x14ac:dyDescent="0.25">
      <c r="E2914" s="12">
        <v>43087.666666666664</v>
      </c>
      <c r="F2914" s="10">
        <v>13316.8</v>
      </c>
      <c r="G2914" s="10">
        <v>13321.99</v>
      </c>
      <c r="H2914" s="10">
        <v>13296.77</v>
      </c>
      <c r="I2914" s="10">
        <v>13306.45</v>
      </c>
      <c r="K2914" s="13">
        <f t="shared" si="1393"/>
        <v>-10.349999999998545</v>
      </c>
      <c r="L2914" s="13">
        <f t="shared" si="1403"/>
        <v>118.68000000000029</v>
      </c>
      <c r="M2914" s="13">
        <f t="shared" si="1394"/>
        <v>25.219999999999345</v>
      </c>
      <c r="N2914" s="13"/>
      <c r="X2914">
        <f t="shared" si="1396"/>
        <v>10.349999999998545</v>
      </c>
      <c r="Y2914">
        <f t="shared" si="1397"/>
        <v>0</v>
      </c>
      <c r="Z2914">
        <f t="shared" si="1398"/>
        <v>0</v>
      </c>
      <c r="AA2914" s="22">
        <f t="shared" si="1399"/>
        <v>0</v>
      </c>
      <c r="AB2914" s="22">
        <f t="shared" si="1400"/>
        <v>0</v>
      </c>
      <c r="AC2914" s="22">
        <f t="shared" si="1401"/>
        <v>0</v>
      </c>
      <c r="AD2914" s="22">
        <f t="shared" si="1402"/>
        <v>0</v>
      </c>
    </row>
    <row r="2915" spans="5:30" x14ac:dyDescent="0.25">
      <c r="E2915" s="11">
        <v>43087.708333333336</v>
      </c>
      <c r="F2915" s="9">
        <v>13304.95</v>
      </c>
      <c r="G2915" s="9">
        <v>13332.84</v>
      </c>
      <c r="H2915" s="9">
        <v>13304.95</v>
      </c>
      <c r="I2915" s="9">
        <v>13320.76</v>
      </c>
      <c r="K2915" s="13">
        <f t="shared" si="1393"/>
        <v>15.809999999999491</v>
      </c>
      <c r="L2915" s="13">
        <f t="shared" si="1403"/>
        <v>134.48999999999978</v>
      </c>
      <c r="M2915" s="13">
        <f t="shared" si="1394"/>
        <v>27.889999999999418</v>
      </c>
      <c r="N2915" s="13"/>
      <c r="X2915">
        <f t="shared" si="1396"/>
        <v>15.809999999999491</v>
      </c>
      <c r="Y2915">
        <f t="shared" si="1397"/>
        <v>0</v>
      </c>
      <c r="Z2915">
        <f t="shared" si="1398"/>
        <v>0</v>
      </c>
      <c r="AA2915" s="22">
        <f t="shared" si="1399"/>
        <v>0</v>
      </c>
      <c r="AB2915" s="22">
        <f t="shared" si="1400"/>
        <v>0</v>
      </c>
      <c r="AC2915" s="22">
        <f t="shared" si="1401"/>
        <v>0</v>
      </c>
      <c r="AD2915" s="22">
        <f t="shared" si="1402"/>
        <v>0</v>
      </c>
    </row>
    <row r="2916" spans="5:30" x14ac:dyDescent="0.25">
      <c r="E2916" s="12">
        <v>43087.75</v>
      </c>
      <c r="F2916" s="10">
        <v>13320.51</v>
      </c>
      <c r="G2916" s="10">
        <v>13329.16</v>
      </c>
      <c r="H2916" s="10">
        <v>13304.5</v>
      </c>
      <c r="I2916" s="10">
        <v>13314.66</v>
      </c>
      <c r="K2916" s="13">
        <f t="shared" si="1393"/>
        <v>-5.8500000000003638</v>
      </c>
      <c r="L2916" s="13">
        <f t="shared" si="1403"/>
        <v>128.63999999999942</v>
      </c>
      <c r="M2916" s="13">
        <f t="shared" si="1394"/>
        <v>24.659999999999854</v>
      </c>
      <c r="N2916" s="13"/>
      <c r="X2916">
        <f t="shared" si="1396"/>
        <v>5.8500000000003638</v>
      </c>
      <c r="Y2916">
        <f t="shared" si="1397"/>
        <v>0</v>
      </c>
      <c r="Z2916">
        <f t="shared" si="1398"/>
        <v>0</v>
      </c>
      <c r="AA2916" s="22">
        <f t="shared" si="1399"/>
        <v>0</v>
      </c>
      <c r="AB2916" s="22">
        <f t="shared" si="1400"/>
        <v>0</v>
      </c>
      <c r="AC2916" s="22">
        <f t="shared" si="1401"/>
        <v>0</v>
      </c>
      <c r="AD2916" s="22">
        <f t="shared" si="1402"/>
        <v>0</v>
      </c>
    </row>
    <row r="2917" spans="5:30" x14ac:dyDescent="0.25">
      <c r="E2917" s="11">
        <v>43087.791666666664</v>
      </c>
      <c r="F2917" s="9">
        <v>13314.91</v>
      </c>
      <c r="G2917" s="9">
        <v>13324.66</v>
      </c>
      <c r="H2917" s="9">
        <v>13314.91</v>
      </c>
      <c r="I2917" s="9">
        <v>13320.66</v>
      </c>
      <c r="K2917" s="13">
        <f t="shared" si="1393"/>
        <v>5.75</v>
      </c>
      <c r="L2917" s="13">
        <f t="shared" si="1403"/>
        <v>134.38999999999942</v>
      </c>
      <c r="M2917" s="13">
        <f t="shared" si="1394"/>
        <v>9.75</v>
      </c>
      <c r="N2917" s="13"/>
      <c r="X2917">
        <f t="shared" si="1396"/>
        <v>5.75</v>
      </c>
      <c r="Y2917">
        <f t="shared" si="1397"/>
        <v>0</v>
      </c>
      <c r="Z2917">
        <f t="shared" si="1398"/>
        <v>0</v>
      </c>
      <c r="AA2917" s="22">
        <f t="shared" si="1399"/>
        <v>0</v>
      </c>
      <c r="AB2917" s="22">
        <f t="shared" si="1400"/>
        <v>0</v>
      </c>
      <c r="AC2917" s="22">
        <f t="shared" si="1401"/>
        <v>0</v>
      </c>
      <c r="AD2917" s="22">
        <f t="shared" si="1402"/>
        <v>0</v>
      </c>
    </row>
    <row r="2918" spans="5:30" x14ac:dyDescent="0.25">
      <c r="E2918" s="12">
        <v>43087.833333333336</v>
      </c>
      <c r="F2918" s="10">
        <v>13320.91</v>
      </c>
      <c r="G2918" s="10">
        <v>13324.16</v>
      </c>
      <c r="H2918" s="10">
        <v>13308.91</v>
      </c>
      <c r="I2918" s="10">
        <v>13309.66</v>
      </c>
      <c r="K2918" s="13">
        <f t="shared" si="1393"/>
        <v>-11.25</v>
      </c>
      <c r="L2918" s="13">
        <f t="shared" si="1403"/>
        <v>123.13999999999942</v>
      </c>
      <c r="M2918" s="13">
        <f t="shared" si="1394"/>
        <v>15.25</v>
      </c>
      <c r="N2918" s="13"/>
      <c r="X2918">
        <f t="shared" si="1396"/>
        <v>11.25</v>
      </c>
      <c r="Y2918">
        <f t="shared" si="1397"/>
        <v>0</v>
      </c>
      <c r="Z2918">
        <f t="shared" si="1398"/>
        <v>0</v>
      </c>
      <c r="AA2918" s="22">
        <f t="shared" si="1399"/>
        <v>0</v>
      </c>
      <c r="AB2918" s="22">
        <f t="shared" si="1400"/>
        <v>0</v>
      </c>
      <c r="AC2918" s="22">
        <f t="shared" si="1401"/>
        <v>0</v>
      </c>
      <c r="AD2918" s="22">
        <f t="shared" si="1402"/>
        <v>0</v>
      </c>
    </row>
    <row r="2919" spans="5:30" x14ac:dyDescent="0.25">
      <c r="E2919" s="11">
        <v>43087.875</v>
      </c>
      <c r="F2919" s="9">
        <v>13309.91</v>
      </c>
      <c r="G2919" s="9">
        <v>13318.91</v>
      </c>
      <c r="H2919" s="9">
        <v>13302.16</v>
      </c>
      <c r="I2919" s="9">
        <v>13314.16</v>
      </c>
      <c r="K2919" s="13">
        <f t="shared" si="1393"/>
        <v>4.25</v>
      </c>
      <c r="L2919" s="13">
        <f t="shared" si="1403"/>
        <v>127.38999999999942</v>
      </c>
      <c r="M2919" s="13">
        <f t="shared" si="1394"/>
        <v>16.75</v>
      </c>
      <c r="N2919" s="13"/>
      <c r="X2919">
        <f t="shared" si="1396"/>
        <v>4.25</v>
      </c>
      <c r="Y2919">
        <f t="shared" si="1397"/>
        <v>0</v>
      </c>
      <c r="Z2919">
        <f t="shared" si="1398"/>
        <v>0</v>
      </c>
      <c r="AA2919" s="22">
        <f t="shared" si="1399"/>
        <v>0</v>
      </c>
      <c r="AB2919" s="22">
        <f t="shared" si="1400"/>
        <v>0</v>
      </c>
      <c r="AC2919" s="22">
        <f t="shared" si="1401"/>
        <v>0</v>
      </c>
      <c r="AD2919" s="22">
        <f t="shared" si="1402"/>
        <v>0</v>
      </c>
    </row>
    <row r="2920" spans="5:30" x14ac:dyDescent="0.25">
      <c r="E2920" s="12">
        <v>43087.916666666664</v>
      </c>
      <c r="F2920" s="10">
        <v>13313.66</v>
      </c>
      <c r="G2920" s="10">
        <v>13314.66</v>
      </c>
      <c r="H2920" s="10">
        <v>13296.66</v>
      </c>
      <c r="I2920" s="10">
        <v>13311.38</v>
      </c>
      <c r="K2920" s="13">
        <f t="shared" si="1393"/>
        <v>-2.2800000000006548</v>
      </c>
      <c r="L2920" s="13">
        <f t="shared" si="1403"/>
        <v>125.10999999999876</v>
      </c>
      <c r="M2920" s="13">
        <f t="shared" si="1394"/>
        <v>18</v>
      </c>
      <c r="N2920" s="13"/>
      <c r="X2920">
        <f t="shared" si="1396"/>
        <v>2.2800000000006548</v>
      </c>
      <c r="Y2920">
        <f t="shared" si="1397"/>
        <v>0</v>
      </c>
      <c r="Z2920">
        <f t="shared" si="1398"/>
        <v>0</v>
      </c>
      <c r="AA2920" s="22">
        <f t="shared" si="1399"/>
        <v>0</v>
      </c>
      <c r="AB2920" s="22">
        <f t="shared" si="1400"/>
        <v>0</v>
      </c>
      <c r="AC2920" s="22">
        <f t="shared" si="1401"/>
        <v>0</v>
      </c>
      <c r="AD2920" s="22">
        <f t="shared" si="1402"/>
        <v>0</v>
      </c>
    </row>
    <row r="2921" spans="5:30" hidden="1" x14ac:dyDescent="0.25">
      <c r="E2921" s="11">
        <v>43087.958333333336</v>
      </c>
      <c r="F2921" s="9">
        <v>13313.85</v>
      </c>
      <c r="G2921" s="9">
        <v>13315.08</v>
      </c>
      <c r="H2921" s="9">
        <v>13302.73</v>
      </c>
      <c r="I2921" s="9">
        <v>13310.01</v>
      </c>
    </row>
    <row r="2922" spans="5:30" hidden="1" x14ac:dyDescent="0.25">
      <c r="E2922" s="12">
        <v>43088.041666666664</v>
      </c>
      <c r="F2922" s="10">
        <v>13312.48</v>
      </c>
      <c r="G2922" s="10">
        <v>13319.22</v>
      </c>
      <c r="H2922" s="10">
        <v>13307.54</v>
      </c>
      <c r="I2922" s="10">
        <v>13316.75</v>
      </c>
    </row>
    <row r="2923" spans="5:30" hidden="1" x14ac:dyDescent="0.25">
      <c r="E2923" s="11">
        <v>43088.083333333336</v>
      </c>
      <c r="F2923" s="9">
        <v>13316.75</v>
      </c>
      <c r="G2923" s="9">
        <v>13317.98</v>
      </c>
      <c r="H2923" s="9">
        <v>13313.04</v>
      </c>
      <c r="I2923" s="9">
        <v>13313.54</v>
      </c>
    </row>
    <row r="2924" spans="5:30" hidden="1" x14ac:dyDescent="0.25">
      <c r="E2924" s="12">
        <v>43088.125</v>
      </c>
      <c r="F2924" s="10">
        <v>13313.54</v>
      </c>
      <c r="G2924" s="10">
        <v>13317.24</v>
      </c>
      <c r="H2924" s="10">
        <v>13312.3</v>
      </c>
      <c r="I2924" s="10">
        <v>13316.51</v>
      </c>
    </row>
    <row r="2925" spans="5:30" hidden="1" x14ac:dyDescent="0.25">
      <c r="E2925" s="11">
        <v>43088.166666666664</v>
      </c>
      <c r="F2925" s="9">
        <v>13317.74</v>
      </c>
      <c r="G2925" s="9">
        <v>13317.74</v>
      </c>
      <c r="H2925" s="9">
        <v>13313.3</v>
      </c>
      <c r="I2925" s="9">
        <v>13317.01</v>
      </c>
    </row>
    <row r="2926" spans="5:30" hidden="1" x14ac:dyDescent="0.25">
      <c r="E2926" s="12">
        <v>43088.208333333336</v>
      </c>
      <c r="F2926" s="10">
        <v>13317.01</v>
      </c>
      <c r="G2926" s="10">
        <v>13319.48</v>
      </c>
      <c r="H2926" s="10">
        <v>13317.01</v>
      </c>
      <c r="I2926" s="10">
        <v>13318.24</v>
      </c>
    </row>
    <row r="2927" spans="5:30" hidden="1" x14ac:dyDescent="0.25">
      <c r="E2927" s="11">
        <v>43088.25</v>
      </c>
      <c r="F2927" s="9">
        <v>13318.24</v>
      </c>
      <c r="G2927" s="9">
        <v>13323.71</v>
      </c>
      <c r="H2927" s="9">
        <v>13317.01</v>
      </c>
      <c r="I2927" s="9">
        <v>13323.71</v>
      </c>
    </row>
    <row r="2928" spans="5:30" hidden="1" x14ac:dyDescent="0.25">
      <c r="E2928" s="12">
        <v>43088.291666666664</v>
      </c>
      <c r="F2928" s="10">
        <v>13323.71</v>
      </c>
      <c r="G2928" s="10">
        <v>13345.68</v>
      </c>
      <c r="H2928" s="10">
        <v>13322.48</v>
      </c>
      <c r="I2928" s="10">
        <v>13336.95</v>
      </c>
    </row>
    <row r="2929" spans="3:30" x14ac:dyDescent="0.25">
      <c r="C2929">
        <v>1</v>
      </c>
      <c r="E2929" s="11">
        <v>43088.333333333336</v>
      </c>
      <c r="F2929" s="9">
        <v>13335.71</v>
      </c>
      <c r="G2929" s="9">
        <v>13336.34</v>
      </c>
      <c r="H2929" s="9">
        <v>13307.64</v>
      </c>
      <c r="I2929" s="9">
        <v>13309.64</v>
      </c>
      <c r="K2929" s="13">
        <f t="shared" ref="K2929:K2943" si="1404">I2929-F2929</f>
        <v>-26.069999999999709</v>
      </c>
      <c r="L2929" s="13">
        <v>0</v>
      </c>
      <c r="M2929" s="13">
        <f t="shared" ref="M2929:M2943" si="1405">G2929-H2929</f>
        <v>28.700000000000728</v>
      </c>
      <c r="N2929" s="13">
        <f t="shared" ref="N2929" si="1406">I2943-F2929</f>
        <v>-107.39999999999964</v>
      </c>
      <c r="O2929" s="18">
        <f>IF(K2929*N2929&gt;0,1,0)</f>
        <v>1</v>
      </c>
      <c r="S2929" s="13">
        <f>MAX(G2929:G2944)</f>
        <v>13337.68</v>
      </c>
      <c r="X2929">
        <f t="shared" ref="X2929:X2943" si="1407">ABS(K2929)</f>
        <v>26.069999999999709</v>
      </c>
      <c r="Y2929">
        <f t="shared" ref="Y2929:Y2943" si="1408">ABS(N2929)</f>
        <v>107.39999999999964</v>
      </c>
      <c r="Z2929">
        <f t="shared" ref="Z2929:Z2943" si="1409">IF(S2929&lt;1000,ABS(S2929),0)</f>
        <v>0</v>
      </c>
      <c r="AA2929" s="22">
        <f t="shared" ref="AA2929:AA2943" si="1410">ABS(P2929)</f>
        <v>0</v>
      </c>
      <c r="AB2929" s="22">
        <f t="shared" ref="AB2929:AB2943" si="1411">ABS(Q2929)</f>
        <v>0</v>
      </c>
      <c r="AC2929" s="22">
        <f t="shared" ref="AC2929:AC2943" si="1412">IF(O2929=1,ABS(P2930),0)</f>
        <v>0.55988258317025663</v>
      </c>
      <c r="AD2929" s="22">
        <f t="shared" ref="AD2929:AD2943" si="1413">IF(O2929=0,ABS(Q2930),0)</f>
        <v>0</v>
      </c>
    </row>
    <row r="2930" spans="3:30" x14ac:dyDescent="0.25">
      <c r="E2930" s="12">
        <v>43088.375</v>
      </c>
      <c r="F2930" s="10">
        <v>13311.14</v>
      </c>
      <c r="G2930" s="10">
        <v>13328.9</v>
      </c>
      <c r="H2930" s="10">
        <v>13305.65</v>
      </c>
      <c r="I2930" s="10">
        <v>13310.68</v>
      </c>
      <c r="K2930" s="13">
        <f t="shared" si="1404"/>
        <v>-0.45999999999912689</v>
      </c>
      <c r="L2930" s="13">
        <f t="shared" ref="L2930:L2943" si="1414">L2929+K2930</f>
        <v>-0.45999999999912689</v>
      </c>
      <c r="M2930" s="13">
        <f t="shared" si="1405"/>
        <v>23.25</v>
      </c>
      <c r="N2930" s="13"/>
      <c r="P2930">
        <f>_xlfn.IFS(K2929&lt;0,MIN(L2929:L2943),K2929&gt;0,MAX(L2929:L2943))/S2908</f>
        <v>-0.55988258317025663</v>
      </c>
      <c r="Q2930">
        <f>_xlfn.IFS(K2929&lt;0,MAX(L2929:L2943),K2929&gt;0,MIN(L2929:L2943))/S2908</f>
        <v>4.3313763861717341E-2</v>
      </c>
      <c r="S2930" s="13">
        <f>MIN(H2929:H2944)</f>
        <v>13203.81</v>
      </c>
      <c r="X2930">
        <f t="shared" si="1407"/>
        <v>0.45999999999912689</v>
      </c>
      <c r="Y2930">
        <f t="shared" si="1408"/>
        <v>0</v>
      </c>
      <c r="Z2930">
        <f t="shared" si="1409"/>
        <v>0</v>
      </c>
      <c r="AA2930" s="22">
        <f t="shared" si="1410"/>
        <v>0.55988258317025663</v>
      </c>
      <c r="AB2930" s="22">
        <f t="shared" si="1411"/>
        <v>4.3313763861717341E-2</v>
      </c>
      <c r="AC2930" s="22">
        <f t="shared" si="1412"/>
        <v>0</v>
      </c>
      <c r="AD2930" s="22">
        <f t="shared" si="1413"/>
        <v>0</v>
      </c>
    </row>
    <row r="2931" spans="3:30" x14ac:dyDescent="0.25">
      <c r="E2931" s="11">
        <v>43088.416666666664</v>
      </c>
      <c r="F2931" s="9">
        <v>13308.68</v>
      </c>
      <c r="G2931" s="9">
        <v>13337.68</v>
      </c>
      <c r="H2931" s="9">
        <v>13307.32</v>
      </c>
      <c r="I2931" s="9">
        <v>13314.68</v>
      </c>
      <c r="K2931" s="13">
        <f t="shared" si="1404"/>
        <v>6</v>
      </c>
      <c r="L2931" s="13">
        <f t="shared" si="1414"/>
        <v>5.5400000000008731</v>
      </c>
      <c r="M2931" s="13">
        <f t="shared" si="1405"/>
        <v>30.360000000000582</v>
      </c>
      <c r="N2931" s="13"/>
      <c r="S2931" s="13">
        <f>S2929-S2930</f>
        <v>133.8700000000008</v>
      </c>
      <c r="X2931">
        <f t="shared" si="1407"/>
        <v>6</v>
      </c>
      <c r="Y2931">
        <f t="shared" si="1408"/>
        <v>0</v>
      </c>
      <c r="Z2931">
        <f t="shared" si="1409"/>
        <v>133.8700000000008</v>
      </c>
      <c r="AA2931" s="22">
        <f t="shared" si="1410"/>
        <v>0</v>
      </c>
      <c r="AB2931" s="22">
        <f t="shared" si="1411"/>
        <v>0</v>
      </c>
      <c r="AC2931" s="22">
        <f t="shared" si="1412"/>
        <v>0</v>
      </c>
      <c r="AD2931" s="22">
        <f t="shared" si="1413"/>
        <v>0</v>
      </c>
    </row>
    <row r="2932" spans="3:30" x14ac:dyDescent="0.25">
      <c r="E2932" s="12">
        <v>43088.458333333336</v>
      </c>
      <c r="F2932" s="10">
        <v>13313.68</v>
      </c>
      <c r="G2932" s="10">
        <v>13324.78</v>
      </c>
      <c r="H2932" s="10">
        <v>13307.7</v>
      </c>
      <c r="I2932" s="10">
        <v>13314.78</v>
      </c>
      <c r="K2932" s="13">
        <f t="shared" si="1404"/>
        <v>1.1000000000003638</v>
      </c>
      <c r="L2932" s="13">
        <f t="shared" si="1414"/>
        <v>6.6400000000012369</v>
      </c>
      <c r="M2932" s="13">
        <f t="shared" si="1405"/>
        <v>17.079999999999927</v>
      </c>
      <c r="N2932" s="13"/>
      <c r="X2932">
        <f t="shared" si="1407"/>
        <v>1.1000000000003638</v>
      </c>
      <c r="Y2932">
        <f t="shared" si="1408"/>
        <v>0</v>
      </c>
      <c r="Z2932">
        <f t="shared" si="1409"/>
        <v>0</v>
      </c>
      <c r="AA2932" s="22">
        <f t="shared" si="1410"/>
        <v>0</v>
      </c>
      <c r="AB2932" s="22">
        <f t="shared" si="1411"/>
        <v>0</v>
      </c>
      <c r="AC2932" s="22">
        <f t="shared" si="1412"/>
        <v>0</v>
      </c>
      <c r="AD2932" s="22">
        <f t="shared" si="1413"/>
        <v>0</v>
      </c>
    </row>
    <row r="2933" spans="3:30" x14ac:dyDescent="0.25">
      <c r="E2933" s="11">
        <v>43088.5</v>
      </c>
      <c r="F2933" s="9">
        <v>13314.53</v>
      </c>
      <c r="G2933" s="9">
        <v>13317.04</v>
      </c>
      <c r="H2933" s="9">
        <v>13291.6</v>
      </c>
      <c r="I2933" s="9">
        <v>13302.3</v>
      </c>
      <c r="K2933" s="13">
        <f t="shared" si="1404"/>
        <v>-12.230000000001382</v>
      </c>
      <c r="L2933" s="13">
        <f t="shared" si="1414"/>
        <v>-5.5900000000001455</v>
      </c>
      <c r="M2933" s="13">
        <f t="shared" si="1405"/>
        <v>25.440000000000509</v>
      </c>
      <c r="N2933" s="13"/>
      <c r="X2933">
        <f t="shared" si="1407"/>
        <v>12.230000000001382</v>
      </c>
      <c r="Y2933">
        <f t="shared" si="1408"/>
        <v>0</v>
      </c>
      <c r="Z2933">
        <f t="shared" si="1409"/>
        <v>0</v>
      </c>
      <c r="AA2933" s="22">
        <f t="shared" si="1410"/>
        <v>0</v>
      </c>
      <c r="AB2933" s="22">
        <f t="shared" si="1411"/>
        <v>0</v>
      </c>
      <c r="AC2933" s="22">
        <f t="shared" si="1412"/>
        <v>0</v>
      </c>
      <c r="AD2933" s="22">
        <f t="shared" si="1413"/>
        <v>0</v>
      </c>
    </row>
    <row r="2934" spans="3:30" x14ac:dyDescent="0.25">
      <c r="E2934" s="12">
        <v>43088.541666666664</v>
      </c>
      <c r="F2934" s="10">
        <v>13302.55</v>
      </c>
      <c r="G2934" s="10">
        <v>13305.77</v>
      </c>
      <c r="H2934" s="10">
        <v>13293.49</v>
      </c>
      <c r="I2934" s="10">
        <v>13301.13</v>
      </c>
      <c r="K2934" s="13">
        <f t="shared" si="1404"/>
        <v>-1.4200000000000728</v>
      </c>
      <c r="L2934" s="13">
        <f t="shared" si="1414"/>
        <v>-7.0100000000002183</v>
      </c>
      <c r="M2934" s="13">
        <f t="shared" si="1405"/>
        <v>12.280000000000655</v>
      </c>
      <c r="N2934" s="13"/>
      <c r="X2934">
        <f t="shared" si="1407"/>
        <v>1.4200000000000728</v>
      </c>
      <c r="Y2934">
        <f t="shared" si="1408"/>
        <v>0</v>
      </c>
      <c r="Z2934">
        <f t="shared" si="1409"/>
        <v>0</v>
      </c>
      <c r="AA2934" s="22">
        <f t="shared" si="1410"/>
        <v>0</v>
      </c>
      <c r="AB2934" s="22">
        <f t="shared" si="1411"/>
        <v>0</v>
      </c>
      <c r="AC2934" s="22">
        <f t="shared" si="1412"/>
        <v>0</v>
      </c>
      <c r="AD2934" s="22">
        <f t="shared" si="1413"/>
        <v>0</v>
      </c>
    </row>
    <row r="2935" spans="3:30" x14ac:dyDescent="0.25">
      <c r="E2935" s="11">
        <v>43088.583333333336</v>
      </c>
      <c r="F2935" s="9">
        <v>13301.63</v>
      </c>
      <c r="G2935" s="9">
        <v>13308.89</v>
      </c>
      <c r="H2935" s="9">
        <v>13297.98</v>
      </c>
      <c r="I2935" s="9">
        <v>13306.04</v>
      </c>
      <c r="K2935" s="13">
        <f t="shared" si="1404"/>
        <v>4.4100000000016735</v>
      </c>
      <c r="L2935" s="13">
        <f t="shared" si="1414"/>
        <v>-2.5999999999985448</v>
      </c>
      <c r="M2935" s="13">
        <f t="shared" si="1405"/>
        <v>10.909999999999854</v>
      </c>
      <c r="N2935" s="13"/>
      <c r="X2935">
        <f t="shared" si="1407"/>
        <v>4.4100000000016735</v>
      </c>
      <c r="Y2935">
        <f t="shared" si="1408"/>
        <v>0</v>
      </c>
      <c r="Z2935">
        <f t="shared" si="1409"/>
        <v>0</v>
      </c>
      <c r="AA2935" s="22">
        <f t="shared" si="1410"/>
        <v>0</v>
      </c>
      <c r="AB2935" s="22">
        <f t="shared" si="1411"/>
        <v>0</v>
      </c>
      <c r="AC2935" s="22">
        <f t="shared" si="1412"/>
        <v>0</v>
      </c>
      <c r="AD2935" s="22">
        <f t="shared" si="1413"/>
        <v>0</v>
      </c>
    </row>
    <row r="2936" spans="3:30" x14ac:dyDescent="0.25">
      <c r="E2936" s="12">
        <v>43088.625</v>
      </c>
      <c r="F2936" s="10">
        <v>13306.29</v>
      </c>
      <c r="G2936" s="10">
        <v>13310.06</v>
      </c>
      <c r="H2936" s="10">
        <v>13280.26</v>
      </c>
      <c r="I2936" s="10">
        <v>13284.54</v>
      </c>
      <c r="K2936" s="13">
        <f t="shared" si="1404"/>
        <v>-21.75</v>
      </c>
      <c r="L2936" s="13">
        <f t="shared" si="1414"/>
        <v>-24.349999999998545</v>
      </c>
      <c r="M2936" s="13">
        <f t="shared" si="1405"/>
        <v>29.799999999999272</v>
      </c>
      <c r="N2936" s="13"/>
      <c r="X2936">
        <f t="shared" si="1407"/>
        <v>21.75</v>
      </c>
      <c r="Y2936">
        <f t="shared" si="1408"/>
        <v>0</v>
      </c>
      <c r="Z2936">
        <f t="shared" si="1409"/>
        <v>0</v>
      </c>
      <c r="AA2936" s="22">
        <f t="shared" si="1410"/>
        <v>0</v>
      </c>
      <c r="AB2936" s="22">
        <f t="shared" si="1411"/>
        <v>0</v>
      </c>
      <c r="AC2936" s="22">
        <f t="shared" si="1412"/>
        <v>0</v>
      </c>
      <c r="AD2936" s="22">
        <f t="shared" si="1413"/>
        <v>0</v>
      </c>
    </row>
    <row r="2937" spans="3:30" x14ac:dyDescent="0.25">
      <c r="E2937" s="11">
        <v>43088.666666666664</v>
      </c>
      <c r="F2937" s="9">
        <v>13284.79</v>
      </c>
      <c r="G2937" s="9">
        <v>13297.32</v>
      </c>
      <c r="H2937" s="9">
        <v>13279.63</v>
      </c>
      <c r="I2937" s="9">
        <v>13289.43</v>
      </c>
      <c r="K2937" s="13">
        <f t="shared" si="1404"/>
        <v>4.6399999999994179</v>
      </c>
      <c r="L2937" s="13">
        <f t="shared" si="1414"/>
        <v>-19.709999999999127</v>
      </c>
      <c r="M2937" s="13">
        <f t="shared" si="1405"/>
        <v>17.690000000000509</v>
      </c>
      <c r="N2937" s="13"/>
      <c r="X2937">
        <f t="shared" si="1407"/>
        <v>4.6399999999994179</v>
      </c>
      <c r="Y2937">
        <f t="shared" si="1408"/>
        <v>0</v>
      </c>
      <c r="Z2937">
        <f t="shared" si="1409"/>
        <v>0</v>
      </c>
      <c r="AA2937" s="22">
        <f t="shared" si="1410"/>
        <v>0</v>
      </c>
      <c r="AB2937" s="22">
        <f t="shared" si="1411"/>
        <v>0</v>
      </c>
      <c r="AC2937" s="22">
        <f t="shared" si="1412"/>
        <v>0</v>
      </c>
      <c r="AD2937" s="22">
        <f t="shared" si="1413"/>
        <v>0</v>
      </c>
    </row>
    <row r="2938" spans="3:30" x14ac:dyDescent="0.25">
      <c r="E2938" s="12">
        <v>43088.708333333336</v>
      </c>
      <c r="F2938" s="10">
        <v>13289.68</v>
      </c>
      <c r="G2938" s="10">
        <v>13292.72</v>
      </c>
      <c r="H2938" s="10">
        <v>13231.2</v>
      </c>
      <c r="I2938" s="10">
        <v>13234.95</v>
      </c>
      <c r="K2938" s="13">
        <f t="shared" si="1404"/>
        <v>-54.729999999999563</v>
      </c>
      <c r="L2938" s="13">
        <f t="shared" si="1414"/>
        <v>-74.43999999999869</v>
      </c>
      <c r="M2938" s="13">
        <f t="shared" si="1405"/>
        <v>61.519999999998618</v>
      </c>
      <c r="N2938" s="13"/>
      <c r="X2938">
        <f t="shared" si="1407"/>
        <v>54.729999999999563</v>
      </c>
      <c r="Y2938">
        <f t="shared" si="1408"/>
        <v>0</v>
      </c>
      <c r="Z2938">
        <f t="shared" si="1409"/>
        <v>0</v>
      </c>
      <c r="AA2938" s="22">
        <f t="shared" si="1410"/>
        <v>0</v>
      </c>
      <c r="AB2938" s="22">
        <f t="shared" si="1411"/>
        <v>0</v>
      </c>
      <c r="AC2938" s="22">
        <f t="shared" si="1412"/>
        <v>0</v>
      </c>
      <c r="AD2938" s="22">
        <f t="shared" si="1413"/>
        <v>0</v>
      </c>
    </row>
    <row r="2939" spans="3:30" x14ac:dyDescent="0.25">
      <c r="E2939" s="11">
        <v>43088.75</v>
      </c>
      <c r="F2939" s="9">
        <v>13235.2</v>
      </c>
      <c r="G2939" s="9">
        <v>13249.46</v>
      </c>
      <c r="H2939" s="9">
        <v>13203.81</v>
      </c>
      <c r="I2939" s="9">
        <v>13226.57</v>
      </c>
      <c r="K2939" s="13">
        <f t="shared" si="1404"/>
        <v>-8.6300000000010186</v>
      </c>
      <c r="L2939" s="13">
        <f t="shared" si="1414"/>
        <v>-83.069999999999709</v>
      </c>
      <c r="M2939" s="13">
        <f t="shared" si="1405"/>
        <v>45.649999999999636</v>
      </c>
      <c r="N2939" s="13"/>
      <c r="X2939">
        <f t="shared" si="1407"/>
        <v>8.6300000000010186</v>
      </c>
      <c r="Y2939">
        <f t="shared" si="1408"/>
        <v>0</v>
      </c>
      <c r="Z2939">
        <f t="shared" si="1409"/>
        <v>0</v>
      </c>
      <c r="AA2939" s="22">
        <f t="shared" si="1410"/>
        <v>0</v>
      </c>
      <c r="AB2939" s="22">
        <f t="shared" si="1411"/>
        <v>0</v>
      </c>
      <c r="AC2939" s="22">
        <f t="shared" si="1412"/>
        <v>0</v>
      </c>
      <c r="AD2939" s="22">
        <f t="shared" si="1413"/>
        <v>0</v>
      </c>
    </row>
    <row r="2940" spans="3:30" x14ac:dyDescent="0.25">
      <c r="E2940" s="12">
        <v>43088.791666666664</v>
      </c>
      <c r="F2940" s="10">
        <v>13226.82</v>
      </c>
      <c r="G2940" s="10">
        <v>13229.07</v>
      </c>
      <c r="H2940" s="10">
        <v>13210.56</v>
      </c>
      <c r="I2940" s="10">
        <v>13224.06</v>
      </c>
      <c r="K2940" s="13">
        <f t="shared" si="1404"/>
        <v>-2.7600000000002183</v>
      </c>
      <c r="L2940" s="13">
        <f t="shared" si="1414"/>
        <v>-85.829999999999927</v>
      </c>
      <c r="M2940" s="13">
        <f t="shared" si="1405"/>
        <v>18.510000000000218</v>
      </c>
      <c r="N2940" s="13"/>
      <c r="X2940">
        <f t="shared" si="1407"/>
        <v>2.7600000000002183</v>
      </c>
      <c r="Y2940">
        <f t="shared" si="1408"/>
        <v>0</v>
      </c>
      <c r="Z2940">
        <f t="shared" si="1409"/>
        <v>0</v>
      </c>
      <c r="AA2940" s="22">
        <f t="shared" si="1410"/>
        <v>0</v>
      </c>
      <c r="AB2940" s="22">
        <f t="shared" si="1411"/>
        <v>0</v>
      </c>
      <c r="AC2940" s="22">
        <f t="shared" si="1412"/>
        <v>0</v>
      </c>
      <c r="AD2940" s="22">
        <f t="shared" si="1413"/>
        <v>0</v>
      </c>
    </row>
    <row r="2941" spans="3:30" x14ac:dyDescent="0.25">
      <c r="E2941" s="11">
        <v>43088.833333333336</v>
      </c>
      <c r="F2941" s="9">
        <v>13225.06</v>
      </c>
      <c r="G2941" s="9">
        <v>13242.57</v>
      </c>
      <c r="H2941" s="9">
        <v>13220.31</v>
      </c>
      <c r="I2941" s="9">
        <v>13234.57</v>
      </c>
      <c r="K2941" s="13">
        <f t="shared" si="1404"/>
        <v>9.5100000000002183</v>
      </c>
      <c r="L2941" s="13">
        <f t="shared" si="1414"/>
        <v>-76.319999999999709</v>
      </c>
      <c r="M2941" s="13">
        <f t="shared" si="1405"/>
        <v>22.260000000000218</v>
      </c>
      <c r="N2941" s="13"/>
      <c r="X2941">
        <f t="shared" si="1407"/>
        <v>9.5100000000002183</v>
      </c>
      <c r="Y2941">
        <f t="shared" si="1408"/>
        <v>0</v>
      </c>
      <c r="Z2941">
        <f t="shared" si="1409"/>
        <v>0</v>
      </c>
      <c r="AA2941" s="22">
        <f t="shared" si="1410"/>
        <v>0</v>
      </c>
      <c r="AB2941" s="22">
        <f t="shared" si="1411"/>
        <v>0</v>
      </c>
      <c r="AC2941" s="22">
        <f t="shared" si="1412"/>
        <v>0</v>
      </c>
      <c r="AD2941" s="22">
        <f t="shared" si="1413"/>
        <v>0</v>
      </c>
    </row>
    <row r="2942" spans="3:30" x14ac:dyDescent="0.25">
      <c r="E2942" s="12">
        <v>43088.875</v>
      </c>
      <c r="F2942" s="10">
        <v>13234.82</v>
      </c>
      <c r="G2942" s="10">
        <v>13239.57</v>
      </c>
      <c r="H2942" s="10">
        <v>13226.56</v>
      </c>
      <c r="I2942" s="10">
        <v>13230.81</v>
      </c>
      <c r="K2942" s="13">
        <f t="shared" si="1404"/>
        <v>-4.0100000000002183</v>
      </c>
      <c r="L2942" s="13">
        <f t="shared" si="1414"/>
        <v>-80.329999999999927</v>
      </c>
      <c r="M2942" s="13">
        <f t="shared" si="1405"/>
        <v>13.010000000000218</v>
      </c>
      <c r="N2942" s="13"/>
      <c r="X2942">
        <f t="shared" si="1407"/>
        <v>4.0100000000002183</v>
      </c>
      <c r="Y2942">
        <f t="shared" si="1408"/>
        <v>0</v>
      </c>
      <c r="Z2942">
        <f t="shared" si="1409"/>
        <v>0</v>
      </c>
      <c r="AA2942" s="22">
        <f t="shared" si="1410"/>
        <v>0</v>
      </c>
      <c r="AB2942" s="22">
        <f t="shared" si="1411"/>
        <v>0</v>
      </c>
      <c r="AC2942" s="22">
        <f t="shared" si="1412"/>
        <v>0</v>
      </c>
      <c r="AD2942" s="22">
        <f t="shared" si="1413"/>
        <v>0</v>
      </c>
    </row>
    <row r="2943" spans="3:30" x14ac:dyDescent="0.25">
      <c r="E2943" s="11">
        <v>43088.916666666664</v>
      </c>
      <c r="F2943" s="9">
        <v>13230.56</v>
      </c>
      <c r="G2943" s="9">
        <v>13240.81</v>
      </c>
      <c r="H2943" s="9">
        <v>13224.56</v>
      </c>
      <c r="I2943" s="9">
        <v>13228.31</v>
      </c>
      <c r="K2943" s="13">
        <f t="shared" si="1404"/>
        <v>-2.25</v>
      </c>
      <c r="L2943" s="13">
        <f t="shared" si="1414"/>
        <v>-82.579999999999927</v>
      </c>
      <c r="M2943" s="13">
        <f t="shared" si="1405"/>
        <v>16.25</v>
      </c>
      <c r="N2943" s="13"/>
      <c r="X2943">
        <f t="shared" si="1407"/>
        <v>2.25</v>
      </c>
      <c r="Y2943">
        <f t="shared" si="1408"/>
        <v>0</v>
      </c>
      <c r="Z2943">
        <f t="shared" si="1409"/>
        <v>0</v>
      </c>
      <c r="AA2943" s="22">
        <f t="shared" si="1410"/>
        <v>0</v>
      </c>
      <c r="AB2943" s="22">
        <f t="shared" si="1411"/>
        <v>0</v>
      </c>
      <c r="AC2943" s="22">
        <f t="shared" si="1412"/>
        <v>0</v>
      </c>
      <c r="AD2943" s="22">
        <f t="shared" si="1413"/>
        <v>0</v>
      </c>
    </row>
    <row r="2944" spans="3:30" hidden="1" x14ac:dyDescent="0.25">
      <c r="E2944" s="12">
        <v>43088.958333333336</v>
      </c>
      <c r="F2944" s="10">
        <v>13228.93</v>
      </c>
      <c r="G2944" s="10">
        <v>13240.63</v>
      </c>
      <c r="H2944" s="10">
        <v>13220.32</v>
      </c>
      <c r="I2944" s="10">
        <v>13231.41</v>
      </c>
    </row>
    <row r="2945" spans="3:30" hidden="1" x14ac:dyDescent="0.25">
      <c r="E2945" s="11">
        <v>43089.041666666664</v>
      </c>
      <c r="F2945" s="9">
        <v>13230.17</v>
      </c>
      <c r="G2945" s="9">
        <v>13247.69</v>
      </c>
      <c r="H2945" s="9">
        <v>13228.94</v>
      </c>
      <c r="I2945" s="9">
        <v>13246.46</v>
      </c>
    </row>
    <row r="2946" spans="3:30" hidden="1" x14ac:dyDescent="0.25">
      <c r="E2946" s="12">
        <v>43089.083333333336</v>
      </c>
      <c r="F2946" s="10">
        <v>13248.92</v>
      </c>
      <c r="G2946" s="10">
        <v>13256.62</v>
      </c>
      <c r="H2946" s="10">
        <v>13245.22</v>
      </c>
      <c r="I2946" s="10">
        <v>13254.15</v>
      </c>
    </row>
    <row r="2947" spans="3:30" hidden="1" x14ac:dyDescent="0.25">
      <c r="E2947" s="11">
        <v>43089.125</v>
      </c>
      <c r="F2947" s="9">
        <v>13255.38</v>
      </c>
      <c r="G2947" s="9">
        <v>13267.74</v>
      </c>
      <c r="H2947" s="9">
        <v>13254.15</v>
      </c>
      <c r="I2947" s="9">
        <v>13264.04</v>
      </c>
    </row>
    <row r="2948" spans="3:30" hidden="1" x14ac:dyDescent="0.25">
      <c r="E2948" s="12">
        <v>43089.166666666664</v>
      </c>
      <c r="F2948" s="10">
        <v>13264.04</v>
      </c>
      <c r="G2948" s="10">
        <v>13269.28</v>
      </c>
      <c r="H2948" s="10">
        <v>13260.35</v>
      </c>
      <c r="I2948" s="10">
        <v>13262.81</v>
      </c>
    </row>
    <row r="2949" spans="3:30" hidden="1" x14ac:dyDescent="0.25">
      <c r="E2949" s="11">
        <v>43089.208333333336</v>
      </c>
      <c r="F2949" s="9">
        <v>13262.81</v>
      </c>
      <c r="G2949" s="9">
        <v>13265.74</v>
      </c>
      <c r="H2949" s="9">
        <v>13260.58</v>
      </c>
      <c r="I2949" s="9">
        <v>13265.74</v>
      </c>
    </row>
    <row r="2950" spans="3:30" hidden="1" x14ac:dyDescent="0.25">
      <c r="E2950" s="12">
        <v>43089.25</v>
      </c>
      <c r="F2950" s="10">
        <v>13265.12</v>
      </c>
      <c r="G2950" s="10">
        <v>13268.2</v>
      </c>
      <c r="H2950" s="10">
        <v>13260.81</v>
      </c>
      <c r="I2950" s="10">
        <v>13262.04</v>
      </c>
    </row>
    <row r="2951" spans="3:30" hidden="1" x14ac:dyDescent="0.25">
      <c r="E2951" s="11">
        <v>43089.291666666664</v>
      </c>
      <c r="F2951" s="9">
        <v>13263.27</v>
      </c>
      <c r="G2951" s="9">
        <v>13266.23</v>
      </c>
      <c r="H2951" s="9">
        <v>13259.8</v>
      </c>
      <c r="I2951" s="9">
        <v>13264.5</v>
      </c>
    </row>
    <row r="2952" spans="3:30" x14ac:dyDescent="0.25">
      <c r="C2952">
        <v>1</v>
      </c>
      <c r="E2952" s="12">
        <v>43089.333333333336</v>
      </c>
      <c r="F2952" s="10">
        <v>13263.27</v>
      </c>
      <c r="G2952" s="10">
        <v>13266.13</v>
      </c>
      <c r="H2952" s="10">
        <v>13243.93</v>
      </c>
      <c r="I2952" s="10">
        <v>13245.43</v>
      </c>
      <c r="K2952" s="13">
        <f t="shared" ref="K2952:K2966" si="1415">I2952-F2952</f>
        <v>-17.840000000000146</v>
      </c>
      <c r="L2952" s="13">
        <v>0</v>
      </c>
      <c r="M2952" s="13">
        <f t="shared" ref="M2952:M2966" si="1416">G2952-H2952</f>
        <v>22.199999999998909</v>
      </c>
      <c r="N2952" s="13">
        <f t="shared" ref="N2952" si="1417">I2966-F2952</f>
        <v>-192.03000000000065</v>
      </c>
      <c r="O2952" s="18">
        <f>IF(K2952*N2952&gt;0,1,0)</f>
        <v>1</v>
      </c>
      <c r="S2952" s="13">
        <f>MAX(G2952:G2967)</f>
        <v>13266.13</v>
      </c>
      <c r="X2952">
        <f t="shared" ref="X2952:X2966" si="1418">ABS(K2952)</f>
        <v>17.840000000000146</v>
      </c>
      <c r="Y2952">
        <f t="shared" ref="Y2952:Y2966" si="1419">ABS(N2952)</f>
        <v>192.03000000000065</v>
      </c>
      <c r="Z2952">
        <f t="shared" ref="Z2952:Z2966" si="1420">IF(S2952&lt;1000,ABS(S2952),0)</f>
        <v>0</v>
      </c>
      <c r="AA2952" s="22">
        <f t="shared" ref="AA2952:AA2966" si="1421">ABS(P2952)</f>
        <v>0</v>
      </c>
      <c r="AB2952" s="22">
        <f t="shared" ref="AB2952:AB2966" si="1422">ABS(Q2952)</f>
        <v>0</v>
      </c>
      <c r="AC2952" s="22">
        <f t="shared" ref="AC2952:AC2966" si="1423">IF(O2952=1,ABS(P2953),0)</f>
        <v>1.4936879061776331</v>
      </c>
      <c r="AD2952" s="22">
        <f t="shared" ref="AD2952:AD2966" si="1424">IF(O2952=0,ABS(Q2953),0)</f>
        <v>0</v>
      </c>
    </row>
    <row r="2953" spans="3:30" x14ac:dyDescent="0.25">
      <c r="E2953" s="11">
        <v>43089.375</v>
      </c>
      <c r="F2953" s="9">
        <v>13243.93</v>
      </c>
      <c r="G2953" s="9">
        <v>13256.08</v>
      </c>
      <c r="H2953" s="9">
        <v>13228.79</v>
      </c>
      <c r="I2953" s="9">
        <v>13247.07</v>
      </c>
      <c r="K2953" s="13">
        <f t="shared" si="1415"/>
        <v>3.1399999999994179</v>
      </c>
      <c r="L2953" s="13">
        <f t="shared" ref="L2953:L2966" si="1425">L2952+K2953</f>
        <v>3.1399999999994179</v>
      </c>
      <c r="M2953" s="13">
        <f t="shared" si="1416"/>
        <v>27.289999999999054</v>
      </c>
      <c r="N2953" s="13"/>
      <c r="P2953">
        <f>_xlfn.IFS(K2952&lt;0,MIN(L2952:L2966),K2952&gt;0,MAX(L2952:L2966))/S2931</f>
        <v>-1.4936879061776331</v>
      </c>
      <c r="Q2953">
        <f>_xlfn.IFS(K2952&lt;0,MAX(L2952:L2966),K2952&gt;0,MIN(L2952:L2966))/S2931</f>
        <v>2.3455591245233429E-2</v>
      </c>
      <c r="S2953" s="13">
        <f>MIN(H2952:H2967)</f>
        <v>13023.41</v>
      </c>
      <c r="X2953">
        <f t="shared" si="1418"/>
        <v>3.1399999999994179</v>
      </c>
      <c r="Y2953">
        <f t="shared" si="1419"/>
        <v>0</v>
      </c>
      <c r="Z2953">
        <f t="shared" si="1420"/>
        <v>0</v>
      </c>
      <c r="AA2953" s="22">
        <f t="shared" si="1421"/>
        <v>1.4936879061776331</v>
      </c>
      <c r="AB2953" s="22">
        <f t="shared" si="1422"/>
        <v>2.3455591245233429E-2</v>
      </c>
      <c r="AC2953" s="22">
        <f t="shared" si="1423"/>
        <v>0</v>
      </c>
      <c r="AD2953" s="22">
        <f t="shared" si="1424"/>
        <v>0</v>
      </c>
    </row>
    <row r="2954" spans="3:30" x14ac:dyDescent="0.25">
      <c r="E2954" s="12">
        <v>43089.416666666664</v>
      </c>
      <c r="F2954" s="10">
        <v>13247.58</v>
      </c>
      <c r="G2954" s="10">
        <v>13253.46</v>
      </c>
      <c r="H2954" s="10">
        <v>13144.12</v>
      </c>
      <c r="I2954" s="10">
        <v>13232.39</v>
      </c>
      <c r="K2954" s="13">
        <f t="shared" si="1415"/>
        <v>-15.190000000000509</v>
      </c>
      <c r="L2954" s="13">
        <f t="shared" si="1425"/>
        <v>-12.050000000001091</v>
      </c>
      <c r="M2954" s="13">
        <f t="shared" si="1416"/>
        <v>109.33999999999833</v>
      </c>
      <c r="N2954" s="13"/>
      <c r="S2954" s="13">
        <f>S2952-S2953</f>
        <v>242.71999999999935</v>
      </c>
      <c r="X2954">
        <f t="shared" si="1418"/>
        <v>15.190000000000509</v>
      </c>
      <c r="Y2954">
        <f t="shared" si="1419"/>
        <v>0</v>
      </c>
      <c r="Z2954">
        <f t="shared" si="1420"/>
        <v>242.71999999999935</v>
      </c>
      <c r="AA2954" s="22">
        <f t="shared" si="1421"/>
        <v>0</v>
      </c>
      <c r="AB2954" s="22">
        <f t="shared" si="1422"/>
        <v>0</v>
      </c>
      <c r="AC2954" s="22">
        <f t="shared" si="1423"/>
        <v>0</v>
      </c>
      <c r="AD2954" s="22">
        <f t="shared" si="1424"/>
        <v>0</v>
      </c>
    </row>
    <row r="2955" spans="3:30" x14ac:dyDescent="0.25">
      <c r="E2955" s="11">
        <v>43089.458333333336</v>
      </c>
      <c r="F2955" s="9">
        <v>13231.64</v>
      </c>
      <c r="G2955" s="9">
        <v>13236.86</v>
      </c>
      <c r="H2955" s="9">
        <v>13200.67</v>
      </c>
      <c r="I2955" s="9">
        <v>13208.48</v>
      </c>
      <c r="K2955" s="13">
        <f t="shared" si="1415"/>
        <v>-23.159999999999854</v>
      </c>
      <c r="L2955" s="13">
        <f t="shared" si="1425"/>
        <v>-35.210000000000946</v>
      </c>
      <c r="M2955" s="13">
        <f t="shared" si="1416"/>
        <v>36.190000000000509</v>
      </c>
      <c r="N2955" s="13"/>
      <c r="X2955">
        <f t="shared" si="1418"/>
        <v>23.159999999999854</v>
      </c>
      <c r="Y2955">
        <f t="shared" si="1419"/>
        <v>0</v>
      </c>
      <c r="Z2955">
        <f t="shared" si="1420"/>
        <v>0</v>
      </c>
      <c r="AA2955" s="22">
        <f t="shared" si="1421"/>
        <v>0</v>
      </c>
      <c r="AB2955" s="22">
        <f t="shared" si="1422"/>
        <v>0</v>
      </c>
      <c r="AC2955" s="22">
        <f t="shared" si="1423"/>
        <v>0</v>
      </c>
      <c r="AD2955" s="22">
        <f t="shared" si="1424"/>
        <v>0</v>
      </c>
    </row>
    <row r="2956" spans="3:30" x14ac:dyDescent="0.25">
      <c r="E2956" s="12">
        <v>43089.5</v>
      </c>
      <c r="F2956" s="10">
        <v>13208.72</v>
      </c>
      <c r="G2956" s="10">
        <v>13217.05</v>
      </c>
      <c r="H2956" s="10">
        <v>13188.81</v>
      </c>
      <c r="I2956" s="10">
        <v>13198.69</v>
      </c>
      <c r="K2956" s="13">
        <f t="shared" si="1415"/>
        <v>-10.029999999998836</v>
      </c>
      <c r="L2956" s="13">
        <f t="shared" si="1425"/>
        <v>-45.239999999999782</v>
      </c>
      <c r="M2956" s="13">
        <f t="shared" si="1416"/>
        <v>28.239999999999782</v>
      </c>
      <c r="N2956" s="13"/>
      <c r="X2956">
        <f t="shared" si="1418"/>
        <v>10.029999999998836</v>
      </c>
      <c r="Y2956">
        <f t="shared" si="1419"/>
        <v>0</v>
      </c>
      <c r="Z2956">
        <f t="shared" si="1420"/>
        <v>0</v>
      </c>
      <c r="AA2956" s="22">
        <f t="shared" si="1421"/>
        <v>0</v>
      </c>
      <c r="AB2956" s="22">
        <f t="shared" si="1422"/>
        <v>0</v>
      </c>
      <c r="AC2956" s="22">
        <f t="shared" si="1423"/>
        <v>0</v>
      </c>
      <c r="AD2956" s="22">
        <f t="shared" si="1424"/>
        <v>0</v>
      </c>
    </row>
    <row r="2957" spans="3:30" x14ac:dyDescent="0.25">
      <c r="E2957" s="11">
        <v>43089.541666666664</v>
      </c>
      <c r="F2957" s="9">
        <v>13198.44</v>
      </c>
      <c r="G2957" s="9">
        <v>13201.43</v>
      </c>
      <c r="H2957" s="9">
        <v>13150.95</v>
      </c>
      <c r="I2957" s="9">
        <v>13179.75</v>
      </c>
      <c r="K2957" s="13">
        <f t="shared" si="1415"/>
        <v>-18.690000000000509</v>
      </c>
      <c r="L2957" s="13">
        <f t="shared" si="1425"/>
        <v>-63.930000000000291</v>
      </c>
      <c r="M2957" s="13">
        <f t="shared" si="1416"/>
        <v>50.479999999999563</v>
      </c>
      <c r="N2957" s="13"/>
      <c r="X2957">
        <f t="shared" si="1418"/>
        <v>18.690000000000509</v>
      </c>
      <c r="Y2957">
        <f t="shared" si="1419"/>
        <v>0</v>
      </c>
      <c r="Z2957">
        <f t="shared" si="1420"/>
        <v>0</v>
      </c>
      <c r="AA2957" s="22">
        <f t="shared" si="1421"/>
        <v>0</v>
      </c>
      <c r="AB2957" s="22">
        <f t="shared" si="1422"/>
        <v>0</v>
      </c>
      <c r="AC2957" s="22">
        <f t="shared" si="1423"/>
        <v>0</v>
      </c>
      <c r="AD2957" s="22">
        <f t="shared" si="1424"/>
        <v>0</v>
      </c>
    </row>
    <row r="2958" spans="3:30" x14ac:dyDescent="0.25">
      <c r="E2958" s="12">
        <v>43089.583333333336</v>
      </c>
      <c r="F2958" s="10">
        <v>13180.5</v>
      </c>
      <c r="G2958" s="10">
        <v>13211.42</v>
      </c>
      <c r="H2958" s="10">
        <v>13175.75</v>
      </c>
      <c r="I2958" s="10">
        <v>13184.87</v>
      </c>
      <c r="K2958" s="13">
        <f t="shared" si="1415"/>
        <v>4.3700000000008004</v>
      </c>
      <c r="L2958" s="13">
        <f t="shared" si="1425"/>
        <v>-59.559999999999491</v>
      </c>
      <c r="M2958" s="13">
        <f t="shared" si="1416"/>
        <v>35.670000000000073</v>
      </c>
      <c r="N2958" s="13"/>
      <c r="X2958">
        <f t="shared" si="1418"/>
        <v>4.3700000000008004</v>
      </c>
      <c r="Y2958">
        <f t="shared" si="1419"/>
        <v>0</v>
      </c>
      <c r="Z2958">
        <f t="shared" si="1420"/>
        <v>0</v>
      </c>
      <c r="AA2958" s="22">
        <f t="shared" si="1421"/>
        <v>0</v>
      </c>
      <c r="AB2958" s="22">
        <f t="shared" si="1422"/>
        <v>0</v>
      </c>
      <c r="AC2958" s="22">
        <f t="shared" si="1423"/>
        <v>0</v>
      </c>
      <c r="AD2958" s="22">
        <f t="shared" si="1424"/>
        <v>0</v>
      </c>
    </row>
    <row r="2959" spans="3:30" x14ac:dyDescent="0.25">
      <c r="E2959" s="11">
        <v>43089.625</v>
      </c>
      <c r="F2959" s="9">
        <v>13185.12</v>
      </c>
      <c r="G2959" s="9">
        <v>13185.37</v>
      </c>
      <c r="H2959" s="9">
        <v>13160.25</v>
      </c>
      <c r="I2959" s="9">
        <v>13172.41</v>
      </c>
      <c r="K2959" s="13">
        <f t="shared" si="1415"/>
        <v>-12.710000000000946</v>
      </c>
      <c r="L2959" s="13">
        <f t="shared" si="1425"/>
        <v>-72.270000000000437</v>
      </c>
      <c r="M2959" s="13">
        <f t="shared" si="1416"/>
        <v>25.1200000000008</v>
      </c>
      <c r="N2959" s="13"/>
      <c r="X2959">
        <f t="shared" si="1418"/>
        <v>12.710000000000946</v>
      </c>
      <c r="Y2959">
        <f t="shared" si="1419"/>
        <v>0</v>
      </c>
      <c r="Z2959">
        <f t="shared" si="1420"/>
        <v>0</v>
      </c>
      <c r="AA2959" s="22">
        <f t="shared" si="1421"/>
        <v>0</v>
      </c>
      <c r="AB2959" s="22">
        <f t="shared" si="1422"/>
        <v>0</v>
      </c>
      <c r="AC2959" s="22">
        <f t="shared" si="1423"/>
        <v>0</v>
      </c>
      <c r="AD2959" s="22">
        <f t="shared" si="1424"/>
        <v>0</v>
      </c>
    </row>
    <row r="2960" spans="3:30" x14ac:dyDescent="0.25">
      <c r="E2960" s="12">
        <v>43089.666666666664</v>
      </c>
      <c r="F2960" s="10">
        <v>13171.91</v>
      </c>
      <c r="G2960" s="10">
        <v>13180.83</v>
      </c>
      <c r="H2960" s="10">
        <v>13116.88</v>
      </c>
      <c r="I2960" s="10">
        <v>13140.67</v>
      </c>
      <c r="K2960" s="13">
        <f t="shared" si="1415"/>
        <v>-31.239999999999782</v>
      </c>
      <c r="L2960" s="13">
        <f t="shared" si="1425"/>
        <v>-103.51000000000022</v>
      </c>
      <c r="M2960" s="13">
        <f t="shared" si="1416"/>
        <v>63.950000000000728</v>
      </c>
      <c r="N2960" s="13"/>
      <c r="X2960">
        <f t="shared" si="1418"/>
        <v>31.239999999999782</v>
      </c>
      <c r="Y2960">
        <f t="shared" si="1419"/>
        <v>0</v>
      </c>
      <c r="Z2960">
        <f t="shared" si="1420"/>
        <v>0</v>
      </c>
      <c r="AA2960" s="22">
        <f t="shared" si="1421"/>
        <v>0</v>
      </c>
      <c r="AB2960" s="22">
        <f t="shared" si="1422"/>
        <v>0</v>
      </c>
      <c r="AC2960" s="22">
        <f t="shared" si="1423"/>
        <v>0</v>
      </c>
      <c r="AD2960" s="22">
        <f t="shared" si="1424"/>
        <v>0</v>
      </c>
    </row>
    <row r="2961" spans="3:30" x14ac:dyDescent="0.25">
      <c r="E2961" s="11">
        <v>43089.708333333336</v>
      </c>
      <c r="F2961" s="9">
        <v>13139.42</v>
      </c>
      <c r="G2961" s="9">
        <v>13140.67</v>
      </c>
      <c r="H2961" s="9">
        <v>13023.41</v>
      </c>
      <c r="I2961" s="9">
        <v>13042.97</v>
      </c>
      <c r="K2961" s="13">
        <f t="shared" si="1415"/>
        <v>-96.450000000000728</v>
      </c>
      <c r="L2961" s="13">
        <f t="shared" si="1425"/>
        <v>-199.96000000000095</v>
      </c>
      <c r="M2961" s="13">
        <f t="shared" si="1416"/>
        <v>117.26000000000022</v>
      </c>
      <c r="N2961" s="13"/>
      <c r="X2961">
        <f t="shared" si="1418"/>
        <v>96.450000000000728</v>
      </c>
      <c r="Y2961">
        <f t="shared" si="1419"/>
        <v>0</v>
      </c>
      <c r="Z2961">
        <f t="shared" si="1420"/>
        <v>0</v>
      </c>
      <c r="AA2961" s="22">
        <f t="shared" si="1421"/>
        <v>0</v>
      </c>
      <c r="AB2961" s="22">
        <f t="shared" si="1422"/>
        <v>0</v>
      </c>
      <c r="AC2961" s="22">
        <f t="shared" si="1423"/>
        <v>0</v>
      </c>
      <c r="AD2961" s="22">
        <f t="shared" si="1424"/>
        <v>0</v>
      </c>
    </row>
    <row r="2962" spans="3:30" x14ac:dyDescent="0.25">
      <c r="E2962" s="12">
        <v>43089.75</v>
      </c>
      <c r="F2962" s="10">
        <v>13042.47</v>
      </c>
      <c r="G2962" s="10">
        <v>13078.25</v>
      </c>
      <c r="H2962" s="10">
        <v>13042.47</v>
      </c>
      <c r="I2962" s="10">
        <v>13076.5</v>
      </c>
      <c r="K2962" s="13">
        <f t="shared" si="1415"/>
        <v>34.030000000000655</v>
      </c>
      <c r="L2962" s="13">
        <f t="shared" si="1425"/>
        <v>-165.93000000000029</v>
      </c>
      <c r="M2962" s="13">
        <f t="shared" si="1416"/>
        <v>35.780000000000655</v>
      </c>
      <c r="N2962" s="13"/>
      <c r="X2962">
        <f t="shared" si="1418"/>
        <v>34.030000000000655</v>
      </c>
      <c r="Y2962">
        <f t="shared" si="1419"/>
        <v>0</v>
      </c>
      <c r="Z2962">
        <f t="shared" si="1420"/>
        <v>0</v>
      </c>
      <c r="AA2962" s="22">
        <f t="shared" si="1421"/>
        <v>0</v>
      </c>
      <c r="AB2962" s="22">
        <f t="shared" si="1422"/>
        <v>0</v>
      </c>
      <c r="AC2962" s="22">
        <f t="shared" si="1423"/>
        <v>0</v>
      </c>
      <c r="AD2962" s="22">
        <f t="shared" si="1424"/>
        <v>0</v>
      </c>
    </row>
    <row r="2963" spans="3:30" x14ac:dyDescent="0.25">
      <c r="E2963" s="11">
        <v>43089.791666666664</v>
      </c>
      <c r="F2963" s="9">
        <v>13077</v>
      </c>
      <c r="G2963" s="9">
        <v>13099.51</v>
      </c>
      <c r="H2963" s="9">
        <v>13058.24</v>
      </c>
      <c r="I2963" s="9">
        <v>13083.5</v>
      </c>
      <c r="K2963" s="13">
        <f t="shared" si="1415"/>
        <v>6.5</v>
      </c>
      <c r="L2963" s="13">
        <f t="shared" si="1425"/>
        <v>-159.43000000000029</v>
      </c>
      <c r="M2963" s="13">
        <f t="shared" si="1416"/>
        <v>41.270000000000437</v>
      </c>
      <c r="N2963" s="13"/>
      <c r="X2963">
        <f t="shared" si="1418"/>
        <v>6.5</v>
      </c>
      <c r="Y2963">
        <f t="shared" si="1419"/>
        <v>0</v>
      </c>
      <c r="Z2963">
        <f t="shared" si="1420"/>
        <v>0</v>
      </c>
      <c r="AA2963" s="22">
        <f t="shared" si="1421"/>
        <v>0</v>
      </c>
      <c r="AB2963" s="22">
        <f t="shared" si="1422"/>
        <v>0</v>
      </c>
      <c r="AC2963" s="22">
        <f t="shared" si="1423"/>
        <v>0</v>
      </c>
      <c r="AD2963" s="22">
        <f t="shared" si="1424"/>
        <v>0</v>
      </c>
    </row>
    <row r="2964" spans="3:30" x14ac:dyDescent="0.25">
      <c r="E2964" s="12">
        <v>43089.833333333336</v>
      </c>
      <c r="F2964" s="10">
        <v>13084.5</v>
      </c>
      <c r="G2964" s="10">
        <v>13093.76</v>
      </c>
      <c r="H2964" s="10">
        <v>13079.75</v>
      </c>
      <c r="I2964" s="10">
        <v>13088.5</v>
      </c>
      <c r="K2964" s="13">
        <f t="shared" si="1415"/>
        <v>4</v>
      </c>
      <c r="L2964" s="13">
        <f t="shared" si="1425"/>
        <v>-155.43000000000029</v>
      </c>
      <c r="M2964" s="13">
        <f t="shared" si="1416"/>
        <v>14.010000000000218</v>
      </c>
      <c r="N2964" s="13"/>
      <c r="X2964">
        <f t="shared" si="1418"/>
        <v>4</v>
      </c>
      <c r="Y2964">
        <f t="shared" si="1419"/>
        <v>0</v>
      </c>
      <c r="Z2964">
        <f t="shared" si="1420"/>
        <v>0</v>
      </c>
      <c r="AA2964" s="22">
        <f t="shared" si="1421"/>
        <v>0</v>
      </c>
      <c r="AB2964" s="22">
        <f t="shared" si="1422"/>
        <v>0</v>
      </c>
      <c r="AC2964" s="22">
        <f t="shared" si="1423"/>
        <v>0</v>
      </c>
      <c r="AD2964" s="22">
        <f t="shared" si="1424"/>
        <v>0</v>
      </c>
    </row>
    <row r="2965" spans="3:30" x14ac:dyDescent="0.25">
      <c r="E2965" s="11">
        <v>43089.875</v>
      </c>
      <c r="F2965" s="9">
        <v>13088.75</v>
      </c>
      <c r="G2965" s="9">
        <v>13091.75</v>
      </c>
      <c r="H2965" s="9">
        <v>13066.49</v>
      </c>
      <c r="I2965" s="9">
        <v>13071.24</v>
      </c>
      <c r="K2965" s="13">
        <f t="shared" si="1415"/>
        <v>-17.510000000000218</v>
      </c>
      <c r="L2965" s="13">
        <f t="shared" si="1425"/>
        <v>-172.94000000000051</v>
      </c>
      <c r="M2965" s="13">
        <f t="shared" si="1416"/>
        <v>25.260000000000218</v>
      </c>
      <c r="N2965" s="13"/>
      <c r="X2965">
        <f t="shared" si="1418"/>
        <v>17.510000000000218</v>
      </c>
      <c r="Y2965">
        <f t="shared" si="1419"/>
        <v>0</v>
      </c>
      <c r="Z2965">
        <f t="shared" si="1420"/>
        <v>0</v>
      </c>
      <c r="AA2965" s="22">
        <f t="shared" si="1421"/>
        <v>0</v>
      </c>
      <c r="AB2965" s="22">
        <f t="shared" si="1422"/>
        <v>0</v>
      </c>
      <c r="AC2965" s="22">
        <f t="shared" si="1423"/>
        <v>0</v>
      </c>
      <c r="AD2965" s="22">
        <f t="shared" si="1424"/>
        <v>0</v>
      </c>
    </row>
    <row r="2966" spans="3:30" x14ac:dyDescent="0.25">
      <c r="E2966" s="12">
        <v>43089.916666666664</v>
      </c>
      <c r="F2966" s="10">
        <v>13071.49</v>
      </c>
      <c r="G2966" s="10">
        <v>13091.25</v>
      </c>
      <c r="H2966" s="10">
        <v>13069.49</v>
      </c>
      <c r="I2966" s="10">
        <v>13071.24</v>
      </c>
      <c r="K2966" s="13">
        <f t="shared" si="1415"/>
        <v>-0.25</v>
      </c>
      <c r="L2966" s="13">
        <f t="shared" si="1425"/>
        <v>-173.19000000000051</v>
      </c>
      <c r="M2966" s="13">
        <f t="shared" si="1416"/>
        <v>21.760000000000218</v>
      </c>
      <c r="N2966" s="13"/>
      <c r="X2966">
        <f t="shared" si="1418"/>
        <v>0.25</v>
      </c>
      <c r="Y2966">
        <f t="shared" si="1419"/>
        <v>0</v>
      </c>
      <c r="Z2966">
        <f t="shared" si="1420"/>
        <v>0</v>
      </c>
      <c r="AA2966" s="22">
        <f t="shared" si="1421"/>
        <v>0</v>
      </c>
      <c r="AB2966" s="22">
        <f t="shared" si="1422"/>
        <v>0</v>
      </c>
      <c r="AC2966" s="22">
        <f t="shared" si="1423"/>
        <v>0</v>
      </c>
      <c r="AD2966" s="22">
        <f t="shared" si="1424"/>
        <v>0</v>
      </c>
    </row>
    <row r="2967" spans="3:30" hidden="1" x14ac:dyDescent="0.25">
      <c r="E2967" s="11">
        <v>43089.958333333336</v>
      </c>
      <c r="F2967" s="9">
        <v>13072.46</v>
      </c>
      <c r="G2967" s="9">
        <v>13077.86</v>
      </c>
      <c r="H2967" s="9">
        <v>13063.93</v>
      </c>
      <c r="I2967" s="9">
        <v>13065.76</v>
      </c>
    </row>
    <row r="2968" spans="3:30" hidden="1" x14ac:dyDescent="0.25">
      <c r="E2968" s="12">
        <v>43090.041666666664</v>
      </c>
      <c r="F2968" s="10">
        <v>13065.76</v>
      </c>
      <c r="G2968" s="10">
        <v>13073.57</v>
      </c>
      <c r="H2968" s="10">
        <v>13065.76</v>
      </c>
      <c r="I2968" s="10">
        <v>13072.35</v>
      </c>
    </row>
    <row r="2969" spans="3:30" hidden="1" x14ac:dyDescent="0.25">
      <c r="E2969" s="11">
        <v>43090.083333333336</v>
      </c>
      <c r="F2969" s="9">
        <v>13072.35</v>
      </c>
      <c r="G2969" s="9">
        <v>13079.94</v>
      </c>
      <c r="H2969" s="9">
        <v>13066.98</v>
      </c>
      <c r="I2969" s="9">
        <v>13068.41</v>
      </c>
    </row>
    <row r="2970" spans="3:30" hidden="1" x14ac:dyDescent="0.25">
      <c r="E2970" s="12">
        <v>43090.125</v>
      </c>
      <c r="F2970" s="10">
        <v>13068.41</v>
      </c>
      <c r="G2970" s="10">
        <v>13077.94</v>
      </c>
      <c r="H2970" s="10">
        <v>13067.19</v>
      </c>
      <c r="I2970" s="10">
        <v>13075.5</v>
      </c>
    </row>
    <row r="2971" spans="3:30" hidden="1" x14ac:dyDescent="0.25">
      <c r="E2971" s="11">
        <v>43090.166666666664</v>
      </c>
      <c r="F2971" s="9">
        <v>13075.5</v>
      </c>
      <c r="G2971" s="9">
        <v>13077.94</v>
      </c>
      <c r="H2971" s="9">
        <v>13070.63</v>
      </c>
      <c r="I2971" s="9">
        <v>13073.06</v>
      </c>
    </row>
    <row r="2972" spans="3:30" hidden="1" x14ac:dyDescent="0.25">
      <c r="E2972" s="12">
        <v>43090.208333333336</v>
      </c>
      <c r="F2972" s="10">
        <v>13073.06</v>
      </c>
      <c r="G2972" s="10">
        <v>13075.5</v>
      </c>
      <c r="H2972" s="10">
        <v>13070.62</v>
      </c>
      <c r="I2972" s="10">
        <v>13071.84</v>
      </c>
    </row>
    <row r="2973" spans="3:30" hidden="1" x14ac:dyDescent="0.25">
      <c r="E2973" s="11">
        <v>43090.25</v>
      </c>
      <c r="F2973" s="9">
        <v>13071.84</v>
      </c>
      <c r="G2973" s="9">
        <v>13073.06</v>
      </c>
      <c r="H2973" s="9">
        <v>13068.18</v>
      </c>
      <c r="I2973" s="9">
        <v>13071.84</v>
      </c>
    </row>
    <row r="2974" spans="3:30" hidden="1" x14ac:dyDescent="0.25">
      <c r="E2974" s="12">
        <v>43090.291666666664</v>
      </c>
      <c r="F2974" s="10">
        <v>13071.84</v>
      </c>
      <c r="G2974" s="10">
        <v>13072.84</v>
      </c>
      <c r="H2974" s="10">
        <v>13067.96</v>
      </c>
      <c r="I2974" s="10">
        <v>13069.4</v>
      </c>
    </row>
    <row r="2975" spans="3:30" x14ac:dyDescent="0.25">
      <c r="C2975">
        <v>1</v>
      </c>
      <c r="E2975" s="11">
        <v>43090.333333333336</v>
      </c>
      <c r="F2975" s="9">
        <v>13069.4</v>
      </c>
      <c r="G2975" s="9">
        <v>13076.03</v>
      </c>
      <c r="H2975" s="9">
        <v>13054.81</v>
      </c>
      <c r="I2975" s="9">
        <v>13056.31</v>
      </c>
      <c r="K2975" s="13">
        <f t="shared" ref="K2975:K2989" si="1426">I2975-F2975</f>
        <v>-13.090000000000146</v>
      </c>
      <c r="L2975" s="13">
        <v>0</v>
      </c>
      <c r="M2975" s="13">
        <f t="shared" ref="M2975:M2989" si="1427">G2975-H2975</f>
        <v>21.220000000001164</v>
      </c>
      <c r="N2975" s="13">
        <f t="shared" ref="N2975" si="1428">I2989-F2975</f>
        <v>1.7399999999997817</v>
      </c>
      <c r="O2975" s="18">
        <f>IF(K2975*N2975&gt;0,1,0)</f>
        <v>0</v>
      </c>
      <c r="S2975" s="13">
        <f>MAX(G2975:G2990)</f>
        <v>13139.67</v>
      </c>
      <c r="X2975">
        <f t="shared" ref="X2975:X2989" si="1429">ABS(K2975)</f>
        <v>13.090000000000146</v>
      </c>
      <c r="Y2975">
        <f t="shared" ref="Y2975:Y2989" si="1430">ABS(N2975)</f>
        <v>1.7399999999997817</v>
      </c>
      <c r="Z2975">
        <f t="shared" ref="Z2975:Z2989" si="1431">IF(S2975&lt;1000,ABS(S2975),0)</f>
        <v>0</v>
      </c>
      <c r="AA2975" s="22">
        <f t="shared" ref="AA2975:AA2989" si="1432">ABS(P2975)</f>
        <v>0</v>
      </c>
      <c r="AB2975" s="22">
        <f t="shared" ref="AB2975:AB2989" si="1433">ABS(Q2975)</f>
        <v>0</v>
      </c>
      <c r="AC2975" s="22">
        <f t="shared" ref="AC2975:AC2989" si="1434">IF(O2975=1,ABS(P2976),0)</f>
        <v>0</v>
      </c>
      <c r="AD2975" s="22">
        <f t="shared" ref="AD2975:AD2989" si="1435">IF(O2975=0,ABS(Q2976),0)</f>
        <v>0.25601516150296466</v>
      </c>
    </row>
    <row r="2976" spans="3:30" x14ac:dyDescent="0.25">
      <c r="E2976" s="12">
        <v>43090.375</v>
      </c>
      <c r="F2976" s="10">
        <v>13050.99</v>
      </c>
      <c r="G2976" s="10">
        <v>13086.72</v>
      </c>
      <c r="H2976" s="10">
        <v>13047.73</v>
      </c>
      <c r="I2976" s="10">
        <v>13068.74</v>
      </c>
      <c r="K2976" s="13">
        <f t="shared" si="1426"/>
        <v>17.75</v>
      </c>
      <c r="L2976" s="13">
        <f t="shared" ref="L2976:L2989" si="1436">L2975+K2976</f>
        <v>17.75</v>
      </c>
      <c r="M2976" s="13">
        <f t="shared" si="1427"/>
        <v>38.989999999999782</v>
      </c>
      <c r="N2976" s="13"/>
      <c r="P2976">
        <f>_xlfn.IFS(K2975&lt;0,MIN(L2975:L2989),K2975&gt;0,MAX(L2975:L2989))/S2954</f>
        <v>-4.8986486486484224E-2</v>
      </c>
      <c r="Q2976">
        <f>_xlfn.IFS(K2975&lt;0,MAX(L2975:L2989),K2975&gt;0,MIN(L2975:L2989))/S2954</f>
        <v>0.25601516150296466</v>
      </c>
      <c r="S2976" s="13">
        <f>MIN(H2975:H2990)</f>
        <v>13012.88</v>
      </c>
      <c r="X2976">
        <f t="shared" si="1429"/>
        <v>17.75</v>
      </c>
      <c r="Y2976">
        <f t="shared" si="1430"/>
        <v>0</v>
      </c>
      <c r="Z2976">
        <f t="shared" si="1431"/>
        <v>0</v>
      </c>
      <c r="AA2976" s="22">
        <f t="shared" si="1432"/>
        <v>4.8986486486484224E-2</v>
      </c>
      <c r="AB2976" s="22">
        <f t="shared" si="1433"/>
        <v>0.25601516150296466</v>
      </c>
      <c r="AC2976" s="22">
        <f t="shared" si="1434"/>
        <v>0</v>
      </c>
      <c r="AD2976" s="22">
        <f t="shared" si="1435"/>
        <v>0</v>
      </c>
    </row>
    <row r="2977" spans="5:30" x14ac:dyDescent="0.25">
      <c r="E2977" s="11">
        <v>43090.416666666664</v>
      </c>
      <c r="F2977" s="9">
        <v>13067.74</v>
      </c>
      <c r="G2977" s="9">
        <v>13070.71</v>
      </c>
      <c r="H2977" s="9">
        <v>13012.88</v>
      </c>
      <c r="I2977" s="9">
        <v>13038.1</v>
      </c>
      <c r="K2977" s="13">
        <f t="shared" si="1426"/>
        <v>-29.639999999999418</v>
      </c>
      <c r="L2977" s="13">
        <f t="shared" si="1436"/>
        <v>-11.889999999999418</v>
      </c>
      <c r="M2977" s="13">
        <f t="shared" si="1427"/>
        <v>57.829999999999927</v>
      </c>
      <c r="N2977" s="13"/>
      <c r="S2977" s="13">
        <f>S2975-S2976</f>
        <v>126.79000000000087</v>
      </c>
      <c r="X2977">
        <f t="shared" si="1429"/>
        <v>29.639999999999418</v>
      </c>
      <c r="Y2977">
        <f t="shared" si="1430"/>
        <v>0</v>
      </c>
      <c r="Z2977">
        <f t="shared" si="1431"/>
        <v>126.79000000000087</v>
      </c>
      <c r="AA2977" s="22">
        <f t="shared" si="1432"/>
        <v>0</v>
      </c>
      <c r="AB2977" s="22">
        <f t="shared" si="1433"/>
        <v>0</v>
      </c>
      <c r="AC2977" s="22">
        <f t="shared" si="1434"/>
        <v>0</v>
      </c>
      <c r="AD2977" s="22">
        <f t="shared" si="1435"/>
        <v>0</v>
      </c>
    </row>
    <row r="2978" spans="5:30" x14ac:dyDescent="0.25">
      <c r="E2978" s="12">
        <v>43090.458333333336</v>
      </c>
      <c r="F2978" s="10">
        <v>13037.6</v>
      </c>
      <c r="G2978" s="10">
        <v>13047.86</v>
      </c>
      <c r="H2978" s="10">
        <v>13016.78</v>
      </c>
      <c r="I2978" s="10">
        <v>13044.96</v>
      </c>
      <c r="K2978" s="13">
        <f t="shared" si="1426"/>
        <v>7.3599999999987631</v>
      </c>
      <c r="L2978" s="13">
        <f t="shared" si="1436"/>
        <v>-4.5300000000006548</v>
      </c>
      <c r="M2978" s="13">
        <f t="shared" si="1427"/>
        <v>31.079999999999927</v>
      </c>
      <c r="N2978" s="13"/>
      <c r="X2978">
        <f t="shared" si="1429"/>
        <v>7.3599999999987631</v>
      </c>
      <c r="Y2978">
        <f t="shared" si="1430"/>
        <v>0</v>
      </c>
      <c r="Z2978">
        <f t="shared" si="1431"/>
        <v>0</v>
      </c>
      <c r="AA2978" s="22">
        <f t="shared" si="1432"/>
        <v>0</v>
      </c>
      <c r="AB2978" s="22">
        <f t="shared" si="1433"/>
        <v>0</v>
      </c>
      <c r="AC2978" s="22">
        <f t="shared" si="1434"/>
        <v>0</v>
      </c>
      <c r="AD2978" s="22">
        <f t="shared" si="1435"/>
        <v>0</v>
      </c>
    </row>
    <row r="2979" spans="5:30" x14ac:dyDescent="0.25">
      <c r="E2979" s="11">
        <v>43090.5</v>
      </c>
      <c r="F2979" s="9">
        <v>13045.21</v>
      </c>
      <c r="G2979" s="9">
        <v>13069.49</v>
      </c>
      <c r="H2979" s="9">
        <v>13042.06</v>
      </c>
      <c r="I2979" s="9">
        <v>13063.51</v>
      </c>
      <c r="K2979" s="13">
        <f t="shared" si="1426"/>
        <v>18.300000000001091</v>
      </c>
      <c r="L2979" s="13">
        <f t="shared" si="1436"/>
        <v>13.770000000000437</v>
      </c>
      <c r="M2979" s="13">
        <f t="shared" si="1427"/>
        <v>27.430000000000291</v>
      </c>
      <c r="N2979" s="13"/>
      <c r="X2979">
        <f t="shared" si="1429"/>
        <v>18.300000000001091</v>
      </c>
      <c r="Y2979">
        <f t="shared" si="1430"/>
        <v>0</v>
      </c>
      <c r="Z2979">
        <f t="shared" si="1431"/>
        <v>0</v>
      </c>
      <c r="AA2979" s="22">
        <f t="shared" si="1432"/>
        <v>0</v>
      </c>
      <c r="AB2979" s="22">
        <f t="shared" si="1433"/>
        <v>0</v>
      </c>
      <c r="AC2979" s="22">
        <f t="shared" si="1434"/>
        <v>0</v>
      </c>
      <c r="AD2979" s="22">
        <f t="shared" si="1435"/>
        <v>0</v>
      </c>
    </row>
    <row r="2980" spans="5:30" x14ac:dyDescent="0.25">
      <c r="E2980" s="12">
        <v>43090.541666666664</v>
      </c>
      <c r="F2980" s="10">
        <v>13063.76</v>
      </c>
      <c r="G2980" s="10">
        <v>13088.05</v>
      </c>
      <c r="H2980" s="10">
        <v>13063.76</v>
      </c>
      <c r="I2980" s="10">
        <v>13071.31</v>
      </c>
      <c r="K2980" s="13">
        <f t="shared" si="1426"/>
        <v>7.5499999999992724</v>
      </c>
      <c r="L2980" s="13">
        <f t="shared" si="1436"/>
        <v>21.319999999999709</v>
      </c>
      <c r="M2980" s="13">
        <f t="shared" si="1427"/>
        <v>24.289999999999054</v>
      </c>
      <c r="N2980" s="13"/>
      <c r="X2980">
        <f t="shared" si="1429"/>
        <v>7.5499999999992724</v>
      </c>
      <c r="Y2980">
        <f t="shared" si="1430"/>
        <v>0</v>
      </c>
      <c r="Z2980">
        <f t="shared" si="1431"/>
        <v>0</v>
      </c>
      <c r="AA2980" s="22">
        <f t="shared" si="1432"/>
        <v>0</v>
      </c>
      <c r="AB2980" s="22">
        <f t="shared" si="1433"/>
        <v>0</v>
      </c>
      <c r="AC2980" s="22">
        <f t="shared" si="1434"/>
        <v>0</v>
      </c>
      <c r="AD2980" s="22">
        <f t="shared" si="1435"/>
        <v>0</v>
      </c>
    </row>
    <row r="2981" spans="5:30" x14ac:dyDescent="0.25">
      <c r="E2981" s="11">
        <v>43090.583333333336</v>
      </c>
      <c r="F2981" s="9">
        <v>13070.81</v>
      </c>
      <c r="G2981" s="9">
        <v>13074.56</v>
      </c>
      <c r="H2981" s="9">
        <v>13049.6</v>
      </c>
      <c r="I2981" s="9">
        <v>13054.57</v>
      </c>
      <c r="K2981" s="13">
        <f t="shared" si="1426"/>
        <v>-16.239999999999782</v>
      </c>
      <c r="L2981" s="13">
        <f t="shared" si="1436"/>
        <v>5.0799999999999272</v>
      </c>
      <c r="M2981" s="13">
        <f t="shared" si="1427"/>
        <v>24.959999999999127</v>
      </c>
      <c r="N2981" s="13"/>
      <c r="X2981">
        <f t="shared" si="1429"/>
        <v>16.239999999999782</v>
      </c>
      <c r="Y2981">
        <f t="shared" si="1430"/>
        <v>0</v>
      </c>
      <c r="Z2981">
        <f t="shared" si="1431"/>
        <v>0</v>
      </c>
      <c r="AA2981" s="22">
        <f t="shared" si="1432"/>
        <v>0</v>
      </c>
      <c r="AB2981" s="22">
        <f t="shared" si="1433"/>
        <v>0</v>
      </c>
      <c r="AC2981" s="22">
        <f t="shared" si="1434"/>
        <v>0</v>
      </c>
      <c r="AD2981" s="22">
        <f t="shared" si="1435"/>
        <v>0</v>
      </c>
    </row>
    <row r="2982" spans="5:30" x14ac:dyDescent="0.25">
      <c r="E2982" s="12">
        <v>43090.625</v>
      </c>
      <c r="F2982" s="10">
        <v>13054.82</v>
      </c>
      <c r="G2982" s="10">
        <v>13082.75</v>
      </c>
      <c r="H2982" s="10">
        <v>13054.82</v>
      </c>
      <c r="I2982" s="10">
        <v>13074.02</v>
      </c>
      <c r="K2982" s="13">
        <f t="shared" si="1426"/>
        <v>19.200000000000728</v>
      </c>
      <c r="L2982" s="13">
        <f t="shared" si="1436"/>
        <v>24.280000000000655</v>
      </c>
      <c r="M2982" s="13">
        <f t="shared" si="1427"/>
        <v>27.930000000000291</v>
      </c>
      <c r="N2982" s="13"/>
      <c r="X2982">
        <f t="shared" si="1429"/>
        <v>19.200000000000728</v>
      </c>
      <c r="Y2982">
        <f t="shared" si="1430"/>
        <v>0</v>
      </c>
      <c r="Z2982">
        <f t="shared" si="1431"/>
        <v>0</v>
      </c>
      <c r="AA2982" s="22">
        <f t="shared" si="1432"/>
        <v>0</v>
      </c>
      <c r="AB2982" s="22">
        <f t="shared" si="1433"/>
        <v>0</v>
      </c>
      <c r="AC2982" s="22">
        <f t="shared" si="1434"/>
        <v>0</v>
      </c>
      <c r="AD2982" s="22">
        <f t="shared" si="1435"/>
        <v>0</v>
      </c>
    </row>
    <row r="2983" spans="5:30" x14ac:dyDescent="0.25">
      <c r="E2983" s="11">
        <v>43090.666666666664</v>
      </c>
      <c r="F2983" s="9">
        <v>13073.52</v>
      </c>
      <c r="G2983" s="9">
        <v>13096.05</v>
      </c>
      <c r="H2983" s="9">
        <v>13063.89</v>
      </c>
      <c r="I2983" s="9">
        <v>13080.74</v>
      </c>
      <c r="K2983" s="13">
        <f t="shared" si="1426"/>
        <v>7.2199999999993452</v>
      </c>
      <c r="L2983" s="13">
        <f t="shared" si="1436"/>
        <v>31.5</v>
      </c>
      <c r="M2983" s="13">
        <f t="shared" si="1427"/>
        <v>32.159999999999854</v>
      </c>
      <c r="N2983" s="13"/>
      <c r="X2983">
        <f t="shared" si="1429"/>
        <v>7.2199999999993452</v>
      </c>
      <c r="Y2983">
        <f t="shared" si="1430"/>
        <v>0</v>
      </c>
      <c r="Z2983">
        <f t="shared" si="1431"/>
        <v>0</v>
      </c>
      <c r="AA2983" s="22">
        <f t="shared" si="1432"/>
        <v>0</v>
      </c>
      <c r="AB2983" s="22">
        <f t="shared" si="1433"/>
        <v>0</v>
      </c>
      <c r="AC2983" s="22">
        <f t="shared" si="1434"/>
        <v>0</v>
      </c>
      <c r="AD2983" s="22">
        <f t="shared" si="1435"/>
        <v>0</v>
      </c>
    </row>
    <row r="2984" spans="5:30" x14ac:dyDescent="0.25">
      <c r="E2984" s="12">
        <v>43090.708333333336</v>
      </c>
      <c r="F2984" s="10">
        <v>13081.24</v>
      </c>
      <c r="G2984" s="10">
        <v>13139.67</v>
      </c>
      <c r="H2984" s="10">
        <v>13080.49</v>
      </c>
      <c r="I2984" s="10">
        <v>13111.88</v>
      </c>
      <c r="K2984" s="13">
        <f t="shared" si="1426"/>
        <v>30.639999999999418</v>
      </c>
      <c r="L2984" s="13">
        <f t="shared" si="1436"/>
        <v>62.139999999999418</v>
      </c>
      <c r="M2984" s="13">
        <f t="shared" si="1427"/>
        <v>59.180000000000291</v>
      </c>
      <c r="N2984" s="13"/>
      <c r="X2984">
        <f t="shared" si="1429"/>
        <v>30.639999999999418</v>
      </c>
      <c r="Y2984">
        <f t="shared" si="1430"/>
        <v>0</v>
      </c>
      <c r="Z2984">
        <f t="shared" si="1431"/>
        <v>0</v>
      </c>
      <c r="AA2984" s="22">
        <f t="shared" si="1432"/>
        <v>0</v>
      </c>
      <c r="AB2984" s="22">
        <f t="shared" si="1433"/>
        <v>0</v>
      </c>
      <c r="AC2984" s="22">
        <f t="shared" si="1434"/>
        <v>0</v>
      </c>
      <c r="AD2984" s="22">
        <f t="shared" si="1435"/>
        <v>0</v>
      </c>
    </row>
    <row r="2985" spans="5:30" x14ac:dyDescent="0.25">
      <c r="E2985" s="11">
        <v>43090.75</v>
      </c>
      <c r="F2985" s="9">
        <v>13111.38</v>
      </c>
      <c r="G2985" s="9">
        <v>13129.53</v>
      </c>
      <c r="H2985" s="9">
        <v>13094.92</v>
      </c>
      <c r="I2985" s="9">
        <v>13098.16</v>
      </c>
      <c r="K2985" s="13">
        <f t="shared" si="1426"/>
        <v>-13.219999999999345</v>
      </c>
      <c r="L2985" s="13">
        <f t="shared" si="1436"/>
        <v>48.920000000000073</v>
      </c>
      <c r="M2985" s="13">
        <f t="shared" si="1427"/>
        <v>34.610000000000582</v>
      </c>
      <c r="N2985" s="13"/>
      <c r="X2985">
        <f t="shared" si="1429"/>
        <v>13.219999999999345</v>
      </c>
      <c r="Y2985">
        <f t="shared" si="1430"/>
        <v>0</v>
      </c>
      <c r="Z2985">
        <f t="shared" si="1431"/>
        <v>0</v>
      </c>
      <c r="AA2985" s="22">
        <f t="shared" si="1432"/>
        <v>0</v>
      </c>
      <c r="AB2985" s="22">
        <f t="shared" si="1433"/>
        <v>0</v>
      </c>
      <c r="AC2985" s="22">
        <f t="shared" si="1434"/>
        <v>0</v>
      </c>
      <c r="AD2985" s="22">
        <f t="shared" si="1435"/>
        <v>0</v>
      </c>
    </row>
    <row r="2986" spans="5:30" x14ac:dyDescent="0.25">
      <c r="E2986" s="12">
        <v>43090.791666666664</v>
      </c>
      <c r="F2986" s="10">
        <v>13097.91</v>
      </c>
      <c r="G2986" s="10">
        <v>13105.41</v>
      </c>
      <c r="H2986" s="10">
        <v>13087.41</v>
      </c>
      <c r="I2986" s="10">
        <v>13104.66</v>
      </c>
      <c r="K2986" s="13">
        <f t="shared" si="1426"/>
        <v>6.75</v>
      </c>
      <c r="L2986" s="13">
        <f t="shared" si="1436"/>
        <v>55.670000000000073</v>
      </c>
      <c r="M2986" s="13">
        <f t="shared" si="1427"/>
        <v>18</v>
      </c>
      <c r="N2986" s="13"/>
      <c r="X2986">
        <f t="shared" si="1429"/>
        <v>6.75</v>
      </c>
      <c r="Y2986">
        <f t="shared" si="1430"/>
        <v>0</v>
      </c>
      <c r="Z2986">
        <f t="shared" si="1431"/>
        <v>0</v>
      </c>
      <c r="AA2986" s="22">
        <f t="shared" si="1432"/>
        <v>0</v>
      </c>
      <c r="AB2986" s="22">
        <f t="shared" si="1433"/>
        <v>0</v>
      </c>
      <c r="AC2986" s="22">
        <f t="shared" si="1434"/>
        <v>0</v>
      </c>
      <c r="AD2986" s="22">
        <f t="shared" si="1435"/>
        <v>0</v>
      </c>
    </row>
    <row r="2987" spans="5:30" x14ac:dyDescent="0.25">
      <c r="E2987" s="11">
        <v>43090.833333333336</v>
      </c>
      <c r="F2987" s="9">
        <v>13104.91</v>
      </c>
      <c r="G2987" s="9">
        <v>13115.41</v>
      </c>
      <c r="H2987" s="9">
        <v>13101.66</v>
      </c>
      <c r="I2987" s="9">
        <v>13109.91</v>
      </c>
      <c r="K2987" s="13">
        <f t="shared" si="1426"/>
        <v>5</v>
      </c>
      <c r="L2987" s="13">
        <f t="shared" si="1436"/>
        <v>60.670000000000073</v>
      </c>
      <c r="M2987" s="13">
        <f t="shared" si="1427"/>
        <v>13.75</v>
      </c>
      <c r="N2987" s="13"/>
      <c r="X2987">
        <f t="shared" si="1429"/>
        <v>5</v>
      </c>
      <c r="Y2987">
        <f t="shared" si="1430"/>
        <v>0</v>
      </c>
      <c r="Z2987">
        <f t="shared" si="1431"/>
        <v>0</v>
      </c>
      <c r="AA2987" s="22">
        <f t="shared" si="1432"/>
        <v>0</v>
      </c>
      <c r="AB2987" s="22">
        <f t="shared" si="1433"/>
        <v>0</v>
      </c>
      <c r="AC2987" s="22">
        <f t="shared" si="1434"/>
        <v>0</v>
      </c>
      <c r="AD2987" s="22">
        <f t="shared" si="1435"/>
        <v>0</v>
      </c>
    </row>
    <row r="2988" spans="5:30" x14ac:dyDescent="0.25">
      <c r="E2988" s="12">
        <v>43090.875</v>
      </c>
      <c r="F2988" s="10">
        <v>13110.16</v>
      </c>
      <c r="G2988" s="10">
        <v>13110.41</v>
      </c>
      <c r="H2988" s="10">
        <v>13087.4</v>
      </c>
      <c r="I2988" s="10">
        <v>13094.65</v>
      </c>
      <c r="K2988" s="13">
        <f t="shared" si="1426"/>
        <v>-15.510000000000218</v>
      </c>
      <c r="L2988" s="13">
        <f t="shared" si="1436"/>
        <v>45.159999999999854</v>
      </c>
      <c r="M2988" s="13">
        <f t="shared" si="1427"/>
        <v>23.010000000000218</v>
      </c>
      <c r="N2988" s="13"/>
      <c r="X2988">
        <f t="shared" si="1429"/>
        <v>15.510000000000218</v>
      </c>
      <c r="Y2988">
        <f t="shared" si="1430"/>
        <v>0</v>
      </c>
      <c r="Z2988">
        <f t="shared" si="1431"/>
        <v>0</v>
      </c>
      <c r="AA2988" s="22">
        <f t="shared" si="1432"/>
        <v>0</v>
      </c>
      <c r="AB2988" s="22">
        <f t="shared" si="1433"/>
        <v>0</v>
      </c>
      <c r="AC2988" s="22">
        <f t="shared" si="1434"/>
        <v>0</v>
      </c>
      <c r="AD2988" s="22">
        <f t="shared" si="1435"/>
        <v>0</v>
      </c>
    </row>
    <row r="2989" spans="5:30" x14ac:dyDescent="0.25">
      <c r="E2989" s="11">
        <v>43090.916666666664</v>
      </c>
      <c r="F2989" s="9">
        <v>13093.9</v>
      </c>
      <c r="G2989" s="9">
        <v>13096.4</v>
      </c>
      <c r="H2989" s="9">
        <v>13064.13</v>
      </c>
      <c r="I2989" s="9">
        <v>13071.14</v>
      </c>
      <c r="K2989" s="13">
        <f t="shared" si="1426"/>
        <v>-22.760000000000218</v>
      </c>
      <c r="L2989" s="13">
        <f t="shared" si="1436"/>
        <v>22.399999999999636</v>
      </c>
      <c r="M2989" s="13">
        <f t="shared" si="1427"/>
        <v>32.270000000000437</v>
      </c>
      <c r="N2989" s="13"/>
      <c r="X2989">
        <f t="shared" si="1429"/>
        <v>22.760000000000218</v>
      </c>
      <c r="Y2989">
        <f t="shared" si="1430"/>
        <v>0</v>
      </c>
      <c r="Z2989">
        <f t="shared" si="1431"/>
        <v>0</v>
      </c>
      <c r="AA2989" s="22">
        <f t="shared" si="1432"/>
        <v>0</v>
      </c>
      <c r="AB2989" s="22">
        <f t="shared" si="1433"/>
        <v>0</v>
      </c>
      <c r="AC2989" s="22">
        <f t="shared" si="1434"/>
        <v>0</v>
      </c>
      <c r="AD2989" s="22">
        <f t="shared" si="1435"/>
        <v>0</v>
      </c>
    </row>
    <row r="2990" spans="5:30" hidden="1" x14ac:dyDescent="0.25">
      <c r="E2990" s="12">
        <v>43090.958333333336</v>
      </c>
      <c r="F2990" s="10">
        <v>13068.71</v>
      </c>
      <c r="G2990" s="10">
        <v>13077.22</v>
      </c>
      <c r="H2990" s="10">
        <v>13062.02</v>
      </c>
      <c r="I2990" s="10">
        <v>13064.46</v>
      </c>
    </row>
    <row r="2991" spans="5:30" hidden="1" x14ac:dyDescent="0.25">
      <c r="E2991" s="11">
        <v>43091.041666666664</v>
      </c>
      <c r="F2991" s="9">
        <v>13063.24</v>
      </c>
      <c r="G2991" s="9">
        <v>13079.04</v>
      </c>
      <c r="H2991" s="9">
        <v>13061.24</v>
      </c>
      <c r="I2991" s="9">
        <v>13073.18</v>
      </c>
    </row>
    <row r="2992" spans="5:30" hidden="1" x14ac:dyDescent="0.25">
      <c r="E2992" s="12">
        <v>43091.083333333336</v>
      </c>
      <c r="F2992" s="10">
        <v>13073.18</v>
      </c>
      <c r="G2992" s="10">
        <v>13075.61</v>
      </c>
      <c r="H2992" s="10">
        <v>13067.1</v>
      </c>
      <c r="I2992" s="10">
        <v>13075.6</v>
      </c>
    </row>
    <row r="2993" spans="3:30" hidden="1" x14ac:dyDescent="0.25">
      <c r="E2993" s="11">
        <v>43091.125</v>
      </c>
      <c r="F2993" s="9">
        <v>13076.6</v>
      </c>
      <c r="G2993" s="9">
        <v>13081.25</v>
      </c>
      <c r="H2993" s="9">
        <v>13074.17</v>
      </c>
      <c r="I2993" s="9">
        <v>13077.6</v>
      </c>
    </row>
    <row r="2994" spans="3:30" hidden="1" x14ac:dyDescent="0.25">
      <c r="E2994" s="12">
        <v>43091.166666666664</v>
      </c>
      <c r="F2994" s="10">
        <v>13077.6</v>
      </c>
      <c r="G2994" s="10">
        <v>13079.32</v>
      </c>
      <c r="H2994" s="10">
        <v>13075.17</v>
      </c>
      <c r="I2994" s="10">
        <v>13078.1</v>
      </c>
    </row>
    <row r="2995" spans="3:30" hidden="1" x14ac:dyDescent="0.25">
      <c r="E2995" s="11">
        <v>43091.208333333336</v>
      </c>
      <c r="F2995" s="9">
        <v>13078.1</v>
      </c>
      <c r="G2995" s="9">
        <v>13080.81</v>
      </c>
      <c r="H2995" s="9">
        <v>13075.67</v>
      </c>
      <c r="I2995" s="9">
        <v>13080.81</v>
      </c>
    </row>
    <row r="2996" spans="3:30" hidden="1" x14ac:dyDescent="0.25">
      <c r="E2996" s="12">
        <v>43091.25</v>
      </c>
      <c r="F2996" s="10">
        <v>13080.81</v>
      </c>
      <c r="G2996" s="10">
        <v>13088.89</v>
      </c>
      <c r="H2996" s="10">
        <v>13078.38</v>
      </c>
      <c r="I2996" s="10">
        <v>13087.67</v>
      </c>
    </row>
    <row r="2997" spans="3:30" hidden="1" x14ac:dyDescent="0.25">
      <c r="E2997" s="11">
        <v>43091.291666666664</v>
      </c>
      <c r="F2997" s="9">
        <v>13088.89</v>
      </c>
      <c r="G2997" s="9">
        <v>13088.89</v>
      </c>
      <c r="H2997" s="9">
        <v>13085.24</v>
      </c>
      <c r="I2997" s="9">
        <v>13085.24</v>
      </c>
    </row>
    <row r="2998" spans="3:30" x14ac:dyDescent="0.25">
      <c r="C2998">
        <v>1</v>
      </c>
      <c r="E2998" s="12">
        <v>43091.333333333336</v>
      </c>
      <c r="F2998" s="10">
        <v>13085.24</v>
      </c>
      <c r="G2998" s="10">
        <v>13086.58</v>
      </c>
      <c r="H2998" s="10">
        <v>13071.93</v>
      </c>
      <c r="I2998" s="10">
        <v>13073.43</v>
      </c>
      <c r="K2998" s="13">
        <f t="shared" ref="K2998:K3012" si="1437">I2998-F2998</f>
        <v>-11.809999999999491</v>
      </c>
      <c r="L2998" s="13">
        <v>0</v>
      </c>
      <c r="M2998" s="13">
        <f t="shared" ref="M2998:M3012" si="1438">G2998-H2998</f>
        <v>14.649999999999636</v>
      </c>
      <c r="N2998" s="13">
        <f t="shared" ref="N2998" si="1439">I3012-F2998</f>
        <v>-9.180000000000291</v>
      </c>
      <c r="O2998" s="18">
        <f>IF(K2998*N2998&gt;0,1,0)</f>
        <v>1</v>
      </c>
      <c r="S2998" s="13">
        <f>MAX(G2998:G3013)</f>
        <v>13108.54</v>
      </c>
      <c r="X2998">
        <f t="shared" ref="X2998:X3012" si="1440">ABS(K2998)</f>
        <v>11.809999999999491</v>
      </c>
      <c r="Y2998">
        <f t="shared" ref="Y2998:Y3012" si="1441">ABS(N2998)</f>
        <v>9.180000000000291</v>
      </c>
      <c r="Z2998">
        <f t="shared" ref="Z2998:Z3012" si="1442">IF(S2998&lt;1000,ABS(S2998),0)</f>
        <v>0</v>
      </c>
      <c r="AA2998" s="22">
        <f t="shared" ref="AA2998:AA3012" si="1443">ABS(P2998)</f>
        <v>0</v>
      </c>
      <c r="AB2998" s="22">
        <f t="shared" ref="AB2998:AB3012" si="1444">ABS(Q2998)</f>
        <v>0</v>
      </c>
      <c r="AC2998" s="22">
        <f t="shared" ref="AC2998:AC3012" si="1445">IF(O2998=1,ABS(P2999),0)</f>
        <v>9.9376922470242896E-3</v>
      </c>
      <c r="AD2998" s="22">
        <f t="shared" ref="AD2998:AD3012" si="1446">IF(O2998=0,ABS(Q2999),0)</f>
        <v>0</v>
      </c>
    </row>
    <row r="2999" spans="3:30" x14ac:dyDescent="0.25">
      <c r="E2999" s="11">
        <v>43091.375</v>
      </c>
      <c r="F2999" s="9">
        <v>13067.64</v>
      </c>
      <c r="G2999" s="9">
        <v>13081.61</v>
      </c>
      <c r="H2999" s="9">
        <v>13050.85</v>
      </c>
      <c r="I2999" s="9">
        <v>13066.38</v>
      </c>
      <c r="K2999" s="13">
        <f t="shared" si="1437"/>
        <v>-1.2600000000002183</v>
      </c>
      <c r="L2999" s="13">
        <f t="shared" ref="L2999:L3012" si="1447">L2998+K2999</f>
        <v>-1.2600000000002183</v>
      </c>
      <c r="M2999" s="13">
        <f t="shared" si="1438"/>
        <v>30.760000000000218</v>
      </c>
      <c r="N2999" s="13"/>
      <c r="P2999">
        <f>_xlfn.IFS(K2998&lt;0,MIN(L2998:L3012),K2998&gt;0,MAX(L2998:L3012))/S2977</f>
        <v>-9.9376922470242896E-3</v>
      </c>
      <c r="Q2999">
        <f>_xlfn.IFS(K2998&lt;0,MAX(L2998:L3012),K2998&gt;0,MIN(L2998:L3012))/S2977</f>
        <v>0.16176354602099452</v>
      </c>
      <c r="S2999" s="13">
        <f>MIN(H2998:H3013)</f>
        <v>13050.85</v>
      </c>
      <c r="X2999">
        <f t="shared" si="1440"/>
        <v>1.2600000000002183</v>
      </c>
      <c r="Y2999">
        <f t="shared" si="1441"/>
        <v>0</v>
      </c>
      <c r="Z2999">
        <f t="shared" si="1442"/>
        <v>0</v>
      </c>
      <c r="AA2999" s="22">
        <f t="shared" si="1443"/>
        <v>9.9376922470242896E-3</v>
      </c>
      <c r="AB2999" s="22">
        <f t="shared" si="1444"/>
        <v>0.16176354602099452</v>
      </c>
      <c r="AC2999" s="22">
        <f t="shared" si="1445"/>
        <v>0</v>
      </c>
      <c r="AD2999" s="22">
        <f t="shared" si="1446"/>
        <v>0</v>
      </c>
    </row>
    <row r="3000" spans="3:30" x14ac:dyDescent="0.25">
      <c r="E3000" s="12">
        <v>43091.416666666664</v>
      </c>
      <c r="F3000" s="10">
        <v>13065.38</v>
      </c>
      <c r="G3000" s="10">
        <v>13108.54</v>
      </c>
      <c r="H3000" s="10">
        <v>13058.43</v>
      </c>
      <c r="I3000" s="10">
        <v>13069.29</v>
      </c>
      <c r="K3000" s="13">
        <f t="shared" si="1437"/>
        <v>3.9100000000016735</v>
      </c>
      <c r="L3000" s="13">
        <f t="shared" si="1447"/>
        <v>2.6500000000014552</v>
      </c>
      <c r="M3000" s="13">
        <f t="shared" si="1438"/>
        <v>50.110000000000582</v>
      </c>
      <c r="N3000" s="13"/>
      <c r="S3000" s="13">
        <f>S2998-S2999</f>
        <v>57.690000000000509</v>
      </c>
      <c r="X3000">
        <f t="shared" si="1440"/>
        <v>3.9100000000016735</v>
      </c>
      <c r="Y3000">
        <f t="shared" si="1441"/>
        <v>0</v>
      </c>
      <c r="Z3000">
        <f t="shared" si="1442"/>
        <v>57.690000000000509</v>
      </c>
      <c r="AA3000" s="22">
        <f t="shared" si="1443"/>
        <v>0</v>
      </c>
      <c r="AB3000" s="22">
        <f t="shared" si="1444"/>
        <v>0</v>
      </c>
      <c r="AC3000" s="22">
        <f t="shared" si="1445"/>
        <v>0</v>
      </c>
      <c r="AD3000" s="22">
        <f t="shared" si="1446"/>
        <v>0</v>
      </c>
    </row>
    <row r="3001" spans="3:30" x14ac:dyDescent="0.25">
      <c r="E3001" s="11">
        <v>43091.458333333336</v>
      </c>
      <c r="F3001" s="9">
        <v>13069.3</v>
      </c>
      <c r="G3001" s="9">
        <v>13091.29</v>
      </c>
      <c r="H3001" s="9">
        <v>13069.3</v>
      </c>
      <c r="I3001" s="9">
        <v>13083.77</v>
      </c>
      <c r="K3001" s="13">
        <f t="shared" si="1437"/>
        <v>14.470000000001164</v>
      </c>
      <c r="L3001" s="13">
        <f t="shared" si="1447"/>
        <v>17.120000000002619</v>
      </c>
      <c r="M3001" s="13">
        <f t="shared" si="1438"/>
        <v>21.990000000001601</v>
      </c>
      <c r="N3001" s="13"/>
      <c r="X3001">
        <f t="shared" si="1440"/>
        <v>14.470000000001164</v>
      </c>
      <c r="Y3001">
        <f t="shared" si="1441"/>
        <v>0</v>
      </c>
      <c r="Z3001">
        <f t="shared" si="1442"/>
        <v>0</v>
      </c>
      <c r="AA3001" s="22">
        <f t="shared" si="1443"/>
        <v>0</v>
      </c>
      <c r="AB3001" s="22">
        <f t="shared" si="1444"/>
        <v>0</v>
      </c>
      <c r="AC3001" s="22">
        <f t="shared" si="1445"/>
        <v>0</v>
      </c>
      <c r="AD3001" s="22">
        <f t="shared" si="1446"/>
        <v>0</v>
      </c>
    </row>
    <row r="3002" spans="3:30" x14ac:dyDescent="0.25">
      <c r="E3002" s="12">
        <v>43091.5</v>
      </c>
      <c r="F3002" s="10">
        <v>13083.27</v>
      </c>
      <c r="G3002" s="10">
        <v>13100.18</v>
      </c>
      <c r="H3002" s="10">
        <v>13071.01</v>
      </c>
      <c r="I3002" s="10">
        <v>13076.17</v>
      </c>
      <c r="K3002" s="13">
        <f t="shared" si="1437"/>
        <v>-7.1000000000003638</v>
      </c>
      <c r="L3002" s="13">
        <f t="shared" si="1447"/>
        <v>10.020000000002256</v>
      </c>
      <c r="M3002" s="13">
        <f t="shared" si="1438"/>
        <v>29.170000000000073</v>
      </c>
      <c r="N3002" s="13"/>
      <c r="X3002">
        <f t="shared" si="1440"/>
        <v>7.1000000000003638</v>
      </c>
      <c r="Y3002">
        <f t="shared" si="1441"/>
        <v>0</v>
      </c>
      <c r="Z3002">
        <f t="shared" si="1442"/>
        <v>0</v>
      </c>
      <c r="AA3002" s="22">
        <f t="shared" si="1443"/>
        <v>0</v>
      </c>
      <c r="AB3002" s="22">
        <f t="shared" si="1444"/>
        <v>0</v>
      </c>
      <c r="AC3002" s="22">
        <f t="shared" si="1445"/>
        <v>0</v>
      </c>
      <c r="AD3002" s="22">
        <f t="shared" si="1446"/>
        <v>0</v>
      </c>
    </row>
    <row r="3003" spans="3:30" x14ac:dyDescent="0.25">
      <c r="E3003" s="11">
        <v>43091.541666666664</v>
      </c>
      <c r="F3003" s="9">
        <v>13075.67</v>
      </c>
      <c r="G3003" s="9">
        <v>13087.84</v>
      </c>
      <c r="H3003" s="9">
        <v>13068.88</v>
      </c>
      <c r="I3003" s="9">
        <v>13086.16</v>
      </c>
      <c r="K3003" s="13">
        <f t="shared" si="1437"/>
        <v>10.489999999999782</v>
      </c>
      <c r="L3003" s="13">
        <f t="shared" si="1447"/>
        <v>20.510000000002037</v>
      </c>
      <c r="M3003" s="13">
        <f t="shared" si="1438"/>
        <v>18.960000000000946</v>
      </c>
      <c r="N3003" s="13"/>
      <c r="X3003">
        <f t="shared" si="1440"/>
        <v>10.489999999999782</v>
      </c>
      <c r="Y3003">
        <f t="shared" si="1441"/>
        <v>0</v>
      </c>
      <c r="Z3003">
        <f t="shared" si="1442"/>
        <v>0</v>
      </c>
      <c r="AA3003" s="22">
        <f t="shared" si="1443"/>
        <v>0</v>
      </c>
      <c r="AB3003" s="22">
        <f t="shared" si="1444"/>
        <v>0</v>
      </c>
      <c r="AC3003" s="22">
        <f t="shared" si="1445"/>
        <v>0</v>
      </c>
      <c r="AD3003" s="22">
        <f t="shared" si="1446"/>
        <v>0</v>
      </c>
    </row>
    <row r="3004" spans="3:30" x14ac:dyDescent="0.25">
      <c r="E3004" s="12">
        <v>43091.583333333336</v>
      </c>
      <c r="F3004" s="10">
        <v>13085.66</v>
      </c>
      <c r="G3004" s="10">
        <v>13095.67</v>
      </c>
      <c r="H3004" s="10">
        <v>13060.48</v>
      </c>
      <c r="I3004" s="10">
        <v>13068.51</v>
      </c>
      <c r="K3004" s="13">
        <f t="shared" si="1437"/>
        <v>-17.149999999999636</v>
      </c>
      <c r="L3004" s="13">
        <f t="shared" si="1447"/>
        <v>3.3600000000024011</v>
      </c>
      <c r="M3004" s="13">
        <f t="shared" si="1438"/>
        <v>35.190000000000509</v>
      </c>
      <c r="N3004" s="13"/>
      <c r="X3004">
        <f t="shared" si="1440"/>
        <v>17.149999999999636</v>
      </c>
      <c r="Y3004">
        <f t="shared" si="1441"/>
        <v>0</v>
      </c>
      <c r="Z3004">
        <f t="shared" si="1442"/>
        <v>0</v>
      </c>
      <c r="AA3004" s="22">
        <f t="shared" si="1443"/>
        <v>0</v>
      </c>
      <c r="AB3004" s="22">
        <f t="shared" si="1444"/>
        <v>0</v>
      </c>
      <c r="AC3004" s="22">
        <f t="shared" si="1445"/>
        <v>0</v>
      </c>
      <c r="AD3004" s="22">
        <f t="shared" si="1446"/>
        <v>0</v>
      </c>
    </row>
    <row r="3005" spans="3:30" x14ac:dyDescent="0.25">
      <c r="E3005" s="11">
        <v>43091.625</v>
      </c>
      <c r="F3005" s="9">
        <v>13068.76</v>
      </c>
      <c r="G3005" s="9">
        <v>13085.72</v>
      </c>
      <c r="H3005" s="9">
        <v>13063.34</v>
      </c>
      <c r="I3005" s="9">
        <v>13068.06</v>
      </c>
      <c r="K3005" s="13">
        <f t="shared" si="1437"/>
        <v>-0.7000000000007276</v>
      </c>
      <c r="L3005" s="13">
        <f t="shared" si="1447"/>
        <v>2.6600000000016735</v>
      </c>
      <c r="M3005" s="13">
        <f t="shared" si="1438"/>
        <v>22.3799999999992</v>
      </c>
      <c r="N3005" s="13"/>
      <c r="X3005">
        <f t="shared" si="1440"/>
        <v>0.7000000000007276</v>
      </c>
      <c r="Y3005">
        <f t="shared" si="1441"/>
        <v>0</v>
      </c>
      <c r="Z3005">
        <f t="shared" si="1442"/>
        <v>0</v>
      </c>
      <c r="AA3005" s="22">
        <f t="shared" si="1443"/>
        <v>0</v>
      </c>
      <c r="AB3005" s="22">
        <f t="shared" si="1444"/>
        <v>0</v>
      </c>
      <c r="AC3005" s="22">
        <f t="shared" si="1445"/>
        <v>0</v>
      </c>
      <c r="AD3005" s="22">
        <f t="shared" si="1446"/>
        <v>0</v>
      </c>
    </row>
    <row r="3006" spans="3:30" x14ac:dyDescent="0.25">
      <c r="E3006" s="12">
        <v>43091.666666666664</v>
      </c>
      <c r="F3006" s="10">
        <v>13067.81</v>
      </c>
      <c r="G3006" s="10">
        <v>13080.61</v>
      </c>
      <c r="H3006" s="10">
        <v>13064.59</v>
      </c>
      <c r="I3006" s="10">
        <v>13078.85</v>
      </c>
      <c r="K3006" s="13">
        <f t="shared" si="1437"/>
        <v>11.040000000000873</v>
      </c>
      <c r="L3006" s="13">
        <f t="shared" si="1447"/>
        <v>13.700000000002547</v>
      </c>
      <c r="M3006" s="13">
        <f t="shared" si="1438"/>
        <v>16.020000000000437</v>
      </c>
      <c r="N3006" s="13"/>
      <c r="X3006">
        <f t="shared" si="1440"/>
        <v>11.040000000000873</v>
      </c>
      <c r="Y3006">
        <f t="shared" si="1441"/>
        <v>0</v>
      </c>
      <c r="Z3006">
        <f t="shared" si="1442"/>
        <v>0</v>
      </c>
      <c r="AA3006" s="22">
        <f t="shared" si="1443"/>
        <v>0</v>
      </c>
      <c r="AB3006" s="22">
        <f t="shared" si="1444"/>
        <v>0</v>
      </c>
      <c r="AC3006" s="22">
        <f t="shared" si="1445"/>
        <v>0</v>
      </c>
      <c r="AD3006" s="22">
        <f t="shared" si="1446"/>
        <v>0</v>
      </c>
    </row>
    <row r="3007" spans="3:30" x14ac:dyDescent="0.25">
      <c r="E3007" s="11">
        <v>43091.708333333336</v>
      </c>
      <c r="F3007" s="9">
        <v>13078.6</v>
      </c>
      <c r="G3007" s="9">
        <v>13088.84</v>
      </c>
      <c r="H3007" s="9">
        <v>13070.06</v>
      </c>
      <c r="I3007" s="9">
        <v>13079.17</v>
      </c>
      <c r="K3007" s="13">
        <f t="shared" si="1437"/>
        <v>0.56999999999970896</v>
      </c>
      <c r="L3007" s="13">
        <f t="shared" si="1447"/>
        <v>14.270000000002256</v>
      </c>
      <c r="M3007" s="13">
        <f t="shared" si="1438"/>
        <v>18.780000000000655</v>
      </c>
      <c r="N3007" s="13"/>
      <c r="X3007">
        <f t="shared" si="1440"/>
        <v>0.56999999999970896</v>
      </c>
      <c r="Y3007">
        <f t="shared" si="1441"/>
        <v>0</v>
      </c>
      <c r="Z3007">
        <f t="shared" si="1442"/>
        <v>0</v>
      </c>
      <c r="AA3007" s="22">
        <f t="shared" si="1443"/>
        <v>0</v>
      </c>
      <c r="AB3007" s="22">
        <f t="shared" si="1444"/>
        <v>0</v>
      </c>
      <c r="AC3007" s="22">
        <f t="shared" si="1445"/>
        <v>0</v>
      </c>
      <c r="AD3007" s="22">
        <f t="shared" si="1446"/>
        <v>0</v>
      </c>
    </row>
    <row r="3008" spans="3:30" x14ac:dyDescent="0.25">
      <c r="E3008" s="12">
        <v>43091.75</v>
      </c>
      <c r="F3008" s="10">
        <v>13079.67</v>
      </c>
      <c r="G3008" s="10">
        <v>13082.16</v>
      </c>
      <c r="H3008" s="10">
        <v>13065.32</v>
      </c>
      <c r="I3008" s="10">
        <v>13070.82</v>
      </c>
      <c r="K3008" s="13">
        <f t="shared" si="1437"/>
        <v>-8.8500000000003638</v>
      </c>
      <c r="L3008" s="13">
        <f t="shared" si="1447"/>
        <v>5.4200000000018917</v>
      </c>
      <c r="M3008" s="13">
        <f t="shared" si="1438"/>
        <v>16.840000000000146</v>
      </c>
      <c r="N3008" s="13"/>
      <c r="X3008">
        <f t="shared" si="1440"/>
        <v>8.8500000000003638</v>
      </c>
      <c r="Y3008">
        <f t="shared" si="1441"/>
        <v>0</v>
      </c>
      <c r="Z3008">
        <f t="shared" si="1442"/>
        <v>0</v>
      </c>
      <c r="AA3008" s="22">
        <f t="shared" si="1443"/>
        <v>0</v>
      </c>
      <c r="AB3008" s="22">
        <f t="shared" si="1444"/>
        <v>0</v>
      </c>
      <c r="AC3008" s="22">
        <f t="shared" si="1445"/>
        <v>0</v>
      </c>
      <c r="AD3008" s="22">
        <f t="shared" si="1446"/>
        <v>0</v>
      </c>
    </row>
    <row r="3009" spans="3:30" x14ac:dyDescent="0.25">
      <c r="E3009" s="11">
        <v>43091.791666666664</v>
      </c>
      <c r="F3009" s="9">
        <v>13070.07</v>
      </c>
      <c r="G3009" s="9">
        <v>13077.57</v>
      </c>
      <c r="H3009" s="9">
        <v>13066.07</v>
      </c>
      <c r="I3009" s="9">
        <v>13071.07</v>
      </c>
      <c r="K3009" s="13">
        <f t="shared" si="1437"/>
        <v>1</v>
      </c>
      <c r="L3009" s="13">
        <f t="shared" si="1447"/>
        <v>6.4200000000018917</v>
      </c>
      <c r="M3009" s="13">
        <f t="shared" si="1438"/>
        <v>11.5</v>
      </c>
      <c r="N3009" s="13"/>
      <c r="X3009">
        <f t="shared" si="1440"/>
        <v>1</v>
      </c>
      <c r="Y3009">
        <f t="shared" si="1441"/>
        <v>0</v>
      </c>
      <c r="Z3009">
        <f t="shared" si="1442"/>
        <v>0</v>
      </c>
      <c r="AA3009" s="22">
        <f t="shared" si="1443"/>
        <v>0</v>
      </c>
      <c r="AB3009" s="22">
        <f t="shared" si="1444"/>
        <v>0</v>
      </c>
      <c r="AC3009" s="22">
        <f t="shared" si="1445"/>
        <v>0</v>
      </c>
      <c r="AD3009" s="22">
        <f t="shared" si="1446"/>
        <v>0</v>
      </c>
    </row>
    <row r="3010" spans="3:30" x14ac:dyDescent="0.25">
      <c r="E3010" s="12">
        <v>43091.833333333336</v>
      </c>
      <c r="F3010" s="10">
        <v>13070.07</v>
      </c>
      <c r="G3010" s="10">
        <v>13074.82</v>
      </c>
      <c r="H3010" s="10">
        <v>13067.57</v>
      </c>
      <c r="I3010" s="10">
        <v>13073.07</v>
      </c>
      <c r="K3010" s="13">
        <f t="shared" si="1437"/>
        <v>3</v>
      </c>
      <c r="L3010" s="13">
        <f t="shared" si="1447"/>
        <v>9.4200000000018917</v>
      </c>
      <c r="M3010" s="13">
        <f t="shared" si="1438"/>
        <v>7.25</v>
      </c>
      <c r="N3010" s="13"/>
      <c r="X3010">
        <f t="shared" si="1440"/>
        <v>3</v>
      </c>
      <c r="Y3010">
        <f t="shared" si="1441"/>
        <v>0</v>
      </c>
      <c r="Z3010">
        <f t="shared" si="1442"/>
        <v>0</v>
      </c>
      <c r="AA3010" s="22">
        <f t="shared" si="1443"/>
        <v>0</v>
      </c>
      <c r="AB3010" s="22">
        <f t="shared" si="1444"/>
        <v>0</v>
      </c>
      <c r="AC3010" s="22">
        <f t="shared" si="1445"/>
        <v>0</v>
      </c>
      <c r="AD3010" s="22">
        <f t="shared" si="1446"/>
        <v>0</v>
      </c>
    </row>
    <row r="3011" spans="3:30" x14ac:dyDescent="0.25">
      <c r="E3011" s="11">
        <v>43091.875</v>
      </c>
      <c r="F3011" s="9">
        <v>13072.82</v>
      </c>
      <c r="G3011" s="9">
        <v>13075.32</v>
      </c>
      <c r="H3011" s="9">
        <v>13068.81</v>
      </c>
      <c r="I3011" s="9">
        <v>13071.56</v>
      </c>
      <c r="K3011" s="13">
        <f t="shared" si="1437"/>
        <v>-1.2600000000002183</v>
      </c>
      <c r="L3011" s="13">
        <f t="shared" si="1447"/>
        <v>8.1600000000016735</v>
      </c>
      <c r="M3011" s="13">
        <f t="shared" si="1438"/>
        <v>6.5100000000002183</v>
      </c>
      <c r="N3011" s="13"/>
      <c r="X3011">
        <f t="shared" si="1440"/>
        <v>1.2600000000002183</v>
      </c>
      <c r="Y3011">
        <f t="shared" si="1441"/>
        <v>0</v>
      </c>
      <c r="Z3011">
        <f t="shared" si="1442"/>
        <v>0</v>
      </c>
      <c r="AA3011" s="22">
        <f t="shared" si="1443"/>
        <v>0</v>
      </c>
      <c r="AB3011" s="22">
        <f t="shared" si="1444"/>
        <v>0</v>
      </c>
      <c r="AC3011" s="22">
        <f t="shared" si="1445"/>
        <v>0</v>
      </c>
      <c r="AD3011" s="22">
        <f t="shared" si="1446"/>
        <v>0</v>
      </c>
    </row>
    <row r="3012" spans="3:30" ht="16.5" customHeight="1" x14ac:dyDescent="0.25">
      <c r="C3012" s="15"/>
      <c r="D3012" s="15"/>
      <c r="E3012" s="16">
        <v>43091.916666666664</v>
      </c>
      <c r="F3012" s="17">
        <v>13071.06</v>
      </c>
      <c r="G3012" s="17">
        <v>13079.56</v>
      </c>
      <c r="H3012" s="17">
        <v>13068.31</v>
      </c>
      <c r="I3012" s="17">
        <v>13076.06</v>
      </c>
      <c r="J3012" s="15"/>
      <c r="K3012" s="14">
        <f t="shared" si="1437"/>
        <v>5</v>
      </c>
      <c r="L3012" s="13">
        <f t="shared" si="1447"/>
        <v>13.160000000001673</v>
      </c>
      <c r="M3012" s="14">
        <f t="shared" si="1438"/>
        <v>11.25</v>
      </c>
      <c r="N3012" s="15"/>
      <c r="O3012" s="15"/>
      <c r="P3012" s="15"/>
      <c r="Q3012" s="15"/>
      <c r="R3012" s="15"/>
      <c r="S3012" s="15"/>
      <c r="X3012">
        <f t="shared" si="1440"/>
        <v>5</v>
      </c>
      <c r="Y3012">
        <f t="shared" si="1441"/>
        <v>0</v>
      </c>
      <c r="Z3012">
        <f t="shared" si="1442"/>
        <v>0</v>
      </c>
      <c r="AA3012" s="22">
        <f t="shared" si="1443"/>
        <v>0</v>
      </c>
      <c r="AB3012" s="22">
        <f t="shared" si="1444"/>
        <v>0</v>
      </c>
      <c r="AC3012" s="22">
        <f t="shared" si="1445"/>
        <v>0</v>
      </c>
      <c r="AD3012" s="22">
        <f t="shared" si="1446"/>
        <v>0</v>
      </c>
    </row>
    <row r="3013" spans="3:30" hidden="1" x14ac:dyDescent="0.25">
      <c r="E3013" s="11">
        <v>43096.041666666664</v>
      </c>
      <c r="F3013" s="9">
        <v>13075.46</v>
      </c>
      <c r="G3013" s="9">
        <v>13075.46</v>
      </c>
      <c r="H3013" s="9">
        <v>13075.46</v>
      </c>
      <c r="I3013" s="9">
        <v>13075.46</v>
      </c>
    </row>
    <row r="3014" spans="3:30" x14ac:dyDescent="0.25">
      <c r="E3014" s="12">
        <v>43096.375</v>
      </c>
      <c r="F3014" s="10">
        <v>13075.46</v>
      </c>
      <c r="G3014" s="10">
        <v>13075.46</v>
      </c>
      <c r="H3014" s="10">
        <v>13039.12</v>
      </c>
      <c r="I3014" s="10">
        <v>13060.65</v>
      </c>
      <c r="K3014" s="13">
        <f t="shared" ref="K3014:K3027" si="1448">I3014-F3014</f>
        <v>-14.809999999999491</v>
      </c>
      <c r="L3014" s="13">
        <v>0</v>
      </c>
      <c r="M3014" s="13">
        <f t="shared" ref="M3014:M3027" si="1449">G3014-H3014</f>
        <v>36.339999999998327</v>
      </c>
      <c r="N3014" s="14">
        <f>I3027-F3014</f>
        <v>-17.259999999998399</v>
      </c>
      <c r="S3014" s="13">
        <f>MAX(G3014:G3029)</f>
        <v>13130.87</v>
      </c>
      <c r="X3014">
        <f t="shared" ref="X3014:X3027" si="1450">ABS(K3014)</f>
        <v>14.809999999999491</v>
      </c>
      <c r="Y3014">
        <f t="shared" ref="Y3014:Y3027" si="1451">ABS(N3014)</f>
        <v>17.259999999998399</v>
      </c>
      <c r="Z3014">
        <f t="shared" ref="Z3014:Z3027" si="1452">IF(S3014&lt;1000,ABS(S3014),0)</f>
        <v>0</v>
      </c>
      <c r="AA3014" s="22">
        <f t="shared" ref="AA3014:AA3027" si="1453">ABS(P3014)</f>
        <v>0</v>
      </c>
      <c r="AB3014" s="22">
        <f t="shared" ref="AB3014:AB3027" si="1454">ABS(Q3014)</f>
        <v>0</v>
      </c>
      <c r="AC3014" s="22">
        <f t="shared" ref="AC3014:AC3027" si="1455">IF(O3014=1,ABS(P3015),0)</f>
        <v>0</v>
      </c>
      <c r="AD3014" s="22">
        <f t="shared" ref="AD3014:AD3027" si="1456">IF(O3014=0,ABS(Q3015),0)</f>
        <v>0.74466978679148144</v>
      </c>
    </row>
    <row r="3015" spans="3:30" x14ac:dyDescent="0.25">
      <c r="E3015" s="11">
        <v>43096.416666666664</v>
      </c>
      <c r="F3015" s="9">
        <v>13063.15</v>
      </c>
      <c r="G3015" s="9">
        <v>13130.87</v>
      </c>
      <c r="H3015" s="9">
        <v>13057.4</v>
      </c>
      <c r="I3015" s="9">
        <v>13106.11</v>
      </c>
      <c r="K3015" s="13">
        <f t="shared" si="1448"/>
        <v>42.960000000000946</v>
      </c>
      <c r="L3015" s="13">
        <f t="shared" ref="L3015:L3027" si="1457">L3014+K3015</f>
        <v>42.960000000000946</v>
      </c>
      <c r="M3015" s="13">
        <f t="shared" si="1449"/>
        <v>73.470000000001164</v>
      </c>
      <c r="N3015" s="13"/>
      <c r="P3015">
        <f>_xlfn.IFS(K3014&lt;0,MIN(L3014:L3028),K3014&gt;0,MAX(L3014:L3028))/S3000</f>
        <v>-0.56630265210608055</v>
      </c>
      <c r="Q3015">
        <f>_xlfn.IFS(K3014&lt;0,MAX(L3014:L3028),K3014&gt;0,MIN(L3014:L3028))/S3000</f>
        <v>0.74466978679148144</v>
      </c>
      <c r="S3015" s="13">
        <f>MIN(H3014:H3029)</f>
        <v>13017.22</v>
      </c>
      <c r="X3015">
        <f t="shared" si="1450"/>
        <v>42.960000000000946</v>
      </c>
      <c r="Y3015">
        <f t="shared" si="1451"/>
        <v>0</v>
      </c>
      <c r="Z3015">
        <f t="shared" si="1452"/>
        <v>0</v>
      </c>
      <c r="AA3015" s="22">
        <f t="shared" si="1453"/>
        <v>0.56630265210608055</v>
      </c>
      <c r="AB3015" s="22">
        <f t="shared" si="1454"/>
        <v>0.74466978679148144</v>
      </c>
      <c r="AC3015" s="22">
        <f t="shared" si="1455"/>
        <v>0</v>
      </c>
      <c r="AD3015" s="22">
        <f t="shared" si="1456"/>
        <v>0</v>
      </c>
    </row>
    <row r="3016" spans="3:30" x14ac:dyDescent="0.25">
      <c r="E3016" s="12">
        <v>43096.458333333336</v>
      </c>
      <c r="F3016" s="10">
        <v>13105.86</v>
      </c>
      <c r="G3016" s="10">
        <v>13107.11</v>
      </c>
      <c r="H3016" s="10">
        <v>13059.49</v>
      </c>
      <c r="I3016" s="10">
        <v>13065.47</v>
      </c>
      <c r="K3016" s="13">
        <f t="shared" si="1448"/>
        <v>-40.390000000001237</v>
      </c>
      <c r="L3016" s="13">
        <f t="shared" si="1457"/>
        <v>2.569999999999709</v>
      </c>
      <c r="M3016" s="13">
        <f t="shared" si="1449"/>
        <v>47.6200000000008</v>
      </c>
      <c r="N3016" s="13"/>
      <c r="S3016" s="13">
        <f>S3014-S3015</f>
        <v>113.65000000000146</v>
      </c>
      <c r="X3016">
        <f t="shared" si="1450"/>
        <v>40.390000000001237</v>
      </c>
      <c r="Y3016">
        <f t="shared" si="1451"/>
        <v>0</v>
      </c>
      <c r="Z3016">
        <f t="shared" si="1452"/>
        <v>113.65000000000146</v>
      </c>
      <c r="AA3016" s="22">
        <f t="shared" si="1453"/>
        <v>0</v>
      </c>
      <c r="AB3016" s="22">
        <f t="shared" si="1454"/>
        <v>0</v>
      </c>
      <c r="AC3016" s="22">
        <f t="shared" si="1455"/>
        <v>0</v>
      </c>
      <c r="AD3016" s="22">
        <f t="shared" si="1456"/>
        <v>0</v>
      </c>
    </row>
    <row r="3017" spans="3:30" x14ac:dyDescent="0.25">
      <c r="E3017" s="11">
        <v>43096.5</v>
      </c>
      <c r="F3017" s="9">
        <v>13065.72</v>
      </c>
      <c r="G3017" s="9">
        <v>13091.55</v>
      </c>
      <c r="H3017" s="9">
        <v>13062.98</v>
      </c>
      <c r="I3017" s="9">
        <v>13085.2</v>
      </c>
      <c r="K3017" s="13">
        <f t="shared" si="1448"/>
        <v>19.480000000001382</v>
      </c>
      <c r="L3017" s="13">
        <f t="shared" si="1457"/>
        <v>22.050000000001091</v>
      </c>
      <c r="M3017" s="13">
        <f t="shared" si="1449"/>
        <v>28.569999999999709</v>
      </c>
      <c r="N3017" s="13"/>
      <c r="X3017">
        <f t="shared" si="1450"/>
        <v>19.480000000001382</v>
      </c>
      <c r="Y3017">
        <f t="shared" si="1451"/>
        <v>0</v>
      </c>
      <c r="Z3017">
        <f t="shared" si="1452"/>
        <v>0</v>
      </c>
      <c r="AA3017" s="22">
        <f t="shared" si="1453"/>
        <v>0</v>
      </c>
      <c r="AB3017" s="22">
        <f t="shared" si="1454"/>
        <v>0</v>
      </c>
      <c r="AC3017" s="22">
        <f t="shared" si="1455"/>
        <v>0</v>
      </c>
      <c r="AD3017" s="22">
        <f t="shared" si="1456"/>
        <v>0</v>
      </c>
    </row>
    <row r="3018" spans="3:30" x14ac:dyDescent="0.25">
      <c r="E3018" s="12">
        <v>43096.541666666664</v>
      </c>
      <c r="F3018" s="10">
        <v>13084.95</v>
      </c>
      <c r="G3018" s="10">
        <v>13089.2</v>
      </c>
      <c r="H3018" s="10">
        <v>13024.39</v>
      </c>
      <c r="I3018" s="10">
        <v>13030.23</v>
      </c>
      <c r="K3018" s="13">
        <f t="shared" si="1448"/>
        <v>-54.720000000001164</v>
      </c>
      <c r="L3018" s="13">
        <f t="shared" si="1457"/>
        <v>-32.670000000000073</v>
      </c>
      <c r="M3018" s="13">
        <f t="shared" si="1449"/>
        <v>64.81000000000131</v>
      </c>
      <c r="N3018" s="13"/>
      <c r="X3018">
        <f t="shared" si="1450"/>
        <v>54.720000000001164</v>
      </c>
      <c r="Y3018">
        <f t="shared" si="1451"/>
        <v>0</v>
      </c>
      <c r="Z3018">
        <f t="shared" si="1452"/>
        <v>0</v>
      </c>
      <c r="AA3018" s="22">
        <f t="shared" si="1453"/>
        <v>0</v>
      </c>
      <c r="AB3018" s="22">
        <f t="shared" si="1454"/>
        <v>0</v>
      </c>
      <c r="AC3018" s="22">
        <f t="shared" si="1455"/>
        <v>0</v>
      </c>
      <c r="AD3018" s="22">
        <f t="shared" si="1456"/>
        <v>0</v>
      </c>
    </row>
    <row r="3019" spans="3:30" x14ac:dyDescent="0.25">
      <c r="E3019" s="11">
        <v>43096.583333333336</v>
      </c>
      <c r="F3019" s="9">
        <v>13029.98</v>
      </c>
      <c r="G3019" s="9">
        <v>13051.21</v>
      </c>
      <c r="H3019" s="9">
        <v>13017.22</v>
      </c>
      <c r="I3019" s="9">
        <v>13040.53</v>
      </c>
      <c r="K3019" s="13">
        <f t="shared" si="1448"/>
        <v>10.550000000001091</v>
      </c>
      <c r="L3019" s="13">
        <f t="shared" si="1457"/>
        <v>-22.119999999998981</v>
      </c>
      <c r="M3019" s="13">
        <f t="shared" si="1449"/>
        <v>33.989999999999782</v>
      </c>
      <c r="N3019" s="13"/>
      <c r="X3019">
        <f t="shared" si="1450"/>
        <v>10.550000000001091</v>
      </c>
      <c r="Y3019">
        <f t="shared" si="1451"/>
        <v>0</v>
      </c>
      <c r="Z3019">
        <f t="shared" si="1452"/>
        <v>0</v>
      </c>
      <c r="AA3019" s="22">
        <f t="shared" si="1453"/>
        <v>0</v>
      </c>
      <c r="AB3019" s="22">
        <f t="shared" si="1454"/>
        <v>0</v>
      </c>
      <c r="AC3019" s="22">
        <f t="shared" si="1455"/>
        <v>0</v>
      </c>
      <c r="AD3019" s="22">
        <f t="shared" si="1456"/>
        <v>0</v>
      </c>
    </row>
    <row r="3020" spans="3:30" x14ac:dyDescent="0.25">
      <c r="E3020" s="12">
        <v>43096.625</v>
      </c>
      <c r="F3020" s="10">
        <v>13039.53</v>
      </c>
      <c r="G3020" s="10">
        <v>13075.74</v>
      </c>
      <c r="H3020" s="10">
        <v>13038.04</v>
      </c>
      <c r="I3020" s="10">
        <v>13067.77</v>
      </c>
      <c r="K3020" s="13">
        <f t="shared" si="1448"/>
        <v>28.239999999999782</v>
      </c>
      <c r="L3020" s="13">
        <f t="shared" si="1457"/>
        <v>6.1200000000008004</v>
      </c>
      <c r="M3020" s="13">
        <f t="shared" si="1449"/>
        <v>37.699999999998909</v>
      </c>
      <c r="N3020" s="13"/>
      <c r="X3020">
        <f t="shared" si="1450"/>
        <v>28.239999999999782</v>
      </c>
      <c r="Y3020">
        <f t="shared" si="1451"/>
        <v>0</v>
      </c>
      <c r="Z3020">
        <f t="shared" si="1452"/>
        <v>0</v>
      </c>
      <c r="AA3020" s="22">
        <f t="shared" si="1453"/>
        <v>0</v>
      </c>
      <c r="AB3020" s="22">
        <f t="shared" si="1454"/>
        <v>0</v>
      </c>
      <c r="AC3020" s="22">
        <f t="shared" si="1455"/>
        <v>0</v>
      </c>
      <c r="AD3020" s="22">
        <f t="shared" si="1456"/>
        <v>0</v>
      </c>
    </row>
    <row r="3021" spans="3:30" x14ac:dyDescent="0.25">
      <c r="E3021" s="11">
        <v>43096.666666666664</v>
      </c>
      <c r="F3021" s="9">
        <v>13067.52</v>
      </c>
      <c r="G3021" s="9">
        <v>13068.27</v>
      </c>
      <c r="H3021" s="9">
        <v>13041.08</v>
      </c>
      <c r="I3021" s="9">
        <v>13059.92</v>
      </c>
      <c r="K3021" s="13">
        <f t="shared" si="1448"/>
        <v>-7.6000000000003638</v>
      </c>
      <c r="L3021" s="13">
        <f t="shared" si="1457"/>
        <v>-1.4799999999995634</v>
      </c>
      <c r="M3021" s="13">
        <f t="shared" si="1449"/>
        <v>27.190000000000509</v>
      </c>
      <c r="N3021" s="13"/>
      <c r="X3021">
        <f t="shared" si="1450"/>
        <v>7.6000000000003638</v>
      </c>
      <c r="Y3021">
        <f t="shared" si="1451"/>
        <v>0</v>
      </c>
      <c r="Z3021">
        <f t="shared" si="1452"/>
        <v>0</v>
      </c>
      <c r="AA3021" s="22">
        <f t="shared" si="1453"/>
        <v>0</v>
      </c>
      <c r="AB3021" s="22">
        <f t="shared" si="1454"/>
        <v>0</v>
      </c>
      <c r="AC3021" s="22">
        <f t="shared" si="1455"/>
        <v>0</v>
      </c>
      <c r="AD3021" s="22">
        <f t="shared" si="1456"/>
        <v>0</v>
      </c>
    </row>
    <row r="3022" spans="3:30" x14ac:dyDescent="0.25">
      <c r="E3022" s="12">
        <v>43096.708333333336</v>
      </c>
      <c r="F3022" s="10">
        <v>13059.67</v>
      </c>
      <c r="G3022" s="10">
        <v>13091.22</v>
      </c>
      <c r="H3022" s="10">
        <v>13055.78</v>
      </c>
      <c r="I3022" s="10">
        <v>13081.95</v>
      </c>
      <c r="K3022" s="13">
        <f t="shared" si="1448"/>
        <v>22.280000000000655</v>
      </c>
      <c r="L3022" s="13">
        <f t="shared" si="1457"/>
        <v>20.800000000001091</v>
      </c>
      <c r="M3022" s="13">
        <f t="shared" si="1449"/>
        <v>35.43999999999869</v>
      </c>
      <c r="N3022" s="13"/>
      <c r="X3022">
        <f t="shared" si="1450"/>
        <v>22.280000000000655</v>
      </c>
      <c r="Y3022">
        <f t="shared" si="1451"/>
        <v>0</v>
      </c>
      <c r="Z3022">
        <f t="shared" si="1452"/>
        <v>0</v>
      </c>
      <c r="AA3022" s="22">
        <f t="shared" si="1453"/>
        <v>0</v>
      </c>
      <c r="AB3022" s="22">
        <f t="shared" si="1454"/>
        <v>0</v>
      </c>
      <c r="AC3022" s="22">
        <f t="shared" si="1455"/>
        <v>0</v>
      </c>
      <c r="AD3022" s="22">
        <f t="shared" si="1456"/>
        <v>0</v>
      </c>
    </row>
    <row r="3023" spans="3:30" x14ac:dyDescent="0.25">
      <c r="E3023" s="11">
        <v>43096.75</v>
      </c>
      <c r="F3023" s="9">
        <v>13082.45</v>
      </c>
      <c r="G3023" s="9">
        <v>13093.39</v>
      </c>
      <c r="H3023" s="9">
        <v>13058.95</v>
      </c>
      <c r="I3023" s="9">
        <v>13060.96</v>
      </c>
      <c r="K3023" s="13">
        <f t="shared" si="1448"/>
        <v>-21.490000000001601</v>
      </c>
      <c r="L3023" s="13">
        <f t="shared" si="1457"/>
        <v>-0.69000000000050932</v>
      </c>
      <c r="M3023" s="13">
        <f t="shared" si="1449"/>
        <v>34.43999999999869</v>
      </c>
      <c r="N3023" s="13"/>
      <c r="X3023">
        <f t="shared" si="1450"/>
        <v>21.490000000001601</v>
      </c>
      <c r="Y3023">
        <f t="shared" si="1451"/>
        <v>0</v>
      </c>
      <c r="Z3023">
        <f t="shared" si="1452"/>
        <v>0</v>
      </c>
      <c r="AA3023" s="22">
        <f t="shared" si="1453"/>
        <v>0</v>
      </c>
      <c r="AB3023" s="22">
        <f t="shared" si="1454"/>
        <v>0</v>
      </c>
      <c r="AC3023" s="22">
        <f t="shared" si="1455"/>
        <v>0</v>
      </c>
      <c r="AD3023" s="22">
        <f t="shared" si="1456"/>
        <v>0</v>
      </c>
    </row>
    <row r="3024" spans="3:30" x14ac:dyDescent="0.25">
      <c r="E3024" s="12">
        <v>43096.791666666664</v>
      </c>
      <c r="F3024" s="10">
        <v>13060.45</v>
      </c>
      <c r="G3024" s="10">
        <v>13061.96</v>
      </c>
      <c r="H3024" s="10">
        <v>13043.2</v>
      </c>
      <c r="I3024" s="10">
        <v>13054.95</v>
      </c>
      <c r="K3024" s="13">
        <f t="shared" si="1448"/>
        <v>-5.5</v>
      </c>
      <c r="L3024" s="13">
        <f t="shared" si="1457"/>
        <v>-6.1900000000005093</v>
      </c>
      <c r="M3024" s="13">
        <f t="shared" si="1449"/>
        <v>18.759999999998399</v>
      </c>
      <c r="N3024" s="13"/>
      <c r="X3024">
        <f t="shared" si="1450"/>
        <v>5.5</v>
      </c>
      <c r="Y3024">
        <f t="shared" si="1451"/>
        <v>0</v>
      </c>
      <c r="Z3024">
        <f t="shared" si="1452"/>
        <v>0</v>
      </c>
      <c r="AA3024" s="22">
        <f t="shared" si="1453"/>
        <v>0</v>
      </c>
      <c r="AB3024" s="22">
        <f t="shared" si="1454"/>
        <v>0</v>
      </c>
      <c r="AC3024" s="22">
        <f t="shared" si="1455"/>
        <v>0</v>
      </c>
      <c r="AD3024" s="22">
        <f t="shared" si="1456"/>
        <v>0</v>
      </c>
    </row>
    <row r="3025" spans="3:30" x14ac:dyDescent="0.25">
      <c r="E3025" s="11">
        <v>43096.833333333336</v>
      </c>
      <c r="F3025" s="9">
        <v>13055.45</v>
      </c>
      <c r="G3025" s="9">
        <v>13058.2</v>
      </c>
      <c r="H3025" s="9">
        <v>13047.45</v>
      </c>
      <c r="I3025" s="9">
        <v>13058.2</v>
      </c>
      <c r="K3025" s="13">
        <f t="shared" si="1448"/>
        <v>2.75</v>
      </c>
      <c r="L3025" s="13">
        <f t="shared" si="1457"/>
        <v>-3.4400000000005093</v>
      </c>
      <c r="M3025" s="13">
        <f t="shared" si="1449"/>
        <v>10.75</v>
      </c>
      <c r="N3025" s="13"/>
      <c r="X3025">
        <f t="shared" si="1450"/>
        <v>2.75</v>
      </c>
      <c r="Y3025">
        <f t="shared" si="1451"/>
        <v>0</v>
      </c>
      <c r="Z3025">
        <f t="shared" si="1452"/>
        <v>0</v>
      </c>
      <c r="AA3025" s="22">
        <f t="shared" si="1453"/>
        <v>0</v>
      </c>
      <c r="AB3025" s="22">
        <f t="shared" si="1454"/>
        <v>0</v>
      </c>
      <c r="AC3025" s="22">
        <f t="shared" si="1455"/>
        <v>0</v>
      </c>
      <c r="AD3025" s="22">
        <f t="shared" si="1456"/>
        <v>0</v>
      </c>
    </row>
    <row r="3026" spans="3:30" x14ac:dyDescent="0.25">
      <c r="E3026" s="12">
        <v>43096.875</v>
      </c>
      <c r="F3026" s="10">
        <v>13056.95</v>
      </c>
      <c r="G3026" s="10">
        <v>13061.45</v>
      </c>
      <c r="H3026" s="10">
        <v>13047.94</v>
      </c>
      <c r="I3026" s="10">
        <v>13054.45</v>
      </c>
      <c r="K3026" s="13">
        <f t="shared" si="1448"/>
        <v>-2.5</v>
      </c>
      <c r="L3026" s="13">
        <f t="shared" si="1457"/>
        <v>-5.9400000000005093</v>
      </c>
      <c r="M3026" s="13">
        <f t="shared" si="1449"/>
        <v>13.510000000000218</v>
      </c>
      <c r="N3026" s="13"/>
      <c r="X3026">
        <f t="shared" si="1450"/>
        <v>2.5</v>
      </c>
      <c r="Y3026">
        <f t="shared" si="1451"/>
        <v>0</v>
      </c>
      <c r="Z3026">
        <f t="shared" si="1452"/>
        <v>0</v>
      </c>
      <c r="AA3026" s="22">
        <f t="shared" si="1453"/>
        <v>0</v>
      </c>
      <c r="AB3026" s="22">
        <f t="shared" si="1454"/>
        <v>0</v>
      </c>
      <c r="AC3026" s="22">
        <f t="shared" si="1455"/>
        <v>0</v>
      </c>
      <c r="AD3026" s="22">
        <f t="shared" si="1456"/>
        <v>0</v>
      </c>
    </row>
    <row r="3027" spans="3:30" x14ac:dyDescent="0.25">
      <c r="E3027" s="11">
        <v>43096.916666666664</v>
      </c>
      <c r="F3027" s="9">
        <v>13054.7</v>
      </c>
      <c r="G3027" s="9">
        <v>13062.45</v>
      </c>
      <c r="H3027" s="9">
        <v>13051.44</v>
      </c>
      <c r="I3027" s="9">
        <v>13058.2</v>
      </c>
      <c r="K3027" s="13">
        <f t="shared" si="1448"/>
        <v>3.5</v>
      </c>
      <c r="L3027" s="13">
        <f t="shared" si="1457"/>
        <v>-2.4400000000005093</v>
      </c>
      <c r="M3027" s="13">
        <f t="shared" si="1449"/>
        <v>11.010000000000218</v>
      </c>
      <c r="N3027" s="13"/>
      <c r="X3027">
        <f t="shared" si="1450"/>
        <v>3.5</v>
      </c>
      <c r="Y3027">
        <f t="shared" si="1451"/>
        <v>0</v>
      </c>
      <c r="Z3027">
        <f t="shared" si="1452"/>
        <v>0</v>
      </c>
      <c r="AA3027" s="22">
        <f t="shared" si="1453"/>
        <v>0</v>
      </c>
      <c r="AB3027" s="22">
        <f t="shared" si="1454"/>
        <v>0</v>
      </c>
      <c r="AC3027" s="22">
        <f t="shared" si="1455"/>
        <v>0</v>
      </c>
      <c r="AD3027" s="22">
        <f t="shared" si="1456"/>
        <v>0</v>
      </c>
    </row>
    <row r="3028" spans="3:30" hidden="1" x14ac:dyDescent="0.25">
      <c r="E3028" s="12">
        <v>43096.958333333336</v>
      </c>
      <c r="F3028" s="10">
        <v>13056.98</v>
      </c>
      <c r="G3028" s="10">
        <v>13064.28</v>
      </c>
      <c r="H3028" s="10">
        <v>13055.59</v>
      </c>
      <c r="I3028" s="10">
        <v>13058.81</v>
      </c>
      <c r="L3028" s="13">
        <f t="shared" ref="L3028" si="1458">L3027+K3028</f>
        <v>-2.4400000000005093</v>
      </c>
    </row>
    <row r="3029" spans="3:30" hidden="1" x14ac:dyDescent="0.25">
      <c r="E3029" s="11">
        <v>43097.041666666664</v>
      </c>
      <c r="F3029" s="9">
        <v>13058.81</v>
      </c>
      <c r="G3029" s="9">
        <v>13062.74</v>
      </c>
      <c r="H3029" s="9">
        <v>13053.94</v>
      </c>
      <c r="I3029" s="9">
        <v>13060.74</v>
      </c>
    </row>
    <row r="3030" spans="3:30" hidden="1" x14ac:dyDescent="0.25">
      <c r="E3030" s="12">
        <v>43097.083333333336</v>
      </c>
      <c r="F3030" s="10">
        <v>13060.74</v>
      </c>
      <c r="G3030" s="10">
        <v>13063.17</v>
      </c>
      <c r="H3030" s="10">
        <v>13060.74</v>
      </c>
      <c r="I3030" s="10">
        <v>13063.17</v>
      </c>
    </row>
    <row r="3031" spans="3:30" hidden="1" x14ac:dyDescent="0.25">
      <c r="E3031" s="11">
        <v>43097.125</v>
      </c>
      <c r="F3031" s="9">
        <v>13063.17</v>
      </c>
      <c r="G3031" s="9">
        <v>13064.38</v>
      </c>
      <c r="H3031" s="9">
        <v>13060.95</v>
      </c>
      <c r="I3031" s="9">
        <v>13062.16</v>
      </c>
    </row>
    <row r="3032" spans="3:30" hidden="1" x14ac:dyDescent="0.25">
      <c r="E3032" s="12">
        <v>43097.166666666664</v>
      </c>
      <c r="F3032" s="10">
        <v>13062.16</v>
      </c>
      <c r="G3032" s="10">
        <v>13067.03</v>
      </c>
      <c r="H3032" s="10">
        <v>13062.16</v>
      </c>
      <c r="I3032" s="10">
        <v>13067.03</v>
      </c>
    </row>
    <row r="3033" spans="3:30" hidden="1" x14ac:dyDescent="0.25">
      <c r="E3033" s="11">
        <v>43097.208333333336</v>
      </c>
      <c r="F3033" s="9">
        <v>13067.03</v>
      </c>
      <c r="G3033" s="9">
        <v>13069.74</v>
      </c>
      <c r="H3033" s="9">
        <v>13065.81</v>
      </c>
      <c r="I3033" s="9">
        <v>13069.74</v>
      </c>
    </row>
    <row r="3034" spans="3:30" hidden="1" x14ac:dyDescent="0.25">
      <c r="E3034" s="12">
        <v>43097.25</v>
      </c>
      <c r="F3034" s="10">
        <v>13068.52</v>
      </c>
      <c r="G3034" s="10">
        <v>13068.52</v>
      </c>
      <c r="H3034" s="10">
        <v>13061.16</v>
      </c>
      <c r="I3034" s="10">
        <v>13062.37</v>
      </c>
    </row>
    <row r="3035" spans="3:30" hidden="1" x14ac:dyDescent="0.25">
      <c r="E3035" s="11">
        <v>43097.291666666664</v>
      </c>
      <c r="F3035" s="9">
        <v>13062.37</v>
      </c>
      <c r="G3035" s="9">
        <v>13069.24</v>
      </c>
      <c r="H3035" s="9">
        <v>13060.16</v>
      </c>
      <c r="I3035" s="9">
        <v>13061.37</v>
      </c>
    </row>
    <row r="3036" spans="3:30" x14ac:dyDescent="0.25">
      <c r="C3036">
        <v>1</v>
      </c>
      <c r="E3036" s="12">
        <v>43097.333333333336</v>
      </c>
      <c r="F3036" s="10">
        <v>13062.59</v>
      </c>
      <c r="G3036" s="10">
        <v>13064.43</v>
      </c>
      <c r="H3036" s="10">
        <v>13052.93</v>
      </c>
      <c r="I3036" s="10">
        <v>13054.43</v>
      </c>
      <c r="K3036" s="13">
        <f t="shared" ref="K3036:K3050" si="1459">I3036-F3036</f>
        <v>-8.1599999999998545</v>
      </c>
      <c r="L3036" s="13">
        <v>0</v>
      </c>
      <c r="M3036" s="13">
        <f t="shared" ref="M3036:M3050" si="1460">G3036-H3036</f>
        <v>11.5</v>
      </c>
      <c r="N3036" s="13">
        <f t="shared" ref="N3036" si="1461">I3050-F3036</f>
        <v>-74.479999999999563</v>
      </c>
      <c r="O3036" s="18">
        <f>IF(K3036*N3036&gt;0,1,0)</f>
        <v>1</v>
      </c>
      <c r="S3036" s="13">
        <f>MAX(G3036:G3051)</f>
        <v>13070.42</v>
      </c>
      <c r="X3036">
        <f t="shared" ref="X3036:X3050" si="1462">ABS(K3036)</f>
        <v>8.1599999999998545</v>
      </c>
      <c r="Y3036">
        <f t="shared" ref="Y3036:Y3050" si="1463">ABS(N3036)</f>
        <v>74.479999999999563</v>
      </c>
      <c r="Z3036">
        <f t="shared" ref="Z3036:Z3050" si="1464">IF(S3036&lt;1000,ABS(S3036),0)</f>
        <v>0</v>
      </c>
      <c r="AA3036" s="22">
        <f t="shared" ref="AA3036:AA3050" si="1465">ABS(P3036)</f>
        <v>0</v>
      </c>
      <c r="AB3036" s="22">
        <f t="shared" ref="AB3036:AB3050" si="1466">ABS(Q3036)</f>
        <v>0</v>
      </c>
      <c r="AC3036" s="22">
        <f t="shared" ref="AC3036:AC3050" si="1467">IF(O3036=1,ABS(P3037),0)</f>
        <v>0.63185217773865876</v>
      </c>
      <c r="AD3036" s="22">
        <f t="shared" ref="AD3036:AD3050" si="1468">IF(O3036=0,ABS(Q3037),0)</f>
        <v>0</v>
      </c>
    </row>
    <row r="3037" spans="3:30" x14ac:dyDescent="0.25">
      <c r="E3037" s="11">
        <v>43097.375</v>
      </c>
      <c r="F3037" s="9">
        <v>13052.93</v>
      </c>
      <c r="G3037" s="9">
        <v>13064.95</v>
      </c>
      <c r="H3037" s="9">
        <v>13039.66</v>
      </c>
      <c r="I3037" s="9">
        <v>13064.95</v>
      </c>
      <c r="K3037" s="13">
        <f t="shared" si="1459"/>
        <v>12.020000000000437</v>
      </c>
      <c r="L3037" s="13">
        <f t="shared" ref="L3037:L3050" si="1469">L3036+K3037</f>
        <v>12.020000000000437</v>
      </c>
      <c r="M3037" s="13">
        <f t="shared" si="1460"/>
        <v>25.290000000000873</v>
      </c>
      <c r="N3037" s="13"/>
      <c r="P3037">
        <f>_xlfn.IFS(K3036&lt;0,MIN(L3036:L3050),K3036&gt;0,MAX(L3036:L3050))/S3016</f>
        <v>-0.63185217773865876</v>
      </c>
      <c r="Q3037">
        <f>_xlfn.IFS(K3036&lt;0,MAX(L3036:L3050),K3036&gt;0,MIN(L3036:L3050))/S3016</f>
        <v>0.10576330840299412</v>
      </c>
      <c r="S3037" s="13">
        <f>MIN(H3036:H3051)</f>
        <v>12964.36</v>
      </c>
      <c r="X3037">
        <f t="shared" si="1462"/>
        <v>12.020000000000437</v>
      </c>
      <c r="Y3037">
        <f t="shared" si="1463"/>
        <v>0</v>
      </c>
      <c r="Z3037">
        <f t="shared" si="1464"/>
        <v>0</v>
      </c>
      <c r="AA3037" s="22">
        <f t="shared" si="1465"/>
        <v>0.63185217773865876</v>
      </c>
      <c r="AB3037" s="22">
        <f t="shared" si="1466"/>
        <v>0.10576330840299412</v>
      </c>
      <c r="AC3037" s="22">
        <f t="shared" si="1467"/>
        <v>0</v>
      </c>
      <c r="AD3037" s="22">
        <f t="shared" si="1468"/>
        <v>0</v>
      </c>
    </row>
    <row r="3038" spans="3:30" x14ac:dyDescent="0.25">
      <c r="E3038" s="12">
        <v>43097.416666666664</v>
      </c>
      <c r="F3038" s="10">
        <v>13062.45</v>
      </c>
      <c r="G3038" s="10">
        <v>13070.42</v>
      </c>
      <c r="H3038" s="10">
        <v>13030.85</v>
      </c>
      <c r="I3038" s="10">
        <v>13044.96</v>
      </c>
      <c r="K3038" s="13">
        <f t="shared" si="1459"/>
        <v>-17.490000000001601</v>
      </c>
      <c r="L3038" s="13">
        <f t="shared" si="1469"/>
        <v>-5.4700000000011642</v>
      </c>
      <c r="M3038" s="13">
        <f t="shared" si="1460"/>
        <v>39.569999999999709</v>
      </c>
      <c r="N3038" s="13"/>
      <c r="S3038" s="13">
        <f>S3036-S3037</f>
        <v>106.05999999999949</v>
      </c>
      <c r="X3038">
        <f t="shared" si="1462"/>
        <v>17.490000000001601</v>
      </c>
      <c r="Y3038">
        <f t="shared" si="1463"/>
        <v>0</v>
      </c>
      <c r="Z3038">
        <f t="shared" si="1464"/>
        <v>106.05999999999949</v>
      </c>
      <c r="AA3038" s="22">
        <f t="shared" si="1465"/>
        <v>0</v>
      </c>
      <c r="AB3038" s="22">
        <f t="shared" si="1466"/>
        <v>0</v>
      </c>
      <c r="AC3038" s="22">
        <f t="shared" si="1467"/>
        <v>0</v>
      </c>
      <c r="AD3038" s="22">
        <f t="shared" si="1468"/>
        <v>0</v>
      </c>
    </row>
    <row r="3039" spans="3:30" x14ac:dyDescent="0.25">
      <c r="E3039" s="11">
        <v>43097.458333333336</v>
      </c>
      <c r="F3039" s="9">
        <v>13045.71</v>
      </c>
      <c r="G3039" s="9">
        <v>13062.79</v>
      </c>
      <c r="H3039" s="9">
        <v>13042.69</v>
      </c>
      <c r="I3039" s="9">
        <v>13049.46</v>
      </c>
      <c r="K3039" s="13">
        <f t="shared" si="1459"/>
        <v>3.75</v>
      </c>
      <c r="L3039" s="13">
        <f t="shared" si="1469"/>
        <v>-1.7200000000011642</v>
      </c>
      <c r="M3039" s="13">
        <f t="shared" si="1460"/>
        <v>20.100000000000364</v>
      </c>
      <c r="N3039" s="13"/>
      <c r="X3039">
        <f t="shared" si="1462"/>
        <v>3.75</v>
      </c>
      <c r="Y3039">
        <f t="shared" si="1463"/>
        <v>0</v>
      </c>
      <c r="Z3039">
        <f t="shared" si="1464"/>
        <v>0</v>
      </c>
      <c r="AA3039" s="22">
        <f t="shared" si="1465"/>
        <v>0</v>
      </c>
      <c r="AB3039" s="22">
        <f t="shared" si="1466"/>
        <v>0</v>
      </c>
      <c r="AC3039" s="22">
        <f t="shared" si="1467"/>
        <v>0</v>
      </c>
      <c r="AD3039" s="22">
        <f t="shared" si="1468"/>
        <v>0</v>
      </c>
    </row>
    <row r="3040" spans="3:30" x14ac:dyDescent="0.25">
      <c r="E3040" s="12">
        <v>43097.5</v>
      </c>
      <c r="F3040" s="10">
        <v>13049.96</v>
      </c>
      <c r="G3040" s="10">
        <v>13061.76</v>
      </c>
      <c r="H3040" s="10">
        <v>13041.16</v>
      </c>
      <c r="I3040" s="10">
        <v>13043.64</v>
      </c>
      <c r="K3040" s="13">
        <f t="shared" si="1459"/>
        <v>-6.319999999999709</v>
      </c>
      <c r="L3040" s="13">
        <f t="shared" si="1469"/>
        <v>-8.0400000000008731</v>
      </c>
      <c r="M3040" s="13">
        <f t="shared" si="1460"/>
        <v>20.600000000000364</v>
      </c>
      <c r="N3040" s="13"/>
      <c r="X3040">
        <f t="shared" si="1462"/>
        <v>6.319999999999709</v>
      </c>
      <c r="Y3040">
        <f t="shared" si="1463"/>
        <v>0</v>
      </c>
      <c r="Z3040">
        <f t="shared" si="1464"/>
        <v>0</v>
      </c>
      <c r="AA3040" s="22">
        <f t="shared" si="1465"/>
        <v>0</v>
      </c>
      <c r="AB3040" s="22">
        <f t="shared" si="1466"/>
        <v>0</v>
      </c>
      <c r="AC3040" s="22">
        <f t="shared" si="1467"/>
        <v>0</v>
      </c>
      <c r="AD3040" s="22">
        <f t="shared" si="1468"/>
        <v>0</v>
      </c>
    </row>
    <row r="3041" spans="5:30" x14ac:dyDescent="0.25">
      <c r="E3041" s="11">
        <v>43097.541666666664</v>
      </c>
      <c r="F3041" s="9">
        <v>13043.39</v>
      </c>
      <c r="G3041" s="9">
        <v>13057.17</v>
      </c>
      <c r="H3041" s="9">
        <v>13038.88</v>
      </c>
      <c r="I3041" s="9">
        <v>13054.04</v>
      </c>
      <c r="K3041" s="13">
        <f t="shared" si="1459"/>
        <v>10.650000000001455</v>
      </c>
      <c r="L3041" s="13">
        <f t="shared" si="1469"/>
        <v>2.6100000000005821</v>
      </c>
      <c r="M3041" s="13">
        <f t="shared" si="1460"/>
        <v>18.290000000000873</v>
      </c>
      <c r="N3041" s="13"/>
      <c r="X3041">
        <f t="shared" si="1462"/>
        <v>10.650000000001455</v>
      </c>
      <c r="Y3041">
        <f t="shared" si="1463"/>
        <v>0</v>
      </c>
      <c r="Z3041">
        <f t="shared" si="1464"/>
        <v>0</v>
      </c>
      <c r="AA3041" s="22">
        <f t="shared" si="1465"/>
        <v>0</v>
      </c>
      <c r="AB3041" s="22">
        <f t="shared" si="1466"/>
        <v>0</v>
      </c>
      <c r="AC3041" s="22">
        <f t="shared" si="1467"/>
        <v>0</v>
      </c>
      <c r="AD3041" s="22">
        <f t="shared" si="1468"/>
        <v>0</v>
      </c>
    </row>
    <row r="3042" spans="5:30" x14ac:dyDescent="0.25">
      <c r="E3042" s="12">
        <v>43097.583333333336</v>
      </c>
      <c r="F3042" s="10">
        <v>13053.79</v>
      </c>
      <c r="G3042" s="10">
        <v>13057.34</v>
      </c>
      <c r="H3042" s="10">
        <v>13044.65</v>
      </c>
      <c r="I3042" s="10">
        <v>13046.46</v>
      </c>
      <c r="K3042" s="13">
        <f t="shared" si="1459"/>
        <v>-7.3300000000017462</v>
      </c>
      <c r="L3042" s="13">
        <f t="shared" si="1469"/>
        <v>-4.7200000000011642</v>
      </c>
      <c r="M3042" s="13">
        <f t="shared" si="1460"/>
        <v>12.690000000000509</v>
      </c>
      <c r="N3042" s="13"/>
      <c r="X3042">
        <f t="shared" si="1462"/>
        <v>7.3300000000017462</v>
      </c>
      <c r="Y3042">
        <f t="shared" si="1463"/>
        <v>0</v>
      </c>
      <c r="Z3042">
        <f t="shared" si="1464"/>
        <v>0</v>
      </c>
      <c r="AA3042" s="22">
        <f t="shared" si="1465"/>
        <v>0</v>
      </c>
      <c r="AB3042" s="22">
        <f t="shared" si="1466"/>
        <v>0</v>
      </c>
      <c r="AC3042" s="22">
        <f t="shared" si="1467"/>
        <v>0</v>
      </c>
      <c r="AD3042" s="22">
        <f t="shared" si="1468"/>
        <v>0</v>
      </c>
    </row>
    <row r="3043" spans="5:30" x14ac:dyDescent="0.25">
      <c r="E3043" s="11">
        <v>43097.625</v>
      </c>
      <c r="F3043" s="9">
        <v>13045.96</v>
      </c>
      <c r="G3043" s="9">
        <v>13055.35</v>
      </c>
      <c r="H3043" s="9">
        <v>13041.32</v>
      </c>
      <c r="I3043" s="9">
        <v>13044.82</v>
      </c>
      <c r="K3043" s="13">
        <f t="shared" si="1459"/>
        <v>-1.1399999999994179</v>
      </c>
      <c r="L3043" s="13">
        <f t="shared" si="1469"/>
        <v>-5.8600000000005821</v>
      </c>
      <c r="M3043" s="13">
        <f t="shared" si="1460"/>
        <v>14.030000000000655</v>
      </c>
      <c r="N3043" s="13"/>
      <c r="X3043">
        <f t="shared" si="1462"/>
        <v>1.1399999999994179</v>
      </c>
      <c r="Y3043">
        <f t="shared" si="1463"/>
        <v>0</v>
      </c>
      <c r="Z3043">
        <f t="shared" si="1464"/>
        <v>0</v>
      </c>
      <c r="AA3043" s="22">
        <f t="shared" si="1465"/>
        <v>0</v>
      </c>
      <c r="AB3043" s="22">
        <f t="shared" si="1466"/>
        <v>0</v>
      </c>
      <c r="AC3043" s="22">
        <f t="shared" si="1467"/>
        <v>0</v>
      </c>
      <c r="AD3043" s="22">
        <f t="shared" si="1468"/>
        <v>0</v>
      </c>
    </row>
    <row r="3044" spans="5:30" x14ac:dyDescent="0.25">
      <c r="E3044" s="12">
        <v>43097.666666666664</v>
      </c>
      <c r="F3044" s="10">
        <v>13045.07</v>
      </c>
      <c r="G3044" s="10">
        <v>13051.76</v>
      </c>
      <c r="H3044" s="10">
        <v>13026.91</v>
      </c>
      <c r="I3044" s="10">
        <v>13049.72</v>
      </c>
      <c r="K3044" s="13">
        <f t="shared" si="1459"/>
        <v>4.6499999999996362</v>
      </c>
      <c r="L3044" s="13">
        <f t="shared" si="1469"/>
        <v>-1.2100000000009459</v>
      </c>
      <c r="M3044" s="13">
        <f t="shared" si="1460"/>
        <v>24.850000000000364</v>
      </c>
      <c r="N3044" s="13"/>
      <c r="X3044">
        <f t="shared" si="1462"/>
        <v>4.6499999999996362</v>
      </c>
      <c r="Y3044">
        <f t="shared" si="1463"/>
        <v>0</v>
      </c>
      <c r="Z3044">
        <f t="shared" si="1464"/>
        <v>0</v>
      </c>
      <c r="AA3044" s="22">
        <f t="shared" si="1465"/>
        <v>0</v>
      </c>
      <c r="AB3044" s="22">
        <f t="shared" si="1466"/>
        <v>0</v>
      </c>
      <c r="AC3044" s="22">
        <f t="shared" si="1467"/>
        <v>0</v>
      </c>
      <c r="AD3044" s="22">
        <f t="shared" si="1468"/>
        <v>0</v>
      </c>
    </row>
    <row r="3045" spans="5:30" x14ac:dyDescent="0.25">
      <c r="E3045" s="11">
        <v>43097.708333333336</v>
      </c>
      <c r="F3045" s="9">
        <v>13050.47</v>
      </c>
      <c r="G3045" s="9">
        <v>13053.72</v>
      </c>
      <c r="H3045" s="9">
        <v>13030.79</v>
      </c>
      <c r="I3045" s="9">
        <v>13035.71</v>
      </c>
      <c r="K3045" s="13">
        <f t="shared" si="1459"/>
        <v>-14.760000000000218</v>
      </c>
      <c r="L3045" s="13">
        <f t="shared" si="1469"/>
        <v>-15.970000000001164</v>
      </c>
      <c r="M3045" s="13">
        <f t="shared" si="1460"/>
        <v>22.929999999998472</v>
      </c>
      <c r="N3045" s="13"/>
      <c r="X3045">
        <f t="shared" si="1462"/>
        <v>14.760000000000218</v>
      </c>
      <c r="Y3045">
        <f t="shared" si="1463"/>
        <v>0</v>
      </c>
      <c r="Z3045">
        <f t="shared" si="1464"/>
        <v>0</v>
      </c>
      <c r="AA3045" s="22">
        <f t="shared" si="1465"/>
        <v>0</v>
      </c>
      <c r="AB3045" s="22">
        <f t="shared" si="1466"/>
        <v>0</v>
      </c>
      <c r="AC3045" s="22">
        <f t="shared" si="1467"/>
        <v>0</v>
      </c>
      <c r="AD3045" s="22">
        <f t="shared" si="1468"/>
        <v>0</v>
      </c>
    </row>
    <row r="3046" spans="5:30" x14ac:dyDescent="0.25">
      <c r="E3046" s="12">
        <v>43097.75</v>
      </c>
      <c r="F3046" s="10">
        <v>13035.46</v>
      </c>
      <c r="G3046" s="10">
        <v>13036.96</v>
      </c>
      <c r="H3046" s="10">
        <v>12964.36</v>
      </c>
      <c r="I3046" s="10">
        <v>12986.88</v>
      </c>
      <c r="K3046" s="13">
        <f t="shared" si="1459"/>
        <v>-48.579999999999927</v>
      </c>
      <c r="L3046" s="13">
        <f t="shared" si="1469"/>
        <v>-64.550000000001091</v>
      </c>
      <c r="M3046" s="13">
        <f t="shared" si="1460"/>
        <v>72.599999999998545</v>
      </c>
      <c r="N3046" s="13"/>
      <c r="X3046">
        <f t="shared" si="1462"/>
        <v>48.579999999999927</v>
      </c>
      <c r="Y3046">
        <f t="shared" si="1463"/>
        <v>0</v>
      </c>
      <c r="Z3046">
        <f t="shared" si="1464"/>
        <v>0</v>
      </c>
      <c r="AA3046" s="22">
        <f t="shared" si="1465"/>
        <v>0</v>
      </c>
      <c r="AB3046" s="22">
        <f t="shared" si="1466"/>
        <v>0</v>
      </c>
      <c r="AC3046" s="22">
        <f t="shared" si="1467"/>
        <v>0</v>
      </c>
      <c r="AD3046" s="22">
        <f t="shared" si="1468"/>
        <v>0</v>
      </c>
    </row>
    <row r="3047" spans="5:30" x14ac:dyDescent="0.25">
      <c r="E3047" s="11">
        <v>43097.791666666664</v>
      </c>
      <c r="F3047" s="9">
        <v>12986.63</v>
      </c>
      <c r="G3047" s="9">
        <v>12990.88</v>
      </c>
      <c r="H3047" s="9">
        <v>12972.12</v>
      </c>
      <c r="I3047" s="9">
        <v>12979.37</v>
      </c>
      <c r="K3047" s="13">
        <f t="shared" si="1459"/>
        <v>-7.2599999999983993</v>
      </c>
      <c r="L3047" s="13">
        <f t="shared" si="1469"/>
        <v>-71.809999999999491</v>
      </c>
      <c r="M3047" s="13">
        <f t="shared" si="1460"/>
        <v>18.759999999998399</v>
      </c>
      <c r="N3047" s="13"/>
      <c r="X3047">
        <f t="shared" si="1462"/>
        <v>7.2599999999983993</v>
      </c>
      <c r="Y3047">
        <f t="shared" si="1463"/>
        <v>0</v>
      </c>
      <c r="Z3047">
        <f t="shared" si="1464"/>
        <v>0</v>
      </c>
      <c r="AA3047" s="22">
        <f t="shared" si="1465"/>
        <v>0</v>
      </c>
      <c r="AB3047" s="22">
        <f t="shared" si="1466"/>
        <v>0</v>
      </c>
      <c r="AC3047" s="22">
        <f t="shared" si="1467"/>
        <v>0</v>
      </c>
      <c r="AD3047" s="22">
        <f t="shared" si="1468"/>
        <v>0</v>
      </c>
    </row>
    <row r="3048" spans="5:30" x14ac:dyDescent="0.25">
      <c r="E3048" s="12">
        <v>43097.833333333336</v>
      </c>
      <c r="F3048" s="10">
        <v>12979.62</v>
      </c>
      <c r="G3048" s="10">
        <v>12987.12</v>
      </c>
      <c r="H3048" s="10">
        <v>12976.12</v>
      </c>
      <c r="I3048" s="10">
        <v>12986.87</v>
      </c>
      <c r="K3048" s="13">
        <f t="shared" si="1459"/>
        <v>7.25</v>
      </c>
      <c r="L3048" s="13">
        <f t="shared" si="1469"/>
        <v>-64.559999999999491</v>
      </c>
      <c r="M3048" s="13">
        <f t="shared" si="1460"/>
        <v>11</v>
      </c>
      <c r="N3048" s="13"/>
      <c r="X3048">
        <f t="shared" si="1462"/>
        <v>7.25</v>
      </c>
      <c r="Y3048">
        <f t="shared" si="1463"/>
        <v>0</v>
      </c>
      <c r="Z3048">
        <f t="shared" si="1464"/>
        <v>0</v>
      </c>
      <c r="AA3048" s="22">
        <f t="shared" si="1465"/>
        <v>0</v>
      </c>
      <c r="AB3048" s="22">
        <f t="shared" si="1466"/>
        <v>0</v>
      </c>
      <c r="AC3048" s="22">
        <f t="shared" si="1467"/>
        <v>0</v>
      </c>
      <c r="AD3048" s="22">
        <f t="shared" si="1468"/>
        <v>0</v>
      </c>
    </row>
    <row r="3049" spans="5:30" x14ac:dyDescent="0.25">
      <c r="E3049" s="11">
        <v>43097.875</v>
      </c>
      <c r="F3049" s="9">
        <v>12986.12</v>
      </c>
      <c r="G3049" s="9">
        <v>12997.37</v>
      </c>
      <c r="H3049" s="9">
        <v>12982.12</v>
      </c>
      <c r="I3049" s="9">
        <v>12995.37</v>
      </c>
      <c r="K3049" s="13">
        <f t="shared" si="1459"/>
        <v>9.25</v>
      </c>
      <c r="L3049" s="13">
        <f t="shared" si="1469"/>
        <v>-55.309999999999491</v>
      </c>
      <c r="M3049" s="13">
        <f t="shared" si="1460"/>
        <v>15.25</v>
      </c>
      <c r="N3049" s="13"/>
      <c r="X3049">
        <f t="shared" si="1462"/>
        <v>9.25</v>
      </c>
      <c r="Y3049">
        <f t="shared" si="1463"/>
        <v>0</v>
      </c>
      <c r="Z3049">
        <f t="shared" si="1464"/>
        <v>0</v>
      </c>
      <c r="AA3049" s="22">
        <f t="shared" si="1465"/>
        <v>0</v>
      </c>
      <c r="AB3049" s="22">
        <f t="shared" si="1466"/>
        <v>0</v>
      </c>
      <c r="AC3049" s="22">
        <f t="shared" si="1467"/>
        <v>0</v>
      </c>
      <c r="AD3049" s="22">
        <f t="shared" si="1468"/>
        <v>0</v>
      </c>
    </row>
    <row r="3050" spans="5:30" x14ac:dyDescent="0.25">
      <c r="E3050" s="12">
        <v>43097.916666666664</v>
      </c>
      <c r="F3050" s="10">
        <v>12995.87</v>
      </c>
      <c r="G3050" s="10">
        <v>13001.87</v>
      </c>
      <c r="H3050" s="10">
        <v>12986.11</v>
      </c>
      <c r="I3050" s="10">
        <v>12988.11</v>
      </c>
      <c r="K3050" s="13">
        <f t="shared" si="1459"/>
        <v>-7.7600000000002183</v>
      </c>
      <c r="L3050" s="13">
        <f t="shared" si="1469"/>
        <v>-63.069999999999709</v>
      </c>
      <c r="M3050" s="13">
        <f t="shared" si="1460"/>
        <v>15.760000000000218</v>
      </c>
      <c r="N3050" s="13"/>
      <c r="X3050">
        <f t="shared" si="1462"/>
        <v>7.7600000000002183</v>
      </c>
      <c r="Y3050">
        <f t="shared" si="1463"/>
        <v>0</v>
      </c>
      <c r="Z3050">
        <f t="shared" si="1464"/>
        <v>0</v>
      </c>
      <c r="AA3050" s="22">
        <f t="shared" si="1465"/>
        <v>0</v>
      </c>
      <c r="AB3050" s="22">
        <f t="shared" si="1466"/>
        <v>0</v>
      </c>
      <c r="AC3050" s="22">
        <f t="shared" si="1467"/>
        <v>0</v>
      </c>
      <c r="AD3050" s="22">
        <f t="shared" si="1468"/>
        <v>0</v>
      </c>
    </row>
    <row r="3051" spans="5:30" hidden="1" x14ac:dyDescent="0.25">
      <c r="E3051" s="11">
        <v>43097.958333333336</v>
      </c>
      <c r="F3051" s="9">
        <v>12988.17</v>
      </c>
      <c r="G3051" s="9">
        <v>12988.17</v>
      </c>
      <c r="H3051" s="9">
        <v>12979.11</v>
      </c>
      <c r="I3051" s="9">
        <v>12981.52</v>
      </c>
    </row>
    <row r="3052" spans="5:30" hidden="1" x14ac:dyDescent="0.25">
      <c r="E3052" s="12">
        <v>43098.041666666664</v>
      </c>
      <c r="F3052" s="10">
        <v>12980.32</v>
      </c>
      <c r="G3052" s="10">
        <v>12991.48</v>
      </c>
      <c r="H3052" s="10">
        <v>12979.39</v>
      </c>
      <c r="I3052" s="10">
        <v>12986.64</v>
      </c>
    </row>
    <row r="3053" spans="5:30" hidden="1" x14ac:dyDescent="0.25">
      <c r="E3053" s="11">
        <v>43098.083333333336</v>
      </c>
      <c r="F3053" s="9">
        <v>12986.64</v>
      </c>
      <c r="G3053" s="9">
        <v>12992.69</v>
      </c>
      <c r="H3053" s="9">
        <v>12986.64</v>
      </c>
      <c r="I3053" s="9">
        <v>12991.47</v>
      </c>
    </row>
    <row r="3054" spans="5:30" hidden="1" x14ac:dyDescent="0.25">
      <c r="E3054" s="12">
        <v>43098.125</v>
      </c>
      <c r="F3054" s="10">
        <v>12991.47</v>
      </c>
      <c r="G3054" s="10">
        <v>12995.1</v>
      </c>
      <c r="H3054" s="10">
        <v>12989.06</v>
      </c>
      <c r="I3054" s="10">
        <v>12992.68</v>
      </c>
    </row>
    <row r="3055" spans="5:30" hidden="1" x14ac:dyDescent="0.25">
      <c r="E3055" s="11">
        <v>43098.166666666664</v>
      </c>
      <c r="F3055" s="9">
        <v>12992.68</v>
      </c>
      <c r="G3055" s="9">
        <v>12992.68</v>
      </c>
      <c r="H3055" s="9">
        <v>12987.84</v>
      </c>
      <c r="I3055" s="9">
        <v>12992.68</v>
      </c>
    </row>
    <row r="3056" spans="5:30" hidden="1" x14ac:dyDescent="0.25">
      <c r="E3056" s="12">
        <v>43098.208333333336</v>
      </c>
      <c r="F3056" s="10">
        <v>12992.68</v>
      </c>
      <c r="G3056" s="10">
        <v>12993.88</v>
      </c>
      <c r="H3056" s="10">
        <v>12990.26</v>
      </c>
      <c r="I3056" s="10">
        <v>12993.88</v>
      </c>
    </row>
    <row r="3057" spans="3:30" hidden="1" x14ac:dyDescent="0.25">
      <c r="E3057" s="11">
        <v>43098.25</v>
      </c>
      <c r="F3057" s="9">
        <v>12993.88</v>
      </c>
      <c r="G3057" s="9">
        <v>12993.88</v>
      </c>
      <c r="H3057" s="9">
        <v>12992.67</v>
      </c>
      <c r="I3057" s="9">
        <v>12992.67</v>
      </c>
    </row>
    <row r="3058" spans="3:30" hidden="1" x14ac:dyDescent="0.25">
      <c r="E3058" s="12">
        <v>43098.291666666664</v>
      </c>
      <c r="F3058" s="10">
        <v>12992.67</v>
      </c>
      <c r="G3058" s="10">
        <v>12993.88</v>
      </c>
      <c r="H3058" s="10">
        <v>12992.67</v>
      </c>
      <c r="I3058" s="10">
        <v>12992.88</v>
      </c>
    </row>
    <row r="3059" spans="3:30" x14ac:dyDescent="0.25">
      <c r="C3059">
        <v>1</v>
      </c>
      <c r="E3059" s="11">
        <v>43098.333333333336</v>
      </c>
      <c r="F3059" s="9">
        <v>12992.88</v>
      </c>
      <c r="G3059" s="9">
        <v>12998.21</v>
      </c>
      <c r="H3059" s="9">
        <v>12990.3</v>
      </c>
      <c r="I3059" s="9">
        <v>12998.21</v>
      </c>
      <c r="K3059" s="13">
        <f t="shared" ref="K3059:K3073" si="1470">I3059-F3059</f>
        <v>5.3299999999999272</v>
      </c>
      <c r="L3059" s="13">
        <v>0</v>
      </c>
      <c r="M3059" s="13">
        <f t="shared" ref="M3059:M3073" si="1471">G3059-H3059</f>
        <v>7.9099999999998545</v>
      </c>
      <c r="N3059" s="13">
        <f>I3073-F3059</f>
        <v>-129.52999999999884</v>
      </c>
      <c r="O3059" s="18">
        <f>IF(K3059*N3059&gt;0,1,0)</f>
        <v>0</v>
      </c>
      <c r="S3059" s="13">
        <f>MAX(G3059:G3074)</f>
        <v>13002.84</v>
      </c>
      <c r="X3059">
        <f t="shared" ref="X3059:X3073" si="1472">ABS(K3059)</f>
        <v>5.3299999999999272</v>
      </c>
      <c r="Y3059">
        <f t="shared" ref="Y3059:Y3073" si="1473">ABS(N3059)</f>
        <v>129.52999999999884</v>
      </c>
      <c r="Z3059">
        <f t="shared" ref="Z3059:Z3073" si="1474">IF(S3059&lt;1000,ABS(S3059),0)</f>
        <v>0</v>
      </c>
      <c r="AA3059" s="22">
        <f t="shared" ref="AA3059:AA3073" si="1475">ABS(P3059)</f>
        <v>0</v>
      </c>
      <c r="AB3059" s="22">
        <f t="shared" ref="AB3059:AB3073" si="1476">ABS(Q3059)</f>
        <v>0</v>
      </c>
      <c r="AC3059" s="22">
        <f t="shared" ref="AC3059:AC3073" si="1477">IF(O3059=1,ABS(P3060),0)</f>
        <v>0</v>
      </c>
      <c r="AD3059" s="22">
        <f t="shared" ref="AD3059:AD3073" si="1478">IF(O3059=0,ABS(Q3060),0)</f>
        <v>1.4054308881765059</v>
      </c>
    </row>
    <row r="3060" spans="3:30" x14ac:dyDescent="0.25">
      <c r="E3060" s="12">
        <v>43098.375</v>
      </c>
      <c r="F3060" s="10">
        <v>12996.71</v>
      </c>
      <c r="G3060" s="10">
        <v>13002.84</v>
      </c>
      <c r="H3060" s="10">
        <v>12980.57</v>
      </c>
      <c r="I3060" s="10">
        <v>12982.35</v>
      </c>
      <c r="K3060" s="13">
        <f t="shared" si="1470"/>
        <v>-14.359999999998763</v>
      </c>
      <c r="L3060" s="13">
        <f t="shared" ref="L3060:L3073" si="1479">L3059+K3060</f>
        <v>-14.359999999998763</v>
      </c>
      <c r="M3060" s="13">
        <f t="shared" si="1471"/>
        <v>22.270000000000437</v>
      </c>
      <c r="N3060" s="13"/>
      <c r="P3060">
        <f>_xlfn.IFS(K3059&lt;0,MIN(L3059:L3073),K3059&gt;0,MAX(L3059:L3073))/S3038</f>
        <v>0</v>
      </c>
      <c r="Q3060">
        <f>_xlfn.IFS(K3059&lt;0,MAX(L3059:L3073),K3059&gt;0,MIN(L3059:L3073))/S3038</f>
        <v>-1.4054308881765059</v>
      </c>
      <c r="S3060" s="13">
        <f>MIN(H3059:H3074)</f>
        <v>12832.6</v>
      </c>
      <c r="X3060">
        <f t="shared" si="1472"/>
        <v>14.359999999998763</v>
      </c>
      <c r="Y3060">
        <f t="shared" si="1473"/>
        <v>0</v>
      </c>
      <c r="Z3060">
        <f t="shared" si="1474"/>
        <v>0</v>
      </c>
      <c r="AA3060" s="22">
        <f t="shared" si="1475"/>
        <v>0</v>
      </c>
      <c r="AB3060" s="22">
        <f t="shared" si="1476"/>
        <v>1.4054308881765059</v>
      </c>
      <c r="AC3060" s="22">
        <f t="shared" si="1477"/>
        <v>0</v>
      </c>
      <c r="AD3060" s="22">
        <f t="shared" si="1478"/>
        <v>0</v>
      </c>
    </row>
    <row r="3061" spans="3:30" x14ac:dyDescent="0.25">
      <c r="E3061" s="11">
        <v>43098.416666666664</v>
      </c>
      <c r="F3061" s="9">
        <v>12982.85</v>
      </c>
      <c r="G3061" s="9">
        <v>12982.85</v>
      </c>
      <c r="H3061" s="9">
        <v>12950.79</v>
      </c>
      <c r="I3061" s="9">
        <v>12974.14</v>
      </c>
      <c r="K3061" s="13">
        <f t="shared" si="1470"/>
        <v>-8.7100000000009459</v>
      </c>
      <c r="L3061" s="13">
        <f t="shared" si="1479"/>
        <v>-23.069999999999709</v>
      </c>
      <c r="M3061" s="13">
        <f t="shared" si="1471"/>
        <v>32.059999999999491</v>
      </c>
      <c r="N3061" s="13"/>
      <c r="S3061" s="13">
        <f>S3059-S3060</f>
        <v>170.23999999999978</v>
      </c>
      <c r="X3061">
        <f t="shared" si="1472"/>
        <v>8.7100000000009459</v>
      </c>
      <c r="Y3061">
        <f t="shared" si="1473"/>
        <v>0</v>
      </c>
      <c r="Z3061">
        <f t="shared" si="1474"/>
        <v>170.23999999999978</v>
      </c>
      <c r="AA3061" s="22">
        <f t="shared" si="1475"/>
        <v>0</v>
      </c>
      <c r="AB3061" s="22">
        <f t="shared" si="1476"/>
        <v>0</v>
      </c>
      <c r="AC3061" s="22">
        <f t="shared" si="1477"/>
        <v>0</v>
      </c>
      <c r="AD3061" s="22">
        <f t="shared" si="1478"/>
        <v>0</v>
      </c>
    </row>
    <row r="3062" spans="3:30" x14ac:dyDescent="0.25">
      <c r="E3062" s="12">
        <v>43098.458333333336</v>
      </c>
      <c r="F3062" s="10">
        <v>12973.39</v>
      </c>
      <c r="G3062" s="10">
        <v>12974.39</v>
      </c>
      <c r="H3062" s="10">
        <v>12938.48</v>
      </c>
      <c r="I3062" s="10">
        <v>12953.91</v>
      </c>
      <c r="K3062" s="13">
        <f t="shared" si="1470"/>
        <v>-19.479999999999563</v>
      </c>
      <c r="L3062" s="13">
        <f t="shared" si="1479"/>
        <v>-42.549999999999272</v>
      </c>
      <c r="M3062" s="13">
        <f t="shared" si="1471"/>
        <v>35.909999999999854</v>
      </c>
      <c r="N3062" s="13"/>
      <c r="X3062">
        <f t="shared" si="1472"/>
        <v>19.479999999999563</v>
      </c>
      <c r="Y3062">
        <f t="shared" si="1473"/>
        <v>0</v>
      </c>
      <c r="Z3062">
        <f t="shared" si="1474"/>
        <v>0</v>
      </c>
      <c r="AA3062" s="22">
        <f t="shared" si="1475"/>
        <v>0</v>
      </c>
      <c r="AB3062" s="22">
        <f t="shared" si="1476"/>
        <v>0</v>
      </c>
      <c r="AC3062" s="22">
        <f t="shared" si="1477"/>
        <v>0</v>
      </c>
      <c r="AD3062" s="22">
        <f t="shared" si="1478"/>
        <v>0</v>
      </c>
    </row>
    <row r="3063" spans="3:30" x14ac:dyDescent="0.25">
      <c r="E3063" s="11">
        <v>43098.5</v>
      </c>
      <c r="F3063" s="9">
        <v>12954.16</v>
      </c>
      <c r="G3063" s="9">
        <v>12956.17</v>
      </c>
      <c r="H3063" s="9">
        <v>12927.83</v>
      </c>
      <c r="I3063" s="9">
        <v>12928.58</v>
      </c>
      <c r="K3063" s="13">
        <f t="shared" si="1470"/>
        <v>-25.579999999999927</v>
      </c>
      <c r="L3063" s="13">
        <f t="shared" si="1479"/>
        <v>-68.1299999999992</v>
      </c>
      <c r="M3063" s="13">
        <f t="shared" si="1471"/>
        <v>28.340000000000146</v>
      </c>
      <c r="N3063" s="13"/>
      <c r="X3063">
        <f t="shared" si="1472"/>
        <v>25.579999999999927</v>
      </c>
      <c r="Y3063">
        <f t="shared" si="1473"/>
        <v>0</v>
      </c>
      <c r="Z3063">
        <f t="shared" si="1474"/>
        <v>0</v>
      </c>
      <c r="AA3063" s="22">
        <f t="shared" si="1475"/>
        <v>0</v>
      </c>
      <c r="AB3063" s="22">
        <f t="shared" si="1476"/>
        <v>0</v>
      </c>
      <c r="AC3063" s="22">
        <f t="shared" si="1477"/>
        <v>0</v>
      </c>
      <c r="AD3063" s="22">
        <f t="shared" si="1478"/>
        <v>0</v>
      </c>
    </row>
    <row r="3064" spans="3:30" x14ac:dyDescent="0.25">
      <c r="E3064" s="12">
        <v>43098.541666666664</v>
      </c>
      <c r="F3064" s="10">
        <v>12928.33</v>
      </c>
      <c r="G3064" s="10">
        <v>12943.92</v>
      </c>
      <c r="H3064" s="10">
        <v>12917.88</v>
      </c>
      <c r="I3064" s="10">
        <v>12920.4</v>
      </c>
      <c r="K3064" s="13">
        <f t="shared" si="1470"/>
        <v>-7.930000000000291</v>
      </c>
      <c r="L3064" s="13">
        <f t="shared" si="1479"/>
        <v>-76.059999999999491</v>
      </c>
      <c r="M3064" s="13">
        <f t="shared" si="1471"/>
        <v>26.040000000000873</v>
      </c>
      <c r="N3064" s="13"/>
      <c r="X3064">
        <f t="shared" si="1472"/>
        <v>7.930000000000291</v>
      </c>
      <c r="Y3064">
        <f t="shared" si="1473"/>
        <v>0</v>
      </c>
      <c r="Z3064">
        <f t="shared" si="1474"/>
        <v>0</v>
      </c>
      <c r="AA3064" s="22">
        <f t="shared" si="1475"/>
        <v>0</v>
      </c>
      <c r="AB3064" s="22">
        <f t="shared" si="1476"/>
        <v>0</v>
      </c>
      <c r="AC3064" s="22">
        <f t="shared" si="1477"/>
        <v>0</v>
      </c>
      <c r="AD3064" s="22">
        <f t="shared" si="1478"/>
        <v>0</v>
      </c>
    </row>
    <row r="3065" spans="3:30" x14ac:dyDescent="0.25">
      <c r="E3065" s="11">
        <v>43098.583333333336</v>
      </c>
      <c r="F3065" s="9">
        <v>12920.9</v>
      </c>
      <c r="G3065" s="9">
        <v>12942.91</v>
      </c>
      <c r="H3065" s="9">
        <v>12910.14</v>
      </c>
      <c r="I3065" s="9">
        <v>12914.77</v>
      </c>
      <c r="K3065" s="13">
        <f t="shared" si="1470"/>
        <v>-6.1299999999991996</v>
      </c>
      <c r="L3065" s="13">
        <f t="shared" si="1479"/>
        <v>-82.18999999999869</v>
      </c>
      <c r="M3065" s="13">
        <f t="shared" si="1471"/>
        <v>32.770000000000437</v>
      </c>
      <c r="N3065" s="13"/>
      <c r="X3065">
        <f t="shared" si="1472"/>
        <v>6.1299999999991996</v>
      </c>
      <c r="Y3065">
        <f t="shared" si="1473"/>
        <v>0</v>
      </c>
      <c r="Z3065">
        <f t="shared" si="1474"/>
        <v>0</v>
      </c>
      <c r="AA3065" s="22">
        <f t="shared" si="1475"/>
        <v>0</v>
      </c>
      <c r="AB3065" s="22">
        <f t="shared" si="1476"/>
        <v>0</v>
      </c>
      <c r="AC3065" s="22">
        <f t="shared" si="1477"/>
        <v>0</v>
      </c>
      <c r="AD3065" s="22">
        <f t="shared" si="1478"/>
        <v>0</v>
      </c>
    </row>
    <row r="3066" spans="3:30" x14ac:dyDescent="0.25">
      <c r="E3066" s="12">
        <v>43098.625</v>
      </c>
      <c r="F3066" s="10">
        <v>12914.77</v>
      </c>
      <c r="G3066" s="10">
        <v>12927.8</v>
      </c>
      <c r="H3066" s="10">
        <v>12914.77</v>
      </c>
      <c r="I3066" s="10">
        <v>12922.9</v>
      </c>
      <c r="K3066" s="13">
        <f t="shared" si="1470"/>
        <v>8.1299999999991996</v>
      </c>
      <c r="L3066" s="13">
        <f t="shared" si="1479"/>
        <v>-74.059999999999491</v>
      </c>
      <c r="M3066" s="13">
        <f t="shared" si="1471"/>
        <v>13.029999999998836</v>
      </c>
      <c r="N3066" s="13"/>
      <c r="X3066">
        <f t="shared" si="1472"/>
        <v>8.1299999999991996</v>
      </c>
      <c r="Y3066">
        <f t="shared" si="1473"/>
        <v>0</v>
      </c>
      <c r="Z3066">
        <f t="shared" si="1474"/>
        <v>0</v>
      </c>
      <c r="AA3066" s="22">
        <f t="shared" si="1475"/>
        <v>0</v>
      </c>
      <c r="AB3066" s="22">
        <f t="shared" si="1476"/>
        <v>0</v>
      </c>
      <c r="AC3066" s="22">
        <f t="shared" si="1477"/>
        <v>0</v>
      </c>
      <c r="AD3066" s="22">
        <f t="shared" si="1478"/>
        <v>0</v>
      </c>
    </row>
    <row r="3067" spans="3:30" x14ac:dyDescent="0.25">
      <c r="E3067" s="11">
        <v>43098.666666666664</v>
      </c>
      <c r="F3067" s="9">
        <v>12923.1</v>
      </c>
      <c r="G3067" s="9">
        <v>12934.35</v>
      </c>
      <c r="H3067" s="9">
        <v>12921.6</v>
      </c>
      <c r="I3067" s="9">
        <v>12924.6</v>
      </c>
      <c r="K3067" s="13">
        <f t="shared" si="1470"/>
        <v>1.5</v>
      </c>
      <c r="L3067" s="13">
        <f t="shared" si="1479"/>
        <v>-72.559999999999491</v>
      </c>
      <c r="M3067" s="13">
        <f t="shared" si="1471"/>
        <v>12.75</v>
      </c>
      <c r="N3067" s="13"/>
      <c r="X3067">
        <f t="shared" si="1472"/>
        <v>1.5</v>
      </c>
      <c r="Y3067">
        <f t="shared" si="1473"/>
        <v>0</v>
      </c>
      <c r="Z3067">
        <f t="shared" si="1474"/>
        <v>0</v>
      </c>
      <c r="AA3067" s="22">
        <f t="shared" si="1475"/>
        <v>0</v>
      </c>
      <c r="AB3067" s="22">
        <f t="shared" si="1476"/>
        <v>0</v>
      </c>
      <c r="AC3067" s="22">
        <f t="shared" si="1477"/>
        <v>0</v>
      </c>
      <c r="AD3067" s="22">
        <f t="shared" si="1478"/>
        <v>0</v>
      </c>
    </row>
    <row r="3068" spans="3:30" x14ac:dyDescent="0.25">
      <c r="E3068" s="12">
        <v>43098.708333333336</v>
      </c>
      <c r="F3068" s="10">
        <v>12923.6</v>
      </c>
      <c r="G3068" s="10">
        <v>12924.6</v>
      </c>
      <c r="H3068" s="10">
        <v>12838.1</v>
      </c>
      <c r="I3068" s="10">
        <v>12847.1</v>
      </c>
      <c r="K3068" s="13">
        <f t="shared" si="1470"/>
        <v>-76.5</v>
      </c>
      <c r="L3068" s="13">
        <f t="shared" si="1479"/>
        <v>-149.05999999999949</v>
      </c>
      <c r="M3068" s="13">
        <f t="shared" si="1471"/>
        <v>86.5</v>
      </c>
      <c r="N3068" s="13"/>
      <c r="X3068">
        <f t="shared" si="1472"/>
        <v>76.5</v>
      </c>
      <c r="Y3068">
        <f t="shared" si="1473"/>
        <v>0</v>
      </c>
      <c r="Z3068">
        <f t="shared" si="1474"/>
        <v>0</v>
      </c>
      <c r="AA3068" s="22">
        <f t="shared" si="1475"/>
        <v>0</v>
      </c>
      <c r="AB3068" s="22">
        <f t="shared" si="1476"/>
        <v>0</v>
      </c>
      <c r="AC3068" s="22">
        <f t="shared" si="1477"/>
        <v>0</v>
      </c>
      <c r="AD3068" s="22">
        <f t="shared" si="1478"/>
        <v>0</v>
      </c>
    </row>
    <row r="3069" spans="3:30" x14ac:dyDescent="0.25">
      <c r="E3069" s="11">
        <v>43098.75</v>
      </c>
      <c r="F3069" s="9">
        <v>12848.1</v>
      </c>
      <c r="G3069" s="9">
        <v>12886.6</v>
      </c>
      <c r="H3069" s="9">
        <v>12832.6</v>
      </c>
      <c r="I3069" s="9">
        <v>12886.1</v>
      </c>
      <c r="K3069" s="13">
        <f t="shared" si="1470"/>
        <v>38</v>
      </c>
      <c r="L3069" s="13">
        <f t="shared" si="1479"/>
        <v>-111.05999999999949</v>
      </c>
      <c r="M3069" s="13">
        <f t="shared" si="1471"/>
        <v>54</v>
      </c>
      <c r="N3069" s="13"/>
      <c r="X3069">
        <f t="shared" si="1472"/>
        <v>38</v>
      </c>
      <c r="Y3069">
        <f t="shared" si="1473"/>
        <v>0</v>
      </c>
      <c r="Z3069">
        <f t="shared" si="1474"/>
        <v>0</v>
      </c>
      <c r="AA3069" s="22">
        <f t="shared" si="1475"/>
        <v>0</v>
      </c>
      <c r="AB3069" s="22">
        <f t="shared" si="1476"/>
        <v>0</v>
      </c>
      <c r="AC3069" s="22">
        <f t="shared" si="1477"/>
        <v>0</v>
      </c>
      <c r="AD3069" s="22">
        <f t="shared" si="1478"/>
        <v>0</v>
      </c>
    </row>
    <row r="3070" spans="3:30" x14ac:dyDescent="0.25">
      <c r="E3070" s="12">
        <v>43098.791666666664</v>
      </c>
      <c r="F3070" s="10">
        <v>12885.85</v>
      </c>
      <c r="G3070" s="10">
        <v>12904.35</v>
      </c>
      <c r="H3070" s="10">
        <v>12881.1</v>
      </c>
      <c r="I3070" s="10">
        <v>12891.1</v>
      </c>
      <c r="K3070" s="13">
        <f t="shared" si="1470"/>
        <v>5.25</v>
      </c>
      <c r="L3070" s="13">
        <f t="shared" si="1479"/>
        <v>-105.80999999999949</v>
      </c>
      <c r="M3070" s="13">
        <f t="shared" si="1471"/>
        <v>23.25</v>
      </c>
      <c r="N3070" s="13"/>
      <c r="X3070">
        <f t="shared" si="1472"/>
        <v>5.25</v>
      </c>
      <c r="Y3070">
        <f t="shared" si="1473"/>
        <v>0</v>
      </c>
      <c r="Z3070">
        <f t="shared" si="1474"/>
        <v>0</v>
      </c>
      <c r="AA3070" s="22">
        <f t="shared" si="1475"/>
        <v>0</v>
      </c>
      <c r="AB3070" s="22">
        <f t="shared" si="1476"/>
        <v>0</v>
      </c>
      <c r="AC3070" s="22">
        <f t="shared" si="1477"/>
        <v>0</v>
      </c>
      <c r="AD3070" s="22">
        <f t="shared" si="1478"/>
        <v>0</v>
      </c>
    </row>
    <row r="3071" spans="3:30" x14ac:dyDescent="0.25">
      <c r="E3071" s="11">
        <v>43098.833333333336</v>
      </c>
      <c r="F3071" s="9">
        <v>12890.6</v>
      </c>
      <c r="G3071" s="9">
        <v>12899.1</v>
      </c>
      <c r="H3071" s="9">
        <v>12888.1</v>
      </c>
      <c r="I3071" s="9">
        <v>12894.85</v>
      </c>
      <c r="K3071" s="13">
        <f t="shared" si="1470"/>
        <v>4.25</v>
      </c>
      <c r="L3071" s="13">
        <f t="shared" si="1479"/>
        <v>-101.55999999999949</v>
      </c>
      <c r="M3071" s="13">
        <f t="shared" si="1471"/>
        <v>11</v>
      </c>
      <c r="N3071" s="13"/>
      <c r="X3071">
        <f t="shared" si="1472"/>
        <v>4.25</v>
      </c>
      <c r="Y3071">
        <f t="shared" si="1473"/>
        <v>0</v>
      </c>
      <c r="Z3071">
        <f t="shared" si="1474"/>
        <v>0</v>
      </c>
      <c r="AA3071" s="22">
        <f t="shared" si="1475"/>
        <v>0</v>
      </c>
      <c r="AB3071" s="22">
        <f t="shared" si="1476"/>
        <v>0</v>
      </c>
      <c r="AC3071" s="22">
        <f t="shared" si="1477"/>
        <v>0</v>
      </c>
      <c r="AD3071" s="22">
        <f t="shared" si="1478"/>
        <v>0</v>
      </c>
    </row>
    <row r="3072" spans="3:30" x14ac:dyDescent="0.25">
      <c r="E3072" s="12">
        <v>43098.875</v>
      </c>
      <c r="F3072" s="10">
        <v>12895.1</v>
      </c>
      <c r="G3072" s="10">
        <v>12896.6</v>
      </c>
      <c r="H3072" s="10">
        <v>12881.85</v>
      </c>
      <c r="I3072" s="10">
        <v>12884.85</v>
      </c>
      <c r="K3072" s="13">
        <f t="shared" si="1470"/>
        <v>-10.25</v>
      </c>
      <c r="L3072" s="13">
        <f t="shared" si="1479"/>
        <v>-111.80999999999949</v>
      </c>
      <c r="M3072" s="13">
        <f t="shared" si="1471"/>
        <v>14.75</v>
      </c>
      <c r="N3072" s="13"/>
      <c r="X3072">
        <f t="shared" si="1472"/>
        <v>10.25</v>
      </c>
      <c r="Y3072">
        <f t="shared" si="1473"/>
        <v>0</v>
      </c>
      <c r="Z3072">
        <f t="shared" si="1474"/>
        <v>0</v>
      </c>
      <c r="AA3072" s="22">
        <f t="shared" si="1475"/>
        <v>0</v>
      </c>
      <c r="AB3072" s="22">
        <f t="shared" si="1476"/>
        <v>0</v>
      </c>
      <c r="AC3072" s="22">
        <f t="shared" si="1477"/>
        <v>0</v>
      </c>
      <c r="AD3072" s="22">
        <f t="shared" si="1478"/>
        <v>0</v>
      </c>
    </row>
    <row r="3073" spans="1:30" x14ac:dyDescent="0.25">
      <c r="A3073" s="15"/>
      <c r="B3073" s="15"/>
      <c r="C3073" s="15"/>
      <c r="D3073" s="15"/>
      <c r="E3073" s="16">
        <v>43098.916666666664</v>
      </c>
      <c r="F3073" s="17">
        <v>12884.6</v>
      </c>
      <c r="G3073" s="17">
        <v>12888.6</v>
      </c>
      <c r="H3073" s="17">
        <v>12857.35</v>
      </c>
      <c r="I3073" s="17">
        <v>12863.35</v>
      </c>
      <c r="J3073" s="15"/>
      <c r="K3073" s="14">
        <f t="shared" si="1470"/>
        <v>-21.25</v>
      </c>
      <c r="L3073" s="13">
        <f t="shared" si="1479"/>
        <v>-133.05999999999949</v>
      </c>
      <c r="M3073" s="14">
        <f t="shared" si="1471"/>
        <v>31.25</v>
      </c>
      <c r="N3073" s="15"/>
      <c r="O3073" s="15"/>
      <c r="P3073" s="15"/>
      <c r="Q3073" s="15"/>
      <c r="R3073" s="15"/>
      <c r="S3073" s="15"/>
      <c r="T3073" s="15"/>
      <c r="U3073" s="15"/>
      <c r="V3073" s="15"/>
      <c r="X3073">
        <f t="shared" si="1472"/>
        <v>21.25</v>
      </c>
      <c r="Y3073">
        <f t="shared" si="1473"/>
        <v>0</v>
      </c>
      <c r="Z3073">
        <f t="shared" si="1474"/>
        <v>0</v>
      </c>
      <c r="AA3073" s="22">
        <f t="shared" si="1475"/>
        <v>0</v>
      </c>
      <c r="AB3073" s="22">
        <f t="shared" si="1476"/>
        <v>0</v>
      </c>
      <c r="AC3073" s="22">
        <f t="shared" si="1477"/>
        <v>0</v>
      </c>
      <c r="AD3073" s="22">
        <f t="shared" si="1478"/>
        <v>0</v>
      </c>
    </row>
    <row r="3074" spans="1:30" hidden="1" x14ac:dyDescent="0.25">
      <c r="E3074" s="12">
        <v>43102.125</v>
      </c>
      <c r="F3074" s="10">
        <v>12862.5</v>
      </c>
      <c r="G3074" s="10">
        <v>12862.5</v>
      </c>
      <c r="H3074" s="10">
        <v>12862.5</v>
      </c>
      <c r="I3074" s="10">
        <v>12862.5</v>
      </c>
    </row>
    <row r="3075" spans="1:30" x14ac:dyDescent="0.25">
      <c r="E3075" s="11">
        <v>43102.375</v>
      </c>
      <c r="F3075" s="9">
        <v>12862.5</v>
      </c>
      <c r="G3075" s="9">
        <v>12944.26</v>
      </c>
      <c r="H3075" s="9">
        <v>12862.5</v>
      </c>
      <c r="I3075" s="9">
        <v>12915.03</v>
      </c>
      <c r="K3075" s="13">
        <f t="shared" ref="K3075:K3088" si="1480">I3075-F3075</f>
        <v>52.530000000000655</v>
      </c>
      <c r="L3075" s="13">
        <v>0</v>
      </c>
      <c r="M3075" s="13">
        <f t="shared" ref="M3075:M3088" si="1481">G3075-H3075</f>
        <v>81.760000000000218</v>
      </c>
      <c r="N3075" s="14">
        <f>I3088-F3075</f>
        <v>26.399999999999636</v>
      </c>
      <c r="S3075" s="13">
        <f>MAX(G3075:G3090)</f>
        <v>12944.26</v>
      </c>
      <c r="X3075">
        <f t="shared" ref="X3075:X3088" si="1482">ABS(K3075)</f>
        <v>52.530000000000655</v>
      </c>
      <c r="Y3075">
        <f t="shared" ref="Y3075:Y3088" si="1483">ABS(N3075)</f>
        <v>26.399999999999636</v>
      </c>
      <c r="Z3075">
        <f t="shared" ref="Z3075:Z3088" si="1484">IF(S3075&lt;1000,ABS(S3075),0)</f>
        <v>0</v>
      </c>
      <c r="AA3075" s="22">
        <f t="shared" ref="AA3075:AA3088" si="1485">ABS(P3075)</f>
        <v>0</v>
      </c>
      <c r="AB3075" s="22">
        <f t="shared" ref="AB3075:AB3088" si="1486">ABS(Q3075)</f>
        <v>0</v>
      </c>
      <c r="AC3075" s="22">
        <f t="shared" ref="AC3075:AC3088" si="1487">IF(O3075=1,ABS(P3076),0)</f>
        <v>0</v>
      </c>
      <c r="AD3075" s="22">
        <f t="shared" ref="AD3075:AD3088" si="1488">IF(O3075=0,ABS(Q3076),0)</f>
        <v>0.86254699248120492</v>
      </c>
    </row>
    <row r="3076" spans="1:30" x14ac:dyDescent="0.25">
      <c r="E3076" s="12">
        <v>43102.416666666664</v>
      </c>
      <c r="F3076" s="10">
        <v>12914.53</v>
      </c>
      <c r="G3076" s="10">
        <v>12916.28</v>
      </c>
      <c r="H3076" s="10">
        <v>12787.2</v>
      </c>
      <c r="I3076" s="10">
        <v>12818.08</v>
      </c>
      <c r="K3076" s="13">
        <f t="shared" si="1480"/>
        <v>-96.450000000000728</v>
      </c>
      <c r="L3076" s="13">
        <f t="shared" ref="L3076:L3088" si="1489">L3075+K3076</f>
        <v>-96.450000000000728</v>
      </c>
      <c r="M3076" s="13">
        <f t="shared" si="1481"/>
        <v>129.07999999999993</v>
      </c>
      <c r="N3076" s="13"/>
      <c r="P3076">
        <f>_xlfn.IFS(K3075&lt;0,MIN(L3075:L3089),K3075&gt;0,MAX(L3075:L3089))/S3061</f>
        <v>0</v>
      </c>
      <c r="Q3076">
        <f>_xlfn.IFS(K3075&lt;0,MAX(L3075:L3089),K3075&gt;0,MIN(L3075:L3089))/S3061</f>
        <v>-0.86254699248120492</v>
      </c>
      <c r="S3076" s="13">
        <f>MIN(H3075:H3090)</f>
        <v>12740.93</v>
      </c>
      <c r="X3076">
        <f t="shared" si="1482"/>
        <v>96.450000000000728</v>
      </c>
      <c r="Y3076">
        <f t="shared" si="1483"/>
        <v>0</v>
      </c>
      <c r="Z3076">
        <f t="shared" si="1484"/>
        <v>0</v>
      </c>
      <c r="AA3076" s="22">
        <f t="shared" si="1485"/>
        <v>0</v>
      </c>
      <c r="AB3076" s="22">
        <f t="shared" si="1486"/>
        <v>0.86254699248120492</v>
      </c>
      <c r="AC3076" s="22">
        <f t="shared" si="1487"/>
        <v>0</v>
      </c>
      <c r="AD3076" s="22">
        <f t="shared" si="1488"/>
        <v>0</v>
      </c>
    </row>
    <row r="3077" spans="1:30" x14ac:dyDescent="0.25">
      <c r="E3077" s="11">
        <v>43102.458333333336</v>
      </c>
      <c r="F3077" s="9">
        <v>12818.33</v>
      </c>
      <c r="G3077" s="9">
        <v>12844.81</v>
      </c>
      <c r="H3077" s="9">
        <v>12740.93</v>
      </c>
      <c r="I3077" s="9">
        <v>12767.94</v>
      </c>
      <c r="K3077" s="13">
        <f t="shared" si="1480"/>
        <v>-50.389999999999418</v>
      </c>
      <c r="L3077" s="13">
        <f t="shared" si="1489"/>
        <v>-146.84000000000015</v>
      </c>
      <c r="M3077" s="13">
        <f t="shared" si="1481"/>
        <v>103.8799999999992</v>
      </c>
      <c r="N3077" s="13"/>
      <c r="S3077" s="13">
        <f>S3075-S3076</f>
        <v>203.32999999999993</v>
      </c>
      <c r="X3077">
        <f t="shared" si="1482"/>
        <v>50.389999999999418</v>
      </c>
      <c r="Y3077">
        <f t="shared" si="1483"/>
        <v>0</v>
      </c>
      <c r="Z3077">
        <f t="shared" si="1484"/>
        <v>203.32999999999993</v>
      </c>
      <c r="AA3077" s="22">
        <f t="shared" si="1485"/>
        <v>0</v>
      </c>
      <c r="AB3077" s="22">
        <f t="shared" si="1486"/>
        <v>0</v>
      </c>
      <c r="AC3077" s="22">
        <f t="shared" si="1487"/>
        <v>0</v>
      </c>
      <c r="AD3077" s="22">
        <f t="shared" si="1488"/>
        <v>0</v>
      </c>
    </row>
    <row r="3078" spans="1:30" x14ac:dyDescent="0.25">
      <c r="E3078" s="12">
        <v>43102.5</v>
      </c>
      <c r="F3078" s="10">
        <v>12767.19</v>
      </c>
      <c r="G3078" s="10">
        <v>12830.45</v>
      </c>
      <c r="H3078" s="10">
        <v>12766.43</v>
      </c>
      <c r="I3078" s="10">
        <v>12817.05</v>
      </c>
      <c r="K3078" s="13">
        <f t="shared" si="1480"/>
        <v>49.859999999998763</v>
      </c>
      <c r="L3078" s="13">
        <f t="shared" si="1489"/>
        <v>-96.980000000001382</v>
      </c>
      <c r="M3078" s="13">
        <f t="shared" si="1481"/>
        <v>64.020000000000437</v>
      </c>
      <c r="N3078" s="13"/>
      <c r="X3078">
        <f t="shared" si="1482"/>
        <v>49.859999999998763</v>
      </c>
      <c r="Y3078">
        <f t="shared" si="1483"/>
        <v>0</v>
      </c>
      <c r="Z3078">
        <f t="shared" si="1484"/>
        <v>0</v>
      </c>
      <c r="AA3078" s="22">
        <f t="shared" si="1485"/>
        <v>0</v>
      </c>
      <c r="AB3078" s="22">
        <f t="shared" si="1486"/>
        <v>0</v>
      </c>
      <c r="AC3078" s="22">
        <f t="shared" si="1487"/>
        <v>0</v>
      </c>
      <c r="AD3078" s="22">
        <f t="shared" si="1488"/>
        <v>0</v>
      </c>
    </row>
    <row r="3079" spans="1:30" x14ac:dyDescent="0.25">
      <c r="E3079" s="11">
        <v>43102.541666666664</v>
      </c>
      <c r="F3079" s="9">
        <v>12817.04</v>
      </c>
      <c r="G3079" s="9">
        <v>12840.15</v>
      </c>
      <c r="H3079" s="9">
        <v>12803.87</v>
      </c>
      <c r="I3079" s="9">
        <v>12822.07</v>
      </c>
      <c r="K3079" s="13">
        <f t="shared" si="1480"/>
        <v>5.0299999999988358</v>
      </c>
      <c r="L3079" s="13">
        <f t="shared" si="1489"/>
        <v>-91.950000000002547</v>
      </c>
      <c r="M3079" s="13">
        <f t="shared" si="1481"/>
        <v>36.279999999998836</v>
      </c>
      <c r="N3079" s="13"/>
      <c r="X3079">
        <f t="shared" si="1482"/>
        <v>5.0299999999988358</v>
      </c>
      <c r="Y3079">
        <f t="shared" si="1483"/>
        <v>0</v>
      </c>
      <c r="Z3079">
        <f t="shared" si="1484"/>
        <v>0</v>
      </c>
      <c r="AA3079" s="22">
        <f t="shared" si="1485"/>
        <v>0</v>
      </c>
      <c r="AB3079" s="22">
        <f t="shared" si="1486"/>
        <v>0</v>
      </c>
      <c r="AC3079" s="22">
        <f t="shared" si="1487"/>
        <v>0</v>
      </c>
      <c r="AD3079" s="22">
        <f t="shared" si="1488"/>
        <v>0</v>
      </c>
    </row>
    <row r="3080" spans="1:30" x14ac:dyDescent="0.25">
      <c r="E3080" s="12">
        <v>43102.583333333336</v>
      </c>
      <c r="F3080" s="10">
        <v>12822.06</v>
      </c>
      <c r="G3080" s="10">
        <v>12831.86</v>
      </c>
      <c r="H3080" s="10">
        <v>12811.06</v>
      </c>
      <c r="I3080" s="10">
        <v>12818.51</v>
      </c>
      <c r="K3080" s="13">
        <f t="shared" si="1480"/>
        <v>-3.5499999999992724</v>
      </c>
      <c r="L3080" s="13">
        <f t="shared" si="1489"/>
        <v>-95.500000000001819</v>
      </c>
      <c r="M3080" s="13">
        <f t="shared" si="1481"/>
        <v>20.800000000001091</v>
      </c>
      <c r="N3080" s="13"/>
      <c r="X3080">
        <f t="shared" si="1482"/>
        <v>3.5499999999992724</v>
      </c>
      <c r="Y3080">
        <f t="shared" si="1483"/>
        <v>0</v>
      </c>
      <c r="Z3080">
        <f t="shared" si="1484"/>
        <v>0</v>
      </c>
      <c r="AA3080" s="22">
        <f t="shared" si="1485"/>
        <v>0</v>
      </c>
      <c r="AB3080" s="22">
        <f t="shared" si="1486"/>
        <v>0</v>
      </c>
      <c r="AC3080" s="22">
        <f t="shared" si="1487"/>
        <v>0</v>
      </c>
      <c r="AD3080" s="22">
        <f t="shared" si="1488"/>
        <v>0</v>
      </c>
    </row>
    <row r="3081" spans="1:30" x14ac:dyDescent="0.25">
      <c r="E3081" s="11">
        <v>43102.625</v>
      </c>
      <c r="F3081" s="9">
        <v>12818.76</v>
      </c>
      <c r="G3081" s="9">
        <v>12828.12</v>
      </c>
      <c r="H3081" s="9">
        <v>12801.69</v>
      </c>
      <c r="I3081" s="9">
        <v>12802.19</v>
      </c>
      <c r="K3081" s="13">
        <f t="shared" si="1480"/>
        <v>-16.569999999999709</v>
      </c>
      <c r="L3081" s="13">
        <f t="shared" si="1489"/>
        <v>-112.07000000000153</v>
      </c>
      <c r="M3081" s="13">
        <f t="shared" si="1481"/>
        <v>26.430000000000291</v>
      </c>
      <c r="N3081" s="13"/>
      <c r="X3081">
        <f t="shared" si="1482"/>
        <v>16.569999999999709</v>
      </c>
      <c r="Y3081">
        <f t="shared" si="1483"/>
        <v>0</v>
      </c>
      <c r="Z3081">
        <f t="shared" si="1484"/>
        <v>0</v>
      </c>
      <c r="AA3081" s="22">
        <f t="shared" si="1485"/>
        <v>0</v>
      </c>
      <c r="AB3081" s="22">
        <f t="shared" si="1486"/>
        <v>0</v>
      </c>
      <c r="AC3081" s="22">
        <f t="shared" si="1487"/>
        <v>0</v>
      </c>
      <c r="AD3081" s="22">
        <f t="shared" si="1488"/>
        <v>0</v>
      </c>
    </row>
    <row r="3082" spans="1:30" x14ac:dyDescent="0.25">
      <c r="E3082" s="12">
        <v>43102.666666666664</v>
      </c>
      <c r="F3082" s="10">
        <v>12801.69</v>
      </c>
      <c r="G3082" s="10">
        <v>12868.73</v>
      </c>
      <c r="H3082" s="10">
        <v>12795.17</v>
      </c>
      <c r="I3082" s="10">
        <v>12863.67</v>
      </c>
      <c r="K3082" s="13">
        <f t="shared" si="1480"/>
        <v>61.979999999999563</v>
      </c>
      <c r="L3082" s="13">
        <f t="shared" si="1489"/>
        <v>-50.090000000001965</v>
      </c>
      <c r="M3082" s="13">
        <f t="shared" si="1481"/>
        <v>73.559999999999491</v>
      </c>
      <c r="N3082" s="13"/>
      <c r="X3082">
        <f t="shared" si="1482"/>
        <v>61.979999999999563</v>
      </c>
      <c r="Y3082">
        <f t="shared" si="1483"/>
        <v>0</v>
      </c>
      <c r="Z3082">
        <f t="shared" si="1484"/>
        <v>0</v>
      </c>
      <c r="AA3082" s="22">
        <f t="shared" si="1485"/>
        <v>0</v>
      </c>
      <c r="AB3082" s="22">
        <f t="shared" si="1486"/>
        <v>0</v>
      </c>
      <c r="AC3082" s="22">
        <f t="shared" si="1487"/>
        <v>0</v>
      </c>
      <c r="AD3082" s="22">
        <f t="shared" si="1488"/>
        <v>0</v>
      </c>
    </row>
    <row r="3083" spans="1:30" x14ac:dyDescent="0.25">
      <c r="E3083" s="11">
        <v>43102.708333333336</v>
      </c>
      <c r="F3083" s="9">
        <v>12865.92</v>
      </c>
      <c r="G3083" s="9">
        <v>12925.66</v>
      </c>
      <c r="H3083" s="9">
        <v>12865.15</v>
      </c>
      <c r="I3083" s="9">
        <v>12884.15</v>
      </c>
      <c r="K3083" s="13">
        <f t="shared" si="1480"/>
        <v>18.229999999999563</v>
      </c>
      <c r="L3083" s="13">
        <f t="shared" si="1489"/>
        <v>-31.860000000002401</v>
      </c>
      <c r="M3083" s="13">
        <f t="shared" si="1481"/>
        <v>60.510000000000218</v>
      </c>
      <c r="N3083" s="13"/>
      <c r="X3083">
        <f t="shared" si="1482"/>
        <v>18.229999999999563</v>
      </c>
      <c r="Y3083">
        <f t="shared" si="1483"/>
        <v>0</v>
      </c>
      <c r="Z3083">
        <f t="shared" si="1484"/>
        <v>0</v>
      </c>
      <c r="AA3083" s="22">
        <f t="shared" si="1485"/>
        <v>0</v>
      </c>
      <c r="AB3083" s="22">
        <f t="shared" si="1486"/>
        <v>0</v>
      </c>
      <c r="AC3083" s="22">
        <f t="shared" si="1487"/>
        <v>0</v>
      </c>
      <c r="AD3083" s="22">
        <f t="shared" si="1488"/>
        <v>0</v>
      </c>
    </row>
    <row r="3084" spans="1:30" x14ac:dyDescent="0.25">
      <c r="E3084" s="12">
        <v>43102.75</v>
      </c>
      <c r="F3084" s="10">
        <v>12884.65</v>
      </c>
      <c r="G3084" s="10">
        <v>12890.24</v>
      </c>
      <c r="H3084" s="10">
        <v>12847.11</v>
      </c>
      <c r="I3084" s="10">
        <v>12870.35</v>
      </c>
      <c r="K3084" s="13">
        <f t="shared" si="1480"/>
        <v>-14.299999999999272</v>
      </c>
      <c r="L3084" s="13">
        <f t="shared" si="1489"/>
        <v>-46.160000000001673</v>
      </c>
      <c r="M3084" s="13">
        <f t="shared" si="1481"/>
        <v>43.1299999999992</v>
      </c>
      <c r="N3084" s="13"/>
      <c r="X3084">
        <f t="shared" si="1482"/>
        <v>14.299999999999272</v>
      </c>
      <c r="Y3084">
        <f t="shared" si="1483"/>
        <v>0</v>
      </c>
      <c r="Z3084">
        <f t="shared" si="1484"/>
        <v>0</v>
      </c>
      <c r="AA3084" s="22">
        <f t="shared" si="1485"/>
        <v>0</v>
      </c>
      <c r="AB3084" s="22">
        <f t="shared" si="1486"/>
        <v>0</v>
      </c>
      <c r="AC3084" s="22">
        <f t="shared" si="1487"/>
        <v>0</v>
      </c>
      <c r="AD3084" s="22">
        <f t="shared" si="1488"/>
        <v>0</v>
      </c>
    </row>
    <row r="3085" spans="1:30" x14ac:dyDescent="0.25">
      <c r="E3085" s="11">
        <v>43102.791666666664</v>
      </c>
      <c r="F3085" s="9">
        <v>12870.85</v>
      </c>
      <c r="G3085" s="9">
        <v>12891.11</v>
      </c>
      <c r="H3085" s="9">
        <v>12866.84</v>
      </c>
      <c r="I3085" s="9">
        <v>12875.85</v>
      </c>
      <c r="K3085" s="13">
        <f t="shared" si="1480"/>
        <v>5</v>
      </c>
      <c r="L3085" s="13">
        <f t="shared" si="1489"/>
        <v>-41.160000000001673</v>
      </c>
      <c r="M3085" s="13">
        <f t="shared" si="1481"/>
        <v>24.270000000000437</v>
      </c>
      <c r="N3085" s="13"/>
      <c r="X3085">
        <f t="shared" si="1482"/>
        <v>5</v>
      </c>
      <c r="Y3085">
        <f t="shared" si="1483"/>
        <v>0</v>
      </c>
      <c r="Z3085">
        <f t="shared" si="1484"/>
        <v>0</v>
      </c>
      <c r="AA3085" s="22">
        <f t="shared" si="1485"/>
        <v>0</v>
      </c>
      <c r="AB3085" s="22">
        <f t="shared" si="1486"/>
        <v>0</v>
      </c>
      <c r="AC3085" s="22">
        <f t="shared" si="1487"/>
        <v>0</v>
      </c>
      <c r="AD3085" s="22">
        <f t="shared" si="1488"/>
        <v>0</v>
      </c>
    </row>
    <row r="3086" spans="1:30" x14ac:dyDescent="0.25">
      <c r="E3086" s="12">
        <v>43102.833333333336</v>
      </c>
      <c r="F3086" s="10">
        <v>12876.35</v>
      </c>
      <c r="G3086" s="10">
        <v>12887.85</v>
      </c>
      <c r="H3086" s="10">
        <v>12869.34</v>
      </c>
      <c r="I3086" s="10">
        <v>12884.85</v>
      </c>
      <c r="K3086" s="13">
        <f t="shared" si="1480"/>
        <v>8.5</v>
      </c>
      <c r="L3086" s="13">
        <f t="shared" si="1489"/>
        <v>-32.660000000001673</v>
      </c>
      <c r="M3086" s="13">
        <f t="shared" si="1481"/>
        <v>18.510000000000218</v>
      </c>
      <c r="N3086" s="13"/>
      <c r="X3086">
        <f t="shared" si="1482"/>
        <v>8.5</v>
      </c>
      <c r="Y3086">
        <f t="shared" si="1483"/>
        <v>0</v>
      </c>
      <c r="Z3086">
        <f t="shared" si="1484"/>
        <v>0</v>
      </c>
      <c r="AA3086" s="22">
        <f t="shared" si="1485"/>
        <v>0</v>
      </c>
      <c r="AB3086" s="22">
        <f t="shared" si="1486"/>
        <v>0</v>
      </c>
      <c r="AC3086" s="22">
        <f t="shared" si="1487"/>
        <v>0</v>
      </c>
      <c r="AD3086" s="22">
        <f t="shared" si="1488"/>
        <v>0</v>
      </c>
    </row>
    <row r="3087" spans="1:30" x14ac:dyDescent="0.25">
      <c r="E3087" s="11">
        <v>43102.875</v>
      </c>
      <c r="F3087" s="9">
        <v>12885.35</v>
      </c>
      <c r="G3087" s="9">
        <v>12889.35</v>
      </c>
      <c r="H3087" s="9">
        <v>12878.84</v>
      </c>
      <c r="I3087" s="9">
        <v>12879.84</v>
      </c>
      <c r="K3087" s="13">
        <f t="shared" si="1480"/>
        <v>-5.5100000000002183</v>
      </c>
      <c r="L3087" s="13">
        <f t="shared" si="1489"/>
        <v>-38.170000000001892</v>
      </c>
      <c r="M3087" s="13">
        <f t="shared" si="1481"/>
        <v>10.510000000000218</v>
      </c>
      <c r="N3087" s="13"/>
      <c r="X3087">
        <f t="shared" si="1482"/>
        <v>5.5100000000002183</v>
      </c>
      <c r="Y3087">
        <f t="shared" si="1483"/>
        <v>0</v>
      </c>
      <c r="Z3087">
        <f t="shared" si="1484"/>
        <v>0</v>
      </c>
      <c r="AA3087" s="22">
        <f t="shared" si="1485"/>
        <v>0</v>
      </c>
      <c r="AB3087" s="22">
        <f t="shared" si="1486"/>
        <v>0</v>
      </c>
      <c r="AC3087" s="22">
        <f t="shared" si="1487"/>
        <v>0</v>
      </c>
      <c r="AD3087" s="22">
        <f t="shared" si="1488"/>
        <v>0</v>
      </c>
    </row>
    <row r="3088" spans="1:30" x14ac:dyDescent="0.25">
      <c r="E3088" s="12">
        <v>43102.916666666664</v>
      </c>
      <c r="F3088" s="10">
        <v>12879.59</v>
      </c>
      <c r="G3088" s="10">
        <v>12893.6</v>
      </c>
      <c r="H3088" s="10">
        <v>12877.84</v>
      </c>
      <c r="I3088" s="10">
        <v>12888.9</v>
      </c>
      <c r="K3088" s="13">
        <f t="shared" si="1480"/>
        <v>9.3099999999994907</v>
      </c>
      <c r="L3088" s="13">
        <f t="shared" si="1489"/>
        <v>-28.860000000002401</v>
      </c>
      <c r="M3088" s="13">
        <f t="shared" si="1481"/>
        <v>15.760000000000218</v>
      </c>
      <c r="N3088" s="13"/>
      <c r="X3088">
        <f t="shared" si="1482"/>
        <v>9.3099999999994907</v>
      </c>
      <c r="Y3088">
        <f t="shared" si="1483"/>
        <v>0</v>
      </c>
      <c r="Z3088">
        <f t="shared" si="1484"/>
        <v>0</v>
      </c>
      <c r="AA3088" s="22">
        <f t="shared" si="1485"/>
        <v>0</v>
      </c>
      <c r="AB3088" s="22">
        <f t="shared" si="1486"/>
        <v>0</v>
      </c>
      <c r="AC3088" s="22">
        <f t="shared" si="1487"/>
        <v>0</v>
      </c>
      <c r="AD3088" s="22">
        <f t="shared" si="1488"/>
        <v>0</v>
      </c>
    </row>
    <row r="3089" spans="3:30" hidden="1" x14ac:dyDescent="0.25">
      <c r="E3089" s="11">
        <v>43102.958333333336</v>
      </c>
      <c r="F3089" s="9">
        <v>12887.7</v>
      </c>
      <c r="G3089" s="9">
        <v>12887.7</v>
      </c>
      <c r="H3089" s="9">
        <v>12875.75</v>
      </c>
      <c r="I3089" s="9">
        <v>12883.93</v>
      </c>
      <c r="L3089" s="13">
        <f>L3088+K3090</f>
        <v>-28.860000000002401</v>
      </c>
    </row>
    <row r="3090" spans="3:30" hidden="1" x14ac:dyDescent="0.25">
      <c r="E3090" s="12">
        <v>43103.041666666664</v>
      </c>
      <c r="F3090" s="10">
        <v>12882.72</v>
      </c>
      <c r="G3090" s="10">
        <v>12885.12</v>
      </c>
      <c r="H3090" s="10">
        <v>12874.25</v>
      </c>
      <c r="I3090" s="10">
        <v>12880.32</v>
      </c>
    </row>
    <row r="3091" spans="3:30" hidden="1" x14ac:dyDescent="0.25">
      <c r="E3091" s="11">
        <v>43103.083333333336</v>
      </c>
      <c r="F3091" s="9">
        <v>12879.72</v>
      </c>
      <c r="G3091" s="9">
        <v>12892.19</v>
      </c>
      <c r="H3091" s="9">
        <v>12879.72</v>
      </c>
      <c r="I3091" s="9">
        <v>12892</v>
      </c>
    </row>
    <row r="3092" spans="3:30" hidden="1" x14ac:dyDescent="0.25">
      <c r="E3092" s="12">
        <v>43103.125</v>
      </c>
      <c r="F3092" s="10">
        <v>12890.8</v>
      </c>
      <c r="G3092" s="10">
        <v>12897.58</v>
      </c>
      <c r="H3092" s="10">
        <v>12890.8</v>
      </c>
      <c r="I3092" s="10">
        <v>12897.58</v>
      </c>
    </row>
    <row r="3093" spans="3:30" hidden="1" x14ac:dyDescent="0.25">
      <c r="E3093" s="11">
        <v>43103.166666666664</v>
      </c>
      <c r="F3093" s="9">
        <v>12897.58</v>
      </c>
      <c r="G3093" s="9">
        <v>12903.56</v>
      </c>
      <c r="H3093" s="9">
        <v>12897.58</v>
      </c>
      <c r="I3093" s="9">
        <v>12900.47</v>
      </c>
    </row>
    <row r="3094" spans="3:30" hidden="1" x14ac:dyDescent="0.25">
      <c r="E3094" s="12">
        <v>43103.208333333336</v>
      </c>
      <c r="F3094" s="10">
        <v>12899.27</v>
      </c>
      <c r="G3094" s="10">
        <v>12904.05</v>
      </c>
      <c r="H3094" s="10">
        <v>12899.27</v>
      </c>
      <c r="I3094" s="10">
        <v>12901.66</v>
      </c>
    </row>
    <row r="3095" spans="3:30" hidden="1" x14ac:dyDescent="0.25">
      <c r="E3095" s="11">
        <v>43103.25</v>
      </c>
      <c r="F3095" s="9">
        <v>12901.66</v>
      </c>
      <c r="G3095" s="9">
        <v>12903.35</v>
      </c>
      <c r="H3095" s="9">
        <v>12899.26</v>
      </c>
      <c r="I3095" s="9">
        <v>12902.15</v>
      </c>
    </row>
    <row r="3096" spans="3:30" hidden="1" x14ac:dyDescent="0.25">
      <c r="E3096" s="12">
        <v>43103.291666666664</v>
      </c>
      <c r="F3096" s="10">
        <v>12902.15</v>
      </c>
      <c r="G3096" s="10">
        <v>12907.54</v>
      </c>
      <c r="H3096" s="10">
        <v>12902.15</v>
      </c>
      <c r="I3096" s="10">
        <v>12906.34</v>
      </c>
    </row>
    <row r="3097" spans="3:30" x14ac:dyDescent="0.25">
      <c r="C3097">
        <v>1</v>
      </c>
      <c r="E3097" s="11">
        <v>43103.333333333336</v>
      </c>
      <c r="F3097" s="9">
        <v>12906.34</v>
      </c>
      <c r="G3097" s="9">
        <v>12911.77</v>
      </c>
      <c r="H3097" s="9">
        <v>12903.77</v>
      </c>
      <c r="I3097" s="9">
        <v>12905.58</v>
      </c>
      <c r="K3097" s="13">
        <f t="shared" ref="K3097:K3111" si="1490">I3097-F3097</f>
        <v>-0.76000000000021828</v>
      </c>
      <c r="L3097" s="13">
        <v>0</v>
      </c>
      <c r="M3097" s="13">
        <f t="shared" ref="M3097:M3111" si="1491">G3097-H3097</f>
        <v>8</v>
      </c>
      <c r="N3097" s="13">
        <f t="shared" ref="N3097" si="1492">I3111-F3097</f>
        <v>103.95000000000073</v>
      </c>
      <c r="O3097" s="18">
        <f>IF(K3097*N3097&gt;0,1,0)</f>
        <v>0</v>
      </c>
      <c r="S3097" s="13">
        <f>MAX(G3097:G3112)</f>
        <v>13024.2</v>
      </c>
      <c r="X3097">
        <f t="shared" ref="X3097:X3111" si="1493">ABS(K3097)</f>
        <v>0.76000000000021828</v>
      </c>
      <c r="Y3097">
        <f t="shared" ref="Y3097:Y3111" si="1494">ABS(N3097)</f>
        <v>103.95000000000073</v>
      </c>
      <c r="Z3097">
        <f t="shared" ref="Z3097:Z3111" si="1495">IF(S3097&lt;1000,ABS(S3097),0)</f>
        <v>0</v>
      </c>
      <c r="AA3097" s="22">
        <f t="shared" ref="AA3097:AA3111" si="1496">ABS(P3097)</f>
        <v>0</v>
      </c>
      <c r="AB3097" s="22">
        <f t="shared" ref="AB3097:AB3111" si="1497">ABS(Q3097)</f>
        <v>0</v>
      </c>
      <c r="AC3097" s="22">
        <f t="shared" ref="AC3097:AC3111" si="1498">IF(O3097=1,ABS(P3098),0)</f>
        <v>0</v>
      </c>
      <c r="AD3097" s="22">
        <f t="shared" ref="AD3097:AD3111" si="1499">IF(O3097=0,ABS(Q3098),0)</f>
        <v>0.53700880342300961</v>
      </c>
    </row>
    <row r="3098" spans="3:30" x14ac:dyDescent="0.25">
      <c r="E3098" s="12">
        <v>43103.375</v>
      </c>
      <c r="F3098" s="10">
        <v>12904.84</v>
      </c>
      <c r="G3098" s="10">
        <v>12935.82</v>
      </c>
      <c r="H3098" s="10">
        <v>12901.83</v>
      </c>
      <c r="I3098" s="10">
        <v>12918.59</v>
      </c>
      <c r="K3098" s="13">
        <f t="shared" si="1490"/>
        <v>13.75</v>
      </c>
      <c r="L3098" s="13">
        <f t="shared" ref="L3098:L3111" si="1500">L3097+K3098</f>
        <v>13.75</v>
      </c>
      <c r="M3098" s="13">
        <f t="shared" si="1491"/>
        <v>33.989999999999782</v>
      </c>
      <c r="N3098" s="13"/>
      <c r="P3098">
        <f>_xlfn.IFS(K3097&lt;0,MIN(L3097:L3111),K3097&gt;0,MAX(L3097:L3111))/S3077</f>
        <v>0</v>
      </c>
      <c r="Q3098">
        <f>_xlfn.IFS(K3097&lt;0,MAX(L3097:L3111),K3097&gt;0,MIN(L3097:L3111))/S3077</f>
        <v>0.53700880342300961</v>
      </c>
      <c r="S3098" s="13">
        <f>MIN(H3097:H3112)</f>
        <v>12890.53</v>
      </c>
      <c r="X3098">
        <f t="shared" si="1493"/>
        <v>13.75</v>
      </c>
      <c r="Y3098">
        <f t="shared" si="1494"/>
        <v>0</v>
      </c>
      <c r="Z3098">
        <f t="shared" si="1495"/>
        <v>0</v>
      </c>
      <c r="AA3098" s="22">
        <f t="shared" si="1496"/>
        <v>0</v>
      </c>
      <c r="AB3098" s="22">
        <f t="shared" si="1497"/>
        <v>0.53700880342300961</v>
      </c>
      <c r="AC3098" s="22">
        <f t="shared" si="1498"/>
        <v>0</v>
      </c>
      <c r="AD3098" s="22">
        <f t="shared" si="1499"/>
        <v>0</v>
      </c>
    </row>
    <row r="3099" spans="3:30" x14ac:dyDescent="0.25">
      <c r="E3099" s="11">
        <v>43103.416666666664</v>
      </c>
      <c r="F3099" s="9">
        <v>12916.84</v>
      </c>
      <c r="G3099" s="9">
        <v>12951.18</v>
      </c>
      <c r="H3099" s="9">
        <v>12910.8</v>
      </c>
      <c r="I3099" s="9">
        <v>12932.22</v>
      </c>
      <c r="K3099" s="13">
        <f t="shared" si="1490"/>
        <v>15.3799999999992</v>
      </c>
      <c r="L3099" s="13">
        <f t="shared" si="1500"/>
        <v>29.1299999999992</v>
      </c>
      <c r="M3099" s="13">
        <f t="shared" si="1491"/>
        <v>40.380000000001019</v>
      </c>
      <c r="N3099" s="13"/>
      <c r="S3099" s="13">
        <f>S3097-S3098</f>
        <v>133.67000000000007</v>
      </c>
      <c r="X3099">
        <f t="shared" si="1493"/>
        <v>15.3799999999992</v>
      </c>
      <c r="Y3099">
        <f t="shared" si="1494"/>
        <v>0</v>
      </c>
      <c r="Z3099">
        <f t="shared" si="1495"/>
        <v>133.67000000000007</v>
      </c>
      <c r="AA3099" s="22">
        <f t="shared" si="1496"/>
        <v>0</v>
      </c>
      <c r="AB3099" s="22">
        <f t="shared" si="1497"/>
        <v>0</v>
      </c>
      <c r="AC3099" s="22">
        <f t="shared" si="1498"/>
        <v>0</v>
      </c>
      <c r="AD3099" s="22">
        <f t="shared" si="1499"/>
        <v>0</v>
      </c>
    </row>
    <row r="3100" spans="3:30" x14ac:dyDescent="0.25">
      <c r="E3100" s="12">
        <v>43103.458333333336</v>
      </c>
      <c r="F3100" s="10">
        <v>12932.72</v>
      </c>
      <c r="G3100" s="10">
        <v>12950.66</v>
      </c>
      <c r="H3100" s="10">
        <v>12892.37</v>
      </c>
      <c r="I3100" s="10">
        <v>12907.67</v>
      </c>
      <c r="K3100" s="13">
        <f t="shared" si="1490"/>
        <v>-25.049999999999272</v>
      </c>
      <c r="L3100" s="13">
        <f t="shared" si="1500"/>
        <v>4.0799999999999272</v>
      </c>
      <c r="M3100" s="13">
        <f t="shared" si="1491"/>
        <v>58.289999999999054</v>
      </c>
      <c r="N3100" s="13"/>
      <c r="X3100">
        <f t="shared" si="1493"/>
        <v>25.049999999999272</v>
      </c>
      <c r="Y3100">
        <f t="shared" si="1494"/>
        <v>0</v>
      </c>
      <c r="Z3100">
        <f t="shared" si="1495"/>
        <v>0</v>
      </c>
      <c r="AA3100" s="22">
        <f t="shared" si="1496"/>
        <v>0</v>
      </c>
      <c r="AB3100" s="22">
        <f t="shared" si="1497"/>
        <v>0</v>
      </c>
      <c r="AC3100" s="22">
        <f t="shared" si="1498"/>
        <v>0</v>
      </c>
      <c r="AD3100" s="22">
        <f t="shared" si="1499"/>
        <v>0</v>
      </c>
    </row>
    <row r="3101" spans="3:30" x14ac:dyDescent="0.25">
      <c r="E3101" s="11">
        <v>43103.5</v>
      </c>
      <c r="F3101" s="9">
        <v>12909.17</v>
      </c>
      <c r="G3101" s="9">
        <v>12922.46</v>
      </c>
      <c r="H3101" s="9">
        <v>12890.53</v>
      </c>
      <c r="I3101" s="9">
        <v>12917.81</v>
      </c>
      <c r="K3101" s="13">
        <f t="shared" si="1490"/>
        <v>8.6399999999994179</v>
      </c>
      <c r="L3101" s="13">
        <f t="shared" si="1500"/>
        <v>12.719999999999345</v>
      </c>
      <c r="M3101" s="13">
        <f t="shared" si="1491"/>
        <v>31.929999999998472</v>
      </c>
      <c r="N3101" s="13"/>
      <c r="X3101">
        <f t="shared" si="1493"/>
        <v>8.6399999999994179</v>
      </c>
      <c r="Y3101">
        <f t="shared" si="1494"/>
        <v>0</v>
      </c>
      <c r="Z3101">
        <f t="shared" si="1495"/>
        <v>0</v>
      </c>
      <c r="AA3101" s="22">
        <f t="shared" si="1496"/>
        <v>0</v>
      </c>
      <c r="AB3101" s="22">
        <f t="shared" si="1497"/>
        <v>0</v>
      </c>
      <c r="AC3101" s="22">
        <f t="shared" si="1498"/>
        <v>0</v>
      </c>
      <c r="AD3101" s="22">
        <f t="shared" si="1499"/>
        <v>0</v>
      </c>
    </row>
    <row r="3102" spans="3:30" x14ac:dyDescent="0.25">
      <c r="E3102" s="12">
        <v>43103.541666666664</v>
      </c>
      <c r="F3102" s="10">
        <v>12918.06</v>
      </c>
      <c r="G3102" s="10">
        <v>12943.59</v>
      </c>
      <c r="H3102" s="10">
        <v>12909.28</v>
      </c>
      <c r="I3102" s="10">
        <v>12926.94</v>
      </c>
      <c r="K3102" s="13">
        <f t="shared" si="1490"/>
        <v>8.8800000000010186</v>
      </c>
      <c r="L3102" s="13">
        <f t="shared" si="1500"/>
        <v>21.600000000000364</v>
      </c>
      <c r="M3102" s="13">
        <f t="shared" si="1491"/>
        <v>34.309999999999491</v>
      </c>
      <c r="N3102" s="13"/>
      <c r="X3102">
        <f t="shared" si="1493"/>
        <v>8.8800000000010186</v>
      </c>
      <c r="Y3102">
        <f t="shared" si="1494"/>
        <v>0</v>
      </c>
      <c r="Z3102">
        <f t="shared" si="1495"/>
        <v>0</v>
      </c>
      <c r="AA3102" s="22">
        <f t="shared" si="1496"/>
        <v>0</v>
      </c>
      <c r="AB3102" s="22">
        <f t="shared" si="1497"/>
        <v>0</v>
      </c>
      <c r="AC3102" s="22">
        <f t="shared" si="1498"/>
        <v>0</v>
      </c>
      <c r="AD3102" s="22">
        <f t="shared" si="1499"/>
        <v>0</v>
      </c>
    </row>
    <row r="3103" spans="3:30" x14ac:dyDescent="0.25">
      <c r="E3103" s="11">
        <v>43103.583333333336</v>
      </c>
      <c r="F3103" s="9">
        <v>12925.94</v>
      </c>
      <c r="G3103" s="9">
        <v>12940.64</v>
      </c>
      <c r="H3103" s="9">
        <v>12916.43</v>
      </c>
      <c r="I3103" s="9">
        <v>12938.38</v>
      </c>
      <c r="K3103" s="13">
        <f t="shared" si="1490"/>
        <v>12.43999999999869</v>
      </c>
      <c r="L3103" s="13">
        <f t="shared" si="1500"/>
        <v>34.039999999999054</v>
      </c>
      <c r="M3103" s="13">
        <f t="shared" si="1491"/>
        <v>24.209999999999127</v>
      </c>
      <c r="N3103" s="13"/>
      <c r="X3103">
        <f t="shared" si="1493"/>
        <v>12.43999999999869</v>
      </c>
      <c r="Y3103">
        <f t="shared" si="1494"/>
        <v>0</v>
      </c>
      <c r="Z3103">
        <f t="shared" si="1495"/>
        <v>0</v>
      </c>
      <c r="AA3103" s="22">
        <f t="shared" si="1496"/>
        <v>0</v>
      </c>
      <c r="AB3103" s="22">
        <f t="shared" si="1497"/>
        <v>0</v>
      </c>
      <c r="AC3103" s="22">
        <f t="shared" si="1498"/>
        <v>0</v>
      </c>
      <c r="AD3103" s="22">
        <f t="shared" si="1499"/>
        <v>0</v>
      </c>
    </row>
    <row r="3104" spans="3:30" x14ac:dyDescent="0.25">
      <c r="E3104" s="12">
        <v>43103.625</v>
      </c>
      <c r="F3104" s="10">
        <v>12938.39</v>
      </c>
      <c r="G3104" s="10">
        <v>12946.9</v>
      </c>
      <c r="H3104" s="10">
        <v>12919.88</v>
      </c>
      <c r="I3104" s="10">
        <v>12921.61</v>
      </c>
      <c r="K3104" s="13">
        <f t="shared" si="1490"/>
        <v>-16.779999999998836</v>
      </c>
      <c r="L3104" s="13">
        <f t="shared" si="1500"/>
        <v>17.260000000000218</v>
      </c>
      <c r="M3104" s="13">
        <f t="shared" si="1491"/>
        <v>27.020000000000437</v>
      </c>
      <c r="N3104" s="13"/>
      <c r="X3104">
        <f t="shared" si="1493"/>
        <v>16.779999999998836</v>
      </c>
      <c r="Y3104">
        <f t="shared" si="1494"/>
        <v>0</v>
      </c>
      <c r="Z3104">
        <f t="shared" si="1495"/>
        <v>0</v>
      </c>
      <c r="AA3104" s="22">
        <f t="shared" si="1496"/>
        <v>0</v>
      </c>
      <c r="AB3104" s="22">
        <f t="shared" si="1497"/>
        <v>0</v>
      </c>
      <c r="AC3104" s="22">
        <f t="shared" si="1498"/>
        <v>0</v>
      </c>
      <c r="AD3104" s="22">
        <f t="shared" si="1499"/>
        <v>0</v>
      </c>
    </row>
    <row r="3105" spans="3:30" x14ac:dyDescent="0.25">
      <c r="E3105" s="11">
        <v>43103.666666666664</v>
      </c>
      <c r="F3105" s="9">
        <v>12921.36</v>
      </c>
      <c r="G3105" s="9">
        <v>12984.96</v>
      </c>
      <c r="H3105" s="9">
        <v>12921.36</v>
      </c>
      <c r="I3105" s="9">
        <v>12978.22</v>
      </c>
      <c r="K3105" s="13">
        <f t="shared" si="1490"/>
        <v>56.859999999998763</v>
      </c>
      <c r="L3105" s="13">
        <f t="shared" si="1500"/>
        <v>74.119999999998981</v>
      </c>
      <c r="M3105" s="13">
        <f t="shared" si="1491"/>
        <v>63.599999999998545</v>
      </c>
      <c r="N3105" s="13"/>
      <c r="X3105">
        <f t="shared" si="1493"/>
        <v>56.859999999998763</v>
      </c>
      <c r="Y3105">
        <f t="shared" si="1494"/>
        <v>0</v>
      </c>
      <c r="Z3105">
        <f t="shared" si="1495"/>
        <v>0</v>
      </c>
      <c r="AA3105" s="22">
        <f t="shared" si="1496"/>
        <v>0</v>
      </c>
      <c r="AB3105" s="22">
        <f t="shared" si="1497"/>
        <v>0</v>
      </c>
      <c r="AC3105" s="22">
        <f t="shared" si="1498"/>
        <v>0</v>
      </c>
      <c r="AD3105" s="22">
        <f t="shared" si="1499"/>
        <v>0</v>
      </c>
    </row>
    <row r="3106" spans="3:30" x14ac:dyDescent="0.25">
      <c r="E3106" s="12">
        <v>43103.708333333336</v>
      </c>
      <c r="F3106" s="10">
        <v>12978.97</v>
      </c>
      <c r="G3106" s="10">
        <v>13024.2</v>
      </c>
      <c r="H3106" s="10">
        <v>12978.72</v>
      </c>
      <c r="I3106" s="10">
        <v>12989.37</v>
      </c>
      <c r="K3106" s="13">
        <f t="shared" si="1490"/>
        <v>10.400000000001455</v>
      </c>
      <c r="L3106" s="13">
        <f t="shared" si="1500"/>
        <v>84.520000000000437</v>
      </c>
      <c r="M3106" s="13">
        <f t="shared" si="1491"/>
        <v>45.480000000001382</v>
      </c>
      <c r="N3106" s="13"/>
      <c r="X3106">
        <f t="shared" si="1493"/>
        <v>10.400000000001455</v>
      </c>
      <c r="Y3106">
        <f t="shared" si="1494"/>
        <v>0</v>
      </c>
      <c r="Z3106">
        <f t="shared" si="1495"/>
        <v>0</v>
      </c>
      <c r="AA3106" s="22">
        <f t="shared" si="1496"/>
        <v>0</v>
      </c>
      <c r="AB3106" s="22">
        <f t="shared" si="1497"/>
        <v>0</v>
      </c>
      <c r="AC3106" s="22">
        <f t="shared" si="1498"/>
        <v>0</v>
      </c>
      <c r="AD3106" s="22">
        <f t="shared" si="1499"/>
        <v>0</v>
      </c>
    </row>
    <row r="3107" spans="3:30" x14ac:dyDescent="0.25">
      <c r="E3107" s="11">
        <v>43103.75</v>
      </c>
      <c r="F3107" s="9">
        <v>12989.87</v>
      </c>
      <c r="G3107" s="9">
        <v>13004.94</v>
      </c>
      <c r="H3107" s="9">
        <v>12965.28</v>
      </c>
      <c r="I3107" s="9">
        <v>12975.53</v>
      </c>
      <c r="K3107" s="13">
        <f t="shared" si="1490"/>
        <v>-14.340000000000146</v>
      </c>
      <c r="L3107" s="13">
        <f t="shared" si="1500"/>
        <v>70.180000000000291</v>
      </c>
      <c r="M3107" s="13">
        <f t="shared" si="1491"/>
        <v>39.659999999999854</v>
      </c>
      <c r="N3107" s="13"/>
      <c r="X3107">
        <f t="shared" si="1493"/>
        <v>14.340000000000146</v>
      </c>
      <c r="Y3107">
        <f t="shared" si="1494"/>
        <v>0</v>
      </c>
      <c r="Z3107">
        <f t="shared" si="1495"/>
        <v>0</v>
      </c>
      <c r="AA3107" s="22">
        <f t="shared" si="1496"/>
        <v>0</v>
      </c>
      <c r="AB3107" s="22">
        <f t="shared" si="1497"/>
        <v>0</v>
      </c>
      <c r="AC3107" s="22">
        <f t="shared" si="1498"/>
        <v>0</v>
      </c>
      <c r="AD3107" s="22">
        <f t="shared" si="1499"/>
        <v>0</v>
      </c>
    </row>
    <row r="3108" spans="3:30" x14ac:dyDescent="0.25">
      <c r="E3108" s="12">
        <v>43103.791666666664</v>
      </c>
      <c r="F3108" s="10">
        <v>12975.28</v>
      </c>
      <c r="G3108" s="10">
        <v>13007.55</v>
      </c>
      <c r="H3108" s="10">
        <v>12973.28</v>
      </c>
      <c r="I3108" s="10">
        <v>13004.04</v>
      </c>
      <c r="K3108" s="13">
        <f t="shared" si="1490"/>
        <v>28.760000000000218</v>
      </c>
      <c r="L3108" s="13">
        <f t="shared" si="1500"/>
        <v>98.940000000000509</v>
      </c>
      <c r="M3108" s="13">
        <f t="shared" si="1491"/>
        <v>34.269999999998618</v>
      </c>
      <c r="N3108" s="13"/>
      <c r="X3108">
        <f t="shared" si="1493"/>
        <v>28.760000000000218</v>
      </c>
      <c r="Y3108">
        <f t="shared" si="1494"/>
        <v>0</v>
      </c>
      <c r="Z3108">
        <f t="shared" si="1495"/>
        <v>0</v>
      </c>
      <c r="AA3108" s="22">
        <f t="shared" si="1496"/>
        <v>0</v>
      </c>
      <c r="AB3108" s="22">
        <f t="shared" si="1497"/>
        <v>0</v>
      </c>
      <c r="AC3108" s="22">
        <f t="shared" si="1498"/>
        <v>0</v>
      </c>
      <c r="AD3108" s="22">
        <f t="shared" si="1499"/>
        <v>0</v>
      </c>
    </row>
    <row r="3109" spans="3:30" x14ac:dyDescent="0.25">
      <c r="E3109" s="11">
        <v>43103.833333333336</v>
      </c>
      <c r="F3109" s="9">
        <v>13002.29</v>
      </c>
      <c r="G3109" s="9">
        <v>13006.54</v>
      </c>
      <c r="H3109" s="9">
        <v>12993.54</v>
      </c>
      <c r="I3109" s="9">
        <v>12997.79</v>
      </c>
      <c r="K3109" s="13">
        <f t="shared" si="1490"/>
        <v>-4.5</v>
      </c>
      <c r="L3109" s="13">
        <f t="shared" si="1500"/>
        <v>94.440000000000509</v>
      </c>
      <c r="M3109" s="13">
        <f t="shared" si="1491"/>
        <v>13</v>
      </c>
      <c r="N3109" s="13"/>
      <c r="X3109">
        <f t="shared" si="1493"/>
        <v>4.5</v>
      </c>
      <c r="Y3109">
        <f t="shared" si="1494"/>
        <v>0</v>
      </c>
      <c r="Z3109">
        <f t="shared" si="1495"/>
        <v>0</v>
      </c>
      <c r="AA3109" s="22">
        <f t="shared" si="1496"/>
        <v>0</v>
      </c>
      <c r="AB3109" s="22">
        <f t="shared" si="1497"/>
        <v>0</v>
      </c>
      <c r="AC3109" s="22">
        <f t="shared" si="1498"/>
        <v>0</v>
      </c>
      <c r="AD3109" s="22">
        <f t="shared" si="1499"/>
        <v>0</v>
      </c>
    </row>
    <row r="3110" spans="3:30" x14ac:dyDescent="0.25">
      <c r="E3110" s="12">
        <v>43103.875</v>
      </c>
      <c r="F3110" s="10">
        <v>12995.79</v>
      </c>
      <c r="G3110" s="10">
        <v>13014.79</v>
      </c>
      <c r="H3110" s="10">
        <v>12992.78</v>
      </c>
      <c r="I3110" s="10">
        <v>13006.29</v>
      </c>
      <c r="K3110" s="13">
        <f t="shared" si="1490"/>
        <v>10.5</v>
      </c>
      <c r="L3110" s="13">
        <f t="shared" si="1500"/>
        <v>104.94000000000051</v>
      </c>
      <c r="M3110" s="13">
        <f t="shared" si="1491"/>
        <v>22.010000000000218</v>
      </c>
      <c r="N3110" s="13"/>
      <c r="X3110">
        <f t="shared" si="1493"/>
        <v>10.5</v>
      </c>
      <c r="Y3110">
        <f t="shared" si="1494"/>
        <v>0</v>
      </c>
      <c r="Z3110">
        <f t="shared" si="1495"/>
        <v>0</v>
      </c>
      <c r="AA3110" s="22">
        <f t="shared" si="1496"/>
        <v>0</v>
      </c>
      <c r="AB3110" s="22">
        <f t="shared" si="1497"/>
        <v>0</v>
      </c>
      <c r="AC3110" s="22">
        <f t="shared" si="1498"/>
        <v>0</v>
      </c>
      <c r="AD3110" s="22">
        <f t="shared" si="1499"/>
        <v>0</v>
      </c>
    </row>
    <row r="3111" spans="3:30" x14ac:dyDescent="0.25">
      <c r="E3111" s="11">
        <v>43103.916666666664</v>
      </c>
      <c r="F3111" s="9">
        <v>13006.04</v>
      </c>
      <c r="G3111" s="9">
        <v>13014.79</v>
      </c>
      <c r="H3111" s="9">
        <v>12999.53</v>
      </c>
      <c r="I3111" s="9">
        <v>13010.29</v>
      </c>
      <c r="K3111" s="13">
        <f t="shared" si="1490"/>
        <v>4.25</v>
      </c>
      <c r="L3111" s="13">
        <f t="shared" si="1500"/>
        <v>109.19000000000051</v>
      </c>
      <c r="M3111" s="13">
        <f t="shared" si="1491"/>
        <v>15.260000000000218</v>
      </c>
      <c r="N3111" s="13"/>
      <c r="X3111">
        <f t="shared" si="1493"/>
        <v>4.25</v>
      </c>
      <c r="Y3111">
        <f t="shared" si="1494"/>
        <v>0</v>
      </c>
      <c r="Z3111">
        <f t="shared" si="1495"/>
        <v>0</v>
      </c>
      <c r="AA3111" s="22">
        <f t="shared" si="1496"/>
        <v>0</v>
      </c>
      <c r="AB3111" s="22">
        <f t="shared" si="1497"/>
        <v>0</v>
      </c>
      <c r="AC3111" s="22">
        <f t="shared" si="1498"/>
        <v>0</v>
      </c>
      <c r="AD3111" s="22">
        <f t="shared" si="1499"/>
        <v>0</v>
      </c>
    </row>
    <row r="3112" spans="3:30" hidden="1" x14ac:dyDescent="0.25">
      <c r="E3112" s="12">
        <v>43103.958333333336</v>
      </c>
      <c r="F3112" s="10">
        <v>13009.09</v>
      </c>
      <c r="G3112" s="10">
        <v>13011.49</v>
      </c>
      <c r="H3112" s="10">
        <v>12990.49</v>
      </c>
      <c r="I3112" s="10">
        <v>12994.09</v>
      </c>
    </row>
    <row r="3113" spans="3:30" hidden="1" x14ac:dyDescent="0.25">
      <c r="E3113" s="11">
        <v>43104.041666666664</v>
      </c>
      <c r="F3113" s="9">
        <v>12996.29</v>
      </c>
      <c r="G3113" s="9">
        <v>13003.28</v>
      </c>
      <c r="H3113" s="9">
        <v>12996.09</v>
      </c>
      <c r="I3113" s="9">
        <v>13002.58</v>
      </c>
    </row>
    <row r="3114" spans="3:30" hidden="1" x14ac:dyDescent="0.25">
      <c r="E3114" s="12">
        <v>43104.083333333336</v>
      </c>
      <c r="F3114" s="10">
        <v>13002.58</v>
      </c>
      <c r="G3114" s="10">
        <v>13010.98</v>
      </c>
      <c r="H3114" s="10">
        <v>12998.98</v>
      </c>
      <c r="I3114" s="10">
        <v>13001.38</v>
      </c>
    </row>
    <row r="3115" spans="3:30" hidden="1" x14ac:dyDescent="0.25">
      <c r="E3115" s="11">
        <v>43104.125</v>
      </c>
      <c r="F3115" s="9">
        <v>13000.18</v>
      </c>
      <c r="G3115" s="9">
        <v>13002.08</v>
      </c>
      <c r="H3115" s="9">
        <v>12994.18</v>
      </c>
      <c r="I3115" s="9">
        <v>12997.28</v>
      </c>
    </row>
    <row r="3116" spans="3:30" hidden="1" x14ac:dyDescent="0.25">
      <c r="E3116" s="12">
        <v>43104.166666666664</v>
      </c>
      <c r="F3116" s="10">
        <v>12997.28</v>
      </c>
      <c r="G3116" s="10">
        <v>13006.27</v>
      </c>
      <c r="H3116" s="10">
        <v>12994.88</v>
      </c>
      <c r="I3116" s="10">
        <v>13006.27</v>
      </c>
    </row>
    <row r="3117" spans="3:30" hidden="1" x14ac:dyDescent="0.25">
      <c r="E3117" s="11">
        <v>43104.208333333336</v>
      </c>
      <c r="F3117" s="9">
        <v>13006.27</v>
      </c>
      <c r="G3117" s="9">
        <v>13033.86</v>
      </c>
      <c r="H3117" s="9">
        <v>13006.27</v>
      </c>
      <c r="I3117" s="9">
        <v>13031.46</v>
      </c>
    </row>
    <row r="3118" spans="3:30" hidden="1" x14ac:dyDescent="0.25">
      <c r="E3118" s="12">
        <v>43104.25</v>
      </c>
      <c r="F3118" s="10">
        <v>13031.46</v>
      </c>
      <c r="G3118" s="10">
        <v>13038.06</v>
      </c>
      <c r="H3118" s="10">
        <v>13030.76</v>
      </c>
      <c r="I3118" s="10">
        <v>13035.66</v>
      </c>
    </row>
    <row r="3119" spans="3:30" hidden="1" x14ac:dyDescent="0.25">
      <c r="E3119" s="11">
        <v>43104.291666666664</v>
      </c>
      <c r="F3119" s="9">
        <v>13035.66</v>
      </c>
      <c r="G3119" s="9">
        <v>13046.05</v>
      </c>
      <c r="H3119" s="9">
        <v>13035.66</v>
      </c>
      <c r="I3119" s="9">
        <v>13043.85</v>
      </c>
    </row>
    <row r="3120" spans="3:30" x14ac:dyDescent="0.25">
      <c r="C3120">
        <v>1</v>
      </c>
      <c r="E3120" s="12">
        <v>43104.333333333336</v>
      </c>
      <c r="F3120" s="10">
        <v>13043.85</v>
      </c>
      <c r="G3120" s="10">
        <v>13043.85</v>
      </c>
      <c r="H3120" s="10">
        <v>13025.48</v>
      </c>
      <c r="I3120" s="10">
        <v>13027.48</v>
      </c>
      <c r="K3120" s="13">
        <f t="shared" ref="K3120:K3134" si="1501">I3120-F3120</f>
        <v>-16.3700000000008</v>
      </c>
      <c r="L3120" s="13">
        <v>0</v>
      </c>
      <c r="M3120" s="13">
        <f t="shared" ref="M3120:M3134" si="1502">G3120-H3120</f>
        <v>18.3700000000008</v>
      </c>
      <c r="N3120" s="13">
        <f t="shared" ref="N3120" si="1503">I3134-F3120</f>
        <v>122.55999999999949</v>
      </c>
      <c r="O3120" s="18">
        <f>IF(K3120*N3120&gt;0,1,0)</f>
        <v>0</v>
      </c>
      <c r="S3120" s="13">
        <f>MAX(G3120:G3135)</f>
        <v>13208.57</v>
      </c>
      <c r="X3120">
        <f t="shared" ref="X3120:X3134" si="1504">ABS(K3120)</f>
        <v>16.3700000000008</v>
      </c>
      <c r="Y3120">
        <f t="shared" ref="Y3120:Y3134" si="1505">ABS(N3120)</f>
        <v>122.55999999999949</v>
      </c>
      <c r="Z3120">
        <f t="shared" ref="Z3120:Z3134" si="1506">IF(S3120&lt;1000,ABS(S3120),0)</f>
        <v>0</v>
      </c>
      <c r="AA3120" s="22">
        <f t="shared" ref="AA3120:AA3134" si="1507">ABS(P3120)</f>
        <v>0</v>
      </c>
      <c r="AB3120" s="22">
        <f t="shared" ref="AB3120:AB3134" si="1508">ABS(Q3120)</f>
        <v>0</v>
      </c>
      <c r="AC3120" s="22">
        <f t="shared" ref="AC3120:AC3134" si="1509">IF(O3120=1,ABS(P3121),0)</f>
        <v>0</v>
      </c>
      <c r="AD3120" s="22">
        <f t="shared" ref="AD3120:AD3134" si="1510">IF(O3120=0,ABS(Q3121),0)</f>
        <v>1.2015411087005212</v>
      </c>
    </row>
    <row r="3121" spans="5:30" x14ac:dyDescent="0.25">
      <c r="E3121" s="11">
        <v>43104.375</v>
      </c>
      <c r="F3121" s="9">
        <v>13024.04</v>
      </c>
      <c r="G3121" s="9">
        <v>13064.77</v>
      </c>
      <c r="H3121" s="9">
        <v>13021.54</v>
      </c>
      <c r="I3121" s="9">
        <v>13058.3</v>
      </c>
      <c r="K3121" s="13">
        <f t="shared" si="1501"/>
        <v>34.259999999998399</v>
      </c>
      <c r="L3121" s="13">
        <f t="shared" ref="L3121:L3134" si="1511">L3120+K3121</f>
        <v>34.259999999998399</v>
      </c>
      <c r="M3121" s="13">
        <f t="shared" si="1502"/>
        <v>43.229999999999563</v>
      </c>
      <c r="N3121" s="13"/>
      <c r="P3121">
        <f>_xlfn.IFS(K3120&lt;0,MIN(L3120:L3134),K3120&gt;0,MAX(L3120:L3134))/S3099</f>
        <v>0</v>
      </c>
      <c r="Q3121">
        <f>_xlfn.IFS(K3120&lt;0,MAX(L3120:L3134),K3120&gt;0,MIN(L3120:L3134))/S3099</f>
        <v>1.2015411087005212</v>
      </c>
      <c r="S3121" s="13">
        <f>MIN(H3120:H3135)</f>
        <v>13021.54</v>
      </c>
      <c r="X3121">
        <f t="shared" si="1504"/>
        <v>34.259999999998399</v>
      </c>
      <c r="Y3121">
        <f t="shared" si="1505"/>
        <v>0</v>
      </c>
      <c r="Z3121">
        <f t="shared" si="1506"/>
        <v>0</v>
      </c>
      <c r="AA3121" s="22">
        <f t="shared" si="1507"/>
        <v>0</v>
      </c>
      <c r="AB3121" s="22">
        <f t="shared" si="1508"/>
        <v>1.2015411087005212</v>
      </c>
      <c r="AC3121" s="22">
        <f t="shared" si="1509"/>
        <v>0</v>
      </c>
      <c r="AD3121" s="22">
        <f t="shared" si="1510"/>
        <v>0</v>
      </c>
    </row>
    <row r="3122" spans="5:30" x14ac:dyDescent="0.25">
      <c r="E3122" s="12">
        <v>43104.416666666664</v>
      </c>
      <c r="F3122" s="10">
        <v>13059.55</v>
      </c>
      <c r="G3122" s="10">
        <v>13115.87</v>
      </c>
      <c r="H3122" s="10">
        <v>13058.02</v>
      </c>
      <c r="I3122" s="10">
        <v>13090.85</v>
      </c>
      <c r="K3122" s="13">
        <f t="shared" si="1501"/>
        <v>31.300000000001091</v>
      </c>
      <c r="L3122" s="13">
        <f t="shared" si="1511"/>
        <v>65.559999999999491</v>
      </c>
      <c r="M3122" s="13">
        <f t="shared" si="1502"/>
        <v>57.850000000000364</v>
      </c>
      <c r="N3122" s="13"/>
      <c r="S3122" s="13">
        <f>S3120-S3121</f>
        <v>187.02999999999884</v>
      </c>
      <c r="X3122">
        <f t="shared" si="1504"/>
        <v>31.300000000001091</v>
      </c>
      <c r="Y3122">
        <f t="shared" si="1505"/>
        <v>0</v>
      </c>
      <c r="Z3122">
        <f t="shared" si="1506"/>
        <v>187.02999999999884</v>
      </c>
      <c r="AA3122" s="22">
        <f t="shared" si="1507"/>
        <v>0</v>
      </c>
      <c r="AB3122" s="22">
        <f t="shared" si="1508"/>
        <v>0</v>
      </c>
      <c r="AC3122" s="22">
        <f t="shared" si="1509"/>
        <v>0</v>
      </c>
      <c r="AD3122" s="22">
        <f t="shared" si="1510"/>
        <v>0</v>
      </c>
    </row>
    <row r="3123" spans="5:30" x14ac:dyDescent="0.25">
      <c r="E3123" s="11">
        <v>43104.458333333336</v>
      </c>
      <c r="F3123" s="9">
        <v>13091.35</v>
      </c>
      <c r="G3123" s="9">
        <v>13121.25</v>
      </c>
      <c r="H3123" s="9">
        <v>13075.5</v>
      </c>
      <c r="I3123" s="9">
        <v>13109.41</v>
      </c>
      <c r="K3123" s="13">
        <f t="shared" si="1501"/>
        <v>18.059999999999491</v>
      </c>
      <c r="L3123" s="13">
        <f t="shared" si="1511"/>
        <v>83.619999999998981</v>
      </c>
      <c r="M3123" s="13">
        <f t="shared" si="1502"/>
        <v>45.75</v>
      </c>
      <c r="N3123" s="13"/>
      <c r="X3123">
        <f t="shared" si="1504"/>
        <v>18.059999999999491</v>
      </c>
      <c r="Y3123">
        <f t="shared" si="1505"/>
        <v>0</v>
      </c>
      <c r="Z3123">
        <f t="shared" si="1506"/>
        <v>0</v>
      </c>
      <c r="AA3123" s="22">
        <f t="shared" si="1507"/>
        <v>0</v>
      </c>
      <c r="AB3123" s="22">
        <f t="shared" si="1508"/>
        <v>0</v>
      </c>
      <c r="AC3123" s="22">
        <f t="shared" si="1509"/>
        <v>0</v>
      </c>
      <c r="AD3123" s="22">
        <f t="shared" si="1510"/>
        <v>0</v>
      </c>
    </row>
    <row r="3124" spans="5:30" x14ac:dyDescent="0.25">
      <c r="E3124" s="12">
        <v>43104.5</v>
      </c>
      <c r="F3124" s="10">
        <v>13108.91</v>
      </c>
      <c r="G3124" s="10">
        <v>13116.22</v>
      </c>
      <c r="H3124" s="10">
        <v>13091.05</v>
      </c>
      <c r="I3124" s="10">
        <v>13101.37</v>
      </c>
      <c r="K3124" s="13">
        <f t="shared" si="1501"/>
        <v>-7.5399999999990541</v>
      </c>
      <c r="L3124" s="13">
        <f t="shared" si="1511"/>
        <v>76.079999999999927</v>
      </c>
      <c r="M3124" s="13">
        <f t="shared" si="1502"/>
        <v>25.170000000000073</v>
      </c>
      <c r="N3124" s="13"/>
      <c r="X3124">
        <f t="shared" si="1504"/>
        <v>7.5399999999990541</v>
      </c>
      <c r="Y3124">
        <f t="shared" si="1505"/>
        <v>0</v>
      </c>
      <c r="Z3124">
        <f t="shared" si="1506"/>
        <v>0</v>
      </c>
      <c r="AA3124" s="22">
        <f t="shared" si="1507"/>
        <v>0</v>
      </c>
      <c r="AB3124" s="22">
        <f t="shared" si="1508"/>
        <v>0</v>
      </c>
      <c r="AC3124" s="22">
        <f t="shared" si="1509"/>
        <v>0</v>
      </c>
      <c r="AD3124" s="22">
        <f t="shared" si="1510"/>
        <v>0</v>
      </c>
    </row>
    <row r="3125" spans="5:30" x14ac:dyDescent="0.25">
      <c r="E3125" s="11">
        <v>43104.541666666664</v>
      </c>
      <c r="F3125" s="9">
        <v>13101.62</v>
      </c>
      <c r="G3125" s="9">
        <v>13113.24</v>
      </c>
      <c r="H3125" s="9">
        <v>13094.72</v>
      </c>
      <c r="I3125" s="9">
        <v>13102.48</v>
      </c>
      <c r="K3125" s="13">
        <f t="shared" si="1501"/>
        <v>0.85999999999876309</v>
      </c>
      <c r="L3125" s="13">
        <f t="shared" si="1511"/>
        <v>76.93999999999869</v>
      </c>
      <c r="M3125" s="13">
        <f t="shared" si="1502"/>
        <v>18.520000000000437</v>
      </c>
      <c r="N3125" s="13"/>
      <c r="X3125">
        <f t="shared" si="1504"/>
        <v>0.85999999999876309</v>
      </c>
      <c r="Y3125">
        <f t="shared" si="1505"/>
        <v>0</v>
      </c>
      <c r="Z3125">
        <f t="shared" si="1506"/>
        <v>0</v>
      </c>
      <c r="AA3125" s="22">
        <f t="shared" si="1507"/>
        <v>0</v>
      </c>
      <c r="AB3125" s="22">
        <f t="shared" si="1508"/>
        <v>0</v>
      </c>
      <c r="AC3125" s="22">
        <f t="shared" si="1509"/>
        <v>0</v>
      </c>
      <c r="AD3125" s="22">
        <f t="shared" si="1510"/>
        <v>0</v>
      </c>
    </row>
    <row r="3126" spans="5:30" x14ac:dyDescent="0.25">
      <c r="E3126" s="12">
        <v>43104.583333333336</v>
      </c>
      <c r="F3126" s="10">
        <v>13102.73</v>
      </c>
      <c r="G3126" s="10">
        <v>13130.58</v>
      </c>
      <c r="H3126" s="10">
        <v>13099.23</v>
      </c>
      <c r="I3126" s="10">
        <v>13125.84</v>
      </c>
      <c r="K3126" s="13">
        <f t="shared" si="1501"/>
        <v>23.110000000000582</v>
      </c>
      <c r="L3126" s="13">
        <f t="shared" si="1511"/>
        <v>100.04999999999927</v>
      </c>
      <c r="M3126" s="13">
        <f t="shared" si="1502"/>
        <v>31.350000000000364</v>
      </c>
      <c r="N3126" s="13"/>
      <c r="X3126">
        <f t="shared" si="1504"/>
        <v>23.110000000000582</v>
      </c>
      <c r="Y3126">
        <f t="shared" si="1505"/>
        <v>0</v>
      </c>
      <c r="Z3126">
        <f t="shared" si="1506"/>
        <v>0</v>
      </c>
      <c r="AA3126" s="22">
        <f t="shared" si="1507"/>
        <v>0</v>
      </c>
      <c r="AB3126" s="22">
        <f t="shared" si="1508"/>
        <v>0</v>
      </c>
      <c r="AC3126" s="22">
        <f t="shared" si="1509"/>
        <v>0</v>
      </c>
      <c r="AD3126" s="22">
        <f t="shared" si="1510"/>
        <v>0</v>
      </c>
    </row>
    <row r="3127" spans="5:30" x14ac:dyDescent="0.25">
      <c r="E3127" s="11">
        <v>43104.625</v>
      </c>
      <c r="F3127" s="9">
        <v>13126.09</v>
      </c>
      <c r="G3127" s="9">
        <v>13165.22</v>
      </c>
      <c r="H3127" s="9">
        <v>13119.8</v>
      </c>
      <c r="I3127" s="9">
        <v>13165.22</v>
      </c>
      <c r="K3127" s="13">
        <f t="shared" si="1501"/>
        <v>39.1299999999992</v>
      </c>
      <c r="L3127" s="13">
        <f t="shared" si="1511"/>
        <v>139.17999999999847</v>
      </c>
      <c r="M3127" s="13">
        <f t="shared" si="1502"/>
        <v>45.420000000000073</v>
      </c>
      <c r="N3127" s="13"/>
      <c r="X3127">
        <f t="shared" si="1504"/>
        <v>39.1299999999992</v>
      </c>
      <c r="Y3127">
        <f t="shared" si="1505"/>
        <v>0</v>
      </c>
      <c r="Z3127">
        <f t="shared" si="1506"/>
        <v>0</v>
      </c>
      <c r="AA3127" s="22">
        <f t="shared" si="1507"/>
        <v>0</v>
      </c>
      <c r="AB3127" s="22">
        <f t="shared" si="1508"/>
        <v>0</v>
      </c>
      <c r="AC3127" s="22">
        <f t="shared" si="1509"/>
        <v>0</v>
      </c>
      <c r="AD3127" s="22">
        <f t="shared" si="1510"/>
        <v>0</v>
      </c>
    </row>
    <row r="3128" spans="5:30" x14ac:dyDescent="0.25">
      <c r="E3128" s="12">
        <v>43104.666666666664</v>
      </c>
      <c r="F3128" s="10">
        <v>13165.47</v>
      </c>
      <c r="G3128" s="10">
        <v>13185.53</v>
      </c>
      <c r="H3128" s="10">
        <v>13148.18</v>
      </c>
      <c r="I3128" s="10">
        <v>13164.82</v>
      </c>
      <c r="K3128" s="13">
        <f t="shared" si="1501"/>
        <v>-0.6499999999996362</v>
      </c>
      <c r="L3128" s="13">
        <f t="shared" si="1511"/>
        <v>138.52999999999884</v>
      </c>
      <c r="M3128" s="13">
        <f t="shared" si="1502"/>
        <v>37.350000000000364</v>
      </c>
      <c r="N3128" s="13"/>
      <c r="X3128">
        <f t="shared" si="1504"/>
        <v>0.6499999999996362</v>
      </c>
      <c r="Y3128">
        <f t="shared" si="1505"/>
        <v>0</v>
      </c>
      <c r="Z3128">
        <f t="shared" si="1506"/>
        <v>0</v>
      </c>
      <c r="AA3128" s="22">
        <f t="shared" si="1507"/>
        <v>0</v>
      </c>
      <c r="AB3128" s="22">
        <f t="shared" si="1508"/>
        <v>0</v>
      </c>
      <c r="AC3128" s="22">
        <f t="shared" si="1509"/>
        <v>0</v>
      </c>
      <c r="AD3128" s="22">
        <f t="shared" si="1510"/>
        <v>0</v>
      </c>
    </row>
    <row r="3129" spans="5:30" x14ac:dyDescent="0.25">
      <c r="E3129" s="11">
        <v>43104.708333333336</v>
      </c>
      <c r="F3129" s="9">
        <v>13165.07</v>
      </c>
      <c r="G3129" s="9">
        <v>13208.57</v>
      </c>
      <c r="H3129" s="9">
        <v>13149.67</v>
      </c>
      <c r="I3129" s="9">
        <v>13187.15</v>
      </c>
      <c r="K3129" s="13">
        <f t="shared" si="1501"/>
        <v>22.079999999999927</v>
      </c>
      <c r="L3129" s="13">
        <f t="shared" si="1511"/>
        <v>160.60999999999876</v>
      </c>
      <c r="M3129" s="13">
        <f t="shared" si="1502"/>
        <v>58.899999999999636</v>
      </c>
      <c r="N3129" s="13"/>
      <c r="X3129">
        <f t="shared" si="1504"/>
        <v>22.079999999999927</v>
      </c>
      <c r="Y3129">
        <f t="shared" si="1505"/>
        <v>0</v>
      </c>
      <c r="Z3129">
        <f t="shared" si="1506"/>
        <v>0</v>
      </c>
      <c r="AA3129" s="22">
        <f t="shared" si="1507"/>
        <v>0</v>
      </c>
      <c r="AB3129" s="22">
        <f t="shared" si="1508"/>
        <v>0</v>
      </c>
      <c r="AC3129" s="22">
        <f t="shared" si="1509"/>
        <v>0</v>
      </c>
      <c r="AD3129" s="22">
        <f t="shared" si="1510"/>
        <v>0</v>
      </c>
    </row>
    <row r="3130" spans="5:30" x14ac:dyDescent="0.25">
      <c r="E3130" s="12">
        <v>43104.75</v>
      </c>
      <c r="F3130" s="10">
        <v>13186.9</v>
      </c>
      <c r="G3130" s="10">
        <v>13190.59</v>
      </c>
      <c r="H3130" s="10">
        <v>13155.84</v>
      </c>
      <c r="I3130" s="10">
        <v>13176.68</v>
      </c>
      <c r="K3130" s="13">
        <f t="shared" si="1501"/>
        <v>-10.219999999999345</v>
      </c>
      <c r="L3130" s="13">
        <f t="shared" si="1511"/>
        <v>150.38999999999942</v>
      </c>
      <c r="M3130" s="13">
        <f t="shared" si="1502"/>
        <v>34.75</v>
      </c>
      <c r="N3130" s="13"/>
      <c r="X3130">
        <f t="shared" si="1504"/>
        <v>10.219999999999345</v>
      </c>
      <c r="Y3130">
        <f t="shared" si="1505"/>
        <v>0</v>
      </c>
      <c r="Z3130">
        <f t="shared" si="1506"/>
        <v>0</v>
      </c>
      <c r="AA3130" s="22">
        <f t="shared" si="1507"/>
        <v>0</v>
      </c>
      <c r="AB3130" s="22">
        <f t="shared" si="1508"/>
        <v>0</v>
      </c>
      <c r="AC3130" s="22">
        <f t="shared" si="1509"/>
        <v>0</v>
      </c>
      <c r="AD3130" s="22">
        <f t="shared" si="1510"/>
        <v>0</v>
      </c>
    </row>
    <row r="3131" spans="5:30" x14ac:dyDescent="0.25">
      <c r="E3131" s="11">
        <v>43104.791666666664</v>
      </c>
      <c r="F3131" s="9">
        <v>13175.93</v>
      </c>
      <c r="G3131" s="9">
        <v>13191.68</v>
      </c>
      <c r="H3131" s="9">
        <v>13175.93</v>
      </c>
      <c r="I3131" s="9">
        <v>13185.43</v>
      </c>
      <c r="K3131" s="13">
        <f t="shared" si="1501"/>
        <v>9.5</v>
      </c>
      <c r="L3131" s="13">
        <f t="shared" si="1511"/>
        <v>159.88999999999942</v>
      </c>
      <c r="M3131" s="13">
        <f t="shared" si="1502"/>
        <v>15.75</v>
      </c>
      <c r="N3131" s="13"/>
      <c r="X3131">
        <f t="shared" si="1504"/>
        <v>9.5</v>
      </c>
      <c r="Y3131">
        <f t="shared" si="1505"/>
        <v>0</v>
      </c>
      <c r="Z3131">
        <f t="shared" si="1506"/>
        <v>0</v>
      </c>
      <c r="AA3131" s="22">
        <f t="shared" si="1507"/>
        <v>0</v>
      </c>
      <c r="AB3131" s="22">
        <f t="shared" si="1508"/>
        <v>0</v>
      </c>
      <c r="AC3131" s="22">
        <f t="shared" si="1509"/>
        <v>0</v>
      </c>
      <c r="AD3131" s="22">
        <f t="shared" si="1510"/>
        <v>0</v>
      </c>
    </row>
    <row r="3132" spans="5:30" x14ac:dyDescent="0.25">
      <c r="E3132" s="12">
        <v>43104.833333333336</v>
      </c>
      <c r="F3132" s="10">
        <v>13185.18</v>
      </c>
      <c r="G3132" s="10">
        <v>13185.18</v>
      </c>
      <c r="H3132" s="10">
        <v>13173.42</v>
      </c>
      <c r="I3132" s="10">
        <v>13182.42</v>
      </c>
      <c r="K3132" s="13">
        <f t="shared" si="1501"/>
        <v>-2.7600000000002183</v>
      </c>
      <c r="L3132" s="13">
        <f t="shared" si="1511"/>
        <v>157.1299999999992</v>
      </c>
      <c r="M3132" s="13">
        <f t="shared" si="1502"/>
        <v>11.760000000000218</v>
      </c>
      <c r="N3132" s="13"/>
      <c r="X3132">
        <f t="shared" si="1504"/>
        <v>2.7600000000002183</v>
      </c>
      <c r="Y3132">
        <f t="shared" si="1505"/>
        <v>0</v>
      </c>
      <c r="Z3132">
        <f t="shared" si="1506"/>
        <v>0</v>
      </c>
      <c r="AA3132" s="22">
        <f t="shared" si="1507"/>
        <v>0</v>
      </c>
      <c r="AB3132" s="22">
        <f t="shared" si="1508"/>
        <v>0</v>
      </c>
      <c r="AC3132" s="22">
        <f t="shared" si="1509"/>
        <v>0</v>
      </c>
      <c r="AD3132" s="22">
        <f t="shared" si="1510"/>
        <v>0</v>
      </c>
    </row>
    <row r="3133" spans="5:30" x14ac:dyDescent="0.25">
      <c r="E3133" s="11">
        <v>43104.875</v>
      </c>
      <c r="F3133" s="9">
        <v>13183.17</v>
      </c>
      <c r="G3133" s="9">
        <v>13183.42</v>
      </c>
      <c r="H3133" s="9">
        <v>13168.42</v>
      </c>
      <c r="I3133" s="9">
        <v>13172.42</v>
      </c>
      <c r="K3133" s="13">
        <f t="shared" si="1501"/>
        <v>-10.75</v>
      </c>
      <c r="L3133" s="13">
        <f t="shared" si="1511"/>
        <v>146.3799999999992</v>
      </c>
      <c r="M3133" s="13">
        <f t="shared" si="1502"/>
        <v>15</v>
      </c>
      <c r="N3133" s="13"/>
      <c r="X3133">
        <f t="shared" si="1504"/>
        <v>10.75</v>
      </c>
      <c r="Y3133">
        <f t="shared" si="1505"/>
        <v>0</v>
      </c>
      <c r="Z3133">
        <f t="shared" si="1506"/>
        <v>0</v>
      </c>
      <c r="AA3133" s="22">
        <f t="shared" si="1507"/>
        <v>0</v>
      </c>
      <c r="AB3133" s="22">
        <f t="shared" si="1508"/>
        <v>0</v>
      </c>
      <c r="AC3133" s="22">
        <f t="shared" si="1509"/>
        <v>0</v>
      </c>
      <c r="AD3133" s="22">
        <f t="shared" si="1510"/>
        <v>0</v>
      </c>
    </row>
    <row r="3134" spans="5:30" x14ac:dyDescent="0.25">
      <c r="E3134" s="12">
        <v>43104.916666666664</v>
      </c>
      <c r="F3134" s="10">
        <v>13172.67</v>
      </c>
      <c r="G3134" s="10">
        <v>13173.42</v>
      </c>
      <c r="H3134" s="10">
        <v>13153.91</v>
      </c>
      <c r="I3134" s="10">
        <v>13166.41</v>
      </c>
      <c r="K3134" s="13">
        <f t="shared" si="1501"/>
        <v>-6.2600000000002183</v>
      </c>
      <c r="L3134" s="13">
        <f t="shared" si="1511"/>
        <v>140.11999999999898</v>
      </c>
      <c r="M3134" s="13">
        <f t="shared" si="1502"/>
        <v>19.510000000000218</v>
      </c>
      <c r="N3134" s="13"/>
      <c r="X3134">
        <f t="shared" si="1504"/>
        <v>6.2600000000002183</v>
      </c>
      <c r="Y3134">
        <f t="shared" si="1505"/>
        <v>0</v>
      </c>
      <c r="Z3134">
        <f t="shared" si="1506"/>
        <v>0</v>
      </c>
      <c r="AA3134" s="22">
        <f t="shared" si="1507"/>
        <v>0</v>
      </c>
      <c r="AB3134" s="22">
        <f t="shared" si="1508"/>
        <v>0</v>
      </c>
      <c r="AC3134" s="22">
        <f t="shared" si="1509"/>
        <v>0</v>
      </c>
      <c r="AD3134" s="22">
        <f t="shared" si="1510"/>
        <v>0</v>
      </c>
    </row>
    <row r="3135" spans="5:30" hidden="1" x14ac:dyDescent="0.25">
      <c r="E3135" s="11">
        <v>43104.958333333336</v>
      </c>
      <c r="F3135" s="9">
        <v>13165.2</v>
      </c>
      <c r="G3135" s="9">
        <v>13175.27</v>
      </c>
      <c r="H3135" s="9">
        <v>13159.16</v>
      </c>
      <c r="I3135" s="9">
        <v>13170.93</v>
      </c>
    </row>
    <row r="3136" spans="5:30" hidden="1" x14ac:dyDescent="0.25">
      <c r="E3136" s="12">
        <v>43105.041666666664</v>
      </c>
      <c r="F3136" s="10">
        <v>13172.14</v>
      </c>
      <c r="G3136" s="10">
        <v>13181.89</v>
      </c>
      <c r="H3136" s="10">
        <v>13172.14</v>
      </c>
      <c r="I3136" s="10">
        <v>13177.26</v>
      </c>
    </row>
    <row r="3137" spans="3:30" hidden="1" x14ac:dyDescent="0.25">
      <c r="E3137" s="11">
        <v>43105.083333333336</v>
      </c>
      <c r="F3137" s="9">
        <v>13177.26</v>
      </c>
      <c r="G3137" s="9">
        <v>13180.47</v>
      </c>
      <c r="H3137" s="9">
        <v>13173.63</v>
      </c>
      <c r="I3137" s="9">
        <v>13178.05</v>
      </c>
    </row>
    <row r="3138" spans="3:30" hidden="1" x14ac:dyDescent="0.25">
      <c r="E3138" s="12">
        <v>43105.125</v>
      </c>
      <c r="F3138" s="10">
        <v>13178.05</v>
      </c>
      <c r="G3138" s="10">
        <v>13180.47</v>
      </c>
      <c r="H3138" s="10">
        <v>13172.71</v>
      </c>
      <c r="I3138" s="10">
        <v>13175.13</v>
      </c>
    </row>
    <row r="3139" spans="3:30" hidden="1" x14ac:dyDescent="0.25">
      <c r="E3139" s="11">
        <v>43105.166666666664</v>
      </c>
      <c r="F3139" s="9">
        <v>13175.13</v>
      </c>
      <c r="G3139" s="9">
        <v>13176.34</v>
      </c>
      <c r="H3139" s="9">
        <v>13168.79</v>
      </c>
      <c r="I3139" s="9">
        <v>13174.84</v>
      </c>
    </row>
    <row r="3140" spans="3:30" hidden="1" x14ac:dyDescent="0.25">
      <c r="E3140" s="12">
        <v>43105.208333333336</v>
      </c>
      <c r="F3140" s="10">
        <v>13174.84</v>
      </c>
      <c r="G3140" s="10">
        <v>13177.25</v>
      </c>
      <c r="H3140" s="10">
        <v>13173.63</v>
      </c>
      <c r="I3140" s="10">
        <v>13176.04</v>
      </c>
    </row>
    <row r="3141" spans="3:30" hidden="1" x14ac:dyDescent="0.25">
      <c r="E3141" s="11">
        <v>43105.25</v>
      </c>
      <c r="F3141" s="9">
        <v>13176.04</v>
      </c>
      <c r="G3141" s="9">
        <v>13184.87</v>
      </c>
      <c r="H3141" s="9">
        <v>13176.04</v>
      </c>
      <c r="I3141" s="9">
        <v>13184.87</v>
      </c>
    </row>
    <row r="3142" spans="3:30" hidden="1" x14ac:dyDescent="0.25">
      <c r="E3142" s="12">
        <v>43105.291666666664</v>
      </c>
      <c r="F3142" s="10">
        <v>13184.87</v>
      </c>
      <c r="G3142" s="10">
        <v>13188.87</v>
      </c>
      <c r="H3142" s="10">
        <v>13183.66</v>
      </c>
      <c r="I3142" s="10">
        <v>13188.87</v>
      </c>
    </row>
    <row r="3143" spans="3:30" x14ac:dyDescent="0.25">
      <c r="C3143">
        <v>1</v>
      </c>
      <c r="E3143" s="11">
        <v>43105.333333333336</v>
      </c>
      <c r="F3143" s="9">
        <v>13188.26</v>
      </c>
      <c r="G3143" s="9">
        <v>13192.21</v>
      </c>
      <c r="H3143" s="9">
        <v>13177.58</v>
      </c>
      <c r="I3143" s="9">
        <v>13180.58</v>
      </c>
      <c r="K3143" s="13">
        <f t="shared" ref="K3143:K3157" si="1512">I3143-F3143</f>
        <v>-7.680000000000291</v>
      </c>
      <c r="L3143" s="13">
        <v>0</v>
      </c>
      <c r="M3143" s="13">
        <f t="shared" ref="M3143:M3157" si="1513">G3143-H3143</f>
        <v>14.6299999999992</v>
      </c>
      <c r="N3143" s="13">
        <f t="shared" ref="N3143" si="1514">I3157-F3143</f>
        <v>147.19000000000051</v>
      </c>
      <c r="O3143" s="18">
        <f>IF(K3143*N3143&gt;0,1,0)</f>
        <v>0</v>
      </c>
      <c r="S3143" s="13">
        <f>MAX(G3143:G3158)</f>
        <v>13381.13</v>
      </c>
      <c r="X3143">
        <f t="shared" ref="X3143:X3157" si="1515">ABS(K3143)</f>
        <v>7.680000000000291</v>
      </c>
      <c r="Y3143">
        <f t="shared" ref="Y3143:Y3157" si="1516">ABS(N3143)</f>
        <v>147.19000000000051</v>
      </c>
      <c r="Z3143">
        <f t="shared" ref="Z3143:Z3157" si="1517">IF(S3143&lt;1000,ABS(S3143),0)</f>
        <v>0</v>
      </c>
      <c r="AA3143" s="22">
        <f t="shared" ref="AA3143:AA3157" si="1518">ABS(P3143)</f>
        <v>0</v>
      </c>
      <c r="AB3143" s="22">
        <f t="shared" ref="AB3143:AB3157" si="1519">ABS(Q3143)</f>
        <v>0</v>
      </c>
      <c r="AC3143" s="22">
        <f t="shared" ref="AC3143:AC3157" si="1520">IF(O3143=1,ABS(P3144),0)</f>
        <v>0</v>
      </c>
      <c r="AD3143" s="22">
        <f t="shared" ref="AD3143:AD3157" si="1521">IF(O3143=0,ABS(Q3144),0)</f>
        <v>0.84146928300273749</v>
      </c>
    </row>
    <row r="3144" spans="3:30" x14ac:dyDescent="0.25">
      <c r="E3144" s="12">
        <v>43105.375</v>
      </c>
      <c r="F3144" s="10">
        <v>13179.08</v>
      </c>
      <c r="G3144" s="10">
        <v>13204.92</v>
      </c>
      <c r="H3144" s="10">
        <v>13169.91</v>
      </c>
      <c r="I3144" s="10">
        <v>13203.92</v>
      </c>
      <c r="K3144" s="13">
        <f t="shared" si="1512"/>
        <v>24.840000000000146</v>
      </c>
      <c r="L3144" s="13">
        <f t="shared" ref="L3144:L3157" si="1522">L3143+K3144</f>
        <v>24.840000000000146</v>
      </c>
      <c r="M3144" s="13">
        <f t="shared" si="1513"/>
        <v>35.010000000000218</v>
      </c>
      <c r="N3144" s="13"/>
      <c r="P3144">
        <f>_xlfn.IFS(K3143&lt;0,MIN(L3143:L3157),K3143&gt;0,MAX(L3143:L3157))/S3122</f>
        <v>0</v>
      </c>
      <c r="Q3144">
        <f>_xlfn.IFS(K3143&lt;0,MAX(L3143:L3157),K3143&gt;0,MIN(L3143:L3157))/S3122</f>
        <v>0.84146928300273749</v>
      </c>
      <c r="S3144" s="13">
        <f>MIN(H3143:H3158)</f>
        <v>13169.91</v>
      </c>
      <c r="X3144">
        <f t="shared" si="1515"/>
        <v>24.840000000000146</v>
      </c>
      <c r="Y3144">
        <f t="shared" si="1516"/>
        <v>0</v>
      </c>
      <c r="Z3144">
        <f t="shared" si="1517"/>
        <v>0</v>
      </c>
      <c r="AA3144" s="22">
        <f t="shared" si="1518"/>
        <v>0</v>
      </c>
      <c r="AB3144" s="22">
        <f t="shared" si="1519"/>
        <v>0.84146928300273749</v>
      </c>
      <c r="AC3144" s="22">
        <f t="shared" si="1520"/>
        <v>0</v>
      </c>
      <c r="AD3144" s="22">
        <f t="shared" si="1521"/>
        <v>0</v>
      </c>
    </row>
    <row r="3145" spans="3:30" x14ac:dyDescent="0.25">
      <c r="E3145" s="11">
        <v>43105.416666666664</v>
      </c>
      <c r="F3145" s="9">
        <v>13205.92</v>
      </c>
      <c r="G3145" s="9">
        <v>13267.24</v>
      </c>
      <c r="H3145" s="9">
        <v>13197.89</v>
      </c>
      <c r="I3145" s="9">
        <v>13254.17</v>
      </c>
      <c r="K3145" s="13">
        <f t="shared" si="1512"/>
        <v>48.25</v>
      </c>
      <c r="L3145" s="13">
        <f t="shared" si="1522"/>
        <v>73.090000000000146</v>
      </c>
      <c r="M3145" s="13">
        <f t="shared" si="1513"/>
        <v>69.350000000000364</v>
      </c>
      <c r="N3145" s="13"/>
      <c r="S3145" s="13">
        <f>S3143-S3144</f>
        <v>211.21999999999935</v>
      </c>
      <c r="X3145">
        <f t="shared" si="1515"/>
        <v>48.25</v>
      </c>
      <c r="Y3145">
        <f t="shared" si="1516"/>
        <v>0</v>
      </c>
      <c r="Z3145">
        <f t="shared" si="1517"/>
        <v>211.21999999999935</v>
      </c>
      <c r="AA3145" s="22">
        <f t="shared" si="1518"/>
        <v>0</v>
      </c>
      <c r="AB3145" s="22">
        <f t="shared" si="1519"/>
        <v>0</v>
      </c>
      <c r="AC3145" s="22">
        <f t="shared" si="1520"/>
        <v>0</v>
      </c>
      <c r="AD3145" s="22">
        <f t="shared" si="1521"/>
        <v>0</v>
      </c>
    </row>
    <row r="3146" spans="3:30" x14ac:dyDescent="0.25">
      <c r="E3146" s="12">
        <v>43105.458333333336</v>
      </c>
      <c r="F3146" s="10">
        <v>13253.41</v>
      </c>
      <c r="G3146" s="10">
        <v>13312.8</v>
      </c>
      <c r="H3146" s="10">
        <v>13249.21</v>
      </c>
      <c r="I3146" s="10">
        <v>13297.88</v>
      </c>
      <c r="K3146" s="13">
        <f t="shared" si="1512"/>
        <v>44.469999999999345</v>
      </c>
      <c r="L3146" s="13">
        <f t="shared" si="1522"/>
        <v>117.55999999999949</v>
      </c>
      <c r="M3146" s="13">
        <f t="shared" si="1513"/>
        <v>63.590000000000146</v>
      </c>
      <c r="N3146" s="13"/>
      <c r="X3146">
        <f t="shared" si="1515"/>
        <v>44.469999999999345</v>
      </c>
      <c r="Y3146">
        <f t="shared" si="1516"/>
        <v>0</v>
      </c>
      <c r="Z3146">
        <f t="shared" si="1517"/>
        <v>0</v>
      </c>
      <c r="AA3146" s="22">
        <f t="shared" si="1518"/>
        <v>0</v>
      </c>
      <c r="AB3146" s="22">
        <f t="shared" si="1519"/>
        <v>0</v>
      </c>
      <c r="AC3146" s="22">
        <f t="shared" si="1520"/>
        <v>0</v>
      </c>
      <c r="AD3146" s="22">
        <f t="shared" si="1521"/>
        <v>0</v>
      </c>
    </row>
    <row r="3147" spans="3:30" x14ac:dyDescent="0.25">
      <c r="E3147" s="11">
        <v>43105.5</v>
      </c>
      <c r="F3147" s="9">
        <v>13298.63</v>
      </c>
      <c r="G3147" s="9">
        <v>13331.81</v>
      </c>
      <c r="H3147" s="9">
        <v>13295.66</v>
      </c>
      <c r="I3147" s="9">
        <v>13319.56</v>
      </c>
      <c r="K3147" s="13">
        <f t="shared" si="1512"/>
        <v>20.930000000000291</v>
      </c>
      <c r="L3147" s="13">
        <f t="shared" si="1522"/>
        <v>138.48999999999978</v>
      </c>
      <c r="M3147" s="13">
        <f t="shared" si="1513"/>
        <v>36.149999999999636</v>
      </c>
      <c r="N3147" s="13"/>
      <c r="X3147">
        <f t="shared" si="1515"/>
        <v>20.930000000000291</v>
      </c>
      <c r="Y3147">
        <f t="shared" si="1516"/>
        <v>0</v>
      </c>
      <c r="Z3147">
        <f t="shared" si="1517"/>
        <v>0</v>
      </c>
      <c r="AA3147" s="22">
        <f t="shared" si="1518"/>
        <v>0</v>
      </c>
      <c r="AB3147" s="22">
        <f t="shared" si="1519"/>
        <v>0</v>
      </c>
      <c r="AC3147" s="22">
        <f t="shared" si="1520"/>
        <v>0</v>
      </c>
      <c r="AD3147" s="22">
        <f t="shared" si="1521"/>
        <v>0</v>
      </c>
    </row>
    <row r="3148" spans="3:30" x14ac:dyDescent="0.25">
      <c r="E3148" s="12">
        <v>43105.541666666664</v>
      </c>
      <c r="F3148" s="10">
        <v>13319.31</v>
      </c>
      <c r="G3148" s="10">
        <v>13322.34</v>
      </c>
      <c r="H3148" s="10">
        <v>13302.79</v>
      </c>
      <c r="I3148" s="10">
        <v>13309.33</v>
      </c>
      <c r="K3148" s="13">
        <f t="shared" si="1512"/>
        <v>-9.9799999999995634</v>
      </c>
      <c r="L3148" s="13">
        <f t="shared" si="1522"/>
        <v>128.51000000000022</v>
      </c>
      <c r="M3148" s="13">
        <f t="shared" si="1513"/>
        <v>19.549999999999272</v>
      </c>
      <c r="N3148" s="13"/>
      <c r="X3148">
        <f t="shared" si="1515"/>
        <v>9.9799999999995634</v>
      </c>
      <c r="Y3148">
        <f t="shared" si="1516"/>
        <v>0</v>
      </c>
      <c r="Z3148">
        <f t="shared" si="1517"/>
        <v>0</v>
      </c>
      <c r="AA3148" s="22">
        <f t="shared" si="1518"/>
        <v>0</v>
      </c>
      <c r="AB3148" s="22">
        <f t="shared" si="1519"/>
        <v>0</v>
      </c>
      <c r="AC3148" s="22">
        <f t="shared" si="1520"/>
        <v>0</v>
      </c>
      <c r="AD3148" s="22">
        <f t="shared" si="1521"/>
        <v>0</v>
      </c>
    </row>
    <row r="3149" spans="3:30" x14ac:dyDescent="0.25">
      <c r="E3149" s="11">
        <v>43105.583333333336</v>
      </c>
      <c r="F3149" s="9">
        <v>13309.08</v>
      </c>
      <c r="G3149" s="9">
        <v>13314.14</v>
      </c>
      <c r="H3149" s="9">
        <v>13289.82</v>
      </c>
      <c r="I3149" s="9">
        <v>13309.61</v>
      </c>
      <c r="K3149" s="13">
        <f t="shared" si="1512"/>
        <v>0.53000000000065484</v>
      </c>
      <c r="L3149" s="13">
        <f t="shared" si="1522"/>
        <v>129.04000000000087</v>
      </c>
      <c r="M3149" s="13">
        <f t="shared" si="1513"/>
        <v>24.319999999999709</v>
      </c>
      <c r="N3149" s="13"/>
      <c r="X3149">
        <f t="shared" si="1515"/>
        <v>0.53000000000065484</v>
      </c>
      <c r="Y3149">
        <f t="shared" si="1516"/>
        <v>0</v>
      </c>
      <c r="Z3149">
        <f t="shared" si="1517"/>
        <v>0</v>
      </c>
      <c r="AA3149" s="22">
        <f t="shared" si="1518"/>
        <v>0</v>
      </c>
      <c r="AB3149" s="22">
        <f t="shared" si="1519"/>
        <v>0</v>
      </c>
      <c r="AC3149" s="22">
        <f t="shared" si="1520"/>
        <v>0</v>
      </c>
      <c r="AD3149" s="22">
        <f t="shared" si="1521"/>
        <v>0</v>
      </c>
    </row>
    <row r="3150" spans="3:30" x14ac:dyDescent="0.25">
      <c r="E3150" s="12">
        <v>43105.625</v>
      </c>
      <c r="F3150" s="10">
        <v>13309.36</v>
      </c>
      <c r="G3150" s="10">
        <v>13317.1</v>
      </c>
      <c r="H3150" s="10">
        <v>13278.51</v>
      </c>
      <c r="I3150" s="10">
        <v>13303.13</v>
      </c>
      <c r="K3150" s="13">
        <f t="shared" si="1512"/>
        <v>-6.2300000000013824</v>
      </c>
      <c r="L3150" s="13">
        <f t="shared" si="1522"/>
        <v>122.80999999999949</v>
      </c>
      <c r="M3150" s="13">
        <f t="shared" si="1513"/>
        <v>38.590000000000146</v>
      </c>
      <c r="N3150" s="13"/>
      <c r="X3150">
        <f t="shared" si="1515"/>
        <v>6.2300000000013824</v>
      </c>
      <c r="Y3150">
        <f t="shared" si="1516"/>
        <v>0</v>
      </c>
      <c r="Z3150">
        <f t="shared" si="1517"/>
        <v>0</v>
      </c>
      <c r="AA3150" s="22">
        <f t="shared" si="1518"/>
        <v>0</v>
      </c>
      <c r="AB3150" s="22">
        <f t="shared" si="1519"/>
        <v>0</v>
      </c>
      <c r="AC3150" s="22">
        <f t="shared" si="1520"/>
        <v>0</v>
      </c>
      <c r="AD3150" s="22">
        <f t="shared" si="1521"/>
        <v>0</v>
      </c>
    </row>
    <row r="3151" spans="3:30" x14ac:dyDescent="0.25">
      <c r="E3151" s="11">
        <v>43105.666666666664</v>
      </c>
      <c r="F3151" s="9">
        <v>13300.88</v>
      </c>
      <c r="G3151" s="9">
        <v>13332.25</v>
      </c>
      <c r="H3151" s="9">
        <v>13277.97</v>
      </c>
      <c r="I3151" s="9">
        <v>13310.39</v>
      </c>
      <c r="K3151" s="13">
        <f t="shared" si="1512"/>
        <v>9.5100000000002183</v>
      </c>
      <c r="L3151" s="13">
        <f t="shared" si="1522"/>
        <v>132.31999999999971</v>
      </c>
      <c r="M3151" s="13">
        <f t="shared" si="1513"/>
        <v>54.280000000000655</v>
      </c>
      <c r="N3151" s="13"/>
      <c r="X3151">
        <f t="shared" si="1515"/>
        <v>9.5100000000002183</v>
      </c>
      <c r="Y3151">
        <f t="shared" si="1516"/>
        <v>0</v>
      </c>
      <c r="Z3151">
        <f t="shared" si="1517"/>
        <v>0</v>
      </c>
      <c r="AA3151" s="22">
        <f t="shared" si="1518"/>
        <v>0</v>
      </c>
      <c r="AB3151" s="22">
        <f t="shared" si="1519"/>
        <v>0</v>
      </c>
      <c r="AC3151" s="22">
        <f t="shared" si="1520"/>
        <v>0</v>
      </c>
      <c r="AD3151" s="22">
        <f t="shared" si="1521"/>
        <v>0</v>
      </c>
    </row>
    <row r="3152" spans="3:30" x14ac:dyDescent="0.25">
      <c r="E3152" s="12">
        <v>43105.708333333336</v>
      </c>
      <c r="F3152" s="10">
        <v>13310.14</v>
      </c>
      <c r="G3152" s="10">
        <v>13314.57</v>
      </c>
      <c r="H3152" s="10">
        <v>13278.37</v>
      </c>
      <c r="I3152" s="10">
        <v>13296.9</v>
      </c>
      <c r="K3152" s="13">
        <f t="shared" si="1512"/>
        <v>-13.239999999999782</v>
      </c>
      <c r="L3152" s="13">
        <f t="shared" si="1522"/>
        <v>119.07999999999993</v>
      </c>
      <c r="M3152" s="13">
        <f t="shared" si="1513"/>
        <v>36.199999999998909</v>
      </c>
      <c r="N3152" s="13"/>
      <c r="X3152">
        <f t="shared" si="1515"/>
        <v>13.239999999999782</v>
      </c>
      <c r="Y3152">
        <f t="shared" si="1516"/>
        <v>0</v>
      </c>
      <c r="Z3152">
        <f t="shared" si="1517"/>
        <v>0</v>
      </c>
      <c r="AA3152" s="22">
        <f t="shared" si="1518"/>
        <v>0</v>
      </c>
      <c r="AB3152" s="22">
        <f t="shared" si="1519"/>
        <v>0</v>
      </c>
      <c r="AC3152" s="22">
        <f t="shared" si="1520"/>
        <v>0</v>
      </c>
      <c r="AD3152" s="22">
        <f t="shared" si="1521"/>
        <v>0</v>
      </c>
    </row>
    <row r="3153" spans="3:30" x14ac:dyDescent="0.25">
      <c r="E3153" s="11">
        <v>43105.75</v>
      </c>
      <c r="F3153" s="9">
        <v>13297.4</v>
      </c>
      <c r="G3153" s="9">
        <v>13319.21</v>
      </c>
      <c r="H3153" s="9">
        <v>13287.2</v>
      </c>
      <c r="I3153" s="9">
        <v>13311.21</v>
      </c>
      <c r="K3153" s="13">
        <f t="shared" si="1512"/>
        <v>13.809999999999491</v>
      </c>
      <c r="L3153" s="13">
        <f t="shared" si="1522"/>
        <v>132.88999999999942</v>
      </c>
      <c r="M3153" s="13">
        <f t="shared" si="1513"/>
        <v>32.009999999998399</v>
      </c>
      <c r="N3153" s="13"/>
      <c r="X3153">
        <f t="shared" si="1515"/>
        <v>13.809999999999491</v>
      </c>
      <c r="Y3153">
        <f t="shared" si="1516"/>
        <v>0</v>
      </c>
      <c r="Z3153">
        <f t="shared" si="1517"/>
        <v>0</v>
      </c>
      <c r="AA3153" s="22">
        <f t="shared" si="1518"/>
        <v>0</v>
      </c>
      <c r="AB3153" s="22">
        <f t="shared" si="1519"/>
        <v>0</v>
      </c>
      <c r="AC3153" s="22">
        <f t="shared" si="1520"/>
        <v>0</v>
      </c>
      <c r="AD3153" s="22">
        <f t="shared" si="1521"/>
        <v>0</v>
      </c>
    </row>
    <row r="3154" spans="3:30" x14ac:dyDescent="0.25">
      <c r="E3154" s="12">
        <v>43105.791666666664</v>
      </c>
      <c r="F3154" s="10">
        <v>13310.46</v>
      </c>
      <c r="G3154" s="10">
        <v>13318.71</v>
      </c>
      <c r="H3154" s="10">
        <v>13306.7</v>
      </c>
      <c r="I3154" s="10">
        <v>13312.71</v>
      </c>
      <c r="K3154" s="13">
        <f t="shared" si="1512"/>
        <v>2.25</v>
      </c>
      <c r="L3154" s="13">
        <f t="shared" si="1522"/>
        <v>135.13999999999942</v>
      </c>
      <c r="M3154" s="13">
        <f t="shared" si="1513"/>
        <v>12.009999999998399</v>
      </c>
      <c r="N3154" s="13"/>
      <c r="X3154">
        <f t="shared" si="1515"/>
        <v>2.25</v>
      </c>
      <c r="Y3154">
        <f t="shared" si="1516"/>
        <v>0</v>
      </c>
      <c r="Z3154">
        <f t="shared" si="1517"/>
        <v>0</v>
      </c>
      <c r="AA3154" s="22">
        <f t="shared" si="1518"/>
        <v>0</v>
      </c>
      <c r="AB3154" s="22">
        <f t="shared" si="1519"/>
        <v>0</v>
      </c>
      <c r="AC3154" s="22">
        <f t="shared" si="1520"/>
        <v>0</v>
      </c>
      <c r="AD3154" s="22">
        <f t="shared" si="1521"/>
        <v>0</v>
      </c>
    </row>
    <row r="3155" spans="3:30" x14ac:dyDescent="0.25">
      <c r="E3155" s="11">
        <v>43105.833333333336</v>
      </c>
      <c r="F3155" s="9">
        <v>13312.96</v>
      </c>
      <c r="G3155" s="9">
        <v>13320.96</v>
      </c>
      <c r="H3155" s="9">
        <v>13307.95</v>
      </c>
      <c r="I3155" s="9">
        <v>13311.95</v>
      </c>
      <c r="K3155" s="13">
        <f t="shared" si="1512"/>
        <v>-1.0099999999983993</v>
      </c>
      <c r="L3155" s="13">
        <f t="shared" si="1522"/>
        <v>134.13000000000102</v>
      </c>
      <c r="M3155" s="13">
        <f t="shared" si="1513"/>
        <v>13.009999999998399</v>
      </c>
      <c r="N3155" s="13"/>
      <c r="X3155">
        <f t="shared" si="1515"/>
        <v>1.0099999999983993</v>
      </c>
      <c r="Y3155">
        <f t="shared" si="1516"/>
        <v>0</v>
      </c>
      <c r="Z3155">
        <f t="shared" si="1517"/>
        <v>0</v>
      </c>
      <c r="AA3155" s="22">
        <f t="shared" si="1518"/>
        <v>0</v>
      </c>
      <c r="AB3155" s="22">
        <f t="shared" si="1519"/>
        <v>0</v>
      </c>
      <c r="AC3155" s="22">
        <f t="shared" si="1520"/>
        <v>0</v>
      </c>
      <c r="AD3155" s="22">
        <f t="shared" si="1521"/>
        <v>0</v>
      </c>
    </row>
    <row r="3156" spans="3:30" x14ac:dyDescent="0.25">
      <c r="E3156" s="12">
        <v>43105.875</v>
      </c>
      <c r="F3156" s="10">
        <v>13312.45</v>
      </c>
      <c r="G3156" s="10">
        <v>13327.21</v>
      </c>
      <c r="H3156" s="10">
        <v>13311.2</v>
      </c>
      <c r="I3156" s="10">
        <v>13320.95</v>
      </c>
      <c r="K3156" s="13">
        <f t="shared" si="1512"/>
        <v>8.5</v>
      </c>
      <c r="L3156" s="13">
        <f t="shared" si="1522"/>
        <v>142.63000000000102</v>
      </c>
      <c r="M3156" s="13">
        <f t="shared" si="1513"/>
        <v>16.009999999998399</v>
      </c>
      <c r="N3156" s="13"/>
      <c r="X3156">
        <f t="shared" si="1515"/>
        <v>8.5</v>
      </c>
      <c r="Y3156">
        <f t="shared" si="1516"/>
        <v>0</v>
      </c>
      <c r="Z3156">
        <f t="shared" si="1517"/>
        <v>0</v>
      </c>
      <c r="AA3156" s="22">
        <f t="shared" si="1518"/>
        <v>0</v>
      </c>
      <c r="AB3156" s="22">
        <f t="shared" si="1519"/>
        <v>0</v>
      </c>
      <c r="AC3156" s="22">
        <f t="shared" si="1520"/>
        <v>0</v>
      </c>
      <c r="AD3156" s="22">
        <f t="shared" si="1521"/>
        <v>0</v>
      </c>
    </row>
    <row r="3157" spans="3:30" x14ac:dyDescent="0.25">
      <c r="E3157" s="11">
        <v>43105.916666666664</v>
      </c>
      <c r="F3157" s="9">
        <v>13320.7</v>
      </c>
      <c r="G3157" s="9">
        <v>13344.71</v>
      </c>
      <c r="H3157" s="9">
        <v>13314.45</v>
      </c>
      <c r="I3157" s="9">
        <v>13335.45</v>
      </c>
      <c r="K3157" s="13">
        <f t="shared" si="1512"/>
        <v>14.75</v>
      </c>
      <c r="L3157" s="13">
        <f t="shared" si="1522"/>
        <v>157.38000000000102</v>
      </c>
      <c r="M3157" s="13">
        <f t="shared" si="1513"/>
        <v>30.259999999998399</v>
      </c>
      <c r="N3157" s="13"/>
      <c r="X3157">
        <f t="shared" si="1515"/>
        <v>14.75</v>
      </c>
      <c r="Y3157">
        <f t="shared" si="1516"/>
        <v>0</v>
      </c>
      <c r="Z3157">
        <f t="shared" si="1517"/>
        <v>0</v>
      </c>
      <c r="AA3157" s="22">
        <f t="shared" si="1518"/>
        <v>0</v>
      </c>
      <c r="AB3157" s="22">
        <f t="shared" si="1519"/>
        <v>0</v>
      </c>
      <c r="AC3157" s="22">
        <f t="shared" si="1520"/>
        <v>0</v>
      </c>
      <c r="AD3157" s="22">
        <f t="shared" si="1521"/>
        <v>0</v>
      </c>
    </row>
    <row r="3158" spans="3:30" hidden="1" x14ac:dyDescent="0.25">
      <c r="E3158" s="12">
        <v>43108.041666666664</v>
      </c>
      <c r="F3158" s="10">
        <v>13335.36</v>
      </c>
      <c r="G3158" s="10">
        <v>13381.13</v>
      </c>
      <c r="H3158" s="10">
        <v>13335.36</v>
      </c>
      <c r="I3158" s="10">
        <v>13372.83</v>
      </c>
    </row>
    <row r="3159" spans="3:30" hidden="1" x14ac:dyDescent="0.25">
      <c r="E3159" s="11">
        <v>43108.083333333336</v>
      </c>
      <c r="F3159" s="9">
        <v>13372.83</v>
      </c>
      <c r="G3159" s="9">
        <v>13372.83</v>
      </c>
      <c r="H3159" s="9">
        <v>13366.68</v>
      </c>
      <c r="I3159" s="9">
        <v>13372.83</v>
      </c>
    </row>
    <row r="3160" spans="3:30" hidden="1" x14ac:dyDescent="0.25">
      <c r="E3160" s="12">
        <v>43108.125</v>
      </c>
      <c r="F3160" s="10">
        <v>13371.61</v>
      </c>
      <c r="G3160" s="10">
        <v>13379.54</v>
      </c>
      <c r="H3160" s="10">
        <v>13371.4</v>
      </c>
      <c r="I3160" s="10">
        <v>13378.33</v>
      </c>
    </row>
    <row r="3161" spans="3:30" hidden="1" x14ac:dyDescent="0.25">
      <c r="E3161" s="11">
        <v>43108.166666666664</v>
      </c>
      <c r="F3161" s="9">
        <v>13378.33</v>
      </c>
      <c r="G3161" s="9">
        <v>13378.33</v>
      </c>
      <c r="H3161" s="9">
        <v>13373.46</v>
      </c>
      <c r="I3161" s="9">
        <v>13375.89</v>
      </c>
    </row>
    <row r="3162" spans="3:30" hidden="1" x14ac:dyDescent="0.25">
      <c r="E3162" s="12">
        <v>43108.208333333336</v>
      </c>
      <c r="F3162" s="10">
        <v>13375.89</v>
      </c>
      <c r="G3162" s="10">
        <v>13383.04</v>
      </c>
      <c r="H3162" s="10">
        <v>13375.89</v>
      </c>
      <c r="I3162" s="10">
        <v>13379.67</v>
      </c>
    </row>
    <row r="3163" spans="3:30" hidden="1" x14ac:dyDescent="0.25">
      <c r="E3163" s="11">
        <v>43108.25</v>
      </c>
      <c r="F3163" s="9">
        <v>13379.67</v>
      </c>
      <c r="G3163" s="9">
        <v>13379.67</v>
      </c>
      <c r="H3163" s="9">
        <v>13376.24</v>
      </c>
      <c r="I3163" s="9">
        <v>13376.74</v>
      </c>
    </row>
    <row r="3164" spans="3:30" hidden="1" x14ac:dyDescent="0.25">
      <c r="E3164" s="12">
        <v>43108.291666666664</v>
      </c>
      <c r="F3164" s="10">
        <v>13376.74</v>
      </c>
      <c r="G3164" s="10">
        <v>13380.45</v>
      </c>
      <c r="H3164" s="10">
        <v>13376.74</v>
      </c>
      <c r="I3164" s="10">
        <v>13379.95</v>
      </c>
    </row>
    <row r="3165" spans="3:30" x14ac:dyDescent="0.25">
      <c r="C3165">
        <v>1</v>
      </c>
      <c r="E3165" s="11">
        <v>43108.333333333336</v>
      </c>
      <c r="F3165" s="9">
        <v>13379.95</v>
      </c>
      <c r="G3165" s="9">
        <v>13381.16</v>
      </c>
      <c r="H3165" s="9">
        <v>13354.36</v>
      </c>
      <c r="I3165" s="9">
        <v>13369.86</v>
      </c>
      <c r="K3165" s="13">
        <f t="shared" ref="K3165:K3179" si="1523">I3165-F3165</f>
        <v>-10.090000000000146</v>
      </c>
      <c r="L3165" s="13">
        <v>0</v>
      </c>
      <c r="M3165" s="13">
        <f t="shared" ref="M3165:M3179" si="1524">G3165-H3165</f>
        <v>26.799999999999272</v>
      </c>
      <c r="N3165" s="13">
        <f t="shared" ref="N3165" si="1525">I3179-F3165</f>
        <v>-9.7900000000008731</v>
      </c>
      <c r="O3165" s="18">
        <f>IF(K3165*N3165&gt;0,1,0)</f>
        <v>1</v>
      </c>
      <c r="S3165" s="13">
        <f>MAX(G3165:G3180)</f>
        <v>13413.55</v>
      </c>
      <c r="X3165">
        <f t="shared" ref="X3165:X3179" si="1526">ABS(K3165)</f>
        <v>10.090000000000146</v>
      </c>
      <c r="Y3165">
        <f t="shared" ref="Y3165:Y3179" si="1527">ABS(N3165)</f>
        <v>9.7900000000008731</v>
      </c>
      <c r="Z3165">
        <f t="shared" ref="Z3165:Z3179" si="1528">IF(S3165&lt;1000,ABS(S3165),0)</f>
        <v>0</v>
      </c>
      <c r="AA3165" s="22">
        <f t="shared" ref="AA3165:AA3179" si="1529">ABS(P3165)</f>
        <v>0</v>
      </c>
      <c r="AB3165" s="22">
        <f t="shared" ref="AB3165:AB3179" si="1530">ABS(Q3165)</f>
        <v>0</v>
      </c>
      <c r="AC3165" s="22">
        <f t="shared" ref="AC3165:AC3179" si="1531">IF(O3165=1,ABS(P3166),0)</f>
        <v>0</v>
      </c>
      <c r="AD3165" s="22">
        <f t="shared" ref="AD3165:AD3179" si="1532">IF(O3165=0,ABS(Q3166),0)</f>
        <v>0</v>
      </c>
    </row>
    <row r="3166" spans="3:30" x14ac:dyDescent="0.25">
      <c r="E3166" s="12">
        <v>43108.375</v>
      </c>
      <c r="F3166" s="10">
        <v>13373.06</v>
      </c>
      <c r="G3166" s="10">
        <v>13413.55</v>
      </c>
      <c r="H3166" s="10">
        <v>13366.06</v>
      </c>
      <c r="I3166" s="10">
        <v>13400.32</v>
      </c>
      <c r="K3166" s="13">
        <f t="shared" si="1523"/>
        <v>27.260000000000218</v>
      </c>
      <c r="L3166" s="13">
        <f t="shared" ref="L3166:L3179" si="1533">L3165+K3166</f>
        <v>27.260000000000218</v>
      </c>
      <c r="M3166" s="13">
        <f t="shared" si="1524"/>
        <v>47.489999999999782</v>
      </c>
      <c r="N3166" s="13"/>
      <c r="S3166" s="13">
        <f>MIN(H3165:H3180)</f>
        <v>13332.59</v>
      </c>
      <c r="X3166">
        <f t="shared" si="1526"/>
        <v>27.260000000000218</v>
      </c>
      <c r="Y3166">
        <f t="shared" si="1527"/>
        <v>0</v>
      </c>
      <c r="Z3166">
        <f t="shared" si="1528"/>
        <v>0</v>
      </c>
      <c r="AA3166" s="22">
        <f t="shared" si="1529"/>
        <v>0</v>
      </c>
      <c r="AB3166" s="22">
        <f t="shared" si="1530"/>
        <v>0</v>
      </c>
      <c r="AC3166" s="22">
        <f t="shared" si="1531"/>
        <v>0</v>
      </c>
      <c r="AD3166" s="22">
        <f t="shared" si="1532"/>
        <v>0.12148470788751034</v>
      </c>
    </row>
    <row r="3167" spans="3:30" x14ac:dyDescent="0.25">
      <c r="E3167" s="11">
        <v>43108.416666666664</v>
      </c>
      <c r="F3167" s="9">
        <v>13402.82</v>
      </c>
      <c r="G3167" s="9">
        <v>13410.8</v>
      </c>
      <c r="H3167" s="9">
        <v>13343.01</v>
      </c>
      <c r="I3167" s="9">
        <v>13361.94</v>
      </c>
      <c r="K3167" s="13">
        <f t="shared" si="1523"/>
        <v>-40.8799999999992</v>
      </c>
      <c r="L3167" s="13">
        <f t="shared" si="1533"/>
        <v>-13.619999999998981</v>
      </c>
      <c r="M3167" s="13">
        <f t="shared" si="1524"/>
        <v>67.789999999999054</v>
      </c>
      <c r="N3167" s="13"/>
      <c r="P3167">
        <f>_xlfn.IFS(K3166&lt;0,MIN(L3166:L3180),K3166&gt;0,MAX(L3166:L3180))/S3145</f>
        <v>0.12905974812991339</v>
      </c>
      <c r="Q3167">
        <f>_xlfn.IFS(K3166&lt;0,MAX(L3166:L3180),K3166&gt;0,MIN(L3166:L3180))/S3145</f>
        <v>-0.12148470788751034</v>
      </c>
      <c r="S3167" s="13">
        <f>S3165-S3166</f>
        <v>80.959999999999127</v>
      </c>
      <c r="X3167">
        <f t="shared" si="1526"/>
        <v>40.8799999999992</v>
      </c>
      <c r="Y3167">
        <f t="shared" si="1527"/>
        <v>0</v>
      </c>
      <c r="Z3167">
        <f t="shared" si="1528"/>
        <v>80.959999999999127</v>
      </c>
      <c r="AA3167" s="22">
        <f t="shared" si="1529"/>
        <v>0.12905974812991339</v>
      </c>
      <c r="AB3167" s="22">
        <f t="shared" si="1530"/>
        <v>0.12148470788751034</v>
      </c>
      <c r="AC3167" s="22">
        <f t="shared" si="1531"/>
        <v>0</v>
      </c>
      <c r="AD3167" s="22">
        <f t="shared" si="1532"/>
        <v>0</v>
      </c>
    </row>
    <row r="3168" spans="3:30" x14ac:dyDescent="0.25">
      <c r="E3168" s="12">
        <v>43108.458333333336</v>
      </c>
      <c r="F3168" s="10">
        <v>13362.44</v>
      </c>
      <c r="G3168" s="10">
        <v>13387.59</v>
      </c>
      <c r="H3168" s="10">
        <v>13356.56</v>
      </c>
      <c r="I3168" s="10">
        <v>13366.4</v>
      </c>
      <c r="K3168" s="13">
        <f t="shared" si="1523"/>
        <v>3.9599999999991269</v>
      </c>
      <c r="L3168" s="13">
        <f t="shared" si="1533"/>
        <v>-9.6599999999998545</v>
      </c>
      <c r="M3168" s="13">
        <f t="shared" si="1524"/>
        <v>31.030000000000655</v>
      </c>
      <c r="N3168" s="13"/>
      <c r="X3168">
        <f t="shared" si="1526"/>
        <v>3.9599999999991269</v>
      </c>
      <c r="Y3168">
        <f t="shared" si="1527"/>
        <v>0</v>
      </c>
      <c r="Z3168">
        <f t="shared" si="1528"/>
        <v>0</v>
      </c>
      <c r="AA3168" s="22">
        <f t="shared" si="1529"/>
        <v>0</v>
      </c>
      <c r="AB3168" s="22">
        <f t="shared" si="1530"/>
        <v>0</v>
      </c>
      <c r="AC3168" s="22">
        <f t="shared" si="1531"/>
        <v>0</v>
      </c>
      <c r="AD3168" s="22">
        <f t="shared" si="1532"/>
        <v>0</v>
      </c>
    </row>
    <row r="3169" spans="5:30" x14ac:dyDescent="0.25">
      <c r="E3169" s="11">
        <v>43108.5</v>
      </c>
      <c r="F3169" s="9">
        <v>13366.41</v>
      </c>
      <c r="G3169" s="9">
        <v>13379.12</v>
      </c>
      <c r="H3169" s="9">
        <v>13357.06</v>
      </c>
      <c r="I3169" s="9">
        <v>13369.37</v>
      </c>
      <c r="K3169" s="13">
        <f t="shared" si="1523"/>
        <v>2.9600000000009459</v>
      </c>
      <c r="L3169" s="13">
        <f t="shared" si="1533"/>
        <v>-6.6999999999989086</v>
      </c>
      <c r="M3169" s="13">
        <f t="shared" si="1524"/>
        <v>22.06000000000131</v>
      </c>
      <c r="N3169" s="13"/>
      <c r="X3169">
        <f t="shared" si="1526"/>
        <v>2.9600000000009459</v>
      </c>
      <c r="Y3169">
        <f t="shared" si="1527"/>
        <v>0</v>
      </c>
      <c r="Z3169">
        <f t="shared" si="1528"/>
        <v>0</v>
      </c>
      <c r="AA3169" s="22">
        <f t="shared" si="1529"/>
        <v>0</v>
      </c>
      <c r="AB3169" s="22">
        <f t="shared" si="1530"/>
        <v>0</v>
      </c>
      <c r="AC3169" s="22">
        <f t="shared" si="1531"/>
        <v>0</v>
      </c>
      <c r="AD3169" s="22">
        <f t="shared" si="1532"/>
        <v>0</v>
      </c>
    </row>
    <row r="3170" spans="5:30" x14ac:dyDescent="0.25">
      <c r="E3170" s="12">
        <v>43108.541666666664</v>
      </c>
      <c r="F3170" s="10">
        <v>13369.12</v>
      </c>
      <c r="G3170" s="10">
        <v>13381.65</v>
      </c>
      <c r="H3170" s="10">
        <v>13357.88</v>
      </c>
      <c r="I3170" s="10">
        <v>13362.11</v>
      </c>
      <c r="K3170" s="13">
        <f t="shared" si="1523"/>
        <v>-7.0100000000002183</v>
      </c>
      <c r="L3170" s="13">
        <f t="shared" si="1533"/>
        <v>-13.709999999999127</v>
      </c>
      <c r="M3170" s="13">
        <f t="shared" si="1524"/>
        <v>23.770000000000437</v>
      </c>
      <c r="N3170" s="13"/>
      <c r="X3170">
        <f t="shared" si="1526"/>
        <v>7.0100000000002183</v>
      </c>
      <c r="Y3170">
        <f t="shared" si="1527"/>
        <v>0</v>
      </c>
      <c r="Z3170">
        <f t="shared" si="1528"/>
        <v>0</v>
      </c>
      <c r="AA3170" s="22">
        <f t="shared" si="1529"/>
        <v>0</v>
      </c>
      <c r="AB3170" s="22">
        <f t="shared" si="1530"/>
        <v>0</v>
      </c>
      <c r="AC3170" s="22">
        <f t="shared" si="1531"/>
        <v>0</v>
      </c>
      <c r="AD3170" s="22">
        <f t="shared" si="1532"/>
        <v>0</v>
      </c>
    </row>
    <row r="3171" spans="5:30" x14ac:dyDescent="0.25">
      <c r="E3171" s="11">
        <v>43108.583333333336</v>
      </c>
      <c r="F3171" s="9">
        <v>13362.61</v>
      </c>
      <c r="G3171" s="9">
        <v>13364.61</v>
      </c>
      <c r="H3171" s="9">
        <v>13332.59</v>
      </c>
      <c r="I3171" s="9">
        <v>13354.5</v>
      </c>
      <c r="K3171" s="13">
        <f t="shared" si="1523"/>
        <v>-8.1100000000005821</v>
      </c>
      <c r="L3171" s="13">
        <f t="shared" si="1533"/>
        <v>-21.819999999999709</v>
      </c>
      <c r="M3171" s="13">
        <f t="shared" si="1524"/>
        <v>32.020000000000437</v>
      </c>
      <c r="N3171" s="13"/>
      <c r="X3171">
        <f t="shared" si="1526"/>
        <v>8.1100000000005821</v>
      </c>
      <c r="Y3171">
        <f t="shared" si="1527"/>
        <v>0</v>
      </c>
      <c r="Z3171">
        <f t="shared" si="1528"/>
        <v>0</v>
      </c>
      <c r="AA3171" s="22">
        <f t="shared" si="1529"/>
        <v>0</v>
      </c>
      <c r="AB3171" s="22">
        <f t="shared" si="1530"/>
        <v>0</v>
      </c>
      <c r="AC3171" s="22">
        <f t="shared" si="1531"/>
        <v>0</v>
      </c>
      <c r="AD3171" s="22">
        <f t="shared" si="1532"/>
        <v>0</v>
      </c>
    </row>
    <row r="3172" spans="5:30" x14ac:dyDescent="0.25">
      <c r="E3172" s="12">
        <v>43108.625</v>
      </c>
      <c r="F3172" s="10">
        <v>13354.25</v>
      </c>
      <c r="G3172" s="10">
        <v>13368.21</v>
      </c>
      <c r="H3172" s="10">
        <v>13332.74</v>
      </c>
      <c r="I3172" s="10">
        <v>13354.56</v>
      </c>
      <c r="K3172" s="13">
        <f t="shared" si="1523"/>
        <v>0.30999999999949068</v>
      </c>
      <c r="L3172" s="13">
        <f t="shared" si="1533"/>
        <v>-21.510000000000218</v>
      </c>
      <c r="M3172" s="13">
        <f t="shared" si="1524"/>
        <v>35.469999999999345</v>
      </c>
      <c r="N3172" s="13"/>
      <c r="X3172">
        <f t="shared" si="1526"/>
        <v>0.30999999999949068</v>
      </c>
      <c r="Y3172">
        <f t="shared" si="1527"/>
        <v>0</v>
      </c>
      <c r="Z3172">
        <f t="shared" si="1528"/>
        <v>0</v>
      </c>
      <c r="AA3172" s="22">
        <f t="shared" si="1529"/>
        <v>0</v>
      </c>
      <c r="AB3172" s="22">
        <f t="shared" si="1530"/>
        <v>0</v>
      </c>
      <c r="AC3172" s="22">
        <f t="shared" si="1531"/>
        <v>0</v>
      </c>
      <c r="AD3172" s="22">
        <f t="shared" si="1532"/>
        <v>0</v>
      </c>
    </row>
    <row r="3173" spans="5:30" x14ac:dyDescent="0.25">
      <c r="E3173" s="11">
        <v>43108.666666666664</v>
      </c>
      <c r="F3173" s="9">
        <v>13354.81</v>
      </c>
      <c r="G3173" s="9">
        <v>13384.19</v>
      </c>
      <c r="H3173" s="9">
        <v>13353.31</v>
      </c>
      <c r="I3173" s="9">
        <v>13379.93</v>
      </c>
      <c r="K3173" s="13">
        <f t="shared" si="1523"/>
        <v>25.1200000000008</v>
      </c>
      <c r="L3173" s="13">
        <f t="shared" si="1533"/>
        <v>3.6100000000005821</v>
      </c>
      <c r="M3173" s="13">
        <f t="shared" si="1524"/>
        <v>30.880000000001019</v>
      </c>
      <c r="N3173" s="13"/>
      <c r="X3173">
        <f t="shared" si="1526"/>
        <v>25.1200000000008</v>
      </c>
      <c r="Y3173">
        <f t="shared" si="1527"/>
        <v>0</v>
      </c>
      <c r="Z3173">
        <f t="shared" si="1528"/>
        <v>0</v>
      </c>
      <c r="AA3173" s="22">
        <f t="shared" si="1529"/>
        <v>0</v>
      </c>
      <c r="AB3173" s="22">
        <f t="shared" si="1530"/>
        <v>0</v>
      </c>
      <c r="AC3173" s="22">
        <f t="shared" si="1531"/>
        <v>0</v>
      </c>
      <c r="AD3173" s="22">
        <f t="shared" si="1532"/>
        <v>0</v>
      </c>
    </row>
    <row r="3174" spans="5:30" x14ac:dyDescent="0.25">
      <c r="E3174" s="12">
        <v>43108.708333333336</v>
      </c>
      <c r="F3174" s="10">
        <v>13380.18</v>
      </c>
      <c r="G3174" s="10">
        <v>13385.19</v>
      </c>
      <c r="H3174" s="10">
        <v>13362.86</v>
      </c>
      <c r="I3174" s="10">
        <v>13371.15</v>
      </c>
      <c r="K3174" s="13">
        <f t="shared" si="1523"/>
        <v>-9.0300000000006548</v>
      </c>
      <c r="L3174" s="13">
        <f t="shared" si="1533"/>
        <v>-5.4200000000000728</v>
      </c>
      <c r="M3174" s="13">
        <f t="shared" si="1524"/>
        <v>22.329999999999927</v>
      </c>
      <c r="N3174" s="13"/>
      <c r="X3174">
        <f t="shared" si="1526"/>
        <v>9.0300000000006548</v>
      </c>
      <c r="Y3174">
        <f t="shared" si="1527"/>
        <v>0</v>
      </c>
      <c r="Z3174">
        <f t="shared" si="1528"/>
        <v>0</v>
      </c>
      <c r="AA3174" s="22">
        <f t="shared" si="1529"/>
        <v>0</v>
      </c>
      <c r="AB3174" s="22">
        <f t="shared" si="1530"/>
        <v>0</v>
      </c>
      <c r="AC3174" s="22">
        <f t="shared" si="1531"/>
        <v>0</v>
      </c>
      <c r="AD3174" s="22">
        <f t="shared" si="1532"/>
        <v>0</v>
      </c>
    </row>
    <row r="3175" spans="5:30" x14ac:dyDescent="0.25">
      <c r="E3175" s="11">
        <v>43108.75</v>
      </c>
      <c r="F3175" s="9">
        <v>13370.15</v>
      </c>
      <c r="G3175" s="9">
        <v>13375.57</v>
      </c>
      <c r="H3175" s="9">
        <v>13347.66</v>
      </c>
      <c r="I3175" s="9">
        <v>13349.91</v>
      </c>
      <c r="K3175" s="13">
        <f t="shared" si="1523"/>
        <v>-20.239999999999782</v>
      </c>
      <c r="L3175" s="13">
        <f t="shared" si="1533"/>
        <v>-25.659999999999854</v>
      </c>
      <c r="M3175" s="13">
        <f t="shared" si="1524"/>
        <v>27.909999999999854</v>
      </c>
      <c r="N3175" s="13"/>
      <c r="X3175">
        <f t="shared" si="1526"/>
        <v>20.239999999999782</v>
      </c>
      <c r="Y3175">
        <f t="shared" si="1527"/>
        <v>0</v>
      </c>
      <c r="Z3175">
        <f t="shared" si="1528"/>
        <v>0</v>
      </c>
      <c r="AA3175" s="22">
        <f t="shared" si="1529"/>
        <v>0</v>
      </c>
      <c r="AB3175" s="22">
        <f t="shared" si="1530"/>
        <v>0</v>
      </c>
      <c r="AC3175" s="22">
        <f t="shared" si="1531"/>
        <v>0</v>
      </c>
      <c r="AD3175" s="22">
        <f t="shared" si="1532"/>
        <v>0</v>
      </c>
    </row>
    <row r="3176" spans="5:30" x14ac:dyDescent="0.25">
      <c r="E3176" s="12">
        <v>43108.791666666664</v>
      </c>
      <c r="F3176" s="10">
        <v>13350.16</v>
      </c>
      <c r="G3176" s="10">
        <v>13362.67</v>
      </c>
      <c r="H3176" s="10">
        <v>13345.41</v>
      </c>
      <c r="I3176" s="10">
        <v>13354.66</v>
      </c>
      <c r="K3176" s="13">
        <f t="shared" si="1523"/>
        <v>4.5</v>
      </c>
      <c r="L3176" s="13">
        <f t="shared" si="1533"/>
        <v>-21.159999999999854</v>
      </c>
      <c r="M3176" s="13">
        <f t="shared" si="1524"/>
        <v>17.260000000000218</v>
      </c>
      <c r="N3176" s="13"/>
      <c r="X3176">
        <f t="shared" si="1526"/>
        <v>4.5</v>
      </c>
      <c r="Y3176">
        <f t="shared" si="1527"/>
        <v>0</v>
      </c>
      <c r="Z3176">
        <f t="shared" si="1528"/>
        <v>0</v>
      </c>
      <c r="AA3176" s="22">
        <f t="shared" si="1529"/>
        <v>0</v>
      </c>
      <c r="AB3176" s="22">
        <f t="shared" si="1530"/>
        <v>0</v>
      </c>
      <c r="AC3176" s="22">
        <f t="shared" si="1531"/>
        <v>0</v>
      </c>
      <c r="AD3176" s="22">
        <f t="shared" si="1532"/>
        <v>0</v>
      </c>
    </row>
    <row r="3177" spans="5:30" x14ac:dyDescent="0.25">
      <c r="E3177" s="11">
        <v>43108.833333333336</v>
      </c>
      <c r="F3177" s="9">
        <v>13354.91</v>
      </c>
      <c r="G3177" s="9">
        <v>13370.42</v>
      </c>
      <c r="H3177" s="9">
        <v>13353.16</v>
      </c>
      <c r="I3177" s="9">
        <v>13370.42</v>
      </c>
      <c r="K3177" s="13">
        <f t="shared" si="1523"/>
        <v>15.510000000000218</v>
      </c>
      <c r="L3177" s="13">
        <f t="shared" si="1533"/>
        <v>-5.6499999999996362</v>
      </c>
      <c r="M3177" s="13">
        <f t="shared" si="1524"/>
        <v>17.260000000000218</v>
      </c>
      <c r="N3177" s="13"/>
      <c r="X3177">
        <f t="shared" si="1526"/>
        <v>15.510000000000218</v>
      </c>
      <c r="Y3177">
        <f t="shared" si="1527"/>
        <v>0</v>
      </c>
      <c r="Z3177">
        <f t="shared" si="1528"/>
        <v>0</v>
      </c>
      <c r="AA3177" s="22">
        <f t="shared" si="1529"/>
        <v>0</v>
      </c>
      <c r="AB3177" s="22">
        <f t="shared" si="1530"/>
        <v>0</v>
      </c>
      <c r="AC3177" s="22">
        <f t="shared" si="1531"/>
        <v>0</v>
      </c>
      <c r="AD3177" s="22">
        <f t="shared" si="1532"/>
        <v>0</v>
      </c>
    </row>
    <row r="3178" spans="5:30" x14ac:dyDescent="0.25">
      <c r="E3178" s="12">
        <v>43108.875</v>
      </c>
      <c r="F3178" s="10">
        <v>13370.67</v>
      </c>
      <c r="G3178" s="10">
        <v>13375.42</v>
      </c>
      <c r="H3178" s="10">
        <v>13362.66</v>
      </c>
      <c r="I3178" s="10">
        <v>13366.16</v>
      </c>
      <c r="K3178" s="13">
        <f t="shared" si="1523"/>
        <v>-4.5100000000002183</v>
      </c>
      <c r="L3178" s="13">
        <f t="shared" si="1533"/>
        <v>-10.159999999999854</v>
      </c>
      <c r="M3178" s="13">
        <f t="shared" si="1524"/>
        <v>12.760000000000218</v>
      </c>
      <c r="N3178" s="13"/>
      <c r="X3178">
        <f t="shared" si="1526"/>
        <v>4.5100000000002183</v>
      </c>
      <c r="Y3178">
        <f t="shared" si="1527"/>
        <v>0</v>
      </c>
      <c r="Z3178">
        <f t="shared" si="1528"/>
        <v>0</v>
      </c>
      <c r="AA3178" s="22">
        <f t="shared" si="1529"/>
        <v>0</v>
      </c>
      <c r="AB3178" s="22">
        <f t="shared" si="1530"/>
        <v>0</v>
      </c>
      <c r="AC3178" s="22">
        <f t="shared" si="1531"/>
        <v>0</v>
      </c>
      <c r="AD3178" s="22">
        <f t="shared" si="1532"/>
        <v>0</v>
      </c>
    </row>
    <row r="3179" spans="5:30" x14ac:dyDescent="0.25">
      <c r="E3179" s="11">
        <v>43108.916666666664</v>
      </c>
      <c r="F3179" s="9">
        <v>13365.91</v>
      </c>
      <c r="G3179" s="9">
        <v>13384.67</v>
      </c>
      <c r="H3179" s="9">
        <v>13363.41</v>
      </c>
      <c r="I3179" s="9">
        <v>13370.16</v>
      </c>
      <c r="K3179" s="13">
        <f t="shared" si="1523"/>
        <v>4.25</v>
      </c>
      <c r="L3179" s="13">
        <f t="shared" si="1533"/>
        <v>-5.9099999999998545</v>
      </c>
      <c r="M3179" s="13">
        <f t="shared" si="1524"/>
        <v>21.260000000000218</v>
      </c>
      <c r="N3179" s="13"/>
      <c r="X3179">
        <f t="shared" si="1526"/>
        <v>4.25</v>
      </c>
      <c r="Y3179">
        <f t="shared" si="1527"/>
        <v>0</v>
      </c>
      <c r="Z3179">
        <f t="shared" si="1528"/>
        <v>0</v>
      </c>
      <c r="AA3179" s="22">
        <f t="shared" si="1529"/>
        <v>0</v>
      </c>
      <c r="AB3179" s="22">
        <f t="shared" si="1530"/>
        <v>0</v>
      </c>
      <c r="AC3179" s="22">
        <f t="shared" si="1531"/>
        <v>0</v>
      </c>
      <c r="AD3179" s="22">
        <f t="shared" si="1532"/>
        <v>0</v>
      </c>
    </row>
    <row r="3180" spans="5:30" hidden="1" x14ac:dyDescent="0.25">
      <c r="E3180" s="12">
        <v>43108.958333333336</v>
      </c>
      <c r="F3180" s="10">
        <v>13370.69</v>
      </c>
      <c r="G3180" s="10">
        <v>13375.64</v>
      </c>
      <c r="H3180" s="10">
        <v>13366.51</v>
      </c>
      <c r="I3180" s="10">
        <v>13371.99</v>
      </c>
    </row>
    <row r="3181" spans="5:30" hidden="1" x14ac:dyDescent="0.25">
      <c r="E3181" s="11">
        <v>43109.041666666664</v>
      </c>
      <c r="F3181" s="9">
        <v>13371.99</v>
      </c>
      <c r="G3181" s="9">
        <v>13376.86</v>
      </c>
      <c r="H3181" s="9">
        <v>13368.34</v>
      </c>
      <c r="I3181" s="9">
        <v>13374.64</v>
      </c>
    </row>
    <row r="3182" spans="5:30" hidden="1" x14ac:dyDescent="0.25">
      <c r="E3182" s="12">
        <v>43109.083333333336</v>
      </c>
      <c r="F3182" s="10">
        <v>13374.64</v>
      </c>
      <c r="G3182" s="10">
        <v>13374.64</v>
      </c>
      <c r="H3182" s="10">
        <v>13367.05</v>
      </c>
      <c r="I3182" s="10">
        <v>13370.7</v>
      </c>
    </row>
    <row r="3183" spans="5:30" hidden="1" x14ac:dyDescent="0.25">
      <c r="E3183" s="11">
        <v>43109.125</v>
      </c>
      <c r="F3183" s="9">
        <v>13369.48</v>
      </c>
      <c r="G3183" s="9">
        <v>13370.7</v>
      </c>
      <c r="H3183" s="9">
        <v>13352.58</v>
      </c>
      <c r="I3183" s="9">
        <v>13353.8</v>
      </c>
    </row>
    <row r="3184" spans="5:30" hidden="1" x14ac:dyDescent="0.25">
      <c r="E3184" s="12">
        <v>43109.166666666664</v>
      </c>
      <c r="F3184" s="10">
        <v>13353.8</v>
      </c>
      <c r="G3184" s="10">
        <v>13354.51</v>
      </c>
      <c r="H3184" s="10">
        <v>13344.71</v>
      </c>
      <c r="I3184" s="10">
        <v>13351.57</v>
      </c>
    </row>
    <row r="3185" spans="3:30" hidden="1" x14ac:dyDescent="0.25">
      <c r="E3185" s="11">
        <v>43109.208333333336</v>
      </c>
      <c r="F3185" s="9">
        <v>13351.57</v>
      </c>
      <c r="G3185" s="9">
        <v>13357.94</v>
      </c>
      <c r="H3185" s="9">
        <v>13349.64</v>
      </c>
      <c r="I3185" s="9">
        <v>13356.72</v>
      </c>
    </row>
    <row r="3186" spans="3:30" hidden="1" x14ac:dyDescent="0.25">
      <c r="E3186" s="12">
        <v>43109.25</v>
      </c>
      <c r="F3186" s="10">
        <v>13356.72</v>
      </c>
      <c r="G3186" s="10">
        <v>13358.94</v>
      </c>
      <c r="H3186" s="10">
        <v>13352.79</v>
      </c>
      <c r="I3186" s="10">
        <v>13352.79</v>
      </c>
    </row>
    <row r="3187" spans="3:30" hidden="1" x14ac:dyDescent="0.25">
      <c r="E3187" s="11">
        <v>43109.291666666664</v>
      </c>
      <c r="F3187" s="9">
        <v>13352.79</v>
      </c>
      <c r="G3187" s="9">
        <v>13355.22</v>
      </c>
      <c r="H3187" s="9">
        <v>13348.89</v>
      </c>
      <c r="I3187" s="9">
        <v>13351.33</v>
      </c>
    </row>
    <row r="3188" spans="3:30" x14ac:dyDescent="0.25">
      <c r="C3188">
        <v>1</v>
      </c>
      <c r="E3188" s="12">
        <v>43109.333333333336</v>
      </c>
      <c r="F3188" s="10">
        <v>13351.33</v>
      </c>
      <c r="G3188" s="10">
        <v>13367.32</v>
      </c>
      <c r="H3188" s="10">
        <v>13349.75</v>
      </c>
      <c r="I3188" s="10">
        <v>13363.77</v>
      </c>
      <c r="K3188" s="13">
        <f t="shared" ref="K3188:K3202" si="1534">I3188-F3188</f>
        <v>12.440000000000509</v>
      </c>
      <c r="L3188" s="13">
        <v>0</v>
      </c>
      <c r="M3188" s="13">
        <f t="shared" ref="M3188:M3202" si="1535">G3188-H3188</f>
        <v>17.569999999999709</v>
      </c>
      <c r="N3188" s="13">
        <f t="shared" ref="N3188" si="1536">I3202-F3188</f>
        <v>45.460000000000946</v>
      </c>
      <c r="O3188" s="18">
        <f>IF(K3188*N3188&gt;0,1,0)</f>
        <v>1</v>
      </c>
      <c r="S3188" s="13">
        <f>MAX(G3188:G3203)</f>
        <v>13427.46</v>
      </c>
      <c r="X3188">
        <f t="shared" ref="X3188:X3202" si="1537">ABS(K3188)</f>
        <v>12.440000000000509</v>
      </c>
      <c r="Y3188">
        <f t="shared" ref="Y3188:Y3202" si="1538">ABS(N3188)</f>
        <v>45.460000000000946</v>
      </c>
      <c r="Z3188">
        <f t="shared" ref="Z3188:Z3202" si="1539">IF(S3188&lt;1000,ABS(S3188),0)</f>
        <v>0</v>
      </c>
      <c r="AA3188" s="22">
        <f t="shared" ref="AA3188:AA3202" si="1540">ABS(P3188)</f>
        <v>0</v>
      </c>
      <c r="AB3188" s="22">
        <f t="shared" ref="AB3188:AB3202" si="1541">ABS(Q3188)</f>
        <v>0</v>
      </c>
      <c r="AC3188" s="22">
        <f t="shared" ref="AC3188:AC3202" si="1542">IF(O3188=1,ABS(P3189),0)</f>
        <v>0.59807312252967404</v>
      </c>
      <c r="AD3188" s="22">
        <f t="shared" ref="AD3188:AD3202" si="1543">IF(O3188=0,ABS(Q3189),0)</f>
        <v>0</v>
      </c>
    </row>
    <row r="3189" spans="3:30" x14ac:dyDescent="0.25">
      <c r="E3189" s="11">
        <v>43109.375</v>
      </c>
      <c r="F3189" s="9">
        <v>13365.27</v>
      </c>
      <c r="G3189" s="9">
        <v>13382.29</v>
      </c>
      <c r="H3189" s="9">
        <v>13365.13</v>
      </c>
      <c r="I3189" s="9">
        <v>13379.45</v>
      </c>
      <c r="K3189" s="13">
        <f t="shared" si="1534"/>
        <v>14.180000000000291</v>
      </c>
      <c r="L3189" s="13">
        <f t="shared" ref="L3189:L3202" si="1544">L3188+K3189</f>
        <v>14.180000000000291</v>
      </c>
      <c r="M3189" s="13">
        <f t="shared" si="1535"/>
        <v>17.160000000001673</v>
      </c>
      <c r="N3189" s="13"/>
      <c r="P3189">
        <f>_xlfn.IFS(K3188&lt;0,MIN(L3188:L3202),K3188&gt;0,MAX(L3188:L3202))/S3167</f>
        <v>0.59807312252967404</v>
      </c>
      <c r="Q3189">
        <f>_xlfn.IFS(K3188&lt;0,MAX(L3188:L3202),K3188&gt;0,MIN(L3188:L3202))/S3167</f>
        <v>0</v>
      </c>
      <c r="S3189" s="13">
        <f>MIN(H3188:H3203)</f>
        <v>13349.75</v>
      </c>
      <c r="X3189">
        <f t="shared" si="1537"/>
        <v>14.180000000000291</v>
      </c>
      <c r="Y3189">
        <f t="shared" si="1538"/>
        <v>0</v>
      </c>
      <c r="Z3189">
        <f t="shared" si="1539"/>
        <v>0</v>
      </c>
      <c r="AA3189" s="22">
        <f t="shared" si="1540"/>
        <v>0.59807312252967404</v>
      </c>
      <c r="AB3189" s="22">
        <f t="shared" si="1541"/>
        <v>0</v>
      </c>
      <c r="AC3189" s="22">
        <f t="shared" si="1542"/>
        <v>0</v>
      </c>
      <c r="AD3189" s="22">
        <f t="shared" si="1543"/>
        <v>0</v>
      </c>
    </row>
    <row r="3190" spans="3:30" x14ac:dyDescent="0.25">
      <c r="E3190" s="12">
        <v>43109.416666666664</v>
      </c>
      <c r="F3190" s="10">
        <v>13377.45</v>
      </c>
      <c r="G3190" s="10">
        <v>13402.63</v>
      </c>
      <c r="H3190" s="10">
        <v>13371.61</v>
      </c>
      <c r="I3190" s="10">
        <v>13398.97</v>
      </c>
      <c r="K3190" s="13">
        <f t="shared" si="1534"/>
        <v>21.519999999998618</v>
      </c>
      <c r="L3190" s="13">
        <f t="shared" si="1544"/>
        <v>35.699999999998909</v>
      </c>
      <c r="M3190" s="13">
        <f t="shared" si="1535"/>
        <v>31.019999999998618</v>
      </c>
      <c r="N3190" s="13"/>
      <c r="S3190" s="13">
        <f>S3188-S3189</f>
        <v>77.709999999999127</v>
      </c>
      <c r="X3190">
        <f t="shared" si="1537"/>
        <v>21.519999999998618</v>
      </c>
      <c r="Y3190">
        <f t="shared" si="1538"/>
        <v>0</v>
      </c>
      <c r="Z3190">
        <f t="shared" si="1539"/>
        <v>77.709999999999127</v>
      </c>
      <c r="AA3190" s="22">
        <f t="shared" si="1540"/>
        <v>0</v>
      </c>
      <c r="AB3190" s="22">
        <f t="shared" si="1541"/>
        <v>0</v>
      </c>
      <c r="AC3190" s="22">
        <f t="shared" si="1542"/>
        <v>0</v>
      </c>
      <c r="AD3190" s="22">
        <f t="shared" si="1543"/>
        <v>0</v>
      </c>
    </row>
    <row r="3191" spans="3:30" x14ac:dyDescent="0.25">
      <c r="E3191" s="11">
        <v>43109.458333333336</v>
      </c>
      <c r="F3191" s="9">
        <v>13398.96</v>
      </c>
      <c r="G3191" s="9">
        <v>13415.1</v>
      </c>
      <c r="H3191" s="9">
        <v>13379.84</v>
      </c>
      <c r="I3191" s="9">
        <v>13393.6</v>
      </c>
      <c r="K3191" s="13">
        <f t="shared" si="1534"/>
        <v>-5.3599999999987631</v>
      </c>
      <c r="L3191" s="13">
        <f t="shared" si="1544"/>
        <v>30.340000000000146</v>
      </c>
      <c r="M3191" s="13">
        <f t="shared" si="1535"/>
        <v>35.260000000000218</v>
      </c>
      <c r="N3191" s="13"/>
      <c r="X3191">
        <f t="shared" si="1537"/>
        <v>5.3599999999987631</v>
      </c>
      <c r="Y3191">
        <f t="shared" si="1538"/>
        <v>0</v>
      </c>
      <c r="Z3191">
        <f t="shared" si="1539"/>
        <v>0</v>
      </c>
      <c r="AA3191" s="22">
        <f t="shared" si="1540"/>
        <v>0</v>
      </c>
      <c r="AB3191" s="22">
        <f t="shared" si="1541"/>
        <v>0</v>
      </c>
      <c r="AC3191" s="22">
        <f t="shared" si="1542"/>
        <v>0</v>
      </c>
      <c r="AD3191" s="22">
        <f t="shared" si="1543"/>
        <v>0</v>
      </c>
    </row>
    <row r="3192" spans="3:30" x14ac:dyDescent="0.25">
      <c r="E3192" s="12">
        <v>43109.5</v>
      </c>
      <c r="F3192" s="10">
        <v>13393.85</v>
      </c>
      <c r="G3192" s="10">
        <v>13402.14</v>
      </c>
      <c r="H3192" s="10">
        <v>13382.52</v>
      </c>
      <c r="I3192" s="10">
        <v>13392.31</v>
      </c>
      <c r="K3192" s="13">
        <f t="shared" si="1534"/>
        <v>-1.5400000000008731</v>
      </c>
      <c r="L3192" s="13">
        <f t="shared" si="1544"/>
        <v>28.799999999999272</v>
      </c>
      <c r="M3192" s="13">
        <f t="shared" si="1535"/>
        <v>19.619999999998981</v>
      </c>
      <c r="N3192" s="13"/>
      <c r="X3192">
        <f t="shared" si="1537"/>
        <v>1.5400000000008731</v>
      </c>
      <c r="Y3192">
        <f t="shared" si="1538"/>
        <v>0</v>
      </c>
      <c r="Z3192">
        <f t="shared" si="1539"/>
        <v>0</v>
      </c>
      <c r="AA3192" s="22">
        <f t="shared" si="1540"/>
        <v>0</v>
      </c>
      <c r="AB3192" s="22">
        <f t="shared" si="1541"/>
        <v>0</v>
      </c>
      <c r="AC3192" s="22">
        <f t="shared" si="1542"/>
        <v>0</v>
      </c>
      <c r="AD3192" s="22">
        <f t="shared" si="1543"/>
        <v>0</v>
      </c>
    </row>
    <row r="3193" spans="3:30" x14ac:dyDescent="0.25">
      <c r="E3193" s="11">
        <v>43109.541666666664</v>
      </c>
      <c r="F3193" s="9">
        <v>13392.57</v>
      </c>
      <c r="G3193" s="9">
        <v>13394.52</v>
      </c>
      <c r="H3193" s="9">
        <v>13372.74</v>
      </c>
      <c r="I3193" s="9">
        <v>13387.62</v>
      </c>
      <c r="K3193" s="13">
        <f t="shared" si="1534"/>
        <v>-4.9499999999989086</v>
      </c>
      <c r="L3193" s="13">
        <f t="shared" si="1544"/>
        <v>23.850000000000364</v>
      </c>
      <c r="M3193" s="13">
        <f t="shared" si="1535"/>
        <v>21.780000000000655</v>
      </c>
      <c r="N3193" s="13"/>
      <c r="X3193">
        <f t="shared" si="1537"/>
        <v>4.9499999999989086</v>
      </c>
      <c r="Y3193">
        <f t="shared" si="1538"/>
        <v>0</v>
      </c>
      <c r="Z3193">
        <f t="shared" si="1539"/>
        <v>0</v>
      </c>
      <c r="AA3193" s="22">
        <f t="shared" si="1540"/>
        <v>0</v>
      </c>
      <c r="AB3193" s="22">
        <f t="shared" si="1541"/>
        <v>0</v>
      </c>
      <c r="AC3193" s="22">
        <f t="shared" si="1542"/>
        <v>0</v>
      </c>
      <c r="AD3193" s="22">
        <f t="shared" si="1543"/>
        <v>0</v>
      </c>
    </row>
    <row r="3194" spans="3:30" x14ac:dyDescent="0.25">
      <c r="E3194" s="12">
        <v>43109.583333333336</v>
      </c>
      <c r="F3194" s="10">
        <v>13387.63</v>
      </c>
      <c r="G3194" s="10">
        <v>13412.72</v>
      </c>
      <c r="H3194" s="10">
        <v>13384.68</v>
      </c>
      <c r="I3194" s="10">
        <v>13407.8</v>
      </c>
      <c r="K3194" s="13">
        <f t="shared" si="1534"/>
        <v>20.170000000000073</v>
      </c>
      <c r="L3194" s="13">
        <f t="shared" si="1544"/>
        <v>44.020000000000437</v>
      </c>
      <c r="M3194" s="13">
        <f t="shared" si="1535"/>
        <v>28.039999999999054</v>
      </c>
      <c r="N3194" s="13"/>
      <c r="X3194">
        <f t="shared" si="1537"/>
        <v>20.170000000000073</v>
      </c>
      <c r="Y3194">
        <f t="shared" si="1538"/>
        <v>0</v>
      </c>
      <c r="Z3194">
        <f t="shared" si="1539"/>
        <v>0</v>
      </c>
      <c r="AA3194" s="22">
        <f t="shared" si="1540"/>
        <v>0</v>
      </c>
      <c r="AB3194" s="22">
        <f t="shared" si="1541"/>
        <v>0</v>
      </c>
      <c r="AC3194" s="22">
        <f t="shared" si="1542"/>
        <v>0</v>
      </c>
      <c r="AD3194" s="22">
        <f t="shared" si="1543"/>
        <v>0</v>
      </c>
    </row>
    <row r="3195" spans="3:30" x14ac:dyDescent="0.25">
      <c r="E3195" s="11">
        <v>43109.625</v>
      </c>
      <c r="F3195" s="9">
        <v>13408.3</v>
      </c>
      <c r="G3195" s="9">
        <v>13427.46</v>
      </c>
      <c r="H3195" s="9">
        <v>13399.86</v>
      </c>
      <c r="I3195" s="9">
        <v>13412.7</v>
      </c>
      <c r="K3195" s="13">
        <f t="shared" si="1534"/>
        <v>4.4000000000014552</v>
      </c>
      <c r="L3195" s="13">
        <f t="shared" si="1544"/>
        <v>48.420000000001892</v>
      </c>
      <c r="M3195" s="13">
        <f t="shared" si="1535"/>
        <v>27.599999999998545</v>
      </c>
      <c r="N3195" s="13"/>
      <c r="X3195">
        <f t="shared" si="1537"/>
        <v>4.4000000000014552</v>
      </c>
      <c r="Y3195">
        <f t="shared" si="1538"/>
        <v>0</v>
      </c>
      <c r="Z3195">
        <f t="shared" si="1539"/>
        <v>0</v>
      </c>
      <c r="AA3195" s="22">
        <f t="shared" si="1540"/>
        <v>0</v>
      </c>
      <c r="AB3195" s="22">
        <f t="shared" si="1541"/>
        <v>0</v>
      </c>
      <c r="AC3195" s="22">
        <f t="shared" si="1542"/>
        <v>0</v>
      </c>
      <c r="AD3195" s="22">
        <f t="shared" si="1543"/>
        <v>0</v>
      </c>
    </row>
    <row r="3196" spans="3:30" x14ac:dyDescent="0.25">
      <c r="E3196" s="12">
        <v>43109.666666666664</v>
      </c>
      <c r="F3196" s="10">
        <v>13412.95</v>
      </c>
      <c r="G3196" s="10">
        <v>13415.64</v>
      </c>
      <c r="H3196" s="10">
        <v>13360.3</v>
      </c>
      <c r="I3196" s="10">
        <v>13368.65</v>
      </c>
      <c r="K3196" s="13">
        <f t="shared" si="1534"/>
        <v>-44.300000000001091</v>
      </c>
      <c r="L3196" s="13">
        <f t="shared" si="1544"/>
        <v>4.1200000000008004</v>
      </c>
      <c r="M3196" s="13">
        <f t="shared" si="1535"/>
        <v>55.340000000000146</v>
      </c>
      <c r="N3196" s="13"/>
      <c r="X3196">
        <f t="shared" si="1537"/>
        <v>44.300000000001091</v>
      </c>
      <c r="Y3196">
        <f t="shared" si="1538"/>
        <v>0</v>
      </c>
      <c r="Z3196">
        <f t="shared" si="1539"/>
        <v>0</v>
      </c>
      <c r="AA3196" s="22">
        <f t="shared" si="1540"/>
        <v>0</v>
      </c>
      <c r="AB3196" s="22">
        <f t="shared" si="1541"/>
        <v>0</v>
      </c>
      <c r="AC3196" s="22">
        <f t="shared" si="1542"/>
        <v>0</v>
      </c>
      <c r="AD3196" s="22">
        <f t="shared" si="1543"/>
        <v>0</v>
      </c>
    </row>
    <row r="3197" spans="3:30" x14ac:dyDescent="0.25">
      <c r="E3197" s="11">
        <v>43109.708333333336</v>
      </c>
      <c r="F3197" s="9">
        <v>13369.15</v>
      </c>
      <c r="G3197" s="9">
        <v>13392.31</v>
      </c>
      <c r="H3197" s="9">
        <v>13359.19</v>
      </c>
      <c r="I3197" s="9">
        <v>13381.41</v>
      </c>
      <c r="K3197" s="13">
        <f t="shared" si="1534"/>
        <v>12.260000000000218</v>
      </c>
      <c r="L3197" s="13">
        <f t="shared" si="1544"/>
        <v>16.380000000001019</v>
      </c>
      <c r="M3197" s="13">
        <f t="shared" si="1535"/>
        <v>33.119999999998981</v>
      </c>
      <c r="N3197" s="13"/>
      <c r="X3197">
        <f t="shared" si="1537"/>
        <v>12.260000000000218</v>
      </c>
      <c r="Y3197">
        <f t="shared" si="1538"/>
        <v>0</v>
      </c>
      <c r="Z3197">
        <f t="shared" si="1539"/>
        <v>0</v>
      </c>
      <c r="AA3197" s="22">
        <f t="shared" si="1540"/>
        <v>0</v>
      </c>
      <c r="AB3197" s="22">
        <f t="shared" si="1541"/>
        <v>0</v>
      </c>
      <c r="AC3197" s="22">
        <f t="shared" si="1542"/>
        <v>0</v>
      </c>
      <c r="AD3197" s="22">
        <f t="shared" si="1543"/>
        <v>0</v>
      </c>
    </row>
    <row r="3198" spans="3:30" x14ac:dyDescent="0.25">
      <c r="E3198" s="12">
        <v>43109.75</v>
      </c>
      <c r="F3198" s="10">
        <v>13380.91</v>
      </c>
      <c r="G3198" s="10">
        <v>13397.41</v>
      </c>
      <c r="H3198" s="10">
        <v>13373.04</v>
      </c>
      <c r="I3198" s="10">
        <v>13373.04</v>
      </c>
      <c r="K3198" s="13">
        <f t="shared" si="1534"/>
        <v>-7.8699999999989814</v>
      </c>
      <c r="L3198" s="13">
        <f t="shared" si="1544"/>
        <v>8.5100000000020373</v>
      </c>
      <c r="M3198" s="13">
        <f t="shared" si="1535"/>
        <v>24.369999999998981</v>
      </c>
      <c r="N3198" s="13"/>
      <c r="X3198">
        <f t="shared" si="1537"/>
        <v>7.8699999999989814</v>
      </c>
      <c r="Y3198">
        <f t="shared" si="1538"/>
        <v>0</v>
      </c>
      <c r="Z3198">
        <f t="shared" si="1539"/>
        <v>0</v>
      </c>
      <c r="AA3198" s="22">
        <f t="shared" si="1540"/>
        <v>0</v>
      </c>
      <c r="AB3198" s="22">
        <f t="shared" si="1541"/>
        <v>0</v>
      </c>
      <c r="AC3198" s="22">
        <f t="shared" si="1542"/>
        <v>0</v>
      </c>
      <c r="AD3198" s="22">
        <f t="shared" si="1543"/>
        <v>0</v>
      </c>
    </row>
    <row r="3199" spans="3:30" x14ac:dyDescent="0.25">
      <c r="E3199" s="11">
        <v>43109.791666666664</v>
      </c>
      <c r="F3199" s="9">
        <v>13372.79</v>
      </c>
      <c r="G3199" s="9">
        <v>13395.55</v>
      </c>
      <c r="H3199" s="9">
        <v>13365.29</v>
      </c>
      <c r="I3199" s="9">
        <v>13387.8</v>
      </c>
      <c r="K3199" s="13">
        <f t="shared" si="1534"/>
        <v>15.009999999998399</v>
      </c>
      <c r="L3199" s="13">
        <f t="shared" si="1544"/>
        <v>23.520000000000437</v>
      </c>
      <c r="M3199" s="13">
        <f t="shared" si="1535"/>
        <v>30.259999999998399</v>
      </c>
      <c r="N3199" s="13"/>
      <c r="X3199">
        <f t="shared" si="1537"/>
        <v>15.009999999998399</v>
      </c>
      <c r="Y3199">
        <f t="shared" si="1538"/>
        <v>0</v>
      </c>
      <c r="Z3199">
        <f t="shared" si="1539"/>
        <v>0</v>
      </c>
      <c r="AA3199" s="22">
        <f t="shared" si="1540"/>
        <v>0</v>
      </c>
      <c r="AB3199" s="22">
        <f t="shared" si="1541"/>
        <v>0</v>
      </c>
      <c r="AC3199" s="22">
        <f t="shared" si="1542"/>
        <v>0</v>
      </c>
      <c r="AD3199" s="22">
        <f t="shared" si="1543"/>
        <v>0</v>
      </c>
    </row>
    <row r="3200" spans="3:30" x14ac:dyDescent="0.25">
      <c r="E3200" s="12">
        <v>43109.833333333336</v>
      </c>
      <c r="F3200" s="10">
        <v>13388.55</v>
      </c>
      <c r="G3200" s="10">
        <v>13401.3</v>
      </c>
      <c r="H3200" s="10">
        <v>13388.05</v>
      </c>
      <c r="I3200" s="10">
        <v>13399.05</v>
      </c>
      <c r="K3200" s="13">
        <f t="shared" si="1534"/>
        <v>10.5</v>
      </c>
      <c r="L3200" s="13">
        <f t="shared" si="1544"/>
        <v>34.020000000000437</v>
      </c>
      <c r="M3200" s="13">
        <f t="shared" si="1535"/>
        <v>13.25</v>
      </c>
      <c r="N3200" s="13"/>
      <c r="X3200">
        <f t="shared" si="1537"/>
        <v>10.5</v>
      </c>
      <c r="Y3200">
        <f t="shared" si="1538"/>
        <v>0</v>
      </c>
      <c r="Z3200">
        <f t="shared" si="1539"/>
        <v>0</v>
      </c>
      <c r="AA3200" s="22">
        <f t="shared" si="1540"/>
        <v>0</v>
      </c>
      <c r="AB3200" s="22">
        <f t="shared" si="1541"/>
        <v>0</v>
      </c>
      <c r="AC3200" s="22">
        <f t="shared" si="1542"/>
        <v>0</v>
      </c>
      <c r="AD3200" s="22">
        <f t="shared" si="1543"/>
        <v>0</v>
      </c>
    </row>
    <row r="3201" spans="3:30" x14ac:dyDescent="0.25">
      <c r="E3201" s="11">
        <v>43109.875</v>
      </c>
      <c r="F3201" s="9">
        <v>13398.55</v>
      </c>
      <c r="G3201" s="9">
        <v>13404.55</v>
      </c>
      <c r="H3201" s="9">
        <v>13390.29</v>
      </c>
      <c r="I3201" s="9">
        <v>13396.04</v>
      </c>
      <c r="K3201" s="13">
        <f t="shared" si="1534"/>
        <v>-2.5099999999983993</v>
      </c>
      <c r="L3201" s="13">
        <f t="shared" si="1544"/>
        <v>31.510000000002037</v>
      </c>
      <c r="M3201" s="13">
        <f t="shared" si="1535"/>
        <v>14.259999999998399</v>
      </c>
      <c r="N3201" s="13"/>
      <c r="X3201">
        <f t="shared" si="1537"/>
        <v>2.5099999999983993</v>
      </c>
      <c r="Y3201">
        <f t="shared" si="1538"/>
        <v>0</v>
      </c>
      <c r="Z3201">
        <f t="shared" si="1539"/>
        <v>0</v>
      </c>
      <c r="AA3201" s="22">
        <f t="shared" si="1540"/>
        <v>0</v>
      </c>
      <c r="AB3201" s="22">
        <f t="shared" si="1541"/>
        <v>0</v>
      </c>
      <c r="AC3201" s="22">
        <f t="shared" si="1542"/>
        <v>0</v>
      </c>
      <c r="AD3201" s="22">
        <f t="shared" si="1543"/>
        <v>0</v>
      </c>
    </row>
    <row r="3202" spans="3:30" x14ac:dyDescent="0.25">
      <c r="E3202" s="12">
        <v>43109.916666666664</v>
      </c>
      <c r="F3202" s="10">
        <v>13395.79</v>
      </c>
      <c r="G3202" s="10">
        <v>13402.29</v>
      </c>
      <c r="H3202" s="10">
        <v>13387.54</v>
      </c>
      <c r="I3202" s="10">
        <v>13396.79</v>
      </c>
      <c r="K3202" s="13">
        <f t="shared" si="1534"/>
        <v>1</v>
      </c>
      <c r="L3202" s="13">
        <f t="shared" si="1544"/>
        <v>32.510000000002037</v>
      </c>
      <c r="M3202" s="13">
        <f t="shared" si="1535"/>
        <v>14.75</v>
      </c>
      <c r="N3202" s="13"/>
      <c r="X3202">
        <f t="shared" si="1537"/>
        <v>1</v>
      </c>
      <c r="Y3202">
        <f t="shared" si="1538"/>
        <v>0</v>
      </c>
      <c r="Z3202">
        <f t="shared" si="1539"/>
        <v>0</v>
      </c>
      <c r="AA3202" s="22">
        <f t="shared" si="1540"/>
        <v>0</v>
      </c>
      <c r="AB3202" s="22">
        <f t="shared" si="1541"/>
        <v>0</v>
      </c>
      <c r="AC3202" s="22">
        <f t="shared" si="1542"/>
        <v>0</v>
      </c>
      <c r="AD3202" s="22">
        <f t="shared" si="1543"/>
        <v>0</v>
      </c>
    </row>
    <row r="3203" spans="3:30" hidden="1" x14ac:dyDescent="0.25">
      <c r="E3203" s="11">
        <v>43109.958333333336</v>
      </c>
      <c r="F3203" s="9">
        <v>13395.57</v>
      </c>
      <c r="G3203" s="9">
        <v>13398.01</v>
      </c>
      <c r="H3203" s="9">
        <v>13381.58</v>
      </c>
      <c r="I3203" s="9">
        <v>13382.8</v>
      </c>
    </row>
    <row r="3204" spans="3:30" hidden="1" x14ac:dyDescent="0.25">
      <c r="E3204" s="12">
        <v>43110.041666666664</v>
      </c>
      <c r="F3204" s="10">
        <v>13379.75</v>
      </c>
      <c r="G3204" s="10">
        <v>13391.31</v>
      </c>
      <c r="H3204" s="10">
        <v>13376.36</v>
      </c>
      <c r="I3204" s="10">
        <v>13388.88</v>
      </c>
    </row>
    <row r="3205" spans="3:30" hidden="1" x14ac:dyDescent="0.25">
      <c r="E3205" s="11">
        <v>43110.083333333336</v>
      </c>
      <c r="F3205" s="9">
        <v>13388.88</v>
      </c>
      <c r="G3205" s="9">
        <v>13391.31</v>
      </c>
      <c r="H3205" s="9">
        <v>13382.79</v>
      </c>
      <c r="I3205" s="9">
        <v>13382.79</v>
      </c>
    </row>
    <row r="3206" spans="3:30" hidden="1" x14ac:dyDescent="0.25">
      <c r="E3206" s="12">
        <v>43110.125</v>
      </c>
      <c r="F3206" s="10">
        <v>13382.79</v>
      </c>
      <c r="G3206" s="10">
        <v>13385.22</v>
      </c>
      <c r="H3206" s="10">
        <v>13369.12</v>
      </c>
      <c r="I3206" s="10">
        <v>13369.83</v>
      </c>
    </row>
    <row r="3207" spans="3:30" hidden="1" x14ac:dyDescent="0.25">
      <c r="E3207" s="11">
        <v>43110.166666666664</v>
      </c>
      <c r="F3207" s="9">
        <v>13369.83</v>
      </c>
      <c r="G3207" s="9">
        <v>13379.57</v>
      </c>
      <c r="H3207" s="9">
        <v>13368.62</v>
      </c>
      <c r="I3207" s="9">
        <v>13374.7</v>
      </c>
    </row>
    <row r="3208" spans="3:30" hidden="1" x14ac:dyDescent="0.25">
      <c r="E3208" s="12">
        <v>43110.208333333336</v>
      </c>
      <c r="F3208" s="10">
        <v>13374.7</v>
      </c>
      <c r="G3208" s="10">
        <v>13384.71</v>
      </c>
      <c r="H3208" s="10">
        <v>13373.48</v>
      </c>
      <c r="I3208" s="10">
        <v>13383.49</v>
      </c>
    </row>
    <row r="3209" spans="3:30" hidden="1" x14ac:dyDescent="0.25">
      <c r="E3209" s="11">
        <v>43110.25</v>
      </c>
      <c r="F3209" s="9">
        <v>13383.49</v>
      </c>
      <c r="G3209" s="9">
        <v>13384.71</v>
      </c>
      <c r="H3209" s="9">
        <v>13376.34</v>
      </c>
      <c r="I3209" s="9">
        <v>13377.56</v>
      </c>
    </row>
    <row r="3210" spans="3:30" hidden="1" x14ac:dyDescent="0.25">
      <c r="E3210" s="12">
        <v>43110.291666666664</v>
      </c>
      <c r="F3210" s="10">
        <v>13377.56</v>
      </c>
      <c r="G3210" s="10">
        <v>13377.56</v>
      </c>
      <c r="H3210" s="10">
        <v>13369.07</v>
      </c>
      <c r="I3210" s="10">
        <v>13373.22</v>
      </c>
    </row>
    <row r="3211" spans="3:30" x14ac:dyDescent="0.25">
      <c r="C3211">
        <v>1</v>
      </c>
      <c r="E3211" s="11">
        <v>43110.333333333336</v>
      </c>
      <c r="F3211" s="9">
        <v>13373.22</v>
      </c>
      <c r="G3211" s="9">
        <v>13378.07</v>
      </c>
      <c r="H3211" s="9">
        <v>13370.83</v>
      </c>
      <c r="I3211" s="9">
        <v>13375.05</v>
      </c>
      <c r="K3211" s="13">
        <f t="shared" ref="K3211:K3225" si="1545">I3211-F3211</f>
        <v>1.8299999999999272</v>
      </c>
      <c r="L3211" s="13">
        <v>0</v>
      </c>
      <c r="M3211" s="13">
        <f t="shared" ref="M3211:M3225" si="1546">G3211-H3211</f>
        <v>7.2399999999997817</v>
      </c>
      <c r="N3211" s="13">
        <f t="shared" ref="N3211" si="1547">I3225-F3211</f>
        <v>-110.85999999999876</v>
      </c>
      <c r="O3211" s="18">
        <f>IF(K3211*N3211&gt;0,1,0)</f>
        <v>0</v>
      </c>
      <c r="S3211" s="13">
        <f>MAX(G3211:G3226)</f>
        <v>13380.51</v>
      </c>
      <c r="X3211">
        <f t="shared" ref="X3211:X3225" si="1548">ABS(K3211)</f>
        <v>1.8299999999999272</v>
      </c>
      <c r="Y3211">
        <f t="shared" ref="Y3211:Y3225" si="1549">ABS(N3211)</f>
        <v>110.85999999999876</v>
      </c>
      <c r="Z3211">
        <f t="shared" ref="Z3211:Z3225" si="1550">IF(S3211&lt;1000,ABS(S3211),0)</f>
        <v>0</v>
      </c>
      <c r="AA3211" s="22">
        <f t="shared" ref="AA3211:AA3225" si="1551">ABS(P3211)</f>
        <v>0</v>
      </c>
      <c r="AB3211" s="22">
        <f t="shared" ref="AB3211:AB3225" si="1552">ABS(Q3211)</f>
        <v>0</v>
      </c>
      <c r="AC3211" s="22">
        <f t="shared" ref="AC3211:AC3225" si="1553">IF(O3211=1,ABS(P3212),0)</f>
        <v>0</v>
      </c>
      <c r="AD3211" s="22">
        <f t="shared" ref="AD3211:AD3225" si="1554">IF(O3211=0,ABS(Q3212),0)</f>
        <v>1.7203706086732984</v>
      </c>
    </row>
    <row r="3212" spans="3:30" x14ac:dyDescent="0.25">
      <c r="E3212" s="12">
        <v>43110.375</v>
      </c>
      <c r="F3212" s="10">
        <v>13373.74</v>
      </c>
      <c r="G3212" s="10">
        <v>13373.74</v>
      </c>
      <c r="H3212" s="10">
        <v>13349.56</v>
      </c>
      <c r="I3212" s="10">
        <v>13360.83</v>
      </c>
      <c r="K3212" s="13">
        <f t="shared" si="1545"/>
        <v>-12.909999999999854</v>
      </c>
      <c r="L3212" s="13">
        <f t="shared" ref="L3212:L3225" si="1555">L3211+K3212</f>
        <v>-12.909999999999854</v>
      </c>
      <c r="M3212" s="13">
        <f t="shared" si="1546"/>
        <v>24.180000000000291</v>
      </c>
      <c r="N3212" s="13"/>
      <c r="P3212">
        <f>_xlfn.IFS(K3211&lt;0,MIN(L3211:L3225),K3211&gt;0,MAX(L3211:L3225))/S3190</f>
        <v>0</v>
      </c>
      <c r="Q3212">
        <f>_xlfn.IFS(K3211&lt;0,MAX(L3211:L3225),K3211&gt;0,MIN(L3211:L3225))/S3190</f>
        <v>-1.7203706086732984</v>
      </c>
      <c r="S3212" s="13">
        <f>MIN(H3211:H3226)</f>
        <v>13224.02</v>
      </c>
      <c r="X3212">
        <f t="shared" si="1548"/>
        <v>12.909999999999854</v>
      </c>
      <c r="Y3212">
        <f t="shared" si="1549"/>
        <v>0</v>
      </c>
      <c r="Z3212">
        <f t="shared" si="1550"/>
        <v>0</v>
      </c>
      <c r="AA3212" s="22">
        <f t="shared" si="1551"/>
        <v>0</v>
      </c>
      <c r="AB3212" s="22">
        <f t="shared" si="1552"/>
        <v>1.7203706086732984</v>
      </c>
      <c r="AC3212" s="22">
        <f t="shared" si="1553"/>
        <v>0</v>
      </c>
      <c r="AD3212" s="22">
        <f t="shared" si="1554"/>
        <v>0</v>
      </c>
    </row>
    <row r="3213" spans="3:30" x14ac:dyDescent="0.25">
      <c r="E3213" s="11">
        <v>43110.416666666664</v>
      </c>
      <c r="F3213" s="9">
        <v>13360.58</v>
      </c>
      <c r="G3213" s="9">
        <v>13380.51</v>
      </c>
      <c r="H3213" s="9">
        <v>13333.65</v>
      </c>
      <c r="I3213" s="9">
        <v>13341.66</v>
      </c>
      <c r="K3213" s="13">
        <f t="shared" si="1545"/>
        <v>-18.920000000000073</v>
      </c>
      <c r="L3213" s="13">
        <f t="shared" si="1555"/>
        <v>-31.829999999999927</v>
      </c>
      <c r="M3213" s="13">
        <f t="shared" si="1546"/>
        <v>46.860000000000582</v>
      </c>
      <c r="N3213" s="13"/>
      <c r="S3213" s="13">
        <f>S3211-S3212</f>
        <v>156.48999999999978</v>
      </c>
      <c r="X3213">
        <f t="shared" si="1548"/>
        <v>18.920000000000073</v>
      </c>
      <c r="Y3213">
        <f t="shared" si="1549"/>
        <v>0</v>
      </c>
      <c r="Z3213">
        <f t="shared" si="1550"/>
        <v>156.48999999999978</v>
      </c>
      <c r="AA3213" s="22">
        <f t="shared" si="1551"/>
        <v>0</v>
      </c>
      <c r="AB3213" s="22">
        <f t="shared" si="1552"/>
        <v>0</v>
      </c>
      <c r="AC3213" s="22">
        <f t="shared" si="1553"/>
        <v>0</v>
      </c>
      <c r="AD3213" s="22">
        <f t="shared" si="1554"/>
        <v>0</v>
      </c>
    </row>
    <row r="3214" spans="3:30" x14ac:dyDescent="0.25">
      <c r="E3214" s="12">
        <v>43110.458333333336</v>
      </c>
      <c r="F3214" s="10">
        <v>13341.16</v>
      </c>
      <c r="G3214" s="10">
        <v>13360.57</v>
      </c>
      <c r="H3214" s="10">
        <v>13323.84</v>
      </c>
      <c r="I3214" s="10">
        <v>13329.77</v>
      </c>
      <c r="K3214" s="13">
        <f t="shared" si="1545"/>
        <v>-11.389999999999418</v>
      </c>
      <c r="L3214" s="13">
        <f t="shared" si="1555"/>
        <v>-43.219999999999345</v>
      </c>
      <c r="M3214" s="13">
        <f t="shared" si="1546"/>
        <v>36.729999999999563</v>
      </c>
      <c r="N3214" s="13"/>
      <c r="X3214">
        <f t="shared" si="1548"/>
        <v>11.389999999999418</v>
      </c>
      <c r="Y3214">
        <f t="shared" si="1549"/>
        <v>0</v>
      </c>
      <c r="Z3214">
        <f t="shared" si="1550"/>
        <v>0</v>
      </c>
      <c r="AA3214" s="22">
        <f t="shared" si="1551"/>
        <v>0</v>
      </c>
      <c r="AB3214" s="22">
        <f t="shared" si="1552"/>
        <v>0</v>
      </c>
      <c r="AC3214" s="22">
        <f t="shared" si="1553"/>
        <v>0</v>
      </c>
      <c r="AD3214" s="22">
        <f t="shared" si="1554"/>
        <v>0</v>
      </c>
    </row>
    <row r="3215" spans="3:30" x14ac:dyDescent="0.25">
      <c r="E3215" s="11">
        <v>43110.5</v>
      </c>
      <c r="F3215" s="9">
        <v>13329.52</v>
      </c>
      <c r="G3215" s="9">
        <v>13335.74</v>
      </c>
      <c r="H3215" s="9">
        <v>13243.28</v>
      </c>
      <c r="I3215" s="9">
        <v>13262.84</v>
      </c>
      <c r="K3215" s="13">
        <f t="shared" si="1545"/>
        <v>-66.680000000000291</v>
      </c>
      <c r="L3215" s="13">
        <f t="shared" si="1555"/>
        <v>-109.89999999999964</v>
      </c>
      <c r="M3215" s="13">
        <f t="shared" si="1546"/>
        <v>92.459999999999127</v>
      </c>
      <c r="N3215" s="13"/>
      <c r="X3215">
        <f t="shared" si="1548"/>
        <v>66.680000000000291</v>
      </c>
      <c r="Y3215">
        <f t="shared" si="1549"/>
        <v>0</v>
      </c>
      <c r="Z3215">
        <f t="shared" si="1550"/>
        <v>0</v>
      </c>
      <c r="AA3215" s="22">
        <f t="shared" si="1551"/>
        <v>0</v>
      </c>
      <c r="AB3215" s="22">
        <f t="shared" si="1552"/>
        <v>0</v>
      </c>
      <c r="AC3215" s="22">
        <f t="shared" si="1553"/>
        <v>0</v>
      </c>
      <c r="AD3215" s="22">
        <f t="shared" si="1554"/>
        <v>0</v>
      </c>
    </row>
    <row r="3216" spans="3:30" x14ac:dyDescent="0.25">
      <c r="E3216" s="12">
        <v>43110.541666666664</v>
      </c>
      <c r="F3216" s="10">
        <v>13263.34</v>
      </c>
      <c r="G3216" s="10">
        <v>13294.06</v>
      </c>
      <c r="H3216" s="10">
        <v>13260.32</v>
      </c>
      <c r="I3216" s="10">
        <v>13262.09</v>
      </c>
      <c r="K3216" s="13">
        <f t="shared" si="1545"/>
        <v>-1.25</v>
      </c>
      <c r="L3216" s="13">
        <f t="shared" si="1555"/>
        <v>-111.14999999999964</v>
      </c>
      <c r="M3216" s="13">
        <f t="shared" si="1546"/>
        <v>33.739999999999782</v>
      </c>
      <c r="N3216" s="13"/>
      <c r="X3216">
        <f t="shared" si="1548"/>
        <v>1.25</v>
      </c>
      <c r="Y3216">
        <f t="shared" si="1549"/>
        <v>0</v>
      </c>
      <c r="Z3216">
        <f t="shared" si="1550"/>
        <v>0</v>
      </c>
      <c r="AA3216" s="22">
        <f t="shared" si="1551"/>
        <v>0</v>
      </c>
      <c r="AB3216" s="22">
        <f t="shared" si="1552"/>
        <v>0</v>
      </c>
      <c r="AC3216" s="22">
        <f t="shared" si="1553"/>
        <v>0</v>
      </c>
      <c r="AD3216" s="22">
        <f t="shared" si="1554"/>
        <v>0</v>
      </c>
    </row>
    <row r="3217" spans="5:30" x14ac:dyDescent="0.25">
      <c r="E3217" s="11">
        <v>43110.583333333336</v>
      </c>
      <c r="F3217" s="9">
        <v>13261.09</v>
      </c>
      <c r="G3217" s="9">
        <v>13282.86</v>
      </c>
      <c r="H3217" s="9">
        <v>13248.1</v>
      </c>
      <c r="I3217" s="9">
        <v>13262.98</v>
      </c>
      <c r="K3217" s="13">
        <f t="shared" si="1545"/>
        <v>1.8899999999994179</v>
      </c>
      <c r="L3217" s="13">
        <f t="shared" si="1555"/>
        <v>-109.26000000000022</v>
      </c>
      <c r="M3217" s="13">
        <f t="shared" si="1546"/>
        <v>34.760000000000218</v>
      </c>
      <c r="N3217" s="13"/>
      <c r="X3217">
        <f t="shared" si="1548"/>
        <v>1.8899999999994179</v>
      </c>
      <c r="Y3217">
        <f t="shared" si="1549"/>
        <v>0</v>
      </c>
      <c r="Z3217">
        <f t="shared" si="1550"/>
        <v>0</v>
      </c>
      <c r="AA3217" s="22">
        <f t="shared" si="1551"/>
        <v>0</v>
      </c>
      <c r="AB3217" s="22">
        <f t="shared" si="1552"/>
        <v>0</v>
      </c>
      <c r="AC3217" s="22">
        <f t="shared" si="1553"/>
        <v>0</v>
      </c>
      <c r="AD3217" s="22">
        <f t="shared" si="1554"/>
        <v>0</v>
      </c>
    </row>
    <row r="3218" spans="5:30" x14ac:dyDescent="0.25">
      <c r="E3218" s="12">
        <v>43110.625</v>
      </c>
      <c r="F3218" s="10">
        <v>13262.73</v>
      </c>
      <c r="G3218" s="10">
        <v>13273.93</v>
      </c>
      <c r="H3218" s="10">
        <v>13249.2</v>
      </c>
      <c r="I3218" s="10">
        <v>13267.48</v>
      </c>
      <c r="K3218" s="13">
        <f t="shared" si="1545"/>
        <v>4.75</v>
      </c>
      <c r="L3218" s="13">
        <f t="shared" si="1555"/>
        <v>-104.51000000000022</v>
      </c>
      <c r="M3218" s="13">
        <f t="shared" si="1546"/>
        <v>24.729999999999563</v>
      </c>
      <c r="N3218" s="13"/>
      <c r="X3218">
        <f t="shared" si="1548"/>
        <v>4.75</v>
      </c>
      <c r="Y3218">
        <f t="shared" si="1549"/>
        <v>0</v>
      </c>
      <c r="Z3218">
        <f t="shared" si="1550"/>
        <v>0</v>
      </c>
      <c r="AA3218" s="22">
        <f t="shared" si="1551"/>
        <v>0</v>
      </c>
      <c r="AB3218" s="22">
        <f t="shared" si="1552"/>
        <v>0</v>
      </c>
      <c r="AC3218" s="22">
        <f t="shared" si="1553"/>
        <v>0</v>
      </c>
      <c r="AD3218" s="22">
        <f t="shared" si="1554"/>
        <v>0</v>
      </c>
    </row>
    <row r="3219" spans="5:30" x14ac:dyDescent="0.25">
      <c r="E3219" s="11">
        <v>43110.666666666664</v>
      </c>
      <c r="F3219" s="9">
        <v>13267.73</v>
      </c>
      <c r="G3219" s="9">
        <v>13274.61</v>
      </c>
      <c r="H3219" s="9">
        <v>13224.02</v>
      </c>
      <c r="I3219" s="9">
        <v>13238.55</v>
      </c>
      <c r="K3219" s="13">
        <f t="shared" si="1545"/>
        <v>-29.180000000000291</v>
      </c>
      <c r="L3219" s="13">
        <f t="shared" si="1555"/>
        <v>-133.69000000000051</v>
      </c>
      <c r="M3219" s="13">
        <f t="shared" si="1546"/>
        <v>50.590000000000146</v>
      </c>
      <c r="N3219" s="13"/>
      <c r="X3219">
        <f t="shared" si="1548"/>
        <v>29.180000000000291</v>
      </c>
      <c r="Y3219">
        <f t="shared" si="1549"/>
        <v>0</v>
      </c>
      <c r="Z3219">
        <f t="shared" si="1550"/>
        <v>0</v>
      </c>
      <c r="AA3219" s="22">
        <f t="shared" si="1551"/>
        <v>0</v>
      </c>
      <c r="AB3219" s="22">
        <f t="shared" si="1552"/>
        <v>0</v>
      </c>
      <c r="AC3219" s="22">
        <f t="shared" si="1553"/>
        <v>0</v>
      </c>
      <c r="AD3219" s="22">
        <f t="shared" si="1554"/>
        <v>0</v>
      </c>
    </row>
    <row r="3220" spans="5:30" x14ac:dyDescent="0.25">
      <c r="E3220" s="12">
        <v>43110.708333333336</v>
      </c>
      <c r="F3220" s="10">
        <v>13237.55</v>
      </c>
      <c r="G3220" s="10">
        <v>13286.27</v>
      </c>
      <c r="H3220" s="10">
        <v>13234.82</v>
      </c>
      <c r="I3220" s="10">
        <v>13271.6</v>
      </c>
      <c r="K3220" s="13">
        <f t="shared" si="1545"/>
        <v>34.050000000001091</v>
      </c>
      <c r="L3220" s="13">
        <f t="shared" si="1555"/>
        <v>-99.639999999999418</v>
      </c>
      <c r="M3220" s="13">
        <f t="shared" si="1546"/>
        <v>51.450000000000728</v>
      </c>
      <c r="N3220" s="13"/>
      <c r="X3220">
        <f t="shared" si="1548"/>
        <v>34.050000000001091</v>
      </c>
      <c r="Y3220">
        <f t="shared" si="1549"/>
        <v>0</v>
      </c>
      <c r="Z3220">
        <f t="shared" si="1550"/>
        <v>0</v>
      </c>
      <c r="AA3220" s="22">
        <f t="shared" si="1551"/>
        <v>0</v>
      </c>
      <c r="AB3220" s="22">
        <f t="shared" si="1552"/>
        <v>0</v>
      </c>
      <c r="AC3220" s="22">
        <f t="shared" si="1553"/>
        <v>0</v>
      </c>
      <c r="AD3220" s="22">
        <f t="shared" si="1554"/>
        <v>0</v>
      </c>
    </row>
    <row r="3221" spans="5:30" x14ac:dyDescent="0.25">
      <c r="E3221" s="11">
        <v>43110.75</v>
      </c>
      <c r="F3221" s="9">
        <v>13271.1</v>
      </c>
      <c r="G3221" s="9">
        <v>13288.29</v>
      </c>
      <c r="H3221" s="9">
        <v>13269.63</v>
      </c>
      <c r="I3221" s="9">
        <v>13276.38</v>
      </c>
      <c r="K3221" s="13">
        <f t="shared" si="1545"/>
        <v>5.2799999999988358</v>
      </c>
      <c r="L3221" s="13">
        <f t="shared" si="1555"/>
        <v>-94.360000000000582</v>
      </c>
      <c r="M3221" s="13">
        <f t="shared" si="1546"/>
        <v>18.660000000001673</v>
      </c>
      <c r="N3221" s="13"/>
      <c r="X3221">
        <f t="shared" si="1548"/>
        <v>5.2799999999988358</v>
      </c>
      <c r="Y3221">
        <f t="shared" si="1549"/>
        <v>0</v>
      </c>
      <c r="Z3221">
        <f t="shared" si="1550"/>
        <v>0</v>
      </c>
      <c r="AA3221" s="22">
        <f t="shared" si="1551"/>
        <v>0</v>
      </c>
      <c r="AB3221" s="22">
        <f t="shared" si="1552"/>
        <v>0</v>
      </c>
      <c r="AC3221" s="22">
        <f t="shared" si="1553"/>
        <v>0</v>
      </c>
      <c r="AD3221" s="22">
        <f t="shared" si="1554"/>
        <v>0</v>
      </c>
    </row>
    <row r="3222" spans="5:30" x14ac:dyDescent="0.25">
      <c r="E3222" s="12">
        <v>43110.791666666664</v>
      </c>
      <c r="F3222" s="10">
        <v>13276.63</v>
      </c>
      <c r="G3222" s="10">
        <v>13282.13</v>
      </c>
      <c r="H3222" s="10">
        <v>13270.62</v>
      </c>
      <c r="I3222" s="10">
        <v>13273.87</v>
      </c>
      <c r="K3222" s="13">
        <f t="shared" si="1545"/>
        <v>-2.7599999999983993</v>
      </c>
      <c r="L3222" s="13">
        <f t="shared" si="1555"/>
        <v>-97.119999999998981</v>
      </c>
      <c r="M3222" s="13">
        <f t="shared" si="1546"/>
        <v>11.509999999998399</v>
      </c>
      <c r="N3222" s="13"/>
      <c r="X3222">
        <f t="shared" si="1548"/>
        <v>2.7599999999983993</v>
      </c>
      <c r="Y3222">
        <f t="shared" si="1549"/>
        <v>0</v>
      </c>
      <c r="Z3222">
        <f t="shared" si="1550"/>
        <v>0</v>
      </c>
      <c r="AA3222" s="22">
        <f t="shared" si="1551"/>
        <v>0</v>
      </c>
      <c r="AB3222" s="22">
        <f t="shared" si="1552"/>
        <v>0</v>
      </c>
      <c r="AC3222" s="22">
        <f t="shared" si="1553"/>
        <v>0</v>
      </c>
      <c r="AD3222" s="22">
        <f t="shared" si="1554"/>
        <v>0</v>
      </c>
    </row>
    <row r="3223" spans="5:30" x14ac:dyDescent="0.25">
      <c r="E3223" s="11">
        <v>43110.833333333336</v>
      </c>
      <c r="F3223" s="9">
        <v>13274.12</v>
      </c>
      <c r="G3223" s="9">
        <v>13276.87</v>
      </c>
      <c r="H3223" s="9">
        <v>13251.11</v>
      </c>
      <c r="I3223" s="9">
        <v>13260.61</v>
      </c>
      <c r="K3223" s="13">
        <f t="shared" si="1545"/>
        <v>-13.510000000000218</v>
      </c>
      <c r="L3223" s="13">
        <f t="shared" si="1555"/>
        <v>-110.6299999999992</v>
      </c>
      <c r="M3223" s="13">
        <f t="shared" si="1546"/>
        <v>25.760000000000218</v>
      </c>
      <c r="N3223" s="13"/>
      <c r="X3223">
        <f t="shared" si="1548"/>
        <v>13.510000000000218</v>
      </c>
      <c r="Y3223">
        <f t="shared" si="1549"/>
        <v>0</v>
      </c>
      <c r="Z3223">
        <f t="shared" si="1550"/>
        <v>0</v>
      </c>
      <c r="AA3223" s="22">
        <f t="shared" si="1551"/>
        <v>0</v>
      </c>
      <c r="AB3223" s="22">
        <f t="shared" si="1552"/>
        <v>0</v>
      </c>
      <c r="AC3223" s="22">
        <f t="shared" si="1553"/>
        <v>0</v>
      </c>
      <c r="AD3223" s="22">
        <f t="shared" si="1554"/>
        <v>0</v>
      </c>
    </row>
    <row r="3224" spans="5:30" x14ac:dyDescent="0.25">
      <c r="E3224" s="12">
        <v>43110.875</v>
      </c>
      <c r="F3224" s="10">
        <v>13259.86</v>
      </c>
      <c r="G3224" s="10">
        <v>13261.11</v>
      </c>
      <c r="H3224" s="10">
        <v>13240.6</v>
      </c>
      <c r="I3224" s="10">
        <v>13244.35</v>
      </c>
      <c r="K3224" s="13">
        <f t="shared" si="1545"/>
        <v>-15.510000000000218</v>
      </c>
      <c r="L3224" s="13">
        <f t="shared" si="1555"/>
        <v>-126.13999999999942</v>
      </c>
      <c r="M3224" s="13">
        <f t="shared" si="1546"/>
        <v>20.510000000000218</v>
      </c>
      <c r="N3224" s="13"/>
      <c r="X3224">
        <f t="shared" si="1548"/>
        <v>15.510000000000218</v>
      </c>
      <c r="Y3224">
        <f t="shared" si="1549"/>
        <v>0</v>
      </c>
      <c r="Z3224">
        <f t="shared" si="1550"/>
        <v>0</v>
      </c>
      <c r="AA3224" s="22">
        <f t="shared" si="1551"/>
        <v>0</v>
      </c>
      <c r="AB3224" s="22">
        <f t="shared" si="1552"/>
        <v>0</v>
      </c>
      <c r="AC3224" s="22">
        <f t="shared" si="1553"/>
        <v>0</v>
      </c>
      <c r="AD3224" s="22">
        <f t="shared" si="1554"/>
        <v>0</v>
      </c>
    </row>
    <row r="3225" spans="5:30" x14ac:dyDescent="0.25">
      <c r="E3225" s="11">
        <v>43110.916666666664</v>
      </c>
      <c r="F3225" s="9">
        <v>13244.6</v>
      </c>
      <c r="G3225" s="9">
        <v>13269.11</v>
      </c>
      <c r="H3225" s="9">
        <v>13239.85</v>
      </c>
      <c r="I3225" s="9">
        <v>13262.36</v>
      </c>
      <c r="K3225" s="13">
        <f t="shared" si="1545"/>
        <v>17.760000000000218</v>
      </c>
      <c r="L3225" s="13">
        <f t="shared" si="1555"/>
        <v>-108.3799999999992</v>
      </c>
      <c r="M3225" s="13">
        <f t="shared" si="1546"/>
        <v>29.260000000000218</v>
      </c>
      <c r="N3225" s="13"/>
      <c r="X3225">
        <f t="shared" si="1548"/>
        <v>17.760000000000218</v>
      </c>
      <c r="Y3225">
        <f t="shared" si="1549"/>
        <v>0</v>
      </c>
      <c r="Z3225">
        <f t="shared" si="1550"/>
        <v>0</v>
      </c>
      <c r="AA3225" s="22">
        <f t="shared" si="1551"/>
        <v>0</v>
      </c>
      <c r="AB3225" s="22">
        <f t="shared" si="1552"/>
        <v>0</v>
      </c>
      <c r="AC3225" s="22">
        <f t="shared" si="1553"/>
        <v>0</v>
      </c>
      <c r="AD3225" s="22">
        <f t="shared" si="1554"/>
        <v>0</v>
      </c>
    </row>
    <row r="3226" spans="5:30" hidden="1" x14ac:dyDescent="0.25">
      <c r="E3226" s="12">
        <v>43110.958333333336</v>
      </c>
      <c r="F3226" s="10">
        <v>13261.15</v>
      </c>
      <c r="G3226" s="10">
        <v>13273.21</v>
      </c>
      <c r="H3226" s="10">
        <v>13259.94</v>
      </c>
      <c r="I3226" s="10">
        <v>13269.61</v>
      </c>
    </row>
    <row r="3227" spans="5:30" hidden="1" x14ac:dyDescent="0.25">
      <c r="E3227" s="11">
        <v>43111.041666666664</v>
      </c>
      <c r="F3227" s="9">
        <v>13265.78</v>
      </c>
      <c r="G3227" s="9">
        <v>13269.9</v>
      </c>
      <c r="H3227" s="9">
        <v>13261.66</v>
      </c>
      <c r="I3227" s="9">
        <v>13268.9</v>
      </c>
    </row>
    <row r="3228" spans="5:30" hidden="1" x14ac:dyDescent="0.25">
      <c r="E3228" s="12">
        <v>43111.083333333336</v>
      </c>
      <c r="F3228" s="10">
        <v>13268.9</v>
      </c>
      <c r="G3228" s="10">
        <v>13300.99</v>
      </c>
      <c r="H3228" s="10">
        <v>13262.86</v>
      </c>
      <c r="I3228" s="10">
        <v>13291.25</v>
      </c>
    </row>
    <row r="3229" spans="5:30" hidden="1" x14ac:dyDescent="0.25">
      <c r="E3229" s="11">
        <v>43111.125</v>
      </c>
      <c r="F3229" s="9">
        <v>13291.25</v>
      </c>
      <c r="G3229" s="9">
        <v>13294.95</v>
      </c>
      <c r="H3229" s="9">
        <v>13280.47</v>
      </c>
      <c r="I3229" s="9">
        <v>13288.91</v>
      </c>
    </row>
    <row r="3230" spans="5:30" hidden="1" x14ac:dyDescent="0.25">
      <c r="E3230" s="12">
        <v>43111.166666666664</v>
      </c>
      <c r="F3230" s="10">
        <v>13288.91</v>
      </c>
      <c r="G3230" s="10">
        <v>13288.91</v>
      </c>
      <c r="H3230" s="10">
        <v>13261.19</v>
      </c>
      <c r="I3230" s="10">
        <v>13262.4</v>
      </c>
    </row>
    <row r="3231" spans="5:30" hidden="1" x14ac:dyDescent="0.25">
      <c r="E3231" s="11">
        <v>43111.208333333336</v>
      </c>
      <c r="F3231" s="9">
        <v>13261.79</v>
      </c>
      <c r="G3231" s="9">
        <v>13287.11</v>
      </c>
      <c r="H3231" s="9">
        <v>13261.19</v>
      </c>
      <c r="I3231" s="9">
        <v>13287.11</v>
      </c>
    </row>
    <row r="3232" spans="5:30" hidden="1" x14ac:dyDescent="0.25">
      <c r="E3232" s="12">
        <v>43111.25</v>
      </c>
      <c r="F3232" s="10">
        <v>13287.11</v>
      </c>
      <c r="G3232" s="10">
        <v>13293.13</v>
      </c>
      <c r="H3232" s="10">
        <v>13287.1</v>
      </c>
      <c r="I3232" s="10">
        <v>13288.51</v>
      </c>
    </row>
    <row r="3233" spans="3:30" hidden="1" x14ac:dyDescent="0.25">
      <c r="E3233" s="11">
        <v>43111.291666666664</v>
      </c>
      <c r="F3233" s="9">
        <v>13288.51</v>
      </c>
      <c r="G3233" s="9">
        <v>13297.21</v>
      </c>
      <c r="H3233" s="9">
        <v>13287.29</v>
      </c>
      <c r="I3233" s="9">
        <v>13294.5</v>
      </c>
    </row>
    <row r="3234" spans="3:30" x14ac:dyDescent="0.25">
      <c r="C3234">
        <v>1</v>
      </c>
      <c r="E3234" s="12">
        <v>43111.333333333336</v>
      </c>
      <c r="F3234" s="10">
        <v>13294.5</v>
      </c>
      <c r="G3234" s="10">
        <v>13296.38</v>
      </c>
      <c r="H3234" s="10">
        <v>13275.27</v>
      </c>
      <c r="I3234" s="10">
        <v>13287.96</v>
      </c>
      <c r="K3234" s="13">
        <f t="shared" ref="K3234:K3248" si="1556">I3234-F3234</f>
        <v>-6.5400000000008731</v>
      </c>
      <c r="L3234" s="13">
        <v>0</v>
      </c>
      <c r="M3234" s="13">
        <f t="shared" ref="M3234:M3248" si="1557">G3234-H3234</f>
        <v>21.109999999998763</v>
      </c>
      <c r="N3234" s="13">
        <f t="shared" ref="N3234" si="1558">I3248-F3234</f>
        <v>-50.229999999999563</v>
      </c>
      <c r="O3234" s="18">
        <f>IF(K3234*N3234&gt;0,1,0)</f>
        <v>1</v>
      </c>
      <c r="S3234" s="13">
        <f>MAX(G3234:G3249)</f>
        <v>13302.72</v>
      </c>
      <c r="X3234">
        <f t="shared" ref="X3234:X3248" si="1559">ABS(K3234)</f>
        <v>6.5400000000008731</v>
      </c>
      <c r="Y3234">
        <f t="shared" ref="Y3234:Y3248" si="1560">ABS(N3234)</f>
        <v>50.229999999999563</v>
      </c>
      <c r="Z3234">
        <f t="shared" ref="Z3234:Z3248" si="1561">IF(S3234&lt;1000,ABS(S3234),0)</f>
        <v>0</v>
      </c>
      <c r="AA3234" s="22">
        <f t="shared" ref="AA3234:AA3248" si="1562">ABS(P3234)</f>
        <v>0</v>
      </c>
      <c r="AB3234" s="22">
        <f t="shared" ref="AB3234:AB3248" si="1563">ABS(Q3234)</f>
        <v>0</v>
      </c>
      <c r="AC3234" s="22">
        <f t="shared" ref="AC3234:AC3248" si="1564">IF(O3234=1,ABS(P3235),0)</f>
        <v>0.67128890024922516</v>
      </c>
      <c r="AD3234" s="22">
        <f t="shared" ref="AD3234:AD3248" si="1565">IF(O3234=0,ABS(Q3235),0)</f>
        <v>0</v>
      </c>
    </row>
    <row r="3235" spans="3:30" x14ac:dyDescent="0.25">
      <c r="E3235" s="11">
        <v>43111.375</v>
      </c>
      <c r="F3235" s="9">
        <v>13289.62</v>
      </c>
      <c r="G3235" s="9">
        <v>13302.72</v>
      </c>
      <c r="H3235" s="9">
        <v>13282.33</v>
      </c>
      <c r="I3235" s="9">
        <v>13295.69</v>
      </c>
      <c r="K3235" s="13">
        <f t="shared" si="1556"/>
        <v>6.069999999999709</v>
      </c>
      <c r="L3235" s="13">
        <f t="shared" ref="L3235:L3248" si="1566">L3234+K3235</f>
        <v>6.069999999999709</v>
      </c>
      <c r="M3235" s="13">
        <f t="shared" si="1557"/>
        <v>20.389999999999418</v>
      </c>
      <c r="N3235" s="13"/>
      <c r="P3235">
        <f>_xlfn.IFS(K3234&lt;0,MIN(L3234:L3248),K3234&gt;0,MAX(L3234:L3248))/S3213</f>
        <v>-0.67128890024922516</v>
      </c>
      <c r="Q3235">
        <f>_xlfn.IFS(K3234&lt;0,MAX(L3234:L3248),K3234&gt;0,MIN(L3234:L3248))/S3213</f>
        <v>3.8788420985364669E-2</v>
      </c>
      <c r="S3235" s="13">
        <f>MIN(H3234:H3249)</f>
        <v>13150.01</v>
      </c>
      <c r="X3235">
        <f t="shared" si="1559"/>
        <v>6.069999999999709</v>
      </c>
      <c r="Y3235">
        <f t="shared" si="1560"/>
        <v>0</v>
      </c>
      <c r="Z3235">
        <f t="shared" si="1561"/>
        <v>0</v>
      </c>
      <c r="AA3235" s="22">
        <f t="shared" si="1562"/>
        <v>0.67128890024922516</v>
      </c>
      <c r="AB3235" s="22">
        <f t="shared" si="1563"/>
        <v>3.8788420985364669E-2</v>
      </c>
      <c r="AC3235" s="22">
        <f t="shared" si="1564"/>
        <v>0</v>
      </c>
      <c r="AD3235" s="22">
        <f t="shared" si="1565"/>
        <v>0</v>
      </c>
    </row>
    <row r="3236" spans="3:30" x14ac:dyDescent="0.25">
      <c r="E3236" s="12">
        <v>43111.416666666664</v>
      </c>
      <c r="F3236" s="10">
        <v>13296.94</v>
      </c>
      <c r="G3236" s="10">
        <v>13300.41</v>
      </c>
      <c r="H3236" s="10">
        <v>13261.8</v>
      </c>
      <c r="I3236" s="10">
        <v>13270.26</v>
      </c>
      <c r="K3236" s="13">
        <f t="shared" si="1556"/>
        <v>-26.680000000000291</v>
      </c>
      <c r="L3236" s="13">
        <f t="shared" si="1566"/>
        <v>-20.610000000000582</v>
      </c>
      <c r="M3236" s="13">
        <f t="shared" si="1557"/>
        <v>38.610000000000582</v>
      </c>
      <c r="N3236" s="13"/>
      <c r="S3236" s="13">
        <f>S3234-S3235</f>
        <v>152.70999999999913</v>
      </c>
      <c r="X3236">
        <f t="shared" si="1559"/>
        <v>26.680000000000291</v>
      </c>
      <c r="Y3236">
        <f t="shared" si="1560"/>
        <v>0</v>
      </c>
      <c r="Z3236">
        <f t="shared" si="1561"/>
        <v>152.70999999999913</v>
      </c>
      <c r="AA3236" s="22">
        <f t="shared" si="1562"/>
        <v>0</v>
      </c>
      <c r="AB3236" s="22">
        <f t="shared" si="1563"/>
        <v>0</v>
      </c>
      <c r="AC3236" s="22">
        <f t="shared" si="1564"/>
        <v>0</v>
      </c>
      <c r="AD3236" s="22">
        <f t="shared" si="1565"/>
        <v>0</v>
      </c>
    </row>
    <row r="3237" spans="3:30" x14ac:dyDescent="0.25">
      <c r="E3237" s="11">
        <v>43111.458333333336</v>
      </c>
      <c r="F3237" s="9">
        <v>13270.76</v>
      </c>
      <c r="G3237" s="9">
        <v>13275.9</v>
      </c>
      <c r="H3237" s="9">
        <v>13252.66</v>
      </c>
      <c r="I3237" s="9">
        <v>13271.78</v>
      </c>
      <c r="K3237" s="13">
        <f t="shared" si="1556"/>
        <v>1.0200000000004366</v>
      </c>
      <c r="L3237" s="13">
        <f t="shared" si="1566"/>
        <v>-19.590000000000146</v>
      </c>
      <c r="M3237" s="13">
        <f t="shared" si="1557"/>
        <v>23.239999999999782</v>
      </c>
      <c r="N3237" s="13"/>
      <c r="X3237">
        <f t="shared" si="1559"/>
        <v>1.0200000000004366</v>
      </c>
      <c r="Y3237">
        <f t="shared" si="1560"/>
        <v>0</v>
      </c>
      <c r="Z3237">
        <f t="shared" si="1561"/>
        <v>0</v>
      </c>
      <c r="AA3237" s="22">
        <f t="shared" si="1562"/>
        <v>0</v>
      </c>
      <c r="AB3237" s="22">
        <f t="shared" si="1563"/>
        <v>0</v>
      </c>
      <c r="AC3237" s="22">
        <f t="shared" si="1564"/>
        <v>0</v>
      </c>
      <c r="AD3237" s="22">
        <f t="shared" si="1565"/>
        <v>0</v>
      </c>
    </row>
    <row r="3238" spans="3:30" x14ac:dyDescent="0.25">
      <c r="E3238" s="12">
        <v>43111.5</v>
      </c>
      <c r="F3238" s="10">
        <v>13272.03</v>
      </c>
      <c r="G3238" s="10">
        <v>13272.68</v>
      </c>
      <c r="H3238" s="10">
        <v>13244.49</v>
      </c>
      <c r="I3238" s="10">
        <v>13254.05</v>
      </c>
      <c r="K3238" s="13">
        <f t="shared" si="1556"/>
        <v>-17.980000000001382</v>
      </c>
      <c r="L3238" s="13">
        <f t="shared" si="1566"/>
        <v>-37.570000000001528</v>
      </c>
      <c r="M3238" s="13">
        <f t="shared" si="1557"/>
        <v>28.190000000000509</v>
      </c>
      <c r="N3238" s="13"/>
      <c r="X3238">
        <f t="shared" si="1559"/>
        <v>17.980000000001382</v>
      </c>
      <c r="Y3238">
        <f t="shared" si="1560"/>
        <v>0</v>
      </c>
      <c r="Z3238">
        <f t="shared" si="1561"/>
        <v>0</v>
      </c>
      <c r="AA3238" s="22">
        <f t="shared" si="1562"/>
        <v>0</v>
      </c>
      <c r="AB3238" s="22">
        <f t="shared" si="1563"/>
        <v>0</v>
      </c>
      <c r="AC3238" s="22">
        <f t="shared" si="1564"/>
        <v>0</v>
      </c>
      <c r="AD3238" s="22">
        <f t="shared" si="1565"/>
        <v>0</v>
      </c>
    </row>
    <row r="3239" spans="3:30" x14ac:dyDescent="0.25">
      <c r="E3239" s="11">
        <v>43111.541666666664</v>
      </c>
      <c r="F3239" s="9">
        <v>13253.8</v>
      </c>
      <c r="G3239" s="9">
        <v>13269.01</v>
      </c>
      <c r="H3239" s="9">
        <v>13252.83</v>
      </c>
      <c r="I3239" s="9">
        <v>13264.79</v>
      </c>
      <c r="K3239" s="13">
        <f t="shared" si="1556"/>
        <v>10.990000000001601</v>
      </c>
      <c r="L3239" s="13">
        <f t="shared" si="1566"/>
        <v>-26.579999999999927</v>
      </c>
      <c r="M3239" s="13">
        <f t="shared" si="1557"/>
        <v>16.180000000000291</v>
      </c>
      <c r="N3239" s="13"/>
      <c r="X3239">
        <f t="shared" si="1559"/>
        <v>10.990000000001601</v>
      </c>
      <c r="Y3239">
        <f t="shared" si="1560"/>
        <v>0</v>
      </c>
      <c r="Z3239">
        <f t="shared" si="1561"/>
        <v>0</v>
      </c>
      <c r="AA3239" s="22">
        <f t="shared" si="1562"/>
        <v>0</v>
      </c>
      <c r="AB3239" s="22">
        <f t="shared" si="1563"/>
        <v>0</v>
      </c>
      <c r="AC3239" s="22">
        <f t="shared" si="1564"/>
        <v>0</v>
      </c>
      <c r="AD3239" s="22">
        <f t="shared" si="1565"/>
        <v>0</v>
      </c>
    </row>
    <row r="3240" spans="3:30" x14ac:dyDescent="0.25">
      <c r="E3240" s="12">
        <v>43111.583333333336</v>
      </c>
      <c r="F3240" s="10">
        <v>13264.04</v>
      </c>
      <c r="G3240" s="10">
        <v>13299.53</v>
      </c>
      <c r="H3240" s="10">
        <v>13262.52</v>
      </c>
      <c r="I3240" s="10">
        <v>13264.18</v>
      </c>
      <c r="K3240" s="13">
        <f t="shared" si="1556"/>
        <v>0.13999999999941792</v>
      </c>
      <c r="L3240" s="13">
        <f t="shared" si="1566"/>
        <v>-26.440000000000509</v>
      </c>
      <c r="M3240" s="13">
        <f t="shared" si="1557"/>
        <v>37.010000000000218</v>
      </c>
      <c r="N3240" s="13"/>
      <c r="X3240">
        <f t="shared" si="1559"/>
        <v>0.13999999999941792</v>
      </c>
      <c r="Y3240">
        <f t="shared" si="1560"/>
        <v>0</v>
      </c>
      <c r="Z3240">
        <f t="shared" si="1561"/>
        <v>0</v>
      </c>
      <c r="AA3240" s="22">
        <f t="shared" si="1562"/>
        <v>0</v>
      </c>
      <c r="AB3240" s="22">
        <f t="shared" si="1563"/>
        <v>0</v>
      </c>
      <c r="AC3240" s="22">
        <f t="shared" si="1564"/>
        <v>0</v>
      </c>
      <c r="AD3240" s="22">
        <f t="shared" si="1565"/>
        <v>0</v>
      </c>
    </row>
    <row r="3241" spans="3:30" x14ac:dyDescent="0.25">
      <c r="E3241" s="11">
        <v>43111.625</v>
      </c>
      <c r="F3241" s="9">
        <v>13264.68</v>
      </c>
      <c r="G3241" s="9">
        <v>13265.52</v>
      </c>
      <c r="H3241" s="9">
        <v>13194.43</v>
      </c>
      <c r="I3241" s="9">
        <v>13194.43</v>
      </c>
      <c r="K3241" s="13">
        <f t="shared" si="1556"/>
        <v>-70.25</v>
      </c>
      <c r="L3241" s="13">
        <f t="shared" si="1566"/>
        <v>-96.690000000000509</v>
      </c>
      <c r="M3241" s="13">
        <f t="shared" si="1557"/>
        <v>71.090000000000146</v>
      </c>
      <c r="N3241" s="13"/>
      <c r="X3241">
        <f t="shared" si="1559"/>
        <v>70.25</v>
      </c>
      <c r="Y3241">
        <f t="shared" si="1560"/>
        <v>0</v>
      </c>
      <c r="Z3241">
        <f t="shared" si="1561"/>
        <v>0</v>
      </c>
      <c r="AA3241" s="22">
        <f t="shared" si="1562"/>
        <v>0</v>
      </c>
      <c r="AB3241" s="22">
        <f t="shared" si="1563"/>
        <v>0</v>
      </c>
      <c r="AC3241" s="22">
        <f t="shared" si="1564"/>
        <v>0</v>
      </c>
      <c r="AD3241" s="22">
        <f t="shared" si="1565"/>
        <v>0</v>
      </c>
    </row>
    <row r="3242" spans="3:30" x14ac:dyDescent="0.25">
      <c r="E3242" s="12">
        <v>43111.666666666664</v>
      </c>
      <c r="F3242" s="10">
        <v>13195.93</v>
      </c>
      <c r="G3242" s="10">
        <v>13216.38</v>
      </c>
      <c r="H3242" s="10">
        <v>13174.96</v>
      </c>
      <c r="I3242" s="10">
        <v>13199.61</v>
      </c>
      <c r="K3242" s="13">
        <f t="shared" si="1556"/>
        <v>3.680000000000291</v>
      </c>
      <c r="L3242" s="13">
        <f t="shared" si="1566"/>
        <v>-93.010000000000218</v>
      </c>
      <c r="M3242" s="13">
        <f t="shared" si="1557"/>
        <v>41.420000000000073</v>
      </c>
      <c r="N3242" s="13"/>
      <c r="X3242">
        <f t="shared" si="1559"/>
        <v>3.680000000000291</v>
      </c>
      <c r="Y3242">
        <f t="shared" si="1560"/>
        <v>0</v>
      </c>
      <c r="Z3242">
        <f t="shared" si="1561"/>
        <v>0</v>
      </c>
      <c r="AA3242" s="22">
        <f t="shared" si="1562"/>
        <v>0</v>
      </c>
      <c r="AB3242" s="22">
        <f t="shared" si="1563"/>
        <v>0</v>
      </c>
      <c r="AC3242" s="22">
        <f t="shared" si="1564"/>
        <v>0</v>
      </c>
      <c r="AD3242" s="22">
        <f t="shared" si="1565"/>
        <v>0</v>
      </c>
    </row>
    <row r="3243" spans="3:30" x14ac:dyDescent="0.25">
      <c r="E3243" s="11">
        <v>43111.708333333336</v>
      </c>
      <c r="F3243" s="9">
        <v>13200.11</v>
      </c>
      <c r="G3243" s="9">
        <v>13203.84</v>
      </c>
      <c r="H3243" s="9">
        <v>13150.01</v>
      </c>
      <c r="I3243" s="9">
        <v>13188.07</v>
      </c>
      <c r="K3243" s="13">
        <f t="shared" si="1556"/>
        <v>-12.040000000000873</v>
      </c>
      <c r="L3243" s="13">
        <f t="shared" si="1566"/>
        <v>-105.05000000000109</v>
      </c>
      <c r="M3243" s="13">
        <f t="shared" si="1557"/>
        <v>53.829999999999927</v>
      </c>
      <c r="N3243" s="13"/>
      <c r="X3243">
        <f t="shared" si="1559"/>
        <v>12.040000000000873</v>
      </c>
      <c r="Y3243">
        <f t="shared" si="1560"/>
        <v>0</v>
      </c>
      <c r="Z3243">
        <f t="shared" si="1561"/>
        <v>0</v>
      </c>
      <c r="AA3243" s="22">
        <f t="shared" si="1562"/>
        <v>0</v>
      </c>
      <c r="AB3243" s="22">
        <f t="shared" si="1563"/>
        <v>0</v>
      </c>
      <c r="AC3243" s="22">
        <f t="shared" si="1564"/>
        <v>0</v>
      </c>
      <c r="AD3243" s="22">
        <f t="shared" si="1565"/>
        <v>0</v>
      </c>
    </row>
    <row r="3244" spans="3:30" x14ac:dyDescent="0.25">
      <c r="E3244" s="12">
        <v>43111.75</v>
      </c>
      <c r="F3244" s="10">
        <v>13189.33</v>
      </c>
      <c r="G3244" s="10">
        <v>13230.89</v>
      </c>
      <c r="H3244" s="10">
        <v>13183.67</v>
      </c>
      <c r="I3244" s="10">
        <v>13221.02</v>
      </c>
      <c r="K3244" s="13">
        <f t="shared" si="1556"/>
        <v>31.690000000000509</v>
      </c>
      <c r="L3244" s="13">
        <f t="shared" si="1566"/>
        <v>-73.360000000000582</v>
      </c>
      <c r="M3244" s="13">
        <f t="shared" si="1557"/>
        <v>47.219999999999345</v>
      </c>
      <c r="N3244" s="13"/>
      <c r="X3244">
        <f t="shared" si="1559"/>
        <v>31.690000000000509</v>
      </c>
      <c r="Y3244">
        <f t="shared" si="1560"/>
        <v>0</v>
      </c>
      <c r="Z3244">
        <f t="shared" si="1561"/>
        <v>0</v>
      </c>
      <c r="AA3244" s="22">
        <f t="shared" si="1562"/>
        <v>0</v>
      </c>
      <c r="AB3244" s="22">
        <f t="shared" si="1563"/>
        <v>0</v>
      </c>
      <c r="AC3244" s="22">
        <f t="shared" si="1564"/>
        <v>0</v>
      </c>
      <c r="AD3244" s="22">
        <f t="shared" si="1565"/>
        <v>0</v>
      </c>
    </row>
    <row r="3245" spans="3:30" x14ac:dyDescent="0.25">
      <c r="E3245" s="11">
        <v>43111.791666666664</v>
      </c>
      <c r="F3245" s="9">
        <v>13221.27</v>
      </c>
      <c r="G3245" s="9">
        <v>13238.53</v>
      </c>
      <c r="H3245" s="9">
        <v>13218.27</v>
      </c>
      <c r="I3245" s="9">
        <v>13235.02</v>
      </c>
      <c r="K3245" s="13">
        <f t="shared" si="1556"/>
        <v>13.75</v>
      </c>
      <c r="L3245" s="13">
        <f t="shared" si="1566"/>
        <v>-59.610000000000582</v>
      </c>
      <c r="M3245" s="13">
        <f t="shared" si="1557"/>
        <v>20.260000000000218</v>
      </c>
      <c r="N3245" s="13"/>
      <c r="X3245">
        <f t="shared" si="1559"/>
        <v>13.75</v>
      </c>
      <c r="Y3245">
        <f t="shared" si="1560"/>
        <v>0</v>
      </c>
      <c r="Z3245">
        <f t="shared" si="1561"/>
        <v>0</v>
      </c>
      <c r="AA3245" s="22">
        <f t="shared" si="1562"/>
        <v>0</v>
      </c>
      <c r="AB3245" s="22">
        <f t="shared" si="1563"/>
        <v>0</v>
      </c>
      <c r="AC3245" s="22">
        <f t="shared" si="1564"/>
        <v>0</v>
      </c>
      <c r="AD3245" s="22">
        <f t="shared" si="1565"/>
        <v>0</v>
      </c>
    </row>
    <row r="3246" spans="3:30" x14ac:dyDescent="0.25">
      <c r="E3246" s="12">
        <v>43111.833333333336</v>
      </c>
      <c r="F3246" s="10">
        <v>13235.27</v>
      </c>
      <c r="G3246" s="10">
        <v>13238.03</v>
      </c>
      <c r="H3246" s="10">
        <v>13216.51</v>
      </c>
      <c r="I3246" s="10">
        <v>13220.51</v>
      </c>
      <c r="K3246" s="13">
        <f t="shared" si="1556"/>
        <v>-14.760000000000218</v>
      </c>
      <c r="L3246" s="13">
        <f t="shared" si="1566"/>
        <v>-74.3700000000008</v>
      </c>
      <c r="M3246" s="13">
        <f t="shared" si="1557"/>
        <v>21.520000000000437</v>
      </c>
      <c r="N3246" s="13"/>
      <c r="X3246">
        <f t="shared" si="1559"/>
        <v>14.760000000000218</v>
      </c>
      <c r="Y3246">
        <f t="shared" si="1560"/>
        <v>0</v>
      </c>
      <c r="Z3246">
        <f t="shared" si="1561"/>
        <v>0</v>
      </c>
      <c r="AA3246" s="22">
        <f t="shared" si="1562"/>
        <v>0</v>
      </c>
      <c r="AB3246" s="22">
        <f t="shared" si="1563"/>
        <v>0</v>
      </c>
      <c r="AC3246" s="22">
        <f t="shared" si="1564"/>
        <v>0</v>
      </c>
      <c r="AD3246" s="22">
        <f t="shared" si="1565"/>
        <v>0</v>
      </c>
    </row>
    <row r="3247" spans="3:30" x14ac:dyDescent="0.25">
      <c r="E3247" s="11">
        <v>43111.875</v>
      </c>
      <c r="F3247" s="9">
        <v>13219.26</v>
      </c>
      <c r="G3247" s="9">
        <v>13232.51</v>
      </c>
      <c r="H3247" s="9">
        <v>13207.75</v>
      </c>
      <c r="I3247" s="9">
        <v>13229.51</v>
      </c>
      <c r="K3247" s="13">
        <f t="shared" si="1556"/>
        <v>10.25</v>
      </c>
      <c r="L3247" s="13">
        <f t="shared" si="1566"/>
        <v>-64.1200000000008</v>
      </c>
      <c r="M3247" s="13">
        <f t="shared" si="1557"/>
        <v>24.760000000000218</v>
      </c>
      <c r="N3247" s="13"/>
      <c r="X3247">
        <f t="shared" si="1559"/>
        <v>10.25</v>
      </c>
      <c r="Y3247">
        <f t="shared" si="1560"/>
        <v>0</v>
      </c>
      <c r="Z3247">
        <f t="shared" si="1561"/>
        <v>0</v>
      </c>
      <c r="AA3247" s="22">
        <f t="shared" si="1562"/>
        <v>0</v>
      </c>
      <c r="AB3247" s="22">
        <f t="shared" si="1563"/>
        <v>0</v>
      </c>
      <c r="AC3247" s="22">
        <f t="shared" si="1564"/>
        <v>0</v>
      </c>
      <c r="AD3247" s="22">
        <f t="shared" si="1565"/>
        <v>0</v>
      </c>
    </row>
    <row r="3248" spans="3:30" x14ac:dyDescent="0.25">
      <c r="E3248" s="12">
        <v>43111.916666666664</v>
      </c>
      <c r="F3248" s="10">
        <v>13229.01</v>
      </c>
      <c r="G3248" s="10">
        <v>13246.52</v>
      </c>
      <c r="H3248" s="10">
        <v>13225.76</v>
      </c>
      <c r="I3248" s="10">
        <v>13244.27</v>
      </c>
      <c r="K3248" s="13">
        <f t="shared" si="1556"/>
        <v>15.260000000000218</v>
      </c>
      <c r="L3248" s="13">
        <f t="shared" si="1566"/>
        <v>-48.860000000000582</v>
      </c>
      <c r="M3248" s="13">
        <f t="shared" si="1557"/>
        <v>20.760000000000218</v>
      </c>
      <c r="N3248" s="13"/>
      <c r="X3248">
        <f t="shared" si="1559"/>
        <v>15.260000000000218</v>
      </c>
      <c r="Y3248">
        <f t="shared" si="1560"/>
        <v>0</v>
      </c>
      <c r="Z3248">
        <f t="shared" si="1561"/>
        <v>0</v>
      </c>
      <c r="AA3248" s="22">
        <f t="shared" si="1562"/>
        <v>0</v>
      </c>
      <c r="AB3248" s="22">
        <f t="shared" si="1563"/>
        <v>0</v>
      </c>
      <c r="AC3248" s="22">
        <f t="shared" si="1564"/>
        <v>0</v>
      </c>
      <c r="AD3248" s="22">
        <f t="shared" si="1565"/>
        <v>0</v>
      </c>
    </row>
    <row r="3249" spans="3:30" hidden="1" x14ac:dyDescent="0.25">
      <c r="E3249" s="11">
        <v>43111.958333333336</v>
      </c>
      <c r="F3249" s="9">
        <v>13241.87</v>
      </c>
      <c r="G3249" s="9">
        <v>13254.43</v>
      </c>
      <c r="H3249" s="9">
        <v>13240.68</v>
      </c>
      <c r="I3249" s="9">
        <v>13247.64</v>
      </c>
    </row>
    <row r="3250" spans="3:30" hidden="1" x14ac:dyDescent="0.25">
      <c r="E3250" s="12">
        <v>43112.041666666664</v>
      </c>
      <c r="F3250" s="10">
        <v>13247.64</v>
      </c>
      <c r="G3250" s="10">
        <v>13247.64</v>
      </c>
      <c r="H3250" s="10">
        <v>13241.85</v>
      </c>
      <c r="I3250" s="10">
        <v>13243.04</v>
      </c>
    </row>
    <row r="3251" spans="3:30" hidden="1" x14ac:dyDescent="0.25">
      <c r="E3251" s="11">
        <v>43112.083333333336</v>
      </c>
      <c r="F3251" s="9">
        <v>13243.04</v>
      </c>
      <c r="G3251" s="9">
        <v>13243.04</v>
      </c>
      <c r="H3251" s="9">
        <v>13231.67</v>
      </c>
      <c r="I3251" s="9">
        <v>13238.84</v>
      </c>
    </row>
    <row r="3252" spans="3:30" hidden="1" x14ac:dyDescent="0.25">
      <c r="E3252" s="12">
        <v>43112.125</v>
      </c>
      <c r="F3252" s="10">
        <v>13238.84</v>
      </c>
      <c r="G3252" s="10">
        <v>13245.67</v>
      </c>
      <c r="H3252" s="10">
        <v>13233.99</v>
      </c>
      <c r="I3252" s="10">
        <v>13245.67</v>
      </c>
    </row>
    <row r="3253" spans="3:30" hidden="1" x14ac:dyDescent="0.25">
      <c r="E3253" s="11">
        <v>43112.166666666664</v>
      </c>
      <c r="F3253" s="9">
        <v>13245.67</v>
      </c>
      <c r="G3253" s="9">
        <v>13250.45</v>
      </c>
      <c r="H3253" s="9">
        <v>13244.47</v>
      </c>
      <c r="I3253" s="9">
        <v>13248.06</v>
      </c>
    </row>
    <row r="3254" spans="3:30" hidden="1" x14ac:dyDescent="0.25">
      <c r="E3254" s="12">
        <v>43112.208333333336</v>
      </c>
      <c r="F3254" s="10">
        <v>13248.06</v>
      </c>
      <c r="G3254" s="10">
        <v>13250.45</v>
      </c>
      <c r="H3254" s="10">
        <v>13245.66</v>
      </c>
      <c r="I3254" s="10">
        <v>13248.05</v>
      </c>
    </row>
    <row r="3255" spans="3:30" hidden="1" x14ac:dyDescent="0.25">
      <c r="E3255" s="11">
        <v>43112.25</v>
      </c>
      <c r="F3255" s="9">
        <v>13248.05</v>
      </c>
      <c r="G3255" s="9">
        <v>13250.55</v>
      </c>
      <c r="H3255" s="9">
        <v>13244.76</v>
      </c>
      <c r="I3255" s="9">
        <v>13246.96</v>
      </c>
    </row>
    <row r="3256" spans="3:30" hidden="1" x14ac:dyDescent="0.25">
      <c r="E3256" s="12">
        <v>43112.291666666664</v>
      </c>
      <c r="F3256" s="10">
        <v>13248.15</v>
      </c>
      <c r="G3256" s="10">
        <v>13249.45</v>
      </c>
      <c r="H3256" s="10">
        <v>13244.88</v>
      </c>
      <c r="I3256" s="10">
        <v>13248.25</v>
      </c>
    </row>
    <row r="3257" spans="3:30" x14ac:dyDescent="0.25">
      <c r="C3257">
        <v>1</v>
      </c>
      <c r="E3257" s="11">
        <v>43112.333333333336</v>
      </c>
      <c r="F3257" s="9">
        <v>13247.05</v>
      </c>
      <c r="G3257" s="9">
        <v>13257.31</v>
      </c>
      <c r="H3257" s="9">
        <v>13246.82</v>
      </c>
      <c r="I3257" s="9">
        <v>13251.79</v>
      </c>
      <c r="K3257" s="13">
        <f t="shared" ref="K3257:K3271" si="1567">I3257-F3257</f>
        <v>4.7400000000016007</v>
      </c>
      <c r="L3257" s="13">
        <v>0</v>
      </c>
      <c r="M3257" s="13">
        <f t="shared" ref="M3257:M3271" si="1568">G3257-H3257</f>
        <v>10.489999999999782</v>
      </c>
      <c r="N3257" s="13">
        <f t="shared" ref="N3257" si="1569">I3271-F3257</f>
        <v>-7.1099999999987631</v>
      </c>
      <c r="O3257" s="18">
        <f>IF(K3257*N3257&gt;0,1,0)</f>
        <v>0</v>
      </c>
      <c r="S3257" s="13">
        <f>MAX(G3257:G3272)</f>
        <v>13281.73</v>
      </c>
      <c r="X3257">
        <f t="shared" ref="X3257:X3271" si="1570">ABS(K3257)</f>
        <v>4.7400000000016007</v>
      </c>
      <c r="Y3257">
        <f t="shared" ref="Y3257:Y3271" si="1571">ABS(N3257)</f>
        <v>7.1099999999987631</v>
      </c>
      <c r="Z3257">
        <f t="shared" ref="Z3257:Z3271" si="1572">IF(S3257&lt;1000,ABS(S3257),0)</f>
        <v>0</v>
      </c>
      <c r="AA3257" s="22">
        <f t="shared" ref="AA3257:AA3271" si="1573">ABS(P3257)</f>
        <v>0</v>
      </c>
      <c r="AB3257" s="22">
        <f t="shared" ref="AB3257:AB3271" si="1574">ABS(Q3257)</f>
        <v>0</v>
      </c>
      <c r="AC3257" s="22">
        <f t="shared" ref="AC3257:AC3271" si="1575">IF(O3257=1,ABS(P3258),0)</f>
        <v>0</v>
      </c>
      <c r="AD3257" s="22">
        <f t="shared" ref="AD3257:AD3271" si="1576">IF(O3257=0,ABS(Q3258),0)</f>
        <v>0.39925348700150409</v>
      </c>
    </row>
    <row r="3258" spans="3:30" x14ac:dyDescent="0.25">
      <c r="E3258" s="12">
        <v>43112.375</v>
      </c>
      <c r="F3258" s="10">
        <v>13249.98</v>
      </c>
      <c r="G3258" s="10">
        <v>13255.64</v>
      </c>
      <c r="H3258" s="10">
        <v>13231.22</v>
      </c>
      <c r="I3258" s="10">
        <v>13240.41</v>
      </c>
      <c r="K3258" s="13">
        <f t="shared" si="1567"/>
        <v>-9.569999999999709</v>
      </c>
      <c r="L3258" s="13">
        <f t="shared" ref="L3258:L3271" si="1577">L3257+K3258</f>
        <v>-9.569999999999709</v>
      </c>
      <c r="M3258" s="13">
        <f t="shared" si="1568"/>
        <v>24.420000000000073</v>
      </c>
      <c r="N3258" s="13"/>
      <c r="P3258">
        <f>_xlfn.IFS(K3257&lt;0,MIN(L3257:L3271),K3257&gt;0,MAX(L3257:L3271))/S3236</f>
        <v>4.2760788422504699E-2</v>
      </c>
      <c r="Q3258">
        <f>_xlfn.IFS(K3257&lt;0,MAX(L3257:L3271),K3257&gt;0,MIN(L3257:L3271))/S3236</f>
        <v>-0.39925348700150409</v>
      </c>
      <c r="S3258" s="13">
        <f>MIN(H3257:H3272)</f>
        <v>13165.89</v>
      </c>
      <c r="X3258">
        <f t="shared" si="1570"/>
        <v>9.569999999999709</v>
      </c>
      <c r="Y3258">
        <f t="shared" si="1571"/>
        <v>0</v>
      </c>
      <c r="Z3258">
        <f t="shared" si="1572"/>
        <v>0</v>
      </c>
      <c r="AA3258" s="22">
        <f t="shared" si="1573"/>
        <v>4.2760788422504699E-2</v>
      </c>
      <c r="AB3258" s="22">
        <f t="shared" si="1574"/>
        <v>0.39925348700150409</v>
      </c>
      <c r="AC3258" s="22">
        <f t="shared" si="1575"/>
        <v>0</v>
      </c>
      <c r="AD3258" s="22">
        <f t="shared" si="1576"/>
        <v>0</v>
      </c>
    </row>
    <row r="3259" spans="3:30" x14ac:dyDescent="0.25">
      <c r="E3259" s="11">
        <v>43112.416666666664</v>
      </c>
      <c r="F3259" s="9">
        <v>13239.91</v>
      </c>
      <c r="G3259" s="9">
        <v>13251.66</v>
      </c>
      <c r="H3259" s="9">
        <v>13209.44</v>
      </c>
      <c r="I3259" s="9">
        <v>13226.93</v>
      </c>
      <c r="K3259" s="13">
        <f t="shared" si="1567"/>
        <v>-12.979999999999563</v>
      </c>
      <c r="L3259" s="13">
        <f t="shared" si="1577"/>
        <v>-22.549999999999272</v>
      </c>
      <c r="M3259" s="13">
        <f t="shared" si="1568"/>
        <v>42.219999999999345</v>
      </c>
      <c r="N3259" s="13"/>
      <c r="S3259" s="13">
        <f>S3257-S3258</f>
        <v>115.84000000000015</v>
      </c>
      <c r="X3259">
        <f t="shared" si="1570"/>
        <v>12.979999999999563</v>
      </c>
      <c r="Y3259">
        <f t="shared" si="1571"/>
        <v>0</v>
      </c>
      <c r="Z3259">
        <f t="shared" si="1572"/>
        <v>115.84000000000015</v>
      </c>
      <c r="AA3259" s="22">
        <f t="shared" si="1573"/>
        <v>0</v>
      </c>
      <c r="AB3259" s="22">
        <f t="shared" si="1574"/>
        <v>0</v>
      </c>
      <c r="AC3259" s="22">
        <f t="shared" si="1575"/>
        <v>0</v>
      </c>
      <c r="AD3259" s="22">
        <f t="shared" si="1576"/>
        <v>0</v>
      </c>
    </row>
    <row r="3260" spans="3:30" x14ac:dyDescent="0.25">
      <c r="E3260" s="12">
        <v>43112.458333333336</v>
      </c>
      <c r="F3260" s="10">
        <v>13227.68</v>
      </c>
      <c r="G3260" s="10">
        <v>13235.97</v>
      </c>
      <c r="H3260" s="10">
        <v>13204.08</v>
      </c>
      <c r="I3260" s="10">
        <v>13215.73</v>
      </c>
      <c r="K3260" s="13">
        <f t="shared" si="1567"/>
        <v>-11.950000000000728</v>
      </c>
      <c r="L3260" s="13">
        <f t="shared" si="1577"/>
        <v>-34.5</v>
      </c>
      <c r="M3260" s="13">
        <f t="shared" si="1568"/>
        <v>31.889999999999418</v>
      </c>
      <c r="N3260" s="13"/>
      <c r="X3260">
        <f t="shared" si="1570"/>
        <v>11.950000000000728</v>
      </c>
      <c r="Y3260">
        <f t="shared" si="1571"/>
        <v>0</v>
      </c>
      <c r="Z3260">
        <f t="shared" si="1572"/>
        <v>0</v>
      </c>
      <c r="AA3260" s="22">
        <f t="shared" si="1573"/>
        <v>0</v>
      </c>
      <c r="AB3260" s="22">
        <f t="shared" si="1574"/>
        <v>0</v>
      </c>
      <c r="AC3260" s="22">
        <f t="shared" si="1575"/>
        <v>0</v>
      </c>
      <c r="AD3260" s="22">
        <f t="shared" si="1576"/>
        <v>0</v>
      </c>
    </row>
    <row r="3261" spans="3:30" x14ac:dyDescent="0.25">
      <c r="E3261" s="11">
        <v>43112.5</v>
      </c>
      <c r="F3261" s="9">
        <v>13215.23</v>
      </c>
      <c r="G3261" s="9">
        <v>13238.51</v>
      </c>
      <c r="H3261" s="9">
        <v>13213.02</v>
      </c>
      <c r="I3261" s="9">
        <v>13230.94</v>
      </c>
      <c r="K3261" s="13">
        <f t="shared" si="1567"/>
        <v>15.710000000000946</v>
      </c>
      <c r="L3261" s="13">
        <f t="shared" si="1577"/>
        <v>-18.789999999999054</v>
      </c>
      <c r="M3261" s="13">
        <f t="shared" si="1568"/>
        <v>25.489999999999782</v>
      </c>
      <c r="N3261" s="13"/>
      <c r="X3261">
        <f t="shared" si="1570"/>
        <v>15.710000000000946</v>
      </c>
      <c r="Y3261">
        <f t="shared" si="1571"/>
        <v>0</v>
      </c>
      <c r="Z3261">
        <f t="shared" si="1572"/>
        <v>0</v>
      </c>
      <c r="AA3261" s="22">
        <f t="shared" si="1573"/>
        <v>0</v>
      </c>
      <c r="AB3261" s="22">
        <f t="shared" si="1574"/>
        <v>0</v>
      </c>
      <c r="AC3261" s="22">
        <f t="shared" si="1575"/>
        <v>0</v>
      </c>
      <c r="AD3261" s="22">
        <f t="shared" si="1576"/>
        <v>0</v>
      </c>
    </row>
    <row r="3262" spans="3:30" x14ac:dyDescent="0.25">
      <c r="E3262" s="12">
        <v>43112.541666666664</v>
      </c>
      <c r="F3262" s="10">
        <v>13231.69</v>
      </c>
      <c r="G3262" s="10">
        <v>13240.27</v>
      </c>
      <c r="H3262" s="10">
        <v>13222.43</v>
      </c>
      <c r="I3262" s="10">
        <v>13232.24</v>
      </c>
      <c r="K3262" s="13">
        <f t="shared" si="1567"/>
        <v>0.5499999999992724</v>
      </c>
      <c r="L3262" s="13">
        <f t="shared" si="1577"/>
        <v>-18.239999999999782</v>
      </c>
      <c r="M3262" s="13">
        <f t="shared" si="1568"/>
        <v>17.840000000000146</v>
      </c>
      <c r="N3262" s="13"/>
      <c r="X3262">
        <f t="shared" si="1570"/>
        <v>0.5499999999992724</v>
      </c>
      <c r="Y3262">
        <f t="shared" si="1571"/>
        <v>0</v>
      </c>
      <c r="Z3262">
        <f t="shared" si="1572"/>
        <v>0</v>
      </c>
      <c r="AA3262" s="22">
        <f t="shared" si="1573"/>
        <v>0</v>
      </c>
      <c r="AB3262" s="22">
        <f t="shared" si="1574"/>
        <v>0</v>
      </c>
      <c r="AC3262" s="22">
        <f t="shared" si="1575"/>
        <v>0</v>
      </c>
      <c r="AD3262" s="22">
        <f t="shared" si="1576"/>
        <v>0</v>
      </c>
    </row>
    <row r="3263" spans="3:30" x14ac:dyDescent="0.25">
      <c r="E3263" s="11">
        <v>43112.583333333336</v>
      </c>
      <c r="F3263" s="9">
        <v>13231.74</v>
      </c>
      <c r="G3263" s="9">
        <v>13243.1</v>
      </c>
      <c r="H3263" s="9">
        <v>13184.4</v>
      </c>
      <c r="I3263" s="9">
        <v>13197.17</v>
      </c>
      <c r="K3263" s="13">
        <f t="shared" si="1567"/>
        <v>-34.569999999999709</v>
      </c>
      <c r="L3263" s="13">
        <f t="shared" si="1577"/>
        <v>-52.809999999999491</v>
      </c>
      <c r="M3263" s="13">
        <f t="shared" si="1568"/>
        <v>58.700000000000728</v>
      </c>
      <c r="N3263" s="13"/>
      <c r="X3263">
        <f t="shared" si="1570"/>
        <v>34.569999999999709</v>
      </c>
      <c r="Y3263">
        <f t="shared" si="1571"/>
        <v>0</v>
      </c>
      <c r="Z3263">
        <f t="shared" si="1572"/>
        <v>0</v>
      </c>
      <c r="AA3263" s="22">
        <f t="shared" si="1573"/>
        <v>0</v>
      </c>
      <c r="AB3263" s="22">
        <f t="shared" si="1574"/>
        <v>0</v>
      </c>
      <c r="AC3263" s="22">
        <f t="shared" si="1575"/>
        <v>0</v>
      </c>
      <c r="AD3263" s="22">
        <f t="shared" si="1576"/>
        <v>0</v>
      </c>
    </row>
    <row r="3264" spans="3:30" x14ac:dyDescent="0.25">
      <c r="E3264" s="12">
        <v>43112.625</v>
      </c>
      <c r="F3264" s="10">
        <v>13196.67</v>
      </c>
      <c r="G3264" s="10">
        <v>13211.79</v>
      </c>
      <c r="H3264" s="10">
        <v>13165.89</v>
      </c>
      <c r="I3264" s="10">
        <v>13188.51</v>
      </c>
      <c r="K3264" s="13">
        <f t="shared" si="1567"/>
        <v>-8.1599999999998545</v>
      </c>
      <c r="L3264" s="13">
        <f t="shared" si="1577"/>
        <v>-60.969999999999345</v>
      </c>
      <c r="M3264" s="13">
        <f t="shared" si="1568"/>
        <v>45.900000000001455</v>
      </c>
      <c r="N3264" s="13"/>
      <c r="X3264">
        <f t="shared" si="1570"/>
        <v>8.1599999999998545</v>
      </c>
      <c r="Y3264">
        <f t="shared" si="1571"/>
        <v>0</v>
      </c>
      <c r="Z3264">
        <f t="shared" si="1572"/>
        <v>0</v>
      </c>
      <c r="AA3264" s="22">
        <f t="shared" si="1573"/>
        <v>0</v>
      </c>
      <c r="AB3264" s="22">
        <f t="shared" si="1574"/>
        <v>0</v>
      </c>
      <c r="AC3264" s="22">
        <f t="shared" si="1575"/>
        <v>0</v>
      </c>
      <c r="AD3264" s="22">
        <f t="shared" si="1576"/>
        <v>0</v>
      </c>
    </row>
    <row r="3265" spans="3:30" x14ac:dyDescent="0.25">
      <c r="E3265" s="11">
        <v>43112.666666666664</v>
      </c>
      <c r="F3265" s="9">
        <v>13188.01</v>
      </c>
      <c r="G3265" s="9">
        <v>13218.67</v>
      </c>
      <c r="H3265" s="9">
        <v>13188.01</v>
      </c>
      <c r="I3265" s="9">
        <v>13217.68</v>
      </c>
      <c r="K3265" s="13">
        <f t="shared" si="1567"/>
        <v>29.670000000000073</v>
      </c>
      <c r="L3265" s="13">
        <f t="shared" si="1577"/>
        <v>-31.299999999999272</v>
      </c>
      <c r="M3265" s="13">
        <f t="shared" si="1568"/>
        <v>30.659999999999854</v>
      </c>
      <c r="N3265" s="13"/>
      <c r="X3265">
        <f t="shared" si="1570"/>
        <v>29.670000000000073</v>
      </c>
      <c r="Y3265">
        <f t="shared" si="1571"/>
        <v>0</v>
      </c>
      <c r="Z3265">
        <f t="shared" si="1572"/>
        <v>0</v>
      </c>
      <c r="AA3265" s="22">
        <f t="shared" si="1573"/>
        <v>0</v>
      </c>
      <c r="AB3265" s="22">
        <f t="shared" si="1574"/>
        <v>0</v>
      </c>
      <c r="AC3265" s="22">
        <f t="shared" si="1575"/>
        <v>0</v>
      </c>
      <c r="AD3265" s="22">
        <f t="shared" si="1576"/>
        <v>0</v>
      </c>
    </row>
    <row r="3266" spans="3:30" x14ac:dyDescent="0.25">
      <c r="E3266" s="12">
        <v>43112.708333333336</v>
      </c>
      <c r="F3266" s="10">
        <v>13217.92</v>
      </c>
      <c r="G3266" s="10">
        <v>13266</v>
      </c>
      <c r="H3266" s="10">
        <v>13207.58</v>
      </c>
      <c r="I3266" s="10">
        <v>13255.75</v>
      </c>
      <c r="K3266" s="13">
        <f t="shared" si="1567"/>
        <v>37.829999999999927</v>
      </c>
      <c r="L3266" s="13">
        <f t="shared" si="1577"/>
        <v>6.5300000000006548</v>
      </c>
      <c r="M3266" s="13">
        <f t="shared" si="1568"/>
        <v>58.420000000000073</v>
      </c>
      <c r="N3266" s="13"/>
      <c r="X3266">
        <f t="shared" si="1570"/>
        <v>37.829999999999927</v>
      </c>
      <c r="Y3266">
        <f t="shared" si="1571"/>
        <v>0</v>
      </c>
      <c r="Z3266">
        <f t="shared" si="1572"/>
        <v>0</v>
      </c>
      <c r="AA3266" s="22">
        <f t="shared" si="1573"/>
        <v>0</v>
      </c>
      <c r="AB3266" s="22">
        <f t="shared" si="1574"/>
        <v>0</v>
      </c>
      <c r="AC3266" s="22">
        <f t="shared" si="1575"/>
        <v>0</v>
      </c>
      <c r="AD3266" s="22">
        <f t="shared" si="1576"/>
        <v>0</v>
      </c>
    </row>
    <row r="3267" spans="3:30" x14ac:dyDescent="0.25">
      <c r="E3267" s="11">
        <v>43112.75</v>
      </c>
      <c r="F3267" s="9">
        <v>13257</v>
      </c>
      <c r="G3267" s="9">
        <v>13257.55</v>
      </c>
      <c r="H3267" s="9">
        <v>13212.03</v>
      </c>
      <c r="I3267" s="9">
        <v>13243.71</v>
      </c>
      <c r="K3267" s="13">
        <f t="shared" si="1567"/>
        <v>-13.290000000000873</v>
      </c>
      <c r="L3267" s="13">
        <f t="shared" si="1577"/>
        <v>-6.7600000000002183</v>
      </c>
      <c r="M3267" s="13">
        <f t="shared" si="1568"/>
        <v>45.519999999998618</v>
      </c>
      <c r="N3267" s="13"/>
      <c r="X3267">
        <f t="shared" si="1570"/>
        <v>13.290000000000873</v>
      </c>
      <c r="Y3267">
        <f t="shared" si="1571"/>
        <v>0</v>
      </c>
      <c r="Z3267">
        <f t="shared" si="1572"/>
        <v>0</v>
      </c>
      <c r="AA3267" s="22">
        <f t="shared" si="1573"/>
        <v>0</v>
      </c>
      <c r="AB3267" s="22">
        <f t="shared" si="1574"/>
        <v>0</v>
      </c>
      <c r="AC3267" s="22">
        <f t="shared" si="1575"/>
        <v>0</v>
      </c>
      <c r="AD3267" s="22">
        <f t="shared" si="1576"/>
        <v>0</v>
      </c>
    </row>
    <row r="3268" spans="3:30" x14ac:dyDescent="0.25">
      <c r="E3268" s="12">
        <v>43112.791666666664</v>
      </c>
      <c r="F3268" s="10">
        <v>13243.96</v>
      </c>
      <c r="G3268" s="10">
        <v>13248.21</v>
      </c>
      <c r="H3268" s="10">
        <v>13237.46</v>
      </c>
      <c r="I3268" s="10">
        <v>13245.96</v>
      </c>
      <c r="K3268" s="13">
        <f t="shared" si="1567"/>
        <v>2</v>
      </c>
      <c r="L3268" s="13">
        <f t="shared" si="1577"/>
        <v>-4.7600000000002183</v>
      </c>
      <c r="M3268" s="13">
        <f t="shared" si="1568"/>
        <v>10.75</v>
      </c>
      <c r="N3268" s="13"/>
      <c r="X3268">
        <f t="shared" si="1570"/>
        <v>2</v>
      </c>
      <c r="Y3268">
        <f t="shared" si="1571"/>
        <v>0</v>
      </c>
      <c r="Z3268">
        <f t="shared" si="1572"/>
        <v>0</v>
      </c>
      <c r="AA3268" s="22">
        <f t="shared" si="1573"/>
        <v>0</v>
      </c>
      <c r="AB3268" s="22">
        <f t="shared" si="1574"/>
        <v>0</v>
      </c>
      <c r="AC3268" s="22">
        <f t="shared" si="1575"/>
        <v>0</v>
      </c>
      <c r="AD3268" s="22">
        <f t="shared" si="1576"/>
        <v>0</v>
      </c>
    </row>
    <row r="3269" spans="3:30" x14ac:dyDescent="0.25">
      <c r="E3269" s="11">
        <v>43112.833333333336</v>
      </c>
      <c r="F3269" s="9">
        <v>13245.46</v>
      </c>
      <c r="G3269" s="9">
        <v>13249.71</v>
      </c>
      <c r="H3269" s="9">
        <v>13232.45</v>
      </c>
      <c r="I3269" s="9">
        <v>13248.71</v>
      </c>
      <c r="K3269" s="13">
        <f t="shared" si="1567"/>
        <v>3.25</v>
      </c>
      <c r="L3269" s="13">
        <f t="shared" si="1577"/>
        <v>-1.5100000000002183</v>
      </c>
      <c r="M3269" s="13">
        <f t="shared" si="1568"/>
        <v>17.259999999998399</v>
      </c>
      <c r="N3269" s="13"/>
      <c r="X3269">
        <f t="shared" si="1570"/>
        <v>3.25</v>
      </c>
      <c r="Y3269">
        <f t="shared" si="1571"/>
        <v>0</v>
      </c>
      <c r="Z3269">
        <f t="shared" si="1572"/>
        <v>0</v>
      </c>
      <c r="AA3269" s="22">
        <f t="shared" si="1573"/>
        <v>0</v>
      </c>
      <c r="AB3269" s="22">
        <f t="shared" si="1574"/>
        <v>0</v>
      </c>
      <c r="AC3269" s="22">
        <f t="shared" si="1575"/>
        <v>0</v>
      </c>
      <c r="AD3269" s="22">
        <f t="shared" si="1576"/>
        <v>0</v>
      </c>
    </row>
    <row r="3270" spans="3:30" x14ac:dyDescent="0.25">
      <c r="E3270" s="12">
        <v>43112.875</v>
      </c>
      <c r="F3270" s="10">
        <v>13248.96</v>
      </c>
      <c r="G3270" s="10">
        <v>13249.46</v>
      </c>
      <c r="H3270" s="10">
        <v>13235.45</v>
      </c>
      <c r="I3270" s="10">
        <v>13243.45</v>
      </c>
      <c r="K3270" s="13">
        <f t="shared" si="1567"/>
        <v>-5.5099999999983993</v>
      </c>
      <c r="L3270" s="13">
        <f t="shared" si="1577"/>
        <v>-7.0199999999986176</v>
      </c>
      <c r="M3270" s="13">
        <f t="shared" si="1568"/>
        <v>14.009999999998399</v>
      </c>
      <c r="N3270" s="13"/>
      <c r="X3270">
        <f t="shared" si="1570"/>
        <v>5.5099999999983993</v>
      </c>
      <c r="Y3270">
        <f t="shared" si="1571"/>
        <v>0</v>
      </c>
      <c r="Z3270">
        <f t="shared" si="1572"/>
        <v>0</v>
      </c>
      <c r="AA3270" s="22">
        <f t="shared" si="1573"/>
        <v>0</v>
      </c>
      <c r="AB3270" s="22">
        <f t="shared" si="1574"/>
        <v>0</v>
      </c>
      <c r="AC3270" s="22">
        <f t="shared" si="1575"/>
        <v>0</v>
      </c>
      <c r="AD3270" s="22">
        <f t="shared" si="1576"/>
        <v>0</v>
      </c>
    </row>
    <row r="3271" spans="3:30" x14ac:dyDescent="0.25">
      <c r="E3271" s="11">
        <v>43112.916666666664</v>
      </c>
      <c r="F3271" s="9">
        <v>13243.2</v>
      </c>
      <c r="G3271" s="9">
        <v>13246.45</v>
      </c>
      <c r="H3271" s="9">
        <v>13226.18</v>
      </c>
      <c r="I3271" s="9">
        <v>13239.94</v>
      </c>
      <c r="K3271" s="13">
        <f t="shared" si="1567"/>
        <v>-3.2600000000002183</v>
      </c>
      <c r="L3271" s="13">
        <f t="shared" si="1577"/>
        <v>-10.279999999998836</v>
      </c>
      <c r="M3271" s="13">
        <f t="shared" si="1568"/>
        <v>20.270000000000437</v>
      </c>
      <c r="N3271" s="13"/>
      <c r="X3271">
        <f t="shared" si="1570"/>
        <v>3.2600000000002183</v>
      </c>
      <c r="Y3271">
        <f t="shared" si="1571"/>
        <v>0</v>
      </c>
      <c r="Z3271">
        <f t="shared" si="1572"/>
        <v>0</v>
      </c>
      <c r="AA3271" s="22">
        <f t="shared" si="1573"/>
        <v>0</v>
      </c>
      <c r="AB3271" s="22">
        <f t="shared" si="1574"/>
        <v>0</v>
      </c>
      <c r="AC3271" s="22">
        <f t="shared" si="1575"/>
        <v>0</v>
      </c>
      <c r="AD3271" s="22">
        <f t="shared" si="1576"/>
        <v>0</v>
      </c>
    </row>
    <row r="3272" spans="3:30" hidden="1" x14ac:dyDescent="0.25">
      <c r="E3272" s="12">
        <v>43115.041666666664</v>
      </c>
      <c r="F3272" s="10">
        <v>13239.34</v>
      </c>
      <c r="G3272" s="10">
        <v>13281.73</v>
      </c>
      <c r="H3272" s="10">
        <v>13239.34</v>
      </c>
      <c r="I3272" s="10">
        <v>13281.73</v>
      </c>
    </row>
    <row r="3273" spans="3:30" hidden="1" x14ac:dyDescent="0.25">
      <c r="E3273" s="11">
        <v>43115.083333333336</v>
      </c>
      <c r="F3273" s="9">
        <v>13282.91</v>
      </c>
      <c r="G3273" s="9">
        <v>13290.04</v>
      </c>
      <c r="H3273" s="9">
        <v>13273.78</v>
      </c>
      <c r="I3273" s="9">
        <v>13276.16</v>
      </c>
    </row>
    <row r="3274" spans="3:30" hidden="1" x14ac:dyDescent="0.25">
      <c r="E3274" s="12">
        <v>43115.125</v>
      </c>
      <c r="F3274" s="10">
        <v>13276.16</v>
      </c>
      <c r="G3274" s="10">
        <v>13278.55</v>
      </c>
      <c r="H3274" s="10">
        <v>13272.61</v>
      </c>
      <c r="I3274" s="10">
        <v>13272.61</v>
      </c>
    </row>
    <row r="3275" spans="3:30" hidden="1" x14ac:dyDescent="0.25">
      <c r="E3275" s="11">
        <v>43115.166666666664</v>
      </c>
      <c r="F3275" s="9">
        <v>13272.01</v>
      </c>
      <c r="G3275" s="9">
        <v>13275.67</v>
      </c>
      <c r="H3275" s="9">
        <v>13270.92</v>
      </c>
      <c r="I3275" s="9">
        <v>13272.29</v>
      </c>
    </row>
    <row r="3276" spans="3:30" hidden="1" x14ac:dyDescent="0.25">
      <c r="E3276" s="12">
        <v>43115.208333333336</v>
      </c>
      <c r="F3276" s="10">
        <v>13271.1</v>
      </c>
      <c r="G3276" s="10">
        <v>13277.04</v>
      </c>
      <c r="H3276" s="10">
        <v>13271.1</v>
      </c>
      <c r="I3276" s="10">
        <v>13277.04</v>
      </c>
    </row>
    <row r="3277" spans="3:30" hidden="1" x14ac:dyDescent="0.25">
      <c r="E3277" s="11">
        <v>43115.25</v>
      </c>
      <c r="F3277" s="9">
        <v>13277.04</v>
      </c>
      <c r="G3277" s="9">
        <v>13279.22</v>
      </c>
      <c r="H3277" s="9">
        <v>13275.85</v>
      </c>
      <c r="I3277" s="9">
        <v>13279.22</v>
      </c>
    </row>
    <row r="3278" spans="3:30" hidden="1" x14ac:dyDescent="0.25">
      <c r="E3278" s="12">
        <v>43115.291666666664</v>
      </c>
      <c r="F3278" s="10">
        <v>13279.22</v>
      </c>
      <c r="G3278" s="10">
        <v>13283.78</v>
      </c>
      <c r="H3278" s="10">
        <v>13278.03</v>
      </c>
      <c r="I3278" s="10">
        <v>13281.4</v>
      </c>
    </row>
    <row r="3279" spans="3:30" x14ac:dyDescent="0.25">
      <c r="C3279">
        <v>1</v>
      </c>
      <c r="E3279" s="11">
        <v>43115.333333333336</v>
      </c>
      <c r="F3279" s="9">
        <v>13283.22</v>
      </c>
      <c r="G3279" s="9">
        <v>13283.22</v>
      </c>
      <c r="H3279" s="9">
        <v>13259.37</v>
      </c>
      <c r="I3279" s="9">
        <v>13262.45</v>
      </c>
      <c r="K3279" s="13">
        <f t="shared" ref="K3279:K3293" si="1578">I3279-F3279</f>
        <v>-20.769999999998618</v>
      </c>
      <c r="L3279" s="13">
        <v>0</v>
      </c>
      <c r="M3279" s="13">
        <f t="shared" ref="M3279:M3293" si="1579">G3279-H3279</f>
        <v>23.849999999998545</v>
      </c>
      <c r="N3279" s="13">
        <f t="shared" ref="N3279" si="1580">I3293-F3279</f>
        <v>-86.609999999998763</v>
      </c>
      <c r="O3279" s="18">
        <f>IF(K3279*N3279&gt;0,1,0)</f>
        <v>1</v>
      </c>
      <c r="S3279" s="13">
        <f>MAX(G3279:G3294)</f>
        <v>13283.22</v>
      </c>
      <c r="X3279">
        <f t="shared" ref="X3279:X3293" si="1581">ABS(K3279)</f>
        <v>20.769999999998618</v>
      </c>
      <c r="Y3279">
        <f t="shared" ref="Y3279:Y3293" si="1582">ABS(N3279)</f>
        <v>86.609999999998763</v>
      </c>
      <c r="Z3279">
        <f t="shared" ref="Z3279:Z3293" si="1583">IF(S3279&lt;1000,ABS(S3279),0)</f>
        <v>0</v>
      </c>
      <c r="AA3279" s="22">
        <f t="shared" ref="AA3279:AA3293" si="1584">ABS(P3279)</f>
        <v>0</v>
      </c>
      <c r="AB3279" s="22">
        <f t="shared" ref="AB3279:AB3293" si="1585">ABS(Q3279)</f>
        <v>0</v>
      </c>
      <c r="AC3279" s="22">
        <f t="shared" ref="AC3279:AC3293" si="1586">IF(O3279=1,ABS(P3280),0)</f>
        <v>0</v>
      </c>
      <c r="AD3279" s="22">
        <f t="shared" ref="AD3279:AD3293" si="1587">IF(O3279=0,ABS(Q3280),0)</f>
        <v>0</v>
      </c>
    </row>
    <row r="3280" spans="3:30" x14ac:dyDescent="0.25">
      <c r="E3280" s="12">
        <v>43115.375</v>
      </c>
      <c r="F3280" s="10">
        <v>13265.96</v>
      </c>
      <c r="G3280" s="10">
        <v>13268.8</v>
      </c>
      <c r="H3280" s="10">
        <v>13233.44</v>
      </c>
      <c r="I3280" s="10">
        <v>13246.24</v>
      </c>
      <c r="K3280" s="13">
        <f t="shared" si="1578"/>
        <v>-19.719999999999345</v>
      </c>
      <c r="L3280" s="13">
        <f t="shared" ref="L3280:L3293" si="1588">L3279+K3280</f>
        <v>-19.719999999999345</v>
      </c>
      <c r="M3280" s="13">
        <f t="shared" si="1579"/>
        <v>35.359999999998763</v>
      </c>
      <c r="N3280" s="13"/>
      <c r="S3280" s="13">
        <f>MIN(H3279:H3294)</f>
        <v>13171.74</v>
      </c>
      <c r="X3280">
        <f t="shared" si="1581"/>
        <v>19.719999999999345</v>
      </c>
      <c r="Y3280">
        <f t="shared" si="1582"/>
        <v>0</v>
      </c>
      <c r="Z3280">
        <f t="shared" si="1583"/>
        <v>0</v>
      </c>
      <c r="AA3280" s="22">
        <f t="shared" si="1584"/>
        <v>0</v>
      </c>
      <c r="AB3280" s="22">
        <f t="shared" si="1585"/>
        <v>0</v>
      </c>
      <c r="AC3280" s="22">
        <f t="shared" si="1586"/>
        <v>0</v>
      </c>
      <c r="AD3280" s="22">
        <f t="shared" si="1587"/>
        <v>0.1702348066298284</v>
      </c>
    </row>
    <row r="3281" spans="5:30" x14ac:dyDescent="0.25">
      <c r="E3281" s="11">
        <v>43115.416666666664</v>
      </c>
      <c r="F3281" s="9">
        <v>13245.99</v>
      </c>
      <c r="G3281" s="9">
        <v>13246.99</v>
      </c>
      <c r="H3281" s="9">
        <v>13189.11</v>
      </c>
      <c r="I3281" s="9">
        <v>13221.13</v>
      </c>
      <c r="K3281" s="13">
        <f t="shared" si="1578"/>
        <v>-24.860000000000582</v>
      </c>
      <c r="L3281" s="13">
        <f t="shared" si="1588"/>
        <v>-44.579999999999927</v>
      </c>
      <c r="M3281" s="13">
        <f t="shared" si="1579"/>
        <v>57.8799999999992</v>
      </c>
      <c r="N3281" s="13"/>
      <c r="P3281">
        <f>_xlfn.IFS(K3280&lt;0,MIN(L3280:L3294),K3280&gt;0,MAX(L3280:L3294))/S3259</f>
        <v>-0.67558701657457099</v>
      </c>
      <c r="Q3281">
        <f>_xlfn.IFS(K3280&lt;0,MAX(L3280:L3294),K3280&gt;0,MIN(L3280:L3294))/S3259</f>
        <v>-0.1702348066298284</v>
      </c>
      <c r="S3281" s="13">
        <f>S3279-S3280</f>
        <v>111.47999999999956</v>
      </c>
      <c r="X3281">
        <f t="shared" si="1581"/>
        <v>24.860000000000582</v>
      </c>
      <c r="Y3281">
        <f t="shared" si="1582"/>
        <v>0</v>
      </c>
      <c r="Z3281">
        <f t="shared" si="1583"/>
        <v>111.47999999999956</v>
      </c>
      <c r="AA3281" s="22">
        <f t="shared" si="1584"/>
        <v>0.67558701657457099</v>
      </c>
      <c r="AB3281" s="22">
        <f t="shared" si="1585"/>
        <v>0.1702348066298284</v>
      </c>
      <c r="AC3281" s="22">
        <f t="shared" si="1586"/>
        <v>0</v>
      </c>
      <c r="AD3281" s="22">
        <f t="shared" si="1587"/>
        <v>0</v>
      </c>
    </row>
    <row r="3282" spans="5:30" x14ac:dyDescent="0.25">
      <c r="E3282" s="12">
        <v>43115.458333333336</v>
      </c>
      <c r="F3282" s="10">
        <v>13220.13</v>
      </c>
      <c r="G3282" s="10">
        <v>13227.74</v>
      </c>
      <c r="H3282" s="10">
        <v>13199.02</v>
      </c>
      <c r="I3282" s="10">
        <v>13214.6</v>
      </c>
      <c r="K3282" s="13">
        <f t="shared" si="1578"/>
        <v>-5.5299999999988358</v>
      </c>
      <c r="L3282" s="13">
        <f t="shared" si="1588"/>
        <v>-50.109999999998763</v>
      </c>
      <c r="M3282" s="13">
        <f t="shared" si="1579"/>
        <v>28.719999999999345</v>
      </c>
      <c r="N3282" s="13"/>
      <c r="X3282">
        <f t="shared" si="1581"/>
        <v>5.5299999999988358</v>
      </c>
      <c r="Y3282">
        <f t="shared" si="1582"/>
        <v>0</v>
      </c>
      <c r="Z3282">
        <f t="shared" si="1583"/>
        <v>0</v>
      </c>
      <c r="AA3282" s="22">
        <f t="shared" si="1584"/>
        <v>0</v>
      </c>
      <c r="AB3282" s="22">
        <f t="shared" si="1585"/>
        <v>0</v>
      </c>
      <c r="AC3282" s="22">
        <f t="shared" si="1586"/>
        <v>0</v>
      </c>
      <c r="AD3282" s="22">
        <f t="shared" si="1587"/>
        <v>0</v>
      </c>
    </row>
    <row r="3283" spans="5:30" x14ac:dyDescent="0.25">
      <c r="E3283" s="11">
        <v>43115.5</v>
      </c>
      <c r="F3283" s="9">
        <v>13215.6</v>
      </c>
      <c r="G3283" s="9">
        <v>13220.32</v>
      </c>
      <c r="H3283" s="9">
        <v>13171.74</v>
      </c>
      <c r="I3283" s="9">
        <v>13187.45</v>
      </c>
      <c r="K3283" s="13">
        <f t="shared" si="1578"/>
        <v>-28.149999999999636</v>
      </c>
      <c r="L3283" s="13">
        <f t="shared" si="1588"/>
        <v>-78.259999999998399</v>
      </c>
      <c r="M3283" s="13">
        <f t="shared" si="1579"/>
        <v>48.579999999999927</v>
      </c>
      <c r="N3283" s="13"/>
      <c r="X3283">
        <f t="shared" si="1581"/>
        <v>28.149999999999636</v>
      </c>
      <c r="Y3283">
        <f t="shared" si="1582"/>
        <v>0</v>
      </c>
      <c r="Z3283">
        <f t="shared" si="1583"/>
        <v>0</v>
      </c>
      <c r="AA3283" s="22">
        <f t="shared" si="1584"/>
        <v>0</v>
      </c>
      <c r="AB3283" s="22">
        <f t="shared" si="1585"/>
        <v>0</v>
      </c>
      <c r="AC3283" s="22">
        <f t="shared" si="1586"/>
        <v>0</v>
      </c>
      <c r="AD3283" s="22">
        <f t="shared" si="1587"/>
        <v>0</v>
      </c>
    </row>
    <row r="3284" spans="5:30" x14ac:dyDescent="0.25">
      <c r="E3284" s="12">
        <v>43115.541666666664</v>
      </c>
      <c r="F3284" s="10">
        <v>13186.7</v>
      </c>
      <c r="G3284" s="10">
        <v>13218.89</v>
      </c>
      <c r="H3284" s="10">
        <v>13179.21</v>
      </c>
      <c r="I3284" s="10">
        <v>13211.89</v>
      </c>
      <c r="K3284" s="13">
        <f t="shared" si="1578"/>
        <v>25.18999999999869</v>
      </c>
      <c r="L3284" s="13">
        <f t="shared" si="1588"/>
        <v>-53.069999999999709</v>
      </c>
      <c r="M3284" s="13">
        <f t="shared" si="1579"/>
        <v>39.680000000000291</v>
      </c>
      <c r="N3284" s="13"/>
      <c r="X3284">
        <f t="shared" si="1581"/>
        <v>25.18999999999869</v>
      </c>
      <c r="Y3284">
        <f t="shared" si="1582"/>
        <v>0</v>
      </c>
      <c r="Z3284">
        <f t="shared" si="1583"/>
        <v>0</v>
      </c>
      <c r="AA3284" s="22">
        <f t="shared" si="1584"/>
        <v>0</v>
      </c>
      <c r="AB3284" s="22">
        <f t="shared" si="1585"/>
        <v>0</v>
      </c>
      <c r="AC3284" s="22">
        <f t="shared" si="1586"/>
        <v>0</v>
      </c>
      <c r="AD3284" s="22">
        <f t="shared" si="1587"/>
        <v>0</v>
      </c>
    </row>
    <row r="3285" spans="5:30" x14ac:dyDescent="0.25">
      <c r="E3285" s="11">
        <v>43115.583333333336</v>
      </c>
      <c r="F3285" s="9">
        <v>13211.39</v>
      </c>
      <c r="G3285" s="9">
        <v>13216.16</v>
      </c>
      <c r="H3285" s="9">
        <v>13195.31</v>
      </c>
      <c r="I3285" s="9">
        <v>13211.1</v>
      </c>
      <c r="K3285" s="13">
        <f t="shared" si="1578"/>
        <v>-0.28999999999905413</v>
      </c>
      <c r="L3285" s="13">
        <f t="shared" si="1588"/>
        <v>-53.359999999998763</v>
      </c>
      <c r="M3285" s="13">
        <f t="shared" si="1579"/>
        <v>20.850000000000364</v>
      </c>
      <c r="N3285" s="13"/>
      <c r="X3285">
        <f t="shared" si="1581"/>
        <v>0.28999999999905413</v>
      </c>
      <c r="Y3285">
        <f t="shared" si="1582"/>
        <v>0</v>
      </c>
      <c r="Z3285">
        <f t="shared" si="1583"/>
        <v>0</v>
      </c>
      <c r="AA3285" s="22">
        <f t="shared" si="1584"/>
        <v>0</v>
      </c>
      <c r="AB3285" s="22">
        <f t="shared" si="1585"/>
        <v>0</v>
      </c>
      <c r="AC3285" s="22">
        <f t="shared" si="1586"/>
        <v>0</v>
      </c>
      <c r="AD3285" s="22">
        <f t="shared" si="1587"/>
        <v>0</v>
      </c>
    </row>
    <row r="3286" spans="5:30" x14ac:dyDescent="0.25">
      <c r="E3286" s="12">
        <v>43115.625</v>
      </c>
      <c r="F3286" s="10">
        <v>13211.6</v>
      </c>
      <c r="G3286" s="10">
        <v>13213.34</v>
      </c>
      <c r="H3286" s="10">
        <v>13194.73</v>
      </c>
      <c r="I3286" s="10">
        <v>13201.02</v>
      </c>
      <c r="K3286" s="13">
        <f t="shared" si="1578"/>
        <v>-10.579999999999927</v>
      </c>
      <c r="L3286" s="13">
        <f t="shared" si="1588"/>
        <v>-63.93999999999869</v>
      </c>
      <c r="M3286" s="13">
        <f t="shared" si="1579"/>
        <v>18.610000000000582</v>
      </c>
      <c r="N3286" s="13"/>
      <c r="X3286">
        <f t="shared" si="1581"/>
        <v>10.579999999999927</v>
      </c>
      <c r="Y3286">
        <f t="shared" si="1582"/>
        <v>0</v>
      </c>
      <c r="Z3286">
        <f t="shared" si="1583"/>
        <v>0</v>
      </c>
      <c r="AA3286" s="22">
        <f t="shared" si="1584"/>
        <v>0</v>
      </c>
      <c r="AB3286" s="22">
        <f t="shared" si="1585"/>
        <v>0</v>
      </c>
      <c r="AC3286" s="22">
        <f t="shared" si="1586"/>
        <v>0</v>
      </c>
      <c r="AD3286" s="22">
        <f t="shared" si="1587"/>
        <v>0</v>
      </c>
    </row>
    <row r="3287" spans="5:30" x14ac:dyDescent="0.25">
      <c r="E3287" s="11">
        <v>43115.666666666664</v>
      </c>
      <c r="F3287" s="9">
        <v>13201.27</v>
      </c>
      <c r="G3287" s="9">
        <v>13213.68</v>
      </c>
      <c r="H3287" s="9">
        <v>13198.4</v>
      </c>
      <c r="I3287" s="9">
        <v>13210.31</v>
      </c>
      <c r="K3287" s="13">
        <f t="shared" si="1578"/>
        <v>9.0399999999990541</v>
      </c>
      <c r="L3287" s="13">
        <f t="shared" si="1588"/>
        <v>-54.899999999999636</v>
      </c>
      <c r="M3287" s="13">
        <f t="shared" si="1579"/>
        <v>15.280000000000655</v>
      </c>
      <c r="N3287" s="13"/>
      <c r="X3287">
        <f t="shared" si="1581"/>
        <v>9.0399999999990541</v>
      </c>
      <c r="Y3287">
        <f t="shared" si="1582"/>
        <v>0</v>
      </c>
      <c r="Z3287">
        <f t="shared" si="1583"/>
        <v>0</v>
      </c>
      <c r="AA3287" s="22">
        <f t="shared" si="1584"/>
        <v>0</v>
      </c>
      <c r="AB3287" s="22">
        <f t="shared" si="1585"/>
        <v>0</v>
      </c>
      <c r="AC3287" s="22">
        <f t="shared" si="1586"/>
        <v>0</v>
      </c>
      <c r="AD3287" s="22">
        <f t="shared" si="1587"/>
        <v>0</v>
      </c>
    </row>
    <row r="3288" spans="5:30" x14ac:dyDescent="0.25">
      <c r="E3288" s="12">
        <v>43115.708333333336</v>
      </c>
      <c r="F3288" s="10">
        <v>13210.32</v>
      </c>
      <c r="G3288" s="10">
        <v>13231.63</v>
      </c>
      <c r="H3288" s="10">
        <v>13209.54</v>
      </c>
      <c r="I3288" s="10">
        <v>13220</v>
      </c>
      <c r="K3288" s="13">
        <f t="shared" si="1578"/>
        <v>9.680000000000291</v>
      </c>
      <c r="L3288" s="13">
        <f t="shared" si="1588"/>
        <v>-45.219999999999345</v>
      </c>
      <c r="M3288" s="13">
        <f t="shared" si="1579"/>
        <v>22.089999999998327</v>
      </c>
      <c r="N3288" s="13"/>
      <c r="X3288">
        <f t="shared" si="1581"/>
        <v>9.680000000000291</v>
      </c>
      <c r="Y3288">
        <f t="shared" si="1582"/>
        <v>0</v>
      </c>
      <c r="Z3288">
        <f t="shared" si="1583"/>
        <v>0</v>
      </c>
      <c r="AA3288" s="22">
        <f t="shared" si="1584"/>
        <v>0</v>
      </c>
      <c r="AB3288" s="22">
        <f t="shared" si="1585"/>
        <v>0</v>
      </c>
      <c r="AC3288" s="22">
        <f t="shared" si="1586"/>
        <v>0</v>
      </c>
      <c r="AD3288" s="22">
        <f t="shared" si="1587"/>
        <v>0</v>
      </c>
    </row>
    <row r="3289" spans="5:30" x14ac:dyDescent="0.25">
      <c r="E3289" s="11">
        <v>43115.75</v>
      </c>
      <c r="F3289" s="9">
        <v>13219.99</v>
      </c>
      <c r="G3289" s="9">
        <v>13220.24</v>
      </c>
      <c r="H3289" s="9">
        <v>13192.64</v>
      </c>
      <c r="I3289" s="9">
        <v>13202.64</v>
      </c>
      <c r="K3289" s="13">
        <f t="shared" si="1578"/>
        <v>-17.350000000000364</v>
      </c>
      <c r="L3289" s="13">
        <f t="shared" si="1588"/>
        <v>-62.569999999999709</v>
      </c>
      <c r="M3289" s="13">
        <f t="shared" si="1579"/>
        <v>27.600000000000364</v>
      </c>
      <c r="N3289" s="13"/>
      <c r="X3289">
        <f t="shared" si="1581"/>
        <v>17.350000000000364</v>
      </c>
      <c r="Y3289">
        <f t="shared" si="1582"/>
        <v>0</v>
      </c>
      <c r="Z3289">
        <f t="shared" si="1583"/>
        <v>0</v>
      </c>
      <c r="AA3289" s="22">
        <f t="shared" si="1584"/>
        <v>0</v>
      </c>
      <c r="AB3289" s="22">
        <f t="shared" si="1585"/>
        <v>0</v>
      </c>
      <c r="AC3289" s="22">
        <f t="shared" si="1586"/>
        <v>0</v>
      </c>
      <c r="AD3289" s="22">
        <f t="shared" si="1587"/>
        <v>0</v>
      </c>
    </row>
    <row r="3290" spans="5:30" x14ac:dyDescent="0.25">
      <c r="E3290" s="12">
        <v>43115.791666666664</v>
      </c>
      <c r="F3290" s="10">
        <v>13202.39</v>
      </c>
      <c r="G3290" s="10">
        <v>13203.63</v>
      </c>
      <c r="H3290" s="10">
        <v>13190.88</v>
      </c>
      <c r="I3290" s="10">
        <v>13202.38</v>
      </c>
      <c r="K3290" s="13">
        <f t="shared" si="1578"/>
        <v>-1.0000000000218279E-2</v>
      </c>
      <c r="L3290" s="13">
        <f t="shared" si="1588"/>
        <v>-62.579999999999927</v>
      </c>
      <c r="M3290" s="13">
        <f t="shared" si="1579"/>
        <v>12.75</v>
      </c>
      <c r="N3290" s="13"/>
      <c r="X3290">
        <f t="shared" si="1581"/>
        <v>1.0000000000218279E-2</v>
      </c>
      <c r="Y3290">
        <f t="shared" si="1582"/>
        <v>0</v>
      </c>
      <c r="Z3290">
        <f t="shared" si="1583"/>
        <v>0</v>
      </c>
      <c r="AA3290" s="22">
        <f t="shared" si="1584"/>
        <v>0</v>
      </c>
      <c r="AB3290" s="22">
        <f t="shared" si="1585"/>
        <v>0</v>
      </c>
      <c r="AC3290" s="22">
        <f t="shared" si="1586"/>
        <v>0</v>
      </c>
      <c r="AD3290" s="22">
        <f t="shared" si="1587"/>
        <v>0</v>
      </c>
    </row>
    <row r="3291" spans="5:30" x14ac:dyDescent="0.25">
      <c r="E3291" s="11">
        <v>43115.833333333336</v>
      </c>
      <c r="F3291" s="9">
        <v>13202.88</v>
      </c>
      <c r="G3291" s="9">
        <v>13203.13</v>
      </c>
      <c r="H3291" s="9">
        <v>13193.63</v>
      </c>
      <c r="I3291" s="9">
        <v>13195.62</v>
      </c>
      <c r="K3291" s="13">
        <f t="shared" si="1578"/>
        <v>-7.2599999999983993</v>
      </c>
      <c r="L3291" s="13">
        <f t="shared" si="1588"/>
        <v>-69.839999999998327</v>
      </c>
      <c r="M3291" s="13">
        <f t="shared" si="1579"/>
        <v>9.5</v>
      </c>
      <c r="N3291" s="13"/>
      <c r="X3291">
        <f t="shared" si="1581"/>
        <v>7.2599999999983993</v>
      </c>
      <c r="Y3291">
        <f t="shared" si="1582"/>
        <v>0</v>
      </c>
      <c r="Z3291">
        <f t="shared" si="1583"/>
        <v>0</v>
      </c>
      <c r="AA3291" s="22">
        <f t="shared" si="1584"/>
        <v>0</v>
      </c>
      <c r="AB3291" s="22">
        <f t="shared" si="1585"/>
        <v>0</v>
      </c>
      <c r="AC3291" s="22">
        <f t="shared" si="1586"/>
        <v>0</v>
      </c>
      <c r="AD3291" s="22">
        <f t="shared" si="1587"/>
        <v>0</v>
      </c>
    </row>
    <row r="3292" spans="5:30" x14ac:dyDescent="0.25">
      <c r="E3292" s="12">
        <v>43115.875</v>
      </c>
      <c r="F3292" s="10">
        <v>13195.87</v>
      </c>
      <c r="G3292" s="10">
        <v>13198.12</v>
      </c>
      <c r="H3292" s="10">
        <v>13194.37</v>
      </c>
      <c r="I3292" s="10">
        <v>13197.62</v>
      </c>
      <c r="K3292" s="13">
        <f t="shared" si="1578"/>
        <v>1.75</v>
      </c>
      <c r="L3292" s="13">
        <f t="shared" si="1588"/>
        <v>-68.089999999998327</v>
      </c>
      <c r="M3292" s="13">
        <f t="shared" si="1579"/>
        <v>3.75</v>
      </c>
      <c r="N3292" s="13"/>
      <c r="X3292">
        <f t="shared" si="1581"/>
        <v>1.75</v>
      </c>
      <c r="Y3292">
        <f t="shared" si="1582"/>
        <v>0</v>
      </c>
      <c r="Z3292">
        <f t="shared" si="1583"/>
        <v>0</v>
      </c>
      <c r="AA3292" s="22">
        <f t="shared" si="1584"/>
        <v>0</v>
      </c>
      <c r="AB3292" s="22">
        <f t="shared" si="1585"/>
        <v>0</v>
      </c>
      <c r="AC3292" s="22">
        <f t="shared" si="1586"/>
        <v>0</v>
      </c>
      <c r="AD3292" s="22">
        <f t="shared" si="1587"/>
        <v>0</v>
      </c>
    </row>
    <row r="3293" spans="5:30" x14ac:dyDescent="0.25">
      <c r="E3293" s="11">
        <v>43115.916666666664</v>
      </c>
      <c r="F3293" s="9">
        <v>13197.87</v>
      </c>
      <c r="G3293" s="9">
        <v>13199.87</v>
      </c>
      <c r="H3293" s="9">
        <v>13187.61</v>
      </c>
      <c r="I3293" s="9">
        <v>13196.61</v>
      </c>
      <c r="K3293" s="13">
        <f t="shared" si="1578"/>
        <v>-1.2600000000002183</v>
      </c>
      <c r="L3293" s="13">
        <f t="shared" si="1588"/>
        <v>-69.349999999998545</v>
      </c>
      <c r="M3293" s="13">
        <f t="shared" si="1579"/>
        <v>12.260000000000218</v>
      </c>
      <c r="N3293" s="13"/>
      <c r="X3293">
        <f t="shared" si="1581"/>
        <v>1.2600000000002183</v>
      </c>
      <c r="Y3293">
        <f t="shared" si="1582"/>
        <v>0</v>
      </c>
      <c r="Z3293">
        <f t="shared" si="1583"/>
        <v>0</v>
      </c>
      <c r="AA3293" s="22">
        <f t="shared" si="1584"/>
        <v>0</v>
      </c>
      <c r="AB3293" s="22">
        <f t="shared" si="1585"/>
        <v>0</v>
      </c>
      <c r="AC3293" s="22">
        <f t="shared" si="1586"/>
        <v>0</v>
      </c>
      <c r="AD3293" s="22">
        <f t="shared" si="1587"/>
        <v>0</v>
      </c>
    </row>
    <row r="3294" spans="5:30" hidden="1" x14ac:dyDescent="0.25">
      <c r="E3294" s="12">
        <v>43116.041666666664</v>
      </c>
      <c r="F3294" s="10">
        <v>13196.01</v>
      </c>
      <c r="G3294" s="10">
        <v>13205.98</v>
      </c>
      <c r="H3294" s="10">
        <v>13196.01</v>
      </c>
      <c r="I3294" s="10">
        <v>13197.53</v>
      </c>
    </row>
    <row r="3295" spans="5:30" hidden="1" x14ac:dyDescent="0.25">
      <c r="E3295" s="11">
        <v>43116.083333333336</v>
      </c>
      <c r="F3295" s="9">
        <v>13197.53</v>
      </c>
      <c r="G3295" s="9">
        <v>13199.89</v>
      </c>
      <c r="H3295" s="9">
        <v>13187.94</v>
      </c>
      <c r="I3295" s="9">
        <v>13192.66</v>
      </c>
    </row>
    <row r="3296" spans="5:30" hidden="1" x14ac:dyDescent="0.25">
      <c r="E3296" s="12">
        <v>43116.125</v>
      </c>
      <c r="F3296" s="10">
        <v>13191.48</v>
      </c>
      <c r="G3296" s="10">
        <v>13199.79</v>
      </c>
      <c r="H3296" s="10">
        <v>13190.53</v>
      </c>
      <c r="I3296" s="10">
        <v>13198.61</v>
      </c>
    </row>
    <row r="3297" spans="3:30" hidden="1" x14ac:dyDescent="0.25">
      <c r="E3297" s="11">
        <v>43116.166666666664</v>
      </c>
      <c r="F3297" s="9">
        <v>13198.61</v>
      </c>
      <c r="G3297" s="9">
        <v>13206.01</v>
      </c>
      <c r="H3297" s="9">
        <v>13198.61</v>
      </c>
      <c r="I3297" s="9">
        <v>13206.01</v>
      </c>
    </row>
    <row r="3298" spans="3:30" hidden="1" x14ac:dyDescent="0.25">
      <c r="E3298" s="12">
        <v>43116.208333333336</v>
      </c>
      <c r="F3298" s="10">
        <v>13206.01</v>
      </c>
      <c r="G3298" s="10">
        <v>13208.37</v>
      </c>
      <c r="H3298" s="10">
        <v>13203.64</v>
      </c>
      <c r="I3298" s="10">
        <v>13208.18</v>
      </c>
    </row>
    <row r="3299" spans="3:30" hidden="1" x14ac:dyDescent="0.25">
      <c r="E3299" s="11">
        <v>43116.25</v>
      </c>
      <c r="F3299" s="9">
        <v>13208.18</v>
      </c>
      <c r="G3299" s="9">
        <v>13213.23</v>
      </c>
      <c r="H3299" s="9">
        <v>13208.18</v>
      </c>
      <c r="I3299" s="9">
        <v>13213.23</v>
      </c>
    </row>
    <row r="3300" spans="3:30" hidden="1" x14ac:dyDescent="0.25">
      <c r="E3300" s="12">
        <v>43116.291666666664</v>
      </c>
      <c r="F3300" s="10">
        <v>13213.23</v>
      </c>
      <c r="G3300" s="10">
        <v>13217.85</v>
      </c>
      <c r="H3300" s="10">
        <v>13212.51</v>
      </c>
      <c r="I3300" s="10">
        <v>13217.85</v>
      </c>
    </row>
    <row r="3301" spans="3:30" x14ac:dyDescent="0.25">
      <c r="C3301">
        <v>1</v>
      </c>
      <c r="E3301" s="11">
        <v>43116.333333333336</v>
      </c>
      <c r="F3301" s="9">
        <v>13218.49</v>
      </c>
      <c r="G3301" s="9">
        <v>13230.29</v>
      </c>
      <c r="H3301" s="9">
        <v>13216.71</v>
      </c>
      <c r="I3301" s="9">
        <v>13221.81</v>
      </c>
      <c r="K3301" s="13">
        <f t="shared" ref="K3301:K3315" si="1589">I3301-F3301</f>
        <v>3.319999999999709</v>
      </c>
      <c r="L3301" s="13">
        <v>0</v>
      </c>
      <c r="M3301" s="13">
        <f t="shared" ref="M3301:M3315" si="1590">G3301-H3301</f>
        <v>13.580000000001746</v>
      </c>
      <c r="N3301" s="13">
        <f t="shared" ref="N3301" si="1591">I3315-F3301</f>
        <v>-70.350000000000364</v>
      </c>
      <c r="O3301" s="18">
        <f>IF(K3301*N3301&gt;0,1,0)</f>
        <v>0</v>
      </c>
      <c r="S3301" s="13">
        <f>MAX(G3301:G3316)</f>
        <v>13352.94</v>
      </c>
      <c r="X3301">
        <f t="shared" ref="X3301:X3315" si="1592">ABS(K3301)</f>
        <v>3.319999999999709</v>
      </c>
      <c r="Y3301">
        <f t="shared" ref="Y3301:Y3315" si="1593">ABS(N3301)</f>
        <v>70.350000000000364</v>
      </c>
      <c r="Z3301">
        <f t="shared" ref="Z3301:Z3315" si="1594">IF(S3301&lt;1000,ABS(S3301),0)</f>
        <v>0</v>
      </c>
      <c r="AA3301" s="22">
        <f t="shared" ref="AA3301:AA3315" si="1595">ABS(P3301)</f>
        <v>0</v>
      </c>
      <c r="AB3301" s="22">
        <f t="shared" ref="AB3301:AB3315" si="1596">ABS(Q3301)</f>
        <v>0</v>
      </c>
      <c r="AC3301" s="22">
        <f t="shared" ref="AC3301:AC3315" si="1597">IF(O3301=1,ABS(P3302),0)</f>
        <v>0</v>
      </c>
      <c r="AD3301" s="22">
        <f t="shared" ref="AD3301:AD3315" si="1598">IF(O3301=0,ABS(Q3302),0)</f>
        <v>0</v>
      </c>
    </row>
    <row r="3302" spans="3:30" x14ac:dyDescent="0.25">
      <c r="E3302" s="12">
        <v>43116.375</v>
      </c>
      <c r="F3302" s="10">
        <v>13224.4</v>
      </c>
      <c r="G3302" s="10">
        <v>13245.41</v>
      </c>
      <c r="H3302" s="10">
        <v>13219.08</v>
      </c>
      <c r="I3302" s="10">
        <v>13228.05</v>
      </c>
      <c r="K3302" s="13">
        <f t="shared" si="1589"/>
        <v>3.6499999999996362</v>
      </c>
      <c r="L3302" s="13">
        <f t="shared" ref="L3302:L3315" si="1599">L3301+K3302</f>
        <v>3.6499999999996362</v>
      </c>
      <c r="M3302" s="13">
        <f t="shared" si="1590"/>
        <v>26.329999999999927</v>
      </c>
      <c r="N3302" s="13"/>
      <c r="S3302" s="13">
        <f>MIN(H3301:H3316)</f>
        <v>13133.89</v>
      </c>
      <c r="X3302">
        <f t="shared" si="1592"/>
        <v>3.6499999999996362</v>
      </c>
      <c r="Y3302">
        <f t="shared" si="1593"/>
        <v>0</v>
      </c>
      <c r="Z3302">
        <f t="shared" si="1594"/>
        <v>0</v>
      </c>
      <c r="AA3302" s="22">
        <f t="shared" si="1595"/>
        <v>0</v>
      </c>
      <c r="AB3302" s="22">
        <f t="shared" si="1596"/>
        <v>0</v>
      </c>
      <c r="AC3302" s="22">
        <f t="shared" si="1597"/>
        <v>0</v>
      </c>
      <c r="AD3302" s="22">
        <f t="shared" si="1598"/>
        <v>0.69967707212056252</v>
      </c>
    </row>
    <row r="3303" spans="3:30" x14ac:dyDescent="0.25">
      <c r="E3303" s="11">
        <v>43116.416666666664</v>
      </c>
      <c r="F3303" s="9">
        <v>13227.8</v>
      </c>
      <c r="G3303" s="9">
        <v>13296.15</v>
      </c>
      <c r="H3303" s="9">
        <v>13202.4</v>
      </c>
      <c r="I3303" s="9">
        <v>13231.24</v>
      </c>
      <c r="K3303" s="13">
        <f t="shared" si="1589"/>
        <v>3.4400000000005093</v>
      </c>
      <c r="L3303" s="13">
        <f t="shared" si="1599"/>
        <v>7.0900000000001455</v>
      </c>
      <c r="M3303" s="13">
        <f t="shared" si="1590"/>
        <v>93.75</v>
      </c>
      <c r="N3303" s="13"/>
      <c r="P3303">
        <f>_xlfn.IFS(K3302&lt;0,MIN(L3302:L3316),K3302&gt;0,MAX(L3302:L3316))/S3281</f>
        <v>1.0652134912091897</v>
      </c>
      <c r="Q3303">
        <f>_xlfn.IFS(K3302&lt;0,MAX(L3302:L3316),K3302&gt;0,MIN(L3302:L3316))/S3281</f>
        <v>-0.69967707212056252</v>
      </c>
      <c r="S3303" s="13">
        <f>S3301-S3302</f>
        <v>219.05000000000109</v>
      </c>
      <c r="X3303">
        <f t="shared" si="1592"/>
        <v>3.4400000000005093</v>
      </c>
      <c r="Y3303">
        <f t="shared" si="1593"/>
        <v>0</v>
      </c>
      <c r="Z3303">
        <f t="shared" si="1594"/>
        <v>219.05000000000109</v>
      </c>
      <c r="AA3303" s="22">
        <f t="shared" si="1595"/>
        <v>1.0652134912091897</v>
      </c>
      <c r="AB3303" s="22">
        <f t="shared" si="1596"/>
        <v>0.69967707212056252</v>
      </c>
      <c r="AC3303" s="22">
        <f t="shared" si="1597"/>
        <v>0</v>
      </c>
      <c r="AD3303" s="22">
        <f t="shared" si="1598"/>
        <v>0</v>
      </c>
    </row>
    <row r="3304" spans="3:30" x14ac:dyDescent="0.25">
      <c r="E3304" s="12">
        <v>43116.458333333336</v>
      </c>
      <c r="F3304" s="10">
        <v>13230.49</v>
      </c>
      <c r="G3304" s="10">
        <v>13302.04</v>
      </c>
      <c r="H3304" s="10">
        <v>13221.69</v>
      </c>
      <c r="I3304" s="10">
        <v>13291.25</v>
      </c>
      <c r="K3304" s="13">
        <f t="shared" si="1589"/>
        <v>60.760000000000218</v>
      </c>
      <c r="L3304" s="13">
        <f t="shared" si="1599"/>
        <v>67.850000000000364</v>
      </c>
      <c r="M3304" s="13">
        <f t="shared" si="1590"/>
        <v>80.350000000000364</v>
      </c>
      <c r="N3304" s="13"/>
      <c r="X3304">
        <f t="shared" si="1592"/>
        <v>60.760000000000218</v>
      </c>
      <c r="Y3304">
        <f t="shared" si="1593"/>
        <v>0</v>
      </c>
      <c r="Z3304">
        <f t="shared" si="1594"/>
        <v>0</v>
      </c>
      <c r="AA3304" s="22">
        <f t="shared" si="1595"/>
        <v>0</v>
      </c>
      <c r="AB3304" s="22">
        <f t="shared" si="1596"/>
        <v>0</v>
      </c>
      <c r="AC3304" s="22">
        <f t="shared" si="1597"/>
        <v>0</v>
      </c>
      <c r="AD3304" s="22">
        <f t="shared" si="1598"/>
        <v>0</v>
      </c>
    </row>
    <row r="3305" spans="3:30" x14ac:dyDescent="0.25">
      <c r="E3305" s="11">
        <v>43116.5</v>
      </c>
      <c r="F3305" s="9">
        <v>13291</v>
      </c>
      <c r="G3305" s="9">
        <v>13345.97</v>
      </c>
      <c r="H3305" s="9">
        <v>13286.89</v>
      </c>
      <c r="I3305" s="9">
        <v>13341.9</v>
      </c>
      <c r="K3305" s="13">
        <f t="shared" si="1589"/>
        <v>50.899999999999636</v>
      </c>
      <c r="L3305" s="13">
        <f t="shared" si="1599"/>
        <v>118.75</v>
      </c>
      <c r="M3305" s="13">
        <f t="shared" si="1590"/>
        <v>59.079999999999927</v>
      </c>
      <c r="N3305" s="13"/>
      <c r="X3305">
        <f t="shared" si="1592"/>
        <v>50.899999999999636</v>
      </c>
      <c r="Y3305">
        <f t="shared" si="1593"/>
        <v>0</v>
      </c>
      <c r="Z3305">
        <f t="shared" si="1594"/>
        <v>0</v>
      </c>
      <c r="AA3305" s="22">
        <f t="shared" si="1595"/>
        <v>0</v>
      </c>
      <c r="AB3305" s="22">
        <f t="shared" si="1596"/>
        <v>0</v>
      </c>
      <c r="AC3305" s="22">
        <f t="shared" si="1597"/>
        <v>0</v>
      </c>
      <c r="AD3305" s="22">
        <f t="shared" si="1598"/>
        <v>0</v>
      </c>
    </row>
    <row r="3306" spans="3:30" x14ac:dyDescent="0.25">
      <c r="E3306" s="12">
        <v>43116.541666666664</v>
      </c>
      <c r="F3306" s="10">
        <v>13342.9</v>
      </c>
      <c r="G3306" s="10">
        <v>13352.94</v>
      </c>
      <c r="H3306" s="10">
        <v>13321.03</v>
      </c>
      <c r="I3306" s="10">
        <v>13324.53</v>
      </c>
      <c r="K3306" s="13">
        <f t="shared" si="1589"/>
        <v>-18.369999999998981</v>
      </c>
      <c r="L3306" s="13">
        <f t="shared" si="1599"/>
        <v>100.38000000000102</v>
      </c>
      <c r="M3306" s="13">
        <f t="shared" si="1590"/>
        <v>31.909999999999854</v>
      </c>
      <c r="N3306" s="13"/>
      <c r="X3306">
        <f t="shared" si="1592"/>
        <v>18.369999999998981</v>
      </c>
      <c r="Y3306">
        <f t="shared" si="1593"/>
        <v>0</v>
      </c>
      <c r="Z3306">
        <f t="shared" si="1594"/>
        <v>0</v>
      </c>
      <c r="AA3306" s="22">
        <f t="shared" si="1595"/>
        <v>0</v>
      </c>
      <c r="AB3306" s="22">
        <f t="shared" si="1596"/>
        <v>0</v>
      </c>
      <c r="AC3306" s="22">
        <f t="shared" si="1597"/>
        <v>0</v>
      </c>
      <c r="AD3306" s="22">
        <f t="shared" si="1598"/>
        <v>0</v>
      </c>
    </row>
    <row r="3307" spans="3:30" x14ac:dyDescent="0.25">
      <c r="E3307" s="11">
        <v>43116.583333333336</v>
      </c>
      <c r="F3307" s="9">
        <v>13325.03</v>
      </c>
      <c r="G3307" s="9">
        <v>13341.52</v>
      </c>
      <c r="H3307" s="9">
        <v>13307.34</v>
      </c>
      <c r="I3307" s="9">
        <v>13333.15</v>
      </c>
      <c r="K3307" s="13">
        <f t="shared" si="1589"/>
        <v>8.1199999999989814</v>
      </c>
      <c r="L3307" s="13">
        <f t="shared" si="1599"/>
        <v>108.5</v>
      </c>
      <c r="M3307" s="13">
        <f t="shared" si="1590"/>
        <v>34.180000000000291</v>
      </c>
      <c r="N3307" s="13"/>
      <c r="X3307">
        <f t="shared" si="1592"/>
        <v>8.1199999999989814</v>
      </c>
      <c r="Y3307">
        <f t="shared" si="1593"/>
        <v>0</v>
      </c>
      <c r="Z3307">
        <f t="shared" si="1594"/>
        <v>0</v>
      </c>
      <c r="AA3307" s="22">
        <f t="shared" si="1595"/>
        <v>0</v>
      </c>
      <c r="AB3307" s="22">
        <f t="shared" si="1596"/>
        <v>0</v>
      </c>
      <c r="AC3307" s="22">
        <f t="shared" si="1597"/>
        <v>0</v>
      </c>
      <c r="AD3307" s="22">
        <f t="shared" si="1598"/>
        <v>0</v>
      </c>
    </row>
    <row r="3308" spans="3:30" x14ac:dyDescent="0.25">
      <c r="E3308" s="12">
        <v>43116.625</v>
      </c>
      <c r="F3308" s="10">
        <v>13332.9</v>
      </c>
      <c r="G3308" s="10">
        <v>13334.68</v>
      </c>
      <c r="H3308" s="10">
        <v>13299.64</v>
      </c>
      <c r="I3308" s="10">
        <v>13309.45</v>
      </c>
      <c r="K3308" s="13">
        <f t="shared" si="1589"/>
        <v>-23.449999999998909</v>
      </c>
      <c r="L3308" s="13">
        <f t="shared" si="1599"/>
        <v>85.050000000001091</v>
      </c>
      <c r="M3308" s="13">
        <f t="shared" si="1590"/>
        <v>35.040000000000873</v>
      </c>
      <c r="N3308" s="13"/>
      <c r="X3308">
        <f t="shared" si="1592"/>
        <v>23.449999999998909</v>
      </c>
      <c r="Y3308">
        <f t="shared" si="1593"/>
        <v>0</v>
      </c>
      <c r="Z3308">
        <f t="shared" si="1594"/>
        <v>0</v>
      </c>
      <c r="AA3308" s="22">
        <f t="shared" si="1595"/>
        <v>0</v>
      </c>
      <c r="AB3308" s="22">
        <f t="shared" si="1596"/>
        <v>0</v>
      </c>
      <c r="AC3308" s="22">
        <f t="shared" si="1597"/>
        <v>0</v>
      </c>
      <c r="AD3308" s="22">
        <f t="shared" si="1598"/>
        <v>0</v>
      </c>
    </row>
    <row r="3309" spans="3:30" x14ac:dyDescent="0.25">
      <c r="E3309" s="11">
        <v>43116.666666666664</v>
      </c>
      <c r="F3309" s="9">
        <v>13308.95</v>
      </c>
      <c r="G3309" s="9">
        <v>13326.16</v>
      </c>
      <c r="H3309" s="9">
        <v>13296.81</v>
      </c>
      <c r="I3309" s="9">
        <v>13311.23</v>
      </c>
      <c r="K3309" s="13">
        <f t="shared" si="1589"/>
        <v>2.2799999999988358</v>
      </c>
      <c r="L3309" s="13">
        <f t="shared" si="1599"/>
        <v>87.329999999999927</v>
      </c>
      <c r="M3309" s="13">
        <f t="shared" si="1590"/>
        <v>29.350000000000364</v>
      </c>
      <c r="N3309" s="13"/>
      <c r="X3309">
        <f t="shared" si="1592"/>
        <v>2.2799999999988358</v>
      </c>
      <c r="Y3309">
        <f t="shared" si="1593"/>
        <v>0</v>
      </c>
      <c r="Z3309">
        <f t="shared" si="1594"/>
        <v>0</v>
      </c>
      <c r="AA3309" s="22">
        <f t="shared" si="1595"/>
        <v>0</v>
      </c>
      <c r="AB3309" s="22">
        <f t="shared" si="1596"/>
        <v>0</v>
      </c>
      <c r="AC3309" s="22">
        <f t="shared" si="1597"/>
        <v>0</v>
      </c>
      <c r="AD3309" s="22">
        <f t="shared" si="1598"/>
        <v>0</v>
      </c>
    </row>
    <row r="3310" spans="3:30" x14ac:dyDescent="0.25">
      <c r="E3310" s="12">
        <v>43116.708333333336</v>
      </c>
      <c r="F3310" s="10">
        <v>13312.23</v>
      </c>
      <c r="G3310" s="10">
        <v>13312.23</v>
      </c>
      <c r="H3310" s="10">
        <v>13241.58</v>
      </c>
      <c r="I3310" s="10">
        <v>13254.79</v>
      </c>
      <c r="K3310" s="13">
        <f t="shared" si="1589"/>
        <v>-57.43999999999869</v>
      </c>
      <c r="L3310" s="13">
        <f t="shared" si="1599"/>
        <v>29.890000000001237</v>
      </c>
      <c r="M3310" s="13">
        <f t="shared" si="1590"/>
        <v>70.649999999999636</v>
      </c>
      <c r="N3310" s="13"/>
      <c r="X3310">
        <f t="shared" si="1592"/>
        <v>57.43999999999869</v>
      </c>
      <c r="Y3310">
        <f t="shared" si="1593"/>
        <v>0</v>
      </c>
      <c r="Z3310">
        <f t="shared" si="1594"/>
        <v>0</v>
      </c>
      <c r="AA3310" s="22">
        <f t="shared" si="1595"/>
        <v>0</v>
      </c>
      <c r="AB3310" s="22">
        <f t="shared" si="1596"/>
        <v>0</v>
      </c>
      <c r="AC3310" s="22">
        <f t="shared" si="1597"/>
        <v>0</v>
      </c>
      <c r="AD3310" s="22">
        <f t="shared" si="1598"/>
        <v>0</v>
      </c>
    </row>
    <row r="3311" spans="3:30" x14ac:dyDescent="0.25">
      <c r="E3311" s="11">
        <v>43116.75</v>
      </c>
      <c r="F3311" s="9">
        <v>13254.53</v>
      </c>
      <c r="G3311" s="9">
        <v>13257.26</v>
      </c>
      <c r="H3311" s="9">
        <v>13194.89</v>
      </c>
      <c r="I3311" s="9">
        <v>13216.71</v>
      </c>
      <c r="K3311" s="13">
        <f t="shared" si="1589"/>
        <v>-37.820000000001528</v>
      </c>
      <c r="L3311" s="13">
        <f t="shared" si="1599"/>
        <v>-7.930000000000291</v>
      </c>
      <c r="M3311" s="13">
        <f t="shared" si="1590"/>
        <v>62.3700000000008</v>
      </c>
      <c r="N3311" s="13"/>
      <c r="X3311">
        <f t="shared" si="1592"/>
        <v>37.820000000001528</v>
      </c>
      <c r="Y3311">
        <f t="shared" si="1593"/>
        <v>0</v>
      </c>
      <c r="Z3311">
        <f t="shared" si="1594"/>
        <v>0</v>
      </c>
      <c r="AA3311" s="22">
        <f t="shared" si="1595"/>
        <v>0</v>
      </c>
      <c r="AB3311" s="22">
        <f t="shared" si="1596"/>
        <v>0</v>
      </c>
      <c r="AC3311" s="22">
        <f t="shared" si="1597"/>
        <v>0</v>
      </c>
      <c r="AD3311" s="22">
        <f t="shared" si="1598"/>
        <v>0</v>
      </c>
    </row>
    <row r="3312" spans="3:30" x14ac:dyDescent="0.25">
      <c r="E3312" s="12">
        <v>43116.791666666664</v>
      </c>
      <c r="F3312" s="10">
        <v>13216.96</v>
      </c>
      <c r="G3312" s="10">
        <v>13232.97</v>
      </c>
      <c r="H3312" s="10">
        <v>13209.95</v>
      </c>
      <c r="I3312" s="10">
        <v>13210.7</v>
      </c>
      <c r="K3312" s="13">
        <f t="shared" si="1589"/>
        <v>-6.2599999999983993</v>
      </c>
      <c r="L3312" s="13">
        <f t="shared" si="1599"/>
        <v>-14.18999999999869</v>
      </c>
      <c r="M3312" s="13">
        <f t="shared" si="1590"/>
        <v>23.019999999998618</v>
      </c>
      <c r="N3312" s="13"/>
      <c r="X3312">
        <f t="shared" si="1592"/>
        <v>6.2599999999983993</v>
      </c>
      <c r="Y3312">
        <f t="shared" si="1593"/>
        <v>0</v>
      </c>
      <c r="Z3312">
        <f t="shared" si="1594"/>
        <v>0</v>
      </c>
      <c r="AA3312" s="22">
        <f t="shared" si="1595"/>
        <v>0</v>
      </c>
      <c r="AB3312" s="22">
        <f t="shared" si="1596"/>
        <v>0</v>
      </c>
      <c r="AC3312" s="22">
        <f t="shared" si="1597"/>
        <v>0</v>
      </c>
      <c r="AD3312" s="22">
        <f t="shared" si="1598"/>
        <v>0</v>
      </c>
    </row>
    <row r="3313" spans="3:30" x14ac:dyDescent="0.25">
      <c r="E3313" s="11">
        <v>43116.833333333336</v>
      </c>
      <c r="F3313" s="9">
        <v>13211.2</v>
      </c>
      <c r="G3313" s="9">
        <v>13219.2</v>
      </c>
      <c r="H3313" s="9">
        <v>13167.42</v>
      </c>
      <c r="I3313" s="9">
        <v>13170.17</v>
      </c>
      <c r="K3313" s="13">
        <f t="shared" si="1589"/>
        <v>-41.030000000000655</v>
      </c>
      <c r="L3313" s="13">
        <f t="shared" si="1599"/>
        <v>-55.219999999999345</v>
      </c>
      <c r="M3313" s="13">
        <f t="shared" si="1590"/>
        <v>51.780000000000655</v>
      </c>
      <c r="N3313" s="13"/>
      <c r="X3313">
        <f t="shared" si="1592"/>
        <v>41.030000000000655</v>
      </c>
      <c r="Y3313">
        <f t="shared" si="1593"/>
        <v>0</v>
      </c>
      <c r="Z3313">
        <f t="shared" si="1594"/>
        <v>0</v>
      </c>
      <c r="AA3313" s="22">
        <f t="shared" si="1595"/>
        <v>0</v>
      </c>
      <c r="AB3313" s="22">
        <f t="shared" si="1596"/>
        <v>0</v>
      </c>
      <c r="AC3313" s="22">
        <f t="shared" si="1597"/>
        <v>0</v>
      </c>
      <c r="AD3313" s="22">
        <f t="shared" si="1598"/>
        <v>0</v>
      </c>
    </row>
    <row r="3314" spans="3:30" x14ac:dyDescent="0.25">
      <c r="E3314" s="12">
        <v>43116.875</v>
      </c>
      <c r="F3314" s="10">
        <v>13170.42</v>
      </c>
      <c r="G3314" s="10">
        <v>13176.67</v>
      </c>
      <c r="H3314" s="10">
        <v>13133.89</v>
      </c>
      <c r="I3314" s="10">
        <v>13149.65</v>
      </c>
      <c r="K3314" s="13">
        <f t="shared" si="1589"/>
        <v>-20.770000000000437</v>
      </c>
      <c r="L3314" s="13">
        <f t="shared" si="1599"/>
        <v>-75.989999999999782</v>
      </c>
      <c r="M3314" s="13">
        <f t="shared" si="1590"/>
        <v>42.780000000000655</v>
      </c>
      <c r="N3314" s="13"/>
      <c r="X3314">
        <f t="shared" si="1592"/>
        <v>20.770000000000437</v>
      </c>
      <c r="Y3314">
        <f t="shared" si="1593"/>
        <v>0</v>
      </c>
      <c r="Z3314">
        <f t="shared" si="1594"/>
        <v>0</v>
      </c>
      <c r="AA3314" s="22">
        <f t="shared" si="1595"/>
        <v>0</v>
      </c>
      <c r="AB3314" s="22">
        <f t="shared" si="1596"/>
        <v>0</v>
      </c>
      <c r="AC3314" s="22">
        <f t="shared" si="1597"/>
        <v>0</v>
      </c>
      <c r="AD3314" s="22">
        <f t="shared" si="1598"/>
        <v>0</v>
      </c>
    </row>
    <row r="3315" spans="3:30" x14ac:dyDescent="0.25">
      <c r="E3315" s="11">
        <v>43116.916666666664</v>
      </c>
      <c r="F3315" s="9">
        <v>13150.15</v>
      </c>
      <c r="G3315" s="9">
        <v>13177.67</v>
      </c>
      <c r="H3315" s="9">
        <v>13148.14</v>
      </c>
      <c r="I3315" s="9">
        <v>13148.14</v>
      </c>
      <c r="K3315" s="13">
        <f t="shared" si="1589"/>
        <v>-2.0100000000002183</v>
      </c>
      <c r="L3315" s="13">
        <f t="shared" si="1599"/>
        <v>-78</v>
      </c>
      <c r="M3315" s="13">
        <f t="shared" si="1590"/>
        <v>29.530000000000655</v>
      </c>
      <c r="N3315" s="13"/>
      <c r="X3315">
        <f t="shared" si="1592"/>
        <v>2.0100000000002183</v>
      </c>
      <c r="Y3315">
        <f t="shared" si="1593"/>
        <v>0</v>
      </c>
      <c r="Z3315">
        <f t="shared" si="1594"/>
        <v>0</v>
      </c>
      <c r="AA3315" s="22">
        <f t="shared" si="1595"/>
        <v>0</v>
      </c>
      <c r="AB3315" s="22">
        <f t="shared" si="1596"/>
        <v>0</v>
      </c>
      <c r="AC3315" s="22">
        <f t="shared" si="1597"/>
        <v>0</v>
      </c>
      <c r="AD3315" s="22">
        <f t="shared" si="1598"/>
        <v>0</v>
      </c>
    </row>
    <row r="3316" spans="3:30" hidden="1" x14ac:dyDescent="0.25">
      <c r="E3316" s="12">
        <v>43116.958333333336</v>
      </c>
      <c r="F3316" s="10">
        <v>13146.96</v>
      </c>
      <c r="G3316" s="10">
        <v>13178</v>
      </c>
      <c r="H3316" s="10">
        <v>13146.96</v>
      </c>
      <c r="I3316" s="10">
        <v>13166.08</v>
      </c>
    </row>
    <row r="3317" spans="3:30" hidden="1" x14ac:dyDescent="0.25">
      <c r="E3317" s="11">
        <v>43117.041666666664</v>
      </c>
      <c r="F3317" s="9">
        <v>13163.7</v>
      </c>
      <c r="G3317" s="9">
        <v>13164.26</v>
      </c>
      <c r="H3317" s="9">
        <v>13140.63</v>
      </c>
      <c r="I3317" s="9">
        <v>13153.1</v>
      </c>
    </row>
    <row r="3318" spans="3:30" hidden="1" x14ac:dyDescent="0.25">
      <c r="E3318" s="12">
        <v>43117.083333333336</v>
      </c>
      <c r="F3318" s="10">
        <v>13154.28</v>
      </c>
      <c r="G3318" s="10">
        <v>13172.8</v>
      </c>
      <c r="H3318" s="10">
        <v>13151.23</v>
      </c>
      <c r="I3318" s="10">
        <v>13164.19</v>
      </c>
    </row>
    <row r="3319" spans="3:30" hidden="1" x14ac:dyDescent="0.25">
      <c r="E3319" s="11">
        <v>43117.125</v>
      </c>
      <c r="F3319" s="9">
        <v>13164.19</v>
      </c>
      <c r="G3319" s="9">
        <v>13177.89</v>
      </c>
      <c r="H3319" s="9">
        <v>13162.5</v>
      </c>
      <c r="I3319" s="9">
        <v>13163.68</v>
      </c>
    </row>
    <row r="3320" spans="3:30" hidden="1" x14ac:dyDescent="0.25">
      <c r="E3320" s="12">
        <v>43117.166666666664</v>
      </c>
      <c r="F3320" s="10">
        <v>13164.86</v>
      </c>
      <c r="G3320" s="10">
        <v>13182.43</v>
      </c>
      <c r="H3320" s="10">
        <v>13158.95</v>
      </c>
      <c r="I3320" s="10">
        <v>13176.51</v>
      </c>
    </row>
    <row r="3321" spans="3:30" hidden="1" x14ac:dyDescent="0.25">
      <c r="E3321" s="11">
        <v>43117.208333333336</v>
      </c>
      <c r="F3321" s="9">
        <v>13176.51</v>
      </c>
      <c r="G3321" s="9">
        <v>13176.51</v>
      </c>
      <c r="H3321" s="9">
        <v>13169.4</v>
      </c>
      <c r="I3321" s="9">
        <v>13170.59</v>
      </c>
    </row>
    <row r="3322" spans="3:30" hidden="1" x14ac:dyDescent="0.25">
      <c r="E3322" s="12">
        <v>43117.25</v>
      </c>
      <c r="F3322" s="10">
        <v>13170.59</v>
      </c>
      <c r="G3322" s="10">
        <v>13170.59</v>
      </c>
      <c r="H3322" s="10">
        <v>13158.75</v>
      </c>
      <c r="I3322" s="10">
        <v>13166.23</v>
      </c>
    </row>
    <row r="3323" spans="3:30" hidden="1" x14ac:dyDescent="0.25">
      <c r="E3323" s="11">
        <v>43117.291666666664</v>
      </c>
      <c r="F3323" s="9">
        <v>13165.05</v>
      </c>
      <c r="G3323" s="9">
        <v>13183.55</v>
      </c>
      <c r="H3323" s="9">
        <v>13163.84</v>
      </c>
      <c r="I3323" s="9">
        <v>13183.55</v>
      </c>
    </row>
    <row r="3324" spans="3:30" x14ac:dyDescent="0.25">
      <c r="C3324">
        <v>1</v>
      </c>
      <c r="E3324" s="12">
        <v>43117.333333333336</v>
      </c>
      <c r="F3324" s="10">
        <v>13184.73</v>
      </c>
      <c r="G3324" s="10">
        <v>13185.19</v>
      </c>
      <c r="H3324" s="10">
        <v>13170.36</v>
      </c>
      <c r="I3324" s="10">
        <v>13179.49</v>
      </c>
      <c r="K3324" s="13">
        <f t="shared" ref="K3324:K3338" si="1600">I3324-F3324</f>
        <v>-5.2399999999997817</v>
      </c>
      <c r="L3324" s="13">
        <v>0</v>
      </c>
      <c r="M3324" s="13">
        <f t="shared" ref="M3324:M3338" si="1601">G3324-H3324</f>
        <v>14.829999999999927</v>
      </c>
      <c r="N3324" s="13">
        <f t="shared" ref="N3324" si="1602">I3338-F3324</f>
        <v>54.170000000000073</v>
      </c>
      <c r="O3324" s="18">
        <f>IF(K3324*N3324&gt;0,1,0)</f>
        <v>0</v>
      </c>
      <c r="S3324" s="13">
        <f>MAX(G3324:G3339)</f>
        <v>13259.16</v>
      </c>
      <c r="X3324">
        <f t="shared" ref="X3324:X3338" si="1603">ABS(K3324)</f>
        <v>5.2399999999997817</v>
      </c>
      <c r="Y3324">
        <f t="shared" ref="Y3324:Y3338" si="1604">ABS(N3324)</f>
        <v>54.170000000000073</v>
      </c>
      <c r="Z3324">
        <f t="shared" ref="Z3324:Z3338" si="1605">IF(S3324&lt;1000,ABS(S3324),0)</f>
        <v>0</v>
      </c>
      <c r="AA3324" s="22">
        <f t="shared" ref="AA3324:AA3338" si="1606">ABS(P3324)</f>
        <v>0</v>
      </c>
      <c r="AB3324" s="22">
        <f t="shared" ref="AB3324:AB3338" si="1607">ABS(Q3324)</f>
        <v>0</v>
      </c>
      <c r="AC3324" s="22">
        <f t="shared" ref="AC3324:AC3338" si="1608">IF(O3324=1,ABS(P3325),0)</f>
        <v>0</v>
      </c>
      <c r="AD3324" s="22">
        <f t="shared" ref="AD3324:AD3338" si="1609">IF(O3324=0,ABS(Q3325),0)</f>
        <v>0.25669938370234779</v>
      </c>
    </row>
    <row r="3325" spans="3:30" x14ac:dyDescent="0.25">
      <c r="E3325" s="11">
        <v>43117.375</v>
      </c>
      <c r="F3325" s="9">
        <v>13183.67</v>
      </c>
      <c r="G3325" s="9">
        <v>13195.46</v>
      </c>
      <c r="H3325" s="9">
        <v>13175.07</v>
      </c>
      <c r="I3325" s="9">
        <v>13190.72</v>
      </c>
      <c r="K3325" s="13">
        <f t="shared" si="1600"/>
        <v>7.0499999999992724</v>
      </c>
      <c r="L3325" s="13">
        <f t="shared" ref="L3325:L3338" si="1610">L3324+K3325</f>
        <v>7.0499999999992724</v>
      </c>
      <c r="M3325" s="13">
        <f t="shared" si="1601"/>
        <v>20.389999999999418</v>
      </c>
      <c r="N3325" s="13"/>
      <c r="P3325">
        <f>_xlfn.IFS(K3324&lt;0,MIN(L3324:L3338),K3324&gt;0,MAX(L3324:L3338))/S3303</f>
        <v>-0.19534352887468917</v>
      </c>
      <c r="Q3325">
        <f>_xlfn.IFS(K3324&lt;0,MAX(L3324:L3338),K3324&gt;0,MIN(L3324:L3338))/S3303</f>
        <v>0.25669938370234779</v>
      </c>
      <c r="S3325" s="13">
        <f>MIN(H3324:H3339)</f>
        <v>13136.03</v>
      </c>
      <c r="X3325">
        <f t="shared" si="1603"/>
        <v>7.0499999999992724</v>
      </c>
      <c r="Y3325">
        <f t="shared" si="1604"/>
        <v>0</v>
      </c>
      <c r="Z3325">
        <f t="shared" si="1605"/>
        <v>0</v>
      </c>
      <c r="AA3325" s="22">
        <f t="shared" si="1606"/>
        <v>0.19534352887468917</v>
      </c>
      <c r="AB3325" s="22">
        <f t="shared" si="1607"/>
        <v>0.25669938370234779</v>
      </c>
      <c r="AC3325" s="22">
        <f t="shared" si="1608"/>
        <v>0</v>
      </c>
      <c r="AD3325" s="22">
        <f t="shared" si="1609"/>
        <v>0</v>
      </c>
    </row>
    <row r="3326" spans="3:30" x14ac:dyDescent="0.25">
      <c r="E3326" s="12">
        <v>43117.416666666664</v>
      </c>
      <c r="F3326" s="10">
        <v>13192.22</v>
      </c>
      <c r="G3326" s="10">
        <v>13232.23</v>
      </c>
      <c r="H3326" s="10">
        <v>13190.19</v>
      </c>
      <c r="I3326" s="10">
        <v>13222.52</v>
      </c>
      <c r="K3326" s="13">
        <f t="shared" si="1600"/>
        <v>30.300000000001091</v>
      </c>
      <c r="L3326" s="13">
        <f t="shared" si="1610"/>
        <v>37.350000000000364</v>
      </c>
      <c r="M3326" s="13">
        <f t="shared" si="1601"/>
        <v>42.039999999999054</v>
      </c>
      <c r="N3326" s="13"/>
      <c r="S3326" s="13">
        <f>S3324-S3325</f>
        <v>123.1299999999992</v>
      </c>
      <c r="X3326">
        <f t="shared" si="1603"/>
        <v>30.300000000001091</v>
      </c>
      <c r="Y3326">
        <f t="shared" si="1604"/>
        <v>0</v>
      </c>
      <c r="Z3326">
        <f t="shared" si="1605"/>
        <v>123.1299999999992</v>
      </c>
      <c r="AA3326" s="22">
        <f t="shared" si="1606"/>
        <v>0</v>
      </c>
      <c r="AB3326" s="22">
        <f t="shared" si="1607"/>
        <v>0</v>
      </c>
      <c r="AC3326" s="22">
        <f t="shared" si="1608"/>
        <v>0</v>
      </c>
      <c r="AD3326" s="22">
        <f t="shared" si="1609"/>
        <v>0</v>
      </c>
    </row>
    <row r="3327" spans="3:30" x14ac:dyDescent="0.25">
      <c r="E3327" s="11">
        <v>43117.458333333336</v>
      </c>
      <c r="F3327" s="9">
        <v>13222.53</v>
      </c>
      <c r="G3327" s="9">
        <v>13234.96</v>
      </c>
      <c r="H3327" s="9">
        <v>13207.59</v>
      </c>
      <c r="I3327" s="9">
        <v>13220.82</v>
      </c>
      <c r="K3327" s="13">
        <f t="shared" si="1600"/>
        <v>-1.7100000000009459</v>
      </c>
      <c r="L3327" s="13">
        <f t="shared" si="1610"/>
        <v>35.639999999999418</v>
      </c>
      <c r="M3327" s="13">
        <f t="shared" si="1601"/>
        <v>27.369999999998981</v>
      </c>
      <c r="N3327" s="13"/>
      <c r="X3327">
        <f t="shared" si="1603"/>
        <v>1.7100000000009459</v>
      </c>
      <c r="Y3327">
        <f t="shared" si="1604"/>
        <v>0</v>
      </c>
      <c r="Z3327">
        <f t="shared" si="1605"/>
        <v>0</v>
      </c>
      <c r="AA3327" s="22">
        <f t="shared" si="1606"/>
        <v>0</v>
      </c>
      <c r="AB3327" s="22">
        <f t="shared" si="1607"/>
        <v>0</v>
      </c>
      <c r="AC3327" s="22">
        <f t="shared" si="1608"/>
        <v>0</v>
      </c>
      <c r="AD3327" s="22">
        <f t="shared" si="1609"/>
        <v>0</v>
      </c>
    </row>
    <row r="3328" spans="3:30" x14ac:dyDescent="0.25">
      <c r="E3328" s="12">
        <v>43117.5</v>
      </c>
      <c r="F3328" s="10">
        <v>13221.82</v>
      </c>
      <c r="G3328" s="10">
        <v>13228.72</v>
      </c>
      <c r="H3328" s="10">
        <v>13188.18</v>
      </c>
      <c r="I3328" s="10">
        <v>13215.34</v>
      </c>
      <c r="K3328" s="13">
        <f t="shared" si="1600"/>
        <v>-6.4799999999995634</v>
      </c>
      <c r="L3328" s="13">
        <f t="shared" si="1610"/>
        <v>29.159999999999854</v>
      </c>
      <c r="M3328" s="13">
        <f t="shared" si="1601"/>
        <v>40.539999999999054</v>
      </c>
      <c r="N3328" s="13"/>
      <c r="X3328">
        <f t="shared" si="1603"/>
        <v>6.4799999999995634</v>
      </c>
      <c r="Y3328">
        <f t="shared" si="1604"/>
        <v>0</v>
      </c>
      <c r="Z3328">
        <f t="shared" si="1605"/>
        <v>0</v>
      </c>
      <c r="AA3328" s="22">
        <f t="shared" si="1606"/>
        <v>0</v>
      </c>
      <c r="AB3328" s="22">
        <f t="shared" si="1607"/>
        <v>0</v>
      </c>
      <c r="AC3328" s="22">
        <f t="shared" si="1608"/>
        <v>0</v>
      </c>
      <c r="AD3328" s="22">
        <f t="shared" si="1609"/>
        <v>0</v>
      </c>
    </row>
    <row r="3329" spans="5:30" x14ac:dyDescent="0.25">
      <c r="E3329" s="11">
        <v>43117.541666666664</v>
      </c>
      <c r="F3329" s="9">
        <v>13216.59</v>
      </c>
      <c r="G3329" s="9">
        <v>13228.75</v>
      </c>
      <c r="H3329" s="9">
        <v>13210.52</v>
      </c>
      <c r="I3329" s="9">
        <v>13218.54</v>
      </c>
      <c r="K3329" s="13">
        <f t="shared" si="1600"/>
        <v>1.9500000000007276</v>
      </c>
      <c r="L3329" s="13">
        <f t="shared" si="1610"/>
        <v>31.110000000000582</v>
      </c>
      <c r="M3329" s="13">
        <f t="shared" si="1601"/>
        <v>18.229999999999563</v>
      </c>
      <c r="N3329" s="13"/>
      <c r="X3329">
        <f t="shared" si="1603"/>
        <v>1.9500000000007276</v>
      </c>
      <c r="Y3329">
        <f t="shared" si="1604"/>
        <v>0</v>
      </c>
      <c r="Z3329">
        <f t="shared" si="1605"/>
        <v>0</v>
      </c>
      <c r="AA3329" s="22">
        <f t="shared" si="1606"/>
        <v>0</v>
      </c>
      <c r="AB3329" s="22">
        <f t="shared" si="1607"/>
        <v>0</v>
      </c>
      <c r="AC3329" s="22">
        <f t="shared" si="1608"/>
        <v>0</v>
      </c>
      <c r="AD3329" s="22">
        <f t="shared" si="1609"/>
        <v>0</v>
      </c>
    </row>
    <row r="3330" spans="5:30" x14ac:dyDescent="0.25">
      <c r="E3330" s="12">
        <v>43117.583333333336</v>
      </c>
      <c r="F3330" s="10">
        <v>13218.79</v>
      </c>
      <c r="G3330" s="10">
        <v>13254.41</v>
      </c>
      <c r="H3330" s="10">
        <v>13218.79</v>
      </c>
      <c r="I3330" s="10">
        <v>13224.69</v>
      </c>
      <c r="K3330" s="13">
        <f t="shared" si="1600"/>
        <v>5.8999999999996362</v>
      </c>
      <c r="L3330" s="13">
        <f t="shared" si="1610"/>
        <v>37.010000000000218</v>
      </c>
      <c r="M3330" s="13">
        <f t="shared" si="1601"/>
        <v>35.619999999998981</v>
      </c>
      <c r="N3330" s="13"/>
      <c r="X3330">
        <f t="shared" si="1603"/>
        <v>5.8999999999996362</v>
      </c>
      <c r="Y3330">
        <f t="shared" si="1604"/>
        <v>0</v>
      </c>
      <c r="Z3330">
        <f t="shared" si="1605"/>
        <v>0</v>
      </c>
      <c r="AA3330" s="22">
        <f t="shared" si="1606"/>
        <v>0</v>
      </c>
      <c r="AB3330" s="22">
        <f t="shared" si="1607"/>
        <v>0</v>
      </c>
      <c r="AC3330" s="22">
        <f t="shared" si="1608"/>
        <v>0</v>
      </c>
      <c r="AD3330" s="22">
        <f t="shared" si="1609"/>
        <v>0</v>
      </c>
    </row>
    <row r="3331" spans="5:30" x14ac:dyDescent="0.25">
      <c r="E3331" s="11">
        <v>43117.625</v>
      </c>
      <c r="F3331" s="9">
        <v>13224.19</v>
      </c>
      <c r="G3331" s="9">
        <v>13239.72</v>
      </c>
      <c r="H3331" s="9">
        <v>13200.85</v>
      </c>
      <c r="I3331" s="9">
        <v>13216.31</v>
      </c>
      <c r="K3331" s="13">
        <f t="shared" si="1600"/>
        <v>-7.8800000000010186</v>
      </c>
      <c r="L3331" s="13">
        <f t="shared" si="1610"/>
        <v>29.1299999999992</v>
      </c>
      <c r="M3331" s="13">
        <f t="shared" si="1601"/>
        <v>38.869999999998981</v>
      </c>
      <c r="N3331" s="13"/>
      <c r="X3331">
        <f t="shared" si="1603"/>
        <v>7.8800000000010186</v>
      </c>
      <c r="Y3331">
        <f t="shared" si="1604"/>
        <v>0</v>
      </c>
      <c r="Z3331">
        <f t="shared" si="1605"/>
        <v>0</v>
      </c>
      <c r="AA3331" s="22">
        <f t="shared" si="1606"/>
        <v>0</v>
      </c>
      <c r="AB3331" s="22">
        <f t="shared" si="1607"/>
        <v>0</v>
      </c>
      <c r="AC3331" s="22">
        <f t="shared" si="1608"/>
        <v>0</v>
      </c>
      <c r="AD3331" s="22">
        <f t="shared" si="1609"/>
        <v>0</v>
      </c>
    </row>
    <row r="3332" spans="5:30" x14ac:dyDescent="0.25">
      <c r="E3332" s="12">
        <v>43117.666666666664</v>
      </c>
      <c r="F3332" s="10">
        <v>13216.56</v>
      </c>
      <c r="G3332" s="10">
        <v>13220.58</v>
      </c>
      <c r="H3332" s="10">
        <v>13136.03</v>
      </c>
      <c r="I3332" s="10">
        <v>13144.64</v>
      </c>
      <c r="K3332" s="13">
        <f t="shared" si="1600"/>
        <v>-71.920000000000073</v>
      </c>
      <c r="L3332" s="13">
        <f t="shared" si="1610"/>
        <v>-42.790000000000873</v>
      </c>
      <c r="M3332" s="13">
        <f t="shared" si="1601"/>
        <v>84.549999999999272</v>
      </c>
      <c r="N3332" s="13"/>
      <c r="X3332">
        <f t="shared" si="1603"/>
        <v>71.920000000000073</v>
      </c>
      <c r="Y3332">
        <f t="shared" si="1604"/>
        <v>0</v>
      </c>
      <c r="Z3332">
        <f t="shared" si="1605"/>
        <v>0</v>
      </c>
      <c r="AA3332" s="22">
        <f t="shared" si="1606"/>
        <v>0</v>
      </c>
      <c r="AB3332" s="22">
        <f t="shared" si="1607"/>
        <v>0</v>
      </c>
      <c r="AC3332" s="22">
        <f t="shared" si="1608"/>
        <v>0</v>
      </c>
      <c r="AD3332" s="22">
        <f t="shared" si="1609"/>
        <v>0</v>
      </c>
    </row>
    <row r="3333" spans="5:30" x14ac:dyDescent="0.25">
      <c r="E3333" s="11">
        <v>43117.708333333336</v>
      </c>
      <c r="F3333" s="9">
        <v>13143.89</v>
      </c>
      <c r="G3333" s="9">
        <v>13180.89</v>
      </c>
      <c r="H3333" s="9">
        <v>13142.64</v>
      </c>
      <c r="I3333" s="9">
        <v>13168.27</v>
      </c>
      <c r="K3333" s="13">
        <f t="shared" si="1600"/>
        <v>24.380000000001019</v>
      </c>
      <c r="L3333" s="13">
        <f t="shared" si="1610"/>
        <v>-18.409999999999854</v>
      </c>
      <c r="M3333" s="13">
        <f t="shared" si="1601"/>
        <v>38.25</v>
      </c>
      <c r="N3333" s="13"/>
      <c r="X3333">
        <f t="shared" si="1603"/>
        <v>24.380000000001019</v>
      </c>
      <c r="Y3333">
        <f t="shared" si="1604"/>
        <v>0</v>
      </c>
      <c r="Z3333">
        <f t="shared" si="1605"/>
        <v>0</v>
      </c>
      <c r="AA3333" s="22">
        <f t="shared" si="1606"/>
        <v>0</v>
      </c>
      <c r="AB3333" s="22">
        <f t="shared" si="1607"/>
        <v>0</v>
      </c>
      <c r="AC3333" s="22">
        <f t="shared" si="1608"/>
        <v>0</v>
      </c>
      <c r="AD3333" s="22">
        <f t="shared" si="1609"/>
        <v>0</v>
      </c>
    </row>
    <row r="3334" spans="5:30" x14ac:dyDescent="0.25">
      <c r="E3334" s="12">
        <v>43117.75</v>
      </c>
      <c r="F3334" s="10">
        <v>13167.76</v>
      </c>
      <c r="G3334" s="10">
        <v>13195.65</v>
      </c>
      <c r="H3334" s="10">
        <v>13143.54</v>
      </c>
      <c r="I3334" s="10">
        <v>13193.64</v>
      </c>
      <c r="K3334" s="13">
        <f t="shared" si="1600"/>
        <v>25.8799999999992</v>
      </c>
      <c r="L3334" s="13">
        <f t="shared" si="1610"/>
        <v>7.4699999999993452</v>
      </c>
      <c r="M3334" s="13">
        <f t="shared" si="1601"/>
        <v>52.109999999998763</v>
      </c>
      <c r="N3334" s="13"/>
      <c r="X3334">
        <f t="shared" si="1603"/>
        <v>25.8799999999992</v>
      </c>
      <c r="Y3334">
        <f t="shared" si="1604"/>
        <v>0</v>
      </c>
      <c r="Z3334">
        <f t="shared" si="1605"/>
        <v>0</v>
      </c>
      <c r="AA3334" s="22">
        <f t="shared" si="1606"/>
        <v>0</v>
      </c>
      <c r="AB3334" s="22">
        <f t="shared" si="1607"/>
        <v>0</v>
      </c>
      <c r="AC3334" s="22">
        <f t="shared" si="1608"/>
        <v>0</v>
      </c>
      <c r="AD3334" s="22">
        <f t="shared" si="1609"/>
        <v>0</v>
      </c>
    </row>
    <row r="3335" spans="5:30" x14ac:dyDescent="0.25">
      <c r="E3335" s="11">
        <v>43117.791666666664</v>
      </c>
      <c r="F3335" s="9">
        <v>13193.14</v>
      </c>
      <c r="G3335" s="9">
        <v>13208.9</v>
      </c>
      <c r="H3335" s="9">
        <v>13190.89</v>
      </c>
      <c r="I3335" s="9">
        <v>13207.14</v>
      </c>
      <c r="K3335" s="13">
        <f t="shared" si="1600"/>
        <v>14</v>
      </c>
      <c r="L3335" s="13">
        <f t="shared" si="1610"/>
        <v>21.469999999999345</v>
      </c>
      <c r="M3335" s="13">
        <f t="shared" si="1601"/>
        <v>18.010000000000218</v>
      </c>
      <c r="N3335" s="13"/>
      <c r="X3335">
        <f t="shared" si="1603"/>
        <v>14</v>
      </c>
      <c r="Y3335">
        <f t="shared" si="1604"/>
        <v>0</v>
      </c>
      <c r="Z3335">
        <f t="shared" si="1605"/>
        <v>0</v>
      </c>
      <c r="AA3335" s="22">
        <f t="shared" si="1606"/>
        <v>0</v>
      </c>
      <c r="AB3335" s="22">
        <f t="shared" si="1607"/>
        <v>0</v>
      </c>
      <c r="AC3335" s="22">
        <f t="shared" si="1608"/>
        <v>0</v>
      </c>
      <c r="AD3335" s="22">
        <f t="shared" si="1609"/>
        <v>0</v>
      </c>
    </row>
    <row r="3336" spans="5:30" x14ac:dyDescent="0.25">
      <c r="E3336" s="12">
        <v>43117.833333333336</v>
      </c>
      <c r="F3336" s="10">
        <v>13206.64</v>
      </c>
      <c r="G3336" s="10">
        <v>13211.14</v>
      </c>
      <c r="H3336" s="10">
        <v>13196.13</v>
      </c>
      <c r="I3336" s="10">
        <v>13206.64</v>
      </c>
      <c r="K3336" s="13">
        <f t="shared" si="1600"/>
        <v>0</v>
      </c>
      <c r="L3336" s="13">
        <f t="shared" si="1610"/>
        <v>21.469999999999345</v>
      </c>
      <c r="M3336" s="13">
        <f t="shared" si="1601"/>
        <v>15.010000000000218</v>
      </c>
      <c r="N3336" s="13"/>
      <c r="X3336">
        <f t="shared" si="1603"/>
        <v>0</v>
      </c>
      <c r="Y3336">
        <f t="shared" si="1604"/>
        <v>0</v>
      </c>
      <c r="Z3336">
        <f t="shared" si="1605"/>
        <v>0</v>
      </c>
      <c r="AA3336" s="22">
        <f t="shared" si="1606"/>
        <v>0</v>
      </c>
      <c r="AB3336" s="22">
        <f t="shared" si="1607"/>
        <v>0</v>
      </c>
      <c r="AC3336" s="22">
        <f t="shared" si="1608"/>
        <v>0</v>
      </c>
      <c r="AD3336" s="22">
        <f t="shared" si="1609"/>
        <v>0</v>
      </c>
    </row>
    <row r="3337" spans="5:30" x14ac:dyDescent="0.25">
      <c r="E3337" s="11">
        <v>43117.875</v>
      </c>
      <c r="F3337" s="9">
        <v>13206.89</v>
      </c>
      <c r="G3337" s="9">
        <v>13243.65</v>
      </c>
      <c r="H3337" s="9">
        <v>13206.89</v>
      </c>
      <c r="I3337" s="9">
        <v>13241.65</v>
      </c>
      <c r="K3337" s="13">
        <f t="shared" si="1600"/>
        <v>34.760000000000218</v>
      </c>
      <c r="L3337" s="13">
        <f t="shared" si="1610"/>
        <v>56.229999999999563</v>
      </c>
      <c r="M3337" s="13">
        <f t="shared" si="1601"/>
        <v>36.760000000000218</v>
      </c>
      <c r="N3337" s="13"/>
      <c r="X3337">
        <f t="shared" si="1603"/>
        <v>34.760000000000218</v>
      </c>
      <c r="Y3337">
        <f t="shared" si="1604"/>
        <v>0</v>
      </c>
      <c r="Z3337">
        <f t="shared" si="1605"/>
        <v>0</v>
      </c>
      <c r="AA3337" s="22">
        <f t="shared" si="1606"/>
        <v>0</v>
      </c>
      <c r="AB3337" s="22">
        <f t="shared" si="1607"/>
        <v>0</v>
      </c>
      <c r="AC3337" s="22">
        <f t="shared" si="1608"/>
        <v>0</v>
      </c>
      <c r="AD3337" s="22">
        <f t="shared" si="1609"/>
        <v>0</v>
      </c>
    </row>
    <row r="3338" spans="5:30" x14ac:dyDescent="0.25">
      <c r="E3338" s="12">
        <v>43117.916666666664</v>
      </c>
      <c r="F3338" s="10">
        <v>13242.15</v>
      </c>
      <c r="G3338" s="10">
        <v>13259.16</v>
      </c>
      <c r="H3338" s="10">
        <v>13233.64</v>
      </c>
      <c r="I3338" s="10">
        <v>13238.9</v>
      </c>
      <c r="K3338" s="13">
        <f t="shared" si="1600"/>
        <v>-3.25</v>
      </c>
      <c r="L3338" s="13">
        <f t="shared" si="1610"/>
        <v>52.979999999999563</v>
      </c>
      <c r="M3338" s="13">
        <f t="shared" si="1601"/>
        <v>25.520000000000437</v>
      </c>
      <c r="N3338" s="13"/>
      <c r="X3338">
        <f t="shared" si="1603"/>
        <v>3.25</v>
      </c>
      <c r="Y3338">
        <f t="shared" si="1604"/>
        <v>0</v>
      </c>
      <c r="Z3338">
        <f t="shared" si="1605"/>
        <v>0</v>
      </c>
      <c r="AA3338" s="22">
        <f t="shared" si="1606"/>
        <v>0</v>
      </c>
      <c r="AB3338" s="22">
        <f t="shared" si="1607"/>
        <v>0</v>
      </c>
      <c r="AC3338" s="22">
        <f t="shared" si="1608"/>
        <v>0</v>
      </c>
      <c r="AD3338" s="22">
        <f t="shared" si="1609"/>
        <v>0</v>
      </c>
    </row>
    <row r="3339" spans="5:30" hidden="1" x14ac:dyDescent="0.25">
      <c r="E3339" s="11">
        <v>43117.958333333336</v>
      </c>
      <c r="F3339" s="9">
        <v>13240.08</v>
      </c>
      <c r="G3339" s="9">
        <v>13243.01</v>
      </c>
      <c r="H3339" s="9">
        <v>13227.09</v>
      </c>
      <c r="I3339" s="9">
        <v>13233.57</v>
      </c>
    </row>
    <row r="3340" spans="5:30" hidden="1" x14ac:dyDescent="0.25">
      <c r="E3340" s="12">
        <v>43118.041666666664</v>
      </c>
      <c r="F3340" s="10">
        <v>13231.2</v>
      </c>
      <c r="G3340" s="10">
        <v>13255.4</v>
      </c>
      <c r="H3340" s="10">
        <v>13230.02</v>
      </c>
      <c r="I3340" s="10">
        <v>13251.86</v>
      </c>
    </row>
    <row r="3341" spans="5:30" hidden="1" x14ac:dyDescent="0.25">
      <c r="E3341" s="11">
        <v>43118.083333333336</v>
      </c>
      <c r="F3341" s="9">
        <v>13250.68</v>
      </c>
      <c r="G3341" s="9">
        <v>13254.22</v>
      </c>
      <c r="H3341" s="9">
        <v>13243.32</v>
      </c>
      <c r="I3341" s="9">
        <v>13251.85</v>
      </c>
    </row>
    <row r="3342" spans="5:30" hidden="1" x14ac:dyDescent="0.25">
      <c r="E3342" s="12">
        <v>43118.125</v>
      </c>
      <c r="F3342" s="10">
        <v>13251.85</v>
      </c>
      <c r="G3342" s="10">
        <v>13258.89</v>
      </c>
      <c r="H3342" s="10">
        <v>13241.86</v>
      </c>
      <c r="I3342" s="10">
        <v>13245.4</v>
      </c>
    </row>
    <row r="3343" spans="5:30" hidden="1" x14ac:dyDescent="0.25">
      <c r="E3343" s="11">
        <v>43118.166666666664</v>
      </c>
      <c r="F3343" s="9">
        <v>13245.99</v>
      </c>
      <c r="G3343" s="9">
        <v>13255.16</v>
      </c>
      <c r="H3343" s="9">
        <v>13244.22</v>
      </c>
      <c r="I3343" s="9">
        <v>13252.8</v>
      </c>
    </row>
    <row r="3344" spans="5:30" hidden="1" x14ac:dyDescent="0.25">
      <c r="E3344" s="12">
        <v>43118.208333333336</v>
      </c>
      <c r="F3344" s="10">
        <v>13252.8</v>
      </c>
      <c r="G3344" s="10">
        <v>13260.38</v>
      </c>
      <c r="H3344" s="10">
        <v>13251.62</v>
      </c>
      <c r="I3344" s="10">
        <v>13259.2</v>
      </c>
    </row>
    <row r="3345" spans="3:30" hidden="1" x14ac:dyDescent="0.25">
      <c r="E3345" s="11">
        <v>43118.25</v>
      </c>
      <c r="F3345" s="9">
        <v>13259.2</v>
      </c>
      <c r="G3345" s="9">
        <v>13262.58</v>
      </c>
      <c r="H3345" s="9">
        <v>13250.81</v>
      </c>
      <c r="I3345" s="9">
        <v>13250.99</v>
      </c>
    </row>
    <row r="3346" spans="3:30" hidden="1" x14ac:dyDescent="0.25">
      <c r="E3346" s="12">
        <v>43118.291666666664</v>
      </c>
      <c r="F3346" s="10">
        <v>13250.96</v>
      </c>
      <c r="G3346" s="10">
        <v>13252.14</v>
      </c>
      <c r="H3346" s="10">
        <v>13212.57</v>
      </c>
      <c r="I3346" s="10">
        <v>13218.11</v>
      </c>
    </row>
    <row r="3347" spans="3:30" x14ac:dyDescent="0.25">
      <c r="C3347">
        <v>1</v>
      </c>
      <c r="E3347" s="11">
        <v>43118.333333333336</v>
      </c>
      <c r="F3347" s="9">
        <v>13219.29</v>
      </c>
      <c r="G3347" s="9">
        <v>13247.09</v>
      </c>
      <c r="H3347" s="9">
        <v>13217.6</v>
      </c>
      <c r="I3347" s="9">
        <v>13236.57</v>
      </c>
      <c r="K3347" s="13">
        <f t="shared" ref="K3347:K3361" si="1611">I3347-F3347</f>
        <v>17.279999999998836</v>
      </c>
      <c r="L3347" s="13">
        <v>0</v>
      </c>
      <c r="M3347" s="13">
        <f t="shared" ref="M3347:M3361" si="1612">G3347-H3347</f>
        <v>29.489999999999782</v>
      </c>
      <c r="N3347" s="13">
        <f t="shared" ref="N3347" si="1613">I3361-F3347</f>
        <v>63.019999999998618</v>
      </c>
      <c r="O3347" s="18">
        <f>IF(K3347*N3347&gt;0,1,0)</f>
        <v>1</v>
      </c>
      <c r="S3347" s="13">
        <f>MAX(G3347:G3362)</f>
        <v>13305.83</v>
      </c>
      <c r="X3347">
        <f t="shared" ref="X3347:X3361" si="1614">ABS(K3347)</f>
        <v>17.279999999998836</v>
      </c>
      <c r="Y3347">
        <f t="shared" ref="Y3347:Y3361" si="1615">ABS(N3347)</f>
        <v>63.019999999998618</v>
      </c>
      <c r="Z3347">
        <f t="shared" ref="Z3347:Z3361" si="1616">IF(S3347&lt;1000,ABS(S3347),0)</f>
        <v>0</v>
      </c>
      <c r="AA3347" s="22">
        <f t="shared" ref="AA3347:AA3361" si="1617">ABS(P3347)</f>
        <v>0</v>
      </c>
      <c r="AB3347" s="22">
        <f t="shared" ref="AB3347:AB3361" si="1618">ABS(Q3347)</f>
        <v>0</v>
      </c>
      <c r="AC3347" s="22">
        <f t="shared" ref="AC3347:AC3361" si="1619">IF(O3347=1,ABS(P3348),0)</f>
        <v>0.44595143344432886</v>
      </c>
      <c r="AD3347" s="22">
        <f t="shared" ref="AD3347:AD3361" si="1620">IF(O3347=0,ABS(Q3348),0)</f>
        <v>0</v>
      </c>
    </row>
    <row r="3348" spans="3:30" x14ac:dyDescent="0.25">
      <c r="E3348" s="12">
        <v>43118.375</v>
      </c>
      <c r="F3348" s="10">
        <v>13236.4</v>
      </c>
      <c r="G3348" s="10">
        <v>13240.98</v>
      </c>
      <c r="H3348" s="10">
        <v>13213.8</v>
      </c>
      <c r="I3348" s="10">
        <v>13240.98</v>
      </c>
      <c r="K3348" s="13">
        <f t="shared" si="1611"/>
        <v>4.5799999999999272</v>
      </c>
      <c r="L3348" s="13">
        <f t="shared" ref="L3348:L3361" si="1621">L3347+K3348</f>
        <v>4.5799999999999272</v>
      </c>
      <c r="M3348" s="13">
        <f t="shared" si="1612"/>
        <v>27.180000000000291</v>
      </c>
      <c r="N3348" s="13"/>
      <c r="P3348">
        <f>_xlfn.IFS(K3347&lt;0,MIN(L3347:L3361),K3347&gt;0,MAX(L3347:L3361))/S3326</f>
        <v>0.44595143344432886</v>
      </c>
      <c r="Q3348">
        <f>_xlfn.IFS(K3347&lt;0,MAX(L3347:L3361),K3347&gt;0,MIN(L3347:L3361))/S3326</f>
        <v>-0.18362706083000821</v>
      </c>
      <c r="S3348" s="13">
        <f>MIN(H3347:H3362)</f>
        <v>13199.55</v>
      </c>
      <c r="X3348">
        <f t="shared" si="1614"/>
        <v>4.5799999999999272</v>
      </c>
      <c r="Y3348">
        <f t="shared" si="1615"/>
        <v>0</v>
      </c>
      <c r="Z3348">
        <f t="shared" si="1616"/>
        <v>0</v>
      </c>
      <c r="AA3348" s="22">
        <f t="shared" si="1617"/>
        <v>0.44595143344432886</v>
      </c>
      <c r="AB3348" s="22">
        <f t="shared" si="1618"/>
        <v>0.18362706083000821</v>
      </c>
      <c r="AC3348" s="22">
        <f t="shared" si="1619"/>
        <v>0</v>
      </c>
      <c r="AD3348" s="22">
        <f t="shared" si="1620"/>
        <v>0</v>
      </c>
    </row>
    <row r="3349" spans="3:30" x14ac:dyDescent="0.25">
      <c r="E3349" s="11">
        <v>43118.416666666664</v>
      </c>
      <c r="F3349" s="9">
        <v>13239.23</v>
      </c>
      <c r="G3349" s="9">
        <v>13255.68</v>
      </c>
      <c r="H3349" s="9">
        <v>13199.55</v>
      </c>
      <c r="I3349" s="9">
        <v>13212.04</v>
      </c>
      <c r="K3349" s="13">
        <f t="shared" si="1611"/>
        <v>-27.18999999999869</v>
      </c>
      <c r="L3349" s="13">
        <f t="shared" si="1621"/>
        <v>-22.609999999998763</v>
      </c>
      <c r="M3349" s="13">
        <f t="shared" si="1612"/>
        <v>56.130000000001019</v>
      </c>
      <c r="N3349" s="13"/>
      <c r="S3349" s="13">
        <f>S3347-S3348</f>
        <v>106.28000000000065</v>
      </c>
      <c r="X3349">
        <f t="shared" si="1614"/>
        <v>27.18999999999869</v>
      </c>
      <c r="Y3349">
        <f t="shared" si="1615"/>
        <v>0</v>
      </c>
      <c r="Z3349">
        <f t="shared" si="1616"/>
        <v>106.28000000000065</v>
      </c>
      <c r="AA3349" s="22">
        <f t="shared" si="1617"/>
        <v>0</v>
      </c>
      <c r="AB3349" s="22">
        <f t="shared" si="1618"/>
        <v>0</v>
      </c>
      <c r="AC3349" s="22">
        <f t="shared" si="1619"/>
        <v>0</v>
      </c>
      <c r="AD3349" s="22">
        <f t="shared" si="1620"/>
        <v>0</v>
      </c>
    </row>
    <row r="3350" spans="3:30" x14ac:dyDescent="0.25">
      <c r="E3350" s="12">
        <v>43118.458333333336</v>
      </c>
      <c r="F3350" s="10">
        <v>13213.04</v>
      </c>
      <c r="G3350" s="10">
        <v>13242.94</v>
      </c>
      <c r="H3350" s="10">
        <v>13209.71</v>
      </c>
      <c r="I3350" s="10">
        <v>13239.26</v>
      </c>
      <c r="K3350" s="13">
        <f t="shared" si="1611"/>
        <v>26.219999999999345</v>
      </c>
      <c r="L3350" s="13">
        <f t="shared" si="1621"/>
        <v>3.6100000000005821</v>
      </c>
      <c r="M3350" s="13">
        <f t="shared" si="1612"/>
        <v>33.230000000001382</v>
      </c>
      <c r="N3350" s="13"/>
      <c r="X3350">
        <f t="shared" si="1614"/>
        <v>26.219999999999345</v>
      </c>
      <c r="Y3350">
        <f t="shared" si="1615"/>
        <v>0</v>
      </c>
      <c r="Z3350">
        <f t="shared" si="1616"/>
        <v>0</v>
      </c>
      <c r="AA3350" s="22">
        <f t="shared" si="1617"/>
        <v>0</v>
      </c>
      <c r="AB3350" s="22">
        <f t="shared" si="1618"/>
        <v>0</v>
      </c>
      <c r="AC3350" s="22">
        <f t="shared" si="1619"/>
        <v>0</v>
      </c>
      <c r="AD3350" s="22">
        <f t="shared" si="1620"/>
        <v>0</v>
      </c>
    </row>
    <row r="3351" spans="3:30" x14ac:dyDescent="0.25">
      <c r="E3351" s="11">
        <v>43118.5</v>
      </c>
      <c r="F3351" s="9">
        <v>13238.76</v>
      </c>
      <c r="G3351" s="9">
        <v>13249.78</v>
      </c>
      <c r="H3351" s="9">
        <v>13230.64</v>
      </c>
      <c r="I3351" s="9">
        <v>13232.76</v>
      </c>
      <c r="K3351" s="13">
        <f t="shared" si="1611"/>
        <v>-6</v>
      </c>
      <c r="L3351" s="13">
        <f t="shared" si="1621"/>
        <v>-2.3899999999994179</v>
      </c>
      <c r="M3351" s="13">
        <f t="shared" si="1612"/>
        <v>19.140000000001237</v>
      </c>
      <c r="N3351" s="13"/>
      <c r="X3351">
        <f t="shared" si="1614"/>
        <v>6</v>
      </c>
      <c r="Y3351">
        <f t="shared" si="1615"/>
        <v>0</v>
      </c>
      <c r="Z3351">
        <f t="shared" si="1616"/>
        <v>0</v>
      </c>
      <c r="AA3351" s="22">
        <f t="shared" si="1617"/>
        <v>0</v>
      </c>
      <c r="AB3351" s="22">
        <f t="shared" si="1618"/>
        <v>0</v>
      </c>
      <c r="AC3351" s="22">
        <f t="shared" si="1619"/>
        <v>0</v>
      </c>
      <c r="AD3351" s="22">
        <f t="shared" si="1620"/>
        <v>0</v>
      </c>
    </row>
    <row r="3352" spans="3:30" x14ac:dyDescent="0.25">
      <c r="E3352" s="12">
        <v>43118.541666666664</v>
      </c>
      <c r="F3352" s="10">
        <v>13233.26</v>
      </c>
      <c r="G3352" s="10">
        <v>13240.66</v>
      </c>
      <c r="H3352" s="10">
        <v>13219.23</v>
      </c>
      <c r="I3352" s="10">
        <v>13228.42</v>
      </c>
      <c r="K3352" s="13">
        <f t="shared" si="1611"/>
        <v>-4.8400000000001455</v>
      </c>
      <c r="L3352" s="13">
        <f t="shared" si="1621"/>
        <v>-7.2299999999995634</v>
      </c>
      <c r="M3352" s="13">
        <f t="shared" si="1612"/>
        <v>21.430000000000291</v>
      </c>
      <c r="N3352" s="13"/>
      <c r="X3352">
        <f t="shared" si="1614"/>
        <v>4.8400000000001455</v>
      </c>
      <c r="Y3352">
        <f t="shared" si="1615"/>
        <v>0</v>
      </c>
      <c r="Z3352">
        <f t="shared" si="1616"/>
        <v>0</v>
      </c>
      <c r="AA3352" s="22">
        <f t="shared" si="1617"/>
        <v>0</v>
      </c>
      <c r="AB3352" s="22">
        <f t="shared" si="1618"/>
        <v>0</v>
      </c>
      <c r="AC3352" s="22">
        <f t="shared" si="1619"/>
        <v>0</v>
      </c>
      <c r="AD3352" s="22">
        <f t="shared" si="1620"/>
        <v>0</v>
      </c>
    </row>
    <row r="3353" spans="3:30" x14ac:dyDescent="0.25">
      <c r="E3353" s="11">
        <v>43118.583333333336</v>
      </c>
      <c r="F3353" s="9">
        <v>13227.92</v>
      </c>
      <c r="G3353" s="9">
        <v>13246.61</v>
      </c>
      <c r="H3353" s="9">
        <v>13221.28</v>
      </c>
      <c r="I3353" s="9">
        <v>13229.21</v>
      </c>
      <c r="K3353" s="13">
        <f t="shared" si="1611"/>
        <v>1.2899999999990541</v>
      </c>
      <c r="L3353" s="13">
        <f t="shared" si="1621"/>
        <v>-5.9400000000005093</v>
      </c>
      <c r="M3353" s="13">
        <f t="shared" si="1612"/>
        <v>25.329999999999927</v>
      </c>
      <c r="N3353" s="13"/>
      <c r="X3353">
        <f t="shared" si="1614"/>
        <v>1.2899999999990541</v>
      </c>
      <c r="Y3353">
        <f t="shared" si="1615"/>
        <v>0</v>
      </c>
      <c r="Z3353">
        <f t="shared" si="1616"/>
        <v>0</v>
      </c>
      <c r="AA3353" s="22">
        <f t="shared" si="1617"/>
        <v>0</v>
      </c>
      <c r="AB3353" s="22">
        <f t="shared" si="1618"/>
        <v>0</v>
      </c>
      <c r="AC3353" s="22">
        <f t="shared" si="1619"/>
        <v>0</v>
      </c>
      <c r="AD3353" s="22">
        <f t="shared" si="1620"/>
        <v>0</v>
      </c>
    </row>
    <row r="3354" spans="3:30" x14ac:dyDescent="0.25">
      <c r="E3354" s="12">
        <v>43118.625</v>
      </c>
      <c r="F3354" s="10">
        <v>13229.96</v>
      </c>
      <c r="G3354" s="10">
        <v>13249.74</v>
      </c>
      <c r="H3354" s="10">
        <v>13224.31</v>
      </c>
      <c r="I3354" s="10">
        <v>13233.81</v>
      </c>
      <c r="K3354" s="13">
        <f t="shared" si="1611"/>
        <v>3.8500000000003638</v>
      </c>
      <c r="L3354" s="13">
        <f t="shared" si="1621"/>
        <v>-2.0900000000001455</v>
      </c>
      <c r="M3354" s="13">
        <f t="shared" si="1612"/>
        <v>25.430000000000291</v>
      </c>
      <c r="N3354" s="13"/>
      <c r="X3354">
        <f t="shared" si="1614"/>
        <v>3.8500000000003638</v>
      </c>
      <c r="Y3354">
        <f t="shared" si="1615"/>
        <v>0</v>
      </c>
      <c r="Z3354">
        <f t="shared" si="1616"/>
        <v>0</v>
      </c>
      <c r="AA3354" s="22">
        <f t="shared" si="1617"/>
        <v>0</v>
      </c>
      <c r="AB3354" s="22">
        <f t="shared" si="1618"/>
        <v>0</v>
      </c>
      <c r="AC3354" s="22">
        <f t="shared" si="1619"/>
        <v>0</v>
      </c>
      <c r="AD3354" s="22">
        <f t="shared" si="1620"/>
        <v>0</v>
      </c>
    </row>
    <row r="3355" spans="3:30" x14ac:dyDescent="0.25">
      <c r="E3355" s="11">
        <v>43118.666666666664</v>
      </c>
      <c r="F3355" s="9">
        <v>13234.06</v>
      </c>
      <c r="G3355" s="9">
        <v>13295.71</v>
      </c>
      <c r="H3355" s="9">
        <v>13233.81</v>
      </c>
      <c r="I3355" s="9">
        <v>13246.19</v>
      </c>
      <c r="K3355" s="13">
        <f t="shared" si="1611"/>
        <v>12.130000000001019</v>
      </c>
      <c r="L3355" s="13">
        <f t="shared" si="1621"/>
        <v>10.040000000000873</v>
      </c>
      <c r="M3355" s="13">
        <f t="shared" si="1612"/>
        <v>61.899999999999636</v>
      </c>
      <c r="N3355" s="13"/>
      <c r="X3355">
        <f t="shared" si="1614"/>
        <v>12.130000000001019</v>
      </c>
      <c r="Y3355">
        <f t="shared" si="1615"/>
        <v>0</v>
      </c>
      <c r="Z3355">
        <f t="shared" si="1616"/>
        <v>0</v>
      </c>
      <c r="AA3355" s="22">
        <f t="shared" si="1617"/>
        <v>0</v>
      </c>
      <c r="AB3355" s="22">
        <f t="shared" si="1618"/>
        <v>0</v>
      </c>
      <c r="AC3355" s="22">
        <f t="shared" si="1619"/>
        <v>0</v>
      </c>
      <c r="AD3355" s="22">
        <f t="shared" si="1620"/>
        <v>0</v>
      </c>
    </row>
    <row r="3356" spans="3:30" x14ac:dyDescent="0.25">
      <c r="E3356" s="12">
        <v>43118.708333333336</v>
      </c>
      <c r="F3356" s="10">
        <v>13246.7</v>
      </c>
      <c r="G3356" s="10">
        <v>13268.32</v>
      </c>
      <c r="H3356" s="10">
        <v>13202.82</v>
      </c>
      <c r="I3356" s="10">
        <v>13255.39</v>
      </c>
      <c r="K3356" s="13">
        <f t="shared" si="1611"/>
        <v>8.6899999999986903</v>
      </c>
      <c r="L3356" s="13">
        <f t="shared" si="1621"/>
        <v>18.729999999999563</v>
      </c>
      <c r="M3356" s="13">
        <f t="shared" si="1612"/>
        <v>65.5</v>
      </c>
      <c r="N3356" s="13"/>
      <c r="X3356">
        <f t="shared" si="1614"/>
        <v>8.6899999999986903</v>
      </c>
      <c r="Y3356">
        <f t="shared" si="1615"/>
        <v>0</v>
      </c>
      <c r="Z3356">
        <f t="shared" si="1616"/>
        <v>0</v>
      </c>
      <c r="AA3356" s="22">
        <f t="shared" si="1617"/>
        <v>0</v>
      </c>
      <c r="AB3356" s="22">
        <f t="shared" si="1618"/>
        <v>0</v>
      </c>
      <c r="AC3356" s="22">
        <f t="shared" si="1619"/>
        <v>0</v>
      </c>
      <c r="AD3356" s="22">
        <f t="shared" si="1620"/>
        <v>0</v>
      </c>
    </row>
    <row r="3357" spans="3:30" x14ac:dyDescent="0.25">
      <c r="E3357" s="11">
        <v>43118.75</v>
      </c>
      <c r="F3357" s="9">
        <v>13255.14</v>
      </c>
      <c r="G3357" s="9">
        <v>13281.81</v>
      </c>
      <c r="H3357" s="9">
        <v>13244.64</v>
      </c>
      <c r="I3357" s="9">
        <v>13265.82</v>
      </c>
      <c r="K3357" s="13">
        <f t="shared" si="1611"/>
        <v>10.680000000000291</v>
      </c>
      <c r="L3357" s="13">
        <f t="shared" si="1621"/>
        <v>29.409999999999854</v>
      </c>
      <c r="M3357" s="13">
        <f t="shared" si="1612"/>
        <v>37.170000000000073</v>
      </c>
      <c r="N3357" s="13"/>
      <c r="X3357">
        <f t="shared" si="1614"/>
        <v>10.680000000000291</v>
      </c>
      <c r="Y3357">
        <f t="shared" si="1615"/>
        <v>0</v>
      </c>
      <c r="Z3357">
        <f t="shared" si="1616"/>
        <v>0</v>
      </c>
      <c r="AA3357" s="22">
        <f t="shared" si="1617"/>
        <v>0</v>
      </c>
      <c r="AB3357" s="22">
        <f t="shared" si="1618"/>
        <v>0</v>
      </c>
      <c r="AC3357" s="22">
        <f t="shared" si="1619"/>
        <v>0</v>
      </c>
      <c r="AD3357" s="22">
        <f t="shared" si="1620"/>
        <v>0</v>
      </c>
    </row>
    <row r="3358" spans="3:30" x14ac:dyDescent="0.25">
      <c r="E3358" s="12">
        <v>43118.791666666664</v>
      </c>
      <c r="F3358" s="10">
        <v>13266.32</v>
      </c>
      <c r="G3358" s="10">
        <v>13300.58</v>
      </c>
      <c r="H3358" s="10">
        <v>13258.32</v>
      </c>
      <c r="I3358" s="10">
        <v>13291.33</v>
      </c>
      <c r="K3358" s="13">
        <f t="shared" si="1611"/>
        <v>25.010000000000218</v>
      </c>
      <c r="L3358" s="13">
        <f t="shared" si="1621"/>
        <v>54.420000000000073</v>
      </c>
      <c r="M3358" s="13">
        <f t="shared" si="1612"/>
        <v>42.260000000000218</v>
      </c>
      <c r="N3358" s="13"/>
      <c r="X3358">
        <f t="shared" si="1614"/>
        <v>25.010000000000218</v>
      </c>
      <c r="Y3358">
        <f t="shared" si="1615"/>
        <v>0</v>
      </c>
      <c r="Z3358">
        <f t="shared" si="1616"/>
        <v>0</v>
      </c>
      <c r="AA3358" s="22">
        <f t="shared" si="1617"/>
        <v>0</v>
      </c>
      <c r="AB3358" s="22">
        <f t="shared" si="1618"/>
        <v>0</v>
      </c>
      <c r="AC3358" s="22">
        <f t="shared" si="1619"/>
        <v>0</v>
      </c>
      <c r="AD3358" s="22">
        <f t="shared" si="1620"/>
        <v>0</v>
      </c>
    </row>
    <row r="3359" spans="3:30" x14ac:dyDescent="0.25">
      <c r="E3359" s="11">
        <v>43118.833333333336</v>
      </c>
      <c r="F3359" s="9">
        <v>13292.08</v>
      </c>
      <c r="G3359" s="9">
        <v>13296.83</v>
      </c>
      <c r="H3359" s="9">
        <v>13278.07</v>
      </c>
      <c r="I3359" s="9">
        <v>13292.57</v>
      </c>
      <c r="K3359" s="13">
        <f t="shared" si="1611"/>
        <v>0.48999999999978172</v>
      </c>
      <c r="L3359" s="13">
        <f t="shared" si="1621"/>
        <v>54.909999999999854</v>
      </c>
      <c r="M3359" s="13">
        <f t="shared" si="1612"/>
        <v>18.760000000000218</v>
      </c>
      <c r="N3359" s="13"/>
      <c r="X3359">
        <f t="shared" si="1614"/>
        <v>0.48999999999978172</v>
      </c>
      <c r="Y3359">
        <f t="shared" si="1615"/>
        <v>0</v>
      </c>
      <c r="Z3359">
        <f t="shared" si="1616"/>
        <v>0</v>
      </c>
      <c r="AA3359" s="22">
        <f t="shared" si="1617"/>
        <v>0</v>
      </c>
      <c r="AB3359" s="22">
        <f t="shared" si="1618"/>
        <v>0</v>
      </c>
      <c r="AC3359" s="22">
        <f t="shared" si="1619"/>
        <v>0</v>
      </c>
      <c r="AD3359" s="22">
        <f t="shared" si="1620"/>
        <v>0</v>
      </c>
    </row>
    <row r="3360" spans="3:30" x14ac:dyDescent="0.25">
      <c r="E3360" s="12">
        <v>43118.875</v>
      </c>
      <c r="F3360" s="10">
        <v>13292.82</v>
      </c>
      <c r="G3360" s="10">
        <v>13305.83</v>
      </c>
      <c r="H3360" s="10">
        <v>13287.32</v>
      </c>
      <c r="I3360" s="10">
        <v>13288.82</v>
      </c>
      <c r="K3360" s="13">
        <f t="shared" si="1611"/>
        <v>-4</v>
      </c>
      <c r="L3360" s="13">
        <f t="shared" si="1621"/>
        <v>50.909999999999854</v>
      </c>
      <c r="M3360" s="13">
        <f t="shared" si="1612"/>
        <v>18.510000000000218</v>
      </c>
      <c r="N3360" s="13"/>
      <c r="X3360">
        <f t="shared" si="1614"/>
        <v>4</v>
      </c>
      <c r="Y3360">
        <f t="shared" si="1615"/>
        <v>0</v>
      </c>
      <c r="Z3360">
        <f t="shared" si="1616"/>
        <v>0</v>
      </c>
      <c r="AA3360" s="22">
        <f t="shared" si="1617"/>
        <v>0</v>
      </c>
      <c r="AB3360" s="22">
        <f t="shared" si="1618"/>
        <v>0</v>
      </c>
      <c r="AC3360" s="22">
        <f t="shared" si="1619"/>
        <v>0</v>
      </c>
      <c r="AD3360" s="22">
        <f t="shared" si="1620"/>
        <v>0</v>
      </c>
    </row>
    <row r="3361" spans="3:30" x14ac:dyDescent="0.25">
      <c r="E3361" s="11">
        <v>43118.916666666664</v>
      </c>
      <c r="F3361" s="9">
        <v>13288.57</v>
      </c>
      <c r="G3361" s="9">
        <v>13299.32</v>
      </c>
      <c r="H3361" s="9">
        <v>13273.31</v>
      </c>
      <c r="I3361" s="9">
        <v>13282.31</v>
      </c>
      <c r="K3361" s="13">
        <f t="shared" si="1611"/>
        <v>-6.2600000000002183</v>
      </c>
      <c r="L3361" s="13">
        <f t="shared" si="1621"/>
        <v>44.649999999999636</v>
      </c>
      <c r="M3361" s="13">
        <f t="shared" si="1612"/>
        <v>26.010000000000218</v>
      </c>
      <c r="N3361" s="13"/>
      <c r="X3361">
        <f t="shared" si="1614"/>
        <v>6.2600000000002183</v>
      </c>
      <c r="Y3361">
        <f t="shared" si="1615"/>
        <v>0</v>
      </c>
      <c r="Z3361">
        <f t="shared" si="1616"/>
        <v>0</v>
      </c>
      <c r="AA3361" s="22">
        <f t="shared" si="1617"/>
        <v>0</v>
      </c>
      <c r="AB3361" s="22">
        <f t="shared" si="1618"/>
        <v>0</v>
      </c>
      <c r="AC3361" s="22">
        <f t="shared" si="1619"/>
        <v>0</v>
      </c>
      <c r="AD3361" s="22">
        <f t="shared" si="1620"/>
        <v>0</v>
      </c>
    </row>
    <row r="3362" spans="3:30" hidden="1" x14ac:dyDescent="0.25">
      <c r="E3362" s="12">
        <v>43118.958333333336</v>
      </c>
      <c r="F3362" s="10">
        <v>13283.5</v>
      </c>
      <c r="G3362" s="10">
        <v>13289.43</v>
      </c>
      <c r="H3362" s="10">
        <v>13255.61</v>
      </c>
      <c r="I3362" s="10">
        <v>13268.47</v>
      </c>
    </row>
    <row r="3363" spans="3:30" hidden="1" x14ac:dyDescent="0.25">
      <c r="E3363" s="11">
        <v>43119.041666666664</v>
      </c>
      <c r="F3363" s="9">
        <v>13269.38</v>
      </c>
      <c r="G3363" s="9">
        <v>13286.26</v>
      </c>
      <c r="H3363" s="9">
        <v>13268.78</v>
      </c>
      <c r="I3363" s="9">
        <v>13276.77</v>
      </c>
    </row>
    <row r="3364" spans="3:30" hidden="1" x14ac:dyDescent="0.25">
      <c r="E3364" s="12">
        <v>43119.083333333336</v>
      </c>
      <c r="F3364" s="10">
        <v>13275.58</v>
      </c>
      <c r="G3364" s="10">
        <v>13279.14</v>
      </c>
      <c r="H3364" s="10">
        <v>13269.65</v>
      </c>
      <c r="I3364" s="10">
        <v>13272.02</v>
      </c>
    </row>
    <row r="3365" spans="3:30" hidden="1" x14ac:dyDescent="0.25">
      <c r="E3365" s="11">
        <v>43119.125</v>
      </c>
      <c r="F3365" s="9">
        <v>13272.02</v>
      </c>
      <c r="G3365" s="9">
        <v>13281.65</v>
      </c>
      <c r="H3365" s="9">
        <v>13268.46</v>
      </c>
      <c r="I3365" s="9">
        <v>13274.53</v>
      </c>
    </row>
    <row r="3366" spans="3:30" hidden="1" x14ac:dyDescent="0.25">
      <c r="E3366" s="12">
        <v>43119.166666666664</v>
      </c>
      <c r="F3366" s="10">
        <v>13274.53</v>
      </c>
      <c r="G3366" s="10">
        <v>13276.9</v>
      </c>
      <c r="H3366" s="10">
        <v>13254.05</v>
      </c>
      <c r="I3366" s="10">
        <v>13259.98</v>
      </c>
    </row>
    <row r="3367" spans="3:30" hidden="1" x14ac:dyDescent="0.25">
      <c r="E3367" s="11">
        <v>43119.208333333336</v>
      </c>
      <c r="F3367" s="9">
        <v>13258.79</v>
      </c>
      <c r="G3367" s="9">
        <v>13259.98</v>
      </c>
      <c r="H3367" s="9">
        <v>13242.68</v>
      </c>
      <c r="I3367" s="9">
        <v>13248.61</v>
      </c>
    </row>
    <row r="3368" spans="3:30" hidden="1" x14ac:dyDescent="0.25">
      <c r="E3368" s="12">
        <v>43119.25</v>
      </c>
      <c r="F3368" s="10">
        <v>13248.61</v>
      </c>
      <c r="G3368" s="10">
        <v>13260.41</v>
      </c>
      <c r="H3368" s="10">
        <v>13246.24</v>
      </c>
      <c r="I3368" s="10">
        <v>13255.66</v>
      </c>
    </row>
    <row r="3369" spans="3:30" hidden="1" x14ac:dyDescent="0.25">
      <c r="E3369" s="11">
        <v>43119.291666666664</v>
      </c>
      <c r="F3369" s="9">
        <v>13254.48</v>
      </c>
      <c r="G3369" s="9">
        <v>13260.07</v>
      </c>
      <c r="H3369" s="9">
        <v>13253.26</v>
      </c>
      <c r="I3369" s="9">
        <v>13257.16</v>
      </c>
    </row>
    <row r="3370" spans="3:30" x14ac:dyDescent="0.25">
      <c r="C3370">
        <v>1</v>
      </c>
      <c r="E3370" s="12">
        <v>43119.333333333336</v>
      </c>
      <c r="F3370" s="10">
        <v>13258.35</v>
      </c>
      <c r="G3370" s="10">
        <v>13262.55</v>
      </c>
      <c r="H3370" s="10">
        <v>13253.41</v>
      </c>
      <c r="I3370" s="10">
        <v>13256.77</v>
      </c>
      <c r="K3370" s="13">
        <f t="shared" ref="K3370:K3384" si="1622">I3370-F3370</f>
        <v>-1.5799999999999272</v>
      </c>
      <c r="L3370" s="13">
        <v>0</v>
      </c>
      <c r="M3370" s="13">
        <f t="shared" ref="M3370:M3384" si="1623">G3370-H3370</f>
        <v>9.1399999999994179</v>
      </c>
      <c r="N3370" s="13">
        <f t="shared" ref="N3370" si="1624">I3384-F3370</f>
        <v>205.51000000000022</v>
      </c>
      <c r="O3370" s="18">
        <f>IF(K3370*N3370&gt;0,1,0)</f>
        <v>0</v>
      </c>
      <c r="S3370" s="13">
        <f>MAX(G3370:G3385)</f>
        <v>13475.56</v>
      </c>
      <c r="X3370">
        <f t="shared" ref="X3370:X3384" si="1625">ABS(K3370)</f>
        <v>1.5799999999999272</v>
      </c>
      <c r="Y3370">
        <f t="shared" ref="Y3370:Y3384" si="1626">ABS(N3370)</f>
        <v>205.51000000000022</v>
      </c>
      <c r="Z3370">
        <f t="shared" ref="Z3370:Z3384" si="1627">IF(S3370&lt;1000,ABS(S3370),0)</f>
        <v>0</v>
      </c>
      <c r="AA3370" s="22">
        <f t="shared" ref="AA3370:AA3384" si="1628">ABS(P3370)</f>
        <v>0</v>
      </c>
      <c r="AB3370" s="22">
        <f t="shared" ref="AB3370:AB3384" si="1629">ABS(Q3370)</f>
        <v>0</v>
      </c>
      <c r="AC3370" s="22">
        <f t="shared" ref="AC3370:AC3384" si="1630">IF(O3370=1,ABS(P3371),0)</f>
        <v>0</v>
      </c>
      <c r="AD3370" s="22">
        <f t="shared" ref="AD3370:AD3384" si="1631">IF(O3370=0,ABS(Q3371),0)</f>
        <v>1.8729770417764233</v>
      </c>
    </row>
    <row r="3371" spans="3:30" x14ac:dyDescent="0.25">
      <c r="E3371" s="11">
        <v>43119.375</v>
      </c>
      <c r="F3371" s="9">
        <v>13266.04</v>
      </c>
      <c r="G3371" s="9">
        <v>13283.76</v>
      </c>
      <c r="H3371" s="9">
        <v>13257.98</v>
      </c>
      <c r="I3371" s="9">
        <v>13279.52</v>
      </c>
      <c r="K3371" s="13">
        <f t="shared" si="1622"/>
        <v>13.479999999999563</v>
      </c>
      <c r="L3371" s="13">
        <f t="shared" ref="L3371:L3384" si="1632">L3370+K3371</f>
        <v>13.479999999999563</v>
      </c>
      <c r="M3371" s="13">
        <f t="shared" si="1623"/>
        <v>25.780000000000655</v>
      </c>
      <c r="N3371" s="13"/>
      <c r="P3371">
        <f>_xlfn.IFS(K3370&lt;0,MIN(L3370:L3384),K3370&gt;0,MAX(L3370:L3384))/S3349</f>
        <v>0</v>
      </c>
      <c r="Q3371">
        <f>_xlfn.IFS(K3370&lt;0,MAX(L3370:L3384),K3370&gt;0,MIN(L3370:L3384))/S3349</f>
        <v>1.8729770417764233</v>
      </c>
      <c r="S3371" s="13">
        <f>MIN(H3370:H3385)</f>
        <v>13253.41</v>
      </c>
      <c r="X3371">
        <f t="shared" si="1625"/>
        <v>13.479999999999563</v>
      </c>
      <c r="Y3371">
        <f t="shared" si="1626"/>
        <v>0</v>
      </c>
      <c r="Z3371">
        <f t="shared" si="1627"/>
        <v>0</v>
      </c>
      <c r="AA3371" s="22">
        <f t="shared" si="1628"/>
        <v>0</v>
      </c>
      <c r="AB3371" s="22">
        <f t="shared" si="1629"/>
        <v>1.8729770417764233</v>
      </c>
      <c r="AC3371" s="22">
        <f t="shared" si="1630"/>
        <v>0</v>
      </c>
      <c r="AD3371" s="22">
        <f t="shared" si="1631"/>
        <v>0</v>
      </c>
    </row>
    <row r="3372" spans="3:30" x14ac:dyDescent="0.25">
      <c r="E3372" s="12">
        <v>43119.416666666664</v>
      </c>
      <c r="F3372" s="10">
        <v>13279.52</v>
      </c>
      <c r="G3372" s="10">
        <v>13359.66</v>
      </c>
      <c r="H3372" s="10">
        <v>13278.41</v>
      </c>
      <c r="I3372" s="10">
        <v>13348.7</v>
      </c>
      <c r="K3372" s="13">
        <f t="shared" si="1622"/>
        <v>69.180000000000291</v>
      </c>
      <c r="L3372" s="13">
        <f t="shared" si="1632"/>
        <v>82.659999999999854</v>
      </c>
      <c r="M3372" s="13">
        <f t="shared" si="1623"/>
        <v>81.25</v>
      </c>
      <c r="N3372" s="13"/>
      <c r="S3372" s="13">
        <f>S3370-S3371</f>
        <v>222.14999999999964</v>
      </c>
      <c r="X3372">
        <f t="shared" si="1625"/>
        <v>69.180000000000291</v>
      </c>
      <c r="Y3372">
        <f t="shared" si="1626"/>
        <v>0</v>
      </c>
      <c r="Z3372">
        <f t="shared" si="1627"/>
        <v>222.14999999999964</v>
      </c>
      <c r="AA3372" s="22">
        <f t="shared" si="1628"/>
        <v>0</v>
      </c>
      <c r="AB3372" s="22">
        <f t="shared" si="1629"/>
        <v>0</v>
      </c>
      <c r="AC3372" s="22">
        <f t="shared" si="1630"/>
        <v>0</v>
      </c>
      <c r="AD3372" s="22">
        <f t="shared" si="1631"/>
        <v>0</v>
      </c>
    </row>
    <row r="3373" spans="3:30" x14ac:dyDescent="0.25">
      <c r="E3373" s="11">
        <v>43119.458333333336</v>
      </c>
      <c r="F3373" s="9">
        <v>13347.7</v>
      </c>
      <c r="G3373" s="9">
        <v>13414.54</v>
      </c>
      <c r="H3373" s="9">
        <v>13343.53</v>
      </c>
      <c r="I3373" s="9">
        <v>13402.47</v>
      </c>
      <c r="K3373" s="13">
        <f t="shared" si="1622"/>
        <v>54.769999999998618</v>
      </c>
      <c r="L3373" s="13">
        <f t="shared" si="1632"/>
        <v>137.42999999999847</v>
      </c>
      <c r="M3373" s="13">
        <f t="shared" si="1623"/>
        <v>71.010000000000218</v>
      </c>
      <c r="N3373" s="13"/>
      <c r="X3373">
        <f t="shared" si="1625"/>
        <v>54.769999999998618</v>
      </c>
      <c r="Y3373">
        <f t="shared" si="1626"/>
        <v>0</v>
      </c>
      <c r="Z3373">
        <f t="shared" si="1627"/>
        <v>0</v>
      </c>
      <c r="AA3373" s="22">
        <f t="shared" si="1628"/>
        <v>0</v>
      </c>
      <c r="AB3373" s="22">
        <f t="shared" si="1629"/>
        <v>0</v>
      </c>
      <c r="AC3373" s="22">
        <f t="shared" si="1630"/>
        <v>0</v>
      </c>
      <c r="AD3373" s="22">
        <f t="shared" si="1631"/>
        <v>0</v>
      </c>
    </row>
    <row r="3374" spans="3:30" x14ac:dyDescent="0.25">
      <c r="E3374" s="12">
        <v>43119.5</v>
      </c>
      <c r="F3374" s="10">
        <v>13402.22</v>
      </c>
      <c r="G3374" s="10">
        <v>13422.24</v>
      </c>
      <c r="H3374" s="10">
        <v>13389.75</v>
      </c>
      <c r="I3374" s="10">
        <v>13406.73</v>
      </c>
      <c r="K3374" s="13">
        <f t="shared" si="1622"/>
        <v>4.5100000000002183</v>
      </c>
      <c r="L3374" s="13">
        <f t="shared" si="1632"/>
        <v>141.93999999999869</v>
      </c>
      <c r="M3374" s="13">
        <f t="shared" si="1623"/>
        <v>32.489999999999782</v>
      </c>
      <c r="N3374" s="13"/>
      <c r="X3374">
        <f t="shared" si="1625"/>
        <v>4.5100000000002183</v>
      </c>
      <c r="Y3374">
        <f t="shared" si="1626"/>
        <v>0</v>
      </c>
      <c r="Z3374">
        <f t="shared" si="1627"/>
        <v>0</v>
      </c>
      <c r="AA3374" s="22">
        <f t="shared" si="1628"/>
        <v>0</v>
      </c>
      <c r="AB3374" s="22">
        <f t="shared" si="1629"/>
        <v>0</v>
      </c>
      <c r="AC3374" s="22">
        <f t="shared" si="1630"/>
        <v>0</v>
      </c>
      <c r="AD3374" s="22">
        <f t="shared" si="1631"/>
        <v>0</v>
      </c>
    </row>
    <row r="3375" spans="3:30" x14ac:dyDescent="0.25">
      <c r="E3375" s="11">
        <v>43119.541666666664</v>
      </c>
      <c r="F3375" s="9">
        <v>13406.48</v>
      </c>
      <c r="G3375" s="9">
        <v>13420.5</v>
      </c>
      <c r="H3375" s="9">
        <v>13391.79</v>
      </c>
      <c r="I3375" s="9">
        <v>13395.88</v>
      </c>
      <c r="K3375" s="13">
        <f t="shared" si="1622"/>
        <v>-10.600000000000364</v>
      </c>
      <c r="L3375" s="13">
        <f t="shared" si="1632"/>
        <v>131.33999999999833</v>
      </c>
      <c r="M3375" s="13">
        <f t="shared" si="1623"/>
        <v>28.709999999999127</v>
      </c>
      <c r="N3375" s="13"/>
      <c r="X3375">
        <f t="shared" si="1625"/>
        <v>10.600000000000364</v>
      </c>
      <c r="Y3375">
        <f t="shared" si="1626"/>
        <v>0</v>
      </c>
      <c r="Z3375">
        <f t="shared" si="1627"/>
        <v>0</v>
      </c>
      <c r="AA3375" s="22">
        <f t="shared" si="1628"/>
        <v>0</v>
      </c>
      <c r="AB3375" s="22">
        <f t="shared" si="1629"/>
        <v>0</v>
      </c>
      <c r="AC3375" s="22">
        <f t="shared" si="1630"/>
        <v>0</v>
      </c>
      <c r="AD3375" s="22">
        <f t="shared" si="1631"/>
        <v>0</v>
      </c>
    </row>
    <row r="3376" spans="3:30" x14ac:dyDescent="0.25">
      <c r="E3376" s="12">
        <v>43119.583333333336</v>
      </c>
      <c r="F3376" s="10">
        <v>13394.63</v>
      </c>
      <c r="G3376" s="10">
        <v>13433.82</v>
      </c>
      <c r="H3376" s="10">
        <v>13390.62</v>
      </c>
      <c r="I3376" s="10">
        <v>13429.27</v>
      </c>
      <c r="K3376" s="13">
        <f t="shared" si="1622"/>
        <v>34.640000000001237</v>
      </c>
      <c r="L3376" s="13">
        <f t="shared" si="1632"/>
        <v>165.97999999999956</v>
      </c>
      <c r="M3376" s="13">
        <f t="shared" si="1623"/>
        <v>43.199999999998909</v>
      </c>
      <c r="N3376" s="13"/>
      <c r="X3376">
        <f t="shared" si="1625"/>
        <v>34.640000000001237</v>
      </c>
      <c r="Y3376">
        <f t="shared" si="1626"/>
        <v>0</v>
      </c>
      <c r="Z3376">
        <f t="shared" si="1627"/>
        <v>0</v>
      </c>
      <c r="AA3376" s="22">
        <f t="shared" si="1628"/>
        <v>0</v>
      </c>
      <c r="AB3376" s="22">
        <f t="shared" si="1629"/>
        <v>0</v>
      </c>
      <c r="AC3376" s="22">
        <f t="shared" si="1630"/>
        <v>0</v>
      </c>
      <c r="AD3376" s="22">
        <f t="shared" si="1631"/>
        <v>0</v>
      </c>
    </row>
    <row r="3377" spans="3:30" x14ac:dyDescent="0.25">
      <c r="E3377" s="11">
        <v>43119.625</v>
      </c>
      <c r="F3377" s="9">
        <v>13428.77</v>
      </c>
      <c r="G3377" s="9">
        <v>13428.77</v>
      </c>
      <c r="H3377" s="9">
        <v>13398.43</v>
      </c>
      <c r="I3377" s="9">
        <v>13418.96</v>
      </c>
      <c r="K3377" s="13">
        <f t="shared" si="1622"/>
        <v>-9.8100000000013097</v>
      </c>
      <c r="L3377" s="13">
        <f t="shared" si="1632"/>
        <v>156.16999999999825</v>
      </c>
      <c r="M3377" s="13">
        <f t="shared" si="1623"/>
        <v>30.340000000000146</v>
      </c>
      <c r="N3377" s="13"/>
      <c r="X3377">
        <f t="shared" si="1625"/>
        <v>9.8100000000013097</v>
      </c>
      <c r="Y3377">
        <f t="shared" si="1626"/>
        <v>0</v>
      </c>
      <c r="Z3377">
        <f t="shared" si="1627"/>
        <v>0</v>
      </c>
      <c r="AA3377" s="22">
        <f t="shared" si="1628"/>
        <v>0</v>
      </c>
      <c r="AB3377" s="22">
        <f t="shared" si="1629"/>
        <v>0</v>
      </c>
      <c r="AC3377" s="22">
        <f t="shared" si="1630"/>
        <v>0</v>
      </c>
      <c r="AD3377" s="22">
        <f t="shared" si="1631"/>
        <v>0</v>
      </c>
    </row>
    <row r="3378" spans="3:30" x14ac:dyDescent="0.25">
      <c r="E3378" s="12">
        <v>43119.666666666664</v>
      </c>
      <c r="F3378" s="10">
        <v>13419.46</v>
      </c>
      <c r="G3378" s="10">
        <v>13446.1</v>
      </c>
      <c r="H3378" s="10">
        <v>13416.11</v>
      </c>
      <c r="I3378" s="10">
        <v>13422.94</v>
      </c>
      <c r="K3378" s="13">
        <f t="shared" si="1622"/>
        <v>3.4800000000013824</v>
      </c>
      <c r="L3378" s="13">
        <f t="shared" si="1632"/>
        <v>159.64999999999964</v>
      </c>
      <c r="M3378" s="13">
        <f t="shared" si="1623"/>
        <v>29.989999999999782</v>
      </c>
      <c r="N3378" s="13"/>
      <c r="X3378">
        <f t="shared" si="1625"/>
        <v>3.4800000000013824</v>
      </c>
      <c r="Y3378">
        <f t="shared" si="1626"/>
        <v>0</v>
      </c>
      <c r="Z3378">
        <f t="shared" si="1627"/>
        <v>0</v>
      </c>
      <c r="AA3378" s="22">
        <f t="shared" si="1628"/>
        <v>0</v>
      </c>
      <c r="AB3378" s="22">
        <f t="shared" si="1629"/>
        <v>0</v>
      </c>
      <c r="AC3378" s="22">
        <f t="shared" si="1630"/>
        <v>0</v>
      </c>
      <c r="AD3378" s="22">
        <f t="shared" si="1631"/>
        <v>0</v>
      </c>
    </row>
    <row r="3379" spans="3:30" x14ac:dyDescent="0.25">
      <c r="E3379" s="11">
        <v>43119.708333333336</v>
      </c>
      <c r="F3379" s="9">
        <v>13424.69</v>
      </c>
      <c r="G3379" s="9">
        <v>13432.49</v>
      </c>
      <c r="H3379" s="9">
        <v>13402.19</v>
      </c>
      <c r="I3379" s="9">
        <v>13417.86</v>
      </c>
      <c r="K3379" s="13">
        <f t="shared" si="1622"/>
        <v>-6.8299999999999272</v>
      </c>
      <c r="L3379" s="13">
        <f t="shared" si="1632"/>
        <v>152.81999999999971</v>
      </c>
      <c r="M3379" s="13">
        <f t="shared" si="1623"/>
        <v>30.299999999999272</v>
      </c>
      <c r="N3379" s="13"/>
      <c r="X3379">
        <f t="shared" si="1625"/>
        <v>6.8299999999999272</v>
      </c>
      <c r="Y3379">
        <f t="shared" si="1626"/>
        <v>0</v>
      </c>
      <c r="Z3379">
        <f t="shared" si="1627"/>
        <v>0</v>
      </c>
      <c r="AA3379" s="22">
        <f t="shared" si="1628"/>
        <v>0</v>
      </c>
      <c r="AB3379" s="22">
        <f t="shared" si="1629"/>
        <v>0</v>
      </c>
      <c r="AC3379" s="22">
        <f t="shared" si="1630"/>
        <v>0</v>
      </c>
      <c r="AD3379" s="22">
        <f t="shared" si="1631"/>
        <v>0</v>
      </c>
    </row>
    <row r="3380" spans="3:30" x14ac:dyDescent="0.25">
      <c r="E3380" s="12">
        <v>43119.75</v>
      </c>
      <c r="F3380" s="10">
        <v>13418.11</v>
      </c>
      <c r="G3380" s="10">
        <v>13437.9</v>
      </c>
      <c r="H3380" s="10">
        <v>13398.34</v>
      </c>
      <c r="I3380" s="10">
        <v>13419.61</v>
      </c>
      <c r="K3380" s="13">
        <f t="shared" si="1622"/>
        <v>1.5</v>
      </c>
      <c r="L3380" s="13">
        <f t="shared" si="1632"/>
        <v>154.31999999999971</v>
      </c>
      <c r="M3380" s="13">
        <f t="shared" si="1623"/>
        <v>39.559999999999491</v>
      </c>
      <c r="N3380" s="13"/>
      <c r="X3380">
        <f t="shared" si="1625"/>
        <v>1.5</v>
      </c>
      <c r="Y3380">
        <f t="shared" si="1626"/>
        <v>0</v>
      </c>
      <c r="Z3380">
        <f t="shared" si="1627"/>
        <v>0</v>
      </c>
      <c r="AA3380" s="22">
        <f t="shared" si="1628"/>
        <v>0</v>
      </c>
      <c r="AB3380" s="22">
        <f t="shared" si="1629"/>
        <v>0</v>
      </c>
      <c r="AC3380" s="22">
        <f t="shared" si="1630"/>
        <v>0</v>
      </c>
      <c r="AD3380" s="22">
        <f t="shared" si="1631"/>
        <v>0</v>
      </c>
    </row>
    <row r="3381" spans="3:30" x14ac:dyDescent="0.25">
      <c r="E3381" s="11">
        <v>43119.791666666664</v>
      </c>
      <c r="F3381" s="9">
        <v>13419.36</v>
      </c>
      <c r="G3381" s="9">
        <v>13438.62</v>
      </c>
      <c r="H3381" s="9">
        <v>13417.61</v>
      </c>
      <c r="I3381" s="9">
        <v>13435.86</v>
      </c>
      <c r="K3381" s="13">
        <f t="shared" si="1622"/>
        <v>16.5</v>
      </c>
      <c r="L3381" s="13">
        <f t="shared" si="1632"/>
        <v>170.81999999999971</v>
      </c>
      <c r="M3381" s="13">
        <f t="shared" si="1623"/>
        <v>21.010000000000218</v>
      </c>
      <c r="N3381" s="13"/>
      <c r="X3381">
        <f t="shared" si="1625"/>
        <v>16.5</v>
      </c>
      <c r="Y3381">
        <f t="shared" si="1626"/>
        <v>0</v>
      </c>
      <c r="Z3381">
        <f t="shared" si="1627"/>
        <v>0</v>
      </c>
      <c r="AA3381" s="22">
        <f t="shared" si="1628"/>
        <v>0</v>
      </c>
      <c r="AB3381" s="22">
        <f t="shared" si="1629"/>
        <v>0</v>
      </c>
      <c r="AC3381" s="22">
        <f t="shared" si="1630"/>
        <v>0</v>
      </c>
      <c r="AD3381" s="22">
        <f t="shared" si="1631"/>
        <v>0</v>
      </c>
    </row>
    <row r="3382" spans="3:30" x14ac:dyDescent="0.25">
      <c r="E3382" s="12">
        <v>43119.833333333336</v>
      </c>
      <c r="F3382" s="10">
        <v>13436.37</v>
      </c>
      <c r="G3382" s="10">
        <v>13436.87</v>
      </c>
      <c r="H3382" s="10">
        <v>13423.36</v>
      </c>
      <c r="I3382" s="10">
        <v>13430.36</v>
      </c>
      <c r="K3382" s="13">
        <f t="shared" si="1622"/>
        <v>-6.0100000000002183</v>
      </c>
      <c r="L3382" s="13">
        <f t="shared" si="1632"/>
        <v>164.80999999999949</v>
      </c>
      <c r="M3382" s="13">
        <f t="shared" si="1623"/>
        <v>13.510000000000218</v>
      </c>
      <c r="N3382" s="13"/>
      <c r="X3382">
        <f t="shared" si="1625"/>
        <v>6.0100000000002183</v>
      </c>
      <c r="Y3382">
        <f t="shared" si="1626"/>
        <v>0</v>
      </c>
      <c r="Z3382">
        <f t="shared" si="1627"/>
        <v>0</v>
      </c>
      <c r="AA3382" s="22">
        <f t="shared" si="1628"/>
        <v>0</v>
      </c>
      <c r="AB3382" s="22">
        <f t="shared" si="1629"/>
        <v>0</v>
      </c>
      <c r="AC3382" s="22">
        <f t="shared" si="1630"/>
        <v>0</v>
      </c>
      <c r="AD3382" s="22">
        <f t="shared" si="1631"/>
        <v>0</v>
      </c>
    </row>
    <row r="3383" spans="3:30" x14ac:dyDescent="0.25">
      <c r="E3383" s="11">
        <v>43119.875</v>
      </c>
      <c r="F3383" s="9">
        <v>13430.11</v>
      </c>
      <c r="G3383" s="9">
        <v>13465.62</v>
      </c>
      <c r="H3383" s="9">
        <v>13430.11</v>
      </c>
      <c r="I3383" s="9">
        <v>13451.86</v>
      </c>
      <c r="K3383" s="13">
        <f t="shared" si="1622"/>
        <v>21.75</v>
      </c>
      <c r="L3383" s="13">
        <f t="shared" si="1632"/>
        <v>186.55999999999949</v>
      </c>
      <c r="M3383" s="13">
        <f t="shared" si="1623"/>
        <v>35.510000000000218</v>
      </c>
      <c r="N3383" s="13"/>
      <c r="X3383">
        <f t="shared" si="1625"/>
        <v>21.75</v>
      </c>
      <c r="Y3383">
        <f t="shared" si="1626"/>
        <v>0</v>
      </c>
      <c r="Z3383">
        <f t="shared" si="1627"/>
        <v>0</v>
      </c>
      <c r="AA3383" s="22">
        <f t="shared" si="1628"/>
        <v>0</v>
      </c>
      <c r="AB3383" s="22">
        <f t="shared" si="1629"/>
        <v>0</v>
      </c>
      <c r="AC3383" s="22">
        <f t="shared" si="1630"/>
        <v>0</v>
      </c>
      <c r="AD3383" s="22">
        <f t="shared" si="1631"/>
        <v>0</v>
      </c>
    </row>
    <row r="3384" spans="3:30" x14ac:dyDescent="0.25">
      <c r="E3384" s="12">
        <v>43119.916666666664</v>
      </c>
      <c r="F3384" s="10">
        <v>13451.36</v>
      </c>
      <c r="G3384" s="10">
        <v>13473.62</v>
      </c>
      <c r="H3384" s="10">
        <v>13449.61</v>
      </c>
      <c r="I3384" s="10">
        <v>13463.86</v>
      </c>
      <c r="K3384" s="13">
        <f t="shared" si="1622"/>
        <v>12.5</v>
      </c>
      <c r="L3384" s="13">
        <f t="shared" si="1632"/>
        <v>199.05999999999949</v>
      </c>
      <c r="M3384" s="13">
        <f t="shared" si="1623"/>
        <v>24.010000000000218</v>
      </c>
      <c r="N3384" s="13"/>
      <c r="X3384">
        <f t="shared" si="1625"/>
        <v>12.5</v>
      </c>
      <c r="Y3384">
        <f t="shared" si="1626"/>
        <v>0</v>
      </c>
      <c r="Z3384">
        <f t="shared" si="1627"/>
        <v>0</v>
      </c>
      <c r="AA3384" s="22">
        <f t="shared" si="1628"/>
        <v>0</v>
      </c>
      <c r="AB3384" s="22">
        <f t="shared" si="1629"/>
        <v>0</v>
      </c>
      <c r="AC3384" s="22">
        <f t="shared" si="1630"/>
        <v>0</v>
      </c>
      <c r="AD3384" s="22">
        <f t="shared" si="1631"/>
        <v>0</v>
      </c>
    </row>
    <row r="3385" spans="3:30" hidden="1" x14ac:dyDescent="0.25">
      <c r="E3385" s="11">
        <v>43122.041666666664</v>
      </c>
      <c r="F3385" s="9">
        <v>13463.01</v>
      </c>
      <c r="G3385" s="9">
        <v>13475.56</v>
      </c>
      <c r="H3385" s="9">
        <v>13427.81</v>
      </c>
      <c r="I3385" s="9">
        <v>13467.38</v>
      </c>
    </row>
    <row r="3386" spans="3:30" hidden="1" x14ac:dyDescent="0.25">
      <c r="E3386" s="12">
        <v>43122.083333333336</v>
      </c>
      <c r="F3386" s="10">
        <v>13466.78</v>
      </c>
      <c r="G3386" s="10">
        <v>13469.77</v>
      </c>
      <c r="H3386" s="10">
        <v>13460.2</v>
      </c>
      <c r="I3386" s="10">
        <v>13467.37</v>
      </c>
    </row>
    <row r="3387" spans="3:30" hidden="1" x14ac:dyDescent="0.25">
      <c r="E3387" s="11">
        <v>43122.125</v>
      </c>
      <c r="F3387" s="9">
        <v>13466.74</v>
      </c>
      <c r="G3387" s="9">
        <v>13472.72</v>
      </c>
      <c r="H3387" s="9">
        <v>13460.76</v>
      </c>
      <c r="I3387" s="9">
        <v>13472.72</v>
      </c>
    </row>
    <row r="3388" spans="3:30" hidden="1" x14ac:dyDescent="0.25">
      <c r="E3388" s="12">
        <v>43122.166666666664</v>
      </c>
      <c r="F3388" s="10">
        <v>13472.12</v>
      </c>
      <c r="G3388" s="10">
        <v>13479.9</v>
      </c>
      <c r="H3388" s="10">
        <v>13467.93</v>
      </c>
      <c r="I3388" s="10">
        <v>13469.13</v>
      </c>
    </row>
    <row r="3389" spans="3:30" hidden="1" x14ac:dyDescent="0.25">
      <c r="E3389" s="11">
        <v>43122.208333333336</v>
      </c>
      <c r="F3389" s="9">
        <v>13469.13</v>
      </c>
      <c r="G3389" s="9">
        <v>13470.33</v>
      </c>
      <c r="H3389" s="9">
        <v>13466.74</v>
      </c>
      <c r="I3389" s="9">
        <v>13467.93</v>
      </c>
    </row>
    <row r="3390" spans="3:30" hidden="1" x14ac:dyDescent="0.25">
      <c r="E3390" s="12">
        <v>43122.25</v>
      </c>
      <c r="F3390" s="10">
        <v>13467.93</v>
      </c>
      <c r="G3390" s="10">
        <v>13468.43</v>
      </c>
      <c r="H3390" s="10">
        <v>13463.64</v>
      </c>
      <c r="I3390" s="10">
        <v>13466.03</v>
      </c>
    </row>
    <row r="3391" spans="3:30" hidden="1" x14ac:dyDescent="0.25">
      <c r="E3391" s="11">
        <v>43122.291666666664</v>
      </c>
      <c r="F3391" s="9">
        <v>13467.23</v>
      </c>
      <c r="G3391" s="9">
        <v>13468.43</v>
      </c>
      <c r="H3391" s="9">
        <v>13461.32</v>
      </c>
      <c r="I3391" s="9">
        <v>13463.21</v>
      </c>
    </row>
    <row r="3392" spans="3:30" x14ac:dyDescent="0.25">
      <c r="C3392">
        <v>1</v>
      </c>
      <c r="E3392" s="12">
        <v>43122.333333333336</v>
      </c>
      <c r="F3392" s="10">
        <v>13463.21</v>
      </c>
      <c r="G3392" s="10">
        <v>13466.25</v>
      </c>
      <c r="H3392" s="10">
        <v>13453.18</v>
      </c>
      <c r="I3392" s="10">
        <v>13460.38</v>
      </c>
      <c r="K3392" s="13">
        <f t="shared" ref="K3392:K3406" si="1633">I3392-F3392</f>
        <v>-2.8299999999999272</v>
      </c>
      <c r="L3392" s="13">
        <v>0</v>
      </c>
      <c r="M3392" s="13">
        <f t="shared" ref="M3392:M3406" si="1634">G3392-H3392</f>
        <v>13.069999999999709</v>
      </c>
      <c r="N3392" s="13">
        <f t="shared" ref="N3392" si="1635">I3406-F3392</f>
        <v>41.420000000000073</v>
      </c>
      <c r="O3392" s="18">
        <f>IF(K3392*N3392&gt;0,1,0)</f>
        <v>0</v>
      </c>
      <c r="S3392" s="13">
        <f>MAX(G3392:G3407)</f>
        <v>13519.14</v>
      </c>
      <c r="X3392">
        <f t="shared" ref="X3392:X3406" si="1636">ABS(K3392)</f>
        <v>2.8299999999999272</v>
      </c>
      <c r="Y3392">
        <f t="shared" ref="Y3392:Y3406" si="1637">ABS(N3392)</f>
        <v>41.420000000000073</v>
      </c>
      <c r="Z3392">
        <f t="shared" ref="Z3392:Z3406" si="1638">IF(S3392&lt;1000,ABS(S3392),0)</f>
        <v>0</v>
      </c>
      <c r="AA3392" s="22">
        <f t="shared" ref="AA3392:AA3406" si="1639">ABS(P3392)</f>
        <v>0</v>
      </c>
      <c r="AB3392" s="22">
        <f t="shared" ref="AB3392:AB3406" si="1640">ABS(Q3392)</f>
        <v>0</v>
      </c>
      <c r="AC3392" s="22">
        <f t="shared" ref="AC3392:AC3406" si="1641">IF(O3392=1,ABS(P3393),0)</f>
        <v>0</v>
      </c>
      <c r="AD3392" s="22">
        <f t="shared" ref="AD3392:AD3406" si="1642">IF(O3392=0,ABS(Q3393),0)</f>
        <v>0</v>
      </c>
    </row>
    <row r="3393" spans="5:30" x14ac:dyDescent="0.25">
      <c r="E3393" s="11">
        <v>43122.375</v>
      </c>
      <c r="F3393" s="9">
        <v>13457.76</v>
      </c>
      <c r="G3393" s="9">
        <v>13464.71</v>
      </c>
      <c r="H3393" s="9">
        <v>13436.47</v>
      </c>
      <c r="I3393" s="9">
        <v>13438.22</v>
      </c>
      <c r="K3393" s="13">
        <f t="shared" si="1633"/>
        <v>-19.540000000000873</v>
      </c>
      <c r="L3393" s="13">
        <f t="shared" ref="L3393:L3406" si="1643">L3392+K3393</f>
        <v>-19.540000000000873</v>
      </c>
      <c r="M3393" s="13">
        <f t="shared" si="1634"/>
        <v>28.239999999999782</v>
      </c>
      <c r="N3393" s="13"/>
      <c r="S3393" s="13">
        <f>MIN(H3392:H3407)</f>
        <v>13409.97</v>
      </c>
      <c r="X3393">
        <f t="shared" si="1636"/>
        <v>19.540000000000873</v>
      </c>
      <c r="Y3393">
        <f t="shared" si="1637"/>
        <v>0</v>
      </c>
      <c r="Z3393">
        <f t="shared" si="1638"/>
        <v>0</v>
      </c>
      <c r="AA3393" s="22">
        <f t="shared" si="1639"/>
        <v>0</v>
      </c>
      <c r="AB3393" s="22">
        <f t="shared" si="1640"/>
        <v>0</v>
      </c>
      <c r="AC3393" s="22">
        <f t="shared" si="1641"/>
        <v>0</v>
      </c>
      <c r="AD3393" s="22">
        <f t="shared" si="1642"/>
        <v>0.23241053342335938</v>
      </c>
    </row>
    <row r="3394" spans="5:30" x14ac:dyDescent="0.25">
      <c r="E3394" s="12">
        <v>43122.416666666664</v>
      </c>
      <c r="F3394" s="10">
        <v>13436.47</v>
      </c>
      <c r="G3394" s="10">
        <v>13455.72</v>
      </c>
      <c r="H3394" s="10">
        <v>13419.22</v>
      </c>
      <c r="I3394" s="10">
        <v>13428.35</v>
      </c>
      <c r="K3394" s="13">
        <f t="shared" si="1633"/>
        <v>-8.1199999999989814</v>
      </c>
      <c r="L3394" s="13">
        <f t="shared" si="1643"/>
        <v>-27.659999999999854</v>
      </c>
      <c r="M3394" s="13">
        <f t="shared" si="1634"/>
        <v>36.5</v>
      </c>
      <c r="N3394" s="13"/>
      <c r="P3394">
        <f>_xlfn.IFS(K3393&lt;0,MIN(L3393:L3407),K3393&gt;0,MAX(L3393:L3407))/S3372</f>
        <v>-0.14652261985145687</v>
      </c>
      <c r="Q3394">
        <f>_xlfn.IFS(K3393&lt;0,MAX(L3393:L3407),K3393&gt;0,MIN(L3393:L3407))/S3372</f>
        <v>0.23241053342335938</v>
      </c>
      <c r="S3394" s="13">
        <f>S3392-S3393</f>
        <v>109.17000000000007</v>
      </c>
      <c r="X3394">
        <f t="shared" si="1636"/>
        <v>8.1199999999989814</v>
      </c>
      <c r="Y3394">
        <f t="shared" si="1637"/>
        <v>0</v>
      </c>
      <c r="Z3394">
        <f t="shared" si="1638"/>
        <v>109.17000000000007</v>
      </c>
      <c r="AA3394" s="22">
        <f t="shared" si="1639"/>
        <v>0.14652261985145687</v>
      </c>
      <c r="AB3394" s="22">
        <f t="shared" si="1640"/>
        <v>0.23241053342335938</v>
      </c>
      <c r="AC3394" s="22">
        <f t="shared" si="1641"/>
        <v>0</v>
      </c>
      <c r="AD3394" s="22">
        <f t="shared" si="1642"/>
        <v>0</v>
      </c>
    </row>
    <row r="3395" spans="5:30" x14ac:dyDescent="0.25">
      <c r="E3395" s="11">
        <v>43122.458333333336</v>
      </c>
      <c r="F3395" s="9">
        <v>13427.85</v>
      </c>
      <c r="G3395" s="9">
        <v>13433.59</v>
      </c>
      <c r="H3395" s="9">
        <v>13409.97</v>
      </c>
      <c r="I3395" s="9">
        <v>13422.96</v>
      </c>
      <c r="K3395" s="13">
        <f t="shared" si="1633"/>
        <v>-4.8900000000012369</v>
      </c>
      <c r="L3395" s="13">
        <f t="shared" si="1643"/>
        <v>-32.550000000001091</v>
      </c>
      <c r="M3395" s="13">
        <f t="shared" si="1634"/>
        <v>23.6200000000008</v>
      </c>
      <c r="N3395" s="13"/>
      <c r="X3395">
        <f t="shared" si="1636"/>
        <v>4.8900000000012369</v>
      </c>
      <c r="Y3395">
        <f t="shared" si="1637"/>
        <v>0</v>
      </c>
      <c r="Z3395">
        <f t="shared" si="1638"/>
        <v>0</v>
      </c>
      <c r="AA3395" s="22">
        <f t="shared" si="1639"/>
        <v>0</v>
      </c>
      <c r="AB3395" s="22">
        <f t="shared" si="1640"/>
        <v>0</v>
      </c>
      <c r="AC3395" s="22">
        <f t="shared" si="1641"/>
        <v>0</v>
      </c>
      <c r="AD3395" s="22">
        <f t="shared" si="1642"/>
        <v>0</v>
      </c>
    </row>
    <row r="3396" spans="5:30" x14ac:dyDescent="0.25">
      <c r="E3396" s="12">
        <v>43122.5</v>
      </c>
      <c r="F3396" s="10">
        <v>13422.46</v>
      </c>
      <c r="G3396" s="10">
        <v>13440.82</v>
      </c>
      <c r="H3396" s="10">
        <v>13414.79</v>
      </c>
      <c r="I3396" s="10">
        <v>13433.82</v>
      </c>
      <c r="K3396" s="13">
        <f t="shared" si="1633"/>
        <v>11.360000000000582</v>
      </c>
      <c r="L3396" s="13">
        <f t="shared" si="1643"/>
        <v>-21.190000000000509</v>
      </c>
      <c r="M3396" s="13">
        <f t="shared" si="1634"/>
        <v>26.029999999998836</v>
      </c>
      <c r="N3396" s="13"/>
      <c r="X3396">
        <f t="shared" si="1636"/>
        <v>11.360000000000582</v>
      </c>
      <c r="Y3396">
        <f t="shared" si="1637"/>
        <v>0</v>
      </c>
      <c r="Z3396">
        <f t="shared" si="1638"/>
        <v>0</v>
      </c>
      <c r="AA3396" s="22">
        <f t="shared" si="1639"/>
        <v>0</v>
      </c>
      <c r="AB3396" s="22">
        <f t="shared" si="1640"/>
        <v>0</v>
      </c>
      <c r="AC3396" s="22">
        <f t="shared" si="1641"/>
        <v>0</v>
      </c>
      <c r="AD3396" s="22">
        <f t="shared" si="1642"/>
        <v>0</v>
      </c>
    </row>
    <row r="3397" spans="5:30" x14ac:dyDescent="0.25">
      <c r="E3397" s="11">
        <v>43122.541666666664</v>
      </c>
      <c r="F3397" s="9">
        <v>13434.07</v>
      </c>
      <c r="G3397" s="9">
        <v>13448.86</v>
      </c>
      <c r="H3397" s="9">
        <v>13432.32</v>
      </c>
      <c r="I3397" s="9">
        <v>13441.1</v>
      </c>
      <c r="K3397" s="13">
        <f t="shared" si="1633"/>
        <v>7.0300000000006548</v>
      </c>
      <c r="L3397" s="13">
        <f t="shared" si="1643"/>
        <v>-14.159999999999854</v>
      </c>
      <c r="M3397" s="13">
        <f t="shared" si="1634"/>
        <v>16.540000000000873</v>
      </c>
      <c r="N3397" s="13"/>
      <c r="X3397">
        <f t="shared" si="1636"/>
        <v>7.0300000000006548</v>
      </c>
      <c r="Y3397">
        <f t="shared" si="1637"/>
        <v>0</v>
      </c>
      <c r="Z3397">
        <f t="shared" si="1638"/>
        <v>0</v>
      </c>
      <c r="AA3397" s="22">
        <f t="shared" si="1639"/>
        <v>0</v>
      </c>
      <c r="AB3397" s="22">
        <f t="shared" si="1640"/>
        <v>0</v>
      </c>
      <c r="AC3397" s="22">
        <f t="shared" si="1641"/>
        <v>0</v>
      </c>
      <c r="AD3397" s="22">
        <f t="shared" si="1642"/>
        <v>0</v>
      </c>
    </row>
    <row r="3398" spans="5:30" x14ac:dyDescent="0.25">
      <c r="E3398" s="12">
        <v>43122.583333333336</v>
      </c>
      <c r="F3398" s="10">
        <v>13441.35</v>
      </c>
      <c r="G3398" s="10">
        <v>13451.51</v>
      </c>
      <c r="H3398" s="10">
        <v>13430.28</v>
      </c>
      <c r="I3398" s="10">
        <v>13448.76</v>
      </c>
      <c r="K3398" s="13">
        <f t="shared" si="1633"/>
        <v>7.4099999999998545</v>
      </c>
      <c r="L3398" s="13">
        <f t="shared" si="1643"/>
        <v>-6.75</v>
      </c>
      <c r="M3398" s="13">
        <f t="shared" si="1634"/>
        <v>21.229999999999563</v>
      </c>
      <c r="N3398" s="13"/>
      <c r="X3398">
        <f t="shared" si="1636"/>
        <v>7.4099999999998545</v>
      </c>
      <c r="Y3398">
        <f t="shared" si="1637"/>
        <v>0</v>
      </c>
      <c r="Z3398">
        <f t="shared" si="1638"/>
        <v>0</v>
      </c>
      <c r="AA3398" s="22">
        <f t="shared" si="1639"/>
        <v>0</v>
      </c>
      <c r="AB3398" s="22">
        <f t="shared" si="1640"/>
        <v>0</v>
      </c>
      <c r="AC3398" s="22">
        <f t="shared" si="1641"/>
        <v>0</v>
      </c>
      <c r="AD3398" s="22">
        <f t="shared" si="1642"/>
        <v>0</v>
      </c>
    </row>
    <row r="3399" spans="5:30" x14ac:dyDescent="0.25">
      <c r="E3399" s="11">
        <v>43122.625</v>
      </c>
      <c r="F3399" s="9">
        <v>13447.76</v>
      </c>
      <c r="G3399" s="9">
        <v>13463.4</v>
      </c>
      <c r="H3399" s="9">
        <v>13445.68</v>
      </c>
      <c r="I3399" s="9">
        <v>13448.31</v>
      </c>
      <c r="K3399" s="13">
        <f t="shared" si="1633"/>
        <v>0.5499999999992724</v>
      </c>
      <c r="L3399" s="13">
        <f t="shared" si="1643"/>
        <v>-6.2000000000007276</v>
      </c>
      <c r="M3399" s="13">
        <f t="shared" si="1634"/>
        <v>17.719999999999345</v>
      </c>
      <c r="N3399" s="13"/>
      <c r="X3399">
        <f t="shared" si="1636"/>
        <v>0.5499999999992724</v>
      </c>
      <c r="Y3399">
        <f t="shared" si="1637"/>
        <v>0</v>
      </c>
      <c r="Z3399">
        <f t="shared" si="1638"/>
        <v>0</v>
      </c>
      <c r="AA3399" s="22">
        <f t="shared" si="1639"/>
        <v>0</v>
      </c>
      <c r="AB3399" s="22">
        <f t="shared" si="1640"/>
        <v>0</v>
      </c>
      <c r="AC3399" s="22">
        <f t="shared" si="1641"/>
        <v>0</v>
      </c>
      <c r="AD3399" s="22">
        <f t="shared" si="1642"/>
        <v>0</v>
      </c>
    </row>
    <row r="3400" spans="5:30" x14ac:dyDescent="0.25">
      <c r="E3400" s="12">
        <v>43122.666666666664</v>
      </c>
      <c r="F3400" s="10">
        <v>13448.06</v>
      </c>
      <c r="G3400" s="10">
        <v>13460.55</v>
      </c>
      <c r="H3400" s="10">
        <v>13440.8</v>
      </c>
      <c r="I3400" s="10">
        <v>13456.79</v>
      </c>
      <c r="K3400" s="13">
        <f t="shared" si="1633"/>
        <v>8.7300000000013824</v>
      </c>
      <c r="L3400" s="13">
        <f t="shared" si="1643"/>
        <v>2.5300000000006548</v>
      </c>
      <c r="M3400" s="13">
        <f t="shared" si="1634"/>
        <v>19.75</v>
      </c>
      <c r="N3400" s="13"/>
      <c r="X3400">
        <f t="shared" si="1636"/>
        <v>8.7300000000013824</v>
      </c>
      <c r="Y3400">
        <f t="shared" si="1637"/>
        <v>0</v>
      </c>
      <c r="Z3400">
        <f t="shared" si="1638"/>
        <v>0</v>
      </c>
      <c r="AA3400" s="22">
        <f t="shared" si="1639"/>
        <v>0</v>
      </c>
      <c r="AB3400" s="22">
        <f t="shared" si="1640"/>
        <v>0</v>
      </c>
      <c r="AC3400" s="22">
        <f t="shared" si="1641"/>
        <v>0</v>
      </c>
      <c r="AD3400" s="22">
        <f t="shared" si="1642"/>
        <v>0</v>
      </c>
    </row>
    <row r="3401" spans="5:30" x14ac:dyDescent="0.25">
      <c r="E3401" s="11">
        <v>43122.708333333336</v>
      </c>
      <c r="F3401" s="9">
        <v>13456.03</v>
      </c>
      <c r="G3401" s="9">
        <v>13471.5</v>
      </c>
      <c r="H3401" s="9">
        <v>13421.65</v>
      </c>
      <c r="I3401" s="9">
        <v>13425.14</v>
      </c>
      <c r="K3401" s="13">
        <f t="shared" si="1633"/>
        <v>-30.890000000001237</v>
      </c>
      <c r="L3401" s="13">
        <f t="shared" si="1643"/>
        <v>-28.360000000000582</v>
      </c>
      <c r="M3401" s="13">
        <f t="shared" si="1634"/>
        <v>49.850000000000364</v>
      </c>
      <c r="N3401" s="13"/>
      <c r="X3401">
        <f t="shared" si="1636"/>
        <v>30.890000000001237</v>
      </c>
      <c r="Y3401">
        <f t="shared" si="1637"/>
        <v>0</v>
      </c>
      <c r="Z3401">
        <f t="shared" si="1638"/>
        <v>0</v>
      </c>
      <c r="AA3401" s="22">
        <f t="shared" si="1639"/>
        <v>0</v>
      </c>
      <c r="AB3401" s="22">
        <f t="shared" si="1640"/>
        <v>0</v>
      </c>
      <c r="AC3401" s="22">
        <f t="shared" si="1641"/>
        <v>0</v>
      </c>
      <c r="AD3401" s="22">
        <f t="shared" si="1642"/>
        <v>0</v>
      </c>
    </row>
    <row r="3402" spans="5:30" x14ac:dyDescent="0.25">
      <c r="E3402" s="12">
        <v>43122.75</v>
      </c>
      <c r="F3402" s="10">
        <v>13424.39</v>
      </c>
      <c r="G3402" s="10">
        <v>13467.64</v>
      </c>
      <c r="H3402" s="10">
        <v>13418.65</v>
      </c>
      <c r="I3402" s="10">
        <v>13465.89</v>
      </c>
      <c r="K3402" s="13">
        <f t="shared" si="1633"/>
        <v>41.5</v>
      </c>
      <c r="L3402" s="13">
        <f t="shared" si="1643"/>
        <v>13.139999999999418</v>
      </c>
      <c r="M3402" s="13">
        <f t="shared" si="1634"/>
        <v>48.989999999999782</v>
      </c>
      <c r="N3402" s="13"/>
      <c r="X3402">
        <f t="shared" si="1636"/>
        <v>41.5</v>
      </c>
      <c r="Y3402">
        <f t="shared" si="1637"/>
        <v>0</v>
      </c>
      <c r="Z3402">
        <f t="shared" si="1638"/>
        <v>0</v>
      </c>
      <c r="AA3402" s="22">
        <f t="shared" si="1639"/>
        <v>0</v>
      </c>
      <c r="AB3402" s="22">
        <f t="shared" si="1640"/>
        <v>0</v>
      </c>
      <c r="AC3402" s="22">
        <f t="shared" si="1641"/>
        <v>0</v>
      </c>
      <c r="AD3402" s="22">
        <f t="shared" si="1642"/>
        <v>0</v>
      </c>
    </row>
    <row r="3403" spans="5:30" x14ac:dyDescent="0.25">
      <c r="E3403" s="11">
        <v>43122.791666666664</v>
      </c>
      <c r="F3403" s="9">
        <v>13466.39</v>
      </c>
      <c r="G3403" s="9">
        <v>13502.4</v>
      </c>
      <c r="H3403" s="9">
        <v>13460.63</v>
      </c>
      <c r="I3403" s="9">
        <v>13493.39</v>
      </c>
      <c r="K3403" s="13">
        <f t="shared" si="1633"/>
        <v>27</v>
      </c>
      <c r="L3403" s="13">
        <f t="shared" si="1643"/>
        <v>40.139999999999418</v>
      </c>
      <c r="M3403" s="13">
        <f t="shared" si="1634"/>
        <v>41.770000000000437</v>
      </c>
      <c r="N3403" s="13"/>
      <c r="X3403">
        <f t="shared" si="1636"/>
        <v>27</v>
      </c>
      <c r="Y3403">
        <f t="shared" si="1637"/>
        <v>0</v>
      </c>
      <c r="Z3403">
        <f t="shared" si="1638"/>
        <v>0</v>
      </c>
      <c r="AA3403" s="22">
        <f t="shared" si="1639"/>
        <v>0</v>
      </c>
      <c r="AB3403" s="22">
        <f t="shared" si="1640"/>
        <v>0</v>
      </c>
      <c r="AC3403" s="22">
        <f t="shared" si="1641"/>
        <v>0</v>
      </c>
      <c r="AD3403" s="22">
        <f t="shared" si="1642"/>
        <v>0</v>
      </c>
    </row>
    <row r="3404" spans="5:30" x14ac:dyDescent="0.25">
      <c r="E3404" s="12">
        <v>43122.833333333336</v>
      </c>
      <c r="F3404" s="10">
        <v>13493.64</v>
      </c>
      <c r="G3404" s="10">
        <v>13501.14</v>
      </c>
      <c r="H3404" s="10">
        <v>13487.64</v>
      </c>
      <c r="I3404" s="10">
        <v>13496.89</v>
      </c>
      <c r="K3404" s="13">
        <f t="shared" si="1633"/>
        <v>3.25</v>
      </c>
      <c r="L3404" s="13">
        <f t="shared" si="1643"/>
        <v>43.389999999999418</v>
      </c>
      <c r="M3404" s="13">
        <f t="shared" si="1634"/>
        <v>13.5</v>
      </c>
      <c r="N3404" s="13"/>
      <c r="X3404">
        <f t="shared" si="1636"/>
        <v>3.25</v>
      </c>
      <c r="Y3404">
        <f t="shared" si="1637"/>
        <v>0</v>
      </c>
      <c r="Z3404">
        <f t="shared" si="1638"/>
        <v>0</v>
      </c>
      <c r="AA3404" s="22">
        <f t="shared" si="1639"/>
        <v>0</v>
      </c>
      <c r="AB3404" s="22">
        <f t="shared" si="1640"/>
        <v>0</v>
      </c>
      <c r="AC3404" s="22">
        <f t="shared" si="1641"/>
        <v>0</v>
      </c>
      <c r="AD3404" s="22">
        <f t="shared" si="1642"/>
        <v>0</v>
      </c>
    </row>
    <row r="3405" spans="5:30" x14ac:dyDescent="0.25">
      <c r="E3405" s="11">
        <v>43122.875</v>
      </c>
      <c r="F3405" s="9">
        <v>13496.64</v>
      </c>
      <c r="G3405" s="9">
        <v>13498.39</v>
      </c>
      <c r="H3405" s="9">
        <v>13487.13</v>
      </c>
      <c r="I3405" s="9">
        <v>13490.88</v>
      </c>
      <c r="K3405" s="13">
        <f t="shared" si="1633"/>
        <v>-5.7600000000002183</v>
      </c>
      <c r="L3405" s="13">
        <f t="shared" si="1643"/>
        <v>37.6299999999992</v>
      </c>
      <c r="M3405" s="13">
        <f t="shared" si="1634"/>
        <v>11.260000000000218</v>
      </c>
      <c r="N3405" s="13"/>
      <c r="X3405">
        <f t="shared" si="1636"/>
        <v>5.7600000000002183</v>
      </c>
      <c r="Y3405">
        <f t="shared" si="1637"/>
        <v>0</v>
      </c>
      <c r="Z3405">
        <f t="shared" si="1638"/>
        <v>0</v>
      </c>
      <c r="AA3405" s="22">
        <f t="shared" si="1639"/>
        <v>0</v>
      </c>
      <c r="AB3405" s="22">
        <f t="shared" si="1640"/>
        <v>0</v>
      </c>
      <c r="AC3405" s="22">
        <f t="shared" si="1641"/>
        <v>0</v>
      </c>
      <c r="AD3405" s="22">
        <f t="shared" si="1642"/>
        <v>0</v>
      </c>
    </row>
    <row r="3406" spans="5:30" x14ac:dyDescent="0.25">
      <c r="E3406" s="12">
        <v>43122.916666666664</v>
      </c>
      <c r="F3406" s="10">
        <v>13490.63</v>
      </c>
      <c r="G3406" s="10">
        <v>13519.14</v>
      </c>
      <c r="H3406" s="10">
        <v>13489.88</v>
      </c>
      <c r="I3406" s="10">
        <v>13504.63</v>
      </c>
      <c r="K3406" s="13">
        <f t="shared" si="1633"/>
        <v>14</v>
      </c>
      <c r="L3406" s="13">
        <f t="shared" si="1643"/>
        <v>51.6299999999992</v>
      </c>
      <c r="M3406" s="13">
        <f t="shared" si="1634"/>
        <v>29.260000000000218</v>
      </c>
      <c r="N3406" s="13"/>
      <c r="X3406">
        <f t="shared" si="1636"/>
        <v>14</v>
      </c>
      <c r="Y3406">
        <f t="shared" si="1637"/>
        <v>0</v>
      </c>
      <c r="Z3406">
        <f t="shared" si="1638"/>
        <v>0</v>
      </c>
      <c r="AA3406" s="22">
        <f t="shared" si="1639"/>
        <v>0</v>
      </c>
      <c r="AB3406" s="22">
        <f t="shared" si="1640"/>
        <v>0</v>
      </c>
      <c r="AC3406" s="22">
        <f t="shared" si="1641"/>
        <v>0</v>
      </c>
      <c r="AD3406" s="22">
        <f t="shared" si="1642"/>
        <v>0</v>
      </c>
    </row>
    <row r="3407" spans="5:30" hidden="1" x14ac:dyDescent="0.25">
      <c r="E3407" s="11">
        <v>43122.958333333336</v>
      </c>
      <c r="F3407" s="9">
        <v>13507.02</v>
      </c>
      <c r="G3407" s="9">
        <v>13516.82</v>
      </c>
      <c r="H3407" s="9">
        <v>13502.25</v>
      </c>
      <c r="I3407" s="9">
        <v>13504.91</v>
      </c>
    </row>
    <row r="3408" spans="5:30" hidden="1" x14ac:dyDescent="0.25">
      <c r="E3408" s="12">
        <v>43123.041666666664</v>
      </c>
      <c r="F3408" s="10">
        <v>13504.91</v>
      </c>
      <c r="G3408" s="10">
        <v>13508.6</v>
      </c>
      <c r="H3408" s="10">
        <v>13501.45</v>
      </c>
      <c r="I3408" s="10">
        <v>13503.83</v>
      </c>
    </row>
    <row r="3409" spans="3:30" hidden="1" x14ac:dyDescent="0.25">
      <c r="E3409" s="11">
        <v>43123.083333333336</v>
      </c>
      <c r="F3409" s="9">
        <v>13503.83</v>
      </c>
      <c r="G3409" s="9">
        <v>13508.59</v>
      </c>
      <c r="H3409" s="9">
        <v>13500.25</v>
      </c>
      <c r="I3409" s="9">
        <v>13507.4</v>
      </c>
    </row>
    <row r="3410" spans="3:30" hidden="1" x14ac:dyDescent="0.25">
      <c r="E3410" s="12">
        <v>43123.125</v>
      </c>
      <c r="F3410" s="10">
        <v>13507.5</v>
      </c>
      <c r="G3410" s="10">
        <v>13519.84</v>
      </c>
      <c r="H3410" s="10">
        <v>13501.55</v>
      </c>
      <c r="I3410" s="10">
        <v>13518.64</v>
      </c>
    </row>
    <row r="3411" spans="3:30" hidden="1" x14ac:dyDescent="0.25">
      <c r="E3411" s="11">
        <v>43123.166666666664</v>
      </c>
      <c r="F3411" s="9">
        <v>13518.64</v>
      </c>
      <c r="G3411" s="9">
        <v>13521.03</v>
      </c>
      <c r="H3411" s="9">
        <v>13511.49</v>
      </c>
      <c r="I3411" s="9">
        <v>13513.88</v>
      </c>
    </row>
    <row r="3412" spans="3:30" hidden="1" x14ac:dyDescent="0.25">
      <c r="E3412" s="12">
        <v>43123.208333333336</v>
      </c>
      <c r="F3412" s="10">
        <v>13513.88</v>
      </c>
      <c r="G3412" s="10">
        <v>13518.94</v>
      </c>
      <c r="H3412" s="10">
        <v>13510.3</v>
      </c>
      <c r="I3412" s="10">
        <v>13518.94</v>
      </c>
    </row>
    <row r="3413" spans="3:30" hidden="1" x14ac:dyDescent="0.25">
      <c r="E3413" s="11">
        <v>43123.25</v>
      </c>
      <c r="F3413" s="9">
        <v>13518.94</v>
      </c>
      <c r="G3413" s="9">
        <v>13528.28</v>
      </c>
      <c r="H3413" s="9">
        <v>13516.25</v>
      </c>
      <c r="I3413" s="9">
        <v>13525.89</v>
      </c>
    </row>
    <row r="3414" spans="3:30" hidden="1" x14ac:dyDescent="0.25">
      <c r="E3414" s="12">
        <v>43123.291666666664</v>
      </c>
      <c r="F3414" s="10">
        <v>13524.7</v>
      </c>
      <c r="G3414" s="10">
        <v>13533.44</v>
      </c>
      <c r="H3414" s="10">
        <v>13524.7</v>
      </c>
      <c r="I3414" s="10">
        <v>13532.25</v>
      </c>
    </row>
    <row r="3415" spans="3:30" x14ac:dyDescent="0.25">
      <c r="C3415">
        <v>1</v>
      </c>
      <c r="E3415" s="11">
        <v>43123.333333333336</v>
      </c>
      <c r="F3415" s="9">
        <v>13531.68</v>
      </c>
      <c r="G3415" s="9">
        <v>13558.06</v>
      </c>
      <c r="H3415" s="9">
        <v>13531.68</v>
      </c>
      <c r="I3415" s="9">
        <v>13554.06</v>
      </c>
      <c r="K3415" s="13">
        <f t="shared" ref="K3415:K3429" si="1644">I3415-F3415</f>
        <v>22.3799999999992</v>
      </c>
      <c r="L3415" s="13">
        <v>0</v>
      </c>
      <c r="M3415" s="13">
        <f t="shared" ref="M3415:M3429" si="1645">G3415-H3415</f>
        <v>26.3799999999992</v>
      </c>
      <c r="N3415" s="13">
        <f t="shared" ref="N3415" si="1646">I3429-F3415</f>
        <v>40.299999999999272</v>
      </c>
      <c r="O3415" s="18">
        <f>IF(K3415*N3415&gt;0,1,0)</f>
        <v>1</v>
      </c>
      <c r="S3415" s="13">
        <f>MAX(G3415:G3430)</f>
        <v>13600.99</v>
      </c>
      <c r="X3415">
        <f t="shared" ref="X3415:X3429" si="1647">ABS(K3415)</f>
        <v>22.3799999999992</v>
      </c>
      <c r="Y3415">
        <f t="shared" ref="Y3415:Y3429" si="1648">ABS(N3415)</f>
        <v>40.299999999999272</v>
      </c>
      <c r="Z3415">
        <f t="shared" ref="Z3415:Z3429" si="1649">IF(S3415&lt;1000,ABS(S3415),0)</f>
        <v>0</v>
      </c>
      <c r="AA3415" s="22">
        <f t="shared" ref="AA3415:AA3429" si="1650">ABS(P3415)</f>
        <v>0</v>
      </c>
      <c r="AB3415" s="22">
        <f t="shared" ref="AB3415:AB3429" si="1651">ABS(Q3415)</f>
        <v>0</v>
      </c>
      <c r="AC3415" s="22">
        <f t="shared" ref="AC3415:AC3429" si="1652">IF(O3415=1,ABS(P3416),0)</f>
        <v>0.27800677841898275</v>
      </c>
      <c r="AD3415" s="22">
        <f t="shared" ref="AD3415:AD3429" si="1653">IF(O3415=0,ABS(Q3416),0)</f>
        <v>0</v>
      </c>
    </row>
    <row r="3416" spans="3:30" x14ac:dyDescent="0.25">
      <c r="E3416" s="12">
        <v>43123.375</v>
      </c>
      <c r="F3416" s="10">
        <v>13555.56</v>
      </c>
      <c r="G3416" s="10">
        <v>13600.99</v>
      </c>
      <c r="H3416" s="10">
        <v>13551.83</v>
      </c>
      <c r="I3416" s="10">
        <v>13585.91</v>
      </c>
      <c r="K3416" s="13">
        <f t="shared" si="1644"/>
        <v>30.350000000000364</v>
      </c>
      <c r="L3416" s="13">
        <f t="shared" ref="L3416:L3429" si="1654">L3415+K3416</f>
        <v>30.350000000000364</v>
      </c>
      <c r="M3416" s="13">
        <f t="shared" si="1645"/>
        <v>49.159999999999854</v>
      </c>
      <c r="N3416" s="13"/>
      <c r="P3416">
        <f>_xlfn.IFS(K3415&lt;0,MIN(L3415:L3429),K3415&gt;0,MAX(L3415:L3429))/S3394</f>
        <v>0.27800677841898275</v>
      </c>
      <c r="Q3416">
        <f>_xlfn.IFS(K3415&lt;0,MAX(L3415:L3429),K3415&gt;0,MIN(L3415:L3429))/S3394</f>
        <v>-0.15132362370615027</v>
      </c>
      <c r="S3416" s="13">
        <f>MIN(H3415:H3430)</f>
        <v>13516.24</v>
      </c>
      <c r="X3416">
        <f t="shared" si="1647"/>
        <v>30.350000000000364</v>
      </c>
      <c r="Y3416">
        <f t="shared" si="1648"/>
        <v>0</v>
      </c>
      <c r="Z3416">
        <f t="shared" si="1649"/>
        <v>0</v>
      </c>
      <c r="AA3416" s="22">
        <f t="shared" si="1650"/>
        <v>0.27800677841898275</v>
      </c>
      <c r="AB3416" s="22">
        <f t="shared" si="1651"/>
        <v>0.15132362370615027</v>
      </c>
      <c r="AC3416" s="22">
        <f t="shared" si="1652"/>
        <v>0</v>
      </c>
      <c r="AD3416" s="22">
        <f t="shared" si="1653"/>
        <v>0</v>
      </c>
    </row>
    <row r="3417" spans="3:30" x14ac:dyDescent="0.25">
      <c r="E3417" s="11">
        <v>43123.416666666664</v>
      </c>
      <c r="F3417" s="9">
        <v>13582.91</v>
      </c>
      <c r="G3417" s="9">
        <v>13598.83</v>
      </c>
      <c r="H3417" s="9">
        <v>13562.17</v>
      </c>
      <c r="I3417" s="9">
        <v>13577.24</v>
      </c>
      <c r="K3417" s="13">
        <f t="shared" si="1644"/>
        <v>-5.6700000000000728</v>
      </c>
      <c r="L3417" s="13">
        <f t="shared" si="1654"/>
        <v>24.680000000000291</v>
      </c>
      <c r="M3417" s="13">
        <f t="shared" si="1645"/>
        <v>36.659999999999854</v>
      </c>
      <c r="N3417" s="13"/>
      <c r="S3417" s="13">
        <f>S3415-S3416</f>
        <v>84.75</v>
      </c>
      <c r="X3417">
        <f t="shared" si="1647"/>
        <v>5.6700000000000728</v>
      </c>
      <c r="Y3417">
        <f t="shared" si="1648"/>
        <v>0</v>
      </c>
      <c r="Z3417">
        <f t="shared" si="1649"/>
        <v>84.75</v>
      </c>
      <c r="AA3417" s="22">
        <f t="shared" si="1650"/>
        <v>0</v>
      </c>
      <c r="AB3417" s="22">
        <f t="shared" si="1651"/>
        <v>0</v>
      </c>
      <c r="AC3417" s="22">
        <f t="shared" si="1652"/>
        <v>0</v>
      </c>
      <c r="AD3417" s="22">
        <f t="shared" si="1653"/>
        <v>0</v>
      </c>
    </row>
    <row r="3418" spans="3:30" x14ac:dyDescent="0.25">
      <c r="E3418" s="12">
        <v>43123.458333333336</v>
      </c>
      <c r="F3418" s="10">
        <v>13576.99</v>
      </c>
      <c r="G3418" s="10">
        <v>13592.11</v>
      </c>
      <c r="H3418" s="10">
        <v>13570.32</v>
      </c>
      <c r="I3418" s="10">
        <v>13581.14</v>
      </c>
      <c r="K3418" s="13">
        <f t="shared" si="1644"/>
        <v>4.1499999999996362</v>
      </c>
      <c r="L3418" s="13">
        <f t="shared" si="1654"/>
        <v>28.829999999999927</v>
      </c>
      <c r="M3418" s="13">
        <f t="shared" si="1645"/>
        <v>21.790000000000873</v>
      </c>
      <c r="N3418" s="13"/>
      <c r="X3418">
        <f t="shared" si="1647"/>
        <v>4.1499999999996362</v>
      </c>
      <c r="Y3418">
        <f t="shared" si="1648"/>
        <v>0</v>
      </c>
      <c r="Z3418">
        <f t="shared" si="1649"/>
        <v>0</v>
      </c>
      <c r="AA3418" s="22">
        <f t="shared" si="1650"/>
        <v>0</v>
      </c>
      <c r="AB3418" s="22">
        <f t="shared" si="1651"/>
        <v>0</v>
      </c>
      <c r="AC3418" s="22">
        <f t="shared" si="1652"/>
        <v>0</v>
      </c>
      <c r="AD3418" s="22">
        <f t="shared" si="1653"/>
        <v>0</v>
      </c>
    </row>
    <row r="3419" spans="3:30" x14ac:dyDescent="0.25">
      <c r="E3419" s="11">
        <v>43123.5</v>
      </c>
      <c r="F3419" s="9">
        <v>13580.95</v>
      </c>
      <c r="G3419" s="9">
        <v>13587.7</v>
      </c>
      <c r="H3419" s="9">
        <v>13563.67</v>
      </c>
      <c r="I3419" s="9">
        <v>13567.42</v>
      </c>
      <c r="K3419" s="13">
        <f t="shared" si="1644"/>
        <v>-13.530000000000655</v>
      </c>
      <c r="L3419" s="13">
        <f t="shared" si="1654"/>
        <v>15.299999999999272</v>
      </c>
      <c r="M3419" s="13">
        <f t="shared" si="1645"/>
        <v>24.030000000000655</v>
      </c>
      <c r="N3419" s="13"/>
      <c r="X3419">
        <f t="shared" si="1647"/>
        <v>13.530000000000655</v>
      </c>
      <c r="Y3419">
        <f t="shared" si="1648"/>
        <v>0</v>
      </c>
      <c r="Z3419">
        <f t="shared" si="1649"/>
        <v>0</v>
      </c>
      <c r="AA3419" s="22">
        <f t="shared" si="1650"/>
        <v>0</v>
      </c>
      <c r="AB3419" s="22">
        <f t="shared" si="1651"/>
        <v>0</v>
      </c>
      <c r="AC3419" s="22">
        <f t="shared" si="1652"/>
        <v>0</v>
      </c>
      <c r="AD3419" s="22">
        <f t="shared" si="1653"/>
        <v>0</v>
      </c>
    </row>
    <row r="3420" spans="3:30" x14ac:dyDescent="0.25">
      <c r="E3420" s="12">
        <v>43123.541666666664</v>
      </c>
      <c r="F3420" s="10">
        <v>13567.43</v>
      </c>
      <c r="G3420" s="10">
        <v>13568.97</v>
      </c>
      <c r="H3420" s="10">
        <v>13516.24</v>
      </c>
      <c r="I3420" s="10">
        <v>13542.64</v>
      </c>
      <c r="K3420" s="13">
        <f t="shared" si="1644"/>
        <v>-24.790000000000873</v>
      </c>
      <c r="L3420" s="13">
        <f t="shared" si="1654"/>
        <v>-9.4900000000016007</v>
      </c>
      <c r="M3420" s="13">
        <f t="shared" si="1645"/>
        <v>52.729999999999563</v>
      </c>
      <c r="N3420" s="13"/>
      <c r="X3420">
        <f t="shared" si="1647"/>
        <v>24.790000000000873</v>
      </c>
      <c r="Y3420">
        <f t="shared" si="1648"/>
        <v>0</v>
      </c>
      <c r="Z3420">
        <f t="shared" si="1649"/>
        <v>0</v>
      </c>
      <c r="AA3420" s="22">
        <f t="shared" si="1650"/>
        <v>0</v>
      </c>
      <c r="AB3420" s="22">
        <f t="shared" si="1651"/>
        <v>0</v>
      </c>
      <c r="AC3420" s="22">
        <f t="shared" si="1652"/>
        <v>0</v>
      </c>
      <c r="AD3420" s="22">
        <f t="shared" si="1653"/>
        <v>0</v>
      </c>
    </row>
    <row r="3421" spans="3:30" x14ac:dyDescent="0.25">
      <c r="E3421" s="11">
        <v>43123.583333333336</v>
      </c>
      <c r="F3421" s="9">
        <v>13542.89</v>
      </c>
      <c r="G3421" s="9">
        <v>13555.7</v>
      </c>
      <c r="H3421" s="9">
        <v>13531.11</v>
      </c>
      <c r="I3421" s="9">
        <v>13551.78</v>
      </c>
      <c r="K3421" s="13">
        <f t="shared" si="1644"/>
        <v>8.8900000000012369</v>
      </c>
      <c r="L3421" s="13">
        <f t="shared" si="1654"/>
        <v>-0.6000000000003638</v>
      </c>
      <c r="M3421" s="13">
        <f t="shared" si="1645"/>
        <v>24.590000000000146</v>
      </c>
      <c r="N3421" s="13"/>
      <c r="X3421">
        <f t="shared" si="1647"/>
        <v>8.8900000000012369</v>
      </c>
      <c r="Y3421">
        <f t="shared" si="1648"/>
        <v>0</v>
      </c>
      <c r="Z3421">
        <f t="shared" si="1649"/>
        <v>0</v>
      </c>
      <c r="AA3421" s="22">
        <f t="shared" si="1650"/>
        <v>0</v>
      </c>
      <c r="AB3421" s="22">
        <f t="shared" si="1651"/>
        <v>0</v>
      </c>
      <c r="AC3421" s="22">
        <f t="shared" si="1652"/>
        <v>0</v>
      </c>
      <c r="AD3421" s="22">
        <f t="shared" si="1653"/>
        <v>0</v>
      </c>
    </row>
    <row r="3422" spans="3:30" x14ac:dyDescent="0.25">
      <c r="E3422" s="12">
        <v>43123.625</v>
      </c>
      <c r="F3422" s="10">
        <v>13552.53</v>
      </c>
      <c r="G3422" s="10">
        <v>13567.75</v>
      </c>
      <c r="H3422" s="10">
        <v>13547.75</v>
      </c>
      <c r="I3422" s="10">
        <v>13553.85</v>
      </c>
      <c r="K3422" s="13">
        <f t="shared" si="1644"/>
        <v>1.319999999999709</v>
      </c>
      <c r="L3422" s="13">
        <f t="shared" si="1654"/>
        <v>0.71999999999934516</v>
      </c>
      <c r="M3422" s="13">
        <f t="shared" si="1645"/>
        <v>20</v>
      </c>
      <c r="N3422" s="13"/>
      <c r="X3422">
        <f t="shared" si="1647"/>
        <v>1.319999999999709</v>
      </c>
      <c r="Y3422">
        <f t="shared" si="1648"/>
        <v>0</v>
      </c>
      <c r="Z3422">
        <f t="shared" si="1649"/>
        <v>0</v>
      </c>
      <c r="AA3422" s="22">
        <f t="shared" si="1650"/>
        <v>0</v>
      </c>
      <c r="AB3422" s="22">
        <f t="shared" si="1651"/>
        <v>0</v>
      </c>
      <c r="AC3422" s="22">
        <f t="shared" si="1652"/>
        <v>0</v>
      </c>
      <c r="AD3422" s="22">
        <f t="shared" si="1653"/>
        <v>0</v>
      </c>
    </row>
    <row r="3423" spans="3:30" x14ac:dyDescent="0.25">
      <c r="E3423" s="11">
        <v>43123.666666666664</v>
      </c>
      <c r="F3423" s="9">
        <v>13553.68</v>
      </c>
      <c r="G3423" s="9">
        <v>13576.15</v>
      </c>
      <c r="H3423" s="9">
        <v>13527.87</v>
      </c>
      <c r="I3423" s="9">
        <v>13536.44</v>
      </c>
      <c r="K3423" s="13">
        <f t="shared" si="1644"/>
        <v>-17.239999999999782</v>
      </c>
      <c r="L3423" s="13">
        <f t="shared" si="1654"/>
        <v>-16.520000000000437</v>
      </c>
      <c r="M3423" s="13">
        <f t="shared" si="1645"/>
        <v>48.279999999998836</v>
      </c>
      <c r="N3423" s="13"/>
      <c r="X3423">
        <f t="shared" si="1647"/>
        <v>17.239999999999782</v>
      </c>
      <c r="Y3423">
        <f t="shared" si="1648"/>
        <v>0</v>
      </c>
      <c r="Z3423">
        <f t="shared" si="1649"/>
        <v>0</v>
      </c>
      <c r="AA3423" s="22">
        <f t="shared" si="1650"/>
        <v>0</v>
      </c>
      <c r="AB3423" s="22">
        <f t="shared" si="1651"/>
        <v>0</v>
      </c>
      <c r="AC3423" s="22">
        <f t="shared" si="1652"/>
        <v>0</v>
      </c>
      <c r="AD3423" s="22">
        <f t="shared" si="1653"/>
        <v>0</v>
      </c>
    </row>
    <row r="3424" spans="3:30" x14ac:dyDescent="0.25">
      <c r="E3424" s="12">
        <v>43123.708333333336</v>
      </c>
      <c r="F3424" s="10">
        <v>13535.69</v>
      </c>
      <c r="G3424" s="10">
        <v>13564.86</v>
      </c>
      <c r="H3424" s="10">
        <v>13523.71</v>
      </c>
      <c r="I3424" s="10">
        <v>13559.53</v>
      </c>
      <c r="K3424" s="13">
        <f t="shared" si="1644"/>
        <v>23.840000000000146</v>
      </c>
      <c r="L3424" s="13">
        <f t="shared" si="1654"/>
        <v>7.319999999999709</v>
      </c>
      <c r="M3424" s="13">
        <f t="shared" si="1645"/>
        <v>41.150000000001455</v>
      </c>
      <c r="N3424" s="13"/>
      <c r="X3424">
        <f t="shared" si="1647"/>
        <v>23.840000000000146</v>
      </c>
      <c r="Y3424">
        <f t="shared" si="1648"/>
        <v>0</v>
      </c>
      <c r="Z3424">
        <f t="shared" si="1649"/>
        <v>0</v>
      </c>
      <c r="AA3424" s="22">
        <f t="shared" si="1650"/>
        <v>0</v>
      </c>
      <c r="AB3424" s="22">
        <f t="shared" si="1651"/>
        <v>0</v>
      </c>
      <c r="AC3424" s="22">
        <f t="shared" si="1652"/>
        <v>0</v>
      </c>
      <c r="AD3424" s="22">
        <f t="shared" si="1653"/>
        <v>0</v>
      </c>
    </row>
    <row r="3425" spans="3:30" x14ac:dyDescent="0.25">
      <c r="E3425" s="11">
        <v>43123.75</v>
      </c>
      <c r="F3425" s="9">
        <v>13560.03</v>
      </c>
      <c r="G3425" s="9">
        <v>13565.9</v>
      </c>
      <c r="H3425" s="9">
        <v>13546.63</v>
      </c>
      <c r="I3425" s="9">
        <v>13553.31</v>
      </c>
      <c r="K3425" s="13">
        <f t="shared" si="1644"/>
        <v>-6.7200000000011642</v>
      </c>
      <c r="L3425" s="13">
        <f t="shared" si="1654"/>
        <v>0.59999999999854481</v>
      </c>
      <c r="M3425" s="13">
        <f t="shared" si="1645"/>
        <v>19.270000000000437</v>
      </c>
      <c r="N3425" s="13"/>
      <c r="X3425">
        <f t="shared" si="1647"/>
        <v>6.7200000000011642</v>
      </c>
      <c r="Y3425">
        <f t="shared" si="1648"/>
        <v>0</v>
      </c>
      <c r="Z3425">
        <f t="shared" si="1649"/>
        <v>0</v>
      </c>
      <c r="AA3425" s="22">
        <f t="shared" si="1650"/>
        <v>0</v>
      </c>
      <c r="AB3425" s="22">
        <f t="shared" si="1651"/>
        <v>0</v>
      </c>
      <c r="AC3425" s="22">
        <f t="shared" si="1652"/>
        <v>0</v>
      </c>
      <c r="AD3425" s="22">
        <f t="shared" si="1653"/>
        <v>0</v>
      </c>
    </row>
    <row r="3426" spans="3:30" x14ac:dyDescent="0.25">
      <c r="E3426" s="12">
        <v>43123.791666666664</v>
      </c>
      <c r="F3426" s="10">
        <v>13552.74</v>
      </c>
      <c r="G3426" s="10">
        <v>13559.49</v>
      </c>
      <c r="H3426" s="10">
        <v>13545.24</v>
      </c>
      <c r="I3426" s="10">
        <v>13558.74</v>
      </c>
      <c r="K3426" s="13">
        <f t="shared" si="1644"/>
        <v>6</v>
      </c>
      <c r="L3426" s="13">
        <f t="shared" si="1654"/>
        <v>6.5999999999985448</v>
      </c>
      <c r="M3426" s="13">
        <f t="shared" si="1645"/>
        <v>14.25</v>
      </c>
      <c r="N3426" s="13"/>
      <c r="X3426">
        <f t="shared" si="1647"/>
        <v>6</v>
      </c>
      <c r="Y3426">
        <f t="shared" si="1648"/>
        <v>0</v>
      </c>
      <c r="Z3426">
        <f t="shared" si="1649"/>
        <v>0</v>
      </c>
      <c r="AA3426" s="22">
        <f t="shared" si="1650"/>
        <v>0</v>
      </c>
      <c r="AB3426" s="22">
        <f t="shared" si="1651"/>
        <v>0</v>
      </c>
      <c r="AC3426" s="22">
        <f t="shared" si="1652"/>
        <v>0</v>
      </c>
      <c r="AD3426" s="22">
        <f t="shared" si="1653"/>
        <v>0</v>
      </c>
    </row>
    <row r="3427" spans="3:30" x14ac:dyDescent="0.25">
      <c r="E3427" s="11">
        <v>43123.833333333336</v>
      </c>
      <c r="F3427" s="9">
        <v>13558.99</v>
      </c>
      <c r="G3427" s="9">
        <v>13578.24</v>
      </c>
      <c r="H3427" s="9">
        <v>13556.24</v>
      </c>
      <c r="I3427" s="9">
        <v>13576.49</v>
      </c>
      <c r="K3427" s="13">
        <f t="shared" si="1644"/>
        <v>17.5</v>
      </c>
      <c r="L3427" s="13">
        <f t="shared" si="1654"/>
        <v>24.099999999998545</v>
      </c>
      <c r="M3427" s="13">
        <f t="shared" si="1645"/>
        <v>22</v>
      </c>
      <c r="N3427" s="13"/>
      <c r="X3427">
        <f t="shared" si="1647"/>
        <v>17.5</v>
      </c>
      <c r="Y3427">
        <f t="shared" si="1648"/>
        <v>0</v>
      </c>
      <c r="Z3427">
        <f t="shared" si="1649"/>
        <v>0</v>
      </c>
      <c r="AA3427" s="22">
        <f t="shared" si="1650"/>
        <v>0</v>
      </c>
      <c r="AB3427" s="22">
        <f t="shared" si="1651"/>
        <v>0</v>
      </c>
      <c r="AC3427" s="22">
        <f t="shared" si="1652"/>
        <v>0</v>
      </c>
      <c r="AD3427" s="22">
        <f t="shared" si="1653"/>
        <v>0</v>
      </c>
    </row>
    <row r="3428" spans="3:30" x14ac:dyDescent="0.25">
      <c r="E3428" s="12">
        <v>43123.875</v>
      </c>
      <c r="F3428" s="10">
        <v>13576.74</v>
      </c>
      <c r="G3428" s="10">
        <v>13577.24</v>
      </c>
      <c r="H3428" s="10">
        <v>13548.23</v>
      </c>
      <c r="I3428" s="10">
        <v>13563.99</v>
      </c>
      <c r="K3428" s="13">
        <f t="shared" si="1644"/>
        <v>-12.75</v>
      </c>
      <c r="L3428" s="13">
        <f t="shared" si="1654"/>
        <v>11.349999999998545</v>
      </c>
      <c r="M3428" s="13">
        <f t="shared" si="1645"/>
        <v>29.010000000000218</v>
      </c>
      <c r="N3428" s="13"/>
      <c r="X3428">
        <f t="shared" si="1647"/>
        <v>12.75</v>
      </c>
      <c r="Y3428">
        <f t="shared" si="1648"/>
        <v>0</v>
      </c>
      <c r="Z3428">
        <f t="shared" si="1649"/>
        <v>0</v>
      </c>
      <c r="AA3428" s="22">
        <f t="shared" si="1650"/>
        <v>0</v>
      </c>
      <c r="AB3428" s="22">
        <f t="shared" si="1651"/>
        <v>0</v>
      </c>
      <c r="AC3428" s="22">
        <f t="shared" si="1652"/>
        <v>0</v>
      </c>
      <c r="AD3428" s="22">
        <f t="shared" si="1653"/>
        <v>0</v>
      </c>
    </row>
    <row r="3429" spans="3:30" x14ac:dyDescent="0.25">
      <c r="E3429" s="11">
        <v>43123.916666666664</v>
      </c>
      <c r="F3429" s="9">
        <v>13564.24</v>
      </c>
      <c r="G3429" s="9">
        <v>13574.74</v>
      </c>
      <c r="H3429" s="9">
        <v>13553.73</v>
      </c>
      <c r="I3429" s="9">
        <v>13571.98</v>
      </c>
      <c r="K3429" s="13">
        <f t="shared" si="1644"/>
        <v>7.7399999999997817</v>
      </c>
      <c r="L3429" s="13">
        <f t="shared" si="1654"/>
        <v>19.089999999998327</v>
      </c>
      <c r="M3429" s="13">
        <f t="shared" si="1645"/>
        <v>21.010000000000218</v>
      </c>
      <c r="N3429" s="13"/>
      <c r="X3429">
        <f t="shared" si="1647"/>
        <v>7.7399999999997817</v>
      </c>
      <c r="Y3429">
        <f t="shared" si="1648"/>
        <v>0</v>
      </c>
      <c r="Z3429">
        <f t="shared" si="1649"/>
        <v>0</v>
      </c>
      <c r="AA3429" s="22">
        <f t="shared" si="1650"/>
        <v>0</v>
      </c>
      <c r="AB3429" s="22">
        <f t="shared" si="1651"/>
        <v>0</v>
      </c>
      <c r="AC3429" s="22">
        <f t="shared" si="1652"/>
        <v>0</v>
      </c>
      <c r="AD3429" s="22">
        <f t="shared" si="1653"/>
        <v>0</v>
      </c>
    </row>
    <row r="3430" spans="3:30" hidden="1" x14ac:dyDescent="0.25">
      <c r="E3430" s="12">
        <v>43123.958333333336</v>
      </c>
      <c r="F3430" s="10">
        <v>13569.64</v>
      </c>
      <c r="G3430" s="10">
        <v>13571.43</v>
      </c>
      <c r="H3430" s="10">
        <v>13550.1</v>
      </c>
      <c r="I3430" s="10">
        <v>13555.38</v>
      </c>
    </row>
    <row r="3431" spans="3:30" hidden="1" x14ac:dyDescent="0.25">
      <c r="E3431" s="11">
        <v>43124.041666666664</v>
      </c>
      <c r="F3431" s="9">
        <v>13550</v>
      </c>
      <c r="G3431" s="9">
        <v>13561.76</v>
      </c>
      <c r="H3431" s="9">
        <v>13546.71</v>
      </c>
      <c r="I3431" s="9">
        <v>13560.57</v>
      </c>
    </row>
    <row r="3432" spans="3:30" hidden="1" x14ac:dyDescent="0.25">
      <c r="E3432" s="12">
        <v>43124.083333333336</v>
      </c>
      <c r="F3432" s="10">
        <v>13561.76</v>
      </c>
      <c r="G3432" s="10">
        <v>13573.01</v>
      </c>
      <c r="H3432" s="10">
        <v>13559.37</v>
      </c>
      <c r="I3432" s="10">
        <v>13568.23</v>
      </c>
    </row>
    <row r="3433" spans="3:30" hidden="1" x14ac:dyDescent="0.25">
      <c r="E3433" s="11">
        <v>43124.125</v>
      </c>
      <c r="F3433" s="9">
        <v>13568.24</v>
      </c>
      <c r="G3433" s="9">
        <v>13574.22</v>
      </c>
      <c r="H3433" s="9">
        <v>13564.66</v>
      </c>
      <c r="I3433" s="9">
        <v>13565.85</v>
      </c>
    </row>
    <row r="3434" spans="3:30" hidden="1" x14ac:dyDescent="0.25">
      <c r="E3434" s="12">
        <v>43124.166666666664</v>
      </c>
      <c r="F3434" s="10">
        <v>13564.66</v>
      </c>
      <c r="G3434" s="10">
        <v>13567.05</v>
      </c>
      <c r="H3434" s="10">
        <v>13555.29</v>
      </c>
      <c r="I3434" s="10">
        <v>13557.68</v>
      </c>
    </row>
    <row r="3435" spans="3:30" hidden="1" x14ac:dyDescent="0.25">
      <c r="E3435" s="11">
        <v>43124.208333333336</v>
      </c>
      <c r="F3435" s="9">
        <v>13557.68</v>
      </c>
      <c r="G3435" s="9">
        <v>13561.96</v>
      </c>
      <c r="H3435" s="9">
        <v>13555.29</v>
      </c>
      <c r="I3435" s="9">
        <v>13560.76</v>
      </c>
    </row>
    <row r="3436" spans="3:30" hidden="1" x14ac:dyDescent="0.25">
      <c r="E3436" s="12">
        <v>43124.25</v>
      </c>
      <c r="F3436" s="10">
        <v>13560.76</v>
      </c>
      <c r="G3436" s="10">
        <v>13565.85</v>
      </c>
      <c r="H3436" s="10">
        <v>13560.07</v>
      </c>
      <c r="I3436" s="10">
        <v>13563.46</v>
      </c>
    </row>
    <row r="3437" spans="3:30" hidden="1" x14ac:dyDescent="0.25">
      <c r="E3437" s="11">
        <v>43124.291666666664</v>
      </c>
      <c r="F3437" s="9">
        <v>13563.43</v>
      </c>
      <c r="G3437" s="9">
        <v>13568.82</v>
      </c>
      <c r="H3437" s="9">
        <v>13562.23</v>
      </c>
      <c r="I3437" s="9">
        <v>13563.23</v>
      </c>
    </row>
    <row r="3438" spans="3:30" x14ac:dyDescent="0.25">
      <c r="C3438">
        <v>1</v>
      </c>
      <c r="E3438" s="12">
        <v>43124.333333333336</v>
      </c>
      <c r="F3438" s="10">
        <v>13563.23</v>
      </c>
      <c r="G3438" s="10">
        <v>13575.77</v>
      </c>
      <c r="H3438" s="10">
        <v>13560.09</v>
      </c>
      <c r="I3438" s="10">
        <v>13572.5</v>
      </c>
      <c r="K3438" s="13">
        <f t="shared" ref="K3438:K3452" si="1655">I3438-F3438</f>
        <v>9.2700000000004366</v>
      </c>
      <c r="L3438" s="13">
        <v>0</v>
      </c>
      <c r="M3438" s="13">
        <f t="shared" ref="M3438:M3452" si="1656">G3438-H3438</f>
        <v>15.680000000000291</v>
      </c>
      <c r="N3438" s="13">
        <f t="shared" ref="N3438" si="1657">I3452-F3438</f>
        <v>-143.04999999999927</v>
      </c>
      <c r="O3438" s="18">
        <f>IF(K3438*N3438&gt;0,1,0)</f>
        <v>0</v>
      </c>
      <c r="S3438" s="13">
        <f>MAX(G3438:G3453)</f>
        <v>13575.77</v>
      </c>
      <c r="X3438">
        <f t="shared" ref="X3438:X3452" si="1658">ABS(K3438)</f>
        <v>9.2700000000004366</v>
      </c>
      <c r="Y3438">
        <f t="shared" ref="Y3438:Y3452" si="1659">ABS(N3438)</f>
        <v>143.04999999999927</v>
      </c>
      <c r="Z3438">
        <f t="shared" ref="Z3438:Z3452" si="1660">IF(S3438&lt;1000,ABS(S3438),0)</f>
        <v>0</v>
      </c>
      <c r="AA3438" s="22">
        <f t="shared" ref="AA3438:AA3452" si="1661">ABS(P3438)</f>
        <v>0</v>
      </c>
      <c r="AB3438" s="22">
        <f t="shared" ref="AB3438:AB3452" si="1662">ABS(Q3438)</f>
        <v>0</v>
      </c>
      <c r="AC3438" s="22">
        <f t="shared" ref="AC3438:AC3452" si="1663">IF(O3438=1,ABS(P3439),0)</f>
        <v>0</v>
      </c>
      <c r="AD3438" s="22">
        <f t="shared" ref="AD3438:AD3452" si="1664">IF(O3438=0,ABS(Q3439),0)</f>
        <v>1.9825368731563473</v>
      </c>
    </row>
    <row r="3439" spans="3:30" x14ac:dyDescent="0.25">
      <c r="E3439" s="11">
        <v>43124.375</v>
      </c>
      <c r="F3439" s="9">
        <v>13571</v>
      </c>
      <c r="G3439" s="9">
        <v>13572.78</v>
      </c>
      <c r="H3439" s="9">
        <v>13556.69</v>
      </c>
      <c r="I3439" s="9">
        <v>13565.81</v>
      </c>
      <c r="K3439" s="13">
        <f t="shared" si="1655"/>
        <v>-5.1900000000005093</v>
      </c>
      <c r="L3439" s="13">
        <f t="shared" ref="L3439:L3452" si="1665">L3438+K3439</f>
        <v>-5.1900000000005093</v>
      </c>
      <c r="M3439" s="13">
        <f t="shared" si="1656"/>
        <v>16.090000000000146</v>
      </c>
      <c r="N3439" s="13"/>
      <c r="P3439">
        <f>_xlfn.IFS(K3438&lt;0,MIN(L3438:L3452),K3438&gt;0,MAX(L3438:L3452))/S3417</f>
        <v>0</v>
      </c>
      <c r="Q3439">
        <f>_xlfn.IFS(K3438&lt;0,MAX(L3438:L3452),K3438&gt;0,MIN(L3438:L3452))/S3417</f>
        <v>-1.9825368731563473</v>
      </c>
      <c r="S3439" s="13">
        <f>MIN(H3438:H3453)</f>
        <v>13371.72</v>
      </c>
      <c r="X3439">
        <f t="shared" si="1658"/>
        <v>5.1900000000005093</v>
      </c>
      <c r="Y3439">
        <f t="shared" si="1659"/>
        <v>0</v>
      </c>
      <c r="Z3439">
        <f t="shared" si="1660"/>
        <v>0</v>
      </c>
      <c r="AA3439" s="22">
        <f t="shared" si="1661"/>
        <v>0</v>
      </c>
      <c r="AB3439" s="22">
        <f t="shared" si="1662"/>
        <v>1.9825368731563473</v>
      </c>
      <c r="AC3439" s="22">
        <f t="shared" si="1663"/>
        <v>0</v>
      </c>
      <c r="AD3439" s="22">
        <f t="shared" si="1664"/>
        <v>0</v>
      </c>
    </row>
    <row r="3440" spans="3:30" x14ac:dyDescent="0.25">
      <c r="E3440" s="12">
        <v>43124.416666666664</v>
      </c>
      <c r="F3440" s="10">
        <v>13566.31</v>
      </c>
      <c r="G3440" s="10">
        <v>13575.76</v>
      </c>
      <c r="H3440" s="10">
        <v>13544.06</v>
      </c>
      <c r="I3440" s="10">
        <v>13545.3</v>
      </c>
      <c r="K3440" s="13">
        <f t="shared" si="1655"/>
        <v>-21.010000000000218</v>
      </c>
      <c r="L3440" s="13">
        <f t="shared" si="1665"/>
        <v>-26.200000000000728</v>
      </c>
      <c r="M3440" s="13">
        <f t="shared" si="1656"/>
        <v>31.700000000000728</v>
      </c>
      <c r="N3440" s="13"/>
      <c r="S3440" s="13">
        <f>S3438-S3439</f>
        <v>204.05000000000109</v>
      </c>
      <c r="X3440">
        <f t="shared" si="1658"/>
        <v>21.010000000000218</v>
      </c>
      <c r="Y3440">
        <f t="shared" si="1659"/>
        <v>0</v>
      </c>
      <c r="Z3440">
        <f t="shared" si="1660"/>
        <v>204.05000000000109</v>
      </c>
      <c r="AA3440" s="22">
        <f t="shared" si="1661"/>
        <v>0</v>
      </c>
      <c r="AB3440" s="22">
        <f t="shared" si="1662"/>
        <v>0</v>
      </c>
      <c r="AC3440" s="22">
        <f t="shared" si="1663"/>
        <v>0</v>
      </c>
      <c r="AD3440" s="22">
        <f t="shared" si="1664"/>
        <v>0</v>
      </c>
    </row>
    <row r="3441" spans="5:30" x14ac:dyDescent="0.25">
      <c r="E3441" s="11">
        <v>43124.458333333336</v>
      </c>
      <c r="F3441" s="9">
        <v>13545.8</v>
      </c>
      <c r="G3441" s="9">
        <v>13556.38</v>
      </c>
      <c r="H3441" s="9">
        <v>13530.73</v>
      </c>
      <c r="I3441" s="9">
        <v>13546.1</v>
      </c>
      <c r="K3441" s="13">
        <f t="shared" si="1655"/>
        <v>0.30000000000109139</v>
      </c>
      <c r="L3441" s="13">
        <f t="shared" si="1665"/>
        <v>-25.899999999999636</v>
      </c>
      <c r="M3441" s="13">
        <f t="shared" si="1656"/>
        <v>25.649999999999636</v>
      </c>
      <c r="N3441" s="13"/>
      <c r="X3441">
        <f t="shared" si="1658"/>
        <v>0.30000000000109139</v>
      </c>
      <c r="Y3441">
        <f t="shared" si="1659"/>
        <v>0</v>
      </c>
      <c r="Z3441">
        <f t="shared" si="1660"/>
        <v>0</v>
      </c>
      <c r="AA3441" s="22">
        <f t="shared" si="1661"/>
        <v>0</v>
      </c>
      <c r="AB3441" s="22">
        <f t="shared" si="1662"/>
        <v>0</v>
      </c>
      <c r="AC3441" s="22">
        <f t="shared" si="1663"/>
        <v>0</v>
      </c>
      <c r="AD3441" s="22">
        <f t="shared" si="1664"/>
        <v>0</v>
      </c>
    </row>
    <row r="3442" spans="5:30" x14ac:dyDescent="0.25">
      <c r="E3442" s="12">
        <v>43124.5</v>
      </c>
      <c r="F3442" s="10">
        <v>13546.35</v>
      </c>
      <c r="G3442" s="10">
        <v>13574.76</v>
      </c>
      <c r="H3442" s="10">
        <v>13542.33</v>
      </c>
      <c r="I3442" s="10">
        <v>13562.99</v>
      </c>
      <c r="K3442" s="13">
        <f t="shared" si="1655"/>
        <v>16.639999999999418</v>
      </c>
      <c r="L3442" s="13">
        <f t="shared" si="1665"/>
        <v>-9.2600000000002183</v>
      </c>
      <c r="M3442" s="13">
        <f t="shared" si="1656"/>
        <v>32.430000000000291</v>
      </c>
      <c r="N3442" s="13"/>
      <c r="X3442">
        <f t="shared" si="1658"/>
        <v>16.639999999999418</v>
      </c>
      <c r="Y3442">
        <f t="shared" si="1659"/>
        <v>0</v>
      </c>
      <c r="Z3442">
        <f t="shared" si="1660"/>
        <v>0</v>
      </c>
      <c r="AA3442" s="22">
        <f t="shared" si="1661"/>
        <v>0</v>
      </c>
      <c r="AB3442" s="22">
        <f t="shared" si="1662"/>
        <v>0</v>
      </c>
      <c r="AC3442" s="22">
        <f t="shared" si="1663"/>
        <v>0</v>
      </c>
      <c r="AD3442" s="22">
        <f t="shared" si="1664"/>
        <v>0</v>
      </c>
    </row>
    <row r="3443" spans="5:30" x14ac:dyDescent="0.25">
      <c r="E3443" s="11">
        <v>43124.541666666664</v>
      </c>
      <c r="F3443" s="9">
        <v>13562.74</v>
      </c>
      <c r="G3443" s="9">
        <v>13569.71</v>
      </c>
      <c r="H3443" s="9">
        <v>13546.41</v>
      </c>
      <c r="I3443" s="9">
        <v>13555.21</v>
      </c>
      <c r="K3443" s="13">
        <f t="shared" si="1655"/>
        <v>-7.5300000000006548</v>
      </c>
      <c r="L3443" s="13">
        <f t="shared" si="1665"/>
        <v>-16.790000000000873</v>
      </c>
      <c r="M3443" s="13">
        <f t="shared" si="1656"/>
        <v>23.299999999999272</v>
      </c>
      <c r="N3443" s="13"/>
      <c r="X3443">
        <f t="shared" si="1658"/>
        <v>7.5300000000006548</v>
      </c>
      <c r="Y3443">
        <f t="shared" si="1659"/>
        <v>0</v>
      </c>
      <c r="Z3443">
        <f t="shared" si="1660"/>
        <v>0</v>
      </c>
      <c r="AA3443" s="22">
        <f t="shared" si="1661"/>
        <v>0</v>
      </c>
      <c r="AB3443" s="22">
        <f t="shared" si="1662"/>
        <v>0</v>
      </c>
      <c r="AC3443" s="22">
        <f t="shared" si="1663"/>
        <v>0</v>
      </c>
      <c r="AD3443" s="22">
        <f t="shared" si="1664"/>
        <v>0</v>
      </c>
    </row>
    <row r="3444" spans="5:30" x14ac:dyDescent="0.25">
      <c r="E3444" s="12">
        <v>43124.583333333336</v>
      </c>
      <c r="F3444" s="10">
        <v>13554.46</v>
      </c>
      <c r="G3444" s="10">
        <v>13560.92</v>
      </c>
      <c r="H3444" s="10">
        <v>13545.03</v>
      </c>
      <c r="I3444" s="10">
        <v>13552.59</v>
      </c>
      <c r="K3444" s="13">
        <f t="shared" si="1655"/>
        <v>-1.8699999999989814</v>
      </c>
      <c r="L3444" s="13">
        <f t="shared" si="1665"/>
        <v>-18.659999999999854</v>
      </c>
      <c r="M3444" s="13">
        <f t="shared" si="1656"/>
        <v>15.889999999999418</v>
      </c>
      <c r="N3444" s="13"/>
      <c r="X3444">
        <f t="shared" si="1658"/>
        <v>1.8699999999989814</v>
      </c>
      <c r="Y3444">
        <f t="shared" si="1659"/>
        <v>0</v>
      </c>
      <c r="Z3444">
        <f t="shared" si="1660"/>
        <v>0</v>
      </c>
      <c r="AA3444" s="22">
        <f t="shared" si="1661"/>
        <v>0</v>
      </c>
      <c r="AB3444" s="22">
        <f t="shared" si="1662"/>
        <v>0</v>
      </c>
      <c r="AC3444" s="22">
        <f t="shared" si="1663"/>
        <v>0</v>
      </c>
      <c r="AD3444" s="22">
        <f t="shared" si="1664"/>
        <v>0</v>
      </c>
    </row>
    <row r="3445" spans="5:30" x14ac:dyDescent="0.25">
      <c r="E3445" s="11">
        <v>43124.625</v>
      </c>
      <c r="F3445" s="9">
        <v>13552.09</v>
      </c>
      <c r="G3445" s="9">
        <v>13561.57</v>
      </c>
      <c r="H3445" s="9">
        <v>13536.62</v>
      </c>
      <c r="I3445" s="9">
        <v>13551.13</v>
      </c>
      <c r="K3445" s="13">
        <f t="shared" si="1655"/>
        <v>-0.96000000000094587</v>
      </c>
      <c r="L3445" s="13">
        <f t="shared" si="1665"/>
        <v>-19.6200000000008</v>
      </c>
      <c r="M3445" s="13">
        <f t="shared" si="1656"/>
        <v>24.949999999998909</v>
      </c>
      <c r="N3445" s="13"/>
      <c r="X3445">
        <f t="shared" si="1658"/>
        <v>0.96000000000094587</v>
      </c>
      <c r="Y3445">
        <f t="shared" si="1659"/>
        <v>0</v>
      </c>
      <c r="Z3445">
        <f t="shared" si="1660"/>
        <v>0</v>
      </c>
      <c r="AA3445" s="22">
        <f t="shared" si="1661"/>
        <v>0</v>
      </c>
      <c r="AB3445" s="22">
        <f t="shared" si="1662"/>
        <v>0</v>
      </c>
      <c r="AC3445" s="22">
        <f t="shared" si="1663"/>
        <v>0</v>
      </c>
      <c r="AD3445" s="22">
        <f t="shared" si="1664"/>
        <v>0</v>
      </c>
    </row>
    <row r="3446" spans="5:30" x14ac:dyDescent="0.25">
      <c r="E3446" s="12">
        <v>43124.666666666664</v>
      </c>
      <c r="F3446" s="10">
        <v>13551.38</v>
      </c>
      <c r="G3446" s="10">
        <v>13551.88</v>
      </c>
      <c r="H3446" s="10">
        <v>13527.56</v>
      </c>
      <c r="I3446" s="10">
        <v>13543.17</v>
      </c>
      <c r="K3446" s="13">
        <f t="shared" si="1655"/>
        <v>-8.2099999999991269</v>
      </c>
      <c r="L3446" s="13">
        <f t="shared" si="1665"/>
        <v>-27.829999999999927</v>
      </c>
      <c r="M3446" s="13">
        <f t="shared" si="1656"/>
        <v>24.319999999999709</v>
      </c>
      <c r="N3446" s="13"/>
      <c r="X3446">
        <f t="shared" si="1658"/>
        <v>8.2099999999991269</v>
      </c>
      <c r="Y3446">
        <f t="shared" si="1659"/>
        <v>0</v>
      </c>
      <c r="Z3446">
        <f t="shared" si="1660"/>
        <v>0</v>
      </c>
      <c r="AA3446" s="22">
        <f t="shared" si="1661"/>
        <v>0</v>
      </c>
      <c r="AB3446" s="22">
        <f t="shared" si="1662"/>
        <v>0</v>
      </c>
      <c r="AC3446" s="22">
        <f t="shared" si="1663"/>
        <v>0</v>
      </c>
      <c r="AD3446" s="22">
        <f t="shared" si="1664"/>
        <v>0</v>
      </c>
    </row>
    <row r="3447" spans="5:30" x14ac:dyDescent="0.25">
      <c r="E3447" s="11">
        <v>43124.708333333336</v>
      </c>
      <c r="F3447" s="9">
        <v>13543.42</v>
      </c>
      <c r="G3447" s="9">
        <v>13550.21</v>
      </c>
      <c r="H3447" s="9">
        <v>13496.56</v>
      </c>
      <c r="I3447" s="9">
        <v>13501.57</v>
      </c>
      <c r="K3447" s="13">
        <f t="shared" si="1655"/>
        <v>-41.850000000000364</v>
      </c>
      <c r="L3447" s="13">
        <f t="shared" si="1665"/>
        <v>-69.680000000000291</v>
      </c>
      <c r="M3447" s="13">
        <f t="shared" si="1656"/>
        <v>53.649999999999636</v>
      </c>
      <c r="N3447" s="13"/>
      <c r="X3447">
        <f t="shared" si="1658"/>
        <v>41.850000000000364</v>
      </c>
      <c r="Y3447">
        <f t="shared" si="1659"/>
        <v>0</v>
      </c>
      <c r="Z3447">
        <f t="shared" si="1660"/>
        <v>0</v>
      </c>
      <c r="AA3447" s="22">
        <f t="shared" si="1661"/>
        <v>0</v>
      </c>
      <c r="AB3447" s="22">
        <f t="shared" si="1662"/>
        <v>0</v>
      </c>
      <c r="AC3447" s="22">
        <f t="shared" si="1663"/>
        <v>0</v>
      </c>
      <c r="AD3447" s="22">
        <f t="shared" si="1664"/>
        <v>0</v>
      </c>
    </row>
    <row r="3448" spans="5:30" x14ac:dyDescent="0.25">
      <c r="E3448" s="12">
        <v>43124.75</v>
      </c>
      <c r="F3448" s="10">
        <v>13501.32</v>
      </c>
      <c r="G3448" s="10">
        <v>13507.42</v>
      </c>
      <c r="H3448" s="10">
        <v>13398</v>
      </c>
      <c r="I3448" s="10">
        <v>13427.74</v>
      </c>
      <c r="K3448" s="13">
        <f t="shared" si="1655"/>
        <v>-73.579999999999927</v>
      </c>
      <c r="L3448" s="13">
        <f t="shared" si="1665"/>
        <v>-143.26000000000022</v>
      </c>
      <c r="M3448" s="13">
        <f t="shared" si="1656"/>
        <v>109.42000000000007</v>
      </c>
      <c r="N3448" s="13"/>
      <c r="X3448">
        <f t="shared" si="1658"/>
        <v>73.579999999999927</v>
      </c>
      <c r="Y3448">
        <f t="shared" si="1659"/>
        <v>0</v>
      </c>
      <c r="Z3448">
        <f t="shared" si="1660"/>
        <v>0</v>
      </c>
      <c r="AA3448" s="22">
        <f t="shared" si="1661"/>
        <v>0</v>
      </c>
      <c r="AB3448" s="22">
        <f t="shared" si="1662"/>
        <v>0</v>
      </c>
      <c r="AC3448" s="22">
        <f t="shared" si="1663"/>
        <v>0</v>
      </c>
      <c r="AD3448" s="22">
        <f t="shared" si="1664"/>
        <v>0</v>
      </c>
    </row>
    <row r="3449" spans="5:30" x14ac:dyDescent="0.25">
      <c r="E3449" s="11">
        <v>43124.791666666664</v>
      </c>
      <c r="F3449" s="9">
        <v>13428.49</v>
      </c>
      <c r="G3449" s="9">
        <v>13436.25</v>
      </c>
      <c r="H3449" s="9">
        <v>13379.73</v>
      </c>
      <c r="I3449" s="9">
        <v>13403.73</v>
      </c>
      <c r="K3449" s="13">
        <f t="shared" si="1655"/>
        <v>-24.760000000000218</v>
      </c>
      <c r="L3449" s="13">
        <f t="shared" si="1665"/>
        <v>-168.02000000000044</v>
      </c>
      <c r="M3449" s="13">
        <f t="shared" si="1656"/>
        <v>56.520000000000437</v>
      </c>
      <c r="N3449" s="13"/>
      <c r="X3449">
        <f t="shared" si="1658"/>
        <v>24.760000000000218</v>
      </c>
      <c r="Y3449">
        <f t="shared" si="1659"/>
        <v>0</v>
      </c>
      <c r="Z3449">
        <f t="shared" si="1660"/>
        <v>0</v>
      </c>
      <c r="AA3449" s="22">
        <f t="shared" si="1661"/>
        <v>0</v>
      </c>
      <c r="AB3449" s="22">
        <f t="shared" si="1662"/>
        <v>0</v>
      </c>
      <c r="AC3449" s="22">
        <f t="shared" si="1663"/>
        <v>0</v>
      </c>
      <c r="AD3449" s="22">
        <f t="shared" si="1664"/>
        <v>0</v>
      </c>
    </row>
    <row r="3450" spans="5:30" x14ac:dyDescent="0.25">
      <c r="E3450" s="12">
        <v>43124.833333333336</v>
      </c>
      <c r="F3450" s="10">
        <v>13402.73</v>
      </c>
      <c r="G3450" s="10">
        <v>13428.74</v>
      </c>
      <c r="H3450" s="10">
        <v>13371.72</v>
      </c>
      <c r="I3450" s="10">
        <v>13414.73</v>
      </c>
      <c r="K3450" s="13">
        <f t="shared" si="1655"/>
        <v>12</v>
      </c>
      <c r="L3450" s="13">
        <f t="shared" si="1665"/>
        <v>-156.02000000000044</v>
      </c>
      <c r="M3450" s="13">
        <f t="shared" si="1656"/>
        <v>57.020000000000437</v>
      </c>
      <c r="N3450" s="13"/>
      <c r="X3450">
        <f t="shared" si="1658"/>
        <v>12</v>
      </c>
      <c r="Y3450">
        <f t="shared" si="1659"/>
        <v>0</v>
      </c>
      <c r="Z3450">
        <f t="shared" si="1660"/>
        <v>0</v>
      </c>
      <c r="AA3450" s="22">
        <f t="shared" si="1661"/>
        <v>0</v>
      </c>
      <c r="AB3450" s="22">
        <f t="shared" si="1662"/>
        <v>0</v>
      </c>
      <c r="AC3450" s="22">
        <f t="shared" si="1663"/>
        <v>0</v>
      </c>
      <c r="AD3450" s="22">
        <f t="shared" si="1664"/>
        <v>0</v>
      </c>
    </row>
    <row r="3451" spans="5:30" x14ac:dyDescent="0.25">
      <c r="E3451" s="11">
        <v>43124.875</v>
      </c>
      <c r="F3451" s="9">
        <v>13415.23</v>
      </c>
      <c r="G3451" s="9">
        <v>13445.74</v>
      </c>
      <c r="H3451" s="9">
        <v>13405.98</v>
      </c>
      <c r="I3451" s="9">
        <v>13442.24</v>
      </c>
      <c r="K3451" s="13">
        <f t="shared" si="1655"/>
        <v>27.010000000000218</v>
      </c>
      <c r="L3451" s="13">
        <f t="shared" si="1665"/>
        <v>-129.01000000000022</v>
      </c>
      <c r="M3451" s="13">
        <f t="shared" si="1656"/>
        <v>39.760000000000218</v>
      </c>
      <c r="N3451" s="13"/>
      <c r="X3451">
        <f t="shared" si="1658"/>
        <v>27.010000000000218</v>
      </c>
      <c r="Y3451">
        <f t="shared" si="1659"/>
        <v>0</v>
      </c>
      <c r="Z3451">
        <f t="shared" si="1660"/>
        <v>0</v>
      </c>
      <c r="AA3451" s="22">
        <f t="shared" si="1661"/>
        <v>0</v>
      </c>
      <c r="AB3451" s="22">
        <f t="shared" si="1662"/>
        <v>0</v>
      </c>
      <c r="AC3451" s="22">
        <f t="shared" si="1663"/>
        <v>0</v>
      </c>
      <c r="AD3451" s="22">
        <f t="shared" si="1664"/>
        <v>0</v>
      </c>
    </row>
    <row r="3452" spans="5:30" x14ac:dyDescent="0.25">
      <c r="E3452" s="12">
        <v>43124.916666666664</v>
      </c>
      <c r="F3452" s="10">
        <v>13442.74</v>
      </c>
      <c r="G3452" s="10">
        <v>13446.24</v>
      </c>
      <c r="H3452" s="10">
        <v>13420.18</v>
      </c>
      <c r="I3452" s="10">
        <v>13420.18</v>
      </c>
      <c r="K3452" s="13">
        <f t="shared" si="1655"/>
        <v>-22.559999999999491</v>
      </c>
      <c r="L3452" s="13">
        <f t="shared" si="1665"/>
        <v>-151.56999999999971</v>
      </c>
      <c r="M3452" s="13">
        <f t="shared" si="1656"/>
        <v>26.059999999999491</v>
      </c>
      <c r="N3452" s="13"/>
      <c r="X3452">
        <f t="shared" si="1658"/>
        <v>22.559999999999491</v>
      </c>
      <c r="Y3452">
        <f t="shared" si="1659"/>
        <v>0</v>
      </c>
      <c r="Z3452">
        <f t="shared" si="1660"/>
        <v>0</v>
      </c>
      <c r="AA3452" s="22">
        <f t="shared" si="1661"/>
        <v>0</v>
      </c>
      <c r="AB3452" s="22">
        <f t="shared" si="1662"/>
        <v>0</v>
      </c>
      <c r="AC3452" s="22">
        <f t="shared" si="1663"/>
        <v>0</v>
      </c>
      <c r="AD3452" s="22">
        <f t="shared" si="1664"/>
        <v>0</v>
      </c>
    </row>
    <row r="3453" spans="5:30" hidden="1" x14ac:dyDescent="0.25">
      <c r="E3453" s="11">
        <v>43124.958333333336</v>
      </c>
      <c r="F3453" s="9">
        <v>13421.93</v>
      </c>
      <c r="G3453" s="9">
        <v>13434.37</v>
      </c>
      <c r="H3453" s="9">
        <v>13417.82</v>
      </c>
      <c r="I3453" s="9">
        <v>13426.22</v>
      </c>
    </row>
    <row r="3454" spans="5:30" hidden="1" x14ac:dyDescent="0.25">
      <c r="E3454" s="12">
        <v>43125.041666666664</v>
      </c>
      <c r="F3454" s="10">
        <v>13421.49</v>
      </c>
      <c r="G3454" s="10">
        <v>13421.49</v>
      </c>
      <c r="H3454" s="10">
        <v>13398.21</v>
      </c>
      <c r="I3454" s="10">
        <v>13407.66</v>
      </c>
    </row>
    <row r="3455" spans="5:30" hidden="1" x14ac:dyDescent="0.25">
      <c r="E3455" s="11">
        <v>43125.083333333336</v>
      </c>
      <c r="F3455" s="9">
        <v>13406.48</v>
      </c>
      <c r="G3455" s="9">
        <v>13425.85</v>
      </c>
      <c r="H3455" s="9">
        <v>13399.39</v>
      </c>
      <c r="I3455" s="9">
        <v>13423.48</v>
      </c>
    </row>
    <row r="3456" spans="5:30" hidden="1" x14ac:dyDescent="0.25">
      <c r="E3456" s="12">
        <v>43125.125</v>
      </c>
      <c r="F3456" s="10">
        <v>13423.56</v>
      </c>
      <c r="G3456" s="10">
        <v>13440.92</v>
      </c>
      <c r="H3456" s="10">
        <v>13421.87</v>
      </c>
      <c r="I3456" s="10">
        <v>13427.73</v>
      </c>
    </row>
    <row r="3457" spans="3:30" hidden="1" x14ac:dyDescent="0.25">
      <c r="E3457" s="11">
        <v>43125.166666666664</v>
      </c>
      <c r="F3457" s="9">
        <v>13428.92</v>
      </c>
      <c r="G3457" s="9">
        <v>13430.1</v>
      </c>
      <c r="H3457" s="9">
        <v>13412.91</v>
      </c>
      <c r="I3457" s="9">
        <v>13418.68</v>
      </c>
    </row>
    <row r="3458" spans="3:30" hidden="1" x14ac:dyDescent="0.25">
      <c r="E3458" s="12">
        <v>43125.208333333336</v>
      </c>
      <c r="F3458" s="10">
        <v>13419.87</v>
      </c>
      <c r="G3458" s="10">
        <v>13426.78</v>
      </c>
      <c r="H3458" s="10">
        <v>13417.18</v>
      </c>
      <c r="I3458" s="10">
        <v>13418.36</v>
      </c>
    </row>
    <row r="3459" spans="3:30" hidden="1" x14ac:dyDescent="0.25">
      <c r="E3459" s="11">
        <v>43125.25</v>
      </c>
      <c r="F3459" s="9">
        <v>13418.36</v>
      </c>
      <c r="G3459" s="9">
        <v>13424.77</v>
      </c>
      <c r="H3459" s="9">
        <v>13413.45</v>
      </c>
      <c r="I3459" s="9">
        <v>13414.63</v>
      </c>
    </row>
    <row r="3460" spans="3:30" hidden="1" x14ac:dyDescent="0.25">
      <c r="E3460" s="12">
        <v>43125.291666666664</v>
      </c>
      <c r="F3460" s="10">
        <v>13414.63</v>
      </c>
      <c r="G3460" s="10">
        <v>13420.01</v>
      </c>
      <c r="H3460" s="10">
        <v>13411.24</v>
      </c>
      <c r="I3460" s="10">
        <v>13420.01</v>
      </c>
    </row>
    <row r="3461" spans="3:30" x14ac:dyDescent="0.25">
      <c r="C3461">
        <v>1</v>
      </c>
      <c r="E3461" s="11">
        <v>43125.333333333336</v>
      </c>
      <c r="F3461" s="9">
        <v>13420.01</v>
      </c>
      <c r="G3461" s="9">
        <v>13420.64</v>
      </c>
      <c r="H3461" s="9">
        <v>13383.89</v>
      </c>
      <c r="I3461" s="9">
        <v>13394.24</v>
      </c>
      <c r="K3461" s="13">
        <f t="shared" ref="K3461:K3475" si="1666">I3461-F3461</f>
        <v>-25.770000000000437</v>
      </c>
      <c r="L3461" s="13">
        <v>0</v>
      </c>
      <c r="M3461" s="13">
        <f t="shared" ref="M3461:M3475" si="1667">G3461-H3461</f>
        <v>36.75</v>
      </c>
      <c r="N3461" s="13">
        <f t="shared" ref="N3461" si="1668">I3475-F3461</f>
        <v>-102.38000000000102</v>
      </c>
      <c r="O3461" s="18">
        <f>IF(K3461*N3461&gt;0,1,0)</f>
        <v>1</v>
      </c>
      <c r="S3461" s="13">
        <f>MAX(G3461:G3476)</f>
        <v>13444.24</v>
      </c>
      <c r="X3461">
        <f t="shared" ref="X3461:X3475" si="1669">ABS(K3461)</f>
        <v>25.770000000000437</v>
      </c>
      <c r="Y3461">
        <f t="shared" ref="Y3461:Y3475" si="1670">ABS(N3461)</f>
        <v>102.38000000000102</v>
      </c>
      <c r="Z3461">
        <f t="shared" ref="Z3461:Z3475" si="1671">IF(S3461&lt;1000,ABS(S3461),0)</f>
        <v>0</v>
      </c>
      <c r="AA3461" s="22">
        <f t="shared" ref="AA3461:AA3475" si="1672">ABS(P3461)</f>
        <v>0</v>
      </c>
      <c r="AB3461" s="22">
        <f t="shared" ref="AB3461:AB3475" si="1673">ABS(Q3461)</f>
        <v>0</v>
      </c>
      <c r="AC3461" s="22">
        <f t="shared" ref="AC3461:AC3475" si="1674">IF(O3461=1,ABS(P3462),0)</f>
        <v>0.59358000490074259</v>
      </c>
      <c r="AD3461" s="22">
        <f t="shared" ref="AD3461:AD3475" si="1675">IF(O3461=0,ABS(Q3462),0)</f>
        <v>0</v>
      </c>
    </row>
    <row r="3462" spans="3:30" x14ac:dyDescent="0.25">
      <c r="E3462" s="12">
        <v>43125.375</v>
      </c>
      <c r="F3462" s="10">
        <v>13399.48</v>
      </c>
      <c r="G3462" s="10">
        <v>13408.97</v>
      </c>
      <c r="H3462" s="10">
        <v>13358.43</v>
      </c>
      <c r="I3462" s="10">
        <v>13369.96</v>
      </c>
      <c r="K3462" s="13">
        <f t="shared" si="1666"/>
        <v>-29.520000000000437</v>
      </c>
      <c r="L3462" s="13">
        <f t="shared" ref="L3462:L3475" si="1676">L3461+K3462</f>
        <v>-29.520000000000437</v>
      </c>
      <c r="M3462" s="13">
        <f t="shared" si="1667"/>
        <v>50.539999999999054</v>
      </c>
      <c r="N3462" s="13"/>
      <c r="P3462">
        <f>_xlfn.IFS(K3461&lt;0,MIN(L3461:L3475),K3461&gt;0,MAX(L3461:L3475))/S3440</f>
        <v>-0.59358000490074259</v>
      </c>
      <c r="Q3462">
        <f>_xlfn.IFS(K3461&lt;0,MAX(L3461:L3475),K3461&gt;0,MIN(L3461:L3475))/S3440</f>
        <v>0.13496691987259271</v>
      </c>
      <c r="S3462" s="13">
        <f>MIN(H3461:H3476)</f>
        <v>13220.98</v>
      </c>
      <c r="X3462">
        <f t="shared" si="1669"/>
        <v>29.520000000000437</v>
      </c>
      <c r="Y3462">
        <f t="shared" si="1670"/>
        <v>0</v>
      </c>
      <c r="Z3462">
        <f t="shared" si="1671"/>
        <v>0</v>
      </c>
      <c r="AA3462" s="22">
        <f t="shared" si="1672"/>
        <v>0.59358000490074259</v>
      </c>
      <c r="AB3462" s="22">
        <f t="shared" si="1673"/>
        <v>0.13496691987259271</v>
      </c>
      <c r="AC3462" s="22">
        <f t="shared" si="1674"/>
        <v>0</v>
      </c>
      <c r="AD3462" s="22">
        <f t="shared" si="1675"/>
        <v>0</v>
      </c>
    </row>
    <row r="3463" spans="3:30" x14ac:dyDescent="0.25">
      <c r="E3463" s="11">
        <v>43125.416666666664</v>
      </c>
      <c r="F3463" s="9">
        <v>13368.71</v>
      </c>
      <c r="G3463" s="9">
        <v>13402.37</v>
      </c>
      <c r="H3463" s="9">
        <v>13348.85</v>
      </c>
      <c r="I3463" s="9">
        <v>13392.95</v>
      </c>
      <c r="K3463" s="13">
        <f t="shared" si="1666"/>
        <v>24.240000000001601</v>
      </c>
      <c r="L3463" s="13">
        <f t="shared" si="1676"/>
        <v>-5.2799999999988358</v>
      </c>
      <c r="M3463" s="13">
        <f t="shared" si="1667"/>
        <v>53.520000000000437</v>
      </c>
      <c r="N3463" s="13"/>
      <c r="S3463" s="13">
        <f>S3461-S3462</f>
        <v>223.26000000000022</v>
      </c>
      <c r="X3463">
        <f t="shared" si="1669"/>
        <v>24.240000000001601</v>
      </c>
      <c r="Y3463">
        <f t="shared" si="1670"/>
        <v>0</v>
      </c>
      <c r="Z3463">
        <f t="shared" si="1671"/>
        <v>223.26000000000022</v>
      </c>
      <c r="AA3463" s="22">
        <f t="shared" si="1672"/>
        <v>0</v>
      </c>
      <c r="AB3463" s="22">
        <f t="shared" si="1673"/>
        <v>0</v>
      </c>
      <c r="AC3463" s="22">
        <f t="shared" si="1674"/>
        <v>0</v>
      </c>
      <c r="AD3463" s="22">
        <f t="shared" si="1675"/>
        <v>0</v>
      </c>
    </row>
    <row r="3464" spans="3:30" x14ac:dyDescent="0.25">
      <c r="E3464" s="12">
        <v>43125.458333333336</v>
      </c>
      <c r="F3464" s="10">
        <v>13392.96</v>
      </c>
      <c r="G3464" s="10">
        <v>13404.62</v>
      </c>
      <c r="H3464" s="10">
        <v>13376.74</v>
      </c>
      <c r="I3464" s="10">
        <v>13394.43</v>
      </c>
      <c r="K3464" s="13">
        <f t="shared" si="1666"/>
        <v>1.4700000000011642</v>
      </c>
      <c r="L3464" s="13">
        <f t="shared" si="1676"/>
        <v>-3.8099999999976717</v>
      </c>
      <c r="M3464" s="13">
        <f t="shared" si="1667"/>
        <v>27.880000000001019</v>
      </c>
      <c r="N3464" s="13"/>
      <c r="X3464">
        <f t="shared" si="1669"/>
        <v>1.4700000000011642</v>
      </c>
      <c r="Y3464">
        <f t="shared" si="1670"/>
        <v>0</v>
      </c>
      <c r="Z3464">
        <f t="shared" si="1671"/>
        <v>0</v>
      </c>
      <c r="AA3464" s="22">
        <f t="shared" si="1672"/>
        <v>0</v>
      </c>
      <c r="AB3464" s="22">
        <f t="shared" si="1673"/>
        <v>0</v>
      </c>
      <c r="AC3464" s="22">
        <f t="shared" si="1674"/>
        <v>0</v>
      </c>
      <c r="AD3464" s="22">
        <f t="shared" si="1675"/>
        <v>0</v>
      </c>
    </row>
    <row r="3465" spans="3:30" x14ac:dyDescent="0.25">
      <c r="E3465" s="11">
        <v>43125.5</v>
      </c>
      <c r="F3465" s="9">
        <v>13393.18</v>
      </c>
      <c r="G3465" s="9">
        <v>13405.99</v>
      </c>
      <c r="H3465" s="9">
        <v>13385.84</v>
      </c>
      <c r="I3465" s="9">
        <v>13398.38</v>
      </c>
      <c r="K3465" s="13">
        <f t="shared" si="1666"/>
        <v>5.1999999999989086</v>
      </c>
      <c r="L3465" s="13">
        <f t="shared" si="1676"/>
        <v>1.3900000000012369</v>
      </c>
      <c r="M3465" s="13">
        <f t="shared" si="1667"/>
        <v>20.149999999999636</v>
      </c>
      <c r="N3465" s="13"/>
      <c r="X3465">
        <f t="shared" si="1669"/>
        <v>5.1999999999989086</v>
      </c>
      <c r="Y3465">
        <f t="shared" si="1670"/>
        <v>0</v>
      </c>
      <c r="Z3465">
        <f t="shared" si="1671"/>
        <v>0</v>
      </c>
      <c r="AA3465" s="22">
        <f t="shared" si="1672"/>
        <v>0</v>
      </c>
      <c r="AB3465" s="22">
        <f t="shared" si="1673"/>
        <v>0</v>
      </c>
      <c r="AC3465" s="22">
        <f t="shared" si="1674"/>
        <v>0</v>
      </c>
      <c r="AD3465" s="22">
        <f t="shared" si="1675"/>
        <v>0</v>
      </c>
    </row>
    <row r="3466" spans="3:30" x14ac:dyDescent="0.25">
      <c r="E3466" s="12">
        <v>43125.541666666664</v>
      </c>
      <c r="F3466" s="10">
        <v>13398.88</v>
      </c>
      <c r="G3466" s="10">
        <v>13426.67</v>
      </c>
      <c r="H3466" s="10">
        <v>13396.88</v>
      </c>
      <c r="I3466" s="10">
        <v>13414.68</v>
      </c>
      <c r="K3466" s="13">
        <f t="shared" si="1666"/>
        <v>15.800000000001091</v>
      </c>
      <c r="L3466" s="13">
        <f t="shared" si="1676"/>
        <v>17.190000000002328</v>
      </c>
      <c r="M3466" s="13">
        <f t="shared" si="1667"/>
        <v>29.790000000000873</v>
      </c>
      <c r="N3466" s="13"/>
      <c r="X3466">
        <f t="shared" si="1669"/>
        <v>15.800000000001091</v>
      </c>
      <c r="Y3466">
        <f t="shared" si="1670"/>
        <v>0</v>
      </c>
      <c r="Z3466">
        <f t="shared" si="1671"/>
        <v>0</v>
      </c>
      <c r="AA3466" s="22">
        <f t="shared" si="1672"/>
        <v>0</v>
      </c>
      <c r="AB3466" s="22">
        <f t="shared" si="1673"/>
        <v>0</v>
      </c>
      <c r="AC3466" s="22">
        <f t="shared" si="1674"/>
        <v>0</v>
      </c>
      <c r="AD3466" s="22">
        <f t="shared" si="1675"/>
        <v>0</v>
      </c>
    </row>
    <row r="3467" spans="3:30" x14ac:dyDescent="0.25">
      <c r="E3467" s="11">
        <v>43125.583333333336</v>
      </c>
      <c r="F3467" s="9">
        <v>13414.93</v>
      </c>
      <c r="G3467" s="9">
        <v>13443.3</v>
      </c>
      <c r="H3467" s="9">
        <v>13412.87</v>
      </c>
      <c r="I3467" s="9">
        <v>13425.28</v>
      </c>
      <c r="K3467" s="13">
        <f t="shared" si="1666"/>
        <v>10.350000000000364</v>
      </c>
      <c r="L3467" s="13">
        <f t="shared" si="1676"/>
        <v>27.540000000002692</v>
      </c>
      <c r="M3467" s="13">
        <f t="shared" si="1667"/>
        <v>30.429999999998472</v>
      </c>
      <c r="N3467" s="13"/>
      <c r="X3467">
        <f t="shared" si="1669"/>
        <v>10.350000000000364</v>
      </c>
      <c r="Y3467">
        <f t="shared" si="1670"/>
        <v>0</v>
      </c>
      <c r="Z3467">
        <f t="shared" si="1671"/>
        <v>0</v>
      </c>
      <c r="AA3467" s="22">
        <f t="shared" si="1672"/>
        <v>0</v>
      </c>
      <c r="AB3467" s="22">
        <f t="shared" si="1673"/>
        <v>0</v>
      </c>
      <c r="AC3467" s="22">
        <f t="shared" si="1674"/>
        <v>0</v>
      </c>
      <c r="AD3467" s="22">
        <f t="shared" si="1675"/>
        <v>0</v>
      </c>
    </row>
    <row r="3468" spans="3:30" x14ac:dyDescent="0.25">
      <c r="E3468" s="12">
        <v>43125.625</v>
      </c>
      <c r="F3468" s="10">
        <v>13425.78</v>
      </c>
      <c r="G3468" s="10">
        <v>13444.24</v>
      </c>
      <c r="H3468" s="10">
        <v>13361.28</v>
      </c>
      <c r="I3468" s="10">
        <v>13394.47</v>
      </c>
      <c r="K3468" s="13">
        <f t="shared" si="1666"/>
        <v>-31.31000000000131</v>
      </c>
      <c r="L3468" s="13">
        <f t="shared" si="1676"/>
        <v>-3.7699999999986176</v>
      </c>
      <c r="M3468" s="13">
        <f t="shared" si="1667"/>
        <v>82.959999999999127</v>
      </c>
      <c r="N3468" s="13"/>
      <c r="X3468">
        <f t="shared" si="1669"/>
        <v>31.31000000000131</v>
      </c>
      <c r="Y3468">
        <f t="shared" si="1670"/>
        <v>0</v>
      </c>
      <c r="Z3468">
        <f t="shared" si="1671"/>
        <v>0</v>
      </c>
      <c r="AA3468" s="22">
        <f t="shared" si="1672"/>
        <v>0</v>
      </c>
      <c r="AB3468" s="22">
        <f t="shared" si="1673"/>
        <v>0</v>
      </c>
      <c r="AC3468" s="22">
        <f t="shared" si="1674"/>
        <v>0</v>
      </c>
      <c r="AD3468" s="22">
        <f t="shared" si="1675"/>
        <v>0</v>
      </c>
    </row>
    <row r="3469" spans="3:30" x14ac:dyDescent="0.25">
      <c r="E3469" s="11">
        <v>43125.666666666664</v>
      </c>
      <c r="F3469" s="9">
        <v>13393.72</v>
      </c>
      <c r="G3469" s="9">
        <v>13400.04</v>
      </c>
      <c r="H3469" s="9">
        <v>13268.56</v>
      </c>
      <c r="I3469" s="9">
        <v>13282.79</v>
      </c>
      <c r="K3469" s="13">
        <f t="shared" si="1666"/>
        <v>-110.92999999999847</v>
      </c>
      <c r="L3469" s="13">
        <f t="shared" si="1676"/>
        <v>-114.69999999999709</v>
      </c>
      <c r="M3469" s="13">
        <f t="shared" si="1667"/>
        <v>131.48000000000138</v>
      </c>
      <c r="N3469" s="13"/>
      <c r="X3469">
        <f t="shared" si="1669"/>
        <v>110.92999999999847</v>
      </c>
      <c r="Y3469">
        <f t="shared" si="1670"/>
        <v>0</v>
      </c>
      <c r="Z3469">
        <f t="shared" si="1671"/>
        <v>0</v>
      </c>
      <c r="AA3469" s="22">
        <f t="shared" si="1672"/>
        <v>0</v>
      </c>
      <c r="AB3469" s="22">
        <f t="shared" si="1673"/>
        <v>0</v>
      </c>
      <c r="AC3469" s="22">
        <f t="shared" si="1674"/>
        <v>0</v>
      </c>
      <c r="AD3469" s="22">
        <f t="shared" si="1675"/>
        <v>0</v>
      </c>
    </row>
    <row r="3470" spans="3:30" x14ac:dyDescent="0.25">
      <c r="E3470" s="12">
        <v>43125.708333333336</v>
      </c>
      <c r="F3470" s="10">
        <v>13283.29</v>
      </c>
      <c r="G3470" s="10">
        <v>13291.92</v>
      </c>
      <c r="H3470" s="10">
        <v>13220.98</v>
      </c>
      <c r="I3470" s="10">
        <v>13276.87</v>
      </c>
      <c r="K3470" s="13">
        <f t="shared" si="1666"/>
        <v>-6.4200000000000728</v>
      </c>
      <c r="L3470" s="13">
        <f t="shared" si="1676"/>
        <v>-121.11999999999716</v>
      </c>
      <c r="M3470" s="13">
        <f t="shared" si="1667"/>
        <v>70.940000000000509</v>
      </c>
      <c r="N3470" s="13"/>
      <c r="X3470">
        <f t="shared" si="1669"/>
        <v>6.4200000000000728</v>
      </c>
      <c r="Y3470">
        <f t="shared" si="1670"/>
        <v>0</v>
      </c>
      <c r="Z3470">
        <f t="shared" si="1671"/>
        <v>0</v>
      </c>
      <c r="AA3470" s="22">
        <f t="shared" si="1672"/>
        <v>0</v>
      </c>
      <c r="AB3470" s="22">
        <f t="shared" si="1673"/>
        <v>0</v>
      </c>
      <c r="AC3470" s="22">
        <f t="shared" si="1674"/>
        <v>0</v>
      </c>
      <c r="AD3470" s="22">
        <f t="shared" si="1675"/>
        <v>0</v>
      </c>
    </row>
    <row r="3471" spans="3:30" x14ac:dyDescent="0.25">
      <c r="E3471" s="11">
        <v>43125.75</v>
      </c>
      <c r="F3471" s="9">
        <v>13275.62</v>
      </c>
      <c r="G3471" s="9">
        <v>13318.99</v>
      </c>
      <c r="H3471" s="9">
        <v>13266.46</v>
      </c>
      <c r="I3471" s="9">
        <v>13306.14</v>
      </c>
      <c r="K3471" s="13">
        <f t="shared" si="1666"/>
        <v>30.519999999998618</v>
      </c>
      <c r="L3471" s="13">
        <f t="shared" si="1676"/>
        <v>-90.599999999998545</v>
      </c>
      <c r="M3471" s="13">
        <f t="shared" si="1667"/>
        <v>52.530000000000655</v>
      </c>
      <c r="N3471" s="13"/>
      <c r="X3471">
        <f t="shared" si="1669"/>
        <v>30.519999999998618</v>
      </c>
      <c r="Y3471">
        <f t="shared" si="1670"/>
        <v>0</v>
      </c>
      <c r="Z3471">
        <f t="shared" si="1671"/>
        <v>0</v>
      </c>
      <c r="AA3471" s="22">
        <f t="shared" si="1672"/>
        <v>0</v>
      </c>
      <c r="AB3471" s="22">
        <f t="shared" si="1673"/>
        <v>0</v>
      </c>
      <c r="AC3471" s="22">
        <f t="shared" si="1674"/>
        <v>0</v>
      </c>
      <c r="AD3471" s="22">
        <f t="shared" si="1675"/>
        <v>0</v>
      </c>
    </row>
    <row r="3472" spans="3:30" x14ac:dyDescent="0.25">
      <c r="E3472" s="12">
        <v>43125.791666666664</v>
      </c>
      <c r="F3472" s="10">
        <v>13306.64</v>
      </c>
      <c r="G3472" s="10">
        <v>13324.9</v>
      </c>
      <c r="H3472" s="10">
        <v>13300.63</v>
      </c>
      <c r="I3472" s="10">
        <v>13307.13</v>
      </c>
      <c r="K3472" s="13">
        <f t="shared" si="1666"/>
        <v>0.48999999999978172</v>
      </c>
      <c r="L3472" s="13">
        <f t="shared" si="1676"/>
        <v>-90.109999999998763</v>
      </c>
      <c r="M3472" s="13">
        <f t="shared" si="1667"/>
        <v>24.270000000000437</v>
      </c>
      <c r="N3472" s="13"/>
      <c r="X3472">
        <f t="shared" si="1669"/>
        <v>0.48999999999978172</v>
      </c>
      <c r="Y3472">
        <f t="shared" si="1670"/>
        <v>0</v>
      </c>
      <c r="Z3472">
        <f t="shared" si="1671"/>
        <v>0</v>
      </c>
      <c r="AA3472" s="22">
        <f t="shared" si="1672"/>
        <v>0</v>
      </c>
      <c r="AB3472" s="22">
        <f t="shared" si="1673"/>
        <v>0</v>
      </c>
      <c r="AC3472" s="22">
        <f t="shared" si="1674"/>
        <v>0</v>
      </c>
      <c r="AD3472" s="22">
        <f t="shared" si="1675"/>
        <v>0</v>
      </c>
    </row>
    <row r="3473" spans="3:30" x14ac:dyDescent="0.25">
      <c r="E3473" s="11">
        <v>43125.833333333336</v>
      </c>
      <c r="F3473" s="9">
        <v>13306.88</v>
      </c>
      <c r="G3473" s="9">
        <v>13307.13</v>
      </c>
      <c r="H3473" s="9">
        <v>13284.62</v>
      </c>
      <c r="I3473" s="9">
        <v>13301.88</v>
      </c>
      <c r="K3473" s="13">
        <f t="shared" si="1666"/>
        <v>-5</v>
      </c>
      <c r="L3473" s="13">
        <f t="shared" si="1676"/>
        <v>-95.109999999998763</v>
      </c>
      <c r="M3473" s="13">
        <f t="shared" si="1667"/>
        <v>22.509999999998399</v>
      </c>
      <c r="N3473" s="13"/>
      <c r="X3473">
        <f t="shared" si="1669"/>
        <v>5</v>
      </c>
      <c r="Y3473">
        <f t="shared" si="1670"/>
        <v>0</v>
      </c>
      <c r="Z3473">
        <f t="shared" si="1671"/>
        <v>0</v>
      </c>
      <c r="AA3473" s="22">
        <f t="shared" si="1672"/>
        <v>0</v>
      </c>
      <c r="AB3473" s="22">
        <f t="shared" si="1673"/>
        <v>0</v>
      </c>
      <c r="AC3473" s="22">
        <f t="shared" si="1674"/>
        <v>0</v>
      </c>
      <c r="AD3473" s="22">
        <f t="shared" si="1675"/>
        <v>0</v>
      </c>
    </row>
    <row r="3474" spans="3:30" x14ac:dyDescent="0.25">
      <c r="E3474" s="12">
        <v>43125.875</v>
      </c>
      <c r="F3474" s="10">
        <v>13302.13</v>
      </c>
      <c r="G3474" s="10">
        <v>13356.65</v>
      </c>
      <c r="H3474" s="10">
        <v>13297.88</v>
      </c>
      <c r="I3474" s="10">
        <v>13325.38</v>
      </c>
      <c r="K3474" s="13">
        <f t="shared" si="1666"/>
        <v>23.25</v>
      </c>
      <c r="L3474" s="13">
        <f t="shared" si="1676"/>
        <v>-71.859999999998763</v>
      </c>
      <c r="M3474" s="13">
        <f t="shared" si="1667"/>
        <v>58.770000000000437</v>
      </c>
      <c r="N3474" s="13"/>
      <c r="X3474">
        <f t="shared" si="1669"/>
        <v>23.25</v>
      </c>
      <c r="Y3474">
        <f t="shared" si="1670"/>
        <v>0</v>
      </c>
      <c r="Z3474">
        <f t="shared" si="1671"/>
        <v>0</v>
      </c>
      <c r="AA3474" s="22">
        <f t="shared" si="1672"/>
        <v>0</v>
      </c>
      <c r="AB3474" s="22">
        <f t="shared" si="1673"/>
        <v>0</v>
      </c>
      <c r="AC3474" s="22">
        <f t="shared" si="1674"/>
        <v>0</v>
      </c>
      <c r="AD3474" s="22">
        <f t="shared" si="1675"/>
        <v>0</v>
      </c>
    </row>
    <row r="3475" spans="3:30" x14ac:dyDescent="0.25">
      <c r="E3475" s="11">
        <v>43125.916666666664</v>
      </c>
      <c r="F3475" s="9">
        <v>13324.88</v>
      </c>
      <c r="G3475" s="9">
        <v>13327.88</v>
      </c>
      <c r="H3475" s="9">
        <v>13305.62</v>
      </c>
      <c r="I3475" s="9">
        <v>13317.63</v>
      </c>
      <c r="K3475" s="13">
        <f t="shared" si="1666"/>
        <v>-7.25</v>
      </c>
      <c r="L3475" s="13">
        <f t="shared" si="1676"/>
        <v>-79.109999999998763</v>
      </c>
      <c r="M3475" s="13">
        <f t="shared" si="1667"/>
        <v>22.259999999998399</v>
      </c>
      <c r="N3475" s="13"/>
      <c r="X3475">
        <f t="shared" si="1669"/>
        <v>7.25</v>
      </c>
      <c r="Y3475">
        <f t="shared" si="1670"/>
        <v>0</v>
      </c>
      <c r="Z3475">
        <f t="shared" si="1671"/>
        <v>0</v>
      </c>
      <c r="AA3475" s="22">
        <f t="shared" si="1672"/>
        <v>0</v>
      </c>
      <c r="AB3475" s="22">
        <f t="shared" si="1673"/>
        <v>0</v>
      </c>
      <c r="AC3475" s="22">
        <f t="shared" si="1674"/>
        <v>0</v>
      </c>
      <c r="AD3475" s="22">
        <f t="shared" si="1675"/>
        <v>0</v>
      </c>
    </row>
    <row r="3476" spans="3:30" hidden="1" x14ac:dyDescent="0.25">
      <c r="E3476" s="12">
        <v>43125.958333333336</v>
      </c>
      <c r="F3476" s="10">
        <v>13317.04</v>
      </c>
      <c r="G3476" s="10">
        <v>13331.25</v>
      </c>
      <c r="H3476" s="10">
        <v>13315.28</v>
      </c>
      <c r="I3476" s="10">
        <v>13331.25</v>
      </c>
    </row>
    <row r="3477" spans="3:30" hidden="1" x14ac:dyDescent="0.25">
      <c r="E3477" s="11">
        <v>43126.041666666664</v>
      </c>
      <c r="F3477" s="9">
        <v>13331.25</v>
      </c>
      <c r="G3477" s="9">
        <v>13338.28</v>
      </c>
      <c r="H3477" s="9">
        <v>13325.05</v>
      </c>
      <c r="I3477" s="9">
        <v>13336.43</v>
      </c>
    </row>
    <row r="3478" spans="3:30" hidden="1" x14ac:dyDescent="0.25">
      <c r="E3478" s="12">
        <v>43126.083333333336</v>
      </c>
      <c r="F3478" s="10">
        <v>13336.43</v>
      </c>
      <c r="G3478" s="10">
        <v>13343.46</v>
      </c>
      <c r="H3478" s="10">
        <v>13333.25</v>
      </c>
      <c r="I3478" s="10">
        <v>13333.25</v>
      </c>
    </row>
    <row r="3479" spans="3:30" hidden="1" x14ac:dyDescent="0.25">
      <c r="E3479" s="11">
        <v>43126.125</v>
      </c>
      <c r="F3479" s="9">
        <v>13332.86</v>
      </c>
      <c r="G3479" s="9">
        <v>13345.76</v>
      </c>
      <c r="H3479" s="9">
        <v>13329.34</v>
      </c>
      <c r="I3479" s="9">
        <v>13343.41</v>
      </c>
    </row>
    <row r="3480" spans="3:30" hidden="1" x14ac:dyDescent="0.25">
      <c r="E3480" s="12">
        <v>43126.166666666664</v>
      </c>
      <c r="F3480" s="10">
        <v>13344.58</v>
      </c>
      <c r="G3480" s="10">
        <v>13351.94</v>
      </c>
      <c r="H3480" s="10">
        <v>13339.39</v>
      </c>
      <c r="I3480" s="10">
        <v>13342.56</v>
      </c>
    </row>
    <row r="3481" spans="3:30" hidden="1" x14ac:dyDescent="0.25">
      <c r="E3481" s="11">
        <v>43126.208333333336</v>
      </c>
      <c r="F3481" s="9">
        <v>13343.15</v>
      </c>
      <c r="G3481" s="9">
        <v>13350.77</v>
      </c>
      <c r="H3481" s="9">
        <v>13341.39</v>
      </c>
      <c r="I3481" s="9">
        <v>13346.08</v>
      </c>
    </row>
    <row r="3482" spans="3:30" hidden="1" x14ac:dyDescent="0.25">
      <c r="E3482" s="12">
        <v>43126.25</v>
      </c>
      <c r="F3482" s="10">
        <v>13346.08</v>
      </c>
      <c r="G3482" s="10">
        <v>13348.42</v>
      </c>
      <c r="H3482" s="10">
        <v>13343.23</v>
      </c>
      <c r="I3482" s="10">
        <v>13347.92</v>
      </c>
    </row>
    <row r="3483" spans="3:30" hidden="1" x14ac:dyDescent="0.25">
      <c r="E3483" s="11">
        <v>43126.291666666664</v>
      </c>
      <c r="F3483" s="9">
        <v>13347.33</v>
      </c>
      <c r="G3483" s="9">
        <v>13350.06</v>
      </c>
      <c r="H3483" s="9">
        <v>13341.31</v>
      </c>
      <c r="I3483" s="9">
        <v>13342.49</v>
      </c>
    </row>
    <row r="3484" spans="3:30" x14ac:dyDescent="0.25">
      <c r="C3484">
        <v>1</v>
      </c>
      <c r="E3484" s="12">
        <v>43126.333333333336</v>
      </c>
      <c r="F3484" s="10">
        <v>13343.66</v>
      </c>
      <c r="G3484" s="10">
        <v>13346.63</v>
      </c>
      <c r="H3484" s="10">
        <v>13318.72</v>
      </c>
      <c r="I3484" s="10">
        <v>13324.81</v>
      </c>
      <c r="K3484" s="13">
        <f t="shared" ref="K3484:K3498" si="1677">I3484-F3484</f>
        <v>-18.850000000000364</v>
      </c>
      <c r="L3484" s="13">
        <v>0</v>
      </c>
      <c r="M3484" s="13">
        <f t="shared" ref="M3484:M3498" si="1678">G3484-H3484</f>
        <v>27.909999999999854</v>
      </c>
      <c r="N3484" s="13">
        <f t="shared" ref="N3484" si="1679">I3498-F3484</f>
        <v>44.030000000000655</v>
      </c>
      <c r="O3484" s="18">
        <f>IF(K3484*N3484&gt;0,1,0)</f>
        <v>0</v>
      </c>
      <c r="S3484" s="13">
        <f>MAX(G3484:G3499)</f>
        <v>13404.79</v>
      </c>
      <c r="X3484">
        <f t="shared" ref="X3484:X3498" si="1680">ABS(K3484)</f>
        <v>18.850000000000364</v>
      </c>
      <c r="Y3484">
        <f t="shared" ref="Y3484:Y3498" si="1681">ABS(N3484)</f>
        <v>44.030000000000655</v>
      </c>
      <c r="Z3484">
        <f t="shared" ref="Z3484:Z3498" si="1682">IF(S3484&lt;1000,ABS(S3484),0)</f>
        <v>0</v>
      </c>
      <c r="AA3484" s="22">
        <f t="shared" ref="AA3484:AA3498" si="1683">ABS(P3484)</f>
        <v>0</v>
      </c>
      <c r="AB3484" s="22">
        <f t="shared" ref="AB3484:AB3498" si="1684">ABS(Q3484)</f>
        <v>0</v>
      </c>
      <c r="AC3484" s="22">
        <f t="shared" ref="AC3484:AC3498" si="1685">IF(O3484=1,ABS(P3485),0)</f>
        <v>0</v>
      </c>
      <c r="AD3484" s="22">
        <f t="shared" ref="AD3484:AD3498" si="1686">IF(O3484=0,ABS(Q3485),0)</f>
        <v>0.2726417629669477</v>
      </c>
    </row>
    <row r="3485" spans="3:30" x14ac:dyDescent="0.25">
      <c r="E3485" s="11">
        <v>43126.375</v>
      </c>
      <c r="F3485" s="9">
        <v>13323.31</v>
      </c>
      <c r="G3485" s="9">
        <v>13324.81</v>
      </c>
      <c r="H3485" s="9">
        <v>13283.76</v>
      </c>
      <c r="I3485" s="9">
        <v>13289.12</v>
      </c>
      <c r="K3485" s="13">
        <f t="shared" si="1677"/>
        <v>-34.18999999999869</v>
      </c>
      <c r="L3485" s="13">
        <f t="shared" ref="L3485:L3498" si="1687">L3484+K3485</f>
        <v>-34.18999999999869</v>
      </c>
      <c r="M3485" s="13">
        <f t="shared" si="1678"/>
        <v>41.049999999999272</v>
      </c>
      <c r="N3485" s="13"/>
      <c r="P3485">
        <f>_xlfn.IFS(K3484&lt;0,MIN(L3484:L3498),K3484&gt;0,MAX(L3484:L3498))/S3463</f>
        <v>-0.15313983696138428</v>
      </c>
      <c r="Q3485">
        <f>_xlfn.IFS(K3484&lt;0,MAX(L3484:L3498),K3484&gt;0,MIN(L3484:L3498))/S3463</f>
        <v>0.2726417629669477</v>
      </c>
      <c r="S3485" s="13">
        <f>MIN(H3484:H3499)</f>
        <v>13265.13</v>
      </c>
      <c r="X3485">
        <f t="shared" si="1680"/>
        <v>34.18999999999869</v>
      </c>
      <c r="Y3485">
        <f t="shared" si="1681"/>
        <v>0</v>
      </c>
      <c r="Z3485">
        <f t="shared" si="1682"/>
        <v>0</v>
      </c>
      <c r="AA3485" s="22">
        <f t="shared" si="1683"/>
        <v>0.15313983696138428</v>
      </c>
      <c r="AB3485" s="22">
        <f t="shared" si="1684"/>
        <v>0.2726417629669477</v>
      </c>
      <c r="AC3485" s="22">
        <f t="shared" si="1685"/>
        <v>0</v>
      </c>
      <c r="AD3485" s="22">
        <f t="shared" si="1686"/>
        <v>0</v>
      </c>
    </row>
    <row r="3486" spans="3:30" x14ac:dyDescent="0.25">
      <c r="E3486" s="12">
        <v>43126.416666666664</v>
      </c>
      <c r="F3486" s="10">
        <v>13291.37</v>
      </c>
      <c r="G3486" s="10">
        <v>13338.1</v>
      </c>
      <c r="H3486" s="10">
        <v>13265.13</v>
      </c>
      <c r="I3486" s="10">
        <v>13322.69</v>
      </c>
      <c r="K3486" s="13">
        <f t="shared" si="1677"/>
        <v>31.319999999999709</v>
      </c>
      <c r="L3486" s="13">
        <f t="shared" si="1687"/>
        <v>-2.8699999999989814</v>
      </c>
      <c r="M3486" s="13">
        <f t="shared" si="1678"/>
        <v>72.970000000001164</v>
      </c>
      <c r="N3486" s="13"/>
      <c r="S3486" s="13">
        <f>S3484-S3485</f>
        <v>139.66000000000167</v>
      </c>
      <c r="X3486">
        <f t="shared" si="1680"/>
        <v>31.319999999999709</v>
      </c>
      <c r="Y3486">
        <f t="shared" si="1681"/>
        <v>0</v>
      </c>
      <c r="Z3486">
        <f t="shared" si="1682"/>
        <v>139.66000000000167</v>
      </c>
      <c r="AA3486" s="22">
        <f t="shared" si="1683"/>
        <v>0</v>
      </c>
      <c r="AB3486" s="22">
        <f t="shared" si="1684"/>
        <v>0</v>
      </c>
      <c r="AC3486" s="22">
        <f t="shared" si="1685"/>
        <v>0</v>
      </c>
      <c r="AD3486" s="22">
        <f t="shared" si="1686"/>
        <v>0</v>
      </c>
    </row>
    <row r="3487" spans="3:30" x14ac:dyDescent="0.25">
      <c r="E3487" s="11">
        <v>43126.458333333336</v>
      </c>
      <c r="F3487" s="9">
        <v>13321.94</v>
      </c>
      <c r="G3487" s="9">
        <v>13325.08</v>
      </c>
      <c r="H3487" s="9">
        <v>13300.26</v>
      </c>
      <c r="I3487" s="9">
        <v>13304.99</v>
      </c>
      <c r="K3487" s="13">
        <f t="shared" si="1677"/>
        <v>-16.950000000000728</v>
      </c>
      <c r="L3487" s="13">
        <f t="shared" si="1687"/>
        <v>-19.819999999999709</v>
      </c>
      <c r="M3487" s="13">
        <f t="shared" si="1678"/>
        <v>24.819999999999709</v>
      </c>
      <c r="N3487" s="13"/>
      <c r="X3487">
        <f t="shared" si="1680"/>
        <v>16.950000000000728</v>
      </c>
      <c r="Y3487">
        <f t="shared" si="1681"/>
        <v>0</v>
      </c>
      <c r="Z3487">
        <f t="shared" si="1682"/>
        <v>0</v>
      </c>
      <c r="AA3487" s="22">
        <f t="shared" si="1683"/>
        <v>0</v>
      </c>
      <c r="AB3487" s="22">
        <f t="shared" si="1684"/>
        <v>0</v>
      </c>
      <c r="AC3487" s="22">
        <f t="shared" si="1685"/>
        <v>0</v>
      </c>
      <c r="AD3487" s="22">
        <f t="shared" si="1686"/>
        <v>0</v>
      </c>
    </row>
    <row r="3488" spans="3:30" x14ac:dyDescent="0.25">
      <c r="E3488" s="12">
        <v>43126.5</v>
      </c>
      <c r="F3488" s="10">
        <v>13304.49</v>
      </c>
      <c r="G3488" s="10">
        <v>13322.03</v>
      </c>
      <c r="H3488" s="10">
        <v>13295.12</v>
      </c>
      <c r="I3488" s="10">
        <v>13309.46</v>
      </c>
      <c r="K3488" s="13">
        <f t="shared" si="1677"/>
        <v>4.9699999999993452</v>
      </c>
      <c r="L3488" s="13">
        <f t="shared" si="1687"/>
        <v>-14.850000000000364</v>
      </c>
      <c r="M3488" s="13">
        <f t="shared" si="1678"/>
        <v>26.909999999999854</v>
      </c>
      <c r="N3488" s="13"/>
      <c r="X3488">
        <f t="shared" si="1680"/>
        <v>4.9699999999993452</v>
      </c>
      <c r="Y3488">
        <f t="shared" si="1681"/>
        <v>0</v>
      </c>
      <c r="Z3488">
        <f t="shared" si="1682"/>
        <v>0</v>
      </c>
      <c r="AA3488" s="22">
        <f t="shared" si="1683"/>
        <v>0</v>
      </c>
      <c r="AB3488" s="22">
        <f t="shared" si="1684"/>
        <v>0</v>
      </c>
      <c r="AC3488" s="22">
        <f t="shared" si="1685"/>
        <v>0</v>
      </c>
      <c r="AD3488" s="22">
        <f t="shared" si="1686"/>
        <v>0</v>
      </c>
    </row>
    <row r="3489" spans="5:30" x14ac:dyDescent="0.25">
      <c r="E3489" s="11">
        <v>43126.541666666664</v>
      </c>
      <c r="F3489" s="9">
        <v>13308.96</v>
      </c>
      <c r="G3489" s="9">
        <v>13320.7</v>
      </c>
      <c r="H3489" s="9">
        <v>13271.89</v>
      </c>
      <c r="I3489" s="9">
        <v>13320.44</v>
      </c>
      <c r="K3489" s="13">
        <f t="shared" si="1677"/>
        <v>11.480000000001382</v>
      </c>
      <c r="L3489" s="13">
        <f t="shared" si="1687"/>
        <v>-3.3699999999989814</v>
      </c>
      <c r="M3489" s="13">
        <f t="shared" si="1678"/>
        <v>48.81000000000131</v>
      </c>
      <c r="N3489" s="13"/>
      <c r="X3489">
        <f t="shared" si="1680"/>
        <v>11.480000000001382</v>
      </c>
      <c r="Y3489">
        <f t="shared" si="1681"/>
        <v>0</v>
      </c>
      <c r="Z3489">
        <f t="shared" si="1682"/>
        <v>0</v>
      </c>
      <c r="AA3489" s="22">
        <f t="shared" si="1683"/>
        <v>0</v>
      </c>
      <c r="AB3489" s="22">
        <f t="shared" si="1684"/>
        <v>0</v>
      </c>
      <c r="AC3489" s="22">
        <f t="shared" si="1685"/>
        <v>0</v>
      </c>
      <c r="AD3489" s="22">
        <f t="shared" si="1686"/>
        <v>0</v>
      </c>
    </row>
    <row r="3490" spans="5:30" x14ac:dyDescent="0.25">
      <c r="E3490" s="12">
        <v>43126.583333333336</v>
      </c>
      <c r="F3490" s="10">
        <v>13320.19</v>
      </c>
      <c r="G3490" s="10">
        <v>13326.27</v>
      </c>
      <c r="H3490" s="10">
        <v>13300.5</v>
      </c>
      <c r="I3490" s="10">
        <v>13319.11</v>
      </c>
      <c r="K3490" s="13">
        <f t="shared" si="1677"/>
        <v>-1.0799999999999272</v>
      </c>
      <c r="L3490" s="13">
        <f t="shared" si="1687"/>
        <v>-4.4499999999989086</v>
      </c>
      <c r="M3490" s="13">
        <f t="shared" si="1678"/>
        <v>25.770000000000437</v>
      </c>
      <c r="N3490" s="13"/>
      <c r="X3490">
        <f t="shared" si="1680"/>
        <v>1.0799999999999272</v>
      </c>
      <c r="Y3490">
        <f t="shared" si="1681"/>
        <v>0</v>
      </c>
      <c r="Z3490">
        <f t="shared" si="1682"/>
        <v>0</v>
      </c>
      <c r="AA3490" s="22">
        <f t="shared" si="1683"/>
        <v>0</v>
      </c>
      <c r="AB3490" s="22">
        <f t="shared" si="1684"/>
        <v>0</v>
      </c>
      <c r="AC3490" s="22">
        <f t="shared" si="1685"/>
        <v>0</v>
      </c>
      <c r="AD3490" s="22">
        <f t="shared" si="1686"/>
        <v>0</v>
      </c>
    </row>
    <row r="3491" spans="5:30" x14ac:dyDescent="0.25">
      <c r="E3491" s="11">
        <v>43126.625</v>
      </c>
      <c r="F3491" s="9">
        <v>13319.86</v>
      </c>
      <c r="G3491" s="9">
        <v>13342.41</v>
      </c>
      <c r="H3491" s="9">
        <v>13310.8</v>
      </c>
      <c r="I3491" s="9">
        <v>13335.64</v>
      </c>
      <c r="K3491" s="13">
        <f t="shared" si="1677"/>
        <v>15.779999999998836</v>
      </c>
      <c r="L3491" s="13">
        <f t="shared" si="1687"/>
        <v>11.329999999999927</v>
      </c>
      <c r="M3491" s="13">
        <f t="shared" si="1678"/>
        <v>31.610000000000582</v>
      </c>
      <c r="N3491" s="13"/>
      <c r="X3491">
        <f t="shared" si="1680"/>
        <v>15.779999999998836</v>
      </c>
      <c r="Y3491">
        <f t="shared" si="1681"/>
        <v>0</v>
      </c>
      <c r="Z3491">
        <f t="shared" si="1682"/>
        <v>0</v>
      </c>
      <c r="AA3491" s="22">
        <f t="shared" si="1683"/>
        <v>0</v>
      </c>
      <c r="AB3491" s="22">
        <f t="shared" si="1684"/>
        <v>0</v>
      </c>
      <c r="AC3491" s="22">
        <f t="shared" si="1685"/>
        <v>0</v>
      </c>
      <c r="AD3491" s="22">
        <f t="shared" si="1686"/>
        <v>0</v>
      </c>
    </row>
    <row r="3492" spans="5:30" x14ac:dyDescent="0.25">
      <c r="E3492" s="12">
        <v>43126.666666666664</v>
      </c>
      <c r="F3492" s="10">
        <v>13335.89</v>
      </c>
      <c r="G3492" s="10">
        <v>13341.15</v>
      </c>
      <c r="H3492" s="10">
        <v>13319.56</v>
      </c>
      <c r="I3492" s="10">
        <v>13332.56</v>
      </c>
      <c r="K3492" s="13">
        <f t="shared" si="1677"/>
        <v>-3.3299999999999272</v>
      </c>
      <c r="L3492" s="13">
        <f t="shared" si="1687"/>
        <v>8</v>
      </c>
      <c r="M3492" s="13">
        <f t="shared" si="1678"/>
        <v>21.590000000000146</v>
      </c>
      <c r="N3492" s="13"/>
      <c r="X3492">
        <f t="shared" si="1680"/>
        <v>3.3299999999999272</v>
      </c>
      <c r="Y3492">
        <f t="shared" si="1681"/>
        <v>0</v>
      </c>
      <c r="Z3492">
        <f t="shared" si="1682"/>
        <v>0</v>
      </c>
      <c r="AA3492" s="22">
        <f t="shared" si="1683"/>
        <v>0</v>
      </c>
      <c r="AB3492" s="22">
        <f t="shared" si="1684"/>
        <v>0</v>
      </c>
      <c r="AC3492" s="22">
        <f t="shared" si="1685"/>
        <v>0</v>
      </c>
      <c r="AD3492" s="22">
        <f t="shared" si="1686"/>
        <v>0</v>
      </c>
    </row>
    <row r="3493" spans="5:30" x14ac:dyDescent="0.25">
      <c r="E3493" s="11">
        <v>43126.708333333336</v>
      </c>
      <c r="F3493" s="9">
        <v>13332.57</v>
      </c>
      <c r="G3493" s="9">
        <v>13350.08</v>
      </c>
      <c r="H3493" s="9">
        <v>13320.21</v>
      </c>
      <c r="I3493" s="9">
        <v>13324.91</v>
      </c>
      <c r="K3493" s="13">
        <f t="shared" si="1677"/>
        <v>-7.6599999999998545</v>
      </c>
      <c r="L3493" s="13">
        <f t="shared" si="1687"/>
        <v>0.34000000000014552</v>
      </c>
      <c r="M3493" s="13">
        <f t="shared" si="1678"/>
        <v>29.8700000000008</v>
      </c>
      <c r="N3493" s="13"/>
      <c r="X3493">
        <f t="shared" si="1680"/>
        <v>7.6599999999998545</v>
      </c>
      <c r="Y3493">
        <f t="shared" si="1681"/>
        <v>0</v>
      </c>
      <c r="Z3493">
        <f t="shared" si="1682"/>
        <v>0</v>
      </c>
      <c r="AA3493" s="22">
        <f t="shared" si="1683"/>
        <v>0</v>
      </c>
      <c r="AB3493" s="22">
        <f t="shared" si="1684"/>
        <v>0</v>
      </c>
      <c r="AC3493" s="22">
        <f t="shared" si="1685"/>
        <v>0</v>
      </c>
      <c r="AD3493" s="22">
        <f t="shared" si="1686"/>
        <v>0</v>
      </c>
    </row>
    <row r="3494" spans="5:30" x14ac:dyDescent="0.25">
      <c r="E3494" s="12">
        <v>43126.75</v>
      </c>
      <c r="F3494" s="10">
        <v>13325.16</v>
      </c>
      <c r="G3494" s="10">
        <v>13340.34</v>
      </c>
      <c r="H3494" s="10">
        <v>13314.16</v>
      </c>
      <c r="I3494" s="10">
        <v>13335.94</v>
      </c>
      <c r="K3494" s="13">
        <f t="shared" si="1677"/>
        <v>10.780000000000655</v>
      </c>
      <c r="L3494" s="13">
        <f t="shared" si="1687"/>
        <v>11.1200000000008</v>
      </c>
      <c r="M3494" s="13">
        <f t="shared" si="1678"/>
        <v>26.180000000000291</v>
      </c>
      <c r="N3494" s="13"/>
      <c r="X3494">
        <f t="shared" si="1680"/>
        <v>10.780000000000655</v>
      </c>
      <c r="Y3494">
        <f t="shared" si="1681"/>
        <v>0</v>
      </c>
      <c r="Z3494">
        <f t="shared" si="1682"/>
        <v>0</v>
      </c>
      <c r="AA3494" s="22">
        <f t="shared" si="1683"/>
        <v>0</v>
      </c>
      <c r="AB3494" s="22">
        <f t="shared" si="1684"/>
        <v>0</v>
      </c>
      <c r="AC3494" s="22">
        <f t="shared" si="1685"/>
        <v>0</v>
      </c>
      <c r="AD3494" s="22">
        <f t="shared" si="1686"/>
        <v>0</v>
      </c>
    </row>
    <row r="3495" spans="5:30" x14ac:dyDescent="0.25">
      <c r="E3495" s="11">
        <v>43126.791666666664</v>
      </c>
      <c r="F3495" s="9">
        <v>13336.19</v>
      </c>
      <c r="G3495" s="9">
        <v>13347.94</v>
      </c>
      <c r="H3495" s="9">
        <v>13328.43</v>
      </c>
      <c r="I3495" s="9">
        <v>13342.93</v>
      </c>
      <c r="K3495" s="13">
        <f t="shared" si="1677"/>
        <v>6.7399999999997817</v>
      </c>
      <c r="L3495" s="13">
        <f t="shared" si="1687"/>
        <v>17.860000000000582</v>
      </c>
      <c r="M3495" s="13">
        <f t="shared" si="1678"/>
        <v>19.510000000000218</v>
      </c>
      <c r="N3495" s="13"/>
      <c r="X3495">
        <f t="shared" si="1680"/>
        <v>6.7399999999997817</v>
      </c>
      <c r="Y3495">
        <f t="shared" si="1681"/>
        <v>0</v>
      </c>
      <c r="Z3495">
        <f t="shared" si="1682"/>
        <v>0</v>
      </c>
      <c r="AA3495" s="22">
        <f t="shared" si="1683"/>
        <v>0</v>
      </c>
      <c r="AB3495" s="22">
        <f t="shared" si="1684"/>
        <v>0</v>
      </c>
      <c r="AC3495" s="22">
        <f t="shared" si="1685"/>
        <v>0</v>
      </c>
      <c r="AD3495" s="22">
        <f t="shared" si="1686"/>
        <v>0</v>
      </c>
    </row>
    <row r="3496" spans="5:30" x14ac:dyDescent="0.25">
      <c r="E3496" s="12">
        <v>43126.833333333336</v>
      </c>
      <c r="F3496" s="10">
        <v>13342.68</v>
      </c>
      <c r="G3496" s="10">
        <v>13361.44</v>
      </c>
      <c r="H3496" s="10">
        <v>13340.43</v>
      </c>
      <c r="I3496" s="10">
        <v>13354.94</v>
      </c>
      <c r="K3496" s="13">
        <f t="shared" si="1677"/>
        <v>12.260000000000218</v>
      </c>
      <c r="L3496" s="13">
        <f t="shared" si="1687"/>
        <v>30.1200000000008</v>
      </c>
      <c r="M3496" s="13">
        <f t="shared" si="1678"/>
        <v>21.010000000000218</v>
      </c>
      <c r="N3496" s="13"/>
      <c r="X3496">
        <f t="shared" si="1680"/>
        <v>12.260000000000218</v>
      </c>
      <c r="Y3496">
        <f t="shared" si="1681"/>
        <v>0</v>
      </c>
      <c r="Z3496">
        <f t="shared" si="1682"/>
        <v>0</v>
      </c>
      <c r="AA3496" s="22">
        <f t="shared" si="1683"/>
        <v>0</v>
      </c>
      <c r="AB3496" s="22">
        <f t="shared" si="1684"/>
        <v>0</v>
      </c>
      <c r="AC3496" s="22">
        <f t="shared" si="1685"/>
        <v>0</v>
      </c>
      <c r="AD3496" s="22">
        <f t="shared" si="1686"/>
        <v>0</v>
      </c>
    </row>
    <row r="3497" spans="5:30" x14ac:dyDescent="0.25">
      <c r="E3497" s="11">
        <v>43126.875</v>
      </c>
      <c r="F3497" s="9">
        <v>13356.69</v>
      </c>
      <c r="G3497" s="9">
        <v>13359.43</v>
      </c>
      <c r="H3497" s="9">
        <v>13346.18</v>
      </c>
      <c r="I3497" s="9">
        <v>13359.18</v>
      </c>
      <c r="K3497" s="13">
        <f t="shared" si="1677"/>
        <v>2.4899999999997817</v>
      </c>
      <c r="L3497" s="13">
        <f t="shared" si="1687"/>
        <v>32.610000000000582</v>
      </c>
      <c r="M3497" s="13">
        <f t="shared" si="1678"/>
        <v>13.25</v>
      </c>
      <c r="N3497" s="13"/>
      <c r="X3497">
        <f t="shared" si="1680"/>
        <v>2.4899999999997817</v>
      </c>
      <c r="Y3497">
        <f t="shared" si="1681"/>
        <v>0</v>
      </c>
      <c r="Z3497">
        <f t="shared" si="1682"/>
        <v>0</v>
      </c>
      <c r="AA3497" s="22">
        <f t="shared" si="1683"/>
        <v>0</v>
      </c>
      <c r="AB3497" s="22">
        <f t="shared" si="1684"/>
        <v>0</v>
      </c>
      <c r="AC3497" s="22">
        <f t="shared" si="1685"/>
        <v>0</v>
      </c>
      <c r="AD3497" s="22">
        <f t="shared" si="1686"/>
        <v>0</v>
      </c>
    </row>
    <row r="3498" spans="5:30" x14ac:dyDescent="0.25">
      <c r="E3498" s="12">
        <v>43126.916666666664</v>
      </c>
      <c r="F3498" s="10">
        <v>13359.43</v>
      </c>
      <c r="G3498" s="10">
        <v>13388.69</v>
      </c>
      <c r="H3498" s="10">
        <v>13357.43</v>
      </c>
      <c r="I3498" s="10">
        <v>13387.69</v>
      </c>
      <c r="K3498" s="13">
        <f t="shared" si="1677"/>
        <v>28.260000000000218</v>
      </c>
      <c r="L3498" s="13">
        <f t="shared" si="1687"/>
        <v>60.8700000000008</v>
      </c>
      <c r="M3498" s="13">
        <f t="shared" si="1678"/>
        <v>31.260000000000218</v>
      </c>
      <c r="N3498" s="13"/>
      <c r="X3498">
        <f t="shared" si="1680"/>
        <v>28.260000000000218</v>
      </c>
      <c r="Y3498">
        <f t="shared" si="1681"/>
        <v>0</v>
      </c>
      <c r="Z3498">
        <f t="shared" si="1682"/>
        <v>0</v>
      </c>
      <c r="AA3498" s="22">
        <f t="shared" si="1683"/>
        <v>0</v>
      </c>
      <c r="AB3498" s="22">
        <f t="shared" si="1684"/>
        <v>0</v>
      </c>
      <c r="AC3498" s="22">
        <f t="shared" si="1685"/>
        <v>0</v>
      </c>
      <c r="AD3498" s="22">
        <f t="shared" si="1686"/>
        <v>0</v>
      </c>
    </row>
    <row r="3499" spans="5:30" hidden="1" x14ac:dyDescent="0.25">
      <c r="E3499" s="11">
        <v>43129.041666666664</v>
      </c>
      <c r="F3499" s="9">
        <v>13387.09</v>
      </c>
      <c r="G3499" s="9">
        <v>13404.79</v>
      </c>
      <c r="H3499" s="9">
        <v>13387.09</v>
      </c>
      <c r="I3499" s="9">
        <v>13403.62</v>
      </c>
    </row>
    <row r="3500" spans="5:30" hidden="1" x14ac:dyDescent="0.25">
      <c r="E3500" s="12">
        <v>43129.083333333336</v>
      </c>
      <c r="F3500" s="10">
        <v>13402.46</v>
      </c>
      <c r="G3500" s="10">
        <v>13408.94</v>
      </c>
      <c r="H3500" s="10">
        <v>13398.46</v>
      </c>
      <c r="I3500" s="10">
        <v>13407.2</v>
      </c>
    </row>
    <row r="3501" spans="5:30" hidden="1" x14ac:dyDescent="0.25">
      <c r="E3501" s="11">
        <v>43129.125</v>
      </c>
      <c r="F3501" s="9">
        <v>13407.2</v>
      </c>
      <c r="G3501" s="9">
        <v>13410.2</v>
      </c>
      <c r="H3501" s="9">
        <v>13405.54</v>
      </c>
      <c r="I3501" s="9">
        <v>13407.87</v>
      </c>
    </row>
    <row r="3502" spans="5:30" hidden="1" x14ac:dyDescent="0.25">
      <c r="E3502" s="12">
        <v>43129.166666666664</v>
      </c>
      <c r="F3502" s="10">
        <v>13407.87</v>
      </c>
      <c r="G3502" s="10">
        <v>13409.03</v>
      </c>
      <c r="H3502" s="10">
        <v>13402.21</v>
      </c>
      <c r="I3502" s="10">
        <v>13402.21</v>
      </c>
    </row>
    <row r="3503" spans="5:30" hidden="1" x14ac:dyDescent="0.25">
      <c r="E3503" s="11">
        <v>43129.208333333336</v>
      </c>
      <c r="F3503" s="9">
        <v>13402.21</v>
      </c>
      <c r="G3503" s="9">
        <v>13402.21</v>
      </c>
      <c r="H3503" s="9">
        <v>13373.73</v>
      </c>
      <c r="I3503" s="9">
        <v>13379.56</v>
      </c>
    </row>
    <row r="3504" spans="5:30" hidden="1" x14ac:dyDescent="0.25">
      <c r="E3504" s="12">
        <v>43129.25</v>
      </c>
      <c r="F3504" s="10">
        <v>13379.56</v>
      </c>
      <c r="G3504" s="10">
        <v>13385.38</v>
      </c>
      <c r="H3504" s="10">
        <v>13377.23</v>
      </c>
      <c r="I3504" s="10">
        <v>13380.73</v>
      </c>
    </row>
    <row r="3505" spans="3:30" hidden="1" x14ac:dyDescent="0.25">
      <c r="E3505" s="11">
        <v>43129.291666666664</v>
      </c>
      <c r="F3505" s="9">
        <v>13380.73</v>
      </c>
      <c r="G3505" s="9">
        <v>13383.06</v>
      </c>
      <c r="H3505" s="9">
        <v>13369.9</v>
      </c>
      <c r="I3505" s="9">
        <v>13374.23</v>
      </c>
    </row>
    <row r="3506" spans="3:30" x14ac:dyDescent="0.25">
      <c r="C3506">
        <v>1</v>
      </c>
      <c r="E3506" s="12">
        <v>43129.333333333336</v>
      </c>
      <c r="F3506" s="10">
        <v>13375.4</v>
      </c>
      <c r="G3506" s="10">
        <v>13388.25</v>
      </c>
      <c r="H3506" s="10">
        <v>13369.7</v>
      </c>
      <c r="I3506" s="10">
        <v>13375.73</v>
      </c>
      <c r="K3506" s="13">
        <f t="shared" ref="K3506:K3520" si="1688">I3506-F3506</f>
        <v>0.32999999999992724</v>
      </c>
      <c r="L3506" s="13">
        <v>0</v>
      </c>
      <c r="M3506" s="13">
        <f t="shared" ref="M3506:M3520" si="1689">G3506-H3506</f>
        <v>18.549999999999272</v>
      </c>
      <c r="N3506" s="13">
        <f t="shared" ref="N3506" si="1690">I3520-F3506</f>
        <v>-67.739999999999782</v>
      </c>
      <c r="O3506" s="18">
        <f>IF(K3506*N3506&gt;0,1,0)</f>
        <v>0</v>
      </c>
      <c r="S3506" s="13">
        <f>MAX(G3506:G3521)</f>
        <v>13388.25</v>
      </c>
      <c r="X3506">
        <f t="shared" ref="X3506:X3520" si="1691">ABS(K3506)</f>
        <v>0.32999999999992724</v>
      </c>
      <c r="Y3506">
        <f t="shared" ref="Y3506:Y3520" si="1692">ABS(N3506)</f>
        <v>67.739999999999782</v>
      </c>
      <c r="Z3506">
        <f t="shared" ref="Z3506:Z3520" si="1693">IF(S3506&lt;1000,ABS(S3506),0)</f>
        <v>0</v>
      </c>
      <c r="AA3506" s="22">
        <f t="shared" ref="AA3506:AA3520" si="1694">ABS(P3506)</f>
        <v>0</v>
      </c>
      <c r="AB3506" s="22">
        <f t="shared" ref="AB3506:AB3520" si="1695">ABS(Q3506)</f>
        <v>0</v>
      </c>
      <c r="AC3506" s="22">
        <f t="shared" ref="AC3506:AC3520" si="1696">IF(O3506=1,ABS(P3507),0)</f>
        <v>0</v>
      </c>
      <c r="AD3506" s="22">
        <f t="shared" ref="AD3506:AD3520" si="1697">IF(O3506=0,ABS(Q3507),0)</f>
        <v>0</v>
      </c>
    </row>
    <row r="3507" spans="3:30" x14ac:dyDescent="0.25">
      <c r="E3507" s="11">
        <v>43129.375</v>
      </c>
      <c r="F3507" s="9">
        <v>13370.65</v>
      </c>
      <c r="G3507" s="9">
        <v>13373.15</v>
      </c>
      <c r="H3507" s="9">
        <v>13349.78</v>
      </c>
      <c r="I3507" s="9">
        <v>13357.82</v>
      </c>
      <c r="K3507" s="13">
        <f t="shared" si="1688"/>
        <v>-12.829999999999927</v>
      </c>
      <c r="L3507" s="13">
        <f t="shared" ref="L3507:L3520" si="1698">L3506+K3507</f>
        <v>-12.829999999999927</v>
      </c>
      <c r="M3507" s="13">
        <f t="shared" si="1689"/>
        <v>23.369999999998981</v>
      </c>
      <c r="N3507" s="13"/>
      <c r="S3507" s="13">
        <f>MIN(H3506:H3521)</f>
        <v>13272.4</v>
      </c>
      <c r="X3507">
        <f t="shared" si="1691"/>
        <v>12.829999999999927</v>
      </c>
      <c r="Y3507">
        <f t="shared" si="1692"/>
        <v>0</v>
      </c>
      <c r="Z3507">
        <f t="shared" si="1693"/>
        <v>0</v>
      </c>
      <c r="AA3507" s="22">
        <f t="shared" si="1694"/>
        <v>0</v>
      </c>
      <c r="AB3507" s="22">
        <f t="shared" si="1695"/>
        <v>0</v>
      </c>
      <c r="AC3507" s="22">
        <f t="shared" si="1696"/>
        <v>0</v>
      </c>
      <c r="AD3507" s="22">
        <f t="shared" si="1697"/>
        <v>0</v>
      </c>
    </row>
    <row r="3508" spans="3:30" x14ac:dyDescent="0.25">
      <c r="E3508" s="12">
        <v>43129.416666666664</v>
      </c>
      <c r="F3508" s="10">
        <v>13357.82</v>
      </c>
      <c r="G3508" s="10">
        <v>13360.69</v>
      </c>
      <c r="H3508" s="10">
        <v>13334.52</v>
      </c>
      <c r="I3508" s="10">
        <v>13334.52</v>
      </c>
      <c r="K3508" s="13">
        <f t="shared" si="1688"/>
        <v>-23.299999999999272</v>
      </c>
      <c r="L3508" s="13">
        <f t="shared" si="1698"/>
        <v>-36.1299999999992</v>
      </c>
      <c r="M3508" s="13">
        <f t="shared" si="1689"/>
        <v>26.170000000000073</v>
      </c>
      <c r="N3508" s="13"/>
      <c r="S3508" s="13">
        <f>S3506-S3507</f>
        <v>115.85000000000036</v>
      </c>
      <c r="X3508">
        <f t="shared" si="1691"/>
        <v>23.299999999999272</v>
      </c>
      <c r="Y3508">
        <f t="shared" si="1692"/>
        <v>0</v>
      </c>
      <c r="Z3508">
        <f t="shared" si="1693"/>
        <v>115.85000000000036</v>
      </c>
      <c r="AA3508" s="22">
        <f t="shared" si="1694"/>
        <v>0</v>
      </c>
      <c r="AB3508" s="22">
        <f t="shared" si="1695"/>
        <v>0</v>
      </c>
      <c r="AC3508" s="22">
        <f t="shared" si="1696"/>
        <v>0</v>
      </c>
      <c r="AD3508" s="22">
        <f t="shared" si="1697"/>
        <v>0</v>
      </c>
    </row>
    <row r="3509" spans="3:30" x14ac:dyDescent="0.25">
      <c r="E3509" s="11">
        <v>43129.458333333336</v>
      </c>
      <c r="F3509" s="9">
        <v>13335.02</v>
      </c>
      <c r="G3509" s="9">
        <v>13371.1</v>
      </c>
      <c r="H3509" s="9">
        <v>13272.4</v>
      </c>
      <c r="I3509" s="9">
        <v>13294.44</v>
      </c>
      <c r="K3509" s="13">
        <f t="shared" si="1688"/>
        <v>-40.579999999999927</v>
      </c>
      <c r="L3509" s="13">
        <f t="shared" si="1698"/>
        <v>-76.709999999999127</v>
      </c>
      <c r="M3509" s="13">
        <f t="shared" si="1689"/>
        <v>98.700000000000728</v>
      </c>
      <c r="N3509" s="13"/>
      <c r="X3509">
        <f t="shared" si="1691"/>
        <v>40.579999999999927</v>
      </c>
      <c r="Y3509">
        <f t="shared" si="1692"/>
        <v>0</v>
      </c>
      <c r="Z3509">
        <f t="shared" si="1693"/>
        <v>0</v>
      </c>
      <c r="AA3509" s="22">
        <f t="shared" si="1694"/>
        <v>0</v>
      </c>
      <c r="AB3509" s="22">
        <f t="shared" si="1695"/>
        <v>0</v>
      </c>
      <c r="AC3509" s="22">
        <f t="shared" si="1696"/>
        <v>0</v>
      </c>
      <c r="AD3509" s="22">
        <f t="shared" si="1697"/>
        <v>0</v>
      </c>
    </row>
    <row r="3510" spans="3:30" x14ac:dyDescent="0.25">
      <c r="E3510" s="12">
        <v>43129.5</v>
      </c>
      <c r="F3510" s="10">
        <v>13293.69</v>
      </c>
      <c r="G3510" s="10">
        <v>13320.68</v>
      </c>
      <c r="H3510" s="10">
        <v>13284.14</v>
      </c>
      <c r="I3510" s="10">
        <v>13319.77</v>
      </c>
      <c r="K3510" s="13">
        <f t="shared" si="1688"/>
        <v>26.079999999999927</v>
      </c>
      <c r="L3510" s="13">
        <f t="shared" si="1698"/>
        <v>-50.6299999999992</v>
      </c>
      <c r="M3510" s="13">
        <f t="shared" si="1689"/>
        <v>36.540000000000873</v>
      </c>
      <c r="N3510" s="13"/>
      <c r="X3510">
        <f t="shared" si="1691"/>
        <v>26.079999999999927</v>
      </c>
      <c r="Y3510">
        <f t="shared" si="1692"/>
        <v>0</v>
      </c>
      <c r="Z3510">
        <f t="shared" si="1693"/>
        <v>0</v>
      </c>
      <c r="AA3510" s="22">
        <f t="shared" si="1694"/>
        <v>0</v>
      </c>
      <c r="AB3510" s="22">
        <f t="shared" si="1695"/>
        <v>0</v>
      </c>
      <c r="AC3510" s="22">
        <f t="shared" si="1696"/>
        <v>0</v>
      </c>
      <c r="AD3510" s="22">
        <f t="shared" si="1697"/>
        <v>0</v>
      </c>
    </row>
    <row r="3511" spans="3:30" x14ac:dyDescent="0.25">
      <c r="E3511" s="11">
        <v>43129.541666666664</v>
      </c>
      <c r="F3511" s="9">
        <v>13318.77</v>
      </c>
      <c r="G3511" s="9">
        <v>13351.16</v>
      </c>
      <c r="H3511" s="9">
        <v>13306.54</v>
      </c>
      <c r="I3511" s="9">
        <v>13343.3</v>
      </c>
      <c r="K3511" s="13">
        <f t="shared" si="1688"/>
        <v>24.529999999998836</v>
      </c>
      <c r="L3511" s="13">
        <f t="shared" si="1698"/>
        <v>-26.100000000000364</v>
      </c>
      <c r="M3511" s="13">
        <f t="shared" si="1689"/>
        <v>44.619999999998981</v>
      </c>
      <c r="N3511" s="13"/>
      <c r="X3511">
        <f t="shared" si="1691"/>
        <v>24.529999999998836</v>
      </c>
      <c r="Y3511">
        <f t="shared" si="1692"/>
        <v>0</v>
      </c>
      <c r="Z3511">
        <f t="shared" si="1693"/>
        <v>0</v>
      </c>
      <c r="AA3511" s="22">
        <f t="shared" si="1694"/>
        <v>0</v>
      </c>
      <c r="AB3511" s="22">
        <f t="shared" si="1695"/>
        <v>0</v>
      </c>
      <c r="AC3511" s="22">
        <f t="shared" si="1696"/>
        <v>0</v>
      </c>
      <c r="AD3511" s="22">
        <f t="shared" si="1697"/>
        <v>0</v>
      </c>
    </row>
    <row r="3512" spans="3:30" x14ac:dyDescent="0.25">
      <c r="E3512" s="12">
        <v>43129.583333333336</v>
      </c>
      <c r="F3512" s="10">
        <v>13344.05</v>
      </c>
      <c r="G3512" s="10">
        <v>13344.55</v>
      </c>
      <c r="H3512" s="10">
        <v>13312.66</v>
      </c>
      <c r="I3512" s="10">
        <v>13316.92</v>
      </c>
      <c r="K3512" s="13">
        <f t="shared" si="1688"/>
        <v>-27.1299999999992</v>
      </c>
      <c r="L3512" s="13">
        <f t="shared" si="1698"/>
        <v>-53.229999999999563</v>
      </c>
      <c r="M3512" s="13">
        <f t="shared" si="1689"/>
        <v>31.889999999999418</v>
      </c>
      <c r="N3512" s="13"/>
      <c r="X3512">
        <f t="shared" si="1691"/>
        <v>27.1299999999992</v>
      </c>
      <c r="Y3512">
        <f t="shared" si="1692"/>
        <v>0</v>
      </c>
      <c r="Z3512">
        <f t="shared" si="1693"/>
        <v>0</v>
      </c>
      <c r="AA3512" s="22">
        <f t="shared" si="1694"/>
        <v>0</v>
      </c>
      <c r="AB3512" s="22">
        <f t="shared" si="1695"/>
        <v>0</v>
      </c>
      <c r="AC3512" s="22">
        <f t="shared" si="1696"/>
        <v>0</v>
      </c>
      <c r="AD3512" s="22">
        <f t="shared" si="1697"/>
        <v>0</v>
      </c>
    </row>
    <row r="3513" spans="3:30" x14ac:dyDescent="0.25">
      <c r="E3513" s="11">
        <v>43129.625</v>
      </c>
      <c r="F3513" s="9">
        <v>13317.17</v>
      </c>
      <c r="G3513" s="9">
        <v>13332.65</v>
      </c>
      <c r="H3513" s="9">
        <v>13312.33</v>
      </c>
      <c r="I3513" s="9">
        <v>13322.47</v>
      </c>
      <c r="K3513" s="13">
        <f t="shared" si="1688"/>
        <v>5.2999999999992724</v>
      </c>
      <c r="L3513" s="13">
        <f t="shared" si="1698"/>
        <v>-47.930000000000291</v>
      </c>
      <c r="M3513" s="13">
        <f t="shared" si="1689"/>
        <v>20.319999999999709</v>
      </c>
      <c r="N3513" s="13"/>
      <c r="X3513">
        <f t="shared" si="1691"/>
        <v>5.2999999999992724</v>
      </c>
      <c r="Y3513">
        <f t="shared" si="1692"/>
        <v>0</v>
      </c>
      <c r="Z3513">
        <f t="shared" si="1693"/>
        <v>0</v>
      </c>
      <c r="AA3513" s="22">
        <f t="shared" si="1694"/>
        <v>0</v>
      </c>
      <c r="AB3513" s="22">
        <f t="shared" si="1695"/>
        <v>0</v>
      </c>
      <c r="AC3513" s="22">
        <f t="shared" si="1696"/>
        <v>0</v>
      </c>
      <c r="AD3513" s="22">
        <f t="shared" si="1697"/>
        <v>0</v>
      </c>
    </row>
    <row r="3514" spans="3:30" x14ac:dyDescent="0.25">
      <c r="E3514" s="12">
        <v>43129.666666666664</v>
      </c>
      <c r="F3514" s="10">
        <v>13322.46</v>
      </c>
      <c r="G3514" s="10">
        <v>13356.67</v>
      </c>
      <c r="H3514" s="10">
        <v>13318.55</v>
      </c>
      <c r="I3514" s="10">
        <v>13348.8</v>
      </c>
      <c r="K3514" s="13">
        <f t="shared" si="1688"/>
        <v>26.340000000000146</v>
      </c>
      <c r="L3514" s="13">
        <f t="shared" si="1698"/>
        <v>-21.590000000000146</v>
      </c>
      <c r="M3514" s="13">
        <f t="shared" si="1689"/>
        <v>38.1200000000008</v>
      </c>
      <c r="N3514" s="13"/>
      <c r="X3514">
        <f t="shared" si="1691"/>
        <v>26.340000000000146</v>
      </c>
      <c r="Y3514">
        <f t="shared" si="1692"/>
        <v>0</v>
      </c>
      <c r="Z3514">
        <f t="shared" si="1693"/>
        <v>0</v>
      </c>
      <c r="AA3514" s="22">
        <f t="shared" si="1694"/>
        <v>0</v>
      </c>
      <c r="AB3514" s="22">
        <f t="shared" si="1695"/>
        <v>0</v>
      </c>
      <c r="AC3514" s="22">
        <f t="shared" si="1696"/>
        <v>0</v>
      </c>
      <c r="AD3514" s="22">
        <f t="shared" si="1697"/>
        <v>0</v>
      </c>
    </row>
    <row r="3515" spans="3:30" x14ac:dyDescent="0.25">
      <c r="E3515" s="11">
        <v>43129.708333333336</v>
      </c>
      <c r="F3515" s="9">
        <v>13349.04</v>
      </c>
      <c r="G3515" s="9">
        <v>13354.54</v>
      </c>
      <c r="H3515" s="9">
        <v>13294.52</v>
      </c>
      <c r="I3515" s="9">
        <v>13323</v>
      </c>
      <c r="K3515" s="13">
        <f t="shared" si="1688"/>
        <v>-26.040000000000873</v>
      </c>
      <c r="L3515" s="13">
        <f t="shared" si="1698"/>
        <v>-47.630000000001019</v>
      </c>
      <c r="M3515" s="13">
        <f t="shared" si="1689"/>
        <v>60.020000000000437</v>
      </c>
      <c r="N3515" s="13"/>
      <c r="X3515">
        <f t="shared" si="1691"/>
        <v>26.040000000000873</v>
      </c>
      <c r="Y3515">
        <f t="shared" si="1692"/>
        <v>0</v>
      </c>
      <c r="Z3515">
        <f t="shared" si="1693"/>
        <v>0</v>
      </c>
      <c r="AA3515" s="22">
        <f t="shared" si="1694"/>
        <v>0</v>
      </c>
      <c r="AB3515" s="22">
        <f t="shared" si="1695"/>
        <v>0</v>
      </c>
      <c r="AC3515" s="22">
        <f t="shared" si="1696"/>
        <v>0</v>
      </c>
      <c r="AD3515" s="22">
        <f t="shared" si="1697"/>
        <v>0</v>
      </c>
    </row>
    <row r="3516" spans="3:30" x14ac:dyDescent="0.25">
      <c r="E3516" s="12">
        <v>43129.75</v>
      </c>
      <c r="F3516" s="10">
        <v>13323.25</v>
      </c>
      <c r="G3516" s="10">
        <v>13336.98</v>
      </c>
      <c r="H3516" s="10">
        <v>13308.91</v>
      </c>
      <c r="I3516" s="10">
        <v>13322.44</v>
      </c>
      <c r="K3516" s="13">
        <f t="shared" si="1688"/>
        <v>-0.80999999999949068</v>
      </c>
      <c r="L3516" s="13">
        <f t="shared" si="1698"/>
        <v>-48.440000000000509</v>
      </c>
      <c r="M3516" s="13">
        <f t="shared" si="1689"/>
        <v>28.069999999999709</v>
      </c>
      <c r="N3516" s="13"/>
      <c r="X3516">
        <f t="shared" si="1691"/>
        <v>0.80999999999949068</v>
      </c>
      <c r="Y3516">
        <f t="shared" si="1692"/>
        <v>0</v>
      </c>
      <c r="Z3516">
        <f t="shared" si="1693"/>
        <v>0</v>
      </c>
      <c r="AA3516" s="22">
        <f t="shared" si="1694"/>
        <v>0</v>
      </c>
      <c r="AB3516" s="22">
        <f t="shared" si="1695"/>
        <v>0</v>
      </c>
      <c r="AC3516" s="22">
        <f t="shared" si="1696"/>
        <v>0</v>
      </c>
      <c r="AD3516" s="22">
        <f t="shared" si="1697"/>
        <v>0</v>
      </c>
    </row>
    <row r="3517" spans="3:30" x14ac:dyDescent="0.25">
      <c r="E3517" s="11">
        <v>43129.791666666664</v>
      </c>
      <c r="F3517" s="9">
        <v>13321.94</v>
      </c>
      <c r="G3517" s="9">
        <v>13329.19</v>
      </c>
      <c r="H3517" s="9">
        <v>13313.43</v>
      </c>
      <c r="I3517" s="9">
        <v>13326.43</v>
      </c>
      <c r="K3517" s="13">
        <f t="shared" si="1688"/>
        <v>4.4899999999997817</v>
      </c>
      <c r="L3517" s="13">
        <f t="shared" si="1698"/>
        <v>-43.950000000000728</v>
      </c>
      <c r="M3517" s="13">
        <f t="shared" si="1689"/>
        <v>15.760000000000218</v>
      </c>
      <c r="N3517" s="13"/>
      <c r="X3517">
        <f t="shared" si="1691"/>
        <v>4.4899999999997817</v>
      </c>
      <c r="Y3517">
        <f t="shared" si="1692"/>
        <v>0</v>
      </c>
      <c r="Z3517">
        <f t="shared" si="1693"/>
        <v>0</v>
      </c>
      <c r="AA3517" s="22">
        <f t="shared" si="1694"/>
        <v>0</v>
      </c>
      <c r="AB3517" s="22">
        <f t="shared" si="1695"/>
        <v>0</v>
      </c>
      <c r="AC3517" s="22">
        <f t="shared" si="1696"/>
        <v>0</v>
      </c>
      <c r="AD3517" s="22">
        <f t="shared" si="1697"/>
        <v>0</v>
      </c>
    </row>
    <row r="3518" spans="3:30" x14ac:dyDescent="0.25">
      <c r="E3518" s="12">
        <v>43129.833333333336</v>
      </c>
      <c r="F3518" s="10">
        <v>13326.93</v>
      </c>
      <c r="G3518" s="10">
        <v>13333.18</v>
      </c>
      <c r="H3518" s="10">
        <v>13321.18</v>
      </c>
      <c r="I3518" s="10">
        <v>13325.68</v>
      </c>
      <c r="K3518" s="13">
        <f t="shared" si="1688"/>
        <v>-1.25</v>
      </c>
      <c r="L3518" s="13">
        <f t="shared" si="1698"/>
        <v>-45.200000000000728</v>
      </c>
      <c r="M3518" s="13">
        <f t="shared" si="1689"/>
        <v>12</v>
      </c>
      <c r="N3518" s="13"/>
      <c r="X3518">
        <f t="shared" si="1691"/>
        <v>1.25</v>
      </c>
      <c r="Y3518">
        <f t="shared" si="1692"/>
        <v>0</v>
      </c>
      <c r="Z3518">
        <f t="shared" si="1693"/>
        <v>0</v>
      </c>
      <c r="AA3518" s="22">
        <f t="shared" si="1694"/>
        <v>0</v>
      </c>
      <c r="AB3518" s="22">
        <f t="shared" si="1695"/>
        <v>0</v>
      </c>
      <c r="AC3518" s="22">
        <f t="shared" si="1696"/>
        <v>0</v>
      </c>
      <c r="AD3518" s="22">
        <f t="shared" si="1697"/>
        <v>0</v>
      </c>
    </row>
    <row r="3519" spans="3:30" x14ac:dyDescent="0.25">
      <c r="E3519" s="11">
        <v>43129.875</v>
      </c>
      <c r="F3519" s="9">
        <v>13325.93</v>
      </c>
      <c r="G3519" s="9">
        <v>13331.68</v>
      </c>
      <c r="H3519" s="9">
        <v>13309.92</v>
      </c>
      <c r="I3519" s="9">
        <v>13319.42</v>
      </c>
      <c r="K3519" s="13">
        <f t="shared" si="1688"/>
        <v>-6.5100000000002183</v>
      </c>
      <c r="L3519" s="13">
        <f t="shared" si="1698"/>
        <v>-51.710000000000946</v>
      </c>
      <c r="M3519" s="13">
        <f t="shared" si="1689"/>
        <v>21.760000000000218</v>
      </c>
      <c r="N3519" s="13"/>
      <c r="X3519">
        <f t="shared" si="1691"/>
        <v>6.5100000000002183</v>
      </c>
      <c r="Y3519">
        <f t="shared" si="1692"/>
        <v>0</v>
      </c>
      <c r="Z3519">
        <f t="shared" si="1693"/>
        <v>0</v>
      </c>
      <c r="AA3519" s="22">
        <f t="shared" si="1694"/>
        <v>0</v>
      </c>
      <c r="AB3519" s="22">
        <f t="shared" si="1695"/>
        <v>0</v>
      </c>
      <c r="AC3519" s="22">
        <f t="shared" si="1696"/>
        <v>0</v>
      </c>
      <c r="AD3519" s="22">
        <f t="shared" si="1697"/>
        <v>0</v>
      </c>
    </row>
    <row r="3520" spans="3:30" x14ac:dyDescent="0.25">
      <c r="E3520" s="12">
        <v>43129.916666666664</v>
      </c>
      <c r="F3520" s="10">
        <v>13319.92</v>
      </c>
      <c r="G3520" s="10">
        <v>13329.17</v>
      </c>
      <c r="H3520" s="10">
        <v>13294.41</v>
      </c>
      <c r="I3520" s="10">
        <v>13307.66</v>
      </c>
      <c r="K3520" s="13">
        <f t="shared" si="1688"/>
        <v>-12.260000000000218</v>
      </c>
      <c r="L3520" s="13">
        <f t="shared" si="1698"/>
        <v>-63.970000000001164</v>
      </c>
      <c r="M3520" s="13">
        <f t="shared" si="1689"/>
        <v>34.760000000000218</v>
      </c>
      <c r="N3520" s="13"/>
      <c r="X3520">
        <f t="shared" si="1691"/>
        <v>12.260000000000218</v>
      </c>
      <c r="Y3520">
        <f t="shared" si="1692"/>
        <v>0</v>
      </c>
      <c r="Z3520">
        <f t="shared" si="1693"/>
        <v>0</v>
      </c>
      <c r="AA3520" s="22">
        <f t="shared" si="1694"/>
        <v>0</v>
      </c>
      <c r="AB3520" s="22">
        <f t="shared" si="1695"/>
        <v>0</v>
      </c>
      <c r="AC3520" s="22">
        <f t="shared" si="1696"/>
        <v>0</v>
      </c>
      <c r="AD3520" s="22">
        <f t="shared" si="1697"/>
        <v>0</v>
      </c>
    </row>
    <row r="3521" spans="3:30" hidden="1" x14ac:dyDescent="0.25">
      <c r="E3521" s="11">
        <v>43129.958333333336</v>
      </c>
      <c r="F3521" s="9">
        <v>13306.5</v>
      </c>
      <c r="G3521" s="9">
        <v>13320.49</v>
      </c>
      <c r="H3521" s="9">
        <v>13297.23</v>
      </c>
      <c r="I3521" s="9">
        <v>13303.73</v>
      </c>
    </row>
    <row r="3522" spans="3:30" hidden="1" x14ac:dyDescent="0.25">
      <c r="E3522" s="12">
        <v>43130.041666666664</v>
      </c>
      <c r="F3522" s="10">
        <v>13304.89</v>
      </c>
      <c r="G3522" s="10">
        <v>13329.71</v>
      </c>
      <c r="H3522" s="10">
        <v>13304.89</v>
      </c>
      <c r="I3522" s="10">
        <v>13324.88</v>
      </c>
    </row>
    <row r="3523" spans="3:30" hidden="1" x14ac:dyDescent="0.25">
      <c r="E3523" s="11">
        <v>43130.083333333336</v>
      </c>
      <c r="F3523" s="9">
        <v>13324.88</v>
      </c>
      <c r="G3523" s="9">
        <v>13329.54</v>
      </c>
      <c r="H3523" s="9">
        <v>13309.38</v>
      </c>
      <c r="I3523" s="9">
        <v>13310.54</v>
      </c>
    </row>
    <row r="3524" spans="3:30" hidden="1" x14ac:dyDescent="0.25">
      <c r="E3524" s="12">
        <v>43130.125</v>
      </c>
      <c r="F3524" s="10">
        <v>13310.54</v>
      </c>
      <c r="G3524" s="10">
        <v>13310.57</v>
      </c>
      <c r="H3524" s="10">
        <v>13288.57</v>
      </c>
      <c r="I3524" s="10">
        <v>13300.73</v>
      </c>
    </row>
    <row r="3525" spans="3:30" hidden="1" x14ac:dyDescent="0.25">
      <c r="E3525" s="11">
        <v>43130.166666666664</v>
      </c>
      <c r="F3525" s="9">
        <v>13301.9</v>
      </c>
      <c r="G3525" s="9">
        <v>13312.56</v>
      </c>
      <c r="H3525" s="9">
        <v>13301.73</v>
      </c>
      <c r="I3525" s="9">
        <v>13310.22</v>
      </c>
    </row>
    <row r="3526" spans="3:30" hidden="1" x14ac:dyDescent="0.25">
      <c r="E3526" s="12">
        <v>43130.208333333336</v>
      </c>
      <c r="F3526" s="10">
        <v>13310.22</v>
      </c>
      <c r="G3526" s="10">
        <v>13311.39</v>
      </c>
      <c r="H3526" s="10">
        <v>13212.09</v>
      </c>
      <c r="I3526" s="10">
        <v>13239.25</v>
      </c>
    </row>
    <row r="3527" spans="3:30" hidden="1" x14ac:dyDescent="0.25">
      <c r="E3527" s="11">
        <v>43130.25</v>
      </c>
      <c r="F3527" s="9">
        <v>13240.41</v>
      </c>
      <c r="G3527" s="9">
        <v>13250.91</v>
      </c>
      <c r="H3527" s="9">
        <v>13165.77</v>
      </c>
      <c r="I3527" s="9">
        <v>13230.08</v>
      </c>
    </row>
    <row r="3528" spans="3:30" hidden="1" x14ac:dyDescent="0.25">
      <c r="E3528" s="12">
        <v>43130.291666666664</v>
      </c>
      <c r="F3528" s="10">
        <v>13231.25</v>
      </c>
      <c r="G3528" s="10">
        <v>13231.56</v>
      </c>
      <c r="H3528" s="10">
        <v>13204.33</v>
      </c>
      <c r="I3528" s="10">
        <v>13209.66</v>
      </c>
    </row>
    <row r="3529" spans="3:30" x14ac:dyDescent="0.25">
      <c r="C3529">
        <v>1</v>
      </c>
      <c r="E3529" s="11">
        <v>43130.333333333336</v>
      </c>
      <c r="F3529" s="9">
        <v>13211.46</v>
      </c>
      <c r="G3529" s="9">
        <v>13256.42</v>
      </c>
      <c r="H3529" s="9">
        <v>13211.46</v>
      </c>
      <c r="I3529" s="9">
        <v>13227.42</v>
      </c>
      <c r="K3529" s="13">
        <f t="shared" ref="K3529:K3543" si="1699">I3529-F3529</f>
        <v>15.960000000000946</v>
      </c>
      <c r="L3529" s="13">
        <v>0</v>
      </c>
      <c r="M3529" s="13">
        <f t="shared" ref="M3529:M3543" si="1700">G3529-H3529</f>
        <v>44.960000000000946</v>
      </c>
      <c r="N3529" s="13">
        <f t="shared" ref="N3529" si="1701">I3543-F3529</f>
        <v>-14.529999999998836</v>
      </c>
      <c r="O3529" s="18">
        <f>IF(K3529*N3529&gt;0,1,0)</f>
        <v>0</v>
      </c>
      <c r="S3529" s="13">
        <f>MAX(G3529:G3544)</f>
        <v>13312</v>
      </c>
      <c r="X3529">
        <f t="shared" ref="X3529:X3543" si="1702">ABS(K3529)</f>
        <v>15.960000000000946</v>
      </c>
      <c r="Y3529">
        <f t="shared" ref="Y3529:Y3543" si="1703">ABS(N3529)</f>
        <v>14.529999999998836</v>
      </c>
      <c r="Z3529">
        <f t="shared" ref="Z3529:Z3543" si="1704">IF(S3529&lt;1000,ABS(S3529),0)</f>
        <v>0</v>
      </c>
      <c r="AA3529" s="22">
        <f t="shared" ref="AA3529:AA3543" si="1705">ABS(P3529)</f>
        <v>0</v>
      </c>
      <c r="AB3529" s="22">
        <f t="shared" ref="AB3529:AB3543" si="1706">ABS(Q3529)</f>
        <v>0</v>
      </c>
      <c r="AC3529" s="22">
        <f t="shared" ref="AC3529:AC3543" si="1707">IF(O3529=1,ABS(P3530),0)</f>
        <v>0</v>
      </c>
      <c r="AD3529" s="22">
        <f t="shared" ref="AD3529:AD3543" si="1708">IF(O3529=0,ABS(Q3530),0)</f>
        <v>0.31713422529132212</v>
      </c>
    </row>
    <row r="3530" spans="3:30" x14ac:dyDescent="0.25">
      <c r="E3530" s="12">
        <v>43130.375</v>
      </c>
      <c r="F3530" s="10">
        <v>13228.92</v>
      </c>
      <c r="G3530" s="10">
        <v>13244.22</v>
      </c>
      <c r="H3530" s="10">
        <v>13209.52</v>
      </c>
      <c r="I3530" s="10">
        <v>13223.97</v>
      </c>
      <c r="K3530" s="13">
        <f t="shared" si="1699"/>
        <v>-4.9500000000007276</v>
      </c>
      <c r="L3530" s="13">
        <f t="shared" ref="L3530:L3543" si="1709">L3529+K3530</f>
        <v>-4.9500000000007276</v>
      </c>
      <c r="M3530" s="13">
        <f t="shared" si="1700"/>
        <v>34.699999999998909</v>
      </c>
      <c r="N3530" s="13"/>
      <c r="P3530">
        <f>_xlfn.IFS(K3529&lt;0,MIN(L3529:L3543),K3529&gt;0,MAX(L3529:L3543))/S3508</f>
        <v>0.63798014674147274</v>
      </c>
      <c r="Q3530">
        <f>_xlfn.IFS(K3529&lt;0,MAX(L3529:L3543),K3529&gt;0,MIN(L3529:L3543))/S3508</f>
        <v>-0.31713422529132212</v>
      </c>
      <c r="S3530" s="13">
        <f>MIN(H3529:H3544)</f>
        <v>13170.91</v>
      </c>
      <c r="X3530">
        <f t="shared" si="1702"/>
        <v>4.9500000000007276</v>
      </c>
      <c r="Y3530">
        <f t="shared" si="1703"/>
        <v>0</v>
      </c>
      <c r="Z3530">
        <f t="shared" si="1704"/>
        <v>0</v>
      </c>
      <c r="AA3530" s="22">
        <f t="shared" si="1705"/>
        <v>0.63798014674147274</v>
      </c>
      <c r="AB3530" s="22">
        <f t="shared" si="1706"/>
        <v>0.31713422529132212</v>
      </c>
      <c r="AC3530" s="22">
        <f t="shared" si="1707"/>
        <v>0</v>
      </c>
      <c r="AD3530" s="22">
        <f t="shared" si="1708"/>
        <v>0</v>
      </c>
    </row>
    <row r="3531" spans="3:30" x14ac:dyDescent="0.25">
      <c r="E3531" s="11">
        <v>43130.416666666664</v>
      </c>
      <c r="F3531" s="9">
        <v>13223.47</v>
      </c>
      <c r="G3531" s="9">
        <v>13294.19</v>
      </c>
      <c r="H3531" s="9">
        <v>13219.85</v>
      </c>
      <c r="I3531" s="9">
        <v>13269.29</v>
      </c>
      <c r="K3531" s="13">
        <f t="shared" si="1699"/>
        <v>45.820000000001528</v>
      </c>
      <c r="L3531" s="13">
        <f t="shared" si="1709"/>
        <v>40.8700000000008</v>
      </c>
      <c r="M3531" s="13">
        <f t="shared" si="1700"/>
        <v>74.340000000000146</v>
      </c>
      <c r="N3531" s="13"/>
      <c r="S3531" s="13">
        <f>S3529-S3530</f>
        <v>141.09000000000015</v>
      </c>
      <c r="X3531">
        <f t="shared" si="1702"/>
        <v>45.820000000001528</v>
      </c>
      <c r="Y3531">
        <f t="shared" si="1703"/>
        <v>0</v>
      </c>
      <c r="Z3531">
        <f t="shared" si="1704"/>
        <v>141.09000000000015</v>
      </c>
      <c r="AA3531" s="22">
        <f t="shared" si="1705"/>
        <v>0</v>
      </c>
      <c r="AB3531" s="22">
        <f t="shared" si="1706"/>
        <v>0</v>
      </c>
      <c r="AC3531" s="22">
        <f t="shared" si="1707"/>
        <v>0</v>
      </c>
      <c r="AD3531" s="22">
        <f t="shared" si="1708"/>
        <v>0</v>
      </c>
    </row>
    <row r="3532" spans="3:30" x14ac:dyDescent="0.25">
      <c r="E3532" s="12">
        <v>43130.458333333336</v>
      </c>
      <c r="F3532" s="10">
        <v>13269.04</v>
      </c>
      <c r="G3532" s="10">
        <v>13312</v>
      </c>
      <c r="H3532" s="10">
        <v>13259.21</v>
      </c>
      <c r="I3532" s="10">
        <v>13302.08</v>
      </c>
      <c r="K3532" s="13">
        <f t="shared" si="1699"/>
        <v>33.039999999999054</v>
      </c>
      <c r="L3532" s="13">
        <f t="shared" si="1709"/>
        <v>73.909999999999854</v>
      </c>
      <c r="M3532" s="13">
        <f t="shared" si="1700"/>
        <v>52.790000000000873</v>
      </c>
      <c r="N3532" s="13"/>
      <c r="X3532">
        <f t="shared" si="1702"/>
        <v>33.039999999999054</v>
      </c>
      <c r="Y3532">
        <f t="shared" si="1703"/>
        <v>0</v>
      </c>
      <c r="Z3532">
        <f t="shared" si="1704"/>
        <v>0</v>
      </c>
      <c r="AA3532" s="22">
        <f t="shared" si="1705"/>
        <v>0</v>
      </c>
      <c r="AB3532" s="22">
        <f t="shared" si="1706"/>
        <v>0</v>
      </c>
      <c r="AC3532" s="22">
        <f t="shared" si="1707"/>
        <v>0</v>
      </c>
      <c r="AD3532" s="22">
        <f t="shared" si="1708"/>
        <v>0</v>
      </c>
    </row>
    <row r="3533" spans="3:30" x14ac:dyDescent="0.25">
      <c r="E3533" s="11">
        <v>43130.5</v>
      </c>
      <c r="F3533" s="9">
        <v>13301.58</v>
      </c>
      <c r="G3533" s="9">
        <v>13301.58</v>
      </c>
      <c r="H3533" s="9">
        <v>13253.2</v>
      </c>
      <c r="I3533" s="9">
        <v>13258.25</v>
      </c>
      <c r="K3533" s="13">
        <f t="shared" si="1699"/>
        <v>-43.329999999999927</v>
      </c>
      <c r="L3533" s="13">
        <f t="shared" si="1709"/>
        <v>30.579999999999927</v>
      </c>
      <c r="M3533" s="13">
        <f t="shared" si="1700"/>
        <v>48.3799999999992</v>
      </c>
      <c r="N3533" s="13"/>
      <c r="X3533">
        <f t="shared" si="1702"/>
        <v>43.329999999999927</v>
      </c>
      <c r="Y3533">
        <f t="shared" si="1703"/>
        <v>0</v>
      </c>
      <c r="Z3533">
        <f t="shared" si="1704"/>
        <v>0</v>
      </c>
      <c r="AA3533" s="22">
        <f t="shared" si="1705"/>
        <v>0</v>
      </c>
      <c r="AB3533" s="22">
        <f t="shared" si="1706"/>
        <v>0</v>
      </c>
      <c r="AC3533" s="22">
        <f t="shared" si="1707"/>
        <v>0</v>
      </c>
      <c r="AD3533" s="22">
        <f t="shared" si="1708"/>
        <v>0</v>
      </c>
    </row>
    <row r="3534" spans="3:30" x14ac:dyDescent="0.25">
      <c r="E3534" s="12">
        <v>43130.541666666664</v>
      </c>
      <c r="F3534" s="10">
        <v>13257.5</v>
      </c>
      <c r="G3534" s="10">
        <v>13272.76</v>
      </c>
      <c r="H3534" s="10">
        <v>13223.05</v>
      </c>
      <c r="I3534" s="10">
        <v>13224.55</v>
      </c>
      <c r="K3534" s="13">
        <f t="shared" si="1699"/>
        <v>-32.950000000000728</v>
      </c>
      <c r="L3534" s="13">
        <f t="shared" si="1709"/>
        <v>-2.3700000000008004</v>
      </c>
      <c r="M3534" s="13">
        <f t="shared" si="1700"/>
        <v>49.710000000000946</v>
      </c>
      <c r="N3534" s="13"/>
      <c r="X3534">
        <f t="shared" si="1702"/>
        <v>32.950000000000728</v>
      </c>
      <c r="Y3534">
        <f t="shared" si="1703"/>
        <v>0</v>
      </c>
      <c r="Z3534">
        <f t="shared" si="1704"/>
        <v>0</v>
      </c>
      <c r="AA3534" s="22">
        <f t="shared" si="1705"/>
        <v>0</v>
      </c>
      <c r="AB3534" s="22">
        <f t="shared" si="1706"/>
        <v>0</v>
      </c>
      <c r="AC3534" s="22">
        <f t="shared" si="1707"/>
        <v>0</v>
      </c>
      <c r="AD3534" s="22">
        <f t="shared" si="1708"/>
        <v>0</v>
      </c>
    </row>
    <row r="3535" spans="3:30" x14ac:dyDescent="0.25">
      <c r="E3535" s="11">
        <v>43130.583333333336</v>
      </c>
      <c r="F3535" s="9">
        <v>13225.55</v>
      </c>
      <c r="G3535" s="9">
        <v>13257.68</v>
      </c>
      <c r="H3535" s="9">
        <v>13224.56</v>
      </c>
      <c r="I3535" s="9">
        <v>13254.54</v>
      </c>
      <c r="K3535" s="13">
        <f t="shared" si="1699"/>
        <v>28.990000000001601</v>
      </c>
      <c r="L3535" s="13">
        <f t="shared" si="1709"/>
        <v>26.6200000000008</v>
      </c>
      <c r="M3535" s="13">
        <f t="shared" si="1700"/>
        <v>33.1200000000008</v>
      </c>
      <c r="N3535" s="13"/>
      <c r="X3535">
        <f t="shared" si="1702"/>
        <v>28.990000000001601</v>
      </c>
      <c r="Y3535">
        <f t="shared" si="1703"/>
        <v>0</v>
      </c>
      <c r="Z3535">
        <f t="shared" si="1704"/>
        <v>0</v>
      </c>
      <c r="AA3535" s="22">
        <f t="shared" si="1705"/>
        <v>0</v>
      </c>
      <c r="AB3535" s="22">
        <f t="shared" si="1706"/>
        <v>0</v>
      </c>
      <c r="AC3535" s="22">
        <f t="shared" si="1707"/>
        <v>0</v>
      </c>
      <c r="AD3535" s="22">
        <f t="shared" si="1708"/>
        <v>0</v>
      </c>
    </row>
    <row r="3536" spans="3:30" x14ac:dyDescent="0.25">
      <c r="E3536" s="12">
        <v>43130.625</v>
      </c>
      <c r="F3536" s="10">
        <v>13254.29</v>
      </c>
      <c r="G3536" s="10">
        <v>13270.11</v>
      </c>
      <c r="H3536" s="10">
        <v>13225.44</v>
      </c>
      <c r="I3536" s="10">
        <v>13225.65</v>
      </c>
      <c r="K3536" s="13">
        <f t="shared" si="1699"/>
        <v>-28.640000000001237</v>
      </c>
      <c r="L3536" s="13">
        <f t="shared" si="1709"/>
        <v>-2.0200000000004366</v>
      </c>
      <c r="M3536" s="13">
        <f t="shared" si="1700"/>
        <v>44.670000000000073</v>
      </c>
      <c r="N3536" s="13"/>
      <c r="X3536">
        <f t="shared" si="1702"/>
        <v>28.640000000001237</v>
      </c>
      <c r="Y3536">
        <f t="shared" si="1703"/>
        <v>0</v>
      </c>
      <c r="Z3536">
        <f t="shared" si="1704"/>
        <v>0</v>
      </c>
      <c r="AA3536" s="22">
        <f t="shared" si="1705"/>
        <v>0</v>
      </c>
      <c r="AB3536" s="22">
        <f t="shared" si="1706"/>
        <v>0</v>
      </c>
      <c r="AC3536" s="22">
        <f t="shared" si="1707"/>
        <v>0</v>
      </c>
      <c r="AD3536" s="22">
        <f t="shared" si="1708"/>
        <v>0</v>
      </c>
    </row>
    <row r="3537" spans="3:30" x14ac:dyDescent="0.25">
      <c r="E3537" s="11">
        <v>43130.666666666664</v>
      </c>
      <c r="F3537" s="9">
        <v>13226.15</v>
      </c>
      <c r="G3537" s="9">
        <v>13230.47</v>
      </c>
      <c r="H3537" s="9">
        <v>13179.31</v>
      </c>
      <c r="I3537" s="9">
        <v>13194.24</v>
      </c>
      <c r="K3537" s="13">
        <f t="shared" si="1699"/>
        <v>-31.909999999999854</v>
      </c>
      <c r="L3537" s="13">
        <f t="shared" si="1709"/>
        <v>-33.930000000000291</v>
      </c>
      <c r="M3537" s="13">
        <f t="shared" si="1700"/>
        <v>51.159999999999854</v>
      </c>
      <c r="N3537" s="13"/>
      <c r="X3537">
        <f t="shared" si="1702"/>
        <v>31.909999999999854</v>
      </c>
      <c r="Y3537">
        <f t="shared" si="1703"/>
        <v>0</v>
      </c>
      <c r="Z3537">
        <f t="shared" si="1704"/>
        <v>0</v>
      </c>
      <c r="AA3537" s="22">
        <f t="shared" si="1705"/>
        <v>0</v>
      </c>
      <c r="AB3537" s="22">
        <f t="shared" si="1706"/>
        <v>0</v>
      </c>
      <c r="AC3537" s="22">
        <f t="shared" si="1707"/>
        <v>0</v>
      </c>
      <c r="AD3537" s="22">
        <f t="shared" si="1708"/>
        <v>0</v>
      </c>
    </row>
    <row r="3538" spans="3:30" x14ac:dyDescent="0.25">
      <c r="E3538" s="12">
        <v>43130.708333333336</v>
      </c>
      <c r="F3538" s="10">
        <v>13194.74</v>
      </c>
      <c r="G3538" s="10">
        <v>13230.37</v>
      </c>
      <c r="H3538" s="10">
        <v>13170.91</v>
      </c>
      <c r="I3538" s="10">
        <v>13221.56</v>
      </c>
      <c r="K3538" s="13">
        <f t="shared" si="1699"/>
        <v>26.819999999999709</v>
      </c>
      <c r="L3538" s="13">
        <f t="shared" si="1709"/>
        <v>-7.1100000000005821</v>
      </c>
      <c r="M3538" s="13">
        <f t="shared" si="1700"/>
        <v>59.460000000000946</v>
      </c>
      <c r="N3538" s="13"/>
      <c r="X3538">
        <f t="shared" si="1702"/>
        <v>26.819999999999709</v>
      </c>
      <c r="Y3538">
        <f t="shared" si="1703"/>
        <v>0</v>
      </c>
      <c r="Z3538">
        <f t="shared" si="1704"/>
        <v>0</v>
      </c>
      <c r="AA3538" s="22">
        <f t="shared" si="1705"/>
        <v>0</v>
      </c>
      <c r="AB3538" s="22">
        <f t="shared" si="1706"/>
        <v>0</v>
      </c>
      <c r="AC3538" s="22">
        <f t="shared" si="1707"/>
        <v>0</v>
      </c>
      <c r="AD3538" s="22">
        <f t="shared" si="1708"/>
        <v>0</v>
      </c>
    </row>
    <row r="3539" spans="3:30" x14ac:dyDescent="0.25">
      <c r="E3539" s="11">
        <v>43130.75</v>
      </c>
      <c r="F3539" s="9">
        <v>13221.81</v>
      </c>
      <c r="G3539" s="9">
        <v>13231.48</v>
      </c>
      <c r="H3539" s="9">
        <v>13189.94</v>
      </c>
      <c r="I3539" s="9">
        <v>13200.2</v>
      </c>
      <c r="K3539" s="13">
        <f t="shared" si="1699"/>
        <v>-21.609999999998763</v>
      </c>
      <c r="L3539" s="13">
        <f t="shared" si="1709"/>
        <v>-28.719999999999345</v>
      </c>
      <c r="M3539" s="13">
        <f t="shared" si="1700"/>
        <v>41.539999999999054</v>
      </c>
      <c r="N3539" s="13"/>
      <c r="X3539">
        <f t="shared" si="1702"/>
        <v>21.609999999998763</v>
      </c>
      <c r="Y3539">
        <f t="shared" si="1703"/>
        <v>0</v>
      </c>
      <c r="Z3539">
        <f t="shared" si="1704"/>
        <v>0</v>
      </c>
      <c r="AA3539" s="22">
        <f t="shared" si="1705"/>
        <v>0</v>
      </c>
      <c r="AB3539" s="22">
        <f t="shared" si="1706"/>
        <v>0</v>
      </c>
      <c r="AC3539" s="22">
        <f t="shared" si="1707"/>
        <v>0</v>
      </c>
      <c r="AD3539" s="22">
        <f t="shared" si="1708"/>
        <v>0</v>
      </c>
    </row>
    <row r="3540" spans="3:30" x14ac:dyDescent="0.25">
      <c r="E3540" s="12">
        <v>43130.791666666664</v>
      </c>
      <c r="F3540" s="10">
        <v>13200.7</v>
      </c>
      <c r="G3540" s="10">
        <v>13204.45</v>
      </c>
      <c r="H3540" s="10">
        <v>13185.94</v>
      </c>
      <c r="I3540" s="10">
        <v>13198.94</v>
      </c>
      <c r="K3540" s="13">
        <f t="shared" si="1699"/>
        <v>-1.7600000000002183</v>
      </c>
      <c r="L3540" s="13">
        <f t="shared" si="1709"/>
        <v>-30.479999999999563</v>
      </c>
      <c r="M3540" s="13">
        <f t="shared" si="1700"/>
        <v>18.510000000000218</v>
      </c>
      <c r="N3540" s="13"/>
      <c r="X3540">
        <f t="shared" si="1702"/>
        <v>1.7600000000002183</v>
      </c>
      <c r="Y3540">
        <f t="shared" si="1703"/>
        <v>0</v>
      </c>
      <c r="Z3540">
        <f t="shared" si="1704"/>
        <v>0</v>
      </c>
      <c r="AA3540" s="22">
        <f t="shared" si="1705"/>
        <v>0</v>
      </c>
      <c r="AB3540" s="22">
        <f t="shared" si="1706"/>
        <v>0</v>
      </c>
      <c r="AC3540" s="22">
        <f t="shared" si="1707"/>
        <v>0</v>
      </c>
      <c r="AD3540" s="22">
        <f t="shared" si="1708"/>
        <v>0</v>
      </c>
    </row>
    <row r="3541" spans="3:30" x14ac:dyDescent="0.25">
      <c r="E3541" s="11">
        <v>43130.833333333336</v>
      </c>
      <c r="F3541" s="9">
        <v>13198.69</v>
      </c>
      <c r="G3541" s="9">
        <v>13214.2</v>
      </c>
      <c r="H3541" s="9">
        <v>13189.94</v>
      </c>
      <c r="I3541" s="9">
        <v>13206.69</v>
      </c>
      <c r="K3541" s="13">
        <f t="shared" si="1699"/>
        <v>8</v>
      </c>
      <c r="L3541" s="13">
        <f t="shared" si="1709"/>
        <v>-22.479999999999563</v>
      </c>
      <c r="M3541" s="13">
        <f t="shared" si="1700"/>
        <v>24.260000000000218</v>
      </c>
      <c r="N3541" s="13"/>
      <c r="X3541">
        <f t="shared" si="1702"/>
        <v>8</v>
      </c>
      <c r="Y3541">
        <f t="shared" si="1703"/>
        <v>0</v>
      </c>
      <c r="Z3541">
        <f t="shared" si="1704"/>
        <v>0</v>
      </c>
      <c r="AA3541" s="22">
        <f t="shared" si="1705"/>
        <v>0</v>
      </c>
      <c r="AB3541" s="22">
        <f t="shared" si="1706"/>
        <v>0</v>
      </c>
      <c r="AC3541" s="22">
        <f t="shared" si="1707"/>
        <v>0</v>
      </c>
      <c r="AD3541" s="22">
        <f t="shared" si="1708"/>
        <v>0</v>
      </c>
    </row>
    <row r="3542" spans="3:30" x14ac:dyDescent="0.25">
      <c r="E3542" s="12">
        <v>43130.875</v>
      </c>
      <c r="F3542" s="10">
        <v>13207.69</v>
      </c>
      <c r="G3542" s="10">
        <v>13215.44</v>
      </c>
      <c r="H3542" s="10">
        <v>13187.93</v>
      </c>
      <c r="I3542" s="10">
        <v>13193.43</v>
      </c>
      <c r="K3542" s="13">
        <f t="shared" si="1699"/>
        <v>-14.260000000000218</v>
      </c>
      <c r="L3542" s="13">
        <f t="shared" si="1709"/>
        <v>-36.739999999999782</v>
      </c>
      <c r="M3542" s="13">
        <f t="shared" si="1700"/>
        <v>27.510000000000218</v>
      </c>
      <c r="N3542" s="13"/>
      <c r="X3542">
        <f t="shared" si="1702"/>
        <v>14.260000000000218</v>
      </c>
      <c r="Y3542">
        <f t="shared" si="1703"/>
        <v>0</v>
      </c>
      <c r="Z3542">
        <f t="shared" si="1704"/>
        <v>0</v>
      </c>
      <c r="AA3542" s="22">
        <f t="shared" si="1705"/>
        <v>0</v>
      </c>
      <c r="AB3542" s="22">
        <f t="shared" si="1706"/>
        <v>0</v>
      </c>
      <c r="AC3542" s="22">
        <f t="shared" si="1707"/>
        <v>0</v>
      </c>
      <c r="AD3542" s="22">
        <f t="shared" si="1708"/>
        <v>0</v>
      </c>
    </row>
    <row r="3543" spans="3:30" x14ac:dyDescent="0.25">
      <c r="E3543" s="11">
        <v>43130.916666666664</v>
      </c>
      <c r="F3543" s="9">
        <v>13192.68</v>
      </c>
      <c r="G3543" s="9">
        <v>13210.44</v>
      </c>
      <c r="H3543" s="9">
        <v>13189.43</v>
      </c>
      <c r="I3543" s="9">
        <v>13196.93</v>
      </c>
      <c r="K3543" s="13">
        <f t="shared" si="1699"/>
        <v>4.25</v>
      </c>
      <c r="L3543" s="13">
        <f t="shared" si="1709"/>
        <v>-32.489999999999782</v>
      </c>
      <c r="M3543" s="13">
        <f t="shared" si="1700"/>
        <v>21.010000000000218</v>
      </c>
      <c r="N3543" s="13"/>
      <c r="X3543">
        <f t="shared" si="1702"/>
        <v>4.25</v>
      </c>
      <c r="Y3543">
        <f t="shared" si="1703"/>
        <v>0</v>
      </c>
      <c r="Z3543">
        <f t="shared" si="1704"/>
        <v>0</v>
      </c>
      <c r="AA3543" s="22">
        <f t="shared" si="1705"/>
        <v>0</v>
      </c>
      <c r="AB3543" s="22">
        <f t="shared" si="1706"/>
        <v>0</v>
      </c>
      <c r="AC3543" s="22">
        <f t="shared" si="1707"/>
        <v>0</v>
      </c>
      <c r="AD3543" s="22">
        <f t="shared" si="1708"/>
        <v>0</v>
      </c>
    </row>
    <row r="3544" spans="3:30" hidden="1" x14ac:dyDescent="0.25">
      <c r="E3544" s="12">
        <v>43130.958333333336</v>
      </c>
      <c r="F3544" s="10">
        <v>13195.18</v>
      </c>
      <c r="G3544" s="10">
        <v>13213.88</v>
      </c>
      <c r="H3544" s="10">
        <v>13179.23</v>
      </c>
      <c r="I3544" s="10">
        <v>13190.24</v>
      </c>
    </row>
    <row r="3545" spans="3:30" hidden="1" x14ac:dyDescent="0.25">
      <c r="E3545" s="11">
        <v>43131.041666666664</v>
      </c>
      <c r="F3545" s="9">
        <v>13190.24</v>
      </c>
      <c r="G3545" s="9">
        <v>13214.09</v>
      </c>
      <c r="H3545" s="9">
        <v>13189.65</v>
      </c>
      <c r="I3545" s="9">
        <v>13201.91</v>
      </c>
    </row>
    <row r="3546" spans="3:30" hidden="1" x14ac:dyDescent="0.25">
      <c r="E3546" s="12">
        <v>43131.083333333336</v>
      </c>
      <c r="F3546" s="10">
        <v>13201.91</v>
      </c>
      <c r="G3546" s="10">
        <v>13224.93</v>
      </c>
      <c r="H3546" s="10">
        <v>13201.91</v>
      </c>
      <c r="I3546" s="10">
        <v>13204.24</v>
      </c>
    </row>
    <row r="3547" spans="3:30" hidden="1" x14ac:dyDescent="0.25">
      <c r="E3547" s="11">
        <v>43131.125</v>
      </c>
      <c r="F3547" s="9">
        <v>13204.24</v>
      </c>
      <c r="G3547" s="9">
        <v>13232.69</v>
      </c>
      <c r="H3547" s="9">
        <v>13204.15</v>
      </c>
      <c r="I3547" s="9">
        <v>13229.02</v>
      </c>
    </row>
    <row r="3548" spans="3:30" hidden="1" x14ac:dyDescent="0.25">
      <c r="E3548" s="12">
        <v>43131.166666666664</v>
      </c>
      <c r="F3548" s="10">
        <v>13227.85</v>
      </c>
      <c r="G3548" s="10">
        <v>13230.86</v>
      </c>
      <c r="H3548" s="10">
        <v>13208.99</v>
      </c>
      <c r="I3548" s="10">
        <v>13227.18</v>
      </c>
    </row>
    <row r="3549" spans="3:30" hidden="1" x14ac:dyDescent="0.25">
      <c r="E3549" s="11">
        <v>43131.208333333336</v>
      </c>
      <c r="F3549" s="9">
        <v>13228.35</v>
      </c>
      <c r="G3549" s="9">
        <v>13263.39</v>
      </c>
      <c r="H3549" s="9">
        <v>13226.01</v>
      </c>
      <c r="I3549" s="9">
        <v>13257.55</v>
      </c>
    </row>
    <row r="3550" spans="3:30" hidden="1" x14ac:dyDescent="0.25">
      <c r="E3550" s="12">
        <v>43131.25</v>
      </c>
      <c r="F3550" s="10">
        <v>13258.72</v>
      </c>
      <c r="G3550" s="10">
        <v>13258.72</v>
      </c>
      <c r="H3550" s="10">
        <v>13245.03</v>
      </c>
      <c r="I3550" s="10">
        <v>13253.2</v>
      </c>
    </row>
    <row r="3551" spans="3:30" hidden="1" x14ac:dyDescent="0.25">
      <c r="E3551" s="11">
        <v>43131.291666666664</v>
      </c>
      <c r="F3551" s="9">
        <v>13252.62</v>
      </c>
      <c r="G3551" s="9">
        <v>13255.54</v>
      </c>
      <c r="H3551" s="9">
        <v>13215.41</v>
      </c>
      <c r="I3551" s="9">
        <v>13217.92</v>
      </c>
    </row>
    <row r="3552" spans="3:30" x14ac:dyDescent="0.25">
      <c r="C3552">
        <v>1</v>
      </c>
      <c r="E3552" s="12">
        <v>43131.333333333336</v>
      </c>
      <c r="F3552" s="10">
        <v>13216.75</v>
      </c>
      <c r="G3552" s="10">
        <v>13229.96</v>
      </c>
      <c r="H3552" s="10">
        <v>13207.52</v>
      </c>
      <c r="I3552" s="10">
        <v>13211.39</v>
      </c>
      <c r="K3552" s="13">
        <f t="shared" ref="K3552:K3566" si="1710">I3552-F3552</f>
        <v>-5.3600000000005821</v>
      </c>
      <c r="L3552" s="13">
        <v>0</v>
      </c>
      <c r="M3552" s="13">
        <f t="shared" ref="M3552:M3566" si="1711">G3552-H3552</f>
        <v>22.43999999999869</v>
      </c>
      <c r="N3552" s="13">
        <f t="shared" ref="N3552" si="1712">I3566-F3552</f>
        <v>-19.590000000000146</v>
      </c>
      <c r="O3552" s="18">
        <f>IF(K3552*N3552&gt;0,1,0)</f>
        <v>1</v>
      </c>
      <c r="S3552" s="13">
        <f>MAX(G3552:G3567)</f>
        <v>13268.45</v>
      </c>
      <c r="X3552">
        <f t="shared" ref="X3552:X3566" si="1713">ABS(K3552)</f>
        <v>5.3600000000005821</v>
      </c>
      <c r="Y3552">
        <f t="shared" ref="Y3552:Y3566" si="1714">ABS(N3552)</f>
        <v>19.590000000000146</v>
      </c>
      <c r="Z3552">
        <f t="shared" ref="Z3552:Z3566" si="1715">IF(S3552&lt;1000,ABS(S3552),0)</f>
        <v>0</v>
      </c>
      <c r="AA3552" s="22">
        <f t="shared" ref="AA3552:AA3566" si="1716">ABS(P3552)</f>
        <v>0</v>
      </c>
      <c r="AB3552" s="22">
        <f t="shared" ref="AB3552:AB3566" si="1717">ABS(Q3552)</f>
        <v>0</v>
      </c>
      <c r="AC3552" s="22">
        <f t="shared" ref="AC3552:AC3566" si="1718">IF(O3552=1,ABS(P3553),0)</f>
        <v>0.31611028421575105</v>
      </c>
      <c r="AD3552" s="22">
        <f t="shared" ref="AD3552:AD3566" si="1719">IF(O3552=0,ABS(Q3553),0)</f>
        <v>0</v>
      </c>
    </row>
    <row r="3553" spans="5:30" x14ac:dyDescent="0.25">
      <c r="E3553" s="11">
        <v>43131.375</v>
      </c>
      <c r="F3553" s="9">
        <v>13212.89</v>
      </c>
      <c r="G3553" s="9">
        <v>13226.14</v>
      </c>
      <c r="H3553" s="9">
        <v>13206.28</v>
      </c>
      <c r="I3553" s="9">
        <v>13218.1</v>
      </c>
      <c r="K3553" s="13">
        <f t="shared" si="1710"/>
        <v>5.2100000000009459</v>
      </c>
      <c r="L3553" s="13">
        <f t="shared" ref="L3553:L3566" si="1720">L3552+K3553</f>
        <v>5.2100000000009459</v>
      </c>
      <c r="M3553" s="13">
        <f t="shared" si="1711"/>
        <v>19.859999999998763</v>
      </c>
      <c r="N3553" s="13"/>
      <c r="P3553">
        <f>_xlfn.IFS(K3552&lt;0,MIN(L3552:L3566),K3552&gt;0,MAX(L3552:L3566))/S3531</f>
        <v>-0.31611028421575105</v>
      </c>
      <c r="Q3553">
        <f>_xlfn.IFS(K3552&lt;0,MAX(L3552:L3566),K3552&gt;0,MIN(L3552:L3566))/S3531</f>
        <v>0.28251470692466185</v>
      </c>
      <c r="S3553" s="13">
        <f>MIN(H3552:H3567)</f>
        <v>13157.85</v>
      </c>
      <c r="X3553">
        <f t="shared" si="1713"/>
        <v>5.2100000000009459</v>
      </c>
      <c r="Y3553">
        <f t="shared" si="1714"/>
        <v>0</v>
      </c>
      <c r="Z3553">
        <f t="shared" si="1715"/>
        <v>0</v>
      </c>
      <c r="AA3553" s="22">
        <f t="shared" si="1716"/>
        <v>0.31611028421575105</v>
      </c>
      <c r="AB3553" s="22">
        <f t="shared" si="1717"/>
        <v>0.28251470692466185</v>
      </c>
      <c r="AC3553" s="22">
        <f t="shared" si="1718"/>
        <v>0</v>
      </c>
      <c r="AD3553" s="22">
        <f t="shared" si="1719"/>
        <v>0</v>
      </c>
    </row>
    <row r="3554" spans="5:30" x14ac:dyDescent="0.25">
      <c r="E3554" s="12">
        <v>43131.416666666664</v>
      </c>
      <c r="F3554" s="10">
        <v>13216.35</v>
      </c>
      <c r="G3554" s="10">
        <v>13268.45</v>
      </c>
      <c r="H3554" s="10">
        <v>13208.16</v>
      </c>
      <c r="I3554" s="10">
        <v>13251</v>
      </c>
      <c r="K3554" s="13">
        <f t="shared" si="1710"/>
        <v>34.649999999999636</v>
      </c>
      <c r="L3554" s="13">
        <f t="shared" si="1720"/>
        <v>39.860000000000582</v>
      </c>
      <c r="M3554" s="13">
        <f t="shared" si="1711"/>
        <v>60.290000000000873</v>
      </c>
      <c r="N3554" s="13"/>
      <c r="S3554" s="13">
        <f>S3552-S3553</f>
        <v>110.60000000000036</v>
      </c>
      <c r="X3554">
        <f t="shared" si="1713"/>
        <v>34.649999999999636</v>
      </c>
      <c r="Y3554">
        <f t="shared" si="1714"/>
        <v>0</v>
      </c>
      <c r="Z3554">
        <f t="shared" si="1715"/>
        <v>110.60000000000036</v>
      </c>
      <c r="AA3554" s="22">
        <f t="shared" si="1716"/>
        <v>0</v>
      </c>
      <c r="AB3554" s="22">
        <f t="shared" si="1717"/>
        <v>0</v>
      </c>
      <c r="AC3554" s="22">
        <f t="shared" si="1718"/>
        <v>0</v>
      </c>
      <c r="AD3554" s="22">
        <f t="shared" si="1719"/>
        <v>0</v>
      </c>
    </row>
    <row r="3555" spans="5:30" x14ac:dyDescent="0.25">
      <c r="E3555" s="11">
        <v>43131.458333333336</v>
      </c>
      <c r="F3555" s="9">
        <v>13250.5</v>
      </c>
      <c r="G3555" s="9">
        <v>13257.96</v>
      </c>
      <c r="H3555" s="9">
        <v>13228.61</v>
      </c>
      <c r="I3555" s="9">
        <v>13237.03</v>
      </c>
      <c r="K3555" s="13">
        <f t="shared" si="1710"/>
        <v>-13.469999999999345</v>
      </c>
      <c r="L3555" s="13">
        <f t="shared" si="1720"/>
        <v>26.390000000001237</v>
      </c>
      <c r="M3555" s="13">
        <f t="shared" si="1711"/>
        <v>29.349999999998545</v>
      </c>
      <c r="N3555" s="13"/>
      <c r="X3555">
        <f t="shared" si="1713"/>
        <v>13.469999999999345</v>
      </c>
      <c r="Y3555">
        <f t="shared" si="1714"/>
        <v>0</v>
      </c>
      <c r="Z3555">
        <f t="shared" si="1715"/>
        <v>0</v>
      </c>
      <c r="AA3555" s="22">
        <f t="shared" si="1716"/>
        <v>0</v>
      </c>
      <c r="AB3555" s="22">
        <f t="shared" si="1717"/>
        <v>0</v>
      </c>
      <c r="AC3555" s="22">
        <f t="shared" si="1718"/>
        <v>0</v>
      </c>
      <c r="AD3555" s="22">
        <f t="shared" si="1719"/>
        <v>0</v>
      </c>
    </row>
    <row r="3556" spans="5:30" x14ac:dyDescent="0.25">
      <c r="E3556" s="12">
        <v>43131.5</v>
      </c>
      <c r="F3556" s="10">
        <v>13236.28</v>
      </c>
      <c r="G3556" s="10">
        <v>13238.39</v>
      </c>
      <c r="H3556" s="10">
        <v>13210.97</v>
      </c>
      <c r="I3556" s="10">
        <v>13224.03</v>
      </c>
      <c r="K3556" s="13">
        <f t="shared" si="1710"/>
        <v>-12.25</v>
      </c>
      <c r="L3556" s="13">
        <f t="shared" si="1720"/>
        <v>14.140000000001237</v>
      </c>
      <c r="M3556" s="13">
        <f t="shared" si="1711"/>
        <v>27.420000000000073</v>
      </c>
      <c r="N3556" s="13"/>
      <c r="X3556">
        <f t="shared" si="1713"/>
        <v>12.25</v>
      </c>
      <c r="Y3556">
        <f t="shared" si="1714"/>
        <v>0</v>
      </c>
      <c r="Z3556">
        <f t="shared" si="1715"/>
        <v>0</v>
      </c>
      <c r="AA3556" s="22">
        <f t="shared" si="1716"/>
        <v>0</v>
      </c>
      <c r="AB3556" s="22">
        <f t="shared" si="1717"/>
        <v>0</v>
      </c>
      <c r="AC3556" s="22">
        <f t="shared" si="1718"/>
        <v>0</v>
      </c>
      <c r="AD3556" s="22">
        <f t="shared" si="1719"/>
        <v>0</v>
      </c>
    </row>
    <row r="3557" spans="5:30" x14ac:dyDescent="0.25">
      <c r="E3557" s="11">
        <v>43131.541666666664</v>
      </c>
      <c r="F3557" s="9">
        <v>13223.78</v>
      </c>
      <c r="G3557" s="9">
        <v>13235.91</v>
      </c>
      <c r="H3557" s="9">
        <v>13198.25</v>
      </c>
      <c r="I3557" s="9">
        <v>13211.42</v>
      </c>
      <c r="K3557" s="13">
        <f t="shared" si="1710"/>
        <v>-12.360000000000582</v>
      </c>
      <c r="L3557" s="13">
        <f t="shared" si="1720"/>
        <v>1.7800000000006548</v>
      </c>
      <c r="M3557" s="13">
        <f t="shared" si="1711"/>
        <v>37.659999999999854</v>
      </c>
      <c r="N3557" s="13"/>
      <c r="X3557">
        <f t="shared" si="1713"/>
        <v>12.360000000000582</v>
      </c>
      <c r="Y3557">
        <f t="shared" si="1714"/>
        <v>0</v>
      </c>
      <c r="Z3557">
        <f t="shared" si="1715"/>
        <v>0</v>
      </c>
      <c r="AA3557" s="22">
        <f t="shared" si="1716"/>
        <v>0</v>
      </c>
      <c r="AB3557" s="22">
        <f t="shared" si="1717"/>
        <v>0</v>
      </c>
      <c r="AC3557" s="22">
        <f t="shared" si="1718"/>
        <v>0</v>
      </c>
      <c r="AD3557" s="22">
        <f t="shared" si="1719"/>
        <v>0</v>
      </c>
    </row>
    <row r="3558" spans="5:30" x14ac:dyDescent="0.25">
      <c r="E3558" s="12">
        <v>43131.583333333336</v>
      </c>
      <c r="F3558" s="10">
        <v>13210.92</v>
      </c>
      <c r="G3558" s="10">
        <v>13233.85</v>
      </c>
      <c r="H3558" s="10">
        <v>13206.49</v>
      </c>
      <c r="I3558" s="10">
        <v>13230.98</v>
      </c>
      <c r="K3558" s="13">
        <f t="shared" si="1710"/>
        <v>20.059999999999491</v>
      </c>
      <c r="L3558" s="13">
        <f t="shared" si="1720"/>
        <v>21.840000000000146</v>
      </c>
      <c r="M3558" s="13">
        <f t="shared" si="1711"/>
        <v>27.360000000000582</v>
      </c>
      <c r="N3558" s="13"/>
      <c r="X3558">
        <f t="shared" si="1713"/>
        <v>20.059999999999491</v>
      </c>
      <c r="Y3558">
        <f t="shared" si="1714"/>
        <v>0</v>
      </c>
      <c r="Z3558">
        <f t="shared" si="1715"/>
        <v>0</v>
      </c>
      <c r="AA3558" s="22">
        <f t="shared" si="1716"/>
        <v>0</v>
      </c>
      <c r="AB3558" s="22">
        <f t="shared" si="1717"/>
        <v>0</v>
      </c>
      <c r="AC3558" s="22">
        <f t="shared" si="1718"/>
        <v>0</v>
      </c>
      <c r="AD3558" s="22">
        <f t="shared" si="1719"/>
        <v>0</v>
      </c>
    </row>
    <row r="3559" spans="5:30" x14ac:dyDescent="0.25">
      <c r="E3559" s="11">
        <v>43131.625</v>
      </c>
      <c r="F3559" s="9">
        <v>13231.23</v>
      </c>
      <c r="G3559" s="9">
        <v>13233.69</v>
      </c>
      <c r="H3559" s="9">
        <v>13207.54</v>
      </c>
      <c r="I3559" s="9">
        <v>13207.8</v>
      </c>
      <c r="K3559" s="13">
        <f t="shared" si="1710"/>
        <v>-23.430000000000291</v>
      </c>
      <c r="L3559" s="13">
        <f t="shared" si="1720"/>
        <v>-1.5900000000001455</v>
      </c>
      <c r="M3559" s="13">
        <f t="shared" si="1711"/>
        <v>26.149999999999636</v>
      </c>
      <c r="N3559" s="13"/>
      <c r="X3559">
        <f t="shared" si="1713"/>
        <v>23.430000000000291</v>
      </c>
      <c r="Y3559">
        <f t="shared" si="1714"/>
        <v>0</v>
      </c>
      <c r="Z3559">
        <f t="shared" si="1715"/>
        <v>0</v>
      </c>
      <c r="AA3559" s="22">
        <f t="shared" si="1716"/>
        <v>0</v>
      </c>
      <c r="AB3559" s="22">
        <f t="shared" si="1717"/>
        <v>0</v>
      </c>
      <c r="AC3559" s="22">
        <f t="shared" si="1718"/>
        <v>0</v>
      </c>
      <c r="AD3559" s="22">
        <f t="shared" si="1719"/>
        <v>0</v>
      </c>
    </row>
    <row r="3560" spans="5:30" x14ac:dyDescent="0.25">
      <c r="E3560" s="12">
        <v>43131.666666666664</v>
      </c>
      <c r="F3560" s="10">
        <v>13207.81</v>
      </c>
      <c r="G3560" s="10">
        <v>13222.46</v>
      </c>
      <c r="H3560" s="10">
        <v>13180.73</v>
      </c>
      <c r="I3560" s="10">
        <v>13197.92</v>
      </c>
      <c r="K3560" s="13">
        <f t="shared" si="1710"/>
        <v>-9.8899999999994179</v>
      </c>
      <c r="L3560" s="13">
        <f t="shared" si="1720"/>
        <v>-11.479999999999563</v>
      </c>
      <c r="M3560" s="13">
        <f t="shared" si="1711"/>
        <v>41.729999999999563</v>
      </c>
      <c r="N3560" s="13"/>
      <c r="X3560">
        <f t="shared" si="1713"/>
        <v>9.8899999999994179</v>
      </c>
      <c r="Y3560">
        <f t="shared" si="1714"/>
        <v>0</v>
      </c>
      <c r="Z3560">
        <f t="shared" si="1715"/>
        <v>0</v>
      </c>
      <c r="AA3560" s="22">
        <f t="shared" si="1716"/>
        <v>0</v>
      </c>
      <c r="AB3560" s="22">
        <f t="shared" si="1717"/>
        <v>0</v>
      </c>
      <c r="AC3560" s="22">
        <f t="shared" si="1718"/>
        <v>0</v>
      </c>
      <c r="AD3560" s="22">
        <f t="shared" si="1719"/>
        <v>0</v>
      </c>
    </row>
    <row r="3561" spans="5:30" x14ac:dyDescent="0.25">
      <c r="E3561" s="11">
        <v>43131.708333333336</v>
      </c>
      <c r="F3561" s="9">
        <v>13197.93</v>
      </c>
      <c r="G3561" s="9">
        <v>13209.9</v>
      </c>
      <c r="H3561" s="9">
        <v>13157.85</v>
      </c>
      <c r="I3561" s="9">
        <v>13164.81</v>
      </c>
      <c r="K3561" s="13">
        <f t="shared" si="1710"/>
        <v>-33.1200000000008</v>
      </c>
      <c r="L3561" s="13">
        <f t="shared" si="1720"/>
        <v>-44.600000000000364</v>
      </c>
      <c r="M3561" s="13">
        <f t="shared" si="1711"/>
        <v>52.049999999999272</v>
      </c>
      <c r="N3561" s="13"/>
      <c r="X3561">
        <f t="shared" si="1713"/>
        <v>33.1200000000008</v>
      </c>
      <c r="Y3561">
        <f t="shared" si="1714"/>
        <v>0</v>
      </c>
      <c r="Z3561">
        <f t="shared" si="1715"/>
        <v>0</v>
      </c>
      <c r="AA3561" s="22">
        <f t="shared" si="1716"/>
        <v>0</v>
      </c>
      <c r="AB3561" s="22">
        <f t="shared" si="1717"/>
        <v>0</v>
      </c>
      <c r="AC3561" s="22">
        <f t="shared" si="1718"/>
        <v>0</v>
      </c>
      <c r="AD3561" s="22">
        <f t="shared" si="1719"/>
        <v>0</v>
      </c>
    </row>
    <row r="3562" spans="5:30" x14ac:dyDescent="0.25">
      <c r="E3562" s="12">
        <v>43131.75</v>
      </c>
      <c r="F3562" s="10">
        <v>13165.81</v>
      </c>
      <c r="G3562" s="10">
        <v>13193.77</v>
      </c>
      <c r="H3562" s="10">
        <v>13158.33</v>
      </c>
      <c r="I3562" s="10">
        <v>13186.67</v>
      </c>
      <c r="K3562" s="13">
        <f t="shared" si="1710"/>
        <v>20.860000000000582</v>
      </c>
      <c r="L3562" s="13">
        <f t="shared" si="1720"/>
        <v>-23.739999999999782</v>
      </c>
      <c r="M3562" s="13">
        <f t="shared" si="1711"/>
        <v>35.440000000000509</v>
      </c>
      <c r="N3562" s="13"/>
      <c r="X3562">
        <f t="shared" si="1713"/>
        <v>20.860000000000582</v>
      </c>
      <c r="Y3562">
        <f t="shared" si="1714"/>
        <v>0</v>
      </c>
      <c r="Z3562">
        <f t="shared" si="1715"/>
        <v>0</v>
      </c>
      <c r="AA3562" s="22">
        <f t="shared" si="1716"/>
        <v>0</v>
      </c>
      <c r="AB3562" s="22">
        <f t="shared" si="1717"/>
        <v>0</v>
      </c>
      <c r="AC3562" s="22">
        <f t="shared" si="1718"/>
        <v>0</v>
      </c>
      <c r="AD3562" s="22">
        <f t="shared" si="1719"/>
        <v>0</v>
      </c>
    </row>
    <row r="3563" spans="5:30" x14ac:dyDescent="0.25">
      <c r="E3563" s="11">
        <v>43131.791666666664</v>
      </c>
      <c r="F3563" s="9">
        <v>13186.92</v>
      </c>
      <c r="G3563" s="9">
        <v>13200.42</v>
      </c>
      <c r="H3563" s="9">
        <v>13184.92</v>
      </c>
      <c r="I3563" s="9">
        <v>13192.17</v>
      </c>
      <c r="K3563" s="13">
        <f t="shared" si="1710"/>
        <v>5.25</v>
      </c>
      <c r="L3563" s="13">
        <f t="shared" si="1720"/>
        <v>-18.489999999999782</v>
      </c>
      <c r="M3563" s="13">
        <f t="shared" si="1711"/>
        <v>15.5</v>
      </c>
      <c r="N3563" s="13"/>
      <c r="X3563">
        <f t="shared" si="1713"/>
        <v>5.25</v>
      </c>
      <c r="Y3563">
        <f t="shared" si="1714"/>
        <v>0</v>
      </c>
      <c r="Z3563">
        <f t="shared" si="1715"/>
        <v>0</v>
      </c>
      <c r="AA3563" s="22">
        <f t="shared" si="1716"/>
        <v>0</v>
      </c>
      <c r="AB3563" s="22">
        <f t="shared" si="1717"/>
        <v>0</v>
      </c>
      <c r="AC3563" s="22">
        <f t="shared" si="1718"/>
        <v>0</v>
      </c>
      <c r="AD3563" s="22">
        <f t="shared" si="1719"/>
        <v>0</v>
      </c>
    </row>
    <row r="3564" spans="5:30" x14ac:dyDescent="0.25">
      <c r="E3564" s="12">
        <v>43131.833333333336</v>
      </c>
      <c r="F3564" s="10">
        <v>13192.67</v>
      </c>
      <c r="G3564" s="10">
        <v>13216.17</v>
      </c>
      <c r="H3564" s="10">
        <v>13191.17</v>
      </c>
      <c r="I3564" s="10">
        <v>13209.17</v>
      </c>
      <c r="K3564" s="13">
        <f t="shared" si="1710"/>
        <v>16.5</v>
      </c>
      <c r="L3564" s="13">
        <f t="shared" si="1720"/>
        <v>-1.9899999999997817</v>
      </c>
      <c r="M3564" s="13">
        <f t="shared" si="1711"/>
        <v>25</v>
      </c>
      <c r="N3564" s="13"/>
      <c r="X3564">
        <f t="shared" si="1713"/>
        <v>16.5</v>
      </c>
      <c r="Y3564">
        <f t="shared" si="1714"/>
        <v>0</v>
      </c>
      <c r="Z3564">
        <f t="shared" si="1715"/>
        <v>0</v>
      </c>
      <c r="AA3564" s="22">
        <f t="shared" si="1716"/>
        <v>0</v>
      </c>
      <c r="AB3564" s="22">
        <f t="shared" si="1717"/>
        <v>0</v>
      </c>
      <c r="AC3564" s="22">
        <f t="shared" si="1718"/>
        <v>0</v>
      </c>
      <c r="AD3564" s="22">
        <f t="shared" si="1719"/>
        <v>0</v>
      </c>
    </row>
    <row r="3565" spans="5:30" x14ac:dyDescent="0.25">
      <c r="E3565" s="11">
        <v>43131.875</v>
      </c>
      <c r="F3565" s="9">
        <v>13209.42</v>
      </c>
      <c r="G3565" s="9">
        <v>13219.92</v>
      </c>
      <c r="H3565" s="9">
        <v>13171.16</v>
      </c>
      <c r="I3565" s="9">
        <v>13187.16</v>
      </c>
      <c r="K3565" s="13">
        <f t="shared" si="1710"/>
        <v>-22.260000000000218</v>
      </c>
      <c r="L3565" s="13">
        <f t="shared" si="1720"/>
        <v>-24.25</v>
      </c>
      <c r="M3565" s="13">
        <f t="shared" si="1711"/>
        <v>48.760000000000218</v>
      </c>
      <c r="N3565" s="13"/>
      <c r="X3565">
        <f t="shared" si="1713"/>
        <v>22.260000000000218</v>
      </c>
      <c r="Y3565">
        <f t="shared" si="1714"/>
        <v>0</v>
      </c>
      <c r="Z3565">
        <f t="shared" si="1715"/>
        <v>0</v>
      </c>
      <c r="AA3565" s="22">
        <f t="shared" si="1716"/>
        <v>0</v>
      </c>
      <c r="AB3565" s="22">
        <f t="shared" si="1717"/>
        <v>0</v>
      </c>
      <c r="AC3565" s="22">
        <f t="shared" si="1718"/>
        <v>0</v>
      </c>
      <c r="AD3565" s="22">
        <f t="shared" si="1719"/>
        <v>0</v>
      </c>
    </row>
    <row r="3566" spans="5:30" x14ac:dyDescent="0.25">
      <c r="E3566" s="12">
        <v>43131.916666666664</v>
      </c>
      <c r="F3566" s="10">
        <v>13186.41</v>
      </c>
      <c r="G3566" s="10">
        <v>13213.41</v>
      </c>
      <c r="H3566" s="10">
        <v>13166.15</v>
      </c>
      <c r="I3566" s="10">
        <v>13197.16</v>
      </c>
      <c r="K3566" s="13">
        <f t="shared" si="1710"/>
        <v>10.75</v>
      </c>
      <c r="L3566" s="13">
        <f t="shared" si="1720"/>
        <v>-13.5</v>
      </c>
      <c r="M3566" s="13">
        <f t="shared" si="1711"/>
        <v>47.260000000000218</v>
      </c>
      <c r="N3566" s="13"/>
      <c r="X3566">
        <f t="shared" si="1713"/>
        <v>10.75</v>
      </c>
      <c r="Y3566">
        <f t="shared" si="1714"/>
        <v>0</v>
      </c>
      <c r="Z3566">
        <f t="shared" si="1715"/>
        <v>0</v>
      </c>
      <c r="AA3566" s="22">
        <f t="shared" si="1716"/>
        <v>0</v>
      </c>
      <c r="AB3566" s="22">
        <f t="shared" si="1717"/>
        <v>0</v>
      </c>
      <c r="AC3566" s="22">
        <f t="shared" si="1718"/>
        <v>0</v>
      </c>
      <c r="AD3566" s="22">
        <f t="shared" si="1719"/>
        <v>0</v>
      </c>
    </row>
    <row r="3567" spans="5:30" hidden="1" x14ac:dyDescent="0.25">
      <c r="E3567" s="11">
        <v>43131.958333333336</v>
      </c>
      <c r="F3567" s="9">
        <v>13195.41</v>
      </c>
      <c r="G3567" s="9">
        <v>13210.92</v>
      </c>
      <c r="H3567" s="9">
        <v>13194.14</v>
      </c>
      <c r="I3567" s="9">
        <v>13194.14</v>
      </c>
    </row>
    <row r="3568" spans="5:30" hidden="1" x14ac:dyDescent="0.25">
      <c r="E3568" s="12">
        <v>43132.041666666664</v>
      </c>
      <c r="F3568" s="10">
        <v>13194.14</v>
      </c>
      <c r="G3568" s="10">
        <v>13232.17</v>
      </c>
      <c r="H3568" s="10">
        <v>13194.14</v>
      </c>
      <c r="I3568" s="10">
        <v>13220.49</v>
      </c>
    </row>
    <row r="3569" spans="3:30" hidden="1" x14ac:dyDescent="0.25">
      <c r="E3569" s="11">
        <v>43132.083333333336</v>
      </c>
      <c r="F3569" s="9">
        <v>13220.49</v>
      </c>
      <c r="G3569" s="9">
        <v>13231.33</v>
      </c>
      <c r="H3569" s="9">
        <v>13217.32</v>
      </c>
      <c r="I3569" s="9">
        <v>13221.99</v>
      </c>
    </row>
    <row r="3570" spans="3:30" hidden="1" x14ac:dyDescent="0.25">
      <c r="E3570" s="12">
        <v>43132.125</v>
      </c>
      <c r="F3570" s="10">
        <v>13221.61</v>
      </c>
      <c r="G3570" s="10">
        <v>13239.79</v>
      </c>
      <c r="H3570" s="10">
        <v>13221.61</v>
      </c>
      <c r="I3570" s="10">
        <v>13231.95</v>
      </c>
    </row>
    <row r="3571" spans="3:30" hidden="1" x14ac:dyDescent="0.25">
      <c r="E3571" s="11">
        <v>43132.166666666664</v>
      </c>
      <c r="F3571" s="9">
        <v>13233.12</v>
      </c>
      <c r="G3571" s="9">
        <v>13236.29</v>
      </c>
      <c r="H3571" s="9">
        <v>13225.45</v>
      </c>
      <c r="I3571" s="9">
        <v>13226.61</v>
      </c>
    </row>
    <row r="3572" spans="3:30" hidden="1" x14ac:dyDescent="0.25">
      <c r="E3572" s="12">
        <v>43132.208333333336</v>
      </c>
      <c r="F3572" s="10">
        <v>13225.45</v>
      </c>
      <c r="G3572" s="10">
        <v>13239.12</v>
      </c>
      <c r="H3572" s="10">
        <v>13224.28</v>
      </c>
      <c r="I3572" s="10">
        <v>13232.18</v>
      </c>
    </row>
    <row r="3573" spans="3:30" hidden="1" x14ac:dyDescent="0.25">
      <c r="E3573" s="11">
        <v>43132.25</v>
      </c>
      <c r="F3573" s="9">
        <v>13232.77</v>
      </c>
      <c r="G3573" s="9">
        <v>13235.68</v>
      </c>
      <c r="H3573" s="9">
        <v>13224.18</v>
      </c>
      <c r="I3573" s="9">
        <v>13233.35</v>
      </c>
    </row>
    <row r="3574" spans="3:30" hidden="1" x14ac:dyDescent="0.25">
      <c r="E3574" s="12">
        <v>43132.291666666664</v>
      </c>
      <c r="F3574" s="10">
        <v>13233.35</v>
      </c>
      <c r="G3574" s="10">
        <v>13234.5</v>
      </c>
      <c r="H3574" s="10">
        <v>13226.43</v>
      </c>
      <c r="I3574" s="10">
        <v>13228.77</v>
      </c>
    </row>
    <row r="3575" spans="3:30" x14ac:dyDescent="0.25">
      <c r="C3575">
        <v>1</v>
      </c>
      <c r="E3575" s="11">
        <v>43132.333333333336</v>
      </c>
      <c r="F3575" s="9">
        <v>13228.77</v>
      </c>
      <c r="G3575" s="9">
        <v>13235.54</v>
      </c>
      <c r="H3575" s="9">
        <v>13215.36</v>
      </c>
      <c r="I3575" s="9">
        <v>13235.54</v>
      </c>
      <c r="K3575" s="13">
        <f t="shared" ref="K3575:K3589" si="1721">I3575-F3575</f>
        <v>6.7700000000004366</v>
      </c>
      <c r="L3575" s="13">
        <v>0</v>
      </c>
      <c r="M3575" s="13">
        <f t="shared" ref="M3575:M3589" si="1722">G3575-H3575</f>
        <v>20.180000000000291</v>
      </c>
      <c r="N3575" s="13">
        <f t="shared" ref="N3575" si="1723">I3589-F3575</f>
        <v>-260.56000000000131</v>
      </c>
      <c r="O3575" s="18">
        <f>IF(K3575*N3575&gt;0,1,0)</f>
        <v>0</v>
      </c>
      <c r="S3575" s="13">
        <f>MAX(G3575:G3590)</f>
        <v>13301.16</v>
      </c>
      <c r="X3575">
        <f t="shared" ref="X3575:X3589" si="1724">ABS(K3575)</f>
        <v>6.7700000000004366</v>
      </c>
      <c r="Y3575">
        <f t="shared" ref="Y3575:Y3589" si="1725">ABS(N3575)</f>
        <v>260.56000000000131</v>
      </c>
      <c r="Z3575">
        <f t="shared" ref="Z3575:Z3589" si="1726">IF(S3575&lt;1000,ABS(S3575),0)</f>
        <v>0</v>
      </c>
      <c r="AA3575" s="22">
        <f t="shared" ref="AA3575:AA3589" si="1727">ABS(P3575)</f>
        <v>0</v>
      </c>
      <c r="AB3575" s="22">
        <f t="shared" ref="AB3575:AB3589" si="1728">ABS(Q3575)</f>
        <v>0</v>
      </c>
      <c r="AC3575" s="22">
        <f t="shared" ref="AC3575:AC3589" si="1729">IF(O3575=1,ABS(P3576),0)</f>
        <v>0</v>
      </c>
      <c r="AD3575" s="22">
        <f t="shared" ref="AD3575:AD3589" si="1730">IF(O3575=0,ABS(Q3576),0)</f>
        <v>2.5215189873417732</v>
      </c>
    </row>
    <row r="3576" spans="3:30" x14ac:dyDescent="0.25">
      <c r="E3576" s="12">
        <v>43132.375</v>
      </c>
      <c r="F3576" s="10">
        <v>13249.36</v>
      </c>
      <c r="G3576" s="10">
        <v>13259.07</v>
      </c>
      <c r="H3576" s="10">
        <v>13241.66</v>
      </c>
      <c r="I3576" s="10">
        <v>13250.85</v>
      </c>
      <c r="K3576" s="13">
        <f t="shared" si="1721"/>
        <v>1.4899999999997817</v>
      </c>
      <c r="L3576" s="13">
        <f t="shared" ref="L3576:L3589" si="1731">L3575+K3576</f>
        <v>1.4899999999997817</v>
      </c>
      <c r="M3576" s="13">
        <f t="shared" si="1722"/>
        <v>17.409999999999854</v>
      </c>
      <c r="N3576" s="13"/>
      <c r="P3576">
        <f>_xlfn.IFS(K3575&lt;0,MIN(L3575:L3589),K3575&gt;0,MAX(L3575:L3589))/S3554</f>
        <v>1.3471971066905758E-2</v>
      </c>
      <c r="Q3576">
        <f>_xlfn.IFS(K3575&lt;0,MAX(L3575:L3589),K3575&gt;0,MIN(L3575:L3589))/S3554</f>
        <v>-2.5215189873417732</v>
      </c>
      <c r="S3576" s="13">
        <f>MIN(H3575:H3590)</f>
        <v>12937.69</v>
      </c>
      <c r="X3576">
        <f t="shared" si="1724"/>
        <v>1.4899999999997817</v>
      </c>
      <c r="Y3576">
        <f t="shared" si="1725"/>
        <v>0</v>
      </c>
      <c r="Z3576">
        <f t="shared" si="1726"/>
        <v>0</v>
      </c>
      <c r="AA3576" s="22">
        <f t="shared" si="1727"/>
        <v>1.3471971066905758E-2</v>
      </c>
      <c r="AB3576" s="22">
        <f t="shared" si="1728"/>
        <v>2.5215189873417732</v>
      </c>
      <c r="AC3576" s="22">
        <f t="shared" si="1729"/>
        <v>0</v>
      </c>
      <c r="AD3576" s="22">
        <f t="shared" si="1730"/>
        <v>0</v>
      </c>
    </row>
    <row r="3577" spans="3:30" x14ac:dyDescent="0.25">
      <c r="E3577" s="11">
        <v>43132.416666666664</v>
      </c>
      <c r="F3577" s="9">
        <v>13251.35</v>
      </c>
      <c r="G3577" s="9">
        <v>13301.16</v>
      </c>
      <c r="H3577" s="9">
        <v>13217.93</v>
      </c>
      <c r="I3577" s="9">
        <v>13237.36</v>
      </c>
      <c r="K3577" s="13">
        <f t="shared" si="1721"/>
        <v>-13.989999999999782</v>
      </c>
      <c r="L3577" s="13">
        <f t="shared" si="1731"/>
        <v>-12.5</v>
      </c>
      <c r="M3577" s="13">
        <f t="shared" si="1722"/>
        <v>83.229999999999563</v>
      </c>
      <c r="N3577" s="13"/>
      <c r="S3577" s="13">
        <f>S3575-S3576</f>
        <v>363.46999999999935</v>
      </c>
      <c r="X3577">
        <f t="shared" si="1724"/>
        <v>13.989999999999782</v>
      </c>
      <c r="Y3577">
        <f t="shared" si="1725"/>
        <v>0</v>
      </c>
      <c r="Z3577">
        <f t="shared" si="1726"/>
        <v>363.46999999999935</v>
      </c>
      <c r="AA3577" s="22">
        <f t="shared" si="1727"/>
        <v>0</v>
      </c>
      <c r="AB3577" s="22">
        <f t="shared" si="1728"/>
        <v>0</v>
      </c>
      <c r="AC3577" s="22">
        <f t="shared" si="1729"/>
        <v>0</v>
      </c>
      <c r="AD3577" s="22">
        <f t="shared" si="1730"/>
        <v>0</v>
      </c>
    </row>
    <row r="3578" spans="3:30" x14ac:dyDescent="0.25">
      <c r="E3578" s="12">
        <v>43132.458333333336</v>
      </c>
      <c r="F3578" s="10">
        <v>13236.86</v>
      </c>
      <c r="G3578" s="10">
        <v>13257.33</v>
      </c>
      <c r="H3578" s="10">
        <v>13204.81</v>
      </c>
      <c r="I3578" s="10">
        <v>13207.83</v>
      </c>
      <c r="K3578" s="13">
        <f t="shared" si="1721"/>
        <v>-29.030000000000655</v>
      </c>
      <c r="L3578" s="13">
        <f t="shared" si="1731"/>
        <v>-41.530000000000655</v>
      </c>
      <c r="M3578" s="13">
        <f t="shared" si="1722"/>
        <v>52.520000000000437</v>
      </c>
      <c r="N3578" s="13"/>
      <c r="X3578">
        <f t="shared" si="1724"/>
        <v>29.030000000000655</v>
      </c>
      <c r="Y3578">
        <f t="shared" si="1725"/>
        <v>0</v>
      </c>
      <c r="Z3578">
        <f t="shared" si="1726"/>
        <v>0</v>
      </c>
      <c r="AA3578" s="22">
        <f t="shared" si="1727"/>
        <v>0</v>
      </c>
      <c r="AB3578" s="22">
        <f t="shared" si="1728"/>
        <v>0</v>
      </c>
      <c r="AC3578" s="22">
        <f t="shared" si="1729"/>
        <v>0</v>
      </c>
      <c r="AD3578" s="22">
        <f t="shared" si="1730"/>
        <v>0</v>
      </c>
    </row>
    <row r="3579" spans="3:30" x14ac:dyDescent="0.25">
      <c r="E3579" s="11">
        <v>43132.5</v>
      </c>
      <c r="F3579" s="9">
        <v>13208.33</v>
      </c>
      <c r="G3579" s="9">
        <v>13251.81</v>
      </c>
      <c r="H3579" s="9">
        <v>13208.33</v>
      </c>
      <c r="I3579" s="9">
        <v>13233.87</v>
      </c>
      <c r="K3579" s="13">
        <f t="shared" si="1721"/>
        <v>25.540000000000873</v>
      </c>
      <c r="L3579" s="13">
        <f t="shared" si="1731"/>
        <v>-15.989999999999782</v>
      </c>
      <c r="M3579" s="13">
        <f t="shared" si="1722"/>
        <v>43.479999999999563</v>
      </c>
      <c r="N3579" s="13"/>
      <c r="X3579">
        <f t="shared" si="1724"/>
        <v>25.540000000000873</v>
      </c>
      <c r="Y3579">
        <f t="shared" si="1725"/>
        <v>0</v>
      </c>
      <c r="Z3579">
        <f t="shared" si="1726"/>
        <v>0</v>
      </c>
      <c r="AA3579" s="22">
        <f t="shared" si="1727"/>
        <v>0</v>
      </c>
      <c r="AB3579" s="22">
        <f t="shared" si="1728"/>
        <v>0</v>
      </c>
      <c r="AC3579" s="22">
        <f t="shared" si="1729"/>
        <v>0</v>
      </c>
      <c r="AD3579" s="22">
        <f t="shared" si="1730"/>
        <v>0</v>
      </c>
    </row>
    <row r="3580" spans="3:30" x14ac:dyDescent="0.25">
      <c r="E3580" s="12">
        <v>43132.541666666664</v>
      </c>
      <c r="F3580" s="10">
        <v>13232.87</v>
      </c>
      <c r="G3580" s="10">
        <v>13238.9</v>
      </c>
      <c r="H3580" s="10">
        <v>13189.99</v>
      </c>
      <c r="I3580" s="10">
        <v>13202.77</v>
      </c>
      <c r="K3580" s="13">
        <f t="shared" si="1721"/>
        <v>-30.100000000000364</v>
      </c>
      <c r="L3580" s="13">
        <f t="shared" si="1731"/>
        <v>-46.090000000000146</v>
      </c>
      <c r="M3580" s="13">
        <f t="shared" si="1722"/>
        <v>48.909999999999854</v>
      </c>
      <c r="N3580" s="13"/>
      <c r="X3580">
        <f t="shared" si="1724"/>
        <v>30.100000000000364</v>
      </c>
      <c r="Y3580">
        <f t="shared" si="1725"/>
        <v>0</v>
      </c>
      <c r="Z3580">
        <f t="shared" si="1726"/>
        <v>0</v>
      </c>
      <c r="AA3580" s="22">
        <f t="shared" si="1727"/>
        <v>0</v>
      </c>
      <c r="AB3580" s="22">
        <f t="shared" si="1728"/>
        <v>0</v>
      </c>
      <c r="AC3580" s="22">
        <f t="shared" si="1729"/>
        <v>0</v>
      </c>
      <c r="AD3580" s="22">
        <f t="shared" si="1730"/>
        <v>0</v>
      </c>
    </row>
    <row r="3581" spans="3:30" x14ac:dyDescent="0.25">
      <c r="E3581" s="11">
        <v>43132.583333333336</v>
      </c>
      <c r="F3581" s="9">
        <v>13203.02</v>
      </c>
      <c r="G3581" s="9">
        <v>13206.63</v>
      </c>
      <c r="H3581" s="9">
        <v>13151.81</v>
      </c>
      <c r="I3581" s="9">
        <v>13174.38</v>
      </c>
      <c r="K3581" s="13">
        <f t="shared" si="1721"/>
        <v>-28.640000000001237</v>
      </c>
      <c r="L3581" s="13">
        <f t="shared" si="1731"/>
        <v>-74.730000000001382</v>
      </c>
      <c r="M3581" s="13">
        <f t="shared" si="1722"/>
        <v>54.819999999999709</v>
      </c>
      <c r="N3581" s="13"/>
      <c r="X3581">
        <f t="shared" si="1724"/>
        <v>28.640000000001237</v>
      </c>
      <c r="Y3581">
        <f t="shared" si="1725"/>
        <v>0</v>
      </c>
      <c r="Z3581">
        <f t="shared" si="1726"/>
        <v>0</v>
      </c>
      <c r="AA3581" s="22">
        <f t="shared" si="1727"/>
        <v>0</v>
      </c>
      <c r="AB3581" s="22">
        <f t="shared" si="1728"/>
        <v>0</v>
      </c>
      <c r="AC3581" s="22">
        <f t="shared" si="1729"/>
        <v>0</v>
      </c>
      <c r="AD3581" s="22">
        <f t="shared" si="1730"/>
        <v>0</v>
      </c>
    </row>
    <row r="3582" spans="3:30" x14ac:dyDescent="0.25">
      <c r="E3582" s="12">
        <v>43132.625</v>
      </c>
      <c r="F3582" s="10">
        <v>13175.38</v>
      </c>
      <c r="G3582" s="10">
        <v>13175.38</v>
      </c>
      <c r="H3582" s="10">
        <v>13001.18</v>
      </c>
      <c r="I3582" s="10">
        <v>13013.33</v>
      </c>
      <c r="K3582" s="13">
        <f t="shared" si="1721"/>
        <v>-162.04999999999927</v>
      </c>
      <c r="L3582" s="13">
        <f t="shared" si="1731"/>
        <v>-236.78000000000065</v>
      </c>
      <c r="M3582" s="13">
        <f t="shared" si="1722"/>
        <v>174.19999999999891</v>
      </c>
      <c r="N3582" s="13"/>
      <c r="X3582">
        <f t="shared" si="1724"/>
        <v>162.04999999999927</v>
      </c>
      <c r="Y3582">
        <f t="shared" si="1725"/>
        <v>0</v>
      </c>
      <c r="Z3582">
        <f t="shared" si="1726"/>
        <v>0</v>
      </c>
      <c r="AA3582" s="22">
        <f t="shared" si="1727"/>
        <v>0</v>
      </c>
      <c r="AB3582" s="22">
        <f t="shared" si="1728"/>
        <v>0</v>
      </c>
      <c r="AC3582" s="22">
        <f t="shared" si="1729"/>
        <v>0</v>
      </c>
      <c r="AD3582" s="22">
        <f t="shared" si="1730"/>
        <v>0</v>
      </c>
    </row>
    <row r="3583" spans="3:30" x14ac:dyDescent="0.25">
      <c r="E3583" s="11">
        <v>43132.666666666664</v>
      </c>
      <c r="F3583" s="9">
        <v>13013.83</v>
      </c>
      <c r="G3583" s="9">
        <v>13047.24</v>
      </c>
      <c r="H3583" s="9">
        <v>12972.01</v>
      </c>
      <c r="I3583" s="9">
        <v>13037.59</v>
      </c>
      <c r="K3583" s="13">
        <f t="shared" si="1721"/>
        <v>23.760000000000218</v>
      </c>
      <c r="L3583" s="13">
        <f t="shared" si="1731"/>
        <v>-213.02000000000044</v>
      </c>
      <c r="M3583" s="13">
        <f t="shared" si="1722"/>
        <v>75.229999999999563</v>
      </c>
      <c r="N3583" s="13"/>
      <c r="X3583">
        <f t="shared" si="1724"/>
        <v>23.760000000000218</v>
      </c>
      <c r="Y3583">
        <f t="shared" si="1725"/>
        <v>0</v>
      </c>
      <c r="Z3583">
        <f t="shared" si="1726"/>
        <v>0</v>
      </c>
      <c r="AA3583" s="22">
        <f t="shared" si="1727"/>
        <v>0</v>
      </c>
      <c r="AB3583" s="22">
        <f t="shared" si="1728"/>
        <v>0</v>
      </c>
      <c r="AC3583" s="22">
        <f t="shared" si="1729"/>
        <v>0</v>
      </c>
      <c r="AD3583" s="22">
        <f t="shared" si="1730"/>
        <v>0</v>
      </c>
    </row>
    <row r="3584" spans="3:30" x14ac:dyDescent="0.25">
      <c r="E3584" s="12">
        <v>43132.708333333336</v>
      </c>
      <c r="F3584" s="10">
        <v>13035.58</v>
      </c>
      <c r="G3584" s="10">
        <v>13049.2</v>
      </c>
      <c r="H3584" s="10">
        <v>12975.79</v>
      </c>
      <c r="I3584" s="10">
        <v>13000.42</v>
      </c>
      <c r="K3584" s="13">
        <f t="shared" si="1721"/>
        <v>-35.159999999999854</v>
      </c>
      <c r="L3584" s="13">
        <f t="shared" si="1731"/>
        <v>-248.18000000000029</v>
      </c>
      <c r="M3584" s="13">
        <f t="shared" si="1722"/>
        <v>73.409999999999854</v>
      </c>
      <c r="N3584" s="13"/>
      <c r="X3584">
        <f t="shared" si="1724"/>
        <v>35.159999999999854</v>
      </c>
      <c r="Y3584">
        <f t="shared" si="1725"/>
        <v>0</v>
      </c>
      <c r="Z3584">
        <f t="shared" si="1726"/>
        <v>0</v>
      </c>
      <c r="AA3584" s="22">
        <f t="shared" si="1727"/>
        <v>0</v>
      </c>
      <c r="AB3584" s="22">
        <f t="shared" si="1728"/>
        <v>0</v>
      </c>
      <c r="AC3584" s="22">
        <f t="shared" si="1729"/>
        <v>0</v>
      </c>
      <c r="AD3584" s="22">
        <f t="shared" si="1730"/>
        <v>0</v>
      </c>
    </row>
    <row r="3585" spans="3:30" x14ac:dyDescent="0.25">
      <c r="E3585" s="11">
        <v>43132.75</v>
      </c>
      <c r="F3585" s="9">
        <v>13000.41</v>
      </c>
      <c r="G3585" s="9">
        <v>13037.05</v>
      </c>
      <c r="H3585" s="9">
        <v>12969.77</v>
      </c>
      <c r="I3585" s="9">
        <v>13034.29</v>
      </c>
      <c r="K3585" s="13">
        <f t="shared" si="1721"/>
        <v>33.880000000001019</v>
      </c>
      <c r="L3585" s="13">
        <f t="shared" si="1731"/>
        <v>-214.29999999999927</v>
      </c>
      <c r="M3585" s="13">
        <f t="shared" si="1722"/>
        <v>67.279999999998836</v>
      </c>
      <c r="N3585" s="13"/>
      <c r="X3585">
        <f t="shared" si="1724"/>
        <v>33.880000000001019</v>
      </c>
      <c r="Y3585">
        <f t="shared" si="1725"/>
        <v>0</v>
      </c>
      <c r="Z3585">
        <f t="shared" si="1726"/>
        <v>0</v>
      </c>
      <c r="AA3585" s="22">
        <f t="shared" si="1727"/>
        <v>0</v>
      </c>
      <c r="AB3585" s="22">
        <f t="shared" si="1728"/>
        <v>0</v>
      </c>
      <c r="AC3585" s="22">
        <f t="shared" si="1729"/>
        <v>0</v>
      </c>
      <c r="AD3585" s="22">
        <f t="shared" si="1730"/>
        <v>0</v>
      </c>
    </row>
    <row r="3586" spans="3:30" x14ac:dyDescent="0.25">
      <c r="E3586" s="12">
        <v>43132.791666666664</v>
      </c>
      <c r="F3586" s="10">
        <v>13033.79</v>
      </c>
      <c r="G3586" s="10">
        <v>13034.79</v>
      </c>
      <c r="H3586" s="10">
        <v>13010.02</v>
      </c>
      <c r="I3586" s="10">
        <v>13018.27</v>
      </c>
      <c r="K3586" s="13">
        <f t="shared" si="1721"/>
        <v>-15.520000000000437</v>
      </c>
      <c r="L3586" s="13">
        <f t="shared" si="1731"/>
        <v>-229.81999999999971</v>
      </c>
      <c r="M3586" s="13">
        <f t="shared" si="1722"/>
        <v>24.770000000000437</v>
      </c>
      <c r="N3586" s="13"/>
      <c r="X3586">
        <f t="shared" si="1724"/>
        <v>15.520000000000437</v>
      </c>
      <c r="Y3586">
        <f t="shared" si="1725"/>
        <v>0</v>
      </c>
      <c r="Z3586">
        <f t="shared" si="1726"/>
        <v>0</v>
      </c>
      <c r="AA3586" s="22">
        <f t="shared" si="1727"/>
        <v>0</v>
      </c>
      <c r="AB3586" s="22">
        <f t="shared" si="1728"/>
        <v>0</v>
      </c>
      <c r="AC3586" s="22">
        <f t="shared" si="1729"/>
        <v>0</v>
      </c>
      <c r="AD3586" s="22">
        <f t="shared" si="1730"/>
        <v>0</v>
      </c>
    </row>
    <row r="3587" spans="3:30" x14ac:dyDescent="0.25">
      <c r="E3587" s="11">
        <v>43132.833333333336</v>
      </c>
      <c r="F3587" s="9">
        <v>13018.02</v>
      </c>
      <c r="G3587" s="9">
        <v>13030.28</v>
      </c>
      <c r="H3587" s="9">
        <v>12991.5</v>
      </c>
      <c r="I3587" s="9">
        <v>12995</v>
      </c>
      <c r="K3587" s="13">
        <f t="shared" si="1721"/>
        <v>-23.020000000000437</v>
      </c>
      <c r="L3587" s="13">
        <f t="shared" si="1731"/>
        <v>-252.84000000000015</v>
      </c>
      <c r="M3587" s="13">
        <f t="shared" si="1722"/>
        <v>38.780000000000655</v>
      </c>
      <c r="N3587" s="13"/>
      <c r="X3587">
        <f t="shared" si="1724"/>
        <v>23.020000000000437</v>
      </c>
      <c r="Y3587">
        <f t="shared" si="1725"/>
        <v>0</v>
      </c>
      <c r="Z3587">
        <f t="shared" si="1726"/>
        <v>0</v>
      </c>
      <c r="AA3587" s="22">
        <f t="shared" si="1727"/>
        <v>0</v>
      </c>
      <c r="AB3587" s="22">
        <f t="shared" si="1728"/>
        <v>0</v>
      </c>
      <c r="AC3587" s="22">
        <f t="shared" si="1729"/>
        <v>0</v>
      </c>
      <c r="AD3587" s="22">
        <f t="shared" si="1730"/>
        <v>0</v>
      </c>
    </row>
    <row r="3588" spans="3:30" x14ac:dyDescent="0.25">
      <c r="E3588" s="12">
        <v>43132.875</v>
      </c>
      <c r="F3588" s="10">
        <v>12994.75</v>
      </c>
      <c r="G3588" s="10">
        <v>13000.5</v>
      </c>
      <c r="H3588" s="10">
        <v>12952.46</v>
      </c>
      <c r="I3588" s="10">
        <v>12983.73</v>
      </c>
      <c r="K3588" s="13">
        <f t="shared" si="1721"/>
        <v>-11.020000000000437</v>
      </c>
      <c r="L3588" s="13">
        <f t="shared" si="1731"/>
        <v>-263.86000000000058</v>
      </c>
      <c r="M3588" s="13">
        <f t="shared" si="1722"/>
        <v>48.040000000000873</v>
      </c>
      <c r="N3588" s="13"/>
      <c r="X3588">
        <f t="shared" si="1724"/>
        <v>11.020000000000437</v>
      </c>
      <c r="Y3588">
        <f t="shared" si="1725"/>
        <v>0</v>
      </c>
      <c r="Z3588">
        <f t="shared" si="1726"/>
        <v>0</v>
      </c>
      <c r="AA3588" s="22">
        <f t="shared" si="1727"/>
        <v>0</v>
      </c>
      <c r="AB3588" s="22">
        <f t="shared" si="1728"/>
        <v>0</v>
      </c>
      <c r="AC3588" s="22">
        <f t="shared" si="1729"/>
        <v>0</v>
      </c>
      <c r="AD3588" s="22">
        <f t="shared" si="1730"/>
        <v>0</v>
      </c>
    </row>
    <row r="3589" spans="3:30" x14ac:dyDescent="0.25">
      <c r="E3589" s="11">
        <v>43132.916666666664</v>
      </c>
      <c r="F3589" s="9">
        <v>12983.23</v>
      </c>
      <c r="G3589" s="9">
        <v>12984.48</v>
      </c>
      <c r="H3589" s="9">
        <v>12937.69</v>
      </c>
      <c r="I3589" s="9">
        <v>12968.21</v>
      </c>
      <c r="K3589" s="13">
        <f t="shared" si="1721"/>
        <v>-15.020000000000437</v>
      </c>
      <c r="L3589" s="13">
        <f t="shared" si="1731"/>
        <v>-278.88000000000102</v>
      </c>
      <c r="M3589" s="13">
        <f t="shared" si="1722"/>
        <v>46.789999999999054</v>
      </c>
      <c r="N3589" s="13"/>
      <c r="X3589">
        <f t="shared" si="1724"/>
        <v>15.020000000000437</v>
      </c>
      <c r="Y3589">
        <f t="shared" si="1725"/>
        <v>0</v>
      </c>
      <c r="Z3589">
        <f t="shared" si="1726"/>
        <v>0</v>
      </c>
      <c r="AA3589" s="22">
        <f t="shared" si="1727"/>
        <v>0</v>
      </c>
      <c r="AB3589" s="22">
        <f t="shared" si="1728"/>
        <v>0</v>
      </c>
      <c r="AC3589" s="22">
        <f t="shared" si="1729"/>
        <v>0</v>
      </c>
      <c r="AD3589" s="22">
        <f t="shared" si="1730"/>
        <v>0</v>
      </c>
    </row>
    <row r="3590" spans="3:30" hidden="1" x14ac:dyDescent="0.25">
      <c r="E3590" s="12">
        <v>43132.958333333336</v>
      </c>
      <c r="F3590" s="10">
        <v>12966.46</v>
      </c>
      <c r="G3590" s="10">
        <v>12983.7</v>
      </c>
      <c r="H3590" s="10">
        <v>12946.07</v>
      </c>
      <c r="I3590" s="10">
        <v>12979.04</v>
      </c>
    </row>
    <row r="3591" spans="3:30" hidden="1" x14ac:dyDescent="0.25">
      <c r="E3591" s="11">
        <v>43133.041666666664</v>
      </c>
      <c r="F3591" s="9">
        <v>12977.89</v>
      </c>
      <c r="G3591" s="9">
        <v>13007.7</v>
      </c>
      <c r="H3591" s="9">
        <v>12977.89</v>
      </c>
      <c r="I3591" s="9">
        <v>12993.61</v>
      </c>
    </row>
    <row r="3592" spans="3:30" hidden="1" x14ac:dyDescent="0.25">
      <c r="E3592" s="12">
        <v>43133.083333333336</v>
      </c>
      <c r="F3592" s="10">
        <v>12994.76</v>
      </c>
      <c r="G3592" s="10">
        <v>12999.36</v>
      </c>
      <c r="H3592" s="10">
        <v>12971.72</v>
      </c>
      <c r="I3592" s="10">
        <v>12974.02</v>
      </c>
    </row>
    <row r="3593" spans="3:30" hidden="1" x14ac:dyDescent="0.25">
      <c r="E3593" s="11">
        <v>43133.125</v>
      </c>
      <c r="F3593" s="9">
        <v>12974.59</v>
      </c>
      <c r="G3593" s="9">
        <v>12974.59</v>
      </c>
      <c r="H3593" s="9">
        <v>12896.8</v>
      </c>
      <c r="I3593" s="9">
        <v>12927.07</v>
      </c>
    </row>
    <row r="3594" spans="3:30" hidden="1" x14ac:dyDescent="0.25">
      <c r="E3594" s="12">
        <v>43133.166666666664</v>
      </c>
      <c r="F3594" s="10">
        <v>12925.92</v>
      </c>
      <c r="G3594" s="10">
        <v>12930.52</v>
      </c>
      <c r="H3594" s="10">
        <v>12906.53</v>
      </c>
      <c r="I3594" s="10">
        <v>12926.26</v>
      </c>
    </row>
    <row r="3595" spans="3:30" hidden="1" x14ac:dyDescent="0.25">
      <c r="E3595" s="11">
        <v>43133.208333333336</v>
      </c>
      <c r="F3595" s="9">
        <v>12926.84</v>
      </c>
      <c r="G3595" s="9">
        <v>12948.05</v>
      </c>
      <c r="H3595" s="9">
        <v>12926.26</v>
      </c>
      <c r="I3595" s="9">
        <v>12935.98</v>
      </c>
    </row>
    <row r="3596" spans="3:30" hidden="1" x14ac:dyDescent="0.25">
      <c r="E3596" s="12">
        <v>43133.25</v>
      </c>
      <c r="F3596" s="10">
        <v>12936.55</v>
      </c>
      <c r="G3596" s="10">
        <v>12950.63</v>
      </c>
      <c r="H3596" s="10">
        <v>12926.51</v>
      </c>
      <c r="I3596" s="10">
        <v>12944.89</v>
      </c>
    </row>
    <row r="3597" spans="3:30" hidden="1" x14ac:dyDescent="0.25">
      <c r="E3597" s="11">
        <v>43133.291666666664</v>
      </c>
      <c r="F3597" s="9">
        <v>12946.03</v>
      </c>
      <c r="G3597" s="9">
        <v>12950.63</v>
      </c>
      <c r="H3597" s="9">
        <v>12928.85</v>
      </c>
      <c r="I3597" s="9">
        <v>12932.29</v>
      </c>
    </row>
    <row r="3598" spans="3:30" x14ac:dyDescent="0.25">
      <c r="C3598">
        <v>1</v>
      </c>
      <c r="E3598" s="12">
        <v>43133.333333333336</v>
      </c>
      <c r="F3598" s="10">
        <v>12934.07</v>
      </c>
      <c r="G3598" s="10">
        <v>12986.33</v>
      </c>
      <c r="H3598" s="10">
        <v>12923.74</v>
      </c>
      <c r="I3598" s="10">
        <v>12985.93</v>
      </c>
      <c r="K3598" s="13">
        <f t="shared" ref="K3598:K3612" si="1732">I3598-F3598</f>
        <v>51.860000000000582</v>
      </c>
      <c r="L3598" s="13">
        <v>0</v>
      </c>
      <c r="M3598" s="13">
        <f t="shared" ref="M3598:M3612" si="1733">G3598-H3598</f>
        <v>62.590000000000146</v>
      </c>
      <c r="N3598" s="13">
        <f t="shared" ref="N3598" si="1734">I3612-F3598</f>
        <v>-222.06999999999971</v>
      </c>
      <c r="O3598" s="18">
        <f>IF(K3598*N3598&gt;0,1,0)</f>
        <v>0</v>
      </c>
      <c r="S3598" s="13">
        <f>MAX(G3598:G3613)</f>
        <v>12992.11</v>
      </c>
      <c r="X3598">
        <f t="shared" ref="X3598:X3612" si="1735">ABS(K3598)</f>
        <v>51.860000000000582</v>
      </c>
      <c r="Y3598">
        <f t="shared" ref="Y3598:Y3612" si="1736">ABS(N3598)</f>
        <v>222.06999999999971</v>
      </c>
      <c r="Z3598">
        <f t="shared" ref="Z3598:Z3612" si="1737">IF(S3598&lt;1000,ABS(S3598),0)</f>
        <v>0</v>
      </c>
      <c r="AA3598" s="22">
        <f t="shared" ref="AA3598:AA3612" si="1738">ABS(P3598)</f>
        <v>0</v>
      </c>
      <c r="AB3598" s="22">
        <f t="shared" ref="AB3598:AB3612" si="1739">ABS(Q3598)</f>
        <v>0</v>
      </c>
      <c r="AC3598" s="22">
        <f t="shared" ref="AC3598:AC3612" si="1740">IF(O3598=1,ABS(P3599),0)</f>
        <v>0</v>
      </c>
      <c r="AD3598" s="22">
        <f t="shared" ref="AD3598:AD3612" si="1741">IF(O3598=0,ABS(Q3599),0)</f>
        <v>0.74449060445153892</v>
      </c>
    </row>
    <row r="3599" spans="3:30" x14ac:dyDescent="0.25">
      <c r="E3599" s="11">
        <v>43133.375</v>
      </c>
      <c r="F3599" s="9">
        <v>12987.43</v>
      </c>
      <c r="G3599" s="9">
        <v>12992.11</v>
      </c>
      <c r="H3599" s="9">
        <v>12929.78</v>
      </c>
      <c r="I3599" s="9">
        <v>12960.89</v>
      </c>
      <c r="K3599" s="13">
        <f t="shared" si="1732"/>
        <v>-26.540000000000873</v>
      </c>
      <c r="L3599" s="13">
        <f t="shared" ref="L3599:L3612" si="1742">L3598+K3599</f>
        <v>-26.540000000000873</v>
      </c>
      <c r="M3599" s="13">
        <f t="shared" si="1733"/>
        <v>62.329999999999927</v>
      </c>
      <c r="N3599" s="13"/>
      <c r="P3599">
        <f>_xlfn.IFS(K3598&lt;0,MIN(L3598:L3612),K3598&gt;0,MAX(L3598:L3612))/S3577</f>
        <v>0</v>
      </c>
      <c r="Q3599">
        <f>_xlfn.IFS(K3598&lt;0,MAX(L3598:L3612),K3598&gt;0,MIN(L3598:L3612))/S3577</f>
        <v>-0.74449060445153892</v>
      </c>
      <c r="S3599" s="13">
        <f>MIN(H3598:H3613)</f>
        <v>12526.99</v>
      </c>
      <c r="X3599">
        <f t="shared" si="1735"/>
        <v>26.540000000000873</v>
      </c>
      <c r="Y3599">
        <f t="shared" si="1736"/>
        <v>0</v>
      </c>
      <c r="Z3599">
        <f t="shared" si="1737"/>
        <v>0</v>
      </c>
      <c r="AA3599" s="22">
        <f t="shared" si="1738"/>
        <v>0</v>
      </c>
      <c r="AB3599" s="22">
        <f t="shared" si="1739"/>
        <v>0.74449060445153892</v>
      </c>
      <c r="AC3599" s="22">
        <f t="shared" si="1740"/>
        <v>0</v>
      </c>
      <c r="AD3599" s="22">
        <f t="shared" si="1741"/>
        <v>0</v>
      </c>
    </row>
    <row r="3600" spans="3:30" x14ac:dyDescent="0.25">
      <c r="E3600" s="12">
        <v>43133.416666666664</v>
      </c>
      <c r="F3600" s="10">
        <v>12958.14</v>
      </c>
      <c r="G3600" s="10">
        <v>12960.11</v>
      </c>
      <c r="H3600" s="10">
        <v>12862.2</v>
      </c>
      <c r="I3600" s="10">
        <v>12865.41</v>
      </c>
      <c r="K3600" s="13">
        <f t="shared" si="1732"/>
        <v>-92.729999999999563</v>
      </c>
      <c r="L3600" s="13">
        <f t="shared" si="1742"/>
        <v>-119.27000000000044</v>
      </c>
      <c r="M3600" s="13">
        <f t="shared" si="1733"/>
        <v>97.909999999999854</v>
      </c>
      <c r="N3600" s="13"/>
      <c r="S3600" s="13">
        <f>S3598-S3599</f>
        <v>465.1200000000008</v>
      </c>
      <c r="X3600">
        <f t="shared" si="1735"/>
        <v>92.729999999999563</v>
      </c>
      <c r="Y3600">
        <f t="shared" si="1736"/>
        <v>0</v>
      </c>
      <c r="Z3600">
        <f t="shared" si="1737"/>
        <v>465.1200000000008</v>
      </c>
      <c r="AA3600" s="22">
        <f t="shared" si="1738"/>
        <v>0</v>
      </c>
      <c r="AB3600" s="22">
        <f t="shared" si="1739"/>
        <v>0</v>
      </c>
      <c r="AC3600" s="22">
        <f t="shared" si="1740"/>
        <v>0</v>
      </c>
      <c r="AD3600" s="22">
        <f t="shared" si="1741"/>
        <v>0</v>
      </c>
    </row>
    <row r="3601" spans="5:30" x14ac:dyDescent="0.25">
      <c r="E3601" s="11">
        <v>43133.458333333336</v>
      </c>
      <c r="F3601" s="9">
        <v>12865.66</v>
      </c>
      <c r="G3601" s="9">
        <v>12876.57</v>
      </c>
      <c r="H3601" s="9">
        <v>12822.39</v>
      </c>
      <c r="I3601" s="9">
        <v>12832.22</v>
      </c>
      <c r="K3601" s="13">
        <f t="shared" si="1732"/>
        <v>-33.440000000000509</v>
      </c>
      <c r="L3601" s="13">
        <f t="shared" si="1742"/>
        <v>-152.71000000000095</v>
      </c>
      <c r="M3601" s="13">
        <f t="shared" si="1733"/>
        <v>54.180000000000291</v>
      </c>
      <c r="N3601" s="13"/>
      <c r="X3601">
        <f t="shared" si="1735"/>
        <v>33.440000000000509</v>
      </c>
      <c r="Y3601">
        <f t="shared" si="1736"/>
        <v>0</v>
      </c>
      <c r="Z3601">
        <f t="shared" si="1737"/>
        <v>0</v>
      </c>
      <c r="AA3601" s="22">
        <f t="shared" si="1738"/>
        <v>0</v>
      </c>
      <c r="AB3601" s="22">
        <f t="shared" si="1739"/>
        <v>0</v>
      </c>
      <c r="AC3601" s="22">
        <f t="shared" si="1740"/>
        <v>0</v>
      </c>
      <c r="AD3601" s="22">
        <f t="shared" si="1741"/>
        <v>0</v>
      </c>
    </row>
    <row r="3602" spans="5:30" x14ac:dyDescent="0.25">
      <c r="E3602" s="12">
        <v>43133.5</v>
      </c>
      <c r="F3602" s="10">
        <v>12832.14</v>
      </c>
      <c r="G3602" s="10">
        <v>12869.31</v>
      </c>
      <c r="H3602" s="10">
        <v>12788.75</v>
      </c>
      <c r="I3602" s="10">
        <v>12841.29</v>
      </c>
      <c r="K3602" s="13">
        <f t="shared" si="1732"/>
        <v>9.1500000000014552</v>
      </c>
      <c r="L3602" s="13">
        <f t="shared" si="1742"/>
        <v>-143.55999999999949</v>
      </c>
      <c r="M3602" s="13">
        <f t="shared" si="1733"/>
        <v>80.559999999999491</v>
      </c>
      <c r="N3602" s="13"/>
      <c r="X3602">
        <f t="shared" si="1735"/>
        <v>9.1500000000014552</v>
      </c>
      <c r="Y3602">
        <f t="shared" si="1736"/>
        <v>0</v>
      </c>
      <c r="Z3602">
        <f t="shared" si="1737"/>
        <v>0</v>
      </c>
      <c r="AA3602" s="22">
        <f t="shared" si="1738"/>
        <v>0</v>
      </c>
      <c r="AB3602" s="22">
        <f t="shared" si="1739"/>
        <v>0</v>
      </c>
      <c r="AC3602" s="22">
        <f t="shared" si="1740"/>
        <v>0</v>
      </c>
      <c r="AD3602" s="22">
        <f t="shared" si="1741"/>
        <v>0</v>
      </c>
    </row>
    <row r="3603" spans="5:30" x14ac:dyDescent="0.25">
      <c r="E3603" s="11">
        <v>43133.541666666664</v>
      </c>
      <c r="F3603" s="9">
        <v>12840.79</v>
      </c>
      <c r="G3603" s="9">
        <v>12867.96</v>
      </c>
      <c r="H3603" s="9">
        <v>12825.87</v>
      </c>
      <c r="I3603" s="9">
        <v>12838.97</v>
      </c>
      <c r="K3603" s="13">
        <f t="shared" si="1732"/>
        <v>-1.820000000001528</v>
      </c>
      <c r="L3603" s="13">
        <f t="shared" si="1742"/>
        <v>-145.38000000000102</v>
      </c>
      <c r="M3603" s="13">
        <f t="shared" si="1733"/>
        <v>42.089999999998327</v>
      </c>
      <c r="N3603" s="13"/>
      <c r="X3603">
        <f t="shared" si="1735"/>
        <v>1.820000000001528</v>
      </c>
      <c r="Y3603">
        <f t="shared" si="1736"/>
        <v>0</v>
      </c>
      <c r="Z3603">
        <f t="shared" si="1737"/>
        <v>0</v>
      </c>
      <c r="AA3603" s="22">
        <f t="shared" si="1738"/>
        <v>0</v>
      </c>
      <c r="AB3603" s="22">
        <f t="shared" si="1739"/>
        <v>0</v>
      </c>
      <c r="AC3603" s="22">
        <f t="shared" si="1740"/>
        <v>0</v>
      </c>
      <c r="AD3603" s="22">
        <f t="shared" si="1741"/>
        <v>0</v>
      </c>
    </row>
    <row r="3604" spans="5:30" x14ac:dyDescent="0.25">
      <c r="E3604" s="12">
        <v>43133.583333333336</v>
      </c>
      <c r="F3604" s="10">
        <v>12837.97</v>
      </c>
      <c r="G3604" s="10">
        <v>12855.12</v>
      </c>
      <c r="H3604" s="10">
        <v>12813.33</v>
      </c>
      <c r="I3604" s="10">
        <v>12831.32</v>
      </c>
      <c r="K3604" s="13">
        <f t="shared" si="1732"/>
        <v>-6.6499999999996362</v>
      </c>
      <c r="L3604" s="13">
        <f t="shared" si="1742"/>
        <v>-152.03000000000065</v>
      </c>
      <c r="M3604" s="13">
        <f t="shared" si="1733"/>
        <v>41.790000000000873</v>
      </c>
      <c r="N3604" s="13"/>
      <c r="X3604">
        <f t="shared" si="1735"/>
        <v>6.6499999999996362</v>
      </c>
      <c r="Y3604">
        <f t="shared" si="1736"/>
        <v>0</v>
      </c>
      <c r="Z3604">
        <f t="shared" si="1737"/>
        <v>0</v>
      </c>
      <c r="AA3604" s="22">
        <f t="shared" si="1738"/>
        <v>0</v>
      </c>
      <c r="AB3604" s="22">
        <f t="shared" si="1739"/>
        <v>0</v>
      </c>
      <c r="AC3604" s="22">
        <f t="shared" si="1740"/>
        <v>0</v>
      </c>
      <c r="AD3604" s="22">
        <f t="shared" si="1741"/>
        <v>0</v>
      </c>
    </row>
    <row r="3605" spans="5:30" x14ac:dyDescent="0.25">
      <c r="E3605" s="11">
        <v>43133.625</v>
      </c>
      <c r="F3605" s="9">
        <v>12831.07</v>
      </c>
      <c r="G3605" s="9">
        <v>12873.89</v>
      </c>
      <c r="H3605" s="9">
        <v>12816.19</v>
      </c>
      <c r="I3605" s="9">
        <v>12851.16</v>
      </c>
      <c r="K3605" s="13">
        <f t="shared" si="1732"/>
        <v>20.090000000000146</v>
      </c>
      <c r="L3605" s="13">
        <f t="shared" si="1742"/>
        <v>-131.94000000000051</v>
      </c>
      <c r="M3605" s="13">
        <f t="shared" si="1733"/>
        <v>57.699999999998909</v>
      </c>
      <c r="N3605" s="13"/>
      <c r="X3605">
        <f t="shared" si="1735"/>
        <v>20.090000000000146</v>
      </c>
      <c r="Y3605">
        <f t="shared" si="1736"/>
        <v>0</v>
      </c>
      <c r="Z3605">
        <f t="shared" si="1737"/>
        <v>0</v>
      </c>
      <c r="AA3605" s="22">
        <f t="shared" si="1738"/>
        <v>0</v>
      </c>
      <c r="AB3605" s="22">
        <f t="shared" si="1739"/>
        <v>0</v>
      </c>
      <c r="AC3605" s="22">
        <f t="shared" si="1740"/>
        <v>0</v>
      </c>
      <c r="AD3605" s="22">
        <f t="shared" si="1741"/>
        <v>0</v>
      </c>
    </row>
    <row r="3606" spans="5:30" x14ac:dyDescent="0.25">
      <c r="E3606" s="12">
        <v>43133.666666666664</v>
      </c>
      <c r="F3606" s="10">
        <v>12851.66</v>
      </c>
      <c r="G3606" s="10">
        <v>12884.64</v>
      </c>
      <c r="H3606" s="10">
        <v>12837.25</v>
      </c>
      <c r="I3606" s="10">
        <v>12854.35</v>
      </c>
      <c r="K3606" s="13">
        <f t="shared" si="1732"/>
        <v>2.6900000000005093</v>
      </c>
      <c r="L3606" s="13">
        <f t="shared" si="1742"/>
        <v>-129.25</v>
      </c>
      <c r="M3606" s="13">
        <f t="shared" si="1733"/>
        <v>47.389999999999418</v>
      </c>
      <c r="N3606" s="13"/>
      <c r="X3606">
        <f t="shared" si="1735"/>
        <v>2.6900000000005093</v>
      </c>
      <c r="Y3606">
        <f t="shared" si="1736"/>
        <v>0</v>
      </c>
      <c r="Z3606">
        <f t="shared" si="1737"/>
        <v>0</v>
      </c>
      <c r="AA3606" s="22">
        <f t="shared" si="1738"/>
        <v>0</v>
      </c>
      <c r="AB3606" s="22">
        <f t="shared" si="1739"/>
        <v>0</v>
      </c>
      <c r="AC3606" s="22">
        <f t="shared" si="1740"/>
        <v>0</v>
      </c>
      <c r="AD3606" s="22">
        <f t="shared" si="1741"/>
        <v>0</v>
      </c>
    </row>
    <row r="3607" spans="5:30" x14ac:dyDescent="0.25">
      <c r="E3607" s="11">
        <v>43133.708333333336</v>
      </c>
      <c r="F3607" s="9">
        <v>12854.1</v>
      </c>
      <c r="G3607" s="9">
        <v>12854.35</v>
      </c>
      <c r="H3607" s="9">
        <v>12792.03</v>
      </c>
      <c r="I3607" s="9">
        <v>12814.87</v>
      </c>
      <c r="K3607" s="13">
        <f t="shared" si="1732"/>
        <v>-39.229999999999563</v>
      </c>
      <c r="L3607" s="13">
        <f t="shared" si="1742"/>
        <v>-168.47999999999956</v>
      </c>
      <c r="M3607" s="13">
        <f t="shared" si="1733"/>
        <v>62.319999999999709</v>
      </c>
      <c r="N3607" s="13"/>
      <c r="X3607">
        <f t="shared" si="1735"/>
        <v>39.229999999999563</v>
      </c>
      <c r="Y3607">
        <f t="shared" si="1736"/>
        <v>0</v>
      </c>
      <c r="Z3607">
        <f t="shared" si="1737"/>
        <v>0</v>
      </c>
      <c r="AA3607" s="22">
        <f t="shared" si="1738"/>
        <v>0</v>
      </c>
      <c r="AB3607" s="22">
        <f t="shared" si="1739"/>
        <v>0</v>
      </c>
      <c r="AC3607" s="22">
        <f t="shared" si="1740"/>
        <v>0</v>
      </c>
      <c r="AD3607" s="22">
        <f t="shared" si="1741"/>
        <v>0</v>
      </c>
    </row>
    <row r="3608" spans="5:30" x14ac:dyDescent="0.25">
      <c r="E3608" s="12">
        <v>43133.75</v>
      </c>
      <c r="F3608" s="10">
        <v>12813.87</v>
      </c>
      <c r="G3608" s="10">
        <v>12820.78</v>
      </c>
      <c r="H3608" s="10">
        <v>12761.82</v>
      </c>
      <c r="I3608" s="10">
        <v>12766.07</v>
      </c>
      <c r="K3608" s="13">
        <f t="shared" si="1732"/>
        <v>-47.800000000001091</v>
      </c>
      <c r="L3608" s="13">
        <f t="shared" si="1742"/>
        <v>-216.28000000000065</v>
      </c>
      <c r="M3608" s="13">
        <f t="shared" si="1733"/>
        <v>58.960000000000946</v>
      </c>
      <c r="N3608" s="13"/>
      <c r="X3608">
        <f t="shared" si="1735"/>
        <v>47.800000000001091</v>
      </c>
      <c r="Y3608">
        <f t="shared" si="1736"/>
        <v>0</v>
      </c>
      <c r="Z3608">
        <f t="shared" si="1737"/>
        <v>0</v>
      </c>
      <c r="AA3608" s="22">
        <f t="shared" si="1738"/>
        <v>0</v>
      </c>
      <c r="AB3608" s="22">
        <f t="shared" si="1739"/>
        <v>0</v>
      </c>
      <c r="AC3608" s="22">
        <f t="shared" si="1740"/>
        <v>0</v>
      </c>
      <c r="AD3608" s="22">
        <f t="shared" si="1741"/>
        <v>0</v>
      </c>
    </row>
    <row r="3609" spans="5:30" x14ac:dyDescent="0.25">
      <c r="E3609" s="11">
        <v>43133.791666666664</v>
      </c>
      <c r="F3609" s="9">
        <v>12766.57</v>
      </c>
      <c r="G3609" s="9">
        <v>12794.08</v>
      </c>
      <c r="H3609" s="9">
        <v>12763.07</v>
      </c>
      <c r="I3609" s="9">
        <v>12770.56</v>
      </c>
      <c r="K3609" s="13">
        <f t="shared" si="1732"/>
        <v>3.9899999999997817</v>
      </c>
      <c r="L3609" s="13">
        <f t="shared" si="1742"/>
        <v>-212.29000000000087</v>
      </c>
      <c r="M3609" s="13">
        <f t="shared" si="1733"/>
        <v>31.010000000000218</v>
      </c>
      <c r="N3609" s="13"/>
      <c r="X3609">
        <f t="shared" si="1735"/>
        <v>3.9899999999997817</v>
      </c>
      <c r="Y3609">
        <f t="shared" si="1736"/>
        <v>0</v>
      </c>
      <c r="Z3609">
        <f t="shared" si="1737"/>
        <v>0</v>
      </c>
      <c r="AA3609" s="22">
        <f t="shared" si="1738"/>
        <v>0</v>
      </c>
      <c r="AB3609" s="22">
        <f t="shared" si="1739"/>
        <v>0</v>
      </c>
      <c r="AC3609" s="22">
        <f t="shared" si="1740"/>
        <v>0</v>
      </c>
      <c r="AD3609" s="22">
        <f t="shared" si="1741"/>
        <v>0</v>
      </c>
    </row>
    <row r="3610" spans="5:30" x14ac:dyDescent="0.25">
      <c r="E3610" s="12">
        <v>43133.833333333336</v>
      </c>
      <c r="F3610" s="10">
        <v>12769.81</v>
      </c>
      <c r="G3610" s="10">
        <v>12777.07</v>
      </c>
      <c r="H3610" s="10">
        <v>12756.05</v>
      </c>
      <c r="I3610" s="10">
        <v>12765.8</v>
      </c>
      <c r="K3610" s="13">
        <f t="shared" si="1732"/>
        <v>-4.0100000000002183</v>
      </c>
      <c r="L3610" s="13">
        <f t="shared" si="1742"/>
        <v>-216.30000000000109</v>
      </c>
      <c r="M3610" s="13">
        <f t="shared" si="1733"/>
        <v>21.020000000000437</v>
      </c>
      <c r="N3610" s="13"/>
      <c r="X3610">
        <f t="shared" si="1735"/>
        <v>4.0100000000002183</v>
      </c>
      <c r="Y3610">
        <f t="shared" si="1736"/>
        <v>0</v>
      </c>
      <c r="Z3610">
        <f t="shared" si="1737"/>
        <v>0</v>
      </c>
      <c r="AA3610" s="22">
        <f t="shared" si="1738"/>
        <v>0</v>
      </c>
      <c r="AB3610" s="22">
        <f t="shared" si="1739"/>
        <v>0</v>
      </c>
      <c r="AC3610" s="22">
        <f t="shared" si="1740"/>
        <v>0</v>
      </c>
      <c r="AD3610" s="22">
        <f t="shared" si="1741"/>
        <v>0</v>
      </c>
    </row>
    <row r="3611" spans="5:30" x14ac:dyDescent="0.25">
      <c r="E3611" s="11">
        <v>43133.875</v>
      </c>
      <c r="F3611" s="9">
        <v>12766.05</v>
      </c>
      <c r="G3611" s="9">
        <v>12778.05</v>
      </c>
      <c r="H3611" s="9">
        <v>12747.28</v>
      </c>
      <c r="I3611" s="9">
        <v>12757.54</v>
      </c>
      <c r="K3611" s="13">
        <f t="shared" si="1732"/>
        <v>-8.5099999999983993</v>
      </c>
      <c r="L3611" s="13">
        <f t="shared" si="1742"/>
        <v>-224.80999999999949</v>
      </c>
      <c r="M3611" s="13">
        <f t="shared" si="1733"/>
        <v>30.769999999998618</v>
      </c>
      <c r="N3611" s="13"/>
      <c r="X3611">
        <f t="shared" si="1735"/>
        <v>8.5099999999983993</v>
      </c>
      <c r="Y3611">
        <f t="shared" si="1736"/>
        <v>0</v>
      </c>
      <c r="Z3611">
        <f t="shared" si="1737"/>
        <v>0</v>
      </c>
      <c r="AA3611" s="22">
        <f t="shared" si="1738"/>
        <v>0</v>
      </c>
      <c r="AB3611" s="22">
        <f t="shared" si="1739"/>
        <v>0</v>
      </c>
      <c r="AC3611" s="22">
        <f t="shared" si="1740"/>
        <v>0</v>
      </c>
      <c r="AD3611" s="22">
        <f t="shared" si="1741"/>
        <v>0</v>
      </c>
    </row>
    <row r="3612" spans="5:30" x14ac:dyDescent="0.25">
      <c r="E3612" s="12">
        <v>43133.916666666664</v>
      </c>
      <c r="F3612" s="10">
        <v>12757.79</v>
      </c>
      <c r="G3612" s="10">
        <v>12776.05</v>
      </c>
      <c r="H3612" s="10">
        <v>12697.99</v>
      </c>
      <c r="I3612" s="10">
        <v>12712</v>
      </c>
      <c r="K3612" s="13">
        <f t="shared" si="1732"/>
        <v>-45.790000000000873</v>
      </c>
      <c r="L3612" s="13">
        <f t="shared" si="1742"/>
        <v>-270.60000000000036</v>
      </c>
      <c r="M3612" s="13">
        <f t="shared" si="1733"/>
        <v>78.059999999999491</v>
      </c>
      <c r="N3612" s="13"/>
      <c r="X3612">
        <f t="shared" si="1735"/>
        <v>45.790000000000873</v>
      </c>
      <c r="Y3612">
        <f t="shared" si="1736"/>
        <v>0</v>
      </c>
      <c r="Z3612">
        <f t="shared" si="1737"/>
        <v>0</v>
      </c>
      <c r="AA3612" s="22">
        <f t="shared" si="1738"/>
        <v>0</v>
      </c>
      <c r="AB3612" s="22">
        <f t="shared" si="1739"/>
        <v>0</v>
      </c>
      <c r="AC3612" s="22">
        <f t="shared" si="1740"/>
        <v>0</v>
      </c>
      <c r="AD3612" s="22">
        <f t="shared" si="1741"/>
        <v>0</v>
      </c>
    </row>
    <row r="3613" spans="5:30" hidden="1" x14ac:dyDescent="0.25">
      <c r="E3613" s="11">
        <v>43136.041666666664</v>
      </c>
      <c r="F3613" s="9">
        <v>12630.07</v>
      </c>
      <c r="G3613" s="9">
        <v>12630.64</v>
      </c>
      <c r="H3613" s="9">
        <v>12526.99</v>
      </c>
      <c r="I3613" s="9">
        <v>12583.68</v>
      </c>
    </row>
    <row r="3614" spans="5:30" hidden="1" x14ac:dyDescent="0.25">
      <c r="E3614" s="12">
        <v>43136.083333333336</v>
      </c>
      <c r="F3614" s="10">
        <v>12582.53</v>
      </c>
      <c r="G3614" s="10">
        <v>12610.96</v>
      </c>
      <c r="H3614" s="10">
        <v>12565.56</v>
      </c>
      <c r="I3614" s="10">
        <v>12584.58</v>
      </c>
    </row>
    <row r="3615" spans="5:30" hidden="1" x14ac:dyDescent="0.25">
      <c r="E3615" s="11">
        <v>43136.125</v>
      </c>
      <c r="F3615" s="9">
        <v>12585.15</v>
      </c>
      <c r="G3615" s="9">
        <v>12618.01</v>
      </c>
      <c r="H3615" s="9">
        <v>12564.61</v>
      </c>
      <c r="I3615" s="9">
        <v>12600.99</v>
      </c>
    </row>
    <row r="3616" spans="5:30" hidden="1" x14ac:dyDescent="0.25">
      <c r="E3616" s="12">
        <v>43136.166666666664</v>
      </c>
      <c r="F3616" s="10">
        <v>12600.42</v>
      </c>
      <c r="G3616" s="10">
        <v>12600.42</v>
      </c>
      <c r="H3616" s="10">
        <v>12580.41</v>
      </c>
      <c r="I3616" s="10">
        <v>12586.17</v>
      </c>
    </row>
    <row r="3617" spans="3:30" hidden="1" x14ac:dyDescent="0.25">
      <c r="E3617" s="11">
        <v>43136.208333333336</v>
      </c>
      <c r="F3617" s="9">
        <v>12588.47</v>
      </c>
      <c r="G3617" s="9">
        <v>12608.04</v>
      </c>
      <c r="H3617" s="9">
        <v>12587.89</v>
      </c>
      <c r="I3617" s="9">
        <v>12604.6</v>
      </c>
    </row>
    <row r="3618" spans="3:30" hidden="1" x14ac:dyDescent="0.25">
      <c r="E3618" s="12">
        <v>43136.25</v>
      </c>
      <c r="F3618" s="10">
        <v>12605.75</v>
      </c>
      <c r="G3618" s="10">
        <v>12631.67</v>
      </c>
      <c r="H3618" s="10">
        <v>12603.45</v>
      </c>
      <c r="I3618" s="10">
        <v>12625.41</v>
      </c>
    </row>
    <row r="3619" spans="3:30" hidden="1" x14ac:dyDescent="0.25">
      <c r="E3619" s="11">
        <v>43136.291666666664</v>
      </c>
      <c r="F3619" s="9">
        <v>12625.98</v>
      </c>
      <c r="G3619" s="9">
        <v>12634.16</v>
      </c>
      <c r="H3619" s="9">
        <v>12625.4</v>
      </c>
      <c r="I3619" s="9">
        <v>12631.85</v>
      </c>
    </row>
    <row r="3620" spans="3:30" x14ac:dyDescent="0.25">
      <c r="C3620">
        <v>1</v>
      </c>
      <c r="E3620" s="12">
        <v>43136.333333333336</v>
      </c>
      <c r="F3620" s="10">
        <v>12631.85</v>
      </c>
      <c r="G3620" s="10">
        <v>12636.78</v>
      </c>
      <c r="H3620" s="10">
        <v>12604.66</v>
      </c>
      <c r="I3620" s="10">
        <v>12625.93</v>
      </c>
      <c r="K3620" s="13">
        <f t="shared" ref="K3620:K3634" si="1743">I3620-F3620</f>
        <v>-5.9200000000000728</v>
      </c>
      <c r="L3620" s="13">
        <v>0</v>
      </c>
      <c r="M3620" s="13">
        <f t="shared" ref="M3620:M3634" si="1744">G3620-H3620</f>
        <v>32.1200000000008</v>
      </c>
      <c r="N3620" s="13">
        <f t="shared" ref="N3620" si="1745">I3634-F3620</f>
        <v>-362.75</v>
      </c>
      <c r="O3620" s="18">
        <f>IF(K3620*N3620&gt;0,1,0)</f>
        <v>1</v>
      </c>
      <c r="S3620" s="13">
        <f>MAX(G3620:G3635)</f>
        <v>12753.43</v>
      </c>
      <c r="X3620">
        <f t="shared" ref="X3620:X3634" si="1746">ABS(K3620)</f>
        <v>5.9200000000000728</v>
      </c>
      <c r="Y3620">
        <f t="shared" ref="Y3620:Y3634" si="1747">ABS(N3620)</f>
        <v>362.75</v>
      </c>
      <c r="Z3620">
        <f t="shared" ref="Z3620:Z3634" si="1748">IF(S3620&lt;1000,ABS(S3620),0)</f>
        <v>0</v>
      </c>
      <c r="AA3620" s="22">
        <f t="shared" ref="AA3620:AA3634" si="1749">ABS(P3620)</f>
        <v>0</v>
      </c>
      <c r="AB3620" s="22">
        <f t="shared" ref="AB3620:AB3634" si="1750">ABS(Q3620)</f>
        <v>0</v>
      </c>
      <c r="AC3620" s="22">
        <f t="shared" ref="AC3620:AC3634" si="1751">IF(O3620=1,ABS(P3621),0)</f>
        <v>0</v>
      </c>
      <c r="AD3620" s="22">
        <f t="shared" ref="AD3620:AD3634" si="1752">IF(O3620=0,ABS(Q3621),0)</f>
        <v>0</v>
      </c>
    </row>
    <row r="3621" spans="3:30" x14ac:dyDescent="0.25">
      <c r="E3621" s="11">
        <v>43136.375</v>
      </c>
      <c r="F3621" s="9">
        <v>12621.28</v>
      </c>
      <c r="G3621" s="9">
        <v>12738.89</v>
      </c>
      <c r="H3621" s="9">
        <v>12621.28</v>
      </c>
      <c r="I3621" s="9">
        <v>12707.95</v>
      </c>
      <c r="K3621" s="13">
        <f t="shared" si="1743"/>
        <v>86.670000000000073</v>
      </c>
      <c r="L3621" s="13">
        <f t="shared" ref="L3621:L3634" si="1753">L3620+K3621</f>
        <v>86.670000000000073</v>
      </c>
      <c r="M3621" s="13">
        <f t="shared" si="1744"/>
        <v>117.60999999999876</v>
      </c>
      <c r="N3621" s="13"/>
      <c r="S3621" s="13">
        <f>MIN(H3620:H3635)</f>
        <v>12042.85</v>
      </c>
      <c r="X3621">
        <f t="shared" si="1746"/>
        <v>86.670000000000073</v>
      </c>
      <c r="Y3621">
        <f t="shared" si="1747"/>
        <v>0</v>
      </c>
      <c r="Z3621">
        <f t="shared" si="1748"/>
        <v>0</v>
      </c>
      <c r="AA3621" s="22">
        <f t="shared" si="1749"/>
        <v>0</v>
      </c>
      <c r="AB3621" s="22">
        <f t="shared" si="1750"/>
        <v>0</v>
      </c>
      <c r="AC3621" s="22">
        <f t="shared" si="1751"/>
        <v>0</v>
      </c>
      <c r="AD3621" s="22">
        <f t="shared" si="1752"/>
        <v>0.74864551083591013</v>
      </c>
    </row>
    <row r="3622" spans="3:30" x14ac:dyDescent="0.25">
      <c r="E3622" s="12">
        <v>43136.416666666664</v>
      </c>
      <c r="F3622" s="10">
        <v>12706.45</v>
      </c>
      <c r="G3622" s="10">
        <v>12734.25</v>
      </c>
      <c r="H3622" s="10">
        <v>12619.64</v>
      </c>
      <c r="I3622" s="10">
        <v>12706.37</v>
      </c>
      <c r="K3622" s="13">
        <f t="shared" si="1743"/>
        <v>-7.999999999992724E-2</v>
      </c>
      <c r="L3622" s="13">
        <f t="shared" si="1753"/>
        <v>86.590000000000146</v>
      </c>
      <c r="M3622" s="13">
        <f t="shared" si="1744"/>
        <v>114.61000000000058</v>
      </c>
      <c r="N3622" s="13"/>
      <c r="P3622">
        <f>_xlfn.IFS(K3621&lt;0,MIN(L3621:L3635),K3621&gt;0,MAX(L3621:L3635))/S3600</f>
        <v>0.20343137254902097</v>
      </c>
      <c r="Q3622">
        <f>_xlfn.IFS(K3621&lt;0,MAX(L3621:L3635),K3621&gt;0,MIN(L3621:L3635))/S3600</f>
        <v>-0.74864551083591013</v>
      </c>
      <c r="S3622" s="13">
        <f>S3620-S3621</f>
        <v>710.57999999999993</v>
      </c>
      <c r="X3622">
        <f t="shared" si="1746"/>
        <v>7.999999999992724E-2</v>
      </c>
      <c r="Y3622">
        <f t="shared" si="1747"/>
        <v>0</v>
      </c>
      <c r="Z3622">
        <f t="shared" si="1748"/>
        <v>710.57999999999993</v>
      </c>
      <c r="AA3622" s="22">
        <f t="shared" si="1749"/>
        <v>0.20343137254902097</v>
      </c>
      <c r="AB3622" s="22">
        <f t="shared" si="1750"/>
        <v>0.74864551083591013</v>
      </c>
      <c r="AC3622" s="22">
        <f t="shared" si="1751"/>
        <v>0</v>
      </c>
      <c r="AD3622" s="22">
        <f t="shared" si="1752"/>
        <v>0</v>
      </c>
    </row>
    <row r="3623" spans="3:30" x14ac:dyDescent="0.25">
      <c r="E3623" s="11">
        <v>43136.458333333336</v>
      </c>
      <c r="F3623" s="9">
        <v>12706.38</v>
      </c>
      <c r="G3623" s="9">
        <v>12753.43</v>
      </c>
      <c r="H3623" s="9">
        <v>12700.15</v>
      </c>
      <c r="I3623" s="9">
        <v>12714.41</v>
      </c>
      <c r="K3623" s="13">
        <f t="shared" si="1743"/>
        <v>8.0300000000006548</v>
      </c>
      <c r="L3623" s="13">
        <f t="shared" si="1753"/>
        <v>94.6200000000008</v>
      </c>
      <c r="M3623" s="13">
        <f t="shared" si="1744"/>
        <v>53.280000000000655</v>
      </c>
      <c r="N3623" s="13"/>
      <c r="X3623">
        <f t="shared" si="1746"/>
        <v>8.0300000000006548</v>
      </c>
      <c r="Y3623">
        <f t="shared" si="1747"/>
        <v>0</v>
      </c>
      <c r="Z3623">
        <f t="shared" si="1748"/>
        <v>0</v>
      </c>
      <c r="AA3623" s="22">
        <f t="shared" si="1749"/>
        <v>0</v>
      </c>
      <c r="AB3623" s="22">
        <f t="shared" si="1750"/>
        <v>0</v>
      </c>
      <c r="AC3623" s="22">
        <f t="shared" si="1751"/>
        <v>0</v>
      </c>
      <c r="AD3623" s="22">
        <f t="shared" si="1752"/>
        <v>0</v>
      </c>
    </row>
    <row r="3624" spans="3:30" x14ac:dyDescent="0.25">
      <c r="E3624" s="12">
        <v>43136.5</v>
      </c>
      <c r="F3624" s="10">
        <v>12714.42</v>
      </c>
      <c r="G3624" s="10">
        <v>12732.37</v>
      </c>
      <c r="H3624" s="10">
        <v>12673.71</v>
      </c>
      <c r="I3624" s="10">
        <v>12691.9</v>
      </c>
      <c r="K3624" s="13">
        <f t="shared" si="1743"/>
        <v>-22.520000000000437</v>
      </c>
      <c r="L3624" s="13">
        <f t="shared" si="1753"/>
        <v>72.100000000000364</v>
      </c>
      <c r="M3624" s="13">
        <f t="shared" si="1744"/>
        <v>58.660000000001673</v>
      </c>
      <c r="N3624" s="13"/>
      <c r="X3624">
        <f t="shared" si="1746"/>
        <v>22.520000000000437</v>
      </c>
      <c r="Y3624">
        <f t="shared" si="1747"/>
        <v>0</v>
      </c>
      <c r="Z3624">
        <f t="shared" si="1748"/>
        <v>0</v>
      </c>
      <c r="AA3624" s="22">
        <f t="shared" si="1749"/>
        <v>0</v>
      </c>
      <c r="AB3624" s="22">
        <f t="shared" si="1750"/>
        <v>0</v>
      </c>
      <c r="AC3624" s="22">
        <f t="shared" si="1751"/>
        <v>0</v>
      </c>
      <c r="AD3624" s="22">
        <f t="shared" si="1752"/>
        <v>0</v>
      </c>
    </row>
    <row r="3625" spans="3:30" x14ac:dyDescent="0.25">
      <c r="E3625" s="11">
        <v>43136.541666666664</v>
      </c>
      <c r="F3625" s="9">
        <v>12692.65</v>
      </c>
      <c r="G3625" s="9">
        <v>12695.52</v>
      </c>
      <c r="H3625" s="9">
        <v>12651.59</v>
      </c>
      <c r="I3625" s="9">
        <v>12684.34</v>
      </c>
      <c r="K3625" s="13">
        <f t="shared" si="1743"/>
        <v>-8.3099999999994907</v>
      </c>
      <c r="L3625" s="13">
        <f t="shared" si="1753"/>
        <v>63.790000000000873</v>
      </c>
      <c r="M3625" s="13">
        <f t="shared" si="1744"/>
        <v>43.930000000000291</v>
      </c>
      <c r="N3625" s="13"/>
      <c r="X3625">
        <f t="shared" si="1746"/>
        <v>8.3099999999994907</v>
      </c>
      <c r="Y3625">
        <f t="shared" si="1747"/>
        <v>0</v>
      </c>
      <c r="Z3625">
        <f t="shared" si="1748"/>
        <v>0</v>
      </c>
      <c r="AA3625" s="22">
        <f t="shared" si="1749"/>
        <v>0</v>
      </c>
      <c r="AB3625" s="22">
        <f t="shared" si="1750"/>
        <v>0</v>
      </c>
      <c r="AC3625" s="22">
        <f t="shared" si="1751"/>
        <v>0</v>
      </c>
      <c r="AD3625" s="22">
        <f t="shared" si="1752"/>
        <v>0</v>
      </c>
    </row>
    <row r="3626" spans="3:30" x14ac:dyDescent="0.25">
      <c r="E3626" s="12">
        <v>43136.583333333336</v>
      </c>
      <c r="F3626" s="10">
        <v>12683.59</v>
      </c>
      <c r="G3626" s="10">
        <v>12684.59</v>
      </c>
      <c r="H3626" s="10">
        <v>12644.11</v>
      </c>
      <c r="I3626" s="10">
        <v>12668.45</v>
      </c>
      <c r="K3626" s="13">
        <f t="shared" si="1743"/>
        <v>-15.139999999999418</v>
      </c>
      <c r="L3626" s="13">
        <f t="shared" si="1753"/>
        <v>48.650000000001455</v>
      </c>
      <c r="M3626" s="13">
        <f t="shared" si="1744"/>
        <v>40.479999999999563</v>
      </c>
      <c r="N3626" s="13"/>
      <c r="X3626">
        <f t="shared" si="1746"/>
        <v>15.139999999999418</v>
      </c>
      <c r="Y3626">
        <f t="shared" si="1747"/>
        <v>0</v>
      </c>
      <c r="Z3626">
        <f t="shared" si="1748"/>
        <v>0</v>
      </c>
      <c r="AA3626" s="22">
        <f t="shared" si="1749"/>
        <v>0</v>
      </c>
      <c r="AB3626" s="22">
        <f t="shared" si="1750"/>
        <v>0</v>
      </c>
      <c r="AC3626" s="22">
        <f t="shared" si="1751"/>
        <v>0</v>
      </c>
      <c r="AD3626" s="22">
        <f t="shared" si="1752"/>
        <v>0</v>
      </c>
    </row>
    <row r="3627" spans="3:30" x14ac:dyDescent="0.25">
      <c r="E3627" s="11">
        <v>43136.625</v>
      </c>
      <c r="F3627" s="9">
        <v>12666.45</v>
      </c>
      <c r="G3627" s="9">
        <v>12702.98</v>
      </c>
      <c r="H3627" s="9">
        <v>12651.59</v>
      </c>
      <c r="I3627" s="9">
        <v>12698.63</v>
      </c>
      <c r="K3627" s="13">
        <f t="shared" si="1743"/>
        <v>32.179999999998472</v>
      </c>
      <c r="L3627" s="13">
        <f t="shared" si="1753"/>
        <v>80.829999999999927</v>
      </c>
      <c r="M3627" s="13">
        <f t="shared" si="1744"/>
        <v>51.389999999999418</v>
      </c>
      <c r="N3627" s="13"/>
      <c r="X3627">
        <f t="shared" si="1746"/>
        <v>32.179999999998472</v>
      </c>
      <c r="Y3627">
        <f t="shared" si="1747"/>
        <v>0</v>
      </c>
      <c r="Z3627">
        <f t="shared" si="1748"/>
        <v>0</v>
      </c>
      <c r="AA3627" s="22">
        <f t="shared" si="1749"/>
        <v>0</v>
      </c>
      <c r="AB3627" s="22">
        <f t="shared" si="1750"/>
        <v>0</v>
      </c>
      <c r="AC3627" s="22">
        <f t="shared" si="1751"/>
        <v>0</v>
      </c>
      <c r="AD3627" s="22">
        <f t="shared" si="1752"/>
        <v>0</v>
      </c>
    </row>
    <row r="3628" spans="3:30" x14ac:dyDescent="0.25">
      <c r="E3628" s="12">
        <v>43136.666666666664</v>
      </c>
      <c r="F3628" s="10">
        <v>12699.13</v>
      </c>
      <c r="G3628" s="10">
        <v>12710.32</v>
      </c>
      <c r="H3628" s="10">
        <v>12673.81</v>
      </c>
      <c r="I3628" s="10">
        <v>12681.73</v>
      </c>
      <c r="K3628" s="13">
        <f t="shared" si="1743"/>
        <v>-17.399999999999636</v>
      </c>
      <c r="L3628" s="13">
        <f t="shared" si="1753"/>
        <v>63.430000000000291</v>
      </c>
      <c r="M3628" s="13">
        <f t="shared" si="1744"/>
        <v>36.510000000000218</v>
      </c>
      <c r="N3628" s="13"/>
      <c r="X3628">
        <f t="shared" si="1746"/>
        <v>17.399999999999636</v>
      </c>
      <c r="Y3628">
        <f t="shared" si="1747"/>
        <v>0</v>
      </c>
      <c r="Z3628">
        <f t="shared" si="1748"/>
        <v>0</v>
      </c>
      <c r="AA3628" s="22">
        <f t="shared" si="1749"/>
        <v>0</v>
      </c>
      <c r="AB3628" s="22">
        <f t="shared" si="1750"/>
        <v>0</v>
      </c>
      <c r="AC3628" s="22">
        <f t="shared" si="1751"/>
        <v>0</v>
      </c>
      <c r="AD3628" s="22">
        <f t="shared" si="1752"/>
        <v>0</v>
      </c>
    </row>
    <row r="3629" spans="3:30" x14ac:dyDescent="0.25">
      <c r="E3629" s="11">
        <v>43136.708333333336</v>
      </c>
      <c r="F3629" s="9">
        <v>12681.48</v>
      </c>
      <c r="G3629" s="9">
        <v>12748.85</v>
      </c>
      <c r="H3629" s="9">
        <v>12661.53</v>
      </c>
      <c r="I3629" s="9">
        <v>12710.12</v>
      </c>
      <c r="K3629" s="13">
        <f t="shared" si="1743"/>
        <v>28.640000000001237</v>
      </c>
      <c r="L3629" s="13">
        <f t="shared" si="1753"/>
        <v>92.070000000001528</v>
      </c>
      <c r="M3629" s="13">
        <f t="shared" si="1744"/>
        <v>87.319999999999709</v>
      </c>
      <c r="N3629" s="13"/>
      <c r="X3629">
        <f t="shared" si="1746"/>
        <v>28.640000000001237</v>
      </c>
      <c r="Y3629">
        <f t="shared" si="1747"/>
        <v>0</v>
      </c>
      <c r="Z3629">
        <f t="shared" si="1748"/>
        <v>0</v>
      </c>
      <c r="AA3629" s="22">
        <f t="shared" si="1749"/>
        <v>0</v>
      </c>
      <c r="AB3629" s="22">
        <f t="shared" si="1750"/>
        <v>0</v>
      </c>
      <c r="AC3629" s="22">
        <f t="shared" si="1751"/>
        <v>0</v>
      </c>
      <c r="AD3629" s="22">
        <f t="shared" si="1752"/>
        <v>0</v>
      </c>
    </row>
    <row r="3630" spans="3:30" x14ac:dyDescent="0.25">
      <c r="E3630" s="12">
        <v>43136.75</v>
      </c>
      <c r="F3630" s="10">
        <v>12709.87</v>
      </c>
      <c r="G3630" s="10">
        <v>12727.87</v>
      </c>
      <c r="H3630" s="10">
        <v>12638.94</v>
      </c>
      <c r="I3630" s="10">
        <v>12664.38</v>
      </c>
      <c r="K3630" s="13">
        <f t="shared" si="1743"/>
        <v>-45.490000000001601</v>
      </c>
      <c r="L3630" s="13">
        <f t="shared" si="1753"/>
        <v>46.579999999999927</v>
      </c>
      <c r="M3630" s="13">
        <f t="shared" si="1744"/>
        <v>88.930000000000291</v>
      </c>
      <c r="N3630" s="13"/>
      <c r="X3630">
        <f t="shared" si="1746"/>
        <v>45.490000000001601</v>
      </c>
      <c r="Y3630">
        <f t="shared" si="1747"/>
        <v>0</v>
      </c>
      <c r="Z3630">
        <f t="shared" si="1748"/>
        <v>0</v>
      </c>
      <c r="AA3630" s="22">
        <f t="shared" si="1749"/>
        <v>0</v>
      </c>
      <c r="AB3630" s="22">
        <f t="shared" si="1750"/>
        <v>0</v>
      </c>
      <c r="AC3630" s="22">
        <f t="shared" si="1751"/>
        <v>0</v>
      </c>
      <c r="AD3630" s="22">
        <f t="shared" si="1752"/>
        <v>0</v>
      </c>
    </row>
    <row r="3631" spans="3:30" x14ac:dyDescent="0.25">
      <c r="E3631" s="11">
        <v>43136.791666666664</v>
      </c>
      <c r="F3631" s="9">
        <v>12663.88</v>
      </c>
      <c r="G3631" s="9">
        <v>12665.13</v>
      </c>
      <c r="H3631" s="9">
        <v>12612.59</v>
      </c>
      <c r="I3631" s="9">
        <v>12635.85</v>
      </c>
      <c r="K3631" s="13">
        <f t="shared" si="1743"/>
        <v>-28.029999999998836</v>
      </c>
      <c r="L3631" s="13">
        <f t="shared" si="1753"/>
        <v>18.550000000001091</v>
      </c>
      <c r="M3631" s="13">
        <f t="shared" si="1744"/>
        <v>52.539999999999054</v>
      </c>
      <c r="N3631" s="13"/>
      <c r="X3631">
        <f t="shared" si="1746"/>
        <v>28.029999999998836</v>
      </c>
      <c r="Y3631">
        <f t="shared" si="1747"/>
        <v>0</v>
      </c>
      <c r="Z3631">
        <f t="shared" si="1748"/>
        <v>0</v>
      </c>
      <c r="AA3631" s="22">
        <f t="shared" si="1749"/>
        <v>0</v>
      </c>
      <c r="AB3631" s="22">
        <f t="shared" si="1750"/>
        <v>0</v>
      </c>
      <c r="AC3631" s="22">
        <f t="shared" si="1751"/>
        <v>0</v>
      </c>
      <c r="AD3631" s="22">
        <f t="shared" si="1752"/>
        <v>0</v>
      </c>
    </row>
    <row r="3632" spans="3:30" x14ac:dyDescent="0.25">
      <c r="E3632" s="12">
        <v>43136.833333333336</v>
      </c>
      <c r="F3632" s="10">
        <v>12634.6</v>
      </c>
      <c r="G3632" s="10">
        <v>12634.6</v>
      </c>
      <c r="H3632" s="10">
        <v>12581.06</v>
      </c>
      <c r="I3632" s="10">
        <v>12620.83</v>
      </c>
      <c r="K3632" s="13">
        <f t="shared" si="1743"/>
        <v>-13.770000000000437</v>
      </c>
      <c r="L3632" s="13">
        <f t="shared" si="1753"/>
        <v>4.7800000000006548</v>
      </c>
      <c r="M3632" s="13">
        <f t="shared" si="1744"/>
        <v>53.540000000000873</v>
      </c>
      <c r="N3632" s="13"/>
      <c r="X3632">
        <f t="shared" si="1746"/>
        <v>13.770000000000437</v>
      </c>
      <c r="Y3632">
        <f t="shared" si="1747"/>
        <v>0</v>
      </c>
      <c r="Z3632">
        <f t="shared" si="1748"/>
        <v>0</v>
      </c>
      <c r="AA3632" s="22">
        <f t="shared" si="1749"/>
        <v>0</v>
      </c>
      <c r="AB3632" s="22">
        <f t="shared" si="1750"/>
        <v>0</v>
      </c>
      <c r="AC3632" s="22">
        <f t="shared" si="1751"/>
        <v>0</v>
      </c>
      <c r="AD3632" s="22">
        <f t="shared" si="1752"/>
        <v>0</v>
      </c>
    </row>
    <row r="3633" spans="3:30" x14ac:dyDescent="0.25">
      <c r="E3633" s="11">
        <v>43136.875</v>
      </c>
      <c r="F3633" s="9">
        <v>12621.84</v>
      </c>
      <c r="G3633" s="9">
        <v>12629.09</v>
      </c>
      <c r="H3633" s="9">
        <v>12501.5</v>
      </c>
      <c r="I3633" s="9">
        <v>12501.5</v>
      </c>
      <c r="K3633" s="13">
        <f t="shared" si="1743"/>
        <v>-120.34000000000015</v>
      </c>
      <c r="L3633" s="13">
        <f t="shared" si="1753"/>
        <v>-115.55999999999949</v>
      </c>
      <c r="M3633" s="13">
        <f t="shared" si="1744"/>
        <v>127.59000000000015</v>
      </c>
      <c r="N3633" s="13"/>
      <c r="X3633">
        <f t="shared" si="1746"/>
        <v>120.34000000000015</v>
      </c>
      <c r="Y3633">
        <f t="shared" si="1747"/>
        <v>0</v>
      </c>
      <c r="Z3633">
        <f t="shared" si="1748"/>
        <v>0</v>
      </c>
      <c r="AA3633" s="22">
        <f t="shared" si="1749"/>
        <v>0</v>
      </c>
      <c r="AB3633" s="22">
        <f t="shared" si="1750"/>
        <v>0</v>
      </c>
      <c r="AC3633" s="22">
        <f t="shared" si="1751"/>
        <v>0</v>
      </c>
      <c r="AD3633" s="22">
        <f t="shared" si="1752"/>
        <v>0</v>
      </c>
    </row>
    <row r="3634" spans="3:30" x14ac:dyDescent="0.25">
      <c r="E3634" s="12">
        <v>43136.916666666664</v>
      </c>
      <c r="F3634" s="10">
        <v>12501.75</v>
      </c>
      <c r="G3634" s="10">
        <v>12504.01</v>
      </c>
      <c r="H3634" s="10">
        <v>12145.53</v>
      </c>
      <c r="I3634" s="10">
        <v>12269.1</v>
      </c>
      <c r="K3634" s="13">
        <f t="shared" si="1743"/>
        <v>-232.64999999999964</v>
      </c>
      <c r="L3634" s="13">
        <f t="shared" si="1753"/>
        <v>-348.20999999999913</v>
      </c>
      <c r="M3634" s="13">
        <f t="shared" si="1744"/>
        <v>358.47999999999956</v>
      </c>
      <c r="N3634" s="13"/>
      <c r="X3634">
        <f t="shared" si="1746"/>
        <v>232.64999999999964</v>
      </c>
      <c r="Y3634">
        <f t="shared" si="1747"/>
        <v>0</v>
      </c>
      <c r="Z3634">
        <f t="shared" si="1748"/>
        <v>0</v>
      </c>
      <c r="AA3634" s="22">
        <f t="shared" si="1749"/>
        <v>0</v>
      </c>
      <c r="AB3634" s="22">
        <f t="shared" si="1750"/>
        <v>0</v>
      </c>
      <c r="AC3634" s="22">
        <f t="shared" si="1751"/>
        <v>0</v>
      </c>
      <c r="AD3634" s="22">
        <f t="shared" si="1752"/>
        <v>0</v>
      </c>
    </row>
    <row r="3635" spans="3:30" hidden="1" x14ac:dyDescent="0.25">
      <c r="E3635" s="11">
        <v>43136.958333333336</v>
      </c>
      <c r="F3635" s="9">
        <v>12269.59</v>
      </c>
      <c r="G3635" s="9">
        <v>12269.59</v>
      </c>
      <c r="H3635" s="9">
        <v>12042.85</v>
      </c>
      <c r="I3635" s="9">
        <v>12149.23</v>
      </c>
    </row>
    <row r="3636" spans="3:30" hidden="1" x14ac:dyDescent="0.25">
      <c r="E3636" s="12">
        <v>43137.041666666664</v>
      </c>
      <c r="F3636" s="10">
        <v>12188.99</v>
      </c>
      <c r="G3636" s="10">
        <v>12226.04</v>
      </c>
      <c r="H3636" s="10">
        <v>12089.08</v>
      </c>
      <c r="I3636" s="10">
        <v>12147.95</v>
      </c>
    </row>
    <row r="3637" spans="3:30" hidden="1" x14ac:dyDescent="0.25">
      <c r="E3637" s="11">
        <v>43137.083333333336</v>
      </c>
      <c r="F3637" s="9">
        <v>12149.11</v>
      </c>
      <c r="G3637" s="9">
        <v>12205.05</v>
      </c>
      <c r="H3637" s="9">
        <v>12109.21</v>
      </c>
      <c r="I3637" s="9">
        <v>12134.5</v>
      </c>
    </row>
    <row r="3638" spans="3:30" hidden="1" x14ac:dyDescent="0.25">
      <c r="E3638" s="12">
        <v>43137.125</v>
      </c>
      <c r="F3638" s="10">
        <v>12133.92</v>
      </c>
      <c r="G3638" s="10">
        <v>12168.85</v>
      </c>
      <c r="H3638" s="10">
        <v>11762.55</v>
      </c>
      <c r="I3638" s="10">
        <v>11787.54</v>
      </c>
    </row>
    <row r="3639" spans="3:30" hidden="1" x14ac:dyDescent="0.25">
      <c r="E3639" s="11">
        <v>43137.166666666664</v>
      </c>
      <c r="F3639" s="9">
        <v>11786.39</v>
      </c>
      <c r="G3639" s="9">
        <v>11910.31</v>
      </c>
      <c r="H3639" s="9">
        <v>11758.55</v>
      </c>
      <c r="I3639" s="9">
        <v>11845.54</v>
      </c>
    </row>
    <row r="3640" spans="3:30" hidden="1" x14ac:dyDescent="0.25">
      <c r="E3640" s="12">
        <v>43137.208333333336</v>
      </c>
      <c r="F3640" s="10">
        <v>11847.28</v>
      </c>
      <c r="G3640" s="10">
        <v>11878.71</v>
      </c>
      <c r="H3640" s="10">
        <v>11816.67</v>
      </c>
      <c r="I3640" s="10">
        <v>11830</v>
      </c>
    </row>
    <row r="3641" spans="3:30" hidden="1" x14ac:dyDescent="0.25">
      <c r="E3641" s="11">
        <v>43137.25</v>
      </c>
      <c r="F3641" s="9">
        <v>11831.74</v>
      </c>
      <c r="G3641" s="9">
        <v>11836.22</v>
      </c>
      <c r="H3641" s="9">
        <v>11692.76</v>
      </c>
      <c r="I3641" s="9">
        <v>11795.4</v>
      </c>
    </row>
    <row r="3642" spans="3:30" hidden="1" x14ac:dyDescent="0.25">
      <c r="E3642" s="12">
        <v>43137.291666666664</v>
      </c>
      <c r="F3642" s="10">
        <v>11796.56</v>
      </c>
      <c r="G3642" s="10">
        <v>12014.07</v>
      </c>
      <c r="H3642" s="10">
        <v>11760.9</v>
      </c>
      <c r="I3642" s="10">
        <v>11991.27</v>
      </c>
    </row>
    <row r="3643" spans="3:30" x14ac:dyDescent="0.25">
      <c r="C3643">
        <v>1</v>
      </c>
      <c r="E3643" s="11">
        <v>43137.333333333336</v>
      </c>
      <c r="F3643" s="9">
        <v>11991.85</v>
      </c>
      <c r="G3643" s="9">
        <v>12066.89</v>
      </c>
      <c r="H3643" s="9">
        <v>11934.6</v>
      </c>
      <c r="I3643" s="9">
        <v>12065.09</v>
      </c>
      <c r="K3643" s="13">
        <f t="shared" ref="K3643:K3657" si="1754">I3643-F3643</f>
        <v>73.239999999999782</v>
      </c>
      <c r="L3643" s="13">
        <v>0</v>
      </c>
      <c r="M3643" s="13">
        <f t="shared" ref="M3643:M3657" si="1755">G3643-H3643</f>
        <v>132.28999999999905</v>
      </c>
      <c r="N3643" s="13">
        <f>I3657-F3643</f>
        <v>654.26000000000022</v>
      </c>
      <c r="O3643" s="18">
        <f>IF(K3643*N3643&gt;0,1,0)</f>
        <v>1</v>
      </c>
      <c r="S3643" s="13">
        <f>MAX(G3643:G3658)</f>
        <v>12667.24</v>
      </c>
      <c r="X3643">
        <f t="shared" ref="X3643:X3657" si="1756">ABS(K3643)</f>
        <v>73.239999999999782</v>
      </c>
      <c r="Y3643">
        <f t="shared" ref="Y3643:Y3657" si="1757">ABS(N3643)</f>
        <v>654.26000000000022</v>
      </c>
      <c r="Z3643">
        <f t="shared" ref="Z3643:Z3657" si="1758">IF(S3643&lt;1000,ABS(S3643),0)</f>
        <v>0</v>
      </c>
      <c r="AA3643" s="22">
        <f t="shared" ref="AA3643:AA3657" si="1759">ABS(P3643)</f>
        <v>0</v>
      </c>
      <c r="AB3643" s="22">
        <f t="shared" ref="AB3643:AB3657" si="1760">ABS(Q3643)</f>
        <v>0</v>
      </c>
      <c r="AC3643" s="22">
        <f t="shared" ref="AC3643:AC3657" si="1761">IF(O3643=1,ABS(P3644),0)</f>
        <v>0.77253792676405297</v>
      </c>
      <c r="AD3643" s="22">
        <f t="shared" ref="AD3643:AD3657" si="1762">IF(O3643=0,ABS(Q3644),0)</f>
        <v>0</v>
      </c>
    </row>
    <row r="3644" spans="3:30" x14ac:dyDescent="0.25">
      <c r="E3644" s="12">
        <v>43137.375</v>
      </c>
      <c r="F3644" s="10">
        <v>12102.17</v>
      </c>
      <c r="G3644" s="10">
        <v>12341.27</v>
      </c>
      <c r="H3644" s="10">
        <v>12101.67</v>
      </c>
      <c r="I3644" s="10">
        <v>12223.08</v>
      </c>
      <c r="K3644" s="13">
        <f t="shared" si="1754"/>
        <v>120.90999999999985</v>
      </c>
      <c r="L3644" s="13">
        <f t="shared" ref="L3644:L3657" si="1763">L3643+K3644</f>
        <v>120.90999999999985</v>
      </c>
      <c r="M3644" s="13">
        <f t="shared" si="1755"/>
        <v>239.60000000000036</v>
      </c>
      <c r="N3644" s="13"/>
      <c r="P3644">
        <f>_xlfn.IFS(K3643&lt;0,MIN(L3643:L3657),K3643&gt;0,MAX(L3643:L3657))/S3622</f>
        <v>0.77253792676405297</v>
      </c>
      <c r="Q3644">
        <f>_xlfn.IFS(K3643&lt;0,MAX(L3643:L3657),K3643&gt;0,MIN(L3643:L3657))/S3622</f>
        <v>0</v>
      </c>
      <c r="S3644" s="13">
        <f>MIN(H3643:H3658)</f>
        <v>11934.6</v>
      </c>
      <c r="X3644">
        <f t="shared" si="1756"/>
        <v>120.90999999999985</v>
      </c>
      <c r="Y3644">
        <f t="shared" si="1757"/>
        <v>0</v>
      </c>
      <c r="Z3644">
        <f t="shared" si="1758"/>
        <v>0</v>
      </c>
      <c r="AA3644" s="22">
        <f t="shared" si="1759"/>
        <v>0.77253792676405297</v>
      </c>
      <c r="AB3644" s="22">
        <f t="shared" si="1760"/>
        <v>0</v>
      </c>
      <c r="AC3644" s="22">
        <f t="shared" si="1761"/>
        <v>0</v>
      </c>
      <c r="AD3644" s="22">
        <f t="shared" si="1762"/>
        <v>0</v>
      </c>
    </row>
    <row r="3645" spans="3:30" x14ac:dyDescent="0.25">
      <c r="E3645" s="11">
        <v>43137.416666666664</v>
      </c>
      <c r="F3645" s="9">
        <v>12221.07</v>
      </c>
      <c r="G3645" s="9">
        <v>12469.66</v>
      </c>
      <c r="H3645" s="9">
        <v>12185.02</v>
      </c>
      <c r="I3645" s="9">
        <v>12429.32</v>
      </c>
      <c r="K3645" s="13">
        <f t="shared" si="1754"/>
        <v>208.25</v>
      </c>
      <c r="L3645" s="13">
        <f t="shared" si="1763"/>
        <v>329.15999999999985</v>
      </c>
      <c r="M3645" s="13">
        <f t="shared" si="1755"/>
        <v>284.63999999999942</v>
      </c>
      <c r="N3645" s="13"/>
      <c r="S3645" s="13">
        <f>S3643-S3644</f>
        <v>732.63999999999942</v>
      </c>
      <c r="X3645">
        <f t="shared" si="1756"/>
        <v>208.25</v>
      </c>
      <c r="Y3645">
        <f t="shared" si="1757"/>
        <v>0</v>
      </c>
      <c r="Z3645">
        <f t="shared" si="1758"/>
        <v>732.63999999999942</v>
      </c>
      <c r="AA3645" s="22">
        <f t="shared" si="1759"/>
        <v>0</v>
      </c>
      <c r="AB3645" s="22">
        <f t="shared" si="1760"/>
        <v>0</v>
      </c>
      <c r="AC3645" s="22">
        <f t="shared" si="1761"/>
        <v>0</v>
      </c>
      <c r="AD3645" s="22">
        <f t="shared" si="1762"/>
        <v>0</v>
      </c>
    </row>
    <row r="3646" spans="3:30" x14ac:dyDescent="0.25">
      <c r="E3646" s="12">
        <v>43137.458333333336</v>
      </c>
      <c r="F3646" s="10">
        <v>12430.57</v>
      </c>
      <c r="G3646" s="10">
        <v>12483.39</v>
      </c>
      <c r="H3646" s="10">
        <v>12394.43</v>
      </c>
      <c r="I3646" s="10">
        <v>12414.07</v>
      </c>
      <c r="K3646" s="13">
        <f t="shared" si="1754"/>
        <v>-16.5</v>
      </c>
      <c r="L3646" s="13">
        <f t="shared" si="1763"/>
        <v>312.65999999999985</v>
      </c>
      <c r="M3646" s="13">
        <f t="shared" si="1755"/>
        <v>88.959999999999127</v>
      </c>
      <c r="N3646" s="13"/>
      <c r="X3646">
        <f t="shared" si="1756"/>
        <v>16.5</v>
      </c>
      <c r="Y3646">
        <f t="shared" si="1757"/>
        <v>0</v>
      </c>
      <c r="Z3646">
        <f t="shared" si="1758"/>
        <v>0</v>
      </c>
      <c r="AA3646" s="22">
        <f t="shared" si="1759"/>
        <v>0</v>
      </c>
      <c r="AB3646" s="22">
        <f t="shared" si="1760"/>
        <v>0</v>
      </c>
      <c r="AC3646" s="22">
        <f t="shared" si="1761"/>
        <v>0</v>
      </c>
      <c r="AD3646" s="22">
        <f t="shared" si="1762"/>
        <v>0</v>
      </c>
    </row>
    <row r="3647" spans="3:30" x14ac:dyDescent="0.25">
      <c r="E3647" s="11">
        <v>43137.5</v>
      </c>
      <c r="F3647" s="9">
        <v>12412.06</v>
      </c>
      <c r="G3647" s="9">
        <v>12487.3</v>
      </c>
      <c r="H3647" s="9">
        <v>12357.52</v>
      </c>
      <c r="I3647" s="9">
        <v>12474.15</v>
      </c>
      <c r="K3647" s="13">
        <f t="shared" si="1754"/>
        <v>62.090000000000146</v>
      </c>
      <c r="L3647" s="13">
        <f t="shared" si="1763"/>
        <v>374.75</v>
      </c>
      <c r="M3647" s="13">
        <f t="shared" si="1755"/>
        <v>129.77999999999884</v>
      </c>
      <c r="N3647" s="13"/>
      <c r="X3647">
        <f t="shared" si="1756"/>
        <v>62.090000000000146</v>
      </c>
      <c r="Y3647">
        <f t="shared" si="1757"/>
        <v>0</v>
      </c>
      <c r="Z3647">
        <f t="shared" si="1758"/>
        <v>0</v>
      </c>
      <c r="AA3647" s="22">
        <f t="shared" si="1759"/>
        <v>0</v>
      </c>
      <c r="AB3647" s="22">
        <f t="shared" si="1760"/>
        <v>0</v>
      </c>
      <c r="AC3647" s="22">
        <f t="shared" si="1761"/>
        <v>0</v>
      </c>
      <c r="AD3647" s="22">
        <f t="shared" si="1762"/>
        <v>0</v>
      </c>
    </row>
    <row r="3648" spans="3:30" x14ac:dyDescent="0.25">
      <c r="E3648" s="12">
        <v>43137.541666666664</v>
      </c>
      <c r="F3648" s="10">
        <v>12473.9</v>
      </c>
      <c r="G3648" s="10">
        <v>12474.15</v>
      </c>
      <c r="H3648" s="10">
        <v>12374</v>
      </c>
      <c r="I3648" s="10">
        <v>12375.76</v>
      </c>
      <c r="K3648" s="13">
        <f t="shared" si="1754"/>
        <v>-98.139999999999418</v>
      </c>
      <c r="L3648" s="13">
        <f t="shared" si="1763"/>
        <v>276.61000000000058</v>
      </c>
      <c r="M3648" s="13">
        <f t="shared" si="1755"/>
        <v>100.14999999999964</v>
      </c>
      <c r="N3648" s="13"/>
      <c r="X3648">
        <f t="shared" si="1756"/>
        <v>98.139999999999418</v>
      </c>
      <c r="Y3648">
        <f t="shared" si="1757"/>
        <v>0</v>
      </c>
      <c r="Z3648">
        <f t="shared" si="1758"/>
        <v>0</v>
      </c>
      <c r="AA3648" s="22">
        <f t="shared" si="1759"/>
        <v>0</v>
      </c>
      <c r="AB3648" s="22">
        <f t="shared" si="1760"/>
        <v>0</v>
      </c>
      <c r="AC3648" s="22">
        <f t="shared" si="1761"/>
        <v>0</v>
      </c>
      <c r="AD3648" s="22">
        <f t="shared" si="1762"/>
        <v>0</v>
      </c>
    </row>
    <row r="3649" spans="5:30" x14ac:dyDescent="0.25">
      <c r="E3649" s="11">
        <v>43137.583333333336</v>
      </c>
      <c r="F3649" s="9">
        <v>12377.76</v>
      </c>
      <c r="G3649" s="9">
        <v>12450.9</v>
      </c>
      <c r="H3649" s="9">
        <v>12342.36</v>
      </c>
      <c r="I3649" s="9">
        <v>12402.41</v>
      </c>
      <c r="K3649" s="13">
        <f t="shared" si="1754"/>
        <v>24.649999999999636</v>
      </c>
      <c r="L3649" s="13">
        <f t="shared" si="1763"/>
        <v>301.26000000000022</v>
      </c>
      <c r="M3649" s="13">
        <f t="shared" si="1755"/>
        <v>108.53999999999905</v>
      </c>
      <c r="N3649" s="13"/>
      <c r="X3649">
        <f t="shared" si="1756"/>
        <v>24.649999999999636</v>
      </c>
      <c r="Y3649">
        <f t="shared" si="1757"/>
        <v>0</v>
      </c>
      <c r="Z3649">
        <f t="shared" si="1758"/>
        <v>0</v>
      </c>
      <c r="AA3649" s="22">
        <f t="shared" si="1759"/>
        <v>0</v>
      </c>
      <c r="AB3649" s="22">
        <f t="shared" si="1760"/>
        <v>0</v>
      </c>
      <c r="AC3649" s="22">
        <f t="shared" si="1761"/>
        <v>0</v>
      </c>
      <c r="AD3649" s="22">
        <f t="shared" si="1762"/>
        <v>0</v>
      </c>
    </row>
    <row r="3650" spans="5:30" x14ac:dyDescent="0.25">
      <c r="E3650" s="12">
        <v>43137.625</v>
      </c>
      <c r="F3650" s="10">
        <v>12401.91</v>
      </c>
      <c r="G3650" s="10">
        <v>12413.51</v>
      </c>
      <c r="H3650" s="10">
        <v>12352.56</v>
      </c>
      <c r="I3650" s="10">
        <v>12383.48</v>
      </c>
      <c r="K3650" s="13">
        <f t="shared" si="1754"/>
        <v>-18.430000000000291</v>
      </c>
      <c r="L3650" s="13">
        <f t="shared" si="1763"/>
        <v>282.82999999999993</v>
      </c>
      <c r="M3650" s="13">
        <f t="shared" si="1755"/>
        <v>60.950000000000728</v>
      </c>
      <c r="N3650" s="13"/>
      <c r="X3650">
        <f t="shared" si="1756"/>
        <v>18.430000000000291</v>
      </c>
      <c r="Y3650">
        <f t="shared" si="1757"/>
        <v>0</v>
      </c>
      <c r="Z3650">
        <f t="shared" si="1758"/>
        <v>0</v>
      </c>
      <c r="AA3650" s="22">
        <f t="shared" si="1759"/>
        <v>0</v>
      </c>
      <c r="AB3650" s="22">
        <f t="shared" si="1760"/>
        <v>0</v>
      </c>
      <c r="AC3650" s="22">
        <f t="shared" si="1761"/>
        <v>0</v>
      </c>
      <c r="AD3650" s="22">
        <f t="shared" si="1762"/>
        <v>0</v>
      </c>
    </row>
    <row r="3651" spans="5:30" x14ac:dyDescent="0.25">
      <c r="E3651" s="11">
        <v>43137.666666666664</v>
      </c>
      <c r="F3651" s="9">
        <v>12382.23</v>
      </c>
      <c r="G3651" s="9">
        <v>12539.1</v>
      </c>
      <c r="H3651" s="9">
        <v>12325.24</v>
      </c>
      <c r="I3651" s="9">
        <v>12499.61</v>
      </c>
      <c r="K3651" s="13">
        <f t="shared" si="1754"/>
        <v>117.38000000000102</v>
      </c>
      <c r="L3651" s="13">
        <f t="shared" si="1763"/>
        <v>400.21000000000095</v>
      </c>
      <c r="M3651" s="13">
        <f t="shared" si="1755"/>
        <v>213.86000000000058</v>
      </c>
      <c r="N3651" s="13"/>
      <c r="X3651">
        <f t="shared" si="1756"/>
        <v>117.38000000000102</v>
      </c>
      <c r="Y3651">
        <f t="shared" si="1757"/>
        <v>0</v>
      </c>
      <c r="Z3651">
        <f t="shared" si="1758"/>
        <v>0</v>
      </c>
      <c r="AA3651" s="22">
        <f t="shared" si="1759"/>
        <v>0</v>
      </c>
      <c r="AB3651" s="22">
        <f t="shared" si="1760"/>
        <v>0</v>
      </c>
      <c r="AC3651" s="22">
        <f t="shared" si="1761"/>
        <v>0</v>
      </c>
      <c r="AD3651" s="22">
        <f t="shared" si="1762"/>
        <v>0</v>
      </c>
    </row>
    <row r="3652" spans="5:30" x14ac:dyDescent="0.25">
      <c r="E3652" s="12">
        <v>43137.708333333336</v>
      </c>
      <c r="F3652" s="10">
        <v>12496.86</v>
      </c>
      <c r="G3652" s="10">
        <v>12552.23</v>
      </c>
      <c r="H3652" s="10">
        <v>12388.27</v>
      </c>
      <c r="I3652" s="10">
        <v>12438.93</v>
      </c>
      <c r="K3652" s="13">
        <f t="shared" si="1754"/>
        <v>-57.930000000000291</v>
      </c>
      <c r="L3652" s="13">
        <f t="shared" si="1763"/>
        <v>342.28000000000065</v>
      </c>
      <c r="M3652" s="13">
        <f t="shared" si="1755"/>
        <v>163.95999999999913</v>
      </c>
      <c r="N3652" s="13"/>
      <c r="X3652">
        <f t="shared" si="1756"/>
        <v>57.930000000000291</v>
      </c>
      <c r="Y3652">
        <f t="shared" si="1757"/>
        <v>0</v>
      </c>
      <c r="Z3652">
        <f t="shared" si="1758"/>
        <v>0</v>
      </c>
      <c r="AA3652" s="22">
        <f t="shared" si="1759"/>
        <v>0</v>
      </c>
      <c r="AB3652" s="22">
        <f t="shared" si="1760"/>
        <v>0</v>
      </c>
      <c r="AC3652" s="22">
        <f t="shared" si="1761"/>
        <v>0</v>
      </c>
      <c r="AD3652" s="22">
        <f t="shared" si="1762"/>
        <v>0</v>
      </c>
    </row>
    <row r="3653" spans="5:30" x14ac:dyDescent="0.25">
      <c r="E3653" s="11">
        <v>43137.75</v>
      </c>
      <c r="F3653" s="9">
        <v>12439.44</v>
      </c>
      <c r="G3653" s="9">
        <v>12470.46</v>
      </c>
      <c r="H3653" s="9">
        <v>12354.8</v>
      </c>
      <c r="I3653" s="9">
        <v>12428.24</v>
      </c>
      <c r="K3653" s="13">
        <f t="shared" si="1754"/>
        <v>-11.200000000000728</v>
      </c>
      <c r="L3653" s="13">
        <f t="shared" si="1763"/>
        <v>331.07999999999993</v>
      </c>
      <c r="M3653" s="13">
        <f t="shared" si="1755"/>
        <v>115.65999999999985</v>
      </c>
      <c r="N3653" s="13"/>
      <c r="X3653">
        <f t="shared" si="1756"/>
        <v>11.200000000000728</v>
      </c>
      <c r="Y3653">
        <f t="shared" si="1757"/>
        <v>0</v>
      </c>
      <c r="Z3653">
        <f t="shared" si="1758"/>
        <v>0</v>
      </c>
      <c r="AA3653" s="22">
        <f t="shared" si="1759"/>
        <v>0</v>
      </c>
      <c r="AB3653" s="22">
        <f t="shared" si="1760"/>
        <v>0</v>
      </c>
      <c r="AC3653" s="22">
        <f t="shared" si="1761"/>
        <v>0</v>
      </c>
      <c r="AD3653" s="22">
        <f t="shared" si="1762"/>
        <v>0</v>
      </c>
    </row>
    <row r="3654" spans="5:30" x14ac:dyDescent="0.25">
      <c r="E3654" s="12">
        <v>43137.791666666664</v>
      </c>
      <c r="F3654" s="10">
        <v>12428.49</v>
      </c>
      <c r="G3654" s="10">
        <v>12522.56</v>
      </c>
      <c r="H3654" s="10">
        <v>12428.49</v>
      </c>
      <c r="I3654" s="10">
        <v>12491.28</v>
      </c>
      <c r="K3654" s="13">
        <f t="shared" si="1754"/>
        <v>62.790000000000873</v>
      </c>
      <c r="L3654" s="13">
        <f t="shared" si="1763"/>
        <v>393.8700000000008</v>
      </c>
      <c r="M3654" s="13">
        <f t="shared" si="1755"/>
        <v>94.069999999999709</v>
      </c>
      <c r="N3654" s="13"/>
      <c r="X3654">
        <f t="shared" si="1756"/>
        <v>62.790000000000873</v>
      </c>
      <c r="Y3654">
        <f t="shared" si="1757"/>
        <v>0</v>
      </c>
      <c r="Z3654">
        <f t="shared" si="1758"/>
        <v>0</v>
      </c>
      <c r="AA3654" s="22">
        <f t="shared" si="1759"/>
        <v>0</v>
      </c>
      <c r="AB3654" s="22">
        <f t="shared" si="1760"/>
        <v>0</v>
      </c>
      <c r="AC3654" s="22">
        <f t="shared" si="1761"/>
        <v>0</v>
      </c>
      <c r="AD3654" s="22">
        <f t="shared" si="1762"/>
        <v>0</v>
      </c>
    </row>
    <row r="3655" spans="5:30" x14ac:dyDescent="0.25">
      <c r="E3655" s="11">
        <v>43137.833333333336</v>
      </c>
      <c r="F3655" s="9">
        <v>12491.03</v>
      </c>
      <c r="G3655" s="9">
        <v>12511.54</v>
      </c>
      <c r="H3655" s="9">
        <v>12440.73</v>
      </c>
      <c r="I3655" s="9">
        <v>12451.98</v>
      </c>
      <c r="K3655" s="13">
        <f t="shared" si="1754"/>
        <v>-39.050000000001091</v>
      </c>
      <c r="L3655" s="13">
        <f t="shared" si="1763"/>
        <v>354.81999999999971</v>
      </c>
      <c r="M3655" s="13">
        <f t="shared" si="1755"/>
        <v>70.81000000000131</v>
      </c>
      <c r="N3655" s="13"/>
      <c r="X3655">
        <f t="shared" si="1756"/>
        <v>39.050000000001091</v>
      </c>
      <c r="Y3655">
        <f t="shared" si="1757"/>
        <v>0</v>
      </c>
      <c r="Z3655">
        <f t="shared" si="1758"/>
        <v>0</v>
      </c>
      <c r="AA3655" s="22">
        <f t="shared" si="1759"/>
        <v>0</v>
      </c>
      <c r="AB3655" s="22">
        <f t="shared" si="1760"/>
        <v>0</v>
      </c>
      <c r="AC3655" s="22">
        <f t="shared" si="1761"/>
        <v>0</v>
      </c>
      <c r="AD3655" s="22">
        <f t="shared" si="1762"/>
        <v>0</v>
      </c>
    </row>
    <row r="3656" spans="5:30" x14ac:dyDescent="0.25">
      <c r="E3656" s="12">
        <v>43137.875</v>
      </c>
      <c r="F3656" s="10">
        <v>12451.73</v>
      </c>
      <c r="G3656" s="10">
        <v>12593.33</v>
      </c>
      <c r="H3656" s="10">
        <v>12441.22</v>
      </c>
      <c r="I3656" s="10">
        <v>12586.83</v>
      </c>
      <c r="K3656" s="13">
        <f t="shared" si="1754"/>
        <v>135.10000000000036</v>
      </c>
      <c r="L3656" s="13">
        <f t="shared" si="1763"/>
        <v>489.92000000000007</v>
      </c>
      <c r="M3656" s="13">
        <f t="shared" si="1755"/>
        <v>152.11000000000058</v>
      </c>
      <c r="N3656" s="13"/>
      <c r="X3656">
        <f t="shared" si="1756"/>
        <v>135.10000000000036</v>
      </c>
      <c r="Y3656">
        <f t="shared" si="1757"/>
        <v>0</v>
      </c>
      <c r="Z3656">
        <f t="shared" si="1758"/>
        <v>0</v>
      </c>
      <c r="AA3656" s="22">
        <f t="shared" si="1759"/>
        <v>0</v>
      </c>
      <c r="AB3656" s="22">
        <f t="shared" si="1760"/>
        <v>0</v>
      </c>
      <c r="AC3656" s="22">
        <f t="shared" si="1761"/>
        <v>0</v>
      </c>
      <c r="AD3656" s="22">
        <f t="shared" si="1762"/>
        <v>0</v>
      </c>
    </row>
    <row r="3657" spans="5:30" x14ac:dyDescent="0.25">
      <c r="E3657" s="11">
        <v>43137.916666666664</v>
      </c>
      <c r="F3657" s="9">
        <v>12587.08</v>
      </c>
      <c r="G3657" s="9">
        <v>12650.62</v>
      </c>
      <c r="H3657" s="9">
        <v>12554.8</v>
      </c>
      <c r="I3657" s="9">
        <v>12646.11</v>
      </c>
      <c r="K3657" s="13">
        <f t="shared" si="1754"/>
        <v>59.030000000000655</v>
      </c>
      <c r="L3657" s="13">
        <f t="shared" si="1763"/>
        <v>548.95000000000073</v>
      </c>
      <c r="M3657" s="13">
        <f t="shared" si="1755"/>
        <v>95.820000000001528</v>
      </c>
      <c r="N3657" s="13"/>
      <c r="X3657">
        <f t="shared" si="1756"/>
        <v>59.030000000000655</v>
      </c>
      <c r="Y3657">
        <f t="shared" si="1757"/>
        <v>0</v>
      </c>
      <c r="Z3657">
        <f t="shared" si="1758"/>
        <v>0</v>
      </c>
      <c r="AA3657" s="22">
        <f t="shared" si="1759"/>
        <v>0</v>
      </c>
      <c r="AB3657" s="22">
        <f t="shared" si="1760"/>
        <v>0</v>
      </c>
      <c r="AC3657" s="22">
        <f t="shared" si="1761"/>
        <v>0</v>
      </c>
      <c r="AD3657" s="22">
        <f t="shared" si="1762"/>
        <v>0</v>
      </c>
    </row>
    <row r="3658" spans="5:30" hidden="1" x14ac:dyDescent="0.25">
      <c r="E3658" s="12">
        <v>43137.958333333336</v>
      </c>
      <c r="F3658" s="10">
        <v>12650.81</v>
      </c>
      <c r="G3658" s="10">
        <v>12667.24</v>
      </c>
      <c r="H3658" s="10">
        <v>12594.37</v>
      </c>
      <c r="I3658" s="10">
        <v>12599.06</v>
      </c>
    </row>
    <row r="3659" spans="5:30" hidden="1" x14ac:dyDescent="0.25">
      <c r="E3659" s="11">
        <v>43138.041666666664</v>
      </c>
      <c r="F3659" s="9">
        <v>12597.3</v>
      </c>
      <c r="G3659" s="9">
        <v>12667.4</v>
      </c>
      <c r="H3659" s="9">
        <v>12583.42</v>
      </c>
      <c r="I3659" s="9">
        <v>12618.04</v>
      </c>
    </row>
    <row r="3660" spans="5:30" hidden="1" x14ac:dyDescent="0.25">
      <c r="E3660" s="12">
        <v>43138.083333333336</v>
      </c>
      <c r="F3660" s="10">
        <v>12621.56</v>
      </c>
      <c r="G3660" s="10">
        <v>12660.11</v>
      </c>
      <c r="H3660" s="10">
        <v>12597.67</v>
      </c>
      <c r="I3660" s="10">
        <v>12638.56</v>
      </c>
    </row>
    <row r="3661" spans="5:30" hidden="1" x14ac:dyDescent="0.25">
      <c r="E3661" s="11">
        <v>43138.125</v>
      </c>
      <c r="F3661" s="9">
        <v>12637.39</v>
      </c>
      <c r="G3661" s="9">
        <v>12640.91</v>
      </c>
      <c r="H3661" s="9">
        <v>12604.81</v>
      </c>
      <c r="I3661" s="9">
        <v>12613.61</v>
      </c>
    </row>
    <row r="3662" spans="5:30" hidden="1" x14ac:dyDescent="0.25">
      <c r="E3662" s="12">
        <v>43138.166666666664</v>
      </c>
      <c r="F3662" s="10">
        <v>12615.37</v>
      </c>
      <c r="G3662" s="10">
        <v>12644.7</v>
      </c>
      <c r="H3662" s="10">
        <v>12581.09</v>
      </c>
      <c r="I3662" s="10">
        <v>12590.82</v>
      </c>
    </row>
    <row r="3663" spans="5:30" hidden="1" x14ac:dyDescent="0.25">
      <c r="E3663" s="11">
        <v>43138.208333333336</v>
      </c>
      <c r="F3663" s="9">
        <v>12591.99</v>
      </c>
      <c r="G3663" s="9">
        <v>12611.59</v>
      </c>
      <c r="H3663" s="9">
        <v>12546.24</v>
      </c>
      <c r="I3663" s="9">
        <v>12572.64</v>
      </c>
    </row>
    <row r="3664" spans="5:30" hidden="1" x14ac:dyDescent="0.25">
      <c r="E3664" s="12">
        <v>43138.25</v>
      </c>
      <c r="F3664" s="10">
        <v>12573.23</v>
      </c>
      <c r="G3664" s="10">
        <v>12580.15</v>
      </c>
      <c r="H3664" s="10">
        <v>12549.75</v>
      </c>
      <c r="I3664" s="10">
        <v>12566.66</v>
      </c>
    </row>
    <row r="3665" spans="3:30" hidden="1" x14ac:dyDescent="0.25">
      <c r="E3665" s="11">
        <v>43138.291666666664</v>
      </c>
      <c r="F3665" s="9">
        <v>12567.24</v>
      </c>
      <c r="G3665" s="9">
        <v>12567.83</v>
      </c>
      <c r="H3665" s="9">
        <v>12493.71</v>
      </c>
      <c r="I3665" s="9">
        <v>12495.47</v>
      </c>
    </row>
    <row r="3666" spans="3:30" x14ac:dyDescent="0.25">
      <c r="C3666">
        <v>1</v>
      </c>
      <c r="E3666" s="12">
        <v>43138.333333333336</v>
      </c>
      <c r="F3666" s="10">
        <v>12496.64</v>
      </c>
      <c r="G3666" s="10">
        <v>12539.39</v>
      </c>
      <c r="H3666" s="10">
        <v>12472.74</v>
      </c>
      <c r="I3666" s="10">
        <v>12538.2</v>
      </c>
      <c r="K3666" s="13">
        <f t="shared" ref="K3666:K3680" si="1764">I3666-F3666</f>
        <v>41.56000000000131</v>
      </c>
      <c r="L3666" s="13">
        <v>0</v>
      </c>
      <c r="M3666" s="13">
        <f t="shared" ref="M3666:M3680" si="1765">G3666-H3666</f>
        <v>66.649999999999636</v>
      </c>
      <c r="N3666" s="13">
        <f t="shared" ref="N3666" si="1766">I3680-F3666</f>
        <v>36.130000000001019</v>
      </c>
      <c r="O3666" s="18">
        <f>IF(K3666*N3666&gt;0,1,0)</f>
        <v>1</v>
      </c>
      <c r="S3666" s="13">
        <f>MAX(G3666:G3681)</f>
        <v>12652.23</v>
      </c>
      <c r="X3666">
        <f t="shared" ref="X3666:X3680" si="1767">ABS(K3666)</f>
        <v>41.56000000000131</v>
      </c>
      <c r="Y3666">
        <f t="shared" ref="Y3666:Y3680" si="1768">ABS(N3666)</f>
        <v>36.130000000001019</v>
      </c>
      <c r="Z3666">
        <f t="shared" ref="Z3666:Z3680" si="1769">IF(S3666&lt;1000,ABS(S3666),0)</f>
        <v>0</v>
      </c>
      <c r="AA3666" s="22">
        <f t="shared" ref="AA3666:AA3680" si="1770">ABS(P3666)</f>
        <v>0</v>
      </c>
      <c r="AB3666" s="22">
        <f t="shared" ref="AB3666:AB3680" si="1771">ABS(Q3666)</f>
        <v>0</v>
      </c>
      <c r="AC3666" s="22">
        <f t="shared" ref="AC3666:AC3680" si="1772">IF(O3666=1,ABS(P3667),0)</f>
        <v>0.15807217733129447</v>
      </c>
      <c r="AD3666" s="22">
        <f t="shared" ref="AD3666:AD3680" si="1773">IF(O3666=0,ABS(Q3667),0)</f>
        <v>0</v>
      </c>
    </row>
    <row r="3667" spans="3:30" x14ac:dyDescent="0.25">
      <c r="E3667" s="11">
        <v>43138.375</v>
      </c>
      <c r="F3667" s="9">
        <v>12511.86</v>
      </c>
      <c r="G3667" s="9">
        <v>12549.89</v>
      </c>
      <c r="H3667" s="9">
        <v>12487.94</v>
      </c>
      <c r="I3667" s="9">
        <v>12501.99</v>
      </c>
      <c r="K3667" s="13">
        <f t="shared" si="1764"/>
        <v>-9.8700000000008004</v>
      </c>
      <c r="L3667" s="13">
        <f t="shared" ref="L3667:L3680" si="1774">L3666+K3667</f>
        <v>-9.8700000000008004</v>
      </c>
      <c r="M3667" s="13">
        <f t="shared" si="1765"/>
        <v>61.949999999998909</v>
      </c>
      <c r="N3667" s="13"/>
      <c r="P3667">
        <f>_xlfn.IFS(K3666&lt;0,MIN(L3666:L3680),K3666&gt;0,MAX(L3666:L3680))/S3645</f>
        <v>0.15807217733129447</v>
      </c>
      <c r="Q3667">
        <f>_xlfn.IFS(K3666&lt;0,MAX(L3666:L3680),K3666&gt;0,MIN(L3666:L3680))/S3645</f>
        <v>-7.7350404018344782E-2</v>
      </c>
      <c r="S3667" s="13">
        <f>MIN(H3666:H3681)</f>
        <v>12414.46</v>
      </c>
      <c r="X3667">
        <f t="shared" si="1767"/>
        <v>9.8700000000008004</v>
      </c>
      <c r="Y3667">
        <f t="shared" si="1768"/>
        <v>0</v>
      </c>
      <c r="Z3667">
        <f t="shared" si="1769"/>
        <v>0</v>
      </c>
      <c r="AA3667" s="22">
        <f t="shared" si="1770"/>
        <v>0.15807217733129447</v>
      </c>
      <c r="AB3667" s="22">
        <f t="shared" si="1771"/>
        <v>7.7350404018344782E-2</v>
      </c>
      <c r="AC3667" s="22">
        <f t="shared" si="1772"/>
        <v>0</v>
      </c>
      <c r="AD3667" s="22">
        <f t="shared" si="1773"/>
        <v>0</v>
      </c>
    </row>
    <row r="3668" spans="3:30" x14ac:dyDescent="0.25">
      <c r="E3668" s="12">
        <v>43138.416666666664</v>
      </c>
      <c r="F3668" s="10">
        <v>12500.99</v>
      </c>
      <c r="G3668" s="10">
        <v>12500.99</v>
      </c>
      <c r="H3668" s="10">
        <v>12414.46</v>
      </c>
      <c r="I3668" s="10">
        <v>12454.19</v>
      </c>
      <c r="K3668" s="13">
        <f t="shared" si="1764"/>
        <v>-46.799999999999272</v>
      </c>
      <c r="L3668" s="13">
        <f t="shared" si="1774"/>
        <v>-56.670000000000073</v>
      </c>
      <c r="M3668" s="13">
        <f t="shared" si="1765"/>
        <v>86.530000000000655</v>
      </c>
      <c r="N3668" s="13"/>
      <c r="S3668" s="13">
        <f>S3666-S3667</f>
        <v>237.77000000000044</v>
      </c>
      <c r="X3668">
        <f t="shared" si="1767"/>
        <v>46.799999999999272</v>
      </c>
      <c r="Y3668">
        <f t="shared" si="1768"/>
        <v>0</v>
      </c>
      <c r="Z3668">
        <f t="shared" si="1769"/>
        <v>237.77000000000044</v>
      </c>
      <c r="AA3668" s="22">
        <f t="shared" si="1770"/>
        <v>0</v>
      </c>
      <c r="AB3668" s="22">
        <f t="shared" si="1771"/>
        <v>0</v>
      </c>
      <c r="AC3668" s="22">
        <f t="shared" si="1772"/>
        <v>0</v>
      </c>
      <c r="AD3668" s="22">
        <f t="shared" si="1773"/>
        <v>0</v>
      </c>
    </row>
    <row r="3669" spans="3:30" x14ac:dyDescent="0.25">
      <c r="E3669" s="11">
        <v>43138.458333333336</v>
      </c>
      <c r="F3669" s="9">
        <v>12454.69</v>
      </c>
      <c r="G3669" s="9">
        <v>12486.91</v>
      </c>
      <c r="H3669" s="9">
        <v>12423.14</v>
      </c>
      <c r="I3669" s="9">
        <v>12461.7</v>
      </c>
      <c r="K3669" s="13">
        <f t="shared" si="1764"/>
        <v>7.0100000000002183</v>
      </c>
      <c r="L3669" s="13">
        <f t="shared" si="1774"/>
        <v>-49.659999999999854</v>
      </c>
      <c r="M3669" s="13">
        <f t="shared" si="1765"/>
        <v>63.770000000000437</v>
      </c>
      <c r="N3669" s="13"/>
      <c r="X3669">
        <f t="shared" si="1767"/>
        <v>7.0100000000002183</v>
      </c>
      <c r="Y3669">
        <f t="shared" si="1768"/>
        <v>0</v>
      </c>
      <c r="Z3669">
        <f t="shared" si="1769"/>
        <v>0</v>
      </c>
      <c r="AA3669" s="22">
        <f t="shared" si="1770"/>
        <v>0</v>
      </c>
      <c r="AB3669" s="22">
        <f t="shared" si="1771"/>
        <v>0</v>
      </c>
      <c r="AC3669" s="22">
        <f t="shared" si="1772"/>
        <v>0</v>
      </c>
      <c r="AD3669" s="22">
        <f t="shared" si="1773"/>
        <v>0</v>
      </c>
    </row>
    <row r="3670" spans="3:30" x14ac:dyDescent="0.25">
      <c r="E3670" s="12">
        <v>43138.5</v>
      </c>
      <c r="F3670" s="10">
        <v>12461.95</v>
      </c>
      <c r="G3670" s="10">
        <v>12499.87</v>
      </c>
      <c r="H3670" s="10">
        <v>12457.55</v>
      </c>
      <c r="I3670" s="10">
        <v>12462.66</v>
      </c>
      <c r="K3670" s="13">
        <f t="shared" si="1764"/>
        <v>0.70999999999912689</v>
      </c>
      <c r="L3670" s="13">
        <f t="shared" si="1774"/>
        <v>-48.950000000000728</v>
      </c>
      <c r="M3670" s="13">
        <f t="shared" si="1765"/>
        <v>42.320000000001528</v>
      </c>
      <c r="N3670" s="13"/>
      <c r="X3670">
        <f t="shared" si="1767"/>
        <v>0.70999999999912689</v>
      </c>
      <c r="Y3670">
        <f t="shared" si="1768"/>
        <v>0</v>
      </c>
      <c r="Z3670">
        <f t="shared" si="1769"/>
        <v>0</v>
      </c>
      <c r="AA3670" s="22">
        <f t="shared" si="1770"/>
        <v>0</v>
      </c>
      <c r="AB3670" s="22">
        <f t="shared" si="1771"/>
        <v>0</v>
      </c>
      <c r="AC3670" s="22">
        <f t="shared" si="1772"/>
        <v>0</v>
      </c>
      <c r="AD3670" s="22">
        <f t="shared" si="1773"/>
        <v>0</v>
      </c>
    </row>
    <row r="3671" spans="3:30" x14ac:dyDescent="0.25">
      <c r="E3671" s="11">
        <v>43138.541666666664</v>
      </c>
      <c r="F3671" s="9">
        <v>12462.67</v>
      </c>
      <c r="G3671" s="9">
        <v>12488.09</v>
      </c>
      <c r="H3671" s="9">
        <v>12420.61</v>
      </c>
      <c r="I3671" s="9">
        <v>12480.53</v>
      </c>
      <c r="K3671" s="13">
        <f t="shared" si="1764"/>
        <v>17.860000000000582</v>
      </c>
      <c r="L3671" s="13">
        <f t="shared" si="1774"/>
        <v>-31.090000000000146</v>
      </c>
      <c r="M3671" s="13">
        <f t="shared" si="1765"/>
        <v>67.479999999999563</v>
      </c>
      <c r="N3671" s="13"/>
      <c r="X3671">
        <f t="shared" si="1767"/>
        <v>17.860000000000582</v>
      </c>
      <c r="Y3671">
        <f t="shared" si="1768"/>
        <v>0</v>
      </c>
      <c r="Z3671">
        <f t="shared" si="1769"/>
        <v>0</v>
      </c>
      <c r="AA3671" s="22">
        <f t="shared" si="1770"/>
        <v>0</v>
      </c>
      <c r="AB3671" s="22">
        <f t="shared" si="1771"/>
        <v>0</v>
      </c>
      <c r="AC3671" s="22">
        <f t="shared" si="1772"/>
        <v>0</v>
      </c>
      <c r="AD3671" s="22">
        <f t="shared" si="1773"/>
        <v>0</v>
      </c>
    </row>
    <row r="3672" spans="3:30" x14ac:dyDescent="0.25">
      <c r="E3672" s="12">
        <v>43138.583333333336</v>
      </c>
      <c r="F3672" s="10">
        <v>12481.78</v>
      </c>
      <c r="G3672" s="10">
        <v>12500.08</v>
      </c>
      <c r="H3672" s="10">
        <v>12474.77</v>
      </c>
      <c r="I3672" s="10">
        <v>12492.14</v>
      </c>
      <c r="K3672" s="13">
        <f t="shared" si="1764"/>
        <v>10.359999999998763</v>
      </c>
      <c r="L3672" s="13">
        <f t="shared" si="1774"/>
        <v>-20.730000000001382</v>
      </c>
      <c r="M3672" s="13">
        <f t="shared" si="1765"/>
        <v>25.309999999999491</v>
      </c>
      <c r="N3672" s="13"/>
      <c r="X3672">
        <f t="shared" si="1767"/>
        <v>10.359999999998763</v>
      </c>
      <c r="Y3672">
        <f t="shared" si="1768"/>
        <v>0</v>
      </c>
      <c r="Z3672">
        <f t="shared" si="1769"/>
        <v>0</v>
      </c>
      <c r="AA3672" s="22">
        <f t="shared" si="1770"/>
        <v>0</v>
      </c>
      <c r="AB3672" s="22">
        <f t="shared" si="1771"/>
        <v>0</v>
      </c>
      <c r="AC3672" s="22">
        <f t="shared" si="1772"/>
        <v>0</v>
      </c>
      <c r="AD3672" s="22">
        <f t="shared" si="1773"/>
        <v>0</v>
      </c>
    </row>
    <row r="3673" spans="3:30" x14ac:dyDescent="0.25">
      <c r="E3673" s="11">
        <v>43138.625</v>
      </c>
      <c r="F3673" s="9">
        <v>12492.39</v>
      </c>
      <c r="G3673" s="9">
        <v>12522.62</v>
      </c>
      <c r="H3673" s="9">
        <v>12480.12</v>
      </c>
      <c r="I3673" s="9">
        <v>12492.77</v>
      </c>
      <c r="K3673" s="13">
        <f t="shared" si="1764"/>
        <v>0.38000000000101863</v>
      </c>
      <c r="L3673" s="13">
        <f t="shared" si="1774"/>
        <v>-20.350000000000364</v>
      </c>
      <c r="M3673" s="13">
        <f t="shared" si="1765"/>
        <v>42.5</v>
      </c>
      <c r="N3673" s="13"/>
      <c r="X3673">
        <f t="shared" si="1767"/>
        <v>0.38000000000101863</v>
      </c>
      <c r="Y3673">
        <f t="shared" si="1768"/>
        <v>0</v>
      </c>
      <c r="Z3673">
        <f t="shared" si="1769"/>
        <v>0</v>
      </c>
      <c r="AA3673" s="22">
        <f t="shared" si="1770"/>
        <v>0</v>
      </c>
      <c r="AB3673" s="22">
        <f t="shared" si="1771"/>
        <v>0</v>
      </c>
      <c r="AC3673" s="22">
        <f t="shared" si="1772"/>
        <v>0</v>
      </c>
      <c r="AD3673" s="22">
        <f t="shared" si="1773"/>
        <v>0</v>
      </c>
    </row>
    <row r="3674" spans="3:30" x14ac:dyDescent="0.25">
      <c r="E3674" s="12">
        <v>43138.666666666664</v>
      </c>
      <c r="F3674" s="10">
        <v>12491.52</v>
      </c>
      <c r="G3674" s="10">
        <v>12572.82</v>
      </c>
      <c r="H3674" s="10">
        <v>12490.52</v>
      </c>
      <c r="I3674" s="10">
        <v>12555.03</v>
      </c>
      <c r="K3674" s="13">
        <f t="shared" si="1764"/>
        <v>63.510000000000218</v>
      </c>
      <c r="L3674" s="13">
        <f t="shared" si="1774"/>
        <v>43.159999999999854</v>
      </c>
      <c r="M3674" s="13">
        <f t="shared" si="1765"/>
        <v>82.299999999999272</v>
      </c>
      <c r="N3674" s="13"/>
      <c r="X3674">
        <f t="shared" si="1767"/>
        <v>63.510000000000218</v>
      </c>
      <c r="Y3674">
        <f t="shared" si="1768"/>
        <v>0</v>
      </c>
      <c r="Z3674">
        <f t="shared" si="1769"/>
        <v>0</v>
      </c>
      <c r="AA3674" s="22">
        <f t="shared" si="1770"/>
        <v>0</v>
      </c>
      <c r="AB3674" s="22">
        <f t="shared" si="1771"/>
        <v>0</v>
      </c>
      <c r="AC3674" s="22">
        <f t="shared" si="1772"/>
        <v>0</v>
      </c>
      <c r="AD3674" s="22">
        <f t="shared" si="1773"/>
        <v>0</v>
      </c>
    </row>
    <row r="3675" spans="3:30" x14ac:dyDescent="0.25">
      <c r="E3675" s="11">
        <v>43138.708333333336</v>
      </c>
      <c r="F3675" s="9">
        <v>12556.28</v>
      </c>
      <c r="G3675" s="9">
        <v>12631.68</v>
      </c>
      <c r="H3675" s="9">
        <v>12547.24</v>
      </c>
      <c r="I3675" s="9">
        <v>12628.93</v>
      </c>
      <c r="K3675" s="13">
        <f t="shared" si="1764"/>
        <v>72.649999999999636</v>
      </c>
      <c r="L3675" s="13">
        <f t="shared" si="1774"/>
        <v>115.80999999999949</v>
      </c>
      <c r="M3675" s="13">
        <f t="shared" si="1765"/>
        <v>84.440000000000509</v>
      </c>
      <c r="N3675" s="13"/>
      <c r="X3675">
        <f t="shared" si="1767"/>
        <v>72.649999999999636</v>
      </c>
      <c r="Y3675">
        <f t="shared" si="1768"/>
        <v>0</v>
      </c>
      <c r="Z3675">
        <f t="shared" si="1769"/>
        <v>0</v>
      </c>
      <c r="AA3675" s="22">
        <f t="shared" si="1770"/>
        <v>0</v>
      </c>
      <c r="AB3675" s="22">
        <f t="shared" si="1771"/>
        <v>0</v>
      </c>
      <c r="AC3675" s="22">
        <f t="shared" si="1772"/>
        <v>0</v>
      </c>
      <c r="AD3675" s="22">
        <f t="shared" si="1773"/>
        <v>0</v>
      </c>
    </row>
    <row r="3676" spans="3:30" x14ac:dyDescent="0.25">
      <c r="E3676" s="12">
        <v>43138.75</v>
      </c>
      <c r="F3676" s="10">
        <v>12628.68</v>
      </c>
      <c r="G3676" s="10">
        <v>12652.23</v>
      </c>
      <c r="H3676" s="10">
        <v>12567.7</v>
      </c>
      <c r="I3676" s="10">
        <v>12593.86</v>
      </c>
      <c r="K3676" s="13">
        <f t="shared" si="1764"/>
        <v>-34.819999999999709</v>
      </c>
      <c r="L3676" s="13">
        <f t="shared" si="1774"/>
        <v>80.989999999999782</v>
      </c>
      <c r="M3676" s="13">
        <f t="shared" si="1765"/>
        <v>84.529999999998836</v>
      </c>
      <c r="N3676" s="13"/>
      <c r="X3676">
        <f t="shared" si="1767"/>
        <v>34.819999999999709</v>
      </c>
      <c r="Y3676">
        <f t="shared" si="1768"/>
        <v>0</v>
      </c>
      <c r="Z3676">
        <f t="shared" si="1769"/>
        <v>0</v>
      </c>
      <c r="AA3676" s="22">
        <f t="shared" si="1770"/>
        <v>0</v>
      </c>
      <c r="AB3676" s="22">
        <f t="shared" si="1771"/>
        <v>0</v>
      </c>
      <c r="AC3676" s="22">
        <f t="shared" si="1772"/>
        <v>0</v>
      </c>
      <c r="AD3676" s="22">
        <f t="shared" si="1773"/>
        <v>0</v>
      </c>
    </row>
    <row r="3677" spans="3:30" x14ac:dyDescent="0.25">
      <c r="E3677" s="11">
        <v>43138.791666666664</v>
      </c>
      <c r="F3677" s="9">
        <v>12594.11</v>
      </c>
      <c r="G3677" s="9">
        <v>12599.86</v>
      </c>
      <c r="H3677" s="9">
        <v>12542.56</v>
      </c>
      <c r="I3677" s="9">
        <v>12545.06</v>
      </c>
      <c r="K3677" s="13">
        <f t="shared" si="1764"/>
        <v>-49.050000000001091</v>
      </c>
      <c r="L3677" s="13">
        <f t="shared" si="1774"/>
        <v>31.93999999999869</v>
      </c>
      <c r="M3677" s="13">
        <f t="shared" si="1765"/>
        <v>57.300000000001091</v>
      </c>
      <c r="N3677" s="13"/>
      <c r="X3677">
        <f t="shared" si="1767"/>
        <v>49.050000000001091</v>
      </c>
      <c r="Y3677">
        <f t="shared" si="1768"/>
        <v>0</v>
      </c>
      <c r="Z3677">
        <f t="shared" si="1769"/>
        <v>0</v>
      </c>
      <c r="AA3677" s="22">
        <f t="shared" si="1770"/>
        <v>0</v>
      </c>
      <c r="AB3677" s="22">
        <f t="shared" si="1771"/>
        <v>0</v>
      </c>
      <c r="AC3677" s="22">
        <f t="shared" si="1772"/>
        <v>0</v>
      </c>
      <c r="AD3677" s="22">
        <f t="shared" si="1773"/>
        <v>0</v>
      </c>
    </row>
    <row r="3678" spans="3:30" x14ac:dyDescent="0.25">
      <c r="E3678" s="12">
        <v>43138.833333333336</v>
      </c>
      <c r="F3678" s="10">
        <v>12544.81</v>
      </c>
      <c r="G3678" s="10">
        <v>12564.57</v>
      </c>
      <c r="H3678" s="10">
        <v>12481.51</v>
      </c>
      <c r="I3678" s="10">
        <v>12558.06</v>
      </c>
      <c r="K3678" s="13">
        <f t="shared" si="1764"/>
        <v>13.25</v>
      </c>
      <c r="L3678" s="13">
        <f t="shared" si="1774"/>
        <v>45.18999999999869</v>
      </c>
      <c r="M3678" s="13">
        <f t="shared" si="1765"/>
        <v>83.059999999999491</v>
      </c>
      <c r="N3678" s="13"/>
      <c r="X3678">
        <f t="shared" si="1767"/>
        <v>13.25</v>
      </c>
      <c r="Y3678">
        <f t="shared" si="1768"/>
        <v>0</v>
      </c>
      <c r="Z3678">
        <f t="shared" si="1769"/>
        <v>0</v>
      </c>
      <c r="AA3678" s="22">
        <f t="shared" si="1770"/>
        <v>0</v>
      </c>
      <c r="AB3678" s="22">
        <f t="shared" si="1771"/>
        <v>0</v>
      </c>
      <c r="AC3678" s="22">
        <f t="shared" si="1772"/>
        <v>0</v>
      </c>
      <c r="AD3678" s="22">
        <f t="shared" si="1773"/>
        <v>0</v>
      </c>
    </row>
    <row r="3679" spans="3:30" x14ac:dyDescent="0.25">
      <c r="E3679" s="11">
        <v>43138.875</v>
      </c>
      <c r="F3679" s="9">
        <v>12556.81</v>
      </c>
      <c r="G3679" s="9">
        <v>12557.31</v>
      </c>
      <c r="H3679" s="9">
        <v>12501.01</v>
      </c>
      <c r="I3679" s="9">
        <v>12523.03</v>
      </c>
      <c r="K3679" s="13">
        <f t="shared" si="1764"/>
        <v>-33.779999999998836</v>
      </c>
      <c r="L3679" s="13">
        <f t="shared" si="1774"/>
        <v>11.409999999999854</v>
      </c>
      <c r="M3679" s="13">
        <f t="shared" si="1765"/>
        <v>56.299999999999272</v>
      </c>
      <c r="N3679" s="13"/>
      <c r="X3679">
        <f t="shared" si="1767"/>
        <v>33.779999999998836</v>
      </c>
      <c r="Y3679">
        <f t="shared" si="1768"/>
        <v>0</v>
      </c>
      <c r="Z3679">
        <f t="shared" si="1769"/>
        <v>0</v>
      </c>
      <c r="AA3679" s="22">
        <f t="shared" si="1770"/>
        <v>0</v>
      </c>
      <c r="AB3679" s="22">
        <f t="shared" si="1771"/>
        <v>0</v>
      </c>
      <c r="AC3679" s="22">
        <f t="shared" si="1772"/>
        <v>0</v>
      </c>
      <c r="AD3679" s="22">
        <f t="shared" si="1773"/>
        <v>0</v>
      </c>
    </row>
    <row r="3680" spans="3:30" x14ac:dyDescent="0.25">
      <c r="E3680" s="12">
        <v>43138.916666666664</v>
      </c>
      <c r="F3680" s="10">
        <v>12523.28</v>
      </c>
      <c r="G3680" s="10">
        <v>12592.82</v>
      </c>
      <c r="H3680" s="10">
        <v>12523.03</v>
      </c>
      <c r="I3680" s="10">
        <v>12532.77</v>
      </c>
      <c r="K3680" s="13">
        <f t="shared" si="1764"/>
        <v>9.4899999999997817</v>
      </c>
      <c r="L3680" s="13">
        <f t="shared" si="1774"/>
        <v>20.899999999999636</v>
      </c>
      <c r="M3680" s="13">
        <f t="shared" si="1765"/>
        <v>69.789999999999054</v>
      </c>
      <c r="N3680" s="13"/>
      <c r="X3680">
        <f t="shared" si="1767"/>
        <v>9.4899999999997817</v>
      </c>
      <c r="Y3680">
        <f t="shared" si="1768"/>
        <v>0</v>
      </c>
      <c r="Z3680">
        <f t="shared" si="1769"/>
        <v>0</v>
      </c>
      <c r="AA3680" s="22">
        <f t="shared" si="1770"/>
        <v>0</v>
      </c>
      <c r="AB3680" s="22">
        <f t="shared" si="1771"/>
        <v>0</v>
      </c>
      <c r="AC3680" s="22">
        <f t="shared" si="1772"/>
        <v>0</v>
      </c>
      <c r="AD3680" s="22">
        <f t="shared" si="1773"/>
        <v>0</v>
      </c>
    </row>
    <row r="3681" spans="3:30" hidden="1" x14ac:dyDescent="0.25">
      <c r="E3681" s="11">
        <v>43138.958333333336</v>
      </c>
      <c r="F3681" s="9">
        <v>12533.94</v>
      </c>
      <c r="G3681" s="9">
        <v>12539.79</v>
      </c>
      <c r="H3681" s="9">
        <v>12472.81</v>
      </c>
      <c r="I3681" s="9">
        <v>12498.69</v>
      </c>
    </row>
    <row r="3682" spans="3:30" hidden="1" x14ac:dyDescent="0.25">
      <c r="E3682" s="12">
        <v>43139.041666666664</v>
      </c>
      <c r="F3682" s="10">
        <v>12499.69</v>
      </c>
      <c r="G3682" s="10">
        <v>12499.69</v>
      </c>
      <c r="H3682" s="10">
        <v>12387.97</v>
      </c>
      <c r="I3682" s="10">
        <v>12396.75</v>
      </c>
    </row>
    <row r="3683" spans="3:30" hidden="1" x14ac:dyDescent="0.25">
      <c r="E3683" s="11">
        <v>43139.083333333336</v>
      </c>
      <c r="F3683" s="9">
        <v>12396.16</v>
      </c>
      <c r="G3683" s="9">
        <v>12503.09</v>
      </c>
      <c r="H3683" s="9">
        <v>12396.16</v>
      </c>
      <c r="I3683" s="9">
        <v>12473.34</v>
      </c>
    </row>
    <row r="3684" spans="3:30" hidden="1" x14ac:dyDescent="0.25">
      <c r="E3684" s="12">
        <v>43139.125</v>
      </c>
      <c r="F3684" s="10">
        <v>12473.92</v>
      </c>
      <c r="G3684" s="10">
        <v>12500.07</v>
      </c>
      <c r="H3684" s="10">
        <v>12442.25</v>
      </c>
      <c r="I3684" s="10">
        <v>12478.34</v>
      </c>
    </row>
    <row r="3685" spans="3:30" hidden="1" x14ac:dyDescent="0.25">
      <c r="E3685" s="11">
        <v>43139.166666666664</v>
      </c>
      <c r="F3685" s="9">
        <v>12477.75</v>
      </c>
      <c r="G3685" s="9">
        <v>12494.62</v>
      </c>
      <c r="H3685" s="9">
        <v>12435.55</v>
      </c>
      <c r="I3685" s="9">
        <v>12483.51</v>
      </c>
    </row>
    <row r="3686" spans="3:30" hidden="1" x14ac:dyDescent="0.25">
      <c r="E3686" s="12">
        <v>43139.208333333336</v>
      </c>
      <c r="F3686" s="10">
        <v>12484.09</v>
      </c>
      <c r="G3686" s="10">
        <v>12491.7</v>
      </c>
      <c r="H3686" s="10">
        <v>12450.74</v>
      </c>
      <c r="I3686" s="10">
        <v>12457.18</v>
      </c>
    </row>
    <row r="3687" spans="3:30" hidden="1" x14ac:dyDescent="0.25">
      <c r="E3687" s="11">
        <v>43139.25</v>
      </c>
      <c r="F3687" s="9">
        <v>12457.76</v>
      </c>
      <c r="G3687" s="9">
        <v>12500.36</v>
      </c>
      <c r="H3687" s="9">
        <v>12457.76</v>
      </c>
      <c r="I3687" s="9">
        <v>12495.09</v>
      </c>
    </row>
    <row r="3688" spans="3:30" hidden="1" x14ac:dyDescent="0.25">
      <c r="E3688" s="12">
        <v>43139.291666666664</v>
      </c>
      <c r="F3688" s="10">
        <v>12494.51</v>
      </c>
      <c r="G3688" s="10">
        <v>12540.61</v>
      </c>
      <c r="H3688" s="10">
        <v>12489.66</v>
      </c>
      <c r="I3688" s="10">
        <v>12525.62</v>
      </c>
    </row>
    <row r="3689" spans="3:30" x14ac:dyDescent="0.25">
      <c r="C3689">
        <v>1</v>
      </c>
      <c r="E3689" s="11">
        <v>43139.333333333336</v>
      </c>
      <c r="F3689" s="9">
        <v>12526.21</v>
      </c>
      <c r="G3689" s="9">
        <v>12538.75</v>
      </c>
      <c r="H3689" s="9">
        <v>12506.3</v>
      </c>
      <c r="I3689" s="9">
        <v>12520.4</v>
      </c>
      <c r="K3689" s="13">
        <f t="shared" ref="K3689:K3703" si="1775">I3689-F3689</f>
        <v>-5.8099999999994907</v>
      </c>
      <c r="L3689" s="13">
        <v>0</v>
      </c>
      <c r="M3689" s="13">
        <f t="shared" ref="M3689:M3703" si="1776">G3689-H3689</f>
        <v>32.450000000000728</v>
      </c>
      <c r="N3689" s="13">
        <f>I3703-F3689</f>
        <v>-392.16999999999825</v>
      </c>
      <c r="O3689" s="18">
        <f>IF(K3689*N3689&gt;0,1,0)</f>
        <v>1</v>
      </c>
      <c r="S3689" s="13">
        <f>MAX(G3689:G3704)</f>
        <v>12551.27</v>
      </c>
      <c r="X3689">
        <f t="shared" ref="X3689:X3703" si="1777">ABS(K3689)</f>
        <v>5.8099999999994907</v>
      </c>
      <c r="Y3689">
        <f t="shared" ref="Y3689:Y3703" si="1778">ABS(N3689)</f>
        <v>392.16999999999825</v>
      </c>
      <c r="Z3689">
        <f t="shared" ref="Z3689:Z3703" si="1779">IF(S3689&lt;1000,ABS(S3689),0)</f>
        <v>0</v>
      </c>
      <c r="AA3689" s="22">
        <f t="shared" ref="AA3689:AA3703" si="1780">ABS(P3689)</f>
        <v>0</v>
      </c>
      <c r="AB3689" s="22">
        <f t="shared" ref="AB3689:AB3703" si="1781">ABS(Q3689)</f>
        <v>0</v>
      </c>
      <c r="AC3689" s="22">
        <f t="shared" ref="AC3689:AC3703" si="1782">IF(O3689=1,ABS(P3690),0)</f>
        <v>1.6309458720612287</v>
      </c>
      <c r="AD3689" s="22">
        <f t="shared" ref="AD3689:AD3703" si="1783">IF(O3689=0,ABS(Q3690),0)</f>
        <v>0</v>
      </c>
    </row>
    <row r="3690" spans="3:30" x14ac:dyDescent="0.25">
      <c r="E3690" s="12">
        <v>43139.375</v>
      </c>
      <c r="F3690" s="10">
        <v>12521.49</v>
      </c>
      <c r="G3690" s="10">
        <v>12551.27</v>
      </c>
      <c r="H3690" s="10">
        <v>12490.62</v>
      </c>
      <c r="I3690" s="10">
        <v>12523.28</v>
      </c>
      <c r="K3690" s="13">
        <f t="shared" si="1775"/>
        <v>1.7900000000008731</v>
      </c>
      <c r="L3690" s="13">
        <f t="shared" ref="L3690:L3703" si="1784">L3689+K3690</f>
        <v>1.7900000000008731</v>
      </c>
      <c r="M3690" s="13">
        <f t="shared" si="1776"/>
        <v>60.649999999999636</v>
      </c>
      <c r="N3690" s="13"/>
      <c r="P3690">
        <f>_xlfn.IFS(K3689&lt;0,MIN(L3689:L3703),K3689&gt;0,MAX(L3689:L3703))/S3668</f>
        <v>-1.6309458720612287</v>
      </c>
      <c r="Q3690">
        <f>_xlfn.IFS(K3689&lt;0,MAX(L3689:L3703),K3689&gt;0,MIN(L3689:L3703))/S3668</f>
        <v>7.5282836354496774E-3</v>
      </c>
      <c r="S3690" s="13">
        <f>MIN(H3689:H3704)</f>
        <v>12130.61</v>
      </c>
      <c r="X3690">
        <f t="shared" si="1777"/>
        <v>1.7900000000008731</v>
      </c>
      <c r="Y3690">
        <f t="shared" si="1778"/>
        <v>0</v>
      </c>
      <c r="Z3690">
        <f t="shared" si="1779"/>
        <v>0</v>
      </c>
      <c r="AA3690" s="22">
        <f t="shared" si="1780"/>
        <v>1.6309458720612287</v>
      </c>
      <c r="AB3690" s="22">
        <f t="shared" si="1781"/>
        <v>7.5282836354496774E-3</v>
      </c>
      <c r="AC3690" s="22">
        <f t="shared" si="1782"/>
        <v>0</v>
      </c>
      <c r="AD3690" s="22">
        <f t="shared" si="1783"/>
        <v>0</v>
      </c>
    </row>
    <row r="3691" spans="3:30" x14ac:dyDescent="0.25">
      <c r="E3691" s="11">
        <v>43139.416666666664</v>
      </c>
      <c r="F3691" s="9">
        <v>12523.53</v>
      </c>
      <c r="G3691" s="9">
        <v>12541.01</v>
      </c>
      <c r="H3691" s="9">
        <v>12480.68</v>
      </c>
      <c r="I3691" s="9">
        <v>12497.08</v>
      </c>
      <c r="K3691" s="13">
        <f t="shared" si="1775"/>
        <v>-26.450000000000728</v>
      </c>
      <c r="L3691" s="13">
        <f t="shared" si="1784"/>
        <v>-24.659999999999854</v>
      </c>
      <c r="M3691" s="13">
        <f t="shared" si="1776"/>
        <v>60.329999999999927</v>
      </c>
      <c r="N3691" s="13"/>
      <c r="S3691" s="13">
        <f>S3689-S3690</f>
        <v>420.65999999999985</v>
      </c>
      <c r="X3691">
        <f t="shared" si="1777"/>
        <v>26.450000000000728</v>
      </c>
      <c r="Y3691">
        <f t="shared" si="1778"/>
        <v>0</v>
      </c>
      <c r="Z3691">
        <f t="shared" si="1779"/>
        <v>420.65999999999985</v>
      </c>
      <c r="AA3691" s="22">
        <f t="shared" si="1780"/>
        <v>0</v>
      </c>
      <c r="AB3691" s="22">
        <f t="shared" si="1781"/>
        <v>0</v>
      </c>
      <c r="AC3691" s="22">
        <f t="shared" si="1782"/>
        <v>0</v>
      </c>
      <c r="AD3691" s="22">
        <f t="shared" si="1783"/>
        <v>0</v>
      </c>
    </row>
    <row r="3692" spans="3:30" x14ac:dyDescent="0.25">
      <c r="E3692" s="12">
        <v>43139.458333333336</v>
      </c>
      <c r="F3692" s="10">
        <v>12496.33</v>
      </c>
      <c r="G3692" s="10">
        <v>12517.73</v>
      </c>
      <c r="H3692" s="10">
        <v>12461.79</v>
      </c>
      <c r="I3692" s="10">
        <v>12464.8</v>
      </c>
      <c r="K3692" s="13">
        <f t="shared" si="1775"/>
        <v>-31.530000000000655</v>
      </c>
      <c r="L3692" s="13">
        <f t="shared" si="1784"/>
        <v>-56.190000000000509</v>
      </c>
      <c r="M3692" s="13">
        <f t="shared" si="1776"/>
        <v>55.93999999999869</v>
      </c>
      <c r="N3692" s="13"/>
      <c r="X3692">
        <f t="shared" si="1777"/>
        <v>31.530000000000655</v>
      </c>
      <c r="Y3692">
        <f t="shared" si="1778"/>
        <v>0</v>
      </c>
      <c r="Z3692">
        <f t="shared" si="1779"/>
        <v>0</v>
      </c>
      <c r="AA3692" s="22">
        <f t="shared" si="1780"/>
        <v>0</v>
      </c>
      <c r="AB3692" s="22">
        <f t="shared" si="1781"/>
        <v>0</v>
      </c>
      <c r="AC3692" s="22">
        <f t="shared" si="1782"/>
        <v>0</v>
      </c>
      <c r="AD3692" s="22">
        <f t="shared" si="1783"/>
        <v>0</v>
      </c>
    </row>
    <row r="3693" spans="3:30" x14ac:dyDescent="0.25">
      <c r="E3693" s="11">
        <v>43139.5</v>
      </c>
      <c r="F3693" s="9">
        <v>12464.65</v>
      </c>
      <c r="G3693" s="9">
        <v>12482.52</v>
      </c>
      <c r="H3693" s="9">
        <v>12432.79</v>
      </c>
      <c r="I3693" s="9">
        <v>12440.73</v>
      </c>
      <c r="K3693" s="13">
        <f t="shared" si="1775"/>
        <v>-23.920000000000073</v>
      </c>
      <c r="L3693" s="13">
        <f t="shared" si="1784"/>
        <v>-80.110000000000582</v>
      </c>
      <c r="M3693" s="13">
        <f t="shared" si="1776"/>
        <v>49.729999999999563</v>
      </c>
      <c r="N3693" s="13"/>
      <c r="X3693">
        <f t="shared" si="1777"/>
        <v>23.920000000000073</v>
      </c>
      <c r="Y3693">
        <f t="shared" si="1778"/>
        <v>0</v>
      </c>
      <c r="Z3693">
        <f t="shared" si="1779"/>
        <v>0</v>
      </c>
      <c r="AA3693" s="22">
        <f t="shared" si="1780"/>
        <v>0</v>
      </c>
      <c r="AB3693" s="22">
        <f t="shared" si="1781"/>
        <v>0</v>
      </c>
      <c r="AC3693" s="22">
        <f t="shared" si="1782"/>
        <v>0</v>
      </c>
      <c r="AD3693" s="22">
        <f t="shared" si="1783"/>
        <v>0</v>
      </c>
    </row>
    <row r="3694" spans="3:30" x14ac:dyDescent="0.25">
      <c r="E3694" s="12">
        <v>43139.541666666664</v>
      </c>
      <c r="F3694" s="10">
        <v>12441.48</v>
      </c>
      <c r="G3694" s="10">
        <v>12460.93</v>
      </c>
      <c r="H3694" s="10">
        <v>12400.6</v>
      </c>
      <c r="I3694" s="10">
        <v>12417.89</v>
      </c>
      <c r="K3694" s="13">
        <f t="shared" si="1775"/>
        <v>-23.590000000000146</v>
      </c>
      <c r="L3694" s="13">
        <f t="shared" si="1784"/>
        <v>-103.70000000000073</v>
      </c>
      <c r="M3694" s="13">
        <f t="shared" si="1776"/>
        <v>60.329999999999927</v>
      </c>
      <c r="N3694" s="13"/>
      <c r="X3694">
        <f t="shared" si="1777"/>
        <v>23.590000000000146</v>
      </c>
      <c r="Y3694">
        <f t="shared" si="1778"/>
        <v>0</v>
      </c>
      <c r="Z3694">
        <f t="shared" si="1779"/>
        <v>0</v>
      </c>
      <c r="AA3694" s="22">
        <f t="shared" si="1780"/>
        <v>0</v>
      </c>
      <c r="AB3694" s="22">
        <f t="shared" si="1781"/>
        <v>0</v>
      </c>
      <c r="AC3694" s="22">
        <f t="shared" si="1782"/>
        <v>0</v>
      </c>
      <c r="AD3694" s="22">
        <f t="shared" si="1783"/>
        <v>0</v>
      </c>
    </row>
    <row r="3695" spans="3:30" x14ac:dyDescent="0.25">
      <c r="E3695" s="11">
        <v>43139.583333333336</v>
      </c>
      <c r="F3695" s="9">
        <v>12416.89</v>
      </c>
      <c r="G3695" s="9">
        <v>12470.91</v>
      </c>
      <c r="H3695" s="9">
        <v>12414.14</v>
      </c>
      <c r="I3695" s="9">
        <v>12453.53</v>
      </c>
      <c r="K3695" s="13">
        <f t="shared" si="1775"/>
        <v>36.640000000001237</v>
      </c>
      <c r="L3695" s="13">
        <f t="shared" si="1784"/>
        <v>-67.059999999999491</v>
      </c>
      <c r="M3695" s="13">
        <f t="shared" si="1776"/>
        <v>56.770000000000437</v>
      </c>
      <c r="N3695" s="13"/>
      <c r="X3695">
        <f t="shared" si="1777"/>
        <v>36.640000000001237</v>
      </c>
      <c r="Y3695">
        <f t="shared" si="1778"/>
        <v>0</v>
      </c>
      <c r="Z3695">
        <f t="shared" si="1779"/>
        <v>0</v>
      </c>
      <c r="AA3695" s="22">
        <f t="shared" si="1780"/>
        <v>0</v>
      </c>
      <c r="AB3695" s="22">
        <f t="shared" si="1781"/>
        <v>0</v>
      </c>
      <c r="AC3695" s="22">
        <f t="shared" si="1782"/>
        <v>0</v>
      </c>
      <c r="AD3695" s="22">
        <f t="shared" si="1783"/>
        <v>0</v>
      </c>
    </row>
    <row r="3696" spans="3:30" x14ac:dyDescent="0.25">
      <c r="E3696" s="12">
        <v>43139.625</v>
      </c>
      <c r="F3696" s="10">
        <v>12452.03</v>
      </c>
      <c r="G3696" s="10">
        <v>12501.17</v>
      </c>
      <c r="H3696" s="10">
        <v>12434.25</v>
      </c>
      <c r="I3696" s="10">
        <v>12474.76</v>
      </c>
      <c r="K3696" s="13">
        <f t="shared" si="1775"/>
        <v>22.729999999999563</v>
      </c>
      <c r="L3696" s="13">
        <f t="shared" si="1784"/>
        <v>-44.329999999999927</v>
      </c>
      <c r="M3696" s="13">
        <f t="shared" si="1776"/>
        <v>66.920000000000073</v>
      </c>
      <c r="N3696" s="13"/>
      <c r="X3696">
        <f t="shared" si="1777"/>
        <v>22.729999999999563</v>
      </c>
      <c r="Y3696">
        <f t="shared" si="1778"/>
        <v>0</v>
      </c>
      <c r="Z3696">
        <f t="shared" si="1779"/>
        <v>0</v>
      </c>
      <c r="AA3696" s="22">
        <f t="shared" si="1780"/>
        <v>0</v>
      </c>
      <c r="AB3696" s="22">
        <f t="shared" si="1781"/>
        <v>0</v>
      </c>
      <c r="AC3696" s="22">
        <f t="shared" si="1782"/>
        <v>0</v>
      </c>
      <c r="AD3696" s="22">
        <f t="shared" si="1783"/>
        <v>0</v>
      </c>
    </row>
    <row r="3697" spans="3:30" x14ac:dyDescent="0.25">
      <c r="E3697" s="11">
        <v>43139.666666666664</v>
      </c>
      <c r="F3697" s="9">
        <v>12473.75</v>
      </c>
      <c r="G3697" s="9">
        <v>12490.38</v>
      </c>
      <c r="H3697" s="9">
        <v>12401.43</v>
      </c>
      <c r="I3697" s="9">
        <v>12416.32</v>
      </c>
      <c r="K3697" s="13">
        <f t="shared" si="1775"/>
        <v>-57.430000000000291</v>
      </c>
      <c r="L3697" s="13">
        <f t="shared" si="1784"/>
        <v>-101.76000000000022</v>
      </c>
      <c r="M3697" s="13">
        <f t="shared" si="1776"/>
        <v>88.949999999998909</v>
      </c>
      <c r="N3697" s="13"/>
      <c r="X3697">
        <f t="shared" si="1777"/>
        <v>57.430000000000291</v>
      </c>
      <c r="Y3697">
        <f t="shared" si="1778"/>
        <v>0</v>
      </c>
      <c r="Z3697">
        <f t="shared" si="1779"/>
        <v>0</v>
      </c>
      <c r="AA3697" s="22">
        <f t="shared" si="1780"/>
        <v>0</v>
      </c>
      <c r="AB3697" s="22">
        <f t="shared" si="1781"/>
        <v>0</v>
      </c>
      <c r="AC3697" s="22">
        <f t="shared" si="1782"/>
        <v>0</v>
      </c>
      <c r="AD3697" s="22">
        <f t="shared" si="1783"/>
        <v>0</v>
      </c>
    </row>
    <row r="3698" spans="3:30" x14ac:dyDescent="0.25">
      <c r="E3698" s="12">
        <v>43139.708333333336</v>
      </c>
      <c r="F3698" s="10">
        <v>12415.82</v>
      </c>
      <c r="G3698" s="10">
        <v>12443.91</v>
      </c>
      <c r="H3698" s="10">
        <v>12265.26</v>
      </c>
      <c r="I3698" s="10">
        <v>12306.76</v>
      </c>
      <c r="K3698" s="13">
        <f t="shared" si="1775"/>
        <v>-109.05999999999949</v>
      </c>
      <c r="L3698" s="13">
        <f t="shared" si="1784"/>
        <v>-210.81999999999971</v>
      </c>
      <c r="M3698" s="13">
        <f t="shared" si="1776"/>
        <v>178.64999999999964</v>
      </c>
      <c r="N3698" s="13"/>
      <c r="X3698">
        <f t="shared" si="1777"/>
        <v>109.05999999999949</v>
      </c>
      <c r="Y3698">
        <f t="shared" si="1778"/>
        <v>0</v>
      </c>
      <c r="Z3698">
        <f t="shared" si="1779"/>
        <v>0</v>
      </c>
      <c r="AA3698" s="22">
        <f t="shared" si="1780"/>
        <v>0</v>
      </c>
      <c r="AB3698" s="22">
        <f t="shared" si="1781"/>
        <v>0</v>
      </c>
      <c r="AC3698" s="22">
        <f t="shared" si="1782"/>
        <v>0</v>
      </c>
      <c r="AD3698" s="22">
        <f t="shared" si="1783"/>
        <v>0</v>
      </c>
    </row>
    <row r="3699" spans="3:30" x14ac:dyDescent="0.25">
      <c r="E3699" s="11">
        <v>43139.75</v>
      </c>
      <c r="F3699" s="9">
        <v>12308.26</v>
      </c>
      <c r="G3699" s="9">
        <v>12322.89</v>
      </c>
      <c r="H3699" s="9">
        <v>12186.33</v>
      </c>
      <c r="I3699" s="9">
        <v>12285.45</v>
      </c>
      <c r="K3699" s="13">
        <f t="shared" si="1775"/>
        <v>-22.809999999999491</v>
      </c>
      <c r="L3699" s="13">
        <f t="shared" si="1784"/>
        <v>-233.6299999999992</v>
      </c>
      <c r="M3699" s="13">
        <f t="shared" si="1776"/>
        <v>136.55999999999949</v>
      </c>
      <c r="N3699" s="13"/>
      <c r="X3699">
        <f t="shared" si="1777"/>
        <v>22.809999999999491</v>
      </c>
      <c r="Y3699">
        <f t="shared" si="1778"/>
        <v>0</v>
      </c>
      <c r="Z3699">
        <f t="shared" si="1779"/>
        <v>0</v>
      </c>
      <c r="AA3699" s="22">
        <f t="shared" si="1780"/>
        <v>0</v>
      </c>
      <c r="AB3699" s="22">
        <f t="shared" si="1781"/>
        <v>0</v>
      </c>
      <c r="AC3699" s="22">
        <f t="shared" si="1782"/>
        <v>0</v>
      </c>
      <c r="AD3699" s="22">
        <f t="shared" si="1783"/>
        <v>0</v>
      </c>
    </row>
    <row r="3700" spans="3:30" x14ac:dyDescent="0.25">
      <c r="E3700" s="12">
        <v>43139.791666666664</v>
      </c>
      <c r="F3700" s="10">
        <v>12285.7</v>
      </c>
      <c r="G3700" s="10">
        <v>12289.45</v>
      </c>
      <c r="H3700" s="10">
        <v>12160.84</v>
      </c>
      <c r="I3700" s="10">
        <v>12197.12</v>
      </c>
      <c r="K3700" s="13">
        <f t="shared" si="1775"/>
        <v>-88.579999999999927</v>
      </c>
      <c r="L3700" s="13">
        <f t="shared" si="1784"/>
        <v>-322.20999999999913</v>
      </c>
      <c r="M3700" s="13">
        <f t="shared" si="1776"/>
        <v>128.61000000000058</v>
      </c>
      <c r="N3700" s="13"/>
      <c r="X3700">
        <f t="shared" si="1777"/>
        <v>88.579999999999927</v>
      </c>
      <c r="Y3700">
        <f t="shared" si="1778"/>
        <v>0</v>
      </c>
      <c r="Z3700">
        <f t="shared" si="1779"/>
        <v>0</v>
      </c>
      <c r="AA3700" s="22">
        <f t="shared" si="1780"/>
        <v>0</v>
      </c>
      <c r="AB3700" s="22">
        <f t="shared" si="1781"/>
        <v>0</v>
      </c>
      <c r="AC3700" s="22">
        <f t="shared" si="1782"/>
        <v>0</v>
      </c>
      <c r="AD3700" s="22">
        <f t="shared" si="1783"/>
        <v>0</v>
      </c>
    </row>
    <row r="3701" spans="3:30" x14ac:dyDescent="0.25">
      <c r="E3701" s="11">
        <v>43139.833333333336</v>
      </c>
      <c r="F3701" s="9">
        <v>12197.87</v>
      </c>
      <c r="G3701" s="9">
        <v>12281.67</v>
      </c>
      <c r="H3701" s="9">
        <v>12170.85</v>
      </c>
      <c r="I3701" s="9">
        <v>12267.16</v>
      </c>
      <c r="K3701" s="13">
        <f t="shared" si="1775"/>
        <v>69.289999999999054</v>
      </c>
      <c r="L3701" s="13">
        <f t="shared" si="1784"/>
        <v>-252.92000000000007</v>
      </c>
      <c r="M3701" s="13">
        <f t="shared" si="1776"/>
        <v>110.81999999999971</v>
      </c>
      <c r="N3701" s="13"/>
      <c r="X3701">
        <f t="shared" si="1777"/>
        <v>69.289999999999054</v>
      </c>
      <c r="Y3701">
        <f t="shared" si="1778"/>
        <v>0</v>
      </c>
      <c r="Z3701">
        <f t="shared" si="1779"/>
        <v>0</v>
      </c>
      <c r="AA3701" s="22">
        <f t="shared" si="1780"/>
        <v>0</v>
      </c>
      <c r="AB3701" s="22">
        <f t="shared" si="1781"/>
        <v>0</v>
      </c>
      <c r="AC3701" s="22">
        <f t="shared" si="1782"/>
        <v>0</v>
      </c>
      <c r="AD3701" s="22">
        <f t="shared" si="1783"/>
        <v>0</v>
      </c>
    </row>
    <row r="3702" spans="3:30" x14ac:dyDescent="0.25">
      <c r="E3702" s="12">
        <v>43139.875</v>
      </c>
      <c r="F3702" s="10">
        <v>12266.66</v>
      </c>
      <c r="G3702" s="10">
        <v>12276.16</v>
      </c>
      <c r="H3702" s="10">
        <v>12191.09</v>
      </c>
      <c r="I3702" s="10">
        <v>12214.86</v>
      </c>
      <c r="K3702" s="13">
        <f t="shared" si="1775"/>
        <v>-51.799999999999272</v>
      </c>
      <c r="L3702" s="13">
        <f t="shared" si="1784"/>
        <v>-304.71999999999935</v>
      </c>
      <c r="M3702" s="13">
        <f t="shared" si="1776"/>
        <v>85.069999999999709</v>
      </c>
      <c r="N3702" s="13"/>
      <c r="X3702">
        <f t="shared" si="1777"/>
        <v>51.799999999999272</v>
      </c>
      <c r="Y3702">
        <f t="shared" si="1778"/>
        <v>0</v>
      </c>
      <c r="Z3702">
        <f t="shared" si="1779"/>
        <v>0</v>
      </c>
      <c r="AA3702" s="22">
        <f t="shared" si="1780"/>
        <v>0</v>
      </c>
      <c r="AB3702" s="22">
        <f t="shared" si="1781"/>
        <v>0</v>
      </c>
      <c r="AC3702" s="22">
        <f t="shared" si="1782"/>
        <v>0</v>
      </c>
      <c r="AD3702" s="22">
        <f t="shared" si="1783"/>
        <v>0</v>
      </c>
    </row>
    <row r="3703" spans="3:30" x14ac:dyDescent="0.25">
      <c r="E3703" s="11">
        <v>43139.916666666664</v>
      </c>
      <c r="F3703" s="9">
        <v>12217.11</v>
      </c>
      <c r="G3703" s="9">
        <v>12238.12</v>
      </c>
      <c r="H3703" s="9">
        <v>12133.54</v>
      </c>
      <c r="I3703" s="9">
        <v>12134.04</v>
      </c>
      <c r="K3703" s="13">
        <f t="shared" si="1775"/>
        <v>-83.069999999999709</v>
      </c>
      <c r="L3703" s="13">
        <f t="shared" si="1784"/>
        <v>-387.78999999999905</v>
      </c>
      <c r="M3703" s="13">
        <f t="shared" si="1776"/>
        <v>104.57999999999993</v>
      </c>
      <c r="N3703" s="13"/>
      <c r="X3703">
        <f t="shared" si="1777"/>
        <v>83.069999999999709</v>
      </c>
      <c r="Y3703">
        <f t="shared" si="1778"/>
        <v>0</v>
      </c>
      <c r="Z3703">
        <f t="shared" si="1779"/>
        <v>0</v>
      </c>
      <c r="AA3703" s="22">
        <f t="shared" si="1780"/>
        <v>0</v>
      </c>
      <c r="AB3703" s="22">
        <f t="shared" si="1781"/>
        <v>0</v>
      </c>
      <c r="AC3703" s="22">
        <f t="shared" si="1782"/>
        <v>0</v>
      </c>
      <c r="AD3703" s="22">
        <f t="shared" si="1783"/>
        <v>0</v>
      </c>
    </row>
    <row r="3704" spans="3:30" hidden="1" x14ac:dyDescent="0.25">
      <c r="E3704" s="12">
        <v>43139.958333333336</v>
      </c>
      <c r="F3704" s="10">
        <v>12130.61</v>
      </c>
      <c r="G3704" s="10">
        <v>12241.92</v>
      </c>
      <c r="H3704" s="10">
        <v>12130.61</v>
      </c>
      <c r="I3704" s="10">
        <v>12199.3</v>
      </c>
    </row>
    <row r="3705" spans="3:30" hidden="1" x14ac:dyDescent="0.25">
      <c r="E3705" s="11">
        <v>43140.041666666664</v>
      </c>
      <c r="F3705" s="9">
        <v>12199.3</v>
      </c>
      <c r="G3705" s="9">
        <v>12222.15</v>
      </c>
      <c r="H3705" s="9">
        <v>12155.37</v>
      </c>
      <c r="I3705" s="9">
        <v>12182.31</v>
      </c>
    </row>
    <row r="3706" spans="3:30" hidden="1" x14ac:dyDescent="0.25">
      <c r="E3706" s="12">
        <v>43140.083333333336</v>
      </c>
      <c r="F3706" s="10">
        <v>12182.9</v>
      </c>
      <c r="G3706" s="10">
        <v>12258.54</v>
      </c>
      <c r="H3706" s="10">
        <v>12176.43</v>
      </c>
      <c r="I3706" s="10">
        <v>12232.07</v>
      </c>
    </row>
    <row r="3707" spans="3:30" hidden="1" x14ac:dyDescent="0.25">
      <c r="E3707" s="11">
        <v>43140.125</v>
      </c>
      <c r="F3707" s="9">
        <v>12232.65</v>
      </c>
      <c r="G3707" s="9">
        <v>12275.53</v>
      </c>
      <c r="H3707" s="9">
        <v>12200.11</v>
      </c>
      <c r="I3707" s="9">
        <v>12202.46</v>
      </c>
    </row>
    <row r="3708" spans="3:30" hidden="1" x14ac:dyDescent="0.25">
      <c r="E3708" s="12">
        <v>43140.166666666664</v>
      </c>
      <c r="F3708" s="10">
        <v>12201.28</v>
      </c>
      <c r="G3708" s="10">
        <v>12216.16</v>
      </c>
      <c r="H3708" s="10">
        <v>12150.87</v>
      </c>
      <c r="I3708" s="10">
        <v>12187.83</v>
      </c>
    </row>
    <row r="3709" spans="3:30" hidden="1" x14ac:dyDescent="0.25">
      <c r="E3709" s="11">
        <v>43140.208333333336</v>
      </c>
      <c r="F3709" s="9">
        <v>12188.42</v>
      </c>
      <c r="G3709" s="9">
        <v>12288.42</v>
      </c>
      <c r="H3709" s="9">
        <v>12187.24</v>
      </c>
      <c r="I3709" s="9">
        <v>12241.03</v>
      </c>
    </row>
    <row r="3710" spans="3:30" hidden="1" x14ac:dyDescent="0.25">
      <c r="E3710" s="12">
        <v>43140.25</v>
      </c>
      <c r="F3710" s="10">
        <v>12242.21</v>
      </c>
      <c r="G3710" s="10">
        <v>12264.97</v>
      </c>
      <c r="H3710" s="10">
        <v>12233.79</v>
      </c>
      <c r="I3710" s="10">
        <v>12251.02</v>
      </c>
    </row>
    <row r="3711" spans="3:30" hidden="1" x14ac:dyDescent="0.25">
      <c r="E3711" s="11">
        <v>43140.291666666664</v>
      </c>
      <c r="F3711" s="9">
        <v>12251.61</v>
      </c>
      <c r="G3711" s="9">
        <v>12263.54</v>
      </c>
      <c r="H3711" s="9">
        <v>12188.86</v>
      </c>
      <c r="I3711" s="9">
        <v>12252.83</v>
      </c>
    </row>
    <row r="3712" spans="3:30" x14ac:dyDescent="0.25">
      <c r="C3712">
        <v>1</v>
      </c>
      <c r="E3712" s="12">
        <v>43140.333333333336</v>
      </c>
      <c r="F3712" s="10">
        <v>12254.59</v>
      </c>
      <c r="G3712" s="10">
        <v>12264.06</v>
      </c>
      <c r="H3712" s="10">
        <v>12172.19</v>
      </c>
      <c r="I3712" s="10">
        <v>12172.19</v>
      </c>
      <c r="K3712" s="13">
        <f t="shared" ref="K3712:K3726" si="1785">I3712-F3712</f>
        <v>-82.399999999999636</v>
      </c>
      <c r="L3712" s="13">
        <v>0</v>
      </c>
      <c r="M3712" s="13">
        <f t="shared" ref="M3712:M3726" si="1786">G3712-H3712</f>
        <v>91.869999999998981</v>
      </c>
      <c r="N3712" s="13">
        <f t="shared" ref="N3712" si="1787">I3726-F3712</f>
        <v>-38.540000000000873</v>
      </c>
      <c r="O3712" s="18">
        <f>IF(K3712*N3712&gt;0,1,0)</f>
        <v>1</v>
      </c>
      <c r="S3712" s="13">
        <f>MAX(G3712:G3727)</f>
        <v>12298.28</v>
      </c>
      <c r="X3712">
        <f t="shared" ref="X3712:X3726" si="1788">ABS(K3712)</f>
        <v>82.399999999999636</v>
      </c>
      <c r="Y3712">
        <f t="shared" ref="Y3712:Y3726" si="1789">ABS(N3712)</f>
        <v>38.540000000000873</v>
      </c>
      <c r="Z3712">
        <f t="shared" ref="Z3712:Z3726" si="1790">IF(S3712&lt;1000,ABS(S3712),0)</f>
        <v>0</v>
      </c>
      <c r="AA3712" s="22">
        <f t="shared" ref="AA3712:AA3726" si="1791">ABS(P3712)</f>
        <v>0</v>
      </c>
      <c r="AB3712" s="22">
        <f t="shared" ref="AB3712:AB3726" si="1792">ABS(Q3712)</f>
        <v>0</v>
      </c>
      <c r="AC3712" s="22">
        <f t="shared" ref="AC3712:AC3726" si="1793">IF(O3712=1,ABS(P3713),0)</f>
        <v>0.50717919459896454</v>
      </c>
      <c r="AD3712" s="22">
        <f t="shared" ref="AD3712:AD3726" si="1794">IF(O3712=0,ABS(Q3713),0)</f>
        <v>0</v>
      </c>
    </row>
    <row r="3713" spans="5:30" x14ac:dyDescent="0.25">
      <c r="E3713" s="11">
        <v>43140.375</v>
      </c>
      <c r="F3713" s="9">
        <v>12191.51</v>
      </c>
      <c r="G3713" s="9">
        <v>12238.26</v>
      </c>
      <c r="H3713" s="9">
        <v>12169.6</v>
      </c>
      <c r="I3713" s="9">
        <v>12221.73</v>
      </c>
      <c r="K3713" s="13">
        <f t="shared" si="1785"/>
        <v>30.219999999999345</v>
      </c>
      <c r="L3713" s="13">
        <f t="shared" ref="L3713:L3726" si="1795">L3712+K3713</f>
        <v>30.219999999999345</v>
      </c>
      <c r="M3713" s="13">
        <f t="shared" si="1786"/>
        <v>68.659999999999854</v>
      </c>
      <c r="N3713" s="13"/>
      <c r="P3713">
        <f>_xlfn.IFS(K3712&lt;0,MIN(L3712:L3726),K3712&gt;0,MAX(L3712:L3726))/S3691</f>
        <v>-0.50717919459896454</v>
      </c>
      <c r="Q3713">
        <f>_xlfn.IFS(K3712&lt;0,MAX(L3712:L3726),K3712&gt;0,MIN(L3712:L3726))/S3691</f>
        <v>0.16219749916797316</v>
      </c>
      <c r="S3713" s="13">
        <f>MIN(H3712:H3727)</f>
        <v>11908.12</v>
      </c>
      <c r="X3713">
        <f t="shared" si="1788"/>
        <v>30.219999999999345</v>
      </c>
      <c r="Y3713">
        <f t="shared" si="1789"/>
        <v>0</v>
      </c>
      <c r="Z3713">
        <f t="shared" si="1790"/>
        <v>0</v>
      </c>
      <c r="AA3713" s="22">
        <f t="shared" si="1791"/>
        <v>0.50717919459896454</v>
      </c>
      <c r="AB3713" s="22">
        <f t="shared" si="1792"/>
        <v>0.16219749916797316</v>
      </c>
      <c r="AC3713" s="22">
        <f t="shared" si="1793"/>
        <v>0</v>
      </c>
      <c r="AD3713" s="22">
        <f t="shared" si="1794"/>
        <v>0</v>
      </c>
    </row>
    <row r="3714" spans="5:30" x14ac:dyDescent="0.25">
      <c r="E3714" s="12">
        <v>43140.416666666664</v>
      </c>
      <c r="F3714" s="10">
        <v>12222.48</v>
      </c>
      <c r="G3714" s="10">
        <v>12298.28</v>
      </c>
      <c r="H3714" s="10">
        <v>12193.15</v>
      </c>
      <c r="I3714" s="10">
        <v>12260.49</v>
      </c>
      <c r="K3714" s="13">
        <f t="shared" si="1785"/>
        <v>38.010000000000218</v>
      </c>
      <c r="L3714" s="13">
        <f t="shared" si="1795"/>
        <v>68.229999999999563</v>
      </c>
      <c r="M3714" s="13">
        <f t="shared" si="1786"/>
        <v>105.13000000000102</v>
      </c>
      <c r="N3714" s="13"/>
      <c r="S3714" s="13">
        <f>S3712-S3713</f>
        <v>390.15999999999985</v>
      </c>
      <c r="X3714">
        <f t="shared" si="1788"/>
        <v>38.010000000000218</v>
      </c>
      <c r="Y3714">
        <f t="shared" si="1789"/>
        <v>0</v>
      </c>
      <c r="Z3714">
        <f t="shared" si="1790"/>
        <v>390.15999999999985</v>
      </c>
      <c r="AA3714" s="22">
        <f t="shared" si="1791"/>
        <v>0</v>
      </c>
      <c r="AB3714" s="22">
        <f t="shared" si="1792"/>
        <v>0</v>
      </c>
      <c r="AC3714" s="22">
        <f t="shared" si="1793"/>
        <v>0</v>
      </c>
      <c r="AD3714" s="22">
        <f t="shared" si="1794"/>
        <v>0</v>
      </c>
    </row>
    <row r="3715" spans="5:30" x14ac:dyDescent="0.25">
      <c r="E3715" s="11">
        <v>43140.458333333336</v>
      </c>
      <c r="F3715" s="9">
        <v>12259.74</v>
      </c>
      <c r="G3715" s="9">
        <v>12266.59</v>
      </c>
      <c r="H3715" s="9">
        <v>12208.44</v>
      </c>
      <c r="I3715" s="9">
        <v>12225.03</v>
      </c>
      <c r="K3715" s="13">
        <f t="shared" si="1785"/>
        <v>-34.709999999999127</v>
      </c>
      <c r="L3715" s="13">
        <f t="shared" si="1795"/>
        <v>33.520000000000437</v>
      </c>
      <c r="M3715" s="13">
        <f t="shared" si="1786"/>
        <v>58.149999999999636</v>
      </c>
      <c r="N3715" s="13"/>
      <c r="X3715">
        <f t="shared" si="1788"/>
        <v>34.709999999999127</v>
      </c>
      <c r="Y3715">
        <f t="shared" si="1789"/>
        <v>0</v>
      </c>
      <c r="Z3715">
        <f t="shared" si="1790"/>
        <v>0</v>
      </c>
      <c r="AA3715" s="22">
        <f t="shared" si="1791"/>
        <v>0</v>
      </c>
      <c r="AB3715" s="22">
        <f t="shared" si="1792"/>
        <v>0</v>
      </c>
      <c r="AC3715" s="22">
        <f t="shared" si="1793"/>
        <v>0</v>
      </c>
      <c r="AD3715" s="22">
        <f t="shared" si="1794"/>
        <v>0</v>
      </c>
    </row>
    <row r="3716" spans="5:30" x14ac:dyDescent="0.25">
      <c r="E3716" s="12">
        <v>43140.5</v>
      </c>
      <c r="F3716" s="10">
        <v>12224.53</v>
      </c>
      <c r="G3716" s="10">
        <v>12261.66</v>
      </c>
      <c r="H3716" s="10">
        <v>12195.61</v>
      </c>
      <c r="I3716" s="10">
        <v>12218.41</v>
      </c>
      <c r="K3716" s="13">
        <f t="shared" si="1785"/>
        <v>-6.1200000000008004</v>
      </c>
      <c r="L3716" s="13">
        <f t="shared" si="1795"/>
        <v>27.399999999999636</v>
      </c>
      <c r="M3716" s="13">
        <f t="shared" si="1786"/>
        <v>66.049999999999272</v>
      </c>
      <c r="N3716" s="13"/>
      <c r="X3716">
        <f t="shared" si="1788"/>
        <v>6.1200000000008004</v>
      </c>
      <c r="Y3716">
        <f t="shared" si="1789"/>
        <v>0</v>
      </c>
      <c r="Z3716">
        <f t="shared" si="1790"/>
        <v>0</v>
      </c>
      <c r="AA3716" s="22">
        <f t="shared" si="1791"/>
        <v>0</v>
      </c>
      <c r="AB3716" s="22">
        <f t="shared" si="1792"/>
        <v>0</v>
      </c>
      <c r="AC3716" s="22">
        <f t="shared" si="1793"/>
        <v>0</v>
      </c>
      <c r="AD3716" s="22">
        <f t="shared" si="1794"/>
        <v>0</v>
      </c>
    </row>
    <row r="3717" spans="5:30" x14ac:dyDescent="0.25">
      <c r="E3717" s="11">
        <v>43140.541666666664</v>
      </c>
      <c r="F3717" s="9">
        <v>12217.91</v>
      </c>
      <c r="G3717" s="9">
        <v>12225.45</v>
      </c>
      <c r="H3717" s="9">
        <v>12053.97</v>
      </c>
      <c r="I3717" s="9">
        <v>12119.67</v>
      </c>
      <c r="K3717" s="13">
        <f t="shared" si="1785"/>
        <v>-98.239999999999782</v>
      </c>
      <c r="L3717" s="13">
        <f t="shared" si="1795"/>
        <v>-70.840000000000146</v>
      </c>
      <c r="M3717" s="13">
        <f t="shared" si="1786"/>
        <v>171.48000000000138</v>
      </c>
      <c r="N3717" s="13"/>
      <c r="X3717">
        <f t="shared" si="1788"/>
        <v>98.239999999999782</v>
      </c>
      <c r="Y3717">
        <f t="shared" si="1789"/>
        <v>0</v>
      </c>
      <c r="Z3717">
        <f t="shared" si="1790"/>
        <v>0</v>
      </c>
      <c r="AA3717" s="22">
        <f t="shared" si="1791"/>
        <v>0</v>
      </c>
      <c r="AB3717" s="22">
        <f t="shared" si="1792"/>
        <v>0</v>
      </c>
      <c r="AC3717" s="22">
        <f t="shared" si="1793"/>
        <v>0</v>
      </c>
      <c r="AD3717" s="22">
        <f t="shared" si="1794"/>
        <v>0</v>
      </c>
    </row>
    <row r="3718" spans="5:30" x14ac:dyDescent="0.25">
      <c r="E3718" s="12">
        <v>43140.583333333336</v>
      </c>
      <c r="F3718" s="10">
        <v>12118.92</v>
      </c>
      <c r="G3718" s="10">
        <v>12123.68</v>
      </c>
      <c r="H3718" s="10">
        <v>12002.39</v>
      </c>
      <c r="I3718" s="10">
        <v>12058.66</v>
      </c>
      <c r="K3718" s="13">
        <f t="shared" si="1785"/>
        <v>-60.260000000000218</v>
      </c>
      <c r="L3718" s="13">
        <f t="shared" si="1795"/>
        <v>-131.10000000000036</v>
      </c>
      <c r="M3718" s="13">
        <f t="shared" si="1786"/>
        <v>121.29000000000087</v>
      </c>
      <c r="N3718" s="13"/>
      <c r="X3718">
        <f t="shared" si="1788"/>
        <v>60.260000000000218</v>
      </c>
      <c r="Y3718">
        <f t="shared" si="1789"/>
        <v>0</v>
      </c>
      <c r="Z3718">
        <f t="shared" si="1790"/>
        <v>0</v>
      </c>
      <c r="AA3718" s="22">
        <f t="shared" si="1791"/>
        <v>0</v>
      </c>
      <c r="AB3718" s="22">
        <f t="shared" si="1792"/>
        <v>0</v>
      </c>
      <c r="AC3718" s="22">
        <f t="shared" si="1793"/>
        <v>0</v>
      </c>
      <c r="AD3718" s="22">
        <f t="shared" si="1794"/>
        <v>0</v>
      </c>
    </row>
    <row r="3719" spans="5:30" x14ac:dyDescent="0.25">
      <c r="E3719" s="11">
        <v>43140.625</v>
      </c>
      <c r="F3719" s="9">
        <v>12058.16</v>
      </c>
      <c r="G3719" s="9">
        <v>12210.35</v>
      </c>
      <c r="H3719" s="9">
        <v>12024.89</v>
      </c>
      <c r="I3719" s="9">
        <v>12195.38</v>
      </c>
      <c r="K3719" s="13">
        <f t="shared" si="1785"/>
        <v>137.21999999999935</v>
      </c>
      <c r="L3719" s="13">
        <f t="shared" si="1795"/>
        <v>6.1199999999989814</v>
      </c>
      <c r="M3719" s="13">
        <f t="shared" si="1786"/>
        <v>185.46000000000095</v>
      </c>
      <c r="N3719" s="13"/>
      <c r="X3719">
        <f t="shared" si="1788"/>
        <v>137.21999999999935</v>
      </c>
      <c r="Y3719">
        <f t="shared" si="1789"/>
        <v>0</v>
      </c>
      <c r="Z3719">
        <f t="shared" si="1790"/>
        <v>0</v>
      </c>
      <c r="AA3719" s="22">
        <f t="shared" si="1791"/>
        <v>0</v>
      </c>
      <c r="AB3719" s="22">
        <f t="shared" si="1792"/>
        <v>0</v>
      </c>
      <c r="AC3719" s="22">
        <f t="shared" si="1793"/>
        <v>0</v>
      </c>
      <c r="AD3719" s="22">
        <f t="shared" si="1794"/>
        <v>0</v>
      </c>
    </row>
    <row r="3720" spans="5:30" x14ac:dyDescent="0.25">
      <c r="E3720" s="12">
        <v>43140.666666666664</v>
      </c>
      <c r="F3720" s="10">
        <v>12195.63</v>
      </c>
      <c r="G3720" s="10">
        <v>12244.32</v>
      </c>
      <c r="H3720" s="10">
        <v>12139.38</v>
      </c>
      <c r="I3720" s="10">
        <v>12222.45</v>
      </c>
      <c r="K3720" s="13">
        <f t="shared" si="1785"/>
        <v>26.820000000001528</v>
      </c>
      <c r="L3720" s="13">
        <f t="shared" si="1795"/>
        <v>32.940000000000509</v>
      </c>
      <c r="M3720" s="13">
        <f t="shared" si="1786"/>
        <v>104.94000000000051</v>
      </c>
      <c r="N3720" s="13"/>
      <c r="X3720">
        <f t="shared" si="1788"/>
        <v>26.820000000001528</v>
      </c>
      <c r="Y3720">
        <f t="shared" si="1789"/>
        <v>0</v>
      </c>
      <c r="Z3720">
        <f t="shared" si="1790"/>
        <v>0</v>
      </c>
      <c r="AA3720" s="22">
        <f t="shared" si="1791"/>
        <v>0</v>
      </c>
      <c r="AB3720" s="22">
        <f t="shared" si="1792"/>
        <v>0</v>
      </c>
      <c r="AC3720" s="22">
        <f t="shared" si="1793"/>
        <v>0</v>
      </c>
      <c r="AD3720" s="22">
        <f t="shared" si="1794"/>
        <v>0</v>
      </c>
    </row>
    <row r="3721" spans="5:30" x14ac:dyDescent="0.25">
      <c r="E3721" s="11">
        <v>43140.708333333336</v>
      </c>
      <c r="F3721" s="9">
        <v>12222.2</v>
      </c>
      <c r="G3721" s="9">
        <v>12230.83</v>
      </c>
      <c r="H3721" s="9">
        <v>12056.01</v>
      </c>
      <c r="I3721" s="9">
        <v>12110.16</v>
      </c>
      <c r="K3721" s="13">
        <f t="shared" si="1785"/>
        <v>-112.04000000000087</v>
      </c>
      <c r="L3721" s="13">
        <f t="shared" si="1795"/>
        <v>-79.100000000000364</v>
      </c>
      <c r="M3721" s="13">
        <f t="shared" si="1786"/>
        <v>174.81999999999971</v>
      </c>
      <c r="N3721" s="13"/>
      <c r="X3721">
        <f t="shared" si="1788"/>
        <v>112.04000000000087</v>
      </c>
      <c r="Y3721">
        <f t="shared" si="1789"/>
        <v>0</v>
      </c>
      <c r="Z3721">
        <f t="shared" si="1790"/>
        <v>0</v>
      </c>
      <c r="AA3721" s="22">
        <f t="shared" si="1791"/>
        <v>0</v>
      </c>
      <c r="AB3721" s="22">
        <f t="shared" si="1792"/>
        <v>0</v>
      </c>
      <c r="AC3721" s="22">
        <f t="shared" si="1793"/>
        <v>0</v>
      </c>
      <c r="AD3721" s="22">
        <f t="shared" si="1794"/>
        <v>0</v>
      </c>
    </row>
    <row r="3722" spans="5:30" x14ac:dyDescent="0.25">
      <c r="E3722" s="12">
        <v>43140.75</v>
      </c>
      <c r="F3722" s="10">
        <v>12109.91</v>
      </c>
      <c r="G3722" s="10">
        <v>12144.36</v>
      </c>
      <c r="H3722" s="10">
        <v>12047.78</v>
      </c>
      <c r="I3722" s="10">
        <v>12063.74</v>
      </c>
      <c r="K3722" s="13">
        <f t="shared" si="1785"/>
        <v>-46.170000000000073</v>
      </c>
      <c r="L3722" s="13">
        <f t="shared" si="1795"/>
        <v>-125.27000000000044</v>
      </c>
      <c r="M3722" s="13">
        <f t="shared" si="1786"/>
        <v>96.579999999999927</v>
      </c>
      <c r="N3722" s="13"/>
      <c r="X3722">
        <f t="shared" si="1788"/>
        <v>46.170000000000073</v>
      </c>
      <c r="Y3722">
        <f t="shared" si="1789"/>
        <v>0</v>
      </c>
      <c r="Z3722">
        <f t="shared" si="1790"/>
        <v>0</v>
      </c>
      <c r="AA3722" s="22">
        <f t="shared" si="1791"/>
        <v>0</v>
      </c>
      <c r="AB3722" s="22">
        <f t="shared" si="1792"/>
        <v>0</v>
      </c>
      <c r="AC3722" s="22">
        <f t="shared" si="1793"/>
        <v>0</v>
      </c>
      <c r="AD3722" s="22">
        <f t="shared" si="1794"/>
        <v>0</v>
      </c>
    </row>
    <row r="3723" spans="5:30" x14ac:dyDescent="0.25">
      <c r="E3723" s="11">
        <v>43140.791666666664</v>
      </c>
      <c r="F3723" s="9">
        <v>12064.74</v>
      </c>
      <c r="G3723" s="9">
        <v>12069.74</v>
      </c>
      <c r="H3723" s="9">
        <v>11941.65</v>
      </c>
      <c r="I3723" s="9">
        <v>12022.7</v>
      </c>
      <c r="K3723" s="13">
        <f t="shared" si="1785"/>
        <v>-42.039999999999054</v>
      </c>
      <c r="L3723" s="13">
        <f t="shared" si="1795"/>
        <v>-167.30999999999949</v>
      </c>
      <c r="M3723" s="13">
        <f t="shared" si="1786"/>
        <v>128.09000000000015</v>
      </c>
      <c r="N3723" s="13"/>
      <c r="X3723">
        <f t="shared" si="1788"/>
        <v>42.039999999999054</v>
      </c>
      <c r="Y3723">
        <f t="shared" si="1789"/>
        <v>0</v>
      </c>
      <c r="Z3723">
        <f t="shared" si="1790"/>
        <v>0</v>
      </c>
      <c r="AA3723" s="22">
        <f t="shared" si="1791"/>
        <v>0</v>
      </c>
      <c r="AB3723" s="22">
        <f t="shared" si="1792"/>
        <v>0</v>
      </c>
      <c r="AC3723" s="22">
        <f t="shared" si="1793"/>
        <v>0</v>
      </c>
      <c r="AD3723" s="22">
        <f t="shared" si="1794"/>
        <v>0</v>
      </c>
    </row>
    <row r="3724" spans="5:30" x14ac:dyDescent="0.25">
      <c r="E3724" s="12">
        <v>43140.833333333336</v>
      </c>
      <c r="F3724" s="10">
        <v>12021.2</v>
      </c>
      <c r="G3724" s="10">
        <v>12021.2</v>
      </c>
      <c r="H3724" s="10">
        <v>11908.12</v>
      </c>
      <c r="I3724" s="10">
        <v>11975.16</v>
      </c>
      <c r="K3724" s="13">
        <f t="shared" si="1785"/>
        <v>-46.040000000000873</v>
      </c>
      <c r="L3724" s="13">
        <f t="shared" si="1795"/>
        <v>-213.35000000000036</v>
      </c>
      <c r="M3724" s="13">
        <f t="shared" si="1786"/>
        <v>113.07999999999993</v>
      </c>
      <c r="N3724" s="13"/>
      <c r="X3724">
        <f t="shared" si="1788"/>
        <v>46.040000000000873</v>
      </c>
      <c r="Y3724">
        <f t="shared" si="1789"/>
        <v>0</v>
      </c>
      <c r="Z3724">
        <f t="shared" si="1790"/>
        <v>0</v>
      </c>
      <c r="AA3724" s="22">
        <f t="shared" si="1791"/>
        <v>0</v>
      </c>
      <c r="AB3724" s="22">
        <f t="shared" si="1792"/>
        <v>0</v>
      </c>
      <c r="AC3724" s="22">
        <f t="shared" si="1793"/>
        <v>0</v>
      </c>
      <c r="AD3724" s="22">
        <f t="shared" si="1794"/>
        <v>0</v>
      </c>
    </row>
    <row r="3725" spans="5:30" x14ac:dyDescent="0.25">
      <c r="E3725" s="11">
        <v>43140.875</v>
      </c>
      <c r="F3725" s="9">
        <v>11975.66</v>
      </c>
      <c r="G3725" s="9">
        <v>12190.3</v>
      </c>
      <c r="H3725" s="9">
        <v>11974.16</v>
      </c>
      <c r="I3725" s="9">
        <v>12108.99</v>
      </c>
      <c r="K3725" s="13">
        <f t="shared" si="1785"/>
        <v>133.32999999999993</v>
      </c>
      <c r="L3725" s="13">
        <f t="shared" si="1795"/>
        <v>-80.020000000000437</v>
      </c>
      <c r="M3725" s="13">
        <f t="shared" si="1786"/>
        <v>216.13999999999942</v>
      </c>
      <c r="N3725" s="13"/>
      <c r="X3725">
        <f t="shared" si="1788"/>
        <v>133.32999999999993</v>
      </c>
      <c r="Y3725">
        <f t="shared" si="1789"/>
        <v>0</v>
      </c>
      <c r="Z3725">
        <f t="shared" si="1790"/>
        <v>0</v>
      </c>
      <c r="AA3725" s="22">
        <f t="shared" si="1791"/>
        <v>0</v>
      </c>
      <c r="AB3725" s="22">
        <f t="shared" si="1792"/>
        <v>0</v>
      </c>
      <c r="AC3725" s="22">
        <f t="shared" si="1793"/>
        <v>0</v>
      </c>
      <c r="AD3725" s="22">
        <f t="shared" si="1794"/>
        <v>0</v>
      </c>
    </row>
    <row r="3726" spans="5:30" x14ac:dyDescent="0.25">
      <c r="E3726" s="12">
        <v>43140.916666666664</v>
      </c>
      <c r="F3726" s="10">
        <v>12107.74</v>
      </c>
      <c r="G3726" s="10">
        <v>12250.07</v>
      </c>
      <c r="H3726" s="10">
        <v>12059.45</v>
      </c>
      <c r="I3726" s="10">
        <v>12216.05</v>
      </c>
      <c r="K3726" s="13">
        <f t="shared" si="1785"/>
        <v>108.30999999999949</v>
      </c>
      <c r="L3726" s="13">
        <f t="shared" si="1795"/>
        <v>28.289999999999054</v>
      </c>
      <c r="M3726" s="13">
        <f t="shared" si="1786"/>
        <v>190.61999999999898</v>
      </c>
      <c r="N3726" s="13"/>
      <c r="X3726">
        <f t="shared" si="1788"/>
        <v>108.30999999999949</v>
      </c>
      <c r="Y3726">
        <f t="shared" si="1789"/>
        <v>0</v>
      </c>
      <c r="Z3726">
        <f t="shared" si="1790"/>
        <v>0</v>
      </c>
      <c r="AA3726" s="22">
        <f t="shared" si="1791"/>
        <v>0</v>
      </c>
      <c r="AB3726" s="22">
        <f t="shared" si="1792"/>
        <v>0</v>
      </c>
      <c r="AC3726" s="22">
        <f t="shared" si="1793"/>
        <v>0</v>
      </c>
      <c r="AD3726" s="22">
        <f t="shared" si="1794"/>
        <v>0</v>
      </c>
    </row>
    <row r="3727" spans="5:30" hidden="1" x14ac:dyDescent="0.25">
      <c r="E3727" s="11">
        <v>43143.041666666664</v>
      </c>
      <c r="F3727" s="9">
        <v>12215.45</v>
      </c>
      <c r="G3727" s="9">
        <v>12283.67</v>
      </c>
      <c r="H3727" s="9">
        <v>12215.45</v>
      </c>
      <c r="I3727" s="9">
        <v>12283.67</v>
      </c>
    </row>
    <row r="3728" spans="5:30" hidden="1" x14ac:dyDescent="0.25">
      <c r="E3728" s="12">
        <v>43143.083333333336</v>
      </c>
      <c r="F3728" s="10">
        <v>12283.09</v>
      </c>
      <c r="G3728" s="10">
        <v>12299.66</v>
      </c>
      <c r="H3728" s="10">
        <v>12267.67</v>
      </c>
      <c r="I3728" s="10">
        <v>12295.57</v>
      </c>
    </row>
    <row r="3729" spans="3:30" hidden="1" x14ac:dyDescent="0.25">
      <c r="E3729" s="11">
        <v>43143.125</v>
      </c>
      <c r="F3729" s="9">
        <v>12296.16</v>
      </c>
      <c r="G3729" s="9">
        <v>12305.31</v>
      </c>
      <c r="H3729" s="9">
        <v>12263.15</v>
      </c>
      <c r="I3729" s="9">
        <v>12270.06</v>
      </c>
    </row>
    <row r="3730" spans="3:30" hidden="1" x14ac:dyDescent="0.25">
      <c r="E3730" s="12">
        <v>43143.166666666664</v>
      </c>
      <c r="F3730" s="10">
        <v>12270.65</v>
      </c>
      <c r="G3730" s="10">
        <v>12291.89</v>
      </c>
      <c r="H3730" s="10">
        <v>12265.98</v>
      </c>
      <c r="I3730" s="10">
        <v>12285.13</v>
      </c>
    </row>
    <row r="3731" spans="3:30" hidden="1" x14ac:dyDescent="0.25">
      <c r="E3731" s="11">
        <v>43143.208333333336</v>
      </c>
      <c r="F3731" s="9">
        <v>12283.97</v>
      </c>
      <c r="G3731" s="9">
        <v>12294.54</v>
      </c>
      <c r="H3731" s="9">
        <v>12274.29</v>
      </c>
      <c r="I3731" s="9">
        <v>12275.46</v>
      </c>
    </row>
    <row r="3732" spans="3:30" hidden="1" x14ac:dyDescent="0.25">
      <c r="E3732" s="12">
        <v>43143.25</v>
      </c>
      <c r="F3732" s="10">
        <v>12275.46</v>
      </c>
      <c r="G3732" s="10">
        <v>12283.95</v>
      </c>
      <c r="H3732" s="10">
        <v>12271.96</v>
      </c>
      <c r="I3732" s="10">
        <v>12282.78</v>
      </c>
    </row>
    <row r="3733" spans="3:30" hidden="1" x14ac:dyDescent="0.25">
      <c r="E3733" s="11">
        <v>43143.291666666664</v>
      </c>
      <c r="F3733" s="9">
        <v>12283.36</v>
      </c>
      <c r="G3733" s="9">
        <v>12295.51</v>
      </c>
      <c r="H3733" s="9">
        <v>12275.2</v>
      </c>
      <c r="I3733" s="9">
        <v>12292.18</v>
      </c>
    </row>
    <row r="3734" spans="3:30" x14ac:dyDescent="0.25">
      <c r="C3734">
        <v>1</v>
      </c>
      <c r="E3734" s="12">
        <v>43143.333333333336</v>
      </c>
      <c r="F3734" s="10">
        <v>12291.64</v>
      </c>
      <c r="G3734" s="10">
        <v>12296.11</v>
      </c>
      <c r="H3734" s="10">
        <v>12252.95</v>
      </c>
      <c r="I3734" s="10">
        <v>12284.61</v>
      </c>
      <c r="K3734" s="13">
        <f t="shared" ref="K3734:K3748" si="1796">I3734-F3734</f>
        <v>-7.0299999999988358</v>
      </c>
      <c r="L3734" s="13">
        <v>0</v>
      </c>
      <c r="M3734" s="13">
        <f t="shared" ref="M3734:M3748" si="1797">G3734-H3734</f>
        <v>43.159999999999854</v>
      </c>
      <c r="N3734" s="13">
        <f t="shared" ref="N3734" si="1798">I3748-F3734</f>
        <v>58.630000000001019</v>
      </c>
      <c r="O3734" s="18">
        <f>IF(K3734*N3734&gt;0,1,0)</f>
        <v>0</v>
      </c>
      <c r="S3734" s="13">
        <f>MAX(G3734:G3749)</f>
        <v>12379.98</v>
      </c>
      <c r="X3734">
        <f t="shared" ref="X3734:X3748" si="1799">ABS(K3734)</f>
        <v>7.0299999999988358</v>
      </c>
      <c r="Y3734">
        <f t="shared" ref="Y3734:Y3748" si="1800">ABS(N3734)</f>
        <v>58.630000000001019</v>
      </c>
      <c r="Z3734">
        <f t="shared" ref="Z3734:Z3748" si="1801">IF(S3734&lt;1000,ABS(S3734),0)</f>
        <v>0</v>
      </c>
      <c r="AA3734" s="22">
        <f t="shared" ref="AA3734:AA3748" si="1802">ABS(P3734)</f>
        <v>0</v>
      </c>
      <c r="AB3734" s="22">
        <f t="shared" ref="AB3734:AB3748" si="1803">ABS(Q3734)</f>
        <v>0</v>
      </c>
      <c r="AC3734" s="22">
        <f t="shared" ref="AC3734:AC3748" si="1804">IF(O3734=1,ABS(P3735),0)</f>
        <v>0</v>
      </c>
      <c r="AD3734" s="22">
        <f t="shared" ref="AD3734:AD3748" si="1805">IF(O3734=0,ABS(Q3735),0)</f>
        <v>0</v>
      </c>
    </row>
    <row r="3735" spans="3:30" x14ac:dyDescent="0.25">
      <c r="E3735" s="11">
        <v>43143.375</v>
      </c>
      <c r="F3735" s="9">
        <v>12284.61</v>
      </c>
      <c r="G3735" s="9">
        <v>12301.11</v>
      </c>
      <c r="H3735" s="9">
        <v>12254.43</v>
      </c>
      <c r="I3735" s="9">
        <v>12280.48</v>
      </c>
      <c r="K3735" s="13">
        <f t="shared" si="1796"/>
        <v>-4.1300000000010186</v>
      </c>
      <c r="L3735" s="13">
        <f t="shared" ref="L3735:L3748" si="1806">L3734+K3735</f>
        <v>-4.1300000000010186</v>
      </c>
      <c r="M3735" s="13">
        <f t="shared" si="1797"/>
        <v>46.680000000000291</v>
      </c>
      <c r="N3735" s="13"/>
      <c r="S3735" s="13">
        <f>MIN(H3734:H3749)</f>
        <v>12218.32</v>
      </c>
      <c r="X3735">
        <f t="shared" si="1799"/>
        <v>4.1300000000010186</v>
      </c>
      <c r="Y3735">
        <f t="shared" si="1800"/>
        <v>0</v>
      </c>
      <c r="Z3735">
        <f t="shared" si="1801"/>
        <v>0</v>
      </c>
      <c r="AA3735" s="22">
        <f t="shared" si="1802"/>
        <v>0</v>
      </c>
      <c r="AB3735" s="22">
        <f t="shared" si="1803"/>
        <v>0</v>
      </c>
      <c r="AC3735" s="22">
        <f t="shared" si="1804"/>
        <v>0</v>
      </c>
      <c r="AD3735" s="22">
        <f t="shared" si="1805"/>
        <v>0.19809821611646269</v>
      </c>
    </row>
    <row r="3736" spans="3:30" x14ac:dyDescent="0.25">
      <c r="E3736" s="12">
        <v>43143.416666666664</v>
      </c>
      <c r="F3736" s="10">
        <v>12276.97</v>
      </c>
      <c r="G3736" s="10">
        <v>12379.98</v>
      </c>
      <c r="H3736" s="10">
        <v>12218.32</v>
      </c>
      <c r="I3736" s="10">
        <v>12342.41</v>
      </c>
      <c r="K3736" s="13">
        <f t="shared" si="1796"/>
        <v>65.440000000000509</v>
      </c>
      <c r="L3736" s="13">
        <f t="shared" si="1806"/>
        <v>61.309999999999491</v>
      </c>
      <c r="M3736" s="13">
        <f t="shared" si="1797"/>
        <v>161.65999999999985</v>
      </c>
      <c r="N3736" s="13"/>
      <c r="P3736">
        <f>_xlfn.IFS(K3735&lt;0,MIN(L3735:L3749),K3735&gt;0,MAX(L3735:L3749))/S3714</f>
        <v>-1.058540086118777E-2</v>
      </c>
      <c r="Q3736">
        <f>_xlfn.IFS(K3735&lt;0,MAX(L3735:L3749),K3735&gt;0,MIN(L3735:L3749))/S3714</f>
        <v>0.19809821611646269</v>
      </c>
      <c r="S3736" s="13">
        <f>S3734-S3735</f>
        <v>161.65999999999985</v>
      </c>
      <c r="X3736">
        <f t="shared" si="1799"/>
        <v>65.440000000000509</v>
      </c>
      <c r="Y3736">
        <f t="shared" si="1800"/>
        <v>0</v>
      </c>
      <c r="Z3736">
        <f t="shared" si="1801"/>
        <v>161.65999999999985</v>
      </c>
      <c r="AA3736" s="22">
        <f t="shared" si="1802"/>
        <v>1.058540086118777E-2</v>
      </c>
      <c r="AB3736" s="22">
        <f t="shared" si="1803"/>
        <v>0.19809821611646269</v>
      </c>
      <c r="AC3736" s="22">
        <f t="shared" si="1804"/>
        <v>0</v>
      </c>
      <c r="AD3736" s="22">
        <f t="shared" si="1805"/>
        <v>0</v>
      </c>
    </row>
    <row r="3737" spans="3:30" x14ac:dyDescent="0.25">
      <c r="E3737" s="11">
        <v>43143.458333333336</v>
      </c>
      <c r="F3737" s="9">
        <v>12341.41</v>
      </c>
      <c r="G3737" s="9">
        <v>12371.76</v>
      </c>
      <c r="H3737" s="9">
        <v>12318.4</v>
      </c>
      <c r="I3737" s="9">
        <v>12357.39</v>
      </c>
      <c r="K3737" s="13">
        <f t="shared" si="1796"/>
        <v>15.979999999999563</v>
      </c>
      <c r="L3737" s="13">
        <f t="shared" si="1806"/>
        <v>77.289999999999054</v>
      </c>
      <c r="M3737" s="13">
        <f t="shared" si="1797"/>
        <v>53.360000000000582</v>
      </c>
      <c r="N3737" s="13"/>
      <c r="X3737">
        <f t="shared" si="1799"/>
        <v>15.979999999999563</v>
      </c>
      <c r="Y3737">
        <f t="shared" si="1800"/>
        <v>0</v>
      </c>
      <c r="Z3737">
        <f t="shared" si="1801"/>
        <v>0</v>
      </c>
      <c r="AA3737" s="22">
        <f t="shared" si="1802"/>
        <v>0</v>
      </c>
      <c r="AB3737" s="22">
        <f t="shared" si="1803"/>
        <v>0</v>
      </c>
      <c r="AC3737" s="22">
        <f t="shared" si="1804"/>
        <v>0</v>
      </c>
      <c r="AD3737" s="22">
        <f t="shared" si="1805"/>
        <v>0</v>
      </c>
    </row>
    <row r="3738" spans="3:30" x14ac:dyDescent="0.25">
      <c r="E3738" s="12">
        <v>43143.5</v>
      </c>
      <c r="F3738" s="10">
        <v>12357.54</v>
      </c>
      <c r="G3738" s="10">
        <v>12359.54</v>
      </c>
      <c r="H3738" s="10">
        <v>12296.21</v>
      </c>
      <c r="I3738" s="10">
        <v>12333.92</v>
      </c>
      <c r="K3738" s="13">
        <f t="shared" si="1796"/>
        <v>-23.6200000000008</v>
      </c>
      <c r="L3738" s="13">
        <f t="shared" si="1806"/>
        <v>53.669999999998254</v>
      </c>
      <c r="M3738" s="13">
        <f t="shared" si="1797"/>
        <v>63.330000000001746</v>
      </c>
      <c r="N3738" s="13"/>
      <c r="X3738">
        <f t="shared" si="1799"/>
        <v>23.6200000000008</v>
      </c>
      <c r="Y3738">
        <f t="shared" si="1800"/>
        <v>0</v>
      </c>
      <c r="Z3738">
        <f t="shared" si="1801"/>
        <v>0</v>
      </c>
      <c r="AA3738" s="22">
        <f t="shared" si="1802"/>
        <v>0</v>
      </c>
      <c r="AB3738" s="22">
        <f t="shared" si="1803"/>
        <v>0</v>
      </c>
      <c r="AC3738" s="22">
        <f t="shared" si="1804"/>
        <v>0</v>
      </c>
      <c r="AD3738" s="22">
        <f t="shared" si="1805"/>
        <v>0</v>
      </c>
    </row>
    <row r="3739" spans="3:30" x14ac:dyDescent="0.25">
      <c r="E3739" s="11">
        <v>43143.541666666664</v>
      </c>
      <c r="F3739" s="9">
        <v>12334.42</v>
      </c>
      <c r="G3739" s="9">
        <v>12340.99</v>
      </c>
      <c r="H3739" s="9">
        <v>12283.21</v>
      </c>
      <c r="I3739" s="9">
        <v>12291.84</v>
      </c>
      <c r="K3739" s="13">
        <f t="shared" si="1796"/>
        <v>-42.579999999999927</v>
      </c>
      <c r="L3739" s="13">
        <f t="shared" si="1806"/>
        <v>11.089999999998327</v>
      </c>
      <c r="M3739" s="13">
        <f t="shared" si="1797"/>
        <v>57.780000000000655</v>
      </c>
      <c r="N3739" s="13"/>
      <c r="X3739">
        <f t="shared" si="1799"/>
        <v>42.579999999999927</v>
      </c>
      <c r="Y3739">
        <f t="shared" si="1800"/>
        <v>0</v>
      </c>
      <c r="Z3739">
        <f t="shared" si="1801"/>
        <v>0</v>
      </c>
      <c r="AA3739" s="22">
        <f t="shared" si="1802"/>
        <v>0</v>
      </c>
      <c r="AB3739" s="22">
        <f t="shared" si="1803"/>
        <v>0</v>
      </c>
      <c r="AC3739" s="22">
        <f t="shared" si="1804"/>
        <v>0</v>
      </c>
      <c r="AD3739" s="22">
        <f t="shared" si="1805"/>
        <v>0</v>
      </c>
    </row>
    <row r="3740" spans="3:30" x14ac:dyDescent="0.25">
      <c r="E3740" s="12">
        <v>43143.583333333336</v>
      </c>
      <c r="F3740" s="10">
        <v>12291.59</v>
      </c>
      <c r="G3740" s="10">
        <v>12316.1</v>
      </c>
      <c r="H3740" s="10">
        <v>12270.74</v>
      </c>
      <c r="I3740" s="10">
        <v>12285.07</v>
      </c>
      <c r="K3740" s="13">
        <f t="shared" si="1796"/>
        <v>-6.5200000000004366</v>
      </c>
      <c r="L3740" s="13">
        <f t="shared" si="1806"/>
        <v>4.56999999999789</v>
      </c>
      <c r="M3740" s="13">
        <f t="shared" si="1797"/>
        <v>45.360000000000582</v>
      </c>
      <c r="N3740" s="13"/>
      <c r="X3740">
        <f t="shared" si="1799"/>
        <v>6.5200000000004366</v>
      </c>
      <c r="Y3740">
        <f t="shared" si="1800"/>
        <v>0</v>
      </c>
      <c r="Z3740">
        <f t="shared" si="1801"/>
        <v>0</v>
      </c>
      <c r="AA3740" s="22">
        <f t="shared" si="1802"/>
        <v>0</v>
      </c>
      <c r="AB3740" s="22">
        <f t="shared" si="1803"/>
        <v>0</v>
      </c>
      <c r="AC3740" s="22">
        <f t="shared" si="1804"/>
        <v>0</v>
      </c>
      <c r="AD3740" s="22">
        <f t="shared" si="1805"/>
        <v>0</v>
      </c>
    </row>
    <row r="3741" spans="3:30" x14ac:dyDescent="0.25">
      <c r="E3741" s="11">
        <v>43143.625</v>
      </c>
      <c r="F3741" s="9">
        <v>12286.31</v>
      </c>
      <c r="G3741" s="9">
        <v>12341.01</v>
      </c>
      <c r="H3741" s="9">
        <v>12271.98</v>
      </c>
      <c r="I3741" s="9">
        <v>12304.38</v>
      </c>
      <c r="K3741" s="13">
        <f t="shared" si="1796"/>
        <v>18.069999999999709</v>
      </c>
      <c r="L3741" s="13">
        <f t="shared" si="1806"/>
        <v>22.639999999997599</v>
      </c>
      <c r="M3741" s="13">
        <f t="shared" si="1797"/>
        <v>69.030000000000655</v>
      </c>
      <c r="N3741" s="13"/>
      <c r="X3741">
        <f t="shared" si="1799"/>
        <v>18.069999999999709</v>
      </c>
      <c r="Y3741">
        <f t="shared" si="1800"/>
        <v>0</v>
      </c>
      <c r="Z3741">
        <f t="shared" si="1801"/>
        <v>0</v>
      </c>
      <c r="AA3741" s="22">
        <f t="shared" si="1802"/>
        <v>0</v>
      </c>
      <c r="AB3741" s="22">
        <f t="shared" si="1803"/>
        <v>0</v>
      </c>
      <c r="AC3741" s="22">
        <f t="shared" si="1804"/>
        <v>0</v>
      </c>
      <c r="AD3741" s="22">
        <f t="shared" si="1805"/>
        <v>0</v>
      </c>
    </row>
    <row r="3742" spans="3:30" x14ac:dyDescent="0.25">
      <c r="E3742" s="12">
        <v>43143.666666666664</v>
      </c>
      <c r="F3742" s="10">
        <v>12303.63</v>
      </c>
      <c r="G3742" s="10">
        <v>12339.44</v>
      </c>
      <c r="H3742" s="10">
        <v>12261.62</v>
      </c>
      <c r="I3742" s="10">
        <v>12286.1</v>
      </c>
      <c r="K3742" s="13">
        <f t="shared" si="1796"/>
        <v>-17.529999999998836</v>
      </c>
      <c r="L3742" s="13">
        <f t="shared" si="1806"/>
        <v>5.1099999999987631</v>
      </c>
      <c r="M3742" s="13">
        <f t="shared" si="1797"/>
        <v>77.819999999999709</v>
      </c>
      <c r="N3742" s="13"/>
      <c r="X3742">
        <f t="shared" si="1799"/>
        <v>17.529999999998836</v>
      </c>
      <c r="Y3742">
        <f t="shared" si="1800"/>
        <v>0</v>
      </c>
      <c r="Z3742">
        <f t="shared" si="1801"/>
        <v>0</v>
      </c>
      <c r="AA3742" s="22">
        <f t="shared" si="1802"/>
        <v>0</v>
      </c>
      <c r="AB3742" s="22">
        <f t="shared" si="1803"/>
        <v>0</v>
      </c>
      <c r="AC3742" s="22">
        <f t="shared" si="1804"/>
        <v>0</v>
      </c>
      <c r="AD3742" s="22">
        <f t="shared" si="1805"/>
        <v>0</v>
      </c>
    </row>
    <row r="3743" spans="3:30" x14ac:dyDescent="0.25">
      <c r="E3743" s="11">
        <v>43143.708333333336</v>
      </c>
      <c r="F3743" s="9">
        <v>12288.35</v>
      </c>
      <c r="G3743" s="9">
        <v>12316.28</v>
      </c>
      <c r="H3743" s="9">
        <v>12251.37</v>
      </c>
      <c r="I3743" s="9">
        <v>12312.57</v>
      </c>
      <c r="K3743" s="13">
        <f t="shared" si="1796"/>
        <v>24.219999999999345</v>
      </c>
      <c r="L3743" s="13">
        <f t="shared" si="1806"/>
        <v>29.329999999998108</v>
      </c>
      <c r="M3743" s="13">
        <f t="shared" si="1797"/>
        <v>64.909999999999854</v>
      </c>
      <c r="N3743" s="13"/>
      <c r="X3743">
        <f t="shared" si="1799"/>
        <v>24.219999999999345</v>
      </c>
      <c r="Y3743">
        <f t="shared" si="1800"/>
        <v>0</v>
      </c>
      <c r="Z3743">
        <f t="shared" si="1801"/>
        <v>0</v>
      </c>
      <c r="AA3743" s="22">
        <f t="shared" si="1802"/>
        <v>0</v>
      </c>
      <c r="AB3743" s="22">
        <f t="shared" si="1803"/>
        <v>0</v>
      </c>
      <c r="AC3743" s="22">
        <f t="shared" si="1804"/>
        <v>0</v>
      </c>
      <c r="AD3743" s="22">
        <f t="shared" si="1805"/>
        <v>0</v>
      </c>
    </row>
    <row r="3744" spans="3:30" x14ac:dyDescent="0.25">
      <c r="E3744" s="12">
        <v>43143.75</v>
      </c>
      <c r="F3744" s="10">
        <v>12310.82</v>
      </c>
      <c r="G3744" s="10">
        <v>12319.12</v>
      </c>
      <c r="H3744" s="10">
        <v>12279.62</v>
      </c>
      <c r="I3744" s="10">
        <v>12313.79</v>
      </c>
      <c r="K3744" s="13">
        <f t="shared" si="1796"/>
        <v>2.9700000000011642</v>
      </c>
      <c r="L3744" s="13">
        <f t="shared" si="1806"/>
        <v>32.299999999999272</v>
      </c>
      <c r="M3744" s="13">
        <f t="shared" si="1797"/>
        <v>39.5</v>
      </c>
      <c r="N3744" s="13"/>
      <c r="X3744">
        <f t="shared" si="1799"/>
        <v>2.9700000000011642</v>
      </c>
      <c r="Y3744">
        <f t="shared" si="1800"/>
        <v>0</v>
      </c>
      <c r="Z3744">
        <f t="shared" si="1801"/>
        <v>0</v>
      </c>
      <c r="AA3744" s="22">
        <f t="shared" si="1802"/>
        <v>0</v>
      </c>
      <c r="AB3744" s="22">
        <f t="shared" si="1803"/>
        <v>0</v>
      </c>
      <c r="AC3744" s="22">
        <f t="shared" si="1804"/>
        <v>0</v>
      </c>
      <c r="AD3744" s="22">
        <f t="shared" si="1805"/>
        <v>0</v>
      </c>
    </row>
    <row r="3745" spans="3:30" x14ac:dyDescent="0.25">
      <c r="E3745" s="11">
        <v>43143.791666666664</v>
      </c>
      <c r="F3745" s="9">
        <v>12314.29</v>
      </c>
      <c r="G3745" s="9">
        <v>12355.56</v>
      </c>
      <c r="H3745" s="9">
        <v>12305.53</v>
      </c>
      <c r="I3745" s="9">
        <v>12334.54</v>
      </c>
      <c r="K3745" s="13">
        <f t="shared" si="1796"/>
        <v>20.25</v>
      </c>
      <c r="L3745" s="13">
        <f t="shared" si="1806"/>
        <v>52.549999999999272</v>
      </c>
      <c r="M3745" s="13">
        <f t="shared" si="1797"/>
        <v>50.029999999998836</v>
      </c>
      <c r="N3745" s="13"/>
      <c r="X3745">
        <f t="shared" si="1799"/>
        <v>20.25</v>
      </c>
      <c r="Y3745">
        <f t="shared" si="1800"/>
        <v>0</v>
      </c>
      <c r="Z3745">
        <f t="shared" si="1801"/>
        <v>0</v>
      </c>
      <c r="AA3745" s="22">
        <f t="shared" si="1802"/>
        <v>0</v>
      </c>
      <c r="AB3745" s="22">
        <f t="shared" si="1803"/>
        <v>0</v>
      </c>
      <c r="AC3745" s="22">
        <f t="shared" si="1804"/>
        <v>0</v>
      </c>
      <c r="AD3745" s="22">
        <f t="shared" si="1805"/>
        <v>0</v>
      </c>
    </row>
    <row r="3746" spans="3:30" x14ac:dyDescent="0.25">
      <c r="E3746" s="12">
        <v>43143.833333333336</v>
      </c>
      <c r="F3746" s="10">
        <v>12336.29</v>
      </c>
      <c r="G3746" s="10">
        <v>12365.3</v>
      </c>
      <c r="H3746" s="10">
        <v>12321.78</v>
      </c>
      <c r="I3746" s="10">
        <v>12358.3</v>
      </c>
      <c r="K3746" s="13">
        <f t="shared" si="1796"/>
        <v>22.009999999998399</v>
      </c>
      <c r="L3746" s="13">
        <f t="shared" si="1806"/>
        <v>74.559999999997672</v>
      </c>
      <c r="M3746" s="13">
        <f t="shared" si="1797"/>
        <v>43.519999999998618</v>
      </c>
      <c r="N3746" s="13"/>
      <c r="X3746">
        <f t="shared" si="1799"/>
        <v>22.009999999998399</v>
      </c>
      <c r="Y3746">
        <f t="shared" si="1800"/>
        <v>0</v>
      </c>
      <c r="Z3746">
        <f t="shared" si="1801"/>
        <v>0</v>
      </c>
      <c r="AA3746" s="22">
        <f t="shared" si="1802"/>
        <v>0</v>
      </c>
      <c r="AB3746" s="22">
        <f t="shared" si="1803"/>
        <v>0</v>
      </c>
      <c r="AC3746" s="22">
        <f t="shared" si="1804"/>
        <v>0</v>
      </c>
      <c r="AD3746" s="22">
        <f t="shared" si="1805"/>
        <v>0</v>
      </c>
    </row>
    <row r="3747" spans="3:30" x14ac:dyDescent="0.25">
      <c r="E3747" s="11">
        <v>43143.875</v>
      </c>
      <c r="F3747" s="9">
        <v>12359.3</v>
      </c>
      <c r="G3747" s="9">
        <v>12368.8</v>
      </c>
      <c r="H3747" s="9">
        <v>12337.53</v>
      </c>
      <c r="I3747" s="9">
        <v>12345.78</v>
      </c>
      <c r="K3747" s="13">
        <f t="shared" si="1796"/>
        <v>-13.519999999998618</v>
      </c>
      <c r="L3747" s="13">
        <f t="shared" si="1806"/>
        <v>61.039999999999054</v>
      </c>
      <c r="M3747" s="13">
        <f t="shared" si="1797"/>
        <v>31.269999999998618</v>
      </c>
      <c r="N3747" s="13"/>
      <c r="X3747">
        <f t="shared" si="1799"/>
        <v>13.519999999998618</v>
      </c>
      <c r="Y3747">
        <f t="shared" si="1800"/>
        <v>0</v>
      </c>
      <c r="Z3747">
        <f t="shared" si="1801"/>
        <v>0</v>
      </c>
      <c r="AA3747" s="22">
        <f t="shared" si="1802"/>
        <v>0</v>
      </c>
      <c r="AB3747" s="22">
        <f t="shared" si="1803"/>
        <v>0</v>
      </c>
      <c r="AC3747" s="22">
        <f t="shared" si="1804"/>
        <v>0</v>
      </c>
      <c r="AD3747" s="22">
        <f t="shared" si="1805"/>
        <v>0</v>
      </c>
    </row>
    <row r="3748" spans="3:30" x14ac:dyDescent="0.25">
      <c r="E3748" s="12">
        <v>43143.916666666664</v>
      </c>
      <c r="F3748" s="10">
        <v>12346.78</v>
      </c>
      <c r="G3748" s="10">
        <v>12362.04</v>
      </c>
      <c r="H3748" s="10">
        <v>12293.49</v>
      </c>
      <c r="I3748" s="10">
        <v>12350.27</v>
      </c>
      <c r="K3748" s="13">
        <f t="shared" si="1796"/>
        <v>3.4899999999997817</v>
      </c>
      <c r="L3748" s="13">
        <f t="shared" si="1806"/>
        <v>64.529999999998836</v>
      </c>
      <c r="M3748" s="13">
        <f t="shared" si="1797"/>
        <v>68.550000000001091</v>
      </c>
      <c r="N3748" s="13"/>
      <c r="X3748">
        <f t="shared" si="1799"/>
        <v>3.4899999999997817</v>
      </c>
      <c r="Y3748">
        <f t="shared" si="1800"/>
        <v>0</v>
      </c>
      <c r="Z3748">
        <f t="shared" si="1801"/>
        <v>0</v>
      </c>
      <c r="AA3748" s="22">
        <f t="shared" si="1802"/>
        <v>0</v>
      </c>
      <c r="AB3748" s="22">
        <f t="shared" si="1803"/>
        <v>0</v>
      </c>
      <c r="AC3748" s="22">
        <f t="shared" si="1804"/>
        <v>0</v>
      </c>
      <c r="AD3748" s="22">
        <f t="shared" si="1805"/>
        <v>0</v>
      </c>
    </row>
    <row r="3749" spans="3:30" hidden="1" x14ac:dyDescent="0.25">
      <c r="E3749" s="11">
        <v>43143.958333333336</v>
      </c>
      <c r="F3749" s="9">
        <v>12354.26</v>
      </c>
      <c r="G3749" s="9">
        <v>12357.17</v>
      </c>
      <c r="H3749" s="9">
        <v>12338.46</v>
      </c>
      <c r="I3749" s="9">
        <v>12339.62</v>
      </c>
    </row>
    <row r="3750" spans="3:30" hidden="1" x14ac:dyDescent="0.25">
      <c r="E3750" s="12">
        <v>43144.041666666664</v>
      </c>
      <c r="F3750" s="10">
        <v>12339.62</v>
      </c>
      <c r="G3750" s="10">
        <v>12362.87</v>
      </c>
      <c r="H3750" s="10">
        <v>12323.32</v>
      </c>
      <c r="I3750" s="10">
        <v>12338.44</v>
      </c>
    </row>
    <row r="3751" spans="3:30" hidden="1" x14ac:dyDescent="0.25">
      <c r="E3751" s="11">
        <v>43144.083333333336</v>
      </c>
      <c r="F3751" s="9">
        <v>12337.28</v>
      </c>
      <c r="G3751" s="9">
        <v>12339.6</v>
      </c>
      <c r="H3751" s="9">
        <v>12311.1</v>
      </c>
      <c r="I3751" s="9">
        <v>12329.12</v>
      </c>
    </row>
    <row r="3752" spans="3:30" hidden="1" x14ac:dyDescent="0.25">
      <c r="E3752" s="12">
        <v>43144.125</v>
      </c>
      <c r="F3752" s="10">
        <v>12328.54</v>
      </c>
      <c r="G3752" s="10">
        <v>12359.31</v>
      </c>
      <c r="H3752" s="10">
        <v>12318.6</v>
      </c>
      <c r="I3752" s="10">
        <v>12354.65</v>
      </c>
    </row>
    <row r="3753" spans="3:30" hidden="1" x14ac:dyDescent="0.25">
      <c r="E3753" s="11">
        <v>43144.166666666664</v>
      </c>
      <c r="F3753" s="9">
        <v>12355.82</v>
      </c>
      <c r="G3753" s="9">
        <v>12372.1</v>
      </c>
      <c r="H3753" s="9">
        <v>12350</v>
      </c>
      <c r="I3753" s="9">
        <v>12361.63</v>
      </c>
    </row>
    <row r="3754" spans="3:30" hidden="1" x14ac:dyDescent="0.25">
      <c r="E3754" s="12">
        <v>43144.208333333336</v>
      </c>
      <c r="F3754" s="10">
        <v>12361.62</v>
      </c>
      <c r="G3754" s="10">
        <v>12367.44</v>
      </c>
      <c r="H3754" s="10">
        <v>12352.15</v>
      </c>
      <c r="I3754" s="10">
        <v>12358.54</v>
      </c>
    </row>
    <row r="3755" spans="3:30" hidden="1" x14ac:dyDescent="0.25">
      <c r="E3755" s="11">
        <v>43144.25</v>
      </c>
      <c r="F3755" s="9">
        <v>12359.13</v>
      </c>
      <c r="G3755" s="9">
        <v>12361.78</v>
      </c>
      <c r="H3755" s="9">
        <v>12295.12</v>
      </c>
      <c r="I3755" s="9">
        <v>12324.52</v>
      </c>
    </row>
    <row r="3756" spans="3:30" hidden="1" x14ac:dyDescent="0.25">
      <c r="E3756" s="12">
        <v>43144.291666666664</v>
      </c>
      <c r="F3756" s="10">
        <v>12323.94</v>
      </c>
      <c r="G3756" s="10">
        <v>12327.18</v>
      </c>
      <c r="H3756" s="10">
        <v>12301.25</v>
      </c>
      <c r="I3756" s="10">
        <v>12304.13</v>
      </c>
    </row>
    <row r="3757" spans="3:30" x14ac:dyDescent="0.25">
      <c r="C3757">
        <v>1</v>
      </c>
      <c r="E3757" s="11">
        <v>43144.333333333336</v>
      </c>
      <c r="F3757" s="9">
        <v>12305.29</v>
      </c>
      <c r="G3757" s="9">
        <v>12317.7</v>
      </c>
      <c r="H3757" s="9">
        <v>12290.79</v>
      </c>
      <c r="I3757" s="9">
        <v>12290.79</v>
      </c>
      <c r="K3757" s="13">
        <f t="shared" ref="K3757:K3771" si="1807">I3757-F3757</f>
        <v>-14.5</v>
      </c>
      <c r="L3757" s="13">
        <v>0</v>
      </c>
      <c r="M3757" s="13">
        <f t="shared" ref="M3757:M3771" si="1808">G3757-H3757</f>
        <v>26.909999999999854</v>
      </c>
      <c r="N3757" s="13">
        <f t="shared" ref="N3757" si="1809">I3771-F3757</f>
        <v>-53.56000000000131</v>
      </c>
      <c r="O3757" s="18">
        <f>IF(K3757*N3757&gt;0,1,0)</f>
        <v>1</v>
      </c>
      <c r="S3757" s="13">
        <f>MAX(G3757:G3772)</f>
        <v>12317.7</v>
      </c>
      <c r="X3757">
        <f t="shared" ref="X3757:X3771" si="1810">ABS(K3757)</f>
        <v>14.5</v>
      </c>
      <c r="Y3757">
        <f t="shared" ref="Y3757:Y3771" si="1811">ABS(N3757)</f>
        <v>53.56000000000131</v>
      </c>
      <c r="Z3757">
        <f t="shared" ref="Z3757:Z3771" si="1812">IF(S3757&lt;1000,ABS(S3757),0)</f>
        <v>0</v>
      </c>
      <c r="AA3757" s="22">
        <f t="shared" ref="AA3757:AA3771" si="1813">ABS(P3757)</f>
        <v>0</v>
      </c>
      <c r="AB3757" s="22">
        <f t="shared" ref="AB3757:AB3771" si="1814">ABS(Q3757)</f>
        <v>0</v>
      </c>
      <c r="AC3757" s="22">
        <f t="shared" ref="AC3757:AC3771" si="1815">IF(O3757=1,ABS(P3758),0)</f>
        <v>0.53055796115304044</v>
      </c>
      <c r="AD3757" s="22">
        <f t="shared" ref="AD3757:AD3771" si="1816">IF(O3757=0,ABS(Q3758),0)</f>
        <v>0</v>
      </c>
    </row>
    <row r="3758" spans="3:30" x14ac:dyDescent="0.25">
      <c r="E3758" s="12">
        <v>43144.375</v>
      </c>
      <c r="F3758" s="10">
        <v>12290.87</v>
      </c>
      <c r="G3758" s="10">
        <v>12297.84</v>
      </c>
      <c r="H3758" s="10">
        <v>12239.04</v>
      </c>
      <c r="I3758" s="10">
        <v>12258.98</v>
      </c>
      <c r="K3758" s="13">
        <f t="shared" si="1807"/>
        <v>-31.890000000001237</v>
      </c>
      <c r="L3758" s="13">
        <f t="shared" ref="L3758:L3771" si="1817">L3757+K3758</f>
        <v>-31.890000000001237</v>
      </c>
      <c r="M3758" s="13">
        <f t="shared" si="1808"/>
        <v>58.799999999999272</v>
      </c>
      <c r="N3758" s="13"/>
      <c r="P3758">
        <f>_xlfn.IFS(K3757&lt;0,MIN(L3757:L3771),K3757&gt;0,MAX(L3757:L3771))/S3736</f>
        <v>-0.53055796115304044</v>
      </c>
      <c r="Q3758">
        <f>_xlfn.IFS(K3757&lt;0,MAX(L3757:L3771),K3757&gt;0,MIN(L3757:L3771))/S3736</f>
        <v>0</v>
      </c>
      <c r="S3758" s="13">
        <f>MIN(H3757:H3772)</f>
        <v>12182.58</v>
      </c>
      <c r="X3758">
        <f t="shared" si="1810"/>
        <v>31.890000000001237</v>
      </c>
      <c r="Y3758">
        <f t="shared" si="1811"/>
        <v>0</v>
      </c>
      <c r="Z3758">
        <f t="shared" si="1812"/>
        <v>0</v>
      </c>
      <c r="AA3758" s="22">
        <f t="shared" si="1813"/>
        <v>0.53055796115304044</v>
      </c>
      <c r="AB3758" s="22">
        <f t="shared" si="1814"/>
        <v>0</v>
      </c>
      <c r="AC3758" s="22">
        <f t="shared" si="1815"/>
        <v>0</v>
      </c>
      <c r="AD3758" s="22">
        <f t="shared" si="1816"/>
        <v>0</v>
      </c>
    </row>
    <row r="3759" spans="3:30" x14ac:dyDescent="0.25">
      <c r="E3759" s="11">
        <v>43144.416666666664</v>
      </c>
      <c r="F3759" s="9">
        <v>12259.73</v>
      </c>
      <c r="G3759" s="9">
        <v>12299.56</v>
      </c>
      <c r="H3759" s="9">
        <v>12203.53</v>
      </c>
      <c r="I3759" s="9">
        <v>12242.54</v>
      </c>
      <c r="K3759" s="13">
        <f t="shared" si="1807"/>
        <v>-17.18999999999869</v>
      </c>
      <c r="L3759" s="13">
        <f t="shared" si="1817"/>
        <v>-49.079999999999927</v>
      </c>
      <c r="M3759" s="13">
        <f t="shared" si="1808"/>
        <v>96.029999999998836</v>
      </c>
      <c r="N3759" s="13"/>
      <c r="S3759" s="13">
        <f>S3757-S3758</f>
        <v>135.1200000000008</v>
      </c>
      <c r="X3759">
        <f t="shared" si="1810"/>
        <v>17.18999999999869</v>
      </c>
      <c r="Y3759">
        <f t="shared" si="1811"/>
        <v>0</v>
      </c>
      <c r="Z3759">
        <f t="shared" si="1812"/>
        <v>135.1200000000008</v>
      </c>
      <c r="AA3759" s="22">
        <f t="shared" si="1813"/>
        <v>0</v>
      </c>
      <c r="AB3759" s="22">
        <f t="shared" si="1814"/>
        <v>0</v>
      </c>
      <c r="AC3759" s="22">
        <f t="shared" si="1815"/>
        <v>0</v>
      </c>
      <c r="AD3759" s="22">
        <f t="shared" si="1816"/>
        <v>0</v>
      </c>
    </row>
    <row r="3760" spans="3:30" x14ac:dyDescent="0.25">
      <c r="E3760" s="12">
        <v>43144.458333333336</v>
      </c>
      <c r="F3760" s="10">
        <v>12242.53</v>
      </c>
      <c r="G3760" s="10">
        <v>12280.35</v>
      </c>
      <c r="H3760" s="10">
        <v>12239.43</v>
      </c>
      <c r="I3760" s="10">
        <v>12261.38</v>
      </c>
      <c r="K3760" s="13">
        <f t="shared" si="1807"/>
        <v>18.849999999998545</v>
      </c>
      <c r="L3760" s="13">
        <f t="shared" si="1817"/>
        <v>-30.230000000001382</v>
      </c>
      <c r="M3760" s="13">
        <f t="shared" si="1808"/>
        <v>40.920000000000073</v>
      </c>
      <c r="N3760" s="13"/>
      <c r="X3760">
        <f t="shared" si="1810"/>
        <v>18.849999999998545</v>
      </c>
      <c r="Y3760">
        <f t="shared" si="1811"/>
        <v>0</v>
      </c>
      <c r="Z3760">
        <f t="shared" si="1812"/>
        <v>0</v>
      </c>
      <c r="AA3760" s="22">
        <f t="shared" si="1813"/>
        <v>0</v>
      </c>
      <c r="AB3760" s="22">
        <f t="shared" si="1814"/>
        <v>0</v>
      </c>
      <c r="AC3760" s="22">
        <f t="shared" si="1815"/>
        <v>0</v>
      </c>
      <c r="AD3760" s="22">
        <f t="shared" si="1816"/>
        <v>0</v>
      </c>
    </row>
    <row r="3761" spans="5:30" x14ac:dyDescent="0.25">
      <c r="E3761" s="11">
        <v>43144.5</v>
      </c>
      <c r="F3761" s="9">
        <v>12261.13</v>
      </c>
      <c r="G3761" s="9">
        <v>12271.92</v>
      </c>
      <c r="H3761" s="9">
        <v>12221.83</v>
      </c>
      <c r="I3761" s="9">
        <v>12254.62</v>
      </c>
      <c r="K3761" s="13">
        <f t="shared" si="1807"/>
        <v>-6.5099999999983993</v>
      </c>
      <c r="L3761" s="13">
        <f t="shared" si="1817"/>
        <v>-36.739999999999782</v>
      </c>
      <c r="M3761" s="13">
        <f t="shared" si="1808"/>
        <v>50.090000000000146</v>
      </c>
      <c r="N3761" s="13"/>
      <c r="X3761">
        <f t="shared" si="1810"/>
        <v>6.5099999999983993</v>
      </c>
      <c r="Y3761">
        <f t="shared" si="1811"/>
        <v>0</v>
      </c>
      <c r="Z3761">
        <f t="shared" si="1812"/>
        <v>0</v>
      </c>
      <c r="AA3761" s="22">
        <f t="shared" si="1813"/>
        <v>0</v>
      </c>
      <c r="AB3761" s="22">
        <f t="shared" si="1814"/>
        <v>0</v>
      </c>
      <c r="AC3761" s="22">
        <f t="shared" si="1815"/>
        <v>0</v>
      </c>
      <c r="AD3761" s="22">
        <f t="shared" si="1816"/>
        <v>0</v>
      </c>
    </row>
    <row r="3762" spans="5:30" x14ac:dyDescent="0.25">
      <c r="E3762" s="12">
        <v>43144.541666666664</v>
      </c>
      <c r="F3762" s="10">
        <v>12255.62</v>
      </c>
      <c r="G3762" s="10">
        <v>12255.87</v>
      </c>
      <c r="H3762" s="10">
        <v>12210.53</v>
      </c>
      <c r="I3762" s="10">
        <v>12241.76</v>
      </c>
      <c r="K3762" s="13">
        <f t="shared" si="1807"/>
        <v>-13.860000000000582</v>
      </c>
      <c r="L3762" s="13">
        <f t="shared" si="1817"/>
        <v>-50.600000000000364</v>
      </c>
      <c r="M3762" s="13">
        <f t="shared" si="1808"/>
        <v>45.340000000000146</v>
      </c>
      <c r="N3762" s="13"/>
      <c r="X3762">
        <f t="shared" si="1810"/>
        <v>13.860000000000582</v>
      </c>
      <c r="Y3762">
        <f t="shared" si="1811"/>
        <v>0</v>
      </c>
      <c r="Z3762">
        <f t="shared" si="1812"/>
        <v>0</v>
      </c>
      <c r="AA3762" s="22">
        <f t="shared" si="1813"/>
        <v>0</v>
      </c>
      <c r="AB3762" s="22">
        <f t="shared" si="1814"/>
        <v>0</v>
      </c>
      <c r="AC3762" s="22">
        <f t="shared" si="1815"/>
        <v>0</v>
      </c>
      <c r="AD3762" s="22">
        <f t="shared" si="1816"/>
        <v>0</v>
      </c>
    </row>
    <row r="3763" spans="5:30" x14ac:dyDescent="0.25">
      <c r="E3763" s="11">
        <v>43144.583333333336</v>
      </c>
      <c r="F3763" s="9">
        <v>12241</v>
      </c>
      <c r="G3763" s="9">
        <v>12254.66</v>
      </c>
      <c r="H3763" s="9">
        <v>12217.91</v>
      </c>
      <c r="I3763" s="9">
        <v>12245.39</v>
      </c>
      <c r="K3763" s="13">
        <f t="shared" si="1807"/>
        <v>4.3899999999994179</v>
      </c>
      <c r="L3763" s="13">
        <f t="shared" si="1817"/>
        <v>-46.210000000000946</v>
      </c>
      <c r="M3763" s="13">
        <f t="shared" si="1808"/>
        <v>36.75</v>
      </c>
      <c r="N3763" s="13"/>
      <c r="X3763">
        <f t="shared" si="1810"/>
        <v>4.3899999999994179</v>
      </c>
      <c r="Y3763">
        <f t="shared" si="1811"/>
        <v>0</v>
      </c>
      <c r="Z3763">
        <f t="shared" si="1812"/>
        <v>0</v>
      </c>
      <c r="AA3763" s="22">
        <f t="shared" si="1813"/>
        <v>0</v>
      </c>
      <c r="AB3763" s="22">
        <f t="shared" si="1814"/>
        <v>0</v>
      </c>
      <c r="AC3763" s="22">
        <f t="shared" si="1815"/>
        <v>0</v>
      </c>
      <c r="AD3763" s="22">
        <f t="shared" si="1816"/>
        <v>0</v>
      </c>
    </row>
    <row r="3764" spans="5:30" x14ac:dyDescent="0.25">
      <c r="E3764" s="12">
        <v>43144.625</v>
      </c>
      <c r="F3764" s="10">
        <v>12245.14</v>
      </c>
      <c r="G3764" s="10">
        <v>12290.56</v>
      </c>
      <c r="H3764" s="10">
        <v>12240.31</v>
      </c>
      <c r="I3764" s="10">
        <v>12260.06</v>
      </c>
      <c r="K3764" s="13">
        <f t="shared" si="1807"/>
        <v>14.920000000000073</v>
      </c>
      <c r="L3764" s="13">
        <f t="shared" si="1817"/>
        <v>-31.290000000000873</v>
      </c>
      <c r="M3764" s="13">
        <f t="shared" si="1808"/>
        <v>50.25</v>
      </c>
      <c r="N3764" s="13"/>
      <c r="X3764">
        <f t="shared" si="1810"/>
        <v>14.920000000000073</v>
      </c>
      <c r="Y3764">
        <f t="shared" si="1811"/>
        <v>0</v>
      </c>
      <c r="Z3764">
        <f t="shared" si="1812"/>
        <v>0</v>
      </c>
      <c r="AA3764" s="22">
        <f t="shared" si="1813"/>
        <v>0</v>
      </c>
      <c r="AB3764" s="22">
        <f t="shared" si="1814"/>
        <v>0</v>
      </c>
      <c r="AC3764" s="22">
        <f t="shared" si="1815"/>
        <v>0</v>
      </c>
      <c r="AD3764" s="22">
        <f t="shared" si="1816"/>
        <v>0</v>
      </c>
    </row>
    <row r="3765" spans="5:30" x14ac:dyDescent="0.25">
      <c r="E3765" s="11">
        <v>43144.666666666664</v>
      </c>
      <c r="F3765" s="9">
        <v>12259.81</v>
      </c>
      <c r="G3765" s="9">
        <v>12264.35</v>
      </c>
      <c r="H3765" s="9">
        <v>12221.45</v>
      </c>
      <c r="I3765" s="9">
        <v>12234.19</v>
      </c>
      <c r="K3765" s="13">
        <f t="shared" si="1807"/>
        <v>-25.619999999998981</v>
      </c>
      <c r="L3765" s="13">
        <f t="shared" si="1817"/>
        <v>-56.909999999999854</v>
      </c>
      <c r="M3765" s="13">
        <f t="shared" si="1808"/>
        <v>42.899999999999636</v>
      </c>
      <c r="N3765" s="13"/>
      <c r="X3765">
        <f t="shared" si="1810"/>
        <v>25.619999999998981</v>
      </c>
      <c r="Y3765">
        <f t="shared" si="1811"/>
        <v>0</v>
      </c>
      <c r="Z3765">
        <f t="shared" si="1812"/>
        <v>0</v>
      </c>
      <c r="AA3765" s="22">
        <f t="shared" si="1813"/>
        <v>0</v>
      </c>
      <c r="AB3765" s="22">
        <f t="shared" si="1814"/>
        <v>0</v>
      </c>
      <c r="AC3765" s="22">
        <f t="shared" si="1815"/>
        <v>0</v>
      </c>
      <c r="AD3765" s="22">
        <f t="shared" si="1816"/>
        <v>0</v>
      </c>
    </row>
    <row r="3766" spans="5:30" x14ac:dyDescent="0.25">
      <c r="E3766" s="12">
        <v>43144.708333333336</v>
      </c>
      <c r="F3766" s="10">
        <v>12232.94</v>
      </c>
      <c r="G3766" s="10">
        <v>12265.54</v>
      </c>
      <c r="H3766" s="10">
        <v>12222.27</v>
      </c>
      <c r="I3766" s="10">
        <v>12252.48</v>
      </c>
      <c r="K3766" s="13">
        <f t="shared" si="1807"/>
        <v>19.539999999999054</v>
      </c>
      <c r="L3766" s="13">
        <f t="shared" si="1817"/>
        <v>-37.3700000000008</v>
      </c>
      <c r="M3766" s="13">
        <f t="shared" si="1808"/>
        <v>43.270000000000437</v>
      </c>
      <c r="N3766" s="13"/>
      <c r="X3766">
        <f t="shared" si="1810"/>
        <v>19.539999999999054</v>
      </c>
      <c r="Y3766">
        <f t="shared" si="1811"/>
        <v>0</v>
      </c>
      <c r="Z3766">
        <f t="shared" si="1812"/>
        <v>0</v>
      </c>
      <c r="AA3766" s="22">
        <f t="shared" si="1813"/>
        <v>0</v>
      </c>
      <c r="AB3766" s="22">
        <f t="shared" si="1814"/>
        <v>0</v>
      </c>
      <c r="AC3766" s="22">
        <f t="shared" si="1815"/>
        <v>0</v>
      </c>
      <c r="AD3766" s="22">
        <f t="shared" si="1816"/>
        <v>0</v>
      </c>
    </row>
    <row r="3767" spans="5:30" x14ac:dyDescent="0.25">
      <c r="E3767" s="11">
        <v>43144.75</v>
      </c>
      <c r="F3767" s="9">
        <v>12251.48</v>
      </c>
      <c r="G3767" s="9">
        <v>12252</v>
      </c>
      <c r="H3767" s="9">
        <v>12182.58</v>
      </c>
      <c r="I3767" s="9">
        <v>12207.85</v>
      </c>
      <c r="K3767" s="13">
        <f t="shared" si="1807"/>
        <v>-43.6299999999992</v>
      </c>
      <c r="L3767" s="13">
        <f t="shared" si="1817"/>
        <v>-81</v>
      </c>
      <c r="M3767" s="13">
        <f t="shared" si="1808"/>
        <v>69.420000000000073</v>
      </c>
      <c r="N3767" s="13"/>
      <c r="X3767">
        <f t="shared" si="1810"/>
        <v>43.6299999999992</v>
      </c>
      <c r="Y3767">
        <f t="shared" si="1811"/>
        <v>0</v>
      </c>
      <c r="Z3767">
        <f t="shared" si="1812"/>
        <v>0</v>
      </c>
      <c r="AA3767" s="22">
        <f t="shared" si="1813"/>
        <v>0</v>
      </c>
      <c r="AB3767" s="22">
        <f t="shared" si="1814"/>
        <v>0</v>
      </c>
      <c r="AC3767" s="22">
        <f t="shared" si="1815"/>
        <v>0</v>
      </c>
      <c r="AD3767" s="22">
        <f t="shared" si="1816"/>
        <v>0</v>
      </c>
    </row>
    <row r="3768" spans="5:30" x14ac:dyDescent="0.25">
      <c r="E3768" s="12">
        <v>43144.791666666664</v>
      </c>
      <c r="F3768" s="10">
        <v>12208.1</v>
      </c>
      <c r="G3768" s="10">
        <v>12224.6</v>
      </c>
      <c r="H3768" s="10">
        <v>12200.33</v>
      </c>
      <c r="I3768" s="10">
        <v>12203.33</v>
      </c>
      <c r="K3768" s="13">
        <f t="shared" si="1807"/>
        <v>-4.7700000000004366</v>
      </c>
      <c r="L3768" s="13">
        <f t="shared" si="1817"/>
        <v>-85.770000000000437</v>
      </c>
      <c r="M3768" s="13">
        <f t="shared" si="1808"/>
        <v>24.270000000000437</v>
      </c>
      <c r="N3768" s="13"/>
      <c r="X3768">
        <f t="shared" si="1810"/>
        <v>4.7700000000004366</v>
      </c>
      <c r="Y3768">
        <f t="shared" si="1811"/>
        <v>0</v>
      </c>
      <c r="Z3768">
        <f t="shared" si="1812"/>
        <v>0</v>
      </c>
      <c r="AA3768" s="22">
        <f t="shared" si="1813"/>
        <v>0</v>
      </c>
      <c r="AB3768" s="22">
        <f t="shared" si="1814"/>
        <v>0</v>
      </c>
      <c r="AC3768" s="22">
        <f t="shared" si="1815"/>
        <v>0</v>
      </c>
      <c r="AD3768" s="22">
        <f t="shared" si="1816"/>
        <v>0</v>
      </c>
    </row>
    <row r="3769" spans="5:30" x14ac:dyDescent="0.25">
      <c r="E3769" s="11">
        <v>43144.833333333336</v>
      </c>
      <c r="F3769" s="9">
        <v>12203.58</v>
      </c>
      <c r="G3769" s="9">
        <v>12255.86</v>
      </c>
      <c r="H3769" s="9">
        <v>12202.83</v>
      </c>
      <c r="I3769" s="9">
        <v>12241.35</v>
      </c>
      <c r="K3769" s="13">
        <f t="shared" si="1807"/>
        <v>37.770000000000437</v>
      </c>
      <c r="L3769" s="13">
        <f t="shared" si="1817"/>
        <v>-48</v>
      </c>
      <c r="M3769" s="13">
        <f t="shared" si="1808"/>
        <v>53.030000000000655</v>
      </c>
      <c r="N3769" s="13"/>
      <c r="X3769">
        <f t="shared" si="1810"/>
        <v>37.770000000000437</v>
      </c>
      <c r="Y3769">
        <f t="shared" si="1811"/>
        <v>0</v>
      </c>
      <c r="Z3769">
        <f t="shared" si="1812"/>
        <v>0</v>
      </c>
      <c r="AA3769" s="22">
        <f t="shared" si="1813"/>
        <v>0</v>
      </c>
      <c r="AB3769" s="22">
        <f t="shared" si="1814"/>
        <v>0</v>
      </c>
      <c r="AC3769" s="22">
        <f t="shared" si="1815"/>
        <v>0</v>
      </c>
      <c r="AD3769" s="22">
        <f t="shared" si="1816"/>
        <v>0</v>
      </c>
    </row>
    <row r="3770" spans="5:30" x14ac:dyDescent="0.25">
      <c r="E3770" s="12">
        <v>43144.875</v>
      </c>
      <c r="F3770" s="10">
        <v>12241.1</v>
      </c>
      <c r="G3770" s="10">
        <v>12263.36</v>
      </c>
      <c r="H3770" s="10">
        <v>12236.34</v>
      </c>
      <c r="I3770" s="10">
        <v>12253.34</v>
      </c>
      <c r="K3770" s="13">
        <f t="shared" si="1807"/>
        <v>12.239999999999782</v>
      </c>
      <c r="L3770" s="13">
        <f t="shared" si="1817"/>
        <v>-35.760000000000218</v>
      </c>
      <c r="M3770" s="13">
        <f t="shared" si="1808"/>
        <v>27.020000000000437</v>
      </c>
      <c r="N3770" s="13"/>
      <c r="X3770">
        <f t="shared" si="1810"/>
        <v>12.239999999999782</v>
      </c>
      <c r="Y3770">
        <f t="shared" si="1811"/>
        <v>0</v>
      </c>
      <c r="Z3770">
        <f t="shared" si="1812"/>
        <v>0</v>
      </c>
      <c r="AA3770" s="22">
        <f t="shared" si="1813"/>
        <v>0</v>
      </c>
      <c r="AB3770" s="22">
        <f t="shared" si="1814"/>
        <v>0</v>
      </c>
      <c r="AC3770" s="22">
        <f t="shared" si="1815"/>
        <v>0</v>
      </c>
      <c r="AD3770" s="22">
        <f t="shared" si="1816"/>
        <v>0</v>
      </c>
    </row>
    <row r="3771" spans="5:30" x14ac:dyDescent="0.25">
      <c r="E3771" s="11">
        <v>43144.916666666664</v>
      </c>
      <c r="F3771" s="9">
        <v>12253.59</v>
      </c>
      <c r="G3771" s="9">
        <v>12263.59</v>
      </c>
      <c r="H3771" s="9">
        <v>12237.58</v>
      </c>
      <c r="I3771" s="9">
        <v>12251.73</v>
      </c>
      <c r="K3771" s="13">
        <f t="shared" si="1807"/>
        <v>-1.8600000000005821</v>
      </c>
      <c r="L3771" s="13">
        <f t="shared" si="1817"/>
        <v>-37.6200000000008</v>
      </c>
      <c r="M3771" s="13">
        <f t="shared" si="1808"/>
        <v>26.010000000000218</v>
      </c>
      <c r="N3771" s="13"/>
      <c r="X3771">
        <f t="shared" si="1810"/>
        <v>1.8600000000005821</v>
      </c>
      <c r="Y3771">
        <f t="shared" si="1811"/>
        <v>0</v>
      </c>
      <c r="Z3771">
        <f t="shared" si="1812"/>
        <v>0</v>
      </c>
      <c r="AA3771" s="22">
        <f t="shared" si="1813"/>
        <v>0</v>
      </c>
      <c r="AB3771" s="22">
        <f t="shared" si="1814"/>
        <v>0</v>
      </c>
      <c r="AC3771" s="22">
        <f t="shared" si="1815"/>
        <v>0</v>
      </c>
      <c r="AD3771" s="22">
        <f t="shared" si="1816"/>
        <v>0</v>
      </c>
    </row>
    <row r="3772" spans="5:30" hidden="1" x14ac:dyDescent="0.25">
      <c r="E3772" s="12">
        <v>43144.958333333336</v>
      </c>
      <c r="F3772" s="10">
        <v>12253.45</v>
      </c>
      <c r="G3772" s="10">
        <v>12266.69</v>
      </c>
      <c r="H3772" s="10">
        <v>12248.27</v>
      </c>
      <c r="I3772" s="10">
        <v>12257.48</v>
      </c>
    </row>
    <row r="3773" spans="5:30" hidden="1" x14ac:dyDescent="0.25">
      <c r="E3773" s="11">
        <v>43145.041666666664</v>
      </c>
      <c r="F3773" s="9">
        <v>12255.62</v>
      </c>
      <c r="G3773" s="9">
        <v>12268.27</v>
      </c>
      <c r="H3773" s="9">
        <v>12249.86</v>
      </c>
      <c r="I3773" s="9">
        <v>12262.51</v>
      </c>
    </row>
    <row r="3774" spans="5:30" hidden="1" x14ac:dyDescent="0.25">
      <c r="E3774" s="12">
        <v>43145.083333333336</v>
      </c>
      <c r="F3774" s="10">
        <v>12263.09</v>
      </c>
      <c r="G3774" s="10">
        <v>12272.21</v>
      </c>
      <c r="H3774" s="10">
        <v>12256.75</v>
      </c>
      <c r="I3774" s="10">
        <v>12264.73</v>
      </c>
    </row>
    <row r="3775" spans="5:30" hidden="1" x14ac:dyDescent="0.25">
      <c r="E3775" s="11">
        <v>43145.125</v>
      </c>
      <c r="F3775" s="9">
        <v>12265.3</v>
      </c>
      <c r="G3775" s="9">
        <v>12267.25</v>
      </c>
      <c r="H3775" s="9">
        <v>12246.89</v>
      </c>
      <c r="I3775" s="9">
        <v>12260.34</v>
      </c>
    </row>
    <row r="3776" spans="5:30" hidden="1" x14ac:dyDescent="0.25">
      <c r="E3776" s="12">
        <v>43145.166666666664</v>
      </c>
      <c r="F3776" s="10">
        <v>12259.19</v>
      </c>
      <c r="G3776" s="10">
        <v>12263.79</v>
      </c>
      <c r="H3776" s="10">
        <v>12247.67</v>
      </c>
      <c r="I3776" s="10">
        <v>12252.77</v>
      </c>
    </row>
    <row r="3777" spans="3:30" hidden="1" x14ac:dyDescent="0.25">
      <c r="E3777" s="11">
        <v>43145.208333333336</v>
      </c>
      <c r="F3777" s="9">
        <v>12252.2</v>
      </c>
      <c r="G3777" s="9">
        <v>12257.98</v>
      </c>
      <c r="H3777" s="9">
        <v>12242.87</v>
      </c>
      <c r="I3777" s="9">
        <v>12250.06</v>
      </c>
    </row>
    <row r="3778" spans="3:30" hidden="1" x14ac:dyDescent="0.25">
      <c r="E3778" s="12">
        <v>43145.25</v>
      </c>
      <c r="F3778" s="10">
        <v>12250.64</v>
      </c>
      <c r="G3778" s="10">
        <v>12260.56</v>
      </c>
      <c r="H3778" s="10">
        <v>12244.46</v>
      </c>
      <c r="I3778" s="10">
        <v>12259.41</v>
      </c>
    </row>
    <row r="3779" spans="3:30" hidden="1" x14ac:dyDescent="0.25">
      <c r="E3779" s="11">
        <v>43145.291666666664</v>
      </c>
      <c r="F3779" s="9">
        <v>12258.84</v>
      </c>
      <c r="G3779" s="9">
        <v>12268.12</v>
      </c>
      <c r="H3779" s="9">
        <v>12258.1</v>
      </c>
      <c r="I3779" s="9">
        <v>12262.77</v>
      </c>
    </row>
    <row r="3780" spans="3:30" x14ac:dyDescent="0.25">
      <c r="C3780">
        <v>1</v>
      </c>
      <c r="E3780" s="12">
        <v>43145.333333333336</v>
      </c>
      <c r="F3780" s="10">
        <v>12262.2</v>
      </c>
      <c r="G3780" s="10">
        <v>12269.74</v>
      </c>
      <c r="H3780" s="10">
        <v>12250.41</v>
      </c>
      <c r="I3780" s="10">
        <v>12252.58</v>
      </c>
      <c r="K3780" s="13">
        <f t="shared" ref="K3780:K3794" si="1818">I3780-F3780</f>
        <v>-9.6200000000008004</v>
      </c>
      <c r="L3780" s="13">
        <v>0</v>
      </c>
      <c r="M3780" s="13">
        <f t="shared" ref="M3780:M3794" si="1819">G3780-H3780</f>
        <v>19.329999999999927</v>
      </c>
      <c r="N3780" s="13">
        <f t="shared" ref="N3780" si="1820">I3794-F3780</f>
        <v>151.34999999999854</v>
      </c>
      <c r="O3780" s="18">
        <f>IF(K3780*N3780&gt;0,1,0)</f>
        <v>0</v>
      </c>
      <c r="S3780" s="13">
        <f>MAX(G3780:G3795)</f>
        <v>12442.92</v>
      </c>
      <c r="X3780">
        <f t="shared" ref="X3780:X3794" si="1821">ABS(K3780)</f>
        <v>9.6200000000008004</v>
      </c>
      <c r="Y3780">
        <f t="shared" ref="Y3780:Y3794" si="1822">ABS(N3780)</f>
        <v>151.34999999999854</v>
      </c>
      <c r="Z3780">
        <f t="shared" ref="Z3780:Z3794" si="1823">IF(S3780&lt;1000,ABS(S3780),0)</f>
        <v>0</v>
      </c>
      <c r="AA3780" s="22">
        <f t="shared" ref="AA3780:AA3794" si="1824">ABS(P3780)</f>
        <v>0</v>
      </c>
      <c r="AB3780" s="22">
        <f t="shared" ref="AB3780:AB3794" si="1825">ABS(Q3780)</f>
        <v>0</v>
      </c>
      <c r="AC3780" s="22">
        <f t="shared" ref="AC3780:AC3794" si="1826">IF(O3780=1,ABS(P3781),0)</f>
        <v>0</v>
      </c>
      <c r="AD3780" s="22">
        <f t="shared" ref="AD3780:AD3794" si="1827">IF(O3780=0,ABS(Q3781),0)</f>
        <v>1.2316459443457599</v>
      </c>
    </row>
    <row r="3781" spans="3:30" x14ac:dyDescent="0.25">
      <c r="E3781" s="11">
        <v>43145.375</v>
      </c>
      <c r="F3781" s="9">
        <v>12256.76</v>
      </c>
      <c r="G3781" s="9">
        <v>12329.06</v>
      </c>
      <c r="H3781" s="9">
        <v>12255.36</v>
      </c>
      <c r="I3781" s="9">
        <v>12314.83</v>
      </c>
      <c r="K3781" s="13">
        <f t="shared" si="1818"/>
        <v>58.069999999999709</v>
      </c>
      <c r="L3781" s="13">
        <f t="shared" ref="L3781:L3794" si="1828">L3780+K3781</f>
        <v>58.069999999999709</v>
      </c>
      <c r="M3781" s="13">
        <f t="shared" si="1819"/>
        <v>73.699999999998909</v>
      </c>
      <c r="N3781" s="13"/>
      <c r="P3781">
        <f>_xlfn.IFS(K3780&lt;0,MIN(L3780:L3794),K3780&gt;0,MAX(L3780:L3794))/S3759</f>
        <v>-0.45130254588513324</v>
      </c>
      <c r="Q3781">
        <f>_xlfn.IFS(K3780&lt;0,MAX(L3780:L3794),K3780&gt;0,MIN(L3780:L3794))/S3759</f>
        <v>1.2316459443457599</v>
      </c>
      <c r="S3781" s="13">
        <f>MIN(H3780:H3795)</f>
        <v>12071.61</v>
      </c>
      <c r="X3781">
        <f t="shared" si="1821"/>
        <v>58.069999999999709</v>
      </c>
      <c r="Y3781">
        <f t="shared" si="1822"/>
        <v>0</v>
      </c>
      <c r="Z3781">
        <f t="shared" si="1823"/>
        <v>0</v>
      </c>
      <c r="AA3781" s="22">
        <f t="shared" si="1824"/>
        <v>0.45130254588513324</v>
      </c>
      <c r="AB3781" s="22">
        <f t="shared" si="1825"/>
        <v>1.2316459443457599</v>
      </c>
      <c r="AC3781" s="22">
        <f t="shared" si="1826"/>
        <v>0</v>
      </c>
      <c r="AD3781" s="22">
        <f t="shared" si="1827"/>
        <v>0</v>
      </c>
    </row>
    <row r="3782" spans="3:30" x14ac:dyDescent="0.25">
      <c r="E3782" s="12">
        <v>43145.416666666664</v>
      </c>
      <c r="F3782" s="10">
        <v>12313.83</v>
      </c>
      <c r="G3782" s="10">
        <v>12319.09</v>
      </c>
      <c r="H3782" s="10">
        <v>12268.04</v>
      </c>
      <c r="I3782" s="10">
        <v>12301.77</v>
      </c>
      <c r="K3782" s="13">
        <f t="shared" si="1818"/>
        <v>-12.059999999999491</v>
      </c>
      <c r="L3782" s="13">
        <f t="shared" si="1828"/>
        <v>46.010000000000218</v>
      </c>
      <c r="M3782" s="13">
        <f t="shared" si="1819"/>
        <v>51.049999999999272</v>
      </c>
      <c r="N3782" s="13"/>
      <c r="S3782" s="13">
        <f>S3780-S3781</f>
        <v>371.30999999999949</v>
      </c>
      <c r="X3782">
        <f t="shared" si="1821"/>
        <v>12.059999999999491</v>
      </c>
      <c r="Y3782">
        <f t="shared" si="1822"/>
        <v>0</v>
      </c>
      <c r="Z3782">
        <f t="shared" si="1823"/>
        <v>371.30999999999949</v>
      </c>
      <c r="AA3782" s="22">
        <f t="shared" si="1824"/>
        <v>0</v>
      </c>
      <c r="AB3782" s="22">
        <f t="shared" si="1825"/>
        <v>0</v>
      </c>
      <c r="AC3782" s="22">
        <f t="shared" si="1826"/>
        <v>0</v>
      </c>
      <c r="AD3782" s="22">
        <f t="shared" si="1827"/>
        <v>0</v>
      </c>
    </row>
    <row r="3783" spans="3:30" x14ac:dyDescent="0.25">
      <c r="E3783" s="11">
        <v>43145.458333333336</v>
      </c>
      <c r="F3783" s="9">
        <v>12301.76</v>
      </c>
      <c r="G3783" s="9">
        <v>12312.98</v>
      </c>
      <c r="H3783" s="9">
        <v>12263.95</v>
      </c>
      <c r="I3783" s="9">
        <v>12279.64</v>
      </c>
      <c r="K3783" s="13">
        <f t="shared" si="1818"/>
        <v>-22.1200000000008</v>
      </c>
      <c r="L3783" s="13">
        <f t="shared" si="1828"/>
        <v>23.889999999999418</v>
      </c>
      <c r="M3783" s="13">
        <f t="shared" si="1819"/>
        <v>49.029999999998836</v>
      </c>
      <c r="N3783" s="13"/>
      <c r="X3783">
        <f t="shared" si="1821"/>
        <v>22.1200000000008</v>
      </c>
      <c r="Y3783">
        <f t="shared" si="1822"/>
        <v>0</v>
      </c>
      <c r="Z3783">
        <f t="shared" si="1823"/>
        <v>0</v>
      </c>
      <c r="AA3783" s="22">
        <f t="shared" si="1824"/>
        <v>0</v>
      </c>
      <c r="AB3783" s="22">
        <f t="shared" si="1825"/>
        <v>0</v>
      </c>
      <c r="AC3783" s="22">
        <f t="shared" si="1826"/>
        <v>0</v>
      </c>
      <c r="AD3783" s="22">
        <f t="shared" si="1827"/>
        <v>0</v>
      </c>
    </row>
    <row r="3784" spans="3:30" x14ac:dyDescent="0.25">
      <c r="E3784" s="12">
        <v>43145.5</v>
      </c>
      <c r="F3784" s="10">
        <v>12279.14</v>
      </c>
      <c r="G3784" s="10">
        <v>12299</v>
      </c>
      <c r="H3784" s="10">
        <v>12265.92</v>
      </c>
      <c r="I3784" s="10">
        <v>12271.79</v>
      </c>
      <c r="K3784" s="13">
        <f t="shared" si="1818"/>
        <v>-7.3499999999985448</v>
      </c>
      <c r="L3784" s="13">
        <f t="shared" si="1828"/>
        <v>16.540000000000873</v>
      </c>
      <c r="M3784" s="13">
        <f t="shared" si="1819"/>
        <v>33.079999999999927</v>
      </c>
      <c r="N3784" s="13"/>
      <c r="X3784">
        <f t="shared" si="1821"/>
        <v>7.3499999999985448</v>
      </c>
      <c r="Y3784">
        <f t="shared" si="1822"/>
        <v>0</v>
      </c>
      <c r="Z3784">
        <f t="shared" si="1823"/>
        <v>0</v>
      </c>
      <c r="AA3784" s="22">
        <f t="shared" si="1824"/>
        <v>0</v>
      </c>
      <c r="AB3784" s="22">
        <f t="shared" si="1825"/>
        <v>0</v>
      </c>
      <c r="AC3784" s="22">
        <f t="shared" si="1826"/>
        <v>0</v>
      </c>
      <c r="AD3784" s="22">
        <f t="shared" si="1827"/>
        <v>0</v>
      </c>
    </row>
    <row r="3785" spans="3:30" x14ac:dyDescent="0.25">
      <c r="E3785" s="11">
        <v>43145.541666666664</v>
      </c>
      <c r="F3785" s="9">
        <v>12272.04</v>
      </c>
      <c r="G3785" s="9">
        <v>12288.66</v>
      </c>
      <c r="H3785" s="9">
        <v>12264.6</v>
      </c>
      <c r="I3785" s="9">
        <v>12285.77</v>
      </c>
      <c r="K3785" s="13">
        <f t="shared" si="1818"/>
        <v>13.729999999999563</v>
      </c>
      <c r="L3785" s="13">
        <f t="shared" si="1828"/>
        <v>30.270000000000437</v>
      </c>
      <c r="M3785" s="13">
        <f t="shared" si="1819"/>
        <v>24.059999999999491</v>
      </c>
      <c r="N3785" s="13"/>
      <c r="X3785">
        <f t="shared" si="1821"/>
        <v>13.729999999999563</v>
      </c>
      <c r="Y3785">
        <f t="shared" si="1822"/>
        <v>0</v>
      </c>
      <c r="Z3785">
        <f t="shared" si="1823"/>
        <v>0</v>
      </c>
      <c r="AA3785" s="22">
        <f t="shared" si="1824"/>
        <v>0</v>
      </c>
      <c r="AB3785" s="22">
        <f t="shared" si="1825"/>
        <v>0</v>
      </c>
      <c r="AC3785" s="22">
        <f t="shared" si="1826"/>
        <v>0</v>
      </c>
      <c r="AD3785" s="22">
        <f t="shared" si="1827"/>
        <v>0</v>
      </c>
    </row>
    <row r="3786" spans="3:30" x14ac:dyDescent="0.25">
      <c r="E3786" s="12">
        <v>43145.583333333336</v>
      </c>
      <c r="F3786" s="10">
        <v>12285.02</v>
      </c>
      <c r="G3786" s="10">
        <v>12285.02</v>
      </c>
      <c r="H3786" s="10">
        <v>12265.75</v>
      </c>
      <c r="I3786" s="10">
        <v>12266.61</v>
      </c>
      <c r="K3786" s="13">
        <f t="shared" si="1818"/>
        <v>-18.409999999999854</v>
      </c>
      <c r="L3786" s="13">
        <f t="shared" si="1828"/>
        <v>11.860000000000582</v>
      </c>
      <c r="M3786" s="13">
        <f t="shared" si="1819"/>
        <v>19.270000000000437</v>
      </c>
      <c r="N3786" s="13"/>
      <c r="X3786">
        <f t="shared" si="1821"/>
        <v>18.409999999999854</v>
      </c>
      <c r="Y3786">
        <f t="shared" si="1822"/>
        <v>0</v>
      </c>
      <c r="Z3786">
        <f t="shared" si="1823"/>
        <v>0</v>
      </c>
      <c r="AA3786" s="22">
        <f t="shared" si="1824"/>
        <v>0</v>
      </c>
      <c r="AB3786" s="22">
        <f t="shared" si="1825"/>
        <v>0</v>
      </c>
      <c r="AC3786" s="22">
        <f t="shared" si="1826"/>
        <v>0</v>
      </c>
      <c r="AD3786" s="22">
        <f t="shared" si="1827"/>
        <v>0</v>
      </c>
    </row>
    <row r="3787" spans="3:30" x14ac:dyDescent="0.25">
      <c r="E3787" s="11">
        <v>43145.625</v>
      </c>
      <c r="F3787" s="9">
        <v>12266.36</v>
      </c>
      <c r="G3787" s="9">
        <v>12276.58</v>
      </c>
      <c r="H3787" s="9">
        <v>12071.61</v>
      </c>
      <c r="I3787" s="9">
        <v>12193.52</v>
      </c>
      <c r="K3787" s="13">
        <f t="shared" si="1818"/>
        <v>-72.840000000000146</v>
      </c>
      <c r="L3787" s="13">
        <f t="shared" si="1828"/>
        <v>-60.979999999999563</v>
      </c>
      <c r="M3787" s="13">
        <f t="shared" si="1819"/>
        <v>204.96999999999935</v>
      </c>
      <c r="N3787" s="13"/>
      <c r="X3787">
        <f t="shared" si="1821"/>
        <v>72.840000000000146</v>
      </c>
      <c r="Y3787">
        <f t="shared" si="1822"/>
        <v>0</v>
      </c>
      <c r="Z3787">
        <f t="shared" si="1823"/>
        <v>0</v>
      </c>
      <c r="AA3787" s="22">
        <f t="shared" si="1824"/>
        <v>0</v>
      </c>
      <c r="AB3787" s="22">
        <f t="shared" si="1825"/>
        <v>0</v>
      </c>
      <c r="AC3787" s="22">
        <f t="shared" si="1826"/>
        <v>0</v>
      </c>
      <c r="AD3787" s="22">
        <f t="shared" si="1827"/>
        <v>0</v>
      </c>
    </row>
    <row r="3788" spans="3:30" x14ac:dyDescent="0.25">
      <c r="E3788" s="12">
        <v>43145.666666666664</v>
      </c>
      <c r="F3788" s="10">
        <v>12193.51</v>
      </c>
      <c r="G3788" s="10">
        <v>12280.04</v>
      </c>
      <c r="H3788" s="10">
        <v>12167.77</v>
      </c>
      <c r="I3788" s="10">
        <v>12259.6</v>
      </c>
      <c r="K3788" s="13">
        <f t="shared" si="1818"/>
        <v>66.090000000000146</v>
      </c>
      <c r="L3788" s="13">
        <f t="shared" si="1828"/>
        <v>5.1100000000005821</v>
      </c>
      <c r="M3788" s="13">
        <f t="shared" si="1819"/>
        <v>112.27000000000044</v>
      </c>
      <c r="N3788" s="13"/>
      <c r="X3788">
        <f t="shared" si="1821"/>
        <v>66.090000000000146</v>
      </c>
      <c r="Y3788">
        <f t="shared" si="1822"/>
        <v>0</v>
      </c>
      <c r="Z3788">
        <f t="shared" si="1823"/>
        <v>0</v>
      </c>
      <c r="AA3788" s="22">
        <f t="shared" si="1824"/>
        <v>0</v>
      </c>
      <c r="AB3788" s="22">
        <f t="shared" si="1825"/>
        <v>0</v>
      </c>
      <c r="AC3788" s="22">
        <f t="shared" si="1826"/>
        <v>0</v>
      </c>
      <c r="AD3788" s="22">
        <f t="shared" si="1827"/>
        <v>0</v>
      </c>
    </row>
    <row r="3789" spans="3:30" x14ac:dyDescent="0.25">
      <c r="E3789" s="11">
        <v>43145.708333333336</v>
      </c>
      <c r="F3789" s="9">
        <v>12260.35</v>
      </c>
      <c r="G3789" s="9">
        <v>12357.37</v>
      </c>
      <c r="H3789" s="9">
        <v>12258.73</v>
      </c>
      <c r="I3789" s="9">
        <v>12317.21</v>
      </c>
      <c r="K3789" s="13">
        <f t="shared" si="1818"/>
        <v>56.859999999998763</v>
      </c>
      <c r="L3789" s="13">
        <f t="shared" si="1828"/>
        <v>61.969999999999345</v>
      </c>
      <c r="M3789" s="13">
        <f t="shared" si="1819"/>
        <v>98.640000000001237</v>
      </c>
      <c r="N3789" s="13"/>
      <c r="X3789">
        <f t="shared" si="1821"/>
        <v>56.859999999998763</v>
      </c>
      <c r="Y3789">
        <f t="shared" si="1822"/>
        <v>0</v>
      </c>
      <c r="Z3789">
        <f t="shared" si="1823"/>
        <v>0</v>
      </c>
      <c r="AA3789" s="22">
        <f t="shared" si="1824"/>
        <v>0</v>
      </c>
      <c r="AB3789" s="22">
        <f t="shared" si="1825"/>
        <v>0</v>
      </c>
      <c r="AC3789" s="22">
        <f t="shared" si="1826"/>
        <v>0</v>
      </c>
      <c r="AD3789" s="22">
        <f t="shared" si="1827"/>
        <v>0</v>
      </c>
    </row>
    <row r="3790" spans="3:30" x14ac:dyDescent="0.25">
      <c r="E3790" s="12">
        <v>43145.75</v>
      </c>
      <c r="F3790" s="10">
        <v>12315.71</v>
      </c>
      <c r="G3790" s="10">
        <v>12394.47</v>
      </c>
      <c r="H3790" s="10">
        <v>12315.71</v>
      </c>
      <c r="I3790" s="10">
        <v>12337.39</v>
      </c>
      <c r="K3790" s="13">
        <f t="shared" si="1818"/>
        <v>21.680000000000291</v>
      </c>
      <c r="L3790" s="13">
        <f t="shared" si="1828"/>
        <v>83.649999999999636</v>
      </c>
      <c r="M3790" s="13">
        <f t="shared" si="1819"/>
        <v>78.760000000000218</v>
      </c>
      <c r="N3790" s="13"/>
      <c r="X3790">
        <f t="shared" si="1821"/>
        <v>21.680000000000291</v>
      </c>
      <c r="Y3790">
        <f t="shared" si="1822"/>
        <v>0</v>
      </c>
      <c r="Z3790">
        <f t="shared" si="1823"/>
        <v>0</v>
      </c>
      <c r="AA3790" s="22">
        <f t="shared" si="1824"/>
        <v>0</v>
      </c>
      <c r="AB3790" s="22">
        <f t="shared" si="1825"/>
        <v>0</v>
      </c>
      <c r="AC3790" s="22">
        <f t="shared" si="1826"/>
        <v>0</v>
      </c>
      <c r="AD3790" s="22">
        <f t="shared" si="1827"/>
        <v>0</v>
      </c>
    </row>
    <row r="3791" spans="3:30" x14ac:dyDescent="0.25">
      <c r="E3791" s="11">
        <v>43145.791666666664</v>
      </c>
      <c r="F3791" s="9">
        <v>12336.89</v>
      </c>
      <c r="G3791" s="9">
        <v>12382.41</v>
      </c>
      <c r="H3791" s="9">
        <v>12336.14</v>
      </c>
      <c r="I3791" s="9">
        <v>12380.16</v>
      </c>
      <c r="K3791" s="13">
        <f t="shared" si="1818"/>
        <v>43.270000000000437</v>
      </c>
      <c r="L3791" s="13">
        <f t="shared" si="1828"/>
        <v>126.92000000000007</v>
      </c>
      <c r="M3791" s="13">
        <f t="shared" si="1819"/>
        <v>46.270000000000437</v>
      </c>
      <c r="N3791" s="13"/>
      <c r="X3791">
        <f t="shared" si="1821"/>
        <v>43.270000000000437</v>
      </c>
      <c r="Y3791">
        <f t="shared" si="1822"/>
        <v>0</v>
      </c>
      <c r="Z3791">
        <f t="shared" si="1823"/>
        <v>0</v>
      </c>
      <c r="AA3791" s="22">
        <f t="shared" si="1824"/>
        <v>0</v>
      </c>
      <c r="AB3791" s="22">
        <f t="shared" si="1825"/>
        <v>0</v>
      </c>
      <c r="AC3791" s="22">
        <f t="shared" si="1826"/>
        <v>0</v>
      </c>
      <c r="AD3791" s="22">
        <f t="shared" si="1827"/>
        <v>0</v>
      </c>
    </row>
    <row r="3792" spans="3:30" x14ac:dyDescent="0.25">
      <c r="E3792" s="12">
        <v>43145.833333333336</v>
      </c>
      <c r="F3792" s="10">
        <v>12381.16</v>
      </c>
      <c r="G3792" s="10">
        <v>12423.17</v>
      </c>
      <c r="H3792" s="10">
        <v>12377.15</v>
      </c>
      <c r="I3792" s="10">
        <v>12414.16</v>
      </c>
      <c r="K3792" s="13">
        <f t="shared" si="1818"/>
        <v>33</v>
      </c>
      <c r="L3792" s="13">
        <f t="shared" si="1828"/>
        <v>159.92000000000007</v>
      </c>
      <c r="M3792" s="13">
        <f t="shared" si="1819"/>
        <v>46.020000000000437</v>
      </c>
      <c r="N3792" s="13"/>
      <c r="X3792">
        <f t="shared" si="1821"/>
        <v>33</v>
      </c>
      <c r="Y3792">
        <f t="shared" si="1822"/>
        <v>0</v>
      </c>
      <c r="Z3792">
        <f t="shared" si="1823"/>
        <v>0</v>
      </c>
      <c r="AA3792" s="22">
        <f t="shared" si="1824"/>
        <v>0</v>
      </c>
      <c r="AB3792" s="22">
        <f t="shared" si="1825"/>
        <v>0</v>
      </c>
      <c r="AC3792" s="22">
        <f t="shared" si="1826"/>
        <v>0</v>
      </c>
      <c r="AD3792" s="22">
        <f t="shared" si="1827"/>
        <v>0</v>
      </c>
    </row>
    <row r="3793" spans="3:30" x14ac:dyDescent="0.25">
      <c r="E3793" s="11">
        <v>43145.875</v>
      </c>
      <c r="F3793" s="9">
        <v>12414.41</v>
      </c>
      <c r="G3793" s="9">
        <v>12426.42</v>
      </c>
      <c r="H3793" s="9">
        <v>12404.15</v>
      </c>
      <c r="I3793" s="9">
        <v>12420.91</v>
      </c>
      <c r="K3793" s="13">
        <f t="shared" si="1818"/>
        <v>6.5</v>
      </c>
      <c r="L3793" s="13">
        <f t="shared" si="1828"/>
        <v>166.42000000000007</v>
      </c>
      <c r="M3793" s="13">
        <f t="shared" si="1819"/>
        <v>22.270000000000437</v>
      </c>
      <c r="N3793" s="13"/>
      <c r="X3793">
        <f t="shared" si="1821"/>
        <v>6.5</v>
      </c>
      <c r="Y3793">
        <f t="shared" si="1822"/>
        <v>0</v>
      </c>
      <c r="Z3793">
        <f t="shared" si="1823"/>
        <v>0</v>
      </c>
      <c r="AA3793" s="22">
        <f t="shared" si="1824"/>
        <v>0</v>
      </c>
      <c r="AB3793" s="22">
        <f t="shared" si="1825"/>
        <v>0</v>
      </c>
      <c r="AC3793" s="22">
        <f t="shared" si="1826"/>
        <v>0</v>
      </c>
      <c r="AD3793" s="22">
        <f t="shared" si="1827"/>
        <v>0</v>
      </c>
    </row>
    <row r="3794" spans="3:30" x14ac:dyDescent="0.25">
      <c r="E3794" s="12">
        <v>43145.916666666664</v>
      </c>
      <c r="F3794" s="10">
        <v>12421.66</v>
      </c>
      <c r="G3794" s="10">
        <v>12442.92</v>
      </c>
      <c r="H3794" s="10">
        <v>12410.4</v>
      </c>
      <c r="I3794" s="10">
        <v>12413.55</v>
      </c>
      <c r="K3794" s="13">
        <f t="shared" si="1818"/>
        <v>-8.1100000000005821</v>
      </c>
      <c r="L3794" s="13">
        <f t="shared" si="1828"/>
        <v>158.30999999999949</v>
      </c>
      <c r="M3794" s="13">
        <f t="shared" si="1819"/>
        <v>32.520000000000437</v>
      </c>
      <c r="N3794" s="13"/>
      <c r="X3794">
        <f t="shared" si="1821"/>
        <v>8.1100000000005821</v>
      </c>
      <c r="Y3794">
        <f t="shared" si="1822"/>
        <v>0</v>
      </c>
      <c r="Z3794">
        <f t="shared" si="1823"/>
        <v>0</v>
      </c>
      <c r="AA3794" s="22">
        <f t="shared" si="1824"/>
        <v>0</v>
      </c>
      <c r="AB3794" s="22">
        <f t="shared" si="1825"/>
        <v>0</v>
      </c>
      <c r="AC3794" s="22">
        <f t="shared" si="1826"/>
        <v>0</v>
      </c>
      <c r="AD3794" s="22">
        <f t="shared" si="1827"/>
        <v>0</v>
      </c>
    </row>
    <row r="3795" spans="3:30" hidden="1" x14ac:dyDescent="0.25">
      <c r="E3795" s="11">
        <v>43145.958333333336</v>
      </c>
      <c r="F3795" s="9">
        <v>12403.19</v>
      </c>
      <c r="G3795" s="9">
        <v>12419.42</v>
      </c>
      <c r="H3795" s="9">
        <v>12401.04</v>
      </c>
      <c r="I3795" s="9">
        <v>12402.03</v>
      </c>
    </row>
    <row r="3796" spans="3:30" hidden="1" x14ac:dyDescent="0.25">
      <c r="E3796" s="12">
        <v>43146.041666666664</v>
      </c>
      <c r="F3796" s="10">
        <v>12401.03</v>
      </c>
      <c r="G3796" s="10">
        <v>12406.62</v>
      </c>
      <c r="H3796" s="10">
        <v>12391.82</v>
      </c>
      <c r="I3796" s="10">
        <v>12399.14</v>
      </c>
    </row>
    <row r="3797" spans="3:30" hidden="1" x14ac:dyDescent="0.25">
      <c r="E3797" s="11">
        <v>43146.083333333336</v>
      </c>
      <c r="F3797" s="9">
        <v>12398.56</v>
      </c>
      <c r="G3797" s="9">
        <v>12414.08</v>
      </c>
      <c r="H3797" s="9">
        <v>12389.36</v>
      </c>
      <c r="I3797" s="9">
        <v>12408.91</v>
      </c>
    </row>
    <row r="3798" spans="3:30" hidden="1" x14ac:dyDescent="0.25">
      <c r="E3798" s="12">
        <v>43146.125</v>
      </c>
      <c r="F3798" s="10">
        <v>12408.94</v>
      </c>
      <c r="G3798" s="10">
        <v>12442.91</v>
      </c>
      <c r="H3798" s="10">
        <v>12407.79</v>
      </c>
      <c r="I3798" s="10">
        <v>12442.76</v>
      </c>
    </row>
    <row r="3799" spans="3:30" hidden="1" x14ac:dyDescent="0.25">
      <c r="E3799" s="11">
        <v>43146.166666666664</v>
      </c>
      <c r="F3799" s="9">
        <v>12441.03</v>
      </c>
      <c r="G3799" s="9">
        <v>12443.33</v>
      </c>
      <c r="H3799" s="9">
        <v>12435.28</v>
      </c>
      <c r="I3799" s="9">
        <v>12443.32</v>
      </c>
    </row>
    <row r="3800" spans="3:30" hidden="1" x14ac:dyDescent="0.25">
      <c r="E3800" s="12">
        <v>43146.208333333336</v>
      </c>
      <c r="F3800" s="10">
        <v>12442.75</v>
      </c>
      <c r="G3800" s="10">
        <v>12470.32</v>
      </c>
      <c r="H3800" s="10">
        <v>12437.57</v>
      </c>
      <c r="I3800" s="10">
        <v>12465.52</v>
      </c>
    </row>
    <row r="3801" spans="3:30" hidden="1" x14ac:dyDescent="0.25">
      <c r="E3801" s="11">
        <v>43146.25</v>
      </c>
      <c r="F3801" s="9">
        <v>12466.09</v>
      </c>
      <c r="G3801" s="9">
        <v>12469.82</v>
      </c>
      <c r="H3801" s="9">
        <v>12456.81</v>
      </c>
      <c r="I3801" s="9">
        <v>12465.51</v>
      </c>
    </row>
    <row r="3802" spans="3:30" hidden="1" x14ac:dyDescent="0.25">
      <c r="E3802" s="12">
        <v>43146.291666666664</v>
      </c>
      <c r="F3802" s="10">
        <v>12464.36</v>
      </c>
      <c r="G3802" s="10">
        <v>12466.65</v>
      </c>
      <c r="H3802" s="10">
        <v>12450.58</v>
      </c>
      <c r="I3802" s="10">
        <v>12458.63</v>
      </c>
    </row>
    <row r="3803" spans="3:30" x14ac:dyDescent="0.25">
      <c r="C3803">
        <v>1</v>
      </c>
      <c r="E3803" s="11">
        <v>43146.333333333336</v>
      </c>
      <c r="F3803" s="9">
        <v>12458.11</v>
      </c>
      <c r="G3803" s="9">
        <v>12462.04</v>
      </c>
      <c r="H3803" s="9">
        <v>12442.48</v>
      </c>
      <c r="I3803" s="9">
        <v>12448.65</v>
      </c>
      <c r="K3803" s="13">
        <f t="shared" ref="K3803:K3817" si="1829">I3803-F3803</f>
        <v>-9.4600000000009459</v>
      </c>
      <c r="L3803" s="13">
        <v>0</v>
      </c>
      <c r="M3803" s="13">
        <f t="shared" ref="M3803:M3817" si="1830">G3803-H3803</f>
        <v>19.56000000000131</v>
      </c>
      <c r="N3803" s="13">
        <f>I3817-F3803</f>
        <v>-99.989999999999782</v>
      </c>
      <c r="O3803" s="18">
        <f>IF(K3803*N3803&gt;0,1,0)</f>
        <v>1</v>
      </c>
      <c r="S3803" s="13">
        <f>MAX(G3803:G3818)</f>
        <v>12481.9</v>
      </c>
      <c r="X3803">
        <f t="shared" ref="X3803:X3817" si="1831">ABS(K3803)</f>
        <v>9.4600000000009459</v>
      </c>
      <c r="Y3803">
        <f t="shared" ref="Y3803:Y3817" si="1832">ABS(N3803)</f>
        <v>99.989999999999782</v>
      </c>
      <c r="Z3803">
        <f t="shared" ref="Z3803:Z3817" si="1833">IF(S3803&lt;1000,ABS(S3803),0)</f>
        <v>0</v>
      </c>
      <c r="AA3803" s="22">
        <f t="shared" ref="AA3803:AA3817" si="1834">ABS(P3803)</f>
        <v>0</v>
      </c>
      <c r="AB3803" s="22">
        <f t="shared" ref="AB3803:AB3817" si="1835">ABS(Q3803)</f>
        <v>0</v>
      </c>
      <c r="AC3803" s="22">
        <f t="shared" ref="AC3803:AC3817" si="1836">IF(O3803=1,ABS(P3804),0)</f>
        <v>0.4094422450243706</v>
      </c>
      <c r="AD3803" s="22">
        <f t="shared" ref="AD3803:AD3817" si="1837">IF(O3803=0,ABS(Q3804),0)</f>
        <v>0</v>
      </c>
    </row>
    <row r="3804" spans="3:30" x14ac:dyDescent="0.25">
      <c r="E3804" s="12">
        <v>43146.375</v>
      </c>
      <c r="F3804" s="10">
        <v>12448.89</v>
      </c>
      <c r="G3804" s="10">
        <v>12481.9</v>
      </c>
      <c r="H3804" s="10">
        <v>12442.65</v>
      </c>
      <c r="I3804" s="10">
        <v>12450.65</v>
      </c>
      <c r="K3804" s="13">
        <f t="shared" si="1829"/>
        <v>1.7600000000002183</v>
      </c>
      <c r="L3804" s="13">
        <f t="shared" ref="L3804:L3817" si="1838">L3803+K3804</f>
        <v>1.7600000000002183</v>
      </c>
      <c r="M3804" s="13">
        <f t="shared" si="1830"/>
        <v>39.25</v>
      </c>
      <c r="N3804" s="13"/>
      <c r="P3804">
        <f>_xlfn.IFS(K3803&lt;0,MIN(L3803:L3817),K3803&gt;0,MAX(L3803:L3817))/S3782</f>
        <v>-0.4094422450243706</v>
      </c>
      <c r="Q3804">
        <f>_xlfn.IFS(K3803&lt;0,MAX(L3803:L3817),K3803&gt;0,MIN(L3803:L3817))/S3782</f>
        <v>2.7712692898119864E-2</v>
      </c>
      <c r="S3804" s="13">
        <f>MIN(H3803:H3818)</f>
        <v>12273.62</v>
      </c>
      <c r="X3804">
        <f t="shared" si="1831"/>
        <v>1.7600000000002183</v>
      </c>
      <c r="Y3804">
        <f t="shared" si="1832"/>
        <v>0</v>
      </c>
      <c r="Z3804">
        <f t="shared" si="1833"/>
        <v>0</v>
      </c>
      <c r="AA3804" s="22">
        <f t="shared" si="1834"/>
        <v>0.4094422450243706</v>
      </c>
      <c r="AB3804" s="22">
        <f t="shared" si="1835"/>
        <v>2.7712692898119864E-2</v>
      </c>
      <c r="AC3804" s="22">
        <f t="shared" si="1836"/>
        <v>0</v>
      </c>
      <c r="AD3804" s="22">
        <f t="shared" si="1837"/>
        <v>0</v>
      </c>
    </row>
    <row r="3805" spans="3:30" x14ac:dyDescent="0.25">
      <c r="E3805" s="11">
        <v>43146.416666666664</v>
      </c>
      <c r="F3805" s="9">
        <v>12450.9</v>
      </c>
      <c r="G3805" s="9">
        <v>12452.4</v>
      </c>
      <c r="H3805" s="9">
        <v>12399.54</v>
      </c>
      <c r="I3805" s="9">
        <v>12424.78</v>
      </c>
      <c r="K3805" s="13">
        <f t="shared" si="1829"/>
        <v>-26.119999999998981</v>
      </c>
      <c r="L3805" s="13">
        <f t="shared" si="1838"/>
        <v>-24.359999999998763</v>
      </c>
      <c r="M3805" s="13">
        <f t="shared" si="1830"/>
        <v>52.859999999998763</v>
      </c>
      <c r="N3805" s="13"/>
      <c r="S3805" s="13">
        <f>S3803-S3804</f>
        <v>208.27999999999884</v>
      </c>
      <c r="X3805">
        <f t="shared" si="1831"/>
        <v>26.119999999998981</v>
      </c>
      <c r="Y3805">
        <f t="shared" si="1832"/>
        <v>0</v>
      </c>
      <c r="Z3805">
        <f t="shared" si="1833"/>
        <v>208.27999999999884</v>
      </c>
      <c r="AA3805" s="22">
        <f t="shared" si="1834"/>
        <v>0</v>
      </c>
      <c r="AB3805" s="22">
        <f t="shared" si="1835"/>
        <v>0</v>
      </c>
      <c r="AC3805" s="22">
        <f t="shared" si="1836"/>
        <v>0</v>
      </c>
      <c r="AD3805" s="22">
        <f t="shared" si="1837"/>
        <v>0</v>
      </c>
    </row>
    <row r="3806" spans="3:30" x14ac:dyDescent="0.25">
      <c r="E3806" s="12">
        <v>43146.458333333336</v>
      </c>
      <c r="F3806" s="10">
        <v>12423.78</v>
      </c>
      <c r="G3806" s="10">
        <v>12460.4</v>
      </c>
      <c r="H3806" s="10">
        <v>12409.63</v>
      </c>
      <c r="I3806" s="10">
        <v>12458.43</v>
      </c>
      <c r="K3806" s="13">
        <f t="shared" si="1829"/>
        <v>34.649999999999636</v>
      </c>
      <c r="L3806" s="13">
        <f t="shared" si="1838"/>
        <v>10.290000000000873</v>
      </c>
      <c r="M3806" s="13">
        <f t="shared" si="1830"/>
        <v>50.770000000000437</v>
      </c>
      <c r="N3806" s="13"/>
      <c r="X3806">
        <f t="shared" si="1831"/>
        <v>34.649999999999636</v>
      </c>
      <c r="Y3806">
        <f t="shared" si="1832"/>
        <v>0</v>
      </c>
      <c r="Z3806">
        <f t="shared" si="1833"/>
        <v>0</v>
      </c>
      <c r="AA3806" s="22">
        <f t="shared" si="1834"/>
        <v>0</v>
      </c>
      <c r="AB3806" s="22">
        <f t="shared" si="1835"/>
        <v>0</v>
      </c>
      <c r="AC3806" s="22">
        <f t="shared" si="1836"/>
        <v>0</v>
      </c>
      <c r="AD3806" s="22">
        <f t="shared" si="1837"/>
        <v>0</v>
      </c>
    </row>
    <row r="3807" spans="3:30" x14ac:dyDescent="0.25">
      <c r="E3807" s="11">
        <v>43146.5</v>
      </c>
      <c r="F3807" s="9">
        <v>12457.68</v>
      </c>
      <c r="G3807" s="9">
        <v>12481.38</v>
      </c>
      <c r="H3807" s="9">
        <v>12442.92</v>
      </c>
      <c r="I3807" s="9">
        <v>12452.23</v>
      </c>
      <c r="K3807" s="13">
        <f t="shared" si="1829"/>
        <v>-5.4500000000007276</v>
      </c>
      <c r="L3807" s="13">
        <f t="shared" si="1838"/>
        <v>4.8400000000001455</v>
      </c>
      <c r="M3807" s="13">
        <f t="shared" si="1830"/>
        <v>38.459999999999127</v>
      </c>
      <c r="N3807" s="13"/>
      <c r="X3807">
        <f t="shared" si="1831"/>
        <v>5.4500000000007276</v>
      </c>
      <c r="Y3807">
        <f t="shared" si="1832"/>
        <v>0</v>
      </c>
      <c r="Z3807">
        <f t="shared" si="1833"/>
        <v>0</v>
      </c>
      <c r="AA3807" s="22">
        <f t="shared" si="1834"/>
        <v>0</v>
      </c>
      <c r="AB3807" s="22">
        <f t="shared" si="1835"/>
        <v>0</v>
      </c>
      <c r="AC3807" s="22">
        <f t="shared" si="1836"/>
        <v>0</v>
      </c>
      <c r="AD3807" s="22">
        <f t="shared" si="1837"/>
        <v>0</v>
      </c>
    </row>
    <row r="3808" spans="3:30" x14ac:dyDescent="0.25">
      <c r="E3808" s="12">
        <v>43146.541666666664</v>
      </c>
      <c r="F3808" s="10">
        <v>12453.23</v>
      </c>
      <c r="G3808" s="10">
        <v>12455.47</v>
      </c>
      <c r="H3808" s="10">
        <v>12417.39</v>
      </c>
      <c r="I3808" s="10">
        <v>12421.08</v>
      </c>
      <c r="K3808" s="13">
        <f t="shared" si="1829"/>
        <v>-32.149999999999636</v>
      </c>
      <c r="L3808" s="13">
        <f t="shared" si="1838"/>
        <v>-27.309999999999491</v>
      </c>
      <c r="M3808" s="13">
        <f t="shared" si="1830"/>
        <v>38.079999999999927</v>
      </c>
      <c r="N3808" s="13"/>
      <c r="X3808">
        <f t="shared" si="1831"/>
        <v>32.149999999999636</v>
      </c>
      <c r="Y3808">
        <f t="shared" si="1832"/>
        <v>0</v>
      </c>
      <c r="Z3808">
        <f t="shared" si="1833"/>
        <v>0</v>
      </c>
      <c r="AA3808" s="22">
        <f t="shared" si="1834"/>
        <v>0</v>
      </c>
      <c r="AB3808" s="22">
        <f t="shared" si="1835"/>
        <v>0</v>
      </c>
      <c r="AC3808" s="22">
        <f t="shared" si="1836"/>
        <v>0</v>
      </c>
      <c r="AD3808" s="22">
        <f t="shared" si="1837"/>
        <v>0</v>
      </c>
    </row>
    <row r="3809" spans="5:30" x14ac:dyDescent="0.25">
      <c r="E3809" s="11">
        <v>43146.583333333336</v>
      </c>
      <c r="F3809" s="9">
        <v>12420.58</v>
      </c>
      <c r="G3809" s="9">
        <v>12435.2</v>
      </c>
      <c r="H3809" s="9">
        <v>12382.47</v>
      </c>
      <c r="I3809" s="9">
        <v>12404.21</v>
      </c>
      <c r="K3809" s="13">
        <f t="shared" si="1829"/>
        <v>-16.3700000000008</v>
      </c>
      <c r="L3809" s="13">
        <f t="shared" si="1838"/>
        <v>-43.680000000000291</v>
      </c>
      <c r="M3809" s="13">
        <f t="shared" si="1830"/>
        <v>52.730000000001382</v>
      </c>
      <c r="N3809" s="13"/>
      <c r="X3809">
        <f t="shared" si="1831"/>
        <v>16.3700000000008</v>
      </c>
      <c r="Y3809">
        <f t="shared" si="1832"/>
        <v>0</v>
      </c>
      <c r="Z3809">
        <f t="shared" si="1833"/>
        <v>0</v>
      </c>
      <c r="AA3809" s="22">
        <f t="shared" si="1834"/>
        <v>0</v>
      </c>
      <c r="AB3809" s="22">
        <f t="shared" si="1835"/>
        <v>0</v>
      </c>
      <c r="AC3809" s="22">
        <f t="shared" si="1836"/>
        <v>0</v>
      </c>
      <c r="AD3809" s="22">
        <f t="shared" si="1837"/>
        <v>0</v>
      </c>
    </row>
    <row r="3810" spans="5:30" x14ac:dyDescent="0.25">
      <c r="E3810" s="12">
        <v>43146.625</v>
      </c>
      <c r="F3810" s="10">
        <v>12404.46</v>
      </c>
      <c r="G3810" s="10">
        <v>12424.2</v>
      </c>
      <c r="H3810" s="10">
        <v>12379.61</v>
      </c>
      <c r="I3810" s="10">
        <v>12414.04</v>
      </c>
      <c r="K3810" s="13">
        <f t="shared" si="1829"/>
        <v>9.5800000000017462</v>
      </c>
      <c r="L3810" s="13">
        <f t="shared" si="1838"/>
        <v>-34.099999999998545</v>
      </c>
      <c r="M3810" s="13">
        <f t="shared" si="1830"/>
        <v>44.590000000000146</v>
      </c>
      <c r="N3810" s="13"/>
      <c r="X3810">
        <f t="shared" si="1831"/>
        <v>9.5800000000017462</v>
      </c>
      <c r="Y3810">
        <f t="shared" si="1832"/>
        <v>0</v>
      </c>
      <c r="Z3810">
        <f t="shared" si="1833"/>
        <v>0</v>
      </c>
      <c r="AA3810" s="22">
        <f t="shared" si="1834"/>
        <v>0</v>
      </c>
      <c r="AB3810" s="22">
        <f t="shared" si="1835"/>
        <v>0</v>
      </c>
      <c r="AC3810" s="22">
        <f t="shared" si="1836"/>
        <v>0</v>
      </c>
      <c r="AD3810" s="22">
        <f t="shared" si="1837"/>
        <v>0</v>
      </c>
    </row>
    <row r="3811" spans="5:30" x14ac:dyDescent="0.25">
      <c r="E3811" s="11">
        <v>43146.666666666664</v>
      </c>
      <c r="F3811" s="9">
        <v>12413.29</v>
      </c>
      <c r="G3811" s="9">
        <v>12425.14</v>
      </c>
      <c r="H3811" s="9">
        <v>12354.5</v>
      </c>
      <c r="I3811" s="9">
        <v>12386.17</v>
      </c>
      <c r="K3811" s="13">
        <f t="shared" si="1829"/>
        <v>-27.1200000000008</v>
      </c>
      <c r="L3811" s="13">
        <f t="shared" si="1838"/>
        <v>-61.219999999999345</v>
      </c>
      <c r="M3811" s="13">
        <f t="shared" si="1830"/>
        <v>70.639999999999418</v>
      </c>
      <c r="N3811" s="13"/>
      <c r="X3811">
        <f t="shared" si="1831"/>
        <v>27.1200000000008</v>
      </c>
      <c r="Y3811">
        <f t="shared" si="1832"/>
        <v>0</v>
      </c>
      <c r="Z3811">
        <f t="shared" si="1833"/>
        <v>0</v>
      </c>
      <c r="AA3811" s="22">
        <f t="shared" si="1834"/>
        <v>0</v>
      </c>
      <c r="AB3811" s="22">
        <f t="shared" si="1835"/>
        <v>0</v>
      </c>
      <c r="AC3811" s="22">
        <f t="shared" si="1836"/>
        <v>0</v>
      </c>
      <c r="AD3811" s="22">
        <f t="shared" si="1837"/>
        <v>0</v>
      </c>
    </row>
    <row r="3812" spans="5:30" x14ac:dyDescent="0.25">
      <c r="E3812" s="12">
        <v>43146.708333333336</v>
      </c>
      <c r="F3812" s="10">
        <v>12386.41</v>
      </c>
      <c r="G3812" s="10">
        <v>12387.92</v>
      </c>
      <c r="H3812" s="10">
        <v>12291.6</v>
      </c>
      <c r="I3812" s="10">
        <v>12295.6</v>
      </c>
      <c r="K3812" s="13">
        <f t="shared" si="1829"/>
        <v>-90.809999999999491</v>
      </c>
      <c r="L3812" s="13">
        <f t="shared" si="1838"/>
        <v>-152.02999999999884</v>
      </c>
      <c r="M3812" s="13">
        <f t="shared" si="1830"/>
        <v>96.319999999999709</v>
      </c>
      <c r="N3812" s="13"/>
      <c r="X3812">
        <f t="shared" si="1831"/>
        <v>90.809999999999491</v>
      </c>
      <c r="Y3812">
        <f t="shared" si="1832"/>
        <v>0</v>
      </c>
      <c r="Z3812">
        <f t="shared" si="1833"/>
        <v>0</v>
      </c>
      <c r="AA3812" s="22">
        <f t="shared" si="1834"/>
        <v>0</v>
      </c>
      <c r="AB3812" s="22">
        <f t="shared" si="1835"/>
        <v>0</v>
      </c>
      <c r="AC3812" s="22">
        <f t="shared" si="1836"/>
        <v>0</v>
      </c>
      <c r="AD3812" s="22">
        <f t="shared" si="1837"/>
        <v>0</v>
      </c>
    </row>
    <row r="3813" spans="5:30" x14ac:dyDescent="0.25">
      <c r="E3813" s="11">
        <v>43146.75</v>
      </c>
      <c r="F3813" s="9">
        <v>12295.85</v>
      </c>
      <c r="G3813" s="9">
        <v>12360.41</v>
      </c>
      <c r="H3813" s="9">
        <v>12273.62</v>
      </c>
      <c r="I3813" s="9">
        <v>12353.01</v>
      </c>
      <c r="K3813" s="13">
        <f t="shared" si="1829"/>
        <v>57.159999999999854</v>
      </c>
      <c r="L3813" s="13">
        <f t="shared" si="1838"/>
        <v>-94.869999999998981</v>
      </c>
      <c r="M3813" s="13">
        <f t="shared" si="1830"/>
        <v>86.789999999999054</v>
      </c>
      <c r="N3813" s="13"/>
      <c r="X3813">
        <f t="shared" si="1831"/>
        <v>57.159999999999854</v>
      </c>
      <c r="Y3813">
        <f t="shared" si="1832"/>
        <v>0</v>
      </c>
      <c r="Z3813">
        <f t="shared" si="1833"/>
        <v>0</v>
      </c>
      <c r="AA3813" s="22">
        <f t="shared" si="1834"/>
        <v>0</v>
      </c>
      <c r="AB3813" s="22">
        <f t="shared" si="1835"/>
        <v>0</v>
      </c>
      <c r="AC3813" s="22">
        <f t="shared" si="1836"/>
        <v>0</v>
      </c>
      <c r="AD3813" s="22">
        <f t="shared" si="1837"/>
        <v>0</v>
      </c>
    </row>
    <row r="3814" spans="5:30" x14ac:dyDescent="0.25">
      <c r="E3814" s="12">
        <v>43146.791666666664</v>
      </c>
      <c r="F3814" s="10">
        <v>12353.51</v>
      </c>
      <c r="G3814" s="10">
        <v>12362.52</v>
      </c>
      <c r="H3814" s="10">
        <v>12338.5</v>
      </c>
      <c r="I3814" s="10">
        <v>12356.5</v>
      </c>
      <c r="K3814" s="13">
        <f t="shared" si="1829"/>
        <v>2.9899999999997817</v>
      </c>
      <c r="L3814" s="13">
        <f t="shared" si="1838"/>
        <v>-91.8799999999992</v>
      </c>
      <c r="M3814" s="13">
        <f t="shared" si="1830"/>
        <v>24.020000000000437</v>
      </c>
      <c r="N3814" s="13"/>
      <c r="X3814">
        <f t="shared" si="1831"/>
        <v>2.9899999999997817</v>
      </c>
      <c r="Y3814">
        <f t="shared" si="1832"/>
        <v>0</v>
      </c>
      <c r="Z3814">
        <f t="shared" si="1833"/>
        <v>0</v>
      </c>
      <c r="AA3814" s="22">
        <f t="shared" si="1834"/>
        <v>0</v>
      </c>
      <c r="AB3814" s="22">
        <f t="shared" si="1835"/>
        <v>0</v>
      </c>
      <c r="AC3814" s="22">
        <f t="shared" si="1836"/>
        <v>0</v>
      </c>
      <c r="AD3814" s="22">
        <f t="shared" si="1837"/>
        <v>0</v>
      </c>
    </row>
    <row r="3815" spans="5:30" x14ac:dyDescent="0.25">
      <c r="E3815" s="11">
        <v>43146.833333333336</v>
      </c>
      <c r="F3815" s="9">
        <v>12357.5</v>
      </c>
      <c r="G3815" s="9">
        <v>12391.27</v>
      </c>
      <c r="H3815" s="9">
        <v>12348.49</v>
      </c>
      <c r="I3815" s="9">
        <v>12364.5</v>
      </c>
      <c r="K3815" s="13">
        <f t="shared" si="1829"/>
        <v>7</v>
      </c>
      <c r="L3815" s="13">
        <f t="shared" si="1838"/>
        <v>-84.8799999999992</v>
      </c>
      <c r="M3815" s="13">
        <f t="shared" si="1830"/>
        <v>42.780000000000655</v>
      </c>
      <c r="N3815" s="13"/>
      <c r="X3815">
        <f t="shared" si="1831"/>
        <v>7</v>
      </c>
      <c r="Y3815">
        <f t="shared" si="1832"/>
        <v>0</v>
      </c>
      <c r="Z3815">
        <f t="shared" si="1833"/>
        <v>0</v>
      </c>
      <c r="AA3815" s="22">
        <f t="shared" si="1834"/>
        <v>0</v>
      </c>
      <c r="AB3815" s="22">
        <f t="shared" si="1835"/>
        <v>0</v>
      </c>
      <c r="AC3815" s="22">
        <f t="shared" si="1836"/>
        <v>0</v>
      </c>
      <c r="AD3815" s="22">
        <f t="shared" si="1837"/>
        <v>0</v>
      </c>
    </row>
    <row r="3816" spans="5:30" x14ac:dyDescent="0.25">
      <c r="E3816" s="12">
        <v>43146.875</v>
      </c>
      <c r="F3816" s="10">
        <v>12362.25</v>
      </c>
      <c r="G3816" s="10">
        <v>12382.25</v>
      </c>
      <c r="H3816" s="10">
        <v>12359.49</v>
      </c>
      <c r="I3816" s="10">
        <v>12370.49</v>
      </c>
      <c r="K3816" s="13">
        <f t="shared" si="1829"/>
        <v>8.2399999999997817</v>
      </c>
      <c r="L3816" s="13">
        <f t="shared" si="1838"/>
        <v>-76.639999999999418</v>
      </c>
      <c r="M3816" s="13">
        <f t="shared" si="1830"/>
        <v>22.760000000000218</v>
      </c>
      <c r="N3816" s="13"/>
      <c r="X3816">
        <f t="shared" si="1831"/>
        <v>8.2399999999997817</v>
      </c>
      <c r="Y3816">
        <f t="shared" si="1832"/>
        <v>0</v>
      </c>
      <c r="Z3816">
        <f t="shared" si="1833"/>
        <v>0</v>
      </c>
      <c r="AA3816" s="22">
        <f t="shared" si="1834"/>
        <v>0</v>
      </c>
      <c r="AB3816" s="22">
        <f t="shared" si="1835"/>
        <v>0</v>
      </c>
      <c r="AC3816" s="22">
        <f t="shared" si="1836"/>
        <v>0</v>
      </c>
      <c r="AD3816" s="22">
        <f t="shared" si="1837"/>
        <v>0</v>
      </c>
    </row>
    <row r="3817" spans="5:30" x14ac:dyDescent="0.25">
      <c r="E3817" s="11">
        <v>43146.916666666664</v>
      </c>
      <c r="F3817" s="9">
        <v>12371.24</v>
      </c>
      <c r="G3817" s="9">
        <v>12383.25</v>
      </c>
      <c r="H3817" s="9">
        <v>12348.97</v>
      </c>
      <c r="I3817" s="9">
        <v>12358.12</v>
      </c>
      <c r="K3817" s="13">
        <f t="shared" si="1829"/>
        <v>-13.119999999998981</v>
      </c>
      <c r="L3817" s="13">
        <f t="shared" si="1838"/>
        <v>-89.759999999998399</v>
      </c>
      <c r="M3817" s="13">
        <f t="shared" si="1830"/>
        <v>34.280000000000655</v>
      </c>
      <c r="N3817" s="13"/>
      <c r="X3817">
        <f t="shared" si="1831"/>
        <v>13.119999999998981</v>
      </c>
      <c r="Y3817">
        <f t="shared" si="1832"/>
        <v>0</v>
      </c>
      <c r="Z3817">
        <f t="shared" si="1833"/>
        <v>0</v>
      </c>
      <c r="AA3817" s="22">
        <f t="shared" si="1834"/>
        <v>0</v>
      </c>
      <c r="AB3817" s="22">
        <f t="shared" si="1835"/>
        <v>0</v>
      </c>
      <c r="AC3817" s="22">
        <f t="shared" si="1836"/>
        <v>0</v>
      </c>
      <c r="AD3817" s="22">
        <f t="shared" si="1837"/>
        <v>0</v>
      </c>
    </row>
    <row r="3818" spans="5:30" hidden="1" x14ac:dyDescent="0.25">
      <c r="E3818" s="12">
        <v>43146.958333333336</v>
      </c>
      <c r="F3818" s="10">
        <v>12362.02</v>
      </c>
      <c r="G3818" s="10">
        <v>12378.99</v>
      </c>
      <c r="H3818" s="10">
        <v>12359.76</v>
      </c>
      <c r="I3818" s="10">
        <v>12372.2</v>
      </c>
    </row>
    <row r="3819" spans="5:30" hidden="1" x14ac:dyDescent="0.25">
      <c r="E3819" s="11">
        <v>43147.041666666664</v>
      </c>
      <c r="F3819" s="9">
        <v>12369.93</v>
      </c>
      <c r="G3819" s="9">
        <v>12383.86</v>
      </c>
      <c r="H3819" s="9">
        <v>12365.4</v>
      </c>
      <c r="I3819" s="9">
        <v>12380.46</v>
      </c>
    </row>
    <row r="3820" spans="5:30" hidden="1" x14ac:dyDescent="0.25">
      <c r="E3820" s="12">
        <v>43147.083333333336</v>
      </c>
      <c r="F3820" s="10">
        <v>12379.33</v>
      </c>
      <c r="G3820" s="10">
        <v>12382.16</v>
      </c>
      <c r="H3820" s="10">
        <v>12375.43</v>
      </c>
      <c r="I3820" s="10">
        <v>12380.82</v>
      </c>
    </row>
    <row r="3821" spans="5:30" hidden="1" x14ac:dyDescent="0.25">
      <c r="E3821" s="11">
        <v>43147.125</v>
      </c>
      <c r="F3821" s="9">
        <v>12379.69</v>
      </c>
      <c r="G3821" s="9">
        <v>12386.45</v>
      </c>
      <c r="H3821" s="9">
        <v>12371.74</v>
      </c>
      <c r="I3821" s="9">
        <v>12376.26</v>
      </c>
    </row>
    <row r="3822" spans="5:30" hidden="1" x14ac:dyDescent="0.25">
      <c r="E3822" s="12">
        <v>43147.166666666664</v>
      </c>
      <c r="F3822" s="10">
        <v>12376.26</v>
      </c>
      <c r="G3822" s="10">
        <v>12379.64</v>
      </c>
      <c r="H3822" s="10">
        <v>12372.86</v>
      </c>
      <c r="I3822" s="10">
        <v>12375.68</v>
      </c>
    </row>
    <row r="3823" spans="5:30" hidden="1" x14ac:dyDescent="0.25">
      <c r="E3823" s="11">
        <v>43147.208333333336</v>
      </c>
      <c r="F3823" s="9">
        <v>12375.68</v>
      </c>
      <c r="G3823" s="9">
        <v>12377.38</v>
      </c>
      <c r="H3823" s="9">
        <v>12373.41</v>
      </c>
      <c r="I3823" s="9">
        <v>12376.23</v>
      </c>
    </row>
    <row r="3824" spans="5:30" hidden="1" x14ac:dyDescent="0.25">
      <c r="E3824" s="12">
        <v>43147.25</v>
      </c>
      <c r="F3824" s="10">
        <v>12377.37</v>
      </c>
      <c r="G3824" s="10">
        <v>12378.99</v>
      </c>
      <c r="H3824" s="10">
        <v>12373.34</v>
      </c>
      <c r="I3824" s="10">
        <v>12378.99</v>
      </c>
    </row>
    <row r="3825" spans="3:30" hidden="1" x14ac:dyDescent="0.25">
      <c r="E3825" s="11">
        <v>43147.291666666664</v>
      </c>
      <c r="F3825" s="9">
        <v>12378.42</v>
      </c>
      <c r="G3825" s="9">
        <v>12406.07</v>
      </c>
      <c r="H3825" s="9">
        <v>12372.63</v>
      </c>
      <c r="I3825" s="9">
        <v>12373.77</v>
      </c>
    </row>
    <row r="3826" spans="3:30" x14ac:dyDescent="0.25">
      <c r="C3826">
        <v>1</v>
      </c>
      <c r="E3826" s="12">
        <v>43147.333333333336</v>
      </c>
      <c r="F3826" s="10">
        <v>12373.2</v>
      </c>
      <c r="G3826" s="10">
        <v>12397.97</v>
      </c>
      <c r="H3826" s="10">
        <v>12366.05</v>
      </c>
      <c r="I3826" s="10">
        <v>12377.2</v>
      </c>
      <c r="K3826" s="13">
        <f t="shared" ref="K3826:K3840" si="1839">I3826-F3826</f>
        <v>4</v>
      </c>
      <c r="L3826" s="13">
        <v>0</v>
      </c>
      <c r="M3826" s="13">
        <f t="shared" ref="M3826:M3840" si="1840">G3826-H3826</f>
        <v>31.920000000000073</v>
      </c>
      <c r="N3826" s="13">
        <f t="shared" ref="N3826" si="1841">I3840-F3826</f>
        <v>113.32999999999993</v>
      </c>
      <c r="O3826" s="18">
        <f>IF(K3826*N3826&gt;0,1,0)</f>
        <v>1</v>
      </c>
      <c r="S3826" s="13">
        <f>MAX(G3826:G3841)</f>
        <v>12535.19</v>
      </c>
      <c r="X3826">
        <f t="shared" ref="X3826:X3840" si="1842">ABS(K3826)</f>
        <v>4</v>
      </c>
      <c r="Y3826">
        <f t="shared" ref="Y3826:Y3840" si="1843">ABS(N3826)</f>
        <v>113.32999999999993</v>
      </c>
      <c r="Z3826">
        <f t="shared" ref="Z3826:Z3840" si="1844">IF(S3826&lt;1000,ABS(S3826),0)</f>
        <v>0</v>
      </c>
      <c r="AA3826" s="22">
        <f t="shared" ref="AA3826:AA3840" si="1845">ABS(P3826)</f>
        <v>0</v>
      </c>
      <c r="AB3826" s="22">
        <f t="shared" ref="AB3826:AB3840" si="1846">ABS(Q3826)</f>
        <v>0</v>
      </c>
      <c r="AC3826" s="22">
        <f t="shared" ref="AC3826:AC3840" si="1847">IF(O3826=1,ABS(P3827),0)</f>
        <v>0.56894565008642528</v>
      </c>
      <c r="AD3826" s="22">
        <f t="shared" ref="AD3826:AD3840" si="1848">IF(O3826=0,ABS(Q3827),0)</f>
        <v>0</v>
      </c>
    </row>
    <row r="3827" spans="3:30" x14ac:dyDescent="0.25">
      <c r="E3827" s="11">
        <v>43147.375</v>
      </c>
      <c r="F3827" s="9">
        <v>12383.52</v>
      </c>
      <c r="G3827" s="9">
        <v>12413.71</v>
      </c>
      <c r="H3827" s="9">
        <v>12363.1</v>
      </c>
      <c r="I3827" s="9">
        <v>12408.92</v>
      </c>
      <c r="K3827" s="13">
        <f t="shared" si="1839"/>
        <v>25.399999999999636</v>
      </c>
      <c r="L3827" s="13">
        <f t="shared" ref="L3827:L3840" si="1849">L3826+K3827</f>
        <v>25.399999999999636</v>
      </c>
      <c r="M3827" s="13">
        <f t="shared" si="1840"/>
        <v>50.609999999998763</v>
      </c>
      <c r="N3827" s="13"/>
      <c r="P3827">
        <f>_xlfn.IFS(K3826&lt;0,MIN(L3826:L3840),K3826&gt;0,MAX(L3826:L3840))/S3805</f>
        <v>0.56894565008642528</v>
      </c>
      <c r="Q3827">
        <f>_xlfn.IFS(K3826&lt;0,MAX(L3826:L3840),K3826&gt;0,MIN(L3826:L3840))/S3805</f>
        <v>0</v>
      </c>
      <c r="S3827" s="13">
        <f>MIN(H3826:H3841)</f>
        <v>12363.1</v>
      </c>
      <c r="X3827">
        <f t="shared" si="1842"/>
        <v>25.399999999999636</v>
      </c>
      <c r="Y3827">
        <f t="shared" si="1843"/>
        <v>0</v>
      </c>
      <c r="Z3827">
        <f t="shared" si="1844"/>
        <v>0</v>
      </c>
      <c r="AA3827" s="22">
        <f t="shared" si="1845"/>
        <v>0.56894565008642528</v>
      </c>
      <c r="AB3827" s="22">
        <f t="shared" si="1846"/>
        <v>0</v>
      </c>
      <c r="AC3827" s="22">
        <f t="shared" si="1847"/>
        <v>0</v>
      </c>
      <c r="AD3827" s="22">
        <f t="shared" si="1848"/>
        <v>0</v>
      </c>
    </row>
    <row r="3828" spans="3:30" x14ac:dyDescent="0.25">
      <c r="E3828" s="12">
        <v>43147.416666666664</v>
      </c>
      <c r="F3828" s="10">
        <v>12408.67</v>
      </c>
      <c r="G3828" s="10">
        <v>12461.2</v>
      </c>
      <c r="H3828" s="10">
        <v>12366.31</v>
      </c>
      <c r="I3828" s="10">
        <v>12447.91</v>
      </c>
      <c r="K3828" s="13">
        <f t="shared" si="1839"/>
        <v>39.239999999999782</v>
      </c>
      <c r="L3828" s="13">
        <f t="shared" si="1849"/>
        <v>64.639999999999418</v>
      </c>
      <c r="M3828" s="13">
        <f t="shared" si="1840"/>
        <v>94.890000000001237</v>
      </c>
      <c r="N3828" s="13"/>
      <c r="S3828" s="13">
        <f>S3826-S3827</f>
        <v>172.09000000000015</v>
      </c>
      <c r="X3828">
        <f t="shared" si="1842"/>
        <v>39.239999999999782</v>
      </c>
      <c r="Y3828">
        <f t="shared" si="1843"/>
        <v>0</v>
      </c>
      <c r="Z3828">
        <f t="shared" si="1844"/>
        <v>172.09000000000015</v>
      </c>
      <c r="AA3828" s="22">
        <f t="shared" si="1845"/>
        <v>0</v>
      </c>
      <c r="AB3828" s="22">
        <f t="shared" si="1846"/>
        <v>0</v>
      </c>
      <c r="AC3828" s="22">
        <f t="shared" si="1847"/>
        <v>0</v>
      </c>
      <c r="AD3828" s="22">
        <f t="shared" si="1848"/>
        <v>0</v>
      </c>
    </row>
    <row r="3829" spans="3:30" x14ac:dyDescent="0.25">
      <c r="E3829" s="11">
        <v>43147.458333333336</v>
      </c>
      <c r="F3829" s="9">
        <v>12448.16</v>
      </c>
      <c r="G3829" s="9">
        <v>12476.9</v>
      </c>
      <c r="H3829" s="9">
        <v>12438.38</v>
      </c>
      <c r="I3829" s="9">
        <v>12469.17</v>
      </c>
      <c r="K3829" s="13">
        <f t="shared" si="1839"/>
        <v>21.010000000000218</v>
      </c>
      <c r="L3829" s="13">
        <f t="shared" si="1849"/>
        <v>85.649999999999636</v>
      </c>
      <c r="M3829" s="13">
        <f t="shared" si="1840"/>
        <v>38.520000000000437</v>
      </c>
      <c r="N3829" s="13"/>
      <c r="X3829">
        <f t="shared" si="1842"/>
        <v>21.010000000000218</v>
      </c>
      <c r="Y3829">
        <f t="shared" si="1843"/>
        <v>0</v>
      </c>
      <c r="Z3829">
        <f t="shared" si="1844"/>
        <v>0</v>
      </c>
      <c r="AA3829" s="22">
        <f t="shared" si="1845"/>
        <v>0</v>
      </c>
      <c r="AB3829" s="22">
        <f t="shared" si="1846"/>
        <v>0</v>
      </c>
      <c r="AC3829" s="22">
        <f t="shared" si="1847"/>
        <v>0</v>
      </c>
      <c r="AD3829" s="22">
        <f t="shared" si="1848"/>
        <v>0</v>
      </c>
    </row>
    <row r="3830" spans="3:30" x14ac:dyDescent="0.25">
      <c r="E3830" s="12">
        <v>43147.5</v>
      </c>
      <c r="F3830" s="10">
        <v>12468.42</v>
      </c>
      <c r="G3830" s="10">
        <v>12485.27</v>
      </c>
      <c r="H3830" s="10">
        <v>12387.53</v>
      </c>
      <c r="I3830" s="10">
        <v>12410.8</v>
      </c>
      <c r="K3830" s="13">
        <f t="shared" si="1839"/>
        <v>-57.6200000000008</v>
      </c>
      <c r="L3830" s="13">
        <f t="shared" si="1849"/>
        <v>28.029999999998836</v>
      </c>
      <c r="M3830" s="13">
        <f t="shared" si="1840"/>
        <v>97.739999999999782</v>
      </c>
      <c r="N3830" s="13"/>
      <c r="X3830">
        <f t="shared" si="1842"/>
        <v>57.6200000000008</v>
      </c>
      <c r="Y3830">
        <f t="shared" si="1843"/>
        <v>0</v>
      </c>
      <c r="Z3830">
        <f t="shared" si="1844"/>
        <v>0</v>
      </c>
      <c r="AA3830" s="22">
        <f t="shared" si="1845"/>
        <v>0</v>
      </c>
      <c r="AB3830" s="22">
        <f t="shared" si="1846"/>
        <v>0</v>
      </c>
      <c r="AC3830" s="22">
        <f t="shared" si="1847"/>
        <v>0</v>
      </c>
      <c r="AD3830" s="22">
        <f t="shared" si="1848"/>
        <v>0</v>
      </c>
    </row>
    <row r="3831" spans="3:30" x14ac:dyDescent="0.25">
      <c r="E3831" s="11">
        <v>43147.541666666664</v>
      </c>
      <c r="F3831" s="9">
        <v>12411.05</v>
      </c>
      <c r="G3831" s="9">
        <v>12430.15</v>
      </c>
      <c r="H3831" s="9">
        <v>12393.22</v>
      </c>
      <c r="I3831" s="9">
        <v>12397.42</v>
      </c>
      <c r="K3831" s="13">
        <f t="shared" si="1839"/>
        <v>-13.6299999999992</v>
      </c>
      <c r="L3831" s="13">
        <f t="shared" si="1849"/>
        <v>14.399999999999636</v>
      </c>
      <c r="M3831" s="13">
        <f t="shared" si="1840"/>
        <v>36.930000000000291</v>
      </c>
      <c r="N3831" s="13"/>
      <c r="X3831">
        <f t="shared" si="1842"/>
        <v>13.6299999999992</v>
      </c>
      <c r="Y3831">
        <f t="shared" si="1843"/>
        <v>0</v>
      </c>
      <c r="Z3831">
        <f t="shared" si="1844"/>
        <v>0</v>
      </c>
      <c r="AA3831" s="22">
        <f t="shared" si="1845"/>
        <v>0</v>
      </c>
      <c r="AB3831" s="22">
        <f t="shared" si="1846"/>
        <v>0</v>
      </c>
      <c r="AC3831" s="22">
        <f t="shared" si="1847"/>
        <v>0</v>
      </c>
      <c r="AD3831" s="22">
        <f t="shared" si="1848"/>
        <v>0</v>
      </c>
    </row>
    <row r="3832" spans="3:30" x14ac:dyDescent="0.25">
      <c r="E3832" s="12">
        <v>43147.583333333336</v>
      </c>
      <c r="F3832" s="10">
        <v>12395.92</v>
      </c>
      <c r="G3832" s="10">
        <v>12440.77</v>
      </c>
      <c r="H3832" s="10">
        <v>12385.26</v>
      </c>
      <c r="I3832" s="10">
        <v>12433.57</v>
      </c>
      <c r="K3832" s="13">
        <f t="shared" si="1839"/>
        <v>37.649999999999636</v>
      </c>
      <c r="L3832" s="13">
        <f t="shared" si="1849"/>
        <v>52.049999999999272</v>
      </c>
      <c r="M3832" s="13">
        <f t="shared" si="1840"/>
        <v>55.510000000000218</v>
      </c>
      <c r="N3832" s="13"/>
      <c r="X3832">
        <f t="shared" si="1842"/>
        <v>37.649999999999636</v>
      </c>
      <c r="Y3832">
        <f t="shared" si="1843"/>
        <v>0</v>
      </c>
      <c r="Z3832">
        <f t="shared" si="1844"/>
        <v>0</v>
      </c>
      <c r="AA3832" s="22">
        <f t="shared" si="1845"/>
        <v>0</v>
      </c>
      <c r="AB3832" s="22">
        <f t="shared" si="1846"/>
        <v>0</v>
      </c>
      <c r="AC3832" s="22">
        <f t="shared" si="1847"/>
        <v>0</v>
      </c>
      <c r="AD3832" s="22">
        <f t="shared" si="1848"/>
        <v>0</v>
      </c>
    </row>
    <row r="3833" spans="3:30" x14ac:dyDescent="0.25">
      <c r="E3833" s="11">
        <v>43147.625</v>
      </c>
      <c r="F3833" s="9">
        <v>12433.07</v>
      </c>
      <c r="G3833" s="9">
        <v>12439.41</v>
      </c>
      <c r="H3833" s="9">
        <v>12396.06</v>
      </c>
      <c r="I3833" s="9">
        <v>12404.19</v>
      </c>
      <c r="K3833" s="13">
        <f t="shared" si="1839"/>
        <v>-28.8799999999992</v>
      </c>
      <c r="L3833" s="13">
        <f t="shared" si="1849"/>
        <v>23.170000000000073</v>
      </c>
      <c r="M3833" s="13">
        <f t="shared" si="1840"/>
        <v>43.350000000000364</v>
      </c>
      <c r="N3833" s="13"/>
      <c r="X3833">
        <f t="shared" si="1842"/>
        <v>28.8799999999992</v>
      </c>
      <c r="Y3833">
        <f t="shared" si="1843"/>
        <v>0</v>
      </c>
      <c r="Z3833">
        <f t="shared" si="1844"/>
        <v>0</v>
      </c>
      <c r="AA3833" s="22">
        <f t="shared" si="1845"/>
        <v>0</v>
      </c>
      <c r="AB3833" s="22">
        <f t="shared" si="1846"/>
        <v>0</v>
      </c>
      <c r="AC3833" s="22">
        <f t="shared" si="1847"/>
        <v>0</v>
      </c>
      <c r="AD3833" s="22">
        <f t="shared" si="1848"/>
        <v>0</v>
      </c>
    </row>
    <row r="3834" spans="3:30" x14ac:dyDescent="0.25">
      <c r="E3834" s="12">
        <v>43147.666666666664</v>
      </c>
      <c r="F3834" s="10">
        <v>12403.94</v>
      </c>
      <c r="G3834" s="10">
        <v>12416.21</v>
      </c>
      <c r="H3834" s="10">
        <v>12370.88</v>
      </c>
      <c r="I3834" s="10">
        <v>12403.34</v>
      </c>
      <c r="K3834" s="13">
        <f t="shared" si="1839"/>
        <v>-0.6000000000003638</v>
      </c>
      <c r="L3834" s="13">
        <f t="shared" si="1849"/>
        <v>22.569999999999709</v>
      </c>
      <c r="M3834" s="13">
        <f t="shared" si="1840"/>
        <v>45.329999999999927</v>
      </c>
      <c r="N3834" s="13"/>
      <c r="X3834">
        <f t="shared" si="1842"/>
        <v>0.6000000000003638</v>
      </c>
      <c r="Y3834">
        <f t="shared" si="1843"/>
        <v>0</v>
      </c>
      <c r="Z3834">
        <f t="shared" si="1844"/>
        <v>0</v>
      </c>
      <c r="AA3834" s="22">
        <f t="shared" si="1845"/>
        <v>0</v>
      </c>
      <c r="AB3834" s="22">
        <f t="shared" si="1846"/>
        <v>0</v>
      </c>
      <c r="AC3834" s="22">
        <f t="shared" si="1847"/>
        <v>0</v>
      </c>
      <c r="AD3834" s="22">
        <f t="shared" si="1848"/>
        <v>0</v>
      </c>
    </row>
    <row r="3835" spans="3:30" x14ac:dyDescent="0.25">
      <c r="E3835" s="11">
        <v>43147.708333333336</v>
      </c>
      <c r="F3835" s="9">
        <v>12402.73</v>
      </c>
      <c r="G3835" s="9">
        <v>12454.73</v>
      </c>
      <c r="H3835" s="9">
        <v>12388.76</v>
      </c>
      <c r="I3835" s="9">
        <v>12445.24</v>
      </c>
      <c r="K3835" s="13">
        <f t="shared" si="1839"/>
        <v>42.510000000000218</v>
      </c>
      <c r="L3835" s="13">
        <f t="shared" si="1849"/>
        <v>65.079999999999927</v>
      </c>
      <c r="M3835" s="13">
        <f t="shared" si="1840"/>
        <v>65.969999999999345</v>
      </c>
      <c r="N3835" s="13"/>
      <c r="X3835">
        <f t="shared" si="1842"/>
        <v>42.510000000000218</v>
      </c>
      <c r="Y3835">
        <f t="shared" si="1843"/>
        <v>0</v>
      </c>
      <c r="Z3835">
        <f t="shared" si="1844"/>
        <v>0</v>
      </c>
      <c r="AA3835" s="22">
        <f t="shared" si="1845"/>
        <v>0</v>
      </c>
      <c r="AB3835" s="22">
        <f t="shared" si="1846"/>
        <v>0</v>
      </c>
      <c r="AC3835" s="22">
        <f t="shared" si="1847"/>
        <v>0</v>
      </c>
      <c r="AD3835" s="22">
        <f t="shared" si="1848"/>
        <v>0</v>
      </c>
    </row>
    <row r="3836" spans="3:30" x14ac:dyDescent="0.25">
      <c r="E3836" s="12">
        <v>43147.75</v>
      </c>
      <c r="F3836" s="10">
        <v>12445.74</v>
      </c>
      <c r="G3836" s="10">
        <v>12496.03</v>
      </c>
      <c r="H3836" s="10">
        <v>12440.84</v>
      </c>
      <c r="I3836" s="10">
        <v>12490.67</v>
      </c>
      <c r="K3836" s="13">
        <f t="shared" si="1839"/>
        <v>44.930000000000291</v>
      </c>
      <c r="L3836" s="13">
        <f t="shared" si="1849"/>
        <v>110.01000000000022</v>
      </c>
      <c r="M3836" s="13">
        <f t="shared" si="1840"/>
        <v>55.190000000000509</v>
      </c>
      <c r="N3836" s="13"/>
      <c r="X3836">
        <f t="shared" si="1842"/>
        <v>44.930000000000291</v>
      </c>
      <c r="Y3836">
        <f t="shared" si="1843"/>
        <v>0</v>
      </c>
      <c r="Z3836">
        <f t="shared" si="1844"/>
        <v>0</v>
      </c>
      <c r="AA3836" s="22">
        <f t="shared" si="1845"/>
        <v>0</v>
      </c>
      <c r="AB3836" s="22">
        <f t="shared" si="1846"/>
        <v>0</v>
      </c>
      <c r="AC3836" s="22">
        <f t="shared" si="1847"/>
        <v>0</v>
      </c>
      <c r="AD3836" s="22">
        <f t="shared" si="1848"/>
        <v>0</v>
      </c>
    </row>
    <row r="3837" spans="3:30" x14ac:dyDescent="0.25">
      <c r="E3837" s="11">
        <v>43147.791666666664</v>
      </c>
      <c r="F3837" s="9">
        <v>12490.92</v>
      </c>
      <c r="G3837" s="9">
        <v>12535.19</v>
      </c>
      <c r="H3837" s="9">
        <v>12486.67</v>
      </c>
      <c r="I3837" s="9">
        <v>12499.41</v>
      </c>
      <c r="K3837" s="13">
        <f t="shared" si="1839"/>
        <v>8.4899999999997817</v>
      </c>
      <c r="L3837" s="13">
        <f t="shared" si="1849"/>
        <v>118.5</v>
      </c>
      <c r="M3837" s="13">
        <f t="shared" si="1840"/>
        <v>48.520000000000437</v>
      </c>
      <c r="N3837" s="13"/>
      <c r="X3837">
        <f t="shared" si="1842"/>
        <v>8.4899999999997817</v>
      </c>
      <c r="Y3837">
        <f t="shared" si="1843"/>
        <v>0</v>
      </c>
      <c r="Z3837">
        <f t="shared" si="1844"/>
        <v>0</v>
      </c>
      <c r="AA3837" s="22">
        <f t="shared" si="1845"/>
        <v>0</v>
      </c>
      <c r="AB3837" s="22">
        <f t="shared" si="1846"/>
        <v>0</v>
      </c>
      <c r="AC3837" s="22">
        <f t="shared" si="1847"/>
        <v>0</v>
      </c>
      <c r="AD3837" s="22">
        <f t="shared" si="1848"/>
        <v>0</v>
      </c>
    </row>
    <row r="3838" spans="3:30" x14ac:dyDescent="0.25">
      <c r="E3838" s="12">
        <v>43147.833333333336</v>
      </c>
      <c r="F3838" s="10">
        <v>12500.16</v>
      </c>
      <c r="G3838" s="10">
        <v>12507.92</v>
      </c>
      <c r="H3838" s="10">
        <v>12445.88</v>
      </c>
      <c r="I3838" s="10">
        <v>12466.14</v>
      </c>
      <c r="K3838" s="13">
        <f t="shared" si="1839"/>
        <v>-34.020000000000437</v>
      </c>
      <c r="L3838" s="13">
        <f t="shared" si="1849"/>
        <v>84.479999999999563</v>
      </c>
      <c r="M3838" s="13">
        <f t="shared" si="1840"/>
        <v>62.040000000000873</v>
      </c>
      <c r="N3838" s="13"/>
      <c r="X3838">
        <f t="shared" si="1842"/>
        <v>34.020000000000437</v>
      </c>
      <c r="Y3838">
        <f t="shared" si="1843"/>
        <v>0</v>
      </c>
      <c r="Z3838">
        <f t="shared" si="1844"/>
        <v>0</v>
      </c>
      <c r="AA3838" s="22">
        <f t="shared" si="1845"/>
        <v>0</v>
      </c>
      <c r="AB3838" s="22">
        <f t="shared" si="1846"/>
        <v>0</v>
      </c>
      <c r="AC3838" s="22">
        <f t="shared" si="1847"/>
        <v>0</v>
      </c>
      <c r="AD3838" s="22">
        <f t="shared" si="1848"/>
        <v>0</v>
      </c>
    </row>
    <row r="3839" spans="3:30" x14ac:dyDescent="0.25">
      <c r="E3839" s="11">
        <v>43147.875</v>
      </c>
      <c r="F3839" s="9">
        <v>12466.64</v>
      </c>
      <c r="G3839" s="9">
        <v>12497.89</v>
      </c>
      <c r="H3839" s="9">
        <v>12448.87</v>
      </c>
      <c r="I3839" s="9">
        <v>12496.14</v>
      </c>
      <c r="K3839" s="13">
        <f t="shared" si="1839"/>
        <v>29.5</v>
      </c>
      <c r="L3839" s="13">
        <f t="shared" si="1849"/>
        <v>113.97999999999956</v>
      </c>
      <c r="M3839" s="13">
        <f t="shared" si="1840"/>
        <v>49.019999999998618</v>
      </c>
      <c r="N3839" s="13"/>
      <c r="X3839">
        <f t="shared" si="1842"/>
        <v>29.5</v>
      </c>
      <c r="Y3839">
        <f t="shared" si="1843"/>
        <v>0</v>
      </c>
      <c r="Z3839">
        <f t="shared" si="1844"/>
        <v>0</v>
      </c>
      <c r="AA3839" s="22">
        <f t="shared" si="1845"/>
        <v>0</v>
      </c>
      <c r="AB3839" s="22">
        <f t="shared" si="1846"/>
        <v>0</v>
      </c>
      <c r="AC3839" s="22">
        <f t="shared" si="1847"/>
        <v>0</v>
      </c>
      <c r="AD3839" s="22">
        <f t="shared" si="1848"/>
        <v>0</v>
      </c>
    </row>
    <row r="3840" spans="3:30" x14ac:dyDescent="0.25">
      <c r="E3840" s="12">
        <v>43147.916666666664</v>
      </c>
      <c r="F3840" s="10">
        <v>12495.14</v>
      </c>
      <c r="G3840" s="10">
        <v>12505.65</v>
      </c>
      <c r="H3840" s="10">
        <v>12477.62</v>
      </c>
      <c r="I3840" s="10">
        <v>12486.53</v>
      </c>
      <c r="K3840" s="13">
        <f t="shared" si="1839"/>
        <v>-8.6099999999987631</v>
      </c>
      <c r="L3840" s="13">
        <f t="shared" si="1849"/>
        <v>105.3700000000008</v>
      </c>
      <c r="M3840" s="13">
        <f t="shared" si="1840"/>
        <v>28.029999999998836</v>
      </c>
      <c r="N3840" s="13"/>
      <c r="X3840">
        <f t="shared" si="1842"/>
        <v>8.6099999999987631</v>
      </c>
      <c r="Y3840">
        <f t="shared" si="1843"/>
        <v>0</v>
      </c>
      <c r="Z3840">
        <f t="shared" si="1844"/>
        <v>0</v>
      </c>
      <c r="AA3840" s="22">
        <f t="shared" si="1845"/>
        <v>0</v>
      </c>
      <c r="AB3840" s="22">
        <f t="shared" si="1846"/>
        <v>0</v>
      </c>
      <c r="AC3840" s="22">
        <f t="shared" si="1847"/>
        <v>0</v>
      </c>
      <c r="AD3840" s="22">
        <f t="shared" si="1848"/>
        <v>0</v>
      </c>
    </row>
    <row r="3841" spans="3:30" hidden="1" x14ac:dyDescent="0.25">
      <c r="E3841" s="11">
        <v>43150.041666666664</v>
      </c>
      <c r="F3841" s="9">
        <v>12506.23</v>
      </c>
      <c r="G3841" s="9">
        <v>12527.43</v>
      </c>
      <c r="H3841" s="9">
        <v>12505.65</v>
      </c>
      <c r="I3841" s="9">
        <v>12525.71</v>
      </c>
    </row>
    <row r="3842" spans="3:30" hidden="1" x14ac:dyDescent="0.25">
      <c r="E3842" s="12">
        <v>43150.083333333336</v>
      </c>
      <c r="F3842" s="10">
        <v>12524.57</v>
      </c>
      <c r="G3842" s="10">
        <v>12545.13</v>
      </c>
      <c r="H3842" s="10">
        <v>12521.14</v>
      </c>
      <c r="I3842" s="10">
        <v>12541.7</v>
      </c>
    </row>
    <row r="3843" spans="3:30" hidden="1" x14ac:dyDescent="0.25">
      <c r="E3843" s="11">
        <v>43150.125</v>
      </c>
      <c r="F3843" s="9">
        <v>12542.27</v>
      </c>
      <c r="G3843" s="9">
        <v>12543.5</v>
      </c>
      <c r="H3843" s="9">
        <v>12533.79</v>
      </c>
      <c r="I3843" s="9">
        <v>12540.06</v>
      </c>
    </row>
    <row r="3844" spans="3:30" hidden="1" x14ac:dyDescent="0.25">
      <c r="E3844" s="12">
        <v>43150.166666666664</v>
      </c>
      <c r="F3844" s="10">
        <v>12539.49</v>
      </c>
      <c r="G3844" s="10">
        <v>12544.78</v>
      </c>
      <c r="H3844" s="10">
        <v>12538.92</v>
      </c>
      <c r="I3844" s="10">
        <v>12540.21</v>
      </c>
    </row>
    <row r="3845" spans="3:30" hidden="1" x14ac:dyDescent="0.25">
      <c r="E3845" s="11">
        <v>43150.208333333336</v>
      </c>
      <c r="F3845" s="9">
        <v>12540.21</v>
      </c>
      <c r="G3845" s="9">
        <v>12547.2</v>
      </c>
      <c r="H3845" s="9">
        <v>12539.2</v>
      </c>
      <c r="I3845" s="9">
        <v>12543.77</v>
      </c>
    </row>
    <row r="3846" spans="3:30" hidden="1" x14ac:dyDescent="0.25">
      <c r="E3846" s="12">
        <v>43150.25</v>
      </c>
      <c r="F3846" s="10">
        <v>12544.34</v>
      </c>
      <c r="G3846" s="10">
        <v>12555.02</v>
      </c>
      <c r="H3846" s="10">
        <v>12544.34</v>
      </c>
      <c r="I3846" s="10">
        <v>12549.31</v>
      </c>
    </row>
    <row r="3847" spans="3:30" hidden="1" x14ac:dyDescent="0.25">
      <c r="E3847" s="11">
        <v>43150.291666666664</v>
      </c>
      <c r="F3847" s="9">
        <v>12549.31</v>
      </c>
      <c r="G3847" s="9">
        <v>12551.59</v>
      </c>
      <c r="H3847" s="9">
        <v>12542.23</v>
      </c>
      <c r="I3847" s="9">
        <v>12548.3</v>
      </c>
    </row>
    <row r="3848" spans="3:30" x14ac:dyDescent="0.25">
      <c r="C3848">
        <v>1</v>
      </c>
      <c r="E3848" s="12">
        <v>43150.333333333336</v>
      </c>
      <c r="F3848" s="10">
        <v>12548.3</v>
      </c>
      <c r="G3848" s="10">
        <v>12548.93</v>
      </c>
      <c r="H3848" s="10">
        <v>12512.13</v>
      </c>
      <c r="I3848" s="10">
        <v>12512.13</v>
      </c>
      <c r="K3848" s="13">
        <f t="shared" ref="K3848:K3862" si="1850">I3848-F3848</f>
        <v>-36.170000000000073</v>
      </c>
      <c r="L3848" s="13">
        <v>0</v>
      </c>
      <c r="M3848" s="13">
        <f t="shared" ref="M3848:M3862" si="1851">G3848-H3848</f>
        <v>36.800000000001091</v>
      </c>
      <c r="N3848" s="13">
        <f t="shared" ref="N3848" si="1852">I3862-F3848</f>
        <v>-155.86999999999898</v>
      </c>
      <c r="O3848" s="18">
        <f>IF(K3848*N3848&gt;0,1,0)</f>
        <v>1</v>
      </c>
      <c r="S3848" s="13">
        <f>MAX(G3848:G3863)</f>
        <v>12548.93</v>
      </c>
      <c r="X3848">
        <f t="shared" ref="X3848:X3862" si="1853">ABS(K3848)</f>
        <v>36.170000000000073</v>
      </c>
      <c r="Y3848">
        <f t="shared" ref="Y3848:Y3862" si="1854">ABS(N3848)</f>
        <v>155.86999999999898</v>
      </c>
      <c r="Z3848">
        <f t="shared" ref="Z3848:Z3862" si="1855">IF(S3848&lt;1000,ABS(S3848),0)</f>
        <v>0</v>
      </c>
      <c r="AA3848" s="22">
        <f t="shared" ref="AA3848:AA3862" si="1856">ABS(P3848)</f>
        <v>0</v>
      </c>
      <c r="AB3848" s="22">
        <f t="shared" ref="AB3848:AB3862" si="1857">ABS(Q3848)</f>
        <v>0</v>
      </c>
      <c r="AC3848" s="22">
        <f t="shared" ref="AC3848:AC3862" si="1858">IF(O3848=1,ABS(P3849),0)</f>
        <v>0</v>
      </c>
      <c r="AD3848" s="22">
        <f t="shared" ref="AD3848:AD3862" si="1859">IF(O3848=0,ABS(Q3849),0)</f>
        <v>0</v>
      </c>
    </row>
    <row r="3849" spans="3:30" x14ac:dyDescent="0.25">
      <c r="E3849" s="11">
        <v>43150.375</v>
      </c>
      <c r="F3849" s="9">
        <v>12517.12</v>
      </c>
      <c r="G3849" s="9">
        <v>12533.93</v>
      </c>
      <c r="H3849" s="9">
        <v>12512.74</v>
      </c>
      <c r="I3849" s="9">
        <v>12513.49</v>
      </c>
      <c r="K3849" s="13">
        <f t="shared" si="1850"/>
        <v>-3.6300000000010186</v>
      </c>
      <c r="L3849" s="13">
        <f t="shared" ref="L3849:L3862" si="1860">L3848+K3849</f>
        <v>-3.6300000000010186</v>
      </c>
      <c r="M3849" s="13">
        <f t="shared" si="1851"/>
        <v>21.190000000000509</v>
      </c>
      <c r="N3849" s="13"/>
      <c r="S3849" s="13">
        <f>MIN(H3848:H3863)</f>
        <v>12360.42</v>
      </c>
      <c r="X3849">
        <f t="shared" si="1853"/>
        <v>3.6300000000010186</v>
      </c>
      <c r="Y3849">
        <f t="shared" si="1854"/>
        <v>0</v>
      </c>
      <c r="Z3849">
        <f t="shared" si="1855"/>
        <v>0</v>
      </c>
      <c r="AA3849" s="22">
        <f t="shared" si="1856"/>
        <v>0</v>
      </c>
      <c r="AB3849" s="22">
        <f t="shared" si="1857"/>
        <v>0</v>
      </c>
      <c r="AC3849" s="22">
        <f t="shared" si="1858"/>
        <v>0</v>
      </c>
      <c r="AD3849" s="22">
        <f t="shared" si="1859"/>
        <v>2.109361380673494E-2</v>
      </c>
    </row>
    <row r="3850" spans="3:30" x14ac:dyDescent="0.25">
      <c r="E3850" s="12">
        <v>43150.416666666664</v>
      </c>
      <c r="F3850" s="10">
        <v>12514.74</v>
      </c>
      <c r="G3850" s="10">
        <v>12514.74</v>
      </c>
      <c r="H3850" s="10">
        <v>12455.81</v>
      </c>
      <c r="I3850" s="10">
        <v>12464.48</v>
      </c>
      <c r="K3850" s="13">
        <f t="shared" si="1850"/>
        <v>-50.260000000000218</v>
      </c>
      <c r="L3850" s="13">
        <f t="shared" si="1860"/>
        <v>-53.890000000001237</v>
      </c>
      <c r="M3850" s="13">
        <f t="shared" si="1851"/>
        <v>58.930000000000291</v>
      </c>
      <c r="N3850" s="13"/>
      <c r="P3850">
        <f>_xlfn.IFS(K3849&lt;0,MIN(L3849:L3863),K3849&gt;0,MAX(L3849:L3863))/S3828</f>
        <v>-0.79371259224824242</v>
      </c>
      <c r="Q3850">
        <f>_xlfn.IFS(K3849&lt;0,MAX(L3849:L3863),K3849&gt;0,MIN(L3849:L3863))/S3828</f>
        <v>-2.109361380673494E-2</v>
      </c>
      <c r="S3850" s="13">
        <f>S3848-S3849</f>
        <v>188.51000000000022</v>
      </c>
      <c r="X3850">
        <f t="shared" si="1853"/>
        <v>50.260000000000218</v>
      </c>
      <c r="Y3850">
        <f t="shared" si="1854"/>
        <v>0</v>
      </c>
      <c r="Z3850">
        <f t="shared" si="1855"/>
        <v>188.51000000000022</v>
      </c>
      <c r="AA3850" s="22">
        <f t="shared" si="1856"/>
        <v>0.79371259224824242</v>
      </c>
      <c r="AB3850" s="22">
        <f t="shared" si="1857"/>
        <v>2.109361380673494E-2</v>
      </c>
      <c r="AC3850" s="22">
        <f t="shared" si="1858"/>
        <v>0</v>
      </c>
      <c r="AD3850" s="22">
        <f t="shared" si="1859"/>
        <v>0</v>
      </c>
    </row>
    <row r="3851" spans="3:30" x14ac:dyDescent="0.25">
      <c r="E3851" s="11">
        <v>43150.458333333336</v>
      </c>
      <c r="F3851" s="9">
        <v>12464.23</v>
      </c>
      <c r="G3851" s="9">
        <v>12470.68</v>
      </c>
      <c r="H3851" s="9">
        <v>12438.55</v>
      </c>
      <c r="I3851" s="9">
        <v>12457.41</v>
      </c>
      <c r="K3851" s="13">
        <f t="shared" si="1850"/>
        <v>-6.819999999999709</v>
      </c>
      <c r="L3851" s="13">
        <f t="shared" si="1860"/>
        <v>-60.710000000000946</v>
      </c>
      <c r="M3851" s="13">
        <f t="shared" si="1851"/>
        <v>32.130000000001019</v>
      </c>
      <c r="N3851" s="13"/>
      <c r="X3851">
        <f t="shared" si="1853"/>
        <v>6.819999999999709</v>
      </c>
      <c r="Y3851">
        <f t="shared" si="1854"/>
        <v>0</v>
      </c>
      <c r="Z3851">
        <f t="shared" si="1855"/>
        <v>0</v>
      </c>
      <c r="AA3851" s="22">
        <f t="shared" si="1856"/>
        <v>0</v>
      </c>
      <c r="AB3851" s="22">
        <f t="shared" si="1857"/>
        <v>0</v>
      </c>
      <c r="AC3851" s="22">
        <f t="shared" si="1858"/>
        <v>0</v>
      </c>
      <c r="AD3851" s="22">
        <f t="shared" si="1859"/>
        <v>0</v>
      </c>
    </row>
    <row r="3852" spans="3:30" x14ac:dyDescent="0.25">
      <c r="E3852" s="12">
        <v>43150.5</v>
      </c>
      <c r="F3852" s="10">
        <v>12456.91</v>
      </c>
      <c r="G3852" s="10">
        <v>12463.81</v>
      </c>
      <c r="H3852" s="10">
        <v>12427.25</v>
      </c>
      <c r="I3852" s="10">
        <v>12438.19</v>
      </c>
      <c r="K3852" s="13">
        <f t="shared" si="1850"/>
        <v>-18.719999999999345</v>
      </c>
      <c r="L3852" s="13">
        <f t="shared" si="1860"/>
        <v>-79.430000000000291</v>
      </c>
      <c r="M3852" s="13">
        <f t="shared" si="1851"/>
        <v>36.559999999999491</v>
      </c>
      <c r="N3852" s="13"/>
      <c r="X3852">
        <f t="shared" si="1853"/>
        <v>18.719999999999345</v>
      </c>
      <c r="Y3852">
        <f t="shared" si="1854"/>
        <v>0</v>
      </c>
      <c r="Z3852">
        <f t="shared" si="1855"/>
        <v>0</v>
      </c>
      <c r="AA3852" s="22">
        <f t="shared" si="1856"/>
        <v>0</v>
      </c>
      <c r="AB3852" s="22">
        <f t="shared" si="1857"/>
        <v>0</v>
      </c>
      <c r="AC3852" s="22">
        <f t="shared" si="1858"/>
        <v>0</v>
      </c>
      <c r="AD3852" s="22">
        <f t="shared" si="1859"/>
        <v>0</v>
      </c>
    </row>
    <row r="3853" spans="3:30" x14ac:dyDescent="0.25">
      <c r="E3853" s="11">
        <v>43150.541666666664</v>
      </c>
      <c r="F3853" s="9">
        <v>12437.44</v>
      </c>
      <c r="G3853" s="9">
        <v>12470.38</v>
      </c>
      <c r="H3853" s="9">
        <v>12433.09</v>
      </c>
      <c r="I3853" s="9">
        <v>12442.45</v>
      </c>
      <c r="K3853" s="13">
        <f t="shared" si="1850"/>
        <v>5.0100000000002183</v>
      </c>
      <c r="L3853" s="13">
        <f t="shared" si="1860"/>
        <v>-74.420000000000073</v>
      </c>
      <c r="M3853" s="13">
        <f t="shared" si="1851"/>
        <v>37.289999999999054</v>
      </c>
      <c r="N3853" s="13"/>
      <c r="X3853">
        <f t="shared" si="1853"/>
        <v>5.0100000000002183</v>
      </c>
      <c r="Y3853">
        <f t="shared" si="1854"/>
        <v>0</v>
      </c>
      <c r="Z3853">
        <f t="shared" si="1855"/>
        <v>0</v>
      </c>
      <c r="AA3853" s="22">
        <f t="shared" si="1856"/>
        <v>0</v>
      </c>
      <c r="AB3853" s="22">
        <f t="shared" si="1857"/>
        <v>0</v>
      </c>
      <c r="AC3853" s="22">
        <f t="shared" si="1858"/>
        <v>0</v>
      </c>
      <c r="AD3853" s="22">
        <f t="shared" si="1859"/>
        <v>0</v>
      </c>
    </row>
    <row r="3854" spans="3:30" x14ac:dyDescent="0.25">
      <c r="E3854" s="12">
        <v>43150.583333333336</v>
      </c>
      <c r="F3854" s="10">
        <v>12442.2</v>
      </c>
      <c r="G3854" s="10">
        <v>12445.7</v>
      </c>
      <c r="H3854" s="10">
        <v>12415.6</v>
      </c>
      <c r="I3854" s="10">
        <v>12424.81</v>
      </c>
      <c r="K3854" s="13">
        <f t="shared" si="1850"/>
        <v>-17.390000000001237</v>
      </c>
      <c r="L3854" s="13">
        <f t="shared" si="1860"/>
        <v>-91.81000000000131</v>
      </c>
      <c r="M3854" s="13">
        <f t="shared" si="1851"/>
        <v>30.100000000000364</v>
      </c>
      <c r="N3854" s="13"/>
      <c r="X3854">
        <f t="shared" si="1853"/>
        <v>17.390000000001237</v>
      </c>
      <c r="Y3854">
        <f t="shared" si="1854"/>
        <v>0</v>
      </c>
      <c r="Z3854">
        <f t="shared" si="1855"/>
        <v>0</v>
      </c>
      <c r="AA3854" s="22">
        <f t="shared" si="1856"/>
        <v>0</v>
      </c>
      <c r="AB3854" s="22">
        <f t="shared" si="1857"/>
        <v>0</v>
      </c>
      <c r="AC3854" s="22">
        <f t="shared" si="1858"/>
        <v>0</v>
      </c>
      <c r="AD3854" s="22">
        <f t="shared" si="1859"/>
        <v>0</v>
      </c>
    </row>
    <row r="3855" spans="3:30" x14ac:dyDescent="0.25">
      <c r="E3855" s="11">
        <v>43150.625</v>
      </c>
      <c r="F3855" s="9">
        <v>12425.06</v>
      </c>
      <c r="G3855" s="9">
        <v>12431.43</v>
      </c>
      <c r="H3855" s="9">
        <v>12398.41</v>
      </c>
      <c r="I3855" s="9">
        <v>12430.93</v>
      </c>
      <c r="K3855" s="13">
        <f t="shared" si="1850"/>
        <v>5.8700000000008004</v>
      </c>
      <c r="L3855" s="13">
        <f t="shared" si="1860"/>
        <v>-85.940000000000509</v>
      </c>
      <c r="M3855" s="13">
        <f t="shared" si="1851"/>
        <v>33.020000000000437</v>
      </c>
      <c r="N3855" s="13"/>
      <c r="X3855">
        <f t="shared" si="1853"/>
        <v>5.8700000000008004</v>
      </c>
      <c r="Y3855">
        <f t="shared" si="1854"/>
        <v>0</v>
      </c>
      <c r="Z3855">
        <f t="shared" si="1855"/>
        <v>0</v>
      </c>
      <c r="AA3855" s="22">
        <f t="shared" si="1856"/>
        <v>0</v>
      </c>
      <c r="AB3855" s="22">
        <f t="shared" si="1857"/>
        <v>0</v>
      </c>
      <c r="AC3855" s="22">
        <f t="shared" si="1858"/>
        <v>0</v>
      </c>
      <c r="AD3855" s="22">
        <f t="shared" si="1859"/>
        <v>0</v>
      </c>
    </row>
    <row r="3856" spans="3:30" x14ac:dyDescent="0.25">
      <c r="E3856" s="12">
        <v>43150.666666666664</v>
      </c>
      <c r="F3856" s="10">
        <v>12430.18</v>
      </c>
      <c r="G3856" s="10">
        <v>12435.44</v>
      </c>
      <c r="H3856" s="10">
        <v>12399.2</v>
      </c>
      <c r="I3856" s="10">
        <v>12417.02</v>
      </c>
      <c r="K3856" s="13">
        <f t="shared" si="1850"/>
        <v>-13.159999999999854</v>
      </c>
      <c r="L3856" s="13">
        <f t="shared" si="1860"/>
        <v>-99.100000000000364</v>
      </c>
      <c r="M3856" s="13">
        <f t="shared" si="1851"/>
        <v>36.239999999999782</v>
      </c>
      <c r="N3856" s="13"/>
      <c r="X3856">
        <f t="shared" si="1853"/>
        <v>13.159999999999854</v>
      </c>
      <c r="Y3856">
        <f t="shared" si="1854"/>
        <v>0</v>
      </c>
      <c r="Z3856">
        <f t="shared" si="1855"/>
        <v>0</v>
      </c>
      <c r="AA3856" s="22">
        <f t="shared" si="1856"/>
        <v>0</v>
      </c>
      <c r="AB3856" s="22">
        <f t="shared" si="1857"/>
        <v>0</v>
      </c>
      <c r="AC3856" s="22">
        <f t="shared" si="1858"/>
        <v>0</v>
      </c>
      <c r="AD3856" s="22">
        <f t="shared" si="1859"/>
        <v>0</v>
      </c>
    </row>
    <row r="3857" spans="3:30" x14ac:dyDescent="0.25">
      <c r="E3857" s="11">
        <v>43150.708333333336</v>
      </c>
      <c r="F3857" s="9">
        <v>12416.27</v>
      </c>
      <c r="G3857" s="9">
        <v>12417.02</v>
      </c>
      <c r="H3857" s="9">
        <v>12375.89</v>
      </c>
      <c r="I3857" s="9">
        <v>12380.36</v>
      </c>
      <c r="K3857" s="13">
        <f t="shared" si="1850"/>
        <v>-35.909999999999854</v>
      </c>
      <c r="L3857" s="13">
        <f t="shared" si="1860"/>
        <v>-135.01000000000022</v>
      </c>
      <c r="M3857" s="13">
        <f t="shared" si="1851"/>
        <v>41.130000000001019</v>
      </c>
      <c r="N3857" s="13"/>
      <c r="X3857">
        <f t="shared" si="1853"/>
        <v>35.909999999999854</v>
      </c>
      <c r="Y3857">
        <f t="shared" si="1854"/>
        <v>0</v>
      </c>
      <c r="Z3857">
        <f t="shared" si="1855"/>
        <v>0</v>
      </c>
      <c r="AA3857" s="22">
        <f t="shared" si="1856"/>
        <v>0</v>
      </c>
      <c r="AB3857" s="22">
        <f t="shared" si="1857"/>
        <v>0</v>
      </c>
      <c r="AC3857" s="22">
        <f t="shared" si="1858"/>
        <v>0</v>
      </c>
      <c r="AD3857" s="22">
        <f t="shared" si="1859"/>
        <v>0</v>
      </c>
    </row>
    <row r="3858" spans="3:30" x14ac:dyDescent="0.25">
      <c r="E3858" s="12">
        <v>43150.75</v>
      </c>
      <c r="F3858" s="10">
        <v>12379.11</v>
      </c>
      <c r="G3858" s="10">
        <v>12397.04</v>
      </c>
      <c r="H3858" s="10">
        <v>12360.42</v>
      </c>
      <c r="I3858" s="10">
        <v>12390.57</v>
      </c>
      <c r="K3858" s="13">
        <f t="shared" si="1850"/>
        <v>11.459999999999127</v>
      </c>
      <c r="L3858" s="13">
        <f t="shared" si="1860"/>
        <v>-123.55000000000109</v>
      </c>
      <c r="M3858" s="13">
        <f t="shared" si="1851"/>
        <v>36.6200000000008</v>
      </c>
      <c r="N3858" s="13"/>
      <c r="X3858">
        <f t="shared" si="1853"/>
        <v>11.459999999999127</v>
      </c>
      <c r="Y3858">
        <f t="shared" si="1854"/>
        <v>0</v>
      </c>
      <c r="Z3858">
        <f t="shared" si="1855"/>
        <v>0</v>
      </c>
      <c r="AA3858" s="22">
        <f t="shared" si="1856"/>
        <v>0</v>
      </c>
      <c r="AB3858" s="22">
        <f t="shared" si="1857"/>
        <v>0</v>
      </c>
      <c r="AC3858" s="22">
        <f t="shared" si="1858"/>
        <v>0</v>
      </c>
      <c r="AD3858" s="22">
        <f t="shared" si="1859"/>
        <v>0</v>
      </c>
    </row>
    <row r="3859" spans="3:30" x14ac:dyDescent="0.25">
      <c r="E3859" s="11">
        <v>43150.791666666664</v>
      </c>
      <c r="F3859" s="9">
        <v>12390.83</v>
      </c>
      <c r="G3859" s="9">
        <v>12396.07</v>
      </c>
      <c r="H3859" s="9">
        <v>12378.82</v>
      </c>
      <c r="I3859" s="9">
        <v>12387.81</v>
      </c>
      <c r="K3859" s="13">
        <f t="shared" si="1850"/>
        <v>-3.0200000000004366</v>
      </c>
      <c r="L3859" s="13">
        <f t="shared" si="1860"/>
        <v>-126.57000000000153</v>
      </c>
      <c r="M3859" s="13">
        <f t="shared" si="1851"/>
        <v>17.25</v>
      </c>
      <c r="N3859" s="13"/>
      <c r="X3859">
        <f t="shared" si="1853"/>
        <v>3.0200000000004366</v>
      </c>
      <c r="Y3859">
        <f t="shared" si="1854"/>
        <v>0</v>
      </c>
      <c r="Z3859">
        <f t="shared" si="1855"/>
        <v>0</v>
      </c>
      <c r="AA3859" s="22">
        <f t="shared" si="1856"/>
        <v>0</v>
      </c>
      <c r="AB3859" s="22">
        <f t="shared" si="1857"/>
        <v>0</v>
      </c>
      <c r="AC3859" s="22">
        <f t="shared" si="1858"/>
        <v>0</v>
      </c>
      <c r="AD3859" s="22">
        <f t="shared" si="1859"/>
        <v>0</v>
      </c>
    </row>
    <row r="3860" spans="3:30" x14ac:dyDescent="0.25">
      <c r="E3860" s="12">
        <v>43150.833333333336</v>
      </c>
      <c r="F3860" s="10">
        <v>12389.06</v>
      </c>
      <c r="G3860" s="10">
        <v>12389.56</v>
      </c>
      <c r="H3860" s="10">
        <v>12374.3</v>
      </c>
      <c r="I3860" s="10">
        <v>12379.04</v>
      </c>
      <c r="K3860" s="13">
        <f t="shared" si="1850"/>
        <v>-10.019999999998618</v>
      </c>
      <c r="L3860" s="13">
        <f t="shared" si="1860"/>
        <v>-136.59000000000015</v>
      </c>
      <c r="M3860" s="13">
        <f t="shared" si="1851"/>
        <v>15.260000000000218</v>
      </c>
      <c r="N3860" s="13"/>
      <c r="X3860">
        <f t="shared" si="1853"/>
        <v>10.019999999998618</v>
      </c>
      <c r="Y3860">
        <f t="shared" si="1854"/>
        <v>0</v>
      </c>
      <c r="Z3860">
        <f t="shared" si="1855"/>
        <v>0</v>
      </c>
      <c r="AA3860" s="22">
        <f t="shared" si="1856"/>
        <v>0</v>
      </c>
      <c r="AB3860" s="22">
        <f t="shared" si="1857"/>
        <v>0</v>
      </c>
      <c r="AC3860" s="22">
        <f t="shared" si="1858"/>
        <v>0</v>
      </c>
      <c r="AD3860" s="22">
        <f t="shared" si="1859"/>
        <v>0</v>
      </c>
    </row>
    <row r="3861" spans="3:30" x14ac:dyDescent="0.25">
      <c r="E3861" s="11">
        <v>43150.875</v>
      </c>
      <c r="F3861" s="9">
        <v>12379.04</v>
      </c>
      <c r="G3861" s="9">
        <v>12389.54</v>
      </c>
      <c r="H3861" s="9">
        <v>12378.79</v>
      </c>
      <c r="I3861" s="9">
        <v>12388.29</v>
      </c>
      <c r="K3861" s="13">
        <f t="shared" si="1850"/>
        <v>9.25</v>
      </c>
      <c r="L3861" s="13">
        <f t="shared" si="1860"/>
        <v>-127.34000000000015</v>
      </c>
      <c r="M3861" s="13">
        <f t="shared" si="1851"/>
        <v>10.75</v>
      </c>
      <c r="N3861" s="13"/>
      <c r="X3861">
        <f t="shared" si="1853"/>
        <v>9.25</v>
      </c>
      <c r="Y3861">
        <f t="shared" si="1854"/>
        <v>0</v>
      </c>
      <c r="Z3861">
        <f t="shared" si="1855"/>
        <v>0</v>
      </c>
      <c r="AA3861" s="22">
        <f t="shared" si="1856"/>
        <v>0</v>
      </c>
      <c r="AB3861" s="22">
        <f t="shared" si="1857"/>
        <v>0</v>
      </c>
      <c r="AC3861" s="22">
        <f t="shared" si="1858"/>
        <v>0</v>
      </c>
      <c r="AD3861" s="22">
        <f t="shared" si="1859"/>
        <v>0</v>
      </c>
    </row>
    <row r="3862" spans="3:30" x14ac:dyDescent="0.25">
      <c r="E3862" s="12">
        <v>43150.916666666664</v>
      </c>
      <c r="F3862" s="10">
        <v>12388.54</v>
      </c>
      <c r="G3862" s="10">
        <v>12394.93</v>
      </c>
      <c r="H3862" s="10">
        <v>12381.52</v>
      </c>
      <c r="I3862" s="10">
        <v>12392.43</v>
      </c>
      <c r="K3862" s="13">
        <f t="shared" si="1850"/>
        <v>3.8899999999994179</v>
      </c>
      <c r="L3862" s="13">
        <f t="shared" si="1860"/>
        <v>-123.45000000000073</v>
      </c>
      <c r="M3862" s="13">
        <f t="shared" si="1851"/>
        <v>13.409999999999854</v>
      </c>
      <c r="N3862" s="13"/>
      <c r="X3862">
        <f t="shared" si="1853"/>
        <v>3.8899999999994179</v>
      </c>
      <c r="Y3862">
        <f t="shared" si="1854"/>
        <v>0</v>
      </c>
      <c r="Z3862">
        <f t="shared" si="1855"/>
        <v>0</v>
      </c>
      <c r="AA3862" s="22">
        <f t="shared" si="1856"/>
        <v>0</v>
      </c>
      <c r="AB3862" s="22">
        <f t="shared" si="1857"/>
        <v>0</v>
      </c>
      <c r="AC3862" s="22">
        <f t="shared" si="1858"/>
        <v>0</v>
      </c>
      <c r="AD3862" s="22">
        <f t="shared" si="1859"/>
        <v>0</v>
      </c>
    </row>
    <row r="3863" spans="3:30" hidden="1" x14ac:dyDescent="0.25">
      <c r="E3863" s="11">
        <v>43150.958333333336</v>
      </c>
      <c r="F3863" s="9">
        <v>12392.43</v>
      </c>
      <c r="G3863" s="9">
        <v>12392.43</v>
      </c>
      <c r="H3863" s="9">
        <v>12392.43</v>
      </c>
      <c r="I3863" s="9">
        <v>12392.43</v>
      </c>
    </row>
    <row r="3864" spans="3:30" hidden="1" x14ac:dyDescent="0.25">
      <c r="E3864" s="12">
        <v>43151.041666666664</v>
      </c>
      <c r="F3864" s="10">
        <v>12392.43</v>
      </c>
      <c r="G3864" s="10">
        <v>12408.83</v>
      </c>
      <c r="H3864" s="10">
        <v>12385.97</v>
      </c>
      <c r="I3864" s="10">
        <v>12402.37</v>
      </c>
    </row>
    <row r="3865" spans="3:30" hidden="1" x14ac:dyDescent="0.25">
      <c r="E3865" s="11">
        <v>43151.083333333336</v>
      </c>
      <c r="F3865" s="9">
        <v>12402.94</v>
      </c>
      <c r="G3865" s="9">
        <v>12419.76</v>
      </c>
      <c r="H3865" s="9">
        <v>12397.97</v>
      </c>
      <c r="I3865" s="9">
        <v>12419.19</v>
      </c>
    </row>
    <row r="3866" spans="3:30" hidden="1" x14ac:dyDescent="0.25">
      <c r="E3866" s="12">
        <v>43151.125</v>
      </c>
      <c r="F3866" s="10">
        <v>12418.62</v>
      </c>
      <c r="G3866" s="10">
        <v>12419.75</v>
      </c>
      <c r="H3866" s="10">
        <v>12352.93</v>
      </c>
      <c r="I3866" s="10">
        <v>12362.03</v>
      </c>
    </row>
    <row r="3867" spans="3:30" hidden="1" x14ac:dyDescent="0.25">
      <c r="E3867" s="11">
        <v>43151.166666666664</v>
      </c>
      <c r="F3867" s="9">
        <v>12361.47</v>
      </c>
      <c r="G3867" s="9">
        <v>12391.37</v>
      </c>
      <c r="H3867" s="9">
        <v>12347.38</v>
      </c>
      <c r="I3867" s="9">
        <v>12389.24</v>
      </c>
    </row>
    <row r="3868" spans="3:30" hidden="1" x14ac:dyDescent="0.25">
      <c r="E3868" s="12">
        <v>43151.208333333336</v>
      </c>
      <c r="F3868" s="10">
        <v>12388.1</v>
      </c>
      <c r="G3868" s="10">
        <v>12390.23</v>
      </c>
      <c r="H3868" s="10">
        <v>12373.34</v>
      </c>
      <c r="I3868" s="10">
        <v>12384.18</v>
      </c>
    </row>
    <row r="3869" spans="3:30" hidden="1" x14ac:dyDescent="0.25">
      <c r="E3869" s="11">
        <v>43151.25</v>
      </c>
      <c r="F3869" s="9">
        <v>12383.62</v>
      </c>
      <c r="G3869" s="9">
        <v>12399.8</v>
      </c>
      <c r="H3869" s="9">
        <v>12383.05</v>
      </c>
      <c r="I3869" s="9">
        <v>12387.4</v>
      </c>
    </row>
    <row r="3870" spans="3:30" hidden="1" x14ac:dyDescent="0.25">
      <c r="E3870" s="12">
        <v>43151.291666666664</v>
      </c>
      <c r="F3870" s="10">
        <v>12387.97</v>
      </c>
      <c r="G3870" s="10">
        <v>12388.54</v>
      </c>
      <c r="H3870" s="10">
        <v>12370.09</v>
      </c>
      <c r="I3870" s="10">
        <v>12378.53</v>
      </c>
    </row>
    <row r="3871" spans="3:30" x14ac:dyDescent="0.25">
      <c r="C3871">
        <v>1</v>
      </c>
      <c r="E3871" s="11">
        <v>43151.333333333336</v>
      </c>
      <c r="F3871" s="9">
        <v>12379.16</v>
      </c>
      <c r="G3871" s="9">
        <v>12397.56</v>
      </c>
      <c r="H3871" s="9">
        <v>12378.02</v>
      </c>
      <c r="I3871" s="9">
        <v>12395.07</v>
      </c>
      <c r="K3871" s="13">
        <f t="shared" ref="K3871:K3885" si="1861">I3871-F3871</f>
        <v>15.909999999999854</v>
      </c>
      <c r="L3871" s="13">
        <v>0</v>
      </c>
      <c r="M3871" s="13">
        <f t="shared" ref="M3871:M3885" si="1862">G3871-H3871</f>
        <v>19.539999999999054</v>
      </c>
      <c r="N3871" s="13">
        <f t="shared" ref="N3871" si="1863">I3885-F3871</f>
        <v>51</v>
      </c>
      <c r="O3871" s="18">
        <f>IF(K3871*N3871&gt;0,1,0)</f>
        <v>1</v>
      </c>
      <c r="S3871" s="13">
        <f>MAX(G3871:G3886)</f>
        <v>12504.07</v>
      </c>
      <c r="X3871">
        <f t="shared" ref="X3871:X3885" si="1864">ABS(K3871)</f>
        <v>15.909999999999854</v>
      </c>
      <c r="Y3871">
        <f t="shared" ref="Y3871:Y3885" si="1865">ABS(N3871)</f>
        <v>51</v>
      </c>
      <c r="Z3871">
        <f t="shared" ref="Z3871:Z3885" si="1866">IF(S3871&lt;1000,ABS(S3871),0)</f>
        <v>0</v>
      </c>
      <c r="AA3871" s="22">
        <f t="shared" ref="AA3871:AA3885" si="1867">ABS(P3871)</f>
        <v>0</v>
      </c>
      <c r="AB3871" s="22">
        <f t="shared" ref="AB3871:AB3885" si="1868">ABS(Q3871)</f>
        <v>0</v>
      </c>
      <c r="AC3871" s="22">
        <f t="shared" ref="AC3871:AC3885" si="1869">IF(O3871=1,ABS(P3872),0)</f>
        <v>0.46045302636464469</v>
      </c>
      <c r="AD3871" s="22">
        <f t="shared" ref="AD3871:AD3885" si="1870">IF(O3871=0,ABS(Q3872),0)</f>
        <v>0</v>
      </c>
    </row>
    <row r="3872" spans="3:30" x14ac:dyDescent="0.25">
      <c r="E3872" s="12">
        <v>43151.375</v>
      </c>
      <c r="F3872" s="10">
        <v>12402.51</v>
      </c>
      <c r="G3872" s="10">
        <v>12413.2</v>
      </c>
      <c r="H3872" s="10">
        <v>12387.42</v>
      </c>
      <c r="I3872" s="10">
        <v>12400.75</v>
      </c>
      <c r="K3872" s="13">
        <f t="shared" si="1861"/>
        <v>-1.7600000000002183</v>
      </c>
      <c r="L3872" s="13">
        <f t="shared" ref="L3872:L3885" si="1871">L3871+K3872</f>
        <v>-1.7600000000002183</v>
      </c>
      <c r="M3872" s="13">
        <f t="shared" si="1862"/>
        <v>25.780000000000655</v>
      </c>
      <c r="N3872" s="13"/>
      <c r="P3872">
        <f>_xlfn.IFS(K3871&lt;0,MIN(L3871:L3885),K3871&gt;0,MAX(L3871:L3885))/S3850</f>
        <v>0.46045302636464469</v>
      </c>
      <c r="Q3872">
        <f>_xlfn.IFS(K3871&lt;0,MAX(L3871:L3885),K3871&gt;0,MIN(L3871:L3885))/S3850</f>
        <v>-0.17834597634078173</v>
      </c>
      <c r="S3872" s="13">
        <f>MIN(H3871:H3886)</f>
        <v>12332.49</v>
      </c>
      <c r="X3872">
        <f t="shared" si="1864"/>
        <v>1.7600000000002183</v>
      </c>
      <c r="Y3872">
        <f t="shared" si="1865"/>
        <v>0</v>
      </c>
      <c r="Z3872">
        <f t="shared" si="1866"/>
        <v>0</v>
      </c>
      <c r="AA3872" s="22">
        <f t="shared" si="1867"/>
        <v>0.46045302636464469</v>
      </c>
      <c r="AB3872" s="22">
        <f t="shared" si="1868"/>
        <v>0.17834597634078173</v>
      </c>
      <c r="AC3872" s="22">
        <f t="shared" si="1869"/>
        <v>0</v>
      </c>
      <c r="AD3872" s="22">
        <f t="shared" si="1870"/>
        <v>0</v>
      </c>
    </row>
    <row r="3873" spans="5:30" x14ac:dyDescent="0.25">
      <c r="E3873" s="11">
        <v>43151.416666666664</v>
      </c>
      <c r="F3873" s="9">
        <v>12401</v>
      </c>
      <c r="G3873" s="9">
        <v>12443.39</v>
      </c>
      <c r="H3873" s="9">
        <v>12401</v>
      </c>
      <c r="I3873" s="9">
        <v>12438.75</v>
      </c>
      <c r="K3873" s="13">
        <f t="shared" si="1861"/>
        <v>37.75</v>
      </c>
      <c r="L3873" s="13">
        <f t="shared" si="1871"/>
        <v>35.989999999999782</v>
      </c>
      <c r="M3873" s="13">
        <f t="shared" si="1862"/>
        <v>42.389999999999418</v>
      </c>
      <c r="N3873" s="13"/>
      <c r="S3873" s="13">
        <f>S3871-S3872</f>
        <v>171.57999999999993</v>
      </c>
      <c r="X3873">
        <f t="shared" si="1864"/>
        <v>37.75</v>
      </c>
      <c r="Y3873">
        <f t="shared" si="1865"/>
        <v>0</v>
      </c>
      <c r="Z3873">
        <f t="shared" si="1866"/>
        <v>171.57999999999993</v>
      </c>
      <c r="AA3873" s="22">
        <f t="shared" si="1867"/>
        <v>0</v>
      </c>
      <c r="AB3873" s="22">
        <f t="shared" si="1868"/>
        <v>0</v>
      </c>
      <c r="AC3873" s="22">
        <f t="shared" si="1869"/>
        <v>0</v>
      </c>
      <c r="AD3873" s="22">
        <f t="shared" si="1870"/>
        <v>0</v>
      </c>
    </row>
    <row r="3874" spans="5:30" x14ac:dyDescent="0.25">
      <c r="E3874" s="12">
        <v>43151.458333333336</v>
      </c>
      <c r="F3874" s="10">
        <v>12439</v>
      </c>
      <c r="G3874" s="10">
        <v>12441.74</v>
      </c>
      <c r="H3874" s="10">
        <v>12366.91</v>
      </c>
      <c r="I3874" s="10">
        <v>12369.39</v>
      </c>
      <c r="K3874" s="13">
        <f t="shared" si="1861"/>
        <v>-69.610000000000582</v>
      </c>
      <c r="L3874" s="13">
        <f t="shared" si="1871"/>
        <v>-33.6200000000008</v>
      </c>
      <c r="M3874" s="13">
        <f t="shared" si="1862"/>
        <v>74.829999999999927</v>
      </c>
      <c r="N3874" s="13"/>
      <c r="X3874">
        <f t="shared" si="1864"/>
        <v>69.610000000000582</v>
      </c>
      <c r="Y3874">
        <f t="shared" si="1865"/>
        <v>0</v>
      </c>
      <c r="Z3874">
        <f t="shared" si="1866"/>
        <v>0</v>
      </c>
      <c r="AA3874" s="22">
        <f t="shared" si="1867"/>
        <v>0</v>
      </c>
      <c r="AB3874" s="22">
        <f t="shared" si="1868"/>
        <v>0</v>
      </c>
      <c r="AC3874" s="22">
        <f t="shared" si="1869"/>
        <v>0</v>
      </c>
      <c r="AD3874" s="22">
        <f t="shared" si="1870"/>
        <v>0</v>
      </c>
    </row>
    <row r="3875" spans="5:30" x14ac:dyDescent="0.25">
      <c r="E3875" s="11">
        <v>43151.5</v>
      </c>
      <c r="F3875" s="9">
        <v>12368.89</v>
      </c>
      <c r="G3875" s="9">
        <v>12398.57</v>
      </c>
      <c r="H3875" s="9">
        <v>12332.49</v>
      </c>
      <c r="I3875" s="9">
        <v>12395.16</v>
      </c>
      <c r="K3875" s="13">
        <f t="shared" si="1861"/>
        <v>26.270000000000437</v>
      </c>
      <c r="L3875" s="13">
        <f t="shared" si="1871"/>
        <v>-7.3500000000003638</v>
      </c>
      <c r="M3875" s="13">
        <f t="shared" si="1862"/>
        <v>66.079999999999927</v>
      </c>
      <c r="N3875" s="13"/>
      <c r="X3875">
        <f t="shared" si="1864"/>
        <v>26.270000000000437</v>
      </c>
      <c r="Y3875">
        <f t="shared" si="1865"/>
        <v>0</v>
      </c>
      <c r="Z3875">
        <f t="shared" si="1866"/>
        <v>0</v>
      </c>
      <c r="AA3875" s="22">
        <f t="shared" si="1867"/>
        <v>0</v>
      </c>
      <c r="AB3875" s="22">
        <f t="shared" si="1868"/>
        <v>0</v>
      </c>
      <c r="AC3875" s="22">
        <f t="shared" si="1869"/>
        <v>0</v>
      </c>
      <c r="AD3875" s="22">
        <f t="shared" si="1870"/>
        <v>0</v>
      </c>
    </row>
    <row r="3876" spans="5:30" x14ac:dyDescent="0.25">
      <c r="E3876" s="12">
        <v>43151.541666666664</v>
      </c>
      <c r="F3876" s="10">
        <v>12396.16</v>
      </c>
      <c r="G3876" s="10">
        <v>12396.66</v>
      </c>
      <c r="H3876" s="10">
        <v>12360.67</v>
      </c>
      <c r="I3876" s="10">
        <v>12381.41</v>
      </c>
      <c r="K3876" s="13">
        <f t="shared" si="1861"/>
        <v>-14.75</v>
      </c>
      <c r="L3876" s="13">
        <f t="shared" si="1871"/>
        <v>-22.100000000000364</v>
      </c>
      <c r="M3876" s="13">
        <f t="shared" si="1862"/>
        <v>35.989999999999782</v>
      </c>
      <c r="N3876" s="13"/>
      <c r="X3876">
        <f t="shared" si="1864"/>
        <v>14.75</v>
      </c>
      <c r="Y3876">
        <f t="shared" si="1865"/>
        <v>0</v>
      </c>
      <c r="Z3876">
        <f t="shared" si="1866"/>
        <v>0</v>
      </c>
      <c r="AA3876" s="22">
        <f t="shared" si="1867"/>
        <v>0</v>
      </c>
      <c r="AB3876" s="22">
        <f t="shared" si="1868"/>
        <v>0</v>
      </c>
      <c r="AC3876" s="22">
        <f t="shared" si="1869"/>
        <v>0</v>
      </c>
      <c r="AD3876" s="22">
        <f t="shared" si="1870"/>
        <v>0</v>
      </c>
    </row>
    <row r="3877" spans="5:30" x14ac:dyDescent="0.25">
      <c r="E3877" s="11">
        <v>43151.583333333336</v>
      </c>
      <c r="F3877" s="9">
        <v>12381.16</v>
      </c>
      <c r="G3877" s="9">
        <v>12412.47</v>
      </c>
      <c r="H3877" s="9">
        <v>12381.09</v>
      </c>
      <c r="I3877" s="9">
        <v>12409.89</v>
      </c>
      <c r="K3877" s="13">
        <f t="shared" si="1861"/>
        <v>28.729999999999563</v>
      </c>
      <c r="L3877" s="13">
        <f t="shared" si="1871"/>
        <v>6.6299999999991996</v>
      </c>
      <c r="M3877" s="13">
        <f t="shared" si="1862"/>
        <v>31.3799999999992</v>
      </c>
      <c r="N3877" s="13"/>
      <c r="X3877">
        <f t="shared" si="1864"/>
        <v>28.729999999999563</v>
      </c>
      <c r="Y3877">
        <f t="shared" si="1865"/>
        <v>0</v>
      </c>
      <c r="Z3877">
        <f t="shared" si="1866"/>
        <v>0</v>
      </c>
      <c r="AA3877" s="22">
        <f t="shared" si="1867"/>
        <v>0</v>
      </c>
      <c r="AB3877" s="22">
        <f t="shared" si="1868"/>
        <v>0</v>
      </c>
      <c r="AC3877" s="22">
        <f t="shared" si="1869"/>
        <v>0</v>
      </c>
      <c r="AD3877" s="22">
        <f t="shared" si="1870"/>
        <v>0</v>
      </c>
    </row>
    <row r="3878" spans="5:30" x14ac:dyDescent="0.25">
      <c r="E3878" s="12">
        <v>43151.625</v>
      </c>
      <c r="F3878" s="10">
        <v>12409.64</v>
      </c>
      <c r="G3878" s="10">
        <v>12422.47</v>
      </c>
      <c r="H3878" s="10">
        <v>12393.83</v>
      </c>
      <c r="I3878" s="10">
        <v>12406.58</v>
      </c>
      <c r="K3878" s="13">
        <f t="shared" si="1861"/>
        <v>-3.0599999999994907</v>
      </c>
      <c r="L3878" s="13">
        <f t="shared" si="1871"/>
        <v>3.569999999999709</v>
      </c>
      <c r="M3878" s="13">
        <f t="shared" si="1862"/>
        <v>28.639999999999418</v>
      </c>
      <c r="N3878" s="13"/>
      <c r="X3878">
        <f t="shared" si="1864"/>
        <v>3.0599999999994907</v>
      </c>
      <c r="Y3878">
        <f t="shared" si="1865"/>
        <v>0</v>
      </c>
      <c r="Z3878">
        <f t="shared" si="1866"/>
        <v>0</v>
      </c>
      <c r="AA3878" s="22">
        <f t="shared" si="1867"/>
        <v>0</v>
      </c>
      <c r="AB3878" s="22">
        <f t="shared" si="1868"/>
        <v>0</v>
      </c>
      <c r="AC3878" s="22">
        <f t="shared" si="1869"/>
        <v>0</v>
      </c>
      <c r="AD3878" s="22">
        <f t="shared" si="1870"/>
        <v>0</v>
      </c>
    </row>
    <row r="3879" spans="5:30" x14ac:dyDescent="0.25">
      <c r="E3879" s="11">
        <v>43151.666666666664</v>
      </c>
      <c r="F3879" s="9">
        <v>12406.59</v>
      </c>
      <c r="G3879" s="9">
        <v>12474.47</v>
      </c>
      <c r="H3879" s="9">
        <v>12394.82</v>
      </c>
      <c r="I3879" s="9">
        <v>12443.96</v>
      </c>
      <c r="K3879" s="13">
        <f t="shared" si="1861"/>
        <v>37.369999999998981</v>
      </c>
      <c r="L3879" s="13">
        <f t="shared" si="1871"/>
        <v>40.93999999999869</v>
      </c>
      <c r="M3879" s="13">
        <f t="shared" si="1862"/>
        <v>79.649999999999636</v>
      </c>
      <c r="N3879" s="13"/>
      <c r="X3879">
        <f t="shared" si="1864"/>
        <v>37.369999999998981</v>
      </c>
      <c r="Y3879">
        <f t="shared" si="1865"/>
        <v>0</v>
      </c>
      <c r="Z3879">
        <f t="shared" si="1866"/>
        <v>0</v>
      </c>
      <c r="AA3879" s="22">
        <f t="shared" si="1867"/>
        <v>0</v>
      </c>
      <c r="AB3879" s="22">
        <f t="shared" si="1868"/>
        <v>0</v>
      </c>
      <c r="AC3879" s="22">
        <f t="shared" si="1869"/>
        <v>0</v>
      </c>
      <c r="AD3879" s="22">
        <f t="shared" si="1870"/>
        <v>0</v>
      </c>
    </row>
    <row r="3880" spans="5:30" x14ac:dyDescent="0.25">
      <c r="E3880" s="12">
        <v>43151.708333333336</v>
      </c>
      <c r="F3880" s="10">
        <v>12446.21</v>
      </c>
      <c r="G3880" s="10">
        <v>12471.72</v>
      </c>
      <c r="H3880" s="10">
        <v>12416.64</v>
      </c>
      <c r="I3880" s="10">
        <v>12444.64</v>
      </c>
      <c r="K3880" s="13">
        <f t="shared" si="1861"/>
        <v>-1.569999999999709</v>
      </c>
      <c r="L3880" s="13">
        <f t="shared" si="1871"/>
        <v>39.369999999998981</v>
      </c>
      <c r="M3880" s="13">
        <f t="shared" si="1862"/>
        <v>55.079999999999927</v>
      </c>
      <c r="N3880" s="13"/>
      <c r="X3880">
        <f t="shared" si="1864"/>
        <v>1.569999999999709</v>
      </c>
      <c r="Y3880">
        <f t="shared" si="1865"/>
        <v>0</v>
      </c>
      <c r="Z3880">
        <f t="shared" si="1866"/>
        <v>0</v>
      </c>
      <c r="AA3880" s="22">
        <f t="shared" si="1867"/>
        <v>0</v>
      </c>
      <c r="AB3880" s="22">
        <f t="shared" si="1868"/>
        <v>0</v>
      </c>
      <c r="AC3880" s="22">
        <f t="shared" si="1869"/>
        <v>0</v>
      </c>
      <c r="AD3880" s="22">
        <f t="shared" si="1870"/>
        <v>0</v>
      </c>
    </row>
    <row r="3881" spans="5:30" x14ac:dyDescent="0.25">
      <c r="E3881" s="11">
        <v>43151.75</v>
      </c>
      <c r="F3881" s="9">
        <v>12446.64</v>
      </c>
      <c r="G3881" s="9">
        <v>12500.04</v>
      </c>
      <c r="H3881" s="9">
        <v>12443.98</v>
      </c>
      <c r="I3881" s="9">
        <v>12494.07</v>
      </c>
      <c r="K3881" s="13">
        <f t="shared" si="1861"/>
        <v>47.430000000000291</v>
      </c>
      <c r="L3881" s="13">
        <f t="shared" si="1871"/>
        <v>86.799999999999272</v>
      </c>
      <c r="M3881" s="13">
        <f t="shared" si="1862"/>
        <v>56.06000000000131</v>
      </c>
      <c r="N3881" s="13"/>
      <c r="X3881">
        <f t="shared" si="1864"/>
        <v>47.430000000000291</v>
      </c>
      <c r="Y3881">
        <f t="shared" si="1865"/>
        <v>0</v>
      </c>
      <c r="Z3881">
        <f t="shared" si="1866"/>
        <v>0</v>
      </c>
      <c r="AA3881" s="22">
        <f t="shared" si="1867"/>
        <v>0</v>
      </c>
      <c r="AB3881" s="22">
        <f t="shared" si="1868"/>
        <v>0</v>
      </c>
      <c r="AC3881" s="22">
        <f t="shared" si="1869"/>
        <v>0</v>
      </c>
      <c r="AD3881" s="22">
        <f t="shared" si="1870"/>
        <v>0</v>
      </c>
    </row>
    <row r="3882" spans="5:30" x14ac:dyDescent="0.25">
      <c r="E3882" s="12">
        <v>43151.791666666664</v>
      </c>
      <c r="F3882" s="10">
        <v>12494.57</v>
      </c>
      <c r="G3882" s="10">
        <v>12504.07</v>
      </c>
      <c r="H3882" s="10">
        <v>12479.31</v>
      </c>
      <c r="I3882" s="10">
        <v>12487.56</v>
      </c>
      <c r="K3882" s="13">
        <f t="shared" si="1861"/>
        <v>-7.0100000000002183</v>
      </c>
      <c r="L3882" s="13">
        <f t="shared" si="1871"/>
        <v>79.789999999999054</v>
      </c>
      <c r="M3882" s="13">
        <f t="shared" si="1862"/>
        <v>24.760000000000218</v>
      </c>
      <c r="N3882" s="13"/>
      <c r="X3882">
        <f t="shared" si="1864"/>
        <v>7.0100000000002183</v>
      </c>
      <c r="Y3882">
        <f t="shared" si="1865"/>
        <v>0</v>
      </c>
      <c r="Z3882">
        <f t="shared" si="1866"/>
        <v>0</v>
      </c>
      <c r="AA3882" s="22">
        <f t="shared" si="1867"/>
        <v>0</v>
      </c>
      <c r="AB3882" s="22">
        <f t="shared" si="1868"/>
        <v>0</v>
      </c>
      <c r="AC3882" s="22">
        <f t="shared" si="1869"/>
        <v>0</v>
      </c>
      <c r="AD3882" s="22">
        <f t="shared" si="1870"/>
        <v>0</v>
      </c>
    </row>
    <row r="3883" spans="5:30" x14ac:dyDescent="0.25">
      <c r="E3883" s="11">
        <v>43151.833333333336</v>
      </c>
      <c r="F3883" s="9">
        <v>12487.31</v>
      </c>
      <c r="G3883" s="9">
        <v>12490.06</v>
      </c>
      <c r="H3883" s="9">
        <v>12455.04</v>
      </c>
      <c r="I3883" s="9">
        <v>12478.3</v>
      </c>
      <c r="K3883" s="13">
        <f t="shared" si="1861"/>
        <v>-9.0100000000002183</v>
      </c>
      <c r="L3883" s="13">
        <f t="shared" si="1871"/>
        <v>70.779999999998836</v>
      </c>
      <c r="M3883" s="13">
        <f t="shared" si="1862"/>
        <v>35.019999999998618</v>
      </c>
      <c r="N3883" s="13"/>
      <c r="X3883">
        <f t="shared" si="1864"/>
        <v>9.0100000000002183</v>
      </c>
      <c r="Y3883">
        <f t="shared" si="1865"/>
        <v>0</v>
      </c>
      <c r="Z3883">
        <f t="shared" si="1866"/>
        <v>0</v>
      </c>
      <c r="AA3883" s="22">
        <f t="shared" si="1867"/>
        <v>0</v>
      </c>
      <c r="AB3883" s="22">
        <f t="shared" si="1868"/>
        <v>0</v>
      </c>
      <c r="AC3883" s="22">
        <f t="shared" si="1869"/>
        <v>0</v>
      </c>
      <c r="AD3883" s="22">
        <f t="shared" si="1870"/>
        <v>0</v>
      </c>
    </row>
    <row r="3884" spans="5:30" x14ac:dyDescent="0.25">
      <c r="E3884" s="12">
        <v>43151.875</v>
      </c>
      <c r="F3884" s="10">
        <v>12478.8</v>
      </c>
      <c r="G3884" s="10">
        <v>12480.8</v>
      </c>
      <c r="H3884" s="10">
        <v>12446.27</v>
      </c>
      <c r="I3884" s="10">
        <v>12448.27</v>
      </c>
      <c r="K3884" s="13">
        <f t="shared" si="1861"/>
        <v>-30.529999999998836</v>
      </c>
      <c r="L3884" s="13">
        <f t="shared" si="1871"/>
        <v>40.25</v>
      </c>
      <c r="M3884" s="13">
        <f t="shared" si="1862"/>
        <v>34.529999999998836</v>
      </c>
      <c r="N3884" s="13"/>
      <c r="X3884">
        <f t="shared" si="1864"/>
        <v>30.529999999998836</v>
      </c>
      <c r="Y3884">
        <f t="shared" si="1865"/>
        <v>0</v>
      </c>
      <c r="Z3884">
        <f t="shared" si="1866"/>
        <v>0</v>
      </c>
      <c r="AA3884" s="22">
        <f t="shared" si="1867"/>
        <v>0</v>
      </c>
      <c r="AB3884" s="22">
        <f t="shared" si="1868"/>
        <v>0</v>
      </c>
      <c r="AC3884" s="22">
        <f t="shared" si="1869"/>
        <v>0</v>
      </c>
      <c r="AD3884" s="22">
        <f t="shared" si="1870"/>
        <v>0</v>
      </c>
    </row>
    <row r="3885" spans="5:30" x14ac:dyDescent="0.25">
      <c r="E3885" s="11">
        <v>43151.916666666664</v>
      </c>
      <c r="F3885" s="9">
        <v>12448.52</v>
      </c>
      <c r="G3885" s="9">
        <v>12456.53</v>
      </c>
      <c r="H3885" s="9">
        <v>12397</v>
      </c>
      <c r="I3885" s="9">
        <v>12430.16</v>
      </c>
      <c r="K3885" s="13">
        <f t="shared" si="1861"/>
        <v>-18.360000000000582</v>
      </c>
      <c r="L3885" s="13">
        <f t="shared" si="1871"/>
        <v>21.889999999999418</v>
      </c>
      <c r="M3885" s="13">
        <f t="shared" si="1862"/>
        <v>59.530000000000655</v>
      </c>
      <c r="N3885" s="13"/>
      <c r="X3885">
        <f t="shared" si="1864"/>
        <v>18.360000000000582</v>
      </c>
      <c r="Y3885">
        <f t="shared" si="1865"/>
        <v>0</v>
      </c>
      <c r="Z3885">
        <f t="shared" si="1866"/>
        <v>0</v>
      </c>
      <c r="AA3885" s="22">
        <f t="shared" si="1867"/>
        <v>0</v>
      </c>
      <c r="AB3885" s="22">
        <f t="shared" si="1868"/>
        <v>0</v>
      </c>
      <c r="AC3885" s="22">
        <f t="shared" si="1869"/>
        <v>0</v>
      </c>
      <c r="AD3885" s="22">
        <f t="shared" si="1870"/>
        <v>0</v>
      </c>
    </row>
    <row r="3886" spans="5:30" hidden="1" x14ac:dyDescent="0.25">
      <c r="E3886" s="12">
        <v>43151.958333333336</v>
      </c>
      <c r="F3886" s="10">
        <v>12424.83</v>
      </c>
      <c r="G3886" s="10">
        <v>12433.98</v>
      </c>
      <c r="H3886" s="10">
        <v>12424.83</v>
      </c>
      <c r="I3886" s="10">
        <v>12430.54</v>
      </c>
    </row>
    <row r="3887" spans="5:30" hidden="1" x14ac:dyDescent="0.25">
      <c r="E3887" s="11">
        <v>43152.041666666664</v>
      </c>
      <c r="F3887" s="9">
        <v>12427.9</v>
      </c>
      <c r="G3887" s="9">
        <v>12447.34</v>
      </c>
      <c r="H3887" s="9">
        <v>12414.15</v>
      </c>
      <c r="I3887" s="9">
        <v>12446.2</v>
      </c>
    </row>
    <row r="3888" spans="5:30" hidden="1" x14ac:dyDescent="0.25">
      <c r="E3888" s="12">
        <v>43152.083333333336</v>
      </c>
      <c r="F3888" s="10">
        <v>12445.05</v>
      </c>
      <c r="G3888" s="10">
        <v>12457.85</v>
      </c>
      <c r="H3888" s="10">
        <v>12437.04</v>
      </c>
      <c r="I3888" s="10">
        <v>12454.41</v>
      </c>
    </row>
    <row r="3889" spans="3:30" hidden="1" x14ac:dyDescent="0.25">
      <c r="E3889" s="11">
        <v>43152.125</v>
      </c>
      <c r="F3889" s="9">
        <v>12454.37</v>
      </c>
      <c r="G3889" s="9">
        <v>12455.52</v>
      </c>
      <c r="H3889" s="9">
        <v>12433.34</v>
      </c>
      <c r="I3889" s="9">
        <v>12443.49</v>
      </c>
    </row>
    <row r="3890" spans="3:30" hidden="1" x14ac:dyDescent="0.25">
      <c r="E3890" s="12">
        <v>43152.166666666664</v>
      </c>
      <c r="F3890" s="10">
        <v>12442.92</v>
      </c>
      <c r="G3890" s="10">
        <v>12453.79</v>
      </c>
      <c r="H3890" s="10">
        <v>12441.2</v>
      </c>
      <c r="I3890" s="10">
        <v>12445.56</v>
      </c>
    </row>
    <row r="3891" spans="3:30" hidden="1" x14ac:dyDescent="0.25">
      <c r="E3891" s="11">
        <v>43152.208333333336</v>
      </c>
      <c r="F3891" s="9">
        <v>12446.14</v>
      </c>
      <c r="G3891" s="9">
        <v>12452.79</v>
      </c>
      <c r="H3891" s="9">
        <v>12423.94</v>
      </c>
      <c r="I3891" s="9">
        <v>12426.23</v>
      </c>
    </row>
    <row r="3892" spans="3:30" hidden="1" x14ac:dyDescent="0.25">
      <c r="E3892" s="12">
        <v>43152.25</v>
      </c>
      <c r="F3892" s="10">
        <v>12427.37</v>
      </c>
      <c r="G3892" s="10">
        <v>12430.81</v>
      </c>
      <c r="H3892" s="10">
        <v>12384.38</v>
      </c>
      <c r="I3892" s="10">
        <v>12402.03</v>
      </c>
    </row>
    <row r="3893" spans="3:30" hidden="1" x14ac:dyDescent="0.25">
      <c r="E3893" s="11">
        <v>43152.291666666664</v>
      </c>
      <c r="F3893" s="9">
        <v>12403.18</v>
      </c>
      <c r="G3893" s="9">
        <v>12420.81</v>
      </c>
      <c r="H3893" s="9">
        <v>12396.95</v>
      </c>
      <c r="I3893" s="9">
        <v>12418.81</v>
      </c>
    </row>
    <row r="3894" spans="3:30" x14ac:dyDescent="0.25">
      <c r="C3894">
        <v>1</v>
      </c>
      <c r="E3894" s="12">
        <v>43152.333333333336</v>
      </c>
      <c r="F3894" s="10">
        <v>12420.58</v>
      </c>
      <c r="G3894" s="10">
        <v>12447.88</v>
      </c>
      <c r="H3894" s="10">
        <v>12419.94</v>
      </c>
      <c r="I3894" s="10">
        <v>12436.8</v>
      </c>
      <c r="K3894" s="13">
        <f t="shared" ref="K3894:K3908" si="1872">I3894-F3894</f>
        <v>16.219999999999345</v>
      </c>
      <c r="L3894" s="13">
        <v>0</v>
      </c>
      <c r="M3894" s="13">
        <f t="shared" ref="M3894:M3908" si="1873">G3894-H3894</f>
        <v>27.93999999999869</v>
      </c>
      <c r="N3894" s="13">
        <f>I3908-F3894</f>
        <v>-28.8799999999992</v>
      </c>
      <c r="O3894" s="18">
        <f>IF(K3894*N3894&gt;0,1,0)</f>
        <v>0</v>
      </c>
      <c r="S3894" s="13">
        <f>MAX(G3894:G3909)</f>
        <v>12512.94</v>
      </c>
      <c r="X3894">
        <f t="shared" ref="X3894:X3908" si="1874">ABS(K3894)</f>
        <v>16.219999999999345</v>
      </c>
      <c r="Y3894">
        <f t="shared" ref="Y3894:Y3908" si="1875">ABS(N3894)</f>
        <v>28.8799999999992</v>
      </c>
      <c r="Z3894">
        <f t="shared" ref="Z3894:Z3908" si="1876">IF(S3894&lt;1000,ABS(S3894),0)</f>
        <v>0</v>
      </c>
      <c r="AA3894" s="22">
        <f t="shared" ref="AA3894:AA3908" si="1877">ABS(P3894)</f>
        <v>0</v>
      </c>
      <c r="AB3894" s="22">
        <f t="shared" ref="AB3894:AB3908" si="1878">ABS(Q3894)</f>
        <v>0</v>
      </c>
      <c r="AC3894" s="22">
        <f t="shared" ref="AC3894:AC3908" si="1879">IF(O3894=1,ABS(P3895),0)</f>
        <v>0</v>
      </c>
      <c r="AD3894" s="22">
        <f t="shared" ref="AD3894:AD3908" si="1880">IF(O3894=0,ABS(Q3895),0)</f>
        <v>0.29945215060029851</v>
      </c>
    </row>
    <row r="3895" spans="3:30" x14ac:dyDescent="0.25">
      <c r="E3895" s="11">
        <v>43152.375</v>
      </c>
      <c r="F3895" s="9">
        <v>12444.2</v>
      </c>
      <c r="G3895" s="9">
        <v>12480.18</v>
      </c>
      <c r="H3895" s="9">
        <v>12444.2</v>
      </c>
      <c r="I3895" s="9">
        <v>12462.12</v>
      </c>
      <c r="K3895" s="13">
        <f t="shared" si="1872"/>
        <v>17.920000000000073</v>
      </c>
      <c r="L3895" s="13">
        <f t="shared" ref="L3895:L3908" si="1881">L3894+K3895</f>
        <v>17.920000000000073</v>
      </c>
      <c r="M3895" s="13">
        <f t="shared" si="1873"/>
        <v>35.979999999999563</v>
      </c>
      <c r="N3895" s="13"/>
      <c r="P3895">
        <f>_xlfn.IFS(K3894&lt;0,MIN(L3894:L3908),K3894&gt;0,MAX(L3894:L3908))/S3873</f>
        <v>0.14471383611143454</v>
      </c>
      <c r="Q3895">
        <f>_xlfn.IFS(K3894&lt;0,MAX(L3894:L3908),K3894&gt;0,MIN(L3894:L3908))/S3873</f>
        <v>-0.29945215060029851</v>
      </c>
      <c r="S3895" s="13">
        <f>MIN(H3894:H3909)</f>
        <v>12370.26</v>
      </c>
      <c r="X3895">
        <f t="shared" si="1874"/>
        <v>17.920000000000073</v>
      </c>
      <c r="Y3895">
        <f t="shared" si="1875"/>
        <v>0</v>
      </c>
      <c r="Z3895">
        <f t="shared" si="1876"/>
        <v>0</v>
      </c>
      <c r="AA3895" s="22">
        <f t="shared" si="1877"/>
        <v>0.14471383611143454</v>
      </c>
      <c r="AB3895" s="22">
        <f t="shared" si="1878"/>
        <v>0.29945215060029851</v>
      </c>
      <c r="AC3895" s="22">
        <f t="shared" si="1879"/>
        <v>0</v>
      </c>
      <c r="AD3895" s="22">
        <f t="shared" si="1880"/>
        <v>0</v>
      </c>
    </row>
    <row r="3896" spans="3:30" x14ac:dyDescent="0.25">
      <c r="E3896" s="12">
        <v>43152.416666666664</v>
      </c>
      <c r="F3896" s="10">
        <v>12461.37</v>
      </c>
      <c r="G3896" s="10">
        <v>12470</v>
      </c>
      <c r="H3896" s="10">
        <v>12416.87</v>
      </c>
      <c r="I3896" s="10">
        <v>12423.94</v>
      </c>
      <c r="K3896" s="13">
        <f t="shared" si="1872"/>
        <v>-37.430000000000291</v>
      </c>
      <c r="L3896" s="13">
        <f t="shared" si="1881"/>
        <v>-19.510000000000218</v>
      </c>
      <c r="M3896" s="13">
        <f t="shared" si="1873"/>
        <v>53.1299999999992</v>
      </c>
      <c r="N3896" s="13"/>
      <c r="S3896" s="13">
        <f>S3894-S3895</f>
        <v>142.68000000000029</v>
      </c>
      <c r="X3896">
        <f t="shared" si="1874"/>
        <v>37.430000000000291</v>
      </c>
      <c r="Y3896">
        <f t="shared" si="1875"/>
        <v>0</v>
      </c>
      <c r="Z3896">
        <f t="shared" si="1876"/>
        <v>142.68000000000029</v>
      </c>
      <c r="AA3896" s="22">
        <f t="shared" si="1877"/>
        <v>0</v>
      </c>
      <c r="AB3896" s="22">
        <f t="shared" si="1878"/>
        <v>0</v>
      </c>
      <c r="AC3896" s="22">
        <f t="shared" si="1879"/>
        <v>0</v>
      </c>
      <c r="AD3896" s="22">
        <f t="shared" si="1880"/>
        <v>0</v>
      </c>
    </row>
    <row r="3897" spans="3:30" x14ac:dyDescent="0.25">
      <c r="E3897" s="11">
        <v>43152.458333333336</v>
      </c>
      <c r="F3897" s="9">
        <v>12424.19</v>
      </c>
      <c r="G3897" s="9">
        <v>12435.01</v>
      </c>
      <c r="H3897" s="9">
        <v>12385.62</v>
      </c>
      <c r="I3897" s="9">
        <v>12395.04</v>
      </c>
      <c r="K3897" s="13">
        <f t="shared" si="1872"/>
        <v>-29.149999999999636</v>
      </c>
      <c r="L3897" s="13">
        <f t="shared" si="1881"/>
        <v>-48.659999999999854</v>
      </c>
      <c r="M3897" s="13">
        <f t="shared" si="1873"/>
        <v>49.389999999999418</v>
      </c>
      <c r="N3897" s="13"/>
      <c r="X3897">
        <f t="shared" si="1874"/>
        <v>29.149999999999636</v>
      </c>
      <c r="Y3897">
        <f t="shared" si="1875"/>
        <v>0</v>
      </c>
      <c r="Z3897">
        <f t="shared" si="1876"/>
        <v>0</v>
      </c>
      <c r="AA3897" s="22">
        <f t="shared" si="1877"/>
        <v>0</v>
      </c>
      <c r="AB3897" s="22">
        <f t="shared" si="1878"/>
        <v>0</v>
      </c>
      <c r="AC3897" s="22">
        <f t="shared" si="1879"/>
        <v>0</v>
      </c>
      <c r="AD3897" s="22">
        <f t="shared" si="1880"/>
        <v>0</v>
      </c>
    </row>
    <row r="3898" spans="3:30" x14ac:dyDescent="0.25">
      <c r="E3898" s="12">
        <v>43152.5</v>
      </c>
      <c r="F3898" s="10">
        <v>12395.29</v>
      </c>
      <c r="G3898" s="10">
        <v>12410.32</v>
      </c>
      <c r="H3898" s="10">
        <v>12377.21</v>
      </c>
      <c r="I3898" s="10">
        <v>12402.48</v>
      </c>
      <c r="K3898" s="13">
        <f t="shared" si="1872"/>
        <v>7.1899999999986903</v>
      </c>
      <c r="L3898" s="13">
        <f t="shared" si="1881"/>
        <v>-41.470000000001164</v>
      </c>
      <c r="M3898" s="13">
        <f t="shared" si="1873"/>
        <v>33.110000000000582</v>
      </c>
      <c r="N3898" s="13"/>
      <c r="X3898">
        <f t="shared" si="1874"/>
        <v>7.1899999999986903</v>
      </c>
      <c r="Y3898">
        <f t="shared" si="1875"/>
        <v>0</v>
      </c>
      <c r="Z3898">
        <f t="shared" si="1876"/>
        <v>0</v>
      </c>
      <c r="AA3898" s="22">
        <f t="shared" si="1877"/>
        <v>0</v>
      </c>
      <c r="AB3898" s="22">
        <f t="shared" si="1878"/>
        <v>0</v>
      </c>
      <c r="AC3898" s="22">
        <f t="shared" si="1879"/>
        <v>0</v>
      </c>
      <c r="AD3898" s="22">
        <f t="shared" si="1880"/>
        <v>0</v>
      </c>
    </row>
    <row r="3899" spans="3:30" x14ac:dyDescent="0.25">
      <c r="E3899" s="11">
        <v>43152.541666666664</v>
      </c>
      <c r="F3899" s="9">
        <v>12401.98</v>
      </c>
      <c r="G3899" s="9">
        <v>12415.07</v>
      </c>
      <c r="H3899" s="9">
        <v>12370.26</v>
      </c>
      <c r="I3899" s="9">
        <v>12413.64</v>
      </c>
      <c r="K3899" s="13">
        <f t="shared" si="1872"/>
        <v>11.659999999999854</v>
      </c>
      <c r="L3899" s="13">
        <f t="shared" si="1881"/>
        <v>-29.81000000000131</v>
      </c>
      <c r="M3899" s="13">
        <f t="shared" si="1873"/>
        <v>44.809999999999491</v>
      </c>
      <c r="N3899" s="13"/>
      <c r="X3899">
        <f t="shared" si="1874"/>
        <v>11.659999999999854</v>
      </c>
      <c r="Y3899">
        <f t="shared" si="1875"/>
        <v>0</v>
      </c>
      <c r="Z3899">
        <f t="shared" si="1876"/>
        <v>0</v>
      </c>
      <c r="AA3899" s="22">
        <f t="shared" si="1877"/>
        <v>0</v>
      </c>
      <c r="AB3899" s="22">
        <f t="shared" si="1878"/>
        <v>0</v>
      </c>
      <c r="AC3899" s="22">
        <f t="shared" si="1879"/>
        <v>0</v>
      </c>
      <c r="AD3899" s="22">
        <f t="shared" si="1880"/>
        <v>0</v>
      </c>
    </row>
    <row r="3900" spans="3:30" x14ac:dyDescent="0.25">
      <c r="E3900" s="12">
        <v>43152.583333333336</v>
      </c>
      <c r="F3900" s="10">
        <v>12413.14</v>
      </c>
      <c r="G3900" s="10">
        <v>12422.68</v>
      </c>
      <c r="H3900" s="10">
        <v>12398.74</v>
      </c>
      <c r="I3900" s="10">
        <v>12405.19</v>
      </c>
      <c r="K3900" s="13">
        <f t="shared" si="1872"/>
        <v>-7.9499999999989086</v>
      </c>
      <c r="L3900" s="13">
        <f t="shared" si="1881"/>
        <v>-37.760000000000218</v>
      </c>
      <c r="M3900" s="13">
        <f t="shared" si="1873"/>
        <v>23.940000000000509</v>
      </c>
      <c r="N3900" s="13"/>
      <c r="X3900">
        <f t="shared" si="1874"/>
        <v>7.9499999999989086</v>
      </c>
      <c r="Y3900">
        <f t="shared" si="1875"/>
        <v>0</v>
      </c>
      <c r="Z3900">
        <f t="shared" si="1876"/>
        <v>0</v>
      </c>
      <c r="AA3900" s="22">
        <f t="shared" si="1877"/>
        <v>0</v>
      </c>
      <c r="AB3900" s="22">
        <f t="shared" si="1878"/>
        <v>0</v>
      </c>
      <c r="AC3900" s="22">
        <f t="shared" si="1879"/>
        <v>0</v>
      </c>
      <c r="AD3900" s="22">
        <f t="shared" si="1880"/>
        <v>0</v>
      </c>
    </row>
    <row r="3901" spans="3:30" x14ac:dyDescent="0.25">
      <c r="E3901" s="11">
        <v>43152.625</v>
      </c>
      <c r="F3901" s="9">
        <v>12404.69</v>
      </c>
      <c r="G3901" s="9">
        <v>12439.01</v>
      </c>
      <c r="H3901" s="9">
        <v>12399.59</v>
      </c>
      <c r="I3901" s="9">
        <v>12427.94</v>
      </c>
      <c r="K3901" s="13">
        <f t="shared" si="1872"/>
        <v>23.25</v>
      </c>
      <c r="L3901" s="13">
        <f t="shared" si="1881"/>
        <v>-14.510000000000218</v>
      </c>
      <c r="M3901" s="13">
        <f t="shared" si="1873"/>
        <v>39.420000000000073</v>
      </c>
      <c r="N3901" s="13"/>
      <c r="X3901">
        <f t="shared" si="1874"/>
        <v>23.25</v>
      </c>
      <c r="Y3901">
        <f t="shared" si="1875"/>
        <v>0</v>
      </c>
      <c r="Z3901">
        <f t="shared" si="1876"/>
        <v>0</v>
      </c>
      <c r="AA3901" s="22">
        <f t="shared" si="1877"/>
        <v>0</v>
      </c>
      <c r="AB3901" s="22">
        <f t="shared" si="1878"/>
        <v>0</v>
      </c>
      <c r="AC3901" s="22">
        <f t="shared" si="1879"/>
        <v>0</v>
      </c>
      <c r="AD3901" s="22">
        <f t="shared" si="1880"/>
        <v>0</v>
      </c>
    </row>
    <row r="3902" spans="3:30" x14ac:dyDescent="0.25">
      <c r="E3902" s="12">
        <v>43152.666666666664</v>
      </c>
      <c r="F3902" s="10">
        <v>12427.93</v>
      </c>
      <c r="G3902" s="10">
        <v>12469.81</v>
      </c>
      <c r="H3902" s="10">
        <v>12427.18</v>
      </c>
      <c r="I3902" s="10">
        <v>12437.95</v>
      </c>
      <c r="K3902" s="13">
        <f t="shared" si="1872"/>
        <v>10.020000000000437</v>
      </c>
      <c r="L3902" s="13">
        <f t="shared" si="1881"/>
        <v>-4.4899999999997817</v>
      </c>
      <c r="M3902" s="13">
        <f t="shared" si="1873"/>
        <v>42.6299999999992</v>
      </c>
      <c r="N3902" s="13"/>
      <c r="X3902">
        <f t="shared" si="1874"/>
        <v>10.020000000000437</v>
      </c>
      <c r="Y3902">
        <f t="shared" si="1875"/>
        <v>0</v>
      </c>
      <c r="Z3902">
        <f t="shared" si="1876"/>
        <v>0</v>
      </c>
      <c r="AA3902" s="22">
        <f t="shared" si="1877"/>
        <v>0</v>
      </c>
      <c r="AB3902" s="22">
        <f t="shared" si="1878"/>
        <v>0</v>
      </c>
      <c r="AC3902" s="22">
        <f t="shared" si="1879"/>
        <v>0</v>
      </c>
      <c r="AD3902" s="22">
        <f t="shared" si="1880"/>
        <v>0</v>
      </c>
    </row>
    <row r="3903" spans="3:30" x14ac:dyDescent="0.25">
      <c r="E3903" s="11">
        <v>43152.708333333336</v>
      </c>
      <c r="F3903" s="9">
        <v>12438.09</v>
      </c>
      <c r="G3903" s="9">
        <v>12476.05</v>
      </c>
      <c r="H3903" s="9">
        <v>12415.95</v>
      </c>
      <c r="I3903" s="9">
        <v>12460</v>
      </c>
      <c r="K3903" s="13">
        <f t="shared" si="1872"/>
        <v>21.909999999999854</v>
      </c>
      <c r="L3903" s="13">
        <f t="shared" si="1881"/>
        <v>17.420000000000073</v>
      </c>
      <c r="M3903" s="13">
        <f t="shared" si="1873"/>
        <v>60.099999999998545</v>
      </c>
      <c r="N3903" s="13"/>
      <c r="X3903">
        <f t="shared" si="1874"/>
        <v>21.909999999999854</v>
      </c>
      <c r="Y3903">
        <f t="shared" si="1875"/>
        <v>0</v>
      </c>
      <c r="Z3903">
        <f t="shared" si="1876"/>
        <v>0</v>
      </c>
      <c r="AA3903" s="22">
        <f t="shared" si="1877"/>
        <v>0</v>
      </c>
      <c r="AB3903" s="22">
        <f t="shared" si="1878"/>
        <v>0</v>
      </c>
      <c r="AC3903" s="22">
        <f t="shared" si="1879"/>
        <v>0</v>
      </c>
      <c r="AD3903" s="22">
        <f t="shared" si="1880"/>
        <v>0</v>
      </c>
    </row>
    <row r="3904" spans="3:30" x14ac:dyDescent="0.25">
      <c r="E3904" s="12">
        <v>43152.75</v>
      </c>
      <c r="F3904" s="10">
        <v>12459.5</v>
      </c>
      <c r="G3904" s="10">
        <v>12477.99</v>
      </c>
      <c r="H3904" s="10">
        <v>12439.02</v>
      </c>
      <c r="I3904" s="10">
        <v>12448.43</v>
      </c>
      <c r="K3904" s="13">
        <f t="shared" si="1872"/>
        <v>-11.069999999999709</v>
      </c>
      <c r="L3904" s="13">
        <f t="shared" si="1881"/>
        <v>6.3500000000003638</v>
      </c>
      <c r="M3904" s="13">
        <f t="shared" si="1873"/>
        <v>38.969999999999345</v>
      </c>
      <c r="N3904" s="13"/>
      <c r="X3904">
        <f t="shared" si="1874"/>
        <v>11.069999999999709</v>
      </c>
      <c r="Y3904">
        <f t="shared" si="1875"/>
        <v>0</v>
      </c>
      <c r="Z3904">
        <f t="shared" si="1876"/>
        <v>0</v>
      </c>
      <c r="AA3904" s="22">
        <f t="shared" si="1877"/>
        <v>0</v>
      </c>
      <c r="AB3904" s="22">
        <f t="shared" si="1878"/>
        <v>0</v>
      </c>
      <c r="AC3904" s="22">
        <f t="shared" si="1879"/>
        <v>0</v>
      </c>
      <c r="AD3904" s="22">
        <f t="shared" si="1880"/>
        <v>0</v>
      </c>
    </row>
    <row r="3905" spans="3:30" x14ac:dyDescent="0.25">
      <c r="E3905" s="11">
        <v>43152.791666666664</v>
      </c>
      <c r="F3905" s="9">
        <v>12448.18</v>
      </c>
      <c r="G3905" s="9">
        <v>12463.67</v>
      </c>
      <c r="H3905" s="9">
        <v>12436.67</v>
      </c>
      <c r="I3905" s="9">
        <v>12463.17</v>
      </c>
      <c r="K3905" s="13">
        <f t="shared" si="1872"/>
        <v>14.989999999999782</v>
      </c>
      <c r="L3905" s="13">
        <f t="shared" si="1881"/>
        <v>21.340000000000146</v>
      </c>
      <c r="M3905" s="13">
        <f t="shared" si="1873"/>
        <v>27</v>
      </c>
      <c r="N3905" s="13"/>
      <c r="X3905">
        <f t="shared" si="1874"/>
        <v>14.989999999999782</v>
      </c>
      <c r="Y3905">
        <f t="shared" si="1875"/>
        <v>0</v>
      </c>
      <c r="Z3905">
        <f t="shared" si="1876"/>
        <v>0</v>
      </c>
      <c r="AA3905" s="22">
        <f t="shared" si="1877"/>
        <v>0</v>
      </c>
      <c r="AB3905" s="22">
        <f t="shared" si="1878"/>
        <v>0</v>
      </c>
      <c r="AC3905" s="22">
        <f t="shared" si="1879"/>
        <v>0</v>
      </c>
      <c r="AD3905" s="22">
        <f t="shared" si="1880"/>
        <v>0</v>
      </c>
    </row>
    <row r="3906" spans="3:30" x14ac:dyDescent="0.25">
      <c r="E3906" s="12">
        <v>43152.833333333336</v>
      </c>
      <c r="F3906" s="10">
        <v>12464.17</v>
      </c>
      <c r="G3906" s="10">
        <v>12475.42</v>
      </c>
      <c r="H3906" s="10">
        <v>12456.17</v>
      </c>
      <c r="I3906" s="10">
        <v>12467.66</v>
      </c>
      <c r="K3906" s="13">
        <f t="shared" si="1872"/>
        <v>3.4899999999997817</v>
      </c>
      <c r="L3906" s="13">
        <f t="shared" si="1881"/>
        <v>24.829999999999927</v>
      </c>
      <c r="M3906" s="13">
        <f t="shared" si="1873"/>
        <v>19.25</v>
      </c>
      <c r="N3906" s="13"/>
      <c r="X3906">
        <f t="shared" si="1874"/>
        <v>3.4899999999997817</v>
      </c>
      <c r="Y3906">
        <f t="shared" si="1875"/>
        <v>0</v>
      </c>
      <c r="Z3906">
        <f t="shared" si="1876"/>
        <v>0</v>
      </c>
      <c r="AA3906" s="22">
        <f t="shared" si="1877"/>
        <v>0</v>
      </c>
      <c r="AB3906" s="22">
        <f t="shared" si="1878"/>
        <v>0</v>
      </c>
      <c r="AC3906" s="22">
        <f t="shared" si="1879"/>
        <v>0</v>
      </c>
      <c r="AD3906" s="22">
        <f t="shared" si="1880"/>
        <v>0</v>
      </c>
    </row>
    <row r="3907" spans="3:30" x14ac:dyDescent="0.25">
      <c r="E3907" s="11">
        <v>43152.875</v>
      </c>
      <c r="F3907" s="9">
        <v>12467.41</v>
      </c>
      <c r="G3907" s="9">
        <v>12512.94</v>
      </c>
      <c r="H3907" s="9">
        <v>12435.88</v>
      </c>
      <c r="I3907" s="9">
        <v>12447.39</v>
      </c>
      <c r="K3907" s="13">
        <f t="shared" si="1872"/>
        <v>-20.020000000000437</v>
      </c>
      <c r="L3907" s="13">
        <f t="shared" si="1881"/>
        <v>4.8099999999994907</v>
      </c>
      <c r="M3907" s="13">
        <f t="shared" si="1873"/>
        <v>77.06000000000131</v>
      </c>
      <c r="N3907" s="13"/>
      <c r="X3907">
        <f t="shared" si="1874"/>
        <v>20.020000000000437</v>
      </c>
      <c r="Y3907">
        <f t="shared" si="1875"/>
        <v>0</v>
      </c>
      <c r="Z3907">
        <f t="shared" si="1876"/>
        <v>0</v>
      </c>
      <c r="AA3907" s="22">
        <f t="shared" si="1877"/>
        <v>0</v>
      </c>
      <c r="AB3907" s="22">
        <f t="shared" si="1878"/>
        <v>0</v>
      </c>
      <c r="AC3907" s="22">
        <f t="shared" si="1879"/>
        <v>0</v>
      </c>
      <c r="AD3907" s="22">
        <f t="shared" si="1880"/>
        <v>0</v>
      </c>
    </row>
    <row r="3908" spans="3:30" x14ac:dyDescent="0.25">
      <c r="E3908" s="12">
        <v>43152.916666666664</v>
      </c>
      <c r="F3908" s="10">
        <v>12447.89</v>
      </c>
      <c r="G3908" s="10">
        <v>12462.64</v>
      </c>
      <c r="H3908" s="10">
        <v>12391.7</v>
      </c>
      <c r="I3908" s="10">
        <v>12391.7</v>
      </c>
      <c r="K3908" s="13">
        <f t="shared" si="1872"/>
        <v>-56.18999999999869</v>
      </c>
      <c r="L3908" s="13">
        <f t="shared" si="1881"/>
        <v>-51.3799999999992</v>
      </c>
      <c r="M3908" s="13">
        <f t="shared" si="1873"/>
        <v>70.93999999999869</v>
      </c>
      <c r="N3908" s="13"/>
      <c r="X3908">
        <f t="shared" si="1874"/>
        <v>56.18999999999869</v>
      </c>
      <c r="Y3908">
        <f t="shared" si="1875"/>
        <v>0</v>
      </c>
      <c r="Z3908">
        <f t="shared" si="1876"/>
        <v>0</v>
      </c>
      <c r="AA3908" s="22">
        <f t="shared" si="1877"/>
        <v>0</v>
      </c>
      <c r="AB3908" s="22">
        <f t="shared" si="1878"/>
        <v>0</v>
      </c>
      <c r="AC3908" s="22">
        <f t="shared" si="1879"/>
        <v>0</v>
      </c>
      <c r="AD3908" s="22">
        <f t="shared" si="1880"/>
        <v>0</v>
      </c>
    </row>
    <row r="3909" spans="3:30" hidden="1" x14ac:dyDescent="0.25">
      <c r="E3909" s="11">
        <v>43152.958333333336</v>
      </c>
      <c r="F3909" s="9">
        <v>12388.25</v>
      </c>
      <c r="G3909" s="9">
        <v>12398.01</v>
      </c>
      <c r="H3909" s="9">
        <v>12374.77</v>
      </c>
      <c r="I3909" s="9">
        <v>12382.8</v>
      </c>
    </row>
    <row r="3910" spans="3:30" hidden="1" x14ac:dyDescent="0.25">
      <c r="E3910" s="12">
        <v>43153.041666666664</v>
      </c>
      <c r="F3910" s="10">
        <v>12385.1</v>
      </c>
      <c r="G3910" s="10">
        <v>12389.81</v>
      </c>
      <c r="H3910" s="10">
        <v>12345.05</v>
      </c>
      <c r="I3910" s="10">
        <v>12351.64</v>
      </c>
    </row>
    <row r="3911" spans="3:30" hidden="1" x14ac:dyDescent="0.25">
      <c r="E3911" s="11">
        <v>43153.083333333336</v>
      </c>
      <c r="F3911" s="9">
        <v>12352.21</v>
      </c>
      <c r="G3911" s="9">
        <v>12376.74</v>
      </c>
      <c r="H3911" s="9">
        <v>12348.34</v>
      </c>
      <c r="I3911" s="9">
        <v>12358.09</v>
      </c>
    </row>
    <row r="3912" spans="3:30" hidden="1" x14ac:dyDescent="0.25">
      <c r="E3912" s="12">
        <v>43153.125</v>
      </c>
      <c r="F3912" s="10">
        <v>12357.51</v>
      </c>
      <c r="G3912" s="10">
        <v>12365.38</v>
      </c>
      <c r="H3912" s="10">
        <v>12314.65</v>
      </c>
      <c r="I3912" s="10">
        <v>12343.09</v>
      </c>
    </row>
    <row r="3913" spans="3:30" hidden="1" x14ac:dyDescent="0.25">
      <c r="E3913" s="11">
        <v>43153.166666666664</v>
      </c>
      <c r="F3913" s="9">
        <v>12344.23</v>
      </c>
      <c r="G3913" s="9">
        <v>12357.35</v>
      </c>
      <c r="H3913" s="9">
        <v>12332.6</v>
      </c>
      <c r="I3913" s="9">
        <v>12349.72</v>
      </c>
    </row>
    <row r="3914" spans="3:30" hidden="1" x14ac:dyDescent="0.25">
      <c r="E3914" s="12">
        <v>43153.208333333336</v>
      </c>
      <c r="F3914" s="10">
        <v>12350.29</v>
      </c>
      <c r="G3914" s="10">
        <v>12356.95</v>
      </c>
      <c r="H3914" s="10">
        <v>12343.33</v>
      </c>
      <c r="I3914" s="10">
        <v>12348.12</v>
      </c>
    </row>
    <row r="3915" spans="3:30" hidden="1" x14ac:dyDescent="0.25">
      <c r="E3915" s="11">
        <v>43153.25</v>
      </c>
      <c r="F3915" s="9">
        <v>12349.26</v>
      </c>
      <c r="G3915" s="9">
        <v>12361.23</v>
      </c>
      <c r="H3915" s="9">
        <v>12345.32</v>
      </c>
      <c r="I3915" s="9">
        <v>12360.08</v>
      </c>
    </row>
    <row r="3916" spans="3:30" hidden="1" x14ac:dyDescent="0.25">
      <c r="E3916" s="12">
        <v>43153.291666666664</v>
      </c>
      <c r="F3916" s="10">
        <v>12360.66</v>
      </c>
      <c r="G3916" s="10">
        <v>12377.88</v>
      </c>
      <c r="H3916" s="10">
        <v>12355.49</v>
      </c>
      <c r="I3916" s="10">
        <v>12372.58</v>
      </c>
    </row>
    <row r="3917" spans="3:30" x14ac:dyDescent="0.25">
      <c r="C3917">
        <v>1</v>
      </c>
      <c r="E3917" s="11">
        <v>43153.333333333336</v>
      </c>
      <c r="F3917" s="9">
        <v>12372.58</v>
      </c>
      <c r="G3917" s="9">
        <v>12380.89</v>
      </c>
      <c r="H3917" s="9">
        <v>12360.92</v>
      </c>
      <c r="I3917" s="9">
        <v>12368.65</v>
      </c>
      <c r="K3917" s="13">
        <f t="shared" ref="K3917:K3931" si="1882">I3917-F3917</f>
        <v>-3.930000000000291</v>
      </c>
      <c r="L3917" s="13">
        <v>0</v>
      </c>
      <c r="M3917" s="13">
        <f t="shared" ref="M3917:M3931" si="1883">G3917-H3917</f>
        <v>19.969999999999345</v>
      </c>
      <c r="N3917" s="13">
        <f t="shared" ref="N3917" si="1884">I3931-F3917</f>
        <v>54.190000000000509</v>
      </c>
      <c r="O3917" s="18">
        <f>IF(K3917*N3917&gt;0,1,0)</f>
        <v>0</v>
      </c>
      <c r="S3917" s="13">
        <f>MAX(G3917:G3932)</f>
        <v>12499.08</v>
      </c>
      <c r="X3917">
        <f t="shared" ref="X3917:X3931" si="1885">ABS(K3917)</f>
        <v>3.930000000000291</v>
      </c>
      <c r="Y3917">
        <f t="shared" ref="Y3917:Y3931" si="1886">ABS(N3917)</f>
        <v>54.190000000000509</v>
      </c>
      <c r="Z3917">
        <f t="shared" ref="Z3917:Z3931" si="1887">IF(S3917&lt;1000,ABS(S3917),0)</f>
        <v>0</v>
      </c>
      <c r="AA3917" s="22">
        <f t="shared" ref="AA3917:AA3931" si="1888">ABS(P3917)</f>
        <v>0</v>
      </c>
      <c r="AB3917" s="22">
        <f t="shared" ref="AB3917:AB3931" si="1889">ABS(Q3917)</f>
        <v>0</v>
      </c>
      <c r="AC3917" s="22">
        <f t="shared" ref="AC3917:AC3931" si="1890">IF(O3917=1,ABS(P3918),0)</f>
        <v>0</v>
      </c>
      <c r="AD3917" s="22">
        <f t="shared" ref="AD3917:AD3931" si="1891">IF(O3917=0,ABS(Q3918),0)</f>
        <v>0.798430053266036</v>
      </c>
    </row>
    <row r="3918" spans="3:30" x14ac:dyDescent="0.25">
      <c r="E3918" s="12">
        <v>43153.375</v>
      </c>
      <c r="F3918" s="10">
        <v>12354.7</v>
      </c>
      <c r="G3918" s="10">
        <v>12379.83</v>
      </c>
      <c r="H3918" s="10">
        <v>12344.69</v>
      </c>
      <c r="I3918" s="10">
        <v>12368.24</v>
      </c>
      <c r="K3918" s="13">
        <f t="shared" si="1882"/>
        <v>13.539999999999054</v>
      </c>
      <c r="L3918" s="13">
        <f t="shared" ref="L3918:L3931" si="1892">L3917+K3918</f>
        <v>13.539999999999054</v>
      </c>
      <c r="M3918" s="13">
        <f t="shared" si="1883"/>
        <v>35.139999999999418</v>
      </c>
      <c r="N3918" s="13"/>
      <c r="P3918">
        <f>_xlfn.IFS(K3917&lt;0,MIN(L3917:L3931),K3917&gt;0,MAX(L3917:L3931))/S3896</f>
        <v>-0.25876086347070365</v>
      </c>
      <c r="Q3918">
        <f>_xlfn.IFS(K3917&lt;0,MAX(L3917:L3931),K3917&gt;0,MIN(L3917:L3931))/S3896</f>
        <v>0.798430053266036</v>
      </c>
      <c r="S3918" s="13">
        <f>MIN(H3917:H3932)</f>
        <v>12281.05</v>
      </c>
      <c r="X3918">
        <f t="shared" si="1885"/>
        <v>13.539999999999054</v>
      </c>
      <c r="Y3918">
        <f t="shared" si="1886"/>
        <v>0</v>
      </c>
      <c r="Z3918">
        <f t="shared" si="1887"/>
        <v>0</v>
      </c>
      <c r="AA3918" s="22">
        <f t="shared" si="1888"/>
        <v>0.25876086347070365</v>
      </c>
      <c r="AB3918" s="22">
        <f t="shared" si="1889"/>
        <v>0.798430053266036</v>
      </c>
      <c r="AC3918" s="22">
        <f t="shared" si="1890"/>
        <v>0</v>
      </c>
      <c r="AD3918" s="22">
        <f t="shared" si="1891"/>
        <v>0</v>
      </c>
    </row>
    <row r="3919" spans="3:30" x14ac:dyDescent="0.25">
      <c r="E3919" s="11">
        <v>43153.416666666664</v>
      </c>
      <c r="F3919" s="9">
        <v>12368.99</v>
      </c>
      <c r="G3919" s="9">
        <v>12390.65</v>
      </c>
      <c r="H3919" s="9">
        <v>12314.85</v>
      </c>
      <c r="I3919" s="9">
        <v>12318.53</v>
      </c>
      <c r="K3919" s="13">
        <f t="shared" si="1882"/>
        <v>-50.459999999999127</v>
      </c>
      <c r="L3919" s="13">
        <f t="shared" si="1892"/>
        <v>-36.920000000000073</v>
      </c>
      <c r="M3919" s="13">
        <f t="shared" si="1883"/>
        <v>75.799999999999272</v>
      </c>
      <c r="N3919" s="13"/>
      <c r="S3919" s="13">
        <f>S3917-S3918</f>
        <v>218.03000000000065</v>
      </c>
      <c r="X3919">
        <f t="shared" si="1885"/>
        <v>50.459999999999127</v>
      </c>
      <c r="Y3919">
        <f t="shared" si="1886"/>
        <v>0</v>
      </c>
      <c r="Z3919">
        <f t="shared" si="1887"/>
        <v>218.03000000000065</v>
      </c>
      <c r="AA3919" s="22">
        <f t="shared" si="1888"/>
        <v>0</v>
      </c>
      <c r="AB3919" s="22">
        <f t="shared" si="1889"/>
        <v>0</v>
      </c>
      <c r="AC3919" s="22">
        <f t="shared" si="1890"/>
        <v>0</v>
      </c>
      <c r="AD3919" s="22">
        <f t="shared" si="1891"/>
        <v>0</v>
      </c>
    </row>
    <row r="3920" spans="3:30" x14ac:dyDescent="0.25">
      <c r="E3920" s="12">
        <v>43153.458333333336</v>
      </c>
      <c r="F3920" s="10">
        <v>12319.03</v>
      </c>
      <c r="G3920" s="10">
        <v>12358.19</v>
      </c>
      <c r="H3920" s="10">
        <v>12281.05</v>
      </c>
      <c r="I3920" s="10">
        <v>12355.69</v>
      </c>
      <c r="K3920" s="13">
        <f t="shared" si="1882"/>
        <v>36.659999999999854</v>
      </c>
      <c r="L3920" s="13">
        <f t="shared" si="1892"/>
        <v>-0.26000000000021828</v>
      </c>
      <c r="M3920" s="13">
        <f t="shared" si="1883"/>
        <v>77.140000000001237</v>
      </c>
      <c r="N3920" s="13"/>
      <c r="X3920">
        <f t="shared" si="1885"/>
        <v>36.659999999999854</v>
      </c>
      <c r="Y3920">
        <f t="shared" si="1886"/>
        <v>0</v>
      </c>
      <c r="Z3920">
        <f t="shared" si="1887"/>
        <v>0</v>
      </c>
      <c r="AA3920" s="22">
        <f t="shared" si="1888"/>
        <v>0</v>
      </c>
      <c r="AB3920" s="22">
        <f t="shared" si="1889"/>
        <v>0</v>
      </c>
      <c r="AC3920" s="22">
        <f t="shared" si="1890"/>
        <v>0</v>
      </c>
      <c r="AD3920" s="22">
        <f t="shared" si="1891"/>
        <v>0</v>
      </c>
    </row>
    <row r="3921" spans="5:30" x14ac:dyDescent="0.25">
      <c r="E3921" s="11">
        <v>43153.5</v>
      </c>
      <c r="F3921" s="9">
        <v>12355.19</v>
      </c>
      <c r="G3921" s="9">
        <v>12402.96</v>
      </c>
      <c r="H3921" s="9">
        <v>12346.35</v>
      </c>
      <c r="I3921" s="9">
        <v>12375.69</v>
      </c>
      <c r="K3921" s="13">
        <f t="shared" si="1882"/>
        <v>20.5</v>
      </c>
      <c r="L3921" s="13">
        <f t="shared" si="1892"/>
        <v>20.239999999999782</v>
      </c>
      <c r="M3921" s="13">
        <f t="shared" si="1883"/>
        <v>56.609999999998763</v>
      </c>
      <c r="N3921" s="13"/>
      <c r="X3921">
        <f t="shared" si="1885"/>
        <v>20.5</v>
      </c>
      <c r="Y3921">
        <f t="shared" si="1886"/>
        <v>0</v>
      </c>
      <c r="Z3921">
        <f t="shared" si="1887"/>
        <v>0</v>
      </c>
      <c r="AA3921" s="22">
        <f t="shared" si="1888"/>
        <v>0</v>
      </c>
      <c r="AB3921" s="22">
        <f t="shared" si="1889"/>
        <v>0</v>
      </c>
      <c r="AC3921" s="22">
        <f t="shared" si="1890"/>
        <v>0</v>
      </c>
      <c r="AD3921" s="22">
        <f t="shared" si="1891"/>
        <v>0</v>
      </c>
    </row>
    <row r="3922" spans="5:30" x14ac:dyDescent="0.25">
      <c r="E3922" s="12">
        <v>43153.541666666664</v>
      </c>
      <c r="F3922" s="10">
        <v>12376.44</v>
      </c>
      <c r="G3922" s="10">
        <v>12396.37</v>
      </c>
      <c r="H3922" s="10">
        <v>12360.97</v>
      </c>
      <c r="I3922" s="10">
        <v>12367.5</v>
      </c>
      <c r="K3922" s="13">
        <f t="shared" si="1882"/>
        <v>-8.9400000000005093</v>
      </c>
      <c r="L3922" s="13">
        <f t="shared" si="1892"/>
        <v>11.299999999999272</v>
      </c>
      <c r="M3922" s="13">
        <f t="shared" si="1883"/>
        <v>35.400000000001455</v>
      </c>
      <c r="N3922" s="13"/>
      <c r="X3922">
        <f t="shared" si="1885"/>
        <v>8.9400000000005093</v>
      </c>
      <c r="Y3922">
        <f t="shared" si="1886"/>
        <v>0</v>
      </c>
      <c r="Z3922">
        <f t="shared" si="1887"/>
        <v>0</v>
      </c>
      <c r="AA3922" s="22">
        <f t="shared" si="1888"/>
        <v>0</v>
      </c>
      <c r="AB3922" s="22">
        <f t="shared" si="1889"/>
        <v>0</v>
      </c>
      <c r="AC3922" s="22">
        <f t="shared" si="1890"/>
        <v>0</v>
      </c>
      <c r="AD3922" s="22">
        <f t="shared" si="1891"/>
        <v>0</v>
      </c>
    </row>
    <row r="3923" spans="5:30" x14ac:dyDescent="0.25">
      <c r="E3923" s="11">
        <v>43153.583333333336</v>
      </c>
      <c r="F3923" s="9">
        <v>12367.75</v>
      </c>
      <c r="G3923" s="9">
        <v>12400.93</v>
      </c>
      <c r="H3923" s="9">
        <v>12366.26</v>
      </c>
      <c r="I3923" s="9">
        <v>12382.24</v>
      </c>
      <c r="K3923" s="13">
        <f t="shared" si="1882"/>
        <v>14.489999999999782</v>
      </c>
      <c r="L3923" s="13">
        <f t="shared" si="1892"/>
        <v>25.789999999999054</v>
      </c>
      <c r="M3923" s="13">
        <f t="shared" si="1883"/>
        <v>34.670000000000073</v>
      </c>
      <c r="N3923" s="13"/>
      <c r="X3923">
        <f t="shared" si="1885"/>
        <v>14.489999999999782</v>
      </c>
      <c r="Y3923">
        <f t="shared" si="1886"/>
        <v>0</v>
      </c>
      <c r="Z3923">
        <f t="shared" si="1887"/>
        <v>0</v>
      </c>
      <c r="AA3923" s="22">
        <f t="shared" si="1888"/>
        <v>0</v>
      </c>
      <c r="AB3923" s="22">
        <f t="shared" si="1889"/>
        <v>0</v>
      </c>
      <c r="AC3923" s="22">
        <f t="shared" si="1890"/>
        <v>0</v>
      </c>
      <c r="AD3923" s="22">
        <f t="shared" si="1891"/>
        <v>0</v>
      </c>
    </row>
    <row r="3924" spans="5:30" x14ac:dyDescent="0.25">
      <c r="E3924" s="12">
        <v>43153.625</v>
      </c>
      <c r="F3924" s="10">
        <v>12382.16</v>
      </c>
      <c r="G3924" s="10">
        <v>12409.33</v>
      </c>
      <c r="H3924" s="10">
        <v>12357.08</v>
      </c>
      <c r="I3924" s="10">
        <v>12391.81</v>
      </c>
      <c r="K3924" s="13">
        <f t="shared" si="1882"/>
        <v>9.6499999999996362</v>
      </c>
      <c r="L3924" s="13">
        <f t="shared" si="1892"/>
        <v>35.43999999999869</v>
      </c>
      <c r="M3924" s="13">
        <f t="shared" si="1883"/>
        <v>52.25</v>
      </c>
      <c r="N3924" s="13"/>
      <c r="X3924">
        <f t="shared" si="1885"/>
        <v>9.6499999999996362</v>
      </c>
      <c r="Y3924">
        <f t="shared" si="1886"/>
        <v>0</v>
      </c>
      <c r="Z3924">
        <f t="shared" si="1887"/>
        <v>0</v>
      </c>
      <c r="AA3924" s="22">
        <f t="shared" si="1888"/>
        <v>0</v>
      </c>
      <c r="AB3924" s="22">
        <f t="shared" si="1889"/>
        <v>0</v>
      </c>
      <c r="AC3924" s="22">
        <f t="shared" si="1890"/>
        <v>0</v>
      </c>
      <c r="AD3924" s="22">
        <f t="shared" si="1891"/>
        <v>0</v>
      </c>
    </row>
    <row r="3925" spans="5:30" x14ac:dyDescent="0.25">
      <c r="E3925" s="11">
        <v>43153.666666666664</v>
      </c>
      <c r="F3925" s="9">
        <v>12391.57</v>
      </c>
      <c r="G3925" s="9">
        <v>12406.81</v>
      </c>
      <c r="H3925" s="9">
        <v>12334.98</v>
      </c>
      <c r="I3925" s="9">
        <v>12353.45</v>
      </c>
      <c r="K3925" s="13">
        <f t="shared" si="1882"/>
        <v>-38.119999999998981</v>
      </c>
      <c r="L3925" s="13">
        <f t="shared" si="1892"/>
        <v>-2.680000000000291</v>
      </c>
      <c r="M3925" s="13">
        <f t="shared" si="1883"/>
        <v>71.829999999999927</v>
      </c>
      <c r="N3925" s="13"/>
      <c r="X3925">
        <f t="shared" si="1885"/>
        <v>38.119999999998981</v>
      </c>
      <c r="Y3925">
        <f t="shared" si="1886"/>
        <v>0</v>
      </c>
      <c r="Z3925">
        <f t="shared" si="1887"/>
        <v>0</v>
      </c>
      <c r="AA3925" s="22">
        <f t="shared" si="1888"/>
        <v>0</v>
      </c>
      <c r="AB3925" s="22">
        <f t="shared" si="1889"/>
        <v>0</v>
      </c>
      <c r="AC3925" s="22">
        <f t="shared" si="1890"/>
        <v>0</v>
      </c>
      <c r="AD3925" s="22">
        <f t="shared" si="1891"/>
        <v>0</v>
      </c>
    </row>
    <row r="3926" spans="5:30" x14ac:dyDescent="0.25">
      <c r="E3926" s="12">
        <v>43153.708333333336</v>
      </c>
      <c r="F3926" s="10">
        <v>12354.2</v>
      </c>
      <c r="G3926" s="10">
        <v>12415.43</v>
      </c>
      <c r="H3926" s="10">
        <v>12339.69</v>
      </c>
      <c r="I3926" s="10">
        <v>12393.8</v>
      </c>
      <c r="K3926" s="13">
        <f t="shared" si="1882"/>
        <v>39.599999999998545</v>
      </c>
      <c r="L3926" s="13">
        <f t="shared" si="1892"/>
        <v>36.919999999998254</v>
      </c>
      <c r="M3926" s="13">
        <f t="shared" si="1883"/>
        <v>75.739999999999782</v>
      </c>
      <c r="N3926" s="13"/>
      <c r="X3926">
        <f t="shared" si="1885"/>
        <v>39.599999999998545</v>
      </c>
      <c r="Y3926">
        <f t="shared" si="1886"/>
        <v>0</v>
      </c>
      <c r="Z3926">
        <f t="shared" si="1887"/>
        <v>0</v>
      </c>
      <c r="AA3926" s="22">
        <f t="shared" si="1888"/>
        <v>0</v>
      </c>
      <c r="AB3926" s="22">
        <f t="shared" si="1889"/>
        <v>0</v>
      </c>
      <c r="AC3926" s="22">
        <f t="shared" si="1890"/>
        <v>0</v>
      </c>
      <c r="AD3926" s="22">
        <f t="shared" si="1891"/>
        <v>0</v>
      </c>
    </row>
    <row r="3927" spans="5:30" x14ac:dyDescent="0.25">
      <c r="E3927" s="11">
        <v>43153.75</v>
      </c>
      <c r="F3927" s="9">
        <v>12393.55</v>
      </c>
      <c r="G3927" s="9">
        <v>12499.08</v>
      </c>
      <c r="H3927" s="9">
        <v>12390.1</v>
      </c>
      <c r="I3927" s="9">
        <v>12470.55</v>
      </c>
      <c r="K3927" s="13">
        <f t="shared" si="1882"/>
        <v>77</v>
      </c>
      <c r="L3927" s="13">
        <f t="shared" si="1892"/>
        <v>113.91999999999825</v>
      </c>
      <c r="M3927" s="13">
        <f t="shared" si="1883"/>
        <v>108.97999999999956</v>
      </c>
      <c r="N3927" s="13"/>
      <c r="X3927">
        <f t="shared" si="1885"/>
        <v>77</v>
      </c>
      <c r="Y3927">
        <f t="shared" si="1886"/>
        <v>0</v>
      </c>
      <c r="Z3927">
        <f t="shared" si="1887"/>
        <v>0</v>
      </c>
      <c r="AA3927" s="22">
        <f t="shared" si="1888"/>
        <v>0</v>
      </c>
      <c r="AB3927" s="22">
        <f t="shared" si="1889"/>
        <v>0</v>
      </c>
      <c r="AC3927" s="22">
        <f t="shared" si="1890"/>
        <v>0</v>
      </c>
      <c r="AD3927" s="22">
        <f t="shared" si="1891"/>
        <v>0</v>
      </c>
    </row>
    <row r="3928" spans="5:30" x14ac:dyDescent="0.25">
      <c r="E3928" s="12">
        <v>43153.791666666664</v>
      </c>
      <c r="F3928" s="10">
        <v>12470.3</v>
      </c>
      <c r="G3928" s="10">
        <v>12484.19</v>
      </c>
      <c r="H3928" s="10">
        <v>12422.9</v>
      </c>
      <c r="I3928" s="10">
        <v>12432.15</v>
      </c>
      <c r="K3928" s="13">
        <f t="shared" si="1882"/>
        <v>-38.149999999999636</v>
      </c>
      <c r="L3928" s="13">
        <f t="shared" si="1892"/>
        <v>75.769999999998618</v>
      </c>
      <c r="M3928" s="13">
        <f t="shared" si="1883"/>
        <v>61.290000000000873</v>
      </c>
      <c r="N3928" s="13"/>
      <c r="X3928">
        <f t="shared" si="1885"/>
        <v>38.149999999999636</v>
      </c>
      <c r="Y3928">
        <f t="shared" si="1886"/>
        <v>0</v>
      </c>
      <c r="Z3928">
        <f t="shared" si="1887"/>
        <v>0</v>
      </c>
      <c r="AA3928" s="22">
        <f t="shared" si="1888"/>
        <v>0</v>
      </c>
      <c r="AB3928" s="22">
        <f t="shared" si="1889"/>
        <v>0</v>
      </c>
      <c r="AC3928" s="22">
        <f t="shared" si="1890"/>
        <v>0</v>
      </c>
      <c r="AD3928" s="22">
        <f t="shared" si="1891"/>
        <v>0</v>
      </c>
    </row>
    <row r="3929" spans="5:30" x14ac:dyDescent="0.25">
      <c r="E3929" s="11">
        <v>43153.833333333336</v>
      </c>
      <c r="F3929" s="9">
        <v>12430.9</v>
      </c>
      <c r="G3929" s="9">
        <v>12451.16</v>
      </c>
      <c r="H3929" s="9">
        <v>12403.13</v>
      </c>
      <c r="I3929" s="9">
        <v>12425.39</v>
      </c>
      <c r="K3929" s="13">
        <f t="shared" si="1882"/>
        <v>-5.5100000000002183</v>
      </c>
      <c r="L3929" s="13">
        <f t="shared" si="1892"/>
        <v>70.259999999998399</v>
      </c>
      <c r="M3929" s="13">
        <f t="shared" si="1883"/>
        <v>48.030000000000655</v>
      </c>
      <c r="N3929" s="13"/>
      <c r="X3929">
        <f t="shared" si="1885"/>
        <v>5.5100000000002183</v>
      </c>
      <c r="Y3929">
        <f t="shared" si="1886"/>
        <v>0</v>
      </c>
      <c r="Z3929">
        <f t="shared" si="1887"/>
        <v>0</v>
      </c>
      <c r="AA3929" s="22">
        <f t="shared" si="1888"/>
        <v>0</v>
      </c>
      <c r="AB3929" s="22">
        <f t="shared" si="1889"/>
        <v>0</v>
      </c>
      <c r="AC3929" s="22">
        <f t="shared" si="1890"/>
        <v>0</v>
      </c>
      <c r="AD3929" s="22">
        <f t="shared" si="1891"/>
        <v>0</v>
      </c>
    </row>
    <row r="3930" spans="5:30" x14ac:dyDescent="0.25">
      <c r="E3930" s="12">
        <v>43153.875</v>
      </c>
      <c r="F3930" s="10">
        <v>12424.89</v>
      </c>
      <c r="G3930" s="10">
        <v>12457.4</v>
      </c>
      <c r="H3930" s="10">
        <v>12404.62</v>
      </c>
      <c r="I3930" s="10">
        <v>12408.37</v>
      </c>
      <c r="K3930" s="13">
        <f t="shared" si="1882"/>
        <v>-16.519999999998618</v>
      </c>
      <c r="L3930" s="13">
        <f t="shared" si="1892"/>
        <v>53.739999999999782</v>
      </c>
      <c r="M3930" s="13">
        <f t="shared" si="1883"/>
        <v>52.779999999998836</v>
      </c>
      <c r="N3930" s="13"/>
      <c r="X3930">
        <f t="shared" si="1885"/>
        <v>16.519999999998618</v>
      </c>
      <c r="Y3930">
        <f t="shared" si="1886"/>
        <v>0</v>
      </c>
      <c r="Z3930">
        <f t="shared" si="1887"/>
        <v>0</v>
      </c>
      <c r="AA3930" s="22">
        <f t="shared" si="1888"/>
        <v>0</v>
      </c>
      <c r="AB3930" s="22">
        <f t="shared" si="1889"/>
        <v>0</v>
      </c>
      <c r="AC3930" s="22">
        <f t="shared" si="1890"/>
        <v>0</v>
      </c>
      <c r="AD3930" s="22">
        <f t="shared" si="1891"/>
        <v>0</v>
      </c>
    </row>
    <row r="3931" spans="5:30" x14ac:dyDescent="0.25">
      <c r="E3931" s="11">
        <v>43153.916666666664</v>
      </c>
      <c r="F3931" s="9">
        <v>12407.87</v>
      </c>
      <c r="G3931" s="9">
        <v>12444.38</v>
      </c>
      <c r="H3931" s="9">
        <v>12394.37</v>
      </c>
      <c r="I3931" s="9">
        <v>12426.77</v>
      </c>
      <c r="K3931" s="13">
        <f t="shared" si="1882"/>
        <v>18.899999999999636</v>
      </c>
      <c r="L3931" s="13">
        <f t="shared" si="1892"/>
        <v>72.639999999999418</v>
      </c>
      <c r="M3931" s="13">
        <f t="shared" si="1883"/>
        <v>50.009999999998399</v>
      </c>
      <c r="N3931" s="13"/>
      <c r="X3931">
        <f t="shared" si="1885"/>
        <v>18.899999999999636</v>
      </c>
      <c r="Y3931">
        <f t="shared" si="1886"/>
        <v>0</v>
      </c>
      <c r="Z3931">
        <f t="shared" si="1887"/>
        <v>0</v>
      </c>
      <c r="AA3931" s="22">
        <f t="shared" si="1888"/>
        <v>0</v>
      </c>
      <c r="AB3931" s="22">
        <f t="shared" si="1889"/>
        <v>0</v>
      </c>
      <c r="AC3931" s="22">
        <f t="shared" si="1890"/>
        <v>0</v>
      </c>
      <c r="AD3931" s="22">
        <f t="shared" si="1891"/>
        <v>0</v>
      </c>
    </row>
    <row r="3932" spans="5:30" hidden="1" x14ac:dyDescent="0.25">
      <c r="E3932" s="12">
        <v>43153.958333333336</v>
      </c>
      <c r="F3932" s="10">
        <v>12458.67</v>
      </c>
      <c r="G3932" s="10">
        <v>12474.98</v>
      </c>
      <c r="H3932" s="10">
        <v>12458.09</v>
      </c>
      <c r="I3932" s="10">
        <v>12470.53</v>
      </c>
    </row>
    <row r="3933" spans="5:30" hidden="1" x14ac:dyDescent="0.25">
      <c r="E3933" s="11">
        <v>43154.041666666664</v>
      </c>
      <c r="F3933" s="9">
        <v>12469.38</v>
      </c>
      <c r="G3933" s="9">
        <v>12470.52</v>
      </c>
      <c r="H3933" s="9">
        <v>12450.92</v>
      </c>
      <c r="I3933" s="9">
        <v>12462.91</v>
      </c>
    </row>
    <row r="3934" spans="5:30" hidden="1" x14ac:dyDescent="0.25">
      <c r="E3934" s="12">
        <v>43154.083333333336</v>
      </c>
      <c r="F3934" s="10">
        <v>12464.06</v>
      </c>
      <c r="G3934" s="10">
        <v>12495.28</v>
      </c>
      <c r="H3934" s="10">
        <v>12450.11</v>
      </c>
      <c r="I3934" s="10">
        <v>12486.24</v>
      </c>
    </row>
    <row r="3935" spans="5:30" hidden="1" x14ac:dyDescent="0.25">
      <c r="E3935" s="11">
        <v>43154.125</v>
      </c>
      <c r="F3935" s="9">
        <v>12486.81</v>
      </c>
      <c r="G3935" s="9">
        <v>12491.84</v>
      </c>
      <c r="H3935" s="9">
        <v>12468.59</v>
      </c>
      <c r="I3935" s="9">
        <v>12482.23</v>
      </c>
    </row>
    <row r="3936" spans="5:30" hidden="1" x14ac:dyDescent="0.25">
      <c r="E3936" s="12">
        <v>43154.166666666664</v>
      </c>
      <c r="F3936" s="10">
        <v>12482.81</v>
      </c>
      <c r="G3936" s="10">
        <v>12496.74</v>
      </c>
      <c r="H3936" s="10">
        <v>12478.93</v>
      </c>
      <c r="I3936" s="10">
        <v>12486.62</v>
      </c>
    </row>
    <row r="3937" spans="3:30" hidden="1" x14ac:dyDescent="0.25">
      <c r="E3937" s="11">
        <v>43154.208333333336</v>
      </c>
      <c r="F3937" s="9">
        <v>12486.04</v>
      </c>
      <c r="G3937" s="9">
        <v>12487.19</v>
      </c>
      <c r="H3937" s="9">
        <v>12472.25</v>
      </c>
      <c r="I3937" s="9">
        <v>12480.36</v>
      </c>
    </row>
    <row r="3938" spans="3:30" hidden="1" x14ac:dyDescent="0.25">
      <c r="E3938" s="12">
        <v>43154.25</v>
      </c>
      <c r="F3938" s="10">
        <v>12480.36</v>
      </c>
      <c r="G3938" s="10">
        <v>12483.81</v>
      </c>
      <c r="H3938" s="10">
        <v>12466.06</v>
      </c>
      <c r="I3938" s="10">
        <v>12477.05</v>
      </c>
    </row>
    <row r="3939" spans="3:30" hidden="1" x14ac:dyDescent="0.25">
      <c r="E3939" s="11">
        <v>43154.291666666664</v>
      </c>
      <c r="F3939" s="9">
        <v>12476.48</v>
      </c>
      <c r="G3939" s="9">
        <v>12494.45</v>
      </c>
      <c r="H3939" s="9">
        <v>12475.9</v>
      </c>
      <c r="I3939" s="9">
        <v>12491</v>
      </c>
    </row>
    <row r="3940" spans="3:30" x14ac:dyDescent="0.25">
      <c r="C3940">
        <v>1</v>
      </c>
      <c r="E3940" s="12">
        <v>43154.333333333336</v>
      </c>
      <c r="F3940" s="10">
        <v>12491</v>
      </c>
      <c r="G3940" s="10">
        <v>12527.65</v>
      </c>
      <c r="H3940" s="10">
        <v>12489.33</v>
      </c>
      <c r="I3940" s="10">
        <v>12499.85</v>
      </c>
      <c r="K3940" s="13">
        <f t="shared" ref="K3940:K3954" si="1893">I3940-F3940</f>
        <v>8.8500000000003638</v>
      </c>
      <c r="L3940" s="13">
        <v>0</v>
      </c>
      <c r="M3940" s="13">
        <f t="shared" ref="M3940:M3954" si="1894">G3940-H3940</f>
        <v>38.319999999999709</v>
      </c>
      <c r="N3940" s="13">
        <f t="shared" ref="N3940" si="1895">I3954-F3940</f>
        <v>51.729999999999563</v>
      </c>
      <c r="O3940" s="18">
        <f>IF(K3940*N3940&gt;0,1,0)</f>
        <v>1</v>
      </c>
      <c r="S3940" s="13">
        <f>MAX(G3940:G3955)</f>
        <v>12583.57</v>
      </c>
      <c r="X3940">
        <f t="shared" ref="X3940:X3954" si="1896">ABS(K3940)</f>
        <v>8.8500000000003638</v>
      </c>
      <c r="Y3940">
        <f t="shared" ref="Y3940:Y3954" si="1897">ABS(N3940)</f>
        <v>51.729999999999563</v>
      </c>
      <c r="Z3940">
        <f t="shared" ref="Z3940:Z3954" si="1898">IF(S3940&lt;1000,ABS(S3940),0)</f>
        <v>0</v>
      </c>
      <c r="AA3940" s="22">
        <f t="shared" ref="AA3940:AA3954" si="1899">ABS(P3940)</f>
        <v>0</v>
      </c>
      <c r="AB3940" s="22">
        <f t="shared" ref="AB3940:AB3954" si="1900">ABS(Q3940)</f>
        <v>0</v>
      </c>
      <c r="AC3940" s="22">
        <f t="shared" ref="AC3940:AC3954" si="1901">IF(O3940=1,ABS(P3941),0)</f>
        <v>0.15250194927302702</v>
      </c>
      <c r="AD3940" s="22">
        <f t="shared" ref="AD3940:AD3954" si="1902">IF(O3940=0,ABS(Q3941),0)</f>
        <v>0</v>
      </c>
    </row>
    <row r="3941" spans="3:30" x14ac:dyDescent="0.25">
      <c r="E3941" s="11">
        <v>43154.375</v>
      </c>
      <c r="F3941" s="9">
        <v>12509.5</v>
      </c>
      <c r="G3941" s="9">
        <v>12536.64</v>
      </c>
      <c r="H3941" s="9">
        <v>12501.36</v>
      </c>
      <c r="I3941" s="9">
        <v>12510.97</v>
      </c>
      <c r="K3941" s="13">
        <f t="shared" si="1893"/>
        <v>1.4699999999993452</v>
      </c>
      <c r="L3941" s="13">
        <f t="shared" ref="L3941:L3954" si="1903">L3940+K3941</f>
        <v>1.4699999999993452</v>
      </c>
      <c r="M3941" s="13">
        <f t="shared" si="1894"/>
        <v>35.279999999998836</v>
      </c>
      <c r="N3941" s="13"/>
      <c r="P3941">
        <f>_xlfn.IFS(K3940&lt;0,MIN(L3940:L3954),K3940&gt;0,MAX(L3940:L3954))/S3919</f>
        <v>0.15250194927302702</v>
      </c>
      <c r="Q3941">
        <f>_xlfn.IFS(K3940&lt;0,MAX(L3940:L3954),K3940&gt;0,MIN(L3940:L3954))/S3919</f>
        <v>-0.28986836673852467</v>
      </c>
      <c r="S3941" s="13">
        <f>MIN(H3940:H3955)</f>
        <v>12429.85</v>
      </c>
      <c r="X3941">
        <f t="shared" si="1896"/>
        <v>1.4699999999993452</v>
      </c>
      <c r="Y3941">
        <f t="shared" si="1897"/>
        <v>0</v>
      </c>
      <c r="Z3941">
        <f t="shared" si="1898"/>
        <v>0</v>
      </c>
      <c r="AA3941" s="22">
        <f t="shared" si="1899"/>
        <v>0.15250194927302702</v>
      </c>
      <c r="AB3941" s="22">
        <f t="shared" si="1900"/>
        <v>0.28986836673852467</v>
      </c>
      <c r="AC3941" s="22">
        <f t="shared" si="1901"/>
        <v>0</v>
      </c>
      <c r="AD3941" s="22">
        <f t="shared" si="1902"/>
        <v>0</v>
      </c>
    </row>
    <row r="3942" spans="3:30" x14ac:dyDescent="0.25">
      <c r="E3942" s="12">
        <v>43154.416666666664</v>
      </c>
      <c r="F3942" s="10">
        <v>12512.47</v>
      </c>
      <c r="G3942" s="10">
        <v>12515.95</v>
      </c>
      <c r="H3942" s="10">
        <v>12442.57</v>
      </c>
      <c r="I3942" s="10">
        <v>12451.31</v>
      </c>
      <c r="K3942" s="13">
        <f t="shared" si="1893"/>
        <v>-61.159999999999854</v>
      </c>
      <c r="L3942" s="13">
        <f t="shared" si="1903"/>
        <v>-59.690000000000509</v>
      </c>
      <c r="M3942" s="13">
        <f t="shared" si="1894"/>
        <v>73.380000000001019</v>
      </c>
      <c r="N3942" s="13"/>
      <c r="S3942" s="13">
        <f>S3940-S3941</f>
        <v>153.71999999999935</v>
      </c>
      <c r="X3942">
        <f t="shared" si="1896"/>
        <v>61.159999999999854</v>
      </c>
      <c r="Y3942">
        <f t="shared" si="1897"/>
        <v>0</v>
      </c>
      <c r="Z3942">
        <f t="shared" si="1898"/>
        <v>153.71999999999935</v>
      </c>
      <c r="AA3942" s="22">
        <f t="shared" si="1899"/>
        <v>0</v>
      </c>
      <c r="AB3942" s="22">
        <f t="shared" si="1900"/>
        <v>0</v>
      </c>
      <c r="AC3942" s="22">
        <f t="shared" si="1901"/>
        <v>0</v>
      </c>
      <c r="AD3942" s="22">
        <f t="shared" si="1902"/>
        <v>0</v>
      </c>
    </row>
    <row r="3943" spans="3:30" x14ac:dyDescent="0.25">
      <c r="E3943" s="11">
        <v>43154.458333333336</v>
      </c>
      <c r="F3943" s="9">
        <v>12451.56</v>
      </c>
      <c r="G3943" s="9">
        <v>12490.91</v>
      </c>
      <c r="H3943" s="9">
        <v>12439.71</v>
      </c>
      <c r="I3943" s="9">
        <v>12480.21</v>
      </c>
      <c r="K3943" s="13">
        <f t="shared" si="1893"/>
        <v>28.649999999999636</v>
      </c>
      <c r="L3943" s="13">
        <f t="shared" si="1903"/>
        <v>-31.040000000000873</v>
      </c>
      <c r="M3943" s="13">
        <f t="shared" si="1894"/>
        <v>51.200000000000728</v>
      </c>
      <c r="N3943" s="13"/>
      <c r="X3943">
        <f t="shared" si="1896"/>
        <v>28.649999999999636</v>
      </c>
      <c r="Y3943">
        <f t="shared" si="1897"/>
        <v>0</v>
      </c>
      <c r="Z3943">
        <f t="shared" si="1898"/>
        <v>0</v>
      </c>
      <c r="AA3943" s="22">
        <f t="shared" si="1899"/>
        <v>0</v>
      </c>
      <c r="AB3943" s="22">
        <f t="shared" si="1900"/>
        <v>0</v>
      </c>
      <c r="AC3943" s="22">
        <f t="shared" si="1901"/>
        <v>0</v>
      </c>
      <c r="AD3943" s="22">
        <f t="shared" si="1902"/>
        <v>0</v>
      </c>
    </row>
    <row r="3944" spans="3:30" x14ac:dyDescent="0.25">
      <c r="E3944" s="12">
        <v>43154.5</v>
      </c>
      <c r="F3944" s="10">
        <v>12480.2</v>
      </c>
      <c r="G3944" s="10">
        <v>12482.26</v>
      </c>
      <c r="H3944" s="10">
        <v>12429.85</v>
      </c>
      <c r="I3944" s="10">
        <v>12448.04</v>
      </c>
      <c r="K3944" s="13">
        <f t="shared" si="1893"/>
        <v>-32.159999999999854</v>
      </c>
      <c r="L3944" s="13">
        <f t="shared" si="1903"/>
        <v>-63.200000000000728</v>
      </c>
      <c r="M3944" s="13">
        <f t="shared" si="1894"/>
        <v>52.409999999999854</v>
      </c>
      <c r="N3944" s="13"/>
      <c r="X3944">
        <f t="shared" si="1896"/>
        <v>32.159999999999854</v>
      </c>
      <c r="Y3944">
        <f t="shared" si="1897"/>
        <v>0</v>
      </c>
      <c r="Z3944">
        <f t="shared" si="1898"/>
        <v>0</v>
      </c>
      <c r="AA3944" s="22">
        <f t="shared" si="1899"/>
        <v>0</v>
      </c>
      <c r="AB3944" s="22">
        <f t="shared" si="1900"/>
        <v>0</v>
      </c>
      <c r="AC3944" s="22">
        <f t="shared" si="1901"/>
        <v>0</v>
      </c>
      <c r="AD3944" s="22">
        <f t="shared" si="1902"/>
        <v>0</v>
      </c>
    </row>
    <row r="3945" spans="3:30" x14ac:dyDescent="0.25">
      <c r="E3945" s="11">
        <v>43154.541666666664</v>
      </c>
      <c r="F3945" s="9">
        <v>12445.79</v>
      </c>
      <c r="G3945" s="9">
        <v>12477.46</v>
      </c>
      <c r="H3945" s="9">
        <v>12444.58</v>
      </c>
      <c r="I3945" s="9">
        <v>12475.74</v>
      </c>
      <c r="K3945" s="13">
        <f t="shared" si="1893"/>
        <v>29.949999999998909</v>
      </c>
      <c r="L3945" s="13">
        <f t="shared" si="1903"/>
        <v>-33.250000000001819</v>
      </c>
      <c r="M3945" s="13">
        <f t="shared" si="1894"/>
        <v>32.8799999999992</v>
      </c>
      <c r="N3945" s="13"/>
      <c r="X3945">
        <f t="shared" si="1896"/>
        <v>29.949999999998909</v>
      </c>
      <c r="Y3945">
        <f t="shared" si="1897"/>
        <v>0</v>
      </c>
      <c r="Z3945">
        <f t="shared" si="1898"/>
        <v>0</v>
      </c>
      <c r="AA3945" s="22">
        <f t="shared" si="1899"/>
        <v>0</v>
      </c>
      <c r="AB3945" s="22">
        <f t="shared" si="1900"/>
        <v>0</v>
      </c>
      <c r="AC3945" s="22">
        <f t="shared" si="1901"/>
        <v>0</v>
      </c>
      <c r="AD3945" s="22">
        <f t="shared" si="1902"/>
        <v>0</v>
      </c>
    </row>
    <row r="3946" spans="3:30" x14ac:dyDescent="0.25">
      <c r="E3946" s="12">
        <v>43154.583333333336</v>
      </c>
      <c r="F3946" s="10">
        <v>12475.73</v>
      </c>
      <c r="G3946" s="10">
        <v>12500.1</v>
      </c>
      <c r="H3946" s="10">
        <v>12473.85</v>
      </c>
      <c r="I3946" s="10">
        <v>12477.57</v>
      </c>
      <c r="K3946" s="13">
        <f t="shared" si="1893"/>
        <v>1.8400000000001455</v>
      </c>
      <c r="L3946" s="13">
        <f t="shared" si="1903"/>
        <v>-31.410000000001673</v>
      </c>
      <c r="M3946" s="13">
        <f t="shared" si="1894"/>
        <v>26.25</v>
      </c>
      <c r="N3946" s="13"/>
      <c r="X3946">
        <f t="shared" si="1896"/>
        <v>1.8400000000001455</v>
      </c>
      <c r="Y3946">
        <f t="shared" si="1897"/>
        <v>0</v>
      </c>
      <c r="Z3946">
        <f t="shared" si="1898"/>
        <v>0</v>
      </c>
      <c r="AA3946" s="22">
        <f t="shared" si="1899"/>
        <v>0</v>
      </c>
      <c r="AB3946" s="22">
        <f t="shared" si="1900"/>
        <v>0</v>
      </c>
      <c r="AC3946" s="22">
        <f t="shared" si="1901"/>
        <v>0</v>
      </c>
      <c r="AD3946" s="22">
        <f t="shared" si="1902"/>
        <v>0</v>
      </c>
    </row>
    <row r="3947" spans="3:30" x14ac:dyDescent="0.25">
      <c r="E3947" s="11">
        <v>43154.625</v>
      </c>
      <c r="F3947" s="9">
        <v>12477.82</v>
      </c>
      <c r="G3947" s="9">
        <v>12513.87</v>
      </c>
      <c r="H3947" s="9">
        <v>12475.4</v>
      </c>
      <c r="I3947" s="9">
        <v>12508.44</v>
      </c>
      <c r="K3947" s="13">
        <f t="shared" si="1893"/>
        <v>30.6200000000008</v>
      </c>
      <c r="L3947" s="13">
        <f t="shared" si="1903"/>
        <v>-0.79000000000087311</v>
      </c>
      <c r="M3947" s="13">
        <f t="shared" si="1894"/>
        <v>38.470000000001164</v>
      </c>
      <c r="N3947" s="13"/>
      <c r="X3947">
        <f t="shared" si="1896"/>
        <v>30.6200000000008</v>
      </c>
      <c r="Y3947">
        <f t="shared" si="1897"/>
        <v>0</v>
      </c>
      <c r="Z3947">
        <f t="shared" si="1898"/>
        <v>0</v>
      </c>
      <c r="AA3947" s="22">
        <f t="shared" si="1899"/>
        <v>0</v>
      </c>
      <c r="AB3947" s="22">
        <f t="shared" si="1900"/>
        <v>0</v>
      </c>
      <c r="AC3947" s="22">
        <f t="shared" si="1901"/>
        <v>0</v>
      </c>
      <c r="AD3947" s="22">
        <f t="shared" si="1902"/>
        <v>0</v>
      </c>
    </row>
    <row r="3948" spans="3:30" x14ac:dyDescent="0.25">
      <c r="E3948" s="12">
        <v>43154.666666666664</v>
      </c>
      <c r="F3948" s="10">
        <v>12508.69</v>
      </c>
      <c r="G3948" s="10">
        <v>12509.19</v>
      </c>
      <c r="H3948" s="10">
        <v>12472.39</v>
      </c>
      <c r="I3948" s="10">
        <v>12487.86</v>
      </c>
      <c r="K3948" s="13">
        <f t="shared" si="1893"/>
        <v>-20.829999999999927</v>
      </c>
      <c r="L3948" s="13">
        <f t="shared" si="1903"/>
        <v>-21.6200000000008</v>
      </c>
      <c r="M3948" s="13">
        <f t="shared" si="1894"/>
        <v>36.800000000001091</v>
      </c>
      <c r="N3948" s="13"/>
      <c r="X3948">
        <f t="shared" si="1896"/>
        <v>20.829999999999927</v>
      </c>
      <c r="Y3948">
        <f t="shared" si="1897"/>
        <v>0</v>
      </c>
      <c r="Z3948">
        <f t="shared" si="1898"/>
        <v>0</v>
      </c>
      <c r="AA3948" s="22">
        <f t="shared" si="1899"/>
        <v>0</v>
      </c>
      <c r="AB3948" s="22">
        <f t="shared" si="1900"/>
        <v>0</v>
      </c>
      <c r="AC3948" s="22">
        <f t="shared" si="1901"/>
        <v>0</v>
      </c>
      <c r="AD3948" s="22">
        <f t="shared" si="1902"/>
        <v>0</v>
      </c>
    </row>
    <row r="3949" spans="3:30" x14ac:dyDescent="0.25">
      <c r="E3949" s="11">
        <v>43154.708333333336</v>
      </c>
      <c r="F3949" s="9">
        <v>12486.86</v>
      </c>
      <c r="G3949" s="9">
        <v>12492.84</v>
      </c>
      <c r="H3949" s="9">
        <v>12448.95</v>
      </c>
      <c r="I3949" s="9">
        <v>12484.28</v>
      </c>
      <c r="K3949" s="13">
        <f t="shared" si="1893"/>
        <v>-2.5799999999999272</v>
      </c>
      <c r="L3949" s="13">
        <f t="shared" si="1903"/>
        <v>-24.200000000000728</v>
      </c>
      <c r="M3949" s="13">
        <f t="shared" si="1894"/>
        <v>43.889999999999418</v>
      </c>
      <c r="N3949" s="13"/>
      <c r="X3949">
        <f t="shared" si="1896"/>
        <v>2.5799999999999272</v>
      </c>
      <c r="Y3949">
        <f t="shared" si="1897"/>
        <v>0</v>
      </c>
      <c r="Z3949">
        <f t="shared" si="1898"/>
        <v>0</v>
      </c>
      <c r="AA3949" s="22">
        <f t="shared" si="1899"/>
        <v>0</v>
      </c>
      <c r="AB3949" s="22">
        <f t="shared" si="1900"/>
        <v>0</v>
      </c>
      <c r="AC3949" s="22">
        <f t="shared" si="1901"/>
        <v>0</v>
      </c>
      <c r="AD3949" s="22">
        <f t="shared" si="1902"/>
        <v>0</v>
      </c>
    </row>
    <row r="3950" spans="3:30" x14ac:dyDescent="0.25">
      <c r="E3950" s="12">
        <v>43154.75</v>
      </c>
      <c r="F3950" s="10">
        <v>12484.78</v>
      </c>
      <c r="G3950" s="10">
        <v>12506.35</v>
      </c>
      <c r="H3950" s="10">
        <v>12474.77</v>
      </c>
      <c r="I3950" s="10">
        <v>12506.35</v>
      </c>
      <c r="K3950" s="13">
        <f t="shared" si="1893"/>
        <v>21.569999999999709</v>
      </c>
      <c r="L3950" s="13">
        <f t="shared" si="1903"/>
        <v>-2.6300000000010186</v>
      </c>
      <c r="M3950" s="13">
        <f t="shared" si="1894"/>
        <v>31.579999999999927</v>
      </c>
      <c r="N3950" s="13"/>
      <c r="X3950">
        <f t="shared" si="1896"/>
        <v>21.569999999999709</v>
      </c>
      <c r="Y3950">
        <f t="shared" si="1897"/>
        <v>0</v>
      </c>
      <c r="Z3950">
        <f t="shared" si="1898"/>
        <v>0</v>
      </c>
      <c r="AA3950" s="22">
        <f t="shared" si="1899"/>
        <v>0</v>
      </c>
      <c r="AB3950" s="22">
        <f t="shared" si="1900"/>
        <v>0</v>
      </c>
      <c r="AC3950" s="22">
        <f t="shared" si="1901"/>
        <v>0</v>
      </c>
      <c r="AD3950" s="22">
        <f t="shared" si="1902"/>
        <v>0</v>
      </c>
    </row>
    <row r="3951" spans="3:30" x14ac:dyDescent="0.25">
      <c r="E3951" s="11">
        <v>43154.791666666664</v>
      </c>
      <c r="F3951" s="9">
        <v>12506.1</v>
      </c>
      <c r="G3951" s="9">
        <v>12511.35</v>
      </c>
      <c r="H3951" s="9">
        <v>12481.08</v>
      </c>
      <c r="I3951" s="9">
        <v>12489.34</v>
      </c>
      <c r="K3951" s="13">
        <f t="shared" si="1893"/>
        <v>-16.760000000000218</v>
      </c>
      <c r="L3951" s="13">
        <f t="shared" si="1903"/>
        <v>-19.390000000001237</v>
      </c>
      <c r="M3951" s="13">
        <f t="shared" si="1894"/>
        <v>30.270000000000437</v>
      </c>
      <c r="N3951" s="13"/>
      <c r="X3951">
        <f t="shared" si="1896"/>
        <v>16.760000000000218</v>
      </c>
      <c r="Y3951">
        <f t="shared" si="1897"/>
        <v>0</v>
      </c>
      <c r="Z3951">
        <f t="shared" si="1898"/>
        <v>0</v>
      </c>
      <c r="AA3951" s="22">
        <f t="shared" si="1899"/>
        <v>0</v>
      </c>
      <c r="AB3951" s="22">
        <f t="shared" si="1900"/>
        <v>0</v>
      </c>
      <c r="AC3951" s="22">
        <f t="shared" si="1901"/>
        <v>0</v>
      </c>
      <c r="AD3951" s="22">
        <f t="shared" si="1902"/>
        <v>0</v>
      </c>
    </row>
    <row r="3952" spans="3:30" x14ac:dyDescent="0.25">
      <c r="E3952" s="12">
        <v>43154.833333333336</v>
      </c>
      <c r="F3952" s="10">
        <v>12489.09</v>
      </c>
      <c r="G3952" s="10">
        <v>12500.83</v>
      </c>
      <c r="H3952" s="10">
        <v>12477.83</v>
      </c>
      <c r="I3952" s="10">
        <v>12499.58</v>
      </c>
      <c r="K3952" s="13">
        <f t="shared" si="1893"/>
        <v>10.489999999999782</v>
      </c>
      <c r="L3952" s="13">
        <f t="shared" si="1903"/>
        <v>-8.9000000000014552</v>
      </c>
      <c r="M3952" s="13">
        <f t="shared" si="1894"/>
        <v>23</v>
      </c>
      <c r="N3952" s="13"/>
      <c r="X3952">
        <f t="shared" si="1896"/>
        <v>10.489999999999782</v>
      </c>
      <c r="Y3952">
        <f t="shared" si="1897"/>
        <v>0</v>
      </c>
      <c r="Z3952">
        <f t="shared" si="1898"/>
        <v>0</v>
      </c>
      <c r="AA3952" s="22">
        <f t="shared" si="1899"/>
        <v>0</v>
      </c>
      <c r="AB3952" s="22">
        <f t="shared" si="1900"/>
        <v>0</v>
      </c>
      <c r="AC3952" s="22">
        <f t="shared" si="1901"/>
        <v>0</v>
      </c>
      <c r="AD3952" s="22">
        <f t="shared" si="1902"/>
        <v>0</v>
      </c>
    </row>
    <row r="3953" spans="3:30" x14ac:dyDescent="0.25">
      <c r="E3953" s="11">
        <v>43154.875</v>
      </c>
      <c r="F3953" s="9">
        <v>12499.83</v>
      </c>
      <c r="G3953" s="9">
        <v>12518.08</v>
      </c>
      <c r="H3953" s="9">
        <v>12484.07</v>
      </c>
      <c r="I3953" s="9">
        <v>12515.33</v>
      </c>
      <c r="K3953" s="13">
        <f t="shared" si="1893"/>
        <v>15.5</v>
      </c>
      <c r="L3953" s="13">
        <f t="shared" si="1903"/>
        <v>6.5999999999985448</v>
      </c>
      <c r="M3953" s="13">
        <f t="shared" si="1894"/>
        <v>34.010000000000218</v>
      </c>
      <c r="N3953" s="13"/>
      <c r="X3953">
        <f t="shared" si="1896"/>
        <v>15.5</v>
      </c>
      <c r="Y3953">
        <f t="shared" si="1897"/>
        <v>0</v>
      </c>
      <c r="Z3953">
        <f t="shared" si="1898"/>
        <v>0</v>
      </c>
      <c r="AA3953" s="22">
        <f t="shared" si="1899"/>
        <v>0</v>
      </c>
      <c r="AB3953" s="22">
        <f t="shared" si="1900"/>
        <v>0</v>
      </c>
      <c r="AC3953" s="22">
        <f t="shared" si="1901"/>
        <v>0</v>
      </c>
      <c r="AD3953" s="22">
        <f t="shared" si="1902"/>
        <v>0</v>
      </c>
    </row>
    <row r="3954" spans="3:30" x14ac:dyDescent="0.25">
      <c r="E3954" s="12">
        <v>43154.916666666664</v>
      </c>
      <c r="F3954" s="10">
        <v>12516.08</v>
      </c>
      <c r="G3954" s="10">
        <v>12550.33</v>
      </c>
      <c r="H3954" s="10">
        <v>12511.32</v>
      </c>
      <c r="I3954" s="10">
        <v>12542.73</v>
      </c>
      <c r="K3954" s="13">
        <f t="shared" si="1893"/>
        <v>26.649999999999636</v>
      </c>
      <c r="L3954" s="13">
        <f t="shared" si="1903"/>
        <v>33.249999999998181</v>
      </c>
      <c r="M3954" s="13">
        <f t="shared" si="1894"/>
        <v>39.010000000000218</v>
      </c>
      <c r="N3954" s="13"/>
      <c r="X3954">
        <f t="shared" si="1896"/>
        <v>26.649999999999636</v>
      </c>
      <c r="Y3954">
        <f t="shared" si="1897"/>
        <v>0</v>
      </c>
      <c r="Z3954">
        <f t="shared" si="1898"/>
        <v>0</v>
      </c>
      <c r="AA3954" s="22">
        <f t="shared" si="1899"/>
        <v>0</v>
      </c>
      <c r="AB3954" s="22">
        <f t="shared" si="1900"/>
        <v>0</v>
      </c>
      <c r="AC3954" s="22">
        <f t="shared" si="1901"/>
        <v>0</v>
      </c>
      <c r="AD3954" s="22">
        <f t="shared" si="1902"/>
        <v>0</v>
      </c>
    </row>
    <row r="3955" spans="3:30" hidden="1" x14ac:dyDescent="0.25">
      <c r="E3955" s="11">
        <v>43157.041666666664</v>
      </c>
      <c r="F3955" s="9">
        <v>12572.87</v>
      </c>
      <c r="G3955" s="9">
        <v>12583.57</v>
      </c>
      <c r="H3955" s="9">
        <v>12565.73</v>
      </c>
      <c r="I3955" s="9">
        <v>12572.72</v>
      </c>
    </row>
    <row r="3956" spans="3:30" hidden="1" x14ac:dyDescent="0.25">
      <c r="E3956" s="12">
        <v>43157.083333333336</v>
      </c>
      <c r="F3956" s="10">
        <v>12573.29</v>
      </c>
      <c r="G3956" s="10">
        <v>12574.43</v>
      </c>
      <c r="H3956" s="10">
        <v>12527.05</v>
      </c>
      <c r="I3956" s="10">
        <v>12539.32</v>
      </c>
    </row>
    <row r="3957" spans="3:30" hidden="1" x14ac:dyDescent="0.25">
      <c r="E3957" s="11">
        <v>43157.125</v>
      </c>
      <c r="F3957" s="9">
        <v>12539.28</v>
      </c>
      <c r="G3957" s="9">
        <v>12558.26</v>
      </c>
      <c r="H3957" s="9">
        <v>12535.99</v>
      </c>
      <c r="I3957" s="9">
        <v>12544.55</v>
      </c>
    </row>
    <row r="3958" spans="3:30" hidden="1" x14ac:dyDescent="0.25">
      <c r="E3958" s="12">
        <v>43157.166666666664</v>
      </c>
      <c r="F3958" s="10">
        <v>12543.41</v>
      </c>
      <c r="G3958" s="10">
        <v>12558.24</v>
      </c>
      <c r="H3958" s="10">
        <v>12535.99</v>
      </c>
      <c r="I3958" s="10">
        <v>12551.39</v>
      </c>
    </row>
    <row r="3959" spans="3:30" hidden="1" x14ac:dyDescent="0.25">
      <c r="E3959" s="11">
        <v>43157.208333333336</v>
      </c>
      <c r="F3959" s="9">
        <v>12552.53</v>
      </c>
      <c r="G3959" s="9">
        <v>12570.37</v>
      </c>
      <c r="H3959" s="9">
        <v>12551.39</v>
      </c>
      <c r="I3959" s="9">
        <v>12562.65</v>
      </c>
    </row>
    <row r="3960" spans="3:30" hidden="1" x14ac:dyDescent="0.25">
      <c r="E3960" s="12">
        <v>43157.25</v>
      </c>
      <c r="F3960" s="10">
        <v>12562.65</v>
      </c>
      <c r="G3960" s="10">
        <v>12567.21</v>
      </c>
      <c r="H3960" s="10">
        <v>12560.37</v>
      </c>
      <c r="I3960" s="10">
        <v>12564.93</v>
      </c>
    </row>
    <row r="3961" spans="3:30" hidden="1" x14ac:dyDescent="0.25">
      <c r="E3961" s="11">
        <v>43157.291666666664</v>
      </c>
      <c r="F3961" s="9">
        <v>12564.93</v>
      </c>
      <c r="G3961" s="9">
        <v>12577.19</v>
      </c>
      <c r="H3961" s="9">
        <v>12564.93</v>
      </c>
      <c r="I3961" s="9">
        <v>12576.05</v>
      </c>
    </row>
    <row r="3962" spans="3:30" x14ac:dyDescent="0.25">
      <c r="C3962">
        <v>1</v>
      </c>
      <c r="E3962" s="12">
        <v>43157.333333333336</v>
      </c>
      <c r="F3962" s="10">
        <v>12576.05</v>
      </c>
      <c r="G3962" s="10">
        <v>12586.7</v>
      </c>
      <c r="H3962" s="10">
        <v>12563.85</v>
      </c>
      <c r="I3962" s="10">
        <v>12573.43</v>
      </c>
      <c r="K3962" s="13">
        <f t="shared" ref="K3962:K3976" si="1904">I3962-F3962</f>
        <v>-2.6199999999989814</v>
      </c>
      <c r="L3962" s="13">
        <v>0</v>
      </c>
      <c r="M3962" s="13">
        <f t="shared" ref="M3962:M3976" si="1905">G3962-H3962</f>
        <v>22.850000000000364</v>
      </c>
      <c r="N3962" s="13">
        <f t="shared" ref="N3962" si="1906">I3976-F3962</f>
        <v>5.2600000000002183</v>
      </c>
      <c r="O3962" s="18">
        <f>IF(K3962*N3962&gt;0,1,0)</f>
        <v>0</v>
      </c>
      <c r="S3962" s="13">
        <f>MAX(G3962:G3977)</f>
        <v>12611.73</v>
      </c>
      <c r="X3962">
        <f t="shared" ref="X3962:X3976" si="1907">ABS(K3962)</f>
        <v>2.6199999999989814</v>
      </c>
      <c r="Y3962">
        <f t="shared" ref="Y3962:Y3976" si="1908">ABS(N3962)</f>
        <v>5.2600000000002183</v>
      </c>
      <c r="Z3962">
        <f t="shared" ref="Z3962:Z3976" si="1909">IF(S3962&lt;1000,ABS(S3962),0)</f>
        <v>0</v>
      </c>
      <c r="AA3962" s="22">
        <f t="shared" ref="AA3962:AA3976" si="1910">ABS(P3962)</f>
        <v>0</v>
      </c>
      <c r="AB3962" s="22">
        <f t="shared" ref="AB3962:AB3976" si="1911">ABS(Q3962)</f>
        <v>0</v>
      </c>
      <c r="AC3962" s="22">
        <f t="shared" ref="AC3962:AC3976" si="1912">IF(O3962=1,ABS(P3963),0)</f>
        <v>0</v>
      </c>
      <c r="AD3962" s="22">
        <f t="shared" ref="AD3962:AD3976" si="1913">IF(O3962=0,ABS(Q3963),0)</f>
        <v>0</v>
      </c>
    </row>
    <row r="3963" spans="3:30" x14ac:dyDescent="0.25">
      <c r="E3963" s="11">
        <v>43157.375</v>
      </c>
      <c r="F3963" s="9">
        <v>12571.93</v>
      </c>
      <c r="G3963" s="9">
        <v>12581.37</v>
      </c>
      <c r="H3963" s="9">
        <v>12555.11</v>
      </c>
      <c r="I3963" s="9">
        <v>12568.71</v>
      </c>
      <c r="K3963" s="13">
        <f t="shared" si="1904"/>
        <v>-3.2200000000011642</v>
      </c>
      <c r="L3963" s="13">
        <f t="shared" ref="L3963:L3976" si="1914">L3962+K3963</f>
        <v>-3.2200000000011642</v>
      </c>
      <c r="M3963" s="13">
        <f t="shared" si="1905"/>
        <v>26.260000000000218</v>
      </c>
      <c r="N3963" s="13"/>
      <c r="S3963" s="13">
        <f>MIN(H3962:H3977)</f>
        <v>12482.09</v>
      </c>
      <c r="X3963">
        <f t="shared" si="1907"/>
        <v>3.2200000000011642</v>
      </c>
      <c r="Y3963">
        <f t="shared" si="1908"/>
        <v>0</v>
      </c>
      <c r="Z3963">
        <f t="shared" si="1909"/>
        <v>0</v>
      </c>
      <c r="AA3963" s="22">
        <f t="shared" si="1910"/>
        <v>0</v>
      </c>
      <c r="AB3963" s="22">
        <f t="shared" si="1911"/>
        <v>0</v>
      </c>
      <c r="AC3963" s="22">
        <f t="shared" si="1912"/>
        <v>0</v>
      </c>
      <c r="AD3963" s="22">
        <f t="shared" si="1913"/>
        <v>5.7767369242774119E-2</v>
      </c>
    </row>
    <row r="3964" spans="3:30" x14ac:dyDescent="0.25">
      <c r="E3964" s="12">
        <v>43157.416666666664</v>
      </c>
      <c r="F3964" s="10">
        <v>12568.96</v>
      </c>
      <c r="G3964" s="10">
        <v>12601.25</v>
      </c>
      <c r="H3964" s="10">
        <v>12551.04</v>
      </c>
      <c r="I3964" s="10">
        <v>12573.02</v>
      </c>
      <c r="K3964" s="13">
        <f t="shared" si="1904"/>
        <v>4.0600000000013097</v>
      </c>
      <c r="L3964" s="13">
        <f t="shared" si="1914"/>
        <v>0.84000000000014552</v>
      </c>
      <c r="M3964" s="13">
        <f t="shared" si="1905"/>
        <v>50.209999999999127</v>
      </c>
      <c r="N3964" s="13"/>
      <c r="P3964">
        <f>_xlfn.IFS(K3963&lt;0,MIN(L3963:L3977),K3963&gt;0,MAX(L3963:L3977))/S3942</f>
        <v>-0.39129586260733734</v>
      </c>
      <c r="Q3964">
        <f>_xlfn.IFS(K3963&lt;0,MAX(L3963:L3977),K3963&gt;0,MIN(L3963:L3977))/S3942</f>
        <v>5.7767369242774119E-2</v>
      </c>
      <c r="S3964" s="13">
        <f>S3962-S3963</f>
        <v>129.63999999999942</v>
      </c>
      <c r="X3964">
        <f t="shared" si="1907"/>
        <v>4.0600000000013097</v>
      </c>
      <c r="Y3964">
        <f t="shared" si="1908"/>
        <v>0</v>
      </c>
      <c r="Z3964">
        <f t="shared" si="1909"/>
        <v>129.63999999999942</v>
      </c>
      <c r="AA3964" s="22">
        <f t="shared" si="1910"/>
        <v>0.39129586260733734</v>
      </c>
      <c r="AB3964" s="22">
        <f t="shared" si="1911"/>
        <v>5.7767369242774119E-2</v>
      </c>
      <c r="AC3964" s="22">
        <f t="shared" si="1912"/>
        <v>0</v>
      </c>
      <c r="AD3964" s="22">
        <f t="shared" si="1913"/>
        <v>0</v>
      </c>
    </row>
    <row r="3965" spans="3:30" x14ac:dyDescent="0.25">
      <c r="E3965" s="11">
        <v>43157.458333333336</v>
      </c>
      <c r="F3965" s="9">
        <v>12573.52</v>
      </c>
      <c r="G3965" s="9">
        <v>12583.51</v>
      </c>
      <c r="H3965" s="9">
        <v>12535.89</v>
      </c>
      <c r="I3965" s="9">
        <v>12541.55</v>
      </c>
      <c r="K3965" s="13">
        <f t="shared" si="1904"/>
        <v>-31.970000000001164</v>
      </c>
      <c r="L3965" s="13">
        <f t="shared" si="1914"/>
        <v>-31.130000000001019</v>
      </c>
      <c r="M3965" s="13">
        <f t="shared" si="1905"/>
        <v>47.6200000000008</v>
      </c>
      <c r="N3965" s="13"/>
      <c r="X3965">
        <f t="shared" si="1907"/>
        <v>31.970000000001164</v>
      </c>
      <c r="Y3965">
        <f t="shared" si="1908"/>
        <v>0</v>
      </c>
      <c r="Z3965">
        <f t="shared" si="1909"/>
        <v>0</v>
      </c>
      <c r="AA3965" s="22">
        <f t="shared" si="1910"/>
        <v>0</v>
      </c>
      <c r="AB3965" s="22">
        <f t="shared" si="1911"/>
        <v>0</v>
      </c>
      <c r="AC3965" s="22">
        <f t="shared" si="1912"/>
        <v>0</v>
      </c>
      <c r="AD3965" s="22">
        <f t="shared" si="1913"/>
        <v>0</v>
      </c>
    </row>
    <row r="3966" spans="3:30" x14ac:dyDescent="0.25">
      <c r="E3966" s="12">
        <v>43157.5</v>
      </c>
      <c r="F3966" s="10">
        <v>12542.05</v>
      </c>
      <c r="G3966" s="10">
        <v>12557.24</v>
      </c>
      <c r="H3966" s="10">
        <v>12520.75</v>
      </c>
      <c r="I3966" s="10">
        <v>12530.15</v>
      </c>
      <c r="K3966" s="13">
        <f t="shared" si="1904"/>
        <v>-11.899999999999636</v>
      </c>
      <c r="L3966" s="13">
        <f t="shared" si="1914"/>
        <v>-43.030000000000655</v>
      </c>
      <c r="M3966" s="13">
        <f t="shared" si="1905"/>
        <v>36.489999999999782</v>
      </c>
      <c r="N3966" s="13"/>
      <c r="X3966">
        <f t="shared" si="1907"/>
        <v>11.899999999999636</v>
      </c>
      <c r="Y3966">
        <f t="shared" si="1908"/>
        <v>0</v>
      </c>
      <c r="Z3966">
        <f t="shared" si="1909"/>
        <v>0</v>
      </c>
      <c r="AA3966" s="22">
        <f t="shared" si="1910"/>
        <v>0</v>
      </c>
      <c r="AB3966" s="22">
        <f t="shared" si="1911"/>
        <v>0</v>
      </c>
      <c r="AC3966" s="22">
        <f t="shared" si="1912"/>
        <v>0</v>
      </c>
      <c r="AD3966" s="22">
        <f t="shared" si="1913"/>
        <v>0</v>
      </c>
    </row>
    <row r="3967" spans="3:30" x14ac:dyDescent="0.25">
      <c r="E3967" s="11">
        <v>43157.541666666664</v>
      </c>
      <c r="F3967" s="9">
        <v>12529.65</v>
      </c>
      <c r="G3967" s="9">
        <v>12532.84</v>
      </c>
      <c r="H3967" s="9">
        <v>12510.41</v>
      </c>
      <c r="I3967" s="9">
        <v>12515.77</v>
      </c>
      <c r="K3967" s="13">
        <f t="shared" si="1904"/>
        <v>-13.8799999999992</v>
      </c>
      <c r="L3967" s="13">
        <f t="shared" si="1914"/>
        <v>-56.909999999999854</v>
      </c>
      <c r="M3967" s="13">
        <f t="shared" si="1905"/>
        <v>22.430000000000291</v>
      </c>
      <c r="N3967" s="13"/>
      <c r="X3967">
        <f t="shared" si="1907"/>
        <v>13.8799999999992</v>
      </c>
      <c r="Y3967">
        <f t="shared" si="1908"/>
        <v>0</v>
      </c>
      <c r="Z3967">
        <f t="shared" si="1909"/>
        <v>0</v>
      </c>
      <c r="AA3967" s="22">
        <f t="shared" si="1910"/>
        <v>0</v>
      </c>
      <c r="AB3967" s="22">
        <f t="shared" si="1911"/>
        <v>0</v>
      </c>
      <c r="AC3967" s="22">
        <f t="shared" si="1912"/>
        <v>0</v>
      </c>
      <c r="AD3967" s="22">
        <f t="shared" si="1913"/>
        <v>0</v>
      </c>
    </row>
    <row r="3968" spans="3:30" x14ac:dyDescent="0.25">
      <c r="E3968" s="12">
        <v>43157.583333333336</v>
      </c>
      <c r="F3968" s="10">
        <v>12514.02</v>
      </c>
      <c r="G3968" s="10">
        <v>12544.12</v>
      </c>
      <c r="H3968" s="10">
        <v>12511.02</v>
      </c>
      <c r="I3968" s="10">
        <v>12538.14</v>
      </c>
      <c r="K3968" s="13">
        <f t="shared" si="1904"/>
        <v>24.119999999998981</v>
      </c>
      <c r="L3968" s="13">
        <f t="shared" si="1914"/>
        <v>-32.790000000000873</v>
      </c>
      <c r="M3968" s="13">
        <f t="shared" si="1905"/>
        <v>33.100000000000364</v>
      </c>
      <c r="N3968" s="13"/>
      <c r="X3968">
        <f t="shared" si="1907"/>
        <v>24.119999999998981</v>
      </c>
      <c r="Y3968">
        <f t="shared" si="1908"/>
        <v>0</v>
      </c>
      <c r="Z3968">
        <f t="shared" si="1909"/>
        <v>0</v>
      </c>
      <c r="AA3968" s="22">
        <f t="shared" si="1910"/>
        <v>0</v>
      </c>
      <c r="AB3968" s="22">
        <f t="shared" si="1911"/>
        <v>0</v>
      </c>
      <c r="AC3968" s="22">
        <f t="shared" si="1912"/>
        <v>0</v>
      </c>
      <c r="AD3968" s="22">
        <f t="shared" si="1913"/>
        <v>0</v>
      </c>
    </row>
    <row r="3969" spans="5:30" x14ac:dyDescent="0.25">
      <c r="E3969" s="11">
        <v>43157.625</v>
      </c>
      <c r="F3969" s="9">
        <v>12539.14</v>
      </c>
      <c r="G3969" s="9">
        <v>12544.85</v>
      </c>
      <c r="H3969" s="9">
        <v>12525.31</v>
      </c>
      <c r="I3969" s="9">
        <v>12540.15</v>
      </c>
      <c r="K3969" s="13">
        <f t="shared" si="1904"/>
        <v>1.0100000000002183</v>
      </c>
      <c r="L3969" s="13">
        <f t="shared" si="1914"/>
        <v>-31.780000000000655</v>
      </c>
      <c r="M3969" s="13">
        <f t="shared" si="1905"/>
        <v>19.540000000000873</v>
      </c>
      <c r="N3969" s="13"/>
      <c r="X3969">
        <f t="shared" si="1907"/>
        <v>1.0100000000002183</v>
      </c>
      <c r="Y3969">
        <f t="shared" si="1908"/>
        <v>0</v>
      </c>
      <c r="Z3969">
        <f t="shared" si="1909"/>
        <v>0</v>
      </c>
      <c r="AA3969" s="22">
        <f t="shared" si="1910"/>
        <v>0</v>
      </c>
      <c r="AB3969" s="22">
        <f t="shared" si="1911"/>
        <v>0</v>
      </c>
      <c r="AC3969" s="22">
        <f t="shared" si="1912"/>
        <v>0</v>
      </c>
      <c r="AD3969" s="22">
        <f t="shared" si="1913"/>
        <v>0</v>
      </c>
    </row>
    <row r="3970" spans="5:30" x14ac:dyDescent="0.25">
      <c r="E3970" s="12">
        <v>43157.666666666664</v>
      </c>
      <c r="F3970" s="10">
        <v>12540.9</v>
      </c>
      <c r="G3970" s="10">
        <v>12559.68</v>
      </c>
      <c r="H3970" s="10">
        <v>12525.14</v>
      </c>
      <c r="I3970" s="10">
        <v>12528.05</v>
      </c>
      <c r="K3970" s="13">
        <f t="shared" si="1904"/>
        <v>-12.850000000000364</v>
      </c>
      <c r="L3970" s="13">
        <f t="shared" si="1914"/>
        <v>-44.630000000001019</v>
      </c>
      <c r="M3970" s="13">
        <f t="shared" si="1905"/>
        <v>34.540000000000873</v>
      </c>
      <c r="N3970" s="13"/>
      <c r="X3970">
        <f t="shared" si="1907"/>
        <v>12.850000000000364</v>
      </c>
      <c r="Y3970">
        <f t="shared" si="1908"/>
        <v>0</v>
      </c>
      <c r="Z3970">
        <f t="shared" si="1909"/>
        <v>0</v>
      </c>
      <c r="AA3970" s="22">
        <f t="shared" si="1910"/>
        <v>0</v>
      </c>
      <c r="AB3970" s="22">
        <f t="shared" si="1911"/>
        <v>0</v>
      </c>
      <c r="AC3970" s="22">
        <f t="shared" si="1912"/>
        <v>0</v>
      </c>
      <c r="AD3970" s="22">
        <f t="shared" si="1913"/>
        <v>0</v>
      </c>
    </row>
    <row r="3971" spans="5:30" x14ac:dyDescent="0.25">
      <c r="E3971" s="11">
        <v>43157.708333333336</v>
      </c>
      <c r="F3971" s="9">
        <v>12528.3</v>
      </c>
      <c r="G3971" s="9">
        <v>12528.55</v>
      </c>
      <c r="H3971" s="9">
        <v>12482.09</v>
      </c>
      <c r="I3971" s="9">
        <v>12512.78</v>
      </c>
      <c r="K3971" s="13">
        <f t="shared" si="1904"/>
        <v>-15.519999999998618</v>
      </c>
      <c r="L3971" s="13">
        <f t="shared" si="1914"/>
        <v>-60.149999999999636</v>
      </c>
      <c r="M3971" s="13">
        <f t="shared" si="1905"/>
        <v>46.459999999999127</v>
      </c>
      <c r="N3971" s="13"/>
      <c r="X3971">
        <f t="shared" si="1907"/>
        <v>15.519999999998618</v>
      </c>
      <c r="Y3971">
        <f t="shared" si="1908"/>
        <v>0</v>
      </c>
      <c r="Z3971">
        <f t="shared" si="1909"/>
        <v>0</v>
      </c>
      <c r="AA3971" s="22">
        <f t="shared" si="1910"/>
        <v>0</v>
      </c>
      <c r="AB3971" s="22">
        <f t="shared" si="1911"/>
        <v>0</v>
      </c>
      <c r="AC3971" s="22">
        <f t="shared" si="1912"/>
        <v>0</v>
      </c>
      <c r="AD3971" s="22">
        <f t="shared" si="1913"/>
        <v>0</v>
      </c>
    </row>
    <row r="3972" spans="5:30" x14ac:dyDescent="0.25">
      <c r="E3972" s="12">
        <v>43157.75</v>
      </c>
      <c r="F3972" s="10">
        <v>12512.53</v>
      </c>
      <c r="G3972" s="10">
        <v>12547.6</v>
      </c>
      <c r="H3972" s="10">
        <v>12499.46</v>
      </c>
      <c r="I3972" s="10">
        <v>12536.69</v>
      </c>
      <c r="K3972" s="13">
        <f t="shared" si="1904"/>
        <v>24.159999999999854</v>
      </c>
      <c r="L3972" s="13">
        <f t="shared" si="1914"/>
        <v>-35.989999999999782</v>
      </c>
      <c r="M3972" s="13">
        <f t="shared" si="1905"/>
        <v>48.140000000001237</v>
      </c>
      <c r="N3972" s="13"/>
      <c r="X3972">
        <f t="shared" si="1907"/>
        <v>24.159999999999854</v>
      </c>
      <c r="Y3972">
        <f t="shared" si="1908"/>
        <v>0</v>
      </c>
      <c r="Z3972">
        <f t="shared" si="1909"/>
        <v>0</v>
      </c>
      <c r="AA3972" s="22">
        <f t="shared" si="1910"/>
        <v>0</v>
      </c>
      <c r="AB3972" s="22">
        <f t="shared" si="1911"/>
        <v>0</v>
      </c>
      <c r="AC3972" s="22">
        <f t="shared" si="1912"/>
        <v>0</v>
      </c>
      <c r="AD3972" s="22">
        <f t="shared" si="1913"/>
        <v>0</v>
      </c>
    </row>
    <row r="3973" spans="5:30" x14ac:dyDescent="0.25">
      <c r="E3973" s="11">
        <v>43157.791666666664</v>
      </c>
      <c r="F3973" s="9">
        <v>12536.94</v>
      </c>
      <c r="G3973" s="9">
        <v>12570.44</v>
      </c>
      <c r="H3973" s="9">
        <v>12534.93</v>
      </c>
      <c r="I3973" s="9">
        <v>12568.94</v>
      </c>
      <c r="K3973" s="13">
        <f t="shared" si="1904"/>
        <v>32</v>
      </c>
      <c r="L3973" s="13">
        <f t="shared" si="1914"/>
        <v>-3.9899999999997817</v>
      </c>
      <c r="M3973" s="13">
        <f t="shared" si="1905"/>
        <v>35.510000000000218</v>
      </c>
      <c r="N3973" s="13"/>
      <c r="X3973">
        <f t="shared" si="1907"/>
        <v>32</v>
      </c>
      <c r="Y3973">
        <f t="shared" si="1908"/>
        <v>0</v>
      </c>
      <c r="Z3973">
        <f t="shared" si="1909"/>
        <v>0</v>
      </c>
      <c r="AA3973" s="22">
        <f t="shared" si="1910"/>
        <v>0</v>
      </c>
      <c r="AB3973" s="22">
        <f t="shared" si="1911"/>
        <v>0</v>
      </c>
      <c r="AC3973" s="22">
        <f t="shared" si="1912"/>
        <v>0</v>
      </c>
      <c r="AD3973" s="22">
        <f t="shared" si="1913"/>
        <v>0</v>
      </c>
    </row>
    <row r="3974" spans="5:30" x14ac:dyDescent="0.25">
      <c r="E3974" s="12">
        <v>43157.833333333336</v>
      </c>
      <c r="F3974" s="10">
        <v>12569.19</v>
      </c>
      <c r="G3974" s="10">
        <v>12581.44</v>
      </c>
      <c r="H3974" s="10">
        <v>12565.42</v>
      </c>
      <c r="I3974" s="10">
        <v>12573.68</v>
      </c>
      <c r="K3974" s="13">
        <f t="shared" si="1904"/>
        <v>4.4899999999997817</v>
      </c>
      <c r="L3974" s="13">
        <f t="shared" si="1914"/>
        <v>0.5</v>
      </c>
      <c r="M3974" s="13">
        <f t="shared" si="1905"/>
        <v>16.020000000000437</v>
      </c>
      <c r="N3974" s="13"/>
      <c r="X3974">
        <f t="shared" si="1907"/>
        <v>4.4899999999997817</v>
      </c>
      <c r="Y3974">
        <f t="shared" si="1908"/>
        <v>0</v>
      </c>
      <c r="Z3974">
        <f t="shared" si="1909"/>
        <v>0</v>
      </c>
      <c r="AA3974" s="22">
        <f t="shared" si="1910"/>
        <v>0</v>
      </c>
      <c r="AB3974" s="22">
        <f t="shared" si="1911"/>
        <v>0</v>
      </c>
      <c r="AC3974" s="22">
        <f t="shared" si="1912"/>
        <v>0</v>
      </c>
      <c r="AD3974" s="22">
        <f t="shared" si="1913"/>
        <v>0</v>
      </c>
    </row>
    <row r="3975" spans="5:30" x14ac:dyDescent="0.25">
      <c r="E3975" s="11">
        <v>43157.875</v>
      </c>
      <c r="F3975" s="9">
        <v>12573.93</v>
      </c>
      <c r="G3975" s="9">
        <v>12587.43</v>
      </c>
      <c r="H3975" s="9">
        <v>12553.16</v>
      </c>
      <c r="I3975" s="9">
        <v>12563.66</v>
      </c>
      <c r="K3975" s="13">
        <f t="shared" si="1904"/>
        <v>-10.270000000000437</v>
      </c>
      <c r="L3975" s="13">
        <f t="shared" si="1914"/>
        <v>-9.7700000000004366</v>
      </c>
      <c r="M3975" s="13">
        <f t="shared" si="1905"/>
        <v>34.270000000000437</v>
      </c>
      <c r="N3975" s="13"/>
      <c r="X3975">
        <f t="shared" si="1907"/>
        <v>10.270000000000437</v>
      </c>
      <c r="Y3975">
        <f t="shared" si="1908"/>
        <v>0</v>
      </c>
      <c r="Z3975">
        <f t="shared" si="1909"/>
        <v>0</v>
      </c>
      <c r="AA3975" s="22">
        <f t="shared" si="1910"/>
        <v>0</v>
      </c>
      <c r="AB3975" s="22">
        <f t="shared" si="1911"/>
        <v>0</v>
      </c>
      <c r="AC3975" s="22">
        <f t="shared" si="1912"/>
        <v>0</v>
      </c>
      <c r="AD3975" s="22">
        <f t="shared" si="1913"/>
        <v>0</v>
      </c>
    </row>
    <row r="3976" spans="5:30" x14ac:dyDescent="0.25">
      <c r="E3976" s="12">
        <v>43157.916666666664</v>
      </c>
      <c r="F3976" s="10">
        <v>12562.66</v>
      </c>
      <c r="G3976" s="10">
        <v>12592.41</v>
      </c>
      <c r="H3976" s="10">
        <v>12560.41</v>
      </c>
      <c r="I3976" s="10">
        <v>12581.31</v>
      </c>
      <c r="K3976" s="13">
        <f t="shared" si="1904"/>
        <v>18.649999999999636</v>
      </c>
      <c r="L3976" s="13">
        <f t="shared" si="1914"/>
        <v>8.8799999999991996</v>
      </c>
      <c r="M3976" s="13">
        <f t="shared" si="1905"/>
        <v>32</v>
      </c>
      <c r="N3976" s="13"/>
      <c r="X3976">
        <f t="shared" si="1907"/>
        <v>18.649999999999636</v>
      </c>
      <c r="Y3976">
        <f t="shared" si="1908"/>
        <v>0</v>
      </c>
      <c r="Z3976">
        <f t="shared" si="1909"/>
        <v>0</v>
      </c>
      <c r="AA3976" s="22">
        <f t="shared" si="1910"/>
        <v>0</v>
      </c>
      <c r="AB3976" s="22">
        <f t="shared" si="1911"/>
        <v>0</v>
      </c>
      <c r="AC3976" s="22">
        <f t="shared" si="1912"/>
        <v>0</v>
      </c>
      <c r="AD3976" s="22">
        <f t="shared" si="1913"/>
        <v>0</v>
      </c>
    </row>
    <row r="3977" spans="5:30" hidden="1" x14ac:dyDescent="0.25">
      <c r="E3977" s="11">
        <v>43157.958333333336</v>
      </c>
      <c r="F3977" s="9">
        <v>12602.81</v>
      </c>
      <c r="G3977" s="9">
        <v>12611.73</v>
      </c>
      <c r="H3977" s="9">
        <v>12601.3</v>
      </c>
      <c r="I3977" s="9">
        <v>12601.3</v>
      </c>
    </row>
    <row r="3978" spans="5:30" hidden="1" x14ac:dyDescent="0.25">
      <c r="E3978" s="12">
        <v>43158.041666666664</v>
      </c>
      <c r="F3978" s="10">
        <v>12600.17</v>
      </c>
      <c r="G3978" s="10">
        <v>12608.07</v>
      </c>
      <c r="H3978" s="10">
        <v>12595.62</v>
      </c>
      <c r="I3978" s="10">
        <v>12599.01</v>
      </c>
    </row>
    <row r="3979" spans="5:30" hidden="1" x14ac:dyDescent="0.25">
      <c r="E3979" s="11">
        <v>43158.083333333336</v>
      </c>
      <c r="F3979" s="9">
        <v>12600.14</v>
      </c>
      <c r="G3979" s="9">
        <v>12602.41</v>
      </c>
      <c r="H3979" s="9">
        <v>12591.45</v>
      </c>
      <c r="I3979" s="9">
        <v>12601.63</v>
      </c>
    </row>
    <row r="3980" spans="5:30" hidden="1" x14ac:dyDescent="0.25">
      <c r="E3980" s="12">
        <v>43158.125</v>
      </c>
      <c r="F3980" s="10">
        <v>12601.63</v>
      </c>
      <c r="G3980" s="10">
        <v>12611.45</v>
      </c>
      <c r="H3980" s="10">
        <v>12597.8</v>
      </c>
      <c r="I3980" s="10">
        <v>12600.96</v>
      </c>
    </row>
    <row r="3981" spans="5:30" hidden="1" x14ac:dyDescent="0.25">
      <c r="E3981" s="11">
        <v>43158.166666666664</v>
      </c>
      <c r="F3981" s="9">
        <v>12602.09</v>
      </c>
      <c r="G3981" s="9">
        <v>12605.49</v>
      </c>
      <c r="H3981" s="9">
        <v>12591.52</v>
      </c>
      <c r="I3981" s="9">
        <v>12591.52</v>
      </c>
    </row>
    <row r="3982" spans="5:30" hidden="1" x14ac:dyDescent="0.25">
      <c r="E3982" s="12">
        <v>43158.208333333336</v>
      </c>
      <c r="F3982" s="10">
        <v>12591.52</v>
      </c>
      <c r="G3982" s="10">
        <v>12591.52</v>
      </c>
      <c r="H3982" s="10">
        <v>12578.06</v>
      </c>
      <c r="I3982" s="10">
        <v>12581.46</v>
      </c>
    </row>
    <row r="3983" spans="5:30" hidden="1" x14ac:dyDescent="0.25">
      <c r="E3983" s="11">
        <v>43158.25</v>
      </c>
      <c r="F3983" s="9">
        <v>12580.89</v>
      </c>
      <c r="G3983" s="9">
        <v>12587.95</v>
      </c>
      <c r="H3983" s="9">
        <v>12573.53</v>
      </c>
      <c r="I3983" s="9">
        <v>12583.55</v>
      </c>
    </row>
    <row r="3984" spans="5:30" hidden="1" x14ac:dyDescent="0.25">
      <c r="E3984" s="12">
        <v>43158.291666666664</v>
      </c>
      <c r="F3984" s="10">
        <v>12584.11</v>
      </c>
      <c r="G3984" s="10">
        <v>12584.68</v>
      </c>
      <c r="H3984" s="10">
        <v>12576.25</v>
      </c>
      <c r="I3984" s="10">
        <v>12581.3</v>
      </c>
    </row>
    <row r="3985" spans="3:30" x14ac:dyDescent="0.25">
      <c r="C3985">
        <v>1</v>
      </c>
      <c r="E3985" s="11">
        <v>43158.333333333336</v>
      </c>
      <c r="F3985" s="9">
        <v>12580.8</v>
      </c>
      <c r="G3985" s="9">
        <v>12584.2</v>
      </c>
      <c r="H3985" s="9">
        <v>12560.31</v>
      </c>
      <c r="I3985" s="9">
        <v>12565.6</v>
      </c>
      <c r="K3985" s="13">
        <f t="shared" ref="K3985:K3999" si="1915">I3985-F3985</f>
        <v>-15.199999999998909</v>
      </c>
      <c r="L3985" s="13">
        <v>0</v>
      </c>
      <c r="M3985" s="13">
        <f t="shared" ref="M3985:M3999" si="1916">G3985-H3985</f>
        <v>23.890000000001237</v>
      </c>
      <c r="N3985" s="13">
        <f t="shared" ref="N3985" si="1917">I3999-F3985</f>
        <v>-154.17000000000007</v>
      </c>
      <c r="O3985" s="18">
        <f>IF(K3985*N3985&gt;0,1,0)</f>
        <v>1</v>
      </c>
      <c r="S3985" s="13">
        <f>MAX(G3985:G4000)</f>
        <v>12584.2</v>
      </c>
      <c r="X3985">
        <f t="shared" ref="X3985:X3999" si="1918">ABS(K3985)</f>
        <v>15.199999999998909</v>
      </c>
      <c r="Y3985">
        <f t="shared" ref="Y3985:Y3999" si="1919">ABS(N3985)</f>
        <v>154.17000000000007</v>
      </c>
      <c r="Z3985">
        <f t="shared" ref="Z3985:Z3999" si="1920">IF(S3985&lt;1000,ABS(S3985),0)</f>
        <v>0</v>
      </c>
      <c r="AA3985" s="22">
        <f t="shared" ref="AA3985:AA3999" si="1921">ABS(P3985)</f>
        <v>0</v>
      </c>
      <c r="AB3985" s="22">
        <f t="shared" ref="AB3985:AB3999" si="1922">ABS(Q3985)</f>
        <v>0</v>
      </c>
      <c r="AC3985" s="22">
        <f t="shared" ref="AC3985:AC3999" si="1923">IF(O3985=1,ABS(P3986),0)</f>
        <v>1.0467448318420345</v>
      </c>
      <c r="AD3985" s="22">
        <f t="shared" ref="AD3985:AD3999" si="1924">IF(O3985=0,ABS(Q3986),0)</f>
        <v>0</v>
      </c>
    </row>
    <row r="3986" spans="3:30" x14ac:dyDescent="0.25">
      <c r="E3986" s="12">
        <v>43158.375</v>
      </c>
      <c r="F3986" s="10">
        <v>12565.6</v>
      </c>
      <c r="G3986" s="10">
        <v>12565.6</v>
      </c>
      <c r="H3986" s="10">
        <v>12538.01</v>
      </c>
      <c r="I3986" s="10">
        <v>12556.99</v>
      </c>
      <c r="K3986" s="13">
        <f t="shared" si="1915"/>
        <v>-8.6100000000005821</v>
      </c>
      <c r="L3986" s="13">
        <f t="shared" ref="L3986:L3999" si="1925">L3985+K3986</f>
        <v>-8.6100000000005821</v>
      </c>
      <c r="M3986" s="13">
        <f t="shared" si="1916"/>
        <v>27.590000000000146</v>
      </c>
      <c r="N3986" s="13"/>
      <c r="P3986">
        <f>_xlfn.IFS(K3985&lt;0,MIN(L3985:L3999),K3985&gt;0,MAX(L3985:L3999))/S3964</f>
        <v>-1.0467448318420345</v>
      </c>
      <c r="Q3986">
        <f>_xlfn.IFS(K3985&lt;0,MAX(L3985:L3999),K3985&gt;0,MIN(L3985:L3999))/S3964</f>
        <v>0</v>
      </c>
      <c r="S3986" s="13">
        <f>MIN(H3985:H4000)</f>
        <v>12424.62</v>
      </c>
      <c r="X3986">
        <f t="shared" si="1918"/>
        <v>8.6100000000005821</v>
      </c>
      <c r="Y3986">
        <f t="shared" si="1919"/>
        <v>0</v>
      </c>
      <c r="Z3986">
        <f t="shared" si="1920"/>
        <v>0</v>
      </c>
      <c r="AA3986" s="22">
        <f t="shared" si="1921"/>
        <v>1.0467448318420345</v>
      </c>
      <c r="AB3986" s="22">
        <f t="shared" si="1922"/>
        <v>0</v>
      </c>
      <c r="AC3986" s="22">
        <f t="shared" si="1923"/>
        <v>0</v>
      </c>
      <c r="AD3986" s="22">
        <f t="shared" si="1924"/>
        <v>0</v>
      </c>
    </row>
    <row r="3987" spans="3:30" x14ac:dyDescent="0.25">
      <c r="E3987" s="11">
        <v>43158.416666666664</v>
      </c>
      <c r="F3987" s="9">
        <v>12555.99</v>
      </c>
      <c r="G3987" s="9">
        <v>12577.55</v>
      </c>
      <c r="H3987" s="9">
        <v>12514.87</v>
      </c>
      <c r="I3987" s="9">
        <v>12521.84</v>
      </c>
      <c r="K3987" s="13">
        <f t="shared" si="1915"/>
        <v>-34.149999999999636</v>
      </c>
      <c r="L3987" s="13">
        <f t="shared" si="1925"/>
        <v>-42.760000000000218</v>
      </c>
      <c r="M3987" s="13">
        <f t="shared" si="1916"/>
        <v>62.679999999998472</v>
      </c>
      <c r="N3987" s="13"/>
      <c r="S3987" s="13">
        <f>S3985-S3986</f>
        <v>159.57999999999993</v>
      </c>
      <c r="X3987">
        <f t="shared" si="1918"/>
        <v>34.149999999999636</v>
      </c>
      <c r="Y3987">
        <f t="shared" si="1919"/>
        <v>0</v>
      </c>
      <c r="Z3987">
        <f t="shared" si="1920"/>
        <v>159.57999999999993</v>
      </c>
      <c r="AA3987" s="22">
        <f t="shared" si="1921"/>
        <v>0</v>
      </c>
      <c r="AB3987" s="22">
        <f t="shared" si="1922"/>
        <v>0</v>
      </c>
      <c r="AC3987" s="22">
        <f t="shared" si="1923"/>
        <v>0</v>
      </c>
      <c r="AD3987" s="22">
        <f t="shared" si="1924"/>
        <v>0</v>
      </c>
    </row>
    <row r="3988" spans="3:30" x14ac:dyDescent="0.25">
      <c r="E3988" s="12">
        <v>43158.458333333336</v>
      </c>
      <c r="F3988" s="10">
        <v>12519.33</v>
      </c>
      <c r="G3988" s="10">
        <v>12535.68</v>
      </c>
      <c r="H3988" s="10">
        <v>12500.7</v>
      </c>
      <c r="I3988" s="10">
        <v>12524.14</v>
      </c>
      <c r="K3988" s="13">
        <f t="shared" si="1915"/>
        <v>4.8099999999994907</v>
      </c>
      <c r="L3988" s="13">
        <f t="shared" si="1925"/>
        <v>-37.950000000000728</v>
      </c>
      <c r="M3988" s="13">
        <f t="shared" si="1916"/>
        <v>34.979999999999563</v>
      </c>
      <c r="N3988" s="13"/>
      <c r="X3988">
        <f t="shared" si="1918"/>
        <v>4.8099999999994907</v>
      </c>
      <c r="Y3988">
        <f t="shared" si="1919"/>
        <v>0</v>
      </c>
      <c r="Z3988">
        <f t="shared" si="1920"/>
        <v>0</v>
      </c>
      <c r="AA3988" s="22">
        <f t="shared" si="1921"/>
        <v>0</v>
      </c>
      <c r="AB3988" s="22">
        <f t="shared" si="1922"/>
        <v>0</v>
      </c>
      <c r="AC3988" s="22">
        <f t="shared" si="1923"/>
        <v>0</v>
      </c>
      <c r="AD3988" s="22">
        <f t="shared" si="1924"/>
        <v>0</v>
      </c>
    </row>
    <row r="3989" spans="3:30" x14ac:dyDescent="0.25">
      <c r="E3989" s="11">
        <v>43158.5</v>
      </c>
      <c r="F3989" s="9">
        <v>12524.64</v>
      </c>
      <c r="G3989" s="9">
        <v>12532.08</v>
      </c>
      <c r="H3989" s="9">
        <v>12497.11</v>
      </c>
      <c r="I3989" s="9">
        <v>12498.37</v>
      </c>
      <c r="K3989" s="13">
        <f t="shared" si="1915"/>
        <v>-26.269999999998618</v>
      </c>
      <c r="L3989" s="13">
        <f t="shared" si="1925"/>
        <v>-64.219999999999345</v>
      </c>
      <c r="M3989" s="13">
        <f t="shared" si="1916"/>
        <v>34.969999999999345</v>
      </c>
      <c r="N3989" s="13"/>
      <c r="X3989">
        <f t="shared" si="1918"/>
        <v>26.269999999998618</v>
      </c>
      <c r="Y3989">
        <f t="shared" si="1919"/>
        <v>0</v>
      </c>
      <c r="Z3989">
        <f t="shared" si="1920"/>
        <v>0</v>
      </c>
      <c r="AA3989" s="22">
        <f t="shared" si="1921"/>
        <v>0</v>
      </c>
      <c r="AB3989" s="22">
        <f t="shared" si="1922"/>
        <v>0</v>
      </c>
      <c r="AC3989" s="22">
        <f t="shared" si="1923"/>
        <v>0</v>
      </c>
      <c r="AD3989" s="22">
        <f t="shared" si="1924"/>
        <v>0</v>
      </c>
    </row>
    <row r="3990" spans="3:30" x14ac:dyDescent="0.25">
      <c r="E3990" s="12">
        <v>43158.541666666664</v>
      </c>
      <c r="F3990" s="10">
        <v>12497.87</v>
      </c>
      <c r="G3990" s="10">
        <v>12506.88</v>
      </c>
      <c r="H3990" s="10">
        <v>12434.79</v>
      </c>
      <c r="I3990" s="10">
        <v>12457.57</v>
      </c>
      <c r="K3990" s="13">
        <f t="shared" si="1915"/>
        <v>-40.300000000001091</v>
      </c>
      <c r="L3990" s="13">
        <f t="shared" si="1925"/>
        <v>-104.52000000000044</v>
      </c>
      <c r="M3990" s="13">
        <f t="shared" si="1916"/>
        <v>72.089999999998327</v>
      </c>
      <c r="N3990" s="13"/>
      <c r="X3990">
        <f t="shared" si="1918"/>
        <v>40.300000000001091</v>
      </c>
      <c r="Y3990">
        <f t="shared" si="1919"/>
        <v>0</v>
      </c>
      <c r="Z3990">
        <f t="shared" si="1920"/>
        <v>0</v>
      </c>
      <c r="AA3990" s="22">
        <f t="shared" si="1921"/>
        <v>0</v>
      </c>
      <c r="AB3990" s="22">
        <f t="shared" si="1922"/>
        <v>0</v>
      </c>
      <c r="AC3990" s="22">
        <f t="shared" si="1923"/>
        <v>0</v>
      </c>
      <c r="AD3990" s="22">
        <f t="shared" si="1924"/>
        <v>0</v>
      </c>
    </row>
    <row r="3991" spans="3:30" x14ac:dyDescent="0.25">
      <c r="E3991" s="11">
        <v>43158.583333333336</v>
      </c>
      <c r="F3991" s="9">
        <v>12458.56</v>
      </c>
      <c r="G3991" s="9">
        <v>12488.54</v>
      </c>
      <c r="H3991" s="9">
        <v>12457.06</v>
      </c>
      <c r="I3991" s="9">
        <v>12476.72</v>
      </c>
      <c r="K3991" s="13">
        <f t="shared" si="1915"/>
        <v>18.159999999999854</v>
      </c>
      <c r="L3991" s="13">
        <f t="shared" si="1925"/>
        <v>-86.360000000000582</v>
      </c>
      <c r="M3991" s="13">
        <f t="shared" si="1916"/>
        <v>31.480000000001382</v>
      </c>
      <c r="N3991" s="13"/>
      <c r="X3991">
        <f t="shared" si="1918"/>
        <v>18.159999999999854</v>
      </c>
      <c r="Y3991">
        <f t="shared" si="1919"/>
        <v>0</v>
      </c>
      <c r="Z3991">
        <f t="shared" si="1920"/>
        <v>0</v>
      </c>
      <c r="AA3991" s="22">
        <f t="shared" si="1921"/>
        <v>0</v>
      </c>
      <c r="AB3991" s="22">
        <f t="shared" si="1922"/>
        <v>0</v>
      </c>
      <c r="AC3991" s="22">
        <f t="shared" si="1923"/>
        <v>0</v>
      </c>
      <c r="AD3991" s="22">
        <f t="shared" si="1924"/>
        <v>0</v>
      </c>
    </row>
    <row r="3992" spans="3:30" x14ac:dyDescent="0.25">
      <c r="E3992" s="12">
        <v>43158.625</v>
      </c>
      <c r="F3992" s="10">
        <v>12476.47</v>
      </c>
      <c r="G3992" s="10">
        <v>12499.52</v>
      </c>
      <c r="H3992" s="10">
        <v>12453.36</v>
      </c>
      <c r="I3992" s="10">
        <v>12499.02</v>
      </c>
      <c r="K3992" s="13">
        <f t="shared" si="1915"/>
        <v>22.550000000001091</v>
      </c>
      <c r="L3992" s="13">
        <f t="shared" si="1925"/>
        <v>-63.809999999999491</v>
      </c>
      <c r="M3992" s="13">
        <f t="shared" si="1916"/>
        <v>46.159999999999854</v>
      </c>
      <c r="N3992" s="13"/>
      <c r="X3992">
        <f t="shared" si="1918"/>
        <v>22.550000000001091</v>
      </c>
      <c r="Y3992">
        <f t="shared" si="1919"/>
        <v>0</v>
      </c>
      <c r="Z3992">
        <f t="shared" si="1920"/>
        <v>0</v>
      </c>
      <c r="AA3992" s="22">
        <f t="shared" si="1921"/>
        <v>0</v>
      </c>
      <c r="AB3992" s="22">
        <f t="shared" si="1922"/>
        <v>0</v>
      </c>
      <c r="AC3992" s="22">
        <f t="shared" si="1923"/>
        <v>0</v>
      </c>
      <c r="AD3992" s="22">
        <f t="shared" si="1924"/>
        <v>0</v>
      </c>
    </row>
    <row r="3993" spans="3:30" x14ac:dyDescent="0.25">
      <c r="E3993" s="11">
        <v>43158.666666666664</v>
      </c>
      <c r="F3993" s="9">
        <v>12498.52</v>
      </c>
      <c r="G3993" s="9">
        <v>12516.78</v>
      </c>
      <c r="H3993" s="9">
        <v>12484.08</v>
      </c>
      <c r="I3993" s="9">
        <v>12492.99</v>
      </c>
      <c r="K3993" s="13">
        <f t="shared" si="1915"/>
        <v>-5.5300000000006548</v>
      </c>
      <c r="L3993" s="13">
        <f t="shared" si="1925"/>
        <v>-69.340000000000146</v>
      </c>
      <c r="M3993" s="13">
        <f t="shared" si="1916"/>
        <v>32.700000000000728</v>
      </c>
      <c r="N3993" s="13"/>
      <c r="X3993">
        <f t="shared" si="1918"/>
        <v>5.5300000000006548</v>
      </c>
      <c r="Y3993">
        <f t="shared" si="1919"/>
        <v>0</v>
      </c>
      <c r="Z3993">
        <f t="shared" si="1920"/>
        <v>0</v>
      </c>
      <c r="AA3993" s="22">
        <f t="shared" si="1921"/>
        <v>0</v>
      </c>
      <c r="AB3993" s="22">
        <f t="shared" si="1922"/>
        <v>0</v>
      </c>
      <c r="AC3993" s="22">
        <f t="shared" si="1923"/>
        <v>0</v>
      </c>
      <c r="AD3993" s="22">
        <f t="shared" si="1924"/>
        <v>0</v>
      </c>
    </row>
    <row r="3994" spans="3:30" x14ac:dyDescent="0.25">
      <c r="E3994" s="12">
        <v>43158.708333333336</v>
      </c>
      <c r="F3994" s="10">
        <v>12492.74</v>
      </c>
      <c r="G3994" s="10">
        <v>12544.96</v>
      </c>
      <c r="H3994" s="10">
        <v>12477.19</v>
      </c>
      <c r="I3994" s="10">
        <v>12480.95</v>
      </c>
      <c r="K3994" s="13">
        <f t="shared" si="1915"/>
        <v>-11.789999999999054</v>
      </c>
      <c r="L3994" s="13">
        <f t="shared" si="1925"/>
        <v>-81.1299999999992</v>
      </c>
      <c r="M3994" s="13">
        <f t="shared" si="1916"/>
        <v>67.769999999998618</v>
      </c>
      <c r="N3994" s="13"/>
      <c r="X3994">
        <f t="shared" si="1918"/>
        <v>11.789999999999054</v>
      </c>
      <c r="Y3994">
        <f t="shared" si="1919"/>
        <v>0</v>
      </c>
      <c r="Z3994">
        <f t="shared" si="1920"/>
        <v>0</v>
      </c>
      <c r="AA3994" s="22">
        <f t="shared" si="1921"/>
        <v>0</v>
      </c>
      <c r="AB3994" s="22">
        <f t="shared" si="1922"/>
        <v>0</v>
      </c>
      <c r="AC3994" s="22">
        <f t="shared" si="1923"/>
        <v>0</v>
      </c>
      <c r="AD3994" s="22">
        <f t="shared" si="1924"/>
        <v>0</v>
      </c>
    </row>
    <row r="3995" spans="3:30" x14ac:dyDescent="0.25">
      <c r="E3995" s="11">
        <v>43158.75</v>
      </c>
      <c r="F3995" s="9">
        <v>12481.45</v>
      </c>
      <c r="G3995" s="9">
        <v>12497.95</v>
      </c>
      <c r="H3995" s="9">
        <v>12449.56</v>
      </c>
      <c r="I3995" s="9">
        <v>12453.17</v>
      </c>
      <c r="K3995" s="13">
        <f t="shared" si="1915"/>
        <v>-28.280000000000655</v>
      </c>
      <c r="L3995" s="13">
        <f t="shared" si="1925"/>
        <v>-109.40999999999985</v>
      </c>
      <c r="M3995" s="13">
        <f t="shared" si="1916"/>
        <v>48.390000000001237</v>
      </c>
      <c r="N3995" s="13"/>
      <c r="X3995">
        <f t="shared" si="1918"/>
        <v>28.280000000000655</v>
      </c>
      <c r="Y3995">
        <f t="shared" si="1919"/>
        <v>0</v>
      </c>
      <c r="Z3995">
        <f t="shared" si="1920"/>
        <v>0</v>
      </c>
      <c r="AA3995" s="22">
        <f t="shared" si="1921"/>
        <v>0</v>
      </c>
      <c r="AB3995" s="22">
        <f t="shared" si="1922"/>
        <v>0</v>
      </c>
      <c r="AC3995" s="22">
        <f t="shared" si="1923"/>
        <v>0</v>
      </c>
      <c r="AD3995" s="22">
        <f t="shared" si="1924"/>
        <v>0</v>
      </c>
    </row>
    <row r="3996" spans="3:30" x14ac:dyDescent="0.25">
      <c r="E3996" s="12">
        <v>43158.791666666664</v>
      </c>
      <c r="F3996" s="10">
        <v>12453.67</v>
      </c>
      <c r="G3996" s="10">
        <v>12482.17</v>
      </c>
      <c r="H3996" s="10">
        <v>12428.66</v>
      </c>
      <c r="I3996" s="10">
        <v>12481.67</v>
      </c>
      <c r="K3996" s="13">
        <f t="shared" si="1915"/>
        <v>28</v>
      </c>
      <c r="L3996" s="13">
        <f t="shared" si="1925"/>
        <v>-81.409999999999854</v>
      </c>
      <c r="M3996" s="13">
        <f t="shared" si="1916"/>
        <v>53.510000000000218</v>
      </c>
      <c r="N3996" s="13"/>
      <c r="X3996">
        <f t="shared" si="1918"/>
        <v>28</v>
      </c>
      <c r="Y3996">
        <f t="shared" si="1919"/>
        <v>0</v>
      </c>
      <c r="Z3996">
        <f t="shared" si="1920"/>
        <v>0</v>
      </c>
      <c r="AA3996" s="22">
        <f t="shared" si="1921"/>
        <v>0</v>
      </c>
      <c r="AB3996" s="22">
        <f t="shared" si="1922"/>
        <v>0</v>
      </c>
      <c r="AC3996" s="22">
        <f t="shared" si="1923"/>
        <v>0</v>
      </c>
      <c r="AD3996" s="22">
        <f t="shared" si="1924"/>
        <v>0</v>
      </c>
    </row>
    <row r="3997" spans="3:30" x14ac:dyDescent="0.25">
      <c r="E3997" s="11">
        <v>43158.833333333336</v>
      </c>
      <c r="F3997" s="9">
        <v>12481.42</v>
      </c>
      <c r="G3997" s="9">
        <v>12489.17</v>
      </c>
      <c r="H3997" s="9">
        <v>12450.15</v>
      </c>
      <c r="I3997" s="9">
        <v>12454.15</v>
      </c>
      <c r="K3997" s="13">
        <f t="shared" si="1915"/>
        <v>-27.270000000000437</v>
      </c>
      <c r="L3997" s="13">
        <f t="shared" si="1925"/>
        <v>-108.68000000000029</v>
      </c>
      <c r="M3997" s="13">
        <f t="shared" si="1916"/>
        <v>39.020000000000437</v>
      </c>
      <c r="N3997" s="13"/>
      <c r="X3997">
        <f t="shared" si="1918"/>
        <v>27.270000000000437</v>
      </c>
      <c r="Y3997">
        <f t="shared" si="1919"/>
        <v>0</v>
      </c>
      <c r="Z3997">
        <f t="shared" si="1920"/>
        <v>0</v>
      </c>
      <c r="AA3997" s="22">
        <f t="shared" si="1921"/>
        <v>0</v>
      </c>
      <c r="AB3997" s="22">
        <f t="shared" si="1922"/>
        <v>0</v>
      </c>
      <c r="AC3997" s="22">
        <f t="shared" si="1923"/>
        <v>0</v>
      </c>
      <c r="AD3997" s="22">
        <f t="shared" si="1924"/>
        <v>0</v>
      </c>
    </row>
    <row r="3998" spans="3:30" x14ac:dyDescent="0.25">
      <c r="E3998" s="12">
        <v>43158.875</v>
      </c>
      <c r="F3998" s="10">
        <v>12453.9</v>
      </c>
      <c r="G3998" s="10">
        <v>12471.15</v>
      </c>
      <c r="H3998" s="10">
        <v>12434.64</v>
      </c>
      <c r="I3998" s="10">
        <v>12451.89</v>
      </c>
      <c r="K3998" s="13">
        <f t="shared" si="1915"/>
        <v>-2.0100000000002183</v>
      </c>
      <c r="L3998" s="13">
        <f t="shared" si="1925"/>
        <v>-110.69000000000051</v>
      </c>
      <c r="M3998" s="13">
        <f t="shared" si="1916"/>
        <v>36.510000000000218</v>
      </c>
      <c r="N3998" s="13"/>
      <c r="X3998">
        <f t="shared" si="1918"/>
        <v>2.0100000000002183</v>
      </c>
      <c r="Y3998">
        <f t="shared" si="1919"/>
        <v>0</v>
      </c>
      <c r="Z3998">
        <f t="shared" si="1920"/>
        <v>0</v>
      </c>
      <c r="AA3998" s="22">
        <f t="shared" si="1921"/>
        <v>0</v>
      </c>
      <c r="AB3998" s="22">
        <f t="shared" si="1922"/>
        <v>0</v>
      </c>
      <c r="AC3998" s="22">
        <f t="shared" si="1923"/>
        <v>0</v>
      </c>
      <c r="AD3998" s="22">
        <f t="shared" si="1924"/>
        <v>0</v>
      </c>
    </row>
    <row r="3999" spans="3:30" x14ac:dyDescent="0.25">
      <c r="E3999" s="11">
        <v>43158.916666666664</v>
      </c>
      <c r="F3999" s="9">
        <v>12451.64</v>
      </c>
      <c r="G3999" s="9">
        <v>12458.14</v>
      </c>
      <c r="H3999" s="9">
        <v>12424.62</v>
      </c>
      <c r="I3999" s="9">
        <v>12426.63</v>
      </c>
      <c r="K3999" s="13">
        <f t="shared" si="1915"/>
        <v>-25.010000000000218</v>
      </c>
      <c r="L3999" s="13">
        <f t="shared" si="1925"/>
        <v>-135.70000000000073</v>
      </c>
      <c r="M3999" s="13">
        <f t="shared" si="1916"/>
        <v>33.519999999998618</v>
      </c>
      <c r="N3999" s="13"/>
      <c r="X3999">
        <f t="shared" si="1918"/>
        <v>25.010000000000218</v>
      </c>
      <c r="Y3999">
        <f t="shared" si="1919"/>
        <v>0</v>
      </c>
      <c r="Z3999">
        <f t="shared" si="1920"/>
        <v>0</v>
      </c>
      <c r="AA3999" s="22">
        <f t="shared" si="1921"/>
        <v>0</v>
      </c>
      <c r="AB3999" s="22">
        <f t="shared" si="1922"/>
        <v>0</v>
      </c>
      <c r="AC3999" s="22">
        <f t="shared" si="1923"/>
        <v>0</v>
      </c>
      <c r="AD3999" s="22">
        <f t="shared" si="1924"/>
        <v>0</v>
      </c>
    </row>
    <row r="4000" spans="3:30" hidden="1" x14ac:dyDescent="0.25">
      <c r="E4000" s="12">
        <v>43158.958333333336</v>
      </c>
      <c r="F4000" s="10">
        <v>12449.28</v>
      </c>
      <c r="G4000" s="10">
        <v>12452.68</v>
      </c>
      <c r="H4000" s="10">
        <v>12436.82</v>
      </c>
      <c r="I4000" s="10">
        <v>12439.08</v>
      </c>
    </row>
    <row r="4001" spans="3:30" hidden="1" x14ac:dyDescent="0.25">
      <c r="E4001" s="11">
        <v>43159.041666666664</v>
      </c>
      <c r="F4001" s="9">
        <v>12429.96</v>
      </c>
      <c r="G4001" s="9">
        <v>12463.93</v>
      </c>
      <c r="H4001" s="9">
        <v>12427.93</v>
      </c>
      <c r="I4001" s="9">
        <v>12461.93</v>
      </c>
    </row>
    <row r="4002" spans="3:30" hidden="1" x14ac:dyDescent="0.25">
      <c r="E4002" s="12">
        <v>43159.083333333336</v>
      </c>
      <c r="F4002" s="10">
        <v>12461.93</v>
      </c>
      <c r="G4002" s="10">
        <v>12467.95</v>
      </c>
      <c r="H4002" s="10">
        <v>12453.43</v>
      </c>
      <c r="I4002" s="10">
        <v>12459.43</v>
      </c>
    </row>
    <row r="4003" spans="3:30" hidden="1" x14ac:dyDescent="0.25">
      <c r="E4003" s="11">
        <v>43159.125</v>
      </c>
      <c r="F4003" s="9">
        <v>12459.43</v>
      </c>
      <c r="G4003" s="9">
        <v>12461.46</v>
      </c>
      <c r="H4003" s="9">
        <v>12425.42</v>
      </c>
      <c r="I4003" s="9">
        <v>12433.45</v>
      </c>
    </row>
    <row r="4004" spans="3:30" hidden="1" x14ac:dyDescent="0.25">
      <c r="E4004" s="12">
        <v>43159.166666666664</v>
      </c>
      <c r="F4004" s="10">
        <v>12434.42</v>
      </c>
      <c r="G4004" s="10">
        <v>12438.46</v>
      </c>
      <c r="H4004" s="10">
        <v>12427.43</v>
      </c>
      <c r="I4004" s="10">
        <v>12430.44</v>
      </c>
    </row>
    <row r="4005" spans="3:30" hidden="1" x14ac:dyDescent="0.25">
      <c r="E4005" s="11">
        <v>43159.208333333336</v>
      </c>
      <c r="F4005" s="9">
        <v>12431.46</v>
      </c>
      <c r="G4005" s="9">
        <v>12431.46</v>
      </c>
      <c r="H4005" s="9">
        <v>12386.36</v>
      </c>
      <c r="I4005" s="9">
        <v>12411.46</v>
      </c>
    </row>
    <row r="4006" spans="3:30" hidden="1" x14ac:dyDescent="0.25">
      <c r="E4006" s="12">
        <v>43159.25</v>
      </c>
      <c r="F4006" s="10">
        <v>12410.44</v>
      </c>
      <c r="G4006" s="10">
        <v>12416.96</v>
      </c>
      <c r="H4006" s="10">
        <v>12401.4</v>
      </c>
      <c r="I4006" s="10">
        <v>12416.93</v>
      </c>
    </row>
    <row r="4007" spans="3:30" hidden="1" x14ac:dyDescent="0.25">
      <c r="E4007" s="11">
        <v>43159.291666666664</v>
      </c>
      <c r="F4007" s="9">
        <v>12415.93</v>
      </c>
      <c r="G4007" s="9">
        <v>12425.95</v>
      </c>
      <c r="H4007" s="9">
        <v>12409.96</v>
      </c>
      <c r="I4007" s="9">
        <v>12411.94</v>
      </c>
    </row>
    <row r="4008" spans="3:30" x14ac:dyDescent="0.25">
      <c r="C4008">
        <v>1</v>
      </c>
      <c r="E4008" s="12">
        <v>43159.333333333336</v>
      </c>
      <c r="F4008" s="10">
        <v>12410.94</v>
      </c>
      <c r="G4008" s="10">
        <v>12426.37</v>
      </c>
      <c r="H4008" s="10">
        <v>12405.93</v>
      </c>
      <c r="I4008" s="10">
        <v>12418.18</v>
      </c>
      <c r="K4008" s="13">
        <f t="shared" ref="K4008:K4022" si="1926">I4008-F4008</f>
        <v>7.2399999999997817</v>
      </c>
      <c r="L4008" s="13">
        <v>0</v>
      </c>
      <c r="M4008" s="13">
        <f t="shared" ref="M4008:M4022" si="1927">G4008-H4008</f>
        <v>20.440000000000509</v>
      </c>
      <c r="N4008" s="13">
        <f t="shared" ref="N4008" si="1928">I4022-F4008</f>
        <v>-44.420000000000073</v>
      </c>
      <c r="O4008" s="18">
        <f>IF(K4008*N4008&gt;0,1,0)</f>
        <v>0</v>
      </c>
      <c r="S4008" s="13">
        <f>MAX(G4008:G4023)</f>
        <v>12518.2</v>
      </c>
      <c r="X4008">
        <f t="shared" ref="X4008:X4022" si="1929">ABS(K4008)</f>
        <v>7.2399999999997817</v>
      </c>
      <c r="Y4008">
        <f t="shared" ref="Y4008:Y4022" si="1930">ABS(N4008)</f>
        <v>44.420000000000073</v>
      </c>
      <c r="Z4008">
        <f t="shared" ref="Z4008:Z4022" si="1931">IF(S4008&lt;1000,ABS(S4008),0)</f>
        <v>0</v>
      </c>
      <c r="AA4008" s="22">
        <f t="shared" ref="AA4008:AA4022" si="1932">ABS(P4008)</f>
        <v>0</v>
      </c>
      <c r="AB4008" s="22">
        <f t="shared" ref="AB4008:AB4022" si="1933">ABS(Q4008)</f>
        <v>0</v>
      </c>
      <c r="AC4008" s="22">
        <f t="shared" ref="AC4008:AC4022" si="1934">IF(O4008=1,ABS(P4009),0)</f>
        <v>0</v>
      </c>
      <c r="AD4008" s="22">
        <f t="shared" ref="AD4008:AD4022" si="1935">IF(O4008=0,ABS(Q4009),0)</f>
        <v>0.36113548063667783</v>
      </c>
    </row>
    <row r="4009" spans="3:30" x14ac:dyDescent="0.25">
      <c r="E4009" s="11">
        <v>43159.375</v>
      </c>
      <c r="F4009" s="9">
        <v>12419.38</v>
      </c>
      <c r="G4009" s="9">
        <v>12443.52</v>
      </c>
      <c r="H4009" s="9">
        <v>12392.55</v>
      </c>
      <c r="I4009" s="9">
        <v>12408.64</v>
      </c>
      <c r="K4009" s="13">
        <f t="shared" si="1926"/>
        <v>-10.739999999999782</v>
      </c>
      <c r="L4009" s="13">
        <f t="shared" ref="L4009:L4022" si="1936">L4008+K4009</f>
        <v>-10.739999999999782</v>
      </c>
      <c r="M4009" s="13">
        <f t="shared" si="1927"/>
        <v>50.970000000001164</v>
      </c>
      <c r="N4009" s="13"/>
      <c r="P4009">
        <f>_xlfn.IFS(K4008&lt;0,MIN(L4008:L4022),K4008&gt;0,MAX(L4008:L4022))/S3987</f>
        <v>0.47712745958140912</v>
      </c>
      <c r="Q4009">
        <f>_xlfn.IFS(K4008&lt;0,MAX(L4008:L4022),K4008&gt;0,MIN(L4008:L4022))/S3987</f>
        <v>-0.36113548063667783</v>
      </c>
      <c r="S4009" s="13">
        <f>MIN(H4008:H4023)</f>
        <v>12356.39</v>
      </c>
      <c r="X4009">
        <f t="shared" si="1929"/>
        <v>10.739999999999782</v>
      </c>
      <c r="Y4009">
        <f t="shared" si="1930"/>
        <v>0</v>
      </c>
      <c r="Z4009">
        <f t="shared" si="1931"/>
        <v>0</v>
      </c>
      <c r="AA4009" s="22">
        <f t="shared" si="1932"/>
        <v>0.47712745958140912</v>
      </c>
      <c r="AB4009" s="22">
        <f t="shared" si="1933"/>
        <v>0.36113548063667783</v>
      </c>
      <c r="AC4009" s="22">
        <f t="shared" si="1934"/>
        <v>0</v>
      </c>
      <c r="AD4009" s="22">
        <f t="shared" si="1935"/>
        <v>0</v>
      </c>
    </row>
    <row r="4010" spans="3:30" x14ac:dyDescent="0.25">
      <c r="E4010" s="12">
        <v>43159.416666666664</v>
      </c>
      <c r="F4010" s="10">
        <v>12411.64</v>
      </c>
      <c r="G4010" s="10">
        <v>12468.22</v>
      </c>
      <c r="H4010" s="10">
        <v>12411.64</v>
      </c>
      <c r="I4010" s="10">
        <v>12447.62</v>
      </c>
      <c r="K4010" s="13">
        <f t="shared" si="1926"/>
        <v>35.980000000001382</v>
      </c>
      <c r="L4010" s="13">
        <f t="shared" si="1936"/>
        <v>25.240000000001601</v>
      </c>
      <c r="M4010" s="13">
        <f t="shared" si="1927"/>
        <v>56.579999999999927</v>
      </c>
      <c r="N4010" s="13"/>
      <c r="S4010" s="13">
        <f>S4008-S4009</f>
        <v>161.81000000000131</v>
      </c>
      <c r="X4010">
        <f t="shared" si="1929"/>
        <v>35.980000000001382</v>
      </c>
      <c r="Y4010">
        <f t="shared" si="1930"/>
        <v>0</v>
      </c>
      <c r="Z4010">
        <f t="shared" si="1931"/>
        <v>161.81000000000131</v>
      </c>
      <c r="AA4010" s="22">
        <f t="shared" si="1932"/>
        <v>0</v>
      </c>
      <c r="AB4010" s="22">
        <f t="shared" si="1933"/>
        <v>0</v>
      </c>
      <c r="AC4010" s="22">
        <f t="shared" si="1934"/>
        <v>0</v>
      </c>
      <c r="AD4010" s="22">
        <f t="shared" si="1935"/>
        <v>0</v>
      </c>
    </row>
    <row r="4011" spans="3:30" x14ac:dyDescent="0.25">
      <c r="E4011" s="11">
        <v>43159.458333333336</v>
      </c>
      <c r="F4011" s="9">
        <v>12447.37</v>
      </c>
      <c r="G4011" s="9">
        <v>12478.92</v>
      </c>
      <c r="H4011" s="9">
        <v>12445.74</v>
      </c>
      <c r="I4011" s="9">
        <v>12476.67</v>
      </c>
      <c r="K4011" s="13">
        <f t="shared" si="1926"/>
        <v>29.299999999999272</v>
      </c>
      <c r="L4011" s="13">
        <f t="shared" si="1936"/>
        <v>54.540000000000873</v>
      </c>
      <c r="M4011" s="13">
        <f t="shared" si="1927"/>
        <v>33.180000000000291</v>
      </c>
      <c r="N4011" s="13"/>
      <c r="X4011">
        <f t="shared" si="1929"/>
        <v>29.299999999999272</v>
      </c>
      <c r="Y4011">
        <f t="shared" si="1930"/>
        <v>0</v>
      </c>
      <c r="Z4011">
        <f t="shared" si="1931"/>
        <v>0</v>
      </c>
      <c r="AA4011" s="22">
        <f t="shared" si="1932"/>
        <v>0</v>
      </c>
      <c r="AB4011" s="22">
        <f t="shared" si="1933"/>
        <v>0</v>
      </c>
      <c r="AC4011" s="22">
        <f t="shared" si="1934"/>
        <v>0</v>
      </c>
      <c r="AD4011" s="22">
        <f t="shared" si="1935"/>
        <v>0</v>
      </c>
    </row>
    <row r="4012" spans="3:30" x14ac:dyDescent="0.25">
      <c r="E4012" s="12">
        <v>43159.5</v>
      </c>
      <c r="F4012" s="10">
        <v>12476.92</v>
      </c>
      <c r="G4012" s="10">
        <v>12479.17</v>
      </c>
      <c r="H4012" s="10">
        <v>12446.92</v>
      </c>
      <c r="I4012" s="10">
        <v>12452.67</v>
      </c>
      <c r="K4012" s="13">
        <f t="shared" si="1926"/>
        <v>-24.25</v>
      </c>
      <c r="L4012" s="13">
        <f t="shared" si="1936"/>
        <v>30.290000000000873</v>
      </c>
      <c r="M4012" s="13">
        <f t="shared" si="1927"/>
        <v>32.25</v>
      </c>
      <c r="N4012" s="13"/>
      <c r="X4012">
        <f t="shared" si="1929"/>
        <v>24.25</v>
      </c>
      <c r="Y4012">
        <f t="shared" si="1930"/>
        <v>0</v>
      </c>
      <c r="Z4012">
        <f t="shared" si="1931"/>
        <v>0</v>
      </c>
      <c r="AA4012" s="22">
        <f t="shared" si="1932"/>
        <v>0</v>
      </c>
      <c r="AB4012" s="22">
        <f t="shared" si="1933"/>
        <v>0</v>
      </c>
      <c r="AC4012" s="22">
        <f t="shared" si="1934"/>
        <v>0</v>
      </c>
      <c r="AD4012" s="22">
        <f t="shared" si="1935"/>
        <v>0</v>
      </c>
    </row>
    <row r="4013" spans="3:30" x14ac:dyDescent="0.25">
      <c r="E4013" s="11">
        <v>43159.541666666664</v>
      </c>
      <c r="F4013" s="9">
        <v>12452.67</v>
      </c>
      <c r="G4013" s="9">
        <v>12472.11</v>
      </c>
      <c r="H4013" s="9">
        <v>12437.06</v>
      </c>
      <c r="I4013" s="9">
        <v>12437.12</v>
      </c>
      <c r="K4013" s="13">
        <f t="shared" si="1926"/>
        <v>-15.549999999999272</v>
      </c>
      <c r="L4013" s="13">
        <f t="shared" si="1936"/>
        <v>14.740000000001601</v>
      </c>
      <c r="M4013" s="13">
        <f t="shared" si="1927"/>
        <v>35.050000000001091</v>
      </c>
      <c r="N4013" s="13"/>
      <c r="X4013">
        <f t="shared" si="1929"/>
        <v>15.549999999999272</v>
      </c>
      <c r="Y4013">
        <f t="shared" si="1930"/>
        <v>0</v>
      </c>
      <c r="Z4013">
        <f t="shared" si="1931"/>
        <v>0</v>
      </c>
      <c r="AA4013" s="22">
        <f t="shared" si="1932"/>
        <v>0</v>
      </c>
      <c r="AB4013" s="22">
        <f t="shared" si="1933"/>
        <v>0</v>
      </c>
      <c r="AC4013" s="22">
        <f t="shared" si="1934"/>
        <v>0</v>
      </c>
      <c r="AD4013" s="22">
        <f t="shared" si="1935"/>
        <v>0</v>
      </c>
    </row>
    <row r="4014" spans="3:30" x14ac:dyDescent="0.25">
      <c r="E4014" s="12">
        <v>43159.583333333336</v>
      </c>
      <c r="F4014" s="10">
        <v>12437.89</v>
      </c>
      <c r="G4014" s="10">
        <v>12463.72</v>
      </c>
      <c r="H4014" s="10">
        <v>12434.47</v>
      </c>
      <c r="I4014" s="10">
        <v>12462.47</v>
      </c>
      <c r="K4014" s="13">
        <f t="shared" si="1926"/>
        <v>24.579999999999927</v>
      </c>
      <c r="L4014" s="13">
        <f t="shared" si="1936"/>
        <v>39.320000000001528</v>
      </c>
      <c r="M4014" s="13">
        <f t="shared" si="1927"/>
        <v>29.25</v>
      </c>
      <c r="N4014" s="13"/>
      <c r="X4014">
        <f t="shared" si="1929"/>
        <v>24.579999999999927</v>
      </c>
      <c r="Y4014">
        <f t="shared" si="1930"/>
        <v>0</v>
      </c>
      <c r="Z4014">
        <f t="shared" si="1931"/>
        <v>0</v>
      </c>
      <c r="AA4014" s="22">
        <f t="shared" si="1932"/>
        <v>0</v>
      </c>
      <c r="AB4014" s="22">
        <f t="shared" si="1933"/>
        <v>0</v>
      </c>
      <c r="AC4014" s="22">
        <f t="shared" si="1934"/>
        <v>0</v>
      </c>
      <c r="AD4014" s="22">
        <f t="shared" si="1935"/>
        <v>0</v>
      </c>
    </row>
    <row r="4015" spans="3:30" x14ac:dyDescent="0.25">
      <c r="E4015" s="11">
        <v>43159.625</v>
      </c>
      <c r="F4015" s="9">
        <v>12461.97</v>
      </c>
      <c r="G4015" s="9">
        <v>12489.37</v>
      </c>
      <c r="H4015" s="9">
        <v>12458.97</v>
      </c>
      <c r="I4015" s="9">
        <v>12474.47</v>
      </c>
      <c r="K4015" s="13">
        <f t="shared" si="1926"/>
        <v>12.5</v>
      </c>
      <c r="L4015" s="13">
        <f t="shared" si="1936"/>
        <v>51.820000000001528</v>
      </c>
      <c r="M4015" s="13">
        <f t="shared" si="1927"/>
        <v>30.400000000001455</v>
      </c>
      <c r="N4015" s="13"/>
      <c r="X4015">
        <f t="shared" si="1929"/>
        <v>12.5</v>
      </c>
      <c r="Y4015">
        <f t="shared" si="1930"/>
        <v>0</v>
      </c>
      <c r="Z4015">
        <f t="shared" si="1931"/>
        <v>0</v>
      </c>
      <c r="AA4015" s="22">
        <f t="shared" si="1932"/>
        <v>0</v>
      </c>
      <c r="AB4015" s="22">
        <f t="shared" si="1933"/>
        <v>0</v>
      </c>
      <c r="AC4015" s="22">
        <f t="shared" si="1934"/>
        <v>0</v>
      </c>
      <c r="AD4015" s="22">
        <f t="shared" si="1935"/>
        <v>0</v>
      </c>
    </row>
    <row r="4016" spans="3:30" x14ac:dyDescent="0.25">
      <c r="E4016" s="12">
        <v>43159.666666666664</v>
      </c>
      <c r="F4016" s="10">
        <v>12474.69</v>
      </c>
      <c r="G4016" s="10">
        <v>12501.18</v>
      </c>
      <c r="H4016" s="10">
        <v>12470.16</v>
      </c>
      <c r="I4016" s="10">
        <v>12499.01</v>
      </c>
      <c r="K4016" s="13">
        <f t="shared" si="1926"/>
        <v>24.319999999999709</v>
      </c>
      <c r="L4016" s="13">
        <f t="shared" si="1936"/>
        <v>76.140000000001237</v>
      </c>
      <c r="M4016" s="13">
        <f t="shared" si="1927"/>
        <v>31.020000000000437</v>
      </c>
      <c r="N4016" s="13"/>
      <c r="X4016">
        <f t="shared" si="1929"/>
        <v>24.319999999999709</v>
      </c>
      <c r="Y4016">
        <f t="shared" si="1930"/>
        <v>0</v>
      </c>
      <c r="Z4016">
        <f t="shared" si="1931"/>
        <v>0</v>
      </c>
      <c r="AA4016" s="22">
        <f t="shared" si="1932"/>
        <v>0</v>
      </c>
      <c r="AB4016" s="22">
        <f t="shared" si="1933"/>
        <v>0</v>
      </c>
      <c r="AC4016" s="22">
        <f t="shared" si="1934"/>
        <v>0</v>
      </c>
      <c r="AD4016" s="22">
        <f t="shared" si="1935"/>
        <v>0</v>
      </c>
    </row>
    <row r="4017" spans="3:30" x14ac:dyDescent="0.25">
      <c r="E4017" s="11">
        <v>43159.708333333336</v>
      </c>
      <c r="F4017" s="9">
        <v>12500.44</v>
      </c>
      <c r="G4017" s="9">
        <v>12518.2</v>
      </c>
      <c r="H4017" s="9">
        <v>12458.19</v>
      </c>
      <c r="I4017" s="9">
        <v>12463.89</v>
      </c>
      <c r="K4017" s="13">
        <f t="shared" si="1926"/>
        <v>-36.550000000001091</v>
      </c>
      <c r="L4017" s="13">
        <f t="shared" si="1936"/>
        <v>39.590000000000146</v>
      </c>
      <c r="M4017" s="13">
        <f t="shared" si="1927"/>
        <v>60.010000000000218</v>
      </c>
      <c r="N4017" s="13"/>
      <c r="X4017">
        <f t="shared" si="1929"/>
        <v>36.550000000001091</v>
      </c>
      <c r="Y4017">
        <f t="shared" si="1930"/>
        <v>0</v>
      </c>
      <c r="Z4017">
        <f t="shared" si="1931"/>
        <v>0</v>
      </c>
      <c r="AA4017" s="22">
        <f t="shared" si="1932"/>
        <v>0</v>
      </c>
      <c r="AB4017" s="22">
        <f t="shared" si="1933"/>
        <v>0</v>
      </c>
      <c r="AC4017" s="22">
        <f t="shared" si="1934"/>
        <v>0</v>
      </c>
      <c r="AD4017" s="22">
        <f t="shared" si="1935"/>
        <v>0</v>
      </c>
    </row>
    <row r="4018" spans="3:30" x14ac:dyDescent="0.25">
      <c r="E4018" s="12">
        <v>43159.75</v>
      </c>
      <c r="F4018" s="10">
        <v>12463.67</v>
      </c>
      <c r="G4018" s="10">
        <v>12463.67</v>
      </c>
      <c r="H4018" s="10">
        <v>12416.02</v>
      </c>
      <c r="I4018" s="10">
        <v>12436.52</v>
      </c>
      <c r="K4018" s="13">
        <f t="shared" si="1926"/>
        <v>-27.149999999999636</v>
      </c>
      <c r="L4018" s="13">
        <f t="shared" si="1936"/>
        <v>12.440000000000509</v>
      </c>
      <c r="M4018" s="13">
        <f t="shared" si="1927"/>
        <v>47.649999999999636</v>
      </c>
      <c r="N4018" s="13"/>
      <c r="X4018">
        <f t="shared" si="1929"/>
        <v>27.149999999999636</v>
      </c>
      <c r="Y4018">
        <f t="shared" si="1930"/>
        <v>0</v>
      </c>
      <c r="Z4018">
        <f t="shared" si="1931"/>
        <v>0</v>
      </c>
      <c r="AA4018" s="22">
        <f t="shared" si="1932"/>
        <v>0</v>
      </c>
      <c r="AB4018" s="22">
        <f t="shared" si="1933"/>
        <v>0</v>
      </c>
      <c r="AC4018" s="22">
        <f t="shared" si="1934"/>
        <v>0</v>
      </c>
      <c r="AD4018" s="22">
        <f t="shared" si="1935"/>
        <v>0</v>
      </c>
    </row>
    <row r="4019" spans="3:30" x14ac:dyDescent="0.25">
      <c r="E4019" s="11">
        <v>43159.791666666664</v>
      </c>
      <c r="F4019" s="9">
        <v>12436.52</v>
      </c>
      <c r="G4019" s="9">
        <v>12451.71</v>
      </c>
      <c r="H4019" s="9">
        <v>12422.43</v>
      </c>
      <c r="I4019" s="9">
        <v>12444.72</v>
      </c>
      <c r="K4019" s="13">
        <f t="shared" si="1926"/>
        <v>8.1999999999989086</v>
      </c>
      <c r="L4019" s="13">
        <f t="shared" si="1936"/>
        <v>20.639999999999418</v>
      </c>
      <c r="M4019" s="13">
        <f t="shared" si="1927"/>
        <v>29.279999999998836</v>
      </c>
      <c r="N4019" s="13"/>
      <c r="X4019">
        <f t="shared" si="1929"/>
        <v>8.1999999999989086</v>
      </c>
      <c r="Y4019">
        <f t="shared" si="1930"/>
        <v>0</v>
      </c>
      <c r="Z4019">
        <f t="shared" si="1931"/>
        <v>0</v>
      </c>
      <c r="AA4019" s="22">
        <f t="shared" si="1932"/>
        <v>0</v>
      </c>
      <c r="AB4019" s="22">
        <f t="shared" si="1933"/>
        <v>0</v>
      </c>
      <c r="AC4019" s="22">
        <f t="shared" si="1934"/>
        <v>0</v>
      </c>
      <c r="AD4019" s="22">
        <f t="shared" si="1935"/>
        <v>0</v>
      </c>
    </row>
    <row r="4020" spans="3:30" x14ac:dyDescent="0.25">
      <c r="E4020" s="12">
        <v>43159.833333333336</v>
      </c>
      <c r="F4020" s="10">
        <v>12444.02</v>
      </c>
      <c r="G4020" s="10">
        <v>12453.52</v>
      </c>
      <c r="H4020" s="10">
        <v>12434</v>
      </c>
      <c r="I4020" s="10">
        <v>12447.52</v>
      </c>
      <c r="K4020" s="13">
        <f t="shared" si="1926"/>
        <v>3.5</v>
      </c>
      <c r="L4020" s="13">
        <f t="shared" si="1936"/>
        <v>24.139999999999418</v>
      </c>
      <c r="M4020" s="13">
        <f t="shared" si="1927"/>
        <v>19.520000000000437</v>
      </c>
      <c r="N4020" s="13"/>
      <c r="X4020">
        <f t="shared" si="1929"/>
        <v>3.5</v>
      </c>
      <c r="Y4020">
        <f t="shared" si="1930"/>
        <v>0</v>
      </c>
      <c r="Z4020">
        <f t="shared" si="1931"/>
        <v>0</v>
      </c>
      <c r="AA4020" s="22">
        <f t="shared" si="1932"/>
        <v>0</v>
      </c>
      <c r="AB4020" s="22">
        <f t="shared" si="1933"/>
        <v>0</v>
      </c>
      <c r="AC4020" s="22">
        <f t="shared" si="1934"/>
        <v>0</v>
      </c>
      <c r="AD4020" s="22">
        <f t="shared" si="1935"/>
        <v>0</v>
      </c>
    </row>
    <row r="4021" spans="3:30" x14ac:dyDescent="0.25">
      <c r="E4021" s="11">
        <v>43159.875</v>
      </c>
      <c r="F4021" s="9">
        <v>12447.27</v>
      </c>
      <c r="G4021" s="9">
        <v>12457.7</v>
      </c>
      <c r="H4021" s="9">
        <v>12400.93</v>
      </c>
      <c r="I4021" s="9">
        <v>12403.68</v>
      </c>
      <c r="K4021" s="13">
        <f t="shared" si="1926"/>
        <v>-43.590000000000146</v>
      </c>
      <c r="L4021" s="13">
        <f t="shared" si="1936"/>
        <v>-19.450000000000728</v>
      </c>
      <c r="M4021" s="13">
        <f t="shared" si="1927"/>
        <v>56.770000000000437</v>
      </c>
      <c r="N4021" s="13"/>
      <c r="X4021">
        <f t="shared" si="1929"/>
        <v>43.590000000000146</v>
      </c>
      <c r="Y4021">
        <f t="shared" si="1930"/>
        <v>0</v>
      </c>
      <c r="Z4021">
        <f t="shared" si="1931"/>
        <v>0</v>
      </c>
      <c r="AA4021" s="22">
        <f t="shared" si="1932"/>
        <v>0</v>
      </c>
      <c r="AB4021" s="22">
        <f t="shared" si="1933"/>
        <v>0</v>
      </c>
      <c r="AC4021" s="22">
        <f t="shared" si="1934"/>
        <v>0</v>
      </c>
      <c r="AD4021" s="22">
        <f t="shared" si="1935"/>
        <v>0</v>
      </c>
    </row>
    <row r="4022" spans="3:30" x14ac:dyDescent="0.25">
      <c r="E4022" s="12">
        <v>43159.916666666664</v>
      </c>
      <c r="F4022" s="10">
        <v>12404.7</v>
      </c>
      <c r="G4022" s="10">
        <v>12413.02</v>
      </c>
      <c r="H4022" s="10">
        <v>12362.52</v>
      </c>
      <c r="I4022" s="10">
        <v>12366.52</v>
      </c>
      <c r="K4022" s="13">
        <f t="shared" si="1926"/>
        <v>-38.180000000000291</v>
      </c>
      <c r="L4022" s="13">
        <f t="shared" si="1936"/>
        <v>-57.630000000001019</v>
      </c>
      <c r="M4022" s="13">
        <f t="shared" si="1927"/>
        <v>50.5</v>
      </c>
      <c r="N4022" s="13"/>
      <c r="X4022">
        <f t="shared" si="1929"/>
        <v>38.180000000000291</v>
      </c>
      <c r="Y4022">
        <f t="shared" si="1930"/>
        <v>0</v>
      </c>
      <c r="Z4022">
        <f t="shared" si="1931"/>
        <v>0</v>
      </c>
      <c r="AA4022" s="22">
        <f t="shared" si="1932"/>
        <v>0</v>
      </c>
      <c r="AB4022" s="22">
        <f t="shared" si="1933"/>
        <v>0</v>
      </c>
      <c r="AC4022" s="22">
        <f t="shared" si="1934"/>
        <v>0</v>
      </c>
      <c r="AD4022" s="22">
        <f t="shared" si="1935"/>
        <v>0</v>
      </c>
    </row>
    <row r="4023" spans="3:30" hidden="1" x14ac:dyDescent="0.25">
      <c r="E4023" s="11">
        <v>43159.958333333336</v>
      </c>
      <c r="F4023" s="9">
        <v>12375.35</v>
      </c>
      <c r="G4023" s="9">
        <v>12382.44</v>
      </c>
      <c r="H4023" s="9">
        <v>12356.39</v>
      </c>
      <c r="I4023" s="9">
        <v>12376.44</v>
      </c>
    </row>
    <row r="4024" spans="3:30" hidden="1" x14ac:dyDescent="0.25">
      <c r="E4024" s="12">
        <v>43160.041666666664</v>
      </c>
      <c r="F4024" s="10">
        <v>12371.45</v>
      </c>
      <c r="G4024" s="10">
        <v>12382.46</v>
      </c>
      <c r="H4024" s="10">
        <v>12353.42</v>
      </c>
      <c r="I4024" s="10">
        <v>12373.42</v>
      </c>
    </row>
    <row r="4025" spans="3:30" hidden="1" x14ac:dyDescent="0.25">
      <c r="E4025" s="11">
        <v>43160.083333333336</v>
      </c>
      <c r="F4025" s="9">
        <v>12373.44</v>
      </c>
      <c r="G4025" s="9">
        <v>12387.45</v>
      </c>
      <c r="H4025" s="9">
        <v>12364.36</v>
      </c>
      <c r="I4025" s="9">
        <v>12374.46</v>
      </c>
    </row>
    <row r="4026" spans="3:30" hidden="1" x14ac:dyDescent="0.25">
      <c r="E4026" s="12">
        <v>43160.125</v>
      </c>
      <c r="F4026" s="10">
        <v>12375.45</v>
      </c>
      <c r="G4026" s="10">
        <v>12378.45</v>
      </c>
      <c r="H4026" s="10">
        <v>12300.45</v>
      </c>
      <c r="I4026" s="10">
        <v>12335.42</v>
      </c>
    </row>
    <row r="4027" spans="3:30" hidden="1" x14ac:dyDescent="0.25">
      <c r="E4027" s="11">
        <v>43160.166666666664</v>
      </c>
      <c r="F4027" s="9">
        <v>12333.46</v>
      </c>
      <c r="G4027" s="9">
        <v>12340.46</v>
      </c>
      <c r="H4027" s="9">
        <v>12311.38</v>
      </c>
      <c r="I4027" s="9">
        <v>12323.46</v>
      </c>
    </row>
    <row r="4028" spans="3:30" hidden="1" x14ac:dyDescent="0.25">
      <c r="E4028" s="12">
        <v>43160.208333333336</v>
      </c>
      <c r="F4028" s="10">
        <v>12322.42</v>
      </c>
      <c r="G4028" s="10">
        <v>12346.45</v>
      </c>
      <c r="H4028" s="10">
        <v>12313.42</v>
      </c>
      <c r="I4028" s="10">
        <v>12341.35</v>
      </c>
    </row>
    <row r="4029" spans="3:30" hidden="1" x14ac:dyDescent="0.25">
      <c r="E4029" s="11">
        <v>43160.25</v>
      </c>
      <c r="F4029" s="9">
        <v>12340.45</v>
      </c>
      <c r="G4029" s="9">
        <v>12345.46</v>
      </c>
      <c r="H4029" s="9">
        <v>12325.42</v>
      </c>
      <c r="I4029" s="9">
        <v>12331.45</v>
      </c>
    </row>
    <row r="4030" spans="3:30" hidden="1" x14ac:dyDescent="0.25">
      <c r="E4030" s="12">
        <v>43160.291666666664</v>
      </c>
      <c r="F4030" s="10">
        <v>12334.45</v>
      </c>
      <c r="G4030" s="10">
        <v>12335.44</v>
      </c>
      <c r="H4030" s="10">
        <v>12307.42</v>
      </c>
      <c r="I4030" s="10">
        <v>12328.44</v>
      </c>
    </row>
    <row r="4031" spans="3:30" x14ac:dyDescent="0.25">
      <c r="C4031">
        <v>1</v>
      </c>
      <c r="E4031" s="11">
        <v>43160.333333333336</v>
      </c>
      <c r="F4031" s="9">
        <v>12328.43</v>
      </c>
      <c r="G4031" s="9">
        <v>12348.2</v>
      </c>
      <c r="H4031" s="9">
        <v>12321.42</v>
      </c>
      <c r="I4031" s="9">
        <v>12348.2</v>
      </c>
      <c r="K4031" s="13">
        <f t="shared" ref="K4031:K4045" si="1937">I4031-F4031</f>
        <v>19.770000000000437</v>
      </c>
      <c r="L4031" s="13">
        <v>0</v>
      </c>
      <c r="M4031" s="13">
        <f t="shared" ref="M4031:M4045" si="1938">G4031-H4031</f>
        <v>26.780000000000655</v>
      </c>
      <c r="N4031" s="13">
        <f t="shared" ref="N4031" si="1939">I4045-F4031</f>
        <v>-263.75</v>
      </c>
      <c r="O4031" s="18">
        <f>IF(K4031*N4031&gt;0,1,0)</f>
        <v>0</v>
      </c>
      <c r="S4031" s="13">
        <f>MAX(G4031:G4046)</f>
        <v>12401.43</v>
      </c>
      <c r="X4031">
        <f t="shared" ref="X4031:X4045" si="1940">ABS(K4031)</f>
        <v>19.770000000000437</v>
      </c>
      <c r="Y4031">
        <f t="shared" ref="Y4031:Y4045" si="1941">ABS(N4031)</f>
        <v>263.75</v>
      </c>
      <c r="Z4031">
        <f t="shared" ref="Z4031:Z4045" si="1942">IF(S4031&lt;1000,ABS(S4031),0)</f>
        <v>0</v>
      </c>
      <c r="AA4031" s="22">
        <f t="shared" ref="AA4031:AA4045" si="1943">ABS(P4031)</f>
        <v>0</v>
      </c>
      <c r="AB4031" s="22">
        <f t="shared" ref="AB4031:AB4045" si="1944">ABS(Q4031)</f>
        <v>0</v>
      </c>
      <c r="AC4031" s="22">
        <f t="shared" ref="AC4031:AC4045" si="1945">IF(O4031=1,ABS(P4032),0)</f>
        <v>0</v>
      </c>
      <c r="AD4031" s="22">
        <f t="shared" ref="AD4031:AD4045" si="1946">IF(O4031=0,ABS(Q4032),0)</f>
        <v>1.9090291082133188</v>
      </c>
    </row>
    <row r="4032" spans="3:30" x14ac:dyDescent="0.25">
      <c r="E4032" s="12">
        <v>43160.375</v>
      </c>
      <c r="F4032" s="10">
        <v>12348.19</v>
      </c>
      <c r="G4032" s="10">
        <v>12401.43</v>
      </c>
      <c r="H4032" s="10">
        <v>12348.19</v>
      </c>
      <c r="I4032" s="10">
        <v>12385.02</v>
      </c>
      <c r="K4032" s="13">
        <f t="shared" si="1937"/>
        <v>36.829999999999927</v>
      </c>
      <c r="L4032" s="13">
        <f t="shared" ref="L4032:L4045" si="1947">L4031+K4032</f>
        <v>36.829999999999927</v>
      </c>
      <c r="M4032" s="13">
        <f t="shared" si="1938"/>
        <v>53.239999999999782</v>
      </c>
      <c r="N4032" s="13"/>
      <c r="P4032">
        <f>_xlfn.IFS(K4031&lt;0,MIN(L4031:L4045),K4031&gt;0,MAX(L4031:L4045))/S4010</f>
        <v>0.22761263209937352</v>
      </c>
      <c r="Q4032">
        <f>_xlfn.IFS(K4031&lt;0,MAX(L4031:L4045),K4031&gt;0,MIN(L4031:L4045))/S4010</f>
        <v>-1.9090291082133188</v>
      </c>
      <c r="S4032" s="13">
        <f>MIN(H4031:H4046)</f>
        <v>12010.67</v>
      </c>
      <c r="X4032">
        <f t="shared" si="1940"/>
        <v>36.829999999999927</v>
      </c>
      <c r="Y4032">
        <f t="shared" si="1941"/>
        <v>0</v>
      </c>
      <c r="Z4032">
        <f t="shared" si="1942"/>
        <v>0</v>
      </c>
      <c r="AA4032" s="22">
        <f t="shared" si="1943"/>
        <v>0.22761263209937352</v>
      </c>
      <c r="AB4032" s="22">
        <f t="shared" si="1944"/>
        <v>1.9090291082133188</v>
      </c>
      <c r="AC4032" s="22">
        <f t="shared" si="1945"/>
        <v>0</v>
      </c>
      <c r="AD4032" s="22">
        <f t="shared" si="1946"/>
        <v>0</v>
      </c>
    </row>
    <row r="4033" spans="5:30" x14ac:dyDescent="0.25">
      <c r="E4033" s="11">
        <v>43160.416666666664</v>
      </c>
      <c r="F4033" s="9">
        <v>12386.52</v>
      </c>
      <c r="G4033" s="9">
        <v>12392.27</v>
      </c>
      <c r="H4033" s="9">
        <v>12338.52</v>
      </c>
      <c r="I4033" s="9">
        <v>12364.43</v>
      </c>
      <c r="K4033" s="13">
        <f t="shared" si="1937"/>
        <v>-22.090000000000146</v>
      </c>
      <c r="L4033" s="13">
        <f t="shared" si="1947"/>
        <v>14.739999999999782</v>
      </c>
      <c r="M4033" s="13">
        <f t="shared" si="1938"/>
        <v>53.75</v>
      </c>
      <c r="N4033" s="13"/>
      <c r="S4033" s="13">
        <f>S4031-S4032</f>
        <v>390.76000000000022</v>
      </c>
      <c r="X4033">
        <f t="shared" si="1940"/>
        <v>22.090000000000146</v>
      </c>
      <c r="Y4033">
        <f t="shared" si="1941"/>
        <v>0</v>
      </c>
      <c r="Z4033">
        <f t="shared" si="1942"/>
        <v>390.76000000000022</v>
      </c>
      <c r="AA4033" s="22">
        <f t="shared" si="1943"/>
        <v>0</v>
      </c>
      <c r="AB4033" s="22">
        <f t="shared" si="1944"/>
        <v>0</v>
      </c>
      <c r="AC4033" s="22">
        <f t="shared" si="1945"/>
        <v>0</v>
      </c>
      <c r="AD4033" s="22">
        <f t="shared" si="1946"/>
        <v>0</v>
      </c>
    </row>
    <row r="4034" spans="5:30" x14ac:dyDescent="0.25">
      <c r="E4034" s="12">
        <v>43160.458333333336</v>
      </c>
      <c r="F4034" s="10">
        <v>12364.46</v>
      </c>
      <c r="G4034" s="10">
        <v>12364.46</v>
      </c>
      <c r="H4034" s="10">
        <v>12238.61</v>
      </c>
      <c r="I4034" s="10">
        <v>12247.94</v>
      </c>
      <c r="K4034" s="13">
        <f t="shared" si="1937"/>
        <v>-116.51999999999862</v>
      </c>
      <c r="L4034" s="13">
        <f t="shared" si="1947"/>
        <v>-101.77999999999884</v>
      </c>
      <c r="M4034" s="13">
        <f t="shared" si="1938"/>
        <v>125.84999999999854</v>
      </c>
      <c r="N4034" s="13"/>
      <c r="X4034">
        <f t="shared" si="1940"/>
        <v>116.51999999999862</v>
      </c>
      <c r="Y4034">
        <f t="shared" si="1941"/>
        <v>0</v>
      </c>
      <c r="Z4034">
        <f t="shared" si="1942"/>
        <v>0</v>
      </c>
      <c r="AA4034" s="22">
        <f t="shared" si="1943"/>
        <v>0</v>
      </c>
      <c r="AB4034" s="22">
        <f t="shared" si="1944"/>
        <v>0</v>
      </c>
      <c r="AC4034" s="22">
        <f t="shared" si="1945"/>
        <v>0</v>
      </c>
      <c r="AD4034" s="22">
        <f t="shared" si="1946"/>
        <v>0</v>
      </c>
    </row>
    <row r="4035" spans="5:30" x14ac:dyDescent="0.25">
      <c r="E4035" s="11">
        <v>43160.5</v>
      </c>
      <c r="F4035" s="9">
        <v>12247.45</v>
      </c>
      <c r="G4035" s="9">
        <v>12272.77</v>
      </c>
      <c r="H4035" s="9">
        <v>12228.87</v>
      </c>
      <c r="I4035" s="9">
        <v>12261.7</v>
      </c>
      <c r="K4035" s="13">
        <f t="shared" si="1937"/>
        <v>14.25</v>
      </c>
      <c r="L4035" s="13">
        <f t="shared" si="1947"/>
        <v>-87.529999999998836</v>
      </c>
      <c r="M4035" s="13">
        <f t="shared" si="1938"/>
        <v>43.899999999999636</v>
      </c>
      <c r="N4035" s="13"/>
      <c r="X4035">
        <f t="shared" si="1940"/>
        <v>14.25</v>
      </c>
      <c r="Y4035">
        <f t="shared" si="1941"/>
        <v>0</v>
      </c>
      <c r="Z4035">
        <f t="shared" si="1942"/>
        <v>0</v>
      </c>
      <c r="AA4035" s="22">
        <f t="shared" si="1943"/>
        <v>0</v>
      </c>
      <c r="AB4035" s="22">
        <f t="shared" si="1944"/>
        <v>0</v>
      </c>
      <c r="AC4035" s="22">
        <f t="shared" si="1945"/>
        <v>0</v>
      </c>
      <c r="AD4035" s="22">
        <f t="shared" si="1946"/>
        <v>0</v>
      </c>
    </row>
    <row r="4036" spans="5:30" x14ac:dyDescent="0.25">
      <c r="E4036" s="12">
        <v>43160.541666666664</v>
      </c>
      <c r="F4036" s="10">
        <v>12261.21</v>
      </c>
      <c r="G4036" s="10">
        <v>12271.52</v>
      </c>
      <c r="H4036" s="10">
        <v>12209.2</v>
      </c>
      <c r="I4036" s="10">
        <v>12235.02</v>
      </c>
      <c r="K4036" s="13">
        <f t="shared" si="1937"/>
        <v>-26.18999999999869</v>
      </c>
      <c r="L4036" s="13">
        <f t="shared" si="1947"/>
        <v>-113.71999999999753</v>
      </c>
      <c r="M4036" s="13">
        <f t="shared" si="1938"/>
        <v>62.319999999999709</v>
      </c>
      <c r="N4036" s="13"/>
      <c r="X4036">
        <f t="shared" si="1940"/>
        <v>26.18999999999869</v>
      </c>
      <c r="Y4036">
        <f t="shared" si="1941"/>
        <v>0</v>
      </c>
      <c r="Z4036">
        <f t="shared" si="1942"/>
        <v>0</v>
      </c>
      <c r="AA4036" s="22">
        <f t="shared" si="1943"/>
        <v>0</v>
      </c>
      <c r="AB4036" s="22">
        <f t="shared" si="1944"/>
        <v>0</v>
      </c>
      <c r="AC4036" s="22">
        <f t="shared" si="1945"/>
        <v>0</v>
      </c>
      <c r="AD4036" s="22">
        <f t="shared" si="1946"/>
        <v>0</v>
      </c>
    </row>
    <row r="4037" spans="5:30" x14ac:dyDescent="0.25">
      <c r="E4037" s="11">
        <v>43160.583333333336</v>
      </c>
      <c r="F4037" s="9">
        <v>12235.27</v>
      </c>
      <c r="G4037" s="9">
        <v>12261.68</v>
      </c>
      <c r="H4037" s="9">
        <v>12222.02</v>
      </c>
      <c r="I4037" s="9">
        <v>12230.18</v>
      </c>
      <c r="K4037" s="13">
        <f t="shared" si="1937"/>
        <v>-5.0900000000001455</v>
      </c>
      <c r="L4037" s="13">
        <f t="shared" si="1947"/>
        <v>-118.80999999999767</v>
      </c>
      <c r="M4037" s="13">
        <f t="shared" si="1938"/>
        <v>39.659999999999854</v>
      </c>
      <c r="N4037" s="13"/>
      <c r="X4037">
        <f t="shared" si="1940"/>
        <v>5.0900000000001455</v>
      </c>
      <c r="Y4037">
        <f t="shared" si="1941"/>
        <v>0</v>
      </c>
      <c r="Z4037">
        <f t="shared" si="1942"/>
        <v>0</v>
      </c>
      <c r="AA4037" s="22">
        <f t="shared" si="1943"/>
        <v>0</v>
      </c>
      <c r="AB4037" s="22">
        <f t="shared" si="1944"/>
        <v>0</v>
      </c>
      <c r="AC4037" s="22">
        <f t="shared" si="1945"/>
        <v>0</v>
      </c>
      <c r="AD4037" s="22">
        <f t="shared" si="1946"/>
        <v>0</v>
      </c>
    </row>
    <row r="4038" spans="5:30" x14ac:dyDescent="0.25">
      <c r="E4038" s="12">
        <v>43160.625</v>
      </c>
      <c r="F4038" s="10">
        <v>12229.96</v>
      </c>
      <c r="G4038" s="10">
        <v>12286.71</v>
      </c>
      <c r="H4038" s="10">
        <v>12224.19</v>
      </c>
      <c r="I4038" s="10">
        <v>12282.27</v>
      </c>
      <c r="K4038" s="13">
        <f t="shared" si="1937"/>
        <v>52.31000000000131</v>
      </c>
      <c r="L4038" s="13">
        <f t="shared" si="1947"/>
        <v>-66.499999999996362</v>
      </c>
      <c r="M4038" s="13">
        <f t="shared" si="1938"/>
        <v>62.519999999998618</v>
      </c>
      <c r="N4038" s="13"/>
      <c r="X4038">
        <f t="shared" si="1940"/>
        <v>52.31000000000131</v>
      </c>
      <c r="Y4038">
        <f t="shared" si="1941"/>
        <v>0</v>
      </c>
      <c r="Z4038">
        <f t="shared" si="1942"/>
        <v>0</v>
      </c>
      <c r="AA4038" s="22">
        <f t="shared" si="1943"/>
        <v>0</v>
      </c>
      <c r="AB4038" s="22">
        <f t="shared" si="1944"/>
        <v>0</v>
      </c>
      <c r="AC4038" s="22">
        <f t="shared" si="1945"/>
        <v>0</v>
      </c>
      <c r="AD4038" s="22">
        <f t="shared" si="1946"/>
        <v>0</v>
      </c>
    </row>
    <row r="4039" spans="5:30" x14ac:dyDescent="0.25">
      <c r="E4039" s="11">
        <v>43160.666666666664</v>
      </c>
      <c r="F4039" s="9">
        <v>12281.02</v>
      </c>
      <c r="G4039" s="9">
        <v>12285.85</v>
      </c>
      <c r="H4039" s="9">
        <v>12141.02</v>
      </c>
      <c r="I4039" s="9">
        <v>12162.02</v>
      </c>
      <c r="K4039" s="13">
        <f t="shared" si="1937"/>
        <v>-119</v>
      </c>
      <c r="L4039" s="13">
        <f t="shared" si="1947"/>
        <v>-185.49999999999636</v>
      </c>
      <c r="M4039" s="13">
        <f t="shared" si="1938"/>
        <v>144.82999999999993</v>
      </c>
      <c r="N4039" s="13"/>
      <c r="X4039">
        <f t="shared" si="1940"/>
        <v>119</v>
      </c>
      <c r="Y4039">
        <f t="shared" si="1941"/>
        <v>0</v>
      </c>
      <c r="Z4039">
        <f t="shared" si="1942"/>
        <v>0</v>
      </c>
      <c r="AA4039" s="22">
        <f t="shared" si="1943"/>
        <v>0</v>
      </c>
      <c r="AB4039" s="22">
        <f t="shared" si="1944"/>
        <v>0</v>
      </c>
      <c r="AC4039" s="22">
        <f t="shared" si="1945"/>
        <v>0</v>
      </c>
      <c r="AD4039" s="22">
        <f t="shared" si="1946"/>
        <v>0</v>
      </c>
    </row>
    <row r="4040" spans="5:30" x14ac:dyDescent="0.25">
      <c r="E4040" s="12">
        <v>43160.708333333336</v>
      </c>
      <c r="F4040" s="10">
        <v>12162.02</v>
      </c>
      <c r="G4040" s="10">
        <v>12268.88</v>
      </c>
      <c r="H4040" s="10">
        <v>12147.77</v>
      </c>
      <c r="I4040" s="10">
        <v>12206.42</v>
      </c>
      <c r="K4040" s="13">
        <f t="shared" si="1937"/>
        <v>44.399999999999636</v>
      </c>
      <c r="L4040" s="13">
        <f t="shared" si="1947"/>
        <v>-141.09999999999673</v>
      </c>
      <c r="M4040" s="13">
        <f t="shared" si="1938"/>
        <v>121.10999999999876</v>
      </c>
      <c r="N4040" s="13"/>
      <c r="X4040">
        <f t="shared" si="1940"/>
        <v>44.399999999999636</v>
      </c>
      <c r="Y4040">
        <f t="shared" si="1941"/>
        <v>0</v>
      </c>
      <c r="Z4040">
        <f t="shared" si="1942"/>
        <v>0</v>
      </c>
      <c r="AA4040" s="22">
        <f t="shared" si="1943"/>
        <v>0</v>
      </c>
      <c r="AB4040" s="22">
        <f t="shared" si="1944"/>
        <v>0</v>
      </c>
      <c r="AC4040" s="22">
        <f t="shared" si="1945"/>
        <v>0</v>
      </c>
      <c r="AD4040" s="22">
        <f t="shared" si="1946"/>
        <v>0</v>
      </c>
    </row>
    <row r="4041" spans="5:30" x14ac:dyDescent="0.25">
      <c r="E4041" s="11">
        <v>43160.75</v>
      </c>
      <c r="F4041" s="9">
        <v>12206.44</v>
      </c>
      <c r="G4041" s="9">
        <v>12213.52</v>
      </c>
      <c r="H4041" s="9">
        <v>12151.77</v>
      </c>
      <c r="I4041" s="9">
        <v>12196.47</v>
      </c>
      <c r="K4041" s="13">
        <f t="shared" si="1937"/>
        <v>-9.9700000000011642</v>
      </c>
      <c r="L4041" s="13">
        <f t="shared" si="1947"/>
        <v>-151.06999999999789</v>
      </c>
      <c r="M4041" s="13">
        <f t="shared" si="1938"/>
        <v>61.75</v>
      </c>
      <c r="N4041" s="13"/>
      <c r="X4041">
        <f t="shared" si="1940"/>
        <v>9.9700000000011642</v>
      </c>
      <c r="Y4041">
        <f t="shared" si="1941"/>
        <v>0</v>
      </c>
      <c r="Z4041">
        <f t="shared" si="1942"/>
        <v>0</v>
      </c>
      <c r="AA4041" s="22">
        <f t="shared" si="1943"/>
        <v>0</v>
      </c>
      <c r="AB4041" s="22">
        <f t="shared" si="1944"/>
        <v>0</v>
      </c>
      <c r="AC4041" s="22">
        <f t="shared" si="1945"/>
        <v>0</v>
      </c>
      <c r="AD4041" s="22">
        <f t="shared" si="1946"/>
        <v>0</v>
      </c>
    </row>
    <row r="4042" spans="5:30" x14ac:dyDescent="0.25">
      <c r="E4042" s="12">
        <v>43160.791666666664</v>
      </c>
      <c r="F4042" s="10">
        <v>12197.27</v>
      </c>
      <c r="G4042" s="10">
        <v>12199.17</v>
      </c>
      <c r="H4042" s="10">
        <v>12117.02</v>
      </c>
      <c r="I4042" s="10">
        <v>12126.02</v>
      </c>
      <c r="K4042" s="13">
        <f t="shared" si="1937"/>
        <v>-71.25</v>
      </c>
      <c r="L4042" s="13">
        <f t="shared" si="1947"/>
        <v>-222.31999999999789</v>
      </c>
      <c r="M4042" s="13">
        <f t="shared" si="1938"/>
        <v>82.149999999999636</v>
      </c>
      <c r="N4042" s="13"/>
      <c r="X4042">
        <f t="shared" si="1940"/>
        <v>71.25</v>
      </c>
      <c r="Y4042">
        <f t="shared" si="1941"/>
        <v>0</v>
      </c>
      <c r="Z4042">
        <f t="shared" si="1942"/>
        <v>0</v>
      </c>
      <c r="AA4042" s="22">
        <f t="shared" si="1943"/>
        <v>0</v>
      </c>
      <c r="AB4042" s="22">
        <f t="shared" si="1944"/>
        <v>0</v>
      </c>
      <c r="AC4042" s="22">
        <f t="shared" si="1945"/>
        <v>0</v>
      </c>
      <c r="AD4042" s="22">
        <f t="shared" si="1946"/>
        <v>0</v>
      </c>
    </row>
    <row r="4043" spans="5:30" x14ac:dyDescent="0.25">
      <c r="E4043" s="11">
        <v>43160.833333333336</v>
      </c>
      <c r="F4043" s="9">
        <v>12125.27</v>
      </c>
      <c r="G4043" s="9">
        <v>12134.2</v>
      </c>
      <c r="H4043" s="9">
        <v>12061.7</v>
      </c>
      <c r="I4043" s="9">
        <v>12061.71</v>
      </c>
      <c r="K4043" s="13">
        <f t="shared" si="1937"/>
        <v>-63.56000000000131</v>
      </c>
      <c r="L4043" s="13">
        <f t="shared" si="1947"/>
        <v>-285.8799999999992</v>
      </c>
      <c r="M4043" s="13">
        <f t="shared" si="1938"/>
        <v>72.5</v>
      </c>
      <c r="N4043" s="13"/>
      <c r="X4043">
        <f t="shared" si="1940"/>
        <v>63.56000000000131</v>
      </c>
      <c r="Y4043">
        <f t="shared" si="1941"/>
        <v>0</v>
      </c>
      <c r="Z4043">
        <f t="shared" si="1942"/>
        <v>0</v>
      </c>
      <c r="AA4043" s="22">
        <f t="shared" si="1943"/>
        <v>0</v>
      </c>
      <c r="AB4043" s="22">
        <f t="shared" si="1944"/>
        <v>0</v>
      </c>
      <c r="AC4043" s="22">
        <f t="shared" si="1945"/>
        <v>0</v>
      </c>
      <c r="AD4043" s="22">
        <f t="shared" si="1946"/>
        <v>0</v>
      </c>
    </row>
    <row r="4044" spans="5:30" x14ac:dyDescent="0.25">
      <c r="E4044" s="12">
        <v>43160.875</v>
      </c>
      <c r="F4044" s="10">
        <v>12063.94</v>
      </c>
      <c r="G4044" s="10">
        <v>12071.36</v>
      </c>
      <c r="H4044" s="10">
        <v>12010.67</v>
      </c>
      <c r="I4044" s="10">
        <v>12040.92</v>
      </c>
      <c r="K4044" s="13">
        <f t="shared" si="1937"/>
        <v>-23.020000000000437</v>
      </c>
      <c r="L4044" s="13">
        <f t="shared" si="1947"/>
        <v>-308.89999999999964</v>
      </c>
      <c r="M4044" s="13">
        <f t="shared" si="1938"/>
        <v>60.690000000000509</v>
      </c>
      <c r="N4044" s="13"/>
      <c r="X4044">
        <f t="shared" si="1940"/>
        <v>23.020000000000437</v>
      </c>
      <c r="Y4044">
        <f t="shared" si="1941"/>
        <v>0</v>
      </c>
      <c r="Z4044">
        <f t="shared" si="1942"/>
        <v>0</v>
      </c>
      <c r="AA4044" s="22">
        <f t="shared" si="1943"/>
        <v>0</v>
      </c>
      <c r="AB4044" s="22">
        <f t="shared" si="1944"/>
        <v>0</v>
      </c>
      <c r="AC4044" s="22">
        <f t="shared" si="1945"/>
        <v>0</v>
      </c>
      <c r="AD4044" s="22">
        <f t="shared" si="1946"/>
        <v>0</v>
      </c>
    </row>
    <row r="4045" spans="5:30" x14ac:dyDescent="0.25">
      <c r="E4045" s="11">
        <v>43160.916666666664</v>
      </c>
      <c r="F4045" s="9">
        <v>12041.64</v>
      </c>
      <c r="G4045" s="9">
        <v>12084.19</v>
      </c>
      <c r="H4045" s="9">
        <v>12022.17</v>
      </c>
      <c r="I4045" s="9">
        <v>12064.68</v>
      </c>
      <c r="K4045" s="13">
        <f t="shared" si="1937"/>
        <v>23.040000000000873</v>
      </c>
      <c r="L4045" s="13">
        <f t="shared" si="1947"/>
        <v>-285.85999999999876</v>
      </c>
      <c r="M4045" s="13">
        <f t="shared" si="1938"/>
        <v>62.020000000000437</v>
      </c>
      <c r="N4045" s="13"/>
      <c r="X4045">
        <f t="shared" si="1940"/>
        <v>23.040000000000873</v>
      </c>
      <c r="Y4045">
        <f t="shared" si="1941"/>
        <v>0</v>
      </c>
      <c r="Z4045">
        <f t="shared" si="1942"/>
        <v>0</v>
      </c>
      <c r="AA4045" s="22">
        <f t="shared" si="1943"/>
        <v>0</v>
      </c>
      <c r="AB4045" s="22">
        <f t="shared" si="1944"/>
        <v>0</v>
      </c>
      <c r="AC4045" s="22">
        <f t="shared" si="1945"/>
        <v>0</v>
      </c>
      <c r="AD4045" s="22">
        <f t="shared" si="1946"/>
        <v>0</v>
      </c>
    </row>
    <row r="4046" spans="5:30" hidden="1" x14ac:dyDescent="0.25">
      <c r="E4046" s="12">
        <v>43160.958333333336</v>
      </c>
      <c r="F4046" s="10">
        <v>12068.45</v>
      </c>
      <c r="G4046" s="10">
        <v>12079.45</v>
      </c>
      <c r="H4046" s="10">
        <v>12059.45</v>
      </c>
      <c r="I4046" s="10">
        <v>12074.43</v>
      </c>
    </row>
    <row r="4047" spans="5:30" hidden="1" x14ac:dyDescent="0.25">
      <c r="E4047" s="11">
        <v>43161.041666666664</v>
      </c>
      <c r="F4047" s="9">
        <v>12071.41</v>
      </c>
      <c r="G4047" s="9">
        <v>12082.41</v>
      </c>
      <c r="H4047" s="9">
        <v>12055.41</v>
      </c>
      <c r="I4047" s="9">
        <v>12070.41</v>
      </c>
    </row>
    <row r="4048" spans="5:30" hidden="1" x14ac:dyDescent="0.25">
      <c r="E4048" s="12">
        <v>43161.083333333336</v>
      </c>
      <c r="F4048" s="10">
        <v>12070.41</v>
      </c>
      <c r="G4048" s="10">
        <v>12090.41</v>
      </c>
      <c r="H4048" s="10">
        <v>12069.41</v>
      </c>
      <c r="I4048" s="10">
        <v>12089.41</v>
      </c>
    </row>
    <row r="4049" spans="3:30" hidden="1" x14ac:dyDescent="0.25">
      <c r="E4049" s="11">
        <v>43161.125</v>
      </c>
      <c r="F4049" s="9">
        <v>12090.41</v>
      </c>
      <c r="G4049" s="9">
        <v>12091.41</v>
      </c>
      <c r="H4049" s="9">
        <v>12055.41</v>
      </c>
      <c r="I4049" s="9">
        <v>12066.41</v>
      </c>
    </row>
    <row r="4050" spans="3:30" hidden="1" x14ac:dyDescent="0.25">
      <c r="E4050" s="12">
        <v>43161.166666666664</v>
      </c>
      <c r="F4050" s="10">
        <v>12066.38</v>
      </c>
      <c r="G4050" s="10">
        <v>12066.41</v>
      </c>
      <c r="H4050" s="10">
        <v>12020.36</v>
      </c>
      <c r="I4050" s="10">
        <v>12037.41</v>
      </c>
    </row>
    <row r="4051" spans="3:30" hidden="1" x14ac:dyDescent="0.25">
      <c r="E4051" s="11">
        <v>43161.208333333336</v>
      </c>
      <c r="F4051" s="9">
        <v>12037.41</v>
      </c>
      <c r="G4051" s="9">
        <v>12053.41</v>
      </c>
      <c r="H4051" s="9">
        <v>12023.41</v>
      </c>
      <c r="I4051" s="9">
        <v>12030.41</v>
      </c>
    </row>
    <row r="4052" spans="3:30" hidden="1" x14ac:dyDescent="0.25">
      <c r="E4052" s="12">
        <v>43161.25</v>
      </c>
      <c r="F4052" s="10">
        <v>12030.41</v>
      </c>
      <c r="G4052" s="10">
        <v>12060.41</v>
      </c>
      <c r="H4052" s="10">
        <v>12030.41</v>
      </c>
      <c r="I4052" s="10">
        <v>12051.41</v>
      </c>
    </row>
    <row r="4053" spans="3:30" hidden="1" x14ac:dyDescent="0.25">
      <c r="E4053" s="11">
        <v>43161.291666666664</v>
      </c>
      <c r="F4053" s="9">
        <v>12050.41</v>
      </c>
      <c r="G4053" s="9">
        <v>12061.41</v>
      </c>
      <c r="H4053" s="9">
        <v>12041.41</v>
      </c>
      <c r="I4053" s="9">
        <v>12050.41</v>
      </c>
    </row>
    <row r="4054" spans="3:30" x14ac:dyDescent="0.25">
      <c r="C4054">
        <v>1</v>
      </c>
      <c r="E4054" s="12">
        <v>43161.333333333336</v>
      </c>
      <c r="F4054" s="10">
        <v>12051.41</v>
      </c>
      <c r="G4054" s="10">
        <v>12076.57</v>
      </c>
      <c r="H4054" s="10">
        <v>12046.41</v>
      </c>
      <c r="I4054" s="10">
        <v>12076.57</v>
      </c>
      <c r="K4054" s="13">
        <f t="shared" ref="K4054:K4068" si="1948">I4054-F4054</f>
        <v>25.159999999999854</v>
      </c>
      <c r="L4054" s="13">
        <v>0</v>
      </c>
      <c r="M4054" s="13">
        <f t="shared" ref="M4054:M4068" si="1949">G4054-H4054</f>
        <v>30.159999999999854</v>
      </c>
      <c r="N4054" s="13">
        <f t="shared" ref="N4054" si="1950">I4068-F4054</f>
        <v>-48.889999999999418</v>
      </c>
      <c r="O4054" s="18">
        <f>IF(K4054*N4054&gt;0,1,0)</f>
        <v>0</v>
      </c>
      <c r="S4054" s="13">
        <f>MAX(G4054:G4069)</f>
        <v>12103.72</v>
      </c>
      <c r="X4054">
        <f t="shared" ref="X4054:X4068" si="1951">ABS(K4054)</f>
        <v>25.159999999999854</v>
      </c>
      <c r="Y4054">
        <f t="shared" ref="Y4054:Y4068" si="1952">ABS(N4054)</f>
        <v>48.889999999999418</v>
      </c>
      <c r="Z4054">
        <f t="shared" ref="Z4054:Z4068" si="1953">IF(S4054&lt;1000,ABS(S4054),0)</f>
        <v>0</v>
      </c>
      <c r="AA4054" s="22">
        <f t="shared" ref="AA4054:AA4068" si="1954">ABS(P4054)</f>
        <v>0</v>
      </c>
      <c r="AB4054" s="22">
        <f t="shared" ref="AB4054:AB4068" si="1955">ABS(Q4054)</f>
        <v>0</v>
      </c>
      <c r="AC4054" s="22">
        <f t="shared" ref="AC4054:AC4068" si="1956">IF(O4054=1,ABS(P4055),0)</f>
        <v>0</v>
      </c>
      <c r="AD4054" s="22">
        <f t="shared" ref="AD4054:AD4068" si="1957">IF(O4054=0,ABS(Q4055),0)</f>
        <v>0.47338519807554369</v>
      </c>
    </row>
    <row r="4055" spans="3:30" x14ac:dyDescent="0.25">
      <c r="E4055" s="11">
        <v>43161.375</v>
      </c>
      <c r="F4055" s="9">
        <v>12082.69</v>
      </c>
      <c r="G4055" s="9">
        <v>12103.72</v>
      </c>
      <c r="H4055" s="9">
        <v>12032.97</v>
      </c>
      <c r="I4055" s="9">
        <v>12050.44</v>
      </c>
      <c r="K4055" s="13">
        <f t="shared" si="1948"/>
        <v>-32.25</v>
      </c>
      <c r="L4055" s="13">
        <f t="shared" ref="L4055:L4068" si="1958">L4054+K4055</f>
        <v>-32.25</v>
      </c>
      <c r="M4055" s="13">
        <f t="shared" si="1949"/>
        <v>70.75</v>
      </c>
      <c r="N4055" s="13"/>
      <c r="P4055">
        <f>_xlfn.IFS(K4054&lt;0,MIN(L4054:L4068),K4054&gt;0,MAX(L4054:L4068))/S4033</f>
        <v>0</v>
      </c>
      <c r="Q4055">
        <f>_xlfn.IFS(K4054&lt;0,MAX(L4054:L4068),K4054&gt;0,MIN(L4054:L4068))/S4033</f>
        <v>-0.47338519807554369</v>
      </c>
      <c r="S4055" s="13">
        <f>MIN(H4054:H4069)</f>
        <v>11875.77</v>
      </c>
      <c r="X4055">
        <f t="shared" si="1951"/>
        <v>32.25</v>
      </c>
      <c r="Y4055">
        <f t="shared" si="1952"/>
        <v>0</v>
      </c>
      <c r="Z4055">
        <f t="shared" si="1953"/>
        <v>0</v>
      </c>
      <c r="AA4055" s="22">
        <f t="shared" si="1954"/>
        <v>0</v>
      </c>
      <c r="AB4055" s="22">
        <f t="shared" si="1955"/>
        <v>0.47338519807554369</v>
      </c>
      <c r="AC4055" s="22">
        <f t="shared" si="1956"/>
        <v>0</v>
      </c>
      <c r="AD4055" s="22">
        <f t="shared" si="1957"/>
        <v>0</v>
      </c>
    </row>
    <row r="4056" spans="3:30" x14ac:dyDescent="0.25">
      <c r="E4056" s="12">
        <v>43161.416666666664</v>
      </c>
      <c r="F4056" s="10">
        <v>12047.7</v>
      </c>
      <c r="G4056" s="10">
        <v>12081.27</v>
      </c>
      <c r="H4056" s="10">
        <v>11970.52</v>
      </c>
      <c r="I4056" s="10">
        <v>11970.69</v>
      </c>
      <c r="K4056" s="13">
        <f t="shared" si="1948"/>
        <v>-77.010000000000218</v>
      </c>
      <c r="L4056" s="13">
        <f t="shared" si="1958"/>
        <v>-109.26000000000022</v>
      </c>
      <c r="M4056" s="13">
        <f t="shared" si="1949"/>
        <v>110.75</v>
      </c>
      <c r="N4056" s="13"/>
      <c r="S4056" s="13">
        <f>S4054-S4055</f>
        <v>227.94999999999891</v>
      </c>
      <c r="X4056">
        <f t="shared" si="1951"/>
        <v>77.010000000000218</v>
      </c>
      <c r="Y4056">
        <f t="shared" si="1952"/>
        <v>0</v>
      </c>
      <c r="Z4056">
        <f t="shared" si="1953"/>
        <v>227.94999999999891</v>
      </c>
      <c r="AA4056" s="22">
        <f t="shared" si="1954"/>
        <v>0</v>
      </c>
      <c r="AB4056" s="22">
        <f t="shared" si="1955"/>
        <v>0</v>
      </c>
      <c r="AC4056" s="22">
        <f t="shared" si="1956"/>
        <v>0</v>
      </c>
      <c r="AD4056" s="22">
        <f t="shared" si="1957"/>
        <v>0</v>
      </c>
    </row>
    <row r="4057" spans="3:30" x14ac:dyDescent="0.25">
      <c r="E4057" s="11">
        <v>43161.458333333336</v>
      </c>
      <c r="F4057" s="9">
        <v>11971.21</v>
      </c>
      <c r="G4057" s="9">
        <v>11993.52</v>
      </c>
      <c r="H4057" s="9">
        <v>11940.99</v>
      </c>
      <c r="I4057" s="9">
        <v>11944.95</v>
      </c>
      <c r="K4057" s="13">
        <f t="shared" si="1948"/>
        <v>-26.259999999998399</v>
      </c>
      <c r="L4057" s="13">
        <f t="shared" si="1958"/>
        <v>-135.51999999999862</v>
      </c>
      <c r="M4057" s="13">
        <f t="shared" si="1949"/>
        <v>52.530000000000655</v>
      </c>
      <c r="N4057" s="13"/>
      <c r="X4057">
        <f t="shared" si="1951"/>
        <v>26.259999999998399</v>
      </c>
      <c r="Y4057">
        <f t="shared" si="1952"/>
        <v>0</v>
      </c>
      <c r="Z4057">
        <f t="shared" si="1953"/>
        <v>0</v>
      </c>
      <c r="AA4057" s="22">
        <f t="shared" si="1954"/>
        <v>0</v>
      </c>
      <c r="AB4057" s="22">
        <f t="shared" si="1955"/>
        <v>0</v>
      </c>
      <c r="AC4057" s="22">
        <f t="shared" si="1956"/>
        <v>0</v>
      </c>
      <c r="AD4057" s="22">
        <f t="shared" si="1957"/>
        <v>0</v>
      </c>
    </row>
    <row r="4058" spans="3:30" x14ac:dyDescent="0.25">
      <c r="E4058" s="12">
        <v>43161.5</v>
      </c>
      <c r="F4058" s="10">
        <v>11945.17</v>
      </c>
      <c r="G4058" s="10">
        <v>11963.69</v>
      </c>
      <c r="H4058" s="10">
        <v>11923.02</v>
      </c>
      <c r="I4058" s="10">
        <v>11943.52</v>
      </c>
      <c r="K4058" s="13">
        <f t="shared" si="1948"/>
        <v>-1.6499999999996362</v>
      </c>
      <c r="L4058" s="13">
        <f t="shared" si="1958"/>
        <v>-137.16999999999825</v>
      </c>
      <c r="M4058" s="13">
        <f t="shared" si="1949"/>
        <v>40.670000000000073</v>
      </c>
      <c r="N4058" s="13"/>
      <c r="X4058">
        <f t="shared" si="1951"/>
        <v>1.6499999999996362</v>
      </c>
      <c r="Y4058">
        <f t="shared" si="1952"/>
        <v>0</v>
      </c>
      <c r="Z4058">
        <f t="shared" si="1953"/>
        <v>0</v>
      </c>
      <c r="AA4058" s="22">
        <f t="shared" si="1954"/>
        <v>0</v>
      </c>
      <c r="AB4058" s="22">
        <f t="shared" si="1955"/>
        <v>0</v>
      </c>
      <c r="AC4058" s="22">
        <f t="shared" si="1956"/>
        <v>0</v>
      </c>
      <c r="AD4058" s="22">
        <f t="shared" si="1957"/>
        <v>0</v>
      </c>
    </row>
    <row r="4059" spans="3:30" x14ac:dyDescent="0.25">
      <c r="E4059" s="11">
        <v>43161.541666666664</v>
      </c>
      <c r="F4059" s="9">
        <v>11943.02</v>
      </c>
      <c r="G4059" s="9">
        <v>11946.52</v>
      </c>
      <c r="H4059" s="9">
        <v>11899.85</v>
      </c>
      <c r="I4059" s="9">
        <v>11916.02</v>
      </c>
      <c r="K4059" s="13">
        <f t="shared" si="1948"/>
        <v>-27</v>
      </c>
      <c r="L4059" s="13">
        <f t="shared" si="1958"/>
        <v>-164.16999999999825</v>
      </c>
      <c r="M4059" s="13">
        <f t="shared" si="1949"/>
        <v>46.670000000000073</v>
      </c>
      <c r="N4059" s="13"/>
      <c r="X4059">
        <f t="shared" si="1951"/>
        <v>27</v>
      </c>
      <c r="Y4059">
        <f t="shared" si="1952"/>
        <v>0</v>
      </c>
      <c r="Z4059">
        <f t="shared" si="1953"/>
        <v>0</v>
      </c>
      <c r="AA4059" s="22">
        <f t="shared" si="1954"/>
        <v>0</v>
      </c>
      <c r="AB4059" s="22">
        <f t="shared" si="1955"/>
        <v>0</v>
      </c>
      <c r="AC4059" s="22">
        <f t="shared" si="1956"/>
        <v>0</v>
      </c>
      <c r="AD4059" s="22">
        <f t="shared" si="1957"/>
        <v>0</v>
      </c>
    </row>
    <row r="4060" spans="3:30" x14ac:dyDescent="0.25">
      <c r="E4060" s="12">
        <v>43161.583333333336</v>
      </c>
      <c r="F4060" s="10">
        <v>11914.52</v>
      </c>
      <c r="G4060" s="10">
        <v>11936.71</v>
      </c>
      <c r="H4060" s="10">
        <v>11893.12</v>
      </c>
      <c r="I4060" s="10">
        <v>11893.71</v>
      </c>
      <c r="K4060" s="13">
        <f t="shared" si="1948"/>
        <v>-20.81000000000131</v>
      </c>
      <c r="L4060" s="13">
        <f t="shared" si="1958"/>
        <v>-184.97999999999956</v>
      </c>
      <c r="M4060" s="13">
        <f t="shared" si="1949"/>
        <v>43.589999999998327</v>
      </c>
      <c r="N4060" s="13"/>
      <c r="X4060">
        <f t="shared" si="1951"/>
        <v>20.81000000000131</v>
      </c>
      <c r="Y4060">
        <f t="shared" si="1952"/>
        <v>0</v>
      </c>
      <c r="Z4060">
        <f t="shared" si="1953"/>
        <v>0</v>
      </c>
      <c r="AA4060" s="22">
        <f t="shared" si="1954"/>
        <v>0</v>
      </c>
      <c r="AB4060" s="22">
        <f t="shared" si="1955"/>
        <v>0</v>
      </c>
      <c r="AC4060" s="22">
        <f t="shared" si="1956"/>
        <v>0</v>
      </c>
      <c r="AD4060" s="22">
        <f t="shared" si="1957"/>
        <v>0</v>
      </c>
    </row>
    <row r="4061" spans="3:30" x14ac:dyDescent="0.25">
      <c r="E4061" s="11">
        <v>43161.625</v>
      </c>
      <c r="F4061" s="9">
        <v>11894.12</v>
      </c>
      <c r="G4061" s="9">
        <v>11972.21</v>
      </c>
      <c r="H4061" s="9">
        <v>11875.77</v>
      </c>
      <c r="I4061" s="9">
        <v>11963.71</v>
      </c>
      <c r="K4061" s="13">
        <f t="shared" si="1948"/>
        <v>69.589999999998327</v>
      </c>
      <c r="L4061" s="13">
        <f t="shared" si="1958"/>
        <v>-115.39000000000124</v>
      </c>
      <c r="M4061" s="13">
        <f t="shared" si="1949"/>
        <v>96.43999999999869</v>
      </c>
      <c r="N4061" s="13"/>
      <c r="X4061">
        <f t="shared" si="1951"/>
        <v>69.589999999998327</v>
      </c>
      <c r="Y4061">
        <f t="shared" si="1952"/>
        <v>0</v>
      </c>
      <c r="Z4061">
        <f t="shared" si="1953"/>
        <v>0</v>
      </c>
      <c r="AA4061" s="22">
        <f t="shared" si="1954"/>
        <v>0</v>
      </c>
      <c r="AB4061" s="22">
        <f t="shared" si="1955"/>
        <v>0</v>
      </c>
      <c r="AC4061" s="22">
        <f t="shared" si="1956"/>
        <v>0</v>
      </c>
      <c r="AD4061" s="22">
        <f t="shared" si="1957"/>
        <v>0</v>
      </c>
    </row>
    <row r="4062" spans="3:30" x14ac:dyDescent="0.25">
      <c r="E4062" s="12">
        <v>43161.666666666664</v>
      </c>
      <c r="F4062" s="10">
        <v>11962.7</v>
      </c>
      <c r="G4062" s="10">
        <v>11968.68</v>
      </c>
      <c r="H4062" s="10">
        <v>11922.13</v>
      </c>
      <c r="I4062" s="10">
        <v>11961.62</v>
      </c>
      <c r="K4062" s="13">
        <f t="shared" si="1948"/>
        <v>-1.0799999999999272</v>
      </c>
      <c r="L4062" s="13">
        <f t="shared" si="1958"/>
        <v>-116.47000000000116</v>
      </c>
      <c r="M4062" s="13">
        <f t="shared" si="1949"/>
        <v>46.550000000001091</v>
      </c>
      <c r="N4062" s="13"/>
      <c r="X4062">
        <f t="shared" si="1951"/>
        <v>1.0799999999999272</v>
      </c>
      <c r="Y4062">
        <f t="shared" si="1952"/>
        <v>0</v>
      </c>
      <c r="Z4062">
        <f t="shared" si="1953"/>
        <v>0</v>
      </c>
      <c r="AA4062" s="22">
        <f t="shared" si="1954"/>
        <v>0</v>
      </c>
      <c r="AB4062" s="22">
        <f t="shared" si="1955"/>
        <v>0</v>
      </c>
      <c r="AC4062" s="22">
        <f t="shared" si="1956"/>
        <v>0</v>
      </c>
      <c r="AD4062" s="22">
        <f t="shared" si="1957"/>
        <v>0</v>
      </c>
    </row>
    <row r="4063" spans="3:30" x14ac:dyDescent="0.25">
      <c r="E4063" s="11">
        <v>43161.708333333336</v>
      </c>
      <c r="F4063" s="9">
        <v>11958.37</v>
      </c>
      <c r="G4063" s="9">
        <v>11970.66</v>
      </c>
      <c r="H4063" s="9">
        <v>11905.4</v>
      </c>
      <c r="I4063" s="9">
        <v>11905.62</v>
      </c>
      <c r="K4063" s="13">
        <f t="shared" si="1948"/>
        <v>-52.75</v>
      </c>
      <c r="L4063" s="13">
        <f t="shared" si="1958"/>
        <v>-169.22000000000116</v>
      </c>
      <c r="M4063" s="13">
        <f t="shared" si="1949"/>
        <v>65.260000000000218</v>
      </c>
      <c r="N4063" s="13"/>
      <c r="X4063">
        <f t="shared" si="1951"/>
        <v>52.75</v>
      </c>
      <c r="Y4063">
        <f t="shared" si="1952"/>
        <v>0</v>
      </c>
      <c r="Z4063">
        <f t="shared" si="1953"/>
        <v>0</v>
      </c>
      <c r="AA4063" s="22">
        <f t="shared" si="1954"/>
        <v>0</v>
      </c>
      <c r="AB4063" s="22">
        <f t="shared" si="1955"/>
        <v>0</v>
      </c>
      <c r="AC4063" s="22">
        <f t="shared" si="1956"/>
        <v>0</v>
      </c>
      <c r="AD4063" s="22">
        <f t="shared" si="1957"/>
        <v>0</v>
      </c>
    </row>
    <row r="4064" spans="3:30" x14ac:dyDescent="0.25">
      <c r="E4064" s="12">
        <v>43161.75</v>
      </c>
      <c r="F4064" s="10">
        <v>11905.59</v>
      </c>
      <c r="G4064" s="10">
        <v>11982.14</v>
      </c>
      <c r="H4064" s="10">
        <v>11882.22</v>
      </c>
      <c r="I4064" s="10">
        <v>11981.13</v>
      </c>
      <c r="K4064" s="13">
        <f t="shared" si="1948"/>
        <v>75.539999999999054</v>
      </c>
      <c r="L4064" s="13">
        <f t="shared" si="1958"/>
        <v>-93.68000000000211</v>
      </c>
      <c r="M4064" s="13">
        <f t="shared" si="1949"/>
        <v>99.920000000000073</v>
      </c>
      <c r="N4064" s="13"/>
      <c r="X4064">
        <f t="shared" si="1951"/>
        <v>75.539999999999054</v>
      </c>
      <c r="Y4064">
        <f t="shared" si="1952"/>
        <v>0</v>
      </c>
      <c r="Z4064">
        <f t="shared" si="1953"/>
        <v>0</v>
      </c>
      <c r="AA4064" s="22">
        <f t="shared" si="1954"/>
        <v>0</v>
      </c>
      <c r="AB4064" s="22">
        <f t="shared" si="1955"/>
        <v>0</v>
      </c>
      <c r="AC4064" s="22">
        <f t="shared" si="1956"/>
        <v>0</v>
      </c>
      <c r="AD4064" s="22">
        <f t="shared" si="1957"/>
        <v>0</v>
      </c>
    </row>
    <row r="4065" spans="3:30" x14ac:dyDescent="0.25">
      <c r="E4065" s="11">
        <v>43161.791666666664</v>
      </c>
      <c r="F4065" s="9">
        <v>11980.65</v>
      </c>
      <c r="G4065" s="9">
        <v>12007.16</v>
      </c>
      <c r="H4065" s="9">
        <v>11962.47</v>
      </c>
      <c r="I4065" s="9">
        <v>11996.47</v>
      </c>
      <c r="K4065" s="13">
        <f t="shared" si="1948"/>
        <v>15.819999999999709</v>
      </c>
      <c r="L4065" s="13">
        <f t="shared" si="1958"/>
        <v>-77.860000000002401</v>
      </c>
      <c r="M4065" s="13">
        <f t="shared" si="1949"/>
        <v>44.690000000000509</v>
      </c>
      <c r="N4065" s="13"/>
      <c r="X4065">
        <f t="shared" si="1951"/>
        <v>15.819999999999709</v>
      </c>
      <c r="Y4065">
        <f t="shared" si="1952"/>
        <v>0</v>
      </c>
      <c r="Z4065">
        <f t="shared" si="1953"/>
        <v>0</v>
      </c>
      <c r="AA4065" s="22">
        <f t="shared" si="1954"/>
        <v>0</v>
      </c>
      <c r="AB4065" s="22">
        <f t="shared" si="1955"/>
        <v>0</v>
      </c>
      <c r="AC4065" s="22">
        <f t="shared" si="1956"/>
        <v>0</v>
      </c>
      <c r="AD4065" s="22">
        <f t="shared" si="1957"/>
        <v>0</v>
      </c>
    </row>
    <row r="4066" spans="3:30" x14ac:dyDescent="0.25">
      <c r="E4066" s="12">
        <v>43161.833333333336</v>
      </c>
      <c r="F4066" s="10">
        <v>11995.97</v>
      </c>
      <c r="G4066" s="10">
        <v>12001.47</v>
      </c>
      <c r="H4066" s="10">
        <v>11944.63</v>
      </c>
      <c r="I4066" s="10">
        <v>11960.13</v>
      </c>
      <c r="K4066" s="13">
        <f t="shared" si="1948"/>
        <v>-35.840000000000146</v>
      </c>
      <c r="L4066" s="13">
        <f t="shared" si="1958"/>
        <v>-113.70000000000255</v>
      </c>
      <c r="M4066" s="13">
        <f t="shared" si="1949"/>
        <v>56.840000000000146</v>
      </c>
      <c r="N4066" s="13"/>
      <c r="X4066">
        <f t="shared" si="1951"/>
        <v>35.840000000000146</v>
      </c>
      <c r="Y4066">
        <f t="shared" si="1952"/>
        <v>0</v>
      </c>
      <c r="Z4066">
        <f t="shared" si="1953"/>
        <v>0</v>
      </c>
      <c r="AA4066" s="22">
        <f t="shared" si="1954"/>
        <v>0</v>
      </c>
      <c r="AB4066" s="22">
        <f t="shared" si="1955"/>
        <v>0</v>
      </c>
      <c r="AC4066" s="22">
        <f t="shared" si="1956"/>
        <v>0</v>
      </c>
      <c r="AD4066" s="22">
        <f t="shared" si="1957"/>
        <v>0</v>
      </c>
    </row>
    <row r="4067" spans="3:30" x14ac:dyDescent="0.25">
      <c r="E4067" s="11">
        <v>43161.875</v>
      </c>
      <c r="F4067" s="9">
        <v>11961.38</v>
      </c>
      <c r="G4067" s="9">
        <v>11988.38</v>
      </c>
      <c r="H4067" s="9">
        <v>11961.38</v>
      </c>
      <c r="I4067" s="9">
        <v>11962.61</v>
      </c>
      <c r="K4067" s="13">
        <f t="shared" si="1948"/>
        <v>1.2300000000013824</v>
      </c>
      <c r="L4067" s="13">
        <f t="shared" si="1958"/>
        <v>-112.47000000000116</v>
      </c>
      <c r="M4067" s="13">
        <f t="shared" si="1949"/>
        <v>27</v>
      </c>
      <c r="N4067" s="13"/>
      <c r="X4067">
        <f t="shared" si="1951"/>
        <v>1.2300000000013824</v>
      </c>
      <c r="Y4067">
        <f t="shared" si="1952"/>
        <v>0</v>
      </c>
      <c r="Z4067">
        <f t="shared" si="1953"/>
        <v>0</v>
      </c>
      <c r="AA4067" s="22">
        <f t="shared" si="1954"/>
        <v>0</v>
      </c>
      <c r="AB4067" s="22">
        <f t="shared" si="1955"/>
        <v>0</v>
      </c>
      <c r="AC4067" s="22">
        <f t="shared" si="1956"/>
        <v>0</v>
      </c>
      <c r="AD4067" s="22">
        <f t="shared" si="1957"/>
        <v>0</v>
      </c>
    </row>
    <row r="4068" spans="3:30" x14ac:dyDescent="0.25">
      <c r="E4068" s="12">
        <v>43161.916666666664</v>
      </c>
      <c r="F4068" s="10">
        <v>11961.36</v>
      </c>
      <c r="G4068" s="10">
        <v>12005.87</v>
      </c>
      <c r="H4068" s="10">
        <v>11942.35</v>
      </c>
      <c r="I4068" s="10">
        <v>12002.52</v>
      </c>
      <c r="K4068" s="13">
        <f t="shared" si="1948"/>
        <v>41.159999999999854</v>
      </c>
      <c r="L4068" s="13">
        <f t="shared" si="1958"/>
        <v>-71.31000000000131</v>
      </c>
      <c r="M4068" s="13">
        <f t="shared" si="1949"/>
        <v>63.520000000000437</v>
      </c>
      <c r="N4068" s="13"/>
      <c r="X4068">
        <f t="shared" si="1951"/>
        <v>41.159999999999854</v>
      </c>
      <c r="Y4068">
        <f t="shared" si="1952"/>
        <v>0</v>
      </c>
      <c r="Z4068">
        <f t="shared" si="1953"/>
        <v>0</v>
      </c>
      <c r="AA4068" s="22">
        <f t="shared" si="1954"/>
        <v>0</v>
      </c>
      <c r="AB4068" s="22">
        <f t="shared" si="1955"/>
        <v>0</v>
      </c>
      <c r="AC4068" s="22">
        <f t="shared" si="1956"/>
        <v>0</v>
      </c>
      <c r="AD4068" s="22">
        <f t="shared" si="1957"/>
        <v>0</v>
      </c>
    </row>
    <row r="4069" spans="3:30" hidden="1" x14ac:dyDescent="0.25">
      <c r="E4069" s="11">
        <v>43164.041666666664</v>
      </c>
      <c r="F4069" s="9">
        <v>11961.88</v>
      </c>
      <c r="G4069" s="9">
        <v>11970.89</v>
      </c>
      <c r="H4069" s="9">
        <v>11915.86</v>
      </c>
      <c r="I4069" s="9">
        <v>11947.86</v>
      </c>
    </row>
    <row r="4070" spans="3:30" hidden="1" x14ac:dyDescent="0.25">
      <c r="E4070" s="12">
        <v>43164.083333333336</v>
      </c>
      <c r="F4070" s="10">
        <v>11947.86</v>
      </c>
      <c r="G4070" s="10">
        <v>11981.86</v>
      </c>
      <c r="H4070" s="10">
        <v>11947.86</v>
      </c>
      <c r="I4070" s="10">
        <v>11954.88</v>
      </c>
    </row>
    <row r="4071" spans="3:30" hidden="1" x14ac:dyDescent="0.25">
      <c r="E4071" s="11">
        <v>43164.125</v>
      </c>
      <c r="F4071" s="9">
        <v>11954.87</v>
      </c>
      <c r="G4071" s="9">
        <v>11978.86</v>
      </c>
      <c r="H4071" s="9">
        <v>11942.87</v>
      </c>
      <c r="I4071" s="9">
        <v>11948.91</v>
      </c>
    </row>
    <row r="4072" spans="3:30" hidden="1" x14ac:dyDescent="0.25">
      <c r="E4072" s="12">
        <v>43164.166666666664</v>
      </c>
      <c r="F4072" s="10">
        <v>11946.9</v>
      </c>
      <c r="G4072" s="10">
        <v>11953.9</v>
      </c>
      <c r="H4072" s="10">
        <v>11922.87</v>
      </c>
      <c r="I4072" s="10">
        <v>11933.9</v>
      </c>
    </row>
    <row r="4073" spans="3:30" hidden="1" x14ac:dyDescent="0.25">
      <c r="E4073" s="11">
        <v>43164.208333333336</v>
      </c>
      <c r="F4073" s="9">
        <v>11932.87</v>
      </c>
      <c r="G4073" s="9">
        <v>11947.89</v>
      </c>
      <c r="H4073" s="9">
        <v>11924.82</v>
      </c>
      <c r="I4073" s="9">
        <v>11941.89</v>
      </c>
    </row>
    <row r="4074" spans="3:30" hidden="1" x14ac:dyDescent="0.25">
      <c r="E4074" s="12">
        <v>43164.25</v>
      </c>
      <c r="F4074" s="10">
        <v>11942.88</v>
      </c>
      <c r="G4074" s="10">
        <v>11947.9</v>
      </c>
      <c r="H4074" s="10">
        <v>11914.89</v>
      </c>
      <c r="I4074" s="10">
        <v>11916.89</v>
      </c>
    </row>
    <row r="4075" spans="3:30" hidden="1" x14ac:dyDescent="0.25">
      <c r="E4075" s="11">
        <v>43164.291666666664</v>
      </c>
      <c r="F4075" s="9">
        <v>11918.88</v>
      </c>
      <c r="G4075" s="9">
        <v>11941.87</v>
      </c>
      <c r="H4075" s="9">
        <v>11917.89</v>
      </c>
      <c r="I4075" s="9">
        <v>11931.88</v>
      </c>
    </row>
    <row r="4076" spans="3:30" x14ac:dyDescent="0.25">
      <c r="C4076">
        <v>1</v>
      </c>
      <c r="E4076" s="12">
        <v>43164.333333333336</v>
      </c>
      <c r="F4076" s="10">
        <v>11930.87</v>
      </c>
      <c r="G4076" s="10">
        <v>11934.13</v>
      </c>
      <c r="H4076" s="10">
        <v>11911.76</v>
      </c>
      <c r="I4076" s="10">
        <v>11925.82</v>
      </c>
      <c r="K4076" s="13">
        <f t="shared" ref="K4076:K4090" si="1959">I4076-F4076</f>
        <v>-5.0500000000010914</v>
      </c>
      <c r="L4076" s="13">
        <v>0</v>
      </c>
      <c r="M4076" s="13">
        <f t="shared" ref="M4076:M4090" si="1960">G4076-H4076</f>
        <v>22.369999999998981</v>
      </c>
      <c r="N4076" s="13">
        <f t="shared" ref="N4076" si="1961">I4090-F4076</f>
        <v>240.26999999999862</v>
      </c>
      <c r="O4076" s="18">
        <f>IF(K4076*N4076&gt;0,1,0)</f>
        <v>0</v>
      </c>
      <c r="S4076" s="13">
        <f>MAX(G4076:G4091)</f>
        <v>12183.65</v>
      </c>
      <c r="X4076">
        <f t="shared" ref="X4076:X4090" si="1962">ABS(K4076)</f>
        <v>5.0500000000010914</v>
      </c>
      <c r="Y4076">
        <f t="shared" ref="Y4076:Y4090" si="1963">ABS(N4076)</f>
        <v>240.26999999999862</v>
      </c>
      <c r="Z4076">
        <f t="shared" ref="Z4076:Z4090" si="1964">IF(S4076&lt;1000,ABS(S4076),0)</f>
        <v>0</v>
      </c>
      <c r="AA4076" s="22">
        <f t="shared" ref="AA4076:AA4090" si="1965">ABS(P4076)</f>
        <v>0</v>
      </c>
      <c r="AB4076" s="22">
        <f t="shared" ref="AB4076:AB4090" si="1966">ABS(Q4076)</f>
        <v>0</v>
      </c>
      <c r="AC4076" s="22">
        <f t="shared" ref="AC4076:AC4090" si="1967">IF(O4076=1,ABS(P4077),0)</f>
        <v>0</v>
      </c>
      <c r="AD4076" s="22">
        <f t="shared" ref="AD4076:AD4090" si="1968">IF(O4076=0,ABS(Q4077),0)</f>
        <v>0</v>
      </c>
    </row>
    <row r="4077" spans="3:30" x14ac:dyDescent="0.25">
      <c r="E4077" s="11">
        <v>43164.375</v>
      </c>
      <c r="F4077" s="9">
        <v>11924.84</v>
      </c>
      <c r="G4077" s="9">
        <v>11924.84</v>
      </c>
      <c r="H4077" s="9">
        <v>11730.35</v>
      </c>
      <c r="I4077" s="9">
        <v>11810.22</v>
      </c>
      <c r="K4077" s="13">
        <f t="shared" si="1959"/>
        <v>-114.6200000000008</v>
      </c>
      <c r="L4077" s="13">
        <f t="shared" ref="L4077:L4090" si="1969">L4076+K4077</f>
        <v>-114.6200000000008</v>
      </c>
      <c r="M4077" s="13">
        <f t="shared" si="1960"/>
        <v>194.48999999999978</v>
      </c>
      <c r="N4077" s="13"/>
      <c r="S4077" s="13">
        <f>MIN(H4076:H4091)</f>
        <v>11730.35</v>
      </c>
      <c r="X4077">
        <f t="shared" si="1962"/>
        <v>114.6200000000008</v>
      </c>
      <c r="Y4077">
        <f t="shared" si="1963"/>
        <v>0</v>
      </c>
      <c r="Z4077">
        <f t="shared" si="1964"/>
        <v>0</v>
      </c>
      <c r="AA4077" s="22">
        <f t="shared" si="1965"/>
        <v>0</v>
      </c>
      <c r="AB4077" s="22">
        <f t="shared" si="1966"/>
        <v>0</v>
      </c>
      <c r="AC4077" s="22">
        <f t="shared" si="1967"/>
        <v>0</v>
      </c>
      <c r="AD4077" s="22">
        <f t="shared" si="1968"/>
        <v>1.0959420925641628</v>
      </c>
    </row>
    <row r="4078" spans="3:30" x14ac:dyDescent="0.25">
      <c r="E4078" s="12">
        <v>43164.416666666664</v>
      </c>
      <c r="F4078" s="10">
        <v>11807.57</v>
      </c>
      <c r="G4078" s="10">
        <v>11989.47</v>
      </c>
      <c r="H4078" s="10">
        <v>11803.89</v>
      </c>
      <c r="I4078" s="10">
        <v>11952.58</v>
      </c>
      <c r="K4078" s="13">
        <f t="shared" si="1959"/>
        <v>145.01000000000022</v>
      </c>
      <c r="L4078" s="13">
        <f t="shared" si="1969"/>
        <v>30.389999999999418</v>
      </c>
      <c r="M4078" s="13">
        <f t="shared" si="1960"/>
        <v>185.57999999999993</v>
      </c>
      <c r="N4078" s="13"/>
      <c r="P4078">
        <f>_xlfn.IFS(K4077&lt;0,MIN(L4077:L4091),K4077&gt;0,MAX(L4077:L4091))/S4056</f>
        <v>-0.50282956788770061</v>
      </c>
      <c r="Q4078">
        <f>_xlfn.IFS(K4077&lt;0,MAX(L4077:L4091),K4077&gt;0,MIN(L4077:L4091))/S4056</f>
        <v>1.0959420925641628</v>
      </c>
      <c r="S4078" s="13">
        <f>S4076-S4077</f>
        <v>453.29999999999927</v>
      </c>
      <c r="X4078">
        <f t="shared" si="1962"/>
        <v>145.01000000000022</v>
      </c>
      <c r="Y4078">
        <f t="shared" si="1963"/>
        <v>0</v>
      </c>
      <c r="Z4078">
        <f t="shared" si="1964"/>
        <v>453.29999999999927</v>
      </c>
      <c r="AA4078" s="22">
        <f t="shared" si="1965"/>
        <v>0.50282956788770061</v>
      </c>
      <c r="AB4078" s="22">
        <f t="shared" si="1966"/>
        <v>1.0959420925641628</v>
      </c>
      <c r="AC4078" s="22">
        <f t="shared" si="1967"/>
        <v>0</v>
      </c>
      <c r="AD4078" s="22">
        <f t="shared" si="1968"/>
        <v>0</v>
      </c>
    </row>
    <row r="4079" spans="3:30" x14ac:dyDescent="0.25">
      <c r="E4079" s="11">
        <v>43164.458333333336</v>
      </c>
      <c r="F4079" s="9">
        <v>11952.65</v>
      </c>
      <c r="G4079" s="9">
        <v>12031.72</v>
      </c>
      <c r="H4079" s="9">
        <v>11910.12</v>
      </c>
      <c r="I4079" s="9">
        <v>12012.64</v>
      </c>
      <c r="K4079" s="13">
        <f t="shared" si="1959"/>
        <v>59.989999999999782</v>
      </c>
      <c r="L4079" s="13">
        <f t="shared" si="1969"/>
        <v>90.3799999999992</v>
      </c>
      <c r="M4079" s="13">
        <f t="shared" si="1960"/>
        <v>121.59999999999854</v>
      </c>
      <c r="N4079" s="13"/>
      <c r="X4079">
        <f t="shared" si="1962"/>
        <v>59.989999999999782</v>
      </c>
      <c r="Y4079">
        <f t="shared" si="1963"/>
        <v>0</v>
      </c>
      <c r="Z4079">
        <f t="shared" si="1964"/>
        <v>0</v>
      </c>
      <c r="AA4079" s="22">
        <f t="shared" si="1965"/>
        <v>0</v>
      </c>
      <c r="AB4079" s="22">
        <f t="shared" si="1966"/>
        <v>0</v>
      </c>
      <c r="AC4079" s="22">
        <f t="shared" si="1967"/>
        <v>0</v>
      </c>
      <c r="AD4079" s="22">
        <f t="shared" si="1968"/>
        <v>0</v>
      </c>
    </row>
    <row r="4080" spans="3:30" x14ac:dyDescent="0.25">
      <c r="E4080" s="12">
        <v>43164.5</v>
      </c>
      <c r="F4080" s="10">
        <v>12012.37</v>
      </c>
      <c r="G4080" s="10">
        <v>12029.97</v>
      </c>
      <c r="H4080" s="10">
        <v>11987.97</v>
      </c>
      <c r="I4080" s="10">
        <v>12020.64</v>
      </c>
      <c r="K4080" s="13">
        <f t="shared" si="1959"/>
        <v>8.2699999999986176</v>
      </c>
      <c r="L4080" s="13">
        <f t="shared" si="1969"/>
        <v>98.649999999997817</v>
      </c>
      <c r="M4080" s="13">
        <f t="shared" si="1960"/>
        <v>42</v>
      </c>
      <c r="N4080" s="13"/>
      <c r="X4080">
        <f t="shared" si="1962"/>
        <v>8.2699999999986176</v>
      </c>
      <c r="Y4080">
        <f t="shared" si="1963"/>
        <v>0</v>
      </c>
      <c r="Z4080">
        <f t="shared" si="1964"/>
        <v>0</v>
      </c>
      <c r="AA4080" s="22">
        <f t="shared" si="1965"/>
        <v>0</v>
      </c>
      <c r="AB4080" s="22">
        <f t="shared" si="1966"/>
        <v>0</v>
      </c>
      <c r="AC4080" s="22">
        <f t="shared" si="1967"/>
        <v>0</v>
      </c>
      <c r="AD4080" s="22">
        <f t="shared" si="1968"/>
        <v>0</v>
      </c>
    </row>
    <row r="4081" spans="5:30" x14ac:dyDescent="0.25">
      <c r="E4081" s="11">
        <v>43164.541666666664</v>
      </c>
      <c r="F4081" s="9">
        <v>12020.14</v>
      </c>
      <c r="G4081" s="9">
        <v>12025.16</v>
      </c>
      <c r="H4081" s="9">
        <v>11975.22</v>
      </c>
      <c r="I4081" s="9">
        <v>11978.64</v>
      </c>
      <c r="K4081" s="13">
        <f t="shared" si="1959"/>
        <v>-41.5</v>
      </c>
      <c r="L4081" s="13">
        <f t="shared" si="1969"/>
        <v>57.149999999997817</v>
      </c>
      <c r="M4081" s="13">
        <f t="shared" si="1960"/>
        <v>49.940000000000509</v>
      </c>
      <c r="N4081" s="13"/>
      <c r="X4081">
        <f t="shared" si="1962"/>
        <v>41.5</v>
      </c>
      <c r="Y4081">
        <f t="shared" si="1963"/>
        <v>0</v>
      </c>
      <c r="Z4081">
        <f t="shared" si="1964"/>
        <v>0</v>
      </c>
      <c r="AA4081" s="22">
        <f t="shared" si="1965"/>
        <v>0</v>
      </c>
      <c r="AB4081" s="22">
        <f t="shared" si="1966"/>
        <v>0</v>
      </c>
      <c r="AC4081" s="22">
        <f t="shared" si="1967"/>
        <v>0</v>
      </c>
      <c r="AD4081" s="22">
        <f t="shared" si="1968"/>
        <v>0</v>
      </c>
    </row>
    <row r="4082" spans="5:30" x14ac:dyDescent="0.25">
      <c r="E4082" s="12">
        <v>43164.583333333336</v>
      </c>
      <c r="F4082" s="10">
        <v>11977.9</v>
      </c>
      <c r="G4082" s="10">
        <v>12000.47</v>
      </c>
      <c r="H4082" s="10">
        <v>11965.97</v>
      </c>
      <c r="I4082" s="10">
        <v>11975.97</v>
      </c>
      <c r="K4082" s="13">
        <f t="shared" si="1959"/>
        <v>-1.930000000000291</v>
      </c>
      <c r="L4082" s="13">
        <f t="shared" si="1969"/>
        <v>55.219999999997526</v>
      </c>
      <c r="M4082" s="13">
        <f t="shared" si="1960"/>
        <v>34.5</v>
      </c>
      <c r="N4082" s="13"/>
      <c r="X4082">
        <f t="shared" si="1962"/>
        <v>1.930000000000291</v>
      </c>
      <c r="Y4082">
        <f t="shared" si="1963"/>
        <v>0</v>
      </c>
      <c r="Z4082">
        <f t="shared" si="1964"/>
        <v>0</v>
      </c>
      <c r="AA4082" s="22">
        <f t="shared" si="1965"/>
        <v>0</v>
      </c>
      <c r="AB4082" s="22">
        <f t="shared" si="1966"/>
        <v>0</v>
      </c>
      <c r="AC4082" s="22">
        <f t="shared" si="1967"/>
        <v>0</v>
      </c>
      <c r="AD4082" s="22">
        <f t="shared" si="1968"/>
        <v>0</v>
      </c>
    </row>
    <row r="4083" spans="5:30" x14ac:dyDescent="0.25">
      <c r="E4083" s="11">
        <v>43164.625</v>
      </c>
      <c r="F4083" s="9">
        <v>11975.97</v>
      </c>
      <c r="G4083" s="9">
        <v>12024.47</v>
      </c>
      <c r="H4083" s="9">
        <v>11968.97</v>
      </c>
      <c r="I4083" s="9">
        <v>11970.64</v>
      </c>
      <c r="K4083" s="13">
        <f t="shared" si="1959"/>
        <v>-5.3299999999999272</v>
      </c>
      <c r="L4083" s="13">
        <f t="shared" si="1969"/>
        <v>49.889999999997599</v>
      </c>
      <c r="M4083" s="13">
        <f t="shared" si="1960"/>
        <v>55.5</v>
      </c>
      <c r="N4083" s="13"/>
      <c r="X4083">
        <f t="shared" si="1962"/>
        <v>5.3299999999999272</v>
      </c>
      <c r="Y4083">
        <f t="shared" si="1963"/>
        <v>0</v>
      </c>
      <c r="Z4083">
        <f t="shared" si="1964"/>
        <v>0</v>
      </c>
      <c r="AA4083" s="22">
        <f t="shared" si="1965"/>
        <v>0</v>
      </c>
      <c r="AB4083" s="22">
        <f t="shared" si="1966"/>
        <v>0</v>
      </c>
      <c r="AC4083" s="22">
        <f t="shared" si="1967"/>
        <v>0</v>
      </c>
      <c r="AD4083" s="22">
        <f t="shared" si="1968"/>
        <v>0</v>
      </c>
    </row>
    <row r="4084" spans="5:30" x14ac:dyDescent="0.25">
      <c r="E4084" s="12">
        <v>43164.666666666664</v>
      </c>
      <c r="F4084" s="10">
        <v>11970.39</v>
      </c>
      <c r="G4084" s="10">
        <v>12010.95</v>
      </c>
      <c r="H4084" s="10">
        <v>11946.22</v>
      </c>
      <c r="I4084" s="10">
        <v>11989.17</v>
      </c>
      <c r="K4084" s="13">
        <f t="shared" si="1959"/>
        <v>18.780000000000655</v>
      </c>
      <c r="L4084" s="13">
        <f t="shared" si="1969"/>
        <v>68.669999999998254</v>
      </c>
      <c r="M4084" s="13">
        <f t="shared" si="1960"/>
        <v>64.730000000001382</v>
      </c>
      <c r="N4084" s="13"/>
      <c r="X4084">
        <f t="shared" si="1962"/>
        <v>18.780000000000655</v>
      </c>
      <c r="Y4084">
        <f t="shared" si="1963"/>
        <v>0</v>
      </c>
      <c r="Z4084">
        <f t="shared" si="1964"/>
        <v>0</v>
      </c>
      <c r="AA4084" s="22">
        <f t="shared" si="1965"/>
        <v>0</v>
      </c>
      <c r="AB4084" s="22">
        <f t="shared" si="1966"/>
        <v>0</v>
      </c>
      <c r="AC4084" s="22">
        <f t="shared" si="1967"/>
        <v>0</v>
      </c>
      <c r="AD4084" s="22">
        <f t="shared" si="1968"/>
        <v>0</v>
      </c>
    </row>
    <row r="4085" spans="5:30" x14ac:dyDescent="0.25">
      <c r="E4085" s="11">
        <v>43164.708333333336</v>
      </c>
      <c r="F4085" s="9">
        <v>11989.47</v>
      </c>
      <c r="G4085" s="9">
        <v>12060.72</v>
      </c>
      <c r="H4085" s="9">
        <v>11957.12</v>
      </c>
      <c r="I4085" s="9">
        <v>12056.97</v>
      </c>
      <c r="K4085" s="13">
        <f t="shared" si="1959"/>
        <v>67.5</v>
      </c>
      <c r="L4085" s="13">
        <f t="shared" si="1969"/>
        <v>136.16999999999825</v>
      </c>
      <c r="M4085" s="13">
        <f t="shared" si="1960"/>
        <v>103.59999999999854</v>
      </c>
      <c r="N4085" s="13"/>
      <c r="X4085">
        <f t="shared" si="1962"/>
        <v>67.5</v>
      </c>
      <c r="Y4085">
        <f t="shared" si="1963"/>
        <v>0</v>
      </c>
      <c r="Z4085">
        <f t="shared" si="1964"/>
        <v>0</v>
      </c>
      <c r="AA4085" s="22">
        <f t="shared" si="1965"/>
        <v>0</v>
      </c>
      <c r="AB4085" s="22">
        <f t="shared" si="1966"/>
        <v>0</v>
      </c>
      <c r="AC4085" s="22">
        <f t="shared" si="1967"/>
        <v>0</v>
      </c>
      <c r="AD4085" s="22">
        <f t="shared" si="1968"/>
        <v>0</v>
      </c>
    </row>
    <row r="4086" spans="5:30" x14ac:dyDescent="0.25">
      <c r="E4086" s="12">
        <v>43164.75</v>
      </c>
      <c r="F4086" s="10">
        <v>12057.47</v>
      </c>
      <c r="G4086" s="10">
        <v>12142.22</v>
      </c>
      <c r="H4086" s="10">
        <v>12049.95</v>
      </c>
      <c r="I4086" s="10">
        <v>12138.62</v>
      </c>
      <c r="K4086" s="13">
        <f t="shared" si="1959"/>
        <v>81.150000000001455</v>
      </c>
      <c r="L4086" s="13">
        <f t="shared" si="1969"/>
        <v>217.31999999999971</v>
      </c>
      <c r="M4086" s="13">
        <f t="shared" si="1960"/>
        <v>92.269999999998618</v>
      </c>
      <c r="N4086" s="13"/>
      <c r="X4086">
        <f t="shared" si="1962"/>
        <v>81.150000000001455</v>
      </c>
      <c r="Y4086">
        <f t="shared" si="1963"/>
        <v>0</v>
      </c>
      <c r="Z4086">
        <f t="shared" si="1964"/>
        <v>0</v>
      </c>
      <c r="AA4086" s="22">
        <f t="shared" si="1965"/>
        <v>0</v>
      </c>
      <c r="AB4086" s="22">
        <f t="shared" si="1966"/>
        <v>0</v>
      </c>
      <c r="AC4086" s="22">
        <f t="shared" si="1967"/>
        <v>0</v>
      </c>
      <c r="AD4086" s="22">
        <f t="shared" si="1968"/>
        <v>0</v>
      </c>
    </row>
    <row r="4087" spans="5:30" x14ac:dyDescent="0.25">
      <c r="E4087" s="11">
        <v>43164.791666666664</v>
      </c>
      <c r="F4087" s="9">
        <v>12138.63</v>
      </c>
      <c r="G4087" s="9">
        <v>12148.72</v>
      </c>
      <c r="H4087" s="9">
        <v>12104.72</v>
      </c>
      <c r="I4087" s="9">
        <v>12147.14</v>
      </c>
      <c r="K4087" s="13">
        <f t="shared" si="1959"/>
        <v>8.5100000000002183</v>
      </c>
      <c r="L4087" s="13">
        <f t="shared" si="1969"/>
        <v>225.82999999999993</v>
      </c>
      <c r="M4087" s="13">
        <f t="shared" si="1960"/>
        <v>44</v>
      </c>
      <c r="N4087" s="13"/>
      <c r="X4087">
        <f t="shared" si="1962"/>
        <v>8.5100000000002183</v>
      </c>
      <c r="Y4087">
        <f t="shared" si="1963"/>
        <v>0</v>
      </c>
      <c r="Z4087">
        <f t="shared" si="1964"/>
        <v>0</v>
      </c>
      <c r="AA4087" s="22">
        <f t="shared" si="1965"/>
        <v>0</v>
      </c>
      <c r="AB4087" s="22">
        <f t="shared" si="1966"/>
        <v>0</v>
      </c>
      <c r="AC4087" s="22">
        <f t="shared" si="1967"/>
        <v>0</v>
      </c>
      <c r="AD4087" s="22">
        <f t="shared" si="1968"/>
        <v>0</v>
      </c>
    </row>
    <row r="4088" spans="5:30" x14ac:dyDescent="0.25">
      <c r="E4088" s="12">
        <v>43164.833333333336</v>
      </c>
      <c r="F4088" s="10">
        <v>12147.39</v>
      </c>
      <c r="G4088" s="10">
        <v>12164.72</v>
      </c>
      <c r="H4088" s="10">
        <v>12133.12</v>
      </c>
      <c r="I4088" s="10">
        <v>12150.07</v>
      </c>
      <c r="K4088" s="13">
        <f t="shared" si="1959"/>
        <v>2.680000000000291</v>
      </c>
      <c r="L4088" s="13">
        <f t="shared" si="1969"/>
        <v>228.51000000000022</v>
      </c>
      <c r="M4088" s="13">
        <f t="shared" si="1960"/>
        <v>31.599999999998545</v>
      </c>
      <c r="N4088" s="13"/>
      <c r="X4088">
        <f t="shared" si="1962"/>
        <v>2.680000000000291</v>
      </c>
      <c r="Y4088">
        <f t="shared" si="1963"/>
        <v>0</v>
      </c>
      <c r="Z4088">
        <f t="shared" si="1964"/>
        <v>0</v>
      </c>
      <c r="AA4088" s="22">
        <f t="shared" si="1965"/>
        <v>0</v>
      </c>
      <c r="AB4088" s="22">
        <f t="shared" si="1966"/>
        <v>0</v>
      </c>
      <c r="AC4088" s="22">
        <f t="shared" si="1967"/>
        <v>0</v>
      </c>
      <c r="AD4088" s="22">
        <f t="shared" si="1968"/>
        <v>0</v>
      </c>
    </row>
    <row r="4089" spans="5:30" x14ac:dyDescent="0.25">
      <c r="E4089" s="11">
        <v>43164.875</v>
      </c>
      <c r="F4089" s="9">
        <v>12150.66</v>
      </c>
      <c r="G4089" s="9">
        <v>12173.97</v>
      </c>
      <c r="H4089" s="9">
        <v>12123.64</v>
      </c>
      <c r="I4089" s="9">
        <v>12171.97</v>
      </c>
      <c r="K4089" s="13">
        <f t="shared" si="1959"/>
        <v>21.309999999999491</v>
      </c>
      <c r="L4089" s="13">
        <f t="shared" si="1969"/>
        <v>249.81999999999971</v>
      </c>
      <c r="M4089" s="13">
        <f t="shared" si="1960"/>
        <v>50.329999999999927</v>
      </c>
      <c r="N4089" s="13"/>
      <c r="X4089">
        <f t="shared" si="1962"/>
        <v>21.309999999999491</v>
      </c>
      <c r="Y4089">
        <f t="shared" si="1963"/>
        <v>0</v>
      </c>
      <c r="Z4089">
        <f t="shared" si="1964"/>
        <v>0</v>
      </c>
      <c r="AA4089" s="22">
        <f t="shared" si="1965"/>
        <v>0</v>
      </c>
      <c r="AB4089" s="22">
        <f t="shared" si="1966"/>
        <v>0</v>
      </c>
      <c r="AC4089" s="22">
        <f t="shared" si="1967"/>
        <v>0</v>
      </c>
      <c r="AD4089" s="22">
        <f t="shared" si="1968"/>
        <v>0</v>
      </c>
    </row>
    <row r="4090" spans="5:30" x14ac:dyDescent="0.25">
      <c r="E4090" s="12">
        <v>43164.916666666664</v>
      </c>
      <c r="F4090" s="10">
        <v>12171.22</v>
      </c>
      <c r="G4090" s="10">
        <v>12183.65</v>
      </c>
      <c r="H4090" s="10">
        <v>12149.14</v>
      </c>
      <c r="I4090" s="10">
        <v>12171.14</v>
      </c>
      <c r="K4090" s="13">
        <f t="shared" si="1959"/>
        <v>-7.999999999992724E-2</v>
      </c>
      <c r="L4090" s="13">
        <f t="shared" si="1969"/>
        <v>249.73999999999978</v>
      </c>
      <c r="M4090" s="13">
        <f t="shared" si="1960"/>
        <v>34.510000000000218</v>
      </c>
      <c r="N4090" s="13"/>
      <c r="X4090">
        <f t="shared" si="1962"/>
        <v>7.999999999992724E-2</v>
      </c>
      <c r="Y4090">
        <f t="shared" si="1963"/>
        <v>0</v>
      </c>
      <c r="Z4090">
        <f t="shared" si="1964"/>
        <v>0</v>
      </c>
      <c r="AA4090" s="22">
        <f t="shared" si="1965"/>
        <v>0</v>
      </c>
      <c r="AB4090" s="22">
        <f t="shared" si="1966"/>
        <v>0</v>
      </c>
      <c r="AC4090" s="22">
        <f t="shared" si="1967"/>
        <v>0</v>
      </c>
      <c r="AD4090" s="22">
        <f t="shared" si="1968"/>
        <v>0</v>
      </c>
    </row>
    <row r="4091" spans="5:30" hidden="1" x14ac:dyDescent="0.25">
      <c r="E4091" s="11">
        <v>43164.958333333336</v>
      </c>
      <c r="F4091" s="9">
        <v>12160.91</v>
      </c>
      <c r="G4091" s="9">
        <v>12160.91</v>
      </c>
      <c r="H4091" s="9">
        <v>12150.8</v>
      </c>
      <c r="I4091" s="9">
        <v>12159.88</v>
      </c>
    </row>
    <row r="4092" spans="5:30" hidden="1" x14ac:dyDescent="0.25">
      <c r="E4092" s="12">
        <v>43165.041666666664</v>
      </c>
      <c r="F4092" s="10">
        <v>12159.87</v>
      </c>
      <c r="G4092" s="10">
        <v>12181.9</v>
      </c>
      <c r="H4092" s="10">
        <v>12159.87</v>
      </c>
      <c r="I4092" s="10">
        <v>12166.89</v>
      </c>
    </row>
    <row r="4093" spans="5:30" hidden="1" x14ac:dyDescent="0.25">
      <c r="E4093" s="11">
        <v>43165.083333333336</v>
      </c>
      <c r="F4093" s="9">
        <v>12166.89</v>
      </c>
      <c r="G4093" s="9">
        <v>12174.91</v>
      </c>
      <c r="H4093" s="9">
        <v>12163.81</v>
      </c>
      <c r="I4093" s="9">
        <v>12173.9</v>
      </c>
    </row>
    <row r="4094" spans="5:30" hidden="1" x14ac:dyDescent="0.25">
      <c r="E4094" s="12">
        <v>43165.125</v>
      </c>
      <c r="F4094" s="10">
        <v>12173.87</v>
      </c>
      <c r="G4094" s="10">
        <v>12179.9</v>
      </c>
      <c r="H4094" s="10">
        <v>12165.89</v>
      </c>
      <c r="I4094" s="10">
        <v>12166.88</v>
      </c>
    </row>
    <row r="4095" spans="5:30" hidden="1" x14ac:dyDescent="0.25">
      <c r="E4095" s="11">
        <v>43165.166666666664</v>
      </c>
      <c r="F4095" s="9">
        <v>12165.87</v>
      </c>
      <c r="G4095" s="9">
        <v>12173.88</v>
      </c>
      <c r="H4095" s="9">
        <v>12150.82</v>
      </c>
      <c r="I4095" s="9">
        <v>12162.89</v>
      </c>
    </row>
    <row r="4096" spans="5:30" hidden="1" x14ac:dyDescent="0.25">
      <c r="E4096" s="12">
        <v>43165.208333333336</v>
      </c>
      <c r="F4096" s="10">
        <v>12161.91</v>
      </c>
      <c r="G4096" s="10">
        <v>12170.9</v>
      </c>
      <c r="H4096" s="10">
        <v>12160.83</v>
      </c>
      <c r="I4096" s="10">
        <v>12163.89</v>
      </c>
    </row>
    <row r="4097" spans="3:30" hidden="1" x14ac:dyDescent="0.25">
      <c r="E4097" s="11">
        <v>43165.25</v>
      </c>
      <c r="F4097" s="9">
        <v>12162.88</v>
      </c>
      <c r="G4097" s="9">
        <v>12168.88</v>
      </c>
      <c r="H4097" s="9">
        <v>12158.88</v>
      </c>
      <c r="I4097" s="9">
        <v>12159.87</v>
      </c>
    </row>
    <row r="4098" spans="3:30" hidden="1" x14ac:dyDescent="0.25">
      <c r="E4098" s="12">
        <v>43165.291666666664</v>
      </c>
      <c r="F4098" s="10">
        <v>12160.91</v>
      </c>
      <c r="G4098" s="10">
        <v>12174.91</v>
      </c>
      <c r="H4098" s="10">
        <v>12157.82</v>
      </c>
      <c r="I4098" s="10">
        <v>12173.87</v>
      </c>
    </row>
    <row r="4099" spans="3:30" x14ac:dyDescent="0.25">
      <c r="C4099">
        <v>1</v>
      </c>
      <c r="E4099" s="11">
        <v>43165.333333333336</v>
      </c>
      <c r="F4099" s="9">
        <v>12172.88</v>
      </c>
      <c r="G4099" s="9">
        <v>12195.71</v>
      </c>
      <c r="H4099" s="9">
        <v>12167.87</v>
      </c>
      <c r="I4099" s="9">
        <v>12177.11</v>
      </c>
      <c r="K4099" s="13">
        <f t="shared" ref="K4099:K4113" si="1970">I4099-F4099</f>
        <v>4.2300000000013824</v>
      </c>
      <c r="L4099" s="13">
        <v>0</v>
      </c>
      <c r="M4099" s="13">
        <f t="shared" ref="M4099:M4113" si="1971">G4099-H4099</f>
        <v>27.839999999998327</v>
      </c>
      <c r="N4099" s="13">
        <f t="shared" ref="N4099" si="1972">I4113-F4099</f>
        <v>-14.409999999999854</v>
      </c>
      <c r="O4099" s="18">
        <f>IF(K4099*N4099&gt;0,1,0)</f>
        <v>0</v>
      </c>
      <c r="S4099" s="13">
        <f>MAX(G4099:G4114)</f>
        <v>12273.05</v>
      </c>
      <c r="X4099">
        <f t="shared" ref="X4099:X4113" si="1973">ABS(K4099)</f>
        <v>4.2300000000013824</v>
      </c>
      <c r="Y4099">
        <f t="shared" ref="Y4099:Y4113" si="1974">ABS(N4099)</f>
        <v>14.409999999999854</v>
      </c>
      <c r="Z4099">
        <f t="shared" ref="Z4099:Z4113" si="1975">IF(S4099&lt;1000,ABS(S4099),0)</f>
        <v>0</v>
      </c>
      <c r="AA4099" s="22">
        <f t="shared" ref="AA4099:AA4113" si="1976">ABS(P4099)</f>
        <v>0</v>
      </c>
      <c r="AB4099" s="22">
        <f t="shared" ref="AB4099:AB4113" si="1977">ABS(Q4099)</f>
        <v>0</v>
      </c>
      <c r="AC4099" s="22">
        <f t="shared" ref="AC4099:AC4113" si="1978">IF(O4099=1,ABS(P4100),0)</f>
        <v>0</v>
      </c>
      <c r="AD4099" s="22">
        <f t="shared" ref="AD4099:AD4113" si="1979">IF(O4099=0,ABS(Q4100),0)</f>
        <v>0.12241341275093327</v>
      </c>
    </row>
    <row r="4100" spans="3:30" x14ac:dyDescent="0.25">
      <c r="E4100" s="12">
        <v>43165.375</v>
      </c>
      <c r="F4100" s="10">
        <v>12179.21</v>
      </c>
      <c r="G4100" s="10">
        <v>12273.05</v>
      </c>
      <c r="H4100" s="10">
        <v>12179.21</v>
      </c>
      <c r="I4100" s="10">
        <v>12239.33</v>
      </c>
      <c r="K4100" s="13">
        <f t="shared" si="1970"/>
        <v>60.1200000000008</v>
      </c>
      <c r="L4100" s="13">
        <f t="shared" ref="L4100:L4113" si="1980">L4099+K4100</f>
        <v>60.1200000000008</v>
      </c>
      <c r="M4100" s="13">
        <f t="shared" si="1971"/>
        <v>93.840000000000146</v>
      </c>
      <c r="N4100" s="13"/>
      <c r="P4100">
        <f>_xlfn.IFS(K4099&lt;0,MIN(L4099:L4113),K4099&gt;0,MAX(L4099:L4113))/S4078</f>
        <v>0.13262739907346327</v>
      </c>
      <c r="Q4100">
        <f>_xlfn.IFS(K4099&lt;0,MAX(L4099:L4113),K4099&gt;0,MIN(L4099:L4113))/S4078</f>
        <v>-0.12241341275093327</v>
      </c>
      <c r="S4100" s="13">
        <f>MIN(H4099:H4114)</f>
        <v>12107.17</v>
      </c>
      <c r="X4100">
        <f t="shared" si="1973"/>
        <v>60.1200000000008</v>
      </c>
      <c r="Y4100">
        <f t="shared" si="1974"/>
        <v>0</v>
      </c>
      <c r="Z4100">
        <f t="shared" si="1975"/>
        <v>0</v>
      </c>
      <c r="AA4100" s="22">
        <f t="shared" si="1976"/>
        <v>0.13262739907346327</v>
      </c>
      <c r="AB4100" s="22">
        <f t="shared" si="1977"/>
        <v>0.12241341275093327</v>
      </c>
      <c r="AC4100" s="22">
        <f t="shared" si="1978"/>
        <v>0</v>
      </c>
      <c r="AD4100" s="22">
        <f t="shared" si="1979"/>
        <v>0</v>
      </c>
    </row>
    <row r="4101" spans="3:30" x14ac:dyDescent="0.25">
      <c r="E4101" s="11">
        <v>43165.416666666664</v>
      </c>
      <c r="F4101" s="9">
        <v>12241.33</v>
      </c>
      <c r="G4101" s="9">
        <v>12252.1</v>
      </c>
      <c r="H4101" s="9">
        <v>12187.8</v>
      </c>
      <c r="I4101" s="9">
        <v>12215.63</v>
      </c>
      <c r="K4101" s="13">
        <f t="shared" si="1970"/>
        <v>-25.700000000000728</v>
      </c>
      <c r="L4101" s="13">
        <f t="shared" si="1980"/>
        <v>34.420000000000073</v>
      </c>
      <c r="M4101" s="13">
        <f t="shared" si="1971"/>
        <v>64.300000000001091</v>
      </c>
      <c r="N4101" s="13"/>
      <c r="S4101" s="13">
        <f>S4099-S4100</f>
        <v>165.8799999999992</v>
      </c>
      <c r="X4101">
        <f t="shared" si="1973"/>
        <v>25.700000000000728</v>
      </c>
      <c r="Y4101">
        <f t="shared" si="1974"/>
        <v>0</v>
      </c>
      <c r="Z4101">
        <f t="shared" si="1975"/>
        <v>165.8799999999992</v>
      </c>
      <c r="AA4101" s="22">
        <f t="shared" si="1976"/>
        <v>0</v>
      </c>
      <c r="AB4101" s="22">
        <f t="shared" si="1977"/>
        <v>0</v>
      </c>
      <c r="AC4101" s="22">
        <f t="shared" si="1978"/>
        <v>0</v>
      </c>
      <c r="AD4101" s="22">
        <f t="shared" si="1979"/>
        <v>0</v>
      </c>
    </row>
    <row r="4102" spans="3:30" x14ac:dyDescent="0.25">
      <c r="E4102" s="12">
        <v>43165.458333333336</v>
      </c>
      <c r="F4102" s="10">
        <v>12216.15</v>
      </c>
      <c r="G4102" s="10">
        <v>12262.47</v>
      </c>
      <c r="H4102" s="10">
        <v>12216.15</v>
      </c>
      <c r="I4102" s="10">
        <v>12235.97</v>
      </c>
      <c r="K4102" s="13">
        <f t="shared" si="1970"/>
        <v>19.819999999999709</v>
      </c>
      <c r="L4102" s="13">
        <f t="shared" si="1980"/>
        <v>54.239999999999782</v>
      </c>
      <c r="M4102" s="13">
        <f t="shared" si="1971"/>
        <v>46.319999999999709</v>
      </c>
      <c r="N4102" s="13"/>
      <c r="X4102">
        <f t="shared" si="1973"/>
        <v>19.819999999999709</v>
      </c>
      <c r="Y4102">
        <f t="shared" si="1974"/>
        <v>0</v>
      </c>
      <c r="Z4102">
        <f t="shared" si="1975"/>
        <v>0</v>
      </c>
      <c r="AA4102" s="22">
        <f t="shared" si="1976"/>
        <v>0</v>
      </c>
      <c r="AB4102" s="22">
        <f t="shared" si="1977"/>
        <v>0</v>
      </c>
      <c r="AC4102" s="22">
        <f t="shared" si="1978"/>
        <v>0</v>
      </c>
      <c r="AD4102" s="22">
        <f t="shared" si="1979"/>
        <v>0</v>
      </c>
    </row>
    <row r="4103" spans="3:30" x14ac:dyDescent="0.25">
      <c r="E4103" s="11">
        <v>43165.5</v>
      </c>
      <c r="F4103" s="9">
        <v>12235.47</v>
      </c>
      <c r="G4103" s="9">
        <v>12240.72</v>
      </c>
      <c r="H4103" s="9">
        <v>12209.92</v>
      </c>
      <c r="I4103" s="9">
        <v>12223.13</v>
      </c>
      <c r="K4103" s="13">
        <f t="shared" si="1970"/>
        <v>-12.340000000000146</v>
      </c>
      <c r="L4103" s="13">
        <f t="shared" si="1980"/>
        <v>41.899999999999636</v>
      </c>
      <c r="M4103" s="13">
        <f t="shared" si="1971"/>
        <v>30.799999999999272</v>
      </c>
      <c r="N4103" s="13"/>
      <c r="X4103">
        <f t="shared" si="1973"/>
        <v>12.340000000000146</v>
      </c>
      <c r="Y4103">
        <f t="shared" si="1974"/>
        <v>0</v>
      </c>
      <c r="Z4103">
        <f t="shared" si="1975"/>
        <v>0</v>
      </c>
      <c r="AA4103" s="22">
        <f t="shared" si="1976"/>
        <v>0</v>
      </c>
      <c r="AB4103" s="22">
        <f t="shared" si="1977"/>
        <v>0</v>
      </c>
      <c r="AC4103" s="22">
        <f t="shared" si="1978"/>
        <v>0</v>
      </c>
      <c r="AD4103" s="22">
        <f t="shared" si="1979"/>
        <v>0</v>
      </c>
    </row>
    <row r="4104" spans="3:30" x14ac:dyDescent="0.25">
      <c r="E4104" s="12">
        <v>43165.541666666664</v>
      </c>
      <c r="F4104" s="10">
        <v>12223.63</v>
      </c>
      <c r="G4104" s="10">
        <v>12255.41</v>
      </c>
      <c r="H4104" s="10">
        <v>12216.22</v>
      </c>
      <c r="I4104" s="10">
        <v>12228.89</v>
      </c>
      <c r="K4104" s="13">
        <f t="shared" si="1970"/>
        <v>5.2600000000002183</v>
      </c>
      <c r="L4104" s="13">
        <f t="shared" si="1980"/>
        <v>47.159999999999854</v>
      </c>
      <c r="M4104" s="13">
        <f t="shared" si="1971"/>
        <v>39.190000000000509</v>
      </c>
      <c r="N4104" s="13"/>
      <c r="X4104">
        <f t="shared" si="1973"/>
        <v>5.2600000000002183</v>
      </c>
      <c r="Y4104">
        <f t="shared" si="1974"/>
        <v>0</v>
      </c>
      <c r="Z4104">
        <f t="shared" si="1975"/>
        <v>0</v>
      </c>
      <c r="AA4104" s="22">
        <f t="shared" si="1976"/>
        <v>0</v>
      </c>
      <c r="AB4104" s="22">
        <f t="shared" si="1977"/>
        <v>0</v>
      </c>
      <c r="AC4104" s="22">
        <f t="shared" si="1978"/>
        <v>0</v>
      </c>
      <c r="AD4104" s="22">
        <f t="shared" si="1979"/>
        <v>0</v>
      </c>
    </row>
    <row r="4105" spans="3:30" x14ac:dyDescent="0.25">
      <c r="E4105" s="11">
        <v>43165.583333333336</v>
      </c>
      <c r="F4105" s="9">
        <v>12229.14</v>
      </c>
      <c r="G4105" s="9">
        <v>12232.63</v>
      </c>
      <c r="H4105" s="9">
        <v>12178.47</v>
      </c>
      <c r="I4105" s="9">
        <v>12191.14</v>
      </c>
      <c r="K4105" s="13">
        <f t="shared" si="1970"/>
        <v>-38</v>
      </c>
      <c r="L4105" s="13">
        <f t="shared" si="1980"/>
        <v>9.1599999999998545</v>
      </c>
      <c r="M4105" s="13">
        <f t="shared" si="1971"/>
        <v>54.159999999999854</v>
      </c>
      <c r="N4105" s="13"/>
      <c r="X4105">
        <f t="shared" si="1973"/>
        <v>38</v>
      </c>
      <c r="Y4105">
        <f t="shared" si="1974"/>
        <v>0</v>
      </c>
      <c r="Z4105">
        <f t="shared" si="1975"/>
        <v>0</v>
      </c>
      <c r="AA4105" s="22">
        <f t="shared" si="1976"/>
        <v>0</v>
      </c>
      <c r="AB4105" s="22">
        <f t="shared" si="1977"/>
        <v>0</v>
      </c>
      <c r="AC4105" s="22">
        <f t="shared" si="1978"/>
        <v>0</v>
      </c>
      <c r="AD4105" s="22">
        <f t="shared" si="1979"/>
        <v>0</v>
      </c>
    </row>
    <row r="4106" spans="3:30" x14ac:dyDescent="0.25">
      <c r="E4106" s="12">
        <v>43165.625</v>
      </c>
      <c r="F4106" s="10">
        <v>12190.88</v>
      </c>
      <c r="G4106" s="10">
        <v>12213.66</v>
      </c>
      <c r="H4106" s="10">
        <v>12168.85</v>
      </c>
      <c r="I4106" s="10">
        <v>12173.65</v>
      </c>
      <c r="K4106" s="13">
        <f t="shared" si="1970"/>
        <v>-17.229999999999563</v>
      </c>
      <c r="L4106" s="13">
        <f t="shared" si="1980"/>
        <v>-8.069999999999709</v>
      </c>
      <c r="M4106" s="13">
        <f t="shared" si="1971"/>
        <v>44.809999999999491</v>
      </c>
      <c r="N4106" s="13"/>
      <c r="X4106">
        <f t="shared" si="1973"/>
        <v>17.229999999999563</v>
      </c>
      <c r="Y4106">
        <f t="shared" si="1974"/>
        <v>0</v>
      </c>
      <c r="Z4106">
        <f t="shared" si="1975"/>
        <v>0</v>
      </c>
      <c r="AA4106" s="22">
        <f t="shared" si="1976"/>
        <v>0</v>
      </c>
      <c r="AB4106" s="22">
        <f t="shared" si="1977"/>
        <v>0</v>
      </c>
      <c r="AC4106" s="22">
        <f t="shared" si="1978"/>
        <v>0</v>
      </c>
      <c r="AD4106" s="22">
        <f t="shared" si="1979"/>
        <v>0</v>
      </c>
    </row>
    <row r="4107" spans="3:30" x14ac:dyDescent="0.25">
      <c r="E4107" s="11">
        <v>43165.666666666664</v>
      </c>
      <c r="F4107" s="9">
        <v>12173.66</v>
      </c>
      <c r="G4107" s="9">
        <v>12184.6</v>
      </c>
      <c r="H4107" s="9">
        <v>12128.72</v>
      </c>
      <c r="I4107" s="9">
        <v>12153.88</v>
      </c>
      <c r="K4107" s="13">
        <f t="shared" si="1970"/>
        <v>-19.780000000000655</v>
      </c>
      <c r="L4107" s="13">
        <f t="shared" si="1980"/>
        <v>-27.850000000000364</v>
      </c>
      <c r="M4107" s="13">
        <f t="shared" si="1971"/>
        <v>55.880000000001019</v>
      </c>
      <c r="N4107" s="13"/>
      <c r="X4107">
        <f t="shared" si="1973"/>
        <v>19.780000000000655</v>
      </c>
      <c r="Y4107">
        <f t="shared" si="1974"/>
        <v>0</v>
      </c>
      <c r="Z4107">
        <f t="shared" si="1975"/>
        <v>0</v>
      </c>
      <c r="AA4107" s="22">
        <f t="shared" si="1976"/>
        <v>0</v>
      </c>
      <c r="AB4107" s="22">
        <f t="shared" si="1977"/>
        <v>0</v>
      </c>
      <c r="AC4107" s="22">
        <f t="shared" si="1978"/>
        <v>0</v>
      </c>
      <c r="AD4107" s="22">
        <f t="shared" si="1979"/>
        <v>0</v>
      </c>
    </row>
    <row r="4108" spans="3:30" x14ac:dyDescent="0.25">
      <c r="E4108" s="12">
        <v>43165.708333333336</v>
      </c>
      <c r="F4108" s="10">
        <v>12152.97</v>
      </c>
      <c r="G4108" s="10">
        <v>12183.66</v>
      </c>
      <c r="H4108" s="10">
        <v>12122.87</v>
      </c>
      <c r="I4108" s="10">
        <v>12142.93</v>
      </c>
      <c r="K4108" s="13">
        <f t="shared" si="1970"/>
        <v>-10.039999999999054</v>
      </c>
      <c r="L4108" s="13">
        <f t="shared" si="1980"/>
        <v>-37.889999999999418</v>
      </c>
      <c r="M4108" s="13">
        <f t="shared" si="1971"/>
        <v>60.789999999999054</v>
      </c>
      <c r="N4108" s="13"/>
      <c r="X4108">
        <f t="shared" si="1973"/>
        <v>10.039999999999054</v>
      </c>
      <c r="Y4108">
        <f t="shared" si="1974"/>
        <v>0</v>
      </c>
      <c r="Z4108">
        <f t="shared" si="1975"/>
        <v>0</v>
      </c>
      <c r="AA4108" s="22">
        <f t="shared" si="1976"/>
        <v>0</v>
      </c>
      <c r="AB4108" s="22">
        <f t="shared" si="1977"/>
        <v>0</v>
      </c>
      <c r="AC4108" s="22">
        <f t="shared" si="1978"/>
        <v>0</v>
      </c>
      <c r="AD4108" s="22">
        <f t="shared" si="1979"/>
        <v>0</v>
      </c>
    </row>
    <row r="4109" spans="3:30" x14ac:dyDescent="0.25">
      <c r="E4109" s="11">
        <v>43165.75</v>
      </c>
      <c r="F4109" s="9">
        <v>12143.47</v>
      </c>
      <c r="G4109" s="9">
        <v>12166.22</v>
      </c>
      <c r="H4109" s="9">
        <v>12107.17</v>
      </c>
      <c r="I4109" s="9">
        <v>12125.87</v>
      </c>
      <c r="K4109" s="13">
        <f t="shared" si="1970"/>
        <v>-17.599999999998545</v>
      </c>
      <c r="L4109" s="13">
        <f t="shared" si="1980"/>
        <v>-55.489999999997963</v>
      </c>
      <c r="M4109" s="13">
        <f t="shared" si="1971"/>
        <v>59.049999999999272</v>
      </c>
      <c r="N4109" s="13"/>
      <c r="X4109">
        <f t="shared" si="1973"/>
        <v>17.599999999998545</v>
      </c>
      <c r="Y4109">
        <f t="shared" si="1974"/>
        <v>0</v>
      </c>
      <c r="Z4109">
        <f t="shared" si="1975"/>
        <v>0</v>
      </c>
      <c r="AA4109" s="22">
        <f t="shared" si="1976"/>
        <v>0</v>
      </c>
      <c r="AB4109" s="22">
        <f t="shared" si="1977"/>
        <v>0</v>
      </c>
      <c r="AC4109" s="22">
        <f t="shared" si="1978"/>
        <v>0</v>
      </c>
      <c r="AD4109" s="22">
        <f t="shared" si="1979"/>
        <v>0</v>
      </c>
    </row>
    <row r="4110" spans="3:30" x14ac:dyDescent="0.25">
      <c r="E4110" s="12">
        <v>43165.791666666664</v>
      </c>
      <c r="F4110" s="10">
        <v>12126.13</v>
      </c>
      <c r="G4110" s="10">
        <v>12168.72</v>
      </c>
      <c r="H4110" s="10">
        <v>12108.81</v>
      </c>
      <c r="I4110" s="10">
        <v>12166.22</v>
      </c>
      <c r="K4110" s="13">
        <f t="shared" si="1970"/>
        <v>40.090000000000146</v>
      </c>
      <c r="L4110" s="13">
        <f t="shared" si="1980"/>
        <v>-15.399999999997817</v>
      </c>
      <c r="M4110" s="13">
        <f t="shared" si="1971"/>
        <v>59.909999999999854</v>
      </c>
      <c r="N4110" s="13"/>
      <c r="X4110">
        <f t="shared" si="1973"/>
        <v>40.090000000000146</v>
      </c>
      <c r="Y4110">
        <f t="shared" si="1974"/>
        <v>0</v>
      </c>
      <c r="Z4110">
        <f t="shared" si="1975"/>
        <v>0</v>
      </c>
      <c r="AA4110" s="22">
        <f t="shared" si="1976"/>
        <v>0</v>
      </c>
      <c r="AB4110" s="22">
        <f t="shared" si="1977"/>
        <v>0</v>
      </c>
      <c r="AC4110" s="22">
        <f t="shared" si="1978"/>
        <v>0</v>
      </c>
      <c r="AD4110" s="22">
        <f t="shared" si="1979"/>
        <v>0</v>
      </c>
    </row>
    <row r="4111" spans="3:30" x14ac:dyDescent="0.25">
      <c r="E4111" s="11">
        <v>43165.833333333336</v>
      </c>
      <c r="F4111" s="9">
        <v>12167.22</v>
      </c>
      <c r="G4111" s="9">
        <v>12178.97</v>
      </c>
      <c r="H4111" s="9">
        <v>12140.97</v>
      </c>
      <c r="I4111" s="9">
        <v>12149.47</v>
      </c>
      <c r="K4111" s="13">
        <f t="shared" si="1970"/>
        <v>-17.75</v>
      </c>
      <c r="L4111" s="13">
        <f t="shared" si="1980"/>
        <v>-33.149999999997817</v>
      </c>
      <c r="M4111" s="13">
        <f t="shared" si="1971"/>
        <v>38</v>
      </c>
      <c r="N4111" s="13"/>
      <c r="X4111">
        <f t="shared" si="1973"/>
        <v>17.75</v>
      </c>
      <c r="Y4111">
        <f t="shared" si="1974"/>
        <v>0</v>
      </c>
      <c r="Z4111">
        <f t="shared" si="1975"/>
        <v>0</v>
      </c>
      <c r="AA4111" s="22">
        <f t="shared" si="1976"/>
        <v>0</v>
      </c>
      <c r="AB4111" s="22">
        <f t="shared" si="1977"/>
        <v>0</v>
      </c>
      <c r="AC4111" s="22">
        <f t="shared" si="1978"/>
        <v>0</v>
      </c>
      <c r="AD4111" s="22">
        <f t="shared" si="1979"/>
        <v>0</v>
      </c>
    </row>
    <row r="4112" spans="3:30" x14ac:dyDescent="0.25">
      <c r="E4112" s="12">
        <v>43165.875</v>
      </c>
      <c r="F4112" s="10">
        <v>12149.22</v>
      </c>
      <c r="G4112" s="10">
        <v>12168.47</v>
      </c>
      <c r="H4112" s="10">
        <v>12138.22</v>
      </c>
      <c r="I4112" s="10">
        <v>12166.22</v>
      </c>
      <c r="K4112" s="13">
        <f t="shared" si="1970"/>
        <v>17</v>
      </c>
      <c r="L4112" s="13">
        <f t="shared" si="1980"/>
        <v>-16.149999999997817</v>
      </c>
      <c r="M4112" s="13">
        <f t="shared" si="1971"/>
        <v>30.25</v>
      </c>
      <c r="N4112" s="13"/>
      <c r="X4112">
        <f t="shared" si="1973"/>
        <v>17</v>
      </c>
      <c r="Y4112">
        <f t="shared" si="1974"/>
        <v>0</v>
      </c>
      <c r="Z4112">
        <f t="shared" si="1975"/>
        <v>0</v>
      </c>
      <c r="AA4112" s="22">
        <f t="shared" si="1976"/>
        <v>0</v>
      </c>
      <c r="AB4112" s="22">
        <f t="shared" si="1977"/>
        <v>0</v>
      </c>
      <c r="AC4112" s="22">
        <f t="shared" si="1978"/>
        <v>0</v>
      </c>
      <c r="AD4112" s="22">
        <f t="shared" si="1979"/>
        <v>0</v>
      </c>
    </row>
    <row r="4113" spans="3:30" x14ac:dyDescent="0.25">
      <c r="E4113" s="11">
        <v>43165.916666666664</v>
      </c>
      <c r="F4113" s="9">
        <v>12165.69</v>
      </c>
      <c r="G4113" s="9">
        <v>12170.13</v>
      </c>
      <c r="H4113" s="9">
        <v>12146.47</v>
      </c>
      <c r="I4113" s="9">
        <v>12158.47</v>
      </c>
      <c r="K4113" s="13">
        <f t="shared" si="1970"/>
        <v>-7.2200000000011642</v>
      </c>
      <c r="L4113" s="13">
        <f t="shared" si="1980"/>
        <v>-23.369999999998981</v>
      </c>
      <c r="M4113" s="13">
        <f t="shared" si="1971"/>
        <v>23.659999999999854</v>
      </c>
      <c r="N4113" s="13"/>
      <c r="X4113">
        <f t="shared" si="1973"/>
        <v>7.2200000000011642</v>
      </c>
      <c r="Y4113">
        <f t="shared" si="1974"/>
        <v>0</v>
      </c>
      <c r="Z4113">
        <f t="shared" si="1975"/>
        <v>0</v>
      </c>
      <c r="AA4113" s="22">
        <f t="shared" si="1976"/>
        <v>0</v>
      </c>
      <c r="AB4113" s="22">
        <f t="shared" si="1977"/>
        <v>0</v>
      </c>
      <c r="AC4113" s="22">
        <f t="shared" si="1978"/>
        <v>0</v>
      </c>
      <c r="AD4113" s="22">
        <f t="shared" si="1979"/>
        <v>0</v>
      </c>
    </row>
    <row r="4114" spans="3:30" hidden="1" x14ac:dyDescent="0.25">
      <c r="E4114" s="12">
        <v>43165.958333333336</v>
      </c>
      <c r="F4114" s="10">
        <v>12130.86</v>
      </c>
      <c r="G4114" s="10">
        <v>12139.86</v>
      </c>
      <c r="H4114" s="10">
        <v>12130.86</v>
      </c>
      <c r="I4114" s="10">
        <v>12132.86</v>
      </c>
    </row>
    <row r="4115" spans="3:30" hidden="1" x14ac:dyDescent="0.25">
      <c r="E4115" s="11">
        <v>43166.041666666664</v>
      </c>
      <c r="F4115" s="9">
        <v>12135.91</v>
      </c>
      <c r="G4115" s="9">
        <v>12135.91</v>
      </c>
      <c r="H4115" s="9">
        <v>11986.87</v>
      </c>
      <c r="I4115" s="9">
        <v>12001.88</v>
      </c>
    </row>
    <row r="4116" spans="3:30" hidden="1" x14ac:dyDescent="0.25">
      <c r="E4116" s="12">
        <v>43166.083333333336</v>
      </c>
      <c r="F4116" s="10">
        <v>12001.32</v>
      </c>
      <c r="G4116" s="10">
        <v>12009.68</v>
      </c>
      <c r="H4116" s="10">
        <v>11962.61</v>
      </c>
      <c r="I4116" s="10">
        <v>11994</v>
      </c>
    </row>
    <row r="4117" spans="3:30" hidden="1" x14ac:dyDescent="0.25">
      <c r="E4117" s="11">
        <v>43166.125</v>
      </c>
      <c r="F4117" s="9">
        <v>11992.89</v>
      </c>
      <c r="G4117" s="9">
        <v>12064.94</v>
      </c>
      <c r="H4117" s="9">
        <v>11990.62</v>
      </c>
      <c r="I4117" s="9">
        <v>12064.38</v>
      </c>
    </row>
    <row r="4118" spans="3:30" hidden="1" x14ac:dyDescent="0.25">
      <c r="E4118" s="12">
        <v>43166.166666666664</v>
      </c>
      <c r="F4118" s="10">
        <v>12064.94</v>
      </c>
      <c r="G4118" s="10">
        <v>12071.84</v>
      </c>
      <c r="H4118" s="10">
        <v>12032.27</v>
      </c>
      <c r="I4118" s="10">
        <v>12044.73</v>
      </c>
    </row>
    <row r="4119" spans="3:30" hidden="1" x14ac:dyDescent="0.25">
      <c r="E4119" s="11">
        <v>43166.208333333336</v>
      </c>
      <c r="F4119" s="9">
        <v>12045.85</v>
      </c>
      <c r="G4119" s="9">
        <v>12053.65</v>
      </c>
      <c r="H4119" s="9">
        <v>12021.55</v>
      </c>
      <c r="I4119" s="9">
        <v>12029.23</v>
      </c>
    </row>
    <row r="4120" spans="3:30" hidden="1" x14ac:dyDescent="0.25">
      <c r="E4120" s="12">
        <v>43166.25</v>
      </c>
      <c r="F4120" s="10">
        <v>12029.23</v>
      </c>
      <c r="G4120" s="10">
        <v>12046.82</v>
      </c>
      <c r="H4120" s="10">
        <v>12011.39</v>
      </c>
      <c r="I4120" s="10">
        <v>12039.13</v>
      </c>
    </row>
    <row r="4121" spans="3:30" hidden="1" x14ac:dyDescent="0.25">
      <c r="E4121" s="11">
        <v>43166.291666666664</v>
      </c>
      <c r="F4121" s="9">
        <v>12040.25</v>
      </c>
      <c r="G4121" s="9">
        <v>12042.47</v>
      </c>
      <c r="H4121" s="9">
        <v>11999.36</v>
      </c>
      <c r="I4121" s="9">
        <v>12016.96</v>
      </c>
    </row>
    <row r="4122" spans="3:30" x14ac:dyDescent="0.25">
      <c r="C4122">
        <v>1</v>
      </c>
      <c r="E4122" s="12">
        <v>43166.333333333336</v>
      </c>
      <c r="F4122" s="10">
        <v>12017.03</v>
      </c>
      <c r="G4122" s="10">
        <v>12034.95</v>
      </c>
      <c r="H4122" s="10">
        <v>11974.35</v>
      </c>
      <c r="I4122" s="10">
        <v>11989.22</v>
      </c>
      <c r="K4122" s="13">
        <f t="shared" ref="K4122:K4136" si="1981">I4122-F4122</f>
        <v>-27.81000000000131</v>
      </c>
      <c r="L4122" s="13">
        <v>0</v>
      </c>
      <c r="M4122" s="13">
        <f t="shared" ref="M4122:M4136" si="1982">G4122-H4122</f>
        <v>60.600000000000364</v>
      </c>
      <c r="N4122" s="13">
        <f t="shared" ref="N4122" si="1983">I4136-F4122</f>
        <v>243.84000000000015</v>
      </c>
      <c r="O4122" s="18">
        <f>IF(K4122*N4122&gt;0,1,0)</f>
        <v>0</v>
      </c>
      <c r="S4122" s="13">
        <f>MAX(G4122:G4137)</f>
        <v>12279.43</v>
      </c>
      <c r="X4122">
        <f t="shared" ref="X4122:X4136" si="1984">ABS(K4122)</f>
        <v>27.81000000000131</v>
      </c>
      <c r="Y4122">
        <f t="shared" ref="Y4122:Y4136" si="1985">ABS(N4122)</f>
        <v>243.84000000000015</v>
      </c>
      <c r="Z4122">
        <f t="shared" ref="Z4122:Z4136" si="1986">IF(S4122&lt;1000,ABS(S4122),0)</f>
        <v>0</v>
      </c>
      <c r="AA4122" s="22">
        <f t="shared" ref="AA4122:AA4136" si="1987">ABS(P4122)</f>
        <v>0</v>
      </c>
      <c r="AB4122" s="22">
        <f t="shared" ref="AB4122:AB4136" si="1988">ABS(Q4122)</f>
        <v>0</v>
      </c>
      <c r="AC4122" s="22">
        <f t="shared" ref="AC4122:AC4136" si="1989">IF(O4122=1,ABS(P4123),0)</f>
        <v>0</v>
      </c>
      <c r="AD4122" s="22">
        <f t="shared" ref="AD4122:AD4136" si="1990">IF(O4122=0,ABS(Q4123),0)</f>
        <v>1.6650590788521837</v>
      </c>
    </row>
    <row r="4123" spans="3:30" x14ac:dyDescent="0.25">
      <c r="E4123" s="11">
        <v>43166.375</v>
      </c>
      <c r="F4123" s="9">
        <v>11989.22</v>
      </c>
      <c r="G4123" s="9">
        <v>12083.64</v>
      </c>
      <c r="H4123" s="9">
        <v>11974.72</v>
      </c>
      <c r="I4123" s="9">
        <v>12068.97</v>
      </c>
      <c r="K4123" s="13">
        <f t="shared" si="1981"/>
        <v>79.75</v>
      </c>
      <c r="L4123" s="13">
        <f t="shared" ref="L4123:L4136" si="1991">L4122+K4123</f>
        <v>79.75</v>
      </c>
      <c r="M4123" s="13">
        <f t="shared" si="1982"/>
        <v>108.92000000000007</v>
      </c>
      <c r="N4123" s="13"/>
      <c r="P4123">
        <f>_xlfn.IFS(K4122&lt;0,MIN(L4122:L4136),K4122&gt;0,MAX(L4122:L4136))/S4101</f>
        <v>0</v>
      </c>
      <c r="Q4123">
        <f>_xlfn.IFS(K4122&lt;0,MAX(L4122:L4136),K4122&gt;0,MIN(L4122:L4136))/S4101</f>
        <v>1.6650590788521837</v>
      </c>
      <c r="S4123" s="13">
        <f>MIN(H4122:H4137)</f>
        <v>11974.35</v>
      </c>
      <c r="X4123">
        <f t="shared" si="1984"/>
        <v>79.75</v>
      </c>
      <c r="Y4123">
        <f t="shared" si="1985"/>
        <v>0</v>
      </c>
      <c r="Z4123">
        <f t="shared" si="1986"/>
        <v>0</v>
      </c>
      <c r="AA4123" s="22">
        <f t="shared" si="1987"/>
        <v>0</v>
      </c>
      <c r="AB4123" s="22">
        <f t="shared" si="1988"/>
        <v>1.6650590788521837</v>
      </c>
      <c r="AC4123" s="22">
        <f t="shared" si="1989"/>
        <v>0</v>
      </c>
      <c r="AD4123" s="22">
        <f t="shared" si="1990"/>
        <v>0</v>
      </c>
    </row>
    <row r="4124" spans="3:30" x14ac:dyDescent="0.25">
      <c r="E4124" s="12">
        <v>43166.416666666664</v>
      </c>
      <c r="F4124" s="10">
        <v>12070.72</v>
      </c>
      <c r="G4124" s="10">
        <v>12093.72</v>
      </c>
      <c r="H4124" s="10">
        <v>12019.22</v>
      </c>
      <c r="I4124" s="10">
        <v>12050.72</v>
      </c>
      <c r="K4124" s="13">
        <f t="shared" si="1981"/>
        <v>-20</v>
      </c>
      <c r="L4124" s="13">
        <f t="shared" si="1991"/>
        <v>59.75</v>
      </c>
      <c r="M4124" s="13">
        <f t="shared" si="1982"/>
        <v>74.5</v>
      </c>
      <c r="N4124" s="13"/>
      <c r="S4124" s="13">
        <f>S4122-S4123</f>
        <v>305.07999999999993</v>
      </c>
      <c r="X4124">
        <f t="shared" si="1984"/>
        <v>20</v>
      </c>
      <c r="Y4124">
        <f t="shared" si="1985"/>
        <v>0</v>
      </c>
      <c r="Z4124">
        <f t="shared" si="1986"/>
        <v>305.07999999999993</v>
      </c>
      <c r="AA4124" s="22">
        <f t="shared" si="1987"/>
        <v>0</v>
      </c>
      <c r="AB4124" s="22">
        <f t="shared" si="1988"/>
        <v>0</v>
      </c>
      <c r="AC4124" s="22">
        <f t="shared" si="1989"/>
        <v>0</v>
      </c>
      <c r="AD4124" s="22">
        <f t="shared" si="1990"/>
        <v>0</v>
      </c>
    </row>
    <row r="4125" spans="3:30" x14ac:dyDescent="0.25">
      <c r="E4125" s="11">
        <v>43166.458333333336</v>
      </c>
      <c r="F4125" s="9">
        <v>12051.97</v>
      </c>
      <c r="G4125" s="9">
        <v>12101.97</v>
      </c>
      <c r="H4125" s="9">
        <v>12047.22</v>
      </c>
      <c r="I4125" s="9">
        <v>12088.16</v>
      </c>
      <c r="K4125" s="13">
        <f t="shared" si="1981"/>
        <v>36.190000000000509</v>
      </c>
      <c r="L4125" s="13">
        <f t="shared" si="1991"/>
        <v>95.940000000000509</v>
      </c>
      <c r="M4125" s="13">
        <f t="shared" si="1982"/>
        <v>54.75</v>
      </c>
      <c r="N4125" s="13"/>
      <c r="X4125">
        <f t="shared" si="1984"/>
        <v>36.190000000000509</v>
      </c>
      <c r="Y4125">
        <f t="shared" si="1985"/>
        <v>0</v>
      </c>
      <c r="Z4125">
        <f t="shared" si="1986"/>
        <v>0</v>
      </c>
      <c r="AA4125" s="22">
        <f t="shared" si="1987"/>
        <v>0</v>
      </c>
      <c r="AB4125" s="22">
        <f t="shared" si="1988"/>
        <v>0</v>
      </c>
      <c r="AC4125" s="22">
        <f t="shared" si="1989"/>
        <v>0</v>
      </c>
      <c r="AD4125" s="22">
        <f t="shared" si="1990"/>
        <v>0</v>
      </c>
    </row>
    <row r="4126" spans="3:30" x14ac:dyDescent="0.25">
      <c r="E4126" s="12">
        <v>43166.5</v>
      </c>
      <c r="F4126" s="10">
        <v>12087.64</v>
      </c>
      <c r="G4126" s="10">
        <v>12118.35</v>
      </c>
      <c r="H4126" s="10">
        <v>12069.89</v>
      </c>
      <c r="I4126" s="10">
        <v>12077.43</v>
      </c>
      <c r="K4126" s="13">
        <f t="shared" si="1981"/>
        <v>-10.209999999999127</v>
      </c>
      <c r="L4126" s="13">
        <f t="shared" si="1991"/>
        <v>85.730000000001382</v>
      </c>
      <c r="M4126" s="13">
        <f t="shared" si="1982"/>
        <v>48.460000000000946</v>
      </c>
      <c r="N4126" s="13"/>
      <c r="X4126">
        <f t="shared" si="1984"/>
        <v>10.209999999999127</v>
      </c>
      <c r="Y4126">
        <f t="shared" si="1985"/>
        <v>0</v>
      </c>
      <c r="Z4126">
        <f t="shared" si="1986"/>
        <v>0</v>
      </c>
      <c r="AA4126" s="22">
        <f t="shared" si="1987"/>
        <v>0</v>
      </c>
      <c r="AB4126" s="22">
        <f t="shared" si="1988"/>
        <v>0</v>
      </c>
      <c r="AC4126" s="22">
        <f t="shared" si="1989"/>
        <v>0</v>
      </c>
      <c r="AD4126" s="22">
        <f t="shared" si="1990"/>
        <v>0</v>
      </c>
    </row>
    <row r="4127" spans="3:30" x14ac:dyDescent="0.25">
      <c r="E4127" s="11">
        <v>43166.541666666664</v>
      </c>
      <c r="F4127" s="9">
        <v>12077.18</v>
      </c>
      <c r="G4127" s="9">
        <v>12117.37</v>
      </c>
      <c r="H4127" s="9">
        <v>12058.45</v>
      </c>
      <c r="I4127" s="9">
        <v>12114.72</v>
      </c>
      <c r="K4127" s="13">
        <f t="shared" si="1981"/>
        <v>37.539999999999054</v>
      </c>
      <c r="L4127" s="13">
        <f t="shared" si="1991"/>
        <v>123.27000000000044</v>
      </c>
      <c r="M4127" s="13">
        <f t="shared" si="1982"/>
        <v>58.920000000000073</v>
      </c>
      <c r="N4127" s="13"/>
      <c r="X4127">
        <f t="shared" si="1984"/>
        <v>37.539999999999054</v>
      </c>
      <c r="Y4127">
        <f t="shared" si="1985"/>
        <v>0</v>
      </c>
      <c r="Z4127">
        <f t="shared" si="1986"/>
        <v>0</v>
      </c>
      <c r="AA4127" s="22">
        <f t="shared" si="1987"/>
        <v>0</v>
      </c>
      <c r="AB4127" s="22">
        <f t="shared" si="1988"/>
        <v>0</v>
      </c>
      <c r="AC4127" s="22">
        <f t="shared" si="1989"/>
        <v>0</v>
      </c>
      <c r="AD4127" s="22">
        <f t="shared" si="1990"/>
        <v>0</v>
      </c>
    </row>
    <row r="4128" spans="3:30" x14ac:dyDescent="0.25">
      <c r="E4128" s="12">
        <v>43166.583333333336</v>
      </c>
      <c r="F4128" s="10">
        <v>12114.46</v>
      </c>
      <c r="G4128" s="10">
        <v>12201.22</v>
      </c>
      <c r="H4128" s="10">
        <v>12114.46</v>
      </c>
      <c r="I4128" s="10">
        <v>12160.39</v>
      </c>
      <c r="K4128" s="13">
        <f t="shared" si="1981"/>
        <v>45.930000000000291</v>
      </c>
      <c r="L4128" s="13">
        <f t="shared" si="1991"/>
        <v>169.20000000000073</v>
      </c>
      <c r="M4128" s="13">
        <f t="shared" si="1982"/>
        <v>86.760000000000218</v>
      </c>
      <c r="N4128" s="13"/>
      <c r="X4128">
        <f t="shared" si="1984"/>
        <v>45.930000000000291</v>
      </c>
      <c r="Y4128">
        <f t="shared" si="1985"/>
        <v>0</v>
      </c>
      <c r="Z4128">
        <f t="shared" si="1986"/>
        <v>0</v>
      </c>
      <c r="AA4128" s="22">
        <f t="shared" si="1987"/>
        <v>0</v>
      </c>
      <c r="AB4128" s="22">
        <f t="shared" si="1988"/>
        <v>0</v>
      </c>
      <c r="AC4128" s="22">
        <f t="shared" si="1989"/>
        <v>0</v>
      </c>
      <c r="AD4128" s="22">
        <f t="shared" si="1990"/>
        <v>0</v>
      </c>
    </row>
    <row r="4129" spans="5:30" x14ac:dyDescent="0.25">
      <c r="E4129" s="11">
        <v>43166.625</v>
      </c>
      <c r="F4129" s="9">
        <v>12160.12</v>
      </c>
      <c r="G4129" s="9">
        <v>12199.09</v>
      </c>
      <c r="H4129" s="9">
        <v>12139.47</v>
      </c>
      <c r="I4129" s="9">
        <v>12185.1</v>
      </c>
      <c r="K4129" s="13">
        <f t="shared" si="1981"/>
        <v>24.979999999999563</v>
      </c>
      <c r="L4129" s="13">
        <f t="shared" si="1991"/>
        <v>194.18000000000029</v>
      </c>
      <c r="M4129" s="13">
        <f t="shared" si="1982"/>
        <v>59.6200000000008</v>
      </c>
      <c r="N4129" s="13"/>
      <c r="X4129">
        <f t="shared" si="1984"/>
        <v>24.979999999999563</v>
      </c>
      <c r="Y4129">
        <f t="shared" si="1985"/>
        <v>0</v>
      </c>
      <c r="Z4129">
        <f t="shared" si="1986"/>
        <v>0</v>
      </c>
      <c r="AA4129" s="22">
        <f t="shared" si="1987"/>
        <v>0</v>
      </c>
      <c r="AB4129" s="22">
        <f t="shared" si="1988"/>
        <v>0</v>
      </c>
      <c r="AC4129" s="22">
        <f t="shared" si="1989"/>
        <v>0</v>
      </c>
      <c r="AD4129" s="22">
        <f t="shared" si="1990"/>
        <v>0</v>
      </c>
    </row>
    <row r="4130" spans="5:30" x14ac:dyDescent="0.25">
      <c r="E4130" s="12">
        <v>43166.666666666664</v>
      </c>
      <c r="F4130" s="10">
        <v>12184.87</v>
      </c>
      <c r="G4130" s="10">
        <v>12222.65</v>
      </c>
      <c r="H4130" s="10">
        <v>12165.47</v>
      </c>
      <c r="I4130" s="10">
        <v>12165.72</v>
      </c>
      <c r="K4130" s="13">
        <f t="shared" si="1981"/>
        <v>-19.150000000001455</v>
      </c>
      <c r="L4130" s="13">
        <f t="shared" si="1991"/>
        <v>175.02999999999884</v>
      </c>
      <c r="M4130" s="13">
        <f t="shared" si="1982"/>
        <v>57.180000000000291</v>
      </c>
      <c r="N4130" s="13"/>
      <c r="X4130">
        <f t="shared" si="1984"/>
        <v>19.150000000001455</v>
      </c>
      <c r="Y4130">
        <f t="shared" si="1985"/>
        <v>0</v>
      </c>
      <c r="Z4130">
        <f t="shared" si="1986"/>
        <v>0</v>
      </c>
      <c r="AA4130" s="22">
        <f t="shared" si="1987"/>
        <v>0</v>
      </c>
      <c r="AB4130" s="22">
        <f t="shared" si="1988"/>
        <v>0</v>
      </c>
      <c r="AC4130" s="22">
        <f t="shared" si="1989"/>
        <v>0</v>
      </c>
      <c r="AD4130" s="22">
        <f t="shared" si="1990"/>
        <v>0</v>
      </c>
    </row>
    <row r="4131" spans="5:30" x14ac:dyDescent="0.25">
      <c r="E4131" s="11">
        <v>43166.708333333336</v>
      </c>
      <c r="F4131" s="9">
        <v>12163.47</v>
      </c>
      <c r="G4131" s="9">
        <v>12271.97</v>
      </c>
      <c r="H4131" s="9">
        <v>12160.97</v>
      </c>
      <c r="I4131" s="9">
        <v>12264.64</v>
      </c>
      <c r="K4131" s="13">
        <f t="shared" si="1981"/>
        <v>101.17000000000007</v>
      </c>
      <c r="L4131" s="13">
        <f t="shared" si="1991"/>
        <v>276.19999999999891</v>
      </c>
      <c r="M4131" s="13">
        <f t="shared" si="1982"/>
        <v>111</v>
      </c>
      <c r="N4131" s="13"/>
      <c r="X4131">
        <f t="shared" si="1984"/>
        <v>101.17000000000007</v>
      </c>
      <c r="Y4131">
        <f t="shared" si="1985"/>
        <v>0</v>
      </c>
      <c r="Z4131">
        <f t="shared" si="1986"/>
        <v>0</v>
      </c>
      <c r="AA4131" s="22">
        <f t="shared" si="1987"/>
        <v>0</v>
      </c>
      <c r="AB4131" s="22">
        <f t="shared" si="1988"/>
        <v>0</v>
      </c>
      <c r="AC4131" s="22">
        <f t="shared" si="1989"/>
        <v>0</v>
      </c>
      <c r="AD4131" s="22">
        <f t="shared" si="1990"/>
        <v>0</v>
      </c>
    </row>
    <row r="4132" spans="5:30" x14ac:dyDescent="0.25">
      <c r="E4132" s="12">
        <v>43166.75</v>
      </c>
      <c r="F4132" s="10">
        <v>12263.65</v>
      </c>
      <c r="G4132" s="10">
        <v>12279.43</v>
      </c>
      <c r="H4132" s="10">
        <v>12216.15</v>
      </c>
      <c r="I4132" s="10">
        <v>12217.9</v>
      </c>
      <c r="K4132" s="13">
        <f t="shared" si="1981"/>
        <v>-45.75</v>
      </c>
      <c r="L4132" s="13">
        <f t="shared" si="1991"/>
        <v>230.44999999999891</v>
      </c>
      <c r="M4132" s="13">
        <f t="shared" si="1982"/>
        <v>63.280000000000655</v>
      </c>
      <c r="N4132" s="13"/>
      <c r="X4132">
        <f t="shared" si="1984"/>
        <v>45.75</v>
      </c>
      <c r="Y4132">
        <f t="shared" si="1985"/>
        <v>0</v>
      </c>
      <c r="Z4132">
        <f t="shared" si="1986"/>
        <v>0</v>
      </c>
      <c r="AA4132" s="22">
        <f t="shared" si="1987"/>
        <v>0</v>
      </c>
      <c r="AB4132" s="22">
        <f t="shared" si="1988"/>
        <v>0</v>
      </c>
      <c r="AC4132" s="22">
        <f t="shared" si="1989"/>
        <v>0</v>
      </c>
      <c r="AD4132" s="22">
        <f t="shared" si="1990"/>
        <v>0</v>
      </c>
    </row>
    <row r="4133" spans="5:30" x14ac:dyDescent="0.25">
      <c r="E4133" s="11">
        <v>43166.791666666664</v>
      </c>
      <c r="F4133" s="9">
        <v>12218.8</v>
      </c>
      <c r="G4133" s="9">
        <v>12225.16</v>
      </c>
      <c r="H4133" s="9">
        <v>12190.97</v>
      </c>
      <c r="I4133" s="9">
        <v>12216.63</v>
      </c>
      <c r="K4133" s="13">
        <f t="shared" si="1981"/>
        <v>-2.1700000000000728</v>
      </c>
      <c r="L4133" s="13">
        <f t="shared" si="1991"/>
        <v>228.27999999999884</v>
      </c>
      <c r="M4133" s="13">
        <f t="shared" si="1982"/>
        <v>34.190000000000509</v>
      </c>
      <c r="N4133" s="13"/>
      <c r="X4133">
        <f t="shared" si="1984"/>
        <v>2.1700000000000728</v>
      </c>
      <c r="Y4133">
        <f t="shared" si="1985"/>
        <v>0</v>
      </c>
      <c r="Z4133">
        <f t="shared" si="1986"/>
        <v>0</v>
      </c>
      <c r="AA4133" s="22">
        <f t="shared" si="1987"/>
        <v>0</v>
      </c>
      <c r="AB4133" s="22">
        <f t="shared" si="1988"/>
        <v>0</v>
      </c>
      <c r="AC4133" s="22">
        <f t="shared" si="1989"/>
        <v>0</v>
      </c>
      <c r="AD4133" s="22">
        <f t="shared" si="1990"/>
        <v>0</v>
      </c>
    </row>
    <row r="4134" spans="5:30" x14ac:dyDescent="0.25">
      <c r="E4134" s="12">
        <v>43166.833333333336</v>
      </c>
      <c r="F4134" s="10">
        <v>12214.72</v>
      </c>
      <c r="G4134" s="10">
        <v>12239.72</v>
      </c>
      <c r="H4134" s="10">
        <v>12190.63</v>
      </c>
      <c r="I4134" s="10">
        <v>12228.72</v>
      </c>
      <c r="K4134" s="13">
        <f t="shared" si="1981"/>
        <v>14</v>
      </c>
      <c r="L4134" s="13">
        <f t="shared" si="1991"/>
        <v>242.27999999999884</v>
      </c>
      <c r="M4134" s="13">
        <f t="shared" si="1982"/>
        <v>49.090000000000146</v>
      </c>
      <c r="N4134" s="13"/>
      <c r="X4134">
        <f t="shared" si="1984"/>
        <v>14</v>
      </c>
      <c r="Y4134">
        <f t="shared" si="1985"/>
        <v>0</v>
      </c>
      <c r="Z4134">
        <f t="shared" si="1986"/>
        <v>0</v>
      </c>
      <c r="AA4134" s="22">
        <f t="shared" si="1987"/>
        <v>0</v>
      </c>
      <c r="AB4134" s="22">
        <f t="shared" si="1988"/>
        <v>0</v>
      </c>
      <c r="AC4134" s="22">
        <f t="shared" si="1989"/>
        <v>0</v>
      </c>
      <c r="AD4134" s="22">
        <f t="shared" si="1990"/>
        <v>0</v>
      </c>
    </row>
    <row r="4135" spans="5:30" x14ac:dyDescent="0.25">
      <c r="E4135" s="11">
        <v>43166.875</v>
      </c>
      <c r="F4135" s="9">
        <v>12228.97</v>
      </c>
      <c r="G4135" s="9">
        <v>12262.14</v>
      </c>
      <c r="H4135" s="9">
        <v>12220.22</v>
      </c>
      <c r="I4135" s="9">
        <v>12255.39</v>
      </c>
      <c r="K4135" s="13">
        <f t="shared" si="1981"/>
        <v>26.420000000000073</v>
      </c>
      <c r="L4135" s="13">
        <f t="shared" si="1991"/>
        <v>268.69999999999891</v>
      </c>
      <c r="M4135" s="13">
        <f t="shared" si="1982"/>
        <v>41.920000000000073</v>
      </c>
      <c r="N4135" s="13"/>
      <c r="X4135">
        <f t="shared" si="1984"/>
        <v>26.420000000000073</v>
      </c>
      <c r="Y4135">
        <f t="shared" si="1985"/>
        <v>0</v>
      </c>
      <c r="Z4135">
        <f t="shared" si="1986"/>
        <v>0</v>
      </c>
      <c r="AA4135" s="22">
        <f t="shared" si="1987"/>
        <v>0</v>
      </c>
      <c r="AB4135" s="22">
        <f t="shared" si="1988"/>
        <v>0</v>
      </c>
      <c r="AC4135" s="22">
        <f t="shared" si="1989"/>
        <v>0</v>
      </c>
      <c r="AD4135" s="22">
        <f t="shared" si="1990"/>
        <v>0</v>
      </c>
    </row>
    <row r="4136" spans="5:30" x14ac:dyDescent="0.25">
      <c r="E4136" s="12">
        <v>43166.916666666664</v>
      </c>
      <c r="F4136" s="10">
        <v>12255.65</v>
      </c>
      <c r="G4136" s="10">
        <v>12278.87</v>
      </c>
      <c r="H4136" s="10">
        <v>12251.91</v>
      </c>
      <c r="I4136" s="10">
        <v>12260.87</v>
      </c>
      <c r="K4136" s="13">
        <f t="shared" si="1981"/>
        <v>5.2200000000011642</v>
      </c>
      <c r="L4136" s="13">
        <f t="shared" si="1991"/>
        <v>273.92000000000007</v>
      </c>
      <c r="M4136" s="13">
        <f t="shared" si="1982"/>
        <v>26.960000000000946</v>
      </c>
      <c r="N4136" s="13"/>
      <c r="X4136">
        <f t="shared" si="1984"/>
        <v>5.2200000000011642</v>
      </c>
      <c r="Y4136">
        <f t="shared" si="1985"/>
        <v>0</v>
      </c>
      <c r="Z4136">
        <f t="shared" si="1986"/>
        <v>0</v>
      </c>
      <c r="AA4136" s="22">
        <f t="shared" si="1987"/>
        <v>0</v>
      </c>
      <c r="AB4136" s="22">
        <f t="shared" si="1988"/>
        <v>0</v>
      </c>
      <c r="AC4136" s="22">
        <f t="shared" si="1989"/>
        <v>0</v>
      </c>
      <c r="AD4136" s="22">
        <f t="shared" si="1990"/>
        <v>0</v>
      </c>
    </row>
    <row r="4137" spans="5:30" hidden="1" x14ac:dyDescent="0.25">
      <c r="E4137" s="11">
        <v>43166.958333333336</v>
      </c>
      <c r="F4137" s="9">
        <v>12249.4</v>
      </c>
      <c r="G4137" s="9">
        <v>12251.36</v>
      </c>
      <c r="H4137" s="9">
        <v>12238.36</v>
      </c>
      <c r="I4137" s="9">
        <v>12241.36</v>
      </c>
    </row>
    <row r="4138" spans="5:30" hidden="1" x14ac:dyDescent="0.25">
      <c r="E4138" s="12">
        <v>43167.041666666664</v>
      </c>
      <c r="F4138" s="10">
        <v>12244.36</v>
      </c>
      <c r="G4138" s="10">
        <v>12248.36</v>
      </c>
      <c r="H4138" s="10">
        <v>12233.34</v>
      </c>
      <c r="I4138" s="10">
        <v>12244.36</v>
      </c>
    </row>
    <row r="4139" spans="5:30" hidden="1" x14ac:dyDescent="0.25">
      <c r="E4139" s="11">
        <v>43167.083333333336</v>
      </c>
      <c r="F4139" s="9">
        <v>12244.36</v>
      </c>
      <c r="G4139" s="9">
        <v>12253.36</v>
      </c>
      <c r="H4139" s="9">
        <v>12223.33</v>
      </c>
      <c r="I4139" s="9">
        <v>12230.36</v>
      </c>
    </row>
    <row r="4140" spans="5:30" hidden="1" x14ac:dyDescent="0.25">
      <c r="E4140" s="12">
        <v>43167.125</v>
      </c>
      <c r="F4140" s="10">
        <v>12231.36</v>
      </c>
      <c r="G4140" s="10">
        <v>12262.41</v>
      </c>
      <c r="H4140" s="10">
        <v>12229.35</v>
      </c>
      <c r="I4140" s="10">
        <v>12256.36</v>
      </c>
    </row>
    <row r="4141" spans="5:30" hidden="1" x14ac:dyDescent="0.25">
      <c r="E4141" s="11">
        <v>43167.166666666664</v>
      </c>
      <c r="F4141" s="9">
        <v>12256.36</v>
      </c>
      <c r="G4141" s="9">
        <v>12265.36</v>
      </c>
      <c r="H4141" s="9">
        <v>12240.33</v>
      </c>
      <c r="I4141" s="9">
        <v>12240.37</v>
      </c>
    </row>
    <row r="4142" spans="5:30" hidden="1" x14ac:dyDescent="0.25">
      <c r="E4142" s="12">
        <v>43167.208333333336</v>
      </c>
      <c r="F4142" s="10">
        <v>12239.39</v>
      </c>
      <c r="G4142" s="10">
        <v>12272.4</v>
      </c>
      <c r="H4142" s="10">
        <v>12233.34</v>
      </c>
      <c r="I4142" s="10">
        <v>12260.38</v>
      </c>
    </row>
    <row r="4143" spans="5:30" hidden="1" x14ac:dyDescent="0.25">
      <c r="E4143" s="11">
        <v>43167.25</v>
      </c>
      <c r="F4143" s="9">
        <v>12261.37</v>
      </c>
      <c r="G4143" s="9">
        <v>12263.4</v>
      </c>
      <c r="H4143" s="9">
        <v>12252.35</v>
      </c>
      <c r="I4143" s="9">
        <v>12258.3</v>
      </c>
    </row>
    <row r="4144" spans="5:30" hidden="1" x14ac:dyDescent="0.25">
      <c r="E4144" s="12">
        <v>43167.291666666664</v>
      </c>
      <c r="F4144" s="10">
        <v>12258.39</v>
      </c>
      <c r="G4144" s="10">
        <v>12260.41</v>
      </c>
      <c r="H4144" s="10">
        <v>12237.4</v>
      </c>
      <c r="I4144" s="10">
        <v>12243.39</v>
      </c>
    </row>
    <row r="4145" spans="3:30" x14ac:dyDescent="0.25">
      <c r="C4145">
        <v>1</v>
      </c>
      <c r="E4145" s="11">
        <v>43167.333333333336</v>
      </c>
      <c r="F4145" s="9">
        <v>12243.38</v>
      </c>
      <c r="G4145" s="9">
        <v>12259.91</v>
      </c>
      <c r="H4145" s="9">
        <v>12239.37</v>
      </c>
      <c r="I4145" s="9">
        <v>12252.52</v>
      </c>
      <c r="K4145" s="13">
        <f t="shared" ref="K4145:K4159" si="1992">I4145-F4145</f>
        <v>9.1400000000012369</v>
      </c>
      <c r="L4145" s="13">
        <v>0</v>
      </c>
      <c r="M4145" s="13">
        <f t="shared" ref="M4145:M4159" si="1993">G4145-H4145</f>
        <v>20.539999999999054</v>
      </c>
      <c r="N4145" s="13">
        <f t="shared" ref="N4145" si="1994">I4159-F4145</f>
        <v>104.51000000000022</v>
      </c>
      <c r="O4145" s="18">
        <f>IF(K4145*N4145&gt;0,1,0)</f>
        <v>1</v>
      </c>
      <c r="S4145" s="13">
        <f>MAX(G4145:G4160)</f>
        <v>12387.41</v>
      </c>
      <c r="X4145">
        <f t="shared" ref="X4145:X4159" si="1995">ABS(K4145)</f>
        <v>9.1400000000012369</v>
      </c>
      <c r="Y4145">
        <f t="shared" ref="Y4145:Y4159" si="1996">ABS(N4145)</f>
        <v>104.51000000000022</v>
      </c>
      <c r="Z4145">
        <f t="shared" ref="Z4145:Z4159" si="1997">IF(S4145&lt;1000,ABS(S4145),0)</f>
        <v>0</v>
      </c>
      <c r="AA4145" s="22">
        <f t="shared" ref="AA4145:AA4159" si="1998">ABS(P4145)</f>
        <v>0</v>
      </c>
      <c r="AB4145" s="22">
        <f t="shared" ref="AB4145:AB4159" si="1999">ABS(Q4145)</f>
        <v>0</v>
      </c>
      <c r="AC4145" s="22">
        <f t="shared" ref="AC4145:AC4159" si="2000">IF(O4145=1,ABS(P4146),0)</f>
        <v>0.36187229579127866</v>
      </c>
      <c r="AD4145" s="22">
        <f t="shared" ref="AD4145:AD4159" si="2001">IF(O4145=0,ABS(Q4146),0)</f>
        <v>0</v>
      </c>
    </row>
    <row r="4146" spans="3:30" x14ac:dyDescent="0.25">
      <c r="E4146" s="12">
        <v>43167.375</v>
      </c>
      <c r="F4146" s="10">
        <v>12250.9</v>
      </c>
      <c r="G4146" s="10">
        <v>12280.4</v>
      </c>
      <c r="H4146" s="10">
        <v>12237.22</v>
      </c>
      <c r="I4146" s="10">
        <v>12240.12</v>
      </c>
      <c r="K4146" s="13">
        <f t="shared" si="1992"/>
        <v>-10.779999999998836</v>
      </c>
      <c r="L4146" s="13">
        <f t="shared" ref="L4146:L4159" si="2002">L4145+K4146</f>
        <v>-10.779999999998836</v>
      </c>
      <c r="M4146" s="13">
        <f t="shared" si="1993"/>
        <v>43.180000000000291</v>
      </c>
      <c r="N4146" s="13"/>
      <c r="P4146">
        <f>_xlfn.IFS(K4145&lt;0,MIN(L4145:L4159),K4145&gt;0,MAX(L4145:L4159))/S4124</f>
        <v>0.36187229579127866</v>
      </c>
      <c r="Q4146">
        <f>_xlfn.IFS(K4145&lt;0,MAX(L4145:L4159),K4145&gt;0,MIN(L4145:L4159))/S4124</f>
        <v>-0.19896420610986928</v>
      </c>
      <c r="S4146" s="13">
        <f>MIN(H4145:H4160)</f>
        <v>12175.89</v>
      </c>
      <c r="X4146">
        <f t="shared" si="1995"/>
        <v>10.779999999998836</v>
      </c>
      <c r="Y4146">
        <f t="shared" si="1996"/>
        <v>0</v>
      </c>
      <c r="Z4146">
        <f t="shared" si="1997"/>
        <v>0</v>
      </c>
      <c r="AA4146" s="22">
        <f t="shared" si="1998"/>
        <v>0.36187229579127866</v>
      </c>
      <c r="AB4146" s="22">
        <f t="shared" si="1999"/>
        <v>0.19896420610986928</v>
      </c>
      <c r="AC4146" s="22">
        <f t="shared" si="2000"/>
        <v>0</v>
      </c>
      <c r="AD4146" s="22">
        <f t="shared" si="2001"/>
        <v>0</v>
      </c>
    </row>
    <row r="4147" spans="3:30" x14ac:dyDescent="0.25">
      <c r="E4147" s="11">
        <v>43167.416666666664</v>
      </c>
      <c r="F4147" s="9">
        <v>12238.64</v>
      </c>
      <c r="G4147" s="9">
        <v>12267.22</v>
      </c>
      <c r="H4147" s="9">
        <v>12219.21</v>
      </c>
      <c r="I4147" s="9">
        <v>12222.97</v>
      </c>
      <c r="K4147" s="13">
        <f t="shared" si="1992"/>
        <v>-15.670000000000073</v>
      </c>
      <c r="L4147" s="13">
        <f t="shared" si="2002"/>
        <v>-26.449999999998909</v>
      </c>
      <c r="M4147" s="13">
        <f t="shared" si="1993"/>
        <v>48.010000000000218</v>
      </c>
      <c r="N4147" s="13"/>
      <c r="S4147" s="13">
        <f>S4145-S4146</f>
        <v>211.52000000000044</v>
      </c>
      <c r="X4147">
        <f t="shared" si="1995"/>
        <v>15.670000000000073</v>
      </c>
      <c r="Y4147">
        <f t="shared" si="1996"/>
        <v>0</v>
      </c>
      <c r="Z4147">
        <f t="shared" si="1997"/>
        <v>211.52000000000044</v>
      </c>
      <c r="AA4147" s="22">
        <f t="shared" si="1998"/>
        <v>0</v>
      </c>
      <c r="AB4147" s="22">
        <f t="shared" si="1999"/>
        <v>0</v>
      </c>
      <c r="AC4147" s="22">
        <f t="shared" si="2000"/>
        <v>0</v>
      </c>
      <c r="AD4147" s="22">
        <f t="shared" si="2001"/>
        <v>0</v>
      </c>
    </row>
    <row r="4148" spans="3:30" x14ac:dyDescent="0.25">
      <c r="E4148" s="12">
        <v>43167.458333333336</v>
      </c>
      <c r="F4148" s="10">
        <v>12222.47</v>
      </c>
      <c r="G4148" s="10">
        <v>12242.9</v>
      </c>
      <c r="H4148" s="10">
        <v>12190.56</v>
      </c>
      <c r="I4148" s="10">
        <v>12190.56</v>
      </c>
      <c r="K4148" s="13">
        <f t="shared" si="1992"/>
        <v>-31.909999999999854</v>
      </c>
      <c r="L4148" s="13">
        <f t="shared" si="2002"/>
        <v>-58.359999999998763</v>
      </c>
      <c r="M4148" s="13">
        <f t="shared" si="1993"/>
        <v>52.340000000000146</v>
      </c>
      <c r="N4148" s="13"/>
      <c r="X4148">
        <f t="shared" si="1995"/>
        <v>31.909999999999854</v>
      </c>
      <c r="Y4148">
        <f t="shared" si="1996"/>
        <v>0</v>
      </c>
      <c r="Z4148">
        <f t="shared" si="1997"/>
        <v>0</v>
      </c>
      <c r="AA4148" s="22">
        <f t="shared" si="1998"/>
        <v>0</v>
      </c>
      <c r="AB4148" s="22">
        <f t="shared" si="1999"/>
        <v>0</v>
      </c>
      <c r="AC4148" s="22">
        <f t="shared" si="2000"/>
        <v>0</v>
      </c>
      <c r="AD4148" s="22">
        <f t="shared" si="2001"/>
        <v>0</v>
      </c>
    </row>
    <row r="4149" spans="3:30" x14ac:dyDescent="0.25">
      <c r="E4149" s="11">
        <v>43167.5</v>
      </c>
      <c r="F4149" s="9">
        <v>12190.47</v>
      </c>
      <c r="G4149" s="9">
        <v>12213.91</v>
      </c>
      <c r="H4149" s="9">
        <v>12178.97</v>
      </c>
      <c r="I4149" s="9">
        <v>12188.13</v>
      </c>
      <c r="K4149" s="13">
        <f t="shared" si="1992"/>
        <v>-2.3400000000001455</v>
      </c>
      <c r="L4149" s="13">
        <f t="shared" si="2002"/>
        <v>-60.699999999998909</v>
      </c>
      <c r="M4149" s="13">
        <f t="shared" si="1993"/>
        <v>34.940000000000509</v>
      </c>
      <c r="N4149" s="13"/>
      <c r="X4149">
        <f t="shared" si="1995"/>
        <v>2.3400000000001455</v>
      </c>
      <c r="Y4149">
        <f t="shared" si="1996"/>
        <v>0</v>
      </c>
      <c r="Z4149">
        <f t="shared" si="1997"/>
        <v>0</v>
      </c>
      <c r="AA4149" s="22">
        <f t="shared" si="1998"/>
        <v>0</v>
      </c>
      <c r="AB4149" s="22">
        <f t="shared" si="1999"/>
        <v>0</v>
      </c>
      <c r="AC4149" s="22">
        <f t="shared" si="2000"/>
        <v>0</v>
      </c>
      <c r="AD4149" s="22">
        <f t="shared" si="2001"/>
        <v>0</v>
      </c>
    </row>
    <row r="4150" spans="3:30" x14ac:dyDescent="0.25">
      <c r="E4150" s="12">
        <v>43167.541666666664</v>
      </c>
      <c r="F4150" s="10">
        <v>12188.14</v>
      </c>
      <c r="G4150" s="10">
        <v>12214.47</v>
      </c>
      <c r="H4150" s="10">
        <v>12176.72</v>
      </c>
      <c r="I4150" s="10">
        <v>12212.47</v>
      </c>
      <c r="K4150" s="13">
        <f t="shared" si="1992"/>
        <v>24.329999999999927</v>
      </c>
      <c r="L4150" s="13">
        <f t="shared" si="2002"/>
        <v>-36.369999999998981</v>
      </c>
      <c r="M4150" s="13">
        <f t="shared" si="1993"/>
        <v>37.75</v>
      </c>
      <c r="N4150" s="13"/>
      <c r="X4150">
        <f t="shared" si="1995"/>
        <v>24.329999999999927</v>
      </c>
      <c r="Y4150">
        <f t="shared" si="1996"/>
        <v>0</v>
      </c>
      <c r="Z4150">
        <f t="shared" si="1997"/>
        <v>0</v>
      </c>
      <c r="AA4150" s="22">
        <f t="shared" si="1998"/>
        <v>0</v>
      </c>
      <c r="AB4150" s="22">
        <f t="shared" si="1999"/>
        <v>0</v>
      </c>
      <c r="AC4150" s="22">
        <f t="shared" si="2000"/>
        <v>0</v>
      </c>
      <c r="AD4150" s="22">
        <f t="shared" si="2001"/>
        <v>0</v>
      </c>
    </row>
    <row r="4151" spans="3:30" x14ac:dyDescent="0.25">
      <c r="E4151" s="11">
        <v>43167.583333333336</v>
      </c>
      <c r="F4151" s="9">
        <v>12211.47</v>
      </c>
      <c r="G4151" s="9">
        <v>12235.22</v>
      </c>
      <c r="H4151" s="9">
        <v>12194.37</v>
      </c>
      <c r="I4151" s="9">
        <v>12210.16</v>
      </c>
      <c r="K4151" s="13">
        <f t="shared" si="1992"/>
        <v>-1.3099999999994907</v>
      </c>
      <c r="L4151" s="13">
        <f t="shared" si="2002"/>
        <v>-37.679999999998472</v>
      </c>
      <c r="M4151" s="13">
        <f t="shared" si="1993"/>
        <v>40.849999999998545</v>
      </c>
      <c r="N4151" s="13"/>
      <c r="X4151">
        <f t="shared" si="1995"/>
        <v>1.3099999999994907</v>
      </c>
      <c r="Y4151">
        <f t="shared" si="1996"/>
        <v>0</v>
      </c>
      <c r="Z4151">
        <f t="shared" si="1997"/>
        <v>0</v>
      </c>
      <c r="AA4151" s="22">
        <f t="shared" si="1998"/>
        <v>0</v>
      </c>
      <c r="AB4151" s="22">
        <f t="shared" si="1999"/>
        <v>0</v>
      </c>
      <c r="AC4151" s="22">
        <f t="shared" si="2000"/>
        <v>0</v>
      </c>
      <c r="AD4151" s="22">
        <f t="shared" si="2001"/>
        <v>0</v>
      </c>
    </row>
    <row r="4152" spans="3:30" x14ac:dyDescent="0.25">
      <c r="E4152" s="12">
        <v>43167.625</v>
      </c>
      <c r="F4152" s="10">
        <v>12209.89</v>
      </c>
      <c r="G4152" s="10">
        <v>12231.65</v>
      </c>
      <c r="H4152" s="10">
        <v>12175.89</v>
      </c>
      <c r="I4152" s="10">
        <v>12223.16</v>
      </c>
      <c r="K4152" s="13">
        <f t="shared" si="1992"/>
        <v>13.270000000000437</v>
      </c>
      <c r="L4152" s="13">
        <f t="shared" si="2002"/>
        <v>-24.409999999998035</v>
      </c>
      <c r="M4152" s="13">
        <f t="shared" si="1993"/>
        <v>55.760000000000218</v>
      </c>
      <c r="N4152" s="13"/>
      <c r="X4152">
        <f t="shared" si="1995"/>
        <v>13.270000000000437</v>
      </c>
      <c r="Y4152">
        <f t="shared" si="1996"/>
        <v>0</v>
      </c>
      <c r="Z4152">
        <f t="shared" si="1997"/>
        <v>0</v>
      </c>
      <c r="AA4152" s="22">
        <f t="shared" si="1998"/>
        <v>0</v>
      </c>
      <c r="AB4152" s="22">
        <f t="shared" si="1999"/>
        <v>0</v>
      </c>
      <c r="AC4152" s="22">
        <f t="shared" si="2000"/>
        <v>0</v>
      </c>
      <c r="AD4152" s="22">
        <f t="shared" si="2001"/>
        <v>0</v>
      </c>
    </row>
    <row r="4153" spans="3:30" x14ac:dyDescent="0.25">
      <c r="E4153" s="11">
        <v>43167.666666666664</v>
      </c>
      <c r="F4153" s="9">
        <v>12223.33</v>
      </c>
      <c r="G4153" s="9">
        <v>12343.66</v>
      </c>
      <c r="H4153" s="9">
        <v>12223.33</v>
      </c>
      <c r="I4153" s="9">
        <v>12325.66</v>
      </c>
      <c r="K4153" s="13">
        <f t="shared" si="1992"/>
        <v>102.32999999999993</v>
      </c>
      <c r="L4153" s="13">
        <f t="shared" si="2002"/>
        <v>77.920000000001892</v>
      </c>
      <c r="M4153" s="13">
        <f t="shared" si="1993"/>
        <v>120.32999999999993</v>
      </c>
      <c r="N4153" s="13"/>
      <c r="X4153">
        <f t="shared" si="1995"/>
        <v>102.32999999999993</v>
      </c>
      <c r="Y4153">
        <f t="shared" si="1996"/>
        <v>0</v>
      </c>
      <c r="Z4153">
        <f t="shared" si="1997"/>
        <v>0</v>
      </c>
      <c r="AA4153" s="22">
        <f t="shared" si="1998"/>
        <v>0</v>
      </c>
      <c r="AB4153" s="22">
        <f t="shared" si="1999"/>
        <v>0</v>
      </c>
      <c r="AC4153" s="22">
        <f t="shared" si="2000"/>
        <v>0</v>
      </c>
      <c r="AD4153" s="22">
        <f t="shared" si="2001"/>
        <v>0</v>
      </c>
    </row>
    <row r="4154" spans="3:30" x14ac:dyDescent="0.25">
      <c r="E4154" s="12">
        <v>43167.708333333336</v>
      </c>
      <c r="F4154" s="10">
        <v>12325.16</v>
      </c>
      <c r="G4154" s="10">
        <v>12359.62</v>
      </c>
      <c r="H4154" s="10">
        <v>12313.37</v>
      </c>
      <c r="I4154" s="10">
        <v>12341.66</v>
      </c>
      <c r="K4154" s="13">
        <f t="shared" si="1992"/>
        <v>16.5</v>
      </c>
      <c r="L4154" s="13">
        <f t="shared" si="2002"/>
        <v>94.420000000001892</v>
      </c>
      <c r="M4154" s="13">
        <f t="shared" si="1993"/>
        <v>46.25</v>
      </c>
      <c r="N4154" s="13"/>
      <c r="X4154">
        <f t="shared" si="1995"/>
        <v>16.5</v>
      </c>
      <c r="Y4154">
        <f t="shared" si="1996"/>
        <v>0</v>
      </c>
      <c r="Z4154">
        <f t="shared" si="1997"/>
        <v>0</v>
      </c>
      <c r="AA4154" s="22">
        <f t="shared" si="1998"/>
        <v>0</v>
      </c>
      <c r="AB4154" s="22">
        <f t="shared" si="1999"/>
        <v>0</v>
      </c>
      <c r="AC4154" s="22">
        <f t="shared" si="2000"/>
        <v>0</v>
      </c>
      <c r="AD4154" s="22">
        <f t="shared" si="2001"/>
        <v>0</v>
      </c>
    </row>
    <row r="4155" spans="3:30" x14ac:dyDescent="0.25">
      <c r="E4155" s="11">
        <v>43167.75</v>
      </c>
      <c r="F4155" s="9">
        <v>12342.16</v>
      </c>
      <c r="G4155" s="9">
        <v>12387.41</v>
      </c>
      <c r="H4155" s="9">
        <v>12329.37</v>
      </c>
      <c r="I4155" s="9">
        <v>12346.41</v>
      </c>
      <c r="K4155" s="13">
        <f t="shared" si="1992"/>
        <v>4.25</v>
      </c>
      <c r="L4155" s="13">
        <f t="shared" si="2002"/>
        <v>98.670000000001892</v>
      </c>
      <c r="M4155" s="13">
        <f t="shared" si="1993"/>
        <v>58.039999999999054</v>
      </c>
      <c r="N4155" s="13"/>
      <c r="X4155">
        <f t="shared" si="1995"/>
        <v>4.25</v>
      </c>
      <c r="Y4155">
        <f t="shared" si="1996"/>
        <v>0</v>
      </c>
      <c r="Z4155">
        <f t="shared" si="1997"/>
        <v>0</v>
      </c>
      <c r="AA4155" s="22">
        <f t="shared" si="1998"/>
        <v>0</v>
      </c>
      <c r="AB4155" s="22">
        <f t="shared" si="1999"/>
        <v>0</v>
      </c>
      <c r="AC4155" s="22">
        <f t="shared" si="2000"/>
        <v>0</v>
      </c>
      <c r="AD4155" s="22">
        <f t="shared" si="2001"/>
        <v>0</v>
      </c>
    </row>
    <row r="4156" spans="3:30" x14ac:dyDescent="0.25">
      <c r="E4156" s="12">
        <v>43167.791666666664</v>
      </c>
      <c r="F4156" s="10">
        <v>12346.62</v>
      </c>
      <c r="G4156" s="10">
        <v>12352.41</v>
      </c>
      <c r="H4156" s="10">
        <v>12320.12</v>
      </c>
      <c r="I4156" s="10">
        <v>12342.38</v>
      </c>
      <c r="K4156" s="13">
        <f t="shared" si="1992"/>
        <v>-4.2400000000016007</v>
      </c>
      <c r="L4156" s="13">
        <f t="shared" si="2002"/>
        <v>94.430000000000291</v>
      </c>
      <c r="M4156" s="13">
        <f t="shared" si="1993"/>
        <v>32.289999999999054</v>
      </c>
      <c r="N4156" s="13"/>
      <c r="X4156">
        <f t="shared" si="1995"/>
        <v>4.2400000000016007</v>
      </c>
      <c r="Y4156">
        <f t="shared" si="1996"/>
        <v>0</v>
      </c>
      <c r="Z4156">
        <f t="shared" si="1997"/>
        <v>0</v>
      </c>
      <c r="AA4156" s="22">
        <f t="shared" si="1998"/>
        <v>0</v>
      </c>
      <c r="AB4156" s="22">
        <f t="shared" si="1999"/>
        <v>0</v>
      </c>
      <c r="AC4156" s="22">
        <f t="shared" si="2000"/>
        <v>0</v>
      </c>
      <c r="AD4156" s="22">
        <f t="shared" si="2001"/>
        <v>0</v>
      </c>
    </row>
    <row r="4157" spans="3:30" x14ac:dyDescent="0.25">
      <c r="E4157" s="11">
        <v>43167.833333333336</v>
      </c>
      <c r="F4157" s="9">
        <v>12343.39</v>
      </c>
      <c r="G4157" s="9">
        <v>12349.66</v>
      </c>
      <c r="H4157" s="9">
        <v>12317.38</v>
      </c>
      <c r="I4157" s="9">
        <v>12337.37</v>
      </c>
      <c r="K4157" s="13">
        <f t="shared" si="1992"/>
        <v>-6.0199999999986176</v>
      </c>
      <c r="L4157" s="13">
        <f t="shared" si="2002"/>
        <v>88.410000000001673</v>
      </c>
      <c r="M4157" s="13">
        <f t="shared" si="1993"/>
        <v>32.280000000000655</v>
      </c>
      <c r="N4157" s="13"/>
      <c r="X4157">
        <f t="shared" si="1995"/>
        <v>6.0199999999986176</v>
      </c>
      <c r="Y4157">
        <f t="shared" si="1996"/>
        <v>0</v>
      </c>
      <c r="Z4157">
        <f t="shared" si="1997"/>
        <v>0</v>
      </c>
      <c r="AA4157" s="22">
        <f t="shared" si="1998"/>
        <v>0</v>
      </c>
      <c r="AB4157" s="22">
        <f t="shared" si="1999"/>
        <v>0</v>
      </c>
      <c r="AC4157" s="22">
        <f t="shared" si="2000"/>
        <v>0</v>
      </c>
      <c r="AD4157" s="22">
        <f t="shared" si="2001"/>
        <v>0</v>
      </c>
    </row>
    <row r="4158" spans="3:30" x14ac:dyDescent="0.25">
      <c r="E4158" s="12">
        <v>43167.875</v>
      </c>
      <c r="F4158" s="10">
        <v>12338.13</v>
      </c>
      <c r="G4158" s="10">
        <v>12363.16</v>
      </c>
      <c r="H4158" s="10">
        <v>12323.58</v>
      </c>
      <c r="I4158" s="10">
        <v>12360.12</v>
      </c>
      <c r="K4158" s="13">
        <f t="shared" si="1992"/>
        <v>21.990000000001601</v>
      </c>
      <c r="L4158" s="13">
        <f t="shared" si="2002"/>
        <v>110.40000000000327</v>
      </c>
      <c r="M4158" s="13">
        <f t="shared" si="1993"/>
        <v>39.579999999999927</v>
      </c>
      <c r="N4158" s="13"/>
      <c r="X4158">
        <f t="shared" si="1995"/>
        <v>21.990000000001601</v>
      </c>
      <c r="Y4158">
        <f t="shared" si="1996"/>
        <v>0</v>
      </c>
      <c r="Z4158">
        <f t="shared" si="1997"/>
        <v>0</v>
      </c>
      <c r="AA4158" s="22">
        <f t="shared" si="1998"/>
        <v>0</v>
      </c>
      <c r="AB4158" s="22">
        <f t="shared" si="1999"/>
        <v>0</v>
      </c>
      <c r="AC4158" s="22">
        <f t="shared" si="2000"/>
        <v>0</v>
      </c>
      <c r="AD4158" s="22">
        <f t="shared" si="2001"/>
        <v>0</v>
      </c>
    </row>
    <row r="4159" spans="3:30" x14ac:dyDescent="0.25">
      <c r="E4159" s="11">
        <v>43167.916666666664</v>
      </c>
      <c r="F4159" s="9">
        <v>12360.66</v>
      </c>
      <c r="G4159" s="9">
        <v>12370.85</v>
      </c>
      <c r="H4159" s="9">
        <v>12323.38</v>
      </c>
      <c r="I4159" s="9">
        <v>12347.89</v>
      </c>
      <c r="K4159" s="13">
        <f t="shared" si="1992"/>
        <v>-12.770000000000437</v>
      </c>
      <c r="L4159" s="13">
        <f t="shared" si="2002"/>
        <v>97.630000000002838</v>
      </c>
      <c r="M4159" s="13">
        <f t="shared" si="1993"/>
        <v>47.470000000001164</v>
      </c>
      <c r="N4159" s="13"/>
      <c r="X4159">
        <f t="shared" si="1995"/>
        <v>12.770000000000437</v>
      </c>
      <c r="Y4159">
        <f t="shared" si="1996"/>
        <v>0</v>
      </c>
      <c r="Z4159">
        <f t="shared" si="1997"/>
        <v>0</v>
      </c>
      <c r="AA4159" s="22">
        <f t="shared" si="1998"/>
        <v>0</v>
      </c>
      <c r="AB4159" s="22">
        <f t="shared" si="1999"/>
        <v>0</v>
      </c>
      <c r="AC4159" s="22">
        <f t="shared" si="2000"/>
        <v>0</v>
      </c>
      <c r="AD4159" s="22">
        <f t="shared" si="2001"/>
        <v>0</v>
      </c>
    </row>
    <row r="4160" spans="3:30" hidden="1" x14ac:dyDescent="0.25">
      <c r="E4160" s="12">
        <v>43167.958333333336</v>
      </c>
      <c r="F4160" s="10">
        <v>12339.91</v>
      </c>
      <c r="G4160" s="10">
        <v>12340.91</v>
      </c>
      <c r="H4160" s="10">
        <v>12326.87</v>
      </c>
      <c r="I4160" s="10">
        <v>12330.91</v>
      </c>
    </row>
    <row r="4161" spans="3:30" hidden="1" x14ac:dyDescent="0.25">
      <c r="E4161" s="11">
        <v>43168.041666666664</v>
      </c>
      <c r="F4161" s="9">
        <v>12327.88</v>
      </c>
      <c r="G4161" s="9">
        <v>12355.9</v>
      </c>
      <c r="H4161" s="9">
        <v>12324.87</v>
      </c>
      <c r="I4161" s="9">
        <v>12338.81</v>
      </c>
    </row>
    <row r="4162" spans="3:30" hidden="1" x14ac:dyDescent="0.25">
      <c r="E4162" s="12">
        <v>43168.083333333336</v>
      </c>
      <c r="F4162" s="10">
        <v>12337.87</v>
      </c>
      <c r="G4162" s="10">
        <v>12352.89</v>
      </c>
      <c r="H4162" s="10">
        <v>12329.87</v>
      </c>
      <c r="I4162" s="10">
        <v>12344.88</v>
      </c>
    </row>
    <row r="4163" spans="3:30" hidden="1" x14ac:dyDescent="0.25">
      <c r="E4163" s="11">
        <v>43168.125</v>
      </c>
      <c r="F4163" s="9">
        <v>12345.91</v>
      </c>
      <c r="G4163" s="9">
        <v>12367.9</v>
      </c>
      <c r="H4163" s="9">
        <v>12344.91</v>
      </c>
      <c r="I4163" s="9">
        <v>12352.9</v>
      </c>
    </row>
    <row r="4164" spans="3:30" hidden="1" x14ac:dyDescent="0.25">
      <c r="E4164" s="12">
        <v>43168.166666666664</v>
      </c>
      <c r="F4164" s="10">
        <v>12350.87</v>
      </c>
      <c r="G4164" s="10">
        <v>12351.91</v>
      </c>
      <c r="H4164" s="10">
        <v>12326.87</v>
      </c>
      <c r="I4164" s="10">
        <v>12336.89</v>
      </c>
    </row>
    <row r="4165" spans="3:30" hidden="1" x14ac:dyDescent="0.25">
      <c r="E4165" s="11">
        <v>43168.208333333336</v>
      </c>
      <c r="F4165" s="9">
        <v>12335.83</v>
      </c>
      <c r="G4165" s="9">
        <v>12345.89</v>
      </c>
      <c r="H4165" s="9">
        <v>12331.8</v>
      </c>
      <c r="I4165" s="9">
        <v>12342.88</v>
      </c>
    </row>
    <row r="4166" spans="3:30" hidden="1" x14ac:dyDescent="0.25">
      <c r="E4166" s="12">
        <v>43168.25</v>
      </c>
      <c r="F4166" s="10">
        <v>12341.91</v>
      </c>
      <c r="G4166" s="10">
        <v>12343.91</v>
      </c>
      <c r="H4166" s="10">
        <v>12320.83</v>
      </c>
      <c r="I4166" s="10">
        <v>12337.87</v>
      </c>
    </row>
    <row r="4167" spans="3:30" hidden="1" x14ac:dyDescent="0.25">
      <c r="E4167" s="11">
        <v>43168.291666666664</v>
      </c>
      <c r="F4167" s="9">
        <v>12336.9</v>
      </c>
      <c r="G4167" s="9">
        <v>12341.9</v>
      </c>
      <c r="H4167" s="9">
        <v>12328.87</v>
      </c>
      <c r="I4167" s="9">
        <v>12340.91</v>
      </c>
    </row>
    <row r="4168" spans="3:30" x14ac:dyDescent="0.25">
      <c r="C4168">
        <v>1</v>
      </c>
      <c r="E4168" s="12">
        <v>43168.333333333336</v>
      </c>
      <c r="F4168" s="10">
        <v>12341.83</v>
      </c>
      <c r="G4168" s="10">
        <v>12353.29</v>
      </c>
      <c r="H4168" s="10">
        <v>12339.81</v>
      </c>
      <c r="I4168" s="10">
        <v>12353.18</v>
      </c>
      <c r="K4168" s="13">
        <f t="shared" ref="K4168:K4182" si="2003">I4168-F4168</f>
        <v>11.350000000000364</v>
      </c>
      <c r="L4168" s="13">
        <v>0</v>
      </c>
      <c r="M4168" s="13">
        <f t="shared" ref="M4168:M4182" si="2004">G4168-H4168</f>
        <v>13.480000000001382</v>
      </c>
      <c r="N4168" s="13">
        <f t="shared" ref="N4168" si="2005">I4182-F4168</f>
        <v>32.139999999999418</v>
      </c>
      <c r="O4168" s="18">
        <f>IF(K4168*N4168&gt;0,1,0)</f>
        <v>1</v>
      </c>
      <c r="S4168" s="13">
        <f>MAX(G4168:G4184)</f>
        <v>12411.39</v>
      </c>
      <c r="X4168">
        <f t="shared" ref="X4168:X4182" si="2006">ABS(K4168)</f>
        <v>11.350000000000364</v>
      </c>
      <c r="Y4168">
        <f t="shared" ref="Y4168:Y4182" si="2007">ABS(N4168)</f>
        <v>32.139999999999418</v>
      </c>
      <c r="Z4168">
        <f t="shared" ref="Z4168:Z4182" si="2008">IF(S4168&lt;1000,ABS(S4168),0)</f>
        <v>0</v>
      </c>
      <c r="AA4168" s="22">
        <f t="shared" ref="AA4168:AA4182" si="2009">ABS(P4168)</f>
        <v>0</v>
      </c>
      <c r="AB4168" s="22">
        <f t="shared" ref="AB4168:AB4182" si="2010">ABS(Q4168)</f>
        <v>0</v>
      </c>
      <c r="AC4168" s="22">
        <f t="shared" ref="AC4168:AC4182" si="2011">IF(O4168=1,ABS(P4169),0)</f>
        <v>0.19619894099846955</v>
      </c>
      <c r="AD4168" s="22">
        <f t="shared" ref="AD4168:AD4182" si="2012">IF(O4168=0,ABS(Q4169),0)</f>
        <v>0</v>
      </c>
    </row>
    <row r="4169" spans="3:30" x14ac:dyDescent="0.25">
      <c r="E4169" s="11">
        <v>43168.375</v>
      </c>
      <c r="F4169" s="9">
        <v>12353.48</v>
      </c>
      <c r="G4169" s="9">
        <v>12364.91</v>
      </c>
      <c r="H4169" s="9">
        <v>12337.8</v>
      </c>
      <c r="I4169" s="9">
        <v>12353.4</v>
      </c>
      <c r="K4169" s="13">
        <f t="shared" si="2003"/>
        <v>-7.999999999992724E-2</v>
      </c>
      <c r="L4169" s="13">
        <f t="shared" ref="L4169:L4182" si="2013">L4168+K4169</f>
        <v>-7.999999999992724E-2</v>
      </c>
      <c r="M4169" s="13">
        <f t="shared" si="2004"/>
        <v>27.110000000000582</v>
      </c>
      <c r="N4169" s="13"/>
      <c r="P4169">
        <f>_xlfn.IFS(K4168&lt;0,MIN(L4168:L4182),K4168&gt;0,MAX(L4168:L4182))/S4147</f>
        <v>0.19619894099846955</v>
      </c>
      <c r="Q4169">
        <f>_xlfn.IFS(K4168&lt;0,MAX(L4168:L4182),K4168&gt;0,MIN(L4168:L4182))/S4147</f>
        <v>-0.26181921331316615</v>
      </c>
      <c r="S4169" s="13">
        <f>MIN(H4168:H4184)</f>
        <v>12284.13</v>
      </c>
      <c r="X4169">
        <f t="shared" si="2006"/>
        <v>7.999999999992724E-2</v>
      </c>
      <c r="Y4169">
        <f t="shared" si="2007"/>
        <v>0</v>
      </c>
      <c r="Z4169">
        <f t="shared" si="2008"/>
        <v>0</v>
      </c>
      <c r="AA4169" s="22">
        <f t="shared" si="2009"/>
        <v>0.19619894099846955</v>
      </c>
      <c r="AB4169" s="22">
        <f t="shared" si="2010"/>
        <v>0.26181921331316615</v>
      </c>
      <c r="AC4169" s="22">
        <f t="shared" si="2011"/>
        <v>0</v>
      </c>
      <c r="AD4169" s="22">
        <f t="shared" si="2012"/>
        <v>0</v>
      </c>
    </row>
    <row r="4170" spans="3:30" x14ac:dyDescent="0.25">
      <c r="E4170" s="12">
        <v>43168.416666666664</v>
      </c>
      <c r="F4170" s="10">
        <v>12353.66</v>
      </c>
      <c r="G4170" s="10">
        <v>12359.66</v>
      </c>
      <c r="H4170" s="10">
        <v>12317.65</v>
      </c>
      <c r="I4170" s="10">
        <v>12329.15</v>
      </c>
      <c r="K4170" s="13">
        <f t="shared" si="2003"/>
        <v>-24.510000000000218</v>
      </c>
      <c r="L4170" s="13">
        <f t="shared" si="2013"/>
        <v>-24.590000000000146</v>
      </c>
      <c r="M4170" s="13">
        <f t="shared" si="2004"/>
        <v>42.010000000000218</v>
      </c>
      <c r="N4170" s="13"/>
      <c r="S4170" s="13">
        <f>S4168-S4169</f>
        <v>127.26000000000022</v>
      </c>
      <c r="X4170">
        <f t="shared" si="2006"/>
        <v>24.510000000000218</v>
      </c>
      <c r="Y4170">
        <f t="shared" si="2007"/>
        <v>0</v>
      </c>
      <c r="Z4170">
        <f t="shared" si="2008"/>
        <v>127.26000000000022</v>
      </c>
      <c r="AA4170" s="22">
        <f t="shared" si="2009"/>
        <v>0</v>
      </c>
      <c r="AB4170" s="22">
        <f t="shared" si="2010"/>
        <v>0</v>
      </c>
      <c r="AC4170" s="22">
        <f t="shared" si="2011"/>
        <v>0</v>
      </c>
      <c r="AD4170" s="22">
        <f t="shared" si="2012"/>
        <v>0</v>
      </c>
    </row>
    <row r="4171" spans="3:30" x14ac:dyDescent="0.25">
      <c r="E4171" s="11">
        <v>43168.458333333336</v>
      </c>
      <c r="F4171" s="9">
        <v>12328.64</v>
      </c>
      <c r="G4171" s="9">
        <v>12331.16</v>
      </c>
      <c r="H4171" s="9">
        <v>12291.16</v>
      </c>
      <c r="I4171" s="9">
        <v>12303.09</v>
      </c>
      <c r="K4171" s="13">
        <f t="shared" si="2003"/>
        <v>-25.549999999999272</v>
      </c>
      <c r="L4171" s="13">
        <f t="shared" si="2013"/>
        <v>-50.139999999999418</v>
      </c>
      <c r="M4171" s="13">
        <f t="shared" si="2004"/>
        <v>40</v>
      </c>
      <c r="N4171" s="13"/>
      <c r="X4171">
        <f t="shared" si="2006"/>
        <v>25.549999999999272</v>
      </c>
      <c r="Y4171">
        <f t="shared" si="2007"/>
        <v>0</v>
      </c>
      <c r="Z4171">
        <f t="shared" si="2008"/>
        <v>0</v>
      </c>
      <c r="AA4171" s="22">
        <f t="shared" si="2009"/>
        <v>0</v>
      </c>
      <c r="AB4171" s="22">
        <f t="shared" si="2010"/>
        <v>0</v>
      </c>
      <c r="AC4171" s="22">
        <f t="shared" si="2011"/>
        <v>0</v>
      </c>
      <c r="AD4171" s="22">
        <f t="shared" si="2012"/>
        <v>0</v>
      </c>
    </row>
    <row r="4172" spans="3:30" x14ac:dyDescent="0.25">
      <c r="E4172" s="12">
        <v>43168.5</v>
      </c>
      <c r="F4172" s="10">
        <v>12303.12</v>
      </c>
      <c r="G4172" s="10">
        <v>12322.17</v>
      </c>
      <c r="H4172" s="10">
        <v>12284.13</v>
      </c>
      <c r="I4172" s="10">
        <v>12319.14</v>
      </c>
      <c r="K4172" s="13">
        <f t="shared" si="2003"/>
        <v>16.019999999998618</v>
      </c>
      <c r="L4172" s="13">
        <f t="shared" si="2013"/>
        <v>-34.1200000000008</v>
      </c>
      <c r="M4172" s="13">
        <f t="shared" si="2004"/>
        <v>38.040000000000873</v>
      </c>
      <c r="N4172" s="13"/>
      <c r="X4172">
        <f t="shared" si="2006"/>
        <v>16.019999999998618</v>
      </c>
      <c r="Y4172">
        <f t="shared" si="2007"/>
        <v>0</v>
      </c>
      <c r="Z4172">
        <f t="shared" si="2008"/>
        <v>0</v>
      </c>
      <c r="AA4172" s="22">
        <f t="shared" si="2009"/>
        <v>0</v>
      </c>
      <c r="AB4172" s="22">
        <f t="shared" si="2010"/>
        <v>0</v>
      </c>
      <c r="AC4172" s="22">
        <f t="shared" si="2011"/>
        <v>0</v>
      </c>
      <c r="AD4172" s="22">
        <f t="shared" si="2012"/>
        <v>0</v>
      </c>
    </row>
    <row r="4173" spans="3:30" x14ac:dyDescent="0.25">
      <c r="E4173" s="11">
        <v>43168.541666666664</v>
      </c>
      <c r="F4173" s="9">
        <v>12319.14</v>
      </c>
      <c r="G4173" s="9">
        <v>12322.66</v>
      </c>
      <c r="H4173" s="9">
        <v>12294.88</v>
      </c>
      <c r="I4173" s="9">
        <v>12297.88</v>
      </c>
      <c r="K4173" s="13">
        <f t="shared" si="2003"/>
        <v>-21.260000000000218</v>
      </c>
      <c r="L4173" s="13">
        <f t="shared" si="2013"/>
        <v>-55.380000000001019</v>
      </c>
      <c r="M4173" s="13">
        <f t="shared" si="2004"/>
        <v>27.780000000000655</v>
      </c>
      <c r="N4173" s="13"/>
      <c r="X4173">
        <f t="shared" si="2006"/>
        <v>21.260000000000218</v>
      </c>
      <c r="Y4173">
        <f t="shared" si="2007"/>
        <v>0</v>
      </c>
      <c r="Z4173">
        <f t="shared" si="2008"/>
        <v>0</v>
      </c>
      <c r="AA4173" s="22">
        <f t="shared" si="2009"/>
        <v>0</v>
      </c>
      <c r="AB4173" s="22">
        <f t="shared" si="2010"/>
        <v>0</v>
      </c>
      <c r="AC4173" s="22">
        <f t="shared" si="2011"/>
        <v>0</v>
      </c>
      <c r="AD4173" s="22">
        <f t="shared" si="2012"/>
        <v>0</v>
      </c>
    </row>
    <row r="4174" spans="3:30" x14ac:dyDescent="0.25">
      <c r="E4174" s="12">
        <v>43168.583333333336</v>
      </c>
      <c r="F4174" s="10">
        <v>12297.62</v>
      </c>
      <c r="G4174" s="10">
        <v>12325.97</v>
      </c>
      <c r="H4174" s="10">
        <v>12291.97</v>
      </c>
      <c r="I4174" s="10">
        <v>12303.65</v>
      </c>
      <c r="K4174" s="13">
        <f t="shared" si="2003"/>
        <v>6.0299999999988358</v>
      </c>
      <c r="L4174" s="13">
        <f t="shared" si="2013"/>
        <v>-49.350000000002183</v>
      </c>
      <c r="M4174" s="13">
        <f t="shared" si="2004"/>
        <v>34</v>
      </c>
      <c r="N4174" s="13"/>
      <c r="X4174">
        <f t="shared" si="2006"/>
        <v>6.0299999999988358</v>
      </c>
      <c r="Y4174">
        <f t="shared" si="2007"/>
        <v>0</v>
      </c>
      <c r="Z4174">
        <f t="shared" si="2008"/>
        <v>0</v>
      </c>
      <c r="AA4174" s="22">
        <f t="shared" si="2009"/>
        <v>0</v>
      </c>
      <c r="AB4174" s="22">
        <f t="shared" si="2010"/>
        <v>0</v>
      </c>
      <c r="AC4174" s="22">
        <f t="shared" si="2011"/>
        <v>0</v>
      </c>
      <c r="AD4174" s="22">
        <f t="shared" si="2012"/>
        <v>0</v>
      </c>
    </row>
    <row r="4175" spans="3:30" x14ac:dyDescent="0.25">
      <c r="E4175" s="11">
        <v>43168.625</v>
      </c>
      <c r="F4175" s="9">
        <v>12303.12</v>
      </c>
      <c r="G4175" s="9">
        <v>12411.39</v>
      </c>
      <c r="H4175" s="9">
        <v>12285.65</v>
      </c>
      <c r="I4175" s="9">
        <v>12393.97</v>
      </c>
      <c r="K4175" s="13">
        <f t="shared" si="2003"/>
        <v>90.849999999998545</v>
      </c>
      <c r="L4175" s="13">
        <f t="shared" si="2013"/>
        <v>41.499999999996362</v>
      </c>
      <c r="M4175" s="13">
        <f t="shared" si="2004"/>
        <v>125.73999999999978</v>
      </c>
      <c r="N4175" s="13"/>
      <c r="X4175">
        <f t="shared" si="2006"/>
        <v>90.849999999998545</v>
      </c>
      <c r="Y4175">
        <f t="shared" si="2007"/>
        <v>0</v>
      </c>
      <c r="Z4175">
        <f t="shared" si="2008"/>
        <v>0</v>
      </c>
      <c r="AA4175" s="22">
        <f t="shared" si="2009"/>
        <v>0</v>
      </c>
      <c r="AB4175" s="22">
        <f t="shared" si="2010"/>
        <v>0</v>
      </c>
      <c r="AC4175" s="22">
        <f t="shared" si="2011"/>
        <v>0</v>
      </c>
      <c r="AD4175" s="22">
        <f t="shared" si="2012"/>
        <v>0</v>
      </c>
    </row>
    <row r="4176" spans="3:30" x14ac:dyDescent="0.25">
      <c r="E4176" s="12">
        <v>43168.666666666664</v>
      </c>
      <c r="F4176" s="10">
        <v>12393.72</v>
      </c>
      <c r="G4176" s="10">
        <v>12403.62</v>
      </c>
      <c r="H4176" s="10">
        <v>12311.43</v>
      </c>
      <c r="I4176" s="10">
        <v>12324.16</v>
      </c>
      <c r="K4176" s="13">
        <f t="shared" si="2003"/>
        <v>-69.559999999999491</v>
      </c>
      <c r="L4176" s="13">
        <f t="shared" si="2013"/>
        <v>-28.060000000003129</v>
      </c>
      <c r="M4176" s="13">
        <f t="shared" si="2004"/>
        <v>92.190000000000509</v>
      </c>
      <c r="N4176" s="13"/>
      <c r="X4176">
        <f t="shared" si="2006"/>
        <v>69.559999999999491</v>
      </c>
      <c r="Y4176">
        <f t="shared" si="2007"/>
        <v>0</v>
      </c>
      <c r="Z4176">
        <f t="shared" si="2008"/>
        <v>0</v>
      </c>
      <c r="AA4176" s="22">
        <f t="shared" si="2009"/>
        <v>0</v>
      </c>
      <c r="AB4176" s="22">
        <f t="shared" si="2010"/>
        <v>0</v>
      </c>
      <c r="AC4176" s="22">
        <f t="shared" si="2011"/>
        <v>0</v>
      </c>
      <c r="AD4176" s="22">
        <f t="shared" si="2012"/>
        <v>0</v>
      </c>
    </row>
    <row r="4177" spans="3:30" x14ac:dyDescent="0.25">
      <c r="E4177" s="11">
        <v>43168.708333333336</v>
      </c>
      <c r="F4177" s="9">
        <v>12323.64</v>
      </c>
      <c r="G4177" s="9">
        <v>12358.63</v>
      </c>
      <c r="H4177" s="9">
        <v>12305.47</v>
      </c>
      <c r="I4177" s="9">
        <v>12333.47</v>
      </c>
      <c r="K4177" s="13">
        <f t="shared" si="2003"/>
        <v>9.8299999999999272</v>
      </c>
      <c r="L4177" s="13">
        <f t="shared" si="2013"/>
        <v>-18.230000000003201</v>
      </c>
      <c r="M4177" s="13">
        <f t="shared" si="2004"/>
        <v>53.159999999999854</v>
      </c>
      <c r="N4177" s="13"/>
      <c r="X4177">
        <f t="shared" si="2006"/>
        <v>9.8299999999999272</v>
      </c>
      <c r="Y4177">
        <f t="shared" si="2007"/>
        <v>0</v>
      </c>
      <c r="Z4177">
        <f t="shared" si="2008"/>
        <v>0</v>
      </c>
      <c r="AA4177" s="22">
        <f t="shared" si="2009"/>
        <v>0</v>
      </c>
      <c r="AB4177" s="22">
        <f t="shared" si="2010"/>
        <v>0</v>
      </c>
      <c r="AC4177" s="22">
        <f t="shared" si="2011"/>
        <v>0</v>
      </c>
      <c r="AD4177" s="22">
        <f t="shared" si="2012"/>
        <v>0</v>
      </c>
    </row>
    <row r="4178" spans="3:30" x14ac:dyDescent="0.25">
      <c r="E4178" s="12">
        <v>43168.75</v>
      </c>
      <c r="F4178" s="10">
        <v>12333.68</v>
      </c>
      <c r="G4178" s="10">
        <v>12348.47</v>
      </c>
      <c r="H4178" s="10">
        <v>12323.97</v>
      </c>
      <c r="I4178" s="10">
        <v>12337.66</v>
      </c>
      <c r="K4178" s="13">
        <f t="shared" si="2003"/>
        <v>3.9799999999995634</v>
      </c>
      <c r="L4178" s="13">
        <f t="shared" si="2013"/>
        <v>-14.250000000003638</v>
      </c>
      <c r="M4178" s="13">
        <f t="shared" si="2004"/>
        <v>24.5</v>
      </c>
      <c r="N4178" s="13"/>
      <c r="X4178">
        <f t="shared" si="2006"/>
        <v>3.9799999999995634</v>
      </c>
      <c r="Y4178">
        <f t="shared" si="2007"/>
        <v>0</v>
      </c>
      <c r="Z4178">
        <f t="shared" si="2008"/>
        <v>0</v>
      </c>
      <c r="AA4178" s="22">
        <f t="shared" si="2009"/>
        <v>0</v>
      </c>
      <c r="AB4178" s="22">
        <f t="shared" si="2010"/>
        <v>0</v>
      </c>
      <c r="AC4178" s="22">
        <f t="shared" si="2011"/>
        <v>0</v>
      </c>
      <c r="AD4178" s="22">
        <f t="shared" si="2012"/>
        <v>0</v>
      </c>
    </row>
    <row r="4179" spans="3:30" x14ac:dyDescent="0.25">
      <c r="E4179" s="11">
        <v>43168.791666666664</v>
      </c>
      <c r="F4179" s="9">
        <v>12338.15</v>
      </c>
      <c r="G4179" s="9">
        <v>12345.16</v>
      </c>
      <c r="H4179" s="9">
        <v>12332.12</v>
      </c>
      <c r="I4179" s="9">
        <v>12333.97</v>
      </c>
      <c r="K4179" s="13">
        <f t="shared" si="2003"/>
        <v>-4.180000000000291</v>
      </c>
      <c r="L4179" s="13">
        <f t="shared" si="2013"/>
        <v>-18.430000000003929</v>
      </c>
      <c r="M4179" s="13">
        <f t="shared" si="2004"/>
        <v>13.039999999999054</v>
      </c>
      <c r="N4179" s="13"/>
      <c r="X4179">
        <f t="shared" si="2006"/>
        <v>4.180000000000291</v>
      </c>
      <c r="Y4179">
        <f t="shared" si="2007"/>
        <v>0</v>
      </c>
      <c r="Z4179">
        <f t="shared" si="2008"/>
        <v>0</v>
      </c>
      <c r="AA4179" s="22">
        <f t="shared" si="2009"/>
        <v>0</v>
      </c>
      <c r="AB4179" s="22">
        <f t="shared" si="2010"/>
        <v>0</v>
      </c>
      <c r="AC4179" s="22">
        <f t="shared" si="2011"/>
        <v>0</v>
      </c>
      <c r="AD4179" s="22">
        <f t="shared" si="2012"/>
        <v>0</v>
      </c>
    </row>
    <row r="4180" spans="3:30" x14ac:dyDescent="0.25">
      <c r="E4180" s="12">
        <v>43168.833333333336</v>
      </c>
      <c r="F4180" s="10">
        <v>12334.47</v>
      </c>
      <c r="G4180" s="10">
        <v>12344.22</v>
      </c>
      <c r="H4180" s="10">
        <v>12329.72</v>
      </c>
      <c r="I4180" s="10">
        <v>12340.22</v>
      </c>
      <c r="K4180" s="13">
        <f t="shared" si="2003"/>
        <v>5.75</v>
      </c>
      <c r="L4180" s="13">
        <f t="shared" si="2013"/>
        <v>-12.680000000003929</v>
      </c>
      <c r="M4180" s="13">
        <f t="shared" si="2004"/>
        <v>14.5</v>
      </c>
      <c r="N4180" s="13"/>
      <c r="X4180">
        <f t="shared" si="2006"/>
        <v>5.75</v>
      </c>
      <c r="Y4180">
        <f t="shared" si="2007"/>
        <v>0</v>
      </c>
      <c r="Z4180">
        <f t="shared" si="2008"/>
        <v>0</v>
      </c>
      <c r="AA4180" s="22">
        <f t="shared" si="2009"/>
        <v>0</v>
      </c>
      <c r="AB4180" s="22">
        <f t="shared" si="2010"/>
        <v>0</v>
      </c>
      <c r="AC4180" s="22">
        <f t="shared" si="2011"/>
        <v>0</v>
      </c>
      <c r="AD4180" s="22">
        <f t="shared" si="2012"/>
        <v>0</v>
      </c>
    </row>
    <row r="4181" spans="3:30" x14ac:dyDescent="0.25">
      <c r="E4181" s="11">
        <v>43168.875</v>
      </c>
      <c r="F4181" s="9">
        <v>12341.22</v>
      </c>
      <c r="G4181" s="9">
        <v>12377.72</v>
      </c>
      <c r="H4181" s="9">
        <v>12340.93</v>
      </c>
      <c r="I4181" s="9">
        <v>12368.14</v>
      </c>
      <c r="K4181" s="13">
        <f t="shared" si="2003"/>
        <v>26.920000000000073</v>
      </c>
      <c r="L4181" s="13">
        <f t="shared" si="2013"/>
        <v>14.239999999996144</v>
      </c>
      <c r="M4181" s="13">
        <f t="shared" si="2004"/>
        <v>36.789999999999054</v>
      </c>
      <c r="N4181" s="13"/>
      <c r="X4181">
        <f t="shared" si="2006"/>
        <v>26.920000000000073</v>
      </c>
      <c r="Y4181">
        <f t="shared" si="2007"/>
        <v>0</v>
      </c>
      <c r="Z4181">
        <f t="shared" si="2008"/>
        <v>0</v>
      </c>
      <c r="AA4181" s="22">
        <f t="shared" si="2009"/>
        <v>0</v>
      </c>
      <c r="AB4181" s="22">
        <f t="shared" si="2010"/>
        <v>0</v>
      </c>
      <c r="AC4181" s="22">
        <f t="shared" si="2011"/>
        <v>0</v>
      </c>
      <c r="AD4181" s="22">
        <f t="shared" si="2012"/>
        <v>0</v>
      </c>
    </row>
    <row r="4182" spans="3:30" x14ac:dyDescent="0.25">
      <c r="E4182" s="12">
        <v>43168.916666666664</v>
      </c>
      <c r="F4182" s="10">
        <v>12368.15</v>
      </c>
      <c r="G4182" s="10">
        <v>12380.91</v>
      </c>
      <c r="H4182" s="10">
        <v>12358.62</v>
      </c>
      <c r="I4182" s="10">
        <v>12373.97</v>
      </c>
      <c r="K4182" s="13">
        <f t="shared" si="2003"/>
        <v>5.819999999999709</v>
      </c>
      <c r="L4182" s="13">
        <f t="shared" si="2013"/>
        <v>20.059999999995853</v>
      </c>
      <c r="M4182" s="13">
        <f t="shared" si="2004"/>
        <v>22.289999999999054</v>
      </c>
      <c r="N4182" s="13"/>
      <c r="X4182">
        <f t="shared" si="2006"/>
        <v>5.819999999999709</v>
      </c>
      <c r="Y4182">
        <f t="shared" si="2007"/>
        <v>0</v>
      </c>
      <c r="Z4182">
        <f t="shared" si="2008"/>
        <v>0</v>
      </c>
      <c r="AA4182" s="22">
        <f t="shared" si="2009"/>
        <v>0</v>
      </c>
      <c r="AB4182" s="22">
        <f t="shared" si="2010"/>
        <v>0</v>
      </c>
      <c r="AC4182" s="22">
        <f t="shared" si="2011"/>
        <v>0</v>
      </c>
      <c r="AD4182" s="22">
        <f t="shared" si="2012"/>
        <v>0</v>
      </c>
    </row>
    <row r="4183" spans="3:30" hidden="1" x14ac:dyDescent="0.25">
      <c r="E4183" s="11">
        <v>43171.041666666664</v>
      </c>
      <c r="F4183" s="9">
        <v>12383.89</v>
      </c>
      <c r="G4183" s="9">
        <v>12390.91</v>
      </c>
      <c r="H4183" s="9">
        <v>12374.87</v>
      </c>
      <c r="I4183" s="9">
        <v>12375.89</v>
      </c>
    </row>
    <row r="4184" spans="3:30" hidden="1" x14ac:dyDescent="0.25">
      <c r="E4184" s="12">
        <v>43171.083333333336</v>
      </c>
      <c r="F4184" s="10">
        <v>12375.89</v>
      </c>
      <c r="G4184" s="10">
        <v>12392.9</v>
      </c>
      <c r="H4184" s="10">
        <v>12372.87</v>
      </c>
      <c r="I4184" s="10">
        <v>12387.88</v>
      </c>
    </row>
    <row r="4185" spans="3:30" hidden="1" x14ac:dyDescent="0.25">
      <c r="E4185" s="11">
        <v>43171.125</v>
      </c>
      <c r="F4185" s="9">
        <v>12387.88</v>
      </c>
      <c r="G4185" s="9">
        <v>12389.91</v>
      </c>
      <c r="H4185" s="9">
        <v>12371.87</v>
      </c>
      <c r="I4185" s="9">
        <v>12376.88</v>
      </c>
    </row>
    <row r="4186" spans="3:30" hidden="1" x14ac:dyDescent="0.25">
      <c r="E4186" s="12">
        <v>43171.166666666664</v>
      </c>
      <c r="F4186" s="10">
        <v>12376.9</v>
      </c>
      <c r="G4186" s="10">
        <v>12391.9</v>
      </c>
      <c r="H4186" s="10">
        <v>12372.87</v>
      </c>
      <c r="I4186" s="10">
        <v>12387.87</v>
      </c>
    </row>
    <row r="4187" spans="3:30" hidden="1" x14ac:dyDescent="0.25">
      <c r="E4187" s="11">
        <v>43171.208333333336</v>
      </c>
      <c r="F4187" s="9">
        <v>12388.91</v>
      </c>
      <c r="G4187" s="9">
        <v>12396.88</v>
      </c>
      <c r="H4187" s="9">
        <v>12386.81</v>
      </c>
      <c r="I4187" s="9">
        <v>12390.87</v>
      </c>
    </row>
    <row r="4188" spans="3:30" hidden="1" x14ac:dyDescent="0.25">
      <c r="E4188" s="12">
        <v>43171.25</v>
      </c>
      <c r="F4188" s="10">
        <v>12390.87</v>
      </c>
      <c r="G4188" s="10">
        <v>12401.91</v>
      </c>
      <c r="H4188" s="10">
        <v>12376.87</v>
      </c>
      <c r="I4188" s="10">
        <v>12386.88</v>
      </c>
    </row>
    <row r="4189" spans="3:30" hidden="1" x14ac:dyDescent="0.25">
      <c r="E4189" s="11">
        <v>43171.291666666664</v>
      </c>
      <c r="F4189" s="9">
        <v>12387.9</v>
      </c>
      <c r="G4189" s="9">
        <v>12394.91</v>
      </c>
      <c r="H4189" s="9">
        <v>12378.81</v>
      </c>
      <c r="I4189" s="9">
        <v>12394.9</v>
      </c>
    </row>
    <row r="4190" spans="3:30" x14ac:dyDescent="0.25">
      <c r="C4190">
        <v>1</v>
      </c>
      <c r="E4190" s="12">
        <v>43171.333333333336</v>
      </c>
      <c r="F4190" s="10">
        <v>12396.91</v>
      </c>
      <c r="G4190" s="10">
        <v>12415.96</v>
      </c>
      <c r="H4190" s="10">
        <v>12392.9</v>
      </c>
      <c r="I4190" s="10">
        <v>12408.07</v>
      </c>
      <c r="K4190" s="13">
        <f t="shared" ref="K4190:K4204" si="2014">I4190-F4190</f>
        <v>11.159999999999854</v>
      </c>
      <c r="L4190" s="13">
        <v>0</v>
      </c>
      <c r="M4190" s="13">
        <f t="shared" ref="M4190:M4204" si="2015">G4190-H4190</f>
        <v>23.059999999999491</v>
      </c>
      <c r="N4190" s="13">
        <f t="shared" ref="N4190" si="2016">I4204-F4190</f>
        <v>10.090000000000146</v>
      </c>
      <c r="O4190" s="18">
        <f>IF(K4190*N4190&gt;0,1,0)</f>
        <v>1</v>
      </c>
      <c r="S4190" s="13">
        <f>MAX(G4190:G4206)</f>
        <v>12476.69</v>
      </c>
      <c r="X4190">
        <f t="shared" ref="X4190:X4204" si="2017">ABS(K4190)</f>
        <v>11.159999999999854</v>
      </c>
      <c r="Y4190">
        <f t="shared" ref="Y4190:Y4204" si="2018">ABS(N4190)</f>
        <v>10.090000000000146</v>
      </c>
      <c r="Z4190">
        <f t="shared" ref="Z4190:Z4204" si="2019">IF(S4190&lt;1000,ABS(S4190),0)</f>
        <v>0</v>
      </c>
      <c r="AA4190" s="22">
        <f t="shared" ref="AA4190:AA4204" si="2020">ABS(P4190)</f>
        <v>0</v>
      </c>
      <c r="AB4190" s="22">
        <f t="shared" ref="AB4190:AB4204" si="2021">ABS(Q4190)</f>
        <v>0</v>
      </c>
      <c r="AC4190" s="22">
        <f t="shared" ref="AC4190:AC4204" si="2022">IF(O4190=1,ABS(P4191),0)</f>
        <v>0</v>
      </c>
      <c r="AD4190" s="22">
        <f t="shared" ref="AD4190:AD4204" si="2023">IF(O4190=0,ABS(Q4191),0)</f>
        <v>0</v>
      </c>
    </row>
    <row r="4191" spans="3:30" x14ac:dyDescent="0.25">
      <c r="E4191" s="11">
        <v>43171.375</v>
      </c>
      <c r="F4191" s="9">
        <v>12408.07</v>
      </c>
      <c r="G4191" s="9">
        <v>12476.69</v>
      </c>
      <c r="H4191" s="9">
        <v>12408.07</v>
      </c>
      <c r="I4191" s="9">
        <v>12468.52</v>
      </c>
      <c r="K4191" s="13">
        <f t="shared" si="2014"/>
        <v>60.450000000000728</v>
      </c>
      <c r="L4191" s="13">
        <f t="shared" ref="L4191:L4204" si="2024">L4190+K4191</f>
        <v>60.450000000000728</v>
      </c>
      <c r="M4191" s="13">
        <f t="shared" si="2015"/>
        <v>68.6200000000008</v>
      </c>
      <c r="N4191" s="13"/>
      <c r="S4191" s="13">
        <f>MIN(H4190:H4206)</f>
        <v>12358.73</v>
      </c>
      <c r="X4191">
        <f t="shared" si="2017"/>
        <v>60.450000000000728</v>
      </c>
      <c r="Y4191">
        <f t="shared" si="2018"/>
        <v>0</v>
      </c>
      <c r="Z4191">
        <f t="shared" si="2019"/>
        <v>0</v>
      </c>
      <c r="AA4191" s="22">
        <f t="shared" si="2020"/>
        <v>0</v>
      </c>
      <c r="AB4191" s="22">
        <f t="shared" si="2021"/>
        <v>0</v>
      </c>
      <c r="AC4191" s="22">
        <f t="shared" si="2022"/>
        <v>0</v>
      </c>
      <c r="AD4191" s="22">
        <f t="shared" si="2023"/>
        <v>0.13696369636963901</v>
      </c>
    </row>
    <row r="4192" spans="3:30" x14ac:dyDescent="0.25">
      <c r="E4192" s="12">
        <v>43171.416666666664</v>
      </c>
      <c r="F4192" s="10">
        <v>12467.52</v>
      </c>
      <c r="G4192" s="10">
        <v>12468.02</v>
      </c>
      <c r="H4192" s="10">
        <v>12398.84</v>
      </c>
      <c r="I4192" s="10">
        <v>12416.05</v>
      </c>
      <c r="K4192" s="13">
        <f t="shared" si="2014"/>
        <v>-51.470000000001164</v>
      </c>
      <c r="L4192" s="13">
        <f t="shared" si="2024"/>
        <v>8.9799999999995634</v>
      </c>
      <c r="M4192" s="13">
        <f t="shared" si="2015"/>
        <v>69.180000000000291</v>
      </c>
      <c r="N4192" s="13"/>
      <c r="P4192">
        <f>_xlfn.IFS(K4191&lt;0,MIN(L4191:L4205),K4191&gt;0,MAX(L4191:L4205))/S4170</f>
        <v>0.4750117868929799</v>
      </c>
      <c r="Q4192">
        <f>_xlfn.IFS(K4191&lt;0,MAX(L4191:L4205),K4191&gt;0,MIN(L4191:L4205))/S4170</f>
        <v>-0.13696369636963901</v>
      </c>
      <c r="S4192" s="13">
        <f>S4190-S4191</f>
        <v>117.96000000000095</v>
      </c>
      <c r="X4192">
        <f t="shared" si="2017"/>
        <v>51.470000000001164</v>
      </c>
      <c r="Y4192">
        <f t="shared" si="2018"/>
        <v>0</v>
      </c>
      <c r="Z4192">
        <f t="shared" si="2019"/>
        <v>117.96000000000095</v>
      </c>
      <c r="AA4192" s="22">
        <f t="shared" si="2020"/>
        <v>0.4750117868929799</v>
      </c>
      <c r="AB4192" s="22">
        <f t="shared" si="2021"/>
        <v>0.13696369636963901</v>
      </c>
      <c r="AC4192" s="22">
        <f t="shared" si="2022"/>
        <v>0</v>
      </c>
      <c r="AD4192" s="22">
        <f t="shared" si="2023"/>
        <v>0</v>
      </c>
    </row>
    <row r="4193" spans="5:30" x14ac:dyDescent="0.25">
      <c r="E4193" s="11">
        <v>43171.458333333336</v>
      </c>
      <c r="F4193" s="9">
        <v>12416.05</v>
      </c>
      <c r="G4193" s="9">
        <v>12443.6</v>
      </c>
      <c r="H4193" s="9">
        <v>12413.45</v>
      </c>
      <c r="I4193" s="9">
        <v>12415.05</v>
      </c>
      <c r="K4193" s="13">
        <f t="shared" si="2014"/>
        <v>-1</v>
      </c>
      <c r="L4193" s="13">
        <f t="shared" si="2024"/>
        <v>7.9799999999995634</v>
      </c>
      <c r="M4193" s="13">
        <f t="shared" si="2015"/>
        <v>30.149999999999636</v>
      </c>
      <c r="N4193" s="13"/>
      <c r="X4193">
        <f t="shared" si="2017"/>
        <v>1</v>
      </c>
      <c r="Y4193">
        <f t="shared" si="2018"/>
        <v>0</v>
      </c>
      <c r="Z4193">
        <f t="shared" si="2019"/>
        <v>0</v>
      </c>
      <c r="AA4193" s="22">
        <f t="shared" si="2020"/>
        <v>0</v>
      </c>
      <c r="AB4193" s="22">
        <f t="shared" si="2021"/>
        <v>0</v>
      </c>
      <c r="AC4193" s="22">
        <f t="shared" si="2022"/>
        <v>0</v>
      </c>
      <c r="AD4193" s="22">
        <f t="shared" si="2023"/>
        <v>0</v>
      </c>
    </row>
    <row r="4194" spans="5:30" x14ac:dyDescent="0.25">
      <c r="E4194" s="12">
        <v>43171.5</v>
      </c>
      <c r="F4194" s="10">
        <v>12415</v>
      </c>
      <c r="G4194" s="10">
        <v>12441.46</v>
      </c>
      <c r="H4194" s="10">
        <v>12403.96</v>
      </c>
      <c r="I4194" s="10">
        <v>12439.11</v>
      </c>
      <c r="K4194" s="13">
        <f t="shared" si="2014"/>
        <v>24.110000000000582</v>
      </c>
      <c r="L4194" s="13">
        <f t="shared" si="2024"/>
        <v>32.090000000000146</v>
      </c>
      <c r="M4194" s="13">
        <f t="shared" si="2015"/>
        <v>37.5</v>
      </c>
      <c r="N4194" s="13"/>
      <c r="X4194">
        <f t="shared" si="2017"/>
        <v>24.110000000000582</v>
      </c>
      <c r="Y4194">
        <f t="shared" si="2018"/>
        <v>0</v>
      </c>
      <c r="Z4194">
        <f t="shared" si="2019"/>
        <v>0</v>
      </c>
      <c r="AA4194" s="22">
        <f t="shared" si="2020"/>
        <v>0</v>
      </c>
      <c r="AB4194" s="22">
        <f t="shared" si="2021"/>
        <v>0</v>
      </c>
      <c r="AC4194" s="22">
        <f t="shared" si="2022"/>
        <v>0</v>
      </c>
      <c r="AD4194" s="22">
        <f t="shared" si="2023"/>
        <v>0</v>
      </c>
    </row>
    <row r="4195" spans="5:30" x14ac:dyDescent="0.25">
      <c r="E4195" s="11">
        <v>43171.541666666664</v>
      </c>
      <c r="F4195" s="9">
        <v>12439.09</v>
      </c>
      <c r="G4195" s="9">
        <v>12445.6</v>
      </c>
      <c r="H4195" s="9">
        <v>12413.96</v>
      </c>
      <c r="I4195" s="9">
        <v>12433.21</v>
      </c>
      <c r="K4195" s="13">
        <f t="shared" si="2014"/>
        <v>-5.8800000000010186</v>
      </c>
      <c r="L4195" s="13">
        <f t="shared" si="2024"/>
        <v>26.209999999999127</v>
      </c>
      <c r="M4195" s="13">
        <f t="shared" si="2015"/>
        <v>31.640000000001237</v>
      </c>
      <c r="N4195" s="13"/>
      <c r="X4195">
        <f t="shared" si="2017"/>
        <v>5.8800000000010186</v>
      </c>
      <c r="Y4195">
        <f t="shared" si="2018"/>
        <v>0</v>
      </c>
      <c r="Z4195">
        <f t="shared" si="2019"/>
        <v>0</v>
      </c>
      <c r="AA4195" s="22">
        <f t="shared" si="2020"/>
        <v>0</v>
      </c>
      <c r="AB4195" s="22">
        <f t="shared" si="2021"/>
        <v>0</v>
      </c>
      <c r="AC4195" s="22">
        <f t="shared" si="2022"/>
        <v>0</v>
      </c>
      <c r="AD4195" s="22">
        <f t="shared" si="2023"/>
        <v>0</v>
      </c>
    </row>
    <row r="4196" spans="5:30" x14ac:dyDescent="0.25">
      <c r="E4196" s="12">
        <v>43171.583333333336</v>
      </c>
      <c r="F4196" s="10">
        <v>12432.96</v>
      </c>
      <c r="G4196" s="10">
        <v>12433.96</v>
      </c>
      <c r="H4196" s="10">
        <v>12387.96</v>
      </c>
      <c r="I4196" s="10">
        <v>12397.71</v>
      </c>
      <c r="K4196" s="13">
        <f t="shared" si="2014"/>
        <v>-35.25</v>
      </c>
      <c r="L4196" s="13">
        <f t="shared" si="2024"/>
        <v>-9.0400000000008731</v>
      </c>
      <c r="M4196" s="13">
        <f t="shared" si="2015"/>
        <v>46</v>
      </c>
      <c r="N4196" s="13"/>
      <c r="X4196">
        <f t="shared" si="2017"/>
        <v>35.25</v>
      </c>
      <c r="Y4196">
        <f t="shared" si="2018"/>
        <v>0</v>
      </c>
      <c r="Z4196">
        <f t="shared" si="2019"/>
        <v>0</v>
      </c>
      <c r="AA4196" s="22">
        <f t="shared" si="2020"/>
        <v>0</v>
      </c>
      <c r="AB4196" s="22">
        <f t="shared" si="2021"/>
        <v>0</v>
      </c>
      <c r="AC4196" s="22">
        <f t="shared" si="2022"/>
        <v>0</v>
      </c>
      <c r="AD4196" s="22">
        <f t="shared" si="2023"/>
        <v>0</v>
      </c>
    </row>
    <row r="4197" spans="5:30" x14ac:dyDescent="0.25">
      <c r="E4197" s="11">
        <v>43171.625</v>
      </c>
      <c r="F4197" s="9">
        <v>12397.96</v>
      </c>
      <c r="G4197" s="9">
        <v>12424.46</v>
      </c>
      <c r="H4197" s="9">
        <v>12382.02</v>
      </c>
      <c r="I4197" s="9">
        <v>12404.08</v>
      </c>
      <c r="K4197" s="13">
        <f t="shared" si="2014"/>
        <v>6.1200000000008004</v>
      </c>
      <c r="L4197" s="13">
        <f t="shared" si="2024"/>
        <v>-2.9200000000000728</v>
      </c>
      <c r="M4197" s="13">
        <f t="shared" si="2015"/>
        <v>42.43999999999869</v>
      </c>
      <c r="N4197" s="13"/>
      <c r="X4197">
        <f t="shared" si="2017"/>
        <v>6.1200000000008004</v>
      </c>
      <c r="Y4197">
        <f t="shared" si="2018"/>
        <v>0</v>
      </c>
      <c r="Z4197">
        <f t="shared" si="2019"/>
        <v>0</v>
      </c>
      <c r="AA4197" s="22">
        <f t="shared" si="2020"/>
        <v>0</v>
      </c>
      <c r="AB4197" s="22">
        <f t="shared" si="2021"/>
        <v>0</v>
      </c>
      <c r="AC4197" s="22">
        <f t="shared" si="2022"/>
        <v>0</v>
      </c>
      <c r="AD4197" s="22">
        <f t="shared" si="2023"/>
        <v>0</v>
      </c>
    </row>
    <row r="4198" spans="5:30" x14ac:dyDescent="0.25">
      <c r="E4198" s="12">
        <v>43171.666666666664</v>
      </c>
      <c r="F4198" s="10">
        <v>12404.34</v>
      </c>
      <c r="G4198" s="10">
        <v>12423.03</v>
      </c>
      <c r="H4198" s="10">
        <v>12387.88</v>
      </c>
      <c r="I4198" s="10">
        <v>12389.83</v>
      </c>
      <c r="K4198" s="13">
        <f t="shared" si="2014"/>
        <v>-14.510000000000218</v>
      </c>
      <c r="L4198" s="13">
        <f t="shared" si="2024"/>
        <v>-17.430000000000291</v>
      </c>
      <c r="M4198" s="13">
        <f t="shared" si="2015"/>
        <v>35.150000000001455</v>
      </c>
      <c r="N4198" s="13"/>
      <c r="X4198">
        <f t="shared" si="2017"/>
        <v>14.510000000000218</v>
      </c>
      <c r="Y4198">
        <f t="shared" si="2018"/>
        <v>0</v>
      </c>
      <c r="Z4198">
        <f t="shared" si="2019"/>
        <v>0</v>
      </c>
      <c r="AA4198" s="22">
        <f t="shared" si="2020"/>
        <v>0</v>
      </c>
      <c r="AB4198" s="22">
        <f t="shared" si="2021"/>
        <v>0</v>
      </c>
      <c r="AC4198" s="22">
        <f t="shared" si="2022"/>
        <v>0</v>
      </c>
      <c r="AD4198" s="22">
        <f t="shared" si="2023"/>
        <v>0</v>
      </c>
    </row>
    <row r="4199" spans="5:30" x14ac:dyDescent="0.25">
      <c r="E4199" s="11">
        <v>43171.708333333336</v>
      </c>
      <c r="F4199" s="9">
        <v>12388.59</v>
      </c>
      <c r="G4199" s="9">
        <v>12415.34</v>
      </c>
      <c r="H4199" s="9">
        <v>12358.73</v>
      </c>
      <c r="I4199" s="9">
        <v>12412.48</v>
      </c>
      <c r="K4199" s="13">
        <f t="shared" si="2014"/>
        <v>23.889999999999418</v>
      </c>
      <c r="L4199" s="13">
        <f t="shared" si="2024"/>
        <v>6.4599999999991269</v>
      </c>
      <c r="M4199" s="13">
        <f t="shared" si="2015"/>
        <v>56.610000000000582</v>
      </c>
      <c r="N4199" s="13"/>
      <c r="X4199">
        <f t="shared" si="2017"/>
        <v>23.889999999999418</v>
      </c>
      <c r="Y4199">
        <f t="shared" si="2018"/>
        <v>0</v>
      </c>
      <c r="Z4199">
        <f t="shared" si="2019"/>
        <v>0</v>
      </c>
      <c r="AA4199" s="22">
        <f t="shared" si="2020"/>
        <v>0</v>
      </c>
      <c r="AB4199" s="22">
        <f t="shared" si="2021"/>
        <v>0</v>
      </c>
      <c r="AC4199" s="22">
        <f t="shared" si="2022"/>
        <v>0</v>
      </c>
      <c r="AD4199" s="22">
        <f t="shared" si="2023"/>
        <v>0</v>
      </c>
    </row>
    <row r="4200" spans="5:30" x14ac:dyDescent="0.25">
      <c r="E4200" s="12">
        <v>43171.75</v>
      </c>
      <c r="F4200" s="10">
        <v>12412.23</v>
      </c>
      <c r="G4200" s="10">
        <v>12433.84</v>
      </c>
      <c r="H4200" s="10">
        <v>12408.48</v>
      </c>
      <c r="I4200" s="10">
        <v>12413.71</v>
      </c>
      <c r="K4200" s="13">
        <f t="shared" si="2014"/>
        <v>1.4799999999995634</v>
      </c>
      <c r="L4200" s="13">
        <f t="shared" si="2024"/>
        <v>7.9399999999986903</v>
      </c>
      <c r="M4200" s="13">
        <f t="shared" si="2015"/>
        <v>25.360000000000582</v>
      </c>
      <c r="N4200" s="13"/>
      <c r="X4200">
        <f t="shared" si="2017"/>
        <v>1.4799999999995634</v>
      </c>
      <c r="Y4200">
        <f t="shared" si="2018"/>
        <v>0</v>
      </c>
      <c r="Z4200">
        <f t="shared" si="2019"/>
        <v>0</v>
      </c>
      <c r="AA4200" s="22">
        <f t="shared" si="2020"/>
        <v>0</v>
      </c>
      <c r="AB4200" s="22">
        <f t="shared" si="2021"/>
        <v>0</v>
      </c>
      <c r="AC4200" s="22">
        <f t="shared" si="2022"/>
        <v>0</v>
      </c>
      <c r="AD4200" s="22">
        <f t="shared" si="2023"/>
        <v>0</v>
      </c>
    </row>
    <row r="4201" spans="5:30" x14ac:dyDescent="0.25">
      <c r="E4201" s="11">
        <v>43171.791666666664</v>
      </c>
      <c r="F4201" s="9">
        <v>12413.46</v>
      </c>
      <c r="G4201" s="9">
        <v>12423.5</v>
      </c>
      <c r="H4201" s="9">
        <v>12412.96</v>
      </c>
      <c r="I4201" s="9">
        <v>12413.94</v>
      </c>
      <c r="K4201" s="13">
        <f t="shared" si="2014"/>
        <v>0.48000000000138243</v>
      </c>
      <c r="L4201" s="13">
        <f t="shared" si="2024"/>
        <v>8.4200000000000728</v>
      </c>
      <c r="M4201" s="13">
        <f t="shared" si="2015"/>
        <v>10.540000000000873</v>
      </c>
      <c r="N4201" s="13"/>
      <c r="X4201">
        <f t="shared" si="2017"/>
        <v>0.48000000000138243</v>
      </c>
      <c r="Y4201">
        <f t="shared" si="2018"/>
        <v>0</v>
      </c>
      <c r="Z4201">
        <f t="shared" si="2019"/>
        <v>0</v>
      </c>
      <c r="AA4201" s="22">
        <f t="shared" si="2020"/>
        <v>0</v>
      </c>
      <c r="AB4201" s="22">
        <f t="shared" si="2021"/>
        <v>0</v>
      </c>
      <c r="AC4201" s="22">
        <f t="shared" si="2022"/>
        <v>0</v>
      </c>
      <c r="AD4201" s="22">
        <f t="shared" si="2023"/>
        <v>0</v>
      </c>
    </row>
    <row r="4202" spans="5:30" x14ac:dyDescent="0.25">
      <c r="E4202" s="12">
        <v>43171.833333333336</v>
      </c>
      <c r="F4202" s="10">
        <v>12413.96</v>
      </c>
      <c r="G4202" s="10">
        <v>12420.96</v>
      </c>
      <c r="H4202" s="10">
        <v>12387.48</v>
      </c>
      <c r="I4202" s="10">
        <v>12394.96</v>
      </c>
      <c r="K4202" s="13">
        <f t="shared" si="2014"/>
        <v>-19</v>
      </c>
      <c r="L4202" s="13">
        <f t="shared" si="2024"/>
        <v>-10.579999999999927</v>
      </c>
      <c r="M4202" s="13">
        <f t="shared" si="2015"/>
        <v>33.479999999999563</v>
      </c>
      <c r="N4202" s="13"/>
      <c r="X4202">
        <f t="shared" si="2017"/>
        <v>19</v>
      </c>
      <c r="Y4202">
        <f t="shared" si="2018"/>
        <v>0</v>
      </c>
      <c r="Z4202">
        <f t="shared" si="2019"/>
        <v>0</v>
      </c>
      <c r="AA4202" s="22">
        <f t="shared" si="2020"/>
        <v>0</v>
      </c>
      <c r="AB4202" s="22">
        <f t="shared" si="2021"/>
        <v>0</v>
      </c>
      <c r="AC4202" s="22">
        <f t="shared" si="2022"/>
        <v>0</v>
      </c>
      <c r="AD4202" s="22">
        <f t="shared" si="2023"/>
        <v>0</v>
      </c>
    </row>
    <row r="4203" spans="5:30" x14ac:dyDescent="0.25">
      <c r="E4203" s="11">
        <v>43171.875</v>
      </c>
      <c r="F4203" s="9">
        <v>12394.46</v>
      </c>
      <c r="G4203" s="9">
        <v>12422.51</v>
      </c>
      <c r="H4203" s="9">
        <v>12393.96</v>
      </c>
      <c r="I4203" s="9">
        <v>12407.5</v>
      </c>
      <c r="K4203" s="13">
        <f t="shared" si="2014"/>
        <v>13.040000000000873</v>
      </c>
      <c r="L4203" s="13">
        <f t="shared" si="2024"/>
        <v>2.4600000000009459</v>
      </c>
      <c r="M4203" s="13">
        <f t="shared" si="2015"/>
        <v>28.550000000001091</v>
      </c>
      <c r="N4203" s="13"/>
      <c r="X4203">
        <f t="shared" si="2017"/>
        <v>13.040000000000873</v>
      </c>
      <c r="Y4203">
        <f t="shared" si="2018"/>
        <v>0</v>
      </c>
      <c r="Z4203">
        <f t="shared" si="2019"/>
        <v>0</v>
      </c>
      <c r="AA4203" s="22">
        <f t="shared" si="2020"/>
        <v>0</v>
      </c>
      <c r="AB4203" s="22">
        <f t="shared" si="2021"/>
        <v>0</v>
      </c>
      <c r="AC4203" s="22">
        <f t="shared" si="2022"/>
        <v>0</v>
      </c>
      <c r="AD4203" s="22">
        <f t="shared" si="2023"/>
        <v>0</v>
      </c>
    </row>
    <row r="4204" spans="5:30" x14ac:dyDescent="0.25">
      <c r="E4204" s="12">
        <v>43171.916666666664</v>
      </c>
      <c r="F4204" s="10">
        <v>12407.67</v>
      </c>
      <c r="G4204" s="10">
        <v>12415.01</v>
      </c>
      <c r="H4204" s="10">
        <v>12399.25</v>
      </c>
      <c r="I4204" s="10">
        <v>12407</v>
      </c>
      <c r="K4204" s="13">
        <f t="shared" si="2014"/>
        <v>-0.67000000000007276</v>
      </c>
      <c r="L4204" s="13">
        <f t="shared" si="2024"/>
        <v>1.7900000000008731</v>
      </c>
      <c r="M4204" s="13">
        <f t="shared" si="2015"/>
        <v>15.760000000000218</v>
      </c>
      <c r="N4204" s="13"/>
      <c r="X4204">
        <f t="shared" si="2017"/>
        <v>0.67000000000007276</v>
      </c>
      <c r="Y4204">
        <f t="shared" si="2018"/>
        <v>0</v>
      </c>
      <c r="Z4204">
        <f t="shared" si="2019"/>
        <v>0</v>
      </c>
      <c r="AA4204" s="22">
        <f t="shared" si="2020"/>
        <v>0</v>
      </c>
      <c r="AB4204" s="22">
        <f t="shared" si="2021"/>
        <v>0</v>
      </c>
      <c r="AC4204" s="22">
        <f t="shared" si="2022"/>
        <v>0</v>
      </c>
      <c r="AD4204" s="22">
        <f t="shared" si="2023"/>
        <v>0</v>
      </c>
    </row>
    <row r="4205" spans="5:30" hidden="1" x14ac:dyDescent="0.25">
      <c r="E4205" s="11">
        <v>43172</v>
      </c>
      <c r="F4205" s="9">
        <v>12387.91</v>
      </c>
      <c r="G4205" s="9">
        <v>12393.9</v>
      </c>
      <c r="H4205" s="9">
        <v>12380.88</v>
      </c>
      <c r="I4205" s="9">
        <v>12389.84</v>
      </c>
    </row>
    <row r="4206" spans="5:30" hidden="1" x14ac:dyDescent="0.25">
      <c r="E4206" s="12">
        <v>43172.041666666664</v>
      </c>
      <c r="F4206" s="10">
        <v>12389.84</v>
      </c>
      <c r="G4206" s="10">
        <v>12390.9</v>
      </c>
      <c r="H4206" s="10">
        <v>12380.36</v>
      </c>
      <c r="I4206" s="10">
        <v>12380.36</v>
      </c>
    </row>
    <row r="4207" spans="5:30" hidden="1" x14ac:dyDescent="0.25">
      <c r="E4207" s="11">
        <v>43172.083333333336</v>
      </c>
      <c r="F4207" s="9">
        <v>12380.36</v>
      </c>
      <c r="G4207" s="9">
        <v>12386.91</v>
      </c>
      <c r="H4207" s="9">
        <v>12380.36</v>
      </c>
      <c r="I4207" s="9">
        <v>12386.89</v>
      </c>
    </row>
    <row r="4208" spans="5:30" hidden="1" x14ac:dyDescent="0.25">
      <c r="E4208" s="12">
        <v>43172.125</v>
      </c>
      <c r="F4208" s="10">
        <v>12386.89</v>
      </c>
      <c r="G4208" s="10">
        <v>12391.91</v>
      </c>
      <c r="H4208" s="10">
        <v>12381.87</v>
      </c>
      <c r="I4208" s="10">
        <v>12385.91</v>
      </c>
    </row>
    <row r="4209" spans="3:30" hidden="1" x14ac:dyDescent="0.25">
      <c r="E4209" s="11">
        <v>43172.166666666664</v>
      </c>
      <c r="F4209" s="9">
        <v>12386.9</v>
      </c>
      <c r="G4209" s="9">
        <v>12386.91</v>
      </c>
      <c r="H4209" s="9">
        <v>12380.82</v>
      </c>
      <c r="I4209" s="9">
        <v>12384.88</v>
      </c>
    </row>
    <row r="4210" spans="3:30" hidden="1" x14ac:dyDescent="0.25">
      <c r="E4210" s="12">
        <v>43172.208333333336</v>
      </c>
      <c r="F4210" s="10">
        <v>12384.9</v>
      </c>
      <c r="G4210" s="10">
        <v>12389.9</v>
      </c>
      <c r="H4210" s="10">
        <v>12382.8</v>
      </c>
      <c r="I4210" s="10">
        <v>12385.89</v>
      </c>
    </row>
    <row r="4211" spans="3:30" hidden="1" x14ac:dyDescent="0.25">
      <c r="E4211" s="11">
        <v>43172.25</v>
      </c>
      <c r="F4211" s="9">
        <v>12386.88</v>
      </c>
      <c r="G4211" s="9">
        <v>12394.91</v>
      </c>
      <c r="H4211" s="9">
        <v>12385.89</v>
      </c>
      <c r="I4211" s="9">
        <v>12392.88</v>
      </c>
    </row>
    <row r="4212" spans="3:30" hidden="1" x14ac:dyDescent="0.25">
      <c r="E4212" s="12">
        <v>43172.291666666664</v>
      </c>
      <c r="F4212" s="10">
        <v>12392.87</v>
      </c>
      <c r="G4212" s="10">
        <v>12399.89</v>
      </c>
      <c r="H4212" s="10">
        <v>12390.83</v>
      </c>
      <c r="I4212" s="10">
        <v>12395.87</v>
      </c>
    </row>
    <row r="4213" spans="3:30" x14ac:dyDescent="0.25">
      <c r="C4213">
        <v>1</v>
      </c>
      <c r="E4213" s="11">
        <v>43172.333333333336</v>
      </c>
      <c r="F4213" s="9">
        <v>12394.91</v>
      </c>
      <c r="G4213" s="9">
        <v>12405.9</v>
      </c>
      <c r="H4213" s="9">
        <v>12393.87</v>
      </c>
      <c r="I4213" s="9">
        <v>12399.41</v>
      </c>
      <c r="K4213" s="13">
        <f t="shared" ref="K4213:K4227" si="2025">I4213-F4213</f>
        <v>4.5</v>
      </c>
      <c r="L4213" s="13">
        <v>0</v>
      </c>
      <c r="M4213" s="13">
        <f t="shared" ref="M4213:M4227" si="2026">G4213-H4213</f>
        <v>12.029999999998836</v>
      </c>
      <c r="N4213" s="13">
        <f t="shared" ref="N4213" si="2027">I4227-F4213</f>
        <v>-240.89999999999964</v>
      </c>
      <c r="O4213" s="18">
        <f>IF(K4213*N4213&gt;0,1,0)</f>
        <v>0</v>
      </c>
      <c r="S4213" s="13">
        <f>MAX(G4213:G4229)</f>
        <v>12459.66</v>
      </c>
      <c r="X4213">
        <f t="shared" ref="X4213:X4227" si="2028">ABS(K4213)</f>
        <v>4.5</v>
      </c>
      <c r="Y4213">
        <f t="shared" ref="Y4213:Y4227" si="2029">ABS(N4213)</f>
        <v>240.89999999999964</v>
      </c>
      <c r="Z4213">
        <f t="shared" ref="Z4213:Z4227" si="2030">IF(S4213&lt;1000,ABS(S4213),0)</f>
        <v>0</v>
      </c>
      <c r="AA4213" s="22">
        <f t="shared" ref="AA4213:AA4227" si="2031">ABS(P4213)</f>
        <v>0</v>
      </c>
      <c r="AB4213" s="22">
        <f t="shared" ref="AB4213:AB4227" si="2032">ABS(Q4213)</f>
        <v>0</v>
      </c>
      <c r="AC4213" s="22">
        <f t="shared" ref="AC4213:AC4227" si="2033">IF(O4213=1,ABS(P4214),0)</f>
        <v>0</v>
      </c>
      <c r="AD4213" s="22">
        <f t="shared" ref="AD4213:AD4227" si="2034">IF(O4213=0,ABS(Q4214),0)</f>
        <v>2.2449983045099828</v>
      </c>
    </row>
    <row r="4214" spans="3:30" x14ac:dyDescent="0.25">
      <c r="E4214" s="12">
        <v>43172.375</v>
      </c>
      <c r="F4214" s="10">
        <v>12399.41</v>
      </c>
      <c r="G4214" s="10">
        <v>12433.66</v>
      </c>
      <c r="H4214" s="10">
        <v>12399.41</v>
      </c>
      <c r="I4214" s="10">
        <v>12419.46</v>
      </c>
      <c r="K4214" s="13">
        <f t="shared" si="2025"/>
        <v>20.049999999999272</v>
      </c>
      <c r="L4214" s="13">
        <f t="shared" ref="L4214:L4227" si="2035">L4213+K4214</f>
        <v>20.049999999999272</v>
      </c>
      <c r="M4214" s="13">
        <f t="shared" si="2026"/>
        <v>34.25</v>
      </c>
      <c r="N4214" s="13"/>
      <c r="P4214">
        <f>_xlfn.IFS(K4213&lt;0,MIN(L4213:L4227),K4213&gt;0,MAX(L4213:L4227))/S4192</f>
        <v>0.33994574432010888</v>
      </c>
      <c r="Q4214">
        <f>_xlfn.IFS(K4213&lt;0,MAX(L4213:L4227),K4213&gt;0,MIN(L4213:L4227))/S4192</f>
        <v>-2.2449983045099828</v>
      </c>
      <c r="S4214" s="13">
        <f>MIN(H4213:H4229)</f>
        <v>12115.79</v>
      </c>
      <c r="X4214">
        <f t="shared" si="2028"/>
        <v>20.049999999999272</v>
      </c>
      <c r="Y4214">
        <f t="shared" si="2029"/>
        <v>0</v>
      </c>
      <c r="Z4214">
        <f t="shared" si="2030"/>
        <v>0</v>
      </c>
      <c r="AA4214" s="22">
        <f t="shared" si="2031"/>
        <v>0.33994574432010888</v>
      </c>
      <c r="AB4214" s="22">
        <f t="shared" si="2032"/>
        <v>2.2449983045099828</v>
      </c>
      <c r="AC4214" s="22">
        <f t="shared" si="2033"/>
        <v>0</v>
      </c>
      <c r="AD4214" s="22">
        <f t="shared" si="2034"/>
        <v>0</v>
      </c>
    </row>
    <row r="4215" spans="3:30" x14ac:dyDescent="0.25">
      <c r="E4215" s="11">
        <v>43172.416666666664</v>
      </c>
      <c r="F4215" s="9">
        <v>12419.46</v>
      </c>
      <c r="G4215" s="9">
        <v>12446.46</v>
      </c>
      <c r="H4215" s="9">
        <v>12408.28</v>
      </c>
      <c r="I4215" s="9">
        <v>12434.96</v>
      </c>
      <c r="K4215" s="13">
        <f t="shared" si="2025"/>
        <v>15.5</v>
      </c>
      <c r="L4215" s="13">
        <f t="shared" si="2035"/>
        <v>35.549999999999272</v>
      </c>
      <c r="M4215" s="13">
        <f t="shared" si="2026"/>
        <v>38.179999999998472</v>
      </c>
      <c r="N4215" s="13"/>
      <c r="S4215" s="13">
        <f>S4213-S4214</f>
        <v>343.86999999999898</v>
      </c>
      <c r="X4215">
        <f t="shared" si="2028"/>
        <v>15.5</v>
      </c>
      <c r="Y4215">
        <f t="shared" si="2029"/>
        <v>0</v>
      </c>
      <c r="Z4215">
        <f t="shared" si="2030"/>
        <v>343.86999999999898</v>
      </c>
      <c r="AA4215" s="22">
        <f t="shared" si="2031"/>
        <v>0</v>
      </c>
      <c r="AB4215" s="22">
        <f t="shared" si="2032"/>
        <v>0</v>
      </c>
      <c r="AC4215" s="22">
        <f t="shared" si="2033"/>
        <v>0</v>
      </c>
      <c r="AD4215" s="22">
        <f t="shared" si="2034"/>
        <v>0</v>
      </c>
    </row>
    <row r="4216" spans="3:30" x14ac:dyDescent="0.25">
      <c r="E4216" s="12">
        <v>43172.458333333336</v>
      </c>
      <c r="F4216" s="10">
        <v>12434.71</v>
      </c>
      <c r="G4216" s="10">
        <v>12459.66</v>
      </c>
      <c r="H4216" s="10">
        <v>12432.99</v>
      </c>
      <c r="I4216" s="10">
        <v>12439.26</v>
      </c>
      <c r="K4216" s="13">
        <f t="shared" si="2025"/>
        <v>4.5500000000010914</v>
      </c>
      <c r="L4216" s="13">
        <f t="shared" si="2035"/>
        <v>40.100000000000364</v>
      </c>
      <c r="M4216" s="13">
        <f t="shared" si="2026"/>
        <v>26.670000000000073</v>
      </c>
      <c r="N4216" s="13"/>
      <c r="X4216">
        <f t="shared" si="2028"/>
        <v>4.5500000000010914</v>
      </c>
      <c r="Y4216">
        <f t="shared" si="2029"/>
        <v>0</v>
      </c>
      <c r="Z4216">
        <f t="shared" si="2030"/>
        <v>0</v>
      </c>
      <c r="AA4216" s="22">
        <f t="shared" si="2031"/>
        <v>0</v>
      </c>
      <c r="AB4216" s="22">
        <f t="shared" si="2032"/>
        <v>0</v>
      </c>
      <c r="AC4216" s="22">
        <f t="shared" si="2033"/>
        <v>0</v>
      </c>
      <c r="AD4216" s="22">
        <f t="shared" si="2034"/>
        <v>0</v>
      </c>
    </row>
    <row r="4217" spans="3:30" x14ac:dyDescent="0.25">
      <c r="E4217" s="11">
        <v>43172.5</v>
      </c>
      <c r="F4217" s="9">
        <v>12439.5</v>
      </c>
      <c r="G4217" s="9">
        <v>12447.75</v>
      </c>
      <c r="H4217" s="9">
        <v>12430.96</v>
      </c>
      <c r="I4217" s="9">
        <v>12436.98</v>
      </c>
      <c r="K4217" s="13">
        <f t="shared" si="2025"/>
        <v>-2.5200000000004366</v>
      </c>
      <c r="L4217" s="13">
        <f t="shared" si="2035"/>
        <v>37.579999999999927</v>
      </c>
      <c r="M4217" s="13">
        <f t="shared" si="2026"/>
        <v>16.790000000000873</v>
      </c>
      <c r="N4217" s="13"/>
      <c r="X4217">
        <f t="shared" si="2028"/>
        <v>2.5200000000004366</v>
      </c>
      <c r="Y4217">
        <f t="shared" si="2029"/>
        <v>0</v>
      </c>
      <c r="Z4217">
        <f t="shared" si="2030"/>
        <v>0</v>
      </c>
      <c r="AA4217" s="22">
        <f t="shared" si="2031"/>
        <v>0</v>
      </c>
      <c r="AB4217" s="22">
        <f t="shared" si="2032"/>
        <v>0</v>
      </c>
      <c r="AC4217" s="22">
        <f t="shared" si="2033"/>
        <v>0</v>
      </c>
      <c r="AD4217" s="22">
        <f t="shared" si="2034"/>
        <v>0</v>
      </c>
    </row>
    <row r="4218" spans="3:30" x14ac:dyDescent="0.25">
      <c r="E4218" s="12">
        <v>43172.541666666664</v>
      </c>
      <c r="F4218" s="10">
        <v>12436.73</v>
      </c>
      <c r="G4218" s="10">
        <v>12437.73</v>
      </c>
      <c r="H4218" s="10">
        <v>12404.76</v>
      </c>
      <c r="I4218" s="10">
        <v>12414.53</v>
      </c>
      <c r="K4218" s="13">
        <f t="shared" si="2025"/>
        <v>-22.199999999998909</v>
      </c>
      <c r="L4218" s="13">
        <f t="shared" si="2035"/>
        <v>15.380000000001019</v>
      </c>
      <c r="M4218" s="13">
        <f t="shared" si="2026"/>
        <v>32.969999999999345</v>
      </c>
      <c r="N4218" s="13"/>
      <c r="X4218">
        <f t="shared" si="2028"/>
        <v>22.199999999998909</v>
      </c>
      <c r="Y4218">
        <f t="shared" si="2029"/>
        <v>0</v>
      </c>
      <c r="Z4218">
        <f t="shared" si="2030"/>
        <v>0</v>
      </c>
      <c r="AA4218" s="22">
        <f t="shared" si="2031"/>
        <v>0</v>
      </c>
      <c r="AB4218" s="22">
        <f t="shared" si="2032"/>
        <v>0</v>
      </c>
      <c r="AC4218" s="22">
        <f t="shared" si="2033"/>
        <v>0</v>
      </c>
      <c r="AD4218" s="22">
        <f t="shared" si="2034"/>
        <v>0</v>
      </c>
    </row>
    <row r="4219" spans="3:30" x14ac:dyDescent="0.25">
      <c r="E4219" s="11">
        <v>43172.583333333336</v>
      </c>
      <c r="F4219" s="9">
        <v>12414.78</v>
      </c>
      <c r="G4219" s="9">
        <v>12439.16</v>
      </c>
      <c r="H4219" s="9">
        <v>12343.04</v>
      </c>
      <c r="I4219" s="9">
        <v>12398.08</v>
      </c>
      <c r="K4219" s="13">
        <f t="shared" si="2025"/>
        <v>-16.700000000000728</v>
      </c>
      <c r="L4219" s="13">
        <f t="shared" si="2035"/>
        <v>-1.319999999999709</v>
      </c>
      <c r="M4219" s="13">
        <f t="shared" si="2026"/>
        <v>96.119999999998981</v>
      </c>
      <c r="N4219" s="13"/>
      <c r="X4219">
        <f t="shared" si="2028"/>
        <v>16.700000000000728</v>
      </c>
      <c r="Y4219">
        <f t="shared" si="2029"/>
        <v>0</v>
      </c>
      <c r="Z4219">
        <f t="shared" si="2030"/>
        <v>0</v>
      </c>
      <c r="AA4219" s="22">
        <f t="shared" si="2031"/>
        <v>0</v>
      </c>
      <c r="AB4219" s="22">
        <f t="shared" si="2032"/>
        <v>0</v>
      </c>
      <c r="AC4219" s="22">
        <f t="shared" si="2033"/>
        <v>0</v>
      </c>
      <c r="AD4219" s="22">
        <f t="shared" si="2034"/>
        <v>0</v>
      </c>
    </row>
    <row r="4220" spans="3:30" x14ac:dyDescent="0.25">
      <c r="E4220" s="12">
        <v>43172.625</v>
      </c>
      <c r="F4220" s="10">
        <v>12398.33</v>
      </c>
      <c r="G4220" s="10">
        <v>12408.01</v>
      </c>
      <c r="H4220" s="10">
        <v>12355.08</v>
      </c>
      <c r="I4220" s="10">
        <v>12356.58</v>
      </c>
      <c r="K4220" s="13">
        <f t="shared" si="2025"/>
        <v>-41.75</v>
      </c>
      <c r="L4220" s="13">
        <f t="shared" si="2035"/>
        <v>-43.069999999999709</v>
      </c>
      <c r="M4220" s="13">
        <f t="shared" si="2026"/>
        <v>52.930000000000291</v>
      </c>
      <c r="N4220" s="13"/>
      <c r="X4220">
        <f t="shared" si="2028"/>
        <v>41.75</v>
      </c>
      <c r="Y4220">
        <f t="shared" si="2029"/>
        <v>0</v>
      </c>
      <c r="Z4220">
        <f t="shared" si="2030"/>
        <v>0</v>
      </c>
      <c r="AA4220" s="22">
        <f t="shared" si="2031"/>
        <v>0</v>
      </c>
      <c r="AB4220" s="22">
        <f t="shared" si="2032"/>
        <v>0</v>
      </c>
      <c r="AC4220" s="22">
        <f t="shared" si="2033"/>
        <v>0</v>
      </c>
      <c r="AD4220" s="22">
        <f t="shared" si="2034"/>
        <v>0</v>
      </c>
    </row>
    <row r="4221" spans="3:30" x14ac:dyDescent="0.25">
      <c r="E4221" s="11">
        <v>43172.666666666664</v>
      </c>
      <c r="F4221" s="9">
        <v>12355.58</v>
      </c>
      <c r="G4221" s="9">
        <v>12375.84</v>
      </c>
      <c r="H4221" s="9">
        <v>12326.2</v>
      </c>
      <c r="I4221" s="9">
        <v>12341.59</v>
      </c>
      <c r="K4221" s="13">
        <f t="shared" si="2025"/>
        <v>-13.989999999999782</v>
      </c>
      <c r="L4221" s="13">
        <f t="shared" si="2035"/>
        <v>-57.059999999999491</v>
      </c>
      <c r="M4221" s="13">
        <f t="shared" si="2026"/>
        <v>49.639999999999418</v>
      </c>
      <c r="N4221" s="13"/>
      <c r="X4221">
        <f t="shared" si="2028"/>
        <v>13.989999999999782</v>
      </c>
      <c r="Y4221">
        <f t="shared" si="2029"/>
        <v>0</v>
      </c>
      <c r="Z4221">
        <f t="shared" si="2030"/>
        <v>0</v>
      </c>
      <c r="AA4221" s="22">
        <f t="shared" si="2031"/>
        <v>0</v>
      </c>
      <c r="AB4221" s="22">
        <f t="shared" si="2032"/>
        <v>0</v>
      </c>
      <c r="AC4221" s="22">
        <f t="shared" si="2033"/>
        <v>0</v>
      </c>
      <c r="AD4221" s="22">
        <f t="shared" si="2034"/>
        <v>0</v>
      </c>
    </row>
    <row r="4222" spans="3:30" x14ac:dyDescent="0.25">
      <c r="E4222" s="12">
        <v>43172.708333333336</v>
      </c>
      <c r="F4222" s="10">
        <v>12342.59</v>
      </c>
      <c r="G4222" s="10">
        <v>12343.09</v>
      </c>
      <c r="H4222" s="10">
        <v>12201.83</v>
      </c>
      <c r="I4222" s="10">
        <v>12202.58</v>
      </c>
      <c r="K4222" s="13">
        <f t="shared" si="2025"/>
        <v>-140.01000000000022</v>
      </c>
      <c r="L4222" s="13">
        <f t="shared" si="2035"/>
        <v>-197.06999999999971</v>
      </c>
      <c r="M4222" s="13">
        <f t="shared" si="2026"/>
        <v>141.26000000000022</v>
      </c>
      <c r="N4222" s="13"/>
      <c r="X4222">
        <f t="shared" si="2028"/>
        <v>140.01000000000022</v>
      </c>
      <c r="Y4222">
        <f t="shared" si="2029"/>
        <v>0</v>
      </c>
      <c r="Z4222">
        <f t="shared" si="2030"/>
        <v>0</v>
      </c>
      <c r="AA4222" s="22">
        <f t="shared" si="2031"/>
        <v>0</v>
      </c>
      <c r="AB4222" s="22">
        <f t="shared" si="2032"/>
        <v>0</v>
      </c>
      <c r="AC4222" s="22">
        <f t="shared" si="2033"/>
        <v>0</v>
      </c>
      <c r="AD4222" s="22">
        <f t="shared" si="2034"/>
        <v>0</v>
      </c>
    </row>
    <row r="4223" spans="3:30" x14ac:dyDescent="0.25">
      <c r="E4223" s="11">
        <v>43172.75</v>
      </c>
      <c r="F4223" s="9">
        <v>12202.33</v>
      </c>
      <c r="G4223" s="9">
        <v>12220.62</v>
      </c>
      <c r="H4223" s="9">
        <v>12158.98</v>
      </c>
      <c r="I4223" s="9">
        <v>12187.12</v>
      </c>
      <c r="K4223" s="13">
        <f t="shared" si="2025"/>
        <v>-15.209999999999127</v>
      </c>
      <c r="L4223" s="13">
        <f t="shared" si="2035"/>
        <v>-212.27999999999884</v>
      </c>
      <c r="M4223" s="13">
        <f t="shared" si="2026"/>
        <v>61.640000000001237</v>
      </c>
      <c r="N4223" s="13"/>
      <c r="X4223">
        <f t="shared" si="2028"/>
        <v>15.209999999999127</v>
      </c>
      <c r="Y4223">
        <f t="shared" si="2029"/>
        <v>0</v>
      </c>
      <c r="Z4223">
        <f t="shared" si="2030"/>
        <v>0</v>
      </c>
      <c r="AA4223" s="22">
        <f t="shared" si="2031"/>
        <v>0</v>
      </c>
      <c r="AB4223" s="22">
        <f t="shared" si="2032"/>
        <v>0</v>
      </c>
      <c r="AC4223" s="22">
        <f t="shared" si="2033"/>
        <v>0</v>
      </c>
      <c r="AD4223" s="22">
        <f t="shared" si="2034"/>
        <v>0</v>
      </c>
    </row>
    <row r="4224" spans="3:30" x14ac:dyDescent="0.25">
      <c r="E4224" s="12">
        <v>43172.791666666664</v>
      </c>
      <c r="F4224" s="10">
        <v>12186.87</v>
      </c>
      <c r="G4224" s="10">
        <v>12191.61</v>
      </c>
      <c r="H4224" s="10">
        <v>12130.08</v>
      </c>
      <c r="I4224" s="10">
        <v>12134.33</v>
      </c>
      <c r="K4224" s="13">
        <f t="shared" si="2025"/>
        <v>-52.540000000000873</v>
      </c>
      <c r="L4224" s="13">
        <f t="shared" si="2035"/>
        <v>-264.81999999999971</v>
      </c>
      <c r="M4224" s="13">
        <f t="shared" si="2026"/>
        <v>61.530000000000655</v>
      </c>
      <c r="N4224" s="13"/>
      <c r="X4224">
        <f t="shared" si="2028"/>
        <v>52.540000000000873</v>
      </c>
      <c r="Y4224">
        <f t="shared" si="2029"/>
        <v>0</v>
      </c>
      <c r="Z4224">
        <f t="shared" si="2030"/>
        <v>0</v>
      </c>
      <c r="AA4224" s="22">
        <f t="shared" si="2031"/>
        <v>0</v>
      </c>
      <c r="AB4224" s="22">
        <f t="shared" si="2032"/>
        <v>0</v>
      </c>
      <c r="AC4224" s="22">
        <f t="shared" si="2033"/>
        <v>0</v>
      </c>
      <c r="AD4224" s="22">
        <f t="shared" si="2034"/>
        <v>0</v>
      </c>
    </row>
    <row r="4225" spans="3:30" x14ac:dyDescent="0.25">
      <c r="E4225" s="11">
        <v>43172.833333333336</v>
      </c>
      <c r="F4225" s="9">
        <v>12134.08</v>
      </c>
      <c r="G4225" s="9">
        <v>12169.57</v>
      </c>
      <c r="H4225" s="9">
        <v>12131.57</v>
      </c>
      <c r="I4225" s="9">
        <v>12150.81</v>
      </c>
      <c r="K4225" s="13">
        <f t="shared" si="2025"/>
        <v>16.729999999999563</v>
      </c>
      <c r="L4225" s="13">
        <f t="shared" si="2035"/>
        <v>-248.09000000000015</v>
      </c>
      <c r="M4225" s="13">
        <f t="shared" si="2026"/>
        <v>38</v>
      </c>
      <c r="N4225" s="13"/>
      <c r="X4225">
        <f t="shared" si="2028"/>
        <v>16.729999999999563</v>
      </c>
      <c r="Y4225">
        <f t="shared" si="2029"/>
        <v>0</v>
      </c>
      <c r="Z4225">
        <f t="shared" si="2030"/>
        <v>0</v>
      </c>
      <c r="AA4225" s="22">
        <f t="shared" si="2031"/>
        <v>0</v>
      </c>
      <c r="AB4225" s="22">
        <f t="shared" si="2032"/>
        <v>0</v>
      </c>
      <c r="AC4225" s="22">
        <f t="shared" si="2033"/>
        <v>0</v>
      </c>
      <c r="AD4225" s="22">
        <f t="shared" si="2034"/>
        <v>0</v>
      </c>
    </row>
    <row r="4226" spans="3:30" x14ac:dyDescent="0.25">
      <c r="E4226" s="12">
        <v>43172.875</v>
      </c>
      <c r="F4226" s="10">
        <v>12150.06</v>
      </c>
      <c r="G4226" s="10">
        <v>12160.06</v>
      </c>
      <c r="H4226" s="10">
        <v>12115.79</v>
      </c>
      <c r="I4226" s="10">
        <v>12149.53</v>
      </c>
      <c r="K4226" s="13">
        <f t="shared" si="2025"/>
        <v>-0.52999999999883585</v>
      </c>
      <c r="L4226" s="13">
        <f t="shared" si="2035"/>
        <v>-248.61999999999898</v>
      </c>
      <c r="M4226" s="13">
        <f t="shared" si="2026"/>
        <v>44.269999999998618</v>
      </c>
      <c r="N4226" s="13"/>
      <c r="X4226">
        <f t="shared" si="2028"/>
        <v>0.52999999999883585</v>
      </c>
      <c r="Y4226">
        <f t="shared" si="2029"/>
        <v>0</v>
      </c>
      <c r="Z4226">
        <f t="shared" si="2030"/>
        <v>0</v>
      </c>
      <c r="AA4226" s="22">
        <f t="shared" si="2031"/>
        <v>0</v>
      </c>
      <c r="AB4226" s="22">
        <f t="shared" si="2032"/>
        <v>0</v>
      </c>
      <c r="AC4226" s="22">
        <f t="shared" si="2033"/>
        <v>0</v>
      </c>
      <c r="AD4226" s="22">
        <f t="shared" si="2034"/>
        <v>0</v>
      </c>
    </row>
    <row r="4227" spans="3:30" x14ac:dyDescent="0.25">
      <c r="E4227" s="11">
        <v>43172.916666666664</v>
      </c>
      <c r="F4227" s="9">
        <v>12149.03</v>
      </c>
      <c r="G4227" s="9">
        <v>12162.28</v>
      </c>
      <c r="H4227" s="9">
        <v>12143.26</v>
      </c>
      <c r="I4227" s="9">
        <v>12154.01</v>
      </c>
      <c r="K4227" s="13">
        <f t="shared" si="2025"/>
        <v>4.9799999999995634</v>
      </c>
      <c r="L4227" s="13">
        <f t="shared" si="2035"/>
        <v>-243.63999999999942</v>
      </c>
      <c r="M4227" s="13">
        <f t="shared" si="2026"/>
        <v>19.020000000000437</v>
      </c>
      <c r="N4227" s="13"/>
      <c r="X4227">
        <f t="shared" si="2028"/>
        <v>4.9799999999995634</v>
      </c>
      <c r="Y4227">
        <f t="shared" si="2029"/>
        <v>0</v>
      </c>
      <c r="Z4227">
        <f t="shared" si="2030"/>
        <v>0</v>
      </c>
      <c r="AA4227" s="22">
        <f t="shared" si="2031"/>
        <v>0</v>
      </c>
      <c r="AB4227" s="22">
        <f t="shared" si="2032"/>
        <v>0</v>
      </c>
      <c r="AC4227" s="22">
        <f t="shared" si="2033"/>
        <v>0</v>
      </c>
      <c r="AD4227" s="22">
        <f t="shared" si="2034"/>
        <v>0</v>
      </c>
    </row>
    <row r="4228" spans="3:30" hidden="1" x14ac:dyDescent="0.25">
      <c r="E4228" s="12">
        <v>43173</v>
      </c>
      <c r="F4228" s="10">
        <v>12142.2</v>
      </c>
      <c r="G4228" s="10">
        <v>12146.36</v>
      </c>
      <c r="H4228" s="10">
        <v>12120.12</v>
      </c>
      <c r="I4228" s="10">
        <v>12145.26</v>
      </c>
    </row>
    <row r="4229" spans="3:30" hidden="1" x14ac:dyDescent="0.25">
      <c r="E4229" s="11">
        <v>43173.041666666664</v>
      </c>
      <c r="F4229" s="9">
        <v>12144.16</v>
      </c>
      <c r="G4229" s="9">
        <v>12153.43</v>
      </c>
      <c r="H4229" s="9">
        <v>12139.17</v>
      </c>
      <c r="I4229" s="9">
        <v>12149.53</v>
      </c>
    </row>
    <row r="4230" spans="3:30" hidden="1" x14ac:dyDescent="0.25">
      <c r="E4230" s="12">
        <v>43173.083333333336</v>
      </c>
      <c r="F4230" s="10">
        <v>12148.43</v>
      </c>
      <c r="G4230" s="10">
        <v>12161.5</v>
      </c>
      <c r="H4230" s="10">
        <v>12147.33</v>
      </c>
      <c r="I4230" s="10">
        <v>12150.5</v>
      </c>
    </row>
    <row r="4231" spans="3:30" hidden="1" x14ac:dyDescent="0.25">
      <c r="E4231" s="11">
        <v>43173.125</v>
      </c>
      <c r="F4231" s="9">
        <v>12150.49</v>
      </c>
      <c r="G4231" s="9">
        <v>12152.69</v>
      </c>
      <c r="H4231" s="9">
        <v>12132.42</v>
      </c>
      <c r="I4231" s="9">
        <v>12138.49</v>
      </c>
    </row>
    <row r="4232" spans="3:30" hidden="1" x14ac:dyDescent="0.25">
      <c r="E4232" s="12">
        <v>43173.166666666664</v>
      </c>
      <c r="F4232" s="10">
        <v>12139.04</v>
      </c>
      <c r="G4232" s="10">
        <v>12146.17</v>
      </c>
      <c r="H4232" s="10">
        <v>12128.09</v>
      </c>
      <c r="I4232" s="10">
        <v>12129.28</v>
      </c>
    </row>
    <row r="4233" spans="3:30" hidden="1" x14ac:dyDescent="0.25">
      <c r="E4233" s="11">
        <v>43173.208333333336</v>
      </c>
      <c r="F4233" s="9">
        <v>12128.18</v>
      </c>
      <c r="G4233" s="9">
        <v>12140.74</v>
      </c>
      <c r="H4233" s="9">
        <v>12121.19</v>
      </c>
      <c r="I4233" s="9">
        <v>12137.44</v>
      </c>
    </row>
    <row r="4234" spans="3:30" hidden="1" x14ac:dyDescent="0.25">
      <c r="E4234" s="12">
        <v>43173.25</v>
      </c>
      <c r="F4234" s="10">
        <v>12138.54</v>
      </c>
      <c r="G4234" s="10">
        <v>12154.29</v>
      </c>
      <c r="H4234" s="10">
        <v>12135.24</v>
      </c>
      <c r="I4234" s="10">
        <v>12149.89</v>
      </c>
    </row>
    <row r="4235" spans="3:30" hidden="1" x14ac:dyDescent="0.25">
      <c r="E4235" s="11">
        <v>43173.291666666664</v>
      </c>
      <c r="F4235" s="9">
        <v>12149.89</v>
      </c>
      <c r="G4235" s="9">
        <v>12153.18</v>
      </c>
      <c r="H4235" s="9">
        <v>12142.19</v>
      </c>
      <c r="I4235" s="9">
        <v>12148.22</v>
      </c>
    </row>
    <row r="4236" spans="3:30" x14ac:dyDescent="0.25">
      <c r="C4236">
        <v>1</v>
      </c>
      <c r="E4236" s="12">
        <v>43173.333333333336</v>
      </c>
      <c r="F4236" s="10">
        <v>12149.87</v>
      </c>
      <c r="G4236" s="10">
        <v>12169.46</v>
      </c>
      <c r="H4236" s="10">
        <v>12149.4</v>
      </c>
      <c r="I4236" s="10">
        <v>12168.77</v>
      </c>
      <c r="K4236" s="13">
        <f t="shared" ref="K4236:K4250" si="2036">I4236-F4236</f>
        <v>18.899999999999636</v>
      </c>
      <c r="L4236" s="13">
        <v>0</v>
      </c>
      <c r="M4236" s="13">
        <f t="shared" ref="M4236:M4250" si="2037">G4236-H4236</f>
        <v>20.059999999999491</v>
      </c>
      <c r="N4236" s="13">
        <f t="shared" ref="N4236" si="2038">I4250-F4236</f>
        <v>105.53999999999905</v>
      </c>
      <c r="O4236" s="18">
        <f>IF(K4236*N4236&gt;0,1,0)</f>
        <v>1</v>
      </c>
      <c r="S4236" s="13">
        <f>MAX(G4236:G4252)</f>
        <v>12324.3</v>
      </c>
      <c r="X4236">
        <f t="shared" ref="X4236:X4250" si="2039">ABS(K4236)</f>
        <v>18.899999999999636</v>
      </c>
      <c r="Y4236">
        <f t="shared" ref="Y4236:Y4250" si="2040">ABS(N4236)</f>
        <v>105.53999999999905</v>
      </c>
      <c r="Z4236">
        <f t="shared" ref="Z4236:Z4250" si="2041">IF(S4236&lt;1000,ABS(S4236),0)</f>
        <v>0</v>
      </c>
      <c r="AA4236" s="22">
        <f t="shared" ref="AA4236:AA4250" si="2042">ABS(P4236)</f>
        <v>0</v>
      </c>
      <c r="AB4236" s="22">
        <f t="shared" ref="AB4236:AB4250" si="2043">ABS(Q4236)</f>
        <v>0</v>
      </c>
      <c r="AC4236" s="22">
        <f t="shared" ref="AC4236:AC4250" si="2044">IF(O4236=1,ABS(P4237),0)</f>
        <v>0.33282926687410719</v>
      </c>
      <c r="AD4236" s="22">
        <f t="shared" ref="AD4236:AD4250" si="2045">IF(O4236=0,ABS(Q4237),0)</f>
        <v>0</v>
      </c>
    </row>
    <row r="4237" spans="3:30" x14ac:dyDescent="0.25">
      <c r="E4237" s="11">
        <v>43173.375</v>
      </c>
      <c r="F4237" s="9">
        <v>12178.78</v>
      </c>
      <c r="G4237" s="9">
        <v>12214.75</v>
      </c>
      <c r="H4237" s="9">
        <v>12165.98</v>
      </c>
      <c r="I4237" s="9">
        <v>12214.5</v>
      </c>
      <c r="K4237" s="13">
        <f t="shared" si="2036"/>
        <v>35.719999999999345</v>
      </c>
      <c r="L4237" s="13">
        <f t="shared" ref="L4237:L4250" si="2046">L4236+K4237</f>
        <v>35.719999999999345</v>
      </c>
      <c r="M4237" s="13">
        <f t="shared" si="2037"/>
        <v>48.770000000000437</v>
      </c>
      <c r="N4237" s="13"/>
      <c r="P4237">
        <f>_xlfn.IFS(K4236&lt;0,MIN(L4236:L4250),K4236&gt;0,MAX(L4236:L4250))/S4215</f>
        <v>0.33282926687410719</v>
      </c>
      <c r="Q4237">
        <f>_xlfn.IFS(K4236&lt;0,MAX(L4236:L4250),K4236&gt;0,MIN(L4236:L4250))/S4215</f>
        <v>0</v>
      </c>
      <c r="S4237" s="13">
        <f>MIN(H4236:H4252)</f>
        <v>12149.4</v>
      </c>
      <c r="X4237">
        <f t="shared" si="2039"/>
        <v>35.719999999999345</v>
      </c>
      <c r="Y4237">
        <f t="shared" si="2040"/>
        <v>0</v>
      </c>
      <c r="Z4237">
        <f t="shared" si="2041"/>
        <v>0</v>
      </c>
      <c r="AA4237" s="22">
        <f t="shared" si="2042"/>
        <v>0.33282926687410719</v>
      </c>
      <c r="AB4237" s="22">
        <f t="shared" si="2043"/>
        <v>0</v>
      </c>
      <c r="AC4237" s="22">
        <f t="shared" si="2044"/>
        <v>0</v>
      </c>
      <c r="AD4237" s="22">
        <f t="shared" si="2045"/>
        <v>0</v>
      </c>
    </row>
    <row r="4238" spans="3:30" x14ac:dyDescent="0.25">
      <c r="E4238" s="12">
        <v>43173.416666666664</v>
      </c>
      <c r="F4238" s="10">
        <v>12213.75</v>
      </c>
      <c r="G4238" s="10">
        <v>12248.83</v>
      </c>
      <c r="H4238" s="10">
        <v>12200.22</v>
      </c>
      <c r="I4238" s="10">
        <v>12222.98</v>
      </c>
      <c r="K4238" s="13">
        <f t="shared" si="2036"/>
        <v>9.2299999999995634</v>
      </c>
      <c r="L4238" s="13">
        <f t="shared" si="2046"/>
        <v>44.949999999998909</v>
      </c>
      <c r="M4238" s="13">
        <f t="shared" si="2037"/>
        <v>48.610000000000582</v>
      </c>
      <c r="N4238" s="13"/>
      <c r="S4238" s="13">
        <f>S4236-S4237</f>
        <v>174.89999999999964</v>
      </c>
      <c r="X4238">
        <f t="shared" si="2039"/>
        <v>9.2299999999995634</v>
      </c>
      <c r="Y4238">
        <f t="shared" si="2040"/>
        <v>0</v>
      </c>
      <c r="Z4238">
        <f t="shared" si="2041"/>
        <v>174.89999999999964</v>
      </c>
      <c r="AA4238" s="22">
        <f t="shared" si="2042"/>
        <v>0</v>
      </c>
      <c r="AB4238" s="22">
        <f t="shared" si="2043"/>
        <v>0</v>
      </c>
      <c r="AC4238" s="22">
        <f t="shared" si="2044"/>
        <v>0</v>
      </c>
      <c r="AD4238" s="22">
        <f t="shared" si="2045"/>
        <v>0</v>
      </c>
    </row>
    <row r="4239" spans="3:30" x14ac:dyDescent="0.25">
      <c r="E4239" s="11">
        <v>43173.458333333336</v>
      </c>
      <c r="F4239" s="9">
        <v>12223.72</v>
      </c>
      <c r="G4239" s="9">
        <v>12266.64</v>
      </c>
      <c r="H4239" s="9">
        <v>12223.72</v>
      </c>
      <c r="I4239" s="9">
        <v>12260.45</v>
      </c>
      <c r="K4239" s="13">
        <f t="shared" si="2036"/>
        <v>36.730000000001382</v>
      </c>
      <c r="L4239" s="13">
        <f t="shared" si="2046"/>
        <v>81.680000000000291</v>
      </c>
      <c r="M4239" s="13">
        <f t="shared" si="2037"/>
        <v>42.920000000000073</v>
      </c>
      <c r="N4239" s="13"/>
      <c r="X4239">
        <f t="shared" si="2039"/>
        <v>36.730000000001382</v>
      </c>
      <c r="Y4239">
        <f t="shared" si="2040"/>
        <v>0</v>
      </c>
      <c r="Z4239">
        <f t="shared" si="2041"/>
        <v>0</v>
      </c>
      <c r="AA4239" s="22">
        <f t="shared" si="2042"/>
        <v>0</v>
      </c>
      <c r="AB4239" s="22">
        <f t="shared" si="2043"/>
        <v>0</v>
      </c>
      <c r="AC4239" s="22">
        <f t="shared" si="2044"/>
        <v>0</v>
      </c>
      <c r="AD4239" s="22">
        <f t="shared" si="2045"/>
        <v>0</v>
      </c>
    </row>
    <row r="4240" spans="3:30" x14ac:dyDescent="0.25">
      <c r="E4240" s="12">
        <v>43173.5</v>
      </c>
      <c r="F4240" s="10">
        <v>12260.95</v>
      </c>
      <c r="G4240" s="10">
        <v>12273.9</v>
      </c>
      <c r="H4240" s="10">
        <v>12233.32</v>
      </c>
      <c r="I4240" s="10">
        <v>12234.82</v>
      </c>
      <c r="K4240" s="13">
        <f t="shared" si="2036"/>
        <v>-26.130000000001019</v>
      </c>
      <c r="L4240" s="13">
        <f t="shared" si="2046"/>
        <v>55.549999999999272</v>
      </c>
      <c r="M4240" s="13">
        <f t="shared" si="2037"/>
        <v>40.579999999999927</v>
      </c>
      <c r="N4240" s="13"/>
      <c r="X4240">
        <f t="shared" si="2039"/>
        <v>26.130000000001019</v>
      </c>
      <c r="Y4240">
        <f t="shared" si="2040"/>
        <v>0</v>
      </c>
      <c r="Z4240">
        <f t="shared" si="2041"/>
        <v>0</v>
      </c>
      <c r="AA4240" s="22">
        <f t="shared" si="2042"/>
        <v>0</v>
      </c>
      <c r="AB4240" s="22">
        <f t="shared" si="2043"/>
        <v>0</v>
      </c>
      <c r="AC4240" s="22">
        <f t="shared" si="2044"/>
        <v>0</v>
      </c>
      <c r="AD4240" s="22">
        <f t="shared" si="2045"/>
        <v>0</v>
      </c>
    </row>
    <row r="4241" spans="5:30" x14ac:dyDescent="0.25">
      <c r="E4241" s="11">
        <v>43173.541666666664</v>
      </c>
      <c r="F4241" s="9">
        <v>12234.57</v>
      </c>
      <c r="G4241" s="9">
        <v>12287.18</v>
      </c>
      <c r="H4241" s="9">
        <v>12234.57</v>
      </c>
      <c r="I4241" s="9">
        <v>12280.47</v>
      </c>
      <c r="K4241" s="13">
        <f t="shared" si="2036"/>
        <v>45.899999999999636</v>
      </c>
      <c r="L4241" s="13">
        <f t="shared" si="2046"/>
        <v>101.44999999999891</v>
      </c>
      <c r="M4241" s="13">
        <f t="shared" si="2037"/>
        <v>52.610000000000582</v>
      </c>
      <c r="N4241" s="13"/>
      <c r="X4241">
        <f t="shared" si="2039"/>
        <v>45.899999999999636</v>
      </c>
      <c r="Y4241">
        <f t="shared" si="2040"/>
        <v>0</v>
      </c>
      <c r="Z4241">
        <f t="shared" si="2041"/>
        <v>0</v>
      </c>
      <c r="AA4241" s="22">
        <f t="shared" si="2042"/>
        <v>0</v>
      </c>
      <c r="AB4241" s="22">
        <f t="shared" si="2043"/>
        <v>0</v>
      </c>
      <c r="AC4241" s="22">
        <f t="shared" si="2044"/>
        <v>0</v>
      </c>
      <c r="AD4241" s="22">
        <f t="shared" si="2045"/>
        <v>0</v>
      </c>
    </row>
    <row r="4242" spans="5:30" x14ac:dyDescent="0.25">
      <c r="E4242" s="12">
        <v>43173.583333333336</v>
      </c>
      <c r="F4242" s="10">
        <v>12280.97</v>
      </c>
      <c r="G4242" s="10">
        <v>12296.52</v>
      </c>
      <c r="H4242" s="10">
        <v>12264.13</v>
      </c>
      <c r="I4242" s="10">
        <v>12286.28</v>
      </c>
      <c r="K4242" s="13">
        <f t="shared" si="2036"/>
        <v>5.3100000000013097</v>
      </c>
      <c r="L4242" s="13">
        <f t="shared" si="2046"/>
        <v>106.76000000000022</v>
      </c>
      <c r="M4242" s="13">
        <f t="shared" si="2037"/>
        <v>32.390000000001237</v>
      </c>
      <c r="N4242" s="13"/>
      <c r="X4242">
        <f t="shared" si="2039"/>
        <v>5.3100000000013097</v>
      </c>
      <c r="Y4242">
        <f t="shared" si="2040"/>
        <v>0</v>
      </c>
      <c r="Z4242">
        <f t="shared" si="2041"/>
        <v>0</v>
      </c>
      <c r="AA4242" s="22">
        <f t="shared" si="2042"/>
        <v>0</v>
      </c>
      <c r="AB4242" s="22">
        <f t="shared" si="2043"/>
        <v>0</v>
      </c>
      <c r="AC4242" s="22">
        <f t="shared" si="2044"/>
        <v>0</v>
      </c>
      <c r="AD4242" s="22">
        <f t="shared" si="2045"/>
        <v>0</v>
      </c>
    </row>
    <row r="4243" spans="5:30" x14ac:dyDescent="0.25">
      <c r="E4243" s="11">
        <v>43173.625</v>
      </c>
      <c r="F4243" s="9">
        <v>12285.53</v>
      </c>
      <c r="G4243" s="9">
        <v>12324.3</v>
      </c>
      <c r="H4243" s="9">
        <v>12282.28</v>
      </c>
      <c r="I4243" s="9">
        <v>12293.22</v>
      </c>
      <c r="K4243" s="13">
        <f t="shared" si="2036"/>
        <v>7.6899999999986903</v>
      </c>
      <c r="L4243" s="13">
        <f t="shared" si="2046"/>
        <v>114.44999999999891</v>
      </c>
      <c r="M4243" s="13">
        <f t="shared" si="2037"/>
        <v>42.019999999998618</v>
      </c>
      <c r="N4243" s="13"/>
      <c r="X4243">
        <f t="shared" si="2039"/>
        <v>7.6899999999986903</v>
      </c>
      <c r="Y4243">
        <f t="shared" si="2040"/>
        <v>0</v>
      </c>
      <c r="Z4243">
        <f t="shared" si="2041"/>
        <v>0</v>
      </c>
      <c r="AA4243" s="22">
        <f t="shared" si="2042"/>
        <v>0</v>
      </c>
      <c r="AB4243" s="22">
        <f t="shared" si="2043"/>
        <v>0</v>
      </c>
      <c r="AC4243" s="22">
        <f t="shared" si="2044"/>
        <v>0</v>
      </c>
      <c r="AD4243" s="22">
        <f t="shared" si="2045"/>
        <v>0</v>
      </c>
    </row>
    <row r="4244" spans="5:30" x14ac:dyDescent="0.25">
      <c r="E4244" s="12">
        <v>43173.666666666664</v>
      </c>
      <c r="F4244" s="10">
        <v>12293.47</v>
      </c>
      <c r="G4244" s="10">
        <v>12309.27</v>
      </c>
      <c r="H4244" s="10">
        <v>12242.07</v>
      </c>
      <c r="I4244" s="10">
        <v>12247.02</v>
      </c>
      <c r="K4244" s="13">
        <f t="shared" si="2036"/>
        <v>-46.449999999998909</v>
      </c>
      <c r="L4244" s="13">
        <f t="shared" si="2046"/>
        <v>68</v>
      </c>
      <c r="M4244" s="13">
        <f t="shared" si="2037"/>
        <v>67.200000000000728</v>
      </c>
      <c r="N4244" s="13"/>
      <c r="X4244">
        <f t="shared" si="2039"/>
        <v>46.449999999998909</v>
      </c>
      <c r="Y4244">
        <f t="shared" si="2040"/>
        <v>0</v>
      </c>
      <c r="Z4244">
        <f t="shared" si="2041"/>
        <v>0</v>
      </c>
      <c r="AA4244" s="22">
        <f t="shared" si="2042"/>
        <v>0</v>
      </c>
      <c r="AB4244" s="22">
        <f t="shared" si="2043"/>
        <v>0</v>
      </c>
      <c r="AC4244" s="22">
        <f t="shared" si="2044"/>
        <v>0</v>
      </c>
      <c r="AD4244" s="22">
        <f t="shared" si="2045"/>
        <v>0</v>
      </c>
    </row>
    <row r="4245" spans="5:30" x14ac:dyDescent="0.25">
      <c r="E4245" s="11">
        <v>43173.708333333336</v>
      </c>
      <c r="F4245" s="9">
        <v>12247.52</v>
      </c>
      <c r="G4245" s="9">
        <v>12254.24</v>
      </c>
      <c r="H4245" s="9">
        <v>12201.77</v>
      </c>
      <c r="I4245" s="9">
        <v>12232.9</v>
      </c>
      <c r="K4245" s="13">
        <f t="shared" si="2036"/>
        <v>-14.6200000000008</v>
      </c>
      <c r="L4245" s="13">
        <f t="shared" si="2046"/>
        <v>53.3799999999992</v>
      </c>
      <c r="M4245" s="13">
        <f t="shared" si="2037"/>
        <v>52.469999999999345</v>
      </c>
      <c r="N4245" s="13"/>
      <c r="X4245">
        <f t="shared" si="2039"/>
        <v>14.6200000000008</v>
      </c>
      <c r="Y4245">
        <f t="shared" si="2040"/>
        <v>0</v>
      </c>
      <c r="Z4245">
        <f t="shared" si="2041"/>
        <v>0</v>
      </c>
      <c r="AA4245" s="22">
        <f t="shared" si="2042"/>
        <v>0</v>
      </c>
      <c r="AB4245" s="22">
        <f t="shared" si="2043"/>
        <v>0</v>
      </c>
      <c r="AC4245" s="22">
        <f t="shared" si="2044"/>
        <v>0</v>
      </c>
      <c r="AD4245" s="22">
        <f t="shared" si="2045"/>
        <v>0</v>
      </c>
    </row>
    <row r="4246" spans="5:30" x14ac:dyDescent="0.25">
      <c r="E4246" s="12">
        <v>43173.75</v>
      </c>
      <c r="F4246" s="10">
        <v>12233.19</v>
      </c>
      <c r="G4246" s="10">
        <v>12269.85</v>
      </c>
      <c r="H4246" s="10">
        <v>12206.9</v>
      </c>
      <c r="I4246" s="10">
        <v>12250.4</v>
      </c>
      <c r="K4246" s="13">
        <f t="shared" si="2036"/>
        <v>17.209999999999127</v>
      </c>
      <c r="L4246" s="13">
        <f t="shared" si="2046"/>
        <v>70.589999999998327</v>
      </c>
      <c r="M4246" s="13">
        <f t="shared" si="2037"/>
        <v>62.950000000000728</v>
      </c>
      <c r="N4246" s="13"/>
      <c r="X4246">
        <f t="shared" si="2039"/>
        <v>17.209999999999127</v>
      </c>
      <c r="Y4246">
        <f t="shared" si="2040"/>
        <v>0</v>
      </c>
      <c r="Z4246">
        <f t="shared" si="2041"/>
        <v>0</v>
      </c>
      <c r="AA4246" s="22">
        <f t="shared" si="2042"/>
        <v>0</v>
      </c>
      <c r="AB4246" s="22">
        <f t="shared" si="2043"/>
        <v>0</v>
      </c>
      <c r="AC4246" s="22">
        <f t="shared" si="2044"/>
        <v>0</v>
      </c>
      <c r="AD4246" s="22">
        <f t="shared" si="2045"/>
        <v>0</v>
      </c>
    </row>
    <row r="4247" spans="5:30" x14ac:dyDescent="0.25">
      <c r="E4247" s="11">
        <v>43173.791666666664</v>
      </c>
      <c r="F4247" s="9">
        <v>12249.9</v>
      </c>
      <c r="G4247" s="9">
        <v>12283.39</v>
      </c>
      <c r="H4247" s="9">
        <v>12234.16</v>
      </c>
      <c r="I4247" s="9">
        <v>12276.39</v>
      </c>
      <c r="K4247" s="13">
        <f t="shared" si="2036"/>
        <v>26.489999999999782</v>
      </c>
      <c r="L4247" s="13">
        <f t="shared" si="2046"/>
        <v>97.079999999998108</v>
      </c>
      <c r="M4247" s="13">
        <f t="shared" si="2037"/>
        <v>49.229999999999563</v>
      </c>
      <c r="N4247" s="13"/>
      <c r="X4247">
        <f t="shared" si="2039"/>
        <v>26.489999999999782</v>
      </c>
      <c r="Y4247">
        <f t="shared" si="2040"/>
        <v>0</v>
      </c>
      <c r="Z4247">
        <f t="shared" si="2041"/>
        <v>0</v>
      </c>
      <c r="AA4247" s="22">
        <f t="shared" si="2042"/>
        <v>0</v>
      </c>
      <c r="AB4247" s="22">
        <f t="shared" si="2043"/>
        <v>0</v>
      </c>
      <c r="AC4247" s="22">
        <f t="shared" si="2044"/>
        <v>0</v>
      </c>
      <c r="AD4247" s="22">
        <f t="shared" si="2045"/>
        <v>0</v>
      </c>
    </row>
    <row r="4248" spans="5:30" x14ac:dyDescent="0.25">
      <c r="E4248" s="12">
        <v>43173.833333333336</v>
      </c>
      <c r="F4248" s="10">
        <v>12276.14</v>
      </c>
      <c r="G4248" s="10">
        <v>12279.89</v>
      </c>
      <c r="H4248" s="10">
        <v>12229.42</v>
      </c>
      <c r="I4248" s="10">
        <v>12249.66</v>
      </c>
      <c r="K4248" s="13">
        <f t="shared" si="2036"/>
        <v>-26.479999999999563</v>
      </c>
      <c r="L4248" s="13">
        <f t="shared" si="2046"/>
        <v>70.599999999998545</v>
      </c>
      <c r="M4248" s="13">
        <f t="shared" si="2037"/>
        <v>50.469999999999345</v>
      </c>
      <c r="N4248" s="13"/>
      <c r="X4248">
        <f t="shared" si="2039"/>
        <v>26.479999999999563</v>
      </c>
      <c r="Y4248">
        <f t="shared" si="2040"/>
        <v>0</v>
      </c>
      <c r="Z4248">
        <f t="shared" si="2041"/>
        <v>0</v>
      </c>
      <c r="AA4248" s="22">
        <f t="shared" si="2042"/>
        <v>0</v>
      </c>
      <c r="AB4248" s="22">
        <f t="shared" si="2043"/>
        <v>0</v>
      </c>
      <c r="AC4248" s="22">
        <f t="shared" si="2044"/>
        <v>0</v>
      </c>
      <c r="AD4248" s="22">
        <f t="shared" si="2045"/>
        <v>0</v>
      </c>
    </row>
    <row r="4249" spans="5:30" x14ac:dyDescent="0.25">
      <c r="E4249" s="11">
        <v>43173.875</v>
      </c>
      <c r="F4249" s="9">
        <v>12249.41</v>
      </c>
      <c r="G4249" s="9">
        <v>12253.91</v>
      </c>
      <c r="H4249" s="9">
        <v>12230.67</v>
      </c>
      <c r="I4249" s="9">
        <v>12250.16</v>
      </c>
      <c r="K4249" s="13">
        <f t="shared" si="2036"/>
        <v>0.75</v>
      </c>
      <c r="L4249" s="13">
        <f t="shared" si="2046"/>
        <v>71.349999999998545</v>
      </c>
      <c r="M4249" s="13">
        <f t="shared" si="2037"/>
        <v>23.239999999999782</v>
      </c>
      <c r="N4249" s="13"/>
      <c r="X4249">
        <f t="shared" si="2039"/>
        <v>0.75</v>
      </c>
      <c r="Y4249">
        <f t="shared" si="2040"/>
        <v>0</v>
      </c>
      <c r="Z4249">
        <f t="shared" si="2041"/>
        <v>0</v>
      </c>
      <c r="AA4249" s="22">
        <f t="shared" si="2042"/>
        <v>0</v>
      </c>
      <c r="AB4249" s="22">
        <f t="shared" si="2043"/>
        <v>0</v>
      </c>
      <c r="AC4249" s="22">
        <f t="shared" si="2044"/>
        <v>0</v>
      </c>
      <c r="AD4249" s="22">
        <f t="shared" si="2045"/>
        <v>0</v>
      </c>
    </row>
    <row r="4250" spans="5:30" x14ac:dyDescent="0.25">
      <c r="E4250" s="12">
        <v>43173.916666666664</v>
      </c>
      <c r="F4250" s="10">
        <v>12249.91</v>
      </c>
      <c r="G4250" s="10">
        <v>12266.4</v>
      </c>
      <c r="H4250" s="10">
        <v>12247.16</v>
      </c>
      <c r="I4250" s="10">
        <v>12255.41</v>
      </c>
      <c r="K4250" s="13">
        <f t="shared" si="2036"/>
        <v>5.5</v>
      </c>
      <c r="L4250" s="13">
        <f t="shared" si="2046"/>
        <v>76.849999999998545</v>
      </c>
      <c r="M4250" s="13">
        <f t="shared" si="2037"/>
        <v>19.239999999999782</v>
      </c>
      <c r="N4250" s="13"/>
      <c r="X4250">
        <f t="shared" si="2039"/>
        <v>5.5</v>
      </c>
      <c r="Y4250">
        <f t="shared" si="2040"/>
        <v>0</v>
      </c>
      <c r="Z4250">
        <f t="shared" si="2041"/>
        <v>0</v>
      </c>
      <c r="AA4250" s="22">
        <f t="shared" si="2042"/>
        <v>0</v>
      </c>
      <c r="AB4250" s="22">
        <f t="shared" si="2043"/>
        <v>0</v>
      </c>
      <c r="AC4250" s="22">
        <f t="shared" si="2044"/>
        <v>0</v>
      </c>
      <c r="AD4250" s="22">
        <f t="shared" si="2045"/>
        <v>0</v>
      </c>
    </row>
    <row r="4251" spans="5:30" hidden="1" x14ac:dyDescent="0.25">
      <c r="E4251" s="11">
        <v>43174</v>
      </c>
      <c r="F4251" s="9">
        <v>12256.17</v>
      </c>
      <c r="G4251" s="9">
        <v>12267.3</v>
      </c>
      <c r="H4251" s="9">
        <v>12249.5</v>
      </c>
      <c r="I4251" s="9">
        <v>12266.19</v>
      </c>
    </row>
    <row r="4252" spans="5:30" hidden="1" x14ac:dyDescent="0.25">
      <c r="E4252" s="12">
        <v>43174.041666666664</v>
      </c>
      <c r="F4252" s="10">
        <v>12265.07</v>
      </c>
      <c r="G4252" s="10">
        <v>12268.3</v>
      </c>
      <c r="H4252" s="10">
        <v>12245</v>
      </c>
      <c r="I4252" s="10">
        <v>12261.13</v>
      </c>
    </row>
    <row r="4253" spans="5:30" hidden="1" x14ac:dyDescent="0.25">
      <c r="E4253" s="11">
        <v>43174.083333333336</v>
      </c>
      <c r="F4253" s="9">
        <v>12260.02</v>
      </c>
      <c r="G4253" s="9">
        <v>12274.48</v>
      </c>
      <c r="H4253" s="9">
        <v>12212.58</v>
      </c>
      <c r="I4253" s="9">
        <v>12214.81</v>
      </c>
    </row>
    <row r="4254" spans="5:30" hidden="1" x14ac:dyDescent="0.25">
      <c r="E4254" s="12">
        <v>43174.125</v>
      </c>
      <c r="F4254" s="10">
        <v>12214.44</v>
      </c>
      <c r="G4254" s="10">
        <v>12238.57</v>
      </c>
      <c r="H4254" s="10">
        <v>12211.6</v>
      </c>
      <c r="I4254" s="10">
        <v>12231.9</v>
      </c>
    </row>
    <row r="4255" spans="5:30" hidden="1" x14ac:dyDescent="0.25">
      <c r="E4255" s="11">
        <v>43174.166666666664</v>
      </c>
      <c r="F4255" s="9">
        <v>12233.01</v>
      </c>
      <c r="G4255" s="9">
        <v>12292.73</v>
      </c>
      <c r="H4255" s="9">
        <v>12233.01</v>
      </c>
      <c r="I4255" s="9">
        <v>12279.39</v>
      </c>
    </row>
    <row r="4256" spans="5:30" hidden="1" x14ac:dyDescent="0.25">
      <c r="E4256" s="12">
        <v>43174.208333333336</v>
      </c>
      <c r="F4256" s="10">
        <v>12280.5</v>
      </c>
      <c r="G4256" s="10">
        <v>12283.84</v>
      </c>
      <c r="H4256" s="10">
        <v>12265.16</v>
      </c>
      <c r="I4256" s="10">
        <v>12272.94</v>
      </c>
    </row>
    <row r="4257" spans="3:30" hidden="1" x14ac:dyDescent="0.25">
      <c r="E4257" s="11">
        <v>43174.25</v>
      </c>
      <c r="F4257" s="9">
        <v>12272.39</v>
      </c>
      <c r="G4257" s="9">
        <v>12275.49</v>
      </c>
      <c r="H4257" s="9">
        <v>12266.59</v>
      </c>
      <c r="I4257" s="9">
        <v>12267.7</v>
      </c>
    </row>
    <row r="4258" spans="3:30" hidden="1" x14ac:dyDescent="0.25">
      <c r="E4258" s="12">
        <v>43174.291666666664</v>
      </c>
      <c r="F4258" s="10">
        <v>12268.26</v>
      </c>
      <c r="G4258" s="10">
        <v>12283.3</v>
      </c>
      <c r="H4258" s="10">
        <v>12253.34</v>
      </c>
      <c r="I4258" s="10">
        <v>12282.75</v>
      </c>
    </row>
    <row r="4259" spans="3:30" x14ac:dyDescent="0.25">
      <c r="C4259">
        <v>1</v>
      </c>
      <c r="E4259" s="11">
        <v>43174.333333333336</v>
      </c>
      <c r="F4259" s="9">
        <v>12282.19</v>
      </c>
      <c r="G4259" s="9">
        <v>12284.54</v>
      </c>
      <c r="H4259" s="9">
        <v>12262.24</v>
      </c>
      <c r="I4259" s="9">
        <v>12264.41</v>
      </c>
      <c r="K4259" s="13">
        <f t="shared" ref="K4259:K4273" si="2047">I4259-F4259</f>
        <v>-17.780000000000655</v>
      </c>
      <c r="L4259" s="13">
        <v>0</v>
      </c>
      <c r="M4259" s="13">
        <f t="shared" ref="M4259:M4273" si="2048">G4259-H4259</f>
        <v>22.300000000001091</v>
      </c>
      <c r="N4259" s="13">
        <f t="shared" ref="N4259" si="2049">I4273-F4259</f>
        <v>99.25</v>
      </c>
      <c r="O4259" s="18">
        <f>IF(K4259*N4259&gt;0,1,0)</f>
        <v>0</v>
      </c>
      <c r="S4259" s="13">
        <f>MAX(G4259:G4275)</f>
        <v>12382.69</v>
      </c>
      <c r="X4259">
        <f t="shared" ref="X4259:X4273" si="2050">ABS(K4259)</f>
        <v>17.780000000000655</v>
      </c>
      <c r="Y4259">
        <f t="shared" ref="Y4259:Y4273" si="2051">ABS(N4259)</f>
        <v>99.25</v>
      </c>
      <c r="Z4259">
        <f t="shared" ref="Z4259:Z4273" si="2052">IF(S4259&lt;1000,ABS(S4259),0)</f>
        <v>0</v>
      </c>
      <c r="AA4259" s="22">
        <f t="shared" ref="AA4259:AA4273" si="2053">ABS(P4259)</f>
        <v>0</v>
      </c>
      <c r="AB4259" s="22">
        <f t="shared" ref="AB4259:AB4273" si="2054">ABS(Q4259)</f>
        <v>0</v>
      </c>
      <c r="AC4259" s="22">
        <f t="shared" ref="AC4259:AC4273" si="2055">IF(O4259=1,ABS(P4260),0)</f>
        <v>0</v>
      </c>
      <c r="AD4259" s="22">
        <f t="shared" ref="AD4259:AD4273" si="2056">IF(O4259=0,ABS(Q4260),0)</f>
        <v>0.59422527158377547</v>
      </c>
    </row>
    <row r="4260" spans="3:30" x14ac:dyDescent="0.25">
      <c r="E4260" s="12">
        <v>43174.375</v>
      </c>
      <c r="F4260" s="10">
        <v>12274.5</v>
      </c>
      <c r="G4260" s="10">
        <v>12301.42</v>
      </c>
      <c r="H4260" s="10">
        <v>12271.87</v>
      </c>
      <c r="I4260" s="10">
        <v>12281.5</v>
      </c>
      <c r="K4260" s="13">
        <f t="shared" si="2047"/>
        <v>7</v>
      </c>
      <c r="L4260" s="13">
        <f t="shared" ref="L4260:L4273" si="2057">L4259+K4260</f>
        <v>7</v>
      </c>
      <c r="M4260" s="13">
        <f t="shared" si="2048"/>
        <v>29.549999999999272</v>
      </c>
      <c r="N4260" s="13"/>
      <c r="P4260">
        <f>_xlfn.IFS(K4259&lt;0,MIN(L4259:L4273),K4259&gt;0,MAX(L4259:L4273))/S4238</f>
        <v>-0.16409376786735727</v>
      </c>
      <c r="Q4260">
        <f>_xlfn.IFS(K4259&lt;0,MAX(L4259:L4273),K4259&gt;0,MIN(L4259:L4273))/S4238</f>
        <v>0.59422527158377547</v>
      </c>
      <c r="S4260" s="13">
        <f>MIN(H4259:H4275)</f>
        <v>12238.63</v>
      </c>
      <c r="X4260">
        <f t="shared" si="2050"/>
        <v>7</v>
      </c>
      <c r="Y4260">
        <f t="shared" si="2051"/>
        <v>0</v>
      </c>
      <c r="Z4260">
        <f t="shared" si="2052"/>
        <v>0</v>
      </c>
      <c r="AA4260" s="22">
        <f t="shared" si="2053"/>
        <v>0.16409376786735727</v>
      </c>
      <c r="AB4260" s="22">
        <f t="shared" si="2054"/>
        <v>0.59422527158377547</v>
      </c>
      <c r="AC4260" s="22">
        <f t="shared" si="2055"/>
        <v>0</v>
      </c>
      <c r="AD4260" s="22">
        <f t="shared" si="2056"/>
        <v>0</v>
      </c>
    </row>
    <row r="4261" spans="3:30" x14ac:dyDescent="0.25">
      <c r="E4261" s="11">
        <v>43174.416666666664</v>
      </c>
      <c r="F4261" s="9">
        <v>12283.25</v>
      </c>
      <c r="G4261" s="9">
        <v>12298.88</v>
      </c>
      <c r="H4261" s="9">
        <v>12271.6</v>
      </c>
      <c r="I4261" s="9">
        <v>12294.04</v>
      </c>
      <c r="K4261" s="13">
        <f t="shared" si="2047"/>
        <v>10.790000000000873</v>
      </c>
      <c r="L4261" s="13">
        <f t="shared" si="2057"/>
        <v>17.790000000000873</v>
      </c>
      <c r="M4261" s="13">
        <f t="shared" si="2048"/>
        <v>27.279999999998836</v>
      </c>
      <c r="N4261" s="13"/>
      <c r="S4261" s="13">
        <f>S4259-S4260</f>
        <v>144.06000000000131</v>
      </c>
      <c r="X4261">
        <f t="shared" si="2050"/>
        <v>10.790000000000873</v>
      </c>
      <c r="Y4261">
        <f t="shared" si="2051"/>
        <v>0</v>
      </c>
      <c r="Z4261">
        <f t="shared" si="2052"/>
        <v>144.06000000000131</v>
      </c>
      <c r="AA4261" s="22">
        <f t="shared" si="2053"/>
        <v>0</v>
      </c>
      <c r="AB4261" s="22">
        <f t="shared" si="2054"/>
        <v>0</v>
      </c>
      <c r="AC4261" s="22">
        <f t="shared" si="2055"/>
        <v>0</v>
      </c>
      <c r="AD4261" s="22">
        <f t="shared" si="2056"/>
        <v>0</v>
      </c>
    </row>
    <row r="4262" spans="3:30" x14ac:dyDescent="0.25">
      <c r="E4262" s="12">
        <v>43174.458333333336</v>
      </c>
      <c r="F4262" s="10">
        <v>12294.54</v>
      </c>
      <c r="G4262" s="10">
        <v>12351.9</v>
      </c>
      <c r="H4262" s="10">
        <v>12285.51</v>
      </c>
      <c r="I4262" s="10">
        <v>12310.05</v>
      </c>
      <c r="K4262" s="13">
        <f t="shared" si="2047"/>
        <v>15.509999999998399</v>
      </c>
      <c r="L4262" s="13">
        <f t="shared" si="2057"/>
        <v>33.299999999999272</v>
      </c>
      <c r="M4262" s="13">
        <f t="shared" si="2048"/>
        <v>66.389999999999418</v>
      </c>
      <c r="N4262" s="13"/>
      <c r="X4262">
        <f t="shared" si="2050"/>
        <v>15.509999999998399</v>
      </c>
      <c r="Y4262">
        <f t="shared" si="2051"/>
        <v>0</v>
      </c>
      <c r="Z4262">
        <f t="shared" si="2052"/>
        <v>0</v>
      </c>
      <c r="AA4262" s="22">
        <f t="shared" si="2053"/>
        <v>0</v>
      </c>
      <c r="AB4262" s="22">
        <f t="shared" si="2054"/>
        <v>0</v>
      </c>
      <c r="AC4262" s="22">
        <f t="shared" si="2055"/>
        <v>0</v>
      </c>
      <c r="AD4262" s="22">
        <f t="shared" si="2056"/>
        <v>0</v>
      </c>
    </row>
    <row r="4263" spans="3:30" x14ac:dyDescent="0.25">
      <c r="E4263" s="11">
        <v>43174.5</v>
      </c>
      <c r="F4263" s="9">
        <v>12309.8</v>
      </c>
      <c r="G4263" s="9">
        <v>12309.8</v>
      </c>
      <c r="H4263" s="9">
        <v>12243.36</v>
      </c>
      <c r="I4263" s="9">
        <v>12247.8</v>
      </c>
      <c r="K4263" s="13">
        <f t="shared" si="2047"/>
        <v>-62</v>
      </c>
      <c r="L4263" s="13">
        <f t="shared" si="2057"/>
        <v>-28.700000000000728</v>
      </c>
      <c r="M4263" s="13">
        <f t="shared" si="2048"/>
        <v>66.43999999999869</v>
      </c>
      <c r="N4263" s="13"/>
      <c r="X4263">
        <f t="shared" si="2050"/>
        <v>62</v>
      </c>
      <c r="Y4263">
        <f t="shared" si="2051"/>
        <v>0</v>
      </c>
      <c r="Z4263">
        <f t="shared" si="2052"/>
        <v>0</v>
      </c>
      <c r="AA4263" s="22">
        <f t="shared" si="2053"/>
        <v>0</v>
      </c>
      <c r="AB4263" s="22">
        <f t="shared" si="2054"/>
        <v>0</v>
      </c>
      <c r="AC4263" s="22">
        <f t="shared" si="2055"/>
        <v>0</v>
      </c>
      <c r="AD4263" s="22">
        <f t="shared" si="2056"/>
        <v>0</v>
      </c>
    </row>
    <row r="4264" spans="3:30" x14ac:dyDescent="0.25">
      <c r="E4264" s="12">
        <v>43174.541666666664</v>
      </c>
      <c r="F4264" s="10">
        <v>12248.05</v>
      </c>
      <c r="G4264" s="10">
        <v>12287.54</v>
      </c>
      <c r="H4264" s="10">
        <v>12238.63</v>
      </c>
      <c r="I4264" s="10">
        <v>12277.41</v>
      </c>
      <c r="K4264" s="13">
        <f t="shared" si="2047"/>
        <v>29.360000000000582</v>
      </c>
      <c r="L4264" s="13">
        <f t="shared" si="2057"/>
        <v>0.65999999999985448</v>
      </c>
      <c r="M4264" s="13">
        <f t="shared" si="2048"/>
        <v>48.910000000001673</v>
      </c>
      <c r="N4264" s="13"/>
      <c r="X4264">
        <f t="shared" si="2050"/>
        <v>29.360000000000582</v>
      </c>
      <c r="Y4264">
        <f t="shared" si="2051"/>
        <v>0</v>
      </c>
      <c r="Z4264">
        <f t="shared" si="2052"/>
        <v>0</v>
      </c>
      <c r="AA4264" s="22">
        <f t="shared" si="2053"/>
        <v>0</v>
      </c>
      <c r="AB4264" s="22">
        <f t="shared" si="2054"/>
        <v>0</v>
      </c>
      <c r="AC4264" s="22">
        <f t="shared" si="2055"/>
        <v>0</v>
      </c>
      <c r="AD4264" s="22">
        <f t="shared" si="2056"/>
        <v>0</v>
      </c>
    </row>
    <row r="4265" spans="3:30" x14ac:dyDescent="0.25">
      <c r="E4265" s="11">
        <v>43174.583333333336</v>
      </c>
      <c r="F4265" s="9">
        <v>12277.42</v>
      </c>
      <c r="G4265" s="9">
        <v>12293.57</v>
      </c>
      <c r="H4265" s="9">
        <v>12250.99</v>
      </c>
      <c r="I4265" s="9">
        <v>12287.04</v>
      </c>
      <c r="K4265" s="13">
        <f t="shared" si="2047"/>
        <v>9.6200000000008004</v>
      </c>
      <c r="L4265" s="13">
        <f t="shared" si="2057"/>
        <v>10.280000000000655</v>
      </c>
      <c r="M4265" s="13">
        <f t="shared" si="2048"/>
        <v>42.579999999999927</v>
      </c>
      <c r="N4265" s="13"/>
      <c r="X4265">
        <f t="shared" si="2050"/>
        <v>9.6200000000008004</v>
      </c>
      <c r="Y4265">
        <f t="shared" si="2051"/>
        <v>0</v>
      </c>
      <c r="Z4265">
        <f t="shared" si="2052"/>
        <v>0</v>
      </c>
      <c r="AA4265" s="22">
        <f t="shared" si="2053"/>
        <v>0</v>
      </c>
      <c r="AB4265" s="22">
        <f t="shared" si="2054"/>
        <v>0</v>
      </c>
      <c r="AC4265" s="22">
        <f t="shared" si="2055"/>
        <v>0</v>
      </c>
      <c r="AD4265" s="22">
        <f t="shared" si="2056"/>
        <v>0</v>
      </c>
    </row>
    <row r="4266" spans="3:30" x14ac:dyDescent="0.25">
      <c r="E4266" s="12">
        <v>43174.625</v>
      </c>
      <c r="F4266" s="10">
        <v>12286.79</v>
      </c>
      <c r="G4266" s="10">
        <v>12304.48</v>
      </c>
      <c r="H4266" s="10">
        <v>12279.31</v>
      </c>
      <c r="I4266" s="10">
        <v>12294.87</v>
      </c>
      <c r="K4266" s="13">
        <f t="shared" si="2047"/>
        <v>8.0799999999999272</v>
      </c>
      <c r="L4266" s="13">
        <f t="shared" si="2057"/>
        <v>18.360000000000582</v>
      </c>
      <c r="M4266" s="13">
        <f t="shared" si="2048"/>
        <v>25.170000000000073</v>
      </c>
      <c r="N4266" s="13"/>
      <c r="X4266">
        <f t="shared" si="2050"/>
        <v>8.0799999999999272</v>
      </c>
      <c r="Y4266">
        <f t="shared" si="2051"/>
        <v>0</v>
      </c>
      <c r="Z4266">
        <f t="shared" si="2052"/>
        <v>0</v>
      </c>
      <c r="AA4266" s="22">
        <f t="shared" si="2053"/>
        <v>0</v>
      </c>
      <c r="AB4266" s="22">
        <f t="shared" si="2054"/>
        <v>0</v>
      </c>
      <c r="AC4266" s="22">
        <f t="shared" si="2055"/>
        <v>0</v>
      </c>
      <c r="AD4266" s="22">
        <f t="shared" si="2056"/>
        <v>0</v>
      </c>
    </row>
    <row r="4267" spans="3:30" x14ac:dyDescent="0.25">
      <c r="E4267" s="11">
        <v>43174.666666666664</v>
      </c>
      <c r="F4267" s="9">
        <v>12294.88</v>
      </c>
      <c r="G4267" s="9">
        <v>12342.35</v>
      </c>
      <c r="H4267" s="9">
        <v>12294.88</v>
      </c>
      <c r="I4267" s="9">
        <v>12334.99</v>
      </c>
      <c r="K4267" s="13">
        <f t="shared" si="2047"/>
        <v>40.110000000000582</v>
      </c>
      <c r="L4267" s="13">
        <f t="shared" si="2057"/>
        <v>58.470000000001164</v>
      </c>
      <c r="M4267" s="13">
        <f t="shared" si="2048"/>
        <v>47.470000000001164</v>
      </c>
      <c r="N4267" s="13"/>
      <c r="X4267">
        <f t="shared" si="2050"/>
        <v>40.110000000000582</v>
      </c>
      <c r="Y4267">
        <f t="shared" si="2051"/>
        <v>0</v>
      </c>
      <c r="Z4267">
        <f t="shared" si="2052"/>
        <v>0</v>
      </c>
      <c r="AA4267" s="22">
        <f t="shared" si="2053"/>
        <v>0</v>
      </c>
      <c r="AB4267" s="22">
        <f t="shared" si="2054"/>
        <v>0</v>
      </c>
      <c r="AC4267" s="22">
        <f t="shared" si="2055"/>
        <v>0</v>
      </c>
      <c r="AD4267" s="22">
        <f t="shared" si="2056"/>
        <v>0</v>
      </c>
    </row>
    <row r="4268" spans="3:30" x14ac:dyDescent="0.25">
      <c r="E4268" s="12">
        <v>43174.708333333336</v>
      </c>
      <c r="F4268" s="10">
        <v>12335.73</v>
      </c>
      <c r="G4268" s="10">
        <v>12379.14</v>
      </c>
      <c r="H4268" s="10">
        <v>12330.2</v>
      </c>
      <c r="I4268" s="10">
        <v>12348.14</v>
      </c>
      <c r="K4268" s="13">
        <f t="shared" si="2047"/>
        <v>12.409999999999854</v>
      </c>
      <c r="L4268" s="13">
        <f t="shared" si="2057"/>
        <v>70.880000000001019</v>
      </c>
      <c r="M4268" s="13">
        <f t="shared" si="2048"/>
        <v>48.93999999999869</v>
      </c>
      <c r="N4268" s="13"/>
      <c r="X4268">
        <f t="shared" si="2050"/>
        <v>12.409999999999854</v>
      </c>
      <c r="Y4268">
        <f t="shared" si="2051"/>
        <v>0</v>
      </c>
      <c r="Z4268">
        <f t="shared" si="2052"/>
        <v>0</v>
      </c>
      <c r="AA4268" s="22">
        <f t="shared" si="2053"/>
        <v>0</v>
      </c>
      <c r="AB4268" s="22">
        <f t="shared" si="2054"/>
        <v>0</v>
      </c>
      <c r="AC4268" s="22">
        <f t="shared" si="2055"/>
        <v>0</v>
      </c>
      <c r="AD4268" s="22">
        <f t="shared" si="2056"/>
        <v>0</v>
      </c>
    </row>
    <row r="4269" spans="3:30" x14ac:dyDescent="0.25">
      <c r="E4269" s="11">
        <v>43174.75</v>
      </c>
      <c r="F4269" s="9">
        <v>12347.89</v>
      </c>
      <c r="G4269" s="9">
        <v>12363.12</v>
      </c>
      <c r="H4269" s="9">
        <v>12343.58</v>
      </c>
      <c r="I4269" s="9">
        <v>12348.45</v>
      </c>
      <c r="K4269" s="13">
        <f t="shared" si="2047"/>
        <v>0.56000000000130967</v>
      </c>
      <c r="L4269" s="13">
        <f t="shared" si="2057"/>
        <v>71.440000000002328</v>
      </c>
      <c r="M4269" s="13">
        <f t="shared" si="2048"/>
        <v>19.540000000000873</v>
      </c>
      <c r="N4269" s="13"/>
      <c r="X4269">
        <f t="shared" si="2050"/>
        <v>0.56000000000130967</v>
      </c>
      <c r="Y4269">
        <f t="shared" si="2051"/>
        <v>0</v>
      </c>
      <c r="Z4269">
        <f t="shared" si="2052"/>
        <v>0</v>
      </c>
      <c r="AA4269" s="22">
        <f t="shared" si="2053"/>
        <v>0</v>
      </c>
      <c r="AB4269" s="22">
        <f t="shared" si="2054"/>
        <v>0</v>
      </c>
      <c r="AC4269" s="22">
        <f t="shared" si="2055"/>
        <v>0</v>
      </c>
      <c r="AD4269" s="22">
        <f t="shared" si="2056"/>
        <v>0</v>
      </c>
    </row>
    <row r="4270" spans="3:30" x14ac:dyDescent="0.25">
      <c r="E4270" s="12">
        <v>43174.791666666664</v>
      </c>
      <c r="F4270" s="10">
        <v>12348.2</v>
      </c>
      <c r="G4270" s="10">
        <v>12352.44</v>
      </c>
      <c r="H4270" s="10">
        <v>12317.22</v>
      </c>
      <c r="I4270" s="10">
        <v>12317.22</v>
      </c>
      <c r="K4270" s="13">
        <f t="shared" si="2047"/>
        <v>-30.980000000001382</v>
      </c>
      <c r="L4270" s="13">
        <f t="shared" si="2057"/>
        <v>40.460000000000946</v>
      </c>
      <c r="M4270" s="13">
        <f t="shared" si="2048"/>
        <v>35.220000000001164</v>
      </c>
      <c r="N4270" s="13"/>
      <c r="X4270">
        <f t="shared" si="2050"/>
        <v>30.980000000001382</v>
      </c>
      <c r="Y4270">
        <f t="shared" si="2051"/>
        <v>0</v>
      </c>
      <c r="Z4270">
        <f t="shared" si="2052"/>
        <v>0</v>
      </c>
      <c r="AA4270" s="22">
        <f t="shared" si="2053"/>
        <v>0</v>
      </c>
      <c r="AB4270" s="22">
        <f t="shared" si="2054"/>
        <v>0</v>
      </c>
      <c r="AC4270" s="22">
        <f t="shared" si="2055"/>
        <v>0</v>
      </c>
      <c r="AD4270" s="22">
        <f t="shared" si="2056"/>
        <v>0</v>
      </c>
    </row>
    <row r="4271" spans="3:30" x14ac:dyDescent="0.25">
      <c r="E4271" s="11">
        <v>43174.833333333336</v>
      </c>
      <c r="F4271" s="9">
        <v>12317.72</v>
      </c>
      <c r="G4271" s="9">
        <v>12339.46</v>
      </c>
      <c r="H4271" s="9">
        <v>12310.22</v>
      </c>
      <c r="I4271" s="9">
        <v>12338.21</v>
      </c>
      <c r="K4271" s="13">
        <f t="shared" si="2047"/>
        <v>20.489999999999782</v>
      </c>
      <c r="L4271" s="13">
        <f t="shared" si="2057"/>
        <v>60.950000000000728</v>
      </c>
      <c r="M4271" s="13">
        <f t="shared" si="2048"/>
        <v>29.239999999999782</v>
      </c>
      <c r="N4271" s="13"/>
      <c r="X4271">
        <f t="shared" si="2050"/>
        <v>20.489999999999782</v>
      </c>
      <c r="Y4271">
        <f t="shared" si="2051"/>
        <v>0</v>
      </c>
      <c r="Z4271">
        <f t="shared" si="2052"/>
        <v>0</v>
      </c>
      <c r="AA4271" s="22">
        <f t="shared" si="2053"/>
        <v>0</v>
      </c>
      <c r="AB4271" s="22">
        <f t="shared" si="2054"/>
        <v>0</v>
      </c>
      <c r="AC4271" s="22">
        <f t="shared" si="2055"/>
        <v>0</v>
      </c>
      <c r="AD4271" s="22">
        <f t="shared" si="2056"/>
        <v>0</v>
      </c>
    </row>
    <row r="4272" spans="3:30" x14ac:dyDescent="0.25">
      <c r="E4272" s="12">
        <v>43174.875</v>
      </c>
      <c r="F4272" s="10">
        <v>12337.71</v>
      </c>
      <c r="G4272" s="10">
        <v>12371.94</v>
      </c>
      <c r="H4272" s="10">
        <v>12329.72</v>
      </c>
      <c r="I4272" s="10">
        <v>12363.2</v>
      </c>
      <c r="K4272" s="13">
        <f t="shared" si="2047"/>
        <v>25.490000000001601</v>
      </c>
      <c r="L4272" s="13">
        <f t="shared" si="2057"/>
        <v>86.440000000002328</v>
      </c>
      <c r="M4272" s="13">
        <f t="shared" si="2048"/>
        <v>42.220000000001164</v>
      </c>
      <c r="N4272" s="13"/>
      <c r="X4272">
        <f t="shared" si="2050"/>
        <v>25.490000000001601</v>
      </c>
      <c r="Y4272">
        <f t="shared" si="2051"/>
        <v>0</v>
      </c>
      <c r="Z4272">
        <f t="shared" si="2052"/>
        <v>0</v>
      </c>
      <c r="AA4272" s="22">
        <f t="shared" si="2053"/>
        <v>0</v>
      </c>
      <c r="AB4272" s="22">
        <f t="shared" si="2054"/>
        <v>0</v>
      </c>
      <c r="AC4272" s="22">
        <f t="shared" si="2055"/>
        <v>0</v>
      </c>
      <c r="AD4272" s="22">
        <f t="shared" si="2056"/>
        <v>0</v>
      </c>
    </row>
    <row r="4273" spans="3:30" x14ac:dyDescent="0.25">
      <c r="E4273" s="11">
        <v>43174.916666666664</v>
      </c>
      <c r="F4273" s="9">
        <v>12363.95</v>
      </c>
      <c r="G4273" s="9">
        <v>12382.69</v>
      </c>
      <c r="H4273" s="9">
        <v>12361.7</v>
      </c>
      <c r="I4273" s="9">
        <v>12381.44</v>
      </c>
      <c r="K4273" s="13">
        <f t="shared" si="2047"/>
        <v>17.489999999999782</v>
      </c>
      <c r="L4273" s="13">
        <f t="shared" si="2057"/>
        <v>103.93000000000211</v>
      </c>
      <c r="M4273" s="13">
        <f t="shared" si="2048"/>
        <v>20.989999999999782</v>
      </c>
      <c r="N4273" s="13"/>
      <c r="X4273">
        <f t="shared" si="2050"/>
        <v>17.489999999999782</v>
      </c>
      <c r="Y4273">
        <f t="shared" si="2051"/>
        <v>0</v>
      </c>
      <c r="Z4273">
        <f t="shared" si="2052"/>
        <v>0</v>
      </c>
      <c r="AA4273" s="22">
        <f t="shared" si="2053"/>
        <v>0</v>
      </c>
      <c r="AB4273" s="22">
        <f t="shared" si="2054"/>
        <v>0</v>
      </c>
      <c r="AC4273" s="22">
        <f t="shared" si="2055"/>
        <v>0</v>
      </c>
      <c r="AD4273" s="22">
        <f t="shared" si="2056"/>
        <v>0</v>
      </c>
    </row>
    <row r="4274" spans="3:30" hidden="1" x14ac:dyDescent="0.25">
      <c r="E4274" s="12">
        <v>43175</v>
      </c>
      <c r="F4274" s="10">
        <v>12366.49</v>
      </c>
      <c r="G4274" s="10">
        <v>12375.72</v>
      </c>
      <c r="H4274" s="10">
        <v>12366.49</v>
      </c>
      <c r="I4274" s="10">
        <v>12370.11</v>
      </c>
    </row>
    <row r="4275" spans="3:30" hidden="1" x14ac:dyDescent="0.25">
      <c r="E4275" s="11">
        <v>43175.041666666664</v>
      </c>
      <c r="F4275" s="9">
        <v>12370.11</v>
      </c>
      <c r="G4275" s="9">
        <v>12379.53</v>
      </c>
      <c r="H4275" s="9">
        <v>12370.11</v>
      </c>
      <c r="I4275" s="9">
        <v>12377.84</v>
      </c>
    </row>
    <row r="4276" spans="3:30" hidden="1" x14ac:dyDescent="0.25">
      <c r="E4276" s="12">
        <v>43175.083333333336</v>
      </c>
      <c r="F4276" s="10">
        <v>12377.84</v>
      </c>
      <c r="G4276" s="10">
        <v>12378.97</v>
      </c>
      <c r="H4276" s="10">
        <v>12359.51</v>
      </c>
      <c r="I4276" s="10">
        <v>12364.38</v>
      </c>
    </row>
    <row r="4277" spans="3:30" hidden="1" x14ac:dyDescent="0.25">
      <c r="E4277" s="11">
        <v>43175.125</v>
      </c>
      <c r="F4277" s="9">
        <v>12363.82</v>
      </c>
      <c r="G4277" s="9">
        <v>12364.38</v>
      </c>
      <c r="H4277" s="9">
        <v>12339.87</v>
      </c>
      <c r="I4277" s="9">
        <v>12353.09</v>
      </c>
    </row>
    <row r="4278" spans="3:30" hidden="1" x14ac:dyDescent="0.25">
      <c r="E4278" s="12">
        <v>43175.166666666664</v>
      </c>
      <c r="F4278" s="10">
        <v>12352.53</v>
      </c>
      <c r="G4278" s="10">
        <v>12359.46</v>
      </c>
      <c r="H4278" s="10">
        <v>12347.98</v>
      </c>
      <c r="I4278" s="10">
        <v>12351.61</v>
      </c>
    </row>
    <row r="4279" spans="3:30" hidden="1" x14ac:dyDescent="0.25">
      <c r="E4279" s="11">
        <v>43175.208333333336</v>
      </c>
      <c r="F4279" s="9">
        <v>12352.17</v>
      </c>
      <c r="G4279" s="9">
        <v>12363.95</v>
      </c>
      <c r="H4279" s="9">
        <v>12348.24</v>
      </c>
      <c r="I4279" s="9">
        <v>12349.93</v>
      </c>
    </row>
    <row r="4280" spans="3:30" hidden="1" x14ac:dyDescent="0.25">
      <c r="E4280" s="12">
        <v>43175.25</v>
      </c>
      <c r="F4280" s="10">
        <v>12350.49</v>
      </c>
      <c r="G4280" s="10">
        <v>12358.34</v>
      </c>
      <c r="H4280" s="10">
        <v>12349.36</v>
      </c>
      <c r="I4280" s="10">
        <v>12356.35</v>
      </c>
    </row>
    <row r="4281" spans="3:30" hidden="1" x14ac:dyDescent="0.25">
      <c r="E4281" s="11">
        <v>43175.291666666664</v>
      </c>
      <c r="F4281" s="9">
        <v>12356.35</v>
      </c>
      <c r="G4281" s="9">
        <v>12376.54</v>
      </c>
      <c r="H4281" s="9">
        <v>12356.35</v>
      </c>
      <c r="I4281" s="9">
        <v>12366.69</v>
      </c>
    </row>
    <row r="4282" spans="3:30" x14ac:dyDescent="0.25">
      <c r="C4282">
        <v>1</v>
      </c>
      <c r="E4282" s="12">
        <v>43175.333333333336</v>
      </c>
      <c r="F4282" s="10">
        <v>12365.57</v>
      </c>
      <c r="G4282" s="10">
        <v>12367.34</v>
      </c>
      <c r="H4282" s="10">
        <v>12356.17</v>
      </c>
      <c r="I4282" s="10">
        <v>12356.19</v>
      </c>
      <c r="K4282" s="13">
        <f t="shared" ref="K4282:K4295" si="2058">I4282-F4282</f>
        <v>-9.3799999999991996</v>
      </c>
      <c r="L4282" s="13">
        <v>0</v>
      </c>
      <c r="M4282" s="13">
        <f t="shared" ref="M4282:M4295" si="2059">G4282-H4282</f>
        <v>11.170000000000073</v>
      </c>
      <c r="N4282" s="13">
        <f t="shared" ref="N4282" si="2060">I4296-F4282</f>
        <v>19.550000000001091</v>
      </c>
      <c r="O4282" s="18">
        <f>IF(K4282*N4282&gt;0,1,0)</f>
        <v>0</v>
      </c>
      <c r="S4282" s="13">
        <f>MAX(G4282:G4298)</f>
        <v>12452.41</v>
      </c>
      <c r="X4282">
        <f t="shared" ref="X4282:X4295" si="2061">ABS(K4282)</f>
        <v>9.3799999999991996</v>
      </c>
      <c r="Y4282">
        <f t="shared" ref="Y4282:Y4295" si="2062">ABS(N4282)</f>
        <v>19.550000000001091</v>
      </c>
      <c r="Z4282">
        <f t="shared" ref="Z4282:Z4295" si="2063">IF(S4282&lt;1000,ABS(S4282),0)</f>
        <v>0</v>
      </c>
      <c r="AA4282" s="22">
        <f t="shared" ref="AA4282:AA4295" si="2064">ABS(P4282)</f>
        <v>0</v>
      </c>
      <c r="AB4282" s="22">
        <f t="shared" ref="AB4282:AB4295" si="2065">ABS(Q4282)</f>
        <v>0</v>
      </c>
      <c r="AC4282" s="22">
        <f t="shared" ref="AC4282:AC4295" si="2066">IF(O4282=1,ABS(P4283),0)</f>
        <v>0</v>
      </c>
      <c r="AD4282" s="22">
        <f t="shared" ref="AD4282:AD4295" si="2067">IF(O4282=0,ABS(Q4283),0)</f>
        <v>0.61627099819518272</v>
      </c>
    </row>
    <row r="4283" spans="3:30" x14ac:dyDescent="0.25">
      <c r="E4283" s="11">
        <v>43175.416666666664</v>
      </c>
      <c r="F4283" s="9">
        <v>12356.19</v>
      </c>
      <c r="G4283" s="9">
        <v>12409.1</v>
      </c>
      <c r="H4283" s="9">
        <v>12356.19</v>
      </c>
      <c r="I4283" s="9">
        <v>12404.1</v>
      </c>
      <c r="K4283" s="13">
        <f t="shared" si="2058"/>
        <v>47.909999999999854</v>
      </c>
      <c r="L4283" s="13">
        <f t="shared" ref="L4283:L4295" si="2068">L4282+K4283</f>
        <v>47.909999999999854</v>
      </c>
      <c r="M4283" s="13">
        <f t="shared" si="2059"/>
        <v>52.909999999999854</v>
      </c>
      <c r="N4283" s="13"/>
      <c r="P4283">
        <f>_xlfn.IFS(K4282&lt;0,MIN(L4282:L4296),K4282&gt;0,MAX(L4282:L4296))/S4261</f>
        <v>0</v>
      </c>
      <c r="Q4283">
        <f>_xlfn.IFS(K4282&lt;0,MAX(L4282:L4296),K4282&gt;0,MIN(L4282:L4296))/S4261</f>
        <v>0.61627099819518272</v>
      </c>
      <c r="S4283" s="13">
        <f>MIN(H4282:H4298)</f>
        <v>12334.32</v>
      </c>
      <c r="X4283">
        <f t="shared" si="2061"/>
        <v>47.909999999999854</v>
      </c>
      <c r="Y4283">
        <f t="shared" si="2062"/>
        <v>0</v>
      </c>
      <c r="Z4283">
        <f t="shared" si="2063"/>
        <v>0</v>
      </c>
      <c r="AA4283" s="22">
        <f t="shared" si="2064"/>
        <v>0</v>
      </c>
      <c r="AB4283" s="22">
        <f t="shared" si="2065"/>
        <v>0.61627099819518272</v>
      </c>
      <c r="AC4283" s="22">
        <f t="shared" si="2066"/>
        <v>0</v>
      </c>
      <c r="AD4283" s="22">
        <f t="shared" si="2067"/>
        <v>0</v>
      </c>
    </row>
    <row r="4284" spans="3:30" x14ac:dyDescent="0.25">
      <c r="E4284" s="12">
        <v>43175.458333333336</v>
      </c>
      <c r="F4284" s="10">
        <v>12403.1</v>
      </c>
      <c r="G4284" s="10">
        <v>12403.6</v>
      </c>
      <c r="H4284" s="10">
        <v>12377.85</v>
      </c>
      <c r="I4284" s="10">
        <v>12389.1</v>
      </c>
      <c r="K4284" s="13">
        <f t="shared" si="2058"/>
        <v>-14</v>
      </c>
      <c r="L4284" s="13">
        <f t="shared" si="2068"/>
        <v>33.909999999999854</v>
      </c>
      <c r="M4284" s="13">
        <f t="shared" si="2059"/>
        <v>25.75</v>
      </c>
      <c r="N4284" s="13"/>
      <c r="S4284" s="13">
        <f>S4282-S4283</f>
        <v>118.09000000000015</v>
      </c>
      <c r="X4284">
        <f t="shared" si="2061"/>
        <v>14</v>
      </c>
      <c r="Y4284">
        <f t="shared" si="2062"/>
        <v>0</v>
      </c>
      <c r="Z4284">
        <f t="shared" si="2063"/>
        <v>118.09000000000015</v>
      </c>
      <c r="AA4284" s="22">
        <f t="shared" si="2064"/>
        <v>0</v>
      </c>
      <c r="AB4284" s="22">
        <f t="shared" si="2065"/>
        <v>0</v>
      </c>
      <c r="AC4284" s="22">
        <f t="shared" si="2066"/>
        <v>0</v>
      </c>
      <c r="AD4284" s="22">
        <f t="shared" si="2067"/>
        <v>0</v>
      </c>
    </row>
    <row r="4285" spans="3:30" x14ac:dyDescent="0.25">
      <c r="E4285" s="11">
        <v>43175.5</v>
      </c>
      <c r="F4285" s="9">
        <v>12389.6</v>
      </c>
      <c r="G4285" s="9">
        <v>12430.36</v>
      </c>
      <c r="H4285" s="9">
        <v>12380.85</v>
      </c>
      <c r="I4285" s="9">
        <v>12420.41</v>
      </c>
      <c r="K4285" s="13">
        <f t="shared" si="2058"/>
        <v>30.809999999999491</v>
      </c>
      <c r="L4285" s="13">
        <f t="shared" si="2068"/>
        <v>64.719999999999345</v>
      </c>
      <c r="M4285" s="13">
        <f t="shared" si="2059"/>
        <v>49.510000000000218</v>
      </c>
      <c r="N4285" s="13"/>
      <c r="X4285">
        <f t="shared" si="2061"/>
        <v>30.809999999999491</v>
      </c>
      <c r="Y4285">
        <f t="shared" si="2062"/>
        <v>0</v>
      </c>
      <c r="Z4285">
        <f t="shared" si="2063"/>
        <v>0</v>
      </c>
      <c r="AA4285" s="22">
        <f t="shared" si="2064"/>
        <v>0</v>
      </c>
      <c r="AB4285" s="22">
        <f t="shared" si="2065"/>
        <v>0</v>
      </c>
      <c r="AC4285" s="22">
        <f t="shared" si="2066"/>
        <v>0</v>
      </c>
      <c r="AD4285" s="22">
        <f t="shared" si="2067"/>
        <v>0</v>
      </c>
    </row>
    <row r="4286" spans="3:30" x14ac:dyDescent="0.25">
      <c r="E4286" s="12">
        <v>43175.541666666664</v>
      </c>
      <c r="F4286" s="10">
        <v>12419.67</v>
      </c>
      <c r="G4286" s="10">
        <v>12426.25</v>
      </c>
      <c r="H4286" s="10">
        <v>12374.22</v>
      </c>
      <c r="I4286" s="10">
        <v>12381.13</v>
      </c>
      <c r="K4286" s="13">
        <f t="shared" si="2058"/>
        <v>-38.540000000000873</v>
      </c>
      <c r="L4286" s="13">
        <f t="shared" si="2068"/>
        <v>26.179999999998472</v>
      </c>
      <c r="M4286" s="13">
        <f t="shared" si="2059"/>
        <v>52.030000000000655</v>
      </c>
      <c r="N4286" s="13"/>
      <c r="X4286">
        <f t="shared" si="2061"/>
        <v>38.540000000000873</v>
      </c>
      <c r="Y4286">
        <f t="shared" si="2062"/>
        <v>0</v>
      </c>
      <c r="Z4286">
        <f t="shared" si="2063"/>
        <v>0</v>
      </c>
      <c r="AA4286" s="22">
        <f t="shared" si="2064"/>
        <v>0</v>
      </c>
      <c r="AB4286" s="22">
        <f t="shared" si="2065"/>
        <v>0</v>
      </c>
      <c r="AC4286" s="22">
        <f t="shared" si="2066"/>
        <v>0</v>
      </c>
      <c r="AD4286" s="22">
        <f t="shared" si="2067"/>
        <v>0</v>
      </c>
    </row>
    <row r="4287" spans="3:30" x14ac:dyDescent="0.25">
      <c r="E4287" s="11">
        <v>43175.583333333336</v>
      </c>
      <c r="F4287" s="9">
        <v>12381.88</v>
      </c>
      <c r="G4287" s="9">
        <v>12386.63</v>
      </c>
      <c r="H4287" s="9">
        <v>12349.37</v>
      </c>
      <c r="I4287" s="9">
        <v>12357.72</v>
      </c>
      <c r="K4287" s="13">
        <f t="shared" si="2058"/>
        <v>-24.159999999999854</v>
      </c>
      <c r="L4287" s="13">
        <f t="shared" si="2068"/>
        <v>2.0199999999986176</v>
      </c>
      <c r="M4287" s="13">
        <f t="shared" si="2059"/>
        <v>37.259999999998399</v>
      </c>
      <c r="N4287" s="13"/>
      <c r="X4287">
        <f t="shared" si="2061"/>
        <v>24.159999999999854</v>
      </c>
      <c r="Y4287">
        <f t="shared" si="2062"/>
        <v>0</v>
      </c>
      <c r="Z4287">
        <f t="shared" si="2063"/>
        <v>0</v>
      </c>
      <c r="AA4287" s="22">
        <f t="shared" si="2064"/>
        <v>0</v>
      </c>
      <c r="AB4287" s="22">
        <f t="shared" si="2065"/>
        <v>0</v>
      </c>
      <c r="AC4287" s="22">
        <f t="shared" si="2066"/>
        <v>0</v>
      </c>
      <c r="AD4287" s="22">
        <f t="shared" si="2067"/>
        <v>0</v>
      </c>
    </row>
    <row r="4288" spans="3:30" x14ac:dyDescent="0.25">
      <c r="E4288" s="12">
        <v>43175.625</v>
      </c>
      <c r="F4288" s="10">
        <v>12358.22</v>
      </c>
      <c r="G4288" s="10">
        <v>12394.92</v>
      </c>
      <c r="H4288" s="10">
        <v>12334.32</v>
      </c>
      <c r="I4288" s="10">
        <v>12383.58</v>
      </c>
      <c r="K4288" s="13">
        <f t="shared" si="2058"/>
        <v>25.360000000000582</v>
      </c>
      <c r="L4288" s="13">
        <f t="shared" si="2068"/>
        <v>27.3799999999992</v>
      </c>
      <c r="M4288" s="13">
        <f t="shared" si="2059"/>
        <v>60.600000000000364</v>
      </c>
      <c r="N4288" s="13"/>
      <c r="X4288">
        <f t="shared" si="2061"/>
        <v>25.360000000000582</v>
      </c>
      <c r="Y4288">
        <f t="shared" si="2062"/>
        <v>0</v>
      </c>
      <c r="Z4288">
        <f t="shared" si="2063"/>
        <v>0</v>
      </c>
      <c r="AA4288" s="22">
        <f t="shared" si="2064"/>
        <v>0</v>
      </c>
      <c r="AB4288" s="22">
        <f t="shared" si="2065"/>
        <v>0</v>
      </c>
      <c r="AC4288" s="22">
        <f t="shared" si="2066"/>
        <v>0</v>
      </c>
      <c r="AD4288" s="22">
        <f t="shared" si="2067"/>
        <v>0</v>
      </c>
    </row>
    <row r="4289" spans="3:30" x14ac:dyDescent="0.25">
      <c r="E4289" s="11">
        <v>43175.666666666664</v>
      </c>
      <c r="F4289" s="9">
        <v>12385.58</v>
      </c>
      <c r="G4289" s="9">
        <v>12452.41</v>
      </c>
      <c r="H4289" s="9">
        <v>12385.53</v>
      </c>
      <c r="I4289" s="9">
        <v>12446.98</v>
      </c>
      <c r="K4289" s="13">
        <f t="shared" si="2058"/>
        <v>61.399999999999636</v>
      </c>
      <c r="L4289" s="13">
        <f t="shared" si="2068"/>
        <v>88.779999999998836</v>
      </c>
      <c r="M4289" s="13">
        <f t="shared" si="2059"/>
        <v>66.8799999999992</v>
      </c>
      <c r="N4289" s="13"/>
      <c r="X4289">
        <f t="shared" si="2061"/>
        <v>61.399999999999636</v>
      </c>
      <c r="Y4289">
        <f t="shared" si="2062"/>
        <v>0</v>
      </c>
      <c r="Z4289">
        <f t="shared" si="2063"/>
        <v>0</v>
      </c>
      <c r="AA4289" s="22">
        <f t="shared" si="2064"/>
        <v>0</v>
      </c>
      <c r="AB4289" s="22">
        <f t="shared" si="2065"/>
        <v>0</v>
      </c>
      <c r="AC4289" s="22">
        <f t="shared" si="2066"/>
        <v>0</v>
      </c>
      <c r="AD4289" s="22">
        <f t="shared" si="2067"/>
        <v>0</v>
      </c>
    </row>
    <row r="4290" spans="3:30" x14ac:dyDescent="0.25">
      <c r="E4290" s="12">
        <v>43175.708333333336</v>
      </c>
      <c r="F4290" s="10">
        <v>12446.97</v>
      </c>
      <c r="G4290" s="10">
        <v>12448.96</v>
      </c>
      <c r="H4290" s="10">
        <v>12403.36</v>
      </c>
      <c r="I4290" s="10">
        <v>12406.59</v>
      </c>
      <c r="K4290" s="13">
        <f t="shared" si="2058"/>
        <v>-40.3799999999992</v>
      </c>
      <c r="L4290" s="13">
        <f t="shared" si="2068"/>
        <v>48.399999999999636</v>
      </c>
      <c r="M4290" s="13">
        <f t="shared" si="2059"/>
        <v>45.599999999998545</v>
      </c>
      <c r="N4290" s="13"/>
      <c r="X4290">
        <f t="shared" si="2061"/>
        <v>40.3799999999992</v>
      </c>
      <c r="Y4290">
        <f t="shared" si="2062"/>
        <v>0</v>
      </c>
      <c r="Z4290">
        <f t="shared" si="2063"/>
        <v>0</v>
      </c>
      <c r="AA4290" s="22">
        <f t="shared" si="2064"/>
        <v>0</v>
      </c>
      <c r="AB4290" s="22">
        <f t="shared" si="2065"/>
        <v>0</v>
      </c>
      <c r="AC4290" s="22">
        <f t="shared" si="2066"/>
        <v>0</v>
      </c>
      <c r="AD4290" s="22">
        <f t="shared" si="2067"/>
        <v>0</v>
      </c>
    </row>
    <row r="4291" spans="3:30" x14ac:dyDescent="0.25">
      <c r="E4291" s="11">
        <v>43175.75</v>
      </c>
      <c r="F4291" s="9">
        <v>12406.34</v>
      </c>
      <c r="G4291" s="9">
        <v>12427.28</v>
      </c>
      <c r="H4291" s="9">
        <v>12380.59</v>
      </c>
      <c r="I4291" s="9">
        <v>12398.53</v>
      </c>
      <c r="K4291" s="13">
        <f t="shared" si="2058"/>
        <v>-7.8099999999994907</v>
      </c>
      <c r="L4291" s="13">
        <f t="shared" si="2068"/>
        <v>40.590000000000146</v>
      </c>
      <c r="M4291" s="13">
        <f t="shared" si="2059"/>
        <v>46.690000000000509</v>
      </c>
      <c r="N4291" s="13"/>
      <c r="X4291">
        <f t="shared" si="2061"/>
        <v>7.8099999999994907</v>
      </c>
      <c r="Y4291">
        <f t="shared" si="2062"/>
        <v>0</v>
      </c>
      <c r="Z4291">
        <f t="shared" si="2063"/>
        <v>0</v>
      </c>
      <c r="AA4291" s="22">
        <f t="shared" si="2064"/>
        <v>0</v>
      </c>
      <c r="AB4291" s="22">
        <f t="shared" si="2065"/>
        <v>0</v>
      </c>
      <c r="AC4291" s="22">
        <f t="shared" si="2066"/>
        <v>0</v>
      </c>
      <c r="AD4291" s="22">
        <f t="shared" si="2067"/>
        <v>0</v>
      </c>
    </row>
    <row r="4292" spans="3:30" x14ac:dyDescent="0.25">
      <c r="E4292" s="12">
        <v>43175.791666666664</v>
      </c>
      <c r="F4292" s="10">
        <v>12398.28</v>
      </c>
      <c r="G4292" s="10">
        <v>12404.03</v>
      </c>
      <c r="H4292" s="10">
        <v>12371.8</v>
      </c>
      <c r="I4292" s="10">
        <v>12382.05</v>
      </c>
      <c r="K4292" s="13">
        <f t="shared" si="2058"/>
        <v>-16.230000000001382</v>
      </c>
      <c r="L4292" s="13">
        <f t="shared" si="2068"/>
        <v>24.359999999998763</v>
      </c>
      <c r="M4292" s="13">
        <f t="shared" si="2059"/>
        <v>32.230000000001382</v>
      </c>
      <c r="N4292" s="13"/>
      <c r="X4292">
        <f t="shared" si="2061"/>
        <v>16.230000000001382</v>
      </c>
      <c r="Y4292">
        <f t="shared" si="2062"/>
        <v>0</v>
      </c>
      <c r="Z4292">
        <f t="shared" si="2063"/>
        <v>0</v>
      </c>
      <c r="AA4292" s="22">
        <f t="shared" si="2064"/>
        <v>0</v>
      </c>
      <c r="AB4292" s="22">
        <f t="shared" si="2065"/>
        <v>0</v>
      </c>
      <c r="AC4292" s="22">
        <f t="shared" si="2066"/>
        <v>0</v>
      </c>
      <c r="AD4292" s="22">
        <f t="shared" si="2067"/>
        <v>0</v>
      </c>
    </row>
    <row r="4293" spans="3:30" x14ac:dyDescent="0.25">
      <c r="E4293" s="11">
        <v>43175.833333333336</v>
      </c>
      <c r="F4293" s="9">
        <v>12382.55</v>
      </c>
      <c r="G4293" s="9">
        <v>12402.04</v>
      </c>
      <c r="H4293" s="9">
        <v>12372.8</v>
      </c>
      <c r="I4293" s="9">
        <v>12396.79</v>
      </c>
      <c r="K4293" s="13">
        <f t="shared" si="2058"/>
        <v>14.240000000001601</v>
      </c>
      <c r="L4293" s="13">
        <f t="shared" si="2068"/>
        <v>38.600000000000364</v>
      </c>
      <c r="M4293" s="13">
        <f t="shared" si="2059"/>
        <v>29.240000000001601</v>
      </c>
      <c r="N4293" s="13"/>
      <c r="X4293">
        <f t="shared" si="2061"/>
        <v>14.240000000001601</v>
      </c>
      <c r="Y4293">
        <f t="shared" si="2062"/>
        <v>0</v>
      </c>
      <c r="Z4293">
        <f t="shared" si="2063"/>
        <v>0</v>
      </c>
      <c r="AA4293" s="22">
        <f t="shared" si="2064"/>
        <v>0</v>
      </c>
      <c r="AB4293" s="22">
        <f t="shared" si="2065"/>
        <v>0</v>
      </c>
      <c r="AC4293" s="22">
        <f t="shared" si="2066"/>
        <v>0</v>
      </c>
      <c r="AD4293" s="22">
        <f t="shared" si="2067"/>
        <v>0</v>
      </c>
    </row>
    <row r="4294" spans="3:30" x14ac:dyDescent="0.25">
      <c r="E4294" s="12">
        <v>43175.875</v>
      </c>
      <c r="F4294" s="10">
        <v>12396.54</v>
      </c>
      <c r="G4294" s="10">
        <v>12407.29</v>
      </c>
      <c r="H4294" s="10">
        <v>12389.8</v>
      </c>
      <c r="I4294" s="10">
        <v>12393.8</v>
      </c>
      <c r="K4294" s="13">
        <f t="shared" si="2058"/>
        <v>-2.7400000000016007</v>
      </c>
      <c r="L4294" s="13">
        <f t="shared" si="2068"/>
        <v>35.859999999998763</v>
      </c>
      <c r="M4294" s="13">
        <f t="shared" si="2059"/>
        <v>17.490000000001601</v>
      </c>
      <c r="N4294" s="13"/>
      <c r="X4294">
        <f t="shared" si="2061"/>
        <v>2.7400000000016007</v>
      </c>
      <c r="Y4294">
        <f t="shared" si="2062"/>
        <v>0</v>
      </c>
      <c r="Z4294">
        <f t="shared" si="2063"/>
        <v>0</v>
      </c>
      <c r="AA4294" s="22">
        <f t="shared" si="2064"/>
        <v>0</v>
      </c>
      <c r="AB4294" s="22">
        <f t="shared" si="2065"/>
        <v>0</v>
      </c>
      <c r="AC4294" s="22">
        <f t="shared" si="2066"/>
        <v>0</v>
      </c>
      <c r="AD4294" s="22">
        <f t="shared" si="2067"/>
        <v>0</v>
      </c>
    </row>
    <row r="4295" spans="3:30" x14ac:dyDescent="0.25">
      <c r="E4295" s="11">
        <v>43175.916666666664</v>
      </c>
      <c r="F4295" s="9">
        <v>12394.3</v>
      </c>
      <c r="G4295" s="9">
        <v>12401.29</v>
      </c>
      <c r="H4295" s="9">
        <v>12389.3</v>
      </c>
      <c r="I4295" s="9">
        <v>12395.05</v>
      </c>
      <c r="K4295" s="13">
        <f t="shared" si="2058"/>
        <v>0.75</v>
      </c>
      <c r="L4295" s="13">
        <f t="shared" si="2068"/>
        <v>36.609999999998763</v>
      </c>
      <c r="M4295" s="13">
        <f t="shared" si="2059"/>
        <v>11.990000000001601</v>
      </c>
      <c r="N4295" s="13"/>
      <c r="X4295">
        <f t="shared" si="2061"/>
        <v>0.75</v>
      </c>
      <c r="Y4295">
        <f t="shared" si="2062"/>
        <v>0</v>
      </c>
      <c r="Z4295">
        <f t="shared" si="2063"/>
        <v>0</v>
      </c>
      <c r="AA4295" s="22">
        <f t="shared" si="2064"/>
        <v>0</v>
      </c>
      <c r="AB4295" s="22">
        <f t="shared" si="2065"/>
        <v>0</v>
      </c>
      <c r="AC4295" s="22">
        <f t="shared" si="2066"/>
        <v>0</v>
      </c>
      <c r="AD4295" s="22">
        <f t="shared" si="2067"/>
        <v>0</v>
      </c>
    </row>
    <row r="4296" spans="3:30" hidden="1" x14ac:dyDescent="0.25">
      <c r="E4296" s="12">
        <v>43178.041666666664</v>
      </c>
      <c r="F4296" s="10">
        <v>12381.87</v>
      </c>
      <c r="G4296" s="10">
        <v>12389.62</v>
      </c>
      <c r="H4296" s="10">
        <v>12379.62</v>
      </c>
      <c r="I4296" s="10">
        <v>12385.12</v>
      </c>
      <c r="L4296" s="13">
        <f>L4295+K4297</f>
        <v>36.609999999998763</v>
      </c>
    </row>
    <row r="4297" spans="3:30" hidden="1" x14ac:dyDescent="0.25">
      <c r="E4297" s="11">
        <v>43178.083333333336</v>
      </c>
      <c r="F4297" s="9">
        <v>12386.24</v>
      </c>
      <c r="G4297" s="9">
        <v>12395.24</v>
      </c>
      <c r="H4297" s="9">
        <v>12370.75</v>
      </c>
      <c r="I4297" s="9">
        <v>12373</v>
      </c>
    </row>
    <row r="4298" spans="3:30" hidden="1" x14ac:dyDescent="0.25">
      <c r="E4298" s="12">
        <v>43178.125</v>
      </c>
      <c r="F4298" s="10">
        <v>12372.44</v>
      </c>
      <c r="G4298" s="10">
        <v>12373</v>
      </c>
      <c r="H4298" s="10">
        <v>12350.53</v>
      </c>
      <c r="I4298" s="10">
        <v>12361.9</v>
      </c>
    </row>
    <row r="4299" spans="3:30" hidden="1" x14ac:dyDescent="0.25">
      <c r="E4299" s="11">
        <v>43178.166666666664</v>
      </c>
      <c r="F4299" s="9">
        <v>12362.47</v>
      </c>
      <c r="G4299" s="9">
        <v>12374.84</v>
      </c>
      <c r="H4299" s="9">
        <v>12361.9</v>
      </c>
      <c r="I4299" s="9">
        <v>12364.16</v>
      </c>
    </row>
    <row r="4300" spans="3:30" hidden="1" x14ac:dyDescent="0.25">
      <c r="E4300" s="12">
        <v>43178.208333333336</v>
      </c>
      <c r="F4300" s="10">
        <v>12365.28</v>
      </c>
      <c r="G4300" s="10">
        <v>12369.78</v>
      </c>
      <c r="H4300" s="10">
        <v>12361.91</v>
      </c>
      <c r="I4300" s="10">
        <v>12364.16</v>
      </c>
    </row>
    <row r="4301" spans="3:30" hidden="1" x14ac:dyDescent="0.25">
      <c r="E4301" s="11">
        <v>43178.25</v>
      </c>
      <c r="F4301" s="9">
        <v>12364.16</v>
      </c>
      <c r="G4301" s="9">
        <v>12367.53</v>
      </c>
      <c r="H4301" s="9">
        <v>12363.04</v>
      </c>
      <c r="I4301" s="9">
        <v>12363.04</v>
      </c>
    </row>
    <row r="4302" spans="3:30" hidden="1" x14ac:dyDescent="0.25">
      <c r="E4302" s="12">
        <v>43178.291666666664</v>
      </c>
      <c r="F4302" s="10">
        <v>12364.16</v>
      </c>
      <c r="G4302" s="10">
        <v>12367.92</v>
      </c>
      <c r="H4302" s="10">
        <v>12350.67</v>
      </c>
      <c r="I4302" s="10">
        <v>12356.3</v>
      </c>
    </row>
    <row r="4303" spans="3:30" x14ac:dyDescent="0.25">
      <c r="C4303">
        <v>1</v>
      </c>
      <c r="E4303" s="11">
        <v>43178.333333333336</v>
      </c>
      <c r="F4303" s="9">
        <v>12355.17</v>
      </c>
      <c r="G4303" s="9">
        <v>12359.68</v>
      </c>
      <c r="H4303" s="9">
        <v>12346.79</v>
      </c>
      <c r="I4303" s="9">
        <v>12346.79</v>
      </c>
      <c r="K4303" s="13">
        <f t="shared" ref="K4303:K4317" si="2069">I4303-F4303</f>
        <v>-8.3799999999991996</v>
      </c>
      <c r="L4303" s="13">
        <v>0</v>
      </c>
      <c r="M4303" s="13">
        <f t="shared" ref="M4303:M4317" si="2070">G4303-H4303</f>
        <v>12.889999999999418</v>
      </c>
      <c r="N4303" s="13">
        <f t="shared" ref="N4303" si="2071">I4317-F4303</f>
        <v>-111.19000000000051</v>
      </c>
      <c r="O4303" s="18">
        <f>IF(K4303*N4303&gt;0,1,0)</f>
        <v>1</v>
      </c>
      <c r="S4303" s="13">
        <f>MAX(G4303:G4319)</f>
        <v>12370.17</v>
      </c>
      <c r="X4303">
        <f t="shared" ref="X4303:X4317" si="2072">ABS(K4303)</f>
        <v>8.3799999999991996</v>
      </c>
      <c r="Y4303">
        <f t="shared" ref="Y4303:Y4317" si="2073">ABS(N4303)</f>
        <v>111.19000000000051</v>
      </c>
      <c r="Z4303">
        <f t="shared" ref="Z4303:Z4317" si="2074">IF(S4303&lt;1000,ABS(S4303),0)</f>
        <v>0</v>
      </c>
      <c r="AA4303" s="22">
        <f t="shared" ref="AA4303:AA4317" si="2075">ABS(P4303)</f>
        <v>0</v>
      </c>
      <c r="AB4303" s="22">
        <f t="shared" ref="AB4303:AB4317" si="2076">ABS(Q4303)</f>
        <v>0</v>
      </c>
      <c r="AC4303" s="22">
        <f t="shared" ref="AC4303:AC4317" si="2077">IF(O4303=1,ABS(P4304),0)</f>
        <v>0</v>
      </c>
      <c r="AD4303" s="22">
        <f t="shared" ref="AD4303:AD4317" si="2078">IF(O4303=0,ABS(Q4304),0)</f>
        <v>0</v>
      </c>
    </row>
    <row r="4304" spans="3:30" x14ac:dyDescent="0.25">
      <c r="E4304" s="12">
        <v>43178.375</v>
      </c>
      <c r="F4304" s="10">
        <v>12354.79</v>
      </c>
      <c r="G4304" s="10">
        <v>12364</v>
      </c>
      <c r="H4304" s="10">
        <v>12338.02</v>
      </c>
      <c r="I4304" s="10">
        <v>12348.79</v>
      </c>
      <c r="K4304" s="13">
        <f t="shared" si="2069"/>
        <v>-6</v>
      </c>
      <c r="L4304" s="13">
        <f t="shared" ref="L4304:L4317" si="2079">L4303+K4304</f>
        <v>-6</v>
      </c>
      <c r="M4304" s="13">
        <f t="shared" si="2070"/>
        <v>25.979999999999563</v>
      </c>
      <c r="N4304" s="13"/>
      <c r="S4304" s="13">
        <f>MIN(H4303:H4319)</f>
        <v>12159.25</v>
      </c>
      <c r="X4304">
        <f t="shared" si="2072"/>
        <v>6</v>
      </c>
      <c r="Y4304">
        <f t="shared" si="2073"/>
        <v>0</v>
      </c>
      <c r="Z4304">
        <f t="shared" si="2074"/>
        <v>0</v>
      </c>
      <c r="AA4304" s="22">
        <f t="shared" si="2075"/>
        <v>0</v>
      </c>
      <c r="AB4304" s="22">
        <f t="shared" si="2076"/>
        <v>0</v>
      </c>
      <c r="AC4304" s="22">
        <f t="shared" si="2077"/>
        <v>0</v>
      </c>
      <c r="AD4304" s="22">
        <f t="shared" si="2078"/>
        <v>0</v>
      </c>
    </row>
    <row r="4305" spans="5:30" x14ac:dyDescent="0.25">
      <c r="E4305" s="11">
        <v>43178.416666666664</v>
      </c>
      <c r="F4305" s="9">
        <v>12351.04</v>
      </c>
      <c r="G4305" s="9">
        <v>12370.17</v>
      </c>
      <c r="H4305" s="9">
        <v>12227.92</v>
      </c>
      <c r="I4305" s="9">
        <v>12249.63</v>
      </c>
      <c r="K4305" s="13">
        <f t="shared" si="2069"/>
        <v>-101.41000000000167</v>
      </c>
      <c r="L4305" s="13">
        <f t="shared" si="2079"/>
        <v>-107.41000000000167</v>
      </c>
      <c r="M4305" s="13">
        <f t="shared" si="2070"/>
        <v>142.25</v>
      </c>
      <c r="N4305" s="13"/>
      <c r="S4305" s="13">
        <f>S4303-S4304</f>
        <v>210.92000000000007</v>
      </c>
      <c r="X4305">
        <f t="shared" si="2072"/>
        <v>101.41000000000167</v>
      </c>
      <c r="Y4305">
        <f t="shared" si="2073"/>
        <v>0</v>
      </c>
      <c r="Z4305">
        <f t="shared" si="2074"/>
        <v>210.92000000000007</v>
      </c>
      <c r="AA4305" s="22">
        <f t="shared" si="2075"/>
        <v>0</v>
      </c>
      <c r="AB4305" s="22">
        <f t="shared" si="2076"/>
        <v>0</v>
      </c>
      <c r="AC4305" s="22">
        <f t="shared" si="2077"/>
        <v>0</v>
      </c>
      <c r="AD4305" s="22">
        <f t="shared" si="2078"/>
        <v>0.50817173342366118</v>
      </c>
    </row>
    <row r="4306" spans="5:30" x14ac:dyDescent="0.25">
      <c r="E4306" s="12">
        <v>43178.458333333336</v>
      </c>
      <c r="F4306" s="10">
        <v>12248.88</v>
      </c>
      <c r="G4306" s="10">
        <v>12292.95</v>
      </c>
      <c r="H4306" s="10">
        <v>12234.71</v>
      </c>
      <c r="I4306" s="10">
        <v>12289.48</v>
      </c>
      <c r="K4306" s="13">
        <f t="shared" si="2069"/>
        <v>40.600000000000364</v>
      </c>
      <c r="L4306" s="13">
        <f t="shared" si="2079"/>
        <v>-66.81000000000131</v>
      </c>
      <c r="M4306" s="13">
        <f t="shared" si="2070"/>
        <v>58.240000000001601</v>
      </c>
      <c r="N4306" s="13"/>
      <c r="P4306">
        <f>_xlfn.IFS(K4305&lt;0,MIN(L4305:L4319),K4305&gt;0,MAX(L4305:L4319))/S4284</f>
        <v>-1.4694724362774192</v>
      </c>
      <c r="Q4306">
        <f>_xlfn.IFS(K4305&lt;0,MAX(L4305:L4319),K4305&gt;0,MIN(L4305:L4319))/S4284</f>
        <v>-0.50817173342366118</v>
      </c>
      <c r="X4306">
        <f t="shared" si="2072"/>
        <v>40.600000000000364</v>
      </c>
      <c r="Y4306">
        <f t="shared" si="2073"/>
        <v>0</v>
      </c>
      <c r="Z4306">
        <f t="shared" si="2074"/>
        <v>0</v>
      </c>
      <c r="AA4306" s="22">
        <f t="shared" si="2075"/>
        <v>1.4694724362774192</v>
      </c>
      <c r="AB4306" s="22">
        <f t="shared" si="2076"/>
        <v>0.50817173342366118</v>
      </c>
      <c r="AC4306" s="22">
        <f t="shared" si="2077"/>
        <v>0</v>
      </c>
      <c r="AD4306" s="22">
        <f t="shared" si="2078"/>
        <v>0</v>
      </c>
    </row>
    <row r="4307" spans="5:30" x14ac:dyDescent="0.25">
      <c r="E4307" s="11">
        <v>43178.5</v>
      </c>
      <c r="F4307" s="9">
        <v>12289.47</v>
      </c>
      <c r="G4307" s="9">
        <v>12292.95</v>
      </c>
      <c r="H4307" s="9">
        <v>12253.64</v>
      </c>
      <c r="I4307" s="9">
        <v>12273.19</v>
      </c>
      <c r="K4307" s="13">
        <f t="shared" si="2069"/>
        <v>-16.279999999998836</v>
      </c>
      <c r="L4307" s="13">
        <f t="shared" si="2079"/>
        <v>-83.090000000000146</v>
      </c>
      <c r="M4307" s="13">
        <f t="shared" si="2070"/>
        <v>39.31000000000131</v>
      </c>
      <c r="N4307" s="13"/>
      <c r="X4307">
        <f t="shared" si="2072"/>
        <v>16.279999999998836</v>
      </c>
      <c r="Y4307">
        <f t="shared" si="2073"/>
        <v>0</v>
      </c>
      <c r="Z4307">
        <f t="shared" si="2074"/>
        <v>0</v>
      </c>
      <c r="AA4307" s="22">
        <f t="shared" si="2075"/>
        <v>0</v>
      </c>
      <c r="AB4307" s="22">
        <f t="shared" si="2076"/>
        <v>0</v>
      </c>
      <c r="AC4307" s="22">
        <f t="shared" si="2077"/>
        <v>0</v>
      </c>
      <c r="AD4307" s="22">
        <f t="shared" si="2078"/>
        <v>0</v>
      </c>
    </row>
    <row r="4308" spans="5:30" x14ac:dyDescent="0.25">
      <c r="E4308" s="12">
        <v>43178.541666666664</v>
      </c>
      <c r="F4308" s="10">
        <v>12274.19</v>
      </c>
      <c r="G4308" s="10">
        <v>12301.01</v>
      </c>
      <c r="H4308" s="10">
        <v>12272.43</v>
      </c>
      <c r="I4308" s="10">
        <v>12297.27</v>
      </c>
      <c r="K4308" s="13">
        <f t="shared" si="2069"/>
        <v>23.079999999999927</v>
      </c>
      <c r="L4308" s="13">
        <f t="shared" si="2079"/>
        <v>-60.010000000000218</v>
      </c>
      <c r="M4308" s="13">
        <f t="shared" si="2070"/>
        <v>28.579999999999927</v>
      </c>
      <c r="N4308" s="13"/>
      <c r="X4308">
        <f t="shared" si="2072"/>
        <v>23.079999999999927</v>
      </c>
      <c r="Y4308">
        <f t="shared" si="2073"/>
        <v>0</v>
      </c>
      <c r="Z4308">
        <f t="shared" si="2074"/>
        <v>0</v>
      </c>
      <c r="AA4308" s="22">
        <f t="shared" si="2075"/>
        <v>0</v>
      </c>
      <c r="AB4308" s="22">
        <f t="shared" si="2076"/>
        <v>0</v>
      </c>
      <c r="AC4308" s="22">
        <f t="shared" si="2077"/>
        <v>0</v>
      </c>
      <c r="AD4308" s="22">
        <f t="shared" si="2078"/>
        <v>0</v>
      </c>
    </row>
    <row r="4309" spans="5:30" x14ac:dyDescent="0.25">
      <c r="E4309" s="11">
        <v>43178.583333333336</v>
      </c>
      <c r="F4309" s="9">
        <v>12297.02</v>
      </c>
      <c r="G4309" s="9">
        <v>12324.31</v>
      </c>
      <c r="H4309" s="9">
        <v>12279.8</v>
      </c>
      <c r="I4309" s="9">
        <v>12294.87</v>
      </c>
      <c r="K4309" s="13">
        <f t="shared" si="2069"/>
        <v>-2.1499999999996362</v>
      </c>
      <c r="L4309" s="13">
        <f t="shared" si="2079"/>
        <v>-62.159999999999854</v>
      </c>
      <c r="M4309" s="13">
        <f t="shared" si="2070"/>
        <v>44.510000000000218</v>
      </c>
      <c r="N4309" s="13"/>
      <c r="X4309">
        <f t="shared" si="2072"/>
        <v>2.1499999999996362</v>
      </c>
      <c r="Y4309">
        <f t="shared" si="2073"/>
        <v>0</v>
      </c>
      <c r="Z4309">
        <f t="shared" si="2074"/>
        <v>0</v>
      </c>
      <c r="AA4309" s="22">
        <f t="shared" si="2075"/>
        <v>0</v>
      </c>
      <c r="AB4309" s="22">
        <f t="shared" si="2076"/>
        <v>0</v>
      </c>
      <c r="AC4309" s="22">
        <f t="shared" si="2077"/>
        <v>0</v>
      </c>
      <c r="AD4309" s="22">
        <f t="shared" si="2078"/>
        <v>0</v>
      </c>
    </row>
    <row r="4310" spans="5:30" x14ac:dyDescent="0.25">
      <c r="E4310" s="12">
        <v>43178.625</v>
      </c>
      <c r="F4310" s="10">
        <v>12294.62</v>
      </c>
      <c r="G4310" s="10">
        <v>12296.87</v>
      </c>
      <c r="H4310" s="10">
        <v>12257.6</v>
      </c>
      <c r="I4310" s="10">
        <v>12287.05</v>
      </c>
      <c r="K4310" s="13">
        <f t="shared" si="2069"/>
        <v>-7.570000000001528</v>
      </c>
      <c r="L4310" s="13">
        <f t="shared" si="2079"/>
        <v>-69.730000000001382</v>
      </c>
      <c r="M4310" s="13">
        <f t="shared" si="2070"/>
        <v>39.270000000000437</v>
      </c>
      <c r="N4310" s="13"/>
      <c r="X4310">
        <f t="shared" si="2072"/>
        <v>7.570000000001528</v>
      </c>
      <c r="Y4310">
        <f t="shared" si="2073"/>
        <v>0</v>
      </c>
      <c r="Z4310">
        <f t="shared" si="2074"/>
        <v>0</v>
      </c>
      <c r="AA4310" s="22">
        <f t="shared" si="2075"/>
        <v>0</v>
      </c>
      <c r="AB4310" s="22">
        <f t="shared" si="2076"/>
        <v>0</v>
      </c>
      <c r="AC4310" s="22">
        <f t="shared" si="2077"/>
        <v>0</v>
      </c>
      <c r="AD4310" s="22">
        <f t="shared" si="2078"/>
        <v>0</v>
      </c>
    </row>
    <row r="4311" spans="5:30" x14ac:dyDescent="0.25">
      <c r="E4311" s="11">
        <v>43178.666666666664</v>
      </c>
      <c r="F4311" s="9">
        <v>12286.05</v>
      </c>
      <c r="G4311" s="9">
        <v>12291.05</v>
      </c>
      <c r="H4311" s="9">
        <v>12232.27</v>
      </c>
      <c r="I4311" s="9">
        <v>12242.22</v>
      </c>
      <c r="K4311" s="13">
        <f t="shared" si="2069"/>
        <v>-43.829999999999927</v>
      </c>
      <c r="L4311" s="13">
        <f t="shared" si="2079"/>
        <v>-113.56000000000131</v>
      </c>
      <c r="M4311" s="13">
        <f t="shared" si="2070"/>
        <v>58.779999999998836</v>
      </c>
      <c r="N4311" s="13"/>
      <c r="X4311">
        <f t="shared" si="2072"/>
        <v>43.829999999999927</v>
      </c>
      <c r="Y4311">
        <f t="shared" si="2073"/>
        <v>0</v>
      </c>
      <c r="Z4311">
        <f t="shared" si="2074"/>
        <v>0</v>
      </c>
      <c r="AA4311" s="22">
        <f t="shared" si="2075"/>
        <v>0</v>
      </c>
      <c r="AB4311" s="22">
        <f t="shared" si="2076"/>
        <v>0</v>
      </c>
      <c r="AC4311" s="22">
        <f t="shared" si="2077"/>
        <v>0</v>
      </c>
      <c r="AD4311" s="22">
        <f t="shared" si="2078"/>
        <v>0</v>
      </c>
    </row>
    <row r="4312" spans="5:30" x14ac:dyDescent="0.25">
      <c r="E4312" s="12">
        <v>43178.708333333336</v>
      </c>
      <c r="F4312" s="10">
        <v>12241.97</v>
      </c>
      <c r="G4312" s="10">
        <v>12258.62</v>
      </c>
      <c r="H4312" s="10">
        <v>12181.66</v>
      </c>
      <c r="I4312" s="10">
        <v>12200</v>
      </c>
      <c r="K4312" s="13">
        <f t="shared" si="2069"/>
        <v>-41.969999999999345</v>
      </c>
      <c r="L4312" s="13">
        <f t="shared" si="2079"/>
        <v>-155.53000000000065</v>
      </c>
      <c r="M4312" s="13">
        <f t="shared" si="2070"/>
        <v>76.960000000000946</v>
      </c>
      <c r="N4312" s="13"/>
      <c r="X4312">
        <f t="shared" si="2072"/>
        <v>41.969999999999345</v>
      </c>
      <c r="Y4312">
        <f t="shared" si="2073"/>
        <v>0</v>
      </c>
      <c r="Z4312">
        <f t="shared" si="2074"/>
        <v>0</v>
      </c>
      <c r="AA4312" s="22">
        <f t="shared" si="2075"/>
        <v>0</v>
      </c>
      <c r="AB4312" s="22">
        <f t="shared" si="2076"/>
        <v>0</v>
      </c>
      <c r="AC4312" s="22">
        <f t="shared" si="2077"/>
        <v>0</v>
      </c>
      <c r="AD4312" s="22">
        <f t="shared" si="2078"/>
        <v>0</v>
      </c>
    </row>
    <row r="4313" spans="5:30" x14ac:dyDescent="0.25">
      <c r="E4313" s="11">
        <v>43178.75</v>
      </c>
      <c r="F4313" s="9">
        <v>12200.5</v>
      </c>
      <c r="G4313" s="9">
        <v>12226.23</v>
      </c>
      <c r="H4313" s="9">
        <v>12187.74</v>
      </c>
      <c r="I4313" s="9">
        <v>12200.49</v>
      </c>
      <c r="K4313" s="13">
        <f t="shared" si="2069"/>
        <v>-1.0000000000218279E-2</v>
      </c>
      <c r="L4313" s="13">
        <f t="shared" si="2079"/>
        <v>-155.54000000000087</v>
      </c>
      <c r="M4313" s="13">
        <f t="shared" si="2070"/>
        <v>38.489999999999782</v>
      </c>
      <c r="N4313" s="13"/>
      <c r="X4313">
        <f t="shared" si="2072"/>
        <v>1.0000000000218279E-2</v>
      </c>
      <c r="Y4313">
        <f t="shared" si="2073"/>
        <v>0</v>
      </c>
      <c r="Z4313">
        <f t="shared" si="2074"/>
        <v>0</v>
      </c>
      <c r="AA4313" s="22">
        <f t="shared" si="2075"/>
        <v>0</v>
      </c>
      <c r="AB4313" s="22">
        <f t="shared" si="2076"/>
        <v>0</v>
      </c>
      <c r="AC4313" s="22">
        <f t="shared" si="2077"/>
        <v>0</v>
      </c>
      <c r="AD4313" s="22">
        <f t="shared" si="2078"/>
        <v>0</v>
      </c>
    </row>
    <row r="4314" spans="5:30" x14ac:dyDescent="0.25">
      <c r="E4314" s="12">
        <v>43178.791666666664</v>
      </c>
      <c r="F4314" s="10">
        <v>12199.49</v>
      </c>
      <c r="G4314" s="10">
        <v>12205.24</v>
      </c>
      <c r="H4314" s="10">
        <v>12166.75</v>
      </c>
      <c r="I4314" s="10">
        <v>12194.99</v>
      </c>
      <c r="K4314" s="13">
        <f t="shared" si="2069"/>
        <v>-4.5</v>
      </c>
      <c r="L4314" s="13">
        <f t="shared" si="2079"/>
        <v>-160.04000000000087</v>
      </c>
      <c r="M4314" s="13">
        <f t="shared" si="2070"/>
        <v>38.489999999999782</v>
      </c>
      <c r="N4314" s="13"/>
      <c r="X4314">
        <f t="shared" si="2072"/>
        <v>4.5</v>
      </c>
      <c r="Y4314">
        <f t="shared" si="2073"/>
        <v>0</v>
      </c>
      <c r="Z4314">
        <f t="shared" si="2074"/>
        <v>0</v>
      </c>
      <c r="AA4314" s="22">
        <f t="shared" si="2075"/>
        <v>0</v>
      </c>
      <c r="AB4314" s="22">
        <f t="shared" si="2076"/>
        <v>0</v>
      </c>
      <c r="AC4314" s="22">
        <f t="shared" si="2077"/>
        <v>0</v>
      </c>
      <c r="AD4314" s="22">
        <f t="shared" si="2078"/>
        <v>0</v>
      </c>
    </row>
    <row r="4315" spans="5:30" x14ac:dyDescent="0.25">
      <c r="E4315" s="11">
        <v>43178.833333333336</v>
      </c>
      <c r="F4315" s="9">
        <v>12193.74</v>
      </c>
      <c r="G4315" s="9">
        <v>12209.74</v>
      </c>
      <c r="H4315" s="9">
        <v>12159.25</v>
      </c>
      <c r="I4315" s="9">
        <v>12180.25</v>
      </c>
      <c r="K4315" s="13">
        <f t="shared" si="2069"/>
        <v>-13.489999999999782</v>
      </c>
      <c r="L4315" s="13">
        <f t="shared" si="2079"/>
        <v>-173.53000000000065</v>
      </c>
      <c r="M4315" s="13">
        <f t="shared" si="2070"/>
        <v>50.489999999999782</v>
      </c>
      <c r="N4315" s="13"/>
      <c r="X4315">
        <f t="shared" si="2072"/>
        <v>13.489999999999782</v>
      </c>
      <c r="Y4315">
        <f t="shared" si="2073"/>
        <v>0</v>
      </c>
      <c r="Z4315">
        <f t="shared" si="2074"/>
        <v>0</v>
      </c>
      <c r="AA4315" s="22">
        <f t="shared" si="2075"/>
        <v>0</v>
      </c>
      <c r="AB4315" s="22">
        <f t="shared" si="2076"/>
        <v>0</v>
      </c>
      <c r="AC4315" s="22">
        <f t="shared" si="2077"/>
        <v>0</v>
      </c>
      <c r="AD4315" s="22">
        <f t="shared" si="2078"/>
        <v>0</v>
      </c>
    </row>
    <row r="4316" spans="5:30" x14ac:dyDescent="0.25">
      <c r="E4316" s="12">
        <v>43178.875</v>
      </c>
      <c r="F4316" s="10">
        <v>12180.75</v>
      </c>
      <c r="G4316" s="10">
        <v>12231.48</v>
      </c>
      <c r="H4316" s="10">
        <v>12168.25</v>
      </c>
      <c r="I4316" s="10">
        <v>12224.24</v>
      </c>
      <c r="K4316" s="13">
        <f t="shared" si="2069"/>
        <v>43.489999999999782</v>
      </c>
      <c r="L4316" s="13">
        <f t="shared" si="2079"/>
        <v>-130.04000000000087</v>
      </c>
      <c r="M4316" s="13">
        <f t="shared" si="2070"/>
        <v>63.229999999999563</v>
      </c>
      <c r="N4316" s="13"/>
      <c r="X4316">
        <f t="shared" si="2072"/>
        <v>43.489999999999782</v>
      </c>
      <c r="Y4316">
        <f t="shared" si="2073"/>
        <v>0</v>
      </c>
      <c r="Z4316">
        <f t="shared" si="2074"/>
        <v>0</v>
      </c>
      <c r="AA4316" s="22">
        <f t="shared" si="2075"/>
        <v>0</v>
      </c>
      <c r="AB4316" s="22">
        <f t="shared" si="2076"/>
        <v>0</v>
      </c>
      <c r="AC4316" s="22">
        <f t="shared" si="2077"/>
        <v>0</v>
      </c>
      <c r="AD4316" s="22">
        <f t="shared" si="2078"/>
        <v>0</v>
      </c>
    </row>
    <row r="4317" spans="5:30" x14ac:dyDescent="0.25">
      <c r="E4317" s="11">
        <v>43178.916666666664</v>
      </c>
      <c r="F4317" s="9">
        <v>12223.99</v>
      </c>
      <c r="G4317" s="9">
        <v>12248.98</v>
      </c>
      <c r="H4317" s="9">
        <v>12223.99</v>
      </c>
      <c r="I4317" s="9">
        <v>12243.98</v>
      </c>
      <c r="K4317" s="13">
        <f t="shared" si="2069"/>
        <v>19.989999999999782</v>
      </c>
      <c r="L4317" s="13">
        <f t="shared" si="2079"/>
        <v>-110.05000000000109</v>
      </c>
      <c r="M4317" s="13">
        <f t="shared" si="2070"/>
        <v>24.989999999999782</v>
      </c>
      <c r="N4317" s="13"/>
      <c r="X4317">
        <f t="shared" si="2072"/>
        <v>19.989999999999782</v>
      </c>
      <c r="Y4317">
        <f t="shared" si="2073"/>
        <v>0</v>
      </c>
      <c r="Z4317">
        <f t="shared" si="2074"/>
        <v>0</v>
      </c>
      <c r="AA4317" s="22">
        <f t="shared" si="2075"/>
        <v>0</v>
      </c>
      <c r="AB4317" s="22">
        <f t="shared" si="2076"/>
        <v>0</v>
      </c>
      <c r="AC4317" s="22">
        <f t="shared" si="2077"/>
        <v>0</v>
      </c>
      <c r="AD4317" s="22">
        <f t="shared" si="2078"/>
        <v>0</v>
      </c>
    </row>
    <row r="4318" spans="5:30" hidden="1" x14ac:dyDescent="0.25">
      <c r="E4318" s="12">
        <v>43179</v>
      </c>
      <c r="F4318" s="10">
        <v>12237.32</v>
      </c>
      <c r="G4318" s="10">
        <v>12237.89</v>
      </c>
      <c r="H4318" s="10">
        <v>12219.83</v>
      </c>
      <c r="I4318" s="10">
        <v>12226.89</v>
      </c>
    </row>
    <row r="4319" spans="5:30" hidden="1" x14ac:dyDescent="0.25">
      <c r="E4319" s="11">
        <v>43179.041666666664</v>
      </c>
      <c r="F4319" s="9">
        <v>12228.02</v>
      </c>
      <c r="G4319" s="9">
        <v>12228.02</v>
      </c>
      <c r="H4319" s="9">
        <v>12213.4</v>
      </c>
      <c r="I4319" s="9">
        <v>12221.27</v>
      </c>
    </row>
    <row r="4320" spans="5:30" hidden="1" x14ac:dyDescent="0.25">
      <c r="E4320" s="12">
        <v>43179.083333333336</v>
      </c>
      <c r="F4320" s="10">
        <v>12222.4</v>
      </c>
      <c r="G4320" s="10">
        <v>12249.26</v>
      </c>
      <c r="H4320" s="10">
        <v>12220.15</v>
      </c>
      <c r="I4320" s="10">
        <v>12226.77</v>
      </c>
    </row>
    <row r="4321" spans="3:30" hidden="1" x14ac:dyDescent="0.25">
      <c r="E4321" s="11">
        <v>43179.125</v>
      </c>
      <c r="F4321" s="9">
        <v>12225.65</v>
      </c>
      <c r="G4321" s="9">
        <v>12252.41</v>
      </c>
      <c r="H4321" s="9">
        <v>12225.55</v>
      </c>
      <c r="I4321" s="9">
        <v>12237.8</v>
      </c>
    </row>
    <row r="4322" spans="3:30" hidden="1" x14ac:dyDescent="0.25">
      <c r="E4322" s="12">
        <v>43179.166666666664</v>
      </c>
      <c r="F4322" s="10">
        <v>12236.67</v>
      </c>
      <c r="G4322" s="10">
        <v>12238.92</v>
      </c>
      <c r="H4322" s="10">
        <v>12226.55</v>
      </c>
      <c r="I4322" s="10">
        <v>12229.93</v>
      </c>
    </row>
    <row r="4323" spans="3:30" hidden="1" x14ac:dyDescent="0.25">
      <c r="E4323" s="11">
        <v>43179.208333333336</v>
      </c>
      <c r="F4323" s="9">
        <v>12231.05</v>
      </c>
      <c r="G4323" s="9">
        <v>12247.92</v>
      </c>
      <c r="H4323" s="9">
        <v>12231.05</v>
      </c>
      <c r="I4323" s="9">
        <v>12243.42</v>
      </c>
    </row>
    <row r="4324" spans="3:30" hidden="1" x14ac:dyDescent="0.25">
      <c r="E4324" s="12">
        <v>43179.25</v>
      </c>
      <c r="F4324" s="10">
        <v>12242.3</v>
      </c>
      <c r="G4324" s="10">
        <v>12264.92</v>
      </c>
      <c r="H4324" s="10">
        <v>12241.17</v>
      </c>
      <c r="I4324" s="10">
        <v>12254.3</v>
      </c>
    </row>
    <row r="4325" spans="3:30" hidden="1" x14ac:dyDescent="0.25">
      <c r="E4325" s="11">
        <v>43179.291666666664</v>
      </c>
      <c r="F4325" s="9">
        <v>12253.17</v>
      </c>
      <c r="G4325" s="9">
        <v>12267.91</v>
      </c>
      <c r="H4325" s="9">
        <v>12252</v>
      </c>
      <c r="I4325" s="9">
        <v>12266.79</v>
      </c>
    </row>
    <row r="4326" spans="3:30" x14ac:dyDescent="0.25">
      <c r="C4326">
        <v>1</v>
      </c>
      <c r="E4326" s="12">
        <v>43179.333333333336</v>
      </c>
      <c r="F4326" s="10">
        <v>12266.23</v>
      </c>
      <c r="G4326" s="10">
        <v>12274.15</v>
      </c>
      <c r="H4326" s="10">
        <v>12259.56</v>
      </c>
      <c r="I4326" s="10">
        <v>12271.68</v>
      </c>
      <c r="K4326" s="13">
        <f t="shared" ref="K4326:K4340" si="2080">I4326-F4326</f>
        <v>5.4500000000007276</v>
      </c>
      <c r="L4326" s="13">
        <v>0</v>
      </c>
      <c r="M4326" s="13">
        <f t="shared" ref="M4326:M4340" si="2081">G4326-H4326</f>
        <v>14.590000000000146</v>
      </c>
      <c r="N4326" s="13">
        <f t="shared" ref="N4326" si="2082">I4340-F4326</f>
        <v>72.590000000000146</v>
      </c>
      <c r="O4326" s="18">
        <f>IF(K4326*N4326&gt;0,1,0)</f>
        <v>1</v>
      </c>
      <c r="S4326" s="13">
        <f>MAX(G4326:G4342)</f>
        <v>12349.91</v>
      </c>
      <c r="X4326">
        <f t="shared" ref="X4326:X4340" si="2083">ABS(K4326)</f>
        <v>5.4500000000007276</v>
      </c>
      <c r="Y4326">
        <f t="shared" ref="Y4326:Y4340" si="2084">ABS(N4326)</f>
        <v>72.590000000000146</v>
      </c>
      <c r="Z4326">
        <f t="shared" ref="Z4326:Z4340" si="2085">IF(S4326&lt;1000,ABS(S4326),0)</f>
        <v>0</v>
      </c>
      <c r="AA4326" s="22">
        <f t="shared" ref="AA4326:AA4340" si="2086">ABS(P4326)</f>
        <v>0</v>
      </c>
      <c r="AB4326" s="22">
        <f t="shared" ref="AB4326:AB4340" si="2087">ABS(Q4326)</f>
        <v>0</v>
      </c>
      <c r="AC4326" s="22">
        <f t="shared" ref="AC4326:AC4340" si="2088">IF(O4326=1,ABS(P4327),0)</f>
        <v>0.24890953916176742</v>
      </c>
      <c r="AD4326" s="22">
        <f t="shared" ref="AD4326:AD4340" si="2089">IF(O4326=0,ABS(Q4327),0)</f>
        <v>0</v>
      </c>
    </row>
    <row r="4327" spans="3:30" x14ac:dyDescent="0.25">
      <c r="E4327" s="11">
        <v>43179.375</v>
      </c>
      <c r="F4327" s="9">
        <v>12286.3</v>
      </c>
      <c r="G4327" s="9">
        <v>12286.3</v>
      </c>
      <c r="H4327" s="9">
        <v>12243.02</v>
      </c>
      <c r="I4327" s="9">
        <v>12246.06</v>
      </c>
      <c r="K4327" s="13">
        <f t="shared" si="2080"/>
        <v>-40.239999999999782</v>
      </c>
      <c r="L4327" s="13">
        <f t="shared" ref="L4327:L4340" si="2090">L4326+K4327</f>
        <v>-40.239999999999782</v>
      </c>
      <c r="M4327" s="13">
        <f t="shared" si="2081"/>
        <v>43.279999999998836</v>
      </c>
      <c r="N4327" s="13"/>
      <c r="P4327">
        <f>_xlfn.IFS(K4326&lt;0,MIN(L4326:L4340),K4326&gt;0,MAX(L4326:L4340))/S4305</f>
        <v>0.24890953916176742</v>
      </c>
      <c r="Q4327">
        <f>_xlfn.IFS(K4326&lt;0,MAX(L4326:L4340),K4326&gt;0,MIN(L4326:L4340))/S4305</f>
        <v>-0.34719324862506895</v>
      </c>
      <c r="S4327" s="13">
        <f>MIN(H4326:H4342)</f>
        <v>12188.53</v>
      </c>
      <c r="X4327">
        <f t="shared" si="2083"/>
        <v>40.239999999999782</v>
      </c>
      <c r="Y4327">
        <f t="shared" si="2084"/>
        <v>0</v>
      </c>
      <c r="Z4327">
        <f t="shared" si="2085"/>
        <v>0</v>
      </c>
      <c r="AA4327" s="22">
        <f t="shared" si="2086"/>
        <v>0.24890953916176742</v>
      </c>
      <c r="AB4327" s="22">
        <f t="shared" si="2087"/>
        <v>0.34719324862506895</v>
      </c>
      <c r="AC4327" s="22">
        <f t="shared" si="2088"/>
        <v>0</v>
      </c>
      <c r="AD4327" s="22">
        <f t="shared" si="2089"/>
        <v>0</v>
      </c>
    </row>
    <row r="4328" spans="3:30" x14ac:dyDescent="0.25">
      <c r="E4328" s="12">
        <v>43179.416666666664</v>
      </c>
      <c r="F4328" s="10">
        <v>12243.81</v>
      </c>
      <c r="G4328" s="10">
        <v>12268.01</v>
      </c>
      <c r="H4328" s="10">
        <v>12215.43</v>
      </c>
      <c r="I4328" s="10">
        <v>12235.86</v>
      </c>
      <c r="K4328" s="13">
        <f t="shared" si="2080"/>
        <v>-7.9499999999989086</v>
      </c>
      <c r="L4328" s="13">
        <f t="shared" si="2090"/>
        <v>-48.18999999999869</v>
      </c>
      <c r="M4328" s="13">
        <f t="shared" si="2081"/>
        <v>52.579999999999927</v>
      </c>
      <c r="N4328" s="13"/>
      <c r="S4328" s="13">
        <f>S4326-S4327</f>
        <v>161.3799999999992</v>
      </c>
      <c r="X4328">
        <f t="shared" si="2083"/>
        <v>7.9499999999989086</v>
      </c>
      <c r="Y4328">
        <f t="shared" si="2084"/>
        <v>0</v>
      </c>
      <c r="Z4328">
        <f t="shared" si="2085"/>
        <v>161.3799999999992</v>
      </c>
      <c r="AA4328" s="22">
        <f t="shared" si="2086"/>
        <v>0</v>
      </c>
      <c r="AB4328" s="22">
        <f t="shared" si="2087"/>
        <v>0</v>
      </c>
      <c r="AC4328" s="22">
        <f t="shared" si="2088"/>
        <v>0</v>
      </c>
      <c r="AD4328" s="22">
        <f t="shared" si="2089"/>
        <v>0</v>
      </c>
    </row>
    <row r="4329" spans="3:30" x14ac:dyDescent="0.25">
      <c r="E4329" s="11">
        <v>43179.458333333336</v>
      </c>
      <c r="F4329" s="9">
        <v>12236.86</v>
      </c>
      <c r="G4329" s="9">
        <v>12238.93</v>
      </c>
      <c r="H4329" s="9">
        <v>12188.53</v>
      </c>
      <c r="I4329" s="9">
        <v>12211.82</v>
      </c>
      <c r="K4329" s="13">
        <f t="shared" si="2080"/>
        <v>-25.040000000000873</v>
      </c>
      <c r="L4329" s="13">
        <f t="shared" si="2090"/>
        <v>-73.229999999999563</v>
      </c>
      <c r="M4329" s="13">
        <f t="shared" si="2081"/>
        <v>50.399999999999636</v>
      </c>
      <c r="N4329" s="13"/>
      <c r="X4329">
        <f t="shared" si="2083"/>
        <v>25.040000000000873</v>
      </c>
      <c r="Y4329">
        <f t="shared" si="2084"/>
        <v>0</v>
      </c>
      <c r="Z4329">
        <f t="shared" si="2085"/>
        <v>0</v>
      </c>
      <c r="AA4329" s="22">
        <f t="shared" si="2086"/>
        <v>0</v>
      </c>
      <c r="AB4329" s="22">
        <f t="shared" si="2087"/>
        <v>0</v>
      </c>
      <c r="AC4329" s="22">
        <f t="shared" si="2088"/>
        <v>0</v>
      </c>
      <c r="AD4329" s="22">
        <f t="shared" si="2089"/>
        <v>0</v>
      </c>
    </row>
    <row r="4330" spans="3:30" x14ac:dyDescent="0.25">
      <c r="E4330" s="12">
        <v>43179.5</v>
      </c>
      <c r="F4330" s="10">
        <v>12211.83</v>
      </c>
      <c r="G4330" s="10">
        <v>12253.98</v>
      </c>
      <c r="H4330" s="10">
        <v>12208.33</v>
      </c>
      <c r="I4330" s="10">
        <v>12240.55</v>
      </c>
      <c r="K4330" s="13">
        <f t="shared" si="2080"/>
        <v>28.719999999999345</v>
      </c>
      <c r="L4330" s="13">
        <f t="shared" si="2090"/>
        <v>-44.510000000000218</v>
      </c>
      <c r="M4330" s="13">
        <f t="shared" si="2081"/>
        <v>45.649999999999636</v>
      </c>
      <c r="N4330" s="13"/>
      <c r="X4330">
        <f t="shared" si="2083"/>
        <v>28.719999999999345</v>
      </c>
      <c r="Y4330">
        <f t="shared" si="2084"/>
        <v>0</v>
      </c>
      <c r="Z4330">
        <f t="shared" si="2085"/>
        <v>0</v>
      </c>
      <c r="AA4330" s="22">
        <f t="shared" si="2086"/>
        <v>0</v>
      </c>
      <c r="AB4330" s="22">
        <f t="shared" si="2087"/>
        <v>0</v>
      </c>
      <c r="AC4330" s="22">
        <f t="shared" si="2088"/>
        <v>0</v>
      </c>
      <c r="AD4330" s="22">
        <f t="shared" si="2089"/>
        <v>0</v>
      </c>
    </row>
    <row r="4331" spans="3:30" x14ac:dyDescent="0.25">
      <c r="E4331" s="11">
        <v>43179.541666666664</v>
      </c>
      <c r="F4331" s="9">
        <v>12240.3</v>
      </c>
      <c r="G4331" s="9">
        <v>12283.05</v>
      </c>
      <c r="H4331" s="9">
        <v>12239.76</v>
      </c>
      <c r="I4331" s="9">
        <v>12274.83</v>
      </c>
      <c r="K4331" s="13">
        <f t="shared" si="2080"/>
        <v>34.530000000000655</v>
      </c>
      <c r="L4331" s="13">
        <f t="shared" si="2090"/>
        <v>-9.9799999999995634</v>
      </c>
      <c r="M4331" s="13">
        <f t="shared" si="2081"/>
        <v>43.289999999999054</v>
      </c>
      <c r="N4331" s="13"/>
      <c r="X4331">
        <f t="shared" si="2083"/>
        <v>34.530000000000655</v>
      </c>
      <c r="Y4331">
        <f t="shared" si="2084"/>
        <v>0</v>
      </c>
      <c r="Z4331">
        <f t="shared" si="2085"/>
        <v>0</v>
      </c>
      <c r="AA4331" s="22">
        <f t="shared" si="2086"/>
        <v>0</v>
      </c>
      <c r="AB4331" s="22">
        <f t="shared" si="2087"/>
        <v>0</v>
      </c>
      <c r="AC4331" s="22">
        <f t="shared" si="2088"/>
        <v>0</v>
      </c>
      <c r="AD4331" s="22">
        <f t="shared" si="2089"/>
        <v>0</v>
      </c>
    </row>
    <row r="4332" spans="3:30" x14ac:dyDescent="0.25">
      <c r="E4332" s="12">
        <v>43179.583333333336</v>
      </c>
      <c r="F4332" s="10">
        <v>12275.33</v>
      </c>
      <c r="G4332" s="10">
        <v>12277.04</v>
      </c>
      <c r="H4332" s="10">
        <v>12246.87</v>
      </c>
      <c r="I4332" s="10">
        <v>12252.93</v>
      </c>
      <c r="K4332" s="13">
        <f t="shared" si="2080"/>
        <v>-22.399999999999636</v>
      </c>
      <c r="L4332" s="13">
        <f t="shared" si="2090"/>
        <v>-32.3799999999992</v>
      </c>
      <c r="M4332" s="13">
        <f t="shared" si="2081"/>
        <v>30.170000000000073</v>
      </c>
      <c r="N4332" s="13"/>
      <c r="X4332">
        <f t="shared" si="2083"/>
        <v>22.399999999999636</v>
      </c>
      <c r="Y4332">
        <f t="shared" si="2084"/>
        <v>0</v>
      </c>
      <c r="Z4332">
        <f t="shared" si="2085"/>
        <v>0</v>
      </c>
      <c r="AA4332" s="22">
        <f t="shared" si="2086"/>
        <v>0</v>
      </c>
      <c r="AB4332" s="22">
        <f t="shared" si="2087"/>
        <v>0</v>
      </c>
      <c r="AC4332" s="22">
        <f t="shared" si="2088"/>
        <v>0</v>
      </c>
      <c r="AD4332" s="22">
        <f t="shared" si="2089"/>
        <v>0</v>
      </c>
    </row>
    <row r="4333" spans="3:30" x14ac:dyDescent="0.25">
      <c r="E4333" s="11">
        <v>43179.625</v>
      </c>
      <c r="F4333" s="9">
        <v>12254.18</v>
      </c>
      <c r="G4333" s="9">
        <v>12278.27</v>
      </c>
      <c r="H4333" s="9">
        <v>12221.77</v>
      </c>
      <c r="I4333" s="9">
        <v>12248.74</v>
      </c>
      <c r="K4333" s="13">
        <f t="shared" si="2080"/>
        <v>-5.4400000000005093</v>
      </c>
      <c r="L4333" s="13">
        <f t="shared" si="2090"/>
        <v>-37.819999999999709</v>
      </c>
      <c r="M4333" s="13">
        <f t="shared" si="2081"/>
        <v>56.5</v>
      </c>
      <c r="N4333" s="13"/>
      <c r="X4333">
        <f t="shared" si="2083"/>
        <v>5.4400000000005093</v>
      </c>
      <c r="Y4333">
        <f t="shared" si="2084"/>
        <v>0</v>
      </c>
      <c r="Z4333">
        <f t="shared" si="2085"/>
        <v>0</v>
      </c>
      <c r="AA4333" s="22">
        <f t="shared" si="2086"/>
        <v>0</v>
      </c>
      <c r="AB4333" s="22">
        <f t="shared" si="2087"/>
        <v>0</v>
      </c>
      <c r="AC4333" s="22">
        <f t="shared" si="2088"/>
        <v>0</v>
      </c>
      <c r="AD4333" s="22">
        <f t="shared" si="2089"/>
        <v>0</v>
      </c>
    </row>
    <row r="4334" spans="3:30" x14ac:dyDescent="0.25">
      <c r="E4334" s="12">
        <v>43179.666666666664</v>
      </c>
      <c r="F4334" s="10">
        <v>12249.5</v>
      </c>
      <c r="G4334" s="10">
        <v>12295.54</v>
      </c>
      <c r="H4334" s="10">
        <v>12234.07</v>
      </c>
      <c r="I4334" s="10">
        <v>12289.63</v>
      </c>
      <c r="K4334" s="13">
        <f t="shared" si="2080"/>
        <v>40.1299999999992</v>
      </c>
      <c r="L4334" s="13">
        <f t="shared" si="2090"/>
        <v>2.3099999999994907</v>
      </c>
      <c r="M4334" s="13">
        <f t="shared" si="2081"/>
        <v>61.470000000001164</v>
      </c>
      <c r="N4334" s="13"/>
      <c r="X4334">
        <f t="shared" si="2083"/>
        <v>40.1299999999992</v>
      </c>
      <c r="Y4334">
        <f t="shared" si="2084"/>
        <v>0</v>
      </c>
      <c r="Z4334">
        <f t="shared" si="2085"/>
        <v>0</v>
      </c>
      <c r="AA4334" s="22">
        <f t="shared" si="2086"/>
        <v>0</v>
      </c>
      <c r="AB4334" s="22">
        <f t="shared" si="2087"/>
        <v>0</v>
      </c>
      <c r="AC4334" s="22">
        <f t="shared" si="2088"/>
        <v>0</v>
      </c>
      <c r="AD4334" s="22">
        <f t="shared" si="2089"/>
        <v>0</v>
      </c>
    </row>
    <row r="4335" spans="3:30" x14ac:dyDescent="0.25">
      <c r="E4335" s="11">
        <v>43179.708333333336</v>
      </c>
      <c r="F4335" s="9">
        <v>12289.38</v>
      </c>
      <c r="G4335" s="9">
        <v>12311.66</v>
      </c>
      <c r="H4335" s="9">
        <v>12264.22</v>
      </c>
      <c r="I4335" s="9">
        <v>12292.01</v>
      </c>
      <c r="K4335" s="13">
        <f t="shared" si="2080"/>
        <v>2.6300000000010186</v>
      </c>
      <c r="L4335" s="13">
        <f t="shared" si="2090"/>
        <v>4.9400000000005093</v>
      </c>
      <c r="M4335" s="13">
        <f t="shared" si="2081"/>
        <v>47.440000000000509</v>
      </c>
      <c r="N4335" s="13"/>
      <c r="X4335">
        <f t="shared" si="2083"/>
        <v>2.6300000000010186</v>
      </c>
      <c r="Y4335">
        <f t="shared" si="2084"/>
        <v>0</v>
      </c>
      <c r="Z4335">
        <f t="shared" si="2085"/>
        <v>0</v>
      </c>
      <c r="AA4335" s="22">
        <f t="shared" si="2086"/>
        <v>0</v>
      </c>
      <c r="AB4335" s="22">
        <f t="shared" si="2087"/>
        <v>0</v>
      </c>
      <c r="AC4335" s="22">
        <f t="shared" si="2088"/>
        <v>0</v>
      </c>
      <c r="AD4335" s="22">
        <f t="shared" si="2089"/>
        <v>0</v>
      </c>
    </row>
    <row r="4336" spans="3:30" x14ac:dyDescent="0.25">
      <c r="E4336" s="12">
        <v>43179.75</v>
      </c>
      <c r="F4336" s="10">
        <v>12290.26</v>
      </c>
      <c r="G4336" s="10">
        <v>12322.21</v>
      </c>
      <c r="H4336" s="10">
        <v>12284.45</v>
      </c>
      <c r="I4336" s="10">
        <v>12294.08</v>
      </c>
      <c r="K4336" s="13">
        <f t="shared" si="2080"/>
        <v>3.819999999999709</v>
      </c>
      <c r="L4336" s="13">
        <f t="shared" si="2090"/>
        <v>8.7600000000002183</v>
      </c>
      <c r="M4336" s="13">
        <f t="shared" si="2081"/>
        <v>37.759999999998399</v>
      </c>
      <c r="N4336" s="13"/>
      <c r="X4336">
        <f t="shared" si="2083"/>
        <v>3.819999999999709</v>
      </c>
      <c r="Y4336">
        <f t="shared" si="2084"/>
        <v>0</v>
      </c>
      <c r="Z4336">
        <f t="shared" si="2085"/>
        <v>0</v>
      </c>
      <c r="AA4336" s="22">
        <f t="shared" si="2086"/>
        <v>0</v>
      </c>
      <c r="AB4336" s="22">
        <f t="shared" si="2087"/>
        <v>0</v>
      </c>
      <c r="AC4336" s="22">
        <f t="shared" si="2088"/>
        <v>0</v>
      </c>
      <c r="AD4336" s="22">
        <f t="shared" si="2089"/>
        <v>0</v>
      </c>
    </row>
    <row r="4337" spans="3:30" x14ac:dyDescent="0.25">
      <c r="E4337" s="11">
        <v>43179.791666666664</v>
      </c>
      <c r="F4337" s="9">
        <v>12294.33</v>
      </c>
      <c r="G4337" s="9">
        <v>12312.83</v>
      </c>
      <c r="H4337" s="9">
        <v>12292.59</v>
      </c>
      <c r="I4337" s="9">
        <v>12303.08</v>
      </c>
      <c r="K4337" s="13">
        <f t="shared" si="2080"/>
        <v>8.75</v>
      </c>
      <c r="L4337" s="13">
        <f t="shared" si="2090"/>
        <v>17.510000000000218</v>
      </c>
      <c r="M4337" s="13">
        <f t="shared" si="2081"/>
        <v>20.239999999999782</v>
      </c>
      <c r="N4337" s="13"/>
      <c r="X4337">
        <f t="shared" si="2083"/>
        <v>8.75</v>
      </c>
      <c r="Y4337">
        <f t="shared" si="2084"/>
        <v>0</v>
      </c>
      <c r="Z4337">
        <f t="shared" si="2085"/>
        <v>0</v>
      </c>
      <c r="AA4337" s="22">
        <f t="shared" si="2086"/>
        <v>0</v>
      </c>
      <c r="AB4337" s="22">
        <f t="shared" si="2087"/>
        <v>0</v>
      </c>
      <c r="AC4337" s="22">
        <f t="shared" si="2088"/>
        <v>0</v>
      </c>
      <c r="AD4337" s="22">
        <f t="shared" si="2089"/>
        <v>0</v>
      </c>
    </row>
    <row r="4338" spans="3:30" x14ac:dyDescent="0.25">
      <c r="E4338" s="12">
        <v>43179.833333333336</v>
      </c>
      <c r="F4338" s="10">
        <v>12303.83</v>
      </c>
      <c r="G4338" s="10">
        <v>12342.82</v>
      </c>
      <c r="H4338" s="10">
        <v>12294.59</v>
      </c>
      <c r="I4338" s="10">
        <v>12330.32</v>
      </c>
      <c r="K4338" s="13">
        <f t="shared" si="2080"/>
        <v>26.489999999999782</v>
      </c>
      <c r="L4338" s="13">
        <f t="shared" si="2090"/>
        <v>44</v>
      </c>
      <c r="M4338" s="13">
        <f t="shared" si="2081"/>
        <v>48.229999999999563</v>
      </c>
      <c r="N4338" s="13"/>
      <c r="X4338">
        <f t="shared" si="2083"/>
        <v>26.489999999999782</v>
      </c>
      <c r="Y4338">
        <f t="shared" si="2084"/>
        <v>0</v>
      </c>
      <c r="Z4338">
        <f t="shared" si="2085"/>
        <v>0</v>
      </c>
      <c r="AA4338" s="22">
        <f t="shared" si="2086"/>
        <v>0</v>
      </c>
      <c r="AB4338" s="22">
        <f t="shared" si="2087"/>
        <v>0</v>
      </c>
      <c r="AC4338" s="22">
        <f t="shared" si="2088"/>
        <v>0</v>
      </c>
      <c r="AD4338" s="22">
        <f t="shared" si="2089"/>
        <v>0</v>
      </c>
    </row>
    <row r="4339" spans="3:30" x14ac:dyDescent="0.25">
      <c r="E4339" s="11">
        <v>43179.875</v>
      </c>
      <c r="F4339" s="9">
        <v>12330.07</v>
      </c>
      <c r="G4339" s="9">
        <v>12345.82</v>
      </c>
      <c r="H4339" s="9">
        <v>12328.08</v>
      </c>
      <c r="I4339" s="9">
        <v>12329.83</v>
      </c>
      <c r="K4339" s="13">
        <f t="shared" si="2080"/>
        <v>-0.23999999999978172</v>
      </c>
      <c r="L4339" s="13">
        <f t="shared" si="2090"/>
        <v>43.760000000000218</v>
      </c>
      <c r="M4339" s="13">
        <f t="shared" si="2081"/>
        <v>17.739999999999782</v>
      </c>
      <c r="N4339" s="13"/>
      <c r="X4339">
        <f t="shared" si="2083"/>
        <v>0.23999999999978172</v>
      </c>
      <c r="Y4339">
        <f t="shared" si="2084"/>
        <v>0</v>
      </c>
      <c r="Z4339">
        <f t="shared" si="2085"/>
        <v>0</v>
      </c>
      <c r="AA4339" s="22">
        <f t="shared" si="2086"/>
        <v>0</v>
      </c>
      <c r="AB4339" s="22">
        <f t="shared" si="2087"/>
        <v>0</v>
      </c>
      <c r="AC4339" s="22">
        <f t="shared" si="2088"/>
        <v>0</v>
      </c>
      <c r="AD4339" s="22">
        <f t="shared" si="2089"/>
        <v>0</v>
      </c>
    </row>
    <row r="4340" spans="3:30" x14ac:dyDescent="0.25">
      <c r="E4340" s="12">
        <v>43179.916666666664</v>
      </c>
      <c r="F4340" s="10">
        <v>12330.08</v>
      </c>
      <c r="G4340" s="10">
        <v>12343.82</v>
      </c>
      <c r="H4340" s="10">
        <v>12329.08</v>
      </c>
      <c r="I4340" s="10">
        <v>12338.82</v>
      </c>
      <c r="K4340" s="13">
        <f t="shared" si="2080"/>
        <v>8.7399999999997817</v>
      </c>
      <c r="L4340" s="13">
        <f t="shared" si="2090"/>
        <v>52.5</v>
      </c>
      <c r="M4340" s="13">
        <f t="shared" si="2081"/>
        <v>14.739999999999782</v>
      </c>
      <c r="N4340" s="13"/>
      <c r="X4340">
        <f t="shared" si="2083"/>
        <v>8.7399999999997817</v>
      </c>
      <c r="Y4340">
        <f t="shared" si="2084"/>
        <v>0</v>
      </c>
      <c r="Z4340">
        <f t="shared" si="2085"/>
        <v>0</v>
      </c>
      <c r="AA4340" s="22">
        <f t="shared" si="2086"/>
        <v>0</v>
      </c>
      <c r="AB4340" s="22">
        <f t="shared" si="2087"/>
        <v>0</v>
      </c>
      <c r="AC4340" s="22">
        <f t="shared" si="2088"/>
        <v>0</v>
      </c>
      <c r="AD4340" s="22">
        <f t="shared" si="2089"/>
        <v>0</v>
      </c>
    </row>
    <row r="4341" spans="3:30" hidden="1" x14ac:dyDescent="0.25">
      <c r="E4341" s="11">
        <v>43180</v>
      </c>
      <c r="F4341" s="9">
        <v>12340.61</v>
      </c>
      <c r="G4341" s="9">
        <v>12349.91</v>
      </c>
      <c r="H4341" s="9">
        <v>12327.02</v>
      </c>
      <c r="I4341" s="9">
        <v>12329.28</v>
      </c>
    </row>
    <row r="4342" spans="3:30" hidden="1" x14ac:dyDescent="0.25">
      <c r="E4342" s="12">
        <v>43180.041666666664</v>
      </c>
      <c r="F4342" s="10">
        <v>12328.72</v>
      </c>
      <c r="G4342" s="10">
        <v>12335.95</v>
      </c>
      <c r="H4342" s="10">
        <v>12328.15</v>
      </c>
      <c r="I4342" s="10">
        <v>12333.68</v>
      </c>
    </row>
    <row r="4343" spans="3:30" hidden="1" x14ac:dyDescent="0.25">
      <c r="E4343" s="11">
        <v>43180.083333333336</v>
      </c>
      <c r="F4343" s="9">
        <v>12334.25</v>
      </c>
      <c r="G4343" s="9">
        <v>12337.08</v>
      </c>
      <c r="H4343" s="9">
        <v>12329.15</v>
      </c>
      <c r="I4343" s="9">
        <v>12329.16</v>
      </c>
    </row>
    <row r="4344" spans="3:30" hidden="1" x14ac:dyDescent="0.25">
      <c r="E4344" s="12">
        <v>43180.125</v>
      </c>
      <c r="F4344" s="10">
        <v>12329.72</v>
      </c>
      <c r="G4344" s="10">
        <v>12352.58</v>
      </c>
      <c r="H4344" s="10">
        <v>12329.05</v>
      </c>
      <c r="I4344" s="10">
        <v>12348.54</v>
      </c>
    </row>
    <row r="4345" spans="3:30" hidden="1" x14ac:dyDescent="0.25">
      <c r="E4345" s="11">
        <v>43180.166666666664</v>
      </c>
      <c r="F4345" s="9">
        <v>12348.54</v>
      </c>
      <c r="G4345" s="9">
        <v>12354.21</v>
      </c>
      <c r="H4345" s="9">
        <v>12348.54</v>
      </c>
      <c r="I4345" s="9">
        <v>12353.08</v>
      </c>
    </row>
    <row r="4346" spans="3:30" hidden="1" x14ac:dyDescent="0.25">
      <c r="E4346" s="12">
        <v>43180.208333333336</v>
      </c>
      <c r="F4346" s="10">
        <v>12353.08</v>
      </c>
      <c r="G4346" s="10">
        <v>12355.35</v>
      </c>
      <c r="H4346" s="10">
        <v>12350.81</v>
      </c>
      <c r="I4346" s="10">
        <v>12353.08</v>
      </c>
    </row>
    <row r="4347" spans="3:30" hidden="1" x14ac:dyDescent="0.25">
      <c r="E4347" s="11">
        <v>43180.25</v>
      </c>
      <c r="F4347" s="9">
        <v>12353.08</v>
      </c>
      <c r="G4347" s="9">
        <v>12361.01</v>
      </c>
      <c r="H4347" s="9">
        <v>12351.95</v>
      </c>
      <c r="I4347" s="9">
        <v>12359.75</v>
      </c>
    </row>
    <row r="4348" spans="3:30" hidden="1" x14ac:dyDescent="0.25">
      <c r="E4348" s="12">
        <v>43180.291666666664</v>
      </c>
      <c r="F4348" s="10">
        <v>12359.75</v>
      </c>
      <c r="G4348" s="10">
        <v>12359.75</v>
      </c>
      <c r="H4348" s="10">
        <v>12342.54</v>
      </c>
      <c r="I4348" s="10">
        <v>12342.54</v>
      </c>
    </row>
    <row r="4349" spans="3:30" x14ac:dyDescent="0.25">
      <c r="C4349">
        <v>1</v>
      </c>
      <c r="E4349" s="11">
        <v>43180.333333333336</v>
      </c>
      <c r="F4349" s="9">
        <v>12344.31</v>
      </c>
      <c r="G4349" s="9">
        <v>12346.59</v>
      </c>
      <c r="H4349" s="9">
        <v>12332.68</v>
      </c>
      <c r="I4349" s="9">
        <v>12340.31</v>
      </c>
      <c r="K4349" s="13">
        <f t="shared" ref="K4349:K4363" si="2091">I4349-F4349</f>
        <v>-4</v>
      </c>
      <c r="L4349" s="13">
        <v>0</v>
      </c>
      <c r="M4349" s="13">
        <f t="shared" ref="M4349:M4363" si="2092">G4349-H4349</f>
        <v>13.909999999999854</v>
      </c>
      <c r="N4349" s="13">
        <f t="shared" ref="N4349" si="2093">I4363-F4349</f>
        <v>-89.43999999999869</v>
      </c>
      <c r="O4349" s="18">
        <f>IF(K4349*N4349&gt;0,1,0)</f>
        <v>1</v>
      </c>
      <c r="S4349" s="13">
        <f>MAX(G4349:G4365)</f>
        <v>12369.29</v>
      </c>
      <c r="X4349">
        <f t="shared" ref="X4349:X4363" si="2094">ABS(K4349)</f>
        <v>4</v>
      </c>
      <c r="Y4349">
        <f t="shared" ref="Y4349:Y4363" si="2095">ABS(N4349)</f>
        <v>89.43999999999869</v>
      </c>
      <c r="Z4349">
        <f t="shared" ref="Z4349:Z4363" si="2096">IF(S4349&lt;1000,ABS(S4349),0)</f>
        <v>0</v>
      </c>
      <c r="AA4349" s="22">
        <f t="shared" ref="AA4349:AA4363" si="2097">ABS(P4349)</f>
        <v>0</v>
      </c>
      <c r="AB4349" s="22">
        <f t="shared" ref="AB4349:AB4363" si="2098">ABS(Q4349)</f>
        <v>0</v>
      </c>
      <c r="AC4349" s="22">
        <f t="shared" ref="AC4349:AC4363" si="2099">IF(O4349=1,ABS(P4350),0)</f>
        <v>0.62188623125542863</v>
      </c>
      <c r="AD4349" s="22">
        <f t="shared" ref="AD4349:AD4363" si="2100">IF(O4349=0,ABS(Q4350),0)</f>
        <v>0</v>
      </c>
    </row>
    <row r="4350" spans="3:30" x14ac:dyDescent="0.25">
      <c r="E4350" s="12">
        <v>43180.375</v>
      </c>
      <c r="F4350" s="10">
        <v>12330.49</v>
      </c>
      <c r="G4350" s="10">
        <v>12369.29</v>
      </c>
      <c r="H4350" s="10">
        <v>12320.3</v>
      </c>
      <c r="I4350" s="10">
        <v>12347.22</v>
      </c>
      <c r="K4350" s="13">
        <f t="shared" si="2091"/>
        <v>16.729999999999563</v>
      </c>
      <c r="L4350" s="13">
        <f t="shared" ref="L4350:L4363" si="2101">L4349+K4350</f>
        <v>16.729999999999563</v>
      </c>
      <c r="M4350" s="13">
        <f t="shared" si="2092"/>
        <v>48.990000000001601</v>
      </c>
      <c r="N4350" s="13"/>
      <c r="P4350">
        <f>_xlfn.IFS(K4349&lt;0,MIN(L4349:L4363),K4349&gt;0,MAX(L4349:L4363))/S4328</f>
        <v>-0.62188623125542863</v>
      </c>
      <c r="Q4350">
        <f>_xlfn.IFS(K4349&lt;0,MAX(L4349:L4363),K4349&gt;0,MIN(L4349:L4363))/S4328</f>
        <v>0.10366836039162007</v>
      </c>
      <c r="S4350" s="13">
        <f>MIN(H4349:H4365)</f>
        <v>12217.13</v>
      </c>
      <c r="X4350">
        <f t="shared" si="2094"/>
        <v>16.729999999999563</v>
      </c>
      <c r="Y4350">
        <f t="shared" si="2095"/>
        <v>0</v>
      </c>
      <c r="Z4350">
        <f t="shared" si="2096"/>
        <v>0</v>
      </c>
      <c r="AA4350" s="22">
        <f t="shared" si="2097"/>
        <v>0.62188623125542863</v>
      </c>
      <c r="AB4350" s="22">
        <f t="shared" si="2098"/>
        <v>0.10366836039162007</v>
      </c>
      <c r="AC4350" s="22">
        <f t="shared" si="2099"/>
        <v>0</v>
      </c>
      <c r="AD4350" s="22">
        <f t="shared" si="2100"/>
        <v>0</v>
      </c>
    </row>
    <row r="4351" spans="3:30" x14ac:dyDescent="0.25">
      <c r="E4351" s="11">
        <v>43180.416666666664</v>
      </c>
      <c r="F4351" s="9">
        <v>12349.72</v>
      </c>
      <c r="G4351" s="9">
        <v>12349.72</v>
      </c>
      <c r="H4351" s="9">
        <v>12298.88</v>
      </c>
      <c r="I4351" s="9">
        <v>12307.83</v>
      </c>
      <c r="K4351" s="13">
        <f t="shared" si="2091"/>
        <v>-41.889999999999418</v>
      </c>
      <c r="L4351" s="13">
        <f t="shared" si="2101"/>
        <v>-25.159999999999854</v>
      </c>
      <c r="M4351" s="13">
        <f t="shared" si="2092"/>
        <v>50.840000000000146</v>
      </c>
      <c r="N4351" s="13"/>
      <c r="S4351" s="13">
        <f>S4349-S4350</f>
        <v>152.16000000000167</v>
      </c>
      <c r="X4351">
        <f t="shared" si="2094"/>
        <v>41.889999999999418</v>
      </c>
      <c r="Y4351">
        <f t="shared" si="2095"/>
        <v>0</v>
      </c>
      <c r="Z4351">
        <f t="shared" si="2096"/>
        <v>152.16000000000167</v>
      </c>
      <c r="AA4351" s="22">
        <f t="shared" si="2097"/>
        <v>0</v>
      </c>
      <c r="AB4351" s="22">
        <f t="shared" si="2098"/>
        <v>0</v>
      </c>
      <c r="AC4351" s="22">
        <f t="shared" si="2099"/>
        <v>0</v>
      </c>
      <c r="AD4351" s="22">
        <f t="shared" si="2100"/>
        <v>0</v>
      </c>
    </row>
    <row r="4352" spans="3:30" x14ac:dyDescent="0.25">
      <c r="E4352" s="12">
        <v>43180.458333333336</v>
      </c>
      <c r="F4352" s="10">
        <v>12308.83</v>
      </c>
      <c r="G4352" s="10">
        <v>12314.02</v>
      </c>
      <c r="H4352" s="10">
        <v>12277.21</v>
      </c>
      <c r="I4352" s="10">
        <v>12295.03</v>
      </c>
      <c r="K4352" s="13">
        <f t="shared" si="2091"/>
        <v>-13.799999999999272</v>
      </c>
      <c r="L4352" s="13">
        <f t="shared" si="2101"/>
        <v>-38.959999999999127</v>
      </c>
      <c r="M4352" s="13">
        <f t="shared" si="2092"/>
        <v>36.81000000000131</v>
      </c>
      <c r="N4352" s="13"/>
      <c r="X4352">
        <f t="shared" si="2094"/>
        <v>13.799999999999272</v>
      </c>
      <c r="Y4352">
        <f t="shared" si="2095"/>
        <v>0</v>
      </c>
      <c r="Z4352">
        <f t="shared" si="2096"/>
        <v>0</v>
      </c>
      <c r="AA4352" s="22">
        <f t="shared" si="2097"/>
        <v>0</v>
      </c>
      <c r="AB4352" s="22">
        <f t="shared" si="2098"/>
        <v>0</v>
      </c>
      <c r="AC4352" s="22">
        <f t="shared" si="2099"/>
        <v>0</v>
      </c>
      <c r="AD4352" s="22">
        <f t="shared" si="2100"/>
        <v>0</v>
      </c>
    </row>
    <row r="4353" spans="5:30" x14ac:dyDescent="0.25">
      <c r="E4353" s="11">
        <v>43180.5</v>
      </c>
      <c r="F4353" s="9">
        <v>12295.53</v>
      </c>
      <c r="G4353" s="9">
        <v>12337.66</v>
      </c>
      <c r="H4353" s="9">
        <v>12282.56</v>
      </c>
      <c r="I4353" s="9">
        <v>12320.67</v>
      </c>
      <c r="K4353" s="13">
        <f t="shared" si="2091"/>
        <v>25.139999999999418</v>
      </c>
      <c r="L4353" s="13">
        <f t="shared" si="2101"/>
        <v>-13.819999999999709</v>
      </c>
      <c r="M4353" s="13">
        <f t="shared" si="2092"/>
        <v>55.100000000000364</v>
      </c>
      <c r="N4353" s="13"/>
      <c r="X4353">
        <f t="shared" si="2094"/>
        <v>25.139999999999418</v>
      </c>
      <c r="Y4353">
        <f t="shared" si="2095"/>
        <v>0</v>
      </c>
      <c r="Z4353">
        <f t="shared" si="2096"/>
        <v>0</v>
      </c>
      <c r="AA4353" s="22">
        <f t="shared" si="2097"/>
        <v>0</v>
      </c>
      <c r="AB4353" s="22">
        <f t="shared" si="2098"/>
        <v>0</v>
      </c>
      <c r="AC4353" s="22">
        <f t="shared" si="2099"/>
        <v>0</v>
      </c>
      <c r="AD4353" s="22">
        <f t="shared" si="2100"/>
        <v>0</v>
      </c>
    </row>
    <row r="4354" spans="5:30" x14ac:dyDescent="0.25">
      <c r="E4354" s="12">
        <v>43180.541666666664</v>
      </c>
      <c r="F4354" s="10">
        <v>12320.17</v>
      </c>
      <c r="G4354" s="10">
        <v>12330.51</v>
      </c>
      <c r="H4354" s="10">
        <v>12289.77</v>
      </c>
      <c r="I4354" s="10">
        <v>12290.03</v>
      </c>
      <c r="K4354" s="13">
        <f t="shared" si="2091"/>
        <v>-30.139999999999418</v>
      </c>
      <c r="L4354" s="13">
        <f t="shared" si="2101"/>
        <v>-43.959999999999127</v>
      </c>
      <c r="M4354" s="13">
        <f t="shared" si="2092"/>
        <v>40.739999999999782</v>
      </c>
      <c r="N4354" s="13"/>
      <c r="X4354">
        <f t="shared" si="2094"/>
        <v>30.139999999999418</v>
      </c>
      <c r="Y4354">
        <f t="shared" si="2095"/>
        <v>0</v>
      </c>
      <c r="Z4354">
        <f t="shared" si="2096"/>
        <v>0</v>
      </c>
      <c r="AA4354" s="22">
        <f t="shared" si="2097"/>
        <v>0</v>
      </c>
      <c r="AB4354" s="22">
        <f t="shared" si="2098"/>
        <v>0</v>
      </c>
      <c r="AC4354" s="22">
        <f t="shared" si="2099"/>
        <v>0</v>
      </c>
      <c r="AD4354" s="22">
        <f t="shared" si="2100"/>
        <v>0</v>
      </c>
    </row>
    <row r="4355" spans="5:30" x14ac:dyDescent="0.25">
      <c r="E4355" s="11">
        <v>43180.583333333336</v>
      </c>
      <c r="F4355" s="9">
        <v>12291.03</v>
      </c>
      <c r="G4355" s="9">
        <v>12298.05</v>
      </c>
      <c r="H4355" s="9">
        <v>12254.26</v>
      </c>
      <c r="I4355" s="9">
        <v>12263.42</v>
      </c>
      <c r="K4355" s="13">
        <f t="shared" si="2091"/>
        <v>-27.610000000000582</v>
      </c>
      <c r="L4355" s="13">
        <f t="shared" si="2101"/>
        <v>-71.569999999999709</v>
      </c>
      <c r="M4355" s="13">
        <f t="shared" si="2092"/>
        <v>43.789999999999054</v>
      </c>
      <c r="N4355" s="13"/>
      <c r="X4355">
        <f t="shared" si="2094"/>
        <v>27.610000000000582</v>
      </c>
      <c r="Y4355">
        <f t="shared" si="2095"/>
        <v>0</v>
      </c>
      <c r="Z4355">
        <f t="shared" si="2096"/>
        <v>0</v>
      </c>
      <c r="AA4355" s="22">
        <f t="shared" si="2097"/>
        <v>0</v>
      </c>
      <c r="AB4355" s="22">
        <f t="shared" si="2098"/>
        <v>0</v>
      </c>
      <c r="AC4355" s="22">
        <f t="shared" si="2099"/>
        <v>0</v>
      </c>
      <c r="AD4355" s="22">
        <f t="shared" si="2100"/>
        <v>0</v>
      </c>
    </row>
    <row r="4356" spans="5:30" x14ac:dyDescent="0.25">
      <c r="E4356" s="12">
        <v>43180.625</v>
      </c>
      <c r="F4356" s="10">
        <v>12262.67</v>
      </c>
      <c r="G4356" s="10">
        <v>12272.36</v>
      </c>
      <c r="H4356" s="10">
        <v>12248.79</v>
      </c>
      <c r="I4356" s="10">
        <v>12258.2</v>
      </c>
      <c r="K4356" s="13">
        <f t="shared" si="2091"/>
        <v>-4.4699999999993452</v>
      </c>
      <c r="L4356" s="13">
        <f t="shared" si="2101"/>
        <v>-76.039999999999054</v>
      </c>
      <c r="M4356" s="13">
        <f t="shared" si="2092"/>
        <v>23.569999999999709</v>
      </c>
      <c r="N4356" s="13"/>
      <c r="X4356">
        <f t="shared" si="2094"/>
        <v>4.4699999999993452</v>
      </c>
      <c r="Y4356">
        <f t="shared" si="2095"/>
        <v>0</v>
      </c>
      <c r="Z4356">
        <f t="shared" si="2096"/>
        <v>0</v>
      </c>
      <c r="AA4356" s="22">
        <f t="shared" si="2097"/>
        <v>0</v>
      </c>
      <c r="AB4356" s="22">
        <f t="shared" si="2098"/>
        <v>0</v>
      </c>
      <c r="AC4356" s="22">
        <f t="shared" si="2099"/>
        <v>0</v>
      </c>
      <c r="AD4356" s="22">
        <f t="shared" si="2100"/>
        <v>0</v>
      </c>
    </row>
    <row r="4357" spans="5:30" x14ac:dyDescent="0.25">
      <c r="E4357" s="11">
        <v>43180.666666666664</v>
      </c>
      <c r="F4357" s="9">
        <v>12257.95</v>
      </c>
      <c r="G4357" s="9">
        <v>12290.74</v>
      </c>
      <c r="H4357" s="9">
        <v>12253.6</v>
      </c>
      <c r="I4357" s="9">
        <v>12269.63</v>
      </c>
      <c r="K4357" s="13">
        <f t="shared" si="2091"/>
        <v>11.679999999998472</v>
      </c>
      <c r="L4357" s="13">
        <f t="shared" si="2101"/>
        <v>-64.360000000000582</v>
      </c>
      <c r="M4357" s="13">
        <f t="shared" si="2092"/>
        <v>37.139999999999418</v>
      </c>
      <c r="N4357" s="13"/>
      <c r="X4357">
        <f t="shared" si="2094"/>
        <v>11.679999999998472</v>
      </c>
      <c r="Y4357">
        <f t="shared" si="2095"/>
        <v>0</v>
      </c>
      <c r="Z4357">
        <f t="shared" si="2096"/>
        <v>0</v>
      </c>
      <c r="AA4357" s="22">
        <f t="shared" si="2097"/>
        <v>0</v>
      </c>
      <c r="AB4357" s="22">
        <f t="shared" si="2098"/>
        <v>0</v>
      </c>
      <c r="AC4357" s="22">
        <f t="shared" si="2099"/>
        <v>0</v>
      </c>
      <c r="AD4357" s="22">
        <f t="shared" si="2100"/>
        <v>0</v>
      </c>
    </row>
    <row r="4358" spans="5:30" x14ac:dyDescent="0.25">
      <c r="E4358" s="12">
        <v>43180.708333333336</v>
      </c>
      <c r="F4358" s="10">
        <v>12269.88</v>
      </c>
      <c r="G4358" s="10">
        <v>12322.55</v>
      </c>
      <c r="H4358" s="10">
        <v>12259.67</v>
      </c>
      <c r="I4358" s="10">
        <v>12311.15</v>
      </c>
      <c r="K4358" s="13">
        <f t="shared" si="2091"/>
        <v>41.270000000000437</v>
      </c>
      <c r="L4358" s="13">
        <f t="shared" si="2101"/>
        <v>-23.090000000000146</v>
      </c>
      <c r="M4358" s="13">
        <f t="shared" si="2092"/>
        <v>62.8799999999992</v>
      </c>
      <c r="N4358" s="13"/>
      <c r="X4358">
        <f t="shared" si="2094"/>
        <v>41.270000000000437</v>
      </c>
      <c r="Y4358">
        <f t="shared" si="2095"/>
        <v>0</v>
      </c>
      <c r="Z4358">
        <f t="shared" si="2096"/>
        <v>0</v>
      </c>
      <c r="AA4358" s="22">
        <f t="shared" si="2097"/>
        <v>0</v>
      </c>
      <c r="AB4358" s="22">
        <f t="shared" si="2098"/>
        <v>0</v>
      </c>
      <c r="AC4358" s="22">
        <f t="shared" si="2099"/>
        <v>0</v>
      </c>
      <c r="AD4358" s="22">
        <f t="shared" si="2100"/>
        <v>0</v>
      </c>
    </row>
    <row r="4359" spans="5:30" x14ac:dyDescent="0.25">
      <c r="E4359" s="11">
        <v>43180.75</v>
      </c>
      <c r="F4359" s="9">
        <v>12311.65</v>
      </c>
      <c r="G4359" s="9">
        <v>12317.78</v>
      </c>
      <c r="H4359" s="9">
        <v>12298.98</v>
      </c>
      <c r="I4359" s="9">
        <v>12313.08</v>
      </c>
      <c r="K4359" s="13">
        <f t="shared" si="2091"/>
        <v>1.430000000000291</v>
      </c>
      <c r="L4359" s="13">
        <f t="shared" si="2101"/>
        <v>-21.659999999999854</v>
      </c>
      <c r="M4359" s="13">
        <f t="shared" si="2092"/>
        <v>18.800000000001091</v>
      </c>
      <c r="N4359" s="13"/>
      <c r="X4359">
        <f t="shared" si="2094"/>
        <v>1.430000000000291</v>
      </c>
      <c r="Y4359">
        <f t="shared" si="2095"/>
        <v>0</v>
      </c>
      <c r="Z4359">
        <f t="shared" si="2096"/>
        <v>0</v>
      </c>
      <c r="AA4359" s="22">
        <f t="shared" si="2097"/>
        <v>0</v>
      </c>
      <c r="AB4359" s="22">
        <f t="shared" si="2098"/>
        <v>0</v>
      </c>
      <c r="AC4359" s="22">
        <f t="shared" si="2099"/>
        <v>0</v>
      </c>
      <c r="AD4359" s="22">
        <f t="shared" si="2100"/>
        <v>0</v>
      </c>
    </row>
    <row r="4360" spans="5:30" x14ac:dyDescent="0.25">
      <c r="E4360" s="12">
        <v>43180.791666666664</v>
      </c>
      <c r="F4360" s="10">
        <v>12313.83</v>
      </c>
      <c r="G4360" s="10">
        <v>12314.33</v>
      </c>
      <c r="H4360" s="10">
        <v>12282.1</v>
      </c>
      <c r="I4360" s="10">
        <v>12300.09</v>
      </c>
      <c r="K4360" s="13">
        <f t="shared" si="2091"/>
        <v>-13.739999999999782</v>
      </c>
      <c r="L4360" s="13">
        <f t="shared" si="2101"/>
        <v>-35.399999999999636</v>
      </c>
      <c r="M4360" s="13">
        <f t="shared" si="2092"/>
        <v>32.229999999999563</v>
      </c>
      <c r="N4360" s="13"/>
      <c r="X4360">
        <f t="shared" si="2094"/>
        <v>13.739999999999782</v>
      </c>
      <c r="Y4360">
        <f t="shared" si="2095"/>
        <v>0</v>
      </c>
      <c r="Z4360">
        <f t="shared" si="2096"/>
        <v>0</v>
      </c>
      <c r="AA4360" s="22">
        <f t="shared" si="2097"/>
        <v>0</v>
      </c>
      <c r="AB4360" s="22">
        <f t="shared" si="2098"/>
        <v>0</v>
      </c>
      <c r="AC4360" s="22">
        <f t="shared" si="2099"/>
        <v>0</v>
      </c>
      <c r="AD4360" s="22">
        <f t="shared" si="2100"/>
        <v>0</v>
      </c>
    </row>
    <row r="4361" spans="5:30" x14ac:dyDescent="0.25">
      <c r="E4361" s="11">
        <v>43180.833333333336</v>
      </c>
      <c r="F4361" s="9">
        <v>12299.59</v>
      </c>
      <c r="G4361" s="9">
        <v>12335.07</v>
      </c>
      <c r="H4361" s="9">
        <v>12217.13</v>
      </c>
      <c r="I4361" s="9">
        <v>12242.12</v>
      </c>
      <c r="K4361" s="13">
        <f t="shared" si="2091"/>
        <v>-57.469999999999345</v>
      </c>
      <c r="L4361" s="13">
        <f t="shared" si="2101"/>
        <v>-92.869999999998981</v>
      </c>
      <c r="M4361" s="13">
        <f t="shared" si="2092"/>
        <v>117.94000000000051</v>
      </c>
      <c r="N4361" s="13"/>
      <c r="X4361">
        <f t="shared" si="2094"/>
        <v>57.469999999999345</v>
      </c>
      <c r="Y4361">
        <f t="shared" si="2095"/>
        <v>0</v>
      </c>
      <c r="Z4361">
        <f t="shared" si="2096"/>
        <v>0</v>
      </c>
      <c r="AA4361" s="22">
        <f t="shared" si="2097"/>
        <v>0</v>
      </c>
      <c r="AB4361" s="22">
        <f t="shared" si="2098"/>
        <v>0</v>
      </c>
      <c r="AC4361" s="22">
        <f t="shared" si="2099"/>
        <v>0</v>
      </c>
      <c r="AD4361" s="22">
        <f t="shared" si="2100"/>
        <v>0</v>
      </c>
    </row>
    <row r="4362" spans="5:30" x14ac:dyDescent="0.25">
      <c r="E4362" s="12">
        <v>43180.875</v>
      </c>
      <c r="F4362" s="10">
        <v>12242.37</v>
      </c>
      <c r="G4362" s="10">
        <v>12286.85</v>
      </c>
      <c r="H4362" s="10">
        <v>12230.13</v>
      </c>
      <c r="I4362" s="10">
        <v>12234.88</v>
      </c>
      <c r="K4362" s="13">
        <f t="shared" si="2091"/>
        <v>-7.4900000000016007</v>
      </c>
      <c r="L4362" s="13">
        <f t="shared" si="2101"/>
        <v>-100.36000000000058</v>
      </c>
      <c r="M4362" s="13">
        <f t="shared" si="2092"/>
        <v>56.720000000001164</v>
      </c>
      <c r="N4362" s="13"/>
      <c r="X4362">
        <f t="shared" si="2094"/>
        <v>7.4900000000016007</v>
      </c>
      <c r="Y4362">
        <f t="shared" si="2095"/>
        <v>0</v>
      </c>
      <c r="Z4362">
        <f t="shared" si="2096"/>
        <v>0</v>
      </c>
      <c r="AA4362" s="22">
        <f t="shared" si="2097"/>
        <v>0</v>
      </c>
      <c r="AB4362" s="22">
        <f t="shared" si="2098"/>
        <v>0</v>
      </c>
      <c r="AC4362" s="22">
        <f t="shared" si="2099"/>
        <v>0</v>
      </c>
      <c r="AD4362" s="22">
        <f t="shared" si="2100"/>
        <v>0</v>
      </c>
    </row>
    <row r="4363" spans="5:30" x14ac:dyDescent="0.25">
      <c r="E4363" s="11">
        <v>43180.916666666664</v>
      </c>
      <c r="F4363" s="9">
        <v>12234.38</v>
      </c>
      <c r="G4363" s="9">
        <v>12258.12</v>
      </c>
      <c r="H4363" s="9">
        <v>12233.13</v>
      </c>
      <c r="I4363" s="9">
        <v>12254.87</v>
      </c>
      <c r="K4363" s="13">
        <f t="shared" si="2091"/>
        <v>20.490000000001601</v>
      </c>
      <c r="L4363" s="13">
        <f t="shared" si="2101"/>
        <v>-79.869999999998981</v>
      </c>
      <c r="M4363" s="13">
        <f t="shared" si="2092"/>
        <v>24.990000000001601</v>
      </c>
      <c r="N4363" s="13"/>
      <c r="X4363">
        <f t="shared" si="2094"/>
        <v>20.490000000001601</v>
      </c>
      <c r="Y4363">
        <f t="shared" si="2095"/>
        <v>0</v>
      </c>
      <c r="Z4363">
        <f t="shared" si="2096"/>
        <v>0</v>
      </c>
      <c r="AA4363" s="22">
        <f t="shared" si="2097"/>
        <v>0</v>
      </c>
      <c r="AB4363" s="22">
        <f t="shared" si="2098"/>
        <v>0</v>
      </c>
      <c r="AC4363" s="22">
        <f t="shared" si="2099"/>
        <v>0</v>
      </c>
      <c r="AD4363" s="22">
        <f t="shared" si="2100"/>
        <v>0</v>
      </c>
    </row>
    <row r="4364" spans="5:30" hidden="1" x14ac:dyDescent="0.25">
      <c r="E4364" s="12">
        <v>43181</v>
      </c>
      <c r="F4364" s="10">
        <v>12259.03</v>
      </c>
      <c r="G4364" s="10">
        <v>12266.92</v>
      </c>
      <c r="H4364" s="10">
        <v>12256.77</v>
      </c>
      <c r="I4364" s="10">
        <v>12260.16</v>
      </c>
    </row>
    <row r="4365" spans="5:30" hidden="1" x14ac:dyDescent="0.25">
      <c r="E4365" s="11">
        <v>43181.041666666664</v>
      </c>
      <c r="F4365" s="9">
        <v>12261.29</v>
      </c>
      <c r="G4365" s="9">
        <v>12261.41</v>
      </c>
      <c r="H4365" s="9">
        <v>12252.26</v>
      </c>
      <c r="I4365" s="9">
        <v>12259.16</v>
      </c>
    </row>
    <row r="4366" spans="5:30" hidden="1" x14ac:dyDescent="0.25">
      <c r="E4366" s="12">
        <v>43181.083333333336</v>
      </c>
      <c r="F4366" s="10">
        <v>12258.03</v>
      </c>
      <c r="G4366" s="10">
        <v>12277.08</v>
      </c>
      <c r="H4366" s="10">
        <v>12255.78</v>
      </c>
      <c r="I4366" s="10">
        <v>12267.57</v>
      </c>
    </row>
    <row r="4367" spans="5:30" hidden="1" x14ac:dyDescent="0.25">
      <c r="E4367" s="11">
        <v>43181.125</v>
      </c>
      <c r="F4367" s="9">
        <v>12267.57</v>
      </c>
      <c r="G4367" s="9">
        <v>12291.67</v>
      </c>
      <c r="H4367" s="9">
        <v>12267.57</v>
      </c>
      <c r="I4367" s="9">
        <v>12275.51</v>
      </c>
    </row>
    <row r="4368" spans="5:30" hidden="1" x14ac:dyDescent="0.25">
      <c r="E4368" s="12">
        <v>43181.166666666664</v>
      </c>
      <c r="F4368" s="10">
        <v>12274.38</v>
      </c>
      <c r="G4368" s="10">
        <v>12280.02</v>
      </c>
      <c r="H4368" s="10">
        <v>12254.71</v>
      </c>
      <c r="I4368" s="10">
        <v>12258.1</v>
      </c>
    </row>
    <row r="4369" spans="3:30" hidden="1" x14ac:dyDescent="0.25">
      <c r="E4369" s="11">
        <v>43181.208333333336</v>
      </c>
      <c r="F4369" s="9">
        <v>12259.22</v>
      </c>
      <c r="G4369" s="9">
        <v>12261.48</v>
      </c>
      <c r="H4369" s="9">
        <v>12249.08</v>
      </c>
      <c r="I4369" s="9">
        <v>12255.86</v>
      </c>
    </row>
    <row r="4370" spans="3:30" hidden="1" x14ac:dyDescent="0.25">
      <c r="E4370" s="12">
        <v>43181.25</v>
      </c>
      <c r="F4370" s="10">
        <v>12254.73</v>
      </c>
      <c r="G4370" s="10">
        <v>12262.62</v>
      </c>
      <c r="H4370" s="10">
        <v>12254.73</v>
      </c>
      <c r="I4370" s="10">
        <v>12260.87</v>
      </c>
    </row>
    <row r="4371" spans="3:30" hidden="1" x14ac:dyDescent="0.25">
      <c r="E4371" s="11">
        <v>43181.291666666664</v>
      </c>
      <c r="F4371" s="9">
        <v>12260.31</v>
      </c>
      <c r="G4371" s="9">
        <v>12279.52</v>
      </c>
      <c r="H4371" s="9">
        <v>12259.25</v>
      </c>
      <c r="I4371" s="9">
        <v>12271.12</v>
      </c>
    </row>
    <row r="4372" spans="3:30" x14ac:dyDescent="0.25">
      <c r="C4372">
        <v>1</v>
      </c>
      <c r="E4372" s="12">
        <v>43181.333333333336</v>
      </c>
      <c r="F4372" s="10">
        <v>12272.25</v>
      </c>
      <c r="G4372" s="10">
        <v>12276.81</v>
      </c>
      <c r="H4372" s="10">
        <v>12240.35</v>
      </c>
      <c r="I4372" s="10">
        <v>12240.35</v>
      </c>
      <c r="K4372" s="13">
        <f t="shared" ref="K4372:K4386" si="2102">I4372-F4372</f>
        <v>-31.899999999999636</v>
      </c>
      <c r="L4372" s="13">
        <v>0</v>
      </c>
      <c r="M4372" s="13">
        <f t="shared" ref="M4372:M4386" si="2103">G4372-H4372</f>
        <v>36.459999999999127</v>
      </c>
      <c r="N4372" s="13">
        <f t="shared" ref="N4372" si="2104">I4386-F4372</f>
        <v>-286.05999999999949</v>
      </c>
      <c r="O4372" s="18">
        <f>IF(K4372*N4372&gt;0,1,0)</f>
        <v>1</v>
      </c>
      <c r="S4372" s="13">
        <f>MAX(G4372:G4388)</f>
        <v>12276.81</v>
      </c>
      <c r="X4372">
        <f t="shared" ref="X4372:X4386" si="2105">ABS(K4372)</f>
        <v>31.899999999999636</v>
      </c>
      <c r="Y4372">
        <f t="shared" ref="Y4372:Y4386" si="2106">ABS(N4372)</f>
        <v>286.05999999999949</v>
      </c>
      <c r="Z4372">
        <f t="shared" ref="Z4372:Z4386" si="2107">IF(S4372&lt;1000,ABS(S4372),0)</f>
        <v>0</v>
      </c>
      <c r="AA4372" s="22">
        <f t="shared" ref="AA4372:AA4386" si="2108">ABS(P4372)</f>
        <v>0</v>
      </c>
      <c r="AB4372" s="22">
        <f t="shared" ref="AB4372:AB4386" si="2109">ABS(Q4372)</f>
        <v>0</v>
      </c>
      <c r="AC4372" s="22">
        <f t="shared" ref="AC4372:AC4386" si="2110">IF(O4372=1,ABS(P4373),0)</f>
        <v>1.5828075709779015</v>
      </c>
      <c r="AD4372" s="22">
        <f t="shared" ref="AD4372:AD4386" si="2111">IF(O4372=0,ABS(Q4373),0)</f>
        <v>0</v>
      </c>
    </row>
    <row r="4373" spans="3:30" x14ac:dyDescent="0.25">
      <c r="E4373" s="11">
        <v>43181.375</v>
      </c>
      <c r="F4373" s="9">
        <v>12232</v>
      </c>
      <c r="G4373" s="9">
        <v>12245.27</v>
      </c>
      <c r="H4373" s="9">
        <v>12176.44</v>
      </c>
      <c r="I4373" s="9">
        <v>12185.72</v>
      </c>
      <c r="K4373" s="13">
        <f t="shared" si="2102"/>
        <v>-46.280000000000655</v>
      </c>
      <c r="L4373" s="13">
        <f t="shared" ref="L4373:L4386" si="2112">L4372+K4373</f>
        <v>-46.280000000000655</v>
      </c>
      <c r="M4373" s="13">
        <f t="shared" si="2103"/>
        <v>68.829999999999927</v>
      </c>
      <c r="N4373" s="13"/>
      <c r="P4373">
        <f>_xlfn.IFS(K4372&lt;0,MIN(L4372:L4386),K4372&gt;0,MAX(L4372:L4386))/S4351</f>
        <v>-1.5828075709779015</v>
      </c>
      <c r="Q4373">
        <f>_xlfn.IFS(K4372&lt;0,MAX(L4372:L4386),K4372&gt;0,MIN(L4372:L4386))/S4351</f>
        <v>0.15983175604626343</v>
      </c>
      <c r="S4373" s="13">
        <f>MIN(H4372:H4388)</f>
        <v>11875.15</v>
      </c>
      <c r="X4373">
        <f t="shared" si="2105"/>
        <v>46.280000000000655</v>
      </c>
      <c r="Y4373">
        <f t="shared" si="2106"/>
        <v>0</v>
      </c>
      <c r="Z4373">
        <f t="shared" si="2107"/>
        <v>0</v>
      </c>
      <c r="AA4373" s="22">
        <f t="shared" si="2108"/>
        <v>1.5828075709779015</v>
      </c>
      <c r="AB4373" s="22">
        <f t="shared" si="2109"/>
        <v>0.15983175604626343</v>
      </c>
      <c r="AC4373" s="22">
        <f t="shared" si="2110"/>
        <v>0</v>
      </c>
      <c r="AD4373" s="22">
        <f t="shared" si="2111"/>
        <v>0</v>
      </c>
    </row>
    <row r="4374" spans="3:30" x14ac:dyDescent="0.25">
      <c r="E4374" s="12">
        <v>43181.416666666664</v>
      </c>
      <c r="F4374" s="10">
        <v>12185.97</v>
      </c>
      <c r="G4374" s="10">
        <v>12269.42</v>
      </c>
      <c r="H4374" s="10">
        <v>12174.68</v>
      </c>
      <c r="I4374" s="10">
        <v>12256.57</v>
      </c>
      <c r="K4374" s="13">
        <f t="shared" si="2102"/>
        <v>70.600000000000364</v>
      </c>
      <c r="L4374" s="13">
        <f t="shared" si="2112"/>
        <v>24.319999999999709</v>
      </c>
      <c r="M4374" s="13">
        <f t="shared" si="2103"/>
        <v>94.739999999999782</v>
      </c>
      <c r="N4374" s="13"/>
      <c r="S4374" s="13">
        <f>S4372-S4373</f>
        <v>401.65999999999985</v>
      </c>
      <c r="X4374">
        <f t="shared" si="2105"/>
        <v>70.600000000000364</v>
      </c>
      <c r="Y4374">
        <f t="shared" si="2106"/>
        <v>0</v>
      </c>
      <c r="Z4374">
        <f t="shared" si="2107"/>
        <v>401.65999999999985</v>
      </c>
      <c r="AA4374" s="22">
        <f t="shared" si="2108"/>
        <v>0</v>
      </c>
      <c r="AB4374" s="22">
        <f t="shared" si="2109"/>
        <v>0</v>
      </c>
      <c r="AC4374" s="22">
        <f t="shared" si="2110"/>
        <v>0</v>
      </c>
      <c r="AD4374" s="22">
        <f t="shared" si="2111"/>
        <v>0</v>
      </c>
    </row>
    <row r="4375" spans="3:30" x14ac:dyDescent="0.25">
      <c r="E4375" s="11">
        <v>43181.458333333336</v>
      </c>
      <c r="F4375" s="9">
        <v>12257.07</v>
      </c>
      <c r="G4375" s="9">
        <v>12257.57</v>
      </c>
      <c r="H4375" s="9">
        <v>12168.07</v>
      </c>
      <c r="I4375" s="9">
        <v>12190.7</v>
      </c>
      <c r="K4375" s="13">
        <f t="shared" si="2102"/>
        <v>-66.369999999998981</v>
      </c>
      <c r="L4375" s="13">
        <f t="shared" si="2112"/>
        <v>-42.049999999999272</v>
      </c>
      <c r="M4375" s="13">
        <f t="shared" si="2103"/>
        <v>89.5</v>
      </c>
      <c r="N4375" s="13"/>
      <c r="X4375">
        <f t="shared" si="2105"/>
        <v>66.369999999998981</v>
      </c>
      <c r="Y4375">
        <f t="shared" si="2106"/>
        <v>0</v>
      </c>
      <c r="Z4375">
        <f t="shared" si="2107"/>
        <v>0</v>
      </c>
      <c r="AA4375" s="22">
        <f t="shared" si="2108"/>
        <v>0</v>
      </c>
      <c r="AB4375" s="22">
        <f t="shared" si="2109"/>
        <v>0</v>
      </c>
      <c r="AC4375" s="22">
        <f t="shared" si="2110"/>
        <v>0</v>
      </c>
      <c r="AD4375" s="22">
        <f t="shared" si="2111"/>
        <v>0</v>
      </c>
    </row>
    <row r="4376" spans="3:30" x14ac:dyDescent="0.25">
      <c r="E4376" s="12">
        <v>43181.5</v>
      </c>
      <c r="F4376" s="10">
        <v>12191.45</v>
      </c>
      <c r="G4376" s="10">
        <v>12208.85</v>
      </c>
      <c r="H4376" s="10">
        <v>12148.4</v>
      </c>
      <c r="I4376" s="10">
        <v>12164.56</v>
      </c>
      <c r="K4376" s="13">
        <f t="shared" si="2102"/>
        <v>-26.890000000001237</v>
      </c>
      <c r="L4376" s="13">
        <f t="shared" si="2112"/>
        <v>-68.940000000000509</v>
      </c>
      <c r="M4376" s="13">
        <f t="shared" si="2103"/>
        <v>60.450000000000728</v>
      </c>
      <c r="N4376" s="13"/>
      <c r="X4376">
        <f t="shared" si="2105"/>
        <v>26.890000000001237</v>
      </c>
      <c r="Y4376">
        <f t="shared" si="2106"/>
        <v>0</v>
      </c>
      <c r="Z4376">
        <f t="shared" si="2107"/>
        <v>0</v>
      </c>
      <c r="AA4376" s="22">
        <f t="shared" si="2108"/>
        <v>0</v>
      </c>
      <c r="AB4376" s="22">
        <f t="shared" si="2109"/>
        <v>0</v>
      </c>
      <c r="AC4376" s="22">
        <f t="shared" si="2110"/>
        <v>0</v>
      </c>
      <c r="AD4376" s="22">
        <f t="shared" si="2111"/>
        <v>0</v>
      </c>
    </row>
    <row r="4377" spans="3:30" x14ac:dyDescent="0.25">
      <c r="E4377" s="11">
        <v>43181.541666666664</v>
      </c>
      <c r="F4377" s="9">
        <v>12164.81</v>
      </c>
      <c r="G4377" s="9">
        <v>12180.42</v>
      </c>
      <c r="H4377" s="9">
        <v>12158.47</v>
      </c>
      <c r="I4377" s="9">
        <v>12164.85</v>
      </c>
      <c r="K4377" s="13">
        <f t="shared" si="2102"/>
        <v>4.0000000000873115E-2</v>
      </c>
      <c r="L4377" s="13">
        <f t="shared" si="2112"/>
        <v>-68.899999999999636</v>
      </c>
      <c r="M4377" s="13">
        <f t="shared" si="2103"/>
        <v>21.950000000000728</v>
      </c>
      <c r="N4377" s="13"/>
      <c r="X4377">
        <f t="shared" si="2105"/>
        <v>4.0000000000873115E-2</v>
      </c>
      <c r="Y4377">
        <f t="shared" si="2106"/>
        <v>0</v>
      </c>
      <c r="Z4377">
        <f t="shared" si="2107"/>
        <v>0</v>
      </c>
      <c r="AA4377" s="22">
        <f t="shared" si="2108"/>
        <v>0</v>
      </c>
      <c r="AB4377" s="22">
        <f t="shared" si="2109"/>
        <v>0</v>
      </c>
      <c r="AC4377" s="22">
        <f t="shared" si="2110"/>
        <v>0</v>
      </c>
      <c r="AD4377" s="22">
        <f t="shared" si="2111"/>
        <v>0</v>
      </c>
    </row>
    <row r="4378" spans="3:30" x14ac:dyDescent="0.25">
      <c r="E4378" s="12">
        <v>43181.583333333336</v>
      </c>
      <c r="F4378" s="10">
        <v>12164.6</v>
      </c>
      <c r="G4378" s="10">
        <v>12188.21</v>
      </c>
      <c r="H4378" s="10">
        <v>12087.01</v>
      </c>
      <c r="I4378" s="10">
        <v>12104.77</v>
      </c>
      <c r="K4378" s="13">
        <f t="shared" si="2102"/>
        <v>-59.829999999999927</v>
      </c>
      <c r="L4378" s="13">
        <f t="shared" si="2112"/>
        <v>-128.72999999999956</v>
      </c>
      <c r="M4378" s="13">
        <f t="shared" si="2103"/>
        <v>101.19999999999891</v>
      </c>
      <c r="N4378" s="13"/>
      <c r="X4378">
        <f t="shared" si="2105"/>
        <v>59.829999999999927</v>
      </c>
      <c r="Y4378">
        <f t="shared" si="2106"/>
        <v>0</v>
      </c>
      <c r="Z4378">
        <f t="shared" si="2107"/>
        <v>0</v>
      </c>
      <c r="AA4378" s="22">
        <f t="shared" si="2108"/>
        <v>0</v>
      </c>
      <c r="AB4378" s="22">
        <f t="shared" si="2109"/>
        <v>0</v>
      </c>
      <c r="AC4378" s="22">
        <f t="shared" si="2110"/>
        <v>0</v>
      </c>
      <c r="AD4378" s="22">
        <f t="shared" si="2111"/>
        <v>0</v>
      </c>
    </row>
    <row r="4379" spans="3:30" x14ac:dyDescent="0.25">
      <c r="E4379" s="11">
        <v>43181.625</v>
      </c>
      <c r="F4379" s="9">
        <v>12104.27</v>
      </c>
      <c r="G4379" s="9">
        <v>12117.4</v>
      </c>
      <c r="H4379" s="9">
        <v>12067.09</v>
      </c>
      <c r="I4379" s="9">
        <v>12094.42</v>
      </c>
      <c r="K4379" s="13">
        <f t="shared" si="2102"/>
        <v>-9.8500000000003638</v>
      </c>
      <c r="L4379" s="13">
        <f t="shared" si="2112"/>
        <v>-138.57999999999993</v>
      </c>
      <c r="M4379" s="13">
        <f t="shared" si="2103"/>
        <v>50.309999999999491</v>
      </c>
      <c r="N4379" s="13"/>
      <c r="X4379">
        <f t="shared" si="2105"/>
        <v>9.8500000000003638</v>
      </c>
      <c r="Y4379">
        <f t="shared" si="2106"/>
        <v>0</v>
      </c>
      <c r="Z4379">
        <f t="shared" si="2107"/>
        <v>0</v>
      </c>
      <c r="AA4379" s="22">
        <f t="shared" si="2108"/>
        <v>0</v>
      </c>
      <c r="AB4379" s="22">
        <f t="shared" si="2109"/>
        <v>0</v>
      </c>
      <c r="AC4379" s="22">
        <f t="shared" si="2110"/>
        <v>0</v>
      </c>
      <c r="AD4379" s="22">
        <f t="shared" si="2111"/>
        <v>0</v>
      </c>
    </row>
    <row r="4380" spans="3:30" x14ac:dyDescent="0.25">
      <c r="E4380" s="12">
        <v>43181.666666666664</v>
      </c>
      <c r="F4380" s="10">
        <v>12091.93</v>
      </c>
      <c r="G4380" s="10">
        <v>12123.63</v>
      </c>
      <c r="H4380" s="10">
        <v>12027.85</v>
      </c>
      <c r="I4380" s="10">
        <v>12044.22</v>
      </c>
      <c r="K4380" s="13">
        <f t="shared" si="2102"/>
        <v>-47.710000000000946</v>
      </c>
      <c r="L4380" s="13">
        <f t="shared" si="2112"/>
        <v>-186.29000000000087</v>
      </c>
      <c r="M4380" s="13">
        <f t="shared" si="2103"/>
        <v>95.779999999998836</v>
      </c>
      <c r="N4380" s="13"/>
      <c r="X4380">
        <f t="shared" si="2105"/>
        <v>47.710000000000946</v>
      </c>
      <c r="Y4380">
        <f t="shared" si="2106"/>
        <v>0</v>
      </c>
      <c r="Z4380">
        <f t="shared" si="2107"/>
        <v>0</v>
      </c>
      <c r="AA4380" s="22">
        <f t="shared" si="2108"/>
        <v>0</v>
      </c>
      <c r="AB4380" s="22">
        <f t="shared" si="2109"/>
        <v>0</v>
      </c>
      <c r="AC4380" s="22">
        <f t="shared" si="2110"/>
        <v>0</v>
      </c>
      <c r="AD4380" s="22">
        <f t="shared" si="2111"/>
        <v>0</v>
      </c>
    </row>
    <row r="4381" spans="3:30" x14ac:dyDescent="0.25">
      <c r="E4381" s="11">
        <v>43181.708333333336</v>
      </c>
      <c r="F4381" s="9">
        <v>12043.48</v>
      </c>
      <c r="G4381" s="9">
        <v>12074.71</v>
      </c>
      <c r="H4381" s="9">
        <v>12027.27</v>
      </c>
      <c r="I4381" s="9">
        <v>12035.67</v>
      </c>
      <c r="K4381" s="13">
        <f t="shared" si="2102"/>
        <v>-7.8099999999994907</v>
      </c>
      <c r="L4381" s="13">
        <f t="shared" si="2112"/>
        <v>-194.10000000000036</v>
      </c>
      <c r="M4381" s="13">
        <f t="shared" si="2103"/>
        <v>47.43999999999869</v>
      </c>
      <c r="N4381" s="13"/>
      <c r="X4381">
        <f t="shared" si="2105"/>
        <v>7.8099999999994907</v>
      </c>
      <c r="Y4381">
        <f t="shared" si="2106"/>
        <v>0</v>
      </c>
      <c r="Z4381">
        <f t="shared" si="2107"/>
        <v>0</v>
      </c>
      <c r="AA4381" s="22">
        <f t="shared" si="2108"/>
        <v>0</v>
      </c>
      <c r="AB4381" s="22">
        <f t="shared" si="2109"/>
        <v>0</v>
      </c>
      <c r="AC4381" s="22">
        <f t="shared" si="2110"/>
        <v>0</v>
      </c>
      <c r="AD4381" s="22">
        <f t="shared" si="2111"/>
        <v>0</v>
      </c>
    </row>
    <row r="4382" spans="3:30" x14ac:dyDescent="0.25">
      <c r="E4382" s="12">
        <v>43181.75</v>
      </c>
      <c r="F4382" s="10">
        <v>12035.18</v>
      </c>
      <c r="G4382" s="10">
        <v>12119.35</v>
      </c>
      <c r="H4382" s="10">
        <v>12007.91</v>
      </c>
      <c r="I4382" s="10">
        <v>12084.89</v>
      </c>
      <c r="K4382" s="13">
        <f t="shared" si="2102"/>
        <v>49.709999999999127</v>
      </c>
      <c r="L4382" s="13">
        <f t="shared" si="2112"/>
        <v>-144.39000000000124</v>
      </c>
      <c r="M4382" s="13">
        <f t="shared" si="2103"/>
        <v>111.44000000000051</v>
      </c>
      <c r="N4382" s="13"/>
      <c r="X4382">
        <f t="shared" si="2105"/>
        <v>49.709999999999127</v>
      </c>
      <c r="Y4382">
        <f t="shared" si="2106"/>
        <v>0</v>
      </c>
      <c r="Z4382">
        <f t="shared" si="2107"/>
        <v>0</v>
      </c>
      <c r="AA4382" s="22">
        <f t="shared" si="2108"/>
        <v>0</v>
      </c>
      <c r="AB4382" s="22">
        <f t="shared" si="2109"/>
        <v>0</v>
      </c>
      <c r="AC4382" s="22">
        <f t="shared" si="2110"/>
        <v>0</v>
      </c>
      <c r="AD4382" s="22">
        <f t="shared" si="2111"/>
        <v>0</v>
      </c>
    </row>
    <row r="4383" spans="3:30" x14ac:dyDescent="0.25">
      <c r="E4383" s="11">
        <v>43181.791666666664</v>
      </c>
      <c r="F4383" s="9">
        <v>12083.64</v>
      </c>
      <c r="G4383" s="9">
        <v>12114.13</v>
      </c>
      <c r="H4383" s="9">
        <v>12055.9</v>
      </c>
      <c r="I4383" s="9">
        <v>12101.63</v>
      </c>
      <c r="K4383" s="13">
        <f t="shared" si="2102"/>
        <v>17.989999999999782</v>
      </c>
      <c r="L4383" s="13">
        <f t="shared" si="2112"/>
        <v>-126.40000000000146</v>
      </c>
      <c r="M4383" s="13">
        <f t="shared" si="2103"/>
        <v>58.229999999999563</v>
      </c>
      <c r="N4383" s="13"/>
      <c r="X4383">
        <f t="shared" si="2105"/>
        <v>17.989999999999782</v>
      </c>
      <c r="Y4383">
        <f t="shared" si="2106"/>
        <v>0</v>
      </c>
      <c r="Z4383">
        <f t="shared" si="2107"/>
        <v>0</v>
      </c>
      <c r="AA4383" s="22">
        <f t="shared" si="2108"/>
        <v>0</v>
      </c>
      <c r="AB4383" s="22">
        <f t="shared" si="2109"/>
        <v>0</v>
      </c>
      <c r="AC4383" s="22">
        <f t="shared" si="2110"/>
        <v>0</v>
      </c>
      <c r="AD4383" s="22">
        <f t="shared" si="2111"/>
        <v>0</v>
      </c>
    </row>
    <row r="4384" spans="3:30" x14ac:dyDescent="0.25">
      <c r="E4384" s="12">
        <v>43181.833333333336</v>
      </c>
      <c r="F4384" s="10">
        <v>12100.88</v>
      </c>
      <c r="G4384" s="10">
        <v>12109.88</v>
      </c>
      <c r="H4384" s="10">
        <v>12052.66</v>
      </c>
      <c r="I4384" s="10">
        <v>12057.41</v>
      </c>
      <c r="K4384" s="13">
        <f t="shared" si="2102"/>
        <v>-43.469999999999345</v>
      </c>
      <c r="L4384" s="13">
        <f t="shared" si="2112"/>
        <v>-169.8700000000008</v>
      </c>
      <c r="M4384" s="13">
        <f t="shared" si="2103"/>
        <v>57.219999999999345</v>
      </c>
      <c r="N4384" s="13"/>
      <c r="X4384">
        <f t="shared" si="2105"/>
        <v>43.469999999999345</v>
      </c>
      <c r="Y4384">
        <f t="shared" si="2106"/>
        <v>0</v>
      </c>
      <c r="Z4384">
        <f t="shared" si="2107"/>
        <v>0</v>
      </c>
      <c r="AA4384" s="22">
        <f t="shared" si="2108"/>
        <v>0</v>
      </c>
      <c r="AB4384" s="22">
        <f t="shared" si="2109"/>
        <v>0</v>
      </c>
      <c r="AC4384" s="22">
        <f t="shared" si="2110"/>
        <v>0</v>
      </c>
      <c r="AD4384" s="22">
        <f t="shared" si="2111"/>
        <v>0</v>
      </c>
    </row>
    <row r="4385" spans="3:30" x14ac:dyDescent="0.25">
      <c r="E4385" s="11">
        <v>43181.875</v>
      </c>
      <c r="F4385" s="9">
        <v>12056.91</v>
      </c>
      <c r="G4385" s="9">
        <v>12081.15</v>
      </c>
      <c r="H4385" s="9">
        <v>11986.94</v>
      </c>
      <c r="I4385" s="9">
        <v>11991.69</v>
      </c>
      <c r="K4385" s="13">
        <f t="shared" si="2102"/>
        <v>-65.219999999999345</v>
      </c>
      <c r="L4385" s="13">
        <f t="shared" si="2112"/>
        <v>-235.09000000000015</v>
      </c>
      <c r="M4385" s="13">
        <f t="shared" si="2103"/>
        <v>94.209999999999127</v>
      </c>
      <c r="N4385" s="13"/>
      <c r="X4385">
        <f t="shared" si="2105"/>
        <v>65.219999999999345</v>
      </c>
      <c r="Y4385">
        <f t="shared" si="2106"/>
        <v>0</v>
      </c>
      <c r="Z4385">
        <f t="shared" si="2107"/>
        <v>0</v>
      </c>
      <c r="AA4385" s="22">
        <f t="shared" si="2108"/>
        <v>0</v>
      </c>
      <c r="AB4385" s="22">
        <f t="shared" si="2109"/>
        <v>0</v>
      </c>
      <c r="AC4385" s="22">
        <f t="shared" si="2110"/>
        <v>0</v>
      </c>
      <c r="AD4385" s="22">
        <f t="shared" si="2111"/>
        <v>0</v>
      </c>
    </row>
    <row r="4386" spans="3:30" x14ac:dyDescent="0.25">
      <c r="E4386" s="12">
        <v>43181.916666666664</v>
      </c>
      <c r="F4386" s="10">
        <v>11991.94</v>
      </c>
      <c r="G4386" s="10">
        <v>12006.43</v>
      </c>
      <c r="H4386" s="10">
        <v>11969.45</v>
      </c>
      <c r="I4386" s="10">
        <v>11986.19</v>
      </c>
      <c r="K4386" s="13">
        <f t="shared" si="2102"/>
        <v>-5.75</v>
      </c>
      <c r="L4386" s="13">
        <f t="shared" si="2112"/>
        <v>-240.84000000000015</v>
      </c>
      <c r="M4386" s="13">
        <f t="shared" si="2103"/>
        <v>36.979999999999563</v>
      </c>
      <c r="N4386" s="13"/>
      <c r="X4386">
        <f t="shared" si="2105"/>
        <v>5.75</v>
      </c>
      <c r="Y4386">
        <f t="shared" si="2106"/>
        <v>0</v>
      </c>
      <c r="Z4386">
        <f t="shared" si="2107"/>
        <v>0</v>
      </c>
      <c r="AA4386" s="22">
        <f t="shared" si="2108"/>
        <v>0</v>
      </c>
      <c r="AB4386" s="22">
        <f t="shared" si="2109"/>
        <v>0</v>
      </c>
      <c r="AC4386" s="22">
        <f t="shared" si="2110"/>
        <v>0</v>
      </c>
      <c r="AD4386" s="22">
        <f t="shared" si="2111"/>
        <v>0</v>
      </c>
    </row>
    <row r="4387" spans="3:30" hidden="1" x14ac:dyDescent="0.25">
      <c r="E4387" s="11">
        <v>43182</v>
      </c>
      <c r="F4387" s="9">
        <v>11976.9</v>
      </c>
      <c r="G4387" s="9">
        <v>11983.1</v>
      </c>
      <c r="H4387" s="9">
        <v>11919.98</v>
      </c>
      <c r="I4387" s="9">
        <v>11941.5</v>
      </c>
    </row>
    <row r="4388" spans="3:30" hidden="1" x14ac:dyDescent="0.25">
      <c r="E4388" s="12">
        <v>43182.041666666664</v>
      </c>
      <c r="F4388" s="10">
        <v>11938.1</v>
      </c>
      <c r="G4388" s="10">
        <v>11940.93</v>
      </c>
      <c r="H4388" s="10">
        <v>11875.15</v>
      </c>
      <c r="I4388" s="10">
        <v>11879.08</v>
      </c>
    </row>
    <row r="4389" spans="3:30" hidden="1" x14ac:dyDescent="0.25">
      <c r="E4389" s="11">
        <v>43182.083333333336</v>
      </c>
      <c r="F4389" s="9">
        <v>11877.94</v>
      </c>
      <c r="G4389" s="9">
        <v>11921.52</v>
      </c>
      <c r="H4389" s="9">
        <v>11872.82</v>
      </c>
      <c r="I4389" s="9">
        <v>11897.11</v>
      </c>
    </row>
    <row r="4390" spans="3:30" hidden="1" x14ac:dyDescent="0.25">
      <c r="E4390" s="12">
        <v>43182.125</v>
      </c>
      <c r="F4390" s="10">
        <v>11895.98</v>
      </c>
      <c r="G4390" s="10">
        <v>11930</v>
      </c>
      <c r="H4390" s="10">
        <v>11877.82</v>
      </c>
      <c r="I4390" s="10">
        <v>11918.55</v>
      </c>
    </row>
    <row r="4391" spans="3:30" hidden="1" x14ac:dyDescent="0.25">
      <c r="E4391" s="11">
        <v>43182.166666666664</v>
      </c>
      <c r="F4391" s="9">
        <v>11917.42</v>
      </c>
      <c r="G4391" s="9">
        <v>11919.68</v>
      </c>
      <c r="H4391" s="9">
        <v>11851.51</v>
      </c>
      <c r="I4391" s="9">
        <v>11899.01</v>
      </c>
    </row>
    <row r="4392" spans="3:30" hidden="1" x14ac:dyDescent="0.25">
      <c r="E4392" s="12">
        <v>43182.208333333336</v>
      </c>
      <c r="F4392" s="10">
        <v>11897.88</v>
      </c>
      <c r="G4392" s="10">
        <v>11918.26</v>
      </c>
      <c r="H4392" s="10">
        <v>11893.35</v>
      </c>
      <c r="I4392" s="10">
        <v>11904.67</v>
      </c>
    </row>
    <row r="4393" spans="3:30" hidden="1" x14ac:dyDescent="0.25">
      <c r="E4393" s="11">
        <v>43182.25</v>
      </c>
      <c r="F4393" s="9">
        <v>11905.81</v>
      </c>
      <c r="G4393" s="9">
        <v>11908.34</v>
      </c>
      <c r="H4393" s="9">
        <v>11897.51</v>
      </c>
      <c r="I4393" s="9">
        <v>11906.07</v>
      </c>
    </row>
    <row r="4394" spans="3:30" hidden="1" x14ac:dyDescent="0.25">
      <c r="E4394" s="12">
        <v>43182.291666666664</v>
      </c>
      <c r="F4394" s="10">
        <v>11907.21</v>
      </c>
      <c r="G4394" s="10">
        <v>11909.47</v>
      </c>
      <c r="H4394" s="10">
        <v>11875.44</v>
      </c>
      <c r="I4394" s="10">
        <v>11883.37</v>
      </c>
    </row>
    <row r="4395" spans="3:30" x14ac:dyDescent="0.25">
      <c r="C4395">
        <v>1</v>
      </c>
      <c r="E4395" s="11">
        <v>43182.333333333336</v>
      </c>
      <c r="F4395" s="9">
        <v>11882.8</v>
      </c>
      <c r="G4395" s="9">
        <v>11940.3</v>
      </c>
      <c r="H4395" s="9">
        <v>11873.82</v>
      </c>
      <c r="I4395" s="9">
        <v>11929.15</v>
      </c>
      <c r="K4395" s="13">
        <f t="shared" ref="K4395:K4409" si="2113">I4395-F4395</f>
        <v>46.350000000000364</v>
      </c>
      <c r="L4395" s="13">
        <v>0</v>
      </c>
      <c r="M4395" s="13">
        <f t="shared" ref="M4395:M4409" si="2114">G4395-H4395</f>
        <v>66.479999999999563</v>
      </c>
      <c r="N4395" s="13">
        <f t="shared" ref="N4395" si="2115">I4409-F4395</f>
        <v>-105.17000000000007</v>
      </c>
      <c r="O4395" s="18">
        <f>IF(K4395*N4395&gt;0,1,0)</f>
        <v>0</v>
      </c>
      <c r="S4395" s="13">
        <f>MAX(G4395:G4411)</f>
        <v>12002.35</v>
      </c>
      <c r="X4395">
        <f t="shared" ref="X4395:X4409" si="2116">ABS(K4395)</f>
        <v>46.350000000000364</v>
      </c>
      <c r="Y4395">
        <f t="shared" ref="Y4395:Y4409" si="2117">ABS(N4395)</f>
        <v>105.17000000000007</v>
      </c>
      <c r="Z4395">
        <f t="shared" ref="Z4395:Z4409" si="2118">IF(S4395&lt;1000,ABS(S4395),0)</f>
        <v>0</v>
      </c>
      <c r="AA4395" s="22">
        <f t="shared" ref="AA4395:AA4409" si="2119">ABS(P4395)</f>
        <v>0</v>
      </c>
      <c r="AB4395" s="22">
        <f t="shared" ref="AB4395:AB4409" si="2120">ABS(Q4395)</f>
        <v>0</v>
      </c>
      <c r="AC4395" s="22">
        <f t="shared" ref="AC4395:AC4409" si="2121">IF(O4395=1,ABS(P4396),0)</f>
        <v>0</v>
      </c>
      <c r="AD4395" s="22">
        <f t="shared" ref="AD4395:AD4409" si="2122">IF(O4395=0,ABS(Q4396),0)</f>
        <v>0.43950107055718945</v>
      </c>
    </row>
    <row r="4396" spans="3:30" x14ac:dyDescent="0.25">
      <c r="E4396" s="12">
        <v>43182.375</v>
      </c>
      <c r="F4396" s="10">
        <v>11947.16</v>
      </c>
      <c r="G4396" s="10">
        <v>11995.06</v>
      </c>
      <c r="H4396" s="10">
        <v>11908.68</v>
      </c>
      <c r="I4396" s="10">
        <v>11986.75</v>
      </c>
      <c r="K4396" s="13">
        <f t="shared" si="2113"/>
        <v>39.590000000000146</v>
      </c>
      <c r="L4396" s="13">
        <f t="shared" ref="L4396:L4409" si="2123">L4395+K4396</f>
        <v>39.590000000000146</v>
      </c>
      <c r="M4396" s="13">
        <f t="shared" si="2114"/>
        <v>86.3799999999992</v>
      </c>
      <c r="N4396" s="13"/>
      <c r="P4396">
        <f>_xlfn.IFS(K4395&lt;0,MIN(L4395:L4409),K4395&gt;0,MAX(L4395:L4409))/S4374</f>
        <v>9.8565951302096694E-2</v>
      </c>
      <c r="Q4396">
        <f>_xlfn.IFS(K4395&lt;0,MAX(L4395:L4409),K4395&gt;0,MIN(L4395:L4409))/S4374</f>
        <v>-0.43950107055718945</v>
      </c>
      <c r="S4396" s="13">
        <f>MIN(H4395:H4411)</f>
        <v>11756.39</v>
      </c>
      <c r="X4396">
        <f t="shared" si="2116"/>
        <v>39.590000000000146</v>
      </c>
      <c r="Y4396">
        <f t="shared" si="2117"/>
        <v>0</v>
      </c>
      <c r="Z4396">
        <f t="shared" si="2118"/>
        <v>0</v>
      </c>
      <c r="AA4396" s="22">
        <f t="shared" si="2119"/>
        <v>9.8565951302096694E-2</v>
      </c>
      <c r="AB4396" s="22">
        <f t="shared" si="2120"/>
        <v>0.43950107055718945</v>
      </c>
      <c r="AC4396" s="22">
        <f t="shared" si="2121"/>
        <v>0</v>
      </c>
      <c r="AD4396" s="22">
        <f t="shared" si="2122"/>
        <v>0</v>
      </c>
    </row>
    <row r="4397" spans="3:30" x14ac:dyDescent="0.25">
      <c r="E4397" s="11">
        <v>43182.416666666664</v>
      </c>
      <c r="F4397" s="9">
        <v>11991.5</v>
      </c>
      <c r="G4397" s="9">
        <v>12002.35</v>
      </c>
      <c r="H4397" s="9">
        <v>11893.88</v>
      </c>
      <c r="I4397" s="9">
        <v>11909.96</v>
      </c>
      <c r="K4397" s="13">
        <f t="shared" si="2113"/>
        <v>-81.540000000000873</v>
      </c>
      <c r="L4397" s="13">
        <f t="shared" si="2123"/>
        <v>-41.950000000000728</v>
      </c>
      <c r="M4397" s="13">
        <f t="shared" si="2114"/>
        <v>108.47000000000116</v>
      </c>
      <c r="N4397" s="13"/>
      <c r="S4397" s="13">
        <f>S4395-S4396</f>
        <v>245.96000000000095</v>
      </c>
      <c r="X4397">
        <f t="shared" si="2116"/>
        <v>81.540000000000873</v>
      </c>
      <c r="Y4397">
        <f t="shared" si="2117"/>
        <v>0</v>
      </c>
      <c r="Z4397">
        <f t="shared" si="2118"/>
        <v>245.96000000000095</v>
      </c>
      <c r="AA4397" s="22">
        <f t="shared" si="2119"/>
        <v>0</v>
      </c>
      <c r="AB4397" s="22">
        <f t="shared" si="2120"/>
        <v>0</v>
      </c>
      <c r="AC4397" s="22">
        <f t="shared" si="2121"/>
        <v>0</v>
      </c>
      <c r="AD4397" s="22">
        <f t="shared" si="2122"/>
        <v>0</v>
      </c>
    </row>
    <row r="4398" spans="3:30" x14ac:dyDescent="0.25">
      <c r="E4398" s="12">
        <v>43182.458333333336</v>
      </c>
      <c r="F4398" s="10">
        <v>11909.71</v>
      </c>
      <c r="G4398" s="10">
        <v>11929.07</v>
      </c>
      <c r="H4398" s="10">
        <v>11822.72</v>
      </c>
      <c r="I4398" s="10">
        <v>11848.36</v>
      </c>
      <c r="K4398" s="13">
        <f t="shared" si="2113"/>
        <v>-61.349999999998545</v>
      </c>
      <c r="L4398" s="13">
        <f t="shared" si="2123"/>
        <v>-103.29999999999927</v>
      </c>
      <c r="M4398" s="13">
        <f t="shared" si="2114"/>
        <v>106.35000000000036</v>
      </c>
      <c r="N4398" s="13"/>
      <c r="X4398">
        <f t="shared" si="2116"/>
        <v>61.349999999998545</v>
      </c>
      <c r="Y4398">
        <f t="shared" si="2117"/>
        <v>0</v>
      </c>
      <c r="Z4398">
        <f t="shared" si="2118"/>
        <v>0</v>
      </c>
      <c r="AA4398" s="22">
        <f t="shared" si="2119"/>
        <v>0</v>
      </c>
      <c r="AB4398" s="22">
        <f t="shared" si="2120"/>
        <v>0</v>
      </c>
      <c r="AC4398" s="22">
        <f t="shared" si="2121"/>
        <v>0</v>
      </c>
      <c r="AD4398" s="22">
        <f t="shared" si="2122"/>
        <v>0</v>
      </c>
    </row>
    <row r="4399" spans="3:30" x14ac:dyDescent="0.25">
      <c r="E4399" s="11">
        <v>43182.5</v>
      </c>
      <c r="F4399" s="9">
        <v>11848.61</v>
      </c>
      <c r="G4399" s="9">
        <v>11931.3</v>
      </c>
      <c r="H4399" s="9">
        <v>11837.95</v>
      </c>
      <c r="I4399" s="9">
        <v>11929.79</v>
      </c>
      <c r="K4399" s="13">
        <f t="shared" si="2113"/>
        <v>81.180000000000291</v>
      </c>
      <c r="L4399" s="13">
        <f t="shared" si="2123"/>
        <v>-22.119999999998981</v>
      </c>
      <c r="M4399" s="13">
        <f t="shared" si="2114"/>
        <v>93.349999999998545</v>
      </c>
      <c r="N4399" s="13"/>
      <c r="X4399">
        <f t="shared" si="2116"/>
        <v>81.180000000000291</v>
      </c>
      <c r="Y4399">
        <f t="shared" si="2117"/>
        <v>0</v>
      </c>
      <c r="Z4399">
        <f t="shared" si="2118"/>
        <v>0</v>
      </c>
      <c r="AA4399" s="22">
        <f t="shared" si="2119"/>
        <v>0</v>
      </c>
      <c r="AB4399" s="22">
        <f t="shared" si="2120"/>
        <v>0</v>
      </c>
      <c r="AC4399" s="22">
        <f t="shared" si="2121"/>
        <v>0</v>
      </c>
      <c r="AD4399" s="22">
        <f t="shared" si="2122"/>
        <v>0</v>
      </c>
    </row>
    <row r="4400" spans="3:30" x14ac:dyDescent="0.25">
      <c r="E4400" s="12">
        <v>43182.541666666664</v>
      </c>
      <c r="F4400" s="10">
        <v>11929.54</v>
      </c>
      <c r="G4400" s="10">
        <v>11939.23</v>
      </c>
      <c r="H4400" s="10">
        <v>11885.65</v>
      </c>
      <c r="I4400" s="10">
        <v>11902.09</v>
      </c>
      <c r="K4400" s="13">
        <f t="shared" si="2113"/>
        <v>-27.450000000000728</v>
      </c>
      <c r="L4400" s="13">
        <f t="shared" si="2123"/>
        <v>-49.569999999999709</v>
      </c>
      <c r="M4400" s="13">
        <f t="shared" si="2114"/>
        <v>53.579999999999927</v>
      </c>
      <c r="N4400" s="13"/>
      <c r="X4400">
        <f t="shared" si="2116"/>
        <v>27.450000000000728</v>
      </c>
      <c r="Y4400">
        <f t="shared" si="2117"/>
        <v>0</v>
      </c>
      <c r="Z4400">
        <f t="shared" si="2118"/>
        <v>0</v>
      </c>
      <c r="AA4400" s="22">
        <f t="shared" si="2119"/>
        <v>0</v>
      </c>
      <c r="AB4400" s="22">
        <f t="shared" si="2120"/>
        <v>0</v>
      </c>
      <c r="AC4400" s="22">
        <f t="shared" si="2121"/>
        <v>0</v>
      </c>
      <c r="AD4400" s="22">
        <f t="shared" si="2122"/>
        <v>0</v>
      </c>
    </row>
    <row r="4401" spans="5:30" x14ac:dyDescent="0.25">
      <c r="E4401" s="11">
        <v>43182.583333333336</v>
      </c>
      <c r="F4401" s="9">
        <v>11901.59</v>
      </c>
      <c r="G4401" s="9">
        <v>11955.22</v>
      </c>
      <c r="H4401" s="9">
        <v>11901.59</v>
      </c>
      <c r="I4401" s="9">
        <v>11910.09</v>
      </c>
      <c r="K4401" s="13">
        <f t="shared" si="2113"/>
        <v>8.5</v>
      </c>
      <c r="L4401" s="13">
        <f t="shared" si="2123"/>
        <v>-41.069999999999709</v>
      </c>
      <c r="M4401" s="13">
        <f t="shared" si="2114"/>
        <v>53.6299999999992</v>
      </c>
      <c r="N4401" s="13"/>
      <c r="X4401">
        <f t="shared" si="2116"/>
        <v>8.5</v>
      </c>
      <c r="Y4401">
        <f t="shared" si="2117"/>
        <v>0</v>
      </c>
      <c r="Z4401">
        <f t="shared" si="2118"/>
        <v>0</v>
      </c>
      <c r="AA4401" s="22">
        <f t="shared" si="2119"/>
        <v>0</v>
      </c>
      <c r="AB4401" s="22">
        <f t="shared" si="2120"/>
        <v>0</v>
      </c>
      <c r="AC4401" s="22">
        <f t="shared" si="2121"/>
        <v>0</v>
      </c>
      <c r="AD4401" s="22">
        <f t="shared" si="2122"/>
        <v>0</v>
      </c>
    </row>
    <row r="4402" spans="5:30" x14ac:dyDescent="0.25">
      <c r="E4402" s="12">
        <v>43182.625</v>
      </c>
      <c r="F4402" s="10">
        <v>11909.84</v>
      </c>
      <c r="G4402" s="10">
        <v>12002.21</v>
      </c>
      <c r="H4402" s="10">
        <v>11909.34</v>
      </c>
      <c r="I4402" s="10">
        <v>11955.32</v>
      </c>
      <c r="K4402" s="13">
        <f t="shared" si="2113"/>
        <v>45.479999999999563</v>
      </c>
      <c r="L4402" s="13">
        <f t="shared" si="2123"/>
        <v>4.4099999999998545</v>
      </c>
      <c r="M4402" s="13">
        <f t="shared" si="2114"/>
        <v>92.869999999998981</v>
      </c>
      <c r="N4402" s="13"/>
      <c r="X4402">
        <f t="shared" si="2116"/>
        <v>45.479999999999563</v>
      </c>
      <c r="Y4402">
        <f t="shared" si="2117"/>
        <v>0</v>
      </c>
      <c r="Z4402">
        <f t="shared" si="2118"/>
        <v>0</v>
      </c>
      <c r="AA4402" s="22">
        <f t="shared" si="2119"/>
        <v>0</v>
      </c>
      <c r="AB4402" s="22">
        <f t="shared" si="2120"/>
        <v>0</v>
      </c>
      <c r="AC4402" s="22">
        <f t="shared" si="2121"/>
        <v>0</v>
      </c>
      <c r="AD4402" s="22">
        <f t="shared" si="2122"/>
        <v>0</v>
      </c>
    </row>
    <row r="4403" spans="5:30" x14ac:dyDescent="0.25">
      <c r="E4403" s="11">
        <v>43182.666666666664</v>
      </c>
      <c r="F4403" s="9">
        <v>11956.07</v>
      </c>
      <c r="G4403" s="9">
        <v>11980.98</v>
      </c>
      <c r="H4403" s="9">
        <v>11924.57</v>
      </c>
      <c r="I4403" s="9">
        <v>11976.8</v>
      </c>
      <c r="K4403" s="13">
        <f t="shared" si="2113"/>
        <v>20.729999999999563</v>
      </c>
      <c r="L4403" s="13">
        <f t="shared" si="2123"/>
        <v>25.139999999999418</v>
      </c>
      <c r="M4403" s="13">
        <f t="shared" si="2114"/>
        <v>56.409999999999854</v>
      </c>
      <c r="N4403" s="13"/>
      <c r="X4403">
        <f t="shared" si="2116"/>
        <v>20.729999999999563</v>
      </c>
      <c r="Y4403">
        <f t="shared" si="2117"/>
        <v>0</v>
      </c>
      <c r="Z4403">
        <f t="shared" si="2118"/>
        <v>0</v>
      </c>
      <c r="AA4403" s="22">
        <f t="shared" si="2119"/>
        <v>0</v>
      </c>
      <c r="AB4403" s="22">
        <f t="shared" si="2120"/>
        <v>0</v>
      </c>
      <c r="AC4403" s="22">
        <f t="shared" si="2121"/>
        <v>0</v>
      </c>
      <c r="AD4403" s="22">
        <f t="shared" si="2122"/>
        <v>0</v>
      </c>
    </row>
    <row r="4404" spans="5:30" x14ac:dyDescent="0.25">
      <c r="E4404" s="12">
        <v>43182.708333333336</v>
      </c>
      <c r="F4404" s="10">
        <v>11976.3</v>
      </c>
      <c r="G4404" s="10">
        <v>11987</v>
      </c>
      <c r="H4404" s="10">
        <v>11818.62</v>
      </c>
      <c r="I4404" s="10">
        <v>11834.64</v>
      </c>
      <c r="K4404" s="13">
        <f t="shared" si="2113"/>
        <v>-141.65999999999985</v>
      </c>
      <c r="L4404" s="13">
        <f t="shared" si="2123"/>
        <v>-116.52000000000044</v>
      </c>
      <c r="M4404" s="13">
        <f t="shared" si="2114"/>
        <v>168.3799999999992</v>
      </c>
      <c r="N4404" s="13"/>
      <c r="X4404">
        <f t="shared" si="2116"/>
        <v>141.65999999999985</v>
      </c>
      <c r="Y4404">
        <f t="shared" si="2117"/>
        <v>0</v>
      </c>
      <c r="Z4404">
        <f t="shared" si="2118"/>
        <v>0</v>
      </c>
      <c r="AA4404" s="22">
        <f t="shared" si="2119"/>
        <v>0</v>
      </c>
      <c r="AB4404" s="22">
        <f t="shared" si="2120"/>
        <v>0</v>
      </c>
      <c r="AC4404" s="22">
        <f t="shared" si="2121"/>
        <v>0</v>
      </c>
      <c r="AD4404" s="22">
        <f t="shared" si="2122"/>
        <v>0</v>
      </c>
    </row>
    <row r="4405" spans="5:30" x14ac:dyDescent="0.25">
      <c r="E4405" s="11">
        <v>43182.75</v>
      </c>
      <c r="F4405" s="9">
        <v>11833.64</v>
      </c>
      <c r="G4405" s="9">
        <v>11913.5</v>
      </c>
      <c r="H4405" s="9">
        <v>11832.04</v>
      </c>
      <c r="I4405" s="9">
        <v>11856.36</v>
      </c>
      <c r="K4405" s="13">
        <f t="shared" si="2113"/>
        <v>22.720000000001164</v>
      </c>
      <c r="L4405" s="13">
        <f t="shared" si="2123"/>
        <v>-93.799999999999272</v>
      </c>
      <c r="M4405" s="13">
        <f t="shared" si="2114"/>
        <v>81.459999999999127</v>
      </c>
      <c r="N4405" s="13"/>
      <c r="X4405">
        <f t="shared" si="2116"/>
        <v>22.720000000001164</v>
      </c>
      <c r="Y4405">
        <f t="shared" si="2117"/>
        <v>0</v>
      </c>
      <c r="Z4405">
        <f t="shared" si="2118"/>
        <v>0</v>
      </c>
      <c r="AA4405" s="22">
        <f t="shared" si="2119"/>
        <v>0</v>
      </c>
      <c r="AB4405" s="22">
        <f t="shared" si="2120"/>
        <v>0</v>
      </c>
      <c r="AC4405" s="22">
        <f t="shared" si="2121"/>
        <v>0</v>
      </c>
      <c r="AD4405" s="22">
        <f t="shared" si="2122"/>
        <v>0</v>
      </c>
    </row>
    <row r="4406" spans="5:30" x14ac:dyDescent="0.25">
      <c r="E4406" s="12">
        <v>43182.791666666664</v>
      </c>
      <c r="F4406" s="10">
        <v>11855.86</v>
      </c>
      <c r="G4406" s="10">
        <v>11920.34</v>
      </c>
      <c r="H4406" s="10">
        <v>11847.36</v>
      </c>
      <c r="I4406" s="10">
        <v>11911.59</v>
      </c>
      <c r="K4406" s="13">
        <f t="shared" si="2113"/>
        <v>55.729999999999563</v>
      </c>
      <c r="L4406" s="13">
        <f t="shared" si="2123"/>
        <v>-38.069999999999709</v>
      </c>
      <c r="M4406" s="13">
        <f t="shared" si="2114"/>
        <v>72.979999999999563</v>
      </c>
      <c r="N4406" s="13"/>
      <c r="X4406">
        <f t="shared" si="2116"/>
        <v>55.729999999999563</v>
      </c>
      <c r="Y4406">
        <f t="shared" si="2117"/>
        <v>0</v>
      </c>
      <c r="Z4406">
        <f t="shared" si="2118"/>
        <v>0</v>
      </c>
      <c r="AA4406" s="22">
        <f t="shared" si="2119"/>
        <v>0</v>
      </c>
      <c r="AB4406" s="22">
        <f t="shared" si="2120"/>
        <v>0</v>
      </c>
      <c r="AC4406" s="22">
        <f t="shared" si="2121"/>
        <v>0</v>
      </c>
      <c r="AD4406" s="22">
        <f t="shared" si="2122"/>
        <v>0</v>
      </c>
    </row>
    <row r="4407" spans="5:30" x14ac:dyDescent="0.25">
      <c r="E4407" s="11">
        <v>43182.833333333336</v>
      </c>
      <c r="F4407" s="9">
        <v>11911.84</v>
      </c>
      <c r="G4407" s="9">
        <v>11920.84</v>
      </c>
      <c r="H4407" s="9">
        <v>11817.62</v>
      </c>
      <c r="I4407" s="9">
        <v>11820.37</v>
      </c>
      <c r="K4407" s="13">
        <f t="shared" si="2113"/>
        <v>-91.469999999999345</v>
      </c>
      <c r="L4407" s="13">
        <f t="shared" si="2123"/>
        <v>-129.53999999999905</v>
      </c>
      <c r="M4407" s="13">
        <f t="shared" si="2114"/>
        <v>103.21999999999935</v>
      </c>
      <c r="N4407" s="13"/>
      <c r="X4407">
        <f t="shared" si="2116"/>
        <v>91.469999999999345</v>
      </c>
      <c r="Y4407">
        <f t="shared" si="2117"/>
        <v>0</v>
      </c>
      <c r="Z4407">
        <f t="shared" si="2118"/>
        <v>0</v>
      </c>
      <c r="AA4407" s="22">
        <f t="shared" si="2119"/>
        <v>0</v>
      </c>
      <c r="AB4407" s="22">
        <f t="shared" si="2120"/>
        <v>0</v>
      </c>
      <c r="AC4407" s="22">
        <f t="shared" si="2121"/>
        <v>0</v>
      </c>
      <c r="AD4407" s="22">
        <f t="shared" si="2122"/>
        <v>0</v>
      </c>
    </row>
    <row r="4408" spans="5:30" x14ac:dyDescent="0.25">
      <c r="E4408" s="12">
        <v>43182.875</v>
      </c>
      <c r="F4408" s="10">
        <v>11822.62</v>
      </c>
      <c r="G4408" s="10">
        <v>11831.12</v>
      </c>
      <c r="H4408" s="10">
        <v>11756.39</v>
      </c>
      <c r="I4408" s="10">
        <v>11775.63</v>
      </c>
      <c r="K4408" s="13">
        <f t="shared" si="2113"/>
        <v>-46.990000000001601</v>
      </c>
      <c r="L4408" s="13">
        <f t="shared" si="2123"/>
        <v>-176.53000000000065</v>
      </c>
      <c r="M4408" s="13">
        <f t="shared" si="2114"/>
        <v>74.730000000001382</v>
      </c>
      <c r="N4408" s="13"/>
      <c r="X4408">
        <f t="shared" si="2116"/>
        <v>46.990000000001601</v>
      </c>
      <c r="Y4408">
        <f t="shared" si="2117"/>
        <v>0</v>
      </c>
      <c r="Z4408">
        <f t="shared" si="2118"/>
        <v>0</v>
      </c>
      <c r="AA4408" s="22">
        <f t="shared" si="2119"/>
        <v>0</v>
      </c>
      <c r="AB4408" s="22">
        <f t="shared" si="2120"/>
        <v>0</v>
      </c>
      <c r="AC4408" s="22">
        <f t="shared" si="2121"/>
        <v>0</v>
      </c>
      <c r="AD4408" s="22">
        <f t="shared" si="2122"/>
        <v>0</v>
      </c>
    </row>
    <row r="4409" spans="5:30" x14ac:dyDescent="0.25">
      <c r="E4409" s="11">
        <v>43182.916666666664</v>
      </c>
      <c r="F4409" s="9">
        <v>11775.88</v>
      </c>
      <c r="G4409" s="9">
        <v>11798.38</v>
      </c>
      <c r="H4409" s="9">
        <v>11771.63</v>
      </c>
      <c r="I4409" s="9">
        <v>11777.63</v>
      </c>
      <c r="K4409" s="13">
        <f t="shared" si="2113"/>
        <v>1.75</v>
      </c>
      <c r="L4409" s="13">
        <f t="shared" si="2123"/>
        <v>-174.78000000000065</v>
      </c>
      <c r="M4409" s="13">
        <f t="shared" si="2114"/>
        <v>26.75</v>
      </c>
      <c r="N4409" s="13"/>
      <c r="X4409">
        <f t="shared" si="2116"/>
        <v>1.75</v>
      </c>
      <c r="Y4409">
        <f t="shared" si="2117"/>
        <v>0</v>
      </c>
      <c r="Z4409">
        <f t="shared" si="2118"/>
        <v>0</v>
      </c>
      <c r="AA4409" s="22">
        <f t="shared" si="2119"/>
        <v>0</v>
      </c>
      <c r="AB4409" s="22">
        <f t="shared" si="2120"/>
        <v>0</v>
      </c>
      <c r="AC4409" s="22">
        <f t="shared" si="2121"/>
        <v>0</v>
      </c>
      <c r="AD4409" s="22">
        <f t="shared" si="2122"/>
        <v>0</v>
      </c>
    </row>
    <row r="4410" spans="5:30" hidden="1" x14ac:dyDescent="0.25">
      <c r="E4410" s="12">
        <v>43185.041666666664</v>
      </c>
      <c r="F4410" s="10">
        <v>11784.53</v>
      </c>
      <c r="G4410" s="10">
        <v>11825.67</v>
      </c>
      <c r="H4410" s="10">
        <v>11760.89</v>
      </c>
      <c r="I4410" s="10">
        <v>11778.64</v>
      </c>
    </row>
    <row r="4411" spans="5:30" hidden="1" x14ac:dyDescent="0.25">
      <c r="E4411" s="11">
        <v>43185.083333333336</v>
      </c>
      <c r="F4411" s="9">
        <v>11779.21</v>
      </c>
      <c r="G4411" s="9">
        <v>11831.98</v>
      </c>
      <c r="H4411" s="9">
        <v>11775.51</v>
      </c>
      <c r="I4411" s="9">
        <v>11824.53</v>
      </c>
    </row>
    <row r="4412" spans="5:30" hidden="1" x14ac:dyDescent="0.25">
      <c r="E4412" s="12">
        <v>43185.125</v>
      </c>
      <c r="F4412" s="10">
        <v>11823.4</v>
      </c>
      <c r="G4412" s="10">
        <v>11849.09</v>
      </c>
      <c r="H4412" s="10">
        <v>11813.19</v>
      </c>
      <c r="I4412" s="10">
        <v>11847.39</v>
      </c>
    </row>
    <row r="4413" spans="5:30" hidden="1" x14ac:dyDescent="0.25">
      <c r="E4413" s="11">
        <v>43185.166666666664</v>
      </c>
      <c r="F4413" s="9">
        <v>11846.87</v>
      </c>
      <c r="G4413" s="9">
        <v>11881.97</v>
      </c>
      <c r="H4413" s="9">
        <v>11837.79</v>
      </c>
      <c r="I4413" s="9">
        <v>11878.47</v>
      </c>
    </row>
    <row r="4414" spans="5:30" hidden="1" x14ac:dyDescent="0.25">
      <c r="E4414" s="12">
        <v>43185.208333333336</v>
      </c>
      <c r="F4414" s="10">
        <v>11877.33</v>
      </c>
      <c r="G4414" s="10">
        <v>11877.33</v>
      </c>
      <c r="H4414" s="10">
        <v>11849.6</v>
      </c>
      <c r="I4414" s="10">
        <v>11854.41</v>
      </c>
    </row>
    <row r="4415" spans="5:30" hidden="1" x14ac:dyDescent="0.25">
      <c r="E4415" s="11">
        <v>43185.25</v>
      </c>
      <c r="F4415" s="9">
        <v>11853.27</v>
      </c>
      <c r="G4415" s="9">
        <v>11870.67</v>
      </c>
      <c r="H4415" s="9">
        <v>11837.39</v>
      </c>
      <c r="I4415" s="9">
        <v>11867.26</v>
      </c>
    </row>
    <row r="4416" spans="5:30" hidden="1" x14ac:dyDescent="0.25">
      <c r="E4416" s="12">
        <v>43185.291666666664</v>
      </c>
      <c r="F4416" s="10">
        <v>11868.4</v>
      </c>
      <c r="G4416" s="10">
        <v>11870.65</v>
      </c>
      <c r="H4416" s="10">
        <v>11855.8</v>
      </c>
      <c r="I4416" s="10">
        <v>11859.21</v>
      </c>
    </row>
    <row r="4417" spans="3:30" x14ac:dyDescent="0.25">
      <c r="C4417">
        <v>1</v>
      </c>
      <c r="E4417" s="11">
        <v>43185.333333333336</v>
      </c>
      <c r="F4417" s="9">
        <v>11860.35</v>
      </c>
      <c r="G4417" s="9">
        <v>11900.91</v>
      </c>
      <c r="H4417" s="9">
        <v>11853.49</v>
      </c>
      <c r="I4417" s="9">
        <v>11863.76</v>
      </c>
      <c r="K4417" s="13">
        <f t="shared" ref="K4417:K4431" si="2124">I4417-F4417</f>
        <v>3.4099999999998545</v>
      </c>
      <c r="L4417" s="13">
        <v>0</v>
      </c>
      <c r="M4417" s="13">
        <f t="shared" ref="M4417:M4431" si="2125">G4417-H4417</f>
        <v>47.420000000000073</v>
      </c>
      <c r="N4417" s="13">
        <f t="shared" ref="N4417" si="2126">I4431-F4417</f>
        <v>58.670000000000073</v>
      </c>
      <c r="O4417" s="18">
        <f>IF(K4417*N4417&gt;0,1,0)</f>
        <v>1</v>
      </c>
      <c r="S4417" s="13">
        <f>MAX(G4417:G4433)</f>
        <v>11984.83</v>
      </c>
      <c r="X4417">
        <f t="shared" ref="X4417:X4431" si="2127">ABS(K4417)</f>
        <v>3.4099999999998545</v>
      </c>
      <c r="Y4417">
        <f t="shared" ref="Y4417:Y4431" si="2128">ABS(N4417)</f>
        <v>58.670000000000073</v>
      </c>
      <c r="Z4417">
        <f t="shared" ref="Z4417:Z4431" si="2129">IF(S4417&lt;1000,ABS(S4417),0)</f>
        <v>0</v>
      </c>
      <c r="AA4417" s="22">
        <f t="shared" ref="AA4417:AA4431" si="2130">ABS(P4417)</f>
        <v>0</v>
      </c>
      <c r="AB4417" s="22">
        <f t="shared" ref="AB4417:AB4431" si="2131">ABS(Q4417)</f>
        <v>0</v>
      </c>
      <c r="AC4417" s="22">
        <f t="shared" ref="AC4417:AC4431" si="2132">IF(O4417=1,ABS(P4418),0)</f>
        <v>0</v>
      </c>
      <c r="AD4417" s="22">
        <f t="shared" ref="AD4417:AD4431" si="2133">IF(O4417=0,ABS(Q4418),0)</f>
        <v>0</v>
      </c>
    </row>
    <row r="4418" spans="3:30" x14ac:dyDescent="0.25">
      <c r="E4418" s="12">
        <v>43185.375</v>
      </c>
      <c r="F4418" s="10">
        <v>11881.98</v>
      </c>
      <c r="G4418" s="10">
        <v>11949.2</v>
      </c>
      <c r="H4418" s="10">
        <v>11880.48</v>
      </c>
      <c r="I4418" s="10">
        <v>11935.71</v>
      </c>
      <c r="K4418" s="13">
        <f t="shared" si="2124"/>
        <v>53.729999999999563</v>
      </c>
      <c r="L4418" s="13">
        <f t="shared" ref="L4418:L4431" si="2134">L4417+K4418</f>
        <v>53.729999999999563</v>
      </c>
      <c r="M4418" s="13">
        <f t="shared" si="2125"/>
        <v>68.720000000001164</v>
      </c>
      <c r="N4418" s="13"/>
      <c r="S4418" s="13">
        <f>MIN(H4417:H4433)</f>
        <v>11706.23</v>
      </c>
      <c r="X4418">
        <f t="shared" si="2127"/>
        <v>53.729999999999563</v>
      </c>
      <c r="Y4418">
        <f t="shared" si="2128"/>
        <v>0</v>
      </c>
      <c r="Z4418">
        <f t="shared" si="2129"/>
        <v>0</v>
      </c>
      <c r="AA4418" s="22">
        <f t="shared" si="2130"/>
        <v>0</v>
      </c>
      <c r="AB4418" s="22">
        <f t="shared" si="2131"/>
        <v>0</v>
      </c>
      <c r="AC4418" s="22">
        <f t="shared" si="2132"/>
        <v>0</v>
      </c>
      <c r="AD4418" s="22">
        <f t="shared" si="2133"/>
        <v>0.41531143275329013</v>
      </c>
    </row>
    <row r="4419" spans="3:30" x14ac:dyDescent="0.25">
      <c r="E4419" s="11">
        <v>43185.416666666664</v>
      </c>
      <c r="F4419" s="9">
        <v>11932.45</v>
      </c>
      <c r="G4419" s="9">
        <v>11941.83</v>
      </c>
      <c r="H4419" s="9">
        <v>11889.83</v>
      </c>
      <c r="I4419" s="9">
        <v>11932.82</v>
      </c>
      <c r="K4419" s="13">
        <f t="shared" si="2124"/>
        <v>0.36999999999898137</v>
      </c>
      <c r="L4419" s="13">
        <f t="shared" si="2134"/>
        <v>54.099999999998545</v>
      </c>
      <c r="M4419" s="13">
        <f t="shared" si="2125"/>
        <v>52</v>
      </c>
      <c r="N4419" s="13"/>
      <c r="P4419">
        <f>_xlfn.IFS(K4418&lt;0,MIN(L4418:L4432),K4418&gt;0,MAX(L4418:L4432))/S4397</f>
        <v>0.33163929094161404</v>
      </c>
      <c r="Q4419">
        <f>_xlfn.IFS(K4418&lt;0,MAX(L4418:L4432),K4418&gt;0,MIN(L4418:L4432))/S4397</f>
        <v>-0.41531143275329013</v>
      </c>
      <c r="S4419" s="13">
        <f>S4417-S4418</f>
        <v>278.60000000000036</v>
      </c>
      <c r="X4419">
        <f t="shared" si="2127"/>
        <v>0.36999999999898137</v>
      </c>
      <c r="Y4419">
        <f t="shared" si="2128"/>
        <v>0</v>
      </c>
      <c r="Z4419">
        <f t="shared" si="2129"/>
        <v>278.60000000000036</v>
      </c>
      <c r="AA4419" s="22">
        <f t="shared" si="2130"/>
        <v>0.33163929094161404</v>
      </c>
      <c r="AB4419" s="22">
        <f t="shared" si="2131"/>
        <v>0.41531143275329013</v>
      </c>
      <c r="AC4419" s="22">
        <f t="shared" si="2132"/>
        <v>0</v>
      </c>
      <c r="AD4419" s="22">
        <f t="shared" si="2133"/>
        <v>0</v>
      </c>
    </row>
    <row r="4420" spans="3:30" x14ac:dyDescent="0.25">
      <c r="E4420" s="12">
        <v>43185.458333333336</v>
      </c>
      <c r="F4420" s="10">
        <v>11932.32</v>
      </c>
      <c r="G4420" s="10">
        <v>11970.46</v>
      </c>
      <c r="H4420" s="10">
        <v>11926.21</v>
      </c>
      <c r="I4420" s="10">
        <v>11935.91</v>
      </c>
      <c r="K4420" s="13">
        <f t="shared" si="2124"/>
        <v>3.5900000000001455</v>
      </c>
      <c r="L4420" s="13">
        <f t="shared" si="2134"/>
        <v>57.68999999999869</v>
      </c>
      <c r="M4420" s="13">
        <f t="shared" si="2125"/>
        <v>44.25</v>
      </c>
      <c r="N4420" s="13"/>
      <c r="X4420">
        <f t="shared" si="2127"/>
        <v>3.5900000000001455</v>
      </c>
      <c r="Y4420">
        <f t="shared" si="2128"/>
        <v>0</v>
      </c>
      <c r="Z4420">
        <f t="shared" si="2129"/>
        <v>0</v>
      </c>
      <c r="AA4420" s="22">
        <f t="shared" si="2130"/>
        <v>0</v>
      </c>
      <c r="AB4420" s="22">
        <f t="shared" si="2131"/>
        <v>0</v>
      </c>
      <c r="AC4420" s="22">
        <f t="shared" si="2132"/>
        <v>0</v>
      </c>
      <c r="AD4420" s="22">
        <f t="shared" si="2133"/>
        <v>0</v>
      </c>
    </row>
    <row r="4421" spans="3:30" x14ac:dyDescent="0.25">
      <c r="E4421" s="11">
        <v>43185.5</v>
      </c>
      <c r="F4421" s="9">
        <v>11936.41</v>
      </c>
      <c r="G4421" s="9">
        <v>11973.23</v>
      </c>
      <c r="H4421" s="9">
        <v>11924.83</v>
      </c>
      <c r="I4421" s="9">
        <v>11958.66</v>
      </c>
      <c r="K4421" s="13">
        <f t="shared" si="2124"/>
        <v>22.25</v>
      </c>
      <c r="L4421" s="13">
        <f t="shared" si="2134"/>
        <v>79.93999999999869</v>
      </c>
      <c r="M4421" s="13">
        <f t="shared" si="2125"/>
        <v>48.399999999999636</v>
      </c>
      <c r="N4421" s="13"/>
      <c r="X4421">
        <f t="shared" si="2127"/>
        <v>22.25</v>
      </c>
      <c r="Y4421">
        <f t="shared" si="2128"/>
        <v>0</v>
      </c>
      <c r="Z4421">
        <f t="shared" si="2129"/>
        <v>0</v>
      </c>
      <c r="AA4421" s="22">
        <f t="shared" si="2130"/>
        <v>0</v>
      </c>
      <c r="AB4421" s="22">
        <f t="shared" si="2131"/>
        <v>0</v>
      </c>
      <c r="AC4421" s="22">
        <f t="shared" si="2132"/>
        <v>0</v>
      </c>
      <c r="AD4421" s="22">
        <f t="shared" si="2133"/>
        <v>0</v>
      </c>
    </row>
    <row r="4422" spans="3:30" x14ac:dyDescent="0.25">
      <c r="E4422" s="12">
        <v>43185.541666666664</v>
      </c>
      <c r="F4422" s="10">
        <v>11958.91</v>
      </c>
      <c r="G4422" s="10">
        <v>11969.72</v>
      </c>
      <c r="H4422" s="10">
        <v>11940.69</v>
      </c>
      <c r="I4422" s="10">
        <v>11958.65</v>
      </c>
      <c r="K4422" s="13">
        <f t="shared" si="2124"/>
        <v>-0.26000000000021828</v>
      </c>
      <c r="L4422" s="13">
        <f t="shared" si="2134"/>
        <v>79.679999999998472</v>
      </c>
      <c r="M4422" s="13">
        <f t="shared" si="2125"/>
        <v>29.029999999998836</v>
      </c>
      <c r="N4422" s="13"/>
      <c r="X4422">
        <f t="shared" si="2127"/>
        <v>0.26000000000021828</v>
      </c>
      <c r="Y4422">
        <f t="shared" si="2128"/>
        <v>0</v>
      </c>
      <c r="Z4422">
        <f t="shared" si="2129"/>
        <v>0</v>
      </c>
      <c r="AA4422" s="22">
        <f t="shared" si="2130"/>
        <v>0</v>
      </c>
      <c r="AB4422" s="22">
        <f t="shared" si="2131"/>
        <v>0</v>
      </c>
      <c r="AC4422" s="22">
        <f t="shared" si="2132"/>
        <v>0</v>
      </c>
      <c r="AD4422" s="22">
        <f t="shared" si="2133"/>
        <v>0</v>
      </c>
    </row>
    <row r="4423" spans="3:30" x14ac:dyDescent="0.25">
      <c r="E4423" s="11">
        <v>43185.583333333336</v>
      </c>
      <c r="F4423" s="9">
        <v>11957.65</v>
      </c>
      <c r="G4423" s="9">
        <v>11971.76</v>
      </c>
      <c r="H4423" s="9">
        <v>11943.23</v>
      </c>
      <c r="I4423" s="9">
        <v>11959.54</v>
      </c>
      <c r="K4423" s="13">
        <f t="shared" si="2124"/>
        <v>1.8900000000012369</v>
      </c>
      <c r="L4423" s="13">
        <f t="shared" si="2134"/>
        <v>81.569999999999709</v>
      </c>
      <c r="M4423" s="13">
        <f t="shared" si="2125"/>
        <v>28.530000000000655</v>
      </c>
      <c r="N4423" s="13"/>
      <c r="X4423">
        <f t="shared" si="2127"/>
        <v>1.8900000000012369</v>
      </c>
      <c r="Y4423">
        <f t="shared" si="2128"/>
        <v>0</v>
      </c>
      <c r="Z4423">
        <f t="shared" si="2129"/>
        <v>0</v>
      </c>
      <c r="AA4423" s="22">
        <f t="shared" si="2130"/>
        <v>0</v>
      </c>
      <c r="AB4423" s="22">
        <f t="shared" si="2131"/>
        <v>0</v>
      </c>
      <c r="AC4423" s="22">
        <f t="shared" si="2132"/>
        <v>0</v>
      </c>
      <c r="AD4423" s="22">
        <f t="shared" si="2133"/>
        <v>0</v>
      </c>
    </row>
    <row r="4424" spans="3:30" x14ac:dyDescent="0.25">
      <c r="E4424" s="12">
        <v>43185.625</v>
      </c>
      <c r="F4424" s="10">
        <v>11960.04</v>
      </c>
      <c r="G4424" s="10">
        <v>11984.83</v>
      </c>
      <c r="H4424" s="10">
        <v>11936.22</v>
      </c>
      <c r="I4424" s="10">
        <v>11941.36</v>
      </c>
      <c r="K4424" s="13">
        <f t="shared" si="2124"/>
        <v>-18.680000000000291</v>
      </c>
      <c r="L4424" s="13">
        <f t="shared" si="2134"/>
        <v>62.889999999999418</v>
      </c>
      <c r="M4424" s="13">
        <f t="shared" si="2125"/>
        <v>48.610000000000582</v>
      </c>
      <c r="N4424" s="13"/>
      <c r="X4424">
        <f t="shared" si="2127"/>
        <v>18.680000000000291</v>
      </c>
      <c r="Y4424">
        <f t="shared" si="2128"/>
        <v>0</v>
      </c>
      <c r="Z4424">
        <f t="shared" si="2129"/>
        <v>0</v>
      </c>
      <c r="AA4424" s="22">
        <f t="shared" si="2130"/>
        <v>0</v>
      </c>
      <c r="AB4424" s="22">
        <f t="shared" si="2131"/>
        <v>0</v>
      </c>
      <c r="AC4424" s="22">
        <f t="shared" si="2132"/>
        <v>0</v>
      </c>
      <c r="AD4424" s="22">
        <f t="shared" si="2133"/>
        <v>0</v>
      </c>
    </row>
    <row r="4425" spans="3:30" x14ac:dyDescent="0.25">
      <c r="E4425" s="11">
        <v>43185.666666666664</v>
      </c>
      <c r="F4425" s="9">
        <v>11942.11</v>
      </c>
      <c r="G4425" s="9">
        <v>11953.99</v>
      </c>
      <c r="H4425" s="9">
        <v>11893.2</v>
      </c>
      <c r="I4425" s="9">
        <v>11895.7</v>
      </c>
      <c r="K4425" s="13">
        <f t="shared" si="2124"/>
        <v>-46.409999999999854</v>
      </c>
      <c r="L4425" s="13">
        <f t="shared" si="2134"/>
        <v>16.479999999999563</v>
      </c>
      <c r="M4425" s="13">
        <f t="shared" si="2125"/>
        <v>60.789999999999054</v>
      </c>
      <c r="N4425" s="13"/>
      <c r="X4425">
        <f t="shared" si="2127"/>
        <v>46.409999999999854</v>
      </c>
      <c r="Y4425">
        <f t="shared" si="2128"/>
        <v>0</v>
      </c>
      <c r="Z4425">
        <f t="shared" si="2129"/>
        <v>0</v>
      </c>
      <c r="AA4425" s="22">
        <f t="shared" si="2130"/>
        <v>0</v>
      </c>
      <c r="AB4425" s="22">
        <f t="shared" si="2131"/>
        <v>0</v>
      </c>
      <c r="AC4425" s="22">
        <f t="shared" si="2132"/>
        <v>0</v>
      </c>
      <c r="AD4425" s="22">
        <f t="shared" si="2133"/>
        <v>0</v>
      </c>
    </row>
    <row r="4426" spans="3:30" x14ac:dyDescent="0.25">
      <c r="E4426" s="12">
        <v>43185.708333333336</v>
      </c>
      <c r="F4426" s="10">
        <v>11895.21</v>
      </c>
      <c r="G4426" s="10">
        <v>11902.98</v>
      </c>
      <c r="H4426" s="10">
        <v>11706.23</v>
      </c>
      <c r="I4426" s="10">
        <v>11776.58</v>
      </c>
      <c r="K4426" s="13">
        <f t="shared" si="2124"/>
        <v>-118.6299999999992</v>
      </c>
      <c r="L4426" s="13">
        <f t="shared" si="2134"/>
        <v>-102.14999999999964</v>
      </c>
      <c r="M4426" s="13">
        <f t="shared" si="2125"/>
        <v>196.75</v>
      </c>
      <c r="N4426" s="13"/>
      <c r="X4426">
        <f t="shared" si="2127"/>
        <v>118.6299999999992</v>
      </c>
      <c r="Y4426">
        <f t="shared" si="2128"/>
        <v>0</v>
      </c>
      <c r="Z4426">
        <f t="shared" si="2129"/>
        <v>0</v>
      </c>
      <c r="AA4426" s="22">
        <f t="shared" si="2130"/>
        <v>0</v>
      </c>
      <c r="AB4426" s="22">
        <f t="shared" si="2131"/>
        <v>0</v>
      </c>
      <c r="AC4426" s="22">
        <f t="shared" si="2132"/>
        <v>0</v>
      </c>
      <c r="AD4426" s="22">
        <f t="shared" si="2133"/>
        <v>0</v>
      </c>
    </row>
    <row r="4427" spans="3:30" x14ac:dyDescent="0.25">
      <c r="E4427" s="11">
        <v>43185.75</v>
      </c>
      <c r="F4427" s="9">
        <v>11777.59</v>
      </c>
      <c r="G4427" s="9">
        <v>11801</v>
      </c>
      <c r="H4427" s="9">
        <v>11724.83</v>
      </c>
      <c r="I4427" s="9">
        <v>11789.73</v>
      </c>
      <c r="K4427" s="13">
        <f t="shared" si="2124"/>
        <v>12.139999999999418</v>
      </c>
      <c r="L4427" s="13">
        <f t="shared" si="2134"/>
        <v>-90.010000000000218</v>
      </c>
      <c r="M4427" s="13">
        <f t="shared" si="2125"/>
        <v>76.170000000000073</v>
      </c>
      <c r="N4427" s="13"/>
      <c r="X4427">
        <f t="shared" si="2127"/>
        <v>12.139999999999418</v>
      </c>
      <c r="Y4427">
        <f t="shared" si="2128"/>
        <v>0</v>
      </c>
      <c r="Z4427">
        <f t="shared" si="2129"/>
        <v>0</v>
      </c>
      <c r="AA4427" s="22">
        <f t="shared" si="2130"/>
        <v>0</v>
      </c>
      <c r="AB4427" s="22">
        <f t="shared" si="2131"/>
        <v>0</v>
      </c>
      <c r="AC4427" s="22">
        <f t="shared" si="2132"/>
        <v>0</v>
      </c>
      <c r="AD4427" s="22">
        <f t="shared" si="2133"/>
        <v>0</v>
      </c>
    </row>
    <row r="4428" spans="3:30" x14ac:dyDescent="0.25">
      <c r="E4428" s="12">
        <v>43185.791666666664</v>
      </c>
      <c r="F4428" s="10">
        <v>11789.98</v>
      </c>
      <c r="G4428" s="10">
        <v>11837.12</v>
      </c>
      <c r="H4428" s="10">
        <v>11774.73</v>
      </c>
      <c r="I4428" s="10">
        <v>11804.62</v>
      </c>
      <c r="K4428" s="13">
        <f t="shared" si="2124"/>
        <v>14.640000000001237</v>
      </c>
      <c r="L4428" s="13">
        <f t="shared" si="2134"/>
        <v>-75.369999999998981</v>
      </c>
      <c r="M4428" s="13">
        <f t="shared" si="2125"/>
        <v>62.390000000001237</v>
      </c>
      <c r="N4428" s="13"/>
      <c r="X4428">
        <f t="shared" si="2127"/>
        <v>14.640000000001237</v>
      </c>
      <c r="Y4428">
        <f t="shared" si="2128"/>
        <v>0</v>
      </c>
      <c r="Z4428">
        <f t="shared" si="2129"/>
        <v>0</v>
      </c>
      <c r="AA4428" s="22">
        <f t="shared" si="2130"/>
        <v>0</v>
      </c>
      <c r="AB4428" s="22">
        <f t="shared" si="2131"/>
        <v>0</v>
      </c>
      <c r="AC4428" s="22">
        <f t="shared" si="2132"/>
        <v>0</v>
      </c>
      <c r="AD4428" s="22">
        <f t="shared" si="2133"/>
        <v>0</v>
      </c>
    </row>
    <row r="4429" spans="3:30" x14ac:dyDescent="0.25">
      <c r="E4429" s="11">
        <v>43185.833333333336</v>
      </c>
      <c r="F4429" s="9">
        <v>11803.87</v>
      </c>
      <c r="G4429" s="9">
        <v>11847.87</v>
      </c>
      <c r="H4429" s="9">
        <v>11803.87</v>
      </c>
      <c r="I4429" s="9">
        <v>11846.37</v>
      </c>
      <c r="K4429" s="13">
        <f t="shared" si="2124"/>
        <v>42.5</v>
      </c>
      <c r="L4429" s="13">
        <f t="shared" si="2134"/>
        <v>-32.869999999998981</v>
      </c>
      <c r="M4429" s="13">
        <f t="shared" si="2125"/>
        <v>44</v>
      </c>
      <c r="N4429" s="13"/>
      <c r="X4429">
        <f t="shared" si="2127"/>
        <v>42.5</v>
      </c>
      <c r="Y4429">
        <f t="shared" si="2128"/>
        <v>0</v>
      </c>
      <c r="Z4429">
        <f t="shared" si="2129"/>
        <v>0</v>
      </c>
      <c r="AA4429" s="22">
        <f t="shared" si="2130"/>
        <v>0</v>
      </c>
      <c r="AB4429" s="22">
        <f t="shared" si="2131"/>
        <v>0</v>
      </c>
      <c r="AC4429" s="22">
        <f t="shared" si="2132"/>
        <v>0</v>
      </c>
      <c r="AD4429" s="22">
        <f t="shared" si="2133"/>
        <v>0</v>
      </c>
    </row>
    <row r="4430" spans="3:30" x14ac:dyDescent="0.25">
      <c r="E4430" s="12">
        <v>43185.875</v>
      </c>
      <c r="F4430" s="10">
        <v>11846.12</v>
      </c>
      <c r="G4430" s="10">
        <v>11892.62</v>
      </c>
      <c r="H4430" s="10">
        <v>11839.12</v>
      </c>
      <c r="I4430" s="10">
        <v>11875.12</v>
      </c>
      <c r="K4430" s="13">
        <f t="shared" si="2124"/>
        <v>29</v>
      </c>
      <c r="L4430" s="13">
        <f t="shared" si="2134"/>
        <v>-3.8699999999989814</v>
      </c>
      <c r="M4430" s="13">
        <f t="shared" si="2125"/>
        <v>53.5</v>
      </c>
      <c r="N4430" s="13"/>
      <c r="X4430">
        <f t="shared" si="2127"/>
        <v>29</v>
      </c>
      <c r="Y4430">
        <f t="shared" si="2128"/>
        <v>0</v>
      </c>
      <c r="Z4430">
        <f t="shared" si="2129"/>
        <v>0</v>
      </c>
      <c r="AA4430" s="22">
        <f t="shared" si="2130"/>
        <v>0</v>
      </c>
      <c r="AB4430" s="22">
        <f t="shared" si="2131"/>
        <v>0</v>
      </c>
      <c r="AC4430" s="22">
        <f t="shared" si="2132"/>
        <v>0</v>
      </c>
      <c r="AD4430" s="22">
        <f t="shared" si="2133"/>
        <v>0</v>
      </c>
    </row>
    <row r="4431" spans="3:30" x14ac:dyDescent="0.25">
      <c r="E4431" s="11">
        <v>43185.916666666664</v>
      </c>
      <c r="F4431" s="9">
        <v>11875.62</v>
      </c>
      <c r="G4431" s="9">
        <v>11926.12</v>
      </c>
      <c r="H4431" s="9">
        <v>11874.12</v>
      </c>
      <c r="I4431" s="9">
        <v>11919.02</v>
      </c>
      <c r="K4431" s="13">
        <f t="shared" si="2124"/>
        <v>43.399999999999636</v>
      </c>
      <c r="L4431" s="13">
        <f t="shared" si="2134"/>
        <v>39.530000000000655</v>
      </c>
      <c r="M4431" s="13">
        <f t="shared" si="2125"/>
        <v>52</v>
      </c>
      <c r="N4431" s="13"/>
      <c r="X4431">
        <f t="shared" si="2127"/>
        <v>43.399999999999636</v>
      </c>
      <c r="Y4431">
        <f t="shared" si="2128"/>
        <v>0</v>
      </c>
      <c r="Z4431">
        <f t="shared" si="2129"/>
        <v>0</v>
      </c>
      <c r="AA4431" s="22">
        <f t="shared" si="2130"/>
        <v>0</v>
      </c>
      <c r="AB4431" s="22">
        <f t="shared" si="2131"/>
        <v>0</v>
      </c>
      <c r="AC4431" s="22">
        <f t="shared" si="2132"/>
        <v>0</v>
      </c>
      <c r="AD4431" s="22">
        <f t="shared" si="2133"/>
        <v>0</v>
      </c>
    </row>
    <row r="4432" spans="3:30" hidden="1" x14ac:dyDescent="0.25">
      <c r="E4432" s="12">
        <v>43185.958333333336</v>
      </c>
      <c r="F4432" s="10">
        <v>11915.6</v>
      </c>
      <c r="G4432" s="10">
        <v>11922.77</v>
      </c>
      <c r="H4432" s="10">
        <v>11915.04</v>
      </c>
      <c r="I4432" s="10">
        <v>11920.52</v>
      </c>
    </row>
    <row r="4433" spans="3:30" hidden="1" x14ac:dyDescent="0.25">
      <c r="E4433" s="11">
        <v>43186.041666666664</v>
      </c>
      <c r="F4433" s="9">
        <v>11918.84</v>
      </c>
      <c r="G4433" s="9">
        <v>11936.59</v>
      </c>
      <c r="H4433" s="9">
        <v>11917.16</v>
      </c>
      <c r="I4433" s="9">
        <v>11922.77</v>
      </c>
    </row>
    <row r="4434" spans="3:30" hidden="1" x14ac:dyDescent="0.25">
      <c r="E4434" s="12">
        <v>43186.083333333336</v>
      </c>
      <c r="F4434" s="10">
        <v>11922.77</v>
      </c>
      <c r="G4434" s="10">
        <v>11929.73</v>
      </c>
      <c r="H4434" s="10">
        <v>11906.08</v>
      </c>
      <c r="I4434" s="10">
        <v>11929.73</v>
      </c>
    </row>
    <row r="4435" spans="3:30" hidden="1" x14ac:dyDescent="0.25">
      <c r="E4435" s="11">
        <v>43186.125</v>
      </c>
      <c r="F4435" s="9">
        <v>11930.85</v>
      </c>
      <c r="G4435" s="9">
        <v>11958.18</v>
      </c>
      <c r="H4435" s="9">
        <v>11929.73</v>
      </c>
      <c r="I4435" s="9">
        <v>11949.78</v>
      </c>
    </row>
    <row r="4436" spans="3:30" hidden="1" x14ac:dyDescent="0.25">
      <c r="E4436" s="12">
        <v>43186.166666666664</v>
      </c>
      <c r="F4436" s="10">
        <v>11948.66</v>
      </c>
      <c r="G4436" s="10">
        <v>11978.95</v>
      </c>
      <c r="H4436" s="10">
        <v>11948.3</v>
      </c>
      <c r="I4436" s="10">
        <v>11960.63</v>
      </c>
    </row>
    <row r="4437" spans="3:30" hidden="1" x14ac:dyDescent="0.25">
      <c r="E4437" s="11">
        <v>43186.208333333336</v>
      </c>
      <c r="F4437" s="9">
        <v>11961.75</v>
      </c>
      <c r="G4437" s="9">
        <v>11970.11</v>
      </c>
      <c r="H4437" s="9">
        <v>11952.92</v>
      </c>
      <c r="I4437" s="9">
        <v>11962.88</v>
      </c>
    </row>
    <row r="4438" spans="3:30" hidden="1" x14ac:dyDescent="0.25">
      <c r="E4438" s="12">
        <v>43186.25</v>
      </c>
      <c r="F4438" s="10">
        <v>11964.01</v>
      </c>
      <c r="G4438" s="10">
        <v>11971.97</v>
      </c>
      <c r="H4438" s="10">
        <v>11959.64</v>
      </c>
      <c r="I4438" s="10">
        <v>11968.47</v>
      </c>
    </row>
    <row r="4439" spans="3:30" hidden="1" x14ac:dyDescent="0.25">
      <c r="E4439" s="11">
        <v>43186.291666666664</v>
      </c>
      <c r="F4439" s="9">
        <v>11969.59</v>
      </c>
      <c r="G4439" s="9">
        <v>11975.41</v>
      </c>
      <c r="H4439" s="9">
        <v>11953.5</v>
      </c>
      <c r="I4439" s="9">
        <v>11954.62</v>
      </c>
    </row>
    <row r="4440" spans="3:30" x14ac:dyDescent="0.25">
      <c r="C4440">
        <v>1</v>
      </c>
      <c r="E4440" s="12">
        <v>43186.333333333336</v>
      </c>
      <c r="F4440" s="10">
        <v>11955.74</v>
      </c>
      <c r="G4440" s="10">
        <v>11969.57</v>
      </c>
      <c r="H4440" s="10">
        <v>11950.16</v>
      </c>
      <c r="I4440" s="10">
        <v>11967.8</v>
      </c>
      <c r="K4440" s="13">
        <f t="shared" ref="K4440:K4454" si="2135">I4440-F4440</f>
        <v>12.059999999999491</v>
      </c>
      <c r="L4440" s="13">
        <v>0</v>
      </c>
      <c r="M4440" s="13">
        <f t="shared" ref="M4440:M4454" si="2136">G4440-H4440</f>
        <v>19.409999999999854</v>
      </c>
      <c r="N4440" s="13">
        <f t="shared" ref="N4440" si="2137">I4454-F4440</f>
        <v>-106.29999999999927</v>
      </c>
      <c r="O4440" s="18">
        <f>IF(K4440*N4440&gt;0,1,0)</f>
        <v>0</v>
      </c>
      <c r="S4440" s="13">
        <f>MAX(G4440:G4456)</f>
        <v>12043.45</v>
      </c>
      <c r="X4440">
        <f t="shared" ref="X4440:X4454" si="2138">ABS(K4440)</f>
        <v>12.059999999999491</v>
      </c>
      <c r="Y4440">
        <f t="shared" ref="Y4440:Y4454" si="2139">ABS(N4440)</f>
        <v>106.29999999999927</v>
      </c>
      <c r="Z4440">
        <f t="shared" ref="Z4440:Z4454" si="2140">IF(S4440&lt;1000,ABS(S4440),0)</f>
        <v>0</v>
      </c>
      <c r="AA4440" s="22">
        <f t="shared" ref="AA4440:AA4454" si="2141">ABS(P4440)</f>
        <v>0</v>
      </c>
      <c r="AB4440" s="22">
        <f t="shared" ref="AB4440:AB4454" si="2142">ABS(Q4440)</f>
        <v>0</v>
      </c>
      <c r="AC4440" s="22">
        <f t="shared" ref="AC4440:AC4454" si="2143">IF(O4440=1,ABS(P4441),0)</f>
        <v>0</v>
      </c>
      <c r="AD4440" s="22">
        <f t="shared" ref="AD4440:AD4454" si="2144">IF(O4440=0,ABS(Q4441),0)</f>
        <v>0.51934673366833628</v>
      </c>
    </row>
    <row r="4441" spans="3:30" x14ac:dyDescent="0.25">
      <c r="E4441" s="11">
        <v>43186.375</v>
      </c>
      <c r="F4441" s="9">
        <v>11982.88</v>
      </c>
      <c r="G4441" s="9">
        <v>12027.53</v>
      </c>
      <c r="H4441" s="9">
        <v>11964.49</v>
      </c>
      <c r="I4441" s="9">
        <v>12023.28</v>
      </c>
      <c r="K4441" s="13">
        <f t="shared" si="2135"/>
        <v>40.400000000001455</v>
      </c>
      <c r="L4441" s="13">
        <f t="shared" ref="L4441:L4454" si="2145">L4440+K4441</f>
        <v>40.400000000001455</v>
      </c>
      <c r="M4441" s="13">
        <f t="shared" si="2136"/>
        <v>63.040000000000873</v>
      </c>
      <c r="N4441" s="13"/>
      <c r="P4441">
        <f>_xlfn.IFS(K4440&lt;0,MIN(L4440:L4454),K4440&gt;0,MAX(L4440:L4454))/S4419</f>
        <v>0.19149318018664857</v>
      </c>
      <c r="Q4441">
        <f>_xlfn.IFS(K4440&lt;0,MAX(L4440:L4454),K4440&gt;0,MIN(L4440:L4454))/S4419</f>
        <v>-0.51934673366833628</v>
      </c>
      <c r="S4441" s="13">
        <f>MIN(H4440:H4456)</f>
        <v>11800.31</v>
      </c>
      <c r="X4441">
        <f t="shared" si="2138"/>
        <v>40.400000000001455</v>
      </c>
      <c r="Y4441">
        <f t="shared" si="2139"/>
        <v>0</v>
      </c>
      <c r="Z4441">
        <f t="shared" si="2140"/>
        <v>0</v>
      </c>
      <c r="AA4441" s="22">
        <f t="shared" si="2141"/>
        <v>0.19149318018664857</v>
      </c>
      <c r="AB4441" s="22">
        <f t="shared" si="2142"/>
        <v>0.51934673366833628</v>
      </c>
      <c r="AC4441" s="22">
        <f t="shared" si="2143"/>
        <v>0</v>
      </c>
      <c r="AD4441" s="22">
        <f t="shared" si="2144"/>
        <v>0</v>
      </c>
    </row>
    <row r="4442" spans="3:30" x14ac:dyDescent="0.25">
      <c r="E4442" s="12">
        <v>43186.416666666664</v>
      </c>
      <c r="F4442" s="10">
        <v>12027.03</v>
      </c>
      <c r="G4442" s="10">
        <v>12027.03</v>
      </c>
      <c r="H4442" s="10">
        <v>11938.15</v>
      </c>
      <c r="I4442" s="10">
        <v>11949.02</v>
      </c>
      <c r="K4442" s="13">
        <f t="shared" si="2135"/>
        <v>-78.010000000000218</v>
      </c>
      <c r="L4442" s="13">
        <f t="shared" si="2145"/>
        <v>-37.609999999998763</v>
      </c>
      <c r="M4442" s="13">
        <f t="shared" si="2136"/>
        <v>88.880000000001019</v>
      </c>
      <c r="N4442" s="13"/>
      <c r="S4442" s="13">
        <f>S4440-S4441</f>
        <v>243.14000000000124</v>
      </c>
      <c r="X4442">
        <f t="shared" si="2138"/>
        <v>78.010000000000218</v>
      </c>
      <c r="Y4442">
        <f t="shared" si="2139"/>
        <v>0</v>
      </c>
      <c r="Z4442">
        <f t="shared" si="2140"/>
        <v>243.14000000000124</v>
      </c>
      <c r="AA4442" s="22">
        <f t="shared" si="2141"/>
        <v>0</v>
      </c>
      <c r="AB4442" s="22">
        <f t="shared" si="2142"/>
        <v>0</v>
      </c>
      <c r="AC4442" s="22">
        <f t="shared" si="2143"/>
        <v>0</v>
      </c>
      <c r="AD4442" s="22">
        <f t="shared" si="2144"/>
        <v>0</v>
      </c>
    </row>
    <row r="4443" spans="3:30" x14ac:dyDescent="0.25">
      <c r="E4443" s="11">
        <v>43186.458333333336</v>
      </c>
      <c r="F4443" s="9">
        <v>11949.27</v>
      </c>
      <c r="G4443" s="9">
        <v>11988.27</v>
      </c>
      <c r="H4443" s="9">
        <v>11933.94</v>
      </c>
      <c r="I4443" s="9">
        <v>11987.27</v>
      </c>
      <c r="K4443" s="13">
        <f t="shared" si="2135"/>
        <v>38</v>
      </c>
      <c r="L4443" s="13">
        <f t="shared" si="2145"/>
        <v>0.39000000000123691</v>
      </c>
      <c r="M4443" s="13">
        <f t="shared" si="2136"/>
        <v>54.329999999999927</v>
      </c>
      <c r="N4443" s="13"/>
      <c r="X4443">
        <f t="shared" si="2138"/>
        <v>38</v>
      </c>
      <c r="Y4443">
        <f t="shared" si="2139"/>
        <v>0</v>
      </c>
      <c r="Z4443">
        <f t="shared" si="2140"/>
        <v>0</v>
      </c>
      <c r="AA4443" s="22">
        <f t="shared" si="2141"/>
        <v>0</v>
      </c>
      <c r="AB4443" s="22">
        <f t="shared" si="2142"/>
        <v>0</v>
      </c>
      <c r="AC4443" s="22">
        <f t="shared" si="2143"/>
        <v>0</v>
      </c>
      <c r="AD4443" s="22">
        <f t="shared" si="2144"/>
        <v>0</v>
      </c>
    </row>
    <row r="4444" spans="3:30" x14ac:dyDescent="0.25">
      <c r="E4444" s="12">
        <v>43186.5</v>
      </c>
      <c r="F4444" s="10">
        <v>11987.02</v>
      </c>
      <c r="G4444" s="10">
        <v>12043.45</v>
      </c>
      <c r="H4444" s="10">
        <v>11986</v>
      </c>
      <c r="I4444" s="10">
        <v>12039.98</v>
      </c>
      <c r="K4444" s="13">
        <f t="shared" si="2135"/>
        <v>52.959999999999127</v>
      </c>
      <c r="L4444" s="13">
        <f t="shared" si="2145"/>
        <v>53.350000000000364</v>
      </c>
      <c r="M4444" s="13">
        <f t="shared" si="2136"/>
        <v>57.450000000000728</v>
      </c>
      <c r="N4444" s="13"/>
      <c r="X4444">
        <f t="shared" si="2138"/>
        <v>52.959999999999127</v>
      </c>
      <c r="Y4444">
        <f t="shared" si="2139"/>
        <v>0</v>
      </c>
      <c r="Z4444">
        <f t="shared" si="2140"/>
        <v>0</v>
      </c>
      <c r="AA4444" s="22">
        <f t="shared" si="2141"/>
        <v>0</v>
      </c>
      <c r="AB4444" s="22">
        <f t="shared" si="2142"/>
        <v>0</v>
      </c>
      <c r="AC4444" s="22">
        <f t="shared" si="2143"/>
        <v>0</v>
      </c>
      <c r="AD4444" s="22">
        <f t="shared" si="2144"/>
        <v>0</v>
      </c>
    </row>
    <row r="4445" spans="3:30" x14ac:dyDescent="0.25">
      <c r="E4445" s="11">
        <v>43186.541666666664</v>
      </c>
      <c r="F4445" s="9">
        <v>12040.23</v>
      </c>
      <c r="G4445" s="9">
        <v>12040.23</v>
      </c>
      <c r="H4445" s="9">
        <v>11985.03</v>
      </c>
      <c r="I4445" s="9">
        <v>11987.25</v>
      </c>
      <c r="K4445" s="13">
        <f t="shared" si="2135"/>
        <v>-52.979999999999563</v>
      </c>
      <c r="L4445" s="13">
        <f t="shared" si="2145"/>
        <v>0.37000000000080036</v>
      </c>
      <c r="M4445" s="13">
        <f t="shared" si="2136"/>
        <v>55.199999999998909</v>
      </c>
      <c r="N4445" s="13"/>
      <c r="X4445">
        <f t="shared" si="2138"/>
        <v>52.979999999999563</v>
      </c>
      <c r="Y4445">
        <f t="shared" si="2139"/>
        <v>0</v>
      </c>
      <c r="Z4445">
        <f t="shared" si="2140"/>
        <v>0</v>
      </c>
      <c r="AA4445" s="22">
        <f t="shared" si="2141"/>
        <v>0</v>
      </c>
      <c r="AB4445" s="22">
        <f t="shared" si="2142"/>
        <v>0</v>
      </c>
      <c r="AC4445" s="22">
        <f t="shared" si="2143"/>
        <v>0</v>
      </c>
      <c r="AD4445" s="22">
        <f t="shared" si="2144"/>
        <v>0</v>
      </c>
    </row>
    <row r="4446" spans="3:30" x14ac:dyDescent="0.25">
      <c r="E4446" s="12">
        <v>43186.583333333336</v>
      </c>
      <c r="F4446" s="10">
        <v>11989</v>
      </c>
      <c r="G4446" s="10">
        <v>12013.23</v>
      </c>
      <c r="H4446" s="10">
        <v>11975.34</v>
      </c>
      <c r="I4446" s="10">
        <v>11985.84</v>
      </c>
      <c r="K4446" s="13">
        <f t="shared" si="2135"/>
        <v>-3.1599999999998545</v>
      </c>
      <c r="L4446" s="13">
        <f t="shared" si="2145"/>
        <v>-2.7899999999990541</v>
      </c>
      <c r="M4446" s="13">
        <f t="shared" si="2136"/>
        <v>37.889999999999418</v>
      </c>
      <c r="N4446" s="13"/>
      <c r="X4446">
        <f t="shared" si="2138"/>
        <v>3.1599999999998545</v>
      </c>
      <c r="Y4446">
        <f t="shared" si="2139"/>
        <v>0</v>
      </c>
      <c r="Z4446">
        <f t="shared" si="2140"/>
        <v>0</v>
      </c>
      <c r="AA4446" s="22">
        <f t="shared" si="2141"/>
        <v>0</v>
      </c>
      <c r="AB4446" s="22">
        <f t="shared" si="2142"/>
        <v>0</v>
      </c>
      <c r="AC4446" s="22">
        <f t="shared" si="2143"/>
        <v>0</v>
      </c>
      <c r="AD4446" s="22">
        <f t="shared" si="2144"/>
        <v>0</v>
      </c>
    </row>
    <row r="4447" spans="3:30" x14ac:dyDescent="0.25">
      <c r="E4447" s="11">
        <v>43186.625</v>
      </c>
      <c r="F4447" s="9">
        <v>11987.59</v>
      </c>
      <c r="G4447" s="9">
        <v>12013.69</v>
      </c>
      <c r="H4447" s="9">
        <v>11981.48</v>
      </c>
      <c r="I4447" s="9">
        <v>11995.04</v>
      </c>
      <c r="K4447" s="13">
        <f t="shared" si="2135"/>
        <v>7.4500000000007276</v>
      </c>
      <c r="L4447" s="13">
        <f t="shared" si="2145"/>
        <v>4.6600000000016735</v>
      </c>
      <c r="M4447" s="13">
        <f t="shared" si="2136"/>
        <v>32.210000000000946</v>
      </c>
      <c r="N4447" s="13"/>
      <c r="X4447">
        <f t="shared" si="2138"/>
        <v>7.4500000000007276</v>
      </c>
      <c r="Y4447">
        <f t="shared" si="2139"/>
        <v>0</v>
      </c>
      <c r="Z4447">
        <f t="shared" si="2140"/>
        <v>0</v>
      </c>
      <c r="AA4447" s="22">
        <f t="shared" si="2141"/>
        <v>0</v>
      </c>
      <c r="AB4447" s="22">
        <f t="shared" si="2142"/>
        <v>0</v>
      </c>
      <c r="AC4447" s="22">
        <f t="shared" si="2143"/>
        <v>0</v>
      </c>
      <c r="AD4447" s="22">
        <f t="shared" si="2144"/>
        <v>0</v>
      </c>
    </row>
    <row r="4448" spans="3:30" x14ac:dyDescent="0.25">
      <c r="E4448" s="12">
        <v>43186.666666666664</v>
      </c>
      <c r="F4448" s="10">
        <v>11996.29</v>
      </c>
      <c r="G4448" s="10">
        <v>12008.43</v>
      </c>
      <c r="H4448" s="10">
        <v>11942.19</v>
      </c>
      <c r="I4448" s="10">
        <v>11974.21</v>
      </c>
      <c r="K4448" s="13">
        <f t="shared" si="2135"/>
        <v>-22.080000000001746</v>
      </c>
      <c r="L4448" s="13">
        <f t="shared" si="2145"/>
        <v>-17.420000000000073</v>
      </c>
      <c r="M4448" s="13">
        <f t="shared" si="2136"/>
        <v>66.239999999999782</v>
      </c>
      <c r="N4448" s="13"/>
      <c r="X4448">
        <f t="shared" si="2138"/>
        <v>22.080000000001746</v>
      </c>
      <c r="Y4448">
        <f t="shared" si="2139"/>
        <v>0</v>
      </c>
      <c r="Z4448">
        <f t="shared" si="2140"/>
        <v>0</v>
      </c>
      <c r="AA4448" s="22">
        <f t="shared" si="2141"/>
        <v>0</v>
      </c>
      <c r="AB4448" s="22">
        <f t="shared" si="2142"/>
        <v>0</v>
      </c>
      <c r="AC4448" s="22">
        <f t="shared" si="2143"/>
        <v>0</v>
      </c>
      <c r="AD4448" s="22">
        <f t="shared" si="2144"/>
        <v>0</v>
      </c>
    </row>
    <row r="4449" spans="3:30" x14ac:dyDescent="0.25">
      <c r="E4449" s="11">
        <v>43186.708333333336</v>
      </c>
      <c r="F4449" s="9">
        <v>11974.46</v>
      </c>
      <c r="G4449" s="9">
        <v>11985.55</v>
      </c>
      <c r="H4449" s="9">
        <v>11926.17</v>
      </c>
      <c r="I4449" s="9">
        <v>11963.35</v>
      </c>
      <c r="K4449" s="13">
        <f t="shared" si="2135"/>
        <v>-11.109999999998763</v>
      </c>
      <c r="L4449" s="13">
        <f t="shared" si="2145"/>
        <v>-28.529999999998836</v>
      </c>
      <c r="M4449" s="13">
        <f t="shared" si="2136"/>
        <v>59.3799999999992</v>
      </c>
      <c r="N4449" s="13"/>
      <c r="X4449">
        <f t="shared" si="2138"/>
        <v>11.109999999998763</v>
      </c>
      <c r="Y4449">
        <f t="shared" si="2139"/>
        <v>0</v>
      </c>
      <c r="Z4449">
        <f t="shared" si="2140"/>
        <v>0</v>
      </c>
      <c r="AA4449" s="22">
        <f t="shared" si="2141"/>
        <v>0</v>
      </c>
      <c r="AB4449" s="22">
        <f t="shared" si="2142"/>
        <v>0</v>
      </c>
      <c r="AC4449" s="22">
        <f t="shared" si="2143"/>
        <v>0</v>
      </c>
      <c r="AD4449" s="22">
        <f t="shared" si="2144"/>
        <v>0</v>
      </c>
    </row>
    <row r="4450" spans="3:30" x14ac:dyDescent="0.25">
      <c r="E4450" s="12">
        <v>43186.75</v>
      </c>
      <c r="F4450" s="10">
        <v>11963.1</v>
      </c>
      <c r="G4450" s="10">
        <v>12010.85</v>
      </c>
      <c r="H4450" s="10">
        <v>11946.32</v>
      </c>
      <c r="I4450" s="10">
        <v>11997.98</v>
      </c>
      <c r="K4450" s="13">
        <f t="shared" si="2135"/>
        <v>34.8799999999992</v>
      </c>
      <c r="L4450" s="13">
        <f t="shared" si="2145"/>
        <v>6.3500000000003638</v>
      </c>
      <c r="M4450" s="13">
        <f t="shared" si="2136"/>
        <v>64.530000000000655</v>
      </c>
      <c r="N4450" s="13"/>
      <c r="X4450">
        <f t="shared" si="2138"/>
        <v>34.8799999999992</v>
      </c>
      <c r="Y4450">
        <f t="shared" si="2139"/>
        <v>0</v>
      </c>
      <c r="Z4450">
        <f t="shared" si="2140"/>
        <v>0</v>
      </c>
      <c r="AA4450" s="22">
        <f t="shared" si="2141"/>
        <v>0</v>
      </c>
      <c r="AB4450" s="22">
        <f t="shared" si="2142"/>
        <v>0</v>
      </c>
      <c r="AC4450" s="22">
        <f t="shared" si="2143"/>
        <v>0</v>
      </c>
      <c r="AD4450" s="22">
        <f t="shared" si="2144"/>
        <v>0</v>
      </c>
    </row>
    <row r="4451" spans="3:30" x14ac:dyDescent="0.25">
      <c r="E4451" s="11">
        <v>43186.791666666664</v>
      </c>
      <c r="F4451" s="9">
        <v>11998.48</v>
      </c>
      <c r="G4451" s="9">
        <v>12008.33</v>
      </c>
      <c r="H4451" s="9">
        <v>11969.36</v>
      </c>
      <c r="I4451" s="9">
        <v>12001.72</v>
      </c>
      <c r="K4451" s="13">
        <f t="shared" si="2135"/>
        <v>3.2399999999997817</v>
      </c>
      <c r="L4451" s="13">
        <f t="shared" si="2145"/>
        <v>9.5900000000001455</v>
      </c>
      <c r="M4451" s="13">
        <f t="shared" si="2136"/>
        <v>38.969999999999345</v>
      </c>
      <c r="N4451" s="13"/>
      <c r="X4451">
        <f t="shared" si="2138"/>
        <v>3.2399999999997817</v>
      </c>
      <c r="Y4451">
        <f t="shared" si="2139"/>
        <v>0</v>
      </c>
      <c r="Z4451">
        <f t="shared" si="2140"/>
        <v>0</v>
      </c>
      <c r="AA4451" s="22">
        <f t="shared" si="2141"/>
        <v>0</v>
      </c>
      <c r="AB4451" s="22">
        <f t="shared" si="2142"/>
        <v>0</v>
      </c>
      <c r="AC4451" s="22">
        <f t="shared" si="2143"/>
        <v>0</v>
      </c>
      <c r="AD4451" s="22">
        <f t="shared" si="2144"/>
        <v>0</v>
      </c>
    </row>
    <row r="4452" spans="3:30" x14ac:dyDescent="0.25">
      <c r="E4452" s="12">
        <v>43186.833333333336</v>
      </c>
      <c r="F4452" s="10">
        <v>12003.72</v>
      </c>
      <c r="G4452" s="10">
        <v>12020.72</v>
      </c>
      <c r="H4452" s="10">
        <v>11942.75</v>
      </c>
      <c r="I4452" s="10">
        <v>11965.49</v>
      </c>
      <c r="K4452" s="13">
        <f t="shared" si="2135"/>
        <v>-38.229999999999563</v>
      </c>
      <c r="L4452" s="13">
        <f t="shared" si="2145"/>
        <v>-28.639999999999418</v>
      </c>
      <c r="M4452" s="13">
        <f t="shared" si="2136"/>
        <v>77.969999999999345</v>
      </c>
      <c r="N4452" s="13"/>
      <c r="X4452">
        <f t="shared" si="2138"/>
        <v>38.229999999999563</v>
      </c>
      <c r="Y4452">
        <f t="shared" si="2139"/>
        <v>0</v>
      </c>
      <c r="Z4452">
        <f t="shared" si="2140"/>
        <v>0</v>
      </c>
      <c r="AA4452" s="22">
        <f t="shared" si="2141"/>
        <v>0</v>
      </c>
      <c r="AB4452" s="22">
        <f t="shared" si="2142"/>
        <v>0</v>
      </c>
      <c r="AC4452" s="22">
        <f t="shared" si="2143"/>
        <v>0</v>
      </c>
      <c r="AD4452" s="22">
        <f t="shared" si="2144"/>
        <v>0</v>
      </c>
    </row>
    <row r="4453" spans="3:30" x14ac:dyDescent="0.25">
      <c r="E4453" s="11">
        <v>43186.875</v>
      </c>
      <c r="F4453" s="9">
        <v>11964.99</v>
      </c>
      <c r="G4453" s="9">
        <v>11971.24</v>
      </c>
      <c r="H4453" s="9">
        <v>11906.02</v>
      </c>
      <c r="I4453" s="9">
        <v>11907.77</v>
      </c>
      <c r="K4453" s="13">
        <f t="shared" si="2135"/>
        <v>-57.219999999999345</v>
      </c>
      <c r="L4453" s="13">
        <f t="shared" si="2145"/>
        <v>-85.859999999998763</v>
      </c>
      <c r="M4453" s="13">
        <f t="shared" si="2136"/>
        <v>65.219999999999345</v>
      </c>
      <c r="N4453" s="13"/>
      <c r="X4453">
        <f t="shared" si="2138"/>
        <v>57.219999999999345</v>
      </c>
      <c r="Y4453">
        <f t="shared" si="2139"/>
        <v>0</v>
      </c>
      <c r="Z4453">
        <f t="shared" si="2140"/>
        <v>0</v>
      </c>
      <c r="AA4453" s="22">
        <f t="shared" si="2141"/>
        <v>0</v>
      </c>
      <c r="AB4453" s="22">
        <f t="shared" si="2142"/>
        <v>0</v>
      </c>
      <c r="AC4453" s="22">
        <f t="shared" si="2143"/>
        <v>0</v>
      </c>
      <c r="AD4453" s="22">
        <f t="shared" si="2144"/>
        <v>0</v>
      </c>
    </row>
    <row r="4454" spans="3:30" x14ac:dyDescent="0.25">
      <c r="E4454" s="12">
        <v>43186.916666666664</v>
      </c>
      <c r="F4454" s="10">
        <v>11908.27</v>
      </c>
      <c r="G4454" s="10">
        <v>11913.27</v>
      </c>
      <c r="H4454" s="10">
        <v>11800.31</v>
      </c>
      <c r="I4454" s="10">
        <v>11849.44</v>
      </c>
      <c r="K4454" s="13">
        <f t="shared" si="2135"/>
        <v>-58.829999999999927</v>
      </c>
      <c r="L4454" s="13">
        <f t="shared" si="2145"/>
        <v>-144.68999999999869</v>
      </c>
      <c r="M4454" s="13">
        <f t="shared" si="2136"/>
        <v>112.96000000000095</v>
      </c>
      <c r="N4454" s="13"/>
      <c r="X4454">
        <f t="shared" si="2138"/>
        <v>58.829999999999927</v>
      </c>
      <c r="Y4454">
        <f t="shared" si="2139"/>
        <v>0</v>
      </c>
      <c r="Z4454">
        <f t="shared" si="2140"/>
        <v>0</v>
      </c>
      <c r="AA4454" s="22">
        <f t="shared" si="2141"/>
        <v>0</v>
      </c>
      <c r="AB4454" s="22">
        <f t="shared" si="2142"/>
        <v>0</v>
      </c>
      <c r="AC4454" s="22">
        <f t="shared" si="2143"/>
        <v>0</v>
      </c>
      <c r="AD4454" s="22">
        <f t="shared" si="2144"/>
        <v>0</v>
      </c>
    </row>
    <row r="4455" spans="3:30" hidden="1" x14ac:dyDescent="0.25">
      <c r="E4455" s="11">
        <v>43186.958333333336</v>
      </c>
      <c r="F4455" s="9">
        <v>11850.38</v>
      </c>
      <c r="G4455" s="9">
        <v>11852.65</v>
      </c>
      <c r="H4455" s="9">
        <v>11829.84</v>
      </c>
      <c r="I4455" s="9">
        <v>11835.51</v>
      </c>
    </row>
    <row r="4456" spans="3:30" hidden="1" x14ac:dyDescent="0.25">
      <c r="E4456" s="12">
        <v>43187.041666666664</v>
      </c>
      <c r="F4456" s="10">
        <v>11840.04</v>
      </c>
      <c r="G4456" s="10">
        <v>11853.52</v>
      </c>
      <c r="H4456" s="10">
        <v>11817.77</v>
      </c>
      <c r="I4456" s="10">
        <v>11851.12</v>
      </c>
    </row>
    <row r="4457" spans="3:30" hidden="1" x14ac:dyDescent="0.25">
      <c r="E4457" s="11">
        <v>43187.083333333336</v>
      </c>
      <c r="F4457" s="9">
        <v>11851.69</v>
      </c>
      <c r="G4457" s="9">
        <v>11862.89</v>
      </c>
      <c r="H4457" s="9">
        <v>11827.31</v>
      </c>
      <c r="I4457" s="9">
        <v>11857.29</v>
      </c>
    </row>
    <row r="4458" spans="3:30" hidden="1" x14ac:dyDescent="0.25">
      <c r="E4458" s="12">
        <v>43187.125</v>
      </c>
      <c r="F4458" s="10">
        <v>11856.16</v>
      </c>
      <c r="G4458" s="10">
        <v>11895.4</v>
      </c>
      <c r="H4458" s="10">
        <v>11855.02</v>
      </c>
      <c r="I4458" s="10">
        <v>11872.36</v>
      </c>
    </row>
    <row r="4459" spans="3:30" hidden="1" x14ac:dyDescent="0.25">
      <c r="E4459" s="11">
        <v>43187.166666666664</v>
      </c>
      <c r="F4459" s="9">
        <v>11874.06</v>
      </c>
      <c r="G4459" s="9">
        <v>11900.07</v>
      </c>
      <c r="H4459" s="9">
        <v>11843.55</v>
      </c>
      <c r="I4459" s="9">
        <v>11895.54</v>
      </c>
    </row>
    <row r="4460" spans="3:30" hidden="1" x14ac:dyDescent="0.25">
      <c r="E4460" s="12">
        <v>43187.208333333336</v>
      </c>
      <c r="F4460" s="10">
        <v>11892.14</v>
      </c>
      <c r="G4460" s="10">
        <v>11894.4</v>
      </c>
      <c r="H4460" s="10">
        <v>11866.66</v>
      </c>
      <c r="I4460" s="10">
        <v>11872.9</v>
      </c>
    </row>
    <row r="4461" spans="3:30" hidden="1" x14ac:dyDescent="0.25">
      <c r="E4461" s="11">
        <v>43187.25</v>
      </c>
      <c r="F4461" s="9">
        <v>11874.03</v>
      </c>
      <c r="G4461" s="9">
        <v>11877.43</v>
      </c>
      <c r="H4461" s="9">
        <v>11851.36</v>
      </c>
      <c r="I4461" s="9">
        <v>11858.29</v>
      </c>
    </row>
    <row r="4462" spans="3:30" hidden="1" x14ac:dyDescent="0.25">
      <c r="E4462" s="12">
        <v>43187.291666666664</v>
      </c>
      <c r="F4462" s="10">
        <v>11859.43</v>
      </c>
      <c r="G4462" s="10">
        <v>11871.04</v>
      </c>
      <c r="H4462" s="10">
        <v>11842.06</v>
      </c>
      <c r="I4462" s="10">
        <v>11858.8</v>
      </c>
    </row>
    <row r="4463" spans="3:30" x14ac:dyDescent="0.25">
      <c r="C4463">
        <v>1</v>
      </c>
      <c r="E4463" s="11">
        <v>43187.333333333336</v>
      </c>
      <c r="F4463" s="9">
        <v>11861.07</v>
      </c>
      <c r="G4463" s="9">
        <v>11861.14</v>
      </c>
      <c r="H4463" s="9">
        <v>11793.72</v>
      </c>
      <c r="I4463" s="9">
        <v>11836.27</v>
      </c>
      <c r="K4463" s="13">
        <f t="shared" ref="K4463:K4477" si="2146">I4463-F4463</f>
        <v>-24.799999999999272</v>
      </c>
      <c r="L4463" s="13">
        <v>0</v>
      </c>
      <c r="M4463" s="13">
        <f t="shared" ref="M4463:M4477" si="2147">G4463-H4463</f>
        <v>67.420000000000073</v>
      </c>
      <c r="N4463" s="13">
        <f t="shared" ref="N4463" si="2148">I4477-F4463</f>
        <v>77.350000000000364</v>
      </c>
      <c r="O4463" s="18">
        <f>IF(K4463*N4463&gt;0,1,0)</f>
        <v>0</v>
      </c>
      <c r="S4463" s="13">
        <f>MAX(G4463:G4479)</f>
        <v>12013.06</v>
      </c>
      <c r="X4463">
        <f t="shared" ref="X4463:X4477" si="2149">ABS(K4463)</f>
        <v>24.799999999999272</v>
      </c>
      <c r="Y4463">
        <f t="shared" ref="Y4463:Y4477" si="2150">ABS(N4463)</f>
        <v>77.350000000000364</v>
      </c>
      <c r="Z4463">
        <f t="shared" ref="Z4463:Z4477" si="2151">IF(S4463&lt;1000,ABS(S4463),0)</f>
        <v>0</v>
      </c>
      <c r="AA4463" s="22">
        <f t="shared" ref="AA4463:AA4477" si="2152">ABS(P4463)</f>
        <v>0</v>
      </c>
      <c r="AB4463" s="22">
        <f t="shared" ref="AB4463:AB4477" si="2153">ABS(Q4463)</f>
        <v>0</v>
      </c>
      <c r="AC4463" s="22">
        <f t="shared" ref="AC4463:AC4477" si="2154">IF(O4463=1,ABS(P4464),0)</f>
        <v>0</v>
      </c>
      <c r="AD4463" s="22">
        <f t="shared" ref="AD4463:AD4477" si="2155">IF(O4463=0,ABS(Q4464),0)</f>
        <v>0.48383647281401176</v>
      </c>
    </row>
    <row r="4464" spans="3:30" x14ac:dyDescent="0.25">
      <c r="E4464" s="12">
        <v>43187.375</v>
      </c>
      <c r="F4464" s="10">
        <v>11844.37</v>
      </c>
      <c r="G4464" s="10">
        <v>11893.58</v>
      </c>
      <c r="H4464" s="10">
        <v>11844.37</v>
      </c>
      <c r="I4464" s="10">
        <v>11870.31</v>
      </c>
      <c r="K4464" s="13">
        <f t="shared" si="2146"/>
        <v>25.93999999999869</v>
      </c>
      <c r="L4464" s="13">
        <f t="shared" ref="L4464:L4477" si="2156">L4463+K4464</f>
        <v>25.93999999999869</v>
      </c>
      <c r="M4464" s="13">
        <f t="shared" si="2147"/>
        <v>49.209999999999127</v>
      </c>
      <c r="N4464" s="13"/>
      <c r="P4464">
        <f>_xlfn.IFS(K4463&lt;0,MIN(L4463:L4477),K4463&gt;0,MAX(L4463:L4477))/S4442</f>
        <v>-0.25676564942008706</v>
      </c>
      <c r="Q4464">
        <f>_xlfn.IFS(K4463&lt;0,MAX(L4463:L4477),K4463&gt;0,MIN(L4463:L4477))/S4442</f>
        <v>0.48383647281401176</v>
      </c>
      <c r="S4464" s="13">
        <f>MIN(H4463:H4479)</f>
        <v>11768.23</v>
      </c>
      <c r="X4464">
        <f t="shared" si="2149"/>
        <v>25.93999999999869</v>
      </c>
      <c r="Y4464">
        <f t="shared" si="2150"/>
        <v>0</v>
      </c>
      <c r="Z4464">
        <f t="shared" si="2151"/>
        <v>0</v>
      </c>
      <c r="AA4464" s="22">
        <f t="shared" si="2152"/>
        <v>0.25676564942008706</v>
      </c>
      <c r="AB4464" s="22">
        <f t="shared" si="2153"/>
        <v>0.48383647281401176</v>
      </c>
      <c r="AC4464" s="22">
        <f t="shared" si="2154"/>
        <v>0</v>
      </c>
      <c r="AD4464" s="22">
        <f t="shared" si="2155"/>
        <v>0</v>
      </c>
    </row>
    <row r="4465" spans="5:30" x14ac:dyDescent="0.25">
      <c r="E4465" s="11">
        <v>43187.416666666664</v>
      </c>
      <c r="F4465" s="9">
        <v>11871.06</v>
      </c>
      <c r="G4465" s="9">
        <v>11902.99</v>
      </c>
      <c r="H4465" s="9">
        <v>11781.67</v>
      </c>
      <c r="I4465" s="9">
        <v>11789.99</v>
      </c>
      <c r="K4465" s="13">
        <f t="shared" si="2146"/>
        <v>-81.069999999999709</v>
      </c>
      <c r="L4465" s="13">
        <f t="shared" si="2156"/>
        <v>-55.130000000001019</v>
      </c>
      <c r="M4465" s="13">
        <f t="shared" si="2147"/>
        <v>121.31999999999971</v>
      </c>
      <c r="N4465" s="13"/>
      <c r="S4465" s="13">
        <f>S4463-S4464</f>
        <v>244.82999999999993</v>
      </c>
      <c r="X4465">
        <f t="shared" si="2149"/>
        <v>81.069999999999709</v>
      </c>
      <c r="Y4465">
        <f t="shared" si="2150"/>
        <v>0</v>
      </c>
      <c r="Z4465">
        <f t="shared" si="2151"/>
        <v>244.82999999999993</v>
      </c>
      <c r="AA4465" s="22">
        <f t="shared" si="2152"/>
        <v>0</v>
      </c>
      <c r="AB4465" s="22">
        <f t="shared" si="2153"/>
        <v>0</v>
      </c>
      <c r="AC4465" s="22">
        <f t="shared" si="2154"/>
        <v>0</v>
      </c>
      <c r="AD4465" s="22">
        <f t="shared" si="2155"/>
        <v>0</v>
      </c>
    </row>
    <row r="4466" spans="5:30" x14ac:dyDescent="0.25">
      <c r="E4466" s="12">
        <v>43187.458333333336</v>
      </c>
      <c r="F4466" s="10">
        <v>11790.24</v>
      </c>
      <c r="G4466" s="10">
        <v>11848.22</v>
      </c>
      <c r="H4466" s="10">
        <v>11768.23</v>
      </c>
      <c r="I4466" s="10">
        <v>11782.94</v>
      </c>
      <c r="K4466" s="13">
        <f t="shared" si="2146"/>
        <v>-7.2999999999992724</v>
      </c>
      <c r="L4466" s="13">
        <f t="shared" si="2156"/>
        <v>-62.430000000000291</v>
      </c>
      <c r="M4466" s="13">
        <f t="shared" si="2147"/>
        <v>79.989999999999782</v>
      </c>
      <c r="N4466" s="13"/>
      <c r="X4466">
        <f t="shared" si="2149"/>
        <v>7.2999999999992724</v>
      </c>
      <c r="Y4466">
        <f t="shared" si="2150"/>
        <v>0</v>
      </c>
      <c r="Z4466">
        <f t="shared" si="2151"/>
        <v>0</v>
      </c>
      <c r="AA4466" s="22">
        <f t="shared" si="2152"/>
        <v>0</v>
      </c>
      <c r="AB4466" s="22">
        <f t="shared" si="2153"/>
        <v>0</v>
      </c>
      <c r="AC4466" s="22">
        <f t="shared" si="2154"/>
        <v>0</v>
      </c>
      <c r="AD4466" s="22">
        <f t="shared" si="2155"/>
        <v>0</v>
      </c>
    </row>
    <row r="4467" spans="5:30" x14ac:dyDescent="0.25">
      <c r="E4467" s="11">
        <v>43187.5</v>
      </c>
      <c r="F4467" s="9">
        <v>11784.69</v>
      </c>
      <c r="G4467" s="9">
        <v>11841.3</v>
      </c>
      <c r="H4467" s="9">
        <v>11783.94</v>
      </c>
      <c r="I4467" s="9">
        <v>11811.56</v>
      </c>
      <c r="K4467" s="13">
        <f t="shared" si="2146"/>
        <v>26.869999999998981</v>
      </c>
      <c r="L4467" s="13">
        <f t="shared" si="2156"/>
        <v>-35.56000000000131</v>
      </c>
      <c r="M4467" s="13">
        <f t="shared" si="2147"/>
        <v>57.359999999998763</v>
      </c>
      <c r="N4467" s="13"/>
      <c r="X4467">
        <f t="shared" si="2149"/>
        <v>26.869999999998981</v>
      </c>
      <c r="Y4467">
        <f t="shared" si="2150"/>
        <v>0</v>
      </c>
      <c r="Z4467">
        <f t="shared" si="2151"/>
        <v>0</v>
      </c>
      <c r="AA4467" s="22">
        <f t="shared" si="2152"/>
        <v>0</v>
      </c>
      <c r="AB4467" s="22">
        <f t="shared" si="2153"/>
        <v>0</v>
      </c>
      <c r="AC4467" s="22">
        <f t="shared" si="2154"/>
        <v>0</v>
      </c>
      <c r="AD4467" s="22">
        <f t="shared" si="2155"/>
        <v>0</v>
      </c>
    </row>
    <row r="4468" spans="5:30" x14ac:dyDescent="0.25">
      <c r="E4468" s="12">
        <v>43187.541666666664</v>
      </c>
      <c r="F4468" s="10">
        <v>11811.31</v>
      </c>
      <c r="G4468" s="10">
        <v>11887.26</v>
      </c>
      <c r="H4468" s="10">
        <v>11811.07</v>
      </c>
      <c r="I4468" s="10">
        <v>11885.25</v>
      </c>
      <c r="K4468" s="13">
        <f t="shared" si="2146"/>
        <v>73.940000000000509</v>
      </c>
      <c r="L4468" s="13">
        <f t="shared" si="2156"/>
        <v>38.3799999999992</v>
      </c>
      <c r="M4468" s="13">
        <f t="shared" si="2147"/>
        <v>76.190000000000509</v>
      </c>
      <c r="N4468" s="13"/>
      <c r="X4468">
        <f t="shared" si="2149"/>
        <v>73.940000000000509</v>
      </c>
      <c r="Y4468">
        <f t="shared" si="2150"/>
        <v>0</v>
      </c>
      <c r="Z4468">
        <f t="shared" si="2151"/>
        <v>0</v>
      </c>
      <c r="AA4468" s="22">
        <f t="shared" si="2152"/>
        <v>0</v>
      </c>
      <c r="AB4468" s="22">
        <f t="shared" si="2153"/>
        <v>0</v>
      </c>
      <c r="AC4468" s="22">
        <f t="shared" si="2154"/>
        <v>0</v>
      </c>
      <c r="AD4468" s="22">
        <f t="shared" si="2155"/>
        <v>0</v>
      </c>
    </row>
    <row r="4469" spans="5:30" x14ac:dyDescent="0.25">
      <c r="E4469" s="11">
        <v>43187.583333333336</v>
      </c>
      <c r="F4469" s="9">
        <v>11886</v>
      </c>
      <c r="G4469" s="9">
        <v>11912.42</v>
      </c>
      <c r="H4469" s="9">
        <v>11879.95</v>
      </c>
      <c r="I4469" s="9">
        <v>11909.65</v>
      </c>
      <c r="K4469" s="13">
        <f t="shared" si="2146"/>
        <v>23.649999999999636</v>
      </c>
      <c r="L4469" s="13">
        <f t="shared" si="2156"/>
        <v>62.029999999998836</v>
      </c>
      <c r="M4469" s="13">
        <f t="shared" si="2147"/>
        <v>32.469999999999345</v>
      </c>
      <c r="N4469" s="13"/>
      <c r="X4469">
        <f t="shared" si="2149"/>
        <v>23.649999999999636</v>
      </c>
      <c r="Y4469">
        <f t="shared" si="2150"/>
        <v>0</v>
      </c>
      <c r="Z4469">
        <f t="shared" si="2151"/>
        <v>0</v>
      </c>
      <c r="AA4469" s="22">
        <f t="shared" si="2152"/>
        <v>0</v>
      </c>
      <c r="AB4469" s="22">
        <f t="shared" si="2153"/>
        <v>0</v>
      </c>
      <c r="AC4469" s="22">
        <f t="shared" si="2154"/>
        <v>0</v>
      </c>
      <c r="AD4469" s="22">
        <f t="shared" si="2155"/>
        <v>0</v>
      </c>
    </row>
    <row r="4470" spans="5:30" x14ac:dyDescent="0.25">
      <c r="E4470" s="12">
        <v>43187.625</v>
      </c>
      <c r="F4470" s="10">
        <v>11909.4</v>
      </c>
      <c r="G4470" s="10">
        <v>11944</v>
      </c>
      <c r="H4470" s="10">
        <v>11883.49</v>
      </c>
      <c r="I4470" s="10">
        <v>11883.74</v>
      </c>
      <c r="K4470" s="13">
        <f t="shared" si="2146"/>
        <v>-25.659999999999854</v>
      </c>
      <c r="L4470" s="13">
        <f t="shared" si="2156"/>
        <v>36.369999999998981</v>
      </c>
      <c r="M4470" s="13">
        <f t="shared" si="2147"/>
        <v>60.510000000000218</v>
      </c>
      <c r="N4470" s="13"/>
      <c r="X4470">
        <f t="shared" si="2149"/>
        <v>25.659999999999854</v>
      </c>
      <c r="Y4470">
        <f t="shared" si="2150"/>
        <v>0</v>
      </c>
      <c r="Z4470">
        <f t="shared" si="2151"/>
        <v>0</v>
      </c>
      <c r="AA4470" s="22">
        <f t="shared" si="2152"/>
        <v>0</v>
      </c>
      <c r="AB4470" s="22">
        <f t="shared" si="2153"/>
        <v>0</v>
      </c>
      <c r="AC4470" s="22">
        <f t="shared" si="2154"/>
        <v>0</v>
      </c>
      <c r="AD4470" s="22">
        <f t="shared" si="2155"/>
        <v>0</v>
      </c>
    </row>
    <row r="4471" spans="5:30" x14ac:dyDescent="0.25">
      <c r="E4471" s="11">
        <v>43187.666666666664</v>
      </c>
      <c r="F4471" s="9">
        <v>11883.49</v>
      </c>
      <c r="G4471" s="9">
        <v>11942.5</v>
      </c>
      <c r="H4471" s="9">
        <v>11865.78</v>
      </c>
      <c r="I4471" s="9">
        <v>11934.99</v>
      </c>
      <c r="K4471" s="13">
        <f t="shared" si="2146"/>
        <v>51.5</v>
      </c>
      <c r="L4471" s="13">
        <f t="shared" si="2156"/>
        <v>87.869999999998981</v>
      </c>
      <c r="M4471" s="13">
        <f t="shared" si="2147"/>
        <v>76.719999999999345</v>
      </c>
      <c r="N4471" s="13"/>
      <c r="X4471">
        <f t="shared" si="2149"/>
        <v>51.5</v>
      </c>
      <c r="Y4471">
        <f t="shared" si="2150"/>
        <v>0</v>
      </c>
      <c r="Z4471">
        <f t="shared" si="2151"/>
        <v>0</v>
      </c>
      <c r="AA4471" s="22">
        <f t="shared" si="2152"/>
        <v>0</v>
      </c>
      <c r="AB4471" s="22">
        <f t="shared" si="2153"/>
        <v>0</v>
      </c>
      <c r="AC4471" s="22">
        <f t="shared" si="2154"/>
        <v>0</v>
      </c>
      <c r="AD4471" s="22">
        <f t="shared" si="2155"/>
        <v>0</v>
      </c>
    </row>
    <row r="4472" spans="5:30" x14ac:dyDescent="0.25">
      <c r="E4472" s="12">
        <v>43187.708333333336</v>
      </c>
      <c r="F4472" s="10">
        <v>11936.99</v>
      </c>
      <c r="G4472" s="10">
        <v>11962.11</v>
      </c>
      <c r="H4472" s="10">
        <v>11851.29</v>
      </c>
      <c r="I4472" s="10">
        <v>11895.96</v>
      </c>
      <c r="K4472" s="13">
        <f t="shared" si="2146"/>
        <v>-41.030000000000655</v>
      </c>
      <c r="L4472" s="13">
        <f t="shared" si="2156"/>
        <v>46.839999999998327</v>
      </c>
      <c r="M4472" s="13">
        <f t="shared" si="2147"/>
        <v>110.81999999999971</v>
      </c>
      <c r="N4472" s="13"/>
      <c r="X4472">
        <f t="shared" si="2149"/>
        <v>41.030000000000655</v>
      </c>
      <c r="Y4472">
        <f t="shared" si="2150"/>
        <v>0</v>
      </c>
      <c r="Z4472">
        <f t="shared" si="2151"/>
        <v>0</v>
      </c>
      <c r="AA4472" s="22">
        <f t="shared" si="2152"/>
        <v>0</v>
      </c>
      <c r="AB4472" s="22">
        <f t="shared" si="2153"/>
        <v>0</v>
      </c>
      <c r="AC4472" s="22">
        <f t="shared" si="2154"/>
        <v>0</v>
      </c>
      <c r="AD4472" s="22">
        <f t="shared" si="2155"/>
        <v>0</v>
      </c>
    </row>
    <row r="4473" spans="5:30" x14ac:dyDescent="0.25">
      <c r="E4473" s="11">
        <v>43187.75</v>
      </c>
      <c r="F4473" s="9">
        <v>11896.21</v>
      </c>
      <c r="G4473" s="9">
        <v>11960.82</v>
      </c>
      <c r="H4473" s="9">
        <v>11890.05</v>
      </c>
      <c r="I4473" s="9">
        <v>11943.86</v>
      </c>
      <c r="K4473" s="13">
        <f t="shared" si="2146"/>
        <v>47.650000000001455</v>
      </c>
      <c r="L4473" s="13">
        <f t="shared" si="2156"/>
        <v>94.489999999999782</v>
      </c>
      <c r="M4473" s="13">
        <f t="shared" si="2147"/>
        <v>70.770000000000437</v>
      </c>
      <c r="N4473" s="13"/>
      <c r="X4473">
        <f t="shared" si="2149"/>
        <v>47.650000000001455</v>
      </c>
      <c r="Y4473">
        <f t="shared" si="2150"/>
        <v>0</v>
      </c>
      <c r="Z4473">
        <f t="shared" si="2151"/>
        <v>0</v>
      </c>
      <c r="AA4473" s="22">
        <f t="shared" si="2152"/>
        <v>0</v>
      </c>
      <c r="AB4473" s="22">
        <f t="shared" si="2153"/>
        <v>0</v>
      </c>
      <c r="AC4473" s="22">
        <f t="shared" si="2154"/>
        <v>0</v>
      </c>
      <c r="AD4473" s="22">
        <f t="shared" si="2155"/>
        <v>0</v>
      </c>
    </row>
    <row r="4474" spans="5:30" x14ac:dyDescent="0.25">
      <c r="E4474" s="12">
        <v>43187.791666666664</v>
      </c>
      <c r="F4474" s="10">
        <v>11943.61</v>
      </c>
      <c r="G4474" s="10">
        <v>12013.06</v>
      </c>
      <c r="H4474" s="10">
        <v>11940.02</v>
      </c>
      <c r="I4474" s="10">
        <v>11953.26</v>
      </c>
      <c r="K4474" s="13">
        <f t="shared" si="2146"/>
        <v>9.6499999999996362</v>
      </c>
      <c r="L4474" s="13">
        <f t="shared" si="2156"/>
        <v>104.13999999999942</v>
      </c>
      <c r="M4474" s="13">
        <f t="shared" si="2147"/>
        <v>73.039999999999054</v>
      </c>
      <c r="N4474" s="13"/>
      <c r="X4474">
        <f t="shared" si="2149"/>
        <v>9.6499999999996362</v>
      </c>
      <c r="Y4474">
        <f t="shared" si="2150"/>
        <v>0</v>
      </c>
      <c r="Z4474">
        <f t="shared" si="2151"/>
        <v>0</v>
      </c>
      <c r="AA4474" s="22">
        <f t="shared" si="2152"/>
        <v>0</v>
      </c>
      <c r="AB4474" s="22">
        <f t="shared" si="2153"/>
        <v>0</v>
      </c>
      <c r="AC4474" s="22">
        <f t="shared" si="2154"/>
        <v>0</v>
      </c>
      <c r="AD4474" s="22">
        <f t="shared" si="2155"/>
        <v>0</v>
      </c>
    </row>
    <row r="4475" spans="5:30" x14ac:dyDescent="0.25">
      <c r="E4475" s="11">
        <v>43187.833333333336</v>
      </c>
      <c r="F4475" s="9">
        <v>11952.76</v>
      </c>
      <c r="G4475" s="9">
        <v>11989.26</v>
      </c>
      <c r="H4475" s="9">
        <v>11927.27</v>
      </c>
      <c r="I4475" s="9">
        <v>11966.26</v>
      </c>
      <c r="K4475" s="13">
        <f t="shared" si="2146"/>
        <v>13.5</v>
      </c>
      <c r="L4475" s="13">
        <f t="shared" si="2156"/>
        <v>117.63999999999942</v>
      </c>
      <c r="M4475" s="13">
        <f t="shared" si="2147"/>
        <v>61.989999999999782</v>
      </c>
      <c r="N4475" s="13"/>
      <c r="X4475">
        <f t="shared" si="2149"/>
        <v>13.5</v>
      </c>
      <c r="Y4475">
        <f t="shared" si="2150"/>
        <v>0</v>
      </c>
      <c r="Z4475">
        <f t="shared" si="2151"/>
        <v>0</v>
      </c>
      <c r="AA4475" s="22">
        <f t="shared" si="2152"/>
        <v>0</v>
      </c>
      <c r="AB4475" s="22">
        <f t="shared" si="2153"/>
        <v>0</v>
      </c>
      <c r="AC4475" s="22">
        <f t="shared" si="2154"/>
        <v>0</v>
      </c>
      <c r="AD4475" s="22">
        <f t="shared" si="2155"/>
        <v>0</v>
      </c>
    </row>
    <row r="4476" spans="5:30" x14ac:dyDescent="0.25">
      <c r="E4476" s="12">
        <v>43187.875</v>
      </c>
      <c r="F4476" s="10">
        <v>11966.01</v>
      </c>
      <c r="G4476" s="10">
        <v>11979.51</v>
      </c>
      <c r="H4476" s="10">
        <v>11932.77</v>
      </c>
      <c r="I4476" s="10">
        <v>11949.77</v>
      </c>
      <c r="K4476" s="13">
        <f t="shared" si="2146"/>
        <v>-16.239999999999782</v>
      </c>
      <c r="L4476" s="13">
        <f t="shared" si="2156"/>
        <v>101.39999999999964</v>
      </c>
      <c r="M4476" s="13">
        <f t="shared" si="2147"/>
        <v>46.739999999999782</v>
      </c>
      <c r="N4476" s="13"/>
      <c r="X4476">
        <f t="shared" si="2149"/>
        <v>16.239999999999782</v>
      </c>
      <c r="Y4476">
        <f t="shared" si="2150"/>
        <v>0</v>
      </c>
      <c r="Z4476">
        <f t="shared" si="2151"/>
        <v>0</v>
      </c>
      <c r="AA4476" s="22">
        <f t="shared" si="2152"/>
        <v>0</v>
      </c>
      <c r="AB4476" s="22">
        <f t="shared" si="2153"/>
        <v>0</v>
      </c>
      <c r="AC4476" s="22">
        <f t="shared" si="2154"/>
        <v>0</v>
      </c>
      <c r="AD4476" s="22">
        <f t="shared" si="2155"/>
        <v>0</v>
      </c>
    </row>
    <row r="4477" spans="5:30" x14ac:dyDescent="0.25">
      <c r="E4477" s="11">
        <v>43187.916666666664</v>
      </c>
      <c r="F4477" s="9">
        <v>11949.52</v>
      </c>
      <c r="G4477" s="9">
        <v>11979.01</v>
      </c>
      <c r="H4477" s="9">
        <v>11913.03</v>
      </c>
      <c r="I4477" s="9">
        <v>11938.42</v>
      </c>
      <c r="K4477" s="13">
        <f t="shared" si="2146"/>
        <v>-11.100000000000364</v>
      </c>
      <c r="L4477" s="13">
        <f t="shared" si="2156"/>
        <v>90.299999999999272</v>
      </c>
      <c r="M4477" s="13">
        <f t="shared" si="2147"/>
        <v>65.979999999999563</v>
      </c>
      <c r="N4477" s="13"/>
      <c r="X4477">
        <f t="shared" si="2149"/>
        <v>11.100000000000364</v>
      </c>
      <c r="Y4477">
        <f t="shared" si="2150"/>
        <v>0</v>
      </c>
      <c r="Z4477">
        <f t="shared" si="2151"/>
        <v>0</v>
      </c>
      <c r="AA4477" s="22">
        <f t="shared" si="2152"/>
        <v>0</v>
      </c>
      <c r="AB4477" s="22">
        <f t="shared" si="2153"/>
        <v>0</v>
      </c>
      <c r="AC4477" s="22">
        <f t="shared" si="2154"/>
        <v>0</v>
      </c>
      <c r="AD4477" s="22">
        <f t="shared" si="2155"/>
        <v>0</v>
      </c>
    </row>
    <row r="4478" spans="5:30" hidden="1" x14ac:dyDescent="0.25">
      <c r="E4478" s="12">
        <v>43187.958333333336</v>
      </c>
      <c r="F4478" s="10">
        <v>11952.18</v>
      </c>
      <c r="G4478" s="10">
        <v>11968.23</v>
      </c>
      <c r="H4478" s="10">
        <v>11951.03</v>
      </c>
      <c r="I4478" s="10">
        <v>11956.77</v>
      </c>
    </row>
    <row r="4479" spans="5:30" hidden="1" x14ac:dyDescent="0.25">
      <c r="E4479" s="11">
        <v>43188.041666666664</v>
      </c>
      <c r="F4479" s="9">
        <v>11955.62</v>
      </c>
      <c r="G4479" s="9">
        <v>11991.86</v>
      </c>
      <c r="H4479" s="9">
        <v>11955.62</v>
      </c>
      <c r="I4479" s="9">
        <v>11979.4</v>
      </c>
    </row>
    <row r="4480" spans="5:30" hidden="1" x14ac:dyDescent="0.25">
      <c r="E4480" s="12">
        <v>43188.083333333336</v>
      </c>
      <c r="F4480" s="10">
        <v>11979.98</v>
      </c>
      <c r="G4480" s="10">
        <v>11990.51</v>
      </c>
      <c r="H4480" s="10">
        <v>11964.5</v>
      </c>
      <c r="I4480" s="10">
        <v>11971.6</v>
      </c>
    </row>
    <row r="4481" spans="3:30" hidden="1" x14ac:dyDescent="0.25">
      <c r="E4481" s="11">
        <v>43188.125</v>
      </c>
      <c r="F4481" s="9">
        <v>11971.03</v>
      </c>
      <c r="G4481" s="9">
        <v>11975.11</v>
      </c>
      <c r="H4481" s="9">
        <v>11929.35</v>
      </c>
      <c r="I4481" s="9">
        <v>11965.87</v>
      </c>
    </row>
    <row r="4482" spans="3:30" hidden="1" x14ac:dyDescent="0.25">
      <c r="E4482" s="12">
        <v>43188.166666666664</v>
      </c>
      <c r="F4482" s="10">
        <v>11966.54</v>
      </c>
      <c r="G4482" s="10">
        <v>11975.71</v>
      </c>
      <c r="H4482" s="10">
        <v>11937.03</v>
      </c>
      <c r="I4482" s="10">
        <v>11946.2</v>
      </c>
    </row>
    <row r="4483" spans="3:30" hidden="1" x14ac:dyDescent="0.25">
      <c r="E4483" s="11">
        <v>43188.208333333336</v>
      </c>
      <c r="F4483" s="9">
        <v>11945.06</v>
      </c>
      <c r="G4483" s="9">
        <v>11961.46</v>
      </c>
      <c r="H4483" s="9">
        <v>11935.24</v>
      </c>
      <c r="I4483" s="9">
        <v>11955.73</v>
      </c>
    </row>
    <row r="4484" spans="3:30" hidden="1" x14ac:dyDescent="0.25">
      <c r="E4484" s="12">
        <v>43188.25</v>
      </c>
      <c r="F4484" s="10">
        <v>11954.58</v>
      </c>
      <c r="G4484" s="10">
        <v>11959.17</v>
      </c>
      <c r="H4484" s="10">
        <v>11923.63</v>
      </c>
      <c r="I4484" s="10">
        <v>11941.62</v>
      </c>
    </row>
    <row r="4485" spans="3:30" hidden="1" x14ac:dyDescent="0.25">
      <c r="E4485" s="11">
        <v>43188.291666666664</v>
      </c>
      <c r="F4485" s="9">
        <v>11942.77</v>
      </c>
      <c r="G4485" s="9">
        <v>11947.35</v>
      </c>
      <c r="H4485" s="9">
        <v>11930.26</v>
      </c>
      <c r="I4485" s="9">
        <v>11931.41</v>
      </c>
    </row>
    <row r="4486" spans="3:30" x14ac:dyDescent="0.25">
      <c r="C4486">
        <v>1</v>
      </c>
      <c r="E4486" s="12">
        <v>43188.333333333336</v>
      </c>
      <c r="F4486" s="10">
        <v>11932.55</v>
      </c>
      <c r="G4486" s="10">
        <v>11961.38</v>
      </c>
      <c r="H4486" s="10">
        <v>11923.5</v>
      </c>
      <c r="I4486" s="10">
        <v>11954.38</v>
      </c>
      <c r="K4486" s="13">
        <f t="shared" ref="K4486:K4514" si="2157">I4486-F4486</f>
        <v>21.829999999999927</v>
      </c>
      <c r="L4486" s="13">
        <v>0</v>
      </c>
      <c r="M4486" s="13">
        <f t="shared" ref="M4486:M4514" si="2158">G4486-H4486</f>
        <v>37.8799999999992</v>
      </c>
      <c r="N4486" s="13">
        <f t="shared" ref="N4486:N4500" si="2159">I4500-F4486</f>
        <v>186.85000000000036</v>
      </c>
      <c r="O4486" s="18">
        <f>IF(K4486*N4486&gt;0,1,0)</f>
        <v>1</v>
      </c>
      <c r="S4486" s="13">
        <f>MAX(G4486:G4502)</f>
        <v>12163.24</v>
      </c>
      <c r="X4486">
        <f t="shared" ref="X4486:X4514" si="2160">ABS(K4486)</f>
        <v>21.829999999999927</v>
      </c>
      <c r="Y4486">
        <f t="shared" ref="Y4486:Y4514" si="2161">ABS(N4486)</f>
        <v>186.85000000000036</v>
      </c>
      <c r="Z4486">
        <f t="shared" ref="Z4486:Z4514" si="2162">IF(S4486&lt;1000,ABS(S4486),0)</f>
        <v>0</v>
      </c>
      <c r="AA4486" s="22">
        <f t="shared" ref="AA4486:AA4514" si="2163">ABS(P4486)</f>
        <v>0</v>
      </c>
      <c r="AB4486" s="22">
        <f t="shared" ref="AB4486:AB4514" si="2164">ABS(Q4486)</f>
        <v>0</v>
      </c>
      <c r="AC4486" s="22">
        <f t="shared" ref="AC4486:AC4514" si="2165">IF(O4486=1,ABS(P4487),0)</f>
        <v>0.8785688028427906</v>
      </c>
      <c r="AD4486" s="22">
        <f t="shared" ref="AD4486:AD4514" si="2166">IF(O4486=0,ABS(Q4487),0)</f>
        <v>0</v>
      </c>
    </row>
    <row r="4487" spans="3:30" x14ac:dyDescent="0.25">
      <c r="E4487" s="11">
        <v>43188.375</v>
      </c>
      <c r="F4487" s="9">
        <v>11935.89</v>
      </c>
      <c r="G4487" s="9">
        <v>11972</v>
      </c>
      <c r="H4487" s="9">
        <v>11926.77</v>
      </c>
      <c r="I4487" s="9">
        <v>11971.01</v>
      </c>
      <c r="K4487" s="13">
        <f t="shared" si="2157"/>
        <v>35.1200000000008</v>
      </c>
      <c r="L4487" s="13">
        <f t="shared" ref="L4487:L4514" si="2167">L4486+K4487</f>
        <v>35.1200000000008</v>
      </c>
      <c r="M4487" s="13">
        <f t="shared" si="2158"/>
        <v>45.229999999999563</v>
      </c>
      <c r="N4487" s="13"/>
      <c r="P4487">
        <f>_xlfn.IFS(K4486&lt;0,MIN(L4486:L4500),K4486&gt;0,MAX(L4486:L4500))/S4465</f>
        <v>0.8785688028427906</v>
      </c>
      <c r="Q4487">
        <f>_xlfn.IFS(K4486&lt;0,MAX(L4486:L4500),K4486&gt;0,MIN(L4486:L4500))/S4465</f>
        <v>0</v>
      </c>
      <c r="S4487" s="13">
        <f>MIN(H4486:H4502)</f>
        <v>11923.5</v>
      </c>
      <c r="X4487">
        <f t="shared" si="2160"/>
        <v>35.1200000000008</v>
      </c>
      <c r="Y4487">
        <f t="shared" si="2161"/>
        <v>0</v>
      </c>
      <c r="Z4487">
        <f t="shared" si="2162"/>
        <v>0</v>
      </c>
      <c r="AA4487" s="22">
        <f t="shared" si="2163"/>
        <v>0.8785688028427906</v>
      </c>
      <c r="AB4487" s="22">
        <f t="shared" si="2164"/>
        <v>0</v>
      </c>
      <c r="AC4487" s="22">
        <f t="shared" si="2165"/>
        <v>0</v>
      </c>
      <c r="AD4487" s="22">
        <f t="shared" si="2166"/>
        <v>0</v>
      </c>
    </row>
    <row r="4488" spans="3:30" x14ac:dyDescent="0.25">
      <c r="E4488" s="12">
        <v>43188.416666666664</v>
      </c>
      <c r="F4488" s="10">
        <v>11962.01</v>
      </c>
      <c r="G4488" s="10">
        <v>12024.29</v>
      </c>
      <c r="H4488" s="10">
        <v>11939.64</v>
      </c>
      <c r="I4488" s="10">
        <v>11991.76</v>
      </c>
      <c r="K4488" s="13">
        <f t="shared" si="2157"/>
        <v>29.75</v>
      </c>
      <c r="L4488" s="13">
        <f t="shared" si="2167"/>
        <v>64.8700000000008</v>
      </c>
      <c r="M4488" s="13">
        <f t="shared" si="2158"/>
        <v>84.650000000001455</v>
      </c>
      <c r="N4488" s="13"/>
      <c r="S4488" s="13">
        <f>S4486-S4487</f>
        <v>239.73999999999978</v>
      </c>
      <c r="X4488">
        <f t="shared" si="2160"/>
        <v>29.75</v>
      </c>
      <c r="Y4488">
        <f t="shared" si="2161"/>
        <v>0</v>
      </c>
      <c r="Z4488">
        <f t="shared" si="2162"/>
        <v>239.73999999999978</v>
      </c>
      <c r="AA4488" s="22">
        <f t="shared" si="2163"/>
        <v>0</v>
      </c>
      <c r="AB4488" s="22">
        <f t="shared" si="2164"/>
        <v>0</v>
      </c>
      <c r="AC4488" s="22">
        <f t="shared" si="2165"/>
        <v>0</v>
      </c>
      <c r="AD4488" s="22">
        <f t="shared" si="2166"/>
        <v>0</v>
      </c>
    </row>
    <row r="4489" spans="3:30" x14ac:dyDescent="0.25">
      <c r="E4489" s="11">
        <v>43188.458333333336</v>
      </c>
      <c r="F4489" s="9">
        <v>11991.51</v>
      </c>
      <c r="G4489" s="9">
        <v>12005.14</v>
      </c>
      <c r="H4489" s="9">
        <v>11959.15</v>
      </c>
      <c r="I4489" s="9">
        <v>11999.16</v>
      </c>
      <c r="K4489" s="13">
        <f t="shared" si="2157"/>
        <v>7.6499999999996362</v>
      </c>
      <c r="L4489" s="13">
        <f t="shared" si="2167"/>
        <v>72.520000000000437</v>
      </c>
      <c r="M4489" s="13">
        <f t="shared" si="2158"/>
        <v>45.989999999999782</v>
      </c>
      <c r="N4489" s="13"/>
      <c r="X4489">
        <f t="shared" si="2160"/>
        <v>7.6499999999996362</v>
      </c>
      <c r="Y4489">
        <f t="shared" si="2161"/>
        <v>0</v>
      </c>
      <c r="Z4489">
        <f t="shared" si="2162"/>
        <v>0</v>
      </c>
      <c r="AA4489" s="22">
        <f t="shared" si="2163"/>
        <v>0</v>
      </c>
      <c r="AB4489" s="22">
        <f t="shared" si="2164"/>
        <v>0</v>
      </c>
      <c r="AC4489" s="22">
        <f t="shared" si="2165"/>
        <v>0</v>
      </c>
      <c r="AD4489" s="22">
        <f t="shared" si="2166"/>
        <v>0</v>
      </c>
    </row>
    <row r="4490" spans="3:30" x14ac:dyDescent="0.25">
      <c r="E4490" s="12">
        <v>43188.5</v>
      </c>
      <c r="F4490" s="10">
        <v>11999.66</v>
      </c>
      <c r="G4490" s="10">
        <v>12072.17</v>
      </c>
      <c r="H4490" s="10">
        <v>11996.48</v>
      </c>
      <c r="I4490" s="10">
        <v>12058.86</v>
      </c>
      <c r="K4490" s="13">
        <f t="shared" si="2157"/>
        <v>59.200000000000728</v>
      </c>
      <c r="L4490" s="13">
        <f t="shared" si="2167"/>
        <v>131.72000000000116</v>
      </c>
      <c r="M4490" s="13">
        <f t="shared" si="2158"/>
        <v>75.690000000000509</v>
      </c>
      <c r="N4490" s="13"/>
      <c r="X4490">
        <f t="shared" si="2160"/>
        <v>59.200000000000728</v>
      </c>
      <c r="Y4490">
        <f t="shared" si="2161"/>
        <v>0</v>
      </c>
      <c r="Z4490">
        <f t="shared" si="2162"/>
        <v>0</v>
      </c>
      <c r="AA4490" s="22">
        <f t="shared" si="2163"/>
        <v>0</v>
      </c>
      <c r="AB4490" s="22">
        <f t="shared" si="2164"/>
        <v>0</v>
      </c>
      <c r="AC4490" s="22">
        <f t="shared" si="2165"/>
        <v>0</v>
      </c>
      <c r="AD4490" s="22">
        <f t="shared" si="2166"/>
        <v>0</v>
      </c>
    </row>
    <row r="4491" spans="3:30" x14ac:dyDescent="0.25">
      <c r="E4491" s="11">
        <v>43188.541666666664</v>
      </c>
      <c r="F4491" s="9">
        <v>12058.61</v>
      </c>
      <c r="G4491" s="9">
        <v>12065.45</v>
      </c>
      <c r="H4491" s="9">
        <v>12021.15</v>
      </c>
      <c r="I4491" s="9">
        <v>12021.4</v>
      </c>
      <c r="K4491" s="13">
        <f t="shared" si="2157"/>
        <v>-37.210000000000946</v>
      </c>
      <c r="L4491" s="13">
        <f t="shared" si="2167"/>
        <v>94.510000000000218</v>
      </c>
      <c r="M4491" s="13">
        <f t="shared" si="2158"/>
        <v>44.300000000001091</v>
      </c>
      <c r="N4491" s="13"/>
      <c r="X4491">
        <f t="shared" si="2160"/>
        <v>37.210000000000946</v>
      </c>
      <c r="Y4491">
        <f t="shared" si="2161"/>
        <v>0</v>
      </c>
      <c r="Z4491">
        <f t="shared" si="2162"/>
        <v>0</v>
      </c>
      <c r="AA4491" s="22">
        <f t="shared" si="2163"/>
        <v>0</v>
      </c>
      <c r="AB4491" s="22">
        <f t="shared" si="2164"/>
        <v>0</v>
      </c>
      <c r="AC4491" s="22">
        <f t="shared" si="2165"/>
        <v>0</v>
      </c>
      <c r="AD4491" s="22">
        <f t="shared" si="2166"/>
        <v>0</v>
      </c>
    </row>
    <row r="4492" spans="3:30" x14ac:dyDescent="0.25">
      <c r="E4492" s="12">
        <v>43188.583333333336</v>
      </c>
      <c r="F4492" s="10">
        <v>12021.15</v>
      </c>
      <c r="G4492" s="10">
        <v>12045.69</v>
      </c>
      <c r="H4492" s="10">
        <v>12013.15</v>
      </c>
      <c r="I4492" s="10">
        <v>12041.31</v>
      </c>
      <c r="K4492" s="13">
        <f t="shared" si="2157"/>
        <v>20.159999999999854</v>
      </c>
      <c r="L4492" s="13">
        <f t="shared" si="2167"/>
        <v>114.67000000000007</v>
      </c>
      <c r="M4492" s="13">
        <f t="shared" si="2158"/>
        <v>32.540000000000873</v>
      </c>
      <c r="N4492" s="13"/>
      <c r="X4492">
        <f t="shared" si="2160"/>
        <v>20.159999999999854</v>
      </c>
      <c r="Y4492">
        <f t="shared" si="2161"/>
        <v>0</v>
      </c>
      <c r="Z4492">
        <f t="shared" si="2162"/>
        <v>0</v>
      </c>
      <c r="AA4492" s="22">
        <f t="shared" si="2163"/>
        <v>0</v>
      </c>
      <c r="AB4492" s="22">
        <f t="shared" si="2164"/>
        <v>0</v>
      </c>
      <c r="AC4492" s="22">
        <f t="shared" si="2165"/>
        <v>0</v>
      </c>
      <c r="AD4492" s="22">
        <f t="shared" si="2166"/>
        <v>0</v>
      </c>
    </row>
    <row r="4493" spans="3:30" x14ac:dyDescent="0.25">
      <c r="E4493" s="11">
        <v>43188.625</v>
      </c>
      <c r="F4493" s="9">
        <v>12041.56</v>
      </c>
      <c r="G4493" s="9">
        <v>12086.83</v>
      </c>
      <c r="H4493" s="9">
        <v>12028.44</v>
      </c>
      <c r="I4493" s="9">
        <v>12071.63</v>
      </c>
      <c r="K4493" s="13">
        <f t="shared" si="2157"/>
        <v>30.069999999999709</v>
      </c>
      <c r="L4493" s="13">
        <f t="shared" si="2167"/>
        <v>144.73999999999978</v>
      </c>
      <c r="M4493" s="13">
        <f t="shared" si="2158"/>
        <v>58.389999999999418</v>
      </c>
      <c r="N4493" s="13"/>
      <c r="X4493">
        <f t="shared" si="2160"/>
        <v>30.069999999999709</v>
      </c>
      <c r="Y4493">
        <f t="shared" si="2161"/>
        <v>0</v>
      </c>
      <c r="Z4493">
        <f t="shared" si="2162"/>
        <v>0</v>
      </c>
      <c r="AA4493" s="22">
        <f t="shared" si="2163"/>
        <v>0</v>
      </c>
      <c r="AB4493" s="22">
        <f t="shared" si="2164"/>
        <v>0</v>
      </c>
      <c r="AC4493" s="22">
        <f t="shared" si="2165"/>
        <v>0</v>
      </c>
      <c r="AD4493" s="22">
        <f t="shared" si="2166"/>
        <v>0</v>
      </c>
    </row>
    <row r="4494" spans="3:30" x14ac:dyDescent="0.25">
      <c r="E4494" s="12">
        <v>43188.666666666664</v>
      </c>
      <c r="F4494" s="10">
        <v>12070.63</v>
      </c>
      <c r="G4494" s="10">
        <v>12100.5</v>
      </c>
      <c r="H4494" s="10">
        <v>12045.81</v>
      </c>
      <c r="I4494" s="10">
        <v>12056.2</v>
      </c>
      <c r="K4494" s="13">
        <f t="shared" si="2157"/>
        <v>-14.429999999998472</v>
      </c>
      <c r="L4494" s="13">
        <f t="shared" si="2167"/>
        <v>130.31000000000131</v>
      </c>
      <c r="M4494" s="13">
        <f t="shared" si="2158"/>
        <v>54.690000000000509</v>
      </c>
      <c r="N4494" s="13"/>
      <c r="X4494">
        <f t="shared" si="2160"/>
        <v>14.429999999998472</v>
      </c>
      <c r="Y4494">
        <f t="shared" si="2161"/>
        <v>0</v>
      </c>
      <c r="Z4494">
        <f t="shared" si="2162"/>
        <v>0</v>
      </c>
      <c r="AA4494" s="22">
        <f t="shared" si="2163"/>
        <v>0</v>
      </c>
      <c r="AB4494" s="22">
        <f t="shared" si="2164"/>
        <v>0</v>
      </c>
      <c r="AC4494" s="22">
        <f t="shared" si="2165"/>
        <v>0</v>
      </c>
      <c r="AD4494" s="22">
        <f t="shared" si="2166"/>
        <v>0</v>
      </c>
    </row>
    <row r="4495" spans="3:30" x14ac:dyDescent="0.25">
      <c r="E4495" s="11">
        <v>43188.708333333336</v>
      </c>
      <c r="F4495" s="9">
        <v>12056.95</v>
      </c>
      <c r="G4495" s="9">
        <v>12140.16</v>
      </c>
      <c r="H4495" s="9">
        <v>12052.02</v>
      </c>
      <c r="I4495" s="9">
        <v>12139.9</v>
      </c>
      <c r="K4495" s="13">
        <f t="shared" si="2157"/>
        <v>82.949999999998909</v>
      </c>
      <c r="L4495" s="13">
        <f t="shared" si="2167"/>
        <v>213.26000000000022</v>
      </c>
      <c r="M4495" s="13">
        <f t="shared" si="2158"/>
        <v>88.139999999999418</v>
      </c>
      <c r="N4495" s="13"/>
      <c r="X4495">
        <f t="shared" si="2160"/>
        <v>82.949999999998909</v>
      </c>
      <c r="Y4495">
        <f t="shared" si="2161"/>
        <v>0</v>
      </c>
      <c r="Z4495">
        <f t="shared" si="2162"/>
        <v>0</v>
      </c>
      <c r="AA4495" s="22">
        <f t="shared" si="2163"/>
        <v>0</v>
      </c>
      <c r="AB4495" s="22">
        <f t="shared" si="2164"/>
        <v>0</v>
      </c>
      <c r="AC4495" s="22">
        <f t="shared" si="2165"/>
        <v>0</v>
      </c>
      <c r="AD4495" s="22">
        <f t="shared" si="2166"/>
        <v>0</v>
      </c>
    </row>
    <row r="4496" spans="3:30" x14ac:dyDescent="0.25">
      <c r="E4496" s="12">
        <v>43188.75</v>
      </c>
      <c r="F4496" s="10">
        <v>12139.65</v>
      </c>
      <c r="G4496" s="10">
        <v>12153.22</v>
      </c>
      <c r="H4496" s="10">
        <v>12096.36</v>
      </c>
      <c r="I4496" s="10">
        <v>12116.2</v>
      </c>
      <c r="K4496" s="13">
        <f t="shared" si="2157"/>
        <v>-23.449999999998909</v>
      </c>
      <c r="L4496" s="13">
        <f t="shared" si="2167"/>
        <v>189.81000000000131</v>
      </c>
      <c r="M4496" s="13">
        <f t="shared" si="2158"/>
        <v>56.859999999998763</v>
      </c>
      <c r="N4496" s="13"/>
      <c r="X4496">
        <f t="shared" si="2160"/>
        <v>23.449999999998909</v>
      </c>
      <c r="Y4496">
        <f t="shared" si="2161"/>
        <v>0</v>
      </c>
      <c r="Z4496">
        <f t="shared" si="2162"/>
        <v>0</v>
      </c>
      <c r="AA4496" s="22">
        <f t="shared" si="2163"/>
        <v>0</v>
      </c>
      <c r="AB4496" s="22">
        <f t="shared" si="2164"/>
        <v>0</v>
      </c>
      <c r="AC4496" s="22">
        <f t="shared" si="2165"/>
        <v>0</v>
      </c>
      <c r="AD4496" s="22">
        <f t="shared" si="2166"/>
        <v>0</v>
      </c>
    </row>
    <row r="4497" spans="5:30" x14ac:dyDescent="0.25">
      <c r="E4497" s="11">
        <v>43188.791666666664</v>
      </c>
      <c r="F4497" s="9">
        <v>12116.45</v>
      </c>
      <c r="G4497" s="9">
        <v>12124.9</v>
      </c>
      <c r="H4497" s="9">
        <v>12083.37</v>
      </c>
      <c r="I4497" s="9">
        <v>12119.5</v>
      </c>
      <c r="K4497" s="13">
        <f t="shared" si="2157"/>
        <v>3.0499999999992724</v>
      </c>
      <c r="L4497" s="13">
        <f t="shared" si="2167"/>
        <v>192.86000000000058</v>
      </c>
      <c r="M4497" s="13">
        <f t="shared" si="2158"/>
        <v>41.529999999998836</v>
      </c>
      <c r="N4497" s="13"/>
      <c r="X4497">
        <f t="shared" si="2160"/>
        <v>3.0499999999992724</v>
      </c>
      <c r="Y4497">
        <f t="shared" si="2161"/>
        <v>0</v>
      </c>
      <c r="Z4497">
        <f t="shared" si="2162"/>
        <v>0</v>
      </c>
      <c r="AA4497" s="22">
        <f t="shared" si="2163"/>
        <v>0</v>
      </c>
      <c r="AB4497" s="22">
        <f t="shared" si="2164"/>
        <v>0</v>
      </c>
      <c r="AC4497" s="22">
        <f t="shared" si="2165"/>
        <v>0</v>
      </c>
      <c r="AD4497" s="22">
        <f t="shared" si="2166"/>
        <v>0</v>
      </c>
    </row>
    <row r="4498" spans="5:30" x14ac:dyDescent="0.25">
      <c r="E4498" s="12">
        <v>43188.833333333336</v>
      </c>
      <c r="F4498" s="10">
        <v>12119.25</v>
      </c>
      <c r="G4498" s="10">
        <v>12146.49</v>
      </c>
      <c r="H4498" s="10">
        <v>12104.25</v>
      </c>
      <c r="I4498" s="10">
        <v>12141.49</v>
      </c>
      <c r="K4498" s="13">
        <f t="shared" si="2157"/>
        <v>22.239999999999782</v>
      </c>
      <c r="L4498" s="13">
        <f t="shared" si="2167"/>
        <v>215.10000000000036</v>
      </c>
      <c r="M4498" s="13">
        <f t="shared" si="2158"/>
        <v>42.239999999999782</v>
      </c>
      <c r="N4498" s="13"/>
      <c r="X4498">
        <f t="shared" si="2160"/>
        <v>22.239999999999782</v>
      </c>
      <c r="Y4498">
        <f t="shared" si="2161"/>
        <v>0</v>
      </c>
      <c r="Z4498">
        <f t="shared" si="2162"/>
        <v>0</v>
      </c>
      <c r="AA4498" s="22">
        <f t="shared" si="2163"/>
        <v>0</v>
      </c>
      <c r="AB4498" s="22">
        <f t="shared" si="2164"/>
        <v>0</v>
      </c>
      <c r="AC4498" s="22">
        <f t="shared" si="2165"/>
        <v>0</v>
      </c>
      <c r="AD4498" s="22">
        <f t="shared" si="2166"/>
        <v>0</v>
      </c>
    </row>
    <row r="4499" spans="5:30" x14ac:dyDescent="0.25">
      <c r="E4499" s="11">
        <v>43188.875</v>
      </c>
      <c r="F4499" s="9">
        <v>12141.74</v>
      </c>
      <c r="G4499" s="9">
        <v>12153.49</v>
      </c>
      <c r="H4499" s="9">
        <v>12129.5</v>
      </c>
      <c r="I4499" s="9">
        <v>12137.99</v>
      </c>
      <c r="K4499" s="13">
        <f t="shared" si="2157"/>
        <v>-3.75</v>
      </c>
      <c r="L4499" s="13">
        <f t="shared" si="2167"/>
        <v>211.35000000000036</v>
      </c>
      <c r="M4499" s="13">
        <f t="shared" si="2158"/>
        <v>23.989999999999782</v>
      </c>
      <c r="N4499" s="13"/>
      <c r="X4499">
        <f t="shared" si="2160"/>
        <v>3.75</v>
      </c>
      <c r="Y4499">
        <f t="shared" si="2161"/>
        <v>0</v>
      </c>
      <c r="Z4499">
        <f t="shared" si="2162"/>
        <v>0</v>
      </c>
      <c r="AA4499" s="22">
        <f t="shared" si="2163"/>
        <v>0</v>
      </c>
      <c r="AB4499" s="22">
        <f t="shared" si="2164"/>
        <v>0</v>
      </c>
      <c r="AC4499" s="22">
        <f t="shared" si="2165"/>
        <v>0</v>
      </c>
      <c r="AD4499" s="22">
        <f t="shared" si="2166"/>
        <v>0</v>
      </c>
    </row>
    <row r="4500" spans="5:30" x14ac:dyDescent="0.25">
      <c r="E4500" s="12">
        <v>43188.916666666664</v>
      </c>
      <c r="F4500" s="10">
        <v>12137.5</v>
      </c>
      <c r="G4500" s="10">
        <v>12163.24</v>
      </c>
      <c r="H4500" s="10">
        <v>12118.15</v>
      </c>
      <c r="I4500" s="10">
        <v>12119.4</v>
      </c>
      <c r="K4500" s="13">
        <f t="shared" si="2157"/>
        <v>-18.100000000000364</v>
      </c>
      <c r="L4500" s="13">
        <v>0</v>
      </c>
      <c r="M4500" s="13">
        <f t="shared" si="2158"/>
        <v>45.090000000000146</v>
      </c>
      <c r="N4500" s="13">
        <f t="shared" si="2159"/>
        <v>-82.920000000000073</v>
      </c>
      <c r="S4500" s="13">
        <f>MAX(G4500:G4516)</f>
        <v>12163.24</v>
      </c>
      <c r="X4500">
        <f t="shared" si="2160"/>
        <v>18.100000000000364</v>
      </c>
      <c r="Y4500">
        <f t="shared" si="2161"/>
        <v>82.920000000000073</v>
      </c>
      <c r="Z4500">
        <f t="shared" si="2162"/>
        <v>0</v>
      </c>
      <c r="AA4500" s="22">
        <f t="shared" si="2163"/>
        <v>0</v>
      </c>
      <c r="AB4500" s="22">
        <f t="shared" si="2164"/>
        <v>0</v>
      </c>
      <c r="AC4500" s="22">
        <f t="shared" si="2165"/>
        <v>0</v>
      </c>
      <c r="AD4500" s="22">
        <f t="shared" si="2166"/>
        <v>0.3601818636856613</v>
      </c>
    </row>
    <row r="4501" spans="5:30" x14ac:dyDescent="0.25">
      <c r="E4501" s="11">
        <v>43193.375</v>
      </c>
      <c r="F4501" s="9">
        <v>11971.23</v>
      </c>
      <c r="G4501" s="9">
        <v>12006.79</v>
      </c>
      <c r="H4501" s="9">
        <v>11962.98</v>
      </c>
      <c r="I4501" s="9">
        <v>11986.81</v>
      </c>
      <c r="K4501" s="13">
        <f t="shared" si="2157"/>
        <v>15.579999999999927</v>
      </c>
      <c r="L4501" s="13">
        <f t="shared" si="2167"/>
        <v>15.579999999999927</v>
      </c>
      <c r="M4501" s="13">
        <f t="shared" si="2158"/>
        <v>43.81000000000131</v>
      </c>
      <c r="N4501" s="13"/>
      <c r="P4501">
        <f>_xlfn.IFS(K4500&lt;0,MIN(L4500:L4514),K4500&gt;0,MAX(L4500:L4514))/S4488</f>
        <v>-0.17523150079252631</v>
      </c>
      <c r="Q4501">
        <f>_xlfn.IFS(K4500&lt;0,MAX(L4500:L4514),K4500&gt;0,MIN(L4500:L4514))/S4488</f>
        <v>0.3601818636856613</v>
      </c>
      <c r="S4501" s="13">
        <f>MIN(H4500:H4516)</f>
        <v>11911.47</v>
      </c>
      <c r="X4501">
        <f t="shared" si="2160"/>
        <v>15.579999999999927</v>
      </c>
      <c r="Y4501">
        <f t="shared" si="2161"/>
        <v>0</v>
      </c>
      <c r="Z4501">
        <f t="shared" si="2162"/>
        <v>0</v>
      </c>
      <c r="AA4501" s="22">
        <f t="shared" si="2163"/>
        <v>0.17523150079252631</v>
      </c>
      <c r="AB4501" s="22">
        <f t="shared" si="2164"/>
        <v>0.3601818636856613</v>
      </c>
      <c r="AC4501" s="22">
        <f t="shared" si="2165"/>
        <v>0</v>
      </c>
      <c r="AD4501" s="22">
        <f t="shared" si="2166"/>
        <v>0</v>
      </c>
    </row>
    <row r="4502" spans="5:30" x14ac:dyDescent="0.25">
      <c r="E4502" s="12">
        <v>43193.416666666664</v>
      </c>
      <c r="F4502" s="10">
        <v>11987.31</v>
      </c>
      <c r="G4502" s="10">
        <v>12027.54</v>
      </c>
      <c r="H4502" s="10">
        <v>11977.87</v>
      </c>
      <c r="I4502" s="10">
        <v>11980.38</v>
      </c>
      <c r="K4502" s="13">
        <f t="shared" si="2157"/>
        <v>-6.930000000000291</v>
      </c>
      <c r="L4502" s="13">
        <f t="shared" si="2167"/>
        <v>8.6499999999996362</v>
      </c>
      <c r="M4502" s="13">
        <f t="shared" si="2158"/>
        <v>49.670000000000073</v>
      </c>
      <c r="N4502" s="13"/>
      <c r="S4502" s="13">
        <f>S4500-S4501</f>
        <v>251.77000000000044</v>
      </c>
      <c r="X4502">
        <f t="shared" si="2160"/>
        <v>6.930000000000291</v>
      </c>
      <c r="Y4502">
        <f t="shared" si="2161"/>
        <v>0</v>
      </c>
      <c r="Z4502">
        <f t="shared" si="2162"/>
        <v>251.77000000000044</v>
      </c>
      <c r="AA4502" s="22">
        <f t="shared" si="2163"/>
        <v>0</v>
      </c>
      <c r="AB4502" s="22">
        <f t="shared" si="2164"/>
        <v>0</v>
      </c>
      <c r="AC4502" s="22">
        <f t="shared" si="2165"/>
        <v>0</v>
      </c>
      <c r="AD4502" s="22">
        <f t="shared" si="2166"/>
        <v>0</v>
      </c>
    </row>
    <row r="4503" spans="5:30" x14ac:dyDescent="0.25">
      <c r="E4503" s="11">
        <v>43193.458333333336</v>
      </c>
      <c r="F4503" s="9">
        <v>11979.88</v>
      </c>
      <c r="G4503" s="9">
        <v>11979.88</v>
      </c>
      <c r="H4503" s="9">
        <v>11911.96</v>
      </c>
      <c r="I4503" s="9">
        <v>11929.22</v>
      </c>
      <c r="K4503" s="13">
        <f t="shared" si="2157"/>
        <v>-50.659999999999854</v>
      </c>
      <c r="L4503" s="13">
        <f t="shared" si="2167"/>
        <v>-42.010000000000218</v>
      </c>
      <c r="M4503" s="13">
        <f t="shared" si="2158"/>
        <v>67.920000000000073</v>
      </c>
      <c r="N4503" s="13"/>
      <c r="X4503">
        <f t="shared" si="2160"/>
        <v>50.659999999999854</v>
      </c>
      <c r="Y4503">
        <f t="shared" si="2161"/>
        <v>0</v>
      </c>
      <c r="Z4503">
        <f t="shared" si="2162"/>
        <v>0</v>
      </c>
      <c r="AA4503" s="22">
        <f t="shared" si="2163"/>
        <v>0</v>
      </c>
      <c r="AB4503" s="22">
        <f t="shared" si="2164"/>
        <v>0</v>
      </c>
      <c r="AC4503" s="22">
        <f t="shared" si="2165"/>
        <v>0</v>
      </c>
      <c r="AD4503" s="22">
        <f t="shared" si="2166"/>
        <v>0</v>
      </c>
    </row>
    <row r="4504" spans="5:30" x14ac:dyDescent="0.25">
      <c r="E4504" s="12">
        <v>43193.5</v>
      </c>
      <c r="F4504" s="10">
        <v>11928.97</v>
      </c>
      <c r="G4504" s="10">
        <v>11955.34</v>
      </c>
      <c r="H4504" s="10">
        <v>11911.47</v>
      </c>
      <c r="I4504" s="10">
        <v>11934.38</v>
      </c>
      <c r="K4504" s="13">
        <f t="shared" si="2157"/>
        <v>5.4099999999998545</v>
      </c>
      <c r="L4504" s="13">
        <f t="shared" si="2167"/>
        <v>-36.600000000000364</v>
      </c>
      <c r="M4504" s="13">
        <f t="shared" si="2158"/>
        <v>43.8700000000008</v>
      </c>
      <c r="N4504" s="13"/>
      <c r="X4504">
        <f t="shared" si="2160"/>
        <v>5.4099999999998545</v>
      </c>
      <c r="Y4504">
        <f t="shared" si="2161"/>
        <v>0</v>
      </c>
      <c r="Z4504">
        <f t="shared" si="2162"/>
        <v>0</v>
      </c>
      <c r="AA4504" s="22">
        <f t="shared" si="2163"/>
        <v>0</v>
      </c>
      <c r="AB4504" s="22">
        <f t="shared" si="2164"/>
        <v>0</v>
      </c>
      <c r="AC4504" s="22">
        <f t="shared" si="2165"/>
        <v>0</v>
      </c>
      <c r="AD4504" s="22">
        <f t="shared" si="2166"/>
        <v>0</v>
      </c>
    </row>
    <row r="4505" spans="5:30" x14ac:dyDescent="0.25">
      <c r="E4505" s="11">
        <v>43193.541666666664</v>
      </c>
      <c r="F4505" s="9">
        <v>11933.88</v>
      </c>
      <c r="G4505" s="9">
        <v>12026.89</v>
      </c>
      <c r="H4505" s="9">
        <v>11928.39</v>
      </c>
      <c r="I4505" s="9">
        <v>12014.25</v>
      </c>
      <c r="K4505" s="13">
        <f t="shared" si="2157"/>
        <v>80.3700000000008</v>
      </c>
      <c r="L4505" s="13">
        <f t="shared" si="2167"/>
        <v>43.770000000000437</v>
      </c>
      <c r="M4505" s="13">
        <f t="shared" si="2158"/>
        <v>98.5</v>
      </c>
      <c r="N4505" s="13"/>
      <c r="X4505">
        <f t="shared" si="2160"/>
        <v>80.3700000000008</v>
      </c>
      <c r="Y4505">
        <f t="shared" si="2161"/>
        <v>0</v>
      </c>
      <c r="Z4505">
        <f t="shared" si="2162"/>
        <v>0</v>
      </c>
      <c r="AA4505" s="22">
        <f t="shared" si="2163"/>
        <v>0</v>
      </c>
      <c r="AB4505" s="22">
        <f t="shared" si="2164"/>
        <v>0</v>
      </c>
      <c r="AC4505" s="22">
        <f t="shared" si="2165"/>
        <v>0</v>
      </c>
      <c r="AD4505" s="22">
        <f t="shared" si="2166"/>
        <v>0</v>
      </c>
    </row>
    <row r="4506" spans="5:30" x14ac:dyDescent="0.25">
      <c r="E4506" s="12">
        <v>43193.583333333336</v>
      </c>
      <c r="F4506" s="10">
        <v>12014</v>
      </c>
      <c r="G4506" s="10">
        <v>12014.07</v>
      </c>
      <c r="H4506" s="10">
        <v>11978.85</v>
      </c>
      <c r="I4506" s="10">
        <v>11985.47</v>
      </c>
      <c r="K4506" s="13">
        <f t="shared" si="2157"/>
        <v>-28.530000000000655</v>
      </c>
      <c r="L4506" s="13">
        <f t="shared" si="2167"/>
        <v>15.239999999999782</v>
      </c>
      <c r="M4506" s="13">
        <f t="shared" si="2158"/>
        <v>35.219999999999345</v>
      </c>
      <c r="N4506" s="13"/>
      <c r="X4506">
        <f t="shared" si="2160"/>
        <v>28.530000000000655</v>
      </c>
      <c r="Y4506">
        <f t="shared" si="2161"/>
        <v>0</v>
      </c>
      <c r="Z4506">
        <f t="shared" si="2162"/>
        <v>0</v>
      </c>
      <c r="AA4506" s="22">
        <f t="shared" si="2163"/>
        <v>0</v>
      </c>
      <c r="AB4506" s="22">
        <f t="shared" si="2164"/>
        <v>0</v>
      </c>
      <c r="AC4506" s="22">
        <f t="shared" si="2165"/>
        <v>0</v>
      </c>
      <c r="AD4506" s="22">
        <f t="shared" si="2166"/>
        <v>0</v>
      </c>
    </row>
    <row r="4507" spans="5:30" x14ac:dyDescent="0.25">
      <c r="E4507" s="11">
        <v>43193.625</v>
      </c>
      <c r="F4507" s="9">
        <v>11985.72</v>
      </c>
      <c r="G4507" s="9">
        <v>12037.51</v>
      </c>
      <c r="H4507" s="9">
        <v>11985.72</v>
      </c>
      <c r="I4507" s="9">
        <v>12036.53</v>
      </c>
      <c r="K4507" s="13">
        <f t="shared" si="2157"/>
        <v>50.81000000000131</v>
      </c>
      <c r="L4507" s="13">
        <f t="shared" si="2167"/>
        <v>66.050000000001091</v>
      </c>
      <c r="M4507" s="13">
        <f t="shared" si="2158"/>
        <v>51.790000000000873</v>
      </c>
      <c r="N4507" s="13"/>
      <c r="X4507">
        <f t="shared" si="2160"/>
        <v>50.81000000000131</v>
      </c>
      <c r="Y4507">
        <f t="shared" si="2161"/>
        <v>0</v>
      </c>
      <c r="Z4507">
        <f t="shared" si="2162"/>
        <v>0</v>
      </c>
      <c r="AA4507" s="22">
        <f t="shared" si="2163"/>
        <v>0</v>
      </c>
      <c r="AB4507" s="22">
        <f t="shared" si="2164"/>
        <v>0</v>
      </c>
      <c r="AC4507" s="22">
        <f t="shared" si="2165"/>
        <v>0</v>
      </c>
      <c r="AD4507" s="22">
        <f t="shared" si="2166"/>
        <v>0</v>
      </c>
    </row>
    <row r="4508" spans="5:30" x14ac:dyDescent="0.25">
      <c r="E4508" s="12">
        <v>43193.666666666664</v>
      </c>
      <c r="F4508" s="10">
        <v>12037.28</v>
      </c>
      <c r="G4508" s="10">
        <v>12070.86</v>
      </c>
      <c r="H4508" s="10">
        <v>12020.74</v>
      </c>
      <c r="I4508" s="10">
        <v>12028.55</v>
      </c>
      <c r="K4508" s="13">
        <f t="shared" si="2157"/>
        <v>-8.7300000000013824</v>
      </c>
      <c r="L4508" s="13">
        <f t="shared" si="2167"/>
        <v>57.319999999999709</v>
      </c>
      <c r="M4508" s="13">
        <f t="shared" si="2158"/>
        <v>50.1200000000008</v>
      </c>
      <c r="N4508" s="13"/>
      <c r="X4508">
        <f t="shared" si="2160"/>
        <v>8.7300000000013824</v>
      </c>
      <c r="Y4508">
        <f t="shared" si="2161"/>
        <v>0</v>
      </c>
      <c r="Z4508">
        <f t="shared" si="2162"/>
        <v>0</v>
      </c>
      <c r="AA4508" s="22">
        <f t="shared" si="2163"/>
        <v>0</v>
      </c>
      <c r="AB4508" s="22">
        <f t="shared" si="2164"/>
        <v>0</v>
      </c>
      <c r="AC4508" s="22">
        <f t="shared" si="2165"/>
        <v>0</v>
      </c>
      <c r="AD4508" s="22">
        <f t="shared" si="2166"/>
        <v>0</v>
      </c>
    </row>
    <row r="4509" spans="5:30" x14ac:dyDescent="0.25">
      <c r="E4509" s="11">
        <v>43193.708333333336</v>
      </c>
      <c r="F4509" s="9">
        <v>12027.55</v>
      </c>
      <c r="G4509" s="9">
        <v>12048.18</v>
      </c>
      <c r="H4509" s="9">
        <v>11955.46</v>
      </c>
      <c r="I4509" s="9">
        <v>12038.32</v>
      </c>
      <c r="K4509" s="13">
        <f t="shared" si="2157"/>
        <v>10.770000000000437</v>
      </c>
      <c r="L4509" s="13">
        <f t="shared" si="2167"/>
        <v>68.090000000000146</v>
      </c>
      <c r="M4509" s="13">
        <f t="shared" si="2158"/>
        <v>92.720000000001164</v>
      </c>
      <c r="N4509" s="13"/>
      <c r="X4509">
        <f t="shared" si="2160"/>
        <v>10.770000000000437</v>
      </c>
      <c r="Y4509">
        <f t="shared" si="2161"/>
        <v>0</v>
      </c>
      <c r="Z4509">
        <f t="shared" si="2162"/>
        <v>0</v>
      </c>
      <c r="AA4509" s="22">
        <f t="shared" si="2163"/>
        <v>0</v>
      </c>
      <c r="AB4509" s="22">
        <f t="shared" si="2164"/>
        <v>0</v>
      </c>
      <c r="AC4509" s="22">
        <f t="shared" si="2165"/>
        <v>0</v>
      </c>
      <c r="AD4509" s="22">
        <f t="shared" si="2166"/>
        <v>0</v>
      </c>
    </row>
    <row r="4510" spans="5:30" x14ac:dyDescent="0.25">
      <c r="E4510" s="12">
        <v>43193.75</v>
      </c>
      <c r="F4510" s="10">
        <v>12036.82</v>
      </c>
      <c r="G4510" s="10">
        <v>12052.61</v>
      </c>
      <c r="H4510" s="10">
        <v>11969.69</v>
      </c>
      <c r="I4510" s="10">
        <v>11969.69</v>
      </c>
      <c r="K4510" s="13">
        <f t="shared" si="2157"/>
        <v>-67.1299999999992</v>
      </c>
      <c r="L4510" s="13">
        <f t="shared" si="2167"/>
        <v>0.96000000000094587</v>
      </c>
      <c r="M4510" s="13">
        <f t="shared" si="2158"/>
        <v>82.920000000000073</v>
      </c>
      <c r="N4510" s="13"/>
      <c r="X4510">
        <f t="shared" si="2160"/>
        <v>67.1299999999992</v>
      </c>
      <c r="Y4510">
        <f t="shared" si="2161"/>
        <v>0</v>
      </c>
      <c r="Z4510">
        <f t="shared" si="2162"/>
        <v>0</v>
      </c>
      <c r="AA4510" s="22">
        <f t="shared" si="2163"/>
        <v>0</v>
      </c>
      <c r="AB4510" s="22">
        <f t="shared" si="2164"/>
        <v>0</v>
      </c>
      <c r="AC4510" s="22">
        <f t="shared" si="2165"/>
        <v>0</v>
      </c>
      <c r="AD4510" s="22">
        <f t="shared" si="2166"/>
        <v>0</v>
      </c>
    </row>
    <row r="4511" spans="5:30" x14ac:dyDescent="0.25">
      <c r="E4511" s="11">
        <v>43193.791666666664</v>
      </c>
      <c r="F4511" s="9">
        <v>11970.19</v>
      </c>
      <c r="G4511" s="9">
        <v>12001.91</v>
      </c>
      <c r="H4511" s="9">
        <v>11969.08</v>
      </c>
      <c r="I4511" s="9">
        <v>11990.44</v>
      </c>
      <c r="K4511" s="13">
        <f t="shared" si="2157"/>
        <v>20.25</v>
      </c>
      <c r="L4511" s="13">
        <f t="shared" si="2167"/>
        <v>21.210000000000946</v>
      </c>
      <c r="M4511" s="13">
        <f t="shared" si="2158"/>
        <v>32.829999999999927</v>
      </c>
      <c r="N4511" s="13"/>
      <c r="X4511">
        <f t="shared" si="2160"/>
        <v>20.25</v>
      </c>
      <c r="Y4511">
        <f t="shared" si="2161"/>
        <v>0</v>
      </c>
      <c r="Z4511">
        <f t="shared" si="2162"/>
        <v>0</v>
      </c>
      <c r="AA4511" s="22">
        <f t="shared" si="2163"/>
        <v>0</v>
      </c>
      <c r="AB4511" s="22">
        <f t="shared" si="2164"/>
        <v>0</v>
      </c>
      <c r="AC4511" s="22">
        <f t="shared" si="2165"/>
        <v>0</v>
      </c>
      <c r="AD4511" s="22">
        <f t="shared" si="2166"/>
        <v>0</v>
      </c>
    </row>
    <row r="4512" spans="5:30" x14ac:dyDescent="0.25">
      <c r="E4512" s="12">
        <v>43193.833333333336</v>
      </c>
      <c r="F4512" s="10">
        <v>11990.69</v>
      </c>
      <c r="G4512" s="10">
        <v>12021.69</v>
      </c>
      <c r="H4512" s="10">
        <v>11979.2</v>
      </c>
      <c r="I4512" s="10">
        <v>12017.69</v>
      </c>
      <c r="K4512" s="13">
        <f t="shared" si="2157"/>
        <v>27</v>
      </c>
      <c r="L4512" s="13">
        <f t="shared" si="2167"/>
        <v>48.210000000000946</v>
      </c>
      <c r="M4512" s="13">
        <f t="shared" si="2158"/>
        <v>42.489999999999782</v>
      </c>
      <c r="N4512" s="13"/>
      <c r="X4512">
        <f t="shared" si="2160"/>
        <v>27</v>
      </c>
      <c r="Y4512">
        <f t="shared" si="2161"/>
        <v>0</v>
      </c>
      <c r="Z4512">
        <f t="shared" si="2162"/>
        <v>0</v>
      </c>
      <c r="AA4512" s="22">
        <f t="shared" si="2163"/>
        <v>0</v>
      </c>
      <c r="AB4512" s="22">
        <f t="shared" si="2164"/>
        <v>0</v>
      </c>
      <c r="AC4512" s="22">
        <f t="shared" si="2165"/>
        <v>0</v>
      </c>
      <c r="AD4512" s="22">
        <f t="shared" si="2166"/>
        <v>0</v>
      </c>
    </row>
    <row r="4513" spans="3:30" x14ac:dyDescent="0.25">
      <c r="E4513" s="11">
        <v>43193.875</v>
      </c>
      <c r="F4513" s="9">
        <v>12017.44</v>
      </c>
      <c r="G4513" s="9">
        <v>12032.19</v>
      </c>
      <c r="H4513" s="9">
        <v>11973.45</v>
      </c>
      <c r="I4513" s="9">
        <v>12027.19</v>
      </c>
      <c r="K4513" s="13">
        <f t="shared" si="2157"/>
        <v>9.75</v>
      </c>
      <c r="L4513" s="13">
        <f t="shared" si="2167"/>
        <v>57.960000000000946</v>
      </c>
      <c r="M4513" s="13">
        <f t="shared" si="2158"/>
        <v>58.739999999999782</v>
      </c>
      <c r="N4513" s="13"/>
      <c r="X4513">
        <f t="shared" si="2160"/>
        <v>9.75</v>
      </c>
      <c r="Y4513">
        <f t="shared" si="2161"/>
        <v>0</v>
      </c>
      <c r="Z4513">
        <f t="shared" si="2162"/>
        <v>0</v>
      </c>
      <c r="AA4513" s="22">
        <f t="shared" si="2163"/>
        <v>0</v>
      </c>
      <c r="AB4513" s="22">
        <f t="shared" si="2164"/>
        <v>0</v>
      </c>
      <c r="AC4513" s="22">
        <f t="shared" si="2165"/>
        <v>0</v>
      </c>
      <c r="AD4513" s="22">
        <f t="shared" si="2166"/>
        <v>0</v>
      </c>
    </row>
    <row r="4514" spans="3:30" x14ac:dyDescent="0.25">
      <c r="E4514" s="12">
        <v>43193.916666666664</v>
      </c>
      <c r="F4514" s="10">
        <v>12026.19</v>
      </c>
      <c r="G4514" s="10">
        <v>12067.93</v>
      </c>
      <c r="H4514" s="10">
        <v>12021.44</v>
      </c>
      <c r="I4514" s="10">
        <v>12054.58</v>
      </c>
      <c r="K4514" s="13">
        <f t="shared" si="2157"/>
        <v>28.389999999999418</v>
      </c>
      <c r="L4514" s="13">
        <f t="shared" si="2167"/>
        <v>86.350000000000364</v>
      </c>
      <c r="M4514" s="13">
        <f t="shared" si="2158"/>
        <v>46.489999999999782</v>
      </c>
      <c r="N4514" s="13"/>
      <c r="X4514">
        <f t="shared" si="2160"/>
        <v>28.389999999999418</v>
      </c>
      <c r="Y4514">
        <f t="shared" si="2161"/>
        <v>0</v>
      </c>
      <c r="Z4514">
        <f t="shared" si="2162"/>
        <v>0</v>
      </c>
      <c r="AA4514" s="22">
        <f t="shared" si="2163"/>
        <v>0</v>
      </c>
      <c r="AB4514" s="22">
        <f t="shared" si="2164"/>
        <v>0</v>
      </c>
      <c r="AC4514" s="22">
        <f t="shared" si="2165"/>
        <v>0</v>
      </c>
      <c r="AD4514" s="22">
        <f t="shared" si="2166"/>
        <v>0</v>
      </c>
    </row>
    <row r="4515" spans="3:30" hidden="1" x14ac:dyDescent="0.25">
      <c r="E4515" s="11">
        <v>43193.958333333336</v>
      </c>
      <c r="F4515" s="9">
        <v>12054.28</v>
      </c>
      <c r="G4515" s="9">
        <v>12060.89</v>
      </c>
      <c r="H4515" s="9">
        <v>12048.51</v>
      </c>
      <c r="I4515" s="9">
        <v>12053.97</v>
      </c>
      <c r="L4515" s="13">
        <f>L4514+K4516</f>
        <v>86.350000000000364</v>
      </c>
    </row>
    <row r="4516" spans="3:30" hidden="1" x14ac:dyDescent="0.25">
      <c r="E4516" s="12">
        <v>43194.041666666664</v>
      </c>
      <c r="F4516" s="10">
        <v>12049.36</v>
      </c>
      <c r="G4516" s="10">
        <v>12052.82</v>
      </c>
      <c r="H4516" s="10">
        <v>12040.14</v>
      </c>
      <c r="I4516" s="10">
        <v>12048.21</v>
      </c>
    </row>
    <row r="4517" spans="3:30" hidden="1" x14ac:dyDescent="0.25">
      <c r="E4517" s="11">
        <v>43194.083333333336</v>
      </c>
      <c r="F4517" s="9">
        <v>12048.21</v>
      </c>
      <c r="G4517" s="9">
        <v>12048.79</v>
      </c>
      <c r="H4517" s="9">
        <v>12032.07</v>
      </c>
      <c r="I4517" s="9">
        <v>12036.68</v>
      </c>
    </row>
    <row r="4518" spans="3:30" hidden="1" x14ac:dyDescent="0.25">
      <c r="E4518" s="12">
        <v>43194.125</v>
      </c>
      <c r="F4518" s="10">
        <v>12037.83</v>
      </c>
      <c r="G4518" s="10">
        <v>12038.98</v>
      </c>
      <c r="H4518" s="10">
        <v>12011.77</v>
      </c>
      <c r="I4518" s="10">
        <v>12021.15</v>
      </c>
    </row>
    <row r="4519" spans="3:30" hidden="1" x14ac:dyDescent="0.25">
      <c r="E4519" s="11">
        <v>43194.166666666664</v>
      </c>
      <c r="F4519" s="9">
        <v>12021.72</v>
      </c>
      <c r="G4519" s="9">
        <v>12023.18</v>
      </c>
      <c r="H4519" s="9">
        <v>12000.58</v>
      </c>
      <c r="I4519" s="9">
        <v>12015.11</v>
      </c>
    </row>
    <row r="4520" spans="3:30" hidden="1" x14ac:dyDescent="0.25">
      <c r="E4520" s="12">
        <v>43194.208333333336</v>
      </c>
      <c r="F4520" s="10">
        <v>12016.27</v>
      </c>
      <c r="G4520" s="10">
        <v>12024.88</v>
      </c>
      <c r="H4520" s="10">
        <v>12011.65</v>
      </c>
      <c r="I4520" s="10">
        <v>12023.88</v>
      </c>
    </row>
    <row r="4521" spans="3:30" hidden="1" x14ac:dyDescent="0.25">
      <c r="E4521" s="11">
        <v>43194.25</v>
      </c>
      <c r="F4521" s="9">
        <v>12025.03</v>
      </c>
      <c r="G4521" s="9">
        <v>12026.19</v>
      </c>
      <c r="H4521" s="9">
        <v>12011.2</v>
      </c>
      <c r="I4521" s="9">
        <v>12019.27</v>
      </c>
    </row>
    <row r="4522" spans="3:30" hidden="1" x14ac:dyDescent="0.25">
      <c r="E4522" s="12">
        <v>43194.291666666664</v>
      </c>
      <c r="F4522" s="10">
        <v>12018.69</v>
      </c>
      <c r="G4522" s="10">
        <v>12028.63</v>
      </c>
      <c r="H4522" s="10">
        <v>12017.54</v>
      </c>
      <c r="I4522" s="10">
        <v>12027.47</v>
      </c>
    </row>
    <row r="4523" spans="3:30" x14ac:dyDescent="0.25">
      <c r="C4523">
        <v>1</v>
      </c>
      <c r="E4523" s="11">
        <v>43194.333333333336</v>
      </c>
      <c r="F4523" s="9">
        <v>12028.63</v>
      </c>
      <c r="G4523" s="9">
        <v>12029.89</v>
      </c>
      <c r="H4523" s="9">
        <v>12002.59</v>
      </c>
      <c r="I4523" s="9">
        <v>12025</v>
      </c>
      <c r="K4523" s="13">
        <f t="shared" ref="K4523:K4537" si="2168">I4523-F4523</f>
        <v>-3.6299999999991996</v>
      </c>
      <c r="L4523" s="13">
        <v>0</v>
      </c>
      <c r="M4523" s="13">
        <f t="shared" ref="M4523:M4537" si="2169">G4523-H4523</f>
        <v>27.299999999999272</v>
      </c>
      <c r="N4523" s="13">
        <f t="shared" ref="N4523" si="2170">I4537-F4523</f>
        <v>38.960000000000946</v>
      </c>
      <c r="O4523" s="18">
        <f>IF(K4523*N4523&gt;0,1,0)</f>
        <v>0</v>
      </c>
      <c r="S4523" s="13">
        <f>MAX(G4523:G4539)</f>
        <v>12101.7</v>
      </c>
      <c r="X4523">
        <f t="shared" ref="X4523:X4537" si="2171">ABS(K4523)</f>
        <v>3.6299999999991996</v>
      </c>
      <c r="Y4523">
        <f t="shared" ref="Y4523:Y4537" si="2172">ABS(N4523)</f>
        <v>38.960000000000946</v>
      </c>
      <c r="Z4523">
        <f t="shared" ref="Z4523:Z4537" si="2173">IF(S4523&lt;1000,ABS(S4523),0)</f>
        <v>0</v>
      </c>
      <c r="AA4523" s="22">
        <f t="shared" ref="AA4523:AA4537" si="2174">ABS(P4523)</f>
        <v>0</v>
      </c>
      <c r="AB4523" s="22">
        <f t="shared" ref="AB4523:AB4537" si="2175">ABS(Q4523)</f>
        <v>0</v>
      </c>
      <c r="AC4523" s="22">
        <f t="shared" ref="AC4523:AC4537" si="2176">IF(O4523=1,ABS(P4524),0)</f>
        <v>0</v>
      </c>
      <c r="AD4523" s="22">
        <f t="shared" ref="AD4523:AD4537" si="2177">IF(O4523=0,ABS(Q4524),0)</f>
        <v>0.17631171307145871</v>
      </c>
    </row>
    <row r="4524" spans="3:30" x14ac:dyDescent="0.25">
      <c r="E4524" s="12">
        <v>43194.375</v>
      </c>
      <c r="F4524" s="10">
        <v>12024.21</v>
      </c>
      <c r="G4524" s="10">
        <v>12026.07</v>
      </c>
      <c r="H4524" s="10">
        <v>11999.73</v>
      </c>
      <c r="I4524" s="10">
        <v>12010.21</v>
      </c>
      <c r="K4524" s="13">
        <f t="shared" si="2168"/>
        <v>-14</v>
      </c>
      <c r="L4524" s="13">
        <f t="shared" ref="L4524:L4537" si="2178">L4523+K4524</f>
        <v>-14</v>
      </c>
      <c r="M4524" s="13">
        <f t="shared" si="2169"/>
        <v>26.340000000000146</v>
      </c>
      <c r="N4524" s="13"/>
      <c r="P4524">
        <f>_xlfn.IFS(K4523&lt;0,MIN(L4523:L4537),K4523&gt;0,MAX(L4523:L4537))/S4502</f>
        <v>-0.84970409500734767</v>
      </c>
      <c r="Q4524">
        <f>_xlfn.IFS(K4523&lt;0,MAX(L4523:L4537),K4523&gt;0,MIN(L4523:L4537))/S4502</f>
        <v>0.17631171307145871</v>
      </c>
      <c r="S4524" s="13">
        <f>MIN(H4523:H4539)</f>
        <v>11791.39</v>
      </c>
      <c r="X4524">
        <f t="shared" si="2171"/>
        <v>14</v>
      </c>
      <c r="Y4524">
        <f t="shared" si="2172"/>
        <v>0</v>
      </c>
      <c r="Z4524">
        <f t="shared" si="2173"/>
        <v>0</v>
      </c>
      <c r="AA4524" s="22">
        <f t="shared" si="2174"/>
        <v>0.84970409500734767</v>
      </c>
      <c r="AB4524" s="22">
        <f t="shared" si="2175"/>
        <v>0.17631171307145871</v>
      </c>
      <c r="AC4524" s="22">
        <f t="shared" si="2176"/>
        <v>0</v>
      </c>
      <c r="AD4524" s="22">
        <f t="shared" si="2177"/>
        <v>0</v>
      </c>
    </row>
    <row r="4525" spans="3:30" x14ac:dyDescent="0.25">
      <c r="E4525" s="11">
        <v>43194.416666666664</v>
      </c>
      <c r="F4525" s="9">
        <v>12008.99</v>
      </c>
      <c r="G4525" s="9">
        <v>12010.62</v>
      </c>
      <c r="H4525" s="9">
        <v>11881.07</v>
      </c>
      <c r="I4525" s="9">
        <v>11896.17</v>
      </c>
      <c r="K4525" s="13">
        <f t="shared" si="2168"/>
        <v>-112.81999999999971</v>
      </c>
      <c r="L4525" s="13">
        <f t="shared" si="2178"/>
        <v>-126.81999999999971</v>
      </c>
      <c r="M4525" s="13">
        <f t="shared" si="2169"/>
        <v>129.55000000000109</v>
      </c>
      <c r="N4525" s="13"/>
      <c r="S4525" s="13">
        <f>S4523-S4524</f>
        <v>310.31000000000131</v>
      </c>
      <c r="X4525">
        <f t="shared" si="2171"/>
        <v>112.81999999999971</v>
      </c>
      <c r="Y4525">
        <f t="shared" si="2172"/>
        <v>0</v>
      </c>
      <c r="Z4525">
        <f t="shared" si="2173"/>
        <v>310.31000000000131</v>
      </c>
      <c r="AA4525" s="22">
        <f t="shared" si="2174"/>
        <v>0</v>
      </c>
      <c r="AB4525" s="22">
        <f t="shared" si="2175"/>
        <v>0</v>
      </c>
      <c r="AC4525" s="22">
        <f t="shared" si="2176"/>
        <v>0</v>
      </c>
      <c r="AD4525" s="22">
        <f t="shared" si="2177"/>
        <v>0</v>
      </c>
    </row>
    <row r="4526" spans="3:30" x14ac:dyDescent="0.25">
      <c r="E4526" s="12">
        <v>43194.458333333336</v>
      </c>
      <c r="F4526" s="10">
        <v>11895.67</v>
      </c>
      <c r="G4526" s="10">
        <v>11895.67</v>
      </c>
      <c r="H4526" s="10">
        <v>11834.42</v>
      </c>
      <c r="I4526" s="10">
        <v>11876.39</v>
      </c>
      <c r="K4526" s="13">
        <f t="shared" si="2168"/>
        <v>-19.280000000000655</v>
      </c>
      <c r="L4526" s="13">
        <f t="shared" si="2178"/>
        <v>-146.10000000000036</v>
      </c>
      <c r="M4526" s="13">
        <f t="shared" si="2169"/>
        <v>61.25</v>
      </c>
      <c r="N4526" s="13"/>
      <c r="X4526">
        <f t="shared" si="2171"/>
        <v>19.280000000000655</v>
      </c>
      <c r="Y4526">
        <f t="shared" si="2172"/>
        <v>0</v>
      </c>
      <c r="Z4526">
        <f t="shared" si="2173"/>
        <v>0</v>
      </c>
      <c r="AA4526" s="22">
        <f t="shared" si="2174"/>
        <v>0</v>
      </c>
      <c r="AB4526" s="22">
        <f t="shared" si="2175"/>
        <v>0</v>
      </c>
      <c r="AC4526" s="22">
        <f t="shared" si="2176"/>
        <v>0</v>
      </c>
      <c r="AD4526" s="22">
        <f t="shared" si="2177"/>
        <v>0</v>
      </c>
    </row>
    <row r="4527" spans="3:30" x14ac:dyDescent="0.25">
      <c r="E4527" s="11">
        <v>43194.5</v>
      </c>
      <c r="F4527" s="9">
        <v>11876.89</v>
      </c>
      <c r="G4527" s="9">
        <v>11877.85</v>
      </c>
      <c r="H4527" s="9">
        <v>11829.36</v>
      </c>
      <c r="I4527" s="9">
        <v>11848.9</v>
      </c>
      <c r="K4527" s="13">
        <f t="shared" si="2168"/>
        <v>-27.989999999999782</v>
      </c>
      <c r="L4527" s="13">
        <f t="shared" si="2178"/>
        <v>-174.09000000000015</v>
      </c>
      <c r="M4527" s="13">
        <f t="shared" si="2169"/>
        <v>48.489999999999782</v>
      </c>
      <c r="N4527" s="13"/>
      <c r="X4527">
        <f t="shared" si="2171"/>
        <v>27.989999999999782</v>
      </c>
      <c r="Y4527">
        <f t="shared" si="2172"/>
        <v>0</v>
      </c>
      <c r="Z4527">
        <f t="shared" si="2173"/>
        <v>0</v>
      </c>
      <c r="AA4527" s="22">
        <f t="shared" si="2174"/>
        <v>0</v>
      </c>
      <c r="AB4527" s="22">
        <f t="shared" si="2175"/>
        <v>0</v>
      </c>
      <c r="AC4527" s="22">
        <f t="shared" si="2176"/>
        <v>0</v>
      </c>
      <c r="AD4527" s="22">
        <f t="shared" si="2177"/>
        <v>0</v>
      </c>
    </row>
    <row r="4528" spans="3:30" x14ac:dyDescent="0.25">
      <c r="E4528" s="12">
        <v>43194.541666666664</v>
      </c>
      <c r="F4528" s="10">
        <v>11848.65</v>
      </c>
      <c r="G4528" s="10">
        <v>11850.66</v>
      </c>
      <c r="H4528" s="10">
        <v>11791.39</v>
      </c>
      <c r="I4528" s="10">
        <v>11808.81</v>
      </c>
      <c r="K4528" s="13">
        <f t="shared" si="2168"/>
        <v>-39.840000000000146</v>
      </c>
      <c r="L4528" s="13">
        <f t="shared" si="2178"/>
        <v>-213.93000000000029</v>
      </c>
      <c r="M4528" s="13">
        <f t="shared" si="2169"/>
        <v>59.270000000000437</v>
      </c>
      <c r="N4528" s="13"/>
      <c r="X4528">
        <f t="shared" si="2171"/>
        <v>39.840000000000146</v>
      </c>
      <c r="Y4528">
        <f t="shared" si="2172"/>
        <v>0</v>
      </c>
      <c r="Z4528">
        <f t="shared" si="2173"/>
        <v>0</v>
      </c>
      <c r="AA4528" s="22">
        <f t="shared" si="2174"/>
        <v>0</v>
      </c>
      <c r="AB4528" s="22">
        <f t="shared" si="2175"/>
        <v>0</v>
      </c>
      <c r="AC4528" s="22">
        <f t="shared" si="2176"/>
        <v>0</v>
      </c>
      <c r="AD4528" s="22">
        <f t="shared" si="2177"/>
        <v>0</v>
      </c>
    </row>
    <row r="4529" spans="5:30" x14ac:dyDescent="0.25">
      <c r="E4529" s="11">
        <v>43194.583333333336</v>
      </c>
      <c r="F4529" s="9">
        <v>11809.56</v>
      </c>
      <c r="G4529" s="9">
        <v>11851.97</v>
      </c>
      <c r="H4529" s="9">
        <v>11808.15</v>
      </c>
      <c r="I4529" s="9">
        <v>11835.84</v>
      </c>
      <c r="K4529" s="13">
        <f t="shared" si="2168"/>
        <v>26.280000000000655</v>
      </c>
      <c r="L4529" s="13">
        <f t="shared" si="2178"/>
        <v>-187.64999999999964</v>
      </c>
      <c r="M4529" s="13">
        <f t="shared" si="2169"/>
        <v>43.819999999999709</v>
      </c>
      <c r="N4529" s="13"/>
      <c r="X4529">
        <f t="shared" si="2171"/>
        <v>26.280000000000655</v>
      </c>
      <c r="Y4529">
        <f t="shared" si="2172"/>
        <v>0</v>
      </c>
      <c r="Z4529">
        <f t="shared" si="2173"/>
        <v>0</v>
      </c>
      <c r="AA4529" s="22">
        <f t="shared" si="2174"/>
        <v>0</v>
      </c>
      <c r="AB4529" s="22">
        <f t="shared" si="2175"/>
        <v>0</v>
      </c>
      <c r="AC4529" s="22">
        <f t="shared" si="2176"/>
        <v>0</v>
      </c>
      <c r="AD4529" s="22">
        <f t="shared" si="2177"/>
        <v>0</v>
      </c>
    </row>
    <row r="4530" spans="5:30" x14ac:dyDescent="0.25">
      <c r="E4530" s="12">
        <v>43194.625</v>
      </c>
      <c r="F4530" s="10">
        <v>11835.55</v>
      </c>
      <c r="G4530" s="10">
        <v>11887.98</v>
      </c>
      <c r="H4530" s="10">
        <v>11833.34</v>
      </c>
      <c r="I4530" s="10">
        <v>11867.25</v>
      </c>
      <c r="K4530" s="13">
        <f t="shared" si="2168"/>
        <v>31.700000000000728</v>
      </c>
      <c r="L4530" s="13">
        <f t="shared" si="2178"/>
        <v>-155.94999999999891</v>
      </c>
      <c r="M4530" s="13">
        <f t="shared" si="2169"/>
        <v>54.639999999999418</v>
      </c>
      <c r="N4530" s="13"/>
      <c r="X4530">
        <f t="shared" si="2171"/>
        <v>31.700000000000728</v>
      </c>
      <c r="Y4530">
        <f t="shared" si="2172"/>
        <v>0</v>
      </c>
      <c r="Z4530">
        <f t="shared" si="2173"/>
        <v>0</v>
      </c>
      <c r="AA4530" s="22">
        <f t="shared" si="2174"/>
        <v>0</v>
      </c>
      <c r="AB4530" s="22">
        <f t="shared" si="2175"/>
        <v>0</v>
      </c>
      <c r="AC4530" s="22">
        <f t="shared" si="2176"/>
        <v>0</v>
      </c>
      <c r="AD4530" s="22">
        <f t="shared" si="2177"/>
        <v>0</v>
      </c>
    </row>
    <row r="4531" spans="5:30" x14ac:dyDescent="0.25">
      <c r="E4531" s="11">
        <v>43194.666666666664</v>
      </c>
      <c r="F4531" s="9">
        <v>11867</v>
      </c>
      <c r="G4531" s="9">
        <v>11932.92</v>
      </c>
      <c r="H4531" s="9">
        <v>11849.66</v>
      </c>
      <c r="I4531" s="9">
        <v>11929.01</v>
      </c>
      <c r="K4531" s="13">
        <f t="shared" si="2168"/>
        <v>62.010000000000218</v>
      </c>
      <c r="L4531" s="13">
        <f t="shared" si="2178"/>
        <v>-93.93999999999869</v>
      </c>
      <c r="M4531" s="13">
        <f t="shared" si="2169"/>
        <v>83.260000000000218</v>
      </c>
      <c r="N4531" s="13"/>
      <c r="X4531">
        <f t="shared" si="2171"/>
        <v>62.010000000000218</v>
      </c>
      <c r="Y4531">
        <f t="shared" si="2172"/>
        <v>0</v>
      </c>
      <c r="Z4531">
        <f t="shared" si="2173"/>
        <v>0</v>
      </c>
      <c r="AA4531" s="22">
        <f t="shared" si="2174"/>
        <v>0</v>
      </c>
      <c r="AB4531" s="22">
        <f t="shared" si="2175"/>
        <v>0</v>
      </c>
      <c r="AC4531" s="22">
        <f t="shared" si="2176"/>
        <v>0</v>
      </c>
      <c r="AD4531" s="22">
        <f t="shared" si="2177"/>
        <v>0</v>
      </c>
    </row>
    <row r="4532" spans="5:30" x14ac:dyDescent="0.25">
      <c r="E4532" s="12">
        <v>43194.708333333336</v>
      </c>
      <c r="F4532" s="10">
        <v>11929.26</v>
      </c>
      <c r="G4532" s="10">
        <v>11950.88</v>
      </c>
      <c r="H4532" s="10">
        <v>11895.01</v>
      </c>
      <c r="I4532" s="10">
        <v>11945.7</v>
      </c>
      <c r="K4532" s="13">
        <f t="shared" si="2168"/>
        <v>16.440000000000509</v>
      </c>
      <c r="L4532" s="13">
        <f t="shared" si="2178"/>
        <v>-77.499999999998181</v>
      </c>
      <c r="M4532" s="13">
        <f t="shared" si="2169"/>
        <v>55.869999999998981</v>
      </c>
      <c r="N4532" s="13"/>
      <c r="X4532">
        <f t="shared" si="2171"/>
        <v>16.440000000000509</v>
      </c>
      <c r="Y4532">
        <f t="shared" si="2172"/>
        <v>0</v>
      </c>
      <c r="Z4532">
        <f t="shared" si="2173"/>
        <v>0</v>
      </c>
      <c r="AA4532" s="22">
        <f t="shared" si="2174"/>
        <v>0</v>
      </c>
      <c r="AB4532" s="22">
        <f t="shared" si="2175"/>
        <v>0</v>
      </c>
      <c r="AC4532" s="22">
        <f t="shared" si="2176"/>
        <v>0</v>
      </c>
      <c r="AD4532" s="22">
        <f t="shared" si="2177"/>
        <v>0</v>
      </c>
    </row>
    <row r="4533" spans="5:30" x14ac:dyDescent="0.25">
      <c r="E4533" s="11">
        <v>43194.75</v>
      </c>
      <c r="F4533" s="9">
        <v>11945.2</v>
      </c>
      <c r="G4533" s="9">
        <v>11969.08</v>
      </c>
      <c r="H4533" s="9">
        <v>11919.37</v>
      </c>
      <c r="I4533" s="9">
        <v>11966.56</v>
      </c>
      <c r="K4533" s="13">
        <f t="shared" si="2168"/>
        <v>21.359999999998763</v>
      </c>
      <c r="L4533" s="13">
        <f t="shared" si="2178"/>
        <v>-56.139999999999418</v>
      </c>
      <c r="M4533" s="13">
        <f t="shared" si="2169"/>
        <v>49.709999999999127</v>
      </c>
      <c r="N4533" s="13"/>
      <c r="X4533">
        <f t="shared" si="2171"/>
        <v>21.359999999998763</v>
      </c>
      <c r="Y4533">
        <f t="shared" si="2172"/>
        <v>0</v>
      </c>
      <c r="Z4533">
        <f t="shared" si="2173"/>
        <v>0</v>
      </c>
      <c r="AA4533" s="22">
        <f t="shared" si="2174"/>
        <v>0</v>
      </c>
      <c r="AB4533" s="22">
        <f t="shared" si="2175"/>
        <v>0</v>
      </c>
      <c r="AC4533" s="22">
        <f t="shared" si="2176"/>
        <v>0</v>
      </c>
      <c r="AD4533" s="22">
        <f t="shared" si="2177"/>
        <v>0</v>
      </c>
    </row>
    <row r="4534" spans="5:30" x14ac:dyDescent="0.25">
      <c r="E4534" s="12">
        <v>43194.791666666664</v>
      </c>
      <c r="F4534" s="10">
        <v>11966.06</v>
      </c>
      <c r="G4534" s="10">
        <v>12001.22</v>
      </c>
      <c r="H4534" s="10">
        <v>11959.47</v>
      </c>
      <c r="I4534" s="10">
        <v>11988.46</v>
      </c>
      <c r="K4534" s="13">
        <f t="shared" si="2168"/>
        <v>22.399999999999636</v>
      </c>
      <c r="L4534" s="13">
        <f t="shared" si="2178"/>
        <v>-33.739999999999782</v>
      </c>
      <c r="M4534" s="13">
        <f t="shared" si="2169"/>
        <v>41.75</v>
      </c>
      <c r="N4534" s="13"/>
      <c r="X4534">
        <f t="shared" si="2171"/>
        <v>22.399999999999636</v>
      </c>
      <c r="Y4534">
        <f t="shared" si="2172"/>
        <v>0</v>
      </c>
      <c r="Z4534">
        <f t="shared" si="2173"/>
        <v>0</v>
      </c>
      <c r="AA4534" s="22">
        <f t="shared" si="2174"/>
        <v>0</v>
      </c>
      <c r="AB4534" s="22">
        <f t="shared" si="2175"/>
        <v>0</v>
      </c>
      <c r="AC4534" s="22">
        <f t="shared" si="2176"/>
        <v>0</v>
      </c>
      <c r="AD4534" s="22">
        <f t="shared" si="2177"/>
        <v>0</v>
      </c>
    </row>
    <row r="4535" spans="5:30" x14ac:dyDescent="0.25">
      <c r="E4535" s="11">
        <v>43194.833333333336</v>
      </c>
      <c r="F4535" s="9">
        <v>11989.21</v>
      </c>
      <c r="G4535" s="9">
        <v>11994.71</v>
      </c>
      <c r="H4535" s="9">
        <v>11963.97</v>
      </c>
      <c r="I4535" s="9">
        <v>11983.21</v>
      </c>
      <c r="K4535" s="13">
        <f t="shared" si="2168"/>
        <v>-6</v>
      </c>
      <c r="L4535" s="13">
        <f t="shared" si="2178"/>
        <v>-39.739999999999782</v>
      </c>
      <c r="M4535" s="13">
        <f t="shared" si="2169"/>
        <v>30.739999999999782</v>
      </c>
      <c r="N4535" s="13"/>
      <c r="X4535">
        <f t="shared" si="2171"/>
        <v>6</v>
      </c>
      <c r="Y4535">
        <f t="shared" si="2172"/>
        <v>0</v>
      </c>
      <c r="Z4535">
        <f t="shared" si="2173"/>
        <v>0</v>
      </c>
      <c r="AA4535" s="22">
        <f t="shared" si="2174"/>
        <v>0</v>
      </c>
      <c r="AB4535" s="22">
        <f t="shared" si="2175"/>
        <v>0</v>
      </c>
      <c r="AC4535" s="22">
        <f t="shared" si="2176"/>
        <v>0</v>
      </c>
      <c r="AD4535" s="22">
        <f t="shared" si="2177"/>
        <v>0</v>
      </c>
    </row>
    <row r="4536" spans="5:30" x14ac:dyDescent="0.25">
      <c r="E4536" s="12">
        <v>43194.875</v>
      </c>
      <c r="F4536" s="10">
        <v>11983.96</v>
      </c>
      <c r="G4536" s="10">
        <v>12039.7</v>
      </c>
      <c r="H4536" s="10">
        <v>11981.22</v>
      </c>
      <c r="I4536" s="10">
        <v>12033.45</v>
      </c>
      <c r="K4536" s="13">
        <f t="shared" si="2168"/>
        <v>49.490000000001601</v>
      </c>
      <c r="L4536" s="13">
        <f t="shared" si="2178"/>
        <v>9.750000000001819</v>
      </c>
      <c r="M4536" s="13">
        <f t="shared" si="2169"/>
        <v>58.480000000001382</v>
      </c>
      <c r="N4536" s="13"/>
      <c r="X4536">
        <f t="shared" si="2171"/>
        <v>49.490000000001601</v>
      </c>
      <c r="Y4536">
        <f t="shared" si="2172"/>
        <v>0</v>
      </c>
      <c r="Z4536">
        <f t="shared" si="2173"/>
        <v>0</v>
      </c>
      <c r="AA4536" s="22">
        <f t="shared" si="2174"/>
        <v>0</v>
      </c>
      <c r="AB4536" s="22">
        <f t="shared" si="2175"/>
        <v>0</v>
      </c>
      <c r="AC4536" s="22">
        <f t="shared" si="2176"/>
        <v>0</v>
      </c>
      <c r="AD4536" s="22">
        <f t="shared" si="2177"/>
        <v>0</v>
      </c>
    </row>
    <row r="4537" spans="5:30" x14ac:dyDescent="0.25">
      <c r="E4537" s="11">
        <v>43194.916666666664</v>
      </c>
      <c r="F4537" s="9">
        <v>12032.95</v>
      </c>
      <c r="G4537" s="9">
        <v>12077.19</v>
      </c>
      <c r="H4537" s="9">
        <v>12024.45</v>
      </c>
      <c r="I4537" s="9">
        <v>12067.59</v>
      </c>
      <c r="K4537" s="13">
        <f t="shared" si="2168"/>
        <v>34.639999999999418</v>
      </c>
      <c r="L4537" s="13">
        <f t="shared" si="2178"/>
        <v>44.390000000001237</v>
      </c>
      <c r="M4537" s="13">
        <f t="shared" si="2169"/>
        <v>52.739999999999782</v>
      </c>
      <c r="N4537" s="13"/>
      <c r="X4537">
        <f t="shared" si="2171"/>
        <v>34.639999999999418</v>
      </c>
      <c r="Y4537">
        <f t="shared" si="2172"/>
        <v>0</v>
      </c>
      <c r="Z4537">
        <f t="shared" si="2173"/>
        <v>0</v>
      </c>
      <c r="AA4537" s="22">
        <f t="shared" si="2174"/>
        <v>0</v>
      </c>
      <c r="AB4537" s="22">
        <f t="shared" si="2175"/>
        <v>0</v>
      </c>
      <c r="AC4537" s="22">
        <f t="shared" si="2176"/>
        <v>0</v>
      </c>
      <c r="AD4537" s="22">
        <f t="shared" si="2177"/>
        <v>0</v>
      </c>
    </row>
    <row r="4538" spans="5:30" hidden="1" x14ac:dyDescent="0.25">
      <c r="E4538" s="12">
        <v>43194.958333333336</v>
      </c>
      <c r="F4538" s="10">
        <v>12084.72</v>
      </c>
      <c r="G4538" s="10">
        <v>12087</v>
      </c>
      <c r="H4538" s="10">
        <v>12069.02</v>
      </c>
      <c r="I4538" s="10">
        <v>12072.44</v>
      </c>
    </row>
    <row r="4539" spans="5:30" hidden="1" x14ac:dyDescent="0.25">
      <c r="E4539" s="11">
        <v>43195.041666666664</v>
      </c>
      <c r="F4539" s="9">
        <v>12076.73</v>
      </c>
      <c r="G4539" s="9">
        <v>12101.7</v>
      </c>
      <c r="H4539" s="9">
        <v>12069.88</v>
      </c>
      <c r="I4539" s="9">
        <v>12099.78</v>
      </c>
    </row>
    <row r="4540" spans="5:30" hidden="1" x14ac:dyDescent="0.25">
      <c r="E4540" s="12">
        <v>43195.083333333336</v>
      </c>
      <c r="F4540" s="10">
        <v>12100.92</v>
      </c>
      <c r="G4540" s="10">
        <v>12111.27</v>
      </c>
      <c r="H4540" s="10">
        <v>12086.71</v>
      </c>
      <c r="I4540" s="10">
        <v>12099.27</v>
      </c>
    </row>
    <row r="4541" spans="5:30" hidden="1" x14ac:dyDescent="0.25">
      <c r="E4541" s="11">
        <v>43195.125</v>
      </c>
      <c r="F4541" s="9">
        <v>12098.13</v>
      </c>
      <c r="G4541" s="9">
        <v>12103.84</v>
      </c>
      <c r="H4541" s="9">
        <v>12074.73</v>
      </c>
      <c r="I4541" s="9">
        <v>12087.87</v>
      </c>
    </row>
    <row r="4542" spans="5:30" hidden="1" x14ac:dyDescent="0.25">
      <c r="E4542" s="12">
        <v>43195.166666666664</v>
      </c>
      <c r="F4542" s="10">
        <v>12085.58</v>
      </c>
      <c r="G4542" s="10">
        <v>12121.02</v>
      </c>
      <c r="H4542" s="10">
        <v>12075.36</v>
      </c>
      <c r="I4542" s="10">
        <v>12119.88</v>
      </c>
    </row>
    <row r="4543" spans="5:30" hidden="1" x14ac:dyDescent="0.25">
      <c r="E4543" s="11">
        <v>43195.208333333336</v>
      </c>
      <c r="F4543" s="9">
        <v>12118.74</v>
      </c>
      <c r="G4543" s="9">
        <v>12141.79</v>
      </c>
      <c r="H4543" s="9">
        <v>12115.32</v>
      </c>
      <c r="I4543" s="9">
        <v>12131.52</v>
      </c>
    </row>
    <row r="4544" spans="5:30" hidden="1" x14ac:dyDescent="0.25">
      <c r="E4544" s="12">
        <v>43195.25</v>
      </c>
      <c r="F4544" s="10">
        <v>12130.38</v>
      </c>
      <c r="G4544" s="10">
        <v>12132.66</v>
      </c>
      <c r="H4544" s="10">
        <v>12123.53</v>
      </c>
      <c r="I4544" s="10">
        <v>12129.31</v>
      </c>
    </row>
    <row r="4545" spans="3:30" hidden="1" x14ac:dyDescent="0.25">
      <c r="E4545" s="11">
        <v>43195.291666666664</v>
      </c>
      <c r="F4545" s="9">
        <v>12129.31</v>
      </c>
      <c r="G4545" s="9">
        <v>12132.96</v>
      </c>
      <c r="H4545" s="9">
        <v>12123.24</v>
      </c>
      <c r="I4545" s="9">
        <v>12130.81</v>
      </c>
    </row>
    <row r="4546" spans="3:30" x14ac:dyDescent="0.25">
      <c r="C4546">
        <v>1</v>
      </c>
      <c r="E4546" s="12">
        <v>43195.333333333336</v>
      </c>
      <c r="F4546" s="10">
        <v>12130.81</v>
      </c>
      <c r="G4546" s="10">
        <v>12132</v>
      </c>
      <c r="H4546" s="10">
        <v>12087.56</v>
      </c>
      <c r="I4546" s="10">
        <v>12095.95</v>
      </c>
      <c r="K4546" s="13">
        <f t="shared" ref="K4546:K4560" si="2179">I4546-F4546</f>
        <v>-34.859999999998763</v>
      </c>
      <c r="L4546" s="13">
        <v>0</v>
      </c>
      <c r="M4546" s="13">
        <f t="shared" ref="M4546:M4560" si="2180">G4546-H4546</f>
        <v>44.440000000000509</v>
      </c>
      <c r="N4546" s="13">
        <f t="shared" ref="N4546" si="2181">I4560-F4546</f>
        <v>146.44000000000051</v>
      </c>
      <c r="O4546" s="18">
        <f>IF(K4546*N4546&gt;0,1,0)</f>
        <v>0</v>
      </c>
      <c r="S4546" s="13">
        <f>MAX(G4546:G4562)</f>
        <v>12324.27</v>
      </c>
      <c r="X4546">
        <f t="shared" ref="X4546:X4560" si="2182">ABS(K4546)</f>
        <v>34.859999999998763</v>
      </c>
      <c r="Y4546">
        <f t="shared" ref="Y4546:Y4560" si="2183">ABS(N4546)</f>
        <v>146.44000000000051</v>
      </c>
      <c r="Z4546">
        <f t="shared" ref="Z4546:Z4560" si="2184">IF(S4546&lt;1000,ABS(S4546),0)</f>
        <v>0</v>
      </c>
      <c r="AA4546" s="22">
        <f t="shared" ref="AA4546:AA4560" si="2185">ABS(P4546)</f>
        <v>0</v>
      </c>
      <c r="AB4546" s="22">
        <f t="shared" ref="AB4546:AB4560" si="2186">ABS(Q4546)</f>
        <v>0</v>
      </c>
      <c r="AC4546" s="22">
        <f t="shared" ref="AC4546:AC4560" si="2187">IF(O4546=1,ABS(P4547),0)</f>
        <v>0</v>
      </c>
      <c r="AD4546" s="22">
        <f t="shared" ref="AD4546:AD4560" si="2188">IF(O4546=0,ABS(Q4547),0)</f>
        <v>0.61735039154393634</v>
      </c>
    </row>
    <row r="4547" spans="3:30" x14ac:dyDescent="0.25">
      <c r="E4547" s="11">
        <v>43195.375</v>
      </c>
      <c r="F4547" s="9">
        <v>12121.66</v>
      </c>
      <c r="G4547" s="9">
        <v>12185.15</v>
      </c>
      <c r="H4547" s="9">
        <v>12098.19</v>
      </c>
      <c r="I4547" s="9">
        <v>12156.17</v>
      </c>
      <c r="K4547" s="13">
        <f t="shared" si="2179"/>
        <v>34.510000000000218</v>
      </c>
      <c r="L4547" s="13">
        <f t="shared" ref="L4547:L4560" si="2189">L4546+K4547</f>
        <v>34.510000000000218</v>
      </c>
      <c r="M4547" s="13">
        <f t="shared" si="2180"/>
        <v>86.959999999999127</v>
      </c>
      <c r="N4547" s="13"/>
      <c r="P4547">
        <f>_xlfn.IFS(K4546&lt;0,MIN(L4546:L4560),K4546&gt;0,MAX(L4546:L4560))/S4525</f>
        <v>0</v>
      </c>
      <c r="Q4547">
        <f>_xlfn.IFS(K4546&lt;0,MAX(L4546:L4560),K4546&gt;0,MIN(L4546:L4560))/S4525</f>
        <v>0.61735039154393634</v>
      </c>
      <c r="S4547" s="13">
        <f>MIN(H4546:H4562)</f>
        <v>12087.56</v>
      </c>
      <c r="X4547">
        <f t="shared" si="2182"/>
        <v>34.510000000000218</v>
      </c>
      <c r="Y4547">
        <f t="shared" si="2183"/>
        <v>0</v>
      </c>
      <c r="Z4547">
        <f t="shared" si="2184"/>
        <v>0</v>
      </c>
      <c r="AA4547" s="22">
        <f t="shared" si="2185"/>
        <v>0</v>
      </c>
      <c r="AB4547" s="22">
        <f t="shared" si="2186"/>
        <v>0.61735039154393634</v>
      </c>
      <c r="AC4547" s="22">
        <f t="shared" si="2187"/>
        <v>0</v>
      </c>
      <c r="AD4547" s="22">
        <f t="shared" si="2188"/>
        <v>0</v>
      </c>
    </row>
    <row r="4548" spans="3:30" x14ac:dyDescent="0.25">
      <c r="E4548" s="12">
        <v>43195.416666666664</v>
      </c>
      <c r="F4548" s="10">
        <v>12157.17</v>
      </c>
      <c r="G4548" s="10">
        <v>12192.69</v>
      </c>
      <c r="H4548" s="10">
        <v>12136.21</v>
      </c>
      <c r="I4548" s="10">
        <v>12177.26</v>
      </c>
      <c r="K4548" s="13">
        <f t="shared" si="2179"/>
        <v>20.090000000000146</v>
      </c>
      <c r="L4548" s="13">
        <f t="shared" si="2189"/>
        <v>54.600000000000364</v>
      </c>
      <c r="M4548" s="13">
        <f t="shared" si="2180"/>
        <v>56.480000000001382</v>
      </c>
      <c r="N4548" s="13"/>
      <c r="S4548" s="13">
        <f>S4546-S4547</f>
        <v>236.71000000000095</v>
      </c>
      <c r="X4548">
        <f t="shared" si="2182"/>
        <v>20.090000000000146</v>
      </c>
      <c r="Y4548">
        <f t="shared" si="2183"/>
        <v>0</v>
      </c>
      <c r="Z4548">
        <f t="shared" si="2184"/>
        <v>236.71000000000095</v>
      </c>
      <c r="AA4548" s="22">
        <f t="shared" si="2185"/>
        <v>0</v>
      </c>
      <c r="AB4548" s="22">
        <f t="shared" si="2186"/>
        <v>0</v>
      </c>
      <c r="AC4548" s="22">
        <f t="shared" si="2187"/>
        <v>0</v>
      </c>
      <c r="AD4548" s="22">
        <f t="shared" si="2188"/>
        <v>0</v>
      </c>
    </row>
    <row r="4549" spans="3:30" x14ac:dyDescent="0.25">
      <c r="E4549" s="11">
        <v>43195.458333333336</v>
      </c>
      <c r="F4549" s="9">
        <v>12177.51</v>
      </c>
      <c r="G4549" s="9">
        <v>12190.48</v>
      </c>
      <c r="H4549" s="9">
        <v>12146.01</v>
      </c>
      <c r="I4549" s="9">
        <v>12159.15</v>
      </c>
      <c r="K4549" s="13">
        <f t="shared" si="2179"/>
        <v>-18.360000000000582</v>
      </c>
      <c r="L4549" s="13">
        <f t="shared" si="2189"/>
        <v>36.239999999999782</v>
      </c>
      <c r="M4549" s="13">
        <f t="shared" si="2180"/>
        <v>44.469999999999345</v>
      </c>
      <c r="N4549" s="13"/>
      <c r="X4549">
        <f t="shared" si="2182"/>
        <v>18.360000000000582</v>
      </c>
      <c r="Y4549">
        <f t="shared" si="2183"/>
        <v>0</v>
      </c>
      <c r="Z4549">
        <f t="shared" si="2184"/>
        <v>0</v>
      </c>
      <c r="AA4549" s="22">
        <f t="shared" si="2185"/>
        <v>0</v>
      </c>
      <c r="AB4549" s="22">
        <f t="shared" si="2186"/>
        <v>0</v>
      </c>
      <c r="AC4549" s="22">
        <f t="shared" si="2187"/>
        <v>0</v>
      </c>
      <c r="AD4549" s="22">
        <f t="shared" si="2188"/>
        <v>0</v>
      </c>
    </row>
    <row r="4550" spans="3:30" x14ac:dyDescent="0.25">
      <c r="E4550" s="12">
        <v>43195.5</v>
      </c>
      <c r="F4550" s="10">
        <v>12159.4</v>
      </c>
      <c r="G4550" s="10">
        <v>12178.32</v>
      </c>
      <c r="H4550" s="10">
        <v>12133.87</v>
      </c>
      <c r="I4550" s="10">
        <v>12176.78</v>
      </c>
      <c r="K4550" s="13">
        <f t="shared" si="2179"/>
        <v>17.380000000001019</v>
      </c>
      <c r="L4550" s="13">
        <f t="shared" si="2189"/>
        <v>53.6200000000008</v>
      </c>
      <c r="M4550" s="13">
        <f t="shared" si="2180"/>
        <v>44.449999999998909</v>
      </c>
      <c r="N4550" s="13"/>
      <c r="X4550">
        <f t="shared" si="2182"/>
        <v>17.380000000001019</v>
      </c>
      <c r="Y4550">
        <f t="shared" si="2183"/>
        <v>0</v>
      </c>
      <c r="Z4550">
        <f t="shared" si="2184"/>
        <v>0</v>
      </c>
      <c r="AA4550" s="22">
        <f t="shared" si="2185"/>
        <v>0</v>
      </c>
      <c r="AB4550" s="22">
        <f t="shared" si="2186"/>
        <v>0</v>
      </c>
      <c r="AC4550" s="22">
        <f t="shared" si="2187"/>
        <v>0</v>
      </c>
      <c r="AD4550" s="22">
        <f t="shared" si="2188"/>
        <v>0</v>
      </c>
    </row>
    <row r="4551" spans="3:30" x14ac:dyDescent="0.25">
      <c r="E4551" s="11">
        <v>43195.541666666664</v>
      </c>
      <c r="F4551" s="9">
        <v>12176.28</v>
      </c>
      <c r="G4551" s="9">
        <v>12191.7</v>
      </c>
      <c r="H4551" s="9">
        <v>12165.25</v>
      </c>
      <c r="I4551" s="9">
        <v>12185.53</v>
      </c>
      <c r="K4551" s="13">
        <f t="shared" si="2179"/>
        <v>9.25</v>
      </c>
      <c r="L4551" s="13">
        <f t="shared" si="2189"/>
        <v>62.8700000000008</v>
      </c>
      <c r="M4551" s="13">
        <f t="shared" si="2180"/>
        <v>26.450000000000728</v>
      </c>
      <c r="N4551" s="13"/>
      <c r="X4551">
        <f t="shared" si="2182"/>
        <v>9.25</v>
      </c>
      <c r="Y4551">
        <f t="shared" si="2183"/>
        <v>0</v>
      </c>
      <c r="Z4551">
        <f t="shared" si="2184"/>
        <v>0</v>
      </c>
      <c r="AA4551" s="22">
        <f t="shared" si="2185"/>
        <v>0</v>
      </c>
      <c r="AB4551" s="22">
        <f t="shared" si="2186"/>
        <v>0</v>
      </c>
      <c r="AC4551" s="22">
        <f t="shared" si="2187"/>
        <v>0</v>
      </c>
      <c r="AD4551" s="22">
        <f t="shared" si="2188"/>
        <v>0</v>
      </c>
    </row>
    <row r="4552" spans="3:30" x14ac:dyDescent="0.25">
      <c r="E4552" s="12">
        <v>43195.583333333336</v>
      </c>
      <c r="F4552" s="10">
        <v>12186.78</v>
      </c>
      <c r="G4552" s="10">
        <v>12235.24</v>
      </c>
      <c r="H4552" s="10">
        <v>12179.96</v>
      </c>
      <c r="I4552" s="10">
        <v>12225.07</v>
      </c>
      <c r="K4552" s="13">
        <f t="shared" si="2179"/>
        <v>38.289999999999054</v>
      </c>
      <c r="L4552" s="13">
        <f t="shared" si="2189"/>
        <v>101.15999999999985</v>
      </c>
      <c r="M4552" s="13">
        <f t="shared" si="2180"/>
        <v>55.280000000000655</v>
      </c>
      <c r="N4552" s="13"/>
      <c r="X4552">
        <f t="shared" si="2182"/>
        <v>38.289999999999054</v>
      </c>
      <c r="Y4552">
        <f t="shared" si="2183"/>
        <v>0</v>
      </c>
      <c r="Z4552">
        <f t="shared" si="2184"/>
        <v>0</v>
      </c>
      <c r="AA4552" s="22">
        <f t="shared" si="2185"/>
        <v>0</v>
      </c>
      <c r="AB4552" s="22">
        <f t="shared" si="2186"/>
        <v>0</v>
      </c>
      <c r="AC4552" s="22">
        <f t="shared" si="2187"/>
        <v>0</v>
      </c>
      <c r="AD4552" s="22">
        <f t="shared" si="2188"/>
        <v>0</v>
      </c>
    </row>
    <row r="4553" spans="3:30" x14ac:dyDescent="0.25">
      <c r="E4553" s="11">
        <v>43195.625</v>
      </c>
      <c r="F4553" s="9">
        <v>12225.06</v>
      </c>
      <c r="G4553" s="9">
        <v>12252.06</v>
      </c>
      <c r="H4553" s="9">
        <v>12214.33</v>
      </c>
      <c r="I4553" s="9">
        <v>12246.59</v>
      </c>
      <c r="K4553" s="13">
        <f t="shared" si="2179"/>
        <v>21.530000000000655</v>
      </c>
      <c r="L4553" s="13">
        <f t="shared" si="2189"/>
        <v>122.69000000000051</v>
      </c>
      <c r="M4553" s="13">
        <f t="shared" si="2180"/>
        <v>37.729999999999563</v>
      </c>
      <c r="N4553" s="13"/>
      <c r="X4553">
        <f t="shared" si="2182"/>
        <v>21.530000000000655</v>
      </c>
      <c r="Y4553">
        <f t="shared" si="2183"/>
        <v>0</v>
      </c>
      <c r="Z4553">
        <f t="shared" si="2184"/>
        <v>0</v>
      </c>
      <c r="AA4553" s="22">
        <f t="shared" si="2185"/>
        <v>0</v>
      </c>
      <c r="AB4553" s="22">
        <f t="shared" si="2186"/>
        <v>0</v>
      </c>
      <c r="AC4553" s="22">
        <f t="shared" si="2187"/>
        <v>0</v>
      </c>
      <c r="AD4553" s="22">
        <f t="shared" si="2188"/>
        <v>0</v>
      </c>
    </row>
    <row r="4554" spans="3:30" x14ac:dyDescent="0.25">
      <c r="E4554" s="12">
        <v>43195.666666666664</v>
      </c>
      <c r="F4554" s="10">
        <v>12246.84</v>
      </c>
      <c r="G4554" s="10">
        <v>12261.96</v>
      </c>
      <c r="H4554" s="10">
        <v>12225.91</v>
      </c>
      <c r="I4554" s="10">
        <v>12251.56</v>
      </c>
      <c r="K4554" s="13">
        <f t="shared" si="2179"/>
        <v>4.7199999999993452</v>
      </c>
      <c r="L4554" s="13">
        <f t="shared" si="2189"/>
        <v>127.40999999999985</v>
      </c>
      <c r="M4554" s="13">
        <f t="shared" si="2180"/>
        <v>36.049999999999272</v>
      </c>
      <c r="N4554" s="13"/>
      <c r="X4554">
        <f t="shared" si="2182"/>
        <v>4.7199999999993452</v>
      </c>
      <c r="Y4554">
        <f t="shared" si="2183"/>
        <v>0</v>
      </c>
      <c r="Z4554">
        <f t="shared" si="2184"/>
        <v>0</v>
      </c>
      <c r="AA4554" s="22">
        <f t="shared" si="2185"/>
        <v>0</v>
      </c>
      <c r="AB4554" s="22">
        <f t="shared" si="2186"/>
        <v>0</v>
      </c>
      <c r="AC4554" s="22">
        <f t="shared" si="2187"/>
        <v>0</v>
      </c>
      <c r="AD4554" s="22">
        <f t="shared" si="2188"/>
        <v>0</v>
      </c>
    </row>
    <row r="4555" spans="3:30" x14ac:dyDescent="0.25">
      <c r="E4555" s="11">
        <v>43195.708333333336</v>
      </c>
      <c r="F4555" s="9">
        <v>12251.55</v>
      </c>
      <c r="G4555" s="9">
        <v>12280.93</v>
      </c>
      <c r="H4555" s="9">
        <v>12245.56</v>
      </c>
      <c r="I4555" s="9">
        <v>12268.7</v>
      </c>
      <c r="K4555" s="13">
        <f t="shared" si="2179"/>
        <v>17.150000000001455</v>
      </c>
      <c r="L4555" s="13">
        <f t="shared" si="2189"/>
        <v>144.56000000000131</v>
      </c>
      <c r="M4555" s="13">
        <f t="shared" si="2180"/>
        <v>35.3700000000008</v>
      </c>
      <c r="N4555" s="13"/>
      <c r="X4555">
        <f t="shared" si="2182"/>
        <v>17.150000000001455</v>
      </c>
      <c r="Y4555">
        <f t="shared" si="2183"/>
        <v>0</v>
      </c>
      <c r="Z4555">
        <f t="shared" si="2184"/>
        <v>0</v>
      </c>
      <c r="AA4555" s="22">
        <f t="shared" si="2185"/>
        <v>0</v>
      </c>
      <c r="AB4555" s="22">
        <f t="shared" si="2186"/>
        <v>0</v>
      </c>
      <c r="AC4555" s="22">
        <f t="shared" si="2187"/>
        <v>0</v>
      </c>
      <c r="AD4555" s="22">
        <f t="shared" si="2188"/>
        <v>0</v>
      </c>
    </row>
    <row r="4556" spans="3:30" x14ac:dyDescent="0.25">
      <c r="E4556" s="12">
        <v>43195.75</v>
      </c>
      <c r="F4556" s="10">
        <v>12269.45</v>
      </c>
      <c r="G4556" s="10">
        <v>12324.27</v>
      </c>
      <c r="H4556" s="10">
        <v>12268.46</v>
      </c>
      <c r="I4556" s="10">
        <v>12316.46</v>
      </c>
      <c r="K4556" s="13">
        <f t="shared" si="2179"/>
        <v>47.009999999998399</v>
      </c>
      <c r="L4556" s="13">
        <f t="shared" si="2189"/>
        <v>191.56999999999971</v>
      </c>
      <c r="M4556" s="13">
        <f t="shared" si="2180"/>
        <v>55.81000000000131</v>
      </c>
      <c r="N4556" s="13"/>
      <c r="X4556">
        <f t="shared" si="2182"/>
        <v>47.009999999998399</v>
      </c>
      <c r="Y4556">
        <f t="shared" si="2183"/>
        <v>0</v>
      </c>
      <c r="Z4556">
        <f t="shared" si="2184"/>
        <v>0</v>
      </c>
      <c r="AA4556" s="22">
        <f t="shared" si="2185"/>
        <v>0</v>
      </c>
      <c r="AB4556" s="22">
        <f t="shared" si="2186"/>
        <v>0</v>
      </c>
      <c r="AC4556" s="22">
        <f t="shared" si="2187"/>
        <v>0</v>
      </c>
      <c r="AD4556" s="22">
        <f t="shared" si="2188"/>
        <v>0</v>
      </c>
    </row>
    <row r="4557" spans="3:30" x14ac:dyDescent="0.25">
      <c r="E4557" s="11">
        <v>43195.791666666664</v>
      </c>
      <c r="F4557" s="9">
        <v>12316.71</v>
      </c>
      <c r="G4557" s="9">
        <v>12318.76</v>
      </c>
      <c r="H4557" s="9">
        <v>12292.04</v>
      </c>
      <c r="I4557" s="9">
        <v>12308.08</v>
      </c>
      <c r="K4557" s="13">
        <f t="shared" si="2179"/>
        <v>-8.6299999999991996</v>
      </c>
      <c r="L4557" s="13">
        <f t="shared" si="2189"/>
        <v>182.94000000000051</v>
      </c>
      <c r="M4557" s="13">
        <f t="shared" si="2180"/>
        <v>26.719999999999345</v>
      </c>
      <c r="N4557" s="13"/>
      <c r="X4557">
        <f t="shared" si="2182"/>
        <v>8.6299999999991996</v>
      </c>
      <c r="Y4557">
        <f t="shared" si="2183"/>
        <v>0</v>
      </c>
      <c r="Z4557">
        <f t="shared" si="2184"/>
        <v>0</v>
      </c>
      <c r="AA4557" s="22">
        <f t="shared" si="2185"/>
        <v>0</v>
      </c>
      <c r="AB4557" s="22">
        <f t="shared" si="2186"/>
        <v>0</v>
      </c>
      <c r="AC4557" s="22">
        <f t="shared" si="2187"/>
        <v>0</v>
      </c>
      <c r="AD4557" s="22">
        <f t="shared" si="2188"/>
        <v>0</v>
      </c>
    </row>
    <row r="4558" spans="3:30" x14ac:dyDescent="0.25">
      <c r="E4558" s="12">
        <v>43195.833333333336</v>
      </c>
      <c r="F4558" s="10">
        <v>12309.58</v>
      </c>
      <c r="G4558" s="10">
        <v>12314.32</v>
      </c>
      <c r="H4558" s="10">
        <v>12259.86</v>
      </c>
      <c r="I4558" s="10">
        <v>12280.6</v>
      </c>
      <c r="K4558" s="13">
        <f t="shared" si="2179"/>
        <v>-28.979999999999563</v>
      </c>
      <c r="L4558" s="13">
        <f t="shared" si="2189"/>
        <v>153.96000000000095</v>
      </c>
      <c r="M4558" s="13">
        <f t="shared" si="2180"/>
        <v>54.459999999999127</v>
      </c>
      <c r="N4558" s="13"/>
      <c r="X4558">
        <f t="shared" si="2182"/>
        <v>28.979999999999563</v>
      </c>
      <c r="Y4558">
        <f t="shared" si="2183"/>
        <v>0</v>
      </c>
      <c r="Z4558">
        <f t="shared" si="2184"/>
        <v>0</v>
      </c>
      <c r="AA4558" s="22">
        <f t="shared" si="2185"/>
        <v>0</v>
      </c>
      <c r="AB4558" s="22">
        <f t="shared" si="2186"/>
        <v>0</v>
      </c>
      <c r="AC4558" s="22">
        <f t="shared" si="2187"/>
        <v>0</v>
      </c>
      <c r="AD4558" s="22">
        <f t="shared" si="2188"/>
        <v>0</v>
      </c>
    </row>
    <row r="4559" spans="3:30" x14ac:dyDescent="0.25">
      <c r="E4559" s="11">
        <v>43195.875</v>
      </c>
      <c r="F4559" s="9">
        <v>12281.59</v>
      </c>
      <c r="G4559" s="9">
        <v>12300.59</v>
      </c>
      <c r="H4559" s="9">
        <v>12271.35</v>
      </c>
      <c r="I4559" s="9">
        <v>12297.84</v>
      </c>
      <c r="K4559" s="13">
        <f t="shared" si="2179"/>
        <v>16.25</v>
      </c>
      <c r="L4559" s="13">
        <f t="shared" si="2189"/>
        <v>170.21000000000095</v>
      </c>
      <c r="M4559" s="13">
        <f t="shared" si="2180"/>
        <v>29.239999999999782</v>
      </c>
      <c r="N4559" s="13"/>
      <c r="X4559">
        <f t="shared" si="2182"/>
        <v>16.25</v>
      </c>
      <c r="Y4559">
        <f t="shared" si="2183"/>
        <v>0</v>
      </c>
      <c r="Z4559">
        <f t="shared" si="2184"/>
        <v>0</v>
      </c>
      <c r="AA4559" s="22">
        <f t="shared" si="2185"/>
        <v>0</v>
      </c>
      <c r="AB4559" s="22">
        <f t="shared" si="2186"/>
        <v>0</v>
      </c>
      <c r="AC4559" s="22">
        <f t="shared" si="2187"/>
        <v>0</v>
      </c>
      <c r="AD4559" s="22">
        <f t="shared" si="2188"/>
        <v>0</v>
      </c>
    </row>
    <row r="4560" spans="3:30" x14ac:dyDescent="0.25">
      <c r="E4560" s="12">
        <v>43195.916666666664</v>
      </c>
      <c r="F4560" s="10">
        <v>12298.09</v>
      </c>
      <c r="G4560" s="10">
        <v>12303.59</v>
      </c>
      <c r="H4560" s="10">
        <v>12270.11</v>
      </c>
      <c r="I4560" s="10">
        <v>12277.25</v>
      </c>
      <c r="K4560" s="13">
        <f t="shared" si="2179"/>
        <v>-20.840000000000146</v>
      </c>
      <c r="L4560" s="13">
        <f t="shared" si="2189"/>
        <v>149.3700000000008</v>
      </c>
      <c r="M4560" s="13">
        <f t="shared" si="2180"/>
        <v>33.479999999999563</v>
      </c>
      <c r="N4560" s="13"/>
      <c r="X4560">
        <f t="shared" si="2182"/>
        <v>20.840000000000146</v>
      </c>
      <c r="Y4560">
        <f t="shared" si="2183"/>
        <v>0</v>
      </c>
      <c r="Z4560">
        <f t="shared" si="2184"/>
        <v>0</v>
      </c>
      <c r="AA4560" s="22">
        <f t="shared" si="2185"/>
        <v>0</v>
      </c>
      <c r="AB4560" s="22">
        <f t="shared" si="2186"/>
        <v>0</v>
      </c>
      <c r="AC4560" s="22">
        <f t="shared" si="2187"/>
        <v>0</v>
      </c>
      <c r="AD4560" s="22">
        <f t="shared" si="2188"/>
        <v>0</v>
      </c>
    </row>
    <row r="4561" spans="3:30" hidden="1" x14ac:dyDescent="0.25">
      <c r="E4561" s="11">
        <v>43195.958333333336</v>
      </c>
      <c r="F4561" s="9">
        <v>12278.97</v>
      </c>
      <c r="G4561" s="9">
        <v>12283.58</v>
      </c>
      <c r="H4561" s="9">
        <v>12275.51</v>
      </c>
      <c r="I4561" s="9">
        <v>12276.66</v>
      </c>
    </row>
    <row r="4562" spans="3:30" hidden="1" x14ac:dyDescent="0.25">
      <c r="E4562" s="12">
        <v>43196.041666666664</v>
      </c>
      <c r="F4562" s="10">
        <v>12276.66</v>
      </c>
      <c r="G4562" s="10">
        <v>12285.93</v>
      </c>
      <c r="H4562" s="10">
        <v>12143.55</v>
      </c>
      <c r="I4562" s="10">
        <v>12146.78</v>
      </c>
    </row>
    <row r="4563" spans="3:30" hidden="1" x14ac:dyDescent="0.25">
      <c r="E4563" s="11">
        <v>43196.083333333336</v>
      </c>
      <c r="F4563" s="9">
        <v>12147.35</v>
      </c>
      <c r="G4563" s="9">
        <v>12177.63</v>
      </c>
      <c r="H4563" s="9">
        <v>12098.51</v>
      </c>
      <c r="I4563" s="9">
        <v>12175.9</v>
      </c>
    </row>
    <row r="4564" spans="3:30" hidden="1" x14ac:dyDescent="0.25">
      <c r="E4564" s="12">
        <v>43196.125</v>
      </c>
      <c r="F4564" s="10">
        <v>12175.32</v>
      </c>
      <c r="G4564" s="10">
        <v>12222.49</v>
      </c>
      <c r="H4564" s="10">
        <v>12147.87</v>
      </c>
      <c r="I4564" s="10">
        <v>12167.49</v>
      </c>
    </row>
    <row r="4565" spans="3:30" hidden="1" x14ac:dyDescent="0.25">
      <c r="E4565" s="11">
        <v>43196.166666666664</v>
      </c>
      <c r="F4565" s="9">
        <v>12166.33</v>
      </c>
      <c r="G4565" s="9">
        <v>12200.15</v>
      </c>
      <c r="H4565" s="9">
        <v>12135.89</v>
      </c>
      <c r="I4565" s="9">
        <v>12189.89</v>
      </c>
    </row>
    <row r="4566" spans="3:30" hidden="1" x14ac:dyDescent="0.25">
      <c r="E4566" s="12">
        <v>43196.208333333336</v>
      </c>
      <c r="F4566" s="10">
        <v>12191.04</v>
      </c>
      <c r="G4566" s="10">
        <v>12204.88</v>
      </c>
      <c r="H4566" s="10">
        <v>12177.21</v>
      </c>
      <c r="I4566" s="10">
        <v>12191.62</v>
      </c>
    </row>
    <row r="4567" spans="3:30" hidden="1" x14ac:dyDescent="0.25">
      <c r="E4567" s="11">
        <v>43196.25</v>
      </c>
      <c r="F4567" s="9">
        <v>12192.77</v>
      </c>
      <c r="G4567" s="9">
        <v>12203.73</v>
      </c>
      <c r="H4567" s="9">
        <v>12173.75</v>
      </c>
      <c r="I4567" s="9">
        <v>12178.36</v>
      </c>
    </row>
    <row r="4568" spans="3:30" hidden="1" x14ac:dyDescent="0.25">
      <c r="E4568" s="12">
        <v>43196.291666666664</v>
      </c>
      <c r="F4568" s="10">
        <v>12178.94</v>
      </c>
      <c r="G4568" s="10">
        <v>12207.87</v>
      </c>
      <c r="H4568" s="10">
        <v>12178.94</v>
      </c>
      <c r="I4568" s="10">
        <v>12197.49</v>
      </c>
    </row>
    <row r="4569" spans="3:30" x14ac:dyDescent="0.25">
      <c r="C4569">
        <v>1</v>
      </c>
      <c r="E4569" s="11">
        <v>43196.333333333336</v>
      </c>
      <c r="F4569" s="9">
        <v>12198.07</v>
      </c>
      <c r="G4569" s="9">
        <v>12208.46</v>
      </c>
      <c r="H4569" s="9">
        <v>12160.46</v>
      </c>
      <c r="I4569" s="9">
        <v>12188.7</v>
      </c>
      <c r="K4569" s="13">
        <f t="shared" ref="K4569:K4583" si="2190">I4569-F4569</f>
        <v>-9.3699999999989814</v>
      </c>
      <c r="L4569" s="13">
        <v>0</v>
      </c>
      <c r="M4569" s="13">
        <f t="shared" ref="M4569:M4583" si="2191">G4569-H4569</f>
        <v>48</v>
      </c>
      <c r="N4569" s="13">
        <f t="shared" ref="N4569" si="2192">I4583-F4569</f>
        <v>-16.239999999999782</v>
      </c>
      <c r="O4569" s="18">
        <f>IF(K4569*N4569&gt;0,1,0)</f>
        <v>1</v>
      </c>
      <c r="S4569" s="13">
        <f>MAX(G4569:G4585)</f>
        <v>12291.79</v>
      </c>
      <c r="X4569">
        <f t="shared" ref="X4569:X4583" si="2193">ABS(K4569)</f>
        <v>9.3699999999989814</v>
      </c>
      <c r="Y4569">
        <f t="shared" ref="Y4569:Y4583" si="2194">ABS(N4569)</f>
        <v>16.239999999999782</v>
      </c>
      <c r="Z4569">
        <f t="shared" ref="Z4569:Z4583" si="2195">IF(S4569&lt;1000,ABS(S4569),0)</f>
        <v>0</v>
      </c>
      <c r="AA4569" s="22">
        <f t="shared" ref="AA4569:AA4583" si="2196">ABS(P4569)</f>
        <v>0</v>
      </c>
      <c r="AB4569" s="22">
        <f t="shared" ref="AB4569:AB4583" si="2197">ABS(Q4569)</f>
        <v>0</v>
      </c>
      <c r="AC4569" s="22">
        <f t="shared" ref="AC4569:AC4583" si="2198">IF(O4569=1,ABS(P4570),0)</f>
        <v>0.1838959063833403</v>
      </c>
      <c r="AD4569" s="22">
        <f t="shared" ref="AD4569:AD4583" si="2199">IF(O4569=0,ABS(Q4570),0)</f>
        <v>0</v>
      </c>
    </row>
    <row r="4570" spans="3:30" x14ac:dyDescent="0.25">
      <c r="E4570" s="12">
        <v>43196.375</v>
      </c>
      <c r="F4570" s="10">
        <v>12209.69</v>
      </c>
      <c r="G4570" s="10">
        <v>12251.02</v>
      </c>
      <c r="H4570" s="10">
        <v>12192.75</v>
      </c>
      <c r="I4570" s="10">
        <v>12239.57</v>
      </c>
      <c r="K4570" s="13">
        <f t="shared" si="2190"/>
        <v>29.8799999999992</v>
      </c>
      <c r="L4570" s="13">
        <f t="shared" ref="L4570:L4583" si="2200">L4569+K4570</f>
        <v>29.8799999999992</v>
      </c>
      <c r="M4570" s="13">
        <f t="shared" si="2191"/>
        <v>58.270000000000437</v>
      </c>
      <c r="N4570" s="13"/>
      <c r="P4570">
        <f>_xlfn.IFS(K4569&lt;0,MIN(L4569:L4583),K4569&gt;0,MAX(L4569:L4583))/S4548</f>
        <v>-0.1838959063833403</v>
      </c>
      <c r="Q4570">
        <f>_xlfn.IFS(K4569&lt;0,MAX(L4569:L4583),K4569&gt;0,MIN(L4569:L4583))/S4548</f>
        <v>0.30653542309154325</v>
      </c>
      <c r="S4570" s="13">
        <f>MIN(H4569:H4585)</f>
        <v>12147.44</v>
      </c>
      <c r="X4570">
        <f t="shared" si="2193"/>
        <v>29.8799999999992</v>
      </c>
      <c r="Y4570">
        <f t="shared" si="2194"/>
        <v>0</v>
      </c>
      <c r="Z4570">
        <f t="shared" si="2195"/>
        <v>0</v>
      </c>
      <c r="AA4570" s="22">
        <f t="shared" si="2196"/>
        <v>0.1838959063833403</v>
      </c>
      <c r="AB4570" s="22">
        <f t="shared" si="2197"/>
        <v>0.30653542309154325</v>
      </c>
      <c r="AC4570" s="22">
        <f t="shared" si="2198"/>
        <v>0</v>
      </c>
      <c r="AD4570" s="22">
        <f t="shared" si="2199"/>
        <v>0</v>
      </c>
    </row>
    <row r="4571" spans="3:30" x14ac:dyDescent="0.25">
      <c r="E4571" s="11">
        <v>43196.416666666664</v>
      </c>
      <c r="F4571" s="9">
        <v>12242.84</v>
      </c>
      <c r="G4571" s="9">
        <v>12265.63</v>
      </c>
      <c r="H4571" s="9">
        <v>12213.75</v>
      </c>
      <c r="I4571" s="9">
        <v>12219.73</v>
      </c>
      <c r="K4571" s="13">
        <f t="shared" si="2190"/>
        <v>-23.110000000000582</v>
      </c>
      <c r="L4571" s="13">
        <f t="shared" si="2200"/>
        <v>6.7699999999986176</v>
      </c>
      <c r="M4571" s="13">
        <f t="shared" si="2191"/>
        <v>51.8799999999992</v>
      </c>
      <c r="N4571" s="13"/>
      <c r="S4571" s="13">
        <f>S4569-S4570</f>
        <v>144.35000000000036</v>
      </c>
      <c r="X4571">
        <f t="shared" si="2193"/>
        <v>23.110000000000582</v>
      </c>
      <c r="Y4571">
        <f t="shared" si="2194"/>
        <v>0</v>
      </c>
      <c r="Z4571">
        <f t="shared" si="2195"/>
        <v>144.35000000000036</v>
      </c>
      <c r="AA4571" s="22">
        <f t="shared" si="2196"/>
        <v>0</v>
      </c>
      <c r="AB4571" s="22">
        <f t="shared" si="2197"/>
        <v>0</v>
      </c>
      <c r="AC4571" s="22">
        <f t="shared" si="2198"/>
        <v>0</v>
      </c>
      <c r="AD4571" s="22">
        <f t="shared" si="2199"/>
        <v>0</v>
      </c>
    </row>
    <row r="4572" spans="3:30" x14ac:dyDescent="0.25">
      <c r="E4572" s="12">
        <v>43196.458333333336</v>
      </c>
      <c r="F4572" s="10">
        <v>12220.23</v>
      </c>
      <c r="G4572" s="10">
        <v>12231.34</v>
      </c>
      <c r="H4572" s="10">
        <v>12200.28</v>
      </c>
      <c r="I4572" s="10">
        <v>12224.65</v>
      </c>
      <c r="K4572" s="13">
        <f t="shared" si="2190"/>
        <v>4.4200000000000728</v>
      </c>
      <c r="L4572" s="13">
        <f t="shared" si="2200"/>
        <v>11.18999999999869</v>
      </c>
      <c r="M4572" s="13">
        <f t="shared" si="2191"/>
        <v>31.059999999999491</v>
      </c>
      <c r="N4572" s="13"/>
      <c r="X4572">
        <f t="shared" si="2193"/>
        <v>4.4200000000000728</v>
      </c>
      <c r="Y4572">
        <f t="shared" si="2194"/>
        <v>0</v>
      </c>
      <c r="Z4572">
        <f t="shared" si="2195"/>
        <v>0</v>
      </c>
      <c r="AA4572" s="22">
        <f t="shared" si="2196"/>
        <v>0</v>
      </c>
      <c r="AB4572" s="22">
        <f t="shared" si="2197"/>
        <v>0</v>
      </c>
      <c r="AC4572" s="22">
        <f t="shared" si="2198"/>
        <v>0</v>
      </c>
      <c r="AD4572" s="22">
        <f t="shared" si="2199"/>
        <v>0</v>
      </c>
    </row>
    <row r="4573" spans="3:30" x14ac:dyDescent="0.25">
      <c r="E4573" s="11">
        <v>43196.5</v>
      </c>
      <c r="F4573" s="9">
        <v>12224.15</v>
      </c>
      <c r="G4573" s="9">
        <v>12249.99</v>
      </c>
      <c r="H4573" s="9">
        <v>12215.93</v>
      </c>
      <c r="I4573" s="9">
        <v>12241.76</v>
      </c>
      <c r="K4573" s="13">
        <f t="shared" si="2190"/>
        <v>17.610000000000582</v>
      </c>
      <c r="L4573" s="13">
        <f t="shared" si="2200"/>
        <v>28.799999999999272</v>
      </c>
      <c r="M4573" s="13">
        <f t="shared" si="2191"/>
        <v>34.059999999999491</v>
      </c>
      <c r="N4573" s="13"/>
      <c r="X4573">
        <f t="shared" si="2193"/>
        <v>17.610000000000582</v>
      </c>
      <c r="Y4573">
        <f t="shared" si="2194"/>
        <v>0</v>
      </c>
      <c r="Z4573">
        <f t="shared" si="2195"/>
        <v>0</v>
      </c>
      <c r="AA4573" s="22">
        <f t="shared" si="2196"/>
        <v>0</v>
      </c>
      <c r="AB4573" s="22">
        <f t="shared" si="2197"/>
        <v>0</v>
      </c>
      <c r="AC4573" s="22">
        <f t="shared" si="2198"/>
        <v>0</v>
      </c>
      <c r="AD4573" s="22">
        <f t="shared" si="2199"/>
        <v>0</v>
      </c>
    </row>
    <row r="4574" spans="3:30" x14ac:dyDescent="0.25">
      <c r="E4574" s="12">
        <v>43196.541666666664</v>
      </c>
      <c r="F4574" s="10">
        <v>12238.76</v>
      </c>
      <c r="G4574" s="10">
        <v>12254.39</v>
      </c>
      <c r="H4574" s="10">
        <v>12237.27</v>
      </c>
      <c r="I4574" s="10">
        <v>12247.61</v>
      </c>
      <c r="K4574" s="13">
        <f t="shared" si="2190"/>
        <v>8.8500000000003638</v>
      </c>
      <c r="L4574" s="13">
        <f t="shared" si="2200"/>
        <v>37.649999999999636</v>
      </c>
      <c r="M4574" s="13">
        <f t="shared" si="2191"/>
        <v>17.119999999998981</v>
      </c>
      <c r="N4574" s="13"/>
      <c r="X4574">
        <f t="shared" si="2193"/>
        <v>8.8500000000003638</v>
      </c>
      <c r="Y4574">
        <f t="shared" si="2194"/>
        <v>0</v>
      </c>
      <c r="Z4574">
        <f t="shared" si="2195"/>
        <v>0</v>
      </c>
      <c r="AA4574" s="22">
        <f t="shared" si="2196"/>
        <v>0</v>
      </c>
      <c r="AB4574" s="22">
        <f t="shared" si="2197"/>
        <v>0</v>
      </c>
      <c r="AC4574" s="22">
        <f t="shared" si="2198"/>
        <v>0</v>
      </c>
      <c r="AD4574" s="22">
        <f t="shared" si="2199"/>
        <v>0</v>
      </c>
    </row>
    <row r="4575" spans="3:30" x14ac:dyDescent="0.25">
      <c r="E4575" s="11">
        <v>43196.583333333336</v>
      </c>
      <c r="F4575" s="9">
        <v>12247.36</v>
      </c>
      <c r="G4575" s="9">
        <v>12249.86</v>
      </c>
      <c r="H4575" s="9">
        <v>12212.57</v>
      </c>
      <c r="I4575" s="9">
        <v>12222.7</v>
      </c>
      <c r="K4575" s="13">
        <f t="shared" si="2190"/>
        <v>-24.659999999999854</v>
      </c>
      <c r="L4575" s="13">
        <f t="shared" si="2200"/>
        <v>12.989999999999782</v>
      </c>
      <c r="M4575" s="13">
        <f t="shared" si="2191"/>
        <v>37.290000000000873</v>
      </c>
      <c r="N4575" s="13"/>
      <c r="X4575">
        <f t="shared" si="2193"/>
        <v>24.659999999999854</v>
      </c>
      <c r="Y4575">
        <f t="shared" si="2194"/>
        <v>0</v>
      </c>
      <c r="Z4575">
        <f t="shared" si="2195"/>
        <v>0</v>
      </c>
      <c r="AA4575" s="22">
        <f t="shared" si="2196"/>
        <v>0</v>
      </c>
      <c r="AB4575" s="22">
        <f t="shared" si="2197"/>
        <v>0</v>
      </c>
      <c r="AC4575" s="22">
        <f t="shared" si="2198"/>
        <v>0</v>
      </c>
      <c r="AD4575" s="22">
        <f t="shared" si="2199"/>
        <v>0</v>
      </c>
    </row>
    <row r="4576" spans="3:30" x14ac:dyDescent="0.25">
      <c r="E4576" s="12">
        <v>43196.625</v>
      </c>
      <c r="F4576" s="10">
        <v>12221.95</v>
      </c>
      <c r="G4576" s="10">
        <v>12270.22</v>
      </c>
      <c r="H4576" s="10">
        <v>12200.35</v>
      </c>
      <c r="I4576" s="10">
        <v>12249.82</v>
      </c>
      <c r="K4576" s="13">
        <f t="shared" si="2190"/>
        <v>27.869999999998981</v>
      </c>
      <c r="L4576" s="13">
        <f t="shared" si="2200"/>
        <v>40.859999999998763</v>
      </c>
      <c r="M4576" s="13">
        <f t="shared" si="2191"/>
        <v>69.869999999998981</v>
      </c>
      <c r="N4576" s="13"/>
      <c r="X4576">
        <f t="shared" si="2193"/>
        <v>27.869999999998981</v>
      </c>
      <c r="Y4576">
        <f t="shared" si="2194"/>
        <v>0</v>
      </c>
      <c r="Z4576">
        <f t="shared" si="2195"/>
        <v>0</v>
      </c>
      <c r="AA4576" s="22">
        <f t="shared" si="2196"/>
        <v>0</v>
      </c>
      <c r="AB4576" s="22">
        <f t="shared" si="2197"/>
        <v>0</v>
      </c>
      <c r="AC4576" s="22">
        <f t="shared" si="2198"/>
        <v>0</v>
      </c>
      <c r="AD4576" s="22">
        <f t="shared" si="2199"/>
        <v>0</v>
      </c>
    </row>
    <row r="4577" spans="3:30" x14ac:dyDescent="0.25">
      <c r="E4577" s="11">
        <v>43196.666666666664</v>
      </c>
      <c r="F4577" s="9">
        <v>12248.32</v>
      </c>
      <c r="G4577" s="9">
        <v>12290.6</v>
      </c>
      <c r="H4577" s="9">
        <v>12218.86</v>
      </c>
      <c r="I4577" s="9">
        <v>12280.02</v>
      </c>
      <c r="K4577" s="13">
        <f t="shared" si="2190"/>
        <v>31.700000000000728</v>
      </c>
      <c r="L4577" s="13">
        <f t="shared" si="2200"/>
        <v>72.559999999999491</v>
      </c>
      <c r="M4577" s="13">
        <f t="shared" si="2191"/>
        <v>71.739999999999782</v>
      </c>
      <c r="N4577" s="13"/>
      <c r="X4577">
        <f t="shared" si="2193"/>
        <v>31.700000000000728</v>
      </c>
      <c r="Y4577">
        <f t="shared" si="2194"/>
        <v>0</v>
      </c>
      <c r="Z4577">
        <f t="shared" si="2195"/>
        <v>0</v>
      </c>
      <c r="AA4577" s="22">
        <f t="shared" si="2196"/>
        <v>0</v>
      </c>
      <c r="AB4577" s="22">
        <f t="shared" si="2197"/>
        <v>0</v>
      </c>
      <c r="AC4577" s="22">
        <f t="shared" si="2198"/>
        <v>0</v>
      </c>
      <c r="AD4577" s="22">
        <f t="shared" si="2199"/>
        <v>0</v>
      </c>
    </row>
    <row r="4578" spans="3:30" x14ac:dyDescent="0.25">
      <c r="E4578" s="12">
        <v>43196.708333333336</v>
      </c>
      <c r="F4578" s="10">
        <v>12280.77</v>
      </c>
      <c r="G4578" s="10">
        <v>12291.79</v>
      </c>
      <c r="H4578" s="10">
        <v>12241.7</v>
      </c>
      <c r="I4578" s="10">
        <v>12254.13</v>
      </c>
      <c r="K4578" s="13">
        <f t="shared" si="2190"/>
        <v>-26.640000000001237</v>
      </c>
      <c r="L4578" s="13">
        <f t="shared" si="2200"/>
        <v>45.919999999998254</v>
      </c>
      <c r="M4578" s="13">
        <f t="shared" si="2191"/>
        <v>50.090000000000146</v>
      </c>
      <c r="N4578" s="13"/>
      <c r="X4578">
        <f t="shared" si="2193"/>
        <v>26.640000000001237</v>
      </c>
      <c r="Y4578">
        <f t="shared" si="2194"/>
        <v>0</v>
      </c>
      <c r="Z4578">
        <f t="shared" si="2195"/>
        <v>0</v>
      </c>
      <c r="AA4578" s="22">
        <f t="shared" si="2196"/>
        <v>0</v>
      </c>
      <c r="AB4578" s="22">
        <f t="shared" si="2197"/>
        <v>0</v>
      </c>
      <c r="AC4578" s="22">
        <f t="shared" si="2198"/>
        <v>0</v>
      </c>
      <c r="AD4578" s="22">
        <f t="shared" si="2199"/>
        <v>0</v>
      </c>
    </row>
    <row r="4579" spans="3:30" x14ac:dyDescent="0.25">
      <c r="E4579" s="11">
        <v>43196.75</v>
      </c>
      <c r="F4579" s="9">
        <v>12254.63</v>
      </c>
      <c r="G4579" s="9">
        <v>12256.43</v>
      </c>
      <c r="H4579" s="9">
        <v>12218.85</v>
      </c>
      <c r="I4579" s="9">
        <v>12251.53</v>
      </c>
      <c r="K4579" s="13">
        <f t="shared" si="2190"/>
        <v>-3.0999999999985448</v>
      </c>
      <c r="L4579" s="13">
        <f t="shared" si="2200"/>
        <v>42.819999999999709</v>
      </c>
      <c r="M4579" s="13">
        <f t="shared" si="2191"/>
        <v>37.579999999999927</v>
      </c>
      <c r="N4579" s="13"/>
      <c r="X4579">
        <f t="shared" si="2193"/>
        <v>3.0999999999985448</v>
      </c>
      <c r="Y4579">
        <f t="shared" si="2194"/>
        <v>0</v>
      </c>
      <c r="Z4579">
        <f t="shared" si="2195"/>
        <v>0</v>
      </c>
      <c r="AA4579" s="22">
        <f t="shared" si="2196"/>
        <v>0</v>
      </c>
      <c r="AB4579" s="22">
        <f t="shared" si="2197"/>
        <v>0</v>
      </c>
      <c r="AC4579" s="22">
        <f t="shared" si="2198"/>
        <v>0</v>
      </c>
      <c r="AD4579" s="22">
        <f t="shared" si="2199"/>
        <v>0</v>
      </c>
    </row>
    <row r="4580" spans="3:30" x14ac:dyDescent="0.25">
      <c r="E4580" s="12">
        <v>43196.791666666664</v>
      </c>
      <c r="F4580" s="10">
        <v>12250.53</v>
      </c>
      <c r="G4580" s="10">
        <v>12266.72</v>
      </c>
      <c r="H4580" s="10">
        <v>12219.65</v>
      </c>
      <c r="I4580" s="10">
        <v>12264.88</v>
      </c>
      <c r="K4580" s="13">
        <f t="shared" si="2190"/>
        <v>14.349999999998545</v>
      </c>
      <c r="L4580" s="13">
        <f t="shared" si="2200"/>
        <v>57.169999999998254</v>
      </c>
      <c r="M4580" s="13">
        <f t="shared" si="2191"/>
        <v>47.069999999999709</v>
      </c>
      <c r="N4580" s="13"/>
      <c r="X4580">
        <f t="shared" si="2193"/>
        <v>14.349999999998545</v>
      </c>
      <c r="Y4580">
        <f t="shared" si="2194"/>
        <v>0</v>
      </c>
      <c r="Z4580">
        <f t="shared" si="2195"/>
        <v>0</v>
      </c>
      <c r="AA4580" s="22">
        <f t="shared" si="2196"/>
        <v>0</v>
      </c>
      <c r="AB4580" s="22">
        <f t="shared" si="2197"/>
        <v>0</v>
      </c>
      <c r="AC4580" s="22">
        <f t="shared" si="2198"/>
        <v>0</v>
      </c>
      <c r="AD4580" s="22">
        <f t="shared" si="2199"/>
        <v>0</v>
      </c>
    </row>
    <row r="4581" spans="3:30" x14ac:dyDescent="0.25">
      <c r="E4581" s="11">
        <v>43196.833333333336</v>
      </c>
      <c r="F4581" s="9">
        <v>12263.63</v>
      </c>
      <c r="G4581" s="9">
        <v>12274.38</v>
      </c>
      <c r="H4581" s="9">
        <v>12218.4</v>
      </c>
      <c r="I4581" s="9">
        <v>12220.15</v>
      </c>
      <c r="K4581" s="13">
        <f t="shared" si="2190"/>
        <v>-43.479999999999563</v>
      </c>
      <c r="L4581" s="13">
        <f t="shared" si="2200"/>
        <v>13.68999999999869</v>
      </c>
      <c r="M4581" s="13">
        <f t="shared" si="2191"/>
        <v>55.979999999999563</v>
      </c>
      <c r="N4581" s="13"/>
      <c r="X4581">
        <f t="shared" si="2193"/>
        <v>43.479999999999563</v>
      </c>
      <c r="Y4581">
        <f t="shared" si="2194"/>
        <v>0</v>
      </c>
      <c r="Z4581">
        <f t="shared" si="2195"/>
        <v>0</v>
      </c>
      <c r="AA4581" s="22">
        <f t="shared" si="2196"/>
        <v>0</v>
      </c>
      <c r="AB4581" s="22">
        <f t="shared" si="2197"/>
        <v>0</v>
      </c>
      <c r="AC4581" s="22">
        <f t="shared" si="2198"/>
        <v>0</v>
      </c>
      <c r="AD4581" s="22">
        <f t="shared" si="2199"/>
        <v>0</v>
      </c>
    </row>
    <row r="4582" spans="3:30" x14ac:dyDescent="0.25">
      <c r="E4582" s="12">
        <v>43196.875</v>
      </c>
      <c r="F4582" s="10">
        <v>12219.4</v>
      </c>
      <c r="G4582" s="10">
        <v>12227.15</v>
      </c>
      <c r="H4582" s="10">
        <v>12152.19</v>
      </c>
      <c r="I4582" s="10">
        <v>12162.18</v>
      </c>
      <c r="K4582" s="13">
        <f t="shared" si="2190"/>
        <v>-57.219999999999345</v>
      </c>
      <c r="L4582" s="13">
        <f t="shared" si="2200"/>
        <v>-43.530000000000655</v>
      </c>
      <c r="M4582" s="13">
        <f t="shared" si="2191"/>
        <v>74.959999999999127</v>
      </c>
      <c r="N4582" s="13"/>
      <c r="X4582">
        <f t="shared" si="2193"/>
        <v>57.219999999999345</v>
      </c>
      <c r="Y4582">
        <f t="shared" si="2194"/>
        <v>0</v>
      </c>
      <c r="Z4582">
        <f t="shared" si="2195"/>
        <v>0</v>
      </c>
      <c r="AA4582" s="22">
        <f t="shared" si="2196"/>
        <v>0</v>
      </c>
      <c r="AB4582" s="22">
        <f t="shared" si="2197"/>
        <v>0</v>
      </c>
      <c r="AC4582" s="22">
        <f t="shared" si="2198"/>
        <v>0</v>
      </c>
      <c r="AD4582" s="22">
        <f t="shared" si="2199"/>
        <v>0</v>
      </c>
    </row>
    <row r="4583" spans="3:30" x14ac:dyDescent="0.25">
      <c r="E4583" s="11">
        <v>43196.916666666664</v>
      </c>
      <c r="F4583" s="9">
        <v>12163.18</v>
      </c>
      <c r="G4583" s="9">
        <v>12205.67</v>
      </c>
      <c r="H4583" s="9">
        <v>12147.44</v>
      </c>
      <c r="I4583" s="9">
        <v>12181.83</v>
      </c>
      <c r="K4583" s="13">
        <f t="shared" si="2190"/>
        <v>18.649999999999636</v>
      </c>
      <c r="L4583" s="13">
        <f t="shared" si="2200"/>
        <v>-24.880000000001019</v>
      </c>
      <c r="M4583" s="13">
        <f t="shared" si="2191"/>
        <v>58.229999999999563</v>
      </c>
      <c r="N4583" s="13"/>
      <c r="X4583">
        <f t="shared" si="2193"/>
        <v>18.649999999999636</v>
      </c>
      <c r="Y4583">
        <f t="shared" si="2194"/>
        <v>0</v>
      </c>
      <c r="Z4583">
        <f t="shared" si="2195"/>
        <v>0</v>
      </c>
      <c r="AA4583" s="22">
        <f t="shared" si="2196"/>
        <v>0</v>
      </c>
      <c r="AB4583" s="22">
        <f t="shared" si="2197"/>
        <v>0</v>
      </c>
      <c r="AC4583" s="22">
        <f t="shared" si="2198"/>
        <v>0</v>
      </c>
      <c r="AD4583" s="22">
        <f t="shared" si="2199"/>
        <v>0</v>
      </c>
    </row>
    <row r="4584" spans="3:30" hidden="1" x14ac:dyDescent="0.25">
      <c r="E4584" s="12">
        <v>43199.041666666664</v>
      </c>
      <c r="F4584" s="10">
        <v>12181.83</v>
      </c>
      <c r="G4584" s="10">
        <v>12233.11</v>
      </c>
      <c r="H4584" s="10">
        <v>12181.83</v>
      </c>
      <c r="I4584" s="10">
        <v>12208.72</v>
      </c>
    </row>
    <row r="4585" spans="3:30" hidden="1" x14ac:dyDescent="0.25">
      <c r="E4585" s="11">
        <v>43199.083333333336</v>
      </c>
      <c r="F4585" s="9">
        <v>12209.89</v>
      </c>
      <c r="G4585" s="9">
        <v>12227.93</v>
      </c>
      <c r="H4585" s="9">
        <v>12188.84</v>
      </c>
      <c r="I4585" s="9">
        <v>12223.92</v>
      </c>
    </row>
    <row r="4586" spans="3:30" hidden="1" x14ac:dyDescent="0.25">
      <c r="E4586" s="12">
        <v>43199.125</v>
      </c>
      <c r="F4586" s="10">
        <v>12222.75</v>
      </c>
      <c r="G4586" s="10">
        <v>12266.68</v>
      </c>
      <c r="H4586" s="10">
        <v>12219.24</v>
      </c>
      <c r="I4586" s="10">
        <v>12259.66</v>
      </c>
    </row>
    <row r="4587" spans="3:30" hidden="1" x14ac:dyDescent="0.25">
      <c r="E4587" s="11">
        <v>43199.166666666664</v>
      </c>
      <c r="F4587" s="9">
        <v>12259.67</v>
      </c>
      <c r="G4587" s="9">
        <v>12264.52</v>
      </c>
      <c r="H4587" s="9">
        <v>12229.42</v>
      </c>
      <c r="I4587" s="9">
        <v>12247.3</v>
      </c>
    </row>
    <row r="4588" spans="3:30" hidden="1" x14ac:dyDescent="0.25">
      <c r="E4588" s="12">
        <v>43199.208333333336</v>
      </c>
      <c r="F4588" s="10">
        <v>12247.88</v>
      </c>
      <c r="G4588" s="10">
        <v>12259</v>
      </c>
      <c r="H4588" s="10">
        <v>12245.54</v>
      </c>
      <c r="I4588" s="10">
        <v>12258.42</v>
      </c>
    </row>
    <row r="4589" spans="3:30" hidden="1" x14ac:dyDescent="0.25">
      <c r="E4589" s="11">
        <v>43199.25</v>
      </c>
      <c r="F4589" s="9">
        <v>12259</v>
      </c>
      <c r="G4589" s="9">
        <v>12284.76</v>
      </c>
      <c r="H4589" s="9">
        <v>12256.66</v>
      </c>
      <c r="I4589" s="9">
        <v>12276.07</v>
      </c>
    </row>
    <row r="4590" spans="3:30" hidden="1" x14ac:dyDescent="0.25">
      <c r="E4590" s="12">
        <v>43199.291666666664</v>
      </c>
      <c r="F4590" s="10">
        <v>12275.49</v>
      </c>
      <c r="G4590" s="10">
        <v>12278.42</v>
      </c>
      <c r="H4590" s="10">
        <v>12270.22</v>
      </c>
      <c r="I4590" s="10">
        <v>12273.56</v>
      </c>
    </row>
    <row r="4591" spans="3:30" x14ac:dyDescent="0.25">
      <c r="C4591">
        <v>1</v>
      </c>
      <c r="E4591" s="11">
        <v>43199.333333333336</v>
      </c>
      <c r="F4591" s="9">
        <v>12272.39</v>
      </c>
      <c r="G4591" s="9">
        <v>12277.07</v>
      </c>
      <c r="H4591" s="9">
        <v>12244.5</v>
      </c>
      <c r="I4591" s="9">
        <v>12244.5</v>
      </c>
      <c r="K4591" s="13">
        <f t="shared" ref="K4591:K4605" si="2201">I4591-F4591</f>
        <v>-27.889999999999418</v>
      </c>
      <c r="L4591" s="13">
        <v>0</v>
      </c>
      <c r="M4591" s="13">
        <f t="shared" ref="M4591:M4605" si="2202">G4591-H4591</f>
        <v>32.569999999999709</v>
      </c>
      <c r="N4591" s="13">
        <f t="shared" ref="N4591" si="2203">I4605-F4591</f>
        <v>-39.829999999999927</v>
      </c>
      <c r="O4591" s="18">
        <f>IF(K4591*N4591&gt;0,1,0)</f>
        <v>1</v>
      </c>
      <c r="S4591" s="13">
        <f>MAX(G4591:G4607)</f>
        <v>12372.38</v>
      </c>
      <c r="X4591">
        <f t="shared" ref="X4591:X4605" si="2204">ABS(K4591)</f>
        <v>27.889999999999418</v>
      </c>
      <c r="Y4591">
        <f t="shared" ref="Y4591:Y4605" si="2205">ABS(N4591)</f>
        <v>39.829999999999927</v>
      </c>
      <c r="Z4591">
        <f t="shared" ref="Z4591:Z4605" si="2206">IF(S4591&lt;1000,ABS(S4591),0)</f>
        <v>0</v>
      </c>
      <c r="AA4591" s="22">
        <f t="shared" ref="AA4591:AA4605" si="2207">ABS(P4591)</f>
        <v>0</v>
      </c>
      <c r="AB4591" s="22">
        <f t="shared" ref="AB4591:AB4605" si="2208">ABS(Q4591)</f>
        <v>0</v>
      </c>
      <c r="AC4591" s="22">
        <f t="shared" ref="AC4591:AC4605" si="2209">IF(O4591=1,ABS(P4592),0)</f>
        <v>0</v>
      </c>
      <c r="AD4591" s="22">
        <f t="shared" ref="AD4591:AD4605" si="2210">IF(O4591=0,ABS(Q4592),0)</f>
        <v>0</v>
      </c>
    </row>
    <row r="4592" spans="3:30" x14ac:dyDescent="0.25">
      <c r="E4592" s="12">
        <v>43199.375</v>
      </c>
      <c r="F4592" s="10">
        <v>12259.64</v>
      </c>
      <c r="G4592" s="10">
        <v>12328.86</v>
      </c>
      <c r="H4592" s="10">
        <v>12258.64</v>
      </c>
      <c r="I4592" s="10">
        <v>12318.47</v>
      </c>
      <c r="K4592" s="13">
        <f t="shared" si="2201"/>
        <v>58.829999999999927</v>
      </c>
      <c r="L4592" s="13">
        <f t="shared" ref="L4592:L4605" si="2211">L4591+K4592</f>
        <v>58.829999999999927</v>
      </c>
      <c r="M4592" s="13">
        <f t="shared" si="2202"/>
        <v>70.220000000001164</v>
      </c>
      <c r="N4592" s="13"/>
      <c r="S4592" s="13">
        <f>MIN(H4591:H4607)</f>
        <v>12202.77</v>
      </c>
      <c r="X4592">
        <f t="shared" si="2204"/>
        <v>58.829999999999927</v>
      </c>
      <c r="Y4592">
        <f t="shared" si="2205"/>
        <v>0</v>
      </c>
      <c r="Z4592">
        <f t="shared" si="2206"/>
        <v>0</v>
      </c>
      <c r="AA4592" s="22">
        <f t="shared" si="2207"/>
        <v>0</v>
      </c>
      <c r="AB4592" s="22">
        <f t="shared" si="2208"/>
        <v>0</v>
      </c>
      <c r="AC4592" s="22">
        <f t="shared" si="2209"/>
        <v>0</v>
      </c>
      <c r="AD4592" s="22">
        <f t="shared" si="2210"/>
        <v>0.27086941461725156</v>
      </c>
    </row>
    <row r="4593" spans="5:30" x14ac:dyDescent="0.25">
      <c r="E4593" s="11">
        <v>43199.416666666664</v>
      </c>
      <c r="F4593" s="9">
        <v>12322.99</v>
      </c>
      <c r="G4593" s="9">
        <v>12355.81</v>
      </c>
      <c r="H4593" s="9">
        <v>12284.89</v>
      </c>
      <c r="I4593" s="9">
        <v>12333.88</v>
      </c>
      <c r="K4593" s="13">
        <f t="shared" si="2201"/>
        <v>10.889999999999418</v>
      </c>
      <c r="L4593" s="13">
        <f t="shared" si="2211"/>
        <v>69.719999999999345</v>
      </c>
      <c r="M4593" s="13">
        <f t="shared" si="2202"/>
        <v>70.920000000000073</v>
      </c>
      <c r="N4593" s="13"/>
      <c r="P4593">
        <f>_xlfn.IFS(K4592&lt;0,MIN(L4592:L4606),K4592&gt;0,MAX(L4592:L4606))/S4571</f>
        <v>0.61766539660547026</v>
      </c>
      <c r="Q4593">
        <f>_xlfn.IFS(K4592&lt;0,MAX(L4592:L4606),K4592&gt;0,MIN(L4592:L4606))/S4571</f>
        <v>-0.27086941461725156</v>
      </c>
      <c r="S4593" s="13">
        <f>S4591-S4592</f>
        <v>169.60999999999876</v>
      </c>
      <c r="X4593">
        <f t="shared" si="2204"/>
        <v>10.889999999999418</v>
      </c>
      <c r="Y4593">
        <f t="shared" si="2205"/>
        <v>0</v>
      </c>
      <c r="Z4593">
        <f t="shared" si="2206"/>
        <v>169.60999999999876</v>
      </c>
      <c r="AA4593" s="22">
        <f t="shared" si="2207"/>
        <v>0.61766539660547026</v>
      </c>
      <c r="AB4593" s="22">
        <f t="shared" si="2208"/>
        <v>0.27086941461725156</v>
      </c>
      <c r="AC4593" s="22">
        <f t="shared" si="2209"/>
        <v>0</v>
      </c>
      <c r="AD4593" s="22">
        <f t="shared" si="2210"/>
        <v>0</v>
      </c>
    </row>
    <row r="4594" spans="5:30" x14ac:dyDescent="0.25">
      <c r="E4594" s="12">
        <v>43199.458333333336</v>
      </c>
      <c r="F4594" s="10">
        <v>12334.13</v>
      </c>
      <c r="G4594" s="10">
        <v>12372.38</v>
      </c>
      <c r="H4594" s="10">
        <v>12324.46</v>
      </c>
      <c r="I4594" s="10">
        <v>12353.57</v>
      </c>
      <c r="K4594" s="13">
        <f t="shared" si="2201"/>
        <v>19.440000000000509</v>
      </c>
      <c r="L4594" s="13">
        <f t="shared" si="2211"/>
        <v>89.159999999999854</v>
      </c>
      <c r="M4594" s="13">
        <f t="shared" si="2202"/>
        <v>47.920000000000073</v>
      </c>
      <c r="N4594" s="13"/>
      <c r="X4594">
        <f t="shared" si="2204"/>
        <v>19.440000000000509</v>
      </c>
      <c r="Y4594">
        <f t="shared" si="2205"/>
        <v>0</v>
      </c>
      <c r="Z4594">
        <f t="shared" si="2206"/>
        <v>0</v>
      </c>
      <c r="AA4594" s="22">
        <f t="shared" si="2207"/>
        <v>0</v>
      </c>
      <c r="AB4594" s="22">
        <f t="shared" si="2208"/>
        <v>0</v>
      </c>
      <c r="AC4594" s="22">
        <f t="shared" si="2209"/>
        <v>0</v>
      </c>
      <c r="AD4594" s="22">
        <f t="shared" si="2210"/>
        <v>0</v>
      </c>
    </row>
    <row r="4595" spans="5:30" x14ac:dyDescent="0.25">
      <c r="E4595" s="11">
        <v>43199.5</v>
      </c>
      <c r="F4595" s="9">
        <v>12353.82</v>
      </c>
      <c r="G4595" s="9">
        <v>12366.92</v>
      </c>
      <c r="H4595" s="9">
        <v>12320.08</v>
      </c>
      <c r="I4595" s="9">
        <v>12322.42</v>
      </c>
      <c r="K4595" s="13">
        <f t="shared" si="2201"/>
        <v>-31.399999999999636</v>
      </c>
      <c r="L4595" s="13">
        <f t="shared" si="2211"/>
        <v>57.760000000000218</v>
      </c>
      <c r="M4595" s="13">
        <f t="shared" si="2202"/>
        <v>46.840000000000146</v>
      </c>
      <c r="N4595" s="13"/>
      <c r="X4595">
        <f t="shared" si="2204"/>
        <v>31.399999999999636</v>
      </c>
      <c r="Y4595">
        <f t="shared" si="2205"/>
        <v>0</v>
      </c>
      <c r="Z4595">
        <f t="shared" si="2206"/>
        <v>0</v>
      </c>
      <c r="AA4595" s="22">
        <f t="shared" si="2207"/>
        <v>0</v>
      </c>
      <c r="AB4595" s="22">
        <f t="shared" si="2208"/>
        <v>0</v>
      </c>
      <c r="AC4595" s="22">
        <f t="shared" si="2209"/>
        <v>0</v>
      </c>
      <c r="AD4595" s="22">
        <f t="shared" si="2210"/>
        <v>0</v>
      </c>
    </row>
    <row r="4596" spans="5:30" x14ac:dyDescent="0.25">
      <c r="E4596" s="12">
        <v>43199.541666666664</v>
      </c>
      <c r="F4596" s="10">
        <v>12322.17</v>
      </c>
      <c r="G4596" s="10">
        <v>12340.05</v>
      </c>
      <c r="H4596" s="10">
        <v>12306.48</v>
      </c>
      <c r="I4596" s="10">
        <v>12307.89</v>
      </c>
      <c r="K4596" s="13">
        <f t="shared" si="2201"/>
        <v>-14.280000000000655</v>
      </c>
      <c r="L4596" s="13">
        <f t="shared" si="2211"/>
        <v>43.479999999999563</v>
      </c>
      <c r="M4596" s="13">
        <f t="shared" si="2202"/>
        <v>33.569999999999709</v>
      </c>
      <c r="N4596" s="13"/>
      <c r="X4596">
        <f t="shared" si="2204"/>
        <v>14.280000000000655</v>
      </c>
      <c r="Y4596">
        <f t="shared" si="2205"/>
        <v>0</v>
      </c>
      <c r="Z4596">
        <f t="shared" si="2206"/>
        <v>0</v>
      </c>
      <c r="AA4596" s="22">
        <f t="shared" si="2207"/>
        <v>0</v>
      </c>
      <c r="AB4596" s="22">
        <f t="shared" si="2208"/>
        <v>0</v>
      </c>
      <c r="AC4596" s="22">
        <f t="shared" si="2209"/>
        <v>0</v>
      </c>
      <c r="AD4596" s="22">
        <f t="shared" si="2210"/>
        <v>0</v>
      </c>
    </row>
    <row r="4597" spans="5:30" x14ac:dyDescent="0.25">
      <c r="E4597" s="11">
        <v>43199.583333333336</v>
      </c>
      <c r="F4597" s="9">
        <v>12307.14</v>
      </c>
      <c r="G4597" s="9">
        <v>12315.93</v>
      </c>
      <c r="H4597" s="9">
        <v>12292.91</v>
      </c>
      <c r="I4597" s="9">
        <v>12303.35</v>
      </c>
      <c r="K4597" s="13">
        <f t="shared" si="2201"/>
        <v>-3.7899999999990541</v>
      </c>
      <c r="L4597" s="13">
        <f t="shared" si="2211"/>
        <v>39.690000000000509</v>
      </c>
      <c r="M4597" s="13">
        <f t="shared" si="2202"/>
        <v>23.020000000000437</v>
      </c>
      <c r="N4597" s="13"/>
      <c r="X4597">
        <f t="shared" si="2204"/>
        <v>3.7899999999990541</v>
      </c>
      <c r="Y4597">
        <f t="shared" si="2205"/>
        <v>0</v>
      </c>
      <c r="Z4597">
        <f t="shared" si="2206"/>
        <v>0</v>
      </c>
      <c r="AA4597" s="22">
        <f t="shared" si="2207"/>
        <v>0</v>
      </c>
      <c r="AB4597" s="22">
        <f t="shared" si="2208"/>
        <v>0</v>
      </c>
      <c r="AC4597" s="22">
        <f t="shared" si="2209"/>
        <v>0</v>
      </c>
      <c r="AD4597" s="22">
        <f t="shared" si="2210"/>
        <v>0</v>
      </c>
    </row>
    <row r="4598" spans="5:30" x14ac:dyDescent="0.25">
      <c r="E4598" s="12">
        <v>43199.625</v>
      </c>
      <c r="F4598" s="10">
        <v>12302.85</v>
      </c>
      <c r="G4598" s="10">
        <v>12307.69</v>
      </c>
      <c r="H4598" s="10">
        <v>12223.4</v>
      </c>
      <c r="I4598" s="10">
        <v>12246.76</v>
      </c>
      <c r="K4598" s="13">
        <f t="shared" si="2201"/>
        <v>-56.090000000000146</v>
      </c>
      <c r="L4598" s="13">
        <f t="shared" si="2211"/>
        <v>-16.399999999999636</v>
      </c>
      <c r="M4598" s="13">
        <f t="shared" si="2202"/>
        <v>84.290000000000873</v>
      </c>
      <c r="N4598" s="13"/>
      <c r="X4598">
        <f t="shared" si="2204"/>
        <v>56.090000000000146</v>
      </c>
      <c r="Y4598">
        <f t="shared" si="2205"/>
        <v>0</v>
      </c>
      <c r="Z4598">
        <f t="shared" si="2206"/>
        <v>0</v>
      </c>
      <c r="AA4598" s="22">
        <f t="shared" si="2207"/>
        <v>0</v>
      </c>
      <c r="AB4598" s="22">
        <f t="shared" si="2208"/>
        <v>0</v>
      </c>
      <c r="AC4598" s="22">
        <f t="shared" si="2209"/>
        <v>0</v>
      </c>
      <c r="AD4598" s="22">
        <f t="shared" si="2210"/>
        <v>0</v>
      </c>
    </row>
    <row r="4599" spans="5:30" x14ac:dyDescent="0.25">
      <c r="E4599" s="11">
        <v>43199.666666666664</v>
      </c>
      <c r="F4599" s="9">
        <v>12247.01</v>
      </c>
      <c r="G4599" s="9">
        <v>12270.42</v>
      </c>
      <c r="H4599" s="9">
        <v>12202.77</v>
      </c>
      <c r="I4599" s="9">
        <v>12227.37</v>
      </c>
      <c r="K4599" s="13">
        <f t="shared" si="2201"/>
        <v>-19.639999999999418</v>
      </c>
      <c r="L4599" s="13">
        <f t="shared" si="2211"/>
        <v>-36.039999999999054</v>
      </c>
      <c r="M4599" s="13">
        <f t="shared" si="2202"/>
        <v>67.649999999999636</v>
      </c>
      <c r="N4599" s="13"/>
      <c r="X4599">
        <f t="shared" si="2204"/>
        <v>19.639999999999418</v>
      </c>
      <c r="Y4599">
        <f t="shared" si="2205"/>
        <v>0</v>
      </c>
      <c r="Z4599">
        <f t="shared" si="2206"/>
        <v>0</v>
      </c>
      <c r="AA4599" s="22">
        <f t="shared" si="2207"/>
        <v>0</v>
      </c>
      <c r="AB4599" s="22">
        <f t="shared" si="2208"/>
        <v>0</v>
      </c>
      <c r="AC4599" s="22">
        <f t="shared" si="2209"/>
        <v>0</v>
      </c>
      <c r="AD4599" s="22">
        <f t="shared" si="2210"/>
        <v>0</v>
      </c>
    </row>
    <row r="4600" spans="5:30" x14ac:dyDescent="0.25">
      <c r="E4600" s="12">
        <v>43199.708333333336</v>
      </c>
      <c r="F4600" s="10">
        <v>12227.12</v>
      </c>
      <c r="G4600" s="10">
        <v>12253.18</v>
      </c>
      <c r="H4600" s="10">
        <v>12213.52</v>
      </c>
      <c r="I4600" s="10">
        <v>12224.06</v>
      </c>
      <c r="K4600" s="13">
        <f t="shared" si="2201"/>
        <v>-3.0600000000013097</v>
      </c>
      <c r="L4600" s="13">
        <f t="shared" si="2211"/>
        <v>-39.100000000000364</v>
      </c>
      <c r="M4600" s="13">
        <f t="shared" si="2202"/>
        <v>39.659999999999854</v>
      </c>
      <c r="N4600" s="13"/>
      <c r="X4600">
        <f t="shared" si="2204"/>
        <v>3.0600000000013097</v>
      </c>
      <c r="Y4600">
        <f t="shared" si="2205"/>
        <v>0</v>
      </c>
      <c r="Z4600">
        <f t="shared" si="2206"/>
        <v>0</v>
      </c>
      <c r="AA4600" s="22">
        <f t="shared" si="2207"/>
        <v>0</v>
      </c>
      <c r="AB4600" s="22">
        <f t="shared" si="2208"/>
        <v>0</v>
      </c>
      <c r="AC4600" s="22">
        <f t="shared" si="2209"/>
        <v>0</v>
      </c>
      <c r="AD4600" s="22">
        <f t="shared" si="2210"/>
        <v>0</v>
      </c>
    </row>
    <row r="4601" spans="5:30" x14ac:dyDescent="0.25">
      <c r="E4601" s="11">
        <v>43199.75</v>
      </c>
      <c r="F4601" s="9">
        <v>12224.56</v>
      </c>
      <c r="G4601" s="9">
        <v>12304.56</v>
      </c>
      <c r="H4601" s="9">
        <v>12210.37</v>
      </c>
      <c r="I4601" s="9">
        <v>12296.32</v>
      </c>
      <c r="K4601" s="13">
        <f t="shared" si="2201"/>
        <v>71.760000000000218</v>
      </c>
      <c r="L4601" s="13">
        <f t="shared" si="2211"/>
        <v>32.659999999999854</v>
      </c>
      <c r="M4601" s="13">
        <f t="shared" si="2202"/>
        <v>94.18999999999869</v>
      </c>
      <c r="N4601" s="13"/>
      <c r="X4601">
        <f t="shared" si="2204"/>
        <v>71.760000000000218</v>
      </c>
      <c r="Y4601">
        <f t="shared" si="2205"/>
        <v>0</v>
      </c>
      <c r="Z4601">
        <f t="shared" si="2206"/>
        <v>0</v>
      </c>
      <c r="AA4601" s="22">
        <f t="shared" si="2207"/>
        <v>0</v>
      </c>
      <c r="AB4601" s="22">
        <f t="shared" si="2208"/>
        <v>0</v>
      </c>
      <c r="AC4601" s="22">
        <f t="shared" si="2209"/>
        <v>0</v>
      </c>
      <c r="AD4601" s="22">
        <f t="shared" si="2210"/>
        <v>0</v>
      </c>
    </row>
    <row r="4602" spans="5:30" x14ac:dyDescent="0.25">
      <c r="E4602" s="12">
        <v>43199.791666666664</v>
      </c>
      <c r="F4602" s="10">
        <v>12295.82</v>
      </c>
      <c r="G4602" s="10">
        <v>12308.87</v>
      </c>
      <c r="H4602" s="10">
        <v>12267.08</v>
      </c>
      <c r="I4602" s="10">
        <v>12273.46</v>
      </c>
      <c r="K4602" s="13">
        <f t="shared" si="2201"/>
        <v>-22.360000000000582</v>
      </c>
      <c r="L4602" s="13">
        <f t="shared" si="2211"/>
        <v>10.299999999999272</v>
      </c>
      <c r="M4602" s="13">
        <f t="shared" si="2202"/>
        <v>41.790000000000873</v>
      </c>
      <c r="N4602" s="13"/>
      <c r="X4602">
        <f t="shared" si="2204"/>
        <v>22.360000000000582</v>
      </c>
      <c r="Y4602">
        <f t="shared" si="2205"/>
        <v>0</v>
      </c>
      <c r="Z4602">
        <f t="shared" si="2206"/>
        <v>0</v>
      </c>
      <c r="AA4602" s="22">
        <f t="shared" si="2207"/>
        <v>0</v>
      </c>
      <c r="AB4602" s="22">
        <f t="shared" si="2208"/>
        <v>0</v>
      </c>
      <c r="AC4602" s="22">
        <f t="shared" si="2209"/>
        <v>0</v>
      </c>
      <c r="AD4602" s="22">
        <f t="shared" si="2210"/>
        <v>0</v>
      </c>
    </row>
    <row r="4603" spans="5:30" x14ac:dyDescent="0.25">
      <c r="E4603" s="11">
        <v>43199.833333333336</v>
      </c>
      <c r="F4603" s="9">
        <v>12274.96</v>
      </c>
      <c r="G4603" s="9">
        <v>12314.95</v>
      </c>
      <c r="H4603" s="9">
        <v>12269.96</v>
      </c>
      <c r="I4603" s="9">
        <v>12309.95</v>
      </c>
      <c r="K4603" s="13">
        <f t="shared" si="2201"/>
        <v>34.990000000001601</v>
      </c>
      <c r="L4603" s="13">
        <f t="shared" si="2211"/>
        <v>45.290000000000873</v>
      </c>
      <c r="M4603" s="13">
        <f t="shared" si="2202"/>
        <v>44.990000000001601</v>
      </c>
      <c r="N4603" s="13"/>
      <c r="X4603">
        <f t="shared" si="2204"/>
        <v>34.990000000001601</v>
      </c>
      <c r="Y4603">
        <f t="shared" si="2205"/>
        <v>0</v>
      </c>
      <c r="Z4603">
        <f t="shared" si="2206"/>
        <v>0</v>
      </c>
      <c r="AA4603" s="22">
        <f t="shared" si="2207"/>
        <v>0</v>
      </c>
      <c r="AB4603" s="22">
        <f t="shared" si="2208"/>
        <v>0</v>
      </c>
      <c r="AC4603" s="22">
        <f t="shared" si="2209"/>
        <v>0</v>
      </c>
      <c r="AD4603" s="22">
        <f t="shared" si="2210"/>
        <v>0</v>
      </c>
    </row>
    <row r="4604" spans="5:30" x14ac:dyDescent="0.25">
      <c r="E4604" s="12">
        <v>43199.875</v>
      </c>
      <c r="F4604" s="10">
        <v>12310.45</v>
      </c>
      <c r="G4604" s="10">
        <v>12311.95</v>
      </c>
      <c r="H4604" s="10">
        <v>12277.21</v>
      </c>
      <c r="I4604" s="10">
        <v>12293.96</v>
      </c>
      <c r="K4604" s="13">
        <f t="shared" si="2201"/>
        <v>-16.490000000001601</v>
      </c>
      <c r="L4604" s="13">
        <f t="shared" si="2211"/>
        <v>28.799999999999272</v>
      </c>
      <c r="M4604" s="13">
        <f t="shared" si="2202"/>
        <v>34.740000000001601</v>
      </c>
      <c r="N4604" s="13"/>
      <c r="X4604">
        <f t="shared" si="2204"/>
        <v>16.490000000001601</v>
      </c>
      <c r="Y4604">
        <f t="shared" si="2205"/>
        <v>0</v>
      </c>
      <c r="Z4604">
        <f t="shared" si="2206"/>
        <v>0</v>
      </c>
      <c r="AA4604" s="22">
        <f t="shared" si="2207"/>
        <v>0</v>
      </c>
      <c r="AB4604" s="22">
        <f t="shared" si="2208"/>
        <v>0</v>
      </c>
      <c r="AC4604" s="22">
        <f t="shared" si="2209"/>
        <v>0</v>
      </c>
      <c r="AD4604" s="22">
        <f t="shared" si="2210"/>
        <v>0</v>
      </c>
    </row>
    <row r="4605" spans="5:30" x14ac:dyDescent="0.25">
      <c r="E4605" s="11">
        <v>43199.916666666664</v>
      </c>
      <c r="F4605" s="9">
        <v>12294.46</v>
      </c>
      <c r="G4605" s="9">
        <v>12297.96</v>
      </c>
      <c r="H4605" s="9">
        <v>12227.24</v>
      </c>
      <c r="I4605" s="9">
        <v>12232.56</v>
      </c>
      <c r="K4605" s="13">
        <f t="shared" si="2201"/>
        <v>-61.899999999999636</v>
      </c>
      <c r="L4605" s="13">
        <f t="shared" si="2211"/>
        <v>-33.100000000000364</v>
      </c>
      <c r="M4605" s="13">
        <f t="shared" si="2202"/>
        <v>70.719999999999345</v>
      </c>
      <c r="N4605" s="13"/>
      <c r="X4605">
        <f t="shared" si="2204"/>
        <v>61.899999999999636</v>
      </c>
      <c r="Y4605">
        <f t="shared" si="2205"/>
        <v>0</v>
      </c>
      <c r="Z4605">
        <f t="shared" si="2206"/>
        <v>0</v>
      </c>
      <c r="AA4605" s="22">
        <f t="shared" si="2207"/>
        <v>0</v>
      </c>
      <c r="AB4605" s="22">
        <f t="shared" si="2208"/>
        <v>0</v>
      </c>
      <c r="AC4605" s="22">
        <f t="shared" si="2209"/>
        <v>0</v>
      </c>
      <c r="AD4605" s="22">
        <f t="shared" si="2210"/>
        <v>0</v>
      </c>
    </row>
    <row r="4606" spans="5:30" hidden="1" x14ac:dyDescent="0.25">
      <c r="E4606" s="12">
        <v>43199.958333333336</v>
      </c>
      <c r="F4606" s="10">
        <v>12255.38</v>
      </c>
      <c r="G4606" s="10">
        <v>12265.33</v>
      </c>
      <c r="H4606" s="10">
        <v>12244.26</v>
      </c>
      <c r="I4606" s="10">
        <v>12254.8</v>
      </c>
    </row>
    <row r="4607" spans="5:30" hidden="1" x14ac:dyDescent="0.25">
      <c r="E4607" s="11">
        <v>43200.041666666664</v>
      </c>
      <c r="F4607" s="9">
        <v>12251.88</v>
      </c>
      <c r="G4607" s="9">
        <v>12263.34</v>
      </c>
      <c r="H4607" s="9">
        <v>12225.38</v>
      </c>
      <c r="I4607" s="9">
        <v>12232.91</v>
      </c>
    </row>
    <row r="4608" spans="5:30" hidden="1" x14ac:dyDescent="0.25">
      <c r="E4608" s="12">
        <v>43200.083333333336</v>
      </c>
      <c r="F4608" s="10">
        <v>12231.74</v>
      </c>
      <c r="G4608" s="10">
        <v>12247.73</v>
      </c>
      <c r="H4608" s="10">
        <v>12228.23</v>
      </c>
      <c r="I4608" s="10">
        <v>12233.27</v>
      </c>
    </row>
    <row r="4609" spans="3:30" hidden="1" x14ac:dyDescent="0.25">
      <c r="E4609" s="11">
        <v>43200.125</v>
      </c>
      <c r="F4609" s="9">
        <v>12232.1</v>
      </c>
      <c r="G4609" s="9">
        <v>12250.32</v>
      </c>
      <c r="H4609" s="9">
        <v>12222.73</v>
      </c>
      <c r="I4609" s="9">
        <v>12245.3</v>
      </c>
    </row>
    <row r="4610" spans="3:30" hidden="1" x14ac:dyDescent="0.25">
      <c r="E4610" s="12">
        <v>43200.166666666664</v>
      </c>
      <c r="F4610" s="10">
        <v>12245.32</v>
      </c>
      <c r="G4610" s="10">
        <v>12350</v>
      </c>
      <c r="H4610" s="10">
        <v>12245.32</v>
      </c>
      <c r="I4610" s="10">
        <v>12344.32</v>
      </c>
    </row>
    <row r="4611" spans="3:30" hidden="1" x14ac:dyDescent="0.25">
      <c r="E4611" s="11">
        <v>43200.208333333336</v>
      </c>
      <c r="F4611" s="9">
        <v>12343.15</v>
      </c>
      <c r="G4611" s="9">
        <v>12413.95</v>
      </c>
      <c r="H4611" s="9">
        <v>12319.57</v>
      </c>
      <c r="I4611" s="9">
        <v>12375.65</v>
      </c>
    </row>
    <row r="4612" spans="3:30" hidden="1" x14ac:dyDescent="0.25">
      <c r="E4612" s="12">
        <v>43200.25</v>
      </c>
      <c r="F4612" s="10">
        <v>12376.82</v>
      </c>
      <c r="G4612" s="10">
        <v>12379.16</v>
      </c>
      <c r="H4612" s="10">
        <v>12338.31</v>
      </c>
      <c r="I4612" s="10">
        <v>12363.25</v>
      </c>
    </row>
    <row r="4613" spans="3:30" hidden="1" x14ac:dyDescent="0.25">
      <c r="E4613" s="11">
        <v>43200.291666666664</v>
      </c>
      <c r="F4613" s="9">
        <v>12360.9</v>
      </c>
      <c r="G4613" s="9">
        <v>12387.47</v>
      </c>
      <c r="H4613" s="9">
        <v>12359.73</v>
      </c>
      <c r="I4613" s="9">
        <v>12380.85</v>
      </c>
    </row>
    <row r="4614" spans="3:30" x14ac:dyDescent="0.25">
      <c r="C4614">
        <v>1</v>
      </c>
      <c r="E4614" s="12">
        <v>43200.333333333336</v>
      </c>
      <c r="F4614" s="10">
        <v>12379.68</v>
      </c>
      <c r="G4614" s="10">
        <v>12392.13</v>
      </c>
      <c r="H4614" s="10">
        <v>12347.88</v>
      </c>
      <c r="I4614" s="10">
        <v>12388.74</v>
      </c>
      <c r="K4614" s="13">
        <f t="shared" ref="K4614:K4628" si="2212">I4614-F4614</f>
        <v>9.0599999999994907</v>
      </c>
      <c r="L4614" s="13">
        <v>0</v>
      </c>
      <c r="M4614" s="13">
        <f t="shared" ref="M4614:M4628" si="2213">G4614-H4614</f>
        <v>44.25</v>
      </c>
      <c r="N4614" s="13">
        <f t="shared" ref="N4614" si="2214">I4628-F4614</f>
        <v>-0.59000000000014552</v>
      </c>
      <c r="O4614" s="18">
        <f>IF(K4614*N4614&gt;0,1,0)</f>
        <v>0</v>
      </c>
      <c r="S4614" s="13">
        <f>MAX(G4614:G4630)</f>
        <v>12428.52</v>
      </c>
      <c r="X4614">
        <f t="shared" ref="X4614:X4628" si="2215">ABS(K4614)</f>
        <v>9.0599999999994907</v>
      </c>
      <c r="Y4614">
        <f t="shared" ref="Y4614:Y4628" si="2216">ABS(N4614)</f>
        <v>0.59000000000014552</v>
      </c>
      <c r="Z4614">
        <f t="shared" ref="Z4614:Z4628" si="2217">IF(S4614&lt;1000,ABS(S4614),0)</f>
        <v>0</v>
      </c>
      <c r="AA4614" s="22">
        <f t="shared" ref="AA4614:AA4628" si="2218">ABS(P4614)</f>
        <v>0</v>
      </c>
      <c r="AB4614" s="22">
        <f t="shared" ref="AB4614:AB4628" si="2219">ABS(Q4614)</f>
        <v>0</v>
      </c>
      <c r="AC4614" s="22">
        <f t="shared" ref="AC4614:AC4628" si="2220">IF(O4614=1,ABS(P4615),0)</f>
        <v>0</v>
      </c>
      <c r="AD4614" s="22">
        <f t="shared" ref="AD4614:AD4628" si="2221">IF(O4614=0,ABS(Q4615),0)</f>
        <v>0.13118330287129393</v>
      </c>
    </row>
    <row r="4615" spans="3:30" x14ac:dyDescent="0.25">
      <c r="E4615" s="11">
        <v>43200.375</v>
      </c>
      <c r="F4615" s="9">
        <v>12379.54</v>
      </c>
      <c r="G4615" s="9">
        <v>12411.24</v>
      </c>
      <c r="H4615" s="9">
        <v>12362.69</v>
      </c>
      <c r="I4615" s="9">
        <v>12397.6</v>
      </c>
      <c r="K4615" s="13">
        <f t="shared" si="2212"/>
        <v>18.059999999999491</v>
      </c>
      <c r="L4615" s="13">
        <f t="shared" ref="L4615:L4628" si="2222">L4614+K4615</f>
        <v>18.059999999999491</v>
      </c>
      <c r="M4615" s="13">
        <f t="shared" si="2213"/>
        <v>48.549999999999272</v>
      </c>
      <c r="N4615" s="13"/>
      <c r="P4615">
        <f>_xlfn.IFS(K4614&lt;0,MIN(L4614:L4628),K4614&gt;0,MAX(L4614:L4628))/S4593</f>
        <v>0.10647957078002254</v>
      </c>
      <c r="Q4615">
        <f>_xlfn.IFS(K4614&lt;0,MAX(L4614:L4628),K4614&gt;0,MIN(L4614:L4628))/S4593</f>
        <v>-0.13118330287129393</v>
      </c>
      <c r="S4615" s="13">
        <f>MIN(H4614:H4630)</f>
        <v>12332.64</v>
      </c>
      <c r="X4615">
        <f t="shared" si="2215"/>
        <v>18.059999999999491</v>
      </c>
      <c r="Y4615">
        <f t="shared" si="2216"/>
        <v>0</v>
      </c>
      <c r="Z4615">
        <f t="shared" si="2217"/>
        <v>0</v>
      </c>
      <c r="AA4615" s="22">
        <f t="shared" si="2218"/>
        <v>0.10647957078002254</v>
      </c>
      <c r="AB4615" s="22">
        <f t="shared" si="2219"/>
        <v>0.13118330287129393</v>
      </c>
      <c r="AC4615" s="22">
        <f t="shared" si="2220"/>
        <v>0</v>
      </c>
      <c r="AD4615" s="22">
        <f t="shared" si="2221"/>
        <v>0</v>
      </c>
    </row>
    <row r="4616" spans="3:30" x14ac:dyDescent="0.25">
      <c r="E4616" s="12">
        <v>43200.416666666664</v>
      </c>
      <c r="F4616" s="10">
        <v>12399.6</v>
      </c>
      <c r="G4616" s="10">
        <v>12428.52</v>
      </c>
      <c r="H4616" s="10">
        <v>12349.63</v>
      </c>
      <c r="I4616" s="10">
        <v>12365.84</v>
      </c>
      <c r="K4616" s="13">
        <f t="shared" si="2212"/>
        <v>-33.760000000000218</v>
      </c>
      <c r="L4616" s="13">
        <f t="shared" si="2222"/>
        <v>-15.700000000000728</v>
      </c>
      <c r="M4616" s="13">
        <f t="shared" si="2213"/>
        <v>78.890000000001237</v>
      </c>
      <c r="N4616" s="13"/>
      <c r="S4616" s="13">
        <f>S4614-S4615</f>
        <v>95.880000000001019</v>
      </c>
      <c r="X4616">
        <f t="shared" si="2215"/>
        <v>33.760000000000218</v>
      </c>
      <c r="Y4616">
        <f t="shared" si="2216"/>
        <v>0</v>
      </c>
      <c r="Z4616">
        <f t="shared" si="2217"/>
        <v>95.880000000001019</v>
      </c>
      <c r="AA4616" s="22">
        <f t="shared" si="2218"/>
        <v>0</v>
      </c>
      <c r="AB4616" s="22">
        <f t="shared" si="2219"/>
        <v>0</v>
      </c>
      <c r="AC4616" s="22">
        <f t="shared" si="2220"/>
        <v>0</v>
      </c>
      <c r="AD4616" s="22">
        <f t="shared" si="2221"/>
        <v>0</v>
      </c>
    </row>
    <row r="4617" spans="3:30" x14ac:dyDescent="0.25">
      <c r="E4617" s="11">
        <v>43200.458333333336</v>
      </c>
      <c r="F4617" s="9">
        <v>12366.34</v>
      </c>
      <c r="G4617" s="9">
        <v>12406.74</v>
      </c>
      <c r="H4617" s="9">
        <v>12356.06</v>
      </c>
      <c r="I4617" s="9">
        <v>12377.61</v>
      </c>
      <c r="K4617" s="13">
        <f t="shared" si="2212"/>
        <v>11.270000000000437</v>
      </c>
      <c r="L4617" s="13">
        <f t="shared" si="2222"/>
        <v>-4.430000000000291</v>
      </c>
      <c r="M4617" s="13">
        <f t="shared" si="2213"/>
        <v>50.680000000000291</v>
      </c>
      <c r="N4617" s="13"/>
      <c r="X4617">
        <f t="shared" si="2215"/>
        <v>11.270000000000437</v>
      </c>
      <c r="Y4617">
        <f t="shared" si="2216"/>
        <v>0</v>
      </c>
      <c r="Z4617">
        <f t="shared" si="2217"/>
        <v>0</v>
      </c>
      <c r="AA4617" s="22">
        <f t="shared" si="2218"/>
        <v>0</v>
      </c>
      <c r="AB4617" s="22">
        <f t="shared" si="2219"/>
        <v>0</v>
      </c>
      <c r="AC4617" s="22">
        <f t="shared" si="2220"/>
        <v>0</v>
      </c>
      <c r="AD4617" s="22">
        <f t="shared" si="2221"/>
        <v>0</v>
      </c>
    </row>
    <row r="4618" spans="3:30" x14ac:dyDescent="0.25">
      <c r="E4618" s="12">
        <v>43200.5</v>
      </c>
      <c r="F4618" s="10">
        <v>12378.11</v>
      </c>
      <c r="G4618" s="10">
        <v>12406.28</v>
      </c>
      <c r="H4618" s="10">
        <v>12375.3</v>
      </c>
      <c r="I4618" s="10">
        <v>12391.32</v>
      </c>
      <c r="K4618" s="13">
        <f t="shared" si="2212"/>
        <v>13.209999999999127</v>
      </c>
      <c r="L4618" s="13">
        <f t="shared" si="2222"/>
        <v>8.7799999999988358</v>
      </c>
      <c r="M4618" s="13">
        <f t="shared" si="2213"/>
        <v>30.980000000001382</v>
      </c>
      <c r="N4618" s="13"/>
      <c r="X4618">
        <f t="shared" si="2215"/>
        <v>13.209999999999127</v>
      </c>
      <c r="Y4618">
        <f t="shared" si="2216"/>
        <v>0</v>
      </c>
      <c r="Z4618">
        <f t="shared" si="2217"/>
        <v>0</v>
      </c>
      <c r="AA4618" s="22">
        <f t="shared" si="2218"/>
        <v>0</v>
      </c>
      <c r="AB4618" s="22">
        <f t="shared" si="2219"/>
        <v>0</v>
      </c>
      <c r="AC4618" s="22">
        <f t="shared" si="2220"/>
        <v>0</v>
      </c>
      <c r="AD4618" s="22">
        <f t="shared" si="2221"/>
        <v>0</v>
      </c>
    </row>
    <row r="4619" spans="3:30" x14ac:dyDescent="0.25">
      <c r="E4619" s="11">
        <v>43200.541666666664</v>
      </c>
      <c r="F4619" s="9">
        <v>12391.82</v>
      </c>
      <c r="G4619" s="9">
        <v>12401.69</v>
      </c>
      <c r="H4619" s="9">
        <v>12379.55</v>
      </c>
      <c r="I4619" s="9">
        <v>12381.79</v>
      </c>
      <c r="K4619" s="13">
        <f t="shared" si="2212"/>
        <v>-10.029999999998836</v>
      </c>
      <c r="L4619" s="13">
        <f t="shared" si="2222"/>
        <v>-1.25</v>
      </c>
      <c r="M4619" s="13">
        <f t="shared" si="2213"/>
        <v>22.140000000001237</v>
      </c>
      <c r="N4619" s="13"/>
      <c r="X4619">
        <f t="shared" si="2215"/>
        <v>10.029999999998836</v>
      </c>
      <c r="Y4619">
        <f t="shared" si="2216"/>
        <v>0</v>
      </c>
      <c r="Z4619">
        <f t="shared" si="2217"/>
        <v>0</v>
      </c>
      <c r="AA4619" s="22">
        <f t="shared" si="2218"/>
        <v>0</v>
      </c>
      <c r="AB4619" s="22">
        <f t="shared" si="2219"/>
        <v>0</v>
      </c>
      <c r="AC4619" s="22">
        <f t="shared" si="2220"/>
        <v>0</v>
      </c>
      <c r="AD4619" s="22">
        <f t="shared" si="2221"/>
        <v>0</v>
      </c>
    </row>
    <row r="4620" spans="3:30" x14ac:dyDescent="0.25">
      <c r="E4620" s="12">
        <v>43200.583333333336</v>
      </c>
      <c r="F4620" s="10">
        <v>12381.29</v>
      </c>
      <c r="G4620" s="10">
        <v>12381.79</v>
      </c>
      <c r="H4620" s="10">
        <v>12350.33</v>
      </c>
      <c r="I4620" s="10">
        <v>12360.29</v>
      </c>
      <c r="K4620" s="13">
        <f t="shared" si="2212"/>
        <v>-21</v>
      </c>
      <c r="L4620" s="13">
        <f t="shared" si="2222"/>
        <v>-22.25</v>
      </c>
      <c r="M4620" s="13">
        <f t="shared" si="2213"/>
        <v>31.460000000000946</v>
      </c>
      <c r="N4620" s="13"/>
      <c r="X4620">
        <f t="shared" si="2215"/>
        <v>21</v>
      </c>
      <c r="Y4620">
        <f t="shared" si="2216"/>
        <v>0</v>
      </c>
      <c r="Z4620">
        <f t="shared" si="2217"/>
        <v>0</v>
      </c>
      <c r="AA4620" s="22">
        <f t="shared" si="2218"/>
        <v>0</v>
      </c>
      <c r="AB4620" s="22">
        <f t="shared" si="2219"/>
        <v>0</v>
      </c>
      <c r="AC4620" s="22">
        <f t="shared" si="2220"/>
        <v>0</v>
      </c>
      <c r="AD4620" s="22">
        <f t="shared" si="2221"/>
        <v>0</v>
      </c>
    </row>
    <row r="4621" spans="3:30" x14ac:dyDescent="0.25">
      <c r="E4621" s="11">
        <v>43200.625</v>
      </c>
      <c r="F4621" s="9">
        <v>12359.79</v>
      </c>
      <c r="G4621" s="9">
        <v>12389.64</v>
      </c>
      <c r="H4621" s="9">
        <v>12332.64</v>
      </c>
      <c r="I4621" s="9">
        <v>12381.35</v>
      </c>
      <c r="K4621" s="13">
        <f t="shared" si="2212"/>
        <v>21.559999999999491</v>
      </c>
      <c r="L4621" s="13">
        <f t="shared" si="2222"/>
        <v>-0.69000000000050932</v>
      </c>
      <c r="M4621" s="13">
        <f t="shared" si="2213"/>
        <v>57</v>
      </c>
      <c r="N4621" s="13"/>
      <c r="X4621">
        <f t="shared" si="2215"/>
        <v>21.559999999999491</v>
      </c>
      <c r="Y4621">
        <f t="shared" si="2216"/>
        <v>0</v>
      </c>
      <c r="Z4621">
        <f t="shared" si="2217"/>
        <v>0</v>
      </c>
      <c r="AA4621" s="22">
        <f t="shared" si="2218"/>
        <v>0</v>
      </c>
      <c r="AB4621" s="22">
        <f t="shared" si="2219"/>
        <v>0</v>
      </c>
      <c r="AC4621" s="22">
        <f t="shared" si="2220"/>
        <v>0</v>
      </c>
      <c r="AD4621" s="22">
        <f t="shared" si="2221"/>
        <v>0</v>
      </c>
    </row>
    <row r="4622" spans="3:30" x14ac:dyDescent="0.25">
      <c r="E4622" s="12">
        <v>43200.666666666664</v>
      </c>
      <c r="F4622" s="10">
        <v>12380.85</v>
      </c>
      <c r="G4622" s="10">
        <v>12392.52</v>
      </c>
      <c r="H4622" s="10">
        <v>12353.17</v>
      </c>
      <c r="I4622" s="10">
        <v>12369.45</v>
      </c>
      <c r="K4622" s="13">
        <f t="shared" si="2212"/>
        <v>-11.399999999999636</v>
      </c>
      <c r="L4622" s="13">
        <f t="shared" si="2222"/>
        <v>-12.090000000000146</v>
      </c>
      <c r="M4622" s="13">
        <f t="shared" si="2213"/>
        <v>39.350000000000364</v>
      </c>
      <c r="N4622" s="13"/>
      <c r="X4622">
        <f t="shared" si="2215"/>
        <v>11.399999999999636</v>
      </c>
      <c r="Y4622">
        <f t="shared" si="2216"/>
        <v>0</v>
      </c>
      <c r="Z4622">
        <f t="shared" si="2217"/>
        <v>0</v>
      </c>
      <c r="AA4622" s="22">
        <f t="shared" si="2218"/>
        <v>0</v>
      </c>
      <c r="AB4622" s="22">
        <f t="shared" si="2219"/>
        <v>0</v>
      </c>
      <c r="AC4622" s="22">
        <f t="shared" si="2220"/>
        <v>0</v>
      </c>
      <c r="AD4622" s="22">
        <f t="shared" si="2221"/>
        <v>0</v>
      </c>
    </row>
    <row r="4623" spans="3:30" x14ac:dyDescent="0.25">
      <c r="E4623" s="11">
        <v>43200.708333333336</v>
      </c>
      <c r="F4623" s="9">
        <v>12370.2</v>
      </c>
      <c r="G4623" s="9">
        <v>12410.08</v>
      </c>
      <c r="H4623" s="9">
        <v>12366.03</v>
      </c>
      <c r="I4623" s="9">
        <v>12397.71</v>
      </c>
      <c r="K4623" s="13">
        <f t="shared" si="2212"/>
        <v>27.509999999998399</v>
      </c>
      <c r="L4623" s="13">
        <f t="shared" si="2222"/>
        <v>15.419999999998254</v>
      </c>
      <c r="M4623" s="13">
        <f t="shared" si="2213"/>
        <v>44.049999999999272</v>
      </c>
      <c r="N4623" s="13"/>
      <c r="X4623">
        <f t="shared" si="2215"/>
        <v>27.509999999998399</v>
      </c>
      <c r="Y4623">
        <f t="shared" si="2216"/>
        <v>0</v>
      </c>
      <c r="Z4623">
        <f t="shared" si="2217"/>
        <v>0</v>
      </c>
      <c r="AA4623" s="22">
        <f t="shared" si="2218"/>
        <v>0</v>
      </c>
      <c r="AB4623" s="22">
        <f t="shared" si="2219"/>
        <v>0</v>
      </c>
      <c r="AC4623" s="22">
        <f t="shared" si="2220"/>
        <v>0</v>
      </c>
      <c r="AD4623" s="22">
        <f t="shared" si="2221"/>
        <v>0</v>
      </c>
    </row>
    <row r="4624" spans="3:30" x14ac:dyDescent="0.25">
      <c r="E4624" s="12">
        <v>43200.75</v>
      </c>
      <c r="F4624" s="10">
        <v>12396.97</v>
      </c>
      <c r="G4624" s="10">
        <v>12414.37</v>
      </c>
      <c r="H4624" s="10">
        <v>12356.41</v>
      </c>
      <c r="I4624" s="10">
        <v>12388.77</v>
      </c>
      <c r="K4624" s="13">
        <f t="shared" si="2212"/>
        <v>-8.1999999999989086</v>
      </c>
      <c r="L4624" s="13">
        <f t="shared" si="2222"/>
        <v>7.2199999999993452</v>
      </c>
      <c r="M4624" s="13">
        <f t="shared" si="2213"/>
        <v>57.960000000000946</v>
      </c>
      <c r="N4624" s="13"/>
      <c r="X4624">
        <f t="shared" si="2215"/>
        <v>8.1999999999989086</v>
      </c>
      <c r="Y4624">
        <f t="shared" si="2216"/>
        <v>0</v>
      </c>
      <c r="Z4624">
        <f t="shared" si="2217"/>
        <v>0</v>
      </c>
      <c r="AA4624" s="22">
        <f t="shared" si="2218"/>
        <v>0</v>
      </c>
      <c r="AB4624" s="22">
        <f t="shared" si="2219"/>
        <v>0</v>
      </c>
      <c r="AC4624" s="22">
        <f t="shared" si="2220"/>
        <v>0</v>
      </c>
      <c r="AD4624" s="22">
        <f t="shared" si="2221"/>
        <v>0</v>
      </c>
    </row>
    <row r="4625" spans="3:30" x14ac:dyDescent="0.25">
      <c r="E4625" s="11">
        <v>43200.791666666664</v>
      </c>
      <c r="F4625" s="9">
        <v>12389.26</v>
      </c>
      <c r="G4625" s="9">
        <v>12393.01</v>
      </c>
      <c r="H4625" s="9">
        <v>12343.05</v>
      </c>
      <c r="I4625" s="9">
        <v>12371.19</v>
      </c>
      <c r="K4625" s="13">
        <f t="shared" si="2212"/>
        <v>-18.069999999999709</v>
      </c>
      <c r="L4625" s="13">
        <f t="shared" si="2222"/>
        <v>-10.850000000000364</v>
      </c>
      <c r="M4625" s="13">
        <f t="shared" si="2213"/>
        <v>49.960000000000946</v>
      </c>
      <c r="N4625" s="13"/>
      <c r="X4625">
        <f t="shared" si="2215"/>
        <v>18.069999999999709</v>
      </c>
      <c r="Y4625">
        <f t="shared" si="2216"/>
        <v>0</v>
      </c>
      <c r="Z4625">
        <f t="shared" si="2217"/>
        <v>0</v>
      </c>
      <c r="AA4625" s="22">
        <f t="shared" si="2218"/>
        <v>0</v>
      </c>
      <c r="AB4625" s="22">
        <f t="shared" si="2219"/>
        <v>0</v>
      </c>
      <c r="AC4625" s="22">
        <f t="shared" si="2220"/>
        <v>0</v>
      </c>
      <c r="AD4625" s="22">
        <f t="shared" si="2221"/>
        <v>0</v>
      </c>
    </row>
    <row r="4626" spans="3:30" x14ac:dyDescent="0.25">
      <c r="E4626" s="12">
        <v>43200.833333333336</v>
      </c>
      <c r="F4626" s="10">
        <v>12372.44</v>
      </c>
      <c r="G4626" s="10">
        <v>12391.18</v>
      </c>
      <c r="H4626" s="10">
        <v>12361.69</v>
      </c>
      <c r="I4626" s="10">
        <v>12386.93</v>
      </c>
      <c r="K4626" s="13">
        <f t="shared" si="2212"/>
        <v>14.489999999999782</v>
      </c>
      <c r="L4626" s="13">
        <f t="shared" si="2222"/>
        <v>3.6399999999994179</v>
      </c>
      <c r="M4626" s="13">
        <f t="shared" si="2213"/>
        <v>29.489999999999782</v>
      </c>
      <c r="N4626" s="13"/>
      <c r="X4626">
        <f t="shared" si="2215"/>
        <v>14.489999999999782</v>
      </c>
      <c r="Y4626">
        <f t="shared" si="2216"/>
        <v>0</v>
      </c>
      <c r="Z4626">
        <f t="shared" si="2217"/>
        <v>0</v>
      </c>
      <c r="AA4626" s="22">
        <f t="shared" si="2218"/>
        <v>0</v>
      </c>
      <c r="AB4626" s="22">
        <f t="shared" si="2219"/>
        <v>0</v>
      </c>
      <c r="AC4626" s="22">
        <f t="shared" si="2220"/>
        <v>0</v>
      </c>
      <c r="AD4626" s="22">
        <f t="shared" si="2221"/>
        <v>0</v>
      </c>
    </row>
    <row r="4627" spans="3:30" x14ac:dyDescent="0.25">
      <c r="E4627" s="11">
        <v>43200.875</v>
      </c>
      <c r="F4627" s="9">
        <v>12387.18</v>
      </c>
      <c r="G4627" s="9">
        <v>12397.18</v>
      </c>
      <c r="H4627" s="9">
        <v>12363.45</v>
      </c>
      <c r="I4627" s="9">
        <v>12385.94</v>
      </c>
      <c r="K4627" s="13">
        <f t="shared" si="2212"/>
        <v>-1.2399999999997817</v>
      </c>
      <c r="L4627" s="13">
        <f t="shared" si="2222"/>
        <v>2.3999999999996362</v>
      </c>
      <c r="M4627" s="13">
        <f t="shared" si="2213"/>
        <v>33.729999999999563</v>
      </c>
      <c r="N4627" s="13"/>
      <c r="X4627">
        <f t="shared" si="2215"/>
        <v>1.2399999999997817</v>
      </c>
      <c r="Y4627">
        <f t="shared" si="2216"/>
        <v>0</v>
      </c>
      <c r="Z4627">
        <f t="shared" si="2217"/>
        <v>0</v>
      </c>
      <c r="AA4627" s="22">
        <f t="shared" si="2218"/>
        <v>0</v>
      </c>
      <c r="AB4627" s="22">
        <f t="shared" si="2219"/>
        <v>0</v>
      </c>
      <c r="AC4627" s="22">
        <f t="shared" si="2220"/>
        <v>0</v>
      </c>
      <c r="AD4627" s="22">
        <f t="shared" si="2221"/>
        <v>0</v>
      </c>
    </row>
    <row r="4628" spans="3:30" x14ac:dyDescent="0.25">
      <c r="E4628" s="12">
        <v>43200.916666666664</v>
      </c>
      <c r="F4628" s="10">
        <v>12385.44</v>
      </c>
      <c r="G4628" s="10">
        <v>12396.18</v>
      </c>
      <c r="H4628" s="10">
        <v>12373.19</v>
      </c>
      <c r="I4628" s="10">
        <v>12379.09</v>
      </c>
      <c r="K4628" s="13">
        <f t="shared" si="2212"/>
        <v>-6.3500000000003638</v>
      </c>
      <c r="L4628" s="13">
        <f t="shared" si="2222"/>
        <v>-3.9500000000007276</v>
      </c>
      <c r="M4628" s="13">
        <f t="shared" si="2213"/>
        <v>22.989999999999782</v>
      </c>
      <c r="N4628" s="13"/>
      <c r="X4628">
        <f t="shared" si="2215"/>
        <v>6.3500000000003638</v>
      </c>
      <c r="Y4628">
        <f t="shared" si="2216"/>
        <v>0</v>
      </c>
      <c r="Z4628">
        <f t="shared" si="2217"/>
        <v>0</v>
      </c>
      <c r="AA4628" s="22">
        <f t="shared" si="2218"/>
        <v>0</v>
      </c>
      <c r="AB4628" s="22">
        <f t="shared" si="2219"/>
        <v>0</v>
      </c>
      <c r="AC4628" s="22">
        <f t="shared" si="2220"/>
        <v>0</v>
      </c>
      <c r="AD4628" s="22">
        <f t="shared" si="2221"/>
        <v>0</v>
      </c>
    </row>
    <row r="4629" spans="3:30" hidden="1" x14ac:dyDescent="0.25">
      <c r="E4629" s="11">
        <v>43200.958333333336</v>
      </c>
      <c r="F4629" s="9">
        <v>12366.62</v>
      </c>
      <c r="G4629" s="9">
        <v>12371.28</v>
      </c>
      <c r="H4629" s="9">
        <v>12360.8</v>
      </c>
      <c r="I4629" s="9">
        <v>12368.62</v>
      </c>
    </row>
    <row r="4630" spans="3:30" hidden="1" x14ac:dyDescent="0.25">
      <c r="E4630" s="12">
        <v>43201.041666666664</v>
      </c>
      <c r="F4630" s="10">
        <v>12368.62</v>
      </c>
      <c r="G4630" s="10">
        <v>12372.63</v>
      </c>
      <c r="H4630" s="10">
        <v>12355.82</v>
      </c>
      <c r="I4630" s="10">
        <v>12363.65</v>
      </c>
    </row>
    <row r="4631" spans="3:30" hidden="1" x14ac:dyDescent="0.25">
      <c r="E4631" s="11">
        <v>43201.083333333336</v>
      </c>
      <c r="F4631" s="9">
        <v>12364.81</v>
      </c>
      <c r="G4631" s="9">
        <v>12372.8</v>
      </c>
      <c r="H4631" s="9">
        <v>12333.37</v>
      </c>
      <c r="I4631" s="9">
        <v>12352.85</v>
      </c>
    </row>
    <row r="4632" spans="3:30" hidden="1" x14ac:dyDescent="0.25">
      <c r="E4632" s="12">
        <v>43201.125</v>
      </c>
      <c r="F4632" s="10">
        <v>12354.01</v>
      </c>
      <c r="G4632" s="10">
        <v>12354.01</v>
      </c>
      <c r="H4632" s="10">
        <v>12318.91</v>
      </c>
      <c r="I4632" s="10">
        <v>12330.57</v>
      </c>
    </row>
    <row r="4633" spans="3:30" hidden="1" x14ac:dyDescent="0.25">
      <c r="E4633" s="11">
        <v>43201.166666666664</v>
      </c>
      <c r="F4633" s="9">
        <v>12330.59</v>
      </c>
      <c r="G4633" s="9">
        <v>12350.39</v>
      </c>
      <c r="H4633" s="9">
        <v>12324.6</v>
      </c>
      <c r="I4633" s="9">
        <v>12324.6</v>
      </c>
    </row>
    <row r="4634" spans="3:30" hidden="1" x14ac:dyDescent="0.25">
      <c r="E4634" s="12">
        <v>43201.208333333336</v>
      </c>
      <c r="F4634" s="10">
        <v>12325.77</v>
      </c>
      <c r="G4634" s="10">
        <v>12343.92</v>
      </c>
      <c r="H4634" s="10">
        <v>12322.44</v>
      </c>
      <c r="I4634" s="10">
        <v>12341.59</v>
      </c>
    </row>
    <row r="4635" spans="3:30" hidden="1" x14ac:dyDescent="0.25">
      <c r="E4635" s="11">
        <v>43201.25</v>
      </c>
      <c r="F4635" s="9">
        <v>12342.76</v>
      </c>
      <c r="G4635" s="9">
        <v>12345.42</v>
      </c>
      <c r="H4635" s="9">
        <v>12337.69</v>
      </c>
      <c r="I4635" s="9">
        <v>12341.93</v>
      </c>
    </row>
    <row r="4636" spans="3:30" hidden="1" x14ac:dyDescent="0.25">
      <c r="E4636" s="12">
        <v>43201.291666666664</v>
      </c>
      <c r="F4636" s="10">
        <v>12343.1</v>
      </c>
      <c r="G4636" s="10">
        <v>12345.4</v>
      </c>
      <c r="H4636" s="10">
        <v>12335.31</v>
      </c>
      <c r="I4636" s="10">
        <v>12339.97</v>
      </c>
    </row>
    <row r="4637" spans="3:30" x14ac:dyDescent="0.25">
      <c r="C4637">
        <v>1</v>
      </c>
      <c r="E4637" s="11">
        <v>43201.333333333336</v>
      </c>
      <c r="F4637" s="9">
        <v>12338.8</v>
      </c>
      <c r="G4637" s="9">
        <v>12356.51</v>
      </c>
      <c r="H4637" s="9">
        <v>12335.49</v>
      </c>
      <c r="I4637" s="9">
        <v>12347.19</v>
      </c>
      <c r="K4637" s="13">
        <f t="shared" ref="K4637:K4651" si="2223">I4637-F4637</f>
        <v>8.3900000000012369</v>
      </c>
      <c r="L4637" s="13">
        <v>0</v>
      </c>
      <c r="M4637" s="13">
        <f t="shared" ref="M4637:M4651" si="2224">G4637-H4637</f>
        <v>21.020000000000437</v>
      </c>
      <c r="N4637" s="13">
        <f t="shared" ref="N4637" si="2225">I4651-F4637</f>
        <v>-63.099999999998545</v>
      </c>
      <c r="O4637" s="18">
        <f>IF(K4637*N4637&gt;0,1,0)</f>
        <v>0</v>
      </c>
      <c r="S4637" s="13">
        <f>MAX(G4637:G4653)</f>
        <v>12392.2</v>
      </c>
      <c r="X4637">
        <f t="shared" ref="X4637:X4651" si="2226">ABS(K4637)</f>
        <v>8.3900000000012369</v>
      </c>
      <c r="Y4637">
        <f t="shared" ref="Y4637:Y4651" si="2227">ABS(N4637)</f>
        <v>63.099999999998545</v>
      </c>
      <c r="Z4637">
        <f t="shared" ref="Z4637:Z4651" si="2228">IF(S4637&lt;1000,ABS(S4637),0)</f>
        <v>0</v>
      </c>
      <c r="AA4637" s="22">
        <f t="shared" ref="AA4637:AA4651" si="2229">ABS(P4637)</f>
        <v>0</v>
      </c>
      <c r="AB4637" s="22">
        <f t="shared" ref="AB4637:AB4651" si="2230">ABS(Q4637)</f>
        <v>0</v>
      </c>
      <c r="AC4637" s="22">
        <f t="shared" ref="AC4637:AC4651" si="2231">IF(O4637=1,ABS(P4638),0)</f>
        <v>0</v>
      </c>
      <c r="AD4637" s="22">
        <f t="shared" ref="AD4637:AD4651" si="2232">IF(O4637=0,ABS(Q4638),0)</f>
        <v>0.75448477263245073</v>
      </c>
    </row>
    <row r="4638" spans="3:30" x14ac:dyDescent="0.25">
      <c r="E4638" s="12">
        <v>43201.375</v>
      </c>
      <c r="F4638" s="10">
        <v>12348.25</v>
      </c>
      <c r="G4638" s="10">
        <v>12378.52</v>
      </c>
      <c r="H4638" s="10">
        <v>12347.56</v>
      </c>
      <c r="I4638" s="10">
        <v>12368.96</v>
      </c>
      <c r="K4638" s="13">
        <f t="shared" si="2223"/>
        <v>20.709999999999127</v>
      </c>
      <c r="L4638" s="13">
        <f t="shared" ref="L4638:L4651" si="2233">L4637+K4638</f>
        <v>20.709999999999127</v>
      </c>
      <c r="M4638" s="13">
        <f t="shared" si="2224"/>
        <v>30.960000000000946</v>
      </c>
      <c r="N4638" s="13"/>
      <c r="P4638">
        <f>_xlfn.IFS(K4637&lt;0,MIN(L4637:L4651),K4637&gt;0,MAX(L4637:L4651))/S4616</f>
        <v>0.21599916562368487</v>
      </c>
      <c r="Q4638">
        <f>_xlfn.IFS(K4637&lt;0,MAX(L4637:L4651),K4637&gt;0,MIN(L4637:L4651))/S4616</f>
        <v>-0.75448477263245073</v>
      </c>
      <c r="S4638" s="13">
        <f>MIN(H4637:H4653)</f>
        <v>12254.34</v>
      </c>
      <c r="X4638">
        <f t="shared" si="2226"/>
        <v>20.709999999999127</v>
      </c>
      <c r="Y4638">
        <f t="shared" si="2227"/>
        <v>0</v>
      </c>
      <c r="Z4638">
        <f t="shared" si="2228"/>
        <v>0</v>
      </c>
      <c r="AA4638" s="22">
        <f t="shared" si="2229"/>
        <v>0.21599916562368487</v>
      </c>
      <c r="AB4638" s="22">
        <f t="shared" si="2230"/>
        <v>0.75448477263245073</v>
      </c>
      <c r="AC4638" s="22">
        <f t="shared" si="2231"/>
        <v>0</v>
      </c>
      <c r="AD4638" s="22">
        <f t="shared" si="2232"/>
        <v>0</v>
      </c>
    </row>
    <row r="4639" spans="3:30" x14ac:dyDescent="0.25">
      <c r="E4639" s="11">
        <v>43201.416666666664</v>
      </c>
      <c r="F4639" s="9">
        <v>12369.99</v>
      </c>
      <c r="G4639" s="9">
        <v>12392.2</v>
      </c>
      <c r="H4639" s="9">
        <v>12348.38</v>
      </c>
      <c r="I4639" s="9">
        <v>12351.8</v>
      </c>
      <c r="K4639" s="13">
        <f t="shared" si="2223"/>
        <v>-18.190000000000509</v>
      </c>
      <c r="L4639" s="13">
        <f t="shared" si="2233"/>
        <v>2.5199999999986176</v>
      </c>
      <c r="M4639" s="13">
        <f t="shared" si="2224"/>
        <v>43.820000000001528</v>
      </c>
      <c r="N4639" s="13"/>
      <c r="S4639" s="13">
        <f>S4637-S4638</f>
        <v>137.86000000000058</v>
      </c>
      <c r="X4639">
        <f t="shared" si="2226"/>
        <v>18.190000000000509</v>
      </c>
      <c r="Y4639">
        <f t="shared" si="2227"/>
        <v>0</v>
      </c>
      <c r="Z4639">
        <f t="shared" si="2228"/>
        <v>137.86000000000058</v>
      </c>
      <c r="AA4639" s="22">
        <f t="shared" si="2229"/>
        <v>0</v>
      </c>
      <c r="AB4639" s="22">
        <f t="shared" si="2230"/>
        <v>0</v>
      </c>
      <c r="AC4639" s="22">
        <f t="shared" si="2231"/>
        <v>0</v>
      </c>
      <c r="AD4639" s="22">
        <f t="shared" si="2232"/>
        <v>0</v>
      </c>
    </row>
    <row r="4640" spans="3:30" x14ac:dyDescent="0.25">
      <c r="E4640" s="12">
        <v>43201.458333333336</v>
      </c>
      <c r="F4640" s="10">
        <v>12351.55</v>
      </c>
      <c r="G4640" s="10">
        <v>12371.44</v>
      </c>
      <c r="H4640" s="10">
        <v>12329.59</v>
      </c>
      <c r="I4640" s="10">
        <v>12359.52</v>
      </c>
      <c r="K4640" s="13">
        <f t="shared" si="2223"/>
        <v>7.9700000000011642</v>
      </c>
      <c r="L4640" s="13">
        <f t="shared" si="2233"/>
        <v>10.489999999999782</v>
      </c>
      <c r="M4640" s="13">
        <f t="shared" si="2224"/>
        <v>41.850000000000364</v>
      </c>
      <c r="N4640" s="13"/>
      <c r="X4640">
        <f t="shared" si="2226"/>
        <v>7.9700000000011642</v>
      </c>
      <c r="Y4640">
        <f t="shared" si="2227"/>
        <v>0</v>
      </c>
      <c r="Z4640">
        <f t="shared" si="2228"/>
        <v>0</v>
      </c>
      <c r="AA4640" s="22">
        <f t="shared" si="2229"/>
        <v>0</v>
      </c>
      <c r="AB4640" s="22">
        <f t="shared" si="2230"/>
        <v>0</v>
      </c>
      <c r="AC4640" s="22">
        <f t="shared" si="2231"/>
        <v>0</v>
      </c>
      <c r="AD4640" s="22">
        <f t="shared" si="2232"/>
        <v>0</v>
      </c>
    </row>
    <row r="4641" spans="5:30" x14ac:dyDescent="0.25">
      <c r="E4641" s="11">
        <v>43201.5</v>
      </c>
      <c r="F4641" s="9">
        <v>12359.02</v>
      </c>
      <c r="G4641" s="9">
        <v>12375.73</v>
      </c>
      <c r="H4641" s="9">
        <v>12352.13</v>
      </c>
      <c r="I4641" s="9">
        <v>12362.43</v>
      </c>
      <c r="K4641" s="13">
        <f t="shared" si="2223"/>
        <v>3.4099999999998545</v>
      </c>
      <c r="L4641" s="13">
        <f t="shared" si="2233"/>
        <v>13.899999999999636</v>
      </c>
      <c r="M4641" s="13">
        <f t="shared" si="2224"/>
        <v>23.600000000000364</v>
      </c>
      <c r="N4641" s="13"/>
      <c r="X4641">
        <f t="shared" si="2226"/>
        <v>3.4099999999998545</v>
      </c>
      <c r="Y4641">
        <f t="shared" si="2227"/>
        <v>0</v>
      </c>
      <c r="Z4641">
        <f t="shared" si="2228"/>
        <v>0</v>
      </c>
      <c r="AA4641" s="22">
        <f t="shared" si="2229"/>
        <v>0</v>
      </c>
      <c r="AB4641" s="22">
        <f t="shared" si="2230"/>
        <v>0</v>
      </c>
      <c r="AC4641" s="22">
        <f t="shared" si="2231"/>
        <v>0</v>
      </c>
      <c r="AD4641" s="22">
        <f t="shared" si="2232"/>
        <v>0</v>
      </c>
    </row>
    <row r="4642" spans="5:30" x14ac:dyDescent="0.25">
      <c r="E4642" s="12">
        <v>43201.541666666664</v>
      </c>
      <c r="F4642" s="10">
        <v>12361.93</v>
      </c>
      <c r="G4642" s="10">
        <v>12361.93</v>
      </c>
      <c r="H4642" s="10">
        <v>12304.2</v>
      </c>
      <c r="I4642" s="10">
        <v>12319</v>
      </c>
      <c r="K4642" s="13">
        <f t="shared" si="2223"/>
        <v>-42.930000000000291</v>
      </c>
      <c r="L4642" s="13">
        <f t="shared" si="2233"/>
        <v>-29.030000000000655</v>
      </c>
      <c r="M4642" s="13">
        <f t="shared" si="2224"/>
        <v>57.729999999999563</v>
      </c>
      <c r="N4642" s="13"/>
      <c r="X4642">
        <f t="shared" si="2226"/>
        <v>42.930000000000291</v>
      </c>
      <c r="Y4642">
        <f t="shared" si="2227"/>
        <v>0</v>
      </c>
      <c r="Z4642">
        <f t="shared" si="2228"/>
        <v>0</v>
      </c>
      <c r="AA4642" s="22">
        <f t="shared" si="2229"/>
        <v>0</v>
      </c>
      <c r="AB4642" s="22">
        <f t="shared" si="2230"/>
        <v>0</v>
      </c>
      <c r="AC4642" s="22">
        <f t="shared" si="2231"/>
        <v>0</v>
      </c>
      <c r="AD4642" s="22">
        <f t="shared" si="2232"/>
        <v>0</v>
      </c>
    </row>
    <row r="4643" spans="5:30" x14ac:dyDescent="0.25">
      <c r="E4643" s="11">
        <v>43201.583333333336</v>
      </c>
      <c r="F4643" s="9">
        <v>12320</v>
      </c>
      <c r="G4643" s="9">
        <v>12322.4</v>
      </c>
      <c r="H4643" s="9">
        <v>12257.76</v>
      </c>
      <c r="I4643" s="9">
        <v>12291.8</v>
      </c>
      <c r="K4643" s="13">
        <f t="shared" si="2223"/>
        <v>-28.200000000000728</v>
      </c>
      <c r="L4643" s="13">
        <f t="shared" si="2233"/>
        <v>-57.230000000001382</v>
      </c>
      <c r="M4643" s="13">
        <f t="shared" si="2224"/>
        <v>64.639999999999418</v>
      </c>
      <c r="N4643" s="13"/>
      <c r="X4643">
        <f t="shared" si="2226"/>
        <v>28.200000000000728</v>
      </c>
      <c r="Y4643">
        <f t="shared" si="2227"/>
        <v>0</v>
      </c>
      <c r="Z4643">
        <f t="shared" si="2228"/>
        <v>0</v>
      </c>
      <c r="AA4643" s="22">
        <f t="shared" si="2229"/>
        <v>0</v>
      </c>
      <c r="AB4643" s="22">
        <f t="shared" si="2230"/>
        <v>0</v>
      </c>
      <c r="AC4643" s="22">
        <f t="shared" si="2231"/>
        <v>0</v>
      </c>
      <c r="AD4643" s="22">
        <f t="shared" si="2232"/>
        <v>0</v>
      </c>
    </row>
    <row r="4644" spans="5:30" x14ac:dyDescent="0.25">
      <c r="E4644" s="12">
        <v>43201.625</v>
      </c>
      <c r="F4644" s="10">
        <v>12291.55</v>
      </c>
      <c r="G4644" s="10">
        <v>12291.55</v>
      </c>
      <c r="H4644" s="10">
        <v>12254.34</v>
      </c>
      <c r="I4644" s="10">
        <v>12288.81</v>
      </c>
      <c r="K4644" s="13">
        <f t="shared" si="2223"/>
        <v>-2.7399999999997817</v>
      </c>
      <c r="L4644" s="13">
        <f t="shared" si="2233"/>
        <v>-59.970000000001164</v>
      </c>
      <c r="M4644" s="13">
        <f t="shared" si="2224"/>
        <v>37.209999999999127</v>
      </c>
      <c r="N4644" s="13"/>
      <c r="X4644">
        <f t="shared" si="2226"/>
        <v>2.7399999999997817</v>
      </c>
      <c r="Y4644">
        <f t="shared" si="2227"/>
        <v>0</v>
      </c>
      <c r="Z4644">
        <f t="shared" si="2228"/>
        <v>0</v>
      </c>
      <c r="AA4644" s="22">
        <f t="shared" si="2229"/>
        <v>0</v>
      </c>
      <c r="AB4644" s="22">
        <f t="shared" si="2230"/>
        <v>0</v>
      </c>
      <c r="AC4644" s="22">
        <f t="shared" si="2231"/>
        <v>0</v>
      </c>
      <c r="AD4644" s="22">
        <f t="shared" si="2232"/>
        <v>0</v>
      </c>
    </row>
    <row r="4645" spans="5:30" x14ac:dyDescent="0.25">
      <c r="E4645" s="11">
        <v>43201.666666666664</v>
      </c>
      <c r="F4645" s="9">
        <v>12287.81</v>
      </c>
      <c r="G4645" s="9">
        <v>12326.13</v>
      </c>
      <c r="H4645" s="9">
        <v>12277.59</v>
      </c>
      <c r="I4645" s="9">
        <v>12318.79</v>
      </c>
      <c r="K4645" s="13">
        <f t="shared" si="2223"/>
        <v>30.980000000001382</v>
      </c>
      <c r="L4645" s="13">
        <f t="shared" si="2233"/>
        <v>-28.989999999999782</v>
      </c>
      <c r="M4645" s="13">
        <f t="shared" si="2224"/>
        <v>48.539999999999054</v>
      </c>
      <c r="N4645" s="13"/>
      <c r="X4645">
        <f t="shared" si="2226"/>
        <v>30.980000000001382</v>
      </c>
      <c r="Y4645">
        <f t="shared" si="2227"/>
        <v>0</v>
      </c>
      <c r="Z4645">
        <f t="shared" si="2228"/>
        <v>0</v>
      </c>
      <c r="AA4645" s="22">
        <f t="shared" si="2229"/>
        <v>0</v>
      </c>
      <c r="AB4645" s="22">
        <f t="shared" si="2230"/>
        <v>0</v>
      </c>
      <c r="AC4645" s="22">
        <f t="shared" si="2231"/>
        <v>0</v>
      </c>
      <c r="AD4645" s="22">
        <f t="shared" si="2232"/>
        <v>0</v>
      </c>
    </row>
    <row r="4646" spans="5:30" x14ac:dyDescent="0.25">
      <c r="E4646" s="12">
        <v>43201.708333333336</v>
      </c>
      <c r="F4646" s="10">
        <v>12319.29</v>
      </c>
      <c r="G4646" s="10">
        <v>12323.27</v>
      </c>
      <c r="H4646" s="10">
        <v>12282.55</v>
      </c>
      <c r="I4646" s="10">
        <v>12283.06</v>
      </c>
      <c r="K4646" s="13">
        <f t="shared" si="2223"/>
        <v>-36.230000000001382</v>
      </c>
      <c r="L4646" s="13">
        <f t="shared" si="2233"/>
        <v>-65.220000000001164</v>
      </c>
      <c r="M4646" s="13">
        <f t="shared" si="2224"/>
        <v>40.720000000001164</v>
      </c>
      <c r="N4646" s="13"/>
      <c r="X4646">
        <f t="shared" si="2226"/>
        <v>36.230000000001382</v>
      </c>
      <c r="Y4646">
        <f t="shared" si="2227"/>
        <v>0</v>
      </c>
      <c r="Z4646">
        <f t="shared" si="2228"/>
        <v>0</v>
      </c>
      <c r="AA4646" s="22">
        <f t="shared" si="2229"/>
        <v>0</v>
      </c>
      <c r="AB4646" s="22">
        <f t="shared" si="2230"/>
        <v>0</v>
      </c>
      <c r="AC4646" s="22">
        <f t="shared" si="2231"/>
        <v>0</v>
      </c>
      <c r="AD4646" s="22">
        <f t="shared" si="2232"/>
        <v>0</v>
      </c>
    </row>
    <row r="4647" spans="5:30" x14ac:dyDescent="0.25">
      <c r="E4647" s="11">
        <v>43201.75</v>
      </c>
      <c r="F4647" s="9">
        <v>12283.56</v>
      </c>
      <c r="G4647" s="9">
        <v>12316.02</v>
      </c>
      <c r="H4647" s="9">
        <v>12271.87</v>
      </c>
      <c r="I4647" s="9">
        <v>12308.05</v>
      </c>
      <c r="K4647" s="13">
        <f t="shared" si="2223"/>
        <v>24.489999999999782</v>
      </c>
      <c r="L4647" s="13">
        <f t="shared" si="2233"/>
        <v>-40.730000000001382</v>
      </c>
      <c r="M4647" s="13">
        <f t="shared" si="2224"/>
        <v>44.149999999999636</v>
      </c>
      <c r="N4647" s="13"/>
      <c r="X4647">
        <f t="shared" si="2226"/>
        <v>24.489999999999782</v>
      </c>
      <c r="Y4647">
        <f t="shared" si="2227"/>
        <v>0</v>
      </c>
      <c r="Z4647">
        <f t="shared" si="2228"/>
        <v>0</v>
      </c>
      <c r="AA4647" s="22">
        <f t="shared" si="2229"/>
        <v>0</v>
      </c>
      <c r="AB4647" s="22">
        <f t="shared" si="2230"/>
        <v>0</v>
      </c>
      <c r="AC4647" s="22">
        <f t="shared" si="2231"/>
        <v>0</v>
      </c>
      <c r="AD4647" s="22">
        <f t="shared" si="2232"/>
        <v>0</v>
      </c>
    </row>
    <row r="4648" spans="5:30" x14ac:dyDescent="0.25">
      <c r="E4648" s="12">
        <v>43201.791666666664</v>
      </c>
      <c r="F4648" s="10">
        <v>12307.06</v>
      </c>
      <c r="G4648" s="10">
        <v>12328.79</v>
      </c>
      <c r="H4648" s="10">
        <v>12291.82</v>
      </c>
      <c r="I4648" s="10">
        <v>12301.3</v>
      </c>
      <c r="K4648" s="13">
        <f t="shared" si="2223"/>
        <v>-5.7600000000002183</v>
      </c>
      <c r="L4648" s="13">
        <f t="shared" si="2233"/>
        <v>-46.490000000001601</v>
      </c>
      <c r="M4648" s="13">
        <f t="shared" si="2224"/>
        <v>36.970000000001164</v>
      </c>
      <c r="N4648" s="13"/>
      <c r="X4648">
        <f t="shared" si="2226"/>
        <v>5.7600000000002183</v>
      </c>
      <c r="Y4648">
        <f t="shared" si="2227"/>
        <v>0</v>
      </c>
      <c r="Z4648">
        <f t="shared" si="2228"/>
        <v>0</v>
      </c>
      <c r="AA4648" s="22">
        <f t="shared" si="2229"/>
        <v>0</v>
      </c>
      <c r="AB4648" s="22">
        <f t="shared" si="2230"/>
        <v>0</v>
      </c>
      <c r="AC4648" s="22">
        <f t="shared" si="2231"/>
        <v>0</v>
      </c>
      <c r="AD4648" s="22">
        <f t="shared" si="2232"/>
        <v>0</v>
      </c>
    </row>
    <row r="4649" spans="5:30" x14ac:dyDescent="0.25">
      <c r="E4649" s="11">
        <v>43201.833333333336</v>
      </c>
      <c r="F4649" s="9">
        <v>12301.55</v>
      </c>
      <c r="G4649" s="9">
        <v>12311.78</v>
      </c>
      <c r="H4649" s="9">
        <v>12283.29</v>
      </c>
      <c r="I4649" s="9">
        <v>12297.79</v>
      </c>
      <c r="K4649" s="13">
        <f t="shared" si="2223"/>
        <v>-3.7599999999983993</v>
      </c>
      <c r="L4649" s="13">
        <f t="shared" si="2233"/>
        <v>-50.25</v>
      </c>
      <c r="M4649" s="13">
        <f t="shared" si="2224"/>
        <v>28.489999999999782</v>
      </c>
      <c r="N4649" s="13"/>
      <c r="X4649">
        <f t="shared" si="2226"/>
        <v>3.7599999999983993</v>
      </c>
      <c r="Y4649">
        <f t="shared" si="2227"/>
        <v>0</v>
      </c>
      <c r="Z4649">
        <f t="shared" si="2228"/>
        <v>0</v>
      </c>
      <c r="AA4649" s="22">
        <f t="shared" si="2229"/>
        <v>0</v>
      </c>
      <c r="AB4649" s="22">
        <f t="shared" si="2230"/>
        <v>0</v>
      </c>
      <c r="AC4649" s="22">
        <f t="shared" si="2231"/>
        <v>0</v>
      </c>
      <c r="AD4649" s="22">
        <f t="shared" si="2232"/>
        <v>0</v>
      </c>
    </row>
    <row r="4650" spans="5:30" x14ac:dyDescent="0.25">
      <c r="E4650" s="12">
        <v>43201.875</v>
      </c>
      <c r="F4650" s="10">
        <v>12297.54</v>
      </c>
      <c r="G4650" s="10">
        <v>12309.78</v>
      </c>
      <c r="H4650" s="10">
        <v>12276.29</v>
      </c>
      <c r="I4650" s="10">
        <v>12290.04</v>
      </c>
      <c r="K4650" s="13">
        <f t="shared" si="2223"/>
        <v>-7.5</v>
      </c>
      <c r="L4650" s="13">
        <f t="shared" si="2233"/>
        <v>-57.75</v>
      </c>
      <c r="M4650" s="13">
        <f t="shared" si="2224"/>
        <v>33.489999999999782</v>
      </c>
      <c r="N4650" s="13"/>
      <c r="X4650">
        <f t="shared" si="2226"/>
        <v>7.5</v>
      </c>
      <c r="Y4650">
        <f t="shared" si="2227"/>
        <v>0</v>
      </c>
      <c r="Z4650">
        <f t="shared" si="2228"/>
        <v>0</v>
      </c>
      <c r="AA4650" s="22">
        <f t="shared" si="2229"/>
        <v>0</v>
      </c>
      <c r="AB4650" s="22">
        <f t="shared" si="2230"/>
        <v>0</v>
      </c>
      <c r="AC4650" s="22">
        <f t="shared" si="2231"/>
        <v>0</v>
      </c>
      <c r="AD4650" s="22">
        <f t="shared" si="2232"/>
        <v>0</v>
      </c>
    </row>
    <row r="4651" spans="5:30" x14ac:dyDescent="0.25">
      <c r="E4651" s="11">
        <v>43201.916666666664</v>
      </c>
      <c r="F4651" s="9">
        <v>12290.29</v>
      </c>
      <c r="G4651" s="9">
        <v>12292.79</v>
      </c>
      <c r="H4651" s="9">
        <v>12259.8</v>
      </c>
      <c r="I4651" s="9">
        <v>12275.7</v>
      </c>
      <c r="K4651" s="13">
        <f t="shared" si="2223"/>
        <v>-14.590000000000146</v>
      </c>
      <c r="L4651" s="13">
        <f t="shared" si="2233"/>
        <v>-72.340000000000146</v>
      </c>
      <c r="M4651" s="13">
        <f t="shared" si="2224"/>
        <v>32.990000000001601</v>
      </c>
      <c r="N4651" s="13"/>
      <c r="X4651">
        <f t="shared" si="2226"/>
        <v>14.590000000000146</v>
      </c>
      <c r="Y4651">
        <f t="shared" si="2227"/>
        <v>0</v>
      </c>
      <c r="Z4651">
        <f t="shared" si="2228"/>
        <v>0</v>
      </c>
      <c r="AA4651" s="22">
        <f t="shared" si="2229"/>
        <v>0</v>
      </c>
      <c r="AB4651" s="22">
        <f t="shared" si="2230"/>
        <v>0</v>
      </c>
      <c r="AC4651" s="22">
        <f t="shared" si="2231"/>
        <v>0</v>
      </c>
      <c r="AD4651" s="22">
        <f t="shared" si="2232"/>
        <v>0</v>
      </c>
    </row>
    <row r="4652" spans="5:30" hidden="1" x14ac:dyDescent="0.25">
      <c r="E4652" s="12">
        <v>43201.958333333336</v>
      </c>
      <c r="F4652" s="10">
        <v>12271.05</v>
      </c>
      <c r="G4652" s="10">
        <v>12281.51</v>
      </c>
      <c r="H4652" s="10">
        <v>12269.89</v>
      </c>
      <c r="I4652" s="10">
        <v>12278.03</v>
      </c>
    </row>
    <row r="4653" spans="5:30" hidden="1" x14ac:dyDescent="0.25">
      <c r="E4653" s="11">
        <v>43202.041666666664</v>
      </c>
      <c r="F4653" s="9">
        <v>12280.35</v>
      </c>
      <c r="G4653" s="9">
        <v>12298.95</v>
      </c>
      <c r="H4653" s="9">
        <v>12276.79</v>
      </c>
      <c r="I4653" s="9">
        <v>12293.64</v>
      </c>
    </row>
    <row r="4654" spans="5:30" hidden="1" x14ac:dyDescent="0.25">
      <c r="E4654" s="12">
        <v>43202.083333333336</v>
      </c>
      <c r="F4654" s="10">
        <v>12294.8</v>
      </c>
      <c r="G4654" s="10">
        <v>12304.1</v>
      </c>
      <c r="H4654" s="10">
        <v>12292.48</v>
      </c>
      <c r="I4654" s="10">
        <v>12299.11</v>
      </c>
    </row>
    <row r="4655" spans="5:30" hidden="1" x14ac:dyDescent="0.25">
      <c r="E4655" s="11">
        <v>43202.125</v>
      </c>
      <c r="F4655" s="9">
        <v>12297.95</v>
      </c>
      <c r="G4655" s="9">
        <v>12314.38</v>
      </c>
      <c r="H4655" s="9">
        <v>12280.52</v>
      </c>
      <c r="I4655" s="9">
        <v>12308.57</v>
      </c>
    </row>
    <row r="4656" spans="5:30" hidden="1" x14ac:dyDescent="0.25">
      <c r="E4656" s="12">
        <v>43202.166666666664</v>
      </c>
      <c r="F4656" s="10">
        <v>12308.31</v>
      </c>
      <c r="G4656" s="10">
        <v>12320.27</v>
      </c>
      <c r="H4656" s="10">
        <v>12286.09</v>
      </c>
      <c r="I4656" s="10">
        <v>12290.41</v>
      </c>
    </row>
    <row r="4657" spans="3:30" hidden="1" x14ac:dyDescent="0.25">
      <c r="E4657" s="11">
        <v>43202.208333333336</v>
      </c>
      <c r="F4657" s="9">
        <v>12291.57</v>
      </c>
      <c r="G4657" s="9">
        <v>12303.19</v>
      </c>
      <c r="H4657" s="9">
        <v>12284.09</v>
      </c>
      <c r="I4657" s="9">
        <v>12284.09</v>
      </c>
    </row>
    <row r="4658" spans="3:30" hidden="1" x14ac:dyDescent="0.25">
      <c r="E4658" s="12">
        <v>43202.25</v>
      </c>
      <c r="F4658" s="10">
        <v>12284.67</v>
      </c>
      <c r="G4658" s="10">
        <v>12291.08</v>
      </c>
      <c r="H4658" s="10">
        <v>12279.46</v>
      </c>
      <c r="I4658" s="10">
        <v>12284.21</v>
      </c>
    </row>
    <row r="4659" spans="3:30" hidden="1" x14ac:dyDescent="0.25">
      <c r="E4659" s="11">
        <v>43202.291666666664</v>
      </c>
      <c r="F4659" s="9">
        <v>12283.05</v>
      </c>
      <c r="G4659" s="9">
        <v>12293.18</v>
      </c>
      <c r="H4659" s="9">
        <v>12281.89</v>
      </c>
      <c r="I4659" s="9">
        <v>12291.08</v>
      </c>
    </row>
    <row r="4660" spans="3:30" x14ac:dyDescent="0.25">
      <c r="C4660">
        <v>1</v>
      </c>
      <c r="E4660" s="12">
        <v>43202.333333333336</v>
      </c>
      <c r="F4660" s="10">
        <v>12291.66</v>
      </c>
      <c r="G4660" s="10">
        <v>12294.6</v>
      </c>
      <c r="H4660" s="10">
        <v>12275.39</v>
      </c>
      <c r="I4660" s="10">
        <v>12279.71</v>
      </c>
      <c r="K4660" s="13">
        <f t="shared" ref="K4660:K4674" si="2234">I4660-F4660</f>
        <v>-11.950000000000728</v>
      </c>
      <c r="L4660" s="13">
        <v>0</v>
      </c>
      <c r="M4660" s="13">
        <f t="shared" ref="M4660:M4674" si="2235">G4660-H4660</f>
        <v>19.210000000000946</v>
      </c>
      <c r="N4660" s="13">
        <f t="shared" ref="N4660" si="2236">I4674-F4660</f>
        <v>133.15999999999985</v>
      </c>
      <c r="O4660" s="18">
        <f>IF(K4660*N4660&gt;0,1,0)</f>
        <v>0</v>
      </c>
      <c r="S4660" s="13">
        <f>MAX(G4660:G4676)</f>
        <v>12435.29</v>
      </c>
      <c r="X4660">
        <f t="shared" ref="X4660:X4674" si="2237">ABS(K4660)</f>
        <v>11.950000000000728</v>
      </c>
      <c r="Y4660">
        <f t="shared" ref="Y4660:Y4674" si="2238">ABS(N4660)</f>
        <v>133.15999999999985</v>
      </c>
      <c r="Z4660">
        <f t="shared" ref="Z4660:Z4674" si="2239">IF(S4660&lt;1000,ABS(S4660),0)</f>
        <v>0</v>
      </c>
      <c r="AA4660" s="22">
        <f t="shared" ref="AA4660:AA4674" si="2240">ABS(P4660)</f>
        <v>0</v>
      </c>
      <c r="AB4660" s="22">
        <f t="shared" ref="AB4660:AB4674" si="2241">ABS(Q4660)</f>
        <v>0</v>
      </c>
      <c r="AC4660" s="22">
        <f t="shared" ref="AC4660:AC4674" si="2242">IF(O4660=1,ABS(P4661),0)</f>
        <v>0</v>
      </c>
      <c r="AD4660" s="22">
        <f t="shared" ref="AD4660:AD4674" si="2243">IF(O4660=0,ABS(Q4661),0)</f>
        <v>1.0211809081677068</v>
      </c>
    </row>
    <row r="4661" spans="3:30" x14ac:dyDescent="0.25">
      <c r="E4661" s="11">
        <v>43202.375</v>
      </c>
      <c r="F4661" s="9">
        <v>12286.73</v>
      </c>
      <c r="G4661" s="9">
        <v>12291.9</v>
      </c>
      <c r="H4661" s="9">
        <v>12269.53</v>
      </c>
      <c r="I4661" s="9">
        <v>12290.8</v>
      </c>
      <c r="K4661" s="13">
        <f t="shared" si="2234"/>
        <v>4.069999999999709</v>
      </c>
      <c r="L4661" s="13">
        <f t="shared" ref="L4661:L4674" si="2244">L4660+K4661</f>
        <v>4.069999999999709</v>
      </c>
      <c r="M4661" s="13">
        <f t="shared" si="2235"/>
        <v>22.369999999998981</v>
      </c>
      <c r="N4661" s="13"/>
      <c r="P4661">
        <f>_xlfn.IFS(K4660&lt;0,MIN(L4660:L4674),K4660&gt;0,MAX(L4660:L4674))/S4639</f>
        <v>-2.2123893805304364E-2</v>
      </c>
      <c r="Q4661">
        <f>_xlfn.IFS(K4660&lt;0,MAX(L4660:L4674),K4660&gt;0,MIN(L4660:L4674))/S4639</f>
        <v>1.0211809081677068</v>
      </c>
      <c r="S4661" s="13">
        <f>MIN(H4660:H4676)</f>
        <v>12262.29</v>
      </c>
      <c r="X4661">
        <f t="shared" si="2237"/>
        <v>4.069999999999709</v>
      </c>
      <c r="Y4661">
        <f t="shared" si="2238"/>
        <v>0</v>
      </c>
      <c r="Z4661">
        <f t="shared" si="2239"/>
        <v>0</v>
      </c>
      <c r="AA4661" s="22">
        <f t="shared" si="2240"/>
        <v>2.2123893805304364E-2</v>
      </c>
      <c r="AB4661" s="22">
        <f t="shared" si="2241"/>
        <v>1.0211809081677068</v>
      </c>
      <c r="AC4661" s="22">
        <f t="shared" si="2242"/>
        <v>0</v>
      </c>
      <c r="AD4661" s="22">
        <f t="shared" si="2243"/>
        <v>0</v>
      </c>
    </row>
    <row r="4662" spans="3:30" x14ac:dyDescent="0.25">
      <c r="E4662" s="12">
        <v>43202.416666666664</v>
      </c>
      <c r="F4662" s="10">
        <v>12288.55</v>
      </c>
      <c r="G4662" s="10">
        <v>12304.16</v>
      </c>
      <c r="H4662" s="10">
        <v>12262.29</v>
      </c>
      <c r="I4662" s="10">
        <v>12298.01</v>
      </c>
      <c r="K4662" s="13">
        <f t="shared" si="2234"/>
        <v>9.4600000000009459</v>
      </c>
      <c r="L4662" s="13">
        <f t="shared" si="2244"/>
        <v>13.530000000000655</v>
      </c>
      <c r="M4662" s="13">
        <f t="shared" si="2235"/>
        <v>41.869999999998981</v>
      </c>
      <c r="N4662" s="13"/>
      <c r="S4662" s="13">
        <f>S4660-S4661</f>
        <v>173</v>
      </c>
      <c r="X4662">
        <f t="shared" si="2237"/>
        <v>9.4600000000009459</v>
      </c>
      <c r="Y4662">
        <f t="shared" si="2238"/>
        <v>0</v>
      </c>
      <c r="Z4662">
        <f t="shared" si="2239"/>
        <v>173</v>
      </c>
      <c r="AA4662" s="22">
        <f t="shared" si="2240"/>
        <v>0</v>
      </c>
      <c r="AB4662" s="22">
        <f t="shared" si="2241"/>
        <v>0</v>
      </c>
      <c r="AC4662" s="22">
        <f t="shared" si="2242"/>
        <v>0</v>
      </c>
      <c r="AD4662" s="22">
        <f t="shared" si="2243"/>
        <v>0</v>
      </c>
    </row>
    <row r="4663" spans="3:30" x14ac:dyDescent="0.25">
      <c r="E4663" s="11">
        <v>43202.458333333336</v>
      </c>
      <c r="F4663" s="9">
        <v>12297.76</v>
      </c>
      <c r="G4663" s="9">
        <v>12308.2</v>
      </c>
      <c r="H4663" s="9">
        <v>12266.05</v>
      </c>
      <c r="I4663" s="9">
        <v>12281.18</v>
      </c>
      <c r="K4663" s="13">
        <f t="shared" si="2234"/>
        <v>-16.579999999999927</v>
      </c>
      <c r="L4663" s="13">
        <f t="shared" si="2244"/>
        <v>-3.0499999999992724</v>
      </c>
      <c r="M4663" s="13">
        <f t="shared" si="2235"/>
        <v>42.150000000001455</v>
      </c>
      <c r="N4663" s="13"/>
      <c r="X4663">
        <f t="shared" si="2237"/>
        <v>16.579999999999927</v>
      </c>
      <c r="Y4663">
        <f t="shared" si="2238"/>
        <v>0</v>
      </c>
      <c r="Z4663">
        <f t="shared" si="2239"/>
        <v>0</v>
      </c>
      <c r="AA4663" s="22">
        <f t="shared" si="2240"/>
        <v>0</v>
      </c>
      <c r="AB4663" s="22">
        <f t="shared" si="2241"/>
        <v>0</v>
      </c>
      <c r="AC4663" s="22">
        <f t="shared" si="2242"/>
        <v>0</v>
      </c>
      <c r="AD4663" s="22">
        <f t="shared" si="2243"/>
        <v>0</v>
      </c>
    </row>
    <row r="4664" spans="3:30" x14ac:dyDescent="0.25">
      <c r="E4664" s="12">
        <v>43202.5</v>
      </c>
      <c r="F4664" s="10">
        <v>12281.43</v>
      </c>
      <c r="G4664" s="10">
        <v>12304.47</v>
      </c>
      <c r="H4664" s="10">
        <v>12277.83</v>
      </c>
      <c r="I4664" s="10">
        <v>12300.44</v>
      </c>
      <c r="K4664" s="13">
        <f t="shared" si="2234"/>
        <v>19.010000000000218</v>
      </c>
      <c r="L4664" s="13">
        <f t="shared" si="2244"/>
        <v>15.960000000000946</v>
      </c>
      <c r="M4664" s="13">
        <f t="shared" si="2235"/>
        <v>26.639999999999418</v>
      </c>
      <c r="N4664" s="13"/>
      <c r="X4664">
        <f t="shared" si="2237"/>
        <v>19.010000000000218</v>
      </c>
      <c r="Y4664">
        <f t="shared" si="2238"/>
        <v>0</v>
      </c>
      <c r="Z4664">
        <f t="shared" si="2239"/>
        <v>0</v>
      </c>
      <c r="AA4664" s="22">
        <f t="shared" si="2240"/>
        <v>0</v>
      </c>
      <c r="AB4664" s="22">
        <f t="shared" si="2241"/>
        <v>0</v>
      </c>
      <c r="AC4664" s="22">
        <f t="shared" si="2242"/>
        <v>0</v>
      </c>
      <c r="AD4664" s="22">
        <f t="shared" si="2243"/>
        <v>0</v>
      </c>
    </row>
    <row r="4665" spans="3:30" x14ac:dyDescent="0.25">
      <c r="E4665" s="11">
        <v>43202.541666666664</v>
      </c>
      <c r="F4665" s="9">
        <v>12299.94</v>
      </c>
      <c r="G4665" s="9">
        <v>12365.48</v>
      </c>
      <c r="H4665" s="9">
        <v>12298.43</v>
      </c>
      <c r="I4665" s="9">
        <v>12354.58</v>
      </c>
      <c r="K4665" s="13">
        <f t="shared" si="2234"/>
        <v>54.639999999999418</v>
      </c>
      <c r="L4665" s="13">
        <f t="shared" si="2244"/>
        <v>70.600000000000364</v>
      </c>
      <c r="M4665" s="13">
        <f t="shared" si="2235"/>
        <v>67.049999999999272</v>
      </c>
      <c r="N4665" s="13"/>
      <c r="X4665">
        <f t="shared" si="2237"/>
        <v>54.639999999999418</v>
      </c>
      <c r="Y4665">
        <f t="shared" si="2238"/>
        <v>0</v>
      </c>
      <c r="Z4665">
        <f t="shared" si="2239"/>
        <v>0</v>
      </c>
      <c r="AA4665" s="22">
        <f t="shared" si="2240"/>
        <v>0</v>
      </c>
      <c r="AB4665" s="22">
        <f t="shared" si="2241"/>
        <v>0</v>
      </c>
      <c r="AC4665" s="22">
        <f t="shared" si="2242"/>
        <v>0</v>
      </c>
      <c r="AD4665" s="22">
        <f t="shared" si="2243"/>
        <v>0</v>
      </c>
    </row>
    <row r="4666" spans="3:30" x14ac:dyDescent="0.25">
      <c r="E4666" s="12">
        <v>43202.583333333336</v>
      </c>
      <c r="F4666" s="10">
        <v>12355.83</v>
      </c>
      <c r="G4666" s="10">
        <v>12371.45</v>
      </c>
      <c r="H4666" s="10">
        <v>12341.75</v>
      </c>
      <c r="I4666" s="10">
        <v>12364.45</v>
      </c>
      <c r="K4666" s="13">
        <f t="shared" si="2234"/>
        <v>8.6200000000008004</v>
      </c>
      <c r="L4666" s="13">
        <f t="shared" si="2244"/>
        <v>79.220000000001164</v>
      </c>
      <c r="M4666" s="13">
        <f t="shared" si="2235"/>
        <v>29.700000000000728</v>
      </c>
      <c r="N4666" s="13"/>
      <c r="X4666">
        <f t="shared" si="2237"/>
        <v>8.6200000000008004</v>
      </c>
      <c r="Y4666">
        <f t="shared" si="2238"/>
        <v>0</v>
      </c>
      <c r="Z4666">
        <f t="shared" si="2239"/>
        <v>0</v>
      </c>
      <c r="AA4666" s="22">
        <f t="shared" si="2240"/>
        <v>0</v>
      </c>
      <c r="AB4666" s="22">
        <f t="shared" si="2241"/>
        <v>0</v>
      </c>
      <c r="AC4666" s="22">
        <f t="shared" si="2242"/>
        <v>0</v>
      </c>
      <c r="AD4666" s="22">
        <f t="shared" si="2243"/>
        <v>0</v>
      </c>
    </row>
    <row r="4667" spans="3:30" x14ac:dyDescent="0.25">
      <c r="E4667" s="11">
        <v>43202.625</v>
      </c>
      <c r="F4667" s="9">
        <v>12364.7</v>
      </c>
      <c r="G4667" s="9">
        <v>12371.96</v>
      </c>
      <c r="H4667" s="9">
        <v>12348.75</v>
      </c>
      <c r="I4667" s="9">
        <v>12364.04</v>
      </c>
      <c r="K4667" s="13">
        <f t="shared" si="2234"/>
        <v>-0.65999999999985448</v>
      </c>
      <c r="L4667" s="13">
        <f t="shared" si="2244"/>
        <v>78.56000000000131</v>
      </c>
      <c r="M4667" s="13">
        <f t="shared" si="2235"/>
        <v>23.209999999999127</v>
      </c>
      <c r="N4667" s="13"/>
      <c r="X4667">
        <f t="shared" si="2237"/>
        <v>0.65999999999985448</v>
      </c>
      <c r="Y4667">
        <f t="shared" si="2238"/>
        <v>0</v>
      </c>
      <c r="Z4667">
        <f t="shared" si="2239"/>
        <v>0</v>
      </c>
      <c r="AA4667" s="22">
        <f t="shared" si="2240"/>
        <v>0</v>
      </c>
      <c r="AB4667" s="22">
        <f t="shared" si="2241"/>
        <v>0</v>
      </c>
      <c r="AC4667" s="22">
        <f t="shared" si="2242"/>
        <v>0</v>
      </c>
      <c r="AD4667" s="22">
        <f t="shared" si="2243"/>
        <v>0</v>
      </c>
    </row>
    <row r="4668" spans="3:30" x14ac:dyDescent="0.25">
      <c r="E4668" s="12">
        <v>43202.666666666664</v>
      </c>
      <c r="F4668" s="10">
        <v>12364.54</v>
      </c>
      <c r="G4668" s="10">
        <v>12407.34</v>
      </c>
      <c r="H4668" s="10">
        <v>12363.05</v>
      </c>
      <c r="I4668" s="10">
        <v>12398.03</v>
      </c>
      <c r="K4668" s="13">
        <f t="shared" si="2234"/>
        <v>33.489999999999782</v>
      </c>
      <c r="L4668" s="13">
        <f t="shared" si="2244"/>
        <v>112.05000000000109</v>
      </c>
      <c r="M4668" s="13">
        <f t="shared" si="2235"/>
        <v>44.290000000000873</v>
      </c>
      <c r="N4668" s="13"/>
      <c r="X4668">
        <f t="shared" si="2237"/>
        <v>33.489999999999782</v>
      </c>
      <c r="Y4668">
        <f t="shared" si="2238"/>
        <v>0</v>
      </c>
      <c r="Z4668">
        <f t="shared" si="2239"/>
        <v>0</v>
      </c>
      <c r="AA4668" s="22">
        <f t="shared" si="2240"/>
        <v>0</v>
      </c>
      <c r="AB4668" s="22">
        <f t="shared" si="2241"/>
        <v>0</v>
      </c>
      <c r="AC4668" s="22">
        <f t="shared" si="2242"/>
        <v>0</v>
      </c>
      <c r="AD4668" s="22">
        <f t="shared" si="2243"/>
        <v>0</v>
      </c>
    </row>
    <row r="4669" spans="3:30" x14ac:dyDescent="0.25">
      <c r="E4669" s="11">
        <v>43202.708333333336</v>
      </c>
      <c r="F4669" s="9">
        <v>12397.28</v>
      </c>
      <c r="G4669" s="9">
        <v>12435.29</v>
      </c>
      <c r="H4669" s="9">
        <v>12393.64</v>
      </c>
      <c r="I4669" s="9">
        <v>12404.31</v>
      </c>
      <c r="K4669" s="13">
        <f t="shared" si="2234"/>
        <v>7.0299999999988358</v>
      </c>
      <c r="L4669" s="13">
        <f t="shared" si="2244"/>
        <v>119.07999999999993</v>
      </c>
      <c r="M4669" s="13">
        <f t="shared" si="2235"/>
        <v>41.650000000001455</v>
      </c>
      <c r="N4669" s="13"/>
      <c r="X4669">
        <f t="shared" si="2237"/>
        <v>7.0299999999988358</v>
      </c>
      <c r="Y4669">
        <f t="shared" si="2238"/>
        <v>0</v>
      </c>
      <c r="Z4669">
        <f t="shared" si="2239"/>
        <v>0</v>
      </c>
      <c r="AA4669" s="22">
        <f t="shared" si="2240"/>
        <v>0</v>
      </c>
      <c r="AB4669" s="22">
        <f t="shared" si="2241"/>
        <v>0</v>
      </c>
      <c r="AC4669" s="22">
        <f t="shared" si="2242"/>
        <v>0</v>
      </c>
      <c r="AD4669" s="22">
        <f t="shared" si="2243"/>
        <v>0</v>
      </c>
    </row>
    <row r="4670" spans="3:30" x14ac:dyDescent="0.25">
      <c r="E4670" s="12">
        <v>43202.75</v>
      </c>
      <c r="F4670" s="10">
        <v>12403.81</v>
      </c>
      <c r="G4670" s="10">
        <v>12425.13</v>
      </c>
      <c r="H4670" s="10">
        <v>12398.37</v>
      </c>
      <c r="I4670" s="10">
        <v>12408.91</v>
      </c>
      <c r="K4670" s="13">
        <f t="shared" si="2234"/>
        <v>5.1000000000003638</v>
      </c>
      <c r="L4670" s="13">
        <f t="shared" si="2244"/>
        <v>124.18000000000029</v>
      </c>
      <c r="M4670" s="13">
        <f t="shared" si="2235"/>
        <v>26.759999999998399</v>
      </c>
      <c r="N4670" s="13"/>
      <c r="X4670">
        <f t="shared" si="2237"/>
        <v>5.1000000000003638</v>
      </c>
      <c r="Y4670">
        <f t="shared" si="2238"/>
        <v>0</v>
      </c>
      <c r="Z4670">
        <f t="shared" si="2239"/>
        <v>0</v>
      </c>
      <c r="AA4670" s="22">
        <f t="shared" si="2240"/>
        <v>0</v>
      </c>
      <c r="AB4670" s="22">
        <f t="shared" si="2241"/>
        <v>0</v>
      </c>
      <c r="AC4670" s="22">
        <f t="shared" si="2242"/>
        <v>0</v>
      </c>
      <c r="AD4670" s="22">
        <f t="shared" si="2243"/>
        <v>0</v>
      </c>
    </row>
    <row r="4671" spans="3:30" x14ac:dyDescent="0.25">
      <c r="E4671" s="11">
        <v>43202.791666666664</v>
      </c>
      <c r="F4671" s="9">
        <v>12408.72</v>
      </c>
      <c r="G4671" s="9">
        <v>12423.36</v>
      </c>
      <c r="H4671" s="9">
        <v>12398.86</v>
      </c>
      <c r="I4671" s="9">
        <v>12415.66</v>
      </c>
      <c r="K4671" s="13">
        <f t="shared" si="2234"/>
        <v>6.9400000000005093</v>
      </c>
      <c r="L4671" s="13">
        <f t="shared" si="2244"/>
        <v>131.1200000000008</v>
      </c>
      <c r="M4671" s="13">
        <f t="shared" si="2235"/>
        <v>24.5</v>
      </c>
      <c r="N4671" s="13"/>
      <c r="X4671">
        <f t="shared" si="2237"/>
        <v>6.9400000000005093</v>
      </c>
      <c r="Y4671">
        <f t="shared" si="2238"/>
        <v>0</v>
      </c>
      <c r="Z4671">
        <f t="shared" si="2239"/>
        <v>0</v>
      </c>
      <c r="AA4671" s="22">
        <f t="shared" si="2240"/>
        <v>0</v>
      </c>
      <c r="AB4671" s="22">
        <f t="shared" si="2241"/>
        <v>0</v>
      </c>
      <c r="AC4671" s="22">
        <f t="shared" si="2242"/>
        <v>0</v>
      </c>
      <c r="AD4671" s="22">
        <f t="shared" si="2243"/>
        <v>0</v>
      </c>
    </row>
    <row r="4672" spans="3:30" x14ac:dyDescent="0.25">
      <c r="E4672" s="12">
        <v>43202.833333333336</v>
      </c>
      <c r="F4672" s="10">
        <v>12415.91</v>
      </c>
      <c r="G4672" s="10">
        <v>12418.66</v>
      </c>
      <c r="H4672" s="10">
        <v>12394.17</v>
      </c>
      <c r="I4672" s="10">
        <v>12407.67</v>
      </c>
      <c r="K4672" s="13">
        <f t="shared" si="2234"/>
        <v>-8.2399999999997817</v>
      </c>
      <c r="L4672" s="13">
        <f t="shared" si="2244"/>
        <v>122.88000000000102</v>
      </c>
      <c r="M4672" s="13">
        <f t="shared" si="2235"/>
        <v>24.489999999999782</v>
      </c>
      <c r="N4672" s="13"/>
      <c r="X4672">
        <f t="shared" si="2237"/>
        <v>8.2399999999997817</v>
      </c>
      <c r="Y4672">
        <f t="shared" si="2238"/>
        <v>0</v>
      </c>
      <c r="Z4672">
        <f t="shared" si="2239"/>
        <v>0</v>
      </c>
      <c r="AA4672" s="22">
        <f t="shared" si="2240"/>
        <v>0</v>
      </c>
      <c r="AB4672" s="22">
        <f t="shared" si="2241"/>
        <v>0</v>
      </c>
      <c r="AC4672" s="22">
        <f t="shared" si="2242"/>
        <v>0</v>
      </c>
      <c r="AD4672" s="22">
        <f t="shared" si="2243"/>
        <v>0</v>
      </c>
    </row>
    <row r="4673" spans="3:30" x14ac:dyDescent="0.25">
      <c r="E4673" s="11">
        <v>43202.875</v>
      </c>
      <c r="F4673" s="9">
        <v>12407.17</v>
      </c>
      <c r="G4673" s="9">
        <v>12423.16</v>
      </c>
      <c r="H4673" s="9">
        <v>12403.92</v>
      </c>
      <c r="I4673" s="9">
        <v>12415.92</v>
      </c>
      <c r="K4673" s="13">
        <f t="shared" si="2234"/>
        <v>8.75</v>
      </c>
      <c r="L4673" s="13">
        <f t="shared" si="2244"/>
        <v>131.63000000000102</v>
      </c>
      <c r="M4673" s="13">
        <f t="shared" si="2235"/>
        <v>19.239999999999782</v>
      </c>
      <c r="N4673" s="13"/>
      <c r="X4673">
        <f t="shared" si="2237"/>
        <v>8.75</v>
      </c>
      <c r="Y4673">
        <f t="shared" si="2238"/>
        <v>0</v>
      </c>
      <c r="Z4673">
        <f t="shared" si="2239"/>
        <v>0</v>
      </c>
      <c r="AA4673" s="22">
        <f t="shared" si="2240"/>
        <v>0</v>
      </c>
      <c r="AB4673" s="22">
        <f t="shared" si="2241"/>
        <v>0</v>
      </c>
      <c r="AC4673" s="22">
        <f t="shared" si="2242"/>
        <v>0</v>
      </c>
      <c r="AD4673" s="22">
        <f t="shared" si="2243"/>
        <v>0</v>
      </c>
    </row>
    <row r="4674" spans="3:30" x14ac:dyDescent="0.25">
      <c r="E4674" s="12">
        <v>43202.916666666664</v>
      </c>
      <c r="F4674" s="10">
        <v>12415.67</v>
      </c>
      <c r="G4674" s="10">
        <v>12430.41</v>
      </c>
      <c r="H4674" s="10">
        <v>12408.17</v>
      </c>
      <c r="I4674" s="10">
        <v>12424.82</v>
      </c>
      <c r="K4674" s="13">
        <f t="shared" si="2234"/>
        <v>9.1499999999996362</v>
      </c>
      <c r="L4674" s="13">
        <f t="shared" si="2244"/>
        <v>140.78000000000065</v>
      </c>
      <c r="M4674" s="13">
        <f t="shared" si="2235"/>
        <v>22.239999999999782</v>
      </c>
      <c r="N4674" s="13"/>
      <c r="X4674">
        <f t="shared" si="2237"/>
        <v>9.1499999999996362</v>
      </c>
      <c r="Y4674">
        <f t="shared" si="2238"/>
        <v>0</v>
      </c>
      <c r="Z4674">
        <f t="shared" si="2239"/>
        <v>0</v>
      </c>
      <c r="AA4674" s="22">
        <f t="shared" si="2240"/>
        <v>0</v>
      </c>
      <c r="AB4674" s="22">
        <f t="shared" si="2241"/>
        <v>0</v>
      </c>
      <c r="AC4674" s="22">
        <f t="shared" si="2242"/>
        <v>0</v>
      </c>
      <c r="AD4674" s="22">
        <f t="shared" si="2243"/>
        <v>0</v>
      </c>
    </row>
    <row r="4675" spans="3:30" hidden="1" x14ac:dyDescent="0.25">
      <c r="E4675" s="11">
        <v>43202.958333333336</v>
      </c>
      <c r="F4675" s="9">
        <v>12421.32</v>
      </c>
      <c r="G4675" s="9">
        <v>12431.82</v>
      </c>
      <c r="H4675" s="9">
        <v>12417.82</v>
      </c>
      <c r="I4675" s="9">
        <v>12430.65</v>
      </c>
    </row>
    <row r="4676" spans="3:30" hidden="1" x14ac:dyDescent="0.25">
      <c r="E4676" s="12">
        <v>43203.041666666664</v>
      </c>
      <c r="F4676" s="10">
        <v>12430.65</v>
      </c>
      <c r="G4676" s="10">
        <v>12430.65</v>
      </c>
      <c r="H4676" s="10">
        <v>12385.69</v>
      </c>
      <c r="I4676" s="10">
        <v>12392.52</v>
      </c>
    </row>
    <row r="4677" spans="3:30" hidden="1" x14ac:dyDescent="0.25">
      <c r="E4677" s="11">
        <v>43203.083333333336</v>
      </c>
      <c r="F4677" s="9">
        <v>12393.1</v>
      </c>
      <c r="G4677" s="9">
        <v>12410.68</v>
      </c>
      <c r="H4677" s="9">
        <v>12392.69</v>
      </c>
      <c r="I4677" s="9">
        <v>12406.69</v>
      </c>
    </row>
    <row r="4678" spans="3:30" hidden="1" x14ac:dyDescent="0.25">
      <c r="E4678" s="12">
        <v>43203.125</v>
      </c>
      <c r="F4678" s="10">
        <v>12407.85</v>
      </c>
      <c r="G4678" s="10">
        <v>12414.85</v>
      </c>
      <c r="H4678" s="10">
        <v>12385.7</v>
      </c>
      <c r="I4678" s="10">
        <v>12401.7</v>
      </c>
    </row>
    <row r="4679" spans="3:30" hidden="1" x14ac:dyDescent="0.25">
      <c r="E4679" s="11">
        <v>43203.166666666664</v>
      </c>
      <c r="F4679" s="9">
        <v>12401.68</v>
      </c>
      <c r="G4679" s="9">
        <v>12416.84</v>
      </c>
      <c r="H4679" s="9">
        <v>12400.35</v>
      </c>
      <c r="I4679" s="9">
        <v>12407.35</v>
      </c>
    </row>
    <row r="4680" spans="3:30" hidden="1" x14ac:dyDescent="0.25">
      <c r="E4680" s="12">
        <v>43203.208333333336</v>
      </c>
      <c r="F4680" s="10">
        <v>12408.51</v>
      </c>
      <c r="G4680" s="10">
        <v>12412.01</v>
      </c>
      <c r="H4680" s="10">
        <v>12400.19</v>
      </c>
      <c r="I4680" s="10">
        <v>12407.18</v>
      </c>
    </row>
    <row r="4681" spans="3:30" hidden="1" x14ac:dyDescent="0.25">
      <c r="E4681" s="11">
        <v>43203.25</v>
      </c>
      <c r="F4681" s="9">
        <v>12407.19</v>
      </c>
      <c r="G4681" s="9">
        <v>12413.02</v>
      </c>
      <c r="H4681" s="9">
        <v>12400.19</v>
      </c>
      <c r="I4681" s="9">
        <v>12408.36</v>
      </c>
    </row>
    <row r="4682" spans="3:30" hidden="1" x14ac:dyDescent="0.25">
      <c r="E4682" s="12">
        <v>43203.291666666664</v>
      </c>
      <c r="F4682" s="10">
        <v>12407.19</v>
      </c>
      <c r="G4682" s="10">
        <v>12417.95</v>
      </c>
      <c r="H4682" s="10">
        <v>12407.18</v>
      </c>
      <c r="I4682" s="10">
        <v>12415.62</v>
      </c>
    </row>
    <row r="4683" spans="3:30" x14ac:dyDescent="0.25">
      <c r="C4683">
        <v>1</v>
      </c>
      <c r="E4683" s="11">
        <v>43203.333333333336</v>
      </c>
      <c r="F4683" s="9">
        <v>12415.62</v>
      </c>
      <c r="G4683" s="9">
        <v>12432.45</v>
      </c>
      <c r="H4683" s="9">
        <v>12414.47</v>
      </c>
      <c r="I4683" s="9">
        <v>12424.25</v>
      </c>
      <c r="K4683" s="13">
        <f t="shared" ref="K4683:K4697" si="2245">I4683-F4683</f>
        <v>8.6299999999991996</v>
      </c>
      <c r="L4683" s="13">
        <v>0</v>
      </c>
      <c r="M4683" s="13">
        <f t="shared" ref="M4683:M4697" si="2246">G4683-H4683</f>
        <v>17.980000000001382</v>
      </c>
      <c r="N4683" s="13">
        <f t="shared" ref="N4683" si="2247">I4697-F4683</f>
        <v>32.670000000000073</v>
      </c>
      <c r="O4683" s="18">
        <f>IF(K4683*N4683&gt;0,1,0)</f>
        <v>1</v>
      </c>
      <c r="S4683" s="13">
        <f>MAX(G4683:G4699)</f>
        <v>12557.01</v>
      </c>
      <c r="X4683">
        <f t="shared" ref="X4683:X4697" si="2248">ABS(K4683)</f>
        <v>8.6299999999991996</v>
      </c>
      <c r="Y4683">
        <f t="shared" ref="Y4683:Y4697" si="2249">ABS(N4683)</f>
        <v>32.670000000000073</v>
      </c>
      <c r="Z4683">
        <f t="shared" ref="Z4683:Z4697" si="2250">IF(S4683&lt;1000,ABS(S4683),0)</f>
        <v>0</v>
      </c>
      <c r="AA4683" s="22">
        <f t="shared" ref="AA4683:AA4697" si="2251">ABS(P4683)</f>
        <v>0</v>
      </c>
      <c r="AB4683" s="22">
        <f t="shared" ref="AB4683:AB4697" si="2252">ABS(Q4683)</f>
        <v>0</v>
      </c>
      <c r="AC4683" s="22">
        <f t="shared" ref="AC4683:AC4697" si="2253">IF(O4683=1,ABS(P4684),0)</f>
        <v>0.57000000000000339</v>
      </c>
      <c r="AD4683" s="22">
        <f t="shared" ref="AD4683:AD4697" si="2254">IF(O4683=0,ABS(Q4684),0)</f>
        <v>0</v>
      </c>
    </row>
    <row r="4684" spans="3:30" x14ac:dyDescent="0.25">
      <c r="E4684" s="12">
        <v>43203.375</v>
      </c>
      <c r="F4684" s="10">
        <v>12418.86</v>
      </c>
      <c r="G4684" s="10">
        <v>12468.84</v>
      </c>
      <c r="H4684" s="10">
        <v>12418.36</v>
      </c>
      <c r="I4684" s="10">
        <v>12468.34</v>
      </c>
      <c r="K4684" s="13">
        <f t="shared" si="2245"/>
        <v>49.479999999999563</v>
      </c>
      <c r="L4684" s="13">
        <f t="shared" ref="L4684:L4697" si="2255">L4683+K4684</f>
        <v>49.479999999999563</v>
      </c>
      <c r="M4684" s="13">
        <f t="shared" si="2246"/>
        <v>50.479999999999563</v>
      </c>
      <c r="N4684" s="13"/>
      <c r="P4684">
        <f>_xlfn.IFS(K4683&lt;0,MIN(L4683:L4697),K4683&gt;0,MAX(L4683:L4697))/S4662</f>
        <v>0.57000000000000339</v>
      </c>
      <c r="Q4684">
        <f>_xlfn.IFS(K4683&lt;0,MAX(L4683:L4697),K4683&gt;0,MIN(L4683:L4697))/S4662</f>
        <v>0</v>
      </c>
      <c r="S4684" s="13">
        <f>MIN(H4683:H4699)</f>
        <v>12396.16</v>
      </c>
      <c r="X4684">
        <f t="shared" si="2248"/>
        <v>49.479999999999563</v>
      </c>
      <c r="Y4684">
        <f t="shared" si="2249"/>
        <v>0</v>
      </c>
      <c r="Z4684">
        <f t="shared" si="2250"/>
        <v>0</v>
      </c>
      <c r="AA4684" s="22">
        <f t="shared" si="2251"/>
        <v>0.57000000000000339</v>
      </c>
      <c r="AB4684" s="22">
        <f t="shared" si="2252"/>
        <v>0</v>
      </c>
      <c r="AC4684" s="22">
        <f t="shared" si="2253"/>
        <v>0</v>
      </c>
      <c r="AD4684" s="22">
        <f t="shared" si="2254"/>
        <v>0</v>
      </c>
    </row>
    <row r="4685" spans="3:30" x14ac:dyDescent="0.25">
      <c r="E4685" s="11">
        <v>43203.416666666664</v>
      </c>
      <c r="F4685" s="9">
        <v>12465.37</v>
      </c>
      <c r="G4685" s="9">
        <v>12465.37</v>
      </c>
      <c r="H4685" s="9">
        <v>12432.35</v>
      </c>
      <c r="I4685" s="9">
        <v>12454.97</v>
      </c>
      <c r="K4685" s="13">
        <f t="shared" si="2245"/>
        <v>-10.400000000001455</v>
      </c>
      <c r="L4685" s="13">
        <f t="shared" si="2255"/>
        <v>39.079999999998108</v>
      </c>
      <c r="M4685" s="13">
        <f t="shared" si="2246"/>
        <v>33.020000000000437</v>
      </c>
      <c r="N4685" s="13"/>
      <c r="S4685" s="13">
        <f>S4683-S4684</f>
        <v>160.85000000000036</v>
      </c>
      <c r="X4685">
        <f t="shared" si="2248"/>
        <v>10.400000000001455</v>
      </c>
      <c r="Y4685">
        <f t="shared" si="2249"/>
        <v>0</v>
      </c>
      <c r="Z4685">
        <f t="shared" si="2250"/>
        <v>160.85000000000036</v>
      </c>
      <c r="AA4685" s="22">
        <f t="shared" si="2251"/>
        <v>0</v>
      </c>
      <c r="AB4685" s="22">
        <f t="shared" si="2252"/>
        <v>0</v>
      </c>
      <c r="AC4685" s="22">
        <f t="shared" si="2253"/>
        <v>0</v>
      </c>
      <c r="AD4685" s="22">
        <f t="shared" si="2254"/>
        <v>0</v>
      </c>
    </row>
    <row r="4686" spans="3:30" x14ac:dyDescent="0.25">
      <c r="E4686" s="12">
        <v>43203.458333333336</v>
      </c>
      <c r="F4686" s="10">
        <v>12454.72</v>
      </c>
      <c r="G4686" s="10">
        <v>12484.37</v>
      </c>
      <c r="H4686" s="10">
        <v>12450.24</v>
      </c>
      <c r="I4686" s="10">
        <v>12470.2</v>
      </c>
      <c r="K4686" s="13">
        <f t="shared" si="2245"/>
        <v>15.480000000001382</v>
      </c>
      <c r="L4686" s="13">
        <f t="shared" si="2255"/>
        <v>54.559999999999491</v>
      </c>
      <c r="M4686" s="13">
        <f t="shared" si="2246"/>
        <v>34.130000000001019</v>
      </c>
      <c r="N4686" s="13"/>
      <c r="X4686">
        <f t="shared" si="2248"/>
        <v>15.480000000001382</v>
      </c>
      <c r="Y4686">
        <f t="shared" si="2249"/>
        <v>0</v>
      </c>
      <c r="Z4686">
        <f t="shared" si="2250"/>
        <v>0</v>
      </c>
      <c r="AA4686" s="22">
        <f t="shared" si="2251"/>
        <v>0</v>
      </c>
      <c r="AB4686" s="22">
        <f t="shared" si="2252"/>
        <v>0</v>
      </c>
      <c r="AC4686" s="22">
        <f t="shared" si="2253"/>
        <v>0</v>
      </c>
      <c r="AD4686" s="22">
        <f t="shared" si="2254"/>
        <v>0</v>
      </c>
    </row>
    <row r="4687" spans="3:30" x14ac:dyDescent="0.25">
      <c r="E4687" s="11">
        <v>43203.5</v>
      </c>
      <c r="F4687" s="9">
        <v>12469.71</v>
      </c>
      <c r="G4687" s="9">
        <v>12508.99</v>
      </c>
      <c r="H4687" s="9">
        <v>12460.24</v>
      </c>
      <c r="I4687" s="9">
        <v>12507.05</v>
      </c>
      <c r="K4687" s="13">
        <f t="shared" si="2245"/>
        <v>37.340000000000146</v>
      </c>
      <c r="L4687" s="13">
        <f t="shared" si="2255"/>
        <v>91.899999999999636</v>
      </c>
      <c r="M4687" s="13">
        <f t="shared" si="2246"/>
        <v>48.75</v>
      </c>
      <c r="N4687" s="13"/>
      <c r="X4687">
        <f t="shared" si="2248"/>
        <v>37.340000000000146</v>
      </c>
      <c r="Y4687">
        <f t="shared" si="2249"/>
        <v>0</v>
      </c>
      <c r="Z4687">
        <f t="shared" si="2250"/>
        <v>0</v>
      </c>
      <c r="AA4687" s="22">
        <f t="shared" si="2251"/>
        <v>0</v>
      </c>
      <c r="AB4687" s="22">
        <f t="shared" si="2252"/>
        <v>0</v>
      </c>
      <c r="AC4687" s="22">
        <f t="shared" si="2253"/>
        <v>0</v>
      </c>
      <c r="AD4687" s="22">
        <f t="shared" si="2254"/>
        <v>0</v>
      </c>
    </row>
    <row r="4688" spans="3:30" x14ac:dyDescent="0.25">
      <c r="E4688" s="12">
        <v>43203.541666666664</v>
      </c>
      <c r="F4688" s="10">
        <v>12507.55</v>
      </c>
      <c r="G4688" s="10">
        <v>12517.04</v>
      </c>
      <c r="H4688" s="10">
        <v>12488.28</v>
      </c>
      <c r="I4688" s="10">
        <v>12510.74</v>
      </c>
      <c r="K4688" s="13">
        <f t="shared" si="2245"/>
        <v>3.1900000000005093</v>
      </c>
      <c r="L4688" s="13">
        <f t="shared" si="2255"/>
        <v>95.090000000000146</v>
      </c>
      <c r="M4688" s="13">
        <f t="shared" si="2246"/>
        <v>28.760000000000218</v>
      </c>
      <c r="N4688" s="13"/>
      <c r="X4688">
        <f t="shared" si="2248"/>
        <v>3.1900000000005093</v>
      </c>
      <c r="Y4688">
        <f t="shared" si="2249"/>
        <v>0</v>
      </c>
      <c r="Z4688">
        <f t="shared" si="2250"/>
        <v>0</v>
      </c>
      <c r="AA4688" s="22">
        <f t="shared" si="2251"/>
        <v>0</v>
      </c>
      <c r="AB4688" s="22">
        <f t="shared" si="2252"/>
        <v>0</v>
      </c>
      <c r="AC4688" s="22">
        <f t="shared" si="2253"/>
        <v>0</v>
      </c>
      <c r="AD4688" s="22">
        <f t="shared" si="2254"/>
        <v>0</v>
      </c>
    </row>
    <row r="4689" spans="5:30" x14ac:dyDescent="0.25">
      <c r="E4689" s="11">
        <v>43203.583333333336</v>
      </c>
      <c r="F4689" s="9">
        <v>12510.99</v>
      </c>
      <c r="G4689" s="9">
        <v>12512.83</v>
      </c>
      <c r="H4689" s="9">
        <v>12496.62</v>
      </c>
      <c r="I4689" s="9">
        <v>12507.05</v>
      </c>
      <c r="K4689" s="13">
        <f t="shared" si="2245"/>
        <v>-3.9400000000005093</v>
      </c>
      <c r="L4689" s="13">
        <f t="shared" si="2255"/>
        <v>91.149999999999636</v>
      </c>
      <c r="M4689" s="13">
        <f t="shared" si="2246"/>
        <v>16.209999999999127</v>
      </c>
      <c r="N4689" s="13"/>
      <c r="X4689">
        <f t="shared" si="2248"/>
        <v>3.9400000000005093</v>
      </c>
      <c r="Y4689">
        <f t="shared" si="2249"/>
        <v>0</v>
      </c>
      <c r="Z4689">
        <f t="shared" si="2250"/>
        <v>0</v>
      </c>
      <c r="AA4689" s="22">
        <f t="shared" si="2251"/>
        <v>0</v>
      </c>
      <c r="AB4689" s="22">
        <f t="shared" si="2252"/>
        <v>0</v>
      </c>
      <c r="AC4689" s="22">
        <f t="shared" si="2253"/>
        <v>0</v>
      </c>
      <c r="AD4689" s="22">
        <f t="shared" si="2254"/>
        <v>0</v>
      </c>
    </row>
    <row r="4690" spans="5:30" x14ac:dyDescent="0.25">
      <c r="E4690" s="12">
        <v>43203.625</v>
      </c>
      <c r="F4690" s="10">
        <v>12507.3</v>
      </c>
      <c r="G4690" s="10">
        <v>12525.52</v>
      </c>
      <c r="H4690" s="10">
        <v>12497.5</v>
      </c>
      <c r="I4690" s="10">
        <v>12514.76</v>
      </c>
      <c r="K4690" s="13">
        <f t="shared" si="2245"/>
        <v>7.4600000000009459</v>
      </c>
      <c r="L4690" s="13">
        <f t="shared" si="2255"/>
        <v>98.610000000000582</v>
      </c>
      <c r="M4690" s="13">
        <f t="shared" si="2246"/>
        <v>28.020000000000437</v>
      </c>
      <c r="N4690" s="13"/>
      <c r="X4690">
        <f t="shared" si="2248"/>
        <v>7.4600000000009459</v>
      </c>
      <c r="Y4690">
        <f t="shared" si="2249"/>
        <v>0</v>
      </c>
      <c r="Z4690">
        <f t="shared" si="2250"/>
        <v>0</v>
      </c>
      <c r="AA4690" s="22">
        <f t="shared" si="2251"/>
        <v>0</v>
      </c>
      <c r="AB4690" s="22">
        <f t="shared" si="2252"/>
        <v>0</v>
      </c>
      <c r="AC4690" s="22">
        <f t="shared" si="2253"/>
        <v>0</v>
      </c>
      <c r="AD4690" s="22">
        <f t="shared" si="2254"/>
        <v>0</v>
      </c>
    </row>
    <row r="4691" spans="5:30" x14ac:dyDescent="0.25">
      <c r="E4691" s="11">
        <v>43203.666666666664</v>
      </c>
      <c r="F4691" s="9">
        <v>12514.26</v>
      </c>
      <c r="G4691" s="9">
        <v>12516.71</v>
      </c>
      <c r="H4691" s="9">
        <v>12451.68</v>
      </c>
      <c r="I4691" s="9">
        <v>12455.39</v>
      </c>
      <c r="K4691" s="13">
        <f t="shared" si="2245"/>
        <v>-58.8700000000008</v>
      </c>
      <c r="L4691" s="13">
        <f t="shared" si="2255"/>
        <v>39.739999999999782</v>
      </c>
      <c r="M4691" s="13">
        <f t="shared" si="2246"/>
        <v>65.029999999998836</v>
      </c>
      <c r="N4691" s="13"/>
      <c r="X4691">
        <f t="shared" si="2248"/>
        <v>58.8700000000008</v>
      </c>
      <c r="Y4691">
        <f t="shared" si="2249"/>
        <v>0</v>
      </c>
      <c r="Z4691">
        <f t="shared" si="2250"/>
        <v>0</v>
      </c>
      <c r="AA4691" s="22">
        <f t="shared" si="2251"/>
        <v>0</v>
      </c>
      <c r="AB4691" s="22">
        <f t="shared" si="2252"/>
        <v>0</v>
      </c>
      <c r="AC4691" s="22">
        <f t="shared" si="2253"/>
        <v>0</v>
      </c>
      <c r="AD4691" s="22">
        <f t="shared" si="2254"/>
        <v>0</v>
      </c>
    </row>
    <row r="4692" spans="5:30" x14ac:dyDescent="0.25">
      <c r="E4692" s="12">
        <v>43203.708333333336</v>
      </c>
      <c r="F4692" s="10">
        <v>12454.39</v>
      </c>
      <c r="G4692" s="10">
        <v>12473.51</v>
      </c>
      <c r="H4692" s="10">
        <v>12409.73</v>
      </c>
      <c r="I4692" s="10">
        <v>12423.54</v>
      </c>
      <c r="K4692" s="13">
        <f t="shared" si="2245"/>
        <v>-30.849999999998545</v>
      </c>
      <c r="L4692" s="13">
        <f t="shared" si="2255"/>
        <v>8.8900000000012369</v>
      </c>
      <c r="M4692" s="13">
        <f t="shared" si="2246"/>
        <v>63.780000000000655</v>
      </c>
      <c r="N4692" s="13"/>
      <c r="X4692">
        <f t="shared" si="2248"/>
        <v>30.849999999998545</v>
      </c>
      <c r="Y4692">
        <f t="shared" si="2249"/>
        <v>0</v>
      </c>
      <c r="Z4692">
        <f t="shared" si="2250"/>
        <v>0</v>
      </c>
      <c r="AA4692" s="22">
        <f t="shared" si="2251"/>
        <v>0</v>
      </c>
      <c r="AB4692" s="22">
        <f t="shared" si="2252"/>
        <v>0</v>
      </c>
      <c r="AC4692" s="22">
        <f t="shared" si="2253"/>
        <v>0</v>
      </c>
      <c r="AD4692" s="22">
        <f t="shared" si="2254"/>
        <v>0</v>
      </c>
    </row>
    <row r="4693" spans="5:30" x14ac:dyDescent="0.25">
      <c r="E4693" s="11">
        <v>43203.75</v>
      </c>
      <c r="F4693" s="9">
        <v>12423.29</v>
      </c>
      <c r="G4693" s="9">
        <v>12449.69</v>
      </c>
      <c r="H4693" s="9">
        <v>12410.93</v>
      </c>
      <c r="I4693" s="9">
        <v>12446.26</v>
      </c>
      <c r="K4693" s="13">
        <f t="shared" si="2245"/>
        <v>22.969999999999345</v>
      </c>
      <c r="L4693" s="13">
        <f t="shared" si="2255"/>
        <v>31.860000000000582</v>
      </c>
      <c r="M4693" s="13">
        <f t="shared" si="2246"/>
        <v>38.760000000000218</v>
      </c>
      <c r="N4693" s="13"/>
      <c r="X4693">
        <f t="shared" si="2248"/>
        <v>22.969999999999345</v>
      </c>
      <c r="Y4693">
        <f t="shared" si="2249"/>
        <v>0</v>
      </c>
      <c r="Z4693">
        <f t="shared" si="2250"/>
        <v>0</v>
      </c>
      <c r="AA4693" s="22">
        <f t="shared" si="2251"/>
        <v>0</v>
      </c>
      <c r="AB4693" s="22">
        <f t="shared" si="2252"/>
        <v>0</v>
      </c>
      <c r="AC4693" s="22">
        <f t="shared" si="2253"/>
        <v>0</v>
      </c>
      <c r="AD4693" s="22">
        <f t="shared" si="2254"/>
        <v>0</v>
      </c>
    </row>
    <row r="4694" spans="5:30" x14ac:dyDescent="0.25">
      <c r="E4694" s="12">
        <v>43203.791666666664</v>
      </c>
      <c r="F4694" s="10">
        <v>12446.02</v>
      </c>
      <c r="G4694" s="10">
        <v>12454.72</v>
      </c>
      <c r="H4694" s="10">
        <v>12430.82</v>
      </c>
      <c r="I4694" s="10">
        <v>12443.37</v>
      </c>
      <c r="K4694" s="13">
        <f t="shared" si="2245"/>
        <v>-2.6499999999996362</v>
      </c>
      <c r="L4694" s="13">
        <f t="shared" si="2255"/>
        <v>29.210000000000946</v>
      </c>
      <c r="M4694" s="13">
        <f t="shared" si="2246"/>
        <v>23.899999999999636</v>
      </c>
      <c r="N4694" s="13"/>
      <c r="X4694">
        <f t="shared" si="2248"/>
        <v>2.6499999999996362</v>
      </c>
      <c r="Y4694">
        <f t="shared" si="2249"/>
        <v>0</v>
      </c>
      <c r="Z4694">
        <f t="shared" si="2250"/>
        <v>0</v>
      </c>
      <c r="AA4694" s="22">
        <f t="shared" si="2251"/>
        <v>0</v>
      </c>
      <c r="AB4694" s="22">
        <f t="shared" si="2252"/>
        <v>0</v>
      </c>
      <c r="AC4694" s="22">
        <f t="shared" si="2253"/>
        <v>0</v>
      </c>
      <c r="AD4694" s="22">
        <f t="shared" si="2254"/>
        <v>0</v>
      </c>
    </row>
    <row r="4695" spans="5:30" x14ac:dyDescent="0.25">
      <c r="E4695" s="11">
        <v>43203.833333333336</v>
      </c>
      <c r="F4695" s="9">
        <v>12443.12</v>
      </c>
      <c r="G4695" s="9">
        <v>12450.87</v>
      </c>
      <c r="H4695" s="9">
        <v>12438.13</v>
      </c>
      <c r="I4695" s="9">
        <v>12440.63</v>
      </c>
      <c r="K4695" s="13">
        <f t="shared" si="2245"/>
        <v>-2.4900000000016007</v>
      </c>
      <c r="L4695" s="13">
        <f t="shared" si="2255"/>
        <v>26.719999999999345</v>
      </c>
      <c r="M4695" s="13">
        <f t="shared" si="2246"/>
        <v>12.740000000001601</v>
      </c>
      <c r="N4695" s="13"/>
      <c r="X4695">
        <f t="shared" si="2248"/>
        <v>2.4900000000016007</v>
      </c>
      <c r="Y4695">
        <f t="shared" si="2249"/>
        <v>0</v>
      </c>
      <c r="Z4695">
        <f t="shared" si="2250"/>
        <v>0</v>
      </c>
      <c r="AA4695" s="22">
        <f t="shared" si="2251"/>
        <v>0</v>
      </c>
      <c r="AB4695" s="22">
        <f t="shared" si="2252"/>
        <v>0</v>
      </c>
      <c r="AC4695" s="22">
        <f t="shared" si="2253"/>
        <v>0</v>
      </c>
      <c r="AD4695" s="22">
        <f t="shared" si="2254"/>
        <v>0</v>
      </c>
    </row>
    <row r="4696" spans="5:30" x14ac:dyDescent="0.25">
      <c r="E4696" s="12">
        <v>43203.875</v>
      </c>
      <c r="F4696" s="10">
        <v>12440.38</v>
      </c>
      <c r="G4696" s="10">
        <v>12444.63</v>
      </c>
      <c r="H4696" s="10">
        <v>12427.14</v>
      </c>
      <c r="I4696" s="10">
        <v>12430.39</v>
      </c>
      <c r="K4696" s="13">
        <f t="shared" si="2245"/>
        <v>-9.9899999999997817</v>
      </c>
      <c r="L4696" s="13">
        <f t="shared" si="2255"/>
        <v>16.729999999999563</v>
      </c>
      <c r="M4696" s="13">
        <f t="shared" si="2246"/>
        <v>17.489999999999782</v>
      </c>
      <c r="N4696" s="13"/>
      <c r="X4696">
        <f t="shared" si="2248"/>
        <v>9.9899999999997817</v>
      </c>
      <c r="Y4696">
        <f t="shared" si="2249"/>
        <v>0</v>
      </c>
      <c r="Z4696">
        <f t="shared" si="2250"/>
        <v>0</v>
      </c>
      <c r="AA4696" s="22">
        <f t="shared" si="2251"/>
        <v>0</v>
      </c>
      <c r="AB4696" s="22">
        <f t="shared" si="2252"/>
        <v>0</v>
      </c>
      <c r="AC4696" s="22">
        <f t="shared" si="2253"/>
        <v>0</v>
      </c>
      <c r="AD4696" s="22">
        <f t="shared" si="2254"/>
        <v>0</v>
      </c>
    </row>
    <row r="4697" spans="5:30" x14ac:dyDescent="0.25">
      <c r="E4697" s="11">
        <v>43203.916666666664</v>
      </c>
      <c r="F4697" s="9">
        <v>12430.14</v>
      </c>
      <c r="G4697" s="9">
        <v>12448.89</v>
      </c>
      <c r="H4697" s="9">
        <v>12396.16</v>
      </c>
      <c r="I4697" s="9">
        <v>12448.29</v>
      </c>
      <c r="K4697" s="13">
        <f t="shared" si="2245"/>
        <v>18.150000000001455</v>
      </c>
      <c r="L4697" s="13">
        <f t="shared" si="2255"/>
        <v>34.880000000001019</v>
      </c>
      <c r="M4697" s="13">
        <f t="shared" si="2246"/>
        <v>52.729999999999563</v>
      </c>
      <c r="N4697" s="13"/>
      <c r="X4697">
        <f t="shared" si="2248"/>
        <v>18.150000000001455</v>
      </c>
      <c r="Y4697">
        <f t="shared" si="2249"/>
        <v>0</v>
      </c>
      <c r="Z4697">
        <f t="shared" si="2250"/>
        <v>0</v>
      </c>
      <c r="AA4697" s="22">
        <f t="shared" si="2251"/>
        <v>0</v>
      </c>
      <c r="AB4697" s="22">
        <f t="shared" si="2252"/>
        <v>0</v>
      </c>
      <c r="AC4697" s="22">
        <f t="shared" si="2253"/>
        <v>0</v>
      </c>
      <c r="AD4697" s="22">
        <f t="shared" si="2254"/>
        <v>0</v>
      </c>
    </row>
    <row r="4698" spans="5:30" hidden="1" x14ac:dyDescent="0.25">
      <c r="E4698" s="12">
        <v>43206.041666666664</v>
      </c>
      <c r="F4698" s="10">
        <v>12448.29</v>
      </c>
      <c r="G4698" s="10">
        <v>12557.01</v>
      </c>
      <c r="H4698" s="10">
        <v>12448.29</v>
      </c>
      <c r="I4698" s="10">
        <v>12542.8</v>
      </c>
    </row>
    <row r="4699" spans="5:30" hidden="1" x14ac:dyDescent="0.25">
      <c r="E4699" s="11">
        <v>43206.083333333336</v>
      </c>
      <c r="F4699" s="9">
        <v>12542.8</v>
      </c>
      <c r="G4699" s="9">
        <v>12546.31</v>
      </c>
      <c r="H4699" s="9">
        <v>12533.6</v>
      </c>
      <c r="I4699" s="9">
        <v>12537.12</v>
      </c>
    </row>
    <row r="4700" spans="5:30" hidden="1" x14ac:dyDescent="0.25">
      <c r="E4700" s="12">
        <v>43206.125</v>
      </c>
      <c r="F4700" s="10">
        <v>12535.94</v>
      </c>
      <c r="G4700" s="10">
        <v>12536.12</v>
      </c>
      <c r="H4700" s="10">
        <v>12512.54</v>
      </c>
      <c r="I4700" s="10">
        <v>12524.59</v>
      </c>
    </row>
    <row r="4701" spans="5:30" hidden="1" x14ac:dyDescent="0.25">
      <c r="E4701" s="11">
        <v>43206.166666666664</v>
      </c>
      <c r="F4701" s="9">
        <v>12524.59</v>
      </c>
      <c r="G4701" s="9">
        <v>12524.59</v>
      </c>
      <c r="H4701" s="9">
        <v>12500.17</v>
      </c>
      <c r="I4701" s="9">
        <v>12504.86</v>
      </c>
    </row>
    <row r="4702" spans="5:30" hidden="1" x14ac:dyDescent="0.25">
      <c r="E4702" s="12">
        <v>43206.208333333336</v>
      </c>
      <c r="F4702" s="10">
        <v>12503.69</v>
      </c>
      <c r="G4702" s="10">
        <v>12511.89</v>
      </c>
      <c r="H4702" s="10">
        <v>12489.64</v>
      </c>
      <c r="I4702" s="10">
        <v>12490.81</v>
      </c>
    </row>
    <row r="4703" spans="5:30" hidden="1" x14ac:dyDescent="0.25">
      <c r="E4703" s="11">
        <v>43206.25</v>
      </c>
      <c r="F4703" s="9">
        <v>12491.39</v>
      </c>
      <c r="G4703" s="9">
        <v>12497.17</v>
      </c>
      <c r="H4703" s="9">
        <v>12482.61</v>
      </c>
      <c r="I4703" s="9">
        <v>12491.23</v>
      </c>
    </row>
    <row r="4704" spans="5:30" hidden="1" x14ac:dyDescent="0.25">
      <c r="E4704" s="12">
        <v>43206.291666666664</v>
      </c>
      <c r="F4704" s="10">
        <v>12490.64</v>
      </c>
      <c r="G4704" s="10">
        <v>12518.76</v>
      </c>
      <c r="H4704" s="10">
        <v>12490.64</v>
      </c>
      <c r="I4704" s="10">
        <v>12507.58</v>
      </c>
    </row>
    <row r="4705" spans="3:30" x14ac:dyDescent="0.25">
      <c r="C4705">
        <v>1</v>
      </c>
      <c r="E4705" s="11">
        <v>43206.333333333336</v>
      </c>
      <c r="F4705" s="9">
        <v>12506.4</v>
      </c>
      <c r="G4705" s="9">
        <v>12506.99</v>
      </c>
      <c r="H4705" s="9">
        <v>12481.78</v>
      </c>
      <c r="I4705" s="9">
        <v>12486.02</v>
      </c>
      <c r="K4705" s="13">
        <f t="shared" ref="K4705:K4719" si="2256">I4705-F4705</f>
        <v>-20.3799999999992</v>
      </c>
      <c r="L4705" s="13">
        <v>0</v>
      </c>
      <c r="M4705" s="13">
        <f t="shared" ref="M4705:M4719" si="2257">G4705-H4705</f>
        <v>25.209999999999127</v>
      </c>
      <c r="N4705" s="13">
        <f t="shared" ref="N4705" si="2258">I4719-F4705</f>
        <v>-91.299999999999272</v>
      </c>
      <c r="O4705" s="18">
        <f>IF(K4705*N4705&gt;0,1,0)</f>
        <v>1</v>
      </c>
      <c r="S4705" s="13">
        <f>MAX(G4705:G4721)</f>
        <v>12506.99</v>
      </c>
      <c r="X4705">
        <f t="shared" ref="X4705:X4719" si="2259">ABS(K4705)</f>
        <v>20.3799999999992</v>
      </c>
      <c r="Y4705">
        <f t="shared" ref="Y4705:Y4719" si="2260">ABS(N4705)</f>
        <v>91.299999999999272</v>
      </c>
      <c r="Z4705">
        <f t="shared" ref="Z4705:Z4719" si="2261">IF(S4705&lt;1000,ABS(S4705),0)</f>
        <v>0</v>
      </c>
      <c r="AA4705" s="22">
        <f t="shared" ref="AA4705:AA4719" si="2262">ABS(P4705)</f>
        <v>0</v>
      </c>
      <c r="AB4705" s="22">
        <f t="shared" ref="AB4705:AB4719" si="2263">ABS(Q4705)</f>
        <v>0</v>
      </c>
      <c r="AC4705" s="22">
        <f t="shared" ref="AC4705:AC4719" si="2264">IF(O4705=1,ABS(P4706),0)</f>
        <v>0</v>
      </c>
      <c r="AD4705" s="22">
        <f t="shared" ref="AD4705:AD4719" si="2265">IF(O4705=0,ABS(Q4706),0)</f>
        <v>0</v>
      </c>
    </row>
    <row r="4706" spans="3:30" x14ac:dyDescent="0.25">
      <c r="E4706" s="12">
        <v>43206.375</v>
      </c>
      <c r="F4706" s="10">
        <v>12486.02</v>
      </c>
      <c r="G4706" s="10">
        <v>12501.05</v>
      </c>
      <c r="H4706" s="10">
        <v>12475.49</v>
      </c>
      <c r="I4706" s="10">
        <v>12478.17</v>
      </c>
      <c r="K4706" s="13">
        <f t="shared" si="2256"/>
        <v>-7.8500000000003638</v>
      </c>
      <c r="L4706" s="13">
        <f t="shared" ref="L4706:L4719" si="2266">L4705+K4706</f>
        <v>-7.8500000000003638</v>
      </c>
      <c r="M4706" s="13">
        <f t="shared" si="2257"/>
        <v>25.559999999999491</v>
      </c>
      <c r="N4706" s="13"/>
      <c r="S4706" s="13">
        <f>MIN(H4705:H4721)</f>
        <v>12375.71</v>
      </c>
      <c r="X4706">
        <f t="shared" si="2259"/>
        <v>7.8500000000003638</v>
      </c>
      <c r="Y4706">
        <f t="shared" si="2260"/>
        <v>0</v>
      </c>
      <c r="Z4706">
        <f t="shared" si="2261"/>
        <v>0</v>
      </c>
      <c r="AA4706" s="22">
        <f t="shared" si="2262"/>
        <v>0</v>
      </c>
      <c r="AB4706" s="22">
        <f t="shared" si="2263"/>
        <v>0</v>
      </c>
      <c r="AC4706" s="22">
        <f t="shared" si="2264"/>
        <v>0</v>
      </c>
      <c r="AD4706" s="22">
        <f t="shared" si="2265"/>
        <v>4.8803232825616077E-2</v>
      </c>
    </row>
    <row r="4707" spans="3:30" x14ac:dyDescent="0.25">
      <c r="E4707" s="11">
        <v>43206.416666666664</v>
      </c>
      <c r="F4707" s="9">
        <v>12479.92</v>
      </c>
      <c r="G4707" s="9">
        <v>12489.14</v>
      </c>
      <c r="H4707" s="9">
        <v>12450.13</v>
      </c>
      <c r="I4707" s="9">
        <v>12451.46</v>
      </c>
      <c r="K4707" s="13">
        <f t="shared" si="2256"/>
        <v>-28.460000000000946</v>
      </c>
      <c r="L4707" s="13">
        <f t="shared" si="2266"/>
        <v>-36.31000000000131</v>
      </c>
      <c r="M4707" s="13">
        <f t="shared" si="2257"/>
        <v>39.010000000000218</v>
      </c>
      <c r="N4707" s="13"/>
      <c r="P4707">
        <f>_xlfn.IFS(K4706&lt;0,MIN(L4706:L4720),K4706&gt;0,MAX(L4706:L4720))/S4685</f>
        <v>-0.63120920111905765</v>
      </c>
      <c r="Q4707">
        <f>_xlfn.IFS(K4706&lt;0,MAX(L4706:L4720),K4706&gt;0,MIN(L4706:L4720))/S4685</f>
        <v>-4.8803232825616077E-2</v>
      </c>
      <c r="S4707" s="13">
        <f>S4705-S4706</f>
        <v>131.28000000000065</v>
      </c>
      <c r="X4707">
        <f t="shared" si="2259"/>
        <v>28.460000000000946</v>
      </c>
      <c r="Y4707">
        <f t="shared" si="2260"/>
        <v>0</v>
      </c>
      <c r="Z4707">
        <f t="shared" si="2261"/>
        <v>131.28000000000065</v>
      </c>
      <c r="AA4707" s="22">
        <f t="shared" si="2262"/>
        <v>0.63120920111905765</v>
      </c>
      <c r="AB4707" s="22">
        <f t="shared" si="2263"/>
        <v>4.8803232825616077E-2</v>
      </c>
      <c r="AC4707" s="22">
        <f t="shared" si="2264"/>
        <v>0</v>
      </c>
      <c r="AD4707" s="22">
        <f t="shared" si="2265"/>
        <v>0</v>
      </c>
    </row>
    <row r="4708" spans="3:30" x14ac:dyDescent="0.25">
      <c r="E4708" s="12">
        <v>43206.458333333336</v>
      </c>
      <c r="F4708" s="10">
        <v>12451.96</v>
      </c>
      <c r="G4708" s="10">
        <v>12467.69</v>
      </c>
      <c r="H4708" s="10">
        <v>12432.8</v>
      </c>
      <c r="I4708" s="10">
        <v>12451.73</v>
      </c>
      <c r="K4708" s="13">
        <f t="shared" si="2256"/>
        <v>-0.22999999999956344</v>
      </c>
      <c r="L4708" s="13">
        <f t="shared" si="2266"/>
        <v>-36.540000000000873</v>
      </c>
      <c r="M4708" s="13">
        <f t="shared" si="2257"/>
        <v>34.890000000001237</v>
      </c>
      <c r="N4708" s="13"/>
      <c r="X4708">
        <f t="shared" si="2259"/>
        <v>0.22999999999956344</v>
      </c>
      <c r="Y4708">
        <f t="shared" si="2260"/>
        <v>0</v>
      </c>
      <c r="Z4708">
        <f t="shared" si="2261"/>
        <v>0</v>
      </c>
      <c r="AA4708" s="22">
        <f t="shared" si="2262"/>
        <v>0</v>
      </c>
      <c r="AB4708" s="22">
        <f t="shared" si="2263"/>
        <v>0</v>
      </c>
      <c r="AC4708" s="22">
        <f t="shared" si="2264"/>
        <v>0</v>
      </c>
      <c r="AD4708" s="22">
        <f t="shared" si="2265"/>
        <v>0</v>
      </c>
    </row>
    <row r="4709" spans="3:30" x14ac:dyDescent="0.25">
      <c r="E4709" s="11">
        <v>43206.5</v>
      </c>
      <c r="F4709" s="9">
        <v>12451.48</v>
      </c>
      <c r="G4709" s="9">
        <v>12470.94</v>
      </c>
      <c r="H4709" s="9">
        <v>12449.22</v>
      </c>
      <c r="I4709" s="9">
        <v>12465.4</v>
      </c>
      <c r="K4709" s="13">
        <f t="shared" si="2256"/>
        <v>13.920000000000073</v>
      </c>
      <c r="L4709" s="13">
        <f t="shared" si="2266"/>
        <v>-22.6200000000008</v>
      </c>
      <c r="M4709" s="13">
        <f t="shared" si="2257"/>
        <v>21.720000000001164</v>
      </c>
      <c r="N4709" s="13"/>
      <c r="X4709">
        <f t="shared" si="2259"/>
        <v>13.920000000000073</v>
      </c>
      <c r="Y4709">
        <f t="shared" si="2260"/>
        <v>0</v>
      </c>
      <c r="Z4709">
        <f t="shared" si="2261"/>
        <v>0</v>
      </c>
      <c r="AA4709" s="22">
        <f t="shared" si="2262"/>
        <v>0</v>
      </c>
      <c r="AB4709" s="22">
        <f t="shared" si="2263"/>
        <v>0</v>
      </c>
      <c r="AC4709" s="22">
        <f t="shared" si="2264"/>
        <v>0</v>
      </c>
      <c r="AD4709" s="22">
        <f t="shared" si="2265"/>
        <v>0</v>
      </c>
    </row>
    <row r="4710" spans="3:30" x14ac:dyDescent="0.25">
      <c r="E4710" s="12">
        <v>43206.541666666664</v>
      </c>
      <c r="F4710" s="10">
        <v>12465.64</v>
      </c>
      <c r="G4710" s="10">
        <v>12470.7</v>
      </c>
      <c r="H4710" s="10">
        <v>12432.7</v>
      </c>
      <c r="I4710" s="10">
        <v>12439.64</v>
      </c>
      <c r="K4710" s="13">
        <f t="shared" si="2256"/>
        <v>-26</v>
      </c>
      <c r="L4710" s="13">
        <f t="shared" si="2266"/>
        <v>-48.6200000000008</v>
      </c>
      <c r="M4710" s="13">
        <f t="shared" si="2257"/>
        <v>38</v>
      </c>
      <c r="N4710" s="13"/>
      <c r="X4710">
        <f t="shared" si="2259"/>
        <v>26</v>
      </c>
      <c r="Y4710">
        <f t="shared" si="2260"/>
        <v>0</v>
      </c>
      <c r="Z4710">
        <f t="shared" si="2261"/>
        <v>0</v>
      </c>
      <c r="AA4710" s="22">
        <f t="shared" si="2262"/>
        <v>0</v>
      </c>
      <c r="AB4710" s="22">
        <f t="shared" si="2263"/>
        <v>0</v>
      </c>
      <c r="AC4710" s="22">
        <f t="shared" si="2264"/>
        <v>0</v>
      </c>
      <c r="AD4710" s="22">
        <f t="shared" si="2265"/>
        <v>0</v>
      </c>
    </row>
    <row r="4711" spans="3:30" x14ac:dyDescent="0.25">
      <c r="E4711" s="11">
        <v>43206.583333333336</v>
      </c>
      <c r="F4711" s="9">
        <v>12439.14</v>
      </c>
      <c r="G4711" s="9">
        <v>12439.39</v>
      </c>
      <c r="H4711" s="9">
        <v>12420.22</v>
      </c>
      <c r="I4711" s="9">
        <v>12436.2</v>
      </c>
      <c r="K4711" s="13">
        <f t="shared" si="2256"/>
        <v>-2.9399999999986903</v>
      </c>
      <c r="L4711" s="13">
        <f t="shared" si="2266"/>
        <v>-51.559999999999491</v>
      </c>
      <c r="M4711" s="13">
        <f t="shared" si="2257"/>
        <v>19.170000000000073</v>
      </c>
      <c r="N4711" s="13"/>
      <c r="X4711">
        <f t="shared" si="2259"/>
        <v>2.9399999999986903</v>
      </c>
      <c r="Y4711">
        <f t="shared" si="2260"/>
        <v>0</v>
      </c>
      <c r="Z4711">
        <f t="shared" si="2261"/>
        <v>0</v>
      </c>
      <c r="AA4711" s="22">
        <f t="shared" si="2262"/>
        <v>0</v>
      </c>
      <c r="AB4711" s="22">
        <f t="shared" si="2263"/>
        <v>0</v>
      </c>
      <c r="AC4711" s="22">
        <f t="shared" si="2264"/>
        <v>0</v>
      </c>
      <c r="AD4711" s="22">
        <f t="shared" si="2265"/>
        <v>0</v>
      </c>
    </row>
    <row r="4712" spans="3:30" x14ac:dyDescent="0.25">
      <c r="E4712" s="12">
        <v>43206.625</v>
      </c>
      <c r="F4712" s="10">
        <v>12436.19</v>
      </c>
      <c r="G4712" s="10">
        <v>12449.59</v>
      </c>
      <c r="H4712" s="10">
        <v>12415.35</v>
      </c>
      <c r="I4712" s="10">
        <v>12435.68</v>
      </c>
      <c r="K4712" s="13">
        <f t="shared" si="2256"/>
        <v>-0.51000000000021828</v>
      </c>
      <c r="L4712" s="13">
        <f t="shared" si="2266"/>
        <v>-52.069999999999709</v>
      </c>
      <c r="M4712" s="13">
        <f t="shared" si="2257"/>
        <v>34.239999999999782</v>
      </c>
      <c r="N4712" s="13"/>
      <c r="X4712">
        <f t="shared" si="2259"/>
        <v>0.51000000000021828</v>
      </c>
      <c r="Y4712">
        <f t="shared" si="2260"/>
        <v>0</v>
      </c>
      <c r="Z4712">
        <f t="shared" si="2261"/>
        <v>0</v>
      </c>
      <c r="AA4712" s="22">
        <f t="shared" si="2262"/>
        <v>0</v>
      </c>
      <c r="AB4712" s="22">
        <f t="shared" si="2263"/>
        <v>0</v>
      </c>
      <c r="AC4712" s="22">
        <f t="shared" si="2264"/>
        <v>0</v>
      </c>
      <c r="AD4712" s="22">
        <f t="shared" si="2265"/>
        <v>0</v>
      </c>
    </row>
    <row r="4713" spans="3:30" x14ac:dyDescent="0.25">
      <c r="E4713" s="11">
        <v>43206.666666666664</v>
      </c>
      <c r="F4713" s="9">
        <v>12435.43</v>
      </c>
      <c r="G4713" s="9">
        <v>12444.53</v>
      </c>
      <c r="H4713" s="9">
        <v>12394.53</v>
      </c>
      <c r="I4713" s="9">
        <v>12403.53</v>
      </c>
      <c r="K4713" s="13">
        <f t="shared" si="2256"/>
        <v>-31.899999999999636</v>
      </c>
      <c r="L4713" s="13">
        <f t="shared" si="2266"/>
        <v>-83.969999999999345</v>
      </c>
      <c r="M4713" s="13">
        <f t="shared" si="2257"/>
        <v>50</v>
      </c>
      <c r="N4713" s="13"/>
      <c r="X4713">
        <f t="shared" si="2259"/>
        <v>31.899999999999636</v>
      </c>
      <c r="Y4713">
        <f t="shared" si="2260"/>
        <v>0</v>
      </c>
      <c r="Z4713">
        <f t="shared" si="2261"/>
        <v>0</v>
      </c>
      <c r="AA4713" s="22">
        <f t="shared" si="2262"/>
        <v>0</v>
      </c>
      <c r="AB4713" s="22">
        <f t="shared" si="2263"/>
        <v>0</v>
      </c>
      <c r="AC4713" s="22">
        <f t="shared" si="2264"/>
        <v>0</v>
      </c>
      <c r="AD4713" s="22">
        <f t="shared" si="2265"/>
        <v>0</v>
      </c>
    </row>
    <row r="4714" spans="3:30" x14ac:dyDescent="0.25">
      <c r="E4714" s="12">
        <v>43206.708333333336</v>
      </c>
      <c r="F4714" s="10">
        <v>12404.03</v>
      </c>
      <c r="G4714" s="10">
        <v>12412.08</v>
      </c>
      <c r="H4714" s="10">
        <v>12375.71</v>
      </c>
      <c r="I4714" s="10">
        <v>12386.47</v>
      </c>
      <c r="K4714" s="13">
        <f t="shared" si="2256"/>
        <v>-17.56000000000131</v>
      </c>
      <c r="L4714" s="13">
        <f t="shared" si="2266"/>
        <v>-101.53000000000065</v>
      </c>
      <c r="M4714" s="13">
        <f t="shared" si="2257"/>
        <v>36.3700000000008</v>
      </c>
      <c r="N4714" s="13"/>
      <c r="X4714">
        <f t="shared" si="2259"/>
        <v>17.56000000000131</v>
      </c>
      <c r="Y4714">
        <f t="shared" si="2260"/>
        <v>0</v>
      </c>
      <c r="Z4714">
        <f t="shared" si="2261"/>
        <v>0</v>
      </c>
      <c r="AA4714" s="22">
        <f t="shared" si="2262"/>
        <v>0</v>
      </c>
      <c r="AB4714" s="22">
        <f t="shared" si="2263"/>
        <v>0</v>
      </c>
      <c r="AC4714" s="22">
        <f t="shared" si="2264"/>
        <v>0</v>
      </c>
      <c r="AD4714" s="22">
        <f t="shared" si="2265"/>
        <v>0</v>
      </c>
    </row>
    <row r="4715" spans="3:30" x14ac:dyDescent="0.25">
      <c r="E4715" s="11">
        <v>43206.75</v>
      </c>
      <c r="F4715" s="9">
        <v>12387.22</v>
      </c>
      <c r="G4715" s="9">
        <v>12402.91</v>
      </c>
      <c r="H4715" s="9">
        <v>12378.26</v>
      </c>
      <c r="I4715" s="9">
        <v>12397.45</v>
      </c>
      <c r="K4715" s="13">
        <f t="shared" si="2256"/>
        <v>10.230000000001382</v>
      </c>
      <c r="L4715" s="13">
        <f t="shared" si="2266"/>
        <v>-91.299999999999272</v>
      </c>
      <c r="M4715" s="13">
        <f t="shared" si="2257"/>
        <v>24.649999999999636</v>
      </c>
      <c r="N4715" s="13"/>
      <c r="X4715">
        <f t="shared" si="2259"/>
        <v>10.230000000001382</v>
      </c>
      <c r="Y4715">
        <f t="shared" si="2260"/>
        <v>0</v>
      </c>
      <c r="Z4715">
        <f t="shared" si="2261"/>
        <v>0</v>
      </c>
      <c r="AA4715" s="22">
        <f t="shared" si="2262"/>
        <v>0</v>
      </c>
      <c r="AB4715" s="22">
        <f t="shared" si="2263"/>
        <v>0</v>
      </c>
      <c r="AC4715" s="22">
        <f t="shared" si="2264"/>
        <v>0</v>
      </c>
      <c r="AD4715" s="22">
        <f t="shared" si="2265"/>
        <v>0</v>
      </c>
    </row>
    <row r="4716" spans="3:30" x14ac:dyDescent="0.25">
      <c r="E4716" s="12">
        <v>43206.791666666664</v>
      </c>
      <c r="F4716" s="10">
        <v>12397.95</v>
      </c>
      <c r="G4716" s="10">
        <v>12417.12</v>
      </c>
      <c r="H4716" s="10">
        <v>12395.9</v>
      </c>
      <c r="I4716" s="10">
        <v>12413.69</v>
      </c>
      <c r="K4716" s="13">
        <f t="shared" si="2256"/>
        <v>15.739999999999782</v>
      </c>
      <c r="L4716" s="13">
        <f t="shared" si="2266"/>
        <v>-75.559999999999491</v>
      </c>
      <c r="M4716" s="13">
        <f t="shared" si="2257"/>
        <v>21.220000000001164</v>
      </c>
      <c r="N4716" s="13"/>
      <c r="X4716">
        <f t="shared" si="2259"/>
        <v>15.739999999999782</v>
      </c>
      <c r="Y4716">
        <f t="shared" si="2260"/>
        <v>0</v>
      </c>
      <c r="Z4716">
        <f t="shared" si="2261"/>
        <v>0</v>
      </c>
      <c r="AA4716" s="22">
        <f t="shared" si="2262"/>
        <v>0</v>
      </c>
      <c r="AB4716" s="22">
        <f t="shared" si="2263"/>
        <v>0</v>
      </c>
      <c r="AC4716" s="22">
        <f t="shared" si="2264"/>
        <v>0</v>
      </c>
      <c r="AD4716" s="22">
        <f t="shared" si="2265"/>
        <v>0</v>
      </c>
    </row>
    <row r="4717" spans="3:30" x14ac:dyDescent="0.25">
      <c r="E4717" s="11">
        <v>43206.833333333336</v>
      </c>
      <c r="F4717" s="9">
        <v>12413.93</v>
      </c>
      <c r="G4717" s="9">
        <v>12424.68</v>
      </c>
      <c r="H4717" s="9">
        <v>12413.93</v>
      </c>
      <c r="I4717" s="9">
        <v>12421.19</v>
      </c>
      <c r="K4717" s="13">
        <f t="shared" si="2256"/>
        <v>7.2600000000002183</v>
      </c>
      <c r="L4717" s="13">
        <f t="shared" si="2266"/>
        <v>-68.299999999999272</v>
      </c>
      <c r="M4717" s="13">
        <f t="shared" si="2257"/>
        <v>10.75</v>
      </c>
      <c r="N4717" s="13"/>
      <c r="X4717">
        <f t="shared" si="2259"/>
        <v>7.2600000000002183</v>
      </c>
      <c r="Y4717">
        <f t="shared" si="2260"/>
        <v>0</v>
      </c>
      <c r="Z4717">
        <f t="shared" si="2261"/>
        <v>0</v>
      </c>
      <c r="AA4717" s="22">
        <f t="shared" si="2262"/>
        <v>0</v>
      </c>
      <c r="AB4717" s="22">
        <f t="shared" si="2263"/>
        <v>0</v>
      </c>
      <c r="AC4717" s="22">
        <f t="shared" si="2264"/>
        <v>0</v>
      </c>
      <c r="AD4717" s="22">
        <f t="shared" si="2265"/>
        <v>0</v>
      </c>
    </row>
    <row r="4718" spans="3:30" x14ac:dyDescent="0.25">
      <c r="E4718" s="12">
        <v>43206.875</v>
      </c>
      <c r="F4718" s="10">
        <v>12420.94</v>
      </c>
      <c r="G4718" s="10">
        <v>12423.18</v>
      </c>
      <c r="H4718" s="10">
        <v>12403.95</v>
      </c>
      <c r="I4718" s="10">
        <v>12410.2</v>
      </c>
      <c r="K4718" s="13">
        <f t="shared" si="2256"/>
        <v>-10.739999999999782</v>
      </c>
      <c r="L4718" s="13">
        <f t="shared" si="2266"/>
        <v>-79.039999999999054</v>
      </c>
      <c r="M4718" s="13">
        <f t="shared" si="2257"/>
        <v>19.229999999999563</v>
      </c>
      <c r="N4718" s="13"/>
      <c r="X4718">
        <f t="shared" si="2259"/>
        <v>10.739999999999782</v>
      </c>
      <c r="Y4718">
        <f t="shared" si="2260"/>
        <v>0</v>
      </c>
      <c r="Z4718">
        <f t="shared" si="2261"/>
        <v>0</v>
      </c>
      <c r="AA4718" s="22">
        <f t="shared" si="2262"/>
        <v>0</v>
      </c>
      <c r="AB4718" s="22">
        <f t="shared" si="2263"/>
        <v>0</v>
      </c>
      <c r="AC4718" s="22">
        <f t="shared" si="2264"/>
        <v>0</v>
      </c>
      <c r="AD4718" s="22">
        <f t="shared" si="2265"/>
        <v>0</v>
      </c>
    </row>
    <row r="4719" spans="3:30" x14ac:dyDescent="0.25">
      <c r="E4719" s="11">
        <v>43206.916666666664</v>
      </c>
      <c r="F4719" s="9">
        <v>12410.45</v>
      </c>
      <c r="G4719" s="9">
        <v>12423.44</v>
      </c>
      <c r="H4719" s="9">
        <v>12403.45</v>
      </c>
      <c r="I4719" s="9">
        <v>12415.1</v>
      </c>
      <c r="K4719" s="13">
        <f t="shared" si="2256"/>
        <v>4.6499999999996362</v>
      </c>
      <c r="L4719" s="13">
        <f t="shared" si="2266"/>
        <v>-74.389999999999418</v>
      </c>
      <c r="M4719" s="13">
        <f t="shared" si="2257"/>
        <v>19.989999999999782</v>
      </c>
      <c r="N4719" s="13"/>
      <c r="X4719">
        <f t="shared" si="2259"/>
        <v>4.6499999999996362</v>
      </c>
      <c r="Y4719">
        <f t="shared" si="2260"/>
        <v>0</v>
      </c>
      <c r="Z4719">
        <f t="shared" si="2261"/>
        <v>0</v>
      </c>
      <c r="AA4719" s="22">
        <f t="shared" si="2262"/>
        <v>0</v>
      </c>
      <c r="AB4719" s="22">
        <f t="shared" si="2263"/>
        <v>0</v>
      </c>
      <c r="AC4719" s="22">
        <f t="shared" si="2264"/>
        <v>0</v>
      </c>
      <c r="AD4719" s="22">
        <f t="shared" si="2265"/>
        <v>0</v>
      </c>
    </row>
    <row r="4720" spans="3:30" hidden="1" x14ac:dyDescent="0.25">
      <c r="E4720" s="12">
        <v>43206.958333333336</v>
      </c>
      <c r="F4720" s="10">
        <v>12426.42</v>
      </c>
      <c r="G4720" s="10">
        <v>12427.58</v>
      </c>
      <c r="H4720" s="10">
        <v>12415.99</v>
      </c>
      <c r="I4720" s="10">
        <v>12420.63</v>
      </c>
    </row>
    <row r="4721" spans="3:30" hidden="1" x14ac:dyDescent="0.25">
      <c r="E4721" s="11">
        <v>43207.041666666664</v>
      </c>
      <c r="F4721" s="9">
        <v>12417.73</v>
      </c>
      <c r="G4721" s="9">
        <v>12427.57</v>
      </c>
      <c r="H4721" s="9">
        <v>12411.34</v>
      </c>
      <c r="I4721" s="9">
        <v>12426.41</v>
      </c>
    </row>
    <row r="4722" spans="3:30" hidden="1" x14ac:dyDescent="0.25">
      <c r="E4722" s="12">
        <v>43207.083333333336</v>
      </c>
      <c r="F4722" s="10">
        <v>12425.25</v>
      </c>
      <c r="G4722" s="10">
        <v>12432.55</v>
      </c>
      <c r="H4722" s="10">
        <v>12421.54</v>
      </c>
      <c r="I4722" s="10">
        <v>12423.86</v>
      </c>
    </row>
    <row r="4723" spans="3:30" hidden="1" x14ac:dyDescent="0.25">
      <c r="E4723" s="11">
        <v>43207.125</v>
      </c>
      <c r="F4723" s="9">
        <v>12425.6</v>
      </c>
      <c r="G4723" s="9">
        <v>12457.73</v>
      </c>
      <c r="H4723" s="9">
        <v>12423.28</v>
      </c>
      <c r="I4723" s="9">
        <v>12443.15</v>
      </c>
    </row>
    <row r="4724" spans="3:30" hidden="1" x14ac:dyDescent="0.25">
      <c r="E4724" s="12">
        <v>43207.166666666664</v>
      </c>
      <c r="F4724" s="10">
        <v>12444.3</v>
      </c>
      <c r="G4724" s="10">
        <v>12444.3</v>
      </c>
      <c r="H4724" s="10">
        <v>12421.82</v>
      </c>
      <c r="I4724" s="10">
        <v>12426.46</v>
      </c>
    </row>
    <row r="4725" spans="3:30" hidden="1" x14ac:dyDescent="0.25">
      <c r="E4725" s="11">
        <v>43207.208333333336</v>
      </c>
      <c r="F4725" s="9">
        <v>12425.88</v>
      </c>
      <c r="G4725" s="9">
        <v>12451.96</v>
      </c>
      <c r="H4725" s="9">
        <v>12425.3</v>
      </c>
      <c r="I4725" s="9">
        <v>12451.96</v>
      </c>
    </row>
    <row r="4726" spans="3:30" hidden="1" x14ac:dyDescent="0.25">
      <c r="E4726" s="12">
        <v>43207.25</v>
      </c>
      <c r="F4726" s="10">
        <v>12453.12</v>
      </c>
      <c r="G4726" s="10">
        <v>12460.58</v>
      </c>
      <c r="H4726" s="10">
        <v>12450.81</v>
      </c>
      <c r="I4726" s="10">
        <v>12460.58</v>
      </c>
    </row>
    <row r="4727" spans="3:30" hidden="1" x14ac:dyDescent="0.25">
      <c r="E4727" s="11">
        <v>43207.291666666664</v>
      </c>
      <c r="F4727" s="9">
        <v>12459.42</v>
      </c>
      <c r="G4727" s="9">
        <v>12466.01</v>
      </c>
      <c r="H4727" s="9">
        <v>12449.78</v>
      </c>
      <c r="I4727" s="9">
        <v>12466.01</v>
      </c>
    </row>
    <row r="4728" spans="3:30" x14ac:dyDescent="0.25">
      <c r="C4728">
        <v>1</v>
      </c>
      <c r="E4728" s="12">
        <v>43207.333333333336</v>
      </c>
      <c r="F4728" s="10">
        <v>12464.85</v>
      </c>
      <c r="G4728" s="10">
        <v>12467.18</v>
      </c>
      <c r="H4728" s="10">
        <v>12451.47</v>
      </c>
      <c r="I4728" s="10">
        <v>12457.44</v>
      </c>
      <c r="K4728" s="13">
        <f t="shared" ref="K4728:K4742" si="2267">I4728-F4728</f>
        <v>-7.4099999999998545</v>
      </c>
      <c r="L4728" s="13">
        <v>0</v>
      </c>
      <c r="M4728" s="13">
        <f t="shared" ref="M4728:M4742" si="2268">G4728-H4728</f>
        <v>15.710000000000946</v>
      </c>
      <c r="N4728" s="13">
        <f t="shared" ref="N4728" si="2269">I4742-F4728</f>
        <v>116.53999999999905</v>
      </c>
      <c r="O4728" s="18">
        <f>IF(K4728*N4728&gt;0,1,0)</f>
        <v>0</v>
      </c>
      <c r="S4728" s="13">
        <f>MAX(G4728:G4744)</f>
        <v>12615.46</v>
      </c>
      <c r="X4728">
        <f t="shared" ref="X4728:X4742" si="2270">ABS(K4728)</f>
        <v>7.4099999999998545</v>
      </c>
      <c r="Y4728">
        <f t="shared" ref="Y4728:Y4742" si="2271">ABS(N4728)</f>
        <v>116.53999999999905</v>
      </c>
      <c r="Z4728">
        <f t="shared" ref="Z4728:Z4742" si="2272">IF(S4728&lt;1000,ABS(S4728),0)</f>
        <v>0</v>
      </c>
      <c r="AA4728" s="22">
        <f t="shared" ref="AA4728:AA4742" si="2273">ABS(P4728)</f>
        <v>0</v>
      </c>
      <c r="AB4728" s="22">
        <f t="shared" ref="AB4728:AB4742" si="2274">ABS(Q4728)</f>
        <v>0</v>
      </c>
      <c r="AC4728" s="22">
        <f t="shared" ref="AC4728:AC4742" si="2275">IF(O4728=1,ABS(P4729),0)</f>
        <v>0</v>
      </c>
      <c r="AD4728" s="22">
        <f t="shared" ref="AD4728:AD4742" si="2276">IF(O4728=0,ABS(Q4729),0)</f>
        <v>0.98903107861058559</v>
      </c>
    </row>
    <row r="4729" spans="3:30" x14ac:dyDescent="0.25">
      <c r="E4729" s="11">
        <v>43207.375</v>
      </c>
      <c r="F4729" s="9">
        <v>12463.37</v>
      </c>
      <c r="G4729" s="9">
        <v>12465.75</v>
      </c>
      <c r="H4729" s="9">
        <v>12437.33</v>
      </c>
      <c r="I4729" s="9">
        <v>12439.33</v>
      </c>
      <c r="K4729" s="13">
        <f t="shared" si="2267"/>
        <v>-24.040000000000873</v>
      </c>
      <c r="L4729" s="13">
        <f t="shared" ref="L4729:L4742" si="2277">L4728+K4729</f>
        <v>-24.040000000000873</v>
      </c>
      <c r="M4729" s="13">
        <f t="shared" si="2268"/>
        <v>28.420000000000073</v>
      </c>
      <c r="N4729" s="13"/>
      <c r="P4729">
        <f>_xlfn.IFS(K4728&lt;0,MIN(L4728:L4742),K4728&gt;0,MAX(L4728:L4742))/S4707</f>
        <v>-0.18312004875076746</v>
      </c>
      <c r="Q4729">
        <f>_xlfn.IFS(K4728&lt;0,MAX(L4728:L4742),K4728&gt;0,MIN(L4728:L4742))/S4707</f>
        <v>0.98903107861058559</v>
      </c>
      <c r="S4729" s="13">
        <f>MIN(H4728:H4744)</f>
        <v>12416.58</v>
      </c>
      <c r="X4729">
        <f t="shared" si="2270"/>
        <v>24.040000000000873</v>
      </c>
      <c r="Y4729">
        <f t="shared" si="2271"/>
        <v>0</v>
      </c>
      <c r="Z4729">
        <f t="shared" si="2272"/>
        <v>0</v>
      </c>
      <c r="AA4729" s="22">
        <f t="shared" si="2273"/>
        <v>0.18312004875076746</v>
      </c>
      <c r="AB4729" s="22">
        <f t="shared" si="2274"/>
        <v>0.98903107861058559</v>
      </c>
      <c r="AC4729" s="22">
        <f t="shared" si="2275"/>
        <v>0</v>
      </c>
      <c r="AD4729" s="22">
        <f t="shared" si="2276"/>
        <v>0</v>
      </c>
    </row>
    <row r="4730" spans="3:30" x14ac:dyDescent="0.25">
      <c r="E4730" s="12">
        <v>43207.416666666664</v>
      </c>
      <c r="F4730" s="10">
        <v>12439.33</v>
      </c>
      <c r="G4730" s="10">
        <v>12477.3</v>
      </c>
      <c r="H4730" s="10">
        <v>12416.58</v>
      </c>
      <c r="I4730" s="10">
        <v>12471.29</v>
      </c>
      <c r="K4730" s="13">
        <f t="shared" si="2267"/>
        <v>31.960000000000946</v>
      </c>
      <c r="L4730" s="13">
        <f t="shared" si="2277"/>
        <v>7.9200000000000728</v>
      </c>
      <c r="M4730" s="13">
        <f t="shared" si="2268"/>
        <v>60.719999999999345</v>
      </c>
      <c r="N4730" s="13"/>
      <c r="S4730" s="13">
        <f>S4728-S4729</f>
        <v>198.8799999999992</v>
      </c>
      <c r="X4730">
        <f t="shared" si="2270"/>
        <v>31.960000000000946</v>
      </c>
      <c r="Y4730">
        <f t="shared" si="2271"/>
        <v>0</v>
      </c>
      <c r="Z4730">
        <f t="shared" si="2272"/>
        <v>198.8799999999992</v>
      </c>
      <c r="AA4730" s="22">
        <f t="shared" si="2273"/>
        <v>0</v>
      </c>
      <c r="AB4730" s="22">
        <f t="shared" si="2274"/>
        <v>0</v>
      </c>
      <c r="AC4730" s="22">
        <f t="shared" si="2275"/>
        <v>0</v>
      </c>
      <c r="AD4730" s="22">
        <f t="shared" si="2276"/>
        <v>0</v>
      </c>
    </row>
    <row r="4731" spans="3:30" x14ac:dyDescent="0.25">
      <c r="E4731" s="11">
        <v>43207.458333333336</v>
      </c>
      <c r="F4731" s="9">
        <v>12470.79</v>
      </c>
      <c r="G4731" s="9">
        <v>12503.37</v>
      </c>
      <c r="H4731" s="9">
        <v>12464.29</v>
      </c>
      <c r="I4731" s="9">
        <v>12497.8</v>
      </c>
      <c r="K4731" s="13">
        <f t="shared" si="2267"/>
        <v>27.009999999998399</v>
      </c>
      <c r="L4731" s="13">
        <f t="shared" si="2277"/>
        <v>34.929999999998472</v>
      </c>
      <c r="M4731" s="13">
        <f t="shared" si="2268"/>
        <v>39.079999999999927</v>
      </c>
      <c r="N4731" s="13"/>
      <c r="X4731">
        <f t="shared" si="2270"/>
        <v>27.009999999998399</v>
      </c>
      <c r="Y4731">
        <f t="shared" si="2271"/>
        <v>0</v>
      </c>
      <c r="Z4731">
        <f t="shared" si="2272"/>
        <v>0</v>
      </c>
      <c r="AA4731" s="22">
        <f t="shared" si="2273"/>
        <v>0</v>
      </c>
      <c r="AB4731" s="22">
        <f t="shared" si="2274"/>
        <v>0</v>
      </c>
      <c r="AC4731" s="22">
        <f t="shared" si="2275"/>
        <v>0</v>
      </c>
      <c r="AD4731" s="22">
        <f t="shared" si="2276"/>
        <v>0</v>
      </c>
    </row>
    <row r="4732" spans="3:30" x14ac:dyDescent="0.25">
      <c r="E4732" s="12">
        <v>43207.5</v>
      </c>
      <c r="F4732" s="10">
        <v>12497.55</v>
      </c>
      <c r="G4732" s="10">
        <v>12508.4</v>
      </c>
      <c r="H4732" s="10">
        <v>12482.99</v>
      </c>
      <c r="I4732" s="10">
        <v>12501.12</v>
      </c>
      <c r="K4732" s="13">
        <f t="shared" si="2267"/>
        <v>3.570000000001528</v>
      </c>
      <c r="L4732" s="13">
        <f t="shared" si="2277"/>
        <v>38.5</v>
      </c>
      <c r="M4732" s="13">
        <f t="shared" si="2268"/>
        <v>25.409999999999854</v>
      </c>
      <c r="N4732" s="13"/>
      <c r="X4732">
        <f t="shared" si="2270"/>
        <v>3.570000000001528</v>
      </c>
      <c r="Y4732">
        <f t="shared" si="2271"/>
        <v>0</v>
      </c>
      <c r="Z4732">
        <f t="shared" si="2272"/>
        <v>0</v>
      </c>
      <c r="AA4732" s="22">
        <f t="shared" si="2273"/>
        <v>0</v>
      </c>
      <c r="AB4732" s="22">
        <f t="shared" si="2274"/>
        <v>0</v>
      </c>
      <c r="AC4732" s="22">
        <f t="shared" si="2275"/>
        <v>0</v>
      </c>
      <c r="AD4732" s="22">
        <f t="shared" si="2276"/>
        <v>0</v>
      </c>
    </row>
    <row r="4733" spans="3:30" x14ac:dyDescent="0.25">
      <c r="E4733" s="11">
        <v>43207.541666666664</v>
      </c>
      <c r="F4733" s="9">
        <v>12500.87</v>
      </c>
      <c r="G4733" s="9">
        <v>12513.55</v>
      </c>
      <c r="H4733" s="9">
        <v>12484.55</v>
      </c>
      <c r="I4733" s="9">
        <v>12485.37</v>
      </c>
      <c r="K4733" s="13">
        <f t="shared" si="2267"/>
        <v>-15.5</v>
      </c>
      <c r="L4733" s="13">
        <f t="shared" si="2277"/>
        <v>23</v>
      </c>
      <c r="M4733" s="13">
        <f t="shared" si="2268"/>
        <v>29</v>
      </c>
      <c r="N4733" s="13"/>
      <c r="X4733">
        <f t="shared" si="2270"/>
        <v>15.5</v>
      </c>
      <c r="Y4733">
        <f t="shared" si="2271"/>
        <v>0</v>
      </c>
      <c r="Z4733">
        <f t="shared" si="2272"/>
        <v>0</v>
      </c>
      <c r="AA4733" s="22">
        <f t="shared" si="2273"/>
        <v>0</v>
      </c>
      <c r="AB4733" s="22">
        <f t="shared" si="2274"/>
        <v>0</v>
      </c>
      <c r="AC4733" s="22">
        <f t="shared" si="2275"/>
        <v>0</v>
      </c>
      <c r="AD4733" s="22">
        <f t="shared" si="2276"/>
        <v>0</v>
      </c>
    </row>
    <row r="4734" spans="3:30" x14ac:dyDescent="0.25">
      <c r="E4734" s="12">
        <v>43207.583333333336</v>
      </c>
      <c r="F4734" s="10">
        <v>12485.12</v>
      </c>
      <c r="G4734" s="10">
        <v>12492.05</v>
      </c>
      <c r="H4734" s="10">
        <v>12477.68</v>
      </c>
      <c r="I4734" s="10">
        <v>12491.55</v>
      </c>
      <c r="K4734" s="13">
        <f t="shared" si="2267"/>
        <v>6.429999999998472</v>
      </c>
      <c r="L4734" s="13">
        <f t="shared" si="2277"/>
        <v>29.429999999998472</v>
      </c>
      <c r="M4734" s="13">
        <f t="shared" si="2268"/>
        <v>14.369999999998981</v>
      </c>
      <c r="N4734" s="13"/>
      <c r="X4734">
        <f t="shared" si="2270"/>
        <v>6.429999999998472</v>
      </c>
      <c r="Y4734">
        <f t="shared" si="2271"/>
        <v>0</v>
      </c>
      <c r="Z4734">
        <f t="shared" si="2272"/>
        <v>0</v>
      </c>
      <c r="AA4734" s="22">
        <f t="shared" si="2273"/>
        <v>0</v>
      </c>
      <c r="AB4734" s="22">
        <f t="shared" si="2274"/>
        <v>0</v>
      </c>
      <c r="AC4734" s="22">
        <f t="shared" si="2275"/>
        <v>0</v>
      </c>
      <c r="AD4734" s="22">
        <f t="shared" si="2276"/>
        <v>0</v>
      </c>
    </row>
    <row r="4735" spans="3:30" x14ac:dyDescent="0.25">
      <c r="E4735" s="11">
        <v>43207.625</v>
      </c>
      <c r="F4735" s="9">
        <v>12491.05</v>
      </c>
      <c r="G4735" s="9">
        <v>12542.04</v>
      </c>
      <c r="H4735" s="9">
        <v>12490.08</v>
      </c>
      <c r="I4735" s="9">
        <v>12532.53</v>
      </c>
      <c r="K4735" s="13">
        <f t="shared" si="2267"/>
        <v>41.480000000001382</v>
      </c>
      <c r="L4735" s="13">
        <f t="shared" si="2277"/>
        <v>70.909999999999854</v>
      </c>
      <c r="M4735" s="13">
        <f t="shared" si="2268"/>
        <v>51.960000000000946</v>
      </c>
      <c r="N4735" s="13"/>
      <c r="X4735">
        <f t="shared" si="2270"/>
        <v>41.480000000001382</v>
      </c>
      <c r="Y4735">
        <f t="shared" si="2271"/>
        <v>0</v>
      </c>
      <c r="Z4735">
        <f t="shared" si="2272"/>
        <v>0</v>
      </c>
      <c r="AA4735" s="22">
        <f t="shared" si="2273"/>
        <v>0</v>
      </c>
      <c r="AB4735" s="22">
        <f t="shared" si="2274"/>
        <v>0</v>
      </c>
      <c r="AC4735" s="22">
        <f t="shared" si="2275"/>
        <v>0</v>
      </c>
      <c r="AD4735" s="22">
        <f t="shared" si="2276"/>
        <v>0</v>
      </c>
    </row>
    <row r="4736" spans="3:30" x14ac:dyDescent="0.25">
      <c r="E4736" s="12">
        <v>43207.666666666664</v>
      </c>
      <c r="F4736" s="10">
        <v>12533.03</v>
      </c>
      <c r="G4736" s="10">
        <v>12550.9</v>
      </c>
      <c r="H4736" s="10">
        <v>12518.99</v>
      </c>
      <c r="I4736" s="10">
        <v>12550.4</v>
      </c>
      <c r="K4736" s="13">
        <f t="shared" si="2267"/>
        <v>17.369999999998981</v>
      </c>
      <c r="L4736" s="13">
        <f t="shared" si="2277"/>
        <v>88.279999999998836</v>
      </c>
      <c r="M4736" s="13">
        <f t="shared" si="2268"/>
        <v>31.909999999999854</v>
      </c>
      <c r="N4736" s="13"/>
      <c r="X4736">
        <f t="shared" si="2270"/>
        <v>17.369999999998981</v>
      </c>
      <c r="Y4736">
        <f t="shared" si="2271"/>
        <v>0</v>
      </c>
      <c r="Z4736">
        <f t="shared" si="2272"/>
        <v>0</v>
      </c>
      <c r="AA4736" s="22">
        <f t="shared" si="2273"/>
        <v>0</v>
      </c>
      <c r="AB4736" s="22">
        <f t="shared" si="2274"/>
        <v>0</v>
      </c>
      <c r="AC4736" s="22">
        <f t="shared" si="2275"/>
        <v>0</v>
      </c>
      <c r="AD4736" s="22">
        <f t="shared" si="2276"/>
        <v>0</v>
      </c>
    </row>
    <row r="4737" spans="3:30" x14ac:dyDescent="0.25">
      <c r="E4737" s="11">
        <v>43207.708333333336</v>
      </c>
      <c r="F4737" s="9">
        <v>12549.65</v>
      </c>
      <c r="G4737" s="9">
        <v>12600.62</v>
      </c>
      <c r="H4737" s="9">
        <v>12548.15</v>
      </c>
      <c r="I4737" s="9">
        <v>12591.21</v>
      </c>
      <c r="K4737" s="13">
        <f t="shared" si="2267"/>
        <v>41.559999999999491</v>
      </c>
      <c r="L4737" s="13">
        <f t="shared" si="2277"/>
        <v>129.83999999999833</v>
      </c>
      <c r="M4737" s="13">
        <f t="shared" si="2268"/>
        <v>52.470000000001164</v>
      </c>
      <c r="N4737" s="13"/>
      <c r="X4737">
        <f t="shared" si="2270"/>
        <v>41.559999999999491</v>
      </c>
      <c r="Y4737">
        <f t="shared" si="2271"/>
        <v>0</v>
      </c>
      <c r="Z4737">
        <f t="shared" si="2272"/>
        <v>0</v>
      </c>
      <c r="AA4737" s="22">
        <f t="shared" si="2273"/>
        <v>0</v>
      </c>
      <c r="AB4737" s="22">
        <f t="shared" si="2274"/>
        <v>0</v>
      </c>
      <c r="AC4737" s="22">
        <f t="shared" si="2275"/>
        <v>0</v>
      </c>
      <c r="AD4737" s="22">
        <f t="shared" si="2276"/>
        <v>0</v>
      </c>
    </row>
    <row r="4738" spans="3:30" x14ac:dyDescent="0.25">
      <c r="E4738" s="12">
        <v>43207.75</v>
      </c>
      <c r="F4738" s="10">
        <v>12591.7</v>
      </c>
      <c r="G4738" s="10">
        <v>12615.46</v>
      </c>
      <c r="H4738" s="10">
        <v>12576.47</v>
      </c>
      <c r="I4738" s="10">
        <v>12577.56</v>
      </c>
      <c r="K4738" s="13">
        <f t="shared" si="2267"/>
        <v>-14.140000000001237</v>
      </c>
      <c r="L4738" s="13">
        <f t="shared" si="2277"/>
        <v>115.69999999999709</v>
      </c>
      <c r="M4738" s="13">
        <f t="shared" si="2268"/>
        <v>38.989999999999782</v>
      </c>
      <c r="N4738" s="13"/>
      <c r="X4738">
        <f t="shared" si="2270"/>
        <v>14.140000000001237</v>
      </c>
      <c r="Y4738">
        <f t="shared" si="2271"/>
        <v>0</v>
      </c>
      <c r="Z4738">
        <f t="shared" si="2272"/>
        <v>0</v>
      </c>
      <c r="AA4738" s="22">
        <f t="shared" si="2273"/>
        <v>0</v>
      </c>
      <c r="AB4738" s="22">
        <f t="shared" si="2274"/>
        <v>0</v>
      </c>
      <c r="AC4738" s="22">
        <f t="shared" si="2275"/>
        <v>0</v>
      </c>
      <c r="AD4738" s="22">
        <f t="shared" si="2276"/>
        <v>0</v>
      </c>
    </row>
    <row r="4739" spans="3:30" x14ac:dyDescent="0.25">
      <c r="E4739" s="11">
        <v>43207.791666666664</v>
      </c>
      <c r="F4739" s="9">
        <v>12578.06</v>
      </c>
      <c r="G4739" s="9">
        <v>12593.36</v>
      </c>
      <c r="H4739" s="9">
        <v>12577.78</v>
      </c>
      <c r="I4739" s="9">
        <v>12585.47</v>
      </c>
      <c r="K4739" s="13">
        <f t="shared" si="2267"/>
        <v>7.4099999999998545</v>
      </c>
      <c r="L4739" s="13">
        <f t="shared" si="2277"/>
        <v>123.10999999999694</v>
      </c>
      <c r="M4739" s="13">
        <f t="shared" si="2268"/>
        <v>15.579999999999927</v>
      </c>
      <c r="N4739" s="13"/>
      <c r="X4739">
        <f t="shared" si="2270"/>
        <v>7.4099999999998545</v>
      </c>
      <c r="Y4739">
        <f t="shared" si="2271"/>
        <v>0</v>
      </c>
      <c r="Z4739">
        <f t="shared" si="2272"/>
        <v>0</v>
      </c>
      <c r="AA4739" s="22">
        <f t="shared" si="2273"/>
        <v>0</v>
      </c>
      <c r="AB4739" s="22">
        <f t="shared" si="2274"/>
        <v>0</v>
      </c>
      <c r="AC4739" s="22">
        <f t="shared" si="2275"/>
        <v>0</v>
      </c>
      <c r="AD4739" s="22">
        <f t="shared" si="2276"/>
        <v>0</v>
      </c>
    </row>
    <row r="4740" spans="3:30" x14ac:dyDescent="0.25">
      <c r="E4740" s="12">
        <v>43207.833333333336</v>
      </c>
      <c r="F4740" s="10">
        <v>12585.22</v>
      </c>
      <c r="G4740" s="10">
        <v>12593.46</v>
      </c>
      <c r="H4740" s="10">
        <v>12574.98</v>
      </c>
      <c r="I4740" s="10">
        <v>12585.72</v>
      </c>
      <c r="K4740" s="13">
        <f t="shared" si="2267"/>
        <v>0.5</v>
      </c>
      <c r="L4740" s="13">
        <f t="shared" si="2277"/>
        <v>123.60999999999694</v>
      </c>
      <c r="M4740" s="13">
        <f t="shared" si="2268"/>
        <v>18.479999999999563</v>
      </c>
      <c r="N4740" s="13"/>
      <c r="X4740">
        <f t="shared" si="2270"/>
        <v>0.5</v>
      </c>
      <c r="Y4740">
        <f t="shared" si="2271"/>
        <v>0</v>
      </c>
      <c r="Z4740">
        <f t="shared" si="2272"/>
        <v>0</v>
      </c>
      <c r="AA4740" s="22">
        <f t="shared" si="2273"/>
        <v>0</v>
      </c>
      <c r="AB4740" s="22">
        <f t="shared" si="2274"/>
        <v>0</v>
      </c>
      <c r="AC4740" s="22">
        <f t="shared" si="2275"/>
        <v>0</v>
      </c>
      <c r="AD4740" s="22">
        <f t="shared" si="2276"/>
        <v>0</v>
      </c>
    </row>
    <row r="4741" spans="3:30" x14ac:dyDescent="0.25">
      <c r="E4741" s="11">
        <v>43207.875</v>
      </c>
      <c r="F4741" s="9">
        <v>12585.47</v>
      </c>
      <c r="G4741" s="9">
        <v>12593.97</v>
      </c>
      <c r="H4741" s="9">
        <v>12575.98</v>
      </c>
      <c r="I4741" s="9">
        <v>12580.48</v>
      </c>
      <c r="K4741" s="13">
        <f t="shared" si="2267"/>
        <v>-4.9899999999997817</v>
      </c>
      <c r="L4741" s="13">
        <f t="shared" si="2277"/>
        <v>118.61999999999716</v>
      </c>
      <c r="M4741" s="13">
        <f t="shared" si="2268"/>
        <v>17.989999999999782</v>
      </c>
      <c r="N4741" s="13"/>
      <c r="X4741">
        <f t="shared" si="2270"/>
        <v>4.9899999999997817</v>
      </c>
      <c r="Y4741">
        <f t="shared" si="2271"/>
        <v>0</v>
      </c>
      <c r="Z4741">
        <f t="shared" si="2272"/>
        <v>0</v>
      </c>
      <c r="AA4741" s="22">
        <f t="shared" si="2273"/>
        <v>0</v>
      </c>
      <c r="AB4741" s="22">
        <f t="shared" si="2274"/>
        <v>0</v>
      </c>
      <c r="AC4741" s="22">
        <f t="shared" si="2275"/>
        <v>0</v>
      </c>
      <c r="AD4741" s="22">
        <f t="shared" si="2276"/>
        <v>0</v>
      </c>
    </row>
    <row r="4742" spans="3:30" x14ac:dyDescent="0.25">
      <c r="E4742" s="12">
        <v>43207.916666666664</v>
      </c>
      <c r="F4742" s="10">
        <v>12580.23</v>
      </c>
      <c r="G4742" s="10">
        <v>12596.97</v>
      </c>
      <c r="H4742" s="10">
        <v>12577.74</v>
      </c>
      <c r="I4742" s="10">
        <v>12581.39</v>
      </c>
      <c r="K4742" s="13">
        <f t="shared" si="2267"/>
        <v>1.1599999999998545</v>
      </c>
      <c r="L4742" s="13">
        <f t="shared" si="2277"/>
        <v>119.77999999999702</v>
      </c>
      <c r="M4742" s="13">
        <f t="shared" si="2268"/>
        <v>19.229999999999563</v>
      </c>
      <c r="N4742" s="13"/>
      <c r="X4742">
        <f t="shared" si="2270"/>
        <v>1.1599999999998545</v>
      </c>
      <c r="Y4742">
        <f t="shared" si="2271"/>
        <v>0</v>
      </c>
      <c r="Z4742">
        <f t="shared" si="2272"/>
        <v>0</v>
      </c>
      <c r="AA4742" s="22">
        <f t="shared" si="2273"/>
        <v>0</v>
      </c>
      <c r="AB4742" s="22">
        <f t="shared" si="2274"/>
        <v>0</v>
      </c>
      <c r="AC4742" s="22">
        <f t="shared" si="2275"/>
        <v>0</v>
      </c>
      <c r="AD4742" s="22">
        <f t="shared" si="2276"/>
        <v>0</v>
      </c>
    </row>
    <row r="4743" spans="3:30" hidden="1" x14ac:dyDescent="0.25">
      <c r="E4743" s="11">
        <v>43207.958333333336</v>
      </c>
      <c r="F4743" s="9">
        <v>12583.13</v>
      </c>
      <c r="G4743" s="9">
        <v>12587.78</v>
      </c>
      <c r="H4743" s="9">
        <v>12576.16</v>
      </c>
      <c r="I4743" s="9">
        <v>12577.32</v>
      </c>
    </row>
    <row r="4744" spans="3:30" hidden="1" x14ac:dyDescent="0.25">
      <c r="E4744" s="12">
        <v>43208.041666666664</v>
      </c>
      <c r="F4744" s="10">
        <v>12577.32</v>
      </c>
      <c r="G4744" s="10">
        <v>12589.8</v>
      </c>
      <c r="H4744" s="10">
        <v>12570.35</v>
      </c>
      <c r="I4744" s="10">
        <v>12587.48</v>
      </c>
    </row>
    <row r="4745" spans="3:30" hidden="1" x14ac:dyDescent="0.25">
      <c r="E4745" s="11">
        <v>43208.083333333336</v>
      </c>
      <c r="F4745" s="9">
        <v>12588.65</v>
      </c>
      <c r="G4745" s="9">
        <v>12593.3</v>
      </c>
      <c r="H4745" s="9">
        <v>12586.31</v>
      </c>
      <c r="I4745" s="9">
        <v>12586.31</v>
      </c>
    </row>
    <row r="4746" spans="3:30" hidden="1" x14ac:dyDescent="0.25">
      <c r="E4746" s="12">
        <v>43208.125</v>
      </c>
      <c r="F4746" s="10">
        <v>12586.31</v>
      </c>
      <c r="G4746" s="10">
        <v>12616.06</v>
      </c>
      <c r="H4746" s="10">
        <v>12586.31</v>
      </c>
      <c r="I4746" s="10">
        <v>12609.24</v>
      </c>
    </row>
    <row r="4747" spans="3:30" hidden="1" x14ac:dyDescent="0.25">
      <c r="E4747" s="11">
        <v>43208.166666666664</v>
      </c>
      <c r="F4747" s="9">
        <v>12609.07</v>
      </c>
      <c r="G4747" s="9">
        <v>12613.75</v>
      </c>
      <c r="H4747" s="9">
        <v>12600.3</v>
      </c>
      <c r="I4747" s="9">
        <v>12604.95</v>
      </c>
    </row>
    <row r="4748" spans="3:30" hidden="1" x14ac:dyDescent="0.25">
      <c r="E4748" s="12">
        <v>43208.208333333336</v>
      </c>
      <c r="F4748" s="10">
        <v>12604.37</v>
      </c>
      <c r="G4748" s="10">
        <v>12607.28</v>
      </c>
      <c r="H4748" s="10">
        <v>12598.56</v>
      </c>
      <c r="I4748" s="10">
        <v>12603.79</v>
      </c>
    </row>
    <row r="4749" spans="3:30" hidden="1" x14ac:dyDescent="0.25">
      <c r="E4749" s="11">
        <v>43208.25</v>
      </c>
      <c r="F4749" s="9">
        <v>12604.96</v>
      </c>
      <c r="G4749" s="9">
        <v>12611.94</v>
      </c>
      <c r="H4749" s="9">
        <v>12601.47</v>
      </c>
      <c r="I4749" s="9">
        <v>12610.78</v>
      </c>
    </row>
    <row r="4750" spans="3:30" hidden="1" x14ac:dyDescent="0.25">
      <c r="E4750" s="12">
        <v>43208.291666666664</v>
      </c>
      <c r="F4750" s="10">
        <v>12610.78</v>
      </c>
      <c r="G4750" s="10">
        <v>12611.94</v>
      </c>
      <c r="H4750" s="10">
        <v>12606.3</v>
      </c>
      <c r="I4750" s="10">
        <v>12608.96</v>
      </c>
    </row>
    <row r="4751" spans="3:30" x14ac:dyDescent="0.25">
      <c r="C4751">
        <v>1</v>
      </c>
      <c r="E4751" s="11">
        <v>43208.333333333336</v>
      </c>
      <c r="F4751" s="9">
        <v>12610.12</v>
      </c>
      <c r="G4751" s="9">
        <v>12621.77</v>
      </c>
      <c r="H4751" s="9">
        <v>12608.37</v>
      </c>
      <c r="I4751" s="9">
        <v>12608.96</v>
      </c>
      <c r="K4751" s="13">
        <f t="shared" ref="K4751:K4765" si="2278">I4751-F4751</f>
        <v>-1.1600000000016735</v>
      </c>
      <c r="L4751" s="13">
        <v>0</v>
      </c>
      <c r="M4751" s="13">
        <f t="shared" ref="M4751:M4765" si="2279">G4751-H4751</f>
        <v>13.399999999999636</v>
      </c>
      <c r="N4751" s="13">
        <f t="shared" ref="N4751" si="2280">I4765-F4751</f>
        <v>-19.960000000000946</v>
      </c>
      <c r="O4751" s="18">
        <f>IF(K4751*N4751&gt;0,1,0)</f>
        <v>1</v>
      </c>
      <c r="S4751" s="13">
        <f>MAX(G4751:G4767)</f>
        <v>12640.09</v>
      </c>
      <c r="X4751">
        <f t="shared" ref="X4751:X4765" si="2281">ABS(K4751)</f>
        <v>1.1600000000016735</v>
      </c>
      <c r="Y4751">
        <f t="shared" ref="Y4751:Y4765" si="2282">ABS(N4751)</f>
        <v>19.960000000000946</v>
      </c>
      <c r="Z4751">
        <f t="shared" ref="Z4751:Z4765" si="2283">IF(S4751&lt;1000,ABS(S4751),0)</f>
        <v>0</v>
      </c>
      <c r="AA4751" s="22">
        <f t="shared" ref="AA4751:AA4765" si="2284">ABS(P4751)</f>
        <v>0</v>
      </c>
      <c r="AB4751" s="22">
        <f t="shared" ref="AB4751:AB4765" si="2285">ABS(Q4751)</f>
        <v>0</v>
      </c>
      <c r="AC4751" s="22">
        <f t="shared" ref="AC4751:AC4765" si="2286">IF(O4751=1,ABS(P4752),0)</f>
        <v>0.19805913113435025</v>
      </c>
      <c r="AD4751" s="22">
        <f t="shared" ref="AD4751:AD4765" si="2287">IF(O4751=0,ABS(Q4752),0)</f>
        <v>0</v>
      </c>
    </row>
    <row r="4752" spans="3:30" x14ac:dyDescent="0.25">
      <c r="E4752" s="12">
        <v>43208.375</v>
      </c>
      <c r="F4752" s="10">
        <v>12605.89</v>
      </c>
      <c r="G4752" s="10">
        <v>12618.57</v>
      </c>
      <c r="H4752" s="10">
        <v>12592.81</v>
      </c>
      <c r="I4752" s="10">
        <v>12593.31</v>
      </c>
      <c r="K4752" s="13">
        <f t="shared" si="2278"/>
        <v>-12.579999999999927</v>
      </c>
      <c r="L4752" s="13">
        <f t="shared" ref="L4752:L4765" si="2288">L4751+K4752</f>
        <v>-12.579999999999927</v>
      </c>
      <c r="M4752" s="13">
        <f t="shared" si="2279"/>
        <v>25.760000000000218</v>
      </c>
      <c r="N4752" s="13"/>
      <c r="P4752">
        <f>_xlfn.IFS(K4751&lt;0,MIN(L4751:L4765),K4751&gt;0,MAX(L4751:L4765))/S4730</f>
        <v>-0.19805913113435025</v>
      </c>
      <c r="Q4752">
        <f>_xlfn.IFS(K4751&lt;0,MAX(L4751:L4765),K4751&gt;0,MIN(L4751:L4765))/S4730</f>
        <v>0</v>
      </c>
      <c r="S4752" s="13">
        <f>MIN(H4751:H4767)</f>
        <v>12546.71</v>
      </c>
      <c r="X4752">
        <f t="shared" si="2281"/>
        <v>12.579999999999927</v>
      </c>
      <c r="Y4752">
        <f t="shared" si="2282"/>
        <v>0</v>
      </c>
      <c r="Z4752">
        <f t="shared" si="2283"/>
        <v>0</v>
      </c>
      <c r="AA4752" s="22">
        <f t="shared" si="2284"/>
        <v>0.19805913113435025</v>
      </c>
      <c r="AB4752" s="22">
        <f t="shared" si="2285"/>
        <v>0</v>
      </c>
      <c r="AC4752" s="22">
        <f t="shared" si="2286"/>
        <v>0</v>
      </c>
      <c r="AD4752" s="22">
        <f t="shared" si="2287"/>
        <v>0</v>
      </c>
    </row>
    <row r="4753" spans="5:30" x14ac:dyDescent="0.25">
      <c r="E4753" s="11">
        <v>43208.416666666664</v>
      </c>
      <c r="F4753" s="9">
        <v>12592.31</v>
      </c>
      <c r="G4753" s="9">
        <v>12613.86</v>
      </c>
      <c r="H4753" s="9">
        <v>12588.17</v>
      </c>
      <c r="I4753" s="9">
        <v>12600.14</v>
      </c>
      <c r="K4753" s="13">
        <f t="shared" si="2278"/>
        <v>7.8299999999999272</v>
      </c>
      <c r="L4753" s="13">
        <f t="shared" si="2288"/>
        <v>-4.75</v>
      </c>
      <c r="M4753" s="13">
        <f t="shared" si="2279"/>
        <v>25.690000000000509</v>
      </c>
      <c r="N4753" s="13"/>
      <c r="S4753" s="13">
        <f>S4751-S4752</f>
        <v>93.380000000001019</v>
      </c>
      <c r="X4753">
        <f t="shared" si="2281"/>
        <v>7.8299999999999272</v>
      </c>
      <c r="Y4753">
        <f t="shared" si="2282"/>
        <v>0</v>
      </c>
      <c r="Z4753">
        <f t="shared" si="2283"/>
        <v>93.380000000001019</v>
      </c>
      <c r="AA4753" s="22">
        <f t="shared" si="2284"/>
        <v>0</v>
      </c>
      <c r="AB4753" s="22">
        <f t="shared" si="2285"/>
        <v>0</v>
      </c>
      <c r="AC4753" s="22">
        <f t="shared" si="2286"/>
        <v>0</v>
      </c>
      <c r="AD4753" s="22">
        <f t="shared" si="2287"/>
        <v>0</v>
      </c>
    </row>
    <row r="4754" spans="5:30" x14ac:dyDescent="0.25">
      <c r="E4754" s="12">
        <v>43208.458333333336</v>
      </c>
      <c r="F4754" s="10">
        <v>12599.64</v>
      </c>
      <c r="G4754" s="10">
        <v>12640.09</v>
      </c>
      <c r="H4754" s="10">
        <v>12590.14</v>
      </c>
      <c r="I4754" s="10">
        <v>12598.15</v>
      </c>
      <c r="K4754" s="13">
        <f t="shared" si="2278"/>
        <v>-1.4899999999997817</v>
      </c>
      <c r="L4754" s="13">
        <f t="shared" si="2288"/>
        <v>-6.2399999999997817</v>
      </c>
      <c r="M4754" s="13">
        <f t="shared" si="2279"/>
        <v>49.950000000000728</v>
      </c>
      <c r="N4754" s="13"/>
      <c r="X4754">
        <f t="shared" si="2281"/>
        <v>1.4899999999997817</v>
      </c>
      <c r="Y4754">
        <f t="shared" si="2282"/>
        <v>0</v>
      </c>
      <c r="Z4754">
        <f t="shared" si="2283"/>
        <v>0</v>
      </c>
      <c r="AA4754" s="22">
        <f t="shared" si="2284"/>
        <v>0</v>
      </c>
      <c r="AB4754" s="22">
        <f t="shared" si="2285"/>
        <v>0</v>
      </c>
      <c r="AC4754" s="22">
        <f t="shared" si="2286"/>
        <v>0</v>
      </c>
      <c r="AD4754" s="22">
        <f t="shared" si="2287"/>
        <v>0</v>
      </c>
    </row>
    <row r="4755" spans="5:30" x14ac:dyDescent="0.25">
      <c r="E4755" s="11">
        <v>43208.5</v>
      </c>
      <c r="F4755" s="9">
        <v>12597.65</v>
      </c>
      <c r="G4755" s="9">
        <v>12603.1</v>
      </c>
      <c r="H4755" s="9">
        <v>12563.49</v>
      </c>
      <c r="I4755" s="9">
        <v>12568.1</v>
      </c>
      <c r="K4755" s="13">
        <f t="shared" si="2278"/>
        <v>-29.549999999999272</v>
      </c>
      <c r="L4755" s="13">
        <f t="shared" si="2288"/>
        <v>-35.789999999999054</v>
      </c>
      <c r="M4755" s="13">
        <f t="shared" si="2279"/>
        <v>39.610000000000582</v>
      </c>
      <c r="N4755" s="13"/>
      <c r="X4755">
        <f t="shared" si="2281"/>
        <v>29.549999999999272</v>
      </c>
      <c r="Y4755">
        <f t="shared" si="2282"/>
        <v>0</v>
      </c>
      <c r="Z4755">
        <f t="shared" si="2283"/>
        <v>0</v>
      </c>
      <c r="AA4755" s="22">
        <f t="shared" si="2284"/>
        <v>0</v>
      </c>
      <c r="AB4755" s="22">
        <f t="shared" si="2285"/>
        <v>0</v>
      </c>
      <c r="AC4755" s="22">
        <f t="shared" si="2286"/>
        <v>0</v>
      </c>
      <c r="AD4755" s="22">
        <f t="shared" si="2287"/>
        <v>0</v>
      </c>
    </row>
    <row r="4756" spans="5:30" x14ac:dyDescent="0.25">
      <c r="E4756" s="12">
        <v>43208.541666666664</v>
      </c>
      <c r="F4756" s="10">
        <v>12567.85</v>
      </c>
      <c r="G4756" s="10">
        <v>12592.9</v>
      </c>
      <c r="H4756" s="10">
        <v>12566.46</v>
      </c>
      <c r="I4756" s="10">
        <v>12586.77</v>
      </c>
      <c r="K4756" s="13">
        <f t="shared" si="2278"/>
        <v>18.920000000000073</v>
      </c>
      <c r="L4756" s="13">
        <f t="shared" si="2288"/>
        <v>-16.869999999998981</v>
      </c>
      <c r="M4756" s="13">
        <f t="shared" si="2279"/>
        <v>26.440000000000509</v>
      </c>
      <c r="N4756" s="13"/>
      <c r="X4756">
        <f t="shared" si="2281"/>
        <v>18.920000000000073</v>
      </c>
      <c r="Y4756">
        <f t="shared" si="2282"/>
        <v>0</v>
      </c>
      <c r="Z4756">
        <f t="shared" si="2283"/>
        <v>0</v>
      </c>
      <c r="AA4756" s="22">
        <f t="shared" si="2284"/>
        <v>0</v>
      </c>
      <c r="AB4756" s="22">
        <f t="shared" si="2285"/>
        <v>0</v>
      </c>
      <c r="AC4756" s="22">
        <f t="shared" si="2286"/>
        <v>0</v>
      </c>
      <c r="AD4756" s="22">
        <f t="shared" si="2287"/>
        <v>0</v>
      </c>
    </row>
    <row r="4757" spans="5:30" x14ac:dyDescent="0.25">
      <c r="E4757" s="11">
        <v>43208.583333333336</v>
      </c>
      <c r="F4757" s="9">
        <v>12585.77</v>
      </c>
      <c r="G4757" s="9">
        <v>12594.7</v>
      </c>
      <c r="H4757" s="9">
        <v>12569.44</v>
      </c>
      <c r="I4757" s="9">
        <v>12578.33</v>
      </c>
      <c r="K4757" s="13">
        <f t="shared" si="2278"/>
        <v>-7.4400000000005093</v>
      </c>
      <c r="L4757" s="13">
        <f t="shared" si="2288"/>
        <v>-24.309999999999491</v>
      </c>
      <c r="M4757" s="13">
        <f t="shared" si="2279"/>
        <v>25.260000000000218</v>
      </c>
      <c r="N4757" s="13"/>
      <c r="X4757">
        <f t="shared" si="2281"/>
        <v>7.4400000000005093</v>
      </c>
      <c r="Y4757">
        <f t="shared" si="2282"/>
        <v>0</v>
      </c>
      <c r="Z4757">
        <f t="shared" si="2283"/>
        <v>0</v>
      </c>
      <c r="AA4757" s="22">
        <f t="shared" si="2284"/>
        <v>0</v>
      </c>
      <c r="AB4757" s="22">
        <f t="shared" si="2285"/>
        <v>0</v>
      </c>
      <c r="AC4757" s="22">
        <f t="shared" si="2286"/>
        <v>0</v>
      </c>
      <c r="AD4757" s="22">
        <f t="shared" si="2287"/>
        <v>0</v>
      </c>
    </row>
    <row r="4758" spans="5:30" x14ac:dyDescent="0.25">
      <c r="E4758" s="12">
        <v>43208.625</v>
      </c>
      <c r="F4758" s="10">
        <v>12577.83</v>
      </c>
      <c r="G4758" s="10">
        <v>12579.59</v>
      </c>
      <c r="H4758" s="10">
        <v>12554.75</v>
      </c>
      <c r="I4758" s="10">
        <v>12568.34</v>
      </c>
      <c r="K4758" s="13">
        <f t="shared" si="2278"/>
        <v>-9.4899999999997817</v>
      </c>
      <c r="L4758" s="13">
        <f t="shared" si="2288"/>
        <v>-33.799999999999272</v>
      </c>
      <c r="M4758" s="13">
        <f t="shared" si="2279"/>
        <v>24.840000000000146</v>
      </c>
      <c r="N4758" s="13"/>
      <c r="X4758">
        <f t="shared" si="2281"/>
        <v>9.4899999999997817</v>
      </c>
      <c r="Y4758">
        <f t="shared" si="2282"/>
        <v>0</v>
      </c>
      <c r="Z4758">
        <f t="shared" si="2283"/>
        <v>0</v>
      </c>
      <c r="AA4758" s="22">
        <f t="shared" si="2284"/>
        <v>0</v>
      </c>
      <c r="AB4758" s="22">
        <f t="shared" si="2285"/>
        <v>0</v>
      </c>
      <c r="AC4758" s="22">
        <f t="shared" si="2286"/>
        <v>0</v>
      </c>
      <c r="AD4758" s="22">
        <f t="shared" si="2287"/>
        <v>0</v>
      </c>
    </row>
    <row r="4759" spans="5:30" x14ac:dyDescent="0.25">
      <c r="E4759" s="11">
        <v>43208.666666666664</v>
      </c>
      <c r="F4759" s="9">
        <v>12568.09</v>
      </c>
      <c r="G4759" s="9">
        <v>12585.48</v>
      </c>
      <c r="H4759" s="9">
        <v>12560.2</v>
      </c>
      <c r="I4759" s="9">
        <v>12562.5</v>
      </c>
      <c r="K4759" s="13">
        <f t="shared" si="2278"/>
        <v>-5.5900000000001455</v>
      </c>
      <c r="L4759" s="13">
        <f t="shared" si="2288"/>
        <v>-39.389999999999418</v>
      </c>
      <c r="M4759" s="13">
        <f t="shared" si="2279"/>
        <v>25.279999999998836</v>
      </c>
      <c r="N4759" s="13"/>
      <c r="X4759">
        <f t="shared" si="2281"/>
        <v>5.5900000000001455</v>
      </c>
      <c r="Y4759">
        <f t="shared" si="2282"/>
        <v>0</v>
      </c>
      <c r="Z4759">
        <f t="shared" si="2283"/>
        <v>0</v>
      </c>
      <c r="AA4759" s="22">
        <f t="shared" si="2284"/>
        <v>0</v>
      </c>
      <c r="AB4759" s="22">
        <f t="shared" si="2285"/>
        <v>0</v>
      </c>
      <c r="AC4759" s="22">
        <f t="shared" si="2286"/>
        <v>0</v>
      </c>
      <c r="AD4759" s="22">
        <f t="shared" si="2287"/>
        <v>0</v>
      </c>
    </row>
    <row r="4760" spans="5:30" x14ac:dyDescent="0.25">
      <c r="E4760" s="12">
        <v>43208.708333333336</v>
      </c>
      <c r="F4760" s="10">
        <v>12562.51</v>
      </c>
      <c r="G4760" s="10">
        <v>12585.2</v>
      </c>
      <c r="H4760" s="10">
        <v>12546.71</v>
      </c>
      <c r="I4760" s="10">
        <v>12585.2</v>
      </c>
      <c r="K4760" s="13">
        <f t="shared" si="2278"/>
        <v>22.690000000000509</v>
      </c>
      <c r="L4760" s="13">
        <f t="shared" si="2288"/>
        <v>-16.699999999998909</v>
      </c>
      <c r="M4760" s="13">
        <f t="shared" si="2279"/>
        <v>38.490000000001601</v>
      </c>
      <c r="N4760" s="13"/>
      <c r="X4760">
        <f t="shared" si="2281"/>
        <v>22.690000000000509</v>
      </c>
      <c r="Y4760">
        <f t="shared" si="2282"/>
        <v>0</v>
      </c>
      <c r="Z4760">
        <f t="shared" si="2283"/>
        <v>0</v>
      </c>
      <c r="AA4760" s="22">
        <f t="shared" si="2284"/>
        <v>0</v>
      </c>
      <c r="AB4760" s="22">
        <f t="shared" si="2285"/>
        <v>0</v>
      </c>
      <c r="AC4760" s="22">
        <f t="shared" si="2286"/>
        <v>0</v>
      </c>
      <c r="AD4760" s="22">
        <f t="shared" si="2287"/>
        <v>0</v>
      </c>
    </row>
    <row r="4761" spans="5:30" x14ac:dyDescent="0.25">
      <c r="E4761" s="11">
        <v>43208.75</v>
      </c>
      <c r="F4761" s="9">
        <v>12584.7</v>
      </c>
      <c r="G4761" s="9">
        <v>12600.9</v>
      </c>
      <c r="H4761" s="9">
        <v>12579.05</v>
      </c>
      <c r="I4761" s="9">
        <v>12579.05</v>
      </c>
      <c r="K4761" s="13">
        <f t="shared" si="2278"/>
        <v>-5.6500000000014552</v>
      </c>
      <c r="L4761" s="13">
        <f t="shared" si="2288"/>
        <v>-22.350000000000364</v>
      </c>
      <c r="M4761" s="13">
        <f t="shared" si="2279"/>
        <v>21.850000000000364</v>
      </c>
      <c r="N4761" s="13"/>
      <c r="X4761">
        <f t="shared" si="2281"/>
        <v>5.6500000000014552</v>
      </c>
      <c r="Y4761">
        <f t="shared" si="2282"/>
        <v>0</v>
      </c>
      <c r="Z4761">
        <f t="shared" si="2283"/>
        <v>0</v>
      </c>
      <c r="AA4761" s="22">
        <f t="shared" si="2284"/>
        <v>0</v>
      </c>
      <c r="AB4761" s="22">
        <f t="shared" si="2285"/>
        <v>0</v>
      </c>
      <c r="AC4761" s="22">
        <f t="shared" si="2286"/>
        <v>0</v>
      </c>
      <c r="AD4761" s="22">
        <f t="shared" si="2287"/>
        <v>0</v>
      </c>
    </row>
    <row r="4762" spans="5:30" x14ac:dyDescent="0.25">
      <c r="E4762" s="12">
        <v>43208.791666666664</v>
      </c>
      <c r="F4762" s="10">
        <v>12578.8</v>
      </c>
      <c r="G4762" s="10">
        <v>12588.72</v>
      </c>
      <c r="H4762" s="10">
        <v>12573.86</v>
      </c>
      <c r="I4762" s="10">
        <v>12579.25</v>
      </c>
      <c r="K4762" s="13">
        <f t="shared" si="2278"/>
        <v>0.4500000000007276</v>
      </c>
      <c r="L4762" s="13">
        <f t="shared" si="2288"/>
        <v>-21.899999999999636</v>
      </c>
      <c r="M4762" s="13">
        <f t="shared" si="2279"/>
        <v>14.859999999998763</v>
      </c>
      <c r="N4762" s="13"/>
      <c r="X4762">
        <f t="shared" si="2281"/>
        <v>0.4500000000007276</v>
      </c>
      <c r="Y4762">
        <f t="shared" si="2282"/>
        <v>0</v>
      </c>
      <c r="Z4762">
        <f t="shared" si="2283"/>
        <v>0</v>
      </c>
      <c r="AA4762" s="22">
        <f t="shared" si="2284"/>
        <v>0</v>
      </c>
      <c r="AB4762" s="22">
        <f t="shared" si="2285"/>
        <v>0</v>
      </c>
      <c r="AC4762" s="22">
        <f t="shared" si="2286"/>
        <v>0</v>
      </c>
      <c r="AD4762" s="22">
        <f t="shared" si="2287"/>
        <v>0</v>
      </c>
    </row>
    <row r="4763" spans="5:30" x14ac:dyDescent="0.25">
      <c r="E4763" s="11">
        <v>43208.833333333336</v>
      </c>
      <c r="F4763" s="9">
        <v>12579</v>
      </c>
      <c r="G4763" s="9">
        <v>12594.49</v>
      </c>
      <c r="H4763" s="9">
        <v>12576.75</v>
      </c>
      <c r="I4763" s="9">
        <v>12579.25</v>
      </c>
      <c r="K4763" s="13">
        <f t="shared" si="2278"/>
        <v>0.25</v>
      </c>
      <c r="L4763" s="13">
        <f t="shared" si="2288"/>
        <v>-21.649999999999636</v>
      </c>
      <c r="M4763" s="13">
        <f t="shared" si="2279"/>
        <v>17.739999999999782</v>
      </c>
      <c r="N4763" s="13"/>
      <c r="X4763">
        <f t="shared" si="2281"/>
        <v>0.25</v>
      </c>
      <c r="Y4763">
        <f t="shared" si="2282"/>
        <v>0</v>
      </c>
      <c r="Z4763">
        <f t="shared" si="2283"/>
        <v>0</v>
      </c>
      <c r="AA4763" s="22">
        <f t="shared" si="2284"/>
        <v>0</v>
      </c>
      <c r="AB4763" s="22">
        <f t="shared" si="2285"/>
        <v>0</v>
      </c>
      <c r="AC4763" s="22">
        <f t="shared" si="2286"/>
        <v>0</v>
      </c>
      <c r="AD4763" s="22">
        <f t="shared" si="2287"/>
        <v>0</v>
      </c>
    </row>
    <row r="4764" spans="5:30" x14ac:dyDescent="0.25">
      <c r="E4764" s="12">
        <v>43208.875</v>
      </c>
      <c r="F4764" s="10">
        <v>12579</v>
      </c>
      <c r="G4764" s="10">
        <v>12591</v>
      </c>
      <c r="H4764" s="10">
        <v>12573.26</v>
      </c>
      <c r="I4764" s="10">
        <v>12583.76</v>
      </c>
      <c r="K4764" s="13">
        <f t="shared" si="2278"/>
        <v>4.7600000000002183</v>
      </c>
      <c r="L4764" s="13">
        <f t="shared" si="2288"/>
        <v>-16.889999999999418</v>
      </c>
      <c r="M4764" s="13">
        <f t="shared" si="2279"/>
        <v>17.739999999999782</v>
      </c>
      <c r="N4764" s="13"/>
      <c r="X4764">
        <f t="shared" si="2281"/>
        <v>4.7600000000002183</v>
      </c>
      <c r="Y4764">
        <f t="shared" si="2282"/>
        <v>0</v>
      </c>
      <c r="Z4764">
        <f t="shared" si="2283"/>
        <v>0</v>
      </c>
      <c r="AA4764" s="22">
        <f t="shared" si="2284"/>
        <v>0</v>
      </c>
      <c r="AB4764" s="22">
        <f t="shared" si="2285"/>
        <v>0</v>
      </c>
      <c r="AC4764" s="22">
        <f t="shared" si="2286"/>
        <v>0</v>
      </c>
      <c r="AD4764" s="22">
        <f t="shared" si="2287"/>
        <v>0</v>
      </c>
    </row>
    <row r="4765" spans="5:30" x14ac:dyDescent="0.25">
      <c r="E4765" s="11">
        <v>43208.916666666664</v>
      </c>
      <c r="F4765" s="9">
        <v>12583.51</v>
      </c>
      <c r="G4765" s="9">
        <v>12592.25</v>
      </c>
      <c r="H4765" s="9">
        <v>12582.26</v>
      </c>
      <c r="I4765" s="9">
        <v>12590.16</v>
      </c>
      <c r="K4765" s="13">
        <f t="shared" si="2278"/>
        <v>6.6499999999996362</v>
      </c>
      <c r="L4765" s="13">
        <f t="shared" si="2288"/>
        <v>-10.239999999999782</v>
      </c>
      <c r="M4765" s="13">
        <f t="shared" si="2279"/>
        <v>9.9899999999997817</v>
      </c>
      <c r="N4765" s="13"/>
      <c r="X4765">
        <f t="shared" si="2281"/>
        <v>6.6499999999996362</v>
      </c>
      <c r="Y4765">
        <f t="shared" si="2282"/>
        <v>0</v>
      </c>
      <c r="Z4765">
        <f t="shared" si="2283"/>
        <v>0</v>
      </c>
      <c r="AA4765" s="22">
        <f t="shared" si="2284"/>
        <v>0</v>
      </c>
      <c r="AB4765" s="22">
        <f t="shared" si="2285"/>
        <v>0</v>
      </c>
      <c r="AC4765" s="22">
        <f t="shared" si="2286"/>
        <v>0</v>
      </c>
      <c r="AD4765" s="22">
        <f t="shared" si="2287"/>
        <v>0</v>
      </c>
    </row>
    <row r="4766" spans="5:30" hidden="1" x14ac:dyDescent="0.25">
      <c r="E4766" s="12">
        <v>43208.958333333336</v>
      </c>
      <c r="F4766" s="10">
        <v>12593.06</v>
      </c>
      <c r="G4766" s="10">
        <v>12601.2</v>
      </c>
      <c r="H4766" s="10">
        <v>12593.06</v>
      </c>
      <c r="I4766" s="10">
        <v>12598.87</v>
      </c>
    </row>
    <row r="4767" spans="5:30" hidden="1" x14ac:dyDescent="0.25">
      <c r="E4767" s="11">
        <v>43209.041666666664</v>
      </c>
      <c r="F4767" s="9">
        <v>12598.87</v>
      </c>
      <c r="G4767" s="9">
        <v>12606.85</v>
      </c>
      <c r="H4767" s="9">
        <v>12598.05</v>
      </c>
      <c r="I4767" s="9">
        <v>12600.37</v>
      </c>
    </row>
    <row r="4768" spans="5:30" hidden="1" x14ac:dyDescent="0.25">
      <c r="E4768" s="12">
        <v>43209.083333333336</v>
      </c>
      <c r="F4768" s="10">
        <v>12600.37</v>
      </c>
      <c r="G4768" s="10">
        <v>12609.35</v>
      </c>
      <c r="H4768" s="10">
        <v>12600.37</v>
      </c>
      <c r="I4768" s="10">
        <v>12608.19</v>
      </c>
    </row>
    <row r="4769" spans="3:30" hidden="1" x14ac:dyDescent="0.25">
      <c r="E4769" s="11">
        <v>43209.125</v>
      </c>
      <c r="F4769" s="9">
        <v>12608.19</v>
      </c>
      <c r="G4769" s="9">
        <v>12610.52</v>
      </c>
      <c r="H4769" s="9">
        <v>12605.87</v>
      </c>
      <c r="I4769" s="9">
        <v>12609.36</v>
      </c>
    </row>
    <row r="4770" spans="3:30" hidden="1" x14ac:dyDescent="0.25">
      <c r="E4770" s="12">
        <v>43209.166666666664</v>
      </c>
      <c r="F4770" s="10">
        <v>12609.36</v>
      </c>
      <c r="G4770" s="10">
        <v>12610.39</v>
      </c>
      <c r="H4770" s="10">
        <v>12596.76</v>
      </c>
      <c r="I4770" s="10">
        <v>12601.42</v>
      </c>
    </row>
    <row r="4771" spans="3:30" hidden="1" x14ac:dyDescent="0.25">
      <c r="E4771" s="11">
        <v>43209.208333333336</v>
      </c>
      <c r="F4771" s="9">
        <v>12602.58</v>
      </c>
      <c r="G4771" s="9">
        <v>12610.41</v>
      </c>
      <c r="H4771" s="9">
        <v>12599.09</v>
      </c>
      <c r="I4771" s="9">
        <v>12609.25</v>
      </c>
    </row>
    <row r="4772" spans="3:30" hidden="1" x14ac:dyDescent="0.25">
      <c r="E4772" s="12">
        <v>43209.25</v>
      </c>
      <c r="F4772" s="10">
        <v>12609.25</v>
      </c>
      <c r="G4772" s="10">
        <v>12611.74</v>
      </c>
      <c r="H4772" s="10">
        <v>12606.92</v>
      </c>
      <c r="I4772" s="10">
        <v>12609.42</v>
      </c>
    </row>
    <row r="4773" spans="3:30" hidden="1" x14ac:dyDescent="0.25">
      <c r="E4773" s="11">
        <v>43209.291666666664</v>
      </c>
      <c r="F4773" s="9">
        <v>12609.42</v>
      </c>
      <c r="G4773" s="9">
        <v>12610.58</v>
      </c>
      <c r="H4773" s="9">
        <v>12601.59</v>
      </c>
      <c r="I4773" s="9">
        <v>12601.59</v>
      </c>
    </row>
    <row r="4774" spans="3:30" x14ac:dyDescent="0.25">
      <c r="C4774">
        <v>1</v>
      </c>
      <c r="E4774" s="12">
        <v>43209.333333333336</v>
      </c>
      <c r="F4774" s="10">
        <v>12601.62</v>
      </c>
      <c r="G4774" s="10">
        <v>12606.95</v>
      </c>
      <c r="H4774" s="10">
        <v>12594.08</v>
      </c>
      <c r="I4774" s="10">
        <v>12596.18</v>
      </c>
      <c r="K4774" s="13">
        <f t="shared" ref="K4774:K4788" si="2289">I4774-F4774</f>
        <v>-5.4400000000005093</v>
      </c>
      <c r="L4774" s="13">
        <v>0</v>
      </c>
      <c r="M4774" s="13">
        <f t="shared" ref="M4774:M4788" si="2290">G4774-H4774</f>
        <v>12.8700000000008</v>
      </c>
      <c r="N4774" s="13">
        <f t="shared" ref="N4774" si="2291">I4788-F4774</f>
        <v>-49.010000000000218</v>
      </c>
      <c r="O4774" s="18">
        <f>IF(K4774*N4774&gt;0,1,0)</f>
        <v>1</v>
      </c>
      <c r="S4774" s="13">
        <f>MAX(G4774:G4790)</f>
        <v>12619.44</v>
      </c>
      <c r="X4774">
        <f t="shared" ref="X4774:X4788" si="2292">ABS(K4774)</f>
        <v>5.4400000000005093</v>
      </c>
      <c r="Y4774">
        <f t="shared" ref="Y4774:Y4788" si="2293">ABS(N4774)</f>
        <v>49.010000000000218</v>
      </c>
      <c r="Z4774">
        <f t="shared" ref="Z4774:Z4788" si="2294">IF(S4774&lt;1000,ABS(S4774),0)</f>
        <v>0</v>
      </c>
      <c r="AA4774" s="22">
        <f t="shared" ref="AA4774:AA4788" si="2295">ABS(P4774)</f>
        <v>0</v>
      </c>
      <c r="AB4774" s="22">
        <f t="shared" ref="AB4774:AB4788" si="2296">ABS(Q4774)</f>
        <v>0</v>
      </c>
      <c r="AC4774" s="22">
        <f t="shared" ref="AC4774:AC4788" si="2297">IF(O4774=1,ABS(P4775),0)</f>
        <v>0.6683443992289676</v>
      </c>
      <c r="AD4774" s="22">
        <f t="shared" ref="AD4774:AD4788" si="2298">IF(O4774=0,ABS(Q4775),0)</f>
        <v>0</v>
      </c>
    </row>
    <row r="4775" spans="3:30" x14ac:dyDescent="0.25">
      <c r="E4775" s="11">
        <v>43209.375</v>
      </c>
      <c r="F4775" s="9">
        <v>12597.11</v>
      </c>
      <c r="G4775" s="9">
        <v>12619.44</v>
      </c>
      <c r="H4775" s="9">
        <v>12578.96</v>
      </c>
      <c r="I4775" s="9">
        <v>12590.32</v>
      </c>
      <c r="K4775" s="13">
        <f t="shared" si="2289"/>
        <v>-6.7900000000008731</v>
      </c>
      <c r="L4775" s="13">
        <f t="shared" ref="L4775:L4788" si="2299">L4774+K4775</f>
        <v>-6.7900000000008731</v>
      </c>
      <c r="M4775" s="13">
        <f t="shared" si="2290"/>
        <v>40.480000000001382</v>
      </c>
      <c r="N4775" s="13"/>
      <c r="P4775">
        <f>_xlfn.IFS(K4774&lt;0,MIN(L4774:L4788),K4774&gt;0,MAX(L4774:L4788))/S4753</f>
        <v>-0.6683443992289676</v>
      </c>
      <c r="Q4775">
        <f>_xlfn.IFS(K4774&lt;0,MAX(L4774:L4788),K4774&gt;0,MIN(L4774:L4788))/S4753</f>
        <v>0</v>
      </c>
      <c r="S4775" s="13">
        <f>MIN(H4774:H4790)</f>
        <v>12525.21</v>
      </c>
      <c r="X4775">
        <f t="shared" si="2292"/>
        <v>6.7900000000008731</v>
      </c>
      <c r="Y4775">
        <f t="shared" si="2293"/>
        <v>0</v>
      </c>
      <c r="Z4775">
        <f t="shared" si="2294"/>
        <v>0</v>
      </c>
      <c r="AA4775" s="22">
        <f t="shared" si="2295"/>
        <v>0.6683443992289676</v>
      </c>
      <c r="AB4775" s="22">
        <f t="shared" si="2296"/>
        <v>0</v>
      </c>
      <c r="AC4775" s="22">
        <f t="shared" si="2297"/>
        <v>0</v>
      </c>
      <c r="AD4775" s="22">
        <f t="shared" si="2298"/>
        <v>0</v>
      </c>
    </row>
    <row r="4776" spans="3:30" x14ac:dyDescent="0.25">
      <c r="E4776" s="12">
        <v>43209.416666666664</v>
      </c>
      <c r="F4776" s="10">
        <v>12591.6</v>
      </c>
      <c r="G4776" s="10">
        <v>12596.57</v>
      </c>
      <c r="H4776" s="10">
        <v>12558.1</v>
      </c>
      <c r="I4776" s="10">
        <v>12571.37</v>
      </c>
      <c r="K4776" s="13">
        <f t="shared" si="2289"/>
        <v>-20.229999999999563</v>
      </c>
      <c r="L4776" s="13">
        <f t="shared" si="2299"/>
        <v>-27.020000000000437</v>
      </c>
      <c r="M4776" s="13">
        <f t="shared" si="2290"/>
        <v>38.469999999999345</v>
      </c>
      <c r="N4776" s="13"/>
      <c r="S4776" s="13">
        <f>S4774-S4775</f>
        <v>94.230000000001382</v>
      </c>
      <c r="X4776">
        <f t="shared" si="2292"/>
        <v>20.229999999999563</v>
      </c>
      <c r="Y4776">
        <f t="shared" si="2293"/>
        <v>0</v>
      </c>
      <c r="Z4776">
        <f t="shared" si="2294"/>
        <v>94.230000000001382</v>
      </c>
      <c r="AA4776" s="22">
        <f t="shared" si="2295"/>
        <v>0</v>
      </c>
      <c r="AB4776" s="22">
        <f t="shared" si="2296"/>
        <v>0</v>
      </c>
      <c r="AC4776" s="22">
        <f t="shared" si="2297"/>
        <v>0</v>
      </c>
      <c r="AD4776" s="22">
        <f t="shared" si="2298"/>
        <v>0</v>
      </c>
    </row>
    <row r="4777" spans="3:30" x14ac:dyDescent="0.25">
      <c r="E4777" s="11">
        <v>43209.458333333336</v>
      </c>
      <c r="F4777" s="9">
        <v>12572.87</v>
      </c>
      <c r="G4777" s="9">
        <v>12594.14</v>
      </c>
      <c r="H4777" s="9">
        <v>12559.32</v>
      </c>
      <c r="I4777" s="9">
        <v>12566.89</v>
      </c>
      <c r="K4777" s="13">
        <f t="shared" si="2289"/>
        <v>-5.9800000000013824</v>
      </c>
      <c r="L4777" s="13">
        <f t="shared" si="2299"/>
        <v>-33.000000000001819</v>
      </c>
      <c r="M4777" s="13">
        <f t="shared" si="2290"/>
        <v>34.819999999999709</v>
      </c>
      <c r="N4777" s="13"/>
      <c r="X4777">
        <f t="shared" si="2292"/>
        <v>5.9800000000013824</v>
      </c>
      <c r="Y4777">
        <f t="shared" si="2293"/>
        <v>0</v>
      </c>
      <c r="Z4777">
        <f t="shared" si="2294"/>
        <v>0</v>
      </c>
      <c r="AA4777" s="22">
        <f t="shared" si="2295"/>
        <v>0</v>
      </c>
      <c r="AB4777" s="22">
        <f t="shared" si="2296"/>
        <v>0</v>
      </c>
      <c r="AC4777" s="22">
        <f t="shared" si="2297"/>
        <v>0</v>
      </c>
      <c r="AD4777" s="22">
        <f t="shared" si="2298"/>
        <v>0</v>
      </c>
    </row>
    <row r="4778" spans="3:30" x14ac:dyDescent="0.25">
      <c r="E4778" s="12">
        <v>43209.5</v>
      </c>
      <c r="F4778" s="10">
        <v>12566.39</v>
      </c>
      <c r="G4778" s="10">
        <v>12595.28</v>
      </c>
      <c r="H4778" s="10">
        <v>12565.39</v>
      </c>
      <c r="I4778" s="10">
        <v>12581.19</v>
      </c>
      <c r="K4778" s="13">
        <f t="shared" si="2289"/>
        <v>14.800000000001091</v>
      </c>
      <c r="L4778" s="13">
        <f t="shared" si="2299"/>
        <v>-18.200000000000728</v>
      </c>
      <c r="M4778" s="13">
        <f t="shared" si="2290"/>
        <v>29.890000000001237</v>
      </c>
      <c r="N4778" s="13"/>
      <c r="X4778">
        <f t="shared" si="2292"/>
        <v>14.800000000001091</v>
      </c>
      <c r="Y4778">
        <f t="shared" si="2293"/>
        <v>0</v>
      </c>
      <c r="Z4778">
        <f t="shared" si="2294"/>
        <v>0</v>
      </c>
      <c r="AA4778" s="22">
        <f t="shared" si="2295"/>
        <v>0</v>
      </c>
      <c r="AB4778" s="22">
        <f t="shared" si="2296"/>
        <v>0</v>
      </c>
      <c r="AC4778" s="22">
        <f t="shared" si="2297"/>
        <v>0</v>
      </c>
      <c r="AD4778" s="22">
        <f t="shared" si="2298"/>
        <v>0</v>
      </c>
    </row>
    <row r="4779" spans="3:30" x14ac:dyDescent="0.25">
      <c r="E4779" s="11">
        <v>43209.541666666664</v>
      </c>
      <c r="F4779" s="9">
        <v>12580.44</v>
      </c>
      <c r="G4779" s="9">
        <v>12594.68</v>
      </c>
      <c r="H4779" s="9">
        <v>12572.33</v>
      </c>
      <c r="I4779" s="9">
        <v>12577.59</v>
      </c>
      <c r="K4779" s="13">
        <f t="shared" si="2289"/>
        <v>-2.8500000000003638</v>
      </c>
      <c r="L4779" s="13">
        <f t="shared" si="2299"/>
        <v>-21.050000000001091</v>
      </c>
      <c r="M4779" s="13">
        <f t="shared" si="2290"/>
        <v>22.350000000000364</v>
      </c>
      <c r="N4779" s="13"/>
      <c r="X4779">
        <f t="shared" si="2292"/>
        <v>2.8500000000003638</v>
      </c>
      <c r="Y4779">
        <f t="shared" si="2293"/>
        <v>0</v>
      </c>
      <c r="Z4779">
        <f t="shared" si="2294"/>
        <v>0</v>
      </c>
      <c r="AA4779" s="22">
        <f t="shared" si="2295"/>
        <v>0</v>
      </c>
      <c r="AB4779" s="22">
        <f t="shared" si="2296"/>
        <v>0</v>
      </c>
      <c r="AC4779" s="22">
        <f t="shared" si="2297"/>
        <v>0</v>
      </c>
      <c r="AD4779" s="22">
        <f t="shared" si="2298"/>
        <v>0</v>
      </c>
    </row>
    <row r="4780" spans="3:30" x14ac:dyDescent="0.25">
      <c r="E4780" s="12">
        <v>43209.583333333336</v>
      </c>
      <c r="F4780" s="10">
        <v>12577.34</v>
      </c>
      <c r="G4780" s="10">
        <v>12587.77</v>
      </c>
      <c r="H4780" s="10">
        <v>12562.93</v>
      </c>
      <c r="I4780" s="10">
        <v>12565.18</v>
      </c>
      <c r="K4780" s="13">
        <f t="shared" si="2289"/>
        <v>-12.159999999999854</v>
      </c>
      <c r="L4780" s="13">
        <f t="shared" si="2299"/>
        <v>-33.210000000000946</v>
      </c>
      <c r="M4780" s="13">
        <f t="shared" si="2290"/>
        <v>24.840000000000146</v>
      </c>
      <c r="N4780" s="13"/>
      <c r="X4780">
        <f t="shared" si="2292"/>
        <v>12.159999999999854</v>
      </c>
      <c r="Y4780">
        <f t="shared" si="2293"/>
        <v>0</v>
      </c>
      <c r="Z4780">
        <f t="shared" si="2294"/>
        <v>0</v>
      </c>
      <c r="AA4780" s="22">
        <f t="shared" si="2295"/>
        <v>0</v>
      </c>
      <c r="AB4780" s="22">
        <f t="shared" si="2296"/>
        <v>0</v>
      </c>
      <c r="AC4780" s="22">
        <f t="shared" si="2297"/>
        <v>0</v>
      </c>
      <c r="AD4780" s="22">
        <f t="shared" si="2298"/>
        <v>0</v>
      </c>
    </row>
    <row r="4781" spans="3:30" x14ac:dyDescent="0.25">
      <c r="E4781" s="11">
        <v>43209.625</v>
      </c>
      <c r="F4781" s="9">
        <v>12564.93</v>
      </c>
      <c r="G4781" s="9">
        <v>12567.1</v>
      </c>
      <c r="H4781" s="9">
        <v>12546.54</v>
      </c>
      <c r="I4781" s="9">
        <v>12552.01</v>
      </c>
      <c r="K4781" s="13">
        <f t="shared" si="2289"/>
        <v>-12.920000000000073</v>
      </c>
      <c r="L4781" s="13">
        <f t="shared" si="2299"/>
        <v>-46.130000000001019</v>
      </c>
      <c r="M4781" s="13">
        <f t="shared" si="2290"/>
        <v>20.559999999999491</v>
      </c>
      <c r="N4781" s="13"/>
      <c r="X4781">
        <f t="shared" si="2292"/>
        <v>12.920000000000073</v>
      </c>
      <c r="Y4781">
        <f t="shared" si="2293"/>
        <v>0</v>
      </c>
      <c r="Z4781">
        <f t="shared" si="2294"/>
        <v>0</v>
      </c>
      <c r="AA4781" s="22">
        <f t="shared" si="2295"/>
        <v>0</v>
      </c>
      <c r="AB4781" s="22">
        <f t="shared" si="2296"/>
        <v>0</v>
      </c>
      <c r="AC4781" s="22">
        <f t="shared" si="2297"/>
        <v>0</v>
      </c>
      <c r="AD4781" s="22">
        <f t="shared" si="2298"/>
        <v>0</v>
      </c>
    </row>
    <row r="4782" spans="3:30" x14ac:dyDescent="0.25">
      <c r="E4782" s="12">
        <v>43209.666666666664</v>
      </c>
      <c r="F4782" s="10">
        <v>12551.51</v>
      </c>
      <c r="G4782" s="10">
        <v>12572.63</v>
      </c>
      <c r="H4782" s="10">
        <v>12544.35</v>
      </c>
      <c r="I4782" s="10">
        <v>12556.7</v>
      </c>
      <c r="K4782" s="13">
        <f t="shared" si="2289"/>
        <v>5.1900000000005093</v>
      </c>
      <c r="L4782" s="13">
        <f t="shared" si="2299"/>
        <v>-40.940000000000509</v>
      </c>
      <c r="M4782" s="13">
        <f t="shared" si="2290"/>
        <v>28.279999999998836</v>
      </c>
      <c r="N4782" s="13"/>
      <c r="X4782">
        <f t="shared" si="2292"/>
        <v>5.1900000000005093</v>
      </c>
      <c r="Y4782">
        <f t="shared" si="2293"/>
        <v>0</v>
      </c>
      <c r="Z4782">
        <f t="shared" si="2294"/>
        <v>0</v>
      </c>
      <c r="AA4782" s="22">
        <f t="shared" si="2295"/>
        <v>0</v>
      </c>
      <c r="AB4782" s="22">
        <f t="shared" si="2296"/>
        <v>0</v>
      </c>
      <c r="AC4782" s="22">
        <f t="shared" si="2297"/>
        <v>0</v>
      </c>
      <c r="AD4782" s="22">
        <f t="shared" si="2298"/>
        <v>0</v>
      </c>
    </row>
    <row r="4783" spans="3:30" x14ac:dyDescent="0.25">
      <c r="E4783" s="11">
        <v>43209.708333333336</v>
      </c>
      <c r="F4783" s="9">
        <v>12556.95</v>
      </c>
      <c r="G4783" s="9">
        <v>12587.86</v>
      </c>
      <c r="H4783" s="9">
        <v>12537.37</v>
      </c>
      <c r="I4783" s="9">
        <v>12561.76</v>
      </c>
      <c r="K4783" s="13">
        <f t="shared" si="2289"/>
        <v>4.8099999999994907</v>
      </c>
      <c r="L4783" s="13">
        <f t="shared" si="2299"/>
        <v>-36.130000000001019</v>
      </c>
      <c r="M4783" s="13">
        <f t="shared" si="2290"/>
        <v>50.489999999999782</v>
      </c>
      <c r="N4783" s="13"/>
      <c r="X4783">
        <f t="shared" si="2292"/>
        <v>4.8099999999994907</v>
      </c>
      <c r="Y4783">
        <f t="shared" si="2293"/>
        <v>0</v>
      </c>
      <c r="Z4783">
        <f t="shared" si="2294"/>
        <v>0</v>
      </c>
      <c r="AA4783" s="22">
        <f t="shared" si="2295"/>
        <v>0</v>
      </c>
      <c r="AB4783" s="22">
        <f t="shared" si="2296"/>
        <v>0</v>
      </c>
      <c r="AC4783" s="22">
        <f t="shared" si="2297"/>
        <v>0</v>
      </c>
      <c r="AD4783" s="22">
        <f t="shared" si="2298"/>
        <v>0</v>
      </c>
    </row>
    <row r="4784" spans="3:30" x14ac:dyDescent="0.25">
      <c r="E4784" s="12">
        <v>43209.75</v>
      </c>
      <c r="F4784" s="10">
        <v>12562.01</v>
      </c>
      <c r="G4784" s="10">
        <v>12571.55</v>
      </c>
      <c r="H4784" s="10">
        <v>12533.89</v>
      </c>
      <c r="I4784" s="10">
        <v>12545.34</v>
      </c>
      <c r="K4784" s="13">
        <f t="shared" si="2289"/>
        <v>-16.670000000000073</v>
      </c>
      <c r="L4784" s="13">
        <f t="shared" si="2299"/>
        <v>-52.800000000001091</v>
      </c>
      <c r="M4784" s="13">
        <f t="shared" si="2290"/>
        <v>37.659999999999854</v>
      </c>
      <c r="N4784" s="13"/>
      <c r="X4784">
        <f t="shared" si="2292"/>
        <v>16.670000000000073</v>
      </c>
      <c r="Y4784">
        <f t="shared" si="2293"/>
        <v>0</v>
      </c>
      <c r="Z4784">
        <f t="shared" si="2294"/>
        <v>0</v>
      </c>
      <c r="AA4784" s="22">
        <f t="shared" si="2295"/>
        <v>0</v>
      </c>
      <c r="AB4784" s="22">
        <f t="shared" si="2296"/>
        <v>0</v>
      </c>
      <c r="AC4784" s="22">
        <f t="shared" si="2297"/>
        <v>0</v>
      </c>
      <c r="AD4784" s="22">
        <f t="shared" si="2298"/>
        <v>0</v>
      </c>
    </row>
    <row r="4785" spans="3:30" x14ac:dyDescent="0.25">
      <c r="E4785" s="11">
        <v>43209.791666666664</v>
      </c>
      <c r="F4785" s="9">
        <v>12544.84</v>
      </c>
      <c r="G4785" s="9">
        <v>12553.43</v>
      </c>
      <c r="H4785" s="9">
        <v>12534.73</v>
      </c>
      <c r="I4785" s="9">
        <v>12535.23</v>
      </c>
      <c r="K4785" s="13">
        <f t="shared" si="2289"/>
        <v>-9.6100000000005821</v>
      </c>
      <c r="L4785" s="13">
        <f t="shared" si="2299"/>
        <v>-62.410000000001673</v>
      </c>
      <c r="M4785" s="13">
        <f t="shared" si="2290"/>
        <v>18.700000000000728</v>
      </c>
      <c r="N4785" s="13"/>
      <c r="X4785">
        <f t="shared" si="2292"/>
        <v>9.6100000000005821</v>
      </c>
      <c r="Y4785">
        <f t="shared" si="2293"/>
        <v>0</v>
      </c>
      <c r="Z4785">
        <f t="shared" si="2294"/>
        <v>0</v>
      </c>
      <c r="AA4785" s="22">
        <f t="shared" si="2295"/>
        <v>0</v>
      </c>
      <c r="AB4785" s="22">
        <f t="shared" si="2296"/>
        <v>0</v>
      </c>
      <c r="AC4785" s="22">
        <f t="shared" si="2297"/>
        <v>0</v>
      </c>
      <c r="AD4785" s="22">
        <f t="shared" si="2298"/>
        <v>0</v>
      </c>
    </row>
    <row r="4786" spans="3:30" x14ac:dyDescent="0.25">
      <c r="E4786" s="12">
        <v>43209.833333333336</v>
      </c>
      <c r="F4786" s="10">
        <v>12534.45</v>
      </c>
      <c r="G4786" s="10">
        <v>12547.2</v>
      </c>
      <c r="H4786" s="10">
        <v>12525.21</v>
      </c>
      <c r="I4786" s="10">
        <v>12539.71</v>
      </c>
      <c r="K4786" s="13">
        <f t="shared" si="2289"/>
        <v>5.2599999999983993</v>
      </c>
      <c r="L4786" s="13">
        <f t="shared" si="2299"/>
        <v>-57.150000000003274</v>
      </c>
      <c r="M4786" s="13">
        <f t="shared" si="2290"/>
        <v>21.990000000001601</v>
      </c>
      <c r="N4786" s="13"/>
      <c r="X4786">
        <f t="shared" si="2292"/>
        <v>5.2599999999983993</v>
      </c>
      <c r="Y4786">
        <f t="shared" si="2293"/>
        <v>0</v>
      </c>
      <c r="Z4786">
        <f t="shared" si="2294"/>
        <v>0</v>
      </c>
      <c r="AA4786" s="22">
        <f t="shared" si="2295"/>
        <v>0</v>
      </c>
      <c r="AB4786" s="22">
        <f t="shared" si="2296"/>
        <v>0</v>
      </c>
      <c r="AC4786" s="22">
        <f t="shared" si="2297"/>
        <v>0</v>
      </c>
      <c r="AD4786" s="22">
        <f t="shared" si="2298"/>
        <v>0</v>
      </c>
    </row>
    <row r="4787" spans="3:30" x14ac:dyDescent="0.25">
      <c r="E4787" s="11">
        <v>43209.875</v>
      </c>
      <c r="F4787" s="9">
        <v>12538.71</v>
      </c>
      <c r="G4787" s="9">
        <v>12549.71</v>
      </c>
      <c r="H4787" s="9">
        <v>12530.72</v>
      </c>
      <c r="I4787" s="9">
        <v>12549.21</v>
      </c>
      <c r="K4787" s="13">
        <f t="shared" si="2289"/>
        <v>10.5</v>
      </c>
      <c r="L4787" s="13">
        <f t="shared" si="2299"/>
        <v>-46.650000000003274</v>
      </c>
      <c r="M4787" s="13">
        <f t="shared" si="2290"/>
        <v>18.989999999999782</v>
      </c>
      <c r="N4787" s="13"/>
      <c r="X4787">
        <f t="shared" si="2292"/>
        <v>10.5</v>
      </c>
      <c r="Y4787">
        <f t="shared" si="2293"/>
        <v>0</v>
      </c>
      <c r="Z4787">
        <f t="shared" si="2294"/>
        <v>0</v>
      </c>
      <c r="AA4787" s="22">
        <f t="shared" si="2295"/>
        <v>0</v>
      </c>
      <c r="AB4787" s="22">
        <f t="shared" si="2296"/>
        <v>0</v>
      </c>
      <c r="AC4787" s="22">
        <f t="shared" si="2297"/>
        <v>0</v>
      </c>
      <c r="AD4787" s="22">
        <f t="shared" si="2298"/>
        <v>0</v>
      </c>
    </row>
    <row r="4788" spans="3:30" x14ac:dyDescent="0.25">
      <c r="E4788" s="12">
        <v>43209.916666666664</v>
      </c>
      <c r="F4788" s="10">
        <v>12548.46</v>
      </c>
      <c r="G4788" s="10">
        <v>12574.44</v>
      </c>
      <c r="H4788" s="10">
        <v>12541.47</v>
      </c>
      <c r="I4788" s="10">
        <v>12552.61</v>
      </c>
      <c r="K4788" s="13">
        <f t="shared" si="2289"/>
        <v>4.1500000000014552</v>
      </c>
      <c r="L4788" s="13">
        <f t="shared" si="2299"/>
        <v>-42.500000000001819</v>
      </c>
      <c r="M4788" s="13">
        <f t="shared" si="2290"/>
        <v>32.970000000001164</v>
      </c>
      <c r="N4788" s="13"/>
      <c r="X4788">
        <f t="shared" si="2292"/>
        <v>4.1500000000014552</v>
      </c>
      <c r="Y4788">
        <f t="shared" si="2293"/>
        <v>0</v>
      </c>
      <c r="Z4788">
        <f t="shared" si="2294"/>
        <v>0</v>
      </c>
      <c r="AA4788" s="22">
        <f t="shared" si="2295"/>
        <v>0</v>
      </c>
      <c r="AB4788" s="22">
        <f t="shared" si="2296"/>
        <v>0</v>
      </c>
      <c r="AC4788" s="22">
        <f t="shared" si="2297"/>
        <v>0</v>
      </c>
      <c r="AD4788" s="22">
        <f t="shared" si="2298"/>
        <v>0</v>
      </c>
    </row>
    <row r="4789" spans="3:30" hidden="1" x14ac:dyDescent="0.25">
      <c r="E4789" s="11">
        <v>43209.958333333336</v>
      </c>
      <c r="F4789" s="9">
        <v>12546.2</v>
      </c>
      <c r="G4789" s="9">
        <v>12555.53</v>
      </c>
      <c r="H4789" s="9">
        <v>12545.04</v>
      </c>
      <c r="I4789" s="9">
        <v>12552.03</v>
      </c>
    </row>
    <row r="4790" spans="3:30" hidden="1" x14ac:dyDescent="0.25">
      <c r="E4790" s="12">
        <v>43210.041666666664</v>
      </c>
      <c r="F4790" s="10">
        <v>12552.03</v>
      </c>
      <c r="G4790" s="10">
        <v>12556.7</v>
      </c>
      <c r="H4790" s="10">
        <v>12544.72</v>
      </c>
      <c r="I4790" s="10">
        <v>12549.38</v>
      </c>
    </row>
    <row r="4791" spans="3:30" hidden="1" x14ac:dyDescent="0.25">
      <c r="E4791" s="11">
        <v>43210.083333333336</v>
      </c>
      <c r="F4791" s="9">
        <v>12549.38</v>
      </c>
      <c r="G4791" s="9">
        <v>12549.55</v>
      </c>
      <c r="H4791" s="9">
        <v>12525.58</v>
      </c>
      <c r="I4791" s="9">
        <v>12548.39</v>
      </c>
    </row>
    <row r="4792" spans="3:30" hidden="1" x14ac:dyDescent="0.25">
      <c r="E4792" s="12">
        <v>43210.125</v>
      </c>
      <c r="F4792" s="10">
        <v>12547.22</v>
      </c>
      <c r="G4792" s="10">
        <v>12548.39</v>
      </c>
      <c r="H4792" s="10">
        <v>12531.91</v>
      </c>
      <c r="I4792" s="10">
        <v>12538.91</v>
      </c>
    </row>
    <row r="4793" spans="3:30" hidden="1" x14ac:dyDescent="0.25">
      <c r="E4793" s="11">
        <v>43210.166666666664</v>
      </c>
      <c r="F4793" s="9">
        <v>12538.49</v>
      </c>
      <c r="G4793" s="9">
        <v>12559.63</v>
      </c>
      <c r="H4793" s="9">
        <v>12534.99</v>
      </c>
      <c r="I4793" s="9">
        <v>12557.3</v>
      </c>
    </row>
    <row r="4794" spans="3:30" hidden="1" x14ac:dyDescent="0.25">
      <c r="E4794" s="12">
        <v>43210.208333333336</v>
      </c>
      <c r="F4794" s="10">
        <v>12558.46</v>
      </c>
      <c r="G4794" s="10">
        <v>12566.04</v>
      </c>
      <c r="H4794" s="10">
        <v>12547.98</v>
      </c>
      <c r="I4794" s="10">
        <v>12553.81</v>
      </c>
    </row>
    <row r="4795" spans="3:30" hidden="1" x14ac:dyDescent="0.25">
      <c r="E4795" s="11">
        <v>43210.25</v>
      </c>
      <c r="F4795" s="9">
        <v>12553.23</v>
      </c>
      <c r="G4795" s="9">
        <v>12554.98</v>
      </c>
      <c r="H4795" s="9">
        <v>12543.32</v>
      </c>
      <c r="I4795" s="9">
        <v>12551.49</v>
      </c>
    </row>
    <row r="4796" spans="3:30" hidden="1" x14ac:dyDescent="0.25">
      <c r="E4796" s="12">
        <v>43210.291666666664</v>
      </c>
      <c r="F4796" s="10">
        <v>12552.65</v>
      </c>
      <c r="G4796" s="10">
        <v>12563.83</v>
      </c>
      <c r="H4796" s="10">
        <v>12552.6</v>
      </c>
      <c r="I4796" s="10">
        <v>12563.83</v>
      </c>
    </row>
    <row r="4797" spans="3:30" x14ac:dyDescent="0.25">
      <c r="C4797">
        <v>1</v>
      </c>
      <c r="E4797" s="11">
        <v>43210.333333333336</v>
      </c>
      <c r="F4797" s="9">
        <v>12564.99</v>
      </c>
      <c r="G4797" s="9">
        <v>12564.99</v>
      </c>
      <c r="H4797" s="9">
        <v>12547.84</v>
      </c>
      <c r="I4797" s="9">
        <v>12564.65</v>
      </c>
      <c r="K4797" s="13">
        <f t="shared" ref="K4797:K4811" si="2300">I4797-F4797</f>
        <v>-0.34000000000014552</v>
      </c>
      <c r="L4797" s="13">
        <v>0</v>
      </c>
      <c r="M4797" s="13">
        <f t="shared" ref="M4797:M4811" si="2301">G4797-H4797</f>
        <v>17.149999999999636</v>
      </c>
      <c r="N4797" s="13">
        <f t="shared" ref="N4797" si="2302">I4811-F4797</f>
        <v>-40.729999999999563</v>
      </c>
      <c r="O4797" s="18">
        <f>IF(K4797*N4797&gt;0,1,0)</f>
        <v>1</v>
      </c>
      <c r="S4797" s="13">
        <f>MAX(G4797:G4813)</f>
        <v>12587.19</v>
      </c>
      <c r="X4797">
        <f t="shared" ref="X4797:X4811" si="2303">ABS(K4797)</f>
        <v>0.34000000000014552</v>
      </c>
      <c r="Y4797">
        <f t="shared" ref="Y4797:Y4811" si="2304">ABS(N4797)</f>
        <v>40.729999999999563</v>
      </c>
      <c r="Z4797">
        <f t="shared" ref="Z4797:Z4811" si="2305">IF(S4797&lt;1000,ABS(S4797),0)</f>
        <v>0</v>
      </c>
      <c r="AA4797" s="22">
        <f t="shared" ref="AA4797:AA4811" si="2306">ABS(P4797)</f>
        <v>0</v>
      </c>
      <c r="AB4797" s="22">
        <f t="shared" ref="AB4797:AB4811" si="2307">ABS(Q4797)</f>
        <v>0</v>
      </c>
      <c r="AC4797" s="22">
        <f t="shared" ref="AC4797:AC4811" si="2308">IF(O4797=1,ABS(P4798),0)</f>
        <v>0.57688634192930033</v>
      </c>
      <c r="AD4797" s="22">
        <f t="shared" ref="AD4797:AD4811" si="2309">IF(O4797=0,ABS(Q4798),0)</f>
        <v>0</v>
      </c>
    </row>
    <row r="4798" spans="3:30" x14ac:dyDescent="0.25">
      <c r="E4798" s="12">
        <v>43210.375</v>
      </c>
      <c r="F4798" s="10">
        <v>12572.38</v>
      </c>
      <c r="G4798" s="10">
        <v>12573.01</v>
      </c>
      <c r="H4798" s="10">
        <v>12542.8</v>
      </c>
      <c r="I4798" s="10">
        <v>12552.95</v>
      </c>
      <c r="K4798" s="13">
        <f t="shared" si="2300"/>
        <v>-19.429999999998472</v>
      </c>
      <c r="L4798" s="13">
        <f t="shared" ref="L4798:L4811" si="2310">L4797+K4798</f>
        <v>-19.429999999998472</v>
      </c>
      <c r="M4798" s="13">
        <f t="shared" si="2301"/>
        <v>30.210000000000946</v>
      </c>
      <c r="N4798" s="13"/>
      <c r="P4798">
        <f>_xlfn.IFS(K4797&lt;0,MIN(L4797:L4811),K4797&gt;0,MAX(L4797:L4811))/S4776</f>
        <v>-0.57688634192930033</v>
      </c>
      <c r="Q4798">
        <f>_xlfn.IFS(K4797&lt;0,MAX(L4797:L4811),K4797&gt;0,MIN(L4797:L4811))/S4776</f>
        <v>0</v>
      </c>
      <c r="S4798" s="13">
        <f>MIN(H4797:H4813)</f>
        <v>12489.67</v>
      </c>
      <c r="X4798">
        <f t="shared" si="2303"/>
        <v>19.429999999998472</v>
      </c>
      <c r="Y4798">
        <f t="shared" si="2304"/>
        <v>0</v>
      </c>
      <c r="Z4798">
        <f t="shared" si="2305"/>
        <v>0</v>
      </c>
      <c r="AA4798" s="22">
        <f t="shared" si="2306"/>
        <v>0.57688634192930033</v>
      </c>
      <c r="AB4798" s="22">
        <f t="shared" si="2307"/>
        <v>0</v>
      </c>
      <c r="AC4798" s="22">
        <f t="shared" si="2308"/>
        <v>0</v>
      </c>
      <c r="AD4798" s="22">
        <f t="shared" si="2309"/>
        <v>0</v>
      </c>
    </row>
    <row r="4799" spans="3:30" x14ac:dyDescent="0.25">
      <c r="E4799" s="11">
        <v>43210.416666666664</v>
      </c>
      <c r="F4799" s="9">
        <v>12554.95</v>
      </c>
      <c r="G4799" s="9">
        <v>12566.66</v>
      </c>
      <c r="H4799" s="9">
        <v>12525.85</v>
      </c>
      <c r="I4799" s="9">
        <v>12553.66</v>
      </c>
      <c r="K4799" s="13">
        <f t="shared" si="2300"/>
        <v>-1.2900000000008731</v>
      </c>
      <c r="L4799" s="13">
        <f t="shared" si="2310"/>
        <v>-20.719999999999345</v>
      </c>
      <c r="M4799" s="13">
        <f t="shared" si="2301"/>
        <v>40.809999999999491</v>
      </c>
      <c r="N4799" s="13"/>
      <c r="S4799" s="13">
        <f>S4797-S4798</f>
        <v>97.520000000000437</v>
      </c>
      <c r="X4799">
        <f t="shared" si="2303"/>
        <v>1.2900000000008731</v>
      </c>
      <c r="Y4799">
        <f t="shared" si="2304"/>
        <v>0</v>
      </c>
      <c r="Z4799">
        <f t="shared" si="2305"/>
        <v>97.520000000000437</v>
      </c>
      <c r="AA4799" s="22">
        <f t="shared" si="2306"/>
        <v>0</v>
      </c>
      <c r="AB4799" s="22">
        <f t="shared" si="2307"/>
        <v>0</v>
      </c>
      <c r="AC4799" s="22">
        <f t="shared" si="2308"/>
        <v>0</v>
      </c>
      <c r="AD4799" s="22">
        <f t="shared" si="2309"/>
        <v>0</v>
      </c>
    </row>
    <row r="4800" spans="3:30" x14ac:dyDescent="0.25">
      <c r="E4800" s="12">
        <v>43210.458333333336</v>
      </c>
      <c r="F4800" s="10">
        <v>12553.41</v>
      </c>
      <c r="G4800" s="10">
        <v>12582.98</v>
      </c>
      <c r="H4800" s="10">
        <v>12551.62</v>
      </c>
      <c r="I4800" s="10">
        <v>12558.53</v>
      </c>
      <c r="K4800" s="13">
        <f t="shared" si="2300"/>
        <v>5.1200000000008004</v>
      </c>
      <c r="L4800" s="13">
        <f t="shared" si="2310"/>
        <v>-15.599999999998545</v>
      </c>
      <c r="M4800" s="13">
        <f t="shared" si="2301"/>
        <v>31.359999999998763</v>
      </c>
      <c r="N4800" s="13"/>
      <c r="X4800">
        <f t="shared" si="2303"/>
        <v>5.1200000000008004</v>
      </c>
      <c r="Y4800">
        <f t="shared" si="2304"/>
        <v>0</v>
      </c>
      <c r="Z4800">
        <f t="shared" si="2305"/>
        <v>0</v>
      </c>
      <c r="AA4800" s="22">
        <f t="shared" si="2306"/>
        <v>0</v>
      </c>
      <c r="AB4800" s="22">
        <f t="shared" si="2307"/>
        <v>0</v>
      </c>
      <c r="AC4800" s="22">
        <f t="shared" si="2308"/>
        <v>0</v>
      </c>
      <c r="AD4800" s="22">
        <f t="shared" si="2309"/>
        <v>0</v>
      </c>
    </row>
    <row r="4801" spans="5:30" x14ac:dyDescent="0.25">
      <c r="E4801" s="11">
        <v>43210.5</v>
      </c>
      <c r="F4801" s="9">
        <v>12559.03</v>
      </c>
      <c r="G4801" s="9">
        <v>12582.24</v>
      </c>
      <c r="H4801" s="9">
        <v>12536.83</v>
      </c>
      <c r="I4801" s="9">
        <v>12572.71</v>
      </c>
      <c r="K4801" s="13">
        <f t="shared" si="2300"/>
        <v>13.679999999998472</v>
      </c>
      <c r="L4801" s="13">
        <f t="shared" si="2310"/>
        <v>-1.9200000000000728</v>
      </c>
      <c r="M4801" s="13">
        <f t="shared" si="2301"/>
        <v>45.409999999999854</v>
      </c>
      <c r="N4801" s="13"/>
      <c r="X4801">
        <f t="shared" si="2303"/>
        <v>13.679999999998472</v>
      </c>
      <c r="Y4801">
        <f t="shared" si="2304"/>
        <v>0</v>
      </c>
      <c r="Z4801">
        <f t="shared" si="2305"/>
        <v>0</v>
      </c>
      <c r="AA4801" s="22">
        <f t="shared" si="2306"/>
        <v>0</v>
      </c>
      <c r="AB4801" s="22">
        <f t="shared" si="2307"/>
        <v>0</v>
      </c>
      <c r="AC4801" s="22">
        <f t="shared" si="2308"/>
        <v>0</v>
      </c>
      <c r="AD4801" s="22">
        <f t="shared" si="2309"/>
        <v>0</v>
      </c>
    </row>
    <row r="4802" spans="5:30" x14ac:dyDescent="0.25">
      <c r="E4802" s="12">
        <v>43210.541666666664</v>
      </c>
      <c r="F4802" s="10">
        <v>12573.21</v>
      </c>
      <c r="G4802" s="10">
        <v>12587.19</v>
      </c>
      <c r="H4802" s="10">
        <v>12554.42</v>
      </c>
      <c r="I4802" s="10">
        <v>12554.42</v>
      </c>
      <c r="K4802" s="13">
        <f t="shared" si="2300"/>
        <v>-18.789999999999054</v>
      </c>
      <c r="L4802" s="13">
        <f t="shared" si="2310"/>
        <v>-20.709999999999127</v>
      </c>
      <c r="M4802" s="13">
        <f t="shared" si="2301"/>
        <v>32.770000000000437</v>
      </c>
      <c r="N4802" s="13"/>
      <c r="X4802">
        <f t="shared" si="2303"/>
        <v>18.789999999999054</v>
      </c>
      <c r="Y4802">
        <f t="shared" si="2304"/>
        <v>0</v>
      </c>
      <c r="Z4802">
        <f t="shared" si="2305"/>
        <v>0</v>
      </c>
      <c r="AA4802" s="22">
        <f t="shared" si="2306"/>
        <v>0</v>
      </c>
      <c r="AB4802" s="22">
        <f t="shared" si="2307"/>
        <v>0</v>
      </c>
      <c r="AC4802" s="22">
        <f t="shared" si="2308"/>
        <v>0</v>
      </c>
      <c r="AD4802" s="22">
        <f t="shared" si="2309"/>
        <v>0</v>
      </c>
    </row>
    <row r="4803" spans="5:30" x14ac:dyDescent="0.25">
      <c r="E4803" s="11">
        <v>43210.583333333336</v>
      </c>
      <c r="F4803" s="9">
        <v>12554.67</v>
      </c>
      <c r="G4803" s="9">
        <v>12563.64</v>
      </c>
      <c r="H4803" s="9">
        <v>12523.89</v>
      </c>
      <c r="I4803" s="9">
        <v>12532.91</v>
      </c>
      <c r="K4803" s="13">
        <f t="shared" si="2300"/>
        <v>-21.760000000000218</v>
      </c>
      <c r="L4803" s="13">
        <f t="shared" si="2310"/>
        <v>-42.469999999999345</v>
      </c>
      <c r="M4803" s="13">
        <f t="shared" si="2301"/>
        <v>39.75</v>
      </c>
      <c r="N4803" s="13"/>
      <c r="X4803">
        <f t="shared" si="2303"/>
        <v>21.760000000000218</v>
      </c>
      <c r="Y4803">
        <f t="shared" si="2304"/>
        <v>0</v>
      </c>
      <c r="Z4803">
        <f t="shared" si="2305"/>
        <v>0</v>
      </c>
      <c r="AA4803" s="22">
        <f t="shared" si="2306"/>
        <v>0</v>
      </c>
      <c r="AB4803" s="22">
        <f t="shared" si="2307"/>
        <v>0</v>
      </c>
      <c r="AC4803" s="22">
        <f t="shared" si="2308"/>
        <v>0</v>
      </c>
      <c r="AD4803" s="22">
        <f t="shared" si="2309"/>
        <v>0</v>
      </c>
    </row>
    <row r="4804" spans="5:30" x14ac:dyDescent="0.25">
      <c r="E4804" s="12">
        <v>43210.625</v>
      </c>
      <c r="F4804" s="10">
        <v>12533.41</v>
      </c>
      <c r="G4804" s="10">
        <v>12544.26</v>
      </c>
      <c r="H4804" s="10">
        <v>12522.66</v>
      </c>
      <c r="I4804" s="10">
        <v>12535.66</v>
      </c>
      <c r="K4804" s="13">
        <f t="shared" si="2300"/>
        <v>2.25</v>
      </c>
      <c r="L4804" s="13">
        <f t="shared" si="2310"/>
        <v>-40.219999999999345</v>
      </c>
      <c r="M4804" s="13">
        <f t="shared" si="2301"/>
        <v>21.600000000000364</v>
      </c>
      <c r="N4804" s="13"/>
      <c r="X4804">
        <f t="shared" si="2303"/>
        <v>2.25</v>
      </c>
      <c r="Y4804">
        <f t="shared" si="2304"/>
        <v>0</v>
      </c>
      <c r="Z4804">
        <f t="shared" si="2305"/>
        <v>0</v>
      </c>
      <c r="AA4804" s="22">
        <f t="shared" si="2306"/>
        <v>0</v>
      </c>
      <c r="AB4804" s="22">
        <f t="shared" si="2307"/>
        <v>0</v>
      </c>
      <c r="AC4804" s="22">
        <f t="shared" si="2308"/>
        <v>0</v>
      </c>
      <c r="AD4804" s="22">
        <f t="shared" si="2309"/>
        <v>0</v>
      </c>
    </row>
    <row r="4805" spans="5:30" x14ac:dyDescent="0.25">
      <c r="E4805" s="11">
        <v>43210.666666666664</v>
      </c>
      <c r="F4805" s="9">
        <v>12535.16</v>
      </c>
      <c r="G4805" s="9">
        <v>12561.55</v>
      </c>
      <c r="H4805" s="9">
        <v>12526.43</v>
      </c>
      <c r="I4805" s="9">
        <v>12550.47</v>
      </c>
      <c r="K4805" s="13">
        <f t="shared" si="2300"/>
        <v>15.309999999999491</v>
      </c>
      <c r="L4805" s="13">
        <f t="shared" si="2310"/>
        <v>-24.909999999999854</v>
      </c>
      <c r="M4805" s="13">
        <f t="shared" si="2301"/>
        <v>35.119999999998981</v>
      </c>
      <c r="N4805" s="13"/>
      <c r="X4805">
        <f t="shared" si="2303"/>
        <v>15.309999999999491</v>
      </c>
      <c r="Y4805">
        <f t="shared" si="2304"/>
        <v>0</v>
      </c>
      <c r="Z4805">
        <f t="shared" si="2305"/>
        <v>0</v>
      </c>
      <c r="AA4805" s="22">
        <f t="shared" si="2306"/>
        <v>0</v>
      </c>
      <c r="AB4805" s="22">
        <f t="shared" si="2307"/>
        <v>0</v>
      </c>
      <c r="AC4805" s="22">
        <f t="shared" si="2308"/>
        <v>0</v>
      </c>
      <c r="AD4805" s="22">
        <f t="shared" si="2309"/>
        <v>0</v>
      </c>
    </row>
    <row r="4806" spans="5:30" x14ac:dyDescent="0.25">
      <c r="E4806" s="12">
        <v>43210.708333333336</v>
      </c>
      <c r="F4806" s="10">
        <v>12552.46</v>
      </c>
      <c r="G4806" s="10">
        <v>12560.13</v>
      </c>
      <c r="H4806" s="10">
        <v>12489.67</v>
      </c>
      <c r="I4806" s="10">
        <v>12537.36</v>
      </c>
      <c r="K4806" s="13">
        <f t="shared" si="2300"/>
        <v>-15.099999999998545</v>
      </c>
      <c r="L4806" s="13">
        <f t="shared" si="2310"/>
        <v>-40.009999999998399</v>
      </c>
      <c r="M4806" s="13">
        <f t="shared" si="2301"/>
        <v>70.459999999999127</v>
      </c>
      <c r="N4806" s="13"/>
      <c r="X4806">
        <f t="shared" si="2303"/>
        <v>15.099999999998545</v>
      </c>
      <c r="Y4806">
        <f t="shared" si="2304"/>
        <v>0</v>
      </c>
      <c r="Z4806">
        <f t="shared" si="2305"/>
        <v>0</v>
      </c>
      <c r="AA4806" s="22">
        <f t="shared" si="2306"/>
        <v>0</v>
      </c>
      <c r="AB4806" s="22">
        <f t="shared" si="2307"/>
        <v>0</v>
      </c>
      <c r="AC4806" s="22">
        <f t="shared" si="2308"/>
        <v>0</v>
      </c>
      <c r="AD4806" s="22">
        <f t="shared" si="2309"/>
        <v>0</v>
      </c>
    </row>
    <row r="4807" spans="5:30" x14ac:dyDescent="0.25">
      <c r="E4807" s="11">
        <v>43210.75</v>
      </c>
      <c r="F4807" s="9">
        <v>12537.61</v>
      </c>
      <c r="G4807" s="9">
        <v>12553.77</v>
      </c>
      <c r="H4807" s="9">
        <v>12507.05</v>
      </c>
      <c r="I4807" s="9">
        <v>12538.22</v>
      </c>
      <c r="K4807" s="13">
        <f t="shared" si="2300"/>
        <v>0.60999999999876309</v>
      </c>
      <c r="L4807" s="13">
        <f t="shared" si="2310"/>
        <v>-39.399999999999636</v>
      </c>
      <c r="M4807" s="13">
        <f t="shared" si="2301"/>
        <v>46.720000000001164</v>
      </c>
      <c r="N4807" s="13"/>
      <c r="X4807">
        <f t="shared" si="2303"/>
        <v>0.60999999999876309</v>
      </c>
      <c r="Y4807">
        <f t="shared" si="2304"/>
        <v>0</v>
      </c>
      <c r="Z4807">
        <f t="shared" si="2305"/>
        <v>0</v>
      </c>
      <c r="AA4807" s="22">
        <f t="shared" si="2306"/>
        <v>0</v>
      </c>
      <c r="AB4807" s="22">
        <f t="shared" si="2307"/>
        <v>0</v>
      </c>
      <c r="AC4807" s="22">
        <f t="shared" si="2308"/>
        <v>0</v>
      </c>
      <c r="AD4807" s="22">
        <f t="shared" si="2309"/>
        <v>0</v>
      </c>
    </row>
    <row r="4808" spans="5:30" x14ac:dyDescent="0.25">
      <c r="E4808" s="12">
        <v>43210.791666666664</v>
      </c>
      <c r="F4808" s="10">
        <v>12539.47</v>
      </c>
      <c r="G4808" s="10">
        <v>12546.53</v>
      </c>
      <c r="H4808" s="10">
        <v>12524.74</v>
      </c>
      <c r="I4808" s="10">
        <v>12527.59</v>
      </c>
      <c r="K4808" s="13">
        <f t="shared" si="2300"/>
        <v>-11.8799999999992</v>
      </c>
      <c r="L4808" s="13">
        <f t="shared" si="2310"/>
        <v>-51.279999999998836</v>
      </c>
      <c r="M4808" s="13">
        <f t="shared" si="2301"/>
        <v>21.790000000000873</v>
      </c>
      <c r="N4808" s="13"/>
      <c r="X4808">
        <f t="shared" si="2303"/>
        <v>11.8799999999992</v>
      </c>
      <c r="Y4808">
        <f t="shared" si="2304"/>
        <v>0</v>
      </c>
      <c r="Z4808">
        <f t="shared" si="2305"/>
        <v>0</v>
      </c>
      <c r="AA4808" s="22">
        <f t="shared" si="2306"/>
        <v>0</v>
      </c>
      <c r="AB4808" s="22">
        <f t="shared" si="2307"/>
        <v>0</v>
      </c>
      <c r="AC4808" s="22">
        <f t="shared" si="2308"/>
        <v>0</v>
      </c>
      <c r="AD4808" s="22">
        <f t="shared" si="2309"/>
        <v>0</v>
      </c>
    </row>
    <row r="4809" spans="5:30" x14ac:dyDescent="0.25">
      <c r="E4809" s="11">
        <v>43210.833333333336</v>
      </c>
      <c r="F4809" s="9">
        <v>12527.84</v>
      </c>
      <c r="G4809" s="9">
        <v>12546.33</v>
      </c>
      <c r="H4809" s="9">
        <v>12522.09</v>
      </c>
      <c r="I4809" s="9">
        <v>12539.84</v>
      </c>
      <c r="K4809" s="13">
        <f t="shared" si="2300"/>
        <v>12</v>
      </c>
      <c r="L4809" s="13">
        <f t="shared" si="2310"/>
        <v>-39.279999999998836</v>
      </c>
      <c r="M4809" s="13">
        <f t="shared" si="2301"/>
        <v>24.239999999999782</v>
      </c>
      <c r="N4809" s="13"/>
      <c r="X4809">
        <f t="shared" si="2303"/>
        <v>12</v>
      </c>
      <c r="Y4809">
        <f t="shared" si="2304"/>
        <v>0</v>
      </c>
      <c r="Z4809">
        <f t="shared" si="2305"/>
        <v>0</v>
      </c>
      <c r="AA4809" s="22">
        <f t="shared" si="2306"/>
        <v>0</v>
      </c>
      <c r="AB4809" s="22">
        <f t="shared" si="2307"/>
        <v>0</v>
      </c>
      <c r="AC4809" s="22">
        <f t="shared" si="2308"/>
        <v>0</v>
      </c>
      <c r="AD4809" s="22">
        <f t="shared" si="2309"/>
        <v>0</v>
      </c>
    </row>
    <row r="4810" spans="5:30" x14ac:dyDescent="0.25">
      <c r="E4810" s="12">
        <v>43210.875</v>
      </c>
      <c r="F4810" s="10">
        <v>12539.09</v>
      </c>
      <c r="G4810" s="10">
        <v>12541.84</v>
      </c>
      <c r="H4810" s="10">
        <v>12525.35</v>
      </c>
      <c r="I4810" s="10">
        <v>12530.6</v>
      </c>
      <c r="K4810" s="13">
        <f t="shared" si="2300"/>
        <v>-8.4899999999997817</v>
      </c>
      <c r="L4810" s="13">
        <f t="shared" si="2310"/>
        <v>-47.769999999998618</v>
      </c>
      <c r="M4810" s="13">
        <f t="shared" si="2301"/>
        <v>16.489999999999782</v>
      </c>
      <c r="N4810" s="13"/>
      <c r="X4810">
        <f t="shared" si="2303"/>
        <v>8.4899999999997817</v>
      </c>
      <c r="Y4810">
        <f t="shared" si="2304"/>
        <v>0</v>
      </c>
      <c r="Z4810">
        <f t="shared" si="2305"/>
        <v>0</v>
      </c>
      <c r="AA4810" s="22">
        <f t="shared" si="2306"/>
        <v>0</v>
      </c>
      <c r="AB4810" s="22">
        <f t="shared" si="2307"/>
        <v>0</v>
      </c>
      <c r="AC4810" s="22">
        <f t="shared" si="2308"/>
        <v>0</v>
      </c>
      <c r="AD4810" s="22">
        <f t="shared" si="2309"/>
        <v>0</v>
      </c>
    </row>
    <row r="4811" spans="5:30" x14ac:dyDescent="0.25">
      <c r="E4811" s="11">
        <v>43210.916666666664</v>
      </c>
      <c r="F4811" s="9">
        <v>12530.85</v>
      </c>
      <c r="G4811" s="9">
        <v>12534.85</v>
      </c>
      <c r="H4811" s="9">
        <v>12514.62</v>
      </c>
      <c r="I4811" s="9">
        <v>12524.26</v>
      </c>
      <c r="K4811" s="13">
        <f t="shared" si="2300"/>
        <v>-6.5900000000001455</v>
      </c>
      <c r="L4811" s="13">
        <f t="shared" si="2310"/>
        <v>-54.359999999998763</v>
      </c>
      <c r="M4811" s="13">
        <f t="shared" si="2301"/>
        <v>20.229999999999563</v>
      </c>
      <c r="N4811" s="13"/>
      <c r="X4811">
        <f t="shared" si="2303"/>
        <v>6.5900000000001455</v>
      </c>
      <c r="Y4811">
        <f t="shared" si="2304"/>
        <v>0</v>
      </c>
      <c r="Z4811">
        <f t="shared" si="2305"/>
        <v>0</v>
      </c>
      <c r="AA4811" s="22">
        <f t="shared" si="2306"/>
        <v>0</v>
      </c>
      <c r="AB4811" s="22">
        <f t="shared" si="2307"/>
        <v>0</v>
      </c>
      <c r="AC4811" s="22">
        <f t="shared" si="2308"/>
        <v>0</v>
      </c>
      <c r="AD4811" s="22">
        <f t="shared" si="2309"/>
        <v>0</v>
      </c>
    </row>
    <row r="4812" spans="5:30" hidden="1" x14ac:dyDescent="0.25">
      <c r="E4812" s="12">
        <v>43213.041666666664</v>
      </c>
      <c r="F4812" s="10">
        <v>12583.87</v>
      </c>
      <c r="G4812" s="10">
        <v>12586.54</v>
      </c>
      <c r="H4812" s="10">
        <v>12555.4</v>
      </c>
      <c r="I4812" s="10">
        <v>12561.26</v>
      </c>
    </row>
    <row r="4813" spans="5:30" hidden="1" x14ac:dyDescent="0.25">
      <c r="E4813" s="11">
        <v>43213.083333333336</v>
      </c>
      <c r="F4813" s="9">
        <v>12561.26</v>
      </c>
      <c r="G4813" s="9">
        <v>12561.26</v>
      </c>
      <c r="H4813" s="9">
        <v>12536.63</v>
      </c>
      <c r="I4813" s="9">
        <v>12556.58</v>
      </c>
    </row>
    <row r="4814" spans="5:30" hidden="1" x14ac:dyDescent="0.25">
      <c r="E4814" s="12">
        <v>43213.125</v>
      </c>
      <c r="F4814" s="10">
        <v>12555.41</v>
      </c>
      <c r="G4814" s="10">
        <v>12564.12</v>
      </c>
      <c r="H4814" s="10">
        <v>12546.53</v>
      </c>
      <c r="I4814" s="10">
        <v>12554.74</v>
      </c>
    </row>
    <row r="4815" spans="5:30" hidden="1" x14ac:dyDescent="0.25">
      <c r="E4815" s="11">
        <v>43213.166666666664</v>
      </c>
      <c r="F4815" s="9">
        <v>12554.62</v>
      </c>
      <c r="G4815" s="9">
        <v>12568.18</v>
      </c>
      <c r="H4815" s="9">
        <v>12551.1</v>
      </c>
      <c r="I4815" s="9">
        <v>12558.8</v>
      </c>
    </row>
    <row r="4816" spans="5:30" hidden="1" x14ac:dyDescent="0.25">
      <c r="E4816" s="12">
        <v>43213.208333333336</v>
      </c>
      <c r="F4816" s="10">
        <v>12559.97</v>
      </c>
      <c r="G4816" s="10">
        <v>12561.15</v>
      </c>
      <c r="H4816" s="10">
        <v>12543.56</v>
      </c>
      <c r="I4816" s="10">
        <v>12556.46</v>
      </c>
    </row>
    <row r="4817" spans="3:30" hidden="1" x14ac:dyDescent="0.25">
      <c r="E4817" s="11">
        <v>43213.25</v>
      </c>
      <c r="F4817" s="9">
        <v>12555.87</v>
      </c>
      <c r="G4817" s="9">
        <v>12568.02</v>
      </c>
      <c r="H4817" s="9">
        <v>12551.77</v>
      </c>
      <c r="I4817" s="9">
        <v>12564.51</v>
      </c>
    </row>
    <row r="4818" spans="3:30" hidden="1" x14ac:dyDescent="0.25">
      <c r="E4818" s="12">
        <v>43213.291666666664</v>
      </c>
      <c r="F4818" s="10">
        <v>12564.51</v>
      </c>
      <c r="G4818" s="10">
        <v>12576.24</v>
      </c>
      <c r="H4818" s="10">
        <v>12564.51</v>
      </c>
      <c r="I4818" s="10">
        <v>12575.07</v>
      </c>
    </row>
    <row r="4819" spans="3:30" x14ac:dyDescent="0.25">
      <c r="C4819">
        <v>1</v>
      </c>
      <c r="E4819" s="11">
        <v>43213.333333333336</v>
      </c>
      <c r="F4819" s="9">
        <v>12575.66</v>
      </c>
      <c r="G4819" s="9">
        <v>12577.41</v>
      </c>
      <c r="H4819" s="9">
        <v>12557.71</v>
      </c>
      <c r="I4819" s="9">
        <v>12566.89</v>
      </c>
      <c r="K4819" s="13">
        <f t="shared" ref="K4819:K4833" si="2311">I4819-F4819</f>
        <v>-8.7700000000004366</v>
      </c>
      <c r="L4819" s="13">
        <v>0</v>
      </c>
      <c r="M4819" s="13">
        <f t="shared" ref="M4819:M4833" si="2312">G4819-H4819</f>
        <v>19.700000000000728</v>
      </c>
      <c r="N4819" s="13">
        <f t="shared" ref="N4819" si="2313">I4833-F4819</f>
        <v>-13.860000000000582</v>
      </c>
      <c r="O4819" s="18">
        <f>IF(K4819*N4819&gt;0,1,0)</f>
        <v>1</v>
      </c>
      <c r="S4819" s="13">
        <f>MAX(G4819:G4835)</f>
        <v>12589.33</v>
      </c>
      <c r="X4819">
        <f t="shared" ref="X4819:X4833" si="2314">ABS(K4819)</f>
        <v>8.7700000000004366</v>
      </c>
      <c r="Y4819">
        <f t="shared" ref="Y4819:Y4833" si="2315">ABS(N4819)</f>
        <v>13.860000000000582</v>
      </c>
      <c r="Z4819">
        <f t="shared" ref="Z4819:Z4833" si="2316">IF(S4819&lt;1000,ABS(S4819),0)</f>
        <v>0</v>
      </c>
      <c r="AA4819" s="22">
        <f t="shared" ref="AA4819:AA4833" si="2317">ABS(P4819)</f>
        <v>0</v>
      </c>
      <c r="AB4819" s="22">
        <f t="shared" ref="AB4819:AB4833" si="2318">ABS(Q4819)</f>
        <v>0</v>
      </c>
      <c r="AC4819" s="22">
        <f t="shared" ref="AC4819:AC4833" si="2319">IF(O4819=1,ABS(P4820),0)</f>
        <v>0</v>
      </c>
      <c r="AD4819" s="22">
        <f t="shared" ref="AD4819:AD4833" si="2320">IF(O4819=0,ABS(Q4820),0)</f>
        <v>0</v>
      </c>
    </row>
    <row r="4820" spans="3:30" x14ac:dyDescent="0.25">
      <c r="E4820" s="12">
        <v>43213.375</v>
      </c>
      <c r="F4820" s="10">
        <v>12569.3</v>
      </c>
      <c r="G4820" s="10">
        <v>12570.4</v>
      </c>
      <c r="H4820" s="10">
        <v>12540.23</v>
      </c>
      <c r="I4820" s="10">
        <v>12540.23</v>
      </c>
      <c r="K4820" s="13">
        <f t="shared" si="2311"/>
        <v>-29.069999999999709</v>
      </c>
      <c r="L4820" s="13">
        <f t="shared" ref="L4820:L4833" si="2321">L4819+K4820</f>
        <v>-29.069999999999709</v>
      </c>
      <c r="M4820" s="13">
        <f t="shared" si="2312"/>
        <v>30.170000000000073</v>
      </c>
      <c r="N4820" s="13"/>
      <c r="S4820" s="13">
        <f>MIN(H4819:H4835)</f>
        <v>12463.5</v>
      </c>
      <c r="X4820">
        <f t="shared" si="2314"/>
        <v>29.069999999999709</v>
      </c>
      <c r="Y4820">
        <f t="shared" si="2315"/>
        <v>0</v>
      </c>
      <c r="Z4820">
        <f t="shared" si="2316"/>
        <v>0</v>
      </c>
      <c r="AA4820" s="22">
        <f t="shared" si="2317"/>
        <v>0</v>
      </c>
      <c r="AB4820" s="22">
        <f t="shared" si="2318"/>
        <v>0</v>
      </c>
      <c r="AC4820" s="22">
        <f t="shared" si="2319"/>
        <v>0</v>
      </c>
      <c r="AD4820" s="22">
        <f t="shared" si="2320"/>
        <v>7.9060705496317801E-2</v>
      </c>
    </row>
    <row r="4821" spans="3:30" x14ac:dyDescent="0.25">
      <c r="E4821" s="11">
        <v>43213.416666666664</v>
      </c>
      <c r="F4821" s="9">
        <v>12540.48</v>
      </c>
      <c r="G4821" s="9">
        <v>12549.1</v>
      </c>
      <c r="H4821" s="9">
        <v>12463.5</v>
      </c>
      <c r="I4821" s="9">
        <v>12506.27</v>
      </c>
      <c r="K4821" s="13">
        <f t="shared" si="2311"/>
        <v>-34.209999999999127</v>
      </c>
      <c r="L4821" s="13">
        <f t="shared" si="2321"/>
        <v>-63.279999999998836</v>
      </c>
      <c r="M4821" s="13">
        <f t="shared" si="2312"/>
        <v>85.600000000000364</v>
      </c>
      <c r="N4821" s="13"/>
      <c r="P4821">
        <f>_xlfn.IFS(K4820&lt;0,MIN(L4820:L4834),K4820&gt;0,MAX(L4820:L4834))/S4799</f>
        <v>-0.68478260869563712</v>
      </c>
      <c r="Q4821">
        <f>_xlfn.IFS(K4820&lt;0,MAX(L4820:L4834),K4820&gt;0,MIN(L4820:L4834))/S4799</f>
        <v>7.9060705496317801E-2</v>
      </c>
      <c r="S4821" s="13">
        <f>S4819-S4820</f>
        <v>125.82999999999993</v>
      </c>
      <c r="X4821">
        <f t="shared" si="2314"/>
        <v>34.209999999999127</v>
      </c>
      <c r="Y4821">
        <f t="shared" si="2315"/>
        <v>0</v>
      </c>
      <c r="Z4821">
        <f t="shared" si="2316"/>
        <v>125.82999999999993</v>
      </c>
      <c r="AA4821" s="22">
        <f t="shared" si="2317"/>
        <v>0.68478260869563712</v>
      </c>
      <c r="AB4821" s="22">
        <f t="shared" si="2318"/>
        <v>7.9060705496317801E-2</v>
      </c>
      <c r="AC4821" s="22">
        <f t="shared" si="2319"/>
        <v>0</v>
      </c>
      <c r="AD4821" s="22">
        <f t="shared" si="2320"/>
        <v>0</v>
      </c>
    </row>
    <row r="4822" spans="3:30" x14ac:dyDescent="0.25">
      <c r="E4822" s="12">
        <v>43213.458333333336</v>
      </c>
      <c r="F4822" s="10">
        <v>12506.52</v>
      </c>
      <c r="G4822" s="10">
        <v>12526.17</v>
      </c>
      <c r="H4822" s="10">
        <v>12478.9</v>
      </c>
      <c r="I4822" s="10">
        <v>12503.02</v>
      </c>
      <c r="K4822" s="13">
        <f t="shared" si="2311"/>
        <v>-3.5</v>
      </c>
      <c r="L4822" s="13">
        <f t="shared" si="2321"/>
        <v>-66.779999999998836</v>
      </c>
      <c r="M4822" s="13">
        <f t="shared" si="2312"/>
        <v>47.270000000000437</v>
      </c>
      <c r="N4822" s="13"/>
      <c r="X4822">
        <f t="shared" si="2314"/>
        <v>3.5</v>
      </c>
      <c r="Y4822">
        <f t="shared" si="2315"/>
        <v>0</v>
      </c>
      <c r="Z4822">
        <f t="shared" si="2316"/>
        <v>0</v>
      </c>
      <c r="AA4822" s="22">
        <f t="shared" si="2317"/>
        <v>0</v>
      </c>
      <c r="AB4822" s="22">
        <f t="shared" si="2318"/>
        <v>0</v>
      </c>
      <c r="AC4822" s="22">
        <f t="shared" si="2319"/>
        <v>0</v>
      </c>
      <c r="AD4822" s="22">
        <f t="shared" si="2320"/>
        <v>0</v>
      </c>
    </row>
    <row r="4823" spans="3:30" x14ac:dyDescent="0.25">
      <c r="E4823" s="11">
        <v>43213.5</v>
      </c>
      <c r="F4823" s="9">
        <v>12503.52</v>
      </c>
      <c r="G4823" s="9">
        <v>12531.21</v>
      </c>
      <c r="H4823" s="9">
        <v>12497.84</v>
      </c>
      <c r="I4823" s="9">
        <v>12506.36</v>
      </c>
      <c r="K4823" s="13">
        <f t="shared" si="2311"/>
        <v>2.8400000000001455</v>
      </c>
      <c r="L4823" s="13">
        <f t="shared" si="2321"/>
        <v>-63.93999999999869</v>
      </c>
      <c r="M4823" s="13">
        <f t="shared" si="2312"/>
        <v>33.369999999998981</v>
      </c>
      <c r="N4823" s="13"/>
      <c r="X4823">
        <f t="shared" si="2314"/>
        <v>2.8400000000001455</v>
      </c>
      <c r="Y4823">
        <f t="shared" si="2315"/>
        <v>0</v>
      </c>
      <c r="Z4823">
        <f t="shared" si="2316"/>
        <v>0</v>
      </c>
      <c r="AA4823" s="22">
        <f t="shared" si="2317"/>
        <v>0</v>
      </c>
      <c r="AB4823" s="22">
        <f t="shared" si="2318"/>
        <v>0</v>
      </c>
      <c r="AC4823" s="22">
        <f t="shared" si="2319"/>
        <v>0</v>
      </c>
      <c r="AD4823" s="22">
        <f t="shared" si="2320"/>
        <v>0</v>
      </c>
    </row>
    <row r="4824" spans="3:30" x14ac:dyDescent="0.25">
      <c r="E4824" s="12">
        <v>43213.541666666664</v>
      </c>
      <c r="F4824" s="10">
        <v>12506.11</v>
      </c>
      <c r="G4824" s="10">
        <v>12531.05</v>
      </c>
      <c r="H4824" s="10">
        <v>12496.82</v>
      </c>
      <c r="I4824" s="10">
        <v>12525.06</v>
      </c>
      <c r="K4824" s="13">
        <f t="shared" si="2311"/>
        <v>18.949999999998909</v>
      </c>
      <c r="L4824" s="13">
        <f t="shared" si="2321"/>
        <v>-44.989999999999782</v>
      </c>
      <c r="M4824" s="13">
        <f t="shared" si="2312"/>
        <v>34.229999999999563</v>
      </c>
      <c r="N4824" s="13"/>
      <c r="X4824">
        <f t="shared" si="2314"/>
        <v>18.949999999998909</v>
      </c>
      <c r="Y4824">
        <f t="shared" si="2315"/>
        <v>0</v>
      </c>
      <c r="Z4824">
        <f t="shared" si="2316"/>
        <v>0</v>
      </c>
      <c r="AA4824" s="22">
        <f t="shared" si="2317"/>
        <v>0</v>
      </c>
      <c r="AB4824" s="22">
        <f t="shared" si="2318"/>
        <v>0</v>
      </c>
      <c r="AC4824" s="22">
        <f t="shared" si="2319"/>
        <v>0</v>
      </c>
      <c r="AD4824" s="22">
        <f t="shared" si="2320"/>
        <v>0</v>
      </c>
    </row>
    <row r="4825" spans="3:30" x14ac:dyDescent="0.25">
      <c r="E4825" s="11">
        <v>43213.583333333336</v>
      </c>
      <c r="F4825" s="9">
        <v>12525.31</v>
      </c>
      <c r="G4825" s="9">
        <v>12549.38</v>
      </c>
      <c r="H4825" s="9">
        <v>12524.31</v>
      </c>
      <c r="I4825" s="9">
        <v>12542.53</v>
      </c>
      <c r="K4825" s="13">
        <f t="shared" si="2311"/>
        <v>17.220000000001164</v>
      </c>
      <c r="L4825" s="13">
        <f t="shared" si="2321"/>
        <v>-27.769999999998618</v>
      </c>
      <c r="M4825" s="13">
        <f t="shared" si="2312"/>
        <v>25.069999999999709</v>
      </c>
      <c r="N4825" s="13"/>
      <c r="X4825">
        <f t="shared" si="2314"/>
        <v>17.220000000001164</v>
      </c>
      <c r="Y4825">
        <f t="shared" si="2315"/>
        <v>0</v>
      </c>
      <c r="Z4825">
        <f t="shared" si="2316"/>
        <v>0</v>
      </c>
      <c r="AA4825" s="22">
        <f t="shared" si="2317"/>
        <v>0</v>
      </c>
      <c r="AB4825" s="22">
        <f t="shared" si="2318"/>
        <v>0</v>
      </c>
      <c r="AC4825" s="22">
        <f t="shared" si="2319"/>
        <v>0</v>
      </c>
      <c r="AD4825" s="22">
        <f t="shared" si="2320"/>
        <v>0</v>
      </c>
    </row>
    <row r="4826" spans="3:30" x14ac:dyDescent="0.25">
      <c r="E4826" s="12">
        <v>43213.625</v>
      </c>
      <c r="F4826" s="10">
        <v>12542.28</v>
      </c>
      <c r="G4826" s="10">
        <v>12571.8</v>
      </c>
      <c r="H4826" s="10">
        <v>12536.7</v>
      </c>
      <c r="I4826" s="10">
        <v>12560.47</v>
      </c>
      <c r="K4826" s="13">
        <f t="shared" si="2311"/>
        <v>18.18999999999869</v>
      </c>
      <c r="L4826" s="13">
        <f t="shared" si="2321"/>
        <v>-9.5799999999999272</v>
      </c>
      <c r="M4826" s="13">
        <f t="shared" si="2312"/>
        <v>35.099999999998545</v>
      </c>
      <c r="N4826" s="13"/>
      <c r="X4826">
        <f t="shared" si="2314"/>
        <v>18.18999999999869</v>
      </c>
      <c r="Y4826">
        <f t="shared" si="2315"/>
        <v>0</v>
      </c>
      <c r="Z4826">
        <f t="shared" si="2316"/>
        <v>0</v>
      </c>
      <c r="AA4826" s="22">
        <f t="shared" si="2317"/>
        <v>0</v>
      </c>
      <c r="AB4826" s="22">
        <f t="shared" si="2318"/>
        <v>0</v>
      </c>
      <c r="AC4826" s="22">
        <f t="shared" si="2319"/>
        <v>0</v>
      </c>
      <c r="AD4826" s="22">
        <f t="shared" si="2320"/>
        <v>0</v>
      </c>
    </row>
    <row r="4827" spans="3:30" x14ac:dyDescent="0.25">
      <c r="E4827" s="11">
        <v>43213.666666666664</v>
      </c>
      <c r="F4827" s="9">
        <v>12559.97</v>
      </c>
      <c r="G4827" s="9">
        <v>12570.16</v>
      </c>
      <c r="H4827" s="9">
        <v>12511.61</v>
      </c>
      <c r="I4827" s="9">
        <v>12531.47</v>
      </c>
      <c r="K4827" s="13">
        <f t="shared" si="2311"/>
        <v>-28.5</v>
      </c>
      <c r="L4827" s="13">
        <f t="shared" si="2321"/>
        <v>-38.079999999999927</v>
      </c>
      <c r="M4827" s="13">
        <f t="shared" si="2312"/>
        <v>58.549999999999272</v>
      </c>
      <c r="N4827" s="13"/>
      <c r="X4827">
        <f t="shared" si="2314"/>
        <v>28.5</v>
      </c>
      <c r="Y4827">
        <f t="shared" si="2315"/>
        <v>0</v>
      </c>
      <c r="Z4827">
        <f t="shared" si="2316"/>
        <v>0</v>
      </c>
      <c r="AA4827" s="22">
        <f t="shared" si="2317"/>
        <v>0</v>
      </c>
      <c r="AB4827" s="22">
        <f t="shared" si="2318"/>
        <v>0</v>
      </c>
      <c r="AC4827" s="22">
        <f t="shared" si="2319"/>
        <v>0</v>
      </c>
      <c r="AD4827" s="22">
        <f t="shared" si="2320"/>
        <v>0</v>
      </c>
    </row>
    <row r="4828" spans="3:30" x14ac:dyDescent="0.25">
      <c r="E4828" s="12">
        <v>43213.708333333336</v>
      </c>
      <c r="F4828" s="10">
        <v>12530.98</v>
      </c>
      <c r="G4828" s="10">
        <v>12557.51</v>
      </c>
      <c r="H4828" s="10">
        <v>12527.96</v>
      </c>
      <c r="I4828" s="10">
        <v>12543.31</v>
      </c>
      <c r="K4828" s="13">
        <f t="shared" si="2311"/>
        <v>12.329999999999927</v>
      </c>
      <c r="L4828" s="13">
        <f t="shared" si="2321"/>
        <v>-25.75</v>
      </c>
      <c r="M4828" s="13">
        <f t="shared" si="2312"/>
        <v>29.550000000001091</v>
      </c>
      <c r="N4828" s="13"/>
      <c r="X4828">
        <f t="shared" si="2314"/>
        <v>12.329999999999927</v>
      </c>
      <c r="Y4828">
        <f t="shared" si="2315"/>
        <v>0</v>
      </c>
      <c r="Z4828">
        <f t="shared" si="2316"/>
        <v>0</v>
      </c>
      <c r="AA4828" s="22">
        <f t="shared" si="2317"/>
        <v>0</v>
      </c>
      <c r="AB4828" s="22">
        <f t="shared" si="2318"/>
        <v>0</v>
      </c>
      <c r="AC4828" s="22">
        <f t="shared" si="2319"/>
        <v>0</v>
      </c>
      <c r="AD4828" s="22">
        <f t="shared" si="2320"/>
        <v>0</v>
      </c>
    </row>
    <row r="4829" spans="3:30" x14ac:dyDescent="0.25">
      <c r="E4829" s="11">
        <v>43213.75</v>
      </c>
      <c r="F4829" s="9">
        <v>12543.81</v>
      </c>
      <c r="G4829" s="9">
        <v>12589.33</v>
      </c>
      <c r="H4829" s="9">
        <v>12540.81</v>
      </c>
      <c r="I4829" s="9">
        <v>12577.27</v>
      </c>
      <c r="K4829" s="13">
        <f t="shared" si="2311"/>
        <v>33.460000000000946</v>
      </c>
      <c r="L4829" s="13">
        <f t="shared" si="2321"/>
        <v>7.7100000000009459</v>
      </c>
      <c r="M4829" s="13">
        <f t="shared" si="2312"/>
        <v>48.520000000000437</v>
      </c>
      <c r="N4829" s="13"/>
      <c r="X4829">
        <f t="shared" si="2314"/>
        <v>33.460000000000946</v>
      </c>
      <c r="Y4829">
        <f t="shared" si="2315"/>
        <v>0</v>
      </c>
      <c r="Z4829">
        <f t="shared" si="2316"/>
        <v>0</v>
      </c>
      <c r="AA4829" s="22">
        <f t="shared" si="2317"/>
        <v>0</v>
      </c>
      <c r="AB4829" s="22">
        <f t="shared" si="2318"/>
        <v>0</v>
      </c>
      <c r="AC4829" s="22">
        <f t="shared" si="2319"/>
        <v>0</v>
      </c>
      <c r="AD4829" s="22">
        <f t="shared" si="2320"/>
        <v>0</v>
      </c>
    </row>
    <row r="4830" spans="3:30" x14ac:dyDescent="0.25">
      <c r="E4830" s="12">
        <v>43213.791666666664</v>
      </c>
      <c r="F4830" s="10">
        <v>12577.77</v>
      </c>
      <c r="G4830" s="10">
        <v>12581.34</v>
      </c>
      <c r="H4830" s="10">
        <v>12563.12</v>
      </c>
      <c r="I4830" s="10">
        <v>12569.62</v>
      </c>
      <c r="K4830" s="13">
        <f t="shared" si="2311"/>
        <v>-8.1499999999996362</v>
      </c>
      <c r="L4830" s="13">
        <f t="shared" si="2321"/>
        <v>-0.43999999999869033</v>
      </c>
      <c r="M4830" s="13">
        <f t="shared" si="2312"/>
        <v>18.219999999999345</v>
      </c>
      <c r="N4830" s="13"/>
      <c r="X4830">
        <f t="shared" si="2314"/>
        <v>8.1499999999996362</v>
      </c>
      <c r="Y4830">
        <f t="shared" si="2315"/>
        <v>0</v>
      </c>
      <c r="Z4830">
        <f t="shared" si="2316"/>
        <v>0</v>
      </c>
      <c r="AA4830" s="22">
        <f t="shared" si="2317"/>
        <v>0</v>
      </c>
      <c r="AB4830" s="22">
        <f t="shared" si="2318"/>
        <v>0</v>
      </c>
      <c r="AC4830" s="22">
        <f t="shared" si="2319"/>
        <v>0</v>
      </c>
      <c r="AD4830" s="22">
        <f t="shared" si="2320"/>
        <v>0</v>
      </c>
    </row>
    <row r="4831" spans="3:30" x14ac:dyDescent="0.25">
      <c r="E4831" s="11">
        <v>43213.833333333336</v>
      </c>
      <c r="F4831" s="9">
        <v>12568.87</v>
      </c>
      <c r="G4831" s="9">
        <v>12573.12</v>
      </c>
      <c r="H4831" s="9">
        <v>12564.38</v>
      </c>
      <c r="I4831" s="9">
        <v>12569.38</v>
      </c>
      <c r="K4831" s="13">
        <f t="shared" si="2311"/>
        <v>0.50999999999839929</v>
      </c>
      <c r="L4831" s="13">
        <f t="shared" si="2321"/>
        <v>6.9999999999708962E-2</v>
      </c>
      <c r="M4831" s="13">
        <f t="shared" si="2312"/>
        <v>8.7400000000016007</v>
      </c>
      <c r="N4831" s="13"/>
      <c r="X4831">
        <f t="shared" si="2314"/>
        <v>0.50999999999839929</v>
      </c>
      <c r="Y4831">
        <f t="shared" si="2315"/>
        <v>0</v>
      </c>
      <c r="Z4831">
        <f t="shared" si="2316"/>
        <v>0</v>
      </c>
      <c r="AA4831" s="22">
        <f t="shared" si="2317"/>
        <v>0</v>
      </c>
      <c r="AB4831" s="22">
        <f t="shared" si="2318"/>
        <v>0</v>
      </c>
      <c r="AC4831" s="22">
        <f t="shared" si="2319"/>
        <v>0</v>
      </c>
      <c r="AD4831" s="22">
        <f t="shared" si="2320"/>
        <v>0</v>
      </c>
    </row>
    <row r="4832" spans="3:30" x14ac:dyDescent="0.25">
      <c r="E4832" s="12">
        <v>43213.875</v>
      </c>
      <c r="F4832" s="10">
        <v>12569.63</v>
      </c>
      <c r="G4832" s="10">
        <v>12571.08</v>
      </c>
      <c r="H4832" s="10">
        <v>12530.42</v>
      </c>
      <c r="I4832" s="10">
        <v>12538.91</v>
      </c>
      <c r="K4832" s="13">
        <f t="shared" si="2311"/>
        <v>-30.719999999999345</v>
      </c>
      <c r="L4832" s="13">
        <f t="shared" si="2321"/>
        <v>-30.649999999999636</v>
      </c>
      <c r="M4832" s="13">
        <f t="shared" si="2312"/>
        <v>40.659999999999854</v>
      </c>
      <c r="N4832" s="13"/>
      <c r="X4832">
        <f t="shared" si="2314"/>
        <v>30.719999999999345</v>
      </c>
      <c r="Y4832">
        <f t="shared" si="2315"/>
        <v>0</v>
      </c>
      <c r="Z4832">
        <f t="shared" si="2316"/>
        <v>0</v>
      </c>
      <c r="AA4832" s="22">
        <f t="shared" si="2317"/>
        <v>0</v>
      </c>
      <c r="AB4832" s="22">
        <f t="shared" si="2318"/>
        <v>0</v>
      </c>
      <c r="AC4832" s="22">
        <f t="shared" si="2319"/>
        <v>0</v>
      </c>
      <c r="AD4832" s="22">
        <f t="shared" si="2320"/>
        <v>0</v>
      </c>
    </row>
    <row r="4833" spans="3:30" x14ac:dyDescent="0.25">
      <c r="E4833" s="11">
        <v>43213.916666666664</v>
      </c>
      <c r="F4833" s="9">
        <v>12538.16</v>
      </c>
      <c r="G4833" s="9">
        <v>12573.39</v>
      </c>
      <c r="H4833" s="9">
        <v>12535.92</v>
      </c>
      <c r="I4833" s="9">
        <v>12561.8</v>
      </c>
      <c r="K4833" s="13">
        <f t="shared" si="2311"/>
        <v>23.639999999999418</v>
      </c>
      <c r="L4833" s="13">
        <f t="shared" si="2321"/>
        <v>-7.0100000000002183</v>
      </c>
      <c r="M4833" s="13">
        <f t="shared" si="2312"/>
        <v>37.469999999999345</v>
      </c>
      <c r="N4833" s="13"/>
      <c r="X4833">
        <f t="shared" si="2314"/>
        <v>23.639999999999418</v>
      </c>
      <c r="Y4833">
        <f t="shared" si="2315"/>
        <v>0</v>
      </c>
      <c r="Z4833">
        <f t="shared" si="2316"/>
        <v>0</v>
      </c>
      <c r="AA4833" s="22">
        <f t="shared" si="2317"/>
        <v>0</v>
      </c>
      <c r="AB4833" s="22">
        <f t="shared" si="2318"/>
        <v>0</v>
      </c>
      <c r="AC4833" s="22">
        <f t="shared" si="2319"/>
        <v>0</v>
      </c>
      <c r="AD4833" s="22">
        <f t="shared" si="2320"/>
        <v>0</v>
      </c>
    </row>
    <row r="4834" spans="3:30" hidden="1" x14ac:dyDescent="0.25">
      <c r="E4834" s="12">
        <v>43213.958333333336</v>
      </c>
      <c r="F4834" s="10">
        <v>12568.86</v>
      </c>
      <c r="G4834" s="10">
        <v>12577.11</v>
      </c>
      <c r="H4834" s="10">
        <v>12564.16</v>
      </c>
      <c r="I4834" s="10">
        <v>12575.93</v>
      </c>
    </row>
    <row r="4835" spans="3:30" hidden="1" x14ac:dyDescent="0.25">
      <c r="E4835" s="11">
        <v>43214.041666666664</v>
      </c>
      <c r="F4835" s="9">
        <v>12574.76</v>
      </c>
      <c r="G4835" s="9">
        <v>12578.29</v>
      </c>
      <c r="H4835" s="9">
        <v>12568.24</v>
      </c>
      <c r="I4835" s="9">
        <v>12575.3</v>
      </c>
    </row>
    <row r="4836" spans="3:30" hidden="1" x14ac:dyDescent="0.25">
      <c r="E4836" s="12">
        <v>43214.083333333336</v>
      </c>
      <c r="F4836" s="10">
        <v>12575.3</v>
      </c>
      <c r="G4836" s="10">
        <v>12591.55</v>
      </c>
      <c r="H4836" s="10">
        <v>12571.13</v>
      </c>
      <c r="I4836" s="10">
        <v>12583.9</v>
      </c>
    </row>
    <row r="4837" spans="3:30" hidden="1" x14ac:dyDescent="0.25">
      <c r="E4837" s="11">
        <v>43214.125</v>
      </c>
      <c r="F4837" s="9">
        <v>12585.08</v>
      </c>
      <c r="G4837" s="9">
        <v>12587.43</v>
      </c>
      <c r="H4837" s="9">
        <v>12573.32</v>
      </c>
      <c r="I4837" s="9">
        <v>12575.67</v>
      </c>
    </row>
    <row r="4838" spans="3:30" hidden="1" x14ac:dyDescent="0.25">
      <c r="E4838" s="12">
        <v>43214.166666666664</v>
      </c>
      <c r="F4838" s="10">
        <v>12574.5</v>
      </c>
      <c r="G4838" s="10">
        <v>12596.66</v>
      </c>
      <c r="H4838" s="10">
        <v>12566.08</v>
      </c>
      <c r="I4838" s="10">
        <v>12596.66</v>
      </c>
    </row>
    <row r="4839" spans="3:30" hidden="1" x14ac:dyDescent="0.25">
      <c r="E4839" s="11">
        <v>43214.208333333336</v>
      </c>
      <c r="F4839" s="9">
        <v>12597.83</v>
      </c>
      <c r="G4839" s="9">
        <v>12620.36</v>
      </c>
      <c r="H4839" s="9">
        <v>12596.66</v>
      </c>
      <c r="I4839" s="9">
        <v>12605.05</v>
      </c>
    </row>
    <row r="4840" spans="3:30" hidden="1" x14ac:dyDescent="0.25">
      <c r="E4840" s="12">
        <v>43214.25</v>
      </c>
      <c r="F4840" s="10">
        <v>12605.05</v>
      </c>
      <c r="G4840" s="10">
        <v>12606.23</v>
      </c>
      <c r="H4840" s="10">
        <v>12596.81</v>
      </c>
      <c r="I4840" s="10">
        <v>12601.55</v>
      </c>
    </row>
    <row r="4841" spans="3:30" hidden="1" x14ac:dyDescent="0.25">
      <c r="E4841" s="11">
        <v>43214.291666666664</v>
      </c>
      <c r="F4841" s="9">
        <v>12602.73</v>
      </c>
      <c r="G4841" s="9">
        <v>12605.06</v>
      </c>
      <c r="H4841" s="9">
        <v>12592.36</v>
      </c>
      <c r="I4841" s="9">
        <v>12592.36</v>
      </c>
    </row>
    <row r="4842" spans="3:30" x14ac:dyDescent="0.25">
      <c r="C4842">
        <v>1</v>
      </c>
      <c r="E4842" s="12">
        <v>43214.333333333336</v>
      </c>
      <c r="F4842" s="10">
        <v>12592.36</v>
      </c>
      <c r="G4842" s="10">
        <v>12605.97</v>
      </c>
      <c r="H4842" s="10">
        <v>12591.19</v>
      </c>
      <c r="I4842" s="10">
        <v>12597.25</v>
      </c>
      <c r="K4842" s="13">
        <f t="shared" ref="K4842:K4856" si="2322">I4842-F4842</f>
        <v>4.8899999999994179</v>
      </c>
      <c r="L4842" s="13">
        <v>0</v>
      </c>
      <c r="M4842" s="13">
        <f t="shared" ref="M4842:M4856" si="2323">G4842-H4842</f>
        <v>14.779999999998836</v>
      </c>
      <c r="N4842" s="13">
        <f>I4856-F4842</f>
        <v>-156.84000000000015</v>
      </c>
      <c r="O4842" s="18">
        <f>IF(K4842*N4842&gt;0,1,0)</f>
        <v>0</v>
      </c>
      <c r="S4842" s="13">
        <f>MAX(G4842:G4858)</f>
        <v>12648.36</v>
      </c>
      <c r="X4842">
        <f t="shared" ref="X4842:X4856" si="2324">ABS(K4842)</f>
        <v>4.8899999999994179</v>
      </c>
      <c r="Y4842">
        <f t="shared" ref="Y4842:Y4856" si="2325">ABS(N4842)</f>
        <v>156.84000000000015</v>
      </c>
      <c r="Z4842">
        <f t="shared" ref="Z4842:Z4856" si="2326">IF(S4842&lt;1000,ABS(S4842),0)</f>
        <v>0</v>
      </c>
      <c r="AA4842" s="22">
        <f t="shared" ref="AA4842:AA4856" si="2327">ABS(P4842)</f>
        <v>0</v>
      </c>
      <c r="AB4842" s="22">
        <f t="shared" ref="AB4842:AB4856" si="2328">ABS(Q4842)</f>
        <v>0</v>
      </c>
      <c r="AC4842" s="22">
        <f t="shared" ref="AC4842:AC4856" si="2329">IF(O4842=1,ABS(P4843),0)</f>
        <v>0</v>
      </c>
      <c r="AD4842" s="22">
        <f t="shared" ref="AD4842:AD4856" si="2330">IF(O4842=0,ABS(Q4843),0)</f>
        <v>1.4902646427719983</v>
      </c>
    </row>
    <row r="4843" spans="3:30" x14ac:dyDescent="0.25">
      <c r="E4843" s="11">
        <v>43214.375</v>
      </c>
      <c r="F4843" s="9">
        <v>12599.26</v>
      </c>
      <c r="G4843" s="9">
        <v>12607.63</v>
      </c>
      <c r="H4843" s="9">
        <v>12583.47</v>
      </c>
      <c r="I4843" s="9">
        <v>12590.24</v>
      </c>
      <c r="K4843" s="13">
        <f t="shared" si="2322"/>
        <v>-9.0200000000004366</v>
      </c>
      <c r="L4843" s="13">
        <f t="shared" ref="L4843:L4856" si="2331">L4842+K4843</f>
        <v>-9.0200000000004366</v>
      </c>
      <c r="M4843" s="13">
        <f t="shared" si="2323"/>
        <v>24.159999999999854</v>
      </c>
      <c r="N4843" s="13"/>
      <c r="P4843">
        <f>_xlfn.IFS(K4842&lt;0,MIN(L4842:L4856),K4842&gt;0,MAX(L4842:L4856))/S4821</f>
        <v>0.26790113645393904</v>
      </c>
      <c r="Q4843">
        <f>_xlfn.IFS(K4842&lt;0,MAX(L4842:L4856),K4842&gt;0,MIN(L4842:L4856))/S4821</f>
        <v>-1.4902646427719983</v>
      </c>
      <c r="S4843" s="13">
        <f>MIN(H4842:H4858)</f>
        <v>12375.42</v>
      </c>
      <c r="X4843">
        <f t="shared" si="2324"/>
        <v>9.0200000000004366</v>
      </c>
      <c r="Y4843">
        <f t="shared" si="2325"/>
        <v>0</v>
      </c>
      <c r="Z4843">
        <f t="shared" si="2326"/>
        <v>0</v>
      </c>
      <c r="AA4843" s="22">
        <f t="shared" si="2327"/>
        <v>0.26790113645393904</v>
      </c>
      <c r="AB4843" s="22">
        <f t="shared" si="2328"/>
        <v>1.4902646427719983</v>
      </c>
      <c r="AC4843" s="22">
        <f t="shared" si="2329"/>
        <v>0</v>
      </c>
      <c r="AD4843" s="22">
        <f t="shared" si="2330"/>
        <v>0</v>
      </c>
    </row>
    <row r="4844" spans="3:30" x14ac:dyDescent="0.25">
      <c r="E4844" s="12">
        <v>43214.416666666664</v>
      </c>
      <c r="F4844" s="10">
        <v>12591.49</v>
      </c>
      <c r="G4844" s="10">
        <v>12634.41</v>
      </c>
      <c r="H4844" s="10">
        <v>12566.2</v>
      </c>
      <c r="I4844" s="10">
        <v>12628.73</v>
      </c>
      <c r="K4844" s="13">
        <f t="shared" si="2322"/>
        <v>37.239999999999782</v>
      </c>
      <c r="L4844" s="13">
        <f t="shared" si="2331"/>
        <v>28.219999999999345</v>
      </c>
      <c r="M4844" s="13">
        <f t="shared" si="2323"/>
        <v>68.209999999999127</v>
      </c>
      <c r="N4844" s="13"/>
      <c r="S4844" s="13">
        <f>S4842-S4843</f>
        <v>272.94000000000051</v>
      </c>
      <c r="X4844">
        <f t="shared" si="2324"/>
        <v>37.239999999999782</v>
      </c>
      <c r="Y4844">
        <f t="shared" si="2325"/>
        <v>0</v>
      </c>
      <c r="Z4844">
        <f t="shared" si="2326"/>
        <v>272.94000000000051</v>
      </c>
      <c r="AA4844" s="22">
        <f t="shared" si="2327"/>
        <v>0</v>
      </c>
      <c r="AB4844" s="22">
        <f t="shared" si="2328"/>
        <v>0</v>
      </c>
      <c r="AC4844" s="22">
        <f t="shared" si="2329"/>
        <v>0</v>
      </c>
      <c r="AD4844" s="22">
        <f t="shared" si="2330"/>
        <v>0</v>
      </c>
    </row>
    <row r="4845" spans="3:30" x14ac:dyDescent="0.25">
      <c r="E4845" s="11">
        <v>43214.458333333336</v>
      </c>
      <c r="F4845" s="9">
        <v>12628.4</v>
      </c>
      <c r="G4845" s="9">
        <v>12648.36</v>
      </c>
      <c r="H4845" s="9">
        <v>12606.35</v>
      </c>
      <c r="I4845" s="9">
        <v>12633.89</v>
      </c>
      <c r="K4845" s="13">
        <f t="shared" si="2322"/>
        <v>5.4899999999997817</v>
      </c>
      <c r="L4845" s="13">
        <f t="shared" si="2331"/>
        <v>33.709999999999127</v>
      </c>
      <c r="M4845" s="13">
        <f t="shared" si="2323"/>
        <v>42.010000000000218</v>
      </c>
      <c r="N4845" s="13"/>
      <c r="X4845">
        <f t="shared" si="2324"/>
        <v>5.4899999999997817</v>
      </c>
      <c r="Y4845">
        <f t="shared" si="2325"/>
        <v>0</v>
      </c>
      <c r="Z4845">
        <f t="shared" si="2326"/>
        <v>0</v>
      </c>
      <c r="AA4845" s="22">
        <f t="shared" si="2327"/>
        <v>0</v>
      </c>
      <c r="AB4845" s="22">
        <f t="shared" si="2328"/>
        <v>0</v>
      </c>
      <c r="AC4845" s="22">
        <f t="shared" si="2329"/>
        <v>0</v>
      </c>
      <c r="AD4845" s="22">
        <f t="shared" si="2330"/>
        <v>0</v>
      </c>
    </row>
    <row r="4846" spans="3:30" x14ac:dyDescent="0.25">
      <c r="E4846" s="12">
        <v>43214.5</v>
      </c>
      <c r="F4846" s="10">
        <v>12634.14</v>
      </c>
      <c r="G4846" s="10">
        <v>12634.38</v>
      </c>
      <c r="H4846" s="10">
        <v>12607.47</v>
      </c>
      <c r="I4846" s="10">
        <v>12609.54</v>
      </c>
      <c r="K4846" s="13">
        <f t="shared" si="2322"/>
        <v>-24.599999999998545</v>
      </c>
      <c r="L4846" s="13">
        <f t="shared" si="2331"/>
        <v>9.1100000000005821</v>
      </c>
      <c r="M4846" s="13">
        <f t="shared" si="2323"/>
        <v>26.909999999999854</v>
      </c>
      <c r="N4846" s="13"/>
      <c r="X4846">
        <f t="shared" si="2324"/>
        <v>24.599999999998545</v>
      </c>
      <c r="Y4846">
        <f t="shared" si="2325"/>
        <v>0</v>
      </c>
      <c r="Z4846">
        <f t="shared" si="2326"/>
        <v>0</v>
      </c>
      <c r="AA4846" s="22">
        <f t="shared" si="2327"/>
        <v>0</v>
      </c>
      <c r="AB4846" s="22">
        <f t="shared" si="2328"/>
        <v>0</v>
      </c>
      <c r="AC4846" s="22">
        <f t="shared" si="2329"/>
        <v>0</v>
      </c>
      <c r="AD4846" s="22">
        <f t="shared" si="2330"/>
        <v>0</v>
      </c>
    </row>
    <row r="4847" spans="3:30" x14ac:dyDescent="0.25">
      <c r="E4847" s="11">
        <v>43214.541666666664</v>
      </c>
      <c r="F4847" s="9">
        <v>12609.6</v>
      </c>
      <c r="G4847" s="9">
        <v>12628.27</v>
      </c>
      <c r="H4847" s="9">
        <v>12595.56</v>
      </c>
      <c r="I4847" s="9">
        <v>12596.45</v>
      </c>
      <c r="K4847" s="13">
        <f t="shared" si="2322"/>
        <v>-13.149999999999636</v>
      </c>
      <c r="L4847" s="13">
        <f t="shared" si="2331"/>
        <v>-4.0399999999990541</v>
      </c>
      <c r="M4847" s="13">
        <f t="shared" si="2323"/>
        <v>32.710000000000946</v>
      </c>
      <c r="N4847" s="13"/>
      <c r="X4847">
        <f t="shared" si="2324"/>
        <v>13.149999999999636</v>
      </c>
      <c r="Y4847">
        <f t="shared" si="2325"/>
        <v>0</v>
      </c>
      <c r="Z4847">
        <f t="shared" si="2326"/>
        <v>0</v>
      </c>
      <c r="AA4847" s="22">
        <f t="shared" si="2327"/>
        <v>0</v>
      </c>
      <c r="AB4847" s="22">
        <f t="shared" si="2328"/>
        <v>0</v>
      </c>
      <c r="AC4847" s="22">
        <f t="shared" si="2329"/>
        <v>0</v>
      </c>
      <c r="AD4847" s="22">
        <f t="shared" si="2330"/>
        <v>0</v>
      </c>
    </row>
    <row r="4848" spans="3:30" x14ac:dyDescent="0.25">
      <c r="E4848" s="12">
        <v>43214.583333333336</v>
      </c>
      <c r="F4848" s="10">
        <v>12596.7</v>
      </c>
      <c r="G4848" s="10">
        <v>12617.86</v>
      </c>
      <c r="H4848" s="10">
        <v>12592.9</v>
      </c>
      <c r="I4848" s="10">
        <v>12600.42</v>
      </c>
      <c r="K4848" s="13">
        <f t="shared" si="2322"/>
        <v>3.7199999999993452</v>
      </c>
      <c r="L4848" s="13">
        <f t="shared" si="2331"/>
        <v>-0.31999999999970896</v>
      </c>
      <c r="M4848" s="13">
        <f t="shared" si="2323"/>
        <v>24.960000000000946</v>
      </c>
      <c r="N4848" s="13"/>
      <c r="X4848">
        <f t="shared" si="2324"/>
        <v>3.7199999999993452</v>
      </c>
      <c r="Y4848">
        <f t="shared" si="2325"/>
        <v>0</v>
      </c>
      <c r="Z4848">
        <f t="shared" si="2326"/>
        <v>0</v>
      </c>
      <c r="AA4848" s="22">
        <f t="shared" si="2327"/>
        <v>0</v>
      </c>
      <c r="AB4848" s="22">
        <f t="shared" si="2328"/>
        <v>0</v>
      </c>
      <c r="AC4848" s="22">
        <f t="shared" si="2329"/>
        <v>0</v>
      </c>
      <c r="AD4848" s="22">
        <f t="shared" si="2330"/>
        <v>0</v>
      </c>
    </row>
    <row r="4849" spans="5:30" x14ac:dyDescent="0.25">
      <c r="E4849" s="11">
        <v>43214.625</v>
      </c>
      <c r="F4849" s="9">
        <v>12600.33</v>
      </c>
      <c r="G4849" s="9">
        <v>12610.07</v>
      </c>
      <c r="H4849" s="9">
        <v>12560</v>
      </c>
      <c r="I4849" s="9">
        <v>12565.77</v>
      </c>
      <c r="K4849" s="13">
        <f t="shared" si="2322"/>
        <v>-34.559999999999491</v>
      </c>
      <c r="L4849" s="13">
        <f t="shared" si="2331"/>
        <v>-34.8799999999992</v>
      </c>
      <c r="M4849" s="13">
        <f t="shared" si="2323"/>
        <v>50.069999999999709</v>
      </c>
      <c r="N4849" s="13"/>
      <c r="X4849">
        <f t="shared" si="2324"/>
        <v>34.559999999999491</v>
      </c>
      <c r="Y4849">
        <f t="shared" si="2325"/>
        <v>0</v>
      </c>
      <c r="Z4849">
        <f t="shared" si="2326"/>
        <v>0</v>
      </c>
      <c r="AA4849" s="22">
        <f t="shared" si="2327"/>
        <v>0</v>
      </c>
      <c r="AB4849" s="22">
        <f t="shared" si="2328"/>
        <v>0</v>
      </c>
      <c r="AC4849" s="22">
        <f t="shared" si="2329"/>
        <v>0</v>
      </c>
      <c r="AD4849" s="22">
        <f t="shared" si="2330"/>
        <v>0</v>
      </c>
    </row>
    <row r="4850" spans="5:30" x14ac:dyDescent="0.25">
      <c r="E4850" s="12">
        <v>43214.666666666664</v>
      </c>
      <c r="F4850" s="10">
        <v>12565.27</v>
      </c>
      <c r="G4850" s="10">
        <v>12570.83</v>
      </c>
      <c r="H4850" s="10">
        <v>12507.04</v>
      </c>
      <c r="I4850" s="10">
        <v>12513.17</v>
      </c>
      <c r="K4850" s="13">
        <f t="shared" si="2322"/>
        <v>-52.100000000000364</v>
      </c>
      <c r="L4850" s="13">
        <f t="shared" si="2331"/>
        <v>-86.979999999999563</v>
      </c>
      <c r="M4850" s="13">
        <f t="shared" si="2323"/>
        <v>63.789999999999054</v>
      </c>
      <c r="N4850" s="13"/>
      <c r="X4850">
        <f t="shared" si="2324"/>
        <v>52.100000000000364</v>
      </c>
      <c r="Y4850">
        <f t="shared" si="2325"/>
        <v>0</v>
      </c>
      <c r="Z4850">
        <f t="shared" si="2326"/>
        <v>0</v>
      </c>
      <c r="AA4850" s="22">
        <f t="shared" si="2327"/>
        <v>0</v>
      </c>
      <c r="AB4850" s="22">
        <f t="shared" si="2328"/>
        <v>0</v>
      </c>
      <c r="AC4850" s="22">
        <f t="shared" si="2329"/>
        <v>0</v>
      </c>
      <c r="AD4850" s="22">
        <f t="shared" si="2330"/>
        <v>0</v>
      </c>
    </row>
    <row r="4851" spans="5:30" x14ac:dyDescent="0.25">
      <c r="E4851" s="11">
        <v>43214.708333333336</v>
      </c>
      <c r="F4851" s="9">
        <v>12511.43</v>
      </c>
      <c r="G4851" s="9">
        <v>12549</v>
      </c>
      <c r="H4851" s="9">
        <v>12480.12</v>
      </c>
      <c r="I4851" s="9">
        <v>12514.54</v>
      </c>
      <c r="K4851" s="13">
        <f t="shared" si="2322"/>
        <v>3.1100000000005821</v>
      </c>
      <c r="L4851" s="13">
        <f t="shared" si="2331"/>
        <v>-83.869999999998981</v>
      </c>
      <c r="M4851" s="13">
        <f t="shared" si="2323"/>
        <v>68.8799999999992</v>
      </c>
      <c r="N4851" s="13"/>
      <c r="X4851">
        <f t="shared" si="2324"/>
        <v>3.1100000000005821</v>
      </c>
      <c r="Y4851">
        <f t="shared" si="2325"/>
        <v>0</v>
      </c>
      <c r="Z4851">
        <f t="shared" si="2326"/>
        <v>0</v>
      </c>
      <c r="AA4851" s="22">
        <f t="shared" si="2327"/>
        <v>0</v>
      </c>
      <c r="AB4851" s="22">
        <f t="shared" si="2328"/>
        <v>0</v>
      </c>
      <c r="AC4851" s="22">
        <f t="shared" si="2329"/>
        <v>0</v>
      </c>
      <c r="AD4851" s="22">
        <f t="shared" si="2330"/>
        <v>0</v>
      </c>
    </row>
    <row r="4852" spans="5:30" x14ac:dyDescent="0.25">
      <c r="E4852" s="12">
        <v>43214.75</v>
      </c>
      <c r="F4852" s="10">
        <v>12515.54</v>
      </c>
      <c r="G4852" s="10">
        <v>12553.71</v>
      </c>
      <c r="H4852" s="10">
        <v>12503.08</v>
      </c>
      <c r="I4852" s="10">
        <v>12522.42</v>
      </c>
      <c r="K4852" s="13">
        <f t="shared" si="2322"/>
        <v>6.8799999999991996</v>
      </c>
      <c r="L4852" s="13">
        <f t="shared" si="2331"/>
        <v>-76.989999999999782</v>
      </c>
      <c r="M4852" s="13">
        <f t="shared" si="2323"/>
        <v>50.6299999999992</v>
      </c>
      <c r="N4852" s="13"/>
      <c r="X4852">
        <f t="shared" si="2324"/>
        <v>6.8799999999991996</v>
      </c>
      <c r="Y4852">
        <f t="shared" si="2325"/>
        <v>0</v>
      </c>
      <c r="Z4852">
        <f t="shared" si="2326"/>
        <v>0</v>
      </c>
      <c r="AA4852" s="22">
        <f t="shared" si="2327"/>
        <v>0</v>
      </c>
      <c r="AB4852" s="22">
        <f t="shared" si="2328"/>
        <v>0</v>
      </c>
      <c r="AC4852" s="22">
        <f t="shared" si="2329"/>
        <v>0</v>
      </c>
      <c r="AD4852" s="22">
        <f t="shared" si="2330"/>
        <v>0</v>
      </c>
    </row>
    <row r="4853" spans="5:30" x14ac:dyDescent="0.25">
      <c r="E4853" s="11">
        <v>43214.791666666664</v>
      </c>
      <c r="F4853" s="9">
        <v>12522.41</v>
      </c>
      <c r="G4853" s="9">
        <v>12530.91</v>
      </c>
      <c r="H4853" s="9">
        <v>12455.83</v>
      </c>
      <c r="I4853" s="9">
        <v>12456.58</v>
      </c>
      <c r="K4853" s="13">
        <f t="shared" si="2322"/>
        <v>-65.829999999999927</v>
      </c>
      <c r="L4853" s="13">
        <f t="shared" si="2331"/>
        <v>-142.81999999999971</v>
      </c>
      <c r="M4853" s="13">
        <f t="shared" si="2323"/>
        <v>75.079999999999927</v>
      </c>
      <c r="N4853" s="13"/>
      <c r="X4853">
        <f t="shared" si="2324"/>
        <v>65.829999999999927</v>
      </c>
      <c r="Y4853">
        <f t="shared" si="2325"/>
        <v>0</v>
      </c>
      <c r="Z4853">
        <f t="shared" si="2326"/>
        <v>0</v>
      </c>
      <c r="AA4853" s="22">
        <f t="shared" si="2327"/>
        <v>0</v>
      </c>
      <c r="AB4853" s="22">
        <f t="shared" si="2328"/>
        <v>0</v>
      </c>
      <c r="AC4853" s="22">
        <f t="shared" si="2329"/>
        <v>0</v>
      </c>
      <c r="AD4853" s="22">
        <f t="shared" si="2330"/>
        <v>0</v>
      </c>
    </row>
    <row r="4854" spans="5:30" x14ac:dyDescent="0.25">
      <c r="E4854" s="12">
        <v>43214.833333333336</v>
      </c>
      <c r="F4854" s="10">
        <v>12456.08</v>
      </c>
      <c r="G4854" s="10">
        <v>12473.06</v>
      </c>
      <c r="H4854" s="10">
        <v>12406.63</v>
      </c>
      <c r="I4854" s="10">
        <v>12411.38</v>
      </c>
      <c r="K4854" s="13">
        <f t="shared" si="2322"/>
        <v>-44.700000000000728</v>
      </c>
      <c r="L4854" s="13">
        <f t="shared" si="2331"/>
        <v>-187.52000000000044</v>
      </c>
      <c r="M4854" s="13">
        <f t="shared" si="2323"/>
        <v>66.430000000000291</v>
      </c>
      <c r="N4854" s="13"/>
      <c r="X4854">
        <f t="shared" si="2324"/>
        <v>44.700000000000728</v>
      </c>
      <c r="Y4854">
        <f t="shared" si="2325"/>
        <v>0</v>
      </c>
      <c r="Z4854">
        <f t="shared" si="2326"/>
        <v>0</v>
      </c>
      <c r="AA4854" s="22">
        <f t="shared" si="2327"/>
        <v>0</v>
      </c>
      <c r="AB4854" s="22">
        <f t="shared" si="2328"/>
        <v>0</v>
      </c>
      <c r="AC4854" s="22">
        <f t="shared" si="2329"/>
        <v>0</v>
      </c>
      <c r="AD4854" s="22">
        <f t="shared" si="2330"/>
        <v>0</v>
      </c>
    </row>
    <row r="4855" spans="5:30" x14ac:dyDescent="0.25">
      <c r="E4855" s="11">
        <v>43214.875</v>
      </c>
      <c r="F4855" s="9">
        <v>12411.63</v>
      </c>
      <c r="G4855" s="9">
        <v>12433.87</v>
      </c>
      <c r="H4855" s="9">
        <v>12375.42</v>
      </c>
      <c r="I4855" s="9">
        <v>12421.88</v>
      </c>
      <c r="K4855" s="13">
        <f t="shared" si="2322"/>
        <v>10.25</v>
      </c>
      <c r="L4855" s="13">
        <f t="shared" si="2331"/>
        <v>-177.27000000000044</v>
      </c>
      <c r="M4855" s="13">
        <f t="shared" si="2323"/>
        <v>58.450000000000728</v>
      </c>
      <c r="N4855" s="13"/>
      <c r="X4855">
        <f t="shared" si="2324"/>
        <v>10.25</v>
      </c>
      <c r="Y4855">
        <f t="shared" si="2325"/>
        <v>0</v>
      </c>
      <c r="Z4855">
        <f t="shared" si="2326"/>
        <v>0</v>
      </c>
      <c r="AA4855" s="22">
        <f t="shared" si="2327"/>
        <v>0</v>
      </c>
      <c r="AB4855" s="22">
        <f t="shared" si="2328"/>
        <v>0</v>
      </c>
      <c r="AC4855" s="22">
        <f t="shared" si="2329"/>
        <v>0</v>
      </c>
      <c r="AD4855" s="22">
        <f t="shared" si="2330"/>
        <v>0</v>
      </c>
    </row>
    <row r="4856" spans="5:30" x14ac:dyDescent="0.25">
      <c r="E4856" s="12">
        <v>43214.916666666664</v>
      </c>
      <c r="F4856" s="10">
        <v>12422.63</v>
      </c>
      <c r="G4856" s="10">
        <v>12450.35</v>
      </c>
      <c r="H4856" s="10">
        <v>12403.41</v>
      </c>
      <c r="I4856" s="10">
        <v>12435.52</v>
      </c>
      <c r="K4856" s="13">
        <f t="shared" si="2322"/>
        <v>12.890000000001237</v>
      </c>
      <c r="L4856" s="13">
        <f t="shared" si="2331"/>
        <v>-164.3799999999992</v>
      </c>
      <c r="M4856" s="13">
        <f t="shared" si="2323"/>
        <v>46.940000000000509</v>
      </c>
      <c r="N4856" s="13"/>
      <c r="X4856">
        <f t="shared" si="2324"/>
        <v>12.890000000001237</v>
      </c>
      <c r="Y4856">
        <f t="shared" si="2325"/>
        <v>0</v>
      </c>
      <c r="Z4856">
        <f t="shared" si="2326"/>
        <v>0</v>
      </c>
      <c r="AA4856" s="22">
        <f t="shared" si="2327"/>
        <v>0</v>
      </c>
      <c r="AB4856" s="22">
        <f t="shared" si="2328"/>
        <v>0</v>
      </c>
      <c r="AC4856" s="22">
        <f t="shared" si="2329"/>
        <v>0</v>
      </c>
      <c r="AD4856" s="22">
        <f t="shared" si="2330"/>
        <v>0</v>
      </c>
    </row>
    <row r="4857" spans="5:30" hidden="1" x14ac:dyDescent="0.25">
      <c r="E4857" s="11">
        <v>43214.958333333336</v>
      </c>
      <c r="F4857" s="9">
        <v>12446.16</v>
      </c>
      <c r="G4857" s="9">
        <v>12450.89</v>
      </c>
      <c r="H4857" s="9">
        <v>12443.8</v>
      </c>
      <c r="I4857" s="9">
        <v>12448.53</v>
      </c>
    </row>
    <row r="4858" spans="5:30" hidden="1" x14ac:dyDescent="0.25">
      <c r="E4858" s="12">
        <v>43215.041666666664</v>
      </c>
      <c r="F4858" s="10">
        <v>12448.53</v>
      </c>
      <c r="G4858" s="10">
        <v>12463.89</v>
      </c>
      <c r="H4858" s="10">
        <v>12440.27</v>
      </c>
      <c r="I4858" s="10">
        <v>12456.9</v>
      </c>
    </row>
    <row r="4859" spans="5:30" hidden="1" x14ac:dyDescent="0.25">
      <c r="E4859" s="11">
        <v>43215.083333333336</v>
      </c>
      <c r="F4859" s="9">
        <v>12456.31</v>
      </c>
      <c r="G4859" s="9">
        <v>12461.73</v>
      </c>
      <c r="H4859" s="9">
        <v>12451.59</v>
      </c>
      <c r="I4859" s="9">
        <v>12459.37</v>
      </c>
    </row>
    <row r="4860" spans="5:30" hidden="1" x14ac:dyDescent="0.25">
      <c r="E4860" s="12">
        <v>43215.125</v>
      </c>
      <c r="F4860" s="10">
        <v>12458.18</v>
      </c>
      <c r="G4860" s="10">
        <v>12466.46</v>
      </c>
      <c r="H4860" s="10">
        <v>12453.46</v>
      </c>
      <c r="I4860" s="10">
        <v>12464.1</v>
      </c>
    </row>
    <row r="4861" spans="5:30" hidden="1" x14ac:dyDescent="0.25">
      <c r="E4861" s="11">
        <v>43215.166666666664</v>
      </c>
      <c r="F4861" s="9">
        <v>12464.1</v>
      </c>
      <c r="G4861" s="9">
        <v>12466.3</v>
      </c>
      <c r="H4861" s="9">
        <v>12427.33</v>
      </c>
      <c r="I4861" s="9">
        <v>12433.42</v>
      </c>
    </row>
    <row r="4862" spans="5:30" hidden="1" x14ac:dyDescent="0.25">
      <c r="E4862" s="12">
        <v>43215.208333333336</v>
      </c>
      <c r="F4862" s="10">
        <v>12433.42</v>
      </c>
      <c r="G4862" s="10">
        <v>12436.98</v>
      </c>
      <c r="H4862" s="10">
        <v>12412.62</v>
      </c>
      <c r="I4862" s="10">
        <v>12430.8</v>
      </c>
    </row>
    <row r="4863" spans="5:30" hidden="1" x14ac:dyDescent="0.25">
      <c r="E4863" s="11">
        <v>43215.25</v>
      </c>
      <c r="F4863" s="9">
        <v>12429.62</v>
      </c>
      <c r="G4863" s="9">
        <v>12439.75</v>
      </c>
      <c r="H4863" s="9">
        <v>12419.17</v>
      </c>
      <c r="I4863" s="9">
        <v>12437.91</v>
      </c>
    </row>
    <row r="4864" spans="5:30" hidden="1" x14ac:dyDescent="0.25">
      <c r="E4864" s="12">
        <v>43215.291666666664</v>
      </c>
      <c r="F4864" s="10">
        <v>12439.09</v>
      </c>
      <c r="G4864" s="10">
        <v>12442.65</v>
      </c>
      <c r="H4864" s="10">
        <v>12429.66</v>
      </c>
      <c r="I4864" s="10">
        <v>12429.66</v>
      </c>
    </row>
    <row r="4865" spans="3:30" x14ac:dyDescent="0.25">
      <c r="C4865">
        <v>1</v>
      </c>
      <c r="E4865" s="11">
        <v>43215.333333333336</v>
      </c>
      <c r="F4865" s="9">
        <v>12430.84</v>
      </c>
      <c r="G4865" s="9">
        <v>12437.75</v>
      </c>
      <c r="H4865" s="9">
        <v>12415.43</v>
      </c>
      <c r="I4865" s="9">
        <v>12431.38</v>
      </c>
      <c r="K4865" s="13">
        <f t="shared" ref="K4865:K4879" si="2332">I4865-F4865</f>
        <v>0.53999999999905413</v>
      </c>
      <c r="L4865" s="13">
        <v>0</v>
      </c>
      <c r="M4865" s="13">
        <f t="shared" ref="M4865:M4879" si="2333">G4865-H4865</f>
        <v>22.319999999999709</v>
      </c>
      <c r="N4865" s="13">
        <f t="shared" ref="N4865" si="2334">I4879-F4865</f>
        <v>10.760000000000218</v>
      </c>
      <c r="O4865" s="18">
        <f>IF(K4865*N4865&gt;0,1,0)</f>
        <v>1</v>
      </c>
      <c r="S4865" s="13">
        <f>MAX(G4865:G4881)</f>
        <v>12506.92</v>
      </c>
      <c r="X4865">
        <f t="shared" ref="X4865:X4879" si="2335">ABS(K4865)</f>
        <v>0.53999999999905413</v>
      </c>
      <c r="Y4865">
        <f t="shared" ref="Y4865:Y4879" si="2336">ABS(N4865)</f>
        <v>10.760000000000218</v>
      </c>
      <c r="Z4865">
        <f t="shared" ref="Z4865:Z4879" si="2337">IF(S4865&lt;1000,ABS(S4865),0)</f>
        <v>0</v>
      </c>
      <c r="AA4865" s="22">
        <f t="shared" ref="AA4865:AA4879" si="2338">ABS(P4865)</f>
        <v>0</v>
      </c>
      <c r="AB4865" s="22">
        <f t="shared" ref="AB4865:AB4879" si="2339">ABS(Q4865)</f>
        <v>0</v>
      </c>
      <c r="AC4865" s="22">
        <f t="shared" ref="AC4865:AC4879" si="2340">IF(O4865=1,ABS(P4866),0)</f>
        <v>0.1061771817981956</v>
      </c>
      <c r="AD4865" s="22">
        <f t="shared" ref="AD4865:AD4879" si="2341">IF(O4865=0,ABS(Q4866),0)</f>
        <v>0</v>
      </c>
    </row>
    <row r="4866" spans="3:30" x14ac:dyDescent="0.25">
      <c r="E4866" s="12">
        <v>43215.375</v>
      </c>
      <c r="F4866" s="10">
        <v>12431.54</v>
      </c>
      <c r="G4866" s="10">
        <v>12459.13</v>
      </c>
      <c r="H4866" s="10">
        <v>12429.66</v>
      </c>
      <c r="I4866" s="10">
        <v>12450.59</v>
      </c>
      <c r="K4866" s="13">
        <f t="shared" si="2332"/>
        <v>19.049999999999272</v>
      </c>
      <c r="L4866" s="13">
        <f t="shared" ref="L4866:L4879" si="2342">L4865+K4866</f>
        <v>19.049999999999272</v>
      </c>
      <c r="M4866" s="13">
        <f t="shared" si="2333"/>
        <v>29.469999999999345</v>
      </c>
      <c r="N4866" s="13"/>
      <c r="P4866">
        <f>_xlfn.IFS(K4865&lt;0,MIN(L4865:L4879),K4865&gt;0,MAX(L4865:L4879))/S4844</f>
        <v>0.1061771817981956</v>
      </c>
      <c r="Q4866">
        <f>_xlfn.IFS(K4865&lt;0,MAX(L4865:L4879),K4865&gt;0,MIN(L4865:L4879))/S4844</f>
        <v>-0.37872792555140544</v>
      </c>
      <c r="S4866" s="13">
        <f>MIN(H4865:H4881)</f>
        <v>12310.93</v>
      </c>
      <c r="X4866">
        <f t="shared" si="2335"/>
        <v>19.049999999999272</v>
      </c>
      <c r="Y4866">
        <f t="shared" si="2336"/>
        <v>0</v>
      </c>
      <c r="Z4866">
        <f t="shared" si="2337"/>
        <v>0</v>
      </c>
      <c r="AA4866" s="22">
        <f t="shared" si="2338"/>
        <v>0.1061771817981956</v>
      </c>
      <c r="AB4866" s="22">
        <f t="shared" si="2339"/>
        <v>0.37872792555140544</v>
      </c>
      <c r="AC4866" s="22">
        <f t="shared" si="2340"/>
        <v>0</v>
      </c>
      <c r="AD4866" s="22">
        <f t="shared" si="2341"/>
        <v>0</v>
      </c>
    </row>
    <row r="4867" spans="3:30" x14ac:dyDescent="0.25">
      <c r="E4867" s="11">
        <v>43215.416666666664</v>
      </c>
      <c r="F4867" s="9">
        <v>12451.59</v>
      </c>
      <c r="G4867" s="9">
        <v>12484.61</v>
      </c>
      <c r="H4867" s="9">
        <v>12430.95</v>
      </c>
      <c r="I4867" s="9">
        <v>12461.52</v>
      </c>
      <c r="K4867" s="13">
        <f t="shared" si="2332"/>
        <v>9.930000000000291</v>
      </c>
      <c r="L4867" s="13">
        <f t="shared" si="2342"/>
        <v>28.979999999999563</v>
      </c>
      <c r="M4867" s="13">
        <f t="shared" si="2333"/>
        <v>53.659999999999854</v>
      </c>
      <c r="N4867" s="13"/>
      <c r="S4867" s="13">
        <f>S4865-S4866</f>
        <v>195.98999999999978</v>
      </c>
      <c r="X4867">
        <f t="shared" si="2335"/>
        <v>9.930000000000291</v>
      </c>
      <c r="Y4867">
        <f t="shared" si="2336"/>
        <v>0</v>
      </c>
      <c r="Z4867">
        <f t="shared" si="2337"/>
        <v>195.98999999999978</v>
      </c>
      <c r="AA4867" s="22">
        <f t="shared" si="2338"/>
        <v>0</v>
      </c>
      <c r="AB4867" s="22">
        <f t="shared" si="2339"/>
        <v>0</v>
      </c>
      <c r="AC4867" s="22">
        <f t="shared" si="2340"/>
        <v>0</v>
      </c>
      <c r="AD4867" s="22">
        <f t="shared" si="2341"/>
        <v>0</v>
      </c>
    </row>
    <row r="4868" spans="3:30" x14ac:dyDescent="0.25">
      <c r="E4868" s="12">
        <v>43215.458333333336</v>
      </c>
      <c r="F4868" s="10">
        <v>12461.77</v>
      </c>
      <c r="G4868" s="10">
        <v>12463.15</v>
      </c>
      <c r="H4868" s="10">
        <v>12337.93</v>
      </c>
      <c r="I4868" s="10">
        <v>12357.31</v>
      </c>
      <c r="K4868" s="13">
        <f t="shared" si="2332"/>
        <v>-104.46000000000095</v>
      </c>
      <c r="L4868" s="13">
        <f t="shared" si="2342"/>
        <v>-75.480000000001382</v>
      </c>
      <c r="M4868" s="13">
        <f t="shared" si="2333"/>
        <v>125.21999999999935</v>
      </c>
      <c r="N4868" s="13"/>
      <c r="X4868">
        <f t="shared" si="2335"/>
        <v>104.46000000000095</v>
      </c>
      <c r="Y4868">
        <f t="shared" si="2336"/>
        <v>0</v>
      </c>
      <c r="Z4868">
        <f t="shared" si="2337"/>
        <v>0</v>
      </c>
      <c r="AA4868" s="22">
        <f t="shared" si="2338"/>
        <v>0</v>
      </c>
      <c r="AB4868" s="22">
        <f t="shared" si="2339"/>
        <v>0</v>
      </c>
      <c r="AC4868" s="22">
        <f t="shared" si="2340"/>
        <v>0</v>
      </c>
      <c r="AD4868" s="22">
        <f t="shared" si="2341"/>
        <v>0</v>
      </c>
    </row>
    <row r="4869" spans="3:30" x14ac:dyDescent="0.25">
      <c r="E4869" s="11">
        <v>43215.5</v>
      </c>
      <c r="F4869" s="9">
        <v>12358.06</v>
      </c>
      <c r="G4869" s="9">
        <v>12360.78</v>
      </c>
      <c r="H4869" s="9">
        <v>12325.43</v>
      </c>
      <c r="I4869" s="9">
        <v>12350.21</v>
      </c>
      <c r="K4869" s="13">
        <f t="shared" si="2332"/>
        <v>-7.8500000000003638</v>
      </c>
      <c r="L4869" s="13">
        <f t="shared" si="2342"/>
        <v>-83.330000000001746</v>
      </c>
      <c r="M4869" s="13">
        <f t="shared" si="2333"/>
        <v>35.350000000000364</v>
      </c>
      <c r="N4869" s="13"/>
      <c r="X4869">
        <f t="shared" si="2335"/>
        <v>7.8500000000003638</v>
      </c>
      <c r="Y4869">
        <f t="shared" si="2336"/>
        <v>0</v>
      </c>
      <c r="Z4869">
        <f t="shared" si="2337"/>
        <v>0</v>
      </c>
      <c r="AA4869" s="22">
        <f t="shared" si="2338"/>
        <v>0</v>
      </c>
      <c r="AB4869" s="22">
        <f t="shared" si="2339"/>
        <v>0</v>
      </c>
      <c r="AC4869" s="22">
        <f t="shared" si="2340"/>
        <v>0</v>
      </c>
      <c r="AD4869" s="22">
        <f t="shared" si="2341"/>
        <v>0</v>
      </c>
    </row>
    <row r="4870" spans="3:30" x14ac:dyDescent="0.25">
      <c r="E4870" s="12">
        <v>43215.541666666664</v>
      </c>
      <c r="F4870" s="10">
        <v>12349.96</v>
      </c>
      <c r="G4870" s="10">
        <v>12368.67</v>
      </c>
      <c r="H4870" s="10">
        <v>12328.67</v>
      </c>
      <c r="I4870" s="10">
        <v>12329.92</v>
      </c>
      <c r="K4870" s="13">
        <f t="shared" si="2332"/>
        <v>-20.039999999999054</v>
      </c>
      <c r="L4870" s="13">
        <f t="shared" si="2342"/>
        <v>-103.3700000000008</v>
      </c>
      <c r="M4870" s="13">
        <f t="shared" si="2333"/>
        <v>40</v>
      </c>
      <c r="N4870" s="13"/>
      <c r="X4870">
        <f t="shared" si="2335"/>
        <v>20.039999999999054</v>
      </c>
      <c r="Y4870">
        <f t="shared" si="2336"/>
        <v>0</v>
      </c>
      <c r="Z4870">
        <f t="shared" si="2337"/>
        <v>0</v>
      </c>
      <c r="AA4870" s="22">
        <f t="shared" si="2338"/>
        <v>0</v>
      </c>
      <c r="AB4870" s="22">
        <f t="shared" si="2339"/>
        <v>0</v>
      </c>
      <c r="AC4870" s="22">
        <f t="shared" si="2340"/>
        <v>0</v>
      </c>
      <c r="AD4870" s="22">
        <f t="shared" si="2341"/>
        <v>0</v>
      </c>
    </row>
    <row r="4871" spans="3:30" x14ac:dyDescent="0.25">
      <c r="E4871" s="11">
        <v>43215.583333333336</v>
      </c>
      <c r="F4871" s="9">
        <v>12330.67</v>
      </c>
      <c r="G4871" s="9">
        <v>12372.39</v>
      </c>
      <c r="H4871" s="9">
        <v>12310.93</v>
      </c>
      <c r="I4871" s="9">
        <v>12371.39</v>
      </c>
      <c r="K4871" s="13">
        <f t="shared" si="2332"/>
        <v>40.719999999999345</v>
      </c>
      <c r="L4871" s="13">
        <f t="shared" si="2342"/>
        <v>-62.650000000001455</v>
      </c>
      <c r="M4871" s="13">
        <f t="shared" si="2333"/>
        <v>61.459999999999127</v>
      </c>
      <c r="N4871" s="13"/>
      <c r="X4871">
        <f t="shared" si="2335"/>
        <v>40.719999999999345</v>
      </c>
      <c r="Y4871">
        <f t="shared" si="2336"/>
        <v>0</v>
      </c>
      <c r="Z4871">
        <f t="shared" si="2337"/>
        <v>0</v>
      </c>
      <c r="AA4871" s="22">
        <f t="shared" si="2338"/>
        <v>0</v>
      </c>
      <c r="AB4871" s="22">
        <f t="shared" si="2339"/>
        <v>0</v>
      </c>
      <c r="AC4871" s="22">
        <f t="shared" si="2340"/>
        <v>0</v>
      </c>
      <c r="AD4871" s="22">
        <f t="shared" si="2341"/>
        <v>0</v>
      </c>
    </row>
    <row r="4872" spans="3:30" x14ac:dyDescent="0.25">
      <c r="E4872" s="12">
        <v>43215.625</v>
      </c>
      <c r="F4872" s="10">
        <v>12371.89</v>
      </c>
      <c r="G4872" s="10">
        <v>12398.3</v>
      </c>
      <c r="H4872" s="10">
        <v>12363.22</v>
      </c>
      <c r="I4872" s="10">
        <v>12372.46</v>
      </c>
      <c r="K4872" s="13">
        <f t="shared" si="2332"/>
        <v>0.56999999999970896</v>
      </c>
      <c r="L4872" s="13">
        <f t="shared" si="2342"/>
        <v>-62.080000000001746</v>
      </c>
      <c r="M4872" s="13">
        <f t="shared" si="2333"/>
        <v>35.079999999999927</v>
      </c>
      <c r="N4872" s="13"/>
      <c r="X4872">
        <f t="shared" si="2335"/>
        <v>0.56999999999970896</v>
      </c>
      <c r="Y4872">
        <f t="shared" si="2336"/>
        <v>0</v>
      </c>
      <c r="Z4872">
        <f t="shared" si="2337"/>
        <v>0</v>
      </c>
      <c r="AA4872" s="22">
        <f t="shared" si="2338"/>
        <v>0</v>
      </c>
      <c r="AB4872" s="22">
        <f t="shared" si="2339"/>
        <v>0</v>
      </c>
      <c r="AC4872" s="22">
        <f t="shared" si="2340"/>
        <v>0</v>
      </c>
      <c r="AD4872" s="22">
        <f t="shared" si="2341"/>
        <v>0</v>
      </c>
    </row>
    <row r="4873" spans="3:30" x14ac:dyDescent="0.25">
      <c r="E4873" s="11">
        <v>43215.666666666664</v>
      </c>
      <c r="F4873" s="9">
        <v>12372.21</v>
      </c>
      <c r="G4873" s="9">
        <v>12415.88</v>
      </c>
      <c r="H4873" s="9">
        <v>12341.08</v>
      </c>
      <c r="I4873" s="9">
        <v>12347.88</v>
      </c>
      <c r="K4873" s="13">
        <f t="shared" si="2332"/>
        <v>-24.329999999999927</v>
      </c>
      <c r="L4873" s="13">
        <f t="shared" si="2342"/>
        <v>-86.410000000001673</v>
      </c>
      <c r="M4873" s="13">
        <f t="shared" si="2333"/>
        <v>74.799999999999272</v>
      </c>
      <c r="N4873" s="13"/>
      <c r="X4873">
        <f t="shared" si="2335"/>
        <v>24.329999999999927</v>
      </c>
      <c r="Y4873">
        <f t="shared" si="2336"/>
        <v>0</v>
      </c>
      <c r="Z4873">
        <f t="shared" si="2337"/>
        <v>0</v>
      </c>
      <c r="AA4873" s="22">
        <f t="shared" si="2338"/>
        <v>0</v>
      </c>
      <c r="AB4873" s="22">
        <f t="shared" si="2339"/>
        <v>0</v>
      </c>
      <c r="AC4873" s="22">
        <f t="shared" si="2340"/>
        <v>0</v>
      </c>
      <c r="AD4873" s="22">
        <f t="shared" si="2341"/>
        <v>0</v>
      </c>
    </row>
    <row r="4874" spans="3:30" x14ac:dyDescent="0.25">
      <c r="E4874" s="12">
        <v>43215.708333333336</v>
      </c>
      <c r="F4874" s="10">
        <v>12345.64</v>
      </c>
      <c r="G4874" s="10">
        <v>12405.7</v>
      </c>
      <c r="H4874" s="10">
        <v>12327.75</v>
      </c>
      <c r="I4874" s="10">
        <v>12391.79</v>
      </c>
      <c r="K4874" s="13">
        <f t="shared" si="2332"/>
        <v>46.150000000001455</v>
      </c>
      <c r="L4874" s="13">
        <f t="shared" si="2342"/>
        <v>-40.260000000000218</v>
      </c>
      <c r="M4874" s="13">
        <f t="shared" si="2333"/>
        <v>77.950000000000728</v>
      </c>
      <c r="N4874" s="13"/>
      <c r="X4874">
        <f t="shared" si="2335"/>
        <v>46.150000000001455</v>
      </c>
      <c r="Y4874">
        <f t="shared" si="2336"/>
        <v>0</v>
      </c>
      <c r="Z4874">
        <f t="shared" si="2337"/>
        <v>0</v>
      </c>
      <c r="AA4874" s="22">
        <f t="shared" si="2338"/>
        <v>0</v>
      </c>
      <c r="AB4874" s="22">
        <f t="shared" si="2339"/>
        <v>0</v>
      </c>
      <c r="AC4874" s="22">
        <f t="shared" si="2340"/>
        <v>0</v>
      </c>
      <c r="AD4874" s="22">
        <f t="shared" si="2341"/>
        <v>0</v>
      </c>
    </row>
    <row r="4875" spans="3:30" x14ac:dyDescent="0.25">
      <c r="E4875" s="11">
        <v>43215.75</v>
      </c>
      <c r="F4875" s="9">
        <v>12391.29</v>
      </c>
      <c r="G4875" s="9">
        <v>12422.13</v>
      </c>
      <c r="H4875" s="9">
        <v>12384.81</v>
      </c>
      <c r="I4875" s="9">
        <v>12392.31</v>
      </c>
      <c r="K4875" s="13">
        <f t="shared" si="2332"/>
        <v>1.0199999999986176</v>
      </c>
      <c r="L4875" s="13">
        <f t="shared" si="2342"/>
        <v>-39.240000000001601</v>
      </c>
      <c r="M4875" s="13">
        <f t="shared" si="2333"/>
        <v>37.319999999999709</v>
      </c>
      <c r="N4875" s="13"/>
      <c r="X4875">
        <f t="shared" si="2335"/>
        <v>1.0199999999986176</v>
      </c>
      <c r="Y4875">
        <f t="shared" si="2336"/>
        <v>0</v>
      </c>
      <c r="Z4875">
        <f t="shared" si="2337"/>
        <v>0</v>
      </c>
      <c r="AA4875" s="22">
        <f t="shared" si="2338"/>
        <v>0</v>
      </c>
      <c r="AB4875" s="22">
        <f t="shared" si="2339"/>
        <v>0</v>
      </c>
      <c r="AC4875" s="22">
        <f t="shared" si="2340"/>
        <v>0</v>
      </c>
      <c r="AD4875" s="22">
        <f t="shared" si="2341"/>
        <v>0</v>
      </c>
    </row>
    <row r="4876" spans="3:30" x14ac:dyDescent="0.25">
      <c r="E4876" s="12">
        <v>43215.791666666664</v>
      </c>
      <c r="F4876" s="10">
        <v>12392.56</v>
      </c>
      <c r="G4876" s="10">
        <v>12414.78</v>
      </c>
      <c r="H4876" s="10">
        <v>12390.65</v>
      </c>
      <c r="I4876" s="10">
        <v>12403.46</v>
      </c>
      <c r="K4876" s="13">
        <f t="shared" si="2332"/>
        <v>10.899999999999636</v>
      </c>
      <c r="L4876" s="13">
        <f t="shared" si="2342"/>
        <v>-28.340000000001965</v>
      </c>
      <c r="M4876" s="13">
        <f t="shared" si="2333"/>
        <v>24.130000000001019</v>
      </c>
      <c r="N4876" s="13"/>
      <c r="X4876">
        <f t="shared" si="2335"/>
        <v>10.899999999999636</v>
      </c>
      <c r="Y4876">
        <f t="shared" si="2336"/>
        <v>0</v>
      </c>
      <c r="Z4876">
        <f t="shared" si="2337"/>
        <v>0</v>
      </c>
      <c r="AA4876" s="22">
        <f t="shared" si="2338"/>
        <v>0</v>
      </c>
      <c r="AB4876" s="22">
        <f t="shared" si="2339"/>
        <v>0</v>
      </c>
      <c r="AC4876" s="22">
        <f t="shared" si="2340"/>
        <v>0</v>
      </c>
      <c r="AD4876" s="22">
        <f t="shared" si="2341"/>
        <v>0</v>
      </c>
    </row>
    <row r="4877" spans="3:30" x14ac:dyDescent="0.25">
      <c r="E4877" s="11">
        <v>43215.833333333336</v>
      </c>
      <c r="F4877" s="9">
        <v>12403.96</v>
      </c>
      <c r="G4877" s="9">
        <v>12429.94</v>
      </c>
      <c r="H4877" s="9">
        <v>12396.47</v>
      </c>
      <c r="I4877" s="9">
        <v>12419.95</v>
      </c>
      <c r="K4877" s="13">
        <f t="shared" si="2332"/>
        <v>15.990000000001601</v>
      </c>
      <c r="L4877" s="13">
        <f t="shared" si="2342"/>
        <v>-12.350000000000364</v>
      </c>
      <c r="M4877" s="13">
        <f t="shared" si="2333"/>
        <v>33.470000000001164</v>
      </c>
      <c r="N4877" s="13"/>
      <c r="X4877">
        <f t="shared" si="2335"/>
        <v>15.990000000001601</v>
      </c>
      <c r="Y4877">
        <f t="shared" si="2336"/>
        <v>0</v>
      </c>
      <c r="Z4877">
        <f t="shared" si="2337"/>
        <v>0</v>
      </c>
      <c r="AA4877" s="22">
        <f t="shared" si="2338"/>
        <v>0</v>
      </c>
      <c r="AB4877" s="22">
        <f t="shared" si="2339"/>
        <v>0</v>
      </c>
      <c r="AC4877" s="22">
        <f t="shared" si="2340"/>
        <v>0</v>
      </c>
      <c r="AD4877" s="22">
        <f t="shared" si="2341"/>
        <v>0</v>
      </c>
    </row>
    <row r="4878" spans="3:30" x14ac:dyDescent="0.25">
      <c r="E4878" s="12">
        <v>43215.875</v>
      </c>
      <c r="F4878" s="10">
        <v>12420.45</v>
      </c>
      <c r="G4878" s="10">
        <v>12451.44</v>
      </c>
      <c r="H4878" s="10">
        <v>12412.71</v>
      </c>
      <c r="I4878" s="10">
        <v>12447.94</v>
      </c>
      <c r="K4878" s="13">
        <f t="shared" si="2332"/>
        <v>27.489999999999782</v>
      </c>
      <c r="L4878" s="13">
        <f t="shared" si="2342"/>
        <v>15.139999999999418</v>
      </c>
      <c r="M4878" s="13">
        <f t="shared" si="2333"/>
        <v>38.730000000001382</v>
      </c>
      <c r="N4878" s="13"/>
      <c r="X4878">
        <f t="shared" si="2335"/>
        <v>27.489999999999782</v>
      </c>
      <c r="Y4878">
        <f t="shared" si="2336"/>
        <v>0</v>
      </c>
      <c r="Z4878">
        <f t="shared" si="2337"/>
        <v>0</v>
      </c>
      <c r="AA4878" s="22">
        <f t="shared" si="2338"/>
        <v>0</v>
      </c>
      <c r="AB4878" s="22">
        <f t="shared" si="2339"/>
        <v>0</v>
      </c>
      <c r="AC4878" s="22">
        <f t="shared" si="2340"/>
        <v>0</v>
      </c>
      <c r="AD4878" s="22">
        <f t="shared" si="2341"/>
        <v>0</v>
      </c>
    </row>
    <row r="4879" spans="3:30" x14ac:dyDescent="0.25">
      <c r="E4879" s="11">
        <v>43215.916666666664</v>
      </c>
      <c r="F4879" s="9">
        <v>12447.69</v>
      </c>
      <c r="G4879" s="9">
        <v>12451.94</v>
      </c>
      <c r="H4879" s="9">
        <v>12421.72</v>
      </c>
      <c r="I4879" s="9">
        <v>12441.6</v>
      </c>
      <c r="K4879" s="13">
        <f t="shared" si="2332"/>
        <v>-6.0900000000001455</v>
      </c>
      <c r="L4879" s="13">
        <f t="shared" si="2342"/>
        <v>9.0499999999992724</v>
      </c>
      <c r="M4879" s="13">
        <f t="shared" si="2333"/>
        <v>30.220000000001164</v>
      </c>
      <c r="N4879" s="13"/>
      <c r="X4879">
        <f t="shared" si="2335"/>
        <v>6.0900000000001455</v>
      </c>
      <c r="Y4879">
        <f t="shared" si="2336"/>
        <v>0</v>
      </c>
      <c r="Z4879">
        <f t="shared" si="2337"/>
        <v>0</v>
      </c>
      <c r="AA4879" s="22">
        <f t="shared" si="2338"/>
        <v>0</v>
      </c>
      <c r="AB4879" s="22">
        <f t="shared" si="2339"/>
        <v>0</v>
      </c>
      <c r="AC4879" s="22">
        <f t="shared" si="2340"/>
        <v>0</v>
      </c>
      <c r="AD4879" s="22">
        <f t="shared" si="2341"/>
        <v>0</v>
      </c>
    </row>
    <row r="4880" spans="3:30" hidden="1" x14ac:dyDescent="0.25">
      <c r="E4880" s="12">
        <v>43215.958333333336</v>
      </c>
      <c r="F4880" s="10">
        <v>12473.53</v>
      </c>
      <c r="G4880" s="10">
        <v>12482.96</v>
      </c>
      <c r="H4880" s="10">
        <v>12460.73</v>
      </c>
      <c r="I4880" s="10">
        <v>12473.21</v>
      </c>
    </row>
    <row r="4881" spans="3:30" hidden="1" x14ac:dyDescent="0.25">
      <c r="E4881" s="11">
        <v>43216.041666666664</v>
      </c>
      <c r="F4881" s="9">
        <v>12473.21</v>
      </c>
      <c r="G4881" s="9">
        <v>12506.92</v>
      </c>
      <c r="H4881" s="9">
        <v>12473.21</v>
      </c>
      <c r="I4881" s="9">
        <v>12488.14</v>
      </c>
    </row>
    <row r="4882" spans="3:30" hidden="1" x14ac:dyDescent="0.25">
      <c r="E4882" s="12">
        <v>43216.083333333336</v>
      </c>
      <c r="F4882" s="10">
        <v>12488.14</v>
      </c>
      <c r="G4882" s="10">
        <v>12498.07</v>
      </c>
      <c r="H4882" s="10">
        <v>12481.06</v>
      </c>
      <c r="I4882" s="10">
        <v>12485.11</v>
      </c>
    </row>
    <row r="4883" spans="3:30" hidden="1" x14ac:dyDescent="0.25">
      <c r="E4883" s="11">
        <v>43216.125</v>
      </c>
      <c r="F4883" s="9">
        <v>12486.87</v>
      </c>
      <c r="G4883" s="9">
        <v>12502.98</v>
      </c>
      <c r="H4883" s="9">
        <v>12477.44</v>
      </c>
      <c r="I4883" s="9">
        <v>12497.09</v>
      </c>
    </row>
    <row r="4884" spans="3:30" hidden="1" x14ac:dyDescent="0.25">
      <c r="E4884" s="12">
        <v>43216.166666666664</v>
      </c>
      <c r="F4884" s="10">
        <v>12496.97</v>
      </c>
      <c r="G4884" s="10">
        <v>12503.05</v>
      </c>
      <c r="H4884" s="10">
        <v>12481.82</v>
      </c>
      <c r="I4884" s="10">
        <v>12486.54</v>
      </c>
    </row>
    <row r="4885" spans="3:30" hidden="1" x14ac:dyDescent="0.25">
      <c r="E4885" s="11">
        <v>43216.208333333336</v>
      </c>
      <c r="F4885" s="9">
        <v>12485.36</v>
      </c>
      <c r="G4885" s="9">
        <v>12493.03</v>
      </c>
      <c r="H4885" s="9">
        <v>12473.76</v>
      </c>
      <c r="I4885" s="9">
        <v>12474.94</v>
      </c>
    </row>
    <row r="4886" spans="3:30" hidden="1" x14ac:dyDescent="0.25">
      <c r="E4886" s="12">
        <v>43216.25</v>
      </c>
      <c r="F4886" s="10">
        <v>12474.94</v>
      </c>
      <c r="G4886" s="10">
        <v>12480.84</v>
      </c>
      <c r="H4886" s="10">
        <v>12471.41</v>
      </c>
      <c r="I4886" s="10">
        <v>12471.41</v>
      </c>
    </row>
    <row r="4887" spans="3:30" hidden="1" x14ac:dyDescent="0.25">
      <c r="E4887" s="11">
        <v>43216.291666666664</v>
      </c>
      <c r="F4887" s="9">
        <v>12471.41</v>
      </c>
      <c r="G4887" s="9">
        <v>12478.49</v>
      </c>
      <c r="H4887" s="9">
        <v>12468.02</v>
      </c>
      <c r="I4887" s="9">
        <v>12471.56</v>
      </c>
    </row>
    <row r="4888" spans="3:30" x14ac:dyDescent="0.25">
      <c r="C4888">
        <v>1</v>
      </c>
      <c r="E4888" s="12">
        <v>43216.333333333336</v>
      </c>
      <c r="F4888" s="10">
        <v>12471.56</v>
      </c>
      <c r="G4888" s="10">
        <v>12472.77</v>
      </c>
      <c r="H4888" s="10">
        <v>12444.92</v>
      </c>
      <c r="I4888" s="10">
        <v>12444.92</v>
      </c>
      <c r="K4888" s="13">
        <f t="shared" ref="K4888:K4902" si="2343">I4888-F4888</f>
        <v>-26.639999999999418</v>
      </c>
      <c r="L4888" s="13">
        <v>0</v>
      </c>
      <c r="M4888" s="13">
        <f t="shared" ref="M4888:M4902" si="2344">G4888-H4888</f>
        <v>27.850000000000364</v>
      </c>
      <c r="N4888" s="13">
        <f t="shared" ref="N4888" si="2345">I4902-F4888</f>
        <v>81.659999999999854</v>
      </c>
      <c r="O4888" s="18">
        <f>IF(K4888*N4888&gt;0,1,0)</f>
        <v>0</v>
      </c>
      <c r="S4888" s="13">
        <f>MAX(G4888:G4904)</f>
        <v>12602.03</v>
      </c>
      <c r="X4888">
        <f t="shared" ref="X4888:X4902" si="2346">ABS(K4888)</f>
        <v>26.639999999999418</v>
      </c>
      <c r="Y4888">
        <f t="shared" ref="Y4888:Y4902" si="2347">ABS(N4888)</f>
        <v>81.659999999999854</v>
      </c>
      <c r="Z4888">
        <f t="shared" ref="Z4888:Z4902" si="2348">IF(S4888&lt;1000,ABS(S4888),0)</f>
        <v>0</v>
      </c>
      <c r="AA4888" s="22">
        <f t="shared" ref="AA4888:AA4902" si="2349">ABS(P4888)</f>
        <v>0</v>
      </c>
      <c r="AB4888" s="22">
        <f t="shared" ref="AB4888:AB4902" si="2350">ABS(Q4888)</f>
        <v>0</v>
      </c>
      <c r="AC4888" s="22">
        <f t="shared" ref="AC4888:AC4902" si="2351">IF(O4888=1,ABS(P4889),0)</f>
        <v>0</v>
      </c>
      <c r="AD4888" s="22">
        <f t="shared" ref="AD4888:AD4902" si="2352">IF(O4888=0,ABS(Q4889),0)</f>
        <v>0.60992907801418028</v>
      </c>
    </row>
    <row r="4889" spans="3:30" x14ac:dyDescent="0.25">
      <c r="E4889" s="11">
        <v>43216.375</v>
      </c>
      <c r="F4889" s="9">
        <v>12446.78</v>
      </c>
      <c r="G4889" s="9">
        <v>12450.66</v>
      </c>
      <c r="H4889" s="9">
        <v>12400.99</v>
      </c>
      <c r="I4889" s="9">
        <v>12404.17</v>
      </c>
      <c r="K4889" s="13">
        <f t="shared" si="2343"/>
        <v>-42.610000000000582</v>
      </c>
      <c r="L4889" s="13">
        <f t="shared" ref="L4889:L4902" si="2353">L4888+K4889</f>
        <v>-42.610000000000582</v>
      </c>
      <c r="M4889" s="13">
        <f t="shared" si="2344"/>
        <v>49.670000000000073</v>
      </c>
      <c r="N4889" s="13"/>
      <c r="P4889">
        <f>_xlfn.IFS(K4888&lt;0,MIN(L4888:L4902),K4888&gt;0,MAX(L4888:L4902))/S4867</f>
        <v>-0.2174090514822217</v>
      </c>
      <c r="Q4889">
        <f>_xlfn.IFS(K4888&lt;0,MAX(L4888:L4902),K4888&gt;0,MIN(L4888:L4902))/S4867</f>
        <v>0.60992907801418028</v>
      </c>
      <c r="S4889" s="13">
        <f>MIN(H4888:H4904)</f>
        <v>12380.19</v>
      </c>
      <c r="X4889">
        <f t="shared" si="2346"/>
        <v>42.610000000000582</v>
      </c>
      <c r="Y4889">
        <f t="shared" si="2347"/>
        <v>0</v>
      </c>
      <c r="Z4889">
        <f t="shared" si="2348"/>
        <v>0</v>
      </c>
      <c r="AA4889" s="22">
        <f t="shared" si="2349"/>
        <v>0.2174090514822217</v>
      </c>
      <c r="AB4889" s="22">
        <f t="shared" si="2350"/>
        <v>0.60992907801418028</v>
      </c>
      <c r="AC4889" s="22">
        <f t="shared" si="2351"/>
        <v>0</v>
      </c>
      <c r="AD4889" s="22">
        <f t="shared" si="2352"/>
        <v>0</v>
      </c>
    </row>
    <row r="4890" spans="3:30" x14ac:dyDescent="0.25">
      <c r="E4890" s="12">
        <v>43216.416666666664</v>
      </c>
      <c r="F4890" s="10">
        <v>12406.17</v>
      </c>
      <c r="G4890" s="10">
        <v>12466.36</v>
      </c>
      <c r="H4890" s="10">
        <v>12380.19</v>
      </c>
      <c r="I4890" s="10">
        <v>12429.71</v>
      </c>
      <c r="K4890" s="13">
        <f t="shared" si="2343"/>
        <v>23.539999999999054</v>
      </c>
      <c r="L4890" s="13">
        <f t="shared" si="2353"/>
        <v>-19.070000000001528</v>
      </c>
      <c r="M4890" s="13">
        <f t="shared" si="2344"/>
        <v>86.170000000000073</v>
      </c>
      <c r="N4890" s="13"/>
      <c r="S4890" s="13">
        <f>S4888-S4889</f>
        <v>221.84000000000015</v>
      </c>
      <c r="X4890">
        <f t="shared" si="2346"/>
        <v>23.539999999999054</v>
      </c>
      <c r="Y4890">
        <f t="shared" si="2347"/>
        <v>0</v>
      </c>
      <c r="Z4890">
        <f t="shared" si="2348"/>
        <v>221.84000000000015</v>
      </c>
      <c r="AA4890" s="22">
        <f t="shared" si="2349"/>
        <v>0</v>
      </c>
      <c r="AB4890" s="22">
        <f t="shared" si="2350"/>
        <v>0</v>
      </c>
      <c r="AC4890" s="22">
        <f t="shared" si="2351"/>
        <v>0</v>
      </c>
      <c r="AD4890" s="22">
        <f t="shared" si="2352"/>
        <v>0</v>
      </c>
    </row>
    <row r="4891" spans="3:30" x14ac:dyDescent="0.25">
      <c r="E4891" s="11">
        <v>43216.458333333336</v>
      </c>
      <c r="F4891" s="9">
        <v>12429.21</v>
      </c>
      <c r="G4891" s="9">
        <v>12446.88</v>
      </c>
      <c r="H4891" s="9">
        <v>12399.79</v>
      </c>
      <c r="I4891" s="9">
        <v>12426.36</v>
      </c>
      <c r="K4891" s="13">
        <f t="shared" si="2343"/>
        <v>-2.8499999999985448</v>
      </c>
      <c r="L4891" s="13">
        <f t="shared" si="2353"/>
        <v>-21.920000000000073</v>
      </c>
      <c r="M4891" s="13">
        <f t="shared" si="2344"/>
        <v>47.089999999998327</v>
      </c>
      <c r="N4891" s="13"/>
      <c r="X4891">
        <f t="shared" si="2346"/>
        <v>2.8499999999985448</v>
      </c>
      <c r="Y4891">
        <f t="shared" si="2347"/>
        <v>0</v>
      </c>
      <c r="Z4891">
        <f t="shared" si="2348"/>
        <v>0</v>
      </c>
      <c r="AA4891" s="22">
        <f t="shared" si="2349"/>
        <v>0</v>
      </c>
      <c r="AB4891" s="22">
        <f t="shared" si="2350"/>
        <v>0</v>
      </c>
      <c r="AC4891" s="22">
        <f t="shared" si="2351"/>
        <v>0</v>
      </c>
      <c r="AD4891" s="22">
        <f t="shared" si="2352"/>
        <v>0</v>
      </c>
    </row>
    <row r="4892" spans="3:30" x14ac:dyDescent="0.25">
      <c r="E4892" s="12">
        <v>43216.5</v>
      </c>
      <c r="F4892" s="10">
        <v>12426.61</v>
      </c>
      <c r="G4892" s="10">
        <v>12453.44</v>
      </c>
      <c r="H4892" s="10">
        <v>12403.66</v>
      </c>
      <c r="I4892" s="10">
        <v>12442.29</v>
      </c>
      <c r="K4892" s="13">
        <f t="shared" si="2343"/>
        <v>15.680000000000291</v>
      </c>
      <c r="L4892" s="13">
        <f t="shared" si="2353"/>
        <v>-6.2399999999997817</v>
      </c>
      <c r="M4892" s="13">
        <f t="shared" si="2344"/>
        <v>49.780000000000655</v>
      </c>
      <c r="N4892" s="13"/>
      <c r="X4892">
        <f t="shared" si="2346"/>
        <v>15.680000000000291</v>
      </c>
      <c r="Y4892">
        <f t="shared" si="2347"/>
        <v>0</v>
      </c>
      <c r="Z4892">
        <f t="shared" si="2348"/>
        <v>0</v>
      </c>
      <c r="AA4892" s="22">
        <f t="shared" si="2349"/>
        <v>0</v>
      </c>
      <c r="AB4892" s="22">
        <f t="shared" si="2350"/>
        <v>0</v>
      </c>
      <c r="AC4892" s="22">
        <f t="shared" si="2351"/>
        <v>0</v>
      </c>
      <c r="AD4892" s="22">
        <f t="shared" si="2352"/>
        <v>0</v>
      </c>
    </row>
    <row r="4893" spans="3:30" x14ac:dyDescent="0.25">
      <c r="E4893" s="11">
        <v>43216.541666666664</v>
      </c>
      <c r="F4893" s="9">
        <v>12441.29</v>
      </c>
      <c r="G4893" s="9">
        <v>12461.25</v>
      </c>
      <c r="H4893" s="9">
        <v>12430.32</v>
      </c>
      <c r="I4893" s="9">
        <v>12451.03</v>
      </c>
      <c r="K4893" s="13">
        <f t="shared" si="2343"/>
        <v>9.7399999999997817</v>
      </c>
      <c r="L4893" s="13">
        <f t="shared" si="2353"/>
        <v>3.5</v>
      </c>
      <c r="M4893" s="13">
        <f t="shared" si="2344"/>
        <v>30.930000000000291</v>
      </c>
      <c r="N4893" s="13"/>
      <c r="X4893">
        <f t="shared" si="2346"/>
        <v>9.7399999999997817</v>
      </c>
      <c r="Y4893">
        <f t="shared" si="2347"/>
        <v>0</v>
      </c>
      <c r="Z4893">
        <f t="shared" si="2348"/>
        <v>0</v>
      </c>
      <c r="AA4893" s="22">
        <f t="shared" si="2349"/>
        <v>0</v>
      </c>
      <c r="AB4893" s="22">
        <f t="shared" si="2350"/>
        <v>0</v>
      </c>
      <c r="AC4893" s="22">
        <f t="shared" si="2351"/>
        <v>0</v>
      </c>
      <c r="AD4893" s="22">
        <f t="shared" si="2352"/>
        <v>0</v>
      </c>
    </row>
    <row r="4894" spans="3:30" x14ac:dyDescent="0.25">
      <c r="E4894" s="12">
        <v>43216.583333333336</v>
      </c>
      <c r="F4894" s="10">
        <v>12450.78</v>
      </c>
      <c r="G4894" s="10">
        <v>12457.33</v>
      </c>
      <c r="H4894" s="10">
        <v>12428.55</v>
      </c>
      <c r="I4894" s="10">
        <v>12449.01</v>
      </c>
      <c r="K4894" s="13">
        <f t="shared" si="2343"/>
        <v>-1.7700000000004366</v>
      </c>
      <c r="L4894" s="13">
        <f t="shared" si="2353"/>
        <v>1.7299999999995634</v>
      </c>
      <c r="M4894" s="13">
        <f t="shared" si="2344"/>
        <v>28.780000000000655</v>
      </c>
      <c r="N4894" s="13"/>
      <c r="X4894">
        <f t="shared" si="2346"/>
        <v>1.7700000000004366</v>
      </c>
      <c r="Y4894">
        <f t="shared" si="2347"/>
        <v>0</v>
      </c>
      <c r="Z4894">
        <f t="shared" si="2348"/>
        <v>0</v>
      </c>
      <c r="AA4894" s="22">
        <f t="shared" si="2349"/>
        <v>0</v>
      </c>
      <c r="AB4894" s="22">
        <f t="shared" si="2350"/>
        <v>0</v>
      </c>
      <c r="AC4894" s="22">
        <f t="shared" si="2351"/>
        <v>0</v>
      </c>
      <c r="AD4894" s="22">
        <f t="shared" si="2352"/>
        <v>0</v>
      </c>
    </row>
    <row r="4895" spans="3:30" x14ac:dyDescent="0.25">
      <c r="E4895" s="11">
        <v>43216.625</v>
      </c>
      <c r="F4895" s="9">
        <v>12449</v>
      </c>
      <c r="G4895" s="9">
        <v>12476.5</v>
      </c>
      <c r="H4895" s="9">
        <v>12423.87</v>
      </c>
      <c r="I4895" s="9">
        <v>12424.29</v>
      </c>
      <c r="K4895" s="13">
        <f t="shared" si="2343"/>
        <v>-24.709999999999127</v>
      </c>
      <c r="L4895" s="13">
        <f t="shared" si="2353"/>
        <v>-22.979999999999563</v>
      </c>
      <c r="M4895" s="13">
        <f t="shared" si="2344"/>
        <v>52.6299999999992</v>
      </c>
      <c r="N4895" s="13"/>
      <c r="X4895">
        <f t="shared" si="2346"/>
        <v>24.709999999999127</v>
      </c>
      <c r="Y4895">
        <f t="shared" si="2347"/>
        <v>0</v>
      </c>
      <c r="Z4895">
        <f t="shared" si="2348"/>
        <v>0</v>
      </c>
      <c r="AA4895" s="22">
        <f t="shared" si="2349"/>
        <v>0</v>
      </c>
      <c r="AB4895" s="22">
        <f t="shared" si="2350"/>
        <v>0</v>
      </c>
      <c r="AC4895" s="22">
        <f t="shared" si="2351"/>
        <v>0</v>
      </c>
      <c r="AD4895" s="22">
        <f t="shared" si="2352"/>
        <v>0</v>
      </c>
    </row>
    <row r="4896" spans="3:30" x14ac:dyDescent="0.25">
      <c r="E4896" s="12">
        <v>43216.666666666664</v>
      </c>
      <c r="F4896" s="10">
        <v>12425.29</v>
      </c>
      <c r="G4896" s="10">
        <v>12442.84</v>
      </c>
      <c r="H4896" s="10">
        <v>12397.79</v>
      </c>
      <c r="I4896" s="10">
        <v>12422.06</v>
      </c>
      <c r="K4896" s="13">
        <f t="shared" si="2343"/>
        <v>-3.2300000000013824</v>
      </c>
      <c r="L4896" s="13">
        <f t="shared" si="2353"/>
        <v>-26.210000000000946</v>
      </c>
      <c r="M4896" s="13">
        <f t="shared" si="2344"/>
        <v>45.049999999999272</v>
      </c>
      <c r="N4896" s="13"/>
      <c r="X4896">
        <f t="shared" si="2346"/>
        <v>3.2300000000013824</v>
      </c>
      <c r="Y4896">
        <f t="shared" si="2347"/>
        <v>0</v>
      </c>
      <c r="Z4896">
        <f t="shared" si="2348"/>
        <v>0</v>
      </c>
      <c r="AA4896" s="22">
        <f t="shared" si="2349"/>
        <v>0</v>
      </c>
      <c r="AB4896" s="22">
        <f t="shared" si="2350"/>
        <v>0</v>
      </c>
      <c r="AC4896" s="22">
        <f t="shared" si="2351"/>
        <v>0</v>
      </c>
      <c r="AD4896" s="22">
        <f t="shared" si="2352"/>
        <v>0</v>
      </c>
    </row>
    <row r="4897" spans="3:30" x14ac:dyDescent="0.25">
      <c r="E4897" s="11">
        <v>43216.708333333336</v>
      </c>
      <c r="F4897" s="9">
        <v>12421.06</v>
      </c>
      <c r="G4897" s="9">
        <v>12503.58</v>
      </c>
      <c r="H4897" s="9">
        <v>12420.47</v>
      </c>
      <c r="I4897" s="9">
        <v>12488.19</v>
      </c>
      <c r="K4897" s="13">
        <f t="shared" si="2343"/>
        <v>67.130000000001019</v>
      </c>
      <c r="L4897" s="13">
        <f t="shared" si="2353"/>
        <v>40.920000000000073</v>
      </c>
      <c r="M4897" s="13">
        <f t="shared" si="2344"/>
        <v>83.110000000000582</v>
      </c>
      <c r="N4897" s="13"/>
      <c r="X4897">
        <f t="shared" si="2346"/>
        <v>67.130000000001019</v>
      </c>
      <c r="Y4897">
        <f t="shared" si="2347"/>
        <v>0</v>
      </c>
      <c r="Z4897">
        <f t="shared" si="2348"/>
        <v>0</v>
      </c>
      <c r="AA4897" s="22">
        <f t="shared" si="2349"/>
        <v>0</v>
      </c>
      <c r="AB4897" s="22">
        <f t="shared" si="2350"/>
        <v>0</v>
      </c>
      <c r="AC4897" s="22">
        <f t="shared" si="2351"/>
        <v>0</v>
      </c>
      <c r="AD4897" s="22">
        <f t="shared" si="2352"/>
        <v>0</v>
      </c>
    </row>
    <row r="4898" spans="3:30" x14ac:dyDescent="0.25">
      <c r="E4898" s="12">
        <v>43216.75</v>
      </c>
      <c r="F4898" s="10">
        <v>12488.18</v>
      </c>
      <c r="G4898" s="10">
        <v>12513.42</v>
      </c>
      <c r="H4898" s="10">
        <v>12483.78</v>
      </c>
      <c r="I4898" s="10">
        <v>12512.32</v>
      </c>
      <c r="K4898" s="13">
        <f t="shared" si="2343"/>
        <v>24.139999999999418</v>
      </c>
      <c r="L4898" s="13">
        <f t="shared" si="2353"/>
        <v>65.059999999999491</v>
      </c>
      <c r="M4898" s="13">
        <f t="shared" si="2344"/>
        <v>29.639999999999418</v>
      </c>
      <c r="N4898" s="13"/>
      <c r="X4898">
        <f t="shared" si="2346"/>
        <v>24.139999999999418</v>
      </c>
      <c r="Y4898">
        <f t="shared" si="2347"/>
        <v>0</v>
      </c>
      <c r="Z4898">
        <f t="shared" si="2348"/>
        <v>0</v>
      </c>
      <c r="AA4898" s="22">
        <f t="shared" si="2349"/>
        <v>0</v>
      </c>
      <c r="AB4898" s="22">
        <f t="shared" si="2350"/>
        <v>0</v>
      </c>
      <c r="AC4898" s="22">
        <f t="shared" si="2351"/>
        <v>0</v>
      </c>
      <c r="AD4898" s="22">
        <f t="shared" si="2352"/>
        <v>0</v>
      </c>
    </row>
    <row r="4899" spans="3:30" x14ac:dyDescent="0.25">
      <c r="E4899" s="11">
        <v>43216.791666666664</v>
      </c>
      <c r="F4899" s="9">
        <v>12513.07</v>
      </c>
      <c r="G4899" s="9">
        <v>12532.23</v>
      </c>
      <c r="H4899" s="9">
        <v>12512.07</v>
      </c>
      <c r="I4899" s="9">
        <v>12520.07</v>
      </c>
      <c r="K4899" s="13">
        <f t="shared" si="2343"/>
        <v>7</v>
      </c>
      <c r="L4899" s="13">
        <f t="shared" si="2353"/>
        <v>72.059999999999491</v>
      </c>
      <c r="M4899" s="13">
        <f t="shared" si="2344"/>
        <v>20.159999999999854</v>
      </c>
      <c r="N4899" s="13"/>
      <c r="X4899">
        <f t="shared" si="2346"/>
        <v>7</v>
      </c>
      <c r="Y4899">
        <f t="shared" si="2347"/>
        <v>0</v>
      </c>
      <c r="Z4899">
        <f t="shared" si="2348"/>
        <v>0</v>
      </c>
      <c r="AA4899" s="22">
        <f t="shared" si="2349"/>
        <v>0</v>
      </c>
      <c r="AB4899" s="22">
        <f t="shared" si="2350"/>
        <v>0</v>
      </c>
      <c r="AC4899" s="22">
        <f t="shared" si="2351"/>
        <v>0</v>
      </c>
      <c r="AD4899" s="22">
        <f t="shared" si="2352"/>
        <v>0</v>
      </c>
    </row>
    <row r="4900" spans="3:30" x14ac:dyDescent="0.25">
      <c r="E4900" s="12">
        <v>43216.833333333336</v>
      </c>
      <c r="F4900" s="10">
        <v>12520.32</v>
      </c>
      <c r="G4900" s="10">
        <v>12558.8</v>
      </c>
      <c r="H4900" s="10">
        <v>12520.32</v>
      </c>
      <c r="I4900" s="10">
        <v>12556.8</v>
      </c>
      <c r="K4900" s="13">
        <f t="shared" si="2343"/>
        <v>36.479999999999563</v>
      </c>
      <c r="L4900" s="13">
        <f t="shared" si="2353"/>
        <v>108.53999999999905</v>
      </c>
      <c r="M4900" s="13">
        <f t="shared" si="2344"/>
        <v>38.479999999999563</v>
      </c>
      <c r="N4900" s="13"/>
      <c r="X4900">
        <f t="shared" si="2346"/>
        <v>36.479999999999563</v>
      </c>
      <c r="Y4900">
        <f t="shared" si="2347"/>
        <v>0</v>
      </c>
      <c r="Z4900">
        <f t="shared" si="2348"/>
        <v>0</v>
      </c>
      <c r="AA4900" s="22">
        <f t="shared" si="2349"/>
        <v>0</v>
      </c>
      <c r="AB4900" s="22">
        <f t="shared" si="2350"/>
        <v>0</v>
      </c>
      <c r="AC4900" s="22">
        <f t="shared" si="2351"/>
        <v>0</v>
      </c>
      <c r="AD4900" s="22">
        <f t="shared" si="2352"/>
        <v>0</v>
      </c>
    </row>
    <row r="4901" spans="3:30" x14ac:dyDescent="0.25">
      <c r="E4901" s="11">
        <v>43216.875</v>
      </c>
      <c r="F4901" s="9">
        <v>12556.55</v>
      </c>
      <c r="G4901" s="9">
        <v>12575.29</v>
      </c>
      <c r="H4901" s="9">
        <v>12550.56</v>
      </c>
      <c r="I4901" s="9">
        <v>12567.55</v>
      </c>
      <c r="K4901" s="13">
        <f t="shared" si="2343"/>
        <v>11</v>
      </c>
      <c r="L4901" s="13">
        <f t="shared" si="2353"/>
        <v>119.53999999999905</v>
      </c>
      <c r="M4901" s="13">
        <f t="shared" si="2344"/>
        <v>24.730000000001382</v>
      </c>
      <c r="N4901" s="13"/>
      <c r="X4901">
        <f t="shared" si="2346"/>
        <v>11</v>
      </c>
      <c r="Y4901">
        <f t="shared" si="2347"/>
        <v>0</v>
      </c>
      <c r="Z4901">
        <f t="shared" si="2348"/>
        <v>0</v>
      </c>
      <c r="AA4901" s="22">
        <f t="shared" si="2349"/>
        <v>0</v>
      </c>
      <c r="AB4901" s="22">
        <f t="shared" si="2350"/>
        <v>0</v>
      </c>
      <c r="AC4901" s="22">
        <f t="shared" si="2351"/>
        <v>0</v>
      </c>
      <c r="AD4901" s="22">
        <f t="shared" si="2352"/>
        <v>0</v>
      </c>
    </row>
    <row r="4902" spans="3:30" x14ac:dyDescent="0.25">
      <c r="E4902" s="12">
        <v>43216.916666666664</v>
      </c>
      <c r="F4902" s="10">
        <v>12567.3</v>
      </c>
      <c r="G4902" s="10">
        <v>12573.8</v>
      </c>
      <c r="H4902" s="10">
        <v>12542.08</v>
      </c>
      <c r="I4902" s="10">
        <v>12553.22</v>
      </c>
      <c r="K4902" s="13">
        <f t="shared" si="2343"/>
        <v>-14.079999999999927</v>
      </c>
      <c r="L4902" s="13">
        <f t="shared" si="2353"/>
        <v>105.45999999999913</v>
      </c>
      <c r="M4902" s="13">
        <f t="shared" si="2344"/>
        <v>31.719999999999345</v>
      </c>
      <c r="N4902" s="13"/>
      <c r="X4902">
        <f t="shared" si="2346"/>
        <v>14.079999999999927</v>
      </c>
      <c r="Y4902">
        <f t="shared" si="2347"/>
        <v>0</v>
      </c>
      <c r="Z4902">
        <f t="shared" si="2348"/>
        <v>0</v>
      </c>
      <c r="AA4902" s="22">
        <f t="shared" si="2349"/>
        <v>0</v>
      </c>
      <c r="AB4902" s="22">
        <f t="shared" si="2350"/>
        <v>0</v>
      </c>
      <c r="AC4902" s="22">
        <f t="shared" si="2351"/>
        <v>0</v>
      </c>
      <c r="AD4902" s="22">
        <f t="shared" si="2352"/>
        <v>0</v>
      </c>
    </row>
    <row r="4903" spans="3:30" hidden="1" x14ac:dyDescent="0.25">
      <c r="E4903" s="11">
        <v>43216.958333333336</v>
      </c>
      <c r="F4903" s="9">
        <v>12589.07</v>
      </c>
      <c r="G4903" s="9">
        <v>12602.03</v>
      </c>
      <c r="H4903" s="9">
        <v>12572.48</v>
      </c>
      <c r="I4903" s="9">
        <v>12572.98</v>
      </c>
    </row>
    <row r="4904" spans="3:30" hidden="1" x14ac:dyDescent="0.25">
      <c r="E4904" s="12">
        <v>43217.041666666664</v>
      </c>
      <c r="F4904" s="10">
        <v>12587.12</v>
      </c>
      <c r="G4904" s="10">
        <v>12588.3</v>
      </c>
      <c r="H4904" s="10">
        <v>12571.82</v>
      </c>
      <c r="I4904" s="10">
        <v>12577.71</v>
      </c>
    </row>
    <row r="4905" spans="3:30" hidden="1" x14ac:dyDescent="0.25">
      <c r="E4905" s="11">
        <v>43217.083333333336</v>
      </c>
      <c r="F4905" s="9">
        <v>12578.89</v>
      </c>
      <c r="G4905" s="9">
        <v>12582.42</v>
      </c>
      <c r="H4905" s="9">
        <v>12569.48</v>
      </c>
      <c r="I4905" s="9">
        <v>12570.66</v>
      </c>
    </row>
    <row r="4906" spans="3:30" hidden="1" x14ac:dyDescent="0.25">
      <c r="E4906" s="12">
        <v>43217.125</v>
      </c>
      <c r="F4906" s="10">
        <v>12570.66</v>
      </c>
      <c r="G4906" s="10">
        <v>12571.83</v>
      </c>
      <c r="H4906" s="10">
        <v>12556.71</v>
      </c>
      <c r="I4906" s="10">
        <v>12563.6</v>
      </c>
    </row>
    <row r="4907" spans="3:30" hidden="1" x14ac:dyDescent="0.25">
      <c r="E4907" s="11">
        <v>43217.166666666664</v>
      </c>
      <c r="F4907" s="9">
        <v>12563.49</v>
      </c>
      <c r="G4907" s="9">
        <v>12564.67</v>
      </c>
      <c r="H4907" s="9">
        <v>12543.31</v>
      </c>
      <c r="I4907" s="9">
        <v>12545.66</v>
      </c>
    </row>
    <row r="4908" spans="3:30" hidden="1" x14ac:dyDescent="0.25">
      <c r="E4908" s="12">
        <v>43217.208333333336</v>
      </c>
      <c r="F4908" s="10">
        <v>12545.66</v>
      </c>
      <c r="G4908" s="10">
        <v>12558.27</v>
      </c>
      <c r="H4908" s="10">
        <v>12543.31</v>
      </c>
      <c r="I4908" s="10">
        <v>12554.74</v>
      </c>
    </row>
    <row r="4909" spans="3:30" hidden="1" x14ac:dyDescent="0.25">
      <c r="E4909" s="11">
        <v>43217.25</v>
      </c>
      <c r="F4909" s="9">
        <v>12553.56</v>
      </c>
      <c r="G4909" s="9">
        <v>12561.81</v>
      </c>
      <c r="H4909" s="9">
        <v>12551.21</v>
      </c>
      <c r="I4909" s="9">
        <v>12560.63</v>
      </c>
    </row>
    <row r="4910" spans="3:30" hidden="1" x14ac:dyDescent="0.25">
      <c r="E4910" s="12">
        <v>43217.291666666664</v>
      </c>
      <c r="F4910" s="10">
        <v>12559.46</v>
      </c>
      <c r="G4910" s="10">
        <v>12564.16</v>
      </c>
      <c r="H4910" s="10">
        <v>12558.1</v>
      </c>
      <c r="I4910" s="10">
        <v>12559.78</v>
      </c>
    </row>
    <row r="4911" spans="3:30" x14ac:dyDescent="0.25">
      <c r="C4911">
        <v>1</v>
      </c>
      <c r="E4911" s="11">
        <v>43217.333333333336</v>
      </c>
      <c r="F4911" s="9">
        <v>12559.78</v>
      </c>
      <c r="G4911" s="9">
        <v>12572.54</v>
      </c>
      <c r="H4911" s="9">
        <v>12555.27</v>
      </c>
      <c r="I4911" s="9">
        <v>12571.04</v>
      </c>
      <c r="K4911" s="13">
        <f t="shared" ref="K4911:K4925" si="2354">I4911-F4911</f>
        <v>11.260000000000218</v>
      </c>
      <c r="L4911" s="13">
        <v>0</v>
      </c>
      <c r="M4911" s="13">
        <f t="shared" ref="M4911:M4925" si="2355">G4911-H4911</f>
        <v>17.270000000000437</v>
      </c>
      <c r="N4911" s="13">
        <f t="shared" ref="N4911" si="2356">I4925-F4911</f>
        <v>23.420000000000073</v>
      </c>
      <c r="O4911" s="18">
        <f>IF(K4911*N4911&gt;0,1,0)</f>
        <v>1</v>
      </c>
      <c r="S4911" s="13">
        <f>MAX(G4911:G4927)</f>
        <v>12628.54</v>
      </c>
      <c r="X4911">
        <f t="shared" ref="X4911:X4925" si="2357">ABS(K4911)</f>
        <v>11.260000000000218</v>
      </c>
      <c r="Y4911">
        <f t="shared" ref="Y4911:Y4925" si="2358">ABS(N4911)</f>
        <v>23.420000000000073</v>
      </c>
      <c r="Z4911">
        <f t="shared" ref="Z4911:Z4925" si="2359">IF(S4911&lt;1000,ABS(S4911),0)</f>
        <v>0</v>
      </c>
      <c r="AA4911" s="22">
        <f t="shared" ref="AA4911:AA4925" si="2360">ABS(P4911)</f>
        <v>0</v>
      </c>
      <c r="AB4911" s="22">
        <f t="shared" ref="AB4911:AB4925" si="2361">ABS(Q4911)</f>
        <v>0</v>
      </c>
      <c r="AC4911" s="22">
        <f t="shared" ref="AC4911:AC4925" si="2362">IF(O4911=1,ABS(P4912),0)</f>
        <v>0.24188604399567995</v>
      </c>
      <c r="AD4911" s="22">
        <f t="shared" ref="AD4911:AD4925" si="2363">IF(O4911=0,ABS(Q4912),0)</f>
        <v>0</v>
      </c>
    </row>
    <row r="4912" spans="3:30" x14ac:dyDescent="0.25">
      <c r="E4912" s="12">
        <v>43217.375</v>
      </c>
      <c r="F4912" s="10">
        <v>12565.63</v>
      </c>
      <c r="G4912" s="10">
        <v>12591.66</v>
      </c>
      <c r="H4912" s="10">
        <v>12553.85</v>
      </c>
      <c r="I4912" s="10">
        <v>12584.16</v>
      </c>
      <c r="K4912" s="13">
        <f t="shared" si="2354"/>
        <v>18.530000000000655</v>
      </c>
      <c r="L4912" s="13">
        <f t="shared" ref="L4912:L4925" si="2364">L4911+K4912</f>
        <v>18.530000000000655</v>
      </c>
      <c r="M4912" s="13">
        <f t="shared" si="2355"/>
        <v>37.809999999999491</v>
      </c>
      <c r="N4912" s="13"/>
      <c r="P4912">
        <f>_xlfn.IFS(K4911&lt;0,MIN(L4911:L4925),K4911&gt;0,MAX(L4911:L4925))/S4890</f>
        <v>0.24188604399567995</v>
      </c>
      <c r="Q4912">
        <f>_xlfn.IFS(K4911&lt;0,MAX(L4911:L4925),K4911&gt;0,MIN(L4911:L4925))/S4890</f>
        <v>-0.11048503425891806</v>
      </c>
      <c r="S4912" s="13">
        <f>MIN(H4911:H4927)</f>
        <v>12517.08</v>
      </c>
      <c r="X4912">
        <f t="shared" si="2357"/>
        <v>18.530000000000655</v>
      </c>
      <c r="Y4912">
        <f t="shared" si="2358"/>
        <v>0</v>
      </c>
      <c r="Z4912">
        <f t="shared" si="2359"/>
        <v>0</v>
      </c>
      <c r="AA4912" s="22">
        <f t="shared" si="2360"/>
        <v>0.24188604399567995</v>
      </c>
      <c r="AB4912" s="22">
        <f t="shared" si="2361"/>
        <v>0.11048503425891806</v>
      </c>
      <c r="AC4912" s="22">
        <f t="shared" si="2362"/>
        <v>0</v>
      </c>
      <c r="AD4912" s="22">
        <f t="shared" si="2363"/>
        <v>0</v>
      </c>
    </row>
    <row r="4913" spans="5:30" x14ac:dyDescent="0.25">
      <c r="E4913" s="11">
        <v>43217.416666666664</v>
      </c>
      <c r="F4913" s="9">
        <v>12582.91</v>
      </c>
      <c r="G4913" s="9">
        <v>12606.55</v>
      </c>
      <c r="H4913" s="9">
        <v>12566.24</v>
      </c>
      <c r="I4913" s="9">
        <v>12594.65</v>
      </c>
      <c r="K4913" s="13">
        <f t="shared" si="2354"/>
        <v>11.739999999999782</v>
      </c>
      <c r="L4913" s="13">
        <f t="shared" si="2364"/>
        <v>30.270000000000437</v>
      </c>
      <c r="M4913" s="13">
        <f t="shared" si="2355"/>
        <v>40.309999999999491</v>
      </c>
      <c r="N4913" s="13"/>
      <c r="S4913" s="13">
        <f>S4911-S4912</f>
        <v>111.46000000000095</v>
      </c>
      <c r="X4913">
        <f t="shared" si="2357"/>
        <v>11.739999999999782</v>
      </c>
      <c r="Y4913">
        <f t="shared" si="2358"/>
        <v>0</v>
      </c>
      <c r="Z4913">
        <f t="shared" si="2359"/>
        <v>111.46000000000095</v>
      </c>
      <c r="AA4913" s="22">
        <f t="shared" si="2360"/>
        <v>0</v>
      </c>
      <c r="AB4913" s="22">
        <f t="shared" si="2361"/>
        <v>0</v>
      </c>
      <c r="AC4913" s="22">
        <f t="shared" si="2362"/>
        <v>0</v>
      </c>
      <c r="AD4913" s="22">
        <f t="shared" si="2363"/>
        <v>0</v>
      </c>
    </row>
    <row r="4914" spans="5:30" x14ac:dyDescent="0.25">
      <c r="E4914" s="12">
        <v>43217.458333333336</v>
      </c>
      <c r="F4914" s="10">
        <v>12594.9</v>
      </c>
      <c r="G4914" s="10">
        <v>12599.38</v>
      </c>
      <c r="H4914" s="10">
        <v>12572.7</v>
      </c>
      <c r="I4914" s="10">
        <v>12594.17</v>
      </c>
      <c r="K4914" s="13">
        <f t="shared" si="2354"/>
        <v>-0.72999999999956344</v>
      </c>
      <c r="L4914" s="13">
        <f t="shared" si="2364"/>
        <v>29.540000000000873</v>
      </c>
      <c r="M4914" s="13">
        <f t="shared" si="2355"/>
        <v>26.679999999998472</v>
      </c>
      <c r="N4914" s="13"/>
      <c r="X4914">
        <f t="shared" si="2357"/>
        <v>0.72999999999956344</v>
      </c>
      <c r="Y4914">
        <f t="shared" si="2358"/>
        <v>0</v>
      </c>
      <c r="Z4914">
        <f t="shared" si="2359"/>
        <v>0</v>
      </c>
      <c r="AA4914" s="22">
        <f t="shared" si="2360"/>
        <v>0</v>
      </c>
      <c r="AB4914" s="22">
        <f t="shared" si="2361"/>
        <v>0</v>
      </c>
      <c r="AC4914" s="22">
        <f t="shared" si="2362"/>
        <v>0</v>
      </c>
      <c r="AD4914" s="22">
        <f t="shared" si="2363"/>
        <v>0</v>
      </c>
    </row>
    <row r="4915" spans="5:30" x14ac:dyDescent="0.25">
      <c r="E4915" s="11">
        <v>43217.5</v>
      </c>
      <c r="F4915" s="9">
        <v>12594.92</v>
      </c>
      <c r="G4915" s="9">
        <v>12595.18</v>
      </c>
      <c r="H4915" s="9">
        <v>12556.04</v>
      </c>
      <c r="I4915" s="9">
        <v>12585.65</v>
      </c>
      <c r="K4915" s="13">
        <f t="shared" si="2354"/>
        <v>-9.2700000000004366</v>
      </c>
      <c r="L4915" s="13">
        <f t="shared" si="2364"/>
        <v>20.270000000000437</v>
      </c>
      <c r="M4915" s="13">
        <f t="shared" si="2355"/>
        <v>39.139999999999418</v>
      </c>
      <c r="N4915" s="13"/>
      <c r="X4915">
        <f t="shared" si="2357"/>
        <v>9.2700000000004366</v>
      </c>
      <c r="Y4915">
        <f t="shared" si="2358"/>
        <v>0</v>
      </c>
      <c r="Z4915">
        <f t="shared" si="2359"/>
        <v>0</v>
      </c>
      <c r="AA4915" s="22">
        <f t="shared" si="2360"/>
        <v>0</v>
      </c>
      <c r="AB4915" s="22">
        <f t="shared" si="2361"/>
        <v>0</v>
      </c>
      <c r="AC4915" s="22">
        <f t="shared" si="2362"/>
        <v>0</v>
      </c>
      <c r="AD4915" s="22">
        <f t="shared" si="2363"/>
        <v>0</v>
      </c>
    </row>
    <row r="4916" spans="5:30" x14ac:dyDescent="0.25">
      <c r="E4916" s="12">
        <v>43217.541666666664</v>
      </c>
      <c r="F4916" s="10">
        <v>12585.4</v>
      </c>
      <c r="G4916" s="10">
        <v>12612.75</v>
      </c>
      <c r="H4916" s="10">
        <v>12577.86</v>
      </c>
      <c r="I4916" s="10">
        <v>12590.8</v>
      </c>
      <c r="K4916" s="13">
        <f t="shared" si="2354"/>
        <v>5.3999999999996362</v>
      </c>
      <c r="L4916" s="13">
        <f t="shared" si="2364"/>
        <v>25.670000000000073</v>
      </c>
      <c r="M4916" s="13">
        <f t="shared" si="2355"/>
        <v>34.889999999999418</v>
      </c>
      <c r="N4916" s="13"/>
      <c r="X4916">
        <f t="shared" si="2357"/>
        <v>5.3999999999996362</v>
      </c>
      <c r="Y4916">
        <f t="shared" si="2358"/>
        <v>0</v>
      </c>
      <c r="Z4916">
        <f t="shared" si="2359"/>
        <v>0</v>
      </c>
      <c r="AA4916" s="22">
        <f t="shared" si="2360"/>
        <v>0</v>
      </c>
      <c r="AB4916" s="22">
        <f t="shared" si="2361"/>
        <v>0</v>
      </c>
      <c r="AC4916" s="22">
        <f t="shared" si="2362"/>
        <v>0</v>
      </c>
      <c r="AD4916" s="22">
        <f t="shared" si="2363"/>
        <v>0</v>
      </c>
    </row>
    <row r="4917" spans="5:30" x14ac:dyDescent="0.25">
      <c r="E4917" s="11">
        <v>43217.583333333336</v>
      </c>
      <c r="F4917" s="9">
        <v>12591.3</v>
      </c>
      <c r="G4917" s="9">
        <v>12602.92</v>
      </c>
      <c r="H4917" s="9">
        <v>12581.65</v>
      </c>
      <c r="I4917" s="9">
        <v>12600.99</v>
      </c>
      <c r="K4917" s="13">
        <f t="shared" si="2354"/>
        <v>9.6900000000005093</v>
      </c>
      <c r="L4917" s="13">
        <f t="shared" si="2364"/>
        <v>35.360000000000582</v>
      </c>
      <c r="M4917" s="13">
        <f t="shared" si="2355"/>
        <v>21.270000000000437</v>
      </c>
      <c r="N4917" s="13"/>
      <c r="X4917">
        <f t="shared" si="2357"/>
        <v>9.6900000000005093</v>
      </c>
      <c r="Y4917">
        <f t="shared" si="2358"/>
        <v>0</v>
      </c>
      <c r="Z4917">
        <f t="shared" si="2359"/>
        <v>0</v>
      </c>
      <c r="AA4917" s="22">
        <f t="shared" si="2360"/>
        <v>0</v>
      </c>
      <c r="AB4917" s="22">
        <f t="shared" si="2361"/>
        <v>0</v>
      </c>
      <c r="AC4917" s="22">
        <f t="shared" si="2362"/>
        <v>0</v>
      </c>
      <c r="AD4917" s="22">
        <f t="shared" si="2363"/>
        <v>0</v>
      </c>
    </row>
    <row r="4918" spans="5:30" x14ac:dyDescent="0.25">
      <c r="E4918" s="12">
        <v>43217.625</v>
      </c>
      <c r="F4918" s="10">
        <v>12600.74</v>
      </c>
      <c r="G4918" s="10">
        <v>12625.11</v>
      </c>
      <c r="H4918" s="10">
        <v>12593.88</v>
      </c>
      <c r="I4918" s="10">
        <v>12619.04</v>
      </c>
      <c r="K4918" s="13">
        <f t="shared" si="2354"/>
        <v>18.300000000001091</v>
      </c>
      <c r="L4918" s="13">
        <f t="shared" si="2364"/>
        <v>53.660000000001673</v>
      </c>
      <c r="M4918" s="13">
        <f t="shared" si="2355"/>
        <v>31.230000000001382</v>
      </c>
      <c r="N4918" s="13"/>
      <c r="X4918">
        <f t="shared" si="2357"/>
        <v>18.300000000001091</v>
      </c>
      <c r="Y4918">
        <f t="shared" si="2358"/>
        <v>0</v>
      </c>
      <c r="Z4918">
        <f t="shared" si="2359"/>
        <v>0</v>
      </c>
      <c r="AA4918" s="22">
        <f t="shared" si="2360"/>
        <v>0</v>
      </c>
      <c r="AB4918" s="22">
        <f t="shared" si="2361"/>
        <v>0</v>
      </c>
      <c r="AC4918" s="22">
        <f t="shared" si="2362"/>
        <v>0</v>
      </c>
      <c r="AD4918" s="22">
        <f t="shared" si="2363"/>
        <v>0</v>
      </c>
    </row>
    <row r="4919" spans="5:30" x14ac:dyDescent="0.25">
      <c r="E4919" s="11">
        <v>43217.666666666664</v>
      </c>
      <c r="F4919" s="9">
        <v>12619.05</v>
      </c>
      <c r="G4919" s="9">
        <v>12628.54</v>
      </c>
      <c r="H4919" s="9">
        <v>12577</v>
      </c>
      <c r="I4919" s="9">
        <v>12577.51</v>
      </c>
      <c r="K4919" s="13">
        <f t="shared" si="2354"/>
        <v>-41.539999999999054</v>
      </c>
      <c r="L4919" s="13">
        <f t="shared" si="2364"/>
        <v>12.120000000002619</v>
      </c>
      <c r="M4919" s="13">
        <f t="shared" si="2355"/>
        <v>51.540000000000873</v>
      </c>
      <c r="N4919" s="13"/>
      <c r="X4919">
        <f t="shared" si="2357"/>
        <v>41.539999999999054</v>
      </c>
      <c r="Y4919">
        <f t="shared" si="2358"/>
        <v>0</v>
      </c>
      <c r="Z4919">
        <f t="shared" si="2359"/>
        <v>0</v>
      </c>
      <c r="AA4919" s="22">
        <f t="shared" si="2360"/>
        <v>0</v>
      </c>
      <c r="AB4919" s="22">
        <f t="shared" si="2361"/>
        <v>0</v>
      </c>
      <c r="AC4919" s="22">
        <f t="shared" si="2362"/>
        <v>0</v>
      </c>
      <c r="AD4919" s="22">
        <f t="shared" si="2363"/>
        <v>0</v>
      </c>
    </row>
    <row r="4920" spans="5:30" x14ac:dyDescent="0.25">
      <c r="E4920" s="12">
        <v>43217.708333333336</v>
      </c>
      <c r="F4920" s="10">
        <v>12577.76</v>
      </c>
      <c r="G4920" s="10">
        <v>12591.59</v>
      </c>
      <c r="H4920" s="10">
        <v>12517.08</v>
      </c>
      <c r="I4920" s="10">
        <v>12541.13</v>
      </c>
      <c r="K4920" s="13">
        <f t="shared" si="2354"/>
        <v>-36.630000000001019</v>
      </c>
      <c r="L4920" s="13">
        <f t="shared" si="2364"/>
        <v>-24.509999999998399</v>
      </c>
      <c r="M4920" s="13">
        <f t="shared" si="2355"/>
        <v>74.510000000000218</v>
      </c>
      <c r="N4920" s="13"/>
      <c r="X4920">
        <f t="shared" si="2357"/>
        <v>36.630000000001019</v>
      </c>
      <c r="Y4920">
        <f t="shared" si="2358"/>
        <v>0</v>
      </c>
      <c r="Z4920">
        <f t="shared" si="2359"/>
        <v>0</v>
      </c>
      <c r="AA4920" s="22">
        <f t="shared" si="2360"/>
        <v>0</v>
      </c>
      <c r="AB4920" s="22">
        <f t="shared" si="2361"/>
        <v>0</v>
      </c>
      <c r="AC4920" s="22">
        <f t="shared" si="2362"/>
        <v>0</v>
      </c>
      <c r="AD4920" s="22">
        <f t="shared" si="2363"/>
        <v>0</v>
      </c>
    </row>
    <row r="4921" spans="5:30" x14ac:dyDescent="0.25">
      <c r="E4921" s="11">
        <v>43217.75</v>
      </c>
      <c r="F4921" s="9">
        <v>12541.14</v>
      </c>
      <c r="G4921" s="9">
        <v>12590.28</v>
      </c>
      <c r="H4921" s="9">
        <v>12537.52</v>
      </c>
      <c r="I4921" s="9">
        <v>12581.63</v>
      </c>
      <c r="K4921" s="13">
        <f t="shared" si="2354"/>
        <v>40.489999999999782</v>
      </c>
      <c r="L4921" s="13">
        <f t="shared" si="2364"/>
        <v>15.980000000001382</v>
      </c>
      <c r="M4921" s="13">
        <f t="shared" si="2355"/>
        <v>52.760000000000218</v>
      </c>
      <c r="N4921" s="13"/>
      <c r="X4921">
        <f t="shared" si="2357"/>
        <v>40.489999999999782</v>
      </c>
      <c r="Y4921">
        <f t="shared" si="2358"/>
        <v>0</v>
      </c>
      <c r="Z4921">
        <f t="shared" si="2359"/>
        <v>0</v>
      </c>
      <c r="AA4921" s="22">
        <f t="shared" si="2360"/>
        <v>0</v>
      </c>
      <c r="AB4921" s="22">
        <f t="shared" si="2361"/>
        <v>0</v>
      </c>
      <c r="AC4921" s="22">
        <f t="shared" si="2362"/>
        <v>0</v>
      </c>
      <c r="AD4921" s="22">
        <f t="shared" si="2363"/>
        <v>0</v>
      </c>
    </row>
    <row r="4922" spans="5:30" x14ac:dyDescent="0.25">
      <c r="E4922" s="12">
        <v>43217.791666666664</v>
      </c>
      <c r="F4922" s="10">
        <v>12581.13</v>
      </c>
      <c r="G4922" s="10">
        <v>12602.1</v>
      </c>
      <c r="H4922" s="10">
        <v>12580.27</v>
      </c>
      <c r="I4922" s="10">
        <v>12599.04</v>
      </c>
      <c r="K4922" s="13">
        <f t="shared" si="2354"/>
        <v>17.910000000001673</v>
      </c>
      <c r="L4922" s="13">
        <f t="shared" si="2364"/>
        <v>33.890000000003056</v>
      </c>
      <c r="M4922" s="13">
        <f t="shared" si="2355"/>
        <v>21.829999999999927</v>
      </c>
      <c r="N4922" s="13"/>
      <c r="X4922">
        <f t="shared" si="2357"/>
        <v>17.910000000001673</v>
      </c>
      <c r="Y4922">
        <f t="shared" si="2358"/>
        <v>0</v>
      </c>
      <c r="Z4922">
        <f t="shared" si="2359"/>
        <v>0</v>
      </c>
      <c r="AA4922" s="22">
        <f t="shared" si="2360"/>
        <v>0</v>
      </c>
      <c r="AB4922" s="22">
        <f t="shared" si="2361"/>
        <v>0</v>
      </c>
      <c r="AC4922" s="22">
        <f t="shared" si="2362"/>
        <v>0</v>
      </c>
      <c r="AD4922" s="22">
        <f t="shared" si="2363"/>
        <v>0</v>
      </c>
    </row>
    <row r="4923" spans="5:30" x14ac:dyDescent="0.25">
      <c r="E4923" s="11">
        <v>43217.833333333336</v>
      </c>
      <c r="F4923" s="9">
        <v>12599.25</v>
      </c>
      <c r="G4923" s="9">
        <v>12608.25</v>
      </c>
      <c r="H4923" s="9">
        <v>12587.77</v>
      </c>
      <c r="I4923" s="9">
        <v>12588.27</v>
      </c>
      <c r="K4923" s="13">
        <f t="shared" si="2354"/>
        <v>-10.979999999999563</v>
      </c>
      <c r="L4923" s="13">
        <f t="shared" si="2364"/>
        <v>22.910000000003492</v>
      </c>
      <c r="M4923" s="13">
        <f t="shared" si="2355"/>
        <v>20.479999999999563</v>
      </c>
      <c r="N4923" s="13"/>
      <c r="X4923">
        <f t="shared" si="2357"/>
        <v>10.979999999999563</v>
      </c>
      <c r="Y4923">
        <f t="shared" si="2358"/>
        <v>0</v>
      </c>
      <c r="Z4923">
        <f t="shared" si="2359"/>
        <v>0</v>
      </c>
      <c r="AA4923" s="22">
        <f t="shared" si="2360"/>
        <v>0</v>
      </c>
      <c r="AB4923" s="22">
        <f t="shared" si="2361"/>
        <v>0</v>
      </c>
      <c r="AC4923" s="22">
        <f t="shared" si="2362"/>
        <v>0</v>
      </c>
      <c r="AD4923" s="22">
        <f t="shared" si="2363"/>
        <v>0</v>
      </c>
    </row>
    <row r="4924" spans="5:30" x14ac:dyDescent="0.25">
      <c r="E4924" s="12">
        <v>43217.875</v>
      </c>
      <c r="F4924" s="10">
        <v>12588.52</v>
      </c>
      <c r="G4924" s="10">
        <v>12595.27</v>
      </c>
      <c r="H4924" s="10">
        <v>12583.79</v>
      </c>
      <c r="I4924" s="10">
        <v>12588.28</v>
      </c>
      <c r="K4924" s="13">
        <f t="shared" si="2354"/>
        <v>-0.23999999999978172</v>
      </c>
      <c r="L4924" s="13">
        <f t="shared" si="2364"/>
        <v>22.670000000003711</v>
      </c>
      <c r="M4924" s="13">
        <f t="shared" si="2355"/>
        <v>11.479999999999563</v>
      </c>
      <c r="N4924" s="13"/>
      <c r="X4924">
        <f t="shared" si="2357"/>
        <v>0.23999999999978172</v>
      </c>
      <c r="Y4924">
        <f t="shared" si="2358"/>
        <v>0</v>
      </c>
      <c r="Z4924">
        <f t="shared" si="2359"/>
        <v>0</v>
      </c>
      <c r="AA4924" s="22">
        <f t="shared" si="2360"/>
        <v>0</v>
      </c>
      <c r="AB4924" s="22">
        <f t="shared" si="2361"/>
        <v>0</v>
      </c>
      <c r="AC4924" s="22">
        <f t="shared" si="2362"/>
        <v>0</v>
      </c>
      <c r="AD4924" s="22">
        <f t="shared" si="2363"/>
        <v>0</v>
      </c>
    </row>
    <row r="4925" spans="5:30" x14ac:dyDescent="0.25">
      <c r="E4925" s="11">
        <v>43217.916666666664</v>
      </c>
      <c r="F4925" s="9">
        <v>12587.78</v>
      </c>
      <c r="G4925" s="9">
        <v>12595.03</v>
      </c>
      <c r="H4925" s="9">
        <v>12580.3</v>
      </c>
      <c r="I4925" s="9">
        <v>12583.2</v>
      </c>
      <c r="K4925" s="13">
        <f t="shared" si="2354"/>
        <v>-4.5799999999999272</v>
      </c>
      <c r="L4925" s="13">
        <f t="shared" si="2364"/>
        <v>18.090000000003783</v>
      </c>
      <c r="M4925" s="13">
        <f t="shared" si="2355"/>
        <v>14.730000000001382</v>
      </c>
      <c r="N4925" s="13"/>
      <c r="X4925">
        <f t="shared" si="2357"/>
        <v>4.5799999999999272</v>
      </c>
      <c r="Y4925">
        <f t="shared" si="2358"/>
        <v>0</v>
      </c>
      <c r="Z4925">
        <f t="shared" si="2359"/>
        <v>0</v>
      </c>
      <c r="AA4925" s="22">
        <f t="shared" si="2360"/>
        <v>0</v>
      </c>
      <c r="AB4925" s="22">
        <f t="shared" si="2361"/>
        <v>0</v>
      </c>
      <c r="AC4925" s="22">
        <f t="shared" si="2362"/>
        <v>0</v>
      </c>
      <c r="AD4925" s="22">
        <f t="shared" si="2363"/>
        <v>0</v>
      </c>
    </row>
    <row r="4926" spans="5:30" hidden="1" x14ac:dyDescent="0.25">
      <c r="E4926" s="12">
        <v>43220.041666666664</v>
      </c>
      <c r="F4926" s="10">
        <v>12583.2</v>
      </c>
      <c r="G4926" s="10">
        <v>12627.07</v>
      </c>
      <c r="H4926" s="10">
        <v>12583.2</v>
      </c>
      <c r="I4926" s="10">
        <v>12603.57</v>
      </c>
    </row>
    <row r="4927" spans="5:30" hidden="1" x14ac:dyDescent="0.25">
      <c r="E4927" s="11">
        <v>43220.083333333336</v>
      </c>
      <c r="F4927" s="9">
        <v>12602.39</v>
      </c>
      <c r="G4927" s="9">
        <v>12603.57</v>
      </c>
      <c r="H4927" s="9">
        <v>12578.82</v>
      </c>
      <c r="I4927" s="9">
        <v>12595.47</v>
      </c>
    </row>
    <row r="4928" spans="5:30" hidden="1" x14ac:dyDescent="0.25">
      <c r="E4928" s="12">
        <v>43220.125</v>
      </c>
      <c r="F4928" s="10">
        <v>12595.47</v>
      </c>
      <c r="G4928" s="10">
        <v>12602.54</v>
      </c>
      <c r="H4928" s="10">
        <v>12593.12</v>
      </c>
      <c r="I4928" s="10">
        <v>12599.01</v>
      </c>
    </row>
    <row r="4929" spans="3:30" hidden="1" x14ac:dyDescent="0.25">
      <c r="E4929" s="11">
        <v>43220.166666666664</v>
      </c>
      <c r="F4929" s="9">
        <v>12599.01</v>
      </c>
      <c r="G4929" s="9">
        <v>12619.11</v>
      </c>
      <c r="H4929" s="9">
        <v>12593.02</v>
      </c>
      <c r="I4929" s="9">
        <v>12617.93</v>
      </c>
    </row>
    <row r="4930" spans="3:30" hidden="1" x14ac:dyDescent="0.25">
      <c r="E4930" s="12">
        <v>43220.208333333336</v>
      </c>
      <c r="F4930" s="10">
        <v>12619.11</v>
      </c>
      <c r="G4930" s="10">
        <v>12622.65</v>
      </c>
      <c r="H4930" s="10">
        <v>12614.39</v>
      </c>
      <c r="I4930" s="10">
        <v>12616.76</v>
      </c>
    </row>
    <row r="4931" spans="3:30" hidden="1" x14ac:dyDescent="0.25">
      <c r="E4931" s="11">
        <v>43220.25</v>
      </c>
      <c r="F4931" s="9">
        <v>12616.76</v>
      </c>
      <c r="G4931" s="9">
        <v>12619.13</v>
      </c>
      <c r="H4931" s="9">
        <v>12614.4</v>
      </c>
      <c r="I4931" s="9">
        <v>12617.95</v>
      </c>
    </row>
    <row r="4932" spans="3:30" hidden="1" x14ac:dyDescent="0.25">
      <c r="E4932" s="12">
        <v>43220.291666666664</v>
      </c>
      <c r="F4932" s="10">
        <v>12616.77</v>
      </c>
      <c r="G4932" s="10">
        <v>12619.31</v>
      </c>
      <c r="H4932" s="10">
        <v>12613.69</v>
      </c>
      <c r="I4932" s="10">
        <v>12618.5</v>
      </c>
    </row>
    <row r="4933" spans="3:30" x14ac:dyDescent="0.25">
      <c r="C4933">
        <v>1</v>
      </c>
      <c r="E4933" s="11">
        <v>43220.333333333336</v>
      </c>
      <c r="F4933" s="9">
        <v>12618.5</v>
      </c>
      <c r="G4933" s="9">
        <v>12628.9</v>
      </c>
      <c r="H4933" s="9">
        <v>12618.29</v>
      </c>
      <c r="I4933" s="9">
        <v>12620.08</v>
      </c>
      <c r="K4933" s="13">
        <f t="shared" ref="K4933:K4947" si="2365">I4933-F4933</f>
        <v>1.5799999999999272</v>
      </c>
      <c r="L4933" s="13">
        <v>0</v>
      </c>
      <c r="M4933" s="13">
        <f t="shared" ref="M4933:M4947" si="2366">G4933-H4933</f>
        <v>10.609999999998763</v>
      </c>
      <c r="N4933" s="13">
        <f>I4947-F4933</f>
        <v>-53.739999999999782</v>
      </c>
      <c r="O4933" s="18">
        <f>IF(K4933*N4933&gt;0,1,0)</f>
        <v>0</v>
      </c>
      <c r="S4933" s="13">
        <f>MAX(G4933:G4949)</f>
        <v>12628.9</v>
      </c>
      <c r="X4933">
        <f t="shared" ref="X4933:X4947" si="2367">ABS(K4933)</f>
        <v>1.5799999999999272</v>
      </c>
      <c r="Y4933">
        <f t="shared" ref="Y4933:Y4947" si="2368">ABS(N4933)</f>
        <v>53.739999999999782</v>
      </c>
      <c r="Z4933">
        <f t="shared" ref="Z4933:Z4947" si="2369">IF(S4933&lt;1000,ABS(S4933),0)</f>
        <v>0</v>
      </c>
      <c r="AA4933" s="22">
        <f t="shared" ref="AA4933:AA4947" si="2370">ABS(P4933)</f>
        <v>0</v>
      </c>
      <c r="AB4933" s="22">
        <f t="shared" ref="AB4933:AB4947" si="2371">ABS(Q4933)</f>
        <v>0</v>
      </c>
      <c r="AC4933" s="22">
        <f t="shared" ref="AC4933:AC4947" si="2372">IF(O4933=1,ABS(P4934),0)</f>
        <v>0</v>
      </c>
      <c r="AD4933" s="22">
        <f t="shared" ref="AD4933:AD4947" si="2373">IF(O4933=0,ABS(Q4934),0)</f>
        <v>0.48708056701954594</v>
      </c>
    </row>
    <row r="4934" spans="3:30" x14ac:dyDescent="0.25">
      <c r="E4934" s="12">
        <v>43220.375</v>
      </c>
      <c r="F4934" s="10">
        <v>12614.19</v>
      </c>
      <c r="G4934" s="10">
        <v>12617.19</v>
      </c>
      <c r="H4934" s="10">
        <v>12594.77</v>
      </c>
      <c r="I4934" s="10">
        <v>12596.05</v>
      </c>
      <c r="K4934" s="13">
        <f t="shared" si="2365"/>
        <v>-18.140000000001237</v>
      </c>
      <c r="L4934" s="13">
        <f t="shared" ref="L4934:L4947" si="2374">L4933+K4934</f>
        <v>-18.140000000001237</v>
      </c>
      <c r="M4934" s="13">
        <f t="shared" si="2366"/>
        <v>22.420000000000073</v>
      </c>
      <c r="N4934" s="13"/>
      <c r="P4934">
        <f>_xlfn.IFS(K4933&lt;0,MIN(L4933:L4947),K4933&gt;0,MAX(L4933:L4947))/S4913</f>
        <v>0</v>
      </c>
      <c r="Q4934">
        <f>_xlfn.IFS(K4933&lt;0,MAX(L4933:L4947),K4933&gt;0,MIN(L4933:L4947))/S4913</f>
        <v>-0.48708056701954594</v>
      </c>
      <c r="S4934" s="13">
        <f>MIN(H4933:H4949)</f>
        <v>12553.62</v>
      </c>
      <c r="X4934">
        <f t="shared" si="2367"/>
        <v>18.140000000001237</v>
      </c>
      <c r="Y4934">
        <f t="shared" si="2368"/>
        <v>0</v>
      </c>
      <c r="Z4934">
        <f t="shared" si="2369"/>
        <v>0</v>
      </c>
      <c r="AA4934" s="22">
        <f t="shared" si="2370"/>
        <v>0</v>
      </c>
      <c r="AB4934" s="22">
        <f t="shared" si="2371"/>
        <v>0.48708056701954594</v>
      </c>
      <c r="AC4934" s="22">
        <f t="shared" si="2372"/>
        <v>0</v>
      </c>
      <c r="AD4934" s="22">
        <f t="shared" si="2373"/>
        <v>0</v>
      </c>
    </row>
    <row r="4935" spans="3:30" x14ac:dyDescent="0.25">
      <c r="E4935" s="11">
        <v>43220.416666666664</v>
      </c>
      <c r="F4935" s="9">
        <v>12594.3</v>
      </c>
      <c r="G4935" s="9">
        <v>12622.14</v>
      </c>
      <c r="H4935" s="9">
        <v>12589.55</v>
      </c>
      <c r="I4935" s="9">
        <v>12611.79</v>
      </c>
      <c r="K4935" s="13">
        <f t="shared" si="2365"/>
        <v>17.490000000001601</v>
      </c>
      <c r="L4935" s="13">
        <f t="shared" si="2374"/>
        <v>-0.6499999999996362</v>
      </c>
      <c r="M4935" s="13">
        <f t="shared" si="2366"/>
        <v>32.590000000000146</v>
      </c>
      <c r="N4935" s="13"/>
      <c r="S4935" s="13">
        <f>S4933-S4934</f>
        <v>75.279999999998836</v>
      </c>
      <c r="X4935">
        <f t="shared" si="2367"/>
        <v>17.490000000001601</v>
      </c>
      <c r="Y4935">
        <f t="shared" si="2368"/>
        <v>0</v>
      </c>
      <c r="Z4935">
        <f t="shared" si="2369"/>
        <v>75.279999999998836</v>
      </c>
      <c r="AA4935" s="22">
        <f t="shared" si="2370"/>
        <v>0</v>
      </c>
      <c r="AB4935" s="22">
        <f t="shared" si="2371"/>
        <v>0</v>
      </c>
      <c r="AC4935" s="22">
        <f t="shared" si="2372"/>
        <v>0</v>
      </c>
      <c r="AD4935" s="22">
        <f t="shared" si="2373"/>
        <v>0</v>
      </c>
    </row>
    <row r="4936" spans="3:30" x14ac:dyDescent="0.25">
      <c r="E4936" s="12">
        <v>43220.458333333336</v>
      </c>
      <c r="F4936" s="10">
        <v>12612.29</v>
      </c>
      <c r="G4936" s="10">
        <v>12617.03</v>
      </c>
      <c r="H4936" s="10">
        <v>12601.78</v>
      </c>
      <c r="I4936" s="10">
        <v>12605.53</v>
      </c>
      <c r="K4936" s="13">
        <f t="shared" si="2365"/>
        <v>-6.7600000000002183</v>
      </c>
      <c r="L4936" s="13">
        <f t="shared" si="2374"/>
        <v>-7.4099999999998545</v>
      </c>
      <c r="M4936" s="13">
        <f t="shared" si="2366"/>
        <v>15.25</v>
      </c>
      <c r="N4936" s="13"/>
      <c r="X4936">
        <f t="shared" si="2367"/>
        <v>6.7600000000002183</v>
      </c>
      <c r="Y4936">
        <f t="shared" si="2368"/>
        <v>0</v>
      </c>
      <c r="Z4936">
        <f t="shared" si="2369"/>
        <v>0</v>
      </c>
      <c r="AA4936" s="22">
        <f t="shared" si="2370"/>
        <v>0</v>
      </c>
      <c r="AB4936" s="22">
        <f t="shared" si="2371"/>
        <v>0</v>
      </c>
      <c r="AC4936" s="22">
        <f t="shared" si="2372"/>
        <v>0</v>
      </c>
      <c r="AD4936" s="22">
        <f t="shared" si="2373"/>
        <v>0</v>
      </c>
    </row>
    <row r="4937" spans="3:30" x14ac:dyDescent="0.25">
      <c r="E4937" s="11">
        <v>43220.5</v>
      </c>
      <c r="F4937" s="9">
        <v>12605.78</v>
      </c>
      <c r="G4937" s="9">
        <v>12613.82</v>
      </c>
      <c r="H4937" s="9">
        <v>12595.99</v>
      </c>
      <c r="I4937" s="9">
        <v>12608.07</v>
      </c>
      <c r="K4937" s="13">
        <f t="shared" si="2365"/>
        <v>2.2899999999990541</v>
      </c>
      <c r="L4937" s="13">
        <f t="shared" si="2374"/>
        <v>-5.1200000000008004</v>
      </c>
      <c r="M4937" s="13">
        <f t="shared" si="2366"/>
        <v>17.829999999999927</v>
      </c>
      <c r="N4937" s="13"/>
      <c r="X4937">
        <f t="shared" si="2367"/>
        <v>2.2899999999990541</v>
      </c>
      <c r="Y4937">
        <f t="shared" si="2368"/>
        <v>0</v>
      </c>
      <c r="Z4937">
        <f t="shared" si="2369"/>
        <v>0</v>
      </c>
      <c r="AA4937" s="22">
        <f t="shared" si="2370"/>
        <v>0</v>
      </c>
      <c r="AB4937" s="22">
        <f t="shared" si="2371"/>
        <v>0</v>
      </c>
      <c r="AC4937" s="22">
        <f t="shared" si="2372"/>
        <v>0</v>
      </c>
      <c r="AD4937" s="22">
        <f t="shared" si="2373"/>
        <v>0</v>
      </c>
    </row>
    <row r="4938" spans="3:30" x14ac:dyDescent="0.25">
      <c r="E4938" s="12">
        <v>43220.541666666664</v>
      </c>
      <c r="F4938" s="10">
        <v>12607.82</v>
      </c>
      <c r="G4938" s="10">
        <v>12613.42</v>
      </c>
      <c r="H4938" s="10">
        <v>12579.88</v>
      </c>
      <c r="I4938" s="10">
        <v>12589.52</v>
      </c>
      <c r="K4938" s="13">
        <f t="shared" si="2365"/>
        <v>-18.299999999999272</v>
      </c>
      <c r="L4938" s="13">
        <f t="shared" si="2374"/>
        <v>-23.420000000000073</v>
      </c>
      <c r="M4938" s="13">
        <f t="shared" si="2366"/>
        <v>33.540000000000873</v>
      </c>
      <c r="N4938" s="13"/>
      <c r="X4938">
        <f t="shared" si="2367"/>
        <v>18.299999999999272</v>
      </c>
      <c r="Y4938">
        <f t="shared" si="2368"/>
        <v>0</v>
      </c>
      <c r="Z4938">
        <f t="shared" si="2369"/>
        <v>0</v>
      </c>
      <c r="AA4938" s="22">
        <f t="shared" si="2370"/>
        <v>0</v>
      </c>
      <c r="AB4938" s="22">
        <f t="shared" si="2371"/>
        <v>0</v>
      </c>
      <c r="AC4938" s="22">
        <f t="shared" si="2372"/>
        <v>0</v>
      </c>
      <c r="AD4938" s="22">
        <f t="shared" si="2373"/>
        <v>0</v>
      </c>
    </row>
    <row r="4939" spans="3:30" x14ac:dyDescent="0.25">
      <c r="E4939" s="11">
        <v>43220.583333333336</v>
      </c>
      <c r="F4939" s="9">
        <v>12589.27</v>
      </c>
      <c r="G4939" s="9">
        <v>12596.62</v>
      </c>
      <c r="H4939" s="9">
        <v>12574.8</v>
      </c>
      <c r="I4939" s="9">
        <v>12591.73</v>
      </c>
      <c r="K4939" s="13">
        <f t="shared" si="2365"/>
        <v>2.4599999999991269</v>
      </c>
      <c r="L4939" s="13">
        <f t="shared" si="2374"/>
        <v>-20.960000000000946</v>
      </c>
      <c r="M4939" s="13">
        <f t="shared" si="2366"/>
        <v>21.820000000001528</v>
      </c>
      <c r="N4939" s="13"/>
      <c r="X4939">
        <f t="shared" si="2367"/>
        <v>2.4599999999991269</v>
      </c>
      <c r="Y4939">
        <f t="shared" si="2368"/>
        <v>0</v>
      </c>
      <c r="Z4939">
        <f t="shared" si="2369"/>
        <v>0</v>
      </c>
      <c r="AA4939" s="22">
        <f t="shared" si="2370"/>
        <v>0</v>
      </c>
      <c r="AB4939" s="22">
        <f t="shared" si="2371"/>
        <v>0</v>
      </c>
      <c r="AC4939" s="22">
        <f t="shared" si="2372"/>
        <v>0</v>
      </c>
      <c r="AD4939" s="22">
        <f t="shared" si="2373"/>
        <v>0</v>
      </c>
    </row>
    <row r="4940" spans="3:30" x14ac:dyDescent="0.25">
      <c r="E4940" s="12">
        <v>43220.625</v>
      </c>
      <c r="F4940" s="10">
        <v>12592.73</v>
      </c>
      <c r="G4940" s="10">
        <v>12592.73</v>
      </c>
      <c r="H4940" s="10">
        <v>12572.03</v>
      </c>
      <c r="I4940" s="10">
        <v>12577.86</v>
      </c>
      <c r="K4940" s="13">
        <f t="shared" si="2365"/>
        <v>-14.869999999998981</v>
      </c>
      <c r="L4940" s="13">
        <f t="shared" si="2374"/>
        <v>-35.829999999999927</v>
      </c>
      <c r="M4940" s="13">
        <f t="shared" si="2366"/>
        <v>20.699999999998909</v>
      </c>
      <c r="N4940" s="13"/>
      <c r="X4940">
        <f t="shared" si="2367"/>
        <v>14.869999999998981</v>
      </c>
      <c r="Y4940">
        <f t="shared" si="2368"/>
        <v>0</v>
      </c>
      <c r="Z4940">
        <f t="shared" si="2369"/>
        <v>0</v>
      </c>
      <c r="AA4940" s="22">
        <f t="shared" si="2370"/>
        <v>0</v>
      </c>
      <c r="AB4940" s="22">
        <f t="shared" si="2371"/>
        <v>0</v>
      </c>
      <c r="AC4940" s="22">
        <f t="shared" si="2372"/>
        <v>0</v>
      </c>
      <c r="AD4940" s="22">
        <f t="shared" si="2373"/>
        <v>0</v>
      </c>
    </row>
    <row r="4941" spans="3:30" x14ac:dyDescent="0.25">
      <c r="E4941" s="11">
        <v>43220.666666666664</v>
      </c>
      <c r="F4941" s="9">
        <v>12578.11</v>
      </c>
      <c r="G4941" s="9">
        <v>12590.39</v>
      </c>
      <c r="H4941" s="9">
        <v>12562.07</v>
      </c>
      <c r="I4941" s="9">
        <v>12579.14</v>
      </c>
      <c r="K4941" s="13">
        <f t="shared" si="2365"/>
        <v>1.0299999999988358</v>
      </c>
      <c r="L4941" s="13">
        <f t="shared" si="2374"/>
        <v>-34.800000000001091</v>
      </c>
      <c r="M4941" s="13">
        <f t="shared" si="2366"/>
        <v>28.319999999999709</v>
      </c>
      <c r="N4941" s="13"/>
      <c r="X4941">
        <f t="shared" si="2367"/>
        <v>1.0299999999988358</v>
      </c>
      <c r="Y4941">
        <f t="shared" si="2368"/>
        <v>0</v>
      </c>
      <c r="Z4941">
        <f t="shared" si="2369"/>
        <v>0</v>
      </c>
      <c r="AA4941" s="22">
        <f t="shared" si="2370"/>
        <v>0</v>
      </c>
      <c r="AB4941" s="22">
        <f t="shared" si="2371"/>
        <v>0</v>
      </c>
      <c r="AC4941" s="22">
        <f t="shared" si="2372"/>
        <v>0</v>
      </c>
      <c r="AD4941" s="22">
        <f t="shared" si="2373"/>
        <v>0</v>
      </c>
    </row>
    <row r="4942" spans="3:30" x14ac:dyDescent="0.25">
      <c r="E4942" s="12">
        <v>43220.708333333336</v>
      </c>
      <c r="F4942" s="10">
        <v>12579.65</v>
      </c>
      <c r="G4942" s="10">
        <v>12608.05</v>
      </c>
      <c r="H4942" s="10">
        <v>12566.36</v>
      </c>
      <c r="I4942" s="10">
        <v>12606.27</v>
      </c>
      <c r="K4942" s="13">
        <f t="shared" si="2365"/>
        <v>26.6200000000008</v>
      </c>
      <c r="L4942" s="13">
        <f t="shared" si="2374"/>
        <v>-8.180000000000291</v>
      </c>
      <c r="M4942" s="13">
        <f t="shared" si="2366"/>
        <v>41.68999999999869</v>
      </c>
      <c r="N4942" s="13"/>
      <c r="X4942">
        <f t="shared" si="2367"/>
        <v>26.6200000000008</v>
      </c>
      <c r="Y4942">
        <f t="shared" si="2368"/>
        <v>0</v>
      </c>
      <c r="Z4942">
        <f t="shared" si="2369"/>
        <v>0</v>
      </c>
      <c r="AA4942" s="22">
        <f t="shared" si="2370"/>
        <v>0</v>
      </c>
      <c r="AB4942" s="22">
        <f t="shared" si="2371"/>
        <v>0</v>
      </c>
      <c r="AC4942" s="22">
        <f t="shared" si="2372"/>
        <v>0</v>
      </c>
      <c r="AD4942" s="22">
        <f t="shared" si="2373"/>
        <v>0</v>
      </c>
    </row>
    <row r="4943" spans="3:30" x14ac:dyDescent="0.25">
      <c r="E4943" s="11">
        <v>43220.75</v>
      </c>
      <c r="F4943" s="9">
        <v>12607.24</v>
      </c>
      <c r="G4943" s="9">
        <v>12623.45</v>
      </c>
      <c r="H4943" s="9">
        <v>12583.29</v>
      </c>
      <c r="I4943" s="9">
        <v>12587.41</v>
      </c>
      <c r="K4943" s="13">
        <f t="shared" si="2365"/>
        <v>-19.829999999999927</v>
      </c>
      <c r="L4943" s="13">
        <f t="shared" si="2374"/>
        <v>-28.010000000000218</v>
      </c>
      <c r="M4943" s="13">
        <f t="shared" si="2366"/>
        <v>40.159999999999854</v>
      </c>
      <c r="N4943" s="13"/>
      <c r="X4943">
        <f t="shared" si="2367"/>
        <v>19.829999999999927</v>
      </c>
      <c r="Y4943">
        <f t="shared" si="2368"/>
        <v>0</v>
      </c>
      <c r="Z4943">
        <f t="shared" si="2369"/>
        <v>0</v>
      </c>
      <c r="AA4943" s="22">
        <f t="shared" si="2370"/>
        <v>0</v>
      </c>
      <c r="AB4943" s="22">
        <f t="shared" si="2371"/>
        <v>0</v>
      </c>
      <c r="AC4943" s="22">
        <f t="shared" si="2372"/>
        <v>0</v>
      </c>
      <c r="AD4943" s="22">
        <f t="shared" si="2373"/>
        <v>0</v>
      </c>
    </row>
    <row r="4944" spans="3:30" x14ac:dyDescent="0.25">
      <c r="E4944" s="12">
        <v>43220.791666666664</v>
      </c>
      <c r="F4944" s="10">
        <v>12587.64</v>
      </c>
      <c r="G4944" s="10">
        <v>12587.64</v>
      </c>
      <c r="H4944" s="10">
        <v>12553.88</v>
      </c>
      <c r="I4944" s="10">
        <v>12567.09</v>
      </c>
      <c r="K4944" s="13">
        <f t="shared" si="2365"/>
        <v>-20.549999999999272</v>
      </c>
      <c r="L4944" s="13">
        <f t="shared" si="2374"/>
        <v>-48.559999999999491</v>
      </c>
      <c r="M4944" s="13">
        <f t="shared" si="2366"/>
        <v>33.760000000000218</v>
      </c>
      <c r="N4944" s="13"/>
      <c r="X4944">
        <f t="shared" si="2367"/>
        <v>20.549999999999272</v>
      </c>
      <c r="Y4944">
        <f t="shared" si="2368"/>
        <v>0</v>
      </c>
      <c r="Z4944">
        <f t="shared" si="2369"/>
        <v>0</v>
      </c>
      <c r="AA4944" s="22">
        <f t="shared" si="2370"/>
        <v>0</v>
      </c>
      <c r="AB4944" s="22">
        <f t="shared" si="2371"/>
        <v>0</v>
      </c>
      <c r="AC4944" s="22">
        <f t="shared" si="2372"/>
        <v>0</v>
      </c>
      <c r="AD4944" s="22">
        <f t="shared" si="2373"/>
        <v>0</v>
      </c>
    </row>
    <row r="4945" spans="1:30" x14ac:dyDescent="0.25">
      <c r="E4945" s="11">
        <v>43220.833333333336</v>
      </c>
      <c r="F4945" s="9">
        <v>12566.84</v>
      </c>
      <c r="G4945" s="9">
        <v>12583.83</v>
      </c>
      <c r="H4945" s="9">
        <v>12555.6</v>
      </c>
      <c r="I4945" s="9">
        <v>12581.58</v>
      </c>
      <c r="K4945" s="13">
        <f t="shared" si="2365"/>
        <v>14.739999999999782</v>
      </c>
      <c r="L4945" s="13">
        <f t="shared" si="2374"/>
        <v>-33.819999999999709</v>
      </c>
      <c r="M4945" s="13">
        <f t="shared" si="2366"/>
        <v>28.229999999999563</v>
      </c>
      <c r="N4945" s="13"/>
      <c r="X4945">
        <f t="shared" si="2367"/>
        <v>14.739999999999782</v>
      </c>
      <c r="Y4945">
        <f t="shared" si="2368"/>
        <v>0</v>
      </c>
      <c r="Z4945">
        <f t="shared" si="2369"/>
        <v>0</v>
      </c>
      <c r="AA4945" s="22">
        <f t="shared" si="2370"/>
        <v>0</v>
      </c>
      <c r="AB4945" s="22">
        <f t="shared" si="2371"/>
        <v>0</v>
      </c>
      <c r="AC4945" s="22">
        <f t="shared" si="2372"/>
        <v>0</v>
      </c>
      <c r="AD4945" s="22">
        <f t="shared" si="2373"/>
        <v>0</v>
      </c>
    </row>
    <row r="4946" spans="1:30" x14ac:dyDescent="0.25">
      <c r="E4946" s="12">
        <v>43220.875</v>
      </c>
      <c r="F4946" s="10">
        <v>12581.83</v>
      </c>
      <c r="G4946" s="10">
        <v>12582.33</v>
      </c>
      <c r="H4946" s="10">
        <v>12556.35</v>
      </c>
      <c r="I4946" s="10">
        <v>12561.36</v>
      </c>
      <c r="K4946" s="13">
        <f t="shared" si="2365"/>
        <v>-20.469999999999345</v>
      </c>
      <c r="L4946" s="13">
        <f t="shared" si="2374"/>
        <v>-54.289999999999054</v>
      </c>
      <c r="M4946" s="13">
        <f t="shared" si="2366"/>
        <v>25.979999999999563</v>
      </c>
      <c r="N4946" s="13"/>
      <c r="X4946">
        <f t="shared" si="2367"/>
        <v>20.469999999999345</v>
      </c>
      <c r="Y4946">
        <f t="shared" si="2368"/>
        <v>0</v>
      </c>
      <c r="Z4946">
        <f t="shared" si="2369"/>
        <v>0</v>
      </c>
      <c r="AA4946" s="22">
        <f t="shared" si="2370"/>
        <v>0</v>
      </c>
      <c r="AB4946" s="22">
        <f t="shared" si="2371"/>
        <v>0</v>
      </c>
      <c r="AC4946" s="22">
        <f t="shared" si="2372"/>
        <v>0</v>
      </c>
      <c r="AD4946" s="22">
        <f t="shared" si="2373"/>
        <v>0</v>
      </c>
    </row>
    <row r="4947" spans="1:30" ht="14.25" customHeight="1" x14ac:dyDescent="0.25">
      <c r="A4947" s="15"/>
      <c r="B4947" s="15"/>
      <c r="C4947" s="15"/>
      <c r="D4947" s="15"/>
      <c r="E4947" s="16">
        <v>43220.916666666664</v>
      </c>
      <c r="F4947" s="17">
        <v>12560.61</v>
      </c>
      <c r="G4947" s="17">
        <v>12571.6</v>
      </c>
      <c r="H4947" s="17">
        <v>12553.62</v>
      </c>
      <c r="I4947" s="17">
        <v>12564.76</v>
      </c>
      <c r="J4947" s="15"/>
      <c r="K4947" s="14">
        <f t="shared" si="2365"/>
        <v>4.1499999999996362</v>
      </c>
      <c r="L4947" s="13">
        <f t="shared" si="2374"/>
        <v>-50.139999999999418</v>
      </c>
      <c r="M4947" s="14">
        <f t="shared" si="2366"/>
        <v>17.979999999999563</v>
      </c>
      <c r="N4947" s="14"/>
      <c r="O4947" s="15"/>
      <c r="P4947" s="15"/>
      <c r="Q4947" s="15"/>
      <c r="R4947" s="15"/>
      <c r="S4947" s="15"/>
      <c r="T4947" s="15"/>
      <c r="U4947" s="15"/>
      <c r="V4947" s="15"/>
      <c r="W4947" s="15"/>
      <c r="X4947">
        <f t="shared" si="2367"/>
        <v>4.1499999999996362</v>
      </c>
      <c r="Y4947">
        <f t="shared" si="2368"/>
        <v>0</v>
      </c>
      <c r="Z4947">
        <f t="shared" si="2369"/>
        <v>0</v>
      </c>
      <c r="AA4947" s="22">
        <f t="shared" si="2370"/>
        <v>0</v>
      </c>
      <c r="AB4947" s="22">
        <f t="shared" si="2371"/>
        <v>0</v>
      </c>
      <c r="AC4947" s="22">
        <f t="shared" si="2372"/>
        <v>0</v>
      </c>
      <c r="AD4947" s="22">
        <f t="shared" si="2373"/>
        <v>0</v>
      </c>
    </row>
    <row r="4948" spans="1:30" hidden="1" x14ac:dyDescent="0.25">
      <c r="E4948" s="12">
        <v>43220.958333333336</v>
      </c>
      <c r="F4948" s="10">
        <v>12564.76</v>
      </c>
      <c r="G4948" s="10">
        <v>12564.76</v>
      </c>
      <c r="H4948" s="10">
        <v>12564.76</v>
      </c>
      <c r="I4948" s="10">
        <v>12564.76</v>
      </c>
    </row>
    <row r="4949" spans="1:30" x14ac:dyDescent="0.25">
      <c r="E4949" s="11">
        <v>43222.375</v>
      </c>
      <c r="F4949" s="9">
        <v>12606.76</v>
      </c>
      <c r="G4949" s="9">
        <v>12627.3</v>
      </c>
      <c r="H4949" s="9">
        <v>12595.07</v>
      </c>
      <c r="I4949" s="9">
        <v>12602.02</v>
      </c>
      <c r="K4949" s="13">
        <f t="shared" ref="K4949:K4962" si="2375">I4949-F4949</f>
        <v>-4.7399999999997817</v>
      </c>
      <c r="L4949" s="13">
        <v>0</v>
      </c>
      <c r="M4949" s="13">
        <f t="shared" ref="M4949:M4962" si="2376">G4949-H4949</f>
        <v>32.229999999999563</v>
      </c>
      <c r="N4949" s="13">
        <f>I4963-F4949</f>
        <v>140.13999999999942</v>
      </c>
      <c r="S4949" s="13">
        <f>MAX(G4949:G4965)</f>
        <v>12827.81</v>
      </c>
      <c r="X4949">
        <f t="shared" ref="X4949:X4962" si="2377">ABS(K4949)</f>
        <v>4.7399999999997817</v>
      </c>
      <c r="Y4949">
        <f t="shared" ref="Y4949:Y4962" si="2378">ABS(N4949)</f>
        <v>140.13999999999942</v>
      </c>
      <c r="Z4949">
        <f t="shared" ref="Z4949:Z4962" si="2379">IF(S4949&lt;1000,ABS(S4949),0)</f>
        <v>0</v>
      </c>
      <c r="AA4949" s="22">
        <f t="shared" ref="AA4949:AA4962" si="2380">ABS(P4949)</f>
        <v>0</v>
      </c>
      <c r="AB4949" s="22">
        <f t="shared" ref="AB4949:AB4962" si="2381">ABS(Q4949)</f>
        <v>0</v>
      </c>
      <c r="AC4949" s="22">
        <f t="shared" ref="AC4949:AC4962" si="2382">IF(O4949=1,ABS(P4950),0)</f>
        <v>0</v>
      </c>
      <c r="AD4949" s="22">
        <f t="shared" ref="AD4949:AD4962" si="2383">IF(O4949=0,ABS(Q4950),0)</f>
        <v>2.778692879915031</v>
      </c>
    </row>
    <row r="4950" spans="1:30" x14ac:dyDescent="0.25">
      <c r="E4950" s="12">
        <v>43222.416666666664</v>
      </c>
      <c r="F4950" s="10">
        <v>12605.76</v>
      </c>
      <c r="G4950" s="10">
        <v>12735.79</v>
      </c>
      <c r="H4950" s="10">
        <v>12597.06</v>
      </c>
      <c r="I4950" s="10">
        <v>12726.2</v>
      </c>
      <c r="K4950" s="13">
        <f t="shared" si="2375"/>
        <v>120.44000000000051</v>
      </c>
      <c r="L4950" s="13">
        <f t="shared" ref="L4950:L4962" si="2384">L4949+K4950</f>
        <v>120.44000000000051</v>
      </c>
      <c r="M4950" s="13">
        <f t="shared" si="2376"/>
        <v>138.73000000000138</v>
      </c>
      <c r="N4950" s="13"/>
      <c r="P4950">
        <f>_xlfn.IFS(K4949&lt;0,MIN(L4949:L4963),K4949&gt;0,MAX(L4949:L4963))/S4935</f>
        <v>0</v>
      </c>
      <c r="Q4950">
        <f>_xlfn.IFS(K4949&lt;0,MAX(L4949:L4963),K4949&gt;0,MIN(L4949:L4963))/S4935</f>
        <v>2.778692879915031</v>
      </c>
      <c r="S4950" s="13">
        <f>MIN(H4949:H4965)</f>
        <v>12595.07</v>
      </c>
      <c r="X4950">
        <f t="shared" si="2377"/>
        <v>120.44000000000051</v>
      </c>
      <c r="Y4950">
        <f t="shared" si="2378"/>
        <v>0</v>
      </c>
      <c r="Z4950">
        <f t="shared" si="2379"/>
        <v>0</v>
      </c>
      <c r="AA4950" s="22">
        <f t="shared" si="2380"/>
        <v>0</v>
      </c>
      <c r="AB4950" s="22">
        <f t="shared" si="2381"/>
        <v>2.778692879915031</v>
      </c>
      <c r="AC4950" s="22">
        <f t="shared" si="2382"/>
        <v>0</v>
      </c>
      <c r="AD4950" s="22">
        <f t="shared" si="2383"/>
        <v>0</v>
      </c>
    </row>
    <row r="4951" spans="1:30" x14ac:dyDescent="0.25">
      <c r="E4951" s="11">
        <v>43222.458333333336</v>
      </c>
      <c r="F4951" s="9">
        <v>12726.7</v>
      </c>
      <c r="G4951" s="9">
        <v>12771.71</v>
      </c>
      <c r="H4951" s="9">
        <v>12723.54</v>
      </c>
      <c r="I4951" s="9">
        <v>12767.12</v>
      </c>
      <c r="K4951" s="13">
        <f t="shared" si="2375"/>
        <v>40.420000000000073</v>
      </c>
      <c r="L4951" s="13">
        <f t="shared" si="2384"/>
        <v>160.86000000000058</v>
      </c>
      <c r="M4951" s="13">
        <f t="shared" si="2376"/>
        <v>48.169999999998254</v>
      </c>
      <c r="N4951" s="13"/>
      <c r="S4951" s="13">
        <f>S4949-S4950</f>
        <v>232.73999999999978</v>
      </c>
      <c r="X4951">
        <f t="shared" si="2377"/>
        <v>40.420000000000073</v>
      </c>
      <c r="Y4951">
        <f t="shared" si="2378"/>
        <v>0</v>
      </c>
      <c r="Z4951">
        <f t="shared" si="2379"/>
        <v>232.73999999999978</v>
      </c>
      <c r="AA4951" s="22">
        <f t="shared" si="2380"/>
        <v>0</v>
      </c>
      <c r="AB4951" s="22">
        <f t="shared" si="2381"/>
        <v>0</v>
      </c>
      <c r="AC4951" s="22">
        <f t="shared" si="2382"/>
        <v>0</v>
      </c>
      <c r="AD4951" s="22">
        <f t="shared" si="2383"/>
        <v>0</v>
      </c>
    </row>
    <row r="4952" spans="1:30" x14ac:dyDescent="0.25">
      <c r="E4952" s="12">
        <v>43222.5</v>
      </c>
      <c r="F4952" s="10">
        <v>12765.37</v>
      </c>
      <c r="G4952" s="10">
        <v>12780.5</v>
      </c>
      <c r="H4952" s="10">
        <v>12755.71</v>
      </c>
      <c r="I4952" s="10">
        <v>12757.29</v>
      </c>
      <c r="K4952" s="13">
        <f t="shared" si="2375"/>
        <v>-8.0799999999999272</v>
      </c>
      <c r="L4952" s="13">
        <f t="shared" si="2384"/>
        <v>152.78000000000065</v>
      </c>
      <c r="M4952" s="13">
        <f t="shared" si="2376"/>
        <v>24.790000000000873</v>
      </c>
      <c r="N4952" s="13"/>
      <c r="X4952">
        <f t="shared" si="2377"/>
        <v>8.0799999999999272</v>
      </c>
      <c r="Y4952">
        <f t="shared" si="2378"/>
        <v>0</v>
      </c>
      <c r="Z4952">
        <f t="shared" si="2379"/>
        <v>0</v>
      </c>
      <c r="AA4952" s="22">
        <f t="shared" si="2380"/>
        <v>0</v>
      </c>
      <c r="AB4952" s="22">
        <f t="shared" si="2381"/>
        <v>0</v>
      </c>
      <c r="AC4952" s="22">
        <f t="shared" si="2382"/>
        <v>0</v>
      </c>
      <c r="AD4952" s="22">
        <f t="shared" si="2383"/>
        <v>0</v>
      </c>
    </row>
    <row r="4953" spans="1:30" x14ac:dyDescent="0.25">
      <c r="E4953" s="11">
        <v>43222.541666666664</v>
      </c>
      <c r="F4953" s="9">
        <v>12758.04</v>
      </c>
      <c r="G4953" s="9">
        <v>12760.26</v>
      </c>
      <c r="H4953" s="9">
        <v>12731.66</v>
      </c>
      <c r="I4953" s="9">
        <v>12755.22</v>
      </c>
      <c r="K4953" s="13">
        <f t="shared" si="2375"/>
        <v>-2.820000000001528</v>
      </c>
      <c r="L4953" s="13">
        <f t="shared" si="2384"/>
        <v>149.95999999999913</v>
      </c>
      <c r="M4953" s="13">
        <f t="shared" si="2376"/>
        <v>28.600000000000364</v>
      </c>
      <c r="N4953" s="13"/>
      <c r="X4953">
        <f t="shared" si="2377"/>
        <v>2.820000000001528</v>
      </c>
      <c r="Y4953">
        <f t="shared" si="2378"/>
        <v>0</v>
      </c>
      <c r="Z4953">
        <f t="shared" si="2379"/>
        <v>0</v>
      </c>
      <c r="AA4953" s="22">
        <f t="shared" si="2380"/>
        <v>0</v>
      </c>
      <c r="AB4953" s="22">
        <f t="shared" si="2381"/>
        <v>0</v>
      </c>
      <c r="AC4953" s="22">
        <f t="shared" si="2382"/>
        <v>0</v>
      </c>
      <c r="AD4953" s="22">
        <f t="shared" si="2383"/>
        <v>0</v>
      </c>
    </row>
    <row r="4954" spans="1:30" x14ac:dyDescent="0.25">
      <c r="E4954" s="12">
        <v>43222.583333333336</v>
      </c>
      <c r="F4954" s="10">
        <v>12754.72</v>
      </c>
      <c r="G4954" s="10">
        <v>12774.64</v>
      </c>
      <c r="H4954" s="10">
        <v>12742.73</v>
      </c>
      <c r="I4954" s="10">
        <v>12774.39</v>
      </c>
      <c r="K4954" s="13">
        <f t="shared" si="2375"/>
        <v>19.670000000000073</v>
      </c>
      <c r="L4954" s="13">
        <f t="shared" si="2384"/>
        <v>169.6299999999992</v>
      </c>
      <c r="M4954" s="13">
        <f t="shared" si="2376"/>
        <v>31.909999999999854</v>
      </c>
      <c r="N4954" s="13"/>
      <c r="X4954">
        <f t="shared" si="2377"/>
        <v>19.670000000000073</v>
      </c>
      <c r="Y4954">
        <f t="shared" si="2378"/>
        <v>0</v>
      </c>
      <c r="Z4954">
        <f t="shared" si="2379"/>
        <v>0</v>
      </c>
      <c r="AA4954" s="22">
        <f t="shared" si="2380"/>
        <v>0</v>
      </c>
      <c r="AB4954" s="22">
        <f t="shared" si="2381"/>
        <v>0</v>
      </c>
      <c r="AC4954" s="22">
        <f t="shared" si="2382"/>
        <v>0</v>
      </c>
      <c r="AD4954" s="22">
        <f t="shared" si="2383"/>
        <v>0</v>
      </c>
    </row>
    <row r="4955" spans="1:30" x14ac:dyDescent="0.25">
      <c r="E4955" s="11">
        <v>43222.625</v>
      </c>
      <c r="F4955" s="9">
        <v>12773.64</v>
      </c>
      <c r="G4955" s="9">
        <v>12793.98</v>
      </c>
      <c r="H4955" s="9">
        <v>12755.62</v>
      </c>
      <c r="I4955" s="9">
        <v>12791.16</v>
      </c>
      <c r="K4955" s="13">
        <f t="shared" si="2375"/>
        <v>17.520000000000437</v>
      </c>
      <c r="L4955" s="13">
        <f t="shared" si="2384"/>
        <v>187.14999999999964</v>
      </c>
      <c r="M4955" s="13">
        <f t="shared" si="2376"/>
        <v>38.359999999998763</v>
      </c>
      <c r="N4955" s="13"/>
      <c r="X4955">
        <f t="shared" si="2377"/>
        <v>17.520000000000437</v>
      </c>
      <c r="Y4955">
        <f t="shared" si="2378"/>
        <v>0</v>
      </c>
      <c r="Z4955">
        <f t="shared" si="2379"/>
        <v>0</v>
      </c>
      <c r="AA4955" s="22">
        <f t="shared" si="2380"/>
        <v>0</v>
      </c>
      <c r="AB4955" s="22">
        <f t="shared" si="2381"/>
        <v>0</v>
      </c>
      <c r="AC4955" s="22">
        <f t="shared" si="2382"/>
        <v>0</v>
      </c>
      <c r="AD4955" s="22">
        <f t="shared" si="2383"/>
        <v>0</v>
      </c>
    </row>
    <row r="4956" spans="1:30" x14ac:dyDescent="0.25">
      <c r="E4956" s="12">
        <v>43222.666666666664</v>
      </c>
      <c r="F4956" s="10">
        <v>12790.91</v>
      </c>
      <c r="G4956" s="10">
        <v>12820.31</v>
      </c>
      <c r="H4956" s="10">
        <v>12783.54</v>
      </c>
      <c r="I4956" s="10">
        <v>12812.94</v>
      </c>
      <c r="K4956" s="13">
        <f t="shared" si="2375"/>
        <v>22.030000000000655</v>
      </c>
      <c r="L4956" s="13">
        <f t="shared" si="2384"/>
        <v>209.18000000000029</v>
      </c>
      <c r="M4956" s="13">
        <f t="shared" si="2376"/>
        <v>36.769999999998618</v>
      </c>
      <c r="N4956" s="13"/>
      <c r="X4956">
        <f t="shared" si="2377"/>
        <v>22.030000000000655</v>
      </c>
      <c r="Y4956">
        <f t="shared" si="2378"/>
        <v>0</v>
      </c>
      <c r="Z4956">
        <f t="shared" si="2379"/>
        <v>0</v>
      </c>
      <c r="AA4956" s="22">
        <f t="shared" si="2380"/>
        <v>0</v>
      </c>
      <c r="AB4956" s="22">
        <f t="shared" si="2381"/>
        <v>0</v>
      </c>
      <c r="AC4956" s="22">
        <f t="shared" si="2382"/>
        <v>0</v>
      </c>
      <c r="AD4956" s="22">
        <f t="shared" si="2383"/>
        <v>0</v>
      </c>
    </row>
    <row r="4957" spans="1:30" x14ac:dyDescent="0.25">
      <c r="E4957" s="11">
        <v>43222.708333333336</v>
      </c>
      <c r="F4957" s="9">
        <v>12813.19</v>
      </c>
      <c r="G4957" s="9">
        <v>12827.81</v>
      </c>
      <c r="H4957" s="9">
        <v>12797.55</v>
      </c>
      <c r="I4957" s="9">
        <v>12799.1</v>
      </c>
      <c r="K4957" s="13">
        <f t="shared" si="2375"/>
        <v>-14.090000000000146</v>
      </c>
      <c r="L4957" s="13">
        <f t="shared" si="2384"/>
        <v>195.09000000000015</v>
      </c>
      <c r="M4957" s="13">
        <f t="shared" si="2376"/>
        <v>30.260000000000218</v>
      </c>
      <c r="N4957" s="13"/>
      <c r="X4957">
        <f t="shared" si="2377"/>
        <v>14.090000000000146</v>
      </c>
      <c r="Y4957">
        <f t="shared" si="2378"/>
        <v>0</v>
      </c>
      <c r="Z4957">
        <f t="shared" si="2379"/>
        <v>0</v>
      </c>
      <c r="AA4957" s="22">
        <f t="shared" si="2380"/>
        <v>0</v>
      </c>
      <c r="AB4957" s="22">
        <f t="shared" si="2381"/>
        <v>0</v>
      </c>
      <c r="AC4957" s="22">
        <f t="shared" si="2382"/>
        <v>0</v>
      </c>
      <c r="AD4957" s="22">
        <f t="shared" si="2383"/>
        <v>0</v>
      </c>
    </row>
    <row r="4958" spans="1:30" x14ac:dyDescent="0.25">
      <c r="E4958" s="12">
        <v>43222.75</v>
      </c>
      <c r="F4958" s="10">
        <v>12799.6</v>
      </c>
      <c r="G4958" s="10">
        <v>12811.17</v>
      </c>
      <c r="H4958" s="10">
        <v>12764.46</v>
      </c>
      <c r="I4958" s="10">
        <v>12786.18</v>
      </c>
      <c r="K4958" s="13">
        <f t="shared" si="2375"/>
        <v>-13.420000000000073</v>
      </c>
      <c r="L4958" s="13">
        <f t="shared" si="2384"/>
        <v>181.67000000000007</v>
      </c>
      <c r="M4958" s="13">
        <f t="shared" si="2376"/>
        <v>46.710000000000946</v>
      </c>
      <c r="N4958" s="13"/>
      <c r="X4958">
        <f t="shared" si="2377"/>
        <v>13.420000000000073</v>
      </c>
      <c r="Y4958">
        <f t="shared" si="2378"/>
        <v>0</v>
      </c>
      <c r="Z4958">
        <f t="shared" si="2379"/>
        <v>0</v>
      </c>
      <c r="AA4958" s="22">
        <f t="shared" si="2380"/>
        <v>0</v>
      </c>
      <c r="AB4958" s="22">
        <f t="shared" si="2381"/>
        <v>0</v>
      </c>
      <c r="AC4958" s="22">
        <f t="shared" si="2382"/>
        <v>0</v>
      </c>
      <c r="AD4958" s="22">
        <f t="shared" si="2383"/>
        <v>0</v>
      </c>
    </row>
    <row r="4959" spans="1:30" x14ac:dyDescent="0.25">
      <c r="E4959" s="11">
        <v>43222.791666666664</v>
      </c>
      <c r="F4959" s="9">
        <v>12785.93</v>
      </c>
      <c r="G4959" s="9">
        <v>12806.94</v>
      </c>
      <c r="H4959" s="9">
        <v>12779.48</v>
      </c>
      <c r="I4959" s="9">
        <v>12802.14</v>
      </c>
      <c r="K4959" s="13">
        <f t="shared" si="2375"/>
        <v>16.209999999999127</v>
      </c>
      <c r="L4959" s="13">
        <f t="shared" si="2384"/>
        <v>197.8799999999992</v>
      </c>
      <c r="M4959" s="13">
        <f t="shared" si="2376"/>
        <v>27.460000000000946</v>
      </c>
      <c r="N4959" s="13"/>
      <c r="X4959">
        <f t="shared" si="2377"/>
        <v>16.209999999999127</v>
      </c>
      <c r="Y4959">
        <f t="shared" si="2378"/>
        <v>0</v>
      </c>
      <c r="Z4959">
        <f t="shared" si="2379"/>
        <v>0</v>
      </c>
      <c r="AA4959" s="22">
        <f t="shared" si="2380"/>
        <v>0</v>
      </c>
      <c r="AB4959" s="22">
        <f t="shared" si="2381"/>
        <v>0</v>
      </c>
      <c r="AC4959" s="22">
        <f t="shared" si="2382"/>
        <v>0</v>
      </c>
      <c r="AD4959" s="22">
        <f t="shared" si="2383"/>
        <v>0</v>
      </c>
    </row>
    <row r="4960" spans="1:30" x14ac:dyDescent="0.25">
      <c r="E4960" s="12">
        <v>43222.833333333336</v>
      </c>
      <c r="F4960" s="10">
        <v>12801.89</v>
      </c>
      <c r="G4960" s="10">
        <v>12809.38</v>
      </c>
      <c r="H4960" s="10">
        <v>12783.43</v>
      </c>
      <c r="I4960" s="10">
        <v>12788.92</v>
      </c>
      <c r="K4960" s="13">
        <f t="shared" si="2375"/>
        <v>-12.969999999999345</v>
      </c>
      <c r="L4960" s="13">
        <f t="shared" si="2384"/>
        <v>184.90999999999985</v>
      </c>
      <c r="M4960" s="13">
        <f t="shared" si="2376"/>
        <v>25.949999999998909</v>
      </c>
      <c r="N4960" s="13"/>
      <c r="X4960">
        <f t="shared" si="2377"/>
        <v>12.969999999999345</v>
      </c>
      <c r="Y4960">
        <f t="shared" si="2378"/>
        <v>0</v>
      </c>
      <c r="Z4960">
        <f t="shared" si="2379"/>
        <v>0</v>
      </c>
      <c r="AA4960" s="22">
        <f t="shared" si="2380"/>
        <v>0</v>
      </c>
      <c r="AB4960" s="22">
        <f t="shared" si="2381"/>
        <v>0</v>
      </c>
      <c r="AC4960" s="22">
        <f t="shared" si="2382"/>
        <v>0</v>
      </c>
      <c r="AD4960" s="22">
        <f t="shared" si="2383"/>
        <v>0</v>
      </c>
    </row>
    <row r="4961" spans="3:30" x14ac:dyDescent="0.25">
      <c r="E4961" s="11">
        <v>43222.875</v>
      </c>
      <c r="F4961" s="9">
        <v>12789.92</v>
      </c>
      <c r="G4961" s="9">
        <v>12811.9</v>
      </c>
      <c r="H4961" s="9">
        <v>12764.21</v>
      </c>
      <c r="I4961" s="9">
        <v>12773.45</v>
      </c>
      <c r="K4961" s="13">
        <f t="shared" si="2375"/>
        <v>-16.469999999999345</v>
      </c>
      <c r="L4961" s="13">
        <f t="shared" si="2384"/>
        <v>168.44000000000051</v>
      </c>
      <c r="M4961" s="13">
        <f t="shared" si="2376"/>
        <v>47.690000000000509</v>
      </c>
      <c r="N4961" s="13"/>
      <c r="X4961">
        <f t="shared" si="2377"/>
        <v>16.469999999999345</v>
      </c>
      <c r="Y4961">
        <f t="shared" si="2378"/>
        <v>0</v>
      </c>
      <c r="Z4961">
        <f t="shared" si="2379"/>
        <v>0</v>
      </c>
      <c r="AA4961" s="22">
        <f t="shared" si="2380"/>
        <v>0</v>
      </c>
      <c r="AB4961" s="22">
        <f t="shared" si="2381"/>
        <v>0</v>
      </c>
      <c r="AC4961" s="22">
        <f t="shared" si="2382"/>
        <v>0</v>
      </c>
      <c r="AD4961" s="22">
        <f t="shared" si="2383"/>
        <v>0</v>
      </c>
    </row>
    <row r="4962" spans="3:30" x14ac:dyDescent="0.25">
      <c r="E4962" s="12">
        <v>43222.916666666664</v>
      </c>
      <c r="F4962" s="10">
        <v>12773.7</v>
      </c>
      <c r="G4962" s="10">
        <v>12782.7</v>
      </c>
      <c r="H4962" s="10">
        <v>12758.72</v>
      </c>
      <c r="I4962" s="10">
        <v>12778.61</v>
      </c>
      <c r="K4962" s="13">
        <f t="shared" si="2375"/>
        <v>4.9099999999998545</v>
      </c>
      <c r="L4962" s="13">
        <f t="shared" si="2384"/>
        <v>173.35000000000036</v>
      </c>
      <c r="M4962" s="13">
        <f t="shared" si="2376"/>
        <v>23.980000000001382</v>
      </c>
      <c r="N4962" s="13"/>
      <c r="X4962">
        <f t="shared" si="2377"/>
        <v>4.9099999999998545</v>
      </c>
      <c r="Y4962">
        <f t="shared" si="2378"/>
        <v>0</v>
      </c>
      <c r="Z4962">
        <f t="shared" si="2379"/>
        <v>0</v>
      </c>
      <c r="AA4962" s="22">
        <f t="shared" si="2380"/>
        <v>0</v>
      </c>
      <c r="AB4962" s="22">
        <f t="shared" si="2381"/>
        <v>0</v>
      </c>
      <c r="AC4962" s="22">
        <f t="shared" si="2382"/>
        <v>0</v>
      </c>
      <c r="AD4962" s="22">
        <f t="shared" si="2383"/>
        <v>0</v>
      </c>
    </row>
    <row r="4963" spans="3:30" hidden="1" x14ac:dyDescent="0.25">
      <c r="E4963" s="11">
        <v>43222.958333333336</v>
      </c>
      <c r="F4963" s="9">
        <v>12757.42</v>
      </c>
      <c r="G4963" s="9">
        <v>12761.67</v>
      </c>
      <c r="H4963" s="9">
        <v>12738.62</v>
      </c>
      <c r="I4963" s="9">
        <v>12746.9</v>
      </c>
      <c r="L4963" s="13">
        <f>L4962+K4964</f>
        <v>173.35000000000036</v>
      </c>
    </row>
    <row r="4964" spans="3:30" hidden="1" x14ac:dyDescent="0.25">
      <c r="E4964" s="12">
        <v>43223.041666666664</v>
      </c>
      <c r="F4964" s="10">
        <v>12746.9</v>
      </c>
      <c r="G4964" s="10">
        <v>12778.26</v>
      </c>
      <c r="H4964" s="10">
        <v>12746.9</v>
      </c>
      <c r="I4964" s="10">
        <v>12773.41</v>
      </c>
    </row>
    <row r="4965" spans="3:30" hidden="1" x14ac:dyDescent="0.25">
      <c r="E4965" s="11">
        <v>43223.083333333336</v>
      </c>
      <c r="F4965" s="9">
        <v>12773.41</v>
      </c>
      <c r="G4965" s="9">
        <v>12774.13</v>
      </c>
      <c r="H4965" s="9">
        <v>12764.43</v>
      </c>
      <c r="I4965" s="9">
        <v>12766.86</v>
      </c>
    </row>
    <row r="4966" spans="3:30" hidden="1" x14ac:dyDescent="0.25">
      <c r="E4966" s="12">
        <v>43223.125</v>
      </c>
      <c r="F4966" s="10">
        <v>12766.25</v>
      </c>
      <c r="G4966" s="10">
        <v>12770.51</v>
      </c>
      <c r="H4966" s="10">
        <v>12755.94</v>
      </c>
      <c r="I4966" s="10">
        <v>12766.87</v>
      </c>
    </row>
    <row r="4967" spans="3:30" hidden="1" x14ac:dyDescent="0.25">
      <c r="E4967" s="11">
        <v>43223.166666666664</v>
      </c>
      <c r="F4967" s="9">
        <v>12766.87</v>
      </c>
      <c r="G4967" s="9">
        <v>12770.48</v>
      </c>
      <c r="H4967" s="9">
        <v>12749.43</v>
      </c>
      <c r="I4967" s="9">
        <v>12765.71</v>
      </c>
    </row>
    <row r="4968" spans="3:30" hidden="1" x14ac:dyDescent="0.25">
      <c r="E4968" s="12">
        <v>43223.208333333336</v>
      </c>
      <c r="F4968" s="10">
        <v>12766.32</v>
      </c>
      <c r="G4968" s="10">
        <v>12766.92</v>
      </c>
      <c r="H4968" s="10">
        <v>12757.08</v>
      </c>
      <c r="I4968" s="10">
        <v>12761.94</v>
      </c>
    </row>
    <row r="4969" spans="3:30" hidden="1" x14ac:dyDescent="0.25">
      <c r="E4969" s="11">
        <v>43223.25</v>
      </c>
      <c r="F4969" s="9">
        <v>12760.73</v>
      </c>
      <c r="G4969" s="9">
        <v>12779.44</v>
      </c>
      <c r="H4969" s="9">
        <v>12760.73</v>
      </c>
      <c r="I4969" s="9">
        <v>12778.23</v>
      </c>
    </row>
    <row r="4970" spans="3:30" hidden="1" x14ac:dyDescent="0.25">
      <c r="E4970" s="12">
        <v>43223.291666666664</v>
      </c>
      <c r="F4970" s="10">
        <v>12777.02</v>
      </c>
      <c r="G4970" s="10">
        <v>12779.45</v>
      </c>
      <c r="H4970" s="10">
        <v>12771.87</v>
      </c>
      <c r="I4970" s="10">
        <v>12774.3</v>
      </c>
    </row>
    <row r="4971" spans="3:30" x14ac:dyDescent="0.25">
      <c r="C4971">
        <v>1</v>
      </c>
      <c r="E4971" s="11">
        <v>43223.333333333336</v>
      </c>
      <c r="F4971" s="9">
        <v>12774.3</v>
      </c>
      <c r="G4971" s="9">
        <v>12781.23</v>
      </c>
      <c r="H4971" s="9">
        <v>12758.56</v>
      </c>
      <c r="I4971" s="9">
        <v>12781.23</v>
      </c>
      <c r="K4971" s="13">
        <f t="shared" ref="K4971:K4985" si="2385">I4971-F4971</f>
        <v>6.930000000000291</v>
      </c>
      <c r="L4971" s="13">
        <v>0</v>
      </c>
      <c r="M4971" s="13">
        <f t="shared" ref="M4971:M4985" si="2386">G4971-H4971</f>
        <v>22.670000000000073</v>
      </c>
      <c r="N4971" s="13">
        <f t="shared" ref="N4971" si="2387">I4985-F4971</f>
        <v>-36.799999999999272</v>
      </c>
      <c r="O4971" s="18">
        <f>IF(K4971*N4971&gt;0,1,0)</f>
        <v>0</v>
      </c>
      <c r="S4971" s="13">
        <f>MAX(G4971:G4987)</f>
        <v>12798.68</v>
      </c>
      <c r="X4971">
        <f t="shared" ref="X4971:X4985" si="2388">ABS(K4971)</f>
        <v>6.930000000000291</v>
      </c>
      <c r="Y4971">
        <f t="shared" ref="Y4971:Y4985" si="2389">ABS(N4971)</f>
        <v>36.799999999999272</v>
      </c>
      <c r="Z4971">
        <f t="shared" ref="Z4971:Z4985" si="2390">IF(S4971&lt;1000,ABS(S4971),0)</f>
        <v>0</v>
      </c>
      <c r="AA4971" s="22">
        <f t="shared" ref="AA4971:AA4985" si="2391">ABS(P4971)</f>
        <v>0</v>
      </c>
      <c r="AB4971" s="22">
        <f t="shared" ref="AB4971:AB4985" si="2392">ABS(Q4971)</f>
        <v>0</v>
      </c>
      <c r="AC4971" s="22">
        <f t="shared" ref="AC4971:AC4985" si="2393">IF(O4971=1,ABS(P4972),0)</f>
        <v>0</v>
      </c>
      <c r="AD4971" s="22">
        <f t="shared" ref="AD4971:AD4985" si="2394">IF(O4971=0,ABS(Q4972),0)</f>
        <v>0.42012546188880617</v>
      </c>
    </row>
    <row r="4972" spans="3:30" x14ac:dyDescent="0.25">
      <c r="E4972" s="12">
        <v>43223.375</v>
      </c>
      <c r="F4972" s="10">
        <v>12778.76</v>
      </c>
      <c r="G4972" s="10">
        <v>12786.87</v>
      </c>
      <c r="H4972" s="10">
        <v>12753.2</v>
      </c>
      <c r="I4972" s="10">
        <v>12773.07</v>
      </c>
      <c r="K4972" s="13">
        <f t="shared" si="2385"/>
        <v>-5.6900000000005093</v>
      </c>
      <c r="L4972" s="13">
        <f t="shared" ref="L4972:L4985" si="2395">L4971+K4972</f>
        <v>-5.6900000000005093</v>
      </c>
      <c r="M4972" s="13">
        <f t="shared" si="2386"/>
        <v>33.670000000000073</v>
      </c>
      <c r="N4972" s="13"/>
      <c r="P4972">
        <f>_xlfn.IFS(K4971&lt;0,MIN(L4971:L4985),K4971&gt;0,MAX(L4971:L4985))/S4951</f>
        <v>0</v>
      </c>
      <c r="Q4972">
        <f>_xlfn.IFS(K4971&lt;0,MAX(L4971:L4985),K4971&gt;0,MIN(L4971:L4985))/S4951</f>
        <v>-0.42012546188880617</v>
      </c>
      <c r="S4972" s="13">
        <f>MIN(H4971:H4987)</f>
        <v>12664.11</v>
      </c>
      <c r="X4972">
        <f t="shared" si="2388"/>
        <v>5.6900000000005093</v>
      </c>
      <c r="Y4972">
        <f t="shared" si="2389"/>
        <v>0</v>
      </c>
      <c r="Z4972">
        <f t="shared" si="2390"/>
        <v>0</v>
      </c>
      <c r="AA4972" s="22">
        <f t="shared" si="2391"/>
        <v>0</v>
      </c>
      <c r="AB4972" s="22">
        <f t="shared" si="2392"/>
        <v>0.42012546188880617</v>
      </c>
      <c r="AC4972" s="22">
        <f t="shared" si="2393"/>
        <v>0</v>
      </c>
      <c r="AD4972" s="22">
        <f t="shared" si="2394"/>
        <v>0</v>
      </c>
    </row>
    <row r="4973" spans="3:30" x14ac:dyDescent="0.25">
      <c r="E4973" s="11">
        <v>43223.416666666664</v>
      </c>
      <c r="F4973" s="9">
        <v>12772.85</v>
      </c>
      <c r="G4973" s="9">
        <v>12798.68</v>
      </c>
      <c r="H4973" s="9">
        <v>12756.22</v>
      </c>
      <c r="I4973" s="9">
        <v>12774.5</v>
      </c>
      <c r="K4973" s="13">
        <f t="shared" si="2385"/>
        <v>1.6499999999996362</v>
      </c>
      <c r="L4973" s="13">
        <f t="shared" si="2395"/>
        <v>-4.0400000000008731</v>
      </c>
      <c r="M4973" s="13">
        <f t="shared" si="2386"/>
        <v>42.460000000000946</v>
      </c>
      <c r="N4973" s="13"/>
      <c r="S4973" s="13">
        <f>S4971-S4972</f>
        <v>134.56999999999971</v>
      </c>
      <c r="X4973">
        <f t="shared" si="2388"/>
        <v>1.6499999999996362</v>
      </c>
      <c r="Y4973">
        <f t="shared" si="2389"/>
        <v>0</v>
      </c>
      <c r="Z4973">
        <f t="shared" si="2390"/>
        <v>134.56999999999971</v>
      </c>
      <c r="AA4973" s="22">
        <f t="shared" si="2391"/>
        <v>0</v>
      </c>
      <c r="AB4973" s="22">
        <f t="shared" si="2392"/>
        <v>0</v>
      </c>
      <c r="AC4973" s="22">
        <f t="shared" si="2393"/>
        <v>0</v>
      </c>
      <c r="AD4973" s="22">
        <f t="shared" si="2394"/>
        <v>0</v>
      </c>
    </row>
    <row r="4974" spans="3:30" x14ac:dyDescent="0.25">
      <c r="E4974" s="12">
        <v>43223.458333333336</v>
      </c>
      <c r="F4974" s="10">
        <v>12774.25</v>
      </c>
      <c r="G4974" s="10">
        <v>12782.23</v>
      </c>
      <c r="H4974" s="10">
        <v>12758.05</v>
      </c>
      <c r="I4974" s="10">
        <v>12769.96</v>
      </c>
      <c r="K4974" s="13">
        <f t="shared" si="2385"/>
        <v>-4.2900000000008731</v>
      </c>
      <c r="L4974" s="13">
        <f t="shared" si="2395"/>
        <v>-8.3300000000017462</v>
      </c>
      <c r="M4974" s="13">
        <f t="shared" si="2386"/>
        <v>24.180000000000291</v>
      </c>
      <c r="N4974" s="13"/>
      <c r="X4974">
        <f t="shared" si="2388"/>
        <v>4.2900000000008731</v>
      </c>
      <c r="Y4974">
        <f t="shared" si="2389"/>
        <v>0</v>
      </c>
      <c r="Z4974">
        <f t="shared" si="2390"/>
        <v>0</v>
      </c>
      <c r="AA4974" s="22">
        <f t="shared" si="2391"/>
        <v>0</v>
      </c>
      <c r="AB4974" s="22">
        <f t="shared" si="2392"/>
        <v>0</v>
      </c>
      <c r="AC4974" s="22">
        <f t="shared" si="2393"/>
        <v>0</v>
      </c>
      <c r="AD4974" s="22">
        <f t="shared" si="2394"/>
        <v>0</v>
      </c>
    </row>
    <row r="4975" spans="3:30" x14ac:dyDescent="0.25">
      <c r="E4975" s="11">
        <v>43223.5</v>
      </c>
      <c r="F4975" s="9">
        <v>12770.21</v>
      </c>
      <c r="G4975" s="9">
        <v>12793.58</v>
      </c>
      <c r="H4975" s="9">
        <v>12756.06</v>
      </c>
      <c r="I4975" s="9">
        <v>12759.79</v>
      </c>
      <c r="K4975" s="13">
        <f t="shared" si="2385"/>
        <v>-10.419999999998254</v>
      </c>
      <c r="L4975" s="13">
        <f t="shared" si="2395"/>
        <v>-18.75</v>
      </c>
      <c r="M4975" s="13">
        <f t="shared" si="2386"/>
        <v>37.520000000000437</v>
      </c>
      <c r="N4975" s="13"/>
      <c r="X4975">
        <f t="shared" si="2388"/>
        <v>10.419999999998254</v>
      </c>
      <c r="Y4975">
        <f t="shared" si="2389"/>
        <v>0</v>
      </c>
      <c r="Z4975">
        <f t="shared" si="2390"/>
        <v>0</v>
      </c>
      <c r="AA4975" s="22">
        <f t="shared" si="2391"/>
        <v>0</v>
      </c>
      <c r="AB4975" s="22">
        <f t="shared" si="2392"/>
        <v>0</v>
      </c>
      <c r="AC4975" s="22">
        <f t="shared" si="2393"/>
        <v>0</v>
      </c>
      <c r="AD4975" s="22">
        <f t="shared" si="2394"/>
        <v>0</v>
      </c>
    </row>
    <row r="4976" spans="3:30" x14ac:dyDescent="0.25">
      <c r="E4976" s="12">
        <v>43223.541666666664</v>
      </c>
      <c r="F4976" s="10">
        <v>12759.29</v>
      </c>
      <c r="G4976" s="10">
        <v>12775.36</v>
      </c>
      <c r="H4976" s="10">
        <v>12757.14</v>
      </c>
      <c r="I4976" s="10">
        <v>12764.74</v>
      </c>
      <c r="K4976" s="13">
        <f t="shared" si="2385"/>
        <v>5.4499999999989086</v>
      </c>
      <c r="L4976" s="13">
        <f t="shared" si="2395"/>
        <v>-13.300000000001091</v>
      </c>
      <c r="M4976" s="13">
        <f t="shared" si="2386"/>
        <v>18.220000000001164</v>
      </c>
      <c r="N4976" s="13"/>
      <c r="X4976">
        <f t="shared" si="2388"/>
        <v>5.4499999999989086</v>
      </c>
      <c r="Y4976">
        <f t="shared" si="2389"/>
        <v>0</v>
      </c>
      <c r="Z4976">
        <f t="shared" si="2390"/>
        <v>0</v>
      </c>
      <c r="AA4976" s="22">
        <f t="shared" si="2391"/>
        <v>0</v>
      </c>
      <c r="AB4976" s="22">
        <f t="shared" si="2392"/>
        <v>0</v>
      </c>
      <c r="AC4976" s="22">
        <f t="shared" si="2393"/>
        <v>0</v>
      </c>
      <c r="AD4976" s="22">
        <f t="shared" si="2394"/>
        <v>0</v>
      </c>
    </row>
    <row r="4977" spans="5:30" x14ac:dyDescent="0.25">
      <c r="E4977" s="11">
        <v>43223.583333333336</v>
      </c>
      <c r="F4977" s="9">
        <v>12763.74</v>
      </c>
      <c r="G4977" s="9">
        <v>12772.01</v>
      </c>
      <c r="H4977" s="9">
        <v>12742.06</v>
      </c>
      <c r="I4977" s="9">
        <v>12748.33</v>
      </c>
      <c r="K4977" s="13">
        <f t="shared" si="2385"/>
        <v>-15.409999999999854</v>
      </c>
      <c r="L4977" s="13">
        <f t="shared" si="2395"/>
        <v>-28.710000000000946</v>
      </c>
      <c r="M4977" s="13">
        <f t="shared" si="2386"/>
        <v>29.950000000000728</v>
      </c>
      <c r="N4977" s="13"/>
      <c r="X4977">
        <f t="shared" si="2388"/>
        <v>15.409999999999854</v>
      </c>
      <c r="Y4977">
        <f t="shared" si="2389"/>
        <v>0</v>
      </c>
      <c r="Z4977">
        <f t="shared" si="2390"/>
        <v>0</v>
      </c>
      <c r="AA4977" s="22">
        <f t="shared" si="2391"/>
        <v>0</v>
      </c>
      <c r="AB4977" s="22">
        <f t="shared" si="2392"/>
        <v>0</v>
      </c>
      <c r="AC4977" s="22">
        <f t="shared" si="2393"/>
        <v>0</v>
      </c>
      <c r="AD4977" s="22">
        <f t="shared" si="2394"/>
        <v>0</v>
      </c>
    </row>
    <row r="4978" spans="5:30" x14ac:dyDescent="0.25">
      <c r="E4978" s="12">
        <v>43223.625</v>
      </c>
      <c r="F4978" s="10">
        <v>12747.83</v>
      </c>
      <c r="G4978" s="10">
        <v>12762.39</v>
      </c>
      <c r="H4978" s="10">
        <v>12738.88</v>
      </c>
      <c r="I4978" s="10">
        <v>12744.59</v>
      </c>
      <c r="K4978" s="13">
        <f t="shared" si="2385"/>
        <v>-3.2399999999997817</v>
      </c>
      <c r="L4978" s="13">
        <f t="shared" si="2395"/>
        <v>-31.950000000000728</v>
      </c>
      <c r="M4978" s="13">
        <f t="shared" si="2386"/>
        <v>23.510000000000218</v>
      </c>
      <c r="N4978" s="13"/>
      <c r="X4978">
        <f t="shared" si="2388"/>
        <v>3.2399999999997817</v>
      </c>
      <c r="Y4978">
        <f t="shared" si="2389"/>
        <v>0</v>
      </c>
      <c r="Z4978">
        <f t="shared" si="2390"/>
        <v>0</v>
      </c>
      <c r="AA4978" s="22">
        <f t="shared" si="2391"/>
        <v>0</v>
      </c>
      <c r="AB4978" s="22">
        <f t="shared" si="2392"/>
        <v>0</v>
      </c>
      <c r="AC4978" s="22">
        <f t="shared" si="2393"/>
        <v>0</v>
      </c>
      <c r="AD4978" s="22">
        <f t="shared" si="2394"/>
        <v>0</v>
      </c>
    </row>
    <row r="4979" spans="5:30" x14ac:dyDescent="0.25">
      <c r="E4979" s="11">
        <v>43223.666666666664</v>
      </c>
      <c r="F4979" s="9">
        <v>12744.6</v>
      </c>
      <c r="G4979" s="9">
        <v>12757.92</v>
      </c>
      <c r="H4979" s="9">
        <v>12734.22</v>
      </c>
      <c r="I4979" s="9">
        <v>12740.36</v>
      </c>
      <c r="K4979" s="13">
        <f t="shared" si="2385"/>
        <v>-4.2399999999997817</v>
      </c>
      <c r="L4979" s="13">
        <f t="shared" si="2395"/>
        <v>-36.190000000000509</v>
      </c>
      <c r="M4979" s="13">
        <f t="shared" si="2386"/>
        <v>23.700000000000728</v>
      </c>
      <c r="N4979" s="13"/>
      <c r="X4979">
        <f t="shared" si="2388"/>
        <v>4.2399999999997817</v>
      </c>
      <c r="Y4979">
        <f t="shared" si="2389"/>
        <v>0</v>
      </c>
      <c r="Z4979">
        <f t="shared" si="2390"/>
        <v>0</v>
      </c>
      <c r="AA4979" s="22">
        <f t="shared" si="2391"/>
        <v>0</v>
      </c>
      <c r="AB4979" s="22">
        <f t="shared" si="2392"/>
        <v>0</v>
      </c>
      <c r="AC4979" s="22">
        <f t="shared" si="2393"/>
        <v>0</v>
      </c>
      <c r="AD4979" s="22">
        <f t="shared" si="2394"/>
        <v>0</v>
      </c>
    </row>
    <row r="4980" spans="5:30" x14ac:dyDescent="0.25">
      <c r="E4980" s="12">
        <v>43223.708333333336</v>
      </c>
      <c r="F4980" s="10">
        <v>12740.11</v>
      </c>
      <c r="G4980" s="10">
        <v>12752.27</v>
      </c>
      <c r="H4980" s="10">
        <v>12664.11</v>
      </c>
      <c r="I4980" s="10">
        <v>12678.52</v>
      </c>
      <c r="K4980" s="13">
        <f t="shared" si="2385"/>
        <v>-61.590000000000146</v>
      </c>
      <c r="L4980" s="13">
        <f t="shared" si="2395"/>
        <v>-97.780000000000655</v>
      </c>
      <c r="M4980" s="13">
        <f t="shared" si="2386"/>
        <v>88.159999999999854</v>
      </c>
      <c r="N4980" s="13"/>
      <c r="X4980">
        <f t="shared" si="2388"/>
        <v>61.590000000000146</v>
      </c>
      <c r="Y4980">
        <f t="shared" si="2389"/>
        <v>0</v>
      </c>
      <c r="Z4980">
        <f t="shared" si="2390"/>
        <v>0</v>
      </c>
      <c r="AA4980" s="22">
        <f t="shared" si="2391"/>
        <v>0</v>
      </c>
      <c r="AB4980" s="22">
        <f t="shared" si="2392"/>
        <v>0</v>
      </c>
      <c r="AC4980" s="22">
        <f t="shared" si="2393"/>
        <v>0</v>
      </c>
      <c r="AD4980" s="22">
        <f t="shared" si="2394"/>
        <v>0</v>
      </c>
    </row>
    <row r="4981" spans="5:30" x14ac:dyDescent="0.25">
      <c r="E4981" s="11">
        <v>43223.75</v>
      </c>
      <c r="F4981" s="9">
        <v>12679.02</v>
      </c>
      <c r="G4981" s="9">
        <v>12724</v>
      </c>
      <c r="H4981" s="9">
        <v>12675.53</v>
      </c>
      <c r="I4981" s="9">
        <v>12715.1</v>
      </c>
      <c r="K4981" s="13">
        <f t="shared" si="2385"/>
        <v>36.079999999999927</v>
      </c>
      <c r="L4981" s="13">
        <f t="shared" si="2395"/>
        <v>-61.700000000000728</v>
      </c>
      <c r="M4981" s="13">
        <f t="shared" si="2386"/>
        <v>48.469999999999345</v>
      </c>
      <c r="N4981" s="13"/>
      <c r="X4981">
        <f t="shared" si="2388"/>
        <v>36.079999999999927</v>
      </c>
      <c r="Y4981">
        <f t="shared" si="2389"/>
        <v>0</v>
      </c>
      <c r="Z4981">
        <f t="shared" si="2390"/>
        <v>0</v>
      </c>
      <c r="AA4981" s="22">
        <f t="shared" si="2391"/>
        <v>0</v>
      </c>
      <c r="AB4981" s="22">
        <f t="shared" si="2392"/>
        <v>0</v>
      </c>
      <c r="AC4981" s="22">
        <f t="shared" si="2393"/>
        <v>0</v>
      </c>
      <c r="AD4981" s="22">
        <f t="shared" si="2394"/>
        <v>0</v>
      </c>
    </row>
    <row r="4982" spans="5:30" x14ac:dyDescent="0.25">
      <c r="E4982" s="12">
        <v>43223.791666666664</v>
      </c>
      <c r="F4982" s="10">
        <v>12714.85</v>
      </c>
      <c r="G4982" s="10">
        <v>12744.3</v>
      </c>
      <c r="H4982" s="10">
        <v>12695.35</v>
      </c>
      <c r="I4982" s="10">
        <v>12736.21</v>
      </c>
      <c r="K4982" s="13">
        <f t="shared" si="2385"/>
        <v>21.359999999998763</v>
      </c>
      <c r="L4982" s="13">
        <f t="shared" si="2395"/>
        <v>-40.340000000001965</v>
      </c>
      <c r="M4982" s="13">
        <f t="shared" si="2386"/>
        <v>48.949999999998909</v>
      </c>
      <c r="N4982" s="13"/>
      <c r="X4982">
        <f t="shared" si="2388"/>
        <v>21.359999999998763</v>
      </c>
      <c r="Y4982">
        <f t="shared" si="2389"/>
        <v>0</v>
      </c>
      <c r="Z4982">
        <f t="shared" si="2390"/>
        <v>0</v>
      </c>
      <c r="AA4982" s="22">
        <f t="shared" si="2391"/>
        <v>0</v>
      </c>
      <c r="AB4982" s="22">
        <f t="shared" si="2392"/>
        <v>0</v>
      </c>
      <c r="AC4982" s="22">
        <f t="shared" si="2393"/>
        <v>0</v>
      </c>
      <c r="AD4982" s="22">
        <f t="shared" si="2394"/>
        <v>0</v>
      </c>
    </row>
    <row r="4983" spans="5:30" x14ac:dyDescent="0.25">
      <c r="E4983" s="11">
        <v>43223.833333333336</v>
      </c>
      <c r="F4983" s="9">
        <v>12736.71</v>
      </c>
      <c r="G4983" s="9">
        <v>12742.46</v>
      </c>
      <c r="H4983" s="9">
        <v>12717.24</v>
      </c>
      <c r="I4983" s="9">
        <v>12727.23</v>
      </c>
      <c r="K4983" s="13">
        <f t="shared" si="2385"/>
        <v>-9.4799999999995634</v>
      </c>
      <c r="L4983" s="13">
        <f t="shared" si="2395"/>
        <v>-49.820000000001528</v>
      </c>
      <c r="M4983" s="13">
        <f t="shared" si="2386"/>
        <v>25.219999999999345</v>
      </c>
      <c r="N4983" s="13"/>
      <c r="X4983">
        <f t="shared" si="2388"/>
        <v>9.4799999999995634</v>
      </c>
      <c r="Y4983">
        <f t="shared" si="2389"/>
        <v>0</v>
      </c>
      <c r="Z4983">
        <f t="shared" si="2390"/>
        <v>0</v>
      </c>
      <c r="AA4983" s="22">
        <f t="shared" si="2391"/>
        <v>0</v>
      </c>
      <c r="AB4983" s="22">
        <f t="shared" si="2392"/>
        <v>0</v>
      </c>
      <c r="AC4983" s="22">
        <f t="shared" si="2393"/>
        <v>0</v>
      </c>
      <c r="AD4983" s="22">
        <f t="shared" si="2394"/>
        <v>0</v>
      </c>
    </row>
    <row r="4984" spans="5:30" x14ac:dyDescent="0.25">
      <c r="E4984" s="12">
        <v>43223.875</v>
      </c>
      <c r="F4984" s="10">
        <v>12726.99</v>
      </c>
      <c r="G4984" s="10">
        <v>12743.23</v>
      </c>
      <c r="H4984" s="10">
        <v>12717.25</v>
      </c>
      <c r="I4984" s="10">
        <v>12723.75</v>
      </c>
      <c r="K4984" s="13">
        <f t="shared" si="2385"/>
        <v>-3.2399999999997817</v>
      </c>
      <c r="L4984" s="13">
        <f t="shared" si="2395"/>
        <v>-53.06000000000131</v>
      </c>
      <c r="M4984" s="13">
        <f t="shared" si="2386"/>
        <v>25.979999999999563</v>
      </c>
      <c r="N4984" s="13"/>
      <c r="X4984">
        <f t="shared" si="2388"/>
        <v>3.2399999999997817</v>
      </c>
      <c r="Y4984">
        <f t="shared" si="2389"/>
        <v>0</v>
      </c>
      <c r="Z4984">
        <f t="shared" si="2390"/>
        <v>0</v>
      </c>
      <c r="AA4984" s="22">
        <f t="shared" si="2391"/>
        <v>0</v>
      </c>
      <c r="AB4984" s="22">
        <f t="shared" si="2392"/>
        <v>0</v>
      </c>
      <c r="AC4984" s="22">
        <f t="shared" si="2393"/>
        <v>0</v>
      </c>
      <c r="AD4984" s="22">
        <f t="shared" si="2394"/>
        <v>0</v>
      </c>
    </row>
    <row r="4985" spans="5:30" x14ac:dyDescent="0.25">
      <c r="E4985" s="11">
        <v>43223.916666666664</v>
      </c>
      <c r="F4985" s="9">
        <v>12724</v>
      </c>
      <c r="G4985" s="9">
        <v>12737.75</v>
      </c>
      <c r="H4985" s="9">
        <v>12720.76</v>
      </c>
      <c r="I4985" s="9">
        <v>12737.5</v>
      </c>
      <c r="K4985" s="13">
        <f t="shared" si="2385"/>
        <v>13.5</v>
      </c>
      <c r="L4985" s="13">
        <f t="shared" si="2395"/>
        <v>-39.56000000000131</v>
      </c>
      <c r="M4985" s="13">
        <f t="shared" si="2386"/>
        <v>16.989999999999782</v>
      </c>
      <c r="N4985" s="13"/>
      <c r="X4985">
        <f t="shared" si="2388"/>
        <v>13.5</v>
      </c>
      <c r="Y4985">
        <f t="shared" si="2389"/>
        <v>0</v>
      </c>
      <c r="Z4985">
        <f t="shared" si="2390"/>
        <v>0</v>
      </c>
      <c r="AA4985" s="22">
        <f t="shared" si="2391"/>
        <v>0</v>
      </c>
      <c r="AB4985" s="22">
        <f t="shared" si="2392"/>
        <v>0</v>
      </c>
      <c r="AC4985" s="22">
        <f t="shared" si="2393"/>
        <v>0</v>
      </c>
      <c r="AD4985" s="22">
        <f t="shared" si="2394"/>
        <v>0</v>
      </c>
    </row>
    <row r="4986" spans="5:30" hidden="1" x14ac:dyDescent="0.25">
      <c r="E4986" s="12">
        <v>43223.958333333336</v>
      </c>
      <c r="F4986" s="10">
        <v>12754.59</v>
      </c>
      <c r="G4986" s="10">
        <v>12763.44</v>
      </c>
      <c r="H4986" s="10">
        <v>12752.17</v>
      </c>
      <c r="I4986" s="10">
        <v>12763.44</v>
      </c>
    </row>
    <row r="4987" spans="5:30" hidden="1" x14ac:dyDescent="0.25">
      <c r="E4987" s="11">
        <v>43224.041666666664</v>
      </c>
      <c r="F4987" s="9">
        <v>12762.25</v>
      </c>
      <c r="G4987" s="9">
        <v>12774.23</v>
      </c>
      <c r="H4987" s="9">
        <v>12759.05</v>
      </c>
      <c r="I4987" s="9">
        <v>12762.69</v>
      </c>
    </row>
    <row r="4988" spans="5:30" hidden="1" x14ac:dyDescent="0.25">
      <c r="E4988" s="12">
        <v>43224.083333333336</v>
      </c>
      <c r="F4988" s="10">
        <v>12763.9</v>
      </c>
      <c r="G4988" s="10">
        <v>12763.9</v>
      </c>
      <c r="H4988" s="10">
        <v>12726.75</v>
      </c>
      <c r="I4988" s="10">
        <v>12731.82</v>
      </c>
    </row>
    <row r="4989" spans="5:30" hidden="1" x14ac:dyDescent="0.25">
      <c r="E4989" s="11">
        <v>43224.125</v>
      </c>
      <c r="F4989" s="9">
        <v>12733.03</v>
      </c>
      <c r="G4989" s="9">
        <v>12758.28</v>
      </c>
      <c r="H4989" s="9">
        <v>12729.4</v>
      </c>
      <c r="I4989" s="9">
        <v>12741.95</v>
      </c>
    </row>
    <row r="4990" spans="5:30" hidden="1" x14ac:dyDescent="0.25">
      <c r="E4990" s="12">
        <v>43224.166666666664</v>
      </c>
      <c r="F4990" s="10">
        <v>12741.88</v>
      </c>
      <c r="G4990" s="10">
        <v>12764.28</v>
      </c>
      <c r="H4990" s="10">
        <v>12726.65</v>
      </c>
      <c r="I4990" s="10">
        <v>12735.71</v>
      </c>
    </row>
    <row r="4991" spans="5:30" hidden="1" x14ac:dyDescent="0.25">
      <c r="E4991" s="11">
        <v>43224.208333333336</v>
      </c>
      <c r="F4991" s="9">
        <v>12734.5</v>
      </c>
      <c r="G4991" s="9">
        <v>12749.41</v>
      </c>
      <c r="H4991" s="9">
        <v>12717.09</v>
      </c>
      <c r="I4991" s="9">
        <v>12732.15</v>
      </c>
    </row>
    <row r="4992" spans="5:30" hidden="1" x14ac:dyDescent="0.25">
      <c r="E4992" s="12">
        <v>43224.25</v>
      </c>
      <c r="F4992" s="10">
        <v>12732.75</v>
      </c>
      <c r="G4992" s="10">
        <v>12740.86</v>
      </c>
      <c r="H4992" s="10">
        <v>12729.72</v>
      </c>
      <c r="I4992" s="10">
        <v>12737.93</v>
      </c>
    </row>
    <row r="4993" spans="3:30" hidden="1" x14ac:dyDescent="0.25">
      <c r="E4993" s="11">
        <v>43224.291666666664</v>
      </c>
      <c r="F4993" s="9">
        <v>12737.93</v>
      </c>
      <c r="G4993" s="9">
        <v>12770.93</v>
      </c>
      <c r="H4993" s="9">
        <v>12737.93</v>
      </c>
      <c r="I4993" s="9">
        <v>12764.58</v>
      </c>
    </row>
    <row r="4994" spans="3:30" x14ac:dyDescent="0.25">
      <c r="C4994">
        <v>1</v>
      </c>
      <c r="E4994" s="12">
        <v>43224.333333333336</v>
      </c>
      <c r="F4994" s="10">
        <v>12763.37</v>
      </c>
      <c r="G4994" s="10">
        <v>12763.98</v>
      </c>
      <c r="H4994" s="10">
        <v>12748.17</v>
      </c>
      <c r="I4994" s="10">
        <v>12760.48</v>
      </c>
      <c r="K4994" s="13">
        <f t="shared" ref="K4994:K5008" si="2396">I4994-F4994</f>
        <v>-2.8900000000012369</v>
      </c>
      <c r="L4994" s="13">
        <v>0</v>
      </c>
      <c r="M4994" s="13">
        <f t="shared" ref="M4994:M5008" si="2397">G4994-H4994</f>
        <v>15.809999999999491</v>
      </c>
      <c r="N4994" s="13">
        <f t="shared" ref="N4994" si="2398">I5008-F4994</f>
        <v>68.739999999999782</v>
      </c>
      <c r="O4994" s="18">
        <f>IF(K4994*N4994&gt;0,1,0)</f>
        <v>0</v>
      </c>
      <c r="S4994" s="13">
        <f>MAX(G4994:G5010)</f>
        <v>12891.41</v>
      </c>
      <c r="X4994">
        <f t="shared" ref="X4994:X5008" si="2399">ABS(K4994)</f>
        <v>2.8900000000012369</v>
      </c>
      <c r="Y4994">
        <f t="shared" ref="Y4994:Y5008" si="2400">ABS(N4994)</f>
        <v>68.739999999999782</v>
      </c>
      <c r="Z4994">
        <f t="shared" ref="Z4994:Z5008" si="2401">IF(S4994&lt;1000,ABS(S4994),0)</f>
        <v>0</v>
      </c>
      <c r="AA4994" s="22">
        <f t="shared" ref="AA4994:AA5008" si="2402">ABS(P4994)</f>
        <v>0</v>
      </c>
      <c r="AB4994" s="22">
        <f t="shared" ref="AB4994:AB5008" si="2403">ABS(Q4994)</f>
        <v>0</v>
      </c>
      <c r="AC4994" s="22">
        <f t="shared" ref="AC4994:AC5008" si="2404">IF(O4994=1,ABS(P4995),0)</f>
        <v>0</v>
      </c>
      <c r="AD4994" s="22">
        <f t="shared" ref="AD4994:AD5008" si="2405">IF(O4994=0,ABS(Q4995),0)</f>
        <v>0.6257709742141585</v>
      </c>
    </row>
    <row r="4995" spans="3:30" x14ac:dyDescent="0.25">
      <c r="E4995" s="11">
        <v>43224.375</v>
      </c>
      <c r="F4995" s="9">
        <v>12751.61</v>
      </c>
      <c r="G4995" s="9">
        <v>12764.89</v>
      </c>
      <c r="H4995" s="9">
        <v>12723.95</v>
      </c>
      <c r="I4995" s="9">
        <v>12724.75</v>
      </c>
      <c r="K4995" s="13">
        <f t="shared" si="2396"/>
        <v>-26.860000000000582</v>
      </c>
      <c r="L4995" s="13">
        <f t="shared" ref="L4995:L5008" si="2406">L4994+K4995</f>
        <v>-26.860000000000582</v>
      </c>
      <c r="M4995" s="13">
        <f t="shared" si="2397"/>
        <v>40.93999999999869</v>
      </c>
      <c r="N4995" s="13"/>
      <c r="P4995">
        <f>_xlfn.IFS(K4994&lt;0,MIN(L4994:L5008),K4994&gt;0,MAX(L4994:L5008))/S4973</f>
        <v>-0.20888756780858023</v>
      </c>
      <c r="Q4995">
        <f>_xlfn.IFS(K4994&lt;0,MAX(L4994:L5008),K4994&gt;0,MIN(L4994:L5008))/S4973</f>
        <v>0.6257709742141585</v>
      </c>
      <c r="S4995" s="13">
        <f>MIN(H4994:H5010)</f>
        <v>12706.6</v>
      </c>
      <c r="X4995">
        <f t="shared" si="2399"/>
        <v>26.860000000000582</v>
      </c>
      <c r="Y4995">
        <f t="shared" si="2400"/>
        <v>0</v>
      </c>
      <c r="Z4995">
        <f t="shared" si="2401"/>
        <v>0</v>
      </c>
      <c r="AA4995" s="22">
        <f t="shared" si="2402"/>
        <v>0.20888756780858023</v>
      </c>
      <c r="AB4995" s="22">
        <f t="shared" si="2403"/>
        <v>0.6257709742141585</v>
      </c>
      <c r="AC4995" s="22">
        <f t="shared" si="2404"/>
        <v>0</v>
      </c>
      <c r="AD4995" s="22">
        <f t="shared" si="2405"/>
        <v>0</v>
      </c>
    </row>
    <row r="4996" spans="3:30" x14ac:dyDescent="0.25">
      <c r="E4996" s="12">
        <v>43224.416666666664</v>
      </c>
      <c r="F4996" s="10">
        <v>12724.03</v>
      </c>
      <c r="G4996" s="10">
        <v>12769.55</v>
      </c>
      <c r="H4996" s="10">
        <v>12721.54</v>
      </c>
      <c r="I4996" s="10">
        <v>12748.47</v>
      </c>
      <c r="K4996" s="13">
        <f t="shared" si="2396"/>
        <v>24.43999999999869</v>
      </c>
      <c r="L4996" s="13">
        <f t="shared" si="2406"/>
        <v>-2.4200000000018917</v>
      </c>
      <c r="M4996" s="13">
        <f t="shared" si="2397"/>
        <v>48.009999999998399</v>
      </c>
      <c r="N4996" s="13"/>
      <c r="S4996" s="13">
        <f>S4994-S4995</f>
        <v>184.80999999999949</v>
      </c>
      <c r="X4996">
        <f t="shared" si="2399"/>
        <v>24.43999999999869</v>
      </c>
      <c r="Y4996">
        <f t="shared" si="2400"/>
        <v>0</v>
      </c>
      <c r="Z4996">
        <f t="shared" si="2401"/>
        <v>184.80999999999949</v>
      </c>
      <c r="AA4996" s="22">
        <f t="shared" si="2402"/>
        <v>0</v>
      </c>
      <c r="AB4996" s="22">
        <f t="shared" si="2403"/>
        <v>0</v>
      </c>
      <c r="AC4996" s="22">
        <f t="shared" si="2404"/>
        <v>0</v>
      </c>
      <c r="AD4996" s="22">
        <f t="shared" si="2405"/>
        <v>0</v>
      </c>
    </row>
    <row r="4997" spans="3:30" x14ac:dyDescent="0.25">
      <c r="E4997" s="11">
        <v>43224.458333333336</v>
      </c>
      <c r="F4997" s="9">
        <v>12749.47</v>
      </c>
      <c r="G4997" s="9">
        <v>12760.22</v>
      </c>
      <c r="H4997" s="9">
        <v>12710.77</v>
      </c>
      <c r="I4997" s="9">
        <v>12723.78</v>
      </c>
      <c r="K4997" s="13">
        <f t="shared" si="2396"/>
        <v>-25.68999999999869</v>
      </c>
      <c r="L4997" s="13">
        <f t="shared" si="2406"/>
        <v>-28.110000000000582</v>
      </c>
      <c r="M4997" s="13">
        <f t="shared" si="2397"/>
        <v>49.449999999998909</v>
      </c>
      <c r="N4997" s="13"/>
      <c r="X4997">
        <f t="shared" si="2399"/>
        <v>25.68999999999869</v>
      </c>
      <c r="Y4997">
        <f t="shared" si="2400"/>
        <v>0</v>
      </c>
      <c r="Z4997">
        <f t="shared" si="2401"/>
        <v>0</v>
      </c>
      <c r="AA4997" s="22">
        <f t="shared" si="2402"/>
        <v>0</v>
      </c>
      <c r="AB4997" s="22">
        <f t="shared" si="2403"/>
        <v>0</v>
      </c>
      <c r="AC4997" s="22">
        <f t="shared" si="2404"/>
        <v>0</v>
      </c>
      <c r="AD4997" s="22">
        <f t="shared" si="2405"/>
        <v>0</v>
      </c>
    </row>
    <row r="4998" spans="3:30" x14ac:dyDescent="0.25">
      <c r="E4998" s="12">
        <v>43224.5</v>
      </c>
      <c r="F4998" s="10">
        <v>12723.28</v>
      </c>
      <c r="G4998" s="10">
        <v>12750.41</v>
      </c>
      <c r="H4998" s="10">
        <v>12706.6</v>
      </c>
      <c r="I4998" s="10">
        <v>12748.43</v>
      </c>
      <c r="K4998" s="13">
        <f t="shared" si="2396"/>
        <v>25.149999999999636</v>
      </c>
      <c r="L4998" s="13">
        <f t="shared" si="2406"/>
        <v>-2.9600000000009459</v>
      </c>
      <c r="M4998" s="13">
        <f t="shared" si="2397"/>
        <v>43.809999999999491</v>
      </c>
      <c r="N4998" s="13"/>
      <c r="X4998">
        <f t="shared" si="2399"/>
        <v>25.149999999999636</v>
      </c>
      <c r="Y4998">
        <f t="shared" si="2400"/>
        <v>0</v>
      </c>
      <c r="Z4998">
        <f t="shared" si="2401"/>
        <v>0</v>
      </c>
      <c r="AA4998" s="22">
        <f t="shared" si="2402"/>
        <v>0</v>
      </c>
      <c r="AB4998" s="22">
        <f t="shared" si="2403"/>
        <v>0</v>
      </c>
      <c r="AC4998" s="22">
        <f t="shared" si="2404"/>
        <v>0</v>
      </c>
      <c r="AD4998" s="22">
        <f t="shared" si="2405"/>
        <v>0</v>
      </c>
    </row>
    <row r="4999" spans="3:30" x14ac:dyDescent="0.25">
      <c r="E4999" s="11">
        <v>43224.541666666664</v>
      </c>
      <c r="F4999" s="9">
        <v>12748.18</v>
      </c>
      <c r="G4999" s="9">
        <v>12761.8</v>
      </c>
      <c r="H4999" s="9">
        <v>12735.85</v>
      </c>
      <c r="I4999" s="9">
        <v>12745.5</v>
      </c>
      <c r="K4999" s="13">
        <f t="shared" si="2396"/>
        <v>-2.680000000000291</v>
      </c>
      <c r="L4999" s="13">
        <f t="shared" si="2406"/>
        <v>-5.6400000000012369</v>
      </c>
      <c r="M4999" s="13">
        <f t="shared" si="2397"/>
        <v>25.949999999998909</v>
      </c>
      <c r="N4999" s="13"/>
      <c r="X4999">
        <f t="shared" si="2399"/>
        <v>2.680000000000291</v>
      </c>
      <c r="Y4999">
        <f t="shared" si="2400"/>
        <v>0</v>
      </c>
      <c r="Z4999">
        <f t="shared" si="2401"/>
        <v>0</v>
      </c>
      <c r="AA4999" s="22">
        <f t="shared" si="2402"/>
        <v>0</v>
      </c>
      <c r="AB4999" s="22">
        <f t="shared" si="2403"/>
        <v>0</v>
      </c>
      <c r="AC4999" s="22">
        <f t="shared" si="2404"/>
        <v>0</v>
      </c>
      <c r="AD4999" s="22">
        <f t="shared" si="2405"/>
        <v>0</v>
      </c>
    </row>
    <row r="5000" spans="3:30" x14ac:dyDescent="0.25">
      <c r="E5000" s="12">
        <v>43224.583333333336</v>
      </c>
      <c r="F5000" s="10">
        <v>12746.25</v>
      </c>
      <c r="G5000" s="10">
        <v>12754.01</v>
      </c>
      <c r="H5000" s="10">
        <v>12730.14</v>
      </c>
      <c r="I5000" s="10">
        <v>12731.43</v>
      </c>
      <c r="K5000" s="13">
        <f t="shared" si="2396"/>
        <v>-14.819999999999709</v>
      </c>
      <c r="L5000" s="13">
        <f t="shared" si="2406"/>
        <v>-20.460000000000946</v>
      </c>
      <c r="M5000" s="13">
        <f t="shared" si="2397"/>
        <v>23.8700000000008</v>
      </c>
      <c r="N5000" s="13"/>
      <c r="X5000">
        <f t="shared" si="2399"/>
        <v>14.819999999999709</v>
      </c>
      <c r="Y5000">
        <f t="shared" si="2400"/>
        <v>0</v>
      </c>
      <c r="Z5000">
        <f t="shared" si="2401"/>
        <v>0</v>
      </c>
      <c r="AA5000" s="22">
        <f t="shared" si="2402"/>
        <v>0</v>
      </c>
      <c r="AB5000" s="22">
        <f t="shared" si="2403"/>
        <v>0</v>
      </c>
      <c r="AC5000" s="22">
        <f t="shared" si="2404"/>
        <v>0</v>
      </c>
      <c r="AD5000" s="22">
        <f t="shared" si="2405"/>
        <v>0</v>
      </c>
    </row>
    <row r="5001" spans="3:30" x14ac:dyDescent="0.25">
      <c r="E5001" s="11">
        <v>43224.625</v>
      </c>
      <c r="F5001" s="9">
        <v>12732.43</v>
      </c>
      <c r="G5001" s="9">
        <v>12750.92</v>
      </c>
      <c r="H5001" s="9">
        <v>12712.96</v>
      </c>
      <c r="I5001" s="9">
        <v>12724.82</v>
      </c>
      <c r="K5001" s="13">
        <f t="shared" si="2396"/>
        <v>-7.6100000000005821</v>
      </c>
      <c r="L5001" s="13">
        <f t="shared" si="2406"/>
        <v>-28.070000000001528</v>
      </c>
      <c r="M5001" s="13">
        <f t="shared" si="2397"/>
        <v>37.960000000000946</v>
      </c>
      <c r="N5001" s="13"/>
      <c r="X5001">
        <f t="shared" si="2399"/>
        <v>7.6100000000005821</v>
      </c>
      <c r="Y5001">
        <f t="shared" si="2400"/>
        <v>0</v>
      </c>
      <c r="Z5001">
        <f t="shared" si="2401"/>
        <v>0</v>
      </c>
      <c r="AA5001" s="22">
        <f t="shared" si="2402"/>
        <v>0</v>
      </c>
      <c r="AB5001" s="22">
        <f t="shared" si="2403"/>
        <v>0</v>
      </c>
      <c r="AC5001" s="22">
        <f t="shared" si="2404"/>
        <v>0</v>
      </c>
      <c r="AD5001" s="22">
        <f t="shared" si="2405"/>
        <v>0</v>
      </c>
    </row>
    <row r="5002" spans="3:30" x14ac:dyDescent="0.25">
      <c r="E5002" s="12">
        <v>43224.666666666664</v>
      </c>
      <c r="F5002" s="10">
        <v>12723.82</v>
      </c>
      <c r="G5002" s="10">
        <v>12763.21</v>
      </c>
      <c r="H5002" s="10">
        <v>12710.45</v>
      </c>
      <c r="I5002" s="10">
        <v>12760.3</v>
      </c>
      <c r="K5002" s="13">
        <f t="shared" si="2396"/>
        <v>36.479999999999563</v>
      </c>
      <c r="L5002" s="13">
        <f t="shared" si="2406"/>
        <v>8.4099999999980355</v>
      </c>
      <c r="M5002" s="13">
        <f t="shared" si="2397"/>
        <v>52.759999999998399</v>
      </c>
      <c r="N5002" s="13"/>
      <c r="X5002">
        <f t="shared" si="2399"/>
        <v>36.479999999999563</v>
      </c>
      <c r="Y5002">
        <f t="shared" si="2400"/>
        <v>0</v>
      </c>
      <c r="Z5002">
        <f t="shared" si="2401"/>
        <v>0</v>
      </c>
      <c r="AA5002" s="22">
        <f t="shared" si="2402"/>
        <v>0</v>
      </c>
      <c r="AB5002" s="22">
        <f t="shared" si="2403"/>
        <v>0</v>
      </c>
      <c r="AC5002" s="22">
        <f t="shared" si="2404"/>
        <v>0</v>
      </c>
      <c r="AD5002" s="22">
        <f t="shared" si="2405"/>
        <v>0</v>
      </c>
    </row>
    <row r="5003" spans="3:30" x14ac:dyDescent="0.25">
      <c r="E5003" s="11">
        <v>43224.708333333336</v>
      </c>
      <c r="F5003" s="9">
        <v>12762.05</v>
      </c>
      <c r="G5003" s="9">
        <v>12803.3</v>
      </c>
      <c r="H5003" s="9">
        <v>12750.73</v>
      </c>
      <c r="I5003" s="9">
        <v>12791.1</v>
      </c>
      <c r="K5003" s="13">
        <f t="shared" si="2396"/>
        <v>29.050000000001091</v>
      </c>
      <c r="L5003" s="13">
        <f t="shared" si="2406"/>
        <v>37.459999999999127</v>
      </c>
      <c r="M5003" s="13">
        <f t="shared" si="2397"/>
        <v>52.569999999999709</v>
      </c>
      <c r="N5003" s="13"/>
      <c r="X5003">
        <f t="shared" si="2399"/>
        <v>29.050000000001091</v>
      </c>
      <c r="Y5003">
        <f t="shared" si="2400"/>
        <v>0</v>
      </c>
      <c r="Z5003">
        <f t="shared" si="2401"/>
        <v>0</v>
      </c>
      <c r="AA5003" s="22">
        <f t="shared" si="2402"/>
        <v>0</v>
      </c>
      <c r="AB5003" s="22">
        <f t="shared" si="2403"/>
        <v>0</v>
      </c>
      <c r="AC5003" s="22">
        <f t="shared" si="2404"/>
        <v>0</v>
      </c>
      <c r="AD5003" s="22">
        <f t="shared" si="2405"/>
        <v>0</v>
      </c>
    </row>
    <row r="5004" spans="3:30" x14ac:dyDescent="0.25">
      <c r="E5004" s="12">
        <v>43224.75</v>
      </c>
      <c r="F5004" s="10">
        <v>12791.34</v>
      </c>
      <c r="G5004" s="10">
        <v>12824.63</v>
      </c>
      <c r="H5004" s="10">
        <v>12783.81</v>
      </c>
      <c r="I5004" s="10">
        <v>12811.54</v>
      </c>
      <c r="K5004" s="13">
        <f t="shared" si="2396"/>
        <v>20.200000000000728</v>
      </c>
      <c r="L5004" s="13">
        <f t="shared" si="2406"/>
        <v>57.659999999999854</v>
      </c>
      <c r="M5004" s="13">
        <f t="shared" si="2397"/>
        <v>40.819999999999709</v>
      </c>
      <c r="N5004" s="13"/>
      <c r="X5004">
        <f t="shared" si="2399"/>
        <v>20.200000000000728</v>
      </c>
      <c r="Y5004">
        <f t="shared" si="2400"/>
        <v>0</v>
      </c>
      <c r="Z5004">
        <f t="shared" si="2401"/>
        <v>0</v>
      </c>
      <c r="AA5004" s="22">
        <f t="shared" si="2402"/>
        <v>0</v>
      </c>
      <c r="AB5004" s="22">
        <f t="shared" si="2403"/>
        <v>0</v>
      </c>
      <c r="AC5004" s="22">
        <f t="shared" si="2404"/>
        <v>0</v>
      </c>
      <c r="AD5004" s="22">
        <f t="shared" si="2405"/>
        <v>0</v>
      </c>
    </row>
    <row r="5005" spans="3:30" x14ac:dyDescent="0.25">
      <c r="E5005" s="11">
        <v>43224.791666666664</v>
      </c>
      <c r="F5005" s="9">
        <v>12811.29</v>
      </c>
      <c r="G5005" s="9">
        <v>12827.62</v>
      </c>
      <c r="H5005" s="9">
        <v>12807.28</v>
      </c>
      <c r="I5005" s="9">
        <v>12822.58</v>
      </c>
      <c r="K5005" s="13">
        <f t="shared" si="2396"/>
        <v>11.289999999999054</v>
      </c>
      <c r="L5005" s="13">
        <f t="shared" si="2406"/>
        <v>68.949999999998909</v>
      </c>
      <c r="M5005" s="13">
        <f t="shared" si="2397"/>
        <v>20.340000000000146</v>
      </c>
      <c r="N5005" s="13"/>
      <c r="X5005">
        <f t="shared" si="2399"/>
        <v>11.289999999999054</v>
      </c>
      <c r="Y5005">
        <f t="shared" si="2400"/>
        <v>0</v>
      </c>
      <c r="Z5005">
        <f t="shared" si="2401"/>
        <v>0</v>
      </c>
      <c r="AA5005" s="22">
        <f t="shared" si="2402"/>
        <v>0</v>
      </c>
      <c r="AB5005" s="22">
        <f t="shared" si="2403"/>
        <v>0</v>
      </c>
      <c r="AC5005" s="22">
        <f t="shared" si="2404"/>
        <v>0</v>
      </c>
      <c r="AD5005" s="22">
        <f t="shared" si="2405"/>
        <v>0</v>
      </c>
    </row>
    <row r="5006" spans="3:30" x14ac:dyDescent="0.25">
      <c r="E5006" s="12">
        <v>43224.833333333336</v>
      </c>
      <c r="F5006" s="10">
        <v>12823.08</v>
      </c>
      <c r="G5006" s="10">
        <v>12835.83</v>
      </c>
      <c r="H5006" s="10">
        <v>12817.84</v>
      </c>
      <c r="I5006" s="10">
        <v>12834.58</v>
      </c>
      <c r="K5006" s="13">
        <f t="shared" si="2396"/>
        <v>11.5</v>
      </c>
      <c r="L5006" s="13">
        <f t="shared" si="2406"/>
        <v>80.449999999998909</v>
      </c>
      <c r="M5006" s="13">
        <f t="shared" si="2397"/>
        <v>17.989999999999782</v>
      </c>
      <c r="N5006" s="13"/>
      <c r="X5006">
        <f t="shared" si="2399"/>
        <v>11.5</v>
      </c>
      <c r="Y5006">
        <f t="shared" si="2400"/>
        <v>0</v>
      </c>
      <c r="Z5006">
        <f t="shared" si="2401"/>
        <v>0</v>
      </c>
      <c r="AA5006" s="22">
        <f t="shared" si="2402"/>
        <v>0</v>
      </c>
      <c r="AB5006" s="22">
        <f t="shared" si="2403"/>
        <v>0</v>
      </c>
      <c r="AC5006" s="22">
        <f t="shared" si="2404"/>
        <v>0</v>
      </c>
      <c r="AD5006" s="22">
        <f t="shared" si="2405"/>
        <v>0</v>
      </c>
    </row>
    <row r="5007" spans="3:30" x14ac:dyDescent="0.25">
      <c r="E5007" s="11">
        <v>43224.875</v>
      </c>
      <c r="F5007" s="9">
        <v>12834.08</v>
      </c>
      <c r="G5007" s="9">
        <v>12849.33</v>
      </c>
      <c r="H5007" s="9">
        <v>12830.86</v>
      </c>
      <c r="I5007" s="9">
        <v>12837.84</v>
      </c>
      <c r="K5007" s="13">
        <f t="shared" si="2396"/>
        <v>3.7600000000002183</v>
      </c>
      <c r="L5007" s="13">
        <f t="shared" si="2406"/>
        <v>84.209999999999127</v>
      </c>
      <c r="M5007" s="13">
        <f t="shared" si="2397"/>
        <v>18.469999999999345</v>
      </c>
      <c r="N5007" s="13"/>
      <c r="X5007">
        <f t="shared" si="2399"/>
        <v>3.7600000000002183</v>
      </c>
      <c r="Y5007">
        <f t="shared" si="2400"/>
        <v>0</v>
      </c>
      <c r="Z5007">
        <f t="shared" si="2401"/>
        <v>0</v>
      </c>
      <c r="AA5007" s="22">
        <f t="shared" si="2402"/>
        <v>0</v>
      </c>
      <c r="AB5007" s="22">
        <f t="shared" si="2403"/>
        <v>0</v>
      </c>
      <c r="AC5007" s="22">
        <f t="shared" si="2404"/>
        <v>0</v>
      </c>
      <c r="AD5007" s="22">
        <f t="shared" si="2405"/>
        <v>0</v>
      </c>
    </row>
    <row r="5008" spans="3:30" x14ac:dyDescent="0.25">
      <c r="E5008" s="12">
        <v>43224.916666666664</v>
      </c>
      <c r="F5008" s="10">
        <v>12838.09</v>
      </c>
      <c r="G5008" s="10">
        <v>12846.34</v>
      </c>
      <c r="H5008" s="10">
        <v>12827.37</v>
      </c>
      <c r="I5008" s="10">
        <v>12832.11</v>
      </c>
      <c r="K5008" s="13">
        <f t="shared" si="2396"/>
        <v>-5.9799999999995634</v>
      </c>
      <c r="L5008" s="13">
        <f t="shared" si="2406"/>
        <v>78.229999999999563</v>
      </c>
      <c r="M5008" s="13">
        <f t="shared" si="2397"/>
        <v>18.969999999999345</v>
      </c>
      <c r="N5008" s="13"/>
      <c r="X5008">
        <f t="shared" si="2399"/>
        <v>5.9799999999995634</v>
      </c>
      <c r="Y5008">
        <f t="shared" si="2400"/>
        <v>0</v>
      </c>
      <c r="Z5008">
        <f t="shared" si="2401"/>
        <v>0</v>
      </c>
      <c r="AA5008" s="22">
        <f t="shared" si="2402"/>
        <v>0</v>
      </c>
      <c r="AB5008" s="22">
        <f t="shared" si="2403"/>
        <v>0</v>
      </c>
      <c r="AC5008" s="22">
        <f t="shared" si="2404"/>
        <v>0</v>
      </c>
      <c r="AD5008" s="22">
        <f t="shared" si="2405"/>
        <v>0</v>
      </c>
    </row>
    <row r="5009" spans="3:30" hidden="1" x14ac:dyDescent="0.25">
      <c r="E5009" s="11">
        <v>43227.041666666664</v>
      </c>
      <c r="F5009" s="9">
        <v>12833.76</v>
      </c>
      <c r="G5009" s="9">
        <v>12859.95</v>
      </c>
      <c r="H5009" s="9">
        <v>12833.76</v>
      </c>
      <c r="I5009" s="9">
        <v>12855.14</v>
      </c>
    </row>
    <row r="5010" spans="3:30" hidden="1" x14ac:dyDescent="0.25">
      <c r="E5010" s="12">
        <v>43227.083333333336</v>
      </c>
      <c r="F5010" s="10">
        <v>12856.35</v>
      </c>
      <c r="G5010" s="10">
        <v>12891.41</v>
      </c>
      <c r="H5010" s="10">
        <v>12854.44</v>
      </c>
      <c r="I5010" s="10">
        <v>12873.03</v>
      </c>
    </row>
    <row r="5011" spans="3:30" hidden="1" x14ac:dyDescent="0.25">
      <c r="E5011" s="11">
        <v>43227.125</v>
      </c>
      <c r="F5011" s="9">
        <v>12873.03</v>
      </c>
      <c r="G5011" s="9">
        <v>12873.04</v>
      </c>
      <c r="H5011" s="9">
        <v>12857.36</v>
      </c>
      <c r="I5011" s="9">
        <v>12869.43</v>
      </c>
    </row>
    <row r="5012" spans="3:30" hidden="1" x14ac:dyDescent="0.25">
      <c r="E5012" s="12">
        <v>43227.166666666664</v>
      </c>
      <c r="F5012" s="10">
        <v>12869.55</v>
      </c>
      <c r="G5012" s="10">
        <v>12871.96</v>
      </c>
      <c r="H5012" s="10">
        <v>12848.06</v>
      </c>
      <c r="I5012" s="10">
        <v>12865.15</v>
      </c>
    </row>
    <row r="5013" spans="3:30" hidden="1" x14ac:dyDescent="0.25">
      <c r="E5013" s="11">
        <v>43227.208333333336</v>
      </c>
      <c r="F5013" s="9">
        <v>12865.15</v>
      </c>
      <c r="G5013" s="9">
        <v>12887.45</v>
      </c>
      <c r="H5013" s="9">
        <v>12862.74</v>
      </c>
      <c r="I5013" s="9">
        <v>12885.04</v>
      </c>
    </row>
    <row r="5014" spans="3:30" hidden="1" x14ac:dyDescent="0.25">
      <c r="E5014" s="12">
        <v>43227.25</v>
      </c>
      <c r="F5014" s="10">
        <v>12885.04</v>
      </c>
      <c r="G5014" s="10">
        <v>12888.87</v>
      </c>
      <c r="H5014" s="10">
        <v>12877.23</v>
      </c>
      <c r="I5014" s="10">
        <v>12879.64</v>
      </c>
    </row>
    <row r="5015" spans="3:30" hidden="1" x14ac:dyDescent="0.25">
      <c r="E5015" s="11">
        <v>43227.291666666664</v>
      </c>
      <c r="F5015" s="9">
        <v>12879.64</v>
      </c>
      <c r="G5015" s="9">
        <v>12886.88</v>
      </c>
      <c r="H5015" s="9">
        <v>12875.85</v>
      </c>
      <c r="I5015" s="9">
        <v>12879.5</v>
      </c>
    </row>
    <row r="5016" spans="3:30" x14ac:dyDescent="0.25">
      <c r="C5016">
        <v>1</v>
      </c>
      <c r="E5016" s="12">
        <v>43227.333333333336</v>
      </c>
      <c r="F5016" s="10">
        <v>12880.5</v>
      </c>
      <c r="G5016" s="10">
        <v>12881.71</v>
      </c>
      <c r="H5016" s="10">
        <v>12866.54</v>
      </c>
      <c r="I5016" s="10">
        <v>12867.97</v>
      </c>
      <c r="K5016" s="13">
        <f t="shared" ref="K5016:K5030" si="2407">I5016-F5016</f>
        <v>-12.530000000000655</v>
      </c>
      <c r="L5016" s="13">
        <v>0</v>
      </c>
      <c r="M5016" s="13">
        <f t="shared" ref="M5016:M5030" si="2408">G5016-H5016</f>
        <v>15.169999999998254</v>
      </c>
      <c r="N5016" s="13">
        <f>I5030-F5016</f>
        <v>44.860000000000582</v>
      </c>
      <c r="O5016" s="18">
        <f>IF(K5016*N5016&gt;0,1,0)</f>
        <v>0</v>
      </c>
      <c r="S5016" s="13">
        <f>MAX(G5016:G5032)</f>
        <v>12963.41</v>
      </c>
      <c r="X5016">
        <f t="shared" ref="X5016:X5030" si="2409">ABS(K5016)</f>
        <v>12.530000000000655</v>
      </c>
      <c r="Y5016">
        <f t="shared" ref="Y5016:Y5030" si="2410">ABS(N5016)</f>
        <v>44.860000000000582</v>
      </c>
      <c r="Z5016">
        <f t="shared" ref="Z5016:Z5030" si="2411">IF(S5016&lt;1000,ABS(S5016),0)</f>
        <v>0</v>
      </c>
      <c r="AA5016" s="22">
        <f t="shared" ref="AA5016:AA5030" si="2412">ABS(P5016)</f>
        <v>0</v>
      </c>
      <c r="AB5016" s="22">
        <f t="shared" ref="AB5016:AB5030" si="2413">ABS(Q5016)</f>
        <v>0</v>
      </c>
      <c r="AC5016" s="22">
        <f t="shared" ref="AC5016:AC5030" si="2414">IF(O5016=1,ABS(P5017),0)</f>
        <v>0</v>
      </c>
      <c r="AD5016" s="22">
        <f t="shared" ref="AD5016:AD5030" si="2415">IF(O5016=0,ABS(Q5017),0)</f>
        <v>0.5146366538607362</v>
      </c>
    </row>
    <row r="5017" spans="3:30" x14ac:dyDescent="0.25">
      <c r="E5017" s="11">
        <v>43227.375</v>
      </c>
      <c r="F5017" s="9">
        <v>12862.9</v>
      </c>
      <c r="G5017" s="9">
        <v>12863.64</v>
      </c>
      <c r="H5017" s="9">
        <v>12821.23</v>
      </c>
      <c r="I5017" s="9">
        <v>12824.78</v>
      </c>
      <c r="K5017" s="13">
        <f t="shared" si="2407"/>
        <v>-38.119999999998981</v>
      </c>
      <c r="L5017" s="13">
        <f t="shared" ref="L5017:L5030" si="2416">L5016+K5017</f>
        <v>-38.119999999998981</v>
      </c>
      <c r="M5017" s="13">
        <f t="shared" si="2408"/>
        <v>42.409999999999854</v>
      </c>
      <c r="N5017" s="13"/>
      <c r="P5017">
        <f>_xlfn.IFS(K5016&lt;0,MIN(L5016:L5030),K5016&gt;0,MAX(L5016:L5030))/S4996</f>
        <v>-0.20626589470266266</v>
      </c>
      <c r="Q5017">
        <f>_xlfn.IFS(K5016&lt;0,MAX(L5016:L5030),K5016&gt;0,MIN(L5016:L5030))/S4996</f>
        <v>0.5146366538607362</v>
      </c>
      <c r="S5017" s="13">
        <f>MIN(H5016:H5032)</f>
        <v>12811.89</v>
      </c>
      <c r="X5017">
        <f t="shared" si="2409"/>
        <v>38.119999999998981</v>
      </c>
      <c r="Y5017">
        <f t="shared" si="2410"/>
        <v>0</v>
      </c>
      <c r="Z5017">
        <f t="shared" si="2411"/>
        <v>0</v>
      </c>
      <c r="AA5017" s="22">
        <f t="shared" si="2412"/>
        <v>0.20626589470266266</v>
      </c>
      <c r="AB5017" s="22">
        <f t="shared" si="2413"/>
        <v>0.5146366538607362</v>
      </c>
      <c r="AC5017" s="22">
        <f t="shared" si="2414"/>
        <v>0</v>
      </c>
      <c r="AD5017" s="22">
        <f t="shared" si="2415"/>
        <v>0</v>
      </c>
    </row>
    <row r="5018" spans="3:30" x14ac:dyDescent="0.25">
      <c r="E5018" s="12">
        <v>43227.416666666664</v>
      </c>
      <c r="F5018" s="10">
        <v>12825.31</v>
      </c>
      <c r="G5018" s="10">
        <v>12851.31</v>
      </c>
      <c r="H5018" s="10">
        <v>12811.89</v>
      </c>
      <c r="I5018" s="10">
        <v>12830.89</v>
      </c>
      <c r="K5018" s="13">
        <f t="shared" si="2407"/>
        <v>5.5799999999999272</v>
      </c>
      <c r="L5018" s="13">
        <f t="shared" si="2416"/>
        <v>-32.539999999999054</v>
      </c>
      <c r="M5018" s="13">
        <f t="shared" si="2408"/>
        <v>39.420000000000073</v>
      </c>
      <c r="N5018" s="13"/>
      <c r="S5018" s="13">
        <f>S5016-S5017</f>
        <v>151.52000000000044</v>
      </c>
      <c r="X5018">
        <f t="shared" si="2409"/>
        <v>5.5799999999999272</v>
      </c>
      <c r="Y5018">
        <f t="shared" si="2410"/>
        <v>0</v>
      </c>
      <c r="Z5018">
        <f t="shared" si="2411"/>
        <v>151.52000000000044</v>
      </c>
      <c r="AA5018" s="22">
        <f t="shared" si="2412"/>
        <v>0</v>
      </c>
      <c r="AB5018" s="22">
        <f t="shared" si="2413"/>
        <v>0</v>
      </c>
      <c r="AC5018" s="22">
        <f t="shared" si="2414"/>
        <v>0</v>
      </c>
      <c r="AD5018" s="22">
        <f t="shared" si="2415"/>
        <v>0</v>
      </c>
    </row>
    <row r="5019" spans="3:30" x14ac:dyDescent="0.25">
      <c r="E5019" s="11">
        <v>43227.458333333336</v>
      </c>
      <c r="F5019" s="9">
        <v>12830.9</v>
      </c>
      <c r="G5019" s="9">
        <v>12868.76</v>
      </c>
      <c r="H5019" s="9">
        <v>12829.41</v>
      </c>
      <c r="I5019" s="9">
        <v>12859.18</v>
      </c>
      <c r="K5019" s="13">
        <f t="shared" si="2407"/>
        <v>28.280000000000655</v>
      </c>
      <c r="L5019" s="13">
        <f t="shared" si="2416"/>
        <v>-4.2599999999983993</v>
      </c>
      <c r="M5019" s="13">
        <f t="shared" si="2408"/>
        <v>39.350000000000364</v>
      </c>
      <c r="N5019" s="13"/>
      <c r="X5019">
        <f t="shared" si="2409"/>
        <v>28.280000000000655</v>
      </c>
      <c r="Y5019">
        <f t="shared" si="2410"/>
        <v>0</v>
      </c>
      <c r="Z5019">
        <f t="shared" si="2411"/>
        <v>0</v>
      </c>
      <c r="AA5019" s="22">
        <f t="shared" si="2412"/>
        <v>0</v>
      </c>
      <c r="AB5019" s="22">
        <f t="shared" si="2413"/>
        <v>0</v>
      </c>
      <c r="AC5019" s="22">
        <f t="shared" si="2414"/>
        <v>0</v>
      </c>
      <c r="AD5019" s="22">
        <f t="shared" si="2415"/>
        <v>0</v>
      </c>
    </row>
    <row r="5020" spans="3:30" x14ac:dyDescent="0.25">
      <c r="E5020" s="12">
        <v>43227.5</v>
      </c>
      <c r="F5020" s="10">
        <v>12859.43</v>
      </c>
      <c r="G5020" s="10">
        <v>12876.45</v>
      </c>
      <c r="H5020" s="10">
        <v>12854.39</v>
      </c>
      <c r="I5020" s="10">
        <v>12865.48</v>
      </c>
      <c r="K5020" s="13">
        <f t="shared" si="2407"/>
        <v>6.0499999999992724</v>
      </c>
      <c r="L5020" s="13">
        <f t="shared" si="2416"/>
        <v>1.7900000000008731</v>
      </c>
      <c r="M5020" s="13">
        <f t="shared" si="2408"/>
        <v>22.06000000000131</v>
      </c>
      <c r="N5020" s="13"/>
      <c r="X5020">
        <f t="shared" si="2409"/>
        <v>6.0499999999992724</v>
      </c>
      <c r="Y5020">
        <f t="shared" si="2410"/>
        <v>0</v>
      </c>
      <c r="Z5020">
        <f t="shared" si="2411"/>
        <v>0</v>
      </c>
      <c r="AA5020" s="22">
        <f t="shared" si="2412"/>
        <v>0</v>
      </c>
      <c r="AB5020" s="22">
        <f t="shared" si="2413"/>
        <v>0</v>
      </c>
      <c r="AC5020" s="22">
        <f t="shared" si="2414"/>
        <v>0</v>
      </c>
      <c r="AD5020" s="22">
        <f t="shared" si="2415"/>
        <v>0</v>
      </c>
    </row>
    <row r="5021" spans="3:30" x14ac:dyDescent="0.25">
      <c r="E5021" s="11">
        <v>43227.541666666664</v>
      </c>
      <c r="F5021" s="9">
        <v>12864.98</v>
      </c>
      <c r="G5021" s="9">
        <v>12890.26</v>
      </c>
      <c r="H5021" s="9">
        <v>12853.54</v>
      </c>
      <c r="I5021" s="9">
        <v>12878.17</v>
      </c>
      <c r="K5021" s="13">
        <f t="shared" si="2407"/>
        <v>13.190000000000509</v>
      </c>
      <c r="L5021" s="13">
        <f t="shared" si="2416"/>
        <v>14.980000000001382</v>
      </c>
      <c r="M5021" s="13">
        <f t="shared" si="2408"/>
        <v>36.719999999999345</v>
      </c>
      <c r="N5021" s="13"/>
      <c r="X5021">
        <f t="shared" si="2409"/>
        <v>13.190000000000509</v>
      </c>
      <c r="Y5021">
        <f t="shared" si="2410"/>
        <v>0</v>
      </c>
      <c r="Z5021">
        <f t="shared" si="2411"/>
        <v>0</v>
      </c>
      <c r="AA5021" s="22">
        <f t="shared" si="2412"/>
        <v>0</v>
      </c>
      <c r="AB5021" s="22">
        <f t="shared" si="2413"/>
        <v>0</v>
      </c>
      <c r="AC5021" s="22">
        <f t="shared" si="2414"/>
        <v>0</v>
      </c>
      <c r="AD5021" s="22">
        <f t="shared" si="2415"/>
        <v>0</v>
      </c>
    </row>
    <row r="5022" spans="3:30" x14ac:dyDescent="0.25">
      <c r="E5022" s="12">
        <v>43227.583333333336</v>
      </c>
      <c r="F5022" s="10">
        <v>12877.92</v>
      </c>
      <c r="G5022" s="10">
        <v>12898.53</v>
      </c>
      <c r="H5022" s="10">
        <v>12869.79</v>
      </c>
      <c r="I5022" s="10">
        <v>12894.05</v>
      </c>
      <c r="K5022" s="13">
        <f t="shared" si="2407"/>
        <v>16.1299999999992</v>
      </c>
      <c r="L5022" s="13">
        <f t="shared" si="2416"/>
        <v>31.110000000000582</v>
      </c>
      <c r="M5022" s="13">
        <f t="shared" si="2408"/>
        <v>28.739999999999782</v>
      </c>
      <c r="N5022" s="13"/>
      <c r="X5022">
        <f t="shared" si="2409"/>
        <v>16.1299999999992</v>
      </c>
      <c r="Y5022">
        <f t="shared" si="2410"/>
        <v>0</v>
      </c>
      <c r="Z5022">
        <f t="shared" si="2411"/>
        <v>0</v>
      </c>
      <c r="AA5022" s="22">
        <f t="shared" si="2412"/>
        <v>0</v>
      </c>
      <c r="AB5022" s="22">
        <f t="shared" si="2413"/>
        <v>0</v>
      </c>
      <c r="AC5022" s="22">
        <f t="shared" si="2414"/>
        <v>0</v>
      </c>
      <c r="AD5022" s="22">
        <f t="shared" si="2415"/>
        <v>0</v>
      </c>
    </row>
    <row r="5023" spans="3:30" x14ac:dyDescent="0.25">
      <c r="E5023" s="11">
        <v>43227.625</v>
      </c>
      <c r="F5023" s="9">
        <v>12893.8</v>
      </c>
      <c r="G5023" s="9">
        <v>12920.3</v>
      </c>
      <c r="H5023" s="9">
        <v>12890.64</v>
      </c>
      <c r="I5023" s="9">
        <v>12916.44</v>
      </c>
      <c r="K5023" s="13">
        <f t="shared" si="2407"/>
        <v>22.640000000001237</v>
      </c>
      <c r="L5023" s="13">
        <f t="shared" si="2416"/>
        <v>53.750000000001819</v>
      </c>
      <c r="M5023" s="13">
        <f t="shared" si="2408"/>
        <v>29.659999999999854</v>
      </c>
      <c r="N5023" s="13"/>
      <c r="X5023">
        <f t="shared" si="2409"/>
        <v>22.640000000001237</v>
      </c>
      <c r="Y5023">
        <f t="shared" si="2410"/>
        <v>0</v>
      </c>
      <c r="Z5023">
        <f t="shared" si="2411"/>
        <v>0</v>
      </c>
      <c r="AA5023" s="22">
        <f t="shared" si="2412"/>
        <v>0</v>
      </c>
      <c r="AB5023" s="22">
        <f t="shared" si="2413"/>
        <v>0</v>
      </c>
      <c r="AC5023" s="22">
        <f t="shared" si="2414"/>
        <v>0</v>
      </c>
      <c r="AD5023" s="22">
        <f t="shared" si="2415"/>
        <v>0</v>
      </c>
    </row>
    <row r="5024" spans="3:30" x14ac:dyDescent="0.25">
      <c r="E5024" s="12">
        <v>43227.666666666664</v>
      </c>
      <c r="F5024" s="10">
        <v>12916.18</v>
      </c>
      <c r="G5024" s="10">
        <v>12959.76</v>
      </c>
      <c r="H5024" s="10">
        <v>12915.93</v>
      </c>
      <c r="I5024" s="10">
        <v>12957.54</v>
      </c>
      <c r="K5024" s="13">
        <f t="shared" si="2407"/>
        <v>41.360000000000582</v>
      </c>
      <c r="L5024" s="13">
        <f t="shared" si="2416"/>
        <v>95.110000000002401</v>
      </c>
      <c r="M5024" s="13">
        <f t="shared" si="2408"/>
        <v>43.829999999999927</v>
      </c>
      <c r="N5024" s="13"/>
      <c r="X5024">
        <f t="shared" si="2409"/>
        <v>41.360000000000582</v>
      </c>
      <c r="Y5024">
        <f t="shared" si="2410"/>
        <v>0</v>
      </c>
      <c r="Z5024">
        <f t="shared" si="2411"/>
        <v>0</v>
      </c>
      <c r="AA5024" s="22">
        <f t="shared" si="2412"/>
        <v>0</v>
      </c>
      <c r="AB5024" s="22">
        <f t="shared" si="2413"/>
        <v>0</v>
      </c>
      <c r="AC5024" s="22">
        <f t="shared" si="2414"/>
        <v>0</v>
      </c>
      <c r="AD5024" s="22">
        <f t="shared" si="2415"/>
        <v>0</v>
      </c>
    </row>
    <row r="5025" spans="3:30" x14ac:dyDescent="0.25">
      <c r="E5025" s="11">
        <v>43227.708333333336</v>
      </c>
      <c r="F5025" s="9">
        <v>12957.04</v>
      </c>
      <c r="G5025" s="9">
        <v>12963.41</v>
      </c>
      <c r="H5025" s="9">
        <v>12919.3</v>
      </c>
      <c r="I5025" s="9">
        <v>12947.45</v>
      </c>
      <c r="K5025" s="13">
        <f t="shared" si="2407"/>
        <v>-9.5900000000001455</v>
      </c>
      <c r="L5025" s="13">
        <f t="shared" si="2416"/>
        <v>85.520000000002256</v>
      </c>
      <c r="M5025" s="13">
        <f t="shared" si="2408"/>
        <v>44.110000000000582</v>
      </c>
      <c r="N5025" s="13"/>
      <c r="X5025">
        <f t="shared" si="2409"/>
        <v>9.5900000000001455</v>
      </c>
      <c r="Y5025">
        <f t="shared" si="2410"/>
        <v>0</v>
      </c>
      <c r="Z5025">
        <f t="shared" si="2411"/>
        <v>0</v>
      </c>
      <c r="AA5025" s="22">
        <f t="shared" si="2412"/>
        <v>0</v>
      </c>
      <c r="AB5025" s="22">
        <f t="shared" si="2413"/>
        <v>0</v>
      </c>
      <c r="AC5025" s="22">
        <f t="shared" si="2414"/>
        <v>0</v>
      </c>
      <c r="AD5025" s="22">
        <f t="shared" si="2415"/>
        <v>0</v>
      </c>
    </row>
    <row r="5026" spans="3:30" x14ac:dyDescent="0.25">
      <c r="E5026" s="12">
        <v>43227.75</v>
      </c>
      <c r="F5026" s="10">
        <v>12946.95</v>
      </c>
      <c r="G5026" s="10">
        <v>12961.15</v>
      </c>
      <c r="H5026" s="10">
        <v>12936.12</v>
      </c>
      <c r="I5026" s="10">
        <v>12949.97</v>
      </c>
      <c r="K5026" s="13">
        <f t="shared" si="2407"/>
        <v>3.0199999999986176</v>
      </c>
      <c r="L5026" s="13">
        <f t="shared" si="2416"/>
        <v>88.540000000000873</v>
      </c>
      <c r="M5026" s="13">
        <f t="shared" si="2408"/>
        <v>25.029999999998836</v>
      </c>
      <c r="N5026" s="13"/>
      <c r="X5026">
        <f t="shared" si="2409"/>
        <v>3.0199999999986176</v>
      </c>
      <c r="Y5026">
        <f t="shared" si="2410"/>
        <v>0</v>
      </c>
      <c r="Z5026">
        <f t="shared" si="2411"/>
        <v>0</v>
      </c>
      <c r="AA5026" s="22">
        <f t="shared" si="2412"/>
        <v>0</v>
      </c>
      <c r="AB5026" s="22">
        <f t="shared" si="2413"/>
        <v>0</v>
      </c>
      <c r="AC5026" s="22">
        <f t="shared" si="2414"/>
        <v>0</v>
      </c>
      <c r="AD5026" s="22">
        <f t="shared" si="2415"/>
        <v>0</v>
      </c>
    </row>
    <row r="5027" spans="3:30" x14ac:dyDescent="0.25">
      <c r="E5027" s="11">
        <v>43227.791666666664</v>
      </c>
      <c r="F5027" s="9">
        <v>12950.47</v>
      </c>
      <c r="G5027" s="9">
        <v>12955.22</v>
      </c>
      <c r="H5027" s="9">
        <v>12938.59</v>
      </c>
      <c r="I5027" s="9">
        <v>12944.22</v>
      </c>
      <c r="K5027" s="13">
        <f t="shared" si="2407"/>
        <v>-6.25</v>
      </c>
      <c r="L5027" s="13">
        <f t="shared" si="2416"/>
        <v>82.290000000000873</v>
      </c>
      <c r="M5027" s="13">
        <f t="shared" si="2408"/>
        <v>16.6299999999992</v>
      </c>
      <c r="N5027" s="13"/>
      <c r="X5027">
        <f t="shared" si="2409"/>
        <v>6.25</v>
      </c>
      <c r="Y5027">
        <f t="shared" si="2410"/>
        <v>0</v>
      </c>
      <c r="Z5027">
        <f t="shared" si="2411"/>
        <v>0</v>
      </c>
      <c r="AA5027" s="22">
        <f t="shared" si="2412"/>
        <v>0</v>
      </c>
      <c r="AB5027" s="22">
        <f t="shared" si="2413"/>
        <v>0</v>
      </c>
      <c r="AC5027" s="22">
        <f t="shared" si="2414"/>
        <v>0</v>
      </c>
      <c r="AD5027" s="22">
        <f t="shared" si="2415"/>
        <v>0</v>
      </c>
    </row>
    <row r="5028" spans="3:30" x14ac:dyDescent="0.25">
      <c r="E5028" s="12">
        <v>43227.833333333336</v>
      </c>
      <c r="F5028" s="10">
        <v>12943.72</v>
      </c>
      <c r="G5028" s="10">
        <v>12945.47</v>
      </c>
      <c r="H5028" s="10">
        <v>12933.48</v>
      </c>
      <c r="I5028" s="10">
        <v>12938.73</v>
      </c>
      <c r="K5028" s="13">
        <f t="shared" si="2407"/>
        <v>-4.9899999999997817</v>
      </c>
      <c r="L5028" s="13">
        <f t="shared" si="2416"/>
        <v>77.300000000001091</v>
      </c>
      <c r="M5028" s="13">
        <f t="shared" si="2408"/>
        <v>11.989999999999782</v>
      </c>
      <c r="N5028" s="13"/>
      <c r="X5028">
        <f t="shared" si="2409"/>
        <v>4.9899999999997817</v>
      </c>
      <c r="Y5028">
        <f t="shared" si="2410"/>
        <v>0</v>
      </c>
      <c r="Z5028">
        <f t="shared" si="2411"/>
        <v>0</v>
      </c>
      <c r="AA5028" s="22">
        <f t="shared" si="2412"/>
        <v>0</v>
      </c>
      <c r="AB5028" s="22">
        <f t="shared" si="2413"/>
        <v>0</v>
      </c>
      <c r="AC5028" s="22">
        <f t="shared" si="2414"/>
        <v>0</v>
      </c>
      <c r="AD5028" s="22">
        <f t="shared" si="2415"/>
        <v>0</v>
      </c>
    </row>
    <row r="5029" spans="3:30" x14ac:dyDescent="0.25">
      <c r="E5029" s="11">
        <v>43227.875</v>
      </c>
      <c r="F5029" s="9">
        <v>12938.48</v>
      </c>
      <c r="G5029" s="9">
        <v>12944.98</v>
      </c>
      <c r="H5029" s="9">
        <v>12922.25</v>
      </c>
      <c r="I5029" s="9">
        <v>12926.25</v>
      </c>
      <c r="K5029" s="13">
        <f t="shared" si="2407"/>
        <v>-12.229999999999563</v>
      </c>
      <c r="L5029" s="13">
        <f t="shared" si="2416"/>
        <v>65.070000000001528</v>
      </c>
      <c r="M5029" s="13">
        <f t="shared" si="2408"/>
        <v>22.729999999999563</v>
      </c>
      <c r="N5029" s="13"/>
      <c r="X5029">
        <f t="shared" si="2409"/>
        <v>12.229999999999563</v>
      </c>
      <c r="Y5029">
        <f t="shared" si="2410"/>
        <v>0</v>
      </c>
      <c r="Z5029">
        <f t="shared" si="2411"/>
        <v>0</v>
      </c>
      <c r="AA5029" s="22">
        <f t="shared" si="2412"/>
        <v>0</v>
      </c>
      <c r="AB5029" s="22">
        <f t="shared" si="2413"/>
        <v>0</v>
      </c>
      <c r="AC5029" s="22">
        <f t="shared" si="2414"/>
        <v>0</v>
      </c>
      <c r="AD5029" s="22">
        <f t="shared" si="2415"/>
        <v>0</v>
      </c>
    </row>
    <row r="5030" spans="3:30" x14ac:dyDescent="0.25">
      <c r="E5030" s="12">
        <v>43227.916666666664</v>
      </c>
      <c r="F5030" s="10">
        <v>12926</v>
      </c>
      <c r="G5030" s="10">
        <v>12929.75</v>
      </c>
      <c r="H5030" s="10">
        <v>12899.52</v>
      </c>
      <c r="I5030" s="10">
        <v>12925.36</v>
      </c>
      <c r="K5030" s="13">
        <f t="shared" si="2407"/>
        <v>-0.63999999999941792</v>
      </c>
      <c r="L5030" s="13">
        <f t="shared" si="2416"/>
        <v>64.43000000000211</v>
      </c>
      <c r="M5030" s="13">
        <f t="shared" si="2408"/>
        <v>30.229999999999563</v>
      </c>
      <c r="N5030" s="13"/>
      <c r="X5030">
        <f t="shared" si="2409"/>
        <v>0.63999999999941792</v>
      </c>
      <c r="Y5030">
        <f t="shared" si="2410"/>
        <v>0</v>
      </c>
      <c r="Z5030">
        <f t="shared" si="2411"/>
        <v>0</v>
      </c>
      <c r="AA5030" s="22">
        <f t="shared" si="2412"/>
        <v>0</v>
      </c>
      <c r="AB5030" s="22">
        <f t="shared" si="2413"/>
        <v>0</v>
      </c>
      <c r="AC5030" s="22">
        <f t="shared" si="2414"/>
        <v>0</v>
      </c>
      <c r="AD5030" s="22">
        <f t="shared" si="2415"/>
        <v>0</v>
      </c>
    </row>
    <row r="5031" spans="3:30" hidden="1" x14ac:dyDescent="0.25">
      <c r="E5031" s="11">
        <v>43227.958333333336</v>
      </c>
      <c r="F5031" s="9">
        <v>12920.95</v>
      </c>
      <c r="G5031" s="9">
        <v>12923.37</v>
      </c>
      <c r="H5031" s="9">
        <v>12913.69</v>
      </c>
      <c r="I5031" s="9">
        <v>12914.9</v>
      </c>
    </row>
    <row r="5032" spans="3:30" hidden="1" x14ac:dyDescent="0.25">
      <c r="E5032" s="12">
        <v>43228.041666666664</v>
      </c>
      <c r="F5032" s="10">
        <v>12916.11</v>
      </c>
      <c r="G5032" s="10">
        <v>12928.97</v>
      </c>
      <c r="H5032" s="10">
        <v>12895.97</v>
      </c>
      <c r="I5032" s="10">
        <v>12917.08</v>
      </c>
    </row>
    <row r="5033" spans="3:30" hidden="1" x14ac:dyDescent="0.25">
      <c r="E5033" s="11">
        <v>43228.083333333336</v>
      </c>
      <c r="F5033" s="9">
        <v>12919.5</v>
      </c>
      <c r="G5033" s="9">
        <v>12923</v>
      </c>
      <c r="H5033" s="9">
        <v>12909.25</v>
      </c>
      <c r="I5033" s="9">
        <v>12916.88</v>
      </c>
    </row>
    <row r="5034" spans="3:30" hidden="1" x14ac:dyDescent="0.25">
      <c r="E5034" s="12">
        <v>43228.125</v>
      </c>
      <c r="F5034" s="10">
        <v>12916.88</v>
      </c>
      <c r="G5034" s="10">
        <v>12927.48</v>
      </c>
      <c r="H5034" s="10">
        <v>12912.88</v>
      </c>
      <c r="I5034" s="10">
        <v>12915.31</v>
      </c>
    </row>
    <row r="5035" spans="3:30" hidden="1" x14ac:dyDescent="0.25">
      <c r="E5035" s="11">
        <v>43228.166666666664</v>
      </c>
      <c r="F5035" s="9">
        <v>12915.43</v>
      </c>
      <c r="G5035" s="9">
        <v>12936.47</v>
      </c>
      <c r="H5035" s="9">
        <v>12915.43</v>
      </c>
      <c r="I5035" s="9">
        <v>12934.05</v>
      </c>
    </row>
    <row r="5036" spans="3:30" hidden="1" x14ac:dyDescent="0.25">
      <c r="E5036" s="12">
        <v>43228.208333333336</v>
      </c>
      <c r="F5036" s="10">
        <v>12934.05</v>
      </c>
      <c r="G5036" s="10">
        <v>12943.6</v>
      </c>
      <c r="H5036" s="10">
        <v>12930.71</v>
      </c>
      <c r="I5036" s="10">
        <v>12935.55</v>
      </c>
    </row>
    <row r="5037" spans="3:30" hidden="1" x14ac:dyDescent="0.25">
      <c r="E5037" s="11">
        <v>43228.25</v>
      </c>
      <c r="F5037" s="9">
        <v>12935.55</v>
      </c>
      <c r="G5037" s="9">
        <v>12936.76</v>
      </c>
      <c r="H5037" s="9">
        <v>12928.3</v>
      </c>
      <c r="I5037" s="9">
        <v>12929.51</v>
      </c>
    </row>
    <row r="5038" spans="3:30" hidden="1" x14ac:dyDescent="0.25">
      <c r="E5038" s="12">
        <v>43228.291666666664</v>
      </c>
      <c r="F5038" s="10">
        <v>12931.93</v>
      </c>
      <c r="G5038" s="10">
        <v>12935.56</v>
      </c>
      <c r="H5038" s="10">
        <v>12928.44</v>
      </c>
      <c r="I5038" s="10">
        <v>12931.08</v>
      </c>
    </row>
    <row r="5039" spans="3:30" x14ac:dyDescent="0.25">
      <c r="C5039">
        <v>1</v>
      </c>
      <c r="E5039" s="11">
        <v>43228.333333333336</v>
      </c>
      <c r="F5039" s="9">
        <v>12931.08</v>
      </c>
      <c r="G5039" s="9">
        <v>12934.72</v>
      </c>
      <c r="H5039" s="9">
        <v>12921.48</v>
      </c>
      <c r="I5039" s="9">
        <v>12927.92</v>
      </c>
      <c r="K5039" s="13">
        <f t="shared" ref="K5039:K5053" si="2417">I5039-F5039</f>
        <v>-3.1599999999998545</v>
      </c>
      <c r="L5039" s="13">
        <v>0</v>
      </c>
      <c r="M5039" s="13">
        <f t="shared" ref="M5039:M5053" si="2418">G5039-H5039</f>
        <v>13.239999999999782</v>
      </c>
      <c r="N5039" s="13">
        <f t="shared" ref="N5039" si="2419">I5053-F5039</f>
        <v>0.8500000000003638</v>
      </c>
      <c r="O5039" s="18">
        <f>IF(K5039*N5039&gt;0,1,0)</f>
        <v>0</v>
      </c>
      <c r="S5039" s="13">
        <f>MAX(G5039:G5055)</f>
        <v>12950.78</v>
      </c>
      <c r="X5039">
        <f t="shared" ref="X5039:X5053" si="2420">ABS(K5039)</f>
        <v>3.1599999999998545</v>
      </c>
      <c r="Y5039">
        <f t="shared" ref="Y5039:Y5053" si="2421">ABS(N5039)</f>
        <v>0.8500000000003638</v>
      </c>
      <c r="Z5039">
        <f t="shared" ref="Z5039:Z5053" si="2422">IF(S5039&lt;1000,ABS(S5039),0)</f>
        <v>0</v>
      </c>
      <c r="AA5039" s="22">
        <f t="shared" ref="AA5039:AA5053" si="2423">ABS(P5039)</f>
        <v>0</v>
      </c>
      <c r="AB5039" s="22">
        <f t="shared" ref="AB5039:AB5053" si="2424">ABS(Q5039)</f>
        <v>0</v>
      </c>
      <c r="AC5039" s="22">
        <f t="shared" ref="AC5039:AC5053" si="2425">IF(O5039=1,ABS(P5040),0)</f>
        <v>0</v>
      </c>
      <c r="AD5039" s="22">
        <f t="shared" ref="AD5039:AD5053" si="2426">IF(O5039=0,ABS(Q5040),0)</f>
        <v>2.4815205913412141E-2</v>
      </c>
    </row>
    <row r="5040" spans="3:30" x14ac:dyDescent="0.25">
      <c r="E5040" s="12">
        <v>43228.375</v>
      </c>
      <c r="F5040" s="10">
        <v>12926.42</v>
      </c>
      <c r="G5040" s="10">
        <v>12948.35</v>
      </c>
      <c r="H5040" s="10">
        <v>12913.41</v>
      </c>
      <c r="I5040" s="10">
        <v>12923.85</v>
      </c>
      <c r="K5040" s="13">
        <f t="shared" si="2417"/>
        <v>-2.569999999999709</v>
      </c>
      <c r="L5040" s="13">
        <f t="shared" ref="L5040:L5053" si="2427">L5039+K5040</f>
        <v>-2.569999999999709</v>
      </c>
      <c r="M5040" s="13">
        <f t="shared" si="2418"/>
        <v>34.940000000000509</v>
      </c>
      <c r="N5040" s="13"/>
      <c r="P5040">
        <f>_xlfn.IFS(K5039&lt;0,MIN(L5039:L5053),K5039&gt;0,MAX(L5039:L5053))/S5018</f>
        <v>-0.40568901795143208</v>
      </c>
      <c r="Q5040">
        <f>_xlfn.IFS(K5039&lt;0,MAX(L5039:L5053),K5039&gt;0,MIN(L5039:L5053))/S5018</f>
        <v>2.4815205913412141E-2</v>
      </c>
      <c r="S5040" s="13">
        <f>MIN(H5039:H5055)</f>
        <v>12853.36</v>
      </c>
      <c r="X5040">
        <f t="shared" si="2420"/>
        <v>2.569999999999709</v>
      </c>
      <c r="Y5040">
        <f t="shared" si="2421"/>
        <v>0</v>
      </c>
      <c r="Z5040">
        <f t="shared" si="2422"/>
        <v>0</v>
      </c>
      <c r="AA5040" s="22">
        <f t="shared" si="2423"/>
        <v>0.40568901795143208</v>
      </c>
      <c r="AB5040" s="22">
        <f t="shared" si="2424"/>
        <v>2.4815205913412141E-2</v>
      </c>
      <c r="AC5040" s="22">
        <f t="shared" si="2425"/>
        <v>0</v>
      </c>
      <c r="AD5040" s="22">
        <f t="shared" si="2426"/>
        <v>0</v>
      </c>
    </row>
    <row r="5041" spans="5:30" x14ac:dyDescent="0.25">
      <c r="E5041" s="11">
        <v>43228.416666666664</v>
      </c>
      <c r="F5041" s="9">
        <v>12924.35</v>
      </c>
      <c r="G5041" s="9">
        <v>12935.37</v>
      </c>
      <c r="H5041" s="9">
        <v>12884.45</v>
      </c>
      <c r="I5041" s="9">
        <v>12895.68</v>
      </c>
      <c r="K5041" s="13">
        <f t="shared" si="2417"/>
        <v>-28.670000000000073</v>
      </c>
      <c r="L5041" s="13">
        <f t="shared" si="2427"/>
        <v>-31.239999999999782</v>
      </c>
      <c r="M5041" s="13">
        <f t="shared" si="2418"/>
        <v>50.920000000000073</v>
      </c>
      <c r="N5041" s="13"/>
      <c r="S5041" s="13">
        <f>S5039-S5040</f>
        <v>97.420000000000073</v>
      </c>
      <c r="X5041">
        <f t="shared" si="2420"/>
        <v>28.670000000000073</v>
      </c>
      <c r="Y5041">
        <f t="shared" si="2421"/>
        <v>0</v>
      </c>
      <c r="Z5041">
        <f t="shared" si="2422"/>
        <v>97.420000000000073</v>
      </c>
      <c r="AA5041" s="22">
        <f t="shared" si="2423"/>
        <v>0</v>
      </c>
      <c r="AB5041" s="22">
        <f t="shared" si="2424"/>
        <v>0</v>
      </c>
      <c r="AC5041" s="22">
        <f t="shared" si="2425"/>
        <v>0</v>
      </c>
      <c r="AD5041" s="22">
        <f t="shared" si="2426"/>
        <v>0</v>
      </c>
    </row>
    <row r="5042" spans="5:30" x14ac:dyDescent="0.25">
      <c r="E5042" s="12">
        <v>43228.458333333336</v>
      </c>
      <c r="F5042" s="10">
        <v>12895.43</v>
      </c>
      <c r="G5042" s="10">
        <v>12904.46</v>
      </c>
      <c r="H5042" s="10">
        <v>12862.63</v>
      </c>
      <c r="I5042" s="10">
        <v>12879.04</v>
      </c>
      <c r="K5042" s="13">
        <f t="shared" si="2417"/>
        <v>-16.389999999999418</v>
      </c>
      <c r="L5042" s="13">
        <f t="shared" si="2427"/>
        <v>-47.6299999999992</v>
      </c>
      <c r="M5042" s="13">
        <f t="shared" si="2418"/>
        <v>41.829999999999927</v>
      </c>
      <c r="N5042" s="13"/>
      <c r="X5042">
        <f t="shared" si="2420"/>
        <v>16.389999999999418</v>
      </c>
      <c r="Y5042">
        <f t="shared" si="2421"/>
        <v>0</v>
      </c>
      <c r="Z5042">
        <f t="shared" si="2422"/>
        <v>0</v>
      </c>
      <c r="AA5042" s="22">
        <f t="shared" si="2423"/>
        <v>0</v>
      </c>
      <c r="AB5042" s="22">
        <f t="shared" si="2424"/>
        <v>0</v>
      </c>
      <c r="AC5042" s="22">
        <f t="shared" si="2425"/>
        <v>0</v>
      </c>
      <c r="AD5042" s="22">
        <f t="shared" si="2426"/>
        <v>0</v>
      </c>
    </row>
    <row r="5043" spans="5:30" x14ac:dyDescent="0.25">
      <c r="E5043" s="11">
        <v>43228.5</v>
      </c>
      <c r="F5043" s="9">
        <v>12879.54</v>
      </c>
      <c r="G5043" s="9">
        <v>12892.45</v>
      </c>
      <c r="H5043" s="9">
        <v>12857.2</v>
      </c>
      <c r="I5043" s="9">
        <v>12878.99</v>
      </c>
      <c r="K5043" s="13">
        <f t="shared" si="2417"/>
        <v>-0.55000000000109139</v>
      </c>
      <c r="L5043" s="13">
        <f t="shared" si="2427"/>
        <v>-48.180000000000291</v>
      </c>
      <c r="M5043" s="13">
        <f t="shared" si="2418"/>
        <v>35.25</v>
      </c>
      <c r="N5043" s="13"/>
      <c r="X5043">
        <f t="shared" si="2420"/>
        <v>0.55000000000109139</v>
      </c>
      <c r="Y5043">
        <f t="shared" si="2421"/>
        <v>0</v>
      </c>
      <c r="Z5043">
        <f t="shared" si="2422"/>
        <v>0</v>
      </c>
      <c r="AA5043" s="22">
        <f t="shared" si="2423"/>
        <v>0</v>
      </c>
      <c r="AB5043" s="22">
        <f t="shared" si="2424"/>
        <v>0</v>
      </c>
      <c r="AC5043" s="22">
        <f t="shared" si="2425"/>
        <v>0</v>
      </c>
      <c r="AD5043" s="22">
        <f t="shared" si="2426"/>
        <v>0</v>
      </c>
    </row>
    <row r="5044" spans="5:30" x14ac:dyDescent="0.25">
      <c r="E5044" s="12">
        <v>43228.541666666664</v>
      </c>
      <c r="F5044" s="10">
        <v>12879</v>
      </c>
      <c r="G5044" s="10">
        <v>12896.55</v>
      </c>
      <c r="H5044" s="10">
        <v>12865.7</v>
      </c>
      <c r="I5044" s="10">
        <v>12869.29</v>
      </c>
      <c r="K5044" s="13">
        <f t="shared" si="2417"/>
        <v>-9.7099999999991269</v>
      </c>
      <c r="L5044" s="13">
        <f t="shared" si="2427"/>
        <v>-57.889999999999418</v>
      </c>
      <c r="M5044" s="13">
        <f t="shared" si="2418"/>
        <v>30.849999999998545</v>
      </c>
      <c r="N5044" s="13"/>
      <c r="X5044">
        <f t="shared" si="2420"/>
        <v>9.7099999999991269</v>
      </c>
      <c r="Y5044">
        <f t="shared" si="2421"/>
        <v>0</v>
      </c>
      <c r="Z5044">
        <f t="shared" si="2422"/>
        <v>0</v>
      </c>
      <c r="AA5044" s="22">
        <f t="shared" si="2423"/>
        <v>0</v>
      </c>
      <c r="AB5044" s="22">
        <f t="shared" si="2424"/>
        <v>0</v>
      </c>
      <c r="AC5044" s="22">
        <f t="shared" si="2425"/>
        <v>0</v>
      </c>
      <c r="AD5044" s="22">
        <f t="shared" si="2426"/>
        <v>0</v>
      </c>
    </row>
    <row r="5045" spans="5:30" x14ac:dyDescent="0.25">
      <c r="E5045" s="11">
        <v>43228.583333333336</v>
      </c>
      <c r="F5045" s="9">
        <v>12868.54</v>
      </c>
      <c r="G5045" s="9">
        <v>12883.83</v>
      </c>
      <c r="H5045" s="9">
        <v>12859.82</v>
      </c>
      <c r="I5045" s="9">
        <v>12864.96</v>
      </c>
      <c r="K5045" s="13">
        <f t="shared" si="2417"/>
        <v>-3.5800000000017462</v>
      </c>
      <c r="L5045" s="13">
        <f t="shared" si="2427"/>
        <v>-61.470000000001164</v>
      </c>
      <c r="M5045" s="13">
        <f t="shared" si="2418"/>
        <v>24.010000000000218</v>
      </c>
      <c r="N5045" s="13"/>
      <c r="X5045">
        <f t="shared" si="2420"/>
        <v>3.5800000000017462</v>
      </c>
      <c r="Y5045">
        <f t="shared" si="2421"/>
        <v>0</v>
      </c>
      <c r="Z5045">
        <f t="shared" si="2422"/>
        <v>0</v>
      </c>
      <c r="AA5045" s="22">
        <f t="shared" si="2423"/>
        <v>0</v>
      </c>
      <c r="AB5045" s="22">
        <f t="shared" si="2424"/>
        <v>0</v>
      </c>
      <c r="AC5045" s="22">
        <f t="shared" si="2425"/>
        <v>0</v>
      </c>
      <c r="AD5045" s="22">
        <f t="shared" si="2426"/>
        <v>0</v>
      </c>
    </row>
    <row r="5046" spans="5:30" x14ac:dyDescent="0.25">
      <c r="E5046" s="12">
        <v>43228.625</v>
      </c>
      <c r="F5046" s="10">
        <v>12864.71</v>
      </c>
      <c r="G5046" s="10">
        <v>12878.33</v>
      </c>
      <c r="H5046" s="10">
        <v>12855.83</v>
      </c>
      <c r="I5046" s="10">
        <v>12875.75</v>
      </c>
      <c r="K5046" s="13">
        <f t="shared" si="2417"/>
        <v>11.040000000000873</v>
      </c>
      <c r="L5046" s="13">
        <f t="shared" si="2427"/>
        <v>-50.430000000000291</v>
      </c>
      <c r="M5046" s="13">
        <f t="shared" si="2418"/>
        <v>22.5</v>
      </c>
      <c r="N5046" s="13"/>
      <c r="X5046">
        <f t="shared" si="2420"/>
        <v>11.040000000000873</v>
      </c>
      <c r="Y5046">
        <f t="shared" si="2421"/>
        <v>0</v>
      </c>
      <c r="Z5046">
        <f t="shared" si="2422"/>
        <v>0</v>
      </c>
      <c r="AA5046" s="22">
        <f t="shared" si="2423"/>
        <v>0</v>
      </c>
      <c r="AB5046" s="22">
        <f t="shared" si="2424"/>
        <v>0</v>
      </c>
      <c r="AC5046" s="22">
        <f t="shared" si="2425"/>
        <v>0</v>
      </c>
      <c r="AD5046" s="22">
        <f t="shared" si="2426"/>
        <v>0</v>
      </c>
    </row>
    <row r="5047" spans="5:30" x14ac:dyDescent="0.25">
      <c r="E5047" s="11">
        <v>43228.666666666664</v>
      </c>
      <c r="F5047" s="9">
        <v>12875.5</v>
      </c>
      <c r="G5047" s="9">
        <v>12891.37</v>
      </c>
      <c r="H5047" s="9">
        <v>12869.36</v>
      </c>
      <c r="I5047" s="9">
        <v>12891.12</v>
      </c>
      <c r="K5047" s="13">
        <f t="shared" si="2417"/>
        <v>15.6200000000008</v>
      </c>
      <c r="L5047" s="13">
        <f t="shared" si="2427"/>
        <v>-34.809999999999491</v>
      </c>
      <c r="M5047" s="13">
        <f t="shared" si="2418"/>
        <v>22.010000000000218</v>
      </c>
      <c r="N5047" s="13"/>
      <c r="X5047">
        <f t="shared" si="2420"/>
        <v>15.6200000000008</v>
      </c>
      <c r="Y5047">
        <f t="shared" si="2421"/>
        <v>0</v>
      </c>
      <c r="Z5047">
        <f t="shared" si="2422"/>
        <v>0</v>
      </c>
      <c r="AA5047" s="22">
        <f t="shared" si="2423"/>
        <v>0</v>
      </c>
      <c r="AB5047" s="22">
        <f t="shared" si="2424"/>
        <v>0</v>
      </c>
      <c r="AC5047" s="22">
        <f t="shared" si="2425"/>
        <v>0</v>
      </c>
      <c r="AD5047" s="22">
        <f t="shared" si="2426"/>
        <v>0</v>
      </c>
    </row>
    <row r="5048" spans="5:30" x14ac:dyDescent="0.25">
      <c r="E5048" s="12">
        <v>43228.708333333336</v>
      </c>
      <c r="F5048" s="10">
        <v>12891.62</v>
      </c>
      <c r="G5048" s="10">
        <v>12900.22</v>
      </c>
      <c r="H5048" s="10">
        <v>12853.36</v>
      </c>
      <c r="I5048" s="10">
        <v>12887.12</v>
      </c>
      <c r="K5048" s="13">
        <f t="shared" si="2417"/>
        <v>-4.5</v>
      </c>
      <c r="L5048" s="13">
        <f t="shared" si="2427"/>
        <v>-39.309999999999491</v>
      </c>
      <c r="M5048" s="13">
        <f t="shared" si="2418"/>
        <v>46.859999999998763</v>
      </c>
      <c r="N5048" s="13"/>
      <c r="X5048">
        <f t="shared" si="2420"/>
        <v>4.5</v>
      </c>
      <c r="Y5048">
        <f t="shared" si="2421"/>
        <v>0</v>
      </c>
      <c r="Z5048">
        <f t="shared" si="2422"/>
        <v>0</v>
      </c>
      <c r="AA5048" s="22">
        <f t="shared" si="2423"/>
        <v>0</v>
      </c>
      <c r="AB5048" s="22">
        <f t="shared" si="2424"/>
        <v>0</v>
      </c>
      <c r="AC5048" s="22">
        <f t="shared" si="2425"/>
        <v>0</v>
      </c>
      <c r="AD5048" s="22">
        <f t="shared" si="2426"/>
        <v>0</v>
      </c>
    </row>
    <row r="5049" spans="5:30" x14ac:dyDescent="0.25">
      <c r="E5049" s="11">
        <v>43228.75</v>
      </c>
      <c r="F5049" s="9">
        <v>12887.61</v>
      </c>
      <c r="G5049" s="9">
        <v>12919.6</v>
      </c>
      <c r="H5049" s="9">
        <v>12884.38</v>
      </c>
      <c r="I5049" s="9">
        <v>12911.73</v>
      </c>
      <c r="K5049" s="13">
        <f t="shared" si="2417"/>
        <v>24.119999999998981</v>
      </c>
      <c r="L5049" s="13">
        <f t="shared" si="2427"/>
        <v>-15.190000000000509</v>
      </c>
      <c r="M5049" s="13">
        <f t="shared" si="2418"/>
        <v>35.220000000001164</v>
      </c>
      <c r="N5049" s="13"/>
      <c r="X5049">
        <f t="shared" si="2420"/>
        <v>24.119999999998981</v>
      </c>
      <c r="Y5049">
        <f t="shared" si="2421"/>
        <v>0</v>
      </c>
      <c r="Z5049">
        <f t="shared" si="2422"/>
        <v>0</v>
      </c>
      <c r="AA5049" s="22">
        <f t="shared" si="2423"/>
        <v>0</v>
      </c>
      <c r="AB5049" s="22">
        <f t="shared" si="2424"/>
        <v>0</v>
      </c>
      <c r="AC5049" s="22">
        <f t="shared" si="2425"/>
        <v>0</v>
      </c>
      <c r="AD5049" s="22">
        <f t="shared" si="2426"/>
        <v>0</v>
      </c>
    </row>
    <row r="5050" spans="5:30" x14ac:dyDescent="0.25">
      <c r="E5050" s="12">
        <v>43228.791666666664</v>
      </c>
      <c r="F5050" s="10">
        <v>12912.23</v>
      </c>
      <c r="G5050" s="10">
        <v>12912.74</v>
      </c>
      <c r="H5050" s="10">
        <v>12886.51</v>
      </c>
      <c r="I5050" s="10">
        <v>12892.67</v>
      </c>
      <c r="K5050" s="13">
        <f t="shared" si="2417"/>
        <v>-19.559999999999491</v>
      </c>
      <c r="L5050" s="13">
        <f t="shared" si="2427"/>
        <v>-34.75</v>
      </c>
      <c r="M5050" s="13">
        <f t="shared" si="2418"/>
        <v>26.229999999999563</v>
      </c>
      <c r="N5050" s="13"/>
      <c r="X5050">
        <f t="shared" si="2420"/>
        <v>19.559999999999491</v>
      </c>
      <c r="Y5050">
        <f t="shared" si="2421"/>
        <v>0</v>
      </c>
      <c r="Z5050">
        <f t="shared" si="2422"/>
        <v>0</v>
      </c>
      <c r="AA5050" s="22">
        <f t="shared" si="2423"/>
        <v>0</v>
      </c>
      <c r="AB5050" s="22">
        <f t="shared" si="2424"/>
        <v>0</v>
      </c>
      <c r="AC5050" s="22">
        <f t="shared" si="2425"/>
        <v>0</v>
      </c>
      <c r="AD5050" s="22">
        <f t="shared" si="2426"/>
        <v>0</v>
      </c>
    </row>
    <row r="5051" spans="5:30" x14ac:dyDescent="0.25">
      <c r="E5051" s="11">
        <v>43228.833333333336</v>
      </c>
      <c r="F5051" s="9">
        <v>12892.92</v>
      </c>
      <c r="G5051" s="9">
        <v>12908.67</v>
      </c>
      <c r="H5051" s="9">
        <v>12889.18</v>
      </c>
      <c r="I5051" s="9">
        <v>12892.69</v>
      </c>
      <c r="K5051" s="13">
        <f t="shared" si="2417"/>
        <v>-0.22999999999956344</v>
      </c>
      <c r="L5051" s="13">
        <f t="shared" si="2427"/>
        <v>-34.979999999999563</v>
      </c>
      <c r="M5051" s="13">
        <f t="shared" si="2418"/>
        <v>19.489999999999782</v>
      </c>
      <c r="N5051" s="13"/>
      <c r="X5051">
        <f t="shared" si="2420"/>
        <v>0.22999999999956344</v>
      </c>
      <c r="Y5051">
        <f t="shared" si="2421"/>
        <v>0</v>
      </c>
      <c r="Z5051">
        <f t="shared" si="2422"/>
        <v>0</v>
      </c>
      <c r="AA5051" s="22">
        <f t="shared" si="2423"/>
        <v>0</v>
      </c>
      <c r="AB5051" s="22">
        <f t="shared" si="2424"/>
        <v>0</v>
      </c>
      <c r="AC5051" s="22">
        <f t="shared" si="2425"/>
        <v>0</v>
      </c>
      <c r="AD5051" s="22">
        <f t="shared" si="2426"/>
        <v>0</v>
      </c>
    </row>
    <row r="5052" spans="5:30" x14ac:dyDescent="0.25">
      <c r="E5052" s="12">
        <v>43228.875</v>
      </c>
      <c r="F5052" s="10">
        <v>12892.94</v>
      </c>
      <c r="G5052" s="10">
        <v>12916.68</v>
      </c>
      <c r="H5052" s="10">
        <v>12872.7</v>
      </c>
      <c r="I5052" s="10">
        <v>12895.44</v>
      </c>
      <c r="K5052" s="13">
        <f t="shared" si="2417"/>
        <v>2.5</v>
      </c>
      <c r="L5052" s="13">
        <f t="shared" si="2427"/>
        <v>-32.479999999999563</v>
      </c>
      <c r="M5052" s="13">
        <f t="shared" si="2418"/>
        <v>43.979999999999563</v>
      </c>
      <c r="N5052" s="13"/>
      <c r="X5052">
        <f t="shared" si="2420"/>
        <v>2.5</v>
      </c>
      <c r="Y5052">
        <f t="shared" si="2421"/>
        <v>0</v>
      </c>
      <c r="Z5052">
        <f t="shared" si="2422"/>
        <v>0</v>
      </c>
      <c r="AA5052" s="22">
        <f t="shared" si="2423"/>
        <v>0</v>
      </c>
      <c r="AB5052" s="22">
        <f t="shared" si="2424"/>
        <v>0</v>
      </c>
      <c r="AC5052" s="22">
        <f t="shared" si="2425"/>
        <v>0</v>
      </c>
      <c r="AD5052" s="22">
        <f t="shared" si="2426"/>
        <v>0</v>
      </c>
    </row>
    <row r="5053" spans="5:30" x14ac:dyDescent="0.25">
      <c r="E5053" s="11">
        <v>43228.916666666664</v>
      </c>
      <c r="F5053" s="9">
        <v>12895.69</v>
      </c>
      <c r="G5053" s="9">
        <v>12934.43</v>
      </c>
      <c r="H5053" s="9">
        <v>12887.95</v>
      </c>
      <c r="I5053" s="9">
        <v>12931.93</v>
      </c>
      <c r="K5053" s="13">
        <f t="shared" si="2417"/>
        <v>36.239999999999782</v>
      </c>
      <c r="L5053" s="13">
        <f t="shared" si="2427"/>
        <v>3.7600000000002183</v>
      </c>
      <c r="M5053" s="13">
        <f t="shared" si="2418"/>
        <v>46.479999999999563</v>
      </c>
      <c r="N5053" s="13"/>
      <c r="X5053">
        <f t="shared" si="2420"/>
        <v>36.239999999999782</v>
      </c>
      <c r="Y5053">
        <f t="shared" si="2421"/>
        <v>0</v>
      </c>
      <c r="Z5053">
        <f t="shared" si="2422"/>
        <v>0</v>
      </c>
      <c r="AA5053" s="22">
        <f t="shared" si="2423"/>
        <v>0</v>
      </c>
      <c r="AB5053" s="22">
        <f t="shared" si="2424"/>
        <v>0</v>
      </c>
      <c r="AC5053" s="22">
        <f t="shared" si="2425"/>
        <v>0</v>
      </c>
      <c r="AD5053" s="22">
        <f t="shared" si="2426"/>
        <v>0</v>
      </c>
    </row>
    <row r="5054" spans="5:30" hidden="1" x14ac:dyDescent="0.25">
      <c r="E5054" s="12">
        <v>43228.958333333336</v>
      </c>
      <c r="F5054" s="10">
        <v>12934.29</v>
      </c>
      <c r="G5054" s="10">
        <v>12937.93</v>
      </c>
      <c r="H5054" s="10">
        <v>12929.45</v>
      </c>
      <c r="I5054" s="10">
        <v>12935.51</v>
      </c>
    </row>
    <row r="5055" spans="5:30" hidden="1" x14ac:dyDescent="0.25">
      <c r="E5055" s="11">
        <v>43229.041666666664</v>
      </c>
      <c r="F5055" s="9">
        <v>12932.49</v>
      </c>
      <c r="G5055" s="9">
        <v>12950.78</v>
      </c>
      <c r="H5055" s="9">
        <v>12932.49</v>
      </c>
      <c r="I5055" s="9">
        <v>12939.37</v>
      </c>
    </row>
    <row r="5056" spans="5:30" hidden="1" x14ac:dyDescent="0.25">
      <c r="E5056" s="12">
        <v>43229.083333333336</v>
      </c>
      <c r="F5056" s="10">
        <v>12939.37</v>
      </c>
      <c r="G5056" s="10">
        <v>12940.58</v>
      </c>
      <c r="H5056" s="10">
        <v>12917.78</v>
      </c>
      <c r="I5056" s="10">
        <v>12921.42</v>
      </c>
    </row>
    <row r="5057" spans="3:30" hidden="1" x14ac:dyDescent="0.25">
      <c r="E5057" s="11">
        <v>43229.125</v>
      </c>
      <c r="F5057" s="9">
        <v>12920.21</v>
      </c>
      <c r="G5057" s="9">
        <v>12927.48</v>
      </c>
      <c r="H5057" s="9">
        <v>12914.15</v>
      </c>
      <c r="I5057" s="9">
        <v>12923.85</v>
      </c>
    </row>
    <row r="5058" spans="3:30" hidden="1" x14ac:dyDescent="0.25">
      <c r="E5058" s="12">
        <v>43229.166666666664</v>
      </c>
      <c r="F5058" s="10">
        <v>12923.81</v>
      </c>
      <c r="G5058" s="10">
        <v>12928.65</v>
      </c>
      <c r="H5058" s="10">
        <v>12915.33</v>
      </c>
      <c r="I5058" s="10">
        <v>12922.6</v>
      </c>
    </row>
    <row r="5059" spans="3:30" hidden="1" x14ac:dyDescent="0.25">
      <c r="E5059" s="11">
        <v>43229.208333333336</v>
      </c>
      <c r="F5059" s="9">
        <v>12923.82</v>
      </c>
      <c r="G5059" s="9">
        <v>12923.83</v>
      </c>
      <c r="H5059" s="9">
        <v>12914.7</v>
      </c>
      <c r="I5059" s="9">
        <v>12921.97</v>
      </c>
    </row>
    <row r="5060" spans="3:30" hidden="1" x14ac:dyDescent="0.25">
      <c r="E5060" s="12">
        <v>43229.25</v>
      </c>
      <c r="F5060" s="10">
        <v>12920.75</v>
      </c>
      <c r="G5060" s="10">
        <v>12932.11</v>
      </c>
      <c r="H5060" s="10">
        <v>12918.33</v>
      </c>
      <c r="I5060" s="10">
        <v>12928.47</v>
      </c>
    </row>
    <row r="5061" spans="3:30" hidden="1" x14ac:dyDescent="0.25">
      <c r="E5061" s="11">
        <v>43229.291666666664</v>
      </c>
      <c r="F5061" s="9">
        <v>12927.87</v>
      </c>
      <c r="G5061" s="9">
        <v>12938.29</v>
      </c>
      <c r="H5061" s="9">
        <v>12927.26</v>
      </c>
      <c r="I5061" s="9">
        <v>12933.44</v>
      </c>
    </row>
    <row r="5062" spans="3:30" x14ac:dyDescent="0.25">
      <c r="C5062">
        <v>1</v>
      </c>
      <c r="E5062" s="12">
        <v>43229.333333333336</v>
      </c>
      <c r="F5062" s="10">
        <v>12933.44</v>
      </c>
      <c r="G5062" s="10">
        <v>12937.79</v>
      </c>
      <c r="H5062" s="10">
        <v>12924.28</v>
      </c>
      <c r="I5062" s="10">
        <v>12926.2</v>
      </c>
      <c r="K5062" s="13">
        <f t="shared" ref="K5062:K5076" si="2428">I5062-F5062</f>
        <v>-7.2399999999997817</v>
      </c>
      <c r="L5062" s="13">
        <v>0</v>
      </c>
      <c r="M5062" s="13">
        <f t="shared" ref="M5062:M5076" si="2429">G5062-H5062</f>
        <v>13.510000000000218</v>
      </c>
      <c r="N5062" s="13">
        <f t="shared" ref="N5062" si="2430">I5076-F5062</f>
        <v>40.979999999999563</v>
      </c>
      <c r="O5062" s="18">
        <f>IF(K5062*N5062&gt;0,1,0)</f>
        <v>0</v>
      </c>
      <c r="S5062" s="13">
        <f>MAX(G5062:G5078)</f>
        <v>12994.63</v>
      </c>
      <c r="X5062">
        <f t="shared" ref="X5062:X5076" si="2431">ABS(K5062)</f>
        <v>7.2399999999997817</v>
      </c>
      <c r="Y5062">
        <f t="shared" ref="Y5062:Y5076" si="2432">ABS(N5062)</f>
        <v>40.979999999999563</v>
      </c>
      <c r="Z5062">
        <f t="shared" ref="Z5062:Z5076" si="2433">IF(S5062&lt;1000,ABS(S5062),0)</f>
        <v>0</v>
      </c>
      <c r="AA5062" s="22">
        <f t="shared" ref="AA5062:AA5076" si="2434">ABS(P5062)</f>
        <v>0</v>
      </c>
      <c r="AB5062" s="22">
        <f t="shared" ref="AB5062:AB5076" si="2435">ABS(Q5062)</f>
        <v>0</v>
      </c>
      <c r="AC5062" s="22">
        <f t="shared" ref="AC5062:AC5076" si="2436">IF(O5062=1,ABS(P5063),0)</f>
        <v>0</v>
      </c>
      <c r="AD5062" s="22">
        <f t="shared" ref="AD5062:AD5076" si="2437">IF(O5062=0,ABS(Q5063),0)</f>
        <v>0.52699650995688885</v>
      </c>
    </row>
    <row r="5063" spans="3:30" x14ac:dyDescent="0.25">
      <c r="E5063" s="11">
        <v>43229.375</v>
      </c>
      <c r="F5063" s="9">
        <v>12936.35</v>
      </c>
      <c r="G5063" s="9">
        <v>12936.35</v>
      </c>
      <c r="H5063" s="9">
        <v>12905.84</v>
      </c>
      <c r="I5063" s="9">
        <v>12915.37</v>
      </c>
      <c r="K5063" s="13">
        <f t="shared" si="2428"/>
        <v>-20.979999999999563</v>
      </c>
      <c r="L5063" s="13">
        <f t="shared" ref="L5063:L5076" si="2438">L5062+K5063</f>
        <v>-20.979999999999563</v>
      </c>
      <c r="M5063" s="13">
        <f t="shared" si="2429"/>
        <v>30.510000000000218</v>
      </c>
      <c r="N5063" s="13"/>
      <c r="P5063">
        <f>_xlfn.IFS(K5062&lt;0,MIN(L5062:L5076),K5062&gt;0,MAX(L5062:L5076))/S5041</f>
        <v>-0.41449394374870835</v>
      </c>
      <c r="Q5063">
        <f>_xlfn.IFS(K5062&lt;0,MAX(L5062:L5076),K5062&gt;0,MIN(L5062:L5076))/S5041</f>
        <v>0.52699650995688885</v>
      </c>
      <c r="S5063" s="13">
        <f>MIN(H5062:H5078)</f>
        <v>12888.14</v>
      </c>
      <c r="X5063">
        <f t="shared" si="2431"/>
        <v>20.979999999999563</v>
      </c>
      <c r="Y5063">
        <f t="shared" si="2432"/>
        <v>0</v>
      </c>
      <c r="Z5063">
        <f t="shared" si="2433"/>
        <v>0</v>
      </c>
      <c r="AA5063" s="22">
        <f t="shared" si="2434"/>
        <v>0.41449394374870835</v>
      </c>
      <c r="AB5063" s="22">
        <f t="shared" si="2435"/>
        <v>0.52699650995688885</v>
      </c>
      <c r="AC5063" s="22">
        <f t="shared" si="2436"/>
        <v>0</v>
      </c>
      <c r="AD5063" s="22">
        <f t="shared" si="2437"/>
        <v>0</v>
      </c>
    </row>
    <row r="5064" spans="3:30" x14ac:dyDescent="0.25">
      <c r="E5064" s="12">
        <v>43229.416666666664</v>
      </c>
      <c r="F5064" s="10">
        <v>12913.81</v>
      </c>
      <c r="G5064" s="10">
        <v>12936.06</v>
      </c>
      <c r="H5064" s="10">
        <v>12899.14</v>
      </c>
      <c r="I5064" s="10">
        <v>12928.32</v>
      </c>
      <c r="K5064" s="13">
        <f t="shared" si="2428"/>
        <v>14.510000000000218</v>
      </c>
      <c r="L5064" s="13">
        <f t="shared" si="2438"/>
        <v>-6.4699999999993452</v>
      </c>
      <c r="M5064" s="13">
        <f t="shared" si="2429"/>
        <v>36.920000000000073</v>
      </c>
      <c r="N5064" s="13"/>
      <c r="S5064" s="13">
        <f>S5062-S5063</f>
        <v>106.48999999999978</v>
      </c>
      <c r="X5064">
        <f t="shared" si="2431"/>
        <v>14.510000000000218</v>
      </c>
      <c r="Y5064">
        <f t="shared" si="2432"/>
        <v>0</v>
      </c>
      <c r="Z5064">
        <f t="shared" si="2433"/>
        <v>106.48999999999978</v>
      </c>
      <c r="AA5064" s="22">
        <f t="shared" si="2434"/>
        <v>0</v>
      </c>
      <c r="AB5064" s="22">
        <f t="shared" si="2435"/>
        <v>0</v>
      </c>
      <c r="AC5064" s="22">
        <f t="shared" si="2436"/>
        <v>0</v>
      </c>
      <c r="AD5064" s="22">
        <f t="shared" si="2437"/>
        <v>0</v>
      </c>
    </row>
    <row r="5065" spans="3:30" x14ac:dyDescent="0.25">
      <c r="E5065" s="11">
        <v>43229.458333333336</v>
      </c>
      <c r="F5065" s="9">
        <v>12927.82</v>
      </c>
      <c r="G5065" s="9">
        <v>12944.47</v>
      </c>
      <c r="H5065" s="9">
        <v>12910.91</v>
      </c>
      <c r="I5065" s="9">
        <v>12939.42</v>
      </c>
      <c r="K5065" s="13">
        <f t="shared" si="2428"/>
        <v>11.600000000000364</v>
      </c>
      <c r="L5065" s="13">
        <f t="shared" si="2438"/>
        <v>5.1300000000010186</v>
      </c>
      <c r="M5065" s="13">
        <f t="shared" si="2429"/>
        <v>33.559999999999491</v>
      </c>
      <c r="N5065" s="13"/>
      <c r="X5065">
        <f t="shared" si="2431"/>
        <v>11.600000000000364</v>
      </c>
      <c r="Y5065">
        <f t="shared" si="2432"/>
        <v>0</v>
      </c>
      <c r="Z5065">
        <f t="shared" si="2433"/>
        <v>0</v>
      </c>
      <c r="AA5065" s="22">
        <f t="shared" si="2434"/>
        <v>0</v>
      </c>
      <c r="AB5065" s="22">
        <f t="shared" si="2435"/>
        <v>0</v>
      </c>
      <c r="AC5065" s="22">
        <f t="shared" si="2436"/>
        <v>0</v>
      </c>
      <c r="AD5065" s="22">
        <f t="shared" si="2437"/>
        <v>0</v>
      </c>
    </row>
    <row r="5066" spans="3:30" x14ac:dyDescent="0.25">
      <c r="E5066" s="12">
        <v>43229.5</v>
      </c>
      <c r="F5066" s="10">
        <v>12938.92</v>
      </c>
      <c r="G5066" s="10">
        <v>12965.04</v>
      </c>
      <c r="H5066" s="10">
        <v>12936.94</v>
      </c>
      <c r="I5066" s="10">
        <v>12955.65</v>
      </c>
      <c r="K5066" s="13">
        <f t="shared" si="2428"/>
        <v>16.729999999999563</v>
      </c>
      <c r="L5066" s="13">
        <f t="shared" si="2438"/>
        <v>21.860000000000582</v>
      </c>
      <c r="M5066" s="13">
        <f t="shared" si="2429"/>
        <v>28.100000000000364</v>
      </c>
      <c r="N5066" s="13"/>
      <c r="X5066">
        <f t="shared" si="2431"/>
        <v>16.729999999999563</v>
      </c>
      <c r="Y5066">
        <f t="shared" si="2432"/>
        <v>0</v>
      </c>
      <c r="Z5066">
        <f t="shared" si="2433"/>
        <v>0</v>
      </c>
      <c r="AA5066" s="22">
        <f t="shared" si="2434"/>
        <v>0</v>
      </c>
      <c r="AB5066" s="22">
        <f t="shared" si="2435"/>
        <v>0</v>
      </c>
      <c r="AC5066" s="22">
        <f t="shared" si="2436"/>
        <v>0</v>
      </c>
      <c r="AD5066" s="22">
        <f t="shared" si="2437"/>
        <v>0</v>
      </c>
    </row>
    <row r="5067" spans="3:30" x14ac:dyDescent="0.25">
      <c r="E5067" s="11">
        <v>43229.541666666664</v>
      </c>
      <c r="F5067" s="9">
        <v>12956.15</v>
      </c>
      <c r="G5067" s="9">
        <v>12956.9</v>
      </c>
      <c r="H5067" s="9">
        <v>12896.48</v>
      </c>
      <c r="I5067" s="9">
        <v>12915</v>
      </c>
      <c r="K5067" s="13">
        <f t="shared" si="2428"/>
        <v>-41.149999999999636</v>
      </c>
      <c r="L5067" s="13">
        <f t="shared" si="2438"/>
        <v>-19.289999999999054</v>
      </c>
      <c r="M5067" s="13">
        <f t="shared" si="2429"/>
        <v>60.420000000000073</v>
      </c>
      <c r="N5067" s="13"/>
      <c r="X5067">
        <f t="shared" si="2431"/>
        <v>41.149999999999636</v>
      </c>
      <c r="Y5067">
        <f t="shared" si="2432"/>
        <v>0</v>
      </c>
      <c r="Z5067">
        <f t="shared" si="2433"/>
        <v>0</v>
      </c>
      <c r="AA5067" s="22">
        <f t="shared" si="2434"/>
        <v>0</v>
      </c>
      <c r="AB5067" s="22">
        <f t="shared" si="2435"/>
        <v>0</v>
      </c>
      <c r="AC5067" s="22">
        <f t="shared" si="2436"/>
        <v>0</v>
      </c>
      <c r="AD5067" s="22">
        <f t="shared" si="2437"/>
        <v>0</v>
      </c>
    </row>
    <row r="5068" spans="3:30" x14ac:dyDescent="0.25">
      <c r="E5068" s="12">
        <v>43229.583333333336</v>
      </c>
      <c r="F5068" s="10">
        <v>12915.25</v>
      </c>
      <c r="G5068" s="10">
        <v>12921.72</v>
      </c>
      <c r="H5068" s="10">
        <v>12893.14</v>
      </c>
      <c r="I5068" s="10">
        <v>12894.16</v>
      </c>
      <c r="K5068" s="13">
        <f t="shared" si="2428"/>
        <v>-21.090000000000146</v>
      </c>
      <c r="L5068" s="13">
        <f t="shared" si="2438"/>
        <v>-40.3799999999992</v>
      </c>
      <c r="M5068" s="13">
        <f t="shared" si="2429"/>
        <v>28.579999999999927</v>
      </c>
      <c r="N5068" s="13"/>
      <c r="X5068">
        <f t="shared" si="2431"/>
        <v>21.090000000000146</v>
      </c>
      <c r="Y5068">
        <f t="shared" si="2432"/>
        <v>0</v>
      </c>
      <c r="Z5068">
        <f t="shared" si="2433"/>
        <v>0</v>
      </c>
      <c r="AA5068" s="22">
        <f t="shared" si="2434"/>
        <v>0</v>
      </c>
      <c r="AB5068" s="22">
        <f t="shared" si="2435"/>
        <v>0</v>
      </c>
      <c r="AC5068" s="22">
        <f t="shared" si="2436"/>
        <v>0</v>
      </c>
      <c r="AD5068" s="22">
        <f t="shared" si="2437"/>
        <v>0</v>
      </c>
    </row>
    <row r="5069" spans="3:30" x14ac:dyDescent="0.25">
      <c r="E5069" s="11">
        <v>43229.625</v>
      </c>
      <c r="F5069" s="9">
        <v>12894.41</v>
      </c>
      <c r="G5069" s="9">
        <v>12911.23</v>
      </c>
      <c r="H5069" s="9">
        <v>12888.14</v>
      </c>
      <c r="I5069" s="9">
        <v>12895.9</v>
      </c>
      <c r="K5069" s="13">
        <f t="shared" si="2428"/>
        <v>1.4899999999997817</v>
      </c>
      <c r="L5069" s="13">
        <f t="shared" si="2438"/>
        <v>-38.889999999999418</v>
      </c>
      <c r="M5069" s="13">
        <f t="shared" si="2429"/>
        <v>23.090000000000146</v>
      </c>
      <c r="N5069" s="13"/>
      <c r="X5069">
        <f t="shared" si="2431"/>
        <v>1.4899999999997817</v>
      </c>
      <c r="Y5069">
        <f t="shared" si="2432"/>
        <v>0</v>
      </c>
      <c r="Z5069">
        <f t="shared" si="2433"/>
        <v>0</v>
      </c>
      <c r="AA5069" s="22">
        <f t="shared" si="2434"/>
        <v>0</v>
      </c>
      <c r="AB5069" s="22">
        <f t="shared" si="2435"/>
        <v>0</v>
      </c>
      <c r="AC5069" s="22">
        <f t="shared" si="2436"/>
        <v>0</v>
      </c>
      <c r="AD5069" s="22">
        <f t="shared" si="2437"/>
        <v>0</v>
      </c>
    </row>
    <row r="5070" spans="3:30" x14ac:dyDescent="0.25">
      <c r="E5070" s="12">
        <v>43229.666666666664</v>
      </c>
      <c r="F5070" s="10">
        <v>12895.4</v>
      </c>
      <c r="G5070" s="10">
        <v>12932.35</v>
      </c>
      <c r="H5070" s="10">
        <v>12894.4</v>
      </c>
      <c r="I5070" s="10">
        <v>12923.63</v>
      </c>
      <c r="K5070" s="13">
        <f t="shared" si="2428"/>
        <v>28.229999999999563</v>
      </c>
      <c r="L5070" s="13">
        <f t="shared" si="2438"/>
        <v>-10.659999999999854</v>
      </c>
      <c r="M5070" s="13">
        <f t="shared" si="2429"/>
        <v>37.950000000000728</v>
      </c>
      <c r="N5070" s="13"/>
      <c r="X5070">
        <f t="shared" si="2431"/>
        <v>28.229999999999563</v>
      </c>
      <c r="Y5070">
        <f t="shared" si="2432"/>
        <v>0</v>
      </c>
      <c r="Z5070">
        <f t="shared" si="2433"/>
        <v>0</v>
      </c>
      <c r="AA5070" s="22">
        <f t="shared" si="2434"/>
        <v>0</v>
      </c>
      <c r="AB5070" s="22">
        <f t="shared" si="2435"/>
        <v>0</v>
      </c>
      <c r="AC5070" s="22">
        <f t="shared" si="2436"/>
        <v>0</v>
      </c>
      <c r="AD5070" s="22">
        <f t="shared" si="2437"/>
        <v>0</v>
      </c>
    </row>
    <row r="5071" spans="3:30" x14ac:dyDescent="0.25">
      <c r="E5071" s="11">
        <v>43229.708333333336</v>
      </c>
      <c r="F5071" s="9">
        <v>12923.64</v>
      </c>
      <c r="G5071" s="9">
        <v>12947.24</v>
      </c>
      <c r="H5071" s="9">
        <v>12913.05</v>
      </c>
      <c r="I5071" s="9">
        <v>12927.63</v>
      </c>
      <c r="K5071" s="13">
        <f t="shared" si="2428"/>
        <v>3.9899999999997817</v>
      </c>
      <c r="L5071" s="13">
        <f t="shared" si="2438"/>
        <v>-6.6700000000000728</v>
      </c>
      <c r="M5071" s="13">
        <f t="shared" si="2429"/>
        <v>34.190000000000509</v>
      </c>
      <c r="N5071" s="13"/>
      <c r="X5071">
        <f t="shared" si="2431"/>
        <v>3.9899999999997817</v>
      </c>
      <c r="Y5071">
        <f t="shared" si="2432"/>
        <v>0</v>
      </c>
      <c r="Z5071">
        <f t="shared" si="2433"/>
        <v>0</v>
      </c>
      <c r="AA5071" s="22">
        <f t="shared" si="2434"/>
        <v>0</v>
      </c>
      <c r="AB5071" s="22">
        <f t="shared" si="2435"/>
        <v>0</v>
      </c>
      <c r="AC5071" s="22">
        <f t="shared" si="2436"/>
        <v>0</v>
      </c>
      <c r="AD5071" s="22">
        <f t="shared" si="2437"/>
        <v>0</v>
      </c>
    </row>
    <row r="5072" spans="3:30" x14ac:dyDescent="0.25">
      <c r="E5072" s="12">
        <v>43229.75</v>
      </c>
      <c r="F5072" s="10">
        <v>12927.88</v>
      </c>
      <c r="G5072" s="10">
        <v>12955.96</v>
      </c>
      <c r="H5072" s="10">
        <v>12923.85</v>
      </c>
      <c r="I5072" s="10">
        <v>12954.71</v>
      </c>
      <c r="K5072" s="13">
        <f t="shared" si="2428"/>
        <v>26.829999999999927</v>
      </c>
      <c r="L5072" s="13">
        <f t="shared" si="2438"/>
        <v>20.159999999999854</v>
      </c>
      <c r="M5072" s="13">
        <f t="shared" si="2429"/>
        <v>32.109999999998763</v>
      </c>
      <c r="N5072" s="13"/>
      <c r="X5072">
        <f t="shared" si="2431"/>
        <v>26.829999999999927</v>
      </c>
      <c r="Y5072">
        <f t="shared" si="2432"/>
        <v>0</v>
      </c>
      <c r="Z5072">
        <f t="shared" si="2433"/>
        <v>0</v>
      </c>
      <c r="AA5072" s="22">
        <f t="shared" si="2434"/>
        <v>0</v>
      </c>
      <c r="AB5072" s="22">
        <f t="shared" si="2435"/>
        <v>0</v>
      </c>
      <c r="AC5072" s="22">
        <f t="shared" si="2436"/>
        <v>0</v>
      </c>
      <c r="AD5072" s="22">
        <f t="shared" si="2437"/>
        <v>0</v>
      </c>
    </row>
    <row r="5073" spans="3:30" x14ac:dyDescent="0.25">
      <c r="E5073" s="11">
        <v>43229.791666666664</v>
      </c>
      <c r="F5073" s="9">
        <v>12954.46</v>
      </c>
      <c r="G5073" s="9">
        <v>12990.39</v>
      </c>
      <c r="H5073" s="9">
        <v>12952.22</v>
      </c>
      <c r="I5073" s="9">
        <v>12985.64</v>
      </c>
      <c r="K5073" s="13">
        <f t="shared" si="2428"/>
        <v>31.180000000000291</v>
      </c>
      <c r="L5073" s="13">
        <f t="shared" si="2438"/>
        <v>51.340000000000146</v>
      </c>
      <c r="M5073" s="13">
        <f t="shared" si="2429"/>
        <v>38.170000000000073</v>
      </c>
      <c r="N5073" s="13"/>
      <c r="X5073">
        <f t="shared" si="2431"/>
        <v>31.180000000000291</v>
      </c>
      <c r="Y5073">
        <f t="shared" si="2432"/>
        <v>0</v>
      </c>
      <c r="Z5073">
        <f t="shared" si="2433"/>
        <v>0</v>
      </c>
      <c r="AA5073" s="22">
        <f t="shared" si="2434"/>
        <v>0</v>
      </c>
      <c r="AB5073" s="22">
        <f t="shared" si="2435"/>
        <v>0</v>
      </c>
      <c r="AC5073" s="22">
        <f t="shared" si="2436"/>
        <v>0</v>
      </c>
      <c r="AD5073" s="22">
        <f t="shared" si="2437"/>
        <v>0</v>
      </c>
    </row>
    <row r="5074" spans="3:30" x14ac:dyDescent="0.25">
      <c r="E5074" s="12">
        <v>43229.833333333336</v>
      </c>
      <c r="F5074" s="10">
        <v>12985.89</v>
      </c>
      <c r="G5074" s="10">
        <v>12994.63</v>
      </c>
      <c r="H5074" s="10">
        <v>12974.9</v>
      </c>
      <c r="I5074" s="10">
        <v>12979.15</v>
      </c>
      <c r="K5074" s="13">
        <f t="shared" si="2428"/>
        <v>-6.7399999999997817</v>
      </c>
      <c r="L5074" s="13">
        <f t="shared" si="2438"/>
        <v>44.600000000000364</v>
      </c>
      <c r="M5074" s="13">
        <f t="shared" si="2429"/>
        <v>19.729999999999563</v>
      </c>
      <c r="N5074" s="13"/>
      <c r="X5074">
        <f t="shared" si="2431"/>
        <v>6.7399999999997817</v>
      </c>
      <c r="Y5074">
        <f t="shared" si="2432"/>
        <v>0</v>
      </c>
      <c r="Z5074">
        <f t="shared" si="2433"/>
        <v>0</v>
      </c>
      <c r="AA5074" s="22">
        <f t="shared" si="2434"/>
        <v>0</v>
      </c>
      <c r="AB5074" s="22">
        <f t="shared" si="2435"/>
        <v>0</v>
      </c>
      <c r="AC5074" s="22">
        <f t="shared" si="2436"/>
        <v>0</v>
      </c>
      <c r="AD5074" s="22">
        <f t="shared" si="2437"/>
        <v>0</v>
      </c>
    </row>
    <row r="5075" spans="3:30" x14ac:dyDescent="0.25">
      <c r="E5075" s="11">
        <v>43229.875</v>
      </c>
      <c r="F5075" s="9">
        <v>12979.65</v>
      </c>
      <c r="G5075" s="9">
        <v>12987.65</v>
      </c>
      <c r="H5075" s="9">
        <v>12971.91</v>
      </c>
      <c r="I5075" s="9">
        <v>12976.91</v>
      </c>
      <c r="K5075" s="13">
        <f t="shared" si="2428"/>
        <v>-2.7399999999997817</v>
      </c>
      <c r="L5075" s="13">
        <f t="shared" si="2438"/>
        <v>41.860000000000582</v>
      </c>
      <c r="M5075" s="13">
        <f t="shared" si="2429"/>
        <v>15.739999999999782</v>
      </c>
      <c r="N5075" s="13"/>
      <c r="X5075">
        <f t="shared" si="2431"/>
        <v>2.7399999999997817</v>
      </c>
      <c r="Y5075">
        <f t="shared" si="2432"/>
        <v>0</v>
      </c>
      <c r="Z5075">
        <f t="shared" si="2433"/>
        <v>0</v>
      </c>
      <c r="AA5075" s="22">
        <f t="shared" si="2434"/>
        <v>0</v>
      </c>
      <c r="AB5075" s="22">
        <f t="shared" si="2435"/>
        <v>0</v>
      </c>
      <c r="AC5075" s="22">
        <f t="shared" si="2436"/>
        <v>0</v>
      </c>
      <c r="AD5075" s="22">
        <f t="shared" si="2437"/>
        <v>0</v>
      </c>
    </row>
    <row r="5076" spans="3:30" x14ac:dyDescent="0.25">
      <c r="E5076" s="12">
        <v>43229.916666666664</v>
      </c>
      <c r="F5076" s="10">
        <v>12977.16</v>
      </c>
      <c r="G5076" s="10">
        <v>12979.67</v>
      </c>
      <c r="H5076" s="10">
        <v>12966.17</v>
      </c>
      <c r="I5076" s="10">
        <v>12974.42</v>
      </c>
      <c r="K5076" s="13">
        <f t="shared" si="2428"/>
        <v>-2.7399999999997817</v>
      </c>
      <c r="L5076" s="13">
        <f t="shared" si="2438"/>
        <v>39.1200000000008</v>
      </c>
      <c r="M5076" s="13">
        <f t="shared" si="2429"/>
        <v>13.5</v>
      </c>
      <c r="N5076" s="13"/>
      <c r="X5076">
        <f t="shared" si="2431"/>
        <v>2.7399999999997817</v>
      </c>
      <c r="Y5076">
        <f t="shared" si="2432"/>
        <v>0</v>
      </c>
      <c r="Z5076">
        <f t="shared" si="2433"/>
        <v>0</v>
      </c>
      <c r="AA5076" s="22">
        <f t="shared" si="2434"/>
        <v>0</v>
      </c>
      <c r="AB5076" s="22">
        <f t="shared" si="2435"/>
        <v>0</v>
      </c>
      <c r="AC5076" s="22">
        <f t="shared" si="2436"/>
        <v>0</v>
      </c>
      <c r="AD5076" s="22">
        <f t="shared" si="2437"/>
        <v>0</v>
      </c>
    </row>
    <row r="5077" spans="3:30" hidden="1" x14ac:dyDescent="0.25">
      <c r="E5077" s="11">
        <v>43229.958333333336</v>
      </c>
      <c r="F5077" s="9">
        <v>12973.57</v>
      </c>
      <c r="G5077" s="9">
        <v>12975.98</v>
      </c>
      <c r="H5077" s="9">
        <v>12972.37</v>
      </c>
      <c r="I5077" s="9">
        <v>12973.58</v>
      </c>
    </row>
    <row r="5078" spans="3:30" hidden="1" x14ac:dyDescent="0.25">
      <c r="E5078" s="12">
        <v>43230.041666666664</v>
      </c>
      <c r="F5078" s="10">
        <v>12972.37</v>
      </c>
      <c r="G5078" s="10">
        <v>12982.01</v>
      </c>
      <c r="H5078" s="10">
        <v>12968.98</v>
      </c>
      <c r="I5078" s="10">
        <v>12973.59</v>
      </c>
    </row>
    <row r="5079" spans="3:30" hidden="1" x14ac:dyDescent="0.25">
      <c r="E5079" s="11">
        <v>43230.083333333336</v>
      </c>
      <c r="F5079" s="9">
        <v>12973.59</v>
      </c>
      <c r="G5079" s="9">
        <v>12973.59</v>
      </c>
      <c r="H5079" s="9">
        <v>12955.46</v>
      </c>
      <c r="I5079" s="9">
        <v>12973.2</v>
      </c>
    </row>
    <row r="5080" spans="3:30" hidden="1" x14ac:dyDescent="0.25">
      <c r="E5080" s="12">
        <v>43230.125</v>
      </c>
      <c r="F5080" s="10">
        <v>12973.2</v>
      </c>
      <c r="G5080" s="10">
        <v>12981.62</v>
      </c>
      <c r="H5080" s="10">
        <v>12967.69</v>
      </c>
      <c r="I5080" s="10">
        <v>12974.91</v>
      </c>
    </row>
    <row r="5081" spans="3:30" hidden="1" x14ac:dyDescent="0.25">
      <c r="E5081" s="11">
        <v>43230.166666666664</v>
      </c>
      <c r="F5081" s="9">
        <v>12974.91</v>
      </c>
      <c r="G5081" s="9">
        <v>12993.92</v>
      </c>
      <c r="H5081" s="9">
        <v>12972.22</v>
      </c>
      <c r="I5081" s="9">
        <v>12988.97</v>
      </c>
    </row>
    <row r="5082" spans="3:30" hidden="1" x14ac:dyDescent="0.25">
      <c r="E5082" s="12">
        <v>43230.208333333336</v>
      </c>
      <c r="F5082" s="10">
        <v>12988.97</v>
      </c>
      <c r="G5082" s="10">
        <v>13011.63</v>
      </c>
      <c r="H5082" s="10">
        <v>12987.76</v>
      </c>
      <c r="I5082" s="10">
        <v>12996.6</v>
      </c>
    </row>
    <row r="5083" spans="3:30" hidden="1" x14ac:dyDescent="0.25">
      <c r="E5083" s="11">
        <v>43230.25</v>
      </c>
      <c r="F5083" s="9">
        <v>12997.81</v>
      </c>
      <c r="G5083" s="9">
        <v>13005.25</v>
      </c>
      <c r="H5083" s="9">
        <v>12997.81</v>
      </c>
      <c r="I5083" s="9">
        <v>13002.85</v>
      </c>
    </row>
    <row r="5084" spans="3:30" hidden="1" x14ac:dyDescent="0.25">
      <c r="E5084" s="12">
        <v>43230.291666666664</v>
      </c>
      <c r="F5084" s="10">
        <v>13004.05</v>
      </c>
      <c r="G5084" s="10">
        <v>13007.76</v>
      </c>
      <c r="H5084" s="10">
        <v>12994.54</v>
      </c>
      <c r="I5084" s="10">
        <v>12995.75</v>
      </c>
    </row>
    <row r="5085" spans="3:30" x14ac:dyDescent="0.25">
      <c r="C5085">
        <v>1</v>
      </c>
      <c r="E5085" s="11">
        <v>43230.333333333336</v>
      </c>
      <c r="F5085" s="9">
        <v>12996.95</v>
      </c>
      <c r="G5085" s="9">
        <v>12998.18</v>
      </c>
      <c r="H5085" s="9">
        <v>12986.62</v>
      </c>
      <c r="I5085" s="9">
        <v>12989.23</v>
      </c>
      <c r="K5085" s="13">
        <f t="shared" ref="K5085:K5099" si="2439">I5085-F5085</f>
        <v>-7.7200000000011642</v>
      </c>
      <c r="L5085" s="13">
        <v>0</v>
      </c>
      <c r="M5085" s="13">
        <f t="shared" ref="M5085:M5099" si="2440">G5085-H5085</f>
        <v>11.559999999999491</v>
      </c>
      <c r="N5085" s="13">
        <f t="shared" ref="N5085" si="2441">I5099-F5085</f>
        <v>31.590000000000146</v>
      </c>
      <c r="O5085" s="18">
        <f>IF(K5085*N5085&gt;0,1,0)</f>
        <v>0</v>
      </c>
      <c r="S5085" s="13">
        <f>MAX(G5085:G5101)</f>
        <v>13034.87</v>
      </c>
      <c r="X5085">
        <f t="shared" ref="X5085:X5099" si="2442">ABS(K5085)</f>
        <v>7.7200000000011642</v>
      </c>
      <c r="Y5085">
        <f t="shared" ref="Y5085:Y5099" si="2443">ABS(N5085)</f>
        <v>31.590000000000146</v>
      </c>
      <c r="Z5085">
        <f t="shared" ref="Z5085:Z5099" si="2444">IF(S5085&lt;1000,ABS(S5085),0)</f>
        <v>0</v>
      </c>
      <c r="AA5085" s="22">
        <f t="shared" ref="AA5085:AA5099" si="2445">ABS(P5085)</f>
        <v>0</v>
      </c>
      <c r="AB5085" s="22">
        <f t="shared" ref="AB5085:AB5099" si="2446">ABS(Q5085)</f>
        <v>0</v>
      </c>
      <c r="AC5085" s="22">
        <f t="shared" ref="AC5085:AC5099" si="2447">IF(O5085=1,ABS(P5086),0)</f>
        <v>0</v>
      </c>
      <c r="AD5085" s="22">
        <f t="shared" ref="AD5085:AD5099" si="2448">IF(O5085=0,ABS(Q5086),0)</f>
        <v>0.39637524650202866</v>
      </c>
    </row>
    <row r="5086" spans="3:30" x14ac:dyDescent="0.25">
      <c r="E5086" s="12">
        <v>43230.375</v>
      </c>
      <c r="F5086" s="10">
        <v>12986.23</v>
      </c>
      <c r="G5086" s="10">
        <v>12986.73</v>
      </c>
      <c r="H5086" s="10">
        <v>12959</v>
      </c>
      <c r="I5086" s="10">
        <v>12969.08</v>
      </c>
      <c r="K5086" s="13">
        <f t="shared" si="2439"/>
        <v>-17.149999999999636</v>
      </c>
      <c r="L5086" s="13">
        <f t="shared" ref="L5086:L5099" si="2449">L5085+K5086</f>
        <v>-17.149999999999636</v>
      </c>
      <c r="M5086" s="13">
        <f t="shared" si="2440"/>
        <v>27.729999999999563</v>
      </c>
      <c r="N5086" s="13"/>
      <c r="P5086">
        <f>_xlfn.IFS(K5085&lt;0,MIN(L5085:L5099),K5085&gt;0,MAX(L5085:L5099))/S5064</f>
        <v>-0.30998215794910589</v>
      </c>
      <c r="Q5086">
        <f>_xlfn.IFS(K5085&lt;0,MAX(L5085:L5099),K5085&gt;0,MIN(L5085:L5099))/S5064</f>
        <v>0.39637524650202866</v>
      </c>
      <c r="S5086" s="13">
        <f>MIN(H5085:H5101)</f>
        <v>12928.04</v>
      </c>
      <c r="X5086">
        <f t="shared" si="2442"/>
        <v>17.149999999999636</v>
      </c>
      <c r="Y5086">
        <f t="shared" si="2443"/>
        <v>0</v>
      </c>
      <c r="Z5086">
        <f t="shared" si="2444"/>
        <v>0</v>
      </c>
      <c r="AA5086" s="22">
        <f t="shared" si="2445"/>
        <v>0.30998215794910589</v>
      </c>
      <c r="AB5086" s="22">
        <f t="shared" si="2446"/>
        <v>0.39637524650202866</v>
      </c>
      <c r="AC5086" s="22">
        <f t="shared" si="2447"/>
        <v>0</v>
      </c>
      <c r="AD5086" s="22">
        <f t="shared" si="2448"/>
        <v>0</v>
      </c>
    </row>
    <row r="5087" spans="3:30" x14ac:dyDescent="0.25">
      <c r="E5087" s="11">
        <v>43230.416666666664</v>
      </c>
      <c r="F5087" s="9">
        <v>12972.61</v>
      </c>
      <c r="G5087" s="9">
        <v>13034.87</v>
      </c>
      <c r="H5087" s="9">
        <v>12958.16</v>
      </c>
      <c r="I5087" s="9">
        <v>13030.24</v>
      </c>
      <c r="K5087" s="13">
        <f t="shared" si="2439"/>
        <v>57.6299999999992</v>
      </c>
      <c r="L5087" s="13">
        <f t="shared" si="2449"/>
        <v>40.479999999999563</v>
      </c>
      <c r="M5087" s="13">
        <f t="shared" si="2440"/>
        <v>76.710000000000946</v>
      </c>
      <c r="N5087" s="13"/>
      <c r="S5087" s="13">
        <f>S5085-S5086</f>
        <v>106.82999999999993</v>
      </c>
      <c r="X5087">
        <f t="shared" si="2442"/>
        <v>57.6299999999992</v>
      </c>
      <c r="Y5087">
        <f t="shared" si="2443"/>
        <v>0</v>
      </c>
      <c r="Z5087">
        <f t="shared" si="2444"/>
        <v>106.82999999999993</v>
      </c>
      <c r="AA5087" s="22">
        <f t="shared" si="2445"/>
        <v>0</v>
      </c>
      <c r="AB5087" s="22">
        <f t="shared" si="2446"/>
        <v>0</v>
      </c>
      <c r="AC5087" s="22">
        <f t="shared" si="2447"/>
        <v>0</v>
      </c>
      <c r="AD5087" s="22">
        <f t="shared" si="2448"/>
        <v>0</v>
      </c>
    </row>
    <row r="5088" spans="3:30" x14ac:dyDescent="0.25">
      <c r="E5088" s="12">
        <v>43230.458333333336</v>
      </c>
      <c r="F5088" s="10">
        <v>13030.23</v>
      </c>
      <c r="G5088" s="10">
        <v>13031.49</v>
      </c>
      <c r="H5088" s="10">
        <v>13008.16</v>
      </c>
      <c r="I5088" s="10">
        <v>13028.04</v>
      </c>
      <c r="K5088" s="13">
        <f t="shared" si="2439"/>
        <v>-2.1899999999986903</v>
      </c>
      <c r="L5088" s="13">
        <f t="shared" si="2449"/>
        <v>38.290000000000873</v>
      </c>
      <c r="M5088" s="13">
        <f t="shared" si="2440"/>
        <v>23.329999999999927</v>
      </c>
      <c r="N5088" s="13"/>
      <c r="X5088">
        <f t="shared" si="2442"/>
        <v>2.1899999999986903</v>
      </c>
      <c r="Y5088">
        <f t="shared" si="2443"/>
        <v>0</v>
      </c>
      <c r="Z5088">
        <f t="shared" si="2444"/>
        <v>0</v>
      </c>
      <c r="AA5088" s="22">
        <f t="shared" si="2445"/>
        <v>0</v>
      </c>
      <c r="AB5088" s="22">
        <f t="shared" si="2446"/>
        <v>0</v>
      </c>
      <c r="AC5088" s="22">
        <f t="shared" si="2447"/>
        <v>0</v>
      </c>
      <c r="AD5088" s="22">
        <f t="shared" si="2448"/>
        <v>0</v>
      </c>
    </row>
    <row r="5089" spans="5:30" x14ac:dyDescent="0.25">
      <c r="E5089" s="11">
        <v>43230.5</v>
      </c>
      <c r="F5089" s="9">
        <v>13028.12</v>
      </c>
      <c r="G5089" s="9">
        <v>13032.03</v>
      </c>
      <c r="H5089" s="9">
        <v>12998.23</v>
      </c>
      <c r="I5089" s="9">
        <v>13010.07</v>
      </c>
      <c r="K5089" s="13">
        <f t="shared" si="2439"/>
        <v>-18.050000000001091</v>
      </c>
      <c r="L5089" s="13">
        <f t="shared" si="2449"/>
        <v>20.239999999999782</v>
      </c>
      <c r="M5089" s="13">
        <f t="shared" si="2440"/>
        <v>33.800000000001091</v>
      </c>
      <c r="N5089" s="13"/>
      <c r="X5089">
        <f t="shared" si="2442"/>
        <v>18.050000000001091</v>
      </c>
      <c r="Y5089">
        <f t="shared" si="2443"/>
        <v>0</v>
      </c>
      <c r="Z5089">
        <f t="shared" si="2444"/>
        <v>0</v>
      </c>
      <c r="AA5089" s="22">
        <f t="shared" si="2445"/>
        <v>0</v>
      </c>
      <c r="AB5089" s="22">
        <f t="shared" si="2446"/>
        <v>0</v>
      </c>
      <c r="AC5089" s="22">
        <f t="shared" si="2447"/>
        <v>0</v>
      </c>
      <c r="AD5089" s="22">
        <f t="shared" si="2448"/>
        <v>0</v>
      </c>
    </row>
    <row r="5090" spans="5:30" x14ac:dyDescent="0.25">
      <c r="E5090" s="12">
        <v>43230.541666666664</v>
      </c>
      <c r="F5090" s="10">
        <v>13010.57</v>
      </c>
      <c r="G5090" s="10">
        <v>13011.59</v>
      </c>
      <c r="H5090" s="10">
        <v>12971.9</v>
      </c>
      <c r="I5090" s="10">
        <v>12979.13</v>
      </c>
      <c r="K5090" s="13">
        <f t="shared" si="2439"/>
        <v>-31.440000000000509</v>
      </c>
      <c r="L5090" s="13">
        <f t="shared" si="2449"/>
        <v>-11.200000000000728</v>
      </c>
      <c r="M5090" s="13">
        <f t="shared" si="2440"/>
        <v>39.690000000000509</v>
      </c>
      <c r="N5090" s="13"/>
      <c r="X5090">
        <f t="shared" si="2442"/>
        <v>31.440000000000509</v>
      </c>
      <c r="Y5090">
        <f t="shared" si="2443"/>
        <v>0</v>
      </c>
      <c r="Z5090">
        <f t="shared" si="2444"/>
        <v>0</v>
      </c>
      <c r="AA5090" s="22">
        <f t="shared" si="2445"/>
        <v>0</v>
      </c>
      <c r="AB5090" s="22">
        <f t="shared" si="2446"/>
        <v>0</v>
      </c>
      <c r="AC5090" s="22">
        <f t="shared" si="2447"/>
        <v>0</v>
      </c>
      <c r="AD5090" s="22">
        <f t="shared" si="2448"/>
        <v>0</v>
      </c>
    </row>
    <row r="5091" spans="5:30" x14ac:dyDescent="0.25">
      <c r="E5091" s="11">
        <v>43230.583333333336</v>
      </c>
      <c r="F5091" s="9">
        <v>12976.38</v>
      </c>
      <c r="G5091" s="9">
        <v>12997.66</v>
      </c>
      <c r="H5091" s="9">
        <v>12974.51</v>
      </c>
      <c r="I5091" s="9">
        <v>12991.16</v>
      </c>
      <c r="K5091" s="13">
        <f t="shared" si="2439"/>
        <v>14.780000000000655</v>
      </c>
      <c r="L5091" s="13">
        <f t="shared" si="2449"/>
        <v>3.5799999999999272</v>
      </c>
      <c r="M5091" s="13">
        <f t="shared" si="2440"/>
        <v>23.149999999999636</v>
      </c>
      <c r="N5091" s="13"/>
      <c r="X5091">
        <f t="shared" si="2442"/>
        <v>14.780000000000655</v>
      </c>
      <c r="Y5091">
        <f t="shared" si="2443"/>
        <v>0</v>
      </c>
      <c r="Z5091">
        <f t="shared" si="2444"/>
        <v>0</v>
      </c>
      <c r="AA5091" s="22">
        <f t="shared" si="2445"/>
        <v>0</v>
      </c>
      <c r="AB5091" s="22">
        <f t="shared" si="2446"/>
        <v>0</v>
      </c>
      <c r="AC5091" s="22">
        <f t="shared" si="2447"/>
        <v>0</v>
      </c>
      <c r="AD5091" s="22">
        <f t="shared" si="2448"/>
        <v>0</v>
      </c>
    </row>
    <row r="5092" spans="5:30" x14ac:dyDescent="0.25">
      <c r="E5092" s="12">
        <v>43230.625</v>
      </c>
      <c r="F5092" s="10">
        <v>12990.41</v>
      </c>
      <c r="G5092" s="10">
        <v>12994.52</v>
      </c>
      <c r="H5092" s="10">
        <v>12946.32</v>
      </c>
      <c r="I5092" s="10">
        <v>12953.82</v>
      </c>
      <c r="K5092" s="13">
        <f t="shared" si="2439"/>
        <v>-36.590000000000146</v>
      </c>
      <c r="L5092" s="13">
        <f t="shared" si="2449"/>
        <v>-33.010000000000218</v>
      </c>
      <c r="M5092" s="13">
        <f t="shared" si="2440"/>
        <v>48.200000000000728</v>
      </c>
      <c r="N5092" s="13"/>
      <c r="X5092">
        <f t="shared" si="2442"/>
        <v>36.590000000000146</v>
      </c>
      <c r="Y5092">
        <f t="shared" si="2443"/>
        <v>0</v>
      </c>
      <c r="Z5092">
        <f t="shared" si="2444"/>
        <v>0</v>
      </c>
      <c r="AA5092" s="22">
        <f t="shared" si="2445"/>
        <v>0</v>
      </c>
      <c r="AB5092" s="22">
        <f t="shared" si="2446"/>
        <v>0</v>
      </c>
      <c r="AC5092" s="22">
        <f t="shared" si="2447"/>
        <v>0</v>
      </c>
      <c r="AD5092" s="22">
        <f t="shared" si="2448"/>
        <v>0</v>
      </c>
    </row>
    <row r="5093" spans="5:30" x14ac:dyDescent="0.25">
      <c r="E5093" s="11">
        <v>43230.666666666664</v>
      </c>
      <c r="F5093" s="9">
        <v>12953.57</v>
      </c>
      <c r="G5093" s="9">
        <v>12983.85</v>
      </c>
      <c r="H5093" s="9">
        <v>12928.04</v>
      </c>
      <c r="I5093" s="9">
        <v>12972.71</v>
      </c>
      <c r="K5093" s="13">
        <f t="shared" si="2439"/>
        <v>19.139999999999418</v>
      </c>
      <c r="L5093" s="13">
        <f t="shared" si="2449"/>
        <v>-13.8700000000008</v>
      </c>
      <c r="M5093" s="13">
        <f t="shared" si="2440"/>
        <v>55.809999999999491</v>
      </c>
      <c r="N5093" s="13"/>
      <c r="X5093">
        <f t="shared" si="2442"/>
        <v>19.139999999999418</v>
      </c>
      <c r="Y5093">
        <f t="shared" si="2443"/>
        <v>0</v>
      </c>
      <c r="Z5093">
        <f t="shared" si="2444"/>
        <v>0</v>
      </c>
      <c r="AA5093" s="22">
        <f t="shared" si="2445"/>
        <v>0</v>
      </c>
      <c r="AB5093" s="22">
        <f t="shared" si="2446"/>
        <v>0</v>
      </c>
      <c r="AC5093" s="22">
        <f t="shared" si="2447"/>
        <v>0</v>
      </c>
      <c r="AD5093" s="22">
        <f t="shared" si="2448"/>
        <v>0</v>
      </c>
    </row>
    <row r="5094" spans="5:30" x14ac:dyDescent="0.25">
      <c r="E5094" s="12">
        <v>43230.708333333336</v>
      </c>
      <c r="F5094" s="10">
        <v>12972.96</v>
      </c>
      <c r="G5094" s="10">
        <v>12998.73</v>
      </c>
      <c r="H5094" s="10">
        <v>12957.91</v>
      </c>
      <c r="I5094" s="10">
        <v>12991.73</v>
      </c>
      <c r="K5094" s="13">
        <f t="shared" si="2439"/>
        <v>18.770000000000437</v>
      </c>
      <c r="L5094" s="13">
        <f t="shared" si="2449"/>
        <v>4.8999999999996362</v>
      </c>
      <c r="M5094" s="13">
        <f t="shared" si="2440"/>
        <v>40.819999999999709</v>
      </c>
      <c r="N5094" s="13"/>
      <c r="X5094">
        <f t="shared" si="2442"/>
        <v>18.770000000000437</v>
      </c>
      <c r="Y5094">
        <f t="shared" si="2443"/>
        <v>0</v>
      </c>
      <c r="Z5094">
        <f t="shared" si="2444"/>
        <v>0</v>
      </c>
      <c r="AA5094" s="22">
        <f t="shared" si="2445"/>
        <v>0</v>
      </c>
      <c r="AB5094" s="22">
        <f t="shared" si="2446"/>
        <v>0</v>
      </c>
      <c r="AC5094" s="22">
        <f t="shared" si="2447"/>
        <v>0</v>
      </c>
      <c r="AD5094" s="22">
        <f t="shared" si="2448"/>
        <v>0</v>
      </c>
    </row>
    <row r="5095" spans="5:30" x14ac:dyDescent="0.25">
      <c r="E5095" s="11">
        <v>43230.75</v>
      </c>
      <c r="F5095" s="9">
        <v>12991.48</v>
      </c>
      <c r="G5095" s="9">
        <v>13034</v>
      </c>
      <c r="H5095" s="9">
        <v>12989.98</v>
      </c>
      <c r="I5095" s="9">
        <v>13017.77</v>
      </c>
      <c r="K5095" s="13">
        <f t="shared" si="2439"/>
        <v>26.290000000000873</v>
      </c>
      <c r="L5095" s="13">
        <f t="shared" si="2449"/>
        <v>31.190000000000509</v>
      </c>
      <c r="M5095" s="13">
        <f t="shared" si="2440"/>
        <v>44.020000000000437</v>
      </c>
      <c r="N5095" s="13"/>
      <c r="X5095">
        <f t="shared" si="2442"/>
        <v>26.290000000000873</v>
      </c>
      <c r="Y5095">
        <f t="shared" si="2443"/>
        <v>0</v>
      </c>
      <c r="Z5095">
        <f t="shared" si="2444"/>
        <v>0</v>
      </c>
      <c r="AA5095" s="22">
        <f t="shared" si="2445"/>
        <v>0</v>
      </c>
      <c r="AB5095" s="22">
        <f t="shared" si="2446"/>
        <v>0</v>
      </c>
      <c r="AC5095" s="22">
        <f t="shared" si="2447"/>
        <v>0</v>
      </c>
      <c r="AD5095" s="22">
        <f t="shared" si="2448"/>
        <v>0</v>
      </c>
    </row>
    <row r="5096" spans="5:30" x14ac:dyDescent="0.25">
      <c r="E5096" s="12">
        <v>43230.791666666664</v>
      </c>
      <c r="F5096" s="10">
        <v>13017.52</v>
      </c>
      <c r="G5096" s="10">
        <v>13033.22</v>
      </c>
      <c r="H5096" s="10">
        <v>13013.57</v>
      </c>
      <c r="I5096" s="10">
        <v>13024.53</v>
      </c>
      <c r="K5096" s="13">
        <f t="shared" si="2439"/>
        <v>7.0100000000002183</v>
      </c>
      <c r="L5096" s="13">
        <f t="shared" si="2449"/>
        <v>38.200000000000728</v>
      </c>
      <c r="M5096" s="13">
        <f t="shared" si="2440"/>
        <v>19.649999999999636</v>
      </c>
      <c r="N5096" s="13"/>
      <c r="X5096">
        <f t="shared" si="2442"/>
        <v>7.0100000000002183</v>
      </c>
      <c r="Y5096">
        <f t="shared" si="2443"/>
        <v>0</v>
      </c>
      <c r="Z5096">
        <f t="shared" si="2444"/>
        <v>0</v>
      </c>
      <c r="AA5096" s="22">
        <f t="shared" si="2445"/>
        <v>0</v>
      </c>
      <c r="AB5096" s="22">
        <f t="shared" si="2446"/>
        <v>0</v>
      </c>
      <c r="AC5096" s="22">
        <f t="shared" si="2447"/>
        <v>0</v>
      </c>
      <c r="AD5096" s="22">
        <f t="shared" si="2448"/>
        <v>0</v>
      </c>
    </row>
    <row r="5097" spans="5:30" x14ac:dyDescent="0.25">
      <c r="E5097" s="11">
        <v>43230.833333333336</v>
      </c>
      <c r="F5097" s="9">
        <v>13024.78</v>
      </c>
      <c r="G5097" s="9">
        <v>13031.78</v>
      </c>
      <c r="H5097" s="9">
        <v>13005.53</v>
      </c>
      <c r="I5097" s="9">
        <v>13010.03</v>
      </c>
      <c r="K5097" s="13">
        <f t="shared" si="2439"/>
        <v>-14.75</v>
      </c>
      <c r="L5097" s="13">
        <f t="shared" si="2449"/>
        <v>23.450000000000728</v>
      </c>
      <c r="M5097" s="13">
        <f t="shared" si="2440"/>
        <v>26.25</v>
      </c>
      <c r="N5097" s="13"/>
      <c r="X5097">
        <f t="shared" si="2442"/>
        <v>14.75</v>
      </c>
      <c r="Y5097">
        <f t="shared" si="2443"/>
        <v>0</v>
      </c>
      <c r="Z5097">
        <f t="shared" si="2444"/>
        <v>0</v>
      </c>
      <c r="AA5097" s="22">
        <f t="shared" si="2445"/>
        <v>0</v>
      </c>
      <c r="AB5097" s="22">
        <f t="shared" si="2446"/>
        <v>0</v>
      </c>
      <c r="AC5097" s="22">
        <f t="shared" si="2447"/>
        <v>0</v>
      </c>
      <c r="AD5097" s="22">
        <f t="shared" si="2448"/>
        <v>0</v>
      </c>
    </row>
    <row r="5098" spans="5:30" x14ac:dyDescent="0.25">
      <c r="E5098" s="12">
        <v>43230.875</v>
      </c>
      <c r="F5098" s="10">
        <v>13010.28</v>
      </c>
      <c r="G5098" s="10">
        <v>13020.28</v>
      </c>
      <c r="H5098" s="10">
        <v>13007.03</v>
      </c>
      <c r="I5098" s="10">
        <v>13017.79</v>
      </c>
      <c r="K5098" s="13">
        <f t="shared" si="2439"/>
        <v>7.5100000000002183</v>
      </c>
      <c r="L5098" s="13">
        <f t="shared" si="2449"/>
        <v>30.960000000000946</v>
      </c>
      <c r="M5098" s="13">
        <f t="shared" si="2440"/>
        <v>13.25</v>
      </c>
      <c r="N5098" s="13"/>
      <c r="X5098">
        <f t="shared" si="2442"/>
        <v>7.5100000000002183</v>
      </c>
      <c r="Y5098">
        <f t="shared" si="2443"/>
        <v>0</v>
      </c>
      <c r="Z5098">
        <f t="shared" si="2444"/>
        <v>0</v>
      </c>
      <c r="AA5098" s="22">
        <f t="shared" si="2445"/>
        <v>0</v>
      </c>
      <c r="AB5098" s="22">
        <f t="shared" si="2446"/>
        <v>0</v>
      </c>
      <c r="AC5098" s="22">
        <f t="shared" si="2447"/>
        <v>0</v>
      </c>
      <c r="AD5098" s="22">
        <f t="shared" si="2448"/>
        <v>0</v>
      </c>
    </row>
    <row r="5099" spans="5:30" x14ac:dyDescent="0.25">
      <c r="E5099" s="11">
        <v>43230.916666666664</v>
      </c>
      <c r="F5099" s="9">
        <v>13017.29</v>
      </c>
      <c r="G5099" s="9">
        <v>13034.03</v>
      </c>
      <c r="H5099" s="9">
        <v>13010.79</v>
      </c>
      <c r="I5099" s="9">
        <v>13028.54</v>
      </c>
      <c r="K5099" s="13">
        <f t="shared" si="2439"/>
        <v>11.25</v>
      </c>
      <c r="L5099" s="13">
        <f t="shared" si="2449"/>
        <v>42.210000000000946</v>
      </c>
      <c r="M5099" s="13">
        <f t="shared" si="2440"/>
        <v>23.239999999999782</v>
      </c>
      <c r="N5099" s="13"/>
      <c r="X5099">
        <f t="shared" si="2442"/>
        <v>11.25</v>
      </c>
      <c r="Y5099">
        <f t="shared" si="2443"/>
        <v>0</v>
      </c>
      <c r="Z5099">
        <f t="shared" si="2444"/>
        <v>0</v>
      </c>
      <c r="AA5099" s="22">
        <f t="shared" si="2445"/>
        <v>0</v>
      </c>
      <c r="AB5099" s="22">
        <f t="shared" si="2446"/>
        <v>0</v>
      </c>
      <c r="AC5099" s="22">
        <f t="shared" si="2447"/>
        <v>0</v>
      </c>
      <c r="AD5099" s="22">
        <f t="shared" si="2448"/>
        <v>0</v>
      </c>
    </row>
    <row r="5100" spans="5:30" hidden="1" x14ac:dyDescent="0.25">
      <c r="E5100" s="12">
        <v>43230.958333333336</v>
      </c>
      <c r="F5100" s="10">
        <v>13017.41</v>
      </c>
      <c r="G5100" s="10">
        <v>13018.61</v>
      </c>
      <c r="H5100" s="10">
        <v>13007.83</v>
      </c>
      <c r="I5100" s="10">
        <v>13007.83</v>
      </c>
    </row>
    <row r="5101" spans="5:30" hidden="1" x14ac:dyDescent="0.25">
      <c r="E5101" s="11">
        <v>43231.041666666664</v>
      </c>
      <c r="F5101" s="9">
        <v>13006.64</v>
      </c>
      <c r="G5101" s="9">
        <v>13023.4</v>
      </c>
      <c r="H5101" s="9">
        <v>13006.64</v>
      </c>
      <c r="I5101" s="9">
        <v>13017.42</v>
      </c>
    </row>
    <row r="5102" spans="5:30" hidden="1" x14ac:dyDescent="0.25">
      <c r="E5102" s="12">
        <v>43231.083333333336</v>
      </c>
      <c r="F5102" s="10">
        <v>13016.22</v>
      </c>
      <c r="G5102" s="10">
        <v>13030.8</v>
      </c>
      <c r="H5102" s="10">
        <v>13013.82</v>
      </c>
      <c r="I5102" s="10">
        <v>13030.8</v>
      </c>
    </row>
    <row r="5103" spans="5:30" hidden="1" x14ac:dyDescent="0.25">
      <c r="E5103" s="11">
        <v>43231.125</v>
      </c>
      <c r="F5103" s="9">
        <v>13030.2</v>
      </c>
      <c r="G5103" s="9">
        <v>13038.98</v>
      </c>
      <c r="H5103" s="9">
        <v>13029.41</v>
      </c>
      <c r="I5103" s="9">
        <v>13031.8</v>
      </c>
    </row>
    <row r="5104" spans="5:30" hidden="1" x14ac:dyDescent="0.25">
      <c r="E5104" s="12">
        <v>43231.166666666664</v>
      </c>
      <c r="F5104" s="10">
        <v>13033</v>
      </c>
      <c r="G5104" s="10">
        <v>13038.43</v>
      </c>
      <c r="H5104" s="10">
        <v>13023.86</v>
      </c>
      <c r="I5104" s="10">
        <v>13026.26</v>
      </c>
    </row>
    <row r="5105" spans="3:30" hidden="1" x14ac:dyDescent="0.25">
      <c r="E5105" s="11">
        <v>43231.208333333336</v>
      </c>
      <c r="F5105" s="9">
        <v>13027.45</v>
      </c>
      <c r="G5105" s="9">
        <v>13040.82</v>
      </c>
      <c r="H5105" s="9">
        <v>13026.26</v>
      </c>
      <c r="I5105" s="9">
        <v>13034.84</v>
      </c>
    </row>
    <row r="5106" spans="3:30" hidden="1" x14ac:dyDescent="0.25">
      <c r="E5106" s="12">
        <v>43231.25</v>
      </c>
      <c r="F5106" s="10">
        <v>13036.03</v>
      </c>
      <c r="G5106" s="10">
        <v>13038.68</v>
      </c>
      <c r="H5106" s="10">
        <v>13031.44</v>
      </c>
      <c r="I5106" s="10">
        <v>13037.48</v>
      </c>
    </row>
    <row r="5107" spans="3:30" hidden="1" x14ac:dyDescent="0.25">
      <c r="E5107" s="11">
        <v>43231.291666666664</v>
      </c>
      <c r="F5107" s="9">
        <v>13037.48</v>
      </c>
      <c r="G5107" s="9">
        <v>13038.62</v>
      </c>
      <c r="H5107" s="9">
        <v>13029.89</v>
      </c>
      <c r="I5107" s="9">
        <v>13029.89</v>
      </c>
    </row>
    <row r="5108" spans="3:30" x14ac:dyDescent="0.25">
      <c r="C5108">
        <v>1</v>
      </c>
      <c r="E5108" s="12">
        <v>43231.333333333336</v>
      </c>
      <c r="F5108" s="10">
        <v>13029.89</v>
      </c>
      <c r="G5108" s="10">
        <v>13038.62</v>
      </c>
      <c r="H5108" s="10">
        <v>13025.16</v>
      </c>
      <c r="I5108" s="10">
        <v>13038.62</v>
      </c>
      <c r="K5108" s="13">
        <f t="shared" ref="K5108:K5122" si="2450">I5108-F5108</f>
        <v>8.7300000000013824</v>
      </c>
      <c r="L5108" s="13">
        <v>0</v>
      </c>
      <c r="M5108" s="13">
        <f t="shared" ref="M5108:M5122" si="2451">G5108-H5108</f>
        <v>13.460000000000946</v>
      </c>
      <c r="N5108" s="13">
        <f t="shared" ref="N5108" si="2452">I5122-F5108</f>
        <v>-43.649999999999636</v>
      </c>
      <c r="O5108" s="18">
        <f>IF(K5108*N5108&gt;0,1,0)</f>
        <v>0</v>
      </c>
      <c r="S5108" s="13">
        <f>MAX(G5108:G5124)</f>
        <v>13043.47</v>
      </c>
      <c r="X5108">
        <f t="shared" ref="X5108:X5122" si="2453">ABS(K5108)</f>
        <v>8.7300000000013824</v>
      </c>
      <c r="Y5108">
        <f t="shared" ref="Y5108:Y5122" si="2454">ABS(N5108)</f>
        <v>43.649999999999636</v>
      </c>
      <c r="Z5108">
        <f t="shared" ref="Z5108:Z5122" si="2455">IF(S5108&lt;1000,ABS(S5108),0)</f>
        <v>0</v>
      </c>
      <c r="AA5108" s="22">
        <f t="shared" ref="AA5108:AA5122" si="2456">ABS(P5108)</f>
        <v>0</v>
      </c>
      <c r="AB5108" s="22">
        <f t="shared" ref="AB5108:AB5122" si="2457">ABS(Q5108)</f>
        <v>0</v>
      </c>
      <c r="AC5108" s="22">
        <f t="shared" ref="AC5108:AC5122" si="2458">IF(O5108=1,ABS(P5109),0)</f>
        <v>0</v>
      </c>
      <c r="AD5108" s="22">
        <f t="shared" ref="AD5108:AD5122" si="2459">IF(O5108=0,ABS(Q5109),0)</f>
        <v>0.68220537302255213</v>
      </c>
    </row>
    <row r="5109" spans="3:30" x14ac:dyDescent="0.25">
      <c r="E5109" s="11">
        <v>43231.375</v>
      </c>
      <c r="F5109" s="9">
        <v>13040.59</v>
      </c>
      <c r="G5109" s="9">
        <v>13043.47</v>
      </c>
      <c r="H5109" s="9">
        <v>13012.52</v>
      </c>
      <c r="I5109" s="9">
        <v>13015.05</v>
      </c>
      <c r="K5109" s="13">
        <f t="shared" si="2450"/>
        <v>-25.540000000000873</v>
      </c>
      <c r="L5109" s="13">
        <f t="shared" ref="L5109:L5122" si="2460">L5108+K5109</f>
        <v>-25.540000000000873</v>
      </c>
      <c r="M5109" s="13">
        <f t="shared" si="2451"/>
        <v>30.949999999998909</v>
      </c>
      <c r="N5109" s="13"/>
      <c r="P5109">
        <f>_xlfn.IFS(K5108&lt;0,MIN(L5108:L5122),K5108&gt;0,MAX(L5108:L5122))/S5087</f>
        <v>0</v>
      </c>
      <c r="Q5109">
        <f>_xlfn.IFS(K5108&lt;0,MAX(L5108:L5122),K5108&gt;0,MIN(L5108:L5122))/S5087</f>
        <v>-0.68220537302255213</v>
      </c>
      <c r="S5109" s="13">
        <f>MIN(H5108:H5124)</f>
        <v>12962.08</v>
      </c>
      <c r="X5109">
        <f t="shared" si="2453"/>
        <v>25.540000000000873</v>
      </c>
      <c r="Y5109">
        <f t="shared" si="2454"/>
        <v>0</v>
      </c>
      <c r="Z5109">
        <f t="shared" si="2455"/>
        <v>0</v>
      </c>
      <c r="AA5109" s="22">
        <f t="shared" si="2456"/>
        <v>0</v>
      </c>
      <c r="AB5109" s="22">
        <f t="shared" si="2457"/>
        <v>0.68220537302255213</v>
      </c>
      <c r="AC5109" s="22">
        <f t="shared" si="2458"/>
        <v>0</v>
      </c>
      <c r="AD5109" s="22">
        <f t="shared" si="2459"/>
        <v>0</v>
      </c>
    </row>
    <row r="5110" spans="3:30" x14ac:dyDescent="0.25">
      <c r="E5110" s="12">
        <v>43231.416666666664</v>
      </c>
      <c r="F5110" s="10">
        <v>13015.8</v>
      </c>
      <c r="G5110" s="10">
        <v>13032.5</v>
      </c>
      <c r="H5110" s="10">
        <v>13001.19</v>
      </c>
      <c r="I5110" s="10">
        <v>13002.87</v>
      </c>
      <c r="K5110" s="13">
        <f t="shared" si="2450"/>
        <v>-12.929999999998472</v>
      </c>
      <c r="L5110" s="13">
        <f t="shared" si="2460"/>
        <v>-38.469999999999345</v>
      </c>
      <c r="M5110" s="13">
        <f t="shared" si="2451"/>
        <v>31.309999999999491</v>
      </c>
      <c r="N5110" s="13"/>
      <c r="S5110" s="13">
        <f>S5108-S5109</f>
        <v>81.389999999999418</v>
      </c>
      <c r="X5110">
        <f t="shared" si="2453"/>
        <v>12.929999999998472</v>
      </c>
      <c r="Y5110">
        <f t="shared" si="2454"/>
        <v>0</v>
      </c>
      <c r="Z5110">
        <f t="shared" si="2455"/>
        <v>81.389999999999418</v>
      </c>
      <c r="AA5110" s="22">
        <f t="shared" si="2456"/>
        <v>0</v>
      </c>
      <c r="AB5110" s="22">
        <f t="shared" si="2457"/>
        <v>0</v>
      </c>
      <c r="AC5110" s="22">
        <f t="shared" si="2458"/>
        <v>0</v>
      </c>
      <c r="AD5110" s="22">
        <f t="shared" si="2459"/>
        <v>0</v>
      </c>
    </row>
    <row r="5111" spans="3:30" x14ac:dyDescent="0.25">
      <c r="E5111" s="11">
        <v>43231.458333333336</v>
      </c>
      <c r="F5111" s="9">
        <v>13003.38</v>
      </c>
      <c r="G5111" s="9">
        <v>13015.96</v>
      </c>
      <c r="H5111" s="9">
        <v>12980.07</v>
      </c>
      <c r="I5111" s="9">
        <v>12984.64</v>
      </c>
      <c r="K5111" s="13">
        <f t="shared" si="2450"/>
        <v>-18.739999999999782</v>
      </c>
      <c r="L5111" s="13">
        <f t="shared" si="2460"/>
        <v>-57.209999999999127</v>
      </c>
      <c r="M5111" s="13">
        <f t="shared" si="2451"/>
        <v>35.889999999999418</v>
      </c>
      <c r="N5111" s="13"/>
      <c r="X5111">
        <f t="shared" si="2453"/>
        <v>18.739999999999782</v>
      </c>
      <c r="Y5111">
        <f t="shared" si="2454"/>
        <v>0</v>
      </c>
      <c r="Z5111">
        <f t="shared" si="2455"/>
        <v>0</v>
      </c>
      <c r="AA5111" s="22">
        <f t="shared" si="2456"/>
        <v>0</v>
      </c>
      <c r="AB5111" s="22">
        <f t="shared" si="2457"/>
        <v>0</v>
      </c>
      <c r="AC5111" s="22">
        <f t="shared" si="2458"/>
        <v>0</v>
      </c>
      <c r="AD5111" s="22">
        <f t="shared" si="2459"/>
        <v>0</v>
      </c>
    </row>
    <row r="5112" spans="3:30" x14ac:dyDescent="0.25">
      <c r="E5112" s="12">
        <v>43231.5</v>
      </c>
      <c r="F5112" s="10">
        <v>12984.39</v>
      </c>
      <c r="G5112" s="10">
        <v>12990.29</v>
      </c>
      <c r="H5112" s="10">
        <v>12962.08</v>
      </c>
      <c r="I5112" s="10">
        <v>12977.89</v>
      </c>
      <c r="K5112" s="13">
        <f t="shared" si="2450"/>
        <v>-6.5</v>
      </c>
      <c r="L5112" s="13">
        <f t="shared" si="2460"/>
        <v>-63.709999999999127</v>
      </c>
      <c r="M5112" s="13">
        <f t="shared" si="2451"/>
        <v>28.210000000000946</v>
      </c>
      <c r="N5112" s="13"/>
      <c r="X5112">
        <f t="shared" si="2453"/>
        <v>6.5</v>
      </c>
      <c r="Y5112">
        <f t="shared" si="2454"/>
        <v>0</v>
      </c>
      <c r="Z5112">
        <f t="shared" si="2455"/>
        <v>0</v>
      </c>
      <c r="AA5112" s="22">
        <f t="shared" si="2456"/>
        <v>0</v>
      </c>
      <c r="AB5112" s="22">
        <f t="shared" si="2457"/>
        <v>0</v>
      </c>
      <c r="AC5112" s="22">
        <f t="shared" si="2458"/>
        <v>0</v>
      </c>
      <c r="AD5112" s="22">
        <f t="shared" si="2459"/>
        <v>0</v>
      </c>
    </row>
    <row r="5113" spans="3:30" x14ac:dyDescent="0.25">
      <c r="E5113" s="11">
        <v>43231.541666666664</v>
      </c>
      <c r="F5113" s="9">
        <v>12978.14</v>
      </c>
      <c r="G5113" s="9">
        <v>12995.76</v>
      </c>
      <c r="H5113" s="9">
        <v>12969.05</v>
      </c>
      <c r="I5113" s="9">
        <v>12984.73</v>
      </c>
      <c r="K5113" s="13">
        <f t="shared" si="2450"/>
        <v>6.5900000000001455</v>
      </c>
      <c r="L5113" s="13">
        <f t="shared" si="2460"/>
        <v>-57.119999999998981</v>
      </c>
      <c r="M5113" s="13">
        <f t="shared" si="2451"/>
        <v>26.710000000000946</v>
      </c>
      <c r="N5113" s="13"/>
      <c r="X5113">
        <f t="shared" si="2453"/>
        <v>6.5900000000001455</v>
      </c>
      <c r="Y5113">
        <f t="shared" si="2454"/>
        <v>0</v>
      </c>
      <c r="Z5113">
        <f t="shared" si="2455"/>
        <v>0</v>
      </c>
      <c r="AA5113" s="22">
        <f t="shared" si="2456"/>
        <v>0</v>
      </c>
      <c r="AB5113" s="22">
        <f t="shared" si="2457"/>
        <v>0</v>
      </c>
      <c r="AC5113" s="22">
        <f t="shared" si="2458"/>
        <v>0</v>
      </c>
      <c r="AD5113" s="22">
        <f t="shared" si="2459"/>
        <v>0</v>
      </c>
    </row>
    <row r="5114" spans="3:30" x14ac:dyDescent="0.25">
      <c r="E5114" s="12">
        <v>43231.583333333336</v>
      </c>
      <c r="F5114" s="10">
        <v>12984.23</v>
      </c>
      <c r="G5114" s="10">
        <v>13000.15</v>
      </c>
      <c r="H5114" s="10">
        <v>12983.23</v>
      </c>
      <c r="I5114" s="10">
        <v>12995.64</v>
      </c>
      <c r="K5114" s="13">
        <f t="shared" si="2450"/>
        <v>11.409999999999854</v>
      </c>
      <c r="L5114" s="13">
        <f t="shared" si="2460"/>
        <v>-45.709999999999127</v>
      </c>
      <c r="M5114" s="13">
        <f t="shared" si="2451"/>
        <v>16.920000000000073</v>
      </c>
      <c r="N5114" s="13"/>
      <c r="X5114">
        <f t="shared" si="2453"/>
        <v>11.409999999999854</v>
      </c>
      <c r="Y5114">
        <f t="shared" si="2454"/>
        <v>0</v>
      </c>
      <c r="Z5114">
        <f t="shared" si="2455"/>
        <v>0</v>
      </c>
      <c r="AA5114" s="22">
        <f t="shared" si="2456"/>
        <v>0</v>
      </c>
      <c r="AB5114" s="22">
        <f t="shared" si="2457"/>
        <v>0</v>
      </c>
      <c r="AC5114" s="22">
        <f t="shared" si="2458"/>
        <v>0</v>
      </c>
      <c r="AD5114" s="22">
        <f t="shared" si="2459"/>
        <v>0</v>
      </c>
    </row>
    <row r="5115" spans="3:30" x14ac:dyDescent="0.25">
      <c r="E5115" s="11">
        <v>43231.625</v>
      </c>
      <c r="F5115" s="9">
        <v>12995.89</v>
      </c>
      <c r="G5115" s="9">
        <v>12997.89</v>
      </c>
      <c r="H5115" s="9">
        <v>12964.4</v>
      </c>
      <c r="I5115" s="9">
        <v>12968.72</v>
      </c>
      <c r="K5115" s="13">
        <f t="shared" si="2450"/>
        <v>-27.170000000000073</v>
      </c>
      <c r="L5115" s="13">
        <f t="shared" si="2460"/>
        <v>-72.8799999999992</v>
      </c>
      <c r="M5115" s="13">
        <f t="shared" si="2451"/>
        <v>33.489999999999782</v>
      </c>
      <c r="N5115" s="13"/>
      <c r="X5115">
        <f t="shared" si="2453"/>
        <v>27.170000000000073</v>
      </c>
      <c r="Y5115">
        <f t="shared" si="2454"/>
        <v>0</v>
      </c>
      <c r="Z5115">
        <f t="shared" si="2455"/>
        <v>0</v>
      </c>
      <c r="AA5115" s="22">
        <f t="shared" si="2456"/>
        <v>0</v>
      </c>
      <c r="AB5115" s="22">
        <f t="shared" si="2457"/>
        <v>0</v>
      </c>
      <c r="AC5115" s="22">
        <f t="shared" si="2458"/>
        <v>0</v>
      </c>
      <c r="AD5115" s="22">
        <f t="shared" si="2459"/>
        <v>0</v>
      </c>
    </row>
    <row r="5116" spans="3:30" x14ac:dyDescent="0.25">
      <c r="E5116" s="12">
        <v>43231.666666666664</v>
      </c>
      <c r="F5116" s="10">
        <v>12968.22</v>
      </c>
      <c r="G5116" s="10">
        <v>12993.16</v>
      </c>
      <c r="H5116" s="10">
        <v>12962.94</v>
      </c>
      <c r="I5116" s="10">
        <v>12992.91</v>
      </c>
      <c r="K5116" s="13">
        <f t="shared" si="2450"/>
        <v>24.690000000000509</v>
      </c>
      <c r="L5116" s="13">
        <f t="shared" si="2460"/>
        <v>-48.18999999999869</v>
      </c>
      <c r="M5116" s="13">
        <f t="shared" si="2451"/>
        <v>30.219999999999345</v>
      </c>
      <c r="N5116" s="13"/>
      <c r="X5116">
        <f t="shared" si="2453"/>
        <v>24.690000000000509</v>
      </c>
      <c r="Y5116">
        <f t="shared" si="2454"/>
        <v>0</v>
      </c>
      <c r="Z5116">
        <f t="shared" si="2455"/>
        <v>0</v>
      </c>
      <c r="AA5116" s="22">
        <f t="shared" si="2456"/>
        <v>0</v>
      </c>
      <c r="AB5116" s="22">
        <f t="shared" si="2457"/>
        <v>0</v>
      </c>
      <c r="AC5116" s="22">
        <f t="shared" si="2458"/>
        <v>0</v>
      </c>
      <c r="AD5116" s="22">
        <f t="shared" si="2459"/>
        <v>0</v>
      </c>
    </row>
    <row r="5117" spans="3:30" x14ac:dyDescent="0.25">
      <c r="E5117" s="11">
        <v>43231.708333333336</v>
      </c>
      <c r="F5117" s="9">
        <v>12991.91</v>
      </c>
      <c r="G5117" s="9">
        <v>12997.84</v>
      </c>
      <c r="H5117" s="9">
        <v>12974.83</v>
      </c>
      <c r="I5117" s="9">
        <v>12997.48</v>
      </c>
      <c r="K5117" s="13">
        <f t="shared" si="2450"/>
        <v>5.569999999999709</v>
      </c>
      <c r="L5117" s="13">
        <f t="shared" si="2460"/>
        <v>-42.619999999998981</v>
      </c>
      <c r="M5117" s="13">
        <f t="shared" si="2451"/>
        <v>23.010000000000218</v>
      </c>
      <c r="N5117" s="13"/>
      <c r="X5117">
        <f t="shared" si="2453"/>
        <v>5.569999999999709</v>
      </c>
      <c r="Y5117">
        <f t="shared" si="2454"/>
        <v>0</v>
      </c>
      <c r="Z5117">
        <f t="shared" si="2455"/>
        <v>0</v>
      </c>
      <c r="AA5117" s="22">
        <f t="shared" si="2456"/>
        <v>0</v>
      </c>
      <c r="AB5117" s="22">
        <f t="shared" si="2457"/>
        <v>0</v>
      </c>
      <c r="AC5117" s="22">
        <f t="shared" si="2458"/>
        <v>0</v>
      </c>
      <c r="AD5117" s="22">
        <f t="shared" si="2459"/>
        <v>0</v>
      </c>
    </row>
    <row r="5118" spans="3:30" x14ac:dyDescent="0.25">
      <c r="E5118" s="12">
        <v>43231.75</v>
      </c>
      <c r="F5118" s="10">
        <v>12997.73</v>
      </c>
      <c r="G5118" s="10">
        <v>13011.83</v>
      </c>
      <c r="H5118" s="10">
        <v>12984.69</v>
      </c>
      <c r="I5118" s="10">
        <v>12989.29</v>
      </c>
      <c r="K5118" s="13">
        <f t="shared" si="2450"/>
        <v>-8.4399999999986903</v>
      </c>
      <c r="L5118" s="13">
        <f t="shared" si="2460"/>
        <v>-51.059999999997672</v>
      </c>
      <c r="M5118" s="13">
        <f t="shared" si="2451"/>
        <v>27.139999999999418</v>
      </c>
      <c r="N5118" s="13"/>
      <c r="X5118">
        <f t="shared" si="2453"/>
        <v>8.4399999999986903</v>
      </c>
      <c r="Y5118">
        <f t="shared" si="2454"/>
        <v>0</v>
      </c>
      <c r="Z5118">
        <f t="shared" si="2455"/>
        <v>0</v>
      </c>
      <c r="AA5118" s="22">
        <f t="shared" si="2456"/>
        <v>0</v>
      </c>
      <c r="AB5118" s="22">
        <f t="shared" si="2457"/>
        <v>0</v>
      </c>
      <c r="AC5118" s="22">
        <f t="shared" si="2458"/>
        <v>0</v>
      </c>
      <c r="AD5118" s="22">
        <f t="shared" si="2459"/>
        <v>0</v>
      </c>
    </row>
    <row r="5119" spans="3:30" x14ac:dyDescent="0.25">
      <c r="E5119" s="11">
        <v>43231.791666666664</v>
      </c>
      <c r="F5119" s="9">
        <v>12989.79</v>
      </c>
      <c r="G5119" s="9">
        <v>12994.09</v>
      </c>
      <c r="H5119" s="9">
        <v>12970.02</v>
      </c>
      <c r="I5119" s="9">
        <v>12982.59</v>
      </c>
      <c r="K5119" s="13">
        <f t="shared" si="2450"/>
        <v>-7.2000000000007276</v>
      </c>
      <c r="L5119" s="13">
        <f t="shared" si="2460"/>
        <v>-58.259999999998399</v>
      </c>
      <c r="M5119" s="13">
        <f t="shared" si="2451"/>
        <v>24.069999999999709</v>
      </c>
      <c r="N5119" s="13"/>
      <c r="X5119">
        <f t="shared" si="2453"/>
        <v>7.2000000000007276</v>
      </c>
      <c r="Y5119">
        <f t="shared" si="2454"/>
        <v>0</v>
      </c>
      <c r="Z5119">
        <f t="shared" si="2455"/>
        <v>0</v>
      </c>
      <c r="AA5119" s="22">
        <f t="shared" si="2456"/>
        <v>0</v>
      </c>
      <c r="AB5119" s="22">
        <f t="shared" si="2457"/>
        <v>0</v>
      </c>
      <c r="AC5119" s="22">
        <f t="shared" si="2458"/>
        <v>0</v>
      </c>
      <c r="AD5119" s="22">
        <f t="shared" si="2459"/>
        <v>0</v>
      </c>
    </row>
    <row r="5120" spans="3:30" x14ac:dyDescent="0.25">
      <c r="E5120" s="12">
        <v>43231.833333333336</v>
      </c>
      <c r="F5120" s="10">
        <v>12982.84</v>
      </c>
      <c r="G5120" s="10">
        <v>12989.84</v>
      </c>
      <c r="H5120" s="10">
        <v>12977.59</v>
      </c>
      <c r="I5120" s="10">
        <v>12984.84</v>
      </c>
      <c r="K5120" s="13">
        <f t="shared" si="2450"/>
        <v>2</v>
      </c>
      <c r="L5120" s="13">
        <f t="shared" si="2460"/>
        <v>-56.259999999998399</v>
      </c>
      <c r="M5120" s="13">
        <f t="shared" si="2451"/>
        <v>12.25</v>
      </c>
      <c r="N5120" s="13"/>
      <c r="X5120">
        <f t="shared" si="2453"/>
        <v>2</v>
      </c>
      <c r="Y5120">
        <f t="shared" si="2454"/>
        <v>0</v>
      </c>
      <c r="Z5120">
        <f t="shared" si="2455"/>
        <v>0</v>
      </c>
      <c r="AA5120" s="22">
        <f t="shared" si="2456"/>
        <v>0</v>
      </c>
      <c r="AB5120" s="22">
        <f t="shared" si="2457"/>
        <v>0</v>
      </c>
      <c r="AC5120" s="22">
        <f t="shared" si="2458"/>
        <v>0</v>
      </c>
      <c r="AD5120" s="22">
        <f t="shared" si="2459"/>
        <v>0</v>
      </c>
    </row>
    <row r="5121" spans="3:30" x14ac:dyDescent="0.25">
      <c r="E5121" s="11">
        <v>43231.875</v>
      </c>
      <c r="F5121" s="9">
        <v>12984.59</v>
      </c>
      <c r="G5121" s="9">
        <v>12988.34</v>
      </c>
      <c r="H5121" s="9">
        <v>12973.34</v>
      </c>
      <c r="I5121" s="9">
        <v>12985.84</v>
      </c>
      <c r="K5121" s="13">
        <f t="shared" si="2450"/>
        <v>1.25</v>
      </c>
      <c r="L5121" s="13">
        <f t="shared" si="2460"/>
        <v>-55.009999999998399</v>
      </c>
      <c r="M5121" s="13">
        <f t="shared" si="2451"/>
        <v>15</v>
      </c>
      <c r="N5121" s="13"/>
      <c r="X5121">
        <f t="shared" si="2453"/>
        <v>1.25</v>
      </c>
      <c r="Y5121">
        <f t="shared" si="2454"/>
        <v>0</v>
      </c>
      <c r="Z5121">
        <f t="shared" si="2455"/>
        <v>0</v>
      </c>
      <c r="AA5121" s="22">
        <f t="shared" si="2456"/>
        <v>0</v>
      </c>
      <c r="AB5121" s="22">
        <f t="shared" si="2457"/>
        <v>0</v>
      </c>
      <c r="AC5121" s="22">
        <f t="shared" si="2458"/>
        <v>0</v>
      </c>
      <c r="AD5121" s="22">
        <f t="shared" si="2459"/>
        <v>0</v>
      </c>
    </row>
    <row r="5122" spans="3:30" x14ac:dyDescent="0.25">
      <c r="E5122" s="12">
        <v>43231.916666666664</v>
      </c>
      <c r="F5122" s="10">
        <v>12985.59</v>
      </c>
      <c r="G5122" s="10">
        <v>12994.09</v>
      </c>
      <c r="H5122" s="10">
        <v>12983.59</v>
      </c>
      <c r="I5122" s="10">
        <v>12986.24</v>
      </c>
      <c r="K5122" s="13">
        <f t="shared" si="2450"/>
        <v>0.6499999999996362</v>
      </c>
      <c r="L5122" s="13">
        <f t="shared" si="2460"/>
        <v>-54.359999999998763</v>
      </c>
      <c r="M5122" s="13">
        <f t="shared" si="2451"/>
        <v>10.5</v>
      </c>
      <c r="N5122" s="13"/>
      <c r="X5122">
        <f t="shared" si="2453"/>
        <v>0.6499999999996362</v>
      </c>
      <c r="Y5122">
        <f t="shared" si="2454"/>
        <v>0</v>
      </c>
      <c r="Z5122">
        <f t="shared" si="2455"/>
        <v>0</v>
      </c>
      <c r="AA5122" s="22">
        <f t="shared" si="2456"/>
        <v>0</v>
      </c>
      <c r="AB5122" s="22">
        <f t="shared" si="2457"/>
        <v>0</v>
      </c>
      <c r="AC5122" s="22">
        <f t="shared" si="2458"/>
        <v>0</v>
      </c>
      <c r="AD5122" s="22">
        <f t="shared" si="2459"/>
        <v>0</v>
      </c>
    </row>
    <row r="5123" spans="3:30" hidden="1" x14ac:dyDescent="0.25">
      <c r="E5123" s="11">
        <v>43234.041666666664</v>
      </c>
      <c r="F5123" s="9">
        <v>13022.25</v>
      </c>
      <c r="G5123" s="9">
        <v>13022.25</v>
      </c>
      <c r="H5123" s="9">
        <v>13007.87</v>
      </c>
      <c r="I5123" s="9">
        <v>13009.65</v>
      </c>
    </row>
    <row r="5124" spans="3:30" hidden="1" x14ac:dyDescent="0.25">
      <c r="E5124" s="12">
        <v>43234.083333333336</v>
      </c>
      <c r="F5124" s="10">
        <v>13009.06</v>
      </c>
      <c r="G5124" s="10">
        <v>13017.59</v>
      </c>
      <c r="H5124" s="10">
        <v>13009.06</v>
      </c>
      <c r="I5124" s="10">
        <v>13016.4</v>
      </c>
    </row>
    <row r="5125" spans="3:30" hidden="1" x14ac:dyDescent="0.25">
      <c r="E5125" s="11">
        <v>43234.125</v>
      </c>
      <c r="F5125" s="9">
        <v>13017.59</v>
      </c>
      <c r="G5125" s="9">
        <v>13019.1</v>
      </c>
      <c r="H5125" s="9">
        <v>13013.01</v>
      </c>
      <c r="I5125" s="9">
        <v>13017.97</v>
      </c>
    </row>
    <row r="5126" spans="3:30" hidden="1" x14ac:dyDescent="0.25">
      <c r="E5126" s="12">
        <v>43234.166666666664</v>
      </c>
      <c r="F5126" s="10">
        <v>13017.97</v>
      </c>
      <c r="G5126" s="10">
        <v>13023.76</v>
      </c>
      <c r="H5126" s="10">
        <v>13013.04</v>
      </c>
      <c r="I5126" s="10">
        <v>13022.57</v>
      </c>
    </row>
    <row r="5127" spans="3:30" hidden="1" x14ac:dyDescent="0.25">
      <c r="E5127" s="11">
        <v>43234.208333333336</v>
      </c>
      <c r="F5127" s="9">
        <v>13022.57</v>
      </c>
      <c r="G5127" s="9">
        <v>13028.22</v>
      </c>
      <c r="H5127" s="9">
        <v>13020.38</v>
      </c>
      <c r="I5127" s="9">
        <v>13023.45</v>
      </c>
    </row>
    <row r="5128" spans="3:30" hidden="1" x14ac:dyDescent="0.25">
      <c r="E5128" s="12">
        <v>43234.25</v>
      </c>
      <c r="F5128" s="10">
        <v>13023.45</v>
      </c>
      <c r="G5128" s="10">
        <v>13025.84</v>
      </c>
      <c r="H5128" s="10">
        <v>13017.5</v>
      </c>
      <c r="I5128" s="10">
        <v>13024.65</v>
      </c>
    </row>
    <row r="5129" spans="3:30" hidden="1" x14ac:dyDescent="0.25">
      <c r="E5129" s="11">
        <v>43234.291666666664</v>
      </c>
      <c r="F5129" s="9">
        <v>13024.65</v>
      </c>
      <c r="G5129" s="9">
        <v>13032.17</v>
      </c>
      <c r="H5129" s="9">
        <v>13020.6</v>
      </c>
      <c r="I5129" s="9">
        <v>13020.6</v>
      </c>
    </row>
    <row r="5130" spans="3:30" x14ac:dyDescent="0.25">
      <c r="C5130">
        <v>1</v>
      </c>
      <c r="E5130" s="12">
        <v>43234.333333333336</v>
      </c>
      <c r="F5130" s="10">
        <v>13021.6</v>
      </c>
      <c r="G5130" s="10">
        <v>13028.46</v>
      </c>
      <c r="H5130" s="10">
        <v>13017.64</v>
      </c>
      <c r="I5130" s="10">
        <v>13019.7</v>
      </c>
      <c r="K5130" s="13">
        <f t="shared" ref="K5130:K5144" si="2461">I5130-F5130</f>
        <v>-1.8999999999996362</v>
      </c>
      <c r="L5130" s="13">
        <v>0</v>
      </c>
      <c r="M5130" s="13">
        <f t="shared" ref="M5130:M5144" si="2462">G5130-H5130</f>
        <v>10.819999999999709</v>
      </c>
      <c r="N5130" s="13">
        <f t="shared" ref="N5130" si="2463">I5144-F5130</f>
        <v>-50.130000000001019</v>
      </c>
      <c r="O5130" s="18">
        <f>IF(K5130*N5130&gt;0,1,0)</f>
        <v>1</v>
      </c>
      <c r="S5130" s="13">
        <f>MAX(G5130:G5146)</f>
        <v>13028.46</v>
      </c>
      <c r="X5130">
        <f t="shared" ref="X5130:X5144" si="2464">ABS(K5130)</f>
        <v>1.8999999999996362</v>
      </c>
      <c r="Y5130">
        <f t="shared" ref="Y5130:Y5144" si="2465">ABS(N5130)</f>
        <v>50.130000000001019</v>
      </c>
      <c r="Z5130">
        <f t="shared" ref="Z5130:Z5144" si="2466">IF(S5130&lt;1000,ABS(S5130),0)</f>
        <v>0</v>
      </c>
      <c r="AA5130" s="22">
        <f t="shared" ref="AA5130:AA5144" si="2467">ABS(P5130)</f>
        <v>0</v>
      </c>
      <c r="AB5130" s="22">
        <f t="shared" ref="AB5130:AB5144" si="2468">ABS(Q5130)</f>
        <v>0</v>
      </c>
      <c r="AC5130" s="22">
        <f t="shared" ref="AC5130:AC5144" si="2469">IF(O5130=1,ABS(P5131),0)</f>
        <v>0.92640373510259466</v>
      </c>
      <c r="AD5130" s="22">
        <f t="shared" ref="AD5130:AD5144" si="2470">IF(O5130=0,ABS(Q5131),0)</f>
        <v>0</v>
      </c>
    </row>
    <row r="5131" spans="3:30" x14ac:dyDescent="0.25">
      <c r="E5131" s="11">
        <v>43234.375</v>
      </c>
      <c r="F5131" s="9">
        <v>13026.73</v>
      </c>
      <c r="G5131" s="9">
        <v>13028.23</v>
      </c>
      <c r="H5131" s="9">
        <v>13003.28</v>
      </c>
      <c r="I5131" s="9">
        <v>13012.08</v>
      </c>
      <c r="K5131" s="13">
        <f t="shared" si="2461"/>
        <v>-14.649999999999636</v>
      </c>
      <c r="L5131" s="13">
        <f t="shared" ref="L5131:L5144" si="2471">L5130+K5131</f>
        <v>-14.649999999999636</v>
      </c>
      <c r="M5131" s="13">
        <f t="shared" si="2462"/>
        <v>24.949999999998909</v>
      </c>
      <c r="N5131" s="13"/>
      <c r="P5131">
        <f>_xlfn.IFS(K5130&lt;0,MIN(L5130:L5144),K5130&gt;0,MAX(L5130:L5144))/S5110</f>
        <v>-0.92640373510259466</v>
      </c>
      <c r="Q5131">
        <f>_xlfn.IFS(K5130&lt;0,MAX(L5130:L5144),K5130&gt;0,MIN(L5130:L5144))/S5110</f>
        <v>0</v>
      </c>
      <c r="S5131" s="13">
        <f>MIN(H5130:H5146)</f>
        <v>12924.8</v>
      </c>
      <c r="X5131">
        <f t="shared" si="2464"/>
        <v>14.649999999999636</v>
      </c>
      <c r="Y5131">
        <f t="shared" si="2465"/>
        <v>0</v>
      </c>
      <c r="Z5131">
        <f t="shared" si="2466"/>
        <v>0</v>
      </c>
      <c r="AA5131" s="22">
        <f t="shared" si="2467"/>
        <v>0.92640373510259466</v>
      </c>
      <c r="AB5131" s="22">
        <f t="shared" si="2468"/>
        <v>0</v>
      </c>
      <c r="AC5131" s="22">
        <f t="shared" si="2469"/>
        <v>0</v>
      </c>
      <c r="AD5131" s="22">
        <f t="shared" si="2470"/>
        <v>0</v>
      </c>
    </row>
    <row r="5132" spans="3:30" x14ac:dyDescent="0.25">
      <c r="E5132" s="12">
        <v>43234.416666666664</v>
      </c>
      <c r="F5132" s="10">
        <v>13008.11</v>
      </c>
      <c r="G5132" s="10">
        <v>13015.24</v>
      </c>
      <c r="H5132" s="10">
        <v>12950.74</v>
      </c>
      <c r="I5132" s="10">
        <v>12971.04</v>
      </c>
      <c r="K5132" s="13">
        <f t="shared" si="2461"/>
        <v>-37.069999999999709</v>
      </c>
      <c r="L5132" s="13">
        <f t="shared" si="2471"/>
        <v>-51.719999999999345</v>
      </c>
      <c r="M5132" s="13">
        <f t="shared" si="2462"/>
        <v>64.5</v>
      </c>
      <c r="N5132" s="13"/>
      <c r="S5132" s="13">
        <f>S5130-S5131</f>
        <v>103.65999999999985</v>
      </c>
      <c r="X5132">
        <f t="shared" si="2464"/>
        <v>37.069999999999709</v>
      </c>
      <c r="Y5132">
        <f t="shared" si="2465"/>
        <v>0</v>
      </c>
      <c r="Z5132">
        <f t="shared" si="2466"/>
        <v>103.65999999999985</v>
      </c>
      <c r="AA5132" s="22">
        <f t="shared" si="2467"/>
        <v>0</v>
      </c>
      <c r="AB5132" s="22">
        <f t="shared" si="2468"/>
        <v>0</v>
      </c>
      <c r="AC5132" s="22">
        <f t="shared" si="2469"/>
        <v>0</v>
      </c>
      <c r="AD5132" s="22">
        <f t="shared" si="2470"/>
        <v>0</v>
      </c>
    </row>
    <row r="5133" spans="3:30" x14ac:dyDescent="0.25">
      <c r="E5133" s="11">
        <v>43234.458333333336</v>
      </c>
      <c r="F5133" s="9">
        <v>12970.29</v>
      </c>
      <c r="G5133" s="9">
        <v>13015.09</v>
      </c>
      <c r="H5133" s="9">
        <v>12969.85</v>
      </c>
      <c r="I5133" s="9">
        <v>12974.67</v>
      </c>
      <c r="K5133" s="13">
        <f t="shared" si="2461"/>
        <v>4.3799999999991996</v>
      </c>
      <c r="L5133" s="13">
        <f t="shared" si="2471"/>
        <v>-47.340000000000146</v>
      </c>
      <c r="M5133" s="13">
        <f t="shared" si="2462"/>
        <v>45.239999999999782</v>
      </c>
      <c r="N5133" s="13"/>
      <c r="X5133">
        <f t="shared" si="2464"/>
        <v>4.3799999999991996</v>
      </c>
      <c r="Y5133">
        <f t="shared" si="2465"/>
        <v>0</v>
      </c>
      <c r="Z5133">
        <f t="shared" si="2466"/>
        <v>0</v>
      </c>
      <c r="AA5133" s="22">
        <f t="shared" si="2467"/>
        <v>0</v>
      </c>
      <c r="AB5133" s="22">
        <f t="shared" si="2468"/>
        <v>0</v>
      </c>
      <c r="AC5133" s="22">
        <f t="shared" si="2469"/>
        <v>0</v>
      </c>
      <c r="AD5133" s="22">
        <f t="shared" si="2470"/>
        <v>0</v>
      </c>
    </row>
    <row r="5134" spans="3:30" x14ac:dyDescent="0.25">
      <c r="E5134" s="12">
        <v>43234.5</v>
      </c>
      <c r="F5134" s="10">
        <v>12974.42</v>
      </c>
      <c r="G5134" s="10">
        <v>12995.39</v>
      </c>
      <c r="H5134" s="10">
        <v>12967.17</v>
      </c>
      <c r="I5134" s="10">
        <v>12976.16</v>
      </c>
      <c r="K5134" s="13">
        <f t="shared" si="2461"/>
        <v>1.7399999999997817</v>
      </c>
      <c r="L5134" s="13">
        <f t="shared" si="2471"/>
        <v>-45.600000000000364</v>
      </c>
      <c r="M5134" s="13">
        <f t="shared" si="2462"/>
        <v>28.219999999999345</v>
      </c>
      <c r="N5134" s="13"/>
      <c r="X5134">
        <f t="shared" si="2464"/>
        <v>1.7399999999997817</v>
      </c>
      <c r="Y5134">
        <f t="shared" si="2465"/>
        <v>0</v>
      </c>
      <c r="Z5134">
        <f t="shared" si="2466"/>
        <v>0</v>
      </c>
      <c r="AA5134" s="22">
        <f t="shared" si="2467"/>
        <v>0</v>
      </c>
      <c r="AB5134" s="22">
        <f t="shared" si="2468"/>
        <v>0</v>
      </c>
      <c r="AC5134" s="22">
        <f t="shared" si="2469"/>
        <v>0</v>
      </c>
      <c r="AD5134" s="22">
        <f t="shared" si="2470"/>
        <v>0</v>
      </c>
    </row>
    <row r="5135" spans="3:30" x14ac:dyDescent="0.25">
      <c r="E5135" s="11">
        <v>43234.541666666664</v>
      </c>
      <c r="F5135" s="9">
        <v>12975.91</v>
      </c>
      <c r="G5135" s="9">
        <v>12986.96</v>
      </c>
      <c r="H5135" s="9">
        <v>12931.98</v>
      </c>
      <c r="I5135" s="9">
        <v>12962.56</v>
      </c>
      <c r="K5135" s="13">
        <f t="shared" si="2461"/>
        <v>-13.350000000000364</v>
      </c>
      <c r="L5135" s="13">
        <f t="shared" si="2471"/>
        <v>-58.950000000000728</v>
      </c>
      <c r="M5135" s="13">
        <f t="shared" si="2462"/>
        <v>54.979999999999563</v>
      </c>
      <c r="N5135" s="13"/>
      <c r="X5135">
        <f t="shared" si="2464"/>
        <v>13.350000000000364</v>
      </c>
      <c r="Y5135">
        <f t="shared" si="2465"/>
        <v>0</v>
      </c>
      <c r="Z5135">
        <f t="shared" si="2466"/>
        <v>0</v>
      </c>
      <c r="AA5135" s="22">
        <f t="shared" si="2467"/>
        <v>0</v>
      </c>
      <c r="AB5135" s="22">
        <f t="shared" si="2468"/>
        <v>0</v>
      </c>
      <c r="AC5135" s="22">
        <f t="shared" si="2469"/>
        <v>0</v>
      </c>
      <c r="AD5135" s="22">
        <f t="shared" si="2470"/>
        <v>0</v>
      </c>
    </row>
    <row r="5136" spans="3:30" x14ac:dyDescent="0.25">
      <c r="E5136" s="12">
        <v>43234.583333333336</v>
      </c>
      <c r="F5136" s="10">
        <v>12962.81</v>
      </c>
      <c r="G5136" s="10">
        <v>12970.8</v>
      </c>
      <c r="H5136" s="10">
        <v>12942.63</v>
      </c>
      <c r="I5136" s="10">
        <v>12961.5</v>
      </c>
      <c r="K5136" s="13">
        <f t="shared" si="2461"/>
        <v>-1.3099999999994907</v>
      </c>
      <c r="L5136" s="13">
        <f t="shared" si="2471"/>
        <v>-60.260000000000218</v>
      </c>
      <c r="M5136" s="13">
        <f t="shared" si="2462"/>
        <v>28.170000000000073</v>
      </c>
      <c r="N5136" s="13"/>
      <c r="X5136">
        <f t="shared" si="2464"/>
        <v>1.3099999999994907</v>
      </c>
      <c r="Y5136">
        <f t="shared" si="2465"/>
        <v>0</v>
      </c>
      <c r="Z5136">
        <f t="shared" si="2466"/>
        <v>0</v>
      </c>
      <c r="AA5136" s="22">
        <f t="shared" si="2467"/>
        <v>0</v>
      </c>
      <c r="AB5136" s="22">
        <f t="shared" si="2468"/>
        <v>0</v>
      </c>
      <c r="AC5136" s="22">
        <f t="shared" si="2469"/>
        <v>0</v>
      </c>
      <c r="AD5136" s="22">
        <f t="shared" si="2470"/>
        <v>0</v>
      </c>
    </row>
    <row r="5137" spans="5:30" x14ac:dyDescent="0.25">
      <c r="E5137" s="11">
        <v>43234.625</v>
      </c>
      <c r="F5137" s="9">
        <v>12961.25</v>
      </c>
      <c r="G5137" s="9">
        <v>12963.06</v>
      </c>
      <c r="H5137" s="9">
        <v>12936.34</v>
      </c>
      <c r="I5137" s="9">
        <v>12946.11</v>
      </c>
      <c r="K5137" s="13">
        <f t="shared" si="2461"/>
        <v>-15.139999999999418</v>
      </c>
      <c r="L5137" s="13">
        <f t="shared" si="2471"/>
        <v>-75.399999999999636</v>
      </c>
      <c r="M5137" s="13">
        <f t="shared" si="2462"/>
        <v>26.719999999999345</v>
      </c>
      <c r="N5137" s="13"/>
      <c r="X5137">
        <f t="shared" si="2464"/>
        <v>15.139999999999418</v>
      </c>
      <c r="Y5137">
        <f t="shared" si="2465"/>
        <v>0</v>
      </c>
      <c r="Z5137">
        <f t="shared" si="2466"/>
        <v>0</v>
      </c>
      <c r="AA5137" s="22">
        <f t="shared" si="2467"/>
        <v>0</v>
      </c>
      <c r="AB5137" s="22">
        <f t="shared" si="2468"/>
        <v>0</v>
      </c>
      <c r="AC5137" s="22">
        <f t="shared" si="2469"/>
        <v>0</v>
      </c>
      <c r="AD5137" s="22">
        <f t="shared" si="2470"/>
        <v>0</v>
      </c>
    </row>
    <row r="5138" spans="5:30" x14ac:dyDescent="0.25">
      <c r="E5138" s="12">
        <v>43234.666666666664</v>
      </c>
      <c r="F5138" s="10">
        <v>12946.61</v>
      </c>
      <c r="G5138" s="10">
        <v>12960.08</v>
      </c>
      <c r="H5138" s="10">
        <v>12924.8</v>
      </c>
      <c r="I5138" s="10">
        <v>12956.23</v>
      </c>
      <c r="K5138" s="13">
        <f t="shared" si="2461"/>
        <v>9.6199999999989814</v>
      </c>
      <c r="L5138" s="13">
        <f t="shared" si="2471"/>
        <v>-65.780000000000655</v>
      </c>
      <c r="M5138" s="13">
        <f t="shared" si="2462"/>
        <v>35.280000000000655</v>
      </c>
      <c r="N5138" s="13"/>
      <c r="X5138">
        <f t="shared" si="2464"/>
        <v>9.6199999999989814</v>
      </c>
      <c r="Y5138">
        <f t="shared" si="2465"/>
        <v>0</v>
      </c>
      <c r="Z5138">
        <f t="shared" si="2466"/>
        <v>0</v>
      </c>
      <c r="AA5138" s="22">
        <f t="shared" si="2467"/>
        <v>0</v>
      </c>
      <c r="AB5138" s="22">
        <f t="shared" si="2468"/>
        <v>0</v>
      </c>
      <c r="AC5138" s="22">
        <f t="shared" si="2469"/>
        <v>0</v>
      </c>
      <c r="AD5138" s="22">
        <f t="shared" si="2470"/>
        <v>0</v>
      </c>
    </row>
    <row r="5139" spans="5:30" x14ac:dyDescent="0.25">
      <c r="E5139" s="11">
        <v>43234.708333333336</v>
      </c>
      <c r="F5139" s="9">
        <v>12955.73</v>
      </c>
      <c r="G5139" s="9">
        <v>12981.62</v>
      </c>
      <c r="H5139" s="9">
        <v>12955.48</v>
      </c>
      <c r="I5139" s="9">
        <v>12958.16</v>
      </c>
      <c r="K5139" s="13">
        <f t="shared" si="2461"/>
        <v>2.430000000000291</v>
      </c>
      <c r="L5139" s="13">
        <f t="shared" si="2471"/>
        <v>-63.350000000000364</v>
      </c>
      <c r="M5139" s="13">
        <f t="shared" si="2462"/>
        <v>26.140000000001237</v>
      </c>
      <c r="N5139" s="13"/>
      <c r="X5139">
        <f t="shared" si="2464"/>
        <v>2.430000000000291</v>
      </c>
      <c r="Y5139">
        <f t="shared" si="2465"/>
        <v>0</v>
      </c>
      <c r="Z5139">
        <f t="shared" si="2466"/>
        <v>0</v>
      </c>
      <c r="AA5139" s="22">
        <f t="shared" si="2467"/>
        <v>0</v>
      </c>
      <c r="AB5139" s="22">
        <f t="shared" si="2468"/>
        <v>0</v>
      </c>
      <c r="AC5139" s="22">
        <f t="shared" si="2469"/>
        <v>0</v>
      </c>
      <c r="AD5139" s="22">
        <f t="shared" si="2470"/>
        <v>0</v>
      </c>
    </row>
    <row r="5140" spans="5:30" x14ac:dyDescent="0.25">
      <c r="E5140" s="12">
        <v>43234.75</v>
      </c>
      <c r="F5140" s="10">
        <v>12957.41</v>
      </c>
      <c r="G5140" s="10">
        <v>12987.81</v>
      </c>
      <c r="H5140" s="10">
        <v>12954.16</v>
      </c>
      <c r="I5140" s="10">
        <v>12970.1</v>
      </c>
      <c r="K5140" s="13">
        <f t="shared" si="2461"/>
        <v>12.690000000000509</v>
      </c>
      <c r="L5140" s="13">
        <f t="shared" si="2471"/>
        <v>-50.659999999999854</v>
      </c>
      <c r="M5140" s="13">
        <f t="shared" si="2462"/>
        <v>33.649999999999636</v>
      </c>
      <c r="N5140" s="13"/>
      <c r="X5140">
        <f t="shared" si="2464"/>
        <v>12.690000000000509</v>
      </c>
      <c r="Y5140">
        <f t="shared" si="2465"/>
        <v>0</v>
      </c>
      <c r="Z5140">
        <f t="shared" si="2466"/>
        <v>0</v>
      </c>
      <c r="AA5140" s="22">
        <f t="shared" si="2467"/>
        <v>0</v>
      </c>
      <c r="AB5140" s="22">
        <f t="shared" si="2468"/>
        <v>0</v>
      </c>
      <c r="AC5140" s="22">
        <f t="shared" si="2469"/>
        <v>0</v>
      </c>
      <c r="AD5140" s="22">
        <f t="shared" si="2470"/>
        <v>0</v>
      </c>
    </row>
    <row r="5141" spans="5:30" x14ac:dyDescent="0.25">
      <c r="E5141" s="11">
        <v>43234.791666666664</v>
      </c>
      <c r="F5141" s="9">
        <v>12970.35</v>
      </c>
      <c r="G5141" s="9">
        <v>12979.46</v>
      </c>
      <c r="H5141" s="9">
        <v>12961.6</v>
      </c>
      <c r="I5141" s="9">
        <v>12962.71</v>
      </c>
      <c r="K5141" s="13">
        <f t="shared" si="2461"/>
        <v>-7.6400000000012369</v>
      </c>
      <c r="L5141" s="13">
        <f t="shared" si="2471"/>
        <v>-58.300000000001091</v>
      </c>
      <c r="M5141" s="13">
        <f t="shared" si="2462"/>
        <v>17.859999999998763</v>
      </c>
      <c r="N5141" s="13"/>
      <c r="X5141">
        <f t="shared" si="2464"/>
        <v>7.6400000000012369</v>
      </c>
      <c r="Y5141">
        <f t="shared" si="2465"/>
        <v>0</v>
      </c>
      <c r="Z5141">
        <f t="shared" si="2466"/>
        <v>0</v>
      </c>
      <c r="AA5141" s="22">
        <f t="shared" si="2467"/>
        <v>0</v>
      </c>
      <c r="AB5141" s="22">
        <f t="shared" si="2468"/>
        <v>0</v>
      </c>
      <c r="AC5141" s="22">
        <f t="shared" si="2469"/>
        <v>0</v>
      </c>
      <c r="AD5141" s="22">
        <f t="shared" si="2470"/>
        <v>0</v>
      </c>
    </row>
    <row r="5142" spans="5:30" x14ac:dyDescent="0.25">
      <c r="E5142" s="12">
        <v>43234.833333333336</v>
      </c>
      <c r="F5142" s="10">
        <v>12962.21</v>
      </c>
      <c r="G5142" s="10">
        <v>12969.96</v>
      </c>
      <c r="H5142" s="10">
        <v>12955.96</v>
      </c>
      <c r="I5142" s="10">
        <v>12968.71</v>
      </c>
      <c r="K5142" s="13">
        <f t="shared" si="2461"/>
        <v>6.5</v>
      </c>
      <c r="L5142" s="13">
        <f t="shared" si="2471"/>
        <v>-51.800000000001091</v>
      </c>
      <c r="M5142" s="13">
        <f t="shared" si="2462"/>
        <v>14</v>
      </c>
      <c r="N5142" s="13"/>
      <c r="X5142">
        <f t="shared" si="2464"/>
        <v>6.5</v>
      </c>
      <c r="Y5142">
        <f t="shared" si="2465"/>
        <v>0</v>
      </c>
      <c r="Z5142">
        <f t="shared" si="2466"/>
        <v>0</v>
      </c>
      <c r="AA5142" s="22">
        <f t="shared" si="2467"/>
        <v>0</v>
      </c>
      <c r="AB5142" s="22">
        <f t="shared" si="2468"/>
        <v>0</v>
      </c>
      <c r="AC5142" s="22">
        <f t="shared" si="2469"/>
        <v>0</v>
      </c>
      <c r="AD5142" s="22">
        <f t="shared" si="2470"/>
        <v>0</v>
      </c>
    </row>
    <row r="5143" spans="5:30" x14ac:dyDescent="0.25">
      <c r="E5143" s="11">
        <v>43234.875</v>
      </c>
      <c r="F5143" s="9">
        <v>12968.46</v>
      </c>
      <c r="G5143" s="9">
        <v>12973.46</v>
      </c>
      <c r="H5143" s="9">
        <v>12959.46</v>
      </c>
      <c r="I5143" s="9">
        <v>12972.71</v>
      </c>
      <c r="K5143" s="13">
        <f t="shared" si="2461"/>
        <v>4.25</v>
      </c>
      <c r="L5143" s="13">
        <f t="shared" si="2471"/>
        <v>-47.550000000001091</v>
      </c>
      <c r="M5143" s="13">
        <f t="shared" si="2462"/>
        <v>14</v>
      </c>
      <c r="N5143" s="13"/>
      <c r="X5143">
        <f t="shared" si="2464"/>
        <v>4.25</v>
      </c>
      <c r="Y5143">
        <f t="shared" si="2465"/>
        <v>0</v>
      </c>
      <c r="Z5143">
        <f t="shared" si="2466"/>
        <v>0</v>
      </c>
      <c r="AA5143" s="22">
        <f t="shared" si="2467"/>
        <v>0</v>
      </c>
      <c r="AB5143" s="22">
        <f t="shared" si="2468"/>
        <v>0</v>
      </c>
      <c r="AC5143" s="22">
        <f t="shared" si="2469"/>
        <v>0</v>
      </c>
      <c r="AD5143" s="22">
        <f t="shared" si="2470"/>
        <v>0</v>
      </c>
    </row>
    <row r="5144" spans="5:30" x14ac:dyDescent="0.25">
      <c r="E5144" s="12">
        <v>43234.916666666664</v>
      </c>
      <c r="F5144" s="10">
        <v>12972.96</v>
      </c>
      <c r="G5144" s="10">
        <v>12980.96</v>
      </c>
      <c r="H5144" s="10">
        <v>12966.22</v>
      </c>
      <c r="I5144" s="10">
        <v>12971.47</v>
      </c>
      <c r="K5144" s="13">
        <f t="shared" si="2461"/>
        <v>-1.4899999999997817</v>
      </c>
      <c r="L5144" s="13">
        <f t="shared" si="2471"/>
        <v>-49.040000000000873</v>
      </c>
      <c r="M5144" s="13">
        <f t="shared" si="2462"/>
        <v>14.739999999999782</v>
      </c>
      <c r="N5144" s="13"/>
      <c r="X5144">
        <f t="shared" si="2464"/>
        <v>1.4899999999997817</v>
      </c>
      <c r="Y5144">
        <f t="shared" si="2465"/>
        <v>0</v>
      </c>
      <c r="Z5144">
        <f t="shared" si="2466"/>
        <v>0</v>
      </c>
      <c r="AA5144" s="22">
        <f t="shared" si="2467"/>
        <v>0</v>
      </c>
      <c r="AB5144" s="22">
        <f t="shared" si="2468"/>
        <v>0</v>
      </c>
      <c r="AC5144" s="22">
        <f t="shared" si="2469"/>
        <v>0</v>
      </c>
      <c r="AD5144" s="22">
        <f t="shared" si="2470"/>
        <v>0</v>
      </c>
    </row>
    <row r="5145" spans="5:30" hidden="1" x14ac:dyDescent="0.25">
      <c r="E5145" s="11">
        <v>43234.958333333336</v>
      </c>
      <c r="F5145" s="9">
        <v>12972.03</v>
      </c>
      <c r="G5145" s="9">
        <v>12972.68</v>
      </c>
      <c r="H5145" s="9">
        <v>12964.31</v>
      </c>
      <c r="I5145" s="9">
        <v>12969.9</v>
      </c>
    </row>
    <row r="5146" spans="5:30" hidden="1" x14ac:dyDescent="0.25">
      <c r="E5146" s="12">
        <v>43235.041666666664</v>
      </c>
      <c r="F5146" s="10">
        <v>12969.9</v>
      </c>
      <c r="G5146" s="10">
        <v>12976.63</v>
      </c>
      <c r="H5146" s="10">
        <v>12965.34</v>
      </c>
      <c r="I5146" s="10">
        <v>12974.13</v>
      </c>
    </row>
    <row r="5147" spans="5:30" hidden="1" x14ac:dyDescent="0.25">
      <c r="E5147" s="11">
        <v>43235.083333333336</v>
      </c>
      <c r="F5147" s="9">
        <v>12974.13</v>
      </c>
      <c r="G5147" s="9">
        <v>12975.32</v>
      </c>
      <c r="H5147" s="9">
        <v>12964.63</v>
      </c>
      <c r="I5147" s="9">
        <v>12970.57</v>
      </c>
    </row>
    <row r="5148" spans="5:30" hidden="1" x14ac:dyDescent="0.25">
      <c r="E5148" s="12">
        <v>43235.125</v>
      </c>
      <c r="F5148" s="10">
        <v>12970.57</v>
      </c>
      <c r="G5148" s="10">
        <v>12976.51</v>
      </c>
      <c r="H5148" s="10">
        <v>12959.57</v>
      </c>
      <c r="I5148" s="10">
        <v>12963.13</v>
      </c>
    </row>
    <row r="5149" spans="5:30" hidden="1" x14ac:dyDescent="0.25">
      <c r="E5149" s="11">
        <v>43235.166666666664</v>
      </c>
      <c r="F5149" s="9">
        <v>12963.13</v>
      </c>
      <c r="G5149" s="9">
        <v>12973.79</v>
      </c>
      <c r="H5149" s="9">
        <v>12960.72</v>
      </c>
      <c r="I5149" s="9">
        <v>12963.1</v>
      </c>
    </row>
    <row r="5150" spans="5:30" hidden="1" x14ac:dyDescent="0.25">
      <c r="E5150" s="12">
        <v>43235.208333333336</v>
      </c>
      <c r="F5150" s="10">
        <v>12963.69</v>
      </c>
      <c r="G5150" s="10">
        <v>12964.29</v>
      </c>
      <c r="H5150" s="10">
        <v>12951.22</v>
      </c>
      <c r="I5150" s="10">
        <v>12951.41</v>
      </c>
    </row>
    <row r="5151" spans="5:30" hidden="1" x14ac:dyDescent="0.25">
      <c r="E5151" s="11">
        <v>43235.25</v>
      </c>
      <c r="F5151" s="9">
        <v>12951.41</v>
      </c>
      <c r="G5151" s="9">
        <v>12961.86</v>
      </c>
      <c r="H5151" s="9">
        <v>12951.41</v>
      </c>
      <c r="I5151" s="9">
        <v>12960.67</v>
      </c>
    </row>
    <row r="5152" spans="5:30" hidden="1" x14ac:dyDescent="0.25">
      <c r="E5152" s="12">
        <v>43235.291666666664</v>
      </c>
      <c r="F5152" s="10">
        <v>12960.67</v>
      </c>
      <c r="G5152" s="10">
        <v>12964.22</v>
      </c>
      <c r="H5152" s="10">
        <v>12957.2</v>
      </c>
      <c r="I5152" s="10">
        <v>12958.39</v>
      </c>
    </row>
    <row r="5153" spans="3:30" x14ac:dyDescent="0.25">
      <c r="C5153">
        <v>1</v>
      </c>
      <c r="E5153" s="11">
        <v>43235.333333333336</v>
      </c>
      <c r="F5153" s="9">
        <v>12958.39</v>
      </c>
      <c r="G5153" s="9">
        <v>12959.59</v>
      </c>
      <c r="H5153" s="9">
        <v>12938.47</v>
      </c>
      <c r="I5153" s="9">
        <v>12949.35</v>
      </c>
      <c r="K5153" s="13">
        <f t="shared" ref="K5153:K5167" si="2472">I5153-F5153</f>
        <v>-9.0399999999990541</v>
      </c>
      <c r="L5153" s="13">
        <v>0</v>
      </c>
      <c r="M5153" s="13">
        <f t="shared" ref="M5153:M5167" si="2473">G5153-H5153</f>
        <v>21.1200000000008</v>
      </c>
      <c r="N5153" s="13">
        <f t="shared" ref="N5153" si="2474">I5167-F5153</f>
        <v>30.579999999999927</v>
      </c>
      <c r="O5153" s="18">
        <f>IF(K5153*N5153&gt;0,1,0)</f>
        <v>0</v>
      </c>
      <c r="S5153" s="13">
        <f>MAX(G5153:G5169)</f>
        <v>13008.49</v>
      </c>
      <c r="X5153">
        <f t="shared" ref="X5153:X5167" si="2475">ABS(K5153)</f>
        <v>9.0399999999990541</v>
      </c>
      <c r="Y5153">
        <f t="shared" ref="Y5153:Y5167" si="2476">ABS(N5153)</f>
        <v>30.579999999999927</v>
      </c>
      <c r="Z5153">
        <f t="shared" ref="Z5153:Z5167" si="2477">IF(S5153&lt;1000,ABS(S5153),0)</f>
        <v>0</v>
      </c>
      <c r="AA5153" s="22">
        <f t="shared" ref="AA5153:AA5167" si="2478">ABS(P5153)</f>
        <v>0</v>
      </c>
      <c r="AB5153" s="22">
        <f t="shared" ref="AB5153:AB5167" si="2479">ABS(Q5153)</f>
        <v>0</v>
      </c>
      <c r="AC5153" s="22">
        <f t="shared" ref="AC5153:AC5167" si="2480">IF(O5153=1,ABS(P5154),0)</f>
        <v>0</v>
      </c>
      <c r="AD5153" s="22">
        <f t="shared" ref="AD5153:AD5167" si="2481">IF(O5153=0,ABS(Q5154),0)</f>
        <v>0.40845070422535407</v>
      </c>
    </row>
    <row r="5154" spans="3:30" x14ac:dyDescent="0.25">
      <c r="E5154" s="12">
        <v>43235.375</v>
      </c>
      <c r="F5154" s="10">
        <v>12947.49</v>
      </c>
      <c r="G5154" s="10">
        <v>12948.99</v>
      </c>
      <c r="H5154" s="10">
        <v>12930.56</v>
      </c>
      <c r="I5154" s="10">
        <v>12944.31</v>
      </c>
      <c r="K5154" s="13">
        <f t="shared" si="2472"/>
        <v>-3.180000000000291</v>
      </c>
      <c r="L5154" s="13">
        <f t="shared" ref="L5154:L5167" si="2482">L5153+K5154</f>
        <v>-3.180000000000291</v>
      </c>
      <c r="M5154" s="13">
        <f t="shared" si="2473"/>
        <v>18.430000000000291</v>
      </c>
      <c r="N5154" s="13"/>
      <c r="P5154">
        <f>_xlfn.IFS(K5153&lt;0,MIN(L5153:L5167),K5153&gt;0,MAX(L5153:L5167))/S5132</f>
        <v>-0.18184449160718108</v>
      </c>
      <c r="Q5154">
        <f>_xlfn.IFS(K5153&lt;0,MAX(L5153:L5167),K5153&gt;0,MIN(L5153:L5167))/S5132</f>
        <v>0.40845070422535407</v>
      </c>
      <c r="S5154" s="13">
        <f>MIN(H5153:H5169)</f>
        <v>12916.18</v>
      </c>
      <c r="X5154">
        <f t="shared" si="2475"/>
        <v>3.180000000000291</v>
      </c>
      <c r="Y5154">
        <f t="shared" si="2476"/>
        <v>0</v>
      </c>
      <c r="Z5154">
        <f t="shared" si="2477"/>
        <v>0</v>
      </c>
      <c r="AA5154" s="22">
        <f t="shared" si="2478"/>
        <v>0.18184449160718108</v>
      </c>
      <c r="AB5154" s="22">
        <f t="shared" si="2479"/>
        <v>0.40845070422535407</v>
      </c>
      <c r="AC5154" s="22">
        <f t="shared" si="2480"/>
        <v>0</v>
      </c>
      <c r="AD5154" s="22">
        <f t="shared" si="2481"/>
        <v>0</v>
      </c>
    </row>
    <row r="5155" spans="3:30" x14ac:dyDescent="0.25">
      <c r="E5155" s="11">
        <v>43235.416666666664</v>
      </c>
      <c r="F5155" s="9">
        <v>12945.85</v>
      </c>
      <c r="G5155" s="9">
        <v>12964.32</v>
      </c>
      <c r="H5155" s="9">
        <v>12935.1</v>
      </c>
      <c r="I5155" s="9">
        <v>12957.26</v>
      </c>
      <c r="K5155" s="13">
        <f t="shared" si="2472"/>
        <v>11.409999999999854</v>
      </c>
      <c r="L5155" s="13">
        <f t="shared" si="2482"/>
        <v>8.2299999999995634</v>
      </c>
      <c r="M5155" s="13">
        <f t="shared" si="2473"/>
        <v>29.219999999999345</v>
      </c>
      <c r="N5155" s="13"/>
      <c r="S5155" s="13">
        <f>S5153-S5154</f>
        <v>92.309999999999491</v>
      </c>
      <c r="X5155">
        <f t="shared" si="2475"/>
        <v>11.409999999999854</v>
      </c>
      <c r="Y5155">
        <f t="shared" si="2476"/>
        <v>0</v>
      </c>
      <c r="Z5155">
        <f t="shared" si="2477"/>
        <v>92.309999999999491</v>
      </c>
      <c r="AA5155" s="22">
        <f t="shared" si="2478"/>
        <v>0</v>
      </c>
      <c r="AB5155" s="22">
        <f t="shared" si="2479"/>
        <v>0</v>
      </c>
      <c r="AC5155" s="22">
        <f t="shared" si="2480"/>
        <v>0</v>
      </c>
      <c r="AD5155" s="22">
        <f t="shared" si="2481"/>
        <v>0</v>
      </c>
    </row>
    <row r="5156" spans="3:30" x14ac:dyDescent="0.25">
      <c r="E5156" s="12">
        <v>43235.458333333336</v>
      </c>
      <c r="F5156" s="10">
        <v>12957.51</v>
      </c>
      <c r="G5156" s="10">
        <v>12969.64</v>
      </c>
      <c r="H5156" s="10">
        <v>12941.07</v>
      </c>
      <c r="I5156" s="10">
        <v>12962.35</v>
      </c>
      <c r="K5156" s="13">
        <f t="shared" si="2472"/>
        <v>4.8400000000001455</v>
      </c>
      <c r="L5156" s="13">
        <f t="shared" si="2482"/>
        <v>13.069999999999709</v>
      </c>
      <c r="M5156" s="13">
        <f t="shared" si="2473"/>
        <v>28.569999999999709</v>
      </c>
      <c r="N5156" s="13"/>
      <c r="X5156">
        <f t="shared" si="2475"/>
        <v>4.8400000000001455</v>
      </c>
      <c r="Y5156">
        <f t="shared" si="2476"/>
        <v>0</v>
      </c>
      <c r="Z5156">
        <f t="shared" si="2477"/>
        <v>0</v>
      </c>
      <c r="AA5156" s="22">
        <f t="shared" si="2478"/>
        <v>0</v>
      </c>
      <c r="AB5156" s="22">
        <f t="shared" si="2479"/>
        <v>0</v>
      </c>
      <c r="AC5156" s="22">
        <f t="shared" si="2480"/>
        <v>0</v>
      </c>
      <c r="AD5156" s="22">
        <f t="shared" si="2481"/>
        <v>0</v>
      </c>
    </row>
    <row r="5157" spans="3:30" x14ac:dyDescent="0.25">
      <c r="E5157" s="11">
        <v>43235.5</v>
      </c>
      <c r="F5157" s="9">
        <v>12962.34</v>
      </c>
      <c r="G5157" s="9">
        <v>12967.03</v>
      </c>
      <c r="H5157" s="9">
        <v>12948.17</v>
      </c>
      <c r="I5157" s="9">
        <v>12959.41</v>
      </c>
      <c r="K5157" s="13">
        <f t="shared" si="2472"/>
        <v>-2.930000000000291</v>
      </c>
      <c r="L5157" s="13">
        <f t="shared" si="2482"/>
        <v>10.139999999999418</v>
      </c>
      <c r="M5157" s="13">
        <f t="shared" si="2473"/>
        <v>18.860000000000582</v>
      </c>
      <c r="N5157" s="13"/>
      <c r="X5157">
        <f t="shared" si="2475"/>
        <v>2.930000000000291</v>
      </c>
      <c r="Y5157">
        <f t="shared" si="2476"/>
        <v>0</v>
      </c>
      <c r="Z5157">
        <f t="shared" si="2477"/>
        <v>0</v>
      </c>
      <c r="AA5157" s="22">
        <f t="shared" si="2478"/>
        <v>0</v>
      </c>
      <c r="AB5157" s="22">
        <f t="shared" si="2479"/>
        <v>0</v>
      </c>
      <c r="AC5157" s="22">
        <f t="shared" si="2480"/>
        <v>0</v>
      </c>
      <c r="AD5157" s="22">
        <f t="shared" si="2481"/>
        <v>0</v>
      </c>
    </row>
    <row r="5158" spans="3:30" x14ac:dyDescent="0.25">
      <c r="E5158" s="12">
        <v>43235.541666666664</v>
      </c>
      <c r="F5158" s="10">
        <v>12959.91</v>
      </c>
      <c r="G5158" s="10">
        <v>12966.35</v>
      </c>
      <c r="H5158" s="10">
        <v>12955.44</v>
      </c>
      <c r="I5158" s="10">
        <v>12959.62</v>
      </c>
      <c r="K5158" s="13">
        <f t="shared" si="2472"/>
        <v>-0.28999999999905413</v>
      </c>
      <c r="L5158" s="13">
        <f t="shared" si="2482"/>
        <v>9.8500000000003638</v>
      </c>
      <c r="M5158" s="13">
        <f t="shared" si="2473"/>
        <v>10.909999999999854</v>
      </c>
      <c r="N5158" s="13"/>
      <c r="X5158">
        <f t="shared" si="2475"/>
        <v>0.28999999999905413</v>
      </c>
      <c r="Y5158">
        <f t="shared" si="2476"/>
        <v>0</v>
      </c>
      <c r="Z5158">
        <f t="shared" si="2477"/>
        <v>0</v>
      </c>
      <c r="AA5158" s="22">
        <f t="shared" si="2478"/>
        <v>0</v>
      </c>
      <c r="AB5158" s="22">
        <f t="shared" si="2479"/>
        <v>0</v>
      </c>
      <c r="AC5158" s="22">
        <f t="shared" si="2480"/>
        <v>0</v>
      </c>
      <c r="AD5158" s="22">
        <f t="shared" si="2481"/>
        <v>0</v>
      </c>
    </row>
    <row r="5159" spans="3:30" x14ac:dyDescent="0.25">
      <c r="E5159" s="11">
        <v>43235.583333333336</v>
      </c>
      <c r="F5159" s="9">
        <v>12958.62</v>
      </c>
      <c r="G5159" s="9">
        <v>13008.49</v>
      </c>
      <c r="H5159" s="9">
        <v>12958.37</v>
      </c>
      <c r="I5159" s="9">
        <v>12988.49</v>
      </c>
      <c r="K5159" s="13">
        <f t="shared" si="2472"/>
        <v>29.869999999998981</v>
      </c>
      <c r="L5159" s="13">
        <f t="shared" si="2482"/>
        <v>39.719999999999345</v>
      </c>
      <c r="M5159" s="13">
        <f t="shared" si="2473"/>
        <v>50.119999999998981</v>
      </c>
      <c r="N5159" s="13"/>
      <c r="X5159">
        <f t="shared" si="2475"/>
        <v>29.869999999998981</v>
      </c>
      <c r="Y5159">
        <f t="shared" si="2476"/>
        <v>0</v>
      </c>
      <c r="Z5159">
        <f t="shared" si="2477"/>
        <v>0</v>
      </c>
      <c r="AA5159" s="22">
        <f t="shared" si="2478"/>
        <v>0</v>
      </c>
      <c r="AB5159" s="22">
        <f t="shared" si="2479"/>
        <v>0</v>
      </c>
      <c r="AC5159" s="22">
        <f t="shared" si="2480"/>
        <v>0</v>
      </c>
      <c r="AD5159" s="22">
        <f t="shared" si="2481"/>
        <v>0</v>
      </c>
    </row>
    <row r="5160" spans="3:30" x14ac:dyDescent="0.25">
      <c r="E5160" s="12">
        <v>43235.625</v>
      </c>
      <c r="F5160" s="10">
        <v>12988.99</v>
      </c>
      <c r="G5160" s="10">
        <v>13002.46</v>
      </c>
      <c r="H5160" s="10">
        <v>12920.25</v>
      </c>
      <c r="I5160" s="10">
        <v>12941.76</v>
      </c>
      <c r="K5160" s="13">
        <f t="shared" si="2472"/>
        <v>-47.229999999999563</v>
      </c>
      <c r="L5160" s="13">
        <f t="shared" si="2482"/>
        <v>-7.5100000000002183</v>
      </c>
      <c r="M5160" s="13">
        <f t="shared" si="2473"/>
        <v>82.209999999999127</v>
      </c>
      <c r="N5160" s="13"/>
      <c r="X5160">
        <f t="shared" si="2475"/>
        <v>47.229999999999563</v>
      </c>
      <c r="Y5160">
        <f t="shared" si="2476"/>
        <v>0</v>
      </c>
      <c r="Z5160">
        <f t="shared" si="2477"/>
        <v>0</v>
      </c>
      <c r="AA5160" s="22">
        <f t="shared" si="2478"/>
        <v>0</v>
      </c>
      <c r="AB5160" s="22">
        <f t="shared" si="2479"/>
        <v>0</v>
      </c>
      <c r="AC5160" s="22">
        <f t="shared" si="2480"/>
        <v>0</v>
      </c>
      <c r="AD5160" s="22">
        <f t="shared" si="2481"/>
        <v>0</v>
      </c>
    </row>
    <row r="5161" spans="3:30" x14ac:dyDescent="0.25">
      <c r="E5161" s="11">
        <v>43235.666666666664</v>
      </c>
      <c r="F5161" s="9">
        <v>12942.01</v>
      </c>
      <c r="G5161" s="9">
        <v>12968.27</v>
      </c>
      <c r="H5161" s="9">
        <v>12921.18</v>
      </c>
      <c r="I5161" s="9">
        <v>12930.67</v>
      </c>
      <c r="K5161" s="13">
        <f t="shared" si="2472"/>
        <v>-11.340000000000146</v>
      </c>
      <c r="L5161" s="13">
        <f t="shared" si="2482"/>
        <v>-18.850000000000364</v>
      </c>
      <c r="M5161" s="13">
        <f t="shared" si="2473"/>
        <v>47.090000000000146</v>
      </c>
      <c r="N5161" s="13"/>
      <c r="X5161">
        <f t="shared" si="2475"/>
        <v>11.340000000000146</v>
      </c>
      <c r="Y5161">
        <f t="shared" si="2476"/>
        <v>0</v>
      </c>
      <c r="Z5161">
        <f t="shared" si="2477"/>
        <v>0</v>
      </c>
      <c r="AA5161" s="22">
        <f t="shared" si="2478"/>
        <v>0</v>
      </c>
      <c r="AB5161" s="22">
        <f t="shared" si="2479"/>
        <v>0</v>
      </c>
      <c r="AC5161" s="22">
        <f t="shared" si="2480"/>
        <v>0</v>
      </c>
      <c r="AD5161" s="22">
        <f t="shared" si="2481"/>
        <v>0</v>
      </c>
    </row>
    <row r="5162" spans="3:30" x14ac:dyDescent="0.25">
      <c r="E5162" s="12">
        <v>43235.708333333336</v>
      </c>
      <c r="F5162" s="10">
        <v>12931.16</v>
      </c>
      <c r="G5162" s="10">
        <v>12991.15</v>
      </c>
      <c r="H5162" s="10">
        <v>12916.18</v>
      </c>
      <c r="I5162" s="10">
        <v>12973.97</v>
      </c>
      <c r="K5162" s="13">
        <f t="shared" si="2472"/>
        <v>42.809999999999491</v>
      </c>
      <c r="L5162" s="13">
        <f t="shared" si="2482"/>
        <v>23.959999999999127</v>
      </c>
      <c r="M5162" s="13">
        <f t="shared" si="2473"/>
        <v>74.969999999999345</v>
      </c>
      <c r="N5162" s="13"/>
      <c r="X5162">
        <f t="shared" si="2475"/>
        <v>42.809999999999491</v>
      </c>
      <c r="Y5162">
        <f t="shared" si="2476"/>
        <v>0</v>
      </c>
      <c r="Z5162">
        <f t="shared" si="2477"/>
        <v>0</v>
      </c>
      <c r="AA5162" s="22">
        <f t="shared" si="2478"/>
        <v>0</v>
      </c>
      <c r="AB5162" s="22">
        <f t="shared" si="2479"/>
        <v>0</v>
      </c>
      <c r="AC5162" s="22">
        <f t="shared" si="2480"/>
        <v>0</v>
      </c>
      <c r="AD5162" s="22">
        <f t="shared" si="2481"/>
        <v>0</v>
      </c>
    </row>
    <row r="5163" spans="3:30" x14ac:dyDescent="0.25">
      <c r="E5163" s="11">
        <v>43235.75</v>
      </c>
      <c r="F5163" s="9">
        <v>12974.47</v>
      </c>
      <c r="G5163" s="9">
        <v>12993.13</v>
      </c>
      <c r="H5163" s="9">
        <v>12965.66</v>
      </c>
      <c r="I5163" s="9">
        <v>12973.26</v>
      </c>
      <c r="K5163" s="13">
        <f t="shared" si="2472"/>
        <v>-1.2099999999991269</v>
      </c>
      <c r="L5163" s="13">
        <f t="shared" si="2482"/>
        <v>22.75</v>
      </c>
      <c r="M5163" s="13">
        <f t="shared" si="2473"/>
        <v>27.469999999999345</v>
      </c>
      <c r="N5163" s="13"/>
      <c r="X5163">
        <f t="shared" si="2475"/>
        <v>1.2099999999991269</v>
      </c>
      <c r="Y5163">
        <f t="shared" si="2476"/>
        <v>0</v>
      </c>
      <c r="Z5163">
        <f t="shared" si="2477"/>
        <v>0</v>
      </c>
      <c r="AA5163" s="22">
        <f t="shared" si="2478"/>
        <v>0</v>
      </c>
      <c r="AB5163" s="22">
        <f t="shared" si="2479"/>
        <v>0</v>
      </c>
      <c r="AC5163" s="22">
        <f t="shared" si="2480"/>
        <v>0</v>
      </c>
      <c r="AD5163" s="22">
        <f t="shared" si="2481"/>
        <v>0</v>
      </c>
    </row>
    <row r="5164" spans="3:30" x14ac:dyDescent="0.25">
      <c r="E5164" s="12">
        <v>43235.791666666664</v>
      </c>
      <c r="F5164" s="10">
        <v>12972.76</v>
      </c>
      <c r="G5164" s="10">
        <v>12999.16</v>
      </c>
      <c r="H5164" s="10">
        <v>12971.31</v>
      </c>
      <c r="I5164" s="10">
        <v>12992.35</v>
      </c>
      <c r="K5164" s="13">
        <f t="shared" si="2472"/>
        <v>19.590000000000146</v>
      </c>
      <c r="L5164" s="13">
        <f t="shared" si="2482"/>
        <v>42.340000000000146</v>
      </c>
      <c r="M5164" s="13">
        <f t="shared" si="2473"/>
        <v>27.850000000000364</v>
      </c>
      <c r="N5164" s="13"/>
      <c r="X5164">
        <f t="shared" si="2475"/>
        <v>19.590000000000146</v>
      </c>
      <c r="Y5164">
        <f t="shared" si="2476"/>
        <v>0</v>
      </c>
      <c r="Z5164">
        <f t="shared" si="2477"/>
        <v>0</v>
      </c>
      <c r="AA5164" s="22">
        <f t="shared" si="2478"/>
        <v>0</v>
      </c>
      <c r="AB5164" s="22">
        <f t="shared" si="2479"/>
        <v>0</v>
      </c>
      <c r="AC5164" s="22">
        <f t="shared" si="2480"/>
        <v>0</v>
      </c>
      <c r="AD5164" s="22">
        <f t="shared" si="2481"/>
        <v>0</v>
      </c>
    </row>
    <row r="5165" spans="3:30" x14ac:dyDescent="0.25">
      <c r="E5165" s="11">
        <v>43235.833333333336</v>
      </c>
      <c r="F5165" s="9">
        <v>12992.56</v>
      </c>
      <c r="G5165" s="9">
        <v>12996.81</v>
      </c>
      <c r="H5165" s="9">
        <v>12974.82</v>
      </c>
      <c r="I5165" s="9">
        <v>12975.32</v>
      </c>
      <c r="K5165" s="13">
        <f t="shared" si="2472"/>
        <v>-17.239999999999782</v>
      </c>
      <c r="L5165" s="13">
        <f t="shared" si="2482"/>
        <v>25.100000000000364</v>
      </c>
      <c r="M5165" s="13">
        <f t="shared" si="2473"/>
        <v>21.989999999999782</v>
      </c>
      <c r="N5165" s="13"/>
      <c r="X5165">
        <f t="shared" si="2475"/>
        <v>17.239999999999782</v>
      </c>
      <c r="Y5165">
        <f t="shared" si="2476"/>
        <v>0</v>
      </c>
      <c r="Z5165">
        <f t="shared" si="2477"/>
        <v>0</v>
      </c>
      <c r="AA5165" s="22">
        <f t="shared" si="2478"/>
        <v>0</v>
      </c>
      <c r="AB5165" s="22">
        <f t="shared" si="2479"/>
        <v>0</v>
      </c>
      <c r="AC5165" s="22">
        <f t="shared" si="2480"/>
        <v>0</v>
      </c>
      <c r="AD5165" s="22">
        <f t="shared" si="2481"/>
        <v>0</v>
      </c>
    </row>
    <row r="5166" spans="3:30" x14ac:dyDescent="0.25">
      <c r="E5166" s="12">
        <v>43235.875</v>
      </c>
      <c r="F5166" s="10">
        <v>12975.07</v>
      </c>
      <c r="G5166" s="10">
        <v>12999.56</v>
      </c>
      <c r="H5166" s="10">
        <v>12974.07</v>
      </c>
      <c r="I5166" s="10">
        <v>12986.57</v>
      </c>
      <c r="K5166" s="13">
        <f t="shared" si="2472"/>
        <v>11.5</v>
      </c>
      <c r="L5166" s="13">
        <f t="shared" si="2482"/>
        <v>36.600000000000364</v>
      </c>
      <c r="M5166" s="13">
        <f t="shared" si="2473"/>
        <v>25.489999999999782</v>
      </c>
      <c r="N5166" s="13"/>
      <c r="X5166">
        <f t="shared" si="2475"/>
        <v>11.5</v>
      </c>
      <c r="Y5166">
        <f t="shared" si="2476"/>
        <v>0</v>
      </c>
      <c r="Z5166">
        <f t="shared" si="2477"/>
        <v>0</v>
      </c>
      <c r="AA5166" s="22">
        <f t="shared" si="2478"/>
        <v>0</v>
      </c>
      <c r="AB5166" s="22">
        <f t="shared" si="2479"/>
        <v>0</v>
      </c>
      <c r="AC5166" s="22">
        <f t="shared" si="2480"/>
        <v>0</v>
      </c>
      <c r="AD5166" s="22">
        <f t="shared" si="2481"/>
        <v>0</v>
      </c>
    </row>
    <row r="5167" spans="3:30" x14ac:dyDescent="0.25">
      <c r="E5167" s="11">
        <v>43235.916666666664</v>
      </c>
      <c r="F5167" s="9">
        <v>12987.07</v>
      </c>
      <c r="G5167" s="9">
        <v>12989.72</v>
      </c>
      <c r="H5167" s="9">
        <v>12977.08</v>
      </c>
      <c r="I5167" s="9">
        <v>12988.97</v>
      </c>
      <c r="K5167" s="13">
        <f t="shared" si="2472"/>
        <v>1.8999999999996362</v>
      </c>
      <c r="L5167" s="13">
        <f t="shared" si="2482"/>
        <v>38.5</v>
      </c>
      <c r="M5167" s="13">
        <f t="shared" si="2473"/>
        <v>12.639999999999418</v>
      </c>
      <c r="N5167" s="13"/>
      <c r="X5167">
        <f t="shared" si="2475"/>
        <v>1.8999999999996362</v>
      </c>
      <c r="Y5167">
        <f t="shared" si="2476"/>
        <v>0</v>
      </c>
      <c r="Z5167">
        <f t="shared" si="2477"/>
        <v>0</v>
      </c>
      <c r="AA5167" s="22">
        <f t="shared" si="2478"/>
        <v>0</v>
      </c>
      <c r="AB5167" s="22">
        <f t="shared" si="2479"/>
        <v>0</v>
      </c>
      <c r="AC5167" s="22">
        <f t="shared" si="2480"/>
        <v>0</v>
      </c>
      <c r="AD5167" s="22">
        <f t="shared" si="2481"/>
        <v>0</v>
      </c>
    </row>
    <row r="5168" spans="3:30" hidden="1" x14ac:dyDescent="0.25">
      <c r="E5168" s="12">
        <v>43235.958333333336</v>
      </c>
      <c r="F5168" s="10">
        <v>12984.63</v>
      </c>
      <c r="G5168" s="10">
        <v>12987.03</v>
      </c>
      <c r="H5168" s="10">
        <v>12981.04</v>
      </c>
      <c r="I5168" s="10">
        <v>12984.63</v>
      </c>
    </row>
    <row r="5169" spans="3:30" hidden="1" x14ac:dyDescent="0.25">
      <c r="E5169" s="11">
        <v>43236.041666666664</v>
      </c>
      <c r="F5169" s="9">
        <v>12984.63</v>
      </c>
      <c r="G5169" s="9">
        <v>12991.83</v>
      </c>
      <c r="H5169" s="9">
        <v>12968.77</v>
      </c>
      <c r="I5169" s="9">
        <v>12971.76</v>
      </c>
    </row>
    <row r="5170" spans="3:30" hidden="1" x14ac:dyDescent="0.25">
      <c r="E5170" s="12">
        <v>43236.083333333336</v>
      </c>
      <c r="F5170" s="10">
        <v>12972.36</v>
      </c>
      <c r="G5170" s="10">
        <v>12978.47</v>
      </c>
      <c r="H5170" s="10">
        <v>12962.18</v>
      </c>
      <c r="I5170" s="10">
        <v>12977.27</v>
      </c>
    </row>
    <row r="5171" spans="3:30" hidden="1" x14ac:dyDescent="0.25">
      <c r="E5171" s="11">
        <v>43236.125</v>
      </c>
      <c r="F5171" s="9">
        <v>12978.47</v>
      </c>
      <c r="G5171" s="9">
        <v>12991.65</v>
      </c>
      <c r="H5171" s="9">
        <v>12977.27</v>
      </c>
      <c r="I5171" s="9">
        <v>12985.66</v>
      </c>
    </row>
    <row r="5172" spans="3:30" hidden="1" x14ac:dyDescent="0.25">
      <c r="E5172" s="12">
        <v>43236.166666666664</v>
      </c>
      <c r="F5172" s="10">
        <v>12985.66</v>
      </c>
      <c r="G5172" s="10">
        <v>12997.55</v>
      </c>
      <c r="H5172" s="10">
        <v>12984.37</v>
      </c>
      <c r="I5172" s="10">
        <v>12987.96</v>
      </c>
    </row>
    <row r="5173" spans="3:30" hidden="1" x14ac:dyDescent="0.25">
      <c r="E5173" s="11">
        <v>43236.208333333336</v>
      </c>
      <c r="F5173" s="9">
        <v>12988.56</v>
      </c>
      <c r="G5173" s="9">
        <v>12992.76</v>
      </c>
      <c r="H5173" s="9">
        <v>12979.58</v>
      </c>
      <c r="I5173" s="9">
        <v>12983.17</v>
      </c>
    </row>
    <row r="5174" spans="3:30" hidden="1" x14ac:dyDescent="0.25">
      <c r="E5174" s="12">
        <v>43236.25</v>
      </c>
      <c r="F5174" s="10">
        <v>12984.37</v>
      </c>
      <c r="G5174" s="10">
        <v>12998.76</v>
      </c>
      <c r="H5174" s="10">
        <v>12981.98</v>
      </c>
      <c r="I5174" s="10">
        <v>12998.76</v>
      </c>
    </row>
    <row r="5175" spans="3:30" hidden="1" x14ac:dyDescent="0.25">
      <c r="E5175" s="11">
        <v>43236.291666666664</v>
      </c>
      <c r="F5175" s="9">
        <v>12998.76</v>
      </c>
      <c r="G5175" s="9">
        <v>13001.15</v>
      </c>
      <c r="H5175" s="9">
        <v>12988.58</v>
      </c>
      <c r="I5175" s="9">
        <v>12988.58</v>
      </c>
    </row>
    <row r="5176" spans="3:30" x14ac:dyDescent="0.25">
      <c r="C5176">
        <v>1</v>
      </c>
      <c r="E5176" s="12">
        <v>43236.333333333336</v>
      </c>
      <c r="F5176" s="10">
        <v>12988.58</v>
      </c>
      <c r="G5176" s="10">
        <v>12996.97</v>
      </c>
      <c r="H5176" s="10">
        <v>12983.79</v>
      </c>
      <c r="I5176" s="10">
        <v>12996.52</v>
      </c>
      <c r="K5176" s="13">
        <f t="shared" ref="K5176:K5190" si="2483">I5176-F5176</f>
        <v>7.9400000000005093</v>
      </c>
      <c r="L5176" s="13">
        <v>0</v>
      </c>
      <c r="M5176" s="13">
        <f t="shared" ref="M5176:M5190" si="2484">G5176-H5176</f>
        <v>13.179999999998472</v>
      </c>
      <c r="N5176" s="13">
        <f t="shared" ref="N5176" si="2485">I5190-F5176</f>
        <v>22.210000000000946</v>
      </c>
      <c r="O5176" s="18">
        <f>IF(K5176*N5176&gt;0,1,0)</f>
        <v>1</v>
      </c>
      <c r="S5176" s="13">
        <f>MAX(G5176:G5192)</f>
        <v>13030.99</v>
      </c>
      <c r="X5176">
        <f t="shared" ref="X5176:X5190" si="2486">ABS(K5176)</f>
        <v>7.9400000000005093</v>
      </c>
      <c r="Y5176">
        <f t="shared" ref="Y5176:Y5190" si="2487">ABS(N5176)</f>
        <v>22.210000000000946</v>
      </c>
      <c r="Z5176">
        <f t="shared" ref="Z5176:Z5190" si="2488">IF(S5176&lt;1000,ABS(S5176),0)</f>
        <v>0</v>
      </c>
      <c r="AA5176" s="22">
        <f t="shared" ref="AA5176:AA5190" si="2489">ABS(P5176)</f>
        <v>0</v>
      </c>
      <c r="AB5176" s="22">
        <f t="shared" ref="AB5176:AB5190" si="2490">ABS(Q5176)</f>
        <v>0</v>
      </c>
      <c r="AC5176" s="22">
        <f t="shared" ref="AC5176:AC5190" si="2491">IF(O5176=1,ABS(P5177),0)</f>
        <v>0.16487921135302361</v>
      </c>
      <c r="AD5176" s="22">
        <f t="shared" ref="AD5176:AD5190" si="2492">IF(O5176=0,ABS(Q5177),0)</f>
        <v>0</v>
      </c>
    </row>
    <row r="5177" spans="3:30" x14ac:dyDescent="0.25">
      <c r="E5177" s="11">
        <v>43236.375</v>
      </c>
      <c r="F5177" s="9">
        <v>12997.18</v>
      </c>
      <c r="G5177" s="9">
        <v>12998.56</v>
      </c>
      <c r="H5177" s="9">
        <v>12975.33</v>
      </c>
      <c r="I5177" s="9">
        <v>12978.13</v>
      </c>
      <c r="K5177" s="13">
        <f t="shared" si="2483"/>
        <v>-19.050000000001091</v>
      </c>
      <c r="L5177" s="13">
        <f t="shared" ref="L5177:L5190" si="2493">L5176+K5177</f>
        <v>-19.050000000001091</v>
      </c>
      <c r="M5177" s="13">
        <f t="shared" si="2484"/>
        <v>23.229999999999563</v>
      </c>
      <c r="N5177" s="13"/>
      <c r="P5177">
        <f>_xlfn.IFS(K5176&lt;0,MIN(L5176:L5190),K5176&gt;0,MAX(L5176:L5190))/S5155</f>
        <v>0.16487921135302361</v>
      </c>
      <c r="Q5177">
        <f>_xlfn.IFS(K5176&lt;0,MAX(L5176:L5190),K5176&gt;0,MIN(L5176:L5190))/S5155</f>
        <v>-0.20636984075399412</v>
      </c>
      <c r="S5177" s="13">
        <f>MIN(H5176:H5192)</f>
        <v>12958.04</v>
      </c>
      <c r="X5177">
        <f t="shared" si="2486"/>
        <v>19.050000000001091</v>
      </c>
      <c r="Y5177">
        <f t="shared" si="2487"/>
        <v>0</v>
      </c>
      <c r="Z5177">
        <f t="shared" si="2488"/>
        <v>0</v>
      </c>
      <c r="AA5177" s="22">
        <f t="shared" si="2489"/>
        <v>0.16487921135302361</v>
      </c>
      <c r="AB5177" s="22">
        <f t="shared" si="2490"/>
        <v>0.20636984075399412</v>
      </c>
      <c r="AC5177" s="22">
        <f t="shared" si="2491"/>
        <v>0</v>
      </c>
      <c r="AD5177" s="22">
        <f t="shared" si="2492"/>
        <v>0</v>
      </c>
    </row>
    <row r="5178" spans="3:30" x14ac:dyDescent="0.25">
      <c r="E5178" s="12">
        <v>43236.416666666664</v>
      </c>
      <c r="F5178" s="10">
        <v>12981.91</v>
      </c>
      <c r="G5178" s="10">
        <v>13004.04</v>
      </c>
      <c r="H5178" s="10">
        <v>12981.91</v>
      </c>
      <c r="I5178" s="10">
        <v>13000.88</v>
      </c>
      <c r="K5178" s="13">
        <f t="shared" si="2483"/>
        <v>18.969999999999345</v>
      </c>
      <c r="L5178" s="13">
        <f t="shared" si="2493"/>
        <v>-8.000000000174623E-2</v>
      </c>
      <c r="M5178" s="13">
        <f t="shared" si="2484"/>
        <v>22.130000000001019</v>
      </c>
      <c r="N5178" s="13"/>
      <c r="S5178" s="13">
        <f>S5176-S5177</f>
        <v>72.949999999998909</v>
      </c>
      <c r="X5178">
        <f t="shared" si="2486"/>
        <v>18.969999999999345</v>
      </c>
      <c r="Y5178">
        <f t="shared" si="2487"/>
        <v>0</v>
      </c>
      <c r="Z5178">
        <f t="shared" si="2488"/>
        <v>72.949999999998909</v>
      </c>
      <c r="AA5178" s="22">
        <f t="shared" si="2489"/>
        <v>0</v>
      </c>
      <c r="AB5178" s="22">
        <f t="shared" si="2490"/>
        <v>0</v>
      </c>
      <c r="AC5178" s="22">
        <f t="shared" si="2491"/>
        <v>0</v>
      </c>
      <c r="AD5178" s="22">
        <f t="shared" si="2492"/>
        <v>0</v>
      </c>
    </row>
    <row r="5179" spans="3:30" x14ac:dyDescent="0.25">
      <c r="E5179" s="11">
        <v>43236.458333333336</v>
      </c>
      <c r="F5179" s="9">
        <v>13000.86</v>
      </c>
      <c r="G5179" s="9">
        <v>13004.4</v>
      </c>
      <c r="H5179" s="9">
        <v>12979.51</v>
      </c>
      <c r="I5179" s="9">
        <v>12984.36</v>
      </c>
      <c r="K5179" s="13">
        <f t="shared" si="2483"/>
        <v>-16.5</v>
      </c>
      <c r="L5179" s="13">
        <f t="shared" si="2493"/>
        <v>-16.580000000001746</v>
      </c>
      <c r="M5179" s="13">
        <f t="shared" si="2484"/>
        <v>24.889999999999418</v>
      </c>
      <c r="N5179" s="13"/>
      <c r="X5179">
        <f t="shared" si="2486"/>
        <v>16.5</v>
      </c>
      <c r="Y5179">
        <f t="shared" si="2487"/>
        <v>0</v>
      </c>
      <c r="Z5179">
        <f t="shared" si="2488"/>
        <v>0</v>
      </c>
      <c r="AA5179" s="22">
        <f t="shared" si="2489"/>
        <v>0</v>
      </c>
      <c r="AB5179" s="22">
        <f t="shared" si="2490"/>
        <v>0</v>
      </c>
      <c r="AC5179" s="22">
        <f t="shared" si="2491"/>
        <v>0</v>
      </c>
      <c r="AD5179" s="22">
        <f t="shared" si="2492"/>
        <v>0</v>
      </c>
    </row>
    <row r="5180" spans="3:30" x14ac:dyDescent="0.25">
      <c r="E5180" s="12">
        <v>43236.5</v>
      </c>
      <c r="F5180" s="10">
        <v>12984.37</v>
      </c>
      <c r="G5180" s="10">
        <v>12998.42</v>
      </c>
      <c r="H5180" s="10">
        <v>12958.04</v>
      </c>
      <c r="I5180" s="10">
        <v>12998.41</v>
      </c>
      <c r="K5180" s="13">
        <f t="shared" si="2483"/>
        <v>14.039999999999054</v>
      </c>
      <c r="L5180" s="13">
        <f t="shared" si="2493"/>
        <v>-2.5400000000026921</v>
      </c>
      <c r="M5180" s="13">
        <f t="shared" si="2484"/>
        <v>40.3799999999992</v>
      </c>
      <c r="N5180" s="13"/>
      <c r="X5180">
        <f t="shared" si="2486"/>
        <v>14.039999999999054</v>
      </c>
      <c r="Y5180">
        <f t="shared" si="2487"/>
        <v>0</v>
      </c>
      <c r="Z5180">
        <f t="shared" si="2488"/>
        <v>0</v>
      </c>
      <c r="AA5180" s="22">
        <f t="shared" si="2489"/>
        <v>0</v>
      </c>
      <c r="AB5180" s="22">
        <f t="shared" si="2490"/>
        <v>0</v>
      </c>
      <c r="AC5180" s="22">
        <f t="shared" si="2491"/>
        <v>0</v>
      </c>
      <c r="AD5180" s="22">
        <f t="shared" si="2492"/>
        <v>0</v>
      </c>
    </row>
    <row r="5181" spans="3:30" x14ac:dyDescent="0.25">
      <c r="E5181" s="11">
        <v>43236.541666666664</v>
      </c>
      <c r="F5181" s="9">
        <v>12998.16</v>
      </c>
      <c r="G5181" s="9">
        <v>13018.02</v>
      </c>
      <c r="H5181" s="9">
        <v>12987.48</v>
      </c>
      <c r="I5181" s="9">
        <v>13014.43</v>
      </c>
      <c r="K5181" s="13">
        <f t="shared" si="2483"/>
        <v>16.270000000000437</v>
      </c>
      <c r="L5181" s="13">
        <f t="shared" si="2493"/>
        <v>13.729999999997744</v>
      </c>
      <c r="M5181" s="13">
        <f t="shared" si="2484"/>
        <v>30.540000000000873</v>
      </c>
      <c r="N5181" s="13"/>
      <c r="X5181">
        <f t="shared" si="2486"/>
        <v>16.270000000000437</v>
      </c>
      <c r="Y5181">
        <f t="shared" si="2487"/>
        <v>0</v>
      </c>
      <c r="Z5181">
        <f t="shared" si="2488"/>
        <v>0</v>
      </c>
      <c r="AA5181" s="22">
        <f t="shared" si="2489"/>
        <v>0</v>
      </c>
      <c r="AB5181" s="22">
        <f t="shared" si="2490"/>
        <v>0</v>
      </c>
      <c r="AC5181" s="22">
        <f t="shared" si="2491"/>
        <v>0</v>
      </c>
      <c r="AD5181" s="22">
        <f t="shared" si="2492"/>
        <v>0</v>
      </c>
    </row>
    <row r="5182" spans="3:30" x14ac:dyDescent="0.25">
      <c r="E5182" s="12">
        <v>43236.583333333336</v>
      </c>
      <c r="F5182" s="10">
        <v>13014.68</v>
      </c>
      <c r="G5182" s="10">
        <v>13030.99</v>
      </c>
      <c r="H5182" s="10">
        <v>12980.35</v>
      </c>
      <c r="I5182" s="10">
        <v>12984.48</v>
      </c>
      <c r="K5182" s="13">
        <f t="shared" si="2483"/>
        <v>-30.200000000000728</v>
      </c>
      <c r="L5182" s="13">
        <f t="shared" si="2493"/>
        <v>-16.470000000002983</v>
      </c>
      <c r="M5182" s="13">
        <f t="shared" si="2484"/>
        <v>50.639999999999418</v>
      </c>
      <c r="N5182" s="13"/>
      <c r="X5182">
        <f t="shared" si="2486"/>
        <v>30.200000000000728</v>
      </c>
      <c r="Y5182">
        <f t="shared" si="2487"/>
        <v>0</v>
      </c>
      <c r="Z5182">
        <f t="shared" si="2488"/>
        <v>0</v>
      </c>
      <c r="AA5182" s="22">
        <f t="shared" si="2489"/>
        <v>0</v>
      </c>
      <c r="AB5182" s="22">
        <f t="shared" si="2490"/>
        <v>0</v>
      </c>
      <c r="AC5182" s="22">
        <f t="shared" si="2491"/>
        <v>0</v>
      </c>
      <c r="AD5182" s="22">
        <f t="shared" si="2492"/>
        <v>0</v>
      </c>
    </row>
    <row r="5183" spans="3:30" x14ac:dyDescent="0.25">
      <c r="E5183" s="11">
        <v>43236.625</v>
      </c>
      <c r="F5183" s="9">
        <v>12983.98</v>
      </c>
      <c r="G5183" s="9">
        <v>13024.83</v>
      </c>
      <c r="H5183" s="9">
        <v>12981.99</v>
      </c>
      <c r="I5183" s="9">
        <v>13012.4</v>
      </c>
      <c r="K5183" s="13">
        <f t="shared" si="2483"/>
        <v>28.420000000000073</v>
      </c>
      <c r="L5183" s="13">
        <f t="shared" si="2493"/>
        <v>11.94999999999709</v>
      </c>
      <c r="M5183" s="13">
        <f t="shared" si="2484"/>
        <v>42.840000000000146</v>
      </c>
      <c r="N5183" s="13"/>
      <c r="X5183">
        <f t="shared" si="2486"/>
        <v>28.420000000000073</v>
      </c>
      <c r="Y5183">
        <f t="shared" si="2487"/>
        <v>0</v>
      </c>
      <c r="Z5183">
        <f t="shared" si="2488"/>
        <v>0</v>
      </c>
      <c r="AA5183" s="22">
        <f t="shared" si="2489"/>
        <v>0</v>
      </c>
      <c r="AB5183" s="22">
        <f t="shared" si="2490"/>
        <v>0</v>
      </c>
      <c r="AC5183" s="22">
        <f t="shared" si="2491"/>
        <v>0</v>
      </c>
      <c r="AD5183" s="22">
        <f t="shared" si="2492"/>
        <v>0</v>
      </c>
    </row>
    <row r="5184" spans="3:30" x14ac:dyDescent="0.25">
      <c r="E5184" s="12">
        <v>43236.666666666664</v>
      </c>
      <c r="F5184" s="10">
        <v>13011.65</v>
      </c>
      <c r="G5184" s="10">
        <v>13018.41</v>
      </c>
      <c r="H5184" s="10">
        <v>12998.68</v>
      </c>
      <c r="I5184" s="10">
        <v>13014.92</v>
      </c>
      <c r="K5184" s="13">
        <f t="shared" si="2483"/>
        <v>3.2700000000004366</v>
      </c>
      <c r="L5184" s="13">
        <f t="shared" si="2493"/>
        <v>15.219999999997526</v>
      </c>
      <c r="M5184" s="13">
        <f t="shared" si="2484"/>
        <v>19.729999999999563</v>
      </c>
      <c r="N5184" s="13"/>
      <c r="X5184">
        <f t="shared" si="2486"/>
        <v>3.2700000000004366</v>
      </c>
      <c r="Y5184">
        <f t="shared" si="2487"/>
        <v>0</v>
      </c>
      <c r="Z5184">
        <f t="shared" si="2488"/>
        <v>0</v>
      </c>
      <c r="AA5184" s="22">
        <f t="shared" si="2489"/>
        <v>0</v>
      </c>
      <c r="AB5184" s="22">
        <f t="shared" si="2490"/>
        <v>0</v>
      </c>
      <c r="AC5184" s="22">
        <f t="shared" si="2491"/>
        <v>0</v>
      </c>
      <c r="AD5184" s="22">
        <f t="shared" si="2492"/>
        <v>0</v>
      </c>
    </row>
    <row r="5185" spans="3:30" x14ac:dyDescent="0.25">
      <c r="E5185" s="11">
        <v>43236.708333333336</v>
      </c>
      <c r="F5185" s="9">
        <v>13015.42</v>
      </c>
      <c r="G5185" s="9">
        <v>13018.42</v>
      </c>
      <c r="H5185" s="9">
        <v>12979.09</v>
      </c>
      <c r="I5185" s="9">
        <v>12993.73</v>
      </c>
      <c r="K5185" s="13">
        <f t="shared" si="2483"/>
        <v>-21.690000000000509</v>
      </c>
      <c r="L5185" s="13">
        <f t="shared" si="2493"/>
        <v>-6.4700000000029831</v>
      </c>
      <c r="M5185" s="13">
        <f t="shared" si="2484"/>
        <v>39.329999999999927</v>
      </c>
      <c r="N5185" s="13"/>
      <c r="X5185">
        <f t="shared" si="2486"/>
        <v>21.690000000000509</v>
      </c>
      <c r="Y5185">
        <f t="shared" si="2487"/>
        <v>0</v>
      </c>
      <c r="Z5185">
        <f t="shared" si="2488"/>
        <v>0</v>
      </c>
      <c r="AA5185" s="22">
        <f t="shared" si="2489"/>
        <v>0</v>
      </c>
      <c r="AB5185" s="22">
        <f t="shared" si="2490"/>
        <v>0</v>
      </c>
      <c r="AC5185" s="22">
        <f t="shared" si="2491"/>
        <v>0</v>
      </c>
      <c r="AD5185" s="22">
        <f t="shared" si="2492"/>
        <v>0</v>
      </c>
    </row>
    <row r="5186" spans="3:30" x14ac:dyDescent="0.25">
      <c r="E5186" s="12">
        <v>43236.75</v>
      </c>
      <c r="F5186" s="10">
        <v>12994.23</v>
      </c>
      <c r="G5186" s="10">
        <v>13010.47</v>
      </c>
      <c r="H5186" s="10">
        <v>12975.34</v>
      </c>
      <c r="I5186" s="10">
        <v>13006.98</v>
      </c>
      <c r="K5186" s="13">
        <f t="shared" si="2483"/>
        <v>12.75</v>
      </c>
      <c r="L5186" s="13">
        <f t="shared" si="2493"/>
        <v>6.2799999999970169</v>
      </c>
      <c r="M5186" s="13">
        <f t="shared" si="2484"/>
        <v>35.1299999999992</v>
      </c>
      <c r="N5186" s="13"/>
      <c r="X5186">
        <f t="shared" si="2486"/>
        <v>12.75</v>
      </c>
      <c r="Y5186">
        <f t="shared" si="2487"/>
        <v>0</v>
      </c>
      <c r="Z5186">
        <f t="shared" si="2488"/>
        <v>0</v>
      </c>
      <c r="AA5186" s="22">
        <f t="shared" si="2489"/>
        <v>0</v>
      </c>
      <c r="AB5186" s="22">
        <f t="shared" si="2490"/>
        <v>0</v>
      </c>
      <c r="AC5186" s="22">
        <f t="shared" si="2491"/>
        <v>0</v>
      </c>
      <c r="AD5186" s="22">
        <f t="shared" si="2492"/>
        <v>0</v>
      </c>
    </row>
    <row r="5187" spans="3:30" x14ac:dyDescent="0.25">
      <c r="E5187" s="11">
        <v>43236.791666666664</v>
      </c>
      <c r="F5187" s="9">
        <v>13007.23</v>
      </c>
      <c r="G5187" s="9">
        <v>13019.37</v>
      </c>
      <c r="H5187" s="9">
        <v>13004.92</v>
      </c>
      <c r="I5187" s="9">
        <v>13009.53</v>
      </c>
      <c r="K5187" s="13">
        <f t="shared" si="2483"/>
        <v>2.3000000000010914</v>
      </c>
      <c r="L5187" s="13">
        <f t="shared" si="2493"/>
        <v>8.5799999999981083</v>
      </c>
      <c r="M5187" s="13">
        <f t="shared" si="2484"/>
        <v>14.450000000000728</v>
      </c>
      <c r="N5187" s="13"/>
      <c r="X5187">
        <f t="shared" si="2486"/>
        <v>2.3000000000010914</v>
      </c>
      <c r="Y5187">
        <f t="shared" si="2487"/>
        <v>0</v>
      </c>
      <c r="Z5187">
        <f t="shared" si="2488"/>
        <v>0</v>
      </c>
      <c r="AA5187" s="22">
        <f t="shared" si="2489"/>
        <v>0</v>
      </c>
      <c r="AB5187" s="22">
        <f t="shared" si="2490"/>
        <v>0</v>
      </c>
      <c r="AC5187" s="22">
        <f t="shared" si="2491"/>
        <v>0</v>
      </c>
      <c r="AD5187" s="22">
        <f t="shared" si="2492"/>
        <v>0</v>
      </c>
    </row>
    <row r="5188" spans="3:30" x14ac:dyDescent="0.25">
      <c r="E5188" s="12">
        <v>43236.833333333336</v>
      </c>
      <c r="F5188" s="10">
        <v>13009.78</v>
      </c>
      <c r="G5188" s="10">
        <v>13012.03</v>
      </c>
      <c r="H5188" s="10">
        <v>13002.28</v>
      </c>
      <c r="I5188" s="10">
        <v>13005.78</v>
      </c>
      <c r="K5188" s="13">
        <f t="shared" si="2483"/>
        <v>-4</v>
      </c>
      <c r="L5188" s="13">
        <f t="shared" si="2493"/>
        <v>4.5799999999981083</v>
      </c>
      <c r="M5188" s="13">
        <f t="shared" si="2484"/>
        <v>9.75</v>
      </c>
      <c r="N5188" s="13"/>
      <c r="X5188">
        <f t="shared" si="2486"/>
        <v>4</v>
      </c>
      <c r="Y5188">
        <f t="shared" si="2487"/>
        <v>0</v>
      </c>
      <c r="Z5188">
        <f t="shared" si="2488"/>
        <v>0</v>
      </c>
      <c r="AA5188" s="22">
        <f t="shared" si="2489"/>
        <v>0</v>
      </c>
      <c r="AB5188" s="22">
        <f t="shared" si="2490"/>
        <v>0</v>
      </c>
      <c r="AC5188" s="22">
        <f t="shared" si="2491"/>
        <v>0</v>
      </c>
      <c r="AD5188" s="22">
        <f t="shared" si="2492"/>
        <v>0</v>
      </c>
    </row>
    <row r="5189" spans="3:30" x14ac:dyDescent="0.25">
      <c r="E5189" s="11">
        <v>43236.875</v>
      </c>
      <c r="F5189" s="9">
        <v>13006.03</v>
      </c>
      <c r="G5189" s="9">
        <v>13012.03</v>
      </c>
      <c r="H5189" s="9">
        <v>13004.53</v>
      </c>
      <c r="I5189" s="9">
        <v>13009.53</v>
      </c>
      <c r="K5189" s="13">
        <f t="shared" si="2483"/>
        <v>3.5</v>
      </c>
      <c r="L5189" s="13">
        <f t="shared" si="2493"/>
        <v>8.0799999999981083</v>
      </c>
      <c r="M5189" s="13">
        <f t="shared" si="2484"/>
        <v>7.5</v>
      </c>
      <c r="N5189" s="13"/>
      <c r="X5189">
        <f t="shared" si="2486"/>
        <v>3.5</v>
      </c>
      <c r="Y5189">
        <f t="shared" si="2487"/>
        <v>0</v>
      </c>
      <c r="Z5189">
        <f t="shared" si="2488"/>
        <v>0</v>
      </c>
      <c r="AA5189" s="22">
        <f t="shared" si="2489"/>
        <v>0</v>
      </c>
      <c r="AB5189" s="22">
        <f t="shared" si="2490"/>
        <v>0</v>
      </c>
      <c r="AC5189" s="22">
        <f t="shared" si="2491"/>
        <v>0</v>
      </c>
      <c r="AD5189" s="22">
        <f t="shared" si="2492"/>
        <v>0</v>
      </c>
    </row>
    <row r="5190" spans="3:30" x14ac:dyDescent="0.25">
      <c r="E5190" s="12">
        <v>43236.916666666664</v>
      </c>
      <c r="F5190" s="10">
        <v>13009.78</v>
      </c>
      <c r="G5190" s="10">
        <v>13011.79</v>
      </c>
      <c r="H5190" s="10">
        <v>13003.29</v>
      </c>
      <c r="I5190" s="10">
        <v>13010.79</v>
      </c>
      <c r="K5190" s="13">
        <f t="shared" si="2483"/>
        <v>1.0100000000002183</v>
      </c>
      <c r="L5190" s="13">
        <f t="shared" si="2493"/>
        <v>9.0899999999983265</v>
      </c>
      <c r="M5190" s="13">
        <f t="shared" si="2484"/>
        <v>8.5</v>
      </c>
      <c r="N5190" s="13"/>
      <c r="X5190">
        <f t="shared" si="2486"/>
        <v>1.0100000000002183</v>
      </c>
      <c r="Y5190">
        <f t="shared" si="2487"/>
        <v>0</v>
      </c>
      <c r="Z5190">
        <f t="shared" si="2488"/>
        <v>0</v>
      </c>
      <c r="AA5190" s="22">
        <f t="shared" si="2489"/>
        <v>0</v>
      </c>
      <c r="AB5190" s="22">
        <f t="shared" si="2490"/>
        <v>0</v>
      </c>
      <c r="AC5190" s="22">
        <f t="shared" si="2491"/>
        <v>0</v>
      </c>
      <c r="AD5190" s="22">
        <f t="shared" si="2492"/>
        <v>0</v>
      </c>
    </row>
    <row r="5191" spans="3:30" hidden="1" x14ac:dyDescent="0.25">
      <c r="E5191" s="11">
        <v>43236.958333333336</v>
      </c>
      <c r="F5191" s="9">
        <v>13016.57</v>
      </c>
      <c r="G5191" s="9">
        <v>13017.77</v>
      </c>
      <c r="H5191" s="9">
        <v>13009.79</v>
      </c>
      <c r="I5191" s="9">
        <v>13009.79</v>
      </c>
    </row>
    <row r="5192" spans="3:30" hidden="1" x14ac:dyDescent="0.25">
      <c r="E5192" s="12">
        <v>43237.041666666664</v>
      </c>
      <c r="F5192" s="10">
        <v>13012.19</v>
      </c>
      <c r="G5192" s="10">
        <v>13022.95</v>
      </c>
      <c r="H5192" s="10">
        <v>13010.99</v>
      </c>
      <c r="I5192" s="10">
        <v>13020.56</v>
      </c>
    </row>
    <row r="5193" spans="3:30" hidden="1" x14ac:dyDescent="0.25">
      <c r="E5193" s="11">
        <v>43237.083333333336</v>
      </c>
      <c r="F5193" s="9">
        <v>13021.16</v>
      </c>
      <c r="G5193" s="9">
        <v>13025.35</v>
      </c>
      <c r="H5193" s="9">
        <v>13014.59</v>
      </c>
      <c r="I5193" s="9">
        <v>13024.15</v>
      </c>
    </row>
    <row r="5194" spans="3:30" hidden="1" x14ac:dyDescent="0.25">
      <c r="E5194" s="12">
        <v>43237.125</v>
      </c>
      <c r="F5194" s="10">
        <v>13024.15</v>
      </c>
      <c r="G5194" s="10">
        <v>13027.14</v>
      </c>
      <c r="H5194" s="10">
        <v>13019.97</v>
      </c>
      <c r="I5194" s="10">
        <v>13021.77</v>
      </c>
    </row>
    <row r="5195" spans="3:30" hidden="1" x14ac:dyDescent="0.25">
      <c r="E5195" s="11">
        <v>43237.166666666664</v>
      </c>
      <c r="F5195" s="9">
        <v>13021.77</v>
      </c>
      <c r="G5195" s="9">
        <v>13023.99</v>
      </c>
      <c r="H5195" s="9">
        <v>13003.67</v>
      </c>
      <c r="I5195" s="9">
        <v>13006.06</v>
      </c>
    </row>
    <row r="5196" spans="3:30" hidden="1" x14ac:dyDescent="0.25">
      <c r="E5196" s="12">
        <v>43237.208333333336</v>
      </c>
      <c r="F5196" s="10">
        <v>13007.26</v>
      </c>
      <c r="G5196" s="10">
        <v>13018.22</v>
      </c>
      <c r="H5196" s="10">
        <v>13003.67</v>
      </c>
      <c r="I5196" s="10">
        <v>13016.02</v>
      </c>
    </row>
    <row r="5197" spans="3:30" hidden="1" x14ac:dyDescent="0.25">
      <c r="E5197" s="11">
        <v>43237.25</v>
      </c>
      <c r="F5197" s="9">
        <v>13016.02</v>
      </c>
      <c r="G5197" s="9">
        <v>13018.81</v>
      </c>
      <c r="H5197" s="9">
        <v>13009.24</v>
      </c>
      <c r="I5197" s="9">
        <v>13014.92</v>
      </c>
    </row>
    <row r="5198" spans="3:30" hidden="1" x14ac:dyDescent="0.25">
      <c r="E5198" s="12">
        <v>43237.291666666664</v>
      </c>
      <c r="F5198" s="10">
        <v>13014.91</v>
      </c>
      <c r="G5198" s="10">
        <v>13014.91</v>
      </c>
      <c r="H5198" s="10">
        <v>13004.13</v>
      </c>
      <c r="I5198" s="10">
        <v>13008.02</v>
      </c>
    </row>
    <row r="5199" spans="3:30" x14ac:dyDescent="0.25">
      <c r="C5199">
        <v>1</v>
      </c>
      <c r="E5199" s="11">
        <v>43237.333333333336</v>
      </c>
      <c r="F5199" s="9">
        <v>13008.02</v>
      </c>
      <c r="G5199" s="9">
        <v>13009.42</v>
      </c>
      <c r="H5199" s="9">
        <v>12992.93</v>
      </c>
      <c r="I5199" s="9">
        <v>13005.56</v>
      </c>
      <c r="K5199" s="13">
        <f t="shared" ref="K5199:K5213" si="2494">I5199-F5199</f>
        <v>-2.4600000000009459</v>
      </c>
      <c r="L5199" s="13">
        <v>0</v>
      </c>
      <c r="M5199" s="13">
        <f t="shared" ref="M5199:M5213" si="2495">G5199-H5199</f>
        <v>16.489999999999782</v>
      </c>
      <c r="N5199" s="13">
        <f t="shared" ref="N5199" si="2496">I5213-F5199</f>
        <v>91.799999999999272</v>
      </c>
      <c r="O5199" s="18">
        <f>IF(K5199*N5199&gt;0,1,0)</f>
        <v>0</v>
      </c>
      <c r="S5199" s="13">
        <f>MAX(G5199:G5215)</f>
        <v>13130.81</v>
      </c>
      <c r="X5199">
        <f t="shared" ref="X5199:X5213" si="2497">ABS(K5199)</f>
        <v>2.4600000000009459</v>
      </c>
      <c r="Y5199">
        <f t="shared" ref="Y5199:Y5213" si="2498">ABS(N5199)</f>
        <v>91.799999999999272</v>
      </c>
      <c r="Z5199">
        <f t="shared" ref="Z5199:Z5213" si="2499">IF(S5199&lt;1000,ABS(S5199),0)</f>
        <v>0</v>
      </c>
      <c r="AA5199" s="22">
        <f t="shared" ref="AA5199:AA5213" si="2500">ABS(P5199)</f>
        <v>0</v>
      </c>
      <c r="AB5199" s="22">
        <f t="shared" ref="AB5199:AB5213" si="2501">ABS(Q5199)</f>
        <v>0</v>
      </c>
      <c r="AC5199" s="22">
        <f t="shared" ref="AC5199:AC5213" si="2502">IF(O5199=1,ABS(P5200),0)</f>
        <v>0</v>
      </c>
      <c r="AD5199" s="22">
        <f t="shared" ref="AD5199:AD5213" si="2503">IF(O5199=0,ABS(Q5200),0)</f>
        <v>1.5299520219328866</v>
      </c>
    </row>
    <row r="5200" spans="3:30" x14ac:dyDescent="0.25">
      <c r="E5200" s="12">
        <v>43237.375</v>
      </c>
      <c r="F5200" s="10">
        <v>12993.38</v>
      </c>
      <c r="G5200" s="10">
        <v>12993.38</v>
      </c>
      <c r="H5200" s="10">
        <v>12973.74</v>
      </c>
      <c r="I5200" s="10">
        <v>12977.6</v>
      </c>
      <c r="K5200" s="13">
        <f t="shared" si="2494"/>
        <v>-15.779999999998836</v>
      </c>
      <c r="L5200" s="13">
        <f t="shared" ref="L5200:L5213" si="2504">L5199+K5200</f>
        <v>-15.779999999998836</v>
      </c>
      <c r="M5200" s="13">
        <f t="shared" si="2495"/>
        <v>19.639999999999418</v>
      </c>
      <c r="N5200" s="13"/>
      <c r="P5200">
        <f>_xlfn.IFS(K5199&lt;0,MIN(L5199:L5213),K5199&gt;0,MAX(L5199:L5213))/S5178</f>
        <v>-0.21631254283754725</v>
      </c>
      <c r="Q5200">
        <f>_xlfn.IFS(K5199&lt;0,MAX(L5199:L5213),K5199&gt;0,MIN(L5199:L5213))/S5178</f>
        <v>1.5299520219328866</v>
      </c>
      <c r="S5200" s="13">
        <f>MIN(H5199:H5215)</f>
        <v>12973.74</v>
      </c>
      <c r="X5200">
        <f t="shared" si="2497"/>
        <v>15.779999999998836</v>
      </c>
      <c r="Y5200">
        <f t="shared" si="2498"/>
        <v>0</v>
      </c>
      <c r="Z5200">
        <f t="shared" si="2499"/>
        <v>0</v>
      </c>
      <c r="AA5200" s="22">
        <f t="shared" si="2500"/>
        <v>0.21631254283754725</v>
      </c>
      <c r="AB5200" s="22">
        <f t="shared" si="2501"/>
        <v>1.5299520219328866</v>
      </c>
      <c r="AC5200" s="22">
        <f t="shared" si="2502"/>
        <v>0</v>
      </c>
      <c r="AD5200" s="22">
        <f t="shared" si="2503"/>
        <v>0</v>
      </c>
    </row>
    <row r="5201" spans="5:30" x14ac:dyDescent="0.25">
      <c r="E5201" s="11">
        <v>43237.416666666664</v>
      </c>
      <c r="F5201" s="9">
        <v>12980.38</v>
      </c>
      <c r="G5201" s="9">
        <v>13002.89</v>
      </c>
      <c r="H5201" s="9">
        <v>12978.6</v>
      </c>
      <c r="I5201" s="9">
        <v>12995.32</v>
      </c>
      <c r="K5201" s="13">
        <f t="shared" si="2494"/>
        <v>14.940000000000509</v>
      </c>
      <c r="L5201" s="13">
        <f t="shared" si="2504"/>
        <v>-0.83999999999832653</v>
      </c>
      <c r="M5201" s="13">
        <f t="shared" si="2495"/>
        <v>24.289999999999054</v>
      </c>
      <c r="N5201" s="13"/>
      <c r="S5201" s="13">
        <f>S5199-S5200</f>
        <v>157.06999999999971</v>
      </c>
      <c r="X5201">
        <f t="shared" si="2497"/>
        <v>14.940000000000509</v>
      </c>
      <c r="Y5201">
        <f t="shared" si="2498"/>
        <v>0</v>
      </c>
      <c r="Z5201">
        <f t="shared" si="2499"/>
        <v>157.06999999999971</v>
      </c>
      <c r="AA5201" s="22">
        <f t="shared" si="2500"/>
        <v>0</v>
      </c>
      <c r="AB5201" s="22">
        <f t="shared" si="2501"/>
        <v>0</v>
      </c>
      <c r="AC5201" s="22">
        <f t="shared" si="2502"/>
        <v>0</v>
      </c>
      <c r="AD5201" s="22">
        <f t="shared" si="2503"/>
        <v>0</v>
      </c>
    </row>
    <row r="5202" spans="5:30" x14ac:dyDescent="0.25">
      <c r="E5202" s="12">
        <v>43237.458333333336</v>
      </c>
      <c r="F5202" s="10">
        <v>12996.32</v>
      </c>
      <c r="G5202" s="10">
        <v>13010.41</v>
      </c>
      <c r="H5202" s="10">
        <v>12985.42</v>
      </c>
      <c r="I5202" s="10">
        <v>13007.4</v>
      </c>
      <c r="K5202" s="13">
        <f t="shared" si="2494"/>
        <v>11.079999999999927</v>
      </c>
      <c r="L5202" s="13">
        <f t="shared" si="2504"/>
        <v>10.240000000001601</v>
      </c>
      <c r="M5202" s="13">
        <f t="shared" si="2495"/>
        <v>24.989999999999782</v>
      </c>
      <c r="N5202" s="13"/>
      <c r="X5202">
        <f t="shared" si="2497"/>
        <v>11.079999999999927</v>
      </c>
      <c r="Y5202">
        <f t="shared" si="2498"/>
        <v>0</v>
      </c>
      <c r="Z5202">
        <f t="shared" si="2499"/>
        <v>0</v>
      </c>
      <c r="AA5202" s="22">
        <f t="shared" si="2500"/>
        <v>0</v>
      </c>
      <c r="AB5202" s="22">
        <f t="shared" si="2501"/>
        <v>0</v>
      </c>
      <c r="AC5202" s="22">
        <f t="shared" si="2502"/>
        <v>0</v>
      </c>
      <c r="AD5202" s="22">
        <f t="shared" si="2503"/>
        <v>0</v>
      </c>
    </row>
    <row r="5203" spans="5:30" x14ac:dyDescent="0.25">
      <c r="E5203" s="11">
        <v>43237.5</v>
      </c>
      <c r="F5203" s="9">
        <v>13006.9</v>
      </c>
      <c r="G5203" s="9">
        <v>13045.96</v>
      </c>
      <c r="H5203" s="9">
        <v>13004.38</v>
      </c>
      <c r="I5203" s="9">
        <v>13041.46</v>
      </c>
      <c r="K5203" s="13">
        <f t="shared" si="2494"/>
        <v>34.559999999999491</v>
      </c>
      <c r="L5203" s="13">
        <f t="shared" si="2504"/>
        <v>44.800000000001091</v>
      </c>
      <c r="M5203" s="13">
        <f t="shared" si="2495"/>
        <v>41.579999999999927</v>
      </c>
      <c r="N5203" s="13"/>
      <c r="X5203">
        <f t="shared" si="2497"/>
        <v>34.559999999999491</v>
      </c>
      <c r="Y5203">
        <f t="shared" si="2498"/>
        <v>0</v>
      </c>
      <c r="Z5203">
        <f t="shared" si="2499"/>
        <v>0</v>
      </c>
      <c r="AA5203" s="22">
        <f t="shared" si="2500"/>
        <v>0</v>
      </c>
      <c r="AB5203" s="22">
        <f t="shared" si="2501"/>
        <v>0</v>
      </c>
      <c r="AC5203" s="22">
        <f t="shared" si="2502"/>
        <v>0</v>
      </c>
      <c r="AD5203" s="22">
        <f t="shared" si="2503"/>
        <v>0</v>
      </c>
    </row>
    <row r="5204" spans="5:30" x14ac:dyDescent="0.25">
      <c r="E5204" s="12">
        <v>43237.541666666664</v>
      </c>
      <c r="F5204" s="10">
        <v>13041.22</v>
      </c>
      <c r="G5204" s="10">
        <v>13051.13</v>
      </c>
      <c r="H5204" s="10">
        <v>13018.76</v>
      </c>
      <c r="I5204" s="10">
        <v>13023.29</v>
      </c>
      <c r="K5204" s="13">
        <f t="shared" si="2494"/>
        <v>-17.929999999998472</v>
      </c>
      <c r="L5204" s="13">
        <f t="shared" si="2504"/>
        <v>26.870000000002619</v>
      </c>
      <c r="M5204" s="13">
        <f t="shared" si="2495"/>
        <v>32.369999999998981</v>
      </c>
      <c r="N5204" s="13"/>
      <c r="X5204">
        <f t="shared" si="2497"/>
        <v>17.929999999998472</v>
      </c>
      <c r="Y5204">
        <f t="shared" si="2498"/>
        <v>0</v>
      </c>
      <c r="Z5204">
        <f t="shared" si="2499"/>
        <v>0</v>
      </c>
      <c r="AA5204" s="22">
        <f t="shared" si="2500"/>
        <v>0</v>
      </c>
      <c r="AB5204" s="22">
        <f t="shared" si="2501"/>
        <v>0</v>
      </c>
      <c r="AC5204" s="22">
        <f t="shared" si="2502"/>
        <v>0</v>
      </c>
      <c r="AD5204" s="22">
        <f t="shared" si="2503"/>
        <v>0</v>
      </c>
    </row>
    <row r="5205" spans="5:30" x14ac:dyDescent="0.25">
      <c r="E5205" s="11">
        <v>43237.583333333336</v>
      </c>
      <c r="F5205" s="9">
        <v>13023.79</v>
      </c>
      <c r="G5205" s="9">
        <v>13043.33</v>
      </c>
      <c r="H5205" s="9">
        <v>13019.46</v>
      </c>
      <c r="I5205" s="9">
        <v>13031.16</v>
      </c>
      <c r="K5205" s="13">
        <f t="shared" si="2494"/>
        <v>7.3699999999989814</v>
      </c>
      <c r="L5205" s="13">
        <f t="shared" si="2504"/>
        <v>34.240000000001601</v>
      </c>
      <c r="M5205" s="13">
        <f t="shared" si="2495"/>
        <v>23.8700000000008</v>
      </c>
      <c r="N5205" s="13"/>
      <c r="X5205">
        <f t="shared" si="2497"/>
        <v>7.3699999999989814</v>
      </c>
      <c r="Y5205">
        <f t="shared" si="2498"/>
        <v>0</v>
      </c>
      <c r="Z5205">
        <f t="shared" si="2499"/>
        <v>0</v>
      </c>
      <c r="AA5205" s="22">
        <f t="shared" si="2500"/>
        <v>0</v>
      </c>
      <c r="AB5205" s="22">
        <f t="shared" si="2501"/>
        <v>0</v>
      </c>
      <c r="AC5205" s="22">
        <f t="shared" si="2502"/>
        <v>0</v>
      </c>
      <c r="AD5205" s="22">
        <f t="shared" si="2503"/>
        <v>0</v>
      </c>
    </row>
    <row r="5206" spans="5:30" x14ac:dyDescent="0.25">
      <c r="E5206" s="12">
        <v>43237.625</v>
      </c>
      <c r="F5206" s="10">
        <v>13030.41</v>
      </c>
      <c r="G5206" s="10">
        <v>13043.51</v>
      </c>
      <c r="H5206" s="10">
        <v>13028.13</v>
      </c>
      <c r="I5206" s="10">
        <v>13040.97</v>
      </c>
      <c r="K5206" s="13">
        <f t="shared" si="2494"/>
        <v>10.559999999999491</v>
      </c>
      <c r="L5206" s="13">
        <f t="shared" si="2504"/>
        <v>44.800000000001091</v>
      </c>
      <c r="M5206" s="13">
        <f t="shared" si="2495"/>
        <v>15.380000000001019</v>
      </c>
      <c r="N5206" s="13"/>
      <c r="X5206">
        <f t="shared" si="2497"/>
        <v>10.559999999999491</v>
      </c>
      <c r="Y5206">
        <f t="shared" si="2498"/>
        <v>0</v>
      </c>
      <c r="Z5206">
        <f t="shared" si="2499"/>
        <v>0</v>
      </c>
      <c r="AA5206" s="22">
        <f t="shared" si="2500"/>
        <v>0</v>
      </c>
      <c r="AB5206" s="22">
        <f t="shared" si="2501"/>
        <v>0</v>
      </c>
      <c r="AC5206" s="22">
        <f t="shared" si="2502"/>
        <v>0</v>
      </c>
      <c r="AD5206" s="22">
        <f t="shared" si="2503"/>
        <v>0</v>
      </c>
    </row>
    <row r="5207" spans="5:30" x14ac:dyDescent="0.25">
      <c r="E5207" s="11">
        <v>43237.666666666664</v>
      </c>
      <c r="F5207" s="9">
        <v>13042.47</v>
      </c>
      <c r="G5207" s="9">
        <v>13088.75</v>
      </c>
      <c r="H5207" s="9">
        <v>13040.46</v>
      </c>
      <c r="I5207" s="9">
        <v>13072.95</v>
      </c>
      <c r="K5207" s="13">
        <f t="shared" si="2494"/>
        <v>30.480000000001382</v>
      </c>
      <c r="L5207" s="13">
        <f t="shared" si="2504"/>
        <v>75.280000000002474</v>
      </c>
      <c r="M5207" s="13">
        <f t="shared" si="2495"/>
        <v>48.290000000000873</v>
      </c>
      <c r="N5207" s="13"/>
      <c r="X5207">
        <f t="shared" si="2497"/>
        <v>30.480000000001382</v>
      </c>
      <c r="Y5207">
        <f t="shared" si="2498"/>
        <v>0</v>
      </c>
      <c r="Z5207">
        <f t="shared" si="2499"/>
        <v>0</v>
      </c>
      <c r="AA5207" s="22">
        <f t="shared" si="2500"/>
        <v>0</v>
      </c>
      <c r="AB5207" s="22">
        <f t="shared" si="2501"/>
        <v>0</v>
      </c>
      <c r="AC5207" s="22">
        <f t="shared" si="2502"/>
        <v>0</v>
      </c>
      <c r="AD5207" s="22">
        <f t="shared" si="2503"/>
        <v>0</v>
      </c>
    </row>
    <row r="5208" spans="5:30" x14ac:dyDescent="0.25">
      <c r="E5208" s="12">
        <v>43237.708333333336</v>
      </c>
      <c r="F5208" s="10">
        <v>13072.7</v>
      </c>
      <c r="G5208" s="10">
        <v>13114.48</v>
      </c>
      <c r="H5208" s="10">
        <v>13070.98</v>
      </c>
      <c r="I5208" s="10">
        <v>13109.03</v>
      </c>
      <c r="K5208" s="13">
        <f t="shared" si="2494"/>
        <v>36.329999999999927</v>
      </c>
      <c r="L5208" s="13">
        <f t="shared" si="2504"/>
        <v>111.6100000000024</v>
      </c>
      <c r="M5208" s="13">
        <f t="shared" si="2495"/>
        <v>43.5</v>
      </c>
      <c r="N5208" s="13"/>
      <c r="X5208">
        <f t="shared" si="2497"/>
        <v>36.329999999999927</v>
      </c>
      <c r="Y5208">
        <f t="shared" si="2498"/>
        <v>0</v>
      </c>
      <c r="Z5208">
        <f t="shared" si="2499"/>
        <v>0</v>
      </c>
      <c r="AA5208" s="22">
        <f t="shared" si="2500"/>
        <v>0</v>
      </c>
      <c r="AB5208" s="22">
        <f t="shared" si="2501"/>
        <v>0</v>
      </c>
      <c r="AC5208" s="22">
        <f t="shared" si="2502"/>
        <v>0</v>
      </c>
      <c r="AD5208" s="22">
        <f t="shared" si="2503"/>
        <v>0</v>
      </c>
    </row>
    <row r="5209" spans="5:30" x14ac:dyDescent="0.25">
      <c r="E5209" s="11">
        <v>43237.75</v>
      </c>
      <c r="F5209" s="9">
        <v>13108.78</v>
      </c>
      <c r="G5209" s="9">
        <v>13122.76</v>
      </c>
      <c r="H5209" s="9">
        <v>13093.33</v>
      </c>
      <c r="I5209" s="9">
        <v>13104.32</v>
      </c>
      <c r="K5209" s="13">
        <f t="shared" si="2494"/>
        <v>-4.4600000000009459</v>
      </c>
      <c r="L5209" s="13">
        <f t="shared" si="2504"/>
        <v>107.15000000000146</v>
      </c>
      <c r="M5209" s="13">
        <f t="shared" si="2495"/>
        <v>29.430000000000291</v>
      </c>
      <c r="N5209" s="13"/>
      <c r="X5209">
        <f t="shared" si="2497"/>
        <v>4.4600000000009459</v>
      </c>
      <c r="Y5209">
        <f t="shared" si="2498"/>
        <v>0</v>
      </c>
      <c r="Z5209">
        <f t="shared" si="2499"/>
        <v>0</v>
      </c>
      <c r="AA5209" s="22">
        <f t="shared" si="2500"/>
        <v>0</v>
      </c>
      <c r="AB5209" s="22">
        <f t="shared" si="2501"/>
        <v>0</v>
      </c>
      <c r="AC5209" s="22">
        <f t="shared" si="2502"/>
        <v>0</v>
      </c>
      <c r="AD5209" s="22">
        <f t="shared" si="2503"/>
        <v>0</v>
      </c>
    </row>
    <row r="5210" spans="5:30" x14ac:dyDescent="0.25">
      <c r="E5210" s="12">
        <v>43237.791666666664</v>
      </c>
      <c r="F5210" s="10">
        <v>13104.57</v>
      </c>
      <c r="G5210" s="10">
        <v>13109.95</v>
      </c>
      <c r="H5210" s="10">
        <v>13093.35</v>
      </c>
      <c r="I5210" s="10">
        <v>13101.81</v>
      </c>
      <c r="K5210" s="13">
        <f t="shared" si="2494"/>
        <v>-2.7600000000002183</v>
      </c>
      <c r="L5210" s="13">
        <f t="shared" si="2504"/>
        <v>104.39000000000124</v>
      </c>
      <c r="M5210" s="13">
        <f t="shared" si="2495"/>
        <v>16.600000000000364</v>
      </c>
      <c r="N5210" s="13"/>
      <c r="X5210">
        <f t="shared" si="2497"/>
        <v>2.7600000000002183</v>
      </c>
      <c r="Y5210">
        <f t="shared" si="2498"/>
        <v>0</v>
      </c>
      <c r="Z5210">
        <f t="shared" si="2499"/>
        <v>0</v>
      </c>
      <c r="AA5210" s="22">
        <f t="shared" si="2500"/>
        <v>0</v>
      </c>
      <c r="AB5210" s="22">
        <f t="shared" si="2501"/>
        <v>0</v>
      </c>
      <c r="AC5210" s="22">
        <f t="shared" si="2502"/>
        <v>0</v>
      </c>
      <c r="AD5210" s="22">
        <f t="shared" si="2503"/>
        <v>0</v>
      </c>
    </row>
    <row r="5211" spans="5:30" x14ac:dyDescent="0.25">
      <c r="E5211" s="11">
        <v>43237.833333333336</v>
      </c>
      <c r="F5211" s="9">
        <v>13101.56</v>
      </c>
      <c r="G5211" s="9">
        <v>13101.56</v>
      </c>
      <c r="H5211" s="9">
        <v>13084.07</v>
      </c>
      <c r="I5211" s="9">
        <v>13084.57</v>
      </c>
      <c r="K5211" s="13">
        <f t="shared" si="2494"/>
        <v>-16.989999999999782</v>
      </c>
      <c r="L5211" s="13">
        <f t="shared" si="2504"/>
        <v>87.400000000001455</v>
      </c>
      <c r="M5211" s="13">
        <f t="shared" si="2495"/>
        <v>17.489999999999782</v>
      </c>
      <c r="N5211" s="13"/>
      <c r="X5211">
        <f t="shared" si="2497"/>
        <v>16.989999999999782</v>
      </c>
      <c r="Y5211">
        <f t="shared" si="2498"/>
        <v>0</v>
      </c>
      <c r="Z5211">
        <f t="shared" si="2499"/>
        <v>0</v>
      </c>
      <c r="AA5211" s="22">
        <f t="shared" si="2500"/>
        <v>0</v>
      </c>
      <c r="AB5211" s="22">
        <f t="shared" si="2501"/>
        <v>0</v>
      </c>
      <c r="AC5211" s="22">
        <f t="shared" si="2502"/>
        <v>0</v>
      </c>
      <c r="AD5211" s="22">
        <f t="shared" si="2503"/>
        <v>0</v>
      </c>
    </row>
    <row r="5212" spans="5:30" x14ac:dyDescent="0.25">
      <c r="E5212" s="12">
        <v>43237.875</v>
      </c>
      <c r="F5212" s="10">
        <v>13084.07</v>
      </c>
      <c r="G5212" s="10">
        <v>13097.07</v>
      </c>
      <c r="H5212" s="10">
        <v>13072.57</v>
      </c>
      <c r="I5212" s="10">
        <v>13096.32</v>
      </c>
      <c r="K5212" s="13">
        <f t="shared" si="2494"/>
        <v>12.25</v>
      </c>
      <c r="L5212" s="13">
        <f t="shared" si="2504"/>
        <v>99.650000000001455</v>
      </c>
      <c r="M5212" s="13">
        <f t="shared" si="2495"/>
        <v>24.5</v>
      </c>
      <c r="N5212" s="13"/>
      <c r="X5212">
        <f t="shared" si="2497"/>
        <v>12.25</v>
      </c>
      <c r="Y5212">
        <f t="shared" si="2498"/>
        <v>0</v>
      </c>
      <c r="Z5212">
        <f t="shared" si="2499"/>
        <v>0</v>
      </c>
      <c r="AA5212" s="22">
        <f t="shared" si="2500"/>
        <v>0</v>
      </c>
      <c r="AB5212" s="22">
        <f t="shared" si="2501"/>
        <v>0</v>
      </c>
      <c r="AC5212" s="22">
        <f t="shared" si="2502"/>
        <v>0</v>
      </c>
      <c r="AD5212" s="22">
        <f t="shared" si="2503"/>
        <v>0</v>
      </c>
    </row>
    <row r="5213" spans="5:30" x14ac:dyDescent="0.25">
      <c r="E5213" s="11">
        <v>43237.916666666664</v>
      </c>
      <c r="F5213" s="9">
        <v>13096.57</v>
      </c>
      <c r="G5213" s="9">
        <v>13100.82</v>
      </c>
      <c r="H5213" s="9">
        <v>13084.07</v>
      </c>
      <c r="I5213" s="9">
        <v>13099.82</v>
      </c>
      <c r="K5213" s="13">
        <f t="shared" si="2494"/>
        <v>3.25</v>
      </c>
      <c r="L5213" s="13">
        <f t="shared" si="2504"/>
        <v>102.90000000000146</v>
      </c>
      <c r="M5213" s="13">
        <f t="shared" si="2495"/>
        <v>16.75</v>
      </c>
      <c r="N5213" s="13"/>
      <c r="X5213">
        <f t="shared" si="2497"/>
        <v>3.25</v>
      </c>
      <c r="Y5213">
        <f t="shared" si="2498"/>
        <v>0</v>
      </c>
      <c r="Z5213">
        <f t="shared" si="2499"/>
        <v>0</v>
      </c>
      <c r="AA5213" s="22">
        <f t="shared" si="2500"/>
        <v>0</v>
      </c>
      <c r="AB5213" s="22">
        <f t="shared" si="2501"/>
        <v>0</v>
      </c>
      <c r="AC5213" s="22">
        <f t="shared" si="2502"/>
        <v>0</v>
      </c>
      <c r="AD5213" s="22">
        <f t="shared" si="2503"/>
        <v>0</v>
      </c>
    </row>
    <row r="5214" spans="5:30" hidden="1" x14ac:dyDescent="0.25">
      <c r="E5214" s="12">
        <v>43237.958333333336</v>
      </c>
      <c r="F5214" s="10">
        <v>13097.2</v>
      </c>
      <c r="G5214" s="10">
        <v>13102.02</v>
      </c>
      <c r="H5214" s="10">
        <v>13096.91</v>
      </c>
      <c r="I5214" s="10">
        <v>13100.82</v>
      </c>
    </row>
    <row r="5215" spans="5:30" hidden="1" x14ac:dyDescent="0.25">
      <c r="E5215" s="11">
        <v>43238.041666666664</v>
      </c>
      <c r="F5215" s="9">
        <v>13097.81</v>
      </c>
      <c r="G5215" s="9">
        <v>13130.81</v>
      </c>
      <c r="H5215" s="9">
        <v>13083.66</v>
      </c>
      <c r="I5215" s="9">
        <v>13112.87</v>
      </c>
    </row>
    <row r="5216" spans="5:30" hidden="1" x14ac:dyDescent="0.25">
      <c r="E5216" s="12">
        <v>43238.083333333336</v>
      </c>
      <c r="F5216" s="10">
        <v>13112.87</v>
      </c>
      <c r="G5216" s="10">
        <v>13123.9</v>
      </c>
      <c r="H5216" s="10">
        <v>13102.34</v>
      </c>
      <c r="I5216" s="10">
        <v>13113.79</v>
      </c>
    </row>
    <row r="5217" spans="3:30" hidden="1" x14ac:dyDescent="0.25">
      <c r="E5217" s="11">
        <v>43238.125</v>
      </c>
      <c r="F5217" s="9">
        <v>13114.99</v>
      </c>
      <c r="G5217" s="9">
        <v>13146.36</v>
      </c>
      <c r="H5217" s="9">
        <v>13107.77</v>
      </c>
      <c r="I5217" s="9">
        <v>13141.55</v>
      </c>
    </row>
    <row r="5218" spans="3:30" hidden="1" x14ac:dyDescent="0.25">
      <c r="E5218" s="12">
        <v>43238.166666666664</v>
      </c>
      <c r="F5218" s="10">
        <v>13140.34</v>
      </c>
      <c r="G5218" s="10">
        <v>13144.94</v>
      </c>
      <c r="H5218" s="10">
        <v>13128.06</v>
      </c>
      <c r="I5218" s="10">
        <v>13132.88</v>
      </c>
    </row>
    <row r="5219" spans="3:30" hidden="1" x14ac:dyDescent="0.25">
      <c r="E5219" s="11">
        <v>43238.208333333336</v>
      </c>
      <c r="F5219" s="9">
        <v>13132.88</v>
      </c>
      <c r="G5219" s="9">
        <v>13143.74</v>
      </c>
      <c r="H5219" s="9">
        <v>13129.28</v>
      </c>
      <c r="I5219" s="9">
        <v>13140.83</v>
      </c>
    </row>
    <row r="5220" spans="3:30" hidden="1" x14ac:dyDescent="0.25">
      <c r="E5220" s="12">
        <v>43238.25</v>
      </c>
      <c r="F5220" s="10">
        <v>13140.83</v>
      </c>
      <c r="G5220" s="10">
        <v>13140.83</v>
      </c>
      <c r="H5220" s="10">
        <v>13132.72</v>
      </c>
      <c r="I5220" s="10">
        <v>13135.83</v>
      </c>
    </row>
    <row r="5221" spans="3:30" hidden="1" x14ac:dyDescent="0.25">
      <c r="E5221" s="11">
        <v>43238.291666666664</v>
      </c>
      <c r="F5221" s="9">
        <v>13135.83</v>
      </c>
      <c r="G5221" s="9">
        <v>13135.83</v>
      </c>
      <c r="H5221" s="9">
        <v>13118.91</v>
      </c>
      <c r="I5221" s="9">
        <v>13120.61</v>
      </c>
    </row>
    <row r="5222" spans="3:30" x14ac:dyDescent="0.25">
      <c r="C5222">
        <v>1</v>
      </c>
      <c r="E5222" s="12">
        <v>43238.333333333336</v>
      </c>
      <c r="F5222" s="10">
        <v>13120.61</v>
      </c>
      <c r="G5222" s="10">
        <v>13127.57</v>
      </c>
      <c r="H5222" s="10">
        <v>13119.21</v>
      </c>
      <c r="I5222" s="10">
        <v>13120.06</v>
      </c>
      <c r="K5222" s="13">
        <f t="shared" ref="K5222:K5236" si="2505">I5222-F5222</f>
        <v>-0.55000000000109139</v>
      </c>
      <c r="L5222" s="13">
        <v>0</v>
      </c>
      <c r="M5222" s="13">
        <f t="shared" ref="M5222:M5236" si="2506">G5222-H5222</f>
        <v>8.3600000000005821</v>
      </c>
      <c r="N5222" s="13">
        <f t="shared" ref="N5222" si="2507">I5236-F5222</f>
        <v>-41.720000000001164</v>
      </c>
      <c r="O5222" s="18">
        <f>IF(K5222*N5222&gt;0,1,0)</f>
        <v>1</v>
      </c>
      <c r="S5222" s="13">
        <f>MAX(G5222:G5238)</f>
        <v>13142.22</v>
      </c>
      <c r="X5222">
        <f t="shared" ref="X5222:X5236" si="2508">ABS(K5222)</f>
        <v>0.55000000000109139</v>
      </c>
      <c r="Y5222">
        <f t="shared" ref="Y5222:Y5236" si="2509">ABS(N5222)</f>
        <v>41.720000000001164</v>
      </c>
      <c r="Z5222">
        <f t="shared" ref="Z5222:Z5236" si="2510">IF(S5222&lt;1000,ABS(S5222),0)</f>
        <v>0</v>
      </c>
      <c r="AA5222" s="22">
        <f t="shared" ref="AA5222:AA5236" si="2511">ABS(P5222)</f>
        <v>0</v>
      </c>
      <c r="AB5222" s="22">
        <f t="shared" ref="AB5222:AB5236" si="2512">ABS(Q5222)</f>
        <v>0</v>
      </c>
      <c r="AC5222" s="22">
        <f t="shared" ref="AC5222:AC5236" si="2513">IF(O5222=1,ABS(P5223),0)</f>
        <v>0.327560960081486</v>
      </c>
      <c r="AD5222" s="22">
        <f t="shared" ref="AD5222:AD5236" si="2514">IF(O5222=0,ABS(Q5223),0)</f>
        <v>0</v>
      </c>
    </row>
    <row r="5223" spans="3:30" x14ac:dyDescent="0.25">
      <c r="E5223" s="11">
        <v>43238.375</v>
      </c>
      <c r="F5223" s="9">
        <v>13114.55</v>
      </c>
      <c r="G5223" s="9">
        <v>13133.52</v>
      </c>
      <c r="H5223" s="9">
        <v>13107.57</v>
      </c>
      <c r="I5223" s="9">
        <v>13119.2</v>
      </c>
      <c r="K5223" s="13">
        <f t="shared" si="2505"/>
        <v>4.6500000000014552</v>
      </c>
      <c r="L5223" s="13">
        <f t="shared" ref="L5223:L5236" si="2515">L5222+K5223</f>
        <v>4.6500000000014552</v>
      </c>
      <c r="M5223" s="13">
        <f t="shared" si="2506"/>
        <v>25.950000000000728</v>
      </c>
      <c r="N5223" s="13"/>
      <c r="P5223">
        <f>_xlfn.IFS(K5222&lt;0,MIN(L5222:L5236),K5222&gt;0,MAX(L5222:L5236))/S5201</f>
        <v>-0.327560960081486</v>
      </c>
      <c r="Q5223">
        <f>_xlfn.IFS(K5222&lt;0,MAX(L5222:L5236),K5222&gt;0,MIN(L5222:L5236))/S5201</f>
        <v>4.5712102884077947E-2</v>
      </c>
      <c r="S5223" s="13">
        <f>MIN(H5222:H5238)</f>
        <v>13050.15</v>
      </c>
      <c r="X5223">
        <f t="shared" si="2508"/>
        <v>4.6500000000014552</v>
      </c>
      <c r="Y5223">
        <f t="shared" si="2509"/>
        <v>0</v>
      </c>
      <c r="Z5223">
        <f t="shared" si="2510"/>
        <v>0</v>
      </c>
      <c r="AA5223" s="22">
        <f t="shared" si="2511"/>
        <v>0.327560960081486</v>
      </c>
      <c r="AB5223" s="22">
        <f t="shared" si="2512"/>
        <v>4.5712102884077947E-2</v>
      </c>
      <c r="AC5223" s="22">
        <f t="shared" si="2513"/>
        <v>0</v>
      </c>
      <c r="AD5223" s="22">
        <f t="shared" si="2514"/>
        <v>0</v>
      </c>
    </row>
    <row r="5224" spans="3:30" x14ac:dyDescent="0.25">
      <c r="E5224" s="12">
        <v>43238.416666666664</v>
      </c>
      <c r="F5224" s="10">
        <v>13120.48</v>
      </c>
      <c r="G5224" s="10">
        <v>13129.53</v>
      </c>
      <c r="H5224" s="10">
        <v>13085.71</v>
      </c>
      <c r="I5224" s="10">
        <v>13092.92</v>
      </c>
      <c r="K5224" s="13">
        <f t="shared" si="2505"/>
        <v>-27.559999999999491</v>
      </c>
      <c r="L5224" s="13">
        <f t="shared" si="2515"/>
        <v>-22.909999999998035</v>
      </c>
      <c r="M5224" s="13">
        <f t="shared" si="2506"/>
        <v>43.820000000001528</v>
      </c>
      <c r="N5224" s="13"/>
      <c r="S5224" s="13">
        <f>S5222-S5223</f>
        <v>92.069999999999709</v>
      </c>
      <c r="X5224">
        <f t="shared" si="2508"/>
        <v>27.559999999999491</v>
      </c>
      <c r="Y5224">
        <f t="shared" si="2509"/>
        <v>0</v>
      </c>
      <c r="Z5224">
        <f t="shared" si="2510"/>
        <v>92.069999999999709</v>
      </c>
      <c r="AA5224" s="22">
        <f t="shared" si="2511"/>
        <v>0</v>
      </c>
      <c r="AB5224" s="22">
        <f t="shared" si="2512"/>
        <v>0</v>
      </c>
      <c r="AC5224" s="22">
        <f t="shared" si="2513"/>
        <v>0</v>
      </c>
      <c r="AD5224" s="22">
        <f t="shared" si="2514"/>
        <v>0</v>
      </c>
    </row>
    <row r="5225" spans="3:30" x14ac:dyDescent="0.25">
      <c r="E5225" s="11">
        <v>43238.458333333336</v>
      </c>
      <c r="F5225" s="9">
        <v>13093.42</v>
      </c>
      <c r="G5225" s="9">
        <v>13103.05</v>
      </c>
      <c r="H5225" s="9">
        <v>13080.08</v>
      </c>
      <c r="I5225" s="9">
        <v>13096.1</v>
      </c>
      <c r="K5225" s="13">
        <f t="shared" si="2505"/>
        <v>2.680000000000291</v>
      </c>
      <c r="L5225" s="13">
        <f t="shared" si="2515"/>
        <v>-20.229999999997744</v>
      </c>
      <c r="M5225" s="13">
        <f t="shared" si="2506"/>
        <v>22.969999999999345</v>
      </c>
      <c r="N5225" s="13"/>
      <c r="X5225">
        <f t="shared" si="2508"/>
        <v>2.680000000000291</v>
      </c>
      <c r="Y5225">
        <f t="shared" si="2509"/>
        <v>0</v>
      </c>
      <c r="Z5225">
        <f t="shared" si="2510"/>
        <v>0</v>
      </c>
      <c r="AA5225" s="22">
        <f t="shared" si="2511"/>
        <v>0</v>
      </c>
      <c r="AB5225" s="22">
        <f t="shared" si="2512"/>
        <v>0</v>
      </c>
      <c r="AC5225" s="22">
        <f t="shared" si="2513"/>
        <v>0</v>
      </c>
      <c r="AD5225" s="22">
        <f t="shared" si="2514"/>
        <v>0</v>
      </c>
    </row>
    <row r="5226" spans="3:30" x14ac:dyDescent="0.25">
      <c r="E5226" s="12">
        <v>43238.5</v>
      </c>
      <c r="F5226" s="10">
        <v>13096.35</v>
      </c>
      <c r="G5226" s="10">
        <v>13125.75</v>
      </c>
      <c r="H5226" s="10">
        <v>13081.91</v>
      </c>
      <c r="I5226" s="10">
        <v>13123.76</v>
      </c>
      <c r="K5226" s="13">
        <f t="shared" si="2505"/>
        <v>27.409999999999854</v>
      </c>
      <c r="L5226" s="13">
        <f t="shared" si="2515"/>
        <v>7.18000000000211</v>
      </c>
      <c r="M5226" s="13">
        <f t="shared" si="2506"/>
        <v>43.840000000000146</v>
      </c>
      <c r="N5226" s="13"/>
      <c r="X5226">
        <f t="shared" si="2508"/>
        <v>27.409999999999854</v>
      </c>
      <c r="Y5226">
        <f t="shared" si="2509"/>
        <v>0</v>
      </c>
      <c r="Z5226">
        <f t="shared" si="2510"/>
        <v>0</v>
      </c>
      <c r="AA5226" s="22">
        <f t="shared" si="2511"/>
        <v>0</v>
      </c>
      <c r="AB5226" s="22">
        <f t="shared" si="2512"/>
        <v>0</v>
      </c>
      <c r="AC5226" s="22">
        <f t="shared" si="2513"/>
        <v>0</v>
      </c>
      <c r="AD5226" s="22">
        <f t="shared" si="2514"/>
        <v>0</v>
      </c>
    </row>
    <row r="5227" spans="3:30" x14ac:dyDescent="0.25">
      <c r="E5227" s="11">
        <v>43238.541666666664</v>
      </c>
      <c r="F5227" s="9">
        <v>13124.76</v>
      </c>
      <c r="G5227" s="9">
        <v>13124.85</v>
      </c>
      <c r="H5227" s="9">
        <v>13102.42</v>
      </c>
      <c r="I5227" s="9">
        <v>13119.81</v>
      </c>
      <c r="K5227" s="13">
        <f t="shared" si="2505"/>
        <v>-4.9500000000007276</v>
      </c>
      <c r="L5227" s="13">
        <f t="shared" si="2515"/>
        <v>2.2300000000013824</v>
      </c>
      <c r="M5227" s="13">
        <f t="shared" si="2506"/>
        <v>22.430000000000291</v>
      </c>
      <c r="N5227" s="13"/>
      <c r="X5227">
        <f t="shared" si="2508"/>
        <v>4.9500000000007276</v>
      </c>
      <c r="Y5227">
        <f t="shared" si="2509"/>
        <v>0</v>
      </c>
      <c r="Z5227">
        <f t="shared" si="2510"/>
        <v>0</v>
      </c>
      <c r="AA5227" s="22">
        <f t="shared" si="2511"/>
        <v>0</v>
      </c>
      <c r="AB5227" s="22">
        <f t="shared" si="2512"/>
        <v>0</v>
      </c>
      <c r="AC5227" s="22">
        <f t="shared" si="2513"/>
        <v>0</v>
      </c>
      <c r="AD5227" s="22">
        <f t="shared" si="2514"/>
        <v>0</v>
      </c>
    </row>
    <row r="5228" spans="3:30" x14ac:dyDescent="0.25">
      <c r="E5228" s="12">
        <v>43238.583333333336</v>
      </c>
      <c r="F5228" s="10">
        <v>13118.81</v>
      </c>
      <c r="G5228" s="10">
        <v>13128.41</v>
      </c>
      <c r="H5228" s="10">
        <v>13099.53</v>
      </c>
      <c r="I5228" s="10">
        <v>13099.53</v>
      </c>
      <c r="K5228" s="13">
        <f t="shared" si="2505"/>
        <v>-19.279999999998836</v>
      </c>
      <c r="L5228" s="13">
        <f t="shared" si="2515"/>
        <v>-17.049999999997453</v>
      </c>
      <c r="M5228" s="13">
        <f t="shared" si="2506"/>
        <v>28.8799999999992</v>
      </c>
      <c r="N5228" s="13"/>
      <c r="X5228">
        <f t="shared" si="2508"/>
        <v>19.279999999998836</v>
      </c>
      <c r="Y5228">
        <f t="shared" si="2509"/>
        <v>0</v>
      </c>
      <c r="Z5228">
        <f t="shared" si="2510"/>
        <v>0</v>
      </c>
      <c r="AA5228" s="22">
        <f t="shared" si="2511"/>
        <v>0</v>
      </c>
      <c r="AB5228" s="22">
        <f t="shared" si="2512"/>
        <v>0</v>
      </c>
      <c r="AC5228" s="22">
        <f t="shared" si="2513"/>
        <v>0</v>
      </c>
      <c r="AD5228" s="22">
        <f t="shared" si="2514"/>
        <v>0</v>
      </c>
    </row>
    <row r="5229" spans="3:30" x14ac:dyDescent="0.25">
      <c r="E5229" s="11">
        <v>43238.625</v>
      </c>
      <c r="F5229" s="9">
        <v>13099.28</v>
      </c>
      <c r="G5229" s="9">
        <v>13102.35</v>
      </c>
      <c r="H5229" s="9">
        <v>13063.63</v>
      </c>
      <c r="I5229" s="9">
        <v>13064.88</v>
      </c>
      <c r="K5229" s="13">
        <f t="shared" si="2505"/>
        <v>-34.400000000001455</v>
      </c>
      <c r="L5229" s="13">
        <f t="shared" si="2515"/>
        <v>-51.449999999998909</v>
      </c>
      <c r="M5229" s="13">
        <f t="shared" si="2506"/>
        <v>38.720000000001164</v>
      </c>
      <c r="N5229" s="13"/>
      <c r="X5229">
        <f t="shared" si="2508"/>
        <v>34.400000000001455</v>
      </c>
      <c r="Y5229">
        <f t="shared" si="2509"/>
        <v>0</v>
      </c>
      <c r="Z5229">
        <f t="shared" si="2510"/>
        <v>0</v>
      </c>
      <c r="AA5229" s="22">
        <f t="shared" si="2511"/>
        <v>0</v>
      </c>
      <c r="AB5229" s="22">
        <f t="shared" si="2512"/>
        <v>0</v>
      </c>
      <c r="AC5229" s="22">
        <f t="shared" si="2513"/>
        <v>0</v>
      </c>
      <c r="AD5229" s="22">
        <f t="shared" si="2514"/>
        <v>0</v>
      </c>
    </row>
    <row r="5230" spans="3:30" x14ac:dyDescent="0.25">
      <c r="E5230" s="12">
        <v>43238.666666666664</v>
      </c>
      <c r="F5230" s="10">
        <v>13064.63</v>
      </c>
      <c r="G5230" s="10">
        <v>13098.04</v>
      </c>
      <c r="H5230" s="10">
        <v>13062.88</v>
      </c>
      <c r="I5230" s="10">
        <v>13087.45</v>
      </c>
      <c r="K5230" s="13">
        <f t="shared" si="2505"/>
        <v>22.820000000001528</v>
      </c>
      <c r="L5230" s="13">
        <f t="shared" si="2515"/>
        <v>-28.629999999997381</v>
      </c>
      <c r="M5230" s="13">
        <f t="shared" si="2506"/>
        <v>35.160000000001673</v>
      </c>
      <c r="N5230" s="13"/>
      <c r="X5230">
        <f t="shared" si="2508"/>
        <v>22.820000000001528</v>
      </c>
      <c r="Y5230">
        <f t="shared" si="2509"/>
        <v>0</v>
      </c>
      <c r="Z5230">
        <f t="shared" si="2510"/>
        <v>0</v>
      </c>
      <c r="AA5230" s="22">
        <f t="shared" si="2511"/>
        <v>0</v>
      </c>
      <c r="AB5230" s="22">
        <f t="shared" si="2512"/>
        <v>0</v>
      </c>
      <c r="AC5230" s="22">
        <f t="shared" si="2513"/>
        <v>0</v>
      </c>
      <c r="AD5230" s="22">
        <f t="shared" si="2514"/>
        <v>0</v>
      </c>
    </row>
    <row r="5231" spans="3:30" x14ac:dyDescent="0.25">
      <c r="E5231" s="11">
        <v>43238.708333333336</v>
      </c>
      <c r="F5231" s="9">
        <v>13088.2</v>
      </c>
      <c r="G5231" s="9">
        <v>13100.77</v>
      </c>
      <c r="H5231" s="9">
        <v>13050.15</v>
      </c>
      <c r="I5231" s="9">
        <v>13068.15</v>
      </c>
      <c r="K5231" s="13">
        <f t="shared" si="2505"/>
        <v>-20.050000000001091</v>
      </c>
      <c r="L5231" s="13">
        <f t="shared" si="2515"/>
        <v>-48.679999999998472</v>
      </c>
      <c r="M5231" s="13">
        <f t="shared" si="2506"/>
        <v>50.6200000000008</v>
      </c>
      <c r="N5231" s="13"/>
      <c r="X5231">
        <f t="shared" si="2508"/>
        <v>20.050000000001091</v>
      </c>
      <c r="Y5231">
        <f t="shared" si="2509"/>
        <v>0</v>
      </c>
      <c r="Z5231">
        <f t="shared" si="2510"/>
        <v>0</v>
      </c>
      <c r="AA5231" s="22">
        <f t="shared" si="2511"/>
        <v>0</v>
      </c>
      <c r="AB5231" s="22">
        <f t="shared" si="2512"/>
        <v>0</v>
      </c>
      <c r="AC5231" s="22">
        <f t="shared" si="2513"/>
        <v>0</v>
      </c>
      <c r="AD5231" s="22">
        <f t="shared" si="2514"/>
        <v>0</v>
      </c>
    </row>
    <row r="5232" spans="3:30" x14ac:dyDescent="0.25">
      <c r="E5232" s="12">
        <v>43238.75</v>
      </c>
      <c r="F5232" s="10">
        <v>13068.65</v>
      </c>
      <c r="G5232" s="10">
        <v>13090.62</v>
      </c>
      <c r="H5232" s="10">
        <v>13063.75</v>
      </c>
      <c r="I5232" s="10">
        <v>13080.83</v>
      </c>
      <c r="K5232" s="13">
        <f t="shared" si="2505"/>
        <v>12.180000000000291</v>
      </c>
      <c r="L5232" s="13">
        <f t="shared" si="2515"/>
        <v>-36.499999999998181</v>
      </c>
      <c r="M5232" s="13">
        <f t="shared" si="2506"/>
        <v>26.8700000000008</v>
      </c>
      <c r="N5232" s="13"/>
      <c r="X5232">
        <f t="shared" si="2508"/>
        <v>12.180000000000291</v>
      </c>
      <c r="Y5232">
        <f t="shared" si="2509"/>
        <v>0</v>
      </c>
      <c r="Z5232">
        <f t="shared" si="2510"/>
        <v>0</v>
      </c>
      <c r="AA5232" s="22">
        <f t="shared" si="2511"/>
        <v>0</v>
      </c>
      <c r="AB5232" s="22">
        <f t="shared" si="2512"/>
        <v>0</v>
      </c>
      <c r="AC5232" s="22">
        <f t="shared" si="2513"/>
        <v>0</v>
      </c>
      <c r="AD5232" s="22">
        <f t="shared" si="2514"/>
        <v>0</v>
      </c>
    </row>
    <row r="5233" spans="3:30" x14ac:dyDescent="0.25">
      <c r="E5233" s="11">
        <v>43238.791666666664</v>
      </c>
      <c r="F5233" s="9">
        <v>13080.58</v>
      </c>
      <c r="G5233" s="9">
        <v>13082.08</v>
      </c>
      <c r="H5233" s="9">
        <v>13066.36</v>
      </c>
      <c r="I5233" s="9">
        <v>13072.25</v>
      </c>
      <c r="K5233" s="13">
        <f t="shared" si="2505"/>
        <v>-8.3299999999999272</v>
      </c>
      <c r="L5233" s="13">
        <f t="shared" si="2515"/>
        <v>-44.829999999998108</v>
      </c>
      <c r="M5233" s="13">
        <f t="shared" si="2506"/>
        <v>15.719999999999345</v>
      </c>
      <c r="N5233" s="13"/>
      <c r="X5233">
        <f t="shared" si="2508"/>
        <v>8.3299999999999272</v>
      </c>
      <c r="Y5233">
        <f t="shared" si="2509"/>
        <v>0</v>
      </c>
      <c r="Z5233">
        <f t="shared" si="2510"/>
        <v>0</v>
      </c>
      <c r="AA5233" s="22">
        <f t="shared" si="2511"/>
        <v>0</v>
      </c>
      <c r="AB5233" s="22">
        <f t="shared" si="2512"/>
        <v>0</v>
      </c>
      <c r="AC5233" s="22">
        <f t="shared" si="2513"/>
        <v>0</v>
      </c>
      <c r="AD5233" s="22">
        <f t="shared" si="2514"/>
        <v>0</v>
      </c>
    </row>
    <row r="5234" spans="3:30" x14ac:dyDescent="0.25">
      <c r="E5234" s="12">
        <v>43238.833333333336</v>
      </c>
      <c r="F5234" s="10">
        <v>13072.5</v>
      </c>
      <c r="G5234" s="10">
        <v>13079.25</v>
      </c>
      <c r="H5234" s="10">
        <v>13066.75</v>
      </c>
      <c r="I5234" s="10">
        <v>13071.75</v>
      </c>
      <c r="K5234" s="13">
        <f t="shared" si="2505"/>
        <v>-0.75</v>
      </c>
      <c r="L5234" s="13">
        <f t="shared" si="2515"/>
        <v>-45.579999999998108</v>
      </c>
      <c r="M5234" s="13">
        <f t="shared" si="2506"/>
        <v>12.5</v>
      </c>
      <c r="N5234" s="13"/>
      <c r="X5234">
        <f t="shared" si="2508"/>
        <v>0.75</v>
      </c>
      <c r="Y5234">
        <f t="shared" si="2509"/>
        <v>0</v>
      </c>
      <c r="Z5234">
        <f t="shared" si="2510"/>
        <v>0</v>
      </c>
      <c r="AA5234" s="22">
        <f t="shared" si="2511"/>
        <v>0</v>
      </c>
      <c r="AB5234" s="22">
        <f t="shared" si="2512"/>
        <v>0</v>
      </c>
      <c r="AC5234" s="22">
        <f t="shared" si="2513"/>
        <v>0</v>
      </c>
      <c r="AD5234" s="22">
        <f t="shared" si="2514"/>
        <v>0</v>
      </c>
    </row>
    <row r="5235" spans="3:30" x14ac:dyDescent="0.25">
      <c r="E5235" s="11">
        <v>43238.875</v>
      </c>
      <c r="F5235" s="9">
        <v>13071.5</v>
      </c>
      <c r="G5235" s="9">
        <v>13078.99</v>
      </c>
      <c r="H5235" s="9">
        <v>13065.99</v>
      </c>
      <c r="I5235" s="9">
        <v>13076.74</v>
      </c>
      <c r="K5235" s="13">
        <f t="shared" si="2505"/>
        <v>5.2399999999997817</v>
      </c>
      <c r="L5235" s="13">
        <f t="shared" si="2515"/>
        <v>-40.339999999998327</v>
      </c>
      <c r="M5235" s="13">
        <f t="shared" si="2506"/>
        <v>13</v>
      </c>
      <c r="N5235" s="13"/>
      <c r="X5235">
        <f t="shared" si="2508"/>
        <v>5.2399999999997817</v>
      </c>
      <c r="Y5235">
        <f t="shared" si="2509"/>
        <v>0</v>
      </c>
      <c r="Z5235">
        <f t="shared" si="2510"/>
        <v>0</v>
      </c>
      <c r="AA5235" s="22">
        <f t="shared" si="2511"/>
        <v>0</v>
      </c>
      <c r="AB5235" s="22">
        <f t="shared" si="2512"/>
        <v>0</v>
      </c>
      <c r="AC5235" s="22">
        <f t="shared" si="2513"/>
        <v>0</v>
      </c>
      <c r="AD5235" s="22">
        <f t="shared" si="2514"/>
        <v>0</v>
      </c>
    </row>
    <row r="5236" spans="3:30" x14ac:dyDescent="0.25">
      <c r="E5236" s="12">
        <v>43238.916666666664</v>
      </c>
      <c r="F5236" s="10">
        <v>13076.99</v>
      </c>
      <c r="G5236" s="10">
        <v>13078.89</v>
      </c>
      <c r="H5236" s="10">
        <v>13070.74</v>
      </c>
      <c r="I5236" s="10">
        <v>13078.89</v>
      </c>
      <c r="K5236" s="13">
        <f t="shared" si="2505"/>
        <v>1.8999999999996362</v>
      </c>
      <c r="L5236" s="13">
        <f t="shared" si="2515"/>
        <v>-38.43999999999869</v>
      </c>
      <c r="M5236" s="13">
        <f t="shared" si="2506"/>
        <v>8.1499999999996362</v>
      </c>
      <c r="N5236" s="13"/>
      <c r="X5236">
        <f t="shared" si="2508"/>
        <v>1.8999999999996362</v>
      </c>
      <c r="Y5236">
        <f t="shared" si="2509"/>
        <v>0</v>
      </c>
      <c r="Z5236">
        <f t="shared" si="2510"/>
        <v>0</v>
      </c>
      <c r="AA5236" s="22">
        <f t="shared" si="2511"/>
        <v>0</v>
      </c>
      <c r="AB5236" s="22">
        <f t="shared" si="2512"/>
        <v>0</v>
      </c>
      <c r="AC5236" s="22">
        <f t="shared" si="2513"/>
        <v>0</v>
      </c>
      <c r="AD5236" s="22">
        <f t="shared" si="2514"/>
        <v>0</v>
      </c>
    </row>
    <row r="5237" spans="3:30" hidden="1" x14ac:dyDescent="0.25">
      <c r="E5237" s="11">
        <v>43242.041666666664</v>
      </c>
      <c r="F5237" s="9">
        <v>13076.89</v>
      </c>
      <c r="G5237" s="9">
        <v>13142.22</v>
      </c>
      <c r="H5237" s="9">
        <v>13076.89</v>
      </c>
      <c r="I5237" s="9">
        <v>13138.61</v>
      </c>
    </row>
    <row r="5238" spans="3:30" hidden="1" x14ac:dyDescent="0.25">
      <c r="E5238" s="12">
        <v>43242.083333333336</v>
      </c>
      <c r="F5238" s="10">
        <v>13138.01</v>
      </c>
      <c r="G5238" s="10">
        <v>13138.01</v>
      </c>
      <c r="H5238" s="10">
        <v>13130.98</v>
      </c>
      <c r="I5238" s="10">
        <v>13133.39</v>
      </c>
    </row>
    <row r="5239" spans="3:30" hidden="1" x14ac:dyDescent="0.25">
      <c r="E5239" s="11">
        <v>43242.125</v>
      </c>
      <c r="F5239" s="9">
        <v>13133.39</v>
      </c>
      <c r="G5239" s="9">
        <v>13138.8</v>
      </c>
      <c r="H5239" s="9">
        <v>13131.56</v>
      </c>
      <c r="I5239" s="9">
        <v>13136.38</v>
      </c>
    </row>
    <row r="5240" spans="3:30" hidden="1" x14ac:dyDescent="0.25">
      <c r="E5240" s="12">
        <v>43242.166666666664</v>
      </c>
      <c r="F5240" s="10">
        <v>13136.4</v>
      </c>
      <c r="G5240" s="10">
        <v>13144.84</v>
      </c>
      <c r="H5240" s="10">
        <v>13136.4</v>
      </c>
      <c r="I5240" s="10">
        <v>13141.22</v>
      </c>
    </row>
    <row r="5241" spans="3:30" hidden="1" x14ac:dyDescent="0.25">
      <c r="E5241" s="11">
        <v>43242.208333333336</v>
      </c>
      <c r="F5241" s="9">
        <v>13141.22</v>
      </c>
      <c r="G5241" s="9">
        <v>13143.63</v>
      </c>
      <c r="H5241" s="9">
        <v>13138.81</v>
      </c>
      <c r="I5241" s="9">
        <v>13140.01</v>
      </c>
    </row>
    <row r="5242" spans="3:30" hidden="1" x14ac:dyDescent="0.25">
      <c r="E5242" s="12">
        <v>43242.25</v>
      </c>
      <c r="F5242" s="10">
        <v>13140.01</v>
      </c>
      <c r="G5242" s="10">
        <v>13152.06</v>
      </c>
      <c r="H5242" s="10">
        <v>13140.01</v>
      </c>
      <c r="I5242" s="10">
        <v>13146.65</v>
      </c>
    </row>
    <row r="5243" spans="3:30" hidden="1" x14ac:dyDescent="0.25">
      <c r="E5243" s="11">
        <v>43242.291666666664</v>
      </c>
      <c r="F5243" s="9">
        <v>13146.65</v>
      </c>
      <c r="G5243" s="9">
        <v>13150.25</v>
      </c>
      <c r="H5243" s="9">
        <v>13145.44</v>
      </c>
      <c r="I5243" s="9">
        <v>13147.83</v>
      </c>
    </row>
    <row r="5244" spans="3:30" x14ac:dyDescent="0.25">
      <c r="C5244">
        <v>1</v>
      </c>
      <c r="E5244" s="12">
        <v>43242.333333333336</v>
      </c>
      <c r="F5244" s="10">
        <v>13147.83</v>
      </c>
      <c r="G5244" s="10">
        <v>13150.54</v>
      </c>
      <c r="H5244" s="10">
        <v>13141.25</v>
      </c>
      <c r="I5244" s="10">
        <v>13141.25</v>
      </c>
      <c r="K5244" s="13">
        <f t="shared" ref="K5244:K5258" si="2516">I5244-F5244</f>
        <v>-6.5799999999999272</v>
      </c>
      <c r="L5244" s="13">
        <v>0</v>
      </c>
      <c r="M5244" s="13">
        <f t="shared" ref="M5244:M5258" si="2517">G5244-H5244</f>
        <v>9.2900000000008731</v>
      </c>
      <c r="N5244" s="13">
        <f t="shared" ref="N5244" si="2518">I5258-F5244</f>
        <v>9.0300000000006548</v>
      </c>
      <c r="O5244" s="18">
        <f>IF(K5244*N5244&gt;0,1,0)</f>
        <v>0</v>
      </c>
      <c r="S5244" s="13">
        <f>MAX(G5244:G5260)</f>
        <v>13205.5</v>
      </c>
      <c r="X5244">
        <f t="shared" ref="X5244:X5258" si="2519">ABS(K5244)</f>
        <v>6.5799999999999272</v>
      </c>
      <c r="Y5244">
        <f t="shared" ref="Y5244:Y5258" si="2520">ABS(N5244)</f>
        <v>9.0300000000006548</v>
      </c>
      <c r="Z5244">
        <f t="shared" ref="Z5244:Z5258" si="2521">IF(S5244&lt;1000,ABS(S5244),0)</f>
        <v>0</v>
      </c>
      <c r="AA5244" s="22">
        <f t="shared" ref="AA5244:AA5258" si="2522">ABS(P5244)</f>
        <v>0</v>
      </c>
      <c r="AB5244" s="22">
        <f t="shared" ref="AB5244:AB5258" si="2523">ABS(Q5244)</f>
        <v>0</v>
      </c>
      <c r="AC5244" s="22">
        <f t="shared" ref="AC5244:AC5258" si="2524">IF(O5244=1,ABS(P5245),0)</f>
        <v>0</v>
      </c>
      <c r="AD5244" s="22">
        <f t="shared" ref="AD5244:AD5258" si="2525">IF(O5244=0,ABS(Q5245),0)</f>
        <v>0.41088302378625008</v>
      </c>
    </row>
    <row r="5245" spans="3:30" x14ac:dyDescent="0.25">
      <c r="E5245" s="11">
        <v>43242.375</v>
      </c>
      <c r="F5245" s="9">
        <v>13160.08</v>
      </c>
      <c r="G5245" s="9">
        <v>13163.08</v>
      </c>
      <c r="H5245" s="9">
        <v>13103.67</v>
      </c>
      <c r="I5245" s="9">
        <v>13139.13</v>
      </c>
      <c r="K5245" s="13">
        <f t="shared" si="2516"/>
        <v>-20.950000000000728</v>
      </c>
      <c r="L5245" s="13">
        <f t="shared" ref="L5245:L5258" si="2526">L5244+K5245</f>
        <v>-20.950000000000728</v>
      </c>
      <c r="M5245" s="13">
        <f t="shared" si="2517"/>
        <v>59.409999999999854</v>
      </c>
      <c r="N5245" s="13"/>
      <c r="P5245">
        <f>_xlfn.IFS(K5244&lt;0,MIN(L5244:L5258),K5244&gt;0,MAX(L5244:L5258))/S5224</f>
        <v>-0.84033887259694851</v>
      </c>
      <c r="Q5245">
        <f>_xlfn.IFS(K5244&lt;0,MAX(L5244:L5258),K5244&gt;0,MIN(L5244:L5258))/S5224</f>
        <v>0.41088302378625008</v>
      </c>
      <c r="S5245" s="13">
        <f>MIN(H5244:H5260)</f>
        <v>13059.86</v>
      </c>
      <c r="X5245">
        <f t="shared" si="2519"/>
        <v>20.950000000000728</v>
      </c>
      <c r="Y5245">
        <f t="shared" si="2520"/>
        <v>0</v>
      </c>
      <c r="Z5245">
        <f t="shared" si="2521"/>
        <v>0</v>
      </c>
      <c r="AA5245" s="22">
        <f t="shared" si="2522"/>
        <v>0.84033887259694851</v>
      </c>
      <c r="AB5245" s="22">
        <f t="shared" si="2523"/>
        <v>0.41088302378625008</v>
      </c>
      <c r="AC5245" s="22">
        <f t="shared" si="2524"/>
        <v>0</v>
      </c>
      <c r="AD5245" s="22">
        <f t="shared" si="2525"/>
        <v>0</v>
      </c>
    </row>
    <row r="5246" spans="3:30" x14ac:dyDescent="0.25">
      <c r="E5246" s="12">
        <v>43242.416666666664</v>
      </c>
      <c r="F5246" s="10">
        <v>13142.41</v>
      </c>
      <c r="G5246" s="10">
        <v>13144.91</v>
      </c>
      <c r="H5246" s="10">
        <v>13068.36</v>
      </c>
      <c r="I5246" s="10">
        <v>13096.78</v>
      </c>
      <c r="K5246" s="13">
        <f t="shared" si="2516"/>
        <v>-45.6299999999992</v>
      </c>
      <c r="L5246" s="13">
        <f t="shared" si="2526"/>
        <v>-66.579999999999927</v>
      </c>
      <c r="M5246" s="13">
        <f t="shared" si="2517"/>
        <v>76.549999999999272</v>
      </c>
      <c r="N5246" s="13"/>
      <c r="S5246" s="13">
        <f>S5244-S5245</f>
        <v>145.63999999999942</v>
      </c>
      <c r="X5246">
        <f t="shared" si="2519"/>
        <v>45.6299999999992</v>
      </c>
      <c r="Y5246">
        <f t="shared" si="2520"/>
        <v>0</v>
      </c>
      <c r="Z5246">
        <f t="shared" si="2521"/>
        <v>145.63999999999942</v>
      </c>
      <c r="AA5246" s="22">
        <f t="shared" si="2522"/>
        <v>0</v>
      </c>
      <c r="AB5246" s="22">
        <f t="shared" si="2523"/>
        <v>0</v>
      </c>
      <c r="AC5246" s="22">
        <f t="shared" si="2524"/>
        <v>0</v>
      </c>
      <c r="AD5246" s="22">
        <f t="shared" si="2525"/>
        <v>0</v>
      </c>
    </row>
    <row r="5247" spans="3:30" x14ac:dyDescent="0.25">
      <c r="E5247" s="11">
        <v>43242.458333333336</v>
      </c>
      <c r="F5247" s="9">
        <v>13097.03</v>
      </c>
      <c r="G5247" s="9">
        <v>13108.2</v>
      </c>
      <c r="H5247" s="9">
        <v>13059.86</v>
      </c>
      <c r="I5247" s="9">
        <v>13098.6</v>
      </c>
      <c r="K5247" s="13">
        <f t="shared" si="2516"/>
        <v>1.569999999999709</v>
      </c>
      <c r="L5247" s="13">
        <f t="shared" si="2526"/>
        <v>-65.010000000000218</v>
      </c>
      <c r="M5247" s="13">
        <f t="shared" si="2517"/>
        <v>48.340000000000146</v>
      </c>
      <c r="N5247" s="13"/>
      <c r="X5247">
        <f t="shared" si="2519"/>
        <v>1.569999999999709</v>
      </c>
      <c r="Y5247">
        <f t="shared" si="2520"/>
        <v>0</v>
      </c>
      <c r="Z5247">
        <f t="shared" si="2521"/>
        <v>0</v>
      </c>
      <c r="AA5247" s="22">
        <f t="shared" si="2522"/>
        <v>0</v>
      </c>
      <c r="AB5247" s="22">
        <f t="shared" si="2523"/>
        <v>0</v>
      </c>
      <c r="AC5247" s="22">
        <f t="shared" si="2524"/>
        <v>0</v>
      </c>
      <c r="AD5247" s="22">
        <f t="shared" si="2525"/>
        <v>0</v>
      </c>
    </row>
    <row r="5248" spans="3:30" x14ac:dyDescent="0.25">
      <c r="E5248" s="12">
        <v>43242.5</v>
      </c>
      <c r="F5248" s="10">
        <v>13098.35</v>
      </c>
      <c r="G5248" s="10">
        <v>13104.82</v>
      </c>
      <c r="H5248" s="10">
        <v>13075</v>
      </c>
      <c r="I5248" s="10">
        <v>13085.99</v>
      </c>
      <c r="K5248" s="13">
        <f t="shared" si="2516"/>
        <v>-12.360000000000582</v>
      </c>
      <c r="L5248" s="13">
        <f t="shared" si="2526"/>
        <v>-77.3700000000008</v>
      </c>
      <c r="M5248" s="13">
        <f t="shared" si="2517"/>
        <v>29.819999999999709</v>
      </c>
      <c r="N5248" s="13"/>
      <c r="X5248">
        <f t="shared" si="2519"/>
        <v>12.360000000000582</v>
      </c>
      <c r="Y5248">
        <f t="shared" si="2520"/>
        <v>0</v>
      </c>
      <c r="Z5248">
        <f t="shared" si="2521"/>
        <v>0</v>
      </c>
      <c r="AA5248" s="22">
        <f t="shared" si="2522"/>
        <v>0</v>
      </c>
      <c r="AB5248" s="22">
        <f t="shared" si="2523"/>
        <v>0</v>
      </c>
      <c r="AC5248" s="22">
        <f t="shared" si="2524"/>
        <v>0</v>
      </c>
      <c r="AD5248" s="22">
        <f t="shared" si="2525"/>
        <v>0</v>
      </c>
    </row>
    <row r="5249" spans="5:30" x14ac:dyDescent="0.25">
      <c r="E5249" s="11">
        <v>43242.541666666664</v>
      </c>
      <c r="F5249" s="9">
        <v>13085.49</v>
      </c>
      <c r="G5249" s="9">
        <v>13101.63</v>
      </c>
      <c r="H5249" s="9">
        <v>13083.89</v>
      </c>
      <c r="I5249" s="9">
        <v>13098.28</v>
      </c>
      <c r="K5249" s="13">
        <f t="shared" si="2516"/>
        <v>12.790000000000873</v>
      </c>
      <c r="L5249" s="13">
        <f t="shared" si="2526"/>
        <v>-64.579999999999927</v>
      </c>
      <c r="M5249" s="13">
        <f t="shared" si="2517"/>
        <v>17.739999999999782</v>
      </c>
      <c r="N5249" s="13"/>
      <c r="X5249">
        <f t="shared" si="2519"/>
        <v>12.790000000000873</v>
      </c>
      <c r="Y5249">
        <f t="shared" si="2520"/>
        <v>0</v>
      </c>
      <c r="Z5249">
        <f t="shared" si="2521"/>
        <v>0</v>
      </c>
      <c r="AA5249" s="22">
        <f t="shared" si="2522"/>
        <v>0</v>
      </c>
      <c r="AB5249" s="22">
        <f t="shared" si="2523"/>
        <v>0</v>
      </c>
      <c r="AC5249" s="22">
        <f t="shared" si="2524"/>
        <v>0</v>
      </c>
      <c r="AD5249" s="22">
        <f t="shared" si="2525"/>
        <v>0</v>
      </c>
    </row>
    <row r="5250" spans="5:30" x14ac:dyDescent="0.25">
      <c r="E5250" s="12">
        <v>43242.583333333336</v>
      </c>
      <c r="F5250" s="10">
        <v>13097.03</v>
      </c>
      <c r="G5250" s="10">
        <v>13169.75</v>
      </c>
      <c r="H5250" s="10">
        <v>13090.36</v>
      </c>
      <c r="I5250" s="10">
        <v>13148.41</v>
      </c>
      <c r="K5250" s="13">
        <f t="shared" si="2516"/>
        <v>51.3799999999992</v>
      </c>
      <c r="L5250" s="13">
        <f t="shared" si="2526"/>
        <v>-13.200000000000728</v>
      </c>
      <c r="M5250" s="13">
        <f t="shared" si="2517"/>
        <v>79.389999999999418</v>
      </c>
      <c r="N5250" s="13"/>
      <c r="X5250">
        <f t="shared" si="2519"/>
        <v>51.3799999999992</v>
      </c>
      <c r="Y5250">
        <f t="shared" si="2520"/>
        <v>0</v>
      </c>
      <c r="Z5250">
        <f t="shared" si="2521"/>
        <v>0</v>
      </c>
      <c r="AA5250" s="22">
        <f t="shared" si="2522"/>
        <v>0</v>
      </c>
      <c r="AB5250" s="22">
        <f t="shared" si="2523"/>
        <v>0</v>
      </c>
      <c r="AC5250" s="22">
        <f t="shared" si="2524"/>
        <v>0</v>
      </c>
      <c r="AD5250" s="22">
        <f t="shared" si="2525"/>
        <v>0</v>
      </c>
    </row>
    <row r="5251" spans="5:30" x14ac:dyDescent="0.25">
      <c r="E5251" s="11">
        <v>43242.625</v>
      </c>
      <c r="F5251" s="9">
        <v>13148.66</v>
      </c>
      <c r="G5251" s="9">
        <v>13165.94</v>
      </c>
      <c r="H5251" s="9">
        <v>13143.78</v>
      </c>
      <c r="I5251" s="9">
        <v>13161.15</v>
      </c>
      <c r="K5251" s="13">
        <f t="shared" si="2516"/>
        <v>12.489999999999782</v>
      </c>
      <c r="L5251" s="13">
        <f t="shared" si="2526"/>
        <v>-0.71000000000094587</v>
      </c>
      <c r="M5251" s="13">
        <f t="shared" si="2517"/>
        <v>22.159999999999854</v>
      </c>
      <c r="N5251" s="13"/>
      <c r="X5251">
        <f t="shared" si="2519"/>
        <v>12.489999999999782</v>
      </c>
      <c r="Y5251">
        <f t="shared" si="2520"/>
        <v>0</v>
      </c>
      <c r="Z5251">
        <f t="shared" si="2521"/>
        <v>0</v>
      </c>
      <c r="AA5251" s="22">
        <f t="shared" si="2522"/>
        <v>0</v>
      </c>
      <c r="AB5251" s="22">
        <f t="shared" si="2523"/>
        <v>0</v>
      </c>
      <c r="AC5251" s="22">
        <f t="shared" si="2524"/>
        <v>0</v>
      </c>
      <c r="AD5251" s="22">
        <f t="shared" si="2525"/>
        <v>0</v>
      </c>
    </row>
    <row r="5252" spans="5:30" x14ac:dyDescent="0.25">
      <c r="E5252" s="12">
        <v>43242.666666666664</v>
      </c>
      <c r="F5252" s="10">
        <v>13160.9</v>
      </c>
      <c r="G5252" s="10">
        <v>13201.07</v>
      </c>
      <c r="H5252" s="10">
        <v>13154.11</v>
      </c>
      <c r="I5252" s="10">
        <v>13199.44</v>
      </c>
      <c r="K5252" s="13">
        <f t="shared" si="2516"/>
        <v>38.540000000000873</v>
      </c>
      <c r="L5252" s="13">
        <f t="shared" si="2526"/>
        <v>37.829999999999927</v>
      </c>
      <c r="M5252" s="13">
        <f t="shared" si="2517"/>
        <v>46.959999999999127</v>
      </c>
      <c r="N5252" s="13"/>
      <c r="X5252">
        <f t="shared" si="2519"/>
        <v>38.540000000000873</v>
      </c>
      <c r="Y5252">
        <f t="shared" si="2520"/>
        <v>0</v>
      </c>
      <c r="Z5252">
        <f t="shared" si="2521"/>
        <v>0</v>
      </c>
      <c r="AA5252" s="22">
        <f t="shared" si="2522"/>
        <v>0</v>
      </c>
      <c r="AB5252" s="22">
        <f t="shared" si="2523"/>
        <v>0</v>
      </c>
      <c r="AC5252" s="22">
        <f t="shared" si="2524"/>
        <v>0</v>
      </c>
      <c r="AD5252" s="22">
        <f t="shared" si="2525"/>
        <v>0</v>
      </c>
    </row>
    <row r="5253" spans="5:30" x14ac:dyDescent="0.25">
      <c r="E5253" s="11">
        <v>43242.708333333336</v>
      </c>
      <c r="F5253" s="9">
        <v>13200.69</v>
      </c>
      <c r="G5253" s="9">
        <v>13205.5</v>
      </c>
      <c r="H5253" s="9">
        <v>13172.96</v>
      </c>
      <c r="I5253" s="9">
        <v>13174.71</v>
      </c>
      <c r="K5253" s="13">
        <f t="shared" si="2516"/>
        <v>-25.980000000001382</v>
      </c>
      <c r="L5253" s="13">
        <f t="shared" si="2526"/>
        <v>11.849999999998545</v>
      </c>
      <c r="M5253" s="13">
        <f t="shared" si="2517"/>
        <v>32.540000000000873</v>
      </c>
      <c r="N5253" s="13"/>
      <c r="X5253">
        <f t="shared" si="2519"/>
        <v>25.980000000001382</v>
      </c>
      <c r="Y5253">
        <f t="shared" si="2520"/>
        <v>0</v>
      </c>
      <c r="Z5253">
        <f t="shared" si="2521"/>
        <v>0</v>
      </c>
      <c r="AA5253" s="22">
        <f t="shared" si="2522"/>
        <v>0</v>
      </c>
      <c r="AB5253" s="22">
        <f t="shared" si="2523"/>
        <v>0</v>
      </c>
      <c r="AC5253" s="22">
        <f t="shared" si="2524"/>
        <v>0</v>
      </c>
      <c r="AD5253" s="22">
        <f t="shared" si="2525"/>
        <v>0</v>
      </c>
    </row>
    <row r="5254" spans="5:30" x14ac:dyDescent="0.25">
      <c r="E5254" s="12">
        <v>43242.75</v>
      </c>
      <c r="F5254" s="10">
        <v>13175.96</v>
      </c>
      <c r="G5254" s="10">
        <v>13195.7</v>
      </c>
      <c r="H5254" s="10">
        <v>13171.16</v>
      </c>
      <c r="I5254" s="10">
        <v>13182.74</v>
      </c>
      <c r="K5254" s="13">
        <f t="shared" si="2516"/>
        <v>6.7800000000006548</v>
      </c>
      <c r="L5254" s="13">
        <f t="shared" si="2526"/>
        <v>18.6299999999992</v>
      </c>
      <c r="M5254" s="13">
        <f t="shared" si="2517"/>
        <v>24.540000000000873</v>
      </c>
      <c r="N5254" s="13"/>
      <c r="X5254">
        <f t="shared" si="2519"/>
        <v>6.7800000000006548</v>
      </c>
      <c r="Y5254">
        <f t="shared" si="2520"/>
        <v>0</v>
      </c>
      <c r="Z5254">
        <f t="shared" si="2521"/>
        <v>0</v>
      </c>
      <c r="AA5254" s="22">
        <f t="shared" si="2522"/>
        <v>0</v>
      </c>
      <c r="AB5254" s="22">
        <f t="shared" si="2523"/>
        <v>0</v>
      </c>
      <c r="AC5254" s="22">
        <f t="shared" si="2524"/>
        <v>0</v>
      </c>
      <c r="AD5254" s="22">
        <f t="shared" si="2525"/>
        <v>0</v>
      </c>
    </row>
    <row r="5255" spans="5:30" x14ac:dyDescent="0.25">
      <c r="E5255" s="11">
        <v>43242.791666666664</v>
      </c>
      <c r="F5255" s="9">
        <v>13182.99</v>
      </c>
      <c r="G5255" s="9">
        <v>13189.66</v>
      </c>
      <c r="H5255" s="9">
        <v>13177.2</v>
      </c>
      <c r="I5255" s="9">
        <v>13183.87</v>
      </c>
      <c r="K5255" s="13">
        <f t="shared" si="2516"/>
        <v>0.88000000000101863</v>
      </c>
      <c r="L5255" s="13">
        <f t="shared" si="2526"/>
        <v>19.510000000000218</v>
      </c>
      <c r="M5255" s="13">
        <f t="shared" si="2517"/>
        <v>12.459999999999127</v>
      </c>
      <c r="N5255" s="13"/>
      <c r="X5255">
        <f t="shared" si="2519"/>
        <v>0.88000000000101863</v>
      </c>
      <c r="Y5255">
        <f t="shared" si="2520"/>
        <v>0</v>
      </c>
      <c r="Z5255">
        <f t="shared" si="2521"/>
        <v>0</v>
      </c>
      <c r="AA5255" s="22">
        <f t="shared" si="2522"/>
        <v>0</v>
      </c>
      <c r="AB5255" s="22">
        <f t="shared" si="2523"/>
        <v>0</v>
      </c>
      <c r="AC5255" s="22">
        <f t="shared" si="2524"/>
        <v>0</v>
      </c>
      <c r="AD5255" s="22">
        <f t="shared" si="2525"/>
        <v>0</v>
      </c>
    </row>
    <row r="5256" spans="5:30" x14ac:dyDescent="0.25">
      <c r="E5256" s="12">
        <v>43242.833333333336</v>
      </c>
      <c r="F5256" s="10">
        <v>13183.62</v>
      </c>
      <c r="G5256" s="10">
        <v>13183.87</v>
      </c>
      <c r="H5256" s="10">
        <v>13177.12</v>
      </c>
      <c r="I5256" s="10">
        <v>13179.62</v>
      </c>
      <c r="K5256" s="13">
        <f t="shared" si="2516"/>
        <v>-4</v>
      </c>
      <c r="L5256" s="13">
        <f t="shared" si="2526"/>
        <v>15.510000000000218</v>
      </c>
      <c r="M5256" s="13">
        <f t="shared" si="2517"/>
        <v>6.75</v>
      </c>
      <c r="N5256" s="13"/>
      <c r="X5256">
        <f t="shared" si="2519"/>
        <v>4</v>
      </c>
      <c r="Y5256">
        <f t="shared" si="2520"/>
        <v>0</v>
      </c>
      <c r="Z5256">
        <f t="shared" si="2521"/>
        <v>0</v>
      </c>
      <c r="AA5256" s="22">
        <f t="shared" si="2522"/>
        <v>0</v>
      </c>
      <c r="AB5256" s="22">
        <f t="shared" si="2523"/>
        <v>0</v>
      </c>
      <c r="AC5256" s="22">
        <f t="shared" si="2524"/>
        <v>0</v>
      </c>
      <c r="AD5256" s="22">
        <f t="shared" si="2525"/>
        <v>0</v>
      </c>
    </row>
    <row r="5257" spans="5:30" x14ac:dyDescent="0.25">
      <c r="E5257" s="11">
        <v>43242.875</v>
      </c>
      <c r="F5257" s="9">
        <v>13179.87</v>
      </c>
      <c r="G5257" s="9">
        <v>13193.12</v>
      </c>
      <c r="H5257" s="9">
        <v>13173.61</v>
      </c>
      <c r="I5257" s="9">
        <v>13173.86</v>
      </c>
      <c r="K5257" s="13">
        <f t="shared" si="2516"/>
        <v>-6.0100000000002183</v>
      </c>
      <c r="L5257" s="13">
        <f t="shared" si="2526"/>
        <v>9.5</v>
      </c>
      <c r="M5257" s="13">
        <f t="shared" si="2517"/>
        <v>19.510000000000218</v>
      </c>
      <c r="N5257" s="13"/>
      <c r="X5257">
        <f t="shared" si="2519"/>
        <v>6.0100000000002183</v>
      </c>
      <c r="Y5257">
        <f t="shared" si="2520"/>
        <v>0</v>
      </c>
      <c r="Z5257">
        <f t="shared" si="2521"/>
        <v>0</v>
      </c>
      <c r="AA5257" s="22">
        <f t="shared" si="2522"/>
        <v>0</v>
      </c>
      <c r="AB5257" s="22">
        <f t="shared" si="2523"/>
        <v>0</v>
      </c>
      <c r="AC5257" s="22">
        <f t="shared" si="2524"/>
        <v>0</v>
      </c>
      <c r="AD5257" s="22">
        <f t="shared" si="2525"/>
        <v>0</v>
      </c>
    </row>
    <row r="5258" spans="5:30" x14ac:dyDescent="0.25">
      <c r="E5258" s="12">
        <v>43242.916666666664</v>
      </c>
      <c r="F5258" s="10">
        <v>13173.61</v>
      </c>
      <c r="G5258" s="10">
        <v>13174.86</v>
      </c>
      <c r="H5258" s="10">
        <v>13149.61</v>
      </c>
      <c r="I5258" s="10">
        <v>13156.86</v>
      </c>
      <c r="K5258" s="13">
        <f t="shared" si="2516"/>
        <v>-16.75</v>
      </c>
      <c r="L5258" s="13">
        <f t="shared" si="2526"/>
        <v>-7.25</v>
      </c>
      <c r="M5258" s="13">
        <f t="shared" si="2517"/>
        <v>25.25</v>
      </c>
      <c r="N5258" s="13"/>
      <c r="X5258">
        <f t="shared" si="2519"/>
        <v>16.75</v>
      </c>
      <c r="Y5258">
        <f t="shared" si="2520"/>
        <v>0</v>
      </c>
      <c r="Z5258">
        <f t="shared" si="2521"/>
        <v>0</v>
      </c>
      <c r="AA5258" s="22">
        <f t="shared" si="2522"/>
        <v>0</v>
      </c>
      <c r="AB5258" s="22">
        <f t="shared" si="2523"/>
        <v>0</v>
      </c>
      <c r="AC5258" s="22">
        <f t="shared" si="2524"/>
        <v>0</v>
      </c>
      <c r="AD5258" s="22">
        <f t="shared" si="2525"/>
        <v>0</v>
      </c>
    </row>
    <row r="5259" spans="5:30" hidden="1" x14ac:dyDescent="0.25">
      <c r="E5259" s="11">
        <v>43242.958333333336</v>
      </c>
      <c r="F5259" s="9">
        <v>13165.01</v>
      </c>
      <c r="G5259" s="9">
        <v>13166.22</v>
      </c>
      <c r="H5259" s="9">
        <v>13155.97</v>
      </c>
      <c r="I5259" s="9">
        <v>13155.97</v>
      </c>
    </row>
    <row r="5260" spans="5:30" hidden="1" x14ac:dyDescent="0.25">
      <c r="E5260" s="12">
        <v>43243.041666666664</v>
      </c>
      <c r="F5260" s="10">
        <v>13157.18</v>
      </c>
      <c r="G5260" s="10">
        <v>13161.59</v>
      </c>
      <c r="H5260" s="10">
        <v>13153.35</v>
      </c>
      <c r="I5260" s="10">
        <v>13161.59</v>
      </c>
    </row>
    <row r="5261" spans="5:30" hidden="1" x14ac:dyDescent="0.25">
      <c r="E5261" s="11">
        <v>43243.083333333336</v>
      </c>
      <c r="F5261" s="9">
        <v>13161.59</v>
      </c>
      <c r="G5261" s="9">
        <v>13162.2</v>
      </c>
      <c r="H5261" s="9">
        <v>13151.64</v>
      </c>
      <c r="I5261" s="9">
        <v>13155.35</v>
      </c>
    </row>
    <row r="5262" spans="5:30" hidden="1" x14ac:dyDescent="0.25">
      <c r="E5262" s="12">
        <v>43243.125</v>
      </c>
      <c r="F5262" s="10">
        <v>13155.35</v>
      </c>
      <c r="G5262" s="10">
        <v>13163.8</v>
      </c>
      <c r="H5262" s="10">
        <v>13149.31</v>
      </c>
      <c r="I5262" s="10">
        <v>13158.97</v>
      </c>
    </row>
    <row r="5263" spans="5:30" hidden="1" x14ac:dyDescent="0.25">
      <c r="E5263" s="11">
        <v>43243.166666666664</v>
      </c>
      <c r="F5263" s="9">
        <v>13158.98</v>
      </c>
      <c r="G5263" s="9">
        <v>13160.19</v>
      </c>
      <c r="H5263" s="9">
        <v>13127.34</v>
      </c>
      <c r="I5263" s="9">
        <v>13139.8</v>
      </c>
    </row>
    <row r="5264" spans="5:30" hidden="1" x14ac:dyDescent="0.25">
      <c r="E5264" s="12">
        <v>43243.208333333336</v>
      </c>
      <c r="F5264" s="10">
        <v>13139.19</v>
      </c>
      <c r="G5264" s="10">
        <v>13149.84</v>
      </c>
      <c r="H5264" s="10">
        <v>13136.17</v>
      </c>
      <c r="I5264" s="10">
        <v>13139.97</v>
      </c>
    </row>
    <row r="5265" spans="3:30" hidden="1" x14ac:dyDescent="0.25">
      <c r="E5265" s="11">
        <v>43243.25</v>
      </c>
      <c r="F5265" s="9">
        <v>13138.76</v>
      </c>
      <c r="G5265" s="9">
        <v>13149.21</v>
      </c>
      <c r="H5265" s="9">
        <v>13137.55</v>
      </c>
      <c r="I5265" s="9">
        <v>13146.8</v>
      </c>
    </row>
    <row r="5266" spans="3:30" hidden="1" x14ac:dyDescent="0.25">
      <c r="E5266" s="12">
        <v>43243.291666666664</v>
      </c>
      <c r="F5266" s="10">
        <v>13146.8</v>
      </c>
      <c r="G5266" s="10">
        <v>13152.12</v>
      </c>
      <c r="H5266" s="10">
        <v>13146.01</v>
      </c>
      <c r="I5266" s="10">
        <v>13147.41</v>
      </c>
    </row>
    <row r="5267" spans="3:30" x14ac:dyDescent="0.25">
      <c r="C5267">
        <v>1</v>
      </c>
      <c r="E5267" s="11">
        <v>43243.333333333336</v>
      </c>
      <c r="F5267" s="9">
        <v>13148.62</v>
      </c>
      <c r="G5267" s="9">
        <v>13150.33</v>
      </c>
      <c r="H5267" s="9">
        <v>13131.99</v>
      </c>
      <c r="I5267" s="9">
        <v>13133.38</v>
      </c>
      <c r="K5267" s="13">
        <f t="shared" ref="K5267:K5281" si="2527">I5267-F5267</f>
        <v>-15.240000000001601</v>
      </c>
      <c r="L5267" s="13">
        <v>0</v>
      </c>
      <c r="M5267" s="13">
        <f t="shared" ref="M5267:M5281" si="2528">G5267-H5267</f>
        <v>18.340000000000146</v>
      </c>
      <c r="N5267" s="13">
        <f t="shared" ref="N5267" si="2529">I5281-F5267</f>
        <v>-137.86000000000058</v>
      </c>
      <c r="O5267" s="18">
        <f>IF(K5267*N5267&gt;0,1,0)</f>
        <v>1</v>
      </c>
      <c r="S5267" s="13">
        <f>MAX(G5267:G5283)</f>
        <v>13150.33</v>
      </c>
      <c r="X5267">
        <f t="shared" ref="X5267:X5281" si="2530">ABS(K5267)</f>
        <v>15.240000000001601</v>
      </c>
      <c r="Y5267">
        <f t="shared" ref="Y5267:Y5281" si="2531">ABS(N5267)</f>
        <v>137.86000000000058</v>
      </c>
      <c r="Z5267">
        <f t="shared" ref="Z5267:Z5281" si="2532">IF(S5267&lt;1000,ABS(S5267),0)</f>
        <v>0</v>
      </c>
      <c r="AA5267" s="22">
        <f t="shared" ref="AA5267:AA5281" si="2533">ABS(P5267)</f>
        <v>0</v>
      </c>
      <c r="AB5267" s="22">
        <f t="shared" ref="AB5267:AB5281" si="2534">ABS(Q5267)</f>
        <v>0</v>
      </c>
      <c r="AC5267" s="22">
        <f t="shared" ref="AC5267:AC5281" si="2535">IF(O5267=1,ABS(P5268),0)</f>
        <v>1.3068525130458588</v>
      </c>
      <c r="AD5267" s="22">
        <f t="shared" ref="AD5267:AD5281" si="2536">IF(O5267=0,ABS(Q5268),0)</f>
        <v>0</v>
      </c>
    </row>
    <row r="5268" spans="3:30" x14ac:dyDescent="0.25">
      <c r="E5268" s="12">
        <v>43243.375</v>
      </c>
      <c r="F5268" s="10">
        <v>13126.14</v>
      </c>
      <c r="G5268" s="10">
        <v>13144.91</v>
      </c>
      <c r="H5268" s="10">
        <v>13121.55</v>
      </c>
      <c r="I5268" s="10">
        <v>13133.19</v>
      </c>
      <c r="K5268" s="13">
        <f t="shared" si="2527"/>
        <v>7.0500000000010914</v>
      </c>
      <c r="L5268" s="13">
        <f t="shared" ref="L5268:L5281" si="2537">L5267+K5268</f>
        <v>7.0500000000010914</v>
      </c>
      <c r="M5268" s="13">
        <f t="shared" si="2528"/>
        <v>23.360000000000582</v>
      </c>
      <c r="N5268" s="13"/>
      <c r="P5268">
        <f>_xlfn.IFS(K5267&lt;0,MIN(L5267:L5281),K5267&gt;0,MAX(L5267:L5281))/S5246</f>
        <v>-1.3068525130458588</v>
      </c>
      <c r="Q5268">
        <f>_xlfn.IFS(K5267&lt;0,MAX(L5267:L5281),K5267&gt;0,MIN(L5267:L5281))/S5246</f>
        <v>4.8407031035437517E-2</v>
      </c>
      <c r="S5268" s="13">
        <f>MIN(H5267:H5283)</f>
        <v>12928.27</v>
      </c>
      <c r="X5268">
        <f t="shared" si="2530"/>
        <v>7.0500000000010914</v>
      </c>
      <c r="Y5268">
        <f t="shared" si="2531"/>
        <v>0</v>
      </c>
      <c r="Z5268">
        <f t="shared" si="2532"/>
        <v>0</v>
      </c>
      <c r="AA5268" s="22">
        <f t="shared" si="2533"/>
        <v>1.3068525130458588</v>
      </c>
      <c r="AB5268" s="22">
        <f t="shared" si="2534"/>
        <v>4.8407031035437517E-2</v>
      </c>
      <c r="AC5268" s="22">
        <f t="shared" si="2535"/>
        <v>0</v>
      </c>
      <c r="AD5268" s="22">
        <f t="shared" si="2536"/>
        <v>0</v>
      </c>
    </row>
    <row r="5269" spans="3:30" x14ac:dyDescent="0.25">
      <c r="E5269" s="11">
        <v>43243.416666666664</v>
      </c>
      <c r="F5269" s="9">
        <v>13134.97</v>
      </c>
      <c r="G5269" s="9">
        <v>13149.73</v>
      </c>
      <c r="H5269" s="9">
        <v>12983.46</v>
      </c>
      <c r="I5269" s="9">
        <v>13004.91</v>
      </c>
      <c r="K5269" s="13">
        <f t="shared" si="2527"/>
        <v>-130.05999999999949</v>
      </c>
      <c r="L5269" s="13">
        <f t="shared" si="2537"/>
        <v>-123.0099999999984</v>
      </c>
      <c r="M5269" s="13">
        <f t="shared" si="2528"/>
        <v>166.27000000000044</v>
      </c>
      <c r="N5269" s="13"/>
      <c r="S5269" s="13">
        <f>S5267-S5268</f>
        <v>222.05999999999949</v>
      </c>
      <c r="X5269">
        <f t="shared" si="2530"/>
        <v>130.05999999999949</v>
      </c>
      <c r="Y5269">
        <f t="shared" si="2531"/>
        <v>0</v>
      </c>
      <c r="Z5269">
        <f t="shared" si="2532"/>
        <v>222.05999999999949</v>
      </c>
      <c r="AA5269" s="22">
        <f t="shared" si="2533"/>
        <v>0</v>
      </c>
      <c r="AB5269" s="22">
        <f t="shared" si="2534"/>
        <v>0</v>
      </c>
      <c r="AC5269" s="22">
        <f t="shared" si="2535"/>
        <v>0</v>
      </c>
      <c r="AD5269" s="22">
        <f t="shared" si="2536"/>
        <v>0</v>
      </c>
    </row>
    <row r="5270" spans="3:30" x14ac:dyDescent="0.25">
      <c r="E5270" s="12">
        <v>43243.458333333336</v>
      </c>
      <c r="F5270" s="10">
        <v>13004.66</v>
      </c>
      <c r="G5270" s="10">
        <v>13020.76</v>
      </c>
      <c r="H5270" s="10">
        <v>12964.7</v>
      </c>
      <c r="I5270" s="10">
        <v>12975.59</v>
      </c>
      <c r="K5270" s="13">
        <f t="shared" si="2527"/>
        <v>-29.069999999999709</v>
      </c>
      <c r="L5270" s="13">
        <f t="shared" si="2537"/>
        <v>-152.07999999999811</v>
      </c>
      <c r="M5270" s="13">
        <f t="shared" si="2528"/>
        <v>56.059999999999491</v>
      </c>
      <c r="N5270" s="13"/>
      <c r="X5270">
        <f t="shared" si="2530"/>
        <v>29.069999999999709</v>
      </c>
      <c r="Y5270">
        <f t="shared" si="2531"/>
        <v>0</v>
      </c>
      <c r="Z5270">
        <f t="shared" si="2532"/>
        <v>0</v>
      </c>
      <c r="AA5270" s="22">
        <f t="shared" si="2533"/>
        <v>0</v>
      </c>
      <c r="AB5270" s="22">
        <f t="shared" si="2534"/>
        <v>0</v>
      </c>
      <c r="AC5270" s="22">
        <f t="shared" si="2535"/>
        <v>0</v>
      </c>
      <c r="AD5270" s="22">
        <f t="shared" si="2536"/>
        <v>0</v>
      </c>
    </row>
    <row r="5271" spans="3:30" x14ac:dyDescent="0.25">
      <c r="E5271" s="11">
        <v>43243.5</v>
      </c>
      <c r="F5271" s="9">
        <v>12975.58</v>
      </c>
      <c r="G5271" s="9">
        <v>12985.06</v>
      </c>
      <c r="H5271" s="9">
        <v>12956.1</v>
      </c>
      <c r="I5271" s="9">
        <v>12967.79</v>
      </c>
      <c r="K5271" s="13">
        <f t="shared" si="2527"/>
        <v>-7.7899999999990541</v>
      </c>
      <c r="L5271" s="13">
        <f t="shared" si="2537"/>
        <v>-159.86999999999716</v>
      </c>
      <c r="M5271" s="13">
        <f t="shared" si="2528"/>
        <v>28.959999999999127</v>
      </c>
      <c r="N5271" s="13"/>
      <c r="X5271">
        <f t="shared" si="2530"/>
        <v>7.7899999999990541</v>
      </c>
      <c r="Y5271">
        <f t="shared" si="2531"/>
        <v>0</v>
      </c>
      <c r="Z5271">
        <f t="shared" si="2532"/>
        <v>0</v>
      </c>
      <c r="AA5271" s="22">
        <f t="shared" si="2533"/>
        <v>0</v>
      </c>
      <c r="AB5271" s="22">
        <f t="shared" si="2534"/>
        <v>0</v>
      </c>
      <c r="AC5271" s="22">
        <f t="shared" si="2535"/>
        <v>0</v>
      </c>
      <c r="AD5271" s="22">
        <f t="shared" si="2536"/>
        <v>0</v>
      </c>
    </row>
    <row r="5272" spans="3:30" x14ac:dyDescent="0.25">
      <c r="E5272" s="12">
        <v>43243.541666666664</v>
      </c>
      <c r="F5272" s="10">
        <v>12967.54</v>
      </c>
      <c r="G5272" s="10">
        <v>12986.45</v>
      </c>
      <c r="H5272" s="10">
        <v>12963.43</v>
      </c>
      <c r="I5272" s="10">
        <v>12971.23</v>
      </c>
      <c r="K5272" s="13">
        <f t="shared" si="2527"/>
        <v>3.6899999999986903</v>
      </c>
      <c r="L5272" s="13">
        <f t="shared" si="2537"/>
        <v>-156.17999999999847</v>
      </c>
      <c r="M5272" s="13">
        <f t="shared" si="2528"/>
        <v>23.020000000000437</v>
      </c>
      <c r="N5272" s="13"/>
      <c r="X5272">
        <f t="shared" si="2530"/>
        <v>3.6899999999986903</v>
      </c>
      <c r="Y5272">
        <f t="shared" si="2531"/>
        <v>0</v>
      </c>
      <c r="Z5272">
        <f t="shared" si="2532"/>
        <v>0</v>
      </c>
      <c r="AA5272" s="22">
        <f t="shared" si="2533"/>
        <v>0</v>
      </c>
      <c r="AB5272" s="22">
        <f t="shared" si="2534"/>
        <v>0</v>
      </c>
      <c r="AC5272" s="22">
        <f t="shared" si="2535"/>
        <v>0</v>
      </c>
      <c r="AD5272" s="22">
        <f t="shared" si="2536"/>
        <v>0</v>
      </c>
    </row>
    <row r="5273" spans="3:30" x14ac:dyDescent="0.25">
      <c r="E5273" s="11">
        <v>43243.583333333336</v>
      </c>
      <c r="F5273" s="9">
        <v>12971.73</v>
      </c>
      <c r="G5273" s="9">
        <v>12986.58</v>
      </c>
      <c r="H5273" s="9">
        <v>12952.24</v>
      </c>
      <c r="I5273" s="9">
        <v>12962.06</v>
      </c>
      <c r="K5273" s="13">
        <f t="shared" si="2527"/>
        <v>-9.6700000000000728</v>
      </c>
      <c r="L5273" s="13">
        <f t="shared" si="2537"/>
        <v>-165.84999999999854</v>
      </c>
      <c r="M5273" s="13">
        <f t="shared" si="2528"/>
        <v>34.340000000000146</v>
      </c>
      <c r="N5273" s="13"/>
      <c r="X5273">
        <f t="shared" si="2530"/>
        <v>9.6700000000000728</v>
      </c>
      <c r="Y5273">
        <f t="shared" si="2531"/>
        <v>0</v>
      </c>
      <c r="Z5273">
        <f t="shared" si="2532"/>
        <v>0</v>
      </c>
      <c r="AA5273" s="22">
        <f t="shared" si="2533"/>
        <v>0</v>
      </c>
      <c r="AB5273" s="22">
        <f t="shared" si="2534"/>
        <v>0</v>
      </c>
      <c r="AC5273" s="22">
        <f t="shared" si="2535"/>
        <v>0</v>
      </c>
      <c r="AD5273" s="22">
        <f t="shared" si="2536"/>
        <v>0</v>
      </c>
    </row>
    <row r="5274" spans="3:30" x14ac:dyDescent="0.25">
      <c r="E5274" s="12">
        <v>43243.625</v>
      </c>
      <c r="F5274" s="10">
        <v>12961.81</v>
      </c>
      <c r="G5274" s="10">
        <v>12963.04</v>
      </c>
      <c r="H5274" s="10">
        <v>12933.27</v>
      </c>
      <c r="I5274" s="10">
        <v>12937.33</v>
      </c>
      <c r="K5274" s="13">
        <f t="shared" si="2527"/>
        <v>-24.479999999999563</v>
      </c>
      <c r="L5274" s="13">
        <f t="shared" si="2537"/>
        <v>-190.32999999999811</v>
      </c>
      <c r="M5274" s="13">
        <f t="shared" si="2528"/>
        <v>29.770000000000437</v>
      </c>
      <c r="N5274" s="13"/>
      <c r="X5274">
        <f t="shared" si="2530"/>
        <v>24.479999999999563</v>
      </c>
      <c r="Y5274">
        <f t="shared" si="2531"/>
        <v>0</v>
      </c>
      <c r="Z5274">
        <f t="shared" si="2532"/>
        <v>0</v>
      </c>
      <c r="AA5274" s="22">
        <f t="shared" si="2533"/>
        <v>0</v>
      </c>
      <c r="AB5274" s="22">
        <f t="shared" si="2534"/>
        <v>0</v>
      </c>
      <c r="AC5274" s="22">
        <f t="shared" si="2535"/>
        <v>0</v>
      </c>
      <c r="AD5274" s="22">
        <f t="shared" si="2536"/>
        <v>0</v>
      </c>
    </row>
    <row r="5275" spans="3:30" x14ac:dyDescent="0.25">
      <c r="E5275" s="11">
        <v>43243.666666666664</v>
      </c>
      <c r="F5275" s="9">
        <v>12937.08</v>
      </c>
      <c r="G5275" s="9">
        <v>12965.21</v>
      </c>
      <c r="H5275" s="9">
        <v>12937.02</v>
      </c>
      <c r="I5275" s="9">
        <v>12953.18</v>
      </c>
      <c r="K5275" s="13">
        <f t="shared" si="2527"/>
        <v>16.100000000000364</v>
      </c>
      <c r="L5275" s="13">
        <f t="shared" si="2537"/>
        <v>-174.22999999999774</v>
      </c>
      <c r="M5275" s="13">
        <f t="shared" si="2528"/>
        <v>28.18999999999869</v>
      </c>
      <c r="N5275" s="13"/>
      <c r="X5275">
        <f t="shared" si="2530"/>
        <v>16.100000000000364</v>
      </c>
      <c r="Y5275">
        <f t="shared" si="2531"/>
        <v>0</v>
      </c>
      <c r="Z5275">
        <f t="shared" si="2532"/>
        <v>0</v>
      </c>
      <c r="AA5275" s="22">
        <f t="shared" si="2533"/>
        <v>0</v>
      </c>
      <c r="AB5275" s="22">
        <f t="shared" si="2534"/>
        <v>0</v>
      </c>
      <c r="AC5275" s="22">
        <f t="shared" si="2535"/>
        <v>0</v>
      </c>
      <c r="AD5275" s="22">
        <f t="shared" si="2536"/>
        <v>0</v>
      </c>
    </row>
    <row r="5276" spans="3:30" x14ac:dyDescent="0.25">
      <c r="E5276" s="12">
        <v>43243.708333333336</v>
      </c>
      <c r="F5276" s="10">
        <v>12954.93</v>
      </c>
      <c r="G5276" s="10">
        <v>12974.41</v>
      </c>
      <c r="H5276" s="10">
        <v>12928.27</v>
      </c>
      <c r="I5276" s="10">
        <v>12940.99</v>
      </c>
      <c r="K5276" s="13">
        <f t="shared" si="2527"/>
        <v>-13.940000000000509</v>
      </c>
      <c r="L5276" s="13">
        <f t="shared" si="2537"/>
        <v>-188.16999999999825</v>
      </c>
      <c r="M5276" s="13">
        <f t="shared" si="2528"/>
        <v>46.139999999999418</v>
      </c>
      <c r="N5276" s="13"/>
      <c r="X5276">
        <f t="shared" si="2530"/>
        <v>13.940000000000509</v>
      </c>
      <c r="Y5276">
        <f t="shared" si="2531"/>
        <v>0</v>
      </c>
      <c r="Z5276">
        <f t="shared" si="2532"/>
        <v>0</v>
      </c>
      <c r="AA5276" s="22">
        <f t="shared" si="2533"/>
        <v>0</v>
      </c>
      <c r="AB5276" s="22">
        <f t="shared" si="2534"/>
        <v>0</v>
      </c>
      <c r="AC5276" s="22">
        <f t="shared" si="2535"/>
        <v>0</v>
      </c>
      <c r="AD5276" s="22">
        <f t="shared" si="2536"/>
        <v>0</v>
      </c>
    </row>
    <row r="5277" spans="3:30" x14ac:dyDescent="0.25">
      <c r="E5277" s="11">
        <v>43243.75</v>
      </c>
      <c r="F5277" s="9">
        <v>12940.74</v>
      </c>
      <c r="G5277" s="9">
        <v>12998.12</v>
      </c>
      <c r="H5277" s="9">
        <v>12938.99</v>
      </c>
      <c r="I5277" s="9">
        <v>12975.9</v>
      </c>
      <c r="K5277" s="13">
        <f t="shared" si="2527"/>
        <v>35.159999999999854</v>
      </c>
      <c r="L5277" s="13">
        <f t="shared" si="2537"/>
        <v>-153.0099999999984</v>
      </c>
      <c r="M5277" s="13">
        <f t="shared" si="2528"/>
        <v>59.130000000001019</v>
      </c>
      <c r="N5277" s="13"/>
      <c r="X5277">
        <f t="shared" si="2530"/>
        <v>35.159999999999854</v>
      </c>
      <c r="Y5277">
        <f t="shared" si="2531"/>
        <v>0</v>
      </c>
      <c r="Z5277">
        <f t="shared" si="2532"/>
        <v>0</v>
      </c>
      <c r="AA5277" s="22">
        <f t="shared" si="2533"/>
        <v>0</v>
      </c>
      <c r="AB5277" s="22">
        <f t="shared" si="2534"/>
        <v>0</v>
      </c>
      <c r="AC5277" s="22">
        <f t="shared" si="2535"/>
        <v>0</v>
      </c>
      <c r="AD5277" s="22">
        <f t="shared" si="2536"/>
        <v>0</v>
      </c>
    </row>
    <row r="5278" spans="3:30" x14ac:dyDescent="0.25">
      <c r="E5278" s="12">
        <v>43243.791666666664</v>
      </c>
      <c r="F5278" s="10">
        <v>12976.15</v>
      </c>
      <c r="G5278" s="10">
        <v>12988.16</v>
      </c>
      <c r="H5278" s="10">
        <v>12972.73</v>
      </c>
      <c r="I5278" s="10">
        <v>12986.9</v>
      </c>
      <c r="K5278" s="13">
        <f t="shared" si="2527"/>
        <v>10.75</v>
      </c>
      <c r="L5278" s="13">
        <f t="shared" si="2537"/>
        <v>-142.2599999999984</v>
      </c>
      <c r="M5278" s="13">
        <f t="shared" si="2528"/>
        <v>15.430000000000291</v>
      </c>
      <c r="N5278" s="13"/>
      <c r="X5278">
        <f t="shared" si="2530"/>
        <v>10.75</v>
      </c>
      <c r="Y5278">
        <f t="shared" si="2531"/>
        <v>0</v>
      </c>
      <c r="Z5278">
        <f t="shared" si="2532"/>
        <v>0</v>
      </c>
      <c r="AA5278" s="22">
        <f t="shared" si="2533"/>
        <v>0</v>
      </c>
      <c r="AB5278" s="22">
        <f t="shared" si="2534"/>
        <v>0</v>
      </c>
      <c r="AC5278" s="22">
        <f t="shared" si="2535"/>
        <v>0</v>
      </c>
      <c r="AD5278" s="22">
        <f t="shared" si="2536"/>
        <v>0</v>
      </c>
    </row>
    <row r="5279" spans="3:30" x14ac:dyDescent="0.25">
      <c r="E5279" s="11">
        <v>43243.833333333336</v>
      </c>
      <c r="F5279" s="9">
        <v>12987.15</v>
      </c>
      <c r="G5279" s="9">
        <v>12987.15</v>
      </c>
      <c r="H5279" s="9">
        <v>12967.14</v>
      </c>
      <c r="I5279" s="9">
        <v>12977.14</v>
      </c>
      <c r="K5279" s="13">
        <f t="shared" si="2527"/>
        <v>-10.010000000000218</v>
      </c>
      <c r="L5279" s="13">
        <f t="shared" si="2537"/>
        <v>-152.26999999999862</v>
      </c>
      <c r="M5279" s="13">
        <f t="shared" si="2528"/>
        <v>20.010000000000218</v>
      </c>
      <c r="N5279" s="13"/>
      <c r="X5279">
        <f t="shared" si="2530"/>
        <v>10.010000000000218</v>
      </c>
      <c r="Y5279">
        <f t="shared" si="2531"/>
        <v>0</v>
      </c>
      <c r="Z5279">
        <f t="shared" si="2532"/>
        <v>0</v>
      </c>
      <c r="AA5279" s="22">
        <f t="shared" si="2533"/>
        <v>0</v>
      </c>
      <c r="AB5279" s="22">
        <f t="shared" si="2534"/>
        <v>0</v>
      </c>
      <c r="AC5279" s="22">
        <f t="shared" si="2535"/>
        <v>0</v>
      </c>
      <c r="AD5279" s="22">
        <f t="shared" si="2536"/>
        <v>0</v>
      </c>
    </row>
    <row r="5280" spans="3:30" x14ac:dyDescent="0.25">
      <c r="E5280" s="12">
        <v>43243.875</v>
      </c>
      <c r="F5280" s="10">
        <v>12977.39</v>
      </c>
      <c r="G5280" s="10">
        <v>13003.14</v>
      </c>
      <c r="H5280" s="10">
        <v>12975.14</v>
      </c>
      <c r="I5280" s="10">
        <v>13002.64</v>
      </c>
      <c r="K5280" s="13">
        <f t="shared" si="2527"/>
        <v>25.25</v>
      </c>
      <c r="L5280" s="13">
        <f t="shared" si="2537"/>
        <v>-127.01999999999862</v>
      </c>
      <c r="M5280" s="13">
        <f t="shared" si="2528"/>
        <v>28</v>
      </c>
      <c r="N5280" s="13"/>
      <c r="X5280">
        <f t="shared" si="2530"/>
        <v>25.25</v>
      </c>
      <c r="Y5280">
        <f t="shared" si="2531"/>
        <v>0</v>
      </c>
      <c r="Z5280">
        <f t="shared" si="2532"/>
        <v>0</v>
      </c>
      <c r="AA5280" s="22">
        <f t="shared" si="2533"/>
        <v>0</v>
      </c>
      <c r="AB5280" s="22">
        <f t="shared" si="2534"/>
        <v>0</v>
      </c>
      <c r="AC5280" s="22">
        <f t="shared" si="2535"/>
        <v>0</v>
      </c>
      <c r="AD5280" s="22">
        <f t="shared" si="2536"/>
        <v>0</v>
      </c>
    </row>
    <row r="5281" spans="3:30" x14ac:dyDescent="0.25">
      <c r="E5281" s="11">
        <v>43243.916666666664</v>
      </c>
      <c r="F5281" s="9">
        <v>13003.14</v>
      </c>
      <c r="G5281" s="9">
        <v>13015.14</v>
      </c>
      <c r="H5281" s="9">
        <v>13001.64</v>
      </c>
      <c r="I5281" s="9">
        <v>13010.76</v>
      </c>
      <c r="K5281" s="13">
        <f t="shared" si="2527"/>
        <v>7.6200000000008004</v>
      </c>
      <c r="L5281" s="13">
        <f t="shared" si="2537"/>
        <v>-119.39999999999782</v>
      </c>
      <c r="M5281" s="13">
        <f t="shared" si="2528"/>
        <v>13.5</v>
      </c>
      <c r="N5281" s="13"/>
      <c r="X5281">
        <f t="shared" si="2530"/>
        <v>7.6200000000008004</v>
      </c>
      <c r="Y5281">
        <f t="shared" si="2531"/>
        <v>0</v>
      </c>
      <c r="Z5281">
        <f t="shared" si="2532"/>
        <v>0</v>
      </c>
      <c r="AA5281" s="22">
        <f t="shared" si="2533"/>
        <v>0</v>
      </c>
      <c r="AB5281" s="22">
        <f t="shared" si="2534"/>
        <v>0</v>
      </c>
      <c r="AC5281" s="22">
        <f t="shared" si="2535"/>
        <v>0</v>
      </c>
      <c r="AD5281" s="22">
        <f t="shared" si="2536"/>
        <v>0</v>
      </c>
    </row>
    <row r="5282" spans="3:30" hidden="1" x14ac:dyDescent="0.25">
      <c r="E5282" s="12">
        <v>43243.958333333336</v>
      </c>
      <c r="F5282" s="10">
        <v>12994.83</v>
      </c>
      <c r="G5282" s="10">
        <v>12997.33</v>
      </c>
      <c r="H5282" s="10">
        <v>12983.74</v>
      </c>
      <c r="I5282" s="10">
        <v>12996.83</v>
      </c>
    </row>
    <row r="5283" spans="3:30" hidden="1" x14ac:dyDescent="0.25">
      <c r="E5283" s="11">
        <v>43244.041666666664</v>
      </c>
      <c r="F5283" s="9">
        <v>12996.83</v>
      </c>
      <c r="G5283" s="9">
        <v>12999.2</v>
      </c>
      <c r="H5283" s="9">
        <v>12992.06</v>
      </c>
      <c r="I5283" s="9">
        <v>12996.82</v>
      </c>
    </row>
    <row r="5284" spans="3:30" hidden="1" x14ac:dyDescent="0.25">
      <c r="E5284" s="12">
        <v>43244.083333333336</v>
      </c>
      <c r="F5284" s="10">
        <v>12996.22</v>
      </c>
      <c r="G5284" s="10">
        <v>12996.82</v>
      </c>
      <c r="H5284" s="10">
        <v>12986.1</v>
      </c>
      <c r="I5284" s="10">
        <v>12986.1</v>
      </c>
    </row>
    <row r="5285" spans="3:30" hidden="1" x14ac:dyDescent="0.25">
      <c r="E5285" s="11">
        <v>43244.125</v>
      </c>
      <c r="F5285" s="9">
        <v>12986.1</v>
      </c>
      <c r="G5285" s="9">
        <v>12989.67</v>
      </c>
      <c r="H5285" s="9">
        <v>12967.25</v>
      </c>
      <c r="I5285" s="9">
        <v>12978.27</v>
      </c>
    </row>
    <row r="5286" spans="3:30" hidden="1" x14ac:dyDescent="0.25">
      <c r="E5286" s="12">
        <v>43244.166666666664</v>
      </c>
      <c r="F5286" s="10">
        <v>12977.67</v>
      </c>
      <c r="G5286" s="10">
        <v>12980.57</v>
      </c>
      <c r="H5286" s="10">
        <v>12946.01</v>
      </c>
      <c r="I5286" s="10">
        <v>12947.62</v>
      </c>
    </row>
    <row r="5287" spans="3:30" hidden="1" x14ac:dyDescent="0.25">
      <c r="E5287" s="11">
        <v>43244.208333333336</v>
      </c>
      <c r="F5287" s="9">
        <v>12948.22</v>
      </c>
      <c r="G5287" s="9">
        <v>12978.37</v>
      </c>
      <c r="H5287" s="9">
        <v>12948.22</v>
      </c>
      <c r="I5287" s="9">
        <v>12977.18</v>
      </c>
    </row>
    <row r="5288" spans="3:30" hidden="1" x14ac:dyDescent="0.25">
      <c r="E5288" s="12">
        <v>43244.25</v>
      </c>
      <c r="F5288" s="10">
        <v>12978.37</v>
      </c>
      <c r="G5288" s="10">
        <v>12978.37</v>
      </c>
      <c r="H5288" s="10">
        <v>12962.9</v>
      </c>
      <c r="I5288" s="10">
        <v>12967.97</v>
      </c>
    </row>
    <row r="5289" spans="3:30" hidden="1" x14ac:dyDescent="0.25">
      <c r="E5289" s="11">
        <v>43244.291666666664</v>
      </c>
      <c r="F5289" s="9">
        <v>12967.97</v>
      </c>
      <c r="G5289" s="9">
        <v>12973.92</v>
      </c>
      <c r="H5289" s="9">
        <v>12966.86</v>
      </c>
      <c r="I5289" s="9">
        <v>12968.05</v>
      </c>
    </row>
    <row r="5290" spans="3:30" x14ac:dyDescent="0.25">
      <c r="C5290">
        <v>1</v>
      </c>
      <c r="E5290" s="12">
        <v>43244.333333333336</v>
      </c>
      <c r="F5290" s="10">
        <v>12968.05</v>
      </c>
      <c r="G5290" s="10">
        <v>12984.79</v>
      </c>
      <c r="H5290" s="10">
        <v>12966.88</v>
      </c>
      <c r="I5290" s="10">
        <v>12973.1</v>
      </c>
      <c r="K5290" s="13">
        <f t="shared" ref="K5290:K5304" si="2538">I5290-F5290</f>
        <v>5.0500000000010914</v>
      </c>
      <c r="L5290" s="13">
        <v>0</v>
      </c>
      <c r="M5290" s="13">
        <f t="shared" ref="M5290:M5304" si="2539">G5290-H5290</f>
        <v>17.910000000001673</v>
      </c>
      <c r="N5290" s="13">
        <f t="shared" ref="N5290" si="2540">I5304-F5290</f>
        <v>-79.029999999998836</v>
      </c>
      <c r="O5290" s="18">
        <f>IF(K5290*N5290&gt;0,1,0)</f>
        <v>0</v>
      </c>
      <c r="S5290" s="13">
        <f>MAX(G5290:G5306)</f>
        <v>13006.93</v>
      </c>
      <c r="X5290">
        <f t="shared" ref="X5290:X5304" si="2541">ABS(K5290)</f>
        <v>5.0500000000010914</v>
      </c>
      <c r="Y5290">
        <f t="shared" ref="Y5290:Y5304" si="2542">ABS(N5290)</f>
        <v>79.029999999998836</v>
      </c>
      <c r="Z5290">
        <f t="shared" ref="Z5290:Z5304" si="2543">IF(S5290&lt;1000,ABS(S5290),0)</f>
        <v>0</v>
      </c>
      <c r="AA5290" s="22">
        <f t="shared" ref="AA5290:AA5304" si="2544">ABS(P5290)</f>
        <v>0</v>
      </c>
      <c r="AB5290" s="22">
        <f t="shared" ref="AB5290:AB5304" si="2545">ABS(Q5290)</f>
        <v>0</v>
      </c>
      <c r="AC5290" s="22">
        <f t="shared" ref="AC5290:AC5304" si="2546">IF(O5290=1,ABS(P5291),0)</f>
        <v>0</v>
      </c>
      <c r="AD5290" s="22">
        <f t="shared" ref="AD5290:AD5304" si="2547">IF(O5290=0,ABS(Q5291),0)</f>
        <v>0.71521210483653919</v>
      </c>
    </row>
    <row r="5291" spans="3:30" x14ac:dyDescent="0.25">
      <c r="E5291" s="11">
        <v>43244.375</v>
      </c>
      <c r="F5291" s="9">
        <v>12965.79</v>
      </c>
      <c r="G5291" s="9">
        <v>12972.17</v>
      </c>
      <c r="H5291" s="9">
        <v>12923.16</v>
      </c>
      <c r="I5291" s="9">
        <v>12954.59</v>
      </c>
      <c r="K5291" s="13">
        <f t="shared" si="2538"/>
        <v>-11.200000000000728</v>
      </c>
      <c r="L5291" s="13">
        <f t="shared" ref="L5291:L5304" si="2548">L5290+K5291</f>
        <v>-11.200000000000728</v>
      </c>
      <c r="M5291" s="13">
        <f t="shared" si="2539"/>
        <v>49.010000000000218</v>
      </c>
      <c r="N5291" s="13"/>
      <c r="P5291">
        <f>_xlfn.IFS(K5290&lt;0,MIN(L5290:L5304),K5290&gt;0,MAX(L5290:L5304))/S5269</f>
        <v>0.14545618301359697</v>
      </c>
      <c r="Q5291">
        <f>_xlfn.IFS(K5290&lt;0,MAX(L5290:L5304),K5290&gt;0,MIN(L5290:L5304))/S5269</f>
        <v>-0.71521210483653919</v>
      </c>
      <c r="S5291" s="13">
        <f>MIN(H5290:H5306)</f>
        <v>12800.32</v>
      </c>
      <c r="X5291">
        <f t="shared" si="2541"/>
        <v>11.200000000000728</v>
      </c>
      <c r="Y5291">
        <f t="shared" si="2542"/>
        <v>0</v>
      </c>
      <c r="Z5291">
        <f t="shared" si="2543"/>
        <v>0</v>
      </c>
      <c r="AA5291" s="22">
        <f t="shared" si="2544"/>
        <v>0.14545618301359697</v>
      </c>
      <c r="AB5291" s="22">
        <f t="shared" si="2545"/>
        <v>0.71521210483653919</v>
      </c>
      <c r="AC5291" s="22">
        <f t="shared" si="2546"/>
        <v>0</v>
      </c>
      <c r="AD5291" s="22">
        <f t="shared" si="2547"/>
        <v>0</v>
      </c>
    </row>
    <row r="5292" spans="3:30" x14ac:dyDescent="0.25">
      <c r="E5292" s="12">
        <v>43244.416666666664</v>
      </c>
      <c r="F5292" s="10">
        <v>12961.37</v>
      </c>
      <c r="G5292" s="10">
        <v>12995.21</v>
      </c>
      <c r="H5292" s="10">
        <v>12935.73</v>
      </c>
      <c r="I5292" s="10">
        <v>12995.04</v>
      </c>
      <c r="K5292" s="13">
        <f t="shared" si="2538"/>
        <v>33.670000000000073</v>
      </c>
      <c r="L5292" s="13">
        <f t="shared" si="2548"/>
        <v>22.469999999999345</v>
      </c>
      <c r="M5292" s="13">
        <f t="shared" si="2539"/>
        <v>59.479999999999563</v>
      </c>
      <c r="N5292" s="13"/>
      <c r="S5292" s="13">
        <f>S5290-S5291</f>
        <v>206.61000000000058</v>
      </c>
      <c r="X5292">
        <f t="shared" si="2541"/>
        <v>33.670000000000073</v>
      </c>
      <c r="Y5292">
        <f t="shared" si="2542"/>
        <v>0</v>
      </c>
      <c r="Z5292">
        <f t="shared" si="2543"/>
        <v>206.61000000000058</v>
      </c>
      <c r="AA5292" s="22">
        <f t="shared" si="2544"/>
        <v>0</v>
      </c>
      <c r="AB5292" s="22">
        <f t="shared" si="2545"/>
        <v>0</v>
      </c>
      <c r="AC5292" s="22">
        <f t="shared" si="2546"/>
        <v>0</v>
      </c>
      <c r="AD5292" s="22">
        <f t="shared" si="2547"/>
        <v>0</v>
      </c>
    </row>
    <row r="5293" spans="3:30" x14ac:dyDescent="0.25">
      <c r="E5293" s="11">
        <v>43244.458333333336</v>
      </c>
      <c r="F5293" s="9">
        <v>12994.79</v>
      </c>
      <c r="G5293" s="9">
        <v>13005.12</v>
      </c>
      <c r="H5293" s="9">
        <v>12980.21</v>
      </c>
      <c r="I5293" s="9">
        <v>13004.62</v>
      </c>
      <c r="K5293" s="13">
        <f t="shared" si="2538"/>
        <v>9.8299999999999272</v>
      </c>
      <c r="L5293" s="13">
        <f t="shared" si="2548"/>
        <v>32.299999999999272</v>
      </c>
      <c r="M5293" s="13">
        <f t="shared" si="2539"/>
        <v>24.910000000001673</v>
      </c>
      <c r="N5293" s="13"/>
      <c r="X5293">
        <f t="shared" si="2541"/>
        <v>9.8299999999999272</v>
      </c>
      <c r="Y5293">
        <f t="shared" si="2542"/>
        <v>0</v>
      </c>
      <c r="Z5293">
        <f t="shared" si="2543"/>
        <v>0</v>
      </c>
      <c r="AA5293" s="22">
        <f t="shared" si="2544"/>
        <v>0</v>
      </c>
      <c r="AB5293" s="22">
        <f t="shared" si="2545"/>
        <v>0</v>
      </c>
      <c r="AC5293" s="22">
        <f t="shared" si="2546"/>
        <v>0</v>
      </c>
      <c r="AD5293" s="22">
        <f t="shared" si="2547"/>
        <v>0</v>
      </c>
    </row>
    <row r="5294" spans="3:30" x14ac:dyDescent="0.25">
      <c r="E5294" s="12">
        <v>43244.5</v>
      </c>
      <c r="F5294" s="10">
        <v>13005.62</v>
      </c>
      <c r="G5294" s="10">
        <v>13006.93</v>
      </c>
      <c r="H5294" s="10">
        <v>12983.8</v>
      </c>
      <c r="I5294" s="10">
        <v>12997.03</v>
      </c>
      <c r="K5294" s="13">
        <f t="shared" si="2538"/>
        <v>-8.5900000000001455</v>
      </c>
      <c r="L5294" s="13">
        <f t="shared" si="2548"/>
        <v>23.709999999999127</v>
      </c>
      <c r="M5294" s="13">
        <f t="shared" si="2539"/>
        <v>23.130000000001019</v>
      </c>
      <c r="N5294" s="13"/>
      <c r="X5294">
        <f t="shared" si="2541"/>
        <v>8.5900000000001455</v>
      </c>
      <c r="Y5294">
        <f t="shared" si="2542"/>
        <v>0</v>
      </c>
      <c r="Z5294">
        <f t="shared" si="2543"/>
        <v>0</v>
      </c>
      <c r="AA5294" s="22">
        <f t="shared" si="2544"/>
        <v>0</v>
      </c>
      <c r="AB5294" s="22">
        <f t="shared" si="2545"/>
        <v>0</v>
      </c>
      <c r="AC5294" s="22">
        <f t="shared" si="2546"/>
        <v>0</v>
      </c>
      <c r="AD5294" s="22">
        <f t="shared" si="2547"/>
        <v>0</v>
      </c>
    </row>
    <row r="5295" spans="3:30" x14ac:dyDescent="0.25">
      <c r="E5295" s="11">
        <v>43244.541666666664</v>
      </c>
      <c r="F5295" s="9">
        <v>12996.78</v>
      </c>
      <c r="G5295" s="9">
        <v>12998.28</v>
      </c>
      <c r="H5295" s="9">
        <v>12958.6</v>
      </c>
      <c r="I5295" s="9">
        <v>12974.57</v>
      </c>
      <c r="K5295" s="13">
        <f t="shared" si="2538"/>
        <v>-22.210000000000946</v>
      </c>
      <c r="L5295" s="13">
        <f t="shared" si="2548"/>
        <v>1.499999999998181</v>
      </c>
      <c r="M5295" s="13">
        <f t="shared" si="2539"/>
        <v>39.680000000000291</v>
      </c>
      <c r="N5295" s="13"/>
      <c r="X5295">
        <f t="shared" si="2541"/>
        <v>22.210000000000946</v>
      </c>
      <c r="Y5295">
        <f t="shared" si="2542"/>
        <v>0</v>
      </c>
      <c r="Z5295">
        <f t="shared" si="2543"/>
        <v>0</v>
      </c>
      <c r="AA5295" s="22">
        <f t="shared" si="2544"/>
        <v>0</v>
      </c>
      <c r="AB5295" s="22">
        <f t="shared" si="2545"/>
        <v>0</v>
      </c>
      <c r="AC5295" s="22">
        <f t="shared" si="2546"/>
        <v>0</v>
      </c>
      <c r="AD5295" s="22">
        <f t="shared" si="2547"/>
        <v>0</v>
      </c>
    </row>
    <row r="5296" spans="3:30" x14ac:dyDescent="0.25">
      <c r="E5296" s="12">
        <v>43244.583333333336</v>
      </c>
      <c r="F5296" s="10">
        <v>12975.07</v>
      </c>
      <c r="G5296" s="10">
        <v>12977.64</v>
      </c>
      <c r="H5296" s="10">
        <v>12943.58</v>
      </c>
      <c r="I5296" s="10">
        <v>12947.63</v>
      </c>
      <c r="K5296" s="13">
        <f t="shared" si="2538"/>
        <v>-27.440000000000509</v>
      </c>
      <c r="L5296" s="13">
        <f t="shared" si="2548"/>
        <v>-25.940000000002328</v>
      </c>
      <c r="M5296" s="13">
        <f t="shared" si="2539"/>
        <v>34.059999999999491</v>
      </c>
      <c r="N5296" s="13"/>
      <c r="X5296">
        <f t="shared" si="2541"/>
        <v>27.440000000000509</v>
      </c>
      <c r="Y5296">
        <f t="shared" si="2542"/>
        <v>0</v>
      </c>
      <c r="Z5296">
        <f t="shared" si="2543"/>
        <v>0</v>
      </c>
      <c r="AA5296" s="22">
        <f t="shared" si="2544"/>
        <v>0</v>
      </c>
      <c r="AB5296" s="22">
        <f t="shared" si="2545"/>
        <v>0</v>
      </c>
      <c r="AC5296" s="22">
        <f t="shared" si="2546"/>
        <v>0</v>
      </c>
      <c r="AD5296" s="22">
        <f t="shared" si="2547"/>
        <v>0</v>
      </c>
    </row>
    <row r="5297" spans="5:30" x14ac:dyDescent="0.25">
      <c r="E5297" s="11">
        <v>43244.625</v>
      </c>
      <c r="F5297" s="9">
        <v>12947.88</v>
      </c>
      <c r="G5297" s="9">
        <v>12955.16</v>
      </c>
      <c r="H5297" s="9">
        <v>12929.87</v>
      </c>
      <c r="I5297" s="9">
        <v>12936.37</v>
      </c>
      <c r="K5297" s="13">
        <f t="shared" si="2538"/>
        <v>-11.509999999998399</v>
      </c>
      <c r="L5297" s="13">
        <f t="shared" si="2548"/>
        <v>-37.450000000000728</v>
      </c>
      <c r="M5297" s="13">
        <f t="shared" si="2539"/>
        <v>25.289999999999054</v>
      </c>
      <c r="N5297" s="13"/>
      <c r="X5297">
        <f t="shared" si="2541"/>
        <v>11.509999999998399</v>
      </c>
      <c r="Y5297">
        <f t="shared" si="2542"/>
        <v>0</v>
      </c>
      <c r="Z5297">
        <f t="shared" si="2543"/>
        <v>0</v>
      </c>
      <c r="AA5297" s="22">
        <f t="shared" si="2544"/>
        <v>0</v>
      </c>
      <c r="AB5297" s="22">
        <f t="shared" si="2545"/>
        <v>0</v>
      </c>
      <c r="AC5297" s="22">
        <f t="shared" si="2546"/>
        <v>0</v>
      </c>
      <c r="AD5297" s="22">
        <f t="shared" si="2547"/>
        <v>0</v>
      </c>
    </row>
    <row r="5298" spans="5:30" x14ac:dyDescent="0.25">
      <c r="E5298" s="12">
        <v>43244.666666666664</v>
      </c>
      <c r="F5298" s="10">
        <v>12935.86</v>
      </c>
      <c r="G5298" s="10">
        <v>12944.01</v>
      </c>
      <c r="H5298" s="10">
        <v>12860.36</v>
      </c>
      <c r="I5298" s="10">
        <v>12876.65</v>
      </c>
      <c r="K5298" s="13">
        <f t="shared" si="2538"/>
        <v>-59.210000000000946</v>
      </c>
      <c r="L5298" s="13">
        <f t="shared" si="2548"/>
        <v>-96.660000000001673</v>
      </c>
      <c r="M5298" s="13">
        <f t="shared" si="2539"/>
        <v>83.649999999999636</v>
      </c>
      <c r="N5298" s="13"/>
      <c r="X5298">
        <f t="shared" si="2541"/>
        <v>59.210000000000946</v>
      </c>
      <c r="Y5298">
        <f t="shared" si="2542"/>
        <v>0</v>
      </c>
      <c r="Z5298">
        <f t="shared" si="2543"/>
        <v>0</v>
      </c>
      <c r="AA5298" s="22">
        <f t="shared" si="2544"/>
        <v>0</v>
      </c>
      <c r="AB5298" s="22">
        <f t="shared" si="2545"/>
        <v>0</v>
      </c>
      <c r="AC5298" s="22">
        <f t="shared" si="2546"/>
        <v>0</v>
      </c>
      <c r="AD5298" s="22">
        <f t="shared" si="2547"/>
        <v>0</v>
      </c>
    </row>
    <row r="5299" spans="5:30" x14ac:dyDescent="0.25">
      <c r="E5299" s="11">
        <v>43244.708333333336</v>
      </c>
      <c r="F5299" s="9">
        <v>12875.9</v>
      </c>
      <c r="G5299" s="9">
        <v>12886.3</v>
      </c>
      <c r="H5299" s="9">
        <v>12800.32</v>
      </c>
      <c r="I5299" s="9">
        <v>12813.74</v>
      </c>
      <c r="K5299" s="13">
        <f t="shared" si="2538"/>
        <v>-62.159999999999854</v>
      </c>
      <c r="L5299" s="13">
        <f t="shared" si="2548"/>
        <v>-158.82000000000153</v>
      </c>
      <c r="M5299" s="13">
        <f t="shared" si="2539"/>
        <v>85.979999999999563</v>
      </c>
      <c r="N5299" s="13"/>
      <c r="X5299">
        <f t="shared" si="2541"/>
        <v>62.159999999999854</v>
      </c>
      <c r="Y5299">
        <f t="shared" si="2542"/>
        <v>0</v>
      </c>
      <c r="Z5299">
        <f t="shared" si="2543"/>
        <v>0</v>
      </c>
      <c r="AA5299" s="22">
        <f t="shared" si="2544"/>
        <v>0</v>
      </c>
      <c r="AB5299" s="22">
        <f t="shared" si="2545"/>
        <v>0</v>
      </c>
      <c r="AC5299" s="22">
        <f t="shared" si="2546"/>
        <v>0</v>
      </c>
      <c r="AD5299" s="22">
        <f t="shared" si="2547"/>
        <v>0</v>
      </c>
    </row>
    <row r="5300" spans="5:30" x14ac:dyDescent="0.25">
      <c r="E5300" s="12">
        <v>43244.75</v>
      </c>
      <c r="F5300" s="10">
        <v>12813.49</v>
      </c>
      <c r="G5300" s="10">
        <v>12860.74</v>
      </c>
      <c r="H5300" s="10">
        <v>12803.66</v>
      </c>
      <c r="I5300" s="10">
        <v>12858.59</v>
      </c>
      <c r="K5300" s="13">
        <f t="shared" si="2538"/>
        <v>45.100000000000364</v>
      </c>
      <c r="L5300" s="13">
        <f t="shared" si="2548"/>
        <v>-113.72000000000116</v>
      </c>
      <c r="M5300" s="13">
        <f t="shared" si="2539"/>
        <v>57.079999999999927</v>
      </c>
      <c r="N5300" s="13"/>
      <c r="X5300">
        <f t="shared" si="2541"/>
        <v>45.100000000000364</v>
      </c>
      <c r="Y5300">
        <f t="shared" si="2542"/>
        <v>0</v>
      </c>
      <c r="Z5300">
        <f t="shared" si="2543"/>
        <v>0</v>
      </c>
      <c r="AA5300" s="22">
        <f t="shared" si="2544"/>
        <v>0</v>
      </c>
      <c r="AB5300" s="22">
        <f t="shared" si="2545"/>
        <v>0</v>
      </c>
      <c r="AC5300" s="22">
        <f t="shared" si="2546"/>
        <v>0</v>
      </c>
      <c r="AD5300" s="22">
        <f t="shared" si="2547"/>
        <v>0</v>
      </c>
    </row>
    <row r="5301" spans="5:30" x14ac:dyDescent="0.25">
      <c r="E5301" s="11">
        <v>43244.791666666664</v>
      </c>
      <c r="F5301" s="9">
        <v>12857.84</v>
      </c>
      <c r="G5301" s="9">
        <v>12875.77</v>
      </c>
      <c r="H5301" s="9">
        <v>12856.62</v>
      </c>
      <c r="I5301" s="9">
        <v>12868.51</v>
      </c>
      <c r="K5301" s="13">
        <f t="shared" si="2538"/>
        <v>10.670000000000073</v>
      </c>
      <c r="L5301" s="13">
        <f t="shared" si="2548"/>
        <v>-103.05000000000109</v>
      </c>
      <c r="M5301" s="13">
        <f t="shared" si="2539"/>
        <v>19.149999999999636</v>
      </c>
      <c r="N5301" s="13"/>
      <c r="X5301">
        <f t="shared" si="2541"/>
        <v>10.670000000000073</v>
      </c>
      <c r="Y5301">
        <f t="shared" si="2542"/>
        <v>0</v>
      </c>
      <c r="Z5301">
        <f t="shared" si="2543"/>
        <v>0</v>
      </c>
      <c r="AA5301" s="22">
        <f t="shared" si="2544"/>
        <v>0</v>
      </c>
      <c r="AB5301" s="22">
        <f t="shared" si="2545"/>
        <v>0</v>
      </c>
      <c r="AC5301" s="22">
        <f t="shared" si="2546"/>
        <v>0</v>
      </c>
      <c r="AD5301" s="22">
        <f t="shared" si="2547"/>
        <v>0</v>
      </c>
    </row>
    <row r="5302" spans="5:30" x14ac:dyDescent="0.25">
      <c r="E5302" s="12">
        <v>43244.833333333336</v>
      </c>
      <c r="F5302" s="10">
        <v>12868.26</v>
      </c>
      <c r="G5302" s="10">
        <v>12880.01</v>
      </c>
      <c r="H5302" s="10">
        <v>12868.01</v>
      </c>
      <c r="I5302" s="10">
        <v>12877.51</v>
      </c>
      <c r="K5302" s="13">
        <f t="shared" si="2538"/>
        <v>9.25</v>
      </c>
      <c r="L5302" s="13">
        <f t="shared" si="2548"/>
        <v>-93.800000000001091</v>
      </c>
      <c r="M5302" s="13">
        <f t="shared" si="2539"/>
        <v>12</v>
      </c>
      <c r="N5302" s="13"/>
      <c r="X5302">
        <f t="shared" si="2541"/>
        <v>9.25</v>
      </c>
      <c r="Y5302">
        <f t="shared" si="2542"/>
        <v>0</v>
      </c>
      <c r="Z5302">
        <f t="shared" si="2543"/>
        <v>0</v>
      </c>
      <c r="AA5302" s="22">
        <f t="shared" si="2544"/>
        <v>0</v>
      </c>
      <c r="AB5302" s="22">
        <f t="shared" si="2545"/>
        <v>0</v>
      </c>
      <c r="AC5302" s="22">
        <f t="shared" si="2546"/>
        <v>0</v>
      </c>
      <c r="AD5302" s="22">
        <f t="shared" si="2547"/>
        <v>0</v>
      </c>
    </row>
    <row r="5303" spans="5:30" x14ac:dyDescent="0.25">
      <c r="E5303" s="11">
        <v>43244.875</v>
      </c>
      <c r="F5303" s="9">
        <v>12877.76</v>
      </c>
      <c r="G5303" s="9">
        <v>12883.01</v>
      </c>
      <c r="H5303" s="9">
        <v>12872.25</v>
      </c>
      <c r="I5303" s="9">
        <v>12878</v>
      </c>
      <c r="K5303" s="13">
        <f t="shared" si="2538"/>
        <v>0.23999999999978172</v>
      </c>
      <c r="L5303" s="13">
        <f t="shared" si="2548"/>
        <v>-93.56000000000131</v>
      </c>
      <c r="M5303" s="13">
        <f t="shared" si="2539"/>
        <v>10.760000000000218</v>
      </c>
      <c r="N5303" s="13"/>
      <c r="X5303">
        <f t="shared" si="2541"/>
        <v>0.23999999999978172</v>
      </c>
      <c r="Y5303">
        <f t="shared" si="2542"/>
        <v>0</v>
      </c>
      <c r="Z5303">
        <f t="shared" si="2543"/>
        <v>0</v>
      </c>
      <c r="AA5303" s="22">
        <f t="shared" si="2544"/>
        <v>0</v>
      </c>
      <c r="AB5303" s="22">
        <f t="shared" si="2545"/>
        <v>0</v>
      </c>
      <c r="AC5303" s="22">
        <f t="shared" si="2546"/>
        <v>0</v>
      </c>
      <c r="AD5303" s="22">
        <f t="shared" si="2547"/>
        <v>0</v>
      </c>
    </row>
    <row r="5304" spans="5:30" x14ac:dyDescent="0.25">
      <c r="E5304" s="12">
        <v>43244.916666666664</v>
      </c>
      <c r="F5304" s="10">
        <v>12877.25</v>
      </c>
      <c r="G5304" s="10">
        <v>12889.25</v>
      </c>
      <c r="H5304" s="10">
        <v>12874.25</v>
      </c>
      <c r="I5304" s="10">
        <v>12889.02</v>
      </c>
      <c r="K5304" s="13">
        <f t="shared" si="2538"/>
        <v>11.770000000000437</v>
      </c>
      <c r="L5304" s="13">
        <f t="shared" si="2548"/>
        <v>-81.790000000000873</v>
      </c>
      <c r="M5304" s="13">
        <f t="shared" si="2539"/>
        <v>15</v>
      </c>
      <c r="N5304" s="13"/>
      <c r="X5304">
        <f t="shared" si="2541"/>
        <v>11.770000000000437</v>
      </c>
      <c r="Y5304">
        <f t="shared" si="2542"/>
        <v>0</v>
      </c>
      <c r="Z5304">
        <f t="shared" si="2543"/>
        <v>0</v>
      </c>
      <c r="AA5304" s="22">
        <f t="shared" si="2544"/>
        <v>0</v>
      </c>
      <c r="AB5304" s="22">
        <f t="shared" si="2545"/>
        <v>0</v>
      </c>
      <c r="AC5304" s="22">
        <f t="shared" si="2546"/>
        <v>0</v>
      </c>
      <c r="AD5304" s="22">
        <f t="shared" si="2547"/>
        <v>0</v>
      </c>
    </row>
    <row r="5305" spans="5:30" hidden="1" x14ac:dyDescent="0.25">
      <c r="E5305" s="11">
        <v>43244.958333333336</v>
      </c>
      <c r="F5305" s="9">
        <v>12887.9</v>
      </c>
      <c r="G5305" s="9">
        <v>12888.94</v>
      </c>
      <c r="H5305" s="9">
        <v>12884.21</v>
      </c>
      <c r="I5305" s="9">
        <v>12888.94</v>
      </c>
    </row>
    <row r="5306" spans="5:30" hidden="1" x14ac:dyDescent="0.25">
      <c r="E5306" s="12">
        <v>43245.041666666664</v>
      </c>
      <c r="F5306" s="10">
        <v>12887.76</v>
      </c>
      <c r="G5306" s="10">
        <v>12895.84</v>
      </c>
      <c r="H5306" s="10">
        <v>12885.39</v>
      </c>
      <c r="I5306" s="10">
        <v>12888.61</v>
      </c>
    </row>
    <row r="5307" spans="5:30" hidden="1" x14ac:dyDescent="0.25">
      <c r="E5307" s="11">
        <v>43245.083333333336</v>
      </c>
      <c r="F5307" s="9">
        <v>12889.2</v>
      </c>
      <c r="G5307" s="9">
        <v>12906.56</v>
      </c>
      <c r="H5307" s="9">
        <v>12888.6</v>
      </c>
      <c r="I5307" s="9">
        <v>12905.37</v>
      </c>
    </row>
    <row r="5308" spans="5:30" hidden="1" x14ac:dyDescent="0.25">
      <c r="E5308" s="12">
        <v>43245.125</v>
      </c>
      <c r="F5308" s="10">
        <v>12906.55</v>
      </c>
      <c r="G5308" s="10">
        <v>12919.37</v>
      </c>
      <c r="H5308" s="10">
        <v>12902.51</v>
      </c>
      <c r="I5308" s="10">
        <v>12914.64</v>
      </c>
    </row>
    <row r="5309" spans="5:30" hidden="1" x14ac:dyDescent="0.25">
      <c r="E5309" s="11">
        <v>43245.166666666664</v>
      </c>
      <c r="F5309" s="9">
        <v>12914.67</v>
      </c>
      <c r="G5309" s="9">
        <v>12940.99</v>
      </c>
      <c r="H5309" s="9">
        <v>12911.13</v>
      </c>
      <c r="I5309" s="9">
        <v>12929.26</v>
      </c>
    </row>
    <row r="5310" spans="5:30" hidden="1" x14ac:dyDescent="0.25">
      <c r="E5310" s="12">
        <v>43245.208333333336</v>
      </c>
      <c r="F5310" s="10">
        <v>12930.44</v>
      </c>
      <c r="G5310" s="10">
        <v>12931.62</v>
      </c>
      <c r="H5310" s="10">
        <v>12922.53</v>
      </c>
      <c r="I5310" s="10">
        <v>12923.71</v>
      </c>
    </row>
    <row r="5311" spans="5:30" hidden="1" x14ac:dyDescent="0.25">
      <c r="E5311" s="11">
        <v>43245.25</v>
      </c>
      <c r="F5311" s="9">
        <v>12924.3</v>
      </c>
      <c r="G5311" s="9">
        <v>12933.99</v>
      </c>
      <c r="H5311" s="9">
        <v>12922.21</v>
      </c>
      <c r="I5311" s="9">
        <v>12927.08</v>
      </c>
    </row>
    <row r="5312" spans="5:30" hidden="1" x14ac:dyDescent="0.25">
      <c r="E5312" s="12">
        <v>43245.291666666664</v>
      </c>
      <c r="F5312" s="10">
        <v>12925.9</v>
      </c>
      <c r="G5312" s="10">
        <v>12928.23</v>
      </c>
      <c r="H5312" s="10">
        <v>12919.96</v>
      </c>
      <c r="I5312" s="10">
        <v>12921.59</v>
      </c>
    </row>
    <row r="5313" spans="3:30" x14ac:dyDescent="0.25">
      <c r="C5313">
        <v>1</v>
      </c>
      <c r="E5313" s="11">
        <v>43245.333333333336</v>
      </c>
      <c r="F5313" s="9">
        <v>12921.59</v>
      </c>
      <c r="G5313" s="9">
        <v>12924.32</v>
      </c>
      <c r="H5313" s="9">
        <v>12916.21</v>
      </c>
      <c r="I5313" s="9">
        <v>12920.9</v>
      </c>
      <c r="K5313" s="13">
        <f t="shared" ref="K5313:K5327" si="2549">I5313-F5313</f>
        <v>-0.69000000000050932</v>
      </c>
      <c r="L5313" s="13">
        <v>0</v>
      </c>
      <c r="M5313" s="13">
        <f t="shared" ref="M5313:M5327" si="2550">G5313-H5313</f>
        <v>8.1100000000005821</v>
      </c>
      <c r="N5313" s="13">
        <f t="shared" ref="N5313" si="2551">I5327-F5313</f>
        <v>9.5300000000006548</v>
      </c>
      <c r="O5313" s="18">
        <f>IF(K5313*N5313&gt;0,1,0)</f>
        <v>0</v>
      </c>
      <c r="S5313" s="13">
        <f>MAX(G5313:G5329)</f>
        <v>13000.74</v>
      </c>
      <c r="X5313">
        <f t="shared" ref="X5313:X5327" si="2552">ABS(K5313)</f>
        <v>0.69000000000050932</v>
      </c>
      <c r="Y5313">
        <f t="shared" ref="Y5313:Y5327" si="2553">ABS(N5313)</f>
        <v>9.5300000000006548</v>
      </c>
      <c r="Z5313">
        <f t="shared" ref="Z5313:Z5327" si="2554">IF(S5313&lt;1000,ABS(S5313),0)</f>
        <v>0</v>
      </c>
      <c r="AA5313" s="22">
        <f t="shared" ref="AA5313:AA5327" si="2555">ABS(P5313)</f>
        <v>0</v>
      </c>
      <c r="AB5313" s="22">
        <f t="shared" ref="AB5313:AB5327" si="2556">ABS(Q5313)</f>
        <v>0</v>
      </c>
      <c r="AC5313" s="22">
        <f t="shared" ref="AC5313:AC5327" si="2557">IF(O5313=1,ABS(P5314),0)</f>
        <v>0</v>
      </c>
      <c r="AD5313" s="22">
        <f t="shared" ref="AD5313:AD5327" si="2558">IF(O5313=0,ABS(Q5314),0)</f>
        <v>0.34069018924544331</v>
      </c>
    </row>
    <row r="5314" spans="3:30" x14ac:dyDescent="0.25">
      <c r="E5314" s="12">
        <v>43245.375</v>
      </c>
      <c r="F5314" s="10">
        <v>12927.21</v>
      </c>
      <c r="G5314" s="10">
        <v>12927.59</v>
      </c>
      <c r="H5314" s="10">
        <v>12907.04</v>
      </c>
      <c r="I5314" s="10">
        <v>12911.03</v>
      </c>
      <c r="K5314" s="13">
        <f t="shared" si="2549"/>
        <v>-16.179999999998472</v>
      </c>
      <c r="L5314" s="13">
        <f t="shared" ref="L5314:L5327" si="2559">L5313+K5314</f>
        <v>-16.179999999998472</v>
      </c>
      <c r="M5314" s="13">
        <f t="shared" si="2550"/>
        <v>20.549999999999272</v>
      </c>
      <c r="N5314" s="13"/>
      <c r="P5314">
        <f>_xlfn.IFS(K5313&lt;0,MIN(L5313:L5327),K5313&gt;0,MAX(L5313:L5327))/S5292</f>
        <v>-0.22002807221333517</v>
      </c>
      <c r="Q5314">
        <f>_xlfn.IFS(K5313&lt;0,MAX(L5313:L5327),K5313&gt;0,MIN(L5313:L5327))/S5292</f>
        <v>0.34069018924544331</v>
      </c>
      <c r="S5314" s="13">
        <f>MIN(H5313:H5329)</f>
        <v>12851.43</v>
      </c>
      <c r="X5314">
        <f t="shared" si="2552"/>
        <v>16.179999999998472</v>
      </c>
      <c r="Y5314">
        <f t="shared" si="2553"/>
        <v>0</v>
      </c>
      <c r="Z5314">
        <f t="shared" si="2554"/>
        <v>0</v>
      </c>
      <c r="AA5314" s="22">
        <f t="shared" si="2555"/>
        <v>0.22002807221333517</v>
      </c>
      <c r="AB5314" s="22">
        <f t="shared" si="2556"/>
        <v>0.34069018924544331</v>
      </c>
      <c r="AC5314" s="22">
        <f t="shared" si="2557"/>
        <v>0</v>
      </c>
      <c r="AD5314" s="22">
        <f t="shared" si="2558"/>
        <v>0</v>
      </c>
    </row>
    <row r="5315" spans="3:30" x14ac:dyDescent="0.25">
      <c r="E5315" s="11">
        <v>43245.416666666664</v>
      </c>
      <c r="F5315" s="9">
        <v>12911.06</v>
      </c>
      <c r="G5315" s="9">
        <v>12944.83</v>
      </c>
      <c r="H5315" s="9">
        <v>12903.33</v>
      </c>
      <c r="I5315" s="9">
        <v>12925.8</v>
      </c>
      <c r="K5315" s="13">
        <f t="shared" si="2549"/>
        <v>14.739999999999782</v>
      </c>
      <c r="L5315" s="13">
        <f t="shared" si="2559"/>
        <v>-1.4399999999986903</v>
      </c>
      <c r="M5315" s="13">
        <f t="shared" si="2550"/>
        <v>41.5</v>
      </c>
      <c r="N5315" s="13"/>
      <c r="S5315" s="13">
        <f>S5313-S5314</f>
        <v>149.30999999999949</v>
      </c>
      <c r="X5315">
        <f t="shared" si="2552"/>
        <v>14.739999999999782</v>
      </c>
      <c r="Y5315">
        <f t="shared" si="2553"/>
        <v>0</v>
      </c>
      <c r="Z5315">
        <f t="shared" si="2554"/>
        <v>149.30999999999949</v>
      </c>
      <c r="AA5315" s="22">
        <f t="shared" si="2555"/>
        <v>0</v>
      </c>
      <c r="AB5315" s="22">
        <f t="shared" si="2556"/>
        <v>0</v>
      </c>
      <c r="AC5315" s="22">
        <f t="shared" si="2557"/>
        <v>0</v>
      </c>
      <c r="AD5315" s="22">
        <f t="shared" si="2558"/>
        <v>0</v>
      </c>
    </row>
    <row r="5316" spans="3:30" x14ac:dyDescent="0.25">
      <c r="E5316" s="12">
        <v>43245.458333333336</v>
      </c>
      <c r="F5316" s="10">
        <v>12925.3</v>
      </c>
      <c r="G5316" s="10">
        <v>12985.86</v>
      </c>
      <c r="H5316" s="10">
        <v>12912.96</v>
      </c>
      <c r="I5316" s="10">
        <v>12972.14</v>
      </c>
      <c r="K5316" s="13">
        <f t="shared" si="2549"/>
        <v>46.840000000000146</v>
      </c>
      <c r="L5316" s="13">
        <f t="shared" si="2559"/>
        <v>45.400000000001455</v>
      </c>
      <c r="M5316" s="13">
        <f t="shared" si="2550"/>
        <v>72.900000000001455</v>
      </c>
      <c r="N5316" s="13"/>
      <c r="X5316">
        <f t="shared" si="2552"/>
        <v>46.840000000000146</v>
      </c>
      <c r="Y5316">
        <f t="shared" si="2553"/>
        <v>0</v>
      </c>
      <c r="Z5316">
        <f t="shared" si="2554"/>
        <v>0</v>
      </c>
      <c r="AA5316" s="22">
        <f t="shared" si="2555"/>
        <v>0</v>
      </c>
      <c r="AB5316" s="22">
        <f t="shared" si="2556"/>
        <v>0</v>
      </c>
      <c r="AC5316" s="22">
        <f t="shared" si="2557"/>
        <v>0</v>
      </c>
      <c r="AD5316" s="22">
        <f t="shared" si="2558"/>
        <v>0</v>
      </c>
    </row>
    <row r="5317" spans="3:30" x14ac:dyDescent="0.25">
      <c r="E5317" s="11">
        <v>43245.5</v>
      </c>
      <c r="F5317" s="9">
        <v>12972.64</v>
      </c>
      <c r="G5317" s="9">
        <v>13000.74</v>
      </c>
      <c r="H5317" s="9">
        <v>12971.36</v>
      </c>
      <c r="I5317" s="9">
        <v>12997.63</v>
      </c>
      <c r="K5317" s="13">
        <f t="shared" si="2549"/>
        <v>24.989999999999782</v>
      </c>
      <c r="L5317" s="13">
        <f t="shared" si="2559"/>
        <v>70.390000000001237</v>
      </c>
      <c r="M5317" s="13">
        <f t="shared" si="2550"/>
        <v>29.3799999999992</v>
      </c>
      <c r="N5317" s="13"/>
      <c r="X5317">
        <f t="shared" si="2552"/>
        <v>24.989999999999782</v>
      </c>
      <c r="Y5317">
        <f t="shared" si="2553"/>
        <v>0</v>
      </c>
      <c r="Z5317">
        <f t="shared" si="2554"/>
        <v>0</v>
      </c>
      <c r="AA5317" s="22">
        <f t="shared" si="2555"/>
        <v>0</v>
      </c>
      <c r="AB5317" s="22">
        <f t="shared" si="2556"/>
        <v>0</v>
      </c>
      <c r="AC5317" s="22">
        <f t="shared" si="2557"/>
        <v>0</v>
      </c>
      <c r="AD5317" s="22">
        <f t="shared" si="2558"/>
        <v>0</v>
      </c>
    </row>
    <row r="5318" spans="3:30" x14ac:dyDescent="0.25">
      <c r="E5318" s="12">
        <v>43245.541666666664</v>
      </c>
      <c r="F5318" s="10">
        <v>12997.38</v>
      </c>
      <c r="G5318" s="10">
        <v>12998.88</v>
      </c>
      <c r="H5318" s="10">
        <v>12975.04</v>
      </c>
      <c r="I5318" s="10">
        <v>12978.52</v>
      </c>
      <c r="K5318" s="13">
        <f t="shared" si="2549"/>
        <v>-18.859999999998763</v>
      </c>
      <c r="L5318" s="13">
        <f t="shared" si="2559"/>
        <v>51.530000000002474</v>
      </c>
      <c r="M5318" s="13">
        <f t="shared" si="2550"/>
        <v>23.839999999998327</v>
      </c>
      <c r="N5318" s="13"/>
      <c r="X5318">
        <f t="shared" si="2552"/>
        <v>18.859999999998763</v>
      </c>
      <c r="Y5318">
        <f t="shared" si="2553"/>
        <v>0</v>
      </c>
      <c r="Z5318">
        <f t="shared" si="2554"/>
        <v>0</v>
      </c>
      <c r="AA5318" s="22">
        <f t="shared" si="2555"/>
        <v>0</v>
      </c>
      <c r="AB5318" s="22">
        <f t="shared" si="2556"/>
        <v>0</v>
      </c>
      <c r="AC5318" s="22">
        <f t="shared" si="2557"/>
        <v>0</v>
      </c>
      <c r="AD5318" s="22">
        <f t="shared" si="2558"/>
        <v>0</v>
      </c>
    </row>
    <row r="5319" spans="3:30" x14ac:dyDescent="0.25">
      <c r="E5319" s="11">
        <v>43245.583333333336</v>
      </c>
      <c r="F5319" s="9">
        <v>12978.77</v>
      </c>
      <c r="G5319" s="9">
        <v>12995.74</v>
      </c>
      <c r="H5319" s="9">
        <v>12943.39</v>
      </c>
      <c r="I5319" s="9">
        <v>12956.26</v>
      </c>
      <c r="K5319" s="13">
        <f t="shared" si="2549"/>
        <v>-22.510000000000218</v>
      </c>
      <c r="L5319" s="13">
        <f t="shared" si="2559"/>
        <v>29.020000000002256</v>
      </c>
      <c r="M5319" s="13">
        <f t="shared" si="2550"/>
        <v>52.350000000000364</v>
      </c>
      <c r="N5319" s="13"/>
      <c r="X5319">
        <f t="shared" si="2552"/>
        <v>22.510000000000218</v>
      </c>
      <c r="Y5319">
        <f t="shared" si="2553"/>
        <v>0</v>
      </c>
      <c r="Z5319">
        <f t="shared" si="2554"/>
        <v>0</v>
      </c>
      <c r="AA5319" s="22">
        <f t="shared" si="2555"/>
        <v>0</v>
      </c>
      <c r="AB5319" s="22">
        <f t="shared" si="2556"/>
        <v>0</v>
      </c>
      <c r="AC5319" s="22">
        <f t="shared" si="2557"/>
        <v>0</v>
      </c>
      <c r="AD5319" s="22">
        <f t="shared" si="2558"/>
        <v>0</v>
      </c>
    </row>
    <row r="5320" spans="3:30" x14ac:dyDescent="0.25">
      <c r="E5320" s="12">
        <v>43245.625</v>
      </c>
      <c r="F5320" s="10">
        <v>12956.76</v>
      </c>
      <c r="G5320" s="10">
        <v>12969.29</v>
      </c>
      <c r="H5320" s="10">
        <v>12924.12</v>
      </c>
      <c r="I5320" s="10">
        <v>12928.05</v>
      </c>
      <c r="K5320" s="13">
        <f t="shared" si="2549"/>
        <v>-28.710000000000946</v>
      </c>
      <c r="L5320" s="13">
        <f t="shared" si="2559"/>
        <v>0.31000000000130967</v>
      </c>
      <c r="M5320" s="13">
        <f t="shared" si="2550"/>
        <v>45.170000000000073</v>
      </c>
      <c r="N5320" s="13"/>
      <c r="X5320">
        <f t="shared" si="2552"/>
        <v>28.710000000000946</v>
      </c>
      <c r="Y5320">
        <f t="shared" si="2553"/>
        <v>0</v>
      </c>
      <c r="Z5320">
        <f t="shared" si="2554"/>
        <v>0</v>
      </c>
      <c r="AA5320" s="22">
        <f t="shared" si="2555"/>
        <v>0</v>
      </c>
      <c r="AB5320" s="22">
        <f t="shared" si="2556"/>
        <v>0</v>
      </c>
      <c r="AC5320" s="22">
        <f t="shared" si="2557"/>
        <v>0</v>
      </c>
      <c r="AD5320" s="22">
        <f t="shared" si="2558"/>
        <v>0</v>
      </c>
    </row>
    <row r="5321" spans="3:30" x14ac:dyDescent="0.25">
      <c r="E5321" s="11">
        <v>43245.666666666664</v>
      </c>
      <c r="F5321" s="9">
        <v>12927.55</v>
      </c>
      <c r="G5321" s="9">
        <v>12936.41</v>
      </c>
      <c r="H5321" s="9">
        <v>12851.43</v>
      </c>
      <c r="I5321" s="9">
        <v>12881.78</v>
      </c>
      <c r="K5321" s="13">
        <f t="shared" si="2549"/>
        <v>-45.769999999998618</v>
      </c>
      <c r="L5321" s="13">
        <f t="shared" si="2559"/>
        <v>-45.459999999997308</v>
      </c>
      <c r="M5321" s="13">
        <f t="shared" si="2550"/>
        <v>84.979999999999563</v>
      </c>
      <c r="N5321" s="13"/>
      <c r="X5321">
        <f t="shared" si="2552"/>
        <v>45.769999999998618</v>
      </c>
      <c r="Y5321">
        <f t="shared" si="2553"/>
        <v>0</v>
      </c>
      <c r="Z5321">
        <f t="shared" si="2554"/>
        <v>0</v>
      </c>
      <c r="AA5321" s="22">
        <f t="shared" si="2555"/>
        <v>0</v>
      </c>
      <c r="AB5321" s="22">
        <f t="shared" si="2556"/>
        <v>0</v>
      </c>
      <c r="AC5321" s="22">
        <f t="shared" si="2557"/>
        <v>0</v>
      </c>
      <c r="AD5321" s="22">
        <f t="shared" si="2558"/>
        <v>0</v>
      </c>
    </row>
    <row r="5322" spans="3:30" x14ac:dyDescent="0.25">
      <c r="E5322" s="12">
        <v>43245.708333333336</v>
      </c>
      <c r="F5322" s="10">
        <v>12877.04</v>
      </c>
      <c r="G5322" s="10">
        <v>12908.03</v>
      </c>
      <c r="H5322" s="10">
        <v>12867.02</v>
      </c>
      <c r="I5322" s="10">
        <v>12893.35</v>
      </c>
      <c r="K5322" s="13">
        <f t="shared" si="2549"/>
        <v>16.309999999999491</v>
      </c>
      <c r="L5322" s="13">
        <f t="shared" si="2559"/>
        <v>-29.149999999997817</v>
      </c>
      <c r="M5322" s="13">
        <f t="shared" si="2550"/>
        <v>41.010000000000218</v>
      </c>
      <c r="N5322" s="13"/>
      <c r="X5322">
        <f t="shared" si="2552"/>
        <v>16.309999999999491</v>
      </c>
      <c r="Y5322">
        <f t="shared" si="2553"/>
        <v>0</v>
      </c>
      <c r="Z5322">
        <f t="shared" si="2554"/>
        <v>0</v>
      </c>
      <c r="AA5322" s="22">
        <f t="shared" si="2555"/>
        <v>0</v>
      </c>
      <c r="AB5322" s="22">
        <f t="shared" si="2556"/>
        <v>0</v>
      </c>
      <c r="AC5322" s="22">
        <f t="shared" si="2557"/>
        <v>0</v>
      </c>
      <c r="AD5322" s="22">
        <f t="shared" si="2558"/>
        <v>0</v>
      </c>
    </row>
    <row r="5323" spans="3:30" x14ac:dyDescent="0.25">
      <c r="E5323" s="11">
        <v>43245.75</v>
      </c>
      <c r="F5323" s="9">
        <v>12893.6</v>
      </c>
      <c r="G5323" s="9">
        <v>12948.04</v>
      </c>
      <c r="H5323" s="9">
        <v>12889.31</v>
      </c>
      <c r="I5323" s="9">
        <v>12938.62</v>
      </c>
      <c r="K5323" s="13">
        <f t="shared" si="2549"/>
        <v>45.020000000000437</v>
      </c>
      <c r="L5323" s="13">
        <f t="shared" si="2559"/>
        <v>15.870000000002619</v>
      </c>
      <c r="M5323" s="13">
        <f t="shared" si="2550"/>
        <v>58.730000000001382</v>
      </c>
      <c r="N5323" s="13"/>
      <c r="X5323">
        <f t="shared" si="2552"/>
        <v>45.020000000000437</v>
      </c>
      <c r="Y5323">
        <f t="shared" si="2553"/>
        <v>0</v>
      </c>
      <c r="Z5323">
        <f t="shared" si="2554"/>
        <v>0</v>
      </c>
      <c r="AA5323" s="22">
        <f t="shared" si="2555"/>
        <v>0</v>
      </c>
      <c r="AB5323" s="22">
        <f t="shared" si="2556"/>
        <v>0</v>
      </c>
      <c r="AC5323" s="22">
        <f t="shared" si="2557"/>
        <v>0</v>
      </c>
      <c r="AD5323" s="22">
        <f t="shared" si="2558"/>
        <v>0</v>
      </c>
    </row>
    <row r="5324" spans="3:30" x14ac:dyDescent="0.25">
      <c r="E5324" s="12">
        <v>43245.791666666664</v>
      </c>
      <c r="F5324" s="10">
        <v>12938.37</v>
      </c>
      <c r="G5324" s="10">
        <v>12939.87</v>
      </c>
      <c r="H5324" s="10">
        <v>12917.31</v>
      </c>
      <c r="I5324" s="10">
        <v>12925.62</v>
      </c>
      <c r="K5324" s="13">
        <f t="shared" si="2549"/>
        <v>-12.75</v>
      </c>
      <c r="L5324" s="13">
        <f t="shared" si="2559"/>
        <v>3.1200000000026193</v>
      </c>
      <c r="M5324" s="13">
        <f t="shared" si="2550"/>
        <v>22.56000000000131</v>
      </c>
      <c r="N5324" s="13"/>
      <c r="X5324">
        <f t="shared" si="2552"/>
        <v>12.75</v>
      </c>
      <c r="Y5324">
        <f t="shared" si="2553"/>
        <v>0</v>
      </c>
      <c r="Z5324">
        <f t="shared" si="2554"/>
        <v>0</v>
      </c>
      <c r="AA5324" s="22">
        <f t="shared" si="2555"/>
        <v>0</v>
      </c>
      <c r="AB5324" s="22">
        <f t="shared" si="2556"/>
        <v>0</v>
      </c>
      <c r="AC5324" s="22">
        <f t="shared" si="2557"/>
        <v>0</v>
      </c>
      <c r="AD5324" s="22">
        <f t="shared" si="2558"/>
        <v>0</v>
      </c>
    </row>
    <row r="5325" spans="3:30" x14ac:dyDescent="0.25">
      <c r="E5325" s="11">
        <v>43245.833333333336</v>
      </c>
      <c r="F5325" s="9">
        <v>12925.87</v>
      </c>
      <c r="G5325" s="9">
        <v>12926.62</v>
      </c>
      <c r="H5325" s="9">
        <v>12911.12</v>
      </c>
      <c r="I5325" s="9">
        <v>12915.62</v>
      </c>
      <c r="K5325" s="13">
        <f t="shared" si="2549"/>
        <v>-10.25</v>
      </c>
      <c r="L5325" s="13">
        <f t="shared" si="2559"/>
        <v>-7.1299999999973807</v>
      </c>
      <c r="M5325" s="13">
        <f t="shared" si="2550"/>
        <v>15.5</v>
      </c>
      <c r="N5325" s="13"/>
      <c r="X5325">
        <f t="shared" si="2552"/>
        <v>10.25</v>
      </c>
      <c r="Y5325">
        <f t="shared" si="2553"/>
        <v>0</v>
      </c>
      <c r="Z5325">
        <f t="shared" si="2554"/>
        <v>0</v>
      </c>
      <c r="AA5325" s="22">
        <f t="shared" si="2555"/>
        <v>0</v>
      </c>
      <c r="AB5325" s="22">
        <f t="shared" si="2556"/>
        <v>0</v>
      </c>
      <c r="AC5325" s="22">
        <f t="shared" si="2557"/>
        <v>0</v>
      </c>
      <c r="AD5325" s="22">
        <f t="shared" si="2558"/>
        <v>0</v>
      </c>
    </row>
    <row r="5326" spans="3:30" x14ac:dyDescent="0.25">
      <c r="E5326" s="12">
        <v>43245.875</v>
      </c>
      <c r="F5326" s="10">
        <v>12915.87</v>
      </c>
      <c r="G5326" s="10">
        <v>12923.12</v>
      </c>
      <c r="H5326" s="10">
        <v>12906.62</v>
      </c>
      <c r="I5326" s="10">
        <v>12913.62</v>
      </c>
      <c r="K5326" s="13">
        <f t="shared" si="2549"/>
        <v>-2.25</v>
      </c>
      <c r="L5326" s="13">
        <f t="shared" si="2559"/>
        <v>-9.3799999999973807</v>
      </c>
      <c r="M5326" s="13">
        <f t="shared" si="2550"/>
        <v>16.5</v>
      </c>
      <c r="N5326" s="13"/>
      <c r="X5326">
        <f t="shared" si="2552"/>
        <v>2.25</v>
      </c>
      <c r="Y5326">
        <f t="shared" si="2553"/>
        <v>0</v>
      </c>
      <c r="Z5326">
        <f t="shared" si="2554"/>
        <v>0</v>
      </c>
      <c r="AA5326" s="22">
        <f t="shared" si="2555"/>
        <v>0</v>
      </c>
      <c r="AB5326" s="22">
        <f t="shared" si="2556"/>
        <v>0</v>
      </c>
      <c r="AC5326" s="22">
        <f t="shared" si="2557"/>
        <v>0</v>
      </c>
      <c r="AD5326" s="22">
        <f t="shared" si="2558"/>
        <v>0</v>
      </c>
    </row>
    <row r="5327" spans="3:30" x14ac:dyDescent="0.25">
      <c r="E5327" s="11">
        <v>43245.916666666664</v>
      </c>
      <c r="F5327" s="9">
        <v>12913.37</v>
      </c>
      <c r="G5327" s="9">
        <v>12933.12</v>
      </c>
      <c r="H5327" s="9">
        <v>12913.12</v>
      </c>
      <c r="I5327" s="9">
        <v>12931.12</v>
      </c>
      <c r="K5327" s="13">
        <f t="shared" si="2549"/>
        <v>17.75</v>
      </c>
      <c r="L5327" s="13">
        <f t="shared" si="2559"/>
        <v>8.3700000000026193</v>
      </c>
      <c r="M5327" s="13">
        <f t="shared" si="2550"/>
        <v>20</v>
      </c>
      <c r="N5327" s="13"/>
      <c r="X5327">
        <f t="shared" si="2552"/>
        <v>17.75</v>
      </c>
      <c r="Y5327">
        <f t="shared" si="2553"/>
        <v>0</v>
      </c>
      <c r="Z5327">
        <f t="shared" si="2554"/>
        <v>0</v>
      </c>
      <c r="AA5327" s="22">
        <f t="shared" si="2555"/>
        <v>0</v>
      </c>
      <c r="AB5327" s="22">
        <f t="shared" si="2556"/>
        <v>0</v>
      </c>
      <c r="AC5327" s="22">
        <f t="shared" si="2557"/>
        <v>0</v>
      </c>
      <c r="AD5327" s="22">
        <f t="shared" si="2558"/>
        <v>0</v>
      </c>
    </row>
    <row r="5328" spans="3:30" hidden="1" x14ac:dyDescent="0.25">
      <c r="E5328" s="12">
        <v>43248.041666666664</v>
      </c>
      <c r="F5328" s="10">
        <v>12930.77</v>
      </c>
      <c r="G5328" s="10">
        <v>12979.87</v>
      </c>
      <c r="H5328" s="10">
        <v>12930.77</v>
      </c>
      <c r="I5328" s="10">
        <v>12961.79</v>
      </c>
    </row>
    <row r="5329" spans="3:30" hidden="1" x14ac:dyDescent="0.25">
      <c r="E5329" s="11">
        <v>43248.083333333336</v>
      </c>
      <c r="F5329" s="9">
        <v>12961.79</v>
      </c>
      <c r="G5329" s="9">
        <v>12978.93</v>
      </c>
      <c r="H5329" s="9">
        <v>12960.6</v>
      </c>
      <c r="I5329" s="9">
        <v>12977.05</v>
      </c>
    </row>
    <row r="5330" spans="3:30" hidden="1" x14ac:dyDescent="0.25">
      <c r="E5330" s="12">
        <v>43248.125</v>
      </c>
      <c r="F5330" s="10">
        <v>12977.05</v>
      </c>
      <c r="G5330" s="10">
        <v>12984.18</v>
      </c>
      <c r="H5330" s="10">
        <v>12968.11</v>
      </c>
      <c r="I5330" s="10">
        <v>12969.3</v>
      </c>
    </row>
    <row r="5331" spans="3:30" hidden="1" x14ac:dyDescent="0.25">
      <c r="E5331" s="11">
        <v>43248.166666666664</v>
      </c>
      <c r="F5331" s="9">
        <v>12969.13</v>
      </c>
      <c r="G5331" s="9">
        <v>12983.01</v>
      </c>
      <c r="H5331" s="9">
        <v>12960.68</v>
      </c>
      <c r="I5331" s="9">
        <v>12966.03</v>
      </c>
    </row>
    <row r="5332" spans="3:30" hidden="1" x14ac:dyDescent="0.25">
      <c r="E5332" s="12">
        <v>43248.208333333336</v>
      </c>
      <c r="F5332" s="10">
        <v>12965.43</v>
      </c>
      <c r="G5332" s="10">
        <v>12976.44</v>
      </c>
      <c r="H5332" s="10">
        <v>12964.25</v>
      </c>
      <c r="I5332" s="10">
        <v>12971.69</v>
      </c>
    </row>
    <row r="5333" spans="3:30" hidden="1" x14ac:dyDescent="0.25">
      <c r="E5333" s="11">
        <v>43248.25</v>
      </c>
      <c r="F5333" s="9">
        <v>12971.69</v>
      </c>
      <c r="G5333" s="9">
        <v>12975.25</v>
      </c>
      <c r="H5333" s="9">
        <v>12968.71</v>
      </c>
      <c r="I5333" s="9">
        <v>12970.5</v>
      </c>
    </row>
    <row r="5334" spans="3:30" hidden="1" x14ac:dyDescent="0.25">
      <c r="E5334" s="12">
        <v>43248.291666666664</v>
      </c>
      <c r="F5334" s="10">
        <v>12970.5</v>
      </c>
      <c r="G5334" s="10">
        <v>12975.25</v>
      </c>
      <c r="H5334" s="10">
        <v>12965.31</v>
      </c>
      <c r="I5334" s="10">
        <v>12967.18</v>
      </c>
    </row>
    <row r="5335" spans="3:30" x14ac:dyDescent="0.25">
      <c r="C5335">
        <v>1</v>
      </c>
      <c r="E5335" s="11">
        <v>43248.333333333336</v>
      </c>
      <c r="F5335" s="9">
        <v>12967.18</v>
      </c>
      <c r="G5335" s="9">
        <v>12972.61</v>
      </c>
      <c r="H5335" s="9">
        <v>12961.77</v>
      </c>
      <c r="I5335" s="9">
        <v>12966.18</v>
      </c>
      <c r="K5335" s="13">
        <f t="shared" ref="K5335:K5349" si="2560">I5335-F5335</f>
        <v>-1</v>
      </c>
      <c r="L5335" s="13">
        <v>0</v>
      </c>
      <c r="M5335" s="13">
        <f t="shared" ref="M5335:M5349" si="2561">G5335-H5335</f>
        <v>10.840000000000146</v>
      </c>
      <c r="N5335" s="13">
        <f t="shared" ref="N5335" si="2562">I5349-F5335</f>
        <v>-107.8700000000008</v>
      </c>
      <c r="O5335" s="18">
        <f>IF(K5335*N5335&gt;0,1,0)</f>
        <v>1</v>
      </c>
      <c r="S5335" s="13">
        <f>MAX(G5335:G5351)</f>
        <v>13039.9</v>
      </c>
      <c r="X5335">
        <f t="shared" ref="X5335:X5349" si="2563">ABS(K5335)</f>
        <v>1</v>
      </c>
      <c r="Y5335">
        <f t="shared" ref="Y5335:Y5349" si="2564">ABS(N5335)</f>
        <v>107.8700000000008</v>
      </c>
      <c r="Z5335">
        <f t="shared" ref="Z5335:Z5349" si="2565">IF(S5335&lt;1000,ABS(S5335),0)</f>
        <v>0</v>
      </c>
      <c r="AA5335" s="22">
        <f t="shared" ref="AA5335:AA5349" si="2566">ABS(P5335)</f>
        <v>0</v>
      </c>
      <c r="AB5335" s="22">
        <f t="shared" ref="AB5335:AB5349" si="2567">ABS(Q5335)</f>
        <v>0</v>
      </c>
      <c r="AC5335" s="22">
        <f t="shared" ref="AC5335:AC5349" si="2568">IF(O5335=1,ABS(P5336),0)</f>
        <v>1.0064295760498356</v>
      </c>
      <c r="AD5335" s="22">
        <f t="shared" ref="AD5335:AD5349" si="2569">IF(O5335=0,ABS(Q5336),0)</f>
        <v>0</v>
      </c>
    </row>
    <row r="5336" spans="3:30" x14ac:dyDescent="0.25">
      <c r="E5336" s="12">
        <v>43248.375</v>
      </c>
      <c r="F5336" s="10">
        <v>12994.01</v>
      </c>
      <c r="G5336" s="10">
        <v>13014.24</v>
      </c>
      <c r="H5336" s="10">
        <v>12972.24</v>
      </c>
      <c r="I5336" s="10">
        <v>13001.23</v>
      </c>
      <c r="K5336" s="13">
        <f t="shared" si="2560"/>
        <v>7.2199999999993452</v>
      </c>
      <c r="L5336" s="13">
        <f t="shared" ref="L5336:L5349" si="2570">L5335+K5336</f>
        <v>7.2199999999993452</v>
      </c>
      <c r="M5336" s="13">
        <f t="shared" si="2561"/>
        <v>42</v>
      </c>
      <c r="N5336" s="13"/>
      <c r="P5336">
        <f>_xlfn.IFS(K5335&lt;0,MIN(L5335:L5349),K5335&gt;0,MAX(L5335:L5349))/S5315</f>
        <v>-1.0064295760498356</v>
      </c>
      <c r="Q5336">
        <f>_xlfn.IFS(K5335&lt;0,MAX(L5335:L5349),K5335&gt;0,MIN(L5335:L5349))/S5315</f>
        <v>8.4589109905560525E-2</v>
      </c>
      <c r="S5336" s="13">
        <f>MIN(H5335:H5351)</f>
        <v>12825.17</v>
      </c>
      <c r="X5336">
        <f t="shared" si="2563"/>
        <v>7.2199999999993452</v>
      </c>
      <c r="Y5336">
        <f t="shared" si="2564"/>
        <v>0</v>
      </c>
      <c r="Z5336">
        <f t="shared" si="2565"/>
        <v>0</v>
      </c>
      <c r="AA5336" s="22">
        <f t="shared" si="2566"/>
        <v>1.0064295760498356</v>
      </c>
      <c r="AB5336" s="22">
        <f t="shared" si="2567"/>
        <v>8.4589109905560525E-2</v>
      </c>
      <c r="AC5336" s="22">
        <f t="shared" si="2568"/>
        <v>0</v>
      </c>
      <c r="AD5336" s="22">
        <f t="shared" si="2569"/>
        <v>0</v>
      </c>
    </row>
    <row r="5337" spans="3:30" x14ac:dyDescent="0.25">
      <c r="E5337" s="11">
        <v>43248.416666666664</v>
      </c>
      <c r="F5337" s="9">
        <v>12998.01</v>
      </c>
      <c r="G5337" s="9">
        <v>13039.9</v>
      </c>
      <c r="H5337" s="9">
        <v>12977.34</v>
      </c>
      <c r="I5337" s="9">
        <v>13003.42</v>
      </c>
      <c r="K5337" s="13">
        <f t="shared" si="2560"/>
        <v>5.4099999999998545</v>
      </c>
      <c r="L5337" s="13">
        <f t="shared" si="2570"/>
        <v>12.6299999999992</v>
      </c>
      <c r="M5337" s="13">
        <f t="shared" si="2561"/>
        <v>62.559999999999491</v>
      </c>
      <c r="N5337" s="13"/>
      <c r="S5337" s="13">
        <f>S5335-S5336</f>
        <v>214.72999999999956</v>
      </c>
      <c r="X5337">
        <f t="shared" si="2563"/>
        <v>5.4099999999998545</v>
      </c>
      <c r="Y5337">
        <f t="shared" si="2564"/>
        <v>0</v>
      </c>
      <c r="Z5337">
        <f t="shared" si="2565"/>
        <v>214.72999999999956</v>
      </c>
      <c r="AA5337" s="22">
        <f t="shared" si="2566"/>
        <v>0</v>
      </c>
      <c r="AB5337" s="22">
        <f t="shared" si="2567"/>
        <v>0</v>
      </c>
      <c r="AC5337" s="22">
        <f t="shared" si="2568"/>
        <v>0</v>
      </c>
      <c r="AD5337" s="22">
        <f t="shared" si="2569"/>
        <v>0</v>
      </c>
    </row>
    <row r="5338" spans="3:30" x14ac:dyDescent="0.25">
      <c r="E5338" s="12">
        <v>43248.458333333336</v>
      </c>
      <c r="F5338" s="10">
        <v>13002.91</v>
      </c>
      <c r="G5338" s="10">
        <v>13004.46</v>
      </c>
      <c r="H5338" s="10">
        <v>12954.83</v>
      </c>
      <c r="I5338" s="10">
        <v>12954.83</v>
      </c>
      <c r="K5338" s="13">
        <f t="shared" si="2560"/>
        <v>-48.079999999999927</v>
      </c>
      <c r="L5338" s="13">
        <f t="shared" si="2570"/>
        <v>-35.450000000000728</v>
      </c>
      <c r="M5338" s="13">
        <f t="shared" si="2561"/>
        <v>49.6299999999992</v>
      </c>
      <c r="N5338" s="13"/>
      <c r="X5338">
        <f t="shared" si="2563"/>
        <v>48.079999999999927</v>
      </c>
      <c r="Y5338">
        <f t="shared" si="2564"/>
        <v>0</v>
      </c>
      <c r="Z5338">
        <f t="shared" si="2565"/>
        <v>0</v>
      </c>
      <c r="AA5338" s="22">
        <f t="shared" si="2566"/>
        <v>0</v>
      </c>
      <c r="AB5338" s="22">
        <f t="shared" si="2567"/>
        <v>0</v>
      </c>
      <c r="AC5338" s="22">
        <f t="shared" si="2568"/>
        <v>0</v>
      </c>
      <c r="AD5338" s="22">
        <f t="shared" si="2569"/>
        <v>0</v>
      </c>
    </row>
    <row r="5339" spans="3:30" x14ac:dyDescent="0.25">
      <c r="E5339" s="11">
        <v>43248.5</v>
      </c>
      <c r="F5339" s="9">
        <v>12954.84</v>
      </c>
      <c r="G5339" s="9">
        <v>12967.69</v>
      </c>
      <c r="H5339" s="9">
        <v>12927.39</v>
      </c>
      <c r="I5339" s="9">
        <v>12930.35</v>
      </c>
      <c r="K5339" s="13">
        <f t="shared" si="2560"/>
        <v>-24.489999999999782</v>
      </c>
      <c r="L5339" s="13">
        <f t="shared" si="2570"/>
        <v>-59.940000000000509</v>
      </c>
      <c r="M5339" s="13">
        <f t="shared" si="2561"/>
        <v>40.300000000001091</v>
      </c>
      <c r="N5339" s="13"/>
      <c r="X5339">
        <f t="shared" si="2563"/>
        <v>24.489999999999782</v>
      </c>
      <c r="Y5339">
        <f t="shared" si="2564"/>
        <v>0</v>
      </c>
      <c r="Z5339">
        <f t="shared" si="2565"/>
        <v>0</v>
      </c>
      <c r="AA5339" s="22">
        <f t="shared" si="2566"/>
        <v>0</v>
      </c>
      <c r="AB5339" s="22">
        <f t="shared" si="2567"/>
        <v>0</v>
      </c>
      <c r="AC5339" s="22">
        <f t="shared" si="2568"/>
        <v>0</v>
      </c>
      <c r="AD5339" s="22">
        <f t="shared" si="2569"/>
        <v>0</v>
      </c>
    </row>
    <row r="5340" spans="3:30" x14ac:dyDescent="0.25">
      <c r="E5340" s="12">
        <v>43248.541666666664</v>
      </c>
      <c r="F5340" s="10">
        <v>12930.85</v>
      </c>
      <c r="G5340" s="10">
        <v>12937.02</v>
      </c>
      <c r="H5340" s="10">
        <v>12894.03</v>
      </c>
      <c r="I5340" s="10">
        <v>12932.77</v>
      </c>
      <c r="K5340" s="13">
        <f t="shared" si="2560"/>
        <v>1.9200000000000728</v>
      </c>
      <c r="L5340" s="13">
        <f t="shared" si="2570"/>
        <v>-58.020000000000437</v>
      </c>
      <c r="M5340" s="13">
        <f t="shared" si="2561"/>
        <v>42.989999999999782</v>
      </c>
      <c r="N5340" s="13"/>
      <c r="X5340">
        <f t="shared" si="2563"/>
        <v>1.9200000000000728</v>
      </c>
      <c r="Y5340">
        <f t="shared" si="2564"/>
        <v>0</v>
      </c>
      <c r="Z5340">
        <f t="shared" si="2565"/>
        <v>0</v>
      </c>
      <c r="AA5340" s="22">
        <f t="shared" si="2566"/>
        <v>0</v>
      </c>
      <c r="AB5340" s="22">
        <f t="shared" si="2567"/>
        <v>0</v>
      </c>
      <c r="AC5340" s="22">
        <f t="shared" si="2568"/>
        <v>0</v>
      </c>
      <c r="AD5340" s="22">
        <f t="shared" si="2569"/>
        <v>0</v>
      </c>
    </row>
    <row r="5341" spans="3:30" x14ac:dyDescent="0.25">
      <c r="E5341" s="11">
        <v>43248.583333333336</v>
      </c>
      <c r="F5341" s="9">
        <v>12933.27</v>
      </c>
      <c r="G5341" s="9">
        <v>12949.01</v>
      </c>
      <c r="H5341" s="9">
        <v>12897.33</v>
      </c>
      <c r="I5341" s="9">
        <v>12903.3</v>
      </c>
      <c r="K5341" s="13">
        <f t="shared" si="2560"/>
        <v>-29.970000000001164</v>
      </c>
      <c r="L5341" s="13">
        <f t="shared" si="2570"/>
        <v>-87.990000000001601</v>
      </c>
      <c r="M5341" s="13">
        <f t="shared" si="2561"/>
        <v>51.680000000000291</v>
      </c>
      <c r="N5341" s="13"/>
      <c r="X5341">
        <f t="shared" si="2563"/>
        <v>29.970000000001164</v>
      </c>
      <c r="Y5341">
        <f t="shared" si="2564"/>
        <v>0</v>
      </c>
      <c r="Z5341">
        <f t="shared" si="2565"/>
        <v>0</v>
      </c>
      <c r="AA5341" s="22">
        <f t="shared" si="2566"/>
        <v>0</v>
      </c>
      <c r="AB5341" s="22">
        <f t="shared" si="2567"/>
        <v>0</v>
      </c>
      <c r="AC5341" s="22">
        <f t="shared" si="2568"/>
        <v>0</v>
      </c>
      <c r="AD5341" s="22">
        <f t="shared" si="2569"/>
        <v>0</v>
      </c>
    </row>
    <row r="5342" spans="3:30" x14ac:dyDescent="0.25">
      <c r="E5342" s="12">
        <v>43248.625</v>
      </c>
      <c r="F5342" s="10">
        <v>12903.31</v>
      </c>
      <c r="G5342" s="10">
        <v>12920.39</v>
      </c>
      <c r="H5342" s="10">
        <v>12825.17</v>
      </c>
      <c r="I5342" s="10">
        <v>12843.42</v>
      </c>
      <c r="K5342" s="13">
        <f t="shared" si="2560"/>
        <v>-59.889999999999418</v>
      </c>
      <c r="L5342" s="13">
        <f t="shared" si="2570"/>
        <v>-147.88000000000102</v>
      </c>
      <c r="M5342" s="13">
        <f t="shared" si="2561"/>
        <v>95.219999999999345</v>
      </c>
      <c r="N5342" s="13"/>
      <c r="X5342">
        <f t="shared" si="2563"/>
        <v>59.889999999999418</v>
      </c>
      <c r="Y5342">
        <f t="shared" si="2564"/>
        <v>0</v>
      </c>
      <c r="Z5342">
        <f t="shared" si="2565"/>
        <v>0</v>
      </c>
      <c r="AA5342" s="22">
        <f t="shared" si="2566"/>
        <v>0</v>
      </c>
      <c r="AB5342" s="22">
        <f t="shared" si="2567"/>
        <v>0</v>
      </c>
      <c r="AC5342" s="22">
        <f t="shared" si="2568"/>
        <v>0</v>
      </c>
      <c r="AD5342" s="22">
        <f t="shared" si="2569"/>
        <v>0</v>
      </c>
    </row>
    <row r="5343" spans="3:30" x14ac:dyDescent="0.25">
      <c r="E5343" s="11">
        <v>43248.666666666664</v>
      </c>
      <c r="F5343" s="9">
        <v>12843.67</v>
      </c>
      <c r="G5343" s="9">
        <v>12887.01</v>
      </c>
      <c r="H5343" s="9">
        <v>12842.52</v>
      </c>
      <c r="I5343" s="9">
        <v>12871.29</v>
      </c>
      <c r="K5343" s="13">
        <f t="shared" si="2560"/>
        <v>27.6200000000008</v>
      </c>
      <c r="L5343" s="13">
        <f t="shared" si="2570"/>
        <v>-120.26000000000022</v>
      </c>
      <c r="M5343" s="13">
        <f t="shared" si="2561"/>
        <v>44.489999999999782</v>
      </c>
      <c r="N5343" s="13"/>
      <c r="X5343">
        <f t="shared" si="2563"/>
        <v>27.6200000000008</v>
      </c>
      <c r="Y5343">
        <f t="shared" si="2564"/>
        <v>0</v>
      </c>
      <c r="Z5343">
        <f t="shared" si="2565"/>
        <v>0</v>
      </c>
      <c r="AA5343" s="22">
        <f t="shared" si="2566"/>
        <v>0</v>
      </c>
      <c r="AB5343" s="22">
        <f t="shared" si="2567"/>
        <v>0</v>
      </c>
      <c r="AC5343" s="22">
        <f t="shared" si="2568"/>
        <v>0</v>
      </c>
      <c r="AD5343" s="22">
        <f t="shared" si="2569"/>
        <v>0</v>
      </c>
    </row>
    <row r="5344" spans="3:30" x14ac:dyDescent="0.25">
      <c r="E5344" s="12">
        <v>43248.708333333336</v>
      </c>
      <c r="F5344" s="10">
        <v>12871.04</v>
      </c>
      <c r="G5344" s="10">
        <v>12897.38</v>
      </c>
      <c r="H5344" s="10">
        <v>12853.78</v>
      </c>
      <c r="I5344" s="10">
        <v>12891.95</v>
      </c>
      <c r="K5344" s="13">
        <f t="shared" si="2560"/>
        <v>20.909999999999854</v>
      </c>
      <c r="L5344" s="13">
        <f t="shared" si="2570"/>
        <v>-99.350000000000364</v>
      </c>
      <c r="M5344" s="13">
        <f t="shared" si="2561"/>
        <v>43.599999999998545</v>
      </c>
      <c r="N5344" s="13"/>
      <c r="X5344">
        <f t="shared" si="2563"/>
        <v>20.909999999999854</v>
      </c>
      <c r="Y5344">
        <f t="shared" si="2564"/>
        <v>0</v>
      </c>
      <c r="Z5344">
        <f t="shared" si="2565"/>
        <v>0</v>
      </c>
      <c r="AA5344" s="22">
        <f t="shared" si="2566"/>
        <v>0</v>
      </c>
      <c r="AB5344" s="22">
        <f t="shared" si="2567"/>
        <v>0</v>
      </c>
      <c r="AC5344" s="22">
        <f t="shared" si="2568"/>
        <v>0</v>
      </c>
      <c r="AD5344" s="22">
        <f t="shared" si="2569"/>
        <v>0</v>
      </c>
    </row>
    <row r="5345" spans="3:30" x14ac:dyDescent="0.25">
      <c r="E5345" s="11">
        <v>43248.75</v>
      </c>
      <c r="F5345" s="9">
        <v>12892.45</v>
      </c>
      <c r="G5345" s="9">
        <v>12897.66</v>
      </c>
      <c r="H5345" s="9">
        <v>12834.09</v>
      </c>
      <c r="I5345" s="9">
        <v>12841.53</v>
      </c>
      <c r="K5345" s="13">
        <f t="shared" si="2560"/>
        <v>-50.920000000000073</v>
      </c>
      <c r="L5345" s="13">
        <f t="shared" si="2570"/>
        <v>-150.27000000000044</v>
      </c>
      <c r="M5345" s="13">
        <f t="shared" si="2561"/>
        <v>63.569999999999709</v>
      </c>
      <c r="N5345" s="13"/>
      <c r="X5345">
        <f t="shared" si="2563"/>
        <v>50.920000000000073</v>
      </c>
      <c r="Y5345">
        <f t="shared" si="2564"/>
        <v>0</v>
      </c>
      <c r="Z5345">
        <f t="shared" si="2565"/>
        <v>0</v>
      </c>
      <c r="AA5345" s="22">
        <f t="shared" si="2566"/>
        <v>0</v>
      </c>
      <c r="AB5345" s="22">
        <f t="shared" si="2567"/>
        <v>0</v>
      </c>
      <c r="AC5345" s="22">
        <f t="shared" si="2568"/>
        <v>0</v>
      </c>
      <c r="AD5345" s="22">
        <f t="shared" si="2569"/>
        <v>0</v>
      </c>
    </row>
    <row r="5346" spans="3:30" x14ac:dyDescent="0.25">
      <c r="E5346" s="12">
        <v>43248.791666666664</v>
      </c>
      <c r="F5346" s="10">
        <v>12841.02</v>
      </c>
      <c r="G5346" s="10">
        <v>12860.99</v>
      </c>
      <c r="H5346" s="10">
        <v>12840.27</v>
      </c>
      <c r="I5346" s="10">
        <v>12858.84</v>
      </c>
      <c r="K5346" s="13">
        <f t="shared" si="2560"/>
        <v>17.819999999999709</v>
      </c>
      <c r="L5346" s="13">
        <f t="shared" si="2570"/>
        <v>-132.45000000000073</v>
      </c>
      <c r="M5346" s="13">
        <f t="shared" si="2561"/>
        <v>20.719999999999345</v>
      </c>
      <c r="N5346" s="13"/>
      <c r="X5346">
        <f t="shared" si="2563"/>
        <v>17.819999999999709</v>
      </c>
      <c r="Y5346">
        <f t="shared" si="2564"/>
        <v>0</v>
      </c>
      <c r="Z5346">
        <f t="shared" si="2565"/>
        <v>0</v>
      </c>
      <c r="AA5346" s="22">
        <f t="shared" si="2566"/>
        <v>0</v>
      </c>
      <c r="AB5346" s="22">
        <f t="shared" si="2567"/>
        <v>0</v>
      </c>
      <c r="AC5346" s="22">
        <f t="shared" si="2568"/>
        <v>0</v>
      </c>
      <c r="AD5346" s="22">
        <f t="shared" si="2569"/>
        <v>0</v>
      </c>
    </row>
    <row r="5347" spans="3:30" x14ac:dyDescent="0.25">
      <c r="E5347" s="11">
        <v>43248.833333333336</v>
      </c>
      <c r="F5347" s="9">
        <v>12859.09</v>
      </c>
      <c r="G5347" s="9">
        <v>12861.09</v>
      </c>
      <c r="H5347" s="9">
        <v>12848.58</v>
      </c>
      <c r="I5347" s="9">
        <v>12853.33</v>
      </c>
      <c r="K5347" s="13">
        <f t="shared" si="2560"/>
        <v>-5.7600000000002183</v>
      </c>
      <c r="L5347" s="13">
        <f t="shared" si="2570"/>
        <v>-138.21000000000095</v>
      </c>
      <c r="M5347" s="13">
        <f t="shared" si="2561"/>
        <v>12.510000000000218</v>
      </c>
      <c r="N5347" s="13"/>
      <c r="X5347">
        <f t="shared" si="2563"/>
        <v>5.7600000000002183</v>
      </c>
      <c r="Y5347">
        <f t="shared" si="2564"/>
        <v>0</v>
      </c>
      <c r="Z5347">
        <f t="shared" si="2565"/>
        <v>0</v>
      </c>
      <c r="AA5347" s="22">
        <f t="shared" si="2566"/>
        <v>0</v>
      </c>
      <c r="AB5347" s="22">
        <f t="shared" si="2567"/>
        <v>0</v>
      </c>
      <c r="AC5347" s="22">
        <f t="shared" si="2568"/>
        <v>0</v>
      </c>
      <c r="AD5347" s="22">
        <f t="shared" si="2569"/>
        <v>0</v>
      </c>
    </row>
    <row r="5348" spans="3:30" x14ac:dyDescent="0.25">
      <c r="E5348" s="12">
        <v>43248.875</v>
      </c>
      <c r="F5348" s="10">
        <v>12853.58</v>
      </c>
      <c r="G5348" s="10">
        <v>12858.08</v>
      </c>
      <c r="H5348" s="10">
        <v>12835.06</v>
      </c>
      <c r="I5348" s="10">
        <v>12850.82</v>
      </c>
      <c r="K5348" s="13">
        <f t="shared" si="2560"/>
        <v>-2.7600000000002183</v>
      </c>
      <c r="L5348" s="13">
        <f t="shared" si="2570"/>
        <v>-140.97000000000116</v>
      </c>
      <c r="M5348" s="13">
        <f t="shared" si="2561"/>
        <v>23.020000000000437</v>
      </c>
      <c r="N5348" s="13"/>
      <c r="X5348">
        <f t="shared" si="2563"/>
        <v>2.7600000000002183</v>
      </c>
      <c r="Y5348">
        <f t="shared" si="2564"/>
        <v>0</v>
      </c>
      <c r="Z5348">
        <f t="shared" si="2565"/>
        <v>0</v>
      </c>
      <c r="AA5348" s="22">
        <f t="shared" si="2566"/>
        <v>0</v>
      </c>
      <c r="AB5348" s="22">
        <f t="shared" si="2567"/>
        <v>0</v>
      </c>
      <c r="AC5348" s="22">
        <f t="shared" si="2568"/>
        <v>0</v>
      </c>
      <c r="AD5348" s="22">
        <f t="shared" si="2569"/>
        <v>0</v>
      </c>
    </row>
    <row r="5349" spans="3:30" x14ac:dyDescent="0.25">
      <c r="E5349" s="11">
        <v>43248.916666666664</v>
      </c>
      <c r="F5349" s="9">
        <v>12851.07</v>
      </c>
      <c r="G5349" s="9">
        <v>12862.81</v>
      </c>
      <c r="H5349" s="9">
        <v>12850.82</v>
      </c>
      <c r="I5349" s="9">
        <v>12859.31</v>
      </c>
      <c r="K5349" s="13">
        <f t="shared" si="2560"/>
        <v>8.2399999999997817</v>
      </c>
      <c r="L5349" s="13">
        <f t="shared" si="2570"/>
        <v>-132.73000000000138</v>
      </c>
      <c r="M5349" s="13">
        <f t="shared" si="2561"/>
        <v>11.989999999999782</v>
      </c>
      <c r="N5349" s="13"/>
      <c r="X5349">
        <f t="shared" si="2563"/>
        <v>8.2399999999997817</v>
      </c>
      <c r="Y5349">
        <f t="shared" si="2564"/>
        <v>0</v>
      </c>
      <c r="Z5349">
        <f t="shared" si="2565"/>
        <v>0</v>
      </c>
      <c r="AA5349" s="22">
        <f t="shared" si="2566"/>
        <v>0</v>
      </c>
      <c r="AB5349" s="22">
        <f t="shared" si="2567"/>
        <v>0</v>
      </c>
      <c r="AC5349" s="22">
        <f t="shared" si="2568"/>
        <v>0</v>
      </c>
      <c r="AD5349" s="22">
        <f t="shared" si="2569"/>
        <v>0</v>
      </c>
    </row>
    <row r="5350" spans="3:30" hidden="1" x14ac:dyDescent="0.25">
      <c r="E5350" s="12">
        <v>43249.041666666664</v>
      </c>
      <c r="F5350" s="10">
        <v>12861.46</v>
      </c>
      <c r="G5350" s="10">
        <v>12862.92</v>
      </c>
      <c r="H5350" s="10">
        <v>12848.74</v>
      </c>
      <c r="I5350" s="10">
        <v>12857.01</v>
      </c>
    </row>
    <row r="5351" spans="3:30" hidden="1" x14ac:dyDescent="0.25">
      <c r="E5351" s="11">
        <v>43249.083333333336</v>
      </c>
      <c r="F5351" s="9">
        <v>12855.83</v>
      </c>
      <c r="G5351" s="9">
        <v>12859.37</v>
      </c>
      <c r="H5351" s="9">
        <v>12849.92</v>
      </c>
      <c r="I5351" s="9">
        <v>12853.46</v>
      </c>
    </row>
    <row r="5352" spans="3:30" hidden="1" x14ac:dyDescent="0.25">
      <c r="E5352" s="12">
        <v>43249.125</v>
      </c>
      <c r="F5352" s="10">
        <v>12853.46</v>
      </c>
      <c r="G5352" s="10">
        <v>12854.99</v>
      </c>
      <c r="H5352" s="10">
        <v>12844.96</v>
      </c>
      <c r="I5352" s="10">
        <v>12847.91</v>
      </c>
    </row>
    <row r="5353" spans="3:30" hidden="1" x14ac:dyDescent="0.25">
      <c r="E5353" s="11">
        <v>43249.166666666664</v>
      </c>
      <c r="F5353" s="9">
        <v>12846.72</v>
      </c>
      <c r="G5353" s="9">
        <v>12846.72</v>
      </c>
      <c r="H5353" s="9">
        <v>12829.31</v>
      </c>
      <c r="I5353" s="9">
        <v>12838.57</v>
      </c>
    </row>
    <row r="5354" spans="3:30" hidden="1" x14ac:dyDescent="0.25">
      <c r="E5354" s="12">
        <v>43249.208333333336</v>
      </c>
      <c r="F5354" s="10">
        <v>12837.39</v>
      </c>
      <c r="G5354" s="10">
        <v>12839.88</v>
      </c>
      <c r="H5354" s="10">
        <v>12832.67</v>
      </c>
      <c r="I5354" s="10">
        <v>12837.38</v>
      </c>
    </row>
    <row r="5355" spans="3:30" hidden="1" x14ac:dyDescent="0.25">
      <c r="E5355" s="11">
        <v>43249.25</v>
      </c>
      <c r="F5355" s="9">
        <v>12837.38</v>
      </c>
      <c r="G5355" s="9">
        <v>12838.57</v>
      </c>
      <c r="H5355" s="9">
        <v>12827.8</v>
      </c>
      <c r="I5355" s="9">
        <v>12836.06</v>
      </c>
    </row>
    <row r="5356" spans="3:30" hidden="1" x14ac:dyDescent="0.25">
      <c r="E5356" s="12">
        <v>43249.291666666664</v>
      </c>
      <c r="F5356" s="10">
        <v>12834.88</v>
      </c>
      <c r="G5356" s="10">
        <v>12836.06</v>
      </c>
      <c r="H5356" s="10">
        <v>12828.85</v>
      </c>
      <c r="I5356" s="10">
        <v>12831.39</v>
      </c>
    </row>
    <row r="5357" spans="3:30" x14ac:dyDescent="0.25">
      <c r="C5357">
        <v>1</v>
      </c>
      <c r="E5357" s="11">
        <v>43249.333333333336</v>
      </c>
      <c r="F5357" s="9">
        <v>12830.21</v>
      </c>
      <c r="G5357" s="9">
        <v>12848.49</v>
      </c>
      <c r="H5357" s="9">
        <v>12805.68</v>
      </c>
      <c r="I5357" s="9">
        <v>12840.37</v>
      </c>
      <c r="K5357" s="13">
        <f t="shared" ref="K5357:K5371" si="2571">I5357-F5357</f>
        <v>10.160000000001673</v>
      </c>
      <c r="L5357" s="13">
        <v>0</v>
      </c>
      <c r="M5357" s="13">
        <f t="shared" ref="M5357:M5371" si="2572">G5357-H5357</f>
        <v>42.809999999999491</v>
      </c>
      <c r="N5357" s="13">
        <f t="shared" ref="N5357" si="2573">I5371-F5357</f>
        <v>-185.80999999999949</v>
      </c>
      <c r="O5357" s="18">
        <f>IF(K5357*N5357&gt;0,1,0)</f>
        <v>0</v>
      </c>
      <c r="S5357" s="13">
        <f>MAX(G5357:G5373)</f>
        <v>12857.88</v>
      </c>
      <c r="X5357">
        <f t="shared" ref="X5357:X5371" si="2574">ABS(K5357)</f>
        <v>10.160000000001673</v>
      </c>
      <c r="Y5357">
        <f t="shared" ref="Y5357:Y5371" si="2575">ABS(N5357)</f>
        <v>185.80999999999949</v>
      </c>
      <c r="Z5357">
        <f t="shared" ref="Z5357:Z5371" si="2576">IF(S5357&lt;1000,ABS(S5357),0)</f>
        <v>0</v>
      </c>
      <c r="AA5357" s="22">
        <f t="shared" ref="AA5357:AA5371" si="2577">ABS(P5357)</f>
        <v>0</v>
      </c>
      <c r="AB5357" s="22">
        <f t="shared" ref="AB5357:AB5371" si="2578">ABS(Q5357)</f>
        <v>0</v>
      </c>
      <c r="AC5357" s="22">
        <f t="shared" ref="AC5357:AC5371" si="2579">IF(O5357=1,ABS(P5358),0)</f>
        <v>0</v>
      </c>
      <c r="AD5357" s="22">
        <f t="shared" ref="AD5357:AD5371" si="2580">IF(O5357=0,ABS(Q5358),0)</f>
        <v>1.3028920039118941</v>
      </c>
    </row>
    <row r="5358" spans="3:30" x14ac:dyDescent="0.25">
      <c r="E5358" s="12">
        <v>43249.375</v>
      </c>
      <c r="F5358" s="10">
        <v>12857.38</v>
      </c>
      <c r="G5358" s="10">
        <v>12857.88</v>
      </c>
      <c r="H5358" s="10">
        <v>12765.2</v>
      </c>
      <c r="I5358" s="10">
        <v>12782.39</v>
      </c>
      <c r="K5358" s="13">
        <f t="shared" si="2571"/>
        <v>-74.989999999999782</v>
      </c>
      <c r="L5358" s="13">
        <f t="shared" ref="L5358:L5371" si="2581">L5357+K5358</f>
        <v>-74.989999999999782</v>
      </c>
      <c r="M5358" s="13">
        <f t="shared" si="2572"/>
        <v>92.679999999998472</v>
      </c>
      <c r="N5358" s="13"/>
      <c r="P5358">
        <f>_xlfn.IFS(K5357&lt;0,MIN(L5357:L5371),K5357&gt;0,MAX(L5357:L5371))/S5337</f>
        <v>0</v>
      </c>
      <c r="Q5358">
        <f>_xlfn.IFS(K5357&lt;0,MAX(L5357:L5371),K5357&gt;0,MIN(L5357:L5371))/S5337</f>
        <v>-1.3028920039118941</v>
      </c>
      <c r="S5358" s="13">
        <f>MIN(H5357:H5373)</f>
        <v>12575.88</v>
      </c>
      <c r="X5358">
        <f t="shared" si="2574"/>
        <v>74.989999999999782</v>
      </c>
      <c r="Y5358">
        <f t="shared" si="2575"/>
        <v>0</v>
      </c>
      <c r="Z5358">
        <f t="shared" si="2576"/>
        <v>0</v>
      </c>
      <c r="AA5358" s="22">
        <f t="shared" si="2577"/>
        <v>0</v>
      </c>
      <c r="AB5358" s="22">
        <f t="shared" si="2578"/>
        <v>1.3028920039118941</v>
      </c>
      <c r="AC5358" s="22">
        <f t="shared" si="2579"/>
        <v>0</v>
      </c>
      <c r="AD5358" s="22">
        <f t="shared" si="2580"/>
        <v>0</v>
      </c>
    </row>
    <row r="5359" spans="3:30" x14ac:dyDescent="0.25">
      <c r="E5359" s="11">
        <v>43249.416666666664</v>
      </c>
      <c r="F5359" s="9">
        <v>12785.17</v>
      </c>
      <c r="G5359" s="9">
        <v>12803.93</v>
      </c>
      <c r="H5359" s="9">
        <v>12655.48</v>
      </c>
      <c r="I5359" s="9">
        <v>12679.96</v>
      </c>
      <c r="K5359" s="13">
        <f t="shared" si="2571"/>
        <v>-105.21000000000095</v>
      </c>
      <c r="L5359" s="13">
        <f t="shared" si="2581"/>
        <v>-180.20000000000073</v>
      </c>
      <c r="M5359" s="13">
        <f t="shared" si="2572"/>
        <v>148.45000000000073</v>
      </c>
      <c r="N5359" s="13"/>
      <c r="S5359" s="13">
        <f>S5357-S5358</f>
        <v>282</v>
      </c>
      <c r="X5359">
        <f t="shared" si="2574"/>
        <v>105.21000000000095</v>
      </c>
      <c r="Y5359">
        <f t="shared" si="2575"/>
        <v>0</v>
      </c>
      <c r="Z5359">
        <f t="shared" si="2576"/>
        <v>282</v>
      </c>
      <c r="AA5359" s="22">
        <f t="shared" si="2577"/>
        <v>0</v>
      </c>
      <c r="AB5359" s="22">
        <f t="shared" si="2578"/>
        <v>0</v>
      </c>
      <c r="AC5359" s="22">
        <f t="shared" si="2579"/>
        <v>0</v>
      </c>
      <c r="AD5359" s="22">
        <f t="shared" si="2580"/>
        <v>0</v>
      </c>
    </row>
    <row r="5360" spans="3:30" x14ac:dyDescent="0.25">
      <c r="E5360" s="12">
        <v>43249.458333333336</v>
      </c>
      <c r="F5360" s="10">
        <v>12679.71</v>
      </c>
      <c r="G5360" s="10">
        <v>12680.46</v>
      </c>
      <c r="H5360" s="10">
        <v>12608.58</v>
      </c>
      <c r="I5360" s="10">
        <v>12657.54</v>
      </c>
      <c r="K5360" s="13">
        <f t="shared" si="2571"/>
        <v>-22.169999999998254</v>
      </c>
      <c r="L5360" s="13">
        <f t="shared" si="2581"/>
        <v>-202.36999999999898</v>
      </c>
      <c r="M5360" s="13">
        <f t="shared" si="2572"/>
        <v>71.8799999999992</v>
      </c>
      <c r="N5360" s="13"/>
      <c r="X5360">
        <f t="shared" si="2574"/>
        <v>22.169999999998254</v>
      </c>
      <c r="Y5360">
        <f t="shared" si="2575"/>
        <v>0</v>
      </c>
      <c r="Z5360">
        <f t="shared" si="2576"/>
        <v>0</v>
      </c>
      <c r="AA5360" s="22">
        <f t="shared" si="2577"/>
        <v>0</v>
      </c>
      <c r="AB5360" s="22">
        <f t="shared" si="2578"/>
        <v>0</v>
      </c>
      <c r="AC5360" s="22">
        <f t="shared" si="2579"/>
        <v>0</v>
      </c>
      <c r="AD5360" s="22">
        <f t="shared" si="2580"/>
        <v>0</v>
      </c>
    </row>
    <row r="5361" spans="5:30" x14ac:dyDescent="0.25">
      <c r="E5361" s="11">
        <v>43249.5</v>
      </c>
      <c r="F5361" s="9">
        <v>12656.29</v>
      </c>
      <c r="G5361" s="9">
        <v>12695.77</v>
      </c>
      <c r="H5361" s="9">
        <v>12632.73</v>
      </c>
      <c r="I5361" s="9">
        <v>12686.45</v>
      </c>
      <c r="K5361" s="13">
        <f t="shared" si="2571"/>
        <v>30.159999999999854</v>
      </c>
      <c r="L5361" s="13">
        <f t="shared" si="2581"/>
        <v>-172.20999999999913</v>
      </c>
      <c r="M5361" s="13">
        <f t="shared" si="2572"/>
        <v>63.040000000000873</v>
      </c>
      <c r="N5361" s="13"/>
      <c r="X5361">
        <f t="shared" si="2574"/>
        <v>30.159999999999854</v>
      </c>
      <c r="Y5361">
        <f t="shared" si="2575"/>
        <v>0</v>
      </c>
      <c r="Z5361">
        <f t="shared" si="2576"/>
        <v>0</v>
      </c>
      <c r="AA5361" s="22">
        <f t="shared" si="2577"/>
        <v>0</v>
      </c>
      <c r="AB5361" s="22">
        <f t="shared" si="2578"/>
        <v>0</v>
      </c>
      <c r="AC5361" s="22">
        <f t="shared" si="2579"/>
        <v>0</v>
      </c>
      <c r="AD5361" s="22">
        <f t="shared" si="2580"/>
        <v>0</v>
      </c>
    </row>
    <row r="5362" spans="5:30" x14ac:dyDescent="0.25">
      <c r="E5362" s="12">
        <v>43249.541666666664</v>
      </c>
      <c r="F5362" s="10">
        <v>12686.2</v>
      </c>
      <c r="G5362" s="10">
        <v>12710.17</v>
      </c>
      <c r="H5362" s="10">
        <v>12659.6</v>
      </c>
      <c r="I5362" s="10">
        <v>12689.33</v>
      </c>
      <c r="K5362" s="13">
        <f t="shared" si="2571"/>
        <v>3.1299999999991996</v>
      </c>
      <c r="L5362" s="13">
        <f t="shared" si="2581"/>
        <v>-169.07999999999993</v>
      </c>
      <c r="M5362" s="13">
        <f t="shared" si="2572"/>
        <v>50.569999999999709</v>
      </c>
      <c r="N5362" s="13"/>
      <c r="X5362">
        <f t="shared" si="2574"/>
        <v>3.1299999999991996</v>
      </c>
      <c r="Y5362">
        <f t="shared" si="2575"/>
        <v>0</v>
      </c>
      <c r="Z5362">
        <f t="shared" si="2576"/>
        <v>0</v>
      </c>
      <c r="AA5362" s="22">
        <f t="shared" si="2577"/>
        <v>0</v>
      </c>
      <c r="AB5362" s="22">
        <f t="shared" si="2578"/>
        <v>0</v>
      </c>
      <c r="AC5362" s="22">
        <f t="shared" si="2579"/>
        <v>0</v>
      </c>
      <c r="AD5362" s="22">
        <f t="shared" si="2580"/>
        <v>0</v>
      </c>
    </row>
    <row r="5363" spans="5:30" x14ac:dyDescent="0.25">
      <c r="E5363" s="11">
        <v>43249.583333333336</v>
      </c>
      <c r="F5363" s="9">
        <v>12690.33</v>
      </c>
      <c r="G5363" s="9">
        <v>12714.73</v>
      </c>
      <c r="H5363" s="9">
        <v>12667.8</v>
      </c>
      <c r="I5363" s="9">
        <v>12702.85</v>
      </c>
      <c r="K5363" s="13">
        <f t="shared" si="2571"/>
        <v>12.520000000000437</v>
      </c>
      <c r="L5363" s="13">
        <f t="shared" si="2581"/>
        <v>-156.55999999999949</v>
      </c>
      <c r="M5363" s="13">
        <f t="shared" si="2572"/>
        <v>46.930000000000291</v>
      </c>
      <c r="N5363" s="13"/>
      <c r="X5363">
        <f t="shared" si="2574"/>
        <v>12.520000000000437</v>
      </c>
      <c r="Y5363">
        <f t="shared" si="2575"/>
        <v>0</v>
      </c>
      <c r="Z5363">
        <f t="shared" si="2576"/>
        <v>0</v>
      </c>
      <c r="AA5363" s="22">
        <f t="shared" si="2577"/>
        <v>0</v>
      </c>
      <c r="AB5363" s="22">
        <f t="shared" si="2578"/>
        <v>0</v>
      </c>
      <c r="AC5363" s="22">
        <f t="shared" si="2579"/>
        <v>0</v>
      </c>
      <c r="AD5363" s="22">
        <f t="shared" si="2580"/>
        <v>0</v>
      </c>
    </row>
    <row r="5364" spans="5:30" x14ac:dyDescent="0.25">
      <c r="E5364" s="12">
        <v>43249.625</v>
      </c>
      <c r="F5364" s="10">
        <v>12702.35</v>
      </c>
      <c r="G5364" s="10">
        <v>12733.23</v>
      </c>
      <c r="H5364" s="10">
        <v>12686.58</v>
      </c>
      <c r="I5364" s="10">
        <v>12731.48</v>
      </c>
      <c r="K5364" s="13">
        <f t="shared" si="2571"/>
        <v>29.1299999999992</v>
      </c>
      <c r="L5364" s="13">
        <f t="shared" si="2581"/>
        <v>-127.43000000000029</v>
      </c>
      <c r="M5364" s="13">
        <f t="shared" si="2572"/>
        <v>46.649999999999636</v>
      </c>
      <c r="N5364" s="13"/>
      <c r="X5364">
        <f t="shared" si="2574"/>
        <v>29.1299999999992</v>
      </c>
      <c r="Y5364">
        <f t="shared" si="2575"/>
        <v>0</v>
      </c>
      <c r="Z5364">
        <f t="shared" si="2576"/>
        <v>0</v>
      </c>
      <c r="AA5364" s="22">
        <f t="shared" si="2577"/>
        <v>0</v>
      </c>
      <c r="AB5364" s="22">
        <f t="shared" si="2578"/>
        <v>0</v>
      </c>
      <c r="AC5364" s="22">
        <f t="shared" si="2579"/>
        <v>0</v>
      </c>
      <c r="AD5364" s="22">
        <f t="shared" si="2580"/>
        <v>0</v>
      </c>
    </row>
    <row r="5365" spans="5:30" x14ac:dyDescent="0.25">
      <c r="E5365" s="11">
        <v>43249.666666666664</v>
      </c>
      <c r="F5365" s="9">
        <v>12731.23</v>
      </c>
      <c r="G5365" s="9">
        <v>12749.01</v>
      </c>
      <c r="H5365" s="9">
        <v>12694.65</v>
      </c>
      <c r="I5365" s="9">
        <v>12740.57</v>
      </c>
      <c r="K5365" s="13">
        <f t="shared" si="2571"/>
        <v>9.3400000000001455</v>
      </c>
      <c r="L5365" s="13">
        <f t="shared" si="2581"/>
        <v>-118.09000000000015</v>
      </c>
      <c r="M5365" s="13">
        <f t="shared" si="2572"/>
        <v>54.360000000000582</v>
      </c>
      <c r="N5365" s="13"/>
      <c r="X5365">
        <f t="shared" si="2574"/>
        <v>9.3400000000001455</v>
      </c>
      <c r="Y5365">
        <f t="shared" si="2575"/>
        <v>0</v>
      </c>
      <c r="Z5365">
        <f t="shared" si="2576"/>
        <v>0</v>
      </c>
      <c r="AA5365" s="22">
        <f t="shared" si="2577"/>
        <v>0</v>
      </c>
      <c r="AB5365" s="22">
        <f t="shared" si="2578"/>
        <v>0</v>
      </c>
      <c r="AC5365" s="22">
        <f t="shared" si="2579"/>
        <v>0</v>
      </c>
      <c r="AD5365" s="22">
        <f t="shared" si="2580"/>
        <v>0</v>
      </c>
    </row>
    <row r="5366" spans="5:30" x14ac:dyDescent="0.25">
      <c r="E5366" s="12">
        <v>43249.708333333336</v>
      </c>
      <c r="F5366" s="10">
        <v>12740.32</v>
      </c>
      <c r="G5366" s="10">
        <v>12748.42</v>
      </c>
      <c r="H5366" s="10">
        <v>12706.77</v>
      </c>
      <c r="I5366" s="10">
        <v>12709.06</v>
      </c>
      <c r="K5366" s="13">
        <f t="shared" si="2571"/>
        <v>-31.260000000000218</v>
      </c>
      <c r="L5366" s="13">
        <f t="shared" si="2581"/>
        <v>-149.35000000000036</v>
      </c>
      <c r="M5366" s="13">
        <f t="shared" si="2572"/>
        <v>41.649999999999636</v>
      </c>
      <c r="N5366" s="13"/>
      <c r="X5366">
        <f t="shared" si="2574"/>
        <v>31.260000000000218</v>
      </c>
      <c r="Y5366">
        <f t="shared" si="2575"/>
        <v>0</v>
      </c>
      <c r="Z5366">
        <f t="shared" si="2576"/>
        <v>0</v>
      </c>
      <c r="AA5366" s="22">
        <f t="shared" si="2577"/>
        <v>0</v>
      </c>
      <c r="AB5366" s="22">
        <f t="shared" si="2578"/>
        <v>0</v>
      </c>
      <c r="AC5366" s="22">
        <f t="shared" si="2579"/>
        <v>0</v>
      </c>
      <c r="AD5366" s="22">
        <f t="shared" si="2580"/>
        <v>0</v>
      </c>
    </row>
    <row r="5367" spans="5:30" x14ac:dyDescent="0.25">
      <c r="E5367" s="11">
        <v>43249.75</v>
      </c>
      <c r="F5367" s="9">
        <v>12708.81</v>
      </c>
      <c r="G5367" s="9">
        <v>12710.05</v>
      </c>
      <c r="H5367" s="9">
        <v>12619.62</v>
      </c>
      <c r="I5367" s="9">
        <v>12638.63</v>
      </c>
      <c r="K5367" s="13">
        <f t="shared" si="2571"/>
        <v>-70.180000000000291</v>
      </c>
      <c r="L5367" s="13">
        <f t="shared" si="2581"/>
        <v>-219.53000000000065</v>
      </c>
      <c r="M5367" s="13">
        <f t="shared" si="2572"/>
        <v>90.429999999998472</v>
      </c>
      <c r="N5367" s="13"/>
      <c r="X5367">
        <f t="shared" si="2574"/>
        <v>70.180000000000291</v>
      </c>
      <c r="Y5367">
        <f t="shared" si="2575"/>
        <v>0</v>
      </c>
      <c r="Z5367">
        <f t="shared" si="2576"/>
        <v>0</v>
      </c>
      <c r="AA5367" s="22">
        <f t="shared" si="2577"/>
        <v>0</v>
      </c>
      <c r="AB5367" s="22">
        <f t="shared" si="2578"/>
        <v>0</v>
      </c>
      <c r="AC5367" s="22">
        <f t="shared" si="2579"/>
        <v>0</v>
      </c>
      <c r="AD5367" s="22">
        <f t="shared" si="2580"/>
        <v>0</v>
      </c>
    </row>
    <row r="5368" spans="5:30" x14ac:dyDescent="0.25">
      <c r="E5368" s="12">
        <v>43249.791666666664</v>
      </c>
      <c r="F5368" s="10">
        <v>12638.38</v>
      </c>
      <c r="G5368" s="10">
        <v>12658.35</v>
      </c>
      <c r="H5368" s="10">
        <v>12606.61</v>
      </c>
      <c r="I5368" s="10">
        <v>12657.68</v>
      </c>
      <c r="K5368" s="13">
        <f t="shared" si="2571"/>
        <v>19.300000000001091</v>
      </c>
      <c r="L5368" s="13">
        <f t="shared" si="2581"/>
        <v>-200.22999999999956</v>
      </c>
      <c r="M5368" s="13">
        <f t="shared" si="2572"/>
        <v>51.739999999999782</v>
      </c>
      <c r="N5368" s="13"/>
      <c r="X5368">
        <f t="shared" si="2574"/>
        <v>19.300000000001091</v>
      </c>
      <c r="Y5368">
        <f t="shared" si="2575"/>
        <v>0</v>
      </c>
      <c r="Z5368">
        <f t="shared" si="2576"/>
        <v>0</v>
      </c>
      <c r="AA5368" s="22">
        <f t="shared" si="2577"/>
        <v>0</v>
      </c>
      <c r="AB5368" s="22">
        <f t="shared" si="2578"/>
        <v>0</v>
      </c>
      <c r="AC5368" s="22">
        <f t="shared" si="2579"/>
        <v>0</v>
      </c>
      <c r="AD5368" s="22">
        <f t="shared" si="2580"/>
        <v>0</v>
      </c>
    </row>
    <row r="5369" spans="5:30" x14ac:dyDescent="0.25">
      <c r="E5369" s="11">
        <v>43249.833333333336</v>
      </c>
      <c r="F5369" s="9">
        <v>12656.68</v>
      </c>
      <c r="G5369" s="9">
        <v>12658.43</v>
      </c>
      <c r="H5369" s="9">
        <v>12591.9</v>
      </c>
      <c r="I5369" s="9">
        <v>12612.91</v>
      </c>
      <c r="K5369" s="13">
        <f t="shared" si="2571"/>
        <v>-43.770000000000437</v>
      </c>
      <c r="L5369" s="13">
        <f t="shared" si="2581"/>
        <v>-244</v>
      </c>
      <c r="M5369" s="13">
        <f t="shared" si="2572"/>
        <v>66.530000000000655</v>
      </c>
      <c r="N5369" s="13"/>
      <c r="X5369">
        <f t="shared" si="2574"/>
        <v>43.770000000000437</v>
      </c>
      <c r="Y5369">
        <f t="shared" si="2575"/>
        <v>0</v>
      </c>
      <c r="Z5369">
        <f t="shared" si="2576"/>
        <v>0</v>
      </c>
      <c r="AA5369" s="22">
        <f t="shared" si="2577"/>
        <v>0</v>
      </c>
      <c r="AB5369" s="22">
        <f t="shared" si="2578"/>
        <v>0</v>
      </c>
      <c r="AC5369" s="22">
        <f t="shared" si="2579"/>
        <v>0</v>
      </c>
      <c r="AD5369" s="22">
        <f t="shared" si="2580"/>
        <v>0</v>
      </c>
    </row>
    <row r="5370" spans="5:30" x14ac:dyDescent="0.25">
      <c r="E5370" s="12">
        <v>43249.875</v>
      </c>
      <c r="F5370" s="10">
        <v>12612.15</v>
      </c>
      <c r="G5370" s="10">
        <v>12615.66</v>
      </c>
      <c r="H5370" s="10">
        <v>12575.88</v>
      </c>
      <c r="I5370" s="10">
        <v>12576.38</v>
      </c>
      <c r="K5370" s="13">
        <f t="shared" si="2571"/>
        <v>-35.770000000000437</v>
      </c>
      <c r="L5370" s="13">
        <f t="shared" si="2581"/>
        <v>-279.77000000000044</v>
      </c>
      <c r="M5370" s="13">
        <f t="shared" si="2572"/>
        <v>39.780000000000655</v>
      </c>
      <c r="N5370" s="13"/>
      <c r="X5370">
        <f t="shared" si="2574"/>
        <v>35.770000000000437</v>
      </c>
      <c r="Y5370">
        <f t="shared" si="2575"/>
        <v>0</v>
      </c>
      <c r="Z5370">
        <f t="shared" si="2576"/>
        <v>0</v>
      </c>
      <c r="AA5370" s="22">
        <f t="shared" si="2577"/>
        <v>0</v>
      </c>
      <c r="AB5370" s="22">
        <f t="shared" si="2578"/>
        <v>0</v>
      </c>
      <c r="AC5370" s="22">
        <f t="shared" si="2579"/>
        <v>0</v>
      </c>
      <c r="AD5370" s="22">
        <f t="shared" si="2580"/>
        <v>0</v>
      </c>
    </row>
    <row r="5371" spans="5:30" x14ac:dyDescent="0.25">
      <c r="E5371" s="11">
        <v>43249.916666666664</v>
      </c>
      <c r="F5371" s="9">
        <v>12576.63</v>
      </c>
      <c r="G5371" s="9">
        <v>12657.4</v>
      </c>
      <c r="H5371" s="9">
        <v>12575.88</v>
      </c>
      <c r="I5371" s="9">
        <v>12644.4</v>
      </c>
      <c r="K5371" s="13">
        <f t="shared" si="2571"/>
        <v>67.770000000000437</v>
      </c>
      <c r="L5371" s="13">
        <f t="shared" si="2581"/>
        <v>-212</v>
      </c>
      <c r="M5371" s="13">
        <f t="shared" si="2572"/>
        <v>81.520000000000437</v>
      </c>
      <c r="N5371" s="13"/>
      <c r="X5371">
        <f t="shared" si="2574"/>
        <v>67.770000000000437</v>
      </c>
      <c r="Y5371">
        <f t="shared" si="2575"/>
        <v>0</v>
      </c>
      <c r="Z5371">
        <f t="shared" si="2576"/>
        <v>0</v>
      </c>
      <c r="AA5371" s="22">
        <f t="shared" si="2577"/>
        <v>0</v>
      </c>
      <c r="AB5371" s="22">
        <f t="shared" si="2578"/>
        <v>0</v>
      </c>
      <c r="AC5371" s="22">
        <f t="shared" si="2579"/>
        <v>0</v>
      </c>
      <c r="AD5371" s="22">
        <f t="shared" si="2580"/>
        <v>0</v>
      </c>
    </row>
    <row r="5372" spans="5:30" hidden="1" x14ac:dyDescent="0.25">
      <c r="E5372" s="12">
        <v>43249.958333333336</v>
      </c>
      <c r="F5372" s="10">
        <v>12658.83</v>
      </c>
      <c r="G5372" s="10">
        <v>12664.55</v>
      </c>
      <c r="H5372" s="10">
        <v>12656.32</v>
      </c>
      <c r="I5372" s="10">
        <v>12663.38</v>
      </c>
    </row>
    <row r="5373" spans="5:30" hidden="1" x14ac:dyDescent="0.25">
      <c r="E5373" s="11">
        <v>43250.041666666664</v>
      </c>
      <c r="F5373" s="9">
        <v>12663.38</v>
      </c>
      <c r="G5373" s="9">
        <v>12671.04</v>
      </c>
      <c r="H5373" s="9">
        <v>12654.42</v>
      </c>
      <c r="I5373" s="9">
        <v>12654.42</v>
      </c>
    </row>
    <row r="5374" spans="5:30" hidden="1" x14ac:dyDescent="0.25">
      <c r="E5374" s="12">
        <v>43250.083333333336</v>
      </c>
      <c r="F5374" s="10">
        <v>12653.25</v>
      </c>
      <c r="G5374" s="10">
        <v>12656.8</v>
      </c>
      <c r="H5374" s="10">
        <v>12632.95</v>
      </c>
      <c r="I5374" s="10">
        <v>12635.98</v>
      </c>
    </row>
    <row r="5375" spans="5:30" hidden="1" x14ac:dyDescent="0.25">
      <c r="E5375" s="11">
        <v>43250.125</v>
      </c>
      <c r="F5375" s="9">
        <v>12636.57</v>
      </c>
      <c r="G5375" s="9">
        <v>12647.15</v>
      </c>
      <c r="H5375" s="9">
        <v>12629.09</v>
      </c>
      <c r="I5375" s="9">
        <v>12639.17</v>
      </c>
    </row>
    <row r="5376" spans="5:30" hidden="1" x14ac:dyDescent="0.25">
      <c r="E5376" s="12">
        <v>43250.166666666664</v>
      </c>
      <c r="F5376" s="10">
        <v>12639.17</v>
      </c>
      <c r="G5376" s="10">
        <v>12674.13</v>
      </c>
      <c r="H5376" s="10">
        <v>12633.18</v>
      </c>
      <c r="I5376" s="10">
        <v>12652.14</v>
      </c>
    </row>
    <row r="5377" spans="3:30" hidden="1" x14ac:dyDescent="0.25">
      <c r="E5377" s="11">
        <v>43250.208333333336</v>
      </c>
      <c r="F5377" s="9">
        <v>12651.14</v>
      </c>
      <c r="G5377" s="9">
        <v>12651.14</v>
      </c>
      <c r="H5377" s="9">
        <v>12624.94</v>
      </c>
      <c r="I5377" s="9">
        <v>12636.69</v>
      </c>
    </row>
    <row r="5378" spans="3:30" hidden="1" x14ac:dyDescent="0.25">
      <c r="E5378" s="12">
        <v>43250.25</v>
      </c>
      <c r="F5378" s="10">
        <v>12635.52</v>
      </c>
      <c r="G5378" s="10">
        <v>12666.91</v>
      </c>
      <c r="H5378" s="10">
        <v>12631.4</v>
      </c>
      <c r="I5378" s="10">
        <v>12662.2</v>
      </c>
    </row>
    <row r="5379" spans="3:30" hidden="1" x14ac:dyDescent="0.25">
      <c r="E5379" s="11">
        <v>43250.291666666664</v>
      </c>
      <c r="F5379" s="9">
        <v>12661.02</v>
      </c>
      <c r="G5379" s="9">
        <v>12669.26</v>
      </c>
      <c r="H5379" s="9">
        <v>12657.22</v>
      </c>
      <c r="I5379" s="9">
        <v>12659.57</v>
      </c>
    </row>
    <row r="5380" spans="3:30" x14ac:dyDescent="0.25">
      <c r="C5380">
        <v>1</v>
      </c>
      <c r="E5380" s="12">
        <v>43250.333333333336</v>
      </c>
      <c r="F5380" s="10">
        <v>12659.57</v>
      </c>
      <c r="G5380" s="10">
        <v>12660.75</v>
      </c>
      <c r="H5380" s="10">
        <v>12628.05</v>
      </c>
      <c r="I5380" s="10">
        <v>12649.26</v>
      </c>
      <c r="K5380" s="13">
        <f t="shared" ref="K5380:K5394" si="2582">I5380-F5380</f>
        <v>-10.309999999999491</v>
      </c>
      <c r="L5380" s="13">
        <v>0</v>
      </c>
      <c r="M5380" s="13">
        <f t="shared" ref="M5380:M5394" si="2583">G5380-H5380</f>
        <v>32.700000000000728</v>
      </c>
      <c r="N5380" s="13">
        <f>I5394-F5380</f>
        <v>148.8700000000008</v>
      </c>
      <c r="O5380" s="18">
        <f>IF(K5380*N5380&gt;0,1,0)</f>
        <v>0</v>
      </c>
      <c r="S5380" s="13">
        <f>MAX(G5380:G5396)</f>
        <v>12832.78</v>
      </c>
      <c r="X5380">
        <f t="shared" ref="X5380:X5394" si="2584">ABS(K5380)</f>
        <v>10.309999999999491</v>
      </c>
      <c r="Y5380">
        <f t="shared" ref="Y5380:Y5394" si="2585">ABS(N5380)</f>
        <v>148.8700000000008</v>
      </c>
      <c r="Z5380">
        <f t="shared" ref="Z5380:Z5394" si="2586">IF(S5380&lt;1000,ABS(S5380),0)</f>
        <v>0</v>
      </c>
      <c r="AA5380" s="22">
        <f t="shared" ref="AA5380:AA5394" si="2587">ABS(P5380)</f>
        <v>0</v>
      </c>
      <c r="AB5380" s="22">
        <f t="shared" ref="AB5380:AB5394" si="2588">ABS(Q5380)</f>
        <v>0</v>
      </c>
      <c r="AC5380" s="22">
        <f t="shared" ref="AC5380:AC5394" si="2589">IF(O5380=1,ABS(P5381),0)</f>
        <v>0</v>
      </c>
      <c r="AD5380" s="22">
        <f t="shared" ref="AD5380:AD5394" si="2590">IF(O5380=0,ABS(Q5381),0)</f>
        <v>0.62202127659574413</v>
      </c>
    </row>
    <row r="5381" spans="3:30" x14ac:dyDescent="0.25">
      <c r="E5381" s="11">
        <v>43250.375</v>
      </c>
      <c r="F5381" s="9">
        <v>12655.75</v>
      </c>
      <c r="G5381" s="9">
        <v>12718.73</v>
      </c>
      <c r="H5381" s="9">
        <v>12639.5</v>
      </c>
      <c r="I5381" s="9">
        <v>12687.72</v>
      </c>
      <c r="K5381" s="13">
        <f t="shared" si="2582"/>
        <v>31.969999999999345</v>
      </c>
      <c r="L5381" s="13">
        <f t="shared" ref="L5381:L5394" si="2591">L5380+K5381</f>
        <v>31.969999999999345</v>
      </c>
      <c r="M5381" s="13">
        <f t="shared" si="2583"/>
        <v>79.229999999999563</v>
      </c>
      <c r="N5381" s="13"/>
      <c r="P5381">
        <f>_xlfn.IFS(K5380&lt;0,MIN(L5380:L5394),K5380&gt;0,MAX(L5380:L5394))/S5359</f>
        <v>0</v>
      </c>
      <c r="Q5381">
        <f>_xlfn.IFS(K5380&lt;0,MAX(L5380:L5394),K5380&gt;0,MIN(L5380:L5394))/S5359</f>
        <v>0.62202127659574413</v>
      </c>
      <c r="S5381" s="13">
        <f>MIN(H5380:H5396)</f>
        <v>12628.05</v>
      </c>
      <c r="X5381">
        <f t="shared" si="2584"/>
        <v>31.969999999999345</v>
      </c>
      <c r="Y5381">
        <f t="shared" si="2585"/>
        <v>0</v>
      </c>
      <c r="Z5381">
        <f t="shared" si="2586"/>
        <v>0</v>
      </c>
      <c r="AA5381" s="22">
        <f t="shared" si="2587"/>
        <v>0</v>
      </c>
      <c r="AB5381" s="22">
        <f t="shared" si="2588"/>
        <v>0.62202127659574413</v>
      </c>
      <c r="AC5381" s="22">
        <f t="shared" si="2589"/>
        <v>0</v>
      </c>
      <c r="AD5381" s="22">
        <f t="shared" si="2590"/>
        <v>0</v>
      </c>
    </row>
    <row r="5382" spans="3:30" x14ac:dyDescent="0.25">
      <c r="E5382" s="12">
        <v>43250.416666666664</v>
      </c>
      <c r="F5382" s="10">
        <v>12682.58</v>
      </c>
      <c r="G5382" s="10">
        <v>12708.97</v>
      </c>
      <c r="H5382" s="10">
        <v>12671.93</v>
      </c>
      <c r="I5382" s="10">
        <v>12702.68</v>
      </c>
      <c r="K5382" s="13">
        <f t="shared" si="2582"/>
        <v>20.100000000000364</v>
      </c>
      <c r="L5382" s="13">
        <f t="shared" si="2591"/>
        <v>52.069999999999709</v>
      </c>
      <c r="M5382" s="13">
        <f t="shared" si="2583"/>
        <v>37.039999999999054</v>
      </c>
      <c r="N5382" s="13"/>
      <c r="S5382" s="13">
        <f>S5380-S5381</f>
        <v>204.73000000000138</v>
      </c>
      <c r="X5382">
        <f t="shared" si="2584"/>
        <v>20.100000000000364</v>
      </c>
      <c r="Y5382">
        <f t="shared" si="2585"/>
        <v>0</v>
      </c>
      <c r="Z5382">
        <f t="shared" si="2586"/>
        <v>204.73000000000138</v>
      </c>
      <c r="AA5382" s="22">
        <f t="shared" si="2587"/>
        <v>0</v>
      </c>
      <c r="AB5382" s="22">
        <f t="shared" si="2588"/>
        <v>0</v>
      </c>
      <c r="AC5382" s="22">
        <f t="shared" si="2589"/>
        <v>0</v>
      </c>
      <c r="AD5382" s="22">
        <f t="shared" si="2590"/>
        <v>0</v>
      </c>
    </row>
    <row r="5383" spans="3:30" x14ac:dyDescent="0.25">
      <c r="E5383" s="11">
        <v>43250.458333333336</v>
      </c>
      <c r="F5383" s="9">
        <v>12703.18</v>
      </c>
      <c r="G5383" s="9">
        <v>12732.04</v>
      </c>
      <c r="H5383" s="9">
        <v>12670.4</v>
      </c>
      <c r="I5383" s="9">
        <v>12691.91</v>
      </c>
      <c r="K5383" s="13">
        <f t="shared" si="2582"/>
        <v>-11.270000000000437</v>
      </c>
      <c r="L5383" s="13">
        <f t="shared" si="2591"/>
        <v>40.799999999999272</v>
      </c>
      <c r="M5383" s="13">
        <f t="shared" si="2583"/>
        <v>61.640000000001237</v>
      </c>
      <c r="N5383" s="13"/>
      <c r="X5383">
        <f t="shared" si="2584"/>
        <v>11.270000000000437</v>
      </c>
      <c r="Y5383">
        <f t="shared" si="2585"/>
        <v>0</v>
      </c>
      <c r="Z5383">
        <f t="shared" si="2586"/>
        <v>0</v>
      </c>
      <c r="AA5383" s="22">
        <f t="shared" si="2587"/>
        <v>0</v>
      </c>
      <c r="AB5383" s="22">
        <f t="shared" si="2588"/>
        <v>0</v>
      </c>
      <c r="AC5383" s="22">
        <f t="shared" si="2589"/>
        <v>0</v>
      </c>
      <c r="AD5383" s="22">
        <f t="shared" si="2590"/>
        <v>0</v>
      </c>
    </row>
    <row r="5384" spans="3:30" x14ac:dyDescent="0.25">
      <c r="E5384" s="12">
        <v>43250.5</v>
      </c>
      <c r="F5384" s="10">
        <v>12692.66</v>
      </c>
      <c r="G5384" s="10">
        <v>12723.38</v>
      </c>
      <c r="H5384" s="10">
        <v>12661.4</v>
      </c>
      <c r="I5384" s="10">
        <v>12716.32</v>
      </c>
      <c r="K5384" s="13">
        <f t="shared" si="2582"/>
        <v>23.659999999999854</v>
      </c>
      <c r="L5384" s="13">
        <f t="shared" si="2591"/>
        <v>64.459999999999127</v>
      </c>
      <c r="M5384" s="13">
        <f t="shared" si="2583"/>
        <v>61.979999999999563</v>
      </c>
      <c r="N5384" s="13"/>
      <c r="X5384">
        <f t="shared" si="2584"/>
        <v>23.659999999999854</v>
      </c>
      <c r="Y5384">
        <f t="shared" si="2585"/>
        <v>0</v>
      </c>
      <c r="Z5384">
        <f t="shared" si="2586"/>
        <v>0</v>
      </c>
      <c r="AA5384" s="22">
        <f t="shared" si="2587"/>
        <v>0</v>
      </c>
      <c r="AB5384" s="22">
        <f t="shared" si="2588"/>
        <v>0</v>
      </c>
      <c r="AC5384" s="22">
        <f t="shared" si="2589"/>
        <v>0</v>
      </c>
      <c r="AD5384" s="22">
        <f t="shared" si="2590"/>
        <v>0</v>
      </c>
    </row>
    <row r="5385" spans="3:30" x14ac:dyDescent="0.25">
      <c r="E5385" s="11">
        <v>43250.541666666664</v>
      </c>
      <c r="F5385" s="9">
        <v>12715.58</v>
      </c>
      <c r="G5385" s="9">
        <v>12743.08</v>
      </c>
      <c r="H5385" s="9">
        <v>12704.53</v>
      </c>
      <c r="I5385" s="9">
        <v>12723.7</v>
      </c>
      <c r="K5385" s="13">
        <f t="shared" si="2582"/>
        <v>8.1200000000008004</v>
      </c>
      <c r="L5385" s="13">
        <f t="shared" si="2591"/>
        <v>72.579999999999927</v>
      </c>
      <c r="M5385" s="13">
        <f t="shared" si="2583"/>
        <v>38.549999999999272</v>
      </c>
      <c r="N5385" s="13"/>
      <c r="X5385">
        <f t="shared" si="2584"/>
        <v>8.1200000000008004</v>
      </c>
      <c r="Y5385">
        <f t="shared" si="2585"/>
        <v>0</v>
      </c>
      <c r="Z5385">
        <f t="shared" si="2586"/>
        <v>0</v>
      </c>
      <c r="AA5385" s="22">
        <f t="shared" si="2587"/>
        <v>0</v>
      </c>
      <c r="AB5385" s="22">
        <f t="shared" si="2588"/>
        <v>0</v>
      </c>
      <c r="AC5385" s="22">
        <f t="shared" si="2589"/>
        <v>0</v>
      </c>
      <c r="AD5385" s="22">
        <f t="shared" si="2590"/>
        <v>0</v>
      </c>
    </row>
    <row r="5386" spans="3:30" x14ac:dyDescent="0.25">
      <c r="E5386" s="12">
        <v>43250.583333333336</v>
      </c>
      <c r="F5386" s="10">
        <v>12722.45</v>
      </c>
      <c r="G5386" s="10">
        <v>12770.43</v>
      </c>
      <c r="H5386" s="10">
        <v>12719.68</v>
      </c>
      <c r="I5386" s="10">
        <v>12748.81</v>
      </c>
      <c r="K5386" s="13">
        <f t="shared" si="2582"/>
        <v>26.359999999998763</v>
      </c>
      <c r="L5386" s="13">
        <f t="shared" si="2591"/>
        <v>98.93999999999869</v>
      </c>
      <c r="M5386" s="13">
        <f t="shared" si="2583"/>
        <v>50.75</v>
      </c>
      <c r="N5386" s="13"/>
      <c r="X5386">
        <f t="shared" si="2584"/>
        <v>26.359999999998763</v>
      </c>
      <c r="Y5386">
        <f t="shared" si="2585"/>
        <v>0</v>
      </c>
      <c r="Z5386">
        <f t="shared" si="2586"/>
        <v>0</v>
      </c>
      <c r="AA5386" s="22">
        <f t="shared" si="2587"/>
        <v>0</v>
      </c>
      <c r="AB5386" s="22">
        <f t="shared" si="2588"/>
        <v>0</v>
      </c>
      <c r="AC5386" s="22">
        <f t="shared" si="2589"/>
        <v>0</v>
      </c>
      <c r="AD5386" s="22">
        <f t="shared" si="2590"/>
        <v>0</v>
      </c>
    </row>
    <row r="5387" spans="3:30" x14ac:dyDescent="0.25">
      <c r="E5387" s="11">
        <v>43250.625</v>
      </c>
      <c r="F5387" s="9">
        <v>12748.56</v>
      </c>
      <c r="G5387" s="9">
        <v>12780.33</v>
      </c>
      <c r="H5387" s="9">
        <v>12725.37</v>
      </c>
      <c r="I5387" s="9">
        <v>12766.96</v>
      </c>
      <c r="K5387" s="13">
        <f t="shared" si="2582"/>
        <v>18.399999999999636</v>
      </c>
      <c r="L5387" s="13">
        <f t="shared" si="2591"/>
        <v>117.33999999999833</v>
      </c>
      <c r="M5387" s="13">
        <f t="shared" si="2583"/>
        <v>54.959999999999127</v>
      </c>
      <c r="N5387" s="13"/>
      <c r="X5387">
        <f t="shared" si="2584"/>
        <v>18.399999999999636</v>
      </c>
      <c r="Y5387">
        <f t="shared" si="2585"/>
        <v>0</v>
      </c>
      <c r="Z5387">
        <f t="shared" si="2586"/>
        <v>0</v>
      </c>
      <c r="AA5387" s="22">
        <f t="shared" si="2587"/>
        <v>0</v>
      </c>
      <c r="AB5387" s="22">
        <f t="shared" si="2588"/>
        <v>0</v>
      </c>
      <c r="AC5387" s="22">
        <f t="shared" si="2589"/>
        <v>0</v>
      </c>
      <c r="AD5387" s="22">
        <f t="shared" si="2590"/>
        <v>0</v>
      </c>
    </row>
    <row r="5388" spans="3:30" x14ac:dyDescent="0.25">
      <c r="E5388" s="12">
        <v>43250.666666666664</v>
      </c>
      <c r="F5388" s="10">
        <v>12765.96</v>
      </c>
      <c r="G5388" s="10">
        <v>12768.84</v>
      </c>
      <c r="H5388" s="10">
        <v>12715.63</v>
      </c>
      <c r="I5388" s="10">
        <v>12723.18</v>
      </c>
      <c r="K5388" s="13">
        <f t="shared" si="2582"/>
        <v>-42.779999999998836</v>
      </c>
      <c r="L5388" s="13">
        <f t="shared" si="2591"/>
        <v>74.559999999999491</v>
      </c>
      <c r="M5388" s="13">
        <f t="shared" si="2583"/>
        <v>53.210000000000946</v>
      </c>
      <c r="N5388" s="13"/>
      <c r="X5388">
        <f t="shared" si="2584"/>
        <v>42.779999999998836</v>
      </c>
      <c r="Y5388">
        <f t="shared" si="2585"/>
        <v>0</v>
      </c>
      <c r="Z5388">
        <f t="shared" si="2586"/>
        <v>0</v>
      </c>
      <c r="AA5388" s="22">
        <f t="shared" si="2587"/>
        <v>0</v>
      </c>
      <c r="AB5388" s="22">
        <f t="shared" si="2588"/>
        <v>0</v>
      </c>
      <c r="AC5388" s="22">
        <f t="shared" si="2589"/>
        <v>0</v>
      </c>
      <c r="AD5388" s="22">
        <f t="shared" si="2590"/>
        <v>0</v>
      </c>
    </row>
    <row r="5389" spans="3:30" x14ac:dyDescent="0.25">
      <c r="E5389" s="11">
        <v>43250.708333333336</v>
      </c>
      <c r="F5389" s="9">
        <v>12722.18</v>
      </c>
      <c r="G5389" s="9">
        <v>12747.24</v>
      </c>
      <c r="H5389" s="9">
        <v>12708.19</v>
      </c>
      <c r="I5389" s="9">
        <v>12740.02</v>
      </c>
      <c r="K5389" s="13">
        <f t="shared" si="2582"/>
        <v>17.840000000000146</v>
      </c>
      <c r="L5389" s="13">
        <f t="shared" si="2591"/>
        <v>92.399999999999636</v>
      </c>
      <c r="M5389" s="13">
        <f t="shared" si="2583"/>
        <v>39.049999999999272</v>
      </c>
      <c r="N5389" s="13"/>
      <c r="X5389">
        <f t="shared" si="2584"/>
        <v>17.840000000000146</v>
      </c>
      <c r="Y5389">
        <f t="shared" si="2585"/>
        <v>0</v>
      </c>
      <c r="Z5389">
        <f t="shared" si="2586"/>
        <v>0</v>
      </c>
      <c r="AA5389" s="22">
        <f t="shared" si="2587"/>
        <v>0</v>
      </c>
      <c r="AB5389" s="22">
        <f t="shared" si="2588"/>
        <v>0</v>
      </c>
      <c r="AC5389" s="22">
        <f t="shared" si="2589"/>
        <v>0</v>
      </c>
      <c r="AD5389" s="22">
        <f t="shared" si="2590"/>
        <v>0</v>
      </c>
    </row>
    <row r="5390" spans="3:30" x14ac:dyDescent="0.25">
      <c r="E5390" s="12">
        <v>43250.75</v>
      </c>
      <c r="F5390" s="10">
        <v>12741.27</v>
      </c>
      <c r="G5390" s="10">
        <v>12832.78</v>
      </c>
      <c r="H5390" s="10">
        <v>12734.92</v>
      </c>
      <c r="I5390" s="10">
        <v>12824.28</v>
      </c>
      <c r="K5390" s="13">
        <f t="shared" si="2582"/>
        <v>83.010000000000218</v>
      </c>
      <c r="L5390" s="13">
        <f t="shared" si="2591"/>
        <v>175.40999999999985</v>
      </c>
      <c r="M5390" s="13">
        <f t="shared" si="2583"/>
        <v>97.860000000000582</v>
      </c>
      <c r="N5390" s="13"/>
      <c r="X5390">
        <f t="shared" si="2584"/>
        <v>83.010000000000218</v>
      </c>
      <c r="Y5390">
        <f t="shared" si="2585"/>
        <v>0</v>
      </c>
      <c r="Z5390">
        <f t="shared" si="2586"/>
        <v>0</v>
      </c>
      <c r="AA5390" s="22">
        <f t="shared" si="2587"/>
        <v>0</v>
      </c>
      <c r="AB5390" s="22">
        <f t="shared" si="2588"/>
        <v>0</v>
      </c>
      <c r="AC5390" s="22">
        <f t="shared" si="2589"/>
        <v>0</v>
      </c>
      <c r="AD5390" s="22">
        <f t="shared" si="2590"/>
        <v>0</v>
      </c>
    </row>
    <row r="5391" spans="3:30" x14ac:dyDescent="0.25">
      <c r="E5391" s="11">
        <v>43250.791666666664</v>
      </c>
      <c r="F5391" s="9">
        <v>12824.03</v>
      </c>
      <c r="G5391" s="9">
        <v>12827.61</v>
      </c>
      <c r="H5391" s="9">
        <v>12785.04</v>
      </c>
      <c r="I5391" s="9">
        <v>12797.46</v>
      </c>
      <c r="K5391" s="13">
        <f t="shared" si="2582"/>
        <v>-26.570000000001528</v>
      </c>
      <c r="L5391" s="13">
        <f t="shared" si="2591"/>
        <v>148.83999999999833</v>
      </c>
      <c r="M5391" s="13">
        <f t="shared" si="2583"/>
        <v>42.569999999999709</v>
      </c>
      <c r="N5391" s="13"/>
      <c r="X5391">
        <f t="shared" si="2584"/>
        <v>26.570000000001528</v>
      </c>
      <c r="Y5391">
        <f t="shared" si="2585"/>
        <v>0</v>
      </c>
      <c r="Z5391">
        <f t="shared" si="2586"/>
        <v>0</v>
      </c>
      <c r="AA5391" s="22">
        <f t="shared" si="2587"/>
        <v>0</v>
      </c>
      <c r="AB5391" s="22">
        <f t="shared" si="2588"/>
        <v>0</v>
      </c>
      <c r="AC5391" s="22">
        <f t="shared" si="2589"/>
        <v>0</v>
      </c>
      <c r="AD5391" s="22">
        <f t="shared" si="2590"/>
        <v>0</v>
      </c>
    </row>
    <row r="5392" spans="3:30" x14ac:dyDescent="0.25">
      <c r="E5392" s="12">
        <v>43250.833333333336</v>
      </c>
      <c r="F5392" s="10">
        <v>12797.21</v>
      </c>
      <c r="G5392" s="10">
        <v>12819.21</v>
      </c>
      <c r="H5392" s="10">
        <v>12791.46</v>
      </c>
      <c r="I5392" s="10">
        <v>12813.46</v>
      </c>
      <c r="K5392" s="13">
        <f t="shared" si="2582"/>
        <v>16.25</v>
      </c>
      <c r="L5392" s="13">
        <f t="shared" si="2591"/>
        <v>165.08999999999833</v>
      </c>
      <c r="M5392" s="13">
        <f t="shared" si="2583"/>
        <v>27.75</v>
      </c>
      <c r="N5392" s="13"/>
      <c r="X5392">
        <f t="shared" si="2584"/>
        <v>16.25</v>
      </c>
      <c r="Y5392">
        <f t="shared" si="2585"/>
        <v>0</v>
      </c>
      <c r="Z5392">
        <f t="shared" si="2586"/>
        <v>0</v>
      </c>
      <c r="AA5392" s="22">
        <f t="shared" si="2587"/>
        <v>0</v>
      </c>
      <c r="AB5392" s="22">
        <f t="shared" si="2588"/>
        <v>0</v>
      </c>
      <c r="AC5392" s="22">
        <f t="shared" si="2589"/>
        <v>0</v>
      </c>
      <c r="AD5392" s="22">
        <f t="shared" si="2590"/>
        <v>0</v>
      </c>
    </row>
    <row r="5393" spans="3:30" x14ac:dyDescent="0.25">
      <c r="E5393" s="11">
        <v>43250.875</v>
      </c>
      <c r="F5393" s="9">
        <v>12813.96</v>
      </c>
      <c r="G5393" s="9">
        <v>12824.2</v>
      </c>
      <c r="H5393" s="9">
        <v>12809.95</v>
      </c>
      <c r="I5393" s="9">
        <v>12811.45</v>
      </c>
      <c r="K5393" s="13">
        <f t="shared" si="2582"/>
        <v>-2.5099999999983993</v>
      </c>
      <c r="L5393" s="13">
        <f t="shared" si="2591"/>
        <v>162.57999999999993</v>
      </c>
      <c r="M5393" s="13">
        <f t="shared" si="2583"/>
        <v>14.25</v>
      </c>
      <c r="N5393" s="13"/>
      <c r="X5393">
        <f t="shared" si="2584"/>
        <v>2.5099999999983993</v>
      </c>
      <c r="Y5393">
        <f t="shared" si="2585"/>
        <v>0</v>
      </c>
      <c r="Z5393">
        <f t="shared" si="2586"/>
        <v>0</v>
      </c>
      <c r="AA5393" s="22">
        <f t="shared" si="2587"/>
        <v>0</v>
      </c>
      <c r="AB5393" s="22">
        <f t="shared" si="2588"/>
        <v>0</v>
      </c>
      <c r="AC5393" s="22">
        <f t="shared" si="2589"/>
        <v>0</v>
      </c>
      <c r="AD5393" s="22">
        <f t="shared" si="2590"/>
        <v>0</v>
      </c>
    </row>
    <row r="5394" spans="3:30" x14ac:dyDescent="0.25">
      <c r="E5394" s="12">
        <v>43250.916666666664</v>
      </c>
      <c r="F5394" s="10">
        <v>12811.7</v>
      </c>
      <c r="G5394" s="10">
        <v>12816.45</v>
      </c>
      <c r="H5394" s="10">
        <v>12787.68</v>
      </c>
      <c r="I5394" s="10">
        <v>12808.44</v>
      </c>
      <c r="K5394" s="13">
        <f t="shared" si="2582"/>
        <v>-3.2600000000002183</v>
      </c>
      <c r="L5394" s="13">
        <f t="shared" si="2591"/>
        <v>159.31999999999971</v>
      </c>
      <c r="M5394" s="13">
        <f t="shared" si="2583"/>
        <v>28.770000000000437</v>
      </c>
      <c r="N5394" s="13"/>
      <c r="X5394">
        <f t="shared" si="2584"/>
        <v>3.2600000000002183</v>
      </c>
      <c r="Y5394">
        <f t="shared" si="2585"/>
        <v>0</v>
      </c>
      <c r="Z5394">
        <f t="shared" si="2586"/>
        <v>0</v>
      </c>
      <c r="AA5394" s="22">
        <f t="shared" si="2587"/>
        <v>0</v>
      </c>
      <c r="AB5394" s="22">
        <f t="shared" si="2588"/>
        <v>0</v>
      </c>
      <c r="AC5394" s="22">
        <f t="shared" si="2589"/>
        <v>0</v>
      </c>
      <c r="AD5394" s="22">
        <f t="shared" si="2590"/>
        <v>0</v>
      </c>
    </row>
    <row r="5395" spans="3:30" hidden="1" x14ac:dyDescent="0.25">
      <c r="E5395" s="11">
        <v>43250.958333333336</v>
      </c>
      <c r="F5395" s="9">
        <v>12811.54</v>
      </c>
      <c r="G5395" s="9">
        <v>12818.59</v>
      </c>
      <c r="H5395" s="9">
        <v>12800.63</v>
      </c>
      <c r="I5395" s="9">
        <v>12801.8</v>
      </c>
    </row>
    <row r="5396" spans="3:30" hidden="1" x14ac:dyDescent="0.25">
      <c r="E5396" s="12">
        <v>43251.041666666664</v>
      </c>
      <c r="F5396" s="10">
        <v>12787.68</v>
      </c>
      <c r="G5396" s="10">
        <v>12796.49</v>
      </c>
      <c r="H5396" s="10">
        <v>12780.04</v>
      </c>
      <c r="I5396" s="10">
        <v>12790.61</v>
      </c>
    </row>
    <row r="5397" spans="3:30" hidden="1" x14ac:dyDescent="0.25">
      <c r="E5397" s="11">
        <v>43251.083333333336</v>
      </c>
      <c r="F5397" s="9">
        <v>12791.2</v>
      </c>
      <c r="G5397" s="9">
        <v>12793.55</v>
      </c>
      <c r="H5397" s="9">
        <v>12784.64</v>
      </c>
      <c r="I5397" s="9">
        <v>12789.34</v>
      </c>
    </row>
    <row r="5398" spans="3:30" hidden="1" x14ac:dyDescent="0.25">
      <c r="E5398" s="12">
        <v>43251.125</v>
      </c>
      <c r="F5398" s="10">
        <v>12790.52</v>
      </c>
      <c r="G5398" s="10">
        <v>12799.91</v>
      </c>
      <c r="H5398" s="10">
        <v>12782.29</v>
      </c>
      <c r="I5398" s="10">
        <v>12799.91</v>
      </c>
    </row>
    <row r="5399" spans="3:30" hidden="1" x14ac:dyDescent="0.25">
      <c r="E5399" s="11">
        <v>43251.166666666664</v>
      </c>
      <c r="F5399" s="9">
        <v>12798.74</v>
      </c>
      <c r="G5399" s="9">
        <v>12800.03</v>
      </c>
      <c r="H5399" s="9">
        <v>12787.09</v>
      </c>
      <c r="I5399" s="9">
        <v>12792.97</v>
      </c>
    </row>
    <row r="5400" spans="3:30" hidden="1" x14ac:dyDescent="0.25">
      <c r="E5400" s="12">
        <v>43251.208333333336</v>
      </c>
      <c r="F5400" s="10">
        <v>12794.14</v>
      </c>
      <c r="G5400" s="10">
        <v>12800.02</v>
      </c>
      <c r="H5400" s="10">
        <v>12791.78</v>
      </c>
      <c r="I5400" s="10">
        <v>12794.13</v>
      </c>
    </row>
    <row r="5401" spans="3:30" hidden="1" x14ac:dyDescent="0.25">
      <c r="E5401" s="11">
        <v>43251.25</v>
      </c>
      <c r="F5401" s="9">
        <v>12793.55</v>
      </c>
      <c r="G5401" s="9">
        <v>12804.71</v>
      </c>
      <c r="H5401" s="9">
        <v>12793.55</v>
      </c>
      <c r="I5401" s="9">
        <v>12798.83</v>
      </c>
    </row>
    <row r="5402" spans="3:30" hidden="1" x14ac:dyDescent="0.25">
      <c r="E5402" s="12">
        <v>43251.291666666664</v>
      </c>
      <c r="F5402" s="10">
        <v>12799.41</v>
      </c>
      <c r="G5402" s="10">
        <v>12803.52</v>
      </c>
      <c r="H5402" s="10">
        <v>12798.79</v>
      </c>
      <c r="I5402" s="10">
        <v>12802.31</v>
      </c>
    </row>
    <row r="5403" spans="3:30" x14ac:dyDescent="0.25">
      <c r="C5403">
        <v>1</v>
      </c>
      <c r="E5403" s="11">
        <v>43251.333333333336</v>
      </c>
      <c r="F5403" s="9">
        <v>12802.32</v>
      </c>
      <c r="G5403" s="9">
        <v>12805.83</v>
      </c>
      <c r="H5403" s="9">
        <v>12787.42</v>
      </c>
      <c r="I5403" s="9">
        <v>12795.11</v>
      </c>
      <c r="K5403" s="13">
        <f t="shared" ref="K5403:K5417" si="2592">I5403-F5403</f>
        <v>-7.2099999999991269</v>
      </c>
      <c r="L5403" s="13">
        <v>0</v>
      </c>
      <c r="M5403" s="13">
        <f t="shared" ref="M5403:M5417" si="2593">G5403-H5403</f>
        <v>18.409999999999854</v>
      </c>
      <c r="N5403" s="13">
        <f t="shared" ref="N5403" si="2594">I5417-F5403</f>
        <v>-158.29999999999927</v>
      </c>
      <c r="O5403" s="18">
        <f>IF(K5403*N5403&gt;0,1,0)</f>
        <v>1</v>
      </c>
      <c r="S5403" s="13">
        <f>MAX(G5403:G5419)</f>
        <v>12809.15</v>
      </c>
      <c r="X5403">
        <f t="shared" ref="X5403:X5417" si="2595">ABS(K5403)</f>
        <v>7.2099999999991269</v>
      </c>
      <c r="Y5403">
        <f t="shared" ref="Y5403:Y5417" si="2596">ABS(N5403)</f>
        <v>158.29999999999927</v>
      </c>
      <c r="Z5403">
        <f t="shared" ref="Z5403:Z5417" si="2597">IF(S5403&lt;1000,ABS(S5403),0)</f>
        <v>0</v>
      </c>
      <c r="AA5403" s="22">
        <f t="shared" ref="AA5403:AA5417" si="2598">ABS(P5403)</f>
        <v>0</v>
      </c>
      <c r="AB5403" s="22">
        <f t="shared" ref="AB5403:AB5417" si="2599">ABS(Q5403)</f>
        <v>0</v>
      </c>
      <c r="AC5403" s="22">
        <f t="shared" ref="AC5403:AC5417" si="2600">IF(O5403=1,ABS(P5404),0)</f>
        <v>0.84750647193864626</v>
      </c>
      <c r="AD5403" s="22">
        <f t="shared" ref="AD5403:AD5417" si="2601">IF(O5403=0,ABS(Q5404),0)</f>
        <v>0</v>
      </c>
    </row>
    <row r="5404" spans="3:30" x14ac:dyDescent="0.25">
      <c r="E5404" s="12">
        <v>43251.375</v>
      </c>
      <c r="F5404" s="10">
        <v>12776.29</v>
      </c>
      <c r="G5404" s="10">
        <v>12809.15</v>
      </c>
      <c r="H5404" s="10">
        <v>12769.43</v>
      </c>
      <c r="I5404" s="10">
        <v>12799.92</v>
      </c>
      <c r="K5404" s="13">
        <f t="shared" si="2592"/>
        <v>23.6299999999992</v>
      </c>
      <c r="L5404" s="13">
        <f t="shared" ref="L5404:L5417" si="2602">L5403+K5404</f>
        <v>23.6299999999992</v>
      </c>
      <c r="M5404" s="13">
        <f t="shared" si="2593"/>
        <v>39.719999999999345</v>
      </c>
      <c r="N5404" s="13"/>
      <c r="P5404">
        <f>_xlfn.IFS(K5403&lt;0,MIN(L5403:L5417),K5403&gt;0,MAX(L5403:L5417))/S5382</f>
        <v>-0.84750647193864626</v>
      </c>
      <c r="Q5404">
        <f>_xlfn.IFS(K5403&lt;0,MAX(L5403:L5417),K5403&gt;0,MIN(L5403:L5417))/S5382</f>
        <v>0.11542030967615416</v>
      </c>
      <c r="S5404" s="13">
        <f>MIN(H5403:H5419)</f>
        <v>12544.68</v>
      </c>
      <c r="X5404">
        <f t="shared" si="2595"/>
        <v>23.6299999999992</v>
      </c>
      <c r="Y5404">
        <f t="shared" si="2596"/>
        <v>0</v>
      </c>
      <c r="Z5404">
        <f t="shared" si="2597"/>
        <v>0</v>
      </c>
      <c r="AA5404" s="22">
        <f t="shared" si="2598"/>
        <v>0.84750647193864626</v>
      </c>
      <c r="AB5404" s="22">
        <f t="shared" si="2599"/>
        <v>0.11542030967615416</v>
      </c>
      <c r="AC5404" s="22">
        <f t="shared" si="2600"/>
        <v>0</v>
      </c>
      <c r="AD5404" s="22">
        <f t="shared" si="2601"/>
        <v>0</v>
      </c>
    </row>
    <row r="5405" spans="3:30" x14ac:dyDescent="0.25">
      <c r="E5405" s="11">
        <v>43251.416666666664</v>
      </c>
      <c r="F5405" s="9">
        <v>12790.69</v>
      </c>
      <c r="G5405" s="9">
        <v>12800.4</v>
      </c>
      <c r="H5405" s="9">
        <v>12756.24</v>
      </c>
      <c r="I5405" s="9">
        <v>12770.37</v>
      </c>
      <c r="K5405" s="13">
        <f t="shared" si="2592"/>
        <v>-20.319999999999709</v>
      </c>
      <c r="L5405" s="13">
        <f t="shared" si="2602"/>
        <v>3.3099999999994907</v>
      </c>
      <c r="M5405" s="13">
        <f t="shared" si="2593"/>
        <v>44.159999999999854</v>
      </c>
      <c r="N5405" s="13"/>
      <c r="S5405" s="13">
        <f>S5403-S5404</f>
        <v>264.46999999999935</v>
      </c>
      <c r="X5405">
        <f t="shared" si="2595"/>
        <v>20.319999999999709</v>
      </c>
      <c r="Y5405">
        <f t="shared" si="2596"/>
        <v>0</v>
      </c>
      <c r="Z5405">
        <f t="shared" si="2597"/>
        <v>264.46999999999935</v>
      </c>
      <c r="AA5405" s="22">
        <f t="shared" si="2598"/>
        <v>0</v>
      </c>
      <c r="AB5405" s="22">
        <f t="shared" si="2599"/>
        <v>0</v>
      </c>
      <c r="AC5405" s="22">
        <f t="shared" si="2600"/>
        <v>0</v>
      </c>
      <c r="AD5405" s="22">
        <f t="shared" si="2601"/>
        <v>0</v>
      </c>
    </row>
    <row r="5406" spans="3:30" x14ac:dyDescent="0.25">
      <c r="E5406" s="12">
        <v>43251.458333333336</v>
      </c>
      <c r="F5406" s="10">
        <v>12769.87</v>
      </c>
      <c r="G5406" s="10">
        <v>12780.79</v>
      </c>
      <c r="H5406" s="10">
        <v>12734.85</v>
      </c>
      <c r="I5406" s="10">
        <v>12762.19</v>
      </c>
      <c r="K5406" s="13">
        <f t="shared" si="2592"/>
        <v>-7.680000000000291</v>
      </c>
      <c r="L5406" s="13">
        <f t="shared" si="2602"/>
        <v>-4.3700000000008004</v>
      </c>
      <c r="M5406" s="13">
        <f t="shared" si="2593"/>
        <v>45.940000000000509</v>
      </c>
      <c r="N5406" s="13"/>
      <c r="X5406">
        <f t="shared" si="2595"/>
        <v>7.680000000000291</v>
      </c>
      <c r="Y5406">
        <f t="shared" si="2596"/>
        <v>0</v>
      </c>
      <c r="Z5406">
        <f t="shared" si="2597"/>
        <v>0</v>
      </c>
      <c r="AA5406" s="22">
        <f t="shared" si="2598"/>
        <v>0</v>
      </c>
      <c r="AB5406" s="22">
        <f t="shared" si="2599"/>
        <v>0</v>
      </c>
      <c r="AC5406" s="22">
        <f t="shared" si="2600"/>
        <v>0</v>
      </c>
      <c r="AD5406" s="22">
        <f t="shared" si="2601"/>
        <v>0</v>
      </c>
    </row>
    <row r="5407" spans="3:30" x14ac:dyDescent="0.25">
      <c r="E5407" s="11">
        <v>43251.5</v>
      </c>
      <c r="F5407" s="9">
        <v>12761.68</v>
      </c>
      <c r="G5407" s="9">
        <v>12765.46</v>
      </c>
      <c r="H5407" s="9">
        <v>12719.23</v>
      </c>
      <c r="I5407" s="9">
        <v>12730.12</v>
      </c>
      <c r="K5407" s="13">
        <f t="shared" si="2592"/>
        <v>-31.559999999999491</v>
      </c>
      <c r="L5407" s="13">
        <f t="shared" si="2602"/>
        <v>-35.930000000000291</v>
      </c>
      <c r="M5407" s="13">
        <f t="shared" si="2593"/>
        <v>46.229999999999563</v>
      </c>
      <c r="N5407" s="13"/>
      <c r="X5407">
        <f t="shared" si="2595"/>
        <v>31.559999999999491</v>
      </c>
      <c r="Y5407">
        <f t="shared" si="2596"/>
        <v>0</v>
      </c>
      <c r="Z5407">
        <f t="shared" si="2597"/>
        <v>0</v>
      </c>
      <c r="AA5407" s="22">
        <f t="shared" si="2598"/>
        <v>0</v>
      </c>
      <c r="AB5407" s="22">
        <f t="shared" si="2599"/>
        <v>0</v>
      </c>
      <c r="AC5407" s="22">
        <f t="shared" si="2600"/>
        <v>0</v>
      </c>
      <c r="AD5407" s="22">
        <f t="shared" si="2601"/>
        <v>0</v>
      </c>
    </row>
    <row r="5408" spans="3:30" x14ac:dyDescent="0.25">
      <c r="E5408" s="12">
        <v>43251.541666666664</v>
      </c>
      <c r="F5408" s="10">
        <v>12729.87</v>
      </c>
      <c r="G5408" s="10">
        <v>12741.75</v>
      </c>
      <c r="H5408" s="10">
        <v>12710.07</v>
      </c>
      <c r="I5408" s="10">
        <v>12740.74</v>
      </c>
      <c r="K5408" s="13">
        <f t="shared" si="2592"/>
        <v>10.869999999998981</v>
      </c>
      <c r="L5408" s="13">
        <f t="shared" si="2602"/>
        <v>-25.06000000000131</v>
      </c>
      <c r="M5408" s="13">
        <f t="shared" si="2593"/>
        <v>31.680000000000291</v>
      </c>
      <c r="N5408" s="13"/>
      <c r="X5408">
        <f t="shared" si="2595"/>
        <v>10.869999999998981</v>
      </c>
      <c r="Y5408">
        <f t="shared" si="2596"/>
        <v>0</v>
      </c>
      <c r="Z5408">
        <f t="shared" si="2597"/>
        <v>0</v>
      </c>
      <c r="AA5408" s="22">
        <f t="shared" si="2598"/>
        <v>0</v>
      </c>
      <c r="AB5408" s="22">
        <f t="shared" si="2599"/>
        <v>0</v>
      </c>
      <c r="AC5408" s="22">
        <f t="shared" si="2600"/>
        <v>0</v>
      </c>
      <c r="AD5408" s="22">
        <f t="shared" si="2601"/>
        <v>0</v>
      </c>
    </row>
    <row r="5409" spans="5:30" x14ac:dyDescent="0.25">
      <c r="E5409" s="11">
        <v>43251.583333333336</v>
      </c>
      <c r="F5409" s="9">
        <v>12738.74</v>
      </c>
      <c r="G5409" s="9">
        <v>12748.17</v>
      </c>
      <c r="H5409" s="9">
        <v>12705.4</v>
      </c>
      <c r="I5409" s="9">
        <v>12743.7</v>
      </c>
      <c r="K5409" s="13">
        <f t="shared" si="2592"/>
        <v>4.9600000000009459</v>
      </c>
      <c r="L5409" s="13">
        <f t="shared" si="2602"/>
        <v>-20.100000000000364</v>
      </c>
      <c r="M5409" s="13">
        <f t="shared" si="2593"/>
        <v>42.770000000000437</v>
      </c>
      <c r="N5409" s="13"/>
      <c r="X5409">
        <f t="shared" si="2595"/>
        <v>4.9600000000009459</v>
      </c>
      <c r="Y5409">
        <f t="shared" si="2596"/>
        <v>0</v>
      </c>
      <c r="Z5409">
        <f t="shared" si="2597"/>
        <v>0</v>
      </c>
      <c r="AA5409" s="22">
        <f t="shared" si="2598"/>
        <v>0</v>
      </c>
      <c r="AB5409" s="22">
        <f t="shared" si="2599"/>
        <v>0</v>
      </c>
      <c r="AC5409" s="22">
        <f t="shared" si="2600"/>
        <v>0</v>
      </c>
      <c r="AD5409" s="22">
        <f t="shared" si="2601"/>
        <v>0</v>
      </c>
    </row>
    <row r="5410" spans="5:30" x14ac:dyDescent="0.25">
      <c r="E5410" s="12">
        <v>43251.625</v>
      </c>
      <c r="F5410" s="10">
        <v>12743.2</v>
      </c>
      <c r="G5410" s="10">
        <v>12753</v>
      </c>
      <c r="H5410" s="10">
        <v>12730.97</v>
      </c>
      <c r="I5410" s="10">
        <v>12738.22</v>
      </c>
      <c r="K5410" s="13">
        <f t="shared" si="2592"/>
        <v>-4.9800000000013824</v>
      </c>
      <c r="L5410" s="13">
        <f t="shared" si="2602"/>
        <v>-25.080000000001746</v>
      </c>
      <c r="M5410" s="13">
        <f t="shared" si="2593"/>
        <v>22.030000000000655</v>
      </c>
      <c r="N5410" s="13"/>
      <c r="X5410">
        <f t="shared" si="2595"/>
        <v>4.9800000000013824</v>
      </c>
      <c r="Y5410">
        <f t="shared" si="2596"/>
        <v>0</v>
      </c>
      <c r="Z5410">
        <f t="shared" si="2597"/>
        <v>0</v>
      </c>
      <c r="AA5410" s="22">
        <f t="shared" si="2598"/>
        <v>0</v>
      </c>
      <c r="AB5410" s="22">
        <f t="shared" si="2599"/>
        <v>0</v>
      </c>
      <c r="AC5410" s="22">
        <f t="shared" si="2600"/>
        <v>0</v>
      </c>
      <c r="AD5410" s="22">
        <f t="shared" si="2601"/>
        <v>0</v>
      </c>
    </row>
    <row r="5411" spans="5:30" x14ac:dyDescent="0.25">
      <c r="E5411" s="11">
        <v>43251.666666666664</v>
      </c>
      <c r="F5411" s="9">
        <v>12737.97</v>
      </c>
      <c r="G5411" s="9">
        <v>12737.97</v>
      </c>
      <c r="H5411" s="9">
        <v>12663.56</v>
      </c>
      <c r="I5411" s="9">
        <v>12675.31</v>
      </c>
      <c r="K5411" s="13">
        <f t="shared" si="2592"/>
        <v>-62.659999999999854</v>
      </c>
      <c r="L5411" s="13">
        <f t="shared" si="2602"/>
        <v>-87.740000000001601</v>
      </c>
      <c r="M5411" s="13">
        <f t="shared" si="2593"/>
        <v>74.409999999999854</v>
      </c>
      <c r="N5411" s="13"/>
      <c r="X5411">
        <f t="shared" si="2595"/>
        <v>62.659999999999854</v>
      </c>
      <c r="Y5411">
        <f t="shared" si="2596"/>
        <v>0</v>
      </c>
      <c r="Z5411">
        <f t="shared" si="2597"/>
        <v>0</v>
      </c>
      <c r="AA5411" s="22">
        <f t="shared" si="2598"/>
        <v>0</v>
      </c>
      <c r="AB5411" s="22">
        <f t="shared" si="2599"/>
        <v>0</v>
      </c>
      <c r="AC5411" s="22">
        <f t="shared" si="2600"/>
        <v>0</v>
      </c>
      <c r="AD5411" s="22">
        <f t="shared" si="2601"/>
        <v>0</v>
      </c>
    </row>
    <row r="5412" spans="5:30" x14ac:dyDescent="0.25">
      <c r="E5412" s="12">
        <v>43251.708333333336</v>
      </c>
      <c r="F5412" s="10">
        <v>12674.81</v>
      </c>
      <c r="G5412" s="10">
        <v>12687</v>
      </c>
      <c r="H5412" s="10">
        <v>12544.68</v>
      </c>
      <c r="I5412" s="10">
        <v>12589.04</v>
      </c>
      <c r="K5412" s="13">
        <f t="shared" si="2592"/>
        <v>-85.769999999998618</v>
      </c>
      <c r="L5412" s="13">
        <f t="shared" si="2602"/>
        <v>-173.51000000000022</v>
      </c>
      <c r="M5412" s="13">
        <f t="shared" si="2593"/>
        <v>142.31999999999971</v>
      </c>
      <c r="N5412" s="13"/>
      <c r="X5412">
        <f t="shared" si="2595"/>
        <v>85.769999999998618</v>
      </c>
      <c r="Y5412">
        <f t="shared" si="2596"/>
        <v>0</v>
      </c>
      <c r="Z5412">
        <f t="shared" si="2597"/>
        <v>0</v>
      </c>
      <c r="AA5412" s="22">
        <f t="shared" si="2598"/>
        <v>0</v>
      </c>
      <c r="AB5412" s="22">
        <f t="shared" si="2599"/>
        <v>0</v>
      </c>
      <c r="AC5412" s="22">
        <f t="shared" si="2600"/>
        <v>0</v>
      </c>
      <c r="AD5412" s="22">
        <f t="shared" si="2601"/>
        <v>0</v>
      </c>
    </row>
    <row r="5413" spans="5:30" x14ac:dyDescent="0.25">
      <c r="E5413" s="11">
        <v>43251.75</v>
      </c>
      <c r="F5413" s="9">
        <v>12588.04</v>
      </c>
      <c r="G5413" s="9">
        <v>12670.82</v>
      </c>
      <c r="H5413" s="9">
        <v>12551.37</v>
      </c>
      <c r="I5413" s="9">
        <v>12626.12</v>
      </c>
      <c r="K5413" s="13">
        <f t="shared" si="2592"/>
        <v>38.079999999999927</v>
      </c>
      <c r="L5413" s="13">
        <f t="shared" si="2602"/>
        <v>-135.43000000000029</v>
      </c>
      <c r="M5413" s="13">
        <f t="shared" si="2593"/>
        <v>119.44999999999891</v>
      </c>
      <c r="N5413" s="13"/>
      <c r="X5413">
        <f t="shared" si="2595"/>
        <v>38.079999999999927</v>
      </c>
      <c r="Y5413">
        <f t="shared" si="2596"/>
        <v>0</v>
      </c>
      <c r="Z5413">
        <f t="shared" si="2597"/>
        <v>0</v>
      </c>
      <c r="AA5413" s="22">
        <f t="shared" si="2598"/>
        <v>0</v>
      </c>
      <c r="AB5413" s="22">
        <f t="shared" si="2599"/>
        <v>0</v>
      </c>
      <c r="AC5413" s="22">
        <f t="shared" si="2600"/>
        <v>0</v>
      </c>
      <c r="AD5413" s="22">
        <f t="shared" si="2601"/>
        <v>0</v>
      </c>
    </row>
    <row r="5414" spans="5:30" x14ac:dyDescent="0.25">
      <c r="E5414" s="12">
        <v>43251.791666666664</v>
      </c>
      <c r="F5414" s="10">
        <v>12626.37</v>
      </c>
      <c r="G5414" s="10">
        <v>12644.57</v>
      </c>
      <c r="H5414" s="10">
        <v>12601.36</v>
      </c>
      <c r="I5414" s="10">
        <v>12644.57</v>
      </c>
      <c r="K5414" s="13">
        <f t="shared" si="2592"/>
        <v>18.199999999998909</v>
      </c>
      <c r="L5414" s="13">
        <f t="shared" si="2602"/>
        <v>-117.23000000000138</v>
      </c>
      <c r="M5414" s="13">
        <f t="shared" si="2593"/>
        <v>43.209999999999127</v>
      </c>
      <c r="N5414" s="13"/>
      <c r="X5414">
        <f t="shared" si="2595"/>
        <v>18.199999999998909</v>
      </c>
      <c r="Y5414">
        <f t="shared" si="2596"/>
        <v>0</v>
      </c>
      <c r="Z5414">
        <f t="shared" si="2597"/>
        <v>0</v>
      </c>
      <c r="AA5414" s="22">
        <f t="shared" si="2598"/>
        <v>0</v>
      </c>
      <c r="AB5414" s="22">
        <f t="shared" si="2599"/>
        <v>0</v>
      </c>
      <c r="AC5414" s="22">
        <f t="shared" si="2600"/>
        <v>0</v>
      </c>
      <c r="AD5414" s="22">
        <f t="shared" si="2601"/>
        <v>0</v>
      </c>
    </row>
    <row r="5415" spans="5:30" x14ac:dyDescent="0.25">
      <c r="E5415" s="11">
        <v>43251.833333333336</v>
      </c>
      <c r="F5415" s="9">
        <v>12644.32</v>
      </c>
      <c r="G5415" s="9">
        <v>12653.07</v>
      </c>
      <c r="H5415" s="9">
        <v>12617.54</v>
      </c>
      <c r="I5415" s="9">
        <v>12620.04</v>
      </c>
      <c r="K5415" s="13">
        <f t="shared" si="2592"/>
        <v>-24.279999999998836</v>
      </c>
      <c r="L5415" s="13">
        <f t="shared" si="2602"/>
        <v>-141.51000000000022</v>
      </c>
      <c r="M5415" s="13">
        <f t="shared" si="2593"/>
        <v>35.529999999998836</v>
      </c>
      <c r="N5415" s="13"/>
      <c r="X5415">
        <f t="shared" si="2595"/>
        <v>24.279999999998836</v>
      </c>
      <c r="Y5415">
        <f t="shared" si="2596"/>
        <v>0</v>
      </c>
      <c r="Z5415">
        <f t="shared" si="2597"/>
        <v>0</v>
      </c>
      <c r="AA5415" s="22">
        <f t="shared" si="2598"/>
        <v>0</v>
      </c>
      <c r="AB5415" s="22">
        <f t="shared" si="2599"/>
        <v>0</v>
      </c>
      <c r="AC5415" s="22">
        <f t="shared" si="2600"/>
        <v>0</v>
      </c>
      <c r="AD5415" s="22">
        <f t="shared" si="2601"/>
        <v>0</v>
      </c>
    </row>
    <row r="5416" spans="5:30" x14ac:dyDescent="0.25">
      <c r="E5416" s="12">
        <v>43251.875</v>
      </c>
      <c r="F5416" s="10">
        <v>12619.79</v>
      </c>
      <c r="G5416" s="10">
        <v>12629.29</v>
      </c>
      <c r="H5416" s="10">
        <v>12606.03</v>
      </c>
      <c r="I5416" s="10">
        <v>12625.53</v>
      </c>
      <c r="K5416" s="13">
        <f t="shared" si="2592"/>
        <v>5.7399999999997817</v>
      </c>
      <c r="L5416" s="13">
        <f t="shared" si="2602"/>
        <v>-135.77000000000044</v>
      </c>
      <c r="M5416" s="13">
        <f t="shared" si="2593"/>
        <v>23.260000000000218</v>
      </c>
      <c r="N5416" s="13"/>
      <c r="X5416">
        <f t="shared" si="2595"/>
        <v>5.7399999999997817</v>
      </c>
      <c r="Y5416">
        <f t="shared" si="2596"/>
        <v>0</v>
      </c>
      <c r="Z5416">
        <f t="shared" si="2597"/>
        <v>0</v>
      </c>
      <c r="AA5416" s="22">
        <f t="shared" si="2598"/>
        <v>0</v>
      </c>
      <c r="AB5416" s="22">
        <f t="shared" si="2599"/>
        <v>0</v>
      </c>
      <c r="AC5416" s="22">
        <f t="shared" si="2600"/>
        <v>0</v>
      </c>
      <c r="AD5416" s="22">
        <f t="shared" si="2601"/>
        <v>0</v>
      </c>
    </row>
    <row r="5417" spans="5:30" x14ac:dyDescent="0.25">
      <c r="E5417" s="11">
        <v>43251.916666666664</v>
      </c>
      <c r="F5417" s="9">
        <v>12626.03</v>
      </c>
      <c r="G5417" s="9">
        <v>12655.03</v>
      </c>
      <c r="H5417" s="9">
        <v>12622.78</v>
      </c>
      <c r="I5417" s="9">
        <v>12644.02</v>
      </c>
      <c r="K5417" s="13">
        <f t="shared" si="2592"/>
        <v>17.989999999999782</v>
      </c>
      <c r="L5417" s="13">
        <f t="shared" si="2602"/>
        <v>-117.78000000000065</v>
      </c>
      <c r="M5417" s="13">
        <f t="shared" si="2593"/>
        <v>32.25</v>
      </c>
      <c r="N5417" s="13"/>
      <c r="X5417">
        <f t="shared" si="2595"/>
        <v>17.989999999999782</v>
      </c>
      <c r="Y5417">
        <f t="shared" si="2596"/>
        <v>0</v>
      </c>
      <c r="Z5417">
        <f t="shared" si="2597"/>
        <v>0</v>
      </c>
      <c r="AA5417" s="22">
        <f t="shared" si="2598"/>
        <v>0</v>
      </c>
      <c r="AB5417" s="22">
        <f t="shared" si="2599"/>
        <v>0</v>
      </c>
      <c r="AC5417" s="22">
        <f t="shared" si="2600"/>
        <v>0</v>
      </c>
      <c r="AD5417" s="22">
        <f t="shared" si="2601"/>
        <v>0</v>
      </c>
    </row>
    <row r="5418" spans="5:30" hidden="1" x14ac:dyDescent="0.25">
      <c r="E5418" s="12">
        <v>43251.958333333336</v>
      </c>
      <c r="F5418" s="10">
        <v>12635.42</v>
      </c>
      <c r="G5418" s="10">
        <v>12642.42</v>
      </c>
      <c r="H5418" s="10">
        <v>12633.08</v>
      </c>
      <c r="I5418" s="10">
        <v>12641.25</v>
      </c>
    </row>
    <row r="5419" spans="5:30" hidden="1" x14ac:dyDescent="0.25">
      <c r="E5419" s="11">
        <v>43252.041666666664</v>
      </c>
      <c r="F5419" s="9">
        <v>12644.15</v>
      </c>
      <c r="G5419" s="9">
        <v>12650.57</v>
      </c>
      <c r="H5419" s="9">
        <v>12636.56</v>
      </c>
      <c r="I5419" s="9">
        <v>12645.3</v>
      </c>
    </row>
    <row r="5420" spans="5:30" hidden="1" x14ac:dyDescent="0.25">
      <c r="E5420" s="12">
        <v>43252.083333333336</v>
      </c>
      <c r="F5420" s="10">
        <v>12644.14</v>
      </c>
      <c r="G5420" s="10">
        <v>12647.88</v>
      </c>
      <c r="H5420" s="10">
        <v>12642.38</v>
      </c>
      <c r="I5420" s="10">
        <v>12647.88</v>
      </c>
    </row>
    <row r="5421" spans="5:30" hidden="1" x14ac:dyDescent="0.25">
      <c r="E5421" s="11">
        <v>43252.125</v>
      </c>
      <c r="F5421" s="9">
        <v>12647.29</v>
      </c>
      <c r="G5421" s="9">
        <v>12651.53</v>
      </c>
      <c r="H5421" s="9">
        <v>12642.2</v>
      </c>
      <c r="I5421" s="9">
        <v>12650.37</v>
      </c>
    </row>
    <row r="5422" spans="5:30" hidden="1" x14ac:dyDescent="0.25">
      <c r="E5422" s="12">
        <v>43252.166666666664</v>
      </c>
      <c r="F5422" s="10">
        <v>12651.53</v>
      </c>
      <c r="G5422" s="10">
        <v>12666.23</v>
      </c>
      <c r="H5422" s="10">
        <v>12650.38</v>
      </c>
      <c r="I5422" s="10">
        <v>12661.54</v>
      </c>
    </row>
    <row r="5423" spans="5:30" hidden="1" x14ac:dyDescent="0.25">
      <c r="E5423" s="11">
        <v>43252.208333333336</v>
      </c>
      <c r="F5423" s="9">
        <v>12660.38</v>
      </c>
      <c r="G5423" s="9">
        <v>12666.88</v>
      </c>
      <c r="H5423" s="9">
        <v>12658.7</v>
      </c>
      <c r="I5423" s="9">
        <v>12662.2</v>
      </c>
    </row>
    <row r="5424" spans="5:30" hidden="1" x14ac:dyDescent="0.25">
      <c r="E5424" s="12">
        <v>43252.25</v>
      </c>
      <c r="F5424" s="10">
        <v>12663.36</v>
      </c>
      <c r="G5424" s="10">
        <v>12663.36</v>
      </c>
      <c r="H5424" s="10">
        <v>12644.17</v>
      </c>
      <c r="I5424" s="10">
        <v>12644.67</v>
      </c>
    </row>
    <row r="5425" spans="3:30" hidden="1" x14ac:dyDescent="0.25">
      <c r="E5425" s="11">
        <v>43252.291666666664</v>
      </c>
      <c r="F5425" s="9">
        <v>12644.65</v>
      </c>
      <c r="G5425" s="9">
        <v>12649.54</v>
      </c>
      <c r="H5425" s="9">
        <v>12638.81</v>
      </c>
      <c r="I5425" s="9">
        <v>12644.36</v>
      </c>
    </row>
    <row r="5426" spans="3:30" x14ac:dyDescent="0.25">
      <c r="C5426">
        <v>1</v>
      </c>
      <c r="E5426" s="12">
        <v>43252.333333333336</v>
      </c>
      <c r="F5426" s="10">
        <v>12644.36</v>
      </c>
      <c r="G5426" s="10">
        <v>12649.89</v>
      </c>
      <c r="H5426" s="10">
        <v>12625.39</v>
      </c>
      <c r="I5426" s="10">
        <v>12625.39</v>
      </c>
      <c r="K5426" s="13">
        <f t="shared" ref="K5426:K5440" si="2603">I5426-F5426</f>
        <v>-18.970000000001164</v>
      </c>
      <c r="L5426" s="13">
        <v>0</v>
      </c>
      <c r="M5426" s="13">
        <f t="shared" ref="M5426:M5440" si="2604">G5426-H5426</f>
        <v>24.5</v>
      </c>
      <c r="N5426" s="13">
        <f t="shared" ref="N5426" si="2605">I5440-F5426</f>
        <v>102.03999999999905</v>
      </c>
      <c r="O5426" s="18">
        <f>IF(K5426*N5426&gt;0,1,0)</f>
        <v>0</v>
      </c>
      <c r="S5426" s="13">
        <f>MAX(G5426:G5442)</f>
        <v>12800.83</v>
      </c>
      <c r="X5426">
        <f t="shared" ref="X5426:X5440" si="2606">ABS(K5426)</f>
        <v>18.970000000001164</v>
      </c>
      <c r="Y5426">
        <f t="shared" ref="Y5426:Y5440" si="2607">ABS(N5426)</f>
        <v>102.03999999999905</v>
      </c>
      <c r="Z5426">
        <f t="shared" ref="Z5426:Z5440" si="2608">IF(S5426&lt;1000,ABS(S5426),0)</f>
        <v>0</v>
      </c>
      <c r="AA5426" s="22">
        <f t="shared" ref="AA5426:AA5440" si="2609">ABS(P5426)</f>
        <v>0</v>
      </c>
      <c r="AB5426" s="22">
        <f t="shared" ref="AB5426:AB5440" si="2610">ABS(Q5426)</f>
        <v>0</v>
      </c>
      <c r="AC5426" s="22">
        <f t="shared" ref="AC5426:AC5440" si="2611">IF(O5426=1,ABS(P5427),0)</f>
        <v>0</v>
      </c>
      <c r="AD5426" s="22">
        <f t="shared" ref="AD5426:AD5440" si="2612">IF(O5426=0,ABS(Q5427),0)</f>
        <v>0.55507240896887977</v>
      </c>
    </row>
    <row r="5427" spans="3:30" x14ac:dyDescent="0.25">
      <c r="E5427" s="11">
        <v>43252.375</v>
      </c>
      <c r="F5427" s="9">
        <v>12632.83</v>
      </c>
      <c r="G5427" s="9">
        <v>12682.62</v>
      </c>
      <c r="H5427" s="9">
        <v>12632.83</v>
      </c>
      <c r="I5427" s="9">
        <v>12672.65</v>
      </c>
      <c r="K5427" s="13">
        <f t="shared" si="2603"/>
        <v>39.819999999999709</v>
      </c>
      <c r="L5427" s="13">
        <f t="shared" ref="L5427:L5440" si="2613">L5426+K5427</f>
        <v>39.819999999999709</v>
      </c>
      <c r="M5427" s="13">
        <f t="shared" si="2604"/>
        <v>49.790000000000873</v>
      </c>
      <c r="N5427" s="13"/>
      <c r="P5427">
        <f>_xlfn.IFS(K5426&lt;0,MIN(L5426:L5440),K5426&gt;0,MAX(L5426:L5440))/S5405</f>
        <v>0</v>
      </c>
      <c r="Q5427">
        <f>_xlfn.IFS(K5426&lt;0,MAX(L5426:L5440),K5426&gt;0,MIN(L5426:L5440))/S5405</f>
        <v>0.55507240896887977</v>
      </c>
      <c r="S5427" s="13">
        <f>MIN(H5426:H5442)</f>
        <v>12625.39</v>
      </c>
      <c r="X5427">
        <f t="shared" si="2606"/>
        <v>39.819999999999709</v>
      </c>
      <c r="Y5427">
        <f t="shared" si="2607"/>
        <v>0</v>
      </c>
      <c r="Z5427">
        <f t="shared" si="2608"/>
        <v>0</v>
      </c>
      <c r="AA5427" s="22">
        <f t="shared" si="2609"/>
        <v>0</v>
      </c>
      <c r="AB5427" s="22">
        <f t="shared" si="2610"/>
        <v>0.55507240896887977</v>
      </c>
      <c r="AC5427" s="22">
        <f t="shared" si="2611"/>
        <v>0</v>
      </c>
      <c r="AD5427" s="22">
        <f t="shared" si="2612"/>
        <v>0</v>
      </c>
    </row>
    <row r="5428" spans="3:30" x14ac:dyDescent="0.25">
      <c r="E5428" s="12">
        <v>43252.416666666664</v>
      </c>
      <c r="F5428" s="10">
        <v>12675.68</v>
      </c>
      <c r="G5428" s="10">
        <v>12703.41</v>
      </c>
      <c r="H5428" s="10">
        <v>12660.04</v>
      </c>
      <c r="I5428" s="10">
        <v>12692.74</v>
      </c>
      <c r="K5428" s="13">
        <f t="shared" si="2603"/>
        <v>17.059999999999491</v>
      </c>
      <c r="L5428" s="13">
        <f t="shared" si="2613"/>
        <v>56.8799999999992</v>
      </c>
      <c r="M5428" s="13">
        <f t="shared" si="2604"/>
        <v>43.369999999998981</v>
      </c>
      <c r="N5428" s="13"/>
      <c r="S5428" s="13">
        <f>S5426-S5427</f>
        <v>175.44000000000051</v>
      </c>
      <c r="X5428">
        <f t="shared" si="2606"/>
        <v>17.059999999999491</v>
      </c>
      <c r="Y5428">
        <f t="shared" si="2607"/>
        <v>0</v>
      </c>
      <c r="Z5428">
        <f t="shared" si="2608"/>
        <v>175.44000000000051</v>
      </c>
      <c r="AA5428" s="22">
        <f t="shared" si="2609"/>
        <v>0</v>
      </c>
      <c r="AB5428" s="22">
        <f t="shared" si="2610"/>
        <v>0</v>
      </c>
      <c r="AC5428" s="22">
        <f t="shared" si="2611"/>
        <v>0</v>
      </c>
      <c r="AD5428" s="22">
        <f t="shared" si="2612"/>
        <v>0</v>
      </c>
    </row>
    <row r="5429" spans="3:30" x14ac:dyDescent="0.25">
      <c r="E5429" s="11">
        <v>43252.458333333336</v>
      </c>
      <c r="F5429" s="9">
        <v>12692.78</v>
      </c>
      <c r="G5429" s="9">
        <v>12723.2</v>
      </c>
      <c r="H5429" s="9">
        <v>12689.68</v>
      </c>
      <c r="I5429" s="9">
        <v>12710.5</v>
      </c>
      <c r="K5429" s="13">
        <f t="shared" si="2603"/>
        <v>17.719999999999345</v>
      </c>
      <c r="L5429" s="13">
        <f t="shared" si="2613"/>
        <v>74.599999999998545</v>
      </c>
      <c r="M5429" s="13">
        <f t="shared" si="2604"/>
        <v>33.520000000000437</v>
      </c>
      <c r="N5429" s="13"/>
      <c r="X5429">
        <f t="shared" si="2606"/>
        <v>17.719999999999345</v>
      </c>
      <c r="Y5429">
        <f t="shared" si="2607"/>
        <v>0</v>
      </c>
      <c r="Z5429">
        <f t="shared" si="2608"/>
        <v>0</v>
      </c>
      <c r="AA5429" s="22">
        <f t="shared" si="2609"/>
        <v>0</v>
      </c>
      <c r="AB5429" s="22">
        <f t="shared" si="2610"/>
        <v>0</v>
      </c>
      <c r="AC5429" s="22">
        <f t="shared" si="2611"/>
        <v>0</v>
      </c>
      <c r="AD5429" s="22">
        <f t="shared" si="2612"/>
        <v>0</v>
      </c>
    </row>
    <row r="5430" spans="3:30" x14ac:dyDescent="0.25">
      <c r="E5430" s="12">
        <v>43252.5</v>
      </c>
      <c r="F5430" s="10">
        <v>12710.49</v>
      </c>
      <c r="G5430" s="10">
        <v>12749.23</v>
      </c>
      <c r="H5430" s="10">
        <v>12703.46</v>
      </c>
      <c r="I5430" s="10">
        <v>12735.24</v>
      </c>
      <c r="K5430" s="13">
        <f t="shared" si="2603"/>
        <v>24.75</v>
      </c>
      <c r="L5430" s="13">
        <f t="shared" si="2613"/>
        <v>99.349999999998545</v>
      </c>
      <c r="M5430" s="13">
        <f t="shared" si="2604"/>
        <v>45.770000000000437</v>
      </c>
      <c r="N5430" s="13"/>
      <c r="X5430">
        <f t="shared" si="2606"/>
        <v>24.75</v>
      </c>
      <c r="Y5430">
        <f t="shared" si="2607"/>
        <v>0</v>
      </c>
      <c r="Z5430">
        <f t="shared" si="2608"/>
        <v>0</v>
      </c>
      <c r="AA5430" s="22">
        <f t="shared" si="2609"/>
        <v>0</v>
      </c>
      <c r="AB5430" s="22">
        <f t="shared" si="2610"/>
        <v>0</v>
      </c>
      <c r="AC5430" s="22">
        <f t="shared" si="2611"/>
        <v>0</v>
      </c>
      <c r="AD5430" s="22">
        <f t="shared" si="2612"/>
        <v>0</v>
      </c>
    </row>
    <row r="5431" spans="3:30" x14ac:dyDescent="0.25">
      <c r="E5431" s="11">
        <v>43252.541666666664</v>
      </c>
      <c r="F5431" s="9">
        <v>12735.74</v>
      </c>
      <c r="G5431" s="9">
        <v>12739.39</v>
      </c>
      <c r="H5431" s="9">
        <v>12712.22</v>
      </c>
      <c r="I5431" s="9">
        <v>12725.41</v>
      </c>
      <c r="K5431" s="13">
        <f t="shared" si="2603"/>
        <v>-10.329999999999927</v>
      </c>
      <c r="L5431" s="13">
        <f t="shared" si="2613"/>
        <v>89.019999999998618</v>
      </c>
      <c r="M5431" s="13">
        <f t="shared" si="2604"/>
        <v>27.170000000000073</v>
      </c>
      <c r="N5431" s="13"/>
      <c r="X5431">
        <f t="shared" si="2606"/>
        <v>10.329999999999927</v>
      </c>
      <c r="Y5431">
        <f t="shared" si="2607"/>
        <v>0</v>
      </c>
      <c r="Z5431">
        <f t="shared" si="2608"/>
        <v>0</v>
      </c>
      <c r="AA5431" s="22">
        <f t="shared" si="2609"/>
        <v>0</v>
      </c>
      <c r="AB5431" s="22">
        <f t="shared" si="2610"/>
        <v>0</v>
      </c>
      <c r="AC5431" s="22">
        <f t="shared" si="2611"/>
        <v>0</v>
      </c>
      <c r="AD5431" s="22">
        <f t="shared" si="2612"/>
        <v>0</v>
      </c>
    </row>
    <row r="5432" spans="3:30" x14ac:dyDescent="0.25">
      <c r="E5432" s="12">
        <v>43252.583333333336</v>
      </c>
      <c r="F5432" s="10">
        <v>12725.66</v>
      </c>
      <c r="G5432" s="10">
        <v>12743.51</v>
      </c>
      <c r="H5432" s="10">
        <v>12719.65</v>
      </c>
      <c r="I5432" s="10">
        <v>12728.95</v>
      </c>
      <c r="K5432" s="13">
        <f t="shared" si="2603"/>
        <v>3.2900000000008731</v>
      </c>
      <c r="L5432" s="13">
        <f t="shared" si="2613"/>
        <v>92.309999999999491</v>
      </c>
      <c r="M5432" s="13">
        <f t="shared" si="2604"/>
        <v>23.860000000000582</v>
      </c>
      <c r="N5432" s="13"/>
      <c r="X5432">
        <f t="shared" si="2606"/>
        <v>3.2900000000008731</v>
      </c>
      <c r="Y5432">
        <f t="shared" si="2607"/>
        <v>0</v>
      </c>
      <c r="Z5432">
        <f t="shared" si="2608"/>
        <v>0</v>
      </c>
      <c r="AA5432" s="22">
        <f t="shared" si="2609"/>
        <v>0</v>
      </c>
      <c r="AB5432" s="22">
        <f t="shared" si="2610"/>
        <v>0</v>
      </c>
      <c r="AC5432" s="22">
        <f t="shared" si="2611"/>
        <v>0</v>
      </c>
      <c r="AD5432" s="22">
        <f t="shared" si="2612"/>
        <v>0</v>
      </c>
    </row>
    <row r="5433" spans="3:30" x14ac:dyDescent="0.25">
      <c r="E5433" s="11">
        <v>43252.625</v>
      </c>
      <c r="F5433" s="9">
        <v>12728.7</v>
      </c>
      <c r="G5433" s="9">
        <v>12788.19</v>
      </c>
      <c r="H5433" s="9">
        <v>12723.24</v>
      </c>
      <c r="I5433" s="9">
        <v>12783.19</v>
      </c>
      <c r="K5433" s="13">
        <f t="shared" si="2603"/>
        <v>54.489999999999782</v>
      </c>
      <c r="L5433" s="13">
        <f t="shared" si="2613"/>
        <v>146.79999999999927</v>
      </c>
      <c r="M5433" s="13">
        <f t="shared" si="2604"/>
        <v>64.950000000000728</v>
      </c>
      <c r="N5433" s="13"/>
      <c r="X5433">
        <f t="shared" si="2606"/>
        <v>54.489999999999782</v>
      </c>
      <c r="Y5433">
        <f t="shared" si="2607"/>
        <v>0</v>
      </c>
      <c r="Z5433">
        <f t="shared" si="2608"/>
        <v>0</v>
      </c>
      <c r="AA5433" s="22">
        <f t="shared" si="2609"/>
        <v>0</v>
      </c>
      <c r="AB5433" s="22">
        <f t="shared" si="2610"/>
        <v>0</v>
      </c>
      <c r="AC5433" s="22">
        <f t="shared" si="2611"/>
        <v>0</v>
      </c>
      <c r="AD5433" s="22">
        <f t="shared" si="2612"/>
        <v>0</v>
      </c>
    </row>
    <row r="5434" spans="3:30" x14ac:dyDescent="0.25">
      <c r="E5434" s="12">
        <v>43252.666666666664</v>
      </c>
      <c r="F5434" s="10">
        <v>12783.94</v>
      </c>
      <c r="G5434" s="10">
        <v>12800.83</v>
      </c>
      <c r="H5434" s="10">
        <v>12764.79</v>
      </c>
      <c r="I5434" s="10">
        <v>12764.79</v>
      </c>
      <c r="K5434" s="13">
        <f t="shared" si="2603"/>
        <v>-19.149999999999636</v>
      </c>
      <c r="L5434" s="13">
        <f t="shared" si="2613"/>
        <v>127.64999999999964</v>
      </c>
      <c r="M5434" s="13">
        <f t="shared" si="2604"/>
        <v>36.039999999999054</v>
      </c>
      <c r="N5434" s="13"/>
      <c r="X5434">
        <f t="shared" si="2606"/>
        <v>19.149999999999636</v>
      </c>
      <c r="Y5434">
        <f t="shared" si="2607"/>
        <v>0</v>
      </c>
      <c r="Z5434">
        <f t="shared" si="2608"/>
        <v>0</v>
      </c>
      <c r="AA5434" s="22">
        <f t="shared" si="2609"/>
        <v>0</v>
      </c>
      <c r="AB5434" s="22">
        <f t="shared" si="2610"/>
        <v>0</v>
      </c>
      <c r="AC5434" s="22">
        <f t="shared" si="2611"/>
        <v>0</v>
      </c>
      <c r="AD5434" s="22">
        <f t="shared" si="2612"/>
        <v>0</v>
      </c>
    </row>
    <row r="5435" spans="3:30" x14ac:dyDescent="0.25">
      <c r="E5435" s="11">
        <v>43252.708333333336</v>
      </c>
      <c r="F5435" s="9">
        <v>12761.79</v>
      </c>
      <c r="G5435" s="9">
        <v>12775.4</v>
      </c>
      <c r="H5435" s="9">
        <v>12724.23</v>
      </c>
      <c r="I5435" s="9">
        <v>12727.73</v>
      </c>
      <c r="K5435" s="13">
        <f t="shared" si="2603"/>
        <v>-34.06000000000131</v>
      </c>
      <c r="L5435" s="13">
        <f t="shared" si="2613"/>
        <v>93.589999999998327</v>
      </c>
      <c r="M5435" s="13">
        <f t="shared" si="2604"/>
        <v>51.170000000000073</v>
      </c>
      <c r="N5435" s="13"/>
      <c r="X5435">
        <f t="shared" si="2606"/>
        <v>34.06000000000131</v>
      </c>
      <c r="Y5435">
        <f t="shared" si="2607"/>
        <v>0</v>
      </c>
      <c r="Z5435">
        <f t="shared" si="2608"/>
        <v>0</v>
      </c>
      <c r="AA5435" s="22">
        <f t="shared" si="2609"/>
        <v>0</v>
      </c>
      <c r="AB5435" s="22">
        <f t="shared" si="2610"/>
        <v>0</v>
      </c>
      <c r="AC5435" s="22">
        <f t="shared" si="2611"/>
        <v>0</v>
      </c>
      <c r="AD5435" s="22">
        <f t="shared" si="2612"/>
        <v>0</v>
      </c>
    </row>
    <row r="5436" spans="3:30" x14ac:dyDescent="0.25">
      <c r="E5436" s="12">
        <v>43252.75</v>
      </c>
      <c r="F5436" s="10">
        <v>12727.48</v>
      </c>
      <c r="G5436" s="10">
        <v>12746.24</v>
      </c>
      <c r="H5436" s="10">
        <v>12690.44</v>
      </c>
      <c r="I5436" s="10">
        <v>12711.14</v>
      </c>
      <c r="K5436" s="13">
        <f t="shared" si="2603"/>
        <v>-16.340000000000146</v>
      </c>
      <c r="L5436" s="13">
        <f t="shared" si="2613"/>
        <v>77.249999999998181</v>
      </c>
      <c r="M5436" s="13">
        <f t="shared" si="2604"/>
        <v>55.799999999999272</v>
      </c>
      <c r="N5436" s="13"/>
      <c r="X5436">
        <f t="shared" si="2606"/>
        <v>16.340000000000146</v>
      </c>
      <c r="Y5436">
        <f t="shared" si="2607"/>
        <v>0</v>
      </c>
      <c r="Z5436">
        <f t="shared" si="2608"/>
        <v>0</v>
      </c>
      <c r="AA5436" s="22">
        <f t="shared" si="2609"/>
        <v>0</v>
      </c>
      <c r="AB5436" s="22">
        <f t="shared" si="2610"/>
        <v>0</v>
      </c>
      <c r="AC5436" s="22">
        <f t="shared" si="2611"/>
        <v>0</v>
      </c>
      <c r="AD5436" s="22">
        <f t="shared" si="2612"/>
        <v>0</v>
      </c>
    </row>
    <row r="5437" spans="3:30" x14ac:dyDescent="0.25">
      <c r="E5437" s="11">
        <v>43252.791666666664</v>
      </c>
      <c r="F5437" s="9">
        <v>12711.39</v>
      </c>
      <c r="G5437" s="9">
        <v>12733.6</v>
      </c>
      <c r="H5437" s="9">
        <v>12707.38</v>
      </c>
      <c r="I5437" s="9">
        <v>12730.17</v>
      </c>
      <c r="K5437" s="13">
        <f t="shared" si="2603"/>
        <v>18.780000000000655</v>
      </c>
      <c r="L5437" s="13">
        <f t="shared" si="2613"/>
        <v>96.029999999998836</v>
      </c>
      <c r="M5437" s="13">
        <f t="shared" si="2604"/>
        <v>26.220000000001164</v>
      </c>
      <c r="N5437" s="13"/>
      <c r="X5437">
        <f t="shared" si="2606"/>
        <v>18.780000000000655</v>
      </c>
      <c r="Y5437">
        <f t="shared" si="2607"/>
        <v>0</v>
      </c>
      <c r="Z5437">
        <f t="shared" si="2608"/>
        <v>0</v>
      </c>
      <c r="AA5437" s="22">
        <f t="shared" si="2609"/>
        <v>0</v>
      </c>
      <c r="AB5437" s="22">
        <f t="shared" si="2610"/>
        <v>0</v>
      </c>
      <c r="AC5437" s="22">
        <f t="shared" si="2611"/>
        <v>0</v>
      </c>
      <c r="AD5437" s="22">
        <f t="shared" si="2612"/>
        <v>0</v>
      </c>
    </row>
    <row r="5438" spans="3:30" x14ac:dyDescent="0.25">
      <c r="E5438" s="12">
        <v>43252.833333333336</v>
      </c>
      <c r="F5438" s="10">
        <v>12729.67</v>
      </c>
      <c r="G5438" s="10">
        <v>12748.91</v>
      </c>
      <c r="H5438" s="10">
        <v>12727.92</v>
      </c>
      <c r="I5438" s="10">
        <v>12744.41</v>
      </c>
      <c r="K5438" s="13">
        <f t="shared" si="2603"/>
        <v>14.739999999999782</v>
      </c>
      <c r="L5438" s="13">
        <f t="shared" si="2613"/>
        <v>110.76999999999862</v>
      </c>
      <c r="M5438" s="13">
        <f t="shared" si="2604"/>
        <v>20.989999999999782</v>
      </c>
      <c r="N5438" s="13"/>
      <c r="X5438">
        <f t="shared" si="2606"/>
        <v>14.739999999999782</v>
      </c>
      <c r="Y5438">
        <f t="shared" si="2607"/>
        <v>0</v>
      </c>
      <c r="Z5438">
        <f t="shared" si="2608"/>
        <v>0</v>
      </c>
      <c r="AA5438" s="22">
        <f t="shared" si="2609"/>
        <v>0</v>
      </c>
      <c r="AB5438" s="22">
        <f t="shared" si="2610"/>
        <v>0</v>
      </c>
      <c r="AC5438" s="22">
        <f t="shared" si="2611"/>
        <v>0</v>
      </c>
      <c r="AD5438" s="22">
        <f t="shared" si="2612"/>
        <v>0</v>
      </c>
    </row>
    <row r="5439" spans="3:30" x14ac:dyDescent="0.25">
      <c r="E5439" s="11">
        <v>43252.875</v>
      </c>
      <c r="F5439" s="9">
        <v>12744.91</v>
      </c>
      <c r="G5439" s="9">
        <v>12747.41</v>
      </c>
      <c r="H5439" s="9">
        <v>12731.15</v>
      </c>
      <c r="I5439" s="9">
        <v>12741.39</v>
      </c>
      <c r="K5439" s="13">
        <f t="shared" si="2603"/>
        <v>-3.5200000000004366</v>
      </c>
      <c r="L5439" s="13">
        <f t="shared" si="2613"/>
        <v>107.24999999999818</v>
      </c>
      <c r="M5439" s="13">
        <f t="shared" si="2604"/>
        <v>16.260000000000218</v>
      </c>
      <c r="N5439" s="13"/>
      <c r="X5439">
        <f t="shared" si="2606"/>
        <v>3.5200000000004366</v>
      </c>
      <c r="Y5439">
        <f t="shared" si="2607"/>
        <v>0</v>
      </c>
      <c r="Z5439">
        <f t="shared" si="2608"/>
        <v>0</v>
      </c>
      <c r="AA5439" s="22">
        <f t="shared" si="2609"/>
        <v>0</v>
      </c>
      <c r="AB5439" s="22">
        <f t="shared" si="2610"/>
        <v>0</v>
      </c>
      <c r="AC5439" s="22">
        <f t="shared" si="2611"/>
        <v>0</v>
      </c>
      <c r="AD5439" s="22">
        <f t="shared" si="2612"/>
        <v>0</v>
      </c>
    </row>
    <row r="5440" spans="3:30" x14ac:dyDescent="0.25">
      <c r="E5440" s="12">
        <v>43252.916666666664</v>
      </c>
      <c r="F5440" s="10">
        <v>12740.89</v>
      </c>
      <c r="G5440" s="10">
        <v>12749.13</v>
      </c>
      <c r="H5440" s="10">
        <v>12733.14</v>
      </c>
      <c r="I5440" s="10">
        <v>12746.4</v>
      </c>
      <c r="K5440" s="13">
        <f t="shared" si="2603"/>
        <v>5.5100000000002183</v>
      </c>
      <c r="L5440" s="13">
        <f t="shared" si="2613"/>
        <v>112.7599999999984</v>
      </c>
      <c r="M5440" s="13">
        <f t="shared" si="2604"/>
        <v>15.989999999999782</v>
      </c>
      <c r="N5440" s="13"/>
      <c r="X5440">
        <f t="shared" si="2606"/>
        <v>5.5100000000002183</v>
      </c>
      <c r="Y5440">
        <f t="shared" si="2607"/>
        <v>0</v>
      </c>
      <c r="Z5440">
        <f t="shared" si="2608"/>
        <v>0</v>
      </c>
      <c r="AA5440" s="22">
        <f t="shared" si="2609"/>
        <v>0</v>
      </c>
      <c r="AB5440" s="22">
        <f t="shared" si="2610"/>
        <v>0</v>
      </c>
      <c r="AC5440" s="22">
        <f t="shared" si="2611"/>
        <v>0</v>
      </c>
      <c r="AD5440" s="22">
        <f t="shared" si="2612"/>
        <v>0</v>
      </c>
    </row>
    <row r="5441" spans="3:30" hidden="1" x14ac:dyDescent="0.25">
      <c r="E5441" s="11">
        <v>43255.041666666664</v>
      </c>
      <c r="F5441" s="9">
        <v>12750.78</v>
      </c>
      <c r="G5441" s="9">
        <v>12752.43</v>
      </c>
      <c r="H5441" s="9">
        <v>12726.59</v>
      </c>
      <c r="I5441" s="9">
        <v>12727.76</v>
      </c>
    </row>
    <row r="5442" spans="3:30" hidden="1" x14ac:dyDescent="0.25">
      <c r="E5442" s="12">
        <v>43255.083333333336</v>
      </c>
      <c r="F5442" s="10">
        <v>12728.92</v>
      </c>
      <c r="G5442" s="10">
        <v>12748.23</v>
      </c>
      <c r="H5442" s="10">
        <v>12726.09</v>
      </c>
      <c r="I5442" s="10">
        <v>12748.23</v>
      </c>
    </row>
    <row r="5443" spans="3:30" hidden="1" x14ac:dyDescent="0.25">
      <c r="E5443" s="11">
        <v>43255.125</v>
      </c>
      <c r="F5443" s="9">
        <v>12747.65</v>
      </c>
      <c r="G5443" s="9">
        <v>12761.04</v>
      </c>
      <c r="H5443" s="9">
        <v>12744.73</v>
      </c>
      <c r="I5443" s="9">
        <v>12759.88</v>
      </c>
    </row>
    <row r="5444" spans="3:30" hidden="1" x14ac:dyDescent="0.25">
      <c r="E5444" s="12">
        <v>43255.166666666664</v>
      </c>
      <c r="F5444" s="10">
        <v>12761.04</v>
      </c>
      <c r="G5444" s="10">
        <v>12769.42</v>
      </c>
      <c r="H5444" s="10">
        <v>12755.77</v>
      </c>
      <c r="I5444" s="10">
        <v>12769.42</v>
      </c>
    </row>
    <row r="5445" spans="3:30" hidden="1" x14ac:dyDescent="0.25">
      <c r="E5445" s="11">
        <v>43255.208333333336</v>
      </c>
      <c r="F5445" s="9">
        <v>12768.25</v>
      </c>
      <c r="G5445" s="9">
        <v>12776.41</v>
      </c>
      <c r="H5445" s="9">
        <v>12767.07</v>
      </c>
      <c r="I5445" s="9">
        <v>12768.24</v>
      </c>
    </row>
    <row r="5446" spans="3:30" hidden="1" x14ac:dyDescent="0.25">
      <c r="E5446" s="12">
        <v>43255.25</v>
      </c>
      <c r="F5446" s="10">
        <v>12767.07</v>
      </c>
      <c r="G5446" s="10">
        <v>12773.23</v>
      </c>
      <c r="H5446" s="10">
        <v>12761.89</v>
      </c>
      <c r="I5446" s="10">
        <v>12763.06</v>
      </c>
    </row>
    <row r="5447" spans="3:30" hidden="1" x14ac:dyDescent="0.25">
      <c r="E5447" s="11">
        <v>43255.291666666664</v>
      </c>
      <c r="F5447" s="9">
        <v>12761.89</v>
      </c>
      <c r="G5447" s="9">
        <v>12766.54</v>
      </c>
      <c r="H5447" s="9">
        <v>12760.73</v>
      </c>
      <c r="I5447" s="9">
        <v>12764.21</v>
      </c>
    </row>
    <row r="5448" spans="3:30" x14ac:dyDescent="0.25">
      <c r="C5448">
        <v>1</v>
      </c>
      <c r="E5448" s="12">
        <v>43255.333333333336</v>
      </c>
      <c r="F5448" s="10">
        <v>12764.21</v>
      </c>
      <c r="G5448" s="10">
        <v>12770.57</v>
      </c>
      <c r="H5448" s="10">
        <v>12757.13</v>
      </c>
      <c r="I5448" s="10">
        <v>12757.13</v>
      </c>
      <c r="K5448" s="13">
        <f t="shared" ref="K5448:K5462" si="2614">I5448-F5448</f>
        <v>-7.0799999999999272</v>
      </c>
      <c r="L5448" s="13">
        <v>0</v>
      </c>
      <c r="M5448" s="13">
        <f t="shared" ref="M5448:M5462" si="2615">G5448-H5448</f>
        <v>13.440000000000509</v>
      </c>
      <c r="N5448" s="13">
        <f t="shared" ref="N5448" si="2616">I5462-F5448</f>
        <v>16.170000000000073</v>
      </c>
      <c r="O5448" s="18">
        <f>IF(K5448*N5448&gt;0,1,0)</f>
        <v>0</v>
      </c>
      <c r="S5448" s="13">
        <f>MAX(G5448:G5464)</f>
        <v>12846.2</v>
      </c>
      <c r="X5448">
        <f t="shared" ref="X5448:X5462" si="2617">ABS(K5448)</f>
        <v>7.0799999999999272</v>
      </c>
      <c r="Y5448">
        <f t="shared" ref="Y5448:Y5462" si="2618">ABS(N5448)</f>
        <v>16.170000000000073</v>
      </c>
      <c r="Z5448">
        <f t="shared" ref="Z5448:Z5462" si="2619">IF(S5448&lt;1000,ABS(S5448),0)</f>
        <v>0</v>
      </c>
      <c r="AA5448" s="22">
        <f t="shared" ref="AA5448:AA5462" si="2620">ABS(P5448)</f>
        <v>0</v>
      </c>
      <c r="AB5448" s="22">
        <f t="shared" ref="AB5448:AB5462" si="2621">ABS(Q5448)</f>
        <v>0</v>
      </c>
      <c r="AC5448" s="22">
        <f t="shared" ref="AC5448:AC5462" si="2622">IF(O5448=1,ABS(P5449),0)</f>
        <v>0</v>
      </c>
      <c r="AD5448" s="22">
        <f t="shared" ref="AD5448:AD5462" si="2623">IF(O5448=0,ABS(Q5449),0)</f>
        <v>0.42390560875513328</v>
      </c>
    </row>
    <row r="5449" spans="3:30" x14ac:dyDescent="0.25">
      <c r="E5449" s="11">
        <v>43255.375</v>
      </c>
      <c r="F5449" s="9">
        <v>12758.88</v>
      </c>
      <c r="G5449" s="9">
        <v>12836.73</v>
      </c>
      <c r="H5449" s="9">
        <v>12752.19</v>
      </c>
      <c r="I5449" s="9">
        <v>12833.25</v>
      </c>
      <c r="K5449" s="13">
        <f t="shared" si="2614"/>
        <v>74.3700000000008</v>
      </c>
      <c r="L5449" s="13">
        <f t="shared" ref="L5449:L5462" si="2624">L5448+K5449</f>
        <v>74.3700000000008</v>
      </c>
      <c r="M5449" s="13">
        <f t="shared" si="2615"/>
        <v>84.539999999999054</v>
      </c>
      <c r="N5449" s="13"/>
      <c r="P5449">
        <f>_xlfn.IFS(K5448&lt;0,MIN(L5448:L5462),K5448&gt;0,MAX(L5448:L5462))/S5428</f>
        <v>-0.1428978568171434</v>
      </c>
      <c r="Q5449">
        <f>_xlfn.IFS(K5448&lt;0,MAX(L5448:L5462),K5448&gt;0,MIN(L5448:L5462))/S5428</f>
        <v>0.42390560875513328</v>
      </c>
      <c r="S5449" s="13">
        <f>MIN(H5448:H5464)</f>
        <v>12712.79</v>
      </c>
      <c r="X5449">
        <f t="shared" si="2617"/>
        <v>74.3700000000008</v>
      </c>
      <c r="Y5449">
        <f t="shared" si="2618"/>
        <v>0</v>
      </c>
      <c r="Z5449">
        <f t="shared" si="2619"/>
        <v>0</v>
      </c>
      <c r="AA5449" s="22">
        <f t="shared" si="2620"/>
        <v>0.1428978568171434</v>
      </c>
      <c r="AB5449" s="22">
        <f t="shared" si="2621"/>
        <v>0.42390560875513328</v>
      </c>
      <c r="AC5449" s="22">
        <f t="shared" si="2622"/>
        <v>0</v>
      </c>
      <c r="AD5449" s="22">
        <f t="shared" si="2623"/>
        <v>0</v>
      </c>
    </row>
    <row r="5450" spans="3:30" x14ac:dyDescent="0.25">
      <c r="E5450" s="12">
        <v>43255.416666666664</v>
      </c>
      <c r="F5450" s="10">
        <v>12834.17</v>
      </c>
      <c r="G5450" s="10">
        <v>12846.2</v>
      </c>
      <c r="H5450" s="10">
        <v>12773.66</v>
      </c>
      <c r="I5450" s="10">
        <v>12793.36</v>
      </c>
      <c r="K5450" s="13">
        <f t="shared" si="2614"/>
        <v>-40.809999999999491</v>
      </c>
      <c r="L5450" s="13">
        <f t="shared" si="2624"/>
        <v>33.56000000000131</v>
      </c>
      <c r="M5450" s="13">
        <f t="shared" si="2615"/>
        <v>72.540000000000873</v>
      </c>
      <c r="N5450" s="13"/>
      <c r="S5450" s="13">
        <f>S5448-S5449</f>
        <v>133.40999999999985</v>
      </c>
      <c r="X5450">
        <f t="shared" si="2617"/>
        <v>40.809999999999491</v>
      </c>
      <c r="Y5450">
        <f t="shared" si="2618"/>
        <v>0</v>
      </c>
      <c r="Z5450">
        <f t="shared" si="2619"/>
        <v>133.40999999999985</v>
      </c>
      <c r="AA5450" s="22">
        <f t="shared" si="2620"/>
        <v>0</v>
      </c>
      <c r="AB5450" s="22">
        <f t="shared" si="2621"/>
        <v>0</v>
      </c>
      <c r="AC5450" s="22">
        <f t="shared" si="2622"/>
        <v>0</v>
      </c>
      <c r="AD5450" s="22">
        <f t="shared" si="2623"/>
        <v>0</v>
      </c>
    </row>
    <row r="5451" spans="3:30" x14ac:dyDescent="0.25">
      <c r="E5451" s="11">
        <v>43255.458333333336</v>
      </c>
      <c r="F5451" s="9">
        <v>12793.61</v>
      </c>
      <c r="G5451" s="9">
        <v>12793.61</v>
      </c>
      <c r="H5451" s="9">
        <v>12739.85</v>
      </c>
      <c r="I5451" s="9">
        <v>12752.88</v>
      </c>
      <c r="K5451" s="13">
        <f t="shared" si="2614"/>
        <v>-40.730000000001382</v>
      </c>
      <c r="L5451" s="13">
        <f t="shared" si="2624"/>
        <v>-7.1700000000000728</v>
      </c>
      <c r="M5451" s="13">
        <f t="shared" si="2615"/>
        <v>53.760000000000218</v>
      </c>
      <c r="N5451" s="13"/>
      <c r="X5451">
        <f t="shared" si="2617"/>
        <v>40.730000000001382</v>
      </c>
      <c r="Y5451">
        <f t="shared" si="2618"/>
        <v>0</v>
      </c>
      <c r="Z5451">
        <f t="shared" si="2619"/>
        <v>0</v>
      </c>
      <c r="AA5451" s="22">
        <f t="shared" si="2620"/>
        <v>0</v>
      </c>
      <c r="AB5451" s="22">
        <f t="shared" si="2621"/>
        <v>0</v>
      </c>
      <c r="AC5451" s="22">
        <f t="shared" si="2622"/>
        <v>0</v>
      </c>
      <c r="AD5451" s="22">
        <f t="shared" si="2623"/>
        <v>0</v>
      </c>
    </row>
    <row r="5452" spans="3:30" x14ac:dyDescent="0.25">
      <c r="E5452" s="12">
        <v>43255.5</v>
      </c>
      <c r="F5452" s="10">
        <v>12753.13</v>
      </c>
      <c r="G5452" s="10">
        <v>12776.6</v>
      </c>
      <c r="H5452" s="10">
        <v>12747.08</v>
      </c>
      <c r="I5452" s="10">
        <v>12762.57</v>
      </c>
      <c r="K5452" s="13">
        <f t="shared" si="2614"/>
        <v>9.4400000000005093</v>
      </c>
      <c r="L5452" s="13">
        <f t="shared" si="2624"/>
        <v>2.2700000000004366</v>
      </c>
      <c r="M5452" s="13">
        <f t="shared" si="2615"/>
        <v>29.520000000000437</v>
      </c>
      <c r="N5452" s="13"/>
      <c r="X5452">
        <f t="shared" si="2617"/>
        <v>9.4400000000005093</v>
      </c>
      <c r="Y5452">
        <f t="shared" si="2618"/>
        <v>0</v>
      </c>
      <c r="Z5452">
        <f t="shared" si="2619"/>
        <v>0</v>
      </c>
      <c r="AA5452" s="22">
        <f t="shared" si="2620"/>
        <v>0</v>
      </c>
      <c r="AB5452" s="22">
        <f t="shared" si="2621"/>
        <v>0</v>
      </c>
      <c r="AC5452" s="22">
        <f t="shared" si="2622"/>
        <v>0</v>
      </c>
      <c r="AD5452" s="22">
        <f t="shared" si="2623"/>
        <v>0</v>
      </c>
    </row>
    <row r="5453" spans="3:30" x14ac:dyDescent="0.25">
      <c r="E5453" s="11">
        <v>43255.541666666664</v>
      </c>
      <c r="F5453" s="9">
        <v>12761.82</v>
      </c>
      <c r="G5453" s="9">
        <v>12766.02</v>
      </c>
      <c r="H5453" s="9">
        <v>12723.56</v>
      </c>
      <c r="I5453" s="9">
        <v>12734.48</v>
      </c>
      <c r="K5453" s="13">
        <f t="shared" si="2614"/>
        <v>-27.340000000000146</v>
      </c>
      <c r="L5453" s="13">
        <f t="shared" si="2624"/>
        <v>-25.069999999999709</v>
      </c>
      <c r="M5453" s="13">
        <f t="shared" si="2615"/>
        <v>42.460000000000946</v>
      </c>
      <c r="N5453" s="13"/>
      <c r="X5453">
        <f t="shared" si="2617"/>
        <v>27.340000000000146</v>
      </c>
      <c r="Y5453">
        <f t="shared" si="2618"/>
        <v>0</v>
      </c>
      <c r="Z5453">
        <f t="shared" si="2619"/>
        <v>0</v>
      </c>
      <c r="AA5453" s="22">
        <f t="shared" si="2620"/>
        <v>0</v>
      </c>
      <c r="AB5453" s="22">
        <f t="shared" si="2621"/>
        <v>0</v>
      </c>
      <c r="AC5453" s="22">
        <f t="shared" si="2622"/>
        <v>0</v>
      </c>
      <c r="AD5453" s="22">
        <f t="shared" si="2623"/>
        <v>0</v>
      </c>
    </row>
    <row r="5454" spans="3:30" x14ac:dyDescent="0.25">
      <c r="E5454" s="12">
        <v>43255.583333333336</v>
      </c>
      <c r="F5454" s="10">
        <v>12734.73</v>
      </c>
      <c r="G5454" s="10">
        <v>12737.91</v>
      </c>
      <c r="H5454" s="10">
        <v>12712.79</v>
      </c>
      <c r="I5454" s="10">
        <v>12737.17</v>
      </c>
      <c r="K5454" s="13">
        <f t="shared" si="2614"/>
        <v>2.4400000000005093</v>
      </c>
      <c r="L5454" s="13">
        <f t="shared" si="2624"/>
        <v>-22.6299999999992</v>
      </c>
      <c r="M5454" s="13">
        <f t="shared" si="2615"/>
        <v>25.119999999998981</v>
      </c>
      <c r="N5454" s="13"/>
      <c r="X5454">
        <f t="shared" si="2617"/>
        <v>2.4400000000005093</v>
      </c>
      <c r="Y5454">
        <f t="shared" si="2618"/>
        <v>0</v>
      </c>
      <c r="Z5454">
        <f t="shared" si="2619"/>
        <v>0</v>
      </c>
      <c r="AA5454" s="22">
        <f t="shared" si="2620"/>
        <v>0</v>
      </c>
      <c r="AB5454" s="22">
        <f t="shared" si="2621"/>
        <v>0</v>
      </c>
      <c r="AC5454" s="22">
        <f t="shared" si="2622"/>
        <v>0</v>
      </c>
      <c r="AD5454" s="22">
        <f t="shared" si="2623"/>
        <v>0</v>
      </c>
    </row>
    <row r="5455" spans="3:30" x14ac:dyDescent="0.25">
      <c r="E5455" s="11">
        <v>43255.625</v>
      </c>
      <c r="F5455" s="9">
        <v>12736.17</v>
      </c>
      <c r="G5455" s="9">
        <v>12767.52</v>
      </c>
      <c r="H5455" s="9">
        <v>12729.79</v>
      </c>
      <c r="I5455" s="9">
        <v>12763.1</v>
      </c>
      <c r="K5455" s="13">
        <f t="shared" si="2614"/>
        <v>26.930000000000291</v>
      </c>
      <c r="L5455" s="13">
        <f t="shared" si="2624"/>
        <v>4.3000000000010914</v>
      </c>
      <c r="M5455" s="13">
        <f t="shared" si="2615"/>
        <v>37.729999999999563</v>
      </c>
      <c r="N5455" s="13"/>
      <c r="X5455">
        <f t="shared" si="2617"/>
        <v>26.930000000000291</v>
      </c>
      <c r="Y5455">
        <f t="shared" si="2618"/>
        <v>0</v>
      </c>
      <c r="Z5455">
        <f t="shared" si="2619"/>
        <v>0</v>
      </c>
      <c r="AA5455" s="22">
        <f t="shared" si="2620"/>
        <v>0</v>
      </c>
      <c r="AB5455" s="22">
        <f t="shared" si="2621"/>
        <v>0</v>
      </c>
      <c r="AC5455" s="22">
        <f t="shared" si="2622"/>
        <v>0</v>
      </c>
      <c r="AD5455" s="22">
        <f t="shared" si="2623"/>
        <v>0</v>
      </c>
    </row>
    <row r="5456" spans="3:30" x14ac:dyDescent="0.25">
      <c r="E5456" s="12">
        <v>43255.666666666664</v>
      </c>
      <c r="F5456" s="10">
        <v>12763.35</v>
      </c>
      <c r="G5456" s="10">
        <v>12787.45</v>
      </c>
      <c r="H5456" s="10">
        <v>12757.75</v>
      </c>
      <c r="I5456" s="10">
        <v>12787.45</v>
      </c>
      <c r="K5456" s="13">
        <f t="shared" si="2614"/>
        <v>24.100000000000364</v>
      </c>
      <c r="L5456" s="13">
        <f t="shared" si="2624"/>
        <v>28.400000000001455</v>
      </c>
      <c r="M5456" s="13">
        <f t="shared" si="2615"/>
        <v>29.700000000000728</v>
      </c>
      <c r="N5456" s="13"/>
      <c r="X5456">
        <f t="shared" si="2617"/>
        <v>24.100000000000364</v>
      </c>
      <c r="Y5456">
        <f t="shared" si="2618"/>
        <v>0</v>
      </c>
      <c r="Z5456">
        <f t="shared" si="2619"/>
        <v>0</v>
      </c>
      <c r="AA5456" s="22">
        <f t="shared" si="2620"/>
        <v>0</v>
      </c>
      <c r="AB5456" s="22">
        <f t="shared" si="2621"/>
        <v>0</v>
      </c>
      <c r="AC5456" s="22">
        <f t="shared" si="2622"/>
        <v>0</v>
      </c>
      <c r="AD5456" s="22">
        <f t="shared" si="2623"/>
        <v>0</v>
      </c>
    </row>
    <row r="5457" spans="3:30" x14ac:dyDescent="0.25">
      <c r="E5457" s="11">
        <v>43255.708333333336</v>
      </c>
      <c r="F5457" s="9">
        <v>12788.95</v>
      </c>
      <c r="G5457" s="9">
        <v>12790.48</v>
      </c>
      <c r="H5457" s="9">
        <v>12749.61</v>
      </c>
      <c r="I5457" s="9">
        <v>12765.31</v>
      </c>
      <c r="K5457" s="13">
        <f t="shared" si="2614"/>
        <v>-23.640000000001237</v>
      </c>
      <c r="L5457" s="13">
        <f t="shared" si="2624"/>
        <v>4.7600000000002183</v>
      </c>
      <c r="M5457" s="13">
        <f t="shared" si="2615"/>
        <v>40.869999999998981</v>
      </c>
      <c r="N5457" s="13"/>
      <c r="X5457">
        <f t="shared" si="2617"/>
        <v>23.640000000001237</v>
      </c>
      <c r="Y5457">
        <f t="shared" si="2618"/>
        <v>0</v>
      </c>
      <c r="Z5457">
        <f t="shared" si="2619"/>
        <v>0</v>
      </c>
      <c r="AA5457" s="22">
        <f t="shared" si="2620"/>
        <v>0</v>
      </c>
      <c r="AB5457" s="22">
        <f t="shared" si="2621"/>
        <v>0</v>
      </c>
      <c r="AC5457" s="22">
        <f t="shared" si="2622"/>
        <v>0</v>
      </c>
      <c r="AD5457" s="22">
        <f t="shared" si="2623"/>
        <v>0</v>
      </c>
    </row>
    <row r="5458" spans="3:30" x14ac:dyDescent="0.25">
      <c r="E5458" s="12">
        <v>43255.75</v>
      </c>
      <c r="F5458" s="10">
        <v>12765.81</v>
      </c>
      <c r="G5458" s="10">
        <v>12795.9</v>
      </c>
      <c r="H5458" s="10">
        <v>12762.02</v>
      </c>
      <c r="I5458" s="10">
        <v>12792.19</v>
      </c>
      <c r="K5458" s="13">
        <f t="shared" si="2614"/>
        <v>26.380000000001019</v>
      </c>
      <c r="L5458" s="13">
        <f t="shared" si="2624"/>
        <v>31.140000000001237</v>
      </c>
      <c r="M5458" s="13">
        <f t="shared" si="2615"/>
        <v>33.8799999999992</v>
      </c>
      <c r="N5458" s="13"/>
      <c r="X5458">
        <f t="shared" si="2617"/>
        <v>26.380000000001019</v>
      </c>
      <c r="Y5458">
        <f t="shared" si="2618"/>
        <v>0</v>
      </c>
      <c r="Z5458">
        <f t="shared" si="2619"/>
        <v>0</v>
      </c>
      <c r="AA5458" s="22">
        <f t="shared" si="2620"/>
        <v>0</v>
      </c>
      <c r="AB5458" s="22">
        <f t="shared" si="2621"/>
        <v>0</v>
      </c>
      <c r="AC5458" s="22">
        <f t="shared" si="2622"/>
        <v>0</v>
      </c>
      <c r="AD5458" s="22">
        <f t="shared" si="2623"/>
        <v>0</v>
      </c>
    </row>
    <row r="5459" spans="3:30" x14ac:dyDescent="0.25">
      <c r="E5459" s="11">
        <v>43255.791666666664</v>
      </c>
      <c r="F5459" s="9">
        <v>12792.44</v>
      </c>
      <c r="G5459" s="9">
        <v>12807.21</v>
      </c>
      <c r="H5459" s="9">
        <v>12784.38</v>
      </c>
      <c r="I5459" s="9">
        <v>12800.18</v>
      </c>
      <c r="K5459" s="13">
        <f t="shared" si="2614"/>
        <v>7.7399999999997817</v>
      </c>
      <c r="L5459" s="13">
        <f t="shared" si="2624"/>
        <v>38.880000000001019</v>
      </c>
      <c r="M5459" s="13">
        <f t="shared" si="2615"/>
        <v>22.829999999999927</v>
      </c>
      <c r="N5459" s="13"/>
      <c r="X5459">
        <f t="shared" si="2617"/>
        <v>7.7399999999997817</v>
      </c>
      <c r="Y5459">
        <f t="shared" si="2618"/>
        <v>0</v>
      </c>
      <c r="Z5459">
        <f t="shared" si="2619"/>
        <v>0</v>
      </c>
      <c r="AA5459" s="22">
        <f t="shared" si="2620"/>
        <v>0</v>
      </c>
      <c r="AB5459" s="22">
        <f t="shared" si="2621"/>
        <v>0</v>
      </c>
      <c r="AC5459" s="22">
        <f t="shared" si="2622"/>
        <v>0</v>
      </c>
      <c r="AD5459" s="22">
        <f t="shared" si="2623"/>
        <v>0</v>
      </c>
    </row>
    <row r="5460" spans="3:30" x14ac:dyDescent="0.25">
      <c r="E5460" s="12">
        <v>43255.833333333336</v>
      </c>
      <c r="F5460" s="10">
        <v>12799.68</v>
      </c>
      <c r="G5460" s="10">
        <v>12802.68</v>
      </c>
      <c r="H5460" s="10">
        <v>12771.91</v>
      </c>
      <c r="I5460" s="10">
        <v>12776.91</v>
      </c>
      <c r="K5460" s="13">
        <f t="shared" si="2614"/>
        <v>-22.770000000000437</v>
      </c>
      <c r="L5460" s="13">
        <f t="shared" si="2624"/>
        <v>16.110000000000582</v>
      </c>
      <c r="M5460" s="13">
        <f t="shared" si="2615"/>
        <v>30.770000000000437</v>
      </c>
      <c r="N5460" s="13"/>
      <c r="X5460">
        <f t="shared" si="2617"/>
        <v>22.770000000000437</v>
      </c>
      <c r="Y5460">
        <f t="shared" si="2618"/>
        <v>0</v>
      </c>
      <c r="Z5460">
        <f t="shared" si="2619"/>
        <v>0</v>
      </c>
      <c r="AA5460" s="22">
        <f t="shared" si="2620"/>
        <v>0</v>
      </c>
      <c r="AB5460" s="22">
        <f t="shared" si="2621"/>
        <v>0</v>
      </c>
      <c r="AC5460" s="22">
        <f t="shared" si="2622"/>
        <v>0</v>
      </c>
      <c r="AD5460" s="22">
        <f t="shared" si="2623"/>
        <v>0</v>
      </c>
    </row>
    <row r="5461" spans="3:30" x14ac:dyDescent="0.25">
      <c r="E5461" s="11">
        <v>43255.875</v>
      </c>
      <c r="F5461" s="9">
        <v>12777.16</v>
      </c>
      <c r="G5461" s="9">
        <v>12779.16</v>
      </c>
      <c r="H5461" s="9">
        <v>12767.89</v>
      </c>
      <c r="I5461" s="9">
        <v>12777.14</v>
      </c>
      <c r="K5461" s="13">
        <f t="shared" si="2614"/>
        <v>-2.0000000000436557E-2</v>
      </c>
      <c r="L5461" s="13">
        <f t="shared" si="2624"/>
        <v>16.090000000000146</v>
      </c>
      <c r="M5461" s="13">
        <f t="shared" si="2615"/>
        <v>11.270000000000437</v>
      </c>
      <c r="N5461" s="13"/>
      <c r="X5461">
        <f t="shared" si="2617"/>
        <v>2.0000000000436557E-2</v>
      </c>
      <c r="Y5461">
        <f t="shared" si="2618"/>
        <v>0</v>
      </c>
      <c r="Z5461">
        <f t="shared" si="2619"/>
        <v>0</v>
      </c>
      <c r="AA5461" s="22">
        <f t="shared" si="2620"/>
        <v>0</v>
      </c>
      <c r="AB5461" s="22">
        <f t="shared" si="2621"/>
        <v>0</v>
      </c>
      <c r="AC5461" s="22">
        <f t="shared" si="2622"/>
        <v>0</v>
      </c>
      <c r="AD5461" s="22">
        <f t="shared" si="2623"/>
        <v>0</v>
      </c>
    </row>
    <row r="5462" spans="3:30" x14ac:dyDescent="0.25">
      <c r="E5462" s="12">
        <v>43255.916666666664</v>
      </c>
      <c r="F5462" s="10">
        <v>12775.64</v>
      </c>
      <c r="G5462" s="10">
        <v>12784.13</v>
      </c>
      <c r="H5462" s="10">
        <v>12773.87</v>
      </c>
      <c r="I5462" s="10">
        <v>12780.38</v>
      </c>
      <c r="K5462" s="13">
        <f t="shared" si="2614"/>
        <v>4.7399999999997817</v>
      </c>
      <c r="L5462" s="13">
        <f t="shared" si="2624"/>
        <v>20.829999999999927</v>
      </c>
      <c r="M5462" s="13">
        <f t="shared" si="2615"/>
        <v>10.259999999998399</v>
      </c>
      <c r="N5462" s="13"/>
      <c r="X5462">
        <f t="shared" si="2617"/>
        <v>4.7399999999997817</v>
      </c>
      <c r="Y5462">
        <f t="shared" si="2618"/>
        <v>0</v>
      </c>
      <c r="Z5462">
        <f t="shared" si="2619"/>
        <v>0</v>
      </c>
      <c r="AA5462" s="22">
        <f t="shared" si="2620"/>
        <v>0</v>
      </c>
      <c r="AB5462" s="22">
        <f t="shared" si="2621"/>
        <v>0</v>
      </c>
      <c r="AC5462" s="22">
        <f t="shared" si="2622"/>
        <v>0</v>
      </c>
      <c r="AD5462" s="22">
        <f t="shared" si="2623"/>
        <v>0</v>
      </c>
    </row>
    <row r="5463" spans="3:30" hidden="1" x14ac:dyDescent="0.25">
      <c r="E5463" s="11">
        <v>43255.958333333336</v>
      </c>
      <c r="F5463" s="9">
        <v>12777.45</v>
      </c>
      <c r="G5463" s="9">
        <v>12784.43</v>
      </c>
      <c r="H5463" s="9">
        <v>12776.29</v>
      </c>
      <c r="I5463" s="9">
        <v>12783.26</v>
      </c>
    </row>
    <row r="5464" spans="3:30" hidden="1" x14ac:dyDescent="0.25">
      <c r="E5464" s="12">
        <v>43256.041666666664</v>
      </c>
      <c r="F5464" s="10">
        <v>12780.92</v>
      </c>
      <c r="G5464" s="10">
        <v>12783.24</v>
      </c>
      <c r="H5464" s="10">
        <v>12772.76</v>
      </c>
      <c r="I5464" s="10">
        <v>12773.92</v>
      </c>
    </row>
    <row r="5465" spans="3:30" hidden="1" x14ac:dyDescent="0.25">
      <c r="E5465" s="11">
        <v>43256.083333333336</v>
      </c>
      <c r="F5465" s="9">
        <v>12774.5</v>
      </c>
      <c r="G5465" s="9">
        <v>12778.73</v>
      </c>
      <c r="H5465" s="9">
        <v>12773.92</v>
      </c>
      <c r="I5465" s="9">
        <v>12777.56</v>
      </c>
    </row>
    <row r="5466" spans="3:30" hidden="1" x14ac:dyDescent="0.25">
      <c r="E5466" s="12">
        <v>43256.125</v>
      </c>
      <c r="F5466" s="10">
        <v>12778.14</v>
      </c>
      <c r="G5466" s="10">
        <v>12786.87</v>
      </c>
      <c r="H5466" s="10">
        <v>12756.91</v>
      </c>
      <c r="I5466" s="10">
        <v>12760.4</v>
      </c>
    </row>
    <row r="5467" spans="3:30" hidden="1" x14ac:dyDescent="0.25">
      <c r="E5467" s="11">
        <v>43256.166666666664</v>
      </c>
      <c r="F5467" s="9">
        <v>12760.4</v>
      </c>
      <c r="G5467" s="9">
        <v>12766.03</v>
      </c>
      <c r="H5467" s="9">
        <v>12752.23</v>
      </c>
      <c r="I5467" s="9">
        <v>12761.37</v>
      </c>
    </row>
    <row r="5468" spans="3:30" hidden="1" x14ac:dyDescent="0.25">
      <c r="E5468" s="12">
        <v>43256.208333333336</v>
      </c>
      <c r="F5468" s="10">
        <v>12760.2</v>
      </c>
      <c r="G5468" s="10">
        <v>12762.53</v>
      </c>
      <c r="H5468" s="10">
        <v>12755.54</v>
      </c>
      <c r="I5468" s="10">
        <v>12760.19</v>
      </c>
    </row>
    <row r="5469" spans="3:30" hidden="1" x14ac:dyDescent="0.25">
      <c r="E5469" s="11">
        <v>43256.25</v>
      </c>
      <c r="F5469" s="9">
        <v>12760.19</v>
      </c>
      <c r="G5469" s="9">
        <v>12763.67</v>
      </c>
      <c r="H5469" s="9">
        <v>12757.27</v>
      </c>
      <c r="I5469" s="9">
        <v>12761.84</v>
      </c>
    </row>
    <row r="5470" spans="3:30" hidden="1" x14ac:dyDescent="0.25">
      <c r="E5470" s="12">
        <v>43256.291666666664</v>
      </c>
      <c r="F5470" s="10">
        <v>12763</v>
      </c>
      <c r="G5470" s="10">
        <v>12765.35</v>
      </c>
      <c r="H5470" s="10">
        <v>12759.5</v>
      </c>
      <c r="I5470" s="10">
        <v>12763.02</v>
      </c>
    </row>
    <row r="5471" spans="3:30" x14ac:dyDescent="0.25">
      <c r="C5471">
        <v>1</v>
      </c>
      <c r="E5471" s="11">
        <v>43256.333333333336</v>
      </c>
      <c r="F5471" s="9">
        <v>12761.85</v>
      </c>
      <c r="G5471" s="9">
        <v>12767.83</v>
      </c>
      <c r="H5471" s="9">
        <v>12758.35</v>
      </c>
      <c r="I5471" s="9">
        <v>12766.67</v>
      </c>
      <c r="K5471" s="13">
        <f t="shared" ref="K5471:K5485" si="2625">I5471-F5471</f>
        <v>4.819999999999709</v>
      </c>
      <c r="L5471" s="13">
        <v>0</v>
      </c>
      <c r="M5471" s="13">
        <f t="shared" ref="M5471:M5485" si="2626">G5471-H5471</f>
        <v>9.4799999999995634</v>
      </c>
      <c r="N5471" s="13">
        <f t="shared" ref="N5471" si="2627">I5485-F5471</f>
        <v>5.7399999999997817</v>
      </c>
      <c r="O5471" s="18">
        <f>IF(K5471*N5471&gt;0,1,0)</f>
        <v>1</v>
      </c>
      <c r="S5471" s="13">
        <f>MAX(G5471:G5487)</f>
        <v>12926.63</v>
      </c>
      <c r="X5471">
        <f t="shared" ref="X5471:X5485" si="2628">ABS(K5471)</f>
        <v>4.819999999999709</v>
      </c>
      <c r="Y5471">
        <f t="shared" ref="Y5471:Y5485" si="2629">ABS(N5471)</f>
        <v>5.7399999999997817</v>
      </c>
      <c r="Z5471">
        <f t="shared" ref="Z5471:Z5485" si="2630">IF(S5471&lt;1000,ABS(S5471),0)</f>
        <v>0</v>
      </c>
      <c r="AA5471" s="22">
        <f t="shared" ref="AA5471:AA5485" si="2631">ABS(P5471)</f>
        <v>0</v>
      </c>
      <c r="AB5471" s="22">
        <f t="shared" ref="AB5471:AB5485" si="2632">ABS(Q5471)</f>
        <v>0</v>
      </c>
      <c r="AC5471" s="22">
        <f t="shared" ref="AC5471:AC5485" si="2633">IF(O5471=1,ABS(P5472),0)</f>
        <v>1.0430252604752388</v>
      </c>
      <c r="AD5471" s="22">
        <f t="shared" ref="AD5471:AD5485" si="2634">IF(O5471=0,ABS(Q5472),0)</f>
        <v>0</v>
      </c>
    </row>
    <row r="5472" spans="3:30" x14ac:dyDescent="0.25">
      <c r="E5472" s="12">
        <v>43256.375</v>
      </c>
      <c r="F5472" s="10">
        <v>12776.63</v>
      </c>
      <c r="G5472" s="10">
        <v>12795.95</v>
      </c>
      <c r="H5472" s="10">
        <v>12760.9</v>
      </c>
      <c r="I5472" s="10">
        <v>12763.65</v>
      </c>
      <c r="K5472" s="13">
        <f t="shared" si="2625"/>
        <v>-12.979999999999563</v>
      </c>
      <c r="L5472" s="13">
        <f t="shared" ref="L5472:L5485" si="2635">L5471+K5472</f>
        <v>-12.979999999999563</v>
      </c>
      <c r="M5472" s="13">
        <f t="shared" si="2626"/>
        <v>35.050000000001091</v>
      </c>
      <c r="N5472" s="13"/>
      <c r="P5472">
        <f>_xlfn.IFS(K5471&lt;0,MIN(L5471:L5485),K5471&gt;0,MAX(L5471:L5485))/S5450</f>
        <v>1.0430252604752388</v>
      </c>
      <c r="Q5472">
        <f>_xlfn.IFS(K5471&lt;0,MAX(L5471:L5485),K5471&gt;0,MIN(L5471:L5485))/S5450</f>
        <v>-9.7294055917844069E-2</v>
      </c>
      <c r="S5472" s="13">
        <f>MIN(H5471:H5487)</f>
        <v>12744</v>
      </c>
      <c r="X5472">
        <f t="shared" si="2628"/>
        <v>12.979999999999563</v>
      </c>
      <c r="Y5472">
        <f t="shared" si="2629"/>
        <v>0</v>
      </c>
      <c r="Z5472">
        <f t="shared" si="2630"/>
        <v>0</v>
      </c>
      <c r="AA5472" s="22">
        <f t="shared" si="2631"/>
        <v>1.0430252604752388</v>
      </c>
      <c r="AB5472" s="22">
        <f t="shared" si="2632"/>
        <v>9.7294055917844069E-2</v>
      </c>
      <c r="AC5472" s="22">
        <f t="shared" si="2633"/>
        <v>0</v>
      </c>
      <c r="AD5472" s="22">
        <f t="shared" si="2634"/>
        <v>0</v>
      </c>
    </row>
    <row r="5473" spans="5:30" x14ac:dyDescent="0.25">
      <c r="E5473" s="11">
        <v>43256.416666666664</v>
      </c>
      <c r="F5473" s="9">
        <v>12762.65</v>
      </c>
      <c r="G5473" s="9">
        <v>12835.48</v>
      </c>
      <c r="H5473" s="9">
        <v>12744</v>
      </c>
      <c r="I5473" s="9">
        <v>12822.4</v>
      </c>
      <c r="K5473" s="13">
        <f t="shared" si="2625"/>
        <v>59.75</v>
      </c>
      <c r="L5473" s="13">
        <f t="shared" si="2635"/>
        <v>46.770000000000437</v>
      </c>
      <c r="M5473" s="13">
        <f t="shared" si="2626"/>
        <v>91.479999999999563</v>
      </c>
      <c r="N5473" s="13"/>
      <c r="S5473" s="13">
        <f>S5471-S5472</f>
        <v>182.6299999999992</v>
      </c>
      <c r="X5473">
        <f t="shared" si="2628"/>
        <v>59.75</v>
      </c>
      <c r="Y5473">
        <f t="shared" si="2629"/>
        <v>0</v>
      </c>
      <c r="Z5473">
        <f t="shared" si="2630"/>
        <v>182.6299999999992</v>
      </c>
      <c r="AA5473" s="22">
        <f t="shared" si="2631"/>
        <v>0</v>
      </c>
      <c r="AB5473" s="22">
        <f t="shared" si="2632"/>
        <v>0</v>
      </c>
      <c r="AC5473" s="22">
        <f t="shared" si="2633"/>
        <v>0</v>
      </c>
      <c r="AD5473" s="22">
        <f t="shared" si="2634"/>
        <v>0</v>
      </c>
    </row>
    <row r="5474" spans="5:30" x14ac:dyDescent="0.25">
      <c r="E5474" s="12">
        <v>43256.458333333336</v>
      </c>
      <c r="F5474" s="10">
        <v>12823.15</v>
      </c>
      <c r="G5474" s="10">
        <v>12831.2</v>
      </c>
      <c r="H5474" s="10">
        <v>12801.4</v>
      </c>
      <c r="I5474" s="10">
        <v>12823.45</v>
      </c>
      <c r="K5474" s="13">
        <f t="shared" si="2625"/>
        <v>0.30000000000109139</v>
      </c>
      <c r="L5474" s="13">
        <f t="shared" si="2635"/>
        <v>47.070000000001528</v>
      </c>
      <c r="M5474" s="13">
        <f t="shared" si="2626"/>
        <v>29.800000000001091</v>
      </c>
      <c r="N5474" s="13"/>
      <c r="X5474">
        <f t="shared" si="2628"/>
        <v>0.30000000000109139</v>
      </c>
      <c r="Y5474">
        <f t="shared" si="2629"/>
        <v>0</v>
      </c>
      <c r="Z5474">
        <f t="shared" si="2630"/>
        <v>0</v>
      </c>
      <c r="AA5474" s="22">
        <f t="shared" si="2631"/>
        <v>0</v>
      </c>
      <c r="AB5474" s="22">
        <f t="shared" si="2632"/>
        <v>0</v>
      </c>
      <c r="AC5474" s="22">
        <f t="shared" si="2633"/>
        <v>0</v>
      </c>
      <c r="AD5474" s="22">
        <f t="shared" si="2634"/>
        <v>0</v>
      </c>
    </row>
    <row r="5475" spans="5:30" x14ac:dyDescent="0.25">
      <c r="E5475" s="11">
        <v>43256.5</v>
      </c>
      <c r="F5475" s="9">
        <v>12822.95</v>
      </c>
      <c r="G5475" s="9">
        <v>12908.95</v>
      </c>
      <c r="H5475" s="9">
        <v>12816.1</v>
      </c>
      <c r="I5475" s="9">
        <v>12897.34</v>
      </c>
      <c r="K5475" s="13">
        <f t="shared" si="2625"/>
        <v>74.389999999999418</v>
      </c>
      <c r="L5475" s="13">
        <f t="shared" si="2635"/>
        <v>121.46000000000095</v>
      </c>
      <c r="M5475" s="13">
        <f t="shared" si="2626"/>
        <v>92.850000000000364</v>
      </c>
      <c r="N5475" s="13"/>
      <c r="X5475">
        <f t="shared" si="2628"/>
        <v>74.389999999999418</v>
      </c>
      <c r="Y5475">
        <f t="shared" si="2629"/>
        <v>0</v>
      </c>
      <c r="Z5475">
        <f t="shared" si="2630"/>
        <v>0</v>
      </c>
      <c r="AA5475" s="22">
        <f t="shared" si="2631"/>
        <v>0</v>
      </c>
      <c r="AB5475" s="22">
        <f t="shared" si="2632"/>
        <v>0</v>
      </c>
      <c r="AC5475" s="22">
        <f t="shared" si="2633"/>
        <v>0</v>
      </c>
      <c r="AD5475" s="22">
        <f t="shared" si="2634"/>
        <v>0</v>
      </c>
    </row>
    <row r="5476" spans="5:30" x14ac:dyDescent="0.25">
      <c r="E5476" s="12">
        <v>43256.541666666664</v>
      </c>
      <c r="F5476" s="10">
        <v>12897.59</v>
      </c>
      <c r="G5476" s="10">
        <v>12900.02</v>
      </c>
      <c r="H5476" s="10">
        <v>12866.89</v>
      </c>
      <c r="I5476" s="10">
        <v>12899.42</v>
      </c>
      <c r="K5476" s="13">
        <f t="shared" si="2625"/>
        <v>1.8299999999999272</v>
      </c>
      <c r="L5476" s="13">
        <f t="shared" si="2635"/>
        <v>123.29000000000087</v>
      </c>
      <c r="M5476" s="13">
        <f t="shared" si="2626"/>
        <v>33.130000000001019</v>
      </c>
      <c r="N5476" s="13"/>
      <c r="X5476">
        <f t="shared" si="2628"/>
        <v>1.8299999999999272</v>
      </c>
      <c r="Y5476">
        <f t="shared" si="2629"/>
        <v>0</v>
      </c>
      <c r="Z5476">
        <f t="shared" si="2630"/>
        <v>0</v>
      </c>
      <c r="AA5476" s="22">
        <f t="shared" si="2631"/>
        <v>0</v>
      </c>
      <c r="AB5476" s="22">
        <f t="shared" si="2632"/>
        <v>0</v>
      </c>
      <c r="AC5476" s="22">
        <f t="shared" si="2633"/>
        <v>0</v>
      </c>
      <c r="AD5476" s="22">
        <f t="shared" si="2634"/>
        <v>0</v>
      </c>
    </row>
    <row r="5477" spans="5:30" x14ac:dyDescent="0.25">
      <c r="E5477" s="11">
        <v>43256.583333333336</v>
      </c>
      <c r="F5477" s="9">
        <v>12899.67</v>
      </c>
      <c r="G5477" s="9">
        <v>12926.63</v>
      </c>
      <c r="H5477" s="9">
        <v>12897.64</v>
      </c>
      <c r="I5477" s="9">
        <v>12915.53</v>
      </c>
      <c r="K5477" s="13">
        <f t="shared" si="2625"/>
        <v>15.860000000000582</v>
      </c>
      <c r="L5477" s="13">
        <f t="shared" si="2635"/>
        <v>139.15000000000146</v>
      </c>
      <c r="M5477" s="13">
        <f t="shared" si="2626"/>
        <v>28.989999999999782</v>
      </c>
      <c r="N5477" s="13"/>
      <c r="X5477">
        <f t="shared" si="2628"/>
        <v>15.860000000000582</v>
      </c>
      <c r="Y5477">
        <f t="shared" si="2629"/>
        <v>0</v>
      </c>
      <c r="Z5477">
        <f t="shared" si="2630"/>
        <v>0</v>
      </c>
      <c r="AA5477" s="22">
        <f t="shared" si="2631"/>
        <v>0</v>
      </c>
      <c r="AB5477" s="22">
        <f t="shared" si="2632"/>
        <v>0</v>
      </c>
      <c r="AC5477" s="22">
        <f t="shared" si="2633"/>
        <v>0</v>
      </c>
      <c r="AD5477" s="22">
        <f t="shared" si="2634"/>
        <v>0</v>
      </c>
    </row>
    <row r="5478" spans="5:30" x14ac:dyDescent="0.25">
      <c r="E5478" s="12">
        <v>43256.625</v>
      </c>
      <c r="F5478" s="10">
        <v>12915.28</v>
      </c>
      <c r="G5478" s="10">
        <v>12921.15</v>
      </c>
      <c r="H5478" s="10">
        <v>12840.42</v>
      </c>
      <c r="I5478" s="10">
        <v>12840.93</v>
      </c>
      <c r="K5478" s="13">
        <f t="shared" si="2625"/>
        <v>-74.350000000000364</v>
      </c>
      <c r="L5478" s="13">
        <f t="shared" si="2635"/>
        <v>64.800000000001091</v>
      </c>
      <c r="M5478" s="13">
        <f t="shared" si="2626"/>
        <v>80.729999999999563</v>
      </c>
      <c r="N5478" s="13"/>
      <c r="X5478">
        <f t="shared" si="2628"/>
        <v>74.350000000000364</v>
      </c>
      <c r="Y5478">
        <f t="shared" si="2629"/>
        <v>0</v>
      </c>
      <c r="Z5478">
        <f t="shared" si="2630"/>
        <v>0</v>
      </c>
      <c r="AA5478" s="22">
        <f t="shared" si="2631"/>
        <v>0</v>
      </c>
      <c r="AB5478" s="22">
        <f t="shared" si="2632"/>
        <v>0</v>
      </c>
      <c r="AC5478" s="22">
        <f t="shared" si="2633"/>
        <v>0</v>
      </c>
      <c r="AD5478" s="22">
        <f t="shared" si="2634"/>
        <v>0</v>
      </c>
    </row>
    <row r="5479" spans="5:30" x14ac:dyDescent="0.25">
      <c r="E5479" s="11">
        <v>43256.666666666664</v>
      </c>
      <c r="F5479" s="9">
        <v>12841.18</v>
      </c>
      <c r="G5479" s="9">
        <v>12895.08</v>
      </c>
      <c r="H5479" s="9">
        <v>12823.07</v>
      </c>
      <c r="I5479" s="9">
        <v>12886.68</v>
      </c>
      <c r="K5479" s="13">
        <f t="shared" si="2625"/>
        <v>45.5</v>
      </c>
      <c r="L5479" s="13">
        <f t="shared" si="2635"/>
        <v>110.30000000000109</v>
      </c>
      <c r="M5479" s="13">
        <f t="shared" si="2626"/>
        <v>72.010000000000218</v>
      </c>
      <c r="N5479" s="13"/>
      <c r="X5479">
        <f t="shared" si="2628"/>
        <v>45.5</v>
      </c>
      <c r="Y5479">
        <f t="shared" si="2629"/>
        <v>0</v>
      </c>
      <c r="Z5479">
        <f t="shared" si="2630"/>
        <v>0</v>
      </c>
      <c r="AA5479" s="22">
        <f t="shared" si="2631"/>
        <v>0</v>
      </c>
      <c r="AB5479" s="22">
        <f t="shared" si="2632"/>
        <v>0</v>
      </c>
      <c r="AC5479" s="22">
        <f t="shared" si="2633"/>
        <v>0</v>
      </c>
      <c r="AD5479" s="22">
        <f t="shared" si="2634"/>
        <v>0</v>
      </c>
    </row>
    <row r="5480" spans="5:30" x14ac:dyDescent="0.25">
      <c r="E5480" s="12">
        <v>43256.708333333336</v>
      </c>
      <c r="F5480" s="10">
        <v>12887.68</v>
      </c>
      <c r="G5480" s="10">
        <v>12909.28</v>
      </c>
      <c r="H5480" s="10">
        <v>12811.75</v>
      </c>
      <c r="I5480" s="10">
        <v>12855.65</v>
      </c>
      <c r="K5480" s="13">
        <f t="shared" si="2625"/>
        <v>-32.030000000000655</v>
      </c>
      <c r="L5480" s="13">
        <f t="shared" si="2635"/>
        <v>78.270000000000437</v>
      </c>
      <c r="M5480" s="13">
        <f t="shared" si="2626"/>
        <v>97.530000000000655</v>
      </c>
      <c r="N5480" s="13"/>
      <c r="X5480">
        <f t="shared" si="2628"/>
        <v>32.030000000000655</v>
      </c>
      <c r="Y5480">
        <f t="shared" si="2629"/>
        <v>0</v>
      </c>
      <c r="Z5480">
        <f t="shared" si="2630"/>
        <v>0</v>
      </c>
      <c r="AA5480" s="22">
        <f t="shared" si="2631"/>
        <v>0</v>
      </c>
      <c r="AB5480" s="22">
        <f t="shared" si="2632"/>
        <v>0</v>
      </c>
      <c r="AC5480" s="22">
        <f t="shared" si="2633"/>
        <v>0</v>
      </c>
      <c r="AD5480" s="22">
        <f t="shared" si="2634"/>
        <v>0</v>
      </c>
    </row>
    <row r="5481" spans="5:30" x14ac:dyDescent="0.25">
      <c r="E5481" s="11">
        <v>43256.75</v>
      </c>
      <c r="F5481" s="9">
        <v>12857.15</v>
      </c>
      <c r="G5481" s="9">
        <v>12857.65</v>
      </c>
      <c r="H5481" s="9">
        <v>12762.01</v>
      </c>
      <c r="I5481" s="9">
        <v>12783.29</v>
      </c>
      <c r="K5481" s="13">
        <f t="shared" si="2625"/>
        <v>-73.859999999998763</v>
      </c>
      <c r="L5481" s="13">
        <f t="shared" si="2635"/>
        <v>4.4100000000016735</v>
      </c>
      <c r="M5481" s="13">
        <f t="shared" si="2626"/>
        <v>95.639999999999418</v>
      </c>
      <c r="N5481" s="13"/>
      <c r="X5481">
        <f t="shared" si="2628"/>
        <v>73.859999999998763</v>
      </c>
      <c r="Y5481">
        <f t="shared" si="2629"/>
        <v>0</v>
      </c>
      <c r="Z5481">
        <f t="shared" si="2630"/>
        <v>0</v>
      </c>
      <c r="AA5481" s="22">
        <f t="shared" si="2631"/>
        <v>0</v>
      </c>
      <c r="AB5481" s="22">
        <f t="shared" si="2632"/>
        <v>0</v>
      </c>
      <c r="AC5481" s="22">
        <f t="shared" si="2633"/>
        <v>0</v>
      </c>
      <c r="AD5481" s="22">
        <f t="shared" si="2634"/>
        <v>0</v>
      </c>
    </row>
    <row r="5482" spans="5:30" x14ac:dyDescent="0.25">
      <c r="E5482" s="12">
        <v>43256.791666666664</v>
      </c>
      <c r="F5482" s="10">
        <v>12783.79</v>
      </c>
      <c r="G5482" s="10">
        <v>12788.79</v>
      </c>
      <c r="H5482" s="10">
        <v>12749.75</v>
      </c>
      <c r="I5482" s="10">
        <v>12772.27</v>
      </c>
      <c r="K5482" s="13">
        <f t="shared" si="2625"/>
        <v>-11.520000000000437</v>
      </c>
      <c r="L5482" s="13">
        <f t="shared" si="2635"/>
        <v>-7.1099999999987631</v>
      </c>
      <c r="M5482" s="13">
        <f t="shared" si="2626"/>
        <v>39.040000000000873</v>
      </c>
      <c r="N5482" s="13"/>
      <c r="X5482">
        <f t="shared" si="2628"/>
        <v>11.520000000000437</v>
      </c>
      <c r="Y5482">
        <f t="shared" si="2629"/>
        <v>0</v>
      </c>
      <c r="Z5482">
        <f t="shared" si="2630"/>
        <v>0</v>
      </c>
      <c r="AA5482" s="22">
        <f t="shared" si="2631"/>
        <v>0</v>
      </c>
      <c r="AB5482" s="22">
        <f t="shared" si="2632"/>
        <v>0</v>
      </c>
      <c r="AC5482" s="22">
        <f t="shared" si="2633"/>
        <v>0</v>
      </c>
      <c r="AD5482" s="22">
        <f t="shared" si="2634"/>
        <v>0</v>
      </c>
    </row>
    <row r="5483" spans="5:30" x14ac:dyDescent="0.25">
      <c r="E5483" s="11">
        <v>43256.833333333336</v>
      </c>
      <c r="F5483" s="9">
        <v>12772.02</v>
      </c>
      <c r="G5483" s="9">
        <v>12777.26</v>
      </c>
      <c r="H5483" s="9">
        <v>12762.51</v>
      </c>
      <c r="I5483" s="9">
        <v>12766.76</v>
      </c>
      <c r="K5483" s="13">
        <f t="shared" si="2625"/>
        <v>-5.2600000000002183</v>
      </c>
      <c r="L5483" s="13">
        <f t="shared" si="2635"/>
        <v>-12.369999999998981</v>
      </c>
      <c r="M5483" s="13">
        <f t="shared" si="2626"/>
        <v>14.75</v>
      </c>
      <c r="N5483" s="13"/>
      <c r="X5483">
        <f t="shared" si="2628"/>
        <v>5.2600000000002183</v>
      </c>
      <c r="Y5483">
        <f t="shared" si="2629"/>
        <v>0</v>
      </c>
      <c r="Z5483">
        <f t="shared" si="2630"/>
        <v>0</v>
      </c>
      <c r="AA5483" s="22">
        <f t="shared" si="2631"/>
        <v>0</v>
      </c>
      <c r="AB5483" s="22">
        <f t="shared" si="2632"/>
        <v>0</v>
      </c>
      <c r="AC5483" s="22">
        <f t="shared" si="2633"/>
        <v>0</v>
      </c>
      <c r="AD5483" s="22">
        <f t="shared" si="2634"/>
        <v>0</v>
      </c>
    </row>
    <row r="5484" spans="5:30" x14ac:dyDescent="0.25">
      <c r="E5484" s="12">
        <v>43256.875</v>
      </c>
      <c r="F5484" s="10">
        <v>12767.26</v>
      </c>
      <c r="G5484" s="10">
        <v>12772.01</v>
      </c>
      <c r="H5484" s="10">
        <v>12763.51</v>
      </c>
      <c r="I5484" s="10">
        <v>12772</v>
      </c>
      <c r="K5484" s="13">
        <f t="shared" si="2625"/>
        <v>4.7399999999997817</v>
      </c>
      <c r="L5484" s="13">
        <f t="shared" si="2635"/>
        <v>-7.6299999999991996</v>
      </c>
      <c r="M5484" s="13">
        <f t="shared" si="2626"/>
        <v>8.5</v>
      </c>
      <c r="N5484" s="13"/>
      <c r="X5484">
        <f t="shared" si="2628"/>
        <v>4.7399999999997817</v>
      </c>
      <c r="Y5484">
        <f t="shared" si="2629"/>
        <v>0</v>
      </c>
      <c r="Z5484">
        <f t="shared" si="2630"/>
        <v>0</v>
      </c>
      <c r="AA5484" s="22">
        <f t="shared" si="2631"/>
        <v>0</v>
      </c>
      <c r="AB5484" s="22">
        <f t="shared" si="2632"/>
        <v>0</v>
      </c>
      <c r="AC5484" s="22">
        <f t="shared" si="2633"/>
        <v>0</v>
      </c>
      <c r="AD5484" s="22">
        <f t="shared" si="2634"/>
        <v>0</v>
      </c>
    </row>
    <row r="5485" spans="5:30" x14ac:dyDescent="0.25">
      <c r="E5485" s="11">
        <v>43256.916666666664</v>
      </c>
      <c r="F5485" s="9">
        <v>12772.25</v>
      </c>
      <c r="G5485" s="9">
        <v>12775.5</v>
      </c>
      <c r="H5485" s="9">
        <v>12759.25</v>
      </c>
      <c r="I5485" s="9">
        <v>12767.59</v>
      </c>
      <c r="K5485" s="13">
        <f t="shared" si="2625"/>
        <v>-4.6599999999998545</v>
      </c>
      <c r="L5485" s="13">
        <f t="shared" si="2635"/>
        <v>-12.289999999999054</v>
      </c>
      <c r="M5485" s="13">
        <f t="shared" si="2626"/>
        <v>16.25</v>
      </c>
      <c r="N5485" s="13"/>
      <c r="X5485">
        <f t="shared" si="2628"/>
        <v>4.6599999999998545</v>
      </c>
      <c r="Y5485">
        <f t="shared" si="2629"/>
        <v>0</v>
      </c>
      <c r="Z5485">
        <f t="shared" si="2630"/>
        <v>0</v>
      </c>
      <c r="AA5485" s="22">
        <f t="shared" si="2631"/>
        <v>0</v>
      </c>
      <c r="AB5485" s="22">
        <f t="shared" si="2632"/>
        <v>0</v>
      </c>
      <c r="AC5485" s="22">
        <f t="shared" si="2633"/>
        <v>0</v>
      </c>
      <c r="AD5485" s="22">
        <f t="shared" si="2634"/>
        <v>0</v>
      </c>
    </row>
    <row r="5486" spans="5:30" hidden="1" x14ac:dyDescent="0.25">
      <c r="E5486" s="12">
        <v>43256.958333333336</v>
      </c>
      <c r="F5486" s="10">
        <v>12772.93</v>
      </c>
      <c r="G5486" s="10">
        <v>12781.05</v>
      </c>
      <c r="H5486" s="10">
        <v>12769.44</v>
      </c>
      <c r="I5486" s="10">
        <v>12776.41</v>
      </c>
    </row>
    <row r="5487" spans="5:30" hidden="1" x14ac:dyDescent="0.25">
      <c r="E5487" s="11">
        <v>43257.041666666664</v>
      </c>
      <c r="F5487" s="9">
        <v>12776.41</v>
      </c>
      <c r="G5487" s="9">
        <v>12778.14</v>
      </c>
      <c r="H5487" s="9">
        <v>12769.27</v>
      </c>
      <c r="I5487" s="9">
        <v>12772.75</v>
      </c>
    </row>
    <row r="5488" spans="5:30" hidden="1" x14ac:dyDescent="0.25">
      <c r="E5488" s="12">
        <v>43257.083333333336</v>
      </c>
      <c r="F5488" s="10">
        <v>12772.75</v>
      </c>
      <c r="G5488" s="10">
        <v>12776.39</v>
      </c>
      <c r="H5488" s="10">
        <v>12767.61</v>
      </c>
      <c r="I5488" s="10">
        <v>12772.9</v>
      </c>
    </row>
    <row r="5489" spans="3:30" hidden="1" x14ac:dyDescent="0.25">
      <c r="E5489" s="11">
        <v>43257.125</v>
      </c>
      <c r="F5489" s="9">
        <v>12772.9</v>
      </c>
      <c r="G5489" s="9">
        <v>12774.06</v>
      </c>
      <c r="H5489" s="9">
        <v>12763.58</v>
      </c>
      <c r="I5489" s="9">
        <v>12770.54</v>
      </c>
    </row>
    <row r="5490" spans="3:30" hidden="1" x14ac:dyDescent="0.25">
      <c r="E5490" s="12">
        <v>43257.166666666664</v>
      </c>
      <c r="F5490" s="10">
        <v>12769.38</v>
      </c>
      <c r="G5490" s="10">
        <v>12784.15</v>
      </c>
      <c r="H5490" s="10">
        <v>12769.37</v>
      </c>
      <c r="I5490" s="10">
        <v>12779</v>
      </c>
    </row>
    <row r="5491" spans="3:30" hidden="1" x14ac:dyDescent="0.25">
      <c r="E5491" s="11">
        <v>43257.208333333336</v>
      </c>
      <c r="F5491" s="9">
        <v>12779</v>
      </c>
      <c r="G5491" s="9">
        <v>12789.56</v>
      </c>
      <c r="H5491" s="9">
        <v>12777.84</v>
      </c>
      <c r="I5491" s="9">
        <v>12786.66</v>
      </c>
    </row>
    <row r="5492" spans="3:30" hidden="1" x14ac:dyDescent="0.25">
      <c r="E5492" s="12">
        <v>43257.25</v>
      </c>
      <c r="F5492" s="10">
        <v>12786.66</v>
      </c>
      <c r="G5492" s="10">
        <v>12797.44</v>
      </c>
      <c r="H5492" s="10">
        <v>12785.5</v>
      </c>
      <c r="I5492" s="10">
        <v>12795.12</v>
      </c>
    </row>
    <row r="5493" spans="3:30" hidden="1" x14ac:dyDescent="0.25">
      <c r="E5493" s="11">
        <v>43257.291666666664</v>
      </c>
      <c r="F5493" s="9">
        <v>12795.12</v>
      </c>
      <c r="G5493" s="9">
        <v>12816.43</v>
      </c>
      <c r="H5493" s="9">
        <v>12795.12</v>
      </c>
      <c r="I5493" s="9">
        <v>12815.26</v>
      </c>
    </row>
    <row r="5494" spans="3:30" x14ac:dyDescent="0.25">
      <c r="C5494">
        <v>1</v>
      </c>
      <c r="E5494" s="12">
        <v>43257.333333333336</v>
      </c>
      <c r="F5494" s="10">
        <v>12815.26</v>
      </c>
      <c r="G5494" s="10">
        <v>12817.42</v>
      </c>
      <c r="H5494" s="10">
        <v>12809.38</v>
      </c>
      <c r="I5494" s="10">
        <v>12813.06</v>
      </c>
      <c r="K5494" s="13">
        <f t="shared" ref="K5494:K5508" si="2636">I5494-F5494</f>
        <v>-2.2000000000007276</v>
      </c>
      <c r="L5494" s="13">
        <v>0</v>
      </c>
      <c r="M5494" s="13">
        <f t="shared" ref="M5494:M5508" si="2637">G5494-H5494</f>
        <v>8.0400000000008731</v>
      </c>
      <c r="N5494" s="13">
        <f t="shared" ref="N5494" si="2638">I5508-F5494</f>
        <v>82.520000000000437</v>
      </c>
      <c r="O5494" s="18">
        <f>IF(K5494*N5494&gt;0,1,0)</f>
        <v>0</v>
      </c>
      <c r="S5494" s="13">
        <f>MAX(G5494:G5510)</f>
        <v>12906.04</v>
      </c>
      <c r="X5494">
        <f t="shared" ref="X5494:X5508" si="2639">ABS(K5494)</f>
        <v>2.2000000000007276</v>
      </c>
      <c r="Y5494">
        <f t="shared" ref="Y5494:Y5508" si="2640">ABS(N5494)</f>
        <v>82.520000000000437</v>
      </c>
      <c r="Z5494">
        <f t="shared" ref="Z5494:Z5508" si="2641">IF(S5494&lt;1000,ABS(S5494),0)</f>
        <v>0</v>
      </c>
      <c r="AA5494" s="22">
        <f t="shared" ref="AA5494:AA5508" si="2642">ABS(P5494)</f>
        <v>0</v>
      </c>
      <c r="AB5494" s="22">
        <f t="shared" ref="AB5494:AB5508" si="2643">ABS(Q5494)</f>
        <v>0</v>
      </c>
      <c r="AC5494" s="22">
        <f t="shared" ref="AC5494:AC5508" si="2644">IF(O5494=1,ABS(P5495),0)</f>
        <v>0</v>
      </c>
      <c r="AD5494" s="22">
        <f t="shared" ref="AD5494:AD5508" si="2645">IF(O5494=0,ABS(Q5495),0)</f>
        <v>0.41165197393637748</v>
      </c>
    </row>
    <row r="5495" spans="3:30" x14ac:dyDescent="0.25">
      <c r="E5495" s="11">
        <v>43257.375</v>
      </c>
      <c r="F5495" s="9">
        <v>12818.32</v>
      </c>
      <c r="G5495" s="9">
        <v>12829.66</v>
      </c>
      <c r="H5495" s="9">
        <v>12796.15</v>
      </c>
      <c r="I5495" s="9">
        <v>12802.39</v>
      </c>
      <c r="K5495" s="13">
        <f t="shared" si="2636"/>
        <v>-15.930000000000291</v>
      </c>
      <c r="L5495" s="13">
        <f t="shared" ref="L5495:L5508" si="2646">L5494+K5495</f>
        <v>-15.930000000000291</v>
      </c>
      <c r="M5495" s="13">
        <f t="shared" si="2637"/>
        <v>33.510000000000218</v>
      </c>
      <c r="N5495" s="13"/>
      <c r="P5495">
        <f>_xlfn.IFS(K5494&lt;0,MIN(L5494:L5508),K5494&gt;0,MAX(L5494:L5508))/S5473</f>
        <v>-0.43284235886766381</v>
      </c>
      <c r="Q5495">
        <f>_xlfn.IFS(K5494&lt;0,MAX(L5494:L5508),K5494&gt;0,MIN(L5494:L5508))/S5473</f>
        <v>0.41165197393637748</v>
      </c>
      <c r="S5495" s="13">
        <f>MIN(H5494:H5510)</f>
        <v>12727.72</v>
      </c>
      <c r="X5495">
        <f t="shared" si="2639"/>
        <v>15.930000000000291</v>
      </c>
      <c r="Y5495">
        <f t="shared" si="2640"/>
        <v>0</v>
      </c>
      <c r="Z5495">
        <f t="shared" si="2641"/>
        <v>0</v>
      </c>
      <c r="AA5495" s="22">
        <f t="shared" si="2642"/>
        <v>0.43284235886766381</v>
      </c>
      <c r="AB5495" s="22">
        <f t="shared" si="2643"/>
        <v>0.41165197393637748</v>
      </c>
      <c r="AC5495" s="22">
        <f t="shared" si="2644"/>
        <v>0</v>
      </c>
      <c r="AD5495" s="22">
        <f t="shared" si="2645"/>
        <v>0</v>
      </c>
    </row>
    <row r="5496" spans="3:30" x14ac:dyDescent="0.25">
      <c r="E5496" s="12">
        <v>43257.416666666664</v>
      </c>
      <c r="F5496" s="10">
        <v>12805.67</v>
      </c>
      <c r="G5496" s="10">
        <v>12826.78</v>
      </c>
      <c r="H5496" s="10">
        <v>12766.93</v>
      </c>
      <c r="I5496" s="10">
        <v>12817.18</v>
      </c>
      <c r="K5496" s="13">
        <f t="shared" si="2636"/>
        <v>11.510000000000218</v>
      </c>
      <c r="L5496" s="13">
        <f t="shared" si="2646"/>
        <v>-4.4200000000000728</v>
      </c>
      <c r="M5496" s="13">
        <f t="shared" si="2637"/>
        <v>59.850000000000364</v>
      </c>
      <c r="N5496" s="13"/>
      <c r="S5496" s="13">
        <f>S5494-S5495</f>
        <v>178.32000000000153</v>
      </c>
      <c r="X5496">
        <f t="shared" si="2639"/>
        <v>11.510000000000218</v>
      </c>
      <c r="Y5496">
        <f t="shared" si="2640"/>
        <v>0</v>
      </c>
      <c r="Z5496">
        <f t="shared" si="2641"/>
        <v>178.32000000000153</v>
      </c>
      <c r="AA5496" s="22">
        <f t="shared" si="2642"/>
        <v>0</v>
      </c>
      <c r="AB5496" s="22">
        <f t="shared" si="2643"/>
        <v>0</v>
      </c>
      <c r="AC5496" s="22">
        <f t="shared" si="2644"/>
        <v>0</v>
      </c>
      <c r="AD5496" s="22">
        <f t="shared" si="2645"/>
        <v>0</v>
      </c>
    </row>
    <row r="5497" spans="3:30" x14ac:dyDescent="0.25">
      <c r="E5497" s="11">
        <v>43257.458333333336</v>
      </c>
      <c r="F5497" s="9">
        <v>12816.93</v>
      </c>
      <c r="G5497" s="9">
        <v>12853.67</v>
      </c>
      <c r="H5497" s="9">
        <v>12797.18</v>
      </c>
      <c r="I5497" s="9">
        <v>12839.2</v>
      </c>
      <c r="K5497" s="13">
        <f t="shared" si="2636"/>
        <v>22.270000000000437</v>
      </c>
      <c r="L5497" s="13">
        <f t="shared" si="2646"/>
        <v>17.850000000000364</v>
      </c>
      <c r="M5497" s="13">
        <f t="shared" si="2637"/>
        <v>56.489999999999782</v>
      </c>
      <c r="N5497" s="13"/>
      <c r="X5497">
        <f t="shared" si="2639"/>
        <v>22.270000000000437</v>
      </c>
      <c r="Y5497">
        <f t="shared" si="2640"/>
        <v>0</v>
      </c>
      <c r="Z5497">
        <f t="shared" si="2641"/>
        <v>0</v>
      </c>
      <c r="AA5497" s="22">
        <f t="shared" si="2642"/>
        <v>0</v>
      </c>
      <c r="AB5497" s="22">
        <f t="shared" si="2643"/>
        <v>0</v>
      </c>
      <c r="AC5497" s="22">
        <f t="shared" si="2644"/>
        <v>0</v>
      </c>
      <c r="AD5497" s="22">
        <f t="shared" si="2645"/>
        <v>0</v>
      </c>
    </row>
    <row r="5498" spans="3:30" x14ac:dyDescent="0.25">
      <c r="E5498" s="12">
        <v>43257.5</v>
      </c>
      <c r="F5498" s="10">
        <v>12839.45</v>
      </c>
      <c r="G5498" s="10">
        <v>12873.56</v>
      </c>
      <c r="H5498" s="10">
        <v>12834.57</v>
      </c>
      <c r="I5498" s="10">
        <v>12851.22</v>
      </c>
      <c r="K5498" s="13">
        <f t="shared" si="2636"/>
        <v>11.769999999998618</v>
      </c>
      <c r="L5498" s="13">
        <f t="shared" si="2646"/>
        <v>29.619999999998981</v>
      </c>
      <c r="M5498" s="13">
        <f t="shared" si="2637"/>
        <v>38.989999999999782</v>
      </c>
      <c r="N5498" s="13"/>
      <c r="X5498">
        <f t="shared" si="2639"/>
        <v>11.769999999998618</v>
      </c>
      <c r="Y5498">
        <f t="shared" si="2640"/>
        <v>0</v>
      </c>
      <c r="Z5498">
        <f t="shared" si="2641"/>
        <v>0</v>
      </c>
      <c r="AA5498" s="22">
        <f t="shared" si="2642"/>
        <v>0</v>
      </c>
      <c r="AB5498" s="22">
        <f t="shared" si="2643"/>
        <v>0</v>
      </c>
      <c r="AC5498" s="22">
        <f t="shared" si="2644"/>
        <v>0</v>
      </c>
      <c r="AD5498" s="22">
        <f t="shared" si="2645"/>
        <v>0</v>
      </c>
    </row>
    <row r="5499" spans="3:30" x14ac:dyDescent="0.25">
      <c r="E5499" s="11">
        <v>43257.541666666664</v>
      </c>
      <c r="F5499" s="9">
        <v>12851.47</v>
      </c>
      <c r="G5499" s="9">
        <v>12854.72</v>
      </c>
      <c r="H5499" s="9">
        <v>12824.03</v>
      </c>
      <c r="I5499" s="9">
        <v>12842.63</v>
      </c>
      <c r="K5499" s="13">
        <f t="shared" si="2636"/>
        <v>-8.8400000000001455</v>
      </c>
      <c r="L5499" s="13">
        <f t="shared" si="2646"/>
        <v>20.779999999998836</v>
      </c>
      <c r="M5499" s="13">
        <f t="shared" si="2637"/>
        <v>30.68999999999869</v>
      </c>
      <c r="N5499" s="13"/>
      <c r="X5499">
        <f t="shared" si="2639"/>
        <v>8.8400000000001455</v>
      </c>
      <c r="Y5499">
        <f t="shared" si="2640"/>
        <v>0</v>
      </c>
      <c r="Z5499">
        <f t="shared" si="2641"/>
        <v>0</v>
      </c>
      <c r="AA5499" s="22">
        <f t="shared" si="2642"/>
        <v>0</v>
      </c>
      <c r="AB5499" s="22">
        <f t="shared" si="2643"/>
        <v>0</v>
      </c>
      <c r="AC5499" s="22">
        <f t="shared" si="2644"/>
        <v>0</v>
      </c>
      <c r="AD5499" s="22">
        <f t="shared" si="2645"/>
        <v>0</v>
      </c>
    </row>
    <row r="5500" spans="3:30" x14ac:dyDescent="0.25">
      <c r="E5500" s="12">
        <v>43257.583333333336</v>
      </c>
      <c r="F5500" s="10">
        <v>12842.38</v>
      </c>
      <c r="G5500" s="10">
        <v>12857.72</v>
      </c>
      <c r="H5500" s="10">
        <v>12812.11</v>
      </c>
      <c r="I5500" s="10">
        <v>12824.46</v>
      </c>
      <c r="K5500" s="13">
        <f t="shared" si="2636"/>
        <v>-17.920000000000073</v>
      </c>
      <c r="L5500" s="13">
        <f t="shared" si="2646"/>
        <v>2.8599999999987631</v>
      </c>
      <c r="M5500" s="13">
        <f t="shared" si="2637"/>
        <v>45.609999999998763</v>
      </c>
      <c r="N5500" s="13"/>
      <c r="X5500">
        <f t="shared" si="2639"/>
        <v>17.920000000000073</v>
      </c>
      <c r="Y5500">
        <f t="shared" si="2640"/>
        <v>0</v>
      </c>
      <c r="Z5500">
        <f t="shared" si="2641"/>
        <v>0</v>
      </c>
      <c r="AA5500" s="22">
        <f t="shared" si="2642"/>
        <v>0</v>
      </c>
      <c r="AB5500" s="22">
        <f t="shared" si="2643"/>
        <v>0</v>
      </c>
      <c r="AC5500" s="22">
        <f t="shared" si="2644"/>
        <v>0</v>
      </c>
      <c r="AD5500" s="22">
        <f t="shared" si="2645"/>
        <v>0</v>
      </c>
    </row>
    <row r="5501" spans="3:30" x14ac:dyDescent="0.25">
      <c r="E5501" s="11">
        <v>43257.625</v>
      </c>
      <c r="F5501" s="9">
        <v>12824.21</v>
      </c>
      <c r="G5501" s="9">
        <v>12853.9</v>
      </c>
      <c r="H5501" s="9">
        <v>12815.63</v>
      </c>
      <c r="I5501" s="9">
        <v>12818.63</v>
      </c>
      <c r="K5501" s="13">
        <f t="shared" si="2636"/>
        <v>-5.5799999999999272</v>
      </c>
      <c r="L5501" s="13">
        <f t="shared" si="2646"/>
        <v>-2.7200000000011642</v>
      </c>
      <c r="M5501" s="13">
        <f t="shared" si="2637"/>
        <v>38.270000000000437</v>
      </c>
      <c r="N5501" s="13"/>
      <c r="X5501">
        <f t="shared" si="2639"/>
        <v>5.5799999999999272</v>
      </c>
      <c r="Y5501">
        <f t="shared" si="2640"/>
        <v>0</v>
      </c>
      <c r="Z5501">
        <f t="shared" si="2641"/>
        <v>0</v>
      </c>
      <c r="AA5501" s="22">
        <f t="shared" si="2642"/>
        <v>0</v>
      </c>
      <c r="AB5501" s="22">
        <f t="shared" si="2643"/>
        <v>0</v>
      </c>
      <c r="AC5501" s="22">
        <f t="shared" si="2644"/>
        <v>0</v>
      </c>
      <c r="AD5501" s="22">
        <f t="shared" si="2645"/>
        <v>0</v>
      </c>
    </row>
    <row r="5502" spans="3:30" x14ac:dyDescent="0.25">
      <c r="E5502" s="12">
        <v>43257.666666666664</v>
      </c>
      <c r="F5502" s="10">
        <v>12819.13</v>
      </c>
      <c r="G5502" s="10">
        <v>12819.38</v>
      </c>
      <c r="H5502" s="10">
        <v>12735.54</v>
      </c>
      <c r="I5502" s="10">
        <v>12742.8</v>
      </c>
      <c r="K5502" s="13">
        <f t="shared" si="2636"/>
        <v>-76.329999999999927</v>
      </c>
      <c r="L5502" s="13">
        <f t="shared" si="2646"/>
        <v>-79.050000000001091</v>
      </c>
      <c r="M5502" s="13">
        <f t="shared" si="2637"/>
        <v>83.839999999998327</v>
      </c>
      <c r="N5502" s="13"/>
      <c r="X5502">
        <f t="shared" si="2639"/>
        <v>76.329999999999927</v>
      </c>
      <c r="Y5502">
        <f t="shared" si="2640"/>
        <v>0</v>
      </c>
      <c r="Z5502">
        <f t="shared" si="2641"/>
        <v>0</v>
      </c>
      <c r="AA5502" s="22">
        <f t="shared" si="2642"/>
        <v>0</v>
      </c>
      <c r="AB5502" s="22">
        <f t="shared" si="2643"/>
        <v>0</v>
      </c>
      <c r="AC5502" s="22">
        <f t="shared" si="2644"/>
        <v>0</v>
      </c>
      <c r="AD5502" s="22">
        <f t="shared" si="2645"/>
        <v>0</v>
      </c>
    </row>
    <row r="5503" spans="3:30" x14ac:dyDescent="0.25">
      <c r="E5503" s="11">
        <v>43257.708333333336</v>
      </c>
      <c r="F5503" s="9">
        <v>12742.55</v>
      </c>
      <c r="G5503" s="9">
        <v>12791.73</v>
      </c>
      <c r="H5503" s="9">
        <v>12727.72</v>
      </c>
      <c r="I5503" s="9">
        <v>12786.91</v>
      </c>
      <c r="K5503" s="13">
        <f t="shared" si="2636"/>
        <v>44.360000000000582</v>
      </c>
      <c r="L5503" s="13">
        <f t="shared" si="2646"/>
        <v>-34.690000000000509</v>
      </c>
      <c r="M5503" s="13">
        <f t="shared" si="2637"/>
        <v>64.010000000000218</v>
      </c>
      <c r="N5503" s="13"/>
      <c r="X5503">
        <f t="shared" si="2639"/>
        <v>44.360000000000582</v>
      </c>
      <c r="Y5503">
        <f t="shared" si="2640"/>
        <v>0</v>
      </c>
      <c r="Z5503">
        <f t="shared" si="2641"/>
        <v>0</v>
      </c>
      <c r="AA5503" s="22">
        <f t="shared" si="2642"/>
        <v>0</v>
      </c>
      <c r="AB5503" s="22">
        <f t="shared" si="2643"/>
        <v>0</v>
      </c>
      <c r="AC5503" s="22">
        <f t="shared" si="2644"/>
        <v>0</v>
      </c>
      <c r="AD5503" s="22">
        <f t="shared" si="2645"/>
        <v>0</v>
      </c>
    </row>
    <row r="5504" spans="3:30" x14ac:dyDescent="0.25">
      <c r="E5504" s="12">
        <v>43257.75</v>
      </c>
      <c r="F5504" s="10">
        <v>12786.41</v>
      </c>
      <c r="G5504" s="10">
        <v>12861.01</v>
      </c>
      <c r="H5504" s="10">
        <v>12784.3</v>
      </c>
      <c r="I5504" s="10">
        <v>12852.23</v>
      </c>
      <c r="K5504" s="13">
        <f t="shared" si="2636"/>
        <v>65.819999999999709</v>
      </c>
      <c r="L5504" s="13">
        <f t="shared" si="2646"/>
        <v>31.1299999999992</v>
      </c>
      <c r="M5504" s="13">
        <f t="shared" si="2637"/>
        <v>76.710000000000946</v>
      </c>
      <c r="N5504" s="13"/>
      <c r="X5504">
        <f t="shared" si="2639"/>
        <v>65.819999999999709</v>
      </c>
      <c r="Y5504">
        <f t="shared" si="2640"/>
        <v>0</v>
      </c>
      <c r="Z5504">
        <f t="shared" si="2641"/>
        <v>0</v>
      </c>
      <c r="AA5504" s="22">
        <f t="shared" si="2642"/>
        <v>0</v>
      </c>
      <c r="AB5504" s="22">
        <f t="shared" si="2643"/>
        <v>0</v>
      </c>
      <c r="AC5504" s="22">
        <f t="shared" si="2644"/>
        <v>0</v>
      </c>
      <c r="AD5504" s="22">
        <f t="shared" si="2645"/>
        <v>0</v>
      </c>
    </row>
    <row r="5505" spans="3:30" x14ac:dyDescent="0.25">
      <c r="E5505" s="11">
        <v>43257.791666666664</v>
      </c>
      <c r="F5505" s="9">
        <v>12852.48</v>
      </c>
      <c r="G5505" s="9">
        <v>12872.18</v>
      </c>
      <c r="H5505" s="9">
        <v>12847.01</v>
      </c>
      <c r="I5505" s="9">
        <v>12864.21</v>
      </c>
      <c r="K5505" s="13">
        <f t="shared" si="2636"/>
        <v>11.729999999999563</v>
      </c>
      <c r="L5505" s="13">
        <f t="shared" si="2646"/>
        <v>42.859999999998763</v>
      </c>
      <c r="M5505" s="13">
        <f t="shared" si="2637"/>
        <v>25.170000000000073</v>
      </c>
      <c r="N5505" s="13"/>
      <c r="X5505">
        <f t="shared" si="2639"/>
        <v>11.729999999999563</v>
      </c>
      <c r="Y5505">
        <f t="shared" si="2640"/>
        <v>0</v>
      </c>
      <c r="Z5505">
        <f t="shared" si="2641"/>
        <v>0</v>
      </c>
      <c r="AA5505" s="22">
        <f t="shared" si="2642"/>
        <v>0</v>
      </c>
      <c r="AB5505" s="22">
        <f t="shared" si="2643"/>
        <v>0</v>
      </c>
      <c r="AC5505" s="22">
        <f t="shared" si="2644"/>
        <v>0</v>
      </c>
      <c r="AD5505" s="22">
        <f t="shared" si="2645"/>
        <v>0</v>
      </c>
    </row>
    <row r="5506" spans="3:30" x14ac:dyDescent="0.25">
      <c r="E5506" s="12">
        <v>43257.833333333336</v>
      </c>
      <c r="F5506" s="10">
        <v>12864.71</v>
      </c>
      <c r="G5506" s="10">
        <v>12875.71</v>
      </c>
      <c r="H5506" s="10">
        <v>12858.7</v>
      </c>
      <c r="I5506" s="10">
        <v>12868.45</v>
      </c>
      <c r="K5506" s="13">
        <f t="shared" si="2636"/>
        <v>3.7400000000016007</v>
      </c>
      <c r="L5506" s="13">
        <f t="shared" si="2646"/>
        <v>46.600000000000364</v>
      </c>
      <c r="M5506" s="13">
        <f t="shared" si="2637"/>
        <v>17.009999999998399</v>
      </c>
      <c r="N5506" s="13"/>
      <c r="X5506">
        <f t="shared" si="2639"/>
        <v>3.7400000000016007</v>
      </c>
      <c r="Y5506">
        <f t="shared" si="2640"/>
        <v>0</v>
      </c>
      <c r="Z5506">
        <f t="shared" si="2641"/>
        <v>0</v>
      </c>
      <c r="AA5506" s="22">
        <f t="shared" si="2642"/>
        <v>0</v>
      </c>
      <c r="AB5506" s="22">
        <f t="shared" si="2643"/>
        <v>0</v>
      </c>
      <c r="AC5506" s="22">
        <f t="shared" si="2644"/>
        <v>0</v>
      </c>
      <c r="AD5506" s="22">
        <f t="shared" si="2645"/>
        <v>0</v>
      </c>
    </row>
    <row r="5507" spans="3:30" x14ac:dyDescent="0.25">
      <c r="E5507" s="11">
        <v>43257.875</v>
      </c>
      <c r="F5507" s="9">
        <v>12868.95</v>
      </c>
      <c r="G5507" s="9">
        <v>12896.95</v>
      </c>
      <c r="H5507" s="9">
        <v>12868.95</v>
      </c>
      <c r="I5507" s="9">
        <v>12890.44</v>
      </c>
      <c r="K5507" s="13">
        <f t="shared" si="2636"/>
        <v>21.489999999999782</v>
      </c>
      <c r="L5507" s="13">
        <f t="shared" si="2646"/>
        <v>68.090000000000146</v>
      </c>
      <c r="M5507" s="13">
        <f t="shared" si="2637"/>
        <v>28</v>
      </c>
      <c r="N5507" s="13"/>
      <c r="X5507">
        <f t="shared" si="2639"/>
        <v>21.489999999999782</v>
      </c>
      <c r="Y5507">
        <f t="shared" si="2640"/>
        <v>0</v>
      </c>
      <c r="Z5507">
        <f t="shared" si="2641"/>
        <v>0</v>
      </c>
      <c r="AA5507" s="22">
        <f t="shared" si="2642"/>
        <v>0</v>
      </c>
      <c r="AB5507" s="22">
        <f t="shared" si="2643"/>
        <v>0</v>
      </c>
      <c r="AC5507" s="22">
        <f t="shared" si="2644"/>
        <v>0</v>
      </c>
      <c r="AD5507" s="22">
        <f t="shared" si="2645"/>
        <v>0</v>
      </c>
    </row>
    <row r="5508" spans="3:30" x14ac:dyDescent="0.25">
      <c r="E5508" s="12">
        <v>43257.916666666664</v>
      </c>
      <c r="F5508" s="10">
        <v>12890.69</v>
      </c>
      <c r="G5508" s="10">
        <v>12900.44</v>
      </c>
      <c r="H5508" s="10">
        <v>12889.44</v>
      </c>
      <c r="I5508" s="10">
        <v>12897.78</v>
      </c>
      <c r="K5508" s="13">
        <f t="shared" si="2636"/>
        <v>7.0900000000001455</v>
      </c>
      <c r="L5508" s="13">
        <f t="shared" si="2646"/>
        <v>75.180000000000291</v>
      </c>
      <c r="M5508" s="13">
        <f t="shared" si="2637"/>
        <v>11</v>
      </c>
      <c r="N5508" s="13"/>
      <c r="X5508">
        <f t="shared" si="2639"/>
        <v>7.0900000000001455</v>
      </c>
      <c r="Y5508">
        <f t="shared" si="2640"/>
        <v>0</v>
      </c>
      <c r="Z5508">
        <f t="shared" si="2641"/>
        <v>0</v>
      </c>
      <c r="AA5508" s="22">
        <f t="shared" si="2642"/>
        <v>0</v>
      </c>
      <c r="AB5508" s="22">
        <f t="shared" si="2643"/>
        <v>0</v>
      </c>
      <c r="AC5508" s="22">
        <f t="shared" si="2644"/>
        <v>0</v>
      </c>
      <c r="AD5508" s="22">
        <f t="shared" si="2645"/>
        <v>0</v>
      </c>
    </row>
    <row r="5509" spans="3:30" hidden="1" x14ac:dyDescent="0.25">
      <c r="E5509" s="11">
        <v>43257.958333333336</v>
      </c>
      <c r="F5509" s="9">
        <v>12894.42</v>
      </c>
      <c r="G5509" s="9">
        <v>12906.04</v>
      </c>
      <c r="H5509" s="9">
        <v>12892.09</v>
      </c>
      <c r="I5509" s="9">
        <v>12901.39</v>
      </c>
    </row>
    <row r="5510" spans="3:30" hidden="1" x14ac:dyDescent="0.25">
      <c r="E5510" s="12">
        <v>43258.041666666664</v>
      </c>
      <c r="F5510" s="10">
        <v>12900.22</v>
      </c>
      <c r="G5510" s="10">
        <v>12902.54</v>
      </c>
      <c r="H5510" s="10">
        <v>12880.57</v>
      </c>
      <c r="I5510" s="10">
        <v>12880.57</v>
      </c>
    </row>
    <row r="5511" spans="3:30" hidden="1" x14ac:dyDescent="0.25">
      <c r="E5511" s="11">
        <v>43258.083333333336</v>
      </c>
      <c r="F5511" s="9">
        <v>12879.4</v>
      </c>
      <c r="G5511" s="9">
        <v>12881.73</v>
      </c>
      <c r="H5511" s="9">
        <v>12873.58</v>
      </c>
      <c r="I5511" s="9">
        <v>12879.39</v>
      </c>
    </row>
    <row r="5512" spans="3:30" hidden="1" x14ac:dyDescent="0.25">
      <c r="E5512" s="12">
        <v>43258.125</v>
      </c>
      <c r="F5512" s="10">
        <v>12879.39</v>
      </c>
      <c r="G5512" s="10">
        <v>12885.04</v>
      </c>
      <c r="H5512" s="10">
        <v>12876.9</v>
      </c>
      <c r="I5512" s="10">
        <v>12883.71</v>
      </c>
    </row>
    <row r="5513" spans="3:30" hidden="1" x14ac:dyDescent="0.25">
      <c r="E5513" s="11">
        <v>43258.166666666664</v>
      </c>
      <c r="F5513" s="9">
        <v>12883.7</v>
      </c>
      <c r="G5513" s="9">
        <v>12894.01</v>
      </c>
      <c r="H5513" s="9">
        <v>12883.7</v>
      </c>
      <c r="I5513" s="9">
        <v>12892.84</v>
      </c>
    </row>
    <row r="5514" spans="3:30" hidden="1" x14ac:dyDescent="0.25">
      <c r="E5514" s="12">
        <v>43258.208333333336</v>
      </c>
      <c r="F5514" s="10">
        <v>12892.84</v>
      </c>
      <c r="G5514" s="10">
        <v>12900.98</v>
      </c>
      <c r="H5514" s="10">
        <v>12889.35</v>
      </c>
      <c r="I5514" s="10">
        <v>12896.32</v>
      </c>
    </row>
    <row r="5515" spans="3:30" hidden="1" x14ac:dyDescent="0.25">
      <c r="E5515" s="11">
        <v>43258.25</v>
      </c>
      <c r="F5515" s="9">
        <v>12896.32</v>
      </c>
      <c r="G5515" s="9">
        <v>12900.97</v>
      </c>
      <c r="H5515" s="9">
        <v>12895.15</v>
      </c>
      <c r="I5515" s="9">
        <v>12899.8</v>
      </c>
    </row>
    <row r="5516" spans="3:30" hidden="1" x14ac:dyDescent="0.25">
      <c r="E5516" s="12">
        <v>43258.291666666664</v>
      </c>
      <c r="F5516" s="10">
        <v>12898.64</v>
      </c>
      <c r="G5516" s="10">
        <v>12905.96</v>
      </c>
      <c r="H5516" s="10">
        <v>12897.65</v>
      </c>
      <c r="I5516" s="10">
        <v>12897.65</v>
      </c>
    </row>
    <row r="5517" spans="3:30" x14ac:dyDescent="0.25">
      <c r="C5517">
        <v>1</v>
      </c>
      <c r="E5517" s="11">
        <v>43258.333333333336</v>
      </c>
      <c r="F5517" s="9">
        <v>12897.65</v>
      </c>
      <c r="G5517" s="9">
        <v>12904.64</v>
      </c>
      <c r="H5517" s="9">
        <v>12894.59</v>
      </c>
      <c r="I5517" s="9">
        <v>12902.1</v>
      </c>
      <c r="K5517" s="13">
        <f t="shared" ref="K5517:K5531" si="2647">I5517-F5517</f>
        <v>4.4500000000007276</v>
      </c>
      <c r="L5517" s="13">
        <v>0</v>
      </c>
      <c r="M5517" s="13">
        <f t="shared" ref="M5517:M5531" si="2648">G5517-H5517</f>
        <v>10.049999999999272</v>
      </c>
      <c r="N5517" s="13">
        <f>I5531-F5517</f>
        <v>-171.14999999999964</v>
      </c>
      <c r="O5517" s="18">
        <f>IF(K5517*N5517&gt;0,1,0)</f>
        <v>0</v>
      </c>
      <c r="S5517" s="13">
        <f>MAX(G5517:G5533)</f>
        <v>12917.4</v>
      </c>
      <c r="X5517">
        <f t="shared" ref="X5517:X5531" si="2649">ABS(K5517)</f>
        <v>4.4500000000007276</v>
      </c>
      <c r="Y5517">
        <f t="shared" ref="Y5517:Y5531" si="2650">ABS(N5517)</f>
        <v>171.14999999999964</v>
      </c>
      <c r="Z5517">
        <f t="shared" ref="Z5517:Z5531" si="2651">IF(S5517&lt;1000,ABS(S5517),0)</f>
        <v>0</v>
      </c>
      <c r="AA5517" s="22">
        <f t="shared" ref="AA5517:AA5531" si="2652">ABS(P5517)</f>
        <v>0</v>
      </c>
      <c r="AB5517" s="22">
        <f t="shared" ref="AB5517:AB5531" si="2653">ABS(Q5517)</f>
        <v>0</v>
      </c>
      <c r="AC5517" s="22">
        <f t="shared" ref="AC5517:AC5531" si="2654">IF(O5517=1,ABS(P5518),0)</f>
        <v>0</v>
      </c>
      <c r="AD5517" s="22">
        <f t="shared" ref="AD5517:AD5531" si="2655">IF(O5517=0,ABS(Q5518),0)</f>
        <v>1.1762561686854991</v>
      </c>
    </row>
    <row r="5518" spans="3:30" x14ac:dyDescent="0.25">
      <c r="E5518" s="12">
        <v>43258.375</v>
      </c>
      <c r="F5518" s="10">
        <v>12897.53</v>
      </c>
      <c r="G5518" s="10">
        <v>12906.16</v>
      </c>
      <c r="H5518" s="10">
        <v>12858.09</v>
      </c>
      <c r="I5518" s="10">
        <v>12880.58</v>
      </c>
      <c r="K5518" s="13">
        <f t="shared" si="2647"/>
        <v>-16.950000000000728</v>
      </c>
      <c r="L5518" s="13">
        <f t="shared" ref="L5518:L5531" si="2656">L5517+K5518</f>
        <v>-16.950000000000728</v>
      </c>
      <c r="M5518" s="13">
        <f t="shared" si="2648"/>
        <v>48.069999999999709</v>
      </c>
      <c r="N5518" s="13"/>
      <c r="P5518">
        <f>_xlfn.IFS(K5517&lt;0,MIN(L5517:L5531),K5517&gt;0,MAX(L5517:L5531))/S5496</f>
        <v>0</v>
      </c>
      <c r="Q5518">
        <f>_xlfn.IFS(K5517&lt;0,MAX(L5517:L5531),K5517&gt;0,MIN(L5517:L5531))/S5496</f>
        <v>-1.1762561686854991</v>
      </c>
      <c r="S5518" s="13">
        <f>MIN(H5517:H5533)</f>
        <v>12664.01</v>
      </c>
      <c r="X5518">
        <f t="shared" si="2649"/>
        <v>16.950000000000728</v>
      </c>
      <c r="Y5518">
        <f t="shared" si="2650"/>
        <v>0</v>
      </c>
      <c r="Z5518">
        <f t="shared" si="2651"/>
        <v>0</v>
      </c>
      <c r="AA5518" s="22">
        <f t="shared" si="2652"/>
        <v>0</v>
      </c>
      <c r="AB5518" s="22">
        <f t="shared" si="2653"/>
        <v>1.1762561686854991</v>
      </c>
      <c r="AC5518" s="22">
        <f t="shared" si="2654"/>
        <v>0</v>
      </c>
      <c r="AD5518" s="22">
        <f t="shared" si="2655"/>
        <v>0</v>
      </c>
    </row>
    <row r="5519" spans="3:30" x14ac:dyDescent="0.25">
      <c r="E5519" s="11">
        <v>43258.416666666664</v>
      </c>
      <c r="F5519" s="9">
        <v>12874.86</v>
      </c>
      <c r="G5519" s="9">
        <v>12917.4</v>
      </c>
      <c r="H5519" s="9">
        <v>12861.94</v>
      </c>
      <c r="I5519" s="9">
        <v>12870.98</v>
      </c>
      <c r="K5519" s="13">
        <f t="shared" si="2647"/>
        <v>-3.8800000000010186</v>
      </c>
      <c r="L5519" s="13">
        <f t="shared" si="2656"/>
        <v>-20.830000000001746</v>
      </c>
      <c r="M5519" s="13">
        <f t="shared" si="2648"/>
        <v>55.459999999999127</v>
      </c>
      <c r="N5519" s="13"/>
      <c r="S5519" s="13">
        <f>S5517-S5518</f>
        <v>253.38999999999942</v>
      </c>
      <c r="X5519">
        <f t="shared" si="2649"/>
        <v>3.8800000000010186</v>
      </c>
      <c r="Y5519">
        <f t="shared" si="2650"/>
        <v>0</v>
      </c>
      <c r="Z5519">
        <f t="shared" si="2651"/>
        <v>253.38999999999942</v>
      </c>
      <c r="AA5519" s="22">
        <f t="shared" si="2652"/>
        <v>0</v>
      </c>
      <c r="AB5519" s="22">
        <f t="shared" si="2653"/>
        <v>0</v>
      </c>
      <c r="AC5519" s="22">
        <f t="shared" si="2654"/>
        <v>0</v>
      </c>
      <c r="AD5519" s="22">
        <f t="shared" si="2655"/>
        <v>0</v>
      </c>
    </row>
    <row r="5520" spans="3:30" x14ac:dyDescent="0.25">
      <c r="E5520" s="12">
        <v>43258.458333333336</v>
      </c>
      <c r="F5520" s="10">
        <v>12871.23</v>
      </c>
      <c r="G5520" s="10">
        <v>12889.93</v>
      </c>
      <c r="H5520" s="10">
        <v>12849.57</v>
      </c>
      <c r="I5520" s="10">
        <v>12859.04</v>
      </c>
      <c r="K5520" s="13">
        <f t="shared" si="2647"/>
        <v>-12.18999999999869</v>
      </c>
      <c r="L5520" s="13">
        <f t="shared" si="2656"/>
        <v>-33.020000000000437</v>
      </c>
      <c r="M5520" s="13">
        <f t="shared" si="2648"/>
        <v>40.360000000000582</v>
      </c>
      <c r="N5520" s="13"/>
      <c r="X5520">
        <f t="shared" si="2649"/>
        <v>12.18999999999869</v>
      </c>
      <c r="Y5520">
        <f t="shared" si="2650"/>
        <v>0</v>
      </c>
      <c r="Z5520">
        <f t="shared" si="2651"/>
        <v>0</v>
      </c>
      <c r="AA5520" s="22">
        <f t="shared" si="2652"/>
        <v>0</v>
      </c>
      <c r="AB5520" s="22">
        <f t="shared" si="2653"/>
        <v>0</v>
      </c>
      <c r="AC5520" s="22">
        <f t="shared" si="2654"/>
        <v>0</v>
      </c>
      <c r="AD5520" s="22">
        <f t="shared" si="2655"/>
        <v>0</v>
      </c>
    </row>
    <row r="5521" spans="5:30" x14ac:dyDescent="0.25">
      <c r="E5521" s="11">
        <v>43258.5</v>
      </c>
      <c r="F5521" s="9">
        <v>12859.29</v>
      </c>
      <c r="G5521" s="9">
        <v>12869.01</v>
      </c>
      <c r="H5521" s="9">
        <v>12839.77</v>
      </c>
      <c r="I5521" s="9">
        <v>12845.67</v>
      </c>
      <c r="K5521" s="13">
        <f t="shared" si="2647"/>
        <v>-13.6200000000008</v>
      </c>
      <c r="L5521" s="13">
        <f t="shared" si="2656"/>
        <v>-46.640000000001237</v>
      </c>
      <c r="M5521" s="13">
        <f t="shared" si="2648"/>
        <v>29.239999999999782</v>
      </c>
      <c r="N5521" s="13"/>
      <c r="X5521">
        <f t="shared" si="2649"/>
        <v>13.6200000000008</v>
      </c>
      <c r="Y5521">
        <f t="shared" si="2650"/>
        <v>0</v>
      </c>
      <c r="Z5521">
        <f t="shared" si="2651"/>
        <v>0</v>
      </c>
      <c r="AA5521" s="22">
        <f t="shared" si="2652"/>
        <v>0</v>
      </c>
      <c r="AB5521" s="22">
        <f t="shared" si="2653"/>
        <v>0</v>
      </c>
      <c r="AC5521" s="22">
        <f t="shared" si="2654"/>
        <v>0</v>
      </c>
      <c r="AD5521" s="22">
        <f t="shared" si="2655"/>
        <v>0</v>
      </c>
    </row>
    <row r="5522" spans="5:30" x14ac:dyDescent="0.25">
      <c r="E5522" s="12">
        <v>43258.541666666664</v>
      </c>
      <c r="F5522" s="10">
        <v>12847.17</v>
      </c>
      <c r="G5522" s="10">
        <v>12853.89</v>
      </c>
      <c r="H5522" s="10">
        <v>12829.75</v>
      </c>
      <c r="I5522" s="10">
        <v>12852</v>
      </c>
      <c r="K5522" s="13">
        <f t="shared" si="2647"/>
        <v>4.8299999999999272</v>
      </c>
      <c r="L5522" s="13">
        <f t="shared" si="2656"/>
        <v>-41.81000000000131</v>
      </c>
      <c r="M5522" s="13">
        <f t="shared" si="2648"/>
        <v>24.139999999999418</v>
      </c>
      <c r="N5522" s="13"/>
      <c r="X5522">
        <f t="shared" si="2649"/>
        <v>4.8299999999999272</v>
      </c>
      <c r="Y5522">
        <f t="shared" si="2650"/>
        <v>0</v>
      </c>
      <c r="Z5522">
        <f t="shared" si="2651"/>
        <v>0</v>
      </c>
      <c r="AA5522" s="22">
        <f t="shared" si="2652"/>
        <v>0</v>
      </c>
      <c r="AB5522" s="22">
        <f t="shared" si="2653"/>
        <v>0</v>
      </c>
      <c r="AC5522" s="22">
        <f t="shared" si="2654"/>
        <v>0</v>
      </c>
      <c r="AD5522" s="22">
        <f t="shared" si="2655"/>
        <v>0</v>
      </c>
    </row>
    <row r="5523" spans="5:30" x14ac:dyDescent="0.25">
      <c r="E5523" s="11">
        <v>43258.583333333336</v>
      </c>
      <c r="F5523" s="9">
        <v>12851.5</v>
      </c>
      <c r="G5523" s="9">
        <v>12864.52</v>
      </c>
      <c r="H5523" s="9">
        <v>12843.95</v>
      </c>
      <c r="I5523" s="9">
        <v>12852.73</v>
      </c>
      <c r="K5523" s="13">
        <f t="shared" si="2647"/>
        <v>1.2299999999995634</v>
      </c>
      <c r="L5523" s="13">
        <f t="shared" si="2656"/>
        <v>-40.580000000001746</v>
      </c>
      <c r="M5523" s="13">
        <f t="shared" si="2648"/>
        <v>20.569999999999709</v>
      </c>
      <c r="N5523" s="13"/>
      <c r="X5523">
        <f t="shared" si="2649"/>
        <v>1.2299999999995634</v>
      </c>
      <c r="Y5523">
        <f t="shared" si="2650"/>
        <v>0</v>
      </c>
      <c r="Z5523">
        <f t="shared" si="2651"/>
        <v>0</v>
      </c>
      <c r="AA5523" s="22">
        <f t="shared" si="2652"/>
        <v>0</v>
      </c>
      <c r="AB5523" s="22">
        <f t="shared" si="2653"/>
        <v>0</v>
      </c>
      <c r="AC5523" s="22">
        <f t="shared" si="2654"/>
        <v>0</v>
      </c>
      <c r="AD5523" s="22">
        <f t="shared" si="2655"/>
        <v>0</v>
      </c>
    </row>
    <row r="5524" spans="5:30" x14ac:dyDescent="0.25">
      <c r="E5524" s="12">
        <v>43258.625</v>
      </c>
      <c r="F5524" s="10">
        <v>12851.73</v>
      </c>
      <c r="G5524" s="10">
        <v>12855.67</v>
      </c>
      <c r="H5524" s="10">
        <v>12816.81</v>
      </c>
      <c r="I5524" s="10">
        <v>12823.28</v>
      </c>
      <c r="K5524" s="13">
        <f t="shared" si="2647"/>
        <v>-28.449999999998909</v>
      </c>
      <c r="L5524" s="13">
        <f t="shared" si="2656"/>
        <v>-69.030000000000655</v>
      </c>
      <c r="M5524" s="13">
        <f t="shared" si="2648"/>
        <v>38.860000000000582</v>
      </c>
      <c r="N5524" s="13"/>
      <c r="X5524">
        <f t="shared" si="2649"/>
        <v>28.449999999998909</v>
      </c>
      <c r="Y5524">
        <f t="shared" si="2650"/>
        <v>0</v>
      </c>
      <c r="Z5524">
        <f t="shared" si="2651"/>
        <v>0</v>
      </c>
      <c r="AA5524" s="22">
        <f t="shared" si="2652"/>
        <v>0</v>
      </c>
      <c r="AB5524" s="22">
        <f t="shared" si="2653"/>
        <v>0</v>
      </c>
      <c r="AC5524" s="22">
        <f t="shared" si="2654"/>
        <v>0</v>
      </c>
      <c r="AD5524" s="22">
        <f t="shared" si="2655"/>
        <v>0</v>
      </c>
    </row>
    <row r="5525" spans="5:30" x14ac:dyDescent="0.25">
      <c r="E5525" s="11">
        <v>43258.666666666664</v>
      </c>
      <c r="F5525" s="9">
        <v>12821.03</v>
      </c>
      <c r="G5525" s="9">
        <v>12838.62</v>
      </c>
      <c r="H5525" s="9">
        <v>12795.94</v>
      </c>
      <c r="I5525" s="9">
        <v>12827.29</v>
      </c>
      <c r="K5525" s="13">
        <f t="shared" si="2647"/>
        <v>6.2600000000002183</v>
      </c>
      <c r="L5525" s="13">
        <f t="shared" si="2656"/>
        <v>-62.770000000000437</v>
      </c>
      <c r="M5525" s="13">
        <f t="shared" si="2648"/>
        <v>42.680000000000291</v>
      </c>
      <c r="N5525" s="13"/>
      <c r="X5525">
        <f t="shared" si="2649"/>
        <v>6.2600000000002183</v>
      </c>
      <c r="Y5525">
        <f t="shared" si="2650"/>
        <v>0</v>
      </c>
      <c r="Z5525">
        <f t="shared" si="2651"/>
        <v>0</v>
      </c>
      <c r="AA5525" s="22">
        <f t="shared" si="2652"/>
        <v>0</v>
      </c>
      <c r="AB5525" s="22">
        <f t="shared" si="2653"/>
        <v>0</v>
      </c>
      <c r="AC5525" s="22">
        <f t="shared" si="2654"/>
        <v>0</v>
      </c>
      <c r="AD5525" s="22">
        <f t="shared" si="2655"/>
        <v>0</v>
      </c>
    </row>
    <row r="5526" spans="5:30" x14ac:dyDescent="0.25">
      <c r="E5526" s="12">
        <v>43258.708333333336</v>
      </c>
      <c r="F5526" s="10">
        <v>12825.74</v>
      </c>
      <c r="G5526" s="10">
        <v>12835.41</v>
      </c>
      <c r="H5526" s="10">
        <v>12759.31</v>
      </c>
      <c r="I5526" s="10">
        <v>12795.94</v>
      </c>
      <c r="K5526" s="13">
        <f t="shared" si="2647"/>
        <v>-29.799999999999272</v>
      </c>
      <c r="L5526" s="13">
        <f t="shared" si="2656"/>
        <v>-92.569999999999709</v>
      </c>
      <c r="M5526" s="13">
        <f t="shared" si="2648"/>
        <v>76.100000000000364</v>
      </c>
      <c r="N5526" s="13"/>
      <c r="X5526">
        <f t="shared" si="2649"/>
        <v>29.799999999999272</v>
      </c>
      <c r="Y5526">
        <f t="shared" si="2650"/>
        <v>0</v>
      </c>
      <c r="Z5526">
        <f t="shared" si="2651"/>
        <v>0</v>
      </c>
      <c r="AA5526" s="22">
        <f t="shared" si="2652"/>
        <v>0</v>
      </c>
      <c r="AB5526" s="22">
        <f t="shared" si="2653"/>
        <v>0</v>
      </c>
      <c r="AC5526" s="22">
        <f t="shared" si="2654"/>
        <v>0</v>
      </c>
      <c r="AD5526" s="22">
        <f t="shared" si="2655"/>
        <v>0</v>
      </c>
    </row>
    <row r="5527" spans="5:30" x14ac:dyDescent="0.25">
      <c r="E5527" s="11">
        <v>43258.75</v>
      </c>
      <c r="F5527" s="9">
        <v>12796.94</v>
      </c>
      <c r="G5527" s="9">
        <v>12835.76</v>
      </c>
      <c r="H5527" s="9">
        <v>12786.59</v>
      </c>
      <c r="I5527" s="9">
        <v>12792.06</v>
      </c>
      <c r="K5527" s="13">
        <f t="shared" si="2647"/>
        <v>-4.8800000000010186</v>
      </c>
      <c r="L5527" s="13">
        <f t="shared" si="2656"/>
        <v>-97.450000000000728</v>
      </c>
      <c r="M5527" s="13">
        <f t="shared" si="2648"/>
        <v>49.170000000000073</v>
      </c>
      <c r="N5527" s="13"/>
      <c r="X5527">
        <f t="shared" si="2649"/>
        <v>4.8800000000010186</v>
      </c>
      <c r="Y5527">
        <f t="shared" si="2650"/>
        <v>0</v>
      </c>
      <c r="Z5527">
        <f t="shared" si="2651"/>
        <v>0</v>
      </c>
      <c r="AA5527" s="22">
        <f t="shared" si="2652"/>
        <v>0</v>
      </c>
      <c r="AB5527" s="22">
        <f t="shared" si="2653"/>
        <v>0</v>
      </c>
      <c r="AC5527" s="22">
        <f t="shared" si="2654"/>
        <v>0</v>
      </c>
      <c r="AD5527" s="22">
        <f t="shared" si="2655"/>
        <v>0</v>
      </c>
    </row>
    <row r="5528" spans="5:30" x14ac:dyDescent="0.25">
      <c r="E5528" s="12">
        <v>43258.791666666664</v>
      </c>
      <c r="F5528" s="10">
        <v>12792.31</v>
      </c>
      <c r="G5528" s="10">
        <v>12809.59</v>
      </c>
      <c r="H5528" s="10">
        <v>12765.79</v>
      </c>
      <c r="I5528" s="10">
        <v>12772.79</v>
      </c>
      <c r="K5528" s="13">
        <f t="shared" si="2647"/>
        <v>-19.519999999998618</v>
      </c>
      <c r="L5528" s="13">
        <f t="shared" si="2656"/>
        <v>-116.96999999999935</v>
      </c>
      <c r="M5528" s="13">
        <f t="shared" si="2648"/>
        <v>43.799999999999272</v>
      </c>
      <c r="N5528" s="13"/>
      <c r="X5528">
        <f t="shared" si="2649"/>
        <v>19.519999999998618</v>
      </c>
      <c r="Y5528">
        <f t="shared" si="2650"/>
        <v>0</v>
      </c>
      <c r="Z5528">
        <f t="shared" si="2651"/>
        <v>0</v>
      </c>
      <c r="AA5528" s="22">
        <f t="shared" si="2652"/>
        <v>0</v>
      </c>
      <c r="AB5528" s="22">
        <f t="shared" si="2653"/>
        <v>0</v>
      </c>
      <c r="AC5528" s="22">
        <f t="shared" si="2654"/>
        <v>0</v>
      </c>
      <c r="AD5528" s="22">
        <f t="shared" si="2655"/>
        <v>0</v>
      </c>
    </row>
    <row r="5529" spans="5:30" x14ac:dyDescent="0.25">
      <c r="E5529" s="11">
        <v>43258.833333333336</v>
      </c>
      <c r="F5529" s="9">
        <v>12772.04</v>
      </c>
      <c r="G5529" s="9">
        <v>12772.79</v>
      </c>
      <c r="H5529" s="9">
        <v>12669.76</v>
      </c>
      <c r="I5529" s="9">
        <v>12679.26</v>
      </c>
      <c r="K5529" s="13">
        <f t="shared" si="2647"/>
        <v>-92.780000000000655</v>
      </c>
      <c r="L5529" s="13">
        <f t="shared" si="2656"/>
        <v>-209.75</v>
      </c>
      <c r="M5529" s="13">
        <f t="shared" si="2648"/>
        <v>103.03000000000065</v>
      </c>
      <c r="N5529" s="13"/>
      <c r="X5529">
        <f t="shared" si="2649"/>
        <v>92.780000000000655</v>
      </c>
      <c r="Y5529">
        <f t="shared" si="2650"/>
        <v>0</v>
      </c>
      <c r="Z5529">
        <f t="shared" si="2651"/>
        <v>0</v>
      </c>
      <c r="AA5529" s="22">
        <f t="shared" si="2652"/>
        <v>0</v>
      </c>
      <c r="AB5529" s="22">
        <f t="shared" si="2653"/>
        <v>0</v>
      </c>
      <c r="AC5529" s="22">
        <f t="shared" si="2654"/>
        <v>0</v>
      </c>
      <c r="AD5529" s="22">
        <f t="shared" si="2655"/>
        <v>0</v>
      </c>
    </row>
    <row r="5530" spans="5:30" x14ac:dyDescent="0.25">
      <c r="E5530" s="12">
        <v>43258.875</v>
      </c>
      <c r="F5530" s="10">
        <v>12680.26</v>
      </c>
      <c r="G5530" s="10">
        <v>12721.26</v>
      </c>
      <c r="H5530" s="10">
        <v>12664.01</v>
      </c>
      <c r="I5530" s="10">
        <v>12714.01</v>
      </c>
      <c r="K5530" s="13">
        <f t="shared" si="2647"/>
        <v>33.75</v>
      </c>
      <c r="L5530" s="13">
        <f t="shared" si="2656"/>
        <v>-176</v>
      </c>
      <c r="M5530" s="13">
        <f t="shared" si="2648"/>
        <v>57.25</v>
      </c>
      <c r="N5530" s="13"/>
      <c r="X5530">
        <f t="shared" si="2649"/>
        <v>33.75</v>
      </c>
      <c r="Y5530">
        <f t="shared" si="2650"/>
        <v>0</v>
      </c>
      <c r="Z5530">
        <f t="shared" si="2651"/>
        <v>0</v>
      </c>
      <c r="AA5530" s="22">
        <f t="shared" si="2652"/>
        <v>0</v>
      </c>
      <c r="AB5530" s="22">
        <f t="shared" si="2653"/>
        <v>0</v>
      </c>
      <c r="AC5530" s="22">
        <f t="shared" si="2654"/>
        <v>0</v>
      </c>
      <c r="AD5530" s="22">
        <f t="shared" si="2655"/>
        <v>0</v>
      </c>
    </row>
    <row r="5531" spans="5:30" x14ac:dyDescent="0.25">
      <c r="E5531" s="11">
        <v>43258.916666666664</v>
      </c>
      <c r="F5531" s="9">
        <v>12715.01</v>
      </c>
      <c r="G5531" s="9">
        <v>12744</v>
      </c>
      <c r="H5531" s="9">
        <v>12698.75</v>
      </c>
      <c r="I5531" s="9">
        <v>12726.5</v>
      </c>
      <c r="K5531" s="13">
        <f t="shared" si="2647"/>
        <v>11.489999999999782</v>
      </c>
      <c r="L5531" s="13">
        <f t="shared" si="2656"/>
        <v>-164.51000000000022</v>
      </c>
      <c r="M5531" s="13">
        <f t="shared" si="2648"/>
        <v>45.25</v>
      </c>
      <c r="N5531" s="13"/>
      <c r="X5531">
        <f t="shared" si="2649"/>
        <v>11.489999999999782</v>
      </c>
      <c r="Y5531">
        <f t="shared" si="2650"/>
        <v>0</v>
      </c>
      <c r="Z5531">
        <f t="shared" si="2651"/>
        <v>0</v>
      </c>
      <c r="AA5531" s="22">
        <f t="shared" si="2652"/>
        <v>0</v>
      </c>
      <c r="AB5531" s="22">
        <f t="shared" si="2653"/>
        <v>0</v>
      </c>
      <c r="AC5531" s="22">
        <f t="shared" si="2654"/>
        <v>0</v>
      </c>
      <c r="AD5531" s="22">
        <f t="shared" si="2655"/>
        <v>0</v>
      </c>
    </row>
    <row r="5532" spans="5:30" hidden="1" x14ac:dyDescent="0.25">
      <c r="E5532" s="12">
        <v>43258.958333333336</v>
      </c>
      <c r="F5532" s="10">
        <v>12723.53</v>
      </c>
      <c r="G5532" s="10">
        <v>12733.07</v>
      </c>
      <c r="H5532" s="10">
        <v>12721.24</v>
      </c>
      <c r="I5532" s="10">
        <v>12731.92</v>
      </c>
    </row>
    <row r="5533" spans="5:30" hidden="1" x14ac:dyDescent="0.25">
      <c r="E5533" s="11">
        <v>43259.041666666664</v>
      </c>
      <c r="F5533" s="9">
        <v>12731.92</v>
      </c>
      <c r="G5533" s="9">
        <v>12731.92</v>
      </c>
      <c r="H5533" s="9">
        <v>12721.57</v>
      </c>
      <c r="I5533" s="9">
        <v>12723.86</v>
      </c>
    </row>
    <row r="5534" spans="5:30" hidden="1" x14ac:dyDescent="0.25">
      <c r="E5534" s="12">
        <v>43259.083333333336</v>
      </c>
      <c r="F5534" s="10">
        <v>12725.01</v>
      </c>
      <c r="G5534" s="10">
        <v>12731.53</v>
      </c>
      <c r="H5534" s="10">
        <v>12715.46</v>
      </c>
      <c r="I5534" s="10">
        <v>12728.88</v>
      </c>
    </row>
    <row r="5535" spans="5:30" hidden="1" x14ac:dyDescent="0.25">
      <c r="E5535" s="11">
        <v>43259.125</v>
      </c>
      <c r="F5535" s="9">
        <v>12730.03</v>
      </c>
      <c r="G5535" s="9">
        <v>12735.47</v>
      </c>
      <c r="H5535" s="9">
        <v>12719.7</v>
      </c>
      <c r="I5535" s="9">
        <v>12732.82</v>
      </c>
    </row>
    <row r="5536" spans="5:30" hidden="1" x14ac:dyDescent="0.25">
      <c r="E5536" s="12">
        <v>43259.166666666664</v>
      </c>
      <c r="F5536" s="10">
        <v>12732.82</v>
      </c>
      <c r="G5536" s="10">
        <v>12738.58</v>
      </c>
      <c r="H5536" s="10">
        <v>12723.79</v>
      </c>
      <c r="I5536" s="10">
        <v>12723.79</v>
      </c>
    </row>
    <row r="5537" spans="3:30" hidden="1" x14ac:dyDescent="0.25">
      <c r="E5537" s="11">
        <v>43259.208333333336</v>
      </c>
      <c r="F5537" s="9">
        <v>12724.94</v>
      </c>
      <c r="G5537" s="9">
        <v>12726.09</v>
      </c>
      <c r="H5537" s="9">
        <v>12716.9</v>
      </c>
      <c r="I5537" s="9">
        <v>12719.98</v>
      </c>
    </row>
    <row r="5538" spans="3:30" hidden="1" x14ac:dyDescent="0.25">
      <c r="E5538" s="12">
        <v>43259.25</v>
      </c>
      <c r="F5538" s="10">
        <v>12719.98</v>
      </c>
      <c r="G5538" s="10">
        <v>12721.71</v>
      </c>
      <c r="H5538" s="10">
        <v>12707.64</v>
      </c>
      <c r="I5538" s="10">
        <v>12709.94</v>
      </c>
    </row>
    <row r="5539" spans="3:30" hidden="1" x14ac:dyDescent="0.25">
      <c r="E5539" s="11">
        <v>43259.291666666664</v>
      </c>
      <c r="F5539" s="9">
        <v>12709.94</v>
      </c>
      <c r="G5539" s="9">
        <v>12719.04</v>
      </c>
      <c r="H5539" s="9">
        <v>12706.18</v>
      </c>
      <c r="I5539" s="9">
        <v>12713.29</v>
      </c>
    </row>
    <row r="5540" spans="3:30" x14ac:dyDescent="0.25">
      <c r="C5540">
        <v>1</v>
      </c>
      <c r="E5540" s="12">
        <v>43259.333333333336</v>
      </c>
      <c r="F5540" s="10">
        <v>12713.29</v>
      </c>
      <c r="G5540" s="10">
        <v>12714.44</v>
      </c>
      <c r="H5540" s="10">
        <v>12685.05</v>
      </c>
      <c r="I5540" s="10">
        <v>12696.71</v>
      </c>
      <c r="K5540" s="13">
        <f t="shared" ref="K5540:K5554" si="2657">I5540-F5540</f>
        <v>-16.580000000001746</v>
      </c>
      <c r="L5540" s="13">
        <v>0</v>
      </c>
      <c r="M5540" s="13">
        <f t="shared" ref="M5540:M5554" si="2658">G5540-H5540</f>
        <v>29.390000000001237</v>
      </c>
      <c r="N5540" s="13">
        <f>I5554-F5540</f>
        <v>83.099999999998545</v>
      </c>
      <c r="O5540" s="18">
        <f>IF(K5540*N5540&gt;0,1,0)</f>
        <v>0</v>
      </c>
      <c r="S5540" s="13">
        <f>MAX(G5540:G5556)</f>
        <v>12810.89</v>
      </c>
      <c r="X5540">
        <f t="shared" ref="X5540:X5554" si="2659">ABS(K5540)</f>
        <v>16.580000000001746</v>
      </c>
      <c r="Y5540">
        <f t="shared" ref="Y5540:Y5554" si="2660">ABS(N5540)</f>
        <v>83.099999999998545</v>
      </c>
      <c r="Z5540">
        <f t="shared" ref="Z5540:Z5554" si="2661">IF(S5540&lt;1000,ABS(S5540),0)</f>
        <v>0</v>
      </c>
      <c r="AA5540" s="22">
        <f t="shared" ref="AA5540:AA5554" si="2662">ABS(P5540)</f>
        <v>0</v>
      </c>
      <c r="AB5540" s="22">
        <f t="shared" ref="AB5540:AB5554" si="2663">ABS(Q5540)</f>
        <v>0</v>
      </c>
      <c r="AC5540" s="22">
        <f t="shared" ref="AC5540:AC5554" si="2664">IF(O5540=1,ABS(P5541),0)</f>
        <v>0</v>
      </c>
      <c r="AD5540" s="22">
        <f t="shared" ref="AD5540:AD5554" si="2665">IF(O5540=0,ABS(Q5541),0)</f>
        <v>0.48482576265835531</v>
      </c>
    </row>
    <row r="5541" spans="3:30" x14ac:dyDescent="0.25">
      <c r="E5541" s="11">
        <v>43259.375</v>
      </c>
      <c r="F5541" s="9">
        <v>12683.07</v>
      </c>
      <c r="G5541" s="9">
        <v>12697.67</v>
      </c>
      <c r="H5541" s="9">
        <v>12652.89</v>
      </c>
      <c r="I5541" s="9">
        <v>12679.95</v>
      </c>
      <c r="K5541" s="13">
        <f t="shared" si="2657"/>
        <v>-3.1199999999989814</v>
      </c>
      <c r="L5541" s="13">
        <f t="shared" ref="L5541:L5554" si="2666">L5540+K5541</f>
        <v>-3.1199999999989814</v>
      </c>
      <c r="M5541" s="13">
        <f t="shared" si="2658"/>
        <v>44.780000000000655</v>
      </c>
      <c r="N5541" s="13"/>
      <c r="P5541">
        <f>_xlfn.IFS(K5540&lt;0,MIN(L5540:L5554),K5540&gt;0,MAX(L5540:L5554))/S5519</f>
        <v>-0.20861123169817555</v>
      </c>
      <c r="Q5541">
        <f>_xlfn.IFS(K5540&lt;0,MAX(L5540:L5554),K5540&gt;0,MIN(L5540:L5554))/S5519</f>
        <v>0.48482576265835531</v>
      </c>
      <c r="S5541" s="13">
        <f>MIN(H5540:H5556)</f>
        <v>12608.71</v>
      </c>
      <c r="X5541">
        <f t="shared" si="2659"/>
        <v>3.1199999999989814</v>
      </c>
      <c r="Y5541">
        <f t="shared" si="2660"/>
        <v>0</v>
      </c>
      <c r="Z5541">
        <f t="shared" si="2661"/>
        <v>0</v>
      </c>
      <c r="AA5541" s="22">
        <f t="shared" si="2662"/>
        <v>0.20861123169817555</v>
      </c>
      <c r="AB5541" s="22">
        <f t="shared" si="2663"/>
        <v>0.48482576265835531</v>
      </c>
      <c r="AC5541" s="22">
        <f t="shared" si="2664"/>
        <v>0</v>
      </c>
      <c r="AD5541" s="22">
        <f t="shared" si="2665"/>
        <v>0</v>
      </c>
    </row>
    <row r="5542" spans="3:30" x14ac:dyDescent="0.25">
      <c r="E5542" s="12">
        <v>43259.416666666664</v>
      </c>
      <c r="F5542" s="10">
        <v>12680.45</v>
      </c>
      <c r="G5542" s="10">
        <v>12698.56</v>
      </c>
      <c r="H5542" s="10">
        <v>12614.31</v>
      </c>
      <c r="I5542" s="10">
        <v>12630.71</v>
      </c>
      <c r="K5542" s="13">
        <f t="shared" si="2657"/>
        <v>-49.740000000001601</v>
      </c>
      <c r="L5542" s="13">
        <f t="shared" si="2666"/>
        <v>-52.860000000000582</v>
      </c>
      <c r="M5542" s="13">
        <f t="shared" si="2658"/>
        <v>84.25</v>
      </c>
      <c r="N5542" s="13"/>
      <c r="S5542" s="13">
        <f>S5540-S5541</f>
        <v>202.18000000000029</v>
      </c>
      <c r="X5542">
        <f t="shared" si="2659"/>
        <v>49.740000000001601</v>
      </c>
      <c r="Y5542">
        <f t="shared" si="2660"/>
        <v>0</v>
      </c>
      <c r="Z5542">
        <f t="shared" si="2661"/>
        <v>202.18000000000029</v>
      </c>
      <c r="AA5542" s="22">
        <f t="shared" si="2662"/>
        <v>0</v>
      </c>
      <c r="AB5542" s="22">
        <f t="shared" si="2663"/>
        <v>0</v>
      </c>
      <c r="AC5542" s="22">
        <f t="shared" si="2664"/>
        <v>0</v>
      </c>
      <c r="AD5542" s="22">
        <f t="shared" si="2665"/>
        <v>0</v>
      </c>
    </row>
    <row r="5543" spans="3:30" x14ac:dyDescent="0.25">
      <c r="E5543" s="11">
        <v>43259.458333333336</v>
      </c>
      <c r="F5543" s="9">
        <v>12630.21</v>
      </c>
      <c r="G5543" s="9">
        <v>12670.37</v>
      </c>
      <c r="H5543" s="9">
        <v>12608.71</v>
      </c>
      <c r="I5543" s="9">
        <v>12641.46</v>
      </c>
      <c r="K5543" s="13">
        <f t="shared" si="2657"/>
        <v>11.25</v>
      </c>
      <c r="L5543" s="13">
        <f t="shared" si="2666"/>
        <v>-41.610000000000582</v>
      </c>
      <c r="M5543" s="13">
        <f t="shared" si="2658"/>
        <v>61.660000000001673</v>
      </c>
      <c r="N5543" s="13"/>
      <c r="X5543">
        <f t="shared" si="2659"/>
        <v>11.25</v>
      </c>
      <c r="Y5543">
        <f t="shared" si="2660"/>
        <v>0</v>
      </c>
      <c r="Z5543">
        <f t="shared" si="2661"/>
        <v>0</v>
      </c>
      <c r="AA5543" s="22">
        <f t="shared" si="2662"/>
        <v>0</v>
      </c>
      <c r="AB5543" s="22">
        <f t="shared" si="2663"/>
        <v>0</v>
      </c>
      <c r="AC5543" s="22">
        <f t="shared" si="2664"/>
        <v>0</v>
      </c>
      <c r="AD5543" s="22">
        <f t="shared" si="2665"/>
        <v>0</v>
      </c>
    </row>
    <row r="5544" spans="3:30" x14ac:dyDescent="0.25">
      <c r="E5544" s="12">
        <v>43259.5</v>
      </c>
      <c r="F5544" s="10">
        <v>12641.71</v>
      </c>
      <c r="G5544" s="10">
        <v>12694.49</v>
      </c>
      <c r="H5544" s="10">
        <v>12640.71</v>
      </c>
      <c r="I5544" s="10">
        <v>12675.94</v>
      </c>
      <c r="K5544" s="13">
        <f t="shared" si="2657"/>
        <v>34.230000000001382</v>
      </c>
      <c r="L5544" s="13">
        <f t="shared" si="2666"/>
        <v>-7.3799999999991996</v>
      </c>
      <c r="M5544" s="13">
        <f t="shared" si="2658"/>
        <v>53.780000000000655</v>
      </c>
      <c r="N5544" s="13"/>
      <c r="X5544">
        <f t="shared" si="2659"/>
        <v>34.230000000001382</v>
      </c>
      <c r="Y5544">
        <f t="shared" si="2660"/>
        <v>0</v>
      </c>
      <c r="Z5544">
        <f t="shared" si="2661"/>
        <v>0</v>
      </c>
      <c r="AA5544" s="22">
        <f t="shared" si="2662"/>
        <v>0</v>
      </c>
      <c r="AB5544" s="22">
        <f t="shared" si="2663"/>
        <v>0</v>
      </c>
      <c r="AC5544" s="22">
        <f t="shared" si="2664"/>
        <v>0</v>
      </c>
      <c r="AD5544" s="22">
        <f t="shared" si="2665"/>
        <v>0</v>
      </c>
    </row>
    <row r="5545" spans="3:30" x14ac:dyDescent="0.25">
      <c r="E5545" s="11">
        <v>43259.541666666664</v>
      </c>
      <c r="F5545" s="9">
        <v>12675.69</v>
      </c>
      <c r="G5545" s="9">
        <v>12723.75</v>
      </c>
      <c r="H5545" s="9">
        <v>12657.16</v>
      </c>
      <c r="I5545" s="9">
        <v>12713.07</v>
      </c>
      <c r="K5545" s="13">
        <f t="shared" si="2657"/>
        <v>37.3799999999992</v>
      </c>
      <c r="L5545" s="13">
        <f t="shared" si="2666"/>
        <v>30</v>
      </c>
      <c r="M5545" s="13">
        <f t="shared" si="2658"/>
        <v>66.590000000000146</v>
      </c>
      <c r="N5545" s="13"/>
      <c r="X5545">
        <f t="shared" si="2659"/>
        <v>37.3799999999992</v>
      </c>
      <c r="Y5545">
        <f t="shared" si="2660"/>
        <v>0</v>
      </c>
      <c r="Z5545">
        <f t="shared" si="2661"/>
        <v>0</v>
      </c>
      <c r="AA5545" s="22">
        <f t="shared" si="2662"/>
        <v>0</v>
      </c>
      <c r="AB5545" s="22">
        <f t="shared" si="2663"/>
        <v>0</v>
      </c>
      <c r="AC5545" s="22">
        <f t="shared" si="2664"/>
        <v>0</v>
      </c>
      <c r="AD5545" s="22">
        <f t="shared" si="2665"/>
        <v>0</v>
      </c>
    </row>
    <row r="5546" spans="3:30" x14ac:dyDescent="0.25">
      <c r="E5546" s="12">
        <v>43259.583333333336</v>
      </c>
      <c r="F5546" s="10">
        <v>12713.57</v>
      </c>
      <c r="G5546" s="10">
        <v>12765.8</v>
      </c>
      <c r="H5546" s="10">
        <v>12710.05</v>
      </c>
      <c r="I5546" s="10">
        <v>12762.16</v>
      </c>
      <c r="K5546" s="13">
        <f t="shared" si="2657"/>
        <v>48.590000000000146</v>
      </c>
      <c r="L5546" s="13">
        <f t="shared" si="2666"/>
        <v>78.590000000000146</v>
      </c>
      <c r="M5546" s="13">
        <f t="shared" si="2658"/>
        <v>55.75</v>
      </c>
      <c r="N5546" s="13"/>
      <c r="X5546">
        <f t="shared" si="2659"/>
        <v>48.590000000000146</v>
      </c>
      <c r="Y5546">
        <f t="shared" si="2660"/>
        <v>0</v>
      </c>
      <c r="Z5546">
        <f t="shared" si="2661"/>
        <v>0</v>
      </c>
      <c r="AA5546" s="22">
        <f t="shared" si="2662"/>
        <v>0</v>
      </c>
      <c r="AB5546" s="22">
        <f t="shared" si="2663"/>
        <v>0</v>
      </c>
      <c r="AC5546" s="22">
        <f t="shared" si="2664"/>
        <v>0</v>
      </c>
      <c r="AD5546" s="22">
        <f t="shared" si="2665"/>
        <v>0</v>
      </c>
    </row>
    <row r="5547" spans="3:30" x14ac:dyDescent="0.25">
      <c r="E5547" s="11">
        <v>43259.625</v>
      </c>
      <c r="F5547" s="9">
        <v>12761.91</v>
      </c>
      <c r="G5547" s="9">
        <v>12787.89</v>
      </c>
      <c r="H5547" s="9">
        <v>12753.77</v>
      </c>
      <c r="I5547" s="9">
        <v>12782.75</v>
      </c>
      <c r="K5547" s="13">
        <f t="shared" si="2657"/>
        <v>20.840000000000146</v>
      </c>
      <c r="L5547" s="13">
        <f t="shared" si="2666"/>
        <v>99.430000000000291</v>
      </c>
      <c r="M5547" s="13">
        <f t="shared" si="2658"/>
        <v>34.119999999998981</v>
      </c>
      <c r="N5547" s="13"/>
      <c r="X5547">
        <f t="shared" si="2659"/>
        <v>20.840000000000146</v>
      </c>
      <c r="Y5547">
        <f t="shared" si="2660"/>
        <v>0</v>
      </c>
      <c r="Z5547">
        <f t="shared" si="2661"/>
        <v>0</v>
      </c>
      <c r="AA5547" s="22">
        <f t="shared" si="2662"/>
        <v>0</v>
      </c>
      <c r="AB5547" s="22">
        <f t="shared" si="2663"/>
        <v>0</v>
      </c>
      <c r="AC5547" s="22">
        <f t="shared" si="2664"/>
        <v>0</v>
      </c>
      <c r="AD5547" s="22">
        <f t="shared" si="2665"/>
        <v>0</v>
      </c>
    </row>
    <row r="5548" spans="3:30" x14ac:dyDescent="0.25">
      <c r="E5548" s="12">
        <v>43259.666666666664</v>
      </c>
      <c r="F5548" s="10">
        <v>12782.5</v>
      </c>
      <c r="G5548" s="10">
        <v>12796.23</v>
      </c>
      <c r="H5548" s="10">
        <v>12740.54</v>
      </c>
      <c r="I5548" s="10">
        <v>12763.97</v>
      </c>
      <c r="K5548" s="13">
        <f t="shared" si="2657"/>
        <v>-18.530000000000655</v>
      </c>
      <c r="L5548" s="13">
        <f t="shared" si="2666"/>
        <v>80.899999999999636</v>
      </c>
      <c r="M5548" s="13">
        <f t="shared" si="2658"/>
        <v>55.68999999999869</v>
      </c>
      <c r="N5548" s="13"/>
      <c r="X5548">
        <f t="shared" si="2659"/>
        <v>18.530000000000655</v>
      </c>
      <c r="Y5548">
        <f t="shared" si="2660"/>
        <v>0</v>
      </c>
      <c r="Z5548">
        <f t="shared" si="2661"/>
        <v>0</v>
      </c>
      <c r="AA5548" s="22">
        <f t="shared" si="2662"/>
        <v>0</v>
      </c>
      <c r="AB5548" s="22">
        <f t="shared" si="2663"/>
        <v>0</v>
      </c>
      <c r="AC5548" s="22">
        <f t="shared" si="2664"/>
        <v>0</v>
      </c>
      <c r="AD5548" s="22">
        <f t="shared" si="2665"/>
        <v>0</v>
      </c>
    </row>
    <row r="5549" spans="3:30" x14ac:dyDescent="0.25">
      <c r="E5549" s="11">
        <v>43259.708333333336</v>
      </c>
      <c r="F5549" s="9">
        <v>12762.97</v>
      </c>
      <c r="G5549" s="9">
        <v>12774.91</v>
      </c>
      <c r="H5549" s="9">
        <v>12711.11</v>
      </c>
      <c r="I5549" s="9">
        <v>12742.79</v>
      </c>
      <c r="K5549" s="13">
        <f t="shared" si="2657"/>
        <v>-20.179999999998472</v>
      </c>
      <c r="L5549" s="13">
        <f t="shared" si="2666"/>
        <v>60.720000000001164</v>
      </c>
      <c r="M5549" s="13">
        <f t="shared" si="2658"/>
        <v>63.799999999999272</v>
      </c>
      <c r="N5549" s="13"/>
      <c r="X5549">
        <f t="shared" si="2659"/>
        <v>20.179999999998472</v>
      </c>
      <c r="Y5549">
        <f t="shared" si="2660"/>
        <v>0</v>
      </c>
      <c r="Z5549">
        <f t="shared" si="2661"/>
        <v>0</v>
      </c>
      <c r="AA5549" s="22">
        <f t="shared" si="2662"/>
        <v>0</v>
      </c>
      <c r="AB5549" s="22">
        <f t="shared" si="2663"/>
        <v>0</v>
      </c>
      <c r="AC5549" s="22">
        <f t="shared" si="2664"/>
        <v>0</v>
      </c>
      <c r="AD5549" s="22">
        <f t="shared" si="2665"/>
        <v>0</v>
      </c>
    </row>
    <row r="5550" spans="3:30" x14ac:dyDescent="0.25">
      <c r="E5550" s="12">
        <v>43259.75</v>
      </c>
      <c r="F5550" s="10">
        <v>12741.04</v>
      </c>
      <c r="G5550" s="10">
        <v>12771.69</v>
      </c>
      <c r="H5550" s="10">
        <v>12722.9</v>
      </c>
      <c r="I5550" s="10">
        <v>12769.66</v>
      </c>
      <c r="K5550" s="13">
        <f t="shared" si="2657"/>
        <v>28.619999999998981</v>
      </c>
      <c r="L5550" s="13">
        <f t="shared" si="2666"/>
        <v>89.340000000000146</v>
      </c>
      <c r="M5550" s="13">
        <f t="shared" si="2658"/>
        <v>48.790000000000873</v>
      </c>
      <c r="N5550" s="13"/>
      <c r="X5550">
        <f t="shared" si="2659"/>
        <v>28.619999999998981</v>
      </c>
      <c r="Y5550">
        <f t="shared" si="2660"/>
        <v>0</v>
      </c>
      <c r="Z5550">
        <f t="shared" si="2661"/>
        <v>0</v>
      </c>
      <c r="AA5550" s="22">
        <f t="shared" si="2662"/>
        <v>0</v>
      </c>
      <c r="AB5550" s="22">
        <f t="shared" si="2663"/>
        <v>0</v>
      </c>
      <c r="AC5550" s="22">
        <f t="shared" si="2664"/>
        <v>0</v>
      </c>
      <c r="AD5550" s="22">
        <f t="shared" si="2665"/>
        <v>0</v>
      </c>
    </row>
    <row r="5551" spans="3:30" x14ac:dyDescent="0.25">
      <c r="E5551" s="11">
        <v>43259.791666666664</v>
      </c>
      <c r="F5551" s="9">
        <v>12769.91</v>
      </c>
      <c r="G5551" s="9">
        <v>12808.42</v>
      </c>
      <c r="H5551" s="9">
        <v>12769.91</v>
      </c>
      <c r="I5551" s="9">
        <v>12803.42</v>
      </c>
      <c r="K5551" s="13">
        <f t="shared" si="2657"/>
        <v>33.510000000000218</v>
      </c>
      <c r="L5551" s="13">
        <f t="shared" si="2666"/>
        <v>122.85000000000036</v>
      </c>
      <c r="M5551" s="13">
        <f t="shared" si="2658"/>
        <v>38.510000000000218</v>
      </c>
      <c r="N5551" s="13"/>
      <c r="X5551">
        <f t="shared" si="2659"/>
        <v>33.510000000000218</v>
      </c>
      <c r="Y5551">
        <f t="shared" si="2660"/>
        <v>0</v>
      </c>
      <c r="Z5551">
        <f t="shared" si="2661"/>
        <v>0</v>
      </c>
      <c r="AA5551" s="22">
        <f t="shared" si="2662"/>
        <v>0</v>
      </c>
      <c r="AB5551" s="22">
        <f t="shared" si="2663"/>
        <v>0</v>
      </c>
      <c r="AC5551" s="22">
        <f t="shared" si="2664"/>
        <v>0</v>
      </c>
      <c r="AD5551" s="22">
        <f t="shared" si="2665"/>
        <v>0</v>
      </c>
    </row>
    <row r="5552" spans="3:30" x14ac:dyDescent="0.25">
      <c r="E5552" s="12">
        <v>43259.833333333336</v>
      </c>
      <c r="F5552" s="10">
        <v>12803.67</v>
      </c>
      <c r="G5552" s="10">
        <v>12805.42</v>
      </c>
      <c r="H5552" s="10">
        <v>12790.66</v>
      </c>
      <c r="I5552" s="10">
        <v>12796.66</v>
      </c>
      <c r="K5552" s="13">
        <f t="shared" si="2657"/>
        <v>-7.0100000000002183</v>
      </c>
      <c r="L5552" s="13">
        <f t="shared" si="2666"/>
        <v>115.84000000000015</v>
      </c>
      <c r="M5552" s="13">
        <f t="shared" si="2658"/>
        <v>14.760000000000218</v>
      </c>
      <c r="N5552" s="13"/>
      <c r="X5552">
        <f t="shared" si="2659"/>
        <v>7.0100000000002183</v>
      </c>
      <c r="Y5552">
        <f t="shared" si="2660"/>
        <v>0</v>
      </c>
      <c r="Z5552">
        <f t="shared" si="2661"/>
        <v>0</v>
      </c>
      <c r="AA5552" s="22">
        <f t="shared" si="2662"/>
        <v>0</v>
      </c>
      <c r="AB5552" s="22">
        <f t="shared" si="2663"/>
        <v>0</v>
      </c>
      <c r="AC5552" s="22">
        <f t="shared" si="2664"/>
        <v>0</v>
      </c>
      <c r="AD5552" s="22">
        <f t="shared" si="2665"/>
        <v>0</v>
      </c>
    </row>
    <row r="5553" spans="3:30" x14ac:dyDescent="0.25">
      <c r="E5553" s="11">
        <v>43259.875</v>
      </c>
      <c r="F5553" s="9">
        <v>12797.41</v>
      </c>
      <c r="G5553" s="9">
        <v>12805.4</v>
      </c>
      <c r="H5553" s="9">
        <v>12795.4</v>
      </c>
      <c r="I5553" s="9">
        <v>12797.65</v>
      </c>
      <c r="K5553" s="13">
        <f t="shared" si="2657"/>
        <v>0.23999999999978172</v>
      </c>
      <c r="L5553" s="13">
        <f t="shared" si="2666"/>
        <v>116.07999999999993</v>
      </c>
      <c r="M5553" s="13">
        <f t="shared" si="2658"/>
        <v>10</v>
      </c>
      <c r="N5553" s="13"/>
      <c r="X5553">
        <f t="shared" si="2659"/>
        <v>0.23999999999978172</v>
      </c>
      <c r="Y5553">
        <f t="shared" si="2660"/>
        <v>0</v>
      </c>
      <c r="Z5553">
        <f t="shared" si="2661"/>
        <v>0</v>
      </c>
      <c r="AA5553" s="22">
        <f t="shared" si="2662"/>
        <v>0</v>
      </c>
      <c r="AB5553" s="22">
        <f t="shared" si="2663"/>
        <v>0</v>
      </c>
      <c r="AC5553" s="22">
        <f t="shared" si="2664"/>
        <v>0</v>
      </c>
      <c r="AD5553" s="22">
        <f t="shared" si="2665"/>
        <v>0</v>
      </c>
    </row>
    <row r="5554" spans="3:30" x14ac:dyDescent="0.25">
      <c r="E5554" s="12">
        <v>43259.916666666664</v>
      </c>
      <c r="F5554" s="10">
        <v>12798.15</v>
      </c>
      <c r="G5554" s="10">
        <v>12810.89</v>
      </c>
      <c r="H5554" s="10">
        <v>12794.39</v>
      </c>
      <c r="I5554" s="10">
        <v>12796.39</v>
      </c>
      <c r="K5554" s="13">
        <f t="shared" si="2657"/>
        <v>-1.7600000000002183</v>
      </c>
      <c r="L5554" s="13">
        <f t="shared" si="2666"/>
        <v>114.31999999999971</v>
      </c>
      <c r="M5554" s="13">
        <f t="shared" si="2658"/>
        <v>16.5</v>
      </c>
      <c r="N5554" s="13"/>
      <c r="X5554">
        <f t="shared" si="2659"/>
        <v>1.7600000000002183</v>
      </c>
      <c r="Y5554">
        <f t="shared" si="2660"/>
        <v>0</v>
      </c>
      <c r="Z5554">
        <f t="shared" si="2661"/>
        <v>0</v>
      </c>
      <c r="AA5554" s="22">
        <f t="shared" si="2662"/>
        <v>0</v>
      </c>
      <c r="AB5554" s="22">
        <f t="shared" si="2663"/>
        <v>0</v>
      </c>
      <c r="AC5554" s="22">
        <f t="shared" si="2664"/>
        <v>0</v>
      </c>
      <c r="AD5554" s="22">
        <f t="shared" si="2665"/>
        <v>0</v>
      </c>
    </row>
    <row r="5555" spans="3:30" hidden="1" x14ac:dyDescent="0.25">
      <c r="E5555" s="11">
        <v>43262.041666666664</v>
      </c>
      <c r="F5555" s="9">
        <v>12765.53</v>
      </c>
      <c r="G5555" s="9">
        <v>12768.99</v>
      </c>
      <c r="H5555" s="9">
        <v>12744.87</v>
      </c>
      <c r="I5555" s="9">
        <v>12757.57</v>
      </c>
    </row>
    <row r="5556" spans="3:30" hidden="1" x14ac:dyDescent="0.25">
      <c r="E5556" s="12">
        <v>43262.083333333336</v>
      </c>
      <c r="F5556" s="10">
        <v>12757.57</v>
      </c>
      <c r="G5556" s="10">
        <v>12761.16</v>
      </c>
      <c r="H5556" s="10">
        <v>12747.36</v>
      </c>
      <c r="I5556" s="10">
        <v>12761.16</v>
      </c>
    </row>
    <row r="5557" spans="3:30" hidden="1" x14ac:dyDescent="0.25">
      <c r="E5557" s="11">
        <v>43262.125</v>
      </c>
      <c r="F5557" s="9">
        <v>12761.16</v>
      </c>
      <c r="G5557" s="9">
        <v>12781.62</v>
      </c>
      <c r="H5557" s="9">
        <v>12761.16</v>
      </c>
      <c r="I5557" s="9">
        <v>12779.32</v>
      </c>
    </row>
    <row r="5558" spans="3:30" hidden="1" x14ac:dyDescent="0.25">
      <c r="E5558" s="12">
        <v>43262.166666666664</v>
      </c>
      <c r="F5558" s="10">
        <v>12780.47</v>
      </c>
      <c r="G5558" s="10">
        <v>12786.21</v>
      </c>
      <c r="H5558" s="10">
        <v>12767.79</v>
      </c>
      <c r="I5558" s="10">
        <v>12779.3</v>
      </c>
    </row>
    <row r="5559" spans="3:30" hidden="1" x14ac:dyDescent="0.25">
      <c r="E5559" s="11">
        <v>43262.208333333336</v>
      </c>
      <c r="F5559" s="9">
        <v>12780.45</v>
      </c>
      <c r="G5559" s="9">
        <v>12781.59</v>
      </c>
      <c r="H5559" s="9">
        <v>12772.38</v>
      </c>
      <c r="I5559" s="9">
        <v>12781.01</v>
      </c>
    </row>
    <row r="5560" spans="3:30" hidden="1" x14ac:dyDescent="0.25">
      <c r="E5560" s="12">
        <v>43262.25</v>
      </c>
      <c r="F5560" s="10">
        <v>12781.59</v>
      </c>
      <c r="G5560" s="10">
        <v>12785.04</v>
      </c>
      <c r="H5560" s="10">
        <v>12778.13</v>
      </c>
      <c r="I5560" s="10">
        <v>12782.75</v>
      </c>
    </row>
    <row r="5561" spans="3:30" hidden="1" x14ac:dyDescent="0.25">
      <c r="E5561" s="11">
        <v>43262.291666666664</v>
      </c>
      <c r="F5561" s="9">
        <v>12783.33</v>
      </c>
      <c r="G5561" s="9">
        <v>12786.2</v>
      </c>
      <c r="H5561" s="9">
        <v>12780.44</v>
      </c>
      <c r="I5561" s="9">
        <v>12780.44</v>
      </c>
    </row>
    <row r="5562" spans="3:30" x14ac:dyDescent="0.25">
      <c r="C5562">
        <v>1</v>
      </c>
      <c r="E5562" s="12">
        <v>43262.333333333336</v>
      </c>
      <c r="F5562" s="10">
        <v>12780.44</v>
      </c>
      <c r="G5562" s="10">
        <v>12780.44</v>
      </c>
      <c r="H5562" s="10">
        <v>12757.86</v>
      </c>
      <c r="I5562" s="10">
        <v>12759.02</v>
      </c>
      <c r="K5562" s="13">
        <f t="shared" ref="K5562:K5576" si="2667">I5562-F5562</f>
        <v>-21.420000000000073</v>
      </c>
      <c r="L5562" s="13">
        <v>0</v>
      </c>
      <c r="M5562" s="13">
        <f t="shared" ref="M5562:M5576" si="2668">G5562-H5562</f>
        <v>22.579999999999927</v>
      </c>
      <c r="N5562" s="13">
        <f>I5576-F5562</f>
        <v>95.600000000000364</v>
      </c>
      <c r="O5562" s="18">
        <f>IF(K5562*N5562&gt;0,1,0)</f>
        <v>0</v>
      </c>
      <c r="S5562" s="13">
        <f>MAX(G5562:G5578)</f>
        <v>12895.3</v>
      </c>
      <c r="X5562">
        <f t="shared" ref="X5562:X5576" si="2669">ABS(K5562)</f>
        <v>21.420000000000073</v>
      </c>
      <c r="Y5562">
        <f t="shared" ref="Y5562:Y5576" si="2670">ABS(N5562)</f>
        <v>95.600000000000364</v>
      </c>
      <c r="Z5562">
        <f t="shared" ref="Z5562:Z5576" si="2671">IF(S5562&lt;1000,ABS(S5562),0)</f>
        <v>0</v>
      </c>
      <c r="AA5562" s="22">
        <f t="shared" ref="AA5562:AA5576" si="2672">ABS(P5562)</f>
        <v>0</v>
      </c>
      <c r="AB5562" s="22">
        <f t="shared" ref="AB5562:AB5576" si="2673">ABS(Q5562)</f>
        <v>0</v>
      </c>
      <c r="AC5562" s="22">
        <f t="shared" ref="AC5562:AC5576" si="2674">IF(O5562=1,ABS(P5563),0)</f>
        <v>0</v>
      </c>
      <c r="AD5562" s="22">
        <f t="shared" ref="AD5562:AD5576" si="2675">IF(O5562=0,ABS(Q5563),0)</f>
        <v>0.70768622019982053</v>
      </c>
    </row>
    <row r="5563" spans="3:30" x14ac:dyDescent="0.25">
      <c r="E5563" s="11">
        <v>43262.375</v>
      </c>
      <c r="F5563" s="9">
        <v>12747.73</v>
      </c>
      <c r="G5563" s="9">
        <v>12841.05</v>
      </c>
      <c r="H5563" s="9">
        <v>12741.57</v>
      </c>
      <c r="I5563" s="9">
        <v>12813.6</v>
      </c>
      <c r="K5563" s="13">
        <f t="shared" si="2667"/>
        <v>65.8700000000008</v>
      </c>
      <c r="L5563" s="13">
        <f t="shared" ref="L5563:L5576" si="2676">L5562+K5563</f>
        <v>65.8700000000008</v>
      </c>
      <c r="M5563" s="13">
        <f t="shared" si="2668"/>
        <v>99.479999999999563</v>
      </c>
      <c r="N5563" s="13"/>
      <c r="P5563">
        <f>_xlfn.IFS(K5562&lt;0,MIN(L5562:L5576),K5562&gt;0,MAX(L5562:L5576))/S5542</f>
        <v>0</v>
      </c>
      <c r="Q5563">
        <f>_xlfn.IFS(K5562&lt;0,MAX(L5562:L5576),K5562&gt;0,MIN(L5562:L5576))/S5542</f>
        <v>0.70768622019982053</v>
      </c>
      <c r="S5563" s="13">
        <f>MIN(H5562:H5578)</f>
        <v>12741.57</v>
      </c>
      <c r="X5563">
        <f t="shared" si="2669"/>
        <v>65.8700000000008</v>
      </c>
      <c r="Y5563">
        <f t="shared" si="2670"/>
        <v>0</v>
      </c>
      <c r="Z5563">
        <f t="shared" si="2671"/>
        <v>0</v>
      </c>
      <c r="AA5563" s="22">
        <f t="shared" si="2672"/>
        <v>0</v>
      </c>
      <c r="AB5563" s="22">
        <f t="shared" si="2673"/>
        <v>0.70768622019982053</v>
      </c>
      <c r="AC5563" s="22">
        <f t="shared" si="2674"/>
        <v>0</v>
      </c>
      <c r="AD5563" s="22">
        <f t="shared" si="2675"/>
        <v>0</v>
      </c>
    </row>
    <row r="5564" spans="3:30" x14ac:dyDescent="0.25">
      <c r="E5564" s="12">
        <v>43262.416666666664</v>
      </c>
      <c r="F5564" s="10">
        <v>12815.35</v>
      </c>
      <c r="G5564" s="10">
        <v>12862.9</v>
      </c>
      <c r="H5564" s="10">
        <v>12802.57</v>
      </c>
      <c r="I5564" s="10">
        <v>12847.81</v>
      </c>
      <c r="K5564" s="13">
        <f t="shared" si="2667"/>
        <v>32.459999999999127</v>
      </c>
      <c r="L5564" s="13">
        <f t="shared" si="2676"/>
        <v>98.329999999999927</v>
      </c>
      <c r="M5564" s="13">
        <f t="shared" si="2668"/>
        <v>60.329999999999927</v>
      </c>
      <c r="N5564" s="13"/>
      <c r="S5564" s="13">
        <f>S5562-S5563</f>
        <v>153.72999999999956</v>
      </c>
      <c r="X5564">
        <f t="shared" si="2669"/>
        <v>32.459999999999127</v>
      </c>
      <c r="Y5564">
        <f t="shared" si="2670"/>
        <v>0</v>
      </c>
      <c r="Z5564">
        <f t="shared" si="2671"/>
        <v>153.72999999999956</v>
      </c>
      <c r="AA5564" s="22">
        <f t="shared" si="2672"/>
        <v>0</v>
      </c>
      <c r="AB5564" s="22">
        <f t="shared" si="2673"/>
        <v>0</v>
      </c>
      <c r="AC5564" s="22">
        <f t="shared" si="2674"/>
        <v>0</v>
      </c>
      <c r="AD5564" s="22">
        <f t="shared" si="2675"/>
        <v>0</v>
      </c>
    </row>
    <row r="5565" spans="3:30" x14ac:dyDescent="0.25">
      <c r="E5565" s="11">
        <v>43262.458333333336</v>
      </c>
      <c r="F5565" s="9">
        <v>12848.31</v>
      </c>
      <c r="G5565" s="9">
        <v>12861.22</v>
      </c>
      <c r="H5565" s="9">
        <v>12796.64</v>
      </c>
      <c r="I5565" s="9">
        <v>12819.07</v>
      </c>
      <c r="K5565" s="13">
        <f t="shared" si="2667"/>
        <v>-29.239999999999782</v>
      </c>
      <c r="L5565" s="13">
        <f t="shared" si="2676"/>
        <v>69.090000000000146</v>
      </c>
      <c r="M5565" s="13">
        <f t="shared" si="2668"/>
        <v>64.579999999999927</v>
      </c>
      <c r="N5565" s="13"/>
      <c r="X5565">
        <f t="shared" si="2669"/>
        <v>29.239999999999782</v>
      </c>
      <c r="Y5565">
        <f t="shared" si="2670"/>
        <v>0</v>
      </c>
      <c r="Z5565">
        <f t="shared" si="2671"/>
        <v>0</v>
      </c>
      <c r="AA5565" s="22">
        <f t="shared" si="2672"/>
        <v>0</v>
      </c>
      <c r="AB5565" s="22">
        <f t="shared" si="2673"/>
        <v>0</v>
      </c>
      <c r="AC5565" s="22">
        <f t="shared" si="2674"/>
        <v>0</v>
      </c>
      <c r="AD5565" s="22">
        <f t="shared" si="2675"/>
        <v>0</v>
      </c>
    </row>
    <row r="5566" spans="3:30" x14ac:dyDescent="0.25">
      <c r="E5566" s="12">
        <v>43262.5</v>
      </c>
      <c r="F5566" s="10">
        <v>12819.57</v>
      </c>
      <c r="G5566" s="10">
        <v>12855.23</v>
      </c>
      <c r="H5566" s="10">
        <v>12818.32</v>
      </c>
      <c r="I5566" s="10">
        <v>12832.9</v>
      </c>
      <c r="K5566" s="13">
        <f t="shared" si="2667"/>
        <v>13.329999999999927</v>
      </c>
      <c r="L5566" s="13">
        <f t="shared" si="2676"/>
        <v>82.420000000000073</v>
      </c>
      <c r="M5566" s="13">
        <f t="shared" si="2668"/>
        <v>36.909999999999854</v>
      </c>
      <c r="N5566" s="13"/>
      <c r="X5566">
        <f t="shared" si="2669"/>
        <v>13.329999999999927</v>
      </c>
      <c r="Y5566">
        <f t="shared" si="2670"/>
        <v>0</v>
      </c>
      <c r="Z5566">
        <f t="shared" si="2671"/>
        <v>0</v>
      </c>
      <c r="AA5566" s="22">
        <f t="shared" si="2672"/>
        <v>0</v>
      </c>
      <c r="AB5566" s="22">
        <f t="shared" si="2673"/>
        <v>0</v>
      </c>
      <c r="AC5566" s="22">
        <f t="shared" si="2674"/>
        <v>0</v>
      </c>
      <c r="AD5566" s="22">
        <f t="shared" si="2675"/>
        <v>0</v>
      </c>
    </row>
    <row r="5567" spans="3:30" x14ac:dyDescent="0.25">
      <c r="E5567" s="11">
        <v>43262.541666666664</v>
      </c>
      <c r="F5567" s="9">
        <v>12832.15</v>
      </c>
      <c r="G5567" s="9">
        <v>12836.19</v>
      </c>
      <c r="H5567" s="9">
        <v>12814.42</v>
      </c>
      <c r="I5567" s="9">
        <v>12817.2</v>
      </c>
      <c r="K5567" s="13">
        <f t="shared" si="2667"/>
        <v>-14.949999999998909</v>
      </c>
      <c r="L5567" s="13">
        <f t="shared" si="2676"/>
        <v>67.470000000001164</v>
      </c>
      <c r="M5567" s="13">
        <f t="shared" si="2668"/>
        <v>21.770000000000437</v>
      </c>
      <c r="N5567" s="13"/>
      <c r="X5567">
        <f t="shared" si="2669"/>
        <v>14.949999999998909</v>
      </c>
      <c r="Y5567">
        <f t="shared" si="2670"/>
        <v>0</v>
      </c>
      <c r="Z5567">
        <f t="shared" si="2671"/>
        <v>0</v>
      </c>
      <c r="AA5567" s="22">
        <f t="shared" si="2672"/>
        <v>0</v>
      </c>
      <c r="AB5567" s="22">
        <f t="shared" si="2673"/>
        <v>0</v>
      </c>
      <c r="AC5567" s="22">
        <f t="shared" si="2674"/>
        <v>0</v>
      </c>
      <c r="AD5567" s="22">
        <f t="shared" si="2675"/>
        <v>0</v>
      </c>
    </row>
    <row r="5568" spans="3:30" x14ac:dyDescent="0.25">
      <c r="E5568" s="12">
        <v>43262.583333333336</v>
      </c>
      <c r="F5568" s="10">
        <v>12816.2</v>
      </c>
      <c r="G5568" s="10">
        <v>12825.69</v>
      </c>
      <c r="H5568" s="10">
        <v>12769.88</v>
      </c>
      <c r="I5568" s="10">
        <v>12776.4</v>
      </c>
      <c r="K5568" s="13">
        <f t="shared" si="2667"/>
        <v>-39.800000000001091</v>
      </c>
      <c r="L5568" s="13">
        <f t="shared" si="2676"/>
        <v>27.670000000000073</v>
      </c>
      <c r="M5568" s="13">
        <f t="shared" si="2668"/>
        <v>55.81000000000131</v>
      </c>
      <c r="N5568" s="13"/>
      <c r="X5568">
        <f t="shared" si="2669"/>
        <v>39.800000000001091</v>
      </c>
      <c r="Y5568">
        <f t="shared" si="2670"/>
        <v>0</v>
      </c>
      <c r="Z5568">
        <f t="shared" si="2671"/>
        <v>0</v>
      </c>
      <c r="AA5568" s="22">
        <f t="shared" si="2672"/>
        <v>0</v>
      </c>
      <c r="AB5568" s="22">
        <f t="shared" si="2673"/>
        <v>0</v>
      </c>
      <c r="AC5568" s="22">
        <f t="shared" si="2674"/>
        <v>0</v>
      </c>
      <c r="AD5568" s="22">
        <f t="shared" si="2675"/>
        <v>0</v>
      </c>
    </row>
    <row r="5569" spans="5:30" x14ac:dyDescent="0.25">
      <c r="E5569" s="11">
        <v>43262.625</v>
      </c>
      <c r="F5569" s="9">
        <v>12775.9</v>
      </c>
      <c r="G5569" s="9">
        <v>12782.48</v>
      </c>
      <c r="H5569" s="9">
        <v>12761.5</v>
      </c>
      <c r="I5569" s="9">
        <v>12777.76</v>
      </c>
      <c r="K5569" s="13">
        <f t="shared" si="2667"/>
        <v>1.8600000000005821</v>
      </c>
      <c r="L5569" s="13">
        <f t="shared" si="2676"/>
        <v>29.530000000000655</v>
      </c>
      <c r="M5569" s="13">
        <f t="shared" si="2668"/>
        <v>20.979999999999563</v>
      </c>
      <c r="N5569" s="13"/>
      <c r="X5569">
        <f t="shared" si="2669"/>
        <v>1.8600000000005821</v>
      </c>
      <c r="Y5569">
        <f t="shared" si="2670"/>
        <v>0</v>
      </c>
      <c r="Z5569">
        <f t="shared" si="2671"/>
        <v>0</v>
      </c>
      <c r="AA5569" s="22">
        <f t="shared" si="2672"/>
        <v>0</v>
      </c>
      <c r="AB5569" s="22">
        <f t="shared" si="2673"/>
        <v>0</v>
      </c>
      <c r="AC5569" s="22">
        <f t="shared" si="2674"/>
        <v>0</v>
      </c>
      <c r="AD5569" s="22">
        <f t="shared" si="2675"/>
        <v>0</v>
      </c>
    </row>
    <row r="5570" spans="5:30" x14ac:dyDescent="0.25">
      <c r="E5570" s="12">
        <v>43262.666666666664</v>
      </c>
      <c r="F5570" s="10">
        <v>12778.01</v>
      </c>
      <c r="G5570" s="10">
        <v>12789.97</v>
      </c>
      <c r="H5570" s="10">
        <v>12749.4</v>
      </c>
      <c r="I5570" s="10">
        <v>12778.45</v>
      </c>
      <c r="K5570" s="13">
        <f t="shared" si="2667"/>
        <v>0.44000000000050932</v>
      </c>
      <c r="L5570" s="13">
        <f t="shared" si="2676"/>
        <v>29.970000000001164</v>
      </c>
      <c r="M5570" s="13">
        <f t="shared" si="2668"/>
        <v>40.569999999999709</v>
      </c>
      <c r="N5570" s="13"/>
      <c r="X5570">
        <f t="shared" si="2669"/>
        <v>0.44000000000050932</v>
      </c>
      <c r="Y5570">
        <f t="shared" si="2670"/>
        <v>0</v>
      </c>
      <c r="Z5570">
        <f t="shared" si="2671"/>
        <v>0</v>
      </c>
      <c r="AA5570" s="22">
        <f t="shared" si="2672"/>
        <v>0</v>
      </c>
      <c r="AB5570" s="22">
        <f t="shared" si="2673"/>
        <v>0</v>
      </c>
      <c r="AC5570" s="22">
        <f t="shared" si="2674"/>
        <v>0</v>
      </c>
      <c r="AD5570" s="22">
        <f t="shared" si="2675"/>
        <v>0</v>
      </c>
    </row>
    <row r="5571" spans="5:30" x14ac:dyDescent="0.25">
      <c r="E5571" s="11">
        <v>43262.708333333336</v>
      </c>
      <c r="F5571" s="9">
        <v>12778.2</v>
      </c>
      <c r="G5571" s="9">
        <v>12830.53</v>
      </c>
      <c r="H5571" s="9">
        <v>12778.2</v>
      </c>
      <c r="I5571" s="9">
        <v>12821.16</v>
      </c>
      <c r="K5571" s="13">
        <f t="shared" si="2667"/>
        <v>42.959999999999127</v>
      </c>
      <c r="L5571" s="13">
        <f t="shared" si="2676"/>
        <v>72.930000000000291</v>
      </c>
      <c r="M5571" s="13">
        <f t="shared" si="2668"/>
        <v>52.329999999999927</v>
      </c>
      <c r="N5571" s="13"/>
      <c r="X5571">
        <f t="shared" si="2669"/>
        <v>42.959999999999127</v>
      </c>
      <c r="Y5571">
        <f t="shared" si="2670"/>
        <v>0</v>
      </c>
      <c r="Z5571">
        <f t="shared" si="2671"/>
        <v>0</v>
      </c>
      <c r="AA5571" s="22">
        <f t="shared" si="2672"/>
        <v>0</v>
      </c>
      <c r="AB5571" s="22">
        <f t="shared" si="2673"/>
        <v>0</v>
      </c>
      <c r="AC5571" s="22">
        <f t="shared" si="2674"/>
        <v>0</v>
      </c>
      <c r="AD5571" s="22">
        <f t="shared" si="2675"/>
        <v>0</v>
      </c>
    </row>
    <row r="5572" spans="5:30" x14ac:dyDescent="0.25">
      <c r="E5572" s="12">
        <v>43262.75</v>
      </c>
      <c r="F5572" s="10">
        <v>12821.41</v>
      </c>
      <c r="G5572" s="10">
        <v>12883.86</v>
      </c>
      <c r="H5572" s="10">
        <v>12815.69</v>
      </c>
      <c r="I5572" s="10">
        <v>12877.86</v>
      </c>
      <c r="K5572" s="13">
        <f t="shared" si="2667"/>
        <v>56.450000000000728</v>
      </c>
      <c r="L5572" s="13">
        <f>L5571+K5572</f>
        <v>129.38000000000102</v>
      </c>
      <c r="M5572" s="13">
        <f t="shared" si="2668"/>
        <v>68.170000000000073</v>
      </c>
      <c r="N5572" s="13"/>
      <c r="X5572">
        <f t="shared" si="2669"/>
        <v>56.450000000000728</v>
      </c>
      <c r="Y5572">
        <f t="shared" si="2670"/>
        <v>0</v>
      </c>
      <c r="Z5572">
        <f t="shared" si="2671"/>
        <v>0</v>
      </c>
      <c r="AA5572" s="22">
        <f t="shared" si="2672"/>
        <v>0</v>
      </c>
      <c r="AB5572" s="22">
        <f t="shared" si="2673"/>
        <v>0</v>
      </c>
      <c r="AC5572" s="22">
        <f t="shared" si="2674"/>
        <v>0</v>
      </c>
      <c r="AD5572" s="22">
        <f t="shared" si="2675"/>
        <v>0</v>
      </c>
    </row>
    <row r="5573" spans="5:30" x14ac:dyDescent="0.25">
      <c r="E5573" s="11">
        <v>43262.791666666664</v>
      </c>
      <c r="F5573" s="9">
        <v>12878.11</v>
      </c>
      <c r="G5573" s="9">
        <v>12894.6</v>
      </c>
      <c r="H5573" s="9">
        <v>12863.86</v>
      </c>
      <c r="I5573" s="9">
        <v>12884.6</v>
      </c>
      <c r="K5573" s="13">
        <f t="shared" si="2667"/>
        <v>6.4899999999997817</v>
      </c>
      <c r="L5573" s="13">
        <f t="shared" si="2676"/>
        <v>135.8700000000008</v>
      </c>
      <c r="M5573" s="13">
        <f t="shared" si="2668"/>
        <v>30.739999999999782</v>
      </c>
      <c r="N5573" s="13"/>
      <c r="X5573">
        <f t="shared" si="2669"/>
        <v>6.4899999999997817</v>
      </c>
      <c r="Y5573">
        <f t="shared" si="2670"/>
        <v>0</v>
      </c>
      <c r="Z5573">
        <f t="shared" si="2671"/>
        <v>0</v>
      </c>
      <c r="AA5573" s="22">
        <f t="shared" si="2672"/>
        <v>0</v>
      </c>
      <c r="AB5573" s="22">
        <f t="shared" si="2673"/>
        <v>0</v>
      </c>
      <c r="AC5573" s="22">
        <f t="shared" si="2674"/>
        <v>0</v>
      </c>
      <c r="AD5573" s="22">
        <f t="shared" si="2675"/>
        <v>0</v>
      </c>
    </row>
    <row r="5574" spans="5:30" x14ac:dyDescent="0.25">
      <c r="E5574" s="12">
        <v>43262.833333333336</v>
      </c>
      <c r="F5574" s="10">
        <v>12883.85</v>
      </c>
      <c r="G5574" s="10">
        <v>12885.09</v>
      </c>
      <c r="H5574" s="10">
        <v>12873.82</v>
      </c>
      <c r="I5574" s="10">
        <v>12877.82</v>
      </c>
      <c r="K5574" s="13">
        <f t="shared" si="2667"/>
        <v>-6.0300000000006548</v>
      </c>
      <c r="L5574" s="13">
        <f t="shared" si="2676"/>
        <v>129.84000000000015</v>
      </c>
      <c r="M5574" s="13">
        <f t="shared" si="2668"/>
        <v>11.270000000000437</v>
      </c>
      <c r="N5574" s="13"/>
      <c r="X5574">
        <f t="shared" si="2669"/>
        <v>6.0300000000006548</v>
      </c>
      <c r="Y5574">
        <f t="shared" si="2670"/>
        <v>0</v>
      </c>
      <c r="Z5574">
        <f t="shared" si="2671"/>
        <v>0</v>
      </c>
      <c r="AA5574" s="22">
        <f t="shared" si="2672"/>
        <v>0</v>
      </c>
      <c r="AB5574" s="22">
        <f t="shared" si="2673"/>
        <v>0</v>
      </c>
      <c r="AC5574" s="22">
        <f t="shared" si="2674"/>
        <v>0</v>
      </c>
      <c r="AD5574" s="22">
        <f t="shared" si="2675"/>
        <v>0</v>
      </c>
    </row>
    <row r="5575" spans="5:30" x14ac:dyDescent="0.25">
      <c r="E5575" s="11">
        <v>43262.875</v>
      </c>
      <c r="F5575" s="9">
        <v>12877.57</v>
      </c>
      <c r="G5575" s="9">
        <v>12891.06</v>
      </c>
      <c r="H5575" s="9">
        <v>12876.82</v>
      </c>
      <c r="I5575" s="9">
        <v>12890.81</v>
      </c>
      <c r="K5575" s="13">
        <f t="shared" si="2667"/>
        <v>13.239999999999782</v>
      </c>
      <c r="L5575" s="13">
        <f t="shared" si="2676"/>
        <v>143.07999999999993</v>
      </c>
      <c r="M5575" s="13">
        <f t="shared" si="2668"/>
        <v>14.239999999999782</v>
      </c>
      <c r="N5575" s="13"/>
      <c r="X5575">
        <f t="shared" si="2669"/>
        <v>13.239999999999782</v>
      </c>
      <c r="Y5575">
        <f t="shared" si="2670"/>
        <v>0</v>
      </c>
      <c r="Z5575">
        <f t="shared" si="2671"/>
        <v>0</v>
      </c>
      <c r="AA5575" s="22">
        <f t="shared" si="2672"/>
        <v>0</v>
      </c>
      <c r="AB5575" s="22">
        <f t="shared" si="2673"/>
        <v>0</v>
      </c>
      <c r="AC5575" s="22">
        <f t="shared" si="2674"/>
        <v>0</v>
      </c>
      <c r="AD5575" s="22">
        <f t="shared" si="2675"/>
        <v>0</v>
      </c>
    </row>
    <row r="5576" spans="5:30" x14ac:dyDescent="0.25">
      <c r="E5576" s="12">
        <v>43262.916666666664</v>
      </c>
      <c r="F5576" s="10">
        <v>12890.56</v>
      </c>
      <c r="G5576" s="10">
        <v>12895.3</v>
      </c>
      <c r="H5576" s="10">
        <v>12876.04</v>
      </c>
      <c r="I5576" s="10">
        <v>12876.04</v>
      </c>
      <c r="K5576" s="13">
        <f t="shared" si="2667"/>
        <v>-14.519999999998618</v>
      </c>
      <c r="L5576" s="13">
        <f t="shared" si="2676"/>
        <v>128.56000000000131</v>
      </c>
      <c r="M5576" s="13">
        <f t="shared" si="2668"/>
        <v>19.259999999998399</v>
      </c>
      <c r="N5576" s="13"/>
      <c r="X5576">
        <f t="shared" si="2669"/>
        <v>14.519999999998618</v>
      </c>
      <c r="Y5576">
        <f t="shared" si="2670"/>
        <v>0</v>
      </c>
      <c r="Z5576">
        <f t="shared" si="2671"/>
        <v>0</v>
      </c>
      <c r="AA5576" s="22">
        <f t="shared" si="2672"/>
        <v>0</v>
      </c>
      <c r="AB5576" s="22">
        <f t="shared" si="2673"/>
        <v>0</v>
      </c>
      <c r="AC5576" s="22">
        <f t="shared" si="2674"/>
        <v>0</v>
      </c>
      <c r="AD5576" s="22">
        <f t="shared" si="2675"/>
        <v>0</v>
      </c>
    </row>
    <row r="5577" spans="5:30" hidden="1" x14ac:dyDescent="0.25">
      <c r="E5577" s="11">
        <v>43262.958333333336</v>
      </c>
      <c r="F5577" s="9">
        <v>12877.59</v>
      </c>
      <c r="G5577" s="9">
        <v>12879.9</v>
      </c>
      <c r="H5577" s="9">
        <v>12872.38</v>
      </c>
      <c r="I5577" s="9">
        <v>12876.42</v>
      </c>
    </row>
    <row r="5578" spans="5:30" hidden="1" x14ac:dyDescent="0.25">
      <c r="E5578" s="12">
        <v>43263.041666666664</v>
      </c>
      <c r="F5578" s="10">
        <v>12875.84</v>
      </c>
      <c r="G5578" s="10">
        <v>12894.57</v>
      </c>
      <c r="H5578" s="10">
        <v>12870.63</v>
      </c>
      <c r="I5578" s="10">
        <v>12892.26</v>
      </c>
    </row>
    <row r="5579" spans="5:30" hidden="1" x14ac:dyDescent="0.25">
      <c r="E5579" s="11">
        <v>43263.083333333336</v>
      </c>
      <c r="F5579" s="9">
        <v>12892.26</v>
      </c>
      <c r="G5579" s="9">
        <v>12899.53</v>
      </c>
      <c r="H5579" s="9">
        <v>12891.1</v>
      </c>
      <c r="I5579" s="9">
        <v>12893.24</v>
      </c>
    </row>
    <row r="5580" spans="5:30" hidden="1" x14ac:dyDescent="0.25">
      <c r="E5580" s="12">
        <v>43263.125</v>
      </c>
      <c r="F5580" s="10">
        <v>12892.66</v>
      </c>
      <c r="G5580" s="10">
        <v>12893.24</v>
      </c>
      <c r="H5580" s="10">
        <v>12873.43</v>
      </c>
      <c r="I5580" s="10">
        <v>12878.04</v>
      </c>
    </row>
    <row r="5581" spans="5:30" hidden="1" x14ac:dyDescent="0.25">
      <c r="E5581" s="11">
        <v>43263.166666666664</v>
      </c>
      <c r="F5581" s="9">
        <v>12876.89</v>
      </c>
      <c r="G5581" s="9">
        <v>12898.83</v>
      </c>
      <c r="H5581" s="9">
        <v>12867.64</v>
      </c>
      <c r="I5581" s="9">
        <v>12894.2</v>
      </c>
    </row>
    <row r="5582" spans="5:30" hidden="1" x14ac:dyDescent="0.25">
      <c r="E5582" s="12">
        <v>43263.208333333336</v>
      </c>
      <c r="F5582" s="10">
        <v>12895.36</v>
      </c>
      <c r="G5582" s="10">
        <v>12895.36</v>
      </c>
      <c r="H5582" s="10">
        <v>12868.77</v>
      </c>
      <c r="I5582" s="10">
        <v>12891.27</v>
      </c>
    </row>
    <row r="5583" spans="5:30" hidden="1" x14ac:dyDescent="0.25">
      <c r="E5583" s="11">
        <v>43263.25</v>
      </c>
      <c r="F5583" s="9">
        <v>12891.22</v>
      </c>
      <c r="G5583" s="9">
        <v>12894.68</v>
      </c>
      <c r="H5583" s="9">
        <v>12880.8</v>
      </c>
      <c r="I5583" s="9">
        <v>12883.77</v>
      </c>
    </row>
    <row r="5584" spans="5:30" hidden="1" x14ac:dyDescent="0.25">
      <c r="E5584" s="12">
        <v>43263.291666666664</v>
      </c>
      <c r="F5584" s="10">
        <v>12883.77</v>
      </c>
      <c r="G5584" s="10">
        <v>12895.17</v>
      </c>
      <c r="H5584" s="10">
        <v>12882.62</v>
      </c>
      <c r="I5584" s="10">
        <v>12895.16</v>
      </c>
    </row>
    <row r="5585" spans="3:30" x14ac:dyDescent="0.25">
      <c r="C5585">
        <v>1</v>
      </c>
      <c r="E5585" s="11">
        <v>43263.333333333336</v>
      </c>
      <c r="F5585" s="9">
        <v>12894.01</v>
      </c>
      <c r="G5585" s="9">
        <v>12907.45</v>
      </c>
      <c r="H5585" s="9">
        <v>12879.98</v>
      </c>
      <c r="I5585" s="9">
        <v>12897.21</v>
      </c>
      <c r="K5585" s="13">
        <f t="shared" ref="K5585:K5599" si="2677">I5585-F5585</f>
        <v>3.1999999999989086</v>
      </c>
      <c r="L5585" s="13">
        <v>0</v>
      </c>
      <c r="M5585" s="13">
        <f t="shared" ref="M5585:M5599" si="2678">G5585-H5585</f>
        <v>27.470000000001164</v>
      </c>
      <c r="N5585" s="13">
        <f>I5599-F5585</f>
        <v>-46.760000000000218</v>
      </c>
      <c r="O5585" s="18">
        <f>IF(K5585*N5585&gt;0,1,0)</f>
        <v>0</v>
      </c>
      <c r="S5585" s="13">
        <f>MAX(G5585:G5601)</f>
        <v>12955.36</v>
      </c>
      <c r="X5585">
        <f t="shared" ref="X5585:X5599" si="2679">ABS(K5585)</f>
        <v>3.1999999999989086</v>
      </c>
      <c r="Y5585">
        <f t="shared" ref="Y5585:Y5599" si="2680">ABS(N5585)</f>
        <v>46.760000000000218</v>
      </c>
      <c r="Z5585">
        <f t="shared" ref="Z5585:Z5599" si="2681">IF(S5585&lt;1000,ABS(S5585),0)</f>
        <v>0</v>
      </c>
      <c r="AA5585" s="22">
        <f t="shared" ref="AA5585:AA5599" si="2682">ABS(P5585)</f>
        <v>0</v>
      </c>
      <c r="AB5585" s="22">
        <f t="shared" ref="AB5585:AB5599" si="2683">ABS(Q5585)</f>
        <v>0</v>
      </c>
      <c r="AC5585" s="22">
        <f t="shared" ref="AC5585:AC5599" si="2684">IF(O5585=1,ABS(P5586),0)</f>
        <v>0</v>
      </c>
      <c r="AD5585" s="22">
        <f t="shared" ref="AD5585:AD5599" si="2685">IF(O5585=0,ABS(Q5586),0)</f>
        <v>0.42405516164703622</v>
      </c>
    </row>
    <row r="5586" spans="3:30" x14ac:dyDescent="0.25">
      <c r="E5586" s="12">
        <v>43263.375</v>
      </c>
      <c r="F5586" s="10">
        <v>12897.53</v>
      </c>
      <c r="G5586" s="10">
        <v>12942.38</v>
      </c>
      <c r="H5586" s="10">
        <v>12883.88</v>
      </c>
      <c r="I5586" s="10">
        <v>12932.37</v>
      </c>
      <c r="K5586" s="13">
        <f t="shared" si="2677"/>
        <v>34.840000000000146</v>
      </c>
      <c r="L5586" s="13">
        <f t="shared" ref="L5586:L5599" si="2686">L5585+K5586</f>
        <v>34.840000000000146</v>
      </c>
      <c r="M5586" s="13">
        <f t="shared" si="2678"/>
        <v>58.5</v>
      </c>
      <c r="N5586" s="13"/>
      <c r="P5586">
        <f>_xlfn.IFS(K5585&lt;0,MIN(L5585:L5599),K5585&gt;0,MAX(L5585:L5599))/S5564</f>
        <v>0.22663110648539805</v>
      </c>
      <c r="Q5586">
        <f>_xlfn.IFS(K5585&lt;0,MAX(L5585:L5599),K5585&gt;0,MIN(L5585:L5599))/S5564</f>
        <v>-0.42405516164703622</v>
      </c>
      <c r="S5586" s="13">
        <f>MIN(H5585:H5601)</f>
        <v>12813.28</v>
      </c>
      <c r="X5586">
        <f t="shared" si="2679"/>
        <v>34.840000000000146</v>
      </c>
      <c r="Y5586">
        <f t="shared" si="2680"/>
        <v>0</v>
      </c>
      <c r="Z5586">
        <f t="shared" si="2681"/>
        <v>0</v>
      </c>
      <c r="AA5586" s="22">
        <f t="shared" si="2682"/>
        <v>0.22663110648539805</v>
      </c>
      <c r="AB5586" s="22">
        <f t="shared" si="2683"/>
        <v>0.42405516164703622</v>
      </c>
      <c r="AC5586" s="22">
        <f t="shared" si="2684"/>
        <v>0</v>
      </c>
      <c r="AD5586" s="22">
        <f t="shared" si="2685"/>
        <v>0</v>
      </c>
    </row>
    <row r="5587" spans="3:30" x14ac:dyDescent="0.25">
      <c r="E5587" s="11">
        <v>43263.416666666664</v>
      </c>
      <c r="F5587" s="9">
        <v>12927.9</v>
      </c>
      <c r="G5587" s="9">
        <v>12955.36</v>
      </c>
      <c r="H5587" s="9">
        <v>12857.49</v>
      </c>
      <c r="I5587" s="9">
        <v>12866.5</v>
      </c>
      <c r="K5587" s="13">
        <f t="shared" si="2677"/>
        <v>-61.399999999999636</v>
      </c>
      <c r="L5587" s="13">
        <f t="shared" si="2686"/>
        <v>-26.559999999999491</v>
      </c>
      <c r="M5587" s="13">
        <f t="shared" si="2678"/>
        <v>97.8700000000008</v>
      </c>
      <c r="N5587" s="13"/>
      <c r="S5587" s="13">
        <f>S5585-S5586</f>
        <v>142.07999999999993</v>
      </c>
      <c r="X5587">
        <f t="shared" si="2679"/>
        <v>61.399999999999636</v>
      </c>
      <c r="Y5587">
        <f t="shared" si="2680"/>
        <v>0</v>
      </c>
      <c r="Z5587">
        <f t="shared" si="2681"/>
        <v>142.07999999999993</v>
      </c>
      <c r="AA5587" s="22">
        <f t="shared" si="2682"/>
        <v>0</v>
      </c>
      <c r="AB5587" s="22">
        <f t="shared" si="2683"/>
        <v>0</v>
      </c>
      <c r="AC5587" s="22">
        <f t="shared" si="2684"/>
        <v>0</v>
      </c>
      <c r="AD5587" s="22">
        <f t="shared" si="2685"/>
        <v>0</v>
      </c>
    </row>
    <row r="5588" spans="3:30" x14ac:dyDescent="0.25">
      <c r="E5588" s="12">
        <v>43263.458333333336</v>
      </c>
      <c r="F5588" s="10">
        <v>12866</v>
      </c>
      <c r="G5588" s="10">
        <v>12879.47</v>
      </c>
      <c r="H5588" s="10">
        <v>12837.1</v>
      </c>
      <c r="I5588" s="10">
        <v>12863.98</v>
      </c>
      <c r="K5588" s="13">
        <f t="shared" si="2677"/>
        <v>-2.0200000000004366</v>
      </c>
      <c r="L5588" s="13">
        <f t="shared" si="2686"/>
        <v>-28.579999999999927</v>
      </c>
      <c r="M5588" s="13">
        <f t="shared" si="2678"/>
        <v>42.369999999998981</v>
      </c>
      <c r="N5588" s="13"/>
      <c r="X5588">
        <f t="shared" si="2679"/>
        <v>2.0200000000004366</v>
      </c>
      <c r="Y5588">
        <f t="shared" si="2680"/>
        <v>0</v>
      </c>
      <c r="Z5588">
        <f t="shared" si="2681"/>
        <v>0</v>
      </c>
      <c r="AA5588" s="22">
        <f t="shared" si="2682"/>
        <v>0</v>
      </c>
      <c r="AB5588" s="22">
        <f t="shared" si="2683"/>
        <v>0</v>
      </c>
      <c r="AC5588" s="22">
        <f t="shared" si="2684"/>
        <v>0</v>
      </c>
      <c r="AD5588" s="22">
        <f t="shared" si="2685"/>
        <v>0</v>
      </c>
    </row>
    <row r="5589" spans="3:30" x14ac:dyDescent="0.25">
      <c r="E5589" s="11">
        <v>43263.5</v>
      </c>
      <c r="F5589" s="9">
        <v>12864.23</v>
      </c>
      <c r="G5589" s="9">
        <v>12866.01</v>
      </c>
      <c r="H5589" s="9">
        <v>12823.93</v>
      </c>
      <c r="I5589" s="9">
        <v>12832.03</v>
      </c>
      <c r="K5589" s="13">
        <f t="shared" si="2677"/>
        <v>-32.199999999998909</v>
      </c>
      <c r="L5589" s="13">
        <f t="shared" si="2686"/>
        <v>-60.779999999998836</v>
      </c>
      <c r="M5589" s="13">
        <f t="shared" si="2678"/>
        <v>42.079999999999927</v>
      </c>
      <c r="N5589" s="13"/>
      <c r="X5589">
        <f t="shared" si="2679"/>
        <v>32.199999999998909</v>
      </c>
      <c r="Y5589">
        <f t="shared" si="2680"/>
        <v>0</v>
      </c>
      <c r="Z5589">
        <f t="shared" si="2681"/>
        <v>0</v>
      </c>
      <c r="AA5589" s="22">
        <f t="shared" si="2682"/>
        <v>0</v>
      </c>
      <c r="AB5589" s="22">
        <f t="shared" si="2683"/>
        <v>0</v>
      </c>
      <c r="AC5589" s="22">
        <f t="shared" si="2684"/>
        <v>0</v>
      </c>
      <c r="AD5589" s="22">
        <f t="shared" si="2685"/>
        <v>0</v>
      </c>
    </row>
    <row r="5590" spans="3:30" x14ac:dyDescent="0.25">
      <c r="E5590" s="12">
        <v>43263.541666666664</v>
      </c>
      <c r="F5590" s="10">
        <v>12831.53</v>
      </c>
      <c r="G5590" s="10">
        <v>12854.7</v>
      </c>
      <c r="H5590" s="10">
        <v>12813.28</v>
      </c>
      <c r="I5590" s="10">
        <v>12845.27</v>
      </c>
      <c r="K5590" s="13">
        <f t="shared" si="2677"/>
        <v>13.739999999999782</v>
      </c>
      <c r="L5590" s="13">
        <f t="shared" si="2686"/>
        <v>-47.039999999999054</v>
      </c>
      <c r="M5590" s="13">
        <f t="shared" si="2678"/>
        <v>41.420000000000073</v>
      </c>
      <c r="N5590" s="13"/>
      <c r="X5590">
        <f t="shared" si="2679"/>
        <v>13.739999999999782</v>
      </c>
      <c r="Y5590">
        <f t="shared" si="2680"/>
        <v>0</v>
      </c>
      <c r="Z5590">
        <f t="shared" si="2681"/>
        <v>0</v>
      </c>
      <c r="AA5590" s="22">
        <f t="shared" si="2682"/>
        <v>0</v>
      </c>
      <c r="AB5590" s="22">
        <f t="shared" si="2683"/>
        <v>0</v>
      </c>
      <c r="AC5590" s="22">
        <f t="shared" si="2684"/>
        <v>0</v>
      </c>
      <c r="AD5590" s="22">
        <f t="shared" si="2685"/>
        <v>0</v>
      </c>
    </row>
    <row r="5591" spans="3:30" x14ac:dyDescent="0.25">
      <c r="E5591" s="11">
        <v>43263.583333333336</v>
      </c>
      <c r="F5591" s="9">
        <v>12845.52</v>
      </c>
      <c r="G5591" s="9">
        <v>12851.72</v>
      </c>
      <c r="H5591" s="9">
        <v>12828.43</v>
      </c>
      <c r="I5591" s="9">
        <v>12846.72</v>
      </c>
      <c r="K5591" s="13">
        <f t="shared" si="2677"/>
        <v>1.1999999999989086</v>
      </c>
      <c r="L5591" s="13">
        <f t="shared" si="2686"/>
        <v>-45.840000000000146</v>
      </c>
      <c r="M5591" s="13">
        <f t="shared" si="2678"/>
        <v>23.289999999999054</v>
      </c>
      <c r="N5591" s="13"/>
      <c r="X5591">
        <f t="shared" si="2679"/>
        <v>1.1999999999989086</v>
      </c>
      <c r="Y5591">
        <f t="shared" si="2680"/>
        <v>0</v>
      </c>
      <c r="Z5591">
        <f t="shared" si="2681"/>
        <v>0</v>
      </c>
      <c r="AA5591" s="22">
        <f t="shared" si="2682"/>
        <v>0</v>
      </c>
      <c r="AB5591" s="22">
        <f t="shared" si="2683"/>
        <v>0</v>
      </c>
      <c r="AC5591" s="22">
        <f t="shared" si="2684"/>
        <v>0</v>
      </c>
      <c r="AD5591" s="22">
        <f t="shared" si="2685"/>
        <v>0</v>
      </c>
    </row>
    <row r="5592" spans="3:30" x14ac:dyDescent="0.25">
      <c r="E5592" s="12">
        <v>43263.625</v>
      </c>
      <c r="F5592" s="10">
        <v>12846.97</v>
      </c>
      <c r="G5592" s="10">
        <v>12857.56</v>
      </c>
      <c r="H5592" s="10">
        <v>12814.78</v>
      </c>
      <c r="I5592" s="10">
        <v>12856.79</v>
      </c>
      <c r="K5592" s="13">
        <f t="shared" si="2677"/>
        <v>9.820000000001528</v>
      </c>
      <c r="L5592" s="13">
        <f t="shared" si="2686"/>
        <v>-36.019999999998618</v>
      </c>
      <c r="M5592" s="13">
        <f t="shared" si="2678"/>
        <v>42.779999999998836</v>
      </c>
      <c r="N5592" s="13"/>
      <c r="X5592">
        <f t="shared" si="2679"/>
        <v>9.820000000001528</v>
      </c>
      <c r="Y5592">
        <f t="shared" si="2680"/>
        <v>0</v>
      </c>
      <c r="Z5592">
        <f t="shared" si="2681"/>
        <v>0</v>
      </c>
      <c r="AA5592" s="22">
        <f t="shared" si="2682"/>
        <v>0</v>
      </c>
      <c r="AB5592" s="22">
        <f t="shared" si="2683"/>
        <v>0</v>
      </c>
      <c r="AC5592" s="22">
        <f t="shared" si="2684"/>
        <v>0</v>
      </c>
      <c r="AD5592" s="22">
        <f t="shared" si="2685"/>
        <v>0</v>
      </c>
    </row>
    <row r="5593" spans="3:30" x14ac:dyDescent="0.25">
      <c r="E5593" s="11">
        <v>43263.666666666664</v>
      </c>
      <c r="F5593" s="9">
        <v>12856.53</v>
      </c>
      <c r="G5593" s="9">
        <v>12878.68</v>
      </c>
      <c r="H5593" s="9">
        <v>12837.69</v>
      </c>
      <c r="I5593" s="9">
        <v>12841.94</v>
      </c>
      <c r="K5593" s="13">
        <f t="shared" si="2677"/>
        <v>-14.590000000000146</v>
      </c>
      <c r="L5593" s="13">
        <f t="shared" si="2686"/>
        <v>-50.609999999998763</v>
      </c>
      <c r="M5593" s="13">
        <f t="shared" si="2678"/>
        <v>40.989999999999782</v>
      </c>
      <c r="N5593" s="13"/>
      <c r="X5593">
        <f t="shared" si="2679"/>
        <v>14.590000000000146</v>
      </c>
      <c r="Y5593">
        <f t="shared" si="2680"/>
        <v>0</v>
      </c>
      <c r="Z5593">
        <f t="shared" si="2681"/>
        <v>0</v>
      </c>
      <c r="AA5593" s="22">
        <f t="shared" si="2682"/>
        <v>0</v>
      </c>
      <c r="AB5593" s="22">
        <f t="shared" si="2683"/>
        <v>0</v>
      </c>
      <c r="AC5593" s="22">
        <f t="shared" si="2684"/>
        <v>0</v>
      </c>
      <c r="AD5593" s="22">
        <f t="shared" si="2685"/>
        <v>0</v>
      </c>
    </row>
    <row r="5594" spans="3:30" x14ac:dyDescent="0.25">
      <c r="E5594" s="12">
        <v>43263.708333333336</v>
      </c>
      <c r="F5594" s="10">
        <v>12840.94</v>
      </c>
      <c r="G5594" s="10">
        <v>12866.58</v>
      </c>
      <c r="H5594" s="10">
        <v>12822.87</v>
      </c>
      <c r="I5594" s="10">
        <v>12851.96</v>
      </c>
      <c r="K5594" s="13">
        <f t="shared" si="2677"/>
        <v>11.019999999998618</v>
      </c>
      <c r="L5594" s="13">
        <f t="shared" si="2686"/>
        <v>-39.590000000000146</v>
      </c>
      <c r="M5594" s="13">
        <f t="shared" si="2678"/>
        <v>43.709999999999127</v>
      </c>
      <c r="N5594" s="13"/>
      <c r="X5594">
        <f t="shared" si="2679"/>
        <v>11.019999999998618</v>
      </c>
      <c r="Y5594">
        <f t="shared" si="2680"/>
        <v>0</v>
      </c>
      <c r="Z5594">
        <f t="shared" si="2681"/>
        <v>0</v>
      </c>
      <c r="AA5594" s="22">
        <f t="shared" si="2682"/>
        <v>0</v>
      </c>
      <c r="AB5594" s="22">
        <f t="shared" si="2683"/>
        <v>0</v>
      </c>
      <c r="AC5594" s="22">
        <f t="shared" si="2684"/>
        <v>0</v>
      </c>
      <c r="AD5594" s="22">
        <f t="shared" si="2685"/>
        <v>0</v>
      </c>
    </row>
    <row r="5595" spans="3:30" x14ac:dyDescent="0.25">
      <c r="E5595" s="11">
        <v>43263.75</v>
      </c>
      <c r="F5595" s="9">
        <v>12852.96</v>
      </c>
      <c r="G5595" s="9">
        <v>12865.89</v>
      </c>
      <c r="H5595" s="9">
        <v>12828.18</v>
      </c>
      <c r="I5595" s="9">
        <v>12861.9</v>
      </c>
      <c r="K5595" s="13">
        <f t="shared" si="2677"/>
        <v>8.9400000000005093</v>
      </c>
      <c r="L5595" s="13">
        <f t="shared" si="2686"/>
        <v>-30.649999999999636</v>
      </c>
      <c r="M5595" s="13">
        <f t="shared" si="2678"/>
        <v>37.709999999999127</v>
      </c>
      <c r="N5595" s="13"/>
      <c r="X5595">
        <f t="shared" si="2679"/>
        <v>8.9400000000005093</v>
      </c>
      <c r="Y5595">
        <f t="shared" si="2680"/>
        <v>0</v>
      </c>
      <c r="Z5595">
        <f t="shared" si="2681"/>
        <v>0</v>
      </c>
      <c r="AA5595" s="22">
        <f t="shared" si="2682"/>
        <v>0</v>
      </c>
      <c r="AB5595" s="22">
        <f t="shared" si="2683"/>
        <v>0</v>
      </c>
      <c r="AC5595" s="22">
        <f t="shared" si="2684"/>
        <v>0</v>
      </c>
      <c r="AD5595" s="22">
        <f t="shared" si="2685"/>
        <v>0</v>
      </c>
    </row>
    <row r="5596" spans="3:30" x14ac:dyDescent="0.25">
      <c r="E5596" s="12">
        <v>43263.791666666664</v>
      </c>
      <c r="F5596" s="10">
        <v>12862.15</v>
      </c>
      <c r="G5596" s="10">
        <v>12865.14</v>
      </c>
      <c r="H5596" s="10">
        <v>12851.15</v>
      </c>
      <c r="I5596" s="10">
        <v>12858.15</v>
      </c>
      <c r="K5596" s="13">
        <f t="shared" si="2677"/>
        <v>-4</v>
      </c>
      <c r="L5596" s="13">
        <f t="shared" si="2686"/>
        <v>-34.649999999999636</v>
      </c>
      <c r="M5596" s="13">
        <f t="shared" si="2678"/>
        <v>13.989999999999782</v>
      </c>
      <c r="N5596" s="13"/>
      <c r="X5596">
        <f t="shared" si="2679"/>
        <v>4</v>
      </c>
      <c r="Y5596">
        <f t="shared" si="2680"/>
        <v>0</v>
      </c>
      <c r="Z5596">
        <f t="shared" si="2681"/>
        <v>0</v>
      </c>
      <c r="AA5596" s="22">
        <f t="shared" si="2682"/>
        <v>0</v>
      </c>
      <c r="AB5596" s="22">
        <f t="shared" si="2683"/>
        <v>0</v>
      </c>
      <c r="AC5596" s="22">
        <f t="shared" si="2684"/>
        <v>0</v>
      </c>
      <c r="AD5596" s="22">
        <f t="shared" si="2685"/>
        <v>0</v>
      </c>
    </row>
    <row r="5597" spans="3:30" x14ac:dyDescent="0.25">
      <c r="E5597" s="11">
        <v>43263.833333333336</v>
      </c>
      <c r="F5597" s="9">
        <v>12857.9</v>
      </c>
      <c r="G5597" s="9">
        <v>12861.89</v>
      </c>
      <c r="H5597" s="9">
        <v>12848.38</v>
      </c>
      <c r="I5597" s="9">
        <v>12854.88</v>
      </c>
      <c r="K5597" s="13">
        <f t="shared" si="2677"/>
        <v>-3.0200000000004366</v>
      </c>
      <c r="L5597" s="13">
        <f t="shared" si="2686"/>
        <v>-37.670000000000073</v>
      </c>
      <c r="M5597" s="13">
        <f t="shared" si="2678"/>
        <v>13.510000000000218</v>
      </c>
      <c r="N5597" s="13"/>
      <c r="X5597">
        <f t="shared" si="2679"/>
        <v>3.0200000000004366</v>
      </c>
      <c r="Y5597">
        <f t="shared" si="2680"/>
        <v>0</v>
      </c>
      <c r="Z5597">
        <f t="shared" si="2681"/>
        <v>0</v>
      </c>
      <c r="AA5597" s="22">
        <f t="shared" si="2682"/>
        <v>0</v>
      </c>
      <c r="AB5597" s="22">
        <f t="shared" si="2683"/>
        <v>0</v>
      </c>
      <c r="AC5597" s="22">
        <f t="shared" si="2684"/>
        <v>0</v>
      </c>
      <c r="AD5597" s="22">
        <f t="shared" si="2685"/>
        <v>0</v>
      </c>
    </row>
    <row r="5598" spans="3:30" x14ac:dyDescent="0.25">
      <c r="E5598" s="12">
        <v>43263.875</v>
      </c>
      <c r="F5598" s="10">
        <v>12854.63</v>
      </c>
      <c r="G5598" s="10">
        <v>12855.38</v>
      </c>
      <c r="H5598" s="10">
        <v>12825.61</v>
      </c>
      <c r="I5598" s="10">
        <v>12827.11</v>
      </c>
      <c r="K5598" s="13">
        <f t="shared" si="2677"/>
        <v>-27.519999999998618</v>
      </c>
      <c r="L5598" s="13">
        <f t="shared" si="2686"/>
        <v>-65.18999999999869</v>
      </c>
      <c r="M5598" s="13">
        <f t="shared" si="2678"/>
        <v>29.769999999998618</v>
      </c>
      <c r="N5598" s="13"/>
      <c r="X5598">
        <f t="shared" si="2679"/>
        <v>27.519999999998618</v>
      </c>
      <c r="Y5598">
        <f t="shared" si="2680"/>
        <v>0</v>
      </c>
      <c r="Z5598">
        <f t="shared" si="2681"/>
        <v>0</v>
      </c>
      <c r="AA5598" s="22">
        <f t="shared" si="2682"/>
        <v>0</v>
      </c>
      <c r="AB5598" s="22">
        <f t="shared" si="2683"/>
        <v>0</v>
      </c>
      <c r="AC5598" s="22">
        <f t="shared" si="2684"/>
        <v>0</v>
      </c>
      <c r="AD5598" s="22">
        <f t="shared" si="2685"/>
        <v>0</v>
      </c>
    </row>
    <row r="5599" spans="3:30" x14ac:dyDescent="0.25">
      <c r="E5599" s="11">
        <v>43263.916666666664</v>
      </c>
      <c r="F5599" s="9">
        <v>12827.61</v>
      </c>
      <c r="G5599" s="9">
        <v>12852.85</v>
      </c>
      <c r="H5599" s="9">
        <v>12826.61</v>
      </c>
      <c r="I5599" s="9">
        <v>12847.25</v>
      </c>
      <c r="K5599" s="13">
        <f t="shared" si="2677"/>
        <v>19.639999999999418</v>
      </c>
      <c r="L5599" s="13">
        <f t="shared" si="2686"/>
        <v>-45.549999999999272</v>
      </c>
      <c r="M5599" s="13">
        <f t="shared" si="2678"/>
        <v>26.239999999999782</v>
      </c>
      <c r="N5599" s="13"/>
      <c r="X5599">
        <f t="shared" si="2679"/>
        <v>19.639999999999418</v>
      </c>
      <c r="Y5599">
        <f t="shared" si="2680"/>
        <v>0</v>
      </c>
      <c r="Z5599">
        <f t="shared" si="2681"/>
        <v>0</v>
      </c>
      <c r="AA5599" s="22">
        <f t="shared" si="2682"/>
        <v>0</v>
      </c>
      <c r="AB5599" s="22">
        <f t="shared" si="2683"/>
        <v>0</v>
      </c>
      <c r="AC5599" s="22">
        <f t="shared" si="2684"/>
        <v>0</v>
      </c>
      <c r="AD5599" s="22">
        <f t="shared" si="2685"/>
        <v>0</v>
      </c>
    </row>
    <row r="5600" spans="3:30" hidden="1" x14ac:dyDescent="0.25">
      <c r="E5600" s="12">
        <v>43263.958333333336</v>
      </c>
      <c r="F5600" s="10">
        <v>12831.83</v>
      </c>
      <c r="G5600" s="10">
        <v>12858.64</v>
      </c>
      <c r="H5600" s="10">
        <v>12831.83</v>
      </c>
      <c r="I5600" s="10">
        <v>12858.64</v>
      </c>
    </row>
    <row r="5601" spans="3:30" hidden="1" x14ac:dyDescent="0.25">
      <c r="E5601" s="11">
        <v>43264.041666666664</v>
      </c>
      <c r="F5601" s="9">
        <v>12855.19</v>
      </c>
      <c r="G5601" s="9">
        <v>12857.47</v>
      </c>
      <c r="H5601" s="9">
        <v>12844.81</v>
      </c>
      <c r="I5601" s="9">
        <v>12855.16</v>
      </c>
    </row>
    <row r="5602" spans="3:30" hidden="1" x14ac:dyDescent="0.25">
      <c r="E5602" s="12">
        <v>43264.083333333336</v>
      </c>
      <c r="F5602" s="10">
        <v>12855.16</v>
      </c>
      <c r="G5602" s="10">
        <v>12859.4</v>
      </c>
      <c r="H5602" s="10">
        <v>12852.49</v>
      </c>
      <c r="I5602" s="10">
        <v>12853.64</v>
      </c>
    </row>
    <row r="5603" spans="3:30" hidden="1" x14ac:dyDescent="0.25">
      <c r="E5603" s="11">
        <v>43264.125</v>
      </c>
      <c r="F5603" s="9">
        <v>12854.79</v>
      </c>
      <c r="G5603" s="9">
        <v>12862.99</v>
      </c>
      <c r="H5603" s="9">
        <v>12853.64</v>
      </c>
      <c r="I5603" s="9">
        <v>12857.23</v>
      </c>
    </row>
    <row r="5604" spans="3:30" hidden="1" x14ac:dyDescent="0.25">
      <c r="E5604" s="12">
        <v>43264.166666666664</v>
      </c>
      <c r="F5604" s="10">
        <v>12857.23</v>
      </c>
      <c r="G5604" s="10">
        <v>12867.57</v>
      </c>
      <c r="H5604" s="10">
        <v>12854.05</v>
      </c>
      <c r="I5604" s="10">
        <v>12854.05</v>
      </c>
    </row>
    <row r="5605" spans="3:30" hidden="1" x14ac:dyDescent="0.25">
      <c r="E5605" s="11">
        <v>43264.208333333336</v>
      </c>
      <c r="F5605" s="9">
        <v>12855.2</v>
      </c>
      <c r="G5605" s="9">
        <v>12855.2</v>
      </c>
      <c r="H5605" s="9">
        <v>12845.3</v>
      </c>
      <c r="I5605" s="9">
        <v>12854.49</v>
      </c>
    </row>
    <row r="5606" spans="3:30" hidden="1" x14ac:dyDescent="0.25">
      <c r="E5606" s="12">
        <v>43264.25</v>
      </c>
      <c r="F5606" s="10">
        <v>12853.34</v>
      </c>
      <c r="G5606" s="10">
        <v>12854.49</v>
      </c>
      <c r="H5606" s="10">
        <v>12851.03</v>
      </c>
      <c r="I5606" s="10">
        <v>12852.17</v>
      </c>
    </row>
    <row r="5607" spans="3:30" hidden="1" x14ac:dyDescent="0.25">
      <c r="E5607" s="11">
        <v>43264.291666666664</v>
      </c>
      <c r="F5607" s="9">
        <v>12852.17</v>
      </c>
      <c r="G5607" s="9">
        <v>12853.32</v>
      </c>
      <c r="H5607" s="9">
        <v>12848.52</v>
      </c>
      <c r="I5607" s="9">
        <v>12850.81</v>
      </c>
    </row>
    <row r="5608" spans="3:30" x14ac:dyDescent="0.25">
      <c r="C5608">
        <v>1</v>
      </c>
      <c r="E5608" s="12">
        <v>43264.333333333336</v>
      </c>
      <c r="F5608" s="10">
        <v>12851.96</v>
      </c>
      <c r="G5608" s="10">
        <v>12861.29</v>
      </c>
      <c r="H5608" s="10">
        <v>12850.81</v>
      </c>
      <c r="I5608" s="10">
        <v>12861.29</v>
      </c>
      <c r="K5608" s="13">
        <f t="shared" ref="K5608:K5622" si="2687">I5608-F5608</f>
        <v>9.3300000000017462</v>
      </c>
      <c r="L5608" s="13">
        <v>0</v>
      </c>
      <c r="M5608" s="13">
        <f t="shared" ref="M5608:M5622" si="2688">G5608-H5608</f>
        <v>10.480000000001382</v>
      </c>
      <c r="N5608" s="13">
        <f>I5622-F5608</f>
        <v>12.360000000000582</v>
      </c>
      <c r="O5608" s="18">
        <f>IF(K5608*N5608&gt;0,1,0)</f>
        <v>1</v>
      </c>
      <c r="S5608" s="13">
        <f>MAX(G5608:G5624)</f>
        <v>12907.71</v>
      </c>
      <c r="X5608">
        <f t="shared" ref="X5608:X5622" si="2689">ABS(K5608)</f>
        <v>9.3300000000017462</v>
      </c>
      <c r="Y5608">
        <f t="shared" ref="Y5608:Y5622" si="2690">ABS(N5608)</f>
        <v>12.360000000000582</v>
      </c>
      <c r="Z5608">
        <f t="shared" ref="Z5608:Z5622" si="2691">IF(S5608&lt;1000,ABS(S5608),0)</f>
        <v>0</v>
      </c>
      <c r="AA5608" s="22">
        <f t="shared" ref="AA5608:AA5622" si="2692">ABS(P5608)</f>
        <v>0</v>
      </c>
      <c r="AB5608" s="22">
        <f t="shared" ref="AB5608:AB5622" si="2693">ABS(Q5608)</f>
        <v>0</v>
      </c>
      <c r="AC5608" s="22">
        <f t="shared" ref="AC5608:AC5622" si="2694">IF(O5608=1,ABS(P5609),0)</f>
        <v>0.21952421171171541</v>
      </c>
      <c r="AD5608" s="22">
        <f t="shared" ref="AD5608:AD5622" si="2695">IF(O5608=0,ABS(Q5609),0)</f>
        <v>0</v>
      </c>
    </row>
    <row r="5609" spans="3:30" x14ac:dyDescent="0.25">
      <c r="E5609" s="11">
        <v>43264.375</v>
      </c>
      <c r="F5609" s="9">
        <v>12862.58</v>
      </c>
      <c r="G5609" s="9">
        <v>12873.69</v>
      </c>
      <c r="H5609" s="9">
        <v>12849.17</v>
      </c>
      <c r="I5609" s="9">
        <v>12859.2</v>
      </c>
      <c r="K5609" s="13">
        <f t="shared" si="2687"/>
        <v>-3.3799999999991996</v>
      </c>
      <c r="L5609" s="13">
        <f t="shared" ref="L5609:L5622" si="2696">L5608+K5609</f>
        <v>-3.3799999999991996</v>
      </c>
      <c r="M5609" s="13">
        <f t="shared" si="2688"/>
        <v>24.520000000000437</v>
      </c>
      <c r="N5609" s="13"/>
      <c r="P5609">
        <f>_xlfn.IFS(K5608&lt;0,MIN(L5608:L5622),K5608&gt;0,MAX(L5608:L5622))/S5587</f>
        <v>0.21952421171171541</v>
      </c>
      <c r="Q5609">
        <f>_xlfn.IFS(K5608&lt;0,MAX(L5608:L5622),K5608&gt;0,MIN(L5608:L5622))/S5587</f>
        <v>-0.30912162162162227</v>
      </c>
      <c r="S5609" s="13">
        <f>MIN(H5608:H5624)</f>
        <v>12777.35</v>
      </c>
      <c r="X5609">
        <f t="shared" si="2689"/>
        <v>3.3799999999991996</v>
      </c>
      <c r="Y5609">
        <f t="shared" si="2690"/>
        <v>0</v>
      </c>
      <c r="Z5609">
        <f t="shared" si="2691"/>
        <v>0</v>
      </c>
      <c r="AA5609" s="22">
        <f t="shared" si="2692"/>
        <v>0.21952421171171541</v>
      </c>
      <c r="AB5609" s="22">
        <f t="shared" si="2693"/>
        <v>0.30912162162162227</v>
      </c>
      <c r="AC5609" s="22">
        <f t="shared" si="2694"/>
        <v>0</v>
      </c>
      <c r="AD5609" s="22">
        <f t="shared" si="2695"/>
        <v>0</v>
      </c>
    </row>
    <row r="5610" spans="3:30" x14ac:dyDescent="0.25">
      <c r="E5610" s="12">
        <v>43264.416666666664</v>
      </c>
      <c r="F5610" s="10">
        <v>12858.95</v>
      </c>
      <c r="G5610" s="10">
        <v>12865.95</v>
      </c>
      <c r="H5610" s="10">
        <v>12777.35</v>
      </c>
      <c r="I5610" s="10">
        <v>12818.41</v>
      </c>
      <c r="K5610" s="13">
        <f t="shared" si="2687"/>
        <v>-40.540000000000873</v>
      </c>
      <c r="L5610" s="13">
        <f t="shared" si="2696"/>
        <v>-43.920000000000073</v>
      </c>
      <c r="M5610" s="13">
        <f t="shared" si="2688"/>
        <v>88.600000000000364</v>
      </c>
      <c r="N5610" s="13"/>
      <c r="S5610" s="13">
        <f>S5608-S5609</f>
        <v>130.35999999999876</v>
      </c>
      <c r="X5610">
        <f t="shared" si="2689"/>
        <v>40.540000000000873</v>
      </c>
      <c r="Y5610">
        <f t="shared" si="2690"/>
        <v>0</v>
      </c>
      <c r="Z5610">
        <f t="shared" si="2691"/>
        <v>130.35999999999876</v>
      </c>
      <c r="AA5610" s="22">
        <f t="shared" si="2692"/>
        <v>0</v>
      </c>
      <c r="AB5610" s="22">
        <f t="shared" si="2693"/>
        <v>0</v>
      </c>
      <c r="AC5610" s="22">
        <f t="shared" si="2694"/>
        <v>0</v>
      </c>
      <c r="AD5610" s="22">
        <f t="shared" si="2695"/>
        <v>0</v>
      </c>
    </row>
    <row r="5611" spans="3:30" x14ac:dyDescent="0.25">
      <c r="E5611" s="11">
        <v>43264.458333333336</v>
      </c>
      <c r="F5611" s="9">
        <v>12819.91</v>
      </c>
      <c r="G5611" s="9">
        <v>12869.18</v>
      </c>
      <c r="H5611" s="9">
        <v>12808.25</v>
      </c>
      <c r="I5611" s="9">
        <v>12861.45</v>
      </c>
      <c r="K5611" s="13">
        <f t="shared" si="2687"/>
        <v>41.540000000000873</v>
      </c>
      <c r="L5611" s="13">
        <f t="shared" si="2696"/>
        <v>-2.3799999999991996</v>
      </c>
      <c r="M5611" s="13">
        <f t="shared" si="2688"/>
        <v>60.930000000000291</v>
      </c>
      <c r="N5611" s="13"/>
      <c r="X5611">
        <f t="shared" si="2689"/>
        <v>41.540000000000873</v>
      </c>
      <c r="Y5611">
        <f t="shared" si="2690"/>
        <v>0</v>
      </c>
      <c r="Z5611">
        <f t="shared" si="2691"/>
        <v>0</v>
      </c>
      <c r="AA5611" s="22">
        <f t="shared" si="2692"/>
        <v>0</v>
      </c>
      <c r="AB5611" s="22">
        <f t="shared" si="2693"/>
        <v>0</v>
      </c>
      <c r="AC5611" s="22">
        <f t="shared" si="2694"/>
        <v>0</v>
      </c>
      <c r="AD5611" s="22">
        <f t="shared" si="2695"/>
        <v>0</v>
      </c>
    </row>
    <row r="5612" spans="3:30" x14ac:dyDescent="0.25">
      <c r="E5612" s="12">
        <v>43264.5</v>
      </c>
      <c r="F5612" s="10">
        <v>12862.95</v>
      </c>
      <c r="G5612" s="10">
        <v>12879.8</v>
      </c>
      <c r="H5612" s="10">
        <v>12852.4</v>
      </c>
      <c r="I5612" s="10">
        <v>12868.07</v>
      </c>
      <c r="K5612" s="13">
        <f t="shared" si="2687"/>
        <v>5.1199999999989814</v>
      </c>
      <c r="L5612" s="13">
        <f t="shared" si="2696"/>
        <v>2.7399999999997817</v>
      </c>
      <c r="M5612" s="13">
        <f t="shared" si="2688"/>
        <v>27.399999999999636</v>
      </c>
      <c r="N5612" s="13"/>
      <c r="X5612">
        <f t="shared" si="2689"/>
        <v>5.1199999999989814</v>
      </c>
      <c r="Y5612">
        <f t="shared" si="2690"/>
        <v>0</v>
      </c>
      <c r="Z5612">
        <f t="shared" si="2691"/>
        <v>0</v>
      </c>
      <c r="AA5612" s="22">
        <f t="shared" si="2692"/>
        <v>0</v>
      </c>
      <c r="AB5612" s="22">
        <f t="shared" si="2693"/>
        <v>0</v>
      </c>
      <c r="AC5612" s="22">
        <f t="shared" si="2694"/>
        <v>0</v>
      </c>
      <c r="AD5612" s="22">
        <f t="shared" si="2695"/>
        <v>0</v>
      </c>
    </row>
    <row r="5613" spans="3:30" x14ac:dyDescent="0.25">
      <c r="E5613" s="11">
        <v>43264.541666666664</v>
      </c>
      <c r="F5613" s="9">
        <v>12869.82</v>
      </c>
      <c r="G5613" s="9">
        <v>12876.79</v>
      </c>
      <c r="H5613" s="9">
        <v>12852.14</v>
      </c>
      <c r="I5613" s="9">
        <v>12864.19</v>
      </c>
      <c r="K5613" s="13">
        <f t="shared" si="2687"/>
        <v>-5.6299999999991996</v>
      </c>
      <c r="L5613" s="13">
        <f t="shared" si="2696"/>
        <v>-2.8899999999994179</v>
      </c>
      <c r="M5613" s="13">
        <f t="shared" si="2688"/>
        <v>24.650000000001455</v>
      </c>
      <c r="N5613" s="13"/>
      <c r="X5613">
        <f t="shared" si="2689"/>
        <v>5.6299999999991996</v>
      </c>
      <c r="Y5613">
        <f t="shared" si="2690"/>
        <v>0</v>
      </c>
      <c r="Z5613">
        <f t="shared" si="2691"/>
        <v>0</v>
      </c>
      <c r="AA5613" s="22">
        <f t="shared" si="2692"/>
        <v>0</v>
      </c>
      <c r="AB5613" s="22">
        <f t="shared" si="2693"/>
        <v>0</v>
      </c>
      <c r="AC5613" s="22">
        <f t="shared" si="2694"/>
        <v>0</v>
      </c>
      <c r="AD5613" s="22">
        <f t="shared" si="2695"/>
        <v>0</v>
      </c>
    </row>
    <row r="5614" spans="3:30" x14ac:dyDescent="0.25">
      <c r="E5614" s="12">
        <v>43264.583333333336</v>
      </c>
      <c r="F5614" s="10">
        <v>12864.44</v>
      </c>
      <c r="G5614" s="10">
        <v>12907.71</v>
      </c>
      <c r="H5614" s="10">
        <v>12860.34</v>
      </c>
      <c r="I5614" s="10">
        <v>12898.52</v>
      </c>
      <c r="K5614" s="13">
        <f t="shared" si="2687"/>
        <v>34.079999999999927</v>
      </c>
      <c r="L5614" s="13">
        <f t="shared" si="2696"/>
        <v>31.190000000000509</v>
      </c>
      <c r="M5614" s="13">
        <f t="shared" si="2688"/>
        <v>47.369999999998981</v>
      </c>
      <c r="N5614" s="13"/>
      <c r="X5614">
        <f t="shared" si="2689"/>
        <v>34.079999999999927</v>
      </c>
      <c r="Y5614">
        <f t="shared" si="2690"/>
        <v>0</v>
      </c>
      <c r="Z5614">
        <f t="shared" si="2691"/>
        <v>0</v>
      </c>
      <c r="AA5614" s="22">
        <f t="shared" si="2692"/>
        <v>0</v>
      </c>
      <c r="AB5614" s="22">
        <f t="shared" si="2693"/>
        <v>0</v>
      </c>
      <c r="AC5614" s="22">
        <f t="shared" si="2694"/>
        <v>0</v>
      </c>
      <c r="AD5614" s="22">
        <f t="shared" si="2695"/>
        <v>0</v>
      </c>
    </row>
    <row r="5615" spans="3:30" x14ac:dyDescent="0.25">
      <c r="E5615" s="11">
        <v>43264.625</v>
      </c>
      <c r="F5615" s="9">
        <v>12899.02</v>
      </c>
      <c r="G5615" s="9">
        <v>12900.27</v>
      </c>
      <c r="H5615" s="9">
        <v>12858.28</v>
      </c>
      <c r="I5615" s="9">
        <v>12868.02</v>
      </c>
      <c r="K5615" s="13">
        <f t="shared" si="2687"/>
        <v>-31</v>
      </c>
      <c r="L5615" s="13">
        <f t="shared" si="2696"/>
        <v>0.19000000000050932</v>
      </c>
      <c r="M5615" s="13">
        <f t="shared" si="2688"/>
        <v>41.989999999999782</v>
      </c>
      <c r="N5615" s="13"/>
      <c r="X5615">
        <f t="shared" si="2689"/>
        <v>31</v>
      </c>
      <c r="Y5615">
        <f t="shared" si="2690"/>
        <v>0</v>
      </c>
      <c r="Z5615">
        <f t="shared" si="2691"/>
        <v>0</v>
      </c>
      <c r="AA5615" s="22">
        <f t="shared" si="2692"/>
        <v>0</v>
      </c>
      <c r="AB5615" s="22">
        <f t="shared" si="2693"/>
        <v>0</v>
      </c>
      <c r="AC5615" s="22">
        <f t="shared" si="2694"/>
        <v>0</v>
      </c>
      <c r="AD5615" s="22">
        <f t="shared" si="2695"/>
        <v>0</v>
      </c>
    </row>
    <row r="5616" spans="3:30" x14ac:dyDescent="0.25">
      <c r="E5616" s="12">
        <v>43264.666666666664</v>
      </c>
      <c r="F5616" s="10">
        <v>12868.27</v>
      </c>
      <c r="G5616" s="10">
        <v>12888.27</v>
      </c>
      <c r="H5616" s="10">
        <v>12860.08</v>
      </c>
      <c r="I5616" s="10">
        <v>12862.23</v>
      </c>
      <c r="K5616" s="13">
        <f t="shared" si="2687"/>
        <v>-6.0400000000008731</v>
      </c>
      <c r="L5616" s="13">
        <f t="shared" si="2696"/>
        <v>-5.8500000000003638</v>
      </c>
      <c r="M5616" s="13">
        <f t="shared" si="2688"/>
        <v>28.190000000000509</v>
      </c>
      <c r="N5616" s="13"/>
      <c r="X5616">
        <f t="shared" si="2689"/>
        <v>6.0400000000008731</v>
      </c>
      <c r="Y5616">
        <f t="shared" si="2690"/>
        <v>0</v>
      </c>
      <c r="Z5616">
        <f t="shared" si="2691"/>
        <v>0</v>
      </c>
      <c r="AA5616" s="22">
        <f t="shared" si="2692"/>
        <v>0</v>
      </c>
      <c r="AB5616" s="22">
        <f t="shared" si="2693"/>
        <v>0</v>
      </c>
      <c r="AC5616" s="22">
        <f t="shared" si="2694"/>
        <v>0</v>
      </c>
      <c r="AD5616" s="22">
        <f t="shared" si="2695"/>
        <v>0</v>
      </c>
    </row>
    <row r="5617" spans="3:30" x14ac:dyDescent="0.25">
      <c r="E5617" s="11">
        <v>43264.708333333336</v>
      </c>
      <c r="F5617" s="9">
        <v>12862.48</v>
      </c>
      <c r="G5617" s="9">
        <v>12887.35</v>
      </c>
      <c r="H5617" s="9">
        <v>12859.3</v>
      </c>
      <c r="I5617" s="9">
        <v>12884.72</v>
      </c>
      <c r="K5617" s="13">
        <f t="shared" si="2687"/>
        <v>22.239999999999782</v>
      </c>
      <c r="L5617" s="13">
        <f t="shared" si="2696"/>
        <v>16.389999999999418</v>
      </c>
      <c r="M5617" s="13">
        <f t="shared" si="2688"/>
        <v>28.050000000001091</v>
      </c>
      <c r="N5617" s="13"/>
      <c r="X5617">
        <f t="shared" si="2689"/>
        <v>22.239999999999782</v>
      </c>
      <c r="Y5617">
        <f t="shared" si="2690"/>
        <v>0</v>
      </c>
      <c r="Z5617">
        <f t="shared" si="2691"/>
        <v>0</v>
      </c>
      <c r="AA5617" s="22">
        <f t="shared" si="2692"/>
        <v>0</v>
      </c>
      <c r="AB5617" s="22">
        <f t="shared" si="2693"/>
        <v>0</v>
      </c>
      <c r="AC5617" s="22">
        <f t="shared" si="2694"/>
        <v>0</v>
      </c>
      <c r="AD5617" s="22">
        <f t="shared" si="2695"/>
        <v>0</v>
      </c>
    </row>
    <row r="5618" spans="3:30" x14ac:dyDescent="0.25">
      <c r="E5618" s="12">
        <v>43264.75</v>
      </c>
      <c r="F5618" s="10">
        <v>12885.48</v>
      </c>
      <c r="G5618" s="10">
        <v>12905.24</v>
      </c>
      <c r="H5618" s="10">
        <v>12885.48</v>
      </c>
      <c r="I5618" s="10">
        <v>12895.38</v>
      </c>
      <c r="K5618" s="13">
        <f t="shared" si="2687"/>
        <v>9.8999999999996362</v>
      </c>
      <c r="L5618" s="13">
        <f t="shared" si="2696"/>
        <v>26.289999999999054</v>
      </c>
      <c r="M5618" s="13">
        <f t="shared" si="2688"/>
        <v>19.760000000000218</v>
      </c>
      <c r="N5618" s="13"/>
      <c r="X5618">
        <f t="shared" si="2689"/>
        <v>9.8999999999996362</v>
      </c>
      <c r="Y5618">
        <f t="shared" si="2690"/>
        <v>0</v>
      </c>
      <c r="Z5618">
        <f t="shared" si="2691"/>
        <v>0</v>
      </c>
      <c r="AA5618" s="22">
        <f t="shared" si="2692"/>
        <v>0</v>
      </c>
      <c r="AB5618" s="22">
        <f t="shared" si="2693"/>
        <v>0</v>
      </c>
      <c r="AC5618" s="22">
        <f t="shared" si="2694"/>
        <v>0</v>
      </c>
      <c r="AD5618" s="22">
        <f t="shared" si="2695"/>
        <v>0</v>
      </c>
    </row>
    <row r="5619" spans="3:30" x14ac:dyDescent="0.25">
      <c r="E5619" s="11">
        <v>43264.791666666664</v>
      </c>
      <c r="F5619" s="9">
        <v>12895.13</v>
      </c>
      <c r="G5619" s="9">
        <v>12897.42</v>
      </c>
      <c r="H5619" s="9">
        <v>12877.54</v>
      </c>
      <c r="I5619" s="9">
        <v>12878.86</v>
      </c>
      <c r="K5619" s="13">
        <f t="shared" si="2687"/>
        <v>-16.269999999998618</v>
      </c>
      <c r="L5619" s="13">
        <f t="shared" si="2696"/>
        <v>10.020000000000437</v>
      </c>
      <c r="M5619" s="13">
        <f t="shared" si="2688"/>
        <v>19.8799999999992</v>
      </c>
      <c r="N5619" s="13"/>
      <c r="X5619">
        <f t="shared" si="2689"/>
        <v>16.269999999998618</v>
      </c>
      <c r="Y5619">
        <f t="shared" si="2690"/>
        <v>0</v>
      </c>
      <c r="Z5619">
        <f t="shared" si="2691"/>
        <v>0</v>
      </c>
      <c r="AA5619" s="22">
        <f t="shared" si="2692"/>
        <v>0</v>
      </c>
      <c r="AB5619" s="22">
        <f t="shared" si="2693"/>
        <v>0</v>
      </c>
      <c r="AC5619" s="22">
        <f t="shared" si="2694"/>
        <v>0</v>
      </c>
      <c r="AD5619" s="22">
        <f t="shared" si="2695"/>
        <v>0</v>
      </c>
    </row>
    <row r="5620" spans="3:30" x14ac:dyDescent="0.25">
      <c r="E5620" s="12">
        <v>43264.833333333336</v>
      </c>
      <c r="F5620" s="10">
        <v>12878.61</v>
      </c>
      <c r="G5620" s="10">
        <v>12892.87</v>
      </c>
      <c r="H5620" s="10">
        <v>12874.85</v>
      </c>
      <c r="I5620" s="10">
        <v>12889.86</v>
      </c>
      <c r="K5620" s="13">
        <f t="shared" si="2687"/>
        <v>11.25</v>
      </c>
      <c r="L5620" s="13">
        <f t="shared" si="2696"/>
        <v>21.270000000000437</v>
      </c>
      <c r="M5620" s="13">
        <f t="shared" si="2688"/>
        <v>18.020000000000437</v>
      </c>
      <c r="N5620" s="13"/>
      <c r="X5620">
        <f t="shared" si="2689"/>
        <v>11.25</v>
      </c>
      <c r="Y5620">
        <f t="shared" si="2690"/>
        <v>0</v>
      </c>
      <c r="Z5620">
        <f t="shared" si="2691"/>
        <v>0</v>
      </c>
      <c r="AA5620" s="22">
        <f t="shared" si="2692"/>
        <v>0</v>
      </c>
      <c r="AB5620" s="22">
        <f t="shared" si="2693"/>
        <v>0</v>
      </c>
      <c r="AC5620" s="22">
        <f t="shared" si="2694"/>
        <v>0</v>
      </c>
      <c r="AD5620" s="22">
        <f t="shared" si="2695"/>
        <v>0</v>
      </c>
    </row>
    <row r="5621" spans="3:30" x14ac:dyDescent="0.25">
      <c r="E5621" s="11">
        <v>43264.875</v>
      </c>
      <c r="F5621" s="9">
        <v>12885.11</v>
      </c>
      <c r="G5621" s="9">
        <v>12899.62</v>
      </c>
      <c r="H5621" s="9">
        <v>12875.84</v>
      </c>
      <c r="I5621" s="9">
        <v>12888.37</v>
      </c>
      <c r="K5621" s="13">
        <f t="shared" si="2687"/>
        <v>3.2600000000002183</v>
      </c>
      <c r="L5621" s="13">
        <f t="shared" si="2696"/>
        <v>24.530000000000655</v>
      </c>
      <c r="M5621" s="13">
        <f t="shared" si="2688"/>
        <v>23.780000000000655</v>
      </c>
      <c r="N5621" s="13"/>
      <c r="X5621">
        <f t="shared" si="2689"/>
        <v>3.2600000000002183</v>
      </c>
      <c r="Y5621">
        <f t="shared" si="2690"/>
        <v>0</v>
      </c>
      <c r="Z5621">
        <f t="shared" si="2691"/>
        <v>0</v>
      </c>
      <c r="AA5621" s="22">
        <f t="shared" si="2692"/>
        <v>0</v>
      </c>
      <c r="AB5621" s="22">
        <f t="shared" si="2693"/>
        <v>0</v>
      </c>
      <c r="AC5621" s="22">
        <f t="shared" si="2694"/>
        <v>0</v>
      </c>
      <c r="AD5621" s="22">
        <f t="shared" si="2695"/>
        <v>0</v>
      </c>
    </row>
    <row r="5622" spans="3:30" x14ac:dyDescent="0.25">
      <c r="E5622" s="12">
        <v>43264.916666666664</v>
      </c>
      <c r="F5622" s="10">
        <v>12888.6</v>
      </c>
      <c r="G5622" s="10">
        <v>12895.61</v>
      </c>
      <c r="H5622" s="10">
        <v>12855.31</v>
      </c>
      <c r="I5622" s="10">
        <v>12864.32</v>
      </c>
      <c r="K5622" s="13">
        <f t="shared" si="2687"/>
        <v>-24.280000000000655</v>
      </c>
      <c r="L5622" s="13">
        <f t="shared" si="2696"/>
        <v>0.25</v>
      </c>
      <c r="M5622" s="13">
        <f t="shared" si="2688"/>
        <v>40.300000000001091</v>
      </c>
      <c r="N5622" s="13"/>
      <c r="X5622">
        <f t="shared" si="2689"/>
        <v>24.280000000000655</v>
      </c>
      <c r="Y5622">
        <f t="shared" si="2690"/>
        <v>0</v>
      </c>
      <c r="Z5622">
        <f t="shared" si="2691"/>
        <v>0</v>
      </c>
      <c r="AA5622" s="22">
        <f t="shared" si="2692"/>
        <v>0</v>
      </c>
      <c r="AB5622" s="22">
        <f t="shared" si="2693"/>
        <v>0</v>
      </c>
      <c r="AC5622" s="22">
        <f t="shared" si="2694"/>
        <v>0</v>
      </c>
      <c r="AD5622" s="22">
        <f t="shared" si="2695"/>
        <v>0</v>
      </c>
    </row>
    <row r="5623" spans="3:30" hidden="1" x14ac:dyDescent="0.25">
      <c r="E5623" s="11">
        <v>43264.958333333336</v>
      </c>
      <c r="F5623" s="9">
        <v>12847.02</v>
      </c>
      <c r="G5623" s="9">
        <v>12859.11</v>
      </c>
      <c r="H5623" s="9">
        <v>12847.02</v>
      </c>
      <c r="I5623" s="9">
        <v>12853.98</v>
      </c>
    </row>
    <row r="5624" spans="3:30" hidden="1" x14ac:dyDescent="0.25">
      <c r="E5624" s="12">
        <v>43265.041666666664</v>
      </c>
      <c r="F5624" s="10">
        <v>12849.93</v>
      </c>
      <c r="G5624" s="10">
        <v>12867.72</v>
      </c>
      <c r="H5624" s="10">
        <v>12849.35</v>
      </c>
      <c r="I5624" s="10">
        <v>12866.56</v>
      </c>
    </row>
    <row r="5625" spans="3:30" hidden="1" x14ac:dyDescent="0.25">
      <c r="E5625" s="11">
        <v>43265.083333333336</v>
      </c>
      <c r="F5625" s="9">
        <v>12867.72</v>
      </c>
      <c r="G5625" s="9">
        <v>12867.72</v>
      </c>
      <c r="H5625" s="9">
        <v>12857.96</v>
      </c>
      <c r="I5625" s="9">
        <v>12863.74</v>
      </c>
    </row>
    <row r="5626" spans="3:30" hidden="1" x14ac:dyDescent="0.25">
      <c r="E5626" s="12">
        <v>43265.125</v>
      </c>
      <c r="F5626" s="10">
        <v>12863.74</v>
      </c>
      <c r="G5626" s="10">
        <v>12872.99</v>
      </c>
      <c r="H5626" s="10">
        <v>12857.96</v>
      </c>
      <c r="I5626" s="10">
        <v>12872.99</v>
      </c>
    </row>
    <row r="5627" spans="3:30" hidden="1" x14ac:dyDescent="0.25">
      <c r="E5627" s="11">
        <v>43265.166666666664</v>
      </c>
      <c r="F5627" s="9">
        <v>12872.99</v>
      </c>
      <c r="G5627" s="9">
        <v>12879.11</v>
      </c>
      <c r="H5627" s="9">
        <v>12872.48</v>
      </c>
      <c r="I5627" s="9">
        <v>12876.79</v>
      </c>
    </row>
    <row r="5628" spans="3:30" hidden="1" x14ac:dyDescent="0.25">
      <c r="E5628" s="12">
        <v>43265.208333333336</v>
      </c>
      <c r="F5628" s="10">
        <v>12876.21</v>
      </c>
      <c r="G5628" s="10">
        <v>12876.79</v>
      </c>
      <c r="H5628" s="10">
        <v>12849.81</v>
      </c>
      <c r="I5628" s="10">
        <v>12850.97</v>
      </c>
    </row>
    <row r="5629" spans="3:30" hidden="1" x14ac:dyDescent="0.25">
      <c r="E5629" s="11">
        <v>43265.25</v>
      </c>
      <c r="F5629" s="9">
        <v>12849.81</v>
      </c>
      <c r="G5629" s="9">
        <v>12860.4</v>
      </c>
      <c r="H5629" s="9">
        <v>12848.66</v>
      </c>
      <c r="I5629" s="9">
        <v>12859.3</v>
      </c>
    </row>
    <row r="5630" spans="3:30" hidden="1" x14ac:dyDescent="0.25">
      <c r="E5630" s="12">
        <v>43265.291666666664</v>
      </c>
      <c r="F5630" s="10">
        <v>12859.24</v>
      </c>
      <c r="G5630" s="10">
        <v>12861.56</v>
      </c>
      <c r="H5630" s="10">
        <v>12853.46</v>
      </c>
      <c r="I5630" s="10">
        <v>12855.83</v>
      </c>
    </row>
    <row r="5631" spans="3:30" x14ac:dyDescent="0.25">
      <c r="C5631">
        <v>1</v>
      </c>
      <c r="E5631" s="11">
        <v>43265.333333333336</v>
      </c>
      <c r="F5631" s="9">
        <v>12855.83</v>
      </c>
      <c r="G5631" s="9">
        <v>12858.21</v>
      </c>
      <c r="H5631" s="9">
        <v>12834.74</v>
      </c>
      <c r="I5631" s="9">
        <v>12835.76</v>
      </c>
      <c r="K5631" s="13">
        <f t="shared" ref="K5631:K5645" si="2697">I5631-F5631</f>
        <v>-20.069999999999709</v>
      </c>
      <c r="L5631" s="13">
        <v>0</v>
      </c>
      <c r="M5631" s="13">
        <f t="shared" ref="M5631:M5645" si="2698">G5631-H5631</f>
        <v>23.469999999999345</v>
      </c>
      <c r="N5631" s="13">
        <f>I5645-F5631</f>
        <v>291.48999999999978</v>
      </c>
      <c r="O5631" s="18">
        <f>IF(K5631*N5631&gt;0,1,0)</f>
        <v>0</v>
      </c>
      <c r="S5631" s="13">
        <f>MAX(G5631:G5647)</f>
        <v>13181.53</v>
      </c>
      <c r="X5631">
        <f t="shared" ref="X5631:X5645" si="2699">ABS(K5631)</f>
        <v>20.069999999999709</v>
      </c>
      <c r="Y5631">
        <f t="shared" ref="Y5631:Y5645" si="2700">ABS(N5631)</f>
        <v>291.48999999999978</v>
      </c>
      <c r="Z5631">
        <f t="shared" ref="Z5631:Z5645" si="2701">IF(S5631&lt;1000,ABS(S5631),0)</f>
        <v>0</v>
      </c>
      <c r="AA5631" s="22">
        <f t="shared" ref="AA5631:AA5645" si="2702">ABS(P5631)</f>
        <v>0</v>
      </c>
      <c r="AB5631" s="22">
        <f t="shared" ref="AB5631:AB5645" si="2703">ABS(Q5631)</f>
        <v>0</v>
      </c>
      <c r="AC5631" s="22">
        <f t="shared" ref="AC5631:AC5645" si="2704">IF(O5631=1,ABS(P5632),0)</f>
        <v>0</v>
      </c>
      <c r="AD5631" s="22">
        <f t="shared" ref="AD5631:AD5645" si="2705">IF(O5631=0,ABS(Q5632),0)</f>
        <v>2.4782908867751194</v>
      </c>
    </row>
    <row r="5632" spans="3:30" x14ac:dyDescent="0.25">
      <c r="E5632" s="12">
        <v>43265.375</v>
      </c>
      <c r="F5632" s="10">
        <v>12825.88</v>
      </c>
      <c r="G5632" s="10">
        <v>12835.68</v>
      </c>
      <c r="H5632" s="10">
        <v>12803.82</v>
      </c>
      <c r="I5632" s="10">
        <v>12804.32</v>
      </c>
      <c r="K5632" s="13">
        <f t="shared" si="2697"/>
        <v>-21.559999999999491</v>
      </c>
      <c r="L5632" s="13">
        <f t="shared" ref="L5632:L5645" si="2706">L5631+K5632</f>
        <v>-21.559999999999491</v>
      </c>
      <c r="M5632" s="13">
        <f t="shared" si="2698"/>
        <v>31.860000000000582</v>
      </c>
      <c r="N5632" s="13"/>
      <c r="P5632">
        <f>_xlfn.IFS(K5631&lt;0,MIN(L5631:L5645),K5631&gt;0,MAX(L5631:L5645))/S5610</f>
        <v>-0.16538815587603325</v>
      </c>
      <c r="Q5632">
        <f>_xlfn.IFS(K5631&lt;0,MAX(L5631:L5645),K5631&gt;0,MIN(L5631:L5645))/S5610</f>
        <v>2.4782908867751194</v>
      </c>
      <c r="S5632" s="13">
        <f>MIN(H5631:H5647)</f>
        <v>12800.09</v>
      </c>
      <c r="X5632">
        <f t="shared" si="2699"/>
        <v>21.559999999999491</v>
      </c>
      <c r="Y5632">
        <f t="shared" si="2700"/>
        <v>0</v>
      </c>
      <c r="Z5632">
        <f t="shared" si="2701"/>
        <v>0</v>
      </c>
      <c r="AA5632" s="22">
        <f t="shared" si="2702"/>
        <v>0.16538815587603325</v>
      </c>
      <c r="AB5632" s="22">
        <f t="shared" si="2703"/>
        <v>2.4782908867751194</v>
      </c>
      <c r="AC5632" s="22">
        <f t="shared" si="2704"/>
        <v>0</v>
      </c>
      <c r="AD5632" s="22">
        <f t="shared" si="2705"/>
        <v>0</v>
      </c>
    </row>
    <row r="5633" spans="5:30" x14ac:dyDescent="0.25">
      <c r="E5633" s="11">
        <v>43265.416666666664</v>
      </c>
      <c r="F5633" s="9">
        <v>12803.6</v>
      </c>
      <c r="G5633" s="9">
        <v>12851.52</v>
      </c>
      <c r="H5633" s="9">
        <v>12800.09</v>
      </c>
      <c r="I5633" s="9">
        <v>12845.42</v>
      </c>
      <c r="K5633" s="13">
        <f t="shared" si="2697"/>
        <v>41.819999999999709</v>
      </c>
      <c r="L5633" s="13">
        <f t="shared" si="2706"/>
        <v>20.260000000000218</v>
      </c>
      <c r="M5633" s="13">
        <f t="shared" si="2698"/>
        <v>51.430000000000291</v>
      </c>
      <c r="N5633" s="13"/>
      <c r="S5633" s="13">
        <f>S5631-S5632</f>
        <v>381.44000000000051</v>
      </c>
      <c r="X5633">
        <f t="shared" si="2699"/>
        <v>41.819999999999709</v>
      </c>
      <c r="Y5633">
        <f t="shared" si="2700"/>
        <v>0</v>
      </c>
      <c r="Z5633">
        <f t="shared" si="2701"/>
        <v>381.44000000000051</v>
      </c>
      <c r="AA5633" s="22">
        <f t="shared" si="2702"/>
        <v>0</v>
      </c>
      <c r="AB5633" s="22">
        <f t="shared" si="2703"/>
        <v>0</v>
      </c>
      <c r="AC5633" s="22">
        <f t="shared" si="2704"/>
        <v>0</v>
      </c>
      <c r="AD5633" s="22">
        <f t="shared" si="2705"/>
        <v>0</v>
      </c>
    </row>
    <row r="5634" spans="5:30" x14ac:dyDescent="0.25">
      <c r="E5634" s="12">
        <v>43265.458333333336</v>
      </c>
      <c r="F5634" s="10">
        <v>12845.67</v>
      </c>
      <c r="G5634" s="10">
        <v>12857.49</v>
      </c>
      <c r="H5634" s="10">
        <v>12836.28</v>
      </c>
      <c r="I5634" s="10">
        <v>12847.78</v>
      </c>
      <c r="K5634" s="13">
        <f t="shared" si="2697"/>
        <v>2.1100000000005821</v>
      </c>
      <c r="L5634" s="13">
        <f t="shared" si="2706"/>
        <v>22.3700000000008</v>
      </c>
      <c r="M5634" s="13">
        <f t="shared" si="2698"/>
        <v>21.209999999999127</v>
      </c>
      <c r="N5634" s="13"/>
      <c r="X5634">
        <f t="shared" si="2699"/>
        <v>2.1100000000005821</v>
      </c>
      <c r="Y5634">
        <f t="shared" si="2700"/>
        <v>0</v>
      </c>
      <c r="Z5634">
        <f t="shared" si="2701"/>
        <v>0</v>
      </c>
      <c r="AA5634" s="22">
        <f t="shared" si="2702"/>
        <v>0</v>
      </c>
      <c r="AB5634" s="22">
        <f t="shared" si="2703"/>
        <v>0</v>
      </c>
      <c r="AC5634" s="22">
        <f t="shared" si="2704"/>
        <v>0</v>
      </c>
      <c r="AD5634" s="22">
        <f t="shared" si="2705"/>
        <v>0</v>
      </c>
    </row>
    <row r="5635" spans="5:30" x14ac:dyDescent="0.25">
      <c r="E5635" s="11">
        <v>43265.5</v>
      </c>
      <c r="F5635" s="9">
        <v>12847.8</v>
      </c>
      <c r="G5635" s="9">
        <v>12874.49</v>
      </c>
      <c r="H5635" s="9">
        <v>12839.55</v>
      </c>
      <c r="I5635" s="9">
        <v>12850.46</v>
      </c>
      <c r="K5635" s="13">
        <f t="shared" si="2697"/>
        <v>2.6599999999998545</v>
      </c>
      <c r="L5635" s="13">
        <f t="shared" si="2706"/>
        <v>25.030000000000655</v>
      </c>
      <c r="M5635" s="13">
        <f t="shared" si="2698"/>
        <v>34.940000000000509</v>
      </c>
      <c r="N5635" s="13"/>
      <c r="X5635">
        <f t="shared" si="2699"/>
        <v>2.6599999999998545</v>
      </c>
      <c r="Y5635">
        <f t="shared" si="2700"/>
        <v>0</v>
      </c>
      <c r="Z5635">
        <f t="shared" si="2701"/>
        <v>0</v>
      </c>
      <c r="AA5635" s="22">
        <f t="shared" si="2702"/>
        <v>0</v>
      </c>
      <c r="AB5635" s="22">
        <f t="shared" si="2703"/>
        <v>0</v>
      </c>
      <c r="AC5635" s="22">
        <f t="shared" si="2704"/>
        <v>0</v>
      </c>
      <c r="AD5635" s="22">
        <f t="shared" si="2705"/>
        <v>0</v>
      </c>
    </row>
    <row r="5636" spans="5:30" x14ac:dyDescent="0.25">
      <c r="E5636" s="12">
        <v>43265.541666666664</v>
      </c>
      <c r="F5636" s="10">
        <v>12850.71</v>
      </c>
      <c r="G5636" s="10">
        <v>12862.99</v>
      </c>
      <c r="H5636" s="10">
        <v>12842.26</v>
      </c>
      <c r="I5636" s="10">
        <v>12849.18</v>
      </c>
      <c r="K5636" s="13">
        <f t="shared" si="2697"/>
        <v>-1.5299999999988358</v>
      </c>
      <c r="L5636" s="13">
        <f t="shared" si="2706"/>
        <v>23.500000000001819</v>
      </c>
      <c r="M5636" s="13">
        <f t="shared" si="2698"/>
        <v>20.729999999999563</v>
      </c>
      <c r="N5636" s="13"/>
      <c r="X5636">
        <f t="shared" si="2699"/>
        <v>1.5299999999988358</v>
      </c>
      <c r="Y5636">
        <f t="shared" si="2700"/>
        <v>0</v>
      </c>
      <c r="Z5636">
        <f t="shared" si="2701"/>
        <v>0</v>
      </c>
      <c r="AA5636" s="22">
        <f t="shared" si="2702"/>
        <v>0</v>
      </c>
      <c r="AB5636" s="22">
        <f t="shared" si="2703"/>
        <v>0</v>
      </c>
      <c r="AC5636" s="22">
        <f t="shared" si="2704"/>
        <v>0</v>
      </c>
      <c r="AD5636" s="22">
        <f t="shared" si="2705"/>
        <v>0</v>
      </c>
    </row>
    <row r="5637" spans="5:30" x14ac:dyDescent="0.25">
      <c r="E5637" s="11">
        <v>43265.583333333336</v>
      </c>
      <c r="F5637" s="9">
        <v>12849.17</v>
      </c>
      <c r="G5637" s="9">
        <v>12916.39</v>
      </c>
      <c r="H5637" s="9">
        <v>12820.51</v>
      </c>
      <c r="I5637" s="9">
        <v>12910.84</v>
      </c>
      <c r="K5637" s="13">
        <f t="shared" si="2697"/>
        <v>61.670000000000073</v>
      </c>
      <c r="L5637" s="13">
        <f t="shared" si="2706"/>
        <v>85.170000000001892</v>
      </c>
      <c r="M5637" s="13">
        <f t="shared" si="2698"/>
        <v>95.8799999999992</v>
      </c>
      <c r="N5637" s="13"/>
      <c r="X5637">
        <f t="shared" si="2699"/>
        <v>61.670000000000073</v>
      </c>
      <c r="Y5637">
        <f t="shared" si="2700"/>
        <v>0</v>
      </c>
      <c r="Z5637">
        <f t="shared" si="2701"/>
        <v>0</v>
      </c>
      <c r="AA5637" s="22">
        <f t="shared" si="2702"/>
        <v>0</v>
      </c>
      <c r="AB5637" s="22">
        <f t="shared" si="2703"/>
        <v>0</v>
      </c>
      <c r="AC5637" s="22">
        <f t="shared" si="2704"/>
        <v>0</v>
      </c>
      <c r="AD5637" s="22">
        <f t="shared" si="2705"/>
        <v>0</v>
      </c>
    </row>
    <row r="5638" spans="5:30" x14ac:dyDescent="0.25">
      <c r="E5638" s="12">
        <v>43265.625</v>
      </c>
      <c r="F5638" s="10">
        <v>12911.59</v>
      </c>
      <c r="G5638" s="10">
        <v>12989.94</v>
      </c>
      <c r="H5638" s="10">
        <v>12911.59</v>
      </c>
      <c r="I5638" s="10">
        <v>12989.67</v>
      </c>
      <c r="K5638" s="13">
        <f t="shared" si="2697"/>
        <v>78.079999999999927</v>
      </c>
      <c r="L5638" s="13">
        <f t="shared" si="2706"/>
        <v>163.25000000000182</v>
      </c>
      <c r="M5638" s="13">
        <f t="shared" si="2698"/>
        <v>78.350000000000364</v>
      </c>
      <c r="N5638" s="13"/>
      <c r="X5638">
        <f t="shared" si="2699"/>
        <v>78.079999999999927</v>
      </c>
      <c r="Y5638">
        <f t="shared" si="2700"/>
        <v>0</v>
      </c>
      <c r="Z5638">
        <f t="shared" si="2701"/>
        <v>0</v>
      </c>
      <c r="AA5638" s="22">
        <f t="shared" si="2702"/>
        <v>0</v>
      </c>
      <c r="AB5638" s="22">
        <f t="shared" si="2703"/>
        <v>0</v>
      </c>
      <c r="AC5638" s="22">
        <f t="shared" si="2704"/>
        <v>0</v>
      </c>
      <c r="AD5638" s="22">
        <f t="shared" si="2705"/>
        <v>0</v>
      </c>
    </row>
    <row r="5639" spans="5:30" x14ac:dyDescent="0.25">
      <c r="E5639" s="11">
        <v>43265.666666666664</v>
      </c>
      <c r="F5639" s="9">
        <v>12989.42</v>
      </c>
      <c r="G5639" s="9">
        <v>13062.38</v>
      </c>
      <c r="H5639" s="9">
        <v>12985.9</v>
      </c>
      <c r="I5639" s="9">
        <v>13060.12</v>
      </c>
      <c r="K5639" s="13">
        <f t="shared" si="2697"/>
        <v>70.700000000000728</v>
      </c>
      <c r="L5639" s="13">
        <f t="shared" si="2706"/>
        <v>233.95000000000255</v>
      </c>
      <c r="M5639" s="13">
        <f t="shared" si="2698"/>
        <v>76.479999999999563</v>
      </c>
      <c r="N5639" s="13"/>
      <c r="X5639">
        <f t="shared" si="2699"/>
        <v>70.700000000000728</v>
      </c>
      <c r="Y5639">
        <f t="shared" si="2700"/>
        <v>0</v>
      </c>
      <c r="Z5639">
        <f t="shared" si="2701"/>
        <v>0</v>
      </c>
      <c r="AA5639" s="22">
        <f t="shared" si="2702"/>
        <v>0</v>
      </c>
      <c r="AB5639" s="22">
        <f t="shared" si="2703"/>
        <v>0</v>
      </c>
      <c r="AC5639" s="22">
        <f t="shared" si="2704"/>
        <v>0</v>
      </c>
      <c r="AD5639" s="22">
        <f t="shared" si="2705"/>
        <v>0</v>
      </c>
    </row>
    <row r="5640" spans="5:30" x14ac:dyDescent="0.25">
      <c r="E5640" s="12">
        <v>43265.708333333336</v>
      </c>
      <c r="F5640" s="10">
        <v>13060.37</v>
      </c>
      <c r="G5640" s="10">
        <v>13123.04</v>
      </c>
      <c r="H5640" s="10">
        <v>13060.37</v>
      </c>
      <c r="I5640" s="10">
        <v>13088.19</v>
      </c>
      <c r="K5640" s="13">
        <f t="shared" si="2697"/>
        <v>27.819999999999709</v>
      </c>
      <c r="L5640" s="13">
        <f t="shared" si="2706"/>
        <v>261.77000000000226</v>
      </c>
      <c r="M5640" s="13">
        <f t="shared" si="2698"/>
        <v>62.670000000000073</v>
      </c>
      <c r="N5640" s="13"/>
      <c r="X5640">
        <f t="shared" si="2699"/>
        <v>27.819999999999709</v>
      </c>
      <c r="Y5640">
        <f t="shared" si="2700"/>
        <v>0</v>
      </c>
      <c r="Z5640">
        <f t="shared" si="2701"/>
        <v>0</v>
      </c>
      <c r="AA5640" s="22">
        <f t="shared" si="2702"/>
        <v>0</v>
      </c>
      <c r="AB5640" s="22">
        <f t="shared" si="2703"/>
        <v>0</v>
      </c>
      <c r="AC5640" s="22">
        <f t="shared" si="2704"/>
        <v>0</v>
      </c>
      <c r="AD5640" s="22">
        <f t="shared" si="2705"/>
        <v>0</v>
      </c>
    </row>
    <row r="5641" spans="5:30" x14ac:dyDescent="0.25">
      <c r="E5641" s="11">
        <v>43265.75</v>
      </c>
      <c r="F5641" s="9">
        <v>13088.94</v>
      </c>
      <c r="G5641" s="9">
        <v>13137.51</v>
      </c>
      <c r="H5641" s="9">
        <v>13085.82</v>
      </c>
      <c r="I5641" s="9">
        <v>13134.63</v>
      </c>
      <c r="K5641" s="13">
        <f t="shared" si="2697"/>
        <v>45.68999999999869</v>
      </c>
      <c r="L5641" s="13">
        <f t="shared" si="2706"/>
        <v>307.46000000000095</v>
      </c>
      <c r="M5641" s="13">
        <f t="shared" si="2698"/>
        <v>51.690000000000509</v>
      </c>
      <c r="N5641" s="13"/>
      <c r="X5641">
        <f t="shared" si="2699"/>
        <v>45.68999999999869</v>
      </c>
      <c r="Y5641">
        <f t="shared" si="2700"/>
        <v>0</v>
      </c>
      <c r="Z5641">
        <f t="shared" si="2701"/>
        <v>0</v>
      </c>
      <c r="AA5641" s="22">
        <f t="shared" si="2702"/>
        <v>0</v>
      </c>
      <c r="AB5641" s="22">
        <f t="shared" si="2703"/>
        <v>0</v>
      </c>
      <c r="AC5641" s="22">
        <f t="shared" si="2704"/>
        <v>0</v>
      </c>
      <c r="AD5641" s="22">
        <f t="shared" si="2705"/>
        <v>0</v>
      </c>
    </row>
    <row r="5642" spans="5:30" x14ac:dyDescent="0.25">
      <c r="E5642" s="12">
        <v>43265.791666666664</v>
      </c>
      <c r="F5642" s="10">
        <v>13134.88</v>
      </c>
      <c r="G5642" s="10">
        <v>13141.33</v>
      </c>
      <c r="H5642" s="10">
        <v>13112.87</v>
      </c>
      <c r="I5642" s="10">
        <v>13120.96</v>
      </c>
      <c r="K5642" s="13">
        <f t="shared" si="2697"/>
        <v>-13.920000000000073</v>
      </c>
      <c r="L5642" s="13">
        <f t="shared" si="2706"/>
        <v>293.54000000000087</v>
      </c>
      <c r="M5642" s="13">
        <f t="shared" si="2698"/>
        <v>28.459999999999127</v>
      </c>
      <c r="N5642" s="13"/>
      <c r="X5642">
        <f t="shared" si="2699"/>
        <v>13.920000000000073</v>
      </c>
      <c r="Y5642">
        <f t="shared" si="2700"/>
        <v>0</v>
      </c>
      <c r="Z5642">
        <f t="shared" si="2701"/>
        <v>0</v>
      </c>
      <c r="AA5642" s="22">
        <f t="shared" si="2702"/>
        <v>0</v>
      </c>
      <c r="AB5642" s="22">
        <f t="shared" si="2703"/>
        <v>0</v>
      </c>
      <c r="AC5642" s="22">
        <f t="shared" si="2704"/>
        <v>0</v>
      </c>
      <c r="AD5642" s="22">
        <f t="shared" si="2705"/>
        <v>0</v>
      </c>
    </row>
    <row r="5643" spans="5:30" x14ac:dyDescent="0.25">
      <c r="E5643" s="11">
        <v>43265.833333333336</v>
      </c>
      <c r="F5643" s="9">
        <v>13121.21</v>
      </c>
      <c r="G5643" s="9">
        <v>13181.53</v>
      </c>
      <c r="H5643" s="9">
        <v>13118.46</v>
      </c>
      <c r="I5643" s="9">
        <v>13150.74</v>
      </c>
      <c r="K5643" s="13">
        <f t="shared" si="2697"/>
        <v>29.530000000000655</v>
      </c>
      <c r="L5643" s="13">
        <f t="shared" si="2706"/>
        <v>323.07000000000153</v>
      </c>
      <c r="M5643" s="13">
        <f t="shared" si="2698"/>
        <v>63.070000000001528</v>
      </c>
      <c r="N5643" s="13"/>
      <c r="X5643">
        <f t="shared" si="2699"/>
        <v>29.530000000000655</v>
      </c>
      <c r="Y5643">
        <f t="shared" si="2700"/>
        <v>0</v>
      </c>
      <c r="Z5643">
        <f t="shared" si="2701"/>
        <v>0</v>
      </c>
      <c r="AA5643" s="22">
        <f t="shared" si="2702"/>
        <v>0</v>
      </c>
      <c r="AB5643" s="22">
        <f t="shared" si="2703"/>
        <v>0</v>
      </c>
      <c r="AC5643" s="22">
        <f t="shared" si="2704"/>
        <v>0</v>
      </c>
      <c r="AD5643" s="22">
        <f t="shared" si="2705"/>
        <v>0</v>
      </c>
    </row>
    <row r="5644" spans="5:30" x14ac:dyDescent="0.25">
      <c r="E5644" s="12">
        <v>43265.875</v>
      </c>
      <c r="F5644" s="10">
        <v>13150.49</v>
      </c>
      <c r="G5644" s="10">
        <v>13161.25</v>
      </c>
      <c r="H5644" s="10">
        <v>13138.72</v>
      </c>
      <c r="I5644" s="10">
        <v>13142.73</v>
      </c>
      <c r="K5644" s="13">
        <f t="shared" si="2697"/>
        <v>-7.7600000000002183</v>
      </c>
      <c r="L5644" s="13">
        <f t="shared" si="2706"/>
        <v>315.31000000000131</v>
      </c>
      <c r="M5644" s="13">
        <f t="shared" si="2698"/>
        <v>22.530000000000655</v>
      </c>
      <c r="N5644" s="13"/>
      <c r="X5644">
        <f t="shared" si="2699"/>
        <v>7.7600000000002183</v>
      </c>
      <c r="Y5644">
        <f t="shared" si="2700"/>
        <v>0</v>
      </c>
      <c r="Z5644">
        <f t="shared" si="2701"/>
        <v>0</v>
      </c>
      <c r="AA5644" s="22">
        <f t="shared" si="2702"/>
        <v>0</v>
      </c>
      <c r="AB5644" s="22">
        <f t="shared" si="2703"/>
        <v>0</v>
      </c>
      <c r="AC5644" s="22">
        <f t="shared" si="2704"/>
        <v>0</v>
      </c>
      <c r="AD5644" s="22">
        <f t="shared" si="2705"/>
        <v>0</v>
      </c>
    </row>
    <row r="5645" spans="5:30" x14ac:dyDescent="0.25">
      <c r="E5645" s="11">
        <v>43265.916666666664</v>
      </c>
      <c r="F5645" s="9">
        <v>13142.98</v>
      </c>
      <c r="G5645" s="9">
        <v>13153.98</v>
      </c>
      <c r="H5645" s="9">
        <v>13130.96</v>
      </c>
      <c r="I5645" s="9">
        <v>13147.32</v>
      </c>
      <c r="K5645" s="13">
        <f t="shared" si="2697"/>
        <v>4.3400000000001455</v>
      </c>
      <c r="L5645" s="13">
        <f t="shared" si="2706"/>
        <v>319.65000000000146</v>
      </c>
      <c r="M5645" s="13">
        <f t="shared" si="2698"/>
        <v>23.020000000000437</v>
      </c>
      <c r="N5645" s="13"/>
      <c r="X5645">
        <f t="shared" si="2699"/>
        <v>4.3400000000001455</v>
      </c>
      <c r="Y5645">
        <f t="shared" si="2700"/>
        <v>0</v>
      </c>
      <c r="Z5645">
        <f t="shared" si="2701"/>
        <v>0</v>
      </c>
      <c r="AA5645" s="22">
        <f t="shared" si="2702"/>
        <v>0</v>
      </c>
      <c r="AB5645" s="22">
        <f t="shared" si="2703"/>
        <v>0</v>
      </c>
      <c r="AC5645" s="22">
        <f t="shared" si="2704"/>
        <v>0</v>
      </c>
      <c r="AD5645" s="22">
        <f t="shared" si="2705"/>
        <v>0</v>
      </c>
    </row>
    <row r="5646" spans="5:30" hidden="1" x14ac:dyDescent="0.25">
      <c r="E5646" s="12">
        <v>43265.958333333336</v>
      </c>
      <c r="F5646" s="10">
        <v>13145.4</v>
      </c>
      <c r="G5646" s="10">
        <v>13146.58</v>
      </c>
      <c r="H5646" s="10">
        <v>13138.33</v>
      </c>
      <c r="I5646" s="10">
        <v>13143.72</v>
      </c>
    </row>
    <row r="5647" spans="5:30" hidden="1" x14ac:dyDescent="0.25">
      <c r="E5647" s="11">
        <v>43266.041666666664</v>
      </c>
      <c r="F5647" s="9">
        <v>13142.54</v>
      </c>
      <c r="G5647" s="9">
        <v>13142.54</v>
      </c>
      <c r="H5647" s="9">
        <v>13125.71</v>
      </c>
      <c r="I5647" s="9">
        <v>13131.6</v>
      </c>
    </row>
    <row r="5648" spans="5:30" hidden="1" x14ac:dyDescent="0.25">
      <c r="E5648" s="12">
        <v>43266.083333333336</v>
      </c>
      <c r="F5648" s="10">
        <v>13131.6</v>
      </c>
      <c r="G5648" s="10">
        <v>13138.49</v>
      </c>
      <c r="H5648" s="10">
        <v>13130.42</v>
      </c>
      <c r="I5648" s="10">
        <v>13138.49</v>
      </c>
    </row>
    <row r="5649" spans="3:30" hidden="1" x14ac:dyDescent="0.25">
      <c r="E5649" s="11">
        <v>43266.125</v>
      </c>
      <c r="F5649" s="9">
        <v>13137.9</v>
      </c>
      <c r="G5649" s="9">
        <v>13138.67</v>
      </c>
      <c r="H5649" s="9">
        <v>13119.98</v>
      </c>
      <c r="I5649" s="9">
        <v>13121.16</v>
      </c>
    </row>
    <row r="5650" spans="3:30" hidden="1" x14ac:dyDescent="0.25">
      <c r="E5650" s="12">
        <v>43266.166666666664</v>
      </c>
      <c r="F5650" s="10">
        <v>13119.98</v>
      </c>
      <c r="G5650" s="10">
        <v>13137.28</v>
      </c>
      <c r="H5650" s="10">
        <v>13115.96</v>
      </c>
      <c r="I5650" s="10">
        <v>13137.28</v>
      </c>
    </row>
    <row r="5651" spans="3:30" hidden="1" x14ac:dyDescent="0.25">
      <c r="E5651" s="11">
        <v>43266.208333333336</v>
      </c>
      <c r="F5651" s="9">
        <v>13136.1</v>
      </c>
      <c r="G5651" s="9">
        <v>13144.42</v>
      </c>
      <c r="H5651" s="9">
        <v>13135</v>
      </c>
      <c r="I5651" s="9">
        <v>13142.06</v>
      </c>
    </row>
    <row r="5652" spans="3:30" hidden="1" x14ac:dyDescent="0.25">
      <c r="E5652" s="12">
        <v>43266.25</v>
      </c>
      <c r="F5652" s="10">
        <v>13140.88</v>
      </c>
      <c r="G5652" s="10">
        <v>13142.06</v>
      </c>
      <c r="H5652" s="10">
        <v>13130.27</v>
      </c>
      <c r="I5652" s="10">
        <v>13138.52</v>
      </c>
    </row>
    <row r="5653" spans="3:30" hidden="1" x14ac:dyDescent="0.25">
      <c r="E5653" s="11">
        <v>43266.291666666664</v>
      </c>
      <c r="F5653" s="9">
        <v>13138.52</v>
      </c>
      <c r="G5653" s="9">
        <v>13142.06</v>
      </c>
      <c r="H5653" s="9">
        <v>13137.34</v>
      </c>
      <c r="I5653" s="9">
        <v>13139.99</v>
      </c>
    </row>
    <row r="5654" spans="3:30" x14ac:dyDescent="0.25">
      <c r="C5654">
        <v>1</v>
      </c>
      <c r="E5654" s="12">
        <v>43266.333333333336</v>
      </c>
      <c r="F5654" s="10">
        <v>13139.99</v>
      </c>
      <c r="G5654" s="10">
        <v>13155.15</v>
      </c>
      <c r="H5654" s="10">
        <v>13134.84</v>
      </c>
      <c r="I5654" s="10">
        <v>13150.65</v>
      </c>
      <c r="K5654" s="13">
        <f t="shared" ref="K5654:K5667" si="2707">I5654-F5654</f>
        <v>10.659999999999854</v>
      </c>
      <c r="L5654" s="13">
        <v>0</v>
      </c>
      <c r="M5654" s="13">
        <f t="shared" ref="M5654:M5667" si="2708">G5654-H5654</f>
        <v>20.309999999999491</v>
      </c>
      <c r="N5654" s="13">
        <f>I5667-F5654</f>
        <v>-70.590000000000146</v>
      </c>
      <c r="O5654" s="18">
        <f>IF(K5654*N5654&gt;0,1,0)</f>
        <v>0</v>
      </c>
      <c r="S5654" s="13">
        <f>MAX(G5654:G5670)</f>
        <v>13170.38</v>
      </c>
      <c r="X5654">
        <f t="shared" ref="X5654:X5667" si="2709">ABS(K5654)</f>
        <v>10.659999999999854</v>
      </c>
      <c r="Y5654">
        <f t="shared" ref="Y5654:Y5667" si="2710">ABS(N5654)</f>
        <v>70.590000000000146</v>
      </c>
      <c r="Z5654">
        <f t="shared" ref="Z5654:Z5666" si="2711">IF(S5654&lt;1000,ABS(S5654),0)</f>
        <v>0</v>
      </c>
      <c r="AA5654" s="22">
        <f t="shared" ref="AA5654:AA5667" si="2712">ABS(P5654)</f>
        <v>0</v>
      </c>
      <c r="AB5654" s="22">
        <f t="shared" ref="AB5654:AB5667" si="2713">ABS(Q5654)</f>
        <v>0</v>
      </c>
      <c r="AC5654" s="22">
        <f t="shared" ref="AC5654:AC5667" si="2714">IF(O5654=1,ABS(P5655),0)</f>
        <v>0</v>
      </c>
      <c r="AD5654" s="22">
        <f t="shared" ref="AD5654:AD5667" si="2715">IF(O5654=0,ABS(Q5655),0)</f>
        <v>0.24218750000000236</v>
      </c>
    </row>
    <row r="5655" spans="3:30" x14ac:dyDescent="0.25">
      <c r="E5655" s="11">
        <v>43266.375</v>
      </c>
      <c r="F5655" s="9">
        <v>13152.02</v>
      </c>
      <c r="G5655" s="9">
        <v>13170.38</v>
      </c>
      <c r="H5655" s="9">
        <v>13117.08</v>
      </c>
      <c r="I5655" s="9">
        <v>13119.74</v>
      </c>
      <c r="K5655" s="13">
        <f t="shared" si="2707"/>
        <v>-32.280000000000655</v>
      </c>
      <c r="L5655" s="13">
        <f t="shared" ref="L5655:L5667" si="2716">L5654+K5655</f>
        <v>-32.280000000000655</v>
      </c>
      <c r="M5655" s="13">
        <f t="shared" si="2708"/>
        <v>53.299999999999272</v>
      </c>
      <c r="N5655" s="13"/>
      <c r="P5655">
        <f>_xlfn.IFS(K5654&lt;0,MIN(L5654:L5668),K5654&gt;0,MAX(L5654:L5668))/S5633</f>
        <v>0</v>
      </c>
      <c r="Q5655">
        <f>_xlfn.IFS(K5654&lt;0,MAX(L5654:L5668),K5654&gt;0,MIN(L5654:L5668))/S5633</f>
        <v>-0.24218750000000236</v>
      </c>
      <c r="S5655" s="13">
        <f>MIN(H5654:H5670)</f>
        <v>13004.46</v>
      </c>
      <c r="X5655">
        <f t="shared" si="2709"/>
        <v>32.280000000000655</v>
      </c>
      <c r="Y5655">
        <f t="shared" si="2710"/>
        <v>0</v>
      </c>
      <c r="Z5655">
        <f t="shared" si="2711"/>
        <v>0</v>
      </c>
      <c r="AA5655" s="22">
        <f t="shared" si="2712"/>
        <v>0</v>
      </c>
      <c r="AB5655" s="22">
        <f t="shared" si="2713"/>
        <v>0.24218750000000236</v>
      </c>
      <c r="AC5655" s="22">
        <f t="shared" si="2714"/>
        <v>0</v>
      </c>
      <c r="AD5655" s="22">
        <f t="shared" si="2715"/>
        <v>0</v>
      </c>
    </row>
    <row r="5656" spans="3:30" x14ac:dyDescent="0.25">
      <c r="E5656" s="12">
        <v>43266.416666666664</v>
      </c>
      <c r="F5656" s="10">
        <v>13121.57</v>
      </c>
      <c r="G5656" s="10">
        <v>13169.15</v>
      </c>
      <c r="H5656" s="10">
        <v>13097.2</v>
      </c>
      <c r="I5656" s="10">
        <v>13111.66</v>
      </c>
      <c r="K5656" s="13">
        <f t="shared" si="2707"/>
        <v>-9.9099999999998545</v>
      </c>
      <c r="L5656" s="13">
        <f t="shared" si="2716"/>
        <v>-42.190000000000509</v>
      </c>
      <c r="M5656" s="13">
        <f t="shared" si="2708"/>
        <v>71.949999999998909</v>
      </c>
      <c r="N5656" s="13"/>
      <c r="S5656" s="13">
        <f>S5654-S5655</f>
        <v>165.92000000000007</v>
      </c>
      <c r="X5656">
        <f t="shared" si="2709"/>
        <v>9.9099999999998545</v>
      </c>
      <c r="Y5656">
        <f t="shared" si="2710"/>
        <v>0</v>
      </c>
      <c r="Z5656">
        <f t="shared" si="2711"/>
        <v>165.92000000000007</v>
      </c>
      <c r="AA5656" s="22">
        <f t="shared" si="2712"/>
        <v>0</v>
      </c>
      <c r="AB5656" s="22">
        <f t="shared" si="2713"/>
        <v>0</v>
      </c>
      <c r="AC5656" s="22">
        <f t="shared" si="2714"/>
        <v>0</v>
      </c>
      <c r="AD5656" s="22">
        <f t="shared" si="2715"/>
        <v>0</v>
      </c>
    </row>
    <row r="5657" spans="3:30" x14ac:dyDescent="0.25">
      <c r="E5657" s="11">
        <v>43266.458333333336</v>
      </c>
      <c r="F5657" s="9">
        <v>13112.16</v>
      </c>
      <c r="G5657" s="9">
        <v>13130.85</v>
      </c>
      <c r="H5657" s="9">
        <v>13098.58</v>
      </c>
      <c r="I5657" s="9">
        <v>13108.67</v>
      </c>
      <c r="K5657" s="13">
        <f t="shared" si="2707"/>
        <v>-3.4899999999997817</v>
      </c>
      <c r="L5657" s="13">
        <f t="shared" si="2716"/>
        <v>-45.680000000000291</v>
      </c>
      <c r="M5657" s="13">
        <f t="shared" si="2708"/>
        <v>32.270000000000437</v>
      </c>
      <c r="N5657" s="13"/>
      <c r="X5657">
        <f t="shared" si="2709"/>
        <v>3.4899999999997817</v>
      </c>
      <c r="Y5657">
        <f t="shared" si="2710"/>
        <v>0</v>
      </c>
      <c r="Z5657">
        <f t="shared" si="2711"/>
        <v>0</v>
      </c>
      <c r="AA5657" s="22">
        <f t="shared" si="2712"/>
        <v>0</v>
      </c>
      <c r="AB5657" s="22">
        <f t="shared" si="2713"/>
        <v>0</v>
      </c>
      <c r="AC5657" s="22">
        <f t="shared" si="2714"/>
        <v>0</v>
      </c>
      <c r="AD5657" s="22">
        <f t="shared" si="2715"/>
        <v>0</v>
      </c>
    </row>
    <row r="5658" spans="3:30" x14ac:dyDescent="0.25">
      <c r="E5658" s="12">
        <v>43266.5</v>
      </c>
      <c r="F5658" s="10">
        <v>13107.67</v>
      </c>
      <c r="G5658" s="10">
        <v>13131.35</v>
      </c>
      <c r="H5658" s="10">
        <v>13087.11</v>
      </c>
      <c r="I5658" s="10">
        <v>13099.59</v>
      </c>
      <c r="K5658" s="13">
        <f t="shared" si="2707"/>
        <v>-8.0799999999999272</v>
      </c>
      <c r="L5658" s="13">
        <f t="shared" si="2716"/>
        <v>-53.760000000000218</v>
      </c>
      <c r="M5658" s="13">
        <f t="shared" si="2708"/>
        <v>44.239999999999782</v>
      </c>
      <c r="N5658" s="13"/>
      <c r="X5658">
        <f t="shared" si="2709"/>
        <v>8.0799999999999272</v>
      </c>
      <c r="Y5658">
        <f t="shared" si="2710"/>
        <v>0</v>
      </c>
      <c r="Z5658">
        <f t="shared" si="2711"/>
        <v>0</v>
      </c>
      <c r="AA5658" s="22">
        <f t="shared" si="2712"/>
        <v>0</v>
      </c>
      <c r="AB5658" s="22">
        <f t="shared" si="2713"/>
        <v>0</v>
      </c>
      <c r="AC5658" s="22">
        <f t="shared" si="2714"/>
        <v>0</v>
      </c>
      <c r="AD5658" s="22">
        <f t="shared" si="2715"/>
        <v>0</v>
      </c>
    </row>
    <row r="5659" spans="3:30" x14ac:dyDescent="0.25">
      <c r="E5659" s="11">
        <v>43266.541666666664</v>
      </c>
      <c r="F5659" s="9">
        <v>13099.84</v>
      </c>
      <c r="G5659" s="9">
        <v>13110.19</v>
      </c>
      <c r="H5659" s="9">
        <v>13053.43</v>
      </c>
      <c r="I5659" s="9">
        <v>13071.2</v>
      </c>
      <c r="K5659" s="13">
        <f t="shared" si="2707"/>
        <v>-28.639999999999418</v>
      </c>
      <c r="L5659" s="13">
        <f t="shared" si="2716"/>
        <v>-82.399999999999636</v>
      </c>
      <c r="M5659" s="13">
        <f t="shared" si="2708"/>
        <v>56.760000000000218</v>
      </c>
      <c r="N5659" s="13"/>
      <c r="X5659">
        <f t="shared" si="2709"/>
        <v>28.639999999999418</v>
      </c>
      <c r="Y5659">
        <f t="shared" si="2710"/>
        <v>0</v>
      </c>
      <c r="Z5659">
        <f t="shared" si="2711"/>
        <v>0</v>
      </c>
      <c r="AA5659" s="22">
        <f t="shared" si="2712"/>
        <v>0</v>
      </c>
      <c r="AB5659" s="22">
        <f t="shared" si="2713"/>
        <v>0</v>
      </c>
      <c r="AC5659" s="22">
        <f t="shared" si="2714"/>
        <v>0</v>
      </c>
      <c r="AD5659" s="22">
        <f t="shared" si="2715"/>
        <v>0</v>
      </c>
    </row>
    <row r="5660" spans="3:30" x14ac:dyDescent="0.25">
      <c r="E5660" s="12">
        <v>43266.583333333336</v>
      </c>
      <c r="F5660" s="10">
        <v>13070.95</v>
      </c>
      <c r="G5660" s="10">
        <v>13090.22</v>
      </c>
      <c r="H5660" s="10">
        <v>13057.2</v>
      </c>
      <c r="I5660" s="10">
        <v>13078.45</v>
      </c>
      <c r="K5660" s="13">
        <f t="shared" si="2707"/>
        <v>7.5</v>
      </c>
      <c r="L5660" s="13">
        <f t="shared" si="2716"/>
        <v>-74.899999999999636</v>
      </c>
      <c r="M5660" s="13">
        <f t="shared" si="2708"/>
        <v>33.019999999998618</v>
      </c>
      <c r="N5660" s="13"/>
      <c r="X5660">
        <f t="shared" si="2709"/>
        <v>7.5</v>
      </c>
      <c r="Y5660">
        <f t="shared" si="2710"/>
        <v>0</v>
      </c>
      <c r="Z5660">
        <f t="shared" si="2711"/>
        <v>0</v>
      </c>
      <c r="AA5660" s="22">
        <f t="shared" si="2712"/>
        <v>0</v>
      </c>
      <c r="AB5660" s="22">
        <f t="shared" si="2713"/>
        <v>0</v>
      </c>
      <c r="AC5660" s="22">
        <f t="shared" si="2714"/>
        <v>0</v>
      </c>
      <c r="AD5660" s="22">
        <f t="shared" si="2715"/>
        <v>0</v>
      </c>
    </row>
    <row r="5661" spans="3:30" x14ac:dyDescent="0.25">
      <c r="E5661" s="11">
        <v>43266.625</v>
      </c>
      <c r="F5661" s="9">
        <v>13078.44</v>
      </c>
      <c r="G5661" s="9">
        <v>13080.94</v>
      </c>
      <c r="H5661" s="9">
        <v>13067.74</v>
      </c>
      <c r="I5661" s="9">
        <v>13067.91</v>
      </c>
      <c r="K5661" s="13">
        <f t="shared" si="2707"/>
        <v>-10.530000000000655</v>
      </c>
      <c r="L5661" s="13">
        <f t="shared" si="2716"/>
        <v>-85.430000000000291</v>
      </c>
      <c r="M5661" s="13">
        <f t="shared" si="2708"/>
        <v>13.200000000000728</v>
      </c>
      <c r="N5661" s="13"/>
      <c r="X5661">
        <f t="shared" si="2709"/>
        <v>10.530000000000655</v>
      </c>
      <c r="Y5661">
        <f t="shared" si="2710"/>
        <v>0</v>
      </c>
      <c r="Z5661">
        <f t="shared" si="2711"/>
        <v>0</v>
      </c>
      <c r="AA5661" s="22">
        <f t="shared" si="2712"/>
        <v>0</v>
      </c>
      <c r="AB5661" s="22">
        <f t="shared" si="2713"/>
        <v>0</v>
      </c>
      <c r="AC5661" s="22">
        <f t="shared" si="2714"/>
        <v>0</v>
      </c>
      <c r="AD5661" s="22">
        <f t="shared" si="2715"/>
        <v>0</v>
      </c>
    </row>
    <row r="5662" spans="3:30" x14ac:dyDescent="0.25">
      <c r="E5662" s="12">
        <v>43266.708333333336</v>
      </c>
      <c r="F5662" s="10">
        <v>13033.83</v>
      </c>
      <c r="G5662" s="10">
        <v>13052.39</v>
      </c>
      <c r="H5662" s="10">
        <v>13008.88</v>
      </c>
      <c r="I5662" s="10">
        <v>13041.81</v>
      </c>
      <c r="K5662" s="13">
        <f t="shared" si="2707"/>
        <v>7.9799999999995634</v>
      </c>
      <c r="L5662" s="13">
        <f t="shared" si="2716"/>
        <v>-77.450000000000728</v>
      </c>
      <c r="M5662" s="13">
        <f t="shared" si="2708"/>
        <v>43.510000000000218</v>
      </c>
      <c r="N5662" s="13"/>
      <c r="X5662">
        <f t="shared" si="2709"/>
        <v>7.9799999999995634</v>
      </c>
      <c r="Y5662">
        <f t="shared" si="2710"/>
        <v>0</v>
      </c>
      <c r="Z5662">
        <f t="shared" si="2711"/>
        <v>0</v>
      </c>
      <c r="AA5662" s="22">
        <f t="shared" si="2712"/>
        <v>0</v>
      </c>
      <c r="AB5662" s="22">
        <f t="shared" si="2713"/>
        <v>0</v>
      </c>
      <c r="AC5662" s="22">
        <f t="shared" si="2714"/>
        <v>0</v>
      </c>
      <c r="AD5662" s="22">
        <f t="shared" si="2715"/>
        <v>0</v>
      </c>
    </row>
    <row r="5663" spans="3:30" x14ac:dyDescent="0.25">
      <c r="E5663" s="11">
        <v>43266.75</v>
      </c>
      <c r="F5663" s="9">
        <v>13041.56</v>
      </c>
      <c r="G5663" s="9">
        <v>13051.12</v>
      </c>
      <c r="H5663" s="9">
        <v>13004.46</v>
      </c>
      <c r="I5663" s="9">
        <v>13026.63</v>
      </c>
      <c r="K5663" s="13">
        <f t="shared" si="2707"/>
        <v>-14.930000000000291</v>
      </c>
      <c r="L5663" s="13">
        <f t="shared" si="2716"/>
        <v>-92.380000000001019</v>
      </c>
      <c r="M5663" s="13">
        <f t="shared" si="2708"/>
        <v>46.660000000001673</v>
      </c>
      <c r="N5663" s="13"/>
      <c r="X5663">
        <f t="shared" si="2709"/>
        <v>14.930000000000291</v>
      </c>
      <c r="Y5663">
        <f t="shared" si="2710"/>
        <v>0</v>
      </c>
      <c r="Z5663">
        <f t="shared" si="2711"/>
        <v>0</v>
      </c>
      <c r="AA5663" s="22">
        <f t="shared" si="2712"/>
        <v>0</v>
      </c>
      <c r="AB5663" s="22">
        <f t="shared" si="2713"/>
        <v>0</v>
      </c>
      <c r="AC5663" s="22">
        <f t="shared" si="2714"/>
        <v>0</v>
      </c>
      <c r="AD5663" s="22">
        <f t="shared" si="2715"/>
        <v>0</v>
      </c>
    </row>
    <row r="5664" spans="3:30" x14ac:dyDescent="0.25">
      <c r="E5664" s="12">
        <v>43266.791666666664</v>
      </c>
      <c r="F5664" s="10">
        <v>13026.13</v>
      </c>
      <c r="G5664" s="10">
        <v>13031.91</v>
      </c>
      <c r="H5664" s="10">
        <v>13012.52</v>
      </c>
      <c r="I5664" s="10">
        <v>13030.87</v>
      </c>
      <c r="K5664" s="13">
        <f t="shared" si="2707"/>
        <v>4.7400000000016007</v>
      </c>
      <c r="L5664" s="13">
        <f t="shared" si="2716"/>
        <v>-87.639999999999418</v>
      </c>
      <c r="M5664" s="13">
        <f t="shared" si="2708"/>
        <v>19.389999999999418</v>
      </c>
      <c r="N5664" s="13"/>
      <c r="X5664">
        <f t="shared" si="2709"/>
        <v>4.7400000000016007</v>
      </c>
      <c r="Y5664">
        <f t="shared" si="2710"/>
        <v>0</v>
      </c>
      <c r="Z5664">
        <f t="shared" si="2711"/>
        <v>0</v>
      </c>
      <c r="AA5664" s="22">
        <f t="shared" si="2712"/>
        <v>0</v>
      </c>
      <c r="AB5664" s="22">
        <f t="shared" si="2713"/>
        <v>0</v>
      </c>
      <c r="AC5664" s="22">
        <f t="shared" si="2714"/>
        <v>0</v>
      </c>
      <c r="AD5664" s="22">
        <f t="shared" si="2715"/>
        <v>0</v>
      </c>
    </row>
    <row r="5665" spans="5:30" x14ac:dyDescent="0.25">
      <c r="E5665" s="11">
        <v>43266.833333333336</v>
      </c>
      <c r="F5665" s="9">
        <v>13031.12</v>
      </c>
      <c r="G5665" s="9">
        <v>13034.12</v>
      </c>
      <c r="H5665" s="9">
        <v>13018.6</v>
      </c>
      <c r="I5665" s="9">
        <v>13029.86</v>
      </c>
      <c r="K5665" s="13">
        <f t="shared" si="2707"/>
        <v>-1.2600000000002183</v>
      </c>
      <c r="L5665" s="13">
        <f t="shared" si="2716"/>
        <v>-88.899999999999636</v>
      </c>
      <c r="M5665" s="13">
        <f t="shared" si="2708"/>
        <v>15.520000000000437</v>
      </c>
      <c r="N5665" s="13"/>
      <c r="X5665">
        <f t="shared" si="2709"/>
        <v>1.2600000000002183</v>
      </c>
      <c r="Y5665">
        <f t="shared" si="2710"/>
        <v>0</v>
      </c>
      <c r="Z5665">
        <f t="shared" si="2711"/>
        <v>0</v>
      </c>
      <c r="AA5665" s="22">
        <f t="shared" si="2712"/>
        <v>0</v>
      </c>
      <c r="AB5665" s="22">
        <f t="shared" si="2713"/>
        <v>0</v>
      </c>
      <c r="AC5665" s="22">
        <f t="shared" si="2714"/>
        <v>0</v>
      </c>
      <c r="AD5665" s="22">
        <f t="shared" si="2715"/>
        <v>0</v>
      </c>
    </row>
    <row r="5666" spans="5:30" x14ac:dyDescent="0.25">
      <c r="E5666" s="12">
        <v>43266.875</v>
      </c>
      <c r="F5666" s="10">
        <v>13031.36</v>
      </c>
      <c r="G5666" s="10">
        <v>13067.41</v>
      </c>
      <c r="H5666" s="10">
        <v>13027.61</v>
      </c>
      <c r="I5666" s="10">
        <v>13063.9</v>
      </c>
      <c r="K5666" s="13">
        <f t="shared" si="2707"/>
        <v>32.539999999999054</v>
      </c>
      <c r="L5666" s="13">
        <f t="shared" si="2716"/>
        <v>-56.360000000000582</v>
      </c>
      <c r="M5666" s="13">
        <f t="shared" si="2708"/>
        <v>39.799999999999272</v>
      </c>
      <c r="N5666" s="13"/>
      <c r="X5666">
        <f t="shared" si="2709"/>
        <v>32.539999999999054</v>
      </c>
      <c r="Y5666">
        <f t="shared" si="2710"/>
        <v>0</v>
      </c>
      <c r="Z5666">
        <f t="shared" si="2711"/>
        <v>0</v>
      </c>
      <c r="AA5666" s="22">
        <f t="shared" si="2712"/>
        <v>0</v>
      </c>
      <c r="AB5666" s="22">
        <f t="shared" si="2713"/>
        <v>0</v>
      </c>
      <c r="AC5666" s="22">
        <f t="shared" si="2714"/>
        <v>0</v>
      </c>
      <c r="AD5666" s="22">
        <f t="shared" si="2715"/>
        <v>0</v>
      </c>
    </row>
    <row r="5667" spans="5:30" x14ac:dyDescent="0.25">
      <c r="E5667" s="11">
        <v>43266.916666666664</v>
      </c>
      <c r="F5667" s="9">
        <v>13064.15</v>
      </c>
      <c r="G5667" s="9">
        <v>13069.65</v>
      </c>
      <c r="H5667" s="9">
        <v>13049.38</v>
      </c>
      <c r="I5667" s="9">
        <v>13069.4</v>
      </c>
      <c r="K5667" s="13">
        <f t="shared" si="2707"/>
        <v>5.25</v>
      </c>
      <c r="L5667" s="13">
        <f t="shared" si="2716"/>
        <v>-51.110000000000582</v>
      </c>
      <c r="M5667" s="13">
        <f t="shared" si="2708"/>
        <v>20.270000000000437</v>
      </c>
      <c r="N5667" s="13"/>
      <c r="X5667">
        <f t="shared" si="2709"/>
        <v>5.25</v>
      </c>
      <c r="Y5667">
        <f t="shared" si="2710"/>
        <v>0</v>
      </c>
      <c r="Z5667">
        <f>IF(S5667&lt;1000,ABS(S5667),0)</f>
        <v>0</v>
      </c>
      <c r="AA5667" s="22">
        <f t="shared" si="2712"/>
        <v>0</v>
      </c>
      <c r="AB5667" s="22">
        <f t="shared" si="2713"/>
        <v>0</v>
      </c>
      <c r="AC5667" s="22">
        <f t="shared" si="2714"/>
        <v>0</v>
      </c>
      <c r="AD5667" s="22">
        <f t="shared" si="2715"/>
        <v>0</v>
      </c>
    </row>
    <row r="5668" spans="5:30" x14ac:dyDescent="0.25">
      <c r="L5668" s="13"/>
    </row>
  </sheetData>
  <autoFilter ref="E1:I5667" xr:uid="{00000000-0009-0000-0000-000002000000}">
    <filterColumn colId="0">
      <filters>
        <filter val="10:00:00"/>
        <filter val="11:00:00"/>
        <filter val="12:00:00"/>
        <filter val="13:00:00"/>
        <filter val="14:00:00"/>
        <filter val="15:00:00"/>
        <filter val="16:00:00"/>
        <filter val="17:00:00"/>
        <filter val="18:00:00"/>
        <filter val="19:00:00"/>
        <filter val="20:00:00"/>
        <filter val="21:00:00"/>
        <filter val="22:00:00"/>
        <filter val="8:00:00"/>
        <filter val="9:00:00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EACDC-E0A0-447F-823C-DB3A59155FC1}">
  <sheetPr filterMode="1"/>
  <dimension ref="E1:AH3087"/>
  <sheetViews>
    <sheetView tabSelected="1" topLeftCell="J1" workbookViewId="0">
      <selection activeCell="V44" sqref="V44"/>
    </sheetView>
  </sheetViews>
  <sheetFormatPr defaultRowHeight="15" x14ac:dyDescent="0.25"/>
  <cols>
    <col min="5" max="5" width="15.28515625" style="2" bestFit="1" customWidth="1"/>
    <col min="6" max="9" width="9.5703125" bestFit="1" customWidth="1"/>
    <col min="11" max="11" width="12.28515625" bestFit="1" customWidth="1"/>
    <col min="12" max="12" width="12.28515625" customWidth="1"/>
    <col min="13" max="14" width="10.85546875" bestFit="1" customWidth="1"/>
    <col min="16" max="17" width="16.28515625" bestFit="1" customWidth="1"/>
    <col min="22" max="22" width="27.85546875" bestFit="1" customWidth="1"/>
    <col min="23" max="23" width="17.85546875" customWidth="1"/>
    <col min="24" max="24" width="10.140625" bestFit="1" customWidth="1"/>
    <col min="25" max="25" width="11.28515625" bestFit="1" customWidth="1"/>
    <col min="28" max="28" width="16.28515625" style="18" bestFit="1" customWidth="1"/>
    <col min="29" max="29" width="9.140625" style="18"/>
    <col min="30" max="30" width="12.28515625" style="18" bestFit="1" customWidth="1"/>
    <col min="31" max="31" width="11.85546875" style="18" bestFit="1" customWidth="1"/>
  </cols>
  <sheetData>
    <row r="1" spans="5:34" x14ac:dyDescent="0.25">
      <c r="E1" s="2" t="s">
        <v>0</v>
      </c>
      <c r="F1" t="s">
        <v>9</v>
      </c>
      <c r="G1" t="s">
        <v>10</v>
      </c>
      <c r="H1" t="s">
        <v>3</v>
      </c>
      <c r="I1" t="s">
        <v>4</v>
      </c>
      <c r="K1" t="s">
        <v>5</v>
      </c>
      <c r="M1" t="s">
        <v>11</v>
      </c>
      <c r="N1" t="s">
        <v>12</v>
      </c>
      <c r="P1" t="s">
        <v>22</v>
      </c>
      <c r="Q1" t="s">
        <v>25</v>
      </c>
      <c r="X1" t="s">
        <v>40</v>
      </c>
      <c r="Y1" t="s">
        <v>41</v>
      </c>
      <c r="Z1" t="s">
        <v>39</v>
      </c>
      <c r="AA1" t="s">
        <v>42</v>
      </c>
      <c r="AB1" s="18" t="s">
        <v>22</v>
      </c>
      <c r="AC1" s="18" t="s">
        <v>25</v>
      </c>
      <c r="AD1" s="18" t="s">
        <v>43</v>
      </c>
      <c r="AE1" s="18" t="s">
        <v>38</v>
      </c>
      <c r="AG1" s="18" t="s">
        <v>25</v>
      </c>
      <c r="AH1" s="18" t="s">
        <v>22</v>
      </c>
    </row>
    <row r="2" spans="5:34" hidden="1" x14ac:dyDescent="0.25">
      <c r="E2" s="12">
        <v>43269.041666666664</v>
      </c>
      <c r="F2" s="10">
        <v>13065.55</v>
      </c>
      <c r="G2" s="10">
        <v>13078.3</v>
      </c>
      <c r="H2" s="10">
        <v>13042.2</v>
      </c>
      <c r="I2" s="10">
        <v>13069.35</v>
      </c>
      <c r="AB2"/>
      <c r="AC2"/>
      <c r="AD2"/>
      <c r="AE2"/>
    </row>
    <row r="3" spans="5:34" hidden="1" x14ac:dyDescent="0.25">
      <c r="E3" s="11">
        <v>43269.083333333336</v>
      </c>
      <c r="F3" s="9">
        <v>13069.35</v>
      </c>
      <c r="G3" s="9">
        <v>13071.85</v>
      </c>
      <c r="H3" s="9">
        <v>13061.46</v>
      </c>
      <c r="I3" s="9">
        <v>13064.94</v>
      </c>
      <c r="AB3"/>
      <c r="AC3"/>
      <c r="AD3"/>
      <c r="AE3"/>
    </row>
    <row r="4" spans="5:34" hidden="1" x14ac:dyDescent="0.25">
      <c r="E4" s="12">
        <v>43269.125</v>
      </c>
      <c r="F4" s="10">
        <v>13063.77</v>
      </c>
      <c r="G4" s="10">
        <v>13063.77</v>
      </c>
      <c r="H4" s="10">
        <v>13004.31</v>
      </c>
      <c r="I4" s="10">
        <v>13010.52</v>
      </c>
      <c r="AB4"/>
      <c r="AC4"/>
      <c r="AD4"/>
      <c r="AE4"/>
    </row>
    <row r="5" spans="5:34" hidden="1" x14ac:dyDescent="0.25">
      <c r="E5" s="11">
        <v>43269.166666666664</v>
      </c>
      <c r="F5" s="9">
        <v>13010.52</v>
      </c>
      <c r="G5" s="9">
        <v>13010.81</v>
      </c>
      <c r="H5" s="9">
        <v>12983.34</v>
      </c>
      <c r="I5" s="9">
        <v>12995.86</v>
      </c>
      <c r="AB5"/>
      <c r="AC5"/>
      <c r="AD5"/>
      <c r="AE5"/>
    </row>
    <row r="6" spans="5:34" hidden="1" x14ac:dyDescent="0.25">
      <c r="E6" s="12">
        <v>43269.208333333336</v>
      </c>
      <c r="F6" s="10">
        <v>12996.45</v>
      </c>
      <c r="G6" s="10">
        <v>13015.75</v>
      </c>
      <c r="H6" s="10">
        <v>12990.73</v>
      </c>
      <c r="I6" s="10">
        <v>12997.74</v>
      </c>
      <c r="AB6"/>
      <c r="AC6"/>
      <c r="AD6"/>
      <c r="AE6"/>
    </row>
    <row r="7" spans="5:34" hidden="1" x14ac:dyDescent="0.25">
      <c r="E7" s="11">
        <v>43269.25</v>
      </c>
      <c r="F7" s="9">
        <v>12998.91</v>
      </c>
      <c r="G7" s="9">
        <v>12998.91</v>
      </c>
      <c r="H7" s="9">
        <v>12988.02</v>
      </c>
      <c r="I7" s="9">
        <v>12990.37</v>
      </c>
      <c r="AB7"/>
      <c r="AC7"/>
      <c r="AD7"/>
      <c r="AE7"/>
    </row>
    <row r="8" spans="5:34" hidden="1" x14ac:dyDescent="0.25">
      <c r="E8" s="12">
        <v>43269.291666666664</v>
      </c>
      <c r="F8" s="10">
        <v>12991.54</v>
      </c>
      <c r="G8" s="10">
        <v>13000.73</v>
      </c>
      <c r="H8" s="10">
        <v>12991.54</v>
      </c>
      <c r="I8" s="10">
        <v>12997.71</v>
      </c>
      <c r="AB8"/>
      <c r="AC8"/>
      <c r="AD8"/>
      <c r="AE8"/>
    </row>
    <row r="9" spans="5:34" x14ac:dyDescent="0.25">
      <c r="E9" s="11">
        <v>43269.333333333336</v>
      </c>
      <c r="F9" s="9">
        <v>12997.71</v>
      </c>
      <c r="G9" s="9">
        <v>13021.8</v>
      </c>
      <c r="H9" s="9">
        <v>12995.36</v>
      </c>
      <c r="I9" s="9">
        <v>13015.48</v>
      </c>
      <c r="K9" s="13">
        <f>I9-F9</f>
        <v>17.770000000000437</v>
      </c>
      <c r="L9" s="13">
        <v>0</v>
      </c>
      <c r="M9" s="13">
        <f>G9-H9</f>
        <v>26.43999999999869</v>
      </c>
      <c r="N9" s="13">
        <f>I23-F9</f>
        <v>-140.8799999999992</v>
      </c>
      <c r="O9" s="18">
        <f>IF(K9*N9&gt;0,1,0)</f>
        <v>0</v>
      </c>
      <c r="P9">
        <f>_xlfn.IFS(K9&lt;0,MIN(L8:L22),K9&gt;0,MAX(L8:L22))</f>
        <v>0</v>
      </c>
      <c r="Q9">
        <f>_xlfn.IFS(K9&lt;0,MAX(L8:L22),K9&gt;0,MIN(L8:L22))</f>
        <v>-207.93000000000029</v>
      </c>
      <c r="T9" s="13">
        <f>MAX(G9:G23)</f>
        <v>13021.8</v>
      </c>
      <c r="V9" t="s">
        <v>31</v>
      </c>
      <c r="W9">
        <v>136</v>
      </c>
      <c r="X9">
        <f>ABS(K9)</f>
        <v>17.770000000000437</v>
      </c>
      <c r="Y9">
        <f t="shared" ref="Y9:Y23" si="0">ABS(M9)</f>
        <v>26.43999999999869</v>
      </c>
      <c r="Z9">
        <f>IF(T9&lt;1000,ABS(T9),0)</f>
        <v>0</v>
      </c>
      <c r="AA9">
        <f>ABS(N9)</f>
        <v>140.8799999999992</v>
      </c>
      <c r="AB9" s="18">
        <f>ABS(P9)</f>
        <v>0</v>
      </c>
      <c r="AC9" s="18">
        <f>ABS(Q9)</f>
        <v>207.93000000000029</v>
      </c>
      <c r="AD9" s="18">
        <f>IF(O9=1,ABS(P9),0)</f>
        <v>0</v>
      </c>
      <c r="AE9" s="18">
        <f>IF(O9=0,ABS(Q9),0)</f>
        <v>207.93000000000029</v>
      </c>
      <c r="AG9" s="18">
        <f>IF(O9=1,ABS(Q9),0)</f>
        <v>0</v>
      </c>
      <c r="AH9" s="18">
        <f>IF(O9=0,ABS(P9),0)</f>
        <v>0</v>
      </c>
    </row>
    <row r="10" spans="5:34" x14ac:dyDescent="0.25">
      <c r="E10" s="12">
        <v>43269.375</v>
      </c>
      <c r="F10" s="10">
        <v>13012.44</v>
      </c>
      <c r="G10" s="10">
        <v>13012.44</v>
      </c>
      <c r="H10" s="10">
        <v>12940.15</v>
      </c>
      <c r="I10" s="10">
        <v>12953.48</v>
      </c>
      <c r="K10" s="13">
        <f t="shared" ref="K10:K23" si="1">I10-F10</f>
        <v>-58.960000000000946</v>
      </c>
      <c r="L10" s="13">
        <f>L9+K10</f>
        <v>-58.960000000000946</v>
      </c>
      <c r="M10" s="13">
        <f t="shared" ref="M10:M23" si="2">G10-H10</f>
        <v>72.290000000000873</v>
      </c>
      <c r="T10" s="13">
        <f>MIN(H9:H23)</f>
        <v>12782.64</v>
      </c>
      <c r="V10" t="s">
        <v>32</v>
      </c>
      <c r="W10">
        <f>SUM(O:O)</f>
        <v>66</v>
      </c>
      <c r="X10">
        <f t="shared" ref="X10:X23" si="3">ABS(K10)</f>
        <v>58.960000000000946</v>
      </c>
      <c r="Y10">
        <f t="shared" si="0"/>
        <v>72.290000000000873</v>
      </c>
      <c r="Z10">
        <f t="shared" ref="Z10:Z23" si="4">IF(T10&lt;1000,ABS(T10),0)</f>
        <v>0</v>
      </c>
      <c r="AA10">
        <f t="shared" ref="AA10:AA23" si="5">ABS(N10)</f>
        <v>0</v>
      </c>
      <c r="AB10" s="18">
        <f t="shared" ref="AB10:AB23" si="6">ABS(P10)</f>
        <v>0</v>
      </c>
      <c r="AC10" s="18">
        <f t="shared" ref="AC10:AC23" si="7">ABS(Q10)</f>
        <v>0</v>
      </c>
      <c r="AD10" s="18">
        <f>IF(O10=1,ABS(P10),0)</f>
        <v>0</v>
      </c>
      <c r="AE10" s="18">
        <f>IF(O10=0,ABS(Q10),0)</f>
        <v>0</v>
      </c>
      <c r="AG10" s="18">
        <f t="shared" ref="AG10:AG23" si="8">IF(O10=1,ABS(Q10),0)</f>
        <v>0</v>
      </c>
      <c r="AH10" s="18">
        <f t="shared" ref="AH10:AH23" si="9">IF(O10=0,ABS(P10),0)</f>
        <v>0</v>
      </c>
    </row>
    <row r="11" spans="5:34" x14ac:dyDescent="0.25">
      <c r="E11" s="11">
        <v>43269.416666666664</v>
      </c>
      <c r="F11" s="9">
        <v>12955.76</v>
      </c>
      <c r="G11" s="9">
        <v>12982.54</v>
      </c>
      <c r="H11" s="9">
        <v>12914.61</v>
      </c>
      <c r="I11" s="9">
        <v>12922.61</v>
      </c>
      <c r="K11" s="13">
        <f t="shared" si="1"/>
        <v>-33.149999999999636</v>
      </c>
      <c r="L11" s="13">
        <f>L10+K11</f>
        <v>-92.110000000000582</v>
      </c>
      <c r="M11" s="13">
        <f t="shared" si="2"/>
        <v>67.930000000000291</v>
      </c>
      <c r="T11" s="13">
        <f>T9-T10</f>
        <v>239.15999999999985</v>
      </c>
      <c r="V11" t="s">
        <v>15</v>
      </c>
      <c r="W11" s="22">
        <f>W10/136</f>
        <v>0.48529411764705882</v>
      </c>
      <c r="X11">
        <f t="shared" si="3"/>
        <v>33.149999999999636</v>
      </c>
      <c r="Y11">
        <f t="shared" si="0"/>
        <v>67.930000000000291</v>
      </c>
      <c r="Z11">
        <f t="shared" si="4"/>
        <v>239.15999999999985</v>
      </c>
      <c r="AA11">
        <f t="shared" si="5"/>
        <v>0</v>
      </c>
      <c r="AB11" s="18">
        <f t="shared" si="6"/>
        <v>0</v>
      </c>
      <c r="AC11" s="18">
        <f t="shared" si="7"/>
        <v>0</v>
      </c>
      <c r="AD11" s="18">
        <f>IF(O11=1,ABS(P11),0)</f>
        <v>0</v>
      </c>
      <c r="AE11" s="18">
        <f>IF(O11=0,ABS(Q11),0)</f>
        <v>0</v>
      </c>
      <c r="AG11" s="18">
        <f t="shared" si="8"/>
        <v>0</v>
      </c>
      <c r="AH11" s="18">
        <f t="shared" si="9"/>
        <v>0</v>
      </c>
    </row>
    <row r="12" spans="5:34" x14ac:dyDescent="0.25">
      <c r="E12" s="12">
        <v>43269.458333333336</v>
      </c>
      <c r="F12" s="10">
        <v>12922.86</v>
      </c>
      <c r="G12" s="10">
        <v>12938.37</v>
      </c>
      <c r="H12" s="10">
        <v>12905.42</v>
      </c>
      <c r="I12" s="10">
        <v>12913.17</v>
      </c>
      <c r="K12" s="13">
        <f t="shared" si="1"/>
        <v>-9.6900000000005093</v>
      </c>
      <c r="L12" s="13">
        <f t="shared" ref="L12:L23" si="10">L11+K12</f>
        <v>-101.80000000000109</v>
      </c>
      <c r="M12" s="13">
        <f t="shared" si="2"/>
        <v>32.950000000000728</v>
      </c>
      <c r="R12">
        <v>-40</v>
      </c>
      <c r="V12" t="s">
        <v>18</v>
      </c>
      <c r="W12" s="23">
        <f>SUM(AA:AA)/136</f>
        <v>73.174264705882365</v>
      </c>
      <c r="X12">
        <f t="shared" si="3"/>
        <v>9.6900000000005093</v>
      </c>
      <c r="Y12">
        <f t="shared" si="0"/>
        <v>32.950000000000728</v>
      </c>
      <c r="Z12">
        <f t="shared" si="4"/>
        <v>0</v>
      </c>
      <c r="AA12">
        <f t="shared" si="5"/>
        <v>0</v>
      </c>
      <c r="AB12" s="18">
        <f t="shared" si="6"/>
        <v>0</v>
      </c>
      <c r="AC12" s="18">
        <f t="shared" si="7"/>
        <v>0</v>
      </c>
      <c r="AD12" s="18">
        <f>IF(O12=1,ABS(P12),0)</f>
        <v>0</v>
      </c>
      <c r="AE12" s="18">
        <f>IF(O12=0,ABS(Q12),0)</f>
        <v>0</v>
      </c>
      <c r="AG12" s="18">
        <f t="shared" si="8"/>
        <v>0</v>
      </c>
      <c r="AH12" s="18">
        <f t="shared" si="9"/>
        <v>0</v>
      </c>
    </row>
    <row r="13" spans="5:34" x14ac:dyDescent="0.25">
      <c r="E13" s="11">
        <v>43269.5</v>
      </c>
      <c r="F13" s="9">
        <v>12912.67</v>
      </c>
      <c r="G13" s="9">
        <v>12913.93</v>
      </c>
      <c r="H13" s="9">
        <v>12861.14</v>
      </c>
      <c r="I13" s="9">
        <v>12880.48</v>
      </c>
      <c r="K13" s="13">
        <f t="shared" si="1"/>
        <v>-32.190000000000509</v>
      </c>
      <c r="L13" s="13">
        <f t="shared" si="10"/>
        <v>-133.9900000000016</v>
      </c>
      <c r="M13" s="13">
        <f t="shared" si="2"/>
        <v>52.790000000000873</v>
      </c>
      <c r="V13" t="s">
        <v>19</v>
      </c>
      <c r="W13" s="23">
        <f>SUM(Z:Z)/136</f>
        <v>170.5622058823528</v>
      </c>
      <c r="X13">
        <f t="shared" si="3"/>
        <v>32.190000000000509</v>
      </c>
      <c r="Y13">
        <f t="shared" si="0"/>
        <v>52.790000000000873</v>
      </c>
      <c r="Z13">
        <f t="shared" si="4"/>
        <v>0</v>
      </c>
      <c r="AA13">
        <f t="shared" si="5"/>
        <v>0</v>
      </c>
      <c r="AB13" s="18">
        <f>ABS(P13)</f>
        <v>0</v>
      </c>
      <c r="AC13" s="18">
        <f t="shared" si="7"/>
        <v>0</v>
      </c>
      <c r="AD13" s="18">
        <f>IF(O13=1,ABS(P13),0)</f>
        <v>0</v>
      </c>
      <c r="AE13" s="18">
        <f>IF(O13=0,ABS(Q13),0)</f>
        <v>0</v>
      </c>
      <c r="AG13" s="18">
        <f t="shared" si="8"/>
        <v>0</v>
      </c>
      <c r="AH13" s="18">
        <f t="shared" si="9"/>
        <v>0</v>
      </c>
    </row>
    <row r="14" spans="5:34" x14ac:dyDescent="0.25">
      <c r="E14" s="12">
        <v>43269.541666666664</v>
      </c>
      <c r="F14" s="10">
        <v>12881.23</v>
      </c>
      <c r="G14" s="10">
        <v>12893.49</v>
      </c>
      <c r="H14" s="10">
        <v>12822.93</v>
      </c>
      <c r="I14" s="10">
        <v>12829.99</v>
      </c>
      <c r="K14" s="13">
        <f t="shared" si="1"/>
        <v>-51.239999999999782</v>
      </c>
      <c r="L14" s="13">
        <f t="shared" si="10"/>
        <v>-185.23000000000138</v>
      </c>
      <c r="M14" s="13">
        <f t="shared" si="2"/>
        <v>70.559999999999491</v>
      </c>
      <c r="V14" t="s">
        <v>34</v>
      </c>
      <c r="W14" s="23">
        <f>SUM(X:X)/2040</f>
        <v>20.613897058823547</v>
      </c>
      <c r="X14">
        <f t="shared" si="3"/>
        <v>51.239999999999782</v>
      </c>
      <c r="Y14">
        <f t="shared" si="0"/>
        <v>70.559999999999491</v>
      </c>
      <c r="Z14">
        <f t="shared" si="4"/>
        <v>0</v>
      </c>
      <c r="AA14">
        <f t="shared" si="5"/>
        <v>0</v>
      </c>
      <c r="AB14" s="18">
        <f t="shared" si="6"/>
        <v>0</v>
      </c>
      <c r="AC14" s="18">
        <f t="shared" si="7"/>
        <v>0</v>
      </c>
      <c r="AD14" s="18">
        <f t="shared" ref="AD14:AD23" si="11">IF(O14=1,ABS(P14),0)</f>
        <v>0</v>
      </c>
      <c r="AE14" s="18">
        <f t="shared" ref="AE14:AE23" si="12">IF(O14=0,ABS(Q14),0)</f>
        <v>0</v>
      </c>
      <c r="AG14" s="18">
        <f t="shared" si="8"/>
        <v>0</v>
      </c>
      <c r="AH14" s="18">
        <f t="shared" si="9"/>
        <v>0</v>
      </c>
    </row>
    <row r="15" spans="5:34" x14ac:dyDescent="0.25">
      <c r="E15" s="11">
        <v>43269.583333333336</v>
      </c>
      <c r="F15" s="9">
        <v>12830</v>
      </c>
      <c r="G15" s="9">
        <v>12844.1</v>
      </c>
      <c r="H15" s="9">
        <v>12802.21</v>
      </c>
      <c r="I15" s="9">
        <v>12809.32</v>
      </c>
      <c r="K15" s="13">
        <f t="shared" si="1"/>
        <v>-20.680000000000291</v>
      </c>
      <c r="L15" s="13">
        <f t="shared" si="10"/>
        <v>-205.91000000000167</v>
      </c>
      <c r="M15" s="13">
        <f t="shared" si="2"/>
        <v>41.890000000001237</v>
      </c>
      <c r="V15" t="s">
        <v>35</v>
      </c>
      <c r="W15" s="23">
        <f>SUM(Y:Y)/2040</f>
        <v>41.892872549019586</v>
      </c>
      <c r="X15">
        <f t="shared" si="3"/>
        <v>20.680000000000291</v>
      </c>
      <c r="Y15">
        <f t="shared" si="0"/>
        <v>41.890000000001237</v>
      </c>
      <c r="Z15">
        <f t="shared" si="4"/>
        <v>0</v>
      </c>
      <c r="AA15">
        <f t="shared" si="5"/>
        <v>0</v>
      </c>
      <c r="AB15" s="18">
        <f t="shared" si="6"/>
        <v>0</v>
      </c>
      <c r="AC15" s="18">
        <f t="shared" si="7"/>
        <v>0</v>
      </c>
      <c r="AD15" s="18">
        <f t="shared" si="11"/>
        <v>0</v>
      </c>
      <c r="AE15" s="18">
        <f t="shared" si="12"/>
        <v>0</v>
      </c>
      <c r="AG15" s="18">
        <f t="shared" si="8"/>
        <v>0</v>
      </c>
      <c r="AH15" s="18">
        <f t="shared" si="9"/>
        <v>0</v>
      </c>
    </row>
    <row r="16" spans="5:34" x14ac:dyDescent="0.25">
      <c r="E16" s="12">
        <v>43269.625</v>
      </c>
      <c r="F16" s="10">
        <v>12808.82</v>
      </c>
      <c r="G16" s="10">
        <v>12845.17</v>
      </c>
      <c r="H16" s="10">
        <v>12794.82</v>
      </c>
      <c r="I16" s="10">
        <v>12838.04</v>
      </c>
      <c r="K16" s="13">
        <f t="shared" si="1"/>
        <v>29.220000000001164</v>
      </c>
      <c r="L16" s="13">
        <f t="shared" si="10"/>
        <v>-176.69000000000051</v>
      </c>
      <c r="M16" s="13">
        <f t="shared" si="2"/>
        <v>50.350000000000364</v>
      </c>
      <c r="V16" t="s">
        <v>23</v>
      </c>
      <c r="W16" s="18">
        <f>SUM(AB:AB)/W9</f>
        <v>54.655882352941099</v>
      </c>
      <c r="X16">
        <f t="shared" si="3"/>
        <v>29.220000000001164</v>
      </c>
      <c r="Y16">
        <f t="shared" si="0"/>
        <v>50.350000000000364</v>
      </c>
      <c r="Z16">
        <f t="shared" si="4"/>
        <v>0</v>
      </c>
      <c r="AA16">
        <f t="shared" si="5"/>
        <v>0</v>
      </c>
      <c r="AB16" s="18">
        <f t="shared" si="6"/>
        <v>0</v>
      </c>
      <c r="AC16" s="18">
        <f t="shared" si="7"/>
        <v>0</v>
      </c>
      <c r="AD16" s="18">
        <f t="shared" si="11"/>
        <v>0</v>
      </c>
      <c r="AE16" s="18">
        <f t="shared" si="12"/>
        <v>0</v>
      </c>
      <c r="AG16" s="18">
        <f t="shared" si="8"/>
        <v>0</v>
      </c>
      <c r="AH16" s="18">
        <f t="shared" si="9"/>
        <v>0</v>
      </c>
    </row>
    <row r="17" spans="5:34" x14ac:dyDescent="0.25">
      <c r="E17" s="11">
        <v>43269.666666666664</v>
      </c>
      <c r="F17" s="9">
        <v>12837.28</v>
      </c>
      <c r="G17" s="9">
        <v>12843.98</v>
      </c>
      <c r="H17" s="9">
        <v>12803.52</v>
      </c>
      <c r="I17" s="9">
        <v>12837.16</v>
      </c>
      <c r="K17" s="13">
        <f t="shared" si="1"/>
        <v>-0.12000000000080036</v>
      </c>
      <c r="L17" s="13">
        <f t="shared" si="10"/>
        <v>-176.81000000000131</v>
      </c>
      <c r="M17" s="13">
        <f t="shared" si="2"/>
        <v>40.459999999999127</v>
      </c>
      <c r="V17" t="s">
        <v>24</v>
      </c>
      <c r="W17" s="18">
        <f>SUM(AC:AC)/W9</f>
        <v>73.09102941176485</v>
      </c>
      <c r="X17">
        <f t="shared" si="3"/>
        <v>0.12000000000080036</v>
      </c>
      <c r="Y17">
        <f t="shared" si="0"/>
        <v>40.459999999999127</v>
      </c>
      <c r="Z17">
        <f t="shared" si="4"/>
        <v>0</v>
      </c>
      <c r="AA17">
        <f t="shared" si="5"/>
        <v>0</v>
      </c>
      <c r="AB17" s="18">
        <f t="shared" si="6"/>
        <v>0</v>
      </c>
      <c r="AC17" s="18">
        <f t="shared" si="7"/>
        <v>0</v>
      </c>
      <c r="AD17" s="18">
        <f t="shared" si="11"/>
        <v>0</v>
      </c>
      <c r="AE17" s="18">
        <f t="shared" si="12"/>
        <v>0</v>
      </c>
      <c r="AG17" s="18">
        <f t="shared" si="8"/>
        <v>0</v>
      </c>
      <c r="AH17" s="18">
        <f t="shared" si="9"/>
        <v>0</v>
      </c>
    </row>
    <row r="18" spans="5:34" x14ac:dyDescent="0.25">
      <c r="E18" s="12">
        <v>43269.708333333336</v>
      </c>
      <c r="F18" s="10">
        <v>12836.91</v>
      </c>
      <c r="G18" s="10">
        <v>12841.02</v>
      </c>
      <c r="H18" s="10">
        <v>12782.64</v>
      </c>
      <c r="I18" s="10">
        <v>12805.79</v>
      </c>
      <c r="K18" s="13">
        <f t="shared" si="1"/>
        <v>-31.119999999998981</v>
      </c>
      <c r="L18" s="13">
        <f t="shared" si="10"/>
        <v>-207.93000000000029</v>
      </c>
      <c r="M18" s="13">
        <f t="shared" si="2"/>
        <v>58.380000000001019</v>
      </c>
      <c r="V18" t="s">
        <v>53</v>
      </c>
      <c r="W18" s="18">
        <f>SUM(AD:AD)/W10</f>
        <v>89.925454545454627</v>
      </c>
      <c r="X18">
        <f t="shared" si="3"/>
        <v>31.119999999998981</v>
      </c>
      <c r="Y18">
        <f t="shared" si="0"/>
        <v>58.380000000001019</v>
      </c>
      <c r="Z18">
        <f t="shared" si="4"/>
        <v>0</v>
      </c>
      <c r="AA18">
        <f t="shared" si="5"/>
        <v>0</v>
      </c>
      <c r="AB18" s="18">
        <f t="shared" si="6"/>
        <v>0</v>
      </c>
      <c r="AC18" s="18">
        <f t="shared" si="7"/>
        <v>0</v>
      </c>
      <c r="AD18" s="18">
        <f t="shared" si="11"/>
        <v>0</v>
      </c>
      <c r="AE18" s="18">
        <f t="shared" si="12"/>
        <v>0</v>
      </c>
      <c r="AG18" s="18">
        <f t="shared" si="8"/>
        <v>0</v>
      </c>
      <c r="AH18" s="18">
        <f t="shared" si="9"/>
        <v>0</v>
      </c>
    </row>
    <row r="19" spans="5:34" x14ac:dyDescent="0.25">
      <c r="E19" s="11">
        <v>43269.75</v>
      </c>
      <c r="F19" s="9">
        <v>12806.29</v>
      </c>
      <c r="G19" s="9">
        <v>12852.64</v>
      </c>
      <c r="H19" s="9">
        <v>12803.55</v>
      </c>
      <c r="I19" s="9">
        <v>12826.92</v>
      </c>
      <c r="K19" s="13">
        <f t="shared" si="1"/>
        <v>20.6299999999992</v>
      </c>
      <c r="L19" s="13">
        <f t="shared" si="10"/>
        <v>-187.30000000000109</v>
      </c>
      <c r="M19" s="13">
        <f t="shared" si="2"/>
        <v>49.090000000000146</v>
      </c>
      <c r="V19" t="s">
        <v>30</v>
      </c>
      <c r="W19" s="18">
        <f>SUM(AE:AE)/(W9-W10)</f>
        <v>110.67385714285756</v>
      </c>
      <c r="X19">
        <f t="shared" si="3"/>
        <v>20.6299999999992</v>
      </c>
      <c r="Y19">
        <f t="shared" si="0"/>
        <v>49.090000000000146</v>
      </c>
      <c r="Z19">
        <f t="shared" si="4"/>
        <v>0</v>
      </c>
      <c r="AA19">
        <f t="shared" si="5"/>
        <v>0</v>
      </c>
      <c r="AB19" s="18">
        <f t="shared" si="6"/>
        <v>0</v>
      </c>
      <c r="AC19" s="18">
        <f t="shared" si="7"/>
        <v>0</v>
      </c>
      <c r="AD19" s="18">
        <f t="shared" si="11"/>
        <v>0</v>
      </c>
      <c r="AE19" s="18">
        <f t="shared" si="12"/>
        <v>0</v>
      </c>
      <c r="AG19" s="18">
        <f t="shared" si="8"/>
        <v>0</v>
      </c>
      <c r="AH19" s="18">
        <f t="shared" si="9"/>
        <v>0</v>
      </c>
    </row>
    <row r="20" spans="5:34" x14ac:dyDescent="0.25">
      <c r="E20" s="12">
        <v>43269.791666666664</v>
      </c>
      <c r="F20" s="10">
        <v>12828.17</v>
      </c>
      <c r="G20" s="10">
        <v>12829.17</v>
      </c>
      <c r="H20" s="10">
        <v>12812.25</v>
      </c>
      <c r="I20" s="10">
        <v>12823.16</v>
      </c>
      <c r="K20" s="13">
        <f t="shared" si="1"/>
        <v>-5.0100000000002183</v>
      </c>
      <c r="L20" s="13">
        <f t="shared" si="10"/>
        <v>-192.31000000000131</v>
      </c>
      <c r="M20" s="13">
        <f t="shared" si="2"/>
        <v>16.920000000000073</v>
      </c>
      <c r="V20" t="s">
        <v>44</v>
      </c>
      <c r="W20" s="23">
        <f>_xlfn.STDEV.P(Y:Y)</f>
        <v>24.159028096856098</v>
      </c>
      <c r="X20">
        <f t="shared" si="3"/>
        <v>5.0100000000002183</v>
      </c>
      <c r="Y20">
        <f t="shared" si="0"/>
        <v>16.920000000000073</v>
      </c>
      <c r="Z20">
        <f t="shared" si="4"/>
        <v>0</v>
      </c>
      <c r="AA20">
        <f t="shared" si="5"/>
        <v>0</v>
      </c>
      <c r="AB20" s="18">
        <f t="shared" si="6"/>
        <v>0</v>
      </c>
      <c r="AC20" s="18">
        <f t="shared" si="7"/>
        <v>0</v>
      </c>
      <c r="AD20" s="18">
        <f t="shared" si="11"/>
        <v>0</v>
      </c>
      <c r="AE20" s="18">
        <f t="shared" si="12"/>
        <v>0</v>
      </c>
      <c r="AG20" s="18">
        <f t="shared" si="8"/>
        <v>0</v>
      </c>
      <c r="AH20" s="18">
        <f t="shared" si="9"/>
        <v>0</v>
      </c>
    </row>
    <row r="21" spans="5:34" x14ac:dyDescent="0.25">
      <c r="E21" s="11">
        <v>43269.833333333336</v>
      </c>
      <c r="F21" s="9">
        <v>12823.41</v>
      </c>
      <c r="G21" s="9">
        <v>12838.93</v>
      </c>
      <c r="H21" s="9">
        <v>12821.91</v>
      </c>
      <c r="I21" s="9">
        <v>12835.42</v>
      </c>
      <c r="K21" s="13">
        <f t="shared" si="1"/>
        <v>12.010000000000218</v>
      </c>
      <c r="L21" s="13">
        <f t="shared" si="10"/>
        <v>-180.30000000000109</v>
      </c>
      <c r="M21" s="13">
        <f t="shared" si="2"/>
        <v>17.020000000000437</v>
      </c>
      <c r="V21" t="s">
        <v>45</v>
      </c>
      <c r="W21" s="23">
        <f>_xlfn.STDEV.P(X:X)</f>
        <v>20.340349501279064</v>
      </c>
      <c r="X21">
        <f t="shared" si="3"/>
        <v>12.010000000000218</v>
      </c>
      <c r="Y21">
        <f t="shared" si="0"/>
        <v>17.020000000000437</v>
      </c>
      <c r="Z21">
        <f t="shared" si="4"/>
        <v>0</v>
      </c>
      <c r="AA21">
        <f t="shared" si="5"/>
        <v>0</v>
      </c>
      <c r="AB21" s="18">
        <f t="shared" si="6"/>
        <v>0</v>
      </c>
      <c r="AC21" s="18">
        <f t="shared" si="7"/>
        <v>0</v>
      </c>
      <c r="AD21" s="18">
        <f t="shared" si="11"/>
        <v>0</v>
      </c>
      <c r="AE21" s="18">
        <f t="shared" si="12"/>
        <v>0</v>
      </c>
      <c r="AG21" s="18">
        <f t="shared" si="8"/>
        <v>0</v>
      </c>
      <c r="AH21" s="18">
        <f t="shared" si="9"/>
        <v>0</v>
      </c>
    </row>
    <row r="22" spans="5:34" x14ac:dyDescent="0.25">
      <c r="E22" s="12">
        <v>43269.875</v>
      </c>
      <c r="F22" s="10">
        <v>12835.17</v>
      </c>
      <c r="G22" s="10">
        <v>12842.18</v>
      </c>
      <c r="H22" s="10">
        <v>12816.39</v>
      </c>
      <c r="I22" s="10">
        <v>12819.39</v>
      </c>
      <c r="K22" s="13">
        <f t="shared" si="1"/>
        <v>-15.780000000000655</v>
      </c>
      <c r="L22" s="13">
        <f t="shared" si="10"/>
        <v>-196.08000000000175</v>
      </c>
      <c r="M22" s="13">
        <f t="shared" si="2"/>
        <v>25.790000000000873</v>
      </c>
      <c r="V22" t="s">
        <v>46</v>
      </c>
      <c r="W22" s="23">
        <f>_xlfn.STDEV.P(AA:AA)</f>
        <v>25.628866890294585</v>
      </c>
      <c r="X22">
        <f t="shared" si="3"/>
        <v>15.780000000000655</v>
      </c>
      <c r="Y22">
        <f t="shared" si="0"/>
        <v>25.790000000000873</v>
      </c>
      <c r="Z22">
        <f t="shared" si="4"/>
        <v>0</v>
      </c>
      <c r="AA22">
        <f t="shared" si="5"/>
        <v>0</v>
      </c>
      <c r="AB22" s="18">
        <f t="shared" si="6"/>
        <v>0</v>
      </c>
      <c r="AC22" s="18">
        <f t="shared" si="7"/>
        <v>0</v>
      </c>
      <c r="AD22" s="18">
        <f t="shared" si="11"/>
        <v>0</v>
      </c>
      <c r="AE22" s="18">
        <f t="shared" si="12"/>
        <v>0</v>
      </c>
      <c r="AG22" s="18">
        <f t="shared" si="8"/>
        <v>0</v>
      </c>
      <c r="AH22" s="18">
        <f t="shared" si="9"/>
        <v>0</v>
      </c>
    </row>
    <row r="23" spans="5:34" x14ac:dyDescent="0.25">
      <c r="E23" s="11">
        <v>43269.916666666664</v>
      </c>
      <c r="F23" s="9">
        <v>12818.89</v>
      </c>
      <c r="G23" s="9">
        <v>12857.79</v>
      </c>
      <c r="H23" s="9">
        <v>12817.64</v>
      </c>
      <c r="I23" s="9">
        <v>12856.83</v>
      </c>
      <c r="K23" s="13">
        <f t="shared" si="1"/>
        <v>37.940000000000509</v>
      </c>
      <c r="L23" s="13">
        <f t="shared" si="10"/>
        <v>-158.14000000000124</v>
      </c>
      <c r="M23" s="13">
        <f t="shared" si="2"/>
        <v>40.150000000001455</v>
      </c>
      <c r="N23" s="13"/>
      <c r="V23" t="s">
        <v>47</v>
      </c>
      <c r="W23" s="23">
        <f>_xlfn.STDEV.P(Z:Z)</f>
        <v>46.604676212180713</v>
      </c>
      <c r="X23">
        <f t="shared" si="3"/>
        <v>37.940000000000509</v>
      </c>
      <c r="Y23">
        <f t="shared" si="0"/>
        <v>40.150000000001455</v>
      </c>
      <c r="Z23">
        <f t="shared" si="4"/>
        <v>0</v>
      </c>
      <c r="AA23">
        <f t="shared" si="5"/>
        <v>0</v>
      </c>
      <c r="AB23" s="18">
        <f t="shared" si="6"/>
        <v>0</v>
      </c>
      <c r="AC23" s="18">
        <f t="shared" si="7"/>
        <v>0</v>
      </c>
      <c r="AD23" s="18">
        <f t="shared" si="11"/>
        <v>0</v>
      </c>
      <c r="AE23" s="18">
        <f t="shared" si="12"/>
        <v>0</v>
      </c>
      <c r="AG23" s="18">
        <f t="shared" si="8"/>
        <v>0</v>
      </c>
      <c r="AH23" s="18">
        <f t="shared" si="9"/>
        <v>0</v>
      </c>
    </row>
    <row r="24" spans="5:34" hidden="1" x14ac:dyDescent="0.25">
      <c r="E24" s="12">
        <v>43269.958333333336</v>
      </c>
      <c r="F24" s="10">
        <v>12863.09</v>
      </c>
      <c r="G24" s="10">
        <v>12863.09</v>
      </c>
      <c r="H24" s="10">
        <v>12852.67</v>
      </c>
      <c r="I24" s="10">
        <v>12859.62</v>
      </c>
      <c r="AB24"/>
      <c r="AC24"/>
      <c r="AD24"/>
      <c r="AE24"/>
    </row>
    <row r="25" spans="5:34" hidden="1" x14ac:dyDescent="0.25">
      <c r="E25" s="11">
        <v>43270.041666666664</v>
      </c>
      <c r="F25" s="9">
        <v>12857.3</v>
      </c>
      <c r="G25" s="9">
        <v>12862.73</v>
      </c>
      <c r="H25" s="9">
        <v>12852.47</v>
      </c>
      <c r="I25" s="9">
        <v>12852.47</v>
      </c>
      <c r="AB25"/>
      <c r="AC25"/>
      <c r="AD25"/>
      <c r="AE25"/>
    </row>
    <row r="26" spans="5:34" hidden="1" x14ac:dyDescent="0.25">
      <c r="E26" s="12">
        <v>43270.083333333336</v>
      </c>
      <c r="F26" s="10">
        <v>12852.47</v>
      </c>
      <c r="G26" s="10">
        <v>12854.78</v>
      </c>
      <c r="H26" s="10">
        <v>12775.69</v>
      </c>
      <c r="I26" s="10">
        <v>12787.44</v>
      </c>
      <c r="AB26"/>
      <c r="AC26"/>
      <c r="AD26"/>
      <c r="AE26"/>
    </row>
    <row r="27" spans="5:34" hidden="1" x14ac:dyDescent="0.25">
      <c r="E27" s="11">
        <v>43270.125</v>
      </c>
      <c r="F27" s="9">
        <v>12788.6</v>
      </c>
      <c r="G27" s="9">
        <v>12796.19</v>
      </c>
      <c r="H27" s="9">
        <v>12774.87</v>
      </c>
      <c r="I27" s="9">
        <v>12792.72</v>
      </c>
      <c r="AB27"/>
      <c r="AC27"/>
      <c r="AD27"/>
      <c r="AE27"/>
    </row>
    <row r="28" spans="5:34" hidden="1" x14ac:dyDescent="0.25">
      <c r="E28" s="12">
        <v>43270.166666666664</v>
      </c>
      <c r="F28" s="10">
        <v>12793.3</v>
      </c>
      <c r="G28" s="10">
        <v>12798.37</v>
      </c>
      <c r="H28" s="10">
        <v>12732.27</v>
      </c>
      <c r="I28" s="10">
        <v>12736.9</v>
      </c>
      <c r="AB28"/>
      <c r="AC28"/>
      <c r="AD28"/>
      <c r="AE28"/>
    </row>
    <row r="29" spans="5:34" hidden="1" x14ac:dyDescent="0.25">
      <c r="E29" s="11">
        <v>43270.208333333336</v>
      </c>
      <c r="F29" s="9">
        <v>12733.43</v>
      </c>
      <c r="G29" s="9">
        <v>12740.4</v>
      </c>
      <c r="H29" s="9">
        <v>12715.1</v>
      </c>
      <c r="I29" s="9">
        <v>12733.11</v>
      </c>
      <c r="AB29"/>
      <c r="AC29"/>
      <c r="AD29"/>
      <c r="AE29"/>
    </row>
    <row r="30" spans="5:34" hidden="1" x14ac:dyDescent="0.25">
      <c r="E30" s="12">
        <v>43270.25</v>
      </c>
      <c r="F30" s="10">
        <v>12731.95</v>
      </c>
      <c r="G30" s="10">
        <v>12737.74</v>
      </c>
      <c r="H30" s="10">
        <v>12711.62</v>
      </c>
      <c r="I30" s="10">
        <v>12719.72</v>
      </c>
      <c r="AB30"/>
      <c r="AC30"/>
      <c r="AD30"/>
      <c r="AE30"/>
    </row>
    <row r="31" spans="5:34" hidden="1" x14ac:dyDescent="0.25">
      <c r="E31" s="11">
        <v>43270.291666666664</v>
      </c>
      <c r="F31" s="9">
        <v>12718.56</v>
      </c>
      <c r="G31" s="9">
        <v>12732.23</v>
      </c>
      <c r="H31" s="9">
        <v>12713.93</v>
      </c>
      <c r="I31" s="9">
        <v>12727.76</v>
      </c>
      <c r="AB31"/>
      <c r="AC31"/>
      <c r="AD31"/>
      <c r="AE31"/>
    </row>
    <row r="32" spans="5:34" x14ac:dyDescent="0.25">
      <c r="E32" s="12">
        <v>43270.333333333336</v>
      </c>
      <c r="F32" s="10">
        <v>12728.92</v>
      </c>
      <c r="G32" s="10">
        <v>12732.25</v>
      </c>
      <c r="H32" s="10">
        <v>12696.94</v>
      </c>
      <c r="I32" s="10">
        <v>12700.06</v>
      </c>
      <c r="K32" s="13">
        <f t="shared" ref="K32:K46" si="13">I32-F32</f>
        <v>-28.860000000000582</v>
      </c>
      <c r="L32" s="13">
        <v>0</v>
      </c>
      <c r="M32" s="13">
        <f t="shared" ref="M32:M46" si="14">G32-H32</f>
        <v>35.309999999999491</v>
      </c>
      <c r="N32" s="13">
        <f>I46-F32</f>
        <v>-2.8600000000005821</v>
      </c>
      <c r="O32" s="18">
        <f>IF(K32*N32&gt;0,1,0)</f>
        <v>1</v>
      </c>
      <c r="P32">
        <f>_xlfn.IFS(K32&lt;0,MIN(L31:L45),K32&gt;0,MAX(L31:L45))</f>
        <v>-84.010000000000218</v>
      </c>
      <c r="Q32">
        <f>_xlfn.IFS(K32&lt;0,MAX(L31:L45),K32&gt;0,MIN(L31:L45))</f>
        <v>34.740000000001601</v>
      </c>
      <c r="T32" s="13">
        <f>MAX(G32:G46)</f>
        <v>12736.93</v>
      </c>
      <c r="X32">
        <f t="shared" ref="X32:X46" si="15">ABS(K32)</f>
        <v>28.860000000000582</v>
      </c>
      <c r="Y32">
        <f t="shared" ref="Y32:Y46" si="16">ABS(M32)</f>
        <v>35.309999999999491</v>
      </c>
      <c r="Z32">
        <f t="shared" ref="Z32:Z46" si="17">IF(T32&lt;1000,ABS(T32),0)</f>
        <v>0</v>
      </c>
      <c r="AA32">
        <f t="shared" ref="AA32:AA46" si="18">ABS(N32)</f>
        <v>2.8600000000005821</v>
      </c>
      <c r="AB32" s="18">
        <f t="shared" ref="AB32:AB46" si="19">ABS(P32)</f>
        <v>84.010000000000218</v>
      </c>
      <c r="AC32" s="18">
        <f t="shared" ref="AC32:AC46" si="20">ABS(Q32)</f>
        <v>34.740000000001601</v>
      </c>
      <c r="AD32" s="18">
        <f t="shared" ref="AD32:AD46" si="21">IF(O32=1,ABS(P32),0)</f>
        <v>84.010000000000218</v>
      </c>
      <c r="AE32" s="18">
        <f t="shared" ref="AE32:AE46" si="22">IF(O32=0,ABS(Q32),0)</f>
        <v>0</v>
      </c>
      <c r="AG32" s="18">
        <f t="shared" ref="AG32:AG46" si="23">IF(O32=1,ABS(Q32),0)</f>
        <v>34.740000000001601</v>
      </c>
      <c r="AH32" s="18">
        <f t="shared" ref="AH32:AH46" si="24">IF(O32=0,ABS(P32),0)</f>
        <v>0</v>
      </c>
    </row>
    <row r="33" spans="5:34" x14ac:dyDescent="0.25">
      <c r="E33" s="11">
        <v>43270.375</v>
      </c>
      <c r="F33" s="9">
        <v>12693.48</v>
      </c>
      <c r="G33" s="9">
        <v>12703.17</v>
      </c>
      <c r="H33" s="9">
        <v>12652.72</v>
      </c>
      <c r="I33" s="9">
        <v>12670.47</v>
      </c>
      <c r="K33" s="13">
        <f t="shared" si="13"/>
        <v>-23.010000000000218</v>
      </c>
      <c r="L33" s="13">
        <f t="shared" ref="L33:L46" si="25">L32+K33</f>
        <v>-23.010000000000218</v>
      </c>
      <c r="M33" s="13">
        <f t="shared" si="14"/>
        <v>50.450000000000728</v>
      </c>
      <c r="T33" s="13">
        <f>MIN(H32:H46)</f>
        <v>12592.75</v>
      </c>
      <c r="V33" s="15"/>
      <c r="W33" s="15"/>
      <c r="X33">
        <f t="shared" si="15"/>
        <v>23.010000000000218</v>
      </c>
      <c r="Y33">
        <f t="shared" si="16"/>
        <v>50.450000000000728</v>
      </c>
      <c r="Z33">
        <f t="shared" si="17"/>
        <v>0</v>
      </c>
      <c r="AA33">
        <f t="shared" si="18"/>
        <v>0</v>
      </c>
      <c r="AB33" s="18">
        <f t="shared" si="19"/>
        <v>0</v>
      </c>
      <c r="AC33" s="18">
        <f t="shared" si="20"/>
        <v>0</v>
      </c>
      <c r="AD33" s="18">
        <f t="shared" si="21"/>
        <v>0</v>
      </c>
      <c r="AE33" s="18">
        <f t="shared" si="22"/>
        <v>0</v>
      </c>
      <c r="AG33" s="18">
        <f t="shared" si="23"/>
        <v>0</v>
      </c>
      <c r="AH33" s="18">
        <f t="shared" si="24"/>
        <v>0</v>
      </c>
    </row>
    <row r="34" spans="5:34" x14ac:dyDescent="0.25">
      <c r="E34" s="12">
        <v>43270.416666666664</v>
      </c>
      <c r="F34" s="10">
        <v>12677.26</v>
      </c>
      <c r="G34" s="10">
        <v>12678.73</v>
      </c>
      <c r="H34" s="10">
        <v>12596.07</v>
      </c>
      <c r="I34" s="10">
        <v>12616.26</v>
      </c>
      <c r="K34" s="13">
        <f t="shared" si="13"/>
        <v>-61</v>
      </c>
      <c r="L34" s="13">
        <f t="shared" si="25"/>
        <v>-84.010000000000218</v>
      </c>
      <c r="M34" s="13">
        <f t="shared" si="14"/>
        <v>82.659999999999854</v>
      </c>
      <c r="T34" s="13">
        <f>T32-T33</f>
        <v>144.18000000000029</v>
      </c>
      <c r="V34" s="15"/>
      <c r="W34" s="15"/>
      <c r="X34">
        <f t="shared" si="15"/>
        <v>61</v>
      </c>
      <c r="Y34">
        <f t="shared" si="16"/>
        <v>82.659999999999854</v>
      </c>
      <c r="Z34">
        <f t="shared" si="17"/>
        <v>144.18000000000029</v>
      </c>
      <c r="AA34">
        <f t="shared" si="18"/>
        <v>0</v>
      </c>
      <c r="AB34" s="18">
        <f t="shared" si="19"/>
        <v>0</v>
      </c>
      <c r="AC34" s="18">
        <f t="shared" si="20"/>
        <v>0</v>
      </c>
      <c r="AD34" s="18">
        <f t="shared" si="21"/>
        <v>0</v>
      </c>
      <c r="AE34" s="18">
        <f t="shared" si="22"/>
        <v>0</v>
      </c>
      <c r="AG34" s="18">
        <f t="shared" si="23"/>
        <v>0</v>
      </c>
      <c r="AH34" s="18">
        <f t="shared" si="24"/>
        <v>0</v>
      </c>
    </row>
    <row r="35" spans="5:34" x14ac:dyDescent="0.25">
      <c r="E35" s="11">
        <v>43270.458333333336</v>
      </c>
      <c r="F35" s="9">
        <v>12616.27</v>
      </c>
      <c r="G35" s="9">
        <v>12641.74</v>
      </c>
      <c r="H35" s="9">
        <v>12592.75</v>
      </c>
      <c r="I35" s="9">
        <v>12625</v>
      </c>
      <c r="K35" s="13">
        <f t="shared" si="13"/>
        <v>8.7299999999995634</v>
      </c>
      <c r="L35" s="13">
        <f>L34+K35</f>
        <v>-75.280000000000655</v>
      </c>
      <c r="M35" s="13">
        <f t="shared" si="14"/>
        <v>48.989999999999782</v>
      </c>
      <c r="V35" s="24"/>
      <c r="X35">
        <f t="shared" si="15"/>
        <v>8.7299999999995634</v>
      </c>
      <c r="Y35">
        <f t="shared" si="16"/>
        <v>48.989999999999782</v>
      </c>
      <c r="Z35">
        <f t="shared" si="17"/>
        <v>0</v>
      </c>
      <c r="AA35">
        <f t="shared" si="18"/>
        <v>0</v>
      </c>
      <c r="AB35" s="18">
        <f t="shared" si="19"/>
        <v>0</v>
      </c>
      <c r="AC35" s="18">
        <f t="shared" si="20"/>
        <v>0</v>
      </c>
      <c r="AD35" s="18">
        <f t="shared" si="21"/>
        <v>0</v>
      </c>
      <c r="AE35" s="18">
        <f t="shared" si="22"/>
        <v>0</v>
      </c>
      <c r="AG35" s="18">
        <f t="shared" si="23"/>
        <v>0</v>
      </c>
      <c r="AH35" s="18">
        <f t="shared" si="24"/>
        <v>0</v>
      </c>
    </row>
    <row r="36" spans="5:34" x14ac:dyDescent="0.25">
      <c r="E36" s="12">
        <v>43270.5</v>
      </c>
      <c r="F36" s="10">
        <v>12625.5</v>
      </c>
      <c r="G36" s="10">
        <v>12668.65</v>
      </c>
      <c r="H36" s="10">
        <v>12625.03</v>
      </c>
      <c r="I36" s="10">
        <v>12655.36</v>
      </c>
      <c r="K36" s="13">
        <f t="shared" si="13"/>
        <v>29.860000000000582</v>
      </c>
      <c r="L36" s="13">
        <f t="shared" si="25"/>
        <v>-45.420000000000073</v>
      </c>
      <c r="M36" s="13">
        <f t="shared" si="14"/>
        <v>43.619999999998981</v>
      </c>
      <c r="R36">
        <v>40</v>
      </c>
      <c r="X36">
        <f t="shared" si="15"/>
        <v>29.860000000000582</v>
      </c>
      <c r="Y36">
        <f t="shared" si="16"/>
        <v>43.619999999998981</v>
      </c>
      <c r="Z36">
        <f t="shared" si="17"/>
        <v>0</v>
      </c>
      <c r="AA36">
        <f t="shared" si="18"/>
        <v>0</v>
      </c>
      <c r="AB36" s="18">
        <f t="shared" si="19"/>
        <v>0</v>
      </c>
      <c r="AC36" s="18">
        <f t="shared" si="20"/>
        <v>0</v>
      </c>
      <c r="AD36" s="18">
        <f t="shared" si="21"/>
        <v>0</v>
      </c>
      <c r="AE36" s="18">
        <f t="shared" si="22"/>
        <v>0</v>
      </c>
      <c r="AG36" s="18">
        <f t="shared" si="23"/>
        <v>0</v>
      </c>
      <c r="AH36" s="18">
        <f t="shared" si="24"/>
        <v>0</v>
      </c>
    </row>
    <row r="37" spans="5:34" x14ac:dyDescent="0.25">
      <c r="E37" s="11">
        <v>43270.541666666664</v>
      </c>
      <c r="F37" s="9">
        <v>12654.86</v>
      </c>
      <c r="G37" s="9">
        <v>12685.87</v>
      </c>
      <c r="H37" s="9">
        <v>12654.86</v>
      </c>
      <c r="I37" s="9">
        <v>12663.11</v>
      </c>
      <c r="K37" s="13">
        <f t="shared" si="13"/>
        <v>8.25</v>
      </c>
      <c r="L37" s="13">
        <f t="shared" si="25"/>
        <v>-37.170000000000073</v>
      </c>
      <c r="M37" s="13">
        <f t="shared" si="14"/>
        <v>31.010000000000218</v>
      </c>
      <c r="V37" t="s">
        <v>54</v>
      </c>
      <c r="W37" s="23">
        <f>SUM(AG:AG)/W10</f>
        <v>33.230454545454393</v>
      </c>
      <c r="X37">
        <f t="shared" si="15"/>
        <v>8.25</v>
      </c>
      <c r="Y37">
        <f t="shared" si="16"/>
        <v>31.010000000000218</v>
      </c>
      <c r="Z37">
        <f t="shared" si="17"/>
        <v>0</v>
      </c>
      <c r="AA37">
        <f t="shared" si="18"/>
        <v>0</v>
      </c>
      <c r="AB37" s="18">
        <f t="shared" si="19"/>
        <v>0</v>
      </c>
      <c r="AC37" s="18">
        <f t="shared" si="20"/>
        <v>0</v>
      </c>
      <c r="AD37" s="18">
        <f t="shared" si="21"/>
        <v>0</v>
      </c>
      <c r="AE37" s="18">
        <f t="shared" si="22"/>
        <v>0</v>
      </c>
      <c r="AG37" s="18">
        <f t="shared" si="23"/>
        <v>0</v>
      </c>
      <c r="AH37" s="18">
        <f t="shared" si="24"/>
        <v>0</v>
      </c>
    </row>
    <row r="38" spans="5:34" x14ac:dyDescent="0.25">
      <c r="E38" s="12">
        <v>43270.583333333336</v>
      </c>
      <c r="F38" s="10">
        <v>12662.36</v>
      </c>
      <c r="G38" s="10">
        <v>12669.9</v>
      </c>
      <c r="H38" s="10">
        <v>12605.96</v>
      </c>
      <c r="I38" s="10">
        <v>12656.13</v>
      </c>
      <c r="K38" s="13">
        <f t="shared" si="13"/>
        <v>-6.2300000000013824</v>
      </c>
      <c r="L38" s="13">
        <f t="shared" si="25"/>
        <v>-43.400000000001455</v>
      </c>
      <c r="M38" s="13">
        <f t="shared" si="14"/>
        <v>63.940000000000509</v>
      </c>
      <c r="V38" t="s">
        <v>55</v>
      </c>
      <c r="W38" s="23">
        <f>SUM(AH:AH)/(136-66)</f>
        <v>21.401714285714064</v>
      </c>
      <c r="X38">
        <f t="shared" si="15"/>
        <v>6.2300000000013824</v>
      </c>
      <c r="Y38">
        <f t="shared" si="16"/>
        <v>63.940000000000509</v>
      </c>
      <c r="Z38">
        <f t="shared" si="17"/>
        <v>0</v>
      </c>
      <c r="AA38">
        <f t="shared" si="18"/>
        <v>0</v>
      </c>
      <c r="AB38" s="18">
        <f t="shared" si="19"/>
        <v>0</v>
      </c>
      <c r="AC38" s="18">
        <f t="shared" si="20"/>
        <v>0</v>
      </c>
      <c r="AD38" s="18">
        <f t="shared" si="21"/>
        <v>0</v>
      </c>
      <c r="AE38" s="18">
        <f t="shared" si="22"/>
        <v>0</v>
      </c>
      <c r="AG38" s="18">
        <f t="shared" si="23"/>
        <v>0</v>
      </c>
      <c r="AH38" s="18">
        <f t="shared" si="24"/>
        <v>0</v>
      </c>
    </row>
    <row r="39" spans="5:34" x14ac:dyDescent="0.25">
      <c r="E39" s="11">
        <v>43270.625</v>
      </c>
      <c r="F39" s="9">
        <v>12657.38</v>
      </c>
      <c r="G39" s="9">
        <v>12678.77</v>
      </c>
      <c r="H39" s="9">
        <v>12645.41</v>
      </c>
      <c r="I39" s="9">
        <v>12667.3</v>
      </c>
      <c r="K39" s="13">
        <f t="shared" si="13"/>
        <v>9.9200000000000728</v>
      </c>
      <c r="L39" s="13">
        <f t="shared" si="25"/>
        <v>-33.480000000001382</v>
      </c>
      <c r="M39" s="13">
        <f t="shared" si="14"/>
        <v>33.360000000000582</v>
      </c>
      <c r="X39">
        <f t="shared" si="15"/>
        <v>9.9200000000000728</v>
      </c>
      <c r="Y39">
        <f t="shared" si="16"/>
        <v>33.360000000000582</v>
      </c>
      <c r="Z39">
        <f t="shared" si="17"/>
        <v>0</v>
      </c>
      <c r="AA39">
        <f t="shared" si="18"/>
        <v>0</v>
      </c>
      <c r="AB39" s="18">
        <f t="shared" si="19"/>
        <v>0</v>
      </c>
      <c r="AC39" s="18">
        <f t="shared" si="20"/>
        <v>0</v>
      </c>
      <c r="AD39" s="18">
        <f t="shared" si="21"/>
        <v>0</v>
      </c>
      <c r="AE39" s="18">
        <f t="shared" si="22"/>
        <v>0</v>
      </c>
      <c r="AG39" s="18">
        <f t="shared" si="23"/>
        <v>0</v>
      </c>
      <c r="AH39" s="18">
        <f t="shared" si="24"/>
        <v>0</v>
      </c>
    </row>
    <row r="40" spans="5:34" x14ac:dyDescent="0.25">
      <c r="E40" s="12">
        <v>43270.666666666664</v>
      </c>
      <c r="F40" s="10">
        <v>12667.55</v>
      </c>
      <c r="G40" s="10">
        <v>12688.98</v>
      </c>
      <c r="H40" s="10">
        <v>12648.43</v>
      </c>
      <c r="I40" s="10">
        <v>12650.5</v>
      </c>
      <c r="K40" s="13">
        <f t="shared" si="13"/>
        <v>-17.049999999999272</v>
      </c>
      <c r="L40" s="13">
        <f t="shared" si="25"/>
        <v>-50.530000000000655</v>
      </c>
      <c r="M40" s="13">
        <f t="shared" si="14"/>
        <v>40.549999999999272</v>
      </c>
      <c r="X40">
        <f t="shared" si="15"/>
        <v>17.049999999999272</v>
      </c>
      <c r="Y40">
        <f t="shared" si="16"/>
        <v>40.549999999999272</v>
      </c>
      <c r="Z40">
        <f t="shared" si="17"/>
        <v>0</v>
      </c>
      <c r="AA40">
        <f t="shared" si="18"/>
        <v>0</v>
      </c>
      <c r="AB40" s="18">
        <f t="shared" si="19"/>
        <v>0</v>
      </c>
      <c r="AC40" s="18">
        <f t="shared" si="20"/>
        <v>0</v>
      </c>
      <c r="AD40" s="18">
        <f t="shared" si="21"/>
        <v>0</v>
      </c>
      <c r="AE40" s="18">
        <f t="shared" si="22"/>
        <v>0</v>
      </c>
      <c r="AG40" s="18">
        <f t="shared" si="23"/>
        <v>0</v>
      </c>
      <c r="AH40" s="18">
        <f t="shared" si="24"/>
        <v>0</v>
      </c>
    </row>
    <row r="41" spans="5:34" x14ac:dyDescent="0.25">
      <c r="E41" s="11">
        <v>43270.708333333336</v>
      </c>
      <c r="F41" s="9">
        <v>12649.25</v>
      </c>
      <c r="G41" s="9">
        <v>12699.2</v>
      </c>
      <c r="H41" s="9">
        <v>12619.81</v>
      </c>
      <c r="I41" s="9">
        <v>12694.74</v>
      </c>
      <c r="K41" s="13">
        <f t="shared" si="13"/>
        <v>45.489999999999782</v>
      </c>
      <c r="L41" s="13">
        <f t="shared" si="25"/>
        <v>-5.0400000000008731</v>
      </c>
      <c r="M41" s="13">
        <f t="shared" si="14"/>
        <v>79.390000000001237</v>
      </c>
      <c r="X41">
        <f t="shared" si="15"/>
        <v>45.489999999999782</v>
      </c>
      <c r="Y41">
        <f t="shared" si="16"/>
        <v>79.390000000001237</v>
      </c>
      <c r="Z41">
        <f t="shared" si="17"/>
        <v>0</v>
      </c>
      <c r="AA41">
        <f t="shared" si="18"/>
        <v>0</v>
      </c>
      <c r="AB41" s="18">
        <f t="shared" si="19"/>
        <v>0</v>
      </c>
      <c r="AC41" s="18">
        <f t="shared" si="20"/>
        <v>0</v>
      </c>
      <c r="AD41" s="18">
        <f t="shared" si="21"/>
        <v>0</v>
      </c>
      <c r="AE41" s="18">
        <f t="shared" si="22"/>
        <v>0</v>
      </c>
      <c r="AG41" s="18">
        <f t="shared" si="23"/>
        <v>0</v>
      </c>
      <c r="AH41" s="18">
        <f t="shared" si="24"/>
        <v>0</v>
      </c>
    </row>
    <row r="42" spans="5:34" x14ac:dyDescent="0.25">
      <c r="E42" s="12">
        <v>43270.75</v>
      </c>
      <c r="F42" s="10">
        <v>12693.73</v>
      </c>
      <c r="G42" s="10">
        <v>12716.32</v>
      </c>
      <c r="H42" s="10">
        <v>12679.29</v>
      </c>
      <c r="I42" s="10">
        <v>12707.91</v>
      </c>
      <c r="K42" s="13">
        <f t="shared" si="13"/>
        <v>14.180000000000291</v>
      </c>
      <c r="L42" s="13">
        <f t="shared" si="25"/>
        <v>9.1399999999994179</v>
      </c>
      <c r="M42" s="13">
        <f t="shared" si="14"/>
        <v>37.029999999998836</v>
      </c>
      <c r="X42">
        <f t="shared" si="15"/>
        <v>14.180000000000291</v>
      </c>
      <c r="Y42">
        <f t="shared" si="16"/>
        <v>37.029999999998836</v>
      </c>
      <c r="Z42">
        <f t="shared" si="17"/>
        <v>0</v>
      </c>
      <c r="AA42">
        <f t="shared" si="18"/>
        <v>0</v>
      </c>
      <c r="AB42" s="18">
        <f t="shared" si="19"/>
        <v>0</v>
      </c>
      <c r="AC42" s="18">
        <f t="shared" si="20"/>
        <v>0</v>
      </c>
      <c r="AD42" s="18">
        <f t="shared" si="21"/>
        <v>0</v>
      </c>
      <c r="AE42" s="18">
        <f t="shared" si="22"/>
        <v>0</v>
      </c>
      <c r="AG42" s="18">
        <f t="shared" si="23"/>
        <v>0</v>
      </c>
      <c r="AH42" s="18">
        <f t="shared" si="24"/>
        <v>0</v>
      </c>
    </row>
    <row r="43" spans="5:34" x14ac:dyDescent="0.25">
      <c r="E43" s="11">
        <v>43270.791666666664</v>
      </c>
      <c r="F43" s="9">
        <v>12707.88</v>
      </c>
      <c r="G43" s="9">
        <v>12713.64</v>
      </c>
      <c r="H43" s="9">
        <v>12692.27</v>
      </c>
      <c r="I43" s="9">
        <v>12698.95</v>
      </c>
      <c r="K43" s="13">
        <f t="shared" si="13"/>
        <v>-8.929999999998472</v>
      </c>
      <c r="L43" s="13">
        <f t="shared" si="25"/>
        <v>0.21000000000094587</v>
      </c>
      <c r="M43" s="13">
        <f t="shared" si="14"/>
        <v>21.369999999998981</v>
      </c>
      <c r="W43">
        <f>W20*2+W21</f>
        <v>68.658405694991259</v>
      </c>
      <c r="X43">
        <f t="shared" si="15"/>
        <v>8.929999999998472</v>
      </c>
      <c r="Y43">
        <f t="shared" si="16"/>
        <v>21.369999999998981</v>
      </c>
      <c r="Z43">
        <f t="shared" si="17"/>
        <v>0</v>
      </c>
      <c r="AA43">
        <f t="shared" si="18"/>
        <v>0</v>
      </c>
      <c r="AB43" s="18">
        <f t="shared" si="19"/>
        <v>0</v>
      </c>
      <c r="AC43" s="18">
        <f t="shared" si="20"/>
        <v>0</v>
      </c>
      <c r="AD43" s="18">
        <f t="shared" si="21"/>
        <v>0</v>
      </c>
      <c r="AE43" s="18">
        <f t="shared" si="22"/>
        <v>0</v>
      </c>
      <c r="AG43" s="18">
        <f t="shared" si="23"/>
        <v>0</v>
      </c>
      <c r="AH43" s="18">
        <f t="shared" si="24"/>
        <v>0</v>
      </c>
    </row>
    <row r="44" spans="5:34" x14ac:dyDescent="0.25">
      <c r="E44" s="12">
        <v>43270.833333333336</v>
      </c>
      <c r="F44" s="10">
        <v>12698.39</v>
      </c>
      <c r="G44" s="10">
        <v>12714.66</v>
      </c>
      <c r="H44" s="10">
        <v>12686.12</v>
      </c>
      <c r="I44" s="10">
        <v>12707.15</v>
      </c>
      <c r="K44" s="13">
        <f t="shared" si="13"/>
        <v>8.7600000000002183</v>
      </c>
      <c r="L44" s="13">
        <f t="shared" si="25"/>
        <v>8.9700000000011642</v>
      </c>
      <c r="M44" s="13">
        <f t="shared" si="14"/>
        <v>28.539999999999054</v>
      </c>
      <c r="X44">
        <f t="shared" si="15"/>
        <v>8.7600000000002183</v>
      </c>
      <c r="Y44">
        <f t="shared" si="16"/>
        <v>28.539999999999054</v>
      </c>
      <c r="Z44">
        <f t="shared" si="17"/>
        <v>0</v>
      </c>
      <c r="AA44">
        <f t="shared" si="18"/>
        <v>0</v>
      </c>
      <c r="AB44" s="18">
        <f t="shared" si="19"/>
        <v>0</v>
      </c>
      <c r="AC44" s="18">
        <f t="shared" si="20"/>
        <v>0</v>
      </c>
      <c r="AD44" s="18">
        <f t="shared" si="21"/>
        <v>0</v>
      </c>
      <c r="AE44" s="18">
        <f t="shared" si="22"/>
        <v>0</v>
      </c>
      <c r="AG44" s="18">
        <f t="shared" si="23"/>
        <v>0</v>
      </c>
      <c r="AH44" s="18">
        <f t="shared" si="24"/>
        <v>0</v>
      </c>
    </row>
    <row r="45" spans="5:34" x14ac:dyDescent="0.25">
      <c r="E45" s="11">
        <v>43270.875</v>
      </c>
      <c r="F45" s="9">
        <v>12707.65</v>
      </c>
      <c r="G45" s="9">
        <v>12736.93</v>
      </c>
      <c r="H45" s="9">
        <v>12707.15</v>
      </c>
      <c r="I45" s="9">
        <v>12733.42</v>
      </c>
      <c r="K45" s="13">
        <f t="shared" si="13"/>
        <v>25.770000000000437</v>
      </c>
      <c r="L45" s="13">
        <f t="shared" si="25"/>
        <v>34.740000000001601</v>
      </c>
      <c r="M45" s="13">
        <f t="shared" si="14"/>
        <v>29.780000000000655</v>
      </c>
      <c r="X45">
        <f t="shared" si="15"/>
        <v>25.770000000000437</v>
      </c>
      <c r="Y45">
        <f t="shared" si="16"/>
        <v>29.780000000000655</v>
      </c>
      <c r="Z45">
        <f t="shared" si="17"/>
        <v>0</v>
      </c>
      <c r="AA45">
        <f t="shared" si="18"/>
        <v>0</v>
      </c>
      <c r="AB45" s="18">
        <f t="shared" si="19"/>
        <v>0</v>
      </c>
      <c r="AC45" s="18">
        <f t="shared" si="20"/>
        <v>0</v>
      </c>
      <c r="AD45" s="18">
        <f t="shared" si="21"/>
        <v>0</v>
      </c>
      <c r="AE45" s="18">
        <f t="shared" si="22"/>
        <v>0</v>
      </c>
      <c r="AG45" s="18">
        <f t="shared" si="23"/>
        <v>0</v>
      </c>
      <c r="AH45" s="18">
        <f t="shared" si="24"/>
        <v>0</v>
      </c>
    </row>
    <row r="46" spans="5:34" x14ac:dyDescent="0.25">
      <c r="E46" s="12">
        <v>43270.916666666664</v>
      </c>
      <c r="F46" s="10">
        <v>12734.18</v>
      </c>
      <c r="G46" s="10">
        <v>12734.93</v>
      </c>
      <c r="H46" s="10">
        <v>12710.89</v>
      </c>
      <c r="I46" s="10">
        <v>12726.06</v>
      </c>
      <c r="K46" s="13">
        <f t="shared" si="13"/>
        <v>-8.1200000000008004</v>
      </c>
      <c r="L46" s="13">
        <f t="shared" si="25"/>
        <v>26.6200000000008</v>
      </c>
      <c r="M46" s="13">
        <f t="shared" si="14"/>
        <v>24.040000000000873</v>
      </c>
      <c r="N46" s="13"/>
      <c r="X46">
        <f t="shared" si="15"/>
        <v>8.1200000000008004</v>
      </c>
      <c r="Y46">
        <f t="shared" si="16"/>
        <v>24.040000000000873</v>
      </c>
      <c r="Z46">
        <f t="shared" si="17"/>
        <v>0</v>
      </c>
      <c r="AA46">
        <f t="shared" si="18"/>
        <v>0</v>
      </c>
      <c r="AB46" s="18">
        <f t="shared" si="19"/>
        <v>0</v>
      </c>
      <c r="AC46" s="18">
        <f t="shared" si="20"/>
        <v>0</v>
      </c>
      <c r="AD46" s="18">
        <f t="shared" si="21"/>
        <v>0</v>
      </c>
      <c r="AE46" s="18">
        <f t="shared" si="22"/>
        <v>0</v>
      </c>
      <c r="AG46" s="18">
        <f t="shared" si="23"/>
        <v>0</v>
      </c>
      <c r="AH46" s="18">
        <f t="shared" si="24"/>
        <v>0</v>
      </c>
    </row>
    <row r="47" spans="5:34" hidden="1" x14ac:dyDescent="0.25">
      <c r="E47" s="11">
        <v>43270.958333333336</v>
      </c>
      <c r="F47" s="9">
        <v>12721.7</v>
      </c>
      <c r="G47" s="9">
        <v>12725.15</v>
      </c>
      <c r="H47" s="9">
        <v>12717.1</v>
      </c>
      <c r="I47" s="9">
        <v>12722.7</v>
      </c>
      <c r="AB47"/>
      <c r="AC47"/>
      <c r="AD47"/>
      <c r="AE47"/>
    </row>
    <row r="48" spans="5:34" hidden="1" x14ac:dyDescent="0.25">
      <c r="E48" s="12">
        <v>43271.041666666664</v>
      </c>
      <c r="F48" s="10">
        <v>12722.69</v>
      </c>
      <c r="G48" s="10">
        <v>12723.84</v>
      </c>
      <c r="H48" s="10">
        <v>12706.88</v>
      </c>
      <c r="I48" s="10">
        <v>12711.48</v>
      </c>
      <c r="AB48"/>
      <c r="AC48"/>
      <c r="AD48"/>
      <c r="AE48"/>
    </row>
    <row r="49" spans="5:34" hidden="1" x14ac:dyDescent="0.25">
      <c r="E49" s="11">
        <v>43271.083333333336</v>
      </c>
      <c r="F49" s="9">
        <v>12712.05</v>
      </c>
      <c r="G49" s="9">
        <v>12729.57</v>
      </c>
      <c r="H49" s="9">
        <v>12709.18</v>
      </c>
      <c r="I49" s="9">
        <v>12729.57</v>
      </c>
      <c r="AB49"/>
      <c r="AC49"/>
      <c r="AD49"/>
      <c r="AE49"/>
    </row>
    <row r="50" spans="5:34" hidden="1" x14ac:dyDescent="0.25">
      <c r="E50" s="12">
        <v>43271.125</v>
      </c>
      <c r="F50" s="10">
        <v>12730.72</v>
      </c>
      <c r="G50" s="10">
        <v>12737.82</v>
      </c>
      <c r="H50" s="10">
        <v>12715.76</v>
      </c>
      <c r="I50" s="10">
        <v>12715.76</v>
      </c>
      <c r="AB50"/>
      <c r="AC50"/>
      <c r="AD50"/>
      <c r="AE50"/>
    </row>
    <row r="51" spans="5:34" hidden="1" x14ac:dyDescent="0.25">
      <c r="E51" s="11">
        <v>43271.166666666664</v>
      </c>
      <c r="F51" s="9">
        <v>12716.91</v>
      </c>
      <c r="G51" s="9">
        <v>12720.04</v>
      </c>
      <c r="H51" s="9">
        <v>12672.73</v>
      </c>
      <c r="I51" s="9">
        <v>12710.09</v>
      </c>
      <c r="AB51"/>
      <c r="AC51"/>
      <c r="AD51"/>
      <c r="AE51"/>
    </row>
    <row r="52" spans="5:34" hidden="1" x14ac:dyDescent="0.25">
      <c r="E52" s="12">
        <v>43271.208333333336</v>
      </c>
      <c r="F52" s="10">
        <v>12711.24</v>
      </c>
      <c r="G52" s="10">
        <v>12725.04</v>
      </c>
      <c r="H52" s="10">
        <v>12701.68</v>
      </c>
      <c r="I52" s="10">
        <v>12702.83</v>
      </c>
      <c r="AB52"/>
      <c r="AC52"/>
      <c r="AD52"/>
      <c r="AE52"/>
    </row>
    <row r="53" spans="5:34" hidden="1" x14ac:dyDescent="0.25">
      <c r="E53" s="11">
        <v>43271.25</v>
      </c>
      <c r="F53" s="9">
        <v>12701.68</v>
      </c>
      <c r="G53" s="9">
        <v>12727</v>
      </c>
      <c r="H53" s="9">
        <v>12701.68</v>
      </c>
      <c r="I53" s="9">
        <v>12724.7</v>
      </c>
      <c r="AB53"/>
      <c r="AC53"/>
      <c r="AD53"/>
      <c r="AE53"/>
    </row>
    <row r="54" spans="5:34" hidden="1" x14ac:dyDescent="0.25">
      <c r="E54" s="12">
        <v>43271.291666666664</v>
      </c>
      <c r="F54" s="10">
        <v>12725.85</v>
      </c>
      <c r="G54" s="10">
        <v>12725.85</v>
      </c>
      <c r="H54" s="10">
        <v>12717.79</v>
      </c>
      <c r="I54" s="10">
        <v>12723.85</v>
      </c>
      <c r="AB54"/>
      <c r="AC54"/>
      <c r="AD54"/>
      <c r="AE54"/>
    </row>
    <row r="55" spans="5:34" x14ac:dyDescent="0.25">
      <c r="E55" s="11">
        <v>43271.333333333336</v>
      </c>
      <c r="F55" s="9">
        <v>12725</v>
      </c>
      <c r="G55" s="9">
        <v>12768.73</v>
      </c>
      <c r="H55" s="9">
        <v>12725</v>
      </c>
      <c r="I55" s="9">
        <v>12755.8</v>
      </c>
      <c r="K55" s="13">
        <f t="shared" ref="K55:K69" si="26">I55-F55</f>
        <v>30.799999999999272</v>
      </c>
      <c r="L55" s="13">
        <v>0</v>
      </c>
      <c r="M55" s="13">
        <f t="shared" ref="M55:M69" si="27">G55-H55</f>
        <v>43.729999999999563</v>
      </c>
      <c r="N55" s="13">
        <f>I69-F55</f>
        <v>-20.659999999999854</v>
      </c>
      <c r="O55" s="18">
        <f>IF(K55*N55&gt;0,1,0)</f>
        <v>0</v>
      </c>
      <c r="P55">
        <f>_xlfn.IFS(K55&lt;0,MIN(L54:L68),K55&gt;0,MAX(L54:L68))</f>
        <v>0</v>
      </c>
      <c r="Q55">
        <f>_xlfn.IFS(K55&lt;0,MAX(L54:L68),K55&gt;0,MIN(L54:L68))</f>
        <v>-59.860000000000582</v>
      </c>
      <c r="T55" s="13">
        <f>MAX(G55:G69)</f>
        <v>12768.73</v>
      </c>
      <c r="X55">
        <f t="shared" ref="X55:X69" si="28">ABS(K55)</f>
        <v>30.799999999999272</v>
      </c>
      <c r="Y55">
        <f t="shared" ref="Y55:Y69" si="29">ABS(M55)</f>
        <v>43.729999999999563</v>
      </c>
      <c r="Z55">
        <f t="shared" ref="Z55:Z69" si="30">IF(T55&lt;1000,ABS(T55),0)</f>
        <v>0</v>
      </c>
      <c r="AA55">
        <f t="shared" ref="AA55:AA69" si="31">ABS(N55)</f>
        <v>20.659999999999854</v>
      </c>
      <c r="AB55" s="18">
        <f t="shared" ref="AB55:AB69" si="32">ABS(P55)</f>
        <v>0</v>
      </c>
      <c r="AC55" s="18">
        <f t="shared" ref="AC55:AC69" si="33">ABS(Q55)</f>
        <v>59.860000000000582</v>
      </c>
      <c r="AD55" s="18">
        <f t="shared" ref="AD55:AD69" si="34">IF(O55=1,ABS(P55),0)</f>
        <v>0</v>
      </c>
      <c r="AE55" s="18">
        <f t="shared" ref="AE55:AE69" si="35">IF(O55=0,ABS(Q55),0)</f>
        <v>59.860000000000582</v>
      </c>
      <c r="AG55" s="18">
        <f t="shared" ref="AG55:AG69" si="36">IF(O55=1,ABS(Q55),0)</f>
        <v>0</v>
      </c>
      <c r="AH55" s="18">
        <f t="shared" ref="AH55:AH69" si="37">IF(O55=0,ABS(P55),0)</f>
        <v>0</v>
      </c>
    </row>
    <row r="56" spans="5:34" x14ac:dyDescent="0.25">
      <c r="E56" s="12">
        <v>43271.375</v>
      </c>
      <c r="F56" s="10">
        <v>12759.42</v>
      </c>
      <c r="G56" s="10">
        <v>12765.72</v>
      </c>
      <c r="H56" s="10">
        <v>12727.85</v>
      </c>
      <c r="I56" s="10">
        <v>12729.49</v>
      </c>
      <c r="K56" s="13">
        <f t="shared" si="26"/>
        <v>-29.930000000000291</v>
      </c>
      <c r="L56" s="13">
        <f t="shared" ref="L56:L69" si="38">L55+K56</f>
        <v>-29.930000000000291</v>
      </c>
      <c r="M56" s="13">
        <f t="shared" si="27"/>
        <v>37.869999999998981</v>
      </c>
      <c r="T56" s="13">
        <f>MIN(H55:H69)</f>
        <v>12670.31</v>
      </c>
      <c r="X56">
        <f t="shared" si="28"/>
        <v>29.930000000000291</v>
      </c>
      <c r="Y56">
        <f t="shared" si="29"/>
        <v>37.869999999998981</v>
      </c>
      <c r="Z56">
        <f t="shared" si="30"/>
        <v>0</v>
      </c>
      <c r="AA56">
        <f t="shared" si="31"/>
        <v>0</v>
      </c>
      <c r="AB56" s="18">
        <f t="shared" si="32"/>
        <v>0</v>
      </c>
      <c r="AC56" s="18">
        <f t="shared" si="33"/>
        <v>0</v>
      </c>
      <c r="AD56" s="18">
        <f t="shared" si="34"/>
        <v>0</v>
      </c>
      <c r="AE56" s="18">
        <f t="shared" si="35"/>
        <v>0</v>
      </c>
      <c r="AG56" s="18">
        <f t="shared" si="36"/>
        <v>0</v>
      </c>
      <c r="AH56" s="18">
        <f t="shared" si="37"/>
        <v>0</v>
      </c>
    </row>
    <row r="57" spans="5:34" x14ac:dyDescent="0.25">
      <c r="E57" s="11">
        <v>43271.416666666664</v>
      </c>
      <c r="F57" s="9">
        <v>12730.27</v>
      </c>
      <c r="G57" s="9">
        <v>12759.9</v>
      </c>
      <c r="H57" s="9">
        <v>12699.69</v>
      </c>
      <c r="I57" s="9">
        <v>12731.11</v>
      </c>
      <c r="K57" s="13">
        <f t="shared" si="26"/>
        <v>0.84000000000014552</v>
      </c>
      <c r="L57" s="13">
        <f t="shared" si="38"/>
        <v>-29.090000000000146</v>
      </c>
      <c r="M57" s="13">
        <f t="shared" si="27"/>
        <v>60.209999999999127</v>
      </c>
      <c r="T57" s="13">
        <f>T55-T56</f>
        <v>98.420000000000073</v>
      </c>
      <c r="X57">
        <f t="shared" si="28"/>
        <v>0.84000000000014552</v>
      </c>
      <c r="Y57">
        <f t="shared" si="29"/>
        <v>60.209999999999127</v>
      </c>
      <c r="Z57">
        <f t="shared" si="30"/>
        <v>98.420000000000073</v>
      </c>
      <c r="AA57">
        <f t="shared" si="31"/>
        <v>0</v>
      </c>
      <c r="AB57" s="18">
        <f t="shared" si="32"/>
        <v>0</v>
      </c>
      <c r="AC57" s="18">
        <f t="shared" si="33"/>
        <v>0</v>
      </c>
      <c r="AD57" s="18">
        <f t="shared" si="34"/>
        <v>0</v>
      </c>
      <c r="AE57" s="18">
        <f t="shared" si="35"/>
        <v>0</v>
      </c>
      <c r="AG57" s="18">
        <f t="shared" si="36"/>
        <v>0</v>
      </c>
      <c r="AH57" s="18">
        <f t="shared" si="37"/>
        <v>0</v>
      </c>
    </row>
    <row r="58" spans="5:34" x14ac:dyDescent="0.25">
      <c r="E58" s="12">
        <v>43271.458333333336</v>
      </c>
      <c r="F58" s="10">
        <v>12730.61</v>
      </c>
      <c r="G58" s="10">
        <v>12733.36</v>
      </c>
      <c r="H58" s="10">
        <v>12703.73</v>
      </c>
      <c r="I58" s="10">
        <v>12728.04</v>
      </c>
      <c r="K58" s="13">
        <f t="shared" si="26"/>
        <v>-2.569999999999709</v>
      </c>
      <c r="L58" s="13">
        <f t="shared" si="38"/>
        <v>-31.659999999999854</v>
      </c>
      <c r="M58" s="13">
        <f t="shared" si="27"/>
        <v>29.630000000001019</v>
      </c>
      <c r="R58">
        <v>-40</v>
      </c>
      <c r="X58">
        <f t="shared" si="28"/>
        <v>2.569999999999709</v>
      </c>
      <c r="Y58">
        <f t="shared" si="29"/>
        <v>29.630000000001019</v>
      </c>
      <c r="Z58">
        <f t="shared" si="30"/>
        <v>0</v>
      </c>
      <c r="AA58">
        <f t="shared" si="31"/>
        <v>0</v>
      </c>
      <c r="AB58" s="18">
        <f t="shared" si="32"/>
        <v>0</v>
      </c>
      <c r="AC58" s="18">
        <f t="shared" si="33"/>
        <v>0</v>
      </c>
      <c r="AD58" s="18">
        <f t="shared" si="34"/>
        <v>0</v>
      </c>
      <c r="AE58" s="18">
        <f t="shared" si="35"/>
        <v>0</v>
      </c>
      <c r="AG58" s="18">
        <f t="shared" si="36"/>
        <v>0</v>
      </c>
      <c r="AH58" s="18">
        <f t="shared" si="37"/>
        <v>0</v>
      </c>
    </row>
    <row r="59" spans="5:34" x14ac:dyDescent="0.25">
      <c r="E59" s="11">
        <v>43271.5</v>
      </c>
      <c r="F59" s="9">
        <v>12727.54</v>
      </c>
      <c r="G59" s="9">
        <v>12750.77</v>
      </c>
      <c r="H59" s="9">
        <v>12722.31</v>
      </c>
      <c r="I59" s="9">
        <v>12732.99</v>
      </c>
      <c r="K59" s="13">
        <f t="shared" si="26"/>
        <v>5.4499999999989086</v>
      </c>
      <c r="L59" s="13">
        <f t="shared" si="38"/>
        <v>-26.210000000000946</v>
      </c>
      <c r="M59" s="13">
        <f t="shared" si="27"/>
        <v>28.460000000000946</v>
      </c>
      <c r="X59">
        <f t="shared" si="28"/>
        <v>5.4499999999989086</v>
      </c>
      <c r="Y59">
        <f t="shared" si="29"/>
        <v>28.460000000000946</v>
      </c>
      <c r="Z59">
        <f t="shared" si="30"/>
        <v>0</v>
      </c>
      <c r="AA59">
        <f t="shared" si="31"/>
        <v>0</v>
      </c>
      <c r="AB59" s="18">
        <f t="shared" si="32"/>
        <v>0</v>
      </c>
      <c r="AC59" s="18">
        <f t="shared" si="33"/>
        <v>0</v>
      </c>
      <c r="AD59" s="18">
        <f t="shared" si="34"/>
        <v>0</v>
      </c>
      <c r="AE59" s="18">
        <f t="shared" si="35"/>
        <v>0</v>
      </c>
      <c r="AG59" s="18">
        <f t="shared" si="36"/>
        <v>0</v>
      </c>
      <c r="AH59" s="18">
        <f t="shared" si="37"/>
        <v>0</v>
      </c>
    </row>
    <row r="60" spans="5:34" x14ac:dyDescent="0.25">
      <c r="E60" s="12">
        <v>43271.541666666664</v>
      </c>
      <c r="F60" s="10">
        <v>12732.49</v>
      </c>
      <c r="G60" s="10">
        <v>12746.2</v>
      </c>
      <c r="H60" s="10">
        <v>12729.26</v>
      </c>
      <c r="I60" s="10">
        <v>12734.65</v>
      </c>
      <c r="K60" s="13">
        <f t="shared" si="26"/>
        <v>2.1599999999998545</v>
      </c>
      <c r="L60" s="13">
        <f t="shared" si="38"/>
        <v>-24.050000000001091</v>
      </c>
      <c r="M60" s="13">
        <f t="shared" si="27"/>
        <v>16.940000000000509</v>
      </c>
      <c r="X60">
        <f t="shared" si="28"/>
        <v>2.1599999999998545</v>
      </c>
      <c r="Y60">
        <f t="shared" si="29"/>
        <v>16.940000000000509</v>
      </c>
      <c r="Z60">
        <f t="shared" si="30"/>
        <v>0</v>
      </c>
      <c r="AA60">
        <f t="shared" si="31"/>
        <v>0</v>
      </c>
      <c r="AB60" s="18">
        <f t="shared" si="32"/>
        <v>0</v>
      </c>
      <c r="AC60" s="18">
        <f t="shared" si="33"/>
        <v>0</v>
      </c>
      <c r="AD60" s="18">
        <f t="shared" si="34"/>
        <v>0</v>
      </c>
      <c r="AE60" s="18">
        <f t="shared" si="35"/>
        <v>0</v>
      </c>
      <c r="AG60" s="18">
        <f t="shared" si="36"/>
        <v>0</v>
      </c>
      <c r="AH60" s="18">
        <f t="shared" si="37"/>
        <v>0</v>
      </c>
    </row>
    <row r="61" spans="5:34" x14ac:dyDescent="0.25">
      <c r="E61" s="11">
        <v>43271.583333333336</v>
      </c>
      <c r="F61" s="9">
        <v>12734.9</v>
      </c>
      <c r="G61" s="9">
        <v>12734.9</v>
      </c>
      <c r="H61" s="9">
        <v>12680.77</v>
      </c>
      <c r="I61" s="9">
        <v>12712.59</v>
      </c>
      <c r="K61" s="13">
        <f t="shared" si="26"/>
        <v>-22.309999999999491</v>
      </c>
      <c r="L61" s="13">
        <f t="shared" si="38"/>
        <v>-46.360000000000582</v>
      </c>
      <c r="M61" s="13">
        <f t="shared" si="27"/>
        <v>54.1299999999992</v>
      </c>
      <c r="X61">
        <f t="shared" si="28"/>
        <v>22.309999999999491</v>
      </c>
      <c r="Y61">
        <f t="shared" si="29"/>
        <v>54.1299999999992</v>
      </c>
      <c r="Z61">
        <f t="shared" si="30"/>
        <v>0</v>
      </c>
      <c r="AA61">
        <f t="shared" si="31"/>
        <v>0</v>
      </c>
      <c r="AB61" s="18">
        <f t="shared" si="32"/>
        <v>0</v>
      </c>
      <c r="AC61" s="18">
        <f t="shared" si="33"/>
        <v>0</v>
      </c>
      <c r="AD61" s="18">
        <f t="shared" si="34"/>
        <v>0</v>
      </c>
      <c r="AE61" s="18">
        <f t="shared" si="35"/>
        <v>0</v>
      </c>
      <c r="AG61" s="18">
        <f t="shared" si="36"/>
        <v>0</v>
      </c>
      <c r="AH61" s="18">
        <f t="shared" si="37"/>
        <v>0</v>
      </c>
    </row>
    <row r="62" spans="5:34" x14ac:dyDescent="0.25">
      <c r="E62" s="12">
        <v>43271.625</v>
      </c>
      <c r="F62" s="10">
        <v>12712.09</v>
      </c>
      <c r="G62" s="10">
        <v>12748.1</v>
      </c>
      <c r="H62" s="10">
        <v>12705.16</v>
      </c>
      <c r="I62" s="10">
        <v>12737.53</v>
      </c>
      <c r="K62" s="13">
        <f t="shared" si="26"/>
        <v>25.440000000000509</v>
      </c>
      <c r="L62" s="13">
        <f t="shared" si="38"/>
        <v>-20.920000000000073</v>
      </c>
      <c r="M62" s="13">
        <f t="shared" si="27"/>
        <v>42.940000000000509</v>
      </c>
      <c r="X62">
        <f t="shared" si="28"/>
        <v>25.440000000000509</v>
      </c>
      <c r="Y62">
        <f t="shared" si="29"/>
        <v>42.940000000000509</v>
      </c>
      <c r="Z62">
        <f t="shared" si="30"/>
        <v>0</v>
      </c>
      <c r="AA62">
        <f t="shared" si="31"/>
        <v>0</v>
      </c>
      <c r="AB62" s="18">
        <f t="shared" si="32"/>
        <v>0</v>
      </c>
      <c r="AC62" s="18">
        <f t="shared" si="33"/>
        <v>0</v>
      </c>
      <c r="AD62" s="18">
        <f t="shared" si="34"/>
        <v>0</v>
      </c>
      <c r="AE62" s="18">
        <f t="shared" si="35"/>
        <v>0</v>
      </c>
      <c r="AG62" s="18">
        <f t="shared" si="36"/>
        <v>0</v>
      </c>
      <c r="AH62" s="18">
        <f t="shared" si="37"/>
        <v>0</v>
      </c>
    </row>
    <row r="63" spans="5:34" x14ac:dyDescent="0.25">
      <c r="E63" s="11">
        <v>43271.666666666664</v>
      </c>
      <c r="F63" s="9">
        <v>12737.03</v>
      </c>
      <c r="G63" s="9">
        <v>12742.07</v>
      </c>
      <c r="H63" s="9">
        <v>12673.66</v>
      </c>
      <c r="I63" s="9">
        <v>12705.97</v>
      </c>
      <c r="K63" s="13">
        <f t="shared" si="26"/>
        <v>-31.06000000000131</v>
      </c>
      <c r="L63" s="13">
        <f t="shared" si="38"/>
        <v>-51.980000000001382</v>
      </c>
      <c r="M63" s="13">
        <f t="shared" si="27"/>
        <v>68.409999999999854</v>
      </c>
      <c r="X63">
        <f t="shared" si="28"/>
        <v>31.06000000000131</v>
      </c>
      <c r="Y63">
        <f t="shared" si="29"/>
        <v>68.409999999999854</v>
      </c>
      <c r="Z63">
        <f t="shared" si="30"/>
        <v>0</v>
      </c>
      <c r="AA63">
        <f t="shared" si="31"/>
        <v>0</v>
      </c>
      <c r="AB63" s="18">
        <f t="shared" si="32"/>
        <v>0</v>
      </c>
      <c r="AC63" s="18">
        <f t="shared" si="33"/>
        <v>0</v>
      </c>
      <c r="AD63" s="18">
        <f t="shared" si="34"/>
        <v>0</v>
      </c>
      <c r="AE63" s="18">
        <f t="shared" si="35"/>
        <v>0</v>
      </c>
      <c r="AG63" s="18">
        <f t="shared" si="36"/>
        <v>0</v>
      </c>
      <c r="AH63" s="18">
        <f t="shared" si="37"/>
        <v>0</v>
      </c>
    </row>
    <row r="64" spans="5:34" x14ac:dyDescent="0.25">
      <c r="E64" s="12">
        <v>43271.708333333336</v>
      </c>
      <c r="F64" s="10">
        <v>12704.72</v>
      </c>
      <c r="G64" s="10">
        <v>12723.18</v>
      </c>
      <c r="H64" s="10">
        <v>12670.31</v>
      </c>
      <c r="I64" s="10">
        <v>12703.13</v>
      </c>
      <c r="K64" s="13">
        <f t="shared" si="26"/>
        <v>-1.5900000000001455</v>
      </c>
      <c r="L64" s="13">
        <f t="shared" si="38"/>
        <v>-53.570000000001528</v>
      </c>
      <c r="M64" s="13">
        <f t="shared" si="27"/>
        <v>52.8700000000008</v>
      </c>
      <c r="X64">
        <f t="shared" si="28"/>
        <v>1.5900000000001455</v>
      </c>
      <c r="Y64">
        <f t="shared" si="29"/>
        <v>52.8700000000008</v>
      </c>
      <c r="Z64">
        <f t="shared" si="30"/>
        <v>0</v>
      </c>
      <c r="AA64">
        <f t="shared" si="31"/>
        <v>0</v>
      </c>
      <c r="AB64" s="18">
        <f t="shared" si="32"/>
        <v>0</v>
      </c>
      <c r="AC64" s="18">
        <f t="shared" si="33"/>
        <v>0</v>
      </c>
      <c r="AD64" s="18">
        <f t="shared" si="34"/>
        <v>0</v>
      </c>
      <c r="AE64" s="18">
        <f t="shared" si="35"/>
        <v>0</v>
      </c>
      <c r="AG64" s="18">
        <f t="shared" si="36"/>
        <v>0</v>
      </c>
      <c r="AH64" s="18">
        <f t="shared" si="37"/>
        <v>0</v>
      </c>
    </row>
    <row r="65" spans="5:34" x14ac:dyDescent="0.25">
      <c r="E65" s="11">
        <v>43271.75</v>
      </c>
      <c r="F65" s="9">
        <v>12704.13</v>
      </c>
      <c r="G65" s="9">
        <v>12718.38</v>
      </c>
      <c r="H65" s="9">
        <v>12683.62</v>
      </c>
      <c r="I65" s="9">
        <v>12711.88</v>
      </c>
      <c r="K65" s="13">
        <f t="shared" si="26"/>
        <v>7.75</v>
      </c>
      <c r="L65" s="13">
        <f t="shared" si="38"/>
        <v>-45.820000000001528</v>
      </c>
      <c r="M65" s="13">
        <f t="shared" si="27"/>
        <v>34.759999999998399</v>
      </c>
      <c r="X65">
        <f t="shared" si="28"/>
        <v>7.75</v>
      </c>
      <c r="Y65">
        <f t="shared" si="29"/>
        <v>34.759999999998399</v>
      </c>
      <c r="Z65">
        <f t="shared" si="30"/>
        <v>0</v>
      </c>
      <c r="AA65">
        <f t="shared" si="31"/>
        <v>0</v>
      </c>
      <c r="AB65" s="18">
        <f t="shared" si="32"/>
        <v>0</v>
      </c>
      <c r="AC65" s="18">
        <f t="shared" si="33"/>
        <v>0</v>
      </c>
      <c r="AD65" s="18">
        <f t="shared" si="34"/>
        <v>0</v>
      </c>
      <c r="AE65" s="18">
        <f t="shared" si="35"/>
        <v>0</v>
      </c>
      <c r="AG65" s="18">
        <f t="shared" si="36"/>
        <v>0</v>
      </c>
      <c r="AH65" s="18">
        <f t="shared" si="37"/>
        <v>0</v>
      </c>
    </row>
    <row r="66" spans="5:34" x14ac:dyDescent="0.25">
      <c r="E66" s="12">
        <v>43271.791666666664</v>
      </c>
      <c r="F66" s="10">
        <v>12712.13</v>
      </c>
      <c r="G66" s="10">
        <v>12715.82</v>
      </c>
      <c r="H66" s="10">
        <v>12700.18</v>
      </c>
      <c r="I66" s="10">
        <v>12707.87</v>
      </c>
      <c r="K66" s="13">
        <f t="shared" si="26"/>
        <v>-4.2599999999983993</v>
      </c>
      <c r="L66" s="13">
        <f t="shared" si="38"/>
        <v>-50.079999999999927</v>
      </c>
      <c r="M66" s="13">
        <f t="shared" si="27"/>
        <v>15.639999999999418</v>
      </c>
      <c r="X66">
        <f t="shared" si="28"/>
        <v>4.2599999999983993</v>
      </c>
      <c r="Y66">
        <f t="shared" si="29"/>
        <v>15.639999999999418</v>
      </c>
      <c r="Z66">
        <f t="shared" si="30"/>
        <v>0</v>
      </c>
      <c r="AA66">
        <f t="shared" si="31"/>
        <v>0</v>
      </c>
      <c r="AB66" s="18">
        <f t="shared" si="32"/>
        <v>0</v>
      </c>
      <c r="AC66" s="18">
        <f t="shared" si="33"/>
        <v>0</v>
      </c>
      <c r="AD66" s="18">
        <f t="shared" si="34"/>
        <v>0</v>
      </c>
      <c r="AE66" s="18">
        <f t="shared" si="35"/>
        <v>0</v>
      </c>
      <c r="AG66" s="18">
        <f t="shared" si="36"/>
        <v>0</v>
      </c>
      <c r="AH66" s="18">
        <f t="shared" si="37"/>
        <v>0</v>
      </c>
    </row>
    <row r="67" spans="5:34" x14ac:dyDescent="0.25">
      <c r="E67" s="11">
        <v>43271.833333333336</v>
      </c>
      <c r="F67" s="9">
        <v>12708.37</v>
      </c>
      <c r="G67" s="9">
        <v>12714.87</v>
      </c>
      <c r="H67" s="9">
        <v>12702.1</v>
      </c>
      <c r="I67" s="9">
        <v>12709.86</v>
      </c>
      <c r="K67" s="13">
        <f t="shared" si="26"/>
        <v>1.4899999999997817</v>
      </c>
      <c r="L67" s="13">
        <f t="shared" si="38"/>
        <v>-48.590000000000146</v>
      </c>
      <c r="M67" s="13">
        <f t="shared" si="27"/>
        <v>12.770000000000437</v>
      </c>
      <c r="X67">
        <f t="shared" si="28"/>
        <v>1.4899999999997817</v>
      </c>
      <c r="Y67">
        <f t="shared" si="29"/>
        <v>12.770000000000437</v>
      </c>
      <c r="Z67">
        <f t="shared" si="30"/>
        <v>0</v>
      </c>
      <c r="AA67">
        <f t="shared" si="31"/>
        <v>0</v>
      </c>
      <c r="AB67" s="18">
        <f t="shared" si="32"/>
        <v>0</v>
      </c>
      <c r="AC67" s="18">
        <f t="shared" si="33"/>
        <v>0</v>
      </c>
      <c r="AD67" s="18">
        <f t="shared" si="34"/>
        <v>0</v>
      </c>
      <c r="AE67" s="18">
        <f t="shared" si="35"/>
        <v>0</v>
      </c>
      <c r="AG67" s="18">
        <f t="shared" si="36"/>
        <v>0</v>
      </c>
      <c r="AH67" s="18">
        <f t="shared" si="37"/>
        <v>0</v>
      </c>
    </row>
    <row r="68" spans="5:34" x14ac:dyDescent="0.25">
      <c r="E68" s="12">
        <v>43271.875</v>
      </c>
      <c r="F68" s="10">
        <v>12709.11</v>
      </c>
      <c r="G68" s="10">
        <v>12712.11</v>
      </c>
      <c r="H68" s="10">
        <v>12694.83</v>
      </c>
      <c r="I68" s="10">
        <v>12697.84</v>
      </c>
      <c r="K68" s="13">
        <f t="shared" si="26"/>
        <v>-11.270000000000437</v>
      </c>
      <c r="L68" s="13">
        <f t="shared" si="38"/>
        <v>-59.860000000000582</v>
      </c>
      <c r="M68" s="13">
        <f t="shared" si="27"/>
        <v>17.280000000000655</v>
      </c>
      <c r="X68">
        <f t="shared" si="28"/>
        <v>11.270000000000437</v>
      </c>
      <c r="Y68">
        <f t="shared" si="29"/>
        <v>17.280000000000655</v>
      </c>
      <c r="Z68">
        <f t="shared" si="30"/>
        <v>0</v>
      </c>
      <c r="AA68">
        <f t="shared" si="31"/>
        <v>0</v>
      </c>
      <c r="AB68" s="18">
        <f t="shared" si="32"/>
        <v>0</v>
      </c>
      <c r="AC68" s="18">
        <f t="shared" si="33"/>
        <v>0</v>
      </c>
      <c r="AD68" s="18">
        <f t="shared" si="34"/>
        <v>0</v>
      </c>
      <c r="AE68" s="18">
        <f t="shared" si="35"/>
        <v>0</v>
      </c>
      <c r="AG68" s="18">
        <f t="shared" si="36"/>
        <v>0</v>
      </c>
      <c r="AH68" s="18">
        <f t="shared" si="37"/>
        <v>0</v>
      </c>
    </row>
    <row r="69" spans="5:34" x14ac:dyDescent="0.25">
      <c r="E69" s="11">
        <v>43271.916666666664</v>
      </c>
      <c r="F69" s="9">
        <v>12697.08</v>
      </c>
      <c r="G69" s="9">
        <v>12709.35</v>
      </c>
      <c r="H69" s="9">
        <v>12694.33</v>
      </c>
      <c r="I69" s="9">
        <v>12704.34</v>
      </c>
      <c r="K69" s="13">
        <f t="shared" si="26"/>
        <v>7.2600000000002183</v>
      </c>
      <c r="L69" s="13">
        <f t="shared" si="38"/>
        <v>-52.600000000000364</v>
      </c>
      <c r="M69" s="13">
        <f t="shared" si="27"/>
        <v>15.020000000000437</v>
      </c>
      <c r="N69" s="13"/>
      <c r="X69">
        <f t="shared" si="28"/>
        <v>7.2600000000002183</v>
      </c>
      <c r="Y69">
        <f t="shared" si="29"/>
        <v>15.020000000000437</v>
      </c>
      <c r="Z69">
        <f t="shared" si="30"/>
        <v>0</v>
      </c>
      <c r="AA69">
        <f t="shared" si="31"/>
        <v>0</v>
      </c>
      <c r="AB69" s="18">
        <f t="shared" si="32"/>
        <v>0</v>
      </c>
      <c r="AC69" s="18">
        <f t="shared" si="33"/>
        <v>0</v>
      </c>
      <c r="AD69" s="18">
        <f t="shared" si="34"/>
        <v>0</v>
      </c>
      <c r="AE69" s="18">
        <f t="shared" si="35"/>
        <v>0</v>
      </c>
      <c r="AG69" s="18">
        <f t="shared" si="36"/>
        <v>0</v>
      </c>
      <c r="AH69" s="18">
        <f t="shared" si="37"/>
        <v>0</v>
      </c>
    </row>
    <row r="70" spans="5:34" hidden="1" x14ac:dyDescent="0.25">
      <c r="E70" s="12">
        <v>43271.958333333336</v>
      </c>
      <c r="F70" s="10">
        <v>12701.59</v>
      </c>
      <c r="G70" s="10">
        <v>12705.03</v>
      </c>
      <c r="H70" s="10">
        <v>12698.15</v>
      </c>
      <c r="I70" s="10">
        <v>12700.44</v>
      </c>
      <c r="AB70"/>
      <c r="AC70"/>
      <c r="AD70"/>
      <c r="AE70"/>
    </row>
    <row r="71" spans="5:34" hidden="1" x14ac:dyDescent="0.25">
      <c r="E71" s="11">
        <v>43272.041666666664</v>
      </c>
      <c r="F71" s="9">
        <v>12701.58</v>
      </c>
      <c r="G71" s="9">
        <v>12708.45</v>
      </c>
      <c r="H71" s="9">
        <v>12694.7</v>
      </c>
      <c r="I71" s="9">
        <v>12701.36</v>
      </c>
      <c r="AB71"/>
      <c r="AC71"/>
      <c r="AD71"/>
      <c r="AE71"/>
    </row>
    <row r="72" spans="5:34" hidden="1" x14ac:dyDescent="0.25">
      <c r="E72" s="12">
        <v>43272.083333333336</v>
      </c>
      <c r="F72" s="10">
        <v>12701.36</v>
      </c>
      <c r="G72" s="10">
        <v>12712.81</v>
      </c>
      <c r="H72" s="10">
        <v>12701.36</v>
      </c>
      <c r="I72" s="10">
        <v>12710.52</v>
      </c>
      <c r="AB72"/>
      <c r="AC72"/>
      <c r="AD72"/>
      <c r="AE72"/>
    </row>
    <row r="73" spans="5:34" hidden="1" x14ac:dyDescent="0.25">
      <c r="E73" s="11">
        <v>43272.125</v>
      </c>
      <c r="F73" s="9">
        <v>12709.37</v>
      </c>
      <c r="G73" s="9">
        <v>12726.98</v>
      </c>
      <c r="H73" s="9">
        <v>12704.79</v>
      </c>
      <c r="I73" s="9">
        <v>12716.16</v>
      </c>
      <c r="AB73"/>
      <c r="AC73"/>
      <c r="AD73"/>
      <c r="AE73"/>
    </row>
    <row r="74" spans="5:34" hidden="1" x14ac:dyDescent="0.25">
      <c r="E74" s="12">
        <v>43272.166666666664</v>
      </c>
      <c r="F74" s="10">
        <v>12716.44</v>
      </c>
      <c r="G74" s="10">
        <v>12761.98</v>
      </c>
      <c r="H74" s="10">
        <v>12715.29</v>
      </c>
      <c r="I74" s="10">
        <v>12758.83</v>
      </c>
      <c r="AB74"/>
      <c r="AC74"/>
      <c r="AD74"/>
      <c r="AE74"/>
    </row>
    <row r="75" spans="5:34" hidden="1" x14ac:dyDescent="0.25">
      <c r="E75" s="11">
        <v>43272.208333333336</v>
      </c>
      <c r="F75" s="9">
        <v>12759.98</v>
      </c>
      <c r="G75" s="9">
        <v>12761.71</v>
      </c>
      <c r="H75" s="9">
        <v>12744.02</v>
      </c>
      <c r="I75" s="9">
        <v>12753.03</v>
      </c>
      <c r="AB75"/>
      <c r="AC75"/>
      <c r="AD75"/>
      <c r="AE75"/>
    </row>
    <row r="76" spans="5:34" hidden="1" x14ac:dyDescent="0.25">
      <c r="E76" s="12">
        <v>43272.25</v>
      </c>
      <c r="F76" s="10">
        <v>12752.46</v>
      </c>
      <c r="G76" s="10">
        <v>12756.47</v>
      </c>
      <c r="H76" s="10">
        <v>12735.48</v>
      </c>
      <c r="I76" s="10">
        <v>12737.42</v>
      </c>
      <c r="AB76"/>
      <c r="AC76"/>
      <c r="AD76"/>
      <c r="AE76"/>
    </row>
    <row r="77" spans="5:34" hidden="1" x14ac:dyDescent="0.25">
      <c r="E77" s="11">
        <v>43272.291666666664</v>
      </c>
      <c r="F77" s="9">
        <v>12736.27</v>
      </c>
      <c r="G77" s="9">
        <v>12745.67</v>
      </c>
      <c r="H77" s="9">
        <v>12736.23</v>
      </c>
      <c r="I77" s="9">
        <v>12741.94</v>
      </c>
      <c r="AB77"/>
      <c r="AC77"/>
      <c r="AD77"/>
      <c r="AE77"/>
    </row>
    <row r="78" spans="5:34" x14ac:dyDescent="0.25">
      <c r="E78" s="12">
        <v>43272.333333333336</v>
      </c>
      <c r="F78" s="10">
        <v>12741.94</v>
      </c>
      <c r="G78" s="10">
        <v>12748.1</v>
      </c>
      <c r="H78" s="10">
        <v>12720.71</v>
      </c>
      <c r="I78" s="10">
        <v>12720.71</v>
      </c>
      <c r="K78" s="13">
        <f t="shared" ref="K78:K92" si="39">I78-F78</f>
        <v>-21.230000000001382</v>
      </c>
      <c r="L78" s="13">
        <v>0</v>
      </c>
      <c r="M78" s="13">
        <f t="shared" ref="M78:M92" si="40">G78-H78</f>
        <v>27.390000000001237</v>
      </c>
      <c r="N78" s="13">
        <f>I92-F78</f>
        <v>-259.45000000000073</v>
      </c>
      <c r="O78" s="18">
        <f>IF(K78*N78&gt;0,1,0)</f>
        <v>1</v>
      </c>
      <c r="P78">
        <f>_xlfn.IFS(K78&lt;0,MIN(L77:L91),K78&gt;0,MAX(L77:L91))</f>
        <v>-217.81000000000131</v>
      </c>
      <c r="Q78">
        <f>_xlfn.IFS(K78&lt;0,MAX(L77:L91),K78&gt;0,MIN(L77:L91))</f>
        <v>0</v>
      </c>
      <c r="T78" s="13">
        <f>MAX(G78:G92)</f>
        <v>12748.1</v>
      </c>
      <c r="X78">
        <f t="shared" ref="X78:X92" si="41">ABS(K78)</f>
        <v>21.230000000001382</v>
      </c>
      <c r="Y78">
        <f t="shared" ref="Y78:Y92" si="42">ABS(M78)</f>
        <v>27.390000000001237</v>
      </c>
      <c r="Z78">
        <f t="shared" ref="Z78:Z92" si="43">IF(T78&lt;1000,ABS(T78),0)</f>
        <v>0</v>
      </c>
      <c r="AA78">
        <f t="shared" ref="AA78:AA92" si="44">ABS(N78)</f>
        <v>259.45000000000073</v>
      </c>
      <c r="AB78" s="18">
        <f t="shared" ref="AB78:AB92" si="45">ABS(P78)</f>
        <v>217.81000000000131</v>
      </c>
      <c r="AC78" s="18">
        <f t="shared" ref="AC78:AC92" si="46">ABS(Q78)</f>
        <v>0</v>
      </c>
      <c r="AD78" s="18">
        <f t="shared" ref="AD78:AD92" si="47">IF(O78=1,ABS(P78),0)</f>
        <v>217.81000000000131</v>
      </c>
      <c r="AE78" s="18">
        <f t="shared" ref="AE78:AE92" si="48">IF(O78=0,ABS(Q78),0)</f>
        <v>0</v>
      </c>
      <c r="AG78" s="18">
        <f t="shared" ref="AG78:AG92" si="49">IF(O78=1,ABS(Q78),0)</f>
        <v>0</v>
      </c>
      <c r="AH78" s="18">
        <f t="shared" ref="AH78:AH92" si="50">IF(O78=0,ABS(P78),0)</f>
        <v>0</v>
      </c>
    </row>
    <row r="79" spans="5:34" x14ac:dyDescent="0.25">
      <c r="E79" s="11">
        <v>43272.375</v>
      </c>
      <c r="F79" s="9">
        <v>12721.19</v>
      </c>
      <c r="G79" s="9">
        <v>12721.19</v>
      </c>
      <c r="H79" s="9">
        <v>12694.72</v>
      </c>
      <c r="I79" s="9">
        <v>12698.2</v>
      </c>
      <c r="K79" s="13">
        <f t="shared" si="39"/>
        <v>-22.989999999999782</v>
      </c>
      <c r="L79" s="13">
        <f t="shared" ref="L79:L92" si="51">L78+K79</f>
        <v>-22.989999999999782</v>
      </c>
      <c r="M79" s="13">
        <f t="shared" si="40"/>
        <v>26.470000000001164</v>
      </c>
      <c r="T79" s="13">
        <f>MIN(H78:H92)</f>
        <v>12447.35</v>
      </c>
      <c r="X79">
        <f t="shared" si="41"/>
        <v>22.989999999999782</v>
      </c>
      <c r="Y79">
        <f t="shared" si="42"/>
        <v>26.470000000001164</v>
      </c>
      <c r="Z79">
        <f t="shared" si="43"/>
        <v>0</v>
      </c>
      <c r="AA79">
        <f t="shared" si="44"/>
        <v>0</v>
      </c>
      <c r="AB79" s="18">
        <f t="shared" si="45"/>
        <v>0</v>
      </c>
      <c r="AC79" s="18">
        <f t="shared" si="46"/>
        <v>0</v>
      </c>
      <c r="AD79" s="18">
        <f t="shared" si="47"/>
        <v>0</v>
      </c>
      <c r="AE79" s="18">
        <f t="shared" si="48"/>
        <v>0</v>
      </c>
      <c r="AG79" s="18">
        <f t="shared" si="49"/>
        <v>0</v>
      </c>
      <c r="AH79" s="18">
        <f t="shared" si="50"/>
        <v>0</v>
      </c>
    </row>
    <row r="80" spans="5:34" x14ac:dyDescent="0.25">
      <c r="E80" s="12">
        <v>43272.416666666664</v>
      </c>
      <c r="F80" s="10">
        <v>12695.7</v>
      </c>
      <c r="G80" s="10">
        <v>12719.95</v>
      </c>
      <c r="H80" s="10">
        <v>12640.6</v>
      </c>
      <c r="I80" s="10">
        <v>12641.36</v>
      </c>
      <c r="K80" s="13">
        <f t="shared" si="39"/>
        <v>-54.340000000000146</v>
      </c>
      <c r="L80" s="13">
        <f t="shared" si="51"/>
        <v>-77.329999999999927</v>
      </c>
      <c r="M80" s="13">
        <f t="shared" si="40"/>
        <v>79.350000000000364</v>
      </c>
      <c r="T80" s="13">
        <f>T78-T79</f>
        <v>300.75</v>
      </c>
      <c r="X80">
        <f t="shared" si="41"/>
        <v>54.340000000000146</v>
      </c>
      <c r="Y80">
        <f t="shared" si="42"/>
        <v>79.350000000000364</v>
      </c>
      <c r="Z80">
        <f t="shared" si="43"/>
        <v>300.75</v>
      </c>
      <c r="AA80">
        <f t="shared" si="44"/>
        <v>0</v>
      </c>
      <c r="AB80" s="18">
        <f t="shared" si="45"/>
        <v>0</v>
      </c>
      <c r="AC80" s="18">
        <f t="shared" si="46"/>
        <v>0</v>
      </c>
      <c r="AD80" s="18">
        <f t="shared" si="47"/>
        <v>0</v>
      </c>
      <c r="AE80" s="18">
        <f t="shared" si="48"/>
        <v>0</v>
      </c>
      <c r="AG80" s="18">
        <f t="shared" si="49"/>
        <v>0</v>
      </c>
      <c r="AH80" s="18">
        <f t="shared" si="50"/>
        <v>0</v>
      </c>
    </row>
    <row r="81" spans="5:34" x14ac:dyDescent="0.25">
      <c r="E81" s="11">
        <v>43272.458333333336</v>
      </c>
      <c r="F81" s="9">
        <v>12642.36</v>
      </c>
      <c r="G81" s="9">
        <v>12662.41</v>
      </c>
      <c r="H81" s="9">
        <v>12621.75</v>
      </c>
      <c r="I81" s="9">
        <v>12639.21</v>
      </c>
      <c r="K81" s="13">
        <f t="shared" si="39"/>
        <v>-3.1500000000014552</v>
      </c>
      <c r="L81" s="13">
        <f t="shared" si="51"/>
        <v>-80.480000000001382</v>
      </c>
      <c r="M81" s="13">
        <f t="shared" si="40"/>
        <v>40.659999999999854</v>
      </c>
      <c r="R81">
        <v>170</v>
      </c>
      <c r="X81">
        <f t="shared" si="41"/>
        <v>3.1500000000014552</v>
      </c>
      <c r="Y81">
        <f t="shared" si="42"/>
        <v>40.659999999999854</v>
      </c>
      <c r="Z81">
        <f t="shared" si="43"/>
        <v>0</v>
      </c>
      <c r="AA81">
        <f t="shared" si="44"/>
        <v>0</v>
      </c>
      <c r="AB81" s="18">
        <f t="shared" si="45"/>
        <v>0</v>
      </c>
      <c r="AC81" s="18">
        <f t="shared" si="46"/>
        <v>0</v>
      </c>
      <c r="AD81" s="18">
        <f t="shared" si="47"/>
        <v>0</v>
      </c>
      <c r="AE81" s="18">
        <f t="shared" si="48"/>
        <v>0</v>
      </c>
      <c r="AG81" s="18">
        <f t="shared" si="49"/>
        <v>0</v>
      </c>
      <c r="AH81" s="18">
        <f t="shared" si="50"/>
        <v>0</v>
      </c>
    </row>
    <row r="82" spans="5:34" x14ac:dyDescent="0.25">
      <c r="E82" s="12">
        <v>43272.5</v>
      </c>
      <c r="F82" s="10">
        <v>12638.96</v>
      </c>
      <c r="G82" s="10">
        <v>12642.32</v>
      </c>
      <c r="H82" s="10">
        <v>12551.71</v>
      </c>
      <c r="I82" s="10">
        <v>12558.14</v>
      </c>
      <c r="K82" s="13">
        <f t="shared" si="39"/>
        <v>-80.819999999999709</v>
      </c>
      <c r="L82" s="13">
        <f t="shared" si="51"/>
        <v>-161.30000000000109</v>
      </c>
      <c r="M82" s="13">
        <f t="shared" si="40"/>
        <v>90.610000000000582</v>
      </c>
      <c r="X82">
        <f t="shared" si="41"/>
        <v>80.819999999999709</v>
      </c>
      <c r="Y82">
        <f t="shared" si="42"/>
        <v>90.610000000000582</v>
      </c>
      <c r="Z82">
        <f t="shared" si="43"/>
        <v>0</v>
      </c>
      <c r="AA82">
        <f t="shared" si="44"/>
        <v>0</v>
      </c>
      <c r="AB82" s="18">
        <f t="shared" si="45"/>
        <v>0</v>
      </c>
      <c r="AC82" s="18">
        <f t="shared" si="46"/>
        <v>0</v>
      </c>
      <c r="AD82" s="18">
        <f t="shared" si="47"/>
        <v>0</v>
      </c>
      <c r="AE82" s="18">
        <f t="shared" si="48"/>
        <v>0</v>
      </c>
      <c r="AG82" s="18">
        <f t="shared" si="49"/>
        <v>0</v>
      </c>
      <c r="AH82" s="18">
        <f t="shared" si="50"/>
        <v>0</v>
      </c>
    </row>
    <row r="83" spans="5:34" x14ac:dyDescent="0.25">
      <c r="E83" s="11">
        <v>43272.541666666664</v>
      </c>
      <c r="F83" s="9">
        <v>12559.14</v>
      </c>
      <c r="G83" s="9">
        <v>12622.83</v>
      </c>
      <c r="H83" s="9">
        <v>12554.9</v>
      </c>
      <c r="I83" s="9">
        <v>12611.23</v>
      </c>
      <c r="K83" s="13">
        <f t="shared" si="39"/>
        <v>52.090000000000146</v>
      </c>
      <c r="L83" s="13">
        <f t="shared" si="51"/>
        <v>-109.21000000000095</v>
      </c>
      <c r="M83" s="13">
        <f t="shared" si="40"/>
        <v>67.930000000000291</v>
      </c>
      <c r="X83">
        <f t="shared" si="41"/>
        <v>52.090000000000146</v>
      </c>
      <c r="Y83">
        <f t="shared" si="42"/>
        <v>67.930000000000291</v>
      </c>
      <c r="Z83">
        <f t="shared" si="43"/>
        <v>0</v>
      </c>
      <c r="AA83">
        <f t="shared" si="44"/>
        <v>0</v>
      </c>
      <c r="AB83" s="18">
        <f t="shared" si="45"/>
        <v>0</v>
      </c>
      <c r="AC83" s="18">
        <f t="shared" si="46"/>
        <v>0</v>
      </c>
      <c r="AD83" s="18">
        <f t="shared" si="47"/>
        <v>0</v>
      </c>
      <c r="AE83" s="18">
        <f t="shared" si="48"/>
        <v>0</v>
      </c>
      <c r="AG83" s="18">
        <f t="shared" si="49"/>
        <v>0</v>
      </c>
      <c r="AH83" s="18">
        <f t="shared" si="50"/>
        <v>0</v>
      </c>
    </row>
    <row r="84" spans="5:34" x14ac:dyDescent="0.25">
      <c r="E84" s="12">
        <v>43272.583333333336</v>
      </c>
      <c r="F84" s="10">
        <v>12610.47</v>
      </c>
      <c r="G84" s="10">
        <v>12632.68</v>
      </c>
      <c r="H84" s="10">
        <v>12574</v>
      </c>
      <c r="I84" s="10">
        <v>12605.95</v>
      </c>
      <c r="K84" s="13">
        <f t="shared" si="39"/>
        <v>-4.5199999999986176</v>
      </c>
      <c r="L84" s="13">
        <f t="shared" si="51"/>
        <v>-113.72999999999956</v>
      </c>
      <c r="M84" s="13">
        <f t="shared" si="40"/>
        <v>58.680000000000291</v>
      </c>
      <c r="X84">
        <f t="shared" si="41"/>
        <v>4.5199999999986176</v>
      </c>
      <c r="Y84">
        <f t="shared" si="42"/>
        <v>58.680000000000291</v>
      </c>
      <c r="Z84">
        <f t="shared" si="43"/>
        <v>0</v>
      </c>
      <c r="AA84">
        <f t="shared" si="44"/>
        <v>0</v>
      </c>
      <c r="AB84" s="18">
        <f t="shared" si="45"/>
        <v>0</v>
      </c>
      <c r="AC84" s="18">
        <f t="shared" si="46"/>
        <v>0</v>
      </c>
      <c r="AD84" s="18">
        <f t="shared" si="47"/>
        <v>0</v>
      </c>
      <c r="AE84" s="18">
        <f t="shared" si="48"/>
        <v>0</v>
      </c>
      <c r="AG84" s="18">
        <f t="shared" si="49"/>
        <v>0</v>
      </c>
      <c r="AH84" s="18">
        <f t="shared" si="50"/>
        <v>0</v>
      </c>
    </row>
    <row r="85" spans="5:34" x14ac:dyDescent="0.25">
      <c r="E85" s="11">
        <v>43272.625</v>
      </c>
      <c r="F85" s="9">
        <v>12606.2</v>
      </c>
      <c r="G85" s="9">
        <v>12606.81</v>
      </c>
      <c r="H85" s="9">
        <v>12545.75</v>
      </c>
      <c r="I85" s="9">
        <v>12553.9</v>
      </c>
      <c r="K85" s="13">
        <f t="shared" si="39"/>
        <v>-52.300000000001091</v>
      </c>
      <c r="L85" s="13">
        <f t="shared" si="51"/>
        <v>-166.03000000000065</v>
      </c>
      <c r="M85" s="13">
        <f t="shared" si="40"/>
        <v>61.059999999999491</v>
      </c>
      <c r="X85">
        <f t="shared" si="41"/>
        <v>52.300000000001091</v>
      </c>
      <c r="Y85">
        <f t="shared" si="42"/>
        <v>61.059999999999491</v>
      </c>
      <c r="Z85">
        <f t="shared" si="43"/>
        <v>0</v>
      </c>
      <c r="AA85">
        <f t="shared" si="44"/>
        <v>0</v>
      </c>
      <c r="AB85" s="18">
        <f t="shared" si="45"/>
        <v>0</v>
      </c>
      <c r="AC85" s="18">
        <f t="shared" si="46"/>
        <v>0</v>
      </c>
      <c r="AD85" s="18">
        <f t="shared" si="47"/>
        <v>0</v>
      </c>
      <c r="AE85" s="18">
        <f t="shared" si="48"/>
        <v>0</v>
      </c>
      <c r="AG85" s="18">
        <f t="shared" si="49"/>
        <v>0</v>
      </c>
      <c r="AH85" s="18">
        <f t="shared" si="50"/>
        <v>0</v>
      </c>
    </row>
    <row r="86" spans="5:34" x14ac:dyDescent="0.25">
      <c r="E86" s="12">
        <v>43272.666666666664</v>
      </c>
      <c r="F86" s="10">
        <v>12553.15</v>
      </c>
      <c r="G86" s="10">
        <v>12601.55</v>
      </c>
      <c r="H86" s="10">
        <v>12549.92</v>
      </c>
      <c r="I86" s="10">
        <v>12572.97</v>
      </c>
      <c r="K86" s="13">
        <f t="shared" si="39"/>
        <v>19.819999999999709</v>
      </c>
      <c r="L86" s="13">
        <f t="shared" si="51"/>
        <v>-146.21000000000095</v>
      </c>
      <c r="M86" s="13">
        <f t="shared" si="40"/>
        <v>51.6299999999992</v>
      </c>
      <c r="X86">
        <f t="shared" si="41"/>
        <v>19.819999999999709</v>
      </c>
      <c r="Y86">
        <f t="shared" si="42"/>
        <v>51.6299999999992</v>
      </c>
      <c r="Z86">
        <f t="shared" si="43"/>
        <v>0</v>
      </c>
      <c r="AA86">
        <f t="shared" si="44"/>
        <v>0</v>
      </c>
      <c r="AB86" s="18">
        <f t="shared" si="45"/>
        <v>0</v>
      </c>
      <c r="AC86" s="18">
        <f t="shared" si="46"/>
        <v>0</v>
      </c>
      <c r="AD86" s="18">
        <f t="shared" si="47"/>
        <v>0</v>
      </c>
      <c r="AE86" s="18">
        <f t="shared" si="48"/>
        <v>0</v>
      </c>
      <c r="AG86" s="18">
        <f t="shared" si="49"/>
        <v>0</v>
      </c>
      <c r="AH86" s="18">
        <f t="shared" si="50"/>
        <v>0</v>
      </c>
    </row>
    <row r="87" spans="5:34" x14ac:dyDescent="0.25">
      <c r="E87" s="11">
        <v>43272.708333333336</v>
      </c>
      <c r="F87" s="9">
        <v>12572.73</v>
      </c>
      <c r="G87" s="9">
        <v>12578.09</v>
      </c>
      <c r="H87" s="9">
        <v>12471.89</v>
      </c>
      <c r="I87" s="9">
        <v>12501.13</v>
      </c>
      <c r="K87" s="13">
        <f t="shared" si="39"/>
        <v>-71.600000000000364</v>
      </c>
      <c r="L87" s="13">
        <f t="shared" si="51"/>
        <v>-217.81000000000131</v>
      </c>
      <c r="M87" s="13">
        <f t="shared" si="40"/>
        <v>106.20000000000073</v>
      </c>
      <c r="X87">
        <f t="shared" si="41"/>
        <v>71.600000000000364</v>
      </c>
      <c r="Y87">
        <f t="shared" si="42"/>
        <v>106.20000000000073</v>
      </c>
      <c r="Z87">
        <f t="shared" si="43"/>
        <v>0</v>
      </c>
      <c r="AA87">
        <f t="shared" si="44"/>
        <v>0</v>
      </c>
      <c r="AB87" s="18">
        <f t="shared" si="45"/>
        <v>0</v>
      </c>
      <c r="AC87" s="18">
        <f t="shared" si="46"/>
        <v>0</v>
      </c>
      <c r="AD87" s="18">
        <f t="shared" si="47"/>
        <v>0</v>
      </c>
      <c r="AE87" s="18">
        <f t="shared" si="48"/>
        <v>0</v>
      </c>
      <c r="AG87" s="18">
        <f t="shared" si="49"/>
        <v>0</v>
      </c>
      <c r="AH87" s="18">
        <f t="shared" si="50"/>
        <v>0</v>
      </c>
    </row>
    <row r="88" spans="5:34" x14ac:dyDescent="0.25">
      <c r="E88" s="12">
        <v>43272.75</v>
      </c>
      <c r="F88" s="10">
        <v>12500.38</v>
      </c>
      <c r="G88" s="10">
        <v>12541.46</v>
      </c>
      <c r="H88" s="10">
        <v>12477.64</v>
      </c>
      <c r="I88" s="10">
        <v>12526.86</v>
      </c>
      <c r="K88" s="13">
        <f t="shared" si="39"/>
        <v>26.480000000001382</v>
      </c>
      <c r="L88" s="13">
        <f t="shared" si="51"/>
        <v>-191.32999999999993</v>
      </c>
      <c r="M88" s="13">
        <f t="shared" si="40"/>
        <v>63.819999999999709</v>
      </c>
      <c r="X88">
        <f t="shared" si="41"/>
        <v>26.480000000001382</v>
      </c>
      <c r="Y88">
        <f t="shared" si="42"/>
        <v>63.819999999999709</v>
      </c>
      <c r="Z88">
        <f t="shared" si="43"/>
        <v>0</v>
      </c>
      <c r="AA88">
        <f t="shared" si="44"/>
        <v>0</v>
      </c>
      <c r="AB88" s="18">
        <f t="shared" si="45"/>
        <v>0</v>
      </c>
      <c r="AC88" s="18">
        <f t="shared" si="46"/>
        <v>0</v>
      </c>
      <c r="AD88" s="18">
        <f t="shared" si="47"/>
        <v>0</v>
      </c>
      <c r="AE88" s="18">
        <f t="shared" si="48"/>
        <v>0</v>
      </c>
      <c r="AG88" s="18">
        <f t="shared" si="49"/>
        <v>0</v>
      </c>
      <c r="AH88" s="18">
        <f t="shared" si="50"/>
        <v>0</v>
      </c>
    </row>
    <row r="89" spans="5:34" x14ac:dyDescent="0.25">
      <c r="E89" s="11">
        <v>43272.791666666664</v>
      </c>
      <c r="F89" s="9">
        <v>12527.11</v>
      </c>
      <c r="G89" s="9">
        <v>12531.66</v>
      </c>
      <c r="H89" s="9">
        <v>12500.19</v>
      </c>
      <c r="I89" s="9">
        <v>12503.45</v>
      </c>
      <c r="K89" s="13">
        <f t="shared" si="39"/>
        <v>-23.659999999999854</v>
      </c>
      <c r="L89" s="13">
        <f t="shared" si="51"/>
        <v>-214.98999999999978</v>
      </c>
      <c r="M89" s="13">
        <f t="shared" si="40"/>
        <v>31.469999999999345</v>
      </c>
      <c r="X89">
        <f t="shared" si="41"/>
        <v>23.659999999999854</v>
      </c>
      <c r="Y89">
        <f t="shared" si="42"/>
        <v>31.469999999999345</v>
      </c>
      <c r="Z89">
        <f t="shared" si="43"/>
        <v>0</v>
      </c>
      <c r="AA89">
        <f t="shared" si="44"/>
        <v>0</v>
      </c>
      <c r="AB89" s="18">
        <f t="shared" si="45"/>
        <v>0</v>
      </c>
      <c r="AC89" s="18">
        <f t="shared" si="46"/>
        <v>0</v>
      </c>
      <c r="AD89" s="18">
        <f t="shared" si="47"/>
        <v>0</v>
      </c>
      <c r="AE89" s="18">
        <f t="shared" si="48"/>
        <v>0</v>
      </c>
      <c r="AG89" s="18">
        <f t="shared" si="49"/>
        <v>0</v>
      </c>
      <c r="AH89" s="18">
        <f t="shared" si="50"/>
        <v>0</v>
      </c>
    </row>
    <row r="90" spans="5:34" x14ac:dyDescent="0.25">
      <c r="E90" s="12">
        <v>43272.833333333336</v>
      </c>
      <c r="F90" s="10">
        <v>12503.7</v>
      </c>
      <c r="G90" s="10">
        <v>12523.22</v>
      </c>
      <c r="H90" s="10">
        <v>12497.44</v>
      </c>
      <c r="I90" s="10">
        <v>12517.46</v>
      </c>
      <c r="K90" s="13">
        <f t="shared" si="39"/>
        <v>13.759999999998399</v>
      </c>
      <c r="L90" s="13">
        <f t="shared" si="51"/>
        <v>-201.23000000000138</v>
      </c>
      <c r="M90" s="13">
        <f t="shared" si="40"/>
        <v>25.779999999998836</v>
      </c>
      <c r="X90">
        <f t="shared" si="41"/>
        <v>13.759999999998399</v>
      </c>
      <c r="Y90">
        <f t="shared" si="42"/>
        <v>25.779999999998836</v>
      </c>
      <c r="Z90">
        <f t="shared" si="43"/>
        <v>0</v>
      </c>
      <c r="AA90">
        <f t="shared" si="44"/>
        <v>0</v>
      </c>
      <c r="AB90" s="18">
        <f t="shared" si="45"/>
        <v>0</v>
      </c>
      <c r="AC90" s="18">
        <f t="shared" si="46"/>
        <v>0</v>
      </c>
      <c r="AD90" s="18">
        <f t="shared" si="47"/>
        <v>0</v>
      </c>
      <c r="AE90" s="18">
        <f t="shared" si="48"/>
        <v>0</v>
      </c>
      <c r="AG90" s="18">
        <f t="shared" si="49"/>
        <v>0</v>
      </c>
      <c r="AH90" s="18">
        <f t="shared" si="50"/>
        <v>0</v>
      </c>
    </row>
    <row r="91" spans="5:34" x14ac:dyDescent="0.25">
      <c r="E91" s="11">
        <v>43272.875</v>
      </c>
      <c r="F91" s="9">
        <v>12517.71</v>
      </c>
      <c r="G91" s="9">
        <v>12524.97</v>
      </c>
      <c r="H91" s="9">
        <v>12500.43</v>
      </c>
      <c r="I91" s="9">
        <v>12501.18</v>
      </c>
      <c r="K91" s="13">
        <f t="shared" si="39"/>
        <v>-16.529999999998836</v>
      </c>
      <c r="L91" s="13">
        <f t="shared" si="51"/>
        <v>-217.76000000000022</v>
      </c>
      <c r="M91" s="13">
        <f t="shared" si="40"/>
        <v>24.539999999999054</v>
      </c>
      <c r="X91">
        <f t="shared" si="41"/>
        <v>16.529999999998836</v>
      </c>
      <c r="Y91">
        <f t="shared" si="42"/>
        <v>24.539999999999054</v>
      </c>
      <c r="Z91">
        <f t="shared" si="43"/>
        <v>0</v>
      </c>
      <c r="AA91">
        <f t="shared" si="44"/>
        <v>0</v>
      </c>
      <c r="AB91" s="18">
        <f t="shared" si="45"/>
        <v>0</v>
      </c>
      <c r="AC91" s="18">
        <f t="shared" si="46"/>
        <v>0</v>
      </c>
      <c r="AD91" s="18">
        <f t="shared" si="47"/>
        <v>0</v>
      </c>
      <c r="AE91" s="18">
        <f t="shared" si="48"/>
        <v>0</v>
      </c>
      <c r="AG91" s="18">
        <f t="shared" si="49"/>
        <v>0</v>
      </c>
      <c r="AH91" s="18">
        <f t="shared" si="50"/>
        <v>0</v>
      </c>
    </row>
    <row r="92" spans="5:34" x14ac:dyDescent="0.25">
      <c r="E92" s="12">
        <v>43272.916666666664</v>
      </c>
      <c r="F92" s="10">
        <v>12501.43</v>
      </c>
      <c r="G92" s="10">
        <v>12507.69</v>
      </c>
      <c r="H92" s="10">
        <v>12447.35</v>
      </c>
      <c r="I92" s="10">
        <v>12482.49</v>
      </c>
      <c r="K92" s="13">
        <f t="shared" si="39"/>
        <v>-18.940000000000509</v>
      </c>
      <c r="L92" s="13">
        <f t="shared" si="51"/>
        <v>-236.70000000000073</v>
      </c>
      <c r="M92" s="13">
        <f t="shared" si="40"/>
        <v>60.340000000000146</v>
      </c>
      <c r="N92" s="13"/>
      <c r="X92">
        <f t="shared" si="41"/>
        <v>18.940000000000509</v>
      </c>
      <c r="Y92">
        <f t="shared" si="42"/>
        <v>60.340000000000146</v>
      </c>
      <c r="Z92">
        <f t="shared" si="43"/>
        <v>0</v>
      </c>
      <c r="AA92">
        <f t="shared" si="44"/>
        <v>0</v>
      </c>
      <c r="AB92" s="18">
        <f t="shared" si="45"/>
        <v>0</v>
      </c>
      <c r="AC92" s="18">
        <f t="shared" si="46"/>
        <v>0</v>
      </c>
      <c r="AD92" s="18">
        <f t="shared" si="47"/>
        <v>0</v>
      </c>
      <c r="AE92" s="18">
        <f t="shared" si="48"/>
        <v>0</v>
      </c>
      <c r="AG92" s="18">
        <f t="shared" si="49"/>
        <v>0</v>
      </c>
      <c r="AH92" s="18">
        <f t="shared" si="50"/>
        <v>0</v>
      </c>
    </row>
    <row r="93" spans="5:34" hidden="1" x14ac:dyDescent="0.25">
      <c r="E93" s="11">
        <v>43272.958333333336</v>
      </c>
      <c r="F93" s="9">
        <v>12478.91</v>
      </c>
      <c r="G93" s="9">
        <v>12480.04</v>
      </c>
      <c r="H93" s="9">
        <v>12473.23</v>
      </c>
      <c r="I93" s="9">
        <v>12473.23</v>
      </c>
      <c r="AB93"/>
      <c r="AC93"/>
      <c r="AD93"/>
      <c r="AE93"/>
    </row>
    <row r="94" spans="5:34" hidden="1" x14ac:dyDescent="0.25">
      <c r="E94" s="12">
        <v>43273.041666666664</v>
      </c>
      <c r="F94" s="10">
        <v>12472.09</v>
      </c>
      <c r="G94" s="10">
        <v>12481.02</v>
      </c>
      <c r="H94" s="10">
        <v>12465.86</v>
      </c>
      <c r="I94" s="10">
        <v>12481.02</v>
      </c>
      <c r="AB94"/>
      <c r="AC94"/>
      <c r="AD94"/>
      <c r="AE94"/>
    </row>
    <row r="95" spans="5:34" hidden="1" x14ac:dyDescent="0.25">
      <c r="E95" s="11">
        <v>43273.083333333336</v>
      </c>
      <c r="F95" s="9">
        <v>12482.16</v>
      </c>
      <c r="G95" s="9">
        <v>12487.82</v>
      </c>
      <c r="H95" s="9">
        <v>12475.35</v>
      </c>
      <c r="I95" s="9">
        <v>12482.15</v>
      </c>
      <c r="AB95"/>
      <c r="AC95"/>
      <c r="AD95"/>
      <c r="AE95"/>
    </row>
    <row r="96" spans="5:34" hidden="1" x14ac:dyDescent="0.25">
      <c r="E96" s="12">
        <v>43273.125</v>
      </c>
      <c r="F96" s="10">
        <v>12482.72</v>
      </c>
      <c r="G96" s="10">
        <v>12499.75</v>
      </c>
      <c r="H96" s="10">
        <v>12478.75</v>
      </c>
      <c r="I96" s="10">
        <v>12498.61</v>
      </c>
      <c r="AB96"/>
      <c r="AC96"/>
      <c r="AD96"/>
      <c r="AE96"/>
    </row>
    <row r="97" spans="5:34" hidden="1" x14ac:dyDescent="0.25">
      <c r="E97" s="11">
        <v>43273.166666666664</v>
      </c>
      <c r="F97" s="9">
        <v>12498.73</v>
      </c>
      <c r="G97" s="9">
        <v>12509.07</v>
      </c>
      <c r="H97" s="9">
        <v>12493.2</v>
      </c>
      <c r="I97" s="9">
        <v>12507.94</v>
      </c>
      <c r="AB97"/>
      <c r="AC97"/>
      <c r="AD97"/>
      <c r="AE97"/>
    </row>
    <row r="98" spans="5:34" hidden="1" x14ac:dyDescent="0.25">
      <c r="E98" s="12">
        <v>43273.208333333336</v>
      </c>
      <c r="F98" s="10">
        <v>12506.8</v>
      </c>
      <c r="G98" s="10">
        <v>12519.23</v>
      </c>
      <c r="H98" s="10">
        <v>12504.53</v>
      </c>
      <c r="I98" s="10">
        <v>12519.23</v>
      </c>
      <c r="AB98"/>
      <c r="AC98"/>
      <c r="AD98"/>
      <c r="AE98"/>
    </row>
    <row r="99" spans="5:34" hidden="1" x14ac:dyDescent="0.25">
      <c r="E99" s="11">
        <v>43273.25</v>
      </c>
      <c r="F99" s="9">
        <v>12519.23</v>
      </c>
      <c r="G99" s="9">
        <v>12528.73</v>
      </c>
      <c r="H99" s="9">
        <v>12511.85</v>
      </c>
      <c r="I99" s="9">
        <v>12522.05</v>
      </c>
      <c r="AB99"/>
      <c r="AC99"/>
      <c r="AD99"/>
      <c r="AE99"/>
    </row>
    <row r="100" spans="5:34" hidden="1" x14ac:dyDescent="0.25">
      <c r="E100" s="12">
        <v>43273.291666666664</v>
      </c>
      <c r="F100" s="10">
        <v>12520.92</v>
      </c>
      <c r="G100" s="10">
        <v>12523.85</v>
      </c>
      <c r="H100" s="10">
        <v>12517.17</v>
      </c>
      <c r="I100" s="10">
        <v>12519.21</v>
      </c>
      <c r="AB100"/>
      <c r="AC100"/>
      <c r="AD100"/>
      <c r="AE100"/>
    </row>
    <row r="101" spans="5:34" x14ac:dyDescent="0.25">
      <c r="E101" s="11">
        <v>43273.333333333336</v>
      </c>
      <c r="F101" s="9">
        <v>12520.91</v>
      </c>
      <c r="G101" s="9">
        <v>12529.76</v>
      </c>
      <c r="H101" s="9">
        <v>12513.64</v>
      </c>
      <c r="I101" s="9">
        <v>12513.64</v>
      </c>
      <c r="K101" s="13">
        <f t="shared" ref="K101:K115" si="52">I101-F101</f>
        <v>-7.2700000000004366</v>
      </c>
      <c r="L101" s="13">
        <v>0</v>
      </c>
      <c r="M101" s="13">
        <f t="shared" ref="M101:M115" si="53">G101-H101</f>
        <v>16.1200000000008</v>
      </c>
      <c r="N101" s="13">
        <f>I115-F101</f>
        <v>42.309999999999491</v>
      </c>
      <c r="O101" s="18">
        <f>IF(K101*N101&gt;0,1,0)</f>
        <v>0</v>
      </c>
      <c r="P101">
        <f>_xlfn.IFS(K101&lt;0,MIN(L100:L114),K101&gt;0,MAX(L100:L114))</f>
        <v>0</v>
      </c>
      <c r="Q101">
        <f>_xlfn.IFS(K101&lt;0,MAX(L100:L114),K101&gt;0,MIN(L100:L114))</f>
        <v>88.100000000000364</v>
      </c>
      <c r="T101" s="13">
        <f>MAX(G101:G115)</f>
        <v>12605.37</v>
      </c>
      <c r="X101">
        <f t="shared" ref="X101:X115" si="54">ABS(K101)</f>
        <v>7.2700000000004366</v>
      </c>
      <c r="Y101">
        <f t="shared" ref="Y101:Y115" si="55">ABS(M101)</f>
        <v>16.1200000000008</v>
      </c>
      <c r="Z101">
        <f t="shared" ref="Z101:Z115" si="56">IF(T101&lt;1000,ABS(T101),0)</f>
        <v>0</v>
      </c>
      <c r="AA101">
        <f t="shared" ref="AA101:AA115" si="57">ABS(N101)</f>
        <v>42.309999999999491</v>
      </c>
      <c r="AB101" s="18">
        <f t="shared" ref="AB101:AB115" si="58">ABS(P101)</f>
        <v>0</v>
      </c>
      <c r="AC101" s="18">
        <f t="shared" ref="AC101:AC115" si="59">ABS(Q101)</f>
        <v>88.100000000000364</v>
      </c>
      <c r="AD101" s="18">
        <f t="shared" ref="AD101:AD115" si="60">IF(O101=1,ABS(P101),0)</f>
        <v>0</v>
      </c>
      <c r="AE101" s="18">
        <f t="shared" ref="AE101:AE115" si="61">IF(O101=0,ABS(Q101),0)</f>
        <v>88.100000000000364</v>
      </c>
      <c r="AG101" s="18">
        <f t="shared" ref="AG101:AG115" si="62">IF(O101=1,ABS(Q101),0)</f>
        <v>0</v>
      </c>
      <c r="AH101" s="18">
        <f t="shared" ref="AH101:AH115" si="63">IF(O101=0,ABS(P101),0)</f>
        <v>0</v>
      </c>
    </row>
    <row r="102" spans="5:34" x14ac:dyDescent="0.25">
      <c r="E102" s="12">
        <v>43273.375</v>
      </c>
      <c r="F102" s="10">
        <v>12516.73</v>
      </c>
      <c r="G102" s="10">
        <v>12536.27</v>
      </c>
      <c r="H102" s="10">
        <v>12500.73</v>
      </c>
      <c r="I102" s="10">
        <v>12528.71</v>
      </c>
      <c r="K102" s="13">
        <f t="shared" si="52"/>
        <v>11.979999999999563</v>
      </c>
      <c r="L102" s="13">
        <f t="shared" ref="L102:L115" si="64">L101+K102</f>
        <v>11.979999999999563</v>
      </c>
      <c r="M102" s="13">
        <f t="shared" si="53"/>
        <v>35.540000000000873</v>
      </c>
      <c r="T102" s="13">
        <f>MIN(H101:H115)</f>
        <v>12484.02</v>
      </c>
      <c r="X102">
        <f t="shared" si="54"/>
        <v>11.979999999999563</v>
      </c>
      <c r="Y102">
        <f t="shared" si="55"/>
        <v>35.540000000000873</v>
      </c>
      <c r="Z102">
        <f t="shared" si="56"/>
        <v>0</v>
      </c>
      <c r="AA102">
        <f t="shared" si="57"/>
        <v>0</v>
      </c>
      <c r="AB102" s="18">
        <f t="shared" si="58"/>
        <v>0</v>
      </c>
      <c r="AC102" s="18">
        <f t="shared" si="59"/>
        <v>0</v>
      </c>
      <c r="AD102" s="18">
        <f t="shared" si="60"/>
        <v>0</v>
      </c>
      <c r="AE102" s="18">
        <f t="shared" si="61"/>
        <v>0</v>
      </c>
      <c r="AG102" s="18">
        <f t="shared" si="62"/>
        <v>0</v>
      </c>
      <c r="AH102" s="18">
        <f t="shared" si="63"/>
        <v>0</v>
      </c>
    </row>
    <row r="103" spans="5:34" x14ac:dyDescent="0.25">
      <c r="E103" s="11">
        <v>43273.416666666664</v>
      </c>
      <c r="F103" s="9">
        <v>12526.74</v>
      </c>
      <c r="G103" s="9">
        <v>12555.54</v>
      </c>
      <c r="H103" s="9">
        <v>12500.3</v>
      </c>
      <c r="I103" s="9">
        <v>12545.59</v>
      </c>
      <c r="K103" s="13">
        <f t="shared" si="52"/>
        <v>18.850000000000364</v>
      </c>
      <c r="L103" s="13">
        <f t="shared" si="64"/>
        <v>30.829999999999927</v>
      </c>
      <c r="M103" s="13">
        <f t="shared" si="53"/>
        <v>55.240000000001601</v>
      </c>
      <c r="T103" s="13">
        <f>T101-T102</f>
        <v>121.35000000000036</v>
      </c>
      <c r="X103">
        <f t="shared" si="54"/>
        <v>18.850000000000364</v>
      </c>
      <c r="Y103">
        <f t="shared" si="55"/>
        <v>55.240000000001601</v>
      </c>
      <c r="Z103">
        <f t="shared" si="56"/>
        <v>121.35000000000036</v>
      </c>
      <c r="AA103">
        <f t="shared" si="57"/>
        <v>0</v>
      </c>
      <c r="AB103" s="18">
        <f t="shared" si="58"/>
        <v>0</v>
      </c>
      <c r="AC103" s="18">
        <f t="shared" si="59"/>
        <v>0</v>
      </c>
      <c r="AD103" s="18">
        <f t="shared" si="60"/>
        <v>0</v>
      </c>
      <c r="AE103" s="18">
        <f t="shared" si="61"/>
        <v>0</v>
      </c>
      <c r="AG103" s="18">
        <f t="shared" si="62"/>
        <v>0</v>
      </c>
      <c r="AH103" s="18">
        <f t="shared" si="63"/>
        <v>0</v>
      </c>
    </row>
    <row r="104" spans="5:34" x14ac:dyDescent="0.25">
      <c r="E104" s="12">
        <v>43273.458333333336</v>
      </c>
      <c r="F104" s="10">
        <v>12545.6</v>
      </c>
      <c r="G104" s="10">
        <v>12567.87</v>
      </c>
      <c r="H104" s="10">
        <v>12524.29</v>
      </c>
      <c r="I104" s="10">
        <v>12548.52</v>
      </c>
      <c r="K104" s="13">
        <f t="shared" si="52"/>
        <v>2.9200000000000728</v>
      </c>
      <c r="L104" s="13">
        <f t="shared" si="64"/>
        <v>33.75</v>
      </c>
      <c r="M104" s="13">
        <f t="shared" si="53"/>
        <v>43.579999999999927</v>
      </c>
      <c r="X104">
        <f t="shared" si="54"/>
        <v>2.9200000000000728</v>
      </c>
      <c r="Y104">
        <f t="shared" si="55"/>
        <v>43.579999999999927</v>
      </c>
      <c r="Z104">
        <f t="shared" si="56"/>
        <v>0</v>
      </c>
      <c r="AA104">
        <f t="shared" si="57"/>
        <v>0</v>
      </c>
      <c r="AB104" s="18">
        <f t="shared" si="58"/>
        <v>0</v>
      </c>
      <c r="AC104" s="18">
        <f t="shared" si="59"/>
        <v>0</v>
      </c>
      <c r="AD104" s="18">
        <f t="shared" si="60"/>
        <v>0</v>
      </c>
      <c r="AE104" s="18">
        <f t="shared" si="61"/>
        <v>0</v>
      </c>
      <c r="AG104" s="18">
        <f t="shared" si="62"/>
        <v>0</v>
      </c>
      <c r="AH104" s="18">
        <f t="shared" si="63"/>
        <v>0</v>
      </c>
    </row>
    <row r="105" spans="5:34" x14ac:dyDescent="0.25">
      <c r="E105" s="11">
        <v>43273.5</v>
      </c>
      <c r="F105" s="9">
        <v>12549.27</v>
      </c>
      <c r="G105" s="9">
        <v>12568.84</v>
      </c>
      <c r="H105" s="9">
        <v>12538.3</v>
      </c>
      <c r="I105" s="9">
        <v>12540.78</v>
      </c>
      <c r="K105" s="13">
        <f t="shared" si="52"/>
        <v>-8.4899999999997817</v>
      </c>
      <c r="L105" s="13">
        <f t="shared" si="64"/>
        <v>25.260000000000218</v>
      </c>
      <c r="M105" s="13">
        <f t="shared" si="53"/>
        <v>30.540000000000873</v>
      </c>
      <c r="R105">
        <v>-40</v>
      </c>
      <c r="X105">
        <f t="shared" si="54"/>
        <v>8.4899999999997817</v>
      </c>
      <c r="Y105">
        <f t="shared" si="55"/>
        <v>30.540000000000873</v>
      </c>
      <c r="Z105">
        <f t="shared" si="56"/>
        <v>0</v>
      </c>
      <c r="AA105">
        <f t="shared" si="57"/>
        <v>0</v>
      </c>
      <c r="AB105" s="18">
        <f t="shared" si="58"/>
        <v>0</v>
      </c>
      <c r="AC105" s="18">
        <f t="shared" si="59"/>
        <v>0</v>
      </c>
      <c r="AD105" s="18">
        <f t="shared" si="60"/>
        <v>0</v>
      </c>
      <c r="AE105" s="18">
        <f t="shared" si="61"/>
        <v>0</v>
      </c>
      <c r="AG105" s="18">
        <f t="shared" si="62"/>
        <v>0</v>
      </c>
      <c r="AH105" s="18">
        <f t="shared" si="63"/>
        <v>0</v>
      </c>
    </row>
    <row r="106" spans="5:34" x14ac:dyDescent="0.25">
      <c r="E106" s="12">
        <v>43273.541666666664</v>
      </c>
      <c r="F106" s="10">
        <v>12540.28</v>
      </c>
      <c r="G106" s="10">
        <v>12574.85</v>
      </c>
      <c r="H106" s="10">
        <v>12525.69</v>
      </c>
      <c r="I106" s="10">
        <v>12567.42</v>
      </c>
      <c r="K106" s="13">
        <f t="shared" si="52"/>
        <v>27.139999999999418</v>
      </c>
      <c r="L106" s="13">
        <f t="shared" si="64"/>
        <v>52.399999999999636</v>
      </c>
      <c r="M106" s="13">
        <f t="shared" si="53"/>
        <v>49.159999999999854</v>
      </c>
      <c r="X106">
        <f t="shared" si="54"/>
        <v>27.139999999999418</v>
      </c>
      <c r="Y106">
        <f t="shared" si="55"/>
        <v>49.159999999999854</v>
      </c>
      <c r="Z106">
        <f t="shared" si="56"/>
        <v>0</v>
      </c>
      <c r="AA106">
        <f t="shared" si="57"/>
        <v>0</v>
      </c>
      <c r="AB106" s="18">
        <f t="shared" si="58"/>
        <v>0</v>
      </c>
      <c r="AC106" s="18">
        <f t="shared" si="59"/>
        <v>0</v>
      </c>
      <c r="AD106" s="18">
        <f t="shared" si="60"/>
        <v>0</v>
      </c>
      <c r="AE106" s="18">
        <f t="shared" si="61"/>
        <v>0</v>
      </c>
      <c r="AG106" s="18">
        <f t="shared" si="62"/>
        <v>0</v>
      </c>
      <c r="AH106" s="18">
        <f t="shared" si="63"/>
        <v>0</v>
      </c>
    </row>
    <row r="107" spans="5:34" x14ac:dyDescent="0.25">
      <c r="E107" s="11">
        <v>43273.583333333336</v>
      </c>
      <c r="F107" s="9">
        <v>12567.92</v>
      </c>
      <c r="G107" s="9">
        <v>12576.81</v>
      </c>
      <c r="H107" s="9">
        <v>12555.13</v>
      </c>
      <c r="I107" s="9">
        <v>12573.84</v>
      </c>
      <c r="K107" s="13">
        <f t="shared" si="52"/>
        <v>5.9200000000000728</v>
      </c>
      <c r="L107" s="13">
        <f t="shared" si="64"/>
        <v>58.319999999999709</v>
      </c>
      <c r="M107" s="13">
        <f t="shared" si="53"/>
        <v>21.680000000000291</v>
      </c>
      <c r="X107">
        <f t="shared" si="54"/>
        <v>5.9200000000000728</v>
      </c>
      <c r="Y107">
        <f t="shared" si="55"/>
        <v>21.680000000000291</v>
      </c>
      <c r="Z107">
        <f t="shared" si="56"/>
        <v>0</v>
      </c>
      <c r="AA107">
        <f t="shared" si="57"/>
        <v>0</v>
      </c>
      <c r="AB107" s="18">
        <f t="shared" si="58"/>
        <v>0</v>
      </c>
      <c r="AC107" s="18">
        <f t="shared" si="59"/>
        <v>0</v>
      </c>
      <c r="AD107" s="18">
        <f t="shared" si="60"/>
        <v>0</v>
      </c>
      <c r="AE107" s="18">
        <f t="shared" si="61"/>
        <v>0</v>
      </c>
      <c r="AG107" s="18">
        <f t="shared" si="62"/>
        <v>0</v>
      </c>
      <c r="AH107" s="18">
        <f t="shared" si="63"/>
        <v>0</v>
      </c>
    </row>
    <row r="108" spans="5:34" x14ac:dyDescent="0.25">
      <c r="E108" s="12">
        <v>43273.625</v>
      </c>
      <c r="F108" s="10">
        <v>12573.34</v>
      </c>
      <c r="G108" s="10">
        <v>12581.14</v>
      </c>
      <c r="H108" s="10">
        <v>12548.69</v>
      </c>
      <c r="I108" s="10">
        <v>12556.87</v>
      </c>
      <c r="K108" s="13">
        <f t="shared" si="52"/>
        <v>-16.469999999999345</v>
      </c>
      <c r="L108" s="13">
        <f t="shared" si="64"/>
        <v>41.850000000000364</v>
      </c>
      <c r="M108" s="13">
        <f t="shared" si="53"/>
        <v>32.449999999998909</v>
      </c>
      <c r="X108">
        <f t="shared" si="54"/>
        <v>16.469999999999345</v>
      </c>
      <c r="Y108">
        <f t="shared" si="55"/>
        <v>32.449999999998909</v>
      </c>
      <c r="Z108">
        <f t="shared" si="56"/>
        <v>0</v>
      </c>
      <c r="AA108">
        <f t="shared" si="57"/>
        <v>0</v>
      </c>
      <c r="AB108" s="18">
        <f t="shared" si="58"/>
        <v>0</v>
      </c>
      <c r="AC108" s="18">
        <f t="shared" si="59"/>
        <v>0</v>
      </c>
      <c r="AD108" s="18">
        <f t="shared" si="60"/>
        <v>0</v>
      </c>
      <c r="AE108" s="18">
        <f t="shared" si="61"/>
        <v>0</v>
      </c>
      <c r="AG108" s="18">
        <f t="shared" si="62"/>
        <v>0</v>
      </c>
      <c r="AH108" s="18">
        <f t="shared" si="63"/>
        <v>0</v>
      </c>
    </row>
    <row r="109" spans="5:34" x14ac:dyDescent="0.25">
      <c r="E109" s="11">
        <v>43273.666666666664</v>
      </c>
      <c r="F109" s="9">
        <v>12557.37</v>
      </c>
      <c r="G109" s="9">
        <v>12570.11</v>
      </c>
      <c r="H109" s="9">
        <v>12516.79</v>
      </c>
      <c r="I109" s="9">
        <v>12548.98</v>
      </c>
      <c r="K109" s="13">
        <f t="shared" si="52"/>
        <v>-8.3900000000012369</v>
      </c>
      <c r="L109" s="13">
        <f t="shared" si="64"/>
        <v>33.459999999999127</v>
      </c>
      <c r="M109" s="13">
        <f t="shared" si="53"/>
        <v>53.319999999999709</v>
      </c>
      <c r="X109">
        <f t="shared" si="54"/>
        <v>8.3900000000012369</v>
      </c>
      <c r="Y109">
        <f t="shared" si="55"/>
        <v>53.319999999999709</v>
      </c>
      <c r="Z109">
        <f t="shared" si="56"/>
        <v>0</v>
      </c>
      <c r="AA109">
        <f t="shared" si="57"/>
        <v>0</v>
      </c>
      <c r="AB109" s="18">
        <f t="shared" si="58"/>
        <v>0</v>
      </c>
      <c r="AC109" s="18">
        <f t="shared" si="59"/>
        <v>0</v>
      </c>
      <c r="AD109" s="18">
        <f t="shared" si="60"/>
        <v>0</v>
      </c>
      <c r="AE109" s="18">
        <f t="shared" si="61"/>
        <v>0</v>
      </c>
      <c r="AG109" s="18">
        <f t="shared" si="62"/>
        <v>0</v>
      </c>
      <c r="AH109" s="18">
        <f t="shared" si="63"/>
        <v>0</v>
      </c>
    </row>
    <row r="110" spans="5:34" x14ac:dyDescent="0.25">
      <c r="E110" s="12">
        <v>43273.708333333336</v>
      </c>
      <c r="F110" s="10">
        <v>12549.23</v>
      </c>
      <c r="G110" s="10">
        <v>12573.09</v>
      </c>
      <c r="H110" s="10">
        <v>12484.02</v>
      </c>
      <c r="I110" s="10">
        <v>12541.19</v>
      </c>
      <c r="K110" s="13">
        <f t="shared" si="52"/>
        <v>-8.0399999999990541</v>
      </c>
      <c r="L110" s="13">
        <f t="shared" si="64"/>
        <v>25.420000000000073</v>
      </c>
      <c r="M110" s="13">
        <f t="shared" si="53"/>
        <v>89.069999999999709</v>
      </c>
      <c r="X110">
        <f t="shared" si="54"/>
        <v>8.0399999999990541</v>
      </c>
      <c r="Y110">
        <f t="shared" si="55"/>
        <v>89.069999999999709</v>
      </c>
      <c r="Z110">
        <f t="shared" si="56"/>
        <v>0</v>
      </c>
      <c r="AA110">
        <f t="shared" si="57"/>
        <v>0</v>
      </c>
      <c r="AB110" s="18">
        <f t="shared" si="58"/>
        <v>0</v>
      </c>
      <c r="AC110" s="18">
        <f t="shared" si="59"/>
        <v>0</v>
      </c>
      <c r="AD110" s="18">
        <f t="shared" si="60"/>
        <v>0</v>
      </c>
      <c r="AE110" s="18">
        <f t="shared" si="61"/>
        <v>0</v>
      </c>
      <c r="AG110" s="18">
        <f t="shared" si="62"/>
        <v>0</v>
      </c>
      <c r="AH110" s="18">
        <f t="shared" si="63"/>
        <v>0</v>
      </c>
    </row>
    <row r="111" spans="5:34" x14ac:dyDescent="0.25">
      <c r="E111" s="11">
        <v>43273.75</v>
      </c>
      <c r="F111" s="9">
        <v>12541.69</v>
      </c>
      <c r="G111" s="9">
        <v>12603.26</v>
      </c>
      <c r="H111" s="9">
        <v>12530.87</v>
      </c>
      <c r="I111" s="9">
        <v>12591.06</v>
      </c>
      <c r="K111" s="13">
        <f t="shared" si="52"/>
        <v>49.369999999998981</v>
      </c>
      <c r="L111" s="13">
        <f t="shared" si="64"/>
        <v>74.789999999999054</v>
      </c>
      <c r="M111" s="13">
        <f t="shared" si="53"/>
        <v>72.389999999999418</v>
      </c>
      <c r="X111">
        <f t="shared" si="54"/>
        <v>49.369999999998981</v>
      </c>
      <c r="Y111">
        <f t="shared" si="55"/>
        <v>72.389999999999418</v>
      </c>
      <c r="Z111">
        <f t="shared" si="56"/>
        <v>0</v>
      </c>
      <c r="AA111">
        <f t="shared" si="57"/>
        <v>0</v>
      </c>
      <c r="AB111" s="18">
        <f t="shared" si="58"/>
        <v>0</v>
      </c>
      <c r="AC111" s="18">
        <f t="shared" si="59"/>
        <v>0</v>
      </c>
      <c r="AD111" s="18">
        <f t="shared" si="60"/>
        <v>0</v>
      </c>
      <c r="AE111" s="18">
        <f t="shared" si="61"/>
        <v>0</v>
      </c>
      <c r="AG111" s="18">
        <f t="shared" si="62"/>
        <v>0</v>
      </c>
      <c r="AH111" s="18">
        <f t="shared" si="63"/>
        <v>0</v>
      </c>
    </row>
    <row r="112" spans="5:34" x14ac:dyDescent="0.25">
      <c r="E112" s="12">
        <v>43273.791666666664</v>
      </c>
      <c r="F112" s="10">
        <v>12590.81</v>
      </c>
      <c r="G112" s="10">
        <v>12596.32</v>
      </c>
      <c r="H112" s="10">
        <v>12581.55</v>
      </c>
      <c r="I112" s="10">
        <v>12591.11</v>
      </c>
      <c r="K112" s="13">
        <f t="shared" si="52"/>
        <v>0.30000000000109139</v>
      </c>
      <c r="L112" s="13">
        <f t="shared" si="64"/>
        <v>75.090000000000146</v>
      </c>
      <c r="M112" s="13">
        <f t="shared" si="53"/>
        <v>14.770000000000437</v>
      </c>
      <c r="X112">
        <f t="shared" si="54"/>
        <v>0.30000000000109139</v>
      </c>
      <c r="Y112">
        <f t="shared" si="55"/>
        <v>14.770000000000437</v>
      </c>
      <c r="Z112">
        <f t="shared" si="56"/>
        <v>0</v>
      </c>
      <c r="AA112">
        <f t="shared" si="57"/>
        <v>0</v>
      </c>
      <c r="AB112" s="18">
        <f t="shared" si="58"/>
        <v>0</v>
      </c>
      <c r="AC112" s="18">
        <f t="shared" si="59"/>
        <v>0</v>
      </c>
      <c r="AD112" s="18">
        <f t="shared" si="60"/>
        <v>0</v>
      </c>
      <c r="AE112" s="18">
        <f t="shared" si="61"/>
        <v>0</v>
      </c>
      <c r="AG112" s="18">
        <f t="shared" si="62"/>
        <v>0</v>
      </c>
      <c r="AH112" s="18">
        <f t="shared" si="63"/>
        <v>0</v>
      </c>
    </row>
    <row r="113" spans="5:34" x14ac:dyDescent="0.25">
      <c r="E113" s="11">
        <v>43273.833333333336</v>
      </c>
      <c r="F113" s="9">
        <v>12591.36</v>
      </c>
      <c r="G113" s="9">
        <v>12605.37</v>
      </c>
      <c r="H113" s="9">
        <v>12587.1</v>
      </c>
      <c r="I113" s="9">
        <v>12604.37</v>
      </c>
      <c r="K113" s="13">
        <f t="shared" si="52"/>
        <v>13.010000000000218</v>
      </c>
      <c r="L113" s="13">
        <f t="shared" si="64"/>
        <v>88.100000000000364</v>
      </c>
      <c r="M113" s="13">
        <f t="shared" si="53"/>
        <v>18.270000000000437</v>
      </c>
      <c r="X113">
        <f t="shared" si="54"/>
        <v>13.010000000000218</v>
      </c>
      <c r="Y113">
        <f t="shared" si="55"/>
        <v>18.270000000000437</v>
      </c>
      <c r="Z113">
        <f t="shared" si="56"/>
        <v>0</v>
      </c>
      <c r="AA113">
        <f t="shared" si="57"/>
        <v>0</v>
      </c>
      <c r="AB113" s="18">
        <f t="shared" si="58"/>
        <v>0</v>
      </c>
      <c r="AC113" s="18">
        <f t="shared" si="59"/>
        <v>0</v>
      </c>
      <c r="AD113" s="18">
        <f t="shared" si="60"/>
        <v>0</v>
      </c>
      <c r="AE113" s="18">
        <f t="shared" si="61"/>
        <v>0</v>
      </c>
      <c r="AG113" s="18">
        <f t="shared" si="62"/>
        <v>0</v>
      </c>
      <c r="AH113" s="18">
        <f t="shared" si="63"/>
        <v>0</v>
      </c>
    </row>
    <row r="114" spans="5:34" x14ac:dyDescent="0.25">
      <c r="E114" s="12">
        <v>43273.875</v>
      </c>
      <c r="F114" s="10">
        <v>12603.62</v>
      </c>
      <c r="G114" s="10">
        <v>12604.87</v>
      </c>
      <c r="H114" s="10">
        <v>12580.84</v>
      </c>
      <c r="I114" s="10">
        <v>12591.34</v>
      </c>
      <c r="K114" s="13">
        <f t="shared" si="52"/>
        <v>-12.280000000000655</v>
      </c>
      <c r="L114" s="13">
        <f t="shared" si="64"/>
        <v>75.819999999999709</v>
      </c>
      <c r="M114" s="13">
        <f t="shared" si="53"/>
        <v>24.030000000000655</v>
      </c>
      <c r="X114">
        <f t="shared" si="54"/>
        <v>12.280000000000655</v>
      </c>
      <c r="Y114">
        <f t="shared" si="55"/>
        <v>24.030000000000655</v>
      </c>
      <c r="Z114">
        <f t="shared" si="56"/>
        <v>0</v>
      </c>
      <c r="AA114">
        <f t="shared" si="57"/>
        <v>0</v>
      </c>
      <c r="AB114" s="18">
        <f t="shared" si="58"/>
        <v>0</v>
      </c>
      <c r="AC114" s="18">
        <f t="shared" si="59"/>
        <v>0</v>
      </c>
      <c r="AD114" s="18">
        <f t="shared" si="60"/>
        <v>0</v>
      </c>
      <c r="AE114" s="18">
        <f t="shared" si="61"/>
        <v>0</v>
      </c>
      <c r="AG114" s="18">
        <f t="shared" si="62"/>
        <v>0</v>
      </c>
      <c r="AH114" s="18">
        <f t="shared" si="63"/>
        <v>0</v>
      </c>
    </row>
    <row r="115" spans="5:34" x14ac:dyDescent="0.25">
      <c r="E115" s="11">
        <v>43273.916666666664</v>
      </c>
      <c r="F115" s="9">
        <v>12591.09</v>
      </c>
      <c r="G115" s="9">
        <v>12591.59</v>
      </c>
      <c r="H115" s="9">
        <v>12562.29</v>
      </c>
      <c r="I115" s="9">
        <v>12563.22</v>
      </c>
      <c r="K115" s="13">
        <f t="shared" si="52"/>
        <v>-27.8700000000008</v>
      </c>
      <c r="L115" s="13">
        <f t="shared" si="64"/>
        <v>47.949999999998909</v>
      </c>
      <c r="M115" s="13">
        <f t="shared" si="53"/>
        <v>29.299999999999272</v>
      </c>
      <c r="N115" s="13"/>
      <c r="X115">
        <f t="shared" si="54"/>
        <v>27.8700000000008</v>
      </c>
      <c r="Y115">
        <f t="shared" si="55"/>
        <v>29.299999999999272</v>
      </c>
      <c r="Z115">
        <f t="shared" si="56"/>
        <v>0</v>
      </c>
      <c r="AA115">
        <f t="shared" si="57"/>
        <v>0</v>
      </c>
      <c r="AB115" s="18">
        <f t="shared" si="58"/>
        <v>0</v>
      </c>
      <c r="AC115" s="18">
        <f t="shared" si="59"/>
        <v>0</v>
      </c>
      <c r="AD115" s="18">
        <f t="shared" si="60"/>
        <v>0</v>
      </c>
      <c r="AE115" s="18">
        <f t="shared" si="61"/>
        <v>0</v>
      </c>
      <c r="AG115" s="18">
        <f t="shared" si="62"/>
        <v>0</v>
      </c>
      <c r="AH115" s="18">
        <f t="shared" si="63"/>
        <v>0</v>
      </c>
    </row>
    <row r="116" spans="5:34" hidden="1" x14ac:dyDescent="0.25">
      <c r="E116" s="12">
        <v>43276.041666666664</v>
      </c>
      <c r="F116" s="10">
        <v>12553.68</v>
      </c>
      <c r="G116" s="10">
        <v>12562.9</v>
      </c>
      <c r="H116" s="10">
        <v>12541.11</v>
      </c>
      <c r="I116" s="10">
        <v>12560.62</v>
      </c>
      <c r="AB116"/>
      <c r="AC116"/>
      <c r="AD116"/>
      <c r="AE116"/>
    </row>
    <row r="117" spans="5:34" hidden="1" x14ac:dyDescent="0.25">
      <c r="E117" s="11">
        <v>43276.083333333336</v>
      </c>
      <c r="F117" s="9">
        <v>12561.76</v>
      </c>
      <c r="G117" s="9">
        <v>12561.76</v>
      </c>
      <c r="H117" s="9">
        <v>12540.91</v>
      </c>
      <c r="I117" s="9">
        <v>12559.39</v>
      </c>
      <c r="AB117"/>
      <c r="AC117"/>
      <c r="AD117"/>
      <c r="AE117"/>
    </row>
    <row r="118" spans="5:34" hidden="1" x14ac:dyDescent="0.25">
      <c r="E118" s="12">
        <v>43276.125</v>
      </c>
      <c r="F118" s="10">
        <v>12560.53</v>
      </c>
      <c r="G118" s="10">
        <v>12562.67</v>
      </c>
      <c r="H118" s="10">
        <v>12489.24</v>
      </c>
      <c r="I118" s="10">
        <v>12513.13</v>
      </c>
      <c r="AB118"/>
      <c r="AC118"/>
      <c r="AD118"/>
      <c r="AE118"/>
    </row>
    <row r="119" spans="5:34" hidden="1" x14ac:dyDescent="0.25">
      <c r="E119" s="11">
        <v>43276.166666666664</v>
      </c>
      <c r="F119" s="9">
        <v>12514.27</v>
      </c>
      <c r="G119" s="9">
        <v>12519.06</v>
      </c>
      <c r="H119" s="9">
        <v>12493.02</v>
      </c>
      <c r="I119" s="9">
        <v>12511.09</v>
      </c>
      <c r="AB119"/>
      <c r="AC119"/>
      <c r="AD119"/>
      <c r="AE119"/>
    </row>
    <row r="120" spans="5:34" hidden="1" x14ac:dyDescent="0.25">
      <c r="E120" s="12">
        <v>43276.208333333336</v>
      </c>
      <c r="F120" s="10">
        <v>12512.23</v>
      </c>
      <c r="G120" s="10">
        <v>12514.56</v>
      </c>
      <c r="H120" s="10">
        <v>12499.77</v>
      </c>
      <c r="I120" s="10">
        <v>12506.45</v>
      </c>
      <c r="AB120"/>
      <c r="AC120"/>
      <c r="AD120"/>
      <c r="AE120"/>
    </row>
    <row r="121" spans="5:34" hidden="1" x14ac:dyDescent="0.25">
      <c r="E121" s="11">
        <v>43276.25</v>
      </c>
      <c r="F121" s="9">
        <v>12505.31</v>
      </c>
      <c r="G121" s="9">
        <v>12521.24</v>
      </c>
      <c r="H121" s="9">
        <v>12503.67</v>
      </c>
      <c r="I121" s="9">
        <v>12514.41</v>
      </c>
      <c r="AB121"/>
      <c r="AC121"/>
      <c r="AD121"/>
      <c r="AE121"/>
    </row>
    <row r="122" spans="5:34" hidden="1" x14ac:dyDescent="0.25">
      <c r="E122" s="12">
        <v>43276.291666666664</v>
      </c>
      <c r="F122" s="10">
        <v>12514.98</v>
      </c>
      <c r="G122" s="10">
        <v>12516.69</v>
      </c>
      <c r="H122" s="10">
        <v>12509.77</v>
      </c>
      <c r="I122" s="10">
        <v>12513.18</v>
      </c>
      <c r="AB122"/>
      <c r="AC122"/>
      <c r="AD122"/>
      <c r="AE122"/>
    </row>
    <row r="123" spans="5:34" x14ac:dyDescent="0.25">
      <c r="E123" s="11">
        <v>43276.333333333336</v>
      </c>
      <c r="F123" s="9">
        <v>12514.32</v>
      </c>
      <c r="G123" s="9">
        <v>12515.45</v>
      </c>
      <c r="H123" s="9">
        <v>12483.41</v>
      </c>
      <c r="I123" s="9">
        <v>12499.09</v>
      </c>
      <c r="K123" s="13">
        <f t="shared" ref="K123:K137" si="65">I123-F123</f>
        <v>-15.229999999999563</v>
      </c>
      <c r="L123" s="13">
        <v>0</v>
      </c>
      <c r="M123" s="13">
        <f t="shared" ref="M123:M137" si="66">G123-H123</f>
        <v>32.040000000000873</v>
      </c>
      <c r="N123" s="13">
        <f>I137-F123</f>
        <v>-201.29999999999927</v>
      </c>
      <c r="O123" s="18">
        <f>IF(K123*N123&gt;0,1,0)</f>
        <v>1</v>
      </c>
      <c r="P123">
        <f>_xlfn.IFS(K123&lt;0,MIN(L122:L136),K123&gt;0,MAX(L122:L136))</f>
        <v>-240.96000000000095</v>
      </c>
      <c r="Q123">
        <f>_xlfn.IFS(K123&lt;0,MAX(L122:L136),K123&gt;0,MIN(L122:L136))</f>
        <v>0</v>
      </c>
      <c r="T123" s="13">
        <f>MAX(G123:G137)</f>
        <v>12538.44</v>
      </c>
      <c r="X123">
        <f t="shared" ref="X123:X137" si="67">ABS(K123)</f>
        <v>15.229999999999563</v>
      </c>
      <c r="Y123">
        <f t="shared" ref="Y123:Y137" si="68">ABS(M123)</f>
        <v>32.040000000000873</v>
      </c>
      <c r="Z123">
        <f t="shared" ref="Z123:Z137" si="69">IF(T123&lt;1000,ABS(T123),0)</f>
        <v>0</v>
      </c>
      <c r="AA123">
        <f t="shared" ref="AA123:AA137" si="70">ABS(N123)</f>
        <v>201.29999999999927</v>
      </c>
      <c r="AB123" s="18">
        <f t="shared" ref="AB123:AB137" si="71">ABS(P123)</f>
        <v>240.96000000000095</v>
      </c>
      <c r="AC123" s="18">
        <f t="shared" ref="AC123:AC137" si="72">ABS(Q123)</f>
        <v>0</v>
      </c>
      <c r="AD123" s="18">
        <f t="shared" ref="AD123:AD137" si="73">IF(O123=1,ABS(P123),0)</f>
        <v>240.96000000000095</v>
      </c>
      <c r="AE123" s="18">
        <f t="shared" ref="AE123:AE137" si="74">IF(O123=0,ABS(Q123),0)</f>
        <v>0</v>
      </c>
      <c r="AG123" s="18">
        <f t="shared" ref="AG123:AG137" si="75">IF(O123=1,ABS(Q123),0)</f>
        <v>0</v>
      </c>
      <c r="AH123" s="18">
        <f t="shared" ref="AH123:AH137" si="76">IF(O123=0,ABS(P123),0)</f>
        <v>0</v>
      </c>
    </row>
    <row r="124" spans="5:34" x14ac:dyDescent="0.25">
      <c r="E124" s="12">
        <v>43276.375</v>
      </c>
      <c r="F124" s="10">
        <v>12500.67</v>
      </c>
      <c r="G124" s="10">
        <v>12538.44</v>
      </c>
      <c r="H124" s="10">
        <v>12492.04</v>
      </c>
      <c r="I124" s="10">
        <v>12496.37</v>
      </c>
      <c r="K124" s="13">
        <f t="shared" si="65"/>
        <v>-4.2999999999992724</v>
      </c>
      <c r="L124" s="13">
        <f t="shared" ref="L124:L137" si="77">L123+K124</f>
        <v>-4.2999999999992724</v>
      </c>
      <c r="M124" s="13">
        <f t="shared" si="66"/>
        <v>46.399999999999636</v>
      </c>
      <c r="T124" s="13">
        <f>MIN(H123:H137)</f>
        <v>12250.7</v>
      </c>
      <c r="X124">
        <f t="shared" si="67"/>
        <v>4.2999999999992724</v>
      </c>
      <c r="Y124">
        <f t="shared" si="68"/>
        <v>46.399999999999636</v>
      </c>
      <c r="Z124">
        <f t="shared" si="69"/>
        <v>0</v>
      </c>
      <c r="AA124">
        <f t="shared" si="70"/>
        <v>0</v>
      </c>
      <c r="AB124" s="18">
        <f t="shared" si="71"/>
        <v>0</v>
      </c>
      <c r="AC124" s="18">
        <f t="shared" si="72"/>
        <v>0</v>
      </c>
      <c r="AD124" s="18">
        <f t="shared" si="73"/>
        <v>0</v>
      </c>
      <c r="AE124" s="18">
        <f t="shared" si="74"/>
        <v>0</v>
      </c>
      <c r="AG124" s="18">
        <f t="shared" si="75"/>
        <v>0</v>
      </c>
      <c r="AH124" s="18">
        <f t="shared" si="76"/>
        <v>0</v>
      </c>
    </row>
    <row r="125" spans="5:34" x14ac:dyDescent="0.25">
      <c r="E125" s="11">
        <v>43276.416666666664</v>
      </c>
      <c r="F125" s="9">
        <v>12497.37</v>
      </c>
      <c r="G125" s="9">
        <v>12516.83</v>
      </c>
      <c r="H125" s="9">
        <v>12451.44</v>
      </c>
      <c r="I125" s="9">
        <v>12488.49</v>
      </c>
      <c r="K125" s="13">
        <f t="shared" si="65"/>
        <v>-8.8800000000010186</v>
      </c>
      <c r="L125" s="13">
        <f t="shared" si="77"/>
        <v>-13.180000000000291</v>
      </c>
      <c r="M125" s="13">
        <f t="shared" si="66"/>
        <v>65.389999999999418</v>
      </c>
      <c r="T125" s="13">
        <f>T123-T124</f>
        <v>287.73999999999978</v>
      </c>
      <c r="X125">
        <f t="shared" si="67"/>
        <v>8.8800000000010186</v>
      </c>
      <c r="Y125">
        <f t="shared" si="68"/>
        <v>65.389999999999418</v>
      </c>
      <c r="Z125">
        <f t="shared" si="69"/>
        <v>287.73999999999978</v>
      </c>
      <c r="AA125">
        <f t="shared" si="70"/>
        <v>0</v>
      </c>
      <c r="AB125" s="18">
        <f t="shared" si="71"/>
        <v>0</v>
      </c>
      <c r="AC125" s="18">
        <f t="shared" si="72"/>
        <v>0</v>
      </c>
      <c r="AD125" s="18">
        <f t="shared" si="73"/>
        <v>0</v>
      </c>
      <c r="AE125" s="18">
        <f t="shared" si="74"/>
        <v>0</v>
      </c>
      <c r="AG125" s="18">
        <f t="shared" si="75"/>
        <v>0</v>
      </c>
      <c r="AH125" s="18">
        <f t="shared" si="76"/>
        <v>0</v>
      </c>
    </row>
    <row r="126" spans="5:34" x14ac:dyDescent="0.25">
      <c r="E126" s="12">
        <v>43276.458333333336</v>
      </c>
      <c r="F126" s="10">
        <v>12489</v>
      </c>
      <c r="G126" s="10">
        <v>12520.42</v>
      </c>
      <c r="H126" s="10">
        <v>12418.37</v>
      </c>
      <c r="I126" s="10">
        <v>12429.29</v>
      </c>
      <c r="K126" s="13">
        <f t="shared" si="65"/>
        <v>-59.709999999999127</v>
      </c>
      <c r="L126" s="13">
        <f t="shared" si="77"/>
        <v>-72.889999999999418</v>
      </c>
      <c r="M126" s="13">
        <f t="shared" si="66"/>
        <v>102.04999999999927</v>
      </c>
      <c r="X126">
        <f t="shared" si="67"/>
        <v>59.709999999999127</v>
      </c>
      <c r="Y126">
        <f t="shared" si="68"/>
        <v>102.04999999999927</v>
      </c>
      <c r="Z126">
        <f t="shared" si="69"/>
        <v>0</v>
      </c>
      <c r="AA126">
        <f t="shared" si="70"/>
        <v>0</v>
      </c>
      <c r="AB126" s="18">
        <f t="shared" si="71"/>
        <v>0</v>
      </c>
      <c r="AC126" s="18">
        <f t="shared" si="72"/>
        <v>0</v>
      </c>
      <c r="AD126" s="18">
        <f t="shared" si="73"/>
        <v>0</v>
      </c>
      <c r="AE126" s="18">
        <f t="shared" si="74"/>
        <v>0</v>
      </c>
      <c r="AG126" s="18">
        <f t="shared" si="75"/>
        <v>0</v>
      </c>
      <c r="AH126" s="18">
        <f t="shared" si="76"/>
        <v>0</v>
      </c>
    </row>
    <row r="127" spans="5:34" x14ac:dyDescent="0.25">
      <c r="E127" s="11">
        <v>43276.5</v>
      </c>
      <c r="F127" s="9">
        <v>12429.79</v>
      </c>
      <c r="G127" s="9">
        <v>12434.78</v>
      </c>
      <c r="H127" s="9">
        <v>12399.76</v>
      </c>
      <c r="I127" s="9">
        <v>12432.06</v>
      </c>
      <c r="K127" s="13">
        <f t="shared" si="65"/>
        <v>2.2699999999986176</v>
      </c>
      <c r="L127" s="13">
        <f t="shared" si="77"/>
        <v>-70.6200000000008</v>
      </c>
      <c r="M127" s="13">
        <f t="shared" si="66"/>
        <v>35.020000000000437</v>
      </c>
      <c r="X127">
        <f t="shared" si="67"/>
        <v>2.2699999999986176</v>
      </c>
      <c r="Y127">
        <f t="shared" si="68"/>
        <v>35.020000000000437</v>
      </c>
      <c r="Z127">
        <f t="shared" si="69"/>
        <v>0</v>
      </c>
      <c r="AA127">
        <f t="shared" si="70"/>
        <v>0</v>
      </c>
      <c r="AB127" s="18">
        <f t="shared" si="71"/>
        <v>0</v>
      </c>
      <c r="AC127" s="18">
        <f t="shared" si="72"/>
        <v>0</v>
      </c>
      <c r="AD127" s="18">
        <f t="shared" si="73"/>
        <v>0</v>
      </c>
      <c r="AE127" s="18">
        <f t="shared" si="74"/>
        <v>0</v>
      </c>
      <c r="AG127" s="18">
        <f t="shared" si="75"/>
        <v>0</v>
      </c>
      <c r="AH127" s="18">
        <f t="shared" si="76"/>
        <v>0</v>
      </c>
    </row>
    <row r="128" spans="5:34" x14ac:dyDescent="0.25">
      <c r="E128" s="12">
        <v>43276.541666666664</v>
      </c>
      <c r="F128" s="10">
        <v>12431.56</v>
      </c>
      <c r="G128" s="10">
        <v>12446.86</v>
      </c>
      <c r="H128" s="10">
        <v>12381.34</v>
      </c>
      <c r="I128" s="10">
        <v>12401.51</v>
      </c>
      <c r="K128" s="13">
        <f t="shared" si="65"/>
        <v>-30.049999999999272</v>
      </c>
      <c r="L128" s="13">
        <f t="shared" si="77"/>
        <v>-100.67000000000007</v>
      </c>
      <c r="M128" s="13">
        <f t="shared" si="66"/>
        <v>65.520000000000437</v>
      </c>
      <c r="R128">
        <v>170</v>
      </c>
      <c r="X128">
        <f t="shared" si="67"/>
        <v>30.049999999999272</v>
      </c>
      <c r="Y128">
        <f t="shared" si="68"/>
        <v>65.520000000000437</v>
      </c>
      <c r="Z128">
        <f t="shared" si="69"/>
        <v>0</v>
      </c>
      <c r="AA128">
        <f t="shared" si="70"/>
        <v>0</v>
      </c>
      <c r="AB128" s="18">
        <f t="shared" si="71"/>
        <v>0</v>
      </c>
      <c r="AC128" s="18">
        <f t="shared" si="72"/>
        <v>0</v>
      </c>
      <c r="AD128" s="18">
        <f t="shared" si="73"/>
        <v>0</v>
      </c>
      <c r="AE128" s="18">
        <f t="shared" si="74"/>
        <v>0</v>
      </c>
      <c r="AG128" s="18">
        <f t="shared" si="75"/>
        <v>0</v>
      </c>
      <c r="AH128" s="18">
        <f t="shared" si="76"/>
        <v>0</v>
      </c>
    </row>
    <row r="129" spans="5:34" x14ac:dyDescent="0.25">
      <c r="E129" s="11">
        <v>43276.583333333336</v>
      </c>
      <c r="F129" s="9">
        <v>12401.76</v>
      </c>
      <c r="G129" s="9">
        <v>12431.66</v>
      </c>
      <c r="H129" s="9">
        <v>12382.31</v>
      </c>
      <c r="I129" s="9">
        <v>12415.02</v>
      </c>
      <c r="K129" s="13">
        <f t="shared" si="65"/>
        <v>13.260000000000218</v>
      </c>
      <c r="L129" s="13">
        <f t="shared" si="77"/>
        <v>-87.409999999999854</v>
      </c>
      <c r="M129" s="13">
        <f t="shared" si="66"/>
        <v>49.350000000000364</v>
      </c>
      <c r="X129">
        <f t="shared" si="67"/>
        <v>13.260000000000218</v>
      </c>
      <c r="Y129">
        <f t="shared" si="68"/>
        <v>49.350000000000364</v>
      </c>
      <c r="Z129">
        <f t="shared" si="69"/>
        <v>0</v>
      </c>
      <c r="AA129">
        <f t="shared" si="70"/>
        <v>0</v>
      </c>
      <c r="AB129" s="18">
        <f t="shared" si="71"/>
        <v>0</v>
      </c>
      <c r="AC129" s="18">
        <f t="shared" si="72"/>
        <v>0</v>
      </c>
      <c r="AD129" s="18">
        <f t="shared" si="73"/>
        <v>0</v>
      </c>
      <c r="AE129" s="18">
        <f t="shared" si="74"/>
        <v>0</v>
      </c>
      <c r="AG129" s="18">
        <f t="shared" si="75"/>
        <v>0</v>
      </c>
      <c r="AH129" s="18">
        <f t="shared" si="76"/>
        <v>0</v>
      </c>
    </row>
    <row r="130" spans="5:34" x14ac:dyDescent="0.25">
      <c r="E130" s="12">
        <v>43276.625</v>
      </c>
      <c r="F130" s="10">
        <v>12415.27</v>
      </c>
      <c r="G130" s="10">
        <v>12419.03</v>
      </c>
      <c r="H130" s="10">
        <v>12366.1</v>
      </c>
      <c r="I130" s="10">
        <v>12369.51</v>
      </c>
      <c r="K130" s="13">
        <f t="shared" si="65"/>
        <v>-45.760000000000218</v>
      </c>
      <c r="L130" s="13">
        <f t="shared" si="77"/>
        <v>-133.17000000000007</v>
      </c>
      <c r="M130" s="13">
        <f t="shared" si="66"/>
        <v>52.930000000000291</v>
      </c>
      <c r="X130">
        <f t="shared" si="67"/>
        <v>45.760000000000218</v>
      </c>
      <c r="Y130">
        <f t="shared" si="68"/>
        <v>52.930000000000291</v>
      </c>
      <c r="Z130">
        <f t="shared" si="69"/>
        <v>0</v>
      </c>
      <c r="AA130">
        <f t="shared" si="70"/>
        <v>0</v>
      </c>
      <c r="AB130" s="18">
        <f t="shared" si="71"/>
        <v>0</v>
      </c>
      <c r="AC130" s="18">
        <f t="shared" si="72"/>
        <v>0</v>
      </c>
      <c r="AD130" s="18">
        <f t="shared" si="73"/>
        <v>0</v>
      </c>
      <c r="AE130" s="18">
        <f t="shared" si="74"/>
        <v>0</v>
      </c>
      <c r="AG130" s="18">
        <f t="shared" si="75"/>
        <v>0</v>
      </c>
      <c r="AH130" s="18">
        <f t="shared" si="76"/>
        <v>0</v>
      </c>
    </row>
    <row r="131" spans="5:34" x14ac:dyDescent="0.25">
      <c r="E131" s="11">
        <v>43276.666666666664</v>
      </c>
      <c r="F131" s="9">
        <v>12369.26</v>
      </c>
      <c r="G131" s="9">
        <v>12376.6</v>
      </c>
      <c r="H131" s="9">
        <v>12333.82</v>
      </c>
      <c r="I131" s="9">
        <v>12338.08</v>
      </c>
      <c r="K131" s="13">
        <f t="shared" si="65"/>
        <v>-31.180000000000291</v>
      </c>
      <c r="L131" s="13">
        <f t="shared" si="77"/>
        <v>-164.35000000000036</v>
      </c>
      <c r="M131" s="13">
        <f t="shared" si="66"/>
        <v>42.780000000000655</v>
      </c>
      <c r="X131">
        <f t="shared" si="67"/>
        <v>31.180000000000291</v>
      </c>
      <c r="Y131">
        <f t="shared" si="68"/>
        <v>42.780000000000655</v>
      </c>
      <c r="Z131">
        <f t="shared" si="69"/>
        <v>0</v>
      </c>
      <c r="AA131">
        <f t="shared" si="70"/>
        <v>0</v>
      </c>
      <c r="AB131" s="18">
        <f t="shared" si="71"/>
        <v>0</v>
      </c>
      <c r="AC131" s="18">
        <f t="shared" si="72"/>
        <v>0</v>
      </c>
      <c r="AD131" s="18">
        <f t="shared" si="73"/>
        <v>0</v>
      </c>
      <c r="AE131" s="18">
        <f t="shared" si="74"/>
        <v>0</v>
      </c>
      <c r="AG131" s="18">
        <f t="shared" si="75"/>
        <v>0</v>
      </c>
      <c r="AH131" s="18">
        <f t="shared" si="76"/>
        <v>0</v>
      </c>
    </row>
    <row r="132" spans="5:34" x14ac:dyDescent="0.25">
      <c r="E132" s="12">
        <v>43276.708333333336</v>
      </c>
      <c r="F132" s="10">
        <v>12338.32</v>
      </c>
      <c r="G132" s="10">
        <v>12363.01</v>
      </c>
      <c r="H132" s="10">
        <v>12322.6</v>
      </c>
      <c r="I132" s="10">
        <v>12333.44</v>
      </c>
      <c r="K132" s="13">
        <f t="shared" si="65"/>
        <v>-4.8799999999991996</v>
      </c>
      <c r="L132" s="13">
        <f t="shared" si="77"/>
        <v>-169.22999999999956</v>
      </c>
      <c r="M132" s="13">
        <f t="shared" si="66"/>
        <v>40.409999999999854</v>
      </c>
      <c r="X132">
        <f t="shared" si="67"/>
        <v>4.8799999999991996</v>
      </c>
      <c r="Y132">
        <f t="shared" si="68"/>
        <v>40.409999999999854</v>
      </c>
      <c r="Z132">
        <f t="shared" si="69"/>
        <v>0</v>
      </c>
      <c r="AA132">
        <f t="shared" si="70"/>
        <v>0</v>
      </c>
      <c r="AB132" s="18">
        <f t="shared" si="71"/>
        <v>0</v>
      </c>
      <c r="AC132" s="18">
        <f t="shared" si="72"/>
        <v>0</v>
      </c>
      <c r="AD132" s="18">
        <f t="shared" si="73"/>
        <v>0</v>
      </c>
      <c r="AE132" s="18">
        <f t="shared" si="74"/>
        <v>0</v>
      </c>
      <c r="AG132" s="18">
        <f t="shared" si="75"/>
        <v>0</v>
      </c>
      <c r="AH132" s="18">
        <f t="shared" si="76"/>
        <v>0</v>
      </c>
    </row>
    <row r="133" spans="5:34" x14ac:dyDescent="0.25">
      <c r="E133" s="11">
        <v>43276.75</v>
      </c>
      <c r="F133" s="9">
        <v>12332.19</v>
      </c>
      <c r="G133" s="9">
        <v>12341.4</v>
      </c>
      <c r="H133" s="9">
        <v>12270.33</v>
      </c>
      <c r="I133" s="9">
        <v>12288.52</v>
      </c>
      <c r="K133" s="13">
        <f t="shared" si="65"/>
        <v>-43.670000000000073</v>
      </c>
      <c r="L133" s="13">
        <f t="shared" si="77"/>
        <v>-212.89999999999964</v>
      </c>
      <c r="M133" s="13">
        <f t="shared" si="66"/>
        <v>71.069999999999709</v>
      </c>
      <c r="X133">
        <f t="shared" si="67"/>
        <v>43.670000000000073</v>
      </c>
      <c r="Y133">
        <f t="shared" si="68"/>
        <v>71.069999999999709</v>
      </c>
      <c r="Z133">
        <f t="shared" si="69"/>
        <v>0</v>
      </c>
      <c r="AA133">
        <f t="shared" si="70"/>
        <v>0</v>
      </c>
      <c r="AB133" s="18">
        <f t="shared" si="71"/>
        <v>0</v>
      </c>
      <c r="AC133" s="18">
        <f t="shared" si="72"/>
        <v>0</v>
      </c>
      <c r="AD133" s="18">
        <f t="shared" si="73"/>
        <v>0</v>
      </c>
      <c r="AE133" s="18">
        <f t="shared" si="74"/>
        <v>0</v>
      </c>
      <c r="AG133" s="18">
        <f t="shared" si="75"/>
        <v>0</v>
      </c>
      <c r="AH133" s="18">
        <f t="shared" si="76"/>
        <v>0</v>
      </c>
    </row>
    <row r="134" spans="5:34" x14ac:dyDescent="0.25">
      <c r="E134" s="12">
        <v>43276.791666666664</v>
      </c>
      <c r="F134" s="10">
        <v>12288.27</v>
      </c>
      <c r="G134" s="10">
        <v>12291.27</v>
      </c>
      <c r="H134" s="10">
        <v>12255.33</v>
      </c>
      <c r="I134" s="10">
        <v>12288.01</v>
      </c>
      <c r="K134" s="13">
        <f t="shared" si="65"/>
        <v>-0.26000000000021828</v>
      </c>
      <c r="L134" s="13">
        <f t="shared" si="77"/>
        <v>-213.15999999999985</v>
      </c>
      <c r="M134" s="13">
        <f t="shared" si="66"/>
        <v>35.940000000000509</v>
      </c>
      <c r="X134">
        <f t="shared" si="67"/>
        <v>0.26000000000021828</v>
      </c>
      <c r="Y134">
        <f t="shared" si="68"/>
        <v>35.940000000000509</v>
      </c>
      <c r="Z134">
        <f t="shared" si="69"/>
        <v>0</v>
      </c>
      <c r="AA134">
        <f t="shared" si="70"/>
        <v>0</v>
      </c>
      <c r="AB134" s="18">
        <f t="shared" si="71"/>
        <v>0</v>
      </c>
      <c r="AC134" s="18">
        <f t="shared" si="72"/>
        <v>0</v>
      </c>
      <c r="AD134" s="18">
        <f t="shared" si="73"/>
        <v>0</v>
      </c>
      <c r="AE134" s="18">
        <f t="shared" si="74"/>
        <v>0</v>
      </c>
      <c r="AG134" s="18">
        <f t="shared" si="75"/>
        <v>0</v>
      </c>
      <c r="AH134" s="18">
        <f t="shared" si="76"/>
        <v>0</v>
      </c>
    </row>
    <row r="135" spans="5:34" x14ac:dyDescent="0.25">
      <c r="E135" s="11">
        <v>43276.833333333336</v>
      </c>
      <c r="F135" s="9">
        <v>12287.76</v>
      </c>
      <c r="G135" s="9">
        <v>12314.29</v>
      </c>
      <c r="H135" s="9">
        <v>12274.24</v>
      </c>
      <c r="I135" s="9">
        <v>12304.53</v>
      </c>
      <c r="K135" s="13">
        <f t="shared" si="65"/>
        <v>16.770000000000437</v>
      </c>
      <c r="L135" s="13">
        <f t="shared" si="77"/>
        <v>-196.38999999999942</v>
      </c>
      <c r="M135" s="13">
        <f t="shared" si="66"/>
        <v>40.050000000001091</v>
      </c>
      <c r="X135">
        <f t="shared" si="67"/>
        <v>16.770000000000437</v>
      </c>
      <c r="Y135">
        <f t="shared" si="68"/>
        <v>40.050000000001091</v>
      </c>
      <c r="Z135">
        <f t="shared" si="69"/>
        <v>0</v>
      </c>
      <c r="AA135">
        <f t="shared" si="70"/>
        <v>0</v>
      </c>
      <c r="AB135" s="18">
        <f t="shared" si="71"/>
        <v>0</v>
      </c>
      <c r="AC135" s="18">
        <f t="shared" si="72"/>
        <v>0</v>
      </c>
      <c r="AD135" s="18">
        <f t="shared" si="73"/>
        <v>0</v>
      </c>
      <c r="AE135" s="18">
        <f t="shared" si="74"/>
        <v>0</v>
      </c>
      <c r="AG135" s="18">
        <f t="shared" si="75"/>
        <v>0</v>
      </c>
      <c r="AH135" s="18">
        <f t="shared" si="76"/>
        <v>0</v>
      </c>
    </row>
    <row r="136" spans="5:34" x14ac:dyDescent="0.25">
      <c r="E136" s="12">
        <v>43276.875</v>
      </c>
      <c r="F136" s="10">
        <v>12305.28</v>
      </c>
      <c r="G136" s="10">
        <v>12311.04</v>
      </c>
      <c r="H136" s="10">
        <v>12250.7</v>
      </c>
      <c r="I136" s="10">
        <v>12260.71</v>
      </c>
      <c r="K136" s="13">
        <f t="shared" si="65"/>
        <v>-44.570000000001528</v>
      </c>
      <c r="L136" s="13">
        <f t="shared" si="77"/>
        <v>-240.96000000000095</v>
      </c>
      <c r="M136" s="13">
        <f t="shared" si="66"/>
        <v>60.340000000000146</v>
      </c>
      <c r="X136">
        <f t="shared" si="67"/>
        <v>44.570000000001528</v>
      </c>
      <c r="Y136">
        <f t="shared" si="68"/>
        <v>60.340000000000146</v>
      </c>
      <c r="Z136">
        <f t="shared" si="69"/>
        <v>0</v>
      </c>
      <c r="AA136">
        <f t="shared" si="70"/>
        <v>0</v>
      </c>
      <c r="AB136" s="18">
        <f t="shared" si="71"/>
        <v>0</v>
      </c>
      <c r="AC136" s="18">
        <f t="shared" si="72"/>
        <v>0</v>
      </c>
      <c r="AD136" s="18">
        <f t="shared" si="73"/>
        <v>0</v>
      </c>
      <c r="AE136" s="18">
        <f t="shared" si="74"/>
        <v>0</v>
      </c>
      <c r="AG136" s="18">
        <f t="shared" si="75"/>
        <v>0</v>
      </c>
      <c r="AH136" s="18">
        <f t="shared" si="76"/>
        <v>0</v>
      </c>
    </row>
    <row r="137" spans="5:34" x14ac:dyDescent="0.25">
      <c r="E137" s="11">
        <v>43276.916666666664</v>
      </c>
      <c r="F137" s="9">
        <v>12259.46</v>
      </c>
      <c r="G137" s="9">
        <v>12326.04</v>
      </c>
      <c r="H137" s="9">
        <v>12258.21</v>
      </c>
      <c r="I137" s="9">
        <v>12313.02</v>
      </c>
      <c r="K137" s="13">
        <f t="shared" si="65"/>
        <v>53.56000000000131</v>
      </c>
      <c r="L137" s="13">
        <f t="shared" si="77"/>
        <v>-187.39999999999964</v>
      </c>
      <c r="M137" s="13">
        <f t="shared" si="66"/>
        <v>67.830000000001746</v>
      </c>
      <c r="N137" s="13"/>
      <c r="X137">
        <f t="shared" si="67"/>
        <v>53.56000000000131</v>
      </c>
      <c r="Y137">
        <f t="shared" si="68"/>
        <v>67.830000000001746</v>
      </c>
      <c r="Z137">
        <f t="shared" si="69"/>
        <v>0</v>
      </c>
      <c r="AA137">
        <f t="shared" si="70"/>
        <v>0</v>
      </c>
      <c r="AB137" s="18">
        <f t="shared" si="71"/>
        <v>0</v>
      </c>
      <c r="AC137" s="18">
        <f t="shared" si="72"/>
        <v>0</v>
      </c>
      <c r="AD137" s="18">
        <f t="shared" si="73"/>
        <v>0</v>
      </c>
      <c r="AE137" s="18">
        <f t="shared" si="74"/>
        <v>0</v>
      </c>
      <c r="AG137" s="18">
        <f t="shared" si="75"/>
        <v>0</v>
      </c>
      <c r="AH137" s="18">
        <f t="shared" si="76"/>
        <v>0</v>
      </c>
    </row>
    <row r="138" spans="5:34" hidden="1" x14ac:dyDescent="0.25">
      <c r="E138" s="12">
        <v>43276.958333333336</v>
      </c>
      <c r="F138" s="10">
        <v>12302.31</v>
      </c>
      <c r="G138" s="10">
        <v>12308.09</v>
      </c>
      <c r="H138" s="10">
        <v>12297.92</v>
      </c>
      <c r="I138" s="10">
        <v>12301.31</v>
      </c>
      <c r="AB138"/>
      <c r="AC138"/>
      <c r="AD138"/>
      <c r="AE138"/>
    </row>
    <row r="139" spans="5:34" hidden="1" x14ac:dyDescent="0.25">
      <c r="E139" s="11">
        <v>43277.041666666664</v>
      </c>
      <c r="F139" s="9">
        <v>12304.7</v>
      </c>
      <c r="G139" s="9">
        <v>12311.47</v>
      </c>
      <c r="H139" s="9">
        <v>12299.03</v>
      </c>
      <c r="I139" s="9">
        <v>12307.94</v>
      </c>
      <c r="AB139"/>
      <c r="AC139"/>
      <c r="AD139"/>
      <c r="AE139"/>
    </row>
    <row r="140" spans="5:34" hidden="1" x14ac:dyDescent="0.25">
      <c r="E140" s="12">
        <v>43277.083333333336</v>
      </c>
      <c r="F140" s="10">
        <v>12309.07</v>
      </c>
      <c r="G140" s="10">
        <v>12312.89</v>
      </c>
      <c r="H140" s="10">
        <v>12295.37</v>
      </c>
      <c r="I140" s="10">
        <v>12298.76</v>
      </c>
      <c r="AB140"/>
      <c r="AC140"/>
      <c r="AD140"/>
      <c r="AE140"/>
    </row>
    <row r="141" spans="5:34" hidden="1" x14ac:dyDescent="0.25">
      <c r="E141" s="11">
        <v>43277.125</v>
      </c>
      <c r="F141" s="9">
        <v>12299.89</v>
      </c>
      <c r="G141" s="9">
        <v>12325.88</v>
      </c>
      <c r="H141" s="9">
        <v>12285.9</v>
      </c>
      <c r="I141" s="9">
        <v>12317.97</v>
      </c>
      <c r="AB141"/>
      <c r="AC141"/>
      <c r="AD141"/>
      <c r="AE141"/>
    </row>
    <row r="142" spans="5:34" hidden="1" x14ac:dyDescent="0.25">
      <c r="E142" s="12">
        <v>43277.166666666664</v>
      </c>
      <c r="F142" s="10">
        <v>12317.4</v>
      </c>
      <c r="G142" s="10">
        <v>12326.89</v>
      </c>
      <c r="H142" s="10">
        <v>12305.15</v>
      </c>
      <c r="I142" s="10">
        <v>12307.41</v>
      </c>
      <c r="AB142"/>
      <c r="AC142"/>
      <c r="AD142"/>
      <c r="AE142"/>
    </row>
    <row r="143" spans="5:34" hidden="1" x14ac:dyDescent="0.25">
      <c r="E143" s="11">
        <v>43277.208333333336</v>
      </c>
      <c r="F143" s="9">
        <v>12308.54</v>
      </c>
      <c r="G143" s="9">
        <v>12309.67</v>
      </c>
      <c r="H143" s="9">
        <v>12279.18</v>
      </c>
      <c r="I143" s="9">
        <v>12292.6</v>
      </c>
      <c r="AB143"/>
      <c r="AC143"/>
      <c r="AD143"/>
      <c r="AE143"/>
    </row>
    <row r="144" spans="5:34" hidden="1" x14ac:dyDescent="0.25">
      <c r="E144" s="12">
        <v>43277.25</v>
      </c>
      <c r="F144" s="10">
        <v>12293.73</v>
      </c>
      <c r="G144" s="10">
        <v>12319.59</v>
      </c>
      <c r="H144" s="10">
        <v>12292.6</v>
      </c>
      <c r="I144" s="10">
        <v>12318.46</v>
      </c>
      <c r="AB144"/>
      <c r="AC144"/>
      <c r="AD144"/>
      <c r="AE144"/>
    </row>
    <row r="145" spans="5:34" hidden="1" x14ac:dyDescent="0.25">
      <c r="E145" s="11">
        <v>43277.291666666664</v>
      </c>
      <c r="F145" s="9">
        <v>12319.59</v>
      </c>
      <c r="G145" s="9">
        <v>12320.71</v>
      </c>
      <c r="H145" s="9">
        <v>12306.91</v>
      </c>
      <c r="I145" s="9">
        <v>12312.56</v>
      </c>
      <c r="AB145"/>
      <c r="AC145"/>
      <c r="AD145"/>
      <c r="AE145"/>
    </row>
    <row r="146" spans="5:34" x14ac:dyDescent="0.25">
      <c r="E146" s="12">
        <v>43277.333333333336</v>
      </c>
      <c r="F146" s="10">
        <v>12312.56</v>
      </c>
      <c r="G146" s="10">
        <v>12325.99</v>
      </c>
      <c r="H146" s="10">
        <v>12309.19</v>
      </c>
      <c r="I146" s="10">
        <v>12313.57</v>
      </c>
      <c r="K146" s="13">
        <f t="shared" ref="K146:K160" si="78">I146-F146</f>
        <v>1.0100000000002183</v>
      </c>
      <c r="L146" s="13">
        <v>0</v>
      </c>
      <c r="M146" s="13">
        <f t="shared" ref="M146:M160" si="79">G146-H146</f>
        <v>16.799999999999272</v>
      </c>
      <c r="N146" s="13">
        <f>I160-F146</f>
        <v>-25.639999999999418</v>
      </c>
      <c r="O146" s="18">
        <f>IF(K146*N146&gt;0,1,0)</f>
        <v>0</v>
      </c>
      <c r="P146">
        <f>_xlfn.IFS(K146&lt;0,MIN(L145:L159),K146&gt;0,MAX(L145:L159))</f>
        <v>27.239999999999782</v>
      </c>
      <c r="Q146">
        <f>_xlfn.IFS(K146&lt;0,MAX(L145:L159),K146&gt;0,MIN(L145:L159))</f>
        <v>-90.070000000003347</v>
      </c>
      <c r="T146" s="13">
        <f>MAX(G146:G160)</f>
        <v>12357.12</v>
      </c>
      <c r="X146">
        <f t="shared" ref="X146:X160" si="80">ABS(K146)</f>
        <v>1.0100000000002183</v>
      </c>
      <c r="Y146">
        <f t="shared" ref="Y146:Y160" si="81">ABS(M146)</f>
        <v>16.799999999999272</v>
      </c>
      <c r="Z146">
        <f t="shared" ref="Z146:Z160" si="82">IF(T146&lt;1000,ABS(T146),0)</f>
        <v>0</v>
      </c>
      <c r="AA146">
        <f t="shared" ref="AA146:AA160" si="83">ABS(N146)</f>
        <v>25.639999999999418</v>
      </c>
      <c r="AB146" s="18">
        <f t="shared" ref="AB146:AB160" si="84">ABS(P146)</f>
        <v>27.239999999999782</v>
      </c>
      <c r="AC146" s="18">
        <f t="shared" ref="AC146:AC160" si="85">ABS(Q146)</f>
        <v>90.070000000003347</v>
      </c>
      <c r="AD146" s="18">
        <f t="shared" ref="AD146:AD160" si="86">IF(O146=1,ABS(P146),0)</f>
        <v>0</v>
      </c>
      <c r="AE146" s="18">
        <f t="shared" ref="AE146:AE160" si="87">IF(O146=0,ABS(Q146),0)</f>
        <v>90.070000000003347</v>
      </c>
      <c r="AG146" s="18">
        <f t="shared" ref="AG146:AG160" si="88">IF(O146=1,ABS(Q146),0)</f>
        <v>0</v>
      </c>
      <c r="AH146" s="18">
        <f t="shared" ref="AH146:AH160" si="89">IF(O146=0,ABS(P146),0)</f>
        <v>27.239999999999782</v>
      </c>
    </row>
    <row r="147" spans="5:34" x14ac:dyDescent="0.25">
      <c r="E147" s="11">
        <v>43277.375</v>
      </c>
      <c r="F147" s="9">
        <v>12319.6</v>
      </c>
      <c r="G147" s="9">
        <v>12349.23</v>
      </c>
      <c r="H147" s="9">
        <v>12317.59</v>
      </c>
      <c r="I147" s="9">
        <v>12346.84</v>
      </c>
      <c r="K147" s="13">
        <f t="shared" si="78"/>
        <v>27.239999999999782</v>
      </c>
      <c r="L147" s="13">
        <f t="shared" ref="L147:L160" si="90">L146+K147</f>
        <v>27.239999999999782</v>
      </c>
      <c r="M147" s="13">
        <f t="shared" si="79"/>
        <v>31.639999999999418</v>
      </c>
      <c r="T147" s="13">
        <f>MIN(H146:H160)</f>
        <v>12186.96</v>
      </c>
      <c r="X147">
        <f t="shared" si="80"/>
        <v>27.239999999999782</v>
      </c>
      <c r="Y147">
        <f t="shared" si="81"/>
        <v>31.639999999999418</v>
      </c>
      <c r="Z147">
        <f t="shared" si="82"/>
        <v>0</v>
      </c>
      <c r="AA147">
        <f t="shared" si="83"/>
        <v>0</v>
      </c>
      <c r="AB147" s="18">
        <f t="shared" si="84"/>
        <v>0</v>
      </c>
      <c r="AC147" s="18">
        <f t="shared" si="85"/>
        <v>0</v>
      </c>
      <c r="AD147" s="18">
        <f t="shared" si="86"/>
        <v>0</v>
      </c>
      <c r="AE147" s="18">
        <f t="shared" si="87"/>
        <v>0</v>
      </c>
      <c r="AG147" s="18">
        <f t="shared" si="88"/>
        <v>0</v>
      </c>
      <c r="AH147" s="18">
        <f t="shared" si="89"/>
        <v>0</v>
      </c>
    </row>
    <row r="148" spans="5:34" x14ac:dyDescent="0.25">
      <c r="E148" s="12">
        <v>43277.416666666664</v>
      </c>
      <c r="F148" s="10">
        <v>12339.86</v>
      </c>
      <c r="G148" s="10">
        <v>12357.12</v>
      </c>
      <c r="H148" s="10">
        <v>12293.99</v>
      </c>
      <c r="I148" s="10">
        <v>12314.78</v>
      </c>
      <c r="K148" s="13">
        <f t="shared" si="78"/>
        <v>-25.079999999999927</v>
      </c>
      <c r="L148" s="13">
        <f t="shared" si="90"/>
        <v>2.1599999999998545</v>
      </c>
      <c r="M148" s="13">
        <f t="shared" si="79"/>
        <v>63.130000000001019</v>
      </c>
      <c r="R148">
        <v>-13</v>
      </c>
      <c r="T148" s="13">
        <f>T146-T147</f>
        <v>170.16000000000167</v>
      </c>
      <c r="X148">
        <f t="shared" si="80"/>
        <v>25.079999999999927</v>
      </c>
      <c r="Y148">
        <f t="shared" si="81"/>
        <v>63.130000000001019</v>
      </c>
      <c r="Z148">
        <f t="shared" si="82"/>
        <v>170.16000000000167</v>
      </c>
      <c r="AA148">
        <f t="shared" si="83"/>
        <v>0</v>
      </c>
      <c r="AB148" s="18">
        <f t="shared" si="84"/>
        <v>0</v>
      </c>
      <c r="AC148" s="18">
        <f t="shared" si="85"/>
        <v>0</v>
      </c>
      <c r="AD148" s="18">
        <f t="shared" si="86"/>
        <v>0</v>
      </c>
      <c r="AE148" s="18">
        <f t="shared" si="87"/>
        <v>0</v>
      </c>
      <c r="AG148" s="18">
        <f t="shared" si="88"/>
        <v>0</v>
      </c>
      <c r="AH148" s="18">
        <f t="shared" si="89"/>
        <v>0</v>
      </c>
    </row>
    <row r="149" spans="5:34" x14ac:dyDescent="0.25">
      <c r="E149" s="11">
        <v>43277.458333333336</v>
      </c>
      <c r="F149" s="9">
        <v>12315.03</v>
      </c>
      <c r="G149" s="9">
        <v>12337.08</v>
      </c>
      <c r="H149" s="9">
        <v>12308.14</v>
      </c>
      <c r="I149" s="9">
        <v>12321.96</v>
      </c>
      <c r="K149" s="13">
        <f t="shared" si="78"/>
        <v>6.929999999998472</v>
      </c>
      <c r="L149" s="13">
        <f t="shared" si="90"/>
        <v>9.0899999999983265</v>
      </c>
      <c r="M149" s="13">
        <f t="shared" si="79"/>
        <v>28.940000000000509</v>
      </c>
      <c r="X149">
        <f t="shared" si="80"/>
        <v>6.929999999998472</v>
      </c>
      <c r="Y149">
        <f t="shared" si="81"/>
        <v>28.940000000000509</v>
      </c>
      <c r="Z149">
        <f t="shared" si="82"/>
        <v>0</v>
      </c>
      <c r="AA149">
        <f t="shared" si="83"/>
        <v>0</v>
      </c>
      <c r="AB149" s="18">
        <f t="shared" si="84"/>
        <v>0</v>
      </c>
      <c r="AC149" s="18">
        <f t="shared" si="85"/>
        <v>0</v>
      </c>
      <c r="AD149" s="18">
        <f t="shared" si="86"/>
        <v>0</v>
      </c>
      <c r="AE149" s="18">
        <f t="shared" si="87"/>
        <v>0</v>
      </c>
      <c r="AG149" s="18">
        <f t="shared" si="88"/>
        <v>0</v>
      </c>
      <c r="AH149" s="18">
        <f t="shared" si="89"/>
        <v>0</v>
      </c>
    </row>
    <row r="150" spans="5:34" x14ac:dyDescent="0.25">
      <c r="E150" s="12">
        <v>43277.5</v>
      </c>
      <c r="F150" s="10">
        <v>12322.45</v>
      </c>
      <c r="G150" s="10">
        <v>12337.78</v>
      </c>
      <c r="H150" s="10">
        <v>12298.55</v>
      </c>
      <c r="I150" s="10">
        <v>12304.55</v>
      </c>
      <c r="K150" s="13">
        <f t="shared" si="78"/>
        <v>-17.900000000001455</v>
      </c>
      <c r="L150" s="13">
        <f t="shared" si="90"/>
        <v>-8.8100000000031287</v>
      </c>
      <c r="M150" s="13">
        <f t="shared" si="79"/>
        <v>39.230000000001382</v>
      </c>
      <c r="X150">
        <f t="shared" si="80"/>
        <v>17.900000000001455</v>
      </c>
      <c r="Y150">
        <f t="shared" si="81"/>
        <v>39.230000000001382</v>
      </c>
      <c r="Z150">
        <f t="shared" si="82"/>
        <v>0</v>
      </c>
      <c r="AA150">
        <f t="shared" si="83"/>
        <v>0</v>
      </c>
      <c r="AB150" s="18">
        <f t="shared" si="84"/>
        <v>0</v>
      </c>
      <c r="AC150" s="18">
        <f t="shared" si="85"/>
        <v>0</v>
      </c>
      <c r="AD150" s="18">
        <f t="shared" si="86"/>
        <v>0</v>
      </c>
      <c r="AE150" s="18">
        <f t="shared" si="87"/>
        <v>0</v>
      </c>
      <c r="AG150" s="18">
        <f t="shared" si="88"/>
        <v>0</v>
      </c>
      <c r="AH150" s="18">
        <f t="shared" si="89"/>
        <v>0</v>
      </c>
    </row>
    <row r="151" spans="5:34" x14ac:dyDescent="0.25">
      <c r="E151" s="11">
        <v>43277.541666666664</v>
      </c>
      <c r="F151" s="9">
        <v>12305.05</v>
      </c>
      <c r="G151" s="9">
        <v>12306.91</v>
      </c>
      <c r="H151" s="9">
        <v>12244.97</v>
      </c>
      <c r="I151" s="9">
        <v>12281.91</v>
      </c>
      <c r="K151" s="13">
        <f t="shared" si="78"/>
        <v>-23.139999999999418</v>
      </c>
      <c r="L151" s="13">
        <f t="shared" si="90"/>
        <v>-31.950000000002547</v>
      </c>
      <c r="M151" s="13">
        <f t="shared" si="79"/>
        <v>61.940000000000509</v>
      </c>
      <c r="X151">
        <f t="shared" si="80"/>
        <v>23.139999999999418</v>
      </c>
      <c r="Y151">
        <f t="shared" si="81"/>
        <v>61.940000000000509</v>
      </c>
      <c r="Z151">
        <f t="shared" si="82"/>
        <v>0</v>
      </c>
      <c r="AA151">
        <f t="shared" si="83"/>
        <v>0</v>
      </c>
      <c r="AB151" s="18">
        <f t="shared" si="84"/>
        <v>0</v>
      </c>
      <c r="AC151" s="18">
        <f t="shared" si="85"/>
        <v>0</v>
      </c>
      <c r="AD151" s="18">
        <f t="shared" si="86"/>
        <v>0</v>
      </c>
      <c r="AE151" s="18">
        <f t="shared" si="87"/>
        <v>0</v>
      </c>
      <c r="AG151" s="18">
        <f t="shared" si="88"/>
        <v>0</v>
      </c>
      <c r="AH151" s="18">
        <f t="shared" si="89"/>
        <v>0</v>
      </c>
    </row>
    <row r="152" spans="5:34" x14ac:dyDescent="0.25">
      <c r="E152" s="12">
        <v>43277.583333333336</v>
      </c>
      <c r="F152" s="10">
        <v>12278.91</v>
      </c>
      <c r="G152" s="10">
        <v>12296.06</v>
      </c>
      <c r="H152" s="10">
        <v>12260.37</v>
      </c>
      <c r="I152" s="10">
        <v>12262.26</v>
      </c>
      <c r="K152" s="13">
        <f t="shared" si="78"/>
        <v>-16.649999999999636</v>
      </c>
      <c r="L152" s="13">
        <f t="shared" si="90"/>
        <v>-48.600000000002183</v>
      </c>
      <c r="M152" s="13">
        <f t="shared" si="79"/>
        <v>35.68999999999869</v>
      </c>
      <c r="X152">
        <f t="shared" si="80"/>
        <v>16.649999999999636</v>
      </c>
      <c r="Y152">
        <f t="shared" si="81"/>
        <v>35.68999999999869</v>
      </c>
      <c r="Z152">
        <f t="shared" si="82"/>
        <v>0</v>
      </c>
      <c r="AA152">
        <f t="shared" si="83"/>
        <v>0</v>
      </c>
      <c r="AB152" s="18">
        <f t="shared" si="84"/>
        <v>0</v>
      </c>
      <c r="AC152" s="18">
        <f t="shared" si="85"/>
        <v>0</v>
      </c>
      <c r="AD152" s="18">
        <f t="shared" si="86"/>
        <v>0</v>
      </c>
      <c r="AE152" s="18">
        <f t="shared" si="87"/>
        <v>0</v>
      </c>
      <c r="AG152" s="18">
        <f t="shared" si="88"/>
        <v>0</v>
      </c>
      <c r="AH152" s="18">
        <f t="shared" si="89"/>
        <v>0</v>
      </c>
    </row>
    <row r="153" spans="5:34" x14ac:dyDescent="0.25">
      <c r="E153" s="11">
        <v>43277.625</v>
      </c>
      <c r="F153" s="9">
        <v>12262.28</v>
      </c>
      <c r="G153" s="9">
        <v>12298.57</v>
      </c>
      <c r="H153" s="9">
        <v>12261.75</v>
      </c>
      <c r="I153" s="9">
        <v>12291.04</v>
      </c>
      <c r="K153" s="13">
        <f t="shared" si="78"/>
        <v>28.760000000000218</v>
      </c>
      <c r="L153" s="13">
        <f t="shared" si="90"/>
        <v>-19.840000000001965</v>
      </c>
      <c r="M153" s="13">
        <f t="shared" si="79"/>
        <v>36.819999999999709</v>
      </c>
      <c r="X153">
        <f t="shared" si="80"/>
        <v>28.760000000000218</v>
      </c>
      <c r="Y153">
        <f t="shared" si="81"/>
        <v>36.819999999999709</v>
      </c>
      <c r="Z153">
        <f t="shared" si="82"/>
        <v>0</v>
      </c>
      <c r="AA153">
        <f t="shared" si="83"/>
        <v>0</v>
      </c>
      <c r="AB153" s="18">
        <f t="shared" si="84"/>
        <v>0</v>
      </c>
      <c r="AC153" s="18">
        <f t="shared" si="85"/>
        <v>0</v>
      </c>
      <c r="AD153" s="18">
        <f t="shared" si="86"/>
        <v>0</v>
      </c>
      <c r="AE153" s="18">
        <f t="shared" si="87"/>
        <v>0</v>
      </c>
      <c r="AG153" s="18">
        <f t="shared" si="88"/>
        <v>0</v>
      </c>
      <c r="AH153" s="18">
        <f t="shared" si="89"/>
        <v>0</v>
      </c>
    </row>
    <row r="154" spans="5:34" x14ac:dyDescent="0.25">
      <c r="E154" s="12">
        <v>43277.666666666664</v>
      </c>
      <c r="F154" s="10">
        <v>12290.79</v>
      </c>
      <c r="G154" s="10">
        <v>12304.58</v>
      </c>
      <c r="H154" s="10">
        <v>12262.62</v>
      </c>
      <c r="I154" s="10">
        <v>12271.04</v>
      </c>
      <c r="K154" s="13">
        <f t="shared" si="78"/>
        <v>-19.75</v>
      </c>
      <c r="L154" s="13">
        <f t="shared" si="90"/>
        <v>-39.590000000001965</v>
      </c>
      <c r="M154" s="13">
        <f t="shared" si="79"/>
        <v>41.959999999999127</v>
      </c>
      <c r="X154">
        <f t="shared" si="80"/>
        <v>19.75</v>
      </c>
      <c r="Y154">
        <f t="shared" si="81"/>
        <v>41.959999999999127</v>
      </c>
      <c r="Z154">
        <f t="shared" si="82"/>
        <v>0</v>
      </c>
      <c r="AA154">
        <f t="shared" si="83"/>
        <v>0</v>
      </c>
      <c r="AB154" s="18">
        <f t="shared" si="84"/>
        <v>0</v>
      </c>
      <c r="AC154" s="18">
        <f t="shared" si="85"/>
        <v>0</v>
      </c>
      <c r="AD154" s="18">
        <f t="shared" si="86"/>
        <v>0</v>
      </c>
      <c r="AE154" s="18">
        <f t="shared" si="87"/>
        <v>0</v>
      </c>
      <c r="AG154" s="18">
        <f t="shared" si="88"/>
        <v>0</v>
      </c>
      <c r="AH154" s="18">
        <f t="shared" si="89"/>
        <v>0</v>
      </c>
    </row>
    <row r="155" spans="5:34" x14ac:dyDescent="0.25">
      <c r="E155" s="11">
        <v>43277.708333333336</v>
      </c>
      <c r="F155" s="9">
        <v>12269.29</v>
      </c>
      <c r="G155" s="9">
        <v>12296.73</v>
      </c>
      <c r="H155" s="9">
        <v>12186.96</v>
      </c>
      <c r="I155" s="9">
        <v>12218.81</v>
      </c>
      <c r="K155" s="13">
        <f t="shared" si="78"/>
        <v>-50.480000000001382</v>
      </c>
      <c r="L155" s="13">
        <f t="shared" si="90"/>
        <v>-90.070000000003347</v>
      </c>
      <c r="M155" s="13">
        <f t="shared" si="79"/>
        <v>109.77000000000044</v>
      </c>
      <c r="X155">
        <f t="shared" si="80"/>
        <v>50.480000000001382</v>
      </c>
      <c r="Y155">
        <f t="shared" si="81"/>
        <v>109.77000000000044</v>
      </c>
      <c r="Z155">
        <f t="shared" si="82"/>
        <v>0</v>
      </c>
      <c r="AA155">
        <f t="shared" si="83"/>
        <v>0</v>
      </c>
      <c r="AB155" s="18">
        <f t="shared" si="84"/>
        <v>0</v>
      </c>
      <c r="AC155" s="18">
        <f t="shared" si="85"/>
        <v>0</v>
      </c>
      <c r="AD155" s="18">
        <f t="shared" si="86"/>
        <v>0</v>
      </c>
      <c r="AE155" s="18">
        <f t="shared" si="87"/>
        <v>0</v>
      </c>
      <c r="AG155" s="18">
        <f t="shared" si="88"/>
        <v>0</v>
      </c>
      <c r="AH155" s="18">
        <f t="shared" si="89"/>
        <v>0</v>
      </c>
    </row>
    <row r="156" spans="5:34" x14ac:dyDescent="0.25">
      <c r="E156" s="12">
        <v>43277.75</v>
      </c>
      <c r="F156" s="10">
        <v>12218.56</v>
      </c>
      <c r="G156" s="10">
        <v>12258.64</v>
      </c>
      <c r="H156" s="10">
        <v>12209.57</v>
      </c>
      <c r="I156" s="10">
        <v>12257.17</v>
      </c>
      <c r="K156" s="13">
        <f t="shared" si="78"/>
        <v>38.610000000000582</v>
      </c>
      <c r="L156" s="13">
        <f t="shared" si="90"/>
        <v>-51.460000000002765</v>
      </c>
      <c r="M156" s="13">
        <f t="shared" si="79"/>
        <v>49.069999999999709</v>
      </c>
      <c r="X156">
        <f t="shared" si="80"/>
        <v>38.610000000000582</v>
      </c>
      <c r="Y156">
        <f t="shared" si="81"/>
        <v>49.069999999999709</v>
      </c>
      <c r="Z156">
        <f t="shared" si="82"/>
        <v>0</v>
      </c>
      <c r="AA156">
        <f t="shared" si="83"/>
        <v>0</v>
      </c>
      <c r="AB156" s="18">
        <f t="shared" si="84"/>
        <v>0</v>
      </c>
      <c r="AC156" s="18">
        <f t="shared" si="85"/>
        <v>0</v>
      </c>
      <c r="AD156" s="18">
        <f t="shared" si="86"/>
        <v>0</v>
      </c>
      <c r="AE156" s="18">
        <f t="shared" si="87"/>
        <v>0</v>
      </c>
      <c r="AG156" s="18">
        <f t="shared" si="88"/>
        <v>0</v>
      </c>
      <c r="AH156" s="18">
        <f t="shared" si="89"/>
        <v>0</v>
      </c>
    </row>
    <row r="157" spans="5:34" x14ac:dyDescent="0.25">
      <c r="E157" s="11">
        <v>43277.791666666664</v>
      </c>
      <c r="F157" s="9">
        <v>12257.42</v>
      </c>
      <c r="G157" s="9">
        <v>12288.92</v>
      </c>
      <c r="H157" s="9">
        <v>12256.92</v>
      </c>
      <c r="I157" s="9">
        <v>12282.19</v>
      </c>
      <c r="K157" s="13">
        <f t="shared" si="78"/>
        <v>24.770000000000437</v>
      </c>
      <c r="L157" s="13">
        <f t="shared" si="90"/>
        <v>-26.690000000002328</v>
      </c>
      <c r="M157" s="13">
        <f t="shared" si="79"/>
        <v>32</v>
      </c>
      <c r="X157">
        <f t="shared" si="80"/>
        <v>24.770000000000437</v>
      </c>
      <c r="Y157">
        <f t="shared" si="81"/>
        <v>32</v>
      </c>
      <c r="Z157">
        <f t="shared" si="82"/>
        <v>0</v>
      </c>
      <c r="AA157">
        <f t="shared" si="83"/>
        <v>0</v>
      </c>
      <c r="AB157" s="18">
        <f t="shared" si="84"/>
        <v>0</v>
      </c>
      <c r="AC157" s="18">
        <f t="shared" si="85"/>
        <v>0</v>
      </c>
      <c r="AD157" s="18">
        <f t="shared" si="86"/>
        <v>0</v>
      </c>
      <c r="AE157" s="18">
        <f t="shared" si="87"/>
        <v>0</v>
      </c>
      <c r="AG157" s="18">
        <f t="shared" si="88"/>
        <v>0</v>
      </c>
      <c r="AH157" s="18">
        <f t="shared" si="89"/>
        <v>0</v>
      </c>
    </row>
    <row r="158" spans="5:34" x14ac:dyDescent="0.25">
      <c r="E158" s="12">
        <v>43277.833333333336</v>
      </c>
      <c r="F158" s="10">
        <v>12282.94</v>
      </c>
      <c r="G158" s="10">
        <v>12316.23</v>
      </c>
      <c r="H158" s="10">
        <v>12281.43</v>
      </c>
      <c r="I158" s="10">
        <v>12312.72</v>
      </c>
      <c r="K158" s="13">
        <f t="shared" si="78"/>
        <v>29.779999999998836</v>
      </c>
      <c r="L158" s="13">
        <f t="shared" si="90"/>
        <v>3.0899999999965075</v>
      </c>
      <c r="M158" s="13">
        <f t="shared" si="79"/>
        <v>34.799999999999272</v>
      </c>
      <c r="X158">
        <f t="shared" si="80"/>
        <v>29.779999999998836</v>
      </c>
      <c r="Y158">
        <f t="shared" si="81"/>
        <v>34.799999999999272</v>
      </c>
      <c r="Z158">
        <f t="shared" si="82"/>
        <v>0</v>
      </c>
      <c r="AA158">
        <f t="shared" si="83"/>
        <v>0</v>
      </c>
      <c r="AB158" s="18">
        <f t="shared" si="84"/>
        <v>0</v>
      </c>
      <c r="AC158" s="18">
        <f t="shared" si="85"/>
        <v>0</v>
      </c>
      <c r="AD158" s="18">
        <f t="shared" si="86"/>
        <v>0</v>
      </c>
      <c r="AE158" s="18">
        <f t="shared" si="87"/>
        <v>0</v>
      </c>
      <c r="AG158" s="18">
        <f t="shared" si="88"/>
        <v>0</v>
      </c>
      <c r="AH158" s="18">
        <f t="shared" si="89"/>
        <v>0</v>
      </c>
    </row>
    <row r="159" spans="5:34" x14ac:dyDescent="0.25">
      <c r="E159" s="11">
        <v>43277.875</v>
      </c>
      <c r="F159" s="9">
        <v>12312.47</v>
      </c>
      <c r="G159" s="9">
        <v>12325.48</v>
      </c>
      <c r="H159" s="9">
        <v>12308.46</v>
      </c>
      <c r="I159" s="9">
        <v>12312.46</v>
      </c>
      <c r="K159" s="13">
        <f t="shared" si="78"/>
        <v>-1.0000000000218279E-2</v>
      </c>
      <c r="L159" s="13">
        <f t="shared" si="90"/>
        <v>3.0799999999962893</v>
      </c>
      <c r="M159" s="13">
        <f t="shared" si="79"/>
        <v>17.020000000000437</v>
      </c>
      <c r="X159">
        <f t="shared" si="80"/>
        <v>1.0000000000218279E-2</v>
      </c>
      <c r="Y159">
        <f t="shared" si="81"/>
        <v>17.020000000000437</v>
      </c>
      <c r="Z159">
        <f t="shared" si="82"/>
        <v>0</v>
      </c>
      <c r="AA159">
        <f t="shared" si="83"/>
        <v>0</v>
      </c>
      <c r="AB159" s="18">
        <f t="shared" si="84"/>
        <v>0</v>
      </c>
      <c r="AC159" s="18">
        <f t="shared" si="85"/>
        <v>0</v>
      </c>
      <c r="AD159" s="18">
        <f t="shared" si="86"/>
        <v>0</v>
      </c>
      <c r="AE159" s="18">
        <f t="shared" si="87"/>
        <v>0</v>
      </c>
      <c r="AG159" s="18">
        <f t="shared" si="88"/>
        <v>0</v>
      </c>
      <c r="AH159" s="18">
        <f t="shared" si="89"/>
        <v>0</v>
      </c>
    </row>
    <row r="160" spans="5:34" x14ac:dyDescent="0.25">
      <c r="E160" s="12">
        <v>43277.916666666664</v>
      </c>
      <c r="F160" s="10">
        <v>12311.96</v>
      </c>
      <c r="G160" s="10">
        <v>12314.46</v>
      </c>
      <c r="H160" s="10">
        <v>12281.16</v>
      </c>
      <c r="I160" s="10">
        <v>12286.92</v>
      </c>
      <c r="K160" s="13">
        <f t="shared" si="78"/>
        <v>-25.039999999999054</v>
      </c>
      <c r="L160" s="13">
        <f t="shared" si="90"/>
        <v>-21.960000000002765</v>
      </c>
      <c r="M160" s="13">
        <f t="shared" si="79"/>
        <v>33.299999999999272</v>
      </c>
      <c r="N160" s="13"/>
      <c r="X160">
        <f t="shared" si="80"/>
        <v>25.039999999999054</v>
      </c>
      <c r="Y160">
        <f t="shared" si="81"/>
        <v>33.299999999999272</v>
      </c>
      <c r="Z160">
        <f t="shared" si="82"/>
        <v>0</v>
      </c>
      <c r="AA160">
        <f t="shared" si="83"/>
        <v>0</v>
      </c>
      <c r="AB160" s="18">
        <f t="shared" si="84"/>
        <v>0</v>
      </c>
      <c r="AC160" s="18">
        <f t="shared" si="85"/>
        <v>0</v>
      </c>
      <c r="AD160" s="18">
        <f t="shared" si="86"/>
        <v>0</v>
      </c>
      <c r="AE160" s="18">
        <f t="shared" si="87"/>
        <v>0</v>
      </c>
      <c r="AG160" s="18">
        <f t="shared" si="88"/>
        <v>0</v>
      </c>
      <c r="AH160" s="18">
        <f t="shared" si="89"/>
        <v>0</v>
      </c>
    </row>
    <row r="161" spans="5:34" hidden="1" x14ac:dyDescent="0.25">
      <c r="E161" s="11">
        <v>43277.958333333336</v>
      </c>
      <c r="F161" s="9">
        <v>12308.31</v>
      </c>
      <c r="G161" s="9">
        <v>12308.87</v>
      </c>
      <c r="H161" s="9">
        <v>12285.43</v>
      </c>
      <c r="I161" s="9">
        <v>12287.69</v>
      </c>
      <c r="AB161"/>
      <c r="AC161"/>
      <c r="AD161"/>
      <c r="AE161"/>
    </row>
    <row r="162" spans="5:34" hidden="1" x14ac:dyDescent="0.25">
      <c r="E162" s="12">
        <v>43278.041666666664</v>
      </c>
      <c r="F162" s="10">
        <v>12288.82</v>
      </c>
      <c r="G162" s="10">
        <v>12307.99</v>
      </c>
      <c r="H162" s="10">
        <v>12288.82</v>
      </c>
      <c r="I162" s="10">
        <v>12299.21</v>
      </c>
      <c r="AB162"/>
      <c r="AC162"/>
      <c r="AD162"/>
      <c r="AE162"/>
    </row>
    <row r="163" spans="5:34" hidden="1" x14ac:dyDescent="0.25">
      <c r="E163" s="11">
        <v>43278.083333333336</v>
      </c>
      <c r="F163" s="9">
        <v>12299.21</v>
      </c>
      <c r="G163" s="9">
        <v>12307.1</v>
      </c>
      <c r="H163" s="9">
        <v>12298.08</v>
      </c>
      <c r="I163" s="9">
        <v>12307.1</v>
      </c>
      <c r="AB163"/>
      <c r="AC163"/>
      <c r="AD163"/>
      <c r="AE163"/>
    </row>
    <row r="164" spans="5:34" hidden="1" x14ac:dyDescent="0.25">
      <c r="E164" s="12">
        <v>43278.125</v>
      </c>
      <c r="F164" s="10">
        <v>12308.23</v>
      </c>
      <c r="G164" s="10">
        <v>12322.89</v>
      </c>
      <c r="H164" s="10">
        <v>12303.71</v>
      </c>
      <c r="I164" s="10">
        <v>12312.73</v>
      </c>
      <c r="AB164"/>
      <c r="AC164"/>
      <c r="AD164"/>
      <c r="AE164"/>
    </row>
    <row r="165" spans="5:34" hidden="1" x14ac:dyDescent="0.25">
      <c r="E165" s="11">
        <v>43278.166666666664</v>
      </c>
      <c r="F165" s="9">
        <v>12311.6</v>
      </c>
      <c r="G165" s="9">
        <v>12320.54</v>
      </c>
      <c r="H165" s="9">
        <v>12286.01</v>
      </c>
      <c r="I165" s="9">
        <v>12286.01</v>
      </c>
      <c r="AB165"/>
      <c r="AC165"/>
      <c r="AD165"/>
      <c r="AE165"/>
    </row>
    <row r="166" spans="5:34" hidden="1" x14ac:dyDescent="0.25">
      <c r="E166" s="12">
        <v>43278.208333333336</v>
      </c>
      <c r="F166" s="10">
        <v>12287.14</v>
      </c>
      <c r="G166" s="10">
        <v>12296.04</v>
      </c>
      <c r="H166" s="10">
        <v>12279.24</v>
      </c>
      <c r="I166" s="10">
        <v>12280.37</v>
      </c>
      <c r="AB166"/>
      <c r="AC166"/>
      <c r="AD166"/>
      <c r="AE166"/>
    </row>
    <row r="167" spans="5:34" hidden="1" x14ac:dyDescent="0.25">
      <c r="E167" s="11">
        <v>43278.25</v>
      </c>
      <c r="F167" s="9">
        <v>12280.94</v>
      </c>
      <c r="G167" s="9">
        <v>12292.78</v>
      </c>
      <c r="H167" s="9">
        <v>12279.24</v>
      </c>
      <c r="I167" s="9">
        <v>12291.52</v>
      </c>
      <c r="AB167"/>
      <c r="AC167"/>
      <c r="AD167"/>
      <c r="AE167"/>
    </row>
    <row r="168" spans="5:34" hidden="1" x14ac:dyDescent="0.25">
      <c r="E168" s="12">
        <v>43278.291666666664</v>
      </c>
      <c r="F168" s="10">
        <v>12292.65</v>
      </c>
      <c r="G168" s="10">
        <v>12302.05</v>
      </c>
      <c r="H168" s="10">
        <v>12291.52</v>
      </c>
      <c r="I168" s="10">
        <v>12299.98</v>
      </c>
      <c r="AB168"/>
      <c r="AC168"/>
      <c r="AD168"/>
      <c r="AE168"/>
    </row>
    <row r="169" spans="5:34" x14ac:dyDescent="0.25">
      <c r="E169" s="11">
        <v>43278.333333333336</v>
      </c>
      <c r="F169" s="9">
        <v>12299.92</v>
      </c>
      <c r="G169" s="9">
        <v>12299.94</v>
      </c>
      <c r="H169" s="9">
        <v>12262.04</v>
      </c>
      <c r="I169" s="9">
        <v>12262.04</v>
      </c>
      <c r="K169" s="13">
        <f t="shared" ref="K169:K183" si="91">I169-F169</f>
        <v>-37.8799999999992</v>
      </c>
      <c r="L169" s="13">
        <v>0</v>
      </c>
      <c r="M169" s="13">
        <f t="shared" ref="M169:M183" si="92">G169-H169</f>
        <v>37.899999999999636</v>
      </c>
      <c r="N169" s="13">
        <f>I183-F169</f>
        <v>-18.360000000000582</v>
      </c>
      <c r="O169" s="18">
        <f>IF(K169*N169&gt;0,1,0)</f>
        <v>1</v>
      </c>
      <c r="P169">
        <f>_xlfn.IFS(K169&lt;0,MIN(L168:L182),K169&gt;0,MAX(L168:L182))</f>
        <v>-124.06999999999971</v>
      </c>
      <c r="Q169">
        <f>_xlfn.IFS(K169&lt;0,MAX(L168:L182),K169&gt;0,MIN(L168:L182))</f>
        <v>125.07999999999993</v>
      </c>
      <c r="T169" s="13">
        <f>MAX(G169:G183)</f>
        <v>12441.83</v>
      </c>
      <c r="X169">
        <f t="shared" ref="X169:X183" si="93">ABS(K169)</f>
        <v>37.8799999999992</v>
      </c>
      <c r="Y169">
        <f t="shared" ref="Y169:Y183" si="94">ABS(M169)</f>
        <v>37.899999999999636</v>
      </c>
      <c r="Z169">
        <f t="shared" ref="Z169:Z183" si="95">IF(T169&lt;1000,ABS(T169),0)</f>
        <v>0</v>
      </c>
      <c r="AA169">
        <f t="shared" ref="AA169:AA183" si="96">ABS(N169)</f>
        <v>18.360000000000582</v>
      </c>
      <c r="AB169" s="18">
        <f t="shared" ref="AB169:AB183" si="97">ABS(P169)</f>
        <v>124.06999999999971</v>
      </c>
      <c r="AC169" s="18">
        <f t="shared" ref="AC169:AC183" si="98">ABS(Q169)</f>
        <v>125.07999999999993</v>
      </c>
      <c r="AD169" s="18">
        <f t="shared" ref="AD169:AD183" si="99">IF(O169=1,ABS(P169),0)</f>
        <v>124.06999999999971</v>
      </c>
      <c r="AE169" s="18">
        <f t="shared" ref="AE169:AE183" si="100">IF(O169=0,ABS(Q169),0)</f>
        <v>0</v>
      </c>
      <c r="AG169" s="18">
        <f t="shared" ref="AG169:AG183" si="101">IF(O169=1,ABS(Q169),0)</f>
        <v>125.07999999999993</v>
      </c>
      <c r="AH169" s="18">
        <f t="shared" ref="AH169:AH183" si="102">IF(O169=0,ABS(P169),0)</f>
        <v>0</v>
      </c>
    </row>
    <row r="170" spans="5:34" x14ac:dyDescent="0.25">
      <c r="E170" s="12">
        <v>43278.375</v>
      </c>
      <c r="F170" s="10">
        <v>12267.39</v>
      </c>
      <c r="G170" s="10">
        <v>12267.89</v>
      </c>
      <c r="H170" s="10">
        <v>12233.56</v>
      </c>
      <c r="I170" s="10">
        <v>12239.07</v>
      </c>
      <c r="K170" s="13">
        <f t="shared" si="91"/>
        <v>-28.319999999999709</v>
      </c>
      <c r="L170" s="13">
        <f t="shared" ref="L170:L183" si="103">L169+K170</f>
        <v>-28.319999999999709</v>
      </c>
      <c r="M170" s="13">
        <f t="shared" si="92"/>
        <v>34.329999999999927</v>
      </c>
      <c r="T170" s="13">
        <f>MIN(H169:H183)</f>
        <v>12123.9</v>
      </c>
      <c r="X170">
        <f t="shared" si="93"/>
        <v>28.319999999999709</v>
      </c>
      <c r="Y170">
        <f t="shared" si="94"/>
        <v>34.329999999999927</v>
      </c>
      <c r="Z170">
        <f t="shared" si="95"/>
        <v>0</v>
      </c>
      <c r="AA170">
        <f t="shared" si="96"/>
        <v>0</v>
      </c>
      <c r="AB170" s="18">
        <f t="shared" si="97"/>
        <v>0</v>
      </c>
      <c r="AC170" s="18">
        <f t="shared" si="98"/>
        <v>0</v>
      </c>
      <c r="AD170" s="18">
        <f t="shared" si="99"/>
        <v>0</v>
      </c>
      <c r="AE170" s="18">
        <f t="shared" si="100"/>
        <v>0</v>
      </c>
      <c r="AG170" s="18">
        <f t="shared" si="101"/>
        <v>0</v>
      </c>
      <c r="AH170" s="18">
        <f t="shared" si="102"/>
        <v>0</v>
      </c>
    </row>
    <row r="171" spans="5:34" x14ac:dyDescent="0.25">
      <c r="E171" s="11">
        <v>43278.416666666664</v>
      </c>
      <c r="F171" s="9">
        <v>12238.1</v>
      </c>
      <c r="G171" s="9">
        <v>12252.45</v>
      </c>
      <c r="H171" s="9">
        <v>12126.79</v>
      </c>
      <c r="I171" s="9">
        <v>12142.35</v>
      </c>
      <c r="K171" s="13">
        <f t="shared" si="91"/>
        <v>-95.75</v>
      </c>
      <c r="L171" s="13">
        <f t="shared" si="103"/>
        <v>-124.06999999999971</v>
      </c>
      <c r="M171" s="13">
        <f t="shared" si="92"/>
        <v>125.65999999999985</v>
      </c>
      <c r="T171" s="13">
        <f>T169-T170</f>
        <v>317.93000000000029</v>
      </c>
      <c r="X171">
        <f t="shared" si="93"/>
        <v>95.75</v>
      </c>
      <c r="Y171">
        <f t="shared" si="94"/>
        <v>125.65999999999985</v>
      </c>
      <c r="Z171">
        <f t="shared" si="95"/>
        <v>317.93000000000029</v>
      </c>
      <c r="AA171">
        <f t="shared" si="96"/>
        <v>0</v>
      </c>
      <c r="AB171" s="18">
        <f t="shared" si="97"/>
        <v>0</v>
      </c>
      <c r="AC171" s="18">
        <f t="shared" si="98"/>
        <v>0</v>
      </c>
      <c r="AD171" s="18">
        <f t="shared" si="99"/>
        <v>0</v>
      </c>
      <c r="AE171" s="18">
        <f t="shared" si="100"/>
        <v>0</v>
      </c>
      <c r="AG171" s="18">
        <f t="shared" si="101"/>
        <v>0</v>
      </c>
      <c r="AH171" s="18">
        <f t="shared" si="102"/>
        <v>0</v>
      </c>
    </row>
    <row r="172" spans="5:34" x14ac:dyDescent="0.25">
      <c r="E172" s="12">
        <v>43278.458333333336</v>
      </c>
      <c r="F172" s="10">
        <v>12142.85</v>
      </c>
      <c r="G172" s="10">
        <v>12178.77</v>
      </c>
      <c r="H172" s="10">
        <v>12123.9</v>
      </c>
      <c r="I172" s="10">
        <v>12149.66</v>
      </c>
      <c r="K172" s="13">
        <f t="shared" si="91"/>
        <v>6.8099999999994907</v>
      </c>
      <c r="L172" s="13">
        <f t="shared" si="103"/>
        <v>-117.26000000000022</v>
      </c>
      <c r="M172" s="13">
        <f t="shared" si="92"/>
        <v>54.8700000000008</v>
      </c>
      <c r="X172">
        <f t="shared" si="93"/>
        <v>6.8099999999994907</v>
      </c>
      <c r="Y172">
        <f t="shared" si="94"/>
        <v>54.8700000000008</v>
      </c>
      <c r="Z172">
        <f t="shared" si="95"/>
        <v>0</v>
      </c>
      <c r="AA172">
        <f t="shared" si="96"/>
        <v>0</v>
      </c>
      <c r="AB172" s="18">
        <f t="shared" si="97"/>
        <v>0</v>
      </c>
      <c r="AC172" s="18">
        <f t="shared" si="98"/>
        <v>0</v>
      </c>
      <c r="AD172" s="18">
        <f t="shared" si="99"/>
        <v>0</v>
      </c>
      <c r="AE172" s="18">
        <f t="shared" si="100"/>
        <v>0</v>
      </c>
      <c r="AG172" s="18">
        <f t="shared" si="101"/>
        <v>0</v>
      </c>
      <c r="AH172" s="18">
        <f t="shared" si="102"/>
        <v>0</v>
      </c>
    </row>
    <row r="173" spans="5:34" x14ac:dyDescent="0.25">
      <c r="E173" s="11">
        <v>43278.5</v>
      </c>
      <c r="F173" s="9">
        <v>12150.16</v>
      </c>
      <c r="G173" s="9">
        <v>12261.44</v>
      </c>
      <c r="H173" s="9">
        <v>12140.58</v>
      </c>
      <c r="I173" s="9">
        <v>12256.71</v>
      </c>
      <c r="K173" s="13">
        <f t="shared" si="91"/>
        <v>106.54999999999927</v>
      </c>
      <c r="L173" s="13">
        <f t="shared" si="103"/>
        <v>-10.710000000000946</v>
      </c>
      <c r="M173" s="13">
        <f t="shared" si="92"/>
        <v>120.86000000000058</v>
      </c>
      <c r="R173">
        <v>80</v>
      </c>
      <c r="X173">
        <f t="shared" si="93"/>
        <v>106.54999999999927</v>
      </c>
      <c r="Y173">
        <f t="shared" si="94"/>
        <v>120.86000000000058</v>
      </c>
      <c r="Z173">
        <f t="shared" si="95"/>
        <v>0</v>
      </c>
      <c r="AA173">
        <f t="shared" si="96"/>
        <v>0</v>
      </c>
      <c r="AB173" s="18">
        <f t="shared" si="97"/>
        <v>0</v>
      </c>
      <c r="AC173" s="18">
        <f t="shared" si="98"/>
        <v>0</v>
      </c>
      <c r="AD173" s="18">
        <f t="shared" si="99"/>
        <v>0</v>
      </c>
      <c r="AE173" s="18">
        <f t="shared" si="100"/>
        <v>0</v>
      </c>
      <c r="AG173" s="18">
        <f t="shared" si="101"/>
        <v>0</v>
      </c>
      <c r="AH173" s="18">
        <f t="shared" si="102"/>
        <v>0</v>
      </c>
    </row>
    <row r="174" spans="5:34" x14ac:dyDescent="0.25">
      <c r="E174" s="12">
        <v>43278.541666666664</v>
      </c>
      <c r="F174" s="10">
        <v>12256.21</v>
      </c>
      <c r="G174" s="10">
        <v>12277.36</v>
      </c>
      <c r="H174" s="10">
        <v>12233.78</v>
      </c>
      <c r="I174" s="10">
        <v>12246.7</v>
      </c>
      <c r="K174" s="13">
        <f t="shared" si="91"/>
        <v>-9.5099999999983993</v>
      </c>
      <c r="L174" s="13">
        <f t="shared" si="103"/>
        <v>-20.219999999999345</v>
      </c>
      <c r="M174" s="13">
        <f t="shared" si="92"/>
        <v>43.579999999999927</v>
      </c>
      <c r="X174">
        <f t="shared" si="93"/>
        <v>9.5099999999983993</v>
      </c>
      <c r="Y174">
        <f t="shared" si="94"/>
        <v>43.579999999999927</v>
      </c>
      <c r="Z174">
        <f t="shared" si="95"/>
        <v>0</v>
      </c>
      <c r="AA174">
        <f t="shared" si="96"/>
        <v>0</v>
      </c>
      <c r="AB174" s="18">
        <f t="shared" si="97"/>
        <v>0</v>
      </c>
      <c r="AC174" s="18">
        <f t="shared" si="98"/>
        <v>0</v>
      </c>
      <c r="AD174" s="18">
        <f t="shared" si="99"/>
        <v>0</v>
      </c>
      <c r="AE174" s="18">
        <f t="shared" si="100"/>
        <v>0</v>
      </c>
      <c r="AG174" s="18">
        <f t="shared" si="101"/>
        <v>0</v>
      </c>
      <c r="AH174" s="18">
        <f t="shared" si="102"/>
        <v>0</v>
      </c>
    </row>
    <row r="175" spans="5:34" x14ac:dyDescent="0.25">
      <c r="E175" s="11">
        <v>43278.583333333336</v>
      </c>
      <c r="F175" s="9">
        <v>12247.45</v>
      </c>
      <c r="G175" s="9">
        <v>12369.13</v>
      </c>
      <c r="H175" s="9">
        <v>12234.08</v>
      </c>
      <c r="I175" s="9">
        <v>12350.1</v>
      </c>
      <c r="K175" s="13">
        <f t="shared" si="91"/>
        <v>102.64999999999964</v>
      </c>
      <c r="L175" s="13">
        <f t="shared" si="103"/>
        <v>82.430000000000291</v>
      </c>
      <c r="M175" s="13">
        <f t="shared" si="92"/>
        <v>135.04999999999927</v>
      </c>
      <c r="X175">
        <f t="shared" si="93"/>
        <v>102.64999999999964</v>
      </c>
      <c r="Y175">
        <f t="shared" si="94"/>
        <v>135.04999999999927</v>
      </c>
      <c r="Z175">
        <f t="shared" si="95"/>
        <v>0</v>
      </c>
      <c r="AA175">
        <f t="shared" si="96"/>
        <v>0</v>
      </c>
      <c r="AB175" s="18">
        <f t="shared" si="97"/>
        <v>0</v>
      </c>
      <c r="AC175" s="18">
        <f t="shared" si="98"/>
        <v>0</v>
      </c>
      <c r="AD175" s="18">
        <f t="shared" si="99"/>
        <v>0</v>
      </c>
      <c r="AE175" s="18">
        <f t="shared" si="100"/>
        <v>0</v>
      </c>
      <c r="AG175" s="18">
        <f t="shared" si="101"/>
        <v>0</v>
      </c>
      <c r="AH175" s="18">
        <f t="shared" si="102"/>
        <v>0</v>
      </c>
    </row>
    <row r="176" spans="5:34" x14ac:dyDescent="0.25">
      <c r="E176" s="12">
        <v>43278.625</v>
      </c>
      <c r="F176" s="10">
        <v>12350.6</v>
      </c>
      <c r="G176" s="10">
        <v>12372.78</v>
      </c>
      <c r="H176" s="10">
        <v>12303.67</v>
      </c>
      <c r="I176" s="10">
        <v>12345.93</v>
      </c>
      <c r="K176" s="13">
        <f t="shared" si="91"/>
        <v>-4.6700000000000728</v>
      </c>
      <c r="L176" s="13">
        <f t="shared" si="103"/>
        <v>77.760000000000218</v>
      </c>
      <c r="M176" s="13">
        <f t="shared" si="92"/>
        <v>69.110000000000582</v>
      </c>
      <c r="X176">
        <f t="shared" si="93"/>
        <v>4.6700000000000728</v>
      </c>
      <c r="Y176">
        <f t="shared" si="94"/>
        <v>69.110000000000582</v>
      </c>
      <c r="Z176">
        <f t="shared" si="95"/>
        <v>0</v>
      </c>
      <c r="AA176">
        <f t="shared" si="96"/>
        <v>0</v>
      </c>
      <c r="AB176" s="18">
        <f t="shared" si="97"/>
        <v>0</v>
      </c>
      <c r="AC176" s="18">
        <f t="shared" si="98"/>
        <v>0</v>
      </c>
      <c r="AD176" s="18">
        <f t="shared" si="99"/>
        <v>0</v>
      </c>
      <c r="AE176" s="18">
        <f t="shared" si="100"/>
        <v>0</v>
      </c>
      <c r="AG176" s="18">
        <f t="shared" si="101"/>
        <v>0</v>
      </c>
      <c r="AH176" s="18">
        <f t="shared" si="102"/>
        <v>0</v>
      </c>
    </row>
    <row r="177" spans="5:34" x14ac:dyDescent="0.25">
      <c r="E177" s="11">
        <v>43278.666666666664</v>
      </c>
      <c r="F177" s="9">
        <v>12346.18</v>
      </c>
      <c r="G177" s="9">
        <v>12398.14</v>
      </c>
      <c r="H177" s="9">
        <v>12346.18</v>
      </c>
      <c r="I177" s="9">
        <v>12392.89</v>
      </c>
      <c r="K177" s="13">
        <f t="shared" si="91"/>
        <v>46.709999999999127</v>
      </c>
      <c r="L177" s="13">
        <f t="shared" si="103"/>
        <v>124.46999999999935</v>
      </c>
      <c r="M177" s="13">
        <f t="shared" si="92"/>
        <v>51.959999999999127</v>
      </c>
      <c r="X177">
        <f t="shared" si="93"/>
        <v>46.709999999999127</v>
      </c>
      <c r="Y177">
        <f t="shared" si="94"/>
        <v>51.959999999999127</v>
      </c>
      <c r="Z177">
        <f t="shared" si="95"/>
        <v>0</v>
      </c>
      <c r="AA177">
        <f t="shared" si="96"/>
        <v>0</v>
      </c>
      <c r="AB177" s="18">
        <f t="shared" si="97"/>
        <v>0</v>
      </c>
      <c r="AC177" s="18">
        <f t="shared" si="98"/>
        <v>0</v>
      </c>
      <c r="AD177" s="18">
        <f t="shared" si="99"/>
        <v>0</v>
      </c>
      <c r="AE177" s="18">
        <f t="shared" si="100"/>
        <v>0</v>
      </c>
      <c r="AG177" s="18">
        <f t="shared" si="101"/>
        <v>0</v>
      </c>
      <c r="AH177" s="18">
        <f t="shared" si="102"/>
        <v>0</v>
      </c>
    </row>
    <row r="178" spans="5:34" x14ac:dyDescent="0.25">
      <c r="E178" s="12">
        <v>43278.708333333336</v>
      </c>
      <c r="F178" s="10">
        <v>12393.39</v>
      </c>
      <c r="G178" s="10">
        <v>12441.83</v>
      </c>
      <c r="H178" s="10">
        <v>12385.78</v>
      </c>
      <c r="I178" s="10">
        <v>12394</v>
      </c>
      <c r="K178" s="13">
        <f t="shared" si="91"/>
        <v>0.61000000000058208</v>
      </c>
      <c r="L178" s="13">
        <f t="shared" si="103"/>
        <v>125.07999999999993</v>
      </c>
      <c r="M178" s="13">
        <f t="shared" si="92"/>
        <v>56.049999999999272</v>
      </c>
      <c r="X178">
        <f t="shared" si="93"/>
        <v>0.61000000000058208</v>
      </c>
      <c r="Y178">
        <f t="shared" si="94"/>
        <v>56.049999999999272</v>
      </c>
      <c r="Z178">
        <f t="shared" si="95"/>
        <v>0</v>
      </c>
      <c r="AA178">
        <f t="shared" si="96"/>
        <v>0</v>
      </c>
      <c r="AB178" s="18">
        <f t="shared" si="97"/>
        <v>0</v>
      </c>
      <c r="AC178" s="18">
        <f t="shared" si="98"/>
        <v>0</v>
      </c>
      <c r="AD178" s="18">
        <f t="shared" si="99"/>
        <v>0</v>
      </c>
      <c r="AE178" s="18">
        <f t="shared" si="100"/>
        <v>0</v>
      </c>
      <c r="AG178" s="18">
        <f t="shared" si="101"/>
        <v>0</v>
      </c>
      <c r="AH178" s="18">
        <f t="shared" si="102"/>
        <v>0</v>
      </c>
    </row>
    <row r="179" spans="5:34" x14ac:dyDescent="0.25">
      <c r="E179" s="11">
        <v>43278.75</v>
      </c>
      <c r="F179" s="9">
        <v>12393.75</v>
      </c>
      <c r="G179" s="9">
        <v>12402.28</v>
      </c>
      <c r="H179" s="9">
        <v>12327.32</v>
      </c>
      <c r="I179" s="9">
        <v>12354.52</v>
      </c>
      <c r="K179" s="13">
        <f t="shared" si="91"/>
        <v>-39.229999999999563</v>
      </c>
      <c r="L179" s="13">
        <f t="shared" si="103"/>
        <v>85.850000000000364</v>
      </c>
      <c r="M179" s="13">
        <f t="shared" si="92"/>
        <v>74.960000000000946</v>
      </c>
      <c r="X179">
        <f t="shared" si="93"/>
        <v>39.229999999999563</v>
      </c>
      <c r="Y179">
        <f t="shared" si="94"/>
        <v>74.960000000000946</v>
      </c>
      <c r="Z179">
        <f t="shared" si="95"/>
        <v>0</v>
      </c>
      <c r="AA179">
        <f t="shared" si="96"/>
        <v>0</v>
      </c>
      <c r="AB179" s="18">
        <f t="shared" si="97"/>
        <v>0</v>
      </c>
      <c r="AC179" s="18">
        <f t="shared" si="98"/>
        <v>0</v>
      </c>
      <c r="AD179" s="18">
        <f t="shared" si="99"/>
        <v>0</v>
      </c>
      <c r="AE179" s="18">
        <f t="shared" si="100"/>
        <v>0</v>
      </c>
      <c r="AG179" s="18">
        <f t="shared" si="101"/>
        <v>0</v>
      </c>
      <c r="AH179" s="18">
        <f t="shared" si="102"/>
        <v>0</v>
      </c>
    </row>
    <row r="180" spans="5:34" x14ac:dyDescent="0.25">
      <c r="E180" s="12">
        <v>43278.791666666664</v>
      </c>
      <c r="F180" s="10">
        <v>12354.27</v>
      </c>
      <c r="G180" s="10">
        <v>12369.57</v>
      </c>
      <c r="H180" s="10">
        <v>12322.37</v>
      </c>
      <c r="I180" s="10">
        <v>12323.87</v>
      </c>
      <c r="K180" s="13">
        <f t="shared" si="91"/>
        <v>-30.399999999999636</v>
      </c>
      <c r="L180" s="13">
        <f t="shared" si="103"/>
        <v>55.450000000000728</v>
      </c>
      <c r="M180" s="13">
        <f t="shared" si="92"/>
        <v>47.199999999998909</v>
      </c>
      <c r="X180">
        <f t="shared" si="93"/>
        <v>30.399999999999636</v>
      </c>
      <c r="Y180">
        <f t="shared" si="94"/>
        <v>47.199999999998909</v>
      </c>
      <c r="Z180">
        <f t="shared" si="95"/>
        <v>0</v>
      </c>
      <c r="AA180">
        <f t="shared" si="96"/>
        <v>0</v>
      </c>
      <c r="AB180" s="18">
        <f t="shared" si="97"/>
        <v>0</v>
      </c>
      <c r="AC180" s="18">
        <f t="shared" si="98"/>
        <v>0</v>
      </c>
      <c r="AD180" s="18">
        <f t="shared" si="99"/>
        <v>0</v>
      </c>
      <c r="AE180" s="18">
        <f t="shared" si="100"/>
        <v>0</v>
      </c>
      <c r="AG180" s="18">
        <f t="shared" si="101"/>
        <v>0</v>
      </c>
      <c r="AH180" s="18">
        <f t="shared" si="102"/>
        <v>0</v>
      </c>
    </row>
    <row r="181" spans="5:34" x14ac:dyDescent="0.25">
      <c r="E181" s="11">
        <v>43278.833333333336</v>
      </c>
      <c r="F181" s="9">
        <v>12324.63</v>
      </c>
      <c r="G181" s="9">
        <v>12333.14</v>
      </c>
      <c r="H181" s="9">
        <v>12289.83</v>
      </c>
      <c r="I181" s="9">
        <v>12303.84</v>
      </c>
      <c r="K181" s="13">
        <f t="shared" si="91"/>
        <v>-20.789999999999054</v>
      </c>
      <c r="L181" s="13">
        <f t="shared" si="103"/>
        <v>34.660000000001673</v>
      </c>
      <c r="M181" s="13">
        <f t="shared" si="92"/>
        <v>43.309999999999491</v>
      </c>
      <c r="X181">
        <f t="shared" si="93"/>
        <v>20.789999999999054</v>
      </c>
      <c r="Y181">
        <f t="shared" si="94"/>
        <v>43.309999999999491</v>
      </c>
      <c r="Z181">
        <f t="shared" si="95"/>
        <v>0</v>
      </c>
      <c r="AA181">
        <f t="shared" si="96"/>
        <v>0</v>
      </c>
      <c r="AB181" s="18">
        <f t="shared" si="97"/>
        <v>0</v>
      </c>
      <c r="AC181" s="18">
        <f t="shared" si="98"/>
        <v>0</v>
      </c>
      <c r="AD181" s="18">
        <f t="shared" si="99"/>
        <v>0</v>
      </c>
      <c r="AE181" s="18">
        <f t="shared" si="100"/>
        <v>0</v>
      </c>
      <c r="AG181" s="18">
        <f t="shared" si="101"/>
        <v>0</v>
      </c>
      <c r="AH181" s="18">
        <f t="shared" si="102"/>
        <v>0</v>
      </c>
    </row>
    <row r="182" spans="5:34" x14ac:dyDescent="0.25">
      <c r="E182" s="12">
        <v>43278.875</v>
      </c>
      <c r="F182" s="10">
        <v>12302.84</v>
      </c>
      <c r="G182" s="10">
        <v>12317.1</v>
      </c>
      <c r="H182" s="10">
        <v>12289.57</v>
      </c>
      <c r="I182" s="10">
        <v>12292.57</v>
      </c>
      <c r="K182" s="13">
        <f t="shared" si="91"/>
        <v>-10.270000000000437</v>
      </c>
      <c r="L182" s="13">
        <f t="shared" si="103"/>
        <v>24.390000000001237</v>
      </c>
      <c r="M182" s="13">
        <f t="shared" si="92"/>
        <v>27.530000000000655</v>
      </c>
      <c r="X182">
        <f t="shared" si="93"/>
        <v>10.270000000000437</v>
      </c>
      <c r="Y182">
        <f t="shared" si="94"/>
        <v>27.530000000000655</v>
      </c>
      <c r="Z182">
        <f t="shared" si="95"/>
        <v>0</v>
      </c>
      <c r="AA182">
        <f t="shared" si="96"/>
        <v>0</v>
      </c>
      <c r="AB182" s="18">
        <f t="shared" si="97"/>
        <v>0</v>
      </c>
      <c r="AC182" s="18">
        <f t="shared" si="98"/>
        <v>0</v>
      </c>
      <c r="AD182" s="18">
        <f t="shared" si="99"/>
        <v>0</v>
      </c>
      <c r="AE182" s="18">
        <f t="shared" si="100"/>
        <v>0</v>
      </c>
      <c r="AG182" s="18">
        <f t="shared" si="101"/>
        <v>0</v>
      </c>
      <c r="AH182" s="18">
        <f t="shared" si="102"/>
        <v>0</v>
      </c>
    </row>
    <row r="183" spans="5:34" x14ac:dyDescent="0.25">
      <c r="E183" s="11">
        <v>43278.916666666664</v>
      </c>
      <c r="F183" s="9">
        <v>12292.83</v>
      </c>
      <c r="G183" s="9">
        <v>12309.57</v>
      </c>
      <c r="H183" s="9">
        <v>12273.05</v>
      </c>
      <c r="I183" s="9">
        <v>12281.56</v>
      </c>
      <c r="K183" s="13">
        <f t="shared" si="91"/>
        <v>-11.270000000000437</v>
      </c>
      <c r="L183" s="13">
        <f t="shared" si="103"/>
        <v>13.1200000000008</v>
      </c>
      <c r="M183" s="13">
        <f t="shared" si="92"/>
        <v>36.520000000000437</v>
      </c>
      <c r="N183" s="13"/>
      <c r="X183">
        <f t="shared" si="93"/>
        <v>11.270000000000437</v>
      </c>
      <c r="Y183">
        <f t="shared" si="94"/>
        <v>36.520000000000437</v>
      </c>
      <c r="Z183">
        <f t="shared" si="95"/>
        <v>0</v>
      </c>
      <c r="AA183">
        <f t="shared" si="96"/>
        <v>0</v>
      </c>
      <c r="AB183" s="18">
        <f t="shared" si="97"/>
        <v>0</v>
      </c>
      <c r="AC183" s="18">
        <f t="shared" si="98"/>
        <v>0</v>
      </c>
      <c r="AD183" s="18">
        <f t="shared" si="99"/>
        <v>0</v>
      </c>
      <c r="AE183" s="18">
        <f t="shared" si="100"/>
        <v>0</v>
      </c>
      <c r="AG183" s="18">
        <f t="shared" si="101"/>
        <v>0</v>
      </c>
      <c r="AH183" s="18">
        <f t="shared" si="102"/>
        <v>0</v>
      </c>
    </row>
    <row r="184" spans="5:34" hidden="1" x14ac:dyDescent="0.25">
      <c r="E184" s="12">
        <v>43278.958333333336</v>
      </c>
      <c r="F184" s="10">
        <v>12287.74</v>
      </c>
      <c r="G184" s="10">
        <v>12288.87</v>
      </c>
      <c r="H184" s="10">
        <v>12280.92</v>
      </c>
      <c r="I184" s="10">
        <v>12286.32</v>
      </c>
      <c r="AB184"/>
      <c r="AC184"/>
      <c r="AD184"/>
      <c r="AE184"/>
    </row>
    <row r="185" spans="5:34" hidden="1" x14ac:dyDescent="0.25">
      <c r="E185" s="11">
        <v>43279.041666666664</v>
      </c>
      <c r="F185" s="9">
        <v>12289.73</v>
      </c>
      <c r="G185" s="9">
        <v>12310.4</v>
      </c>
      <c r="H185" s="9">
        <v>12277.23</v>
      </c>
      <c r="I185" s="9">
        <v>12297.9</v>
      </c>
      <c r="AB185"/>
      <c r="AC185"/>
      <c r="AD185"/>
      <c r="AE185"/>
    </row>
    <row r="186" spans="5:34" hidden="1" x14ac:dyDescent="0.25">
      <c r="E186" s="12">
        <v>43279.083333333336</v>
      </c>
      <c r="F186" s="10">
        <v>12299.03</v>
      </c>
      <c r="G186" s="10">
        <v>12314.43</v>
      </c>
      <c r="H186" s="10">
        <v>12299.03</v>
      </c>
      <c r="I186" s="10">
        <v>12307.61</v>
      </c>
      <c r="AB186"/>
      <c r="AC186"/>
      <c r="AD186"/>
      <c r="AE186"/>
    </row>
    <row r="187" spans="5:34" hidden="1" x14ac:dyDescent="0.25">
      <c r="E187" s="11">
        <v>43279.125</v>
      </c>
      <c r="F187" s="9">
        <v>12308.75</v>
      </c>
      <c r="G187" s="9">
        <v>12312.29</v>
      </c>
      <c r="H187" s="9">
        <v>12278.25</v>
      </c>
      <c r="I187" s="9">
        <v>12294.16</v>
      </c>
      <c r="AB187"/>
      <c r="AC187"/>
      <c r="AD187"/>
      <c r="AE187"/>
    </row>
    <row r="188" spans="5:34" hidden="1" x14ac:dyDescent="0.25">
      <c r="E188" s="12">
        <v>43279.166666666664</v>
      </c>
      <c r="F188" s="10">
        <v>12293.97</v>
      </c>
      <c r="G188" s="10">
        <v>12322.34</v>
      </c>
      <c r="H188" s="10">
        <v>12289.42</v>
      </c>
      <c r="I188" s="10">
        <v>12316.66</v>
      </c>
      <c r="AB188"/>
      <c r="AC188"/>
      <c r="AD188"/>
      <c r="AE188"/>
    </row>
    <row r="189" spans="5:34" hidden="1" x14ac:dyDescent="0.25">
      <c r="E189" s="11">
        <v>43279.208333333336</v>
      </c>
      <c r="F189" s="9">
        <v>12317.8</v>
      </c>
      <c r="G189" s="9">
        <v>12328.38</v>
      </c>
      <c r="H189" s="9">
        <v>12304.03</v>
      </c>
      <c r="I189" s="9">
        <v>12321.06</v>
      </c>
      <c r="AB189"/>
      <c r="AC189"/>
      <c r="AD189"/>
      <c r="AE189"/>
    </row>
    <row r="190" spans="5:34" hidden="1" x14ac:dyDescent="0.25">
      <c r="E190" s="12">
        <v>43279.25</v>
      </c>
      <c r="F190" s="10">
        <v>12322.2</v>
      </c>
      <c r="G190" s="10">
        <v>12326.61</v>
      </c>
      <c r="H190" s="10">
        <v>12311.84</v>
      </c>
      <c r="I190" s="10">
        <v>12320.92</v>
      </c>
      <c r="AB190"/>
      <c r="AC190"/>
      <c r="AD190"/>
      <c r="AE190"/>
    </row>
    <row r="191" spans="5:34" hidden="1" x14ac:dyDescent="0.25">
      <c r="E191" s="11">
        <v>43279.291666666664</v>
      </c>
      <c r="F191" s="9">
        <v>12322.05</v>
      </c>
      <c r="G191" s="9">
        <v>12327.73</v>
      </c>
      <c r="H191" s="9">
        <v>12320.12</v>
      </c>
      <c r="I191" s="9">
        <v>12327.66</v>
      </c>
      <c r="AB191"/>
      <c r="AC191"/>
      <c r="AD191"/>
      <c r="AE191"/>
    </row>
    <row r="192" spans="5:34" x14ac:dyDescent="0.25">
      <c r="E192" s="12">
        <v>43279.333333333336</v>
      </c>
      <c r="F192" s="10">
        <v>12328.8</v>
      </c>
      <c r="G192" s="10">
        <v>12333.32</v>
      </c>
      <c r="H192" s="10">
        <v>12285.77</v>
      </c>
      <c r="I192" s="10">
        <v>12291.22</v>
      </c>
      <c r="K192" s="13">
        <f t="shared" ref="K192:K206" si="104">I192-F192</f>
        <v>-37.579999999999927</v>
      </c>
      <c r="L192" s="13">
        <v>0</v>
      </c>
      <c r="M192" s="13">
        <f t="shared" ref="M192:M206" si="105">G192-H192</f>
        <v>47.549999999999272</v>
      </c>
      <c r="N192" s="13">
        <f>I206-F192</f>
        <v>-109.53999999999905</v>
      </c>
      <c r="O192" s="18">
        <f>IF(K192*N192&gt;0,1,0)</f>
        <v>1</v>
      </c>
      <c r="P192">
        <f>_xlfn.IFS(K192&lt;0,MIN(L191:L205),K192&gt;0,MAX(L191:L205))</f>
        <v>-128.31999999999971</v>
      </c>
      <c r="Q192">
        <f>_xlfn.IFS(K192&lt;0,MAX(L191:L205),K192&gt;0,MIN(L191:L205))</f>
        <v>55.210000000000946</v>
      </c>
      <c r="T192" s="13">
        <f>MAX(G192:G206)</f>
        <v>12376.31</v>
      </c>
      <c r="X192">
        <f t="shared" ref="X192:X206" si="106">ABS(K192)</f>
        <v>37.579999999999927</v>
      </c>
      <c r="Y192">
        <f t="shared" ref="Y192:Y206" si="107">ABS(M192)</f>
        <v>47.549999999999272</v>
      </c>
      <c r="Z192">
        <f t="shared" ref="Z192:Z206" si="108">IF(T192&lt;1000,ABS(T192),0)</f>
        <v>0</v>
      </c>
      <c r="AA192">
        <f t="shared" ref="AA192:AA206" si="109">ABS(N192)</f>
        <v>109.53999999999905</v>
      </c>
      <c r="AB192" s="18">
        <f t="shared" ref="AB192:AB206" si="110">ABS(P192)</f>
        <v>128.31999999999971</v>
      </c>
      <c r="AC192" s="18">
        <f t="shared" ref="AC192:AC206" si="111">ABS(Q192)</f>
        <v>55.210000000000946</v>
      </c>
      <c r="AD192" s="18">
        <f t="shared" ref="AD192:AD206" si="112">IF(O192=1,ABS(P192),0)</f>
        <v>128.31999999999971</v>
      </c>
      <c r="AE192" s="18">
        <f t="shared" ref="AE192:AE206" si="113">IF(O192=0,ABS(Q192),0)</f>
        <v>0</v>
      </c>
      <c r="AG192" s="18">
        <f t="shared" ref="AG192:AG206" si="114">IF(O192=1,ABS(Q192),0)</f>
        <v>55.210000000000946</v>
      </c>
      <c r="AH192" s="18">
        <f t="shared" ref="AH192:AH206" si="115">IF(O192=0,ABS(P192),0)</f>
        <v>0</v>
      </c>
    </row>
    <row r="193" spans="5:34" x14ac:dyDescent="0.25">
      <c r="E193" s="11">
        <v>43279.375</v>
      </c>
      <c r="F193" s="9">
        <v>12290.06</v>
      </c>
      <c r="G193" s="9">
        <v>12329.39</v>
      </c>
      <c r="H193" s="9">
        <v>12290.06</v>
      </c>
      <c r="I193" s="9">
        <v>12297.26</v>
      </c>
      <c r="K193" s="13">
        <f t="shared" si="104"/>
        <v>7.2000000000007276</v>
      </c>
      <c r="L193" s="13">
        <f t="shared" ref="L193:L206" si="116">L192+K193</f>
        <v>7.2000000000007276</v>
      </c>
      <c r="M193" s="13">
        <f t="shared" si="105"/>
        <v>39.329999999999927</v>
      </c>
      <c r="T193" s="13">
        <f>MIN(H192:H206)</f>
        <v>12102.78</v>
      </c>
      <c r="X193">
        <f t="shared" si="106"/>
        <v>7.2000000000007276</v>
      </c>
      <c r="Y193">
        <f t="shared" si="107"/>
        <v>39.329999999999927</v>
      </c>
      <c r="Z193">
        <f t="shared" si="108"/>
        <v>0</v>
      </c>
      <c r="AA193">
        <f t="shared" si="109"/>
        <v>0</v>
      </c>
      <c r="AB193" s="18">
        <f t="shared" si="110"/>
        <v>0</v>
      </c>
      <c r="AC193" s="18">
        <f t="shared" si="111"/>
        <v>0</v>
      </c>
      <c r="AD193" s="18">
        <f t="shared" si="112"/>
        <v>0</v>
      </c>
      <c r="AE193" s="18">
        <f t="shared" si="113"/>
        <v>0</v>
      </c>
      <c r="AG193" s="18">
        <f t="shared" si="114"/>
        <v>0</v>
      </c>
      <c r="AH193" s="18">
        <f t="shared" si="115"/>
        <v>0</v>
      </c>
    </row>
    <row r="194" spans="5:34" x14ac:dyDescent="0.25">
      <c r="E194" s="12">
        <v>43279.416666666664</v>
      </c>
      <c r="F194" s="10">
        <v>12295.53</v>
      </c>
      <c r="G194" s="10">
        <v>12376.31</v>
      </c>
      <c r="H194" s="10">
        <v>12271.69</v>
      </c>
      <c r="I194" s="10">
        <v>12343.54</v>
      </c>
      <c r="K194" s="13">
        <f t="shared" si="104"/>
        <v>48.010000000000218</v>
      </c>
      <c r="L194" s="13">
        <f t="shared" si="116"/>
        <v>55.210000000000946</v>
      </c>
      <c r="M194" s="13">
        <f t="shared" si="105"/>
        <v>104.61999999999898</v>
      </c>
      <c r="R194">
        <v>-40</v>
      </c>
      <c r="T194" s="13">
        <f>T192-T193</f>
        <v>273.52999999999884</v>
      </c>
      <c r="X194">
        <f t="shared" si="106"/>
        <v>48.010000000000218</v>
      </c>
      <c r="Y194">
        <f t="shared" si="107"/>
        <v>104.61999999999898</v>
      </c>
      <c r="Z194">
        <f t="shared" si="108"/>
        <v>273.52999999999884</v>
      </c>
      <c r="AA194">
        <f t="shared" si="109"/>
        <v>0</v>
      </c>
      <c r="AB194" s="18">
        <f t="shared" si="110"/>
        <v>0</v>
      </c>
      <c r="AC194" s="18">
        <f t="shared" si="111"/>
        <v>0</v>
      </c>
      <c r="AD194" s="18">
        <f t="shared" si="112"/>
        <v>0</v>
      </c>
      <c r="AE194" s="18">
        <f t="shared" si="113"/>
        <v>0</v>
      </c>
      <c r="AG194" s="18">
        <f t="shared" si="114"/>
        <v>0</v>
      </c>
      <c r="AH194" s="18">
        <f t="shared" si="115"/>
        <v>0</v>
      </c>
    </row>
    <row r="195" spans="5:34" x14ac:dyDescent="0.25">
      <c r="E195" s="11">
        <v>43279.458333333336</v>
      </c>
      <c r="F195" s="9">
        <v>12342.54</v>
      </c>
      <c r="G195" s="9">
        <v>12369.1</v>
      </c>
      <c r="H195" s="9">
        <v>12264.47</v>
      </c>
      <c r="I195" s="9">
        <v>12281.3</v>
      </c>
      <c r="K195" s="13">
        <f t="shared" si="104"/>
        <v>-61.240000000001601</v>
      </c>
      <c r="L195" s="13">
        <f t="shared" si="116"/>
        <v>-6.0300000000006548</v>
      </c>
      <c r="M195" s="13">
        <f t="shared" si="105"/>
        <v>104.63000000000102</v>
      </c>
      <c r="X195">
        <f t="shared" si="106"/>
        <v>61.240000000001601</v>
      </c>
      <c r="Y195">
        <f t="shared" si="107"/>
        <v>104.63000000000102</v>
      </c>
      <c r="Z195">
        <f t="shared" si="108"/>
        <v>0</v>
      </c>
      <c r="AA195">
        <f t="shared" si="109"/>
        <v>0</v>
      </c>
      <c r="AB195" s="18">
        <f t="shared" si="110"/>
        <v>0</v>
      </c>
      <c r="AC195" s="18">
        <f t="shared" si="111"/>
        <v>0</v>
      </c>
      <c r="AD195" s="18">
        <f t="shared" si="112"/>
        <v>0</v>
      </c>
      <c r="AE195" s="18">
        <f t="shared" si="113"/>
        <v>0</v>
      </c>
      <c r="AG195" s="18">
        <f t="shared" si="114"/>
        <v>0</v>
      </c>
      <c r="AH195" s="18">
        <f t="shared" si="115"/>
        <v>0</v>
      </c>
    </row>
    <row r="196" spans="5:34" x14ac:dyDescent="0.25">
      <c r="E196" s="12">
        <v>43279.5</v>
      </c>
      <c r="F196" s="10">
        <v>12282.8</v>
      </c>
      <c r="G196" s="10">
        <v>12302.05</v>
      </c>
      <c r="H196" s="10">
        <v>12241.99</v>
      </c>
      <c r="I196" s="10">
        <v>12268.09</v>
      </c>
      <c r="K196" s="13">
        <f t="shared" si="104"/>
        <v>-14.709999999999127</v>
      </c>
      <c r="L196" s="13">
        <f t="shared" si="116"/>
        <v>-20.739999999999782</v>
      </c>
      <c r="M196" s="13">
        <f t="shared" si="105"/>
        <v>60.059999999999491</v>
      </c>
      <c r="X196">
        <f t="shared" si="106"/>
        <v>14.709999999999127</v>
      </c>
      <c r="Y196">
        <f t="shared" si="107"/>
        <v>60.059999999999491</v>
      </c>
      <c r="Z196">
        <f t="shared" si="108"/>
        <v>0</v>
      </c>
      <c r="AA196">
        <f t="shared" si="109"/>
        <v>0</v>
      </c>
      <c r="AB196" s="18">
        <f t="shared" si="110"/>
        <v>0</v>
      </c>
      <c r="AC196" s="18">
        <f t="shared" si="111"/>
        <v>0</v>
      </c>
      <c r="AD196" s="18">
        <f t="shared" si="112"/>
        <v>0</v>
      </c>
      <c r="AE196" s="18">
        <f t="shared" si="113"/>
        <v>0</v>
      </c>
      <c r="AG196" s="18">
        <f t="shared" si="114"/>
        <v>0</v>
      </c>
      <c r="AH196" s="18">
        <f t="shared" si="115"/>
        <v>0</v>
      </c>
    </row>
    <row r="197" spans="5:34" x14ac:dyDescent="0.25">
      <c r="E197" s="11">
        <v>43279.541666666664</v>
      </c>
      <c r="F197" s="9">
        <v>12267.59</v>
      </c>
      <c r="G197" s="9">
        <v>12288.39</v>
      </c>
      <c r="H197" s="9">
        <v>12240.59</v>
      </c>
      <c r="I197" s="9">
        <v>12243.1</v>
      </c>
      <c r="K197" s="13">
        <f t="shared" si="104"/>
        <v>-24.489999999999782</v>
      </c>
      <c r="L197" s="13">
        <f t="shared" si="116"/>
        <v>-45.229999999999563</v>
      </c>
      <c r="M197" s="13">
        <f t="shared" si="105"/>
        <v>47.799999999999272</v>
      </c>
      <c r="X197">
        <f t="shared" si="106"/>
        <v>24.489999999999782</v>
      </c>
      <c r="Y197">
        <f t="shared" si="107"/>
        <v>47.799999999999272</v>
      </c>
      <c r="Z197">
        <f t="shared" si="108"/>
        <v>0</v>
      </c>
      <c r="AA197">
        <f t="shared" si="109"/>
        <v>0</v>
      </c>
      <c r="AB197" s="18">
        <f t="shared" si="110"/>
        <v>0</v>
      </c>
      <c r="AC197" s="18">
        <f t="shared" si="111"/>
        <v>0</v>
      </c>
      <c r="AD197" s="18">
        <f t="shared" si="112"/>
        <v>0</v>
      </c>
      <c r="AE197" s="18">
        <f t="shared" si="113"/>
        <v>0</v>
      </c>
      <c r="AG197" s="18">
        <f t="shared" si="114"/>
        <v>0</v>
      </c>
      <c r="AH197" s="18">
        <f t="shared" si="115"/>
        <v>0</v>
      </c>
    </row>
    <row r="198" spans="5:34" x14ac:dyDescent="0.25">
      <c r="E198" s="12">
        <v>43279.583333333336</v>
      </c>
      <c r="F198" s="10">
        <v>12242.85</v>
      </c>
      <c r="G198" s="10">
        <v>12246.1</v>
      </c>
      <c r="H198" s="10">
        <v>12192.39</v>
      </c>
      <c r="I198" s="10">
        <v>12208.83</v>
      </c>
      <c r="K198" s="13">
        <f t="shared" si="104"/>
        <v>-34.020000000000437</v>
      </c>
      <c r="L198" s="13">
        <f t="shared" si="116"/>
        <v>-79.25</v>
      </c>
      <c r="M198" s="13">
        <f t="shared" si="105"/>
        <v>53.710000000000946</v>
      </c>
      <c r="X198">
        <f t="shared" si="106"/>
        <v>34.020000000000437</v>
      </c>
      <c r="Y198">
        <f t="shared" si="107"/>
        <v>53.710000000000946</v>
      </c>
      <c r="Z198">
        <f t="shared" si="108"/>
        <v>0</v>
      </c>
      <c r="AA198">
        <f t="shared" si="109"/>
        <v>0</v>
      </c>
      <c r="AB198" s="18">
        <f t="shared" si="110"/>
        <v>0</v>
      </c>
      <c r="AC198" s="18">
        <f t="shared" si="111"/>
        <v>0</v>
      </c>
      <c r="AD198" s="18">
        <f t="shared" si="112"/>
        <v>0</v>
      </c>
      <c r="AE198" s="18">
        <f t="shared" si="113"/>
        <v>0</v>
      </c>
      <c r="AG198" s="18">
        <f t="shared" si="114"/>
        <v>0</v>
      </c>
      <c r="AH198" s="18">
        <f t="shared" si="115"/>
        <v>0</v>
      </c>
    </row>
    <row r="199" spans="5:34" x14ac:dyDescent="0.25">
      <c r="E199" s="11">
        <v>43279.625</v>
      </c>
      <c r="F199" s="9">
        <v>12208.33</v>
      </c>
      <c r="G199" s="9">
        <v>12209.13</v>
      </c>
      <c r="H199" s="9">
        <v>12155.37</v>
      </c>
      <c r="I199" s="9">
        <v>12159.77</v>
      </c>
      <c r="K199" s="13">
        <f t="shared" si="104"/>
        <v>-48.559999999999491</v>
      </c>
      <c r="L199" s="13">
        <f t="shared" si="116"/>
        <v>-127.80999999999949</v>
      </c>
      <c r="M199" s="13">
        <f t="shared" si="105"/>
        <v>53.759999999998399</v>
      </c>
      <c r="X199">
        <f t="shared" si="106"/>
        <v>48.559999999999491</v>
      </c>
      <c r="Y199">
        <f t="shared" si="107"/>
        <v>53.759999999998399</v>
      </c>
      <c r="Z199">
        <f t="shared" si="108"/>
        <v>0</v>
      </c>
      <c r="AA199">
        <f t="shared" si="109"/>
        <v>0</v>
      </c>
      <c r="AB199" s="18">
        <f t="shared" si="110"/>
        <v>0</v>
      </c>
      <c r="AC199" s="18">
        <f t="shared" si="111"/>
        <v>0</v>
      </c>
      <c r="AD199" s="18">
        <f t="shared" si="112"/>
        <v>0</v>
      </c>
      <c r="AE199" s="18">
        <f t="shared" si="113"/>
        <v>0</v>
      </c>
      <c r="AG199" s="18">
        <f t="shared" si="114"/>
        <v>0</v>
      </c>
      <c r="AH199" s="18">
        <f t="shared" si="115"/>
        <v>0</v>
      </c>
    </row>
    <row r="200" spans="5:34" x14ac:dyDescent="0.25">
      <c r="E200" s="12">
        <v>43279.666666666664</v>
      </c>
      <c r="F200" s="10">
        <v>12160.02</v>
      </c>
      <c r="G200" s="10">
        <v>12207.23</v>
      </c>
      <c r="H200" s="10">
        <v>12127.95</v>
      </c>
      <c r="I200" s="10">
        <v>12159.51</v>
      </c>
      <c r="K200" s="13">
        <f t="shared" si="104"/>
        <v>-0.51000000000021828</v>
      </c>
      <c r="L200" s="13">
        <f t="shared" si="116"/>
        <v>-128.31999999999971</v>
      </c>
      <c r="M200" s="13">
        <f t="shared" si="105"/>
        <v>79.279999999998836</v>
      </c>
      <c r="X200">
        <f t="shared" si="106"/>
        <v>0.51000000000021828</v>
      </c>
      <c r="Y200">
        <f t="shared" si="107"/>
        <v>79.279999999998836</v>
      </c>
      <c r="Z200">
        <f t="shared" si="108"/>
        <v>0</v>
      </c>
      <c r="AA200">
        <f t="shared" si="109"/>
        <v>0</v>
      </c>
      <c r="AB200" s="18">
        <f t="shared" si="110"/>
        <v>0</v>
      </c>
      <c r="AC200" s="18">
        <f t="shared" si="111"/>
        <v>0</v>
      </c>
      <c r="AD200" s="18">
        <f t="shared" si="112"/>
        <v>0</v>
      </c>
      <c r="AE200" s="18">
        <f t="shared" si="113"/>
        <v>0</v>
      </c>
      <c r="AG200" s="18">
        <f t="shared" si="114"/>
        <v>0</v>
      </c>
      <c r="AH200" s="18">
        <f t="shared" si="115"/>
        <v>0</v>
      </c>
    </row>
    <row r="201" spans="5:34" x14ac:dyDescent="0.25">
      <c r="E201" s="11">
        <v>43279.708333333336</v>
      </c>
      <c r="F201" s="9">
        <v>12160.26</v>
      </c>
      <c r="G201" s="9">
        <v>12176.2</v>
      </c>
      <c r="H201" s="9">
        <v>12102.78</v>
      </c>
      <c r="I201" s="9">
        <v>12166.9</v>
      </c>
      <c r="K201" s="13">
        <f t="shared" si="104"/>
        <v>6.6399999999994179</v>
      </c>
      <c r="L201" s="13">
        <f t="shared" si="116"/>
        <v>-121.68000000000029</v>
      </c>
      <c r="M201" s="13">
        <f t="shared" si="105"/>
        <v>73.420000000000073</v>
      </c>
      <c r="X201">
        <f t="shared" si="106"/>
        <v>6.6399999999994179</v>
      </c>
      <c r="Y201">
        <f t="shared" si="107"/>
        <v>73.420000000000073</v>
      </c>
      <c r="Z201">
        <f t="shared" si="108"/>
        <v>0</v>
      </c>
      <c r="AA201">
        <f t="shared" si="109"/>
        <v>0</v>
      </c>
      <c r="AB201" s="18">
        <f t="shared" si="110"/>
        <v>0</v>
      </c>
      <c r="AC201" s="18">
        <f t="shared" si="111"/>
        <v>0</v>
      </c>
      <c r="AD201" s="18">
        <f t="shared" si="112"/>
        <v>0</v>
      </c>
      <c r="AE201" s="18">
        <f t="shared" si="113"/>
        <v>0</v>
      </c>
      <c r="AG201" s="18">
        <f t="shared" si="114"/>
        <v>0</v>
      </c>
      <c r="AH201" s="18">
        <f t="shared" si="115"/>
        <v>0</v>
      </c>
    </row>
    <row r="202" spans="5:34" x14ac:dyDescent="0.25">
      <c r="E202" s="12">
        <v>43279.75</v>
      </c>
      <c r="F202" s="10">
        <v>12167.4</v>
      </c>
      <c r="G202" s="10">
        <v>12195.36</v>
      </c>
      <c r="H202" s="10">
        <v>12138.07</v>
      </c>
      <c r="I202" s="10">
        <v>12176.22</v>
      </c>
      <c r="K202" s="13">
        <f t="shared" si="104"/>
        <v>8.819999999999709</v>
      </c>
      <c r="L202" s="13">
        <f t="shared" si="116"/>
        <v>-112.86000000000058</v>
      </c>
      <c r="M202" s="13">
        <f t="shared" si="105"/>
        <v>57.290000000000873</v>
      </c>
      <c r="X202">
        <f t="shared" si="106"/>
        <v>8.819999999999709</v>
      </c>
      <c r="Y202">
        <f t="shared" si="107"/>
        <v>57.290000000000873</v>
      </c>
      <c r="Z202">
        <f t="shared" si="108"/>
        <v>0</v>
      </c>
      <c r="AA202">
        <f t="shared" si="109"/>
        <v>0</v>
      </c>
      <c r="AB202" s="18">
        <f t="shared" si="110"/>
        <v>0</v>
      </c>
      <c r="AC202" s="18">
        <f t="shared" si="111"/>
        <v>0</v>
      </c>
      <c r="AD202" s="18">
        <f t="shared" si="112"/>
        <v>0</v>
      </c>
      <c r="AE202" s="18">
        <f t="shared" si="113"/>
        <v>0</v>
      </c>
      <c r="AG202" s="18">
        <f t="shared" si="114"/>
        <v>0</v>
      </c>
      <c r="AH202" s="18">
        <f t="shared" si="115"/>
        <v>0</v>
      </c>
    </row>
    <row r="203" spans="5:34" x14ac:dyDescent="0.25">
      <c r="E203" s="11">
        <v>43279.791666666664</v>
      </c>
      <c r="F203" s="9">
        <v>12176.47</v>
      </c>
      <c r="G203" s="9">
        <v>12188</v>
      </c>
      <c r="H203" s="9">
        <v>12145.18</v>
      </c>
      <c r="I203" s="9">
        <v>12175.88</v>
      </c>
      <c r="K203" s="13">
        <f t="shared" si="104"/>
        <v>-0.59000000000014552</v>
      </c>
      <c r="L203" s="13">
        <f t="shared" si="116"/>
        <v>-113.45000000000073</v>
      </c>
      <c r="M203" s="13">
        <f t="shared" si="105"/>
        <v>42.819999999999709</v>
      </c>
      <c r="X203">
        <f t="shared" si="106"/>
        <v>0.59000000000014552</v>
      </c>
      <c r="Y203">
        <f t="shared" si="107"/>
        <v>42.819999999999709</v>
      </c>
      <c r="Z203">
        <f t="shared" si="108"/>
        <v>0</v>
      </c>
      <c r="AA203">
        <f t="shared" si="109"/>
        <v>0</v>
      </c>
      <c r="AB203" s="18">
        <f t="shared" si="110"/>
        <v>0</v>
      </c>
      <c r="AC203" s="18">
        <f t="shared" si="111"/>
        <v>0</v>
      </c>
      <c r="AD203" s="18">
        <f t="shared" si="112"/>
        <v>0</v>
      </c>
      <c r="AE203" s="18">
        <f t="shared" si="113"/>
        <v>0</v>
      </c>
      <c r="AG203" s="18">
        <f t="shared" si="114"/>
        <v>0</v>
      </c>
      <c r="AH203" s="18">
        <f t="shared" si="115"/>
        <v>0</v>
      </c>
    </row>
    <row r="204" spans="5:34" x14ac:dyDescent="0.25">
      <c r="E204" s="12">
        <v>43279.833333333336</v>
      </c>
      <c r="F204" s="10">
        <v>12176.13</v>
      </c>
      <c r="G204" s="10">
        <v>12201.9</v>
      </c>
      <c r="H204" s="10">
        <v>12168.87</v>
      </c>
      <c r="I204" s="10">
        <v>12200.15</v>
      </c>
      <c r="K204" s="13">
        <f t="shared" si="104"/>
        <v>24.020000000000437</v>
      </c>
      <c r="L204" s="13">
        <f t="shared" si="116"/>
        <v>-89.430000000000291</v>
      </c>
      <c r="M204" s="13">
        <f t="shared" si="105"/>
        <v>33.029999999998836</v>
      </c>
      <c r="X204">
        <f t="shared" si="106"/>
        <v>24.020000000000437</v>
      </c>
      <c r="Y204">
        <f t="shared" si="107"/>
        <v>33.029999999998836</v>
      </c>
      <c r="Z204">
        <f t="shared" si="108"/>
        <v>0</v>
      </c>
      <c r="AA204">
        <f t="shared" si="109"/>
        <v>0</v>
      </c>
      <c r="AB204" s="18">
        <f t="shared" si="110"/>
        <v>0</v>
      </c>
      <c r="AC204" s="18">
        <f t="shared" si="111"/>
        <v>0</v>
      </c>
      <c r="AD204" s="18">
        <f t="shared" si="112"/>
        <v>0</v>
      </c>
      <c r="AE204" s="18">
        <f t="shared" si="113"/>
        <v>0</v>
      </c>
      <c r="AG204" s="18">
        <f t="shared" si="114"/>
        <v>0</v>
      </c>
      <c r="AH204" s="18">
        <f t="shared" si="115"/>
        <v>0</v>
      </c>
    </row>
    <row r="205" spans="5:34" x14ac:dyDescent="0.25">
      <c r="E205" s="11">
        <v>43279.875</v>
      </c>
      <c r="F205" s="9">
        <v>12199.9</v>
      </c>
      <c r="G205" s="9">
        <v>12240.94</v>
      </c>
      <c r="H205" s="9">
        <v>12196.4</v>
      </c>
      <c r="I205" s="9">
        <v>12238.69</v>
      </c>
      <c r="K205" s="13">
        <f t="shared" si="104"/>
        <v>38.790000000000873</v>
      </c>
      <c r="L205" s="13">
        <f t="shared" si="116"/>
        <v>-50.639999999999418</v>
      </c>
      <c r="M205" s="13">
        <f t="shared" si="105"/>
        <v>44.540000000000873</v>
      </c>
      <c r="X205">
        <f t="shared" si="106"/>
        <v>38.790000000000873</v>
      </c>
      <c r="Y205">
        <f t="shared" si="107"/>
        <v>44.540000000000873</v>
      </c>
      <c r="Z205">
        <f t="shared" si="108"/>
        <v>0</v>
      </c>
      <c r="AA205">
        <f t="shared" si="109"/>
        <v>0</v>
      </c>
      <c r="AB205" s="18">
        <f t="shared" si="110"/>
        <v>0</v>
      </c>
      <c r="AC205" s="18">
        <f t="shared" si="111"/>
        <v>0</v>
      </c>
      <c r="AD205" s="18">
        <f t="shared" si="112"/>
        <v>0</v>
      </c>
      <c r="AE205" s="18">
        <f t="shared" si="113"/>
        <v>0</v>
      </c>
      <c r="AG205" s="18">
        <f t="shared" si="114"/>
        <v>0</v>
      </c>
      <c r="AH205" s="18">
        <f t="shared" si="115"/>
        <v>0</v>
      </c>
    </row>
    <row r="206" spans="5:34" x14ac:dyDescent="0.25">
      <c r="E206" s="12">
        <v>43279.916666666664</v>
      </c>
      <c r="F206" s="10">
        <v>12238.44</v>
      </c>
      <c r="G206" s="10">
        <v>12248.7</v>
      </c>
      <c r="H206" s="10">
        <v>12209.15</v>
      </c>
      <c r="I206" s="10">
        <v>12219.26</v>
      </c>
      <c r="K206" s="13">
        <f t="shared" si="104"/>
        <v>-19.180000000000291</v>
      </c>
      <c r="L206" s="13">
        <f t="shared" si="116"/>
        <v>-69.819999999999709</v>
      </c>
      <c r="M206" s="13">
        <f t="shared" si="105"/>
        <v>39.550000000001091</v>
      </c>
      <c r="N206" s="13"/>
      <c r="X206">
        <f t="shared" si="106"/>
        <v>19.180000000000291</v>
      </c>
      <c r="Y206">
        <f t="shared" si="107"/>
        <v>39.550000000001091</v>
      </c>
      <c r="Z206">
        <f t="shared" si="108"/>
        <v>0</v>
      </c>
      <c r="AA206">
        <f t="shared" si="109"/>
        <v>0</v>
      </c>
      <c r="AB206" s="18">
        <f t="shared" si="110"/>
        <v>0</v>
      </c>
      <c r="AC206" s="18">
        <f t="shared" si="111"/>
        <v>0</v>
      </c>
      <c r="AD206" s="18">
        <f t="shared" si="112"/>
        <v>0</v>
      </c>
      <c r="AE206" s="18">
        <f t="shared" si="113"/>
        <v>0</v>
      </c>
      <c r="AG206" s="18">
        <f t="shared" si="114"/>
        <v>0</v>
      </c>
      <c r="AH206" s="18">
        <f t="shared" si="115"/>
        <v>0</v>
      </c>
    </row>
    <row r="207" spans="5:34" hidden="1" x14ac:dyDescent="0.25">
      <c r="E207" s="11">
        <v>43279.958333333336</v>
      </c>
      <c r="F207" s="9">
        <v>12223.43</v>
      </c>
      <c r="G207" s="9">
        <v>12233.55</v>
      </c>
      <c r="H207" s="9">
        <v>12215.56</v>
      </c>
      <c r="I207" s="9">
        <v>12231.3</v>
      </c>
      <c r="AB207"/>
      <c r="AC207"/>
      <c r="AD207"/>
      <c r="AE207"/>
    </row>
    <row r="208" spans="5:34" hidden="1" x14ac:dyDescent="0.25">
      <c r="E208" s="12">
        <v>43280.041666666664</v>
      </c>
      <c r="F208" s="10">
        <v>12230.17</v>
      </c>
      <c r="G208" s="10">
        <v>12231.79</v>
      </c>
      <c r="H208" s="10">
        <v>12207.3</v>
      </c>
      <c r="I208" s="10">
        <v>12209.54</v>
      </c>
      <c r="AB208"/>
      <c r="AC208"/>
      <c r="AD208"/>
      <c r="AE208"/>
    </row>
    <row r="209" spans="5:34" hidden="1" x14ac:dyDescent="0.25">
      <c r="E209" s="11">
        <v>43280.083333333336</v>
      </c>
      <c r="F209" s="9">
        <v>12208.42</v>
      </c>
      <c r="G209" s="9">
        <v>12223.02</v>
      </c>
      <c r="H209" s="9">
        <v>12206.73</v>
      </c>
      <c r="I209" s="9">
        <v>12223.02</v>
      </c>
      <c r="AB209"/>
      <c r="AC209"/>
      <c r="AD209"/>
      <c r="AE209"/>
    </row>
    <row r="210" spans="5:34" hidden="1" x14ac:dyDescent="0.25">
      <c r="E210" s="12">
        <v>43280.125</v>
      </c>
      <c r="F210" s="10">
        <v>12224.15</v>
      </c>
      <c r="G210" s="10">
        <v>12233.52</v>
      </c>
      <c r="H210" s="10">
        <v>12206.41</v>
      </c>
      <c r="I210" s="10">
        <v>12216.52</v>
      </c>
      <c r="AB210"/>
      <c r="AC210"/>
      <c r="AD210"/>
      <c r="AE210"/>
    </row>
    <row r="211" spans="5:34" hidden="1" x14ac:dyDescent="0.25">
      <c r="E211" s="11">
        <v>43280.166666666664</v>
      </c>
      <c r="F211" s="9">
        <v>12215.4</v>
      </c>
      <c r="G211" s="9">
        <v>12227.81</v>
      </c>
      <c r="H211" s="9">
        <v>12205.83</v>
      </c>
      <c r="I211" s="9">
        <v>12216</v>
      </c>
      <c r="AB211"/>
      <c r="AC211"/>
      <c r="AD211"/>
      <c r="AE211"/>
    </row>
    <row r="212" spans="5:34" hidden="1" x14ac:dyDescent="0.25">
      <c r="E212" s="12">
        <v>43280.208333333336</v>
      </c>
      <c r="F212" s="10">
        <v>12216.56</v>
      </c>
      <c r="G212" s="10">
        <v>12270.72</v>
      </c>
      <c r="H212" s="10">
        <v>12213.75</v>
      </c>
      <c r="I212" s="10">
        <v>12269.27</v>
      </c>
      <c r="AB212"/>
      <c r="AC212"/>
      <c r="AD212"/>
      <c r="AE212"/>
    </row>
    <row r="213" spans="5:34" hidden="1" x14ac:dyDescent="0.25">
      <c r="E213" s="11">
        <v>43280.25</v>
      </c>
      <c r="F213" s="9">
        <v>12270.4</v>
      </c>
      <c r="G213" s="9">
        <v>12271.52</v>
      </c>
      <c r="H213" s="9">
        <v>12257.4</v>
      </c>
      <c r="I213" s="9">
        <v>12263.02</v>
      </c>
      <c r="AB213"/>
      <c r="AC213"/>
      <c r="AD213"/>
      <c r="AE213"/>
    </row>
    <row r="214" spans="5:34" hidden="1" x14ac:dyDescent="0.25">
      <c r="E214" s="12">
        <v>43280.291666666664</v>
      </c>
      <c r="F214" s="10">
        <v>12263.02</v>
      </c>
      <c r="G214" s="10">
        <v>12269.63</v>
      </c>
      <c r="H214" s="10">
        <v>12259.64</v>
      </c>
      <c r="I214" s="10">
        <v>12265.03</v>
      </c>
      <c r="AB214"/>
      <c r="AC214"/>
      <c r="AD214"/>
      <c r="AE214"/>
    </row>
    <row r="215" spans="5:34" x14ac:dyDescent="0.25">
      <c r="E215" s="11">
        <v>43280.333333333336</v>
      </c>
      <c r="F215" s="9">
        <v>12263.9</v>
      </c>
      <c r="G215" s="9">
        <v>12266.77</v>
      </c>
      <c r="H215" s="9">
        <v>12243.01</v>
      </c>
      <c r="I215" s="9">
        <v>12254</v>
      </c>
      <c r="K215" s="13">
        <f t="shared" ref="K215:K229" si="117">I215-F215</f>
        <v>-9.8999999999996362</v>
      </c>
      <c r="L215" s="13">
        <v>0</v>
      </c>
      <c r="M215" s="13">
        <f t="shared" ref="M215:M229" si="118">G215-H215</f>
        <v>23.760000000000218</v>
      </c>
      <c r="N215" s="13">
        <f>I229-F215</f>
        <v>21.409999999999854</v>
      </c>
      <c r="O215" s="18">
        <f>IF(K215*N215&gt;0,1,0)</f>
        <v>0</v>
      </c>
      <c r="P215">
        <f>_xlfn.IFS(K215&lt;0,MIN(L214:L228),K215&gt;0,MAX(L214:L228))</f>
        <v>0</v>
      </c>
      <c r="Q215">
        <f>_xlfn.IFS(K215&lt;0,MAX(L214:L228),K215&gt;0,MIN(L214:L228))</f>
        <v>108.32999999999993</v>
      </c>
      <c r="T215" s="13">
        <f>MAX(G215:G229)</f>
        <v>12383.75</v>
      </c>
      <c r="X215">
        <f t="shared" ref="X215:X229" si="119">ABS(K215)</f>
        <v>9.8999999999996362</v>
      </c>
      <c r="Y215">
        <f t="shared" ref="Y215:Y229" si="120">ABS(M215)</f>
        <v>23.760000000000218</v>
      </c>
      <c r="Z215">
        <f t="shared" ref="Z215:Z229" si="121">IF(T215&lt;1000,ABS(T215),0)</f>
        <v>0</v>
      </c>
      <c r="AA215">
        <f t="shared" ref="AA215:AA229" si="122">ABS(N215)</f>
        <v>21.409999999999854</v>
      </c>
      <c r="AB215" s="18">
        <f t="shared" ref="AB215:AB229" si="123">ABS(P215)</f>
        <v>0</v>
      </c>
      <c r="AC215" s="18">
        <f t="shared" ref="AC215:AC229" si="124">ABS(Q215)</f>
        <v>108.32999999999993</v>
      </c>
      <c r="AD215" s="18">
        <f t="shared" ref="AD215:AD229" si="125">IF(O215=1,ABS(P215),0)</f>
        <v>0</v>
      </c>
      <c r="AE215" s="18">
        <f t="shared" ref="AE215:AE229" si="126">IF(O215=0,ABS(Q215),0)</f>
        <v>108.32999999999993</v>
      </c>
      <c r="AG215" s="18">
        <f t="shared" ref="AG215:AG229" si="127">IF(O215=1,ABS(Q215),0)</f>
        <v>0</v>
      </c>
      <c r="AH215" s="18">
        <f t="shared" ref="AH215:AH229" si="128">IF(O215=0,ABS(P215),0)</f>
        <v>0</v>
      </c>
    </row>
    <row r="216" spans="5:34" x14ac:dyDescent="0.25">
      <c r="E216" s="12">
        <v>43280.375</v>
      </c>
      <c r="F216" s="10">
        <v>12267.34</v>
      </c>
      <c r="G216" s="10">
        <v>12308.19</v>
      </c>
      <c r="H216" s="10">
        <v>12263.29</v>
      </c>
      <c r="I216" s="10">
        <v>12303.09</v>
      </c>
      <c r="K216" s="13">
        <f t="shared" si="117"/>
        <v>35.75</v>
      </c>
      <c r="L216" s="13">
        <f t="shared" ref="L216:L229" si="129">L215+K216</f>
        <v>35.75</v>
      </c>
      <c r="M216" s="13">
        <f t="shared" si="118"/>
        <v>44.899999999999636</v>
      </c>
      <c r="T216" s="13">
        <f>MIN(H215:H229)</f>
        <v>12243.01</v>
      </c>
      <c r="X216">
        <f t="shared" si="119"/>
        <v>35.75</v>
      </c>
      <c r="Y216">
        <f t="shared" si="120"/>
        <v>44.899999999999636</v>
      </c>
      <c r="Z216">
        <f t="shared" si="121"/>
        <v>0</v>
      </c>
      <c r="AA216">
        <f t="shared" si="122"/>
        <v>0</v>
      </c>
      <c r="AB216" s="18">
        <f t="shared" si="123"/>
        <v>0</v>
      </c>
      <c r="AC216" s="18">
        <f t="shared" si="124"/>
        <v>0</v>
      </c>
      <c r="AD216" s="18">
        <f t="shared" si="125"/>
        <v>0</v>
      </c>
      <c r="AE216" s="18">
        <f t="shared" si="126"/>
        <v>0</v>
      </c>
      <c r="AG216" s="18">
        <f t="shared" si="127"/>
        <v>0</v>
      </c>
      <c r="AH216" s="18">
        <f t="shared" si="128"/>
        <v>0</v>
      </c>
    </row>
    <row r="217" spans="5:34" x14ac:dyDescent="0.25">
      <c r="E217" s="11">
        <v>43280.416666666664</v>
      </c>
      <c r="F217" s="9">
        <v>12299.61</v>
      </c>
      <c r="G217" s="9">
        <v>12359.35</v>
      </c>
      <c r="H217" s="9">
        <v>12287.52</v>
      </c>
      <c r="I217" s="9">
        <v>12352.35</v>
      </c>
      <c r="K217" s="13">
        <f t="shared" si="117"/>
        <v>52.739999999999782</v>
      </c>
      <c r="L217" s="13">
        <f t="shared" si="129"/>
        <v>88.489999999999782</v>
      </c>
      <c r="M217" s="13">
        <f t="shared" si="118"/>
        <v>71.829999999999927</v>
      </c>
      <c r="T217" s="13">
        <f>T215-T216</f>
        <v>140.73999999999978</v>
      </c>
      <c r="X217">
        <f t="shared" si="119"/>
        <v>52.739999999999782</v>
      </c>
      <c r="Y217">
        <f t="shared" si="120"/>
        <v>71.829999999999927</v>
      </c>
      <c r="Z217">
        <f t="shared" si="121"/>
        <v>140.73999999999978</v>
      </c>
      <c r="AA217">
        <f t="shared" si="122"/>
        <v>0</v>
      </c>
      <c r="AB217" s="18">
        <f t="shared" si="123"/>
        <v>0</v>
      </c>
      <c r="AC217" s="18">
        <f t="shared" si="124"/>
        <v>0</v>
      </c>
      <c r="AD217" s="18">
        <f t="shared" si="125"/>
        <v>0</v>
      </c>
      <c r="AE217" s="18">
        <f t="shared" si="126"/>
        <v>0</v>
      </c>
      <c r="AG217" s="18">
        <f t="shared" si="127"/>
        <v>0</v>
      </c>
      <c r="AH217" s="18">
        <f t="shared" si="128"/>
        <v>0</v>
      </c>
    </row>
    <row r="218" spans="5:34" x14ac:dyDescent="0.25">
      <c r="E218" s="12">
        <v>43280.458333333336</v>
      </c>
      <c r="F218" s="10">
        <v>12351.85</v>
      </c>
      <c r="G218" s="10">
        <v>12383.75</v>
      </c>
      <c r="H218" s="10">
        <v>12346.99</v>
      </c>
      <c r="I218" s="10">
        <v>12371.69</v>
      </c>
      <c r="K218" s="13">
        <f t="shared" si="117"/>
        <v>19.840000000000146</v>
      </c>
      <c r="L218" s="13">
        <f t="shared" si="129"/>
        <v>108.32999999999993</v>
      </c>
      <c r="M218" s="13">
        <f t="shared" si="118"/>
        <v>36.760000000000218</v>
      </c>
      <c r="R218">
        <v>-40</v>
      </c>
      <c r="X218">
        <f t="shared" si="119"/>
        <v>19.840000000000146</v>
      </c>
      <c r="Y218">
        <f t="shared" si="120"/>
        <v>36.760000000000218</v>
      </c>
      <c r="Z218">
        <f t="shared" si="121"/>
        <v>0</v>
      </c>
      <c r="AA218">
        <f t="shared" si="122"/>
        <v>0</v>
      </c>
      <c r="AB218" s="18">
        <f t="shared" si="123"/>
        <v>0</v>
      </c>
      <c r="AC218" s="18">
        <f t="shared" si="124"/>
        <v>0</v>
      </c>
      <c r="AD218" s="18">
        <f t="shared" si="125"/>
        <v>0</v>
      </c>
      <c r="AE218" s="18">
        <f t="shared" si="126"/>
        <v>0</v>
      </c>
      <c r="AG218" s="18">
        <f t="shared" si="127"/>
        <v>0</v>
      </c>
      <c r="AH218" s="18">
        <f t="shared" si="128"/>
        <v>0</v>
      </c>
    </row>
    <row r="219" spans="5:34" x14ac:dyDescent="0.25">
      <c r="E219" s="11">
        <v>43280.5</v>
      </c>
      <c r="F219" s="9">
        <v>12372.19</v>
      </c>
      <c r="G219" s="9">
        <v>12372.19</v>
      </c>
      <c r="H219" s="9">
        <v>12298.72</v>
      </c>
      <c r="I219" s="9">
        <v>12308.28</v>
      </c>
      <c r="K219" s="13">
        <f t="shared" si="117"/>
        <v>-63.909999999999854</v>
      </c>
      <c r="L219" s="13">
        <f t="shared" si="129"/>
        <v>44.420000000000073</v>
      </c>
      <c r="M219" s="13">
        <f t="shared" si="118"/>
        <v>73.470000000001164</v>
      </c>
      <c r="X219">
        <f t="shared" si="119"/>
        <v>63.909999999999854</v>
      </c>
      <c r="Y219">
        <f t="shared" si="120"/>
        <v>73.470000000001164</v>
      </c>
      <c r="Z219">
        <f t="shared" si="121"/>
        <v>0</v>
      </c>
      <c r="AA219">
        <f t="shared" si="122"/>
        <v>0</v>
      </c>
      <c r="AB219" s="18">
        <f t="shared" si="123"/>
        <v>0</v>
      </c>
      <c r="AC219" s="18">
        <f t="shared" si="124"/>
        <v>0</v>
      </c>
      <c r="AD219" s="18">
        <f t="shared" si="125"/>
        <v>0</v>
      </c>
      <c r="AE219" s="18">
        <f t="shared" si="126"/>
        <v>0</v>
      </c>
      <c r="AG219" s="18">
        <f t="shared" si="127"/>
        <v>0</v>
      </c>
      <c r="AH219" s="18">
        <f t="shared" si="128"/>
        <v>0</v>
      </c>
    </row>
    <row r="220" spans="5:34" x14ac:dyDescent="0.25">
      <c r="E220" s="12">
        <v>43280.541666666664</v>
      </c>
      <c r="F220" s="10">
        <v>12308.29</v>
      </c>
      <c r="G220" s="10">
        <v>12336.45</v>
      </c>
      <c r="H220" s="10">
        <v>12259.28</v>
      </c>
      <c r="I220" s="10">
        <v>12296.15</v>
      </c>
      <c r="K220" s="13">
        <f t="shared" si="117"/>
        <v>-12.140000000001237</v>
      </c>
      <c r="L220" s="13">
        <f t="shared" si="129"/>
        <v>32.279999999998836</v>
      </c>
      <c r="M220" s="13">
        <f t="shared" si="118"/>
        <v>77.170000000000073</v>
      </c>
      <c r="X220">
        <f t="shared" si="119"/>
        <v>12.140000000001237</v>
      </c>
      <c r="Y220">
        <f t="shared" si="120"/>
        <v>77.170000000000073</v>
      </c>
      <c r="Z220">
        <f t="shared" si="121"/>
        <v>0</v>
      </c>
      <c r="AA220">
        <f t="shared" si="122"/>
        <v>0</v>
      </c>
      <c r="AB220" s="18">
        <f t="shared" si="123"/>
        <v>0</v>
      </c>
      <c r="AC220" s="18">
        <f t="shared" si="124"/>
        <v>0</v>
      </c>
      <c r="AD220" s="18">
        <f t="shared" si="125"/>
        <v>0</v>
      </c>
      <c r="AE220" s="18">
        <f t="shared" si="126"/>
        <v>0</v>
      </c>
      <c r="AG220" s="18">
        <f t="shared" si="127"/>
        <v>0</v>
      </c>
      <c r="AH220" s="18">
        <f t="shared" si="128"/>
        <v>0</v>
      </c>
    </row>
    <row r="221" spans="5:34" x14ac:dyDescent="0.25">
      <c r="E221" s="11">
        <v>43280.583333333336</v>
      </c>
      <c r="F221" s="9">
        <v>12295.15</v>
      </c>
      <c r="G221" s="9">
        <v>12355.81</v>
      </c>
      <c r="H221" s="9">
        <v>12291.4</v>
      </c>
      <c r="I221" s="9">
        <v>12339.9</v>
      </c>
      <c r="K221" s="13">
        <f t="shared" si="117"/>
        <v>44.75</v>
      </c>
      <c r="L221" s="13">
        <f t="shared" si="129"/>
        <v>77.029999999998836</v>
      </c>
      <c r="M221" s="13">
        <f t="shared" si="118"/>
        <v>64.409999999999854</v>
      </c>
      <c r="X221">
        <f t="shared" si="119"/>
        <v>44.75</v>
      </c>
      <c r="Y221">
        <f t="shared" si="120"/>
        <v>64.409999999999854</v>
      </c>
      <c r="Z221">
        <f t="shared" si="121"/>
        <v>0</v>
      </c>
      <c r="AA221">
        <f t="shared" si="122"/>
        <v>0</v>
      </c>
      <c r="AB221" s="18">
        <f t="shared" si="123"/>
        <v>0</v>
      </c>
      <c r="AC221" s="18">
        <f t="shared" si="124"/>
        <v>0</v>
      </c>
      <c r="AD221" s="18">
        <f t="shared" si="125"/>
        <v>0</v>
      </c>
      <c r="AE221" s="18">
        <f t="shared" si="126"/>
        <v>0</v>
      </c>
      <c r="AG221" s="18">
        <f t="shared" si="127"/>
        <v>0</v>
      </c>
      <c r="AH221" s="18">
        <f t="shared" si="128"/>
        <v>0</v>
      </c>
    </row>
    <row r="222" spans="5:34" x14ac:dyDescent="0.25">
      <c r="E222" s="12">
        <v>43280.625</v>
      </c>
      <c r="F222" s="10">
        <v>12339.91</v>
      </c>
      <c r="G222" s="10">
        <v>12359.99</v>
      </c>
      <c r="H222" s="10">
        <v>12289.18</v>
      </c>
      <c r="I222" s="10">
        <v>12301.24</v>
      </c>
      <c r="K222" s="13">
        <f t="shared" si="117"/>
        <v>-38.670000000000073</v>
      </c>
      <c r="L222" s="13">
        <f t="shared" si="129"/>
        <v>38.359999999998763</v>
      </c>
      <c r="M222" s="13">
        <f t="shared" si="118"/>
        <v>70.809999999999491</v>
      </c>
      <c r="X222">
        <f t="shared" si="119"/>
        <v>38.670000000000073</v>
      </c>
      <c r="Y222">
        <f t="shared" si="120"/>
        <v>70.809999999999491</v>
      </c>
      <c r="Z222">
        <f t="shared" si="121"/>
        <v>0</v>
      </c>
      <c r="AA222">
        <f t="shared" si="122"/>
        <v>0</v>
      </c>
      <c r="AB222" s="18">
        <f t="shared" si="123"/>
        <v>0</v>
      </c>
      <c r="AC222" s="18">
        <f t="shared" si="124"/>
        <v>0</v>
      </c>
      <c r="AD222" s="18">
        <f t="shared" si="125"/>
        <v>0</v>
      </c>
      <c r="AE222" s="18">
        <f t="shared" si="126"/>
        <v>0</v>
      </c>
      <c r="AG222" s="18">
        <f t="shared" si="127"/>
        <v>0</v>
      </c>
      <c r="AH222" s="18">
        <f t="shared" si="128"/>
        <v>0</v>
      </c>
    </row>
    <row r="223" spans="5:34" x14ac:dyDescent="0.25">
      <c r="E223" s="11">
        <v>43280.666666666664</v>
      </c>
      <c r="F223" s="9">
        <v>12300.74</v>
      </c>
      <c r="G223" s="9">
        <v>12362</v>
      </c>
      <c r="H223" s="9">
        <v>12300.74</v>
      </c>
      <c r="I223" s="9">
        <v>12342.79</v>
      </c>
      <c r="K223" s="13">
        <f t="shared" si="117"/>
        <v>42.050000000001091</v>
      </c>
      <c r="L223" s="13">
        <f t="shared" si="129"/>
        <v>80.409999999999854</v>
      </c>
      <c r="M223" s="13">
        <f t="shared" si="118"/>
        <v>61.260000000000218</v>
      </c>
      <c r="X223">
        <f t="shared" si="119"/>
        <v>42.050000000001091</v>
      </c>
      <c r="Y223">
        <f t="shared" si="120"/>
        <v>61.260000000000218</v>
      </c>
      <c r="Z223">
        <f t="shared" si="121"/>
        <v>0</v>
      </c>
      <c r="AA223">
        <f t="shared" si="122"/>
        <v>0</v>
      </c>
      <c r="AB223" s="18">
        <f t="shared" si="123"/>
        <v>0</v>
      </c>
      <c r="AC223" s="18">
        <f t="shared" si="124"/>
        <v>0</v>
      </c>
      <c r="AD223" s="18">
        <f t="shared" si="125"/>
        <v>0</v>
      </c>
      <c r="AE223" s="18">
        <f t="shared" si="126"/>
        <v>0</v>
      </c>
      <c r="AG223" s="18">
        <f t="shared" si="127"/>
        <v>0</v>
      </c>
      <c r="AH223" s="18">
        <f t="shared" si="128"/>
        <v>0</v>
      </c>
    </row>
    <row r="224" spans="5:34" x14ac:dyDescent="0.25">
      <c r="E224" s="12">
        <v>43280.708333333336</v>
      </c>
      <c r="F224" s="10">
        <v>12343.29</v>
      </c>
      <c r="G224" s="10">
        <v>12360.98</v>
      </c>
      <c r="H224" s="10">
        <v>12318.37</v>
      </c>
      <c r="I224" s="10">
        <v>12345.05</v>
      </c>
      <c r="K224" s="13">
        <f t="shared" si="117"/>
        <v>1.7599999999983993</v>
      </c>
      <c r="L224" s="13">
        <f t="shared" si="129"/>
        <v>82.169999999998254</v>
      </c>
      <c r="M224" s="13">
        <f t="shared" si="118"/>
        <v>42.609999999998763</v>
      </c>
      <c r="X224">
        <f t="shared" si="119"/>
        <v>1.7599999999983993</v>
      </c>
      <c r="Y224">
        <f t="shared" si="120"/>
        <v>42.609999999998763</v>
      </c>
      <c r="Z224">
        <f t="shared" si="121"/>
        <v>0</v>
      </c>
      <c r="AA224">
        <f t="shared" si="122"/>
        <v>0</v>
      </c>
      <c r="AB224" s="18">
        <f t="shared" si="123"/>
        <v>0</v>
      </c>
      <c r="AC224" s="18">
        <f t="shared" si="124"/>
        <v>0</v>
      </c>
      <c r="AD224" s="18">
        <f t="shared" si="125"/>
        <v>0</v>
      </c>
      <c r="AE224" s="18">
        <f t="shared" si="126"/>
        <v>0</v>
      </c>
      <c r="AG224" s="18">
        <f t="shared" si="127"/>
        <v>0</v>
      </c>
      <c r="AH224" s="18">
        <f t="shared" si="128"/>
        <v>0</v>
      </c>
    </row>
    <row r="225" spans="5:34" x14ac:dyDescent="0.25">
      <c r="E225" s="11">
        <v>43280.75</v>
      </c>
      <c r="F225" s="9">
        <v>12345.04</v>
      </c>
      <c r="G225" s="9">
        <v>12353.18</v>
      </c>
      <c r="H225" s="9">
        <v>12294.86</v>
      </c>
      <c r="I225" s="9">
        <v>12297.11</v>
      </c>
      <c r="K225" s="13">
        <f t="shared" si="117"/>
        <v>-47.930000000000291</v>
      </c>
      <c r="L225" s="13">
        <f t="shared" si="129"/>
        <v>34.239999999997963</v>
      </c>
      <c r="M225" s="13">
        <f t="shared" si="118"/>
        <v>58.319999999999709</v>
      </c>
      <c r="X225">
        <f t="shared" si="119"/>
        <v>47.930000000000291</v>
      </c>
      <c r="Y225">
        <f t="shared" si="120"/>
        <v>58.319999999999709</v>
      </c>
      <c r="Z225">
        <f t="shared" si="121"/>
        <v>0</v>
      </c>
      <c r="AA225">
        <f t="shared" si="122"/>
        <v>0</v>
      </c>
      <c r="AB225" s="18">
        <f t="shared" si="123"/>
        <v>0</v>
      </c>
      <c r="AC225" s="18">
        <f t="shared" si="124"/>
        <v>0</v>
      </c>
      <c r="AD225" s="18">
        <f t="shared" si="125"/>
        <v>0</v>
      </c>
      <c r="AE225" s="18">
        <f t="shared" si="126"/>
        <v>0</v>
      </c>
      <c r="AG225" s="18">
        <f t="shared" si="127"/>
        <v>0</v>
      </c>
      <c r="AH225" s="18">
        <f t="shared" si="128"/>
        <v>0</v>
      </c>
    </row>
    <row r="226" spans="5:34" x14ac:dyDescent="0.25">
      <c r="E226" s="12">
        <v>43280.791666666664</v>
      </c>
      <c r="F226" s="10">
        <v>12296.86</v>
      </c>
      <c r="G226" s="10">
        <v>12318.59</v>
      </c>
      <c r="H226" s="10">
        <v>12288.92</v>
      </c>
      <c r="I226" s="10">
        <v>12300.7</v>
      </c>
      <c r="K226" s="13">
        <f t="shared" si="117"/>
        <v>3.8400000000001455</v>
      </c>
      <c r="L226" s="13">
        <f t="shared" si="129"/>
        <v>38.079999999998108</v>
      </c>
      <c r="M226" s="13">
        <f t="shared" si="118"/>
        <v>29.670000000000073</v>
      </c>
      <c r="X226">
        <f t="shared" si="119"/>
        <v>3.8400000000001455</v>
      </c>
      <c r="Y226">
        <f t="shared" si="120"/>
        <v>29.670000000000073</v>
      </c>
      <c r="Z226">
        <f t="shared" si="121"/>
        <v>0</v>
      </c>
      <c r="AA226">
        <f t="shared" si="122"/>
        <v>0</v>
      </c>
      <c r="AB226" s="18">
        <f t="shared" si="123"/>
        <v>0</v>
      </c>
      <c r="AC226" s="18">
        <f t="shared" si="124"/>
        <v>0</v>
      </c>
      <c r="AD226" s="18">
        <f t="shared" si="125"/>
        <v>0</v>
      </c>
      <c r="AE226" s="18">
        <f t="shared" si="126"/>
        <v>0</v>
      </c>
      <c r="AG226" s="18">
        <f t="shared" si="127"/>
        <v>0</v>
      </c>
      <c r="AH226" s="18">
        <f t="shared" si="128"/>
        <v>0</v>
      </c>
    </row>
    <row r="227" spans="5:34" x14ac:dyDescent="0.25">
      <c r="E227" s="11">
        <v>43280.833333333336</v>
      </c>
      <c r="F227" s="9">
        <v>12299.7</v>
      </c>
      <c r="G227" s="9">
        <v>12315.96</v>
      </c>
      <c r="H227" s="9">
        <v>12295.44</v>
      </c>
      <c r="I227" s="9">
        <v>12302.2</v>
      </c>
      <c r="K227" s="13">
        <f t="shared" si="117"/>
        <v>2.5</v>
      </c>
      <c r="L227" s="13">
        <f t="shared" si="129"/>
        <v>40.579999999998108</v>
      </c>
      <c r="M227" s="13">
        <f t="shared" si="118"/>
        <v>20.519999999998618</v>
      </c>
      <c r="X227">
        <f t="shared" si="119"/>
        <v>2.5</v>
      </c>
      <c r="Y227">
        <f t="shared" si="120"/>
        <v>20.519999999998618</v>
      </c>
      <c r="Z227">
        <f t="shared" si="121"/>
        <v>0</v>
      </c>
      <c r="AA227">
        <f t="shared" si="122"/>
        <v>0</v>
      </c>
      <c r="AB227" s="18">
        <f t="shared" si="123"/>
        <v>0</v>
      </c>
      <c r="AC227" s="18">
        <f t="shared" si="124"/>
        <v>0</v>
      </c>
      <c r="AD227" s="18">
        <f t="shared" si="125"/>
        <v>0</v>
      </c>
      <c r="AE227" s="18">
        <f t="shared" si="126"/>
        <v>0</v>
      </c>
      <c r="AG227" s="18">
        <f t="shared" si="127"/>
        <v>0</v>
      </c>
      <c r="AH227" s="18">
        <f t="shared" si="128"/>
        <v>0</v>
      </c>
    </row>
    <row r="228" spans="5:34" x14ac:dyDescent="0.25">
      <c r="E228" s="12">
        <v>43280.875</v>
      </c>
      <c r="F228" s="10">
        <v>12301.95</v>
      </c>
      <c r="G228" s="10">
        <v>12304.7</v>
      </c>
      <c r="H228" s="10">
        <v>12287.67</v>
      </c>
      <c r="I228" s="10">
        <v>12299.94</v>
      </c>
      <c r="K228" s="13">
        <f t="shared" si="117"/>
        <v>-2.0100000000002183</v>
      </c>
      <c r="L228" s="13">
        <f t="shared" si="129"/>
        <v>38.56999999999789</v>
      </c>
      <c r="M228" s="13">
        <f t="shared" si="118"/>
        <v>17.030000000000655</v>
      </c>
      <c r="X228">
        <f t="shared" si="119"/>
        <v>2.0100000000002183</v>
      </c>
      <c r="Y228">
        <f t="shared" si="120"/>
        <v>17.030000000000655</v>
      </c>
      <c r="Z228">
        <f t="shared" si="121"/>
        <v>0</v>
      </c>
      <c r="AA228">
        <f t="shared" si="122"/>
        <v>0</v>
      </c>
      <c r="AB228" s="18">
        <f t="shared" si="123"/>
        <v>0</v>
      </c>
      <c r="AC228" s="18">
        <f t="shared" si="124"/>
        <v>0</v>
      </c>
      <c r="AD228" s="18">
        <f t="shared" si="125"/>
        <v>0</v>
      </c>
      <c r="AE228" s="18">
        <f t="shared" si="126"/>
        <v>0</v>
      </c>
      <c r="AG228" s="18">
        <f t="shared" si="127"/>
        <v>0</v>
      </c>
      <c r="AH228" s="18">
        <f t="shared" si="128"/>
        <v>0</v>
      </c>
    </row>
    <row r="229" spans="5:34" x14ac:dyDescent="0.25">
      <c r="E229" s="11">
        <v>43280.916666666664</v>
      </c>
      <c r="F229" s="9">
        <v>12300.19</v>
      </c>
      <c r="G229" s="9">
        <v>12306.19</v>
      </c>
      <c r="H229" s="9">
        <v>12264.64</v>
      </c>
      <c r="I229" s="9">
        <v>12285.31</v>
      </c>
      <c r="K229" s="13">
        <f t="shared" si="117"/>
        <v>-14.880000000001019</v>
      </c>
      <c r="L229" s="13">
        <f t="shared" si="129"/>
        <v>23.689999999996871</v>
      </c>
      <c r="M229" s="13">
        <f t="shared" si="118"/>
        <v>41.550000000001091</v>
      </c>
      <c r="N229" s="13"/>
      <c r="X229">
        <f t="shared" si="119"/>
        <v>14.880000000001019</v>
      </c>
      <c r="Y229">
        <f t="shared" si="120"/>
        <v>41.550000000001091</v>
      </c>
      <c r="Z229">
        <f t="shared" si="121"/>
        <v>0</v>
      </c>
      <c r="AA229">
        <f t="shared" si="122"/>
        <v>0</v>
      </c>
      <c r="AB229" s="18">
        <f t="shared" si="123"/>
        <v>0</v>
      </c>
      <c r="AC229" s="18">
        <f t="shared" si="124"/>
        <v>0</v>
      </c>
      <c r="AD229" s="18">
        <f t="shared" si="125"/>
        <v>0</v>
      </c>
      <c r="AE229" s="18">
        <f t="shared" si="126"/>
        <v>0</v>
      </c>
      <c r="AG229" s="18">
        <f t="shared" si="127"/>
        <v>0</v>
      </c>
      <c r="AH229" s="18">
        <f t="shared" si="128"/>
        <v>0</v>
      </c>
    </row>
    <row r="230" spans="5:34" hidden="1" x14ac:dyDescent="0.25">
      <c r="E230" s="12">
        <v>43283.041666666664</v>
      </c>
      <c r="F230" s="10">
        <v>12283.56</v>
      </c>
      <c r="G230" s="10">
        <v>12297.25</v>
      </c>
      <c r="H230" s="10">
        <v>12226.58</v>
      </c>
      <c r="I230" s="10">
        <v>12274.09</v>
      </c>
      <c r="AB230"/>
      <c r="AC230"/>
      <c r="AD230"/>
      <c r="AE230"/>
    </row>
    <row r="231" spans="5:34" hidden="1" x14ac:dyDescent="0.25">
      <c r="E231" s="11">
        <v>43283.083333333336</v>
      </c>
      <c r="F231" s="9">
        <v>12274.09</v>
      </c>
      <c r="G231" s="9">
        <v>12281.74</v>
      </c>
      <c r="H231" s="9">
        <v>12260.3</v>
      </c>
      <c r="I231" s="9">
        <v>12275.34</v>
      </c>
      <c r="AB231"/>
      <c r="AC231"/>
      <c r="AD231"/>
      <c r="AE231"/>
    </row>
    <row r="232" spans="5:34" hidden="1" x14ac:dyDescent="0.25">
      <c r="E232" s="12">
        <v>43283.125</v>
      </c>
      <c r="F232" s="10">
        <v>12275.9</v>
      </c>
      <c r="G232" s="10">
        <v>12281.11</v>
      </c>
      <c r="H232" s="10">
        <v>12254.78</v>
      </c>
      <c r="I232" s="10">
        <v>12267.56</v>
      </c>
      <c r="AB232"/>
      <c r="AC232"/>
      <c r="AD232"/>
      <c r="AE232"/>
    </row>
    <row r="233" spans="5:34" hidden="1" x14ac:dyDescent="0.25">
      <c r="E233" s="11">
        <v>43283.166666666664</v>
      </c>
      <c r="F233" s="9">
        <v>12268.69</v>
      </c>
      <c r="G233" s="9">
        <v>12300.9</v>
      </c>
      <c r="H233" s="9">
        <v>12264.68</v>
      </c>
      <c r="I233" s="9">
        <v>12294.13</v>
      </c>
      <c r="AB233"/>
      <c r="AC233"/>
      <c r="AD233"/>
      <c r="AE233"/>
    </row>
    <row r="234" spans="5:34" hidden="1" x14ac:dyDescent="0.25">
      <c r="E234" s="12">
        <v>43283.208333333336</v>
      </c>
      <c r="F234" s="10">
        <v>12294.13</v>
      </c>
      <c r="G234" s="10">
        <v>12298.01</v>
      </c>
      <c r="H234" s="10">
        <v>12271.43</v>
      </c>
      <c r="I234" s="10">
        <v>12273.69</v>
      </c>
      <c r="AB234"/>
      <c r="AC234"/>
      <c r="AD234"/>
      <c r="AE234"/>
    </row>
    <row r="235" spans="5:34" hidden="1" x14ac:dyDescent="0.25">
      <c r="E235" s="11">
        <v>43283.25</v>
      </c>
      <c r="F235" s="9">
        <v>12272.56</v>
      </c>
      <c r="G235" s="9">
        <v>12273.82</v>
      </c>
      <c r="H235" s="9">
        <v>12235.34</v>
      </c>
      <c r="I235" s="9">
        <v>12242.11</v>
      </c>
      <c r="AB235"/>
      <c r="AC235"/>
      <c r="AD235"/>
      <c r="AE235"/>
    </row>
    <row r="236" spans="5:34" hidden="1" x14ac:dyDescent="0.25">
      <c r="E236" s="12">
        <v>43283.291666666664</v>
      </c>
      <c r="F236" s="10">
        <v>12243.24</v>
      </c>
      <c r="G236" s="10">
        <v>12244.37</v>
      </c>
      <c r="H236" s="10">
        <v>12218.92</v>
      </c>
      <c r="I236" s="10">
        <v>12233.21</v>
      </c>
      <c r="AB236"/>
      <c r="AC236"/>
      <c r="AD236"/>
      <c r="AE236"/>
    </row>
    <row r="237" spans="5:34" x14ac:dyDescent="0.25">
      <c r="E237" s="11">
        <v>43283.333333333336</v>
      </c>
      <c r="F237" s="9">
        <v>12234.33</v>
      </c>
      <c r="G237" s="9">
        <v>12234.33</v>
      </c>
      <c r="H237" s="9">
        <v>12187.98</v>
      </c>
      <c r="I237" s="9">
        <v>12197.14</v>
      </c>
      <c r="K237" s="13">
        <f t="shared" ref="K237:K251" si="130">I237-F237</f>
        <v>-37.190000000000509</v>
      </c>
      <c r="L237" s="13">
        <v>0</v>
      </c>
      <c r="M237" s="13">
        <f t="shared" ref="M237:M251" si="131">G237-H237</f>
        <v>46.350000000000364</v>
      </c>
      <c r="N237" s="13">
        <f>I251-F237</f>
        <v>59.510000000000218</v>
      </c>
      <c r="O237" s="18">
        <f>IF(K237*N237&gt;0,1,0)</f>
        <v>0</v>
      </c>
      <c r="P237">
        <f>_xlfn.IFS(K237&lt;0,MIN(L236:L250),K237&gt;0,MAX(L236:L250))</f>
        <v>-12.049999999999272</v>
      </c>
      <c r="Q237">
        <f>_xlfn.IFS(K237&lt;0,MAX(L236:L250),K237&gt;0,MIN(L236:L250))</f>
        <v>93.5</v>
      </c>
      <c r="T237" s="13">
        <f>MAX(G237:G251)</f>
        <v>12307.85</v>
      </c>
      <c r="X237">
        <f t="shared" ref="X237:X251" si="132">ABS(K237)</f>
        <v>37.190000000000509</v>
      </c>
      <c r="Y237">
        <f t="shared" ref="Y237:Y251" si="133">ABS(M237)</f>
        <v>46.350000000000364</v>
      </c>
      <c r="Z237">
        <f t="shared" ref="Z237:Z251" si="134">IF(T237&lt;1000,ABS(T237),0)</f>
        <v>0</v>
      </c>
      <c r="AA237">
        <f t="shared" ref="AA237:AA251" si="135">ABS(N237)</f>
        <v>59.510000000000218</v>
      </c>
      <c r="AB237" s="18">
        <f t="shared" ref="AB237:AB251" si="136">ABS(P237)</f>
        <v>12.049999999999272</v>
      </c>
      <c r="AC237" s="18">
        <f t="shared" ref="AC237:AC251" si="137">ABS(Q237)</f>
        <v>93.5</v>
      </c>
      <c r="AD237" s="18">
        <f t="shared" ref="AD237:AD251" si="138">IF(O237=1,ABS(P237),0)</f>
        <v>0</v>
      </c>
      <c r="AE237" s="18">
        <f t="shared" ref="AE237:AE251" si="139">IF(O237=0,ABS(Q237),0)</f>
        <v>93.5</v>
      </c>
      <c r="AG237" s="18">
        <f t="shared" ref="AG237:AG251" si="140">IF(O237=1,ABS(Q237),0)</f>
        <v>0</v>
      </c>
      <c r="AH237" s="18">
        <f t="shared" ref="AH237:AH251" si="141">IF(O237=0,ABS(P237),0)</f>
        <v>12.049999999999272</v>
      </c>
    </row>
    <row r="238" spans="5:34" x14ac:dyDescent="0.25">
      <c r="E238" s="12">
        <v>43283.375</v>
      </c>
      <c r="F238" s="10">
        <v>12171.65</v>
      </c>
      <c r="G238" s="10">
        <v>12180.15</v>
      </c>
      <c r="H238" s="10">
        <v>12129.18</v>
      </c>
      <c r="I238" s="10">
        <v>12159.6</v>
      </c>
      <c r="K238" s="13">
        <f t="shared" si="130"/>
        <v>-12.049999999999272</v>
      </c>
      <c r="L238" s="13">
        <f t="shared" ref="L238:L251" si="142">L237+K238</f>
        <v>-12.049999999999272</v>
      </c>
      <c r="M238" s="13">
        <f t="shared" si="131"/>
        <v>50.969999999999345</v>
      </c>
      <c r="T238" s="13">
        <f>MIN(H237:H251)</f>
        <v>12129.18</v>
      </c>
      <c r="X238">
        <f t="shared" si="132"/>
        <v>12.049999999999272</v>
      </c>
      <c r="Y238">
        <f t="shared" si="133"/>
        <v>50.969999999999345</v>
      </c>
      <c r="Z238">
        <f t="shared" si="134"/>
        <v>0</v>
      </c>
      <c r="AA238">
        <f t="shared" si="135"/>
        <v>0</v>
      </c>
      <c r="AB238" s="18">
        <f t="shared" si="136"/>
        <v>0</v>
      </c>
      <c r="AC238" s="18">
        <f t="shared" si="137"/>
        <v>0</v>
      </c>
      <c r="AD238" s="18">
        <f t="shared" si="138"/>
        <v>0</v>
      </c>
      <c r="AE238" s="18">
        <f t="shared" si="139"/>
        <v>0</v>
      </c>
      <c r="AG238" s="18">
        <f t="shared" si="140"/>
        <v>0</v>
      </c>
      <c r="AH238" s="18">
        <f t="shared" si="141"/>
        <v>0</v>
      </c>
    </row>
    <row r="239" spans="5:34" x14ac:dyDescent="0.25">
      <c r="E239" s="11">
        <v>43283.416666666664</v>
      </c>
      <c r="F239" s="9">
        <v>12171.04</v>
      </c>
      <c r="G239" s="9">
        <v>12234.99</v>
      </c>
      <c r="H239" s="9">
        <v>12130.91</v>
      </c>
      <c r="I239" s="9">
        <v>12218.56</v>
      </c>
      <c r="K239" s="13">
        <f t="shared" si="130"/>
        <v>47.519999999998618</v>
      </c>
      <c r="L239" s="13">
        <f t="shared" si="142"/>
        <v>35.469999999999345</v>
      </c>
      <c r="M239" s="13">
        <f t="shared" si="131"/>
        <v>104.07999999999993</v>
      </c>
      <c r="R239">
        <v>-28</v>
      </c>
      <c r="T239" s="13">
        <f>T237-T238</f>
        <v>178.67000000000007</v>
      </c>
      <c r="X239">
        <f t="shared" si="132"/>
        <v>47.519999999998618</v>
      </c>
      <c r="Y239">
        <f t="shared" si="133"/>
        <v>104.07999999999993</v>
      </c>
      <c r="Z239">
        <f t="shared" si="134"/>
        <v>178.67000000000007</v>
      </c>
      <c r="AA239">
        <f t="shared" si="135"/>
        <v>0</v>
      </c>
      <c r="AB239" s="18">
        <f t="shared" si="136"/>
        <v>0</v>
      </c>
      <c r="AC239" s="18">
        <f t="shared" si="137"/>
        <v>0</v>
      </c>
      <c r="AD239" s="18">
        <f t="shared" si="138"/>
        <v>0</v>
      </c>
      <c r="AE239" s="18">
        <f t="shared" si="139"/>
        <v>0</v>
      </c>
      <c r="AG239" s="18">
        <f t="shared" si="140"/>
        <v>0</v>
      </c>
      <c r="AH239" s="18">
        <f t="shared" si="141"/>
        <v>0</v>
      </c>
    </row>
    <row r="240" spans="5:34" x14ac:dyDescent="0.25">
      <c r="E240" s="12">
        <v>43283.458333333336</v>
      </c>
      <c r="F240" s="10">
        <v>12219.81</v>
      </c>
      <c r="G240" s="10">
        <v>12278.52</v>
      </c>
      <c r="H240" s="10">
        <v>12208.35</v>
      </c>
      <c r="I240" s="10">
        <v>12266.94</v>
      </c>
      <c r="K240" s="13">
        <f t="shared" si="130"/>
        <v>47.130000000001019</v>
      </c>
      <c r="L240" s="13">
        <f t="shared" si="142"/>
        <v>82.600000000000364</v>
      </c>
      <c r="M240" s="13">
        <f t="shared" si="131"/>
        <v>70.170000000000073</v>
      </c>
      <c r="X240">
        <f t="shared" si="132"/>
        <v>47.130000000001019</v>
      </c>
      <c r="Y240">
        <f t="shared" si="133"/>
        <v>70.170000000000073</v>
      </c>
      <c r="Z240">
        <f t="shared" si="134"/>
        <v>0</v>
      </c>
      <c r="AA240">
        <f t="shared" si="135"/>
        <v>0</v>
      </c>
      <c r="AB240" s="18">
        <f t="shared" si="136"/>
        <v>0</v>
      </c>
      <c r="AC240" s="18">
        <f t="shared" si="137"/>
        <v>0</v>
      </c>
      <c r="AD240" s="18">
        <f t="shared" si="138"/>
        <v>0</v>
      </c>
      <c r="AE240" s="18">
        <f t="shared" si="139"/>
        <v>0</v>
      </c>
      <c r="AG240" s="18">
        <f t="shared" si="140"/>
        <v>0</v>
      </c>
      <c r="AH240" s="18">
        <f t="shared" si="141"/>
        <v>0</v>
      </c>
    </row>
    <row r="241" spans="5:34" x14ac:dyDescent="0.25">
      <c r="E241" s="11">
        <v>43283.5</v>
      </c>
      <c r="F241" s="9">
        <v>12267.19</v>
      </c>
      <c r="G241" s="9">
        <v>12277.2</v>
      </c>
      <c r="H241" s="9">
        <v>12220.78</v>
      </c>
      <c r="I241" s="9">
        <v>12230.5</v>
      </c>
      <c r="K241" s="13">
        <f t="shared" si="130"/>
        <v>-36.690000000000509</v>
      </c>
      <c r="L241" s="13">
        <f t="shared" si="142"/>
        <v>45.909999999999854</v>
      </c>
      <c r="M241" s="13">
        <f t="shared" si="131"/>
        <v>56.420000000000073</v>
      </c>
      <c r="X241">
        <f t="shared" si="132"/>
        <v>36.690000000000509</v>
      </c>
      <c r="Y241">
        <f t="shared" si="133"/>
        <v>56.420000000000073</v>
      </c>
      <c r="Z241">
        <f t="shared" si="134"/>
        <v>0</v>
      </c>
      <c r="AA241">
        <f t="shared" si="135"/>
        <v>0</v>
      </c>
      <c r="AB241" s="18">
        <f t="shared" si="136"/>
        <v>0</v>
      </c>
      <c r="AC241" s="18">
        <f t="shared" si="137"/>
        <v>0</v>
      </c>
      <c r="AD241" s="18">
        <f t="shared" si="138"/>
        <v>0</v>
      </c>
      <c r="AE241" s="18">
        <f t="shared" si="139"/>
        <v>0</v>
      </c>
      <c r="AG241" s="18">
        <f t="shared" si="140"/>
        <v>0</v>
      </c>
      <c r="AH241" s="18">
        <f t="shared" si="141"/>
        <v>0</v>
      </c>
    </row>
    <row r="242" spans="5:34" x14ac:dyDescent="0.25">
      <c r="E242" s="12">
        <v>43283.541666666664</v>
      </c>
      <c r="F242" s="10">
        <v>12230</v>
      </c>
      <c r="G242" s="10">
        <v>12296.21</v>
      </c>
      <c r="H242" s="10">
        <v>12204.06</v>
      </c>
      <c r="I242" s="10">
        <v>12277.59</v>
      </c>
      <c r="K242" s="13">
        <f t="shared" si="130"/>
        <v>47.590000000000146</v>
      </c>
      <c r="L242" s="13">
        <f t="shared" si="142"/>
        <v>93.5</v>
      </c>
      <c r="M242" s="13">
        <f t="shared" si="131"/>
        <v>92.149999999999636</v>
      </c>
      <c r="X242">
        <f t="shared" si="132"/>
        <v>47.590000000000146</v>
      </c>
      <c r="Y242">
        <f t="shared" si="133"/>
        <v>92.149999999999636</v>
      </c>
      <c r="Z242">
        <f t="shared" si="134"/>
        <v>0</v>
      </c>
      <c r="AA242">
        <f t="shared" si="135"/>
        <v>0</v>
      </c>
      <c r="AB242" s="18">
        <f t="shared" si="136"/>
        <v>0</v>
      </c>
      <c r="AC242" s="18">
        <f t="shared" si="137"/>
        <v>0</v>
      </c>
      <c r="AD242" s="18">
        <f t="shared" si="138"/>
        <v>0</v>
      </c>
      <c r="AE242" s="18">
        <f t="shared" si="139"/>
        <v>0</v>
      </c>
      <c r="AG242" s="18">
        <f t="shared" si="140"/>
        <v>0</v>
      </c>
      <c r="AH242" s="18">
        <f t="shared" si="141"/>
        <v>0</v>
      </c>
    </row>
    <row r="243" spans="5:34" x14ac:dyDescent="0.25">
      <c r="E243" s="11">
        <v>43283.583333333336</v>
      </c>
      <c r="F243" s="9">
        <v>12277.85</v>
      </c>
      <c r="G243" s="9">
        <v>12286.46</v>
      </c>
      <c r="H243" s="9">
        <v>12256.68</v>
      </c>
      <c r="I243" s="9">
        <v>12277.42</v>
      </c>
      <c r="K243" s="13">
        <f t="shared" si="130"/>
        <v>-0.43000000000029104</v>
      </c>
      <c r="L243" s="13">
        <f t="shared" si="142"/>
        <v>93.069999999999709</v>
      </c>
      <c r="M243" s="13">
        <f t="shared" si="131"/>
        <v>29.779999999998836</v>
      </c>
      <c r="X243">
        <f t="shared" si="132"/>
        <v>0.43000000000029104</v>
      </c>
      <c r="Y243">
        <f t="shared" si="133"/>
        <v>29.779999999998836</v>
      </c>
      <c r="Z243">
        <f t="shared" si="134"/>
        <v>0</v>
      </c>
      <c r="AA243">
        <f t="shared" si="135"/>
        <v>0</v>
      </c>
      <c r="AB243" s="18">
        <f t="shared" si="136"/>
        <v>0</v>
      </c>
      <c r="AC243" s="18">
        <f t="shared" si="137"/>
        <v>0</v>
      </c>
      <c r="AD243" s="18">
        <f t="shared" si="138"/>
        <v>0</v>
      </c>
      <c r="AE243" s="18">
        <f t="shared" si="139"/>
        <v>0</v>
      </c>
      <c r="AG243" s="18">
        <f t="shared" si="140"/>
        <v>0</v>
      </c>
      <c r="AH243" s="18">
        <f t="shared" si="141"/>
        <v>0</v>
      </c>
    </row>
    <row r="244" spans="5:34" x14ac:dyDescent="0.25">
      <c r="E244" s="12">
        <v>43283.625</v>
      </c>
      <c r="F244" s="10">
        <v>12276.92</v>
      </c>
      <c r="G244" s="10">
        <v>12281.36</v>
      </c>
      <c r="H244" s="10">
        <v>12235.18</v>
      </c>
      <c r="I244" s="10">
        <v>12249.46</v>
      </c>
      <c r="K244" s="13">
        <f t="shared" si="130"/>
        <v>-27.460000000000946</v>
      </c>
      <c r="L244" s="13">
        <f t="shared" si="142"/>
        <v>65.609999999998763</v>
      </c>
      <c r="M244" s="13">
        <f t="shared" si="131"/>
        <v>46.180000000000291</v>
      </c>
      <c r="X244">
        <f t="shared" si="132"/>
        <v>27.460000000000946</v>
      </c>
      <c r="Y244">
        <f t="shared" si="133"/>
        <v>46.180000000000291</v>
      </c>
      <c r="Z244">
        <f t="shared" si="134"/>
        <v>0</v>
      </c>
      <c r="AA244">
        <f t="shared" si="135"/>
        <v>0</v>
      </c>
      <c r="AB244" s="18">
        <f t="shared" si="136"/>
        <v>0</v>
      </c>
      <c r="AC244" s="18">
        <f t="shared" si="137"/>
        <v>0</v>
      </c>
      <c r="AD244" s="18">
        <f t="shared" si="138"/>
        <v>0</v>
      </c>
      <c r="AE244" s="18">
        <f t="shared" si="139"/>
        <v>0</v>
      </c>
      <c r="AG244" s="18">
        <f t="shared" si="140"/>
        <v>0</v>
      </c>
      <c r="AH244" s="18">
        <f t="shared" si="141"/>
        <v>0</v>
      </c>
    </row>
    <row r="245" spans="5:34" x14ac:dyDescent="0.25">
      <c r="E245" s="11">
        <v>43283.666666666664</v>
      </c>
      <c r="F245" s="9">
        <v>12248.71</v>
      </c>
      <c r="G245" s="9">
        <v>12281.2</v>
      </c>
      <c r="H245" s="9">
        <v>12227.39</v>
      </c>
      <c r="I245" s="9">
        <v>12265.52</v>
      </c>
      <c r="K245" s="13">
        <f t="shared" si="130"/>
        <v>16.81000000000131</v>
      </c>
      <c r="L245" s="13">
        <f t="shared" si="142"/>
        <v>82.420000000000073</v>
      </c>
      <c r="M245" s="13">
        <f t="shared" si="131"/>
        <v>53.81000000000131</v>
      </c>
      <c r="X245">
        <f t="shared" si="132"/>
        <v>16.81000000000131</v>
      </c>
      <c r="Y245">
        <f t="shared" si="133"/>
        <v>53.81000000000131</v>
      </c>
      <c r="Z245">
        <f t="shared" si="134"/>
        <v>0</v>
      </c>
      <c r="AA245">
        <f t="shared" si="135"/>
        <v>0</v>
      </c>
      <c r="AB245" s="18">
        <f t="shared" si="136"/>
        <v>0</v>
      </c>
      <c r="AC245" s="18">
        <f t="shared" si="137"/>
        <v>0</v>
      </c>
      <c r="AD245" s="18">
        <f t="shared" si="138"/>
        <v>0</v>
      </c>
      <c r="AE245" s="18">
        <f t="shared" si="139"/>
        <v>0</v>
      </c>
      <c r="AG245" s="18">
        <f t="shared" si="140"/>
        <v>0</v>
      </c>
      <c r="AH245" s="18">
        <f t="shared" si="141"/>
        <v>0</v>
      </c>
    </row>
    <row r="246" spans="5:34" x14ac:dyDescent="0.25">
      <c r="E246" s="12">
        <v>43283.708333333336</v>
      </c>
      <c r="F246" s="10">
        <v>12269.53</v>
      </c>
      <c r="G246" s="10">
        <v>12303.56</v>
      </c>
      <c r="H246" s="10">
        <v>12255.04</v>
      </c>
      <c r="I246" s="10">
        <v>12269.25</v>
      </c>
      <c r="K246" s="13">
        <f t="shared" si="130"/>
        <v>-0.28000000000065484</v>
      </c>
      <c r="L246" s="13">
        <f t="shared" si="142"/>
        <v>82.139999999999418</v>
      </c>
      <c r="M246" s="13">
        <f t="shared" si="131"/>
        <v>48.519999999998618</v>
      </c>
      <c r="X246">
        <f t="shared" si="132"/>
        <v>0.28000000000065484</v>
      </c>
      <c r="Y246">
        <f t="shared" si="133"/>
        <v>48.519999999998618</v>
      </c>
      <c r="Z246">
        <f t="shared" si="134"/>
        <v>0</v>
      </c>
      <c r="AA246">
        <f t="shared" si="135"/>
        <v>0</v>
      </c>
      <c r="AB246" s="18">
        <f t="shared" si="136"/>
        <v>0</v>
      </c>
      <c r="AC246" s="18">
        <f t="shared" si="137"/>
        <v>0</v>
      </c>
      <c r="AD246" s="18">
        <f t="shared" si="138"/>
        <v>0</v>
      </c>
      <c r="AE246" s="18">
        <f t="shared" si="139"/>
        <v>0</v>
      </c>
      <c r="AG246" s="18">
        <f t="shared" si="140"/>
        <v>0</v>
      </c>
      <c r="AH246" s="18">
        <f t="shared" si="141"/>
        <v>0</v>
      </c>
    </row>
    <row r="247" spans="5:34" x14ac:dyDescent="0.25">
      <c r="E247" s="11">
        <v>43283.75</v>
      </c>
      <c r="F247" s="9">
        <v>12269.75</v>
      </c>
      <c r="G247" s="9">
        <v>12288.5</v>
      </c>
      <c r="H247" s="9">
        <v>12220.78</v>
      </c>
      <c r="I247" s="9">
        <v>12233.8</v>
      </c>
      <c r="K247" s="13">
        <f t="shared" si="130"/>
        <v>-35.950000000000728</v>
      </c>
      <c r="L247" s="13">
        <f t="shared" si="142"/>
        <v>46.18999999999869</v>
      </c>
      <c r="M247" s="13">
        <f t="shared" si="131"/>
        <v>67.719999999999345</v>
      </c>
      <c r="X247">
        <f t="shared" si="132"/>
        <v>35.950000000000728</v>
      </c>
      <c r="Y247">
        <f t="shared" si="133"/>
        <v>67.719999999999345</v>
      </c>
      <c r="Z247">
        <f t="shared" si="134"/>
        <v>0</v>
      </c>
      <c r="AA247">
        <f t="shared" si="135"/>
        <v>0</v>
      </c>
      <c r="AB247" s="18">
        <f t="shared" si="136"/>
        <v>0</v>
      </c>
      <c r="AC247" s="18">
        <f t="shared" si="137"/>
        <v>0</v>
      </c>
      <c r="AD247" s="18">
        <f t="shared" si="138"/>
        <v>0</v>
      </c>
      <c r="AE247" s="18">
        <f t="shared" si="139"/>
        <v>0</v>
      </c>
      <c r="AG247" s="18">
        <f t="shared" si="140"/>
        <v>0</v>
      </c>
      <c r="AH247" s="18">
        <f t="shared" si="141"/>
        <v>0</v>
      </c>
    </row>
    <row r="248" spans="5:34" x14ac:dyDescent="0.25">
      <c r="E248" s="12">
        <v>43283.791666666664</v>
      </c>
      <c r="F248" s="10">
        <v>12233.55</v>
      </c>
      <c r="G248" s="10">
        <v>12251.46</v>
      </c>
      <c r="H248" s="10">
        <v>12229.66</v>
      </c>
      <c r="I248" s="10">
        <v>12241.05</v>
      </c>
      <c r="K248" s="13">
        <f t="shared" si="130"/>
        <v>7.5</v>
      </c>
      <c r="L248" s="13">
        <f t="shared" si="142"/>
        <v>53.68999999999869</v>
      </c>
      <c r="M248" s="13">
        <f t="shared" si="131"/>
        <v>21.799999999999272</v>
      </c>
      <c r="X248">
        <f t="shared" si="132"/>
        <v>7.5</v>
      </c>
      <c r="Y248">
        <f t="shared" si="133"/>
        <v>21.799999999999272</v>
      </c>
      <c r="Z248">
        <f t="shared" si="134"/>
        <v>0</v>
      </c>
      <c r="AA248">
        <f t="shared" si="135"/>
        <v>0</v>
      </c>
      <c r="AB248" s="18">
        <f t="shared" si="136"/>
        <v>0</v>
      </c>
      <c r="AC248" s="18">
        <f t="shared" si="137"/>
        <v>0</v>
      </c>
      <c r="AD248" s="18">
        <f t="shared" si="138"/>
        <v>0</v>
      </c>
      <c r="AE248" s="18">
        <f t="shared" si="139"/>
        <v>0</v>
      </c>
      <c r="AG248" s="18">
        <f t="shared" si="140"/>
        <v>0</v>
      </c>
      <c r="AH248" s="18">
        <f t="shared" si="141"/>
        <v>0</v>
      </c>
    </row>
    <row r="249" spans="5:34" x14ac:dyDescent="0.25">
      <c r="E249" s="11">
        <v>43283.833333333336</v>
      </c>
      <c r="F249" s="9">
        <v>12240.8</v>
      </c>
      <c r="G249" s="9">
        <v>12262.57</v>
      </c>
      <c r="H249" s="9">
        <v>12226.28</v>
      </c>
      <c r="I249" s="9">
        <v>12255.06</v>
      </c>
      <c r="K249" s="13">
        <f t="shared" si="130"/>
        <v>14.260000000000218</v>
      </c>
      <c r="L249" s="13">
        <f t="shared" si="142"/>
        <v>67.949999999998909</v>
      </c>
      <c r="M249" s="13">
        <f t="shared" si="131"/>
        <v>36.289999999999054</v>
      </c>
      <c r="X249">
        <f t="shared" si="132"/>
        <v>14.260000000000218</v>
      </c>
      <c r="Y249">
        <f t="shared" si="133"/>
        <v>36.289999999999054</v>
      </c>
      <c r="Z249">
        <f t="shared" si="134"/>
        <v>0</v>
      </c>
      <c r="AA249">
        <f t="shared" si="135"/>
        <v>0</v>
      </c>
      <c r="AB249" s="18">
        <f t="shared" si="136"/>
        <v>0</v>
      </c>
      <c r="AC249" s="18">
        <f t="shared" si="137"/>
        <v>0</v>
      </c>
      <c r="AD249" s="18">
        <f t="shared" si="138"/>
        <v>0</v>
      </c>
      <c r="AE249" s="18">
        <f t="shared" si="139"/>
        <v>0</v>
      </c>
      <c r="AG249" s="18">
        <f t="shared" si="140"/>
        <v>0</v>
      </c>
      <c r="AH249" s="18">
        <f t="shared" si="141"/>
        <v>0</v>
      </c>
    </row>
    <row r="250" spans="5:34" x14ac:dyDescent="0.25">
      <c r="E250" s="12">
        <v>43283.875</v>
      </c>
      <c r="F250" s="10">
        <v>12255.31</v>
      </c>
      <c r="G250" s="10">
        <v>12291.59</v>
      </c>
      <c r="H250" s="10">
        <v>12255.31</v>
      </c>
      <c r="I250" s="10">
        <v>12271.82</v>
      </c>
      <c r="K250" s="13">
        <f t="shared" si="130"/>
        <v>16.510000000000218</v>
      </c>
      <c r="L250" s="13">
        <f t="shared" si="142"/>
        <v>84.459999999999127</v>
      </c>
      <c r="M250" s="13">
        <f t="shared" si="131"/>
        <v>36.280000000000655</v>
      </c>
      <c r="X250">
        <f t="shared" si="132"/>
        <v>16.510000000000218</v>
      </c>
      <c r="Y250">
        <f t="shared" si="133"/>
        <v>36.280000000000655</v>
      </c>
      <c r="Z250">
        <f t="shared" si="134"/>
        <v>0</v>
      </c>
      <c r="AA250">
        <f t="shared" si="135"/>
        <v>0</v>
      </c>
      <c r="AB250" s="18">
        <f t="shared" si="136"/>
        <v>0</v>
      </c>
      <c r="AC250" s="18">
        <f t="shared" si="137"/>
        <v>0</v>
      </c>
      <c r="AD250" s="18">
        <f t="shared" si="138"/>
        <v>0</v>
      </c>
      <c r="AE250" s="18">
        <f t="shared" si="139"/>
        <v>0</v>
      </c>
      <c r="AG250" s="18">
        <f t="shared" si="140"/>
        <v>0</v>
      </c>
      <c r="AH250" s="18">
        <f t="shared" si="141"/>
        <v>0</v>
      </c>
    </row>
    <row r="251" spans="5:34" x14ac:dyDescent="0.25">
      <c r="E251" s="11">
        <v>43283.916666666664</v>
      </c>
      <c r="F251" s="9">
        <v>12272.32</v>
      </c>
      <c r="G251" s="9">
        <v>12307.85</v>
      </c>
      <c r="H251" s="9">
        <v>12260.81</v>
      </c>
      <c r="I251" s="9">
        <v>12293.84</v>
      </c>
      <c r="K251" s="13">
        <f t="shared" si="130"/>
        <v>21.520000000000437</v>
      </c>
      <c r="L251" s="13">
        <f t="shared" si="142"/>
        <v>105.97999999999956</v>
      </c>
      <c r="M251" s="13">
        <f t="shared" si="131"/>
        <v>47.040000000000873</v>
      </c>
      <c r="N251" s="13"/>
      <c r="X251">
        <f t="shared" si="132"/>
        <v>21.520000000000437</v>
      </c>
      <c r="Y251">
        <f t="shared" si="133"/>
        <v>47.040000000000873</v>
      </c>
      <c r="Z251">
        <f t="shared" si="134"/>
        <v>0</v>
      </c>
      <c r="AA251">
        <f t="shared" si="135"/>
        <v>0</v>
      </c>
      <c r="AB251" s="18">
        <f t="shared" si="136"/>
        <v>0</v>
      </c>
      <c r="AC251" s="18">
        <f t="shared" si="137"/>
        <v>0</v>
      </c>
      <c r="AD251" s="18">
        <f t="shared" si="138"/>
        <v>0</v>
      </c>
      <c r="AE251" s="18">
        <f t="shared" si="139"/>
        <v>0</v>
      </c>
      <c r="AG251" s="18">
        <f t="shared" si="140"/>
        <v>0</v>
      </c>
      <c r="AH251" s="18">
        <f t="shared" si="141"/>
        <v>0</v>
      </c>
    </row>
    <row r="252" spans="5:34" hidden="1" x14ac:dyDescent="0.25">
      <c r="E252" s="12">
        <v>43283.958333333336</v>
      </c>
      <c r="F252" s="10">
        <v>12296.37</v>
      </c>
      <c r="G252" s="10">
        <v>12304.12</v>
      </c>
      <c r="H252" s="10">
        <v>12293.6</v>
      </c>
      <c r="I252" s="10">
        <v>12301.36</v>
      </c>
      <c r="AB252"/>
      <c r="AC252"/>
      <c r="AD252"/>
      <c r="AE252"/>
    </row>
    <row r="253" spans="5:34" hidden="1" x14ac:dyDescent="0.25">
      <c r="E253" s="11">
        <v>43284.041666666664</v>
      </c>
      <c r="F253" s="9">
        <v>12299.66</v>
      </c>
      <c r="G253" s="9">
        <v>12300.79</v>
      </c>
      <c r="H253" s="9">
        <v>12291.77</v>
      </c>
      <c r="I253" s="9">
        <v>12293.46</v>
      </c>
      <c r="AB253"/>
      <c r="AC253"/>
      <c r="AD253"/>
      <c r="AE253"/>
    </row>
    <row r="254" spans="5:34" hidden="1" x14ac:dyDescent="0.25">
      <c r="E254" s="12">
        <v>43284.083333333336</v>
      </c>
      <c r="F254" s="10">
        <v>12293.46</v>
      </c>
      <c r="G254" s="10">
        <v>12300.34</v>
      </c>
      <c r="H254" s="10">
        <v>12292.32</v>
      </c>
      <c r="I254" s="10">
        <v>12299.21</v>
      </c>
      <c r="AB254"/>
      <c r="AC254"/>
      <c r="AD254"/>
      <c r="AE254"/>
    </row>
    <row r="255" spans="5:34" hidden="1" x14ac:dyDescent="0.25">
      <c r="E255" s="11">
        <v>43284.125</v>
      </c>
      <c r="F255" s="9">
        <v>12300.34</v>
      </c>
      <c r="G255" s="9">
        <v>12301.47</v>
      </c>
      <c r="H255" s="9">
        <v>12286.93</v>
      </c>
      <c r="I255" s="9">
        <v>12291.44</v>
      </c>
      <c r="AB255"/>
      <c r="AC255"/>
      <c r="AD255"/>
      <c r="AE255"/>
    </row>
    <row r="256" spans="5:34" hidden="1" x14ac:dyDescent="0.25">
      <c r="E256" s="12">
        <v>43284.166666666664</v>
      </c>
      <c r="F256" s="10">
        <v>12291.34</v>
      </c>
      <c r="G256" s="10">
        <v>12327.53</v>
      </c>
      <c r="H256" s="10">
        <v>12266.17</v>
      </c>
      <c r="I256" s="10">
        <v>12277.06</v>
      </c>
      <c r="AB256"/>
      <c r="AC256"/>
      <c r="AD256"/>
      <c r="AE256"/>
    </row>
    <row r="257" spans="5:34" hidden="1" x14ac:dyDescent="0.25">
      <c r="E257" s="11">
        <v>43284.208333333336</v>
      </c>
      <c r="F257" s="9">
        <v>12276.5</v>
      </c>
      <c r="G257" s="9">
        <v>12301.9</v>
      </c>
      <c r="H257" s="9">
        <v>12272.59</v>
      </c>
      <c r="I257" s="9">
        <v>12282.73</v>
      </c>
      <c r="AB257"/>
      <c r="AC257"/>
      <c r="AD257"/>
      <c r="AE257"/>
    </row>
    <row r="258" spans="5:34" hidden="1" x14ac:dyDescent="0.25">
      <c r="E258" s="12">
        <v>43284.25</v>
      </c>
      <c r="F258" s="10">
        <v>12281.6</v>
      </c>
      <c r="G258" s="10">
        <v>12292.12</v>
      </c>
      <c r="H258" s="10">
        <v>12265.82</v>
      </c>
      <c r="I258" s="10">
        <v>12289.99</v>
      </c>
      <c r="AB258"/>
      <c r="AC258"/>
      <c r="AD258"/>
      <c r="AE258"/>
    </row>
    <row r="259" spans="5:34" hidden="1" x14ac:dyDescent="0.25">
      <c r="E259" s="11">
        <v>43284.291666666664</v>
      </c>
      <c r="F259" s="9">
        <v>12289.99</v>
      </c>
      <c r="G259" s="9">
        <v>12291.11</v>
      </c>
      <c r="H259" s="9">
        <v>12277.82</v>
      </c>
      <c r="I259" s="9">
        <v>12280.07</v>
      </c>
      <c r="AB259"/>
      <c r="AC259"/>
      <c r="AD259"/>
      <c r="AE259"/>
    </row>
    <row r="260" spans="5:34" x14ac:dyDescent="0.25">
      <c r="E260" s="12">
        <v>43284.333333333336</v>
      </c>
      <c r="F260" s="10">
        <v>12278.95</v>
      </c>
      <c r="G260" s="10">
        <v>12313.77</v>
      </c>
      <c r="H260" s="10">
        <v>12269.95</v>
      </c>
      <c r="I260" s="10">
        <v>12312.24</v>
      </c>
      <c r="K260" s="13">
        <f t="shared" ref="K260:K274" si="143">I260-F260</f>
        <v>33.289999999999054</v>
      </c>
      <c r="L260" s="13">
        <v>0</v>
      </c>
      <c r="M260" s="13">
        <f t="shared" ref="M260:M274" si="144">G260-H260</f>
        <v>43.819999999999709</v>
      </c>
      <c r="N260" s="13">
        <f>I274-F260</f>
        <v>27.75</v>
      </c>
      <c r="O260" s="18">
        <f>IF(K260*N260&gt;0,1,0)</f>
        <v>1</v>
      </c>
      <c r="P260">
        <f>_xlfn.IFS(K260&lt;0,MIN(L259:L273),K260&gt;0,MAX(L259:L273))</f>
        <v>89.1200000000008</v>
      </c>
      <c r="Q260">
        <f>_xlfn.IFS(K260&lt;0,MAX(L259:L273),K260&gt;0,MIN(L259:L273))</f>
        <v>-19.239999999999782</v>
      </c>
      <c r="T260" s="13">
        <f>MAX(G260:G274)</f>
        <v>12429.9</v>
      </c>
      <c r="X260">
        <f t="shared" ref="X260:X274" si="145">ABS(K260)</f>
        <v>33.289999999999054</v>
      </c>
      <c r="Y260">
        <f t="shared" ref="Y260:Y274" si="146">ABS(M260)</f>
        <v>43.819999999999709</v>
      </c>
      <c r="Z260">
        <f t="shared" ref="Z260:Z274" si="147">IF(T260&lt;1000,ABS(T260),0)</f>
        <v>0</v>
      </c>
      <c r="AA260">
        <f t="shared" ref="AA260:AA274" si="148">ABS(N260)</f>
        <v>27.75</v>
      </c>
      <c r="AB260" s="18">
        <f t="shared" ref="AB260:AB274" si="149">ABS(P260)</f>
        <v>89.1200000000008</v>
      </c>
      <c r="AC260" s="18">
        <f t="shared" ref="AC260:AC274" si="150">ABS(Q260)</f>
        <v>19.239999999999782</v>
      </c>
      <c r="AD260" s="18">
        <f t="shared" ref="AD260:AD274" si="151">IF(O260=1,ABS(P260),0)</f>
        <v>89.1200000000008</v>
      </c>
      <c r="AE260" s="18">
        <f t="shared" ref="AE260:AE274" si="152">IF(O260=0,ABS(Q260),0)</f>
        <v>0</v>
      </c>
      <c r="AG260" s="18">
        <f t="shared" ref="AG260:AG274" si="153">IF(O260=1,ABS(Q260),0)</f>
        <v>19.239999999999782</v>
      </c>
      <c r="AH260" s="18">
        <f t="shared" ref="AH260:AH274" si="154">IF(O260=0,ABS(P260),0)</f>
        <v>0</v>
      </c>
    </row>
    <row r="261" spans="5:34" x14ac:dyDescent="0.25">
      <c r="E261" s="11">
        <v>43284.375</v>
      </c>
      <c r="F261" s="9">
        <v>12325.88</v>
      </c>
      <c r="G261" s="9">
        <v>12348.59</v>
      </c>
      <c r="H261" s="9">
        <v>12300.3</v>
      </c>
      <c r="I261" s="9">
        <v>12337.19</v>
      </c>
      <c r="K261" s="13">
        <f t="shared" si="143"/>
        <v>11.31000000000131</v>
      </c>
      <c r="L261" s="13">
        <f t="shared" ref="L261:L274" si="155">L260+K261</f>
        <v>11.31000000000131</v>
      </c>
      <c r="M261" s="13">
        <f t="shared" si="144"/>
        <v>48.290000000000873</v>
      </c>
      <c r="T261" s="13">
        <f>MIN(H260:H274)</f>
        <v>12269.95</v>
      </c>
      <c r="X261">
        <f t="shared" si="145"/>
        <v>11.31000000000131</v>
      </c>
      <c r="Y261">
        <f t="shared" si="146"/>
        <v>48.290000000000873</v>
      </c>
      <c r="Z261">
        <f t="shared" si="147"/>
        <v>0</v>
      </c>
      <c r="AA261">
        <f t="shared" si="148"/>
        <v>0</v>
      </c>
      <c r="AB261" s="18">
        <f t="shared" si="149"/>
        <v>0</v>
      </c>
      <c r="AC261" s="18">
        <f t="shared" si="150"/>
        <v>0</v>
      </c>
      <c r="AD261" s="18">
        <f t="shared" si="151"/>
        <v>0</v>
      </c>
      <c r="AE261" s="18">
        <f t="shared" si="152"/>
        <v>0</v>
      </c>
      <c r="AG261" s="18">
        <f t="shared" si="153"/>
        <v>0</v>
      </c>
      <c r="AH261" s="18">
        <f t="shared" si="154"/>
        <v>0</v>
      </c>
    </row>
    <row r="262" spans="5:34" x14ac:dyDescent="0.25">
      <c r="E262" s="12">
        <v>43284.416666666664</v>
      </c>
      <c r="F262" s="10">
        <v>12330.87</v>
      </c>
      <c r="G262" s="10">
        <v>12351.98</v>
      </c>
      <c r="H262" s="10">
        <v>12276.41</v>
      </c>
      <c r="I262" s="10">
        <v>12318.94</v>
      </c>
      <c r="K262" s="13">
        <f t="shared" si="143"/>
        <v>-11.930000000000291</v>
      </c>
      <c r="L262" s="13">
        <f t="shared" si="155"/>
        <v>-0.61999999999898137</v>
      </c>
      <c r="M262" s="13">
        <f t="shared" si="144"/>
        <v>75.569999999999709</v>
      </c>
      <c r="T262" s="13">
        <f>T260-T261</f>
        <v>159.94999999999891</v>
      </c>
      <c r="X262">
        <f t="shared" si="145"/>
        <v>11.930000000000291</v>
      </c>
      <c r="Y262">
        <f t="shared" si="146"/>
        <v>75.569999999999709</v>
      </c>
      <c r="Z262">
        <f t="shared" si="147"/>
        <v>159.94999999999891</v>
      </c>
      <c r="AA262">
        <f t="shared" si="148"/>
        <v>0</v>
      </c>
      <c r="AB262" s="18">
        <f t="shared" si="149"/>
        <v>0</v>
      </c>
      <c r="AC262" s="18">
        <f t="shared" si="150"/>
        <v>0</v>
      </c>
      <c r="AD262" s="18">
        <f t="shared" si="151"/>
        <v>0</v>
      </c>
      <c r="AE262" s="18">
        <f t="shared" si="152"/>
        <v>0</v>
      </c>
      <c r="AG262" s="18">
        <f t="shared" si="153"/>
        <v>0</v>
      </c>
      <c r="AH262" s="18">
        <f t="shared" si="154"/>
        <v>0</v>
      </c>
    </row>
    <row r="263" spans="5:34" x14ac:dyDescent="0.25">
      <c r="E263" s="11">
        <v>43284.458333333336</v>
      </c>
      <c r="F263" s="9">
        <v>12318.69</v>
      </c>
      <c r="G263" s="9">
        <v>12390.16</v>
      </c>
      <c r="H263" s="9">
        <v>12313.94</v>
      </c>
      <c r="I263" s="9">
        <v>12364.88</v>
      </c>
      <c r="K263" s="13">
        <f>I263-F263</f>
        <v>46.18999999999869</v>
      </c>
      <c r="L263" s="13">
        <f>L262+K263</f>
        <v>45.569999999999709</v>
      </c>
      <c r="M263" s="13">
        <f t="shared" si="144"/>
        <v>76.219999999999345</v>
      </c>
      <c r="X263">
        <f t="shared" si="145"/>
        <v>46.18999999999869</v>
      </c>
      <c r="Y263">
        <f t="shared" si="146"/>
        <v>76.219999999999345</v>
      </c>
      <c r="Z263">
        <f t="shared" si="147"/>
        <v>0</v>
      </c>
      <c r="AA263">
        <f t="shared" si="148"/>
        <v>0</v>
      </c>
      <c r="AB263" s="18">
        <f t="shared" si="149"/>
        <v>0</v>
      </c>
      <c r="AC263" s="18">
        <f t="shared" si="150"/>
        <v>0</v>
      </c>
      <c r="AD263" s="18">
        <f t="shared" si="151"/>
        <v>0</v>
      </c>
      <c r="AE263" s="18">
        <f t="shared" si="152"/>
        <v>0</v>
      </c>
      <c r="AG263" s="18">
        <f t="shared" si="153"/>
        <v>0</v>
      </c>
      <c r="AH263" s="18">
        <f t="shared" si="154"/>
        <v>0</v>
      </c>
    </row>
    <row r="264" spans="5:34" x14ac:dyDescent="0.25">
      <c r="E264" s="12">
        <v>43284.5</v>
      </c>
      <c r="F264" s="10">
        <v>12365.13</v>
      </c>
      <c r="G264" s="10">
        <v>12403.51</v>
      </c>
      <c r="H264" s="10">
        <v>12325.79</v>
      </c>
      <c r="I264" s="10">
        <v>12382.37</v>
      </c>
      <c r="K264" s="13">
        <f t="shared" si="143"/>
        <v>17.240000000001601</v>
      </c>
      <c r="L264" s="13">
        <f t="shared" si="155"/>
        <v>62.81000000000131</v>
      </c>
      <c r="M264" s="13">
        <f t="shared" si="144"/>
        <v>77.719999999999345</v>
      </c>
      <c r="R264">
        <v>49</v>
      </c>
      <c r="X264">
        <f t="shared" si="145"/>
        <v>17.240000000001601</v>
      </c>
      <c r="Y264">
        <f t="shared" si="146"/>
        <v>77.719999999999345</v>
      </c>
      <c r="Z264">
        <f t="shared" si="147"/>
        <v>0</v>
      </c>
      <c r="AA264">
        <f t="shared" si="148"/>
        <v>0</v>
      </c>
      <c r="AB264" s="18">
        <f t="shared" si="149"/>
        <v>0</v>
      </c>
      <c r="AC264" s="18">
        <f t="shared" si="150"/>
        <v>0</v>
      </c>
      <c r="AD264" s="18">
        <f t="shared" si="151"/>
        <v>0</v>
      </c>
      <c r="AE264" s="18">
        <f t="shared" si="152"/>
        <v>0</v>
      </c>
      <c r="AG264" s="18">
        <f t="shared" si="153"/>
        <v>0</v>
      </c>
      <c r="AH264" s="18">
        <f t="shared" si="154"/>
        <v>0</v>
      </c>
    </row>
    <row r="265" spans="5:34" x14ac:dyDescent="0.25">
      <c r="E265" s="11">
        <v>43284.541666666664</v>
      </c>
      <c r="F265" s="9">
        <v>12383.27</v>
      </c>
      <c r="G265" s="9">
        <v>12410.71</v>
      </c>
      <c r="H265" s="9">
        <v>12379.47</v>
      </c>
      <c r="I265" s="9">
        <v>12386.62</v>
      </c>
      <c r="K265" s="13">
        <f t="shared" si="143"/>
        <v>3.3500000000003638</v>
      </c>
      <c r="L265" s="13">
        <f t="shared" si="155"/>
        <v>66.160000000001673</v>
      </c>
      <c r="M265" s="13">
        <f t="shared" si="144"/>
        <v>31.239999999999782</v>
      </c>
      <c r="X265">
        <f t="shared" si="145"/>
        <v>3.3500000000003638</v>
      </c>
      <c r="Y265">
        <f t="shared" si="146"/>
        <v>31.239999999999782</v>
      </c>
      <c r="Z265">
        <f t="shared" si="147"/>
        <v>0</v>
      </c>
      <c r="AA265">
        <f t="shared" si="148"/>
        <v>0</v>
      </c>
      <c r="AB265" s="18">
        <f t="shared" si="149"/>
        <v>0</v>
      </c>
      <c r="AC265" s="18">
        <f t="shared" si="150"/>
        <v>0</v>
      </c>
      <c r="AD265" s="18">
        <f t="shared" si="151"/>
        <v>0</v>
      </c>
      <c r="AE265" s="18">
        <f t="shared" si="152"/>
        <v>0</v>
      </c>
      <c r="AG265" s="18">
        <f t="shared" si="153"/>
        <v>0</v>
      </c>
      <c r="AH265" s="18">
        <f t="shared" si="154"/>
        <v>0</v>
      </c>
    </row>
    <row r="266" spans="5:34" x14ac:dyDescent="0.25">
      <c r="E266" s="12">
        <v>43284.583333333336</v>
      </c>
      <c r="F266" s="10">
        <v>12386.37</v>
      </c>
      <c r="G266" s="10">
        <v>12410.57</v>
      </c>
      <c r="H266" s="10">
        <v>12380.99</v>
      </c>
      <c r="I266" s="10">
        <v>12409.33</v>
      </c>
      <c r="K266" s="13">
        <f t="shared" si="143"/>
        <v>22.959999999999127</v>
      </c>
      <c r="L266" s="13">
        <f>L265+K266</f>
        <v>89.1200000000008</v>
      </c>
      <c r="M266" s="13">
        <f t="shared" si="144"/>
        <v>29.579999999999927</v>
      </c>
      <c r="X266">
        <f t="shared" si="145"/>
        <v>22.959999999999127</v>
      </c>
      <c r="Y266">
        <f t="shared" si="146"/>
        <v>29.579999999999927</v>
      </c>
      <c r="Z266">
        <f t="shared" si="147"/>
        <v>0</v>
      </c>
      <c r="AA266">
        <f t="shared" si="148"/>
        <v>0</v>
      </c>
      <c r="AB266" s="18">
        <f t="shared" si="149"/>
        <v>0</v>
      </c>
      <c r="AC266" s="18">
        <f t="shared" si="150"/>
        <v>0</v>
      </c>
      <c r="AD266" s="18">
        <f t="shared" si="151"/>
        <v>0</v>
      </c>
      <c r="AE266" s="18">
        <f t="shared" si="152"/>
        <v>0</v>
      </c>
      <c r="AG266" s="18">
        <f t="shared" si="153"/>
        <v>0</v>
      </c>
      <c r="AH266" s="18">
        <f t="shared" si="154"/>
        <v>0</v>
      </c>
    </row>
    <row r="267" spans="5:34" x14ac:dyDescent="0.25">
      <c r="E267" s="11">
        <v>43284.625</v>
      </c>
      <c r="F267" s="9">
        <v>12409.58</v>
      </c>
      <c r="G267" s="9">
        <v>12429.9</v>
      </c>
      <c r="H267" s="9">
        <v>12372.73</v>
      </c>
      <c r="I267" s="9">
        <v>12391.27</v>
      </c>
      <c r="K267" s="13">
        <f t="shared" si="143"/>
        <v>-18.309999999999491</v>
      </c>
      <c r="L267" s="13">
        <f t="shared" si="155"/>
        <v>70.81000000000131</v>
      </c>
      <c r="M267" s="13">
        <f t="shared" si="144"/>
        <v>57.170000000000073</v>
      </c>
      <c r="X267">
        <f t="shared" si="145"/>
        <v>18.309999999999491</v>
      </c>
      <c r="Y267">
        <f t="shared" si="146"/>
        <v>57.170000000000073</v>
      </c>
      <c r="Z267">
        <f t="shared" si="147"/>
        <v>0</v>
      </c>
      <c r="AA267">
        <f t="shared" si="148"/>
        <v>0</v>
      </c>
      <c r="AB267" s="18">
        <f t="shared" si="149"/>
        <v>0</v>
      </c>
      <c r="AC267" s="18">
        <f t="shared" si="150"/>
        <v>0</v>
      </c>
      <c r="AD267" s="18">
        <f t="shared" si="151"/>
        <v>0</v>
      </c>
      <c r="AE267" s="18">
        <f t="shared" si="152"/>
        <v>0</v>
      </c>
      <c r="AG267" s="18">
        <f t="shared" si="153"/>
        <v>0</v>
      </c>
      <c r="AH267" s="18">
        <f t="shared" si="154"/>
        <v>0</v>
      </c>
    </row>
    <row r="268" spans="5:34" x14ac:dyDescent="0.25">
      <c r="E268" s="12">
        <v>43284.666666666664</v>
      </c>
      <c r="F268" s="10">
        <v>12391.76</v>
      </c>
      <c r="G268" s="10">
        <v>12396.18</v>
      </c>
      <c r="H268" s="10">
        <v>12346.42</v>
      </c>
      <c r="I268" s="10">
        <v>12359.58</v>
      </c>
      <c r="K268" s="13">
        <f t="shared" si="143"/>
        <v>-32.180000000000291</v>
      </c>
      <c r="L268" s="13">
        <f t="shared" si="155"/>
        <v>38.630000000001019</v>
      </c>
      <c r="M268" s="13">
        <f t="shared" si="144"/>
        <v>49.760000000000218</v>
      </c>
      <c r="X268">
        <f t="shared" si="145"/>
        <v>32.180000000000291</v>
      </c>
      <c r="Y268">
        <f t="shared" si="146"/>
        <v>49.760000000000218</v>
      </c>
      <c r="Z268">
        <f t="shared" si="147"/>
        <v>0</v>
      </c>
      <c r="AA268">
        <f t="shared" si="148"/>
        <v>0</v>
      </c>
      <c r="AB268" s="18">
        <f t="shared" si="149"/>
        <v>0</v>
      </c>
      <c r="AC268" s="18">
        <f t="shared" si="150"/>
        <v>0</v>
      </c>
      <c r="AD268" s="18">
        <f t="shared" si="151"/>
        <v>0</v>
      </c>
      <c r="AE268" s="18">
        <f t="shared" si="152"/>
        <v>0</v>
      </c>
      <c r="AG268" s="18">
        <f t="shared" si="153"/>
        <v>0</v>
      </c>
      <c r="AH268" s="18">
        <f t="shared" si="154"/>
        <v>0</v>
      </c>
    </row>
    <row r="269" spans="5:34" x14ac:dyDescent="0.25">
      <c r="E269" s="11">
        <v>43284.708333333336</v>
      </c>
      <c r="F269" s="9">
        <v>12360.83</v>
      </c>
      <c r="G269" s="9">
        <v>12367.63</v>
      </c>
      <c r="H269" s="9">
        <v>12328</v>
      </c>
      <c r="I269" s="9">
        <v>12333.01</v>
      </c>
      <c r="K269" s="13">
        <f t="shared" si="143"/>
        <v>-27.819999999999709</v>
      </c>
      <c r="L269" s="13">
        <f t="shared" si="155"/>
        <v>10.81000000000131</v>
      </c>
      <c r="M269" s="13">
        <f t="shared" si="144"/>
        <v>39.6299999999992</v>
      </c>
      <c r="X269">
        <f t="shared" si="145"/>
        <v>27.819999999999709</v>
      </c>
      <c r="Y269">
        <f t="shared" si="146"/>
        <v>39.6299999999992</v>
      </c>
      <c r="Z269">
        <f t="shared" si="147"/>
        <v>0</v>
      </c>
      <c r="AA269">
        <f t="shared" si="148"/>
        <v>0</v>
      </c>
      <c r="AB269" s="18">
        <f t="shared" si="149"/>
        <v>0</v>
      </c>
      <c r="AC269" s="18">
        <f t="shared" si="150"/>
        <v>0</v>
      </c>
      <c r="AD269" s="18">
        <f t="shared" si="151"/>
        <v>0</v>
      </c>
      <c r="AE269" s="18">
        <f t="shared" si="152"/>
        <v>0</v>
      </c>
      <c r="AG269" s="18">
        <f t="shared" si="153"/>
        <v>0</v>
      </c>
      <c r="AH269" s="18">
        <f t="shared" si="154"/>
        <v>0</v>
      </c>
    </row>
    <row r="270" spans="5:34" x14ac:dyDescent="0.25">
      <c r="E270" s="12">
        <v>43284.75</v>
      </c>
      <c r="F270" s="10">
        <v>12332.01</v>
      </c>
      <c r="G270" s="10">
        <v>12357.94</v>
      </c>
      <c r="H270" s="10">
        <v>12321.15</v>
      </c>
      <c r="I270" s="10">
        <v>12351.8</v>
      </c>
      <c r="K270" s="13">
        <f t="shared" si="143"/>
        <v>19.789999999999054</v>
      </c>
      <c r="L270" s="13">
        <f t="shared" si="155"/>
        <v>30.600000000000364</v>
      </c>
      <c r="M270" s="13">
        <f t="shared" si="144"/>
        <v>36.790000000000873</v>
      </c>
      <c r="X270">
        <f t="shared" si="145"/>
        <v>19.789999999999054</v>
      </c>
      <c r="Y270">
        <f t="shared" si="146"/>
        <v>36.790000000000873</v>
      </c>
      <c r="Z270">
        <f t="shared" si="147"/>
        <v>0</v>
      </c>
      <c r="AA270">
        <f t="shared" si="148"/>
        <v>0</v>
      </c>
      <c r="AB270" s="18">
        <f t="shared" si="149"/>
        <v>0</v>
      </c>
      <c r="AC270" s="18">
        <f t="shared" si="150"/>
        <v>0</v>
      </c>
      <c r="AD270" s="18">
        <f t="shared" si="151"/>
        <v>0</v>
      </c>
      <c r="AE270" s="18">
        <f t="shared" si="152"/>
        <v>0</v>
      </c>
      <c r="AG270" s="18">
        <f t="shared" si="153"/>
        <v>0</v>
      </c>
      <c r="AH270" s="18">
        <f t="shared" si="154"/>
        <v>0</v>
      </c>
    </row>
    <row r="271" spans="5:34" x14ac:dyDescent="0.25">
      <c r="E271" s="11">
        <v>43284.791666666664</v>
      </c>
      <c r="F271" s="9">
        <v>12351.55</v>
      </c>
      <c r="G271" s="9">
        <v>12359.31</v>
      </c>
      <c r="H271" s="9">
        <v>12291.45</v>
      </c>
      <c r="I271" s="9">
        <v>12304.22</v>
      </c>
      <c r="K271" s="13">
        <f t="shared" si="143"/>
        <v>-47.329999999999927</v>
      </c>
      <c r="L271" s="13">
        <f t="shared" si="155"/>
        <v>-16.729999999999563</v>
      </c>
      <c r="M271" s="13">
        <f t="shared" si="144"/>
        <v>67.859999999998763</v>
      </c>
      <c r="X271">
        <f t="shared" si="145"/>
        <v>47.329999999999927</v>
      </c>
      <c r="Y271">
        <f t="shared" si="146"/>
        <v>67.859999999998763</v>
      </c>
      <c r="Z271">
        <f t="shared" si="147"/>
        <v>0</v>
      </c>
      <c r="AA271">
        <f t="shared" si="148"/>
        <v>0</v>
      </c>
      <c r="AB271" s="18">
        <f t="shared" si="149"/>
        <v>0</v>
      </c>
      <c r="AC271" s="18">
        <f t="shared" si="150"/>
        <v>0</v>
      </c>
      <c r="AD271" s="18">
        <f t="shared" si="151"/>
        <v>0</v>
      </c>
      <c r="AE271" s="18">
        <f t="shared" si="152"/>
        <v>0</v>
      </c>
      <c r="AG271" s="18">
        <f t="shared" si="153"/>
        <v>0</v>
      </c>
      <c r="AH271" s="18">
        <f t="shared" si="154"/>
        <v>0</v>
      </c>
    </row>
    <row r="272" spans="5:34" x14ac:dyDescent="0.25">
      <c r="E272" s="12">
        <v>43284.833333333336</v>
      </c>
      <c r="F272" s="10">
        <v>12304.47</v>
      </c>
      <c r="G272" s="10">
        <v>12313.98</v>
      </c>
      <c r="H272" s="10">
        <v>12295.2</v>
      </c>
      <c r="I272" s="10">
        <v>12301.96</v>
      </c>
      <c r="K272" s="13">
        <f t="shared" si="143"/>
        <v>-2.5100000000002183</v>
      </c>
      <c r="L272" s="13">
        <f t="shared" si="155"/>
        <v>-19.239999999999782</v>
      </c>
      <c r="M272" s="13">
        <f t="shared" si="144"/>
        <v>18.779999999998836</v>
      </c>
      <c r="X272">
        <f t="shared" si="145"/>
        <v>2.5100000000002183</v>
      </c>
      <c r="Y272">
        <f t="shared" si="146"/>
        <v>18.779999999998836</v>
      </c>
      <c r="Z272">
        <f t="shared" si="147"/>
        <v>0</v>
      </c>
      <c r="AA272">
        <f t="shared" si="148"/>
        <v>0</v>
      </c>
      <c r="AB272" s="18">
        <f t="shared" si="149"/>
        <v>0</v>
      </c>
      <c r="AC272" s="18">
        <f t="shared" si="150"/>
        <v>0</v>
      </c>
      <c r="AD272" s="18">
        <f t="shared" si="151"/>
        <v>0</v>
      </c>
      <c r="AE272" s="18">
        <f t="shared" si="152"/>
        <v>0</v>
      </c>
      <c r="AG272" s="18">
        <f t="shared" si="153"/>
        <v>0</v>
      </c>
      <c r="AH272" s="18">
        <f t="shared" si="154"/>
        <v>0</v>
      </c>
    </row>
    <row r="273" spans="5:34" x14ac:dyDescent="0.25">
      <c r="E273" s="11">
        <v>43284.875</v>
      </c>
      <c r="F273" s="9">
        <v>12301.96</v>
      </c>
      <c r="G273" s="9">
        <v>12313.47</v>
      </c>
      <c r="H273" s="9">
        <v>12301.2</v>
      </c>
      <c r="I273" s="9">
        <v>12307.45</v>
      </c>
      <c r="K273" s="13">
        <f t="shared" si="143"/>
        <v>5.4900000000016007</v>
      </c>
      <c r="L273" s="13">
        <f t="shared" si="155"/>
        <v>-13.749999999998181</v>
      </c>
      <c r="M273" s="13">
        <f t="shared" si="144"/>
        <v>12.269999999998618</v>
      </c>
      <c r="X273">
        <f t="shared" si="145"/>
        <v>5.4900000000016007</v>
      </c>
      <c r="Y273">
        <f t="shared" si="146"/>
        <v>12.269999999998618</v>
      </c>
      <c r="Z273">
        <f t="shared" si="147"/>
        <v>0</v>
      </c>
      <c r="AA273">
        <f t="shared" si="148"/>
        <v>0</v>
      </c>
      <c r="AB273" s="18">
        <f t="shared" si="149"/>
        <v>0</v>
      </c>
      <c r="AC273" s="18">
        <f t="shared" si="150"/>
        <v>0</v>
      </c>
      <c r="AD273" s="18">
        <f t="shared" si="151"/>
        <v>0</v>
      </c>
      <c r="AE273" s="18">
        <f t="shared" si="152"/>
        <v>0</v>
      </c>
      <c r="AG273" s="18">
        <f t="shared" si="153"/>
        <v>0</v>
      </c>
      <c r="AH273" s="18">
        <f t="shared" si="154"/>
        <v>0</v>
      </c>
    </row>
    <row r="274" spans="5:34" x14ac:dyDescent="0.25">
      <c r="E274" s="12">
        <v>43284.916666666664</v>
      </c>
      <c r="F274" s="10">
        <v>12307.2</v>
      </c>
      <c r="G274" s="10">
        <v>12308.2</v>
      </c>
      <c r="H274" s="10">
        <v>12295.68</v>
      </c>
      <c r="I274" s="10">
        <v>12306.7</v>
      </c>
      <c r="K274" s="13">
        <f t="shared" si="143"/>
        <v>-0.5</v>
      </c>
      <c r="L274" s="13">
        <f t="shared" si="155"/>
        <v>-14.249999999998181</v>
      </c>
      <c r="M274" s="13">
        <f t="shared" si="144"/>
        <v>12.520000000000437</v>
      </c>
      <c r="N274" s="13"/>
      <c r="X274">
        <f t="shared" si="145"/>
        <v>0.5</v>
      </c>
      <c r="Y274">
        <f t="shared" si="146"/>
        <v>12.520000000000437</v>
      </c>
      <c r="Z274">
        <f t="shared" si="147"/>
        <v>0</v>
      </c>
      <c r="AA274">
        <f t="shared" si="148"/>
        <v>0</v>
      </c>
      <c r="AB274" s="18">
        <f t="shared" si="149"/>
        <v>0</v>
      </c>
      <c r="AC274" s="18">
        <f t="shared" si="150"/>
        <v>0</v>
      </c>
      <c r="AD274" s="18">
        <f t="shared" si="151"/>
        <v>0</v>
      </c>
      <c r="AE274" s="18">
        <f t="shared" si="152"/>
        <v>0</v>
      </c>
      <c r="AG274" s="18">
        <f t="shared" si="153"/>
        <v>0</v>
      </c>
      <c r="AH274" s="18">
        <f t="shared" si="154"/>
        <v>0</v>
      </c>
    </row>
    <row r="275" spans="5:34" hidden="1" x14ac:dyDescent="0.25">
      <c r="E275" s="11">
        <v>43285.041666666664</v>
      </c>
      <c r="F275" s="9">
        <v>12308.85</v>
      </c>
      <c r="G275" s="9">
        <v>12308.85</v>
      </c>
      <c r="H275" s="9">
        <v>12284.62</v>
      </c>
      <c r="I275" s="9">
        <v>12297.25</v>
      </c>
      <c r="AB275"/>
      <c r="AC275"/>
      <c r="AD275"/>
      <c r="AE275"/>
    </row>
    <row r="276" spans="5:34" hidden="1" x14ac:dyDescent="0.25">
      <c r="E276" s="12">
        <v>43285.083333333336</v>
      </c>
      <c r="F276" s="10">
        <v>12296.68</v>
      </c>
      <c r="G276" s="10">
        <v>12310.91</v>
      </c>
      <c r="H276" s="10">
        <v>12291.64</v>
      </c>
      <c r="I276" s="10">
        <v>12294.61</v>
      </c>
      <c r="AB276"/>
      <c r="AC276"/>
      <c r="AD276"/>
      <c r="AE276"/>
    </row>
    <row r="277" spans="5:34" hidden="1" x14ac:dyDescent="0.25">
      <c r="E277" s="11">
        <v>43285.125</v>
      </c>
      <c r="F277" s="9">
        <v>12292.34</v>
      </c>
      <c r="G277" s="9">
        <v>12306.5</v>
      </c>
      <c r="H277" s="9">
        <v>12291.77</v>
      </c>
      <c r="I277" s="9">
        <v>12297.43</v>
      </c>
      <c r="AB277"/>
      <c r="AC277"/>
      <c r="AD277"/>
      <c r="AE277"/>
    </row>
    <row r="278" spans="5:34" hidden="1" x14ac:dyDescent="0.25">
      <c r="E278" s="12">
        <v>43285.166666666664</v>
      </c>
      <c r="F278" s="10">
        <v>12298.57</v>
      </c>
      <c r="G278" s="10">
        <v>12324.55</v>
      </c>
      <c r="H278" s="10">
        <v>12294.51</v>
      </c>
      <c r="I278" s="10">
        <v>12313.21</v>
      </c>
      <c r="AB278"/>
      <c r="AC278"/>
      <c r="AD278"/>
      <c r="AE278"/>
    </row>
    <row r="279" spans="5:34" hidden="1" x14ac:dyDescent="0.25">
      <c r="E279" s="11">
        <v>43285.208333333336</v>
      </c>
      <c r="F279" s="9">
        <v>12312.08</v>
      </c>
      <c r="G279" s="9">
        <v>12327.8</v>
      </c>
      <c r="H279" s="9">
        <v>12309.81</v>
      </c>
      <c r="I279" s="9">
        <v>12325.54</v>
      </c>
      <c r="AB279"/>
      <c r="AC279"/>
      <c r="AD279"/>
      <c r="AE279"/>
    </row>
    <row r="280" spans="5:34" hidden="1" x14ac:dyDescent="0.25">
      <c r="E280" s="12">
        <v>43285.25</v>
      </c>
      <c r="F280" s="10">
        <v>12324.4</v>
      </c>
      <c r="G280" s="10">
        <v>12326.26</v>
      </c>
      <c r="H280" s="10">
        <v>12314.93</v>
      </c>
      <c r="I280" s="10">
        <v>12320.59</v>
      </c>
      <c r="AB280"/>
      <c r="AC280"/>
      <c r="AD280"/>
      <c r="AE280"/>
    </row>
    <row r="281" spans="5:34" hidden="1" x14ac:dyDescent="0.25">
      <c r="E281" s="11">
        <v>43285.291666666664</v>
      </c>
      <c r="F281" s="9">
        <v>12320.56</v>
      </c>
      <c r="G281" s="9">
        <v>12326.22</v>
      </c>
      <c r="H281" s="9">
        <v>12316.18</v>
      </c>
      <c r="I281" s="9">
        <v>12321.85</v>
      </c>
      <c r="AB281"/>
      <c r="AC281"/>
      <c r="AD281"/>
      <c r="AE281"/>
    </row>
    <row r="282" spans="5:34" x14ac:dyDescent="0.25">
      <c r="E282" s="12">
        <v>43285.333333333336</v>
      </c>
      <c r="F282" s="10">
        <v>12321.85</v>
      </c>
      <c r="G282" s="10">
        <v>12329.78</v>
      </c>
      <c r="H282" s="10">
        <v>12309.05</v>
      </c>
      <c r="I282" s="10">
        <v>12316.09</v>
      </c>
      <c r="K282" s="13">
        <f t="shared" ref="K282:K296" si="156">I282-F282</f>
        <v>-5.7600000000002183</v>
      </c>
      <c r="L282" s="13">
        <v>0</v>
      </c>
      <c r="M282" s="13">
        <f t="shared" ref="M282:M296" si="157">G282-H282</f>
        <v>20.730000000001382</v>
      </c>
      <c r="N282" s="13">
        <f>I296-F282</f>
        <v>14.909999999999854</v>
      </c>
      <c r="O282" s="18">
        <f>IF(K282*N282&gt;0,1,0)</f>
        <v>0</v>
      </c>
      <c r="P282">
        <f>_xlfn.IFS(K282&lt;0,MIN(L281:L295),K282&gt;0,MAX(L281:L295))</f>
        <v>-22.989999999997963</v>
      </c>
      <c r="Q282">
        <f>_xlfn.IFS(K282&lt;0,MAX(L281:L295),K282&gt;0,MIN(L281:L295))</f>
        <v>24.420000000001892</v>
      </c>
      <c r="T282" s="13">
        <f>MAX(G282:G296)</f>
        <v>12351.68</v>
      </c>
      <c r="X282">
        <f t="shared" ref="X282:X296" si="158">ABS(K282)</f>
        <v>5.7600000000002183</v>
      </c>
      <c r="Y282">
        <f t="shared" ref="Y282:Y296" si="159">ABS(M282)</f>
        <v>20.730000000001382</v>
      </c>
      <c r="Z282">
        <f t="shared" ref="Z282:Z296" si="160">IF(T282&lt;1000,ABS(T282),0)</f>
        <v>0</v>
      </c>
      <c r="AA282">
        <f t="shared" ref="AA282:AA296" si="161">ABS(N282)</f>
        <v>14.909999999999854</v>
      </c>
      <c r="AB282" s="18">
        <f t="shared" ref="AB282:AB296" si="162">ABS(P282)</f>
        <v>22.989999999997963</v>
      </c>
      <c r="AC282" s="18">
        <f t="shared" ref="AC282:AC296" si="163">ABS(Q282)</f>
        <v>24.420000000001892</v>
      </c>
      <c r="AD282" s="18">
        <f t="shared" ref="AD282:AD296" si="164">IF(O282=1,ABS(P282),0)</f>
        <v>0</v>
      </c>
      <c r="AE282" s="18">
        <f t="shared" ref="AE282:AE296" si="165">IF(O282=0,ABS(Q282),0)</f>
        <v>24.420000000001892</v>
      </c>
      <c r="AG282" s="18">
        <f t="shared" ref="AG282:AG296" si="166">IF(O282=1,ABS(Q282),0)</f>
        <v>0</v>
      </c>
      <c r="AH282" s="18">
        <f t="shared" ref="AH282:AH296" si="167">IF(O282=0,ABS(P282),0)</f>
        <v>22.989999999997963</v>
      </c>
    </row>
    <row r="283" spans="5:34" x14ac:dyDescent="0.25">
      <c r="E283" s="11">
        <v>43285.375</v>
      </c>
      <c r="F283" s="9">
        <v>12316.43</v>
      </c>
      <c r="G283" s="9">
        <v>12328.63</v>
      </c>
      <c r="H283" s="9">
        <v>12295.73</v>
      </c>
      <c r="I283" s="9">
        <v>12320.25</v>
      </c>
      <c r="K283" s="13">
        <f t="shared" si="156"/>
        <v>3.819999999999709</v>
      </c>
      <c r="L283" s="13">
        <f t="shared" ref="L283:L296" si="168">L282+K283</f>
        <v>3.819999999999709</v>
      </c>
      <c r="M283" s="13">
        <f t="shared" si="157"/>
        <v>32.899999999999636</v>
      </c>
      <c r="T283" s="13">
        <f>MIN(H282:H296)</f>
        <v>12283.66</v>
      </c>
      <c r="X283">
        <f t="shared" si="158"/>
        <v>3.819999999999709</v>
      </c>
      <c r="Y283">
        <f t="shared" si="159"/>
        <v>32.899999999999636</v>
      </c>
      <c r="Z283">
        <f t="shared" si="160"/>
        <v>0</v>
      </c>
      <c r="AA283">
        <f t="shared" si="161"/>
        <v>0</v>
      </c>
      <c r="AB283" s="18">
        <f t="shared" si="162"/>
        <v>0</v>
      </c>
      <c r="AC283" s="18">
        <f t="shared" si="163"/>
        <v>0</v>
      </c>
      <c r="AD283" s="18">
        <f t="shared" si="164"/>
        <v>0</v>
      </c>
      <c r="AE283" s="18">
        <f t="shared" si="165"/>
        <v>0</v>
      </c>
      <c r="AG283" s="18">
        <f t="shared" si="166"/>
        <v>0</v>
      </c>
      <c r="AH283" s="18">
        <f t="shared" si="167"/>
        <v>0</v>
      </c>
    </row>
    <row r="284" spans="5:34" x14ac:dyDescent="0.25">
      <c r="E284" s="12">
        <v>43285.416666666664</v>
      </c>
      <c r="F284" s="10">
        <v>12323.44</v>
      </c>
      <c r="G284" s="10">
        <v>12336.42</v>
      </c>
      <c r="H284" s="10">
        <v>12304.11</v>
      </c>
      <c r="I284" s="10">
        <v>12307.98</v>
      </c>
      <c r="K284" s="13">
        <f t="shared" si="156"/>
        <v>-15.460000000000946</v>
      </c>
      <c r="L284" s="13">
        <f t="shared" si="168"/>
        <v>-11.640000000001237</v>
      </c>
      <c r="M284" s="13">
        <f t="shared" si="157"/>
        <v>32.309999999999491</v>
      </c>
      <c r="T284" s="13">
        <f>T282-T283</f>
        <v>68.020000000000437</v>
      </c>
      <c r="X284">
        <f t="shared" si="158"/>
        <v>15.460000000000946</v>
      </c>
      <c r="Y284">
        <f t="shared" si="159"/>
        <v>32.309999999999491</v>
      </c>
      <c r="Z284">
        <f t="shared" si="160"/>
        <v>68.020000000000437</v>
      </c>
      <c r="AA284">
        <f t="shared" si="161"/>
        <v>0</v>
      </c>
      <c r="AB284" s="18">
        <f t="shared" si="162"/>
        <v>0</v>
      </c>
      <c r="AC284" s="18">
        <f t="shared" si="163"/>
        <v>0</v>
      </c>
      <c r="AD284" s="18">
        <f t="shared" si="164"/>
        <v>0</v>
      </c>
      <c r="AE284" s="18">
        <f t="shared" si="165"/>
        <v>0</v>
      </c>
      <c r="AG284" s="18">
        <f t="shared" si="166"/>
        <v>0</v>
      </c>
      <c r="AH284" s="18">
        <f t="shared" si="167"/>
        <v>0</v>
      </c>
    </row>
    <row r="285" spans="5:34" x14ac:dyDescent="0.25">
      <c r="E285" s="11">
        <v>43285.458333333336</v>
      </c>
      <c r="F285" s="9">
        <v>12308.23</v>
      </c>
      <c r="G285" s="9">
        <v>12340.85</v>
      </c>
      <c r="H285" s="9">
        <v>12297.49</v>
      </c>
      <c r="I285" s="9">
        <v>12326.75</v>
      </c>
      <c r="K285" s="13">
        <f t="shared" si="156"/>
        <v>18.520000000000437</v>
      </c>
      <c r="L285" s="13">
        <f t="shared" si="168"/>
        <v>6.8799999999991996</v>
      </c>
      <c r="M285" s="13">
        <f t="shared" si="157"/>
        <v>43.360000000000582</v>
      </c>
      <c r="R285">
        <v>-19</v>
      </c>
      <c r="X285">
        <f t="shared" si="158"/>
        <v>18.520000000000437</v>
      </c>
      <c r="Y285">
        <f t="shared" si="159"/>
        <v>43.360000000000582</v>
      </c>
      <c r="Z285">
        <f t="shared" si="160"/>
        <v>0</v>
      </c>
      <c r="AA285">
        <f t="shared" si="161"/>
        <v>0</v>
      </c>
      <c r="AB285" s="18">
        <f t="shared" si="162"/>
        <v>0</v>
      </c>
      <c r="AC285" s="18">
        <f t="shared" si="163"/>
        <v>0</v>
      </c>
      <c r="AD285" s="18">
        <f t="shared" si="164"/>
        <v>0</v>
      </c>
      <c r="AE285" s="18">
        <f t="shared" si="165"/>
        <v>0</v>
      </c>
      <c r="AG285" s="18">
        <f t="shared" si="166"/>
        <v>0</v>
      </c>
      <c r="AH285" s="18">
        <f t="shared" si="167"/>
        <v>0</v>
      </c>
    </row>
    <row r="286" spans="5:34" x14ac:dyDescent="0.25">
      <c r="E286" s="12">
        <v>43285.5</v>
      </c>
      <c r="F286" s="10">
        <v>12326.88</v>
      </c>
      <c r="G286" s="10">
        <v>12351.68</v>
      </c>
      <c r="H286" s="10">
        <v>12324.67</v>
      </c>
      <c r="I286" s="10">
        <v>12331.04</v>
      </c>
      <c r="K286" s="13">
        <f t="shared" si="156"/>
        <v>4.1600000000016735</v>
      </c>
      <c r="L286" s="13">
        <f t="shared" si="168"/>
        <v>11.040000000000873</v>
      </c>
      <c r="M286" s="13">
        <f t="shared" si="157"/>
        <v>27.010000000000218</v>
      </c>
      <c r="X286">
        <f t="shared" si="158"/>
        <v>4.1600000000016735</v>
      </c>
      <c r="Y286">
        <f t="shared" si="159"/>
        <v>27.010000000000218</v>
      </c>
      <c r="Z286">
        <f t="shared" si="160"/>
        <v>0</v>
      </c>
      <c r="AA286">
        <f t="shared" si="161"/>
        <v>0</v>
      </c>
      <c r="AB286" s="18">
        <f t="shared" si="162"/>
        <v>0</v>
      </c>
      <c r="AC286" s="18">
        <f t="shared" si="163"/>
        <v>0</v>
      </c>
      <c r="AD286" s="18">
        <f t="shared" si="164"/>
        <v>0</v>
      </c>
      <c r="AE286" s="18">
        <f t="shared" si="165"/>
        <v>0</v>
      </c>
      <c r="AG286" s="18">
        <f t="shared" si="166"/>
        <v>0</v>
      </c>
      <c r="AH286" s="18">
        <f t="shared" si="167"/>
        <v>0</v>
      </c>
    </row>
    <row r="287" spans="5:34" x14ac:dyDescent="0.25">
      <c r="E287" s="11">
        <v>43285.541666666664</v>
      </c>
      <c r="F287" s="9">
        <v>12331.05</v>
      </c>
      <c r="G287" s="9">
        <v>12344.18</v>
      </c>
      <c r="H287" s="9">
        <v>12331.05</v>
      </c>
      <c r="I287" s="9">
        <v>12341.57</v>
      </c>
      <c r="K287" s="13">
        <f t="shared" si="156"/>
        <v>10.520000000000437</v>
      </c>
      <c r="L287" s="13">
        <f t="shared" si="168"/>
        <v>21.56000000000131</v>
      </c>
      <c r="M287" s="13">
        <f t="shared" si="157"/>
        <v>13.130000000001019</v>
      </c>
      <c r="X287">
        <f t="shared" si="158"/>
        <v>10.520000000000437</v>
      </c>
      <c r="Y287">
        <f t="shared" si="159"/>
        <v>13.130000000001019</v>
      </c>
      <c r="Z287">
        <f t="shared" si="160"/>
        <v>0</v>
      </c>
      <c r="AA287">
        <f t="shared" si="161"/>
        <v>0</v>
      </c>
      <c r="AB287" s="18">
        <f t="shared" si="162"/>
        <v>0</v>
      </c>
      <c r="AC287" s="18">
        <f t="shared" si="163"/>
        <v>0</v>
      </c>
      <c r="AD287" s="18">
        <f t="shared" si="164"/>
        <v>0</v>
      </c>
      <c r="AE287" s="18">
        <f t="shared" si="165"/>
        <v>0</v>
      </c>
      <c r="AG287" s="18">
        <f t="shared" si="166"/>
        <v>0</v>
      </c>
      <c r="AH287" s="18">
        <f t="shared" si="167"/>
        <v>0</v>
      </c>
    </row>
    <row r="288" spans="5:34" x14ac:dyDescent="0.25">
      <c r="E288" s="12">
        <v>43285.583333333336</v>
      </c>
      <c r="F288" s="10">
        <v>12341.32</v>
      </c>
      <c r="G288" s="10">
        <v>12344.45</v>
      </c>
      <c r="H288" s="10">
        <v>12329.51</v>
      </c>
      <c r="I288" s="10">
        <v>12331.88</v>
      </c>
      <c r="K288" s="13">
        <f t="shared" si="156"/>
        <v>-9.4400000000005093</v>
      </c>
      <c r="L288" s="13">
        <f t="shared" si="168"/>
        <v>12.1200000000008</v>
      </c>
      <c r="M288" s="13">
        <f t="shared" si="157"/>
        <v>14.940000000000509</v>
      </c>
      <c r="X288">
        <f t="shared" si="158"/>
        <v>9.4400000000005093</v>
      </c>
      <c r="Y288">
        <f t="shared" si="159"/>
        <v>14.940000000000509</v>
      </c>
      <c r="Z288">
        <f t="shared" si="160"/>
        <v>0</v>
      </c>
      <c r="AA288">
        <f t="shared" si="161"/>
        <v>0</v>
      </c>
      <c r="AB288" s="18">
        <f t="shared" si="162"/>
        <v>0</v>
      </c>
      <c r="AC288" s="18">
        <f t="shared" si="163"/>
        <v>0</v>
      </c>
      <c r="AD288" s="18">
        <f t="shared" si="164"/>
        <v>0</v>
      </c>
      <c r="AE288" s="18">
        <f t="shared" si="165"/>
        <v>0</v>
      </c>
      <c r="AG288" s="18">
        <f t="shared" si="166"/>
        <v>0</v>
      </c>
      <c r="AH288" s="18">
        <f t="shared" si="167"/>
        <v>0</v>
      </c>
    </row>
    <row r="289" spans="5:34" x14ac:dyDescent="0.25">
      <c r="E289" s="11">
        <v>43285.625</v>
      </c>
      <c r="F289" s="9">
        <v>12331.63</v>
      </c>
      <c r="G289" s="9">
        <v>12335.98</v>
      </c>
      <c r="H289" s="9">
        <v>12305.93</v>
      </c>
      <c r="I289" s="9">
        <v>12314.04</v>
      </c>
      <c r="K289" s="13">
        <f t="shared" si="156"/>
        <v>-17.589999999998327</v>
      </c>
      <c r="L289" s="13">
        <f t="shared" si="168"/>
        <v>-5.4699999999975262</v>
      </c>
      <c r="M289" s="13">
        <f t="shared" si="157"/>
        <v>30.049999999999272</v>
      </c>
      <c r="X289">
        <f t="shared" si="158"/>
        <v>17.589999999998327</v>
      </c>
      <c r="Y289">
        <f t="shared" si="159"/>
        <v>30.049999999999272</v>
      </c>
      <c r="Z289">
        <f t="shared" si="160"/>
        <v>0</v>
      </c>
      <c r="AA289">
        <f t="shared" si="161"/>
        <v>0</v>
      </c>
      <c r="AB289" s="18">
        <f t="shared" si="162"/>
        <v>0</v>
      </c>
      <c r="AC289" s="18">
        <f t="shared" si="163"/>
        <v>0</v>
      </c>
      <c r="AD289" s="18">
        <f t="shared" si="164"/>
        <v>0</v>
      </c>
      <c r="AE289" s="18">
        <f t="shared" si="165"/>
        <v>0</v>
      </c>
      <c r="AG289" s="18">
        <f t="shared" si="166"/>
        <v>0</v>
      </c>
      <c r="AH289" s="18">
        <f t="shared" si="167"/>
        <v>0</v>
      </c>
    </row>
    <row r="290" spans="5:34" x14ac:dyDescent="0.25">
      <c r="E290" s="12">
        <v>43285.666666666664</v>
      </c>
      <c r="F290" s="10">
        <v>12314.03</v>
      </c>
      <c r="G290" s="10">
        <v>12322.62</v>
      </c>
      <c r="H290" s="10">
        <v>12287.45</v>
      </c>
      <c r="I290" s="10">
        <v>12296.51</v>
      </c>
      <c r="K290" s="13">
        <f t="shared" si="156"/>
        <v>-17.520000000000437</v>
      </c>
      <c r="L290" s="13">
        <f t="shared" si="168"/>
        <v>-22.989999999997963</v>
      </c>
      <c r="M290" s="13">
        <f t="shared" si="157"/>
        <v>35.170000000000073</v>
      </c>
      <c r="X290">
        <f t="shared" si="158"/>
        <v>17.520000000000437</v>
      </c>
      <c r="Y290">
        <f t="shared" si="159"/>
        <v>35.170000000000073</v>
      </c>
      <c r="Z290">
        <f t="shared" si="160"/>
        <v>0</v>
      </c>
      <c r="AA290">
        <f t="shared" si="161"/>
        <v>0</v>
      </c>
      <c r="AB290" s="18">
        <f t="shared" si="162"/>
        <v>0</v>
      </c>
      <c r="AC290" s="18">
        <f t="shared" si="163"/>
        <v>0</v>
      </c>
      <c r="AD290" s="18">
        <f t="shared" si="164"/>
        <v>0</v>
      </c>
      <c r="AE290" s="18">
        <f t="shared" si="165"/>
        <v>0</v>
      </c>
      <c r="AG290" s="18">
        <f t="shared" si="166"/>
        <v>0</v>
      </c>
      <c r="AH290" s="18">
        <f t="shared" si="167"/>
        <v>0</v>
      </c>
    </row>
    <row r="291" spans="5:34" x14ac:dyDescent="0.25">
      <c r="E291" s="11">
        <v>43285.708333333336</v>
      </c>
      <c r="F291" s="9">
        <v>12294.26</v>
      </c>
      <c r="G291" s="9">
        <v>12310.61</v>
      </c>
      <c r="H291" s="9">
        <v>12283.66</v>
      </c>
      <c r="I291" s="9">
        <v>12309.56</v>
      </c>
      <c r="K291" s="13">
        <f t="shared" si="156"/>
        <v>15.299999999999272</v>
      </c>
      <c r="L291" s="13">
        <f t="shared" si="168"/>
        <v>-7.6899999999986903</v>
      </c>
      <c r="M291" s="13">
        <f t="shared" si="157"/>
        <v>26.950000000000728</v>
      </c>
      <c r="X291">
        <f t="shared" si="158"/>
        <v>15.299999999999272</v>
      </c>
      <c r="Y291">
        <f t="shared" si="159"/>
        <v>26.950000000000728</v>
      </c>
      <c r="Z291">
        <f t="shared" si="160"/>
        <v>0</v>
      </c>
      <c r="AA291">
        <f t="shared" si="161"/>
        <v>0</v>
      </c>
      <c r="AB291" s="18">
        <f t="shared" si="162"/>
        <v>0</v>
      </c>
      <c r="AC291" s="18">
        <f t="shared" si="163"/>
        <v>0</v>
      </c>
      <c r="AD291" s="18">
        <f t="shared" si="164"/>
        <v>0</v>
      </c>
      <c r="AE291" s="18">
        <f t="shared" si="165"/>
        <v>0</v>
      </c>
      <c r="AG291" s="18">
        <f t="shared" si="166"/>
        <v>0</v>
      </c>
      <c r="AH291" s="18">
        <f t="shared" si="167"/>
        <v>0</v>
      </c>
    </row>
    <row r="292" spans="5:34" x14ac:dyDescent="0.25">
      <c r="E292" s="12">
        <v>43285.75</v>
      </c>
      <c r="F292" s="10">
        <v>12309.91</v>
      </c>
      <c r="G292" s="10">
        <v>12333.54</v>
      </c>
      <c r="H292" s="10">
        <v>12307.05</v>
      </c>
      <c r="I292" s="10">
        <v>12325.77</v>
      </c>
      <c r="K292" s="13">
        <f t="shared" si="156"/>
        <v>15.860000000000582</v>
      </c>
      <c r="L292" s="13">
        <f t="shared" si="168"/>
        <v>8.1700000000018917</v>
      </c>
      <c r="M292" s="13">
        <f t="shared" si="157"/>
        <v>26.490000000001601</v>
      </c>
      <c r="X292">
        <f t="shared" si="158"/>
        <v>15.860000000000582</v>
      </c>
      <c r="Y292">
        <f t="shared" si="159"/>
        <v>26.490000000001601</v>
      </c>
      <c r="Z292">
        <f t="shared" si="160"/>
        <v>0</v>
      </c>
      <c r="AA292">
        <f t="shared" si="161"/>
        <v>0</v>
      </c>
      <c r="AB292" s="18">
        <f t="shared" si="162"/>
        <v>0</v>
      </c>
      <c r="AC292" s="18">
        <f t="shared" si="163"/>
        <v>0</v>
      </c>
      <c r="AD292" s="18">
        <f t="shared" si="164"/>
        <v>0</v>
      </c>
      <c r="AE292" s="18">
        <f t="shared" si="165"/>
        <v>0</v>
      </c>
      <c r="AG292" s="18">
        <f t="shared" si="166"/>
        <v>0</v>
      </c>
      <c r="AH292" s="18">
        <f t="shared" si="167"/>
        <v>0</v>
      </c>
    </row>
    <row r="293" spans="5:34" x14ac:dyDescent="0.25">
      <c r="E293" s="11">
        <v>43285.791666666664</v>
      </c>
      <c r="F293" s="9">
        <v>12326.02</v>
      </c>
      <c r="G293" s="9">
        <v>12334.92</v>
      </c>
      <c r="H293" s="9">
        <v>12320.66</v>
      </c>
      <c r="I293" s="9">
        <v>12332.78</v>
      </c>
      <c r="K293" s="13">
        <f t="shared" si="156"/>
        <v>6.7600000000002183</v>
      </c>
      <c r="L293" s="13">
        <f t="shared" si="168"/>
        <v>14.93000000000211</v>
      </c>
      <c r="M293" s="13">
        <f t="shared" si="157"/>
        <v>14.260000000000218</v>
      </c>
      <c r="X293">
        <f t="shared" si="158"/>
        <v>6.7600000000002183</v>
      </c>
      <c r="Y293">
        <f t="shared" si="159"/>
        <v>14.260000000000218</v>
      </c>
      <c r="Z293">
        <f t="shared" si="160"/>
        <v>0</v>
      </c>
      <c r="AA293">
        <f t="shared" si="161"/>
        <v>0</v>
      </c>
      <c r="AB293" s="18">
        <f t="shared" si="162"/>
        <v>0</v>
      </c>
      <c r="AC293" s="18">
        <f t="shared" si="163"/>
        <v>0</v>
      </c>
      <c r="AD293" s="18">
        <f t="shared" si="164"/>
        <v>0</v>
      </c>
      <c r="AE293" s="18">
        <f t="shared" si="165"/>
        <v>0</v>
      </c>
      <c r="AG293" s="18">
        <f t="shared" si="166"/>
        <v>0</v>
      </c>
      <c r="AH293" s="18">
        <f t="shared" si="167"/>
        <v>0</v>
      </c>
    </row>
    <row r="294" spans="5:34" x14ac:dyDescent="0.25">
      <c r="E294" s="12">
        <v>43285.833333333336</v>
      </c>
      <c r="F294" s="10">
        <v>12333.28</v>
      </c>
      <c r="G294" s="10">
        <v>12333.78</v>
      </c>
      <c r="H294" s="10">
        <v>12329.02</v>
      </c>
      <c r="I294" s="10">
        <v>12333.52</v>
      </c>
      <c r="K294" s="13">
        <f t="shared" si="156"/>
        <v>0.23999999999978172</v>
      </c>
      <c r="L294" s="13">
        <f t="shared" si="168"/>
        <v>15.170000000001892</v>
      </c>
      <c r="M294" s="13">
        <f t="shared" si="157"/>
        <v>4.7600000000002183</v>
      </c>
      <c r="X294">
        <f t="shared" si="158"/>
        <v>0.23999999999978172</v>
      </c>
      <c r="Y294">
        <f t="shared" si="159"/>
        <v>4.7600000000002183</v>
      </c>
      <c r="Z294">
        <f t="shared" si="160"/>
        <v>0</v>
      </c>
      <c r="AA294">
        <f t="shared" si="161"/>
        <v>0</v>
      </c>
      <c r="AB294" s="18">
        <f t="shared" si="162"/>
        <v>0</v>
      </c>
      <c r="AC294" s="18">
        <f t="shared" si="163"/>
        <v>0</v>
      </c>
      <c r="AD294" s="18">
        <f t="shared" si="164"/>
        <v>0</v>
      </c>
      <c r="AE294" s="18">
        <f t="shared" si="165"/>
        <v>0</v>
      </c>
      <c r="AG294" s="18">
        <f t="shared" si="166"/>
        <v>0</v>
      </c>
      <c r="AH294" s="18">
        <f t="shared" si="167"/>
        <v>0</v>
      </c>
    </row>
    <row r="295" spans="5:34" x14ac:dyDescent="0.25">
      <c r="E295" s="11">
        <v>43285.875</v>
      </c>
      <c r="F295" s="9">
        <v>12333.02</v>
      </c>
      <c r="G295" s="9">
        <v>12344.28</v>
      </c>
      <c r="H295" s="9">
        <v>12333.02</v>
      </c>
      <c r="I295" s="9">
        <v>12342.27</v>
      </c>
      <c r="K295" s="13">
        <f t="shared" si="156"/>
        <v>9.25</v>
      </c>
      <c r="L295" s="13">
        <f t="shared" si="168"/>
        <v>24.420000000001892</v>
      </c>
      <c r="M295" s="13">
        <f t="shared" si="157"/>
        <v>11.260000000000218</v>
      </c>
      <c r="X295">
        <f t="shared" si="158"/>
        <v>9.25</v>
      </c>
      <c r="Y295">
        <f t="shared" si="159"/>
        <v>11.260000000000218</v>
      </c>
      <c r="Z295">
        <f t="shared" si="160"/>
        <v>0</v>
      </c>
      <c r="AA295">
        <f t="shared" si="161"/>
        <v>0</v>
      </c>
      <c r="AB295" s="18">
        <f t="shared" si="162"/>
        <v>0</v>
      </c>
      <c r="AC295" s="18">
        <f t="shared" si="163"/>
        <v>0</v>
      </c>
      <c r="AD295" s="18">
        <f t="shared" si="164"/>
        <v>0</v>
      </c>
      <c r="AE295" s="18">
        <f t="shared" si="165"/>
        <v>0</v>
      </c>
      <c r="AG295" s="18">
        <f t="shared" si="166"/>
        <v>0</v>
      </c>
      <c r="AH295" s="18">
        <f t="shared" si="167"/>
        <v>0</v>
      </c>
    </row>
    <row r="296" spans="5:34" x14ac:dyDescent="0.25">
      <c r="E296" s="12">
        <v>43285.916666666664</v>
      </c>
      <c r="F296" s="10">
        <v>12342.02</v>
      </c>
      <c r="G296" s="10">
        <v>12342.78</v>
      </c>
      <c r="H296" s="10">
        <v>12330.01</v>
      </c>
      <c r="I296" s="10">
        <v>12336.76</v>
      </c>
      <c r="K296" s="13">
        <f t="shared" si="156"/>
        <v>-5.2600000000002183</v>
      </c>
      <c r="L296" s="13">
        <f t="shared" si="168"/>
        <v>19.160000000001673</v>
      </c>
      <c r="M296" s="13">
        <f t="shared" si="157"/>
        <v>12.770000000000437</v>
      </c>
      <c r="N296" s="13"/>
      <c r="X296">
        <f t="shared" si="158"/>
        <v>5.2600000000002183</v>
      </c>
      <c r="Y296">
        <f t="shared" si="159"/>
        <v>12.770000000000437</v>
      </c>
      <c r="Z296">
        <f t="shared" si="160"/>
        <v>0</v>
      </c>
      <c r="AA296">
        <f t="shared" si="161"/>
        <v>0</v>
      </c>
      <c r="AB296" s="18">
        <f t="shared" si="162"/>
        <v>0</v>
      </c>
      <c r="AC296" s="18">
        <f t="shared" si="163"/>
        <v>0</v>
      </c>
      <c r="AD296" s="18">
        <f t="shared" si="164"/>
        <v>0</v>
      </c>
      <c r="AE296" s="18">
        <f t="shared" si="165"/>
        <v>0</v>
      </c>
      <c r="AG296" s="18">
        <f t="shared" si="166"/>
        <v>0</v>
      </c>
      <c r="AH296" s="18">
        <f t="shared" si="167"/>
        <v>0</v>
      </c>
    </row>
    <row r="297" spans="5:34" hidden="1" x14ac:dyDescent="0.25">
      <c r="E297" s="11">
        <v>43286.041666666664</v>
      </c>
      <c r="F297" s="9">
        <v>12336.76</v>
      </c>
      <c r="G297" s="9">
        <v>12340.27</v>
      </c>
      <c r="H297" s="9">
        <v>12326.21</v>
      </c>
      <c r="I297" s="9">
        <v>12328.44</v>
      </c>
      <c r="AB297"/>
      <c r="AC297"/>
      <c r="AD297"/>
      <c r="AE297"/>
    </row>
    <row r="298" spans="5:34" hidden="1" x14ac:dyDescent="0.25">
      <c r="E298" s="12">
        <v>43286.083333333336</v>
      </c>
      <c r="F298" s="10">
        <v>12328.44</v>
      </c>
      <c r="G298" s="10">
        <v>12330.7</v>
      </c>
      <c r="H298" s="10">
        <v>12320.77</v>
      </c>
      <c r="I298" s="10">
        <v>12326.8</v>
      </c>
      <c r="AB298"/>
      <c r="AC298"/>
      <c r="AD298"/>
      <c r="AE298"/>
    </row>
    <row r="299" spans="5:34" hidden="1" x14ac:dyDescent="0.25">
      <c r="E299" s="11">
        <v>43286.125</v>
      </c>
      <c r="F299" s="9">
        <v>12327.93</v>
      </c>
      <c r="G299" s="9">
        <v>12339.75</v>
      </c>
      <c r="H299" s="9">
        <v>12308.1</v>
      </c>
      <c r="I299" s="9">
        <v>12308.67</v>
      </c>
      <c r="AB299"/>
      <c r="AC299"/>
      <c r="AD299"/>
      <c r="AE299"/>
    </row>
    <row r="300" spans="5:34" hidden="1" x14ac:dyDescent="0.25">
      <c r="E300" s="12">
        <v>43286.166666666664</v>
      </c>
      <c r="F300" s="10">
        <v>12308.1</v>
      </c>
      <c r="G300" s="10">
        <v>12344.05</v>
      </c>
      <c r="H300" s="10">
        <v>12293.78</v>
      </c>
      <c r="I300" s="10">
        <v>12334.62</v>
      </c>
      <c r="AB300"/>
      <c r="AC300"/>
      <c r="AD300"/>
      <c r="AE300"/>
    </row>
    <row r="301" spans="5:34" hidden="1" x14ac:dyDescent="0.25">
      <c r="E301" s="11">
        <v>43286.208333333336</v>
      </c>
      <c r="F301" s="9">
        <v>12333.48</v>
      </c>
      <c r="G301" s="9">
        <v>12347.09</v>
      </c>
      <c r="H301" s="9">
        <v>12328.97</v>
      </c>
      <c r="I301" s="9">
        <v>12342.42</v>
      </c>
      <c r="AB301"/>
      <c r="AC301"/>
      <c r="AD301"/>
      <c r="AE301"/>
    </row>
    <row r="302" spans="5:34" hidden="1" x14ac:dyDescent="0.25">
      <c r="E302" s="12">
        <v>43286.25</v>
      </c>
      <c r="F302" s="10">
        <v>12342.99</v>
      </c>
      <c r="G302" s="10">
        <v>12344.68</v>
      </c>
      <c r="H302" s="10">
        <v>12307.57</v>
      </c>
      <c r="I302" s="10">
        <v>12315.49</v>
      </c>
      <c r="AB302"/>
      <c r="AC302"/>
      <c r="AD302"/>
      <c r="AE302"/>
    </row>
    <row r="303" spans="5:34" hidden="1" x14ac:dyDescent="0.25">
      <c r="E303" s="11">
        <v>43286.291666666664</v>
      </c>
      <c r="F303" s="9">
        <v>12314.36</v>
      </c>
      <c r="G303" s="9">
        <v>12322.29</v>
      </c>
      <c r="H303" s="9">
        <v>12310.86</v>
      </c>
      <c r="I303" s="9">
        <v>12314.32</v>
      </c>
      <c r="AB303"/>
      <c r="AC303"/>
      <c r="AD303"/>
      <c r="AE303"/>
    </row>
    <row r="304" spans="5:34" x14ac:dyDescent="0.25">
      <c r="E304" s="12">
        <v>43286.333333333336</v>
      </c>
      <c r="F304" s="10">
        <v>12312.62</v>
      </c>
      <c r="G304" s="10">
        <v>12326.41</v>
      </c>
      <c r="H304" s="10">
        <v>12300.86</v>
      </c>
      <c r="I304" s="10">
        <v>12324.94</v>
      </c>
      <c r="K304" s="13">
        <f t="shared" ref="K304:K318" si="169">I304-F304</f>
        <v>12.319999999999709</v>
      </c>
      <c r="L304" s="13">
        <v>0</v>
      </c>
      <c r="M304" s="13">
        <f t="shared" ref="M304:M318" si="170">G304-H304</f>
        <v>25.549999999999272</v>
      </c>
      <c r="N304" s="13">
        <f>I318-F304</f>
        <v>168.28999999999905</v>
      </c>
      <c r="O304" s="18">
        <f>IF(K304*N304&gt;0,1,0)</f>
        <v>1</v>
      </c>
      <c r="P304">
        <f>_xlfn.IFS(K304&lt;0,MIN(L303:L317),K304&gt;0,MAX(L303:L317))</f>
        <v>193.01000000000022</v>
      </c>
      <c r="Q304">
        <f>_xlfn.IFS(K304&lt;0,MAX(L303:L317),K304&gt;0,MIN(L303:L317))</f>
        <v>0</v>
      </c>
      <c r="T304" s="13">
        <f>MAX(G304:G318)</f>
        <v>12518.24</v>
      </c>
      <c r="X304">
        <f t="shared" ref="X304:X318" si="171">ABS(K304)</f>
        <v>12.319999999999709</v>
      </c>
      <c r="Y304">
        <f t="shared" ref="Y304:Y318" si="172">ABS(M304)</f>
        <v>25.549999999999272</v>
      </c>
      <c r="Z304">
        <f t="shared" ref="Z304:Z318" si="173">IF(T304&lt;1000,ABS(T304),0)</f>
        <v>0</v>
      </c>
      <c r="AA304">
        <f t="shared" ref="AA304:AA318" si="174">ABS(N304)</f>
        <v>168.28999999999905</v>
      </c>
      <c r="AB304" s="18">
        <f t="shared" ref="AB304:AB318" si="175">ABS(P304)</f>
        <v>193.01000000000022</v>
      </c>
      <c r="AC304" s="18">
        <f t="shared" ref="AC304:AC318" si="176">ABS(Q304)</f>
        <v>0</v>
      </c>
      <c r="AD304" s="18">
        <f t="shared" ref="AD304:AD318" si="177">IF(O304=1,ABS(P304),0)</f>
        <v>193.01000000000022</v>
      </c>
      <c r="AE304" s="18">
        <f t="shared" ref="AE304:AE318" si="178">IF(O304=0,ABS(Q304),0)</f>
        <v>0</v>
      </c>
      <c r="AG304" s="18">
        <f t="shared" ref="AG304:AG318" si="179">IF(O304=1,ABS(Q304),0)</f>
        <v>0</v>
      </c>
      <c r="AH304" s="18">
        <f t="shared" ref="AH304:AH318" si="180">IF(O304=0,ABS(P304),0)</f>
        <v>0</v>
      </c>
    </row>
    <row r="305" spans="5:34" x14ac:dyDescent="0.25">
      <c r="E305" s="11">
        <v>43286.375</v>
      </c>
      <c r="F305" s="9">
        <v>12321.3</v>
      </c>
      <c r="G305" s="9">
        <v>12337.91</v>
      </c>
      <c r="H305" s="9">
        <v>12309.25</v>
      </c>
      <c r="I305" s="9">
        <v>12336.65</v>
      </c>
      <c r="K305" s="13">
        <f t="shared" si="169"/>
        <v>15.350000000000364</v>
      </c>
      <c r="L305" s="13">
        <f t="shared" ref="L305:L318" si="181">L304+K305</f>
        <v>15.350000000000364</v>
      </c>
      <c r="M305" s="13">
        <f t="shared" si="170"/>
        <v>28.659999999999854</v>
      </c>
      <c r="T305" s="13">
        <f>MIN(H304:H318)</f>
        <v>12300.86</v>
      </c>
      <c r="X305">
        <f t="shared" si="171"/>
        <v>15.350000000000364</v>
      </c>
      <c r="Y305">
        <f t="shared" si="172"/>
        <v>28.659999999999854</v>
      </c>
      <c r="Z305">
        <f t="shared" si="173"/>
        <v>0</v>
      </c>
      <c r="AA305">
        <f t="shared" si="174"/>
        <v>0</v>
      </c>
      <c r="AB305" s="18">
        <f t="shared" si="175"/>
        <v>0</v>
      </c>
      <c r="AC305" s="18">
        <f t="shared" si="176"/>
        <v>0</v>
      </c>
      <c r="AD305" s="18">
        <f t="shared" si="177"/>
        <v>0</v>
      </c>
      <c r="AE305" s="18">
        <f t="shared" si="178"/>
        <v>0</v>
      </c>
      <c r="AG305" s="18">
        <f t="shared" si="179"/>
        <v>0</v>
      </c>
      <c r="AH305" s="18">
        <f t="shared" si="180"/>
        <v>0</v>
      </c>
    </row>
    <row r="306" spans="5:34" x14ac:dyDescent="0.25">
      <c r="E306" s="12">
        <v>43286.416666666664</v>
      </c>
      <c r="F306" s="10">
        <v>12335.58</v>
      </c>
      <c r="G306" s="10">
        <v>12468.91</v>
      </c>
      <c r="H306" s="10">
        <v>12335.58</v>
      </c>
      <c r="I306" s="10">
        <v>12457.23</v>
      </c>
      <c r="K306" s="13">
        <f t="shared" si="169"/>
        <v>121.64999999999964</v>
      </c>
      <c r="L306" s="13">
        <f t="shared" si="181"/>
        <v>137</v>
      </c>
      <c r="M306" s="13">
        <f t="shared" si="170"/>
        <v>133.32999999999993</v>
      </c>
      <c r="R306">
        <v>170</v>
      </c>
      <c r="T306" s="13">
        <f>T304-T305</f>
        <v>217.3799999999992</v>
      </c>
      <c r="X306">
        <f t="shared" si="171"/>
        <v>121.64999999999964</v>
      </c>
      <c r="Y306">
        <f t="shared" si="172"/>
        <v>133.32999999999993</v>
      </c>
      <c r="Z306">
        <f t="shared" si="173"/>
        <v>217.3799999999992</v>
      </c>
      <c r="AA306">
        <f t="shared" si="174"/>
        <v>0</v>
      </c>
      <c r="AB306" s="18">
        <f t="shared" si="175"/>
        <v>0</v>
      </c>
      <c r="AC306" s="18">
        <f t="shared" si="176"/>
        <v>0</v>
      </c>
      <c r="AD306" s="18">
        <f t="shared" si="177"/>
        <v>0</v>
      </c>
      <c r="AE306" s="18">
        <f t="shared" si="178"/>
        <v>0</v>
      </c>
      <c r="AG306" s="18">
        <f t="shared" si="179"/>
        <v>0</v>
      </c>
      <c r="AH306" s="18">
        <f t="shared" si="180"/>
        <v>0</v>
      </c>
    </row>
    <row r="307" spans="5:34" x14ac:dyDescent="0.25">
      <c r="E307" s="11">
        <v>43286.458333333336</v>
      </c>
      <c r="F307" s="9">
        <v>12456.98</v>
      </c>
      <c r="G307" s="9">
        <v>12462.03</v>
      </c>
      <c r="H307" s="9">
        <v>12410.56</v>
      </c>
      <c r="I307" s="9">
        <v>12448.54</v>
      </c>
      <c r="K307" s="13">
        <f t="shared" si="169"/>
        <v>-8.4399999999986903</v>
      </c>
      <c r="L307" s="13">
        <f t="shared" si="181"/>
        <v>128.56000000000131</v>
      </c>
      <c r="M307" s="13">
        <f t="shared" si="170"/>
        <v>51.470000000001164</v>
      </c>
      <c r="X307">
        <f t="shared" si="171"/>
        <v>8.4399999999986903</v>
      </c>
      <c r="Y307">
        <f t="shared" si="172"/>
        <v>51.470000000001164</v>
      </c>
      <c r="Z307">
        <f t="shared" si="173"/>
        <v>0</v>
      </c>
      <c r="AA307">
        <f t="shared" si="174"/>
        <v>0</v>
      </c>
      <c r="AB307" s="18">
        <f t="shared" si="175"/>
        <v>0</v>
      </c>
      <c r="AC307" s="18">
        <f t="shared" si="176"/>
        <v>0</v>
      </c>
      <c r="AD307" s="18">
        <f t="shared" si="177"/>
        <v>0</v>
      </c>
      <c r="AE307" s="18">
        <f t="shared" si="178"/>
        <v>0</v>
      </c>
      <c r="AG307" s="18">
        <f t="shared" si="179"/>
        <v>0</v>
      </c>
      <c r="AH307" s="18">
        <f t="shared" si="180"/>
        <v>0</v>
      </c>
    </row>
    <row r="308" spans="5:34" x14ac:dyDescent="0.25">
      <c r="E308" s="12">
        <v>43286.5</v>
      </c>
      <c r="F308" s="10">
        <v>12449.54</v>
      </c>
      <c r="G308" s="10">
        <v>12477.95</v>
      </c>
      <c r="H308" s="10">
        <v>12427.42</v>
      </c>
      <c r="I308" s="10">
        <v>12467.88</v>
      </c>
      <c r="K308" s="13">
        <f t="shared" si="169"/>
        <v>18.339999999998327</v>
      </c>
      <c r="L308" s="13">
        <f t="shared" si="181"/>
        <v>146.89999999999964</v>
      </c>
      <c r="M308" s="13">
        <f t="shared" si="170"/>
        <v>50.530000000000655</v>
      </c>
      <c r="X308">
        <f t="shared" si="171"/>
        <v>18.339999999998327</v>
      </c>
      <c r="Y308">
        <f t="shared" si="172"/>
        <v>50.530000000000655</v>
      </c>
      <c r="Z308">
        <f t="shared" si="173"/>
        <v>0</v>
      </c>
      <c r="AA308">
        <f t="shared" si="174"/>
        <v>0</v>
      </c>
      <c r="AB308" s="18">
        <f t="shared" si="175"/>
        <v>0</v>
      </c>
      <c r="AC308" s="18">
        <f t="shared" si="176"/>
        <v>0</v>
      </c>
      <c r="AD308" s="18">
        <f t="shared" si="177"/>
        <v>0</v>
      </c>
      <c r="AE308" s="18">
        <f t="shared" si="178"/>
        <v>0</v>
      </c>
      <c r="AG308" s="18">
        <f t="shared" si="179"/>
        <v>0</v>
      </c>
      <c r="AH308" s="18">
        <f t="shared" si="180"/>
        <v>0</v>
      </c>
    </row>
    <row r="309" spans="5:34" x14ac:dyDescent="0.25">
      <c r="E309" s="11">
        <v>43286.541666666664</v>
      </c>
      <c r="F309" s="9">
        <v>12468.13</v>
      </c>
      <c r="G309" s="9">
        <v>12504.54</v>
      </c>
      <c r="H309" s="9">
        <v>12454.61</v>
      </c>
      <c r="I309" s="9">
        <v>12498.28</v>
      </c>
      <c r="K309" s="13">
        <f t="shared" si="169"/>
        <v>30.150000000001455</v>
      </c>
      <c r="L309" s="13">
        <f t="shared" si="181"/>
        <v>177.05000000000109</v>
      </c>
      <c r="M309" s="13">
        <f t="shared" si="170"/>
        <v>49.930000000000291</v>
      </c>
      <c r="X309">
        <f t="shared" si="171"/>
        <v>30.150000000001455</v>
      </c>
      <c r="Y309">
        <f t="shared" si="172"/>
        <v>49.930000000000291</v>
      </c>
      <c r="Z309">
        <f t="shared" si="173"/>
        <v>0</v>
      </c>
      <c r="AA309">
        <f t="shared" si="174"/>
        <v>0</v>
      </c>
      <c r="AB309" s="18">
        <f t="shared" si="175"/>
        <v>0</v>
      </c>
      <c r="AC309" s="18">
        <f t="shared" si="176"/>
        <v>0</v>
      </c>
      <c r="AD309" s="18">
        <f t="shared" si="177"/>
        <v>0</v>
      </c>
      <c r="AE309" s="18">
        <f t="shared" si="178"/>
        <v>0</v>
      </c>
      <c r="AG309" s="18">
        <f t="shared" si="179"/>
        <v>0</v>
      </c>
      <c r="AH309" s="18">
        <f t="shared" si="180"/>
        <v>0</v>
      </c>
    </row>
    <row r="310" spans="5:34" x14ac:dyDescent="0.25">
      <c r="E310" s="12">
        <v>43286.583333333336</v>
      </c>
      <c r="F310" s="10">
        <v>12499.28</v>
      </c>
      <c r="G310" s="10">
        <v>12515.74</v>
      </c>
      <c r="H310" s="10">
        <v>12493.9</v>
      </c>
      <c r="I310" s="10">
        <v>12515.24</v>
      </c>
      <c r="K310" s="13">
        <f t="shared" si="169"/>
        <v>15.959999999999127</v>
      </c>
      <c r="L310" s="13">
        <f t="shared" si="181"/>
        <v>193.01000000000022</v>
      </c>
      <c r="M310" s="13">
        <f t="shared" si="170"/>
        <v>21.840000000000146</v>
      </c>
      <c r="X310">
        <f t="shared" si="171"/>
        <v>15.959999999999127</v>
      </c>
      <c r="Y310">
        <f t="shared" si="172"/>
        <v>21.840000000000146</v>
      </c>
      <c r="Z310">
        <f t="shared" si="173"/>
        <v>0</v>
      </c>
      <c r="AA310">
        <f t="shared" si="174"/>
        <v>0</v>
      </c>
      <c r="AB310" s="18">
        <f t="shared" si="175"/>
        <v>0</v>
      </c>
      <c r="AC310" s="18">
        <f t="shared" si="176"/>
        <v>0</v>
      </c>
      <c r="AD310" s="18">
        <f t="shared" si="177"/>
        <v>0</v>
      </c>
      <c r="AE310" s="18">
        <f t="shared" si="178"/>
        <v>0</v>
      </c>
      <c r="AG310" s="18">
        <f t="shared" si="179"/>
        <v>0</v>
      </c>
      <c r="AH310" s="18">
        <f t="shared" si="180"/>
        <v>0</v>
      </c>
    </row>
    <row r="311" spans="5:34" x14ac:dyDescent="0.25">
      <c r="E311" s="11">
        <v>43286.625</v>
      </c>
      <c r="F311" s="9">
        <v>12515.23</v>
      </c>
      <c r="G311" s="9">
        <v>12518.24</v>
      </c>
      <c r="H311" s="9">
        <v>12469.46</v>
      </c>
      <c r="I311" s="9">
        <v>12475.98</v>
      </c>
      <c r="K311" s="13">
        <f t="shared" si="169"/>
        <v>-39.25</v>
      </c>
      <c r="L311" s="13">
        <f t="shared" si="181"/>
        <v>153.76000000000022</v>
      </c>
      <c r="M311" s="13">
        <f t="shared" si="170"/>
        <v>48.780000000000655</v>
      </c>
      <c r="X311">
        <f t="shared" si="171"/>
        <v>39.25</v>
      </c>
      <c r="Y311">
        <f t="shared" si="172"/>
        <v>48.780000000000655</v>
      </c>
      <c r="Z311">
        <f t="shared" si="173"/>
        <v>0</v>
      </c>
      <c r="AA311">
        <f t="shared" si="174"/>
        <v>0</v>
      </c>
      <c r="AB311" s="18">
        <f t="shared" si="175"/>
        <v>0</v>
      </c>
      <c r="AC311" s="18">
        <f t="shared" si="176"/>
        <v>0</v>
      </c>
      <c r="AD311" s="18">
        <f t="shared" si="177"/>
        <v>0</v>
      </c>
      <c r="AE311" s="18">
        <f t="shared" si="178"/>
        <v>0</v>
      </c>
      <c r="AG311" s="18">
        <f t="shared" si="179"/>
        <v>0</v>
      </c>
      <c r="AH311" s="18">
        <f t="shared" si="180"/>
        <v>0</v>
      </c>
    </row>
    <row r="312" spans="5:34" x14ac:dyDescent="0.25">
      <c r="E312" s="12">
        <v>43286.666666666664</v>
      </c>
      <c r="F312" s="10">
        <v>12476.48</v>
      </c>
      <c r="G312" s="10">
        <v>12484.11</v>
      </c>
      <c r="H312" s="10">
        <v>12416.45</v>
      </c>
      <c r="I312" s="10">
        <v>12418.5</v>
      </c>
      <c r="K312" s="13">
        <f t="shared" si="169"/>
        <v>-57.979999999999563</v>
      </c>
      <c r="L312" s="13">
        <f t="shared" si="181"/>
        <v>95.780000000000655</v>
      </c>
      <c r="M312" s="13">
        <f t="shared" si="170"/>
        <v>67.659999999999854</v>
      </c>
      <c r="X312">
        <f t="shared" si="171"/>
        <v>57.979999999999563</v>
      </c>
      <c r="Y312">
        <f t="shared" si="172"/>
        <v>67.659999999999854</v>
      </c>
      <c r="Z312">
        <f t="shared" si="173"/>
        <v>0</v>
      </c>
      <c r="AA312">
        <f t="shared" si="174"/>
        <v>0</v>
      </c>
      <c r="AB312" s="18">
        <f t="shared" si="175"/>
        <v>0</v>
      </c>
      <c r="AC312" s="18">
        <f t="shared" si="176"/>
        <v>0</v>
      </c>
      <c r="AD312" s="18">
        <f t="shared" si="177"/>
        <v>0</v>
      </c>
      <c r="AE312" s="18">
        <f t="shared" si="178"/>
        <v>0</v>
      </c>
      <c r="AG312" s="18">
        <f t="shared" si="179"/>
        <v>0</v>
      </c>
      <c r="AH312" s="18">
        <f t="shared" si="180"/>
        <v>0</v>
      </c>
    </row>
    <row r="313" spans="5:34" x14ac:dyDescent="0.25">
      <c r="E313" s="11">
        <v>43286.708333333336</v>
      </c>
      <c r="F313" s="9">
        <v>12418.25</v>
      </c>
      <c r="G313" s="9">
        <v>12449.48</v>
      </c>
      <c r="H313" s="9">
        <v>12401.13</v>
      </c>
      <c r="I313" s="9">
        <v>12421.58</v>
      </c>
      <c r="K313" s="13">
        <f t="shared" si="169"/>
        <v>3.3299999999999272</v>
      </c>
      <c r="L313" s="13">
        <f t="shared" si="181"/>
        <v>99.110000000000582</v>
      </c>
      <c r="M313" s="13">
        <f t="shared" si="170"/>
        <v>48.350000000000364</v>
      </c>
      <c r="X313">
        <f t="shared" si="171"/>
        <v>3.3299999999999272</v>
      </c>
      <c r="Y313">
        <f t="shared" si="172"/>
        <v>48.350000000000364</v>
      </c>
      <c r="Z313">
        <f t="shared" si="173"/>
        <v>0</v>
      </c>
      <c r="AA313">
        <f t="shared" si="174"/>
        <v>0</v>
      </c>
      <c r="AB313" s="18">
        <f t="shared" si="175"/>
        <v>0</v>
      </c>
      <c r="AC313" s="18">
        <f t="shared" si="176"/>
        <v>0</v>
      </c>
      <c r="AD313" s="18">
        <f t="shared" si="177"/>
        <v>0</v>
      </c>
      <c r="AE313" s="18">
        <f t="shared" si="178"/>
        <v>0</v>
      </c>
      <c r="AG313" s="18">
        <f t="shared" si="179"/>
        <v>0</v>
      </c>
      <c r="AH313" s="18">
        <f t="shared" si="180"/>
        <v>0</v>
      </c>
    </row>
    <row r="314" spans="5:34" x14ac:dyDescent="0.25">
      <c r="E314" s="12">
        <v>43286.75</v>
      </c>
      <c r="F314" s="10">
        <v>12419.58</v>
      </c>
      <c r="G314" s="10">
        <v>12483.83</v>
      </c>
      <c r="H314" s="10">
        <v>12417.08</v>
      </c>
      <c r="I314" s="10">
        <v>12477.33</v>
      </c>
      <c r="K314" s="13">
        <f t="shared" si="169"/>
        <v>57.75</v>
      </c>
      <c r="L314" s="13">
        <f t="shared" si="181"/>
        <v>156.86000000000058</v>
      </c>
      <c r="M314" s="13">
        <f t="shared" si="170"/>
        <v>66.75</v>
      </c>
      <c r="X314">
        <f t="shared" si="171"/>
        <v>57.75</v>
      </c>
      <c r="Y314">
        <f t="shared" si="172"/>
        <v>66.75</v>
      </c>
      <c r="Z314">
        <f t="shared" si="173"/>
        <v>0</v>
      </c>
      <c r="AA314">
        <f t="shared" si="174"/>
        <v>0</v>
      </c>
      <c r="AB314" s="18">
        <f t="shared" si="175"/>
        <v>0</v>
      </c>
      <c r="AC314" s="18">
        <f t="shared" si="176"/>
        <v>0</v>
      </c>
      <c r="AD314" s="18">
        <f t="shared" si="177"/>
        <v>0</v>
      </c>
      <c r="AE314" s="18">
        <f t="shared" si="178"/>
        <v>0</v>
      </c>
      <c r="AG314" s="18">
        <f t="shared" si="179"/>
        <v>0</v>
      </c>
      <c r="AH314" s="18">
        <f t="shared" si="180"/>
        <v>0</v>
      </c>
    </row>
    <row r="315" spans="5:34" x14ac:dyDescent="0.25">
      <c r="E315" s="11">
        <v>43286.791666666664</v>
      </c>
      <c r="F315" s="9">
        <v>12477.58</v>
      </c>
      <c r="G315" s="9">
        <v>12494.5</v>
      </c>
      <c r="H315" s="9">
        <v>12469.82</v>
      </c>
      <c r="I315" s="9">
        <v>12483.69</v>
      </c>
      <c r="K315" s="13">
        <f t="shared" si="169"/>
        <v>6.1100000000005821</v>
      </c>
      <c r="L315" s="13">
        <f t="shared" si="181"/>
        <v>162.97000000000116</v>
      </c>
      <c r="M315" s="13">
        <f t="shared" si="170"/>
        <v>24.680000000000291</v>
      </c>
      <c r="X315">
        <f t="shared" si="171"/>
        <v>6.1100000000005821</v>
      </c>
      <c r="Y315">
        <f t="shared" si="172"/>
        <v>24.680000000000291</v>
      </c>
      <c r="Z315">
        <f t="shared" si="173"/>
        <v>0</v>
      </c>
      <c r="AA315">
        <f t="shared" si="174"/>
        <v>0</v>
      </c>
      <c r="AB315" s="18">
        <f t="shared" si="175"/>
        <v>0</v>
      </c>
      <c r="AC315" s="18">
        <f t="shared" si="176"/>
        <v>0</v>
      </c>
      <c r="AD315" s="18">
        <f t="shared" si="177"/>
        <v>0</v>
      </c>
      <c r="AE315" s="18">
        <f t="shared" si="178"/>
        <v>0</v>
      </c>
      <c r="AG315" s="18">
        <f t="shared" si="179"/>
        <v>0</v>
      </c>
      <c r="AH315" s="18">
        <f t="shared" si="180"/>
        <v>0</v>
      </c>
    </row>
    <row r="316" spans="5:34" x14ac:dyDescent="0.25">
      <c r="E316" s="12">
        <v>43286.833333333336</v>
      </c>
      <c r="F316" s="10">
        <v>12483.44</v>
      </c>
      <c r="G316" s="10">
        <v>12490.19</v>
      </c>
      <c r="H316" s="10">
        <v>12473.67</v>
      </c>
      <c r="I316" s="10">
        <v>12480.18</v>
      </c>
      <c r="K316" s="13">
        <f t="shared" si="169"/>
        <v>-3.2600000000002183</v>
      </c>
      <c r="L316" s="13">
        <f t="shared" si="181"/>
        <v>159.71000000000095</v>
      </c>
      <c r="M316" s="13">
        <f t="shared" si="170"/>
        <v>16.520000000000437</v>
      </c>
      <c r="X316">
        <f t="shared" si="171"/>
        <v>3.2600000000002183</v>
      </c>
      <c r="Y316">
        <f t="shared" si="172"/>
        <v>16.520000000000437</v>
      </c>
      <c r="Z316">
        <f t="shared" si="173"/>
        <v>0</v>
      </c>
      <c r="AA316">
        <f t="shared" si="174"/>
        <v>0</v>
      </c>
      <c r="AB316" s="18">
        <f t="shared" si="175"/>
        <v>0</v>
      </c>
      <c r="AC316" s="18">
        <f t="shared" si="176"/>
        <v>0</v>
      </c>
      <c r="AD316" s="18">
        <f t="shared" si="177"/>
        <v>0</v>
      </c>
      <c r="AE316" s="18">
        <f t="shared" si="178"/>
        <v>0</v>
      </c>
      <c r="AG316" s="18">
        <f t="shared" si="179"/>
        <v>0</v>
      </c>
      <c r="AH316" s="18">
        <f t="shared" si="180"/>
        <v>0</v>
      </c>
    </row>
    <row r="317" spans="5:34" x14ac:dyDescent="0.25">
      <c r="E317" s="11">
        <v>43286.875</v>
      </c>
      <c r="F317" s="9">
        <v>12481.43</v>
      </c>
      <c r="G317" s="9">
        <v>12494.69</v>
      </c>
      <c r="H317" s="9">
        <v>12452.65</v>
      </c>
      <c r="I317" s="9">
        <v>12468.41</v>
      </c>
      <c r="K317" s="13">
        <f t="shared" si="169"/>
        <v>-13.020000000000437</v>
      </c>
      <c r="L317" s="13">
        <f t="shared" si="181"/>
        <v>146.69000000000051</v>
      </c>
      <c r="M317" s="13">
        <f t="shared" si="170"/>
        <v>42.040000000000873</v>
      </c>
      <c r="X317">
        <f t="shared" si="171"/>
        <v>13.020000000000437</v>
      </c>
      <c r="Y317">
        <f t="shared" si="172"/>
        <v>42.040000000000873</v>
      </c>
      <c r="Z317">
        <f t="shared" si="173"/>
        <v>0</v>
      </c>
      <c r="AA317">
        <f t="shared" si="174"/>
        <v>0</v>
      </c>
      <c r="AB317" s="18">
        <f t="shared" si="175"/>
        <v>0</v>
      </c>
      <c r="AC317" s="18">
        <f t="shared" si="176"/>
        <v>0</v>
      </c>
      <c r="AD317" s="18">
        <f t="shared" si="177"/>
        <v>0</v>
      </c>
      <c r="AE317" s="18">
        <f t="shared" si="178"/>
        <v>0</v>
      </c>
      <c r="AG317" s="18">
        <f t="shared" si="179"/>
        <v>0</v>
      </c>
      <c r="AH317" s="18">
        <f t="shared" si="180"/>
        <v>0</v>
      </c>
    </row>
    <row r="318" spans="5:34" x14ac:dyDescent="0.25">
      <c r="E318" s="12">
        <v>43286.916666666664</v>
      </c>
      <c r="F318" s="10">
        <v>12468.16</v>
      </c>
      <c r="G318" s="10">
        <v>12489.67</v>
      </c>
      <c r="H318" s="10">
        <v>12466.41</v>
      </c>
      <c r="I318" s="10">
        <v>12480.91</v>
      </c>
      <c r="K318" s="13">
        <f t="shared" si="169"/>
        <v>12.75</v>
      </c>
      <c r="L318" s="13">
        <f t="shared" si="181"/>
        <v>159.44000000000051</v>
      </c>
      <c r="M318" s="13">
        <f t="shared" si="170"/>
        <v>23.260000000000218</v>
      </c>
      <c r="N318" s="13"/>
      <c r="X318">
        <f t="shared" si="171"/>
        <v>12.75</v>
      </c>
      <c r="Y318">
        <f t="shared" si="172"/>
        <v>23.260000000000218</v>
      </c>
      <c r="Z318">
        <f t="shared" si="173"/>
        <v>0</v>
      </c>
      <c r="AA318">
        <f t="shared" si="174"/>
        <v>0</v>
      </c>
      <c r="AB318" s="18">
        <f t="shared" si="175"/>
        <v>0</v>
      </c>
      <c r="AC318" s="18">
        <f t="shared" si="176"/>
        <v>0</v>
      </c>
      <c r="AD318" s="18">
        <f t="shared" si="177"/>
        <v>0</v>
      </c>
      <c r="AE318" s="18">
        <f t="shared" si="178"/>
        <v>0</v>
      </c>
      <c r="AG318" s="18">
        <f t="shared" si="179"/>
        <v>0</v>
      </c>
      <c r="AH318" s="18">
        <f t="shared" si="180"/>
        <v>0</v>
      </c>
    </row>
    <row r="319" spans="5:34" hidden="1" x14ac:dyDescent="0.25">
      <c r="E319" s="11">
        <v>43286.958333333336</v>
      </c>
      <c r="F319" s="9">
        <v>12474.53</v>
      </c>
      <c r="G319" s="9">
        <v>12481.86</v>
      </c>
      <c r="H319" s="9">
        <v>12474.53</v>
      </c>
      <c r="I319" s="9">
        <v>12476.17</v>
      </c>
      <c r="AB319"/>
      <c r="AC319"/>
      <c r="AD319"/>
      <c r="AE319"/>
    </row>
    <row r="320" spans="5:34" hidden="1" x14ac:dyDescent="0.25">
      <c r="E320" s="12">
        <v>43287.041666666664</v>
      </c>
      <c r="F320" s="10">
        <v>12468.25</v>
      </c>
      <c r="G320" s="10">
        <v>12469.68</v>
      </c>
      <c r="H320" s="10">
        <v>12459.92</v>
      </c>
      <c r="I320" s="10">
        <v>12461.06</v>
      </c>
      <c r="AB320"/>
      <c r="AC320"/>
      <c r="AD320"/>
      <c r="AE320"/>
    </row>
    <row r="321" spans="5:34" hidden="1" x14ac:dyDescent="0.25">
      <c r="E321" s="11">
        <v>43287.083333333336</v>
      </c>
      <c r="F321" s="9">
        <v>12459.92</v>
      </c>
      <c r="G321" s="9">
        <v>12461.7</v>
      </c>
      <c r="H321" s="9">
        <v>12452.58</v>
      </c>
      <c r="I321" s="9">
        <v>12454.86</v>
      </c>
      <c r="AB321"/>
      <c r="AC321"/>
      <c r="AD321"/>
      <c r="AE321"/>
    </row>
    <row r="322" spans="5:34" hidden="1" x14ac:dyDescent="0.25">
      <c r="E322" s="12">
        <v>43287.125</v>
      </c>
      <c r="F322" s="10">
        <v>12454.29</v>
      </c>
      <c r="G322" s="10">
        <v>12481.42</v>
      </c>
      <c r="H322" s="10">
        <v>12453.72</v>
      </c>
      <c r="I322" s="10">
        <v>12476.86</v>
      </c>
      <c r="AB322"/>
      <c r="AC322"/>
      <c r="AD322"/>
      <c r="AE322"/>
    </row>
    <row r="323" spans="5:34" hidden="1" x14ac:dyDescent="0.25">
      <c r="E323" s="11">
        <v>43287.166666666664</v>
      </c>
      <c r="F323" s="9">
        <v>12477.03</v>
      </c>
      <c r="G323" s="9">
        <v>12488.14</v>
      </c>
      <c r="H323" s="9">
        <v>12465.63</v>
      </c>
      <c r="I323" s="9">
        <v>12483.08</v>
      </c>
      <c r="AB323"/>
      <c r="AC323"/>
      <c r="AD323"/>
      <c r="AE323"/>
    </row>
    <row r="324" spans="5:34" hidden="1" x14ac:dyDescent="0.25">
      <c r="E324" s="12">
        <v>43287.208333333336</v>
      </c>
      <c r="F324" s="10">
        <v>12482.51</v>
      </c>
      <c r="G324" s="10">
        <v>12483.08</v>
      </c>
      <c r="H324" s="10">
        <v>12473.96</v>
      </c>
      <c r="I324" s="10">
        <v>12475.66</v>
      </c>
      <c r="AB324"/>
      <c r="AC324"/>
      <c r="AD324"/>
      <c r="AE324"/>
    </row>
    <row r="325" spans="5:34" hidden="1" x14ac:dyDescent="0.25">
      <c r="E325" s="11">
        <v>43287.25</v>
      </c>
      <c r="F325" s="9">
        <v>12475.1</v>
      </c>
      <c r="G325" s="9">
        <v>12485.86</v>
      </c>
      <c r="H325" s="9">
        <v>12468.26</v>
      </c>
      <c r="I325" s="9">
        <v>12485.86</v>
      </c>
      <c r="AB325"/>
      <c r="AC325"/>
      <c r="AD325"/>
      <c r="AE325"/>
    </row>
    <row r="326" spans="5:34" hidden="1" x14ac:dyDescent="0.25">
      <c r="E326" s="12">
        <v>43287.291666666664</v>
      </c>
      <c r="F326" s="10">
        <v>12484.73</v>
      </c>
      <c r="G326" s="10">
        <v>12527.16</v>
      </c>
      <c r="H326" s="10">
        <v>12475.51</v>
      </c>
      <c r="I326" s="10">
        <v>12508.21</v>
      </c>
      <c r="AB326"/>
      <c r="AC326"/>
      <c r="AD326"/>
      <c r="AE326"/>
    </row>
    <row r="327" spans="5:34" x14ac:dyDescent="0.25">
      <c r="E327" s="11">
        <v>43287.333333333336</v>
      </c>
      <c r="F327" s="9">
        <v>12507.07</v>
      </c>
      <c r="G327" s="9">
        <v>12531.59</v>
      </c>
      <c r="H327" s="9">
        <v>12504.79</v>
      </c>
      <c r="I327" s="9">
        <v>12522.03</v>
      </c>
      <c r="K327" s="13">
        <f t="shared" ref="K327:K341" si="182">I327-F327</f>
        <v>14.960000000000946</v>
      </c>
      <c r="L327" s="13">
        <v>0</v>
      </c>
      <c r="M327" s="13">
        <f t="shared" ref="M327:M341" si="183">G327-H327</f>
        <v>26.799999999999272</v>
      </c>
      <c r="N327" s="13">
        <f>I341-F327</f>
        <v>-2</v>
      </c>
      <c r="O327" s="18">
        <f>IF(K327*N327&gt;0,1,0)</f>
        <v>0</v>
      </c>
      <c r="P327">
        <f>_xlfn.IFS(K327&lt;0,MIN(L326:L340),K327&gt;0,MAX(L326:L340))</f>
        <v>0</v>
      </c>
      <c r="Q327">
        <f>_xlfn.IFS(K327&lt;0,MAX(L326:L340),K327&gt;0,MIN(L326:L340))</f>
        <v>-104.3700000000008</v>
      </c>
      <c r="T327" s="13">
        <f>MAX(G327:G341)</f>
        <v>12555.45</v>
      </c>
      <c r="X327">
        <f t="shared" ref="X327:X341" si="184">ABS(K327)</f>
        <v>14.960000000000946</v>
      </c>
      <c r="Y327">
        <f t="shared" ref="Y327:Y341" si="185">ABS(M327)</f>
        <v>26.799999999999272</v>
      </c>
      <c r="Z327">
        <f t="shared" ref="Z327:Z341" si="186">IF(T327&lt;1000,ABS(T327),0)</f>
        <v>0</v>
      </c>
      <c r="AA327">
        <f t="shared" ref="AA327:AA341" si="187">ABS(N327)</f>
        <v>2</v>
      </c>
      <c r="AB327" s="18">
        <f t="shared" ref="AB327:AB341" si="188">ABS(P327)</f>
        <v>0</v>
      </c>
      <c r="AC327" s="18">
        <f t="shared" ref="AC327:AC341" si="189">ABS(Q327)</f>
        <v>104.3700000000008</v>
      </c>
      <c r="AD327" s="18">
        <f t="shared" ref="AD327:AD341" si="190">IF(O327=1,ABS(P327),0)</f>
        <v>0</v>
      </c>
      <c r="AE327" s="18">
        <f t="shared" ref="AE327:AE341" si="191">IF(O327=0,ABS(Q327),0)</f>
        <v>104.3700000000008</v>
      </c>
      <c r="AG327" s="18">
        <f t="shared" ref="AG327:AG341" si="192">IF(O327=1,ABS(Q327),0)</f>
        <v>0</v>
      </c>
      <c r="AH327" s="18">
        <f t="shared" ref="AH327:AH341" si="193">IF(O327=0,ABS(P327),0)</f>
        <v>0</v>
      </c>
    </row>
    <row r="328" spans="5:34" x14ac:dyDescent="0.25">
      <c r="E328" s="12">
        <v>43287.375</v>
      </c>
      <c r="F328" s="10">
        <v>12540.83</v>
      </c>
      <c r="G328" s="10">
        <v>12555.45</v>
      </c>
      <c r="H328" s="10">
        <v>12492.94</v>
      </c>
      <c r="I328" s="10">
        <v>12511.83</v>
      </c>
      <c r="K328" s="13">
        <f t="shared" si="182"/>
        <v>-29</v>
      </c>
      <c r="L328" s="13">
        <f t="shared" ref="L328:L341" si="194">L327+K328</f>
        <v>-29</v>
      </c>
      <c r="M328" s="13">
        <f t="shared" si="183"/>
        <v>62.510000000000218</v>
      </c>
      <c r="T328" s="13">
        <f>MIN(H327:H341)</f>
        <v>12425.39</v>
      </c>
      <c r="X328">
        <f t="shared" si="184"/>
        <v>29</v>
      </c>
      <c r="Y328">
        <f t="shared" si="185"/>
        <v>62.510000000000218</v>
      </c>
      <c r="Z328">
        <f t="shared" si="186"/>
        <v>0</v>
      </c>
      <c r="AA328">
        <f t="shared" si="187"/>
        <v>0</v>
      </c>
      <c r="AB328" s="18">
        <f t="shared" si="188"/>
        <v>0</v>
      </c>
      <c r="AC328" s="18">
        <f t="shared" si="189"/>
        <v>0</v>
      </c>
      <c r="AD328" s="18">
        <f t="shared" si="190"/>
        <v>0</v>
      </c>
      <c r="AE328" s="18">
        <f t="shared" si="191"/>
        <v>0</v>
      </c>
      <c r="AG328" s="18">
        <f t="shared" si="192"/>
        <v>0</v>
      </c>
      <c r="AH328" s="18">
        <f t="shared" si="193"/>
        <v>0</v>
      </c>
    </row>
    <row r="329" spans="5:34" x14ac:dyDescent="0.25">
      <c r="E329" s="11">
        <v>43287.416666666664</v>
      </c>
      <c r="F329" s="9">
        <v>12516.58</v>
      </c>
      <c r="G329" s="9">
        <v>12517.58</v>
      </c>
      <c r="H329" s="9">
        <v>12450.33</v>
      </c>
      <c r="I329" s="9">
        <v>12468.83</v>
      </c>
      <c r="K329" s="13">
        <f t="shared" si="182"/>
        <v>-47.75</v>
      </c>
      <c r="L329" s="13">
        <f t="shared" si="194"/>
        <v>-76.75</v>
      </c>
      <c r="M329" s="13">
        <f t="shared" si="183"/>
        <v>67.25</v>
      </c>
      <c r="R329">
        <v>-40</v>
      </c>
      <c r="T329" s="13">
        <f>T327-T328</f>
        <v>130.06000000000131</v>
      </c>
      <c r="X329">
        <f t="shared" si="184"/>
        <v>47.75</v>
      </c>
      <c r="Y329">
        <f t="shared" si="185"/>
        <v>67.25</v>
      </c>
      <c r="Z329">
        <f t="shared" si="186"/>
        <v>130.06000000000131</v>
      </c>
      <c r="AA329">
        <f t="shared" si="187"/>
        <v>0</v>
      </c>
      <c r="AB329" s="18">
        <f t="shared" si="188"/>
        <v>0</v>
      </c>
      <c r="AC329" s="18">
        <f t="shared" si="189"/>
        <v>0</v>
      </c>
      <c r="AD329" s="18">
        <f t="shared" si="190"/>
        <v>0</v>
      </c>
      <c r="AE329" s="18">
        <f t="shared" si="191"/>
        <v>0</v>
      </c>
      <c r="AG329" s="18">
        <f t="shared" si="192"/>
        <v>0</v>
      </c>
      <c r="AH329" s="18">
        <f t="shared" si="193"/>
        <v>0</v>
      </c>
    </row>
    <row r="330" spans="5:34" x14ac:dyDescent="0.25">
      <c r="E330" s="12">
        <v>43287.458333333336</v>
      </c>
      <c r="F330" s="10">
        <v>12468.58</v>
      </c>
      <c r="G330" s="10">
        <v>12495.5</v>
      </c>
      <c r="H330" s="10">
        <v>12441.9</v>
      </c>
      <c r="I330" s="10">
        <v>12480.83</v>
      </c>
      <c r="K330" s="13">
        <f t="shared" si="182"/>
        <v>12.25</v>
      </c>
      <c r="L330" s="13">
        <f t="shared" si="194"/>
        <v>-64.5</v>
      </c>
      <c r="M330" s="13">
        <f t="shared" si="183"/>
        <v>53.600000000000364</v>
      </c>
      <c r="X330">
        <f t="shared" si="184"/>
        <v>12.25</v>
      </c>
      <c r="Y330">
        <f t="shared" si="185"/>
        <v>53.600000000000364</v>
      </c>
      <c r="Z330">
        <f t="shared" si="186"/>
        <v>0</v>
      </c>
      <c r="AA330">
        <f t="shared" si="187"/>
        <v>0</v>
      </c>
      <c r="AB330" s="18">
        <f t="shared" si="188"/>
        <v>0</v>
      </c>
      <c r="AC330" s="18">
        <f t="shared" si="189"/>
        <v>0</v>
      </c>
      <c r="AD330" s="18">
        <f t="shared" si="190"/>
        <v>0</v>
      </c>
      <c r="AE330" s="18">
        <f t="shared" si="191"/>
        <v>0</v>
      </c>
      <c r="AG330" s="18">
        <f t="shared" si="192"/>
        <v>0</v>
      </c>
      <c r="AH330" s="18">
        <f t="shared" si="193"/>
        <v>0</v>
      </c>
    </row>
    <row r="331" spans="5:34" x14ac:dyDescent="0.25">
      <c r="E331" s="11">
        <v>43287.5</v>
      </c>
      <c r="F331" s="9">
        <v>12481.83</v>
      </c>
      <c r="G331" s="9">
        <v>12498.1</v>
      </c>
      <c r="H331" s="9">
        <v>12459.77</v>
      </c>
      <c r="I331" s="9">
        <v>12482.13</v>
      </c>
      <c r="K331" s="13">
        <f t="shared" si="182"/>
        <v>0.2999999999992724</v>
      </c>
      <c r="L331" s="13">
        <f t="shared" si="194"/>
        <v>-64.200000000000728</v>
      </c>
      <c r="M331" s="13">
        <f t="shared" si="183"/>
        <v>38.329999999999927</v>
      </c>
      <c r="X331">
        <f t="shared" si="184"/>
        <v>0.2999999999992724</v>
      </c>
      <c r="Y331">
        <f t="shared" si="185"/>
        <v>38.329999999999927</v>
      </c>
      <c r="Z331">
        <f t="shared" si="186"/>
        <v>0</v>
      </c>
      <c r="AA331">
        <f t="shared" si="187"/>
        <v>0</v>
      </c>
      <c r="AB331" s="18">
        <f t="shared" si="188"/>
        <v>0</v>
      </c>
      <c r="AC331" s="18">
        <f t="shared" si="189"/>
        <v>0</v>
      </c>
      <c r="AD331" s="18">
        <f t="shared" si="190"/>
        <v>0</v>
      </c>
      <c r="AE331" s="18">
        <f t="shared" si="191"/>
        <v>0</v>
      </c>
      <c r="AG331" s="18">
        <f t="shared" si="192"/>
        <v>0</v>
      </c>
      <c r="AH331" s="18">
        <f t="shared" si="193"/>
        <v>0</v>
      </c>
    </row>
    <row r="332" spans="5:34" x14ac:dyDescent="0.25">
      <c r="E332" s="12">
        <v>43287.541666666664</v>
      </c>
      <c r="F332" s="10">
        <v>12481.12</v>
      </c>
      <c r="G332" s="10">
        <v>12484.42</v>
      </c>
      <c r="H332" s="10">
        <v>12459.13</v>
      </c>
      <c r="I332" s="10">
        <v>12470.76</v>
      </c>
      <c r="K332" s="13">
        <f t="shared" si="182"/>
        <v>-10.360000000000582</v>
      </c>
      <c r="L332" s="13">
        <f t="shared" si="194"/>
        <v>-74.56000000000131</v>
      </c>
      <c r="M332" s="13">
        <f t="shared" si="183"/>
        <v>25.290000000000873</v>
      </c>
      <c r="X332">
        <f t="shared" si="184"/>
        <v>10.360000000000582</v>
      </c>
      <c r="Y332">
        <f t="shared" si="185"/>
        <v>25.290000000000873</v>
      </c>
      <c r="Z332">
        <f t="shared" si="186"/>
        <v>0</v>
      </c>
      <c r="AA332">
        <f t="shared" si="187"/>
        <v>0</v>
      </c>
      <c r="AB332" s="18">
        <f t="shared" si="188"/>
        <v>0</v>
      </c>
      <c r="AC332" s="18">
        <f t="shared" si="189"/>
        <v>0</v>
      </c>
      <c r="AD332" s="18">
        <f t="shared" si="190"/>
        <v>0</v>
      </c>
      <c r="AE332" s="18">
        <f t="shared" si="191"/>
        <v>0</v>
      </c>
      <c r="AG332" s="18">
        <f t="shared" si="192"/>
        <v>0</v>
      </c>
      <c r="AH332" s="18">
        <f t="shared" si="193"/>
        <v>0</v>
      </c>
    </row>
    <row r="333" spans="5:34" x14ac:dyDescent="0.25">
      <c r="E333" s="11">
        <v>43287.583333333336</v>
      </c>
      <c r="F333" s="9">
        <v>12470.26</v>
      </c>
      <c r="G333" s="9">
        <v>12475.05</v>
      </c>
      <c r="H333" s="9">
        <v>12444.39</v>
      </c>
      <c r="I333" s="9">
        <v>12455.48</v>
      </c>
      <c r="K333" s="13">
        <f t="shared" si="182"/>
        <v>-14.780000000000655</v>
      </c>
      <c r="L333" s="13">
        <f t="shared" si="194"/>
        <v>-89.340000000001965</v>
      </c>
      <c r="M333" s="13">
        <f t="shared" si="183"/>
        <v>30.659999999999854</v>
      </c>
      <c r="X333">
        <f t="shared" si="184"/>
        <v>14.780000000000655</v>
      </c>
      <c r="Y333">
        <f t="shared" si="185"/>
        <v>30.659999999999854</v>
      </c>
      <c r="Z333">
        <f t="shared" si="186"/>
        <v>0</v>
      </c>
      <c r="AA333">
        <f t="shared" si="187"/>
        <v>0</v>
      </c>
      <c r="AB333" s="18">
        <f t="shared" si="188"/>
        <v>0</v>
      </c>
      <c r="AC333" s="18">
        <f t="shared" si="189"/>
        <v>0</v>
      </c>
      <c r="AD333" s="18">
        <f t="shared" si="190"/>
        <v>0</v>
      </c>
      <c r="AE333" s="18">
        <f t="shared" si="191"/>
        <v>0</v>
      </c>
      <c r="AG333" s="18">
        <f t="shared" si="192"/>
        <v>0</v>
      </c>
      <c r="AH333" s="18">
        <f t="shared" si="193"/>
        <v>0</v>
      </c>
    </row>
    <row r="334" spans="5:34" x14ac:dyDescent="0.25">
      <c r="E334" s="12">
        <v>43287.625</v>
      </c>
      <c r="F334" s="10">
        <v>12455.23</v>
      </c>
      <c r="G334" s="10">
        <v>12490.41</v>
      </c>
      <c r="H334" s="10">
        <v>12439.93</v>
      </c>
      <c r="I334" s="10">
        <v>12440.2</v>
      </c>
      <c r="K334" s="13">
        <f t="shared" si="182"/>
        <v>-15.029999999998836</v>
      </c>
      <c r="L334" s="13">
        <f t="shared" si="194"/>
        <v>-104.3700000000008</v>
      </c>
      <c r="M334" s="13">
        <f t="shared" si="183"/>
        <v>50.479999999999563</v>
      </c>
      <c r="X334">
        <f t="shared" si="184"/>
        <v>15.029999999998836</v>
      </c>
      <c r="Y334">
        <f t="shared" si="185"/>
        <v>50.479999999999563</v>
      </c>
      <c r="Z334">
        <f t="shared" si="186"/>
        <v>0</v>
      </c>
      <c r="AA334">
        <f t="shared" si="187"/>
        <v>0</v>
      </c>
      <c r="AB334" s="18">
        <f t="shared" si="188"/>
        <v>0</v>
      </c>
      <c r="AC334" s="18">
        <f t="shared" si="189"/>
        <v>0</v>
      </c>
      <c r="AD334" s="18">
        <f t="shared" si="190"/>
        <v>0</v>
      </c>
      <c r="AE334" s="18">
        <f t="shared" si="191"/>
        <v>0</v>
      </c>
      <c r="AG334" s="18">
        <f t="shared" si="192"/>
        <v>0</v>
      </c>
      <c r="AH334" s="18">
        <f t="shared" si="193"/>
        <v>0</v>
      </c>
    </row>
    <row r="335" spans="5:34" x14ac:dyDescent="0.25">
      <c r="E335" s="11">
        <v>43287.666666666664</v>
      </c>
      <c r="F335" s="9">
        <v>12439.95</v>
      </c>
      <c r="G335" s="9">
        <v>12463.08</v>
      </c>
      <c r="H335" s="9">
        <v>12425.39</v>
      </c>
      <c r="I335" s="9">
        <v>12455.77</v>
      </c>
      <c r="K335" s="13">
        <f t="shared" si="182"/>
        <v>15.819999999999709</v>
      </c>
      <c r="L335" s="13">
        <f t="shared" si="194"/>
        <v>-88.550000000001091</v>
      </c>
      <c r="M335" s="13">
        <f t="shared" si="183"/>
        <v>37.690000000000509</v>
      </c>
      <c r="X335">
        <f t="shared" si="184"/>
        <v>15.819999999999709</v>
      </c>
      <c r="Y335">
        <f t="shared" si="185"/>
        <v>37.690000000000509</v>
      </c>
      <c r="Z335">
        <f t="shared" si="186"/>
        <v>0</v>
      </c>
      <c r="AA335">
        <f t="shared" si="187"/>
        <v>0</v>
      </c>
      <c r="AB335" s="18">
        <f t="shared" si="188"/>
        <v>0</v>
      </c>
      <c r="AC335" s="18">
        <f t="shared" si="189"/>
        <v>0</v>
      </c>
      <c r="AD335" s="18">
        <f t="shared" si="190"/>
        <v>0</v>
      </c>
      <c r="AE335" s="18">
        <f t="shared" si="191"/>
        <v>0</v>
      </c>
      <c r="AG335" s="18">
        <f t="shared" si="192"/>
        <v>0</v>
      </c>
      <c r="AH335" s="18">
        <f t="shared" si="193"/>
        <v>0</v>
      </c>
    </row>
    <row r="336" spans="5:34" x14ac:dyDescent="0.25">
      <c r="E336" s="12">
        <v>43287.708333333336</v>
      </c>
      <c r="F336" s="10">
        <v>12455.27</v>
      </c>
      <c r="G336" s="10">
        <v>12468.36</v>
      </c>
      <c r="H336" s="10">
        <v>12427.83</v>
      </c>
      <c r="I336" s="10">
        <v>12462.94</v>
      </c>
      <c r="K336" s="13">
        <f t="shared" si="182"/>
        <v>7.6700000000000728</v>
      </c>
      <c r="L336" s="13">
        <f t="shared" si="194"/>
        <v>-80.880000000001019</v>
      </c>
      <c r="M336" s="13">
        <f t="shared" si="183"/>
        <v>40.530000000000655</v>
      </c>
      <c r="X336">
        <f t="shared" si="184"/>
        <v>7.6700000000000728</v>
      </c>
      <c r="Y336">
        <f t="shared" si="185"/>
        <v>40.530000000000655</v>
      </c>
      <c r="Z336">
        <f t="shared" si="186"/>
        <v>0</v>
      </c>
      <c r="AA336">
        <f t="shared" si="187"/>
        <v>0</v>
      </c>
      <c r="AB336" s="18">
        <f t="shared" si="188"/>
        <v>0</v>
      </c>
      <c r="AC336" s="18">
        <f t="shared" si="189"/>
        <v>0</v>
      </c>
      <c r="AD336" s="18">
        <f t="shared" si="190"/>
        <v>0</v>
      </c>
      <c r="AE336" s="18">
        <f t="shared" si="191"/>
        <v>0</v>
      </c>
      <c r="AG336" s="18">
        <f t="shared" si="192"/>
        <v>0</v>
      </c>
      <c r="AH336" s="18">
        <f t="shared" si="193"/>
        <v>0</v>
      </c>
    </row>
    <row r="337" spans="5:34" x14ac:dyDescent="0.25">
      <c r="E337" s="11">
        <v>43287.75</v>
      </c>
      <c r="F337" s="9">
        <v>12463.94</v>
      </c>
      <c r="G337" s="9">
        <v>12513</v>
      </c>
      <c r="H337" s="9">
        <v>12461.08</v>
      </c>
      <c r="I337" s="9">
        <v>12508.38</v>
      </c>
      <c r="K337" s="13">
        <f t="shared" si="182"/>
        <v>44.43999999999869</v>
      </c>
      <c r="L337" s="13">
        <f t="shared" si="194"/>
        <v>-36.440000000002328</v>
      </c>
      <c r="M337" s="13">
        <f t="shared" si="183"/>
        <v>51.920000000000073</v>
      </c>
      <c r="X337">
        <f t="shared" si="184"/>
        <v>44.43999999999869</v>
      </c>
      <c r="Y337">
        <f t="shared" si="185"/>
        <v>51.920000000000073</v>
      </c>
      <c r="Z337">
        <f t="shared" si="186"/>
        <v>0</v>
      </c>
      <c r="AA337">
        <f t="shared" si="187"/>
        <v>0</v>
      </c>
      <c r="AB337" s="18">
        <f t="shared" si="188"/>
        <v>0</v>
      </c>
      <c r="AC337" s="18">
        <f t="shared" si="189"/>
        <v>0</v>
      </c>
      <c r="AD337" s="18">
        <f t="shared" si="190"/>
        <v>0</v>
      </c>
      <c r="AE337" s="18">
        <f t="shared" si="191"/>
        <v>0</v>
      </c>
      <c r="AG337" s="18">
        <f t="shared" si="192"/>
        <v>0</v>
      </c>
      <c r="AH337" s="18">
        <f t="shared" si="193"/>
        <v>0</v>
      </c>
    </row>
    <row r="338" spans="5:34" x14ac:dyDescent="0.25">
      <c r="E338" s="12">
        <v>43287.791666666664</v>
      </c>
      <c r="F338" s="10">
        <v>12507.88</v>
      </c>
      <c r="G338" s="10">
        <v>12515.76</v>
      </c>
      <c r="H338" s="10">
        <v>12496.73</v>
      </c>
      <c r="I338" s="10">
        <v>12504.99</v>
      </c>
      <c r="K338" s="13">
        <f t="shared" si="182"/>
        <v>-2.8899999999994179</v>
      </c>
      <c r="L338" s="13">
        <f t="shared" si="194"/>
        <v>-39.330000000001746</v>
      </c>
      <c r="M338" s="13">
        <f t="shared" si="183"/>
        <v>19.030000000000655</v>
      </c>
      <c r="X338">
        <f t="shared" si="184"/>
        <v>2.8899999999994179</v>
      </c>
      <c r="Y338">
        <f t="shared" si="185"/>
        <v>19.030000000000655</v>
      </c>
      <c r="Z338">
        <f t="shared" si="186"/>
        <v>0</v>
      </c>
      <c r="AA338">
        <f t="shared" si="187"/>
        <v>0</v>
      </c>
      <c r="AB338" s="18">
        <f t="shared" si="188"/>
        <v>0</v>
      </c>
      <c r="AC338" s="18">
        <f t="shared" si="189"/>
        <v>0</v>
      </c>
      <c r="AD338" s="18">
        <f t="shared" si="190"/>
        <v>0</v>
      </c>
      <c r="AE338" s="18">
        <f t="shared" si="191"/>
        <v>0</v>
      </c>
      <c r="AG338" s="18">
        <f t="shared" si="192"/>
        <v>0</v>
      </c>
      <c r="AH338" s="18">
        <f t="shared" si="193"/>
        <v>0</v>
      </c>
    </row>
    <row r="339" spans="5:34" x14ac:dyDescent="0.25">
      <c r="E339" s="11">
        <v>43287.833333333336</v>
      </c>
      <c r="F339" s="9">
        <v>12504.49</v>
      </c>
      <c r="G339" s="9">
        <v>12516.25</v>
      </c>
      <c r="H339" s="9">
        <v>12500.48</v>
      </c>
      <c r="I339" s="9">
        <v>12512.24</v>
      </c>
      <c r="K339" s="13">
        <f t="shared" si="182"/>
        <v>7.75</v>
      </c>
      <c r="L339" s="13">
        <f t="shared" si="194"/>
        <v>-31.580000000001746</v>
      </c>
      <c r="M339" s="13">
        <f t="shared" si="183"/>
        <v>15.770000000000437</v>
      </c>
      <c r="X339">
        <f t="shared" si="184"/>
        <v>7.75</v>
      </c>
      <c r="Y339">
        <f t="shared" si="185"/>
        <v>15.770000000000437</v>
      </c>
      <c r="Z339">
        <f t="shared" si="186"/>
        <v>0</v>
      </c>
      <c r="AA339">
        <f t="shared" si="187"/>
        <v>0</v>
      </c>
      <c r="AB339" s="18">
        <f t="shared" si="188"/>
        <v>0</v>
      </c>
      <c r="AC339" s="18">
        <f t="shared" si="189"/>
        <v>0</v>
      </c>
      <c r="AD339" s="18">
        <f t="shared" si="190"/>
        <v>0</v>
      </c>
      <c r="AE339" s="18">
        <f t="shared" si="191"/>
        <v>0</v>
      </c>
      <c r="AG339" s="18">
        <f t="shared" si="192"/>
        <v>0</v>
      </c>
      <c r="AH339" s="18">
        <f t="shared" si="193"/>
        <v>0</v>
      </c>
    </row>
    <row r="340" spans="5:34" x14ac:dyDescent="0.25">
      <c r="E340" s="12">
        <v>43287.875</v>
      </c>
      <c r="F340" s="10">
        <v>12512.49</v>
      </c>
      <c r="G340" s="10">
        <v>12513.99</v>
      </c>
      <c r="H340" s="10">
        <v>12497.97</v>
      </c>
      <c r="I340" s="10">
        <v>12507.48</v>
      </c>
      <c r="K340" s="13">
        <f t="shared" si="182"/>
        <v>-5.0100000000002183</v>
      </c>
      <c r="L340" s="13">
        <f t="shared" si="194"/>
        <v>-36.590000000001965</v>
      </c>
      <c r="M340" s="13">
        <f t="shared" si="183"/>
        <v>16.020000000000437</v>
      </c>
      <c r="X340">
        <f t="shared" si="184"/>
        <v>5.0100000000002183</v>
      </c>
      <c r="Y340">
        <f t="shared" si="185"/>
        <v>16.020000000000437</v>
      </c>
      <c r="Z340">
        <f t="shared" si="186"/>
        <v>0</v>
      </c>
      <c r="AA340">
        <f t="shared" si="187"/>
        <v>0</v>
      </c>
      <c r="AB340" s="18">
        <f t="shared" si="188"/>
        <v>0</v>
      </c>
      <c r="AC340" s="18">
        <f t="shared" si="189"/>
        <v>0</v>
      </c>
      <c r="AD340" s="18">
        <f t="shared" si="190"/>
        <v>0</v>
      </c>
      <c r="AE340" s="18">
        <f t="shared" si="191"/>
        <v>0</v>
      </c>
      <c r="AG340" s="18">
        <f t="shared" si="192"/>
        <v>0</v>
      </c>
      <c r="AH340" s="18">
        <f t="shared" si="193"/>
        <v>0</v>
      </c>
    </row>
    <row r="341" spans="5:34" x14ac:dyDescent="0.25">
      <c r="E341" s="11">
        <v>43287.916666666664</v>
      </c>
      <c r="F341" s="9">
        <v>12506.98</v>
      </c>
      <c r="G341" s="9">
        <v>12517.23</v>
      </c>
      <c r="H341" s="9">
        <v>12495.46</v>
      </c>
      <c r="I341" s="9">
        <v>12505.07</v>
      </c>
      <c r="K341" s="13">
        <f t="shared" si="182"/>
        <v>-1.9099999999998545</v>
      </c>
      <c r="L341" s="13">
        <f t="shared" si="194"/>
        <v>-38.500000000001819</v>
      </c>
      <c r="M341" s="13">
        <f t="shared" si="183"/>
        <v>21.770000000000437</v>
      </c>
      <c r="N341" s="13"/>
      <c r="X341">
        <f t="shared" si="184"/>
        <v>1.9099999999998545</v>
      </c>
      <c r="Y341">
        <f t="shared" si="185"/>
        <v>21.770000000000437</v>
      </c>
      <c r="Z341">
        <f t="shared" si="186"/>
        <v>0</v>
      </c>
      <c r="AA341">
        <f t="shared" si="187"/>
        <v>0</v>
      </c>
      <c r="AB341" s="18">
        <f t="shared" si="188"/>
        <v>0</v>
      </c>
      <c r="AC341" s="18">
        <f t="shared" si="189"/>
        <v>0</v>
      </c>
      <c r="AD341" s="18">
        <f t="shared" si="190"/>
        <v>0</v>
      </c>
      <c r="AE341" s="18">
        <f t="shared" si="191"/>
        <v>0</v>
      </c>
      <c r="AG341" s="18">
        <f t="shared" si="192"/>
        <v>0</v>
      </c>
      <c r="AH341" s="18">
        <f t="shared" si="193"/>
        <v>0</v>
      </c>
    </row>
    <row r="342" spans="5:34" hidden="1" x14ac:dyDescent="0.25">
      <c r="E342" s="12">
        <v>43290.041666666664</v>
      </c>
      <c r="F342" s="10">
        <v>12505.21</v>
      </c>
      <c r="G342" s="10">
        <v>12517.73</v>
      </c>
      <c r="H342" s="10">
        <v>12504.08</v>
      </c>
      <c r="I342" s="10">
        <v>12514.9</v>
      </c>
      <c r="AB342"/>
      <c r="AC342"/>
      <c r="AD342"/>
      <c r="AE342"/>
    </row>
    <row r="343" spans="5:34" hidden="1" x14ac:dyDescent="0.25">
      <c r="E343" s="11">
        <v>43290.083333333336</v>
      </c>
      <c r="F343" s="9">
        <v>12514.33</v>
      </c>
      <c r="G343" s="9">
        <v>12526.77</v>
      </c>
      <c r="H343" s="9">
        <v>12510.94</v>
      </c>
      <c r="I343" s="9">
        <v>12522.24</v>
      </c>
      <c r="AB343"/>
      <c r="AC343"/>
      <c r="AD343"/>
      <c r="AE343"/>
    </row>
    <row r="344" spans="5:34" hidden="1" x14ac:dyDescent="0.25">
      <c r="E344" s="12">
        <v>43290.125</v>
      </c>
      <c r="F344" s="10">
        <v>12521.11</v>
      </c>
      <c r="G344" s="10">
        <v>12541.21</v>
      </c>
      <c r="H344" s="10">
        <v>12519.98</v>
      </c>
      <c r="I344" s="10">
        <v>12537.81</v>
      </c>
      <c r="AB344"/>
      <c r="AC344"/>
      <c r="AD344"/>
      <c r="AE344"/>
    </row>
    <row r="345" spans="5:34" hidden="1" x14ac:dyDescent="0.25">
      <c r="E345" s="11">
        <v>43290.166666666664</v>
      </c>
      <c r="F345" s="9">
        <v>12536.68</v>
      </c>
      <c r="G345" s="9">
        <v>12559.23</v>
      </c>
      <c r="H345" s="9">
        <v>12535</v>
      </c>
      <c r="I345" s="9">
        <v>12558.1</v>
      </c>
      <c r="AB345"/>
      <c r="AC345"/>
      <c r="AD345"/>
      <c r="AE345"/>
    </row>
    <row r="346" spans="5:34" hidden="1" x14ac:dyDescent="0.25">
      <c r="E346" s="12">
        <v>43290.208333333336</v>
      </c>
      <c r="F346" s="10">
        <v>12559.23</v>
      </c>
      <c r="G346" s="10">
        <v>12564.01</v>
      </c>
      <c r="H346" s="10">
        <v>12554.6</v>
      </c>
      <c r="I346" s="10">
        <v>12561.88</v>
      </c>
      <c r="AB346"/>
      <c r="AC346"/>
      <c r="AD346"/>
      <c r="AE346"/>
    </row>
    <row r="347" spans="5:34" hidden="1" x14ac:dyDescent="0.25">
      <c r="E347" s="11">
        <v>43290.25</v>
      </c>
      <c r="F347" s="9">
        <v>12563.01</v>
      </c>
      <c r="G347" s="9">
        <v>12563.7</v>
      </c>
      <c r="H347" s="9">
        <v>12555.22</v>
      </c>
      <c r="I347" s="9">
        <v>12557.48</v>
      </c>
      <c r="AB347"/>
      <c r="AC347"/>
      <c r="AD347"/>
      <c r="AE347"/>
    </row>
    <row r="348" spans="5:34" hidden="1" x14ac:dyDescent="0.25">
      <c r="E348" s="12">
        <v>43290.291666666664</v>
      </c>
      <c r="F348" s="10">
        <v>12558.05</v>
      </c>
      <c r="G348" s="10">
        <v>12559.74</v>
      </c>
      <c r="H348" s="10">
        <v>12554.08</v>
      </c>
      <c r="I348" s="10">
        <v>12555.21</v>
      </c>
      <c r="AB348"/>
      <c r="AC348"/>
      <c r="AD348"/>
      <c r="AE348"/>
    </row>
    <row r="349" spans="5:34" x14ac:dyDescent="0.25">
      <c r="E349" s="11">
        <v>43290.333333333336</v>
      </c>
      <c r="F349" s="9">
        <v>12555.21</v>
      </c>
      <c r="G349" s="9">
        <v>12560.9</v>
      </c>
      <c r="H349" s="9">
        <v>12547.28</v>
      </c>
      <c r="I349" s="9">
        <v>12560.42</v>
      </c>
      <c r="K349" s="13">
        <f t="shared" ref="K349:K363" si="195">I349-F349</f>
        <v>5.2100000000009459</v>
      </c>
      <c r="L349" s="13">
        <v>0</v>
      </c>
      <c r="M349" s="13">
        <f t="shared" ref="M349:M363" si="196">G349-H349</f>
        <v>13.619999999998981</v>
      </c>
      <c r="N349" s="13">
        <f>I363-F349</f>
        <v>15.710000000000946</v>
      </c>
      <c r="O349" s="18">
        <f>IF(K349*N349&gt;0,1,0)</f>
        <v>1</v>
      </c>
      <c r="P349">
        <f>_xlfn.IFS(K349&lt;0,MIN(L348:L362),K349&gt;0,MAX(L348:L362))</f>
        <v>8.8299999999999272</v>
      </c>
      <c r="Q349">
        <f>_xlfn.IFS(K349&lt;0,MAX(L348:L362),K349&gt;0,MIN(L348:L362))</f>
        <v>-53.989999999997963</v>
      </c>
      <c r="T349" s="13">
        <f>MAX(G349:G363)</f>
        <v>12573.43</v>
      </c>
      <c r="X349">
        <f t="shared" ref="X349:X363" si="197">ABS(K349)</f>
        <v>5.2100000000009459</v>
      </c>
      <c r="Y349">
        <f t="shared" ref="Y349:Y363" si="198">ABS(M349)</f>
        <v>13.619999999998981</v>
      </c>
      <c r="Z349">
        <f t="shared" ref="Z349:Z363" si="199">IF(T349&lt;1000,ABS(T349),0)</f>
        <v>0</v>
      </c>
      <c r="AA349">
        <f t="shared" ref="AA349:AA363" si="200">ABS(N349)</f>
        <v>15.710000000000946</v>
      </c>
      <c r="AB349" s="18">
        <f t="shared" ref="AB349:AB363" si="201">ABS(P349)</f>
        <v>8.8299999999999272</v>
      </c>
      <c r="AC349" s="18">
        <f t="shared" ref="AC349:AC363" si="202">ABS(Q349)</f>
        <v>53.989999999997963</v>
      </c>
      <c r="AD349" s="18">
        <f t="shared" ref="AD349:AD363" si="203">IF(O349=1,ABS(P349),0)</f>
        <v>8.8299999999999272</v>
      </c>
      <c r="AE349" s="18">
        <f t="shared" ref="AE349:AE363" si="204">IF(O349=0,ABS(Q349),0)</f>
        <v>0</v>
      </c>
      <c r="AG349" s="18">
        <f t="shared" ref="AG349:AG363" si="205">IF(O349=1,ABS(Q349),0)</f>
        <v>53.989999999997963</v>
      </c>
      <c r="AH349" s="18">
        <f t="shared" ref="AH349:AH363" si="206">IF(O349=0,ABS(P349),0)</f>
        <v>0</v>
      </c>
    </row>
    <row r="350" spans="5:34" x14ac:dyDescent="0.25">
      <c r="E350" s="12">
        <v>43290.375</v>
      </c>
      <c r="F350" s="10">
        <v>12552.45</v>
      </c>
      <c r="G350" s="10">
        <v>12567.42</v>
      </c>
      <c r="H350" s="10">
        <v>12542.31</v>
      </c>
      <c r="I350" s="10">
        <v>12561.28</v>
      </c>
      <c r="K350" s="13">
        <f t="shared" si="195"/>
        <v>8.8299999999999272</v>
      </c>
      <c r="L350" s="13">
        <f t="shared" ref="L350:L363" si="207">L349+K350</f>
        <v>8.8299999999999272</v>
      </c>
      <c r="M350" s="13">
        <f t="shared" si="196"/>
        <v>25.110000000000582</v>
      </c>
      <c r="T350" s="13">
        <f>MIN(H349:H363)</f>
        <v>12488.61</v>
      </c>
      <c r="X350">
        <f t="shared" si="197"/>
        <v>8.8299999999999272</v>
      </c>
      <c r="Y350">
        <f t="shared" si="198"/>
        <v>25.110000000000582</v>
      </c>
      <c r="Z350">
        <f t="shared" si="199"/>
        <v>0</v>
      </c>
      <c r="AA350">
        <f t="shared" si="200"/>
        <v>0</v>
      </c>
      <c r="AB350" s="18">
        <f t="shared" si="201"/>
        <v>0</v>
      </c>
      <c r="AC350" s="18">
        <f t="shared" si="202"/>
        <v>0</v>
      </c>
      <c r="AD350" s="18">
        <f t="shared" si="203"/>
        <v>0</v>
      </c>
      <c r="AE350" s="18">
        <f t="shared" si="204"/>
        <v>0</v>
      </c>
      <c r="AG350" s="18">
        <f t="shared" si="205"/>
        <v>0</v>
      </c>
      <c r="AH350" s="18">
        <f t="shared" si="206"/>
        <v>0</v>
      </c>
    </row>
    <row r="351" spans="5:34" x14ac:dyDescent="0.25">
      <c r="E351" s="11">
        <v>43290.416666666664</v>
      </c>
      <c r="F351" s="9">
        <v>12561.96</v>
      </c>
      <c r="G351" s="9">
        <v>12561.96</v>
      </c>
      <c r="H351" s="9">
        <v>12520.67</v>
      </c>
      <c r="I351" s="9">
        <v>12550.93</v>
      </c>
      <c r="K351" s="13">
        <f t="shared" si="195"/>
        <v>-11.029999999998836</v>
      </c>
      <c r="L351" s="13">
        <f t="shared" si="207"/>
        <v>-2.1999999999989086</v>
      </c>
      <c r="M351" s="13">
        <f t="shared" si="196"/>
        <v>41.289999999999054</v>
      </c>
      <c r="T351" s="13">
        <f>T349-T350</f>
        <v>84.819999999999709</v>
      </c>
      <c r="X351">
        <f t="shared" si="197"/>
        <v>11.029999999998836</v>
      </c>
      <c r="Y351">
        <f t="shared" si="198"/>
        <v>41.289999999999054</v>
      </c>
      <c r="Z351">
        <f t="shared" si="199"/>
        <v>84.819999999999709</v>
      </c>
      <c r="AA351">
        <f t="shared" si="200"/>
        <v>0</v>
      </c>
      <c r="AB351" s="18">
        <f t="shared" si="201"/>
        <v>0</v>
      </c>
      <c r="AC351" s="18">
        <f t="shared" si="202"/>
        <v>0</v>
      </c>
      <c r="AD351" s="18">
        <f t="shared" si="203"/>
        <v>0</v>
      </c>
      <c r="AE351" s="18">
        <f t="shared" si="204"/>
        <v>0</v>
      </c>
      <c r="AG351" s="18">
        <f t="shared" si="205"/>
        <v>0</v>
      </c>
      <c r="AH351" s="18">
        <f t="shared" si="206"/>
        <v>0</v>
      </c>
    </row>
    <row r="352" spans="5:34" x14ac:dyDescent="0.25">
      <c r="E352" s="12">
        <v>43290.458333333336</v>
      </c>
      <c r="F352" s="10">
        <v>12550.43</v>
      </c>
      <c r="G352" s="10">
        <v>12553.19</v>
      </c>
      <c r="H352" s="10">
        <v>12504.3</v>
      </c>
      <c r="I352" s="10">
        <v>12505.31</v>
      </c>
      <c r="K352" s="13">
        <f t="shared" si="195"/>
        <v>-45.1200000000008</v>
      </c>
      <c r="L352" s="13">
        <f t="shared" si="207"/>
        <v>-47.319999999999709</v>
      </c>
      <c r="M352" s="13">
        <f t="shared" si="196"/>
        <v>48.890000000001237</v>
      </c>
      <c r="R352">
        <v>-31</v>
      </c>
      <c r="X352">
        <f t="shared" si="197"/>
        <v>45.1200000000008</v>
      </c>
      <c r="Y352">
        <f t="shared" si="198"/>
        <v>48.890000000001237</v>
      </c>
      <c r="Z352">
        <f t="shared" si="199"/>
        <v>0</v>
      </c>
      <c r="AA352">
        <f t="shared" si="200"/>
        <v>0</v>
      </c>
      <c r="AB352" s="18">
        <f t="shared" si="201"/>
        <v>0</v>
      </c>
      <c r="AC352" s="18">
        <f t="shared" si="202"/>
        <v>0</v>
      </c>
      <c r="AD352" s="18">
        <f t="shared" si="203"/>
        <v>0</v>
      </c>
      <c r="AE352" s="18">
        <f t="shared" si="204"/>
        <v>0</v>
      </c>
      <c r="AG352" s="18">
        <f t="shared" si="205"/>
        <v>0</v>
      </c>
      <c r="AH352" s="18">
        <f t="shared" si="206"/>
        <v>0</v>
      </c>
    </row>
    <row r="353" spans="5:34" x14ac:dyDescent="0.25">
      <c r="E353" s="11">
        <v>43290.5</v>
      </c>
      <c r="F353" s="9">
        <v>12505.06</v>
      </c>
      <c r="G353" s="9">
        <v>12545.39</v>
      </c>
      <c r="H353" s="9">
        <v>12502.82</v>
      </c>
      <c r="I353" s="9">
        <v>12542.79</v>
      </c>
      <c r="K353" s="13">
        <f t="shared" si="195"/>
        <v>37.730000000001382</v>
      </c>
      <c r="L353" s="13">
        <f t="shared" si="207"/>
        <v>-9.5899999999983265</v>
      </c>
      <c r="M353" s="13">
        <f t="shared" si="196"/>
        <v>42.569999999999709</v>
      </c>
      <c r="X353">
        <f t="shared" si="197"/>
        <v>37.730000000001382</v>
      </c>
      <c r="Y353">
        <f t="shared" si="198"/>
        <v>42.569999999999709</v>
      </c>
      <c r="Z353">
        <f t="shared" si="199"/>
        <v>0</v>
      </c>
      <c r="AA353">
        <f t="shared" si="200"/>
        <v>0</v>
      </c>
      <c r="AB353" s="18">
        <f t="shared" si="201"/>
        <v>0</v>
      </c>
      <c r="AC353" s="18">
        <f t="shared" si="202"/>
        <v>0</v>
      </c>
      <c r="AD353" s="18">
        <f t="shared" si="203"/>
        <v>0</v>
      </c>
      <c r="AE353" s="18">
        <f t="shared" si="204"/>
        <v>0</v>
      </c>
      <c r="AG353" s="18">
        <f t="shared" si="205"/>
        <v>0</v>
      </c>
      <c r="AH353" s="18">
        <f t="shared" si="206"/>
        <v>0</v>
      </c>
    </row>
    <row r="354" spans="5:34" x14ac:dyDescent="0.25">
      <c r="E354" s="12">
        <v>43290.541666666664</v>
      </c>
      <c r="F354" s="10">
        <v>12543.55</v>
      </c>
      <c r="G354" s="10">
        <v>12544.81</v>
      </c>
      <c r="H354" s="10">
        <v>12505.51</v>
      </c>
      <c r="I354" s="10">
        <v>12515.03</v>
      </c>
      <c r="K354" s="13">
        <f t="shared" si="195"/>
        <v>-28.519999999998618</v>
      </c>
      <c r="L354" s="13">
        <f t="shared" si="207"/>
        <v>-38.109999999996944</v>
      </c>
      <c r="M354" s="13">
        <f t="shared" si="196"/>
        <v>39.299999999999272</v>
      </c>
      <c r="X354">
        <f t="shared" si="197"/>
        <v>28.519999999998618</v>
      </c>
      <c r="Y354">
        <f t="shared" si="198"/>
        <v>39.299999999999272</v>
      </c>
      <c r="Z354">
        <f t="shared" si="199"/>
        <v>0</v>
      </c>
      <c r="AA354">
        <f t="shared" si="200"/>
        <v>0</v>
      </c>
      <c r="AB354" s="18">
        <f t="shared" si="201"/>
        <v>0</v>
      </c>
      <c r="AC354" s="18">
        <f t="shared" si="202"/>
        <v>0</v>
      </c>
      <c r="AD354" s="18">
        <f t="shared" si="203"/>
        <v>0</v>
      </c>
      <c r="AE354" s="18">
        <f t="shared" si="204"/>
        <v>0</v>
      </c>
      <c r="AG354" s="18">
        <f t="shared" si="205"/>
        <v>0</v>
      </c>
      <c r="AH354" s="18">
        <f t="shared" si="206"/>
        <v>0</v>
      </c>
    </row>
    <row r="355" spans="5:34" x14ac:dyDescent="0.25">
      <c r="E355" s="11">
        <v>43290.583333333336</v>
      </c>
      <c r="F355" s="9">
        <v>12514.78</v>
      </c>
      <c r="G355" s="9">
        <v>12517.02</v>
      </c>
      <c r="H355" s="9">
        <v>12489.94</v>
      </c>
      <c r="I355" s="9">
        <v>12498.9</v>
      </c>
      <c r="K355" s="13">
        <f t="shared" si="195"/>
        <v>-15.880000000001019</v>
      </c>
      <c r="L355" s="13">
        <f t="shared" si="207"/>
        <v>-53.989999999997963</v>
      </c>
      <c r="M355" s="13">
        <f t="shared" si="196"/>
        <v>27.079999999999927</v>
      </c>
      <c r="X355">
        <f t="shared" si="197"/>
        <v>15.880000000001019</v>
      </c>
      <c r="Y355">
        <f t="shared" si="198"/>
        <v>27.079999999999927</v>
      </c>
      <c r="Z355">
        <f t="shared" si="199"/>
        <v>0</v>
      </c>
      <c r="AA355">
        <f t="shared" si="200"/>
        <v>0</v>
      </c>
      <c r="AB355" s="18">
        <f t="shared" si="201"/>
        <v>0</v>
      </c>
      <c r="AC355" s="18">
        <f t="shared" si="202"/>
        <v>0</v>
      </c>
      <c r="AD355" s="18">
        <f t="shared" si="203"/>
        <v>0</v>
      </c>
      <c r="AE355" s="18">
        <f t="shared" si="204"/>
        <v>0</v>
      </c>
      <c r="AG355" s="18">
        <f t="shared" si="205"/>
        <v>0</v>
      </c>
      <c r="AH355" s="18">
        <f t="shared" si="206"/>
        <v>0</v>
      </c>
    </row>
    <row r="356" spans="5:34" x14ac:dyDescent="0.25">
      <c r="E356" s="12">
        <v>43290.625</v>
      </c>
      <c r="F356" s="10">
        <v>12498.65</v>
      </c>
      <c r="G356" s="10">
        <v>12510.77</v>
      </c>
      <c r="H356" s="10">
        <v>12488.61</v>
      </c>
      <c r="I356" s="10">
        <v>12509.76</v>
      </c>
      <c r="K356" s="13">
        <f t="shared" si="195"/>
        <v>11.110000000000582</v>
      </c>
      <c r="L356" s="13">
        <f t="shared" si="207"/>
        <v>-42.879999999997381</v>
      </c>
      <c r="M356" s="13">
        <f t="shared" si="196"/>
        <v>22.159999999999854</v>
      </c>
      <c r="X356">
        <f t="shared" si="197"/>
        <v>11.110000000000582</v>
      </c>
      <c r="Y356">
        <f t="shared" si="198"/>
        <v>22.159999999999854</v>
      </c>
      <c r="Z356">
        <f t="shared" si="199"/>
        <v>0</v>
      </c>
      <c r="AA356">
        <f t="shared" si="200"/>
        <v>0</v>
      </c>
      <c r="AB356" s="18">
        <f t="shared" si="201"/>
        <v>0</v>
      </c>
      <c r="AC356" s="18">
        <f t="shared" si="202"/>
        <v>0</v>
      </c>
      <c r="AD356" s="18">
        <f t="shared" si="203"/>
        <v>0</v>
      </c>
      <c r="AE356" s="18">
        <f t="shared" si="204"/>
        <v>0</v>
      </c>
      <c r="AG356" s="18">
        <f t="shared" si="205"/>
        <v>0</v>
      </c>
      <c r="AH356" s="18">
        <f t="shared" si="206"/>
        <v>0</v>
      </c>
    </row>
    <row r="357" spans="5:34" x14ac:dyDescent="0.25">
      <c r="E357" s="11">
        <v>43290.666666666664</v>
      </c>
      <c r="F357" s="9">
        <v>12512.76</v>
      </c>
      <c r="G357" s="9">
        <v>12530.27</v>
      </c>
      <c r="H357" s="9">
        <v>12502.39</v>
      </c>
      <c r="I357" s="9">
        <v>12516.98</v>
      </c>
      <c r="K357" s="13">
        <f t="shared" si="195"/>
        <v>4.2199999999993452</v>
      </c>
      <c r="L357" s="13">
        <f t="shared" si="207"/>
        <v>-38.659999999998035</v>
      </c>
      <c r="M357" s="13">
        <f t="shared" si="196"/>
        <v>27.880000000001019</v>
      </c>
      <c r="X357">
        <f t="shared" si="197"/>
        <v>4.2199999999993452</v>
      </c>
      <c r="Y357">
        <f t="shared" si="198"/>
        <v>27.880000000001019</v>
      </c>
      <c r="Z357">
        <f t="shared" si="199"/>
        <v>0</v>
      </c>
      <c r="AA357">
        <f t="shared" si="200"/>
        <v>0</v>
      </c>
      <c r="AB357" s="18">
        <f t="shared" si="201"/>
        <v>0</v>
      </c>
      <c r="AC357" s="18">
        <f t="shared" si="202"/>
        <v>0</v>
      </c>
      <c r="AD357" s="18">
        <f t="shared" si="203"/>
        <v>0</v>
      </c>
      <c r="AE357" s="18">
        <f t="shared" si="204"/>
        <v>0</v>
      </c>
      <c r="AG357" s="18">
        <f t="shared" si="205"/>
        <v>0</v>
      </c>
      <c r="AH357" s="18">
        <f t="shared" si="206"/>
        <v>0</v>
      </c>
    </row>
    <row r="358" spans="5:34" x14ac:dyDescent="0.25">
      <c r="E358" s="12">
        <v>43290.708333333336</v>
      </c>
      <c r="F358" s="10">
        <v>12517.98</v>
      </c>
      <c r="G358" s="10">
        <v>12553.19</v>
      </c>
      <c r="H358" s="10">
        <v>12506.04</v>
      </c>
      <c r="I358" s="10">
        <v>12547.11</v>
      </c>
      <c r="K358" s="13">
        <f t="shared" si="195"/>
        <v>29.130000000001019</v>
      </c>
      <c r="L358" s="13">
        <f t="shared" si="207"/>
        <v>-9.5299999999970169</v>
      </c>
      <c r="M358" s="13">
        <f t="shared" si="196"/>
        <v>47.149999999999636</v>
      </c>
      <c r="X358">
        <f t="shared" si="197"/>
        <v>29.130000000001019</v>
      </c>
      <c r="Y358">
        <f t="shared" si="198"/>
        <v>47.149999999999636</v>
      </c>
      <c r="Z358">
        <f t="shared" si="199"/>
        <v>0</v>
      </c>
      <c r="AA358">
        <f t="shared" si="200"/>
        <v>0</v>
      </c>
      <c r="AB358" s="18">
        <f t="shared" si="201"/>
        <v>0</v>
      </c>
      <c r="AC358" s="18">
        <f t="shared" si="202"/>
        <v>0</v>
      </c>
      <c r="AD358" s="18">
        <f t="shared" si="203"/>
        <v>0</v>
      </c>
      <c r="AE358" s="18">
        <f t="shared" si="204"/>
        <v>0</v>
      </c>
      <c r="AG358" s="18">
        <f t="shared" si="205"/>
        <v>0</v>
      </c>
      <c r="AH358" s="18">
        <f t="shared" si="206"/>
        <v>0</v>
      </c>
    </row>
    <row r="359" spans="5:34" x14ac:dyDescent="0.25">
      <c r="E359" s="11">
        <v>43290.75</v>
      </c>
      <c r="F359" s="9">
        <v>12547.86</v>
      </c>
      <c r="G359" s="9">
        <v>12558.7</v>
      </c>
      <c r="H359" s="9">
        <v>12539</v>
      </c>
      <c r="I359" s="9">
        <v>12552.17</v>
      </c>
      <c r="K359" s="13">
        <f t="shared" si="195"/>
        <v>4.3099999999994907</v>
      </c>
      <c r="L359" s="13">
        <f t="shared" si="207"/>
        <v>-5.2199999999975262</v>
      </c>
      <c r="M359" s="13">
        <f t="shared" si="196"/>
        <v>19.700000000000728</v>
      </c>
      <c r="X359">
        <f t="shared" si="197"/>
        <v>4.3099999999994907</v>
      </c>
      <c r="Y359">
        <f t="shared" si="198"/>
        <v>19.700000000000728</v>
      </c>
      <c r="Z359">
        <f t="shared" si="199"/>
        <v>0</v>
      </c>
      <c r="AA359">
        <f t="shared" si="200"/>
        <v>0</v>
      </c>
      <c r="AB359" s="18">
        <f t="shared" si="201"/>
        <v>0</v>
      </c>
      <c r="AC359" s="18">
        <f t="shared" si="202"/>
        <v>0</v>
      </c>
      <c r="AD359" s="18">
        <f t="shared" si="203"/>
        <v>0</v>
      </c>
      <c r="AE359" s="18">
        <f t="shared" si="204"/>
        <v>0</v>
      </c>
      <c r="AG359" s="18">
        <f t="shared" si="205"/>
        <v>0</v>
      </c>
      <c r="AH359" s="18">
        <f t="shared" si="206"/>
        <v>0</v>
      </c>
    </row>
    <row r="360" spans="5:34" x14ac:dyDescent="0.25">
      <c r="E360" s="12">
        <v>43290.791666666664</v>
      </c>
      <c r="F360" s="10">
        <v>12551.92</v>
      </c>
      <c r="G360" s="10">
        <v>12559.93</v>
      </c>
      <c r="H360" s="10">
        <v>12548.79</v>
      </c>
      <c r="I360" s="10">
        <v>12550.93</v>
      </c>
      <c r="K360" s="13">
        <f t="shared" si="195"/>
        <v>-0.98999999999978172</v>
      </c>
      <c r="L360" s="13">
        <f t="shared" si="207"/>
        <v>-6.2099999999973079</v>
      </c>
      <c r="M360" s="13">
        <f t="shared" si="196"/>
        <v>11.139999999999418</v>
      </c>
      <c r="X360">
        <f t="shared" si="197"/>
        <v>0.98999999999978172</v>
      </c>
      <c r="Y360">
        <f t="shared" si="198"/>
        <v>11.139999999999418</v>
      </c>
      <c r="Z360">
        <f t="shared" si="199"/>
        <v>0</v>
      </c>
      <c r="AA360">
        <f t="shared" si="200"/>
        <v>0</v>
      </c>
      <c r="AB360" s="18">
        <f t="shared" si="201"/>
        <v>0</v>
      </c>
      <c r="AC360" s="18">
        <f t="shared" si="202"/>
        <v>0</v>
      </c>
      <c r="AD360" s="18">
        <f t="shared" si="203"/>
        <v>0</v>
      </c>
      <c r="AE360" s="18">
        <f t="shared" si="204"/>
        <v>0</v>
      </c>
      <c r="AG360" s="18">
        <f t="shared" si="205"/>
        <v>0</v>
      </c>
      <c r="AH360" s="18">
        <f t="shared" si="206"/>
        <v>0</v>
      </c>
    </row>
    <row r="361" spans="5:34" x14ac:dyDescent="0.25">
      <c r="E361" s="11">
        <v>43290.833333333336</v>
      </c>
      <c r="F361" s="9">
        <v>12550.68</v>
      </c>
      <c r="G361" s="9">
        <v>12556.93</v>
      </c>
      <c r="H361" s="9">
        <v>12544.92</v>
      </c>
      <c r="I361" s="9">
        <v>12547.66</v>
      </c>
      <c r="K361" s="13">
        <f t="shared" si="195"/>
        <v>-3.0200000000004366</v>
      </c>
      <c r="L361" s="13">
        <f t="shared" si="207"/>
        <v>-9.2299999999977445</v>
      </c>
      <c r="M361" s="13">
        <f t="shared" si="196"/>
        <v>12.010000000000218</v>
      </c>
      <c r="X361">
        <f t="shared" si="197"/>
        <v>3.0200000000004366</v>
      </c>
      <c r="Y361">
        <f t="shared" si="198"/>
        <v>12.010000000000218</v>
      </c>
      <c r="Z361">
        <f t="shared" si="199"/>
        <v>0</v>
      </c>
      <c r="AA361">
        <f t="shared" si="200"/>
        <v>0</v>
      </c>
      <c r="AB361" s="18">
        <f t="shared" si="201"/>
        <v>0</v>
      </c>
      <c r="AC361" s="18">
        <f t="shared" si="202"/>
        <v>0</v>
      </c>
      <c r="AD361" s="18">
        <f t="shared" si="203"/>
        <v>0</v>
      </c>
      <c r="AE361" s="18">
        <f t="shared" si="204"/>
        <v>0</v>
      </c>
      <c r="AG361" s="18">
        <f t="shared" si="205"/>
        <v>0</v>
      </c>
      <c r="AH361" s="18">
        <f t="shared" si="206"/>
        <v>0</v>
      </c>
    </row>
    <row r="362" spans="5:34" x14ac:dyDescent="0.25">
      <c r="E362" s="12">
        <v>43290.875</v>
      </c>
      <c r="F362" s="10">
        <v>12547.41</v>
      </c>
      <c r="G362" s="10">
        <v>12560.42</v>
      </c>
      <c r="H362" s="10">
        <v>12544.91</v>
      </c>
      <c r="I362" s="10">
        <v>12559.17</v>
      </c>
      <c r="K362" s="13">
        <f t="shared" si="195"/>
        <v>11.760000000000218</v>
      </c>
      <c r="L362" s="13">
        <f t="shared" si="207"/>
        <v>2.5300000000024738</v>
      </c>
      <c r="M362" s="13">
        <f t="shared" si="196"/>
        <v>15.510000000000218</v>
      </c>
      <c r="X362">
        <f t="shared" si="197"/>
        <v>11.760000000000218</v>
      </c>
      <c r="Y362">
        <f t="shared" si="198"/>
        <v>15.510000000000218</v>
      </c>
      <c r="Z362">
        <f t="shared" si="199"/>
        <v>0</v>
      </c>
      <c r="AA362">
        <f t="shared" si="200"/>
        <v>0</v>
      </c>
      <c r="AB362" s="18">
        <f t="shared" si="201"/>
        <v>0</v>
      </c>
      <c r="AC362" s="18">
        <f t="shared" si="202"/>
        <v>0</v>
      </c>
      <c r="AD362" s="18">
        <f t="shared" si="203"/>
        <v>0</v>
      </c>
      <c r="AE362" s="18">
        <f t="shared" si="204"/>
        <v>0</v>
      </c>
      <c r="AG362" s="18">
        <f t="shared" si="205"/>
        <v>0</v>
      </c>
      <c r="AH362" s="18">
        <f t="shared" si="206"/>
        <v>0</v>
      </c>
    </row>
    <row r="363" spans="5:34" x14ac:dyDescent="0.25">
      <c r="E363" s="11">
        <v>43290.916666666664</v>
      </c>
      <c r="F363" s="9">
        <v>12559.42</v>
      </c>
      <c r="G363" s="9">
        <v>12573.43</v>
      </c>
      <c r="H363" s="9">
        <v>12551.16</v>
      </c>
      <c r="I363" s="9">
        <v>12570.92</v>
      </c>
      <c r="K363" s="13">
        <f t="shared" si="195"/>
        <v>11.5</v>
      </c>
      <c r="L363" s="13">
        <f t="shared" si="207"/>
        <v>14.030000000002474</v>
      </c>
      <c r="M363" s="13">
        <f t="shared" si="196"/>
        <v>22.270000000000437</v>
      </c>
      <c r="N363" s="13"/>
      <c r="X363">
        <f t="shared" si="197"/>
        <v>11.5</v>
      </c>
      <c r="Y363">
        <f t="shared" si="198"/>
        <v>22.270000000000437</v>
      </c>
      <c r="Z363">
        <f t="shared" si="199"/>
        <v>0</v>
      </c>
      <c r="AA363">
        <f t="shared" si="200"/>
        <v>0</v>
      </c>
      <c r="AB363" s="18">
        <f t="shared" si="201"/>
        <v>0</v>
      </c>
      <c r="AC363" s="18">
        <f t="shared" si="202"/>
        <v>0</v>
      </c>
      <c r="AD363" s="18">
        <f t="shared" si="203"/>
        <v>0</v>
      </c>
      <c r="AE363" s="18">
        <f t="shared" si="204"/>
        <v>0</v>
      </c>
      <c r="AG363" s="18">
        <f t="shared" si="205"/>
        <v>0</v>
      </c>
      <c r="AH363" s="18">
        <f t="shared" si="206"/>
        <v>0</v>
      </c>
    </row>
    <row r="364" spans="5:34" hidden="1" x14ac:dyDescent="0.25">
      <c r="E364" s="12">
        <v>43290.958333333336</v>
      </c>
      <c r="F364" s="10">
        <v>12572.71</v>
      </c>
      <c r="G364" s="10">
        <v>12573.84</v>
      </c>
      <c r="H364" s="10">
        <v>12571.2</v>
      </c>
      <c r="I364" s="10">
        <v>12571.2</v>
      </c>
      <c r="AB364"/>
      <c r="AC364"/>
      <c r="AD364"/>
      <c r="AE364"/>
    </row>
    <row r="365" spans="5:34" hidden="1" x14ac:dyDescent="0.25">
      <c r="E365" s="11">
        <v>43291.041666666664</v>
      </c>
      <c r="F365" s="9">
        <v>12569.14</v>
      </c>
      <c r="G365" s="9">
        <v>12586.22</v>
      </c>
      <c r="H365" s="9">
        <v>12561.93</v>
      </c>
      <c r="I365" s="9">
        <v>12585.09</v>
      </c>
      <c r="AB365"/>
      <c r="AC365"/>
      <c r="AD365"/>
      <c r="AE365"/>
    </row>
    <row r="366" spans="5:34" hidden="1" x14ac:dyDescent="0.25">
      <c r="E366" s="12">
        <v>43291.083333333336</v>
      </c>
      <c r="F366" s="10">
        <v>12583.97</v>
      </c>
      <c r="G366" s="10">
        <v>12588.48</v>
      </c>
      <c r="H366" s="10">
        <v>12578.96</v>
      </c>
      <c r="I366" s="10">
        <v>12583.47</v>
      </c>
      <c r="AB366"/>
      <c r="AC366"/>
      <c r="AD366"/>
      <c r="AE366"/>
    </row>
    <row r="367" spans="5:34" hidden="1" x14ac:dyDescent="0.25">
      <c r="E367" s="11">
        <v>43291.125</v>
      </c>
      <c r="F367" s="9">
        <v>12582.91</v>
      </c>
      <c r="G367" s="9">
        <v>12617.03</v>
      </c>
      <c r="H367" s="9">
        <v>12580.08</v>
      </c>
      <c r="I367" s="9">
        <v>12609.26</v>
      </c>
      <c r="AB367"/>
      <c r="AC367"/>
      <c r="AD367"/>
      <c r="AE367"/>
    </row>
    <row r="368" spans="5:34" hidden="1" x14ac:dyDescent="0.25">
      <c r="E368" s="12">
        <v>43291.166666666664</v>
      </c>
      <c r="F368" s="10">
        <v>12610.39</v>
      </c>
      <c r="G368" s="10">
        <v>12610.39</v>
      </c>
      <c r="H368" s="10">
        <v>12588.64</v>
      </c>
      <c r="I368" s="10">
        <v>12589.76</v>
      </c>
      <c r="AB368"/>
      <c r="AC368"/>
      <c r="AD368"/>
      <c r="AE368"/>
    </row>
    <row r="369" spans="5:34" hidden="1" x14ac:dyDescent="0.25">
      <c r="E369" s="11">
        <v>43291.208333333336</v>
      </c>
      <c r="F369" s="9">
        <v>12590.89</v>
      </c>
      <c r="G369" s="9">
        <v>12597.66</v>
      </c>
      <c r="H369" s="9">
        <v>12585.5</v>
      </c>
      <c r="I369" s="9">
        <v>12589.88</v>
      </c>
      <c r="AB369"/>
      <c r="AC369"/>
      <c r="AD369"/>
      <c r="AE369"/>
    </row>
    <row r="370" spans="5:34" hidden="1" x14ac:dyDescent="0.25">
      <c r="E370" s="12">
        <v>43291.25</v>
      </c>
      <c r="F370" s="10">
        <v>12588.75</v>
      </c>
      <c r="G370" s="10">
        <v>12595.52</v>
      </c>
      <c r="H370" s="10">
        <v>12587.62</v>
      </c>
      <c r="I370" s="10">
        <v>12589.87</v>
      </c>
      <c r="AB370"/>
      <c r="AC370"/>
      <c r="AD370"/>
      <c r="AE370"/>
    </row>
    <row r="371" spans="5:34" hidden="1" x14ac:dyDescent="0.25">
      <c r="E371" s="11">
        <v>43291.291666666664</v>
      </c>
      <c r="F371" s="9">
        <v>12589.87</v>
      </c>
      <c r="G371" s="9">
        <v>12592.35</v>
      </c>
      <c r="H371" s="9">
        <v>12587.62</v>
      </c>
      <c r="I371" s="9">
        <v>12590.22</v>
      </c>
      <c r="AB371"/>
      <c r="AC371"/>
      <c r="AD371"/>
      <c r="AE371"/>
    </row>
    <row r="372" spans="5:34" x14ac:dyDescent="0.25">
      <c r="E372" s="12">
        <v>43291.333333333336</v>
      </c>
      <c r="F372" s="10">
        <v>12590.22</v>
      </c>
      <c r="G372" s="10">
        <v>12595.75</v>
      </c>
      <c r="H372" s="10">
        <v>12571.8</v>
      </c>
      <c r="I372" s="10">
        <v>12574.18</v>
      </c>
      <c r="K372" s="13">
        <f t="shared" ref="K372:K386" si="208">I372-F372</f>
        <v>-16.039999999999054</v>
      </c>
      <c r="L372" s="13">
        <v>0</v>
      </c>
      <c r="M372" s="13">
        <f t="shared" ref="M372:M386" si="209">G372-H372</f>
        <v>23.950000000000728</v>
      </c>
      <c r="N372" s="13">
        <f>I386-F372</f>
        <v>18.650000000001455</v>
      </c>
      <c r="O372" s="18">
        <f>IF(K372*N372&gt;0,1,0)</f>
        <v>0</v>
      </c>
      <c r="P372">
        <f>_xlfn.IFS(K372&lt;0,MIN(L371:L385),K372&gt;0,MAX(L371:L385))</f>
        <v>-41.430000000000291</v>
      </c>
      <c r="Q372">
        <f>_xlfn.IFS(K372&lt;0,MAX(L371:L385),K372&gt;0,MIN(L371:L385))</f>
        <v>46.299999999999272</v>
      </c>
      <c r="T372" s="13">
        <f>MAX(G372:G386)</f>
        <v>12640.88</v>
      </c>
      <c r="X372">
        <f t="shared" ref="X372:X386" si="210">ABS(K372)</f>
        <v>16.039999999999054</v>
      </c>
      <c r="Y372">
        <f t="shared" ref="Y372:Y386" si="211">ABS(M372)</f>
        <v>23.950000000000728</v>
      </c>
      <c r="Z372">
        <f t="shared" ref="Z372:Z386" si="212">IF(T372&lt;1000,ABS(T372),0)</f>
        <v>0</v>
      </c>
      <c r="AA372">
        <f t="shared" ref="AA372:AA386" si="213">ABS(N372)</f>
        <v>18.650000000001455</v>
      </c>
      <c r="AB372" s="18">
        <f t="shared" ref="AB372:AB386" si="214">ABS(P372)</f>
        <v>41.430000000000291</v>
      </c>
      <c r="AC372" s="18">
        <f t="shared" ref="AC372:AC386" si="215">ABS(Q372)</f>
        <v>46.299999999999272</v>
      </c>
      <c r="AD372" s="18">
        <f t="shared" ref="AD372:AD386" si="216">IF(O372=1,ABS(P372),0)</f>
        <v>0</v>
      </c>
      <c r="AE372" s="18">
        <f t="shared" ref="AE372:AE386" si="217">IF(O372=0,ABS(Q372),0)</f>
        <v>46.299999999999272</v>
      </c>
      <c r="AG372" s="18">
        <f t="shared" ref="AG372:AG386" si="218">IF(O372=1,ABS(Q372),0)</f>
        <v>0</v>
      </c>
      <c r="AH372" s="18">
        <f t="shared" ref="AH372:AH386" si="219">IF(O372=0,ABS(P372),0)</f>
        <v>41.430000000000291</v>
      </c>
    </row>
    <row r="373" spans="5:34" x14ac:dyDescent="0.25">
      <c r="E373" s="11">
        <v>43291.375</v>
      </c>
      <c r="F373" s="9">
        <v>12577.77</v>
      </c>
      <c r="G373" s="9">
        <v>12580.98</v>
      </c>
      <c r="H373" s="9">
        <v>12559.09</v>
      </c>
      <c r="I373" s="9">
        <v>12575.6</v>
      </c>
      <c r="K373" s="13">
        <f t="shared" si="208"/>
        <v>-2.1700000000000728</v>
      </c>
      <c r="L373" s="13">
        <f t="shared" ref="L373:L386" si="220">L372+K373</f>
        <v>-2.1700000000000728</v>
      </c>
      <c r="M373" s="13">
        <f t="shared" si="209"/>
        <v>21.889999999999418</v>
      </c>
      <c r="T373" s="13">
        <f>MIN(H372:H386)</f>
        <v>12528.94</v>
      </c>
      <c r="X373">
        <f t="shared" si="210"/>
        <v>2.1700000000000728</v>
      </c>
      <c r="Y373">
        <f t="shared" si="211"/>
        <v>21.889999999999418</v>
      </c>
      <c r="Z373">
        <f t="shared" si="212"/>
        <v>0</v>
      </c>
      <c r="AA373">
        <f t="shared" si="213"/>
        <v>0</v>
      </c>
      <c r="AB373" s="18">
        <f t="shared" si="214"/>
        <v>0</v>
      </c>
      <c r="AC373" s="18">
        <f t="shared" si="215"/>
        <v>0</v>
      </c>
      <c r="AD373" s="18">
        <f t="shared" si="216"/>
        <v>0</v>
      </c>
      <c r="AE373" s="18">
        <f t="shared" si="217"/>
        <v>0</v>
      </c>
      <c r="AG373" s="18">
        <f t="shared" si="218"/>
        <v>0</v>
      </c>
      <c r="AH373" s="18">
        <f t="shared" si="219"/>
        <v>0</v>
      </c>
    </row>
    <row r="374" spans="5:34" x14ac:dyDescent="0.25">
      <c r="E374" s="12">
        <v>43291.416666666664</v>
      </c>
      <c r="F374" s="10">
        <v>12576.53</v>
      </c>
      <c r="G374" s="10">
        <v>12582.27</v>
      </c>
      <c r="H374" s="10">
        <v>12528.94</v>
      </c>
      <c r="I374" s="10">
        <v>12538.79</v>
      </c>
      <c r="K374" s="13">
        <f t="shared" si="208"/>
        <v>-37.739999999999782</v>
      </c>
      <c r="L374" s="13">
        <f t="shared" si="220"/>
        <v>-39.909999999999854</v>
      </c>
      <c r="M374" s="13">
        <f t="shared" si="209"/>
        <v>53.329999999999927</v>
      </c>
      <c r="R374">
        <v>0</v>
      </c>
      <c r="T374" s="13">
        <f>T372-T373</f>
        <v>111.93999999999869</v>
      </c>
      <c r="X374">
        <f t="shared" si="210"/>
        <v>37.739999999999782</v>
      </c>
      <c r="Y374">
        <f t="shared" si="211"/>
        <v>53.329999999999927</v>
      </c>
      <c r="Z374">
        <f t="shared" si="212"/>
        <v>111.93999999999869</v>
      </c>
      <c r="AA374">
        <f t="shared" si="213"/>
        <v>0</v>
      </c>
      <c r="AB374" s="18">
        <f t="shared" si="214"/>
        <v>0</v>
      </c>
      <c r="AC374" s="18">
        <f t="shared" si="215"/>
        <v>0</v>
      </c>
      <c r="AD374" s="18">
        <f t="shared" si="216"/>
        <v>0</v>
      </c>
      <c r="AE374" s="18">
        <f t="shared" si="217"/>
        <v>0</v>
      </c>
      <c r="AG374" s="18">
        <f t="shared" si="218"/>
        <v>0</v>
      </c>
      <c r="AH374" s="18">
        <f t="shared" si="219"/>
        <v>0</v>
      </c>
    </row>
    <row r="375" spans="5:34" x14ac:dyDescent="0.25">
      <c r="E375" s="11">
        <v>43291.458333333336</v>
      </c>
      <c r="F375" s="9">
        <v>12539.29</v>
      </c>
      <c r="G375" s="9">
        <v>12559.67</v>
      </c>
      <c r="H375" s="9">
        <v>12532.97</v>
      </c>
      <c r="I375" s="9">
        <v>12537.77</v>
      </c>
      <c r="K375" s="13">
        <f t="shared" si="208"/>
        <v>-1.5200000000004366</v>
      </c>
      <c r="L375" s="13">
        <f t="shared" si="220"/>
        <v>-41.430000000000291</v>
      </c>
      <c r="M375" s="13">
        <f t="shared" si="209"/>
        <v>26.700000000000728</v>
      </c>
      <c r="X375">
        <f t="shared" si="210"/>
        <v>1.5200000000004366</v>
      </c>
      <c r="Y375">
        <f t="shared" si="211"/>
        <v>26.700000000000728</v>
      </c>
      <c r="Z375">
        <f t="shared" si="212"/>
        <v>0</v>
      </c>
      <c r="AA375">
        <f t="shared" si="213"/>
        <v>0</v>
      </c>
      <c r="AB375" s="18">
        <f t="shared" si="214"/>
        <v>0</v>
      </c>
      <c r="AC375" s="18">
        <f t="shared" si="215"/>
        <v>0</v>
      </c>
      <c r="AD375" s="18">
        <f t="shared" si="216"/>
        <v>0</v>
      </c>
      <c r="AE375" s="18">
        <f t="shared" si="217"/>
        <v>0</v>
      </c>
      <c r="AG375" s="18">
        <f t="shared" si="218"/>
        <v>0</v>
      </c>
      <c r="AH375" s="18">
        <f t="shared" si="219"/>
        <v>0</v>
      </c>
    </row>
    <row r="376" spans="5:34" x14ac:dyDescent="0.25">
      <c r="E376" s="12">
        <v>43291.5</v>
      </c>
      <c r="F376" s="10">
        <v>12537.76</v>
      </c>
      <c r="G376" s="10">
        <v>12566.16</v>
      </c>
      <c r="H376" s="10">
        <v>12536.12</v>
      </c>
      <c r="I376" s="10">
        <v>12563.83</v>
      </c>
      <c r="K376" s="13">
        <f t="shared" si="208"/>
        <v>26.069999999999709</v>
      </c>
      <c r="L376" s="13">
        <f t="shared" si="220"/>
        <v>-15.360000000000582</v>
      </c>
      <c r="M376" s="13">
        <f t="shared" si="209"/>
        <v>30.039999999999054</v>
      </c>
      <c r="X376">
        <f t="shared" si="210"/>
        <v>26.069999999999709</v>
      </c>
      <c r="Y376">
        <f t="shared" si="211"/>
        <v>30.039999999999054</v>
      </c>
      <c r="Z376">
        <f t="shared" si="212"/>
        <v>0</v>
      </c>
      <c r="AA376">
        <f t="shared" si="213"/>
        <v>0</v>
      </c>
      <c r="AB376" s="18">
        <f t="shared" si="214"/>
        <v>0</v>
      </c>
      <c r="AC376" s="18">
        <f t="shared" si="215"/>
        <v>0</v>
      </c>
      <c r="AD376" s="18">
        <f t="shared" si="216"/>
        <v>0</v>
      </c>
      <c r="AE376" s="18">
        <f t="shared" si="217"/>
        <v>0</v>
      </c>
      <c r="AG376" s="18">
        <f t="shared" si="218"/>
        <v>0</v>
      </c>
      <c r="AH376" s="18">
        <f t="shared" si="219"/>
        <v>0</v>
      </c>
    </row>
    <row r="377" spans="5:34" x14ac:dyDescent="0.25">
      <c r="E377" s="11">
        <v>43291.541666666664</v>
      </c>
      <c r="F377" s="9">
        <v>12564.33</v>
      </c>
      <c r="G377" s="9">
        <v>12600.2</v>
      </c>
      <c r="H377" s="9">
        <v>12563.58</v>
      </c>
      <c r="I377" s="9">
        <v>12582.07</v>
      </c>
      <c r="K377" s="13">
        <f t="shared" si="208"/>
        <v>17.739999999999782</v>
      </c>
      <c r="L377" s="13">
        <f t="shared" si="220"/>
        <v>2.3799999999991996</v>
      </c>
      <c r="M377" s="13">
        <f t="shared" si="209"/>
        <v>36.6200000000008</v>
      </c>
      <c r="X377">
        <f t="shared" si="210"/>
        <v>17.739999999999782</v>
      </c>
      <c r="Y377">
        <f t="shared" si="211"/>
        <v>36.6200000000008</v>
      </c>
      <c r="Z377">
        <f t="shared" si="212"/>
        <v>0</v>
      </c>
      <c r="AA377">
        <f t="shared" si="213"/>
        <v>0</v>
      </c>
      <c r="AB377" s="18">
        <f t="shared" si="214"/>
        <v>0</v>
      </c>
      <c r="AC377" s="18">
        <f t="shared" si="215"/>
        <v>0</v>
      </c>
      <c r="AD377" s="18">
        <f t="shared" si="216"/>
        <v>0</v>
      </c>
      <c r="AE377" s="18">
        <f t="shared" si="217"/>
        <v>0</v>
      </c>
      <c r="AG377" s="18">
        <f t="shared" si="218"/>
        <v>0</v>
      </c>
      <c r="AH377" s="18">
        <f t="shared" si="219"/>
        <v>0</v>
      </c>
    </row>
    <row r="378" spans="5:34" x14ac:dyDescent="0.25">
      <c r="E378" s="12">
        <v>43291.583333333336</v>
      </c>
      <c r="F378" s="10">
        <v>12581.82</v>
      </c>
      <c r="G378" s="10">
        <v>12640.88</v>
      </c>
      <c r="H378" s="10">
        <v>12579.59</v>
      </c>
      <c r="I378" s="10">
        <v>12614.19</v>
      </c>
      <c r="K378" s="13">
        <f t="shared" si="208"/>
        <v>32.3700000000008</v>
      </c>
      <c r="L378" s="13">
        <f t="shared" si="220"/>
        <v>34.75</v>
      </c>
      <c r="M378" s="13">
        <f t="shared" si="209"/>
        <v>61.289999999999054</v>
      </c>
      <c r="X378">
        <f t="shared" si="210"/>
        <v>32.3700000000008</v>
      </c>
      <c r="Y378">
        <f t="shared" si="211"/>
        <v>61.289999999999054</v>
      </c>
      <c r="Z378">
        <f t="shared" si="212"/>
        <v>0</v>
      </c>
      <c r="AA378">
        <f t="shared" si="213"/>
        <v>0</v>
      </c>
      <c r="AB378" s="18">
        <f t="shared" si="214"/>
        <v>0</v>
      </c>
      <c r="AC378" s="18">
        <f t="shared" si="215"/>
        <v>0</v>
      </c>
      <c r="AD378" s="18">
        <f t="shared" si="216"/>
        <v>0</v>
      </c>
      <c r="AE378" s="18">
        <f t="shared" si="217"/>
        <v>0</v>
      </c>
      <c r="AG378" s="18">
        <f t="shared" si="218"/>
        <v>0</v>
      </c>
      <c r="AH378" s="18">
        <f t="shared" si="219"/>
        <v>0</v>
      </c>
    </row>
    <row r="379" spans="5:34" x14ac:dyDescent="0.25">
      <c r="E379" s="11">
        <v>43291.625</v>
      </c>
      <c r="F379" s="9">
        <v>12614.44</v>
      </c>
      <c r="G379" s="9">
        <v>12614.69</v>
      </c>
      <c r="H379" s="9">
        <v>12570.09</v>
      </c>
      <c r="I379" s="9">
        <v>12598.45</v>
      </c>
      <c r="K379" s="13">
        <f t="shared" si="208"/>
        <v>-15.989999999999782</v>
      </c>
      <c r="L379" s="13">
        <f t="shared" si="220"/>
        <v>18.760000000000218</v>
      </c>
      <c r="M379" s="13">
        <f t="shared" si="209"/>
        <v>44.600000000000364</v>
      </c>
      <c r="X379">
        <f t="shared" si="210"/>
        <v>15.989999999999782</v>
      </c>
      <c r="Y379">
        <f t="shared" si="211"/>
        <v>44.600000000000364</v>
      </c>
      <c r="Z379">
        <f t="shared" si="212"/>
        <v>0</v>
      </c>
      <c r="AA379">
        <f t="shared" si="213"/>
        <v>0</v>
      </c>
      <c r="AB379" s="18">
        <f t="shared" si="214"/>
        <v>0</v>
      </c>
      <c r="AC379" s="18">
        <f t="shared" si="215"/>
        <v>0</v>
      </c>
      <c r="AD379" s="18">
        <f t="shared" si="216"/>
        <v>0</v>
      </c>
      <c r="AE379" s="18">
        <f t="shared" si="217"/>
        <v>0</v>
      </c>
      <c r="AG379" s="18">
        <f t="shared" si="218"/>
        <v>0</v>
      </c>
      <c r="AH379" s="18">
        <f t="shared" si="219"/>
        <v>0</v>
      </c>
    </row>
    <row r="380" spans="5:34" x14ac:dyDescent="0.25">
      <c r="E380" s="12">
        <v>43291.666666666664</v>
      </c>
      <c r="F380" s="10">
        <v>12598.94</v>
      </c>
      <c r="G380" s="10">
        <v>12627.46</v>
      </c>
      <c r="H380" s="10">
        <v>12591.86</v>
      </c>
      <c r="I380" s="10">
        <v>12626.48</v>
      </c>
      <c r="K380" s="13">
        <f t="shared" si="208"/>
        <v>27.539999999999054</v>
      </c>
      <c r="L380" s="13">
        <f t="shared" si="220"/>
        <v>46.299999999999272</v>
      </c>
      <c r="M380" s="13">
        <f t="shared" si="209"/>
        <v>35.599999999998545</v>
      </c>
      <c r="X380">
        <f t="shared" si="210"/>
        <v>27.539999999999054</v>
      </c>
      <c r="Y380">
        <f t="shared" si="211"/>
        <v>35.599999999998545</v>
      </c>
      <c r="Z380">
        <f t="shared" si="212"/>
        <v>0</v>
      </c>
      <c r="AA380">
        <f t="shared" si="213"/>
        <v>0</v>
      </c>
      <c r="AB380" s="18">
        <f t="shared" si="214"/>
        <v>0</v>
      </c>
      <c r="AC380" s="18">
        <f t="shared" si="215"/>
        <v>0</v>
      </c>
      <c r="AD380" s="18">
        <f t="shared" si="216"/>
        <v>0</v>
      </c>
      <c r="AE380" s="18">
        <f t="shared" si="217"/>
        <v>0</v>
      </c>
      <c r="AG380" s="18">
        <f t="shared" si="218"/>
        <v>0</v>
      </c>
      <c r="AH380" s="18">
        <f t="shared" si="219"/>
        <v>0</v>
      </c>
    </row>
    <row r="381" spans="5:34" x14ac:dyDescent="0.25">
      <c r="E381" s="11">
        <v>43291.708333333336</v>
      </c>
      <c r="F381" s="9">
        <v>12624.48</v>
      </c>
      <c r="G381" s="9">
        <v>12633.8</v>
      </c>
      <c r="H381" s="9">
        <v>12599.12</v>
      </c>
      <c r="I381" s="9">
        <v>12616.67</v>
      </c>
      <c r="K381" s="13">
        <f t="shared" si="208"/>
        <v>-7.8099999999994907</v>
      </c>
      <c r="L381" s="13">
        <f t="shared" si="220"/>
        <v>38.489999999999782</v>
      </c>
      <c r="M381" s="13">
        <f t="shared" si="209"/>
        <v>34.679999999998472</v>
      </c>
      <c r="X381">
        <f t="shared" si="210"/>
        <v>7.8099999999994907</v>
      </c>
      <c r="Y381">
        <f t="shared" si="211"/>
        <v>34.679999999998472</v>
      </c>
      <c r="Z381">
        <f t="shared" si="212"/>
        <v>0</v>
      </c>
      <c r="AA381">
        <f t="shared" si="213"/>
        <v>0</v>
      </c>
      <c r="AB381" s="18">
        <f t="shared" si="214"/>
        <v>0</v>
      </c>
      <c r="AC381" s="18">
        <f t="shared" si="215"/>
        <v>0</v>
      </c>
      <c r="AD381" s="18">
        <f t="shared" si="216"/>
        <v>0</v>
      </c>
      <c r="AE381" s="18">
        <f t="shared" si="217"/>
        <v>0</v>
      </c>
      <c r="AG381" s="18">
        <f t="shared" si="218"/>
        <v>0</v>
      </c>
      <c r="AH381" s="18">
        <f t="shared" si="219"/>
        <v>0</v>
      </c>
    </row>
    <row r="382" spans="5:34" x14ac:dyDescent="0.25">
      <c r="E382" s="12">
        <v>43291.75</v>
      </c>
      <c r="F382" s="10">
        <v>12616.66</v>
      </c>
      <c r="G382" s="10">
        <v>12621.59</v>
      </c>
      <c r="H382" s="10">
        <v>12594.54</v>
      </c>
      <c r="I382" s="10">
        <v>12621.31</v>
      </c>
      <c r="K382" s="13">
        <f t="shared" si="208"/>
        <v>4.6499999999996362</v>
      </c>
      <c r="L382" s="13">
        <f t="shared" si="220"/>
        <v>43.139999999999418</v>
      </c>
      <c r="M382" s="13">
        <f t="shared" si="209"/>
        <v>27.049999999999272</v>
      </c>
      <c r="X382">
        <f t="shared" si="210"/>
        <v>4.6499999999996362</v>
      </c>
      <c r="Y382">
        <f t="shared" si="211"/>
        <v>27.049999999999272</v>
      </c>
      <c r="Z382">
        <f t="shared" si="212"/>
        <v>0</v>
      </c>
      <c r="AA382">
        <f t="shared" si="213"/>
        <v>0</v>
      </c>
      <c r="AB382" s="18">
        <f t="shared" si="214"/>
        <v>0</v>
      </c>
      <c r="AC382" s="18">
        <f t="shared" si="215"/>
        <v>0</v>
      </c>
      <c r="AD382" s="18">
        <f t="shared" si="216"/>
        <v>0</v>
      </c>
      <c r="AE382" s="18">
        <f t="shared" si="217"/>
        <v>0</v>
      </c>
      <c r="AG382" s="18">
        <f t="shared" si="218"/>
        <v>0</v>
      </c>
      <c r="AH382" s="18">
        <f t="shared" si="219"/>
        <v>0</v>
      </c>
    </row>
    <row r="383" spans="5:34" x14ac:dyDescent="0.25">
      <c r="E383" s="11">
        <v>43291.791666666664</v>
      </c>
      <c r="F383" s="9">
        <v>12621.81</v>
      </c>
      <c r="G383" s="9">
        <v>12622.68</v>
      </c>
      <c r="H383" s="9">
        <v>12603.54</v>
      </c>
      <c r="I383" s="9">
        <v>12607.04</v>
      </c>
      <c r="K383" s="13">
        <f t="shared" si="208"/>
        <v>-14.769999999998618</v>
      </c>
      <c r="L383" s="13">
        <f t="shared" si="220"/>
        <v>28.3700000000008</v>
      </c>
      <c r="M383" s="13">
        <f t="shared" si="209"/>
        <v>19.139999999999418</v>
      </c>
      <c r="X383">
        <f t="shared" si="210"/>
        <v>14.769999999998618</v>
      </c>
      <c r="Y383">
        <f t="shared" si="211"/>
        <v>19.139999999999418</v>
      </c>
      <c r="Z383">
        <f t="shared" si="212"/>
        <v>0</v>
      </c>
      <c r="AA383">
        <f t="shared" si="213"/>
        <v>0</v>
      </c>
      <c r="AB383" s="18">
        <f t="shared" si="214"/>
        <v>0</v>
      </c>
      <c r="AC383" s="18">
        <f t="shared" si="215"/>
        <v>0</v>
      </c>
      <c r="AD383" s="18">
        <f t="shared" si="216"/>
        <v>0</v>
      </c>
      <c r="AE383" s="18">
        <f t="shared" si="217"/>
        <v>0</v>
      </c>
      <c r="AG383" s="18">
        <f t="shared" si="218"/>
        <v>0</v>
      </c>
      <c r="AH383" s="18">
        <f t="shared" si="219"/>
        <v>0</v>
      </c>
    </row>
    <row r="384" spans="5:34" x14ac:dyDescent="0.25">
      <c r="E384" s="12">
        <v>43291.833333333336</v>
      </c>
      <c r="F384" s="10">
        <v>12606.54</v>
      </c>
      <c r="G384" s="10">
        <v>12608.54</v>
      </c>
      <c r="H384" s="10">
        <v>12589.02</v>
      </c>
      <c r="I384" s="10">
        <v>12596.77</v>
      </c>
      <c r="K384" s="13">
        <f t="shared" si="208"/>
        <v>-9.7700000000004366</v>
      </c>
      <c r="L384" s="13">
        <f t="shared" si="220"/>
        <v>18.600000000000364</v>
      </c>
      <c r="M384" s="13">
        <f t="shared" si="209"/>
        <v>19.520000000000437</v>
      </c>
      <c r="X384">
        <f t="shared" si="210"/>
        <v>9.7700000000004366</v>
      </c>
      <c r="Y384">
        <f t="shared" si="211"/>
        <v>19.520000000000437</v>
      </c>
      <c r="Z384">
        <f t="shared" si="212"/>
        <v>0</v>
      </c>
      <c r="AA384">
        <f t="shared" si="213"/>
        <v>0</v>
      </c>
      <c r="AB384" s="18">
        <f t="shared" si="214"/>
        <v>0</v>
      </c>
      <c r="AC384" s="18">
        <f t="shared" si="215"/>
        <v>0</v>
      </c>
      <c r="AD384" s="18">
        <f t="shared" si="216"/>
        <v>0</v>
      </c>
      <c r="AE384" s="18">
        <f t="shared" si="217"/>
        <v>0</v>
      </c>
      <c r="AG384" s="18">
        <f t="shared" si="218"/>
        <v>0</v>
      </c>
      <c r="AH384" s="18">
        <f t="shared" si="219"/>
        <v>0</v>
      </c>
    </row>
    <row r="385" spans="5:34" x14ac:dyDescent="0.25">
      <c r="E385" s="11">
        <v>43291.875</v>
      </c>
      <c r="F385" s="9">
        <v>12597.02</v>
      </c>
      <c r="G385" s="9">
        <v>12612.78</v>
      </c>
      <c r="H385" s="9">
        <v>12596.02</v>
      </c>
      <c r="I385" s="9">
        <v>12607.78</v>
      </c>
      <c r="K385" s="13">
        <f t="shared" si="208"/>
        <v>10.760000000000218</v>
      </c>
      <c r="L385" s="13">
        <f t="shared" si="220"/>
        <v>29.360000000000582</v>
      </c>
      <c r="M385" s="13">
        <f t="shared" si="209"/>
        <v>16.760000000000218</v>
      </c>
      <c r="X385">
        <f t="shared" si="210"/>
        <v>10.760000000000218</v>
      </c>
      <c r="Y385">
        <f t="shared" si="211"/>
        <v>16.760000000000218</v>
      </c>
      <c r="Z385">
        <f t="shared" si="212"/>
        <v>0</v>
      </c>
      <c r="AA385">
        <f t="shared" si="213"/>
        <v>0</v>
      </c>
      <c r="AB385" s="18">
        <f t="shared" si="214"/>
        <v>0</v>
      </c>
      <c r="AC385" s="18">
        <f t="shared" si="215"/>
        <v>0</v>
      </c>
      <c r="AD385" s="18">
        <f t="shared" si="216"/>
        <v>0</v>
      </c>
      <c r="AE385" s="18">
        <f t="shared" si="217"/>
        <v>0</v>
      </c>
      <c r="AG385" s="18">
        <f t="shared" si="218"/>
        <v>0</v>
      </c>
      <c r="AH385" s="18">
        <f t="shared" si="219"/>
        <v>0</v>
      </c>
    </row>
    <row r="386" spans="5:34" x14ac:dyDescent="0.25">
      <c r="E386" s="12">
        <v>43291.916666666664</v>
      </c>
      <c r="F386" s="10">
        <v>12608.28</v>
      </c>
      <c r="G386" s="10">
        <v>12619.03</v>
      </c>
      <c r="H386" s="10">
        <v>12604.02</v>
      </c>
      <c r="I386" s="10">
        <v>12608.87</v>
      </c>
      <c r="K386" s="13">
        <f t="shared" si="208"/>
        <v>0.59000000000014552</v>
      </c>
      <c r="L386" s="13">
        <f t="shared" si="220"/>
        <v>29.950000000000728</v>
      </c>
      <c r="M386" s="13">
        <f t="shared" si="209"/>
        <v>15.010000000000218</v>
      </c>
      <c r="N386" s="13"/>
      <c r="X386">
        <f t="shared" si="210"/>
        <v>0.59000000000014552</v>
      </c>
      <c r="Y386">
        <f t="shared" si="211"/>
        <v>15.010000000000218</v>
      </c>
      <c r="Z386">
        <f t="shared" si="212"/>
        <v>0</v>
      </c>
      <c r="AA386">
        <f t="shared" si="213"/>
        <v>0</v>
      </c>
      <c r="AB386" s="18">
        <f t="shared" si="214"/>
        <v>0</v>
      </c>
      <c r="AC386" s="18">
        <f t="shared" si="215"/>
        <v>0</v>
      </c>
      <c r="AD386" s="18">
        <f t="shared" si="216"/>
        <v>0</v>
      </c>
      <c r="AE386" s="18">
        <f t="shared" si="217"/>
        <v>0</v>
      </c>
      <c r="AG386" s="18">
        <f t="shared" si="218"/>
        <v>0</v>
      </c>
      <c r="AH386" s="18">
        <f t="shared" si="219"/>
        <v>0</v>
      </c>
    </row>
    <row r="387" spans="5:34" hidden="1" x14ac:dyDescent="0.25">
      <c r="E387" s="11">
        <v>43291.958333333336</v>
      </c>
      <c r="F387" s="9">
        <v>12605.29</v>
      </c>
      <c r="G387" s="9">
        <v>12610.93</v>
      </c>
      <c r="H387" s="9">
        <v>12530.53</v>
      </c>
      <c r="I387" s="9">
        <v>12557.82</v>
      </c>
      <c r="AB387"/>
      <c r="AC387"/>
      <c r="AD387"/>
      <c r="AE387"/>
    </row>
    <row r="388" spans="5:34" hidden="1" x14ac:dyDescent="0.25">
      <c r="E388" s="12">
        <v>43292.041666666664</v>
      </c>
      <c r="F388" s="10">
        <v>12539.65</v>
      </c>
      <c r="G388" s="10">
        <v>12568.45</v>
      </c>
      <c r="H388" s="10">
        <v>12503.69</v>
      </c>
      <c r="I388" s="10">
        <v>12512.44</v>
      </c>
      <c r="AB388"/>
      <c r="AC388"/>
      <c r="AD388"/>
      <c r="AE388"/>
    </row>
    <row r="389" spans="5:34" hidden="1" x14ac:dyDescent="0.25">
      <c r="E389" s="11">
        <v>43292.083333333336</v>
      </c>
      <c r="F389" s="9">
        <v>12513.01</v>
      </c>
      <c r="G389" s="9">
        <v>12539.74</v>
      </c>
      <c r="H389" s="9">
        <v>12512.44</v>
      </c>
      <c r="I389" s="9">
        <v>12524.46</v>
      </c>
      <c r="AB389"/>
      <c r="AC389"/>
      <c r="AD389"/>
      <c r="AE389"/>
    </row>
    <row r="390" spans="5:34" hidden="1" x14ac:dyDescent="0.25">
      <c r="E390" s="12">
        <v>43292.125</v>
      </c>
      <c r="F390" s="10">
        <v>12523.89</v>
      </c>
      <c r="G390" s="10">
        <v>12527.27</v>
      </c>
      <c r="H390" s="10">
        <v>12496.29</v>
      </c>
      <c r="I390" s="10">
        <v>12497.41</v>
      </c>
      <c r="AB390"/>
      <c r="AC390"/>
      <c r="AD390"/>
      <c r="AE390"/>
    </row>
    <row r="391" spans="5:34" hidden="1" x14ac:dyDescent="0.25">
      <c r="E391" s="11">
        <v>43292.166666666664</v>
      </c>
      <c r="F391" s="9">
        <v>12497.56</v>
      </c>
      <c r="G391" s="9">
        <v>12512.46</v>
      </c>
      <c r="H391" s="9">
        <v>12451.89</v>
      </c>
      <c r="I391" s="9">
        <v>12511.34</v>
      </c>
      <c r="AB391"/>
      <c r="AC391"/>
      <c r="AD391"/>
      <c r="AE391"/>
    </row>
    <row r="392" spans="5:34" hidden="1" x14ac:dyDescent="0.25">
      <c r="E392" s="12">
        <v>43292.208333333336</v>
      </c>
      <c r="F392" s="10">
        <v>12512.46</v>
      </c>
      <c r="G392" s="10">
        <v>12529.75</v>
      </c>
      <c r="H392" s="10">
        <v>12501.32</v>
      </c>
      <c r="I392" s="10">
        <v>12523.11</v>
      </c>
      <c r="AB392"/>
      <c r="AC392"/>
      <c r="AD392"/>
      <c r="AE392"/>
    </row>
    <row r="393" spans="5:34" hidden="1" x14ac:dyDescent="0.25">
      <c r="E393" s="11">
        <v>43292.25</v>
      </c>
      <c r="F393" s="9">
        <v>12523.67</v>
      </c>
      <c r="G393" s="9">
        <v>12536.38</v>
      </c>
      <c r="H393" s="9">
        <v>12519.47</v>
      </c>
      <c r="I393" s="9">
        <v>12533.74</v>
      </c>
      <c r="AB393"/>
      <c r="AC393"/>
      <c r="AD393"/>
      <c r="AE393"/>
    </row>
    <row r="394" spans="5:34" hidden="1" x14ac:dyDescent="0.25">
      <c r="E394" s="12">
        <v>43292.291666666664</v>
      </c>
      <c r="F394" s="10">
        <v>12533.74</v>
      </c>
      <c r="G394" s="10">
        <v>12537.37</v>
      </c>
      <c r="H394" s="10">
        <v>12520.58</v>
      </c>
      <c r="I394" s="10">
        <v>12520.58</v>
      </c>
      <c r="AB394"/>
      <c r="AC394"/>
      <c r="AD394"/>
      <c r="AE394"/>
    </row>
    <row r="395" spans="5:34" x14ac:dyDescent="0.25">
      <c r="E395" s="11">
        <v>43292.333333333336</v>
      </c>
      <c r="F395" s="9">
        <v>12519.45</v>
      </c>
      <c r="G395" s="9">
        <v>12522.42</v>
      </c>
      <c r="H395" s="9">
        <v>12495.63</v>
      </c>
      <c r="I395" s="9">
        <v>12502.78</v>
      </c>
      <c r="K395" s="13">
        <f t="shared" ref="K395:K409" si="221">I395-F395</f>
        <v>-16.670000000000073</v>
      </c>
      <c r="L395" s="13">
        <v>0</v>
      </c>
      <c r="M395" s="13">
        <f t="shared" ref="M395:M409" si="222">G395-H395</f>
        <v>26.790000000000873</v>
      </c>
      <c r="N395" s="13">
        <f>I409-F395</f>
        <v>-90.920000000000073</v>
      </c>
      <c r="O395" s="18">
        <f>IF(K395*N395&gt;0,1,0)</f>
        <v>1</v>
      </c>
      <c r="P395">
        <f>_xlfn.IFS(K395&lt;0,MIN(L394:L408),K395&gt;0,MAX(L394:L408))</f>
        <v>-88.079999999999927</v>
      </c>
      <c r="Q395">
        <f>_xlfn.IFS(K395&lt;0,MAX(L394:L408),K395&gt;0,MIN(L394:L408))</f>
        <v>16.840000000000146</v>
      </c>
      <c r="T395" s="13">
        <f>MAX(G395:G409)</f>
        <v>12522.42</v>
      </c>
      <c r="X395">
        <f t="shared" ref="X395:X409" si="223">ABS(K395)</f>
        <v>16.670000000000073</v>
      </c>
      <c r="Y395">
        <f t="shared" ref="Y395:Y409" si="224">ABS(M395)</f>
        <v>26.790000000000873</v>
      </c>
      <c r="Z395">
        <f t="shared" ref="Z395:Z409" si="225">IF(T395&lt;1000,ABS(T395),0)</f>
        <v>0</v>
      </c>
      <c r="AA395">
        <f t="shared" ref="AA395:AA409" si="226">ABS(N395)</f>
        <v>90.920000000000073</v>
      </c>
      <c r="AB395" s="18">
        <f t="shared" ref="AB395:AB409" si="227">ABS(P395)</f>
        <v>88.079999999999927</v>
      </c>
      <c r="AC395" s="18">
        <f t="shared" ref="AC395:AC409" si="228">ABS(Q395)</f>
        <v>16.840000000000146</v>
      </c>
      <c r="AD395" s="18">
        <f t="shared" ref="AD395:AD409" si="229">IF(O395=1,ABS(P395),0)</f>
        <v>88.079999999999927</v>
      </c>
      <c r="AE395" s="18">
        <f t="shared" ref="AE395:AE409" si="230">IF(O395=0,ABS(Q395),0)</f>
        <v>0</v>
      </c>
      <c r="AG395" s="18">
        <f t="shared" ref="AG395:AG409" si="231">IF(O395=1,ABS(Q395),0)</f>
        <v>16.840000000000146</v>
      </c>
      <c r="AH395" s="18">
        <f t="shared" ref="AH395:AH409" si="232">IF(O395=0,ABS(P395),0)</f>
        <v>0</v>
      </c>
    </row>
    <row r="396" spans="5:34" x14ac:dyDescent="0.25">
      <c r="E396" s="12">
        <v>43292.375</v>
      </c>
      <c r="F396" s="10">
        <v>12486.97</v>
      </c>
      <c r="G396" s="10">
        <v>12519.72</v>
      </c>
      <c r="H396" s="10">
        <v>12485.22</v>
      </c>
      <c r="I396" s="10">
        <v>12503.81</v>
      </c>
      <c r="K396" s="13">
        <f t="shared" si="221"/>
        <v>16.840000000000146</v>
      </c>
      <c r="L396" s="13">
        <f t="shared" ref="L396:L409" si="233">L395+K396</f>
        <v>16.840000000000146</v>
      </c>
      <c r="M396" s="13">
        <f t="shared" si="222"/>
        <v>34.5</v>
      </c>
      <c r="T396" s="13">
        <f>MIN(H395:H409)</f>
        <v>12390.25</v>
      </c>
      <c r="X396">
        <f t="shared" si="223"/>
        <v>16.840000000000146</v>
      </c>
      <c r="Y396">
        <f t="shared" si="224"/>
        <v>34.5</v>
      </c>
      <c r="Z396">
        <f t="shared" si="225"/>
        <v>0</v>
      </c>
      <c r="AA396">
        <f t="shared" si="226"/>
        <v>0</v>
      </c>
      <c r="AB396" s="18">
        <f t="shared" si="227"/>
        <v>0</v>
      </c>
      <c r="AC396" s="18">
        <f t="shared" si="228"/>
        <v>0</v>
      </c>
      <c r="AD396" s="18">
        <f t="shared" si="229"/>
        <v>0</v>
      </c>
      <c r="AE396" s="18">
        <f t="shared" si="230"/>
        <v>0</v>
      </c>
      <c r="AG396" s="18">
        <f t="shared" si="231"/>
        <v>0</v>
      </c>
      <c r="AH396" s="18">
        <f t="shared" si="232"/>
        <v>0</v>
      </c>
    </row>
    <row r="397" spans="5:34" x14ac:dyDescent="0.25">
      <c r="E397" s="11">
        <v>43292.416666666664</v>
      </c>
      <c r="F397" s="9">
        <v>12504.99</v>
      </c>
      <c r="G397" s="9">
        <v>12515.68</v>
      </c>
      <c r="H397" s="9">
        <v>12437.82</v>
      </c>
      <c r="I397" s="9">
        <v>12454.76</v>
      </c>
      <c r="K397" s="13">
        <f t="shared" si="221"/>
        <v>-50.229999999999563</v>
      </c>
      <c r="L397" s="13">
        <f t="shared" si="233"/>
        <v>-33.389999999999418</v>
      </c>
      <c r="M397" s="13">
        <f t="shared" si="222"/>
        <v>77.860000000000582</v>
      </c>
      <c r="T397" s="13">
        <f>T395-T396</f>
        <v>132.17000000000007</v>
      </c>
      <c r="X397">
        <f t="shared" si="223"/>
        <v>50.229999999999563</v>
      </c>
      <c r="Y397">
        <f t="shared" si="224"/>
        <v>77.860000000000582</v>
      </c>
      <c r="Z397">
        <f t="shared" si="225"/>
        <v>132.17000000000007</v>
      </c>
      <c r="AA397">
        <f t="shared" si="226"/>
        <v>0</v>
      </c>
      <c r="AB397" s="18">
        <f t="shared" si="227"/>
        <v>0</v>
      </c>
      <c r="AC397" s="18">
        <f t="shared" si="228"/>
        <v>0</v>
      </c>
      <c r="AD397" s="18">
        <f t="shared" si="229"/>
        <v>0</v>
      </c>
      <c r="AE397" s="18">
        <f t="shared" si="230"/>
        <v>0</v>
      </c>
      <c r="AG397" s="18">
        <f t="shared" si="231"/>
        <v>0</v>
      </c>
      <c r="AH397" s="18">
        <f t="shared" si="232"/>
        <v>0</v>
      </c>
    </row>
    <row r="398" spans="5:34" x14ac:dyDescent="0.25">
      <c r="E398" s="12">
        <v>43292.458333333336</v>
      </c>
      <c r="F398" s="10">
        <v>12454.01</v>
      </c>
      <c r="G398" s="10">
        <v>12473.82</v>
      </c>
      <c r="H398" s="10">
        <v>12435.54</v>
      </c>
      <c r="I398" s="10">
        <v>12466.12</v>
      </c>
      <c r="K398" s="13">
        <f t="shared" si="221"/>
        <v>12.110000000000582</v>
      </c>
      <c r="L398" s="13">
        <f t="shared" si="233"/>
        <v>-21.279999999998836</v>
      </c>
      <c r="M398" s="13">
        <f t="shared" si="222"/>
        <v>38.279999999998836</v>
      </c>
      <c r="R398">
        <v>48</v>
      </c>
      <c r="X398">
        <f t="shared" si="223"/>
        <v>12.110000000000582</v>
      </c>
      <c r="Y398">
        <f t="shared" si="224"/>
        <v>38.279999999998836</v>
      </c>
      <c r="Z398">
        <f t="shared" si="225"/>
        <v>0</v>
      </c>
      <c r="AA398">
        <f t="shared" si="226"/>
        <v>0</v>
      </c>
      <c r="AB398" s="18">
        <f t="shared" si="227"/>
        <v>0</v>
      </c>
      <c r="AC398" s="18">
        <f t="shared" si="228"/>
        <v>0</v>
      </c>
      <c r="AD398" s="18">
        <f t="shared" si="229"/>
        <v>0</v>
      </c>
      <c r="AE398" s="18">
        <f t="shared" si="230"/>
        <v>0</v>
      </c>
      <c r="AG398" s="18">
        <f t="shared" si="231"/>
        <v>0</v>
      </c>
      <c r="AH398" s="18">
        <f t="shared" si="232"/>
        <v>0</v>
      </c>
    </row>
    <row r="399" spans="5:34" x14ac:dyDescent="0.25">
      <c r="E399" s="11">
        <v>43292.5</v>
      </c>
      <c r="F399" s="9">
        <v>12465.62</v>
      </c>
      <c r="G399" s="9">
        <v>12468.87</v>
      </c>
      <c r="H399" s="9">
        <v>12435.14</v>
      </c>
      <c r="I399" s="9">
        <v>12442.44</v>
      </c>
      <c r="K399" s="13">
        <f t="shared" si="221"/>
        <v>-23.180000000000291</v>
      </c>
      <c r="L399" s="13">
        <f t="shared" si="233"/>
        <v>-44.459999999999127</v>
      </c>
      <c r="M399" s="13">
        <f t="shared" si="222"/>
        <v>33.730000000001382</v>
      </c>
      <c r="X399">
        <f t="shared" si="223"/>
        <v>23.180000000000291</v>
      </c>
      <c r="Y399">
        <f t="shared" si="224"/>
        <v>33.730000000001382</v>
      </c>
      <c r="Z399">
        <f t="shared" si="225"/>
        <v>0</v>
      </c>
      <c r="AA399">
        <f t="shared" si="226"/>
        <v>0</v>
      </c>
      <c r="AB399" s="18">
        <f t="shared" si="227"/>
        <v>0</v>
      </c>
      <c r="AC399" s="18">
        <f t="shared" si="228"/>
        <v>0</v>
      </c>
      <c r="AD399" s="18">
        <f t="shared" si="229"/>
        <v>0</v>
      </c>
      <c r="AE399" s="18">
        <f t="shared" si="230"/>
        <v>0</v>
      </c>
      <c r="AG399" s="18">
        <f t="shared" si="231"/>
        <v>0</v>
      </c>
      <c r="AH399" s="18">
        <f t="shared" si="232"/>
        <v>0</v>
      </c>
    </row>
    <row r="400" spans="5:34" x14ac:dyDescent="0.25">
      <c r="E400" s="12">
        <v>43292.541666666664</v>
      </c>
      <c r="F400" s="10">
        <v>12442.69</v>
      </c>
      <c r="G400" s="10">
        <v>12456.09</v>
      </c>
      <c r="H400" s="10">
        <v>12428.53</v>
      </c>
      <c r="I400" s="10">
        <v>12453.41</v>
      </c>
      <c r="K400" s="13">
        <f t="shared" si="221"/>
        <v>10.719999999999345</v>
      </c>
      <c r="L400" s="13">
        <f t="shared" si="233"/>
        <v>-33.739999999999782</v>
      </c>
      <c r="M400" s="13">
        <f t="shared" si="222"/>
        <v>27.559999999999491</v>
      </c>
      <c r="X400">
        <f t="shared" si="223"/>
        <v>10.719999999999345</v>
      </c>
      <c r="Y400">
        <f t="shared" si="224"/>
        <v>27.559999999999491</v>
      </c>
      <c r="Z400">
        <f t="shared" si="225"/>
        <v>0</v>
      </c>
      <c r="AA400">
        <f t="shared" si="226"/>
        <v>0</v>
      </c>
      <c r="AB400" s="18">
        <f t="shared" si="227"/>
        <v>0</v>
      </c>
      <c r="AC400" s="18">
        <f t="shared" si="228"/>
        <v>0</v>
      </c>
      <c r="AD400" s="18">
        <f t="shared" si="229"/>
        <v>0</v>
      </c>
      <c r="AE400" s="18">
        <f t="shared" si="230"/>
        <v>0</v>
      </c>
      <c r="AG400" s="18">
        <f t="shared" si="231"/>
        <v>0</v>
      </c>
      <c r="AH400" s="18">
        <f t="shared" si="232"/>
        <v>0</v>
      </c>
    </row>
    <row r="401" spans="5:34" x14ac:dyDescent="0.25">
      <c r="E401" s="11">
        <v>43292.583333333336</v>
      </c>
      <c r="F401" s="9">
        <v>12453.16</v>
      </c>
      <c r="G401" s="9">
        <v>12472.47</v>
      </c>
      <c r="H401" s="9">
        <v>12438.01</v>
      </c>
      <c r="I401" s="9">
        <v>12446.97</v>
      </c>
      <c r="K401" s="13">
        <f t="shared" si="221"/>
        <v>-6.1900000000005093</v>
      </c>
      <c r="L401" s="13">
        <f t="shared" si="233"/>
        <v>-39.930000000000291</v>
      </c>
      <c r="M401" s="13">
        <f t="shared" si="222"/>
        <v>34.459999999999127</v>
      </c>
      <c r="X401">
        <f t="shared" si="223"/>
        <v>6.1900000000005093</v>
      </c>
      <c r="Y401">
        <f t="shared" si="224"/>
        <v>34.459999999999127</v>
      </c>
      <c r="Z401">
        <f t="shared" si="225"/>
        <v>0</v>
      </c>
      <c r="AA401">
        <f t="shared" si="226"/>
        <v>0</v>
      </c>
      <c r="AB401" s="18">
        <f t="shared" si="227"/>
        <v>0</v>
      </c>
      <c r="AC401" s="18">
        <f t="shared" si="228"/>
        <v>0</v>
      </c>
      <c r="AD401" s="18">
        <f t="shared" si="229"/>
        <v>0</v>
      </c>
      <c r="AE401" s="18">
        <f t="shared" si="230"/>
        <v>0</v>
      </c>
      <c r="AG401" s="18">
        <f t="shared" si="231"/>
        <v>0</v>
      </c>
      <c r="AH401" s="18">
        <f t="shared" si="232"/>
        <v>0</v>
      </c>
    </row>
    <row r="402" spans="5:34" x14ac:dyDescent="0.25">
      <c r="E402" s="12">
        <v>43292.625</v>
      </c>
      <c r="F402" s="10">
        <v>12447.47</v>
      </c>
      <c r="G402" s="10">
        <v>12491.08</v>
      </c>
      <c r="H402" s="10">
        <v>12436.19</v>
      </c>
      <c r="I402" s="10">
        <v>12441.47</v>
      </c>
      <c r="K402" s="13">
        <f t="shared" si="221"/>
        <v>-6</v>
      </c>
      <c r="L402" s="13">
        <f t="shared" si="233"/>
        <v>-45.930000000000291</v>
      </c>
      <c r="M402" s="13">
        <f t="shared" si="222"/>
        <v>54.889999999999418</v>
      </c>
      <c r="X402">
        <f t="shared" si="223"/>
        <v>6</v>
      </c>
      <c r="Y402">
        <f t="shared" si="224"/>
        <v>54.889999999999418</v>
      </c>
      <c r="Z402">
        <f t="shared" si="225"/>
        <v>0</v>
      </c>
      <c r="AA402">
        <f t="shared" si="226"/>
        <v>0</v>
      </c>
      <c r="AB402" s="18">
        <f t="shared" si="227"/>
        <v>0</v>
      </c>
      <c r="AC402" s="18">
        <f t="shared" si="228"/>
        <v>0</v>
      </c>
      <c r="AD402" s="18">
        <f t="shared" si="229"/>
        <v>0</v>
      </c>
      <c r="AE402" s="18">
        <f t="shared" si="230"/>
        <v>0</v>
      </c>
      <c r="AG402" s="18">
        <f t="shared" si="231"/>
        <v>0</v>
      </c>
      <c r="AH402" s="18">
        <f t="shared" si="232"/>
        <v>0</v>
      </c>
    </row>
    <row r="403" spans="5:34" x14ac:dyDescent="0.25">
      <c r="E403" s="11">
        <v>43292.666666666664</v>
      </c>
      <c r="F403" s="9">
        <v>12440.97</v>
      </c>
      <c r="G403" s="9">
        <v>12445.63</v>
      </c>
      <c r="H403" s="9">
        <v>12396.32</v>
      </c>
      <c r="I403" s="9">
        <v>12398.82</v>
      </c>
      <c r="K403" s="13">
        <f t="shared" si="221"/>
        <v>-42.149999999999636</v>
      </c>
      <c r="L403" s="13">
        <f t="shared" si="233"/>
        <v>-88.079999999999927</v>
      </c>
      <c r="M403" s="13">
        <f t="shared" si="222"/>
        <v>49.309999999999491</v>
      </c>
      <c r="X403">
        <f t="shared" si="223"/>
        <v>42.149999999999636</v>
      </c>
      <c r="Y403">
        <f t="shared" si="224"/>
        <v>49.309999999999491</v>
      </c>
      <c r="Z403">
        <f t="shared" si="225"/>
        <v>0</v>
      </c>
      <c r="AA403">
        <f t="shared" si="226"/>
        <v>0</v>
      </c>
      <c r="AB403" s="18">
        <f t="shared" si="227"/>
        <v>0</v>
      </c>
      <c r="AC403" s="18">
        <f t="shared" si="228"/>
        <v>0</v>
      </c>
      <c r="AD403" s="18">
        <f t="shared" si="229"/>
        <v>0</v>
      </c>
      <c r="AE403" s="18">
        <f t="shared" si="230"/>
        <v>0</v>
      </c>
      <c r="AG403" s="18">
        <f t="shared" si="231"/>
        <v>0</v>
      </c>
      <c r="AH403" s="18">
        <f t="shared" si="232"/>
        <v>0</v>
      </c>
    </row>
    <row r="404" spans="5:34" x14ac:dyDescent="0.25">
      <c r="E404" s="12">
        <v>43292.708333333336</v>
      </c>
      <c r="F404" s="10">
        <v>12401.08</v>
      </c>
      <c r="G404" s="10">
        <v>12458.87</v>
      </c>
      <c r="H404" s="10">
        <v>12397.57</v>
      </c>
      <c r="I404" s="10">
        <v>12454.09</v>
      </c>
      <c r="K404" s="13">
        <f t="shared" si="221"/>
        <v>53.010000000000218</v>
      </c>
      <c r="L404" s="13">
        <f t="shared" si="233"/>
        <v>-35.069999999999709</v>
      </c>
      <c r="M404" s="13">
        <f t="shared" si="222"/>
        <v>61.300000000001091</v>
      </c>
      <c r="X404">
        <f t="shared" si="223"/>
        <v>53.010000000000218</v>
      </c>
      <c r="Y404">
        <f t="shared" si="224"/>
        <v>61.300000000001091</v>
      </c>
      <c r="Z404">
        <f t="shared" si="225"/>
        <v>0</v>
      </c>
      <c r="AA404">
        <f t="shared" si="226"/>
        <v>0</v>
      </c>
      <c r="AB404" s="18">
        <f t="shared" si="227"/>
        <v>0</v>
      </c>
      <c r="AC404" s="18">
        <f t="shared" si="228"/>
        <v>0</v>
      </c>
      <c r="AD404" s="18">
        <f t="shared" si="229"/>
        <v>0</v>
      </c>
      <c r="AE404" s="18">
        <f t="shared" si="230"/>
        <v>0</v>
      </c>
      <c r="AG404" s="18">
        <f t="shared" si="231"/>
        <v>0</v>
      </c>
      <c r="AH404" s="18">
        <f t="shared" si="232"/>
        <v>0</v>
      </c>
    </row>
    <row r="405" spans="5:34" x14ac:dyDescent="0.25">
      <c r="E405" s="11">
        <v>43292.75</v>
      </c>
      <c r="F405" s="9">
        <v>12453.84</v>
      </c>
      <c r="G405" s="9">
        <v>12470.14</v>
      </c>
      <c r="H405" s="9">
        <v>12414.69</v>
      </c>
      <c r="I405" s="9">
        <v>12417.3</v>
      </c>
      <c r="K405" s="13">
        <f t="shared" si="221"/>
        <v>-36.540000000000873</v>
      </c>
      <c r="L405" s="13">
        <f t="shared" si="233"/>
        <v>-71.610000000000582</v>
      </c>
      <c r="M405" s="13">
        <f t="shared" si="222"/>
        <v>55.449999999998909</v>
      </c>
      <c r="X405">
        <f t="shared" si="223"/>
        <v>36.540000000000873</v>
      </c>
      <c r="Y405">
        <f t="shared" si="224"/>
        <v>55.449999999998909</v>
      </c>
      <c r="Z405">
        <f t="shared" si="225"/>
        <v>0</v>
      </c>
      <c r="AA405">
        <f t="shared" si="226"/>
        <v>0</v>
      </c>
      <c r="AB405" s="18">
        <f t="shared" si="227"/>
        <v>0</v>
      </c>
      <c r="AC405" s="18">
        <f t="shared" si="228"/>
        <v>0</v>
      </c>
      <c r="AD405" s="18">
        <f t="shared" si="229"/>
        <v>0</v>
      </c>
      <c r="AE405" s="18">
        <f t="shared" si="230"/>
        <v>0</v>
      </c>
      <c r="AG405" s="18">
        <f t="shared" si="231"/>
        <v>0</v>
      </c>
      <c r="AH405" s="18">
        <f t="shared" si="232"/>
        <v>0</v>
      </c>
    </row>
    <row r="406" spans="5:34" x14ac:dyDescent="0.25">
      <c r="E406" s="12">
        <v>43292.791666666664</v>
      </c>
      <c r="F406" s="10">
        <v>12416.55</v>
      </c>
      <c r="G406" s="10">
        <v>12427.22</v>
      </c>
      <c r="H406" s="10">
        <v>12401.03</v>
      </c>
      <c r="I406" s="10">
        <v>12411.03</v>
      </c>
      <c r="K406" s="13">
        <f t="shared" si="221"/>
        <v>-5.5199999999986176</v>
      </c>
      <c r="L406" s="13">
        <f t="shared" si="233"/>
        <v>-77.1299999999992</v>
      </c>
      <c r="M406" s="13">
        <f t="shared" si="222"/>
        <v>26.18999999999869</v>
      </c>
      <c r="X406">
        <f t="shared" si="223"/>
        <v>5.5199999999986176</v>
      </c>
      <c r="Y406">
        <f t="shared" si="224"/>
        <v>26.18999999999869</v>
      </c>
      <c r="Z406">
        <f t="shared" si="225"/>
        <v>0</v>
      </c>
      <c r="AA406">
        <f t="shared" si="226"/>
        <v>0</v>
      </c>
      <c r="AB406" s="18">
        <f t="shared" si="227"/>
        <v>0</v>
      </c>
      <c r="AC406" s="18">
        <f t="shared" si="228"/>
        <v>0</v>
      </c>
      <c r="AD406" s="18">
        <f t="shared" si="229"/>
        <v>0</v>
      </c>
      <c r="AE406" s="18">
        <f t="shared" si="230"/>
        <v>0</v>
      </c>
      <c r="AG406" s="18">
        <f t="shared" si="231"/>
        <v>0</v>
      </c>
      <c r="AH406" s="18">
        <f t="shared" si="232"/>
        <v>0</v>
      </c>
    </row>
    <row r="407" spans="5:34" x14ac:dyDescent="0.25">
      <c r="E407" s="11">
        <v>43292.833333333336</v>
      </c>
      <c r="F407" s="9">
        <v>12412.29</v>
      </c>
      <c r="G407" s="9">
        <v>12426.3</v>
      </c>
      <c r="H407" s="9">
        <v>12405.02</v>
      </c>
      <c r="I407" s="9">
        <v>12406.02</v>
      </c>
      <c r="K407" s="13">
        <f t="shared" si="221"/>
        <v>-6.2700000000004366</v>
      </c>
      <c r="L407" s="13">
        <f t="shared" si="233"/>
        <v>-83.399999999999636</v>
      </c>
      <c r="M407" s="13">
        <f t="shared" si="222"/>
        <v>21.279999999998836</v>
      </c>
      <c r="X407">
        <f t="shared" si="223"/>
        <v>6.2700000000004366</v>
      </c>
      <c r="Y407">
        <f t="shared" si="224"/>
        <v>21.279999999998836</v>
      </c>
      <c r="Z407">
        <f t="shared" si="225"/>
        <v>0</v>
      </c>
      <c r="AA407">
        <f t="shared" si="226"/>
        <v>0</v>
      </c>
      <c r="AB407" s="18">
        <f t="shared" si="227"/>
        <v>0</v>
      </c>
      <c r="AC407" s="18">
        <f t="shared" si="228"/>
        <v>0</v>
      </c>
      <c r="AD407" s="18">
        <f t="shared" si="229"/>
        <v>0</v>
      </c>
      <c r="AE407" s="18">
        <f t="shared" si="230"/>
        <v>0</v>
      </c>
      <c r="AG407" s="18">
        <f t="shared" si="231"/>
        <v>0</v>
      </c>
      <c r="AH407" s="18">
        <f t="shared" si="232"/>
        <v>0</v>
      </c>
    </row>
    <row r="408" spans="5:34" x14ac:dyDescent="0.25">
      <c r="E408" s="12">
        <v>43292.875</v>
      </c>
      <c r="F408" s="10">
        <v>12405.77</v>
      </c>
      <c r="G408" s="10">
        <v>12418.78</v>
      </c>
      <c r="H408" s="10">
        <v>12390.25</v>
      </c>
      <c r="I408" s="10">
        <v>12408.52</v>
      </c>
      <c r="K408" s="13">
        <f t="shared" si="221"/>
        <v>2.75</v>
      </c>
      <c r="L408" s="13">
        <f t="shared" si="233"/>
        <v>-80.649999999999636</v>
      </c>
      <c r="M408" s="13">
        <f t="shared" si="222"/>
        <v>28.530000000000655</v>
      </c>
      <c r="X408">
        <f t="shared" si="223"/>
        <v>2.75</v>
      </c>
      <c r="Y408">
        <f t="shared" si="224"/>
        <v>28.530000000000655</v>
      </c>
      <c r="Z408">
        <f t="shared" si="225"/>
        <v>0</v>
      </c>
      <c r="AA408">
        <f t="shared" si="226"/>
        <v>0</v>
      </c>
      <c r="AB408" s="18">
        <f t="shared" si="227"/>
        <v>0</v>
      </c>
      <c r="AC408" s="18">
        <f t="shared" si="228"/>
        <v>0</v>
      </c>
      <c r="AD408" s="18">
        <f t="shared" si="229"/>
        <v>0</v>
      </c>
      <c r="AE408" s="18">
        <f t="shared" si="230"/>
        <v>0</v>
      </c>
      <c r="AG408" s="18">
        <f t="shared" si="231"/>
        <v>0</v>
      </c>
      <c r="AH408" s="18">
        <f t="shared" si="232"/>
        <v>0</v>
      </c>
    </row>
    <row r="409" spans="5:34" x14ac:dyDescent="0.25">
      <c r="E409" s="11">
        <v>43292.916666666664</v>
      </c>
      <c r="F409" s="9">
        <v>12408.77</v>
      </c>
      <c r="G409" s="9">
        <v>12432.79</v>
      </c>
      <c r="H409" s="9">
        <v>12403.01</v>
      </c>
      <c r="I409" s="9">
        <v>12428.53</v>
      </c>
      <c r="K409" s="13">
        <f t="shared" si="221"/>
        <v>19.760000000000218</v>
      </c>
      <c r="L409" s="13">
        <f t="shared" si="233"/>
        <v>-60.889999999999418</v>
      </c>
      <c r="M409" s="13">
        <f t="shared" si="222"/>
        <v>29.780000000000655</v>
      </c>
      <c r="N409" s="13"/>
      <c r="X409">
        <f t="shared" si="223"/>
        <v>19.760000000000218</v>
      </c>
      <c r="Y409">
        <f t="shared" si="224"/>
        <v>29.780000000000655</v>
      </c>
      <c r="Z409">
        <f t="shared" si="225"/>
        <v>0</v>
      </c>
      <c r="AA409">
        <f t="shared" si="226"/>
        <v>0</v>
      </c>
      <c r="AB409" s="18">
        <f t="shared" si="227"/>
        <v>0</v>
      </c>
      <c r="AC409" s="18">
        <f t="shared" si="228"/>
        <v>0</v>
      </c>
      <c r="AD409" s="18">
        <f t="shared" si="229"/>
        <v>0</v>
      </c>
      <c r="AE409" s="18">
        <f t="shared" si="230"/>
        <v>0</v>
      </c>
      <c r="AG409" s="18">
        <f t="shared" si="231"/>
        <v>0</v>
      </c>
      <c r="AH409" s="18">
        <f t="shared" si="232"/>
        <v>0</v>
      </c>
    </row>
    <row r="410" spans="5:34" hidden="1" x14ac:dyDescent="0.25">
      <c r="E410" s="12">
        <v>43292.958333333336</v>
      </c>
      <c r="F410" s="10">
        <v>12409.72</v>
      </c>
      <c r="G410" s="10">
        <v>12424.26</v>
      </c>
      <c r="H410" s="10">
        <v>12408.6</v>
      </c>
      <c r="I410" s="10">
        <v>12422.02</v>
      </c>
      <c r="AB410"/>
      <c r="AC410"/>
      <c r="AD410"/>
      <c r="AE410"/>
    </row>
    <row r="411" spans="5:34" hidden="1" x14ac:dyDescent="0.25">
      <c r="E411" s="11">
        <v>43293.041666666664</v>
      </c>
      <c r="F411" s="9">
        <v>12418.66</v>
      </c>
      <c r="G411" s="9">
        <v>12446.34</v>
      </c>
      <c r="H411" s="9">
        <v>12411.82</v>
      </c>
      <c r="I411" s="9">
        <v>12421.65</v>
      </c>
      <c r="AB411"/>
      <c r="AC411"/>
      <c r="AD411"/>
      <c r="AE411"/>
    </row>
    <row r="412" spans="5:34" hidden="1" x14ac:dyDescent="0.25">
      <c r="E412" s="12">
        <v>43293.083333333336</v>
      </c>
      <c r="F412" s="10">
        <v>12421.65</v>
      </c>
      <c r="G412" s="10">
        <v>12435.95</v>
      </c>
      <c r="H412" s="10">
        <v>12417.67</v>
      </c>
      <c r="I412" s="10">
        <v>12432.59</v>
      </c>
      <c r="AB412"/>
      <c r="AC412"/>
      <c r="AD412"/>
      <c r="AE412"/>
    </row>
    <row r="413" spans="5:34" hidden="1" x14ac:dyDescent="0.25">
      <c r="E413" s="11">
        <v>43293.125</v>
      </c>
      <c r="F413" s="9">
        <v>12433.71</v>
      </c>
      <c r="G413" s="9">
        <v>12439.3</v>
      </c>
      <c r="H413" s="9">
        <v>12425.61</v>
      </c>
      <c r="I413" s="9">
        <v>12430.58</v>
      </c>
      <c r="AB413"/>
      <c r="AC413"/>
      <c r="AD413"/>
      <c r="AE413"/>
    </row>
    <row r="414" spans="5:34" hidden="1" x14ac:dyDescent="0.25">
      <c r="E414" s="12">
        <v>43293.166666666664</v>
      </c>
      <c r="F414" s="10">
        <v>12430.58</v>
      </c>
      <c r="G414" s="10">
        <v>12462.95</v>
      </c>
      <c r="H414" s="10">
        <v>12422.92</v>
      </c>
      <c r="I414" s="10">
        <v>12456.36</v>
      </c>
      <c r="AB414"/>
      <c r="AC414"/>
      <c r="AD414"/>
      <c r="AE414"/>
    </row>
    <row r="415" spans="5:34" hidden="1" x14ac:dyDescent="0.25">
      <c r="E415" s="11">
        <v>43293.208333333336</v>
      </c>
      <c r="F415" s="9">
        <v>12457.48</v>
      </c>
      <c r="G415" s="9">
        <v>12461.45</v>
      </c>
      <c r="H415" s="9">
        <v>12446.9</v>
      </c>
      <c r="I415" s="9">
        <v>12455.85</v>
      </c>
      <c r="AB415"/>
      <c r="AC415"/>
      <c r="AD415"/>
      <c r="AE415"/>
    </row>
    <row r="416" spans="5:34" hidden="1" x14ac:dyDescent="0.25">
      <c r="E416" s="12">
        <v>43293.25</v>
      </c>
      <c r="F416" s="10">
        <v>12456.97</v>
      </c>
      <c r="G416" s="10">
        <v>12461.44</v>
      </c>
      <c r="H416" s="10">
        <v>12450.87</v>
      </c>
      <c r="I416" s="10">
        <v>12457.46</v>
      </c>
      <c r="AB416"/>
      <c r="AC416"/>
      <c r="AD416"/>
      <c r="AE416"/>
    </row>
    <row r="417" spans="5:34" hidden="1" x14ac:dyDescent="0.25">
      <c r="E417" s="11">
        <v>43293.291666666664</v>
      </c>
      <c r="F417" s="9">
        <v>12457.46</v>
      </c>
      <c r="G417" s="9">
        <v>12464.16</v>
      </c>
      <c r="H417" s="9">
        <v>12456.2</v>
      </c>
      <c r="I417" s="9">
        <v>12457.32</v>
      </c>
      <c r="AB417"/>
      <c r="AC417"/>
      <c r="AD417"/>
      <c r="AE417"/>
    </row>
    <row r="418" spans="5:34" x14ac:dyDescent="0.25">
      <c r="E418" s="12">
        <v>43293.333333333336</v>
      </c>
      <c r="F418" s="10">
        <v>12456.2</v>
      </c>
      <c r="G418" s="10">
        <v>12472.55</v>
      </c>
      <c r="H418" s="10">
        <v>12456.2</v>
      </c>
      <c r="I418" s="10">
        <v>12466</v>
      </c>
      <c r="K418" s="13">
        <f t="shared" ref="K418:K432" si="234">I418-F418</f>
        <v>9.7999999999992724</v>
      </c>
      <c r="L418" s="13">
        <v>0</v>
      </c>
      <c r="M418" s="13">
        <f t="shared" ref="M418:M432" si="235">G418-H418</f>
        <v>16.349999999998545</v>
      </c>
      <c r="N418" s="13">
        <f>I432-F418</f>
        <v>57.779999999998836</v>
      </c>
      <c r="O418" s="18">
        <f>IF(K418*N418&gt;0,1,0)</f>
        <v>1</v>
      </c>
      <c r="P418">
        <f>_xlfn.IFS(K418&lt;0,MIN(L417:L431),K418&gt;0,MAX(L417:L431))</f>
        <v>38.220000000001164</v>
      </c>
      <c r="Q418">
        <f>_xlfn.IFS(K418&lt;0,MAX(L417:L431),K418&gt;0,MIN(L417:L431))</f>
        <v>-36.68999999999869</v>
      </c>
      <c r="T418" s="13">
        <f>MAX(G418:G432)</f>
        <v>12516.73</v>
      </c>
      <c r="X418">
        <f t="shared" ref="X418:X432" si="236">ABS(K418)</f>
        <v>9.7999999999992724</v>
      </c>
      <c r="Y418">
        <f t="shared" ref="Y418:Y432" si="237">ABS(M418)</f>
        <v>16.349999999998545</v>
      </c>
      <c r="Z418">
        <f t="shared" ref="Z418:Z432" si="238">IF(T418&lt;1000,ABS(T418),0)</f>
        <v>0</v>
      </c>
      <c r="AA418">
        <f t="shared" ref="AA418:AA432" si="239">ABS(N418)</f>
        <v>57.779999999998836</v>
      </c>
      <c r="AB418" s="18">
        <f t="shared" ref="AB418:AB432" si="240">ABS(P418)</f>
        <v>38.220000000001164</v>
      </c>
      <c r="AC418" s="18">
        <f t="shared" ref="AC418:AC432" si="241">ABS(Q418)</f>
        <v>36.68999999999869</v>
      </c>
      <c r="AD418" s="18">
        <f t="shared" ref="AD418:AD432" si="242">IF(O418=1,ABS(P418),0)</f>
        <v>38.220000000001164</v>
      </c>
      <c r="AE418" s="18">
        <f t="shared" ref="AE418:AE432" si="243">IF(O418=0,ABS(Q418),0)</f>
        <v>0</v>
      </c>
      <c r="AG418" s="18">
        <f t="shared" ref="AG418:AG432" si="244">IF(O418=1,ABS(Q418),0)</f>
        <v>36.68999999999869</v>
      </c>
      <c r="AH418" s="18">
        <f t="shared" ref="AH418:AH432" si="245">IF(O418=0,ABS(P418),0)</f>
        <v>0</v>
      </c>
    </row>
    <row r="419" spans="5:34" x14ac:dyDescent="0.25">
      <c r="E419" s="11">
        <v>43293.375</v>
      </c>
      <c r="F419" s="9">
        <v>12468.32</v>
      </c>
      <c r="G419" s="9">
        <v>12484.92</v>
      </c>
      <c r="H419" s="9">
        <v>12455.63</v>
      </c>
      <c r="I419" s="9">
        <v>12470.85</v>
      </c>
      <c r="K419" s="13">
        <f t="shared" si="234"/>
        <v>2.5300000000006548</v>
      </c>
      <c r="L419" s="13">
        <f t="shared" ref="L419:L432" si="246">L418+K419</f>
        <v>2.5300000000006548</v>
      </c>
      <c r="M419" s="13">
        <f t="shared" si="235"/>
        <v>29.290000000000873</v>
      </c>
      <c r="T419" s="13">
        <f>MIN(H418:H432)</f>
        <v>12408.14</v>
      </c>
      <c r="X419">
        <f t="shared" si="236"/>
        <v>2.5300000000006548</v>
      </c>
      <c r="Y419">
        <f t="shared" si="237"/>
        <v>29.290000000000873</v>
      </c>
      <c r="Z419">
        <f t="shared" si="238"/>
        <v>0</v>
      </c>
      <c r="AA419">
        <f t="shared" si="239"/>
        <v>0</v>
      </c>
      <c r="AB419" s="18">
        <f t="shared" si="240"/>
        <v>0</v>
      </c>
      <c r="AC419" s="18">
        <f t="shared" si="241"/>
        <v>0</v>
      </c>
      <c r="AD419" s="18">
        <f t="shared" si="242"/>
        <v>0</v>
      </c>
      <c r="AE419" s="18">
        <f t="shared" si="243"/>
        <v>0</v>
      </c>
      <c r="AG419" s="18">
        <f t="shared" si="244"/>
        <v>0</v>
      </c>
      <c r="AH419" s="18">
        <f t="shared" si="245"/>
        <v>0</v>
      </c>
    </row>
    <row r="420" spans="5:34" x14ac:dyDescent="0.25">
      <c r="E420" s="12">
        <v>43293.416666666664</v>
      </c>
      <c r="F420" s="10">
        <v>12467.81</v>
      </c>
      <c r="G420" s="10">
        <v>12470.29</v>
      </c>
      <c r="H420" s="10">
        <v>12419.57</v>
      </c>
      <c r="I420" s="10">
        <v>12437.13</v>
      </c>
      <c r="K420" s="13">
        <f t="shared" si="234"/>
        <v>-30.680000000000291</v>
      </c>
      <c r="L420" s="13">
        <f t="shared" si="246"/>
        <v>-28.149999999999636</v>
      </c>
      <c r="M420" s="13">
        <f t="shared" si="235"/>
        <v>50.720000000001164</v>
      </c>
      <c r="T420" s="13">
        <f>T418-T419</f>
        <v>108.59000000000015</v>
      </c>
      <c r="X420">
        <f t="shared" si="236"/>
        <v>30.680000000000291</v>
      </c>
      <c r="Y420">
        <f t="shared" si="237"/>
        <v>50.720000000001164</v>
      </c>
      <c r="Z420">
        <f t="shared" si="238"/>
        <v>108.59000000000015</v>
      </c>
      <c r="AA420">
        <f t="shared" si="239"/>
        <v>0</v>
      </c>
      <c r="AB420" s="18">
        <f t="shared" si="240"/>
        <v>0</v>
      </c>
      <c r="AC420" s="18">
        <f t="shared" si="241"/>
        <v>0</v>
      </c>
      <c r="AD420" s="18">
        <f t="shared" si="242"/>
        <v>0</v>
      </c>
      <c r="AE420" s="18">
        <f t="shared" si="243"/>
        <v>0</v>
      </c>
      <c r="AG420" s="18">
        <f t="shared" si="244"/>
        <v>0</v>
      </c>
      <c r="AH420" s="18">
        <f t="shared" si="245"/>
        <v>0</v>
      </c>
    </row>
    <row r="421" spans="5:34" x14ac:dyDescent="0.25">
      <c r="E421" s="11">
        <v>43293.458333333336</v>
      </c>
      <c r="F421" s="9">
        <v>12437.63</v>
      </c>
      <c r="G421" s="9">
        <v>12454.05</v>
      </c>
      <c r="H421" s="9">
        <v>12408.14</v>
      </c>
      <c r="I421" s="9">
        <v>12429.09</v>
      </c>
      <c r="K421" s="13">
        <f t="shared" si="234"/>
        <v>-8.5399999999990541</v>
      </c>
      <c r="L421" s="13">
        <f t="shared" si="246"/>
        <v>-36.68999999999869</v>
      </c>
      <c r="M421" s="13">
        <f t="shared" si="235"/>
        <v>45.909999999999854</v>
      </c>
      <c r="R421">
        <v>47</v>
      </c>
      <c r="X421">
        <f t="shared" si="236"/>
        <v>8.5399999999990541</v>
      </c>
      <c r="Y421">
        <f t="shared" si="237"/>
        <v>45.909999999999854</v>
      </c>
      <c r="Z421">
        <f t="shared" si="238"/>
        <v>0</v>
      </c>
      <c r="AA421">
        <f t="shared" si="239"/>
        <v>0</v>
      </c>
      <c r="AB421" s="18">
        <f t="shared" si="240"/>
        <v>0</v>
      </c>
      <c r="AC421" s="18">
        <f t="shared" si="241"/>
        <v>0</v>
      </c>
      <c r="AD421" s="18">
        <f t="shared" si="242"/>
        <v>0</v>
      </c>
      <c r="AE421" s="18">
        <f t="shared" si="243"/>
        <v>0</v>
      </c>
      <c r="AG421" s="18">
        <f t="shared" si="244"/>
        <v>0</v>
      </c>
      <c r="AH421" s="18">
        <f t="shared" si="245"/>
        <v>0</v>
      </c>
    </row>
    <row r="422" spans="5:34" x14ac:dyDescent="0.25">
      <c r="E422" s="12">
        <v>43293.5</v>
      </c>
      <c r="F422" s="10">
        <v>12429.33</v>
      </c>
      <c r="G422" s="10">
        <v>12468.78</v>
      </c>
      <c r="H422" s="10">
        <v>12426.33</v>
      </c>
      <c r="I422" s="10">
        <v>12452.93</v>
      </c>
      <c r="K422" s="13">
        <f t="shared" si="234"/>
        <v>23.600000000000364</v>
      </c>
      <c r="L422" s="13">
        <f t="shared" si="246"/>
        <v>-13.089999999998327</v>
      </c>
      <c r="M422" s="13">
        <f t="shared" si="235"/>
        <v>42.450000000000728</v>
      </c>
      <c r="X422">
        <f t="shared" si="236"/>
        <v>23.600000000000364</v>
      </c>
      <c r="Y422">
        <f t="shared" si="237"/>
        <v>42.450000000000728</v>
      </c>
      <c r="Z422">
        <f t="shared" si="238"/>
        <v>0</v>
      </c>
      <c r="AA422">
        <f t="shared" si="239"/>
        <v>0</v>
      </c>
      <c r="AB422" s="18">
        <f t="shared" si="240"/>
        <v>0</v>
      </c>
      <c r="AC422" s="18">
        <f t="shared" si="241"/>
        <v>0</v>
      </c>
      <c r="AD422" s="18">
        <f t="shared" si="242"/>
        <v>0</v>
      </c>
      <c r="AE422" s="18">
        <f t="shared" si="243"/>
        <v>0</v>
      </c>
      <c r="AG422" s="18">
        <f t="shared" si="244"/>
        <v>0</v>
      </c>
      <c r="AH422" s="18">
        <f t="shared" si="245"/>
        <v>0</v>
      </c>
    </row>
    <row r="423" spans="5:34" x14ac:dyDescent="0.25">
      <c r="E423" s="11">
        <v>43293.541666666664</v>
      </c>
      <c r="F423" s="9">
        <v>12452.43</v>
      </c>
      <c r="G423" s="9">
        <v>12499.32</v>
      </c>
      <c r="H423" s="9">
        <v>12451.1</v>
      </c>
      <c r="I423" s="9">
        <v>12496.56</v>
      </c>
      <c r="K423" s="13">
        <f t="shared" si="234"/>
        <v>44.1299999999992</v>
      </c>
      <c r="L423" s="13">
        <f t="shared" si="246"/>
        <v>31.040000000000873</v>
      </c>
      <c r="M423" s="13">
        <f t="shared" si="235"/>
        <v>48.219999999999345</v>
      </c>
      <c r="X423">
        <f t="shared" si="236"/>
        <v>44.1299999999992</v>
      </c>
      <c r="Y423">
        <f t="shared" si="237"/>
        <v>48.219999999999345</v>
      </c>
      <c r="Z423">
        <f t="shared" si="238"/>
        <v>0</v>
      </c>
      <c r="AA423">
        <f t="shared" si="239"/>
        <v>0</v>
      </c>
      <c r="AB423" s="18">
        <f t="shared" si="240"/>
        <v>0</v>
      </c>
      <c r="AC423" s="18">
        <f t="shared" si="241"/>
        <v>0</v>
      </c>
      <c r="AD423" s="18">
        <f t="shared" si="242"/>
        <v>0</v>
      </c>
      <c r="AE423" s="18">
        <f t="shared" si="243"/>
        <v>0</v>
      </c>
      <c r="AG423" s="18">
        <f t="shared" si="244"/>
        <v>0</v>
      </c>
      <c r="AH423" s="18">
        <f t="shared" si="245"/>
        <v>0</v>
      </c>
    </row>
    <row r="424" spans="5:34" x14ac:dyDescent="0.25">
      <c r="E424" s="12">
        <v>43293.583333333336</v>
      </c>
      <c r="F424" s="10">
        <v>12496.31</v>
      </c>
      <c r="G424" s="10">
        <v>12505.38</v>
      </c>
      <c r="H424" s="10">
        <v>12481.17</v>
      </c>
      <c r="I424" s="10">
        <v>12481.18</v>
      </c>
      <c r="K424" s="13">
        <f t="shared" si="234"/>
        <v>-15.1299999999992</v>
      </c>
      <c r="L424" s="13">
        <f t="shared" si="246"/>
        <v>15.910000000001673</v>
      </c>
      <c r="M424" s="13">
        <f t="shared" si="235"/>
        <v>24.209999999999127</v>
      </c>
      <c r="X424">
        <f t="shared" si="236"/>
        <v>15.1299999999992</v>
      </c>
      <c r="Y424">
        <f t="shared" si="237"/>
        <v>24.209999999999127</v>
      </c>
      <c r="Z424">
        <f t="shared" si="238"/>
        <v>0</v>
      </c>
      <c r="AA424">
        <f t="shared" si="239"/>
        <v>0</v>
      </c>
      <c r="AB424" s="18">
        <f t="shared" si="240"/>
        <v>0</v>
      </c>
      <c r="AC424" s="18">
        <f t="shared" si="241"/>
        <v>0</v>
      </c>
      <c r="AD424" s="18">
        <f t="shared" si="242"/>
        <v>0</v>
      </c>
      <c r="AE424" s="18">
        <f t="shared" si="243"/>
        <v>0</v>
      </c>
      <c r="AG424" s="18">
        <f t="shared" si="244"/>
        <v>0</v>
      </c>
      <c r="AH424" s="18">
        <f t="shared" si="245"/>
        <v>0</v>
      </c>
    </row>
    <row r="425" spans="5:34" x14ac:dyDescent="0.25">
      <c r="E425" s="11">
        <v>43293.625</v>
      </c>
      <c r="F425" s="9">
        <v>12481.43</v>
      </c>
      <c r="G425" s="9">
        <v>12488.62</v>
      </c>
      <c r="H425" s="9">
        <v>12452.24</v>
      </c>
      <c r="I425" s="9">
        <v>12463.88</v>
      </c>
      <c r="K425" s="13">
        <f t="shared" si="234"/>
        <v>-17.550000000001091</v>
      </c>
      <c r="L425" s="13">
        <f t="shared" si="246"/>
        <v>-1.6399999999994179</v>
      </c>
      <c r="M425" s="13">
        <f t="shared" si="235"/>
        <v>36.380000000001019</v>
      </c>
      <c r="X425">
        <f t="shared" si="236"/>
        <v>17.550000000001091</v>
      </c>
      <c r="Y425">
        <f t="shared" si="237"/>
        <v>36.380000000001019</v>
      </c>
      <c r="Z425">
        <f t="shared" si="238"/>
        <v>0</v>
      </c>
      <c r="AA425">
        <f t="shared" si="239"/>
        <v>0</v>
      </c>
      <c r="AB425" s="18">
        <f t="shared" si="240"/>
        <v>0</v>
      </c>
      <c r="AC425" s="18">
        <f t="shared" si="241"/>
        <v>0</v>
      </c>
      <c r="AD425" s="18">
        <f t="shared" si="242"/>
        <v>0</v>
      </c>
      <c r="AE425" s="18">
        <f t="shared" si="243"/>
        <v>0</v>
      </c>
      <c r="AG425" s="18">
        <f t="shared" si="244"/>
        <v>0</v>
      </c>
      <c r="AH425" s="18">
        <f t="shared" si="245"/>
        <v>0</v>
      </c>
    </row>
    <row r="426" spans="5:34" x14ac:dyDescent="0.25">
      <c r="E426" s="12">
        <v>43293.666666666664</v>
      </c>
      <c r="F426" s="10">
        <v>12463.63</v>
      </c>
      <c r="G426" s="10">
        <v>12466.67</v>
      </c>
      <c r="H426" s="10">
        <v>12422.08</v>
      </c>
      <c r="I426" s="10">
        <v>12445.76</v>
      </c>
      <c r="K426" s="13">
        <f t="shared" si="234"/>
        <v>-17.869999999998981</v>
      </c>
      <c r="L426" s="13">
        <f t="shared" si="246"/>
        <v>-19.509999999998399</v>
      </c>
      <c r="M426" s="13">
        <f t="shared" si="235"/>
        <v>44.590000000000146</v>
      </c>
      <c r="X426">
        <f t="shared" si="236"/>
        <v>17.869999999998981</v>
      </c>
      <c r="Y426">
        <f t="shared" si="237"/>
        <v>44.590000000000146</v>
      </c>
      <c r="Z426">
        <f t="shared" si="238"/>
        <v>0</v>
      </c>
      <c r="AA426">
        <f t="shared" si="239"/>
        <v>0</v>
      </c>
      <c r="AB426" s="18">
        <f t="shared" si="240"/>
        <v>0</v>
      </c>
      <c r="AC426" s="18">
        <f t="shared" si="241"/>
        <v>0</v>
      </c>
      <c r="AD426" s="18">
        <f t="shared" si="242"/>
        <v>0</v>
      </c>
      <c r="AE426" s="18">
        <f t="shared" si="243"/>
        <v>0</v>
      </c>
      <c r="AG426" s="18">
        <f t="shared" si="244"/>
        <v>0</v>
      </c>
      <c r="AH426" s="18">
        <f t="shared" si="245"/>
        <v>0</v>
      </c>
    </row>
    <row r="427" spans="5:34" x14ac:dyDescent="0.25">
      <c r="E427" s="11">
        <v>43293.708333333336</v>
      </c>
      <c r="F427" s="9">
        <v>12446.51</v>
      </c>
      <c r="G427" s="9">
        <v>12481.72</v>
      </c>
      <c r="H427" s="9">
        <v>12443.03</v>
      </c>
      <c r="I427" s="9">
        <v>12461.99</v>
      </c>
      <c r="K427" s="13">
        <f t="shared" si="234"/>
        <v>15.479999999999563</v>
      </c>
      <c r="L427" s="13">
        <f t="shared" si="246"/>
        <v>-4.0299999999988358</v>
      </c>
      <c r="M427" s="13">
        <f t="shared" si="235"/>
        <v>38.68999999999869</v>
      </c>
      <c r="X427">
        <f t="shared" si="236"/>
        <v>15.479999999999563</v>
      </c>
      <c r="Y427">
        <f t="shared" si="237"/>
        <v>38.68999999999869</v>
      </c>
      <c r="Z427">
        <f t="shared" si="238"/>
        <v>0</v>
      </c>
      <c r="AA427">
        <f t="shared" si="239"/>
        <v>0</v>
      </c>
      <c r="AB427" s="18">
        <f t="shared" si="240"/>
        <v>0</v>
      </c>
      <c r="AC427" s="18">
        <f t="shared" si="241"/>
        <v>0</v>
      </c>
      <c r="AD427" s="18">
        <f t="shared" si="242"/>
        <v>0</v>
      </c>
      <c r="AE427" s="18">
        <f t="shared" si="243"/>
        <v>0</v>
      </c>
      <c r="AG427" s="18">
        <f t="shared" si="244"/>
        <v>0</v>
      </c>
      <c r="AH427" s="18">
        <f t="shared" si="245"/>
        <v>0</v>
      </c>
    </row>
    <row r="428" spans="5:34" x14ac:dyDescent="0.25">
      <c r="E428" s="12">
        <v>43293.75</v>
      </c>
      <c r="F428" s="10">
        <v>12462.49</v>
      </c>
      <c r="G428" s="10">
        <v>12498.75</v>
      </c>
      <c r="H428" s="10">
        <v>12462.49</v>
      </c>
      <c r="I428" s="10">
        <v>12498.24</v>
      </c>
      <c r="K428" s="13">
        <f t="shared" si="234"/>
        <v>35.75</v>
      </c>
      <c r="L428" s="13">
        <f t="shared" si="246"/>
        <v>31.720000000001164</v>
      </c>
      <c r="M428" s="13">
        <f t="shared" si="235"/>
        <v>36.260000000000218</v>
      </c>
      <c r="X428">
        <f t="shared" si="236"/>
        <v>35.75</v>
      </c>
      <c r="Y428">
        <f t="shared" si="237"/>
        <v>36.260000000000218</v>
      </c>
      <c r="Z428">
        <f t="shared" si="238"/>
        <v>0</v>
      </c>
      <c r="AA428">
        <f t="shared" si="239"/>
        <v>0</v>
      </c>
      <c r="AB428" s="18">
        <f t="shared" si="240"/>
        <v>0</v>
      </c>
      <c r="AC428" s="18">
        <f t="shared" si="241"/>
        <v>0</v>
      </c>
      <c r="AD428" s="18">
        <f t="shared" si="242"/>
        <v>0</v>
      </c>
      <c r="AE428" s="18">
        <f t="shared" si="243"/>
        <v>0</v>
      </c>
      <c r="AG428" s="18">
        <f t="shared" si="244"/>
        <v>0</v>
      </c>
      <c r="AH428" s="18">
        <f t="shared" si="245"/>
        <v>0</v>
      </c>
    </row>
    <row r="429" spans="5:34" x14ac:dyDescent="0.25">
      <c r="E429" s="11">
        <v>43293.791666666664</v>
      </c>
      <c r="F429" s="9">
        <v>12498.74</v>
      </c>
      <c r="G429" s="9">
        <v>12512.01</v>
      </c>
      <c r="H429" s="9">
        <v>12488.23</v>
      </c>
      <c r="I429" s="9">
        <v>12505.24</v>
      </c>
      <c r="K429" s="13">
        <f t="shared" si="234"/>
        <v>6.5</v>
      </c>
      <c r="L429" s="13">
        <f t="shared" si="246"/>
        <v>38.220000000001164</v>
      </c>
      <c r="M429" s="13">
        <f t="shared" si="235"/>
        <v>23.780000000000655</v>
      </c>
      <c r="X429">
        <f t="shared" si="236"/>
        <v>6.5</v>
      </c>
      <c r="Y429">
        <f t="shared" si="237"/>
        <v>23.780000000000655</v>
      </c>
      <c r="Z429">
        <f t="shared" si="238"/>
        <v>0</v>
      </c>
      <c r="AA429">
        <f t="shared" si="239"/>
        <v>0</v>
      </c>
      <c r="AB429" s="18">
        <f t="shared" si="240"/>
        <v>0</v>
      </c>
      <c r="AC429" s="18">
        <f t="shared" si="241"/>
        <v>0</v>
      </c>
      <c r="AD429" s="18">
        <f t="shared" si="242"/>
        <v>0</v>
      </c>
      <c r="AE429" s="18">
        <f t="shared" si="243"/>
        <v>0</v>
      </c>
      <c r="AG429" s="18">
        <f t="shared" si="244"/>
        <v>0</v>
      </c>
      <c r="AH429" s="18">
        <f t="shared" si="245"/>
        <v>0</v>
      </c>
    </row>
    <row r="430" spans="5:34" x14ac:dyDescent="0.25">
      <c r="E430" s="12">
        <v>43293.833333333336</v>
      </c>
      <c r="F430" s="10">
        <v>12505.49</v>
      </c>
      <c r="G430" s="10">
        <v>12511</v>
      </c>
      <c r="H430" s="10">
        <v>12498.48</v>
      </c>
      <c r="I430" s="10">
        <v>12500.23</v>
      </c>
      <c r="K430" s="13">
        <f t="shared" si="234"/>
        <v>-5.2600000000002183</v>
      </c>
      <c r="L430" s="13">
        <f t="shared" si="246"/>
        <v>32.960000000000946</v>
      </c>
      <c r="M430" s="13">
        <f t="shared" si="235"/>
        <v>12.520000000000437</v>
      </c>
      <c r="X430">
        <f t="shared" si="236"/>
        <v>5.2600000000002183</v>
      </c>
      <c r="Y430">
        <f t="shared" si="237"/>
        <v>12.520000000000437</v>
      </c>
      <c r="Z430">
        <f t="shared" si="238"/>
        <v>0</v>
      </c>
      <c r="AA430">
        <f t="shared" si="239"/>
        <v>0</v>
      </c>
      <c r="AB430" s="18">
        <f t="shared" si="240"/>
        <v>0</v>
      </c>
      <c r="AC430" s="18">
        <f t="shared" si="241"/>
        <v>0</v>
      </c>
      <c r="AD430" s="18">
        <f t="shared" si="242"/>
        <v>0</v>
      </c>
      <c r="AE430" s="18">
        <f t="shared" si="243"/>
        <v>0</v>
      </c>
      <c r="AG430" s="18">
        <f t="shared" si="244"/>
        <v>0</v>
      </c>
      <c r="AH430" s="18">
        <f t="shared" si="245"/>
        <v>0</v>
      </c>
    </row>
    <row r="431" spans="5:34" x14ac:dyDescent="0.25">
      <c r="E431" s="11">
        <v>43293.875</v>
      </c>
      <c r="F431" s="9">
        <v>12499.73</v>
      </c>
      <c r="G431" s="9">
        <v>12506.98</v>
      </c>
      <c r="H431" s="9">
        <v>12497.47</v>
      </c>
      <c r="I431" s="9">
        <v>12503.73</v>
      </c>
      <c r="K431" s="13">
        <f t="shared" si="234"/>
        <v>4</v>
      </c>
      <c r="L431" s="13">
        <f t="shared" si="246"/>
        <v>36.960000000000946</v>
      </c>
      <c r="M431" s="13">
        <f t="shared" si="235"/>
        <v>9.5100000000002183</v>
      </c>
      <c r="X431">
        <f t="shared" si="236"/>
        <v>4</v>
      </c>
      <c r="Y431">
        <f t="shared" si="237"/>
        <v>9.5100000000002183</v>
      </c>
      <c r="Z431">
        <f t="shared" si="238"/>
        <v>0</v>
      </c>
      <c r="AA431">
        <f t="shared" si="239"/>
        <v>0</v>
      </c>
      <c r="AB431" s="18">
        <f t="shared" si="240"/>
        <v>0</v>
      </c>
      <c r="AC431" s="18">
        <f t="shared" si="241"/>
        <v>0</v>
      </c>
      <c r="AD431" s="18">
        <f t="shared" si="242"/>
        <v>0</v>
      </c>
      <c r="AE431" s="18">
        <f t="shared" si="243"/>
        <v>0</v>
      </c>
      <c r="AG431" s="18">
        <f t="shared" si="244"/>
        <v>0</v>
      </c>
      <c r="AH431" s="18">
        <f t="shared" si="245"/>
        <v>0</v>
      </c>
    </row>
    <row r="432" spans="5:34" x14ac:dyDescent="0.25">
      <c r="E432" s="12">
        <v>43293.916666666664</v>
      </c>
      <c r="F432" s="10">
        <v>12503.48</v>
      </c>
      <c r="G432" s="10">
        <v>12516.73</v>
      </c>
      <c r="H432" s="10">
        <v>12499.22</v>
      </c>
      <c r="I432" s="10">
        <v>12513.98</v>
      </c>
      <c r="K432" s="13">
        <f t="shared" si="234"/>
        <v>10.5</v>
      </c>
      <c r="L432" s="13">
        <f t="shared" si="246"/>
        <v>47.460000000000946</v>
      </c>
      <c r="M432" s="13">
        <f t="shared" si="235"/>
        <v>17.510000000000218</v>
      </c>
      <c r="N432" s="13"/>
      <c r="X432">
        <f t="shared" si="236"/>
        <v>10.5</v>
      </c>
      <c r="Y432">
        <f t="shared" si="237"/>
        <v>17.510000000000218</v>
      </c>
      <c r="Z432">
        <f t="shared" si="238"/>
        <v>0</v>
      </c>
      <c r="AA432">
        <f t="shared" si="239"/>
        <v>0</v>
      </c>
      <c r="AB432" s="18">
        <f t="shared" si="240"/>
        <v>0</v>
      </c>
      <c r="AC432" s="18">
        <f t="shared" si="241"/>
        <v>0</v>
      </c>
      <c r="AD432" s="18">
        <f t="shared" si="242"/>
        <v>0</v>
      </c>
      <c r="AE432" s="18">
        <f t="shared" si="243"/>
        <v>0</v>
      </c>
      <c r="AG432" s="18">
        <f t="shared" si="244"/>
        <v>0</v>
      </c>
      <c r="AH432" s="18">
        <f t="shared" si="245"/>
        <v>0</v>
      </c>
    </row>
    <row r="433" spans="5:34" hidden="1" x14ac:dyDescent="0.25">
      <c r="E433" s="11">
        <v>43293.958333333336</v>
      </c>
      <c r="F433" s="9">
        <v>12504.91</v>
      </c>
      <c r="G433" s="9">
        <v>12507.14</v>
      </c>
      <c r="H433" s="9">
        <v>12498.2</v>
      </c>
      <c r="I433" s="9">
        <v>12503.78</v>
      </c>
      <c r="AB433"/>
      <c r="AC433"/>
      <c r="AD433"/>
      <c r="AE433"/>
    </row>
    <row r="434" spans="5:34" hidden="1" x14ac:dyDescent="0.25">
      <c r="E434" s="12">
        <v>43294.041666666664</v>
      </c>
      <c r="F434" s="10">
        <v>12502.66</v>
      </c>
      <c r="G434" s="10">
        <v>12513.86</v>
      </c>
      <c r="H434" s="10">
        <v>12502.66</v>
      </c>
      <c r="I434" s="10">
        <v>12507.77</v>
      </c>
      <c r="AB434"/>
      <c r="AC434"/>
      <c r="AD434"/>
      <c r="AE434"/>
    </row>
    <row r="435" spans="5:34" hidden="1" x14ac:dyDescent="0.25">
      <c r="E435" s="11">
        <v>43294.083333333336</v>
      </c>
      <c r="F435" s="9">
        <v>12510</v>
      </c>
      <c r="G435" s="9">
        <v>12535.75</v>
      </c>
      <c r="H435" s="9">
        <v>12510</v>
      </c>
      <c r="I435" s="9">
        <v>12532.4</v>
      </c>
      <c r="AB435"/>
      <c r="AC435"/>
      <c r="AD435"/>
      <c r="AE435"/>
    </row>
    <row r="436" spans="5:34" hidden="1" x14ac:dyDescent="0.25">
      <c r="E436" s="12">
        <v>43294.125</v>
      </c>
      <c r="F436" s="10">
        <v>12533.52</v>
      </c>
      <c r="G436" s="10">
        <v>12547.69</v>
      </c>
      <c r="H436" s="10">
        <v>12531.28</v>
      </c>
      <c r="I436" s="10">
        <v>12540.33</v>
      </c>
      <c r="AB436"/>
      <c r="AC436"/>
      <c r="AD436"/>
      <c r="AE436"/>
    </row>
    <row r="437" spans="5:34" hidden="1" x14ac:dyDescent="0.25">
      <c r="E437" s="11">
        <v>43294.166666666664</v>
      </c>
      <c r="F437" s="9">
        <v>12540.33</v>
      </c>
      <c r="G437" s="9">
        <v>12541.49</v>
      </c>
      <c r="H437" s="9">
        <v>12527.55</v>
      </c>
      <c r="I437" s="9">
        <v>12534.25</v>
      </c>
      <c r="AB437"/>
      <c r="AC437"/>
      <c r="AD437"/>
      <c r="AE437"/>
    </row>
    <row r="438" spans="5:34" hidden="1" x14ac:dyDescent="0.25">
      <c r="E438" s="12">
        <v>43294.208333333336</v>
      </c>
      <c r="F438" s="10">
        <v>12534.25</v>
      </c>
      <c r="G438" s="10">
        <v>12540.22</v>
      </c>
      <c r="H438" s="10">
        <v>12532.39</v>
      </c>
      <c r="I438" s="10">
        <v>12539.09</v>
      </c>
      <c r="AB438"/>
      <c r="AC438"/>
      <c r="AD438"/>
      <c r="AE438"/>
    </row>
    <row r="439" spans="5:34" hidden="1" x14ac:dyDescent="0.25">
      <c r="E439" s="11">
        <v>43294.25</v>
      </c>
      <c r="F439" s="9">
        <v>12539.09</v>
      </c>
      <c r="G439" s="9">
        <v>12548.29</v>
      </c>
      <c r="H439" s="9">
        <v>12537.98</v>
      </c>
      <c r="I439" s="9">
        <v>12546.79</v>
      </c>
      <c r="AB439"/>
      <c r="AC439"/>
      <c r="AD439"/>
      <c r="AE439"/>
    </row>
    <row r="440" spans="5:34" hidden="1" x14ac:dyDescent="0.25">
      <c r="E440" s="12">
        <v>43294.291666666664</v>
      </c>
      <c r="F440" s="10">
        <v>12546.79</v>
      </c>
      <c r="G440" s="10">
        <v>12553.43</v>
      </c>
      <c r="H440" s="10">
        <v>12543.46</v>
      </c>
      <c r="I440" s="10">
        <v>12547.19</v>
      </c>
      <c r="AB440"/>
      <c r="AC440"/>
      <c r="AD440"/>
      <c r="AE440"/>
    </row>
    <row r="441" spans="5:34" x14ac:dyDescent="0.25">
      <c r="E441" s="11">
        <v>43294.333333333336</v>
      </c>
      <c r="F441" s="9">
        <v>12546.07</v>
      </c>
      <c r="G441" s="9">
        <v>12547.2</v>
      </c>
      <c r="H441" s="9">
        <v>12531.17</v>
      </c>
      <c r="I441" s="9">
        <v>12535.7</v>
      </c>
      <c r="K441" s="13">
        <f t="shared" ref="K441:K455" si="247">I441-F441</f>
        <v>-10.369999999998981</v>
      </c>
      <c r="L441" s="13">
        <v>0</v>
      </c>
      <c r="M441" s="13">
        <f t="shared" ref="M441:M455" si="248">G441-H441</f>
        <v>16.030000000000655</v>
      </c>
      <c r="N441" s="13">
        <f>I455-F441</f>
        <v>0.63000000000101863</v>
      </c>
      <c r="O441" s="18">
        <f>IF(K441*N441&gt;0,1,0)</f>
        <v>0</v>
      </c>
      <c r="P441">
        <f>_xlfn.IFS(K441&lt;0,MIN(L440:L454),K441&gt;0,MAX(L440:L454))</f>
        <v>-24.510000000000218</v>
      </c>
      <c r="Q441">
        <f>_xlfn.IFS(K441&lt;0,MAX(L440:L454),K441&gt;0,MIN(L440:L454))</f>
        <v>14.510000000000218</v>
      </c>
      <c r="T441" s="13">
        <f>MAX(G441:G455)</f>
        <v>12584.59</v>
      </c>
      <c r="X441">
        <f t="shared" ref="X441:X455" si="249">ABS(K441)</f>
        <v>10.369999999998981</v>
      </c>
      <c r="Y441">
        <f t="shared" ref="Y441:Y455" si="250">ABS(M441)</f>
        <v>16.030000000000655</v>
      </c>
      <c r="Z441">
        <f t="shared" ref="Z441:Z455" si="251">IF(T441&lt;1000,ABS(T441),0)</f>
        <v>0</v>
      </c>
      <c r="AA441">
        <f t="shared" ref="AA441:AA455" si="252">ABS(N441)</f>
        <v>0.63000000000101863</v>
      </c>
      <c r="AB441" s="18">
        <f t="shared" ref="AB441:AB455" si="253">ABS(P441)</f>
        <v>24.510000000000218</v>
      </c>
      <c r="AC441" s="18">
        <f t="shared" ref="AC441:AC455" si="254">ABS(Q441)</f>
        <v>14.510000000000218</v>
      </c>
      <c r="AD441" s="18">
        <f t="shared" ref="AD441:AD455" si="255">IF(O441=1,ABS(P441),0)</f>
        <v>0</v>
      </c>
      <c r="AE441" s="18">
        <f t="shared" ref="AE441:AE455" si="256">IF(O441=0,ABS(Q441),0)</f>
        <v>14.510000000000218</v>
      </c>
      <c r="AG441" s="18">
        <f t="shared" ref="AG441:AG455" si="257">IF(O441=1,ABS(Q441),0)</f>
        <v>0</v>
      </c>
      <c r="AH441" s="18">
        <f t="shared" ref="AH441:AH455" si="258">IF(O441=0,ABS(P441),0)</f>
        <v>24.510000000000218</v>
      </c>
    </row>
    <row r="442" spans="5:34" x14ac:dyDescent="0.25">
      <c r="E442" s="12">
        <v>43294.375</v>
      </c>
      <c r="F442" s="10">
        <v>12539.55</v>
      </c>
      <c r="G442" s="10">
        <v>12561.29</v>
      </c>
      <c r="H442" s="10">
        <v>12531.81</v>
      </c>
      <c r="I442" s="10">
        <v>12539.07</v>
      </c>
      <c r="K442" s="13">
        <f t="shared" si="247"/>
        <v>-0.47999999999956344</v>
      </c>
      <c r="L442" s="13">
        <f t="shared" ref="L442:L455" si="259">L441+K442</f>
        <v>-0.47999999999956344</v>
      </c>
      <c r="M442" s="13">
        <f t="shared" si="248"/>
        <v>29.480000000001382</v>
      </c>
      <c r="T442" s="13">
        <f>MIN(H441:H455)</f>
        <v>12497.73</v>
      </c>
      <c r="X442">
        <f t="shared" si="249"/>
        <v>0.47999999999956344</v>
      </c>
      <c r="Y442">
        <f t="shared" si="250"/>
        <v>29.480000000001382</v>
      </c>
      <c r="Z442">
        <f t="shared" si="251"/>
        <v>0</v>
      </c>
      <c r="AA442">
        <f t="shared" si="252"/>
        <v>0</v>
      </c>
      <c r="AB442" s="18">
        <f t="shared" si="253"/>
        <v>0</v>
      </c>
      <c r="AC442" s="18">
        <f t="shared" si="254"/>
        <v>0</v>
      </c>
      <c r="AD442" s="18">
        <f t="shared" si="255"/>
        <v>0</v>
      </c>
      <c r="AE442" s="18">
        <f t="shared" si="256"/>
        <v>0</v>
      </c>
      <c r="AG442" s="18">
        <f t="shared" si="257"/>
        <v>0</v>
      </c>
      <c r="AH442" s="18">
        <f t="shared" si="258"/>
        <v>0</v>
      </c>
    </row>
    <row r="443" spans="5:34" x14ac:dyDescent="0.25">
      <c r="E443" s="11">
        <v>43294.416666666664</v>
      </c>
      <c r="F443" s="9">
        <v>12537.5</v>
      </c>
      <c r="G443" s="9">
        <v>12584.59</v>
      </c>
      <c r="H443" s="9">
        <v>12535.48</v>
      </c>
      <c r="I443" s="9">
        <v>12552.49</v>
      </c>
      <c r="K443" s="13">
        <f t="shared" si="247"/>
        <v>14.989999999999782</v>
      </c>
      <c r="L443" s="13">
        <f t="shared" si="259"/>
        <v>14.510000000000218</v>
      </c>
      <c r="M443" s="13">
        <f t="shared" si="248"/>
        <v>49.110000000000582</v>
      </c>
      <c r="T443" s="13">
        <f>T441-T442</f>
        <v>86.860000000000582</v>
      </c>
      <c r="X443">
        <f t="shared" si="249"/>
        <v>14.989999999999782</v>
      </c>
      <c r="Y443">
        <f t="shared" si="250"/>
        <v>49.110000000000582</v>
      </c>
      <c r="Z443">
        <f t="shared" si="251"/>
        <v>86.860000000000582</v>
      </c>
      <c r="AA443">
        <f t="shared" si="252"/>
        <v>0</v>
      </c>
      <c r="AB443" s="18">
        <f t="shared" si="253"/>
        <v>0</v>
      </c>
      <c r="AC443" s="18">
        <f t="shared" si="254"/>
        <v>0</v>
      </c>
      <c r="AD443" s="18">
        <f t="shared" si="255"/>
        <v>0</v>
      </c>
      <c r="AE443" s="18">
        <f t="shared" si="256"/>
        <v>0</v>
      </c>
      <c r="AG443" s="18">
        <f t="shared" si="257"/>
        <v>0</v>
      </c>
      <c r="AH443" s="18">
        <f t="shared" si="258"/>
        <v>0</v>
      </c>
    </row>
    <row r="444" spans="5:34" x14ac:dyDescent="0.25">
      <c r="E444" s="12">
        <v>43294.458333333336</v>
      </c>
      <c r="F444" s="10">
        <v>12553</v>
      </c>
      <c r="G444" s="10">
        <v>12558.46</v>
      </c>
      <c r="H444" s="10">
        <v>12523.83</v>
      </c>
      <c r="I444" s="10">
        <v>12528.24</v>
      </c>
      <c r="K444" s="13">
        <f t="shared" si="247"/>
        <v>-24.760000000000218</v>
      </c>
      <c r="L444" s="13">
        <f t="shared" si="259"/>
        <v>-10.25</v>
      </c>
      <c r="M444" s="13">
        <f t="shared" si="248"/>
        <v>34.6299999999992</v>
      </c>
      <c r="R444">
        <v>-25</v>
      </c>
      <c r="X444">
        <f t="shared" si="249"/>
        <v>24.760000000000218</v>
      </c>
      <c r="Y444">
        <f t="shared" si="250"/>
        <v>34.6299999999992</v>
      </c>
      <c r="Z444">
        <f t="shared" si="251"/>
        <v>0</v>
      </c>
      <c r="AA444">
        <f t="shared" si="252"/>
        <v>0</v>
      </c>
      <c r="AB444" s="18">
        <f t="shared" si="253"/>
        <v>0</v>
      </c>
      <c r="AC444" s="18">
        <f t="shared" si="254"/>
        <v>0</v>
      </c>
      <c r="AD444" s="18">
        <f t="shared" si="255"/>
        <v>0</v>
      </c>
      <c r="AE444" s="18">
        <f t="shared" si="256"/>
        <v>0</v>
      </c>
      <c r="AG444" s="18">
        <f t="shared" si="257"/>
        <v>0</v>
      </c>
      <c r="AH444" s="18">
        <f t="shared" si="258"/>
        <v>0</v>
      </c>
    </row>
    <row r="445" spans="5:34" x14ac:dyDescent="0.25">
      <c r="E445" s="11">
        <v>43294.5</v>
      </c>
      <c r="F445" s="9">
        <v>12528.49</v>
      </c>
      <c r="G445" s="9">
        <v>12528.99</v>
      </c>
      <c r="H445" s="9">
        <v>12497.73</v>
      </c>
      <c r="I445" s="9">
        <v>12515.73</v>
      </c>
      <c r="K445" s="13">
        <f t="shared" si="247"/>
        <v>-12.760000000000218</v>
      </c>
      <c r="L445" s="13">
        <f t="shared" si="259"/>
        <v>-23.010000000000218</v>
      </c>
      <c r="M445" s="13">
        <f t="shared" si="248"/>
        <v>31.260000000000218</v>
      </c>
      <c r="X445">
        <f t="shared" si="249"/>
        <v>12.760000000000218</v>
      </c>
      <c r="Y445">
        <f t="shared" si="250"/>
        <v>31.260000000000218</v>
      </c>
      <c r="Z445">
        <f t="shared" si="251"/>
        <v>0</v>
      </c>
      <c r="AA445">
        <f t="shared" si="252"/>
        <v>0</v>
      </c>
      <c r="AB445" s="18">
        <f t="shared" si="253"/>
        <v>0</v>
      </c>
      <c r="AC445" s="18">
        <f t="shared" si="254"/>
        <v>0</v>
      </c>
      <c r="AD445" s="18">
        <f t="shared" si="255"/>
        <v>0</v>
      </c>
      <c r="AE445" s="18">
        <f t="shared" si="256"/>
        <v>0</v>
      </c>
      <c r="AG445" s="18">
        <f t="shared" si="257"/>
        <v>0</v>
      </c>
      <c r="AH445" s="18">
        <f t="shared" si="258"/>
        <v>0</v>
      </c>
    </row>
    <row r="446" spans="5:34" x14ac:dyDescent="0.25">
      <c r="E446" s="12">
        <v>43294.541666666664</v>
      </c>
      <c r="F446" s="10">
        <v>12515.72</v>
      </c>
      <c r="G446" s="10">
        <v>12540.24</v>
      </c>
      <c r="H446" s="10">
        <v>12506.72</v>
      </c>
      <c r="I446" s="10">
        <v>12539.63</v>
      </c>
      <c r="K446" s="13">
        <f t="shared" si="247"/>
        <v>23.909999999999854</v>
      </c>
      <c r="L446" s="13">
        <f t="shared" si="259"/>
        <v>0.8999999999996362</v>
      </c>
      <c r="M446" s="13">
        <f t="shared" si="248"/>
        <v>33.520000000000437</v>
      </c>
      <c r="X446">
        <f t="shared" si="249"/>
        <v>23.909999999999854</v>
      </c>
      <c r="Y446">
        <f t="shared" si="250"/>
        <v>33.520000000000437</v>
      </c>
      <c r="Z446">
        <f t="shared" si="251"/>
        <v>0</v>
      </c>
      <c r="AA446">
        <f t="shared" si="252"/>
        <v>0</v>
      </c>
      <c r="AB446" s="18">
        <f t="shared" si="253"/>
        <v>0</v>
      </c>
      <c r="AC446" s="18">
        <f t="shared" si="254"/>
        <v>0</v>
      </c>
      <c r="AD446" s="18">
        <f t="shared" si="255"/>
        <v>0</v>
      </c>
      <c r="AE446" s="18">
        <f t="shared" si="256"/>
        <v>0</v>
      </c>
      <c r="AG446" s="18">
        <f t="shared" si="257"/>
        <v>0</v>
      </c>
      <c r="AH446" s="18">
        <f t="shared" si="258"/>
        <v>0</v>
      </c>
    </row>
    <row r="447" spans="5:34" x14ac:dyDescent="0.25">
      <c r="E447" s="11">
        <v>43294.583333333336</v>
      </c>
      <c r="F447" s="9">
        <v>12540.13</v>
      </c>
      <c r="G447" s="9">
        <v>12555.49</v>
      </c>
      <c r="H447" s="9">
        <v>12515.4</v>
      </c>
      <c r="I447" s="9">
        <v>12552.99</v>
      </c>
      <c r="K447" s="13">
        <f t="shared" si="247"/>
        <v>12.860000000000582</v>
      </c>
      <c r="L447" s="13">
        <f t="shared" si="259"/>
        <v>13.760000000000218</v>
      </c>
      <c r="M447" s="13">
        <f t="shared" si="248"/>
        <v>40.090000000000146</v>
      </c>
      <c r="X447">
        <f t="shared" si="249"/>
        <v>12.860000000000582</v>
      </c>
      <c r="Y447">
        <f t="shared" si="250"/>
        <v>40.090000000000146</v>
      </c>
      <c r="Z447">
        <f t="shared" si="251"/>
        <v>0</v>
      </c>
      <c r="AA447">
        <f t="shared" si="252"/>
        <v>0</v>
      </c>
      <c r="AB447" s="18">
        <f t="shared" si="253"/>
        <v>0</v>
      </c>
      <c r="AC447" s="18">
        <f t="shared" si="254"/>
        <v>0</v>
      </c>
      <c r="AD447" s="18">
        <f t="shared" si="255"/>
        <v>0</v>
      </c>
      <c r="AE447" s="18">
        <f t="shared" si="256"/>
        <v>0</v>
      </c>
      <c r="AG447" s="18">
        <f t="shared" si="257"/>
        <v>0</v>
      </c>
      <c r="AH447" s="18">
        <f t="shared" si="258"/>
        <v>0</v>
      </c>
    </row>
    <row r="448" spans="5:34" x14ac:dyDescent="0.25">
      <c r="E448" s="12">
        <v>43294.625</v>
      </c>
      <c r="F448" s="10">
        <v>12551.49</v>
      </c>
      <c r="G448" s="10">
        <v>12558.4</v>
      </c>
      <c r="H448" s="10">
        <v>12525.08</v>
      </c>
      <c r="I448" s="10">
        <v>12531.25</v>
      </c>
      <c r="K448" s="13">
        <f t="shared" si="247"/>
        <v>-20.239999999999782</v>
      </c>
      <c r="L448" s="13">
        <f t="shared" si="259"/>
        <v>-6.4799999999995634</v>
      </c>
      <c r="M448" s="13">
        <f t="shared" si="248"/>
        <v>33.319999999999709</v>
      </c>
      <c r="X448">
        <f t="shared" si="249"/>
        <v>20.239999999999782</v>
      </c>
      <c r="Y448">
        <f t="shared" si="250"/>
        <v>33.319999999999709</v>
      </c>
      <c r="Z448">
        <f t="shared" si="251"/>
        <v>0</v>
      </c>
      <c r="AA448">
        <f t="shared" si="252"/>
        <v>0</v>
      </c>
      <c r="AB448" s="18">
        <f t="shared" si="253"/>
        <v>0</v>
      </c>
      <c r="AC448" s="18">
        <f t="shared" si="254"/>
        <v>0</v>
      </c>
      <c r="AD448" s="18">
        <f t="shared" si="255"/>
        <v>0</v>
      </c>
      <c r="AE448" s="18">
        <f t="shared" si="256"/>
        <v>0</v>
      </c>
      <c r="AG448" s="18">
        <f t="shared" si="257"/>
        <v>0</v>
      </c>
      <c r="AH448" s="18">
        <f t="shared" si="258"/>
        <v>0</v>
      </c>
    </row>
    <row r="449" spans="5:34" x14ac:dyDescent="0.25">
      <c r="E449" s="11">
        <v>43294.666666666664</v>
      </c>
      <c r="F449" s="9">
        <v>12531.75</v>
      </c>
      <c r="G449" s="9">
        <v>12556.12</v>
      </c>
      <c r="H449" s="9">
        <v>12510.2</v>
      </c>
      <c r="I449" s="9">
        <v>12513.72</v>
      </c>
      <c r="K449" s="13">
        <f t="shared" si="247"/>
        <v>-18.030000000000655</v>
      </c>
      <c r="L449" s="13">
        <f t="shared" si="259"/>
        <v>-24.510000000000218</v>
      </c>
      <c r="M449" s="13">
        <f t="shared" si="248"/>
        <v>45.920000000000073</v>
      </c>
      <c r="X449">
        <f t="shared" si="249"/>
        <v>18.030000000000655</v>
      </c>
      <c r="Y449">
        <f t="shared" si="250"/>
        <v>45.920000000000073</v>
      </c>
      <c r="Z449">
        <f t="shared" si="251"/>
        <v>0</v>
      </c>
      <c r="AA449">
        <f t="shared" si="252"/>
        <v>0</v>
      </c>
      <c r="AB449" s="18">
        <f t="shared" si="253"/>
        <v>0</v>
      </c>
      <c r="AC449" s="18">
        <f t="shared" si="254"/>
        <v>0</v>
      </c>
      <c r="AD449" s="18">
        <f t="shared" si="255"/>
        <v>0</v>
      </c>
      <c r="AE449" s="18">
        <f t="shared" si="256"/>
        <v>0</v>
      </c>
      <c r="AG449" s="18">
        <f t="shared" si="257"/>
        <v>0</v>
      </c>
      <c r="AH449" s="18">
        <f t="shared" si="258"/>
        <v>0</v>
      </c>
    </row>
    <row r="450" spans="5:34" x14ac:dyDescent="0.25">
      <c r="E450" s="12">
        <v>43294.708333333336</v>
      </c>
      <c r="F450" s="10">
        <v>12513.47</v>
      </c>
      <c r="G450" s="10">
        <v>12550.04</v>
      </c>
      <c r="H450" s="10">
        <v>12510.77</v>
      </c>
      <c r="I450" s="10">
        <v>12544.37</v>
      </c>
      <c r="K450" s="13">
        <f t="shared" si="247"/>
        <v>30.900000000001455</v>
      </c>
      <c r="L450" s="13">
        <f t="shared" si="259"/>
        <v>6.3900000000012369</v>
      </c>
      <c r="M450" s="13">
        <f t="shared" si="248"/>
        <v>39.270000000000437</v>
      </c>
      <c r="X450">
        <f t="shared" si="249"/>
        <v>30.900000000001455</v>
      </c>
      <c r="Y450">
        <f t="shared" si="250"/>
        <v>39.270000000000437</v>
      </c>
      <c r="Z450">
        <f t="shared" si="251"/>
        <v>0</v>
      </c>
      <c r="AA450">
        <f t="shared" si="252"/>
        <v>0</v>
      </c>
      <c r="AB450" s="18">
        <f t="shared" si="253"/>
        <v>0</v>
      </c>
      <c r="AC450" s="18">
        <f t="shared" si="254"/>
        <v>0</v>
      </c>
      <c r="AD450" s="18">
        <f t="shared" si="255"/>
        <v>0</v>
      </c>
      <c r="AE450" s="18">
        <f t="shared" si="256"/>
        <v>0</v>
      </c>
      <c r="AG450" s="18">
        <f t="shared" si="257"/>
        <v>0</v>
      </c>
      <c r="AH450" s="18">
        <f t="shared" si="258"/>
        <v>0</v>
      </c>
    </row>
    <row r="451" spans="5:34" x14ac:dyDescent="0.25">
      <c r="E451" s="11">
        <v>43294.75</v>
      </c>
      <c r="F451" s="9">
        <v>12544.87</v>
      </c>
      <c r="G451" s="9">
        <v>12554.79</v>
      </c>
      <c r="H451" s="9">
        <v>12521.3</v>
      </c>
      <c r="I451" s="9">
        <v>12528.9</v>
      </c>
      <c r="K451" s="13">
        <f t="shared" si="247"/>
        <v>-15.970000000001164</v>
      </c>
      <c r="L451" s="13">
        <f t="shared" si="259"/>
        <v>-9.5799999999999272</v>
      </c>
      <c r="M451" s="13">
        <f t="shared" si="248"/>
        <v>33.490000000001601</v>
      </c>
      <c r="X451">
        <f t="shared" si="249"/>
        <v>15.970000000001164</v>
      </c>
      <c r="Y451">
        <f t="shared" si="250"/>
        <v>33.490000000001601</v>
      </c>
      <c r="Z451">
        <f t="shared" si="251"/>
        <v>0</v>
      </c>
      <c r="AA451">
        <f t="shared" si="252"/>
        <v>0</v>
      </c>
      <c r="AB451" s="18">
        <f t="shared" si="253"/>
        <v>0</v>
      </c>
      <c r="AC451" s="18">
        <f t="shared" si="254"/>
        <v>0</v>
      </c>
      <c r="AD451" s="18">
        <f t="shared" si="255"/>
        <v>0</v>
      </c>
      <c r="AE451" s="18">
        <f t="shared" si="256"/>
        <v>0</v>
      </c>
      <c r="AG451" s="18">
        <f t="shared" si="257"/>
        <v>0</v>
      </c>
      <c r="AH451" s="18">
        <f t="shared" si="258"/>
        <v>0</v>
      </c>
    </row>
    <row r="452" spans="5:34" x14ac:dyDescent="0.25">
      <c r="E452" s="12">
        <v>43294.791666666664</v>
      </c>
      <c r="F452" s="10">
        <v>12529.4</v>
      </c>
      <c r="G452" s="10">
        <v>12541.75</v>
      </c>
      <c r="H452" s="10">
        <v>12528.32</v>
      </c>
      <c r="I452" s="10">
        <v>12540.27</v>
      </c>
      <c r="K452" s="13">
        <f t="shared" si="247"/>
        <v>10.8700000000008</v>
      </c>
      <c r="L452" s="13">
        <f t="shared" si="259"/>
        <v>1.2900000000008731</v>
      </c>
      <c r="M452" s="13">
        <f t="shared" si="248"/>
        <v>13.430000000000291</v>
      </c>
      <c r="X452">
        <f t="shared" si="249"/>
        <v>10.8700000000008</v>
      </c>
      <c r="Y452">
        <f t="shared" si="250"/>
        <v>13.430000000000291</v>
      </c>
      <c r="Z452">
        <f t="shared" si="251"/>
        <v>0</v>
      </c>
      <c r="AA452">
        <f t="shared" si="252"/>
        <v>0</v>
      </c>
      <c r="AB452" s="18">
        <f t="shared" si="253"/>
        <v>0</v>
      </c>
      <c r="AC452" s="18">
        <f t="shared" si="254"/>
        <v>0</v>
      </c>
      <c r="AD452" s="18">
        <f t="shared" si="255"/>
        <v>0</v>
      </c>
      <c r="AE452" s="18">
        <f t="shared" si="256"/>
        <v>0</v>
      </c>
      <c r="AG452" s="18">
        <f t="shared" si="257"/>
        <v>0</v>
      </c>
      <c r="AH452" s="18">
        <f t="shared" si="258"/>
        <v>0</v>
      </c>
    </row>
    <row r="453" spans="5:34" x14ac:dyDescent="0.25">
      <c r="E453" s="11">
        <v>43294.833333333336</v>
      </c>
      <c r="F453" s="9">
        <v>12540.73</v>
      </c>
      <c r="G453" s="9">
        <v>12543.74</v>
      </c>
      <c r="H453" s="9">
        <v>12531.72</v>
      </c>
      <c r="I453" s="9">
        <v>12540.48</v>
      </c>
      <c r="K453" s="13">
        <f t="shared" si="247"/>
        <v>-0.25</v>
      </c>
      <c r="L453" s="13">
        <f t="shared" si="259"/>
        <v>1.0400000000008731</v>
      </c>
      <c r="M453" s="13">
        <f t="shared" si="248"/>
        <v>12.020000000000437</v>
      </c>
      <c r="X453">
        <f t="shared" si="249"/>
        <v>0.25</v>
      </c>
      <c r="Y453">
        <f t="shared" si="250"/>
        <v>12.020000000000437</v>
      </c>
      <c r="Z453">
        <f t="shared" si="251"/>
        <v>0</v>
      </c>
      <c r="AA453">
        <f t="shared" si="252"/>
        <v>0</v>
      </c>
      <c r="AB453" s="18">
        <f t="shared" si="253"/>
        <v>0</v>
      </c>
      <c r="AC453" s="18">
        <f t="shared" si="254"/>
        <v>0</v>
      </c>
      <c r="AD453" s="18">
        <f t="shared" si="255"/>
        <v>0</v>
      </c>
      <c r="AE453" s="18">
        <f t="shared" si="256"/>
        <v>0</v>
      </c>
      <c r="AG453" s="18">
        <f t="shared" si="257"/>
        <v>0</v>
      </c>
      <c r="AH453" s="18">
        <f t="shared" si="258"/>
        <v>0</v>
      </c>
    </row>
    <row r="454" spans="5:34" x14ac:dyDescent="0.25">
      <c r="E454" s="12">
        <v>43294.875</v>
      </c>
      <c r="F454" s="10">
        <v>12540.73</v>
      </c>
      <c r="G454" s="10">
        <v>12540.73</v>
      </c>
      <c r="H454" s="10">
        <v>12532.46</v>
      </c>
      <c r="I454" s="10">
        <v>12535.71</v>
      </c>
      <c r="K454" s="13">
        <f t="shared" si="247"/>
        <v>-5.0200000000004366</v>
      </c>
      <c r="L454" s="13">
        <f t="shared" si="259"/>
        <v>-3.9799999999995634</v>
      </c>
      <c r="M454" s="13">
        <f t="shared" si="248"/>
        <v>8.2700000000004366</v>
      </c>
      <c r="X454">
        <f t="shared" si="249"/>
        <v>5.0200000000004366</v>
      </c>
      <c r="Y454">
        <f t="shared" si="250"/>
        <v>8.2700000000004366</v>
      </c>
      <c r="Z454">
        <f t="shared" si="251"/>
        <v>0</v>
      </c>
      <c r="AA454">
        <f t="shared" si="252"/>
        <v>0</v>
      </c>
      <c r="AB454" s="18">
        <f t="shared" si="253"/>
        <v>0</v>
      </c>
      <c r="AC454" s="18">
        <f t="shared" si="254"/>
        <v>0</v>
      </c>
      <c r="AD454" s="18">
        <f t="shared" si="255"/>
        <v>0</v>
      </c>
      <c r="AE454" s="18">
        <f t="shared" si="256"/>
        <v>0</v>
      </c>
      <c r="AG454" s="18">
        <f t="shared" si="257"/>
        <v>0</v>
      </c>
      <c r="AH454" s="18">
        <f t="shared" si="258"/>
        <v>0</v>
      </c>
    </row>
    <row r="455" spans="5:34" x14ac:dyDescent="0.25">
      <c r="E455" s="11">
        <v>43294.916666666664</v>
      </c>
      <c r="F455" s="9">
        <v>12535.96</v>
      </c>
      <c r="G455" s="9">
        <v>12546.7</v>
      </c>
      <c r="H455" s="9">
        <v>12534.96</v>
      </c>
      <c r="I455" s="9">
        <v>12546.7</v>
      </c>
      <c r="K455" s="13">
        <f t="shared" si="247"/>
        <v>10.740000000001601</v>
      </c>
      <c r="L455" s="13">
        <f t="shared" si="259"/>
        <v>6.7600000000020373</v>
      </c>
      <c r="M455" s="13">
        <f t="shared" si="248"/>
        <v>11.740000000001601</v>
      </c>
      <c r="N455" s="13"/>
      <c r="X455">
        <f t="shared" si="249"/>
        <v>10.740000000001601</v>
      </c>
      <c r="Y455">
        <f t="shared" si="250"/>
        <v>11.740000000001601</v>
      </c>
      <c r="Z455">
        <f t="shared" si="251"/>
        <v>0</v>
      </c>
      <c r="AA455">
        <f t="shared" si="252"/>
        <v>0</v>
      </c>
      <c r="AB455" s="18">
        <f t="shared" si="253"/>
        <v>0</v>
      </c>
      <c r="AC455" s="18">
        <f t="shared" si="254"/>
        <v>0</v>
      </c>
      <c r="AD455" s="18">
        <f t="shared" si="255"/>
        <v>0</v>
      </c>
      <c r="AE455" s="18">
        <f t="shared" si="256"/>
        <v>0</v>
      </c>
      <c r="AG455" s="18">
        <f t="shared" si="257"/>
        <v>0</v>
      </c>
      <c r="AH455" s="18">
        <f t="shared" si="258"/>
        <v>0</v>
      </c>
    </row>
    <row r="456" spans="5:34" hidden="1" x14ac:dyDescent="0.25">
      <c r="E456" s="12">
        <v>43297.041666666664</v>
      </c>
      <c r="F456" s="10">
        <v>12564.26</v>
      </c>
      <c r="G456" s="10">
        <v>12587.85</v>
      </c>
      <c r="H456" s="10">
        <v>12560.14</v>
      </c>
      <c r="I456" s="10">
        <v>12586.47</v>
      </c>
      <c r="AB456"/>
      <c r="AC456"/>
      <c r="AD456"/>
      <c r="AE456"/>
    </row>
    <row r="457" spans="5:34" hidden="1" x14ac:dyDescent="0.25">
      <c r="E457" s="11">
        <v>43297.083333333336</v>
      </c>
      <c r="F457" s="9">
        <v>12587.03</v>
      </c>
      <c r="G457" s="9">
        <v>12588.7</v>
      </c>
      <c r="H457" s="9">
        <v>12576.24</v>
      </c>
      <c r="I457" s="9">
        <v>12578.48</v>
      </c>
      <c r="AB457"/>
      <c r="AC457"/>
      <c r="AD457"/>
      <c r="AE457"/>
    </row>
    <row r="458" spans="5:34" hidden="1" x14ac:dyDescent="0.25">
      <c r="E458" s="12">
        <v>43297.125</v>
      </c>
      <c r="F458" s="10">
        <v>12579.6</v>
      </c>
      <c r="G458" s="10">
        <v>12582.95</v>
      </c>
      <c r="H458" s="10">
        <v>12575.47</v>
      </c>
      <c r="I458" s="10">
        <v>12576.59</v>
      </c>
      <c r="AB458"/>
      <c r="AC458"/>
      <c r="AD458"/>
      <c r="AE458"/>
    </row>
    <row r="459" spans="5:34" hidden="1" x14ac:dyDescent="0.25">
      <c r="E459" s="11">
        <v>43297.166666666664</v>
      </c>
      <c r="F459" s="9">
        <v>12575.82</v>
      </c>
      <c r="G459" s="9">
        <v>12582.54</v>
      </c>
      <c r="H459" s="9">
        <v>12565.48</v>
      </c>
      <c r="I459" s="9">
        <v>12565.48</v>
      </c>
      <c r="AB459"/>
      <c r="AC459"/>
      <c r="AD459"/>
      <c r="AE459"/>
    </row>
    <row r="460" spans="5:34" hidden="1" x14ac:dyDescent="0.25">
      <c r="E460" s="12">
        <v>43297.208333333336</v>
      </c>
      <c r="F460" s="10">
        <v>12564.36</v>
      </c>
      <c r="G460" s="10">
        <v>12571.08</v>
      </c>
      <c r="H460" s="10">
        <v>12553.64</v>
      </c>
      <c r="I460" s="10">
        <v>12556.88</v>
      </c>
      <c r="AB460"/>
      <c r="AC460"/>
      <c r="AD460"/>
      <c r="AE460"/>
    </row>
    <row r="461" spans="5:34" hidden="1" x14ac:dyDescent="0.25">
      <c r="E461" s="11">
        <v>43297.25</v>
      </c>
      <c r="F461" s="9">
        <v>12558</v>
      </c>
      <c r="G461" s="9">
        <v>12567.83</v>
      </c>
      <c r="H461" s="9">
        <v>12556.88</v>
      </c>
      <c r="I461" s="9">
        <v>12564.47</v>
      </c>
      <c r="AB461"/>
      <c r="AC461"/>
      <c r="AD461"/>
      <c r="AE461"/>
    </row>
    <row r="462" spans="5:34" hidden="1" x14ac:dyDescent="0.25">
      <c r="E462" s="12">
        <v>43297.291666666664</v>
      </c>
      <c r="F462" s="10">
        <v>12565.59</v>
      </c>
      <c r="G462" s="10">
        <v>12565.59</v>
      </c>
      <c r="H462" s="10">
        <v>12559.72</v>
      </c>
      <c r="I462" s="10">
        <v>12560.84</v>
      </c>
      <c r="AB462"/>
      <c r="AC462"/>
      <c r="AD462"/>
      <c r="AE462"/>
    </row>
    <row r="463" spans="5:34" x14ac:dyDescent="0.25">
      <c r="E463" s="11">
        <v>43297.333333333336</v>
      </c>
      <c r="F463" s="9">
        <v>12561.4</v>
      </c>
      <c r="G463" s="9">
        <v>12563.08</v>
      </c>
      <c r="H463" s="9">
        <v>12542.65</v>
      </c>
      <c r="I463" s="9">
        <v>12542.65</v>
      </c>
      <c r="K463" s="13">
        <f t="shared" ref="K463:K477" si="260">I463-F463</f>
        <v>-18.75</v>
      </c>
      <c r="L463" s="13">
        <v>0</v>
      </c>
      <c r="M463" s="13">
        <f t="shared" ref="M463:M477" si="261">G463-H463</f>
        <v>20.430000000000291</v>
      </c>
      <c r="N463" s="13">
        <f>I477-F463</f>
        <v>18.640000000001237</v>
      </c>
      <c r="O463" s="18">
        <f>IF(K463*N463&gt;0,1,0)</f>
        <v>0</v>
      </c>
      <c r="P463">
        <f>_xlfn.IFS(K463&lt;0,MIN(L462:L476),K463&gt;0,MAX(L462:L476))</f>
        <v>-4.1100000000005821</v>
      </c>
      <c r="Q463">
        <f>_xlfn.IFS(K463&lt;0,MAX(L462:L476),K463&gt;0,MIN(L462:L476))</f>
        <v>59.279999999998836</v>
      </c>
      <c r="T463" s="13">
        <f>MAX(G463:G477)</f>
        <v>12606.01</v>
      </c>
      <c r="X463">
        <f t="shared" ref="X463:X477" si="262">ABS(K463)</f>
        <v>18.75</v>
      </c>
      <c r="Y463">
        <f t="shared" ref="Y463:Y477" si="263">ABS(M463)</f>
        <v>20.430000000000291</v>
      </c>
      <c r="Z463">
        <f t="shared" ref="Z463:Z477" si="264">IF(T463&lt;1000,ABS(T463),0)</f>
        <v>0</v>
      </c>
      <c r="AA463">
        <f t="shared" ref="AA463:AA477" si="265">ABS(N463)</f>
        <v>18.640000000001237</v>
      </c>
      <c r="AB463" s="18">
        <f t="shared" ref="AB463:AB477" si="266">ABS(P463)</f>
        <v>4.1100000000005821</v>
      </c>
      <c r="AC463" s="18">
        <f t="shared" ref="AC463:AC477" si="267">ABS(Q463)</f>
        <v>59.279999999998836</v>
      </c>
      <c r="AD463" s="18">
        <f t="shared" ref="AD463:AD477" si="268">IF(O463=1,ABS(P463),0)</f>
        <v>0</v>
      </c>
      <c r="AE463" s="18">
        <f t="shared" ref="AE463:AE477" si="269">IF(O463=0,ABS(Q463),0)</f>
        <v>59.279999999998836</v>
      </c>
      <c r="AG463" s="18">
        <f t="shared" ref="AG463:AG477" si="270">IF(O463=1,ABS(Q463),0)</f>
        <v>0</v>
      </c>
      <c r="AH463" s="18">
        <f t="shared" ref="AH463:AH477" si="271">IF(O463=0,ABS(P463),0)</f>
        <v>4.1100000000005821</v>
      </c>
    </row>
    <row r="464" spans="5:34" x14ac:dyDescent="0.25">
      <c r="E464" s="12">
        <v>43297.375</v>
      </c>
      <c r="F464" s="10">
        <v>12537.51</v>
      </c>
      <c r="G464" s="10">
        <v>12540.53</v>
      </c>
      <c r="H464" s="10">
        <v>12516.53</v>
      </c>
      <c r="I464" s="10">
        <v>12533.4</v>
      </c>
      <c r="K464" s="13">
        <f t="shared" si="260"/>
        <v>-4.1100000000005821</v>
      </c>
      <c r="L464" s="13">
        <f t="shared" ref="L464:L477" si="272">L463+K464</f>
        <v>-4.1100000000005821</v>
      </c>
      <c r="M464" s="13">
        <f t="shared" si="261"/>
        <v>24</v>
      </c>
      <c r="T464" s="13">
        <f>MIN(H463:H477)</f>
        <v>12505.12</v>
      </c>
      <c r="X464">
        <f t="shared" si="262"/>
        <v>4.1100000000005821</v>
      </c>
      <c r="Y464">
        <f t="shared" si="263"/>
        <v>24</v>
      </c>
      <c r="Z464">
        <f t="shared" si="264"/>
        <v>0</v>
      </c>
      <c r="AA464">
        <f t="shared" si="265"/>
        <v>0</v>
      </c>
      <c r="AB464" s="18">
        <f t="shared" si="266"/>
        <v>0</v>
      </c>
      <c r="AC464" s="18">
        <f t="shared" si="267"/>
        <v>0</v>
      </c>
      <c r="AD464" s="18">
        <f t="shared" si="268"/>
        <v>0</v>
      </c>
      <c r="AE464" s="18">
        <f t="shared" si="269"/>
        <v>0</v>
      </c>
      <c r="AG464" s="18">
        <f t="shared" si="270"/>
        <v>0</v>
      </c>
      <c r="AH464" s="18">
        <f t="shared" si="271"/>
        <v>0</v>
      </c>
    </row>
    <row r="465" spans="5:34" x14ac:dyDescent="0.25">
      <c r="E465" s="11">
        <v>43297.416666666664</v>
      </c>
      <c r="F465" s="9">
        <v>12534.08</v>
      </c>
      <c r="G465" s="9">
        <v>12599.95</v>
      </c>
      <c r="H465" s="9">
        <v>12524.24</v>
      </c>
      <c r="I465" s="9">
        <v>12597.47</v>
      </c>
      <c r="K465" s="13">
        <f t="shared" si="260"/>
        <v>63.389999999999418</v>
      </c>
      <c r="L465" s="13">
        <f t="shared" si="272"/>
        <v>59.279999999998836</v>
      </c>
      <c r="M465" s="13">
        <f t="shared" si="261"/>
        <v>75.710000000000946</v>
      </c>
      <c r="T465" s="13">
        <f>T463-T464</f>
        <v>100.88999999999942</v>
      </c>
      <c r="X465">
        <f t="shared" si="262"/>
        <v>63.389999999999418</v>
      </c>
      <c r="Y465">
        <f t="shared" si="263"/>
        <v>75.710000000000946</v>
      </c>
      <c r="Z465">
        <f t="shared" si="264"/>
        <v>100.88999999999942</v>
      </c>
      <c r="AA465">
        <f t="shared" si="265"/>
        <v>0</v>
      </c>
      <c r="AB465" s="18">
        <f t="shared" si="266"/>
        <v>0</v>
      </c>
      <c r="AC465" s="18">
        <f t="shared" si="267"/>
        <v>0</v>
      </c>
      <c r="AD465" s="18">
        <f t="shared" si="268"/>
        <v>0</v>
      </c>
      <c r="AE465" s="18">
        <f t="shared" si="269"/>
        <v>0</v>
      </c>
      <c r="AG465" s="18">
        <f t="shared" si="270"/>
        <v>0</v>
      </c>
      <c r="AH465" s="18">
        <f t="shared" si="271"/>
        <v>0</v>
      </c>
    </row>
    <row r="466" spans="5:34" x14ac:dyDescent="0.25">
      <c r="E466" s="12">
        <v>43297.458333333336</v>
      </c>
      <c r="F466" s="10">
        <v>12597.47</v>
      </c>
      <c r="G466" s="10">
        <v>12606.01</v>
      </c>
      <c r="H466" s="10">
        <v>12542.66</v>
      </c>
      <c r="I466" s="10">
        <v>12554.73</v>
      </c>
      <c r="K466" s="13">
        <f t="shared" si="260"/>
        <v>-42.739999999999782</v>
      </c>
      <c r="L466" s="13">
        <f t="shared" si="272"/>
        <v>16.539999999999054</v>
      </c>
      <c r="M466" s="13">
        <f t="shared" si="261"/>
        <v>63.350000000000364</v>
      </c>
      <c r="R466">
        <v>-40</v>
      </c>
      <c r="X466">
        <f t="shared" si="262"/>
        <v>42.739999999999782</v>
      </c>
      <c r="Y466">
        <f t="shared" si="263"/>
        <v>63.350000000000364</v>
      </c>
      <c r="Z466">
        <f t="shared" si="264"/>
        <v>0</v>
      </c>
      <c r="AA466">
        <f t="shared" si="265"/>
        <v>0</v>
      </c>
      <c r="AB466" s="18">
        <f t="shared" si="266"/>
        <v>0</v>
      </c>
      <c r="AC466" s="18">
        <f t="shared" si="267"/>
        <v>0</v>
      </c>
      <c r="AD466" s="18">
        <f t="shared" si="268"/>
        <v>0</v>
      </c>
      <c r="AE466" s="18">
        <f t="shared" si="269"/>
        <v>0</v>
      </c>
      <c r="AG466" s="18">
        <f t="shared" si="270"/>
        <v>0</v>
      </c>
      <c r="AH466" s="18">
        <f t="shared" si="271"/>
        <v>0</v>
      </c>
    </row>
    <row r="467" spans="5:34" x14ac:dyDescent="0.25">
      <c r="E467" s="11">
        <v>43297.5</v>
      </c>
      <c r="F467" s="9">
        <v>12555.23</v>
      </c>
      <c r="G467" s="9">
        <v>12572.65</v>
      </c>
      <c r="H467" s="9">
        <v>12547.79</v>
      </c>
      <c r="I467" s="9">
        <v>12562.51</v>
      </c>
      <c r="K467" s="13">
        <f t="shared" si="260"/>
        <v>7.2800000000006548</v>
      </c>
      <c r="L467" s="13">
        <f t="shared" si="272"/>
        <v>23.819999999999709</v>
      </c>
      <c r="M467" s="13">
        <f t="shared" si="261"/>
        <v>24.859999999998763</v>
      </c>
      <c r="X467">
        <f t="shared" si="262"/>
        <v>7.2800000000006548</v>
      </c>
      <c r="Y467">
        <f t="shared" si="263"/>
        <v>24.859999999998763</v>
      </c>
      <c r="Z467">
        <f t="shared" si="264"/>
        <v>0</v>
      </c>
      <c r="AA467">
        <f t="shared" si="265"/>
        <v>0</v>
      </c>
      <c r="AB467" s="18">
        <f t="shared" si="266"/>
        <v>0</v>
      </c>
      <c r="AC467" s="18">
        <f t="shared" si="267"/>
        <v>0</v>
      </c>
      <c r="AD467" s="18">
        <f t="shared" si="268"/>
        <v>0</v>
      </c>
      <c r="AE467" s="18">
        <f t="shared" si="269"/>
        <v>0</v>
      </c>
      <c r="AG467" s="18">
        <f t="shared" si="270"/>
        <v>0</v>
      </c>
      <c r="AH467" s="18">
        <f t="shared" si="271"/>
        <v>0</v>
      </c>
    </row>
    <row r="468" spans="5:34" x14ac:dyDescent="0.25">
      <c r="E468" s="12">
        <v>43297.541666666664</v>
      </c>
      <c r="F468" s="10">
        <v>12562.51</v>
      </c>
      <c r="G468" s="10">
        <v>12575.03</v>
      </c>
      <c r="H468" s="10">
        <v>12545.46</v>
      </c>
      <c r="I468" s="10">
        <v>12546.46</v>
      </c>
      <c r="K468" s="13">
        <f t="shared" si="260"/>
        <v>-16.050000000001091</v>
      </c>
      <c r="L468" s="13">
        <f t="shared" si="272"/>
        <v>7.7699999999986176</v>
      </c>
      <c r="M468" s="13">
        <f t="shared" si="261"/>
        <v>29.570000000001528</v>
      </c>
      <c r="X468">
        <f t="shared" si="262"/>
        <v>16.050000000001091</v>
      </c>
      <c r="Y468">
        <f t="shared" si="263"/>
        <v>29.570000000001528</v>
      </c>
      <c r="Z468">
        <f t="shared" si="264"/>
        <v>0</v>
      </c>
      <c r="AA468">
        <f t="shared" si="265"/>
        <v>0</v>
      </c>
      <c r="AB468" s="18">
        <f t="shared" si="266"/>
        <v>0</v>
      </c>
      <c r="AC468" s="18">
        <f t="shared" si="267"/>
        <v>0</v>
      </c>
      <c r="AD468" s="18">
        <f t="shared" si="268"/>
        <v>0</v>
      </c>
      <c r="AE468" s="18">
        <f t="shared" si="269"/>
        <v>0</v>
      </c>
      <c r="AG468" s="18">
        <f t="shared" si="270"/>
        <v>0</v>
      </c>
      <c r="AH468" s="18">
        <f t="shared" si="271"/>
        <v>0</v>
      </c>
    </row>
    <row r="469" spans="5:34" x14ac:dyDescent="0.25">
      <c r="E469" s="11">
        <v>43297.583333333336</v>
      </c>
      <c r="F469" s="9">
        <v>12545.46</v>
      </c>
      <c r="G469" s="9">
        <v>12552.53</v>
      </c>
      <c r="H469" s="9">
        <v>12505.12</v>
      </c>
      <c r="I469" s="9">
        <v>12535.74</v>
      </c>
      <c r="K469" s="13">
        <f t="shared" si="260"/>
        <v>-9.7199999999993452</v>
      </c>
      <c r="L469" s="13">
        <f t="shared" si="272"/>
        <v>-1.9500000000007276</v>
      </c>
      <c r="M469" s="13">
        <f t="shared" si="261"/>
        <v>47.409999999999854</v>
      </c>
      <c r="X469">
        <f t="shared" si="262"/>
        <v>9.7199999999993452</v>
      </c>
      <c r="Y469">
        <f t="shared" si="263"/>
        <v>47.409999999999854</v>
      </c>
      <c r="Z469">
        <f t="shared" si="264"/>
        <v>0</v>
      </c>
      <c r="AA469">
        <f t="shared" si="265"/>
        <v>0</v>
      </c>
      <c r="AB469" s="18">
        <f t="shared" si="266"/>
        <v>0</v>
      </c>
      <c r="AC469" s="18">
        <f t="shared" si="267"/>
        <v>0</v>
      </c>
      <c r="AD469" s="18">
        <f t="shared" si="268"/>
        <v>0</v>
      </c>
      <c r="AE469" s="18">
        <f t="shared" si="269"/>
        <v>0</v>
      </c>
      <c r="AG469" s="18">
        <f t="shared" si="270"/>
        <v>0</v>
      </c>
      <c r="AH469" s="18">
        <f t="shared" si="271"/>
        <v>0</v>
      </c>
    </row>
    <row r="470" spans="5:34" x14ac:dyDescent="0.25">
      <c r="E470" s="12">
        <v>43297.625</v>
      </c>
      <c r="F470" s="10">
        <v>12535.48</v>
      </c>
      <c r="G470" s="10">
        <v>12552.78</v>
      </c>
      <c r="H470" s="10">
        <v>12520.44</v>
      </c>
      <c r="I470" s="10">
        <v>12548.32</v>
      </c>
      <c r="K470" s="13">
        <f t="shared" si="260"/>
        <v>12.840000000000146</v>
      </c>
      <c r="L470" s="13">
        <f t="shared" si="272"/>
        <v>10.889999999999418</v>
      </c>
      <c r="M470" s="13">
        <f t="shared" si="261"/>
        <v>32.340000000000146</v>
      </c>
      <c r="X470">
        <f t="shared" si="262"/>
        <v>12.840000000000146</v>
      </c>
      <c r="Y470">
        <f t="shared" si="263"/>
        <v>32.340000000000146</v>
      </c>
      <c r="Z470">
        <f t="shared" si="264"/>
        <v>0</v>
      </c>
      <c r="AA470">
        <f t="shared" si="265"/>
        <v>0</v>
      </c>
      <c r="AB470" s="18">
        <f t="shared" si="266"/>
        <v>0</v>
      </c>
      <c r="AC470" s="18">
        <f t="shared" si="267"/>
        <v>0</v>
      </c>
      <c r="AD470" s="18">
        <f t="shared" si="268"/>
        <v>0</v>
      </c>
      <c r="AE470" s="18">
        <f t="shared" si="269"/>
        <v>0</v>
      </c>
      <c r="AG470" s="18">
        <f t="shared" si="270"/>
        <v>0</v>
      </c>
      <c r="AH470" s="18">
        <f t="shared" si="271"/>
        <v>0</v>
      </c>
    </row>
    <row r="471" spans="5:34" x14ac:dyDescent="0.25">
      <c r="E471" s="11">
        <v>43297.666666666664</v>
      </c>
      <c r="F471" s="9">
        <v>12548.33</v>
      </c>
      <c r="G471" s="9">
        <v>12592.04</v>
      </c>
      <c r="H471" s="9">
        <v>12547.26</v>
      </c>
      <c r="I471" s="9">
        <v>12573.87</v>
      </c>
      <c r="K471" s="13">
        <f t="shared" si="260"/>
        <v>25.540000000000873</v>
      </c>
      <c r="L471" s="13">
        <f t="shared" si="272"/>
        <v>36.430000000000291</v>
      </c>
      <c r="M471" s="13">
        <f t="shared" si="261"/>
        <v>44.780000000000655</v>
      </c>
      <c r="X471">
        <f t="shared" si="262"/>
        <v>25.540000000000873</v>
      </c>
      <c r="Y471">
        <f t="shared" si="263"/>
        <v>44.780000000000655</v>
      </c>
      <c r="Z471">
        <f t="shared" si="264"/>
        <v>0</v>
      </c>
      <c r="AA471">
        <f t="shared" si="265"/>
        <v>0</v>
      </c>
      <c r="AB471" s="18">
        <f t="shared" si="266"/>
        <v>0</v>
      </c>
      <c r="AC471" s="18">
        <f t="shared" si="267"/>
        <v>0</v>
      </c>
      <c r="AD471" s="18">
        <f t="shared" si="268"/>
        <v>0</v>
      </c>
      <c r="AE471" s="18">
        <f t="shared" si="269"/>
        <v>0</v>
      </c>
      <c r="AG471" s="18">
        <f t="shared" si="270"/>
        <v>0</v>
      </c>
      <c r="AH471" s="18">
        <f t="shared" si="271"/>
        <v>0</v>
      </c>
    </row>
    <row r="472" spans="5:34" x14ac:dyDescent="0.25">
      <c r="E472" s="12">
        <v>43297.708333333336</v>
      </c>
      <c r="F472" s="10">
        <v>12574.87</v>
      </c>
      <c r="G472" s="10">
        <v>12584.94</v>
      </c>
      <c r="H472" s="10">
        <v>12559.64</v>
      </c>
      <c r="I472" s="10">
        <v>12562.45</v>
      </c>
      <c r="K472" s="13">
        <f t="shared" si="260"/>
        <v>-12.420000000000073</v>
      </c>
      <c r="L472" s="13">
        <f t="shared" si="272"/>
        <v>24.010000000000218</v>
      </c>
      <c r="M472" s="13">
        <f t="shared" si="261"/>
        <v>25.300000000001091</v>
      </c>
      <c r="X472">
        <f t="shared" si="262"/>
        <v>12.420000000000073</v>
      </c>
      <c r="Y472">
        <f t="shared" si="263"/>
        <v>25.300000000001091</v>
      </c>
      <c r="Z472">
        <f t="shared" si="264"/>
        <v>0</v>
      </c>
      <c r="AA472">
        <f t="shared" si="265"/>
        <v>0</v>
      </c>
      <c r="AB472" s="18">
        <f t="shared" si="266"/>
        <v>0</v>
      </c>
      <c r="AC472" s="18">
        <f t="shared" si="267"/>
        <v>0</v>
      </c>
      <c r="AD472" s="18">
        <f t="shared" si="268"/>
        <v>0</v>
      </c>
      <c r="AE472" s="18">
        <f t="shared" si="269"/>
        <v>0</v>
      </c>
      <c r="AG472" s="18">
        <f t="shared" si="270"/>
        <v>0</v>
      </c>
      <c r="AH472" s="18">
        <f t="shared" si="271"/>
        <v>0</v>
      </c>
    </row>
    <row r="473" spans="5:34" x14ac:dyDescent="0.25">
      <c r="E473" s="11">
        <v>43297.75</v>
      </c>
      <c r="F473" s="9">
        <v>12563.45</v>
      </c>
      <c r="G473" s="9">
        <v>12579.16</v>
      </c>
      <c r="H473" s="9">
        <v>12557.53</v>
      </c>
      <c r="I473" s="9">
        <v>12568.26</v>
      </c>
      <c r="K473" s="13">
        <f t="shared" si="260"/>
        <v>4.8099999999994907</v>
      </c>
      <c r="L473" s="13">
        <f t="shared" si="272"/>
        <v>28.819999999999709</v>
      </c>
      <c r="M473" s="13">
        <f t="shared" si="261"/>
        <v>21.6299999999992</v>
      </c>
      <c r="X473">
        <f t="shared" si="262"/>
        <v>4.8099999999994907</v>
      </c>
      <c r="Y473">
        <f t="shared" si="263"/>
        <v>21.6299999999992</v>
      </c>
      <c r="Z473">
        <f t="shared" si="264"/>
        <v>0</v>
      </c>
      <c r="AA473">
        <f t="shared" si="265"/>
        <v>0</v>
      </c>
      <c r="AB473" s="18">
        <f t="shared" si="266"/>
        <v>0</v>
      </c>
      <c r="AC473" s="18">
        <f t="shared" si="267"/>
        <v>0</v>
      </c>
      <c r="AD473" s="18">
        <f t="shared" si="268"/>
        <v>0</v>
      </c>
      <c r="AE473" s="18">
        <f t="shared" si="269"/>
        <v>0</v>
      </c>
      <c r="AG473" s="18">
        <f t="shared" si="270"/>
        <v>0</v>
      </c>
      <c r="AH473" s="18">
        <f t="shared" si="271"/>
        <v>0</v>
      </c>
    </row>
    <row r="474" spans="5:34" x14ac:dyDescent="0.25">
      <c r="E474" s="12">
        <v>43297.791666666664</v>
      </c>
      <c r="F474" s="10">
        <v>12568.51</v>
      </c>
      <c r="G474" s="10">
        <v>12577.24</v>
      </c>
      <c r="H474" s="10">
        <v>12560.17</v>
      </c>
      <c r="I474" s="10">
        <v>12575.06</v>
      </c>
      <c r="K474" s="13">
        <f t="shared" si="260"/>
        <v>6.5499999999992724</v>
      </c>
      <c r="L474" s="13">
        <f t="shared" si="272"/>
        <v>35.369999999998981</v>
      </c>
      <c r="M474" s="13">
        <f t="shared" si="261"/>
        <v>17.069999999999709</v>
      </c>
      <c r="X474">
        <f t="shared" si="262"/>
        <v>6.5499999999992724</v>
      </c>
      <c r="Y474">
        <f t="shared" si="263"/>
        <v>17.069999999999709</v>
      </c>
      <c r="Z474">
        <f t="shared" si="264"/>
        <v>0</v>
      </c>
      <c r="AA474">
        <f t="shared" si="265"/>
        <v>0</v>
      </c>
      <c r="AB474" s="18">
        <f t="shared" si="266"/>
        <v>0</v>
      </c>
      <c r="AC474" s="18">
        <f t="shared" si="267"/>
        <v>0</v>
      </c>
      <c r="AD474" s="18">
        <f t="shared" si="268"/>
        <v>0</v>
      </c>
      <c r="AE474" s="18">
        <f t="shared" si="269"/>
        <v>0</v>
      </c>
      <c r="AG474" s="18">
        <f t="shared" si="270"/>
        <v>0</v>
      </c>
      <c r="AH474" s="18">
        <f t="shared" si="271"/>
        <v>0</v>
      </c>
    </row>
    <row r="475" spans="5:34" x14ac:dyDescent="0.25">
      <c r="E475" s="11">
        <v>43297.833333333336</v>
      </c>
      <c r="F475" s="9">
        <v>12575.06</v>
      </c>
      <c r="G475" s="9">
        <v>12576.81</v>
      </c>
      <c r="H475" s="9">
        <v>12566.29</v>
      </c>
      <c r="I475" s="9">
        <v>12571.04</v>
      </c>
      <c r="K475" s="13">
        <f t="shared" si="260"/>
        <v>-4.0199999999986176</v>
      </c>
      <c r="L475" s="13">
        <f t="shared" si="272"/>
        <v>31.350000000000364</v>
      </c>
      <c r="M475" s="13">
        <f t="shared" si="261"/>
        <v>10.519999999998618</v>
      </c>
      <c r="X475">
        <f t="shared" si="262"/>
        <v>4.0199999999986176</v>
      </c>
      <c r="Y475">
        <f t="shared" si="263"/>
        <v>10.519999999998618</v>
      </c>
      <c r="Z475">
        <f t="shared" si="264"/>
        <v>0</v>
      </c>
      <c r="AA475">
        <f t="shared" si="265"/>
        <v>0</v>
      </c>
      <c r="AB475" s="18">
        <f t="shared" si="266"/>
        <v>0</v>
      </c>
      <c r="AC475" s="18">
        <f t="shared" si="267"/>
        <v>0</v>
      </c>
      <c r="AD475" s="18">
        <f t="shared" si="268"/>
        <v>0</v>
      </c>
      <c r="AE475" s="18">
        <f t="shared" si="269"/>
        <v>0</v>
      </c>
      <c r="AG475" s="18">
        <f t="shared" si="270"/>
        <v>0</v>
      </c>
      <c r="AH475" s="18">
        <f t="shared" si="271"/>
        <v>0</v>
      </c>
    </row>
    <row r="476" spans="5:34" x14ac:dyDescent="0.25">
      <c r="E476" s="12">
        <v>43297.875</v>
      </c>
      <c r="F476" s="10">
        <v>12571.04</v>
      </c>
      <c r="G476" s="10">
        <v>12572.29</v>
      </c>
      <c r="H476" s="10">
        <v>12559.02</v>
      </c>
      <c r="I476" s="10">
        <v>12563.03</v>
      </c>
      <c r="K476" s="13">
        <f t="shared" si="260"/>
        <v>-8.0100000000002183</v>
      </c>
      <c r="L476" s="13">
        <f t="shared" si="272"/>
        <v>23.340000000000146</v>
      </c>
      <c r="M476" s="13">
        <f t="shared" si="261"/>
        <v>13.270000000000437</v>
      </c>
      <c r="X476">
        <f t="shared" si="262"/>
        <v>8.0100000000002183</v>
      </c>
      <c r="Y476">
        <f t="shared" si="263"/>
        <v>13.270000000000437</v>
      </c>
      <c r="Z476">
        <f t="shared" si="264"/>
        <v>0</v>
      </c>
      <c r="AA476">
        <f t="shared" si="265"/>
        <v>0</v>
      </c>
      <c r="AB476" s="18">
        <f t="shared" si="266"/>
        <v>0</v>
      </c>
      <c r="AC476" s="18">
        <f t="shared" si="267"/>
        <v>0</v>
      </c>
      <c r="AD476" s="18">
        <f t="shared" si="268"/>
        <v>0</v>
      </c>
      <c r="AE476" s="18">
        <f t="shared" si="269"/>
        <v>0</v>
      </c>
      <c r="AG476" s="18">
        <f t="shared" si="270"/>
        <v>0</v>
      </c>
      <c r="AH476" s="18">
        <f t="shared" si="271"/>
        <v>0</v>
      </c>
    </row>
    <row r="477" spans="5:34" x14ac:dyDescent="0.25">
      <c r="E477" s="11">
        <v>43297.916666666664</v>
      </c>
      <c r="F477" s="9">
        <v>12563.03</v>
      </c>
      <c r="G477" s="9">
        <v>12582.04</v>
      </c>
      <c r="H477" s="9">
        <v>12558.52</v>
      </c>
      <c r="I477" s="9">
        <v>12580.04</v>
      </c>
      <c r="K477" s="13">
        <f t="shared" si="260"/>
        <v>17.010000000000218</v>
      </c>
      <c r="L477" s="13">
        <f t="shared" si="272"/>
        <v>40.350000000000364</v>
      </c>
      <c r="M477" s="13">
        <f t="shared" si="261"/>
        <v>23.520000000000437</v>
      </c>
      <c r="N477" s="13"/>
      <c r="X477">
        <f t="shared" si="262"/>
        <v>17.010000000000218</v>
      </c>
      <c r="Y477">
        <f t="shared" si="263"/>
        <v>23.520000000000437</v>
      </c>
      <c r="Z477">
        <f t="shared" si="264"/>
        <v>0</v>
      </c>
      <c r="AA477">
        <f t="shared" si="265"/>
        <v>0</v>
      </c>
      <c r="AB477" s="18">
        <f t="shared" si="266"/>
        <v>0</v>
      </c>
      <c r="AC477" s="18">
        <f t="shared" si="267"/>
        <v>0</v>
      </c>
      <c r="AD477" s="18">
        <f t="shared" si="268"/>
        <v>0</v>
      </c>
      <c r="AE477" s="18">
        <f t="shared" si="269"/>
        <v>0</v>
      </c>
      <c r="AG477" s="18">
        <f t="shared" si="270"/>
        <v>0</v>
      </c>
      <c r="AH477" s="18">
        <f t="shared" si="271"/>
        <v>0</v>
      </c>
    </row>
    <row r="478" spans="5:34" hidden="1" x14ac:dyDescent="0.25">
      <c r="E478" s="12">
        <v>43297.958333333336</v>
      </c>
      <c r="F478" s="10">
        <v>12564.95</v>
      </c>
      <c r="G478" s="10">
        <v>12567.95</v>
      </c>
      <c r="H478" s="10">
        <v>12555.97</v>
      </c>
      <c r="I478" s="10">
        <v>12565.7</v>
      </c>
      <c r="AB478"/>
      <c r="AC478"/>
      <c r="AD478"/>
      <c r="AE478"/>
    </row>
    <row r="479" spans="5:34" hidden="1" x14ac:dyDescent="0.25">
      <c r="E479" s="11">
        <v>43298.041666666664</v>
      </c>
      <c r="F479" s="9">
        <v>12562.33</v>
      </c>
      <c r="G479" s="9">
        <v>12571.31</v>
      </c>
      <c r="H479" s="9">
        <v>12555.59</v>
      </c>
      <c r="I479" s="9">
        <v>12565.69</v>
      </c>
      <c r="AB479"/>
      <c r="AC479"/>
      <c r="AD479"/>
      <c r="AE479"/>
    </row>
    <row r="480" spans="5:34" hidden="1" x14ac:dyDescent="0.25">
      <c r="E480" s="12">
        <v>43298.083333333336</v>
      </c>
      <c r="F480" s="10">
        <v>12564.56</v>
      </c>
      <c r="G480" s="10">
        <v>12576.17</v>
      </c>
      <c r="H480" s="10">
        <v>12564.56</v>
      </c>
      <c r="I480" s="10">
        <v>12572.8</v>
      </c>
      <c r="AB480"/>
      <c r="AC480"/>
      <c r="AD480"/>
      <c r="AE480"/>
    </row>
    <row r="481" spans="5:34" hidden="1" x14ac:dyDescent="0.25">
      <c r="E481" s="11">
        <v>43298.125</v>
      </c>
      <c r="F481" s="9">
        <v>12571.67</v>
      </c>
      <c r="G481" s="9">
        <v>12579.53</v>
      </c>
      <c r="H481" s="9">
        <v>12569.43</v>
      </c>
      <c r="I481" s="9">
        <v>12575.04</v>
      </c>
      <c r="AB481"/>
      <c r="AC481"/>
      <c r="AD481"/>
      <c r="AE481"/>
    </row>
    <row r="482" spans="5:34" hidden="1" x14ac:dyDescent="0.25">
      <c r="E482" s="12">
        <v>43298.166666666664</v>
      </c>
      <c r="F482" s="10">
        <v>12575.14</v>
      </c>
      <c r="G482" s="10">
        <v>12587.15</v>
      </c>
      <c r="H482" s="10">
        <v>12565.68</v>
      </c>
      <c r="I482" s="10">
        <v>12568.04</v>
      </c>
      <c r="AB482"/>
      <c r="AC482"/>
      <c r="AD482"/>
      <c r="AE482"/>
    </row>
    <row r="483" spans="5:34" hidden="1" x14ac:dyDescent="0.25">
      <c r="E483" s="11">
        <v>43298.208333333336</v>
      </c>
      <c r="F483" s="9">
        <v>12569.17</v>
      </c>
      <c r="G483" s="9">
        <v>12569.17</v>
      </c>
      <c r="H483" s="9">
        <v>12557.42</v>
      </c>
      <c r="I483" s="9">
        <v>12559.67</v>
      </c>
      <c r="AB483"/>
      <c r="AC483"/>
      <c r="AD483"/>
      <c r="AE483"/>
    </row>
    <row r="484" spans="5:34" hidden="1" x14ac:dyDescent="0.25">
      <c r="E484" s="12">
        <v>43298.25</v>
      </c>
      <c r="F484" s="10">
        <v>12559.67</v>
      </c>
      <c r="G484" s="10">
        <v>12569.65</v>
      </c>
      <c r="H484" s="10">
        <v>12559.67</v>
      </c>
      <c r="I484" s="10">
        <v>12568.52</v>
      </c>
      <c r="AB484"/>
      <c r="AC484"/>
      <c r="AD484"/>
      <c r="AE484"/>
    </row>
    <row r="485" spans="5:34" hidden="1" x14ac:dyDescent="0.25">
      <c r="E485" s="11">
        <v>43298.291666666664</v>
      </c>
      <c r="F485" s="9">
        <v>12569.65</v>
      </c>
      <c r="G485" s="9">
        <v>12574.34</v>
      </c>
      <c r="H485" s="9">
        <v>12569.63</v>
      </c>
      <c r="I485" s="9">
        <v>12573.21</v>
      </c>
      <c r="AB485"/>
      <c r="AC485"/>
      <c r="AD485"/>
      <c r="AE485"/>
    </row>
    <row r="486" spans="5:34" x14ac:dyDescent="0.25">
      <c r="E486" s="12">
        <v>43298.333333333336</v>
      </c>
      <c r="F486" s="10">
        <v>12572.65</v>
      </c>
      <c r="G486" s="10">
        <v>12573.21</v>
      </c>
      <c r="H486" s="10">
        <v>12548.06</v>
      </c>
      <c r="I486" s="10">
        <v>12564.76</v>
      </c>
      <c r="K486" s="13">
        <f t="shared" ref="K486:K500" si="273">I486-F486</f>
        <v>-7.8899999999994179</v>
      </c>
      <c r="L486" s="13">
        <v>0</v>
      </c>
      <c r="M486" s="13">
        <f t="shared" ref="M486:M500" si="274">G486-H486</f>
        <v>25.149999999999636</v>
      </c>
      <c r="N486" s="13">
        <f>I500-F486</f>
        <v>136.13000000000102</v>
      </c>
      <c r="O486" s="18">
        <f>IF(K486*N486&gt;0,1,0)</f>
        <v>0</v>
      </c>
      <c r="P486">
        <f>_xlfn.IFS(K486&lt;0,MIN(L485:L499),K486&gt;0,MAX(L485:L499))</f>
        <v>-37.170000000000073</v>
      </c>
      <c r="Q486">
        <f>_xlfn.IFS(K486&lt;0,MAX(L485:L499),K486&gt;0,MIN(L485:L499))</f>
        <v>155.52999999999884</v>
      </c>
      <c r="T486" s="13">
        <f>MAX(G486:G500)</f>
        <v>12733</v>
      </c>
      <c r="X486">
        <f t="shared" ref="X486:X500" si="275">ABS(K486)</f>
        <v>7.8899999999994179</v>
      </c>
      <c r="Y486">
        <f t="shared" ref="Y486:Y500" si="276">ABS(M486)</f>
        <v>25.149999999999636</v>
      </c>
      <c r="Z486">
        <f t="shared" ref="Z486:Z500" si="277">IF(T486&lt;1000,ABS(T486),0)</f>
        <v>0</v>
      </c>
      <c r="AA486">
        <f t="shared" ref="AA486:AA500" si="278">ABS(N486)</f>
        <v>136.13000000000102</v>
      </c>
      <c r="AB486" s="18">
        <f t="shared" ref="AB486:AB500" si="279">ABS(P486)</f>
        <v>37.170000000000073</v>
      </c>
      <c r="AC486" s="18">
        <f t="shared" ref="AC486:AC500" si="280">ABS(Q486)</f>
        <v>155.52999999999884</v>
      </c>
      <c r="AD486" s="18">
        <f t="shared" ref="AD486:AD500" si="281">IF(O486=1,ABS(P486),0)</f>
        <v>0</v>
      </c>
      <c r="AE486" s="18">
        <f t="shared" ref="AE486:AE500" si="282">IF(O486=0,ABS(Q486),0)</f>
        <v>155.52999999999884</v>
      </c>
      <c r="AG486" s="18">
        <f t="shared" ref="AG486:AG500" si="283">IF(O486=1,ABS(Q486),0)</f>
        <v>0</v>
      </c>
      <c r="AH486" s="18">
        <f t="shared" ref="AH486:AH500" si="284">IF(O486=0,ABS(P486),0)</f>
        <v>37.170000000000073</v>
      </c>
    </row>
    <row r="487" spans="5:34" x14ac:dyDescent="0.25">
      <c r="E487" s="11">
        <v>43298.375</v>
      </c>
      <c r="F487" s="9">
        <v>12565.74</v>
      </c>
      <c r="G487" s="9">
        <v>12570.2</v>
      </c>
      <c r="H487" s="9">
        <v>12551.46</v>
      </c>
      <c r="I487" s="9">
        <v>12555.01</v>
      </c>
      <c r="K487" s="13">
        <f t="shared" si="273"/>
        <v>-10.729999999999563</v>
      </c>
      <c r="L487" s="13">
        <f t="shared" ref="L487:L500" si="285">L486+K487</f>
        <v>-10.729999999999563</v>
      </c>
      <c r="M487" s="13">
        <f t="shared" si="274"/>
        <v>18.740000000001601</v>
      </c>
      <c r="T487" s="13">
        <f>MIN(H486:H500)</f>
        <v>12521.31</v>
      </c>
      <c r="X487">
        <f t="shared" si="275"/>
        <v>10.729999999999563</v>
      </c>
      <c r="Y487">
        <f t="shared" si="276"/>
        <v>18.740000000001601</v>
      </c>
      <c r="Z487">
        <f t="shared" si="277"/>
        <v>0</v>
      </c>
      <c r="AA487">
        <f t="shared" si="278"/>
        <v>0</v>
      </c>
      <c r="AB487" s="18">
        <f t="shared" si="279"/>
        <v>0</v>
      </c>
      <c r="AC487" s="18">
        <f t="shared" si="280"/>
        <v>0</v>
      </c>
      <c r="AD487" s="18">
        <f t="shared" si="281"/>
        <v>0</v>
      </c>
      <c r="AE487" s="18">
        <f t="shared" si="282"/>
        <v>0</v>
      </c>
      <c r="AG487" s="18">
        <f t="shared" si="283"/>
        <v>0</v>
      </c>
      <c r="AH487" s="18">
        <f t="shared" si="284"/>
        <v>0</v>
      </c>
    </row>
    <row r="488" spans="5:34" x14ac:dyDescent="0.25">
      <c r="E488" s="12">
        <v>43298.416666666664</v>
      </c>
      <c r="F488" s="10">
        <v>12555.69</v>
      </c>
      <c r="G488" s="10">
        <v>12579.62</v>
      </c>
      <c r="H488" s="10">
        <v>12521.31</v>
      </c>
      <c r="I488" s="10">
        <v>12569.23</v>
      </c>
      <c r="K488" s="13">
        <f t="shared" si="273"/>
        <v>13.539999999999054</v>
      </c>
      <c r="L488" s="13">
        <f t="shared" si="285"/>
        <v>2.8099999999994907</v>
      </c>
      <c r="M488" s="13">
        <f t="shared" si="274"/>
        <v>58.31000000000131</v>
      </c>
      <c r="T488" s="13">
        <f>T486-T487</f>
        <v>211.69000000000051</v>
      </c>
      <c r="X488">
        <f t="shared" si="275"/>
        <v>13.539999999999054</v>
      </c>
      <c r="Y488">
        <f t="shared" si="276"/>
        <v>58.31000000000131</v>
      </c>
      <c r="Z488">
        <f t="shared" si="277"/>
        <v>211.69000000000051</v>
      </c>
      <c r="AA488">
        <f t="shared" si="278"/>
        <v>0</v>
      </c>
      <c r="AB488" s="18">
        <f t="shared" si="279"/>
        <v>0</v>
      </c>
      <c r="AC488" s="18">
        <f t="shared" si="280"/>
        <v>0</v>
      </c>
      <c r="AD488" s="18">
        <f t="shared" si="281"/>
        <v>0</v>
      </c>
      <c r="AE488" s="18">
        <f t="shared" si="282"/>
        <v>0</v>
      </c>
      <c r="AG488" s="18">
        <f t="shared" si="283"/>
        <v>0</v>
      </c>
      <c r="AH488" s="18">
        <f t="shared" si="284"/>
        <v>0</v>
      </c>
    </row>
    <row r="489" spans="5:34" x14ac:dyDescent="0.25">
      <c r="E489" s="11">
        <v>43298.458333333336</v>
      </c>
      <c r="F489" s="9">
        <v>12569.24</v>
      </c>
      <c r="G489" s="9">
        <v>12594.32</v>
      </c>
      <c r="H489" s="9">
        <v>12534.02</v>
      </c>
      <c r="I489" s="9">
        <v>12562.57</v>
      </c>
      <c r="K489" s="13">
        <f t="shared" si="273"/>
        <v>-6.6700000000000728</v>
      </c>
      <c r="L489" s="13">
        <f t="shared" si="285"/>
        <v>-3.8600000000005821</v>
      </c>
      <c r="M489" s="13">
        <f t="shared" si="274"/>
        <v>60.299999999999272</v>
      </c>
      <c r="R489">
        <v>-3</v>
      </c>
      <c r="X489">
        <f t="shared" si="275"/>
        <v>6.6700000000000728</v>
      </c>
      <c r="Y489">
        <f t="shared" si="276"/>
        <v>60.299999999999272</v>
      </c>
      <c r="Z489">
        <f t="shared" si="277"/>
        <v>0</v>
      </c>
      <c r="AA489">
        <f t="shared" si="278"/>
        <v>0</v>
      </c>
      <c r="AB489" s="18">
        <f t="shared" si="279"/>
        <v>0</v>
      </c>
      <c r="AC489" s="18">
        <f t="shared" si="280"/>
        <v>0</v>
      </c>
      <c r="AD489" s="18">
        <f t="shared" si="281"/>
        <v>0</v>
      </c>
      <c r="AE489" s="18">
        <f t="shared" si="282"/>
        <v>0</v>
      </c>
      <c r="AG489" s="18">
        <f t="shared" si="283"/>
        <v>0</v>
      </c>
      <c r="AH489" s="18">
        <f t="shared" si="284"/>
        <v>0</v>
      </c>
    </row>
    <row r="490" spans="5:34" x14ac:dyDescent="0.25">
      <c r="E490" s="12">
        <v>43298.5</v>
      </c>
      <c r="F490" s="10">
        <v>12563</v>
      </c>
      <c r="G490" s="10">
        <v>12583.14</v>
      </c>
      <c r="H490" s="10">
        <v>12557.27</v>
      </c>
      <c r="I490" s="10">
        <v>12570.49</v>
      </c>
      <c r="K490" s="13">
        <f t="shared" si="273"/>
        <v>7.4899999999997817</v>
      </c>
      <c r="L490" s="13">
        <f t="shared" si="285"/>
        <v>3.6299999999991996</v>
      </c>
      <c r="M490" s="13">
        <f t="shared" si="274"/>
        <v>25.869999999998981</v>
      </c>
      <c r="X490">
        <f t="shared" si="275"/>
        <v>7.4899999999997817</v>
      </c>
      <c r="Y490">
        <f t="shared" si="276"/>
        <v>25.869999999998981</v>
      </c>
      <c r="Z490">
        <f t="shared" si="277"/>
        <v>0</v>
      </c>
      <c r="AA490">
        <f t="shared" si="278"/>
        <v>0</v>
      </c>
      <c r="AB490" s="18">
        <f t="shared" si="279"/>
        <v>0</v>
      </c>
      <c r="AC490" s="18">
        <f t="shared" si="280"/>
        <v>0</v>
      </c>
      <c r="AD490" s="18">
        <f t="shared" si="281"/>
        <v>0</v>
      </c>
      <c r="AE490" s="18">
        <f t="shared" si="282"/>
        <v>0</v>
      </c>
      <c r="AG490" s="18">
        <f t="shared" si="283"/>
        <v>0</v>
      </c>
      <c r="AH490" s="18">
        <f t="shared" si="284"/>
        <v>0</v>
      </c>
    </row>
    <row r="491" spans="5:34" x14ac:dyDescent="0.25">
      <c r="E491" s="11">
        <v>43298.541666666664</v>
      </c>
      <c r="F491" s="9">
        <v>12570.24</v>
      </c>
      <c r="G491" s="9">
        <v>12577.59</v>
      </c>
      <c r="H491" s="9">
        <v>12529.55</v>
      </c>
      <c r="I491" s="9">
        <v>12548.56</v>
      </c>
      <c r="K491" s="13">
        <f t="shared" si="273"/>
        <v>-21.680000000000291</v>
      </c>
      <c r="L491" s="13">
        <f t="shared" si="285"/>
        <v>-18.050000000001091</v>
      </c>
      <c r="M491" s="13">
        <f t="shared" si="274"/>
        <v>48.040000000000873</v>
      </c>
      <c r="X491">
        <f t="shared" si="275"/>
        <v>21.680000000000291</v>
      </c>
      <c r="Y491">
        <f t="shared" si="276"/>
        <v>48.040000000000873</v>
      </c>
      <c r="Z491">
        <f t="shared" si="277"/>
        <v>0</v>
      </c>
      <c r="AA491">
        <f t="shared" si="278"/>
        <v>0</v>
      </c>
      <c r="AB491" s="18">
        <f t="shared" si="279"/>
        <v>0</v>
      </c>
      <c r="AC491" s="18">
        <f t="shared" si="280"/>
        <v>0</v>
      </c>
      <c r="AD491" s="18">
        <f t="shared" si="281"/>
        <v>0</v>
      </c>
      <c r="AE491" s="18">
        <f t="shared" si="282"/>
        <v>0</v>
      </c>
      <c r="AG491" s="18">
        <f t="shared" si="283"/>
        <v>0</v>
      </c>
      <c r="AH491" s="18">
        <f t="shared" si="284"/>
        <v>0</v>
      </c>
    </row>
    <row r="492" spans="5:34" x14ac:dyDescent="0.25">
      <c r="E492" s="12">
        <v>43298.583333333336</v>
      </c>
      <c r="F492" s="10">
        <v>12548.48</v>
      </c>
      <c r="G492" s="10">
        <v>12550.92</v>
      </c>
      <c r="H492" s="10">
        <v>12526.33</v>
      </c>
      <c r="I492" s="10">
        <v>12529.36</v>
      </c>
      <c r="K492" s="13">
        <f t="shared" si="273"/>
        <v>-19.119999999998981</v>
      </c>
      <c r="L492" s="13">
        <f t="shared" si="285"/>
        <v>-37.170000000000073</v>
      </c>
      <c r="M492" s="13">
        <f t="shared" si="274"/>
        <v>24.590000000000146</v>
      </c>
      <c r="X492">
        <f t="shared" si="275"/>
        <v>19.119999999998981</v>
      </c>
      <c r="Y492">
        <f t="shared" si="276"/>
        <v>24.590000000000146</v>
      </c>
      <c r="Z492">
        <f t="shared" si="277"/>
        <v>0</v>
      </c>
      <c r="AA492">
        <f t="shared" si="278"/>
        <v>0</v>
      </c>
      <c r="AB492" s="18">
        <f t="shared" si="279"/>
        <v>0</v>
      </c>
      <c r="AC492" s="18">
        <f t="shared" si="280"/>
        <v>0</v>
      </c>
      <c r="AD492" s="18">
        <f t="shared" si="281"/>
        <v>0</v>
      </c>
      <c r="AE492" s="18">
        <f t="shared" si="282"/>
        <v>0</v>
      </c>
      <c r="AG492" s="18">
        <f t="shared" si="283"/>
        <v>0</v>
      </c>
      <c r="AH492" s="18">
        <f t="shared" si="284"/>
        <v>0</v>
      </c>
    </row>
    <row r="493" spans="5:34" x14ac:dyDescent="0.25">
      <c r="E493" s="11">
        <v>43298.625</v>
      </c>
      <c r="F493" s="9">
        <v>12529.36</v>
      </c>
      <c r="G493" s="9">
        <v>12555.07</v>
      </c>
      <c r="H493" s="9">
        <v>12527.6</v>
      </c>
      <c r="I493" s="9">
        <v>12545.24</v>
      </c>
      <c r="K493" s="13">
        <f t="shared" si="273"/>
        <v>15.8799999999992</v>
      </c>
      <c r="L493" s="13">
        <f t="shared" si="285"/>
        <v>-21.290000000000873</v>
      </c>
      <c r="M493" s="13">
        <f t="shared" si="274"/>
        <v>27.469999999999345</v>
      </c>
      <c r="X493">
        <f t="shared" si="275"/>
        <v>15.8799999999992</v>
      </c>
      <c r="Y493">
        <f t="shared" si="276"/>
        <v>27.469999999999345</v>
      </c>
      <c r="Z493">
        <f t="shared" si="277"/>
        <v>0</v>
      </c>
      <c r="AA493">
        <f t="shared" si="278"/>
        <v>0</v>
      </c>
      <c r="AB493" s="18">
        <f t="shared" si="279"/>
        <v>0</v>
      </c>
      <c r="AC493" s="18">
        <f t="shared" si="280"/>
        <v>0</v>
      </c>
      <c r="AD493" s="18">
        <f t="shared" si="281"/>
        <v>0</v>
      </c>
      <c r="AE493" s="18">
        <f t="shared" si="282"/>
        <v>0</v>
      </c>
      <c r="AG493" s="18">
        <f t="shared" si="283"/>
        <v>0</v>
      </c>
      <c r="AH493" s="18">
        <f t="shared" si="284"/>
        <v>0</v>
      </c>
    </row>
    <row r="494" spans="5:34" x14ac:dyDescent="0.25">
      <c r="E494" s="12">
        <v>43298.666666666664</v>
      </c>
      <c r="F494" s="10">
        <v>12545.74</v>
      </c>
      <c r="G494" s="10">
        <v>12587.56</v>
      </c>
      <c r="H494" s="10">
        <v>12535.45</v>
      </c>
      <c r="I494" s="10">
        <v>12582.88</v>
      </c>
      <c r="K494" s="13">
        <f t="shared" si="273"/>
        <v>37.139999999999418</v>
      </c>
      <c r="L494" s="13">
        <f t="shared" si="285"/>
        <v>15.849999999998545</v>
      </c>
      <c r="M494" s="13">
        <f t="shared" si="274"/>
        <v>52.109999999998763</v>
      </c>
      <c r="X494">
        <f t="shared" si="275"/>
        <v>37.139999999999418</v>
      </c>
      <c r="Y494">
        <f t="shared" si="276"/>
        <v>52.109999999998763</v>
      </c>
      <c r="Z494">
        <f t="shared" si="277"/>
        <v>0</v>
      </c>
      <c r="AA494">
        <f t="shared" si="278"/>
        <v>0</v>
      </c>
      <c r="AB494" s="18">
        <f t="shared" si="279"/>
        <v>0</v>
      </c>
      <c r="AC494" s="18">
        <f t="shared" si="280"/>
        <v>0</v>
      </c>
      <c r="AD494" s="18">
        <f t="shared" si="281"/>
        <v>0</v>
      </c>
      <c r="AE494" s="18">
        <f t="shared" si="282"/>
        <v>0</v>
      </c>
      <c r="AG494" s="18">
        <f t="shared" si="283"/>
        <v>0</v>
      </c>
      <c r="AH494" s="18">
        <f t="shared" si="284"/>
        <v>0</v>
      </c>
    </row>
    <row r="495" spans="5:34" x14ac:dyDescent="0.25">
      <c r="E495" s="11">
        <v>43298.708333333336</v>
      </c>
      <c r="F495" s="9">
        <v>12583.63</v>
      </c>
      <c r="G495" s="9">
        <v>12688.92</v>
      </c>
      <c r="H495" s="9">
        <v>12583.63</v>
      </c>
      <c r="I495" s="9">
        <v>12680.5</v>
      </c>
      <c r="K495" s="13">
        <f t="shared" si="273"/>
        <v>96.8700000000008</v>
      </c>
      <c r="L495" s="13">
        <f t="shared" si="285"/>
        <v>112.71999999999935</v>
      </c>
      <c r="M495" s="13">
        <f t="shared" si="274"/>
        <v>105.29000000000087</v>
      </c>
      <c r="X495">
        <f t="shared" si="275"/>
        <v>96.8700000000008</v>
      </c>
      <c r="Y495">
        <f t="shared" si="276"/>
        <v>105.29000000000087</v>
      </c>
      <c r="Z495">
        <f t="shared" si="277"/>
        <v>0</v>
      </c>
      <c r="AA495">
        <f t="shared" si="278"/>
        <v>0</v>
      </c>
      <c r="AB495" s="18">
        <f t="shared" si="279"/>
        <v>0</v>
      </c>
      <c r="AC495" s="18">
        <f t="shared" si="280"/>
        <v>0</v>
      </c>
      <c r="AD495" s="18">
        <f t="shared" si="281"/>
        <v>0</v>
      </c>
      <c r="AE495" s="18">
        <f t="shared" si="282"/>
        <v>0</v>
      </c>
      <c r="AG495" s="18">
        <f t="shared" si="283"/>
        <v>0</v>
      </c>
      <c r="AH495" s="18">
        <f t="shared" si="284"/>
        <v>0</v>
      </c>
    </row>
    <row r="496" spans="5:34" x14ac:dyDescent="0.25">
      <c r="E496" s="12">
        <v>43298.75</v>
      </c>
      <c r="F496" s="10">
        <v>12680</v>
      </c>
      <c r="G496" s="10">
        <v>12708.91</v>
      </c>
      <c r="H496" s="10">
        <v>12660.32</v>
      </c>
      <c r="I496" s="10">
        <v>12708.66</v>
      </c>
      <c r="K496" s="13">
        <f t="shared" si="273"/>
        <v>28.659999999999854</v>
      </c>
      <c r="L496" s="13">
        <f t="shared" si="285"/>
        <v>141.3799999999992</v>
      </c>
      <c r="M496" s="13">
        <f t="shared" si="274"/>
        <v>48.590000000000146</v>
      </c>
      <c r="X496">
        <f t="shared" si="275"/>
        <v>28.659999999999854</v>
      </c>
      <c r="Y496">
        <f t="shared" si="276"/>
        <v>48.590000000000146</v>
      </c>
      <c r="Z496">
        <f t="shared" si="277"/>
        <v>0</v>
      </c>
      <c r="AA496">
        <f t="shared" si="278"/>
        <v>0</v>
      </c>
      <c r="AB496" s="18">
        <f t="shared" si="279"/>
        <v>0</v>
      </c>
      <c r="AC496" s="18">
        <f t="shared" si="280"/>
        <v>0</v>
      </c>
      <c r="AD496" s="18">
        <f t="shared" si="281"/>
        <v>0</v>
      </c>
      <c r="AE496" s="18">
        <f t="shared" si="282"/>
        <v>0</v>
      </c>
      <c r="AG496" s="18">
        <f t="shared" si="283"/>
        <v>0</v>
      </c>
      <c r="AH496" s="18">
        <f t="shared" si="284"/>
        <v>0</v>
      </c>
    </row>
    <row r="497" spans="5:34" x14ac:dyDescent="0.25">
      <c r="E497" s="11">
        <v>43298.791666666664</v>
      </c>
      <c r="F497" s="9">
        <v>12708.91</v>
      </c>
      <c r="G497" s="9">
        <v>12733</v>
      </c>
      <c r="H497" s="9">
        <v>12697.92</v>
      </c>
      <c r="I497" s="9">
        <v>12723.06</v>
      </c>
      <c r="K497" s="13">
        <f t="shared" si="273"/>
        <v>14.149999999999636</v>
      </c>
      <c r="L497" s="13">
        <f t="shared" si="285"/>
        <v>155.52999999999884</v>
      </c>
      <c r="M497" s="13">
        <f t="shared" si="274"/>
        <v>35.079999999999927</v>
      </c>
      <c r="X497">
        <f t="shared" si="275"/>
        <v>14.149999999999636</v>
      </c>
      <c r="Y497">
        <f t="shared" si="276"/>
        <v>35.079999999999927</v>
      </c>
      <c r="Z497">
        <f t="shared" si="277"/>
        <v>0</v>
      </c>
      <c r="AA497">
        <f t="shared" si="278"/>
        <v>0</v>
      </c>
      <c r="AB497" s="18">
        <f t="shared" si="279"/>
        <v>0</v>
      </c>
      <c r="AC497" s="18">
        <f t="shared" si="280"/>
        <v>0</v>
      </c>
      <c r="AD497" s="18">
        <f t="shared" si="281"/>
        <v>0</v>
      </c>
      <c r="AE497" s="18">
        <f t="shared" si="282"/>
        <v>0</v>
      </c>
      <c r="AG497" s="18">
        <f t="shared" si="283"/>
        <v>0</v>
      </c>
      <c r="AH497" s="18">
        <f t="shared" si="284"/>
        <v>0</v>
      </c>
    </row>
    <row r="498" spans="5:34" x14ac:dyDescent="0.25">
      <c r="E498" s="12">
        <v>43298.833333333336</v>
      </c>
      <c r="F498" s="10">
        <v>12723.31</v>
      </c>
      <c r="G498" s="10">
        <v>12732.07</v>
      </c>
      <c r="H498" s="10">
        <v>12718.31</v>
      </c>
      <c r="I498" s="10">
        <v>12722.56</v>
      </c>
      <c r="K498" s="13">
        <f t="shared" si="273"/>
        <v>-0.75</v>
      </c>
      <c r="L498" s="13">
        <f t="shared" si="285"/>
        <v>154.77999999999884</v>
      </c>
      <c r="M498" s="13">
        <f t="shared" si="274"/>
        <v>13.760000000000218</v>
      </c>
      <c r="X498">
        <f t="shared" si="275"/>
        <v>0.75</v>
      </c>
      <c r="Y498">
        <f t="shared" si="276"/>
        <v>13.760000000000218</v>
      </c>
      <c r="Z498">
        <f t="shared" si="277"/>
        <v>0</v>
      </c>
      <c r="AA498">
        <f t="shared" si="278"/>
        <v>0</v>
      </c>
      <c r="AB498" s="18">
        <f t="shared" si="279"/>
        <v>0</v>
      </c>
      <c r="AC498" s="18">
        <f t="shared" si="280"/>
        <v>0</v>
      </c>
      <c r="AD498" s="18">
        <f t="shared" si="281"/>
        <v>0</v>
      </c>
      <c r="AE498" s="18">
        <f t="shared" si="282"/>
        <v>0</v>
      </c>
      <c r="AG498" s="18">
        <f t="shared" si="283"/>
        <v>0</v>
      </c>
      <c r="AH498" s="18">
        <f t="shared" si="284"/>
        <v>0</v>
      </c>
    </row>
    <row r="499" spans="5:34" x14ac:dyDescent="0.25">
      <c r="E499" s="11">
        <v>43298.875</v>
      </c>
      <c r="F499" s="9">
        <v>12723.06</v>
      </c>
      <c r="G499" s="9">
        <v>12727.06</v>
      </c>
      <c r="H499" s="9">
        <v>12712.79</v>
      </c>
      <c r="I499" s="9">
        <v>12713.29</v>
      </c>
      <c r="K499" s="13">
        <f t="shared" si="273"/>
        <v>-9.7699999999986176</v>
      </c>
      <c r="L499" s="13">
        <f t="shared" si="285"/>
        <v>145.01000000000022</v>
      </c>
      <c r="M499" s="13">
        <f t="shared" si="274"/>
        <v>14.269999999998618</v>
      </c>
      <c r="X499">
        <f t="shared" si="275"/>
        <v>9.7699999999986176</v>
      </c>
      <c r="Y499">
        <f t="shared" si="276"/>
        <v>14.269999999998618</v>
      </c>
      <c r="Z499">
        <f t="shared" si="277"/>
        <v>0</v>
      </c>
      <c r="AA499">
        <f t="shared" si="278"/>
        <v>0</v>
      </c>
      <c r="AB499" s="18">
        <f t="shared" si="279"/>
        <v>0</v>
      </c>
      <c r="AC499" s="18">
        <f t="shared" si="280"/>
        <v>0</v>
      </c>
      <c r="AD499" s="18">
        <f t="shared" si="281"/>
        <v>0</v>
      </c>
      <c r="AE499" s="18">
        <f t="shared" si="282"/>
        <v>0</v>
      </c>
      <c r="AG499" s="18">
        <f t="shared" si="283"/>
        <v>0</v>
      </c>
      <c r="AH499" s="18">
        <f t="shared" si="284"/>
        <v>0</v>
      </c>
    </row>
    <row r="500" spans="5:34" x14ac:dyDescent="0.25">
      <c r="E500" s="12">
        <v>43298.916666666664</v>
      </c>
      <c r="F500" s="10">
        <v>12713.04</v>
      </c>
      <c r="G500" s="10">
        <v>12722.04</v>
      </c>
      <c r="H500" s="10">
        <v>12698.27</v>
      </c>
      <c r="I500" s="10">
        <v>12708.78</v>
      </c>
      <c r="K500" s="13">
        <f t="shared" si="273"/>
        <v>-4.2600000000002183</v>
      </c>
      <c r="L500" s="13">
        <f t="shared" si="285"/>
        <v>140.75</v>
      </c>
      <c r="M500" s="13">
        <f t="shared" si="274"/>
        <v>23.770000000000437</v>
      </c>
      <c r="N500" s="13"/>
      <c r="X500">
        <f t="shared" si="275"/>
        <v>4.2600000000002183</v>
      </c>
      <c r="Y500">
        <f t="shared" si="276"/>
        <v>23.770000000000437</v>
      </c>
      <c r="Z500">
        <f t="shared" si="277"/>
        <v>0</v>
      </c>
      <c r="AA500">
        <f t="shared" si="278"/>
        <v>0</v>
      </c>
      <c r="AB500" s="18">
        <f t="shared" si="279"/>
        <v>0</v>
      </c>
      <c r="AC500" s="18">
        <f t="shared" si="280"/>
        <v>0</v>
      </c>
      <c r="AD500" s="18">
        <f t="shared" si="281"/>
        <v>0</v>
      </c>
      <c r="AE500" s="18">
        <f t="shared" si="282"/>
        <v>0</v>
      </c>
      <c r="AG500" s="18">
        <f t="shared" si="283"/>
        <v>0</v>
      </c>
      <c r="AH500" s="18">
        <f t="shared" si="284"/>
        <v>0</v>
      </c>
    </row>
    <row r="501" spans="5:34" hidden="1" x14ac:dyDescent="0.25">
      <c r="E501" s="11">
        <v>43298.958333333336</v>
      </c>
      <c r="F501" s="9">
        <v>12705.3</v>
      </c>
      <c r="G501" s="9">
        <v>12716.59</v>
      </c>
      <c r="H501" s="9">
        <v>12704.17</v>
      </c>
      <c r="I501" s="9">
        <v>12710.94</v>
      </c>
      <c r="AB501"/>
      <c r="AC501"/>
      <c r="AD501"/>
      <c r="AE501"/>
    </row>
    <row r="502" spans="5:34" hidden="1" x14ac:dyDescent="0.25">
      <c r="E502" s="12">
        <v>43299.041666666664</v>
      </c>
      <c r="F502" s="10">
        <v>12712.07</v>
      </c>
      <c r="G502" s="10">
        <v>12724.49</v>
      </c>
      <c r="H502" s="10">
        <v>12712.07</v>
      </c>
      <c r="I502" s="10">
        <v>12721.34</v>
      </c>
      <c r="AB502"/>
      <c r="AC502"/>
      <c r="AD502"/>
      <c r="AE502"/>
    </row>
    <row r="503" spans="5:34" hidden="1" x14ac:dyDescent="0.25">
      <c r="E503" s="11">
        <v>43299.083333333336</v>
      </c>
      <c r="F503" s="9">
        <v>12722.47</v>
      </c>
      <c r="G503" s="9">
        <v>12724.73</v>
      </c>
      <c r="H503" s="9">
        <v>12715.31</v>
      </c>
      <c r="I503" s="9">
        <v>12719.83</v>
      </c>
      <c r="AB503"/>
      <c r="AC503"/>
      <c r="AD503"/>
      <c r="AE503"/>
    </row>
    <row r="504" spans="5:34" hidden="1" x14ac:dyDescent="0.25">
      <c r="E504" s="12">
        <v>43299.125</v>
      </c>
      <c r="F504" s="10">
        <v>12720.96</v>
      </c>
      <c r="G504" s="10">
        <v>12728.87</v>
      </c>
      <c r="H504" s="10">
        <v>12719.83</v>
      </c>
      <c r="I504" s="10">
        <v>12726.47</v>
      </c>
      <c r="AB504"/>
      <c r="AC504"/>
      <c r="AD504"/>
      <c r="AE504"/>
    </row>
    <row r="505" spans="5:34" hidden="1" x14ac:dyDescent="0.25">
      <c r="E505" s="11">
        <v>43299.166666666664</v>
      </c>
      <c r="F505" s="9">
        <v>12725.22</v>
      </c>
      <c r="G505" s="9">
        <v>12726.35</v>
      </c>
      <c r="H505" s="9">
        <v>12717.05</v>
      </c>
      <c r="I505" s="9">
        <v>12718.18</v>
      </c>
      <c r="AB505"/>
      <c r="AC505"/>
      <c r="AD505"/>
      <c r="AE505"/>
    </row>
    <row r="506" spans="5:34" hidden="1" x14ac:dyDescent="0.25">
      <c r="E506" s="12">
        <v>43299.208333333336</v>
      </c>
      <c r="F506" s="10">
        <v>12717.61</v>
      </c>
      <c r="G506" s="10">
        <v>12722.69</v>
      </c>
      <c r="H506" s="10">
        <v>12713.66</v>
      </c>
      <c r="I506" s="10">
        <v>12722.69</v>
      </c>
      <c r="AB506"/>
      <c r="AC506"/>
      <c r="AD506"/>
      <c r="AE506"/>
    </row>
    <row r="507" spans="5:34" hidden="1" x14ac:dyDescent="0.25">
      <c r="E507" s="11">
        <v>43299.25</v>
      </c>
      <c r="F507" s="9">
        <v>12721.56</v>
      </c>
      <c r="G507" s="9">
        <v>12721.56</v>
      </c>
      <c r="H507" s="9">
        <v>12711.65</v>
      </c>
      <c r="I507" s="9">
        <v>12715.91</v>
      </c>
      <c r="AB507"/>
      <c r="AC507"/>
      <c r="AD507"/>
      <c r="AE507"/>
    </row>
    <row r="508" spans="5:34" hidden="1" x14ac:dyDescent="0.25">
      <c r="E508" s="12">
        <v>43299.291666666664</v>
      </c>
      <c r="F508" s="10">
        <v>12714.78</v>
      </c>
      <c r="G508" s="10">
        <v>12715.91</v>
      </c>
      <c r="H508" s="10">
        <v>12709.13</v>
      </c>
      <c r="I508" s="10">
        <v>12715.89</v>
      </c>
      <c r="AB508"/>
      <c r="AC508"/>
      <c r="AD508"/>
      <c r="AE508"/>
    </row>
    <row r="509" spans="5:34" x14ac:dyDescent="0.25">
      <c r="E509" s="11">
        <v>43299.333333333336</v>
      </c>
      <c r="F509" s="9">
        <v>12717.02</v>
      </c>
      <c r="G509" s="9">
        <v>12724.76</v>
      </c>
      <c r="H509" s="9">
        <v>12707.28</v>
      </c>
      <c r="I509" s="9">
        <v>12714.63</v>
      </c>
      <c r="K509" s="13">
        <f t="shared" ref="K509:K523" si="286">I509-F509</f>
        <v>-2.3900000000012369</v>
      </c>
      <c r="L509" s="13">
        <v>0</v>
      </c>
      <c r="M509" s="13">
        <f t="shared" ref="M509:M523" si="287">G509-H509</f>
        <v>17.479999999999563</v>
      </c>
      <c r="N509" s="13">
        <f>I523-F509</f>
        <v>42.180000000000291</v>
      </c>
      <c r="O509" s="18">
        <f>IF(K509*N509&gt;0,1,0)</f>
        <v>0</v>
      </c>
      <c r="P509">
        <f>_xlfn.IFS(K509&lt;0,MIN(L508:L522),K509&gt;0,MAX(L508:L522))</f>
        <v>0</v>
      </c>
      <c r="Q509">
        <f>_xlfn.IFS(K509&lt;0,MAX(L508:L522),K509&gt;0,MIN(L508:L522))</f>
        <v>54.680000000000291</v>
      </c>
      <c r="T509" s="13">
        <f>MAX(G509:G523)</f>
        <v>12780.4</v>
      </c>
      <c r="X509">
        <f t="shared" ref="X509:X523" si="288">ABS(K509)</f>
        <v>2.3900000000012369</v>
      </c>
      <c r="Y509">
        <f t="shared" ref="Y509:Y523" si="289">ABS(M509)</f>
        <v>17.479999999999563</v>
      </c>
      <c r="Z509">
        <f t="shared" ref="Z509:Z523" si="290">IF(T509&lt;1000,ABS(T509),0)</f>
        <v>0</v>
      </c>
      <c r="AA509">
        <f t="shared" ref="AA509:AA523" si="291">ABS(N509)</f>
        <v>42.180000000000291</v>
      </c>
      <c r="AB509" s="18">
        <f t="shared" ref="AB509:AB523" si="292">ABS(P509)</f>
        <v>0</v>
      </c>
      <c r="AC509" s="18">
        <f t="shared" ref="AC509:AC523" si="293">ABS(Q509)</f>
        <v>54.680000000000291</v>
      </c>
      <c r="AD509" s="18">
        <f t="shared" ref="AD509:AD523" si="294">IF(O509=1,ABS(P509),0)</f>
        <v>0</v>
      </c>
      <c r="AE509" s="18">
        <f t="shared" ref="AE509:AE523" si="295">IF(O509=0,ABS(Q509),0)</f>
        <v>54.680000000000291</v>
      </c>
      <c r="AG509" s="18">
        <f t="shared" ref="AG509:AG523" si="296">IF(O509=1,ABS(Q509),0)</f>
        <v>0</v>
      </c>
      <c r="AH509" s="18">
        <f t="shared" ref="AH509:AH523" si="297">IF(O509=0,ABS(P509),0)</f>
        <v>0</v>
      </c>
    </row>
    <row r="510" spans="5:34" x14ac:dyDescent="0.25">
      <c r="E510" s="12">
        <v>43299.375</v>
      </c>
      <c r="F510" s="10">
        <v>12713.26</v>
      </c>
      <c r="G510" s="10">
        <v>12737.36</v>
      </c>
      <c r="H510" s="10">
        <v>12700.1</v>
      </c>
      <c r="I510" s="10">
        <v>12725.02</v>
      </c>
      <c r="K510" s="13">
        <f t="shared" si="286"/>
        <v>11.760000000000218</v>
      </c>
      <c r="L510" s="13">
        <f t="shared" ref="L510:L523" si="298">L509+K510</f>
        <v>11.760000000000218</v>
      </c>
      <c r="M510" s="13">
        <f t="shared" si="287"/>
        <v>37.260000000000218</v>
      </c>
      <c r="T510" s="13">
        <f>MIN(H509:H523)</f>
        <v>12700.1</v>
      </c>
      <c r="X510">
        <f t="shared" si="288"/>
        <v>11.760000000000218</v>
      </c>
      <c r="Y510">
        <f t="shared" si="289"/>
        <v>37.260000000000218</v>
      </c>
      <c r="Z510">
        <f t="shared" si="290"/>
        <v>0</v>
      </c>
      <c r="AA510">
        <f t="shared" si="291"/>
        <v>0</v>
      </c>
      <c r="AB510" s="18">
        <f t="shared" si="292"/>
        <v>0</v>
      </c>
      <c r="AC510" s="18">
        <f t="shared" si="293"/>
        <v>0</v>
      </c>
      <c r="AD510" s="18">
        <f t="shared" si="294"/>
        <v>0</v>
      </c>
      <c r="AE510" s="18">
        <f t="shared" si="295"/>
        <v>0</v>
      </c>
      <c r="AG510" s="18">
        <f t="shared" si="296"/>
        <v>0</v>
      </c>
      <c r="AH510" s="18">
        <f t="shared" si="297"/>
        <v>0</v>
      </c>
    </row>
    <row r="511" spans="5:34" x14ac:dyDescent="0.25">
      <c r="E511" s="11">
        <v>43299.416666666664</v>
      </c>
      <c r="F511" s="9">
        <v>12726.77</v>
      </c>
      <c r="G511" s="9">
        <v>12776.92</v>
      </c>
      <c r="H511" s="9">
        <v>12712.77</v>
      </c>
      <c r="I511" s="9">
        <v>12761.96</v>
      </c>
      <c r="K511" s="13">
        <f t="shared" si="286"/>
        <v>35.18999999999869</v>
      </c>
      <c r="L511" s="13">
        <f t="shared" si="298"/>
        <v>46.949999999998909</v>
      </c>
      <c r="M511" s="13">
        <f t="shared" si="287"/>
        <v>64.149999999999636</v>
      </c>
      <c r="R511">
        <v>-40</v>
      </c>
      <c r="T511" s="13">
        <f>T509-T510</f>
        <v>80.299999999999272</v>
      </c>
      <c r="X511">
        <f t="shared" si="288"/>
        <v>35.18999999999869</v>
      </c>
      <c r="Y511">
        <f t="shared" si="289"/>
        <v>64.149999999999636</v>
      </c>
      <c r="Z511">
        <f t="shared" si="290"/>
        <v>80.299999999999272</v>
      </c>
      <c r="AA511">
        <f t="shared" si="291"/>
        <v>0</v>
      </c>
      <c r="AB511" s="18">
        <f t="shared" si="292"/>
        <v>0</v>
      </c>
      <c r="AC511" s="18">
        <f t="shared" si="293"/>
        <v>0</v>
      </c>
      <c r="AD511" s="18">
        <f t="shared" si="294"/>
        <v>0</v>
      </c>
      <c r="AE511" s="18">
        <f t="shared" si="295"/>
        <v>0</v>
      </c>
      <c r="AG511" s="18">
        <f t="shared" si="296"/>
        <v>0</v>
      </c>
      <c r="AH511" s="18">
        <f t="shared" si="297"/>
        <v>0</v>
      </c>
    </row>
    <row r="512" spans="5:34" x14ac:dyDescent="0.25">
      <c r="E512" s="12">
        <v>43299.458333333336</v>
      </c>
      <c r="F512" s="10">
        <v>12761.71</v>
      </c>
      <c r="G512" s="10">
        <v>12765.07</v>
      </c>
      <c r="H512" s="10">
        <v>12728.31</v>
      </c>
      <c r="I512" s="10">
        <v>12762.19</v>
      </c>
      <c r="K512" s="13">
        <f t="shared" si="286"/>
        <v>0.48000000000138243</v>
      </c>
      <c r="L512" s="13">
        <f t="shared" si="298"/>
        <v>47.430000000000291</v>
      </c>
      <c r="M512" s="13">
        <f t="shared" si="287"/>
        <v>36.760000000000218</v>
      </c>
      <c r="X512">
        <f t="shared" si="288"/>
        <v>0.48000000000138243</v>
      </c>
      <c r="Y512">
        <f t="shared" si="289"/>
        <v>36.760000000000218</v>
      </c>
      <c r="Z512">
        <f t="shared" si="290"/>
        <v>0</v>
      </c>
      <c r="AA512">
        <f t="shared" si="291"/>
        <v>0</v>
      </c>
      <c r="AB512" s="18">
        <f t="shared" si="292"/>
        <v>0</v>
      </c>
      <c r="AC512" s="18">
        <f t="shared" si="293"/>
        <v>0</v>
      </c>
      <c r="AD512" s="18">
        <f t="shared" si="294"/>
        <v>0</v>
      </c>
      <c r="AE512" s="18">
        <f t="shared" si="295"/>
        <v>0</v>
      </c>
      <c r="AG512" s="18">
        <f t="shared" si="296"/>
        <v>0</v>
      </c>
      <c r="AH512" s="18">
        <f t="shared" si="297"/>
        <v>0</v>
      </c>
    </row>
    <row r="513" spans="5:34" x14ac:dyDescent="0.25">
      <c r="E513" s="11">
        <v>43299.5</v>
      </c>
      <c r="F513" s="9">
        <v>12762.94</v>
      </c>
      <c r="G513" s="9">
        <v>12780.4</v>
      </c>
      <c r="H513" s="9">
        <v>12751.87</v>
      </c>
      <c r="I513" s="9">
        <v>12770.19</v>
      </c>
      <c r="K513" s="13">
        <f t="shared" si="286"/>
        <v>7.25</v>
      </c>
      <c r="L513" s="13">
        <f t="shared" si="298"/>
        <v>54.680000000000291</v>
      </c>
      <c r="M513" s="13">
        <f t="shared" si="287"/>
        <v>28.529999999998836</v>
      </c>
      <c r="X513">
        <f t="shared" si="288"/>
        <v>7.25</v>
      </c>
      <c r="Y513">
        <f t="shared" si="289"/>
        <v>28.529999999998836</v>
      </c>
      <c r="Z513">
        <f t="shared" si="290"/>
        <v>0</v>
      </c>
      <c r="AA513">
        <f t="shared" si="291"/>
        <v>0</v>
      </c>
      <c r="AB513" s="18">
        <f t="shared" si="292"/>
        <v>0</v>
      </c>
      <c r="AC513" s="18">
        <f t="shared" si="293"/>
        <v>0</v>
      </c>
      <c r="AD513" s="18">
        <f t="shared" si="294"/>
        <v>0</v>
      </c>
      <c r="AE513" s="18">
        <f t="shared" si="295"/>
        <v>0</v>
      </c>
      <c r="AG513" s="18">
        <f t="shared" si="296"/>
        <v>0</v>
      </c>
      <c r="AH513" s="18">
        <f t="shared" si="297"/>
        <v>0</v>
      </c>
    </row>
    <row r="514" spans="5:34" x14ac:dyDescent="0.25">
      <c r="E514" s="12">
        <v>43299.541666666664</v>
      </c>
      <c r="F514" s="10">
        <v>12770.19</v>
      </c>
      <c r="G514" s="10">
        <v>12772.07</v>
      </c>
      <c r="H514" s="10">
        <v>12738.36</v>
      </c>
      <c r="I514" s="10">
        <v>12747.46</v>
      </c>
      <c r="K514" s="13">
        <f t="shared" si="286"/>
        <v>-22.730000000001382</v>
      </c>
      <c r="L514" s="13">
        <f t="shared" si="298"/>
        <v>31.949999999998909</v>
      </c>
      <c r="M514" s="13">
        <f t="shared" si="287"/>
        <v>33.709999999999127</v>
      </c>
      <c r="X514">
        <f t="shared" si="288"/>
        <v>22.730000000001382</v>
      </c>
      <c r="Y514">
        <f t="shared" si="289"/>
        <v>33.709999999999127</v>
      </c>
      <c r="Z514">
        <f t="shared" si="290"/>
        <v>0</v>
      </c>
      <c r="AA514">
        <f t="shared" si="291"/>
        <v>0</v>
      </c>
      <c r="AB514" s="18">
        <f t="shared" si="292"/>
        <v>0</v>
      </c>
      <c r="AC514" s="18">
        <f t="shared" si="293"/>
        <v>0</v>
      </c>
      <c r="AD514" s="18">
        <f t="shared" si="294"/>
        <v>0</v>
      </c>
      <c r="AE514" s="18">
        <f t="shared" si="295"/>
        <v>0</v>
      </c>
      <c r="AG514" s="18">
        <f t="shared" si="296"/>
        <v>0</v>
      </c>
      <c r="AH514" s="18">
        <f t="shared" si="297"/>
        <v>0</v>
      </c>
    </row>
    <row r="515" spans="5:34" x14ac:dyDescent="0.25">
      <c r="E515" s="11">
        <v>43299.583333333336</v>
      </c>
      <c r="F515" s="9">
        <v>12747.71</v>
      </c>
      <c r="G515" s="9">
        <v>12763.06</v>
      </c>
      <c r="H515" s="9">
        <v>12743.13</v>
      </c>
      <c r="I515" s="9">
        <v>12755.83</v>
      </c>
      <c r="K515" s="13">
        <f t="shared" si="286"/>
        <v>8.1200000000008004</v>
      </c>
      <c r="L515" s="13">
        <f t="shared" si="298"/>
        <v>40.069999999999709</v>
      </c>
      <c r="M515" s="13">
        <f t="shared" si="287"/>
        <v>19.930000000000291</v>
      </c>
      <c r="X515">
        <f t="shared" si="288"/>
        <v>8.1200000000008004</v>
      </c>
      <c r="Y515">
        <f t="shared" si="289"/>
        <v>19.930000000000291</v>
      </c>
      <c r="Z515">
        <f t="shared" si="290"/>
        <v>0</v>
      </c>
      <c r="AA515">
        <f t="shared" si="291"/>
        <v>0</v>
      </c>
      <c r="AB515" s="18">
        <f t="shared" si="292"/>
        <v>0</v>
      </c>
      <c r="AC515" s="18">
        <f t="shared" si="293"/>
        <v>0</v>
      </c>
      <c r="AD515" s="18">
        <f t="shared" si="294"/>
        <v>0</v>
      </c>
      <c r="AE515" s="18">
        <f t="shared" si="295"/>
        <v>0</v>
      </c>
      <c r="AG515" s="18">
        <f t="shared" si="296"/>
        <v>0</v>
      </c>
      <c r="AH515" s="18">
        <f t="shared" si="297"/>
        <v>0</v>
      </c>
    </row>
    <row r="516" spans="5:34" x14ac:dyDescent="0.25">
      <c r="E516" s="12">
        <v>43299.625</v>
      </c>
      <c r="F516" s="10">
        <v>12756.33</v>
      </c>
      <c r="G516" s="10">
        <v>12760.12</v>
      </c>
      <c r="H516" s="10">
        <v>12729.37</v>
      </c>
      <c r="I516" s="10">
        <v>12755.89</v>
      </c>
      <c r="K516" s="13">
        <f t="shared" si="286"/>
        <v>-0.44000000000050932</v>
      </c>
      <c r="L516" s="13">
        <f t="shared" si="298"/>
        <v>39.6299999999992</v>
      </c>
      <c r="M516" s="13">
        <f t="shared" si="287"/>
        <v>30.75</v>
      </c>
      <c r="X516">
        <f t="shared" si="288"/>
        <v>0.44000000000050932</v>
      </c>
      <c r="Y516">
        <f t="shared" si="289"/>
        <v>30.75</v>
      </c>
      <c r="Z516">
        <f t="shared" si="290"/>
        <v>0</v>
      </c>
      <c r="AA516">
        <f t="shared" si="291"/>
        <v>0</v>
      </c>
      <c r="AB516" s="18">
        <f t="shared" si="292"/>
        <v>0</v>
      </c>
      <c r="AC516" s="18">
        <f t="shared" si="293"/>
        <v>0</v>
      </c>
      <c r="AD516" s="18">
        <f t="shared" si="294"/>
        <v>0</v>
      </c>
      <c r="AE516" s="18">
        <f t="shared" si="295"/>
        <v>0</v>
      </c>
      <c r="AG516" s="18">
        <f t="shared" si="296"/>
        <v>0</v>
      </c>
      <c r="AH516" s="18">
        <f t="shared" si="297"/>
        <v>0</v>
      </c>
    </row>
    <row r="517" spans="5:34" x14ac:dyDescent="0.25">
      <c r="E517" s="11">
        <v>43299.666666666664</v>
      </c>
      <c r="F517" s="9">
        <v>12756.4</v>
      </c>
      <c r="G517" s="9">
        <v>12775.99</v>
      </c>
      <c r="H517" s="9">
        <v>12745.97</v>
      </c>
      <c r="I517" s="9">
        <v>12763.48</v>
      </c>
      <c r="K517" s="13">
        <f t="shared" si="286"/>
        <v>7.0799999999999272</v>
      </c>
      <c r="L517" s="13">
        <f t="shared" si="298"/>
        <v>46.709999999999127</v>
      </c>
      <c r="M517" s="13">
        <f t="shared" si="287"/>
        <v>30.020000000000437</v>
      </c>
      <c r="X517">
        <f t="shared" si="288"/>
        <v>7.0799999999999272</v>
      </c>
      <c r="Y517">
        <f t="shared" si="289"/>
        <v>30.020000000000437</v>
      </c>
      <c r="Z517">
        <f t="shared" si="290"/>
        <v>0</v>
      </c>
      <c r="AA517">
        <f t="shared" si="291"/>
        <v>0</v>
      </c>
      <c r="AB517" s="18">
        <f t="shared" si="292"/>
        <v>0</v>
      </c>
      <c r="AC517" s="18">
        <f t="shared" si="293"/>
        <v>0</v>
      </c>
      <c r="AD517" s="18">
        <f t="shared" si="294"/>
        <v>0</v>
      </c>
      <c r="AE517" s="18">
        <f t="shared" si="295"/>
        <v>0</v>
      </c>
      <c r="AG517" s="18">
        <f t="shared" si="296"/>
        <v>0</v>
      </c>
      <c r="AH517" s="18">
        <f t="shared" si="297"/>
        <v>0</v>
      </c>
    </row>
    <row r="518" spans="5:34" x14ac:dyDescent="0.25">
      <c r="E518" s="12">
        <v>43299.708333333336</v>
      </c>
      <c r="F518" s="10">
        <v>12763.48</v>
      </c>
      <c r="G518" s="10">
        <v>12777.13</v>
      </c>
      <c r="H518" s="10">
        <v>12743.51</v>
      </c>
      <c r="I518" s="10">
        <v>12754.67</v>
      </c>
      <c r="K518" s="13">
        <f t="shared" si="286"/>
        <v>-8.8099999999994907</v>
      </c>
      <c r="L518" s="13">
        <f t="shared" si="298"/>
        <v>37.899999999999636</v>
      </c>
      <c r="M518" s="13">
        <f t="shared" si="287"/>
        <v>33.619999999998981</v>
      </c>
      <c r="X518">
        <f t="shared" si="288"/>
        <v>8.8099999999994907</v>
      </c>
      <c r="Y518">
        <f t="shared" si="289"/>
        <v>33.619999999998981</v>
      </c>
      <c r="Z518">
        <f t="shared" si="290"/>
        <v>0</v>
      </c>
      <c r="AA518">
        <f t="shared" si="291"/>
        <v>0</v>
      </c>
      <c r="AB518" s="18">
        <f t="shared" si="292"/>
        <v>0</v>
      </c>
      <c r="AC518" s="18">
        <f t="shared" si="293"/>
        <v>0</v>
      </c>
      <c r="AD518" s="18">
        <f t="shared" si="294"/>
        <v>0</v>
      </c>
      <c r="AE518" s="18">
        <f t="shared" si="295"/>
        <v>0</v>
      </c>
      <c r="AG518" s="18">
        <f t="shared" si="296"/>
        <v>0</v>
      </c>
      <c r="AH518" s="18">
        <f t="shared" si="297"/>
        <v>0</v>
      </c>
    </row>
    <row r="519" spans="5:34" x14ac:dyDescent="0.25">
      <c r="E519" s="11">
        <v>43299.75</v>
      </c>
      <c r="F519" s="9">
        <v>12754.19</v>
      </c>
      <c r="G519" s="9">
        <v>12767.81</v>
      </c>
      <c r="H519" s="9">
        <v>12749.58</v>
      </c>
      <c r="I519" s="9">
        <v>12764.02</v>
      </c>
      <c r="K519" s="13">
        <f t="shared" si="286"/>
        <v>9.8299999999999272</v>
      </c>
      <c r="L519" s="13">
        <f t="shared" si="298"/>
        <v>47.729999999999563</v>
      </c>
      <c r="M519" s="13">
        <f t="shared" si="287"/>
        <v>18.229999999999563</v>
      </c>
      <c r="X519">
        <f t="shared" si="288"/>
        <v>9.8299999999999272</v>
      </c>
      <c r="Y519">
        <f t="shared" si="289"/>
        <v>18.229999999999563</v>
      </c>
      <c r="Z519">
        <f t="shared" si="290"/>
        <v>0</v>
      </c>
      <c r="AA519">
        <f t="shared" si="291"/>
        <v>0</v>
      </c>
      <c r="AB519" s="18">
        <f t="shared" si="292"/>
        <v>0</v>
      </c>
      <c r="AC519" s="18">
        <f t="shared" si="293"/>
        <v>0</v>
      </c>
      <c r="AD519" s="18">
        <f t="shared" si="294"/>
        <v>0</v>
      </c>
      <c r="AE519" s="18">
        <f t="shared" si="295"/>
        <v>0</v>
      </c>
      <c r="AG519" s="18">
        <f t="shared" si="296"/>
        <v>0</v>
      </c>
      <c r="AH519" s="18">
        <f t="shared" si="297"/>
        <v>0</v>
      </c>
    </row>
    <row r="520" spans="5:34" x14ac:dyDescent="0.25">
      <c r="E520" s="12">
        <v>43299.791666666664</v>
      </c>
      <c r="F520" s="10">
        <v>12764.27</v>
      </c>
      <c r="G520" s="10">
        <v>12768.2</v>
      </c>
      <c r="H520" s="10">
        <v>12760.42</v>
      </c>
      <c r="I520" s="10">
        <v>12762.05</v>
      </c>
      <c r="K520" s="13">
        <f t="shared" si="286"/>
        <v>-2.2200000000011642</v>
      </c>
      <c r="L520" s="13">
        <f t="shared" si="298"/>
        <v>45.509999999998399</v>
      </c>
      <c r="M520" s="13">
        <f t="shared" si="287"/>
        <v>7.7800000000006548</v>
      </c>
      <c r="X520">
        <f t="shared" si="288"/>
        <v>2.2200000000011642</v>
      </c>
      <c r="Y520">
        <f t="shared" si="289"/>
        <v>7.7800000000006548</v>
      </c>
      <c r="Z520">
        <f t="shared" si="290"/>
        <v>0</v>
      </c>
      <c r="AA520">
        <f t="shared" si="291"/>
        <v>0</v>
      </c>
      <c r="AB520" s="18">
        <f t="shared" si="292"/>
        <v>0</v>
      </c>
      <c r="AC520" s="18">
        <f t="shared" si="293"/>
        <v>0</v>
      </c>
      <c r="AD520" s="18">
        <f t="shared" si="294"/>
        <v>0</v>
      </c>
      <c r="AE520" s="18">
        <f t="shared" si="295"/>
        <v>0</v>
      </c>
      <c r="AG520" s="18">
        <f t="shared" si="296"/>
        <v>0</v>
      </c>
      <c r="AH520" s="18">
        <f t="shared" si="297"/>
        <v>0</v>
      </c>
    </row>
    <row r="521" spans="5:34" x14ac:dyDescent="0.25">
      <c r="E521" s="11">
        <v>43299.833333333336</v>
      </c>
      <c r="F521" s="9">
        <v>12762.37</v>
      </c>
      <c r="G521" s="9">
        <v>12764.87</v>
      </c>
      <c r="H521" s="9">
        <v>12751.86</v>
      </c>
      <c r="I521" s="9">
        <v>12755.11</v>
      </c>
      <c r="K521" s="13">
        <f t="shared" si="286"/>
        <v>-7.2600000000002183</v>
      </c>
      <c r="L521" s="13">
        <f t="shared" si="298"/>
        <v>38.249999999998181</v>
      </c>
      <c r="M521" s="13">
        <f t="shared" si="287"/>
        <v>13.010000000000218</v>
      </c>
      <c r="X521">
        <f t="shared" si="288"/>
        <v>7.2600000000002183</v>
      </c>
      <c r="Y521">
        <f t="shared" si="289"/>
        <v>13.010000000000218</v>
      </c>
      <c r="Z521">
        <f t="shared" si="290"/>
        <v>0</v>
      </c>
      <c r="AA521">
        <f t="shared" si="291"/>
        <v>0</v>
      </c>
      <c r="AB521" s="18">
        <f t="shared" si="292"/>
        <v>0</v>
      </c>
      <c r="AC521" s="18">
        <f t="shared" si="293"/>
        <v>0</v>
      </c>
      <c r="AD521" s="18">
        <f t="shared" si="294"/>
        <v>0</v>
      </c>
      <c r="AE521" s="18">
        <f t="shared" si="295"/>
        <v>0</v>
      </c>
      <c r="AG521" s="18">
        <f t="shared" si="296"/>
        <v>0</v>
      </c>
      <c r="AH521" s="18">
        <f t="shared" si="297"/>
        <v>0</v>
      </c>
    </row>
    <row r="522" spans="5:34" x14ac:dyDescent="0.25">
      <c r="E522" s="12">
        <v>43299.875</v>
      </c>
      <c r="F522" s="10">
        <v>12754.86</v>
      </c>
      <c r="G522" s="10">
        <v>12762.11</v>
      </c>
      <c r="H522" s="10">
        <v>12753.86</v>
      </c>
      <c r="I522" s="10">
        <v>12759.6</v>
      </c>
      <c r="K522" s="13">
        <f t="shared" si="286"/>
        <v>4.7399999999997817</v>
      </c>
      <c r="L522" s="13">
        <f t="shared" si="298"/>
        <v>42.989999999997963</v>
      </c>
      <c r="M522" s="13">
        <f t="shared" si="287"/>
        <v>8.25</v>
      </c>
      <c r="X522">
        <f t="shared" si="288"/>
        <v>4.7399999999997817</v>
      </c>
      <c r="Y522">
        <f t="shared" si="289"/>
        <v>8.25</v>
      </c>
      <c r="Z522">
        <f t="shared" si="290"/>
        <v>0</v>
      </c>
      <c r="AA522">
        <f t="shared" si="291"/>
        <v>0</v>
      </c>
      <c r="AB522" s="18">
        <f t="shared" si="292"/>
        <v>0</v>
      </c>
      <c r="AC522" s="18">
        <f t="shared" si="293"/>
        <v>0</v>
      </c>
      <c r="AD522" s="18">
        <f t="shared" si="294"/>
        <v>0</v>
      </c>
      <c r="AE522" s="18">
        <f t="shared" si="295"/>
        <v>0</v>
      </c>
      <c r="AG522" s="18">
        <f t="shared" si="296"/>
        <v>0</v>
      </c>
      <c r="AH522" s="18">
        <f t="shared" si="297"/>
        <v>0</v>
      </c>
    </row>
    <row r="523" spans="5:34" x14ac:dyDescent="0.25">
      <c r="E523" s="11">
        <v>43299.916666666664</v>
      </c>
      <c r="F523" s="9">
        <v>12759.6</v>
      </c>
      <c r="G523" s="9">
        <v>12764.11</v>
      </c>
      <c r="H523" s="9">
        <v>12753.34</v>
      </c>
      <c r="I523" s="9">
        <v>12759.2</v>
      </c>
      <c r="K523" s="13">
        <f t="shared" si="286"/>
        <v>-0.3999999999996362</v>
      </c>
      <c r="L523" s="13">
        <f t="shared" si="298"/>
        <v>42.589999999998327</v>
      </c>
      <c r="M523" s="13">
        <f t="shared" si="287"/>
        <v>10.770000000000437</v>
      </c>
      <c r="N523" s="13"/>
      <c r="X523">
        <f t="shared" si="288"/>
        <v>0.3999999999996362</v>
      </c>
      <c r="Y523">
        <f t="shared" si="289"/>
        <v>10.770000000000437</v>
      </c>
      <c r="Z523">
        <f t="shared" si="290"/>
        <v>0</v>
      </c>
      <c r="AA523">
        <f t="shared" si="291"/>
        <v>0</v>
      </c>
      <c r="AB523" s="18">
        <f t="shared" si="292"/>
        <v>0</v>
      </c>
      <c r="AC523" s="18">
        <f t="shared" si="293"/>
        <v>0</v>
      </c>
      <c r="AD523" s="18">
        <f t="shared" si="294"/>
        <v>0</v>
      </c>
      <c r="AE523" s="18">
        <f t="shared" si="295"/>
        <v>0</v>
      </c>
      <c r="AG523" s="18">
        <f t="shared" si="296"/>
        <v>0</v>
      </c>
      <c r="AH523" s="18">
        <f t="shared" si="297"/>
        <v>0</v>
      </c>
    </row>
    <row r="524" spans="5:34" hidden="1" x14ac:dyDescent="0.25">
      <c r="E524" s="12">
        <v>43299.958333333336</v>
      </c>
      <c r="F524" s="10">
        <v>12749.2</v>
      </c>
      <c r="G524" s="10">
        <v>12750.33</v>
      </c>
      <c r="H524" s="10">
        <v>12744.67</v>
      </c>
      <c r="I524" s="10">
        <v>12745.8</v>
      </c>
      <c r="AB524"/>
      <c r="AC524"/>
      <c r="AD524"/>
      <c r="AE524"/>
    </row>
    <row r="525" spans="5:34" hidden="1" x14ac:dyDescent="0.25">
      <c r="E525" s="11">
        <v>43300.041666666664</v>
      </c>
      <c r="F525" s="9">
        <v>12744.66</v>
      </c>
      <c r="G525" s="9">
        <v>12755.32</v>
      </c>
      <c r="H525" s="9">
        <v>12742.18</v>
      </c>
      <c r="I525" s="9">
        <v>12754.18</v>
      </c>
      <c r="AB525"/>
      <c r="AC525"/>
      <c r="AD525"/>
      <c r="AE525"/>
    </row>
    <row r="526" spans="5:34" hidden="1" x14ac:dyDescent="0.25">
      <c r="E526" s="12">
        <v>43300.083333333336</v>
      </c>
      <c r="F526" s="10">
        <v>12755.31</v>
      </c>
      <c r="G526" s="10">
        <v>12760.2</v>
      </c>
      <c r="H526" s="10">
        <v>12754.18</v>
      </c>
      <c r="I526" s="10">
        <v>12757.94</v>
      </c>
      <c r="AB526"/>
      <c r="AC526"/>
      <c r="AD526"/>
      <c r="AE526"/>
    </row>
    <row r="527" spans="5:34" hidden="1" x14ac:dyDescent="0.25">
      <c r="E527" s="11">
        <v>43300.125</v>
      </c>
      <c r="F527" s="9">
        <v>12756.8</v>
      </c>
      <c r="G527" s="9">
        <v>12761.33</v>
      </c>
      <c r="H527" s="9">
        <v>12751.34</v>
      </c>
      <c r="I527" s="9">
        <v>12759.06</v>
      </c>
      <c r="AB527"/>
      <c r="AC527"/>
      <c r="AD527"/>
      <c r="AE527"/>
    </row>
    <row r="528" spans="5:34" hidden="1" x14ac:dyDescent="0.25">
      <c r="E528" s="12">
        <v>43300.166666666664</v>
      </c>
      <c r="F528" s="10">
        <v>12758.72</v>
      </c>
      <c r="G528" s="10">
        <v>12765.51</v>
      </c>
      <c r="H528" s="10">
        <v>12756.45</v>
      </c>
      <c r="I528" s="10">
        <v>12763.24</v>
      </c>
      <c r="AB528"/>
      <c r="AC528"/>
      <c r="AD528"/>
      <c r="AE528"/>
    </row>
    <row r="529" spans="5:34" hidden="1" x14ac:dyDescent="0.25">
      <c r="E529" s="11">
        <v>43300.208333333336</v>
      </c>
      <c r="F529" s="9">
        <v>12764.37</v>
      </c>
      <c r="G529" s="9">
        <v>12765.51</v>
      </c>
      <c r="H529" s="9">
        <v>12753.08</v>
      </c>
      <c r="I529" s="9">
        <v>12756.47</v>
      </c>
      <c r="AB529"/>
      <c r="AC529"/>
      <c r="AD529"/>
      <c r="AE529"/>
    </row>
    <row r="530" spans="5:34" hidden="1" x14ac:dyDescent="0.25">
      <c r="E530" s="12">
        <v>43300.25</v>
      </c>
      <c r="F530" s="10">
        <v>12757.6</v>
      </c>
      <c r="G530" s="10">
        <v>12758.73</v>
      </c>
      <c r="H530" s="10">
        <v>12748.54</v>
      </c>
      <c r="I530" s="10">
        <v>12749.67</v>
      </c>
      <c r="AB530"/>
      <c r="AC530"/>
      <c r="AD530"/>
      <c r="AE530"/>
    </row>
    <row r="531" spans="5:34" hidden="1" x14ac:dyDescent="0.25">
      <c r="E531" s="11">
        <v>43300.291666666664</v>
      </c>
      <c r="F531" s="9">
        <v>12749.64</v>
      </c>
      <c r="G531" s="9">
        <v>12749.64</v>
      </c>
      <c r="H531" s="9">
        <v>12743.97</v>
      </c>
      <c r="I531" s="9">
        <v>12744.16</v>
      </c>
      <c r="AB531"/>
      <c r="AC531"/>
      <c r="AD531"/>
      <c r="AE531"/>
    </row>
    <row r="532" spans="5:34" x14ac:dyDescent="0.25">
      <c r="E532" s="12">
        <v>43300.333333333336</v>
      </c>
      <c r="F532" s="10">
        <v>12744.73</v>
      </c>
      <c r="G532" s="10">
        <v>12753.67</v>
      </c>
      <c r="H532" s="10">
        <v>12740.8</v>
      </c>
      <c r="I532" s="10">
        <v>12750.43</v>
      </c>
      <c r="K532" s="13">
        <f t="shared" ref="K532:K546" si="299">I532-F532</f>
        <v>5.7000000000007276</v>
      </c>
      <c r="L532" s="13">
        <v>0</v>
      </c>
      <c r="M532" s="13">
        <f t="shared" ref="M532:M546" si="300">G532-H532</f>
        <v>12.8700000000008</v>
      </c>
      <c r="N532" s="13">
        <f>I546-F532</f>
        <v>-63.819999999999709</v>
      </c>
      <c r="O532" s="18">
        <f>IF(K532*N532&gt;0,1,0)</f>
        <v>0</v>
      </c>
      <c r="P532">
        <f>_xlfn.IFS(K532&lt;0,MIN(L531:L545),K532&gt;0,MAX(L531:L545))</f>
        <v>0</v>
      </c>
      <c r="Q532">
        <f>_xlfn.IFS(K532&lt;0,MAX(L531:L545),K532&gt;0,MIN(L531:L545))</f>
        <v>-89.969999999999345</v>
      </c>
      <c r="T532" s="13">
        <f>MAX(G532:G546)</f>
        <v>12758.08</v>
      </c>
      <c r="X532">
        <f t="shared" ref="X532:X546" si="301">ABS(K532)</f>
        <v>5.7000000000007276</v>
      </c>
      <c r="Y532">
        <f t="shared" ref="Y532:Y546" si="302">ABS(M532)</f>
        <v>12.8700000000008</v>
      </c>
      <c r="Z532">
        <f t="shared" ref="Z532:Z546" si="303">IF(T532&lt;1000,ABS(T532),0)</f>
        <v>0</v>
      </c>
      <c r="AA532">
        <f t="shared" ref="AA532:AA546" si="304">ABS(N532)</f>
        <v>63.819999999999709</v>
      </c>
      <c r="AB532" s="18">
        <f t="shared" ref="AB532:AB546" si="305">ABS(P532)</f>
        <v>0</v>
      </c>
      <c r="AC532" s="18">
        <f t="shared" ref="AC532:AC546" si="306">ABS(Q532)</f>
        <v>89.969999999999345</v>
      </c>
      <c r="AD532" s="18">
        <f t="shared" ref="AD532:AD546" si="307">IF(O532=1,ABS(P532),0)</f>
        <v>0</v>
      </c>
      <c r="AE532" s="18">
        <f t="shared" ref="AE532:AE546" si="308">IF(O532=0,ABS(Q532),0)</f>
        <v>89.969999999999345</v>
      </c>
      <c r="AG532" s="18">
        <f t="shared" ref="AG532:AG546" si="309">IF(O532=1,ABS(Q532),0)</f>
        <v>0</v>
      </c>
      <c r="AH532" s="18">
        <f t="shared" ref="AH532:AH546" si="310">IF(O532=0,ABS(P532),0)</f>
        <v>0</v>
      </c>
    </row>
    <row r="533" spans="5:34" x14ac:dyDescent="0.25">
      <c r="E533" s="11">
        <v>43300.375</v>
      </c>
      <c r="F533" s="9">
        <v>12755.36</v>
      </c>
      <c r="G533" s="9">
        <v>12758.08</v>
      </c>
      <c r="H533" s="9">
        <v>12732.89</v>
      </c>
      <c r="I533" s="9">
        <v>12739.78</v>
      </c>
      <c r="K533" s="13">
        <f t="shared" si="299"/>
        <v>-15.579999999999927</v>
      </c>
      <c r="L533" s="13">
        <f t="shared" ref="L533:L546" si="311">L532+K533</f>
        <v>-15.579999999999927</v>
      </c>
      <c r="M533" s="13">
        <f t="shared" si="300"/>
        <v>25.190000000000509</v>
      </c>
      <c r="T533" s="13">
        <f>MIN(H532:H546)</f>
        <v>12657.2</v>
      </c>
      <c r="X533">
        <f t="shared" si="301"/>
        <v>15.579999999999927</v>
      </c>
      <c r="Y533">
        <f t="shared" si="302"/>
        <v>25.190000000000509</v>
      </c>
      <c r="Z533">
        <f t="shared" si="303"/>
        <v>0</v>
      </c>
      <c r="AA533">
        <f t="shared" si="304"/>
        <v>0</v>
      </c>
      <c r="AB533" s="18">
        <f t="shared" si="305"/>
        <v>0</v>
      </c>
      <c r="AC533" s="18">
        <f t="shared" si="306"/>
        <v>0</v>
      </c>
      <c r="AD533" s="18">
        <f t="shared" si="307"/>
        <v>0</v>
      </c>
      <c r="AE533" s="18">
        <f t="shared" si="308"/>
        <v>0</v>
      </c>
      <c r="AG533" s="18">
        <f t="shared" si="309"/>
        <v>0</v>
      </c>
      <c r="AH533" s="18">
        <f t="shared" si="310"/>
        <v>0</v>
      </c>
    </row>
    <row r="534" spans="5:34" x14ac:dyDescent="0.25">
      <c r="E534" s="12">
        <v>43300.416666666664</v>
      </c>
      <c r="F534" s="10">
        <v>12740.69</v>
      </c>
      <c r="G534" s="10">
        <v>12757.86</v>
      </c>
      <c r="H534" s="10">
        <v>12718.61</v>
      </c>
      <c r="I534" s="10">
        <v>12722.88</v>
      </c>
      <c r="K534" s="13">
        <f t="shared" si="299"/>
        <v>-17.81000000000131</v>
      </c>
      <c r="L534" s="13">
        <f t="shared" si="311"/>
        <v>-33.390000000001237</v>
      </c>
      <c r="M534" s="13">
        <f t="shared" si="300"/>
        <v>39.25</v>
      </c>
      <c r="T534" s="13">
        <f>T532-T533</f>
        <v>100.8799999999992</v>
      </c>
      <c r="X534">
        <f t="shared" si="301"/>
        <v>17.81000000000131</v>
      </c>
      <c r="Y534">
        <f t="shared" si="302"/>
        <v>39.25</v>
      </c>
      <c r="Z534">
        <f t="shared" si="303"/>
        <v>100.8799999999992</v>
      </c>
      <c r="AA534">
        <f t="shared" si="304"/>
        <v>0</v>
      </c>
      <c r="AB534" s="18">
        <f t="shared" si="305"/>
        <v>0</v>
      </c>
      <c r="AC534" s="18">
        <f t="shared" si="306"/>
        <v>0</v>
      </c>
      <c r="AD534" s="18">
        <f t="shared" si="307"/>
        <v>0</v>
      </c>
      <c r="AE534" s="18">
        <f t="shared" si="308"/>
        <v>0</v>
      </c>
      <c r="AG534" s="18">
        <f t="shared" si="309"/>
        <v>0</v>
      </c>
      <c r="AH534" s="18">
        <f t="shared" si="310"/>
        <v>0</v>
      </c>
    </row>
    <row r="535" spans="5:34" x14ac:dyDescent="0.25">
      <c r="E535" s="11">
        <v>43300.458333333336</v>
      </c>
      <c r="F535" s="9">
        <v>12723.13</v>
      </c>
      <c r="G535" s="9">
        <v>12739.04</v>
      </c>
      <c r="H535" s="9">
        <v>12710.62</v>
      </c>
      <c r="I535" s="9">
        <v>12721.81</v>
      </c>
      <c r="K535" s="13">
        <f t="shared" si="299"/>
        <v>-1.319999999999709</v>
      </c>
      <c r="L535" s="13">
        <f t="shared" si="311"/>
        <v>-34.710000000000946</v>
      </c>
      <c r="M535" s="13">
        <f t="shared" si="300"/>
        <v>28.420000000000073</v>
      </c>
      <c r="R535">
        <v>-40</v>
      </c>
      <c r="X535">
        <f t="shared" si="301"/>
        <v>1.319999999999709</v>
      </c>
      <c r="Y535">
        <f t="shared" si="302"/>
        <v>28.420000000000073</v>
      </c>
      <c r="Z535">
        <f t="shared" si="303"/>
        <v>0</v>
      </c>
      <c r="AA535">
        <f t="shared" si="304"/>
        <v>0</v>
      </c>
      <c r="AB535" s="18">
        <f t="shared" si="305"/>
        <v>0</v>
      </c>
      <c r="AC535" s="18">
        <f t="shared" si="306"/>
        <v>0</v>
      </c>
      <c r="AD535" s="18">
        <f t="shared" si="307"/>
        <v>0</v>
      </c>
      <c r="AE535" s="18">
        <f t="shared" si="308"/>
        <v>0</v>
      </c>
      <c r="AG535" s="18">
        <f t="shared" si="309"/>
        <v>0</v>
      </c>
      <c r="AH535" s="18">
        <f t="shared" si="310"/>
        <v>0</v>
      </c>
    </row>
    <row r="536" spans="5:34" x14ac:dyDescent="0.25">
      <c r="E536" s="12">
        <v>43300.5</v>
      </c>
      <c r="F536" s="10">
        <v>12721.56</v>
      </c>
      <c r="G536" s="10">
        <v>12735.36</v>
      </c>
      <c r="H536" s="10">
        <v>12712.44</v>
      </c>
      <c r="I536" s="10">
        <v>12723.79</v>
      </c>
      <c r="K536" s="13">
        <f t="shared" si="299"/>
        <v>2.2300000000013824</v>
      </c>
      <c r="L536" s="13">
        <f t="shared" si="311"/>
        <v>-32.479999999999563</v>
      </c>
      <c r="M536" s="13">
        <f t="shared" si="300"/>
        <v>22.920000000000073</v>
      </c>
      <c r="X536">
        <f t="shared" si="301"/>
        <v>2.2300000000013824</v>
      </c>
      <c r="Y536">
        <f t="shared" si="302"/>
        <v>22.920000000000073</v>
      </c>
      <c r="Z536">
        <f t="shared" si="303"/>
        <v>0</v>
      </c>
      <c r="AA536">
        <f t="shared" si="304"/>
        <v>0</v>
      </c>
      <c r="AB536" s="18">
        <f t="shared" si="305"/>
        <v>0</v>
      </c>
      <c r="AC536" s="18">
        <f t="shared" si="306"/>
        <v>0</v>
      </c>
      <c r="AD536" s="18">
        <f t="shared" si="307"/>
        <v>0</v>
      </c>
      <c r="AE536" s="18">
        <f t="shared" si="308"/>
        <v>0</v>
      </c>
      <c r="AG536" s="18">
        <f t="shared" si="309"/>
        <v>0</v>
      </c>
      <c r="AH536" s="18">
        <f t="shared" si="310"/>
        <v>0</v>
      </c>
    </row>
    <row r="537" spans="5:34" x14ac:dyDescent="0.25">
      <c r="E537" s="11">
        <v>43300.541666666664</v>
      </c>
      <c r="F537" s="9">
        <v>12724.54</v>
      </c>
      <c r="G537" s="9">
        <v>12730.59</v>
      </c>
      <c r="H537" s="9">
        <v>12692.14</v>
      </c>
      <c r="I537" s="9">
        <v>12722.22</v>
      </c>
      <c r="K537" s="13">
        <f t="shared" si="299"/>
        <v>-2.320000000001528</v>
      </c>
      <c r="L537" s="13">
        <f t="shared" si="311"/>
        <v>-34.800000000001091</v>
      </c>
      <c r="M537" s="13">
        <f t="shared" si="300"/>
        <v>38.450000000000728</v>
      </c>
      <c r="X537">
        <f t="shared" si="301"/>
        <v>2.320000000001528</v>
      </c>
      <c r="Y537">
        <f t="shared" si="302"/>
        <v>38.450000000000728</v>
      </c>
      <c r="Z537">
        <f t="shared" si="303"/>
        <v>0</v>
      </c>
      <c r="AA537">
        <f t="shared" si="304"/>
        <v>0</v>
      </c>
      <c r="AB537" s="18">
        <f t="shared" si="305"/>
        <v>0</v>
      </c>
      <c r="AC537" s="18">
        <f t="shared" si="306"/>
        <v>0</v>
      </c>
      <c r="AD537" s="18">
        <f t="shared" si="307"/>
        <v>0</v>
      </c>
      <c r="AE537" s="18">
        <f t="shared" si="308"/>
        <v>0</v>
      </c>
      <c r="AG537" s="18">
        <f t="shared" si="309"/>
        <v>0</v>
      </c>
      <c r="AH537" s="18">
        <f t="shared" si="310"/>
        <v>0</v>
      </c>
    </row>
    <row r="538" spans="5:34" x14ac:dyDescent="0.25">
      <c r="E538" s="12">
        <v>43300.583333333336</v>
      </c>
      <c r="F538" s="10">
        <v>12721.96</v>
      </c>
      <c r="G538" s="10">
        <v>12724.1</v>
      </c>
      <c r="H538" s="10">
        <v>12698.01</v>
      </c>
      <c r="I538" s="10">
        <v>12700.95</v>
      </c>
      <c r="K538" s="13">
        <f t="shared" si="299"/>
        <v>-21.009999999998399</v>
      </c>
      <c r="L538" s="13">
        <f t="shared" si="311"/>
        <v>-55.809999999999491</v>
      </c>
      <c r="M538" s="13">
        <f t="shared" si="300"/>
        <v>26.090000000000146</v>
      </c>
      <c r="X538">
        <f t="shared" si="301"/>
        <v>21.009999999998399</v>
      </c>
      <c r="Y538">
        <f t="shared" si="302"/>
        <v>26.090000000000146</v>
      </c>
      <c r="Z538">
        <f t="shared" si="303"/>
        <v>0</v>
      </c>
      <c r="AA538">
        <f t="shared" si="304"/>
        <v>0</v>
      </c>
      <c r="AB538" s="18">
        <f t="shared" si="305"/>
        <v>0</v>
      </c>
      <c r="AC538" s="18">
        <f t="shared" si="306"/>
        <v>0</v>
      </c>
      <c r="AD538" s="18">
        <f t="shared" si="307"/>
        <v>0</v>
      </c>
      <c r="AE538" s="18">
        <f t="shared" si="308"/>
        <v>0</v>
      </c>
      <c r="AG538" s="18">
        <f t="shared" si="309"/>
        <v>0</v>
      </c>
      <c r="AH538" s="18">
        <f t="shared" si="310"/>
        <v>0</v>
      </c>
    </row>
    <row r="539" spans="5:34" x14ac:dyDescent="0.25">
      <c r="E539" s="11">
        <v>43300.625</v>
      </c>
      <c r="F539" s="9">
        <v>12701.2</v>
      </c>
      <c r="G539" s="9">
        <v>12718.21</v>
      </c>
      <c r="H539" s="9">
        <v>12696.34</v>
      </c>
      <c r="I539" s="9">
        <v>12697.99</v>
      </c>
      <c r="K539" s="13">
        <f t="shared" si="299"/>
        <v>-3.2100000000009459</v>
      </c>
      <c r="L539" s="13">
        <f t="shared" si="311"/>
        <v>-59.020000000000437</v>
      </c>
      <c r="M539" s="13">
        <f t="shared" si="300"/>
        <v>21.869999999998981</v>
      </c>
      <c r="X539">
        <f t="shared" si="301"/>
        <v>3.2100000000009459</v>
      </c>
      <c r="Y539">
        <f t="shared" si="302"/>
        <v>21.869999999998981</v>
      </c>
      <c r="Z539">
        <f t="shared" si="303"/>
        <v>0</v>
      </c>
      <c r="AA539">
        <f t="shared" si="304"/>
        <v>0</v>
      </c>
      <c r="AB539" s="18">
        <f t="shared" si="305"/>
        <v>0</v>
      </c>
      <c r="AC539" s="18">
        <f t="shared" si="306"/>
        <v>0</v>
      </c>
      <c r="AD539" s="18">
        <f t="shared" si="307"/>
        <v>0</v>
      </c>
      <c r="AE539" s="18">
        <f t="shared" si="308"/>
        <v>0</v>
      </c>
      <c r="AG539" s="18">
        <f t="shared" si="309"/>
        <v>0</v>
      </c>
      <c r="AH539" s="18">
        <f t="shared" si="310"/>
        <v>0</v>
      </c>
    </row>
    <row r="540" spans="5:34" x14ac:dyDescent="0.25">
      <c r="E540" s="12">
        <v>43300.666666666664</v>
      </c>
      <c r="F540" s="10">
        <v>12698.49</v>
      </c>
      <c r="G540" s="10">
        <v>12700.54</v>
      </c>
      <c r="H540" s="10">
        <v>12667.9</v>
      </c>
      <c r="I540" s="10">
        <v>12677.66</v>
      </c>
      <c r="K540" s="13">
        <f t="shared" si="299"/>
        <v>-20.829999999999927</v>
      </c>
      <c r="L540" s="13">
        <f t="shared" si="311"/>
        <v>-79.850000000000364</v>
      </c>
      <c r="M540" s="13">
        <f t="shared" si="300"/>
        <v>32.640000000001237</v>
      </c>
      <c r="X540">
        <f t="shared" si="301"/>
        <v>20.829999999999927</v>
      </c>
      <c r="Y540">
        <f t="shared" si="302"/>
        <v>32.640000000001237</v>
      </c>
      <c r="Z540">
        <f t="shared" si="303"/>
        <v>0</v>
      </c>
      <c r="AA540">
        <f t="shared" si="304"/>
        <v>0</v>
      </c>
      <c r="AB540" s="18">
        <f t="shared" si="305"/>
        <v>0</v>
      </c>
      <c r="AC540" s="18">
        <f t="shared" si="306"/>
        <v>0</v>
      </c>
      <c r="AD540" s="18">
        <f t="shared" si="307"/>
        <v>0</v>
      </c>
      <c r="AE540" s="18">
        <f t="shared" si="308"/>
        <v>0</v>
      </c>
      <c r="AG540" s="18">
        <f t="shared" si="309"/>
        <v>0</v>
      </c>
      <c r="AH540" s="18">
        <f t="shared" si="310"/>
        <v>0</v>
      </c>
    </row>
    <row r="541" spans="5:34" x14ac:dyDescent="0.25">
      <c r="E541" s="11">
        <v>43300.708333333336</v>
      </c>
      <c r="F541" s="9">
        <v>12678.41</v>
      </c>
      <c r="G541" s="9">
        <v>12684.18</v>
      </c>
      <c r="H541" s="9">
        <v>12657.2</v>
      </c>
      <c r="I541" s="9">
        <v>12668.29</v>
      </c>
      <c r="K541" s="13">
        <f t="shared" si="299"/>
        <v>-10.119999999998981</v>
      </c>
      <c r="L541" s="13">
        <f t="shared" si="311"/>
        <v>-89.969999999999345</v>
      </c>
      <c r="M541" s="13">
        <f t="shared" si="300"/>
        <v>26.979999999999563</v>
      </c>
      <c r="X541">
        <f t="shared" si="301"/>
        <v>10.119999999998981</v>
      </c>
      <c r="Y541">
        <f t="shared" si="302"/>
        <v>26.979999999999563</v>
      </c>
      <c r="Z541">
        <f t="shared" si="303"/>
        <v>0</v>
      </c>
      <c r="AA541">
        <f t="shared" si="304"/>
        <v>0</v>
      </c>
      <c r="AB541" s="18">
        <f t="shared" si="305"/>
        <v>0</v>
      </c>
      <c r="AC541" s="18">
        <f t="shared" si="306"/>
        <v>0</v>
      </c>
      <c r="AD541" s="18">
        <f t="shared" si="307"/>
        <v>0</v>
      </c>
      <c r="AE541" s="18">
        <f t="shared" si="308"/>
        <v>0</v>
      </c>
      <c r="AG541" s="18">
        <f t="shared" si="309"/>
        <v>0</v>
      </c>
      <c r="AH541" s="18">
        <f t="shared" si="310"/>
        <v>0</v>
      </c>
    </row>
    <row r="542" spans="5:34" x14ac:dyDescent="0.25">
      <c r="E542" s="12">
        <v>43300.75</v>
      </c>
      <c r="F542" s="10">
        <v>12669.04</v>
      </c>
      <c r="G542" s="10">
        <v>12698.39</v>
      </c>
      <c r="H542" s="10">
        <v>12666.54</v>
      </c>
      <c r="I542" s="10">
        <v>12693.15</v>
      </c>
      <c r="K542" s="13">
        <f t="shared" si="299"/>
        <v>24.109999999998763</v>
      </c>
      <c r="L542" s="13">
        <f t="shared" si="311"/>
        <v>-65.860000000000582</v>
      </c>
      <c r="M542" s="13">
        <f t="shared" si="300"/>
        <v>31.849999999998545</v>
      </c>
      <c r="X542">
        <f t="shared" si="301"/>
        <v>24.109999999998763</v>
      </c>
      <c r="Y542">
        <f t="shared" si="302"/>
        <v>31.849999999998545</v>
      </c>
      <c r="Z542">
        <f t="shared" si="303"/>
        <v>0</v>
      </c>
      <c r="AA542">
        <f t="shared" si="304"/>
        <v>0</v>
      </c>
      <c r="AB542" s="18">
        <f t="shared" si="305"/>
        <v>0</v>
      </c>
      <c r="AC542" s="18">
        <f t="shared" si="306"/>
        <v>0</v>
      </c>
      <c r="AD542" s="18">
        <f t="shared" si="307"/>
        <v>0</v>
      </c>
      <c r="AE542" s="18">
        <f t="shared" si="308"/>
        <v>0</v>
      </c>
      <c r="AG542" s="18">
        <f t="shared" si="309"/>
        <v>0</v>
      </c>
      <c r="AH542" s="18">
        <f t="shared" si="310"/>
        <v>0</v>
      </c>
    </row>
    <row r="543" spans="5:34" x14ac:dyDescent="0.25">
      <c r="E543" s="11">
        <v>43300.791666666664</v>
      </c>
      <c r="F543" s="9">
        <v>12693.9</v>
      </c>
      <c r="G543" s="9">
        <v>12696.15</v>
      </c>
      <c r="H543" s="9">
        <v>12672.88</v>
      </c>
      <c r="I543" s="9">
        <v>12678.03</v>
      </c>
      <c r="K543" s="13">
        <f t="shared" si="299"/>
        <v>-15.869999999998981</v>
      </c>
      <c r="L543" s="13">
        <f t="shared" si="311"/>
        <v>-81.729999999999563</v>
      </c>
      <c r="M543" s="13">
        <f t="shared" si="300"/>
        <v>23.270000000000437</v>
      </c>
      <c r="X543">
        <f t="shared" si="301"/>
        <v>15.869999999998981</v>
      </c>
      <c r="Y543">
        <f t="shared" si="302"/>
        <v>23.270000000000437</v>
      </c>
      <c r="Z543">
        <f t="shared" si="303"/>
        <v>0</v>
      </c>
      <c r="AA543">
        <f t="shared" si="304"/>
        <v>0</v>
      </c>
      <c r="AB543" s="18">
        <f t="shared" si="305"/>
        <v>0</v>
      </c>
      <c r="AC543" s="18">
        <f t="shared" si="306"/>
        <v>0</v>
      </c>
      <c r="AD543" s="18">
        <f t="shared" si="307"/>
        <v>0</v>
      </c>
      <c r="AE543" s="18">
        <f t="shared" si="308"/>
        <v>0</v>
      </c>
      <c r="AG543" s="18">
        <f t="shared" si="309"/>
        <v>0</v>
      </c>
      <c r="AH543" s="18">
        <f t="shared" si="310"/>
        <v>0</v>
      </c>
    </row>
    <row r="544" spans="5:34" x14ac:dyDescent="0.25">
      <c r="E544" s="12">
        <v>43300.833333333336</v>
      </c>
      <c r="F544" s="10">
        <v>12678.03</v>
      </c>
      <c r="G544" s="10">
        <v>12685.53</v>
      </c>
      <c r="H544" s="10">
        <v>12661.51</v>
      </c>
      <c r="I544" s="10">
        <v>12677.52</v>
      </c>
      <c r="K544" s="13">
        <f t="shared" si="299"/>
        <v>-0.51000000000021828</v>
      </c>
      <c r="L544" s="13">
        <f t="shared" si="311"/>
        <v>-82.239999999999782</v>
      </c>
      <c r="M544" s="13">
        <f t="shared" si="300"/>
        <v>24.020000000000437</v>
      </c>
      <c r="X544">
        <f t="shared" si="301"/>
        <v>0.51000000000021828</v>
      </c>
      <c r="Y544">
        <f t="shared" si="302"/>
        <v>24.020000000000437</v>
      </c>
      <c r="Z544">
        <f t="shared" si="303"/>
        <v>0</v>
      </c>
      <c r="AA544">
        <f t="shared" si="304"/>
        <v>0</v>
      </c>
      <c r="AB544" s="18">
        <f t="shared" si="305"/>
        <v>0</v>
      </c>
      <c r="AC544" s="18">
        <f t="shared" si="306"/>
        <v>0</v>
      </c>
      <c r="AD544" s="18">
        <f t="shared" si="307"/>
        <v>0</v>
      </c>
      <c r="AE544" s="18">
        <f t="shared" si="308"/>
        <v>0</v>
      </c>
      <c r="AG544" s="18">
        <f t="shared" si="309"/>
        <v>0</v>
      </c>
      <c r="AH544" s="18">
        <f t="shared" si="310"/>
        <v>0</v>
      </c>
    </row>
    <row r="545" spans="5:34" x14ac:dyDescent="0.25">
      <c r="E545" s="11">
        <v>43300.875</v>
      </c>
      <c r="F545" s="9">
        <v>12677.27</v>
      </c>
      <c r="G545" s="9">
        <v>12684.28</v>
      </c>
      <c r="H545" s="9">
        <v>12667.01</v>
      </c>
      <c r="I545" s="9">
        <v>12673.76</v>
      </c>
      <c r="K545" s="13">
        <f t="shared" si="299"/>
        <v>-3.5100000000002183</v>
      </c>
      <c r="L545" s="13">
        <f t="shared" si="311"/>
        <v>-85.75</v>
      </c>
      <c r="M545" s="13">
        <f t="shared" si="300"/>
        <v>17.270000000000437</v>
      </c>
      <c r="X545">
        <f t="shared" si="301"/>
        <v>3.5100000000002183</v>
      </c>
      <c r="Y545">
        <f t="shared" si="302"/>
        <v>17.270000000000437</v>
      </c>
      <c r="Z545">
        <f t="shared" si="303"/>
        <v>0</v>
      </c>
      <c r="AA545">
        <f t="shared" si="304"/>
        <v>0</v>
      </c>
      <c r="AB545" s="18">
        <f t="shared" si="305"/>
        <v>0</v>
      </c>
      <c r="AC545" s="18">
        <f t="shared" si="306"/>
        <v>0</v>
      </c>
      <c r="AD545" s="18">
        <f t="shared" si="307"/>
        <v>0</v>
      </c>
      <c r="AE545" s="18">
        <f t="shared" si="308"/>
        <v>0</v>
      </c>
      <c r="AG545" s="18">
        <f t="shared" si="309"/>
        <v>0</v>
      </c>
      <c r="AH545" s="18">
        <f t="shared" si="310"/>
        <v>0</v>
      </c>
    </row>
    <row r="546" spans="5:34" x14ac:dyDescent="0.25">
      <c r="E546" s="12">
        <v>43300.916666666664</v>
      </c>
      <c r="F546" s="10">
        <v>12673.76</v>
      </c>
      <c r="G546" s="10">
        <v>12686.27</v>
      </c>
      <c r="H546" s="10">
        <v>12665.75</v>
      </c>
      <c r="I546" s="10">
        <v>12680.91</v>
      </c>
      <c r="K546" s="13">
        <f t="shared" si="299"/>
        <v>7.1499999999996362</v>
      </c>
      <c r="L546" s="13">
        <f t="shared" si="311"/>
        <v>-78.600000000000364</v>
      </c>
      <c r="M546" s="13">
        <f t="shared" si="300"/>
        <v>20.520000000000437</v>
      </c>
      <c r="N546" s="13"/>
      <c r="X546">
        <f t="shared" si="301"/>
        <v>7.1499999999996362</v>
      </c>
      <c r="Y546">
        <f t="shared" si="302"/>
        <v>20.520000000000437</v>
      </c>
      <c r="Z546">
        <f t="shared" si="303"/>
        <v>0</v>
      </c>
      <c r="AA546">
        <f t="shared" si="304"/>
        <v>0</v>
      </c>
      <c r="AB546" s="18">
        <f t="shared" si="305"/>
        <v>0</v>
      </c>
      <c r="AC546" s="18">
        <f t="shared" si="306"/>
        <v>0</v>
      </c>
      <c r="AD546" s="18">
        <f t="shared" si="307"/>
        <v>0</v>
      </c>
      <c r="AE546" s="18">
        <f t="shared" si="308"/>
        <v>0</v>
      </c>
      <c r="AG546" s="18">
        <f t="shared" si="309"/>
        <v>0</v>
      </c>
      <c r="AH546" s="18">
        <f t="shared" si="310"/>
        <v>0</v>
      </c>
    </row>
    <row r="547" spans="5:34" hidden="1" x14ac:dyDescent="0.25">
      <c r="E547" s="11">
        <v>43300.958333333336</v>
      </c>
      <c r="F547" s="9">
        <v>12681.04</v>
      </c>
      <c r="G547" s="9">
        <v>12681.04</v>
      </c>
      <c r="H547" s="9">
        <v>12676.52</v>
      </c>
      <c r="I547" s="9">
        <v>12677.65</v>
      </c>
      <c r="AB547"/>
      <c r="AC547"/>
      <c r="AD547"/>
      <c r="AE547"/>
    </row>
    <row r="548" spans="5:34" hidden="1" x14ac:dyDescent="0.25">
      <c r="E548" s="12">
        <v>43301.041666666664</v>
      </c>
      <c r="F548" s="10">
        <v>12679.9</v>
      </c>
      <c r="G548" s="10">
        <v>12689.18</v>
      </c>
      <c r="H548" s="10">
        <v>12673.12</v>
      </c>
      <c r="I548" s="10">
        <v>12682.39</v>
      </c>
      <c r="AB548"/>
      <c r="AC548"/>
      <c r="AD548"/>
      <c r="AE548"/>
    </row>
    <row r="549" spans="5:34" hidden="1" x14ac:dyDescent="0.25">
      <c r="E549" s="11">
        <v>43301.083333333336</v>
      </c>
      <c r="F549" s="9">
        <v>12683.52</v>
      </c>
      <c r="G549" s="9">
        <v>12690.43</v>
      </c>
      <c r="H549" s="9">
        <v>12678.39</v>
      </c>
      <c r="I549" s="9">
        <v>12680.65</v>
      </c>
      <c r="AB549"/>
      <c r="AC549"/>
      <c r="AD549"/>
      <c r="AE549"/>
    </row>
    <row r="550" spans="5:34" hidden="1" x14ac:dyDescent="0.25">
      <c r="E550" s="12">
        <v>43301.125</v>
      </c>
      <c r="F550" s="10">
        <v>12681.78</v>
      </c>
      <c r="G550" s="10">
        <v>12698.39</v>
      </c>
      <c r="H550" s="10">
        <v>12680.65</v>
      </c>
      <c r="I550" s="10">
        <v>12697.2</v>
      </c>
      <c r="AB550"/>
      <c r="AC550"/>
      <c r="AD550"/>
      <c r="AE550"/>
    </row>
    <row r="551" spans="5:34" hidden="1" x14ac:dyDescent="0.25">
      <c r="E551" s="11">
        <v>43301.166666666664</v>
      </c>
      <c r="F551" s="9">
        <v>12698.63</v>
      </c>
      <c r="G551" s="9">
        <v>12702.02</v>
      </c>
      <c r="H551" s="9">
        <v>12611.18</v>
      </c>
      <c r="I551" s="9">
        <v>12620.46</v>
      </c>
      <c r="AB551"/>
      <c r="AC551"/>
      <c r="AD551"/>
      <c r="AE551"/>
    </row>
    <row r="552" spans="5:34" hidden="1" x14ac:dyDescent="0.25">
      <c r="E552" s="12">
        <v>43301.208333333336</v>
      </c>
      <c r="F552" s="10">
        <v>12621.02</v>
      </c>
      <c r="G552" s="10">
        <v>12658.7</v>
      </c>
      <c r="H552" s="10">
        <v>12614.81</v>
      </c>
      <c r="I552" s="10">
        <v>12641.64</v>
      </c>
      <c r="AB552"/>
      <c r="AC552"/>
      <c r="AD552"/>
      <c r="AE552"/>
    </row>
    <row r="553" spans="5:34" hidden="1" x14ac:dyDescent="0.25">
      <c r="E553" s="11">
        <v>43301.25</v>
      </c>
      <c r="F553" s="9">
        <v>12642.77</v>
      </c>
      <c r="G553" s="9">
        <v>12651.81</v>
      </c>
      <c r="H553" s="9">
        <v>12638.25</v>
      </c>
      <c r="I553" s="9">
        <v>12650.67</v>
      </c>
      <c r="AB553"/>
      <c r="AC553"/>
      <c r="AD553"/>
      <c r="AE553"/>
    </row>
    <row r="554" spans="5:34" hidden="1" x14ac:dyDescent="0.25">
      <c r="E554" s="12">
        <v>43301.291666666664</v>
      </c>
      <c r="F554" s="10">
        <v>12651.8</v>
      </c>
      <c r="G554" s="10">
        <v>12654.02</v>
      </c>
      <c r="H554" s="10">
        <v>12646.66</v>
      </c>
      <c r="I554" s="10">
        <v>12648.35</v>
      </c>
      <c r="AB554"/>
      <c r="AC554"/>
      <c r="AD554"/>
      <c r="AE554"/>
    </row>
    <row r="555" spans="5:34" x14ac:dyDescent="0.25">
      <c r="E555" s="11">
        <v>43301.333333333336</v>
      </c>
      <c r="F555" s="9">
        <v>12649.48</v>
      </c>
      <c r="G555" s="9">
        <v>12669.99</v>
      </c>
      <c r="H555" s="9">
        <v>12647.23</v>
      </c>
      <c r="I555" s="9">
        <v>12666.31</v>
      </c>
      <c r="K555" s="13">
        <f t="shared" ref="K555:K569" si="312">I555-F555</f>
        <v>16.829999999999927</v>
      </c>
      <c r="L555" s="13">
        <v>0</v>
      </c>
      <c r="M555" s="13">
        <f t="shared" ref="M555:M569" si="313">G555-H555</f>
        <v>22.760000000000218</v>
      </c>
      <c r="N555" s="13">
        <f>I569-F555</f>
        <v>-107.01000000000022</v>
      </c>
      <c r="O555" s="18">
        <f>IF(K555*N555&gt;0,1,0)</f>
        <v>0</v>
      </c>
      <c r="P555">
        <f>_xlfn.IFS(K555&lt;0,MIN(L554:L568),K555&gt;0,MAX(L554:L568))</f>
        <v>30.119999999998981</v>
      </c>
      <c r="Q555">
        <f>_xlfn.IFS(K555&lt;0,MAX(L554:L568),K555&gt;0,MIN(L554:L568))</f>
        <v>-175.04000000000087</v>
      </c>
      <c r="T555" s="13">
        <f>MAX(G555:G569)</f>
        <v>12707.29</v>
      </c>
      <c r="X555">
        <f t="shared" ref="X555:X569" si="314">ABS(K555)</f>
        <v>16.829999999999927</v>
      </c>
      <c r="Y555">
        <f t="shared" ref="Y555:Y569" si="315">ABS(M555)</f>
        <v>22.760000000000218</v>
      </c>
      <c r="Z555">
        <f t="shared" ref="Z555:Z569" si="316">IF(T555&lt;1000,ABS(T555),0)</f>
        <v>0</v>
      </c>
      <c r="AA555">
        <f t="shared" ref="AA555:AA569" si="317">ABS(N555)</f>
        <v>107.01000000000022</v>
      </c>
      <c r="AB555" s="18">
        <f t="shared" ref="AB555:AB569" si="318">ABS(P555)</f>
        <v>30.119999999998981</v>
      </c>
      <c r="AC555" s="18">
        <f t="shared" ref="AC555:AC569" si="319">ABS(Q555)</f>
        <v>175.04000000000087</v>
      </c>
      <c r="AD555" s="18">
        <f t="shared" ref="AD555:AD569" si="320">IF(O555=1,ABS(P555),0)</f>
        <v>0</v>
      </c>
      <c r="AE555" s="18">
        <f t="shared" ref="AE555:AE569" si="321">IF(O555=0,ABS(Q555),0)</f>
        <v>175.04000000000087</v>
      </c>
      <c r="AG555" s="18">
        <f t="shared" ref="AG555:AG569" si="322">IF(O555=1,ABS(Q555),0)</f>
        <v>0</v>
      </c>
      <c r="AH555" s="18">
        <f t="shared" ref="AH555:AH569" si="323">IF(O555=0,ABS(P555),0)</f>
        <v>30.119999999998981</v>
      </c>
    </row>
    <row r="556" spans="5:34" x14ac:dyDescent="0.25">
      <c r="E556" s="12">
        <v>43301.375</v>
      </c>
      <c r="F556" s="10">
        <v>12670.75</v>
      </c>
      <c r="G556" s="10">
        <v>12676.23</v>
      </c>
      <c r="H556" s="10">
        <v>12652.84</v>
      </c>
      <c r="I556" s="10">
        <v>12661.94</v>
      </c>
      <c r="K556" s="13">
        <f t="shared" si="312"/>
        <v>-8.8099999999994907</v>
      </c>
      <c r="L556" s="13">
        <f t="shared" ref="L556:L569" si="324">L555+K556</f>
        <v>-8.8099999999994907</v>
      </c>
      <c r="M556" s="13">
        <f t="shared" si="313"/>
        <v>23.389999999999418</v>
      </c>
      <c r="T556" s="13">
        <f>MIN(H555:H569)</f>
        <v>12466.68</v>
      </c>
      <c r="X556">
        <f t="shared" si="314"/>
        <v>8.8099999999994907</v>
      </c>
      <c r="Y556">
        <f t="shared" si="315"/>
        <v>23.389999999999418</v>
      </c>
      <c r="Z556">
        <f t="shared" si="316"/>
        <v>0</v>
      </c>
      <c r="AA556">
        <f t="shared" si="317"/>
        <v>0</v>
      </c>
      <c r="AB556" s="18">
        <f t="shared" si="318"/>
        <v>0</v>
      </c>
      <c r="AC556" s="18">
        <f t="shared" si="319"/>
        <v>0</v>
      </c>
      <c r="AD556" s="18">
        <f t="shared" si="320"/>
        <v>0</v>
      </c>
      <c r="AE556" s="18">
        <f t="shared" si="321"/>
        <v>0</v>
      </c>
      <c r="AG556" s="18">
        <f t="shared" si="322"/>
        <v>0</v>
      </c>
      <c r="AH556" s="18">
        <f t="shared" si="323"/>
        <v>0</v>
      </c>
    </row>
    <row r="557" spans="5:34" x14ac:dyDescent="0.25">
      <c r="E557" s="11">
        <v>43301.416666666664</v>
      </c>
      <c r="F557" s="9">
        <v>12662.95</v>
      </c>
      <c r="G557" s="9">
        <v>12685.77</v>
      </c>
      <c r="H557" s="9">
        <v>12637.56</v>
      </c>
      <c r="I557" s="9">
        <v>12680.17</v>
      </c>
      <c r="K557" s="13">
        <f t="shared" si="312"/>
        <v>17.219999999999345</v>
      </c>
      <c r="L557" s="13">
        <f t="shared" si="324"/>
        <v>8.4099999999998545</v>
      </c>
      <c r="M557" s="13">
        <f t="shared" si="313"/>
        <v>48.210000000000946</v>
      </c>
      <c r="T557" s="13">
        <f>T555-T556</f>
        <v>240.61000000000058</v>
      </c>
      <c r="X557">
        <f t="shared" si="314"/>
        <v>17.219999999999345</v>
      </c>
      <c r="Y557">
        <f t="shared" si="315"/>
        <v>48.210000000000946</v>
      </c>
      <c r="Z557">
        <f t="shared" si="316"/>
        <v>240.61000000000058</v>
      </c>
      <c r="AA557">
        <f t="shared" si="317"/>
        <v>0</v>
      </c>
      <c r="AB557" s="18">
        <f t="shared" si="318"/>
        <v>0</v>
      </c>
      <c r="AC557" s="18">
        <f t="shared" si="319"/>
        <v>0</v>
      </c>
      <c r="AD557" s="18">
        <f t="shared" si="320"/>
        <v>0</v>
      </c>
      <c r="AE557" s="18">
        <f t="shared" si="321"/>
        <v>0</v>
      </c>
      <c r="AG557" s="18">
        <f t="shared" si="322"/>
        <v>0</v>
      </c>
      <c r="AH557" s="18">
        <f t="shared" si="323"/>
        <v>0</v>
      </c>
    </row>
    <row r="558" spans="5:34" x14ac:dyDescent="0.25">
      <c r="E558" s="12">
        <v>43301.458333333336</v>
      </c>
      <c r="F558" s="10">
        <v>12679.67</v>
      </c>
      <c r="G558" s="10">
        <v>12698.42</v>
      </c>
      <c r="H558" s="10">
        <v>12676.35</v>
      </c>
      <c r="I558" s="10">
        <v>12685.54</v>
      </c>
      <c r="K558" s="13">
        <f t="shared" si="312"/>
        <v>5.8700000000008004</v>
      </c>
      <c r="L558" s="13">
        <f t="shared" si="324"/>
        <v>14.280000000000655</v>
      </c>
      <c r="M558" s="13">
        <f t="shared" si="313"/>
        <v>22.069999999999709</v>
      </c>
      <c r="R558">
        <v>-10</v>
      </c>
      <c r="X558">
        <f t="shared" si="314"/>
        <v>5.8700000000008004</v>
      </c>
      <c r="Y558">
        <f t="shared" si="315"/>
        <v>22.069999999999709</v>
      </c>
      <c r="Z558">
        <f t="shared" si="316"/>
        <v>0</v>
      </c>
      <c r="AA558">
        <f t="shared" si="317"/>
        <v>0</v>
      </c>
      <c r="AB558" s="18">
        <f t="shared" si="318"/>
        <v>0</v>
      </c>
      <c r="AC558" s="18">
        <f t="shared" si="319"/>
        <v>0</v>
      </c>
      <c r="AD558" s="18">
        <f t="shared" si="320"/>
        <v>0</v>
      </c>
      <c r="AE558" s="18">
        <f t="shared" si="321"/>
        <v>0</v>
      </c>
      <c r="AG558" s="18">
        <f t="shared" si="322"/>
        <v>0</v>
      </c>
      <c r="AH558" s="18">
        <f t="shared" si="323"/>
        <v>0</v>
      </c>
    </row>
    <row r="559" spans="5:34" x14ac:dyDescent="0.25">
      <c r="E559" s="11">
        <v>43301.5</v>
      </c>
      <c r="F559" s="9">
        <v>12685.79</v>
      </c>
      <c r="G559" s="9">
        <v>12707.29</v>
      </c>
      <c r="H559" s="9">
        <v>12674.32</v>
      </c>
      <c r="I559" s="9">
        <v>12701.63</v>
      </c>
      <c r="K559" s="13">
        <f t="shared" si="312"/>
        <v>15.839999999998327</v>
      </c>
      <c r="L559" s="13">
        <f t="shared" si="324"/>
        <v>30.119999999998981</v>
      </c>
      <c r="M559" s="13">
        <f t="shared" si="313"/>
        <v>32.970000000001164</v>
      </c>
      <c r="X559">
        <f t="shared" si="314"/>
        <v>15.839999999998327</v>
      </c>
      <c r="Y559">
        <f t="shared" si="315"/>
        <v>32.970000000001164</v>
      </c>
      <c r="Z559">
        <f t="shared" si="316"/>
        <v>0</v>
      </c>
      <c r="AA559">
        <f t="shared" si="317"/>
        <v>0</v>
      </c>
      <c r="AB559" s="18">
        <f t="shared" si="318"/>
        <v>0</v>
      </c>
      <c r="AC559" s="18">
        <f t="shared" si="319"/>
        <v>0</v>
      </c>
      <c r="AD559" s="18">
        <f t="shared" si="320"/>
        <v>0</v>
      </c>
      <c r="AE559" s="18">
        <f t="shared" si="321"/>
        <v>0</v>
      </c>
      <c r="AG559" s="18">
        <f t="shared" si="322"/>
        <v>0</v>
      </c>
      <c r="AH559" s="18">
        <f t="shared" si="323"/>
        <v>0</v>
      </c>
    </row>
    <row r="560" spans="5:34" x14ac:dyDescent="0.25">
      <c r="E560" s="12">
        <v>43301.541666666664</v>
      </c>
      <c r="F560" s="10">
        <v>12701.89</v>
      </c>
      <c r="G560" s="10">
        <v>12701.89</v>
      </c>
      <c r="H560" s="10">
        <v>12559.15</v>
      </c>
      <c r="I560" s="10">
        <v>12619.28</v>
      </c>
      <c r="K560" s="13">
        <f t="shared" si="312"/>
        <v>-82.609999999998763</v>
      </c>
      <c r="L560" s="13">
        <f t="shared" si="324"/>
        <v>-52.489999999999782</v>
      </c>
      <c r="M560" s="13">
        <f t="shared" si="313"/>
        <v>142.73999999999978</v>
      </c>
      <c r="X560">
        <f t="shared" si="314"/>
        <v>82.609999999998763</v>
      </c>
      <c r="Y560">
        <f t="shared" si="315"/>
        <v>142.73999999999978</v>
      </c>
      <c r="Z560">
        <f t="shared" si="316"/>
        <v>0</v>
      </c>
      <c r="AA560">
        <f t="shared" si="317"/>
        <v>0</v>
      </c>
      <c r="AB560" s="18">
        <f t="shared" si="318"/>
        <v>0</v>
      </c>
      <c r="AC560" s="18">
        <f t="shared" si="319"/>
        <v>0</v>
      </c>
      <c r="AD560" s="18">
        <f t="shared" si="320"/>
        <v>0</v>
      </c>
      <c r="AE560" s="18">
        <f t="shared" si="321"/>
        <v>0</v>
      </c>
      <c r="AG560" s="18">
        <f t="shared" si="322"/>
        <v>0</v>
      </c>
      <c r="AH560" s="18">
        <f t="shared" si="323"/>
        <v>0</v>
      </c>
    </row>
    <row r="561" spans="5:34" x14ac:dyDescent="0.25">
      <c r="E561" s="11">
        <v>43301.583333333336</v>
      </c>
      <c r="F561" s="9">
        <v>12617.78</v>
      </c>
      <c r="G561" s="9">
        <v>12635.3</v>
      </c>
      <c r="H561" s="9">
        <v>12599.43</v>
      </c>
      <c r="I561" s="9">
        <v>12606.32</v>
      </c>
      <c r="K561" s="13">
        <f t="shared" si="312"/>
        <v>-11.460000000000946</v>
      </c>
      <c r="L561" s="13">
        <f t="shared" si="324"/>
        <v>-63.950000000000728</v>
      </c>
      <c r="M561" s="13">
        <f t="shared" si="313"/>
        <v>35.869999999998981</v>
      </c>
      <c r="X561">
        <f t="shared" si="314"/>
        <v>11.460000000000946</v>
      </c>
      <c r="Y561">
        <f t="shared" si="315"/>
        <v>35.869999999998981</v>
      </c>
      <c r="Z561">
        <f t="shared" si="316"/>
        <v>0</v>
      </c>
      <c r="AA561">
        <f t="shared" si="317"/>
        <v>0</v>
      </c>
      <c r="AB561" s="18">
        <f t="shared" si="318"/>
        <v>0</v>
      </c>
      <c r="AC561" s="18">
        <f t="shared" si="319"/>
        <v>0</v>
      </c>
      <c r="AD561" s="18">
        <f t="shared" si="320"/>
        <v>0</v>
      </c>
      <c r="AE561" s="18">
        <f t="shared" si="321"/>
        <v>0</v>
      </c>
      <c r="AG561" s="18">
        <f t="shared" si="322"/>
        <v>0</v>
      </c>
      <c r="AH561" s="18">
        <f t="shared" si="323"/>
        <v>0</v>
      </c>
    </row>
    <row r="562" spans="5:34" x14ac:dyDescent="0.25">
      <c r="E562" s="12">
        <v>43301.625</v>
      </c>
      <c r="F562" s="10">
        <v>12606.57</v>
      </c>
      <c r="G562" s="10">
        <v>12618.77</v>
      </c>
      <c r="H562" s="10">
        <v>12492.05</v>
      </c>
      <c r="I562" s="10">
        <v>12495.48</v>
      </c>
      <c r="K562" s="13">
        <f t="shared" si="312"/>
        <v>-111.09000000000015</v>
      </c>
      <c r="L562" s="13">
        <f t="shared" si="324"/>
        <v>-175.04000000000087</v>
      </c>
      <c r="M562" s="13">
        <f t="shared" si="313"/>
        <v>126.72000000000116</v>
      </c>
      <c r="X562">
        <f t="shared" si="314"/>
        <v>111.09000000000015</v>
      </c>
      <c r="Y562">
        <f t="shared" si="315"/>
        <v>126.72000000000116</v>
      </c>
      <c r="Z562">
        <f t="shared" si="316"/>
        <v>0</v>
      </c>
      <c r="AA562">
        <f t="shared" si="317"/>
        <v>0</v>
      </c>
      <c r="AB562" s="18">
        <f t="shared" si="318"/>
        <v>0</v>
      </c>
      <c r="AC562" s="18">
        <f t="shared" si="319"/>
        <v>0</v>
      </c>
      <c r="AD562" s="18">
        <f t="shared" si="320"/>
        <v>0</v>
      </c>
      <c r="AE562" s="18">
        <f t="shared" si="321"/>
        <v>0</v>
      </c>
      <c r="AG562" s="18">
        <f t="shared" si="322"/>
        <v>0</v>
      </c>
      <c r="AH562" s="18">
        <f t="shared" si="323"/>
        <v>0</v>
      </c>
    </row>
    <row r="563" spans="5:34" x14ac:dyDescent="0.25">
      <c r="E563" s="11">
        <v>43301.666666666664</v>
      </c>
      <c r="F563" s="9">
        <v>12497.49</v>
      </c>
      <c r="G563" s="9">
        <v>12509.93</v>
      </c>
      <c r="H563" s="9">
        <v>12466.68</v>
      </c>
      <c r="I563" s="9">
        <v>12502.89</v>
      </c>
      <c r="K563" s="13">
        <f t="shared" si="312"/>
        <v>5.3999999999996362</v>
      </c>
      <c r="L563" s="13">
        <f t="shared" si="324"/>
        <v>-169.64000000000124</v>
      </c>
      <c r="M563" s="13">
        <f t="shared" si="313"/>
        <v>43.25</v>
      </c>
      <c r="X563">
        <f t="shared" si="314"/>
        <v>5.3999999999996362</v>
      </c>
      <c r="Y563">
        <f t="shared" si="315"/>
        <v>43.25</v>
      </c>
      <c r="Z563">
        <f t="shared" si="316"/>
        <v>0</v>
      </c>
      <c r="AA563">
        <f t="shared" si="317"/>
        <v>0</v>
      </c>
      <c r="AB563" s="18">
        <f t="shared" si="318"/>
        <v>0</v>
      </c>
      <c r="AC563" s="18">
        <f t="shared" si="319"/>
        <v>0</v>
      </c>
      <c r="AD563" s="18">
        <f t="shared" si="320"/>
        <v>0</v>
      </c>
      <c r="AE563" s="18">
        <f t="shared" si="321"/>
        <v>0</v>
      </c>
      <c r="AG563" s="18">
        <f t="shared" si="322"/>
        <v>0</v>
      </c>
      <c r="AH563" s="18">
        <f t="shared" si="323"/>
        <v>0</v>
      </c>
    </row>
    <row r="564" spans="5:34" x14ac:dyDescent="0.25">
      <c r="E564" s="12">
        <v>43301.708333333336</v>
      </c>
      <c r="F564" s="10">
        <v>12504.39</v>
      </c>
      <c r="G564" s="10">
        <v>12550.95</v>
      </c>
      <c r="H564" s="10">
        <v>12484.8</v>
      </c>
      <c r="I564" s="10">
        <v>12550.95</v>
      </c>
      <c r="K564" s="13">
        <f t="shared" si="312"/>
        <v>46.56000000000131</v>
      </c>
      <c r="L564" s="13">
        <f t="shared" si="324"/>
        <v>-123.07999999999993</v>
      </c>
      <c r="M564" s="13">
        <f t="shared" si="313"/>
        <v>66.150000000001455</v>
      </c>
      <c r="X564">
        <f t="shared" si="314"/>
        <v>46.56000000000131</v>
      </c>
      <c r="Y564">
        <f t="shared" si="315"/>
        <v>66.150000000001455</v>
      </c>
      <c r="Z564">
        <f t="shared" si="316"/>
        <v>0</v>
      </c>
      <c r="AA564">
        <f t="shared" si="317"/>
        <v>0</v>
      </c>
      <c r="AB564" s="18">
        <f t="shared" si="318"/>
        <v>0</v>
      </c>
      <c r="AC564" s="18">
        <f t="shared" si="319"/>
        <v>0</v>
      </c>
      <c r="AD564" s="18">
        <f t="shared" si="320"/>
        <v>0</v>
      </c>
      <c r="AE564" s="18">
        <f t="shared" si="321"/>
        <v>0</v>
      </c>
      <c r="AG564" s="18">
        <f t="shared" si="322"/>
        <v>0</v>
      </c>
      <c r="AH564" s="18">
        <f t="shared" si="323"/>
        <v>0</v>
      </c>
    </row>
    <row r="565" spans="5:34" x14ac:dyDescent="0.25">
      <c r="E565" s="11">
        <v>43301.75</v>
      </c>
      <c r="F565" s="9">
        <v>12551.2</v>
      </c>
      <c r="G565" s="9">
        <v>12583.47</v>
      </c>
      <c r="H565" s="9">
        <v>12540.75</v>
      </c>
      <c r="I565" s="9">
        <v>12554.06</v>
      </c>
      <c r="K565" s="13">
        <f t="shared" si="312"/>
        <v>2.8599999999987631</v>
      </c>
      <c r="L565" s="13">
        <f t="shared" si="324"/>
        <v>-120.22000000000116</v>
      </c>
      <c r="M565" s="13">
        <f t="shared" si="313"/>
        <v>42.719999999999345</v>
      </c>
      <c r="X565">
        <f t="shared" si="314"/>
        <v>2.8599999999987631</v>
      </c>
      <c r="Y565">
        <f t="shared" si="315"/>
        <v>42.719999999999345</v>
      </c>
      <c r="Z565">
        <f t="shared" si="316"/>
        <v>0</v>
      </c>
      <c r="AA565">
        <f t="shared" si="317"/>
        <v>0</v>
      </c>
      <c r="AB565" s="18">
        <f t="shared" si="318"/>
        <v>0</v>
      </c>
      <c r="AC565" s="18">
        <f t="shared" si="319"/>
        <v>0</v>
      </c>
      <c r="AD565" s="18">
        <f t="shared" si="320"/>
        <v>0</v>
      </c>
      <c r="AE565" s="18">
        <f t="shared" si="321"/>
        <v>0</v>
      </c>
      <c r="AG565" s="18">
        <f t="shared" si="322"/>
        <v>0</v>
      </c>
      <c r="AH565" s="18">
        <f t="shared" si="323"/>
        <v>0</v>
      </c>
    </row>
    <row r="566" spans="5:34" x14ac:dyDescent="0.25">
      <c r="E566" s="12">
        <v>43301.791666666664</v>
      </c>
      <c r="F566" s="10">
        <v>12553.95</v>
      </c>
      <c r="G566" s="10">
        <v>12556.04</v>
      </c>
      <c r="H566" s="10">
        <v>12542.52</v>
      </c>
      <c r="I566" s="10">
        <v>12547.25</v>
      </c>
      <c r="K566" s="13">
        <f t="shared" si="312"/>
        <v>-6.7000000000007276</v>
      </c>
      <c r="L566" s="13">
        <f t="shared" si="324"/>
        <v>-126.92000000000189</v>
      </c>
      <c r="M566" s="13">
        <f t="shared" si="313"/>
        <v>13.520000000000437</v>
      </c>
      <c r="X566">
        <f t="shared" si="314"/>
        <v>6.7000000000007276</v>
      </c>
      <c r="Y566">
        <f t="shared" si="315"/>
        <v>13.520000000000437</v>
      </c>
      <c r="Z566">
        <f t="shared" si="316"/>
        <v>0</v>
      </c>
      <c r="AA566">
        <f t="shared" si="317"/>
        <v>0</v>
      </c>
      <c r="AB566" s="18">
        <f t="shared" si="318"/>
        <v>0</v>
      </c>
      <c r="AC566" s="18">
        <f t="shared" si="319"/>
        <v>0</v>
      </c>
      <c r="AD566" s="18">
        <f t="shared" si="320"/>
        <v>0</v>
      </c>
      <c r="AE566" s="18">
        <f t="shared" si="321"/>
        <v>0</v>
      </c>
      <c r="AG566" s="18">
        <f t="shared" si="322"/>
        <v>0</v>
      </c>
      <c r="AH566" s="18">
        <f t="shared" si="323"/>
        <v>0</v>
      </c>
    </row>
    <row r="567" spans="5:34" x14ac:dyDescent="0.25">
      <c r="E567" s="11">
        <v>43301.833333333336</v>
      </c>
      <c r="F567" s="9">
        <v>12547</v>
      </c>
      <c r="G567" s="9">
        <v>12553.75</v>
      </c>
      <c r="H567" s="9">
        <v>12533.48</v>
      </c>
      <c r="I567" s="9">
        <v>12536.48</v>
      </c>
      <c r="K567" s="13">
        <f t="shared" si="312"/>
        <v>-10.520000000000437</v>
      </c>
      <c r="L567" s="13">
        <f t="shared" si="324"/>
        <v>-137.44000000000233</v>
      </c>
      <c r="M567" s="13">
        <f t="shared" si="313"/>
        <v>20.270000000000437</v>
      </c>
      <c r="X567">
        <f t="shared" si="314"/>
        <v>10.520000000000437</v>
      </c>
      <c r="Y567">
        <f t="shared" si="315"/>
        <v>20.270000000000437</v>
      </c>
      <c r="Z567">
        <f t="shared" si="316"/>
        <v>0</v>
      </c>
      <c r="AA567">
        <f t="shared" si="317"/>
        <v>0</v>
      </c>
      <c r="AB567" s="18">
        <f t="shared" si="318"/>
        <v>0</v>
      </c>
      <c r="AC567" s="18">
        <f t="shared" si="319"/>
        <v>0</v>
      </c>
      <c r="AD567" s="18">
        <f t="shared" si="320"/>
        <v>0</v>
      </c>
      <c r="AE567" s="18">
        <f t="shared" si="321"/>
        <v>0</v>
      </c>
      <c r="AG567" s="18">
        <f t="shared" si="322"/>
        <v>0</v>
      </c>
      <c r="AH567" s="18">
        <f t="shared" si="323"/>
        <v>0</v>
      </c>
    </row>
    <row r="568" spans="5:34" x14ac:dyDescent="0.25">
      <c r="E568" s="12">
        <v>43301.875</v>
      </c>
      <c r="F568" s="10">
        <v>12536.23</v>
      </c>
      <c r="G568" s="10">
        <v>12557.99</v>
      </c>
      <c r="H568" s="10">
        <v>12535.73</v>
      </c>
      <c r="I568" s="10">
        <v>12555.74</v>
      </c>
      <c r="K568" s="13">
        <f t="shared" si="312"/>
        <v>19.510000000000218</v>
      </c>
      <c r="L568" s="13">
        <f t="shared" si="324"/>
        <v>-117.93000000000211</v>
      </c>
      <c r="M568" s="13">
        <f t="shared" si="313"/>
        <v>22.260000000000218</v>
      </c>
      <c r="X568">
        <f t="shared" si="314"/>
        <v>19.510000000000218</v>
      </c>
      <c r="Y568">
        <f t="shared" si="315"/>
        <v>22.260000000000218</v>
      </c>
      <c r="Z568">
        <f t="shared" si="316"/>
        <v>0</v>
      </c>
      <c r="AA568">
        <f t="shared" si="317"/>
        <v>0</v>
      </c>
      <c r="AB568" s="18">
        <f t="shared" si="318"/>
        <v>0</v>
      </c>
      <c r="AC568" s="18">
        <f t="shared" si="319"/>
        <v>0</v>
      </c>
      <c r="AD568" s="18">
        <f t="shared" si="320"/>
        <v>0</v>
      </c>
      <c r="AE568" s="18">
        <f t="shared" si="321"/>
        <v>0</v>
      </c>
      <c r="AG568" s="18">
        <f t="shared" si="322"/>
        <v>0</v>
      </c>
      <c r="AH568" s="18">
        <f t="shared" si="323"/>
        <v>0</v>
      </c>
    </row>
    <row r="569" spans="5:34" x14ac:dyDescent="0.25">
      <c r="E569" s="11">
        <v>43301.916666666664</v>
      </c>
      <c r="F569" s="9">
        <v>12555.49</v>
      </c>
      <c r="G569" s="9">
        <v>12556.24</v>
      </c>
      <c r="H569" s="9">
        <v>12540.47</v>
      </c>
      <c r="I569" s="9">
        <v>12542.47</v>
      </c>
      <c r="K569" s="13">
        <f t="shared" si="312"/>
        <v>-13.020000000000437</v>
      </c>
      <c r="L569" s="13">
        <f t="shared" si="324"/>
        <v>-130.95000000000255</v>
      </c>
      <c r="M569" s="13">
        <f t="shared" si="313"/>
        <v>15.770000000000437</v>
      </c>
      <c r="N569" s="13"/>
      <c r="X569">
        <f t="shared" si="314"/>
        <v>13.020000000000437</v>
      </c>
      <c r="Y569">
        <f t="shared" si="315"/>
        <v>15.770000000000437</v>
      </c>
      <c r="Z569">
        <f t="shared" si="316"/>
        <v>0</v>
      </c>
      <c r="AA569">
        <f t="shared" si="317"/>
        <v>0</v>
      </c>
      <c r="AB569" s="18">
        <f t="shared" si="318"/>
        <v>0</v>
      </c>
      <c r="AC569" s="18">
        <f t="shared" si="319"/>
        <v>0</v>
      </c>
      <c r="AD569" s="18">
        <f t="shared" si="320"/>
        <v>0</v>
      </c>
      <c r="AE569" s="18">
        <f t="shared" si="321"/>
        <v>0</v>
      </c>
      <c r="AG569" s="18">
        <f t="shared" si="322"/>
        <v>0</v>
      </c>
      <c r="AH569" s="18">
        <f t="shared" si="323"/>
        <v>0</v>
      </c>
    </row>
    <row r="570" spans="5:34" hidden="1" x14ac:dyDescent="0.25">
      <c r="E570" s="12">
        <v>43304.041666666664</v>
      </c>
      <c r="F570" s="10">
        <v>12543.62</v>
      </c>
      <c r="G570" s="10">
        <v>12557.91</v>
      </c>
      <c r="H570" s="10">
        <v>12543.62</v>
      </c>
      <c r="I570" s="10">
        <v>12553.3</v>
      </c>
      <c r="AB570"/>
      <c r="AC570"/>
      <c r="AD570"/>
      <c r="AE570"/>
    </row>
    <row r="571" spans="5:34" hidden="1" x14ac:dyDescent="0.25">
      <c r="E571" s="11">
        <v>43304.083333333336</v>
      </c>
      <c r="F571" s="9">
        <v>12552.19</v>
      </c>
      <c r="G571" s="9">
        <v>12555.54</v>
      </c>
      <c r="H571" s="9">
        <v>12542.17</v>
      </c>
      <c r="I571" s="9">
        <v>12542.72</v>
      </c>
      <c r="AB571"/>
      <c r="AC571"/>
      <c r="AD571"/>
      <c r="AE571"/>
    </row>
    <row r="572" spans="5:34" hidden="1" x14ac:dyDescent="0.25">
      <c r="E572" s="12">
        <v>43304.125</v>
      </c>
      <c r="F572" s="10">
        <v>12541.61</v>
      </c>
      <c r="G572" s="10">
        <v>12545.52</v>
      </c>
      <c r="H572" s="10">
        <v>12515.98</v>
      </c>
      <c r="I572" s="10">
        <v>12515.98</v>
      </c>
      <c r="AB572"/>
      <c r="AC572"/>
      <c r="AD572"/>
      <c r="AE572"/>
    </row>
    <row r="573" spans="5:34" hidden="1" x14ac:dyDescent="0.25">
      <c r="E573" s="11">
        <v>43304.166666666664</v>
      </c>
      <c r="F573" s="9">
        <v>12514.86</v>
      </c>
      <c r="G573" s="9">
        <v>12519.34</v>
      </c>
      <c r="H573" s="9">
        <v>12492.94</v>
      </c>
      <c r="I573" s="9">
        <v>12503.39</v>
      </c>
      <c r="AB573"/>
      <c r="AC573"/>
      <c r="AD573"/>
      <c r="AE573"/>
    </row>
    <row r="574" spans="5:34" hidden="1" x14ac:dyDescent="0.25">
      <c r="E574" s="12">
        <v>43304.208333333336</v>
      </c>
      <c r="F574" s="10">
        <v>12502.27</v>
      </c>
      <c r="G574" s="10">
        <v>12507.5</v>
      </c>
      <c r="H574" s="10">
        <v>12487.72</v>
      </c>
      <c r="I574" s="10">
        <v>12502.9</v>
      </c>
      <c r="AB574"/>
      <c r="AC574"/>
      <c r="AD574"/>
      <c r="AE574"/>
    </row>
    <row r="575" spans="5:34" hidden="1" x14ac:dyDescent="0.25">
      <c r="E575" s="11">
        <v>43304.25</v>
      </c>
      <c r="F575" s="9">
        <v>12501.79</v>
      </c>
      <c r="G575" s="9">
        <v>12513.85</v>
      </c>
      <c r="H575" s="9">
        <v>12499.54</v>
      </c>
      <c r="I575" s="9">
        <v>12513.85</v>
      </c>
      <c r="AB575"/>
      <c r="AC575"/>
      <c r="AD575"/>
      <c r="AE575"/>
    </row>
    <row r="576" spans="5:34" hidden="1" x14ac:dyDescent="0.25">
      <c r="E576" s="12">
        <v>43304.291666666664</v>
      </c>
      <c r="F576" s="10">
        <v>12514.41</v>
      </c>
      <c r="G576" s="10">
        <v>12514.97</v>
      </c>
      <c r="H576" s="10">
        <v>12502.91</v>
      </c>
      <c r="I576" s="10">
        <v>12514.21</v>
      </c>
      <c r="AB576"/>
      <c r="AC576"/>
      <c r="AD576"/>
      <c r="AE576"/>
    </row>
    <row r="577" spans="5:34" x14ac:dyDescent="0.25">
      <c r="E577" s="11">
        <v>43304.333333333336</v>
      </c>
      <c r="F577" s="9">
        <v>12515.33</v>
      </c>
      <c r="G577" s="9">
        <v>12521.81</v>
      </c>
      <c r="H577" s="9">
        <v>12509.31</v>
      </c>
      <c r="I577" s="9">
        <v>12520.18</v>
      </c>
      <c r="K577" s="13">
        <f t="shared" ref="K577:K591" si="325">I577-F577</f>
        <v>4.8500000000003638</v>
      </c>
      <c r="L577" s="13">
        <v>0</v>
      </c>
      <c r="M577" s="13">
        <f t="shared" ref="M577:M591" si="326">G577-H577</f>
        <v>12.5</v>
      </c>
      <c r="N577" s="13">
        <f>I591-F577</f>
        <v>62.559999999999491</v>
      </c>
      <c r="O577" s="18">
        <f>IF(K577*N577&gt;0,1,0)</f>
        <v>1</v>
      </c>
      <c r="P577">
        <f>_xlfn.IFS(K577&lt;0,MIN(L576:L590),K577&gt;0,MAX(L576:L590))</f>
        <v>46.940000000000509</v>
      </c>
      <c r="Q577">
        <f>_xlfn.IFS(K577&lt;0,MAX(L576:L590),K577&gt;0,MIN(L576:L590))</f>
        <v>-13.909999999999854</v>
      </c>
      <c r="T577" s="13">
        <f>MAX(G577:G591)</f>
        <v>12596.06</v>
      </c>
      <c r="X577">
        <f t="shared" ref="X577:X591" si="327">ABS(K577)</f>
        <v>4.8500000000003638</v>
      </c>
      <c r="Y577">
        <f t="shared" ref="Y577:Y591" si="328">ABS(M577)</f>
        <v>12.5</v>
      </c>
      <c r="Z577">
        <f t="shared" ref="Z577:Z591" si="329">IF(T577&lt;1000,ABS(T577),0)</f>
        <v>0</v>
      </c>
      <c r="AA577">
        <f t="shared" ref="AA577:AA591" si="330">ABS(N577)</f>
        <v>62.559999999999491</v>
      </c>
      <c r="AB577" s="18">
        <f t="shared" ref="AB577:AB591" si="331">ABS(P577)</f>
        <v>46.940000000000509</v>
      </c>
      <c r="AC577" s="18">
        <f t="shared" ref="AC577:AC591" si="332">ABS(Q577)</f>
        <v>13.909999999999854</v>
      </c>
      <c r="AD577" s="18">
        <f t="shared" ref="AD577:AD591" si="333">IF(O577=1,ABS(P577),0)</f>
        <v>46.940000000000509</v>
      </c>
      <c r="AE577" s="18">
        <f t="shared" ref="AE577:AE591" si="334">IF(O577=0,ABS(Q577),0)</f>
        <v>0</v>
      </c>
      <c r="AG577" s="18">
        <f t="shared" ref="AG577:AG591" si="335">IF(O577=1,ABS(Q577),0)</f>
        <v>13.909999999999854</v>
      </c>
      <c r="AH577" s="18">
        <f t="shared" ref="AH577:AH591" si="336">IF(O577=0,ABS(P577),0)</f>
        <v>0</v>
      </c>
    </row>
    <row r="578" spans="5:34" x14ac:dyDescent="0.25">
      <c r="E578" s="12">
        <v>43304.375</v>
      </c>
      <c r="F578" s="10">
        <v>12526.42</v>
      </c>
      <c r="G578" s="10">
        <v>12539.45</v>
      </c>
      <c r="H578" s="10">
        <v>12492.99</v>
      </c>
      <c r="I578" s="10">
        <v>12514.61</v>
      </c>
      <c r="K578" s="13">
        <f t="shared" si="325"/>
        <v>-11.809999999999491</v>
      </c>
      <c r="L578" s="13">
        <f t="shared" ref="L578:L591" si="337">L577+K578</f>
        <v>-11.809999999999491</v>
      </c>
      <c r="M578" s="13">
        <f t="shared" si="326"/>
        <v>46.460000000000946</v>
      </c>
      <c r="T578" s="13">
        <f>MIN(H577:H591)</f>
        <v>12487.96</v>
      </c>
      <c r="X578">
        <f t="shared" si="327"/>
        <v>11.809999999999491</v>
      </c>
      <c r="Y578">
        <f t="shared" si="328"/>
        <v>46.460000000000946</v>
      </c>
      <c r="Z578">
        <f t="shared" si="329"/>
        <v>0</v>
      </c>
      <c r="AA578">
        <f t="shared" si="330"/>
        <v>0</v>
      </c>
      <c r="AB578" s="18">
        <f t="shared" si="331"/>
        <v>0</v>
      </c>
      <c r="AC578" s="18">
        <f t="shared" si="332"/>
        <v>0</v>
      </c>
      <c r="AD578" s="18">
        <f t="shared" si="333"/>
        <v>0</v>
      </c>
      <c r="AE578" s="18">
        <f t="shared" si="334"/>
        <v>0</v>
      </c>
      <c r="AG578" s="18">
        <f t="shared" si="335"/>
        <v>0</v>
      </c>
      <c r="AH578" s="18">
        <f t="shared" si="336"/>
        <v>0</v>
      </c>
    </row>
    <row r="579" spans="5:34" x14ac:dyDescent="0.25">
      <c r="E579" s="11">
        <v>43304.416666666664</v>
      </c>
      <c r="F579" s="9">
        <v>12512.04</v>
      </c>
      <c r="G579" s="9">
        <v>12548.22</v>
      </c>
      <c r="H579" s="9">
        <v>12487.96</v>
      </c>
      <c r="I579" s="9">
        <v>12541.02</v>
      </c>
      <c r="K579" s="13">
        <f t="shared" si="325"/>
        <v>28.979999999999563</v>
      </c>
      <c r="L579" s="13">
        <f t="shared" si="337"/>
        <v>17.170000000000073</v>
      </c>
      <c r="M579" s="13">
        <f t="shared" si="326"/>
        <v>60.260000000000218</v>
      </c>
      <c r="T579" s="13">
        <f>T577-T578</f>
        <v>108.10000000000036</v>
      </c>
      <c r="X579">
        <f t="shared" si="327"/>
        <v>28.979999999999563</v>
      </c>
      <c r="Y579">
        <f t="shared" si="328"/>
        <v>60.260000000000218</v>
      </c>
      <c r="Z579">
        <f t="shared" si="329"/>
        <v>108.10000000000036</v>
      </c>
      <c r="AA579">
        <f t="shared" si="330"/>
        <v>0</v>
      </c>
      <c r="AB579" s="18">
        <f t="shared" si="331"/>
        <v>0</v>
      </c>
      <c r="AC579" s="18">
        <f t="shared" si="332"/>
        <v>0</v>
      </c>
      <c r="AD579" s="18">
        <f t="shared" si="333"/>
        <v>0</v>
      </c>
      <c r="AE579" s="18">
        <f t="shared" si="334"/>
        <v>0</v>
      </c>
      <c r="AG579" s="18">
        <f t="shared" si="335"/>
        <v>0</v>
      </c>
      <c r="AH579" s="18">
        <f t="shared" si="336"/>
        <v>0</v>
      </c>
    </row>
    <row r="580" spans="5:34" x14ac:dyDescent="0.25">
      <c r="E580" s="12">
        <v>43304.458333333336</v>
      </c>
      <c r="F580" s="10">
        <v>12541.52</v>
      </c>
      <c r="G580" s="10">
        <v>12553.53</v>
      </c>
      <c r="H580" s="10">
        <v>12529.28</v>
      </c>
      <c r="I580" s="10">
        <v>12544.83</v>
      </c>
      <c r="K580" s="13">
        <f t="shared" si="325"/>
        <v>3.3099999999994907</v>
      </c>
      <c r="L580" s="13">
        <f t="shared" si="337"/>
        <v>20.479999999999563</v>
      </c>
      <c r="M580" s="13">
        <f t="shared" si="326"/>
        <v>24.25</v>
      </c>
      <c r="R580">
        <v>52</v>
      </c>
      <c r="X580">
        <f t="shared" si="327"/>
        <v>3.3099999999994907</v>
      </c>
      <c r="Y580">
        <f t="shared" si="328"/>
        <v>24.25</v>
      </c>
      <c r="Z580">
        <f t="shared" si="329"/>
        <v>0</v>
      </c>
      <c r="AA580">
        <f t="shared" si="330"/>
        <v>0</v>
      </c>
      <c r="AB580" s="18">
        <f t="shared" si="331"/>
        <v>0</v>
      </c>
      <c r="AC580" s="18">
        <f t="shared" si="332"/>
        <v>0</v>
      </c>
      <c r="AD580" s="18">
        <f t="shared" si="333"/>
        <v>0</v>
      </c>
      <c r="AE580" s="18">
        <f t="shared" si="334"/>
        <v>0</v>
      </c>
      <c r="AG580" s="18">
        <f t="shared" si="335"/>
        <v>0</v>
      </c>
      <c r="AH580" s="18">
        <f t="shared" si="336"/>
        <v>0</v>
      </c>
    </row>
    <row r="581" spans="5:34" x14ac:dyDescent="0.25">
      <c r="E581" s="11">
        <v>43304.5</v>
      </c>
      <c r="F581" s="9">
        <v>12545.08</v>
      </c>
      <c r="G581" s="9">
        <v>12564.46</v>
      </c>
      <c r="H581" s="9">
        <v>12534.6</v>
      </c>
      <c r="I581" s="9">
        <v>12538.79</v>
      </c>
      <c r="K581" s="13">
        <f t="shared" si="325"/>
        <v>-6.2899999999990541</v>
      </c>
      <c r="L581" s="13">
        <f t="shared" si="337"/>
        <v>14.190000000000509</v>
      </c>
      <c r="M581" s="13">
        <f t="shared" si="326"/>
        <v>29.859999999998763</v>
      </c>
      <c r="X581">
        <f t="shared" si="327"/>
        <v>6.2899999999990541</v>
      </c>
      <c r="Y581">
        <f t="shared" si="328"/>
        <v>29.859999999998763</v>
      </c>
      <c r="Z581">
        <f t="shared" si="329"/>
        <v>0</v>
      </c>
      <c r="AA581">
        <f t="shared" si="330"/>
        <v>0</v>
      </c>
      <c r="AB581" s="18">
        <f t="shared" si="331"/>
        <v>0</v>
      </c>
      <c r="AC581" s="18">
        <f t="shared" si="332"/>
        <v>0</v>
      </c>
      <c r="AD581" s="18">
        <f t="shared" si="333"/>
        <v>0</v>
      </c>
      <c r="AE581" s="18">
        <f t="shared" si="334"/>
        <v>0</v>
      </c>
      <c r="AG581" s="18">
        <f t="shared" si="335"/>
        <v>0</v>
      </c>
      <c r="AH581" s="18">
        <f t="shared" si="336"/>
        <v>0</v>
      </c>
    </row>
    <row r="582" spans="5:34" x14ac:dyDescent="0.25">
      <c r="E582" s="12">
        <v>43304.541666666664</v>
      </c>
      <c r="F582" s="10">
        <v>12539.79</v>
      </c>
      <c r="G582" s="10">
        <v>12543.93</v>
      </c>
      <c r="H582" s="10">
        <v>12492.6</v>
      </c>
      <c r="I582" s="10">
        <v>12511.69</v>
      </c>
      <c r="K582" s="13">
        <f t="shared" si="325"/>
        <v>-28.100000000000364</v>
      </c>
      <c r="L582" s="13">
        <f t="shared" si="337"/>
        <v>-13.909999999999854</v>
      </c>
      <c r="M582" s="13">
        <f t="shared" si="326"/>
        <v>51.329999999999927</v>
      </c>
      <c r="X582">
        <f t="shared" si="327"/>
        <v>28.100000000000364</v>
      </c>
      <c r="Y582">
        <f t="shared" si="328"/>
        <v>51.329999999999927</v>
      </c>
      <c r="Z582">
        <f t="shared" si="329"/>
        <v>0</v>
      </c>
      <c r="AA582">
        <f t="shared" si="330"/>
        <v>0</v>
      </c>
      <c r="AB582" s="18">
        <f t="shared" si="331"/>
        <v>0</v>
      </c>
      <c r="AC582" s="18">
        <f t="shared" si="332"/>
        <v>0</v>
      </c>
      <c r="AD582" s="18">
        <f t="shared" si="333"/>
        <v>0</v>
      </c>
      <c r="AE582" s="18">
        <f t="shared" si="334"/>
        <v>0</v>
      </c>
      <c r="AG582" s="18">
        <f t="shared" si="335"/>
        <v>0</v>
      </c>
      <c r="AH582" s="18">
        <f t="shared" si="336"/>
        <v>0</v>
      </c>
    </row>
    <row r="583" spans="5:34" x14ac:dyDescent="0.25">
      <c r="E583" s="11">
        <v>43304.583333333336</v>
      </c>
      <c r="F583" s="9">
        <v>12511.19</v>
      </c>
      <c r="G583" s="9">
        <v>12544.29</v>
      </c>
      <c r="H583" s="9">
        <v>12510.19</v>
      </c>
      <c r="I583" s="9">
        <v>12542.29</v>
      </c>
      <c r="K583" s="13">
        <f t="shared" si="325"/>
        <v>31.100000000000364</v>
      </c>
      <c r="L583" s="13">
        <f t="shared" si="337"/>
        <v>17.190000000000509</v>
      </c>
      <c r="M583" s="13">
        <f t="shared" si="326"/>
        <v>34.100000000000364</v>
      </c>
      <c r="X583">
        <f t="shared" si="327"/>
        <v>31.100000000000364</v>
      </c>
      <c r="Y583">
        <f t="shared" si="328"/>
        <v>34.100000000000364</v>
      </c>
      <c r="Z583">
        <f t="shared" si="329"/>
        <v>0</v>
      </c>
      <c r="AA583">
        <f t="shared" si="330"/>
        <v>0</v>
      </c>
      <c r="AB583" s="18">
        <f t="shared" si="331"/>
        <v>0</v>
      </c>
      <c r="AC583" s="18">
        <f t="shared" si="332"/>
        <v>0</v>
      </c>
      <c r="AD583" s="18">
        <f t="shared" si="333"/>
        <v>0</v>
      </c>
      <c r="AE583" s="18">
        <f t="shared" si="334"/>
        <v>0</v>
      </c>
      <c r="AG583" s="18">
        <f t="shared" si="335"/>
        <v>0</v>
      </c>
      <c r="AH583" s="18">
        <f t="shared" si="336"/>
        <v>0</v>
      </c>
    </row>
    <row r="584" spans="5:34" x14ac:dyDescent="0.25">
      <c r="E584" s="12">
        <v>43304.625</v>
      </c>
      <c r="F584" s="10">
        <v>12543.79</v>
      </c>
      <c r="G584" s="10">
        <v>12549.74</v>
      </c>
      <c r="H584" s="10">
        <v>12532.31</v>
      </c>
      <c r="I584" s="10">
        <v>12541.56</v>
      </c>
      <c r="K584" s="13">
        <f t="shared" si="325"/>
        <v>-2.2300000000013824</v>
      </c>
      <c r="L584" s="13">
        <f t="shared" si="337"/>
        <v>14.959999999999127</v>
      </c>
      <c r="M584" s="13">
        <f t="shared" si="326"/>
        <v>17.430000000000291</v>
      </c>
      <c r="X584">
        <f t="shared" si="327"/>
        <v>2.2300000000013824</v>
      </c>
      <c r="Y584">
        <f t="shared" si="328"/>
        <v>17.430000000000291</v>
      </c>
      <c r="Z584">
        <f t="shared" si="329"/>
        <v>0</v>
      </c>
      <c r="AA584">
        <f t="shared" si="330"/>
        <v>0</v>
      </c>
      <c r="AB584" s="18">
        <f t="shared" si="331"/>
        <v>0</v>
      </c>
      <c r="AC584" s="18">
        <f t="shared" si="332"/>
        <v>0</v>
      </c>
      <c r="AD584" s="18">
        <f t="shared" si="333"/>
        <v>0</v>
      </c>
      <c r="AE584" s="18">
        <f t="shared" si="334"/>
        <v>0</v>
      </c>
      <c r="AG584" s="18">
        <f t="shared" si="335"/>
        <v>0</v>
      </c>
      <c r="AH584" s="18">
        <f t="shared" si="336"/>
        <v>0</v>
      </c>
    </row>
    <row r="585" spans="5:34" x14ac:dyDescent="0.25">
      <c r="E585" s="11">
        <v>43304.666666666664</v>
      </c>
      <c r="F585" s="9">
        <v>12542.06</v>
      </c>
      <c r="G585" s="9">
        <v>12562.16</v>
      </c>
      <c r="H585" s="9">
        <v>12532.71</v>
      </c>
      <c r="I585" s="9">
        <v>12559.06</v>
      </c>
      <c r="K585" s="13">
        <f t="shared" si="325"/>
        <v>17</v>
      </c>
      <c r="L585" s="13">
        <f t="shared" si="337"/>
        <v>31.959999999999127</v>
      </c>
      <c r="M585" s="13">
        <f t="shared" si="326"/>
        <v>29.450000000000728</v>
      </c>
      <c r="X585">
        <f t="shared" si="327"/>
        <v>17</v>
      </c>
      <c r="Y585">
        <f t="shared" si="328"/>
        <v>29.450000000000728</v>
      </c>
      <c r="Z585">
        <f t="shared" si="329"/>
        <v>0</v>
      </c>
      <c r="AA585">
        <f t="shared" si="330"/>
        <v>0</v>
      </c>
      <c r="AB585" s="18">
        <f t="shared" si="331"/>
        <v>0</v>
      </c>
      <c r="AC585" s="18">
        <f t="shared" si="332"/>
        <v>0</v>
      </c>
      <c r="AD585" s="18">
        <f t="shared" si="333"/>
        <v>0</v>
      </c>
      <c r="AE585" s="18">
        <f t="shared" si="334"/>
        <v>0</v>
      </c>
      <c r="AG585" s="18">
        <f t="shared" si="335"/>
        <v>0</v>
      </c>
      <c r="AH585" s="18">
        <f t="shared" si="336"/>
        <v>0</v>
      </c>
    </row>
    <row r="586" spans="5:34" x14ac:dyDescent="0.25">
      <c r="E586" s="12">
        <v>43304.708333333336</v>
      </c>
      <c r="F586" s="10">
        <v>12558.81</v>
      </c>
      <c r="G586" s="10">
        <v>12567.16</v>
      </c>
      <c r="H586" s="10">
        <v>12532.9</v>
      </c>
      <c r="I586" s="10">
        <v>12535.31</v>
      </c>
      <c r="K586" s="13">
        <f t="shared" si="325"/>
        <v>-23.5</v>
      </c>
      <c r="L586" s="13">
        <f t="shared" si="337"/>
        <v>8.4599999999991269</v>
      </c>
      <c r="M586" s="13">
        <f t="shared" si="326"/>
        <v>34.260000000000218</v>
      </c>
      <c r="X586">
        <f t="shared" si="327"/>
        <v>23.5</v>
      </c>
      <c r="Y586">
        <f t="shared" si="328"/>
        <v>34.260000000000218</v>
      </c>
      <c r="Z586">
        <f t="shared" si="329"/>
        <v>0</v>
      </c>
      <c r="AA586">
        <f t="shared" si="330"/>
        <v>0</v>
      </c>
      <c r="AB586" s="18">
        <f t="shared" si="331"/>
        <v>0</v>
      </c>
      <c r="AC586" s="18">
        <f t="shared" si="332"/>
        <v>0</v>
      </c>
      <c r="AD586" s="18">
        <f t="shared" si="333"/>
        <v>0</v>
      </c>
      <c r="AE586" s="18">
        <f t="shared" si="334"/>
        <v>0</v>
      </c>
      <c r="AG586" s="18">
        <f t="shared" si="335"/>
        <v>0</v>
      </c>
      <c r="AH586" s="18">
        <f t="shared" si="336"/>
        <v>0</v>
      </c>
    </row>
    <row r="587" spans="5:34" x14ac:dyDescent="0.25">
      <c r="E587" s="11">
        <v>43304.75</v>
      </c>
      <c r="F587" s="9">
        <v>12534.56</v>
      </c>
      <c r="G587" s="9">
        <v>12559.26</v>
      </c>
      <c r="H587" s="9">
        <v>12526.17</v>
      </c>
      <c r="I587" s="9">
        <v>12554.76</v>
      </c>
      <c r="K587" s="13">
        <f t="shared" si="325"/>
        <v>20.200000000000728</v>
      </c>
      <c r="L587" s="13">
        <f t="shared" si="337"/>
        <v>28.659999999999854</v>
      </c>
      <c r="M587" s="13">
        <f t="shared" si="326"/>
        <v>33.090000000000146</v>
      </c>
      <c r="X587">
        <f t="shared" si="327"/>
        <v>20.200000000000728</v>
      </c>
      <c r="Y587">
        <f t="shared" si="328"/>
        <v>33.090000000000146</v>
      </c>
      <c r="Z587">
        <f t="shared" si="329"/>
        <v>0</v>
      </c>
      <c r="AA587">
        <f t="shared" si="330"/>
        <v>0</v>
      </c>
      <c r="AB587" s="18">
        <f t="shared" si="331"/>
        <v>0</v>
      </c>
      <c r="AC587" s="18">
        <f t="shared" si="332"/>
        <v>0</v>
      </c>
      <c r="AD587" s="18">
        <f t="shared" si="333"/>
        <v>0</v>
      </c>
      <c r="AE587" s="18">
        <f t="shared" si="334"/>
        <v>0</v>
      </c>
      <c r="AG587" s="18">
        <f t="shared" si="335"/>
        <v>0</v>
      </c>
      <c r="AH587" s="18">
        <f t="shared" si="336"/>
        <v>0</v>
      </c>
    </row>
    <row r="588" spans="5:34" x14ac:dyDescent="0.25">
      <c r="E588" s="12">
        <v>43304.791666666664</v>
      </c>
      <c r="F588" s="10">
        <v>12555.01</v>
      </c>
      <c r="G588" s="10">
        <v>12570.1</v>
      </c>
      <c r="H588" s="10">
        <v>12551.34</v>
      </c>
      <c r="I588" s="10">
        <v>12559.3</v>
      </c>
      <c r="K588" s="13">
        <f t="shared" si="325"/>
        <v>4.2899999999990541</v>
      </c>
      <c r="L588" s="13">
        <f t="shared" si="337"/>
        <v>32.949999999998909</v>
      </c>
      <c r="M588" s="13">
        <f t="shared" si="326"/>
        <v>18.760000000000218</v>
      </c>
      <c r="X588">
        <f t="shared" si="327"/>
        <v>4.2899999999990541</v>
      </c>
      <c r="Y588">
        <f t="shared" si="328"/>
        <v>18.760000000000218</v>
      </c>
      <c r="Z588">
        <f t="shared" si="329"/>
        <v>0</v>
      </c>
      <c r="AA588">
        <f t="shared" si="330"/>
        <v>0</v>
      </c>
      <c r="AB588" s="18">
        <f t="shared" si="331"/>
        <v>0</v>
      </c>
      <c r="AC588" s="18">
        <f t="shared" si="332"/>
        <v>0</v>
      </c>
      <c r="AD588" s="18">
        <f t="shared" si="333"/>
        <v>0</v>
      </c>
      <c r="AE588" s="18">
        <f t="shared" si="334"/>
        <v>0</v>
      </c>
      <c r="AG588" s="18">
        <f t="shared" si="335"/>
        <v>0</v>
      </c>
      <c r="AH588" s="18">
        <f t="shared" si="336"/>
        <v>0</v>
      </c>
    </row>
    <row r="589" spans="5:34" x14ac:dyDescent="0.25">
      <c r="E589" s="11">
        <v>43304.833333333336</v>
      </c>
      <c r="F589" s="9">
        <v>12558.8</v>
      </c>
      <c r="G589" s="9">
        <v>12573.55</v>
      </c>
      <c r="H589" s="9">
        <v>12557.79</v>
      </c>
      <c r="I589" s="9">
        <v>12569.8</v>
      </c>
      <c r="K589" s="13">
        <f t="shared" si="325"/>
        <v>11</v>
      </c>
      <c r="L589" s="13">
        <f t="shared" si="337"/>
        <v>43.949999999998909</v>
      </c>
      <c r="M589" s="13">
        <f t="shared" si="326"/>
        <v>15.759999999998399</v>
      </c>
      <c r="X589">
        <f t="shared" si="327"/>
        <v>11</v>
      </c>
      <c r="Y589">
        <f t="shared" si="328"/>
        <v>15.759999999998399</v>
      </c>
      <c r="Z589">
        <f t="shared" si="329"/>
        <v>0</v>
      </c>
      <c r="AA589">
        <f t="shared" si="330"/>
        <v>0</v>
      </c>
      <c r="AB589" s="18">
        <f t="shared" si="331"/>
        <v>0</v>
      </c>
      <c r="AC589" s="18">
        <f t="shared" si="332"/>
        <v>0</v>
      </c>
      <c r="AD589" s="18">
        <f t="shared" si="333"/>
        <v>0</v>
      </c>
      <c r="AE589" s="18">
        <f t="shared" si="334"/>
        <v>0</v>
      </c>
      <c r="AG589" s="18">
        <f t="shared" si="335"/>
        <v>0</v>
      </c>
      <c r="AH589" s="18">
        <f t="shared" si="336"/>
        <v>0</v>
      </c>
    </row>
    <row r="590" spans="5:34" x14ac:dyDescent="0.25">
      <c r="E590" s="12">
        <v>43304.875</v>
      </c>
      <c r="F590" s="10">
        <v>12569.55</v>
      </c>
      <c r="G590" s="10">
        <v>12578.3</v>
      </c>
      <c r="H590" s="10">
        <v>12568.81</v>
      </c>
      <c r="I590" s="10">
        <v>12572.54</v>
      </c>
      <c r="K590" s="13">
        <f t="shared" si="325"/>
        <v>2.9900000000016007</v>
      </c>
      <c r="L590" s="13">
        <f t="shared" si="337"/>
        <v>46.940000000000509</v>
      </c>
      <c r="M590" s="13">
        <f t="shared" si="326"/>
        <v>9.4899999999997817</v>
      </c>
      <c r="X590">
        <f t="shared" si="327"/>
        <v>2.9900000000016007</v>
      </c>
      <c r="Y590">
        <f t="shared" si="328"/>
        <v>9.4899999999997817</v>
      </c>
      <c r="Z590">
        <f t="shared" si="329"/>
        <v>0</v>
      </c>
      <c r="AA590">
        <f t="shared" si="330"/>
        <v>0</v>
      </c>
      <c r="AB590" s="18">
        <f t="shared" si="331"/>
        <v>0</v>
      </c>
      <c r="AC590" s="18">
        <f t="shared" si="332"/>
        <v>0</v>
      </c>
      <c r="AD590" s="18">
        <f t="shared" si="333"/>
        <v>0</v>
      </c>
      <c r="AE590" s="18">
        <f t="shared" si="334"/>
        <v>0</v>
      </c>
      <c r="AG590" s="18">
        <f t="shared" si="335"/>
        <v>0</v>
      </c>
      <c r="AH590" s="18">
        <f t="shared" si="336"/>
        <v>0</v>
      </c>
    </row>
    <row r="591" spans="5:34" x14ac:dyDescent="0.25">
      <c r="E591" s="11">
        <v>43304.916666666664</v>
      </c>
      <c r="F591" s="9">
        <v>12572.54</v>
      </c>
      <c r="G591" s="9">
        <v>12596.06</v>
      </c>
      <c r="H591" s="9">
        <v>12571.79</v>
      </c>
      <c r="I591" s="9">
        <v>12577.89</v>
      </c>
      <c r="K591" s="13">
        <f t="shared" si="325"/>
        <v>5.3499999999985448</v>
      </c>
      <c r="L591" s="13">
        <f t="shared" si="337"/>
        <v>52.289999999999054</v>
      </c>
      <c r="M591" s="13">
        <f t="shared" si="326"/>
        <v>24.269999999998618</v>
      </c>
      <c r="N591" s="13"/>
      <c r="X591">
        <f t="shared" si="327"/>
        <v>5.3499999999985448</v>
      </c>
      <c r="Y591">
        <f t="shared" si="328"/>
        <v>24.269999999998618</v>
      </c>
      <c r="Z591">
        <f t="shared" si="329"/>
        <v>0</v>
      </c>
      <c r="AA591">
        <f t="shared" si="330"/>
        <v>0</v>
      </c>
      <c r="AB591" s="18">
        <f t="shared" si="331"/>
        <v>0</v>
      </c>
      <c r="AC591" s="18">
        <f t="shared" si="332"/>
        <v>0</v>
      </c>
      <c r="AD591" s="18">
        <f t="shared" si="333"/>
        <v>0</v>
      </c>
      <c r="AE591" s="18">
        <f t="shared" si="334"/>
        <v>0</v>
      </c>
      <c r="AG591" s="18">
        <f t="shared" si="335"/>
        <v>0</v>
      </c>
      <c r="AH591" s="18">
        <f t="shared" si="336"/>
        <v>0</v>
      </c>
    </row>
    <row r="592" spans="5:34" hidden="1" x14ac:dyDescent="0.25">
      <c r="E592" s="12">
        <v>43304.958333333336</v>
      </c>
      <c r="F592" s="10">
        <v>12589.86</v>
      </c>
      <c r="G592" s="10">
        <v>12590.98</v>
      </c>
      <c r="H592" s="10">
        <v>12583.88</v>
      </c>
      <c r="I592" s="10">
        <v>12586.74</v>
      </c>
      <c r="AB592"/>
      <c r="AC592"/>
      <c r="AD592"/>
      <c r="AE592"/>
    </row>
    <row r="593" spans="5:34" hidden="1" x14ac:dyDescent="0.25">
      <c r="E593" s="11">
        <v>43305.041666666664</v>
      </c>
      <c r="F593" s="9">
        <v>12583.37</v>
      </c>
      <c r="G593" s="9">
        <v>12593.82</v>
      </c>
      <c r="H593" s="9">
        <v>12582.25</v>
      </c>
      <c r="I593" s="9">
        <v>12590.46</v>
      </c>
      <c r="AB593"/>
      <c r="AC593"/>
      <c r="AD593"/>
      <c r="AE593"/>
    </row>
    <row r="594" spans="5:34" hidden="1" x14ac:dyDescent="0.25">
      <c r="E594" s="12">
        <v>43305.083333333336</v>
      </c>
      <c r="F594" s="10">
        <v>12591.58</v>
      </c>
      <c r="G594" s="10">
        <v>12620.73</v>
      </c>
      <c r="H594" s="10">
        <v>12590.46</v>
      </c>
      <c r="I594" s="10">
        <v>12618.48</v>
      </c>
      <c r="AB594"/>
      <c r="AC594"/>
      <c r="AD594"/>
      <c r="AE594"/>
    </row>
    <row r="595" spans="5:34" hidden="1" x14ac:dyDescent="0.25">
      <c r="E595" s="11">
        <v>43305.125</v>
      </c>
      <c r="F595" s="9">
        <v>12617.36</v>
      </c>
      <c r="G595" s="9">
        <v>12620.72</v>
      </c>
      <c r="H595" s="9">
        <v>12607.41</v>
      </c>
      <c r="I595" s="9">
        <v>12612.13</v>
      </c>
      <c r="AB595"/>
      <c r="AC595"/>
      <c r="AD595"/>
      <c r="AE595"/>
    </row>
    <row r="596" spans="5:34" hidden="1" x14ac:dyDescent="0.25">
      <c r="E596" s="12">
        <v>43305.166666666664</v>
      </c>
      <c r="F596" s="10">
        <v>12611.01</v>
      </c>
      <c r="G596" s="10">
        <v>12618.83</v>
      </c>
      <c r="H596" s="10">
        <v>12602.93</v>
      </c>
      <c r="I596" s="10">
        <v>12617.71</v>
      </c>
      <c r="AB596"/>
      <c r="AC596"/>
      <c r="AD596"/>
      <c r="AE596"/>
    </row>
    <row r="597" spans="5:34" hidden="1" x14ac:dyDescent="0.25">
      <c r="E597" s="11">
        <v>43305.208333333336</v>
      </c>
      <c r="F597" s="9">
        <v>12618.83</v>
      </c>
      <c r="G597" s="9">
        <v>12623.68</v>
      </c>
      <c r="H597" s="9">
        <v>12614.35</v>
      </c>
      <c r="I597" s="9">
        <v>12622.56</v>
      </c>
      <c r="AB597"/>
      <c r="AC597"/>
      <c r="AD597"/>
      <c r="AE597"/>
    </row>
    <row r="598" spans="5:34" hidden="1" x14ac:dyDescent="0.25">
      <c r="E598" s="12">
        <v>43305.25</v>
      </c>
      <c r="F598" s="10">
        <v>12623.68</v>
      </c>
      <c r="G598" s="10">
        <v>12628.16</v>
      </c>
      <c r="H598" s="10">
        <v>12622.56</v>
      </c>
      <c r="I598" s="10">
        <v>12624.68</v>
      </c>
      <c r="AB598"/>
      <c r="AC598"/>
      <c r="AD598"/>
      <c r="AE598"/>
    </row>
    <row r="599" spans="5:34" hidden="1" x14ac:dyDescent="0.25">
      <c r="E599" s="11">
        <v>43305.291666666664</v>
      </c>
      <c r="F599" s="9">
        <v>12624.18</v>
      </c>
      <c r="G599" s="9">
        <v>12624.37</v>
      </c>
      <c r="H599" s="9">
        <v>12615.49</v>
      </c>
      <c r="I599" s="9">
        <v>12615.49</v>
      </c>
      <c r="AB599"/>
      <c r="AC599"/>
      <c r="AD599"/>
      <c r="AE599"/>
    </row>
    <row r="600" spans="5:34" x14ac:dyDescent="0.25">
      <c r="E600" s="12">
        <v>43305.333333333336</v>
      </c>
      <c r="F600" s="10">
        <v>12616.61</v>
      </c>
      <c r="G600" s="10">
        <v>12621.34</v>
      </c>
      <c r="H600" s="10">
        <v>12606.73</v>
      </c>
      <c r="I600" s="10">
        <v>12612.25</v>
      </c>
      <c r="K600" s="13">
        <f t="shared" ref="K600:K614" si="338">I600-F600</f>
        <v>-4.3600000000005821</v>
      </c>
      <c r="L600" s="13">
        <v>0</v>
      </c>
      <c r="M600" s="13">
        <f t="shared" ref="M600:M614" si="339">G600-H600</f>
        <v>14.610000000000582</v>
      </c>
      <c r="N600" s="13">
        <f>I614-F600</f>
        <v>60.319999999999709</v>
      </c>
      <c r="O600" s="18">
        <f>IF(K600*N600&gt;0,1,0)</f>
        <v>0</v>
      </c>
      <c r="P600">
        <f>_xlfn.IFS(K600&lt;0,MIN(L599:L613),K600&gt;0,MAX(L599:L613))</f>
        <v>-4.819999999999709</v>
      </c>
      <c r="Q600">
        <f>_xlfn.IFS(K600&lt;0,MAX(L599:L613),K600&gt;0,MIN(L599:L613))</f>
        <v>131.46000000000095</v>
      </c>
      <c r="T600" s="13">
        <f>MAX(G600:G614)</f>
        <v>12755.07</v>
      </c>
      <c r="X600">
        <f t="shared" ref="X600:X614" si="340">ABS(K600)</f>
        <v>4.3600000000005821</v>
      </c>
      <c r="Y600">
        <f t="shared" ref="Y600:Y614" si="341">ABS(M600)</f>
        <v>14.610000000000582</v>
      </c>
      <c r="Z600">
        <f t="shared" ref="Z600:Z614" si="342">IF(T600&lt;1000,ABS(T600),0)</f>
        <v>0</v>
      </c>
      <c r="AA600">
        <f t="shared" ref="AA600:AA614" si="343">ABS(N600)</f>
        <v>60.319999999999709</v>
      </c>
      <c r="AB600" s="18">
        <f t="shared" ref="AB600:AB614" si="344">ABS(P600)</f>
        <v>4.819999999999709</v>
      </c>
      <c r="AC600" s="18">
        <f t="shared" ref="AC600:AC614" si="345">ABS(Q600)</f>
        <v>131.46000000000095</v>
      </c>
      <c r="AD600" s="18">
        <f t="shared" ref="AD600:AD614" si="346">IF(O600=1,ABS(P600),0)</f>
        <v>0</v>
      </c>
      <c r="AE600" s="18">
        <f t="shared" ref="AE600:AE614" si="347">IF(O600=0,ABS(Q600),0)</f>
        <v>131.46000000000095</v>
      </c>
      <c r="AG600" s="18">
        <f t="shared" ref="AG600:AG614" si="348">IF(O600=1,ABS(Q600),0)</f>
        <v>0</v>
      </c>
      <c r="AH600" s="18">
        <f t="shared" ref="AH600:AH614" si="349">IF(O600=0,ABS(P600),0)</f>
        <v>4.819999999999709</v>
      </c>
    </row>
    <row r="601" spans="5:34" x14ac:dyDescent="0.25">
      <c r="E601" s="11">
        <v>43305.375</v>
      </c>
      <c r="F601" s="9">
        <v>12606.22</v>
      </c>
      <c r="G601" s="9">
        <v>12623.23</v>
      </c>
      <c r="H601" s="9">
        <v>12599.03</v>
      </c>
      <c r="I601" s="9">
        <v>12601.4</v>
      </c>
      <c r="K601" s="13">
        <f t="shared" si="338"/>
        <v>-4.819999999999709</v>
      </c>
      <c r="L601" s="13">
        <f t="shared" ref="L601:L614" si="350">L600+K601</f>
        <v>-4.819999999999709</v>
      </c>
      <c r="M601" s="13">
        <f t="shared" si="339"/>
        <v>24.199999999998909</v>
      </c>
      <c r="T601" s="13">
        <f>MIN(H600:H614)</f>
        <v>12583.55</v>
      </c>
      <c r="X601">
        <f t="shared" si="340"/>
        <v>4.819999999999709</v>
      </c>
      <c r="Y601">
        <f t="shared" si="341"/>
        <v>24.199999999998909</v>
      </c>
      <c r="Z601">
        <f t="shared" si="342"/>
        <v>0</v>
      </c>
      <c r="AA601">
        <f t="shared" si="343"/>
        <v>0</v>
      </c>
      <c r="AB601" s="18">
        <f t="shared" si="344"/>
        <v>0</v>
      </c>
      <c r="AC601" s="18">
        <f t="shared" si="345"/>
        <v>0</v>
      </c>
      <c r="AD601" s="18">
        <f t="shared" si="346"/>
        <v>0</v>
      </c>
      <c r="AE601" s="18">
        <f t="shared" si="347"/>
        <v>0</v>
      </c>
      <c r="AG601" s="18">
        <f t="shared" si="348"/>
        <v>0</v>
      </c>
      <c r="AH601" s="18">
        <f t="shared" si="349"/>
        <v>0</v>
      </c>
    </row>
    <row r="602" spans="5:34" x14ac:dyDescent="0.25">
      <c r="E602" s="12">
        <v>43305.416666666664</v>
      </c>
      <c r="F602" s="10">
        <v>12601.15</v>
      </c>
      <c r="G602" s="10">
        <v>12625.65</v>
      </c>
      <c r="H602" s="10">
        <v>12583.55</v>
      </c>
      <c r="I602" s="10">
        <v>12604.93</v>
      </c>
      <c r="K602" s="13">
        <f t="shared" si="338"/>
        <v>3.7800000000006548</v>
      </c>
      <c r="L602" s="13">
        <f t="shared" si="350"/>
        <v>-1.0399999999990541</v>
      </c>
      <c r="M602" s="13">
        <f t="shared" si="339"/>
        <v>42.100000000000364</v>
      </c>
      <c r="R602">
        <v>-35</v>
      </c>
      <c r="T602" s="13">
        <f>T600-T601</f>
        <v>171.52000000000044</v>
      </c>
      <c r="X602">
        <f t="shared" si="340"/>
        <v>3.7800000000006548</v>
      </c>
      <c r="Y602">
        <f t="shared" si="341"/>
        <v>42.100000000000364</v>
      </c>
      <c r="Z602">
        <f t="shared" si="342"/>
        <v>171.52000000000044</v>
      </c>
      <c r="AA602">
        <f t="shared" si="343"/>
        <v>0</v>
      </c>
      <c r="AB602" s="18">
        <f t="shared" si="344"/>
        <v>0</v>
      </c>
      <c r="AC602" s="18">
        <f t="shared" si="345"/>
        <v>0</v>
      </c>
      <c r="AD602" s="18">
        <f t="shared" si="346"/>
        <v>0</v>
      </c>
      <c r="AE602" s="18">
        <f t="shared" si="347"/>
        <v>0</v>
      </c>
      <c r="AG602" s="18">
        <f t="shared" si="348"/>
        <v>0</v>
      </c>
      <c r="AH602" s="18">
        <f t="shared" si="349"/>
        <v>0</v>
      </c>
    </row>
    <row r="603" spans="5:34" x14ac:dyDescent="0.25">
      <c r="E603" s="11">
        <v>43305.458333333336</v>
      </c>
      <c r="F603" s="9">
        <v>12605.18</v>
      </c>
      <c r="G603" s="9">
        <v>12710.15</v>
      </c>
      <c r="H603" s="9">
        <v>12600.33</v>
      </c>
      <c r="I603" s="9">
        <v>12706.91</v>
      </c>
      <c r="K603" s="13">
        <f t="shared" si="338"/>
        <v>101.72999999999956</v>
      </c>
      <c r="L603" s="13">
        <f t="shared" si="350"/>
        <v>100.69000000000051</v>
      </c>
      <c r="M603" s="13">
        <f t="shared" si="339"/>
        <v>109.81999999999971</v>
      </c>
      <c r="X603">
        <f t="shared" si="340"/>
        <v>101.72999999999956</v>
      </c>
      <c r="Y603">
        <f t="shared" si="341"/>
        <v>109.81999999999971</v>
      </c>
      <c r="Z603">
        <f t="shared" si="342"/>
        <v>0</v>
      </c>
      <c r="AA603">
        <f t="shared" si="343"/>
        <v>0</v>
      </c>
      <c r="AB603" s="18">
        <f t="shared" si="344"/>
        <v>0</v>
      </c>
      <c r="AC603" s="18">
        <f t="shared" si="345"/>
        <v>0</v>
      </c>
      <c r="AD603" s="18">
        <f t="shared" si="346"/>
        <v>0</v>
      </c>
      <c r="AE603" s="18">
        <f t="shared" si="347"/>
        <v>0</v>
      </c>
      <c r="AG603" s="18">
        <f t="shared" si="348"/>
        <v>0</v>
      </c>
      <c r="AH603" s="18">
        <f t="shared" si="349"/>
        <v>0</v>
      </c>
    </row>
    <row r="604" spans="5:34" x14ac:dyDescent="0.25">
      <c r="E604" s="12">
        <v>43305.5</v>
      </c>
      <c r="F604" s="10">
        <v>12707.15</v>
      </c>
      <c r="G604" s="10">
        <v>12748.08</v>
      </c>
      <c r="H604" s="10">
        <v>12707.15</v>
      </c>
      <c r="I604" s="10">
        <v>12737.92</v>
      </c>
      <c r="K604" s="13">
        <f t="shared" si="338"/>
        <v>30.770000000000437</v>
      </c>
      <c r="L604" s="13">
        <f t="shared" si="350"/>
        <v>131.46000000000095</v>
      </c>
      <c r="M604" s="13">
        <f t="shared" si="339"/>
        <v>40.930000000000291</v>
      </c>
      <c r="X604">
        <f t="shared" si="340"/>
        <v>30.770000000000437</v>
      </c>
      <c r="Y604">
        <f t="shared" si="341"/>
        <v>40.930000000000291</v>
      </c>
      <c r="Z604">
        <f t="shared" si="342"/>
        <v>0</v>
      </c>
      <c r="AA604">
        <f t="shared" si="343"/>
        <v>0</v>
      </c>
      <c r="AB604" s="18">
        <f t="shared" si="344"/>
        <v>0</v>
      </c>
      <c r="AC604" s="18">
        <f t="shared" si="345"/>
        <v>0</v>
      </c>
      <c r="AD604" s="18">
        <f t="shared" si="346"/>
        <v>0</v>
      </c>
      <c r="AE604" s="18">
        <f t="shared" si="347"/>
        <v>0</v>
      </c>
      <c r="AG604" s="18">
        <f t="shared" si="348"/>
        <v>0</v>
      </c>
      <c r="AH604" s="18">
        <f t="shared" si="349"/>
        <v>0</v>
      </c>
    </row>
    <row r="605" spans="5:34" x14ac:dyDescent="0.25">
      <c r="E605" s="11">
        <v>43305.541666666664</v>
      </c>
      <c r="F605" s="9">
        <v>12738.42</v>
      </c>
      <c r="G605" s="9">
        <v>12740.38</v>
      </c>
      <c r="H605" s="9">
        <v>12700.47</v>
      </c>
      <c r="I605" s="9">
        <v>12712.96</v>
      </c>
      <c r="K605" s="13">
        <f t="shared" si="338"/>
        <v>-25.460000000000946</v>
      </c>
      <c r="L605" s="13">
        <f t="shared" si="350"/>
        <v>106</v>
      </c>
      <c r="M605" s="13">
        <f t="shared" si="339"/>
        <v>39.909999999999854</v>
      </c>
      <c r="X605">
        <f t="shared" si="340"/>
        <v>25.460000000000946</v>
      </c>
      <c r="Y605">
        <f t="shared" si="341"/>
        <v>39.909999999999854</v>
      </c>
      <c r="Z605">
        <f t="shared" si="342"/>
        <v>0</v>
      </c>
      <c r="AA605">
        <f t="shared" si="343"/>
        <v>0</v>
      </c>
      <c r="AB605" s="18">
        <f t="shared" si="344"/>
        <v>0</v>
      </c>
      <c r="AC605" s="18">
        <f t="shared" si="345"/>
        <v>0</v>
      </c>
      <c r="AD605" s="18">
        <f t="shared" si="346"/>
        <v>0</v>
      </c>
      <c r="AE605" s="18">
        <f t="shared" si="347"/>
        <v>0</v>
      </c>
      <c r="AG605" s="18">
        <f t="shared" si="348"/>
        <v>0</v>
      </c>
      <c r="AH605" s="18">
        <f t="shared" si="349"/>
        <v>0</v>
      </c>
    </row>
    <row r="606" spans="5:34" x14ac:dyDescent="0.25">
      <c r="E606" s="12">
        <v>43305.583333333336</v>
      </c>
      <c r="F606" s="10">
        <v>12713.21</v>
      </c>
      <c r="G606" s="10">
        <v>12724.69</v>
      </c>
      <c r="H606" s="10">
        <v>12706.78</v>
      </c>
      <c r="I606" s="10">
        <v>12718.45</v>
      </c>
      <c r="K606" s="13">
        <f t="shared" si="338"/>
        <v>5.2400000000016007</v>
      </c>
      <c r="L606" s="13">
        <f t="shared" si="350"/>
        <v>111.2400000000016</v>
      </c>
      <c r="M606" s="13">
        <f t="shared" si="339"/>
        <v>17.909999999999854</v>
      </c>
      <c r="X606">
        <f t="shared" si="340"/>
        <v>5.2400000000016007</v>
      </c>
      <c r="Y606">
        <f t="shared" si="341"/>
        <v>17.909999999999854</v>
      </c>
      <c r="Z606">
        <f t="shared" si="342"/>
        <v>0</v>
      </c>
      <c r="AA606">
        <f t="shared" si="343"/>
        <v>0</v>
      </c>
      <c r="AB606" s="18">
        <f t="shared" si="344"/>
        <v>0</v>
      </c>
      <c r="AC606" s="18">
        <f t="shared" si="345"/>
        <v>0</v>
      </c>
      <c r="AD606" s="18">
        <f t="shared" si="346"/>
        <v>0</v>
      </c>
      <c r="AE606" s="18">
        <f t="shared" si="347"/>
        <v>0</v>
      </c>
      <c r="AG606" s="18">
        <f t="shared" si="348"/>
        <v>0</v>
      </c>
      <c r="AH606" s="18">
        <f t="shared" si="349"/>
        <v>0</v>
      </c>
    </row>
    <row r="607" spans="5:34" x14ac:dyDescent="0.25">
      <c r="E607" s="11">
        <v>43305.625</v>
      </c>
      <c r="F607" s="9">
        <v>12718.45</v>
      </c>
      <c r="G607" s="9">
        <v>12755.07</v>
      </c>
      <c r="H607" s="9">
        <v>12718.45</v>
      </c>
      <c r="I607" s="9">
        <v>12736.84</v>
      </c>
      <c r="K607" s="13">
        <f t="shared" si="338"/>
        <v>18.389999999999418</v>
      </c>
      <c r="L607" s="13">
        <f t="shared" si="350"/>
        <v>129.63000000000102</v>
      </c>
      <c r="M607" s="13">
        <f t="shared" si="339"/>
        <v>36.619999999998981</v>
      </c>
      <c r="X607">
        <f t="shared" si="340"/>
        <v>18.389999999999418</v>
      </c>
      <c r="Y607">
        <f t="shared" si="341"/>
        <v>36.619999999998981</v>
      </c>
      <c r="Z607">
        <f t="shared" si="342"/>
        <v>0</v>
      </c>
      <c r="AA607">
        <f t="shared" si="343"/>
        <v>0</v>
      </c>
      <c r="AB607" s="18">
        <f t="shared" si="344"/>
        <v>0</v>
      </c>
      <c r="AC607" s="18">
        <f t="shared" si="345"/>
        <v>0</v>
      </c>
      <c r="AD607" s="18">
        <f t="shared" si="346"/>
        <v>0</v>
      </c>
      <c r="AE607" s="18">
        <f t="shared" si="347"/>
        <v>0</v>
      </c>
      <c r="AG607" s="18">
        <f t="shared" si="348"/>
        <v>0</v>
      </c>
      <c r="AH607" s="18">
        <f t="shared" si="349"/>
        <v>0</v>
      </c>
    </row>
    <row r="608" spans="5:34" x14ac:dyDescent="0.25">
      <c r="E608" s="12">
        <v>43305.666666666664</v>
      </c>
      <c r="F608" s="10">
        <v>12736.59</v>
      </c>
      <c r="G608" s="10">
        <v>12749.02</v>
      </c>
      <c r="H608" s="10">
        <v>12704.83</v>
      </c>
      <c r="I608" s="10">
        <v>12708.8</v>
      </c>
      <c r="K608" s="13">
        <f t="shared" si="338"/>
        <v>-27.790000000000873</v>
      </c>
      <c r="L608" s="13">
        <f t="shared" si="350"/>
        <v>101.84000000000015</v>
      </c>
      <c r="M608" s="13">
        <f t="shared" si="339"/>
        <v>44.190000000000509</v>
      </c>
      <c r="X608">
        <f t="shared" si="340"/>
        <v>27.790000000000873</v>
      </c>
      <c r="Y608">
        <f t="shared" si="341"/>
        <v>44.190000000000509</v>
      </c>
      <c r="Z608">
        <f t="shared" si="342"/>
        <v>0</v>
      </c>
      <c r="AA608">
        <f t="shared" si="343"/>
        <v>0</v>
      </c>
      <c r="AB608" s="18">
        <f t="shared" si="344"/>
        <v>0</v>
      </c>
      <c r="AC608" s="18">
        <f t="shared" si="345"/>
        <v>0</v>
      </c>
      <c r="AD608" s="18">
        <f t="shared" si="346"/>
        <v>0</v>
      </c>
      <c r="AE608" s="18">
        <f t="shared" si="347"/>
        <v>0</v>
      </c>
      <c r="AG608" s="18">
        <f t="shared" si="348"/>
        <v>0</v>
      </c>
      <c r="AH608" s="18">
        <f t="shared" si="349"/>
        <v>0</v>
      </c>
    </row>
    <row r="609" spans="5:34" x14ac:dyDescent="0.25">
      <c r="E609" s="11">
        <v>43305.708333333336</v>
      </c>
      <c r="F609" s="9">
        <v>12709.05</v>
      </c>
      <c r="G609" s="9">
        <v>12740.19</v>
      </c>
      <c r="H609" s="9">
        <v>12709.05</v>
      </c>
      <c r="I609" s="9">
        <v>12714.4</v>
      </c>
      <c r="K609" s="13">
        <f t="shared" si="338"/>
        <v>5.3500000000003638</v>
      </c>
      <c r="L609" s="13">
        <f t="shared" si="350"/>
        <v>107.19000000000051</v>
      </c>
      <c r="M609" s="13">
        <f t="shared" si="339"/>
        <v>31.140000000001237</v>
      </c>
      <c r="X609">
        <f t="shared" si="340"/>
        <v>5.3500000000003638</v>
      </c>
      <c r="Y609">
        <f t="shared" si="341"/>
        <v>31.140000000001237</v>
      </c>
      <c r="Z609">
        <f t="shared" si="342"/>
        <v>0</v>
      </c>
      <c r="AA609">
        <f t="shared" si="343"/>
        <v>0</v>
      </c>
      <c r="AB609" s="18">
        <f t="shared" si="344"/>
        <v>0</v>
      </c>
      <c r="AC609" s="18">
        <f t="shared" si="345"/>
        <v>0</v>
      </c>
      <c r="AD609" s="18">
        <f t="shared" si="346"/>
        <v>0</v>
      </c>
      <c r="AE609" s="18">
        <f t="shared" si="347"/>
        <v>0</v>
      </c>
      <c r="AG609" s="18">
        <f t="shared" si="348"/>
        <v>0</v>
      </c>
      <c r="AH609" s="18">
        <f t="shared" si="349"/>
        <v>0</v>
      </c>
    </row>
    <row r="610" spans="5:34" x14ac:dyDescent="0.25">
      <c r="E610" s="12">
        <v>43305.75</v>
      </c>
      <c r="F610" s="10">
        <v>12714.15</v>
      </c>
      <c r="G610" s="10">
        <v>12717.15</v>
      </c>
      <c r="H610" s="10">
        <v>12672.99</v>
      </c>
      <c r="I610" s="10">
        <v>12700.79</v>
      </c>
      <c r="K610" s="13">
        <f t="shared" si="338"/>
        <v>-13.359999999998763</v>
      </c>
      <c r="L610" s="13">
        <f t="shared" si="350"/>
        <v>93.830000000001746</v>
      </c>
      <c r="M610" s="13">
        <f t="shared" si="339"/>
        <v>44.159999999999854</v>
      </c>
      <c r="X610">
        <f t="shared" si="340"/>
        <v>13.359999999998763</v>
      </c>
      <c r="Y610">
        <f t="shared" si="341"/>
        <v>44.159999999999854</v>
      </c>
      <c r="Z610">
        <f t="shared" si="342"/>
        <v>0</v>
      </c>
      <c r="AA610">
        <f t="shared" si="343"/>
        <v>0</v>
      </c>
      <c r="AB610" s="18">
        <f t="shared" si="344"/>
        <v>0</v>
      </c>
      <c r="AC610" s="18">
        <f t="shared" si="345"/>
        <v>0</v>
      </c>
      <c r="AD610" s="18">
        <f t="shared" si="346"/>
        <v>0</v>
      </c>
      <c r="AE610" s="18">
        <f t="shared" si="347"/>
        <v>0</v>
      </c>
      <c r="AG610" s="18">
        <f t="shared" si="348"/>
        <v>0</v>
      </c>
      <c r="AH610" s="18">
        <f t="shared" si="349"/>
        <v>0</v>
      </c>
    </row>
    <row r="611" spans="5:34" x14ac:dyDescent="0.25">
      <c r="E611" s="11">
        <v>43305.791666666664</v>
      </c>
      <c r="F611" s="9">
        <v>12700.29</v>
      </c>
      <c r="G611" s="9">
        <v>12717.64</v>
      </c>
      <c r="H611" s="9">
        <v>12695.22</v>
      </c>
      <c r="I611" s="9">
        <v>12698.62</v>
      </c>
      <c r="K611" s="13">
        <f t="shared" si="338"/>
        <v>-1.6700000000000728</v>
      </c>
      <c r="L611" s="13">
        <f t="shared" si="350"/>
        <v>92.160000000001673</v>
      </c>
      <c r="M611" s="13">
        <f t="shared" si="339"/>
        <v>22.420000000000073</v>
      </c>
      <c r="X611">
        <f t="shared" si="340"/>
        <v>1.6700000000000728</v>
      </c>
      <c r="Y611">
        <f t="shared" si="341"/>
        <v>22.420000000000073</v>
      </c>
      <c r="Z611">
        <f t="shared" si="342"/>
        <v>0</v>
      </c>
      <c r="AA611">
        <f t="shared" si="343"/>
        <v>0</v>
      </c>
      <c r="AB611" s="18">
        <f t="shared" si="344"/>
        <v>0</v>
      </c>
      <c r="AC611" s="18">
        <f t="shared" si="345"/>
        <v>0</v>
      </c>
      <c r="AD611" s="18">
        <f t="shared" si="346"/>
        <v>0</v>
      </c>
      <c r="AE611" s="18">
        <f t="shared" si="347"/>
        <v>0</v>
      </c>
      <c r="AG611" s="18">
        <f t="shared" si="348"/>
        <v>0</v>
      </c>
      <c r="AH611" s="18">
        <f t="shared" si="349"/>
        <v>0</v>
      </c>
    </row>
    <row r="612" spans="5:34" x14ac:dyDescent="0.25">
      <c r="E612" s="12">
        <v>43305.833333333336</v>
      </c>
      <c r="F612" s="10">
        <v>12698.87</v>
      </c>
      <c r="G612" s="10">
        <v>12699.12</v>
      </c>
      <c r="H612" s="10">
        <v>12668.34</v>
      </c>
      <c r="I612" s="10">
        <v>12678.59</v>
      </c>
      <c r="K612" s="13">
        <f t="shared" si="338"/>
        <v>-20.280000000000655</v>
      </c>
      <c r="L612" s="13">
        <f t="shared" si="350"/>
        <v>71.880000000001019</v>
      </c>
      <c r="M612" s="13">
        <f t="shared" si="339"/>
        <v>30.780000000000655</v>
      </c>
      <c r="X612">
        <f t="shared" si="340"/>
        <v>20.280000000000655</v>
      </c>
      <c r="Y612">
        <f t="shared" si="341"/>
        <v>30.780000000000655</v>
      </c>
      <c r="Z612">
        <f t="shared" si="342"/>
        <v>0</v>
      </c>
      <c r="AA612">
        <f t="shared" si="343"/>
        <v>0</v>
      </c>
      <c r="AB612" s="18">
        <f t="shared" si="344"/>
        <v>0</v>
      </c>
      <c r="AC612" s="18">
        <f t="shared" si="345"/>
        <v>0</v>
      </c>
      <c r="AD612" s="18">
        <f t="shared" si="346"/>
        <v>0</v>
      </c>
      <c r="AE612" s="18">
        <f t="shared" si="347"/>
        <v>0</v>
      </c>
      <c r="AG612" s="18">
        <f t="shared" si="348"/>
        <v>0</v>
      </c>
      <c r="AH612" s="18">
        <f t="shared" si="349"/>
        <v>0</v>
      </c>
    </row>
    <row r="613" spans="5:34" x14ac:dyDescent="0.25">
      <c r="E613" s="11">
        <v>43305.875</v>
      </c>
      <c r="F613" s="9">
        <v>12678.84</v>
      </c>
      <c r="G613" s="9">
        <v>12680.09</v>
      </c>
      <c r="H613" s="9">
        <v>12667.08</v>
      </c>
      <c r="I613" s="9">
        <v>12673.08</v>
      </c>
      <c r="K613" s="13">
        <f t="shared" si="338"/>
        <v>-5.7600000000002183</v>
      </c>
      <c r="L613" s="13">
        <f t="shared" si="350"/>
        <v>66.1200000000008</v>
      </c>
      <c r="M613" s="13">
        <f t="shared" si="339"/>
        <v>13.010000000000218</v>
      </c>
      <c r="X613">
        <f t="shared" si="340"/>
        <v>5.7600000000002183</v>
      </c>
      <c r="Y613">
        <f t="shared" si="341"/>
        <v>13.010000000000218</v>
      </c>
      <c r="Z613">
        <f t="shared" si="342"/>
        <v>0</v>
      </c>
      <c r="AA613">
        <f t="shared" si="343"/>
        <v>0</v>
      </c>
      <c r="AB613" s="18">
        <f t="shared" si="344"/>
        <v>0</v>
      </c>
      <c r="AC613" s="18">
        <f t="shared" si="345"/>
        <v>0</v>
      </c>
      <c r="AD613" s="18">
        <f t="shared" si="346"/>
        <v>0</v>
      </c>
      <c r="AE613" s="18">
        <f t="shared" si="347"/>
        <v>0</v>
      </c>
      <c r="AG613" s="18">
        <f t="shared" si="348"/>
        <v>0</v>
      </c>
      <c r="AH613" s="18">
        <f t="shared" si="349"/>
        <v>0</v>
      </c>
    </row>
    <row r="614" spans="5:34" x14ac:dyDescent="0.25">
      <c r="E614" s="12">
        <v>43305.916666666664</v>
      </c>
      <c r="F614" s="10">
        <v>12673.08</v>
      </c>
      <c r="G614" s="10">
        <v>12681.08</v>
      </c>
      <c r="H614" s="10">
        <v>12660.07</v>
      </c>
      <c r="I614" s="10">
        <v>12676.93</v>
      </c>
      <c r="K614" s="13">
        <f t="shared" si="338"/>
        <v>3.8500000000003638</v>
      </c>
      <c r="L614" s="13">
        <f t="shared" si="350"/>
        <v>69.970000000001164</v>
      </c>
      <c r="M614" s="13">
        <f t="shared" si="339"/>
        <v>21.010000000000218</v>
      </c>
      <c r="N614" s="13"/>
      <c r="X614">
        <f t="shared" si="340"/>
        <v>3.8500000000003638</v>
      </c>
      <c r="Y614">
        <f t="shared" si="341"/>
        <v>21.010000000000218</v>
      </c>
      <c r="Z614">
        <f t="shared" si="342"/>
        <v>0</v>
      </c>
      <c r="AA614">
        <f t="shared" si="343"/>
        <v>0</v>
      </c>
      <c r="AB614" s="18">
        <f t="shared" si="344"/>
        <v>0</v>
      </c>
      <c r="AC614" s="18">
        <f t="shared" si="345"/>
        <v>0</v>
      </c>
      <c r="AD614" s="18">
        <f t="shared" si="346"/>
        <v>0</v>
      </c>
      <c r="AE614" s="18">
        <f t="shared" si="347"/>
        <v>0</v>
      </c>
      <c r="AG614" s="18">
        <f t="shared" si="348"/>
        <v>0</v>
      </c>
      <c r="AH614" s="18">
        <f t="shared" si="349"/>
        <v>0</v>
      </c>
    </row>
    <row r="615" spans="5:34" hidden="1" x14ac:dyDescent="0.25">
      <c r="E615" s="11">
        <v>43305.958333333336</v>
      </c>
      <c r="F615" s="9">
        <v>12672.23</v>
      </c>
      <c r="G615" s="9">
        <v>12672.23</v>
      </c>
      <c r="H615" s="9">
        <v>12664.36</v>
      </c>
      <c r="I615" s="9">
        <v>12665.48</v>
      </c>
      <c r="AB615"/>
      <c r="AC615"/>
      <c r="AD615"/>
      <c r="AE615"/>
    </row>
    <row r="616" spans="5:34" hidden="1" x14ac:dyDescent="0.25">
      <c r="E616" s="12">
        <v>43306.041666666664</v>
      </c>
      <c r="F616" s="10">
        <v>12667.72</v>
      </c>
      <c r="G616" s="10">
        <v>12667.72</v>
      </c>
      <c r="H616" s="10">
        <v>12657.61</v>
      </c>
      <c r="I616" s="10">
        <v>12662.97</v>
      </c>
      <c r="AB616"/>
      <c r="AC616"/>
      <c r="AD616"/>
      <c r="AE616"/>
    </row>
    <row r="617" spans="5:34" hidden="1" x14ac:dyDescent="0.25">
      <c r="E617" s="11">
        <v>43306.083333333336</v>
      </c>
      <c r="F617" s="9">
        <v>12664.1</v>
      </c>
      <c r="G617" s="9">
        <v>12668.59</v>
      </c>
      <c r="H617" s="9">
        <v>12660.72</v>
      </c>
      <c r="I617" s="9">
        <v>12667.46</v>
      </c>
      <c r="AB617"/>
      <c r="AC617"/>
      <c r="AD617"/>
      <c r="AE617"/>
    </row>
    <row r="618" spans="5:34" hidden="1" x14ac:dyDescent="0.25">
      <c r="E618" s="12">
        <v>43306.125</v>
      </c>
      <c r="F618" s="10">
        <v>12666.34</v>
      </c>
      <c r="G618" s="10">
        <v>12675.2</v>
      </c>
      <c r="H618" s="10">
        <v>12653.86</v>
      </c>
      <c r="I618" s="10">
        <v>12657.47</v>
      </c>
      <c r="AB618"/>
      <c r="AC618"/>
      <c r="AD618"/>
      <c r="AE618"/>
    </row>
    <row r="619" spans="5:34" hidden="1" x14ac:dyDescent="0.25">
      <c r="E619" s="11">
        <v>43306.166666666664</v>
      </c>
      <c r="F619" s="9">
        <v>12657.58</v>
      </c>
      <c r="G619" s="9">
        <v>12665.44</v>
      </c>
      <c r="H619" s="9">
        <v>12651.96</v>
      </c>
      <c r="I619" s="9">
        <v>12660.95</v>
      </c>
      <c r="AB619"/>
      <c r="AC619"/>
      <c r="AD619"/>
      <c r="AE619"/>
    </row>
    <row r="620" spans="5:34" hidden="1" x14ac:dyDescent="0.25">
      <c r="E620" s="12">
        <v>43306.208333333336</v>
      </c>
      <c r="F620" s="10">
        <v>12662.07</v>
      </c>
      <c r="G620" s="10">
        <v>12665.81</v>
      </c>
      <c r="H620" s="10">
        <v>12655.33</v>
      </c>
      <c r="I620" s="10">
        <v>12665.81</v>
      </c>
      <c r="AB620"/>
      <c r="AC620"/>
      <c r="AD620"/>
      <c r="AE620"/>
    </row>
    <row r="621" spans="5:34" hidden="1" x14ac:dyDescent="0.25">
      <c r="E621" s="11">
        <v>43306.25</v>
      </c>
      <c r="F621" s="9">
        <v>12664.69</v>
      </c>
      <c r="G621" s="9">
        <v>12668.06</v>
      </c>
      <c r="H621" s="9">
        <v>12661.31</v>
      </c>
      <c r="I621" s="9">
        <v>12661.56</v>
      </c>
      <c r="AB621"/>
      <c r="AC621"/>
      <c r="AD621"/>
      <c r="AE621"/>
    </row>
    <row r="622" spans="5:34" hidden="1" x14ac:dyDescent="0.25">
      <c r="E622" s="12">
        <v>43306.291666666664</v>
      </c>
      <c r="F622" s="10">
        <v>12661.55</v>
      </c>
      <c r="G622" s="10">
        <v>12662.55</v>
      </c>
      <c r="H622" s="10">
        <v>12652.1</v>
      </c>
      <c r="I622" s="10">
        <v>12657.72</v>
      </c>
      <c r="AB622"/>
      <c r="AC622"/>
      <c r="AD622"/>
      <c r="AE622"/>
    </row>
    <row r="623" spans="5:34" x14ac:dyDescent="0.25">
      <c r="E623" s="11">
        <v>43306.333333333336</v>
      </c>
      <c r="F623" s="9">
        <v>12658.84</v>
      </c>
      <c r="G623" s="9">
        <v>12670.27</v>
      </c>
      <c r="H623" s="9">
        <v>12657.73</v>
      </c>
      <c r="I623" s="9">
        <v>12668.2</v>
      </c>
      <c r="K623" s="13">
        <f t="shared" ref="K623:K637" si="351">I623-F623</f>
        <v>9.3600000000005821</v>
      </c>
      <c r="L623" s="13">
        <v>0</v>
      </c>
      <c r="M623" s="13">
        <f t="shared" ref="M623:M637" si="352">G623-H623</f>
        <v>12.540000000000873</v>
      </c>
      <c r="N623" s="13">
        <f>I637-F623</f>
        <v>75.079999999999927</v>
      </c>
      <c r="O623" s="18">
        <f>IF(K623*N623&gt;0,1,0)</f>
        <v>1</v>
      </c>
      <c r="P623">
        <f>_xlfn.IFS(K623&lt;0,MIN(L622:L636),K623&gt;0,MAX(L622:L636))</f>
        <v>13.040000000000873</v>
      </c>
      <c r="Q623">
        <f>_xlfn.IFS(K623&lt;0,MAX(L622:L636),K623&gt;0,MIN(L622:L636))</f>
        <v>-108.44999999999891</v>
      </c>
      <c r="T623" s="13">
        <f>MAX(G623:G637)</f>
        <v>12746.43</v>
      </c>
      <c r="X623">
        <f t="shared" ref="X623:X637" si="353">ABS(K623)</f>
        <v>9.3600000000005821</v>
      </c>
      <c r="Y623">
        <f t="shared" ref="Y623:Y637" si="354">ABS(M623)</f>
        <v>12.540000000000873</v>
      </c>
      <c r="Z623">
        <f t="shared" ref="Z623:Z637" si="355">IF(T623&lt;1000,ABS(T623),0)</f>
        <v>0</v>
      </c>
      <c r="AA623">
        <f t="shared" ref="AA623:AA637" si="356">ABS(N623)</f>
        <v>75.079999999999927</v>
      </c>
      <c r="AB623" s="18">
        <f t="shared" ref="AB623:AB637" si="357">ABS(P623)</f>
        <v>13.040000000000873</v>
      </c>
      <c r="AC623" s="18">
        <f t="shared" ref="AC623:AC637" si="358">ABS(Q623)</f>
        <v>108.44999999999891</v>
      </c>
      <c r="AD623" s="18">
        <f t="shared" ref="AD623:AD637" si="359">IF(O623=1,ABS(P623),0)</f>
        <v>13.040000000000873</v>
      </c>
      <c r="AE623" s="18">
        <f t="shared" ref="AE623:AE637" si="360">IF(O623=0,ABS(Q623),0)</f>
        <v>0</v>
      </c>
      <c r="AG623" s="18">
        <f t="shared" ref="AG623:AG637" si="361">IF(O623=1,ABS(Q623),0)</f>
        <v>108.44999999999891</v>
      </c>
      <c r="AH623" s="18">
        <f t="shared" ref="AH623:AH637" si="362">IF(O623=0,ABS(P623),0)</f>
        <v>0</v>
      </c>
    </row>
    <row r="624" spans="5:34" x14ac:dyDescent="0.25">
      <c r="E624" s="12">
        <v>43306.375</v>
      </c>
      <c r="F624" s="10">
        <v>12664.56</v>
      </c>
      <c r="G624" s="10">
        <v>12685.29</v>
      </c>
      <c r="H624" s="10">
        <v>12664.56</v>
      </c>
      <c r="I624" s="10">
        <v>12677.6</v>
      </c>
      <c r="K624" s="13">
        <f t="shared" si="351"/>
        <v>13.040000000000873</v>
      </c>
      <c r="L624" s="13">
        <f t="shared" ref="L624:L637" si="363">L623+K624</f>
        <v>13.040000000000873</v>
      </c>
      <c r="M624" s="13">
        <f t="shared" si="352"/>
        <v>20.730000000001382</v>
      </c>
      <c r="T624" s="13">
        <f>MIN(H623:H637)</f>
        <v>12535.62</v>
      </c>
      <c r="X624">
        <f t="shared" si="353"/>
        <v>13.040000000000873</v>
      </c>
      <c r="Y624">
        <f t="shared" si="354"/>
        <v>20.730000000001382</v>
      </c>
      <c r="Z624">
        <f t="shared" si="355"/>
        <v>0</v>
      </c>
      <c r="AA624">
        <f t="shared" si="356"/>
        <v>0</v>
      </c>
      <c r="AB624" s="18">
        <f t="shared" si="357"/>
        <v>0</v>
      </c>
      <c r="AC624" s="18">
        <f t="shared" si="358"/>
        <v>0</v>
      </c>
      <c r="AD624" s="18">
        <f t="shared" si="359"/>
        <v>0</v>
      </c>
      <c r="AE624" s="18">
        <f t="shared" si="360"/>
        <v>0</v>
      </c>
      <c r="AG624" s="18">
        <f t="shared" si="361"/>
        <v>0</v>
      </c>
      <c r="AH624" s="18">
        <f t="shared" si="362"/>
        <v>0</v>
      </c>
    </row>
    <row r="625" spans="5:34" x14ac:dyDescent="0.25">
      <c r="E625" s="11">
        <v>43306.416666666664</v>
      </c>
      <c r="F625" s="9">
        <v>12679.44</v>
      </c>
      <c r="G625" s="9">
        <v>12693.83</v>
      </c>
      <c r="H625" s="9">
        <v>12644.71</v>
      </c>
      <c r="I625" s="9">
        <v>12667.3</v>
      </c>
      <c r="K625" s="13">
        <f t="shared" si="351"/>
        <v>-12.140000000001237</v>
      </c>
      <c r="L625" s="13">
        <f t="shared" si="363"/>
        <v>0.8999999999996362</v>
      </c>
      <c r="M625" s="13">
        <f t="shared" si="352"/>
        <v>49.1200000000008</v>
      </c>
      <c r="T625" s="13">
        <f>T623-T624</f>
        <v>210.80999999999949</v>
      </c>
      <c r="X625">
        <f t="shared" si="353"/>
        <v>12.140000000001237</v>
      </c>
      <c r="Y625">
        <f t="shared" si="354"/>
        <v>49.1200000000008</v>
      </c>
      <c r="Z625">
        <f t="shared" si="355"/>
        <v>210.80999999999949</v>
      </c>
      <c r="AA625">
        <f t="shared" si="356"/>
        <v>0</v>
      </c>
      <c r="AB625" s="18">
        <f t="shared" si="357"/>
        <v>0</v>
      </c>
      <c r="AC625" s="18">
        <f t="shared" si="358"/>
        <v>0</v>
      </c>
      <c r="AD625" s="18">
        <f t="shared" si="359"/>
        <v>0</v>
      </c>
      <c r="AE625" s="18">
        <f t="shared" si="360"/>
        <v>0</v>
      </c>
      <c r="AG625" s="18">
        <f t="shared" si="361"/>
        <v>0</v>
      </c>
      <c r="AH625" s="18">
        <f t="shared" si="362"/>
        <v>0</v>
      </c>
    </row>
    <row r="626" spans="5:34" x14ac:dyDescent="0.25">
      <c r="E626" s="12">
        <v>43306.458333333336</v>
      </c>
      <c r="F626" s="10">
        <v>12667.55</v>
      </c>
      <c r="G626" s="10">
        <v>12691.72</v>
      </c>
      <c r="H626" s="10">
        <v>12649.64</v>
      </c>
      <c r="I626" s="10">
        <v>12662.8</v>
      </c>
      <c r="K626" s="13">
        <f t="shared" si="351"/>
        <v>-4.75</v>
      </c>
      <c r="L626" s="13">
        <f t="shared" si="363"/>
        <v>-3.8500000000003638</v>
      </c>
      <c r="M626" s="13">
        <f t="shared" si="352"/>
        <v>42.079999999999927</v>
      </c>
      <c r="X626">
        <f t="shared" si="353"/>
        <v>4.75</v>
      </c>
      <c r="Y626">
        <f t="shared" si="354"/>
        <v>42.079999999999927</v>
      </c>
      <c r="Z626">
        <f t="shared" si="355"/>
        <v>0</v>
      </c>
      <c r="AA626">
        <f t="shared" si="356"/>
        <v>0</v>
      </c>
      <c r="AB626" s="18">
        <f t="shared" si="357"/>
        <v>0</v>
      </c>
      <c r="AC626" s="18">
        <f t="shared" si="358"/>
        <v>0</v>
      </c>
      <c r="AD626" s="18">
        <f t="shared" si="359"/>
        <v>0</v>
      </c>
      <c r="AE626" s="18">
        <f t="shared" si="360"/>
        <v>0</v>
      </c>
      <c r="AG626" s="18">
        <f t="shared" si="361"/>
        <v>0</v>
      </c>
      <c r="AH626" s="18">
        <f t="shared" si="362"/>
        <v>0</v>
      </c>
    </row>
    <row r="627" spans="5:34" x14ac:dyDescent="0.25">
      <c r="E627" s="11">
        <v>43306.5</v>
      </c>
      <c r="F627" s="9">
        <v>12663.3</v>
      </c>
      <c r="G627" s="9">
        <v>12674.73</v>
      </c>
      <c r="H627" s="9">
        <v>12650.06</v>
      </c>
      <c r="I627" s="9">
        <v>12658.58</v>
      </c>
      <c r="K627" s="13">
        <f t="shared" si="351"/>
        <v>-4.7199999999993452</v>
      </c>
      <c r="L627" s="13">
        <f t="shared" si="363"/>
        <v>-8.569999999999709</v>
      </c>
      <c r="M627" s="13">
        <f t="shared" si="352"/>
        <v>24.670000000000073</v>
      </c>
      <c r="X627">
        <f t="shared" si="353"/>
        <v>4.7199999999993452</v>
      </c>
      <c r="Y627">
        <f t="shared" si="354"/>
        <v>24.670000000000073</v>
      </c>
      <c r="Z627">
        <f t="shared" si="355"/>
        <v>0</v>
      </c>
      <c r="AA627">
        <f t="shared" si="356"/>
        <v>0</v>
      </c>
      <c r="AB627" s="18">
        <f t="shared" si="357"/>
        <v>0</v>
      </c>
      <c r="AC627" s="18">
        <f t="shared" si="358"/>
        <v>0</v>
      </c>
      <c r="AD627" s="18">
        <f t="shared" si="359"/>
        <v>0</v>
      </c>
      <c r="AE627" s="18">
        <f t="shared" si="360"/>
        <v>0</v>
      </c>
      <c r="AG627" s="18">
        <f t="shared" si="361"/>
        <v>0</v>
      </c>
      <c r="AH627" s="18">
        <f t="shared" si="362"/>
        <v>0</v>
      </c>
    </row>
    <row r="628" spans="5:34" x14ac:dyDescent="0.25">
      <c r="E628" s="12">
        <v>43306.541666666664</v>
      </c>
      <c r="F628" s="10">
        <v>12658.58</v>
      </c>
      <c r="G628" s="10">
        <v>12673.8</v>
      </c>
      <c r="H628" s="10">
        <v>12646.39</v>
      </c>
      <c r="I628" s="10">
        <v>12650.16</v>
      </c>
      <c r="K628" s="13">
        <f t="shared" si="351"/>
        <v>-8.4200000000000728</v>
      </c>
      <c r="L628" s="13">
        <f t="shared" si="363"/>
        <v>-16.989999999999782</v>
      </c>
      <c r="M628" s="13">
        <f t="shared" si="352"/>
        <v>27.409999999999854</v>
      </c>
      <c r="R628">
        <v>-27</v>
      </c>
      <c r="X628">
        <f t="shared" si="353"/>
        <v>8.4200000000000728</v>
      </c>
      <c r="Y628">
        <f t="shared" si="354"/>
        <v>27.409999999999854</v>
      </c>
      <c r="Z628">
        <f t="shared" si="355"/>
        <v>0</v>
      </c>
      <c r="AA628">
        <f t="shared" si="356"/>
        <v>0</v>
      </c>
      <c r="AB628" s="18">
        <f t="shared" si="357"/>
        <v>0</v>
      </c>
      <c r="AC628" s="18">
        <f t="shared" si="358"/>
        <v>0</v>
      </c>
      <c r="AD628" s="18">
        <f t="shared" si="359"/>
        <v>0</v>
      </c>
      <c r="AE628" s="18">
        <f t="shared" si="360"/>
        <v>0</v>
      </c>
      <c r="AG628" s="18">
        <f t="shared" si="361"/>
        <v>0</v>
      </c>
      <c r="AH628" s="18">
        <f t="shared" si="362"/>
        <v>0</v>
      </c>
    </row>
    <row r="629" spans="5:34" x14ac:dyDescent="0.25">
      <c r="E629" s="11">
        <v>43306.583333333336</v>
      </c>
      <c r="F629" s="9">
        <v>12650.41</v>
      </c>
      <c r="G629" s="9">
        <v>12651.56</v>
      </c>
      <c r="H629" s="9">
        <v>12591.4</v>
      </c>
      <c r="I629" s="9">
        <v>12603.32</v>
      </c>
      <c r="K629" s="13">
        <f t="shared" si="351"/>
        <v>-47.090000000000146</v>
      </c>
      <c r="L629" s="13">
        <f t="shared" si="363"/>
        <v>-64.079999999999927</v>
      </c>
      <c r="M629" s="13">
        <f t="shared" si="352"/>
        <v>60.159999999999854</v>
      </c>
      <c r="X629">
        <f t="shared" si="353"/>
        <v>47.090000000000146</v>
      </c>
      <c r="Y629">
        <f t="shared" si="354"/>
        <v>60.159999999999854</v>
      </c>
      <c r="Z629">
        <f t="shared" si="355"/>
        <v>0</v>
      </c>
      <c r="AA629">
        <f t="shared" si="356"/>
        <v>0</v>
      </c>
      <c r="AB629" s="18">
        <f t="shared" si="357"/>
        <v>0</v>
      </c>
      <c r="AC629" s="18">
        <f t="shared" si="358"/>
        <v>0</v>
      </c>
      <c r="AD629" s="18">
        <f t="shared" si="359"/>
        <v>0</v>
      </c>
      <c r="AE629" s="18">
        <f t="shared" si="360"/>
        <v>0</v>
      </c>
      <c r="AG629" s="18">
        <f t="shared" si="361"/>
        <v>0</v>
      </c>
      <c r="AH629" s="18">
        <f t="shared" si="362"/>
        <v>0</v>
      </c>
    </row>
    <row r="630" spans="5:34" x14ac:dyDescent="0.25">
      <c r="E630" s="12">
        <v>43306.625</v>
      </c>
      <c r="F630" s="10">
        <v>12602.81</v>
      </c>
      <c r="G630" s="10">
        <v>12618.27</v>
      </c>
      <c r="H630" s="10">
        <v>12598.47</v>
      </c>
      <c r="I630" s="10">
        <v>12617.52</v>
      </c>
      <c r="K630" s="13">
        <f t="shared" si="351"/>
        <v>14.710000000000946</v>
      </c>
      <c r="L630" s="13">
        <f t="shared" si="363"/>
        <v>-49.369999999998981</v>
      </c>
      <c r="M630" s="13">
        <f t="shared" si="352"/>
        <v>19.800000000001091</v>
      </c>
      <c r="X630">
        <f t="shared" si="353"/>
        <v>14.710000000000946</v>
      </c>
      <c r="Y630">
        <f t="shared" si="354"/>
        <v>19.800000000001091</v>
      </c>
      <c r="Z630">
        <f t="shared" si="355"/>
        <v>0</v>
      </c>
      <c r="AA630">
        <f t="shared" si="356"/>
        <v>0</v>
      </c>
      <c r="AB630" s="18">
        <f t="shared" si="357"/>
        <v>0</v>
      </c>
      <c r="AC630" s="18">
        <f t="shared" si="358"/>
        <v>0</v>
      </c>
      <c r="AD630" s="18">
        <f t="shared" si="359"/>
        <v>0</v>
      </c>
      <c r="AE630" s="18">
        <f t="shared" si="360"/>
        <v>0</v>
      </c>
      <c r="AG630" s="18">
        <f t="shared" si="361"/>
        <v>0</v>
      </c>
      <c r="AH630" s="18">
        <f t="shared" si="362"/>
        <v>0</v>
      </c>
    </row>
    <row r="631" spans="5:34" x14ac:dyDescent="0.25">
      <c r="E631" s="11">
        <v>43306.666666666664</v>
      </c>
      <c r="F631" s="9">
        <v>12617.77</v>
      </c>
      <c r="G631" s="9">
        <v>12632.65</v>
      </c>
      <c r="H631" s="9">
        <v>12601.42</v>
      </c>
      <c r="I631" s="9">
        <v>12623.96</v>
      </c>
      <c r="K631" s="13">
        <f t="shared" si="351"/>
        <v>6.1899999999986903</v>
      </c>
      <c r="L631" s="13">
        <f t="shared" si="363"/>
        <v>-43.180000000000291</v>
      </c>
      <c r="M631" s="13">
        <f t="shared" si="352"/>
        <v>31.229999999999563</v>
      </c>
      <c r="X631">
        <f t="shared" si="353"/>
        <v>6.1899999999986903</v>
      </c>
      <c r="Y631">
        <f t="shared" si="354"/>
        <v>31.229999999999563</v>
      </c>
      <c r="Z631">
        <f t="shared" si="355"/>
        <v>0</v>
      </c>
      <c r="AA631">
        <f t="shared" si="356"/>
        <v>0</v>
      </c>
      <c r="AB631" s="18">
        <f t="shared" si="357"/>
        <v>0</v>
      </c>
      <c r="AC631" s="18">
        <f t="shared" si="358"/>
        <v>0</v>
      </c>
      <c r="AD631" s="18">
        <f t="shared" si="359"/>
        <v>0</v>
      </c>
      <c r="AE631" s="18">
        <f t="shared" si="360"/>
        <v>0</v>
      </c>
      <c r="AG631" s="18">
        <f t="shared" si="361"/>
        <v>0</v>
      </c>
      <c r="AH631" s="18">
        <f t="shared" si="362"/>
        <v>0</v>
      </c>
    </row>
    <row r="632" spans="5:34" x14ac:dyDescent="0.25">
      <c r="E632" s="12">
        <v>43306.708333333336</v>
      </c>
      <c r="F632" s="10">
        <v>12624.46</v>
      </c>
      <c r="G632" s="10">
        <v>12626.31</v>
      </c>
      <c r="H632" s="10">
        <v>12554.15</v>
      </c>
      <c r="I632" s="10">
        <v>12559.19</v>
      </c>
      <c r="K632" s="13">
        <f t="shared" si="351"/>
        <v>-65.269999999998618</v>
      </c>
      <c r="L632" s="13">
        <f t="shared" si="363"/>
        <v>-108.44999999999891</v>
      </c>
      <c r="M632" s="13">
        <f t="shared" si="352"/>
        <v>72.159999999999854</v>
      </c>
      <c r="X632">
        <f t="shared" si="353"/>
        <v>65.269999999998618</v>
      </c>
      <c r="Y632">
        <f t="shared" si="354"/>
        <v>72.159999999999854</v>
      </c>
      <c r="Z632">
        <f t="shared" si="355"/>
        <v>0</v>
      </c>
      <c r="AA632">
        <f t="shared" si="356"/>
        <v>0</v>
      </c>
      <c r="AB632" s="18">
        <f t="shared" si="357"/>
        <v>0</v>
      </c>
      <c r="AC632" s="18">
        <f t="shared" si="358"/>
        <v>0</v>
      </c>
      <c r="AD632" s="18">
        <f t="shared" si="359"/>
        <v>0</v>
      </c>
      <c r="AE632" s="18">
        <f t="shared" si="360"/>
        <v>0</v>
      </c>
      <c r="AG632" s="18">
        <f t="shared" si="361"/>
        <v>0</v>
      </c>
      <c r="AH632" s="18">
        <f t="shared" si="362"/>
        <v>0</v>
      </c>
    </row>
    <row r="633" spans="5:34" x14ac:dyDescent="0.25">
      <c r="E633" s="11">
        <v>43306.75</v>
      </c>
      <c r="F633" s="9">
        <v>12558.19</v>
      </c>
      <c r="G633" s="9">
        <v>12583.62</v>
      </c>
      <c r="H633" s="9">
        <v>12535.62</v>
      </c>
      <c r="I633" s="9">
        <v>12583.37</v>
      </c>
      <c r="K633" s="13">
        <f t="shared" si="351"/>
        <v>25.180000000000291</v>
      </c>
      <c r="L633" s="13">
        <f t="shared" si="363"/>
        <v>-83.269999999998618</v>
      </c>
      <c r="M633" s="13">
        <f t="shared" si="352"/>
        <v>48</v>
      </c>
      <c r="X633">
        <f t="shared" si="353"/>
        <v>25.180000000000291</v>
      </c>
      <c r="Y633">
        <f t="shared" si="354"/>
        <v>48</v>
      </c>
      <c r="Z633">
        <f t="shared" si="355"/>
        <v>0</v>
      </c>
      <c r="AA633">
        <f t="shared" si="356"/>
        <v>0</v>
      </c>
      <c r="AB633" s="18">
        <f t="shared" si="357"/>
        <v>0</v>
      </c>
      <c r="AC633" s="18">
        <f t="shared" si="358"/>
        <v>0</v>
      </c>
      <c r="AD633" s="18">
        <f t="shared" si="359"/>
        <v>0</v>
      </c>
      <c r="AE633" s="18">
        <f t="shared" si="360"/>
        <v>0</v>
      </c>
      <c r="AG633" s="18">
        <f t="shared" si="361"/>
        <v>0</v>
      </c>
      <c r="AH633" s="18">
        <f t="shared" si="362"/>
        <v>0</v>
      </c>
    </row>
    <row r="634" spans="5:34" x14ac:dyDescent="0.25">
      <c r="E634" s="12">
        <v>43306.791666666664</v>
      </c>
      <c r="F634" s="10">
        <v>12583.62</v>
      </c>
      <c r="G634" s="10">
        <v>12589.45</v>
      </c>
      <c r="H634" s="10">
        <v>12576.36</v>
      </c>
      <c r="I634" s="10">
        <v>12585.82</v>
      </c>
      <c r="K634" s="13">
        <f t="shared" si="351"/>
        <v>2.1999999999989086</v>
      </c>
      <c r="L634" s="13">
        <f t="shared" si="363"/>
        <v>-81.069999999999709</v>
      </c>
      <c r="M634" s="13">
        <f t="shared" si="352"/>
        <v>13.090000000000146</v>
      </c>
      <c r="X634">
        <f t="shared" si="353"/>
        <v>2.1999999999989086</v>
      </c>
      <c r="Y634">
        <f t="shared" si="354"/>
        <v>13.090000000000146</v>
      </c>
      <c r="Z634">
        <f t="shared" si="355"/>
        <v>0</v>
      </c>
      <c r="AA634">
        <f t="shared" si="356"/>
        <v>0</v>
      </c>
      <c r="AB634" s="18">
        <f t="shared" si="357"/>
        <v>0</v>
      </c>
      <c r="AC634" s="18">
        <f t="shared" si="358"/>
        <v>0</v>
      </c>
      <c r="AD634" s="18">
        <f t="shared" si="359"/>
        <v>0</v>
      </c>
      <c r="AE634" s="18">
        <f t="shared" si="360"/>
        <v>0</v>
      </c>
      <c r="AG634" s="18">
        <f t="shared" si="361"/>
        <v>0</v>
      </c>
      <c r="AH634" s="18">
        <f t="shared" si="362"/>
        <v>0</v>
      </c>
    </row>
    <row r="635" spans="5:34" x14ac:dyDescent="0.25">
      <c r="E635" s="11">
        <v>43306.833333333336</v>
      </c>
      <c r="F635" s="9">
        <v>12585.57</v>
      </c>
      <c r="G635" s="9">
        <v>12622.59</v>
      </c>
      <c r="H635" s="9">
        <v>12576.06</v>
      </c>
      <c r="I635" s="9">
        <v>12621.34</v>
      </c>
      <c r="K635" s="13">
        <f t="shared" si="351"/>
        <v>35.770000000000437</v>
      </c>
      <c r="L635" s="13">
        <f t="shared" si="363"/>
        <v>-45.299999999999272</v>
      </c>
      <c r="M635" s="13">
        <f t="shared" si="352"/>
        <v>46.530000000000655</v>
      </c>
      <c r="X635">
        <f t="shared" si="353"/>
        <v>35.770000000000437</v>
      </c>
      <c r="Y635">
        <f t="shared" si="354"/>
        <v>46.530000000000655</v>
      </c>
      <c r="Z635">
        <f t="shared" si="355"/>
        <v>0</v>
      </c>
      <c r="AA635">
        <f t="shared" si="356"/>
        <v>0</v>
      </c>
      <c r="AB635" s="18">
        <f t="shared" si="357"/>
        <v>0</v>
      </c>
      <c r="AC635" s="18">
        <f t="shared" si="358"/>
        <v>0</v>
      </c>
      <c r="AD635" s="18">
        <f t="shared" si="359"/>
        <v>0</v>
      </c>
      <c r="AE635" s="18">
        <f t="shared" si="360"/>
        <v>0</v>
      </c>
      <c r="AG635" s="18">
        <f t="shared" si="361"/>
        <v>0</v>
      </c>
      <c r="AH635" s="18">
        <f t="shared" si="362"/>
        <v>0</v>
      </c>
    </row>
    <row r="636" spans="5:34" x14ac:dyDescent="0.25">
      <c r="E636" s="12">
        <v>43306.875</v>
      </c>
      <c r="F636" s="10">
        <v>12621.34</v>
      </c>
      <c r="G636" s="10">
        <v>12645.36</v>
      </c>
      <c r="H636" s="10">
        <v>12618.84</v>
      </c>
      <c r="I636" s="10">
        <v>12625.34</v>
      </c>
      <c r="K636" s="13">
        <f t="shared" si="351"/>
        <v>4</v>
      </c>
      <c r="L636" s="13">
        <f t="shared" si="363"/>
        <v>-41.299999999999272</v>
      </c>
      <c r="M636" s="13">
        <f t="shared" si="352"/>
        <v>26.520000000000437</v>
      </c>
      <c r="X636">
        <f t="shared" si="353"/>
        <v>4</v>
      </c>
      <c r="Y636">
        <f t="shared" si="354"/>
        <v>26.520000000000437</v>
      </c>
      <c r="Z636">
        <f t="shared" si="355"/>
        <v>0</v>
      </c>
      <c r="AA636">
        <f t="shared" si="356"/>
        <v>0</v>
      </c>
      <c r="AB636" s="18">
        <f t="shared" si="357"/>
        <v>0</v>
      </c>
      <c r="AC636" s="18">
        <f t="shared" si="358"/>
        <v>0</v>
      </c>
      <c r="AD636" s="18">
        <f t="shared" si="359"/>
        <v>0</v>
      </c>
      <c r="AE636" s="18">
        <f t="shared" si="360"/>
        <v>0</v>
      </c>
      <c r="AG636" s="18">
        <f t="shared" si="361"/>
        <v>0</v>
      </c>
      <c r="AH636" s="18">
        <f t="shared" si="362"/>
        <v>0</v>
      </c>
    </row>
    <row r="637" spans="5:34" x14ac:dyDescent="0.25">
      <c r="E637" s="11">
        <v>43306.916666666664</v>
      </c>
      <c r="F637" s="9">
        <v>12625.09</v>
      </c>
      <c r="G637" s="9">
        <v>12746.43</v>
      </c>
      <c r="H637" s="9">
        <v>12618.33</v>
      </c>
      <c r="I637" s="9">
        <v>12733.92</v>
      </c>
      <c r="K637" s="13">
        <f t="shared" si="351"/>
        <v>108.82999999999993</v>
      </c>
      <c r="L637" s="13">
        <f t="shared" si="363"/>
        <v>67.530000000000655</v>
      </c>
      <c r="M637" s="13">
        <f t="shared" si="352"/>
        <v>128.10000000000036</v>
      </c>
      <c r="N637" s="13"/>
      <c r="X637">
        <f t="shared" si="353"/>
        <v>108.82999999999993</v>
      </c>
      <c r="Y637">
        <f t="shared" si="354"/>
        <v>128.10000000000036</v>
      </c>
      <c r="Z637">
        <f t="shared" si="355"/>
        <v>0</v>
      </c>
      <c r="AA637">
        <f t="shared" si="356"/>
        <v>0</v>
      </c>
      <c r="AB637" s="18">
        <f t="shared" si="357"/>
        <v>0</v>
      </c>
      <c r="AC637" s="18">
        <f t="shared" si="358"/>
        <v>0</v>
      </c>
      <c r="AD637" s="18">
        <f t="shared" si="359"/>
        <v>0</v>
      </c>
      <c r="AE637" s="18">
        <f t="shared" si="360"/>
        <v>0</v>
      </c>
      <c r="AG637" s="18">
        <f t="shared" si="361"/>
        <v>0</v>
      </c>
      <c r="AH637" s="18">
        <f t="shared" si="362"/>
        <v>0</v>
      </c>
    </row>
    <row r="638" spans="5:34" hidden="1" x14ac:dyDescent="0.25">
      <c r="E638" s="12">
        <v>43306.958333333336</v>
      </c>
      <c r="F638" s="10">
        <v>12693.25</v>
      </c>
      <c r="G638" s="10">
        <v>12721.47</v>
      </c>
      <c r="H638" s="10">
        <v>12691.37</v>
      </c>
      <c r="I638" s="10">
        <v>12716.12</v>
      </c>
      <c r="AB638"/>
      <c r="AC638"/>
      <c r="AD638"/>
      <c r="AE638"/>
    </row>
    <row r="639" spans="5:34" hidden="1" x14ac:dyDescent="0.25">
      <c r="E639" s="11">
        <v>43307.041666666664</v>
      </c>
      <c r="F639" s="9">
        <v>12675.34</v>
      </c>
      <c r="G639" s="9">
        <v>12698.54</v>
      </c>
      <c r="H639" s="9">
        <v>12669.2</v>
      </c>
      <c r="I639" s="9">
        <v>12681.13</v>
      </c>
      <c r="AB639"/>
      <c r="AC639"/>
      <c r="AD639"/>
      <c r="AE639"/>
    </row>
    <row r="640" spans="5:34" hidden="1" x14ac:dyDescent="0.25">
      <c r="E640" s="12">
        <v>43307.083333333336</v>
      </c>
      <c r="F640" s="10">
        <v>12680.57</v>
      </c>
      <c r="G640" s="10">
        <v>12687.59</v>
      </c>
      <c r="H640" s="10">
        <v>12671.07</v>
      </c>
      <c r="I640" s="10">
        <v>12686.47</v>
      </c>
      <c r="AB640"/>
      <c r="AC640"/>
      <c r="AD640"/>
      <c r="AE640"/>
    </row>
    <row r="641" spans="5:34" hidden="1" x14ac:dyDescent="0.25">
      <c r="E641" s="11">
        <v>43307.125</v>
      </c>
      <c r="F641" s="9">
        <v>12685.35</v>
      </c>
      <c r="G641" s="9">
        <v>12690.55</v>
      </c>
      <c r="H641" s="9">
        <v>12677.53</v>
      </c>
      <c r="I641" s="9">
        <v>12686.08</v>
      </c>
      <c r="AB641"/>
      <c r="AC641"/>
      <c r="AD641"/>
      <c r="AE641"/>
    </row>
    <row r="642" spans="5:34" hidden="1" x14ac:dyDescent="0.25">
      <c r="E642" s="12">
        <v>43307.166666666664</v>
      </c>
      <c r="F642" s="10">
        <v>12686.34</v>
      </c>
      <c r="G642" s="10">
        <v>12691.81</v>
      </c>
      <c r="H642" s="10">
        <v>12679.52</v>
      </c>
      <c r="I642" s="10">
        <v>12680.63</v>
      </c>
      <c r="AB642"/>
      <c r="AC642"/>
      <c r="AD642"/>
      <c r="AE642"/>
    </row>
    <row r="643" spans="5:34" hidden="1" x14ac:dyDescent="0.25">
      <c r="E643" s="11">
        <v>43307.208333333336</v>
      </c>
      <c r="F643" s="9">
        <v>12679.52</v>
      </c>
      <c r="G643" s="9">
        <v>12681.75</v>
      </c>
      <c r="H643" s="9">
        <v>12667.19</v>
      </c>
      <c r="I643" s="9">
        <v>12667.75</v>
      </c>
      <c r="AB643"/>
      <c r="AC643"/>
      <c r="AD643"/>
      <c r="AE643"/>
    </row>
    <row r="644" spans="5:34" hidden="1" x14ac:dyDescent="0.25">
      <c r="E644" s="12">
        <v>43307.25</v>
      </c>
      <c r="F644" s="10">
        <v>12666.08</v>
      </c>
      <c r="G644" s="10">
        <v>12672.04</v>
      </c>
      <c r="H644" s="10">
        <v>12664.96</v>
      </c>
      <c r="I644" s="10">
        <v>12667.04</v>
      </c>
      <c r="AB644"/>
      <c r="AC644"/>
      <c r="AD644"/>
      <c r="AE644"/>
    </row>
    <row r="645" spans="5:34" hidden="1" x14ac:dyDescent="0.25">
      <c r="E645" s="11">
        <v>43307.291666666664</v>
      </c>
      <c r="F645" s="9">
        <v>12667.03</v>
      </c>
      <c r="G645" s="9">
        <v>12668.29</v>
      </c>
      <c r="H645" s="9">
        <v>12663.68</v>
      </c>
      <c r="I645" s="9">
        <v>12667.17</v>
      </c>
      <c r="AB645"/>
      <c r="AC645"/>
      <c r="AD645"/>
      <c r="AE645"/>
    </row>
    <row r="646" spans="5:34" x14ac:dyDescent="0.25">
      <c r="E646" s="12">
        <v>43307.333333333336</v>
      </c>
      <c r="F646" s="10">
        <v>12668.29</v>
      </c>
      <c r="G646" s="10">
        <v>12678.61</v>
      </c>
      <c r="H646" s="10">
        <v>12662.74</v>
      </c>
      <c r="I646" s="10">
        <v>12678.31</v>
      </c>
      <c r="K646" s="13">
        <f t="shared" ref="K646:K660" si="364">I646-F646</f>
        <v>10.019999999998618</v>
      </c>
      <c r="L646" s="13">
        <v>0</v>
      </c>
      <c r="M646" s="13">
        <f t="shared" ref="M646:M660" si="365">G646-H646</f>
        <v>15.8700000000008</v>
      </c>
      <c r="N646" s="13">
        <f>I660-F646</f>
        <v>129.47999999999956</v>
      </c>
      <c r="O646" s="18">
        <f>IF(K646*N646&gt;0,1,0)</f>
        <v>1</v>
      </c>
      <c r="P646">
        <f>_xlfn.IFS(K646&lt;0,MIN(L645:L659),K646&gt;0,MAX(L645:L659))</f>
        <v>128.21999999999935</v>
      </c>
      <c r="Q646">
        <f>_xlfn.IFS(K646&lt;0,MAX(L645:L659),K646&gt;0,MIN(L645:L659))</f>
        <v>0</v>
      </c>
      <c r="T646" s="13">
        <f>MAX(G646:G660)</f>
        <v>12833.38</v>
      </c>
      <c r="X646">
        <f t="shared" ref="X646:X660" si="366">ABS(K646)</f>
        <v>10.019999999998618</v>
      </c>
      <c r="Y646">
        <f t="shared" ref="Y646:Y660" si="367">ABS(M646)</f>
        <v>15.8700000000008</v>
      </c>
      <c r="Z646">
        <f t="shared" ref="Z646:Z660" si="368">IF(T646&lt;1000,ABS(T646),0)</f>
        <v>0</v>
      </c>
      <c r="AA646">
        <f t="shared" ref="AA646:AA660" si="369">ABS(N646)</f>
        <v>129.47999999999956</v>
      </c>
      <c r="AB646" s="18">
        <f t="shared" ref="AB646:AB660" si="370">ABS(P646)</f>
        <v>128.21999999999935</v>
      </c>
      <c r="AC646" s="18">
        <f t="shared" ref="AC646:AC660" si="371">ABS(Q646)</f>
        <v>0</v>
      </c>
      <c r="AD646" s="18">
        <f t="shared" ref="AD646:AD660" si="372">IF(O646=1,ABS(P646),0)</f>
        <v>128.21999999999935</v>
      </c>
      <c r="AE646" s="18">
        <f t="shared" ref="AE646:AE660" si="373">IF(O646=0,ABS(Q646),0)</f>
        <v>0</v>
      </c>
      <c r="AG646" s="18">
        <f t="shared" ref="AG646:AG660" si="374">IF(O646=1,ABS(Q646),0)</f>
        <v>0</v>
      </c>
      <c r="AH646" s="18">
        <f t="shared" ref="AH646:AH660" si="375">IF(O646=0,ABS(P646),0)</f>
        <v>0</v>
      </c>
    </row>
    <row r="647" spans="5:34" x14ac:dyDescent="0.25">
      <c r="E647" s="11">
        <v>43307.375</v>
      </c>
      <c r="F647" s="9">
        <v>12696.9</v>
      </c>
      <c r="G647" s="9">
        <v>12725.06</v>
      </c>
      <c r="H647" s="9">
        <v>12681.8</v>
      </c>
      <c r="I647" s="9">
        <v>12702.74</v>
      </c>
      <c r="K647" s="13">
        <f t="shared" si="364"/>
        <v>5.8400000000001455</v>
      </c>
      <c r="L647" s="13">
        <f t="shared" ref="L647:L660" si="376">L646+K647</f>
        <v>5.8400000000001455</v>
      </c>
      <c r="M647" s="13">
        <f t="shared" si="365"/>
        <v>43.260000000000218</v>
      </c>
      <c r="T647" s="13">
        <f>MIN(H646:H660)</f>
        <v>12662.74</v>
      </c>
      <c r="X647">
        <f t="shared" si="366"/>
        <v>5.8400000000001455</v>
      </c>
      <c r="Y647">
        <f t="shared" si="367"/>
        <v>43.260000000000218</v>
      </c>
      <c r="Z647">
        <f t="shared" si="368"/>
        <v>0</v>
      </c>
      <c r="AA647">
        <f t="shared" si="369"/>
        <v>0</v>
      </c>
      <c r="AB647" s="18">
        <f t="shared" si="370"/>
        <v>0</v>
      </c>
      <c r="AC647" s="18">
        <f t="shared" si="371"/>
        <v>0</v>
      </c>
      <c r="AD647" s="18">
        <f t="shared" si="372"/>
        <v>0</v>
      </c>
      <c r="AE647" s="18">
        <f t="shared" si="373"/>
        <v>0</v>
      </c>
      <c r="AG647" s="18">
        <f t="shared" si="374"/>
        <v>0</v>
      </c>
      <c r="AH647" s="18">
        <f t="shared" si="375"/>
        <v>0</v>
      </c>
    </row>
    <row r="648" spans="5:34" x14ac:dyDescent="0.25">
      <c r="E648" s="12">
        <v>43307.416666666664</v>
      </c>
      <c r="F648" s="10">
        <v>12700.66</v>
      </c>
      <c r="G648" s="10">
        <v>12788.22</v>
      </c>
      <c r="H648" s="10">
        <v>12695.38</v>
      </c>
      <c r="I648" s="10">
        <v>12752.42</v>
      </c>
      <c r="K648" s="13">
        <f t="shared" si="364"/>
        <v>51.760000000000218</v>
      </c>
      <c r="L648" s="13">
        <f t="shared" si="376"/>
        <v>57.600000000000364</v>
      </c>
      <c r="M648" s="13">
        <f t="shared" si="365"/>
        <v>92.840000000000146</v>
      </c>
      <c r="R648">
        <v>104</v>
      </c>
      <c r="T648" s="13">
        <f>T646-T647</f>
        <v>170.63999999999942</v>
      </c>
      <c r="X648">
        <f t="shared" si="366"/>
        <v>51.760000000000218</v>
      </c>
      <c r="Y648">
        <f t="shared" si="367"/>
        <v>92.840000000000146</v>
      </c>
      <c r="Z648">
        <f t="shared" si="368"/>
        <v>170.63999999999942</v>
      </c>
      <c r="AA648">
        <f t="shared" si="369"/>
        <v>0</v>
      </c>
      <c r="AB648" s="18">
        <f t="shared" si="370"/>
        <v>0</v>
      </c>
      <c r="AC648" s="18">
        <f t="shared" si="371"/>
        <v>0</v>
      </c>
      <c r="AD648" s="18">
        <f t="shared" si="372"/>
        <v>0</v>
      </c>
      <c r="AE648" s="18">
        <f t="shared" si="373"/>
        <v>0</v>
      </c>
      <c r="AG648" s="18">
        <f t="shared" si="374"/>
        <v>0</v>
      </c>
      <c r="AH648" s="18">
        <f t="shared" si="375"/>
        <v>0</v>
      </c>
    </row>
    <row r="649" spans="5:34" x14ac:dyDescent="0.25">
      <c r="E649" s="11">
        <v>43307.458333333336</v>
      </c>
      <c r="F649" s="9">
        <v>12753.42</v>
      </c>
      <c r="G649" s="9">
        <v>12777.36</v>
      </c>
      <c r="H649" s="9">
        <v>12740.76</v>
      </c>
      <c r="I649" s="9">
        <v>12757.39</v>
      </c>
      <c r="K649" s="13">
        <f t="shared" si="364"/>
        <v>3.9699999999993452</v>
      </c>
      <c r="L649" s="13">
        <f t="shared" si="376"/>
        <v>61.569999999999709</v>
      </c>
      <c r="M649" s="13">
        <f t="shared" si="365"/>
        <v>36.600000000000364</v>
      </c>
      <c r="X649">
        <f t="shared" si="366"/>
        <v>3.9699999999993452</v>
      </c>
      <c r="Y649">
        <f t="shared" si="367"/>
        <v>36.600000000000364</v>
      </c>
      <c r="Z649">
        <f t="shared" si="368"/>
        <v>0</v>
      </c>
      <c r="AA649">
        <f t="shared" si="369"/>
        <v>0</v>
      </c>
      <c r="AB649" s="18">
        <f t="shared" si="370"/>
        <v>0</v>
      </c>
      <c r="AC649" s="18">
        <f t="shared" si="371"/>
        <v>0</v>
      </c>
      <c r="AD649" s="18">
        <f t="shared" si="372"/>
        <v>0</v>
      </c>
      <c r="AE649" s="18">
        <f t="shared" si="373"/>
        <v>0</v>
      </c>
      <c r="AG649" s="18">
        <f t="shared" si="374"/>
        <v>0</v>
      </c>
      <c r="AH649" s="18">
        <f t="shared" si="375"/>
        <v>0</v>
      </c>
    </row>
    <row r="650" spans="5:34" x14ac:dyDescent="0.25">
      <c r="E650" s="12">
        <v>43307.5</v>
      </c>
      <c r="F650" s="10">
        <v>12757.64</v>
      </c>
      <c r="G650" s="10">
        <v>12773.61</v>
      </c>
      <c r="H650" s="10">
        <v>12738.56</v>
      </c>
      <c r="I650" s="10">
        <v>12746.44</v>
      </c>
      <c r="K650" s="13">
        <f t="shared" si="364"/>
        <v>-11.199999999998909</v>
      </c>
      <c r="L650" s="13">
        <f t="shared" si="376"/>
        <v>50.3700000000008</v>
      </c>
      <c r="M650" s="13">
        <f t="shared" si="365"/>
        <v>35.050000000001091</v>
      </c>
      <c r="X650">
        <f t="shared" si="366"/>
        <v>11.199999999998909</v>
      </c>
      <c r="Y650">
        <f t="shared" si="367"/>
        <v>35.050000000001091</v>
      </c>
      <c r="Z650">
        <f t="shared" si="368"/>
        <v>0</v>
      </c>
      <c r="AA650">
        <f t="shared" si="369"/>
        <v>0</v>
      </c>
      <c r="AB650" s="18">
        <f t="shared" si="370"/>
        <v>0</v>
      </c>
      <c r="AC650" s="18">
        <f t="shared" si="371"/>
        <v>0</v>
      </c>
      <c r="AD650" s="18">
        <f t="shared" si="372"/>
        <v>0</v>
      </c>
      <c r="AE650" s="18">
        <f t="shared" si="373"/>
        <v>0</v>
      </c>
      <c r="AG650" s="18">
        <f t="shared" si="374"/>
        <v>0</v>
      </c>
      <c r="AH650" s="18">
        <f t="shared" si="375"/>
        <v>0</v>
      </c>
    </row>
    <row r="651" spans="5:34" x14ac:dyDescent="0.25">
      <c r="E651" s="11">
        <v>43307.541666666664</v>
      </c>
      <c r="F651" s="9">
        <v>12745.94</v>
      </c>
      <c r="G651" s="9">
        <v>12755.05</v>
      </c>
      <c r="H651" s="9">
        <v>12715.69</v>
      </c>
      <c r="I651" s="9">
        <v>12722.66</v>
      </c>
      <c r="K651" s="13">
        <f t="shared" si="364"/>
        <v>-23.280000000000655</v>
      </c>
      <c r="L651" s="13">
        <f t="shared" si="376"/>
        <v>27.090000000000146</v>
      </c>
      <c r="M651" s="13">
        <f t="shared" si="365"/>
        <v>39.359999999998763</v>
      </c>
      <c r="X651">
        <f t="shared" si="366"/>
        <v>23.280000000000655</v>
      </c>
      <c r="Y651">
        <f t="shared" si="367"/>
        <v>39.359999999998763</v>
      </c>
      <c r="Z651">
        <f t="shared" si="368"/>
        <v>0</v>
      </c>
      <c r="AA651">
        <f t="shared" si="369"/>
        <v>0</v>
      </c>
      <c r="AB651" s="18">
        <f t="shared" si="370"/>
        <v>0</v>
      </c>
      <c r="AC651" s="18">
        <f t="shared" si="371"/>
        <v>0</v>
      </c>
      <c r="AD651" s="18">
        <f t="shared" si="372"/>
        <v>0</v>
      </c>
      <c r="AE651" s="18">
        <f t="shared" si="373"/>
        <v>0</v>
      </c>
      <c r="AG651" s="18">
        <f t="shared" si="374"/>
        <v>0</v>
      </c>
      <c r="AH651" s="18">
        <f t="shared" si="375"/>
        <v>0</v>
      </c>
    </row>
    <row r="652" spans="5:34" x14ac:dyDescent="0.25">
      <c r="E652" s="12">
        <v>43307.583333333336</v>
      </c>
      <c r="F652" s="10">
        <v>12722.41</v>
      </c>
      <c r="G652" s="10">
        <v>12762.48</v>
      </c>
      <c r="H652" s="10">
        <v>12711.1</v>
      </c>
      <c r="I652" s="10">
        <v>12737.26</v>
      </c>
      <c r="K652" s="13">
        <f t="shared" si="364"/>
        <v>14.850000000000364</v>
      </c>
      <c r="L652" s="13">
        <f t="shared" si="376"/>
        <v>41.940000000000509</v>
      </c>
      <c r="M652" s="13">
        <f t="shared" si="365"/>
        <v>51.3799999999992</v>
      </c>
      <c r="X652">
        <f t="shared" si="366"/>
        <v>14.850000000000364</v>
      </c>
      <c r="Y652">
        <f t="shared" si="367"/>
        <v>51.3799999999992</v>
      </c>
      <c r="Z652">
        <f t="shared" si="368"/>
        <v>0</v>
      </c>
      <c r="AA652">
        <f t="shared" si="369"/>
        <v>0</v>
      </c>
      <c r="AB652" s="18">
        <f t="shared" si="370"/>
        <v>0</v>
      </c>
      <c r="AC652" s="18">
        <f t="shared" si="371"/>
        <v>0</v>
      </c>
      <c r="AD652" s="18">
        <f t="shared" si="372"/>
        <v>0</v>
      </c>
      <c r="AE652" s="18">
        <f t="shared" si="373"/>
        <v>0</v>
      </c>
      <c r="AG652" s="18">
        <f t="shared" si="374"/>
        <v>0</v>
      </c>
      <c r="AH652" s="18">
        <f t="shared" si="375"/>
        <v>0</v>
      </c>
    </row>
    <row r="653" spans="5:34" x14ac:dyDescent="0.25">
      <c r="E653" s="11">
        <v>43307.625</v>
      </c>
      <c r="F653" s="9">
        <v>12736</v>
      </c>
      <c r="G653" s="9">
        <v>12772.88</v>
      </c>
      <c r="H653" s="9">
        <v>12731.77</v>
      </c>
      <c r="I653" s="9">
        <v>12761.63</v>
      </c>
      <c r="K653" s="13">
        <f t="shared" si="364"/>
        <v>25.6299999999992</v>
      </c>
      <c r="L653" s="13">
        <f t="shared" si="376"/>
        <v>67.569999999999709</v>
      </c>
      <c r="M653" s="13">
        <f t="shared" si="365"/>
        <v>41.109999999998763</v>
      </c>
      <c r="X653">
        <f t="shared" si="366"/>
        <v>25.6299999999992</v>
      </c>
      <c r="Y653">
        <f t="shared" si="367"/>
        <v>41.109999999998763</v>
      </c>
      <c r="Z653">
        <f t="shared" si="368"/>
        <v>0</v>
      </c>
      <c r="AA653">
        <f t="shared" si="369"/>
        <v>0</v>
      </c>
      <c r="AB653" s="18">
        <f t="shared" si="370"/>
        <v>0</v>
      </c>
      <c r="AC653" s="18">
        <f t="shared" si="371"/>
        <v>0</v>
      </c>
      <c r="AD653" s="18">
        <f t="shared" si="372"/>
        <v>0</v>
      </c>
      <c r="AE653" s="18">
        <f t="shared" si="373"/>
        <v>0</v>
      </c>
      <c r="AG653" s="18">
        <f t="shared" si="374"/>
        <v>0</v>
      </c>
      <c r="AH653" s="18">
        <f t="shared" si="375"/>
        <v>0</v>
      </c>
    </row>
    <row r="654" spans="5:34" x14ac:dyDescent="0.25">
      <c r="E654" s="12">
        <v>43307.666666666664</v>
      </c>
      <c r="F654" s="10">
        <v>12761.62</v>
      </c>
      <c r="G654" s="10">
        <v>12804.65</v>
      </c>
      <c r="H654" s="10">
        <v>12755.78</v>
      </c>
      <c r="I654" s="10">
        <v>12777.4</v>
      </c>
      <c r="K654" s="13">
        <f t="shared" si="364"/>
        <v>15.779999999998836</v>
      </c>
      <c r="L654" s="13">
        <f t="shared" si="376"/>
        <v>83.349999999998545</v>
      </c>
      <c r="M654" s="13">
        <f t="shared" si="365"/>
        <v>48.869999999998981</v>
      </c>
      <c r="X654">
        <f t="shared" si="366"/>
        <v>15.779999999998836</v>
      </c>
      <c r="Y654">
        <f t="shared" si="367"/>
        <v>48.869999999998981</v>
      </c>
      <c r="Z654">
        <f t="shared" si="368"/>
        <v>0</v>
      </c>
      <c r="AA654">
        <f t="shared" si="369"/>
        <v>0</v>
      </c>
      <c r="AB654" s="18">
        <f t="shared" si="370"/>
        <v>0</v>
      </c>
      <c r="AC654" s="18">
        <f t="shared" si="371"/>
        <v>0</v>
      </c>
      <c r="AD654" s="18">
        <f t="shared" si="372"/>
        <v>0</v>
      </c>
      <c r="AE654" s="18">
        <f t="shared" si="373"/>
        <v>0</v>
      </c>
      <c r="AG654" s="18">
        <f t="shared" si="374"/>
        <v>0</v>
      </c>
      <c r="AH654" s="18">
        <f t="shared" si="375"/>
        <v>0</v>
      </c>
    </row>
    <row r="655" spans="5:34" x14ac:dyDescent="0.25">
      <c r="E655" s="11">
        <v>43307.708333333336</v>
      </c>
      <c r="F655" s="9">
        <v>12777.81</v>
      </c>
      <c r="G655" s="9">
        <v>12829.67</v>
      </c>
      <c r="H655" s="9">
        <v>12770.67</v>
      </c>
      <c r="I655" s="9">
        <v>12807.7</v>
      </c>
      <c r="K655" s="13">
        <f t="shared" si="364"/>
        <v>29.890000000001237</v>
      </c>
      <c r="L655" s="13">
        <f t="shared" si="376"/>
        <v>113.23999999999978</v>
      </c>
      <c r="M655" s="13">
        <f t="shared" si="365"/>
        <v>59</v>
      </c>
      <c r="X655">
        <f t="shared" si="366"/>
        <v>29.890000000001237</v>
      </c>
      <c r="Y655">
        <f t="shared" si="367"/>
        <v>59</v>
      </c>
      <c r="Z655">
        <f t="shared" si="368"/>
        <v>0</v>
      </c>
      <c r="AA655">
        <f t="shared" si="369"/>
        <v>0</v>
      </c>
      <c r="AB655" s="18">
        <f t="shared" si="370"/>
        <v>0</v>
      </c>
      <c r="AC655" s="18">
        <f t="shared" si="371"/>
        <v>0</v>
      </c>
      <c r="AD655" s="18">
        <f t="shared" si="372"/>
        <v>0</v>
      </c>
      <c r="AE655" s="18">
        <f t="shared" si="373"/>
        <v>0</v>
      </c>
      <c r="AG655" s="18">
        <f t="shared" si="374"/>
        <v>0</v>
      </c>
      <c r="AH655" s="18">
        <f t="shared" si="375"/>
        <v>0</v>
      </c>
    </row>
    <row r="656" spans="5:34" x14ac:dyDescent="0.25">
      <c r="E656" s="12">
        <v>43307.75</v>
      </c>
      <c r="F656" s="10">
        <v>12807.91</v>
      </c>
      <c r="G656" s="10">
        <v>12824.57</v>
      </c>
      <c r="H656" s="10">
        <v>12797.29</v>
      </c>
      <c r="I656" s="10">
        <v>12822.89</v>
      </c>
      <c r="K656" s="13">
        <f t="shared" si="364"/>
        <v>14.979999999999563</v>
      </c>
      <c r="L656" s="13">
        <f t="shared" si="376"/>
        <v>128.21999999999935</v>
      </c>
      <c r="M656" s="13">
        <f t="shared" si="365"/>
        <v>27.279999999998836</v>
      </c>
      <c r="X656">
        <f t="shared" si="366"/>
        <v>14.979999999999563</v>
      </c>
      <c r="Y656">
        <f t="shared" si="367"/>
        <v>27.279999999998836</v>
      </c>
      <c r="Z656">
        <f t="shared" si="368"/>
        <v>0</v>
      </c>
      <c r="AA656">
        <f t="shared" si="369"/>
        <v>0</v>
      </c>
      <c r="AB656" s="18">
        <f t="shared" si="370"/>
        <v>0</v>
      </c>
      <c r="AC656" s="18">
        <f t="shared" si="371"/>
        <v>0</v>
      </c>
      <c r="AD656" s="18">
        <f t="shared" si="372"/>
        <v>0</v>
      </c>
      <c r="AE656" s="18">
        <f t="shared" si="373"/>
        <v>0</v>
      </c>
      <c r="AG656" s="18">
        <f t="shared" si="374"/>
        <v>0</v>
      </c>
      <c r="AH656" s="18">
        <f t="shared" si="375"/>
        <v>0</v>
      </c>
    </row>
    <row r="657" spans="5:34" x14ac:dyDescent="0.25">
      <c r="E657" s="11">
        <v>43307.791666666664</v>
      </c>
      <c r="F657" s="9">
        <v>12822.39</v>
      </c>
      <c r="G657" s="9">
        <v>12833.38</v>
      </c>
      <c r="H657" s="9">
        <v>12790.06</v>
      </c>
      <c r="I657" s="9">
        <v>12792.26</v>
      </c>
      <c r="K657" s="13">
        <f t="shared" si="364"/>
        <v>-30.1299999999992</v>
      </c>
      <c r="L657" s="13">
        <f t="shared" si="376"/>
        <v>98.090000000000146</v>
      </c>
      <c r="M657" s="13">
        <f t="shared" si="365"/>
        <v>43.319999999999709</v>
      </c>
      <c r="X657">
        <f t="shared" si="366"/>
        <v>30.1299999999992</v>
      </c>
      <c r="Y657">
        <f t="shared" si="367"/>
        <v>43.319999999999709</v>
      </c>
      <c r="Z657">
        <f t="shared" si="368"/>
        <v>0</v>
      </c>
      <c r="AA657">
        <f t="shared" si="369"/>
        <v>0</v>
      </c>
      <c r="AB657" s="18">
        <f t="shared" si="370"/>
        <v>0</v>
      </c>
      <c r="AC657" s="18">
        <f t="shared" si="371"/>
        <v>0</v>
      </c>
      <c r="AD657" s="18">
        <f t="shared" si="372"/>
        <v>0</v>
      </c>
      <c r="AE657" s="18">
        <f t="shared" si="373"/>
        <v>0</v>
      </c>
      <c r="AG657" s="18">
        <f t="shared" si="374"/>
        <v>0</v>
      </c>
      <c r="AH657" s="18">
        <f t="shared" si="375"/>
        <v>0</v>
      </c>
    </row>
    <row r="658" spans="5:34" x14ac:dyDescent="0.25">
      <c r="E658" s="12">
        <v>43307.833333333336</v>
      </c>
      <c r="F658" s="10">
        <v>12792.01</v>
      </c>
      <c r="G658" s="10">
        <v>12812.77</v>
      </c>
      <c r="H658" s="10">
        <v>12788.01</v>
      </c>
      <c r="I658" s="10">
        <v>12799.51</v>
      </c>
      <c r="K658" s="13">
        <f t="shared" si="364"/>
        <v>7.5</v>
      </c>
      <c r="L658" s="13">
        <f t="shared" si="376"/>
        <v>105.59000000000015</v>
      </c>
      <c r="M658" s="13">
        <f t="shared" si="365"/>
        <v>24.760000000000218</v>
      </c>
      <c r="X658">
        <f t="shared" si="366"/>
        <v>7.5</v>
      </c>
      <c r="Y658">
        <f t="shared" si="367"/>
        <v>24.760000000000218</v>
      </c>
      <c r="Z658">
        <f t="shared" si="368"/>
        <v>0</v>
      </c>
      <c r="AA658">
        <f t="shared" si="369"/>
        <v>0</v>
      </c>
      <c r="AB658" s="18">
        <f t="shared" si="370"/>
        <v>0</v>
      </c>
      <c r="AC658" s="18">
        <f t="shared" si="371"/>
        <v>0</v>
      </c>
      <c r="AD658" s="18">
        <f t="shared" si="372"/>
        <v>0</v>
      </c>
      <c r="AE658" s="18">
        <f t="shared" si="373"/>
        <v>0</v>
      </c>
      <c r="AG658" s="18">
        <f t="shared" si="374"/>
        <v>0</v>
      </c>
      <c r="AH658" s="18">
        <f t="shared" si="375"/>
        <v>0</v>
      </c>
    </row>
    <row r="659" spans="5:34" x14ac:dyDescent="0.25">
      <c r="E659" s="11">
        <v>43307.875</v>
      </c>
      <c r="F659" s="9">
        <v>12799.51</v>
      </c>
      <c r="G659" s="9">
        <v>12818.77</v>
      </c>
      <c r="H659" s="9">
        <v>12797.26</v>
      </c>
      <c r="I659" s="9">
        <v>12816.51</v>
      </c>
      <c r="K659" s="13">
        <f t="shared" si="364"/>
        <v>17</v>
      </c>
      <c r="L659" s="13">
        <f t="shared" si="376"/>
        <v>122.59000000000015</v>
      </c>
      <c r="M659" s="13">
        <f t="shared" si="365"/>
        <v>21.510000000000218</v>
      </c>
      <c r="X659">
        <f t="shared" si="366"/>
        <v>17</v>
      </c>
      <c r="Y659">
        <f t="shared" si="367"/>
        <v>21.510000000000218</v>
      </c>
      <c r="Z659">
        <f t="shared" si="368"/>
        <v>0</v>
      </c>
      <c r="AA659">
        <f t="shared" si="369"/>
        <v>0</v>
      </c>
      <c r="AB659" s="18">
        <f t="shared" si="370"/>
        <v>0</v>
      </c>
      <c r="AC659" s="18">
        <f t="shared" si="371"/>
        <v>0</v>
      </c>
      <c r="AD659" s="18">
        <f t="shared" si="372"/>
        <v>0</v>
      </c>
      <c r="AE659" s="18">
        <f t="shared" si="373"/>
        <v>0</v>
      </c>
      <c r="AG659" s="18">
        <f t="shared" si="374"/>
        <v>0</v>
      </c>
      <c r="AH659" s="18">
        <f t="shared" si="375"/>
        <v>0</v>
      </c>
    </row>
    <row r="660" spans="5:34" x14ac:dyDescent="0.25">
      <c r="E660" s="12">
        <v>43307.916666666664</v>
      </c>
      <c r="F660" s="10">
        <v>12816.51</v>
      </c>
      <c r="G660" s="10">
        <v>12817.01</v>
      </c>
      <c r="H660" s="10">
        <v>12792.24</v>
      </c>
      <c r="I660" s="10">
        <v>12797.77</v>
      </c>
      <c r="K660" s="13">
        <f t="shared" si="364"/>
        <v>-18.739999999999782</v>
      </c>
      <c r="L660" s="13">
        <f t="shared" si="376"/>
        <v>103.85000000000036</v>
      </c>
      <c r="M660" s="13">
        <f t="shared" si="365"/>
        <v>24.770000000000437</v>
      </c>
      <c r="N660" s="13"/>
      <c r="X660">
        <f t="shared" si="366"/>
        <v>18.739999999999782</v>
      </c>
      <c r="Y660">
        <f t="shared" si="367"/>
        <v>24.770000000000437</v>
      </c>
      <c r="Z660">
        <f t="shared" si="368"/>
        <v>0</v>
      </c>
      <c r="AA660">
        <f t="shared" si="369"/>
        <v>0</v>
      </c>
      <c r="AB660" s="18">
        <f t="shared" si="370"/>
        <v>0</v>
      </c>
      <c r="AC660" s="18">
        <f t="shared" si="371"/>
        <v>0</v>
      </c>
      <c r="AD660" s="18">
        <f t="shared" si="372"/>
        <v>0</v>
      </c>
      <c r="AE660" s="18">
        <f t="shared" si="373"/>
        <v>0</v>
      </c>
      <c r="AG660" s="18">
        <f t="shared" si="374"/>
        <v>0</v>
      </c>
      <c r="AH660" s="18">
        <f t="shared" si="375"/>
        <v>0</v>
      </c>
    </row>
    <row r="661" spans="5:34" hidden="1" x14ac:dyDescent="0.25">
      <c r="E661" s="11">
        <v>43307.958333333336</v>
      </c>
      <c r="F661" s="9">
        <v>12817.81</v>
      </c>
      <c r="G661" s="9">
        <v>12817.81</v>
      </c>
      <c r="H661" s="9">
        <v>12805.29</v>
      </c>
      <c r="I661" s="9">
        <v>12813.05</v>
      </c>
      <c r="AB661"/>
      <c r="AC661"/>
      <c r="AD661"/>
      <c r="AE661"/>
    </row>
    <row r="662" spans="5:34" hidden="1" x14ac:dyDescent="0.25">
      <c r="E662" s="12">
        <v>43308.041666666664</v>
      </c>
      <c r="F662" s="10">
        <v>12810.05</v>
      </c>
      <c r="G662" s="10">
        <v>12828.43</v>
      </c>
      <c r="H662" s="10">
        <v>12807.79</v>
      </c>
      <c r="I662" s="10">
        <v>12824.91</v>
      </c>
      <c r="AB662"/>
      <c r="AC662"/>
      <c r="AD662"/>
      <c r="AE662"/>
    </row>
    <row r="663" spans="5:34" hidden="1" x14ac:dyDescent="0.25">
      <c r="E663" s="11">
        <v>43308.083333333336</v>
      </c>
      <c r="F663" s="9">
        <v>12826.04</v>
      </c>
      <c r="G663" s="9">
        <v>12836.31</v>
      </c>
      <c r="H663" s="9">
        <v>12824.91</v>
      </c>
      <c r="I663" s="9">
        <v>12834.18</v>
      </c>
      <c r="AB663"/>
      <c r="AC663"/>
      <c r="AD663"/>
      <c r="AE663"/>
    </row>
    <row r="664" spans="5:34" hidden="1" x14ac:dyDescent="0.25">
      <c r="E664" s="12">
        <v>43308.125</v>
      </c>
      <c r="F664" s="10">
        <v>12835.31</v>
      </c>
      <c r="G664" s="10">
        <v>12843.81</v>
      </c>
      <c r="H664" s="10">
        <v>12831.92</v>
      </c>
      <c r="I664" s="10">
        <v>12840.43</v>
      </c>
      <c r="AB664"/>
      <c r="AC664"/>
      <c r="AD664"/>
      <c r="AE664"/>
    </row>
    <row r="665" spans="5:34" hidden="1" x14ac:dyDescent="0.25">
      <c r="E665" s="11">
        <v>43308.166666666664</v>
      </c>
      <c r="F665" s="9">
        <v>12840.59</v>
      </c>
      <c r="G665" s="9">
        <v>12841.85</v>
      </c>
      <c r="H665" s="9">
        <v>12832.82</v>
      </c>
      <c r="I665" s="9">
        <v>12833.95</v>
      </c>
      <c r="AB665"/>
      <c r="AC665"/>
      <c r="AD665"/>
      <c r="AE665"/>
    </row>
    <row r="666" spans="5:34" hidden="1" x14ac:dyDescent="0.25">
      <c r="E666" s="12">
        <v>43308.208333333336</v>
      </c>
      <c r="F666" s="10">
        <v>12832.82</v>
      </c>
      <c r="G666" s="10">
        <v>12839.42</v>
      </c>
      <c r="H666" s="10">
        <v>12828.02</v>
      </c>
      <c r="I666" s="10">
        <v>12839.42</v>
      </c>
      <c r="AB666"/>
      <c r="AC666"/>
      <c r="AD666"/>
      <c r="AE666"/>
    </row>
    <row r="667" spans="5:34" hidden="1" x14ac:dyDescent="0.25">
      <c r="E667" s="11">
        <v>43308.25</v>
      </c>
      <c r="F667" s="9">
        <v>12840.55</v>
      </c>
      <c r="G667" s="9">
        <v>12848.69</v>
      </c>
      <c r="H667" s="9">
        <v>12840.55</v>
      </c>
      <c r="I667" s="9">
        <v>12841.8</v>
      </c>
      <c r="AB667"/>
      <c r="AC667"/>
      <c r="AD667"/>
      <c r="AE667"/>
    </row>
    <row r="668" spans="5:34" hidden="1" x14ac:dyDescent="0.25">
      <c r="E668" s="12">
        <v>43308.291666666664</v>
      </c>
      <c r="F668" s="10">
        <v>12842.37</v>
      </c>
      <c r="G668" s="10">
        <v>12844.19</v>
      </c>
      <c r="H668" s="10">
        <v>12833.71</v>
      </c>
      <c r="I668" s="10">
        <v>12834.83</v>
      </c>
      <c r="AB668"/>
      <c r="AC668"/>
      <c r="AD668"/>
      <c r="AE668"/>
    </row>
    <row r="669" spans="5:34" x14ac:dyDescent="0.25">
      <c r="E669" s="11">
        <v>43308.333333333336</v>
      </c>
      <c r="F669" s="9">
        <v>12835.96</v>
      </c>
      <c r="G669" s="9">
        <v>12835.97</v>
      </c>
      <c r="H669" s="9">
        <v>12827.75</v>
      </c>
      <c r="I669" s="9">
        <v>12829.53</v>
      </c>
      <c r="K669" s="13">
        <f t="shared" ref="K669:K683" si="377">I669-F669</f>
        <v>-6.429999999998472</v>
      </c>
      <c r="L669" s="13">
        <v>0</v>
      </c>
      <c r="M669" s="13">
        <f t="shared" ref="M669:M683" si="378">G669-H669</f>
        <v>8.2199999999993452</v>
      </c>
      <c r="N669" s="13">
        <f>I683-F669</f>
        <v>-14.029999999998836</v>
      </c>
      <c r="O669" s="18">
        <f>IF(K669*N669&gt;0,1,0)</f>
        <v>1</v>
      </c>
      <c r="P669">
        <f>_xlfn.IFS(K669&lt;0,MIN(L668:L682),K669&gt;0,MAX(L668:L682))</f>
        <v>-21.840000000000146</v>
      </c>
      <c r="Q669">
        <f>_xlfn.IFS(K669&lt;0,MAX(L668:L682),K669&gt;0,MIN(L668:L682))</f>
        <v>53.109999999998763</v>
      </c>
      <c r="T669" s="13">
        <f>MAX(G669:G683)</f>
        <v>12887.39</v>
      </c>
      <c r="X669">
        <f t="shared" ref="X669:X683" si="379">ABS(K669)</f>
        <v>6.429999999998472</v>
      </c>
      <c r="Y669">
        <f t="shared" ref="Y669:Y683" si="380">ABS(M669)</f>
        <v>8.2199999999993452</v>
      </c>
      <c r="Z669">
        <f t="shared" ref="Z669:Z683" si="381">IF(T669&lt;1000,ABS(T669),0)</f>
        <v>0</v>
      </c>
      <c r="AA669">
        <f t="shared" ref="AA669:AA683" si="382">ABS(N669)</f>
        <v>14.029999999998836</v>
      </c>
      <c r="AB669" s="18">
        <f t="shared" ref="AB669:AB683" si="383">ABS(P669)</f>
        <v>21.840000000000146</v>
      </c>
      <c r="AC669" s="18">
        <f t="shared" ref="AC669:AC683" si="384">ABS(Q669)</f>
        <v>53.109999999998763</v>
      </c>
      <c r="AD669" s="18">
        <f t="shared" ref="AD669:AD683" si="385">IF(O669=1,ABS(P669),0)</f>
        <v>21.840000000000146</v>
      </c>
      <c r="AE669" s="18">
        <f t="shared" ref="AE669:AE683" si="386">IF(O669=0,ABS(Q669),0)</f>
        <v>0</v>
      </c>
      <c r="AG669" s="18">
        <f t="shared" ref="AG669:AG683" si="387">IF(O669=1,ABS(Q669),0)</f>
        <v>53.109999999998763</v>
      </c>
      <c r="AH669" s="18">
        <f t="shared" ref="AH669:AH683" si="388">IF(O669=0,ABS(P669),0)</f>
        <v>0</v>
      </c>
    </row>
    <row r="670" spans="5:34" x14ac:dyDescent="0.25">
      <c r="E670" s="12">
        <v>43308.375</v>
      </c>
      <c r="F670" s="10">
        <v>12824.27</v>
      </c>
      <c r="G670" s="10">
        <v>12833.5</v>
      </c>
      <c r="H670" s="10">
        <v>12819.47</v>
      </c>
      <c r="I670" s="10">
        <v>12819.47</v>
      </c>
      <c r="K670" s="13">
        <f t="shared" si="377"/>
        <v>-4.8000000000010914</v>
      </c>
      <c r="L670" s="13">
        <f t="shared" ref="L670:L683" si="389">L669+K670</f>
        <v>-4.8000000000010914</v>
      </c>
      <c r="M670" s="13">
        <f t="shared" si="378"/>
        <v>14.030000000000655</v>
      </c>
      <c r="T670" s="13">
        <f>MIN(H669:H683)</f>
        <v>12791.29</v>
      </c>
      <c r="X670">
        <f t="shared" si="379"/>
        <v>4.8000000000010914</v>
      </c>
      <c r="Y670">
        <f t="shared" si="380"/>
        <v>14.030000000000655</v>
      </c>
      <c r="Z670">
        <f t="shared" si="381"/>
        <v>0</v>
      </c>
      <c r="AA670">
        <f t="shared" si="382"/>
        <v>0</v>
      </c>
      <c r="AB670" s="18">
        <f t="shared" si="383"/>
        <v>0</v>
      </c>
      <c r="AC670" s="18">
        <f t="shared" si="384"/>
        <v>0</v>
      </c>
      <c r="AD670" s="18">
        <f t="shared" si="385"/>
        <v>0</v>
      </c>
      <c r="AE670" s="18">
        <f t="shared" si="386"/>
        <v>0</v>
      </c>
      <c r="AG670" s="18">
        <f t="shared" si="387"/>
        <v>0</v>
      </c>
      <c r="AH670" s="18">
        <f t="shared" si="388"/>
        <v>0</v>
      </c>
    </row>
    <row r="671" spans="5:34" x14ac:dyDescent="0.25">
      <c r="E671" s="11">
        <v>43308.416666666664</v>
      </c>
      <c r="F671" s="9">
        <v>12821.47</v>
      </c>
      <c r="G671" s="9">
        <v>12855.99</v>
      </c>
      <c r="H671" s="9">
        <v>12815.39</v>
      </c>
      <c r="I671" s="9">
        <v>12841.38</v>
      </c>
      <c r="K671" s="13">
        <f t="shared" si="377"/>
        <v>19.909999999999854</v>
      </c>
      <c r="L671" s="13">
        <f t="shared" si="389"/>
        <v>15.109999999998763</v>
      </c>
      <c r="M671" s="13">
        <f t="shared" si="378"/>
        <v>40.600000000000364</v>
      </c>
      <c r="T671" s="13">
        <f>T669-T670</f>
        <v>96.099999999998545</v>
      </c>
      <c r="X671">
        <f t="shared" si="379"/>
        <v>19.909999999999854</v>
      </c>
      <c r="Y671">
        <f t="shared" si="380"/>
        <v>40.600000000000364</v>
      </c>
      <c r="Z671">
        <f t="shared" si="381"/>
        <v>96.099999999998545</v>
      </c>
      <c r="AA671">
        <f t="shared" si="382"/>
        <v>0</v>
      </c>
      <c r="AB671" s="18">
        <f t="shared" si="383"/>
        <v>0</v>
      </c>
      <c r="AC671" s="18">
        <f t="shared" si="384"/>
        <v>0</v>
      </c>
      <c r="AD671" s="18">
        <f t="shared" si="385"/>
        <v>0</v>
      </c>
      <c r="AE671" s="18">
        <f t="shared" si="386"/>
        <v>0</v>
      </c>
      <c r="AG671" s="18">
        <f t="shared" si="387"/>
        <v>0</v>
      </c>
      <c r="AH671" s="18">
        <f t="shared" si="388"/>
        <v>0</v>
      </c>
    </row>
    <row r="672" spans="5:34" x14ac:dyDescent="0.25">
      <c r="E672" s="12">
        <v>43308.458333333336</v>
      </c>
      <c r="F672" s="10">
        <v>12841.13</v>
      </c>
      <c r="G672" s="10">
        <v>12847.5</v>
      </c>
      <c r="H672" s="10">
        <v>12820.01</v>
      </c>
      <c r="I672" s="10">
        <v>12844.75</v>
      </c>
      <c r="K672" s="13">
        <f t="shared" si="377"/>
        <v>3.6200000000008004</v>
      </c>
      <c r="L672" s="13">
        <f t="shared" si="389"/>
        <v>18.729999999999563</v>
      </c>
      <c r="M672" s="13">
        <f t="shared" si="378"/>
        <v>27.489999999999782</v>
      </c>
      <c r="R672">
        <v>-40</v>
      </c>
      <c r="X672">
        <f t="shared" si="379"/>
        <v>3.6200000000008004</v>
      </c>
      <c r="Y672">
        <f t="shared" si="380"/>
        <v>27.489999999999782</v>
      </c>
      <c r="Z672">
        <f t="shared" si="381"/>
        <v>0</v>
      </c>
      <c r="AA672">
        <f t="shared" si="382"/>
        <v>0</v>
      </c>
      <c r="AB672" s="18">
        <f t="shared" si="383"/>
        <v>0</v>
      </c>
      <c r="AC672" s="18">
        <f t="shared" si="384"/>
        <v>0</v>
      </c>
      <c r="AD672" s="18">
        <f t="shared" si="385"/>
        <v>0</v>
      </c>
      <c r="AE672" s="18">
        <f t="shared" si="386"/>
        <v>0</v>
      </c>
      <c r="AG672" s="18">
        <f t="shared" si="387"/>
        <v>0</v>
      </c>
      <c r="AH672" s="18">
        <f t="shared" si="388"/>
        <v>0</v>
      </c>
    </row>
    <row r="673" spans="5:34" x14ac:dyDescent="0.25">
      <c r="E673" s="11">
        <v>43308.5</v>
      </c>
      <c r="F673" s="9">
        <v>12844</v>
      </c>
      <c r="G673" s="9">
        <v>12866.18</v>
      </c>
      <c r="H673" s="9">
        <v>12834.6</v>
      </c>
      <c r="I673" s="9">
        <v>12860.63</v>
      </c>
      <c r="K673" s="13">
        <f t="shared" si="377"/>
        <v>16.6299999999992</v>
      </c>
      <c r="L673" s="13">
        <f t="shared" si="389"/>
        <v>35.359999999998763</v>
      </c>
      <c r="M673" s="13">
        <f t="shared" si="378"/>
        <v>31.579999999999927</v>
      </c>
      <c r="X673">
        <f t="shared" si="379"/>
        <v>16.6299999999992</v>
      </c>
      <c r="Y673">
        <f t="shared" si="380"/>
        <v>31.579999999999927</v>
      </c>
      <c r="Z673">
        <f t="shared" si="381"/>
        <v>0</v>
      </c>
      <c r="AA673">
        <f t="shared" si="382"/>
        <v>0</v>
      </c>
      <c r="AB673" s="18">
        <f t="shared" si="383"/>
        <v>0</v>
      </c>
      <c r="AC673" s="18">
        <f t="shared" si="384"/>
        <v>0</v>
      </c>
      <c r="AD673" s="18">
        <f t="shared" si="385"/>
        <v>0</v>
      </c>
      <c r="AE673" s="18">
        <f t="shared" si="386"/>
        <v>0</v>
      </c>
      <c r="AG673" s="18">
        <f t="shared" si="387"/>
        <v>0</v>
      </c>
      <c r="AH673" s="18">
        <f t="shared" si="388"/>
        <v>0</v>
      </c>
    </row>
    <row r="674" spans="5:34" x14ac:dyDescent="0.25">
      <c r="E674" s="12">
        <v>43308.541666666664</v>
      </c>
      <c r="F674" s="10">
        <v>12860.88</v>
      </c>
      <c r="G674" s="10">
        <v>12884.28</v>
      </c>
      <c r="H674" s="10">
        <v>12857.15</v>
      </c>
      <c r="I674" s="10">
        <v>12875.03</v>
      </c>
      <c r="K674" s="13">
        <f t="shared" si="377"/>
        <v>14.150000000001455</v>
      </c>
      <c r="L674" s="13">
        <f t="shared" si="389"/>
        <v>49.510000000000218</v>
      </c>
      <c r="M674" s="13">
        <f t="shared" si="378"/>
        <v>27.130000000001019</v>
      </c>
      <c r="X674">
        <f t="shared" si="379"/>
        <v>14.150000000001455</v>
      </c>
      <c r="Y674">
        <f t="shared" si="380"/>
        <v>27.130000000001019</v>
      </c>
      <c r="Z674">
        <f t="shared" si="381"/>
        <v>0</v>
      </c>
      <c r="AA674">
        <f t="shared" si="382"/>
        <v>0</v>
      </c>
      <c r="AB674" s="18">
        <f t="shared" si="383"/>
        <v>0</v>
      </c>
      <c r="AC674" s="18">
        <f t="shared" si="384"/>
        <v>0</v>
      </c>
      <c r="AD674" s="18">
        <f t="shared" si="385"/>
        <v>0</v>
      </c>
      <c r="AE674" s="18">
        <f t="shared" si="386"/>
        <v>0</v>
      </c>
      <c r="AG674" s="18">
        <f t="shared" si="387"/>
        <v>0</v>
      </c>
      <c r="AH674" s="18">
        <f t="shared" si="388"/>
        <v>0</v>
      </c>
    </row>
    <row r="675" spans="5:34" x14ac:dyDescent="0.25">
      <c r="E675" s="11">
        <v>43308.583333333336</v>
      </c>
      <c r="F675" s="9">
        <v>12876.28</v>
      </c>
      <c r="G675" s="9">
        <v>12881.52</v>
      </c>
      <c r="H675" s="9">
        <v>12862.45</v>
      </c>
      <c r="I675" s="9">
        <v>12870.82</v>
      </c>
      <c r="K675" s="13">
        <f t="shared" si="377"/>
        <v>-5.4600000000009459</v>
      </c>
      <c r="L675" s="13">
        <f t="shared" si="389"/>
        <v>44.049999999999272</v>
      </c>
      <c r="M675" s="13">
        <f t="shared" si="378"/>
        <v>19.069999999999709</v>
      </c>
      <c r="X675">
        <f t="shared" si="379"/>
        <v>5.4600000000009459</v>
      </c>
      <c r="Y675">
        <f t="shared" si="380"/>
        <v>19.069999999999709</v>
      </c>
      <c r="Z675">
        <f t="shared" si="381"/>
        <v>0</v>
      </c>
      <c r="AA675">
        <f t="shared" si="382"/>
        <v>0</v>
      </c>
      <c r="AB675" s="18">
        <f t="shared" si="383"/>
        <v>0</v>
      </c>
      <c r="AC675" s="18">
        <f t="shared" si="384"/>
        <v>0</v>
      </c>
      <c r="AD675" s="18">
        <f t="shared" si="385"/>
        <v>0</v>
      </c>
      <c r="AE675" s="18">
        <f t="shared" si="386"/>
        <v>0</v>
      </c>
      <c r="AG675" s="18">
        <f t="shared" si="387"/>
        <v>0</v>
      </c>
      <c r="AH675" s="18">
        <f t="shared" si="388"/>
        <v>0</v>
      </c>
    </row>
    <row r="676" spans="5:34" x14ac:dyDescent="0.25">
      <c r="E676" s="12">
        <v>43308.625</v>
      </c>
      <c r="F676" s="10">
        <v>12871.57</v>
      </c>
      <c r="G676" s="10">
        <v>12887.39</v>
      </c>
      <c r="H676" s="10">
        <v>12858.38</v>
      </c>
      <c r="I676" s="10">
        <v>12880.63</v>
      </c>
      <c r="K676" s="13">
        <f t="shared" si="377"/>
        <v>9.0599999999994907</v>
      </c>
      <c r="L676" s="13">
        <f t="shared" si="389"/>
        <v>53.109999999998763</v>
      </c>
      <c r="M676" s="13">
        <f t="shared" si="378"/>
        <v>29.010000000000218</v>
      </c>
      <c r="X676">
        <f t="shared" si="379"/>
        <v>9.0599999999994907</v>
      </c>
      <c r="Y676">
        <f t="shared" si="380"/>
        <v>29.010000000000218</v>
      </c>
      <c r="Z676">
        <f t="shared" si="381"/>
        <v>0</v>
      </c>
      <c r="AA676">
        <f t="shared" si="382"/>
        <v>0</v>
      </c>
      <c r="AB676" s="18">
        <f t="shared" si="383"/>
        <v>0</v>
      </c>
      <c r="AC676" s="18">
        <f t="shared" si="384"/>
        <v>0</v>
      </c>
      <c r="AD676" s="18">
        <f t="shared" si="385"/>
        <v>0</v>
      </c>
      <c r="AE676" s="18">
        <f t="shared" si="386"/>
        <v>0</v>
      </c>
      <c r="AG676" s="18">
        <f t="shared" si="387"/>
        <v>0</v>
      </c>
      <c r="AH676" s="18">
        <f t="shared" si="388"/>
        <v>0</v>
      </c>
    </row>
    <row r="677" spans="5:34" x14ac:dyDescent="0.25">
      <c r="E677" s="11">
        <v>43308.666666666664</v>
      </c>
      <c r="F677" s="9">
        <v>12881.38</v>
      </c>
      <c r="G677" s="9">
        <v>12882.88</v>
      </c>
      <c r="H677" s="9">
        <v>12842.14</v>
      </c>
      <c r="I677" s="9">
        <v>12863.41</v>
      </c>
      <c r="K677" s="13">
        <f t="shared" si="377"/>
        <v>-17.969999999999345</v>
      </c>
      <c r="L677" s="13">
        <f t="shared" si="389"/>
        <v>35.139999999999418</v>
      </c>
      <c r="M677" s="13">
        <f t="shared" si="378"/>
        <v>40.739999999999782</v>
      </c>
      <c r="X677">
        <f t="shared" si="379"/>
        <v>17.969999999999345</v>
      </c>
      <c r="Y677">
        <f t="shared" si="380"/>
        <v>40.739999999999782</v>
      </c>
      <c r="Z677">
        <f t="shared" si="381"/>
        <v>0</v>
      </c>
      <c r="AA677">
        <f t="shared" si="382"/>
        <v>0</v>
      </c>
      <c r="AB677" s="18">
        <f t="shared" si="383"/>
        <v>0</v>
      </c>
      <c r="AC677" s="18">
        <f t="shared" si="384"/>
        <v>0</v>
      </c>
      <c r="AD677" s="18">
        <f t="shared" si="385"/>
        <v>0</v>
      </c>
      <c r="AE677" s="18">
        <f t="shared" si="386"/>
        <v>0</v>
      </c>
      <c r="AG677" s="18">
        <f t="shared" si="387"/>
        <v>0</v>
      </c>
      <c r="AH677" s="18">
        <f t="shared" si="388"/>
        <v>0</v>
      </c>
    </row>
    <row r="678" spans="5:34" x14ac:dyDescent="0.25">
      <c r="E678" s="12">
        <v>43308.708333333336</v>
      </c>
      <c r="F678" s="10">
        <v>12863.17</v>
      </c>
      <c r="G678" s="10">
        <v>12876.31</v>
      </c>
      <c r="H678" s="10">
        <v>12847.71</v>
      </c>
      <c r="I678" s="10">
        <v>12863.77</v>
      </c>
      <c r="K678" s="13">
        <f t="shared" si="377"/>
        <v>0.6000000000003638</v>
      </c>
      <c r="L678" s="13">
        <f t="shared" si="389"/>
        <v>35.739999999999782</v>
      </c>
      <c r="M678" s="13">
        <f t="shared" si="378"/>
        <v>28.600000000000364</v>
      </c>
      <c r="X678">
        <f t="shared" si="379"/>
        <v>0.6000000000003638</v>
      </c>
      <c r="Y678">
        <f t="shared" si="380"/>
        <v>28.600000000000364</v>
      </c>
      <c r="Z678">
        <f t="shared" si="381"/>
        <v>0</v>
      </c>
      <c r="AA678">
        <f t="shared" si="382"/>
        <v>0</v>
      </c>
      <c r="AB678" s="18">
        <f t="shared" si="383"/>
        <v>0</v>
      </c>
      <c r="AC678" s="18">
        <f t="shared" si="384"/>
        <v>0</v>
      </c>
      <c r="AD678" s="18">
        <f t="shared" si="385"/>
        <v>0</v>
      </c>
      <c r="AE678" s="18">
        <f t="shared" si="386"/>
        <v>0</v>
      </c>
      <c r="AG678" s="18">
        <f t="shared" si="387"/>
        <v>0</v>
      </c>
      <c r="AH678" s="18">
        <f t="shared" si="388"/>
        <v>0</v>
      </c>
    </row>
    <row r="679" spans="5:34" x14ac:dyDescent="0.25">
      <c r="E679" s="11">
        <v>43308.75</v>
      </c>
      <c r="F679" s="9">
        <v>12864.27</v>
      </c>
      <c r="G679" s="9">
        <v>12876.19</v>
      </c>
      <c r="H679" s="9">
        <v>12851.48</v>
      </c>
      <c r="I679" s="9">
        <v>12852.2</v>
      </c>
      <c r="K679" s="13">
        <f t="shared" si="377"/>
        <v>-12.069999999999709</v>
      </c>
      <c r="L679" s="13">
        <f t="shared" si="389"/>
        <v>23.670000000000073</v>
      </c>
      <c r="M679" s="13">
        <f t="shared" si="378"/>
        <v>24.710000000000946</v>
      </c>
      <c r="X679">
        <f t="shared" si="379"/>
        <v>12.069999999999709</v>
      </c>
      <c r="Y679">
        <f t="shared" si="380"/>
        <v>24.710000000000946</v>
      </c>
      <c r="Z679">
        <f t="shared" si="381"/>
        <v>0</v>
      </c>
      <c r="AA679">
        <f t="shared" si="382"/>
        <v>0</v>
      </c>
      <c r="AB679" s="18">
        <f t="shared" si="383"/>
        <v>0</v>
      </c>
      <c r="AC679" s="18">
        <f t="shared" si="384"/>
        <v>0</v>
      </c>
      <c r="AD679" s="18">
        <f t="shared" si="385"/>
        <v>0</v>
      </c>
      <c r="AE679" s="18">
        <f t="shared" si="386"/>
        <v>0</v>
      </c>
      <c r="AG679" s="18">
        <f t="shared" si="387"/>
        <v>0</v>
      </c>
      <c r="AH679" s="18">
        <f t="shared" si="388"/>
        <v>0</v>
      </c>
    </row>
    <row r="680" spans="5:34" x14ac:dyDescent="0.25">
      <c r="E680" s="12">
        <v>43308.791666666664</v>
      </c>
      <c r="F680" s="10">
        <v>12852.45</v>
      </c>
      <c r="G680" s="10">
        <v>12853.45</v>
      </c>
      <c r="H680" s="10">
        <v>12804.69</v>
      </c>
      <c r="I680" s="10">
        <v>12806.94</v>
      </c>
      <c r="K680" s="13">
        <f t="shared" si="377"/>
        <v>-45.510000000000218</v>
      </c>
      <c r="L680" s="13">
        <f t="shared" si="389"/>
        <v>-21.840000000000146</v>
      </c>
      <c r="M680" s="13">
        <f t="shared" si="378"/>
        <v>48.760000000000218</v>
      </c>
      <c r="X680">
        <f t="shared" si="379"/>
        <v>45.510000000000218</v>
      </c>
      <c r="Y680">
        <f t="shared" si="380"/>
        <v>48.760000000000218</v>
      </c>
      <c r="Z680">
        <f t="shared" si="381"/>
        <v>0</v>
      </c>
      <c r="AA680">
        <f t="shared" si="382"/>
        <v>0</v>
      </c>
      <c r="AB680" s="18">
        <f t="shared" si="383"/>
        <v>0</v>
      </c>
      <c r="AC680" s="18">
        <f t="shared" si="384"/>
        <v>0</v>
      </c>
      <c r="AD680" s="18">
        <f t="shared" si="385"/>
        <v>0</v>
      </c>
      <c r="AE680" s="18">
        <f t="shared" si="386"/>
        <v>0</v>
      </c>
      <c r="AG680" s="18">
        <f t="shared" si="387"/>
        <v>0</v>
      </c>
      <c r="AH680" s="18">
        <f t="shared" si="388"/>
        <v>0</v>
      </c>
    </row>
    <row r="681" spans="5:34" x14ac:dyDescent="0.25">
      <c r="E681" s="11">
        <v>43308.833333333336</v>
      </c>
      <c r="F681" s="9">
        <v>12806.19</v>
      </c>
      <c r="G681" s="9">
        <v>12827.45</v>
      </c>
      <c r="H681" s="9">
        <v>12791.29</v>
      </c>
      <c r="I681" s="9">
        <v>12824.95</v>
      </c>
      <c r="K681" s="13">
        <f t="shared" si="377"/>
        <v>18.760000000000218</v>
      </c>
      <c r="L681" s="13">
        <f t="shared" si="389"/>
        <v>-3.0799999999999272</v>
      </c>
      <c r="M681" s="13">
        <f t="shared" si="378"/>
        <v>36.159999999999854</v>
      </c>
      <c r="X681">
        <f t="shared" si="379"/>
        <v>18.760000000000218</v>
      </c>
      <c r="Y681">
        <f t="shared" si="380"/>
        <v>36.159999999999854</v>
      </c>
      <c r="Z681">
        <f t="shared" si="381"/>
        <v>0</v>
      </c>
      <c r="AA681">
        <f t="shared" si="382"/>
        <v>0</v>
      </c>
      <c r="AB681" s="18">
        <f t="shared" si="383"/>
        <v>0</v>
      </c>
      <c r="AC681" s="18">
        <f t="shared" si="384"/>
        <v>0</v>
      </c>
      <c r="AD681" s="18">
        <f t="shared" si="385"/>
        <v>0</v>
      </c>
      <c r="AE681" s="18">
        <f t="shared" si="386"/>
        <v>0</v>
      </c>
      <c r="AG681" s="18">
        <f t="shared" si="387"/>
        <v>0</v>
      </c>
      <c r="AH681" s="18">
        <f t="shared" si="388"/>
        <v>0</v>
      </c>
    </row>
    <row r="682" spans="5:34" x14ac:dyDescent="0.25">
      <c r="E682" s="12">
        <v>43308.875</v>
      </c>
      <c r="F682" s="10">
        <v>12824.7</v>
      </c>
      <c r="G682" s="10">
        <v>12829.45</v>
      </c>
      <c r="H682" s="10">
        <v>12808.43</v>
      </c>
      <c r="I682" s="10">
        <v>12813.18</v>
      </c>
      <c r="K682" s="13">
        <f t="shared" si="377"/>
        <v>-11.520000000000437</v>
      </c>
      <c r="L682" s="13">
        <f t="shared" si="389"/>
        <v>-14.600000000000364</v>
      </c>
      <c r="M682" s="13">
        <f t="shared" si="378"/>
        <v>21.020000000000437</v>
      </c>
      <c r="X682">
        <f t="shared" si="379"/>
        <v>11.520000000000437</v>
      </c>
      <c r="Y682">
        <f t="shared" si="380"/>
        <v>21.020000000000437</v>
      </c>
      <c r="Z682">
        <f t="shared" si="381"/>
        <v>0</v>
      </c>
      <c r="AA682">
        <f t="shared" si="382"/>
        <v>0</v>
      </c>
      <c r="AB682" s="18">
        <f t="shared" si="383"/>
        <v>0</v>
      </c>
      <c r="AC682" s="18">
        <f t="shared" si="384"/>
        <v>0</v>
      </c>
      <c r="AD682" s="18">
        <f t="shared" si="385"/>
        <v>0</v>
      </c>
      <c r="AE682" s="18">
        <f t="shared" si="386"/>
        <v>0</v>
      </c>
      <c r="AG682" s="18">
        <f t="shared" si="387"/>
        <v>0</v>
      </c>
      <c r="AH682" s="18">
        <f t="shared" si="388"/>
        <v>0</v>
      </c>
    </row>
    <row r="683" spans="5:34" x14ac:dyDescent="0.25">
      <c r="E683" s="11">
        <v>43308.916666666664</v>
      </c>
      <c r="F683" s="9">
        <v>12814.18</v>
      </c>
      <c r="G683" s="9">
        <v>12829.19</v>
      </c>
      <c r="H683" s="9">
        <v>12813.68</v>
      </c>
      <c r="I683" s="9">
        <v>12821.93</v>
      </c>
      <c r="K683" s="13">
        <f t="shared" si="377"/>
        <v>7.75</v>
      </c>
      <c r="L683" s="13">
        <f t="shared" si="389"/>
        <v>-6.8500000000003638</v>
      </c>
      <c r="M683" s="13">
        <f t="shared" si="378"/>
        <v>15.510000000000218</v>
      </c>
      <c r="N683" s="13"/>
      <c r="X683">
        <f t="shared" si="379"/>
        <v>7.75</v>
      </c>
      <c r="Y683">
        <f t="shared" si="380"/>
        <v>15.510000000000218</v>
      </c>
      <c r="Z683">
        <f t="shared" si="381"/>
        <v>0</v>
      </c>
      <c r="AA683">
        <f t="shared" si="382"/>
        <v>0</v>
      </c>
      <c r="AB683" s="18">
        <f t="shared" si="383"/>
        <v>0</v>
      </c>
      <c r="AC683" s="18">
        <f t="shared" si="384"/>
        <v>0</v>
      </c>
      <c r="AD683" s="18">
        <f t="shared" si="385"/>
        <v>0</v>
      </c>
      <c r="AE683" s="18">
        <f t="shared" si="386"/>
        <v>0</v>
      </c>
      <c r="AG683" s="18">
        <f t="shared" si="387"/>
        <v>0</v>
      </c>
      <c r="AH683" s="18">
        <f t="shared" si="388"/>
        <v>0</v>
      </c>
    </row>
    <row r="684" spans="5:34" hidden="1" x14ac:dyDescent="0.25">
      <c r="E684" s="12">
        <v>43311.041666666664</v>
      </c>
      <c r="F684" s="10">
        <v>12821.83</v>
      </c>
      <c r="G684" s="10">
        <v>12821.83</v>
      </c>
      <c r="H684" s="10">
        <v>12792.95</v>
      </c>
      <c r="I684" s="10">
        <v>12805.31</v>
      </c>
      <c r="AB684"/>
      <c r="AC684"/>
      <c r="AD684"/>
      <c r="AE684"/>
    </row>
    <row r="685" spans="5:34" hidden="1" x14ac:dyDescent="0.25">
      <c r="E685" s="11">
        <v>43311.083333333336</v>
      </c>
      <c r="F685" s="9">
        <v>12804.18</v>
      </c>
      <c r="G685" s="9">
        <v>12809.86</v>
      </c>
      <c r="H685" s="9">
        <v>12799.62</v>
      </c>
      <c r="I685" s="9">
        <v>12804.53</v>
      </c>
      <c r="AB685"/>
      <c r="AC685"/>
      <c r="AD685"/>
      <c r="AE685"/>
    </row>
    <row r="686" spans="5:34" hidden="1" x14ac:dyDescent="0.25">
      <c r="E686" s="12">
        <v>43311.125</v>
      </c>
      <c r="F686" s="10">
        <v>12805.67</v>
      </c>
      <c r="G686" s="10">
        <v>12807.94</v>
      </c>
      <c r="H686" s="10">
        <v>12779.09</v>
      </c>
      <c r="I686" s="10">
        <v>12788.75</v>
      </c>
      <c r="AB686"/>
      <c r="AC686"/>
      <c r="AD686"/>
      <c r="AE686"/>
    </row>
    <row r="687" spans="5:34" hidden="1" x14ac:dyDescent="0.25">
      <c r="E687" s="11">
        <v>43311.166666666664</v>
      </c>
      <c r="F687" s="9">
        <v>12788.33</v>
      </c>
      <c r="G687" s="9">
        <v>12799.56</v>
      </c>
      <c r="H687" s="9">
        <v>12784.92</v>
      </c>
      <c r="I687" s="9">
        <v>12795.01</v>
      </c>
      <c r="AB687"/>
      <c r="AC687"/>
      <c r="AD687"/>
      <c r="AE687"/>
    </row>
    <row r="688" spans="5:34" hidden="1" x14ac:dyDescent="0.25">
      <c r="E688" s="12">
        <v>43311.208333333336</v>
      </c>
      <c r="F688" s="10">
        <v>12794.44</v>
      </c>
      <c r="G688" s="10">
        <v>12796.15</v>
      </c>
      <c r="H688" s="10">
        <v>12765.45</v>
      </c>
      <c r="I688" s="10">
        <v>12771.14</v>
      </c>
      <c r="AB688"/>
      <c r="AC688"/>
      <c r="AD688"/>
      <c r="AE688"/>
    </row>
    <row r="689" spans="5:34" hidden="1" x14ac:dyDescent="0.25">
      <c r="E689" s="11">
        <v>43311.25</v>
      </c>
      <c r="F689" s="9">
        <v>12770.57</v>
      </c>
      <c r="G689" s="9">
        <v>12784.5</v>
      </c>
      <c r="H689" s="9">
        <v>12768.36</v>
      </c>
      <c r="I689" s="9">
        <v>12781.09</v>
      </c>
      <c r="AB689"/>
      <c r="AC689"/>
      <c r="AD689"/>
      <c r="AE689"/>
    </row>
    <row r="690" spans="5:34" hidden="1" x14ac:dyDescent="0.25">
      <c r="E690" s="12">
        <v>43311.291666666664</v>
      </c>
      <c r="F690" s="10">
        <v>12781.66</v>
      </c>
      <c r="G690" s="10">
        <v>12785.22</v>
      </c>
      <c r="H690" s="10">
        <v>12776.54</v>
      </c>
      <c r="I690" s="10">
        <v>12785.22</v>
      </c>
      <c r="AB690"/>
      <c r="AC690"/>
      <c r="AD690"/>
      <c r="AE690"/>
    </row>
    <row r="691" spans="5:34" x14ac:dyDescent="0.25">
      <c r="E691" s="11">
        <v>43311.333333333336</v>
      </c>
      <c r="F691" s="9">
        <v>12785.79</v>
      </c>
      <c r="G691" s="9">
        <v>12793.83</v>
      </c>
      <c r="H691" s="9">
        <v>12776.12</v>
      </c>
      <c r="I691" s="9">
        <v>12793.16</v>
      </c>
      <c r="K691" s="13">
        <f t="shared" ref="K691:K705" si="390">I691-F691</f>
        <v>7.3699999999989814</v>
      </c>
      <c r="L691" s="13">
        <v>0</v>
      </c>
      <c r="M691" s="13">
        <f t="shared" ref="M691:M705" si="391">G691-H691</f>
        <v>17.709999999999127</v>
      </c>
      <c r="N691" s="13">
        <f>I705-F691</f>
        <v>-4.9200000000000728</v>
      </c>
      <c r="O691" s="18">
        <f>IF(K691*N691&gt;0,1,0)</f>
        <v>0</v>
      </c>
      <c r="P691">
        <f>_xlfn.IFS(K691&lt;0,MIN(L690:L704),K691&gt;0,MAX(L690:L704))</f>
        <v>42.409999999999854</v>
      </c>
      <c r="Q691">
        <f>_xlfn.IFS(K691&lt;0,MAX(L690:L704),K691&gt;0,MIN(L690:L704))</f>
        <v>-14.930000000000291</v>
      </c>
      <c r="T691" s="13">
        <f>MAX(G691:G705)</f>
        <v>12849.57</v>
      </c>
      <c r="X691">
        <f t="shared" ref="X691:X705" si="392">ABS(K691)</f>
        <v>7.3699999999989814</v>
      </c>
      <c r="Y691">
        <f t="shared" ref="Y691:Y705" si="393">ABS(M691)</f>
        <v>17.709999999999127</v>
      </c>
      <c r="Z691">
        <f t="shared" ref="Z691:Z705" si="394">IF(T691&lt;1000,ABS(T691),0)</f>
        <v>0</v>
      </c>
      <c r="AA691">
        <f t="shared" ref="AA691:AA705" si="395">ABS(N691)</f>
        <v>4.9200000000000728</v>
      </c>
      <c r="AB691" s="18">
        <f t="shared" ref="AB691:AB705" si="396">ABS(P691)</f>
        <v>42.409999999999854</v>
      </c>
      <c r="AC691" s="18">
        <f t="shared" ref="AC691:AC705" si="397">ABS(Q691)</f>
        <v>14.930000000000291</v>
      </c>
      <c r="AD691" s="18">
        <f t="shared" ref="AD691:AD705" si="398">IF(O691=1,ABS(P691),0)</f>
        <v>0</v>
      </c>
      <c r="AE691" s="18">
        <f t="shared" ref="AE691:AE705" si="399">IF(O691=0,ABS(Q691),0)</f>
        <v>14.930000000000291</v>
      </c>
      <c r="AG691" s="18">
        <f t="shared" ref="AG691:AG705" si="400">IF(O691=1,ABS(Q691),0)</f>
        <v>0</v>
      </c>
      <c r="AH691" s="18">
        <f t="shared" ref="AH691:AH705" si="401">IF(O691=0,ABS(P691),0)</f>
        <v>42.409999999999854</v>
      </c>
    </row>
    <row r="692" spans="5:34" x14ac:dyDescent="0.25">
      <c r="E692" s="12">
        <v>43311.375</v>
      </c>
      <c r="F692" s="10">
        <v>12799.28</v>
      </c>
      <c r="G692" s="10">
        <v>12825.62</v>
      </c>
      <c r="H692" s="10">
        <v>12784.01</v>
      </c>
      <c r="I692" s="10">
        <v>12821.11</v>
      </c>
      <c r="K692" s="13">
        <f t="shared" si="390"/>
        <v>21.829999999999927</v>
      </c>
      <c r="L692" s="13">
        <f t="shared" ref="L692:L705" si="402">L691+K692</f>
        <v>21.829999999999927</v>
      </c>
      <c r="M692" s="13">
        <f t="shared" si="391"/>
        <v>41.610000000000582</v>
      </c>
      <c r="T692" s="13">
        <f>MIN(H691:H705)</f>
        <v>12767.36</v>
      </c>
      <c r="X692">
        <f t="shared" si="392"/>
        <v>21.829999999999927</v>
      </c>
      <c r="Y692">
        <f t="shared" si="393"/>
        <v>41.610000000000582</v>
      </c>
      <c r="Z692">
        <f t="shared" si="394"/>
        <v>0</v>
      </c>
      <c r="AA692">
        <f t="shared" si="395"/>
        <v>0</v>
      </c>
      <c r="AB692" s="18">
        <f t="shared" si="396"/>
        <v>0</v>
      </c>
      <c r="AC692" s="18">
        <f t="shared" si="397"/>
        <v>0</v>
      </c>
      <c r="AD692" s="18">
        <f t="shared" si="398"/>
        <v>0</v>
      </c>
      <c r="AE692" s="18">
        <f t="shared" si="399"/>
        <v>0</v>
      </c>
      <c r="AG692" s="18">
        <f t="shared" si="400"/>
        <v>0</v>
      </c>
      <c r="AH692" s="18">
        <f t="shared" si="401"/>
        <v>0</v>
      </c>
    </row>
    <row r="693" spans="5:34" x14ac:dyDescent="0.25">
      <c r="E693" s="11">
        <v>43311.416666666664</v>
      </c>
      <c r="F693" s="9">
        <v>12818.89</v>
      </c>
      <c r="G693" s="9">
        <v>12849.57</v>
      </c>
      <c r="H693" s="9">
        <v>12817.36</v>
      </c>
      <c r="I693" s="9">
        <v>12827.25</v>
      </c>
      <c r="K693" s="13">
        <f t="shared" si="390"/>
        <v>8.3600000000005821</v>
      </c>
      <c r="L693" s="13">
        <f t="shared" si="402"/>
        <v>30.190000000000509</v>
      </c>
      <c r="M693" s="13">
        <f t="shared" si="391"/>
        <v>32.209999999999127</v>
      </c>
      <c r="T693" s="13">
        <f>T691-T692</f>
        <v>82.209999999999127</v>
      </c>
      <c r="X693">
        <f t="shared" si="392"/>
        <v>8.3600000000005821</v>
      </c>
      <c r="Y693">
        <f t="shared" si="393"/>
        <v>32.209999999999127</v>
      </c>
      <c r="Z693">
        <f t="shared" si="394"/>
        <v>82.209999999999127</v>
      </c>
      <c r="AA693">
        <f t="shared" si="395"/>
        <v>0</v>
      </c>
      <c r="AB693" s="18">
        <f t="shared" si="396"/>
        <v>0</v>
      </c>
      <c r="AC693" s="18">
        <f t="shared" si="397"/>
        <v>0</v>
      </c>
      <c r="AD693" s="18">
        <f t="shared" si="398"/>
        <v>0</v>
      </c>
      <c r="AE693" s="18">
        <f t="shared" si="399"/>
        <v>0</v>
      </c>
      <c r="AG693" s="18">
        <f t="shared" si="400"/>
        <v>0</v>
      </c>
      <c r="AH693" s="18">
        <f t="shared" si="401"/>
        <v>0</v>
      </c>
    </row>
    <row r="694" spans="5:34" x14ac:dyDescent="0.25">
      <c r="E694" s="12">
        <v>43311.458333333336</v>
      </c>
      <c r="F694" s="10">
        <v>12827</v>
      </c>
      <c r="G694" s="10">
        <v>12837.54</v>
      </c>
      <c r="H694" s="10">
        <v>12814.25</v>
      </c>
      <c r="I694" s="10">
        <v>12823</v>
      </c>
      <c r="K694" s="13">
        <f t="shared" si="390"/>
        <v>-4</v>
      </c>
      <c r="L694" s="13">
        <f t="shared" si="402"/>
        <v>26.190000000000509</v>
      </c>
      <c r="M694" s="13">
        <f t="shared" si="391"/>
        <v>23.290000000000873</v>
      </c>
      <c r="X694">
        <f t="shared" si="392"/>
        <v>4</v>
      </c>
      <c r="Y694">
        <f t="shared" si="393"/>
        <v>23.290000000000873</v>
      </c>
      <c r="Z694">
        <f t="shared" si="394"/>
        <v>0</v>
      </c>
      <c r="AA694">
        <f t="shared" si="395"/>
        <v>0</v>
      </c>
      <c r="AB694" s="18">
        <f t="shared" si="396"/>
        <v>0</v>
      </c>
      <c r="AC694" s="18">
        <f t="shared" si="397"/>
        <v>0</v>
      </c>
      <c r="AD694" s="18">
        <f t="shared" si="398"/>
        <v>0</v>
      </c>
      <c r="AE694" s="18">
        <f t="shared" si="399"/>
        <v>0</v>
      </c>
      <c r="AG694" s="18">
        <f t="shared" si="400"/>
        <v>0</v>
      </c>
      <c r="AH694" s="18">
        <f t="shared" si="401"/>
        <v>0</v>
      </c>
    </row>
    <row r="695" spans="5:34" x14ac:dyDescent="0.25">
      <c r="E695" s="11">
        <v>43311.5</v>
      </c>
      <c r="F695" s="9">
        <v>12823.25</v>
      </c>
      <c r="G695" s="9">
        <v>12833.24</v>
      </c>
      <c r="H695" s="9">
        <v>12816.98</v>
      </c>
      <c r="I695" s="9">
        <v>12829.13</v>
      </c>
      <c r="K695" s="13">
        <f t="shared" si="390"/>
        <v>5.8799999999991996</v>
      </c>
      <c r="L695" s="13">
        <f t="shared" si="402"/>
        <v>32.069999999999709</v>
      </c>
      <c r="M695" s="13">
        <f t="shared" si="391"/>
        <v>16.260000000000218</v>
      </c>
      <c r="R695">
        <v>2</v>
      </c>
      <c r="X695">
        <f t="shared" si="392"/>
        <v>5.8799999999991996</v>
      </c>
      <c r="Y695">
        <f t="shared" si="393"/>
        <v>16.260000000000218</v>
      </c>
      <c r="Z695">
        <f t="shared" si="394"/>
        <v>0</v>
      </c>
      <c r="AA695">
        <f t="shared" si="395"/>
        <v>0</v>
      </c>
      <c r="AB695" s="18">
        <f t="shared" si="396"/>
        <v>0</v>
      </c>
      <c r="AC695" s="18">
        <f t="shared" si="397"/>
        <v>0</v>
      </c>
      <c r="AD695" s="18">
        <f t="shared" si="398"/>
        <v>0</v>
      </c>
      <c r="AE695" s="18">
        <f t="shared" si="399"/>
        <v>0</v>
      </c>
      <c r="AG695" s="18">
        <f t="shared" si="400"/>
        <v>0</v>
      </c>
      <c r="AH695" s="18">
        <f t="shared" si="401"/>
        <v>0</v>
      </c>
    </row>
    <row r="696" spans="5:34" x14ac:dyDescent="0.25">
      <c r="E696" s="12">
        <v>43311.541666666664</v>
      </c>
      <c r="F696" s="10">
        <v>12829.88</v>
      </c>
      <c r="G696" s="10">
        <v>12841.07</v>
      </c>
      <c r="H696" s="10">
        <v>12826.09</v>
      </c>
      <c r="I696" s="10">
        <v>12840.22</v>
      </c>
      <c r="K696" s="13">
        <f t="shared" si="390"/>
        <v>10.340000000000146</v>
      </c>
      <c r="L696" s="13">
        <f t="shared" si="402"/>
        <v>42.409999999999854</v>
      </c>
      <c r="M696" s="13">
        <f t="shared" si="391"/>
        <v>14.979999999999563</v>
      </c>
      <c r="X696">
        <f t="shared" si="392"/>
        <v>10.340000000000146</v>
      </c>
      <c r="Y696">
        <f t="shared" si="393"/>
        <v>14.979999999999563</v>
      </c>
      <c r="Z696">
        <f t="shared" si="394"/>
        <v>0</v>
      </c>
      <c r="AA696">
        <f t="shared" si="395"/>
        <v>0</v>
      </c>
      <c r="AB696" s="18">
        <f t="shared" si="396"/>
        <v>0</v>
      </c>
      <c r="AC696" s="18">
        <f t="shared" si="397"/>
        <v>0</v>
      </c>
      <c r="AD696" s="18">
        <f t="shared" si="398"/>
        <v>0</v>
      </c>
      <c r="AE696" s="18">
        <f t="shared" si="399"/>
        <v>0</v>
      </c>
      <c r="AG696" s="18">
        <f t="shared" si="400"/>
        <v>0</v>
      </c>
      <c r="AH696" s="18">
        <f t="shared" si="401"/>
        <v>0</v>
      </c>
    </row>
    <row r="697" spans="5:34" x14ac:dyDescent="0.25">
      <c r="E697" s="11">
        <v>43311.583333333336</v>
      </c>
      <c r="F697" s="9">
        <v>12840.23</v>
      </c>
      <c r="G697" s="9">
        <v>12846.99</v>
      </c>
      <c r="H697" s="9">
        <v>12819.91</v>
      </c>
      <c r="I697" s="9">
        <v>12828.32</v>
      </c>
      <c r="K697" s="13">
        <f t="shared" si="390"/>
        <v>-11.909999999999854</v>
      </c>
      <c r="L697" s="13">
        <f t="shared" si="402"/>
        <v>30.5</v>
      </c>
      <c r="M697" s="13">
        <f t="shared" si="391"/>
        <v>27.079999999999927</v>
      </c>
      <c r="X697">
        <f t="shared" si="392"/>
        <v>11.909999999999854</v>
      </c>
      <c r="Y697">
        <f t="shared" si="393"/>
        <v>27.079999999999927</v>
      </c>
      <c r="Z697">
        <f t="shared" si="394"/>
        <v>0</v>
      </c>
      <c r="AA697">
        <f t="shared" si="395"/>
        <v>0</v>
      </c>
      <c r="AB697" s="18">
        <f t="shared" si="396"/>
        <v>0</v>
      </c>
      <c r="AC697" s="18">
        <f t="shared" si="397"/>
        <v>0</v>
      </c>
      <c r="AD697" s="18">
        <f t="shared" si="398"/>
        <v>0</v>
      </c>
      <c r="AE697" s="18">
        <f t="shared" si="399"/>
        <v>0</v>
      </c>
      <c r="AG697" s="18">
        <f t="shared" si="400"/>
        <v>0</v>
      </c>
      <c r="AH697" s="18">
        <f t="shared" si="401"/>
        <v>0</v>
      </c>
    </row>
    <row r="698" spans="5:34" x14ac:dyDescent="0.25">
      <c r="E698" s="12">
        <v>43311.625</v>
      </c>
      <c r="F698" s="10">
        <v>12828.57</v>
      </c>
      <c r="G698" s="10">
        <v>12848.58</v>
      </c>
      <c r="H698" s="10">
        <v>12826.8</v>
      </c>
      <c r="I698" s="10">
        <v>12833.44</v>
      </c>
      <c r="K698" s="13">
        <f t="shared" si="390"/>
        <v>4.8700000000008004</v>
      </c>
      <c r="L698" s="13">
        <f t="shared" si="402"/>
        <v>35.3700000000008</v>
      </c>
      <c r="M698" s="13">
        <f t="shared" si="391"/>
        <v>21.780000000000655</v>
      </c>
      <c r="X698">
        <f t="shared" si="392"/>
        <v>4.8700000000008004</v>
      </c>
      <c r="Y698">
        <f t="shared" si="393"/>
        <v>21.780000000000655</v>
      </c>
      <c r="Z698">
        <f t="shared" si="394"/>
        <v>0</v>
      </c>
      <c r="AA698">
        <f t="shared" si="395"/>
        <v>0</v>
      </c>
      <c r="AB698" s="18">
        <f t="shared" si="396"/>
        <v>0</v>
      </c>
      <c r="AC698" s="18">
        <f t="shared" si="397"/>
        <v>0</v>
      </c>
      <c r="AD698" s="18">
        <f t="shared" si="398"/>
        <v>0</v>
      </c>
      <c r="AE698" s="18">
        <f t="shared" si="399"/>
        <v>0</v>
      </c>
      <c r="AG698" s="18">
        <f t="shared" si="400"/>
        <v>0</v>
      </c>
      <c r="AH698" s="18">
        <f t="shared" si="401"/>
        <v>0</v>
      </c>
    </row>
    <row r="699" spans="5:34" x14ac:dyDescent="0.25">
      <c r="E699" s="11">
        <v>43311.666666666664</v>
      </c>
      <c r="F699" s="9">
        <v>12833.19</v>
      </c>
      <c r="G699" s="9">
        <v>12836.19</v>
      </c>
      <c r="H699" s="9">
        <v>12796.32</v>
      </c>
      <c r="I699" s="9">
        <v>12807.16</v>
      </c>
      <c r="K699" s="13">
        <f t="shared" si="390"/>
        <v>-26.030000000000655</v>
      </c>
      <c r="L699" s="13">
        <f t="shared" si="402"/>
        <v>9.3400000000001455</v>
      </c>
      <c r="M699" s="13">
        <f t="shared" si="391"/>
        <v>39.8700000000008</v>
      </c>
      <c r="X699">
        <f t="shared" si="392"/>
        <v>26.030000000000655</v>
      </c>
      <c r="Y699">
        <f t="shared" si="393"/>
        <v>39.8700000000008</v>
      </c>
      <c r="Z699">
        <f t="shared" si="394"/>
        <v>0</v>
      </c>
      <c r="AA699">
        <f t="shared" si="395"/>
        <v>0</v>
      </c>
      <c r="AB699" s="18">
        <f t="shared" si="396"/>
        <v>0</v>
      </c>
      <c r="AC699" s="18">
        <f t="shared" si="397"/>
        <v>0</v>
      </c>
      <c r="AD699" s="18">
        <f t="shared" si="398"/>
        <v>0</v>
      </c>
      <c r="AE699" s="18">
        <f t="shared" si="399"/>
        <v>0</v>
      </c>
      <c r="AG699" s="18">
        <f t="shared" si="400"/>
        <v>0</v>
      </c>
      <c r="AH699" s="18">
        <f t="shared" si="401"/>
        <v>0</v>
      </c>
    </row>
    <row r="700" spans="5:34" x14ac:dyDescent="0.25">
      <c r="E700" s="12">
        <v>43311.708333333336</v>
      </c>
      <c r="F700" s="10">
        <v>12806.66</v>
      </c>
      <c r="G700" s="10">
        <v>12827.42</v>
      </c>
      <c r="H700" s="10">
        <v>12805.66</v>
      </c>
      <c r="I700" s="10">
        <v>12823.2</v>
      </c>
      <c r="K700" s="13">
        <f t="shared" si="390"/>
        <v>16.540000000000873</v>
      </c>
      <c r="L700" s="13">
        <f t="shared" si="402"/>
        <v>25.880000000001019</v>
      </c>
      <c r="M700" s="13">
        <f t="shared" si="391"/>
        <v>21.760000000000218</v>
      </c>
      <c r="X700">
        <f t="shared" si="392"/>
        <v>16.540000000000873</v>
      </c>
      <c r="Y700">
        <f t="shared" si="393"/>
        <v>21.760000000000218</v>
      </c>
      <c r="Z700">
        <f t="shared" si="394"/>
        <v>0</v>
      </c>
      <c r="AA700">
        <f t="shared" si="395"/>
        <v>0</v>
      </c>
      <c r="AB700" s="18">
        <f t="shared" si="396"/>
        <v>0</v>
      </c>
      <c r="AC700" s="18">
        <f t="shared" si="397"/>
        <v>0</v>
      </c>
      <c r="AD700" s="18">
        <f t="shared" si="398"/>
        <v>0</v>
      </c>
      <c r="AE700" s="18">
        <f t="shared" si="399"/>
        <v>0</v>
      </c>
      <c r="AG700" s="18">
        <f t="shared" si="400"/>
        <v>0</v>
      </c>
      <c r="AH700" s="18">
        <f t="shared" si="401"/>
        <v>0</v>
      </c>
    </row>
    <row r="701" spans="5:34" x14ac:dyDescent="0.25">
      <c r="E701" s="11">
        <v>43311.75</v>
      </c>
      <c r="F701" s="9">
        <v>12824.2</v>
      </c>
      <c r="G701" s="9">
        <v>12824.2</v>
      </c>
      <c r="H701" s="9">
        <v>12791.9</v>
      </c>
      <c r="I701" s="9">
        <v>12806.01</v>
      </c>
      <c r="K701" s="13">
        <f t="shared" si="390"/>
        <v>-18.190000000000509</v>
      </c>
      <c r="L701" s="13">
        <f t="shared" si="402"/>
        <v>7.6900000000005093</v>
      </c>
      <c r="M701" s="13">
        <f t="shared" si="391"/>
        <v>32.300000000001091</v>
      </c>
      <c r="X701">
        <f t="shared" si="392"/>
        <v>18.190000000000509</v>
      </c>
      <c r="Y701">
        <f t="shared" si="393"/>
        <v>32.300000000001091</v>
      </c>
      <c r="Z701">
        <f t="shared" si="394"/>
        <v>0</v>
      </c>
      <c r="AA701">
        <f t="shared" si="395"/>
        <v>0</v>
      </c>
      <c r="AB701" s="18">
        <f t="shared" si="396"/>
        <v>0</v>
      </c>
      <c r="AC701" s="18">
        <f t="shared" si="397"/>
        <v>0</v>
      </c>
      <c r="AD701" s="18">
        <f t="shared" si="398"/>
        <v>0</v>
      </c>
      <c r="AE701" s="18">
        <f t="shared" si="399"/>
        <v>0</v>
      </c>
      <c r="AG701" s="18">
        <f t="shared" si="400"/>
        <v>0</v>
      </c>
      <c r="AH701" s="18">
        <f t="shared" si="401"/>
        <v>0</v>
      </c>
    </row>
    <row r="702" spans="5:34" x14ac:dyDescent="0.25">
      <c r="E702" s="12">
        <v>43311.791666666664</v>
      </c>
      <c r="F702" s="10">
        <v>12805.76</v>
      </c>
      <c r="G702" s="10">
        <v>12806.51</v>
      </c>
      <c r="H702" s="10">
        <v>12773.39</v>
      </c>
      <c r="I702" s="10">
        <v>12783.14</v>
      </c>
      <c r="K702" s="13">
        <f t="shared" si="390"/>
        <v>-22.6200000000008</v>
      </c>
      <c r="L702" s="13">
        <f t="shared" si="402"/>
        <v>-14.930000000000291</v>
      </c>
      <c r="M702" s="13">
        <f t="shared" si="391"/>
        <v>33.1200000000008</v>
      </c>
      <c r="X702">
        <f t="shared" si="392"/>
        <v>22.6200000000008</v>
      </c>
      <c r="Y702">
        <f t="shared" si="393"/>
        <v>33.1200000000008</v>
      </c>
      <c r="Z702">
        <f t="shared" si="394"/>
        <v>0</v>
      </c>
      <c r="AA702">
        <f t="shared" si="395"/>
        <v>0</v>
      </c>
      <c r="AB702" s="18">
        <f t="shared" si="396"/>
        <v>0</v>
      </c>
      <c r="AC702" s="18">
        <f t="shared" si="397"/>
        <v>0</v>
      </c>
      <c r="AD702" s="18">
        <f t="shared" si="398"/>
        <v>0</v>
      </c>
      <c r="AE702" s="18">
        <f t="shared" si="399"/>
        <v>0</v>
      </c>
      <c r="AG702" s="18">
        <f t="shared" si="400"/>
        <v>0</v>
      </c>
      <c r="AH702" s="18">
        <f t="shared" si="401"/>
        <v>0</v>
      </c>
    </row>
    <row r="703" spans="5:34" x14ac:dyDescent="0.25">
      <c r="E703" s="11">
        <v>43311.833333333336</v>
      </c>
      <c r="F703" s="9">
        <v>12782.39</v>
      </c>
      <c r="G703" s="9">
        <v>12801.65</v>
      </c>
      <c r="H703" s="9">
        <v>12777.89</v>
      </c>
      <c r="I703" s="9">
        <v>12799.14</v>
      </c>
      <c r="K703" s="13">
        <f t="shared" si="390"/>
        <v>16.75</v>
      </c>
      <c r="L703" s="13">
        <f t="shared" si="402"/>
        <v>1.819999999999709</v>
      </c>
      <c r="M703" s="13">
        <f t="shared" si="391"/>
        <v>23.760000000000218</v>
      </c>
      <c r="X703">
        <f t="shared" si="392"/>
        <v>16.75</v>
      </c>
      <c r="Y703">
        <f t="shared" si="393"/>
        <v>23.760000000000218</v>
      </c>
      <c r="Z703">
        <f t="shared" si="394"/>
        <v>0</v>
      </c>
      <c r="AA703">
        <f t="shared" si="395"/>
        <v>0</v>
      </c>
      <c r="AB703" s="18">
        <f t="shared" si="396"/>
        <v>0</v>
      </c>
      <c r="AC703" s="18">
        <f t="shared" si="397"/>
        <v>0</v>
      </c>
      <c r="AD703" s="18">
        <f t="shared" si="398"/>
        <v>0</v>
      </c>
      <c r="AE703" s="18">
        <f t="shared" si="399"/>
        <v>0</v>
      </c>
      <c r="AG703" s="18">
        <f t="shared" si="400"/>
        <v>0</v>
      </c>
      <c r="AH703" s="18">
        <f t="shared" si="401"/>
        <v>0</v>
      </c>
    </row>
    <row r="704" spans="5:34" x14ac:dyDescent="0.25">
      <c r="E704" s="12">
        <v>43311.875</v>
      </c>
      <c r="F704" s="10">
        <v>12799.39</v>
      </c>
      <c r="G704" s="10">
        <v>12800.39</v>
      </c>
      <c r="H704" s="10">
        <v>12783.38</v>
      </c>
      <c r="I704" s="10">
        <v>12786.13</v>
      </c>
      <c r="K704" s="13">
        <f t="shared" si="390"/>
        <v>-13.260000000000218</v>
      </c>
      <c r="L704" s="13">
        <f t="shared" si="402"/>
        <v>-11.440000000000509</v>
      </c>
      <c r="M704" s="13">
        <f t="shared" si="391"/>
        <v>17.010000000000218</v>
      </c>
      <c r="X704">
        <f t="shared" si="392"/>
        <v>13.260000000000218</v>
      </c>
      <c r="Y704">
        <f t="shared" si="393"/>
        <v>17.010000000000218</v>
      </c>
      <c r="Z704">
        <f t="shared" si="394"/>
        <v>0</v>
      </c>
      <c r="AA704">
        <f t="shared" si="395"/>
        <v>0</v>
      </c>
      <c r="AB704" s="18">
        <f t="shared" si="396"/>
        <v>0</v>
      </c>
      <c r="AC704" s="18">
        <f t="shared" si="397"/>
        <v>0</v>
      </c>
      <c r="AD704" s="18">
        <f t="shared" si="398"/>
        <v>0</v>
      </c>
      <c r="AE704" s="18">
        <f t="shared" si="399"/>
        <v>0</v>
      </c>
      <c r="AG704" s="18">
        <f t="shared" si="400"/>
        <v>0</v>
      </c>
      <c r="AH704" s="18">
        <f t="shared" si="401"/>
        <v>0</v>
      </c>
    </row>
    <row r="705" spans="5:34" x14ac:dyDescent="0.25">
      <c r="E705" s="11">
        <v>43311.916666666664</v>
      </c>
      <c r="F705" s="9">
        <v>12786.63</v>
      </c>
      <c r="G705" s="9">
        <v>12789.13</v>
      </c>
      <c r="H705" s="9">
        <v>12767.36</v>
      </c>
      <c r="I705" s="9">
        <v>12780.87</v>
      </c>
      <c r="K705" s="13">
        <f t="shared" si="390"/>
        <v>-5.7599999999983993</v>
      </c>
      <c r="L705" s="13">
        <f t="shared" si="402"/>
        <v>-17.199999999998909</v>
      </c>
      <c r="M705" s="13">
        <f t="shared" si="391"/>
        <v>21.769999999998618</v>
      </c>
      <c r="N705" s="13"/>
      <c r="X705">
        <f t="shared" si="392"/>
        <v>5.7599999999983993</v>
      </c>
      <c r="Y705">
        <f t="shared" si="393"/>
        <v>21.769999999998618</v>
      </c>
      <c r="Z705">
        <f t="shared" si="394"/>
        <v>0</v>
      </c>
      <c r="AA705">
        <f t="shared" si="395"/>
        <v>0</v>
      </c>
      <c r="AB705" s="18">
        <f t="shared" si="396"/>
        <v>0</v>
      </c>
      <c r="AC705" s="18">
        <f t="shared" si="397"/>
        <v>0</v>
      </c>
      <c r="AD705" s="18">
        <f t="shared" si="398"/>
        <v>0</v>
      </c>
      <c r="AE705" s="18">
        <f t="shared" si="399"/>
        <v>0</v>
      </c>
      <c r="AG705" s="18">
        <f t="shared" si="400"/>
        <v>0</v>
      </c>
      <c r="AH705" s="18">
        <f t="shared" si="401"/>
        <v>0</v>
      </c>
    </row>
    <row r="706" spans="5:34" hidden="1" x14ac:dyDescent="0.25">
      <c r="E706" s="12">
        <v>43311.958333333336</v>
      </c>
      <c r="F706" s="10">
        <v>12778.01</v>
      </c>
      <c r="G706" s="10">
        <v>12792.83</v>
      </c>
      <c r="H706" s="10">
        <v>12778.01</v>
      </c>
      <c r="I706" s="10">
        <v>12785.99</v>
      </c>
      <c r="AB706"/>
      <c r="AC706"/>
      <c r="AD706"/>
      <c r="AE706"/>
    </row>
    <row r="707" spans="5:34" hidden="1" x14ac:dyDescent="0.25">
      <c r="E707" s="11">
        <v>43312.041666666664</v>
      </c>
      <c r="F707" s="9">
        <v>12788.26</v>
      </c>
      <c r="G707" s="9">
        <v>12797.09</v>
      </c>
      <c r="H707" s="9">
        <v>12785.98</v>
      </c>
      <c r="I707" s="9">
        <v>12795.95</v>
      </c>
      <c r="AB707"/>
      <c r="AC707"/>
      <c r="AD707"/>
      <c r="AE707"/>
    </row>
    <row r="708" spans="5:34" hidden="1" x14ac:dyDescent="0.25">
      <c r="E708" s="12">
        <v>43312.083333333336</v>
      </c>
      <c r="F708" s="10">
        <v>12794.81</v>
      </c>
      <c r="G708" s="10">
        <v>12797.09</v>
      </c>
      <c r="H708" s="10">
        <v>12789.11</v>
      </c>
      <c r="I708" s="10">
        <v>12791.96</v>
      </c>
      <c r="AB708"/>
      <c r="AC708"/>
      <c r="AD708"/>
      <c r="AE708"/>
    </row>
    <row r="709" spans="5:34" hidden="1" x14ac:dyDescent="0.25">
      <c r="E709" s="11">
        <v>43312.125</v>
      </c>
      <c r="F709" s="9">
        <v>12792.53</v>
      </c>
      <c r="G709" s="9">
        <v>12793.67</v>
      </c>
      <c r="H709" s="9">
        <v>12777.7</v>
      </c>
      <c r="I709" s="9">
        <v>12792.52</v>
      </c>
      <c r="AB709"/>
      <c r="AC709"/>
      <c r="AD709"/>
      <c r="AE709"/>
    </row>
    <row r="710" spans="5:34" hidden="1" x14ac:dyDescent="0.25">
      <c r="E710" s="12">
        <v>43312.166666666664</v>
      </c>
      <c r="F710" s="10">
        <v>12791.38</v>
      </c>
      <c r="G710" s="10">
        <v>12797.58</v>
      </c>
      <c r="H710" s="10">
        <v>12785.62</v>
      </c>
      <c r="I710" s="10">
        <v>12791.31</v>
      </c>
      <c r="AB710"/>
      <c r="AC710"/>
      <c r="AD710"/>
      <c r="AE710"/>
    </row>
    <row r="711" spans="5:34" hidden="1" x14ac:dyDescent="0.25">
      <c r="E711" s="11">
        <v>43312.208333333336</v>
      </c>
      <c r="F711" s="9">
        <v>12790.17</v>
      </c>
      <c r="G711" s="9">
        <v>12795.86</v>
      </c>
      <c r="H711" s="9">
        <v>12783.33</v>
      </c>
      <c r="I711" s="9">
        <v>12791.3</v>
      </c>
      <c r="AB711"/>
      <c r="AC711"/>
      <c r="AD711"/>
      <c r="AE711"/>
    </row>
    <row r="712" spans="5:34" hidden="1" x14ac:dyDescent="0.25">
      <c r="E712" s="12">
        <v>43312.25</v>
      </c>
      <c r="F712" s="10">
        <v>12790.16</v>
      </c>
      <c r="G712" s="10">
        <v>12793.58</v>
      </c>
      <c r="H712" s="10">
        <v>12785.6</v>
      </c>
      <c r="I712" s="10">
        <v>12789.01</v>
      </c>
      <c r="AB712"/>
      <c r="AC712"/>
      <c r="AD712"/>
      <c r="AE712"/>
    </row>
    <row r="713" spans="5:34" hidden="1" x14ac:dyDescent="0.25">
      <c r="E713" s="11">
        <v>43312.291666666664</v>
      </c>
      <c r="F713" s="9">
        <v>12788.45</v>
      </c>
      <c r="G713" s="9">
        <v>12800.59</v>
      </c>
      <c r="H713" s="9">
        <v>12787.87</v>
      </c>
      <c r="I713" s="9">
        <v>12797.17</v>
      </c>
      <c r="AB713"/>
      <c r="AC713"/>
      <c r="AD713"/>
      <c r="AE713"/>
    </row>
    <row r="714" spans="5:34" x14ac:dyDescent="0.25">
      <c r="E714" s="12">
        <v>43312.333333333336</v>
      </c>
      <c r="F714" s="10">
        <v>12796.03</v>
      </c>
      <c r="G714" s="10">
        <v>12807.75</v>
      </c>
      <c r="H714" s="10">
        <v>12793.76</v>
      </c>
      <c r="I714" s="10">
        <v>12804.34</v>
      </c>
      <c r="K714" s="13">
        <f t="shared" ref="K714:K728" si="403">I714-F714</f>
        <v>8.3099999999994907</v>
      </c>
      <c r="L714" s="13">
        <v>0</v>
      </c>
      <c r="M714" s="13">
        <f t="shared" ref="M714:M728" si="404">G714-H714</f>
        <v>13.989999999999782</v>
      </c>
      <c r="N714" s="13">
        <f>I728-F714</f>
        <v>10.769999999998618</v>
      </c>
      <c r="O714" s="18">
        <f>IF(K714*N714&gt;0,1,0)</f>
        <v>1</v>
      </c>
      <c r="P714">
        <f>_xlfn.IFS(K714&lt;0,MIN(L713:L727),K714&gt;0,MAX(L713:L727))</f>
        <v>23.069999999999709</v>
      </c>
      <c r="Q714">
        <f>_xlfn.IFS(K714&lt;0,MAX(L713:L727),K714&gt;0,MIN(L713:L727))</f>
        <v>-45.340000000000146</v>
      </c>
      <c r="T714" s="13">
        <f>MAX(G714:G728)</f>
        <v>12862.37</v>
      </c>
      <c r="X714">
        <f t="shared" ref="X714:X728" si="405">ABS(K714)</f>
        <v>8.3099999999994907</v>
      </c>
      <c r="Y714">
        <f t="shared" ref="Y714:Y728" si="406">ABS(M714)</f>
        <v>13.989999999999782</v>
      </c>
      <c r="Z714">
        <f t="shared" ref="Z714:Z728" si="407">IF(T714&lt;1000,ABS(T714),0)</f>
        <v>0</v>
      </c>
      <c r="AA714">
        <f t="shared" ref="AA714:AA728" si="408">ABS(N714)</f>
        <v>10.769999999998618</v>
      </c>
      <c r="AB714" s="18">
        <f t="shared" ref="AB714:AB728" si="409">ABS(P714)</f>
        <v>23.069999999999709</v>
      </c>
      <c r="AC714" s="18">
        <f t="shared" ref="AC714:AC728" si="410">ABS(Q714)</f>
        <v>45.340000000000146</v>
      </c>
      <c r="AD714" s="18">
        <f t="shared" ref="AD714:AD728" si="411">IF(O714=1,ABS(P714),0)</f>
        <v>23.069999999999709</v>
      </c>
      <c r="AE714" s="18">
        <f t="shared" ref="AE714:AE728" si="412">IF(O714=0,ABS(Q714),0)</f>
        <v>0</v>
      </c>
      <c r="AG714" s="18">
        <f t="shared" ref="AG714:AG728" si="413">IF(O714=1,ABS(Q714),0)</f>
        <v>45.340000000000146</v>
      </c>
      <c r="AH714" s="18">
        <f t="shared" ref="AH714:AH728" si="414">IF(O714=0,ABS(P714),0)</f>
        <v>0</v>
      </c>
    </row>
    <row r="715" spans="5:34" x14ac:dyDescent="0.25">
      <c r="E715" s="11">
        <v>43312.375</v>
      </c>
      <c r="F715" s="9">
        <v>12810.34</v>
      </c>
      <c r="G715" s="9">
        <v>12812.97</v>
      </c>
      <c r="H715" s="9">
        <v>12793.99</v>
      </c>
      <c r="I715" s="9">
        <v>12800.82</v>
      </c>
      <c r="K715" s="13">
        <f t="shared" si="403"/>
        <v>-9.5200000000004366</v>
      </c>
      <c r="L715" s="13">
        <f t="shared" ref="L715:L728" si="415">L714+K715</f>
        <v>-9.5200000000004366</v>
      </c>
      <c r="M715" s="13">
        <f t="shared" si="404"/>
        <v>18.979999999999563</v>
      </c>
      <c r="T715" s="13">
        <f>MIN(H714:H728)</f>
        <v>12737.14</v>
      </c>
      <c r="X715">
        <f t="shared" si="405"/>
        <v>9.5200000000004366</v>
      </c>
      <c r="Y715">
        <f t="shared" si="406"/>
        <v>18.979999999999563</v>
      </c>
      <c r="Z715">
        <f t="shared" si="407"/>
        <v>0</v>
      </c>
      <c r="AA715">
        <f t="shared" si="408"/>
        <v>0</v>
      </c>
      <c r="AB715" s="18">
        <f t="shared" si="409"/>
        <v>0</v>
      </c>
      <c r="AC715" s="18">
        <f t="shared" si="410"/>
        <v>0</v>
      </c>
      <c r="AD715" s="18">
        <f t="shared" si="411"/>
        <v>0</v>
      </c>
      <c r="AE715" s="18">
        <f t="shared" si="412"/>
        <v>0</v>
      </c>
      <c r="AG715" s="18">
        <f t="shared" si="413"/>
        <v>0</v>
      </c>
      <c r="AH715" s="18">
        <f t="shared" si="414"/>
        <v>0</v>
      </c>
    </row>
    <row r="716" spans="5:34" x14ac:dyDescent="0.25">
      <c r="E716" s="12">
        <v>43312.416666666664</v>
      </c>
      <c r="F716" s="10">
        <v>12797.85</v>
      </c>
      <c r="G716" s="10">
        <v>12826.45</v>
      </c>
      <c r="H716" s="10">
        <v>12764.56</v>
      </c>
      <c r="I716" s="10">
        <v>12779.35</v>
      </c>
      <c r="K716" s="13">
        <f t="shared" si="403"/>
        <v>-18.5</v>
      </c>
      <c r="L716" s="13">
        <f t="shared" si="415"/>
        <v>-28.020000000000437</v>
      </c>
      <c r="M716" s="13">
        <f t="shared" si="404"/>
        <v>61.890000000001237</v>
      </c>
      <c r="T716" s="13">
        <f>T714-T715</f>
        <v>125.23000000000138</v>
      </c>
      <c r="X716">
        <f t="shared" si="405"/>
        <v>18.5</v>
      </c>
      <c r="Y716">
        <f t="shared" si="406"/>
        <v>61.890000000001237</v>
      </c>
      <c r="Z716">
        <f t="shared" si="407"/>
        <v>125.23000000000138</v>
      </c>
      <c r="AA716">
        <f t="shared" si="408"/>
        <v>0</v>
      </c>
      <c r="AB716" s="18">
        <f t="shared" si="409"/>
        <v>0</v>
      </c>
      <c r="AC716" s="18">
        <f t="shared" si="410"/>
        <v>0</v>
      </c>
      <c r="AD716" s="18">
        <f t="shared" si="411"/>
        <v>0</v>
      </c>
      <c r="AE716" s="18">
        <f t="shared" si="412"/>
        <v>0</v>
      </c>
      <c r="AG716" s="18">
        <f t="shared" si="413"/>
        <v>0</v>
      </c>
      <c r="AH716" s="18">
        <f t="shared" si="414"/>
        <v>0</v>
      </c>
    </row>
    <row r="717" spans="5:34" x14ac:dyDescent="0.25">
      <c r="E717" s="11">
        <v>43312.458333333336</v>
      </c>
      <c r="F717" s="9">
        <v>12778.85</v>
      </c>
      <c r="G717" s="9">
        <v>12818.02</v>
      </c>
      <c r="H717" s="9">
        <v>12737.14</v>
      </c>
      <c r="I717" s="9">
        <v>12808.81</v>
      </c>
      <c r="K717" s="13">
        <f t="shared" si="403"/>
        <v>29.959999999999127</v>
      </c>
      <c r="L717" s="13">
        <f t="shared" si="415"/>
        <v>1.9399999999986903</v>
      </c>
      <c r="M717" s="13">
        <f t="shared" si="404"/>
        <v>80.880000000001019</v>
      </c>
      <c r="X717">
        <f t="shared" si="405"/>
        <v>29.959999999999127</v>
      </c>
      <c r="Y717">
        <f t="shared" si="406"/>
        <v>80.880000000001019</v>
      </c>
      <c r="Z717">
        <f t="shared" si="407"/>
        <v>0</v>
      </c>
      <c r="AA717">
        <f t="shared" si="408"/>
        <v>0</v>
      </c>
      <c r="AB717" s="18">
        <f t="shared" si="409"/>
        <v>0</v>
      </c>
      <c r="AC717" s="18">
        <f t="shared" si="410"/>
        <v>0</v>
      </c>
      <c r="AD717" s="18">
        <f t="shared" si="411"/>
        <v>0</v>
      </c>
      <c r="AE717" s="18">
        <f t="shared" si="412"/>
        <v>0</v>
      </c>
      <c r="AG717" s="18">
        <f t="shared" si="413"/>
        <v>0</v>
      </c>
      <c r="AH717" s="18">
        <f t="shared" si="414"/>
        <v>0</v>
      </c>
    </row>
    <row r="718" spans="5:34" x14ac:dyDescent="0.25">
      <c r="E718" s="12">
        <v>43312.5</v>
      </c>
      <c r="F718" s="10">
        <v>12809.56</v>
      </c>
      <c r="G718" s="10">
        <v>12821.85</v>
      </c>
      <c r="H718" s="10">
        <v>12774.62</v>
      </c>
      <c r="I718" s="10">
        <v>12784.04</v>
      </c>
      <c r="K718" s="13">
        <f t="shared" si="403"/>
        <v>-25.519999999998618</v>
      </c>
      <c r="L718" s="13">
        <f t="shared" si="415"/>
        <v>-23.579999999999927</v>
      </c>
      <c r="M718" s="13">
        <f t="shared" si="404"/>
        <v>47.229999999999563</v>
      </c>
      <c r="X718">
        <f t="shared" si="405"/>
        <v>25.519999999998618</v>
      </c>
      <c r="Y718">
        <f t="shared" si="406"/>
        <v>47.229999999999563</v>
      </c>
      <c r="Z718">
        <f t="shared" si="407"/>
        <v>0</v>
      </c>
      <c r="AA718">
        <f t="shared" si="408"/>
        <v>0</v>
      </c>
      <c r="AB718" s="18">
        <f t="shared" si="409"/>
        <v>0</v>
      </c>
      <c r="AC718" s="18">
        <f t="shared" si="410"/>
        <v>0</v>
      </c>
      <c r="AD718" s="18">
        <f t="shared" si="411"/>
        <v>0</v>
      </c>
      <c r="AE718" s="18">
        <f t="shared" si="412"/>
        <v>0</v>
      </c>
      <c r="AG718" s="18">
        <f t="shared" si="413"/>
        <v>0</v>
      </c>
      <c r="AH718" s="18">
        <f t="shared" si="414"/>
        <v>0</v>
      </c>
    </row>
    <row r="719" spans="5:34" x14ac:dyDescent="0.25">
      <c r="E719" s="11">
        <v>43312.541666666664</v>
      </c>
      <c r="F719" s="9">
        <v>12783.79</v>
      </c>
      <c r="G719" s="9">
        <v>12809.96</v>
      </c>
      <c r="H719" s="9">
        <v>12776.83</v>
      </c>
      <c r="I719" s="9">
        <v>12798.47</v>
      </c>
      <c r="K719" s="13">
        <f t="shared" si="403"/>
        <v>14.679999999998472</v>
      </c>
      <c r="L719" s="13">
        <f t="shared" si="415"/>
        <v>-8.9000000000014552</v>
      </c>
      <c r="M719" s="13">
        <f t="shared" si="404"/>
        <v>33.1299999999992</v>
      </c>
      <c r="X719">
        <f t="shared" si="405"/>
        <v>14.679999999998472</v>
      </c>
      <c r="Y719">
        <f t="shared" si="406"/>
        <v>33.1299999999992</v>
      </c>
      <c r="Z719">
        <f t="shared" si="407"/>
        <v>0</v>
      </c>
      <c r="AA719">
        <f t="shared" si="408"/>
        <v>0</v>
      </c>
      <c r="AB719" s="18">
        <f t="shared" si="409"/>
        <v>0</v>
      </c>
      <c r="AC719" s="18">
        <f t="shared" si="410"/>
        <v>0</v>
      </c>
      <c r="AD719" s="18">
        <f t="shared" si="411"/>
        <v>0</v>
      </c>
      <c r="AE719" s="18">
        <f t="shared" si="412"/>
        <v>0</v>
      </c>
      <c r="AG719" s="18">
        <f t="shared" si="413"/>
        <v>0</v>
      </c>
      <c r="AH719" s="18">
        <f t="shared" si="414"/>
        <v>0</v>
      </c>
    </row>
    <row r="720" spans="5:34" x14ac:dyDescent="0.25">
      <c r="E720" s="12">
        <v>43312.583333333336</v>
      </c>
      <c r="F720" s="10">
        <v>12798.97</v>
      </c>
      <c r="G720" s="10">
        <v>12801.1</v>
      </c>
      <c r="H720" s="10">
        <v>12782.15</v>
      </c>
      <c r="I720" s="10">
        <v>12796.05</v>
      </c>
      <c r="K720" s="13">
        <f t="shared" si="403"/>
        <v>-2.9200000000000728</v>
      </c>
      <c r="L720" s="13">
        <f t="shared" si="415"/>
        <v>-11.820000000001528</v>
      </c>
      <c r="M720" s="13">
        <f t="shared" si="404"/>
        <v>18.950000000000728</v>
      </c>
      <c r="X720">
        <f t="shared" si="405"/>
        <v>2.9200000000000728</v>
      </c>
      <c r="Y720">
        <f t="shared" si="406"/>
        <v>18.950000000000728</v>
      </c>
      <c r="Z720">
        <f t="shared" si="407"/>
        <v>0</v>
      </c>
      <c r="AA720">
        <f t="shared" si="408"/>
        <v>0</v>
      </c>
      <c r="AB720" s="18">
        <f t="shared" si="409"/>
        <v>0</v>
      </c>
      <c r="AC720" s="18">
        <f t="shared" si="410"/>
        <v>0</v>
      </c>
      <c r="AD720" s="18">
        <f t="shared" si="411"/>
        <v>0</v>
      </c>
      <c r="AE720" s="18">
        <f t="shared" si="412"/>
        <v>0</v>
      </c>
      <c r="AG720" s="18">
        <f t="shared" si="413"/>
        <v>0</v>
      </c>
      <c r="AH720" s="18">
        <f t="shared" si="414"/>
        <v>0</v>
      </c>
    </row>
    <row r="721" spans="5:34" x14ac:dyDescent="0.25">
      <c r="E721" s="11">
        <v>43312.625</v>
      </c>
      <c r="F721" s="9">
        <v>12796.55</v>
      </c>
      <c r="G721" s="9">
        <v>12796.66</v>
      </c>
      <c r="H721" s="9">
        <v>12754.4</v>
      </c>
      <c r="I721" s="9">
        <v>12763.03</v>
      </c>
      <c r="K721" s="13">
        <f t="shared" si="403"/>
        <v>-33.519999999998618</v>
      </c>
      <c r="L721" s="13">
        <f t="shared" si="415"/>
        <v>-45.340000000000146</v>
      </c>
      <c r="M721" s="13">
        <f t="shared" si="404"/>
        <v>42.260000000000218</v>
      </c>
      <c r="R721">
        <v>5</v>
      </c>
      <c r="X721">
        <f t="shared" si="405"/>
        <v>33.519999999998618</v>
      </c>
      <c r="Y721">
        <f t="shared" si="406"/>
        <v>42.260000000000218</v>
      </c>
      <c r="Z721">
        <f t="shared" si="407"/>
        <v>0</v>
      </c>
      <c r="AA721">
        <f t="shared" si="408"/>
        <v>0</v>
      </c>
      <c r="AB721" s="18">
        <f t="shared" si="409"/>
        <v>0</v>
      </c>
      <c r="AC721" s="18">
        <f t="shared" si="410"/>
        <v>0</v>
      </c>
      <c r="AD721" s="18">
        <f t="shared" si="411"/>
        <v>0</v>
      </c>
      <c r="AE721" s="18">
        <f t="shared" si="412"/>
        <v>0</v>
      </c>
      <c r="AG721" s="18">
        <f t="shared" si="413"/>
        <v>0</v>
      </c>
      <c r="AH721" s="18">
        <f t="shared" si="414"/>
        <v>0</v>
      </c>
    </row>
    <row r="722" spans="5:34" x14ac:dyDescent="0.25">
      <c r="E722" s="12">
        <v>43312.666666666664</v>
      </c>
      <c r="F722" s="10">
        <v>12763.02</v>
      </c>
      <c r="G722" s="10">
        <v>12825.41</v>
      </c>
      <c r="H722" s="10">
        <v>12759.61</v>
      </c>
      <c r="I722" s="10">
        <v>12789.02</v>
      </c>
      <c r="K722" s="13">
        <f t="shared" si="403"/>
        <v>26</v>
      </c>
      <c r="L722" s="13">
        <f t="shared" si="415"/>
        <v>-19.340000000000146</v>
      </c>
      <c r="M722" s="13">
        <f t="shared" si="404"/>
        <v>65.799999999999272</v>
      </c>
      <c r="X722">
        <f t="shared" si="405"/>
        <v>26</v>
      </c>
      <c r="Y722">
        <f t="shared" si="406"/>
        <v>65.799999999999272</v>
      </c>
      <c r="Z722">
        <f t="shared" si="407"/>
        <v>0</v>
      </c>
      <c r="AA722">
        <f t="shared" si="408"/>
        <v>0</v>
      </c>
      <c r="AB722" s="18">
        <f t="shared" si="409"/>
        <v>0</v>
      </c>
      <c r="AC722" s="18">
        <f t="shared" si="410"/>
        <v>0</v>
      </c>
      <c r="AD722" s="18">
        <f t="shared" si="411"/>
        <v>0</v>
      </c>
      <c r="AE722" s="18">
        <f t="shared" si="412"/>
        <v>0</v>
      </c>
      <c r="AG722" s="18">
        <f t="shared" si="413"/>
        <v>0</v>
      </c>
      <c r="AH722" s="18">
        <f t="shared" si="414"/>
        <v>0</v>
      </c>
    </row>
    <row r="723" spans="5:34" x14ac:dyDescent="0.25">
      <c r="E723" s="11">
        <v>43312.708333333336</v>
      </c>
      <c r="F723" s="9">
        <v>12789.52</v>
      </c>
      <c r="G723" s="9">
        <v>12819.78</v>
      </c>
      <c r="H723" s="9">
        <v>12788.28</v>
      </c>
      <c r="I723" s="9">
        <v>12814.37</v>
      </c>
      <c r="K723" s="13">
        <f t="shared" si="403"/>
        <v>24.850000000000364</v>
      </c>
      <c r="L723" s="13">
        <f t="shared" si="415"/>
        <v>5.5100000000002183</v>
      </c>
      <c r="M723" s="13">
        <f t="shared" si="404"/>
        <v>31.5</v>
      </c>
      <c r="X723">
        <f t="shared" si="405"/>
        <v>24.850000000000364</v>
      </c>
      <c r="Y723">
        <f t="shared" si="406"/>
        <v>31.5</v>
      </c>
      <c r="Z723">
        <f t="shared" si="407"/>
        <v>0</v>
      </c>
      <c r="AA723">
        <f t="shared" si="408"/>
        <v>0</v>
      </c>
      <c r="AB723" s="18">
        <f t="shared" si="409"/>
        <v>0</v>
      </c>
      <c r="AC723" s="18">
        <f t="shared" si="410"/>
        <v>0</v>
      </c>
      <c r="AD723" s="18">
        <f t="shared" si="411"/>
        <v>0</v>
      </c>
      <c r="AE723" s="18">
        <f t="shared" si="412"/>
        <v>0</v>
      </c>
      <c r="AG723" s="18">
        <f t="shared" si="413"/>
        <v>0</v>
      </c>
      <c r="AH723" s="18">
        <f t="shared" si="414"/>
        <v>0</v>
      </c>
    </row>
    <row r="724" spans="5:34" x14ac:dyDescent="0.25">
      <c r="E724" s="12">
        <v>43312.75</v>
      </c>
      <c r="F724" s="10">
        <v>12816.37</v>
      </c>
      <c r="G724" s="10">
        <v>12862.37</v>
      </c>
      <c r="H724" s="10">
        <v>12812.41</v>
      </c>
      <c r="I724" s="10">
        <v>12833.93</v>
      </c>
      <c r="K724" s="13">
        <f t="shared" si="403"/>
        <v>17.559999999999491</v>
      </c>
      <c r="L724" s="13">
        <f t="shared" si="415"/>
        <v>23.069999999999709</v>
      </c>
      <c r="M724" s="13">
        <f t="shared" si="404"/>
        <v>49.960000000000946</v>
      </c>
      <c r="X724">
        <f t="shared" si="405"/>
        <v>17.559999999999491</v>
      </c>
      <c r="Y724">
        <f t="shared" si="406"/>
        <v>49.960000000000946</v>
      </c>
      <c r="Z724">
        <f t="shared" si="407"/>
        <v>0</v>
      </c>
      <c r="AA724">
        <f t="shared" si="408"/>
        <v>0</v>
      </c>
      <c r="AB724" s="18">
        <f t="shared" si="409"/>
        <v>0</v>
      </c>
      <c r="AC724" s="18">
        <f t="shared" si="410"/>
        <v>0</v>
      </c>
      <c r="AD724" s="18">
        <f t="shared" si="411"/>
        <v>0</v>
      </c>
      <c r="AE724" s="18">
        <f t="shared" si="412"/>
        <v>0</v>
      </c>
      <c r="AG724" s="18">
        <f t="shared" si="413"/>
        <v>0</v>
      </c>
      <c r="AH724" s="18">
        <f t="shared" si="414"/>
        <v>0</v>
      </c>
    </row>
    <row r="725" spans="5:34" x14ac:dyDescent="0.25">
      <c r="E725" s="11">
        <v>43312.791666666664</v>
      </c>
      <c r="F725" s="9">
        <v>12834.44</v>
      </c>
      <c r="G725" s="9">
        <v>12843.26</v>
      </c>
      <c r="H725" s="9">
        <v>12827.58</v>
      </c>
      <c r="I725" s="9">
        <v>12828.24</v>
      </c>
      <c r="K725" s="13">
        <f t="shared" si="403"/>
        <v>-6.2000000000007276</v>
      </c>
      <c r="L725" s="13">
        <f t="shared" si="415"/>
        <v>16.869999999998981</v>
      </c>
      <c r="M725" s="13">
        <f t="shared" si="404"/>
        <v>15.680000000000291</v>
      </c>
      <c r="X725">
        <f t="shared" si="405"/>
        <v>6.2000000000007276</v>
      </c>
      <c r="Y725">
        <f t="shared" si="406"/>
        <v>15.680000000000291</v>
      </c>
      <c r="Z725">
        <f t="shared" si="407"/>
        <v>0</v>
      </c>
      <c r="AA725">
        <f t="shared" si="408"/>
        <v>0</v>
      </c>
      <c r="AB725" s="18">
        <f t="shared" si="409"/>
        <v>0</v>
      </c>
      <c r="AC725" s="18">
        <f t="shared" si="410"/>
        <v>0</v>
      </c>
      <c r="AD725" s="18">
        <f t="shared" si="411"/>
        <v>0</v>
      </c>
      <c r="AE725" s="18">
        <f t="shared" si="412"/>
        <v>0</v>
      </c>
      <c r="AG725" s="18">
        <f t="shared" si="413"/>
        <v>0</v>
      </c>
      <c r="AH725" s="18">
        <f t="shared" si="414"/>
        <v>0</v>
      </c>
    </row>
    <row r="726" spans="5:34" x14ac:dyDescent="0.25">
      <c r="E726" s="12">
        <v>43312.833333333336</v>
      </c>
      <c r="F726" s="10">
        <v>12827.99</v>
      </c>
      <c r="G726" s="10">
        <v>12833.5</v>
      </c>
      <c r="H726" s="10">
        <v>12814.73</v>
      </c>
      <c r="I726" s="10">
        <v>12818.73</v>
      </c>
      <c r="K726" s="13">
        <f t="shared" si="403"/>
        <v>-9.2600000000002183</v>
      </c>
      <c r="L726" s="13">
        <f t="shared" si="415"/>
        <v>7.6099999999987631</v>
      </c>
      <c r="M726" s="13">
        <f t="shared" si="404"/>
        <v>18.770000000000437</v>
      </c>
      <c r="X726">
        <f t="shared" si="405"/>
        <v>9.2600000000002183</v>
      </c>
      <c r="Y726">
        <f t="shared" si="406"/>
        <v>18.770000000000437</v>
      </c>
      <c r="Z726">
        <f t="shared" si="407"/>
        <v>0</v>
      </c>
      <c r="AA726">
        <f t="shared" si="408"/>
        <v>0</v>
      </c>
      <c r="AB726" s="18">
        <f t="shared" si="409"/>
        <v>0</v>
      </c>
      <c r="AC726" s="18">
        <f t="shared" si="410"/>
        <v>0</v>
      </c>
      <c r="AD726" s="18">
        <f t="shared" si="411"/>
        <v>0</v>
      </c>
      <c r="AE726" s="18">
        <f t="shared" si="412"/>
        <v>0</v>
      </c>
      <c r="AG726" s="18">
        <f t="shared" si="413"/>
        <v>0</v>
      </c>
      <c r="AH726" s="18">
        <f t="shared" si="414"/>
        <v>0</v>
      </c>
    </row>
    <row r="727" spans="5:34" x14ac:dyDescent="0.25">
      <c r="E727" s="11">
        <v>43312.875</v>
      </c>
      <c r="F727" s="9">
        <v>12818.73</v>
      </c>
      <c r="G727" s="9">
        <v>12819.48</v>
      </c>
      <c r="H727" s="9">
        <v>12801.71</v>
      </c>
      <c r="I727" s="9">
        <v>12801.71</v>
      </c>
      <c r="K727" s="13">
        <f t="shared" si="403"/>
        <v>-17.020000000000437</v>
      </c>
      <c r="L727" s="13">
        <f t="shared" si="415"/>
        <v>-9.4100000000016735</v>
      </c>
      <c r="M727" s="13">
        <f t="shared" si="404"/>
        <v>17.770000000000437</v>
      </c>
      <c r="X727">
        <f t="shared" si="405"/>
        <v>17.020000000000437</v>
      </c>
      <c r="Y727">
        <f t="shared" si="406"/>
        <v>17.770000000000437</v>
      </c>
      <c r="Z727">
        <f t="shared" si="407"/>
        <v>0</v>
      </c>
      <c r="AA727">
        <f t="shared" si="408"/>
        <v>0</v>
      </c>
      <c r="AB727" s="18">
        <f t="shared" si="409"/>
        <v>0</v>
      </c>
      <c r="AC727" s="18">
        <f t="shared" si="410"/>
        <v>0</v>
      </c>
      <c r="AD727" s="18">
        <f t="shared" si="411"/>
        <v>0</v>
      </c>
      <c r="AE727" s="18">
        <f t="shared" si="412"/>
        <v>0</v>
      </c>
      <c r="AG727" s="18">
        <f t="shared" si="413"/>
        <v>0</v>
      </c>
      <c r="AH727" s="18">
        <f t="shared" si="414"/>
        <v>0</v>
      </c>
    </row>
    <row r="728" spans="5:34" x14ac:dyDescent="0.25">
      <c r="E728" s="12">
        <v>43312.916666666664</v>
      </c>
      <c r="F728" s="10">
        <v>12801.46</v>
      </c>
      <c r="G728" s="10">
        <v>12806.8</v>
      </c>
      <c r="H728" s="10">
        <v>12781.2</v>
      </c>
      <c r="I728" s="10">
        <v>12806.8</v>
      </c>
      <c r="K728" s="13">
        <f t="shared" si="403"/>
        <v>5.3400000000001455</v>
      </c>
      <c r="L728" s="13">
        <f t="shared" si="415"/>
        <v>-4.070000000001528</v>
      </c>
      <c r="M728" s="13">
        <f t="shared" si="404"/>
        <v>25.599999999998545</v>
      </c>
      <c r="N728" s="13"/>
      <c r="X728">
        <f t="shared" si="405"/>
        <v>5.3400000000001455</v>
      </c>
      <c r="Y728">
        <f t="shared" si="406"/>
        <v>25.599999999998545</v>
      </c>
      <c r="Z728">
        <f t="shared" si="407"/>
        <v>0</v>
      </c>
      <c r="AA728">
        <f t="shared" si="408"/>
        <v>0</v>
      </c>
      <c r="AB728" s="18">
        <f t="shared" si="409"/>
        <v>0</v>
      </c>
      <c r="AC728" s="18">
        <f t="shared" si="410"/>
        <v>0</v>
      </c>
      <c r="AD728" s="18">
        <f t="shared" si="411"/>
        <v>0</v>
      </c>
      <c r="AE728" s="18">
        <f t="shared" si="412"/>
        <v>0</v>
      </c>
      <c r="AG728" s="18">
        <f t="shared" si="413"/>
        <v>0</v>
      </c>
      <c r="AH728" s="18">
        <f t="shared" si="414"/>
        <v>0</v>
      </c>
    </row>
    <row r="729" spans="5:34" hidden="1" x14ac:dyDescent="0.25">
      <c r="E729" s="11">
        <v>43312.958333333336</v>
      </c>
      <c r="F729" s="9">
        <v>12842.55</v>
      </c>
      <c r="G729" s="9">
        <v>12859.04</v>
      </c>
      <c r="H729" s="9">
        <v>12840.84</v>
      </c>
      <c r="I729" s="9">
        <v>12849.71</v>
      </c>
      <c r="AB729"/>
      <c r="AC729"/>
      <c r="AD729"/>
      <c r="AE729"/>
    </row>
    <row r="730" spans="5:34" hidden="1" x14ac:dyDescent="0.25">
      <c r="E730" s="12">
        <v>43313.041666666664</v>
      </c>
      <c r="F730" s="10">
        <v>12839.24</v>
      </c>
      <c r="G730" s="10">
        <v>12843.22</v>
      </c>
      <c r="H730" s="10">
        <v>12788.7</v>
      </c>
      <c r="I730" s="10">
        <v>12791.83</v>
      </c>
      <c r="AB730"/>
      <c r="AC730"/>
      <c r="AD730"/>
      <c r="AE730"/>
    </row>
    <row r="731" spans="5:34" hidden="1" x14ac:dyDescent="0.25">
      <c r="E731" s="11">
        <v>43313.083333333336</v>
      </c>
      <c r="F731" s="9">
        <v>12790.7</v>
      </c>
      <c r="G731" s="9">
        <v>12817.07</v>
      </c>
      <c r="H731" s="9">
        <v>12778.75</v>
      </c>
      <c r="I731" s="9">
        <v>12814.8</v>
      </c>
      <c r="AB731"/>
      <c r="AC731"/>
      <c r="AD731"/>
      <c r="AE731"/>
    </row>
    <row r="732" spans="5:34" hidden="1" x14ac:dyDescent="0.25">
      <c r="E732" s="12">
        <v>43313.125</v>
      </c>
      <c r="F732" s="10">
        <v>12815.93</v>
      </c>
      <c r="G732" s="10">
        <v>12823.62</v>
      </c>
      <c r="H732" s="10">
        <v>12808.47</v>
      </c>
      <c r="I732" s="10">
        <v>12809.6</v>
      </c>
      <c r="AB732"/>
      <c r="AC732"/>
      <c r="AD732"/>
      <c r="AE732"/>
    </row>
    <row r="733" spans="5:34" hidden="1" x14ac:dyDescent="0.25">
      <c r="E733" s="11">
        <v>43313.166666666664</v>
      </c>
      <c r="F733" s="9">
        <v>12809.71</v>
      </c>
      <c r="G733" s="9">
        <v>12814.03</v>
      </c>
      <c r="H733" s="9">
        <v>12795.83</v>
      </c>
      <c r="I733" s="9">
        <v>12796.96</v>
      </c>
      <c r="AB733"/>
      <c r="AC733"/>
      <c r="AD733"/>
      <c r="AE733"/>
    </row>
    <row r="734" spans="5:34" hidden="1" x14ac:dyDescent="0.25">
      <c r="E734" s="12">
        <v>43313.208333333336</v>
      </c>
      <c r="F734" s="10">
        <v>12797.53</v>
      </c>
      <c r="G734" s="10">
        <v>12806.06</v>
      </c>
      <c r="H734" s="10">
        <v>12794.69</v>
      </c>
      <c r="I734" s="10">
        <v>12799.24</v>
      </c>
      <c r="AB734"/>
      <c r="AC734"/>
      <c r="AD734"/>
      <c r="AE734"/>
    </row>
    <row r="735" spans="5:34" hidden="1" x14ac:dyDescent="0.25">
      <c r="E735" s="11">
        <v>43313.25</v>
      </c>
      <c r="F735" s="9">
        <v>12798.1</v>
      </c>
      <c r="G735" s="9">
        <v>12808.34</v>
      </c>
      <c r="H735" s="9">
        <v>12798.1</v>
      </c>
      <c r="I735" s="9">
        <v>12801.37</v>
      </c>
      <c r="AB735"/>
      <c r="AC735"/>
      <c r="AD735"/>
      <c r="AE735"/>
    </row>
    <row r="736" spans="5:34" hidden="1" x14ac:dyDescent="0.25">
      <c r="E736" s="12">
        <v>43313.291666666664</v>
      </c>
      <c r="F736" s="10">
        <v>12802.51</v>
      </c>
      <c r="G736" s="10">
        <v>12808.35</v>
      </c>
      <c r="H736" s="10">
        <v>12800.21</v>
      </c>
      <c r="I736" s="10">
        <v>12807.21</v>
      </c>
      <c r="AB736"/>
      <c r="AC736"/>
      <c r="AD736"/>
      <c r="AE736"/>
    </row>
    <row r="737" spans="5:34" x14ac:dyDescent="0.25">
      <c r="E737" s="11">
        <v>43313.333333333336</v>
      </c>
      <c r="F737" s="9">
        <v>12806.07</v>
      </c>
      <c r="G737" s="9">
        <v>12826.24</v>
      </c>
      <c r="H737" s="9">
        <v>12801.42</v>
      </c>
      <c r="I737" s="9">
        <v>12824.16</v>
      </c>
      <c r="K737" s="13">
        <f t="shared" ref="K737:K751" si="416">I737-F737</f>
        <v>18.090000000000146</v>
      </c>
      <c r="L737" s="13">
        <v>0</v>
      </c>
      <c r="M737" s="13">
        <f t="shared" ref="M737:M751" si="417">G737-H737</f>
        <v>24.819999999999709</v>
      </c>
      <c r="N737" s="13">
        <f>I751-F737</f>
        <v>-75.409999999999854</v>
      </c>
      <c r="O737" s="18">
        <f>IF(K737*N737&gt;0,1,0)</f>
        <v>0</v>
      </c>
      <c r="P737">
        <f>_xlfn.IFS(K737&lt;0,MIN(L736:L750),K737&gt;0,MAX(L736:L750))</f>
        <v>18.079999999999927</v>
      </c>
      <c r="Q737">
        <f>_xlfn.IFS(K737&lt;0,MAX(L736:L750),K737&gt;0,MIN(L736:L750))</f>
        <v>-114.44000000000233</v>
      </c>
      <c r="T737" s="13">
        <f>MAX(G737:G751)</f>
        <v>12839.08</v>
      </c>
      <c r="X737">
        <f t="shared" ref="X737:X751" si="418">ABS(K737)</f>
        <v>18.090000000000146</v>
      </c>
      <c r="Y737">
        <f t="shared" ref="Y737:Y751" si="419">ABS(M737)</f>
        <v>24.819999999999709</v>
      </c>
      <c r="Z737">
        <f t="shared" ref="Z737:Z751" si="420">IF(T737&lt;1000,ABS(T737),0)</f>
        <v>0</v>
      </c>
      <c r="AA737">
        <f t="shared" ref="AA737:AA751" si="421">ABS(N737)</f>
        <v>75.409999999999854</v>
      </c>
      <c r="AB737" s="18">
        <f t="shared" ref="AB737:AB751" si="422">ABS(P737)</f>
        <v>18.079999999999927</v>
      </c>
      <c r="AC737" s="18">
        <f t="shared" ref="AC737:AC751" si="423">ABS(Q737)</f>
        <v>114.44000000000233</v>
      </c>
      <c r="AD737" s="18">
        <f t="shared" ref="AD737:AD751" si="424">IF(O737=1,ABS(P737),0)</f>
        <v>0</v>
      </c>
      <c r="AE737" s="18">
        <f t="shared" ref="AE737:AE751" si="425">IF(O737=0,ABS(Q737),0)</f>
        <v>114.44000000000233</v>
      </c>
      <c r="AG737" s="18">
        <f t="shared" ref="AG737:AG751" si="426">IF(O737=1,ABS(Q737),0)</f>
        <v>0</v>
      </c>
      <c r="AH737" s="18">
        <f t="shared" ref="AH737:AH751" si="427">IF(O737=0,ABS(P737),0)</f>
        <v>18.079999999999927</v>
      </c>
    </row>
    <row r="738" spans="5:34" x14ac:dyDescent="0.25">
      <c r="E738" s="12">
        <v>43313.375</v>
      </c>
      <c r="F738" s="10">
        <v>12815.91</v>
      </c>
      <c r="G738" s="10">
        <v>12839.08</v>
      </c>
      <c r="H738" s="10">
        <v>12810.83</v>
      </c>
      <c r="I738" s="10">
        <v>12833.99</v>
      </c>
      <c r="K738" s="13">
        <f t="shared" si="416"/>
        <v>18.079999999999927</v>
      </c>
      <c r="L738" s="13">
        <f t="shared" ref="L738:L751" si="428">L737+K738</f>
        <v>18.079999999999927</v>
      </c>
      <c r="M738" s="13">
        <f t="shared" si="417"/>
        <v>28.25</v>
      </c>
      <c r="T738" s="13">
        <f>MIN(H737:H751)</f>
        <v>12697.5</v>
      </c>
      <c r="X738">
        <f t="shared" si="418"/>
        <v>18.079999999999927</v>
      </c>
      <c r="Y738">
        <f t="shared" si="419"/>
        <v>28.25</v>
      </c>
      <c r="Z738">
        <f t="shared" si="420"/>
        <v>0</v>
      </c>
      <c r="AA738">
        <f t="shared" si="421"/>
        <v>0</v>
      </c>
      <c r="AB738" s="18">
        <f t="shared" si="422"/>
        <v>0</v>
      </c>
      <c r="AC738" s="18">
        <f t="shared" si="423"/>
        <v>0</v>
      </c>
      <c r="AD738" s="18">
        <f t="shared" si="424"/>
        <v>0</v>
      </c>
      <c r="AE738" s="18">
        <f t="shared" si="425"/>
        <v>0</v>
      </c>
      <c r="AG738" s="18">
        <f t="shared" si="426"/>
        <v>0</v>
      </c>
      <c r="AH738" s="18">
        <f t="shared" si="427"/>
        <v>0</v>
      </c>
    </row>
    <row r="739" spans="5:34" x14ac:dyDescent="0.25">
      <c r="E739" s="11">
        <v>43313.416666666664</v>
      </c>
      <c r="F739" s="9">
        <v>12835.27</v>
      </c>
      <c r="G739" s="9">
        <v>12835.34</v>
      </c>
      <c r="H739" s="9">
        <v>12768.9</v>
      </c>
      <c r="I739" s="9">
        <v>12804.27</v>
      </c>
      <c r="K739" s="13">
        <f t="shared" si="416"/>
        <v>-31</v>
      </c>
      <c r="L739" s="13">
        <f t="shared" si="428"/>
        <v>-12.920000000000073</v>
      </c>
      <c r="M739" s="13">
        <f t="shared" si="417"/>
        <v>66.440000000000509</v>
      </c>
      <c r="T739" s="13">
        <f>T737-T738</f>
        <v>141.57999999999993</v>
      </c>
      <c r="X739">
        <f t="shared" si="418"/>
        <v>31</v>
      </c>
      <c r="Y739">
        <f t="shared" si="419"/>
        <v>66.440000000000509</v>
      </c>
      <c r="Z739">
        <f t="shared" si="420"/>
        <v>141.57999999999993</v>
      </c>
      <c r="AA739">
        <f t="shared" si="421"/>
        <v>0</v>
      </c>
      <c r="AB739" s="18">
        <f t="shared" si="422"/>
        <v>0</v>
      </c>
      <c r="AC739" s="18">
        <f t="shared" si="423"/>
        <v>0</v>
      </c>
      <c r="AD739" s="18">
        <f t="shared" si="424"/>
        <v>0</v>
      </c>
      <c r="AE739" s="18">
        <f t="shared" si="425"/>
        <v>0</v>
      </c>
      <c r="AG739" s="18">
        <f t="shared" si="426"/>
        <v>0</v>
      </c>
      <c r="AH739" s="18">
        <f t="shared" si="427"/>
        <v>0</v>
      </c>
    </row>
    <row r="740" spans="5:34" x14ac:dyDescent="0.25">
      <c r="E740" s="12">
        <v>43313.458333333336</v>
      </c>
      <c r="F740" s="10">
        <v>12805.03</v>
      </c>
      <c r="G740" s="10">
        <v>12807.29</v>
      </c>
      <c r="H740" s="10">
        <v>12780.02</v>
      </c>
      <c r="I740" s="10">
        <v>12787.63</v>
      </c>
      <c r="K740" s="13">
        <f t="shared" si="416"/>
        <v>-17.400000000001455</v>
      </c>
      <c r="L740" s="13">
        <f t="shared" si="428"/>
        <v>-30.320000000001528</v>
      </c>
      <c r="M740" s="13">
        <f t="shared" si="417"/>
        <v>27.270000000000437</v>
      </c>
      <c r="X740">
        <f t="shared" si="418"/>
        <v>17.400000000001455</v>
      </c>
      <c r="Y740">
        <f t="shared" si="419"/>
        <v>27.270000000000437</v>
      </c>
      <c r="Z740">
        <f t="shared" si="420"/>
        <v>0</v>
      </c>
      <c r="AA740">
        <f t="shared" si="421"/>
        <v>0</v>
      </c>
      <c r="AB740" s="18">
        <f t="shared" si="422"/>
        <v>0</v>
      </c>
      <c r="AC740" s="18">
        <f t="shared" si="423"/>
        <v>0</v>
      </c>
      <c r="AD740" s="18">
        <f t="shared" si="424"/>
        <v>0</v>
      </c>
      <c r="AE740" s="18">
        <f t="shared" si="425"/>
        <v>0</v>
      </c>
      <c r="AG740" s="18">
        <f t="shared" si="426"/>
        <v>0</v>
      </c>
      <c r="AH740" s="18">
        <f t="shared" si="427"/>
        <v>0</v>
      </c>
    </row>
    <row r="741" spans="5:34" x14ac:dyDescent="0.25">
      <c r="E741" s="11">
        <v>43313.5</v>
      </c>
      <c r="F741" s="9">
        <v>12787.13</v>
      </c>
      <c r="G741" s="9">
        <v>12791.49</v>
      </c>
      <c r="H741" s="9">
        <v>12740.32</v>
      </c>
      <c r="I741" s="9">
        <v>12765.21</v>
      </c>
      <c r="K741" s="13">
        <f t="shared" si="416"/>
        <v>-21.920000000000073</v>
      </c>
      <c r="L741" s="13">
        <f t="shared" si="428"/>
        <v>-52.240000000001601</v>
      </c>
      <c r="M741" s="13">
        <f t="shared" si="417"/>
        <v>51.170000000000073</v>
      </c>
      <c r="R741">
        <v>-22</v>
      </c>
      <c r="X741">
        <f t="shared" si="418"/>
        <v>21.920000000000073</v>
      </c>
      <c r="Y741">
        <f t="shared" si="419"/>
        <v>51.170000000000073</v>
      </c>
      <c r="Z741">
        <f t="shared" si="420"/>
        <v>0</v>
      </c>
      <c r="AA741">
        <f t="shared" si="421"/>
        <v>0</v>
      </c>
      <c r="AB741" s="18">
        <f t="shared" si="422"/>
        <v>0</v>
      </c>
      <c r="AC741" s="18">
        <f t="shared" si="423"/>
        <v>0</v>
      </c>
      <c r="AD741" s="18">
        <f t="shared" si="424"/>
        <v>0</v>
      </c>
      <c r="AE741" s="18">
        <f t="shared" si="425"/>
        <v>0</v>
      </c>
      <c r="AG741" s="18">
        <f t="shared" si="426"/>
        <v>0</v>
      </c>
      <c r="AH741" s="18">
        <f t="shared" si="427"/>
        <v>0</v>
      </c>
    </row>
    <row r="742" spans="5:34" x14ac:dyDescent="0.25">
      <c r="E742" s="12">
        <v>43313.541666666664</v>
      </c>
      <c r="F742" s="10">
        <v>12765.2</v>
      </c>
      <c r="G742" s="10">
        <v>12810.18</v>
      </c>
      <c r="H742" s="10">
        <v>12753.13</v>
      </c>
      <c r="I742" s="10">
        <v>12755.66</v>
      </c>
      <c r="K742" s="13">
        <f t="shared" si="416"/>
        <v>-9.5400000000008731</v>
      </c>
      <c r="L742" s="13">
        <f t="shared" si="428"/>
        <v>-61.780000000002474</v>
      </c>
      <c r="M742" s="13">
        <f t="shared" si="417"/>
        <v>57.050000000001091</v>
      </c>
      <c r="X742">
        <f t="shared" si="418"/>
        <v>9.5400000000008731</v>
      </c>
      <c r="Y742">
        <f t="shared" si="419"/>
        <v>57.050000000001091</v>
      </c>
      <c r="Z742">
        <f t="shared" si="420"/>
        <v>0</v>
      </c>
      <c r="AA742">
        <f t="shared" si="421"/>
        <v>0</v>
      </c>
      <c r="AB742" s="18">
        <f t="shared" si="422"/>
        <v>0</v>
      </c>
      <c r="AC742" s="18">
        <f t="shared" si="423"/>
        <v>0</v>
      </c>
      <c r="AD742" s="18">
        <f t="shared" si="424"/>
        <v>0</v>
      </c>
      <c r="AE742" s="18">
        <f t="shared" si="425"/>
        <v>0</v>
      </c>
      <c r="AG742" s="18">
        <f t="shared" si="426"/>
        <v>0</v>
      </c>
      <c r="AH742" s="18">
        <f t="shared" si="427"/>
        <v>0</v>
      </c>
    </row>
    <row r="743" spans="5:34" x14ac:dyDescent="0.25">
      <c r="E743" s="11">
        <v>43313.583333333336</v>
      </c>
      <c r="F743" s="9">
        <v>12754.91</v>
      </c>
      <c r="G743" s="9">
        <v>12779.26</v>
      </c>
      <c r="H743" s="9">
        <v>12728.84</v>
      </c>
      <c r="I743" s="9">
        <v>12733.9</v>
      </c>
      <c r="K743" s="13">
        <f t="shared" si="416"/>
        <v>-21.010000000000218</v>
      </c>
      <c r="L743" s="13">
        <f t="shared" si="428"/>
        <v>-82.790000000002692</v>
      </c>
      <c r="M743" s="13">
        <f t="shared" si="417"/>
        <v>50.420000000000073</v>
      </c>
      <c r="X743">
        <f t="shared" si="418"/>
        <v>21.010000000000218</v>
      </c>
      <c r="Y743">
        <f t="shared" si="419"/>
        <v>50.420000000000073</v>
      </c>
      <c r="Z743">
        <f t="shared" si="420"/>
        <v>0</v>
      </c>
      <c r="AA743">
        <f t="shared" si="421"/>
        <v>0</v>
      </c>
      <c r="AB743" s="18">
        <f t="shared" si="422"/>
        <v>0</v>
      </c>
      <c r="AC743" s="18">
        <f t="shared" si="423"/>
        <v>0</v>
      </c>
      <c r="AD743" s="18">
        <f t="shared" si="424"/>
        <v>0</v>
      </c>
      <c r="AE743" s="18">
        <f t="shared" si="425"/>
        <v>0</v>
      </c>
      <c r="AG743" s="18">
        <f t="shared" si="426"/>
        <v>0</v>
      </c>
      <c r="AH743" s="18">
        <f t="shared" si="427"/>
        <v>0</v>
      </c>
    </row>
    <row r="744" spans="5:34" x14ac:dyDescent="0.25">
      <c r="E744" s="12">
        <v>43313.625</v>
      </c>
      <c r="F744" s="10">
        <v>12733.15</v>
      </c>
      <c r="G744" s="10">
        <v>12749.64</v>
      </c>
      <c r="H744" s="10">
        <v>12703.52</v>
      </c>
      <c r="I744" s="10">
        <v>12748.64</v>
      </c>
      <c r="K744" s="13">
        <f t="shared" si="416"/>
        <v>15.489999999999782</v>
      </c>
      <c r="L744" s="13">
        <f t="shared" si="428"/>
        <v>-67.30000000000291</v>
      </c>
      <c r="M744" s="13">
        <f t="shared" si="417"/>
        <v>46.119999999998981</v>
      </c>
      <c r="X744">
        <f t="shared" si="418"/>
        <v>15.489999999999782</v>
      </c>
      <c r="Y744">
        <f t="shared" si="419"/>
        <v>46.119999999998981</v>
      </c>
      <c r="Z744">
        <f t="shared" si="420"/>
        <v>0</v>
      </c>
      <c r="AA744">
        <f t="shared" si="421"/>
        <v>0</v>
      </c>
      <c r="AB744" s="18">
        <f t="shared" si="422"/>
        <v>0</v>
      </c>
      <c r="AC744" s="18">
        <f t="shared" si="423"/>
        <v>0</v>
      </c>
      <c r="AD744" s="18">
        <f t="shared" si="424"/>
        <v>0</v>
      </c>
      <c r="AE744" s="18">
        <f t="shared" si="425"/>
        <v>0</v>
      </c>
      <c r="AG744" s="18">
        <f t="shared" si="426"/>
        <v>0</v>
      </c>
      <c r="AH744" s="18">
        <f t="shared" si="427"/>
        <v>0</v>
      </c>
    </row>
    <row r="745" spans="5:34" x14ac:dyDescent="0.25">
      <c r="E745" s="11">
        <v>43313.666666666664</v>
      </c>
      <c r="F745" s="9">
        <v>12749.64</v>
      </c>
      <c r="G745" s="9">
        <v>12752.52</v>
      </c>
      <c r="H745" s="9">
        <v>12721.98</v>
      </c>
      <c r="I745" s="9">
        <v>12738.07</v>
      </c>
      <c r="K745" s="13">
        <f t="shared" si="416"/>
        <v>-11.569999999999709</v>
      </c>
      <c r="L745" s="13">
        <f t="shared" si="428"/>
        <v>-78.870000000002619</v>
      </c>
      <c r="M745" s="13">
        <f t="shared" si="417"/>
        <v>30.540000000000873</v>
      </c>
      <c r="X745">
        <f t="shared" si="418"/>
        <v>11.569999999999709</v>
      </c>
      <c r="Y745">
        <f t="shared" si="419"/>
        <v>30.540000000000873</v>
      </c>
      <c r="Z745">
        <f t="shared" si="420"/>
        <v>0</v>
      </c>
      <c r="AA745">
        <f t="shared" si="421"/>
        <v>0</v>
      </c>
      <c r="AB745" s="18">
        <f t="shared" si="422"/>
        <v>0</v>
      </c>
      <c r="AC745" s="18">
        <f t="shared" si="423"/>
        <v>0</v>
      </c>
      <c r="AD745" s="18">
        <f t="shared" si="424"/>
        <v>0</v>
      </c>
      <c r="AE745" s="18">
        <f t="shared" si="425"/>
        <v>0</v>
      </c>
      <c r="AG745" s="18">
        <f t="shared" si="426"/>
        <v>0</v>
      </c>
      <c r="AH745" s="18">
        <f t="shared" si="427"/>
        <v>0</v>
      </c>
    </row>
    <row r="746" spans="5:34" x14ac:dyDescent="0.25">
      <c r="E746" s="12">
        <v>43313.708333333336</v>
      </c>
      <c r="F746" s="10">
        <v>12736.32</v>
      </c>
      <c r="G746" s="10">
        <v>12782.17</v>
      </c>
      <c r="H746" s="10">
        <v>12733.94</v>
      </c>
      <c r="I746" s="10">
        <v>12769.41</v>
      </c>
      <c r="K746" s="13">
        <f t="shared" si="416"/>
        <v>33.090000000000146</v>
      </c>
      <c r="L746" s="13">
        <f t="shared" si="428"/>
        <v>-45.780000000002474</v>
      </c>
      <c r="M746" s="13">
        <f t="shared" si="417"/>
        <v>48.229999999999563</v>
      </c>
      <c r="X746">
        <f t="shared" si="418"/>
        <v>33.090000000000146</v>
      </c>
      <c r="Y746">
        <f t="shared" si="419"/>
        <v>48.229999999999563</v>
      </c>
      <c r="Z746">
        <f t="shared" si="420"/>
        <v>0</v>
      </c>
      <c r="AA746">
        <f t="shared" si="421"/>
        <v>0</v>
      </c>
      <c r="AB746" s="18">
        <f t="shared" si="422"/>
        <v>0</v>
      </c>
      <c r="AC746" s="18">
        <f t="shared" si="423"/>
        <v>0</v>
      </c>
      <c r="AD746" s="18">
        <f t="shared" si="424"/>
        <v>0</v>
      </c>
      <c r="AE746" s="18">
        <f t="shared" si="425"/>
        <v>0</v>
      </c>
      <c r="AG746" s="18">
        <f t="shared" si="426"/>
        <v>0</v>
      </c>
      <c r="AH746" s="18">
        <f t="shared" si="427"/>
        <v>0</v>
      </c>
    </row>
    <row r="747" spans="5:34" x14ac:dyDescent="0.25">
      <c r="E747" s="11">
        <v>43313.75</v>
      </c>
      <c r="F747" s="9">
        <v>12770.16</v>
      </c>
      <c r="G747" s="9">
        <v>12771.41</v>
      </c>
      <c r="H747" s="9">
        <v>12730.45</v>
      </c>
      <c r="I747" s="9">
        <v>12741.03</v>
      </c>
      <c r="K747" s="13">
        <f t="shared" si="416"/>
        <v>-29.1299999999992</v>
      </c>
      <c r="L747" s="13">
        <f t="shared" si="428"/>
        <v>-74.910000000001673</v>
      </c>
      <c r="M747" s="13">
        <f t="shared" si="417"/>
        <v>40.959999999999127</v>
      </c>
      <c r="X747">
        <f t="shared" si="418"/>
        <v>29.1299999999992</v>
      </c>
      <c r="Y747">
        <f t="shared" si="419"/>
        <v>40.959999999999127</v>
      </c>
      <c r="Z747">
        <f t="shared" si="420"/>
        <v>0</v>
      </c>
      <c r="AA747">
        <f t="shared" si="421"/>
        <v>0</v>
      </c>
      <c r="AB747" s="18">
        <f t="shared" si="422"/>
        <v>0</v>
      </c>
      <c r="AC747" s="18">
        <f t="shared" si="423"/>
        <v>0</v>
      </c>
      <c r="AD747" s="18">
        <f t="shared" si="424"/>
        <v>0</v>
      </c>
      <c r="AE747" s="18">
        <f t="shared" si="425"/>
        <v>0</v>
      </c>
      <c r="AG747" s="18">
        <f t="shared" si="426"/>
        <v>0</v>
      </c>
      <c r="AH747" s="18">
        <f t="shared" si="427"/>
        <v>0</v>
      </c>
    </row>
    <row r="748" spans="5:34" x14ac:dyDescent="0.25">
      <c r="E748" s="12">
        <v>43313.791666666664</v>
      </c>
      <c r="F748" s="10">
        <v>12740.78</v>
      </c>
      <c r="G748" s="10">
        <v>12744.44</v>
      </c>
      <c r="H748" s="10">
        <v>12712.58</v>
      </c>
      <c r="I748" s="10">
        <v>12729.28</v>
      </c>
      <c r="K748" s="13">
        <f t="shared" si="416"/>
        <v>-11.5</v>
      </c>
      <c r="L748" s="13">
        <f t="shared" si="428"/>
        <v>-86.410000000001673</v>
      </c>
      <c r="M748" s="13">
        <f t="shared" si="417"/>
        <v>31.860000000000582</v>
      </c>
      <c r="X748">
        <f t="shared" si="418"/>
        <v>11.5</v>
      </c>
      <c r="Y748">
        <f t="shared" si="419"/>
        <v>31.860000000000582</v>
      </c>
      <c r="Z748">
        <f t="shared" si="420"/>
        <v>0</v>
      </c>
      <c r="AA748">
        <f t="shared" si="421"/>
        <v>0</v>
      </c>
      <c r="AB748" s="18">
        <f t="shared" si="422"/>
        <v>0</v>
      </c>
      <c r="AC748" s="18">
        <f t="shared" si="423"/>
        <v>0</v>
      </c>
      <c r="AD748" s="18">
        <f t="shared" si="424"/>
        <v>0</v>
      </c>
      <c r="AE748" s="18">
        <f t="shared" si="425"/>
        <v>0</v>
      </c>
      <c r="AG748" s="18">
        <f t="shared" si="426"/>
        <v>0</v>
      </c>
      <c r="AH748" s="18">
        <f t="shared" si="427"/>
        <v>0</v>
      </c>
    </row>
    <row r="749" spans="5:34" x14ac:dyDescent="0.25">
      <c r="E749" s="11">
        <v>43313.833333333336</v>
      </c>
      <c r="F749" s="9">
        <v>12728.28</v>
      </c>
      <c r="G749" s="9">
        <v>12736.53</v>
      </c>
      <c r="H749" s="9">
        <v>12697.5</v>
      </c>
      <c r="I749" s="9">
        <v>12700.25</v>
      </c>
      <c r="K749" s="13">
        <f t="shared" si="416"/>
        <v>-28.030000000000655</v>
      </c>
      <c r="L749" s="13">
        <f t="shared" si="428"/>
        <v>-114.44000000000233</v>
      </c>
      <c r="M749" s="13">
        <f t="shared" si="417"/>
        <v>39.030000000000655</v>
      </c>
      <c r="X749">
        <f t="shared" si="418"/>
        <v>28.030000000000655</v>
      </c>
      <c r="Y749">
        <f t="shared" si="419"/>
        <v>39.030000000000655</v>
      </c>
      <c r="Z749">
        <f t="shared" si="420"/>
        <v>0</v>
      </c>
      <c r="AA749">
        <f t="shared" si="421"/>
        <v>0</v>
      </c>
      <c r="AB749" s="18">
        <f t="shared" si="422"/>
        <v>0</v>
      </c>
      <c r="AC749" s="18">
        <f t="shared" si="423"/>
        <v>0</v>
      </c>
      <c r="AD749" s="18">
        <f t="shared" si="424"/>
        <v>0</v>
      </c>
      <c r="AE749" s="18">
        <f t="shared" si="425"/>
        <v>0</v>
      </c>
      <c r="AG749" s="18">
        <f t="shared" si="426"/>
        <v>0</v>
      </c>
      <c r="AH749" s="18">
        <f t="shared" si="427"/>
        <v>0</v>
      </c>
    </row>
    <row r="750" spans="5:34" x14ac:dyDescent="0.25">
      <c r="E750" s="12">
        <v>43313.875</v>
      </c>
      <c r="F750" s="10">
        <v>12699.75</v>
      </c>
      <c r="G750" s="10">
        <v>12731.26</v>
      </c>
      <c r="H750" s="10">
        <v>12697.75</v>
      </c>
      <c r="I750" s="10">
        <v>12730.01</v>
      </c>
      <c r="K750" s="13">
        <f t="shared" si="416"/>
        <v>30.260000000000218</v>
      </c>
      <c r="L750" s="13">
        <f t="shared" si="428"/>
        <v>-84.18000000000211</v>
      </c>
      <c r="M750" s="13">
        <f t="shared" si="417"/>
        <v>33.510000000000218</v>
      </c>
      <c r="X750">
        <f t="shared" si="418"/>
        <v>30.260000000000218</v>
      </c>
      <c r="Y750">
        <f t="shared" si="419"/>
        <v>33.510000000000218</v>
      </c>
      <c r="Z750">
        <f t="shared" si="420"/>
        <v>0</v>
      </c>
      <c r="AA750">
        <f t="shared" si="421"/>
        <v>0</v>
      </c>
      <c r="AB750" s="18">
        <f t="shared" si="422"/>
        <v>0</v>
      </c>
      <c r="AC750" s="18">
        <f t="shared" si="423"/>
        <v>0</v>
      </c>
      <c r="AD750" s="18">
        <f t="shared" si="424"/>
        <v>0</v>
      </c>
      <c r="AE750" s="18">
        <f t="shared" si="425"/>
        <v>0</v>
      </c>
      <c r="AG750" s="18">
        <f t="shared" si="426"/>
        <v>0</v>
      </c>
      <c r="AH750" s="18">
        <f t="shared" si="427"/>
        <v>0</v>
      </c>
    </row>
    <row r="751" spans="5:34" x14ac:dyDescent="0.25">
      <c r="E751" s="11">
        <v>43313.916666666664</v>
      </c>
      <c r="F751" s="9">
        <v>12730.26</v>
      </c>
      <c r="G751" s="9">
        <v>12747.52</v>
      </c>
      <c r="H751" s="9">
        <v>12724.01</v>
      </c>
      <c r="I751" s="9">
        <v>12730.66</v>
      </c>
      <c r="K751" s="13">
        <f t="shared" si="416"/>
        <v>0.3999999999996362</v>
      </c>
      <c r="L751" s="13">
        <f t="shared" si="428"/>
        <v>-83.780000000002474</v>
      </c>
      <c r="M751" s="13">
        <f t="shared" si="417"/>
        <v>23.510000000000218</v>
      </c>
      <c r="N751" s="13"/>
      <c r="X751">
        <f t="shared" si="418"/>
        <v>0.3999999999996362</v>
      </c>
      <c r="Y751">
        <f t="shared" si="419"/>
        <v>23.510000000000218</v>
      </c>
      <c r="Z751">
        <f t="shared" si="420"/>
        <v>0</v>
      </c>
      <c r="AA751">
        <f t="shared" si="421"/>
        <v>0</v>
      </c>
      <c r="AB751" s="18">
        <f t="shared" si="422"/>
        <v>0</v>
      </c>
      <c r="AC751" s="18">
        <f t="shared" si="423"/>
        <v>0</v>
      </c>
      <c r="AD751" s="18">
        <f t="shared" si="424"/>
        <v>0</v>
      </c>
      <c r="AE751" s="18">
        <f t="shared" si="425"/>
        <v>0</v>
      </c>
      <c r="AG751" s="18">
        <f t="shared" si="426"/>
        <v>0</v>
      </c>
      <c r="AH751" s="18">
        <f t="shared" si="427"/>
        <v>0</v>
      </c>
    </row>
    <row r="752" spans="5:34" hidden="1" x14ac:dyDescent="0.25">
      <c r="E752" s="12">
        <v>43313.958333333336</v>
      </c>
      <c r="F752" s="10">
        <v>12713.46</v>
      </c>
      <c r="G752" s="10">
        <v>12730.43</v>
      </c>
      <c r="H752" s="10">
        <v>12711.76</v>
      </c>
      <c r="I752" s="10">
        <v>12729.29</v>
      </c>
      <c r="AB752"/>
      <c r="AC752"/>
      <c r="AD752"/>
      <c r="AE752"/>
    </row>
    <row r="753" spans="5:34" hidden="1" x14ac:dyDescent="0.25">
      <c r="E753" s="11">
        <v>43314.041666666664</v>
      </c>
      <c r="F753" s="9">
        <v>12728.16</v>
      </c>
      <c r="G753" s="9">
        <v>12732.68</v>
      </c>
      <c r="H753" s="9">
        <v>12724.2</v>
      </c>
      <c r="I753" s="9">
        <v>12729.28</v>
      </c>
      <c r="AB753"/>
      <c r="AC753"/>
      <c r="AD753"/>
      <c r="AE753"/>
    </row>
    <row r="754" spans="5:34" hidden="1" x14ac:dyDescent="0.25">
      <c r="E754" s="12">
        <v>43314.083333333336</v>
      </c>
      <c r="F754" s="10">
        <v>12730.41</v>
      </c>
      <c r="G754" s="10">
        <v>12730.41</v>
      </c>
      <c r="H754" s="10">
        <v>12722.49</v>
      </c>
      <c r="I754" s="10">
        <v>12728.14</v>
      </c>
      <c r="AB754"/>
      <c r="AC754"/>
      <c r="AD754"/>
      <c r="AE754"/>
    </row>
    <row r="755" spans="5:34" hidden="1" x14ac:dyDescent="0.25">
      <c r="E755" s="11">
        <v>43314.125</v>
      </c>
      <c r="F755" s="9">
        <v>12727.01</v>
      </c>
      <c r="G755" s="9">
        <v>12732.66</v>
      </c>
      <c r="H755" s="9">
        <v>12723.62</v>
      </c>
      <c r="I755" s="9">
        <v>12729.27</v>
      </c>
      <c r="AB755"/>
      <c r="AC755"/>
      <c r="AD755"/>
      <c r="AE755"/>
    </row>
    <row r="756" spans="5:34" hidden="1" x14ac:dyDescent="0.25">
      <c r="E756" s="12">
        <v>43314.166666666664</v>
      </c>
      <c r="F756" s="10">
        <v>12729.46</v>
      </c>
      <c r="G756" s="10">
        <v>12731.72</v>
      </c>
      <c r="H756" s="10">
        <v>12719.27</v>
      </c>
      <c r="I756" s="10">
        <v>12719.27</v>
      </c>
      <c r="AB756"/>
      <c r="AC756"/>
      <c r="AD756"/>
      <c r="AE756"/>
    </row>
    <row r="757" spans="5:34" hidden="1" x14ac:dyDescent="0.25">
      <c r="E757" s="11">
        <v>43314.208333333336</v>
      </c>
      <c r="F757" s="9">
        <v>12718.13</v>
      </c>
      <c r="G757" s="9">
        <v>12724.92</v>
      </c>
      <c r="H757" s="9">
        <v>12708.08</v>
      </c>
      <c r="I757" s="9">
        <v>12711.47</v>
      </c>
      <c r="AB757"/>
      <c r="AC757"/>
      <c r="AD757"/>
      <c r="AE757"/>
    </row>
    <row r="758" spans="5:34" hidden="1" x14ac:dyDescent="0.25">
      <c r="E758" s="12">
        <v>43314.25</v>
      </c>
      <c r="F758" s="10">
        <v>12710.34</v>
      </c>
      <c r="G758" s="10">
        <v>12714.86</v>
      </c>
      <c r="H758" s="10">
        <v>12687.89</v>
      </c>
      <c r="I758" s="10">
        <v>12689.02</v>
      </c>
      <c r="AB758"/>
      <c r="AC758"/>
      <c r="AD758"/>
      <c r="AE758"/>
    </row>
    <row r="759" spans="5:34" hidden="1" x14ac:dyDescent="0.25">
      <c r="E759" s="11">
        <v>43314.291666666664</v>
      </c>
      <c r="F759" s="9">
        <v>12688.94</v>
      </c>
      <c r="G759" s="9">
        <v>12694.95</v>
      </c>
      <c r="H759" s="9">
        <v>12673.36</v>
      </c>
      <c r="I759" s="9">
        <v>12692.69</v>
      </c>
      <c r="AB759"/>
      <c r="AC759"/>
      <c r="AD759"/>
      <c r="AE759"/>
    </row>
    <row r="760" spans="5:34" x14ac:dyDescent="0.25">
      <c r="E760" s="12">
        <v>43314.333333333336</v>
      </c>
      <c r="F760" s="10">
        <v>12693.82</v>
      </c>
      <c r="G760" s="10">
        <v>12698.37</v>
      </c>
      <c r="H760" s="10">
        <v>12675.86</v>
      </c>
      <c r="I760" s="10">
        <v>12684.59</v>
      </c>
      <c r="K760" s="13">
        <f t="shared" ref="K760:K774" si="429">I760-F760</f>
        <v>-9.2299999999995634</v>
      </c>
      <c r="L760" s="13">
        <v>0</v>
      </c>
      <c r="M760" s="13">
        <f t="shared" ref="M760:M774" si="430">G760-H760</f>
        <v>22.510000000000218</v>
      </c>
      <c r="N760" s="13">
        <f>I774-F760</f>
        <v>-89.819999999999709</v>
      </c>
      <c r="O760" s="18">
        <f>IF(K760*N760&gt;0,1,0)</f>
        <v>1</v>
      </c>
      <c r="P760">
        <f>_xlfn.IFS(K760&lt;0,MIN(L759:L773),K760&gt;0,MAX(L759:L773))</f>
        <v>-172.97999999999774</v>
      </c>
      <c r="Q760">
        <f>_xlfn.IFS(K760&lt;0,MAX(L759:L773),K760&gt;0,MIN(L759:L773))</f>
        <v>0</v>
      </c>
      <c r="T760" s="13">
        <f>MAX(G760:G774)</f>
        <v>12698.37</v>
      </c>
      <c r="X760">
        <f t="shared" ref="X760:X774" si="431">ABS(K760)</f>
        <v>9.2299999999995634</v>
      </c>
      <c r="Y760">
        <f t="shared" ref="Y760:Y774" si="432">ABS(M760)</f>
        <v>22.510000000000218</v>
      </c>
      <c r="Z760">
        <f t="shared" ref="Z760:Z774" si="433">IF(T760&lt;1000,ABS(T760),0)</f>
        <v>0</v>
      </c>
      <c r="AA760">
        <f t="shared" ref="AA760:AA774" si="434">ABS(N760)</f>
        <v>89.819999999999709</v>
      </c>
      <c r="AB760" s="18">
        <f t="shared" ref="AB760:AB774" si="435">ABS(P760)</f>
        <v>172.97999999999774</v>
      </c>
      <c r="AC760" s="18">
        <f t="shared" ref="AC760:AC774" si="436">ABS(Q760)</f>
        <v>0</v>
      </c>
      <c r="AD760" s="18">
        <f t="shared" ref="AD760:AD774" si="437">IF(O760=1,ABS(P760),0)</f>
        <v>172.97999999999774</v>
      </c>
      <c r="AE760" s="18">
        <f t="shared" ref="AE760:AE774" si="438">IF(O760=0,ABS(Q760),0)</f>
        <v>0</v>
      </c>
      <c r="AG760" s="18">
        <f t="shared" ref="AG760:AG774" si="439">IF(O760=1,ABS(Q760),0)</f>
        <v>0</v>
      </c>
      <c r="AH760" s="18">
        <f t="shared" ref="AH760:AH774" si="440">IF(O760=0,ABS(P760),0)</f>
        <v>0</v>
      </c>
    </row>
    <row r="761" spans="5:34" x14ac:dyDescent="0.25">
      <c r="E761" s="11">
        <v>43314.375</v>
      </c>
      <c r="F761" s="9">
        <v>12694.63</v>
      </c>
      <c r="G761" s="9">
        <v>12694.88</v>
      </c>
      <c r="H761" s="9">
        <v>12628.61</v>
      </c>
      <c r="I761" s="9">
        <v>12644.45</v>
      </c>
      <c r="K761" s="13">
        <f t="shared" si="429"/>
        <v>-50.179999999998472</v>
      </c>
      <c r="L761" s="13">
        <f t="shared" ref="L761:L774" si="441">L760+K761</f>
        <v>-50.179999999998472</v>
      </c>
      <c r="M761" s="13">
        <f t="shared" si="430"/>
        <v>66.269999999998618</v>
      </c>
      <c r="T761" s="13">
        <f>MIN(H760:H774)</f>
        <v>12493.1</v>
      </c>
      <c r="X761">
        <f t="shared" si="431"/>
        <v>50.179999999998472</v>
      </c>
      <c r="Y761">
        <f t="shared" si="432"/>
        <v>66.269999999998618</v>
      </c>
      <c r="Z761">
        <f t="shared" si="433"/>
        <v>0</v>
      </c>
      <c r="AA761">
        <f t="shared" si="434"/>
        <v>0</v>
      </c>
      <c r="AB761" s="18">
        <f t="shared" si="435"/>
        <v>0</v>
      </c>
      <c r="AC761" s="18">
        <f t="shared" si="436"/>
        <v>0</v>
      </c>
      <c r="AD761" s="18">
        <f t="shared" si="437"/>
        <v>0</v>
      </c>
      <c r="AE761" s="18">
        <f t="shared" si="438"/>
        <v>0</v>
      </c>
      <c r="AG761" s="18">
        <f t="shared" si="439"/>
        <v>0</v>
      </c>
      <c r="AH761" s="18">
        <f t="shared" si="440"/>
        <v>0</v>
      </c>
    </row>
    <row r="762" spans="5:34" x14ac:dyDescent="0.25">
      <c r="E762" s="12">
        <v>43314.416666666664</v>
      </c>
      <c r="F762" s="10">
        <v>12635.72</v>
      </c>
      <c r="G762" s="10">
        <v>12645.02</v>
      </c>
      <c r="H762" s="10">
        <v>12554.69</v>
      </c>
      <c r="I762" s="10">
        <v>12562.27</v>
      </c>
      <c r="K762" s="13">
        <f t="shared" si="429"/>
        <v>-73.449999999998909</v>
      </c>
      <c r="L762" s="13">
        <f t="shared" si="441"/>
        <v>-123.62999999999738</v>
      </c>
      <c r="M762" s="13">
        <f t="shared" si="430"/>
        <v>90.329999999999927</v>
      </c>
      <c r="R762">
        <v>170</v>
      </c>
      <c r="T762" s="13">
        <f>T760-T761</f>
        <v>205.27000000000044</v>
      </c>
      <c r="X762">
        <f t="shared" si="431"/>
        <v>73.449999999998909</v>
      </c>
      <c r="Y762">
        <f t="shared" si="432"/>
        <v>90.329999999999927</v>
      </c>
      <c r="Z762">
        <f t="shared" si="433"/>
        <v>205.27000000000044</v>
      </c>
      <c r="AA762">
        <f t="shared" si="434"/>
        <v>0</v>
      </c>
      <c r="AB762" s="18">
        <f t="shared" si="435"/>
        <v>0</v>
      </c>
      <c r="AC762" s="18">
        <f t="shared" si="436"/>
        <v>0</v>
      </c>
      <c r="AD762" s="18">
        <f t="shared" si="437"/>
        <v>0</v>
      </c>
      <c r="AE762" s="18">
        <f t="shared" si="438"/>
        <v>0</v>
      </c>
      <c r="AG762" s="18">
        <f t="shared" si="439"/>
        <v>0</v>
      </c>
      <c r="AH762" s="18">
        <f t="shared" si="440"/>
        <v>0</v>
      </c>
    </row>
    <row r="763" spans="5:34" x14ac:dyDescent="0.25">
      <c r="E763" s="11">
        <v>43314.458333333336</v>
      </c>
      <c r="F763" s="9">
        <v>12561.52</v>
      </c>
      <c r="G763" s="9">
        <v>12608.28</v>
      </c>
      <c r="H763" s="9">
        <v>12520.51</v>
      </c>
      <c r="I763" s="9">
        <v>12531.32</v>
      </c>
      <c r="K763" s="13">
        <f t="shared" si="429"/>
        <v>-30.200000000000728</v>
      </c>
      <c r="L763" s="13">
        <f t="shared" si="441"/>
        <v>-153.82999999999811</v>
      </c>
      <c r="M763" s="13">
        <f t="shared" si="430"/>
        <v>87.770000000000437</v>
      </c>
      <c r="X763">
        <f t="shared" si="431"/>
        <v>30.200000000000728</v>
      </c>
      <c r="Y763">
        <f t="shared" si="432"/>
        <v>87.770000000000437</v>
      </c>
      <c r="Z763">
        <f t="shared" si="433"/>
        <v>0</v>
      </c>
      <c r="AA763">
        <f t="shared" si="434"/>
        <v>0</v>
      </c>
      <c r="AB763" s="18">
        <f t="shared" si="435"/>
        <v>0</v>
      </c>
      <c r="AC763" s="18">
        <f t="shared" si="436"/>
        <v>0</v>
      </c>
      <c r="AD763" s="18">
        <f t="shared" si="437"/>
        <v>0</v>
      </c>
      <c r="AE763" s="18">
        <f t="shared" si="438"/>
        <v>0</v>
      </c>
      <c r="AG763" s="18">
        <f t="shared" si="439"/>
        <v>0</v>
      </c>
      <c r="AH763" s="18">
        <f t="shared" si="440"/>
        <v>0</v>
      </c>
    </row>
    <row r="764" spans="5:34" x14ac:dyDescent="0.25">
      <c r="E764" s="12">
        <v>43314.5</v>
      </c>
      <c r="F764" s="10">
        <v>12530.32</v>
      </c>
      <c r="G764" s="10">
        <v>12531.18</v>
      </c>
      <c r="H764" s="10">
        <v>12500</v>
      </c>
      <c r="I764" s="10">
        <v>12511.17</v>
      </c>
      <c r="K764" s="13">
        <f t="shared" si="429"/>
        <v>-19.149999999999636</v>
      </c>
      <c r="L764" s="13">
        <f t="shared" si="441"/>
        <v>-172.97999999999774</v>
      </c>
      <c r="M764" s="13">
        <f t="shared" si="430"/>
        <v>31.180000000000291</v>
      </c>
      <c r="X764">
        <f t="shared" si="431"/>
        <v>19.149999999999636</v>
      </c>
      <c r="Y764">
        <f t="shared" si="432"/>
        <v>31.180000000000291</v>
      </c>
      <c r="Z764">
        <f t="shared" si="433"/>
        <v>0</v>
      </c>
      <c r="AA764">
        <f t="shared" si="434"/>
        <v>0</v>
      </c>
      <c r="AB764" s="18">
        <f t="shared" si="435"/>
        <v>0</v>
      </c>
      <c r="AC764" s="18">
        <f t="shared" si="436"/>
        <v>0</v>
      </c>
      <c r="AD764" s="18">
        <f t="shared" si="437"/>
        <v>0</v>
      </c>
      <c r="AE764" s="18">
        <f t="shared" si="438"/>
        <v>0</v>
      </c>
      <c r="AG764" s="18">
        <f t="shared" si="439"/>
        <v>0</v>
      </c>
      <c r="AH764" s="18">
        <f t="shared" si="440"/>
        <v>0</v>
      </c>
    </row>
    <row r="765" spans="5:34" x14ac:dyDescent="0.25">
      <c r="E765" s="11">
        <v>43314.541666666664</v>
      </c>
      <c r="F765" s="9">
        <v>12510.67</v>
      </c>
      <c r="G765" s="9">
        <v>12531.41</v>
      </c>
      <c r="H765" s="9">
        <v>12493.1</v>
      </c>
      <c r="I765" s="9">
        <v>12522.91</v>
      </c>
      <c r="K765" s="13">
        <f t="shared" si="429"/>
        <v>12.239999999999782</v>
      </c>
      <c r="L765" s="13">
        <f t="shared" si="441"/>
        <v>-160.73999999999796</v>
      </c>
      <c r="M765" s="13">
        <f t="shared" si="430"/>
        <v>38.309999999999491</v>
      </c>
      <c r="X765">
        <f t="shared" si="431"/>
        <v>12.239999999999782</v>
      </c>
      <c r="Y765">
        <f t="shared" si="432"/>
        <v>38.309999999999491</v>
      </c>
      <c r="Z765">
        <f t="shared" si="433"/>
        <v>0</v>
      </c>
      <c r="AA765">
        <f t="shared" si="434"/>
        <v>0</v>
      </c>
      <c r="AB765" s="18">
        <f t="shared" si="435"/>
        <v>0</v>
      </c>
      <c r="AC765" s="18">
        <f t="shared" si="436"/>
        <v>0</v>
      </c>
      <c r="AD765" s="18">
        <f t="shared" si="437"/>
        <v>0</v>
      </c>
      <c r="AE765" s="18">
        <f t="shared" si="438"/>
        <v>0</v>
      </c>
      <c r="AG765" s="18">
        <f t="shared" si="439"/>
        <v>0</v>
      </c>
      <c r="AH765" s="18">
        <f t="shared" si="440"/>
        <v>0</v>
      </c>
    </row>
    <row r="766" spans="5:34" x14ac:dyDescent="0.25">
      <c r="E766" s="12">
        <v>43314.583333333336</v>
      </c>
      <c r="F766" s="10">
        <v>12525.16</v>
      </c>
      <c r="G766" s="10">
        <v>12548.85</v>
      </c>
      <c r="H766" s="10">
        <v>12509.53</v>
      </c>
      <c r="I766" s="10">
        <v>12540.3</v>
      </c>
      <c r="K766" s="13">
        <f t="shared" si="429"/>
        <v>15.139999999999418</v>
      </c>
      <c r="L766" s="13">
        <f t="shared" si="441"/>
        <v>-145.59999999999854</v>
      </c>
      <c r="M766" s="13">
        <f t="shared" si="430"/>
        <v>39.319999999999709</v>
      </c>
      <c r="X766">
        <f t="shared" si="431"/>
        <v>15.139999999999418</v>
      </c>
      <c r="Y766">
        <f t="shared" si="432"/>
        <v>39.319999999999709</v>
      </c>
      <c r="Z766">
        <f t="shared" si="433"/>
        <v>0</v>
      </c>
      <c r="AA766">
        <f t="shared" si="434"/>
        <v>0</v>
      </c>
      <c r="AB766" s="18">
        <f t="shared" si="435"/>
        <v>0</v>
      </c>
      <c r="AC766" s="18">
        <f t="shared" si="436"/>
        <v>0</v>
      </c>
      <c r="AD766" s="18">
        <f t="shared" si="437"/>
        <v>0</v>
      </c>
      <c r="AE766" s="18">
        <f t="shared" si="438"/>
        <v>0</v>
      </c>
      <c r="AG766" s="18">
        <f t="shared" si="439"/>
        <v>0</v>
      </c>
      <c r="AH766" s="18">
        <f t="shared" si="440"/>
        <v>0</v>
      </c>
    </row>
    <row r="767" spans="5:34" x14ac:dyDescent="0.25">
      <c r="E767" s="11">
        <v>43314.625</v>
      </c>
      <c r="F767" s="9">
        <v>12540.05</v>
      </c>
      <c r="G767" s="9">
        <v>12553.78</v>
      </c>
      <c r="H767" s="9">
        <v>12516.07</v>
      </c>
      <c r="I767" s="9">
        <v>12543.34</v>
      </c>
      <c r="K767" s="13">
        <f t="shared" si="429"/>
        <v>3.2900000000008731</v>
      </c>
      <c r="L767" s="13">
        <f t="shared" si="441"/>
        <v>-142.30999999999767</v>
      </c>
      <c r="M767" s="13">
        <f t="shared" si="430"/>
        <v>37.710000000000946</v>
      </c>
      <c r="X767">
        <f t="shared" si="431"/>
        <v>3.2900000000008731</v>
      </c>
      <c r="Y767">
        <f t="shared" si="432"/>
        <v>37.710000000000946</v>
      </c>
      <c r="Z767">
        <f t="shared" si="433"/>
        <v>0</v>
      </c>
      <c r="AA767">
        <f t="shared" si="434"/>
        <v>0</v>
      </c>
      <c r="AB767" s="18">
        <f t="shared" si="435"/>
        <v>0</v>
      </c>
      <c r="AC767" s="18">
        <f t="shared" si="436"/>
        <v>0</v>
      </c>
      <c r="AD767" s="18">
        <f t="shared" si="437"/>
        <v>0</v>
      </c>
      <c r="AE767" s="18">
        <f t="shared" si="438"/>
        <v>0</v>
      </c>
      <c r="AG767" s="18">
        <f t="shared" si="439"/>
        <v>0</v>
      </c>
      <c r="AH767" s="18">
        <f t="shared" si="440"/>
        <v>0</v>
      </c>
    </row>
    <row r="768" spans="5:34" x14ac:dyDescent="0.25">
      <c r="E768" s="12">
        <v>43314.666666666664</v>
      </c>
      <c r="F768" s="10">
        <v>12543.09</v>
      </c>
      <c r="G768" s="10">
        <v>12545.72</v>
      </c>
      <c r="H768" s="10">
        <v>12521.45</v>
      </c>
      <c r="I768" s="10">
        <v>12542.02</v>
      </c>
      <c r="K768" s="13">
        <f t="shared" si="429"/>
        <v>-1.069999999999709</v>
      </c>
      <c r="L768" s="13">
        <f t="shared" si="441"/>
        <v>-143.37999999999738</v>
      </c>
      <c r="M768" s="13">
        <f t="shared" si="430"/>
        <v>24.269999999998618</v>
      </c>
      <c r="X768">
        <f t="shared" si="431"/>
        <v>1.069999999999709</v>
      </c>
      <c r="Y768">
        <f t="shared" si="432"/>
        <v>24.269999999998618</v>
      </c>
      <c r="Z768">
        <f t="shared" si="433"/>
        <v>0</v>
      </c>
      <c r="AA768">
        <f t="shared" si="434"/>
        <v>0</v>
      </c>
      <c r="AB768" s="18">
        <f t="shared" si="435"/>
        <v>0</v>
      </c>
      <c r="AC768" s="18">
        <f t="shared" si="436"/>
        <v>0</v>
      </c>
      <c r="AD768" s="18">
        <f t="shared" si="437"/>
        <v>0</v>
      </c>
      <c r="AE768" s="18">
        <f t="shared" si="438"/>
        <v>0</v>
      </c>
      <c r="AG768" s="18">
        <f t="shared" si="439"/>
        <v>0</v>
      </c>
      <c r="AH768" s="18">
        <f t="shared" si="440"/>
        <v>0</v>
      </c>
    </row>
    <row r="769" spans="5:34" x14ac:dyDescent="0.25">
      <c r="E769" s="11">
        <v>43314.708333333336</v>
      </c>
      <c r="F769" s="9">
        <v>12542.03</v>
      </c>
      <c r="G769" s="9">
        <v>12569.05</v>
      </c>
      <c r="H769" s="9">
        <v>12503.44</v>
      </c>
      <c r="I769" s="9">
        <v>12518.6</v>
      </c>
      <c r="K769" s="13">
        <f t="shared" si="429"/>
        <v>-23.430000000000291</v>
      </c>
      <c r="L769" s="13">
        <f t="shared" si="441"/>
        <v>-166.80999999999767</v>
      </c>
      <c r="M769" s="13">
        <f t="shared" si="430"/>
        <v>65.609999999998763</v>
      </c>
      <c r="X769">
        <f t="shared" si="431"/>
        <v>23.430000000000291</v>
      </c>
      <c r="Y769">
        <f t="shared" si="432"/>
        <v>65.609999999998763</v>
      </c>
      <c r="Z769">
        <f t="shared" si="433"/>
        <v>0</v>
      </c>
      <c r="AA769">
        <f t="shared" si="434"/>
        <v>0</v>
      </c>
      <c r="AB769" s="18">
        <f t="shared" si="435"/>
        <v>0</v>
      </c>
      <c r="AC769" s="18">
        <f t="shared" si="436"/>
        <v>0</v>
      </c>
      <c r="AD769" s="18">
        <f t="shared" si="437"/>
        <v>0</v>
      </c>
      <c r="AE769" s="18">
        <f t="shared" si="438"/>
        <v>0</v>
      </c>
      <c r="AG769" s="18">
        <f t="shared" si="439"/>
        <v>0</v>
      </c>
      <c r="AH769" s="18">
        <f t="shared" si="440"/>
        <v>0</v>
      </c>
    </row>
    <row r="770" spans="5:34" x14ac:dyDescent="0.25">
      <c r="E770" s="12">
        <v>43314.75</v>
      </c>
      <c r="F770" s="10">
        <v>12518.1</v>
      </c>
      <c r="G770" s="10">
        <v>12566.44</v>
      </c>
      <c r="H770" s="10">
        <v>12517.1</v>
      </c>
      <c r="I770" s="10">
        <v>12559.31</v>
      </c>
      <c r="K770" s="13">
        <f t="shared" si="429"/>
        <v>41.209999999999127</v>
      </c>
      <c r="L770" s="13">
        <f t="shared" si="441"/>
        <v>-125.59999999999854</v>
      </c>
      <c r="M770" s="13">
        <f t="shared" si="430"/>
        <v>49.340000000000146</v>
      </c>
      <c r="X770">
        <f t="shared" si="431"/>
        <v>41.209999999999127</v>
      </c>
      <c r="Y770">
        <f t="shared" si="432"/>
        <v>49.340000000000146</v>
      </c>
      <c r="Z770">
        <f t="shared" si="433"/>
        <v>0</v>
      </c>
      <c r="AA770">
        <f t="shared" si="434"/>
        <v>0</v>
      </c>
      <c r="AB770" s="18">
        <f t="shared" si="435"/>
        <v>0</v>
      </c>
      <c r="AC770" s="18">
        <f t="shared" si="436"/>
        <v>0</v>
      </c>
      <c r="AD770" s="18">
        <f t="shared" si="437"/>
        <v>0</v>
      </c>
      <c r="AE770" s="18">
        <f t="shared" si="438"/>
        <v>0</v>
      </c>
      <c r="AG770" s="18">
        <f t="shared" si="439"/>
        <v>0</v>
      </c>
      <c r="AH770" s="18">
        <f t="shared" si="440"/>
        <v>0</v>
      </c>
    </row>
    <row r="771" spans="5:34" x14ac:dyDescent="0.25">
      <c r="E771" s="11">
        <v>43314.791666666664</v>
      </c>
      <c r="F771" s="9">
        <v>12559.31</v>
      </c>
      <c r="G771" s="9">
        <v>12581.85</v>
      </c>
      <c r="H771" s="9">
        <v>12547.43</v>
      </c>
      <c r="I771" s="9">
        <v>12576.6</v>
      </c>
      <c r="K771" s="13">
        <f t="shared" si="429"/>
        <v>17.290000000000873</v>
      </c>
      <c r="L771" s="13">
        <f t="shared" si="441"/>
        <v>-108.30999999999767</v>
      </c>
      <c r="M771" s="13">
        <f t="shared" si="430"/>
        <v>34.420000000000073</v>
      </c>
      <c r="X771">
        <f t="shared" si="431"/>
        <v>17.290000000000873</v>
      </c>
      <c r="Y771">
        <f t="shared" si="432"/>
        <v>34.420000000000073</v>
      </c>
      <c r="Z771">
        <f t="shared" si="433"/>
        <v>0</v>
      </c>
      <c r="AA771">
        <f t="shared" si="434"/>
        <v>0</v>
      </c>
      <c r="AB771" s="18">
        <f t="shared" si="435"/>
        <v>0</v>
      </c>
      <c r="AC771" s="18">
        <f t="shared" si="436"/>
        <v>0</v>
      </c>
      <c r="AD771" s="18">
        <f t="shared" si="437"/>
        <v>0</v>
      </c>
      <c r="AE771" s="18">
        <f t="shared" si="438"/>
        <v>0</v>
      </c>
      <c r="AG771" s="18">
        <f t="shared" si="439"/>
        <v>0</v>
      </c>
      <c r="AH771" s="18">
        <f t="shared" si="440"/>
        <v>0</v>
      </c>
    </row>
    <row r="772" spans="5:34" x14ac:dyDescent="0.25">
      <c r="E772" s="12">
        <v>43314.833333333336</v>
      </c>
      <c r="F772" s="10">
        <v>12576.85</v>
      </c>
      <c r="G772" s="10">
        <v>12594.36</v>
      </c>
      <c r="H772" s="10">
        <v>12569.34</v>
      </c>
      <c r="I772" s="10">
        <v>12591.1</v>
      </c>
      <c r="K772" s="13">
        <f t="shared" si="429"/>
        <v>14.25</v>
      </c>
      <c r="L772" s="13">
        <f t="shared" si="441"/>
        <v>-94.059999999997672</v>
      </c>
      <c r="M772" s="13">
        <f t="shared" si="430"/>
        <v>25.020000000000437</v>
      </c>
      <c r="X772">
        <f t="shared" si="431"/>
        <v>14.25</v>
      </c>
      <c r="Y772">
        <f t="shared" si="432"/>
        <v>25.020000000000437</v>
      </c>
      <c r="Z772">
        <f t="shared" si="433"/>
        <v>0</v>
      </c>
      <c r="AA772">
        <f t="shared" si="434"/>
        <v>0</v>
      </c>
      <c r="AB772" s="18">
        <f t="shared" si="435"/>
        <v>0</v>
      </c>
      <c r="AC772" s="18">
        <f t="shared" si="436"/>
        <v>0</v>
      </c>
      <c r="AD772" s="18">
        <f t="shared" si="437"/>
        <v>0</v>
      </c>
      <c r="AE772" s="18">
        <f t="shared" si="438"/>
        <v>0</v>
      </c>
      <c r="AG772" s="18">
        <f t="shared" si="439"/>
        <v>0</v>
      </c>
      <c r="AH772" s="18">
        <f t="shared" si="440"/>
        <v>0</v>
      </c>
    </row>
    <row r="773" spans="5:34" x14ac:dyDescent="0.25">
      <c r="E773" s="11">
        <v>43314.875</v>
      </c>
      <c r="F773" s="9">
        <v>12590.6</v>
      </c>
      <c r="G773" s="9">
        <v>12594.35</v>
      </c>
      <c r="H773" s="9">
        <v>12577.34</v>
      </c>
      <c r="I773" s="9">
        <v>12581.84</v>
      </c>
      <c r="K773" s="13">
        <f t="shared" si="429"/>
        <v>-8.7600000000002183</v>
      </c>
      <c r="L773" s="13">
        <f t="shared" si="441"/>
        <v>-102.81999999999789</v>
      </c>
      <c r="M773" s="13">
        <f t="shared" si="430"/>
        <v>17.010000000000218</v>
      </c>
      <c r="X773">
        <f t="shared" si="431"/>
        <v>8.7600000000002183</v>
      </c>
      <c r="Y773">
        <f t="shared" si="432"/>
        <v>17.010000000000218</v>
      </c>
      <c r="Z773">
        <f t="shared" si="433"/>
        <v>0</v>
      </c>
      <c r="AA773">
        <f t="shared" si="434"/>
        <v>0</v>
      </c>
      <c r="AB773" s="18">
        <f t="shared" si="435"/>
        <v>0</v>
      </c>
      <c r="AC773" s="18">
        <f t="shared" si="436"/>
        <v>0</v>
      </c>
      <c r="AD773" s="18">
        <f t="shared" si="437"/>
        <v>0</v>
      </c>
      <c r="AE773" s="18">
        <f t="shared" si="438"/>
        <v>0</v>
      </c>
      <c r="AG773" s="18">
        <f t="shared" si="439"/>
        <v>0</v>
      </c>
      <c r="AH773" s="18">
        <f t="shared" si="440"/>
        <v>0</v>
      </c>
    </row>
    <row r="774" spans="5:34" x14ac:dyDescent="0.25">
      <c r="E774" s="12">
        <v>43314.916666666664</v>
      </c>
      <c r="F774" s="10">
        <v>12581.59</v>
      </c>
      <c r="G774" s="10">
        <v>12608.6</v>
      </c>
      <c r="H774" s="10">
        <v>12578.08</v>
      </c>
      <c r="I774" s="10">
        <v>12604</v>
      </c>
      <c r="K774" s="13">
        <f t="shared" si="429"/>
        <v>22.409999999999854</v>
      </c>
      <c r="L774" s="13">
        <f t="shared" si="441"/>
        <v>-80.409999999998035</v>
      </c>
      <c r="M774" s="13">
        <f t="shared" si="430"/>
        <v>30.520000000000437</v>
      </c>
      <c r="N774" s="13"/>
      <c r="X774">
        <f t="shared" si="431"/>
        <v>22.409999999999854</v>
      </c>
      <c r="Y774">
        <f t="shared" si="432"/>
        <v>30.520000000000437</v>
      </c>
      <c r="Z774">
        <f t="shared" si="433"/>
        <v>0</v>
      </c>
      <c r="AA774">
        <f t="shared" si="434"/>
        <v>0</v>
      </c>
      <c r="AB774" s="18">
        <f t="shared" si="435"/>
        <v>0</v>
      </c>
      <c r="AC774" s="18">
        <f t="shared" si="436"/>
        <v>0</v>
      </c>
      <c r="AD774" s="18">
        <f t="shared" si="437"/>
        <v>0</v>
      </c>
      <c r="AE774" s="18">
        <f t="shared" si="438"/>
        <v>0</v>
      </c>
      <c r="AG774" s="18">
        <f t="shared" si="439"/>
        <v>0</v>
      </c>
      <c r="AH774" s="18">
        <f t="shared" si="440"/>
        <v>0</v>
      </c>
    </row>
    <row r="775" spans="5:34" hidden="1" x14ac:dyDescent="0.25">
      <c r="E775" s="11">
        <v>43314.958333333336</v>
      </c>
      <c r="F775" s="9">
        <v>12611.44</v>
      </c>
      <c r="G775" s="9">
        <v>12623.7</v>
      </c>
      <c r="H775" s="9">
        <v>12610.32</v>
      </c>
      <c r="I775" s="9">
        <v>12619.97</v>
      </c>
      <c r="AB775"/>
      <c r="AC775"/>
      <c r="AD775"/>
      <c r="AE775"/>
    </row>
    <row r="776" spans="5:34" hidden="1" x14ac:dyDescent="0.25">
      <c r="E776" s="12">
        <v>43315.041666666664</v>
      </c>
      <c r="F776" s="10">
        <v>12618.46</v>
      </c>
      <c r="G776" s="10">
        <v>12618.46</v>
      </c>
      <c r="H776" s="10">
        <v>12606.15</v>
      </c>
      <c r="I776" s="10">
        <v>12606.88</v>
      </c>
      <c r="AB776"/>
      <c r="AC776"/>
      <c r="AD776"/>
      <c r="AE776"/>
    </row>
    <row r="777" spans="5:34" hidden="1" x14ac:dyDescent="0.25">
      <c r="E777" s="11">
        <v>43315.083333333336</v>
      </c>
      <c r="F777" s="9">
        <v>12606.87</v>
      </c>
      <c r="G777" s="9">
        <v>12607.99</v>
      </c>
      <c r="H777" s="9">
        <v>12602.52</v>
      </c>
      <c r="I777" s="9">
        <v>12604.75</v>
      </c>
      <c r="AB777"/>
      <c r="AC777"/>
      <c r="AD777"/>
      <c r="AE777"/>
    </row>
    <row r="778" spans="5:34" hidden="1" x14ac:dyDescent="0.25">
      <c r="E778" s="12">
        <v>43315.125</v>
      </c>
      <c r="F778" s="10">
        <v>12603.64</v>
      </c>
      <c r="G778" s="10">
        <v>12611.44</v>
      </c>
      <c r="H778" s="10">
        <v>12600.52</v>
      </c>
      <c r="I778" s="10">
        <v>12601.63</v>
      </c>
      <c r="AB778"/>
      <c r="AC778"/>
      <c r="AD778"/>
      <c r="AE778"/>
    </row>
    <row r="779" spans="5:34" hidden="1" x14ac:dyDescent="0.25">
      <c r="E779" s="11">
        <v>43315.166666666664</v>
      </c>
      <c r="F779" s="9">
        <v>12602.74</v>
      </c>
      <c r="G779" s="9">
        <v>12606.14</v>
      </c>
      <c r="H779" s="9">
        <v>12588.64</v>
      </c>
      <c r="I779" s="9">
        <v>12595.33</v>
      </c>
      <c r="AB779"/>
      <c r="AC779"/>
      <c r="AD779"/>
      <c r="AE779"/>
    </row>
    <row r="780" spans="5:34" hidden="1" x14ac:dyDescent="0.25">
      <c r="E780" s="12">
        <v>43315.208333333336</v>
      </c>
      <c r="F780" s="10">
        <v>12594.22</v>
      </c>
      <c r="G780" s="10">
        <v>12595.41</v>
      </c>
      <c r="H780" s="10">
        <v>12583.48</v>
      </c>
      <c r="I780" s="10">
        <v>12584.59</v>
      </c>
      <c r="AB780"/>
      <c r="AC780"/>
      <c r="AD780"/>
      <c r="AE780"/>
    </row>
    <row r="781" spans="5:34" hidden="1" x14ac:dyDescent="0.25">
      <c r="E781" s="11">
        <v>43315.25</v>
      </c>
      <c r="F781" s="9">
        <v>12586.82</v>
      </c>
      <c r="G781" s="9">
        <v>12591.28</v>
      </c>
      <c r="H781" s="9">
        <v>12584.82</v>
      </c>
      <c r="I781" s="9">
        <v>12584.82</v>
      </c>
      <c r="AB781"/>
      <c r="AC781"/>
      <c r="AD781"/>
      <c r="AE781"/>
    </row>
    <row r="782" spans="5:34" hidden="1" x14ac:dyDescent="0.25">
      <c r="E782" s="12">
        <v>43315.291666666664</v>
      </c>
      <c r="F782" s="10">
        <v>12585.93</v>
      </c>
      <c r="G782" s="10">
        <v>12589.27</v>
      </c>
      <c r="H782" s="10">
        <v>12585.93</v>
      </c>
      <c r="I782" s="10">
        <v>12589.18</v>
      </c>
      <c r="AB782"/>
      <c r="AC782"/>
      <c r="AD782"/>
      <c r="AE782"/>
    </row>
    <row r="783" spans="5:34" x14ac:dyDescent="0.25">
      <c r="E783" s="11">
        <v>43315.333333333336</v>
      </c>
      <c r="F783" s="9">
        <v>12588.07</v>
      </c>
      <c r="G783" s="9">
        <v>12591.41</v>
      </c>
      <c r="H783" s="9">
        <v>12578.4</v>
      </c>
      <c r="I783" s="9">
        <v>12586.3</v>
      </c>
      <c r="K783" s="13">
        <f t="shared" ref="K783:K797" si="442">I783-F783</f>
        <v>-1.7700000000004366</v>
      </c>
      <c r="L783" s="13">
        <v>0</v>
      </c>
      <c r="M783" s="13">
        <f t="shared" ref="M783:M797" si="443">G783-H783</f>
        <v>13.010000000000218</v>
      </c>
      <c r="N783" s="13">
        <f>I797-F783</f>
        <v>54.1200000000008</v>
      </c>
      <c r="O783" s="18">
        <f>IF(K783*N783&gt;0,1,0)</f>
        <v>0</v>
      </c>
      <c r="P783">
        <f>_xlfn.IFS(K783&lt;0,MIN(L782:L796),K783&gt;0,MAX(L782:L796))</f>
        <v>-15.159999999999854</v>
      </c>
      <c r="Q783">
        <f>_xlfn.IFS(K783&lt;0,MAX(L782:L796),K783&gt;0,MIN(L782:L796))</f>
        <v>31.340000000000146</v>
      </c>
      <c r="T783" s="13">
        <f>MAX(G783:G797)</f>
        <v>12648.19</v>
      </c>
      <c r="X783">
        <f t="shared" ref="X783:X797" si="444">ABS(K783)</f>
        <v>1.7700000000004366</v>
      </c>
      <c r="Y783">
        <f t="shared" ref="Y783:Y797" si="445">ABS(M783)</f>
        <v>13.010000000000218</v>
      </c>
      <c r="Z783">
        <f t="shared" ref="Z783:Z797" si="446">IF(T783&lt;1000,ABS(T783),0)</f>
        <v>0</v>
      </c>
      <c r="AA783">
        <f t="shared" ref="AA783:AA797" si="447">ABS(N783)</f>
        <v>54.1200000000008</v>
      </c>
      <c r="AB783" s="18">
        <f t="shared" ref="AB783:AB797" si="448">ABS(P783)</f>
        <v>15.159999999999854</v>
      </c>
      <c r="AC783" s="18">
        <f t="shared" ref="AC783:AC797" si="449">ABS(Q783)</f>
        <v>31.340000000000146</v>
      </c>
      <c r="AD783" s="18">
        <f t="shared" ref="AD783:AD797" si="450">IF(O783=1,ABS(P783),0)</f>
        <v>0</v>
      </c>
      <c r="AE783" s="18">
        <f t="shared" ref="AE783:AE797" si="451">IF(O783=0,ABS(Q783),0)</f>
        <v>31.340000000000146</v>
      </c>
      <c r="AG783" s="18">
        <f t="shared" ref="AG783:AG797" si="452">IF(O783=1,ABS(Q783),0)</f>
        <v>0</v>
      </c>
      <c r="AH783" s="18">
        <f t="shared" ref="AH783:AH797" si="453">IF(O783=0,ABS(P783),0)</f>
        <v>15.159999999999854</v>
      </c>
    </row>
    <row r="784" spans="5:34" x14ac:dyDescent="0.25">
      <c r="E784" s="12">
        <v>43315.375</v>
      </c>
      <c r="F784" s="10">
        <v>12587.81</v>
      </c>
      <c r="G784" s="10">
        <v>12589.2</v>
      </c>
      <c r="H784" s="10">
        <v>12566.31</v>
      </c>
      <c r="I784" s="10">
        <v>12572.65</v>
      </c>
      <c r="K784" s="13">
        <f t="shared" si="442"/>
        <v>-15.159999999999854</v>
      </c>
      <c r="L784" s="13">
        <f t="shared" ref="L784:L797" si="454">L783+K784</f>
        <v>-15.159999999999854</v>
      </c>
      <c r="M784" s="13">
        <f t="shared" si="443"/>
        <v>22.890000000001237</v>
      </c>
      <c r="T784" s="13">
        <f>MIN(H783:H797)</f>
        <v>12561.4</v>
      </c>
      <c r="X784">
        <f t="shared" si="444"/>
        <v>15.159999999999854</v>
      </c>
      <c r="Y784">
        <f t="shared" si="445"/>
        <v>22.890000000001237</v>
      </c>
      <c r="Z784">
        <f t="shared" si="446"/>
        <v>0</v>
      </c>
      <c r="AA784">
        <f t="shared" si="447"/>
        <v>0</v>
      </c>
      <c r="AB784" s="18">
        <f t="shared" si="448"/>
        <v>0</v>
      </c>
      <c r="AC784" s="18">
        <f t="shared" si="449"/>
        <v>0</v>
      </c>
      <c r="AD784" s="18">
        <f t="shared" si="450"/>
        <v>0</v>
      </c>
      <c r="AE784" s="18">
        <f t="shared" si="451"/>
        <v>0</v>
      </c>
      <c r="AG784" s="18">
        <f t="shared" si="452"/>
        <v>0</v>
      </c>
      <c r="AH784" s="18">
        <f t="shared" si="453"/>
        <v>0</v>
      </c>
    </row>
    <row r="785" spans="5:34" x14ac:dyDescent="0.25">
      <c r="E785" s="11">
        <v>43315.416666666664</v>
      </c>
      <c r="F785" s="9">
        <v>12571.93</v>
      </c>
      <c r="G785" s="9">
        <v>12593.7</v>
      </c>
      <c r="H785" s="9">
        <v>12561.4</v>
      </c>
      <c r="I785" s="9">
        <v>12593.44</v>
      </c>
      <c r="K785" s="13">
        <f t="shared" si="442"/>
        <v>21.510000000000218</v>
      </c>
      <c r="L785" s="13">
        <f t="shared" si="454"/>
        <v>6.3500000000003638</v>
      </c>
      <c r="M785" s="13">
        <f t="shared" si="443"/>
        <v>32.300000000001091</v>
      </c>
      <c r="T785" s="13">
        <f>T783-T784</f>
        <v>86.790000000000873</v>
      </c>
      <c r="X785">
        <f t="shared" si="444"/>
        <v>21.510000000000218</v>
      </c>
      <c r="Y785">
        <f t="shared" si="445"/>
        <v>32.300000000001091</v>
      </c>
      <c r="Z785">
        <f t="shared" si="446"/>
        <v>86.790000000000873</v>
      </c>
      <c r="AA785">
        <f t="shared" si="447"/>
        <v>0</v>
      </c>
      <c r="AB785" s="18">
        <f t="shared" si="448"/>
        <v>0</v>
      </c>
      <c r="AC785" s="18">
        <f t="shared" si="449"/>
        <v>0</v>
      </c>
      <c r="AD785" s="18">
        <f t="shared" si="450"/>
        <v>0</v>
      </c>
      <c r="AE785" s="18">
        <f t="shared" si="451"/>
        <v>0</v>
      </c>
      <c r="AG785" s="18">
        <f t="shared" si="452"/>
        <v>0</v>
      </c>
      <c r="AH785" s="18">
        <f t="shared" si="453"/>
        <v>0</v>
      </c>
    </row>
    <row r="786" spans="5:34" x14ac:dyDescent="0.25">
      <c r="E786" s="12">
        <v>43315.458333333336</v>
      </c>
      <c r="F786" s="10">
        <v>12594.19</v>
      </c>
      <c r="G786" s="10">
        <v>12615.94</v>
      </c>
      <c r="H786" s="10">
        <v>12581.44</v>
      </c>
      <c r="I786" s="10">
        <v>12596.93</v>
      </c>
      <c r="K786" s="13">
        <f t="shared" si="442"/>
        <v>2.7399999999997817</v>
      </c>
      <c r="L786" s="13">
        <f t="shared" si="454"/>
        <v>9.0900000000001455</v>
      </c>
      <c r="M786" s="13">
        <f t="shared" si="443"/>
        <v>34.5</v>
      </c>
      <c r="R786">
        <v>-25</v>
      </c>
      <c r="X786">
        <f t="shared" si="444"/>
        <v>2.7399999999997817</v>
      </c>
      <c r="Y786">
        <f t="shared" si="445"/>
        <v>34.5</v>
      </c>
      <c r="Z786">
        <f t="shared" si="446"/>
        <v>0</v>
      </c>
      <c r="AA786">
        <f t="shared" si="447"/>
        <v>0</v>
      </c>
      <c r="AB786" s="18">
        <f t="shared" si="448"/>
        <v>0</v>
      </c>
      <c r="AC786" s="18">
        <f t="shared" si="449"/>
        <v>0</v>
      </c>
      <c r="AD786" s="18">
        <f t="shared" si="450"/>
        <v>0</v>
      </c>
      <c r="AE786" s="18">
        <f t="shared" si="451"/>
        <v>0</v>
      </c>
      <c r="AG786" s="18">
        <f t="shared" si="452"/>
        <v>0</v>
      </c>
      <c r="AH786" s="18">
        <f t="shared" si="453"/>
        <v>0</v>
      </c>
    </row>
    <row r="787" spans="5:34" x14ac:dyDescent="0.25">
      <c r="E787" s="11">
        <v>43315.5</v>
      </c>
      <c r="F787" s="9">
        <v>12597.18</v>
      </c>
      <c r="G787" s="9">
        <v>12626.55</v>
      </c>
      <c r="H787" s="9">
        <v>12596.44</v>
      </c>
      <c r="I787" s="9">
        <v>12618.15</v>
      </c>
      <c r="K787" s="13">
        <f t="shared" si="442"/>
        <v>20.969999999999345</v>
      </c>
      <c r="L787" s="13">
        <f t="shared" si="454"/>
        <v>30.059999999999491</v>
      </c>
      <c r="M787" s="13">
        <f t="shared" si="443"/>
        <v>30.109999999998763</v>
      </c>
      <c r="X787">
        <f t="shared" si="444"/>
        <v>20.969999999999345</v>
      </c>
      <c r="Y787">
        <f t="shared" si="445"/>
        <v>30.109999999998763</v>
      </c>
      <c r="Z787">
        <f t="shared" si="446"/>
        <v>0</v>
      </c>
      <c r="AA787">
        <f t="shared" si="447"/>
        <v>0</v>
      </c>
      <c r="AB787" s="18">
        <f t="shared" si="448"/>
        <v>0</v>
      </c>
      <c r="AC787" s="18">
        <f t="shared" si="449"/>
        <v>0</v>
      </c>
      <c r="AD787" s="18">
        <f t="shared" si="450"/>
        <v>0</v>
      </c>
      <c r="AE787" s="18">
        <f t="shared" si="451"/>
        <v>0</v>
      </c>
      <c r="AG787" s="18">
        <f t="shared" si="452"/>
        <v>0</v>
      </c>
      <c r="AH787" s="18">
        <f t="shared" si="453"/>
        <v>0</v>
      </c>
    </row>
    <row r="788" spans="5:34" x14ac:dyDescent="0.25">
      <c r="E788" s="12">
        <v>43315.541666666664</v>
      </c>
      <c r="F788" s="10">
        <v>12617.4</v>
      </c>
      <c r="G788" s="10">
        <v>12618.7</v>
      </c>
      <c r="H788" s="10">
        <v>12595.83</v>
      </c>
      <c r="I788" s="10">
        <v>12604.73</v>
      </c>
      <c r="K788" s="13">
        <f t="shared" si="442"/>
        <v>-12.670000000000073</v>
      </c>
      <c r="L788" s="13">
        <f t="shared" si="454"/>
        <v>17.389999999999418</v>
      </c>
      <c r="M788" s="13">
        <f t="shared" si="443"/>
        <v>22.8700000000008</v>
      </c>
      <c r="X788">
        <f t="shared" si="444"/>
        <v>12.670000000000073</v>
      </c>
      <c r="Y788">
        <f t="shared" si="445"/>
        <v>22.8700000000008</v>
      </c>
      <c r="Z788">
        <f t="shared" si="446"/>
        <v>0</v>
      </c>
      <c r="AA788">
        <f t="shared" si="447"/>
        <v>0</v>
      </c>
      <c r="AB788" s="18">
        <f t="shared" si="448"/>
        <v>0</v>
      </c>
      <c r="AC788" s="18">
        <f t="shared" si="449"/>
        <v>0</v>
      </c>
      <c r="AD788" s="18">
        <f t="shared" si="450"/>
        <v>0</v>
      </c>
      <c r="AE788" s="18">
        <f t="shared" si="451"/>
        <v>0</v>
      </c>
      <c r="AG788" s="18">
        <f t="shared" si="452"/>
        <v>0</v>
      </c>
      <c r="AH788" s="18">
        <f t="shared" si="453"/>
        <v>0</v>
      </c>
    </row>
    <row r="789" spans="5:34" x14ac:dyDescent="0.25">
      <c r="E789" s="11">
        <v>43315.583333333336</v>
      </c>
      <c r="F789" s="9">
        <v>12604.23</v>
      </c>
      <c r="G789" s="9">
        <v>12644.91</v>
      </c>
      <c r="H789" s="9">
        <v>12599.66</v>
      </c>
      <c r="I789" s="9">
        <v>12615.45</v>
      </c>
      <c r="K789" s="13">
        <f t="shared" si="442"/>
        <v>11.220000000001164</v>
      </c>
      <c r="L789" s="13">
        <f t="shared" si="454"/>
        <v>28.610000000000582</v>
      </c>
      <c r="M789" s="13">
        <f t="shared" si="443"/>
        <v>45.25</v>
      </c>
      <c r="X789">
        <f t="shared" si="444"/>
        <v>11.220000000001164</v>
      </c>
      <c r="Y789">
        <f t="shared" si="445"/>
        <v>45.25</v>
      </c>
      <c r="Z789">
        <f t="shared" si="446"/>
        <v>0</v>
      </c>
      <c r="AA789">
        <f t="shared" si="447"/>
        <v>0</v>
      </c>
      <c r="AB789" s="18">
        <f t="shared" si="448"/>
        <v>0</v>
      </c>
      <c r="AC789" s="18">
        <f t="shared" si="449"/>
        <v>0</v>
      </c>
      <c r="AD789" s="18">
        <f t="shared" si="450"/>
        <v>0</v>
      </c>
      <c r="AE789" s="18">
        <f t="shared" si="451"/>
        <v>0</v>
      </c>
      <c r="AG789" s="18">
        <f t="shared" si="452"/>
        <v>0</v>
      </c>
      <c r="AH789" s="18">
        <f t="shared" si="453"/>
        <v>0</v>
      </c>
    </row>
    <row r="790" spans="5:34" x14ac:dyDescent="0.25">
      <c r="E790" s="12">
        <v>43315.625</v>
      </c>
      <c r="F790" s="10">
        <v>12615.71</v>
      </c>
      <c r="G790" s="10">
        <v>12628.66</v>
      </c>
      <c r="H790" s="10">
        <v>12588.19</v>
      </c>
      <c r="I790" s="10">
        <v>12598.52</v>
      </c>
      <c r="K790" s="13">
        <f t="shared" si="442"/>
        <v>-17.18999999999869</v>
      </c>
      <c r="L790" s="13">
        <f t="shared" si="454"/>
        <v>11.420000000001892</v>
      </c>
      <c r="M790" s="13">
        <f t="shared" si="443"/>
        <v>40.469999999999345</v>
      </c>
      <c r="X790">
        <f t="shared" si="444"/>
        <v>17.18999999999869</v>
      </c>
      <c r="Y790">
        <f t="shared" si="445"/>
        <v>40.469999999999345</v>
      </c>
      <c r="Z790">
        <f t="shared" si="446"/>
        <v>0</v>
      </c>
      <c r="AA790">
        <f t="shared" si="447"/>
        <v>0</v>
      </c>
      <c r="AB790" s="18">
        <f t="shared" si="448"/>
        <v>0</v>
      </c>
      <c r="AC790" s="18">
        <f t="shared" si="449"/>
        <v>0</v>
      </c>
      <c r="AD790" s="18">
        <f t="shared" si="450"/>
        <v>0</v>
      </c>
      <c r="AE790" s="18">
        <f t="shared" si="451"/>
        <v>0</v>
      </c>
      <c r="AG790" s="18">
        <f t="shared" si="452"/>
        <v>0</v>
      </c>
      <c r="AH790" s="18">
        <f t="shared" si="453"/>
        <v>0</v>
      </c>
    </row>
    <row r="791" spans="5:34" x14ac:dyDescent="0.25">
      <c r="E791" s="11">
        <v>43315.666666666664</v>
      </c>
      <c r="F791" s="9">
        <v>12598.77</v>
      </c>
      <c r="G791" s="9">
        <v>12610.33</v>
      </c>
      <c r="H791" s="9">
        <v>12571.5</v>
      </c>
      <c r="I791" s="9">
        <v>12588.8</v>
      </c>
      <c r="K791" s="13">
        <f t="shared" si="442"/>
        <v>-9.9700000000011642</v>
      </c>
      <c r="L791" s="13">
        <f t="shared" si="454"/>
        <v>1.4500000000007276</v>
      </c>
      <c r="M791" s="13">
        <f t="shared" si="443"/>
        <v>38.829999999999927</v>
      </c>
      <c r="X791">
        <f t="shared" si="444"/>
        <v>9.9700000000011642</v>
      </c>
      <c r="Y791">
        <f t="shared" si="445"/>
        <v>38.829999999999927</v>
      </c>
      <c r="Z791">
        <f t="shared" si="446"/>
        <v>0</v>
      </c>
      <c r="AA791">
        <f t="shared" si="447"/>
        <v>0</v>
      </c>
      <c r="AB791" s="18">
        <f t="shared" si="448"/>
        <v>0</v>
      </c>
      <c r="AC791" s="18">
        <f t="shared" si="449"/>
        <v>0</v>
      </c>
      <c r="AD791" s="18">
        <f t="shared" si="450"/>
        <v>0</v>
      </c>
      <c r="AE791" s="18">
        <f t="shared" si="451"/>
        <v>0</v>
      </c>
      <c r="AG791" s="18">
        <f t="shared" si="452"/>
        <v>0</v>
      </c>
      <c r="AH791" s="18">
        <f t="shared" si="453"/>
        <v>0</v>
      </c>
    </row>
    <row r="792" spans="5:34" x14ac:dyDescent="0.25">
      <c r="E792" s="12">
        <v>43315.708333333336</v>
      </c>
      <c r="F792" s="10">
        <v>12586.79</v>
      </c>
      <c r="G792" s="10">
        <v>12618.95</v>
      </c>
      <c r="H792" s="10">
        <v>12577.04</v>
      </c>
      <c r="I792" s="10">
        <v>12596.44</v>
      </c>
      <c r="K792" s="13">
        <f t="shared" si="442"/>
        <v>9.6499999999996362</v>
      </c>
      <c r="L792" s="13">
        <f t="shared" si="454"/>
        <v>11.100000000000364</v>
      </c>
      <c r="M792" s="13">
        <f t="shared" si="443"/>
        <v>41.909999999999854</v>
      </c>
      <c r="X792">
        <f t="shared" si="444"/>
        <v>9.6499999999996362</v>
      </c>
      <c r="Y792">
        <f t="shared" si="445"/>
        <v>41.909999999999854</v>
      </c>
      <c r="Z792">
        <f t="shared" si="446"/>
        <v>0</v>
      </c>
      <c r="AA792">
        <f t="shared" si="447"/>
        <v>0</v>
      </c>
      <c r="AB792" s="18">
        <f t="shared" si="448"/>
        <v>0</v>
      </c>
      <c r="AC792" s="18">
        <f t="shared" si="449"/>
        <v>0</v>
      </c>
      <c r="AD792" s="18">
        <f t="shared" si="450"/>
        <v>0</v>
      </c>
      <c r="AE792" s="18">
        <f t="shared" si="451"/>
        <v>0</v>
      </c>
      <c r="AG792" s="18">
        <f t="shared" si="452"/>
        <v>0</v>
      </c>
      <c r="AH792" s="18">
        <f t="shared" si="453"/>
        <v>0</v>
      </c>
    </row>
    <row r="793" spans="5:34" x14ac:dyDescent="0.25">
      <c r="E793" s="11">
        <v>43315.75</v>
      </c>
      <c r="F793" s="9">
        <v>12596.69</v>
      </c>
      <c r="G793" s="9">
        <v>12622.66</v>
      </c>
      <c r="H793" s="9">
        <v>12592.71</v>
      </c>
      <c r="I793" s="9">
        <v>12605.28</v>
      </c>
      <c r="K793" s="13">
        <f t="shared" si="442"/>
        <v>8.5900000000001455</v>
      </c>
      <c r="L793" s="13">
        <f t="shared" si="454"/>
        <v>19.690000000000509</v>
      </c>
      <c r="M793" s="13">
        <f t="shared" si="443"/>
        <v>29.950000000000728</v>
      </c>
      <c r="X793">
        <f t="shared" si="444"/>
        <v>8.5900000000001455</v>
      </c>
      <c r="Y793">
        <f t="shared" si="445"/>
        <v>29.950000000000728</v>
      </c>
      <c r="Z793">
        <f t="shared" si="446"/>
        <v>0</v>
      </c>
      <c r="AA793">
        <f t="shared" si="447"/>
        <v>0</v>
      </c>
      <c r="AB793" s="18">
        <f t="shared" si="448"/>
        <v>0</v>
      </c>
      <c r="AC793" s="18">
        <f t="shared" si="449"/>
        <v>0</v>
      </c>
      <c r="AD793" s="18">
        <f t="shared" si="450"/>
        <v>0</v>
      </c>
      <c r="AE793" s="18">
        <f t="shared" si="451"/>
        <v>0</v>
      </c>
      <c r="AG793" s="18">
        <f t="shared" si="452"/>
        <v>0</v>
      </c>
      <c r="AH793" s="18">
        <f t="shared" si="453"/>
        <v>0</v>
      </c>
    </row>
    <row r="794" spans="5:34" x14ac:dyDescent="0.25">
      <c r="E794" s="12">
        <v>43315.791666666664</v>
      </c>
      <c r="F794" s="10">
        <v>12605.53</v>
      </c>
      <c r="G794" s="10">
        <v>12617.19</v>
      </c>
      <c r="H794" s="10">
        <v>12605.03</v>
      </c>
      <c r="I794" s="10">
        <v>12612.69</v>
      </c>
      <c r="K794" s="13">
        <f t="shared" si="442"/>
        <v>7.1599999999998545</v>
      </c>
      <c r="L794" s="13">
        <f t="shared" si="454"/>
        <v>26.850000000000364</v>
      </c>
      <c r="M794" s="13">
        <f t="shared" si="443"/>
        <v>12.159999999999854</v>
      </c>
      <c r="X794">
        <f t="shared" si="444"/>
        <v>7.1599999999998545</v>
      </c>
      <c r="Y794">
        <f t="shared" si="445"/>
        <v>12.159999999999854</v>
      </c>
      <c r="Z794">
        <f t="shared" si="446"/>
        <v>0</v>
      </c>
      <c r="AA794">
        <f t="shared" si="447"/>
        <v>0</v>
      </c>
      <c r="AB794" s="18">
        <f t="shared" si="448"/>
        <v>0</v>
      </c>
      <c r="AC794" s="18">
        <f t="shared" si="449"/>
        <v>0</v>
      </c>
      <c r="AD794" s="18">
        <f t="shared" si="450"/>
        <v>0</v>
      </c>
      <c r="AE794" s="18">
        <f t="shared" si="451"/>
        <v>0</v>
      </c>
      <c r="AG794" s="18">
        <f t="shared" si="452"/>
        <v>0</v>
      </c>
      <c r="AH794" s="18">
        <f t="shared" si="453"/>
        <v>0</v>
      </c>
    </row>
    <row r="795" spans="5:34" x14ac:dyDescent="0.25">
      <c r="E795" s="11">
        <v>43315.833333333336</v>
      </c>
      <c r="F795" s="9">
        <v>12613.19</v>
      </c>
      <c r="G795" s="9">
        <v>12615.44</v>
      </c>
      <c r="H795" s="9">
        <v>12608.68</v>
      </c>
      <c r="I795" s="9">
        <v>12614.68</v>
      </c>
      <c r="K795" s="13">
        <f t="shared" si="442"/>
        <v>1.4899999999997817</v>
      </c>
      <c r="L795" s="13">
        <f t="shared" si="454"/>
        <v>28.340000000000146</v>
      </c>
      <c r="M795" s="13">
        <f t="shared" si="443"/>
        <v>6.7600000000002183</v>
      </c>
      <c r="X795">
        <f t="shared" si="444"/>
        <v>1.4899999999997817</v>
      </c>
      <c r="Y795">
        <f t="shared" si="445"/>
        <v>6.7600000000002183</v>
      </c>
      <c r="Z795">
        <f t="shared" si="446"/>
        <v>0</v>
      </c>
      <c r="AA795">
        <f t="shared" si="447"/>
        <v>0</v>
      </c>
      <c r="AB795" s="18">
        <f t="shared" si="448"/>
        <v>0</v>
      </c>
      <c r="AC795" s="18">
        <f t="shared" si="449"/>
        <v>0</v>
      </c>
      <c r="AD795" s="18">
        <f t="shared" si="450"/>
        <v>0</v>
      </c>
      <c r="AE795" s="18">
        <f t="shared" si="451"/>
        <v>0</v>
      </c>
      <c r="AG795" s="18">
        <f t="shared" si="452"/>
        <v>0</v>
      </c>
      <c r="AH795" s="18">
        <f t="shared" si="453"/>
        <v>0</v>
      </c>
    </row>
    <row r="796" spans="5:34" x14ac:dyDescent="0.25">
      <c r="E796" s="12">
        <v>43315.875</v>
      </c>
      <c r="F796" s="10">
        <v>12614.68</v>
      </c>
      <c r="G796" s="10">
        <v>12619.44</v>
      </c>
      <c r="H796" s="10">
        <v>12611.43</v>
      </c>
      <c r="I796" s="10">
        <v>12617.68</v>
      </c>
      <c r="K796" s="13">
        <f t="shared" si="442"/>
        <v>3</v>
      </c>
      <c r="L796" s="13">
        <f t="shared" si="454"/>
        <v>31.340000000000146</v>
      </c>
      <c r="M796" s="13">
        <f t="shared" si="443"/>
        <v>8.0100000000002183</v>
      </c>
      <c r="X796">
        <f t="shared" si="444"/>
        <v>3</v>
      </c>
      <c r="Y796">
        <f t="shared" si="445"/>
        <v>8.0100000000002183</v>
      </c>
      <c r="Z796">
        <f t="shared" si="446"/>
        <v>0</v>
      </c>
      <c r="AA796">
        <f t="shared" si="447"/>
        <v>0</v>
      </c>
      <c r="AB796" s="18">
        <f t="shared" si="448"/>
        <v>0</v>
      </c>
      <c r="AC796" s="18">
        <f t="shared" si="449"/>
        <v>0</v>
      </c>
      <c r="AD796" s="18">
        <f t="shared" si="450"/>
        <v>0</v>
      </c>
      <c r="AE796" s="18">
        <f t="shared" si="451"/>
        <v>0</v>
      </c>
      <c r="AG796" s="18">
        <f t="shared" si="452"/>
        <v>0</v>
      </c>
      <c r="AH796" s="18">
        <f t="shared" si="453"/>
        <v>0</v>
      </c>
    </row>
    <row r="797" spans="5:34" x14ac:dyDescent="0.25">
      <c r="E797" s="11">
        <v>43315.916666666664</v>
      </c>
      <c r="F797" s="9">
        <v>12618.68</v>
      </c>
      <c r="G797" s="9">
        <v>12648.19</v>
      </c>
      <c r="H797" s="9">
        <v>12617.18</v>
      </c>
      <c r="I797" s="9">
        <v>12642.19</v>
      </c>
      <c r="K797" s="13">
        <f t="shared" si="442"/>
        <v>23.510000000000218</v>
      </c>
      <c r="L797" s="13">
        <f t="shared" si="454"/>
        <v>54.850000000000364</v>
      </c>
      <c r="M797" s="13">
        <f t="shared" si="443"/>
        <v>31.010000000000218</v>
      </c>
      <c r="N797" s="13"/>
      <c r="X797">
        <f t="shared" si="444"/>
        <v>23.510000000000218</v>
      </c>
      <c r="Y797">
        <f t="shared" si="445"/>
        <v>31.010000000000218</v>
      </c>
      <c r="Z797">
        <f t="shared" si="446"/>
        <v>0</v>
      </c>
      <c r="AA797">
        <f t="shared" si="447"/>
        <v>0</v>
      </c>
      <c r="AB797" s="18">
        <f t="shared" si="448"/>
        <v>0</v>
      </c>
      <c r="AC797" s="18">
        <f t="shared" si="449"/>
        <v>0</v>
      </c>
      <c r="AD797" s="18">
        <f t="shared" si="450"/>
        <v>0</v>
      </c>
      <c r="AE797" s="18">
        <f t="shared" si="451"/>
        <v>0</v>
      </c>
      <c r="AG797" s="18">
        <f t="shared" si="452"/>
        <v>0</v>
      </c>
      <c r="AH797" s="18">
        <f t="shared" si="453"/>
        <v>0</v>
      </c>
    </row>
    <row r="798" spans="5:34" hidden="1" x14ac:dyDescent="0.25">
      <c r="E798" s="12">
        <v>43318.041666666664</v>
      </c>
      <c r="F798" s="10">
        <v>12639.84</v>
      </c>
      <c r="G798" s="10">
        <v>12650.73</v>
      </c>
      <c r="H798" s="10">
        <v>12639.6</v>
      </c>
      <c r="I798" s="10">
        <v>12640.82</v>
      </c>
      <c r="AB798"/>
      <c r="AC798"/>
      <c r="AD798"/>
      <c r="AE798"/>
    </row>
    <row r="799" spans="5:34" hidden="1" x14ac:dyDescent="0.25">
      <c r="E799" s="11">
        <v>43318.083333333336</v>
      </c>
      <c r="F799" s="9">
        <v>12639.71</v>
      </c>
      <c r="G799" s="9">
        <v>12645.27</v>
      </c>
      <c r="H799" s="9">
        <v>12636.36</v>
      </c>
      <c r="I799" s="9">
        <v>12637.48</v>
      </c>
      <c r="AB799"/>
      <c r="AC799"/>
      <c r="AD799"/>
      <c r="AE799"/>
    </row>
    <row r="800" spans="5:34" hidden="1" x14ac:dyDescent="0.25">
      <c r="E800" s="12">
        <v>43318.125</v>
      </c>
      <c r="F800" s="10">
        <v>12636.36</v>
      </c>
      <c r="G800" s="10">
        <v>12646.37</v>
      </c>
      <c r="H800" s="10">
        <v>12636.36</v>
      </c>
      <c r="I800" s="10">
        <v>12641.92</v>
      </c>
      <c r="AB800"/>
      <c r="AC800"/>
      <c r="AD800"/>
      <c r="AE800"/>
    </row>
    <row r="801" spans="5:34" hidden="1" x14ac:dyDescent="0.25">
      <c r="E801" s="11">
        <v>43318.166666666664</v>
      </c>
      <c r="F801" s="9">
        <v>12640.81</v>
      </c>
      <c r="G801" s="9">
        <v>12655.34</v>
      </c>
      <c r="H801" s="9">
        <v>12639.77</v>
      </c>
      <c r="I801" s="9">
        <v>12654.23</v>
      </c>
      <c r="AB801"/>
      <c r="AC801"/>
      <c r="AD801"/>
      <c r="AE801"/>
    </row>
    <row r="802" spans="5:34" hidden="1" x14ac:dyDescent="0.25">
      <c r="E802" s="12">
        <v>43318.208333333336</v>
      </c>
      <c r="F802" s="10">
        <v>12655.34</v>
      </c>
      <c r="G802" s="10">
        <v>12660.68</v>
      </c>
      <c r="H802" s="10">
        <v>12653.12</v>
      </c>
      <c r="I802" s="10">
        <v>12656.22</v>
      </c>
      <c r="AB802"/>
      <c r="AC802"/>
      <c r="AD802"/>
      <c r="AE802"/>
    </row>
    <row r="803" spans="5:34" hidden="1" x14ac:dyDescent="0.25">
      <c r="E803" s="11">
        <v>43318.25</v>
      </c>
      <c r="F803" s="9">
        <v>12655.11</v>
      </c>
      <c r="G803" s="9">
        <v>12657.34</v>
      </c>
      <c r="H803" s="9">
        <v>12645.16</v>
      </c>
      <c r="I803" s="9">
        <v>12646.49</v>
      </c>
      <c r="AB803"/>
      <c r="AC803"/>
      <c r="AD803"/>
      <c r="AE803"/>
    </row>
    <row r="804" spans="5:34" hidden="1" x14ac:dyDescent="0.25">
      <c r="E804" s="12">
        <v>43318.291666666664</v>
      </c>
      <c r="F804" s="10">
        <v>12645.38</v>
      </c>
      <c r="G804" s="10">
        <v>12646.49</v>
      </c>
      <c r="H804" s="10">
        <v>12643.15</v>
      </c>
      <c r="I804" s="10">
        <v>12645.37</v>
      </c>
      <c r="AB804"/>
      <c r="AC804"/>
      <c r="AD804"/>
      <c r="AE804"/>
    </row>
    <row r="805" spans="5:34" x14ac:dyDescent="0.25">
      <c r="E805" s="11">
        <v>43318.333333333336</v>
      </c>
      <c r="F805" s="9">
        <v>12644.26</v>
      </c>
      <c r="G805" s="9">
        <v>12652.47</v>
      </c>
      <c r="H805" s="9">
        <v>12641.36</v>
      </c>
      <c r="I805" s="9">
        <v>12646.59</v>
      </c>
      <c r="K805" s="13">
        <f t="shared" ref="K805:K819" si="455">I805-F805</f>
        <v>2.3299999999999272</v>
      </c>
      <c r="L805" s="13">
        <v>0</v>
      </c>
      <c r="M805" s="13">
        <f t="shared" ref="M805:M819" si="456">G805-H805</f>
        <v>11.109999999998763</v>
      </c>
      <c r="N805" s="13">
        <f>I819-F805</f>
        <v>-44.239999999999782</v>
      </c>
      <c r="O805" s="18">
        <f>IF(K805*N805&gt;0,1,0)</f>
        <v>0</v>
      </c>
      <c r="P805">
        <f>_xlfn.IFS(K805&lt;0,MIN(L804:L818),K805&gt;0,MAX(L804:L818))</f>
        <v>73.869999999998981</v>
      </c>
      <c r="Q805">
        <f>_xlfn.IFS(K805&lt;0,MAX(L804:L818),K805&gt;0,MIN(L804:L818))</f>
        <v>-87.790000000000873</v>
      </c>
      <c r="T805" s="13">
        <f>MAX(G805:G819)</f>
        <v>12715.84</v>
      </c>
      <c r="X805">
        <f t="shared" ref="X805:X819" si="457">ABS(K805)</f>
        <v>2.3299999999999272</v>
      </c>
      <c r="Y805">
        <f t="shared" ref="Y805:Y819" si="458">ABS(M805)</f>
        <v>11.109999999998763</v>
      </c>
      <c r="Z805">
        <f t="shared" ref="Z805:Z819" si="459">IF(T805&lt;1000,ABS(T805),0)</f>
        <v>0</v>
      </c>
      <c r="AA805">
        <f t="shared" ref="AA805:AA819" si="460">ABS(N805)</f>
        <v>44.239999999999782</v>
      </c>
      <c r="AB805" s="18">
        <f t="shared" ref="AB805:AB819" si="461">ABS(P805)</f>
        <v>73.869999999998981</v>
      </c>
      <c r="AC805" s="18">
        <f t="shared" ref="AC805:AC819" si="462">ABS(Q805)</f>
        <v>87.790000000000873</v>
      </c>
      <c r="AD805" s="18">
        <f t="shared" ref="AD805:AD819" si="463">IF(O805=1,ABS(P805),0)</f>
        <v>0</v>
      </c>
      <c r="AE805" s="18">
        <f t="shared" ref="AE805:AE819" si="464">IF(O805=0,ABS(Q805),0)</f>
        <v>87.790000000000873</v>
      </c>
      <c r="AG805" s="18">
        <f t="shared" ref="AG805:AG819" si="465">IF(O805=1,ABS(Q805),0)</f>
        <v>0</v>
      </c>
      <c r="AH805" s="18">
        <f t="shared" ref="AH805:AH819" si="466">IF(O805=0,ABS(P805),0)</f>
        <v>73.869999999998981</v>
      </c>
    </row>
    <row r="806" spans="5:34" x14ac:dyDescent="0.25">
      <c r="E806" s="12">
        <v>43318.375</v>
      </c>
      <c r="F806" s="10">
        <v>12633.48</v>
      </c>
      <c r="G806" s="10">
        <v>12636.42</v>
      </c>
      <c r="H806" s="10">
        <v>12614.03</v>
      </c>
      <c r="I806" s="10">
        <v>12625.5</v>
      </c>
      <c r="K806" s="13">
        <f t="shared" si="455"/>
        <v>-7.9799999999995634</v>
      </c>
      <c r="L806" s="13">
        <f t="shared" ref="L806:L819" si="467">L805+K806</f>
        <v>-7.9799999999995634</v>
      </c>
      <c r="M806" s="13">
        <f t="shared" si="456"/>
        <v>22.389999999999418</v>
      </c>
      <c r="T806" s="13">
        <f>MIN(H805:H819)</f>
        <v>12536.12</v>
      </c>
      <c r="X806">
        <f t="shared" si="457"/>
        <v>7.9799999999995634</v>
      </c>
      <c r="Y806">
        <f t="shared" si="458"/>
        <v>22.389999999999418</v>
      </c>
      <c r="Z806">
        <f t="shared" si="459"/>
        <v>0</v>
      </c>
      <c r="AA806">
        <f t="shared" si="460"/>
        <v>0</v>
      </c>
      <c r="AB806" s="18">
        <f t="shared" si="461"/>
        <v>0</v>
      </c>
      <c r="AC806" s="18">
        <f t="shared" si="462"/>
        <v>0</v>
      </c>
      <c r="AD806" s="18">
        <f t="shared" si="463"/>
        <v>0</v>
      </c>
      <c r="AE806" s="18">
        <f t="shared" si="464"/>
        <v>0</v>
      </c>
      <c r="AG806" s="18">
        <f t="shared" si="465"/>
        <v>0</v>
      </c>
      <c r="AH806" s="18">
        <f t="shared" si="466"/>
        <v>0</v>
      </c>
    </row>
    <row r="807" spans="5:34" x14ac:dyDescent="0.25">
      <c r="E807" s="11">
        <v>43318.416666666664</v>
      </c>
      <c r="F807" s="9">
        <v>12626.53</v>
      </c>
      <c r="G807" s="9">
        <v>12640.28</v>
      </c>
      <c r="H807" s="9">
        <v>12542.86</v>
      </c>
      <c r="I807" s="9">
        <v>12566.04</v>
      </c>
      <c r="K807" s="13">
        <f t="shared" si="455"/>
        <v>-60.489999999999782</v>
      </c>
      <c r="L807" s="13">
        <f t="shared" si="467"/>
        <v>-68.469999999999345</v>
      </c>
      <c r="M807" s="13">
        <f t="shared" si="456"/>
        <v>97.420000000000073</v>
      </c>
      <c r="R807">
        <v>-40</v>
      </c>
      <c r="T807" s="13">
        <f>T805-T806</f>
        <v>179.71999999999935</v>
      </c>
      <c r="X807">
        <f t="shared" si="457"/>
        <v>60.489999999999782</v>
      </c>
      <c r="Y807">
        <f t="shared" si="458"/>
        <v>97.420000000000073</v>
      </c>
      <c r="Z807">
        <f t="shared" si="459"/>
        <v>179.71999999999935</v>
      </c>
      <c r="AA807">
        <f t="shared" si="460"/>
        <v>0</v>
      </c>
      <c r="AB807" s="18">
        <f t="shared" si="461"/>
        <v>0</v>
      </c>
      <c r="AC807" s="18">
        <f t="shared" si="462"/>
        <v>0</v>
      </c>
      <c r="AD807" s="18">
        <f t="shared" si="463"/>
        <v>0</v>
      </c>
      <c r="AE807" s="18">
        <f t="shared" si="464"/>
        <v>0</v>
      </c>
      <c r="AG807" s="18">
        <f t="shared" si="465"/>
        <v>0</v>
      </c>
      <c r="AH807" s="18">
        <f t="shared" si="466"/>
        <v>0</v>
      </c>
    </row>
    <row r="808" spans="5:34" x14ac:dyDescent="0.25">
      <c r="E808" s="12">
        <v>43318.458333333336</v>
      </c>
      <c r="F808" s="10">
        <v>12566.29</v>
      </c>
      <c r="G808" s="10">
        <v>12581.47</v>
      </c>
      <c r="H808" s="10">
        <v>12541.22</v>
      </c>
      <c r="I808" s="10">
        <v>12546.97</v>
      </c>
      <c r="K808" s="13">
        <f t="shared" si="455"/>
        <v>-19.320000000001528</v>
      </c>
      <c r="L808" s="13">
        <f t="shared" si="467"/>
        <v>-87.790000000000873</v>
      </c>
      <c r="M808" s="13">
        <f t="shared" si="456"/>
        <v>40.25</v>
      </c>
      <c r="X808">
        <f t="shared" si="457"/>
        <v>19.320000000001528</v>
      </c>
      <c r="Y808">
        <f t="shared" si="458"/>
        <v>40.25</v>
      </c>
      <c r="Z808">
        <f t="shared" si="459"/>
        <v>0</v>
      </c>
      <c r="AA808">
        <f t="shared" si="460"/>
        <v>0</v>
      </c>
      <c r="AB808" s="18">
        <f t="shared" si="461"/>
        <v>0</v>
      </c>
      <c r="AC808" s="18">
        <f t="shared" si="462"/>
        <v>0</v>
      </c>
      <c r="AD808" s="18">
        <f t="shared" si="463"/>
        <v>0</v>
      </c>
      <c r="AE808" s="18">
        <f t="shared" si="464"/>
        <v>0</v>
      </c>
      <c r="AG808" s="18">
        <f t="shared" si="465"/>
        <v>0</v>
      </c>
      <c r="AH808" s="18">
        <f t="shared" si="466"/>
        <v>0</v>
      </c>
    </row>
    <row r="809" spans="5:34" x14ac:dyDescent="0.25">
      <c r="E809" s="11">
        <v>43318.5</v>
      </c>
      <c r="F809" s="9">
        <v>12545.97</v>
      </c>
      <c r="G809" s="9">
        <v>12671.63</v>
      </c>
      <c r="H809" s="9">
        <v>12536.12</v>
      </c>
      <c r="I809" s="9">
        <v>12653.85</v>
      </c>
      <c r="K809" s="13">
        <f t="shared" si="455"/>
        <v>107.88000000000102</v>
      </c>
      <c r="L809" s="13">
        <f t="shared" si="467"/>
        <v>20.090000000000146</v>
      </c>
      <c r="M809" s="13">
        <f t="shared" si="456"/>
        <v>135.5099999999984</v>
      </c>
      <c r="X809">
        <f t="shared" si="457"/>
        <v>107.88000000000102</v>
      </c>
      <c r="Y809">
        <f t="shared" si="458"/>
        <v>135.5099999999984</v>
      </c>
      <c r="Z809">
        <f t="shared" si="459"/>
        <v>0</v>
      </c>
      <c r="AA809">
        <f t="shared" si="460"/>
        <v>0</v>
      </c>
      <c r="AB809" s="18">
        <f t="shared" si="461"/>
        <v>0</v>
      </c>
      <c r="AC809" s="18">
        <f t="shared" si="462"/>
        <v>0</v>
      </c>
      <c r="AD809" s="18">
        <f t="shared" si="463"/>
        <v>0</v>
      </c>
      <c r="AE809" s="18">
        <f t="shared" si="464"/>
        <v>0</v>
      </c>
      <c r="AG809" s="18">
        <f t="shared" si="465"/>
        <v>0</v>
      </c>
      <c r="AH809" s="18">
        <f t="shared" si="466"/>
        <v>0</v>
      </c>
    </row>
    <row r="810" spans="5:34" x14ac:dyDescent="0.25">
      <c r="E810" s="12">
        <v>43318.541666666664</v>
      </c>
      <c r="F810" s="10">
        <v>12654.35</v>
      </c>
      <c r="G810" s="10">
        <v>12715.84</v>
      </c>
      <c r="H810" s="10">
        <v>12639.64</v>
      </c>
      <c r="I810" s="10">
        <v>12708.13</v>
      </c>
      <c r="K810" s="13">
        <f t="shared" si="455"/>
        <v>53.779999999998836</v>
      </c>
      <c r="L810" s="13">
        <f t="shared" si="467"/>
        <v>73.869999999998981</v>
      </c>
      <c r="M810" s="13">
        <f t="shared" si="456"/>
        <v>76.200000000000728</v>
      </c>
      <c r="X810">
        <f t="shared" si="457"/>
        <v>53.779999999998836</v>
      </c>
      <c r="Y810">
        <f t="shared" si="458"/>
        <v>76.200000000000728</v>
      </c>
      <c r="Z810">
        <f t="shared" si="459"/>
        <v>0</v>
      </c>
      <c r="AA810">
        <f t="shared" si="460"/>
        <v>0</v>
      </c>
      <c r="AB810" s="18">
        <f t="shared" si="461"/>
        <v>0</v>
      </c>
      <c r="AC810" s="18">
        <f t="shared" si="462"/>
        <v>0</v>
      </c>
      <c r="AD810" s="18">
        <f t="shared" si="463"/>
        <v>0</v>
      </c>
      <c r="AE810" s="18">
        <f t="shared" si="464"/>
        <v>0</v>
      </c>
      <c r="AG810" s="18">
        <f t="shared" si="465"/>
        <v>0</v>
      </c>
      <c r="AH810" s="18">
        <f t="shared" si="466"/>
        <v>0</v>
      </c>
    </row>
    <row r="811" spans="5:34" x14ac:dyDescent="0.25">
      <c r="E811" s="11">
        <v>43318.583333333336</v>
      </c>
      <c r="F811" s="9">
        <v>12707.63</v>
      </c>
      <c r="G811" s="9">
        <v>12712.88</v>
      </c>
      <c r="H811" s="9">
        <v>12606.6</v>
      </c>
      <c r="I811" s="9">
        <v>12607.35</v>
      </c>
      <c r="K811" s="13">
        <f t="shared" si="455"/>
        <v>-100.27999999999884</v>
      </c>
      <c r="L811" s="13">
        <f t="shared" si="467"/>
        <v>-26.409999999999854</v>
      </c>
      <c r="M811" s="13">
        <f t="shared" si="456"/>
        <v>106.27999999999884</v>
      </c>
      <c r="X811">
        <f t="shared" si="457"/>
        <v>100.27999999999884</v>
      </c>
      <c r="Y811">
        <f t="shared" si="458"/>
        <v>106.27999999999884</v>
      </c>
      <c r="Z811">
        <f t="shared" si="459"/>
        <v>0</v>
      </c>
      <c r="AA811">
        <f t="shared" si="460"/>
        <v>0</v>
      </c>
      <c r="AB811" s="18">
        <f t="shared" si="461"/>
        <v>0</v>
      </c>
      <c r="AC811" s="18">
        <f t="shared" si="462"/>
        <v>0</v>
      </c>
      <c r="AD811" s="18">
        <f t="shared" si="463"/>
        <v>0</v>
      </c>
      <c r="AE811" s="18">
        <f t="shared" si="464"/>
        <v>0</v>
      </c>
      <c r="AG811" s="18">
        <f t="shared" si="465"/>
        <v>0</v>
      </c>
      <c r="AH811" s="18">
        <f t="shared" si="466"/>
        <v>0</v>
      </c>
    </row>
    <row r="812" spans="5:34" x14ac:dyDescent="0.25">
      <c r="E812" s="12">
        <v>43318.625</v>
      </c>
      <c r="F812" s="10">
        <v>12606.85</v>
      </c>
      <c r="G812" s="10">
        <v>12615.24</v>
      </c>
      <c r="H812" s="10">
        <v>12572.4</v>
      </c>
      <c r="I812" s="10">
        <v>12582.44</v>
      </c>
      <c r="K812" s="13">
        <f t="shared" si="455"/>
        <v>-24.409999999999854</v>
      </c>
      <c r="L812" s="13">
        <f t="shared" si="467"/>
        <v>-50.819999999999709</v>
      </c>
      <c r="M812" s="13">
        <f t="shared" si="456"/>
        <v>42.840000000000146</v>
      </c>
      <c r="X812">
        <f t="shared" si="457"/>
        <v>24.409999999999854</v>
      </c>
      <c r="Y812">
        <f t="shared" si="458"/>
        <v>42.840000000000146</v>
      </c>
      <c r="Z812">
        <f t="shared" si="459"/>
        <v>0</v>
      </c>
      <c r="AA812">
        <f t="shared" si="460"/>
        <v>0</v>
      </c>
      <c r="AB812" s="18">
        <f t="shared" si="461"/>
        <v>0</v>
      </c>
      <c r="AC812" s="18">
        <f t="shared" si="462"/>
        <v>0</v>
      </c>
      <c r="AD812" s="18">
        <f t="shared" si="463"/>
        <v>0</v>
      </c>
      <c r="AE812" s="18">
        <f t="shared" si="464"/>
        <v>0</v>
      </c>
      <c r="AG812" s="18">
        <f t="shared" si="465"/>
        <v>0</v>
      </c>
      <c r="AH812" s="18">
        <f t="shared" si="466"/>
        <v>0</v>
      </c>
    </row>
    <row r="813" spans="5:34" x14ac:dyDescent="0.25">
      <c r="E813" s="11">
        <v>43318.666666666664</v>
      </c>
      <c r="F813" s="9">
        <v>12582.19</v>
      </c>
      <c r="G813" s="9">
        <v>12593.03</v>
      </c>
      <c r="H813" s="9">
        <v>12539.86</v>
      </c>
      <c r="I813" s="9">
        <v>12579.97</v>
      </c>
      <c r="K813" s="13">
        <f t="shared" si="455"/>
        <v>-2.2200000000011642</v>
      </c>
      <c r="L813" s="13">
        <f t="shared" si="467"/>
        <v>-53.040000000000873</v>
      </c>
      <c r="M813" s="13">
        <f t="shared" si="456"/>
        <v>53.170000000000073</v>
      </c>
      <c r="X813">
        <f t="shared" si="457"/>
        <v>2.2200000000011642</v>
      </c>
      <c r="Y813">
        <f t="shared" si="458"/>
        <v>53.170000000000073</v>
      </c>
      <c r="Z813">
        <f t="shared" si="459"/>
        <v>0</v>
      </c>
      <c r="AA813">
        <f t="shared" si="460"/>
        <v>0</v>
      </c>
      <c r="AB813" s="18">
        <f t="shared" si="461"/>
        <v>0</v>
      </c>
      <c r="AC813" s="18">
        <f t="shared" si="462"/>
        <v>0</v>
      </c>
      <c r="AD813" s="18">
        <f t="shared" si="463"/>
        <v>0</v>
      </c>
      <c r="AE813" s="18">
        <f t="shared" si="464"/>
        <v>0</v>
      </c>
      <c r="AG813" s="18">
        <f t="shared" si="465"/>
        <v>0</v>
      </c>
      <c r="AH813" s="18">
        <f t="shared" si="466"/>
        <v>0</v>
      </c>
    </row>
    <row r="814" spans="5:34" x14ac:dyDescent="0.25">
      <c r="E814" s="12">
        <v>43318.708333333336</v>
      </c>
      <c r="F814" s="10">
        <v>12580.47</v>
      </c>
      <c r="G814" s="10">
        <v>12611.77</v>
      </c>
      <c r="H814" s="10">
        <v>12569.89</v>
      </c>
      <c r="I814" s="10">
        <v>12601.72</v>
      </c>
      <c r="K814" s="13">
        <f t="shared" si="455"/>
        <v>21.25</v>
      </c>
      <c r="L814" s="13">
        <f t="shared" si="467"/>
        <v>-31.790000000000873</v>
      </c>
      <c r="M814" s="13">
        <f t="shared" si="456"/>
        <v>41.880000000001019</v>
      </c>
      <c r="X814">
        <f t="shared" si="457"/>
        <v>21.25</v>
      </c>
      <c r="Y814">
        <f t="shared" si="458"/>
        <v>41.880000000001019</v>
      </c>
      <c r="Z814">
        <f t="shared" si="459"/>
        <v>0</v>
      </c>
      <c r="AA814">
        <f t="shared" si="460"/>
        <v>0</v>
      </c>
      <c r="AB814" s="18">
        <f t="shared" si="461"/>
        <v>0</v>
      </c>
      <c r="AC814" s="18">
        <f t="shared" si="462"/>
        <v>0</v>
      </c>
      <c r="AD814" s="18">
        <f t="shared" si="463"/>
        <v>0</v>
      </c>
      <c r="AE814" s="18">
        <f t="shared" si="464"/>
        <v>0</v>
      </c>
      <c r="AG814" s="18">
        <f t="shared" si="465"/>
        <v>0</v>
      </c>
      <c r="AH814" s="18">
        <f t="shared" si="466"/>
        <v>0</v>
      </c>
    </row>
    <row r="815" spans="5:34" x14ac:dyDescent="0.25">
      <c r="E815" s="11">
        <v>43318.75</v>
      </c>
      <c r="F815" s="9">
        <v>12601.46</v>
      </c>
      <c r="G815" s="9">
        <v>12607.6</v>
      </c>
      <c r="H815" s="9">
        <v>12567.09</v>
      </c>
      <c r="I815" s="9">
        <v>12605.7</v>
      </c>
      <c r="K815" s="13">
        <f t="shared" si="455"/>
        <v>4.2400000000016007</v>
      </c>
      <c r="L815" s="13">
        <f t="shared" si="467"/>
        <v>-27.549999999999272</v>
      </c>
      <c r="M815" s="13">
        <f t="shared" si="456"/>
        <v>40.510000000000218</v>
      </c>
      <c r="X815">
        <f t="shared" si="457"/>
        <v>4.2400000000016007</v>
      </c>
      <c r="Y815">
        <f t="shared" si="458"/>
        <v>40.510000000000218</v>
      </c>
      <c r="Z815">
        <f t="shared" si="459"/>
        <v>0</v>
      </c>
      <c r="AA815">
        <f t="shared" si="460"/>
        <v>0</v>
      </c>
      <c r="AB815" s="18">
        <f t="shared" si="461"/>
        <v>0</v>
      </c>
      <c r="AC815" s="18">
        <f t="shared" si="462"/>
        <v>0</v>
      </c>
      <c r="AD815" s="18">
        <f t="shared" si="463"/>
        <v>0</v>
      </c>
      <c r="AE815" s="18">
        <f t="shared" si="464"/>
        <v>0</v>
      </c>
      <c r="AG815" s="18">
        <f t="shared" si="465"/>
        <v>0</v>
      </c>
      <c r="AH815" s="18">
        <f t="shared" si="466"/>
        <v>0</v>
      </c>
    </row>
    <row r="816" spans="5:34" x14ac:dyDescent="0.25">
      <c r="E816" s="12">
        <v>43318.791666666664</v>
      </c>
      <c r="F816" s="10">
        <v>12606.2</v>
      </c>
      <c r="G816" s="10">
        <v>12620.79</v>
      </c>
      <c r="H816" s="10">
        <v>12603.24</v>
      </c>
      <c r="I816" s="10">
        <v>12608.04</v>
      </c>
      <c r="K816" s="13">
        <f t="shared" si="455"/>
        <v>1.8400000000001455</v>
      </c>
      <c r="L816" s="13">
        <f t="shared" si="467"/>
        <v>-25.709999999999127</v>
      </c>
      <c r="M816" s="13">
        <f t="shared" si="456"/>
        <v>17.550000000001091</v>
      </c>
      <c r="X816">
        <f t="shared" si="457"/>
        <v>1.8400000000001455</v>
      </c>
      <c r="Y816">
        <f t="shared" si="458"/>
        <v>17.550000000001091</v>
      </c>
      <c r="Z816">
        <f t="shared" si="459"/>
        <v>0</v>
      </c>
      <c r="AA816">
        <f t="shared" si="460"/>
        <v>0</v>
      </c>
      <c r="AB816" s="18">
        <f t="shared" si="461"/>
        <v>0</v>
      </c>
      <c r="AC816" s="18">
        <f t="shared" si="462"/>
        <v>0</v>
      </c>
      <c r="AD816" s="18">
        <f t="shared" si="463"/>
        <v>0</v>
      </c>
      <c r="AE816" s="18">
        <f t="shared" si="464"/>
        <v>0</v>
      </c>
      <c r="AG816" s="18">
        <f t="shared" si="465"/>
        <v>0</v>
      </c>
      <c r="AH816" s="18">
        <f t="shared" si="466"/>
        <v>0</v>
      </c>
    </row>
    <row r="817" spans="5:34" x14ac:dyDescent="0.25">
      <c r="E817" s="11">
        <v>43318.833333333336</v>
      </c>
      <c r="F817" s="9">
        <v>12608.04</v>
      </c>
      <c r="G817" s="9">
        <v>12617.8</v>
      </c>
      <c r="H817" s="9">
        <v>12584.52</v>
      </c>
      <c r="I817" s="9">
        <v>12597.03</v>
      </c>
      <c r="K817" s="13">
        <f t="shared" si="455"/>
        <v>-11.010000000000218</v>
      </c>
      <c r="L817" s="13">
        <f t="shared" si="467"/>
        <v>-36.719999999999345</v>
      </c>
      <c r="M817" s="13">
        <f t="shared" si="456"/>
        <v>33.279999999998836</v>
      </c>
      <c r="X817">
        <f t="shared" si="457"/>
        <v>11.010000000000218</v>
      </c>
      <c r="Y817">
        <f t="shared" si="458"/>
        <v>33.279999999998836</v>
      </c>
      <c r="Z817">
        <f t="shared" si="459"/>
        <v>0</v>
      </c>
      <c r="AA817">
        <f t="shared" si="460"/>
        <v>0</v>
      </c>
      <c r="AB817" s="18">
        <f t="shared" si="461"/>
        <v>0</v>
      </c>
      <c r="AC817" s="18">
        <f t="shared" si="462"/>
        <v>0</v>
      </c>
      <c r="AD817" s="18">
        <f t="shared" si="463"/>
        <v>0</v>
      </c>
      <c r="AE817" s="18">
        <f t="shared" si="464"/>
        <v>0</v>
      </c>
      <c r="AG817" s="18">
        <f t="shared" si="465"/>
        <v>0</v>
      </c>
      <c r="AH817" s="18">
        <f t="shared" si="466"/>
        <v>0</v>
      </c>
    </row>
    <row r="818" spans="5:34" x14ac:dyDescent="0.25">
      <c r="E818" s="12">
        <v>43318.875</v>
      </c>
      <c r="F818" s="10">
        <v>12596.53</v>
      </c>
      <c r="G818" s="10">
        <v>12610.03</v>
      </c>
      <c r="H818" s="10">
        <v>12593.02</v>
      </c>
      <c r="I818" s="10">
        <v>12606.28</v>
      </c>
      <c r="K818" s="13">
        <f t="shared" si="455"/>
        <v>9.75</v>
      </c>
      <c r="L818" s="13">
        <f t="shared" si="467"/>
        <v>-26.969999999999345</v>
      </c>
      <c r="M818" s="13">
        <f t="shared" si="456"/>
        <v>17.010000000000218</v>
      </c>
      <c r="X818">
        <f t="shared" si="457"/>
        <v>9.75</v>
      </c>
      <c r="Y818">
        <f t="shared" si="458"/>
        <v>17.010000000000218</v>
      </c>
      <c r="Z818">
        <f t="shared" si="459"/>
        <v>0</v>
      </c>
      <c r="AA818">
        <f t="shared" si="460"/>
        <v>0</v>
      </c>
      <c r="AB818" s="18">
        <f t="shared" si="461"/>
        <v>0</v>
      </c>
      <c r="AC818" s="18">
        <f t="shared" si="462"/>
        <v>0</v>
      </c>
      <c r="AD818" s="18">
        <f t="shared" si="463"/>
        <v>0</v>
      </c>
      <c r="AE818" s="18">
        <f t="shared" si="464"/>
        <v>0</v>
      </c>
      <c r="AG818" s="18">
        <f t="shared" si="465"/>
        <v>0</v>
      </c>
      <c r="AH818" s="18">
        <f t="shared" si="466"/>
        <v>0</v>
      </c>
    </row>
    <row r="819" spans="5:34" x14ac:dyDescent="0.25">
      <c r="E819" s="11">
        <v>43318.916666666664</v>
      </c>
      <c r="F819" s="9">
        <v>12606.53</v>
      </c>
      <c r="G819" s="9">
        <v>12608.52</v>
      </c>
      <c r="H819" s="9">
        <v>12598.02</v>
      </c>
      <c r="I819" s="9">
        <v>12600.02</v>
      </c>
      <c r="K819" s="13">
        <f t="shared" si="455"/>
        <v>-6.5100000000002183</v>
      </c>
      <c r="L819" s="13">
        <f t="shared" si="467"/>
        <v>-33.479999999999563</v>
      </c>
      <c r="M819" s="13">
        <f t="shared" si="456"/>
        <v>10.5</v>
      </c>
      <c r="N819" s="13"/>
      <c r="X819">
        <f t="shared" si="457"/>
        <v>6.5100000000002183</v>
      </c>
      <c r="Y819">
        <f t="shared" si="458"/>
        <v>10.5</v>
      </c>
      <c r="Z819">
        <f t="shared" si="459"/>
        <v>0</v>
      </c>
      <c r="AA819">
        <f t="shared" si="460"/>
        <v>0</v>
      </c>
      <c r="AB819" s="18">
        <f t="shared" si="461"/>
        <v>0</v>
      </c>
      <c r="AC819" s="18">
        <f t="shared" si="462"/>
        <v>0</v>
      </c>
      <c r="AD819" s="18">
        <f t="shared" si="463"/>
        <v>0</v>
      </c>
      <c r="AE819" s="18">
        <f t="shared" si="464"/>
        <v>0</v>
      </c>
      <c r="AG819" s="18">
        <f t="shared" si="465"/>
        <v>0</v>
      </c>
      <c r="AH819" s="18">
        <f t="shared" si="466"/>
        <v>0</v>
      </c>
    </row>
    <row r="820" spans="5:34" hidden="1" x14ac:dyDescent="0.25">
      <c r="E820" s="12">
        <v>43318.958333333336</v>
      </c>
      <c r="F820" s="10">
        <v>12601.67</v>
      </c>
      <c r="G820" s="10">
        <v>12602.77</v>
      </c>
      <c r="H820" s="10">
        <v>12598.35</v>
      </c>
      <c r="I820" s="10">
        <v>12598.35</v>
      </c>
      <c r="AB820"/>
      <c r="AC820"/>
      <c r="AD820"/>
      <c r="AE820"/>
    </row>
    <row r="821" spans="5:34" hidden="1" x14ac:dyDescent="0.25">
      <c r="E821" s="11">
        <v>43319.041666666664</v>
      </c>
      <c r="F821" s="9">
        <v>12597.23</v>
      </c>
      <c r="G821" s="9">
        <v>12598.34</v>
      </c>
      <c r="H821" s="9">
        <v>12591.7</v>
      </c>
      <c r="I821" s="9">
        <v>12596.12</v>
      </c>
      <c r="AB821"/>
      <c r="AC821"/>
      <c r="AD821"/>
      <c r="AE821"/>
    </row>
    <row r="822" spans="5:34" hidden="1" x14ac:dyDescent="0.25">
      <c r="E822" s="12">
        <v>43319.083333333336</v>
      </c>
      <c r="F822" s="10">
        <v>12595.01</v>
      </c>
      <c r="G822" s="10">
        <v>12599.44</v>
      </c>
      <c r="H822" s="10">
        <v>12595.01</v>
      </c>
      <c r="I822" s="10">
        <v>12598.32</v>
      </c>
      <c r="AB822"/>
      <c r="AC822"/>
      <c r="AD822"/>
      <c r="AE822"/>
    </row>
    <row r="823" spans="5:34" hidden="1" x14ac:dyDescent="0.25">
      <c r="E823" s="11">
        <v>43319.125</v>
      </c>
      <c r="F823" s="9">
        <v>12599.43</v>
      </c>
      <c r="G823" s="9">
        <v>12603.64</v>
      </c>
      <c r="H823" s="9">
        <v>12596.11</v>
      </c>
      <c r="I823" s="9">
        <v>12602.53</v>
      </c>
      <c r="AB823"/>
      <c r="AC823"/>
      <c r="AD823"/>
      <c r="AE823"/>
    </row>
    <row r="824" spans="5:34" hidden="1" x14ac:dyDescent="0.25">
      <c r="E824" s="12">
        <v>43319.166666666664</v>
      </c>
      <c r="F824" s="10">
        <v>12602.61</v>
      </c>
      <c r="G824" s="10">
        <v>12608.38</v>
      </c>
      <c r="H824" s="10">
        <v>12600.65</v>
      </c>
      <c r="I824" s="10">
        <v>12601.75</v>
      </c>
      <c r="AB824"/>
      <c r="AC824"/>
      <c r="AD824"/>
      <c r="AE824"/>
    </row>
    <row r="825" spans="5:34" hidden="1" x14ac:dyDescent="0.25">
      <c r="E825" s="11">
        <v>43319.208333333336</v>
      </c>
      <c r="F825" s="9">
        <v>12602.85</v>
      </c>
      <c r="G825" s="9">
        <v>12606.16</v>
      </c>
      <c r="H825" s="9">
        <v>12600.64</v>
      </c>
      <c r="I825" s="9">
        <v>12605.06</v>
      </c>
      <c r="AB825"/>
      <c r="AC825"/>
      <c r="AD825"/>
      <c r="AE825"/>
    </row>
    <row r="826" spans="5:34" hidden="1" x14ac:dyDescent="0.25">
      <c r="E826" s="12">
        <v>43319.25</v>
      </c>
      <c r="F826" s="10">
        <v>12606.16</v>
      </c>
      <c r="G826" s="10">
        <v>12613.79</v>
      </c>
      <c r="H826" s="10">
        <v>12605.06</v>
      </c>
      <c r="I826" s="10">
        <v>12612.68</v>
      </c>
      <c r="AB826"/>
      <c r="AC826"/>
      <c r="AD826"/>
      <c r="AE826"/>
    </row>
    <row r="827" spans="5:34" hidden="1" x14ac:dyDescent="0.25">
      <c r="E827" s="11">
        <v>43319.291666666664</v>
      </c>
      <c r="F827" s="9">
        <v>12611.58</v>
      </c>
      <c r="G827" s="9">
        <v>12613.79</v>
      </c>
      <c r="H827" s="9">
        <v>12608.28</v>
      </c>
      <c r="I827" s="9">
        <v>12609.38</v>
      </c>
      <c r="AB827"/>
      <c r="AC827"/>
      <c r="AD827"/>
      <c r="AE827"/>
    </row>
    <row r="828" spans="5:34" x14ac:dyDescent="0.25">
      <c r="E828" s="12">
        <v>43319.333333333336</v>
      </c>
      <c r="F828" s="10">
        <v>12608.28</v>
      </c>
      <c r="G828" s="10">
        <v>12614.99</v>
      </c>
      <c r="H828" s="10">
        <v>12607.46</v>
      </c>
      <c r="I828" s="10">
        <v>12612.87</v>
      </c>
      <c r="K828" s="13">
        <f t="shared" ref="K828:K842" si="468">I828-F828</f>
        <v>4.5900000000001455</v>
      </c>
      <c r="L828" s="13">
        <v>0</v>
      </c>
      <c r="M828" s="13">
        <f t="shared" ref="M828:M842" si="469">G828-H828</f>
        <v>7.5300000000006548</v>
      </c>
      <c r="N828" s="13">
        <f>I842-F828</f>
        <v>52.819999999999709</v>
      </c>
      <c r="O828" s="18">
        <f>IF(K828*N828&gt;0,1,0)</f>
        <v>1</v>
      </c>
      <c r="P828">
        <f>_xlfn.IFS(K828&lt;0,MIN(L827:L841),K828&gt;0,MAX(L827:L841))</f>
        <v>101.8799999999992</v>
      </c>
      <c r="Q828">
        <f>_xlfn.IFS(K828&lt;0,MAX(L827:L841),K828&gt;0,MIN(L827:L841))</f>
        <v>0</v>
      </c>
      <c r="T828" s="13">
        <f>MAX(G828:G842)</f>
        <v>12739.81</v>
      </c>
      <c r="X828">
        <f t="shared" ref="X828:X842" si="470">ABS(K828)</f>
        <v>4.5900000000001455</v>
      </c>
      <c r="Y828">
        <f t="shared" ref="Y828:Y842" si="471">ABS(M828)</f>
        <v>7.5300000000006548</v>
      </c>
      <c r="Z828">
        <f t="shared" ref="Z828:Z842" si="472">IF(T828&lt;1000,ABS(T828),0)</f>
        <v>0</v>
      </c>
      <c r="AA828">
        <f t="shared" ref="AA828:AA842" si="473">ABS(N828)</f>
        <v>52.819999999999709</v>
      </c>
      <c r="AB828" s="18">
        <f t="shared" ref="AB828:AB842" si="474">ABS(P828)</f>
        <v>101.8799999999992</v>
      </c>
      <c r="AC828" s="18">
        <f t="shared" ref="AC828:AC842" si="475">ABS(Q828)</f>
        <v>0</v>
      </c>
      <c r="AD828" s="18">
        <f t="shared" ref="AD828:AD842" si="476">IF(O828=1,ABS(P828),0)</f>
        <v>101.8799999999992</v>
      </c>
      <c r="AE828" s="18">
        <f t="shared" ref="AE828:AE842" si="477">IF(O828=0,ABS(Q828),0)</f>
        <v>0</v>
      </c>
      <c r="AG828" s="18">
        <f t="shared" ref="AG828:AG842" si="478">IF(O828=1,ABS(Q828),0)</f>
        <v>0</v>
      </c>
      <c r="AH828" s="18">
        <f t="shared" ref="AH828:AH842" si="479">IF(O828=0,ABS(P828),0)</f>
        <v>0</v>
      </c>
    </row>
    <row r="829" spans="5:34" x14ac:dyDescent="0.25">
      <c r="E829" s="11">
        <v>43319.375</v>
      </c>
      <c r="F829" s="9">
        <v>12617.04</v>
      </c>
      <c r="G829" s="9">
        <v>12663.13</v>
      </c>
      <c r="H829" s="9">
        <v>12617.04</v>
      </c>
      <c r="I829" s="9">
        <v>12644.34</v>
      </c>
      <c r="K829" s="13">
        <f t="shared" si="468"/>
        <v>27.299999999999272</v>
      </c>
      <c r="L829" s="13">
        <f t="shared" ref="L829:L842" si="480">L828+K829</f>
        <v>27.299999999999272</v>
      </c>
      <c r="M829" s="13">
        <f t="shared" si="469"/>
        <v>46.089999999998327</v>
      </c>
      <c r="T829" s="13">
        <f>MIN(H828:H842)</f>
        <v>12607.46</v>
      </c>
      <c r="X829">
        <f t="shared" si="470"/>
        <v>27.299999999999272</v>
      </c>
      <c r="Y829">
        <f t="shared" si="471"/>
        <v>46.089999999998327</v>
      </c>
      <c r="Z829">
        <f t="shared" si="472"/>
        <v>0</v>
      </c>
      <c r="AA829">
        <f t="shared" si="473"/>
        <v>0</v>
      </c>
      <c r="AB829" s="18">
        <f t="shared" si="474"/>
        <v>0</v>
      </c>
      <c r="AC829" s="18">
        <f t="shared" si="475"/>
        <v>0</v>
      </c>
      <c r="AD829" s="18">
        <f t="shared" si="476"/>
        <v>0</v>
      </c>
      <c r="AE829" s="18">
        <f t="shared" si="477"/>
        <v>0</v>
      </c>
      <c r="AG829" s="18">
        <f t="shared" si="478"/>
        <v>0</v>
      </c>
      <c r="AH829" s="18">
        <f t="shared" si="479"/>
        <v>0</v>
      </c>
    </row>
    <row r="830" spans="5:34" x14ac:dyDescent="0.25">
      <c r="E830" s="12">
        <v>43319.416666666664</v>
      </c>
      <c r="F830" s="10">
        <v>12651.12</v>
      </c>
      <c r="G830" s="10">
        <v>12701.6</v>
      </c>
      <c r="H830" s="10">
        <v>12645.09</v>
      </c>
      <c r="I830" s="10">
        <v>12694.7</v>
      </c>
      <c r="K830" s="13">
        <f t="shared" si="468"/>
        <v>43.579999999999927</v>
      </c>
      <c r="L830" s="13">
        <f t="shared" si="480"/>
        <v>70.8799999999992</v>
      </c>
      <c r="M830" s="13">
        <f t="shared" si="469"/>
        <v>56.510000000000218</v>
      </c>
      <c r="T830" s="13">
        <f>T828-T829</f>
        <v>132.35000000000036</v>
      </c>
      <c r="X830">
        <f t="shared" si="470"/>
        <v>43.579999999999927</v>
      </c>
      <c r="Y830">
        <f t="shared" si="471"/>
        <v>56.510000000000218</v>
      </c>
      <c r="Z830">
        <f t="shared" si="472"/>
        <v>132.35000000000036</v>
      </c>
      <c r="AA830">
        <f t="shared" si="473"/>
        <v>0</v>
      </c>
      <c r="AB830" s="18">
        <f t="shared" si="474"/>
        <v>0</v>
      </c>
      <c r="AC830" s="18">
        <f t="shared" si="475"/>
        <v>0</v>
      </c>
      <c r="AD830" s="18">
        <f t="shared" si="476"/>
        <v>0</v>
      </c>
      <c r="AE830" s="18">
        <f t="shared" si="477"/>
        <v>0</v>
      </c>
      <c r="AG830" s="18">
        <f t="shared" si="478"/>
        <v>0</v>
      </c>
      <c r="AH830" s="18">
        <f t="shared" si="479"/>
        <v>0</v>
      </c>
    </row>
    <row r="831" spans="5:34" x14ac:dyDescent="0.25">
      <c r="E831" s="11">
        <v>43319.458333333336</v>
      </c>
      <c r="F831" s="9">
        <v>12695.71</v>
      </c>
      <c r="G831" s="9">
        <v>12730.91</v>
      </c>
      <c r="H831" s="9">
        <v>12685.02</v>
      </c>
      <c r="I831" s="9">
        <v>12726.71</v>
      </c>
      <c r="K831" s="13">
        <f t="shared" si="468"/>
        <v>31</v>
      </c>
      <c r="L831" s="13">
        <f t="shared" si="480"/>
        <v>101.8799999999992</v>
      </c>
      <c r="M831" s="13">
        <f t="shared" si="469"/>
        <v>45.889999999999418</v>
      </c>
      <c r="R831">
        <v>62</v>
      </c>
      <c r="X831">
        <f t="shared" si="470"/>
        <v>31</v>
      </c>
      <c r="Y831">
        <f t="shared" si="471"/>
        <v>45.889999999999418</v>
      </c>
      <c r="Z831">
        <f t="shared" si="472"/>
        <v>0</v>
      </c>
      <c r="AA831">
        <f t="shared" si="473"/>
        <v>0</v>
      </c>
      <c r="AB831" s="18">
        <f t="shared" si="474"/>
        <v>0</v>
      </c>
      <c r="AC831" s="18">
        <f t="shared" si="475"/>
        <v>0</v>
      </c>
      <c r="AD831" s="18">
        <f t="shared" si="476"/>
        <v>0</v>
      </c>
      <c r="AE831" s="18">
        <f t="shared" si="477"/>
        <v>0</v>
      </c>
      <c r="AG831" s="18">
        <f t="shared" si="478"/>
        <v>0</v>
      </c>
      <c r="AH831" s="18">
        <f t="shared" si="479"/>
        <v>0</v>
      </c>
    </row>
    <row r="832" spans="5:34" x14ac:dyDescent="0.25">
      <c r="E832" s="12">
        <v>43319.5</v>
      </c>
      <c r="F832" s="10">
        <v>12726.46</v>
      </c>
      <c r="G832" s="10">
        <v>12739.81</v>
      </c>
      <c r="H832" s="10">
        <v>12695.08</v>
      </c>
      <c r="I832" s="10">
        <v>12703.84</v>
      </c>
      <c r="K832" s="13">
        <f t="shared" si="468"/>
        <v>-22.619999999998981</v>
      </c>
      <c r="L832" s="13">
        <f t="shared" si="480"/>
        <v>79.260000000000218</v>
      </c>
      <c r="M832" s="13">
        <f t="shared" si="469"/>
        <v>44.729999999999563</v>
      </c>
      <c r="X832">
        <f t="shared" si="470"/>
        <v>22.619999999998981</v>
      </c>
      <c r="Y832">
        <f t="shared" si="471"/>
        <v>44.729999999999563</v>
      </c>
      <c r="Z832">
        <f t="shared" si="472"/>
        <v>0</v>
      </c>
      <c r="AA832">
        <f t="shared" si="473"/>
        <v>0</v>
      </c>
      <c r="AB832" s="18">
        <f t="shared" si="474"/>
        <v>0</v>
      </c>
      <c r="AC832" s="18">
        <f t="shared" si="475"/>
        <v>0</v>
      </c>
      <c r="AD832" s="18">
        <f t="shared" si="476"/>
        <v>0</v>
      </c>
      <c r="AE832" s="18">
        <f t="shared" si="477"/>
        <v>0</v>
      </c>
      <c r="AG832" s="18">
        <f t="shared" si="478"/>
        <v>0</v>
      </c>
      <c r="AH832" s="18">
        <f t="shared" si="479"/>
        <v>0</v>
      </c>
    </row>
    <row r="833" spans="5:34" x14ac:dyDescent="0.25">
      <c r="E833" s="11">
        <v>43319.541666666664</v>
      </c>
      <c r="F833" s="9">
        <v>12704.59</v>
      </c>
      <c r="G833" s="9">
        <v>12721.6</v>
      </c>
      <c r="H833" s="9">
        <v>12686.69</v>
      </c>
      <c r="I833" s="9">
        <v>12715.78</v>
      </c>
      <c r="K833" s="13">
        <f t="shared" si="468"/>
        <v>11.190000000000509</v>
      </c>
      <c r="L833" s="13">
        <f t="shared" si="480"/>
        <v>90.450000000000728</v>
      </c>
      <c r="M833" s="13">
        <f t="shared" si="469"/>
        <v>34.909999999999854</v>
      </c>
      <c r="X833">
        <f t="shared" si="470"/>
        <v>11.190000000000509</v>
      </c>
      <c r="Y833">
        <f t="shared" si="471"/>
        <v>34.909999999999854</v>
      </c>
      <c r="Z833">
        <f t="shared" si="472"/>
        <v>0</v>
      </c>
      <c r="AA833">
        <f t="shared" si="473"/>
        <v>0</v>
      </c>
      <c r="AB833" s="18">
        <f t="shared" si="474"/>
        <v>0</v>
      </c>
      <c r="AC833" s="18">
        <f t="shared" si="475"/>
        <v>0</v>
      </c>
      <c r="AD833" s="18">
        <f t="shared" si="476"/>
        <v>0</v>
      </c>
      <c r="AE833" s="18">
        <f t="shared" si="477"/>
        <v>0</v>
      </c>
      <c r="AG833" s="18">
        <f t="shared" si="478"/>
        <v>0</v>
      </c>
      <c r="AH833" s="18">
        <f t="shared" si="479"/>
        <v>0</v>
      </c>
    </row>
    <row r="834" spans="5:34" x14ac:dyDescent="0.25">
      <c r="E834" s="12">
        <v>43319.583333333336</v>
      </c>
      <c r="F834" s="10">
        <v>12716.28</v>
      </c>
      <c r="G834" s="10">
        <v>12722.96</v>
      </c>
      <c r="H834" s="10">
        <v>12688.06</v>
      </c>
      <c r="I834" s="10">
        <v>12691.8</v>
      </c>
      <c r="K834" s="13">
        <f t="shared" si="468"/>
        <v>-24.480000000001382</v>
      </c>
      <c r="L834" s="13">
        <f t="shared" si="480"/>
        <v>65.969999999999345</v>
      </c>
      <c r="M834" s="13">
        <f t="shared" si="469"/>
        <v>34.899999999999636</v>
      </c>
      <c r="X834">
        <f t="shared" si="470"/>
        <v>24.480000000001382</v>
      </c>
      <c r="Y834">
        <f t="shared" si="471"/>
        <v>34.899999999999636</v>
      </c>
      <c r="Z834">
        <f t="shared" si="472"/>
        <v>0</v>
      </c>
      <c r="AA834">
        <f t="shared" si="473"/>
        <v>0</v>
      </c>
      <c r="AB834" s="18">
        <f t="shared" si="474"/>
        <v>0</v>
      </c>
      <c r="AC834" s="18">
        <f t="shared" si="475"/>
        <v>0</v>
      </c>
      <c r="AD834" s="18">
        <f t="shared" si="476"/>
        <v>0</v>
      </c>
      <c r="AE834" s="18">
        <f t="shared" si="477"/>
        <v>0</v>
      </c>
      <c r="AG834" s="18">
        <f t="shared" si="478"/>
        <v>0</v>
      </c>
      <c r="AH834" s="18">
        <f t="shared" si="479"/>
        <v>0</v>
      </c>
    </row>
    <row r="835" spans="5:34" x14ac:dyDescent="0.25">
      <c r="E835" s="11">
        <v>43319.625</v>
      </c>
      <c r="F835" s="9">
        <v>12692.3</v>
      </c>
      <c r="G835" s="9">
        <v>12720.86</v>
      </c>
      <c r="H835" s="9">
        <v>12691.51</v>
      </c>
      <c r="I835" s="9">
        <v>12701.11</v>
      </c>
      <c r="K835" s="13">
        <f t="shared" si="468"/>
        <v>8.8100000000013097</v>
      </c>
      <c r="L835" s="13">
        <f t="shared" si="480"/>
        <v>74.780000000000655</v>
      </c>
      <c r="M835" s="13">
        <f t="shared" si="469"/>
        <v>29.350000000000364</v>
      </c>
      <c r="X835">
        <f t="shared" si="470"/>
        <v>8.8100000000013097</v>
      </c>
      <c r="Y835">
        <f t="shared" si="471"/>
        <v>29.350000000000364</v>
      </c>
      <c r="Z835">
        <f t="shared" si="472"/>
        <v>0</v>
      </c>
      <c r="AA835">
        <f t="shared" si="473"/>
        <v>0</v>
      </c>
      <c r="AB835" s="18">
        <f t="shared" si="474"/>
        <v>0</v>
      </c>
      <c r="AC835" s="18">
        <f t="shared" si="475"/>
        <v>0</v>
      </c>
      <c r="AD835" s="18">
        <f t="shared" si="476"/>
        <v>0</v>
      </c>
      <c r="AE835" s="18">
        <f t="shared" si="477"/>
        <v>0</v>
      </c>
      <c r="AG835" s="18">
        <f t="shared" si="478"/>
        <v>0</v>
      </c>
      <c r="AH835" s="18">
        <f t="shared" si="479"/>
        <v>0</v>
      </c>
    </row>
    <row r="836" spans="5:34" x14ac:dyDescent="0.25">
      <c r="E836" s="12">
        <v>43319.666666666664</v>
      </c>
      <c r="F836" s="10">
        <v>12701.36</v>
      </c>
      <c r="G836" s="10">
        <v>12714.61</v>
      </c>
      <c r="H836" s="10">
        <v>12690.68</v>
      </c>
      <c r="I836" s="10">
        <v>12705.85</v>
      </c>
      <c r="K836" s="13">
        <f t="shared" si="468"/>
        <v>4.4899999999997817</v>
      </c>
      <c r="L836" s="13">
        <f t="shared" si="480"/>
        <v>79.270000000000437</v>
      </c>
      <c r="M836" s="13">
        <f t="shared" si="469"/>
        <v>23.930000000000291</v>
      </c>
      <c r="X836">
        <f t="shared" si="470"/>
        <v>4.4899999999997817</v>
      </c>
      <c r="Y836">
        <f t="shared" si="471"/>
        <v>23.930000000000291</v>
      </c>
      <c r="Z836">
        <f t="shared" si="472"/>
        <v>0</v>
      </c>
      <c r="AA836">
        <f t="shared" si="473"/>
        <v>0</v>
      </c>
      <c r="AB836" s="18">
        <f t="shared" si="474"/>
        <v>0</v>
      </c>
      <c r="AC836" s="18">
        <f t="shared" si="475"/>
        <v>0</v>
      </c>
      <c r="AD836" s="18">
        <f t="shared" si="476"/>
        <v>0</v>
      </c>
      <c r="AE836" s="18">
        <f t="shared" si="477"/>
        <v>0</v>
      </c>
      <c r="AG836" s="18">
        <f t="shared" si="478"/>
        <v>0</v>
      </c>
      <c r="AH836" s="18">
        <f t="shared" si="479"/>
        <v>0</v>
      </c>
    </row>
    <row r="837" spans="5:34" x14ac:dyDescent="0.25">
      <c r="E837" s="11">
        <v>43319.708333333336</v>
      </c>
      <c r="F837" s="9">
        <v>12703.35</v>
      </c>
      <c r="G837" s="9">
        <v>12706.12</v>
      </c>
      <c r="H837" s="9">
        <v>12664.39</v>
      </c>
      <c r="I837" s="9">
        <v>12671.57</v>
      </c>
      <c r="K837" s="13">
        <f t="shared" si="468"/>
        <v>-31.780000000000655</v>
      </c>
      <c r="L837" s="13">
        <f t="shared" si="480"/>
        <v>47.489999999999782</v>
      </c>
      <c r="M837" s="13">
        <f t="shared" si="469"/>
        <v>41.730000000001382</v>
      </c>
      <c r="X837">
        <f t="shared" si="470"/>
        <v>31.780000000000655</v>
      </c>
      <c r="Y837">
        <f t="shared" si="471"/>
        <v>41.730000000001382</v>
      </c>
      <c r="Z837">
        <f t="shared" si="472"/>
        <v>0</v>
      </c>
      <c r="AA837">
        <f t="shared" si="473"/>
        <v>0</v>
      </c>
      <c r="AB837" s="18">
        <f t="shared" si="474"/>
        <v>0</v>
      </c>
      <c r="AC837" s="18">
        <f t="shared" si="475"/>
        <v>0</v>
      </c>
      <c r="AD837" s="18">
        <f t="shared" si="476"/>
        <v>0</v>
      </c>
      <c r="AE837" s="18">
        <f t="shared" si="477"/>
        <v>0</v>
      </c>
      <c r="AG837" s="18">
        <f t="shared" si="478"/>
        <v>0</v>
      </c>
      <c r="AH837" s="18">
        <f t="shared" si="479"/>
        <v>0</v>
      </c>
    </row>
    <row r="838" spans="5:34" x14ac:dyDescent="0.25">
      <c r="E838" s="12">
        <v>43319.75</v>
      </c>
      <c r="F838" s="10">
        <v>12671.82</v>
      </c>
      <c r="G838" s="10">
        <v>12676.58</v>
      </c>
      <c r="H838" s="10">
        <v>12646.14</v>
      </c>
      <c r="I838" s="10">
        <v>12652.81</v>
      </c>
      <c r="K838" s="13">
        <f t="shared" si="468"/>
        <v>-19.010000000000218</v>
      </c>
      <c r="L838" s="13">
        <f t="shared" si="480"/>
        <v>28.479999999999563</v>
      </c>
      <c r="M838" s="13">
        <f t="shared" si="469"/>
        <v>30.440000000000509</v>
      </c>
      <c r="X838">
        <f t="shared" si="470"/>
        <v>19.010000000000218</v>
      </c>
      <c r="Y838">
        <f t="shared" si="471"/>
        <v>30.440000000000509</v>
      </c>
      <c r="Z838">
        <f t="shared" si="472"/>
        <v>0</v>
      </c>
      <c r="AA838">
        <f t="shared" si="473"/>
        <v>0</v>
      </c>
      <c r="AB838" s="18">
        <f t="shared" si="474"/>
        <v>0</v>
      </c>
      <c r="AC838" s="18">
        <f t="shared" si="475"/>
        <v>0</v>
      </c>
      <c r="AD838" s="18">
        <f t="shared" si="476"/>
        <v>0</v>
      </c>
      <c r="AE838" s="18">
        <f t="shared" si="477"/>
        <v>0</v>
      </c>
      <c r="AG838" s="18">
        <f t="shared" si="478"/>
        <v>0</v>
      </c>
      <c r="AH838" s="18">
        <f t="shared" si="479"/>
        <v>0</v>
      </c>
    </row>
    <row r="839" spans="5:34" x14ac:dyDescent="0.25">
      <c r="E839" s="11">
        <v>43319.791666666664</v>
      </c>
      <c r="F839" s="9">
        <v>12653.06</v>
      </c>
      <c r="G839" s="9">
        <v>12670.79</v>
      </c>
      <c r="H839" s="9">
        <v>12652.56</v>
      </c>
      <c r="I839" s="9">
        <v>12664.26</v>
      </c>
      <c r="K839" s="13">
        <f t="shared" si="468"/>
        <v>11.200000000000728</v>
      </c>
      <c r="L839" s="13">
        <f t="shared" si="480"/>
        <v>39.680000000000291</v>
      </c>
      <c r="M839" s="13">
        <f t="shared" si="469"/>
        <v>18.230000000001382</v>
      </c>
      <c r="X839">
        <f t="shared" si="470"/>
        <v>11.200000000000728</v>
      </c>
      <c r="Y839">
        <f t="shared" si="471"/>
        <v>18.230000000001382</v>
      </c>
      <c r="Z839">
        <f t="shared" si="472"/>
        <v>0</v>
      </c>
      <c r="AA839">
        <f t="shared" si="473"/>
        <v>0</v>
      </c>
      <c r="AB839" s="18">
        <f t="shared" si="474"/>
        <v>0</v>
      </c>
      <c r="AC839" s="18">
        <f t="shared" si="475"/>
        <v>0</v>
      </c>
      <c r="AD839" s="18">
        <f t="shared" si="476"/>
        <v>0</v>
      </c>
      <c r="AE839" s="18">
        <f t="shared" si="477"/>
        <v>0</v>
      </c>
      <c r="AG839" s="18">
        <f t="shared" si="478"/>
        <v>0</v>
      </c>
      <c r="AH839" s="18">
        <f t="shared" si="479"/>
        <v>0</v>
      </c>
    </row>
    <row r="840" spans="5:34" x14ac:dyDescent="0.25">
      <c r="E840" s="12">
        <v>43319.833333333336</v>
      </c>
      <c r="F840" s="10">
        <v>12664.26</v>
      </c>
      <c r="G840" s="10">
        <v>12666.01</v>
      </c>
      <c r="H840" s="10">
        <v>12655.51</v>
      </c>
      <c r="I840" s="10">
        <v>12664.76</v>
      </c>
      <c r="K840" s="13">
        <f t="shared" si="468"/>
        <v>0.5</v>
      </c>
      <c r="L840" s="13">
        <f t="shared" si="480"/>
        <v>40.180000000000291</v>
      </c>
      <c r="M840" s="13">
        <f t="shared" si="469"/>
        <v>10.5</v>
      </c>
      <c r="X840">
        <f t="shared" si="470"/>
        <v>0.5</v>
      </c>
      <c r="Y840">
        <f t="shared" si="471"/>
        <v>10.5</v>
      </c>
      <c r="Z840">
        <f t="shared" si="472"/>
        <v>0</v>
      </c>
      <c r="AA840">
        <f t="shared" si="473"/>
        <v>0</v>
      </c>
      <c r="AB840" s="18">
        <f t="shared" si="474"/>
        <v>0</v>
      </c>
      <c r="AC840" s="18">
        <f t="shared" si="475"/>
        <v>0</v>
      </c>
      <c r="AD840" s="18">
        <f t="shared" si="476"/>
        <v>0</v>
      </c>
      <c r="AE840" s="18">
        <f t="shared" si="477"/>
        <v>0</v>
      </c>
      <c r="AG840" s="18">
        <f t="shared" si="478"/>
        <v>0</v>
      </c>
      <c r="AH840" s="18">
        <f t="shared" si="479"/>
        <v>0</v>
      </c>
    </row>
    <row r="841" spans="5:34" x14ac:dyDescent="0.25">
      <c r="E841" s="11">
        <v>43319.875</v>
      </c>
      <c r="F841" s="9">
        <v>12664.76</v>
      </c>
      <c r="G841" s="9">
        <v>12673.01</v>
      </c>
      <c r="H841" s="9">
        <v>12659</v>
      </c>
      <c r="I841" s="9">
        <v>12662.75</v>
      </c>
      <c r="K841" s="13">
        <f t="shared" si="468"/>
        <v>-2.0100000000002183</v>
      </c>
      <c r="L841" s="13">
        <f t="shared" si="480"/>
        <v>38.170000000000073</v>
      </c>
      <c r="M841" s="13">
        <f t="shared" si="469"/>
        <v>14.010000000000218</v>
      </c>
      <c r="X841">
        <f t="shared" si="470"/>
        <v>2.0100000000002183</v>
      </c>
      <c r="Y841">
        <f t="shared" si="471"/>
        <v>14.010000000000218</v>
      </c>
      <c r="Z841">
        <f t="shared" si="472"/>
        <v>0</v>
      </c>
      <c r="AA841">
        <f t="shared" si="473"/>
        <v>0</v>
      </c>
      <c r="AB841" s="18">
        <f t="shared" si="474"/>
        <v>0</v>
      </c>
      <c r="AC841" s="18">
        <f t="shared" si="475"/>
        <v>0</v>
      </c>
      <c r="AD841" s="18">
        <f t="shared" si="476"/>
        <v>0</v>
      </c>
      <c r="AE841" s="18">
        <f t="shared" si="477"/>
        <v>0</v>
      </c>
      <c r="AG841" s="18">
        <f t="shared" si="478"/>
        <v>0</v>
      </c>
      <c r="AH841" s="18">
        <f t="shared" si="479"/>
        <v>0</v>
      </c>
    </row>
    <row r="842" spans="5:34" x14ac:dyDescent="0.25">
      <c r="E842" s="12">
        <v>43319.916666666664</v>
      </c>
      <c r="F842" s="10">
        <v>12662.25</v>
      </c>
      <c r="G842" s="10">
        <v>12662.5</v>
      </c>
      <c r="H842" s="10">
        <v>12644.75</v>
      </c>
      <c r="I842" s="10">
        <v>12661.1</v>
      </c>
      <c r="K842" s="13">
        <f t="shared" si="468"/>
        <v>-1.1499999999996362</v>
      </c>
      <c r="L842" s="13">
        <f t="shared" si="480"/>
        <v>37.020000000000437</v>
      </c>
      <c r="M842" s="13">
        <f t="shared" si="469"/>
        <v>17.75</v>
      </c>
      <c r="N842" s="13"/>
      <c r="X842">
        <f t="shared" si="470"/>
        <v>1.1499999999996362</v>
      </c>
      <c r="Y842">
        <f t="shared" si="471"/>
        <v>17.75</v>
      </c>
      <c r="Z842">
        <f t="shared" si="472"/>
        <v>0</v>
      </c>
      <c r="AA842">
        <f t="shared" si="473"/>
        <v>0</v>
      </c>
      <c r="AB842" s="18">
        <f t="shared" si="474"/>
        <v>0</v>
      </c>
      <c r="AC842" s="18">
        <f t="shared" si="475"/>
        <v>0</v>
      </c>
      <c r="AD842" s="18">
        <f t="shared" si="476"/>
        <v>0</v>
      </c>
      <c r="AE842" s="18">
        <f t="shared" si="477"/>
        <v>0</v>
      </c>
      <c r="AG842" s="18">
        <f t="shared" si="478"/>
        <v>0</v>
      </c>
      <c r="AH842" s="18">
        <f t="shared" si="479"/>
        <v>0</v>
      </c>
    </row>
    <row r="843" spans="5:34" hidden="1" x14ac:dyDescent="0.25">
      <c r="E843" s="11">
        <v>43319.958333333336</v>
      </c>
      <c r="F843" s="9">
        <v>12658</v>
      </c>
      <c r="G843" s="9">
        <v>12665.75</v>
      </c>
      <c r="H843" s="9">
        <v>12658</v>
      </c>
      <c r="I843" s="9">
        <v>12662.53</v>
      </c>
      <c r="AB843"/>
      <c r="AC843"/>
      <c r="AD843"/>
      <c r="AE843"/>
    </row>
    <row r="844" spans="5:34" hidden="1" x14ac:dyDescent="0.25">
      <c r="E844" s="12">
        <v>43320.041666666664</v>
      </c>
      <c r="F844" s="10">
        <v>12661.42</v>
      </c>
      <c r="G844" s="10">
        <v>12662.53</v>
      </c>
      <c r="H844" s="10">
        <v>12652.56</v>
      </c>
      <c r="I844" s="10">
        <v>12654.78</v>
      </c>
      <c r="AB844"/>
      <c r="AC844"/>
      <c r="AD844"/>
      <c r="AE844"/>
    </row>
    <row r="845" spans="5:34" hidden="1" x14ac:dyDescent="0.25">
      <c r="E845" s="11">
        <v>43320.083333333336</v>
      </c>
      <c r="F845" s="9">
        <v>12653.67</v>
      </c>
      <c r="G845" s="9">
        <v>12658.09</v>
      </c>
      <c r="H845" s="9">
        <v>12653.67</v>
      </c>
      <c r="I845" s="9">
        <v>12654.77</v>
      </c>
      <c r="AB845"/>
      <c r="AC845"/>
      <c r="AD845"/>
      <c r="AE845"/>
    </row>
    <row r="846" spans="5:34" hidden="1" x14ac:dyDescent="0.25">
      <c r="E846" s="12">
        <v>43320.125</v>
      </c>
      <c r="F846" s="10">
        <v>12655.88</v>
      </c>
      <c r="G846" s="10">
        <v>12664.73</v>
      </c>
      <c r="H846" s="10">
        <v>12655.88</v>
      </c>
      <c r="I846" s="10">
        <v>12660.19</v>
      </c>
      <c r="AB846"/>
      <c r="AC846"/>
      <c r="AD846"/>
      <c r="AE846"/>
    </row>
    <row r="847" spans="5:34" hidden="1" x14ac:dyDescent="0.25">
      <c r="E847" s="11">
        <v>43320.166666666664</v>
      </c>
      <c r="F847" s="9">
        <v>12660.38</v>
      </c>
      <c r="G847" s="9">
        <v>12667.02</v>
      </c>
      <c r="H847" s="9">
        <v>12657.27</v>
      </c>
      <c r="I847" s="9">
        <v>12661.7</v>
      </c>
      <c r="AB847"/>
      <c r="AC847"/>
      <c r="AD847"/>
      <c r="AE847"/>
    </row>
    <row r="848" spans="5:34" hidden="1" x14ac:dyDescent="0.25">
      <c r="E848" s="12">
        <v>43320.208333333336</v>
      </c>
      <c r="F848" s="10">
        <v>12660.59</v>
      </c>
      <c r="G848" s="10">
        <v>12662.8</v>
      </c>
      <c r="H848" s="10">
        <v>12658.37</v>
      </c>
      <c r="I848" s="10">
        <v>12660.58</v>
      </c>
      <c r="AB848"/>
      <c r="AC848"/>
      <c r="AD848"/>
      <c r="AE848"/>
    </row>
    <row r="849" spans="5:34" hidden="1" x14ac:dyDescent="0.25">
      <c r="E849" s="11">
        <v>43320.25</v>
      </c>
      <c r="F849" s="9">
        <v>12661.14</v>
      </c>
      <c r="G849" s="9">
        <v>12666.11</v>
      </c>
      <c r="H849" s="9">
        <v>12660.58</v>
      </c>
      <c r="I849" s="9">
        <v>12663.9</v>
      </c>
      <c r="AB849"/>
      <c r="AC849"/>
      <c r="AD849"/>
      <c r="AE849"/>
    </row>
    <row r="850" spans="5:34" hidden="1" x14ac:dyDescent="0.25">
      <c r="E850" s="12">
        <v>43320.291666666664</v>
      </c>
      <c r="F850" s="10">
        <v>12663.35</v>
      </c>
      <c r="G850" s="10">
        <v>12663.9</v>
      </c>
      <c r="H850" s="10">
        <v>12652.96</v>
      </c>
      <c r="I850" s="10">
        <v>12654.06</v>
      </c>
      <c r="AB850"/>
      <c r="AC850"/>
      <c r="AD850"/>
      <c r="AE850"/>
    </row>
    <row r="851" spans="5:34" x14ac:dyDescent="0.25">
      <c r="E851" s="11">
        <v>43320.333333333336</v>
      </c>
      <c r="F851" s="9">
        <v>12654.07</v>
      </c>
      <c r="G851" s="9">
        <v>12657.61</v>
      </c>
      <c r="H851" s="9">
        <v>12650</v>
      </c>
      <c r="I851" s="9">
        <v>12652.13</v>
      </c>
      <c r="K851" s="13">
        <f t="shared" ref="K851:K865" si="481">I851-F851</f>
        <v>-1.9400000000005093</v>
      </c>
      <c r="L851" s="13">
        <v>0</v>
      </c>
      <c r="M851" s="13">
        <f t="shared" ref="M851:M865" si="482">G851-H851</f>
        <v>7.6100000000005821</v>
      </c>
      <c r="N851" s="13">
        <f>I865-F851</f>
        <v>-39.850000000000364</v>
      </c>
      <c r="O851" s="18">
        <f>IF(K851*N851&gt;0,1,0)</f>
        <v>1</v>
      </c>
      <c r="P851">
        <f>_xlfn.IFS(K851&lt;0,MIN(L850:L864),K851&gt;0,MAX(L850:L864))</f>
        <v>-46.919999999998254</v>
      </c>
      <c r="Q851">
        <f>_xlfn.IFS(K851&lt;0,MAX(L850:L864),K851&gt;0,MIN(L850:L864))</f>
        <v>40.290000000000873</v>
      </c>
      <c r="T851" s="13">
        <f>MAX(G851:G865)</f>
        <v>12704.94</v>
      </c>
      <c r="X851">
        <f t="shared" ref="X851:X865" si="483">ABS(K851)</f>
        <v>1.9400000000005093</v>
      </c>
      <c r="Y851">
        <f t="shared" ref="Y851:Y865" si="484">ABS(M851)</f>
        <v>7.6100000000005821</v>
      </c>
      <c r="Z851">
        <f t="shared" ref="Z851:Z865" si="485">IF(T851&lt;1000,ABS(T851),0)</f>
        <v>0</v>
      </c>
      <c r="AA851">
        <f t="shared" ref="AA851:AA865" si="486">ABS(N851)</f>
        <v>39.850000000000364</v>
      </c>
      <c r="AB851" s="18">
        <f t="shared" ref="AB851:AB865" si="487">ABS(P851)</f>
        <v>46.919999999998254</v>
      </c>
      <c r="AC851" s="18">
        <f t="shared" ref="AC851:AC865" si="488">ABS(Q851)</f>
        <v>40.290000000000873</v>
      </c>
      <c r="AD851" s="18">
        <f t="shared" ref="AD851:AD865" si="489">IF(O851=1,ABS(P851),0)</f>
        <v>46.919999999998254</v>
      </c>
      <c r="AE851" s="18">
        <f t="shared" ref="AE851:AE865" si="490">IF(O851=0,ABS(Q851),0)</f>
        <v>0</v>
      </c>
      <c r="AG851" s="18">
        <f t="shared" ref="AG851:AG865" si="491">IF(O851=1,ABS(Q851),0)</f>
        <v>40.290000000000873</v>
      </c>
      <c r="AH851" s="18">
        <f t="shared" ref="AH851:AH865" si="492">IF(O851=0,ABS(P851),0)</f>
        <v>0</v>
      </c>
    </row>
    <row r="852" spans="5:34" x14ac:dyDescent="0.25">
      <c r="E852" s="12">
        <v>43320.375</v>
      </c>
      <c r="F852" s="10">
        <v>12648.76</v>
      </c>
      <c r="G852" s="10">
        <v>12656.89</v>
      </c>
      <c r="H852" s="10">
        <v>12612.98</v>
      </c>
      <c r="I852" s="10">
        <v>12625.19</v>
      </c>
      <c r="K852" s="13">
        <f t="shared" si="481"/>
        <v>-23.569999999999709</v>
      </c>
      <c r="L852" s="13">
        <f t="shared" ref="L852:L865" si="493">L851+K852</f>
        <v>-23.569999999999709</v>
      </c>
      <c r="M852" s="13">
        <f t="shared" si="482"/>
        <v>43.909999999999854</v>
      </c>
      <c r="T852" s="13">
        <f>MIN(H851:H865)</f>
        <v>12584.63</v>
      </c>
      <c r="X852">
        <f t="shared" si="483"/>
        <v>23.569999999999709</v>
      </c>
      <c r="Y852">
        <f t="shared" si="484"/>
        <v>43.909999999999854</v>
      </c>
      <c r="Z852">
        <f t="shared" si="485"/>
        <v>0</v>
      </c>
      <c r="AA852">
        <f t="shared" si="486"/>
        <v>0</v>
      </c>
      <c r="AB852" s="18">
        <f t="shared" si="487"/>
        <v>0</v>
      </c>
      <c r="AC852" s="18">
        <f t="shared" si="488"/>
        <v>0</v>
      </c>
      <c r="AD852" s="18">
        <f t="shared" si="489"/>
        <v>0</v>
      </c>
      <c r="AE852" s="18">
        <f t="shared" si="490"/>
        <v>0</v>
      </c>
      <c r="AG852" s="18">
        <f t="shared" si="491"/>
        <v>0</v>
      </c>
      <c r="AH852" s="18">
        <f t="shared" si="492"/>
        <v>0</v>
      </c>
    </row>
    <row r="853" spans="5:34" x14ac:dyDescent="0.25">
      <c r="E853" s="11">
        <v>43320.416666666664</v>
      </c>
      <c r="F853" s="9">
        <v>12624.97</v>
      </c>
      <c r="G853" s="9">
        <v>12653.74</v>
      </c>
      <c r="H853" s="9">
        <v>12584.63</v>
      </c>
      <c r="I853" s="9">
        <v>12642.08</v>
      </c>
      <c r="K853" s="13">
        <f t="shared" si="481"/>
        <v>17.110000000000582</v>
      </c>
      <c r="L853" s="13">
        <f t="shared" si="493"/>
        <v>-6.4599999999991269</v>
      </c>
      <c r="M853" s="13">
        <f t="shared" si="482"/>
        <v>69.110000000000582</v>
      </c>
      <c r="T853" s="13">
        <f>T851-T852</f>
        <v>120.31000000000131</v>
      </c>
      <c r="X853">
        <f t="shared" si="483"/>
        <v>17.110000000000582</v>
      </c>
      <c r="Y853">
        <f t="shared" si="484"/>
        <v>69.110000000000582</v>
      </c>
      <c r="Z853">
        <f t="shared" si="485"/>
        <v>120.31000000000131</v>
      </c>
      <c r="AA853">
        <f t="shared" si="486"/>
        <v>0</v>
      </c>
      <c r="AB853" s="18">
        <f t="shared" si="487"/>
        <v>0</v>
      </c>
      <c r="AC853" s="18">
        <f t="shared" si="488"/>
        <v>0</v>
      </c>
      <c r="AD853" s="18">
        <f t="shared" si="489"/>
        <v>0</v>
      </c>
      <c r="AE853" s="18">
        <f t="shared" si="490"/>
        <v>0</v>
      </c>
      <c r="AG853" s="18">
        <f t="shared" si="491"/>
        <v>0</v>
      </c>
      <c r="AH853" s="18">
        <f t="shared" si="492"/>
        <v>0</v>
      </c>
    </row>
    <row r="854" spans="5:34" x14ac:dyDescent="0.25">
      <c r="E854" s="12">
        <v>43320.458333333336</v>
      </c>
      <c r="F854" s="10">
        <v>12641.83</v>
      </c>
      <c r="G854" s="10">
        <v>12652.03</v>
      </c>
      <c r="H854" s="10">
        <v>12611.14</v>
      </c>
      <c r="I854" s="10">
        <v>12627.65</v>
      </c>
      <c r="K854" s="13">
        <f t="shared" si="481"/>
        <v>-14.180000000000291</v>
      </c>
      <c r="L854" s="13">
        <f t="shared" si="493"/>
        <v>-20.639999999999418</v>
      </c>
      <c r="M854" s="13">
        <f t="shared" si="482"/>
        <v>40.890000000001237</v>
      </c>
      <c r="X854">
        <f t="shared" si="483"/>
        <v>14.180000000000291</v>
      </c>
      <c r="Y854">
        <f t="shared" si="484"/>
        <v>40.890000000001237</v>
      </c>
      <c r="Z854">
        <f t="shared" si="485"/>
        <v>0</v>
      </c>
      <c r="AA854">
        <f t="shared" si="486"/>
        <v>0</v>
      </c>
      <c r="AB854" s="18">
        <f t="shared" si="487"/>
        <v>0</v>
      </c>
      <c r="AC854" s="18">
        <f t="shared" si="488"/>
        <v>0</v>
      </c>
      <c r="AD854" s="18">
        <f t="shared" si="489"/>
        <v>0</v>
      </c>
      <c r="AE854" s="18">
        <f t="shared" si="490"/>
        <v>0</v>
      </c>
      <c r="AG854" s="18">
        <f t="shared" si="491"/>
        <v>0</v>
      </c>
      <c r="AH854" s="18">
        <f t="shared" si="492"/>
        <v>0</v>
      </c>
    </row>
    <row r="855" spans="5:34" x14ac:dyDescent="0.25">
      <c r="E855" s="11">
        <v>43320.5</v>
      </c>
      <c r="F855" s="9">
        <v>12628.15</v>
      </c>
      <c r="G855" s="9">
        <v>12645.47</v>
      </c>
      <c r="H855" s="9">
        <v>12617.73</v>
      </c>
      <c r="I855" s="9">
        <v>12638.11</v>
      </c>
      <c r="K855" s="13">
        <f t="shared" si="481"/>
        <v>9.9600000000009459</v>
      </c>
      <c r="L855" s="13">
        <f t="shared" si="493"/>
        <v>-10.679999999998472</v>
      </c>
      <c r="M855" s="13">
        <f t="shared" si="482"/>
        <v>27.739999999999782</v>
      </c>
      <c r="R855">
        <v>-16</v>
      </c>
      <c r="X855">
        <f t="shared" si="483"/>
        <v>9.9600000000009459</v>
      </c>
      <c r="Y855">
        <f t="shared" si="484"/>
        <v>27.739999999999782</v>
      </c>
      <c r="Z855">
        <f t="shared" si="485"/>
        <v>0</v>
      </c>
      <c r="AA855">
        <f t="shared" si="486"/>
        <v>0</v>
      </c>
      <c r="AB855" s="18">
        <f t="shared" si="487"/>
        <v>0</v>
      </c>
      <c r="AC855" s="18">
        <f t="shared" si="488"/>
        <v>0</v>
      </c>
      <c r="AD855" s="18">
        <f t="shared" si="489"/>
        <v>0</v>
      </c>
      <c r="AE855" s="18">
        <f t="shared" si="490"/>
        <v>0</v>
      </c>
      <c r="AG855" s="18">
        <f t="shared" si="491"/>
        <v>0</v>
      </c>
      <c r="AH855" s="18">
        <f t="shared" si="492"/>
        <v>0</v>
      </c>
    </row>
    <row r="856" spans="5:34" x14ac:dyDescent="0.25">
      <c r="E856" s="12">
        <v>43320.541666666664</v>
      </c>
      <c r="F856" s="10">
        <v>12638.36</v>
      </c>
      <c r="G856" s="10">
        <v>12697.71</v>
      </c>
      <c r="H856" s="10">
        <v>12628.21</v>
      </c>
      <c r="I856" s="10">
        <v>12689.33</v>
      </c>
      <c r="K856" s="13">
        <f t="shared" si="481"/>
        <v>50.969999999999345</v>
      </c>
      <c r="L856" s="13">
        <f t="shared" si="493"/>
        <v>40.290000000000873</v>
      </c>
      <c r="M856" s="13">
        <f t="shared" si="482"/>
        <v>69.5</v>
      </c>
      <c r="X856">
        <f t="shared" si="483"/>
        <v>50.969999999999345</v>
      </c>
      <c r="Y856">
        <f t="shared" si="484"/>
        <v>69.5</v>
      </c>
      <c r="Z856">
        <f t="shared" si="485"/>
        <v>0</v>
      </c>
      <c r="AA856">
        <f t="shared" si="486"/>
        <v>0</v>
      </c>
      <c r="AB856" s="18">
        <f t="shared" si="487"/>
        <v>0</v>
      </c>
      <c r="AC856" s="18">
        <f t="shared" si="488"/>
        <v>0</v>
      </c>
      <c r="AD856" s="18">
        <f t="shared" si="489"/>
        <v>0</v>
      </c>
      <c r="AE856" s="18">
        <f t="shared" si="490"/>
        <v>0</v>
      </c>
      <c r="AG856" s="18">
        <f t="shared" si="491"/>
        <v>0</v>
      </c>
      <c r="AH856" s="18">
        <f t="shared" si="492"/>
        <v>0</v>
      </c>
    </row>
    <row r="857" spans="5:34" x14ac:dyDescent="0.25">
      <c r="E857" s="11">
        <v>43320.583333333336</v>
      </c>
      <c r="F857" s="9">
        <v>12689.08</v>
      </c>
      <c r="G857" s="9">
        <v>12704.94</v>
      </c>
      <c r="H857" s="9">
        <v>12661.94</v>
      </c>
      <c r="I857" s="9">
        <v>12668.81</v>
      </c>
      <c r="K857" s="13">
        <f t="shared" si="481"/>
        <v>-20.270000000000437</v>
      </c>
      <c r="L857" s="13">
        <f t="shared" si="493"/>
        <v>20.020000000000437</v>
      </c>
      <c r="M857" s="13">
        <f t="shared" si="482"/>
        <v>43</v>
      </c>
      <c r="X857">
        <f t="shared" si="483"/>
        <v>20.270000000000437</v>
      </c>
      <c r="Y857">
        <f t="shared" si="484"/>
        <v>43</v>
      </c>
      <c r="Z857">
        <f t="shared" si="485"/>
        <v>0</v>
      </c>
      <c r="AA857">
        <f t="shared" si="486"/>
        <v>0</v>
      </c>
      <c r="AB857" s="18">
        <f t="shared" si="487"/>
        <v>0</v>
      </c>
      <c r="AC857" s="18">
        <f t="shared" si="488"/>
        <v>0</v>
      </c>
      <c r="AD857" s="18">
        <f t="shared" si="489"/>
        <v>0</v>
      </c>
      <c r="AE857" s="18">
        <f t="shared" si="490"/>
        <v>0</v>
      </c>
      <c r="AG857" s="18">
        <f t="shared" si="491"/>
        <v>0</v>
      </c>
      <c r="AH857" s="18">
        <f t="shared" si="492"/>
        <v>0</v>
      </c>
    </row>
    <row r="858" spans="5:34" x14ac:dyDescent="0.25">
      <c r="E858" s="12">
        <v>43320.625</v>
      </c>
      <c r="F858" s="10">
        <v>12668.56</v>
      </c>
      <c r="G858" s="10">
        <v>12676.49</v>
      </c>
      <c r="H858" s="10">
        <v>12636.76</v>
      </c>
      <c r="I858" s="10">
        <v>12645.15</v>
      </c>
      <c r="K858" s="13">
        <f t="shared" si="481"/>
        <v>-23.409999999999854</v>
      </c>
      <c r="L858" s="13">
        <f t="shared" si="493"/>
        <v>-3.3899999999994179</v>
      </c>
      <c r="M858" s="13">
        <f t="shared" si="482"/>
        <v>39.729999999999563</v>
      </c>
      <c r="X858">
        <f t="shared" si="483"/>
        <v>23.409999999999854</v>
      </c>
      <c r="Y858">
        <f t="shared" si="484"/>
        <v>39.729999999999563</v>
      </c>
      <c r="Z858">
        <f t="shared" si="485"/>
        <v>0</v>
      </c>
      <c r="AA858">
        <f t="shared" si="486"/>
        <v>0</v>
      </c>
      <c r="AB858" s="18">
        <f t="shared" si="487"/>
        <v>0</v>
      </c>
      <c r="AC858" s="18">
        <f t="shared" si="488"/>
        <v>0</v>
      </c>
      <c r="AD858" s="18">
        <f t="shared" si="489"/>
        <v>0</v>
      </c>
      <c r="AE858" s="18">
        <f t="shared" si="490"/>
        <v>0</v>
      </c>
      <c r="AG858" s="18">
        <f t="shared" si="491"/>
        <v>0</v>
      </c>
      <c r="AH858" s="18">
        <f t="shared" si="492"/>
        <v>0</v>
      </c>
    </row>
    <row r="859" spans="5:34" x14ac:dyDescent="0.25">
      <c r="E859" s="11">
        <v>43320.666666666664</v>
      </c>
      <c r="F859" s="9">
        <v>12645.4</v>
      </c>
      <c r="G859" s="9">
        <v>12658.62</v>
      </c>
      <c r="H859" s="9">
        <v>12594.47</v>
      </c>
      <c r="I859" s="9">
        <v>12601.87</v>
      </c>
      <c r="K859" s="13">
        <f t="shared" si="481"/>
        <v>-43.529999999998836</v>
      </c>
      <c r="L859" s="13">
        <f t="shared" si="493"/>
        <v>-46.919999999998254</v>
      </c>
      <c r="M859" s="13">
        <f t="shared" si="482"/>
        <v>64.150000000001455</v>
      </c>
      <c r="X859">
        <f t="shared" si="483"/>
        <v>43.529999999998836</v>
      </c>
      <c r="Y859">
        <f t="shared" si="484"/>
        <v>64.150000000001455</v>
      </c>
      <c r="Z859">
        <f t="shared" si="485"/>
        <v>0</v>
      </c>
      <c r="AA859">
        <f t="shared" si="486"/>
        <v>0</v>
      </c>
      <c r="AB859" s="18">
        <f t="shared" si="487"/>
        <v>0</v>
      </c>
      <c r="AC859" s="18">
        <f t="shared" si="488"/>
        <v>0</v>
      </c>
      <c r="AD859" s="18">
        <f t="shared" si="489"/>
        <v>0</v>
      </c>
      <c r="AE859" s="18">
        <f t="shared" si="490"/>
        <v>0</v>
      </c>
      <c r="AG859" s="18">
        <f t="shared" si="491"/>
        <v>0</v>
      </c>
      <c r="AH859" s="18">
        <f t="shared" si="492"/>
        <v>0</v>
      </c>
    </row>
    <row r="860" spans="5:34" x14ac:dyDescent="0.25">
      <c r="E860" s="12">
        <v>43320.708333333336</v>
      </c>
      <c r="F860" s="10">
        <v>12602.87</v>
      </c>
      <c r="G860" s="10">
        <v>12650.56</v>
      </c>
      <c r="H860" s="10">
        <v>12598.74</v>
      </c>
      <c r="I860" s="10">
        <v>12644.99</v>
      </c>
      <c r="K860" s="13">
        <f t="shared" si="481"/>
        <v>42.119999999998981</v>
      </c>
      <c r="L860" s="13">
        <f t="shared" si="493"/>
        <v>-4.7999999999992724</v>
      </c>
      <c r="M860" s="13">
        <f t="shared" si="482"/>
        <v>51.819999999999709</v>
      </c>
      <c r="X860">
        <f t="shared" si="483"/>
        <v>42.119999999998981</v>
      </c>
      <c r="Y860">
        <f t="shared" si="484"/>
        <v>51.819999999999709</v>
      </c>
      <c r="Z860">
        <f t="shared" si="485"/>
        <v>0</v>
      </c>
      <c r="AA860">
        <f t="shared" si="486"/>
        <v>0</v>
      </c>
      <c r="AB860" s="18">
        <f t="shared" si="487"/>
        <v>0</v>
      </c>
      <c r="AC860" s="18">
        <f t="shared" si="488"/>
        <v>0</v>
      </c>
      <c r="AD860" s="18">
        <f t="shared" si="489"/>
        <v>0</v>
      </c>
      <c r="AE860" s="18">
        <f t="shared" si="490"/>
        <v>0</v>
      </c>
      <c r="AG860" s="18">
        <f t="shared" si="491"/>
        <v>0</v>
      </c>
      <c r="AH860" s="18">
        <f t="shared" si="492"/>
        <v>0</v>
      </c>
    </row>
    <row r="861" spans="5:34" x14ac:dyDescent="0.25">
      <c r="E861" s="11">
        <v>43320.75</v>
      </c>
      <c r="F861" s="9">
        <v>12644.98</v>
      </c>
      <c r="G861" s="9">
        <v>12646.98</v>
      </c>
      <c r="H861" s="9">
        <v>12614.22</v>
      </c>
      <c r="I861" s="9">
        <v>12614.57</v>
      </c>
      <c r="K861" s="13">
        <f t="shared" si="481"/>
        <v>-30.409999999999854</v>
      </c>
      <c r="L861" s="13">
        <f t="shared" si="493"/>
        <v>-35.209999999999127</v>
      </c>
      <c r="M861" s="13">
        <f t="shared" si="482"/>
        <v>32.760000000000218</v>
      </c>
      <c r="X861">
        <f t="shared" si="483"/>
        <v>30.409999999999854</v>
      </c>
      <c r="Y861">
        <f t="shared" si="484"/>
        <v>32.760000000000218</v>
      </c>
      <c r="Z861">
        <f t="shared" si="485"/>
        <v>0</v>
      </c>
      <c r="AA861">
        <f t="shared" si="486"/>
        <v>0</v>
      </c>
      <c r="AB861" s="18">
        <f t="shared" si="487"/>
        <v>0</v>
      </c>
      <c r="AC861" s="18">
        <f t="shared" si="488"/>
        <v>0</v>
      </c>
      <c r="AD861" s="18">
        <f t="shared" si="489"/>
        <v>0</v>
      </c>
      <c r="AE861" s="18">
        <f t="shared" si="490"/>
        <v>0</v>
      </c>
      <c r="AG861" s="18">
        <f t="shared" si="491"/>
        <v>0</v>
      </c>
      <c r="AH861" s="18">
        <f t="shared" si="492"/>
        <v>0</v>
      </c>
    </row>
    <row r="862" spans="5:34" x14ac:dyDescent="0.25">
      <c r="E862" s="12">
        <v>43320.791666666664</v>
      </c>
      <c r="F862" s="10">
        <v>12615.07</v>
      </c>
      <c r="G862" s="10">
        <v>12630.84</v>
      </c>
      <c r="H862" s="10">
        <v>12609.96</v>
      </c>
      <c r="I862" s="10">
        <v>12620.49</v>
      </c>
      <c r="K862" s="13">
        <f t="shared" si="481"/>
        <v>5.4200000000000728</v>
      </c>
      <c r="L862" s="13">
        <f t="shared" si="493"/>
        <v>-29.789999999999054</v>
      </c>
      <c r="M862" s="13">
        <f t="shared" si="482"/>
        <v>20.880000000001019</v>
      </c>
      <c r="X862">
        <f t="shared" si="483"/>
        <v>5.4200000000000728</v>
      </c>
      <c r="Y862">
        <f t="shared" si="484"/>
        <v>20.880000000001019</v>
      </c>
      <c r="Z862">
        <f t="shared" si="485"/>
        <v>0</v>
      </c>
      <c r="AA862">
        <f t="shared" si="486"/>
        <v>0</v>
      </c>
      <c r="AB862" s="18">
        <f t="shared" si="487"/>
        <v>0</v>
      </c>
      <c r="AC862" s="18">
        <f t="shared" si="488"/>
        <v>0</v>
      </c>
      <c r="AD862" s="18">
        <f t="shared" si="489"/>
        <v>0</v>
      </c>
      <c r="AE862" s="18">
        <f t="shared" si="490"/>
        <v>0</v>
      </c>
      <c r="AG862" s="18">
        <f t="shared" si="491"/>
        <v>0</v>
      </c>
      <c r="AH862" s="18">
        <f t="shared" si="492"/>
        <v>0</v>
      </c>
    </row>
    <row r="863" spans="5:34" x14ac:dyDescent="0.25">
      <c r="E863" s="11">
        <v>43320.833333333336</v>
      </c>
      <c r="F863" s="9">
        <v>12620.74</v>
      </c>
      <c r="G863" s="9">
        <v>12628.24</v>
      </c>
      <c r="H863" s="9">
        <v>12616.99</v>
      </c>
      <c r="I863" s="9">
        <v>12624.99</v>
      </c>
      <c r="K863" s="13">
        <f t="shared" si="481"/>
        <v>4.25</v>
      </c>
      <c r="L863" s="13">
        <f t="shared" si="493"/>
        <v>-25.539999999999054</v>
      </c>
      <c r="M863" s="13">
        <f t="shared" si="482"/>
        <v>11.25</v>
      </c>
      <c r="X863">
        <f t="shared" si="483"/>
        <v>4.25</v>
      </c>
      <c r="Y863">
        <f t="shared" si="484"/>
        <v>11.25</v>
      </c>
      <c r="Z863">
        <f t="shared" si="485"/>
        <v>0</v>
      </c>
      <c r="AA863">
        <f t="shared" si="486"/>
        <v>0</v>
      </c>
      <c r="AB863" s="18">
        <f t="shared" si="487"/>
        <v>0</v>
      </c>
      <c r="AC863" s="18">
        <f t="shared" si="488"/>
        <v>0</v>
      </c>
      <c r="AD863" s="18">
        <f t="shared" si="489"/>
        <v>0</v>
      </c>
      <c r="AE863" s="18">
        <f t="shared" si="490"/>
        <v>0</v>
      </c>
      <c r="AG863" s="18">
        <f t="shared" si="491"/>
        <v>0</v>
      </c>
      <c r="AH863" s="18">
        <f t="shared" si="492"/>
        <v>0</v>
      </c>
    </row>
    <row r="864" spans="5:34" x14ac:dyDescent="0.25">
      <c r="E864" s="12">
        <v>43320.875</v>
      </c>
      <c r="F864" s="10">
        <v>12625.49</v>
      </c>
      <c r="G864" s="10">
        <v>12625.99</v>
      </c>
      <c r="H864" s="10">
        <v>12620.99</v>
      </c>
      <c r="I864" s="10">
        <v>12623.48</v>
      </c>
      <c r="K864" s="13">
        <f t="shared" si="481"/>
        <v>-2.0100000000002183</v>
      </c>
      <c r="L864" s="13">
        <f t="shared" si="493"/>
        <v>-27.549999999999272</v>
      </c>
      <c r="M864" s="13">
        <f t="shared" si="482"/>
        <v>5</v>
      </c>
      <c r="X864">
        <f t="shared" si="483"/>
        <v>2.0100000000002183</v>
      </c>
      <c r="Y864">
        <f t="shared" si="484"/>
        <v>5</v>
      </c>
      <c r="Z864">
        <f t="shared" si="485"/>
        <v>0</v>
      </c>
      <c r="AA864">
        <f t="shared" si="486"/>
        <v>0</v>
      </c>
      <c r="AB864" s="18">
        <f t="shared" si="487"/>
        <v>0</v>
      </c>
      <c r="AC864" s="18">
        <f t="shared" si="488"/>
        <v>0</v>
      </c>
      <c r="AD864" s="18">
        <f t="shared" si="489"/>
        <v>0</v>
      </c>
      <c r="AE864" s="18">
        <f t="shared" si="490"/>
        <v>0</v>
      </c>
      <c r="AG864" s="18">
        <f t="shared" si="491"/>
        <v>0</v>
      </c>
      <c r="AH864" s="18">
        <f t="shared" si="492"/>
        <v>0</v>
      </c>
    </row>
    <row r="865" spans="5:34" x14ac:dyDescent="0.25">
      <c r="E865" s="11">
        <v>43320.916666666664</v>
      </c>
      <c r="F865" s="9">
        <v>12623.23</v>
      </c>
      <c r="G865" s="9">
        <v>12625.73</v>
      </c>
      <c r="H865" s="9">
        <v>12612.97</v>
      </c>
      <c r="I865" s="9">
        <v>12614.22</v>
      </c>
      <c r="K865" s="13">
        <f t="shared" si="481"/>
        <v>-9.0100000000002183</v>
      </c>
      <c r="L865" s="13">
        <f t="shared" si="493"/>
        <v>-36.559999999999491</v>
      </c>
      <c r="M865" s="13">
        <f t="shared" si="482"/>
        <v>12.760000000000218</v>
      </c>
      <c r="N865" s="13"/>
      <c r="X865">
        <f t="shared" si="483"/>
        <v>9.0100000000002183</v>
      </c>
      <c r="Y865">
        <f t="shared" si="484"/>
        <v>12.760000000000218</v>
      </c>
      <c r="Z865">
        <f t="shared" si="485"/>
        <v>0</v>
      </c>
      <c r="AA865">
        <f t="shared" si="486"/>
        <v>0</v>
      </c>
      <c r="AB865" s="18">
        <f t="shared" si="487"/>
        <v>0</v>
      </c>
      <c r="AC865" s="18">
        <f t="shared" si="488"/>
        <v>0</v>
      </c>
      <c r="AD865" s="18">
        <f t="shared" si="489"/>
        <v>0</v>
      </c>
      <c r="AE865" s="18">
        <f t="shared" si="490"/>
        <v>0</v>
      </c>
      <c r="AG865" s="18">
        <f t="shared" si="491"/>
        <v>0</v>
      </c>
      <c r="AH865" s="18">
        <f t="shared" si="492"/>
        <v>0</v>
      </c>
    </row>
    <row r="866" spans="5:34" hidden="1" x14ac:dyDescent="0.25">
      <c r="E866" s="12">
        <v>43320.958333333336</v>
      </c>
      <c r="F866" s="10">
        <v>12594.88</v>
      </c>
      <c r="G866" s="10">
        <v>12597.08</v>
      </c>
      <c r="H866" s="10">
        <v>12585.5</v>
      </c>
      <c r="I866" s="10">
        <v>12587.15</v>
      </c>
      <c r="AB866"/>
      <c r="AC866"/>
      <c r="AD866"/>
      <c r="AE866"/>
    </row>
    <row r="867" spans="5:34" hidden="1" x14ac:dyDescent="0.25">
      <c r="E867" s="11">
        <v>43321.041666666664</v>
      </c>
      <c r="F867" s="9">
        <v>12588.25</v>
      </c>
      <c r="G867" s="9">
        <v>12600.47</v>
      </c>
      <c r="H867" s="9">
        <v>12587.14</v>
      </c>
      <c r="I867" s="9">
        <v>12599.36</v>
      </c>
      <c r="AB867"/>
      <c r="AC867"/>
      <c r="AD867"/>
      <c r="AE867"/>
    </row>
    <row r="868" spans="5:34" hidden="1" x14ac:dyDescent="0.25">
      <c r="E868" s="12">
        <v>43321.083333333336</v>
      </c>
      <c r="F868" s="10">
        <v>12598.26</v>
      </c>
      <c r="G868" s="10">
        <v>12600.46</v>
      </c>
      <c r="H868" s="10">
        <v>12596.05</v>
      </c>
      <c r="I868" s="10">
        <v>12599.35</v>
      </c>
      <c r="AB868"/>
      <c r="AC868"/>
      <c r="AD868"/>
      <c r="AE868"/>
    </row>
    <row r="869" spans="5:34" hidden="1" x14ac:dyDescent="0.25">
      <c r="E869" s="11">
        <v>43321.125</v>
      </c>
      <c r="F869" s="9">
        <v>12599.9</v>
      </c>
      <c r="G869" s="9">
        <v>12601.96</v>
      </c>
      <c r="H869" s="9">
        <v>12592.02</v>
      </c>
      <c r="I869" s="9">
        <v>12596.43</v>
      </c>
      <c r="AB869"/>
      <c r="AC869"/>
      <c r="AD869"/>
      <c r="AE869"/>
    </row>
    <row r="870" spans="5:34" hidden="1" x14ac:dyDescent="0.25">
      <c r="E870" s="12">
        <v>43321.166666666664</v>
      </c>
      <c r="F870" s="10">
        <v>12596.62</v>
      </c>
      <c r="G870" s="10">
        <v>12608.74</v>
      </c>
      <c r="H870" s="10">
        <v>12591.3</v>
      </c>
      <c r="I870" s="10">
        <v>12607.64</v>
      </c>
      <c r="AB870"/>
      <c r="AC870"/>
      <c r="AD870"/>
      <c r="AE870"/>
    </row>
    <row r="871" spans="5:34" hidden="1" x14ac:dyDescent="0.25">
      <c r="E871" s="11">
        <v>43321.208333333336</v>
      </c>
      <c r="F871" s="9">
        <v>12608.74</v>
      </c>
      <c r="G871" s="9">
        <v>12619.06</v>
      </c>
      <c r="H871" s="9">
        <v>12607.64</v>
      </c>
      <c r="I871" s="9">
        <v>12616.85</v>
      </c>
      <c r="AB871"/>
      <c r="AC871"/>
      <c r="AD871"/>
      <c r="AE871"/>
    </row>
    <row r="872" spans="5:34" hidden="1" x14ac:dyDescent="0.25">
      <c r="E872" s="12">
        <v>43321.25</v>
      </c>
      <c r="F872" s="10">
        <v>12617.95</v>
      </c>
      <c r="G872" s="10">
        <v>12623.66</v>
      </c>
      <c r="H872" s="10">
        <v>12615.75</v>
      </c>
      <c r="I872" s="10">
        <v>12623.35</v>
      </c>
      <c r="AB872"/>
      <c r="AC872"/>
      <c r="AD872"/>
      <c r="AE872"/>
    </row>
    <row r="873" spans="5:34" hidden="1" x14ac:dyDescent="0.25">
      <c r="E873" s="11">
        <v>43321.291666666664</v>
      </c>
      <c r="F873" s="9">
        <v>12623.9</v>
      </c>
      <c r="G873" s="9">
        <v>12627.04</v>
      </c>
      <c r="H873" s="9">
        <v>12618.85</v>
      </c>
      <c r="I873" s="9">
        <v>12621.05</v>
      </c>
      <c r="AB873"/>
      <c r="AC873"/>
      <c r="AD873"/>
      <c r="AE873"/>
    </row>
    <row r="874" spans="5:34" x14ac:dyDescent="0.25">
      <c r="E874" s="12">
        <v>43321.333333333336</v>
      </c>
      <c r="F874" s="10">
        <v>12622.15</v>
      </c>
      <c r="G874" s="10">
        <v>12626.71</v>
      </c>
      <c r="H874" s="10">
        <v>12619.66</v>
      </c>
      <c r="I874" s="10">
        <v>12623.14</v>
      </c>
      <c r="K874" s="13">
        <f t="shared" ref="K874:K888" si="494">I874-F874</f>
        <v>0.98999999999978172</v>
      </c>
      <c r="L874" s="13">
        <v>0</v>
      </c>
      <c r="M874" s="13">
        <f t="shared" ref="M874:M888" si="495">G874-H874</f>
        <v>7.0499999999992724</v>
      </c>
      <c r="N874" s="13">
        <f>I888-F874</f>
        <v>56.010000000000218</v>
      </c>
      <c r="O874" s="18">
        <f>IF(K874*N874&gt;0,1,0)</f>
        <v>1</v>
      </c>
      <c r="P874">
        <f>_xlfn.IFS(K874&lt;0,MIN(L873:L887),K874&gt;0,MAX(L873:L887))</f>
        <v>45.660000000001673</v>
      </c>
      <c r="Q874">
        <f>_xlfn.IFS(K874&lt;0,MAX(L873:L887),K874&gt;0,MIN(L873:L887))</f>
        <v>-35.409999999999854</v>
      </c>
      <c r="T874" s="13">
        <f>MAX(G874:G888)</f>
        <v>12699.95</v>
      </c>
      <c r="X874">
        <f t="shared" ref="X874:X888" si="496">ABS(K874)</f>
        <v>0.98999999999978172</v>
      </c>
      <c r="Y874">
        <f t="shared" ref="Y874:Y888" si="497">ABS(M874)</f>
        <v>7.0499999999992724</v>
      </c>
      <c r="Z874">
        <f t="shared" ref="Z874:Z888" si="498">IF(T874&lt;1000,ABS(T874),0)</f>
        <v>0</v>
      </c>
      <c r="AA874">
        <f t="shared" ref="AA874:AA888" si="499">ABS(N874)</f>
        <v>56.010000000000218</v>
      </c>
      <c r="AB874" s="18">
        <f t="shared" ref="AB874:AB888" si="500">ABS(P874)</f>
        <v>45.660000000001673</v>
      </c>
      <c r="AC874" s="18">
        <f t="shared" ref="AC874:AC888" si="501">ABS(Q874)</f>
        <v>35.409999999999854</v>
      </c>
      <c r="AD874" s="18">
        <f t="shared" ref="AD874:AD888" si="502">IF(O874=1,ABS(P874),0)</f>
        <v>45.660000000001673</v>
      </c>
      <c r="AE874" s="18">
        <f t="shared" ref="AE874:AE888" si="503">IF(O874=0,ABS(Q874),0)</f>
        <v>0</v>
      </c>
      <c r="AG874" s="18">
        <f t="shared" ref="AG874:AG888" si="504">IF(O874=1,ABS(Q874),0)</f>
        <v>35.409999999999854</v>
      </c>
      <c r="AH874" s="18">
        <f t="shared" ref="AH874:AH888" si="505">IF(O874=0,ABS(P874),0)</f>
        <v>0</v>
      </c>
    </row>
    <row r="875" spans="5:34" x14ac:dyDescent="0.25">
      <c r="E875" s="11">
        <v>43321.375</v>
      </c>
      <c r="F875" s="9">
        <v>12639.42</v>
      </c>
      <c r="G875" s="9">
        <v>12646.4</v>
      </c>
      <c r="H875" s="9">
        <v>12611.2</v>
      </c>
      <c r="I875" s="9">
        <v>12620.62</v>
      </c>
      <c r="K875" s="13">
        <f t="shared" si="494"/>
        <v>-18.799999999999272</v>
      </c>
      <c r="L875" s="13">
        <f t="shared" ref="L875:L888" si="506">L874+K875</f>
        <v>-18.799999999999272</v>
      </c>
      <c r="M875" s="13">
        <f t="shared" si="495"/>
        <v>35.199999999998909</v>
      </c>
      <c r="T875" s="13">
        <f>MIN(H874:H888)</f>
        <v>12574.94</v>
      </c>
      <c r="X875">
        <f t="shared" si="496"/>
        <v>18.799999999999272</v>
      </c>
      <c r="Y875">
        <f t="shared" si="497"/>
        <v>35.199999999998909</v>
      </c>
      <c r="Z875">
        <f t="shared" si="498"/>
        <v>0</v>
      </c>
      <c r="AA875">
        <f t="shared" si="499"/>
        <v>0</v>
      </c>
      <c r="AB875" s="18">
        <f t="shared" si="500"/>
        <v>0</v>
      </c>
      <c r="AC875" s="18">
        <f t="shared" si="501"/>
        <v>0</v>
      </c>
      <c r="AD875" s="18">
        <f t="shared" si="502"/>
        <v>0</v>
      </c>
      <c r="AE875" s="18">
        <f t="shared" si="503"/>
        <v>0</v>
      </c>
      <c r="AG875" s="18">
        <f t="shared" si="504"/>
        <v>0</v>
      </c>
      <c r="AH875" s="18">
        <f t="shared" si="505"/>
        <v>0</v>
      </c>
    </row>
    <row r="876" spans="5:34" x14ac:dyDescent="0.25">
      <c r="E876" s="12">
        <v>43321.416666666664</v>
      </c>
      <c r="F876" s="10">
        <v>12620.32</v>
      </c>
      <c r="G876" s="10">
        <v>12642.12</v>
      </c>
      <c r="H876" s="10">
        <v>12599.02</v>
      </c>
      <c r="I876" s="10">
        <v>12637.66</v>
      </c>
      <c r="K876" s="13">
        <f t="shared" si="494"/>
        <v>17.340000000000146</v>
      </c>
      <c r="L876" s="13">
        <f t="shared" si="506"/>
        <v>-1.4599999999991269</v>
      </c>
      <c r="M876" s="13">
        <f t="shared" si="495"/>
        <v>43.100000000000364</v>
      </c>
      <c r="T876" s="13">
        <f>T874-T875</f>
        <v>125.01000000000022</v>
      </c>
      <c r="X876">
        <f t="shared" si="496"/>
        <v>17.340000000000146</v>
      </c>
      <c r="Y876">
        <f t="shared" si="497"/>
        <v>43.100000000000364</v>
      </c>
      <c r="Z876">
        <f t="shared" si="498"/>
        <v>125.01000000000022</v>
      </c>
      <c r="AA876">
        <f t="shared" si="499"/>
        <v>0</v>
      </c>
      <c r="AB876" s="18">
        <f t="shared" si="500"/>
        <v>0</v>
      </c>
      <c r="AC876" s="18">
        <f t="shared" si="501"/>
        <v>0</v>
      </c>
      <c r="AD876" s="18">
        <f t="shared" si="502"/>
        <v>0</v>
      </c>
      <c r="AE876" s="18">
        <f t="shared" si="503"/>
        <v>0</v>
      </c>
      <c r="AG876" s="18">
        <f t="shared" si="504"/>
        <v>0</v>
      </c>
      <c r="AH876" s="18">
        <f t="shared" si="505"/>
        <v>0</v>
      </c>
    </row>
    <row r="877" spans="5:34" x14ac:dyDescent="0.25">
      <c r="E877" s="11">
        <v>43321.458333333336</v>
      </c>
      <c r="F877" s="9">
        <v>12637.91</v>
      </c>
      <c r="G877" s="9">
        <v>12650.95</v>
      </c>
      <c r="H877" s="9">
        <v>12616.83</v>
      </c>
      <c r="I877" s="9">
        <v>12629.59</v>
      </c>
      <c r="K877" s="13">
        <f t="shared" si="494"/>
        <v>-8.319999999999709</v>
      </c>
      <c r="L877" s="13">
        <f t="shared" si="506"/>
        <v>-9.7799999999988358</v>
      </c>
      <c r="M877" s="13">
        <f t="shared" si="495"/>
        <v>34.1200000000008</v>
      </c>
      <c r="R877">
        <v>-40</v>
      </c>
      <c r="X877">
        <f t="shared" si="496"/>
        <v>8.319999999999709</v>
      </c>
      <c r="Y877">
        <f t="shared" si="497"/>
        <v>34.1200000000008</v>
      </c>
      <c r="Z877">
        <f t="shared" si="498"/>
        <v>0</v>
      </c>
      <c r="AA877">
        <f t="shared" si="499"/>
        <v>0</v>
      </c>
      <c r="AB877" s="18">
        <f t="shared" si="500"/>
        <v>0</v>
      </c>
      <c r="AC877" s="18">
        <f t="shared" si="501"/>
        <v>0</v>
      </c>
      <c r="AD877" s="18">
        <f t="shared" si="502"/>
        <v>0</v>
      </c>
      <c r="AE877" s="18">
        <f t="shared" si="503"/>
        <v>0</v>
      </c>
      <c r="AG877" s="18">
        <f t="shared" si="504"/>
        <v>0</v>
      </c>
      <c r="AH877" s="18">
        <f t="shared" si="505"/>
        <v>0</v>
      </c>
    </row>
    <row r="878" spans="5:34" x14ac:dyDescent="0.25">
      <c r="E878" s="12">
        <v>43321.5</v>
      </c>
      <c r="F878" s="10">
        <v>12629.34</v>
      </c>
      <c r="G878" s="10">
        <v>12644.15</v>
      </c>
      <c r="H878" s="10">
        <v>12621.67</v>
      </c>
      <c r="I878" s="10">
        <v>12637.56</v>
      </c>
      <c r="K878" s="13">
        <f t="shared" si="494"/>
        <v>8.2199999999993452</v>
      </c>
      <c r="L878" s="13">
        <f t="shared" si="506"/>
        <v>-1.5599999999994907</v>
      </c>
      <c r="M878" s="13">
        <f t="shared" si="495"/>
        <v>22.479999999999563</v>
      </c>
      <c r="X878">
        <f t="shared" si="496"/>
        <v>8.2199999999993452</v>
      </c>
      <c r="Y878">
        <f t="shared" si="497"/>
        <v>22.479999999999563</v>
      </c>
      <c r="Z878">
        <f t="shared" si="498"/>
        <v>0</v>
      </c>
      <c r="AA878">
        <f t="shared" si="499"/>
        <v>0</v>
      </c>
      <c r="AB878" s="18">
        <f t="shared" si="500"/>
        <v>0</v>
      </c>
      <c r="AC878" s="18">
        <f t="shared" si="501"/>
        <v>0</v>
      </c>
      <c r="AD878" s="18">
        <f t="shared" si="502"/>
        <v>0</v>
      </c>
      <c r="AE878" s="18">
        <f t="shared" si="503"/>
        <v>0</v>
      </c>
      <c r="AG878" s="18">
        <f t="shared" si="504"/>
        <v>0</v>
      </c>
      <c r="AH878" s="18">
        <f t="shared" si="505"/>
        <v>0</v>
      </c>
    </row>
    <row r="879" spans="5:34" x14ac:dyDescent="0.25">
      <c r="E879" s="11">
        <v>43321.541666666664</v>
      </c>
      <c r="F879" s="9">
        <v>12638.56</v>
      </c>
      <c r="G879" s="9">
        <v>12699.95</v>
      </c>
      <c r="H879" s="9">
        <v>12599.97</v>
      </c>
      <c r="I879" s="9">
        <v>12604.71</v>
      </c>
      <c r="K879" s="13">
        <f t="shared" si="494"/>
        <v>-33.850000000000364</v>
      </c>
      <c r="L879" s="13">
        <f t="shared" si="506"/>
        <v>-35.409999999999854</v>
      </c>
      <c r="M879" s="13">
        <f t="shared" si="495"/>
        <v>99.980000000001382</v>
      </c>
      <c r="X879">
        <f t="shared" si="496"/>
        <v>33.850000000000364</v>
      </c>
      <c r="Y879">
        <f t="shared" si="497"/>
        <v>99.980000000001382</v>
      </c>
      <c r="Z879">
        <f t="shared" si="498"/>
        <v>0</v>
      </c>
      <c r="AA879">
        <f t="shared" si="499"/>
        <v>0</v>
      </c>
      <c r="AB879" s="18">
        <f t="shared" si="500"/>
        <v>0</v>
      </c>
      <c r="AC879" s="18">
        <f t="shared" si="501"/>
        <v>0</v>
      </c>
      <c r="AD879" s="18">
        <f t="shared" si="502"/>
        <v>0</v>
      </c>
      <c r="AE879" s="18">
        <f t="shared" si="503"/>
        <v>0</v>
      </c>
      <c r="AG879" s="18">
        <f t="shared" si="504"/>
        <v>0</v>
      </c>
      <c r="AH879" s="18">
        <f t="shared" si="505"/>
        <v>0</v>
      </c>
    </row>
    <row r="880" spans="5:34" x14ac:dyDescent="0.25">
      <c r="E880" s="12">
        <v>43321.583333333336</v>
      </c>
      <c r="F880" s="10">
        <v>12604.46</v>
      </c>
      <c r="G880" s="10">
        <v>12619.05</v>
      </c>
      <c r="H880" s="10">
        <v>12574.94</v>
      </c>
      <c r="I880" s="10">
        <v>12614.26</v>
      </c>
      <c r="K880" s="13">
        <f t="shared" si="494"/>
        <v>9.8000000000010914</v>
      </c>
      <c r="L880" s="13">
        <f t="shared" si="506"/>
        <v>-25.609999999998763</v>
      </c>
      <c r="M880" s="13">
        <f t="shared" si="495"/>
        <v>44.109999999998763</v>
      </c>
      <c r="X880">
        <f t="shared" si="496"/>
        <v>9.8000000000010914</v>
      </c>
      <c r="Y880">
        <f t="shared" si="497"/>
        <v>44.109999999998763</v>
      </c>
      <c r="Z880">
        <f t="shared" si="498"/>
        <v>0</v>
      </c>
      <c r="AA880">
        <f t="shared" si="499"/>
        <v>0</v>
      </c>
      <c r="AB880" s="18">
        <f t="shared" si="500"/>
        <v>0</v>
      </c>
      <c r="AC880" s="18">
        <f t="shared" si="501"/>
        <v>0</v>
      </c>
      <c r="AD880" s="18">
        <f t="shared" si="502"/>
        <v>0</v>
      </c>
      <c r="AE880" s="18">
        <f t="shared" si="503"/>
        <v>0</v>
      </c>
      <c r="AG880" s="18">
        <f t="shared" si="504"/>
        <v>0</v>
      </c>
      <c r="AH880" s="18">
        <f t="shared" si="505"/>
        <v>0</v>
      </c>
    </row>
    <row r="881" spans="5:34" x14ac:dyDescent="0.25">
      <c r="E881" s="11">
        <v>43321.625</v>
      </c>
      <c r="F881" s="9">
        <v>12614.76</v>
      </c>
      <c r="G881" s="9">
        <v>12680.81</v>
      </c>
      <c r="H881" s="9">
        <v>12603.29</v>
      </c>
      <c r="I881" s="9">
        <v>12677.72</v>
      </c>
      <c r="K881" s="13">
        <f t="shared" si="494"/>
        <v>62.959999999999127</v>
      </c>
      <c r="L881" s="13">
        <f t="shared" si="506"/>
        <v>37.350000000000364</v>
      </c>
      <c r="M881" s="13">
        <f t="shared" si="495"/>
        <v>77.519999999998618</v>
      </c>
      <c r="X881">
        <f t="shared" si="496"/>
        <v>62.959999999999127</v>
      </c>
      <c r="Y881">
        <f t="shared" si="497"/>
        <v>77.519999999998618</v>
      </c>
      <c r="Z881">
        <f t="shared" si="498"/>
        <v>0</v>
      </c>
      <c r="AA881">
        <f t="shared" si="499"/>
        <v>0</v>
      </c>
      <c r="AB881" s="18">
        <f t="shared" si="500"/>
        <v>0</v>
      </c>
      <c r="AC881" s="18">
        <f t="shared" si="501"/>
        <v>0</v>
      </c>
      <c r="AD881" s="18">
        <f t="shared" si="502"/>
        <v>0</v>
      </c>
      <c r="AE881" s="18">
        <f t="shared" si="503"/>
        <v>0</v>
      </c>
      <c r="AG881" s="18">
        <f t="shared" si="504"/>
        <v>0</v>
      </c>
      <c r="AH881" s="18">
        <f t="shared" si="505"/>
        <v>0</v>
      </c>
    </row>
    <row r="882" spans="5:34" x14ac:dyDescent="0.25">
      <c r="E882" s="12">
        <v>43321.666666666664</v>
      </c>
      <c r="F882" s="10">
        <v>12678.22</v>
      </c>
      <c r="G882" s="10">
        <v>12690.07</v>
      </c>
      <c r="H882" s="10">
        <v>12658.29</v>
      </c>
      <c r="I882" s="10">
        <v>12665.68</v>
      </c>
      <c r="K882" s="13">
        <f t="shared" si="494"/>
        <v>-12.539999999999054</v>
      </c>
      <c r="L882" s="13">
        <f t="shared" si="506"/>
        <v>24.81000000000131</v>
      </c>
      <c r="M882" s="13">
        <f t="shared" si="495"/>
        <v>31.779999999998836</v>
      </c>
      <c r="X882">
        <f t="shared" si="496"/>
        <v>12.539999999999054</v>
      </c>
      <c r="Y882">
        <f t="shared" si="497"/>
        <v>31.779999999998836</v>
      </c>
      <c r="Z882">
        <f t="shared" si="498"/>
        <v>0</v>
      </c>
      <c r="AA882">
        <f t="shared" si="499"/>
        <v>0</v>
      </c>
      <c r="AB882" s="18">
        <f t="shared" si="500"/>
        <v>0</v>
      </c>
      <c r="AC882" s="18">
        <f t="shared" si="501"/>
        <v>0</v>
      </c>
      <c r="AD882" s="18">
        <f t="shared" si="502"/>
        <v>0</v>
      </c>
      <c r="AE882" s="18">
        <f t="shared" si="503"/>
        <v>0</v>
      </c>
      <c r="AG882" s="18">
        <f t="shared" si="504"/>
        <v>0</v>
      </c>
      <c r="AH882" s="18">
        <f t="shared" si="505"/>
        <v>0</v>
      </c>
    </row>
    <row r="883" spans="5:34" x14ac:dyDescent="0.25">
      <c r="E883" s="11">
        <v>43321.708333333336</v>
      </c>
      <c r="F883" s="9">
        <v>12664.43</v>
      </c>
      <c r="G883" s="9">
        <v>12682.74</v>
      </c>
      <c r="H883" s="9">
        <v>12648.16</v>
      </c>
      <c r="I883" s="9">
        <v>12666.55</v>
      </c>
      <c r="K883" s="13">
        <f t="shared" si="494"/>
        <v>2.1199999999989814</v>
      </c>
      <c r="L883" s="13">
        <f t="shared" si="506"/>
        <v>26.930000000000291</v>
      </c>
      <c r="M883" s="13">
        <f t="shared" si="495"/>
        <v>34.579999999999927</v>
      </c>
      <c r="X883">
        <f t="shared" si="496"/>
        <v>2.1199999999989814</v>
      </c>
      <c r="Y883">
        <f t="shared" si="497"/>
        <v>34.579999999999927</v>
      </c>
      <c r="Z883">
        <f t="shared" si="498"/>
        <v>0</v>
      </c>
      <c r="AA883">
        <f t="shared" si="499"/>
        <v>0</v>
      </c>
      <c r="AB883" s="18">
        <f t="shared" si="500"/>
        <v>0</v>
      </c>
      <c r="AC883" s="18">
        <f t="shared" si="501"/>
        <v>0</v>
      </c>
      <c r="AD883" s="18">
        <f t="shared" si="502"/>
        <v>0</v>
      </c>
      <c r="AE883" s="18">
        <f t="shared" si="503"/>
        <v>0</v>
      </c>
      <c r="AG883" s="18">
        <f t="shared" si="504"/>
        <v>0</v>
      </c>
      <c r="AH883" s="18">
        <f t="shared" si="505"/>
        <v>0</v>
      </c>
    </row>
    <row r="884" spans="5:34" x14ac:dyDescent="0.25">
      <c r="E884" s="12">
        <v>43321.75</v>
      </c>
      <c r="F884" s="10">
        <v>12667.05</v>
      </c>
      <c r="G884" s="10">
        <v>12678.69</v>
      </c>
      <c r="H884" s="10">
        <v>12652.7</v>
      </c>
      <c r="I884" s="10">
        <v>12663.62</v>
      </c>
      <c r="K884" s="13">
        <f t="shared" si="494"/>
        <v>-3.429999999998472</v>
      </c>
      <c r="L884" s="13">
        <f t="shared" si="506"/>
        <v>23.500000000001819</v>
      </c>
      <c r="M884" s="13">
        <f t="shared" si="495"/>
        <v>25.989999999999782</v>
      </c>
      <c r="X884">
        <f t="shared" si="496"/>
        <v>3.429999999998472</v>
      </c>
      <c r="Y884">
        <f t="shared" si="497"/>
        <v>25.989999999999782</v>
      </c>
      <c r="Z884">
        <f t="shared" si="498"/>
        <v>0</v>
      </c>
      <c r="AA884">
        <f t="shared" si="499"/>
        <v>0</v>
      </c>
      <c r="AB884" s="18">
        <f t="shared" si="500"/>
        <v>0</v>
      </c>
      <c r="AC884" s="18">
        <f t="shared" si="501"/>
        <v>0</v>
      </c>
      <c r="AD884" s="18">
        <f t="shared" si="502"/>
        <v>0</v>
      </c>
      <c r="AE884" s="18">
        <f t="shared" si="503"/>
        <v>0</v>
      </c>
      <c r="AG884" s="18">
        <f t="shared" si="504"/>
        <v>0</v>
      </c>
      <c r="AH884" s="18">
        <f t="shared" si="505"/>
        <v>0</v>
      </c>
    </row>
    <row r="885" spans="5:34" x14ac:dyDescent="0.25">
      <c r="E885" s="11">
        <v>43321.791666666664</v>
      </c>
      <c r="F885" s="9">
        <v>12663.87</v>
      </c>
      <c r="G885" s="9">
        <v>12683.93</v>
      </c>
      <c r="H885" s="9">
        <v>12663.62</v>
      </c>
      <c r="I885" s="9">
        <v>12679.78</v>
      </c>
      <c r="K885" s="13">
        <f t="shared" si="494"/>
        <v>15.909999999999854</v>
      </c>
      <c r="L885" s="13">
        <f t="shared" si="506"/>
        <v>39.410000000001673</v>
      </c>
      <c r="M885" s="13">
        <f t="shared" si="495"/>
        <v>20.309999999999491</v>
      </c>
      <c r="X885">
        <f t="shared" si="496"/>
        <v>15.909999999999854</v>
      </c>
      <c r="Y885">
        <f t="shared" si="497"/>
        <v>20.309999999999491</v>
      </c>
      <c r="Z885">
        <f t="shared" si="498"/>
        <v>0</v>
      </c>
      <c r="AA885">
        <f t="shared" si="499"/>
        <v>0</v>
      </c>
      <c r="AB885" s="18">
        <f t="shared" si="500"/>
        <v>0</v>
      </c>
      <c r="AC885" s="18">
        <f t="shared" si="501"/>
        <v>0</v>
      </c>
      <c r="AD885" s="18">
        <f t="shared" si="502"/>
        <v>0</v>
      </c>
      <c r="AE885" s="18">
        <f t="shared" si="503"/>
        <v>0</v>
      </c>
      <c r="AG885" s="18">
        <f t="shared" si="504"/>
        <v>0</v>
      </c>
      <c r="AH885" s="18">
        <f t="shared" si="505"/>
        <v>0</v>
      </c>
    </row>
    <row r="886" spans="5:34" x14ac:dyDescent="0.25">
      <c r="E886" s="12">
        <v>43321.833333333336</v>
      </c>
      <c r="F886" s="10">
        <v>12679.53</v>
      </c>
      <c r="G886" s="10">
        <v>12688.53</v>
      </c>
      <c r="H886" s="10">
        <v>12671.02</v>
      </c>
      <c r="I886" s="10">
        <v>12685.78</v>
      </c>
      <c r="K886" s="13">
        <f t="shared" si="494"/>
        <v>6.25</v>
      </c>
      <c r="L886" s="13">
        <f t="shared" si="506"/>
        <v>45.660000000001673</v>
      </c>
      <c r="M886" s="13">
        <f t="shared" si="495"/>
        <v>17.510000000000218</v>
      </c>
      <c r="X886">
        <f t="shared" si="496"/>
        <v>6.25</v>
      </c>
      <c r="Y886">
        <f t="shared" si="497"/>
        <v>17.510000000000218</v>
      </c>
      <c r="Z886">
        <f t="shared" si="498"/>
        <v>0</v>
      </c>
      <c r="AA886">
        <f t="shared" si="499"/>
        <v>0</v>
      </c>
      <c r="AB886" s="18">
        <f t="shared" si="500"/>
        <v>0</v>
      </c>
      <c r="AC886" s="18">
        <f t="shared" si="501"/>
        <v>0</v>
      </c>
      <c r="AD886" s="18">
        <f t="shared" si="502"/>
        <v>0</v>
      </c>
      <c r="AE886" s="18">
        <f t="shared" si="503"/>
        <v>0</v>
      </c>
      <c r="AG886" s="18">
        <f t="shared" si="504"/>
        <v>0</v>
      </c>
      <c r="AH886" s="18">
        <f t="shared" si="505"/>
        <v>0</v>
      </c>
    </row>
    <row r="887" spans="5:34" x14ac:dyDescent="0.25">
      <c r="E887" s="11">
        <v>43321.875</v>
      </c>
      <c r="F887" s="9">
        <v>12685.78</v>
      </c>
      <c r="G887" s="9">
        <v>12687.27</v>
      </c>
      <c r="H887" s="9">
        <v>12675.01</v>
      </c>
      <c r="I887" s="9">
        <v>12675.26</v>
      </c>
      <c r="K887" s="13">
        <f t="shared" si="494"/>
        <v>-10.520000000000437</v>
      </c>
      <c r="L887" s="13">
        <f t="shared" si="506"/>
        <v>35.140000000001237</v>
      </c>
      <c r="M887" s="13">
        <f t="shared" si="495"/>
        <v>12.260000000000218</v>
      </c>
      <c r="X887">
        <f t="shared" si="496"/>
        <v>10.520000000000437</v>
      </c>
      <c r="Y887">
        <f t="shared" si="497"/>
        <v>12.260000000000218</v>
      </c>
      <c r="Z887">
        <f t="shared" si="498"/>
        <v>0</v>
      </c>
      <c r="AA887">
        <f t="shared" si="499"/>
        <v>0</v>
      </c>
      <c r="AB887" s="18">
        <f t="shared" si="500"/>
        <v>0</v>
      </c>
      <c r="AC887" s="18">
        <f t="shared" si="501"/>
        <v>0</v>
      </c>
      <c r="AD887" s="18">
        <f t="shared" si="502"/>
        <v>0</v>
      </c>
      <c r="AE887" s="18">
        <f t="shared" si="503"/>
        <v>0</v>
      </c>
      <c r="AG887" s="18">
        <f t="shared" si="504"/>
        <v>0</v>
      </c>
      <c r="AH887" s="18">
        <f t="shared" si="505"/>
        <v>0</v>
      </c>
    </row>
    <row r="888" spans="5:34" x14ac:dyDescent="0.25">
      <c r="E888" s="12">
        <v>43321.916666666664</v>
      </c>
      <c r="F888" s="10">
        <v>12675.01</v>
      </c>
      <c r="G888" s="10">
        <v>12687.02</v>
      </c>
      <c r="H888" s="10">
        <v>12667.75</v>
      </c>
      <c r="I888" s="10">
        <v>12678.16</v>
      </c>
      <c r="K888" s="13">
        <f t="shared" si="494"/>
        <v>3.1499999999996362</v>
      </c>
      <c r="L888" s="13">
        <f t="shared" si="506"/>
        <v>38.290000000000873</v>
      </c>
      <c r="M888" s="13">
        <f t="shared" si="495"/>
        <v>19.270000000000437</v>
      </c>
      <c r="N888" s="13"/>
      <c r="X888">
        <f t="shared" si="496"/>
        <v>3.1499999999996362</v>
      </c>
      <c r="Y888">
        <f t="shared" si="497"/>
        <v>19.270000000000437</v>
      </c>
      <c r="Z888">
        <f t="shared" si="498"/>
        <v>0</v>
      </c>
      <c r="AA888">
        <f t="shared" si="499"/>
        <v>0</v>
      </c>
      <c r="AB888" s="18">
        <f t="shared" si="500"/>
        <v>0</v>
      </c>
      <c r="AC888" s="18">
        <f t="shared" si="501"/>
        <v>0</v>
      </c>
      <c r="AD888" s="18">
        <f t="shared" si="502"/>
        <v>0</v>
      </c>
      <c r="AE888" s="18">
        <f t="shared" si="503"/>
        <v>0</v>
      </c>
      <c r="AG888" s="18">
        <f t="shared" si="504"/>
        <v>0</v>
      </c>
      <c r="AH888" s="18">
        <f t="shared" si="505"/>
        <v>0</v>
      </c>
    </row>
    <row r="889" spans="5:34" hidden="1" x14ac:dyDescent="0.25">
      <c r="E889" s="11">
        <v>43321.958333333336</v>
      </c>
      <c r="F889" s="9">
        <v>12675.3</v>
      </c>
      <c r="G889" s="9">
        <v>12678.63</v>
      </c>
      <c r="H889" s="9">
        <v>12664.18</v>
      </c>
      <c r="I889" s="9">
        <v>12670.85</v>
      </c>
      <c r="AB889"/>
      <c r="AC889"/>
      <c r="AD889"/>
      <c r="AE889"/>
    </row>
    <row r="890" spans="5:34" hidden="1" x14ac:dyDescent="0.25">
      <c r="E890" s="12">
        <v>43322.041666666664</v>
      </c>
      <c r="F890" s="10">
        <v>12672.51</v>
      </c>
      <c r="G890" s="10">
        <v>12675.56</v>
      </c>
      <c r="H890" s="10">
        <v>12656.73</v>
      </c>
      <c r="I890" s="10">
        <v>12660.06</v>
      </c>
      <c r="AB890"/>
      <c r="AC890"/>
      <c r="AD890"/>
      <c r="AE890"/>
    </row>
    <row r="891" spans="5:34" hidden="1" x14ac:dyDescent="0.25">
      <c r="E891" s="11">
        <v>43322.083333333336</v>
      </c>
      <c r="F891" s="9">
        <v>12658.56</v>
      </c>
      <c r="G891" s="9">
        <v>12667.72</v>
      </c>
      <c r="H891" s="9">
        <v>12658.06</v>
      </c>
      <c r="I891" s="9">
        <v>12667.72</v>
      </c>
      <c r="AB891"/>
      <c r="AC891"/>
      <c r="AD891"/>
      <c r="AE891"/>
    </row>
    <row r="892" spans="5:34" hidden="1" x14ac:dyDescent="0.25">
      <c r="E892" s="12">
        <v>43322.125</v>
      </c>
      <c r="F892" s="10">
        <v>12668.83</v>
      </c>
      <c r="G892" s="10">
        <v>12669.94</v>
      </c>
      <c r="H892" s="10">
        <v>12652.16</v>
      </c>
      <c r="I892" s="10">
        <v>12652.16</v>
      </c>
      <c r="AB892"/>
      <c r="AC892"/>
      <c r="AD892"/>
      <c r="AE892"/>
    </row>
    <row r="893" spans="5:34" hidden="1" x14ac:dyDescent="0.25">
      <c r="E893" s="11">
        <v>43322.166666666664</v>
      </c>
      <c r="F893" s="9">
        <v>12653.27</v>
      </c>
      <c r="G893" s="9">
        <v>12666.66</v>
      </c>
      <c r="H893" s="9">
        <v>12652.23</v>
      </c>
      <c r="I893" s="9">
        <v>12663.33</v>
      </c>
      <c r="AB893"/>
      <c r="AC893"/>
      <c r="AD893"/>
      <c r="AE893"/>
    </row>
    <row r="894" spans="5:34" hidden="1" x14ac:dyDescent="0.25">
      <c r="E894" s="12">
        <v>43322.208333333336</v>
      </c>
      <c r="F894" s="10">
        <v>12662.22</v>
      </c>
      <c r="G894" s="10">
        <v>12663.39</v>
      </c>
      <c r="H894" s="10">
        <v>12653.39</v>
      </c>
      <c r="I894" s="10">
        <v>12655.61</v>
      </c>
      <c r="AB894"/>
      <c r="AC894"/>
      <c r="AD894"/>
      <c r="AE894"/>
    </row>
    <row r="895" spans="5:34" hidden="1" x14ac:dyDescent="0.25">
      <c r="E895" s="11">
        <v>43322.25</v>
      </c>
      <c r="F895" s="9">
        <v>12656.72</v>
      </c>
      <c r="G895" s="9">
        <v>12661.16</v>
      </c>
      <c r="H895" s="9">
        <v>12653.39</v>
      </c>
      <c r="I895" s="9">
        <v>12658.94</v>
      </c>
      <c r="AB895"/>
      <c r="AC895"/>
      <c r="AD895"/>
      <c r="AE895"/>
    </row>
    <row r="896" spans="5:34" hidden="1" x14ac:dyDescent="0.25">
      <c r="E896" s="12">
        <v>43322.291666666664</v>
      </c>
      <c r="F896" s="10">
        <v>12660.05</v>
      </c>
      <c r="G896" s="10">
        <v>12660.05</v>
      </c>
      <c r="H896" s="10">
        <v>12652.27</v>
      </c>
      <c r="I896" s="10">
        <v>12654.61</v>
      </c>
      <c r="AB896"/>
      <c r="AC896"/>
      <c r="AD896"/>
      <c r="AE896"/>
    </row>
    <row r="897" spans="5:34" x14ac:dyDescent="0.25">
      <c r="E897" s="11">
        <v>43322.333333333336</v>
      </c>
      <c r="F897" s="9">
        <v>12654.62</v>
      </c>
      <c r="G897" s="9">
        <v>12655.73</v>
      </c>
      <c r="H897" s="9">
        <v>12609.64</v>
      </c>
      <c r="I897" s="9">
        <v>12609.64</v>
      </c>
      <c r="K897" s="13">
        <f t="shared" ref="K897:K911" si="507">I897-F897</f>
        <v>-44.980000000001382</v>
      </c>
      <c r="L897" s="13">
        <v>0</v>
      </c>
      <c r="M897" s="13">
        <f t="shared" ref="M897:M911" si="508">G897-H897</f>
        <v>46.090000000000146</v>
      </c>
      <c r="N897" s="13">
        <f>I911-F897</f>
        <v>-232.28000000000065</v>
      </c>
      <c r="O897" s="18">
        <f>IF(K897*N897&gt;0,1,0)</f>
        <v>1</v>
      </c>
      <c r="P897">
        <f>_xlfn.IFS(K897&lt;0,MIN(L896:L910),K897&gt;0,MAX(L896:L910))</f>
        <v>-215.97000000000116</v>
      </c>
      <c r="Q897">
        <f>_xlfn.IFS(K897&lt;0,MAX(L896:L910),K897&gt;0,MIN(L896:L910))</f>
        <v>0</v>
      </c>
      <c r="T897" s="13">
        <f>MAX(G897:G911)</f>
        <v>12655.73</v>
      </c>
      <c r="X897">
        <f t="shared" ref="X897:X911" si="509">ABS(K897)</f>
        <v>44.980000000001382</v>
      </c>
      <c r="Y897">
        <f t="shared" ref="Y897:Y911" si="510">ABS(M897)</f>
        <v>46.090000000000146</v>
      </c>
      <c r="Z897">
        <f t="shared" ref="Z897:Z911" si="511">IF(T897&lt;1000,ABS(T897),0)</f>
        <v>0</v>
      </c>
      <c r="AA897">
        <f t="shared" ref="AA897:AA911" si="512">ABS(N897)</f>
        <v>232.28000000000065</v>
      </c>
      <c r="AB897" s="18">
        <f t="shared" ref="AB897:AB911" si="513">ABS(P897)</f>
        <v>215.97000000000116</v>
      </c>
      <c r="AC897" s="18">
        <f t="shared" ref="AC897:AC911" si="514">ABS(Q897)</f>
        <v>0</v>
      </c>
      <c r="AD897" s="18">
        <f t="shared" ref="AD897:AD911" si="515">IF(O897=1,ABS(P897),0)</f>
        <v>215.97000000000116</v>
      </c>
      <c r="AE897" s="18">
        <f t="shared" ref="AE897:AE911" si="516">IF(O897=0,ABS(Q897),0)</f>
        <v>0</v>
      </c>
      <c r="AG897" s="18">
        <f t="shared" ref="AG897:AG911" si="517">IF(O897=1,ABS(Q897),0)</f>
        <v>0</v>
      </c>
      <c r="AH897" s="18">
        <f t="shared" ref="AH897:AH911" si="518">IF(O897=0,ABS(P897),0)</f>
        <v>0</v>
      </c>
    </row>
    <row r="898" spans="5:34" x14ac:dyDescent="0.25">
      <c r="E898" s="12">
        <v>43322.375</v>
      </c>
      <c r="F898" s="10">
        <v>12606.78</v>
      </c>
      <c r="G898" s="10">
        <v>12629.8</v>
      </c>
      <c r="H898" s="10">
        <v>12591.49</v>
      </c>
      <c r="I898" s="10">
        <v>12594.98</v>
      </c>
      <c r="K898" s="13">
        <f t="shared" si="507"/>
        <v>-11.800000000001091</v>
      </c>
      <c r="L898" s="13">
        <f t="shared" ref="L898:L911" si="519">L897+K898</f>
        <v>-11.800000000001091</v>
      </c>
      <c r="M898" s="13">
        <f t="shared" si="508"/>
        <v>38.309999999999491</v>
      </c>
      <c r="T898" s="13">
        <f>MIN(H897:H911)</f>
        <v>12384.33</v>
      </c>
      <c r="X898">
        <f t="shared" si="509"/>
        <v>11.800000000001091</v>
      </c>
      <c r="Y898">
        <f t="shared" si="510"/>
        <v>38.309999999999491</v>
      </c>
      <c r="Z898">
        <f t="shared" si="511"/>
        <v>0</v>
      </c>
      <c r="AA898">
        <f t="shared" si="512"/>
        <v>0</v>
      </c>
      <c r="AB898" s="18">
        <f t="shared" si="513"/>
        <v>0</v>
      </c>
      <c r="AC898" s="18">
        <f t="shared" si="514"/>
        <v>0</v>
      </c>
      <c r="AD898" s="18">
        <f t="shared" si="515"/>
        <v>0</v>
      </c>
      <c r="AE898" s="18">
        <f t="shared" si="516"/>
        <v>0</v>
      </c>
      <c r="AG898" s="18">
        <f t="shared" si="517"/>
        <v>0</v>
      </c>
      <c r="AH898" s="18">
        <f t="shared" si="518"/>
        <v>0</v>
      </c>
    </row>
    <row r="899" spans="5:34" x14ac:dyDescent="0.25">
      <c r="E899" s="11">
        <v>43322.416666666664</v>
      </c>
      <c r="F899" s="9">
        <v>12595.51</v>
      </c>
      <c r="G899" s="9">
        <v>12596.26</v>
      </c>
      <c r="H899" s="9">
        <v>12476.59</v>
      </c>
      <c r="I899" s="9">
        <v>12497.94</v>
      </c>
      <c r="K899" s="13">
        <f t="shared" si="507"/>
        <v>-97.569999999999709</v>
      </c>
      <c r="L899" s="13">
        <f t="shared" si="519"/>
        <v>-109.3700000000008</v>
      </c>
      <c r="M899" s="13">
        <f t="shared" si="508"/>
        <v>119.67000000000007</v>
      </c>
      <c r="R899">
        <v>170</v>
      </c>
      <c r="T899" s="13">
        <f>T897-T898</f>
        <v>271.39999999999964</v>
      </c>
      <c r="X899">
        <f t="shared" si="509"/>
        <v>97.569999999999709</v>
      </c>
      <c r="Y899">
        <f t="shared" si="510"/>
        <v>119.67000000000007</v>
      </c>
      <c r="Z899">
        <f t="shared" si="511"/>
        <v>271.39999999999964</v>
      </c>
      <c r="AA899">
        <f t="shared" si="512"/>
        <v>0</v>
      </c>
      <c r="AB899" s="18">
        <f t="shared" si="513"/>
        <v>0</v>
      </c>
      <c r="AC899" s="18">
        <f t="shared" si="514"/>
        <v>0</v>
      </c>
      <c r="AD899" s="18">
        <f t="shared" si="515"/>
        <v>0</v>
      </c>
      <c r="AE899" s="18">
        <f t="shared" si="516"/>
        <v>0</v>
      </c>
      <c r="AG899" s="18">
        <f t="shared" si="517"/>
        <v>0</v>
      </c>
      <c r="AH899" s="18">
        <f t="shared" si="518"/>
        <v>0</v>
      </c>
    </row>
    <row r="900" spans="5:34" x14ac:dyDescent="0.25">
      <c r="E900" s="12">
        <v>43322.458333333336</v>
      </c>
      <c r="F900" s="10">
        <v>12496.69</v>
      </c>
      <c r="G900" s="10">
        <v>12529.4</v>
      </c>
      <c r="H900" s="10">
        <v>12457.16</v>
      </c>
      <c r="I900" s="10">
        <v>12480.31</v>
      </c>
      <c r="K900" s="13">
        <f t="shared" si="507"/>
        <v>-16.380000000001019</v>
      </c>
      <c r="L900" s="13">
        <f t="shared" si="519"/>
        <v>-125.75000000000182</v>
      </c>
      <c r="M900" s="13">
        <f t="shared" si="508"/>
        <v>72.239999999999782</v>
      </c>
      <c r="X900">
        <f t="shared" si="509"/>
        <v>16.380000000001019</v>
      </c>
      <c r="Y900">
        <f t="shared" si="510"/>
        <v>72.239999999999782</v>
      </c>
      <c r="Z900">
        <f t="shared" si="511"/>
        <v>0</v>
      </c>
      <c r="AA900">
        <f t="shared" si="512"/>
        <v>0</v>
      </c>
      <c r="AB900" s="18">
        <f t="shared" si="513"/>
        <v>0</v>
      </c>
      <c r="AC900" s="18">
        <f t="shared" si="514"/>
        <v>0</v>
      </c>
      <c r="AD900" s="18">
        <f t="shared" si="515"/>
        <v>0</v>
      </c>
      <c r="AE900" s="18">
        <f t="shared" si="516"/>
        <v>0</v>
      </c>
      <c r="AG900" s="18">
        <f t="shared" si="517"/>
        <v>0</v>
      </c>
      <c r="AH900" s="18">
        <f t="shared" si="518"/>
        <v>0</v>
      </c>
    </row>
    <row r="901" spans="5:34" x14ac:dyDescent="0.25">
      <c r="E901" s="11">
        <v>43322.5</v>
      </c>
      <c r="F901" s="9">
        <v>12480.31</v>
      </c>
      <c r="G901" s="9">
        <v>12514.85</v>
      </c>
      <c r="H901" s="9">
        <v>12447.65</v>
      </c>
      <c r="I901" s="9">
        <v>12456.58</v>
      </c>
      <c r="K901" s="13">
        <f t="shared" si="507"/>
        <v>-23.729999999999563</v>
      </c>
      <c r="L901" s="13">
        <f t="shared" si="519"/>
        <v>-149.48000000000138</v>
      </c>
      <c r="M901" s="13">
        <f t="shared" si="508"/>
        <v>67.200000000000728</v>
      </c>
      <c r="X901">
        <f t="shared" si="509"/>
        <v>23.729999999999563</v>
      </c>
      <c r="Y901">
        <f t="shared" si="510"/>
        <v>67.200000000000728</v>
      </c>
      <c r="Z901">
        <f t="shared" si="511"/>
        <v>0</v>
      </c>
      <c r="AA901">
        <f t="shared" si="512"/>
        <v>0</v>
      </c>
      <c r="AB901" s="18">
        <f t="shared" si="513"/>
        <v>0</v>
      </c>
      <c r="AC901" s="18">
        <f t="shared" si="514"/>
        <v>0</v>
      </c>
      <c r="AD901" s="18">
        <f t="shared" si="515"/>
        <v>0</v>
      </c>
      <c r="AE901" s="18">
        <f t="shared" si="516"/>
        <v>0</v>
      </c>
      <c r="AG901" s="18">
        <f t="shared" si="517"/>
        <v>0</v>
      </c>
      <c r="AH901" s="18">
        <f t="shared" si="518"/>
        <v>0</v>
      </c>
    </row>
    <row r="902" spans="5:34" x14ac:dyDescent="0.25">
      <c r="E902" s="12">
        <v>43322.541666666664</v>
      </c>
      <c r="F902" s="10">
        <v>12456.08</v>
      </c>
      <c r="G902" s="10">
        <v>12497.13</v>
      </c>
      <c r="H902" s="10">
        <v>12449.99</v>
      </c>
      <c r="I902" s="10">
        <v>12493.38</v>
      </c>
      <c r="K902" s="13">
        <f t="shared" si="507"/>
        <v>37.299999999999272</v>
      </c>
      <c r="L902" s="13">
        <f t="shared" si="519"/>
        <v>-112.18000000000211</v>
      </c>
      <c r="M902" s="13">
        <f t="shared" si="508"/>
        <v>47.139999999999418</v>
      </c>
      <c r="X902">
        <f t="shared" si="509"/>
        <v>37.299999999999272</v>
      </c>
      <c r="Y902">
        <f t="shared" si="510"/>
        <v>47.139999999999418</v>
      </c>
      <c r="Z902">
        <f t="shared" si="511"/>
        <v>0</v>
      </c>
      <c r="AA902">
        <f t="shared" si="512"/>
        <v>0</v>
      </c>
      <c r="AB902" s="18">
        <f t="shared" si="513"/>
        <v>0</v>
      </c>
      <c r="AC902" s="18">
        <f t="shared" si="514"/>
        <v>0</v>
      </c>
      <c r="AD902" s="18">
        <f t="shared" si="515"/>
        <v>0</v>
      </c>
      <c r="AE902" s="18">
        <f t="shared" si="516"/>
        <v>0</v>
      </c>
      <c r="AG902" s="18">
        <f t="shared" si="517"/>
        <v>0</v>
      </c>
      <c r="AH902" s="18">
        <f t="shared" si="518"/>
        <v>0</v>
      </c>
    </row>
    <row r="903" spans="5:34" x14ac:dyDescent="0.25">
      <c r="E903" s="11">
        <v>43322.583333333336</v>
      </c>
      <c r="F903" s="9">
        <v>12492.88</v>
      </c>
      <c r="G903" s="9">
        <v>12494.4</v>
      </c>
      <c r="H903" s="9">
        <v>12441.3</v>
      </c>
      <c r="I903" s="9">
        <v>12442.44</v>
      </c>
      <c r="K903" s="13">
        <f t="shared" si="507"/>
        <v>-50.43999999999869</v>
      </c>
      <c r="L903" s="13">
        <f t="shared" si="519"/>
        <v>-162.6200000000008</v>
      </c>
      <c r="M903" s="13">
        <f t="shared" si="508"/>
        <v>53.100000000000364</v>
      </c>
      <c r="X903">
        <f t="shared" si="509"/>
        <v>50.43999999999869</v>
      </c>
      <c r="Y903">
        <f t="shared" si="510"/>
        <v>53.100000000000364</v>
      </c>
      <c r="Z903">
        <f t="shared" si="511"/>
        <v>0</v>
      </c>
      <c r="AA903">
        <f t="shared" si="512"/>
        <v>0</v>
      </c>
      <c r="AB903" s="18">
        <f t="shared" si="513"/>
        <v>0</v>
      </c>
      <c r="AC903" s="18">
        <f t="shared" si="514"/>
        <v>0</v>
      </c>
      <c r="AD903" s="18">
        <f t="shared" si="515"/>
        <v>0</v>
      </c>
      <c r="AE903" s="18">
        <f t="shared" si="516"/>
        <v>0</v>
      </c>
      <c r="AG903" s="18">
        <f t="shared" si="517"/>
        <v>0</v>
      </c>
      <c r="AH903" s="18">
        <f t="shared" si="518"/>
        <v>0</v>
      </c>
    </row>
    <row r="904" spans="5:34" x14ac:dyDescent="0.25">
      <c r="E904" s="12">
        <v>43322.625</v>
      </c>
      <c r="F904" s="10">
        <v>12442.19</v>
      </c>
      <c r="G904" s="10">
        <v>12460.67</v>
      </c>
      <c r="H904" s="10">
        <v>12408.7</v>
      </c>
      <c r="I904" s="10">
        <v>12421.85</v>
      </c>
      <c r="K904" s="13">
        <f t="shared" si="507"/>
        <v>-20.340000000000146</v>
      </c>
      <c r="L904" s="13">
        <f t="shared" si="519"/>
        <v>-182.96000000000095</v>
      </c>
      <c r="M904" s="13">
        <f t="shared" si="508"/>
        <v>51.969999999999345</v>
      </c>
      <c r="X904">
        <f t="shared" si="509"/>
        <v>20.340000000000146</v>
      </c>
      <c r="Y904">
        <f t="shared" si="510"/>
        <v>51.969999999999345</v>
      </c>
      <c r="Z904">
        <f t="shared" si="511"/>
        <v>0</v>
      </c>
      <c r="AA904">
        <f t="shared" si="512"/>
        <v>0</v>
      </c>
      <c r="AB904" s="18">
        <f t="shared" si="513"/>
        <v>0</v>
      </c>
      <c r="AC904" s="18">
        <f t="shared" si="514"/>
        <v>0</v>
      </c>
      <c r="AD904" s="18">
        <f t="shared" si="515"/>
        <v>0</v>
      </c>
      <c r="AE904" s="18">
        <f t="shared" si="516"/>
        <v>0</v>
      </c>
      <c r="AG904" s="18">
        <f t="shared" si="517"/>
        <v>0</v>
      </c>
      <c r="AH904" s="18">
        <f t="shared" si="518"/>
        <v>0</v>
      </c>
    </row>
    <row r="905" spans="5:34" x14ac:dyDescent="0.25">
      <c r="E905" s="11">
        <v>43322.666666666664</v>
      </c>
      <c r="F905" s="9">
        <v>12422.1</v>
      </c>
      <c r="G905" s="9">
        <v>12449.27</v>
      </c>
      <c r="H905" s="9">
        <v>12413.42</v>
      </c>
      <c r="I905" s="9">
        <v>12428.81</v>
      </c>
      <c r="K905" s="13">
        <f t="shared" si="507"/>
        <v>6.7099999999991269</v>
      </c>
      <c r="L905" s="13">
        <f t="shared" si="519"/>
        <v>-176.25000000000182</v>
      </c>
      <c r="M905" s="13">
        <f t="shared" si="508"/>
        <v>35.850000000000364</v>
      </c>
      <c r="X905">
        <f t="shared" si="509"/>
        <v>6.7099999999991269</v>
      </c>
      <c r="Y905">
        <f t="shared" si="510"/>
        <v>35.850000000000364</v>
      </c>
      <c r="Z905">
        <f t="shared" si="511"/>
        <v>0</v>
      </c>
      <c r="AA905">
        <f t="shared" si="512"/>
        <v>0</v>
      </c>
      <c r="AB905" s="18">
        <f t="shared" si="513"/>
        <v>0</v>
      </c>
      <c r="AC905" s="18">
        <f t="shared" si="514"/>
        <v>0</v>
      </c>
      <c r="AD905" s="18">
        <f t="shared" si="515"/>
        <v>0</v>
      </c>
      <c r="AE905" s="18">
        <f t="shared" si="516"/>
        <v>0</v>
      </c>
      <c r="AG905" s="18">
        <f t="shared" si="517"/>
        <v>0</v>
      </c>
      <c r="AH905" s="18">
        <f t="shared" si="518"/>
        <v>0</v>
      </c>
    </row>
    <row r="906" spans="5:34" x14ac:dyDescent="0.25">
      <c r="E906" s="12">
        <v>43322.708333333336</v>
      </c>
      <c r="F906" s="10">
        <v>12430.31</v>
      </c>
      <c r="G906" s="10">
        <v>12443.86</v>
      </c>
      <c r="H906" s="10">
        <v>12387.82</v>
      </c>
      <c r="I906" s="10">
        <v>12422.23</v>
      </c>
      <c r="K906" s="13">
        <f t="shared" si="507"/>
        <v>-8.0799999999999272</v>
      </c>
      <c r="L906" s="13">
        <f t="shared" si="519"/>
        <v>-184.33000000000175</v>
      </c>
      <c r="M906" s="13">
        <f t="shared" si="508"/>
        <v>56.040000000000873</v>
      </c>
      <c r="X906">
        <f t="shared" si="509"/>
        <v>8.0799999999999272</v>
      </c>
      <c r="Y906">
        <f t="shared" si="510"/>
        <v>56.040000000000873</v>
      </c>
      <c r="Z906">
        <f t="shared" si="511"/>
        <v>0</v>
      </c>
      <c r="AA906">
        <f t="shared" si="512"/>
        <v>0</v>
      </c>
      <c r="AB906" s="18">
        <f t="shared" si="513"/>
        <v>0</v>
      </c>
      <c r="AC906" s="18">
        <f t="shared" si="514"/>
        <v>0</v>
      </c>
      <c r="AD906" s="18">
        <f t="shared" si="515"/>
        <v>0</v>
      </c>
      <c r="AE906" s="18">
        <f t="shared" si="516"/>
        <v>0</v>
      </c>
      <c r="AG906" s="18">
        <f t="shared" si="517"/>
        <v>0</v>
      </c>
      <c r="AH906" s="18">
        <f t="shared" si="518"/>
        <v>0</v>
      </c>
    </row>
    <row r="907" spans="5:34" x14ac:dyDescent="0.25">
      <c r="E907" s="11">
        <v>43322.75</v>
      </c>
      <c r="F907" s="9">
        <v>12420.98</v>
      </c>
      <c r="G907" s="9">
        <v>12436.57</v>
      </c>
      <c r="H907" s="9">
        <v>12411.3</v>
      </c>
      <c r="I907" s="9">
        <v>12412.72</v>
      </c>
      <c r="K907" s="13">
        <f t="shared" si="507"/>
        <v>-8.2600000000002183</v>
      </c>
      <c r="L907" s="13">
        <f t="shared" si="519"/>
        <v>-192.59000000000196</v>
      </c>
      <c r="M907" s="13">
        <f t="shared" si="508"/>
        <v>25.270000000000437</v>
      </c>
      <c r="X907">
        <f t="shared" si="509"/>
        <v>8.2600000000002183</v>
      </c>
      <c r="Y907">
        <f t="shared" si="510"/>
        <v>25.270000000000437</v>
      </c>
      <c r="Z907">
        <f t="shared" si="511"/>
        <v>0</v>
      </c>
      <c r="AA907">
        <f t="shared" si="512"/>
        <v>0</v>
      </c>
      <c r="AB907" s="18">
        <f t="shared" si="513"/>
        <v>0</v>
      </c>
      <c r="AC907" s="18">
        <f t="shared" si="514"/>
        <v>0</v>
      </c>
      <c r="AD907" s="18">
        <f t="shared" si="515"/>
        <v>0</v>
      </c>
      <c r="AE907" s="18">
        <f t="shared" si="516"/>
        <v>0</v>
      </c>
      <c r="AG907" s="18">
        <f t="shared" si="517"/>
        <v>0</v>
      </c>
      <c r="AH907" s="18">
        <f t="shared" si="518"/>
        <v>0</v>
      </c>
    </row>
    <row r="908" spans="5:34" x14ac:dyDescent="0.25">
      <c r="E908" s="12">
        <v>43322.791666666664</v>
      </c>
      <c r="F908" s="10">
        <v>12412.47</v>
      </c>
      <c r="G908" s="10">
        <v>12414.26</v>
      </c>
      <c r="H908" s="10">
        <v>12400.43</v>
      </c>
      <c r="I908" s="10">
        <v>12413.11</v>
      </c>
      <c r="K908" s="13">
        <f t="shared" si="507"/>
        <v>0.64000000000123691</v>
      </c>
      <c r="L908" s="13">
        <f t="shared" si="519"/>
        <v>-191.95000000000073</v>
      </c>
      <c r="M908" s="13">
        <f t="shared" si="508"/>
        <v>13.829999999999927</v>
      </c>
      <c r="X908">
        <f t="shared" si="509"/>
        <v>0.64000000000123691</v>
      </c>
      <c r="Y908">
        <f t="shared" si="510"/>
        <v>13.829999999999927</v>
      </c>
      <c r="Z908">
        <f t="shared" si="511"/>
        <v>0</v>
      </c>
      <c r="AA908">
        <f t="shared" si="512"/>
        <v>0</v>
      </c>
      <c r="AB908" s="18">
        <f t="shared" si="513"/>
        <v>0</v>
      </c>
      <c r="AC908" s="18">
        <f t="shared" si="514"/>
        <v>0</v>
      </c>
      <c r="AD908" s="18">
        <f t="shared" si="515"/>
        <v>0</v>
      </c>
      <c r="AE908" s="18">
        <f t="shared" si="516"/>
        <v>0</v>
      </c>
      <c r="AG908" s="18">
        <f t="shared" si="517"/>
        <v>0</v>
      </c>
      <c r="AH908" s="18">
        <f t="shared" si="518"/>
        <v>0</v>
      </c>
    </row>
    <row r="909" spans="5:34" x14ac:dyDescent="0.25">
      <c r="E909" s="11">
        <v>43322.833333333336</v>
      </c>
      <c r="F909" s="9">
        <v>12413.36</v>
      </c>
      <c r="G909" s="9">
        <v>12413.36</v>
      </c>
      <c r="H909" s="9">
        <v>12384.33</v>
      </c>
      <c r="I909" s="9">
        <v>12389.34</v>
      </c>
      <c r="K909" s="13">
        <f t="shared" si="507"/>
        <v>-24.020000000000437</v>
      </c>
      <c r="L909" s="13">
        <f t="shared" si="519"/>
        <v>-215.97000000000116</v>
      </c>
      <c r="M909" s="13">
        <f t="shared" si="508"/>
        <v>29.030000000000655</v>
      </c>
      <c r="X909">
        <f t="shared" si="509"/>
        <v>24.020000000000437</v>
      </c>
      <c r="Y909">
        <f t="shared" si="510"/>
        <v>29.030000000000655</v>
      </c>
      <c r="Z909">
        <f t="shared" si="511"/>
        <v>0</v>
      </c>
      <c r="AA909">
        <f t="shared" si="512"/>
        <v>0</v>
      </c>
      <c r="AB909" s="18">
        <f t="shared" si="513"/>
        <v>0</v>
      </c>
      <c r="AC909" s="18">
        <f t="shared" si="514"/>
        <v>0</v>
      </c>
      <c r="AD909" s="18">
        <f t="shared" si="515"/>
        <v>0</v>
      </c>
      <c r="AE909" s="18">
        <f t="shared" si="516"/>
        <v>0</v>
      </c>
      <c r="AG909" s="18">
        <f t="shared" si="517"/>
        <v>0</v>
      </c>
      <c r="AH909" s="18">
        <f t="shared" si="518"/>
        <v>0</v>
      </c>
    </row>
    <row r="910" spans="5:34" x14ac:dyDescent="0.25">
      <c r="E910" s="12">
        <v>43322.875</v>
      </c>
      <c r="F910" s="10">
        <v>12388.84</v>
      </c>
      <c r="G910" s="10">
        <v>12421.6</v>
      </c>
      <c r="H910" s="10">
        <v>12386.33</v>
      </c>
      <c r="I910" s="10">
        <v>12417.85</v>
      </c>
      <c r="K910" s="13">
        <f t="shared" si="507"/>
        <v>29.010000000000218</v>
      </c>
      <c r="L910" s="13">
        <f t="shared" si="519"/>
        <v>-186.96000000000095</v>
      </c>
      <c r="M910" s="13">
        <f t="shared" si="508"/>
        <v>35.270000000000437</v>
      </c>
      <c r="X910">
        <f t="shared" si="509"/>
        <v>29.010000000000218</v>
      </c>
      <c r="Y910">
        <f t="shared" si="510"/>
        <v>35.270000000000437</v>
      </c>
      <c r="Z910">
        <f t="shared" si="511"/>
        <v>0</v>
      </c>
      <c r="AA910">
        <f t="shared" si="512"/>
        <v>0</v>
      </c>
      <c r="AB910" s="18">
        <f t="shared" si="513"/>
        <v>0</v>
      </c>
      <c r="AC910" s="18">
        <f t="shared" si="514"/>
        <v>0</v>
      </c>
      <c r="AD910" s="18">
        <f t="shared" si="515"/>
        <v>0</v>
      </c>
      <c r="AE910" s="18">
        <f t="shared" si="516"/>
        <v>0</v>
      </c>
      <c r="AG910" s="18">
        <f t="shared" si="517"/>
        <v>0</v>
      </c>
      <c r="AH910" s="18">
        <f t="shared" si="518"/>
        <v>0</v>
      </c>
    </row>
    <row r="911" spans="5:34" x14ac:dyDescent="0.25">
      <c r="E911" s="11">
        <v>43322.916666666664</v>
      </c>
      <c r="F911" s="9">
        <v>12417.6</v>
      </c>
      <c r="G911" s="9">
        <v>12445.61</v>
      </c>
      <c r="H911" s="9">
        <v>12412.84</v>
      </c>
      <c r="I911" s="9">
        <v>12422.34</v>
      </c>
      <c r="K911" s="13">
        <f t="shared" si="507"/>
        <v>4.7399999999997817</v>
      </c>
      <c r="L911" s="13">
        <f t="shared" si="519"/>
        <v>-182.22000000000116</v>
      </c>
      <c r="M911" s="13">
        <f t="shared" si="508"/>
        <v>32.770000000000437</v>
      </c>
      <c r="N911" s="13"/>
      <c r="X911">
        <f t="shared" si="509"/>
        <v>4.7399999999997817</v>
      </c>
      <c r="Y911">
        <f t="shared" si="510"/>
        <v>32.770000000000437</v>
      </c>
      <c r="Z911">
        <f t="shared" si="511"/>
        <v>0</v>
      </c>
      <c r="AA911">
        <f t="shared" si="512"/>
        <v>0</v>
      </c>
      <c r="AB911" s="18">
        <f t="shared" si="513"/>
        <v>0</v>
      </c>
      <c r="AC911" s="18">
        <f t="shared" si="514"/>
        <v>0</v>
      </c>
      <c r="AD911" s="18">
        <f t="shared" si="515"/>
        <v>0</v>
      </c>
      <c r="AE911" s="18">
        <f t="shared" si="516"/>
        <v>0</v>
      </c>
      <c r="AG911" s="18">
        <f t="shared" si="517"/>
        <v>0</v>
      </c>
      <c r="AH911" s="18">
        <f t="shared" si="518"/>
        <v>0</v>
      </c>
    </row>
    <row r="912" spans="5:34" hidden="1" x14ac:dyDescent="0.25">
      <c r="E912" s="12">
        <v>43325.041666666664</v>
      </c>
      <c r="F912" s="10">
        <v>12412.24</v>
      </c>
      <c r="G912" s="10">
        <v>12412.24</v>
      </c>
      <c r="H912" s="10">
        <v>12371.12</v>
      </c>
      <c r="I912" s="10">
        <v>12389.55</v>
      </c>
      <c r="AB912"/>
      <c r="AC912"/>
      <c r="AD912"/>
      <c r="AE912"/>
    </row>
    <row r="913" spans="5:34" hidden="1" x14ac:dyDescent="0.25">
      <c r="E913" s="11">
        <v>43325.083333333336</v>
      </c>
      <c r="F913" s="9">
        <v>12389</v>
      </c>
      <c r="G913" s="9">
        <v>12398.61</v>
      </c>
      <c r="H913" s="9">
        <v>12386.35</v>
      </c>
      <c r="I913" s="9">
        <v>12386.35</v>
      </c>
      <c r="AB913"/>
      <c r="AC913"/>
      <c r="AD913"/>
      <c r="AE913"/>
    </row>
    <row r="914" spans="5:34" hidden="1" x14ac:dyDescent="0.25">
      <c r="E914" s="12">
        <v>43325.125</v>
      </c>
      <c r="F914" s="10">
        <v>12385.25</v>
      </c>
      <c r="G914" s="10">
        <v>12389.63</v>
      </c>
      <c r="H914" s="10">
        <v>12361.41</v>
      </c>
      <c r="I914" s="10">
        <v>12362.51</v>
      </c>
      <c r="AB914"/>
      <c r="AC914"/>
      <c r="AD914"/>
      <c r="AE914"/>
    </row>
    <row r="915" spans="5:34" hidden="1" x14ac:dyDescent="0.25">
      <c r="E915" s="11">
        <v>43325.166666666664</v>
      </c>
      <c r="F915" s="9">
        <v>12362.34</v>
      </c>
      <c r="G915" s="9">
        <v>12364.93</v>
      </c>
      <c r="H915" s="9">
        <v>12330.24</v>
      </c>
      <c r="I915" s="9">
        <v>12330.79</v>
      </c>
      <c r="AB915"/>
      <c r="AC915"/>
      <c r="AD915"/>
      <c r="AE915"/>
    </row>
    <row r="916" spans="5:34" hidden="1" x14ac:dyDescent="0.25">
      <c r="E916" s="12">
        <v>43325.208333333336</v>
      </c>
      <c r="F916" s="10">
        <v>12329.69</v>
      </c>
      <c r="G916" s="10">
        <v>12339.65</v>
      </c>
      <c r="H916" s="10">
        <v>12312.03</v>
      </c>
      <c r="I916" s="10">
        <v>12314.62</v>
      </c>
      <c r="AB916"/>
      <c r="AC916"/>
      <c r="AD916"/>
      <c r="AE916"/>
    </row>
    <row r="917" spans="5:34" hidden="1" x14ac:dyDescent="0.25">
      <c r="E917" s="11">
        <v>43325.25</v>
      </c>
      <c r="F917" s="9">
        <v>12315.17</v>
      </c>
      <c r="G917" s="9">
        <v>12322.29</v>
      </c>
      <c r="H917" s="9">
        <v>12306.43</v>
      </c>
      <c r="I917" s="9">
        <v>12311.02</v>
      </c>
      <c r="AB917"/>
      <c r="AC917"/>
      <c r="AD917"/>
      <c r="AE917"/>
    </row>
    <row r="918" spans="5:34" hidden="1" x14ac:dyDescent="0.25">
      <c r="E918" s="12">
        <v>43325.291666666664</v>
      </c>
      <c r="F918" s="10">
        <v>12312.12</v>
      </c>
      <c r="G918" s="10">
        <v>12315.12</v>
      </c>
      <c r="H918" s="10">
        <v>12299.96</v>
      </c>
      <c r="I918" s="10">
        <v>12308.43</v>
      </c>
      <c r="AB918"/>
      <c r="AC918"/>
      <c r="AD918"/>
      <c r="AE918"/>
    </row>
    <row r="919" spans="5:34" x14ac:dyDescent="0.25">
      <c r="E919" s="11">
        <v>43325.333333333336</v>
      </c>
      <c r="F919" s="9">
        <v>12309.53</v>
      </c>
      <c r="G919" s="9">
        <v>12341.43</v>
      </c>
      <c r="H919" s="9">
        <v>12306.24</v>
      </c>
      <c r="I919" s="9">
        <v>12335.38</v>
      </c>
      <c r="K919" s="13">
        <f t="shared" ref="K919:K933" si="520">I919-F919</f>
        <v>25.849999999998545</v>
      </c>
      <c r="L919" s="13">
        <v>0</v>
      </c>
      <c r="M919" s="13">
        <f t="shared" ref="M919:M933" si="521">G919-H919</f>
        <v>35.190000000000509</v>
      </c>
      <c r="N919" s="13">
        <f>I933-F919</f>
        <v>42.049999999999272</v>
      </c>
      <c r="O919" s="18">
        <f>IF(K919*N919&gt;0,1,0)</f>
        <v>1</v>
      </c>
      <c r="P919">
        <f>_xlfn.IFS(K919&lt;0,MIN(L918:L932),K919&gt;0,MAX(L918:L932))</f>
        <v>28.759999999998399</v>
      </c>
      <c r="Q919">
        <f>_xlfn.IFS(K919&lt;0,MAX(L918:L932),K919&gt;0,MIN(L918:L932))</f>
        <v>-23.170000000001892</v>
      </c>
      <c r="T919" s="13">
        <f>MAX(G919:G933)</f>
        <v>12396.94</v>
      </c>
      <c r="X919">
        <f t="shared" ref="X919:X933" si="522">ABS(K919)</f>
        <v>25.849999999998545</v>
      </c>
      <c r="Y919">
        <f t="shared" ref="Y919:Y933" si="523">ABS(M919)</f>
        <v>35.190000000000509</v>
      </c>
      <c r="Z919">
        <f t="shared" ref="Z919:Z933" si="524">IF(T919&lt;1000,ABS(T919),0)</f>
        <v>0</v>
      </c>
      <c r="AA919">
        <f t="shared" ref="AA919:AA933" si="525">ABS(N919)</f>
        <v>42.049999999999272</v>
      </c>
      <c r="AB919" s="18">
        <f t="shared" ref="AB919:AB933" si="526">ABS(P919)</f>
        <v>28.759999999998399</v>
      </c>
      <c r="AC919" s="18">
        <f t="shared" ref="AC919:AC933" si="527">ABS(Q919)</f>
        <v>23.170000000001892</v>
      </c>
      <c r="AD919" s="18">
        <f t="shared" ref="AD919:AD933" si="528">IF(O919=1,ABS(P919),0)</f>
        <v>28.759999999998399</v>
      </c>
      <c r="AE919" s="18">
        <f t="shared" ref="AE919:AE933" si="529">IF(O919=0,ABS(Q919),0)</f>
        <v>0</v>
      </c>
      <c r="AG919" s="18">
        <f t="shared" ref="AG919:AG933" si="530">IF(O919=1,ABS(Q919),0)</f>
        <v>23.170000000001892</v>
      </c>
      <c r="AH919" s="18">
        <f t="shared" ref="AH919:AH933" si="531">IF(O919=0,ABS(P919),0)</f>
        <v>0</v>
      </c>
    </row>
    <row r="920" spans="5:34" x14ac:dyDescent="0.25">
      <c r="E920" s="12">
        <v>43325.375</v>
      </c>
      <c r="F920" s="10">
        <v>12355.18</v>
      </c>
      <c r="G920" s="10">
        <v>12362.46</v>
      </c>
      <c r="H920" s="10">
        <v>12322.07</v>
      </c>
      <c r="I920" s="10">
        <v>12336.72</v>
      </c>
      <c r="K920" s="13">
        <f t="shared" si="520"/>
        <v>-18.460000000000946</v>
      </c>
      <c r="L920" s="13">
        <f t="shared" ref="L920:L933" si="532">L919+K920</f>
        <v>-18.460000000000946</v>
      </c>
      <c r="M920" s="13">
        <f t="shared" si="521"/>
        <v>40.389999999999418</v>
      </c>
      <c r="T920" s="13">
        <f>MIN(H919:H933)</f>
        <v>12306.24</v>
      </c>
      <c r="X920">
        <f t="shared" si="522"/>
        <v>18.460000000000946</v>
      </c>
      <c r="Y920">
        <f t="shared" si="523"/>
        <v>40.389999999999418</v>
      </c>
      <c r="Z920">
        <f t="shared" si="524"/>
        <v>0</v>
      </c>
      <c r="AA920">
        <f t="shared" si="525"/>
        <v>0</v>
      </c>
      <c r="AB920" s="18">
        <f t="shared" si="526"/>
        <v>0</v>
      </c>
      <c r="AC920" s="18">
        <f t="shared" si="527"/>
        <v>0</v>
      </c>
      <c r="AD920" s="18">
        <f t="shared" si="528"/>
        <v>0</v>
      </c>
      <c r="AE920" s="18">
        <f t="shared" si="529"/>
        <v>0</v>
      </c>
      <c r="AG920" s="18">
        <f t="shared" si="530"/>
        <v>0</v>
      </c>
      <c r="AH920" s="18">
        <f t="shared" si="531"/>
        <v>0</v>
      </c>
    </row>
    <row r="921" spans="5:34" x14ac:dyDescent="0.25">
      <c r="E921" s="11">
        <v>43325.416666666664</v>
      </c>
      <c r="F921" s="9">
        <v>12337.28</v>
      </c>
      <c r="G921" s="9">
        <v>12377.01</v>
      </c>
      <c r="H921" s="9">
        <v>12322.43</v>
      </c>
      <c r="I921" s="9">
        <v>12332.57</v>
      </c>
      <c r="K921" s="13">
        <f t="shared" si="520"/>
        <v>-4.7100000000009459</v>
      </c>
      <c r="L921" s="13">
        <f t="shared" si="532"/>
        <v>-23.170000000001892</v>
      </c>
      <c r="M921" s="13">
        <f t="shared" si="521"/>
        <v>54.579999999999927</v>
      </c>
      <c r="R921">
        <v>-3</v>
      </c>
      <c r="T921" s="13">
        <f>T919-T920</f>
        <v>90.700000000000728</v>
      </c>
      <c r="X921">
        <f t="shared" si="522"/>
        <v>4.7100000000009459</v>
      </c>
      <c r="Y921">
        <f t="shared" si="523"/>
        <v>54.579999999999927</v>
      </c>
      <c r="Z921">
        <f t="shared" si="524"/>
        <v>90.700000000000728</v>
      </c>
      <c r="AA921">
        <f t="shared" si="525"/>
        <v>0</v>
      </c>
      <c r="AB921" s="18">
        <f t="shared" si="526"/>
        <v>0</v>
      </c>
      <c r="AC921" s="18">
        <f t="shared" si="527"/>
        <v>0</v>
      </c>
      <c r="AD921" s="18">
        <f t="shared" si="528"/>
        <v>0</v>
      </c>
      <c r="AE921" s="18">
        <f t="shared" si="529"/>
        <v>0</v>
      </c>
      <c r="AG921" s="18">
        <f t="shared" si="530"/>
        <v>0</v>
      </c>
      <c r="AH921" s="18">
        <f t="shared" si="531"/>
        <v>0</v>
      </c>
    </row>
    <row r="922" spans="5:34" x14ac:dyDescent="0.25">
      <c r="E922" s="12">
        <v>43325.458333333336</v>
      </c>
      <c r="F922" s="10">
        <v>12332.58</v>
      </c>
      <c r="G922" s="10">
        <v>12381.5</v>
      </c>
      <c r="H922" s="10">
        <v>12328.96</v>
      </c>
      <c r="I922" s="10">
        <v>12378.52</v>
      </c>
      <c r="K922" s="13">
        <f t="shared" si="520"/>
        <v>45.940000000000509</v>
      </c>
      <c r="L922" s="13">
        <f t="shared" si="532"/>
        <v>22.769999999998618</v>
      </c>
      <c r="M922" s="13">
        <f t="shared" si="521"/>
        <v>52.540000000000873</v>
      </c>
      <c r="X922">
        <f t="shared" si="522"/>
        <v>45.940000000000509</v>
      </c>
      <c r="Y922">
        <f t="shared" si="523"/>
        <v>52.540000000000873</v>
      </c>
      <c r="Z922">
        <f t="shared" si="524"/>
        <v>0</v>
      </c>
      <c r="AA922">
        <f t="shared" si="525"/>
        <v>0</v>
      </c>
      <c r="AB922" s="18">
        <f t="shared" si="526"/>
        <v>0</v>
      </c>
      <c r="AC922" s="18">
        <f t="shared" si="527"/>
        <v>0</v>
      </c>
      <c r="AD922" s="18">
        <f t="shared" si="528"/>
        <v>0</v>
      </c>
      <c r="AE922" s="18">
        <f t="shared" si="529"/>
        <v>0</v>
      </c>
      <c r="AG922" s="18">
        <f t="shared" si="530"/>
        <v>0</v>
      </c>
      <c r="AH922" s="18">
        <f t="shared" si="531"/>
        <v>0</v>
      </c>
    </row>
    <row r="923" spans="5:34" x14ac:dyDescent="0.25">
      <c r="E923" s="11">
        <v>43325.5</v>
      </c>
      <c r="F923" s="9">
        <v>12377.77</v>
      </c>
      <c r="G923" s="9">
        <v>12377.77</v>
      </c>
      <c r="H923" s="9">
        <v>12340.26</v>
      </c>
      <c r="I923" s="9">
        <v>12342.38</v>
      </c>
      <c r="K923" s="13">
        <f t="shared" si="520"/>
        <v>-35.390000000001237</v>
      </c>
      <c r="L923" s="13">
        <f t="shared" si="532"/>
        <v>-12.620000000002619</v>
      </c>
      <c r="M923" s="13">
        <f t="shared" si="521"/>
        <v>37.510000000000218</v>
      </c>
      <c r="X923">
        <f t="shared" si="522"/>
        <v>35.390000000001237</v>
      </c>
      <c r="Y923">
        <f t="shared" si="523"/>
        <v>37.510000000000218</v>
      </c>
      <c r="Z923">
        <f t="shared" si="524"/>
        <v>0</v>
      </c>
      <c r="AA923">
        <f t="shared" si="525"/>
        <v>0</v>
      </c>
      <c r="AB923" s="18">
        <f t="shared" si="526"/>
        <v>0</v>
      </c>
      <c r="AC923" s="18">
        <f t="shared" si="527"/>
        <v>0</v>
      </c>
      <c r="AD923" s="18">
        <f t="shared" si="528"/>
        <v>0</v>
      </c>
      <c r="AE923" s="18">
        <f t="shared" si="529"/>
        <v>0</v>
      </c>
      <c r="AG923" s="18">
        <f t="shared" si="530"/>
        <v>0</v>
      </c>
      <c r="AH923" s="18">
        <f t="shared" si="531"/>
        <v>0</v>
      </c>
    </row>
    <row r="924" spans="5:34" x14ac:dyDescent="0.25">
      <c r="E924" s="12">
        <v>43325.541666666664</v>
      </c>
      <c r="F924" s="10">
        <v>12341.88</v>
      </c>
      <c r="G924" s="10">
        <v>12356.24</v>
      </c>
      <c r="H924" s="10">
        <v>12333.86</v>
      </c>
      <c r="I924" s="10">
        <v>12338.38</v>
      </c>
      <c r="K924" s="13">
        <f t="shared" si="520"/>
        <v>-3.5</v>
      </c>
      <c r="L924" s="13">
        <f t="shared" si="532"/>
        <v>-16.120000000002619</v>
      </c>
      <c r="M924" s="13">
        <f t="shared" si="521"/>
        <v>22.3799999999992</v>
      </c>
      <c r="X924">
        <f t="shared" si="522"/>
        <v>3.5</v>
      </c>
      <c r="Y924">
        <f t="shared" si="523"/>
        <v>22.3799999999992</v>
      </c>
      <c r="Z924">
        <f t="shared" si="524"/>
        <v>0</v>
      </c>
      <c r="AA924">
        <f t="shared" si="525"/>
        <v>0</v>
      </c>
      <c r="AB924" s="18">
        <f t="shared" si="526"/>
        <v>0</v>
      </c>
      <c r="AC924" s="18">
        <f t="shared" si="527"/>
        <v>0</v>
      </c>
      <c r="AD924" s="18">
        <f t="shared" si="528"/>
        <v>0</v>
      </c>
      <c r="AE924" s="18">
        <f t="shared" si="529"/>
        <v>0</v>
      </c>
      <c r="AG924" s="18">
        <f t="shared" si="530"/>
        <v>0</v>
      </c>
      <c r="AH924" s="18">
        <f t="shared" si="531"/>
        <v>0</v>
      </c>
    </row>
    <row r="925" spans="5:34" x14ac:dyDescent="0.25">
      <c r="E925" s="11">
        <v>43325.583333333336</v>
      </c>
      <c r="F925" s="9">
        <v>12336.88</v>
      </c>
      <c r="G925" s="9">
        <v>12396.94</v>
      </c>
      <c r="H925" s="9">
        <v>12334.02</v>
      </c>
      <c r="I925" s="9">
        <v>12381.76</v>
      </c>
      <c r="K925" s="13">
        <f t="shared" si="520"/>
        <v>44.880000000001019</v>
      </c>
      <c r="L925" s="13">
        <f t="shared" si="532"/>
        <v>28.759999999998399</v>
      </c>
      <c r="M925" s="13">
        <f t="shared" si="521"/>
        <v>62.920000000000073</v>
      </c>
      <c r="X925">
        <f t="shared" si="522"/>
        <v>44.880000000001019</v>
      </c>
      <c r="Y925">
        <f t="shared" si="523"/>
        <v>62.920000000000073</v>
      </c>
      <c r="Z925">
        <f t="shared" si="524"/>
        <v>0</v>
      </c>
      <c r="AA925">
        <f t="shared" si="525"/>
        <v>0</v>
      </c>
      <c r="AB925" s="18">
        <f t="shared" si="526"/>
        <v>0</v>
      </c>
      <c r="AC925" s="18">
        <f t="shared" si="527"/>
        <v>0</v>
      </c>
      <c r="AD925" s="18">
        <f t="shared" si="528"/>
        <v>0</v>
      </c>
      <c r="AE925" s="18">
        <f t="shared" si="529"/>
        <v>0</v>
      </c>
      <c r="AG925" s="18">
        <f t="shared" si="530"/>
        <v>0</v>
      </c>
      <c r="AH925" s="18">
        <f t="shared" si="531"/>
        <v>0</v>
      </c>
    </row>
    <row r="926" spans="5:34" x14ac:dyDescent="0.25">
      <c r="E926" s="12">
        <v>43325.625</v>
      </c>
      <c r="F926" s="10">
        <v>12381.75</v>
      </c>
      <c r="G926" s="10">
        <v>12395.87</v>
      </c>
      <c r="H926" s="10">
        <v>12357.15</v>
      </c>
      <c r="I926" s="10">
        <v>12360.83</v>
      </c>
      <c r="K926" s="13">
        <f t="shared" si="520"/>
        <v>-20.920000000000073</v>
      </c>
      <c r="L926" s="13">
        <f t="shared" si="532"/>
        <v>7.8399999999983265</v>
      </c>
      <c r="M926" s="13">
        <f t="shared" si="521"/>
        <v>38.720000000001164</v>
      </c>
      <c r="X926">
        <f t="shared" si="522"/>
        <v>20.920000000000073</v>
      </c>
      <c r="Y926">
        <f t="shared" si="523"/>
        <v>38.720000000001164</v>
      </c>
      <c r="Z926">
        <f t="shared" si="524"/>
        <v>0</v>
      </c>
      <c r="AA926">
        <f t="shared" si="525"/>
        <v>0</v>
      </c>
      <c r="AB926" s="18">
        <f t="shared" si="526"/>
        <v>0</v>
      </c>
      <c r="AC926" s="18">
        <f t="shared" si="527"/>
        <v>0</v>
      </c>
      <c r="AD926" s="18">
        <f t="shared" si="528"/>
        <v>0</v>
      </c>
      <c r="AE926" s="18">
        <f t="shared" si="529"/>
        <v>0</v>
      </c>
      <c r="AG926" s="18">
        <f t="shared" si="530"/>
        <v>0</v>
      </c>
      <c r="AH926" s="18">
        <f t="shared" si="531"/>
        <v>0</v>
      </c>
    </row>
    <row r="927" spans="5:34" x14ac:dyDescent="0.25">
      <c r="E927" s="11">
        <v>43325.666666666664</v>
      </c>
      <c r="F927" s="9">
        <v>12360.58</v>
      </c>
      <c r="G927" s="9">
        <v>12383.76</v>
      </c>
      <c r="H927" s="9">
        <v>12356.05</v>
      </c>
      <c r="I927" s="9">
        <v>12380.72</v>
      </c>
      <c r="K927" s="13">
        <f t="shared" si="520"/>
        <v>20.139999999999418</v>
      </c>
      <c r="L927" s="13">
        <f t="shared" si="532"/>
        <v>27.979999999997744</v>
      </c>
      <c r="M927" s="13">
        <f t="shared" si="521"/>
        <v>27.710000000000946</v>
      </c>
      <c r="X927">
        <f t="shared" si="522"/>
        <v>20.139999999999418</v>
      </c>
      <c r="Y927">
        <f t="shared" si="523"/>
        <v>27.710000000000946</v>
      </c>
      <c r="Z927">
        <f t="shared" si="524"/>
        <v>0</v>
      </c>
      <c r="AA927">
        <f t="shared" si="525"/>
        <v>0</v>
      </c>
      <c r="AB927" s="18">
        <f t="shared" si="526"/>
        <v>0</v>
      </c>
      <c r="AC927" s="18">
        <f t="shared" si="527"/>
        <v>0</v>
      </c>
      <c r="AD927" s="18">
        <f t="shared" si="528"/>
        <v>0</v>
      </c>
      <c r="AE927" s="18">
        <f t="shared" si="529"/>
        <v>0</v>
      </c>
      <c r="AG927" s="18">
        <f t="shared" si="530"/>
        <v>0</v>
      </c>
      <c r="AH927" s="18">
        <f t="shared" si="531"/>
        <v>0</v>
      </c>
    </row>
    <row r="928" spans="5:34" x14ac:dyDescent="0.25">
      <c r="E928" s="12">
        <v>43325.708333333336</v>
      </c>
      <c r="F928" s="10">
        <v>12381.97</v>
      </c>
      <c r="G928" s="10">
        <v>12395.03</v>
      </c>
      <c r="H928" s="10">
        <v>12371.38</v>
      </c>
      <c r="I928" s="10">
        <v>12378.88</v>
      </c>
      <c r="K928" s="13">
        <f t="shared" si="520"/>
        <v>-3.0900000000001455</v>
      </c>
      <c r="L928" s="13">
        <f t="shared" si="532"/>
        <v>24.889999999997599</v>
      </c>
      <c r="M928" s="13">
        <f t="shared" si="521"/>
        <v>23.650000000001455</v>
      </c>
      <c r="X928">
        <f t="shared" si="522"/>
        <v>3.0900000000001455</v>
      </c>
      <c r="Y928">
        <f t="shared" si="523"/>
        <v>23.650000000001455</v>
      </c>
      <c r="Z928">
        <f t="shared" si="524"/>
        <v>0</v>
      </c>
      <c r="AA928">
        <f t="shared" si="525"/>
        <v>0</v>
      </c>
      <c r="AB928" s="18">
        <f t="shared" si="526"/>
        <v>0</v>
      </c>
      <c r="AC928" s="18">
        <f t="shared" si="527"/>
        <v>0</v>
      </c>
      <c r="AD928" s="18">
        <f t="shared" si="528"/>
        <v>0</v>
      </c>
      <c r="AE928" s="18">
        <f t="shared" si="529"/>
        <v>0</v>
      </c>
      <c r="AG928" s="18">
        <f t="shared" si="530"/>
        <v>0</v>
      </c>
      <c r="AH928" s="18">
        <f t="shared" si="531"/>
        <v>0</v>
      </c>
    </row>
    <row r="929" spans="5:34" x14ac:dyDescent="0.25">
      <c r="E929" s="11">
        <v>43325.75</v>
      </c>
      <c r="F929" s="9">
        <v>12379.13</v>
      </c>
      <c r="G929" s="9">
        <v>12389.04</v>
      </c>
      <c r="H929" s="9">
        <v>12345.34</v>
      </c>
      <c r="I929" s="9">
        <v>12345.34</v>
      </c>
      <c r="K929" s="13">
        <f t="shared" si="520"/>
        <v>-33.789999999999054</v>
      </c>
      <c r="L929" s="13">
        <f t="shared" si="532"/>
        <v>-8.9000000000014552</v>
      </c>
      <c r="M929" s="13">
        <f t="shared" si="521"/>
        <v>43.700000000000728</v>
      </c>
      <c r="X929">
        <f t="shared" si="522"/>
        <v>33.789999999999054</v>
      </c>
      <c r="Y929">
        <f t="shared" si="523"/>
        <v>43.700000000000728</v>
      </c>
      <c r="Z929">
        <f t="shared" si="524"/>
        <v>0</v>
      </c>
      <c r="AA929">
        <f t="shared" si="525"/>
        <v>0</v>
      </c>
      <c r="AB929" s="18">
        <f t="shared" si="526"/>
        <v>0</v>
      </c>
      <c r="AC929" s="18">
        <f t="shared" si="527"/>
        <v>0</v>
      </c>
      <c r="AD929" s="18">
        <f t="shared" si="528"/>
        <v>0</v>
      </c>
      <c r="AE929" s="18">
        <f t="shared" si="529"/>
        <v>0</v>
      </c>
      <c r="AG929" s="18">
        <f t="shared" si="530"/>
        <v>0</v>
      </c>
      <c r="AH929" s="18">
        <f t="shared" si="531"/>
        <v>0</v>
      </c>
    </row>
    <row r="930" spans="5:34" x14ac:dyDescent="0.25">
      <c r="E930" s="12">
        <v>43325.791666666664</v>
      </c>
      <c r="F930" s="10">
        <v>12345.09</v>
      </c>
      <c r="G930" s="10">
        <v>12360.1</v>
      </c>
      <c r="H930" s="10">
        <v>12340.6</v>
      </c>
      <c r="I930" s="10">
        <v>12352.6</v>
      </c>
      <c r="K930" s="13">
        <f t="shared" si="520"/>
        <v>7.5100000000002183</v>
      </c>
      <c r="L930" s="13">
        <f t="shared" si="532"/>
        <v>-1.3900000000012369</v>
      </c>
      <c r="M930" s="13">
        <f t="shared" si="521"/>
        <v>19.5</v>
      </c>
      <c r="X930">
        <f t="shared" si="522"/>
        <v>7.5100000000002183</v>
      </c>
      <c r="Y930">
        <f t="shared" si="523"/>
        <v>19.5</v>
      </c>
      <c r="Z930">
        <f t="shared" si="524"/>
        <v>0</v>
      </c>
      <c r="AA930">
        <f t="shared" si="525"/>
        <v>0</v>
      </c>
      <c r="AB930" s="18">
        <f t="shared" si="526"/>
        <v>0</v>
      </c>
      <c r="AC930" s="18">
        <f t="shared" si="527"/>
        <v>0</v>
      </c>
      <c r="AD930" s="18">
        <f t="shared" si="528"/>
        <v>0</v>
      </c>
      <c r="AE930" s="18">
        <f t="shared" si="529"/>
        <v>0</v>
      </c>
      <c r="AG930" s="18">
        <f t="shared" si="530"/>
        <v>0</v>
      </c>
      <c r="AH930" s="18">
        <f t="shared" si="531"/>
        <v>0</v>
      </c>
    </row>
    <row r="931" spans="5:34" x14ac:dyDescent="0.25">
      <c r="E931" s="11">
        <v>43325.833333333336</v>
      </c>
      <c r="F931" s="9">
        <v>12352.35</v>
      </c>
      <c r="G931" s="9">
        <v>12367.6</v>
      </c>
      <c r="H931" s="9">
        <v>12340.84</v>
      </c>
      <c r="I931" s="9">
        <v>12359.6</v>
      </c>
      <c r="K931" s="13">
        <f t="shared" si="520"/>
        <v>7.25</v>
      </c>
      <c r="L931" s="13">
        <f t="shared" si="532"/>
        <v>5.8599999999987631</v>
      </c>
      <c r="M931" s="13">
        <f t="shared" si="521"/>
        <v>26.760000000000218</v>
      </c>
      <c r="X931">
        <f t="shared" si="522"/>
        <v>7.25</v>
      </c>
      <c r="Y931">
        <f t="shared" si="523"/>
        <v>26.760000000000218</v>
      </c>
      <c r="Z931">
        <f t="shared" si="524"/>
        <v>0</v>
      </c>
      <c r="AA931">
        <f t="shared" si="525"/>
        <v>0</v>
      </c>
      <c r="AB931" s="18">
        <f t="shared" si="526"/>
        <v>0</v>
      </c>
      <c r="AC931" s="18">
        <f t="shared" si="527"/>
        <v>0</v>
      </c>
      <c r="AD931" s="18">
        <f t="shared" si="528"/>
        <v>0</v>
      </c>
      <c r="AE931" s="18">
        <f t="shared" si="529"/>
        <v>0</v>
      </c>
      <c r="AG931" s="18">
        <f t="shared" si="530"/>
        <v>0</v>
      </c>
      <c r="AH931" s="18">
        <f t="shared" si="531"/>
        <v>0</v>
      </c>
    </row>
    <row r="932" spans="5:34" x14ac:dyDescent="0.25">
      <c r="E932" s="12">
        <v>43325.875</v>
      </c>
      <c r="F932" s="10">
        <v>12360.1</v>
      </c>
      <c r="G932" s="10">
        <v>12375.1</v>
      </c>
      <c r="H932" s="10">
        <v>12357.09</v>
      </c>
      <c r="I932" s="10">
        <v>12361.59</v>
      </c>
      <c r="K932" s="13">
        <f t="shared" si="520"/>
        <v>1.4899999999997817</v>
      </c>
      <c r="L932" s="13">
        <f t="shared" si="532"/>
        <v>7.3499999999985448</v>
      </c>
      <c r="M932" s="13">
        <f t="shared" si="521"/>
        <v>18.010000000000218</v>
      </c>
      <c r="X932">
        <f t="shared" si="522"/>
        <v>1.4899999999997817</v>
      </c>
      <c r="Y932">
        <f t="shared" si="523"/>
        <v>18.010000000000218</v>
      </c>
      <c r="Z932">
        <f t="shared" si="524"/>
        <v>0</v>
      </c>
      <c r="AA932">
        <f t="shared" si="525"/>
        <v>0</v>
      </c>
      <c r="AB932" s="18">
        <f t="shared" si="526"/>
        <v>0</v>
      </c>
      <c r="AC932" s="18">
        <f t="shared" si="527"/>
        <v>0</v>
      </c>
      <c r="AD932" s="18">
        <f t="shared" si="528"/>
        <v>0</v>
      </c>
      <c r="AE932" s="18">
        <f t="shared" si="529"/>
        <v>0</v>
      </c>
      <c r="AG932" s="18">
        <f t="shared" si="530"/>
        <v>0</v>
      </c>
      <c r="AH932" s="18">
        <f t="shared" si="531"/>
        <v>0</v>
      </c>
    </row>
    <row r="933" spans="5:34" x14ac:dyDescent="0.25">
      <c r="E933" s="11">
        <v>43325.916666666664</v>
      </c>
      <c r="F933" s="9">
        <v>12361.84</v>
      </c>
      <c r="G933" s="9">
        <v>12370.84</v>
      </c>
      <c r="H933" s="9">
        <v>12340.58</v>
      </c>
      <c r="I933" s="9">
        <v>12351.58</v>
      </c>
      <c r="K933" s="13">
        <f t="shared" si="520"/>
        <v>-10.260000000000218</v>
      </c>
      <c r="L933" s="13">
        <f t="shared" si="532"/>
        <v>-2.9100000000016735</v>
      </c>
      <c r="M933" s="13">
        <f t="shared" si="521"/>
        <v>30.260000000000218</v>
      </c>
      <c r="N933" s="13"/>
      <c r="X933">
        <f t="shared" si="522"/>
        <v>10.260000000000218</v>
      </c>
      <c r="Y933">
        <f t="shared" si="523"/>
        <v>30.260000000000218</v>
      </c>
      <c r="Z933">
        <f t="shared" si="524"/>
        <v>0</v>
      </c>
      <c r="AA933">
        <f t="shared" si="525"/>
        <v>0</v>
      </c>
      <c r="AB933" s="18">
        <f t="shared" si="526"/>
        <v>0</v>
      </c>
      <c r="AC933" s="18">
        <f t="shared" si="527"/>
        <v>0</v>
      </c>
      <c r="AD933" s="18">
        <f t="shared" si="528"/>
        <v>0</v>
      </c>
      <c r="AE933" s="18">
        <f t="shared" si="529"/>
        <v>0</v>
      </c>
      <c r="AG933" s="18">
        <f t="shared" si="530"/>
        <v>0</v>
      </c>
      <c r="AH933" s="18">
        <f t="shared" si="531"/>
        <v>0</v>
      </c>
    </row>
    <row r="934" spans="5:34" hidden="1" x14ac:dyDescent="0.25">
      <c r="E934" s="12">
        <v>43325.958333333336</v>
      </c>
      <c r="F934" s="10">
        <v>12362.75</v>
      </c>
      <c r="G934" s="10">
        <v>12366.58</v>
      </c>
      <c r="H934" s="10">
        <v>12360.01</v>
      </c>
      <c r="I934" s="10">
        <v>12360.01</v>
      </c>
      <c r="AB934"/>
      <c r="AC934"/>
      <c r="AD934"/>
      <c r="AE934"/>
    </row>
    <row r="935" spans="5:34" hidden="1" x14ac:dyDescent="0.25">
      <c r="E935" s="11">
        <v>43326.041666666664</v>
      </c>
      <c r="F935" s="9">
        <v>12365.47</v>
      </c>
      <c r="G935" s="9">
        <v>12379.32</v>
      </c>
      <c r="H935" s="9">
        <v>12362.19</v>
      </c>
      <c r="I935" s="9">
        <v>12377.63</v>
      </c>
      <c r="AB935"/>
      <c r="AC935"/>
      <c r="AD935"/>
      <c r="AE935"/>
    </row>
    <row r="936" spans="5:34" hidden="1" x14ac:dyDescent="0.25">
      <c r="E936" s="12">
        <v>43326.083333333336</v>
      </c>
      <c r="F936" s="10">
        <v>12376.53</v>
      </c>
      <c r="G936" s="10">
        <v>12378.72</v>
      </c>
      <c r="H936" s="10">
        <v>12371.06</v>
      </c>
      <c r="I936" s="10">
        <v>12372.15</v>
      </c>
      <c r="AB936"/>
      <c r="AC936"/>
      <c r="AD936"/>
      <c r="AE936"/>
    </row>
    <row r="937" spans="5:34" hidden="1" x14ac:dyDescent="0.25">
      <c r="E937" s="11">
        <v>43326.125</v>
      </c>
      <c r="F937" s="9">
        <v>12372.7</v>
      </c>
      <c r="G937" s="9">
        <v>12388.96</v>
      </c>
      <c r="H937" s="9">
        <v>12372.7</v>
      </c>
      <c r="I937" s="9">
        <v>12388.96</v>
      </c>
      <c r="AB937"/>
      <c r="AC937"/>
      <c r="AD937"/>
      <c r="AE937"/>
    </row>
    <row r="938" spans="5:34" hidden="1" x14ac:dyDescent="0.25">
      <c r="E938" s="12">
        <v>43326.166666666664</v>
      </c>
      <c r="F938" s="10">
        <v>12388.85</v>
      </c>
      <c r="G938" s="10">
        <v>12392.13</v>
      </c>
      <c r="H938" s="10">
        <v>12376.81</v>
      </c>
      <c r="I938" s="10">
        <v>12380.09</v>
      </c>
      <c r="AB938"/>
      <c r="AC938"/>
      <c r="AD938"/>
      <c r="AE938"/>
    </row>
    <row r="939" spans="5:34" hidden="1" x14ac:dyDescent="0.25">
      <c r="E939" s="11">
        <v>43326.208333333336</v>
      </c>
      <c r="F939" s="9">
        <v>12379.55</v>
      </c>
      <c r="G939" s="9">
        <v>12386.75</v>
      </c>
      <c r="H939" s="9">
        <v>12371.35</v>
      </c>
      <c r="I939" s="9">
        <v>12383.47</v>
      </c>
      <c r="AB939"/>
      <c r="AC939"/>
      <c r="AD939"/>
      <c r="AE939"/>
    </row>
    <row r="940" spans="5:34" hidden="1" x14ac:dyDescent="0.25">
      <c r="E940" s="12">
        <v>43326.25</v>
      </c>
      <c r="F940" s="10">
        <v>12382.38</v>
      </c>
      <c r="G940" s="10">
        <v>12392.12</v>
      </c>
      <c r="H940" s="10">
        <v>12373.72</v>
      </c>
      <c r="I940" s="10">
        <v>12392.12</v>
      </c>
      <c r="AB940"/>
      <c r="AC940"/>
      <c r="AD940"/>
      <c r="AE940"/>
    </row>
    <row r="941" spans="5:34" hidden="1" x14ac:dyDescent="0.25">
      <c r="E941" s="11">
        <v>43326.291666666664</v>
      </c>
      <c r="F941" s="9">
        <v>12391.03</v>
      </c>
      <c r="G941" s="9">
        <v>12399.61</v>
      </c>
      <c r="H941" s="9">
        <v>12390.45</v>
      </c>
      <c r="I941" s="9">
        <v>12390.45</v>
      </c>
      <c r="AB941"/>
      <c r="AC941"/>
      <c r="AD941"/>
      <c r="AE941"/>
    </row>
    <row r="942" spans="5:34" x14ac:dyDescent="0.25">
      <c r="E942" s="12">
        <v>43326.333333333336</v>
      </c>
      <c r="F942" s="10">
        <v>12390.46</v>
      </c>
      <c r="G942" s="10">
        <v>12395.05</v>
      </c>
      <c r="H942" s="10">
        <v>12384.17</v>
      </c>
      <c r="I942" s="10">
        <v>12384.17</v>
      </c>
      <c r="K942" s="13">
        <f t="shared" ref="K942:K956" si="533">I942-F942</f>
        <v>-6.2899999999990541</v>
      </c>
      <c r="L942" s="13">
        <v>0</v>
      </c>
      <c r="M942" s="13">
        <f t="shared" ref="M942:M956" si="534">G942-H942</f>
        <v>10.8799999999992</v>
      </c>
      <c r="N942" s="13">
        <f>I956-F942</f>
        <v>24.040000000000873</v>
      </c>
      <c r="O942" s="18">
        <f>IF(K942*N942&gt;0,1,0)</f>
        <v>0</v>
      </c>
      <c r="P942">
        <f>_xlfn.IFS(K942&lt;0,MIN(L941:L955),K942&gt;0,MAX(L941:L955))</f>
        <v>-46.31999999999789</v>
      </c>
      <c r="Q942">
        <f>_xlfn.IFS(K942&lt;0,MAX(L941:L955),K942&gt;0,MIN(L941:L955))</f>
        <v>61.700000000000728</v>
      </c>
      <c r="T942" s="13">
        <f>MAX(G942:G956)</f>
        <v>12460.76</v>
      </c>
      <c r="X942">
        <f t="shared" ref="X942:X956" si="535">ABS(K942)</f>
        <v>6.2899999999990541</v>
      </c>
      <c r="Y942">
        <f t="shared" ref="Y942:Y956" si="536">ABS(M942)</f>
        <v>10.8799999999992</v>
      </c>
      <c r="Z942">
        <f t="shared" ref="Z942:Z956" si="537">IF(T942&lt;1000,ABS(T942),0)</f>
        <v>0</v>
      </c>
      <c r="AA942">
        <f t="shared" ref="AA942:AA956" si="538">ABS(N942)</f>
        <v>24.040000000000873</v>
      </c>
      <c r="AB942" s="18">
        <f t="shared" ref="AB942:AB956" si="539">ABS(P942)</f>
        <v>46.31999999999789</v>
      </c>
      <c r="AC942" s="18">
        <f t="shared" ref="AC942:AC956" si="540">ABS(Q942)</f>
        <v>61.700000000000728</v>
      </c>
      <c r="AD942" s="18">
        <f t="shared" ref="AD942:AD956" si="541">IF(O942=1,ABS(P942),0)</f>
        <v>0</v>
      </c>
      <c r="AE942" s="18">
        <f t="shared" ref="AE942:AE956" si="542">IF(O942=0,ABS(Q942),0)</f>
        <v>61.700000000000728</v>
      </c>
      <c r="AG942" s="18">
        <f t="shared" ref="AG942:AG956" si="543">IF(O942=1,ABS(Q942),0)</f>
        <v>0</v>
      </c>
      <c r="AH942" s="18">
        <f t="shared" ref="AH942:AH956" si="544">IF(O942=0,ABS(P942),0)</f>
        <v>46.31999999999789</v>
      </c>
    </row>
    <row r="943" spans="5:34" x14ac:dyDescent="0.25">
      <c r="E943" s="11">
        <v>43326.375</v>
      </c>
      <c r="F943" s="9">
        <v>12381.64</v>
      </c>
      <c r="G943" s="9">
        <v>12431.56</v>
      </c>
      <c r="H943" s="9">
        <v>12380.64</v>
      </c>
      <c r="I943" s="9">
        <v>12423.71</v>
      </c>
      <c r="K943" s="13">
        <f t="shared" si="533"/>
        <v>42.069999999999709</v>
      </c>
      <c r="L943" s="13">
        <f t="shared" ref="L943:L956" si="545">L942+K943</f>
        <v>42.069999999999709</v>
      </c>
      <c r="M943" s="13">
        <f t="shared" si="534"/>
        <v>50.920000000000073</v>
      </c>
      <c r="T943" s="13">
        <f>MIN(H942:H956)</f>
        <v>12292.37</v>
      </c>
      <c r="X943">
        <f t="shared" si="535"/>
        <v>42.069999999999709</v>
      </c>
      <c r="Y943">
        <f t="shared" si="536"/>
        <v>50.920000000000073</v>
      </c>
      <c r="Z943">
        <f t="shared" si="537"/>
        <v>0</v>
      </c>
      <c r="AA943">
        <f t="shared" si="538"/>
        <v>0</v>
      </c>
      <c r="AB943" s="18">
        <f t="shared" si="539"/>
        <v>0</v>
      </c>
      <c r="AC943" s="18">
        <f t="shared" si="540"/>
        <v>0</v>
      </c>
      <c r="AD943" s="18">
        <f t="shared" si="541"/>
        <v>0</v>
      </c>
      <c r="AE943" s="18">
        <f t="shared" si="542"/>
        <v>0</v>
      </c>
      <c r="AG943" s="18">
        <f t="shared" si="543"/>
        <v>0</v>
      </c>
      <c r="AH943" s="18">
        <f t="shared" si="544"/>
        <v>0</v>
      </c>
    </row>
    <row r="944" spans="5:34" x14ac:dyDescent="0.25">
      <c r="E944" s="12">
        <v>43326.416666666664</v>
      </c>
      <c r="F944" s="10">
        <v>12424.21</v>
      </c>
      <c r="G944" s="10">
        <v>12460.76</v>
      </c>
      <c r="H944" s="10">
        <v>12416.9</v>
      </c>
      <c r="I944" s="10">
        <v>12443.84</v>
      </c>
      <c r="K944" s="13">
        <f t="shared" si="533"/>
        <v>19.630000000001019</v>
      </c>
      <c r="L944" s="13">
        <f t="shared" si="545"/>
        <v>61.700000000000728</v>
      </c>
      <c r="M944" s="13">
        <f t="shared" si="534"/>
        <v>43.860000000000582</v>
      </c>
      <c r="T944" s="13">
        <f>T942-T943</f>
        <v>168.38999999999942</v>
      </c>
      <c r="X944">
        <f t="shared" si="535"/>
        <v>19.630000000001019</v>
      </c>
      <c r="Y944">
        <f t="shared" si="536"/>
        <v>43.860000000000582</v>
      </c>
      <c r="Z944">
        <f t="shared" si="537"/>
        <v>168.38999999999942</v>
      </c>
      <c r="AA944">
        <f t="shared" si="538"/>
        <v>0</v>
      </c>
      <c r="AB944" s="18">
        <f t="shared" si="539"/>
        <v>0</v>
      </c>
      <c r="AC944" s="18">
        <f t="shared" si="540"/>
        <v>0</v>
      </c>
      <c r="AD944" s="18">
        <f t="shared" si="541"/>
        <v>0</v>
      </c>
      <c r="AE944" s="18">
        <f t="shared" si="542"/>
        <v>0</v>
      </c>
      <c r="AG944" s="18">
        <f t="shared" si="543"/>
        <v>0</v>
      </c>
      <c r="AH944" s="18">
        <f t="shared" si="544"/>
        <v>0</v>
      </c>
    </row>
    <row r="945" spans="5:34" x14ac:dyDescent="0.25">
      <c r="E945" s="11">
        <v>43326.458333333336</v>
      </c>
      <c r="F945" s="9">
        <v>12443.83</v>
      </c>
      <c r="G945" s="9">
        <v>12449.75</v>
      </c>
      <c r="H945" s="9">
        <v>12387.61</v>
      </c>
      <c r="I945" s="9">
        <v>12398.82</v>
      </c>
      <c r="K945" s="13">
        <f t="shared" si="533"/>
        <v>-45.010000000000218</v>
      </c>
      <c r="L945" s="13">
        <f t="shared" si="545"/>
        <v>16.690000000000509</v>
      </c>
      <c r="M945" s="13">
        <f t="shared" si="534"/>
        <v>62.139999999999418</v>
      </c>
      <c r="R945">
        <v>-40</v>
      </c>
      <c r="X945">
        <f t="shared" si="535"/>
        <v>45.010000000000218</v>
      </c>
      <c r="Y945">
        <f t="shared" si="536"/>
        <v>62.139999999999418</v>
      </c>
      <c r="Z945">
        <f t="shared" si="537"/>
        <v>0</v>
      </c>
      <c r="AA945">
        <f t="shared" si="538"/>
        <v>0</v>
      </c>
      <c r="AB945" s="18">
        <f t="shared" si="539"/>
        <v>0</v>
      </c>
      <c r="AC945" s="18">
        <f t="shared" si="540"/>
        <v>0</v>
      </c>
      <c r="AD945" s="18">
        <f t="shared" si="541"/>
        <v>0</v>
      </c>
      <c r="AE945" s="18">
        <f t="shared" si="542"/>
        <v>0</v>
      </c>
      <c r="AG945" s="18">
        <f t="shared" si="543"/>
        <v>0</v>
      </c>
      <c r="AH945" s="18">
        <f t="shared" si="544"/>
        <v>0</v>
      </c>
    </row>
    <row r="946" spans="5:34" x14ac:dyDescent="0.25">
      <c r="E946" s="12">
        <v>43326.5</v>
      </c>
      <c r="F946" s="10">
        <v>12399.06</v>
      </c>
      <c r="G946" s="10">
        <v>12424.86</v>
      </c>
      <c r="H946" s="10">
        <v>12382.16</v>
      </c>
      <c r="I946" s="10">
        <v>12384</v>
      </c>
      <c r="K946" s="13">
        <f t="shared" si="533"/>
        <v>-15.059999999999491</v>
      </c>
      <c r="L946" s="13">
        <f t="shared" si="545"/>
        <v>1.6300000000010186</v>
      </c>
      <c r="M946" s="13">
        <f t="shared" si="534"/>
        <v>42.700000000000728</v>
      </c>
      <c r="X946">
        <f t="shared" si="535"/>
        <v>15.059999999999491</v>
      </c>
      <c r="Y946">
        <f t="shared" si="536"/>
        <v>42.700000000000728</v>
      </c>
      <c r="Z946">
        <f t="shared" si="537"/>
        <v>0</v>
      </c>
      <c r="AA946">
        <f t="shared" si="538"/>
        <v>0</v>
      </c>
      <c r="AB946" s="18">
        <f t="shared" si="539"/>
        <v>0</v>
      </c>
      <c r="AC946" s="18">
        <f t="shared" si="540"/>
        <v>0</v>
      </c>
      <c r="AD946" s="18">
        <f t="shared" si="541"/>
        <v>0</v>
      </c>
      <c r="AE946" s="18">
        <f t="shared" si="542"/>
        <v>0</v>
      </c>
      <c r="AG946" s="18">
        <f t="shared" si="543"/>
        <v>0</v>
      </c>
      <c r="AH946" s="18">
        <f t="shared" si="544"/>
        <v>0</v>
      </c>
    </row>
    <row r="947" spans="5:34" x14ac:dyDescent="0.25">
      <c r="E947" s="11">
        <v>43326.541666666664</v>
      </c>
      <c r="F947" s="9">
        <v>12383.99</v>
      </c>
      <c r="G947" s="9">
        <v>12401.4</v>
      </c>
      <c r="H947" s="9">
        <v>12376.95</v>
      </c>
      <c r="I947" s="9">
        <v>12382.85</v>
      </c>
      <c r="K947" s="13">
        <f t="shared" si="533"/>
        <v>-1.1399999999994179</v>
      </c>
      <c r="L947" s="13">
        <f t="shared" si="545"/>
        <v>0.49000000000160071</v>
      </c>
      <c r="M947" s="13">
        <f t="shared" si="534"/>
        <v>24.449999999998909</v>
      </c>
      <c r="X947">
        <f t="shared" si="535"/>
        <v>1.1399999999994179</v>
      </c>
      <c r="Y947">
        <f t="shared" si="536"/>
        <v>24.449999999998909</v>
      </c>
      <c r="Z947">
        <f t="shared" si="537"/>
        <v>0</v>
      </c>
      <c r="AA947">
        <f t="shared" si="538"/>
        <v>0</v>
      </c>
      <c r="AB947" s="18">
        <f t="shared" si="539"/>
        <v>0</v>
      </c>
      <c r="AC947" s="18">
        <f t="shared" si="540"/>
        <v>0</v>
      </c>
      <c r="AD947" s="18">
        <f t="shared" si="541"/>
        <v>0</v>
      </c>
      <c r="AE947" s="18">
        <f t="shared" si="542"/>
        <v>0</v>
      </c>
      <c r="AG947" s="18">
        <f t="shared" si="543"/>
        <v>0</v>
      </c>
      <c r="AH947" s="18">
        <f t="shared" si="544"/>
        <v>0</v>
      </c>
    </row>
    <row r="948" spans="5:34" x14ac:dyDescent="0.25">
      <c r="E948" s="12">
        <v>43326.583333333336</v>
      </c>
      <c r="F948" s="10">
        <v>12381.6</v>
      </c>
      <c r="G948" s="10">
        <v>12386.23</v>
      </c>
      <c r="H948" s="10">
        <v>12366.31</v>
      </c>
      <c r="I948" s="10">
        <v>12374.1</v>
      </c>
      <c r="K948" s="13">
        <f t="shared" si="533"/>
        <v>-7.5</v>
      </c>
      <c r="L948" s="13">
        <f t="shared" si="545"/>
        <v>-7.0099999999983993</v>
      </c>
      <c r="M948" s="13">
        <f t="shared" si="534"/>
        <v>19.920000000000073</v>
      </c>
      <c r="X948">
        <f t="shared" si="535"/>
        <v>7.5</v>
      </c>
      <c r="Y948">
        <f t="shared" si="536"/>
        <v>19.920000000000073</v>
      </c>
      <c r="Z948">
        <f t="shared" si="537"/>
        <v>0</v>
      </c>
      <c r="AA948">
        <f t="shared" si="538"/>
        <v>0</v>
      </c>
      <c r="AB948" s="18">
        <f t="shared" si="539"/>
        <v>0</v>
      </c>
      <c r="AC948" s="18">
        <f t="shared" si="540"/>
        <v>0</v>
      </c>
      <c r="AD948" s="18">
        <f t="shared" si="541"/>
        <v>0</v>
      </c>
      <c r="AE948" s="18">
        <f t="shared" si="542"/>
        <v>0</v>
      </c>
      <c r="AG948" s="18">
        <f t="shared" si="543"/>
        <v>0</v>
      </c>
      <c r="AH948" s="18">
        <f t="shared" si="544"/>
        <v>0</v>
      </c>
    </row>
    <row r="949" spans="5:34" x14ac:dyDescent="0.25">
      <c r="E949" s="11">
        <v>43326.625</v>
      </c>
      <c r="F949" s="9">
        <v>12373.85</v>
      </c>
      <c r="G949" s="9">
        <v>12383.31</v>
      </c>
      <c r="H949" s="9">
        <v>12360.41</v>
      </c>
      <c r="I949" s="9">
        <v>12376.13</v>
      </c>
      <c r="K949" s="13">
        <f t="shared" si="533"/>
        <v>2.2799999999988358</v>
      </c>
      <c r="L949" s="13">
        <f t="shared" si="545"/>
        <v>-4.7299999999995634</v>
      </c>
      <c r="M949" s="13">
        <f t="shared" si="534"/>
        <v>22.899999999999636</v>
      </c>
      <c r="X949">
        <f t="shared" si="535"/>
        <v>2.2799999999988358</v>
      </c>
      <c r="Y949">
        <f t="shared" si="536"/>
        <v>22.899999999999636</v>
      </c>
      <c r="Z949">
        <f t="shared" si="537"/>
        <v>0</v>
      </c>
      <c r="AA949">
        <f t="shared" si="538"/>
        <v>0</v>
      </c>
      <c r="AB949" s="18">
        <f t="shared" si="539"/>
        <v>0</v>
      </c>
      <c r="AC949" s="18">
        <f t="shared" si="540"/>
        <v>0</v>
      </c>
      <c r="AD949" s="18">
        <f t="shared" si="541"/>
        <v>0</v>
      </c>
      <c r="AE949" s="18">
        <f t="shared" si="542"/>
        <v>0</v>
      </c>
      <c r="AG949" s="18">
        <f t="shared" si="543"/>
        <v>0</v>
      </c>
      <c r="AH949" s="18">
        <f t="shared" si="544"/>
        <v>0</v>
      </c>
    </row>
    <row r="950" spans="5:34" x14ac:dyDescent="0.25">
      <c r="E950" s="12">
        <v>43326.666666666664</v>
      </c>
      <c r="F950" s="10">
        <v>12375.63</v>
      </c>
      <c r="G950" s="10">
        <v>12376.39</v>
      </c>
      <c r="H950" s="10">
        <v>12326.55</v>
      </c>
      <c r="I950" s="10">
        <v>12334.04</v>
      </c>
      <c r="K950" s="13">
        <f t="shared" si="533"/>
        <v>-41.589999999998327</v>
      </c>
      <c r="L950" s="13">
        <f t="shared" si="545"/>
        <v>-46.31999999999789</v>
      </c>
      <c r="M950" s="13">
        <f t="shared" si="534"/>
        <v>49.840000000000146</v>
      </c>
      <c r="X950">
        <f t="shared" si="535"/>
        <v>41.589999999998327</v>
      </c>
      <c r="Y950">
        <f t="shared" si="536"/>
        <v>49.840000000000146</v>
      </c>
      <c r="Z950">
        <f t="shared" si="537"/>
        <v>0</v>
      </c>
      <c r="AA950">
        <f t="shared" si="538"/>
        <v>0</v>
      </c>
      <c r="AB950" s="18">
        <f t="shared" si="539"/>
        <v>0</v>
      </c>
      <c r="AC950" s="18">
        <f t="shared" si="540"/>
        <v>0</v>
      </c>
      <c r="AD950" s="18">
        <f t="shared" si="541"/>
        <v>0</v>
      </c>
      <c r="AE950" s="18">
        <f t="shared" si="542"/>
        <v>0</v>
      </c>
      <c r="AG950" s="18">
        <f t="shared" si="543"/>
        <v>0</v>
      </c>
      <c r="AH950" s="18">
        <f t="shared" si="544"/>
        <v>0</v>
      </c>
    </row>
    <row r="951" spans="5:34" x14ac:dyDescent="0.25">
      <c r="E951" s="11">
        <v>43326.708333333336</v>
      </c>
      <c r="F951" s="9">
        <v>12333.29</v>
      </c>
      <c r="G951" s="9">
        <v>12374.02</v>
      </c>
      <c r="H951" s="9">
        <v>12292.37</v>
      </c>
      <c r="I951" s="9">
        <v>12362.03</v>
      </c>
      <c r="K951" s="13">
        <f t="shared" si="533"/>
        <v>28.739999999999782</v>
      </c>
      <c r="L951" s="13">
        <f t="shared" si="545"/>
        <v>-17.579999999998108</v>
      </c>
      <c r="M951" s="13">
        <f t="shared" si="534"/>
        <v>81.649999999999636</v>
      </c>
      <c r="X951">
        <f t="shared" si="535"/>
        <v>28.739999999999782</v>
      </c>
      <c r="Y951">
        <f t="shared" si="536"/>
        <v>81.649999999999636</v>
      </c>
      <c r="Z951">
        <f t="shared" si="537"/>
        <v>0</v>
      </c>
      <c r="AA951">
        <f t="shared" si="538"/>
        <v>0</v>
      </c>
      <c r="AB951" s="18">
        <f t="shared" si="539"/>
        <v>0</v>
      </c>
      <c r="AC951" s="18">
        <f t="shared" si="540"/>
        <v>0</v>
      </c>
      <c r="AD951" s="18">
        <f t="shared" si="541"/>
        <v>0</v>
      </c>
      <c r="AE951" s="18">
        <f t="shared" si="542"/>
        <v>0</v>
      </c>
      <c r="AG951" s="18">
        <f t="shared" si="543"/>
        <v>0</v>
      </c>
      <c r="AH951" s="18">
        <f t="shared" si="544"/>
        <v>0</v>
      </c>
    </row>
    <row r="952" spans="5:34" x14ac:dyDescent="0.25">
      <c r="E952" s="12">
        <v>43326.75</v>
      </c>
      <c r="F952" s="10">
        <v>12362.28</v>
      </c>
      <c r="G952" s="10">
        <v>12389.52</v>
      </c>
      <c r="H952" s="10">
        <v>12344.78</v>
      </c>
      <c r="I952" s="10">
        <v>12376.01</v>
      </c>
      <c r="K952" s="13">
        <f t="shared" si="533"/>
        <v>13.729999999999563</v>
      </c>
      <c r="L952" s="13">
        <f t="shared" si="545"/>
        <v>-3.8499999999985448</v>
      </c>
      <c r="M952" s="13">
        <f t="shared" si="534"/>
        <v>44.739999999999782</v>
      </c>
      <c r="X952">
        <f t="shared" si="535"/>
        <v>13.729999999999563</v>
      </c>
      <c r="Y952">
        <f t="shared" si="536"/>
        <v>44.739999999999782</v>
      </c>
      <c r="Z952">
        <f t="shared" si="537"/>
        <v>0</v>
      </c>
      <c r="AA952">
        <f t="shared" si="538"/>
        <v>0</v>
      </c>
      <c r="AB952" s="18">
        <f t="shared" si="539"/>
        <v>0</v>
      </c>
      <c r="AC952" s="18">
        <f t="shared" si="540"/>
        <v>0</v>
      </c>
      <c r="AD952" s="18">
        <f t="shared" si="541"/>
        <v>0</v>
      </c>
      <c r="AE952" s="18">
        <f t="shared" si="542"/>
        <v>0</v>
      </c>
      <c r="AG952" s="18">
        <f t="shared" si="543"/>
        <v>0</v>
      </c>
      <c r="AH952" s="18">
        <f t="shared" si="544"/>
        <v>0</v>
      </c>
    </row>
    <row r="953" spans="5:34" x14ac:dyDescent="0.25">
      <c r="E953" s="11">
        <v>43326.791666666664</v>
      </c>
      <c r="F953" s="9">
        <v>12375.76</v>
      </c>
      <c r="G953" s="9">
        <v>12405.34</v>
      </c>
      <c r="H953" s="9">
        <v>12375.76</v>
      </c>
      <c r="I953" s="9">
        <v>12391.52</v>
      </c>
      <c r="K953" s="13">
        <f t="shared" si="533"/>
        <v>15.760000000000218</v>
      </c>
      <c r="L953" s="13">
        <f t="shared" si="545"/>
        <v>11.910000000001673</v>
      </c>
      <c r="M953" s="13">
        <f t="shared" si="534"/>
        <v>29.579999999999927</v>
      </c>
      <c r="X953">
        <f t="shared" si="535"/>
        <v>15.760000000000218</v>
      </c>
      <c r="Y953">
        <f t="shared" si="536"/>
        <v>29.579999999999927</v>
      </c>
      <c r="Z953">
        <f t="shared" si="537"/>
        <v>0</v>
      </c>
      <c r="AA953">
        <f t="shared" si="538"/>
        <v>0</v>
      </c>
      <c r="AB953" s="18">
        <f t="shared" si="539"/>
        <v>0</v>
      </c>
      <c r="AC953" s="18">
        <f t="shared" si="540"/>
        <v>0</v>
      </c>
      <c r="AD953" s="18">
        <f t="shared" si="541"/>
        <v>0</v>
      </c>
      <c r="AE953" s="18">
        <f t="shared" si="542"/>
        <v>0</v>
      </c>
      <c r="AG953" s="18">
        <f t="shared" si="543"/>
        <v>0</v>
      </c>
      <c r="AH953" s="18">
        <f t="shared" si="544"/>
        <v>0</v>
      </c>
    </row>
    <row r="954" spans="5:34" x14ac:dyDescent="0.25">
      <c r="E954" s="12">
        <v>43326.833333333336</v>
      </c>
      <c r="F954" s="10">
        <v>12391.52</v>
      </c>
      <c r="G954" s="10">
        <v>12425.28</v>
      </c>
      <c r="H954" s="10">
        <v>12391.02</v>
      </c>
      <c r="I954" s="10">
        <v>12424.53</v>
      </c>
      <c r="K954" s="13">
        <f t="shared" si="533"/>
        <v>33.010000000000218</v>
      </c>
      <c r="L954" s="13">
        <f t="shared" si="545"/>
        <v>44.920000000001892</v>
      </c>
      <c r="M954" s="13">
        <f t="shared" si="534"/>
        <v>34.260000000000218</v>
      </c>
      <c r="X954">
        <f t="shared" si="535"/>
        <v>33.010000000000218</v>
      </c>
      <c r="Y954">
        <f t="shared" si="536"/>
        <v>34.260000000000218</v>
      </c>
      <c r="Z954">
        <f t="shared" si="537"/>
        <v>0</v>
      </c>
      <c r="AA954">
        <f t="shared" si="538"/>
        <v>0</v>
      </c>
      <c r="AB954" s="18">
        <f t="shared" si="539"/>
        <v>0</v>
      </c>
      <c r="AC954" s="18">
        <f t="shared" si="540"/>
        <v>0</v>
      </c>
      <c r="AD954" s="18">
        <f t="shared" si="541"/>
        <v>0</v>
      </c>
      <c r="AE954" s="18">
        <f t="shared" si="542"/>
        <v>0</v>
      </c>
      <c r="AG954" s="18">
        <f t="shared" si="543"/>
        <v>0</v>
      </c>
      <c r="AH954" s="18">
        <f t="shared" si="544"/>
        <v>0</v>
      </c>
    </row>
    <row r="955" spans="5:34" x14ac:dyDescent="0.25">
      <c r="E955" s="11">
        <v>43326.875</v>
      </c>
      <c r="F955" s="9">
        <v>12424.78</v>
      </c>
      <c r="G955" s="9">
        <v>12427.03</v>
      </c>
      <c r="H955" s="9">
        <v>12407.77</v>
      </c>
      <c r="I955" s="9">
        <v>12420.27</v>
      </c>
      <c r="K955" s="13">
        <f t="shared" si="533"/>
        <v>-4.5100000000002183</v>
      </c>
      <c r="L955" s="13">
        <f t="shared" si="545"/>
        <v>40.410000000001673</v>
      </c>
      <c r="M955" s="13">
        <f t="shared" si="534"/>
        <v>19.260000000000218</v>
      </c>
      <c r="X955">
        <f t="shared" si="535"/>
        <v>4.5100000000002183</v>
      </c>
      <c r="Y955">
        <f t="shared" si="536"/>
        <v>19.260000000000218</v>
      </c>
      <c r="Z955">
        <f t="shared" si="537"/>
        <v>0</v>
      </c>
      <c r="AA955">
        <f t="shared" si="538"/>
        <v>0</v>
      </c>
      <c r="AB955" s="18">
        <f t="shared" si="539"/>
        <v>0</v>
      </c>
      <c r="AC955" s="18">
        <f t="shared" si="540"/>
        <v>0</v>
      </c>
      <c r="AD955" s="18">
        <f t="shared" si="541"/>
        <v>0</v>
      </c>
      <c r="AE955" s="18">
        <f t="shared" si="542"/>
        <v>0</v>
      </c>
      <c r="AG955" s="18">
        <f t="shared" si="543"/>
        <v>0</v>
      </c>
      <c r="AH955" s="18">
        <f t="shared" si="544"/>
        <v>0</v>
      </c>
    </row>
    <row r="956" spans="5:34" x14ac:dyDescent="0.25">
      <c r="E956" s="12">
        <v>43326.916666666664</v>
      </c>
      <c r="F956" s="10">
        <v>12420.27</v>
      </c>
      <c r="G956" s="10">
        <v>12429.52</v>
      </c>
      <c r="H956" s="10">
        <v>12394</v>
      </c>
      <c r="I956" s="10">
        <v>12414.5</v>
      </c>
      <c r="K956" s="13">
        <f t="shared" si="533"/>
        <v>-5.7700000000004366</v>
      </c>
      <c r="L956" s="13">
        <f t="shared" si="545"/>
        <v>34.640000000001237</v>
      </c>
      <c r="M956" s="13">
        <f t="shared" si="534"/>
        <v>35.520000000000437</v>
      </c>
      <c r="N956" s="13"/>
      <c r="X956">
        <f t="shared" si="535"/>
        <v>5.7700000000004366</v>
      </c>
      <c r="Y956">
        <f t="shared" si="536"/>
        <v>35.520000000000437</v>
      </c>
      <c r="Z956">
        <f t="shared" si="537"/>
        <v>0</v>
      </c>
      <c r="AA956">
        <f t="shared" si="538"/>
        <v>0</v>
      </c>
      <c r="AB956" s="18">
        <f t="shared" si="539"/>
        <v>0</v>
      </c>
      <c r="AC956" s="18">
        <f t="shared" si="540"/>
        <v>0</v>
      </c>
      <c r="AD956" s="18">
        <f t="shared" si="541"/>
        <v>0</v>
      </c>
      <c r="AE956" s="18">
        <f t="shared" si="542"/>
        <v>0</v>
      </c>
      <c r="AG956" s="18">
        <f t="shared" si="543"/>
        <v>0</v>
      </c>
      <c r="AH956" s="18">
        <f t="shared" si="544"/>
        <v>0</v>
      </c>
    </row>
    <row r="957" spans="5:34" hidden="1" x14ac:dyDescent="0.25">
      <c r="E957" s="11">
        <v>43326.958333333336</v>
      </c>
      <c r="F957" s="9">
        <v>12412.59</v>
      </c>
      <c r="G957" s="9">
        <v>12419.14</v>
      </c>
      <c r="H957" s="9">
        <v>12411.5</v>
      </c>
      <c r="I957" s="9">
        <v>12415.87</v>
      </c>
      <c r="AB957"/>
      <c r="AC957"/>
      <c r="AD957"/>
      <c r="AE957"/>
    </row>
    <row r="958" spans="5:34" hidden="1" x14ac:dyDescent="0.25">
      <c r="E958" s="12">
        <v>43327.041666666664</v>
      </c>
      <c r="F958" s="10">
        <v>12415.86</v>
      </c>
      <c r="G958" s="10">
        <v>12416.95</v>
      </c>
      <c r="H958" s="10">
        <v>12404.3</v>
      </c>
      <c r="I958" s="10">
        <v>12406.58</v>
      </c>
      <c r="AB958"/>
      <c r="AC958"/>
      <c r="AD958"/>
      <c r="AE958"/>
    </row>
    <row r="959" spans="5:34" hidden="1" x14ac:dyDescent="0.25">
      <c r="E959" s="11">
        <v>43327.083333333336</v>
      </c>
      <c r="F959" s="9">
        <v>12407.67</v>
      </c>
      <c r="G959" s="9">
        <v>12411.85</v>
      </c>
      <c r="H959" s="9">
        <v>12404.29</v>
      </c>
      <c r="I959" s="9">
        <v>12410.75</v>
      </c>
      <c r="AB959"/>
      <c r="AC959"/>
      <c r="AD959"/>
      <c r="AE959"/>
    </row>
    <row r="960" spans="5:34" hidden="1" x14ac:dyDescent="0.25">
      <c r="E960" s="12">
        <v>43327.125</v>
      </c>
      <c r="F960" s="10">
        <v>12411.3</v>
      </c>
      <c r="G960" s="10">
        <v>12416.21</v>
      </c>
      <c r="H960" s="10">
        <v>12407.47</v>
      </c>
      <c r="I960" s="10">
        <v>12407.47</v>
      </c>
      <c r="AB960"/>
      <c r="AC960"/>
      <c r="AD960"/>
      <c r="AE960"/>
    </row>
    <row r="961" spans="5:34" hidden="1" x14ac:dyDescent="0.25">
      <c r="E961" s="11">
        <v>43327.166666666664</v>
      </c>
      <c r="F961" s="9">
        <v>12407.55</v>
      </c>
      <c r="G961" s="9">
        <v>12407.55</v>
      </c>
      <c r="H961" s="9">
        <v>12392.4</v>
      </c>
      <c r="I961" s="9">
        <v>12394.8</v>
      </c>
      <c r="AB961"/>
      <c r="AC961"/>
      <c r="AD961"/>
      <c r="AE961"/>
    </row>
    <row r="962" spans="5:34" hidden="1" x14ac:dyDescent="0.25">
      <c r="E962" s="12">
        <v>43327.208333333336</v>
      </c>
      <c r="F962" s="10">
        <v>12395.35</v>
      </c>
      <c r="G962" s="10">
        <v>12395.89</v>
      </c>
      <c r="H962" s="10">
        <v>12381.24</v>
      </c>
      <c r="I962" s="10">
        <v>12383.42</v>
      </c>
      <c r="AB962"/>
      <c r="AC962"/>
      <c r="AD962"/>
      <c r="AE962"/>
    </row>
    <row r="963" spans="5:34" hidden="1" x14ac:dyDescent="0.25">
      <c r="E963" s="11">
        <v>43327.25</v>
      </c>
      <c r="F963" s="9">
        <v>12382.88</v>
      </c>
      <c r="G963" s="9">
        <v>12382.88</v>
      </c>
      <c r="H963" s="9">
        <v>12370.59</v>
      </c>
      <c r="I963" s="9">
        <v>12374.96</v>
      </c>
      <c r="AB963"/>
      <c r="AC963"/>
      <c r="AD963"/>
      <c r="AE963"/>
    </row>
    <row r="964" spans="5:34" hidden="1" x14ac:dyDescent="0.25">
      <c r="E964" s="12">
        <v>43327.291666666664</v>
      </c>
      <c r="F964" s="10">
        <v>12373.86</v>
      </c>
      <c r="G964" s="10">
        <v>12375.06</v>
      </c>
      <c r="H964" s="10">
        <v>12363.38</v>
      </c>
      <c r="I964" s="10">
        <v>12375.06</v>
      </c>
      <c r="AB964"/>
      <c r="AC964"/>
      <c r="AD964"/>
      <c r="AE964"/>
    </row>
    <row r="965" spans="5:34" x14ac:dyDescent="0.25">
      <c r="E965" s="11">
        <v>43327.333333333336</v>
      </c>
      <c r="F965" s="9">
        <v>12373.97</v>
      </c>
      <c r="G965" s="9">
        <v>12381.79</v>
      </c>
      <c r="H965" s="9">
        <v>12367.6</v>
      </c>
      <c r="I965" s="9">
        <v>12379.73</v>
      </c>
      <c r="K965" s="13">
        <f t="shared" ref="K965:K979" si="546">I965-F965</f>
        <v>5.7600000000002183</v>
      </c>
      <c r="L965" s="13">
        <v>0</v>
      </c>
      <c r="M965" s="13">
        <f t="shared" ref="M965:M979" si="547">G965-H965</f>
        <v>14.190000000000509</v>
      </c>
      <c r="N965" s="13">
        <f>I979-F965</f>
        <v>-188.45999999999913</v>
      </c>
      <c r="O965" s="18">
        <f>IF(K965*N965&gt;0,1,0)</f>
        <v>0</v>
      </c>
      <c r="P965">
        <f>_xlfn.IFS(K965&lt;0,MIN(L964:L978),K965&gt;0,MAX(L964:L978))</f>
        <v>20.280000000000655</v>
      </c>
      <c r="Q965">
        <f>_xlfn.IFS(K965&lt;0,MAX(L964:L978),K965&gt;0,MIN(L964:L978))</f>
        <v>-248.45999999999913</v>
      </c>
      <c r="T965" s="13">
        <f>MAX(G965:G979)</f>
        <v>12431.38</v>
      </c>
      <c r="X965">
        <f t="shared" ref="X965:X979" si="548">ABS(K965)</f>
        <v>5.7600000000002183</v>
      </c>
      <c r="Y965">
        <f t="shared" ref="Y965:Y979" si="549">ABS(M965)</f>
        <v>14.190000000000509</v>
      </c>
      <c r="Z965">
        <f t="shared" ref="Z965:Z979" si="550">IF(T965&lt;1000,ABS(T965),0)</f>
        <v>0</v>
      </c>
      <c r="AA965">
        <f t="shared" ref="AA965:AA979" si="551">ABS(N965)</f>
        <v>188.45999999999913</v>
      </c>
      <c r="AB965" s="18">
        <f t="shared" ref="AB965:AB979" si="552">ABS(P965)</f>
        <v>20.280000000000655</v>
      </c>
      <c r="AC965" s="18">
        <f t="shared" ref="AC965:AC979" si="553">ABS(Q965)</f>
        <v>248.45999999999913</v>
      </c>
      <c r="AD965" s="18">
        <f t="shared" ref="AD965:AD979" si="554">IF(O965=1,ABS(P965),0)</f>
        <v>0</v>
      </c>
      <c r="AE965" s="18">
        <f t="shared" ref="AE965:AE979" si="555">IF(O965=0,ABS(Q965),0)</f>
        <v>248.45999999999913</v>
      </c>
      <c r="AG965" s="18">
        <f t="shared" ref="AG965:AG979" si="556">IF(O965=1,ABS(Q965),0)</f>
        <v>0</v>
      </c>
      <c r="AH965" s="18">
        <f t="shared" ref="AH965:AH979" si="557">IF(O965=0,ABS(P965),0)</f>
        <v>20.280000000000655</v>
      </c>
    </row>
    <row r="966" spans="5:34" x14ac:dyDescent="0.25">
      <c r="E966" s="12">
        <v>43327.375</v>
      </c>
      <c r="F966" s="10">
        <v>12372.89</v>
      </c>
      <c r="G966" s="10">
        <v>12400.92</v>
      </c>
      <c r="H966" s="10">
        <v>12364.37</v>
      </c>
      <c r="I966" s="10">
        <v>12393.17</v>
      </c>
      <c r="K966" s="13">
        <f t="shared" si="546"/>
        <v>20.280000000000655</v>
      </c>
      <c r="L966" s="13">
        <f t="shared" ref="L966:L979" si="558">L965+K966</f>
        <v>20.280000000000655</v>
      </c>
      <c r="M966" s="13">
        <f t="shared" si="547"/>
        <v>36.549999999999272</v>
      </c>
      <c r="T966" s="13">
        <f>MIN(H965:H979)</f>
        <v>12111.43</v>
      </c>
      <c r="X966">
        <f t="shared" si="548"/>
        <v>20.280000000000655</v>
      </c>
      <c r="Y966">
        <f t="shared" si="549"/>
        <v>36.549999999999272</v>
      </c>
      <c r="Z966">
        <f t="shared" si="550"/>
        <v>0</v>
      </c>
      <c r="AA966">
        <f t="shared" si="551"/>
        <v>0</v>
      </c>
      <c r="AB966" s="18">
        <f t="shared" si="552"/>
        <v>0</v>
      </c>
      <c r="AC966" s="18">
        <f t="shared" si="553"/>
        <v>0</v>
      </c>
      <c r="AD966" s="18">
        <f t="shared" si="554"/>
        <v>0</v>
      </c>
      <c r="AE966" s="18">
        <f t="shared" si="555"/>
        <v>0</v>
      </c>
      <c r="AG966" s="18">
        <f t="shared" si="556"/>
        <v>0</v>
      </c>
      <c r="AH966" s="18">
        <f t="shared" si="557"/>
        <v>0</v>
      </c>
    </row>
    <row r="967" spans="5:34" x14ac:dyDescent="0.25">
      <c r="E967" s="11">
        <v>43327.416666666664</v>
      </c>
      <c r="F967" s="9">
        <v>12394.45</v>
      </c>
      <c r="G967" s="9">
        <v>12431.38</v>
      </c>
      <c r="H967" s="9">
        <v>12379.12</v>
      </c>
      <c r="I967" s="9">
        <v>12391.28</v>
      </c>
      <c r="K967" s="13">
        <f t="shared" si="546"/>
        <v>-3.1700000000000728</v>
      </c>
      <c r="L967" s="13">
        <f t="shared" si="558"/>
        <v>17.110000000000582</v>
      </c>
      <c r="M967" s="13">
        <f t="shared" si="547"/>
        <v>52.259999999998399</v>
      </c>
      <c r="R967">
        <v>-20</v>
      </c>
      <c r="T967" s="13">
        <f>T965-T966</f>
        <v>319.94999999999891</v>
      </c>
      <c r="X967">
        <f t="shared" si="548"/>
        <v>3.1700000000000728</v>
      </c>
      <c r="Y967">
        <f t="shared" si="549"/>
        <v>52.259999999998399</v>
      </c>
      <c r="Z967">
        <f t="shared" si="550"/>
        <v>319.94999999999891</v>
      </c>
      <c r="AA967">
        <f t="shared" si="551"/>
        <v>0</v>
      </c>
      <c r="AB967" s="18">
        <f t="shared" si="552"/>
        <v>0</v>
      </c>
      <c r="AC967" s="18">
        <f t="shared" si="553"/>
        <v>0</v>
      </c>
      <c r="AD967" s="18">
        <f t="shared" si="554"/>
        <v>0</v>
      </c>
      <c r="AE967" s="18">
        <f t="shared" si="555"/>
        <v>0</v>
      </c>
      <c r="AG967" s="18">
        <f t="shared" si="556"/>
        <v>0</v>
      </c>
      <c r="AH967" s="18">
        <f t="shared" si="557"/>
        <v>0</v>
      </c>
    </row>
    <row r="968" spans="5:34" x14ac:dyDescent="0.25">
      <c r="E968" s="12">
        <v>43327.458333333336</v>
      </c>
      <c r="F968" s="10">
        <v>12392.78</v>
      </c>
      <c r="G968" s="10">
        <v>12408.12</v>
      </c>
      <c r="H968" s="10">
        <v>12368.43</v>
      </c>
      <c r="I968" s="10">
        <v>12383.14</v>
      </c>
      <c r="K968" s="13">
        <f t="shared" si="546"/>
        <v>-9.6400000000012369</v>
      </c>
      <c r="L968" s="13">
        <f t="shared" si="558"/>
        <v>7.4699999999993452</v>
      </c>
      <c r="M968" s="13">
        <f t="shared" si="547"/>
        <v>39.690000000000509</v>
      </c>
      <c r="X968">
        <f t="shared" si="548"/>
        <v>9.6400000000012369</v>
      </c>
      <c r="Y968">
        <f t="shared" si="549"/>
        <v>39.690000000000509</v>
      </c>
      <c r="Z968">
        <f t="shared" si="550"/>
        <v>0</v>
      </c>
      <c r="AA968">
        <f t="shared" si="551"/>
        <v>0</v>
      </c>
      <c r="AB968" s="18">
        <f t="shared" si="552"/>
        <v>0</v>
      </c>
      <c r="AC968" s="18">
        <f t="shared" si="553"/>
        <v>0</v>
      </c>
      <c r="AD968" s="18">
        <f t="shared" si="554"/>
        <v>0</v>
      </c>
      <c r="AE968" s="18">
        <f t="shared" si="555"/>
        <v>0</v>
      </c>
      <c r="AG968" s="18">
        <f t="shared" si="556"/>
        <v>0</v>
      </c>
      <c r="AH968" s="18">
        <f t="shared" si="557"/>
        <v>0</v>
      </c>
    </row>
    <row r="969" spans="5:34" x14ac:dyDescent="0.25">
      <c r="E969" s="11">
        <v>43327.5</v>
      </c>
      <c r="F969" s="9">
        <v>12382.64</v>
      </c>
      <c r="G969" s="9">
        <v>12388.29</v>
      </c>
      <c r="H969" s="9">
        <v>12347.31</v>
      </c>
      <c r="I969" s="9">
        <v>12349.54</v>
      </c>
      <c r="K969" s="13">
        <f t="shared" si="546"/>
        <v>-33.099999999998545</v>
      </c>
      <c r="L969" s="13">
        <f t="shared" si="558"/>
        <v>-25.6299999999992</v>
      </c>
      <c r="M969" s="13">
        <f t="shared" si="547"/>
        <v>40.980000000001382</v>
      </c>
      <c r="X969">
        <f t="shared" si="548"/>
        <v>33.099999999998545</v>
      </c>
      <c r="Y969">
        <f t="shared" si="549"/>
        <v>40.980000000001382</v>
      </c>
      <c r="Z969">
        <f t="shared" si="550"/>
        <v>0</v>
      </c>
      <c r="AA969">
        <f t="shared" si="551"/>
        <v>0</v>
      </c>
      <c r="AB969" s="18">
        <f t="shared" si="552"/>
        <v>0</v>
      </c>
      <c r="AC969" s="18">
        <f t="shared" si="553"/>
        <v>0</v>
      </c>
      <c r="AD969" s="18">
        <f t="shared" si="554"/>
        <v>0</v>
      </c>
      <c r="AE969" s="18">
        <f t="shared" si="555"/>
        <v>0</v>
      </c>
      <c r="AG969" s="18">
        <f t="shared" si="556"/>
        <v>0</v>
      </c>
      <c r="AH969" s="18">
        <f t="shared" si="557"/>
        <v>0</v>
      </c>
    </row>
    <row r="970" spans="5:34" x14ac:dyDescent="0.25">
      <c r="E970" s="12">
        <v>43327.541666666664</v>
      </c>
      <c r="F970" s="10">
        <v>12349.78</v>
      </c>
      <c r="G970" s="10">
        <v>12356.67</v>
      </c>
      <c r="H970" s="10">
        <v>12261.88</v>
      </c>
      <c r="I970" s="10">
        <v>12270.51</v>
      </c>
      <c r="K970" s="13">
        <f t="shared" si="546"/>
        <v>-79.270000000000437</v>
      </c>
      <c r="L970" s="13">
        <f t="shared" si="558"/>
        <v>-104.89999999999964</v>
      </c>
      <c r="M970" s="13">
        <f t="shared" si="547"/>
        <v>94.790000000000873</v>
      </c>
      <c r="X970">
        <f t="shared" si="548"/>
        <v>79.270000000000437</v>
      </c>
      <c r="Y970">
        <f t="shared" si="549"/>
        <v>94.790000000000873</v>
      </c>
      <c r="Z970">
        <f t="shared" si="550"/>
        <v>0</v>
      </c>
      <c r="AA970">
        <f t="shared" si="551"/>
        <v>0</v>
      </c>
      <c r="AB970" s="18">
        <f t="shared" si="552"/>
        <v>0</v>
      </c>
      <c r="AC970" s="18">
        <f t="shared" si="553"/>
        <v>0</v>
      </c>
      <c r="AD970" s="18">
        <f t="shared" si="554"/>
        <v>0</v>
      </c>
      <c r="AE970" s="18">
        <f t="shared" si="555"/>
        <v>0</v>
      </c>
      <c r="AG970" s="18">
        <f t="shared" si="556"/>
        <v>0</v>
      </c>
      <c r="AH970" s="18">
        <f t="shared" si="557"/>
        <v>0</v>
      </c>
    </row>
    <row r="971" spans="5:34" x14ac:dyDescent="0.25">
      <c r="E971" s="11">
        <v>43327.583333333336</v>
      </c>
      <c r="F971" s="9">
        <v>12270</v>
      </c>
      <c r="G971" s="9">
        <v>12281.73</v>
      </c>
      <c r="H971" s="9">
        <v>12210.41</v>
      </c>
      <c r="I971" s="9">
        <v>12227.84</v>
      </c>
      <c r="K971" s="13">
        <f t="shared" si="546"/>
        <v>-42.159999999999854</v>
      </c>
      <c r="L971" s="13">
        <f t="shared" si="558"/>
        <v>-147.05999999999949</v>
      </c>
      <c r="M971" s="13">
        <f t="shared" si="547"/>
        <v>71.319999999999709</v>
      </c>
      <c r="X971">
        <f t="shared" si="548"/>
        <v>42.159999999999854</v>
      </c>
      <c r="Y971">
        <f t="shared" si="549"/>
        <v>71.319999999999709</v>
      </c>
      <c r="Z971">
        <f t="shared" si="550"/>
        <v>0</v>
      </c>
      <c r="AA971">
        <f t="shared" si="551"/>
        <v>0</v>
      </c>
      <c r="AB971" s="18">
        <f t="shared" si="552"/>
        <v>0</v>
      </c>
      <c r="AC971" s="18">
        <f t="shared" si="553"/>
        <v>0</v>
      </c>
      <c r="AD971" s="18">
        <f t="shared" si="554"/>
        <v>0</v>
      </c>
      <c r="AE971" s="18">
        <f t="shared" si="555"/>
        <v>0</v>
      </c>
      <c r="AG971" s="18">
        <f t="shared" si="556"/>
        <v>0</v>
      </c>
      <c r="AH971" s="18">
        <f t="shared" si="557"/>
        <v>0</v>
      </c>
    </row>
    <row r="972" spans="5:34" x14ac:dyDescent="0.25">
      <c r="E972" s="12">
        <v>43327.625</v>
      </c>
      <c r="F972" s="10">
        <v>12227.83</v>
      </c>
      <c r="G972" s="10">
        <v>12250.45</v>
      </c>
      <c r="H972" s="10">
        <v>12209.16</v>
      </c>
      <c r="I972" s="10">
        <v>12213.58</v>
      </c>
      <c r="K972" s="13">
        <f t="shared" si="546"/>
        <v>-14.25</v>
      </c>
      <c r="L972" s="13">
        <f t="shared" si="558"/>
        <v>-161.30999999999949</v>
      </c>
      <c r="M972" s="13">
        <f t="shared" si="547"/>
        <v>41.290000000000873</v>
      </c>
      <c r="X972">
        <f t="shared" si="548"/>
        <v>14.25</v>
      </c>
      <c r="Y972">
        <f t="shared" si="549"/>
        <v>41.290000000000873</v>
      </c>
      <c r="Z972">
        <f t="shared" si="550"/>
        <v>0</v>
      </c>
      <c r="AA972">
        <f t="shared" si="551"/>
        <v>0</v>
      </c>
      <c r="AB972" s="18">
        <f t="shared" si="552"/>
        <v>0</v>
      </c>
      <c r="AC972" s="18">
        <f t="shared" si="553"/>
        <v>0</v>
      </c>
      <c r="AD972" s="18">
        <f t="shared" si="554"/>
        <v>0</v>
      </c>
      <c r="AE972" s="18">
        <f t="shared" si="555"/>
        <v>0</v>
      </c>
      <c r="AG972" s="18">
        <f t="shared" si="556"/>
        <v>0</v>
      </c>
      <c r="AH972" s="18">
        <f t="shared" si="557"/>
        <v>0</v>
      </c>
    </row>
    <row r="973" spans="5:34" x14ac:dyDescent="0.25">
      <c r="E973" s="11">
        <v>43327.666666666664</v>
      </c>
      <c r="F973" s="9">
        <v>12213.33</v>
      </c>
      <c r="G973" s="9">
        <v>12233.18</v>
      </c>
      <c r="H973" s="9">
        <v>12176.59</v>
      </c>
      <c r="I973" s="9">
        <v>12187.67</v>
      </c>
      <c r="K973" s="13">
        <f t="shared" si="546"/>
        <v>-25.659999999999854</v>
      </c>
      <c r="L973" s="13">
        <f t="shared" si="558"/>
        <v>-186.96999999999935</v>
      </c>
      <c r="M973" s="13">
        <f t="shared" si="547"/>
        <v>56.590000000000146</v>
      </c>
      <c r="X973">
        <f t="shared" si="548"/>
        <v>25.659999999999854</v>
      </c>
      <c r="Y973">
        <f t="shared" si="549"/>
        <v>56.590000000000146</v>
      </c>
      <c r="Z973">
        <f t="shared" si="550"/>
        <v>0</v>
      </c>
      <c r="AA973">
        <f t="shared" si="551"/>
        <v>0</v>
      </c>
      <c r="AB973" s="18">
        <f t="shared" si="552"/>
        <v>0</v>
      </c>
      <c r="AC973" s="18">
        <f t="shared" si="553"/>
        <v>0</v>
      </c>
      <c r="AD973" s="18">
        <f t="shared" si="554"/>
        <v>0</v>
      </c>
      <c r="AE973" s="18">
        <f t="shared" si="555"/>
        <v>0</v>
      </c>
      <c r="AG973" s="18">
        <f t="shared" si="556"/>
        <v>0</v>
      </c>
      <c r="AH973" s="18">
        <f t="shared" si="557"/>
        <v>0</v>
      </c>
    </row>
    <row r="974" spans="5:34" x14ac:dyDescent="0.25">
      <c r="E974" s="12">
        <v>43327.708333333336</v>
      </c>
      <c r="F974" s="10">
        <v>12187.68</v>
      </c>
      <c r="G974" s="10">
        <v>12189.51</v>
      </c>
      <c r="H974" s="10">
        <v>12118.68</v>
      </c>
      <c r="I974" s="10">
        <v>12128.59</v>
      </c>
      <c r="K974" s="13">
        <f t="shared" si="546"/>
        <v>-59.090000000000146</v>
      </c>
      <c r="L974" s="13">
        <f t="shared" si="558"/>
        <v>-246.05999999999949</v>
      </c>
      <c r="M974" s="13">
        <f t="shared" si="547"/>
        <v>70.829999999999927</v>
      </c>
      <c r="X974">
        <f t="shared" si="548"/>
        <v>59.090000000000146</v>
      </c>
      <c r="Y974">
        <f t="shared" si="549"/>
        <v>70.829999999999927</v>
      </c>
      <c r="Z974">
        <f t="shared" si="550"/>
        <v>0</v>
      </c>
      <c r="AA974">
        <f t="shared" si="551"/>
        <v>0</v>
      </c>
      <c r="AB974" s="18">
        <f t="shared" si="552"/>
        <v>0</v>
      </c>
      <c r="AC974" s="18">
        <f t="shared" si="553"/>
        <v>0</v>
      </c>
      <c r="AD974" s="18">
        <f t="shared" si="554"/>
        <v>0</v>
      </c>
      <c r="AE974" s="18">
        <f t="shared" si="555"/>
        <v>0</v>
      </c>
      <c r="AG974" s="18">
        <f t="shared" si="556"/>
        <v>0</v>
      </c>
      <c r="AH974" s="18">
        <f t="shared" si="557"/>
        <v>0</v>
      </c>
    </row>
    <row r="975" spans="5:34" x14ac:dyDescent="0.25">
      <c r="E975" s="11">
        <v>43327.75</v>
      </c>
      <c r="F975" s="9">
        <v>12128.34</v>
      </c>
      <c r="G975" s="9">
        <v>12168.96</v>
      </c>
      <c r="H975" s="9">
        <v>12120.2</v>
      </c>
      <c r="I975" s="9">
        <v>12125.94</v>
      </c>
      <c r="K975" s="13">
        <f t="shared" si="546"/>
        <v>-2.3999999999996362</v>
      </c>
      <c r="L975" s="13">
        <f t="shared" si="558"/>
        <v>-248.45999999999913</v>
      </c>
      <c r="M975" s="13">
        <f t="shared" si="547"/>
        <v>48.759999999998399</v>
      </c>
      <c r="X975">
        <f t="shared" si="548"/>
        <v>2.3999999999996362</v>
      </c>
      <c r="Y975">
        <f t="shared" si="549"/>
        <v>48.759999999998399</v>
      </c>
      <c r="Z975">
        <f t="shared" si="550"/>
        <v>0</v>
      </c>
      <c r="AA975">
        <f t="shared" si="551"/>
        <v>0</v>
      </c>
      <c r="AB975" s="18">
        <f t="shared" si="552"/>
        <v>0</v>
      </c>
      <c r="AC975" s="18">
        <f t="shared" si="553"/>
        <v>0</v>
      </c>
      <c r="AD975" s="18">
        <f t="shared" si="554"/>
        <v>0</v>
      </c>
      <c r="AE975" s="18">
        <f t="shared" si="555"/>
        <v>0</v>
      </c>
      <c r="AG975" s="18">
        <f t="shared" si="556"/>
        <v>0</v>
      </c>
      <c r="AH975" s="18">
        <f t="shared" si="557"/>
        <v>0</v>
      </c>
    </row>
    <row r="976" spans="5:34" x14ac:dyDescent="0.25">
      <c r="E976" s="12">
        <v>43327.791666666664</v>
      </c>
      <c r="F976" s="10">
        <v>12125.44</v>
      </c>
      <c r="G976" s="10">
        <v>12173.8</v>
      </c>
      <c r="H976" s="10">
        <v>12111.43</v>
      </c>
      <c r="I976" s="10">
        <v>12170.52</v>
      </c>
      <c r="K976" s="13">
        <f t="shared" si="546"/>
        <v>45.079999999999927</v>
      </c>
      <c r="L976" s="13">
        <f t="shared" si="558"/>
        <v>-203.3799999999992</v>
      </c>
      <c r="M976" s="13">
        <f t="shared" si="547"/>
        <v>62.369999999998981</v>
      </c>
      <c r="X976">
        <f t="shared" si="548"/>
        <v>45.079999999999927</v>
      </c>
      <c r="Y976">
        <f t="shared" si="549"/>
        <v>62.369999999998981</v>
      </c>
      <c r="Z976">
        <f t="shared" si="550"/>
        <v>0</v>
      </c>
      <c r="AA976">
        <f t="shared" si="551"/>
        <v>0</v>
      </c>
      <c r="AB976" s="18">
        <f t="shared" si="552"/>
        <v>0</v>
      </c>
      <c r="AC976" s="18">
        <f t="shared" si="553"/>
        <v>0</v>
      </c>
      <c r="AD976" s="18">
        <f t="shared" si="554"/>
        <v>0</v>
      </c>
      <c r="AE976" s="18">
        <f t="shared" si="555"/>
        <v>0</v>
      </c>
      <c r="AG976" s="18">
        <f t="shared" si="556"/>
        <v>0</v>
      </c>
      <c r="AH976" s="18">
        <f t="shared" si="557"/>
        <v>0</v>
      </c>
    </row>
    <row r="977" spans="5:34" x14ac:dyDescent="0.25">
      <c r="E977" s="11">
        <v>43327.833333333336</v>
      </c>
      <c r="F977" s="9">
        <v>12170.27</v>
      </c>
      <c r="G977" s="9">
        <v>12183.78</v>
      </c>
      <c r="H977" s="9">
        <v>12154.01</v>
      </c>
      <c r="I977" s="9">
        <v>12173.02</v>
      </c>
      <c r="K977" s="13">
        <f t="shared" si="546"/>
        <v>2.75</v>
      </c>
      <c r="L977" s="13">
        <f t="shared" si="558"/>
        <v>-200.6299999999992</v>
      </c>
      <c r="M977" s="13">
        <f t="shared" si="547"/>
        <v>29.770000000000437</v>
      </c>
      <c r="X977">
        <f t="shared" si="548"/>
        <v>2.75</v>
      </c>
      <c r="Y977">
        <f t="shared" si="549"/>
        <v>29.770000000000437</v>
      </c>
      <c r="Z977">
        <f t="shared" si="550"/>
        <v>0</v>
      </c>
      <c r="AA977">
        <f t="shared" si="551"/>
        <v>0</v>
      </c>
      <c r="AB977" s="18">
        <f t="shared" si="552"/>
        <v>0</v>
      </c>
      <c r="AC977" s="18">
        <f t="shared" si="553"/>
        <v>0</v>
      </c>
      <c r="AD977" s="18">
        <f t="shared" si="554"/>
        <v>0</v>
      </c>
      <c r="AE977" s="18">
        <f t="shared" si="555"/>
        <v>0</v>
      </c>
      <c r="AG977" s="18">
        <f t="shared" si="556"/>
        <v>0</v>
      </c>
      <c r="AH977" s="18">
        <f t="shared" si="557"/>
        <v>0</v>
      </c>
    </row>
    <row r="978" spans="5:34" x14ac:dyDescent="0.25">
      <c r="E978" s="12">
        <v>43327.875</v>
      </c>
      <c r="F978" s="10">
        <v>12172.77</v>
      </c>
      <c r="G978" s="10">
        <v>12178.51</v>
      </c>
      <c r="H978" s="10">
        <v>12154.25</v>
      </c>
      <c r="I978" s="10">
        <v>12178.01</v>
      </c>
      <c r="K978" s="13">
        <f t="shared" si="546"/>
        <v>5.2399999999997817</v>
      </c>
      <c r="L978" s="13">
        <f t="shared" si="558"/>
        <v>-195.38999999999942</v>
      </c>
      <c r="M978" s="13">
        <f t="shared" si="547"/>
        <v>24.260000000000218</v>
      </c>
      <c r="X978">
        <f t="shared" si="548"/>
        <v>5.2399999999997817</v>
      </c>
      <c r="Y978">
        <f t="shared" si="549"/>
        <v>24.260000000000218</v>
      </c>
      <c r="Z978">
        <f t="shared" si="550"/>
        <v>0</v>
      </c>
      <c r="AA978">
        <f t="shared" si="551"/>
        <v>0</v>
      </c>
      <c r="AB978" s="18">
        <f t="shared" si="552"/>
        <v>0</v>
      </c>
      <c r="AC978" s="18">
        <f t="shared" si="553"/>
        <v>0</v>
      </c>
      <c r="AD978" s="18">
        <f t="shared" si="554"/>
        <v>0</v>
      </c>
      <c r="AE978" s="18">
        <f t="shared" si="555"/>
        <v>0</v>
      </c>
      <c r="AG978" s="18">
        <f t="shared" si="556"/>
        <v>0</v>
      </c>
      <c r="AH978" s="18">
        <f t="shared" si="557"/>
        <v>0</v>
      </c>
    </row>
    <row r="979" spans="5:34" x14ac:dyDescent="0.25">
      <c r="E979" s="11">
        <v>43327.916666666664</v>
      </c>
      <c r="F979" s="9">
        <v>12177.51</v>
      </c>
      <c r="G979" s="9">
        <v>12197.27</v>
      </c>
      <c r="H979" s="9">
        <v>12172.5</v>
      </c>
      <c r="I979" s="9">
        <v>12185.51</v>
      </c>
      <c r="K979" s="13">
        <f t="shared" si="546"/>
        <v>8</v>
      </c>
      <c r="L979" s="13">
        <f t="shared" si="558"/>
        <v>-187.38999999999942</v>
      </c>
      <c r="M979" s="13">
        <f t="shared" si="547"/>
        <v>24.770000000000437</v>
      </c>
      <c r="N979" s="13"/>
      <c r="X979">
        <f t="shared" si="548"/>
        <v>8</v>
      </c>
      <c r="Y979">
        <f t="shared" si="549"/>
        <v>24.770000000000437</v>
      </c>
      <c r="Z979">
        <f t="shared" si="550"/>
        <v>0</v>
      </c>
      <c r="AA979">
        <f t="shared" si="551"/>
        <v>0</v>
      </c>
      <c r="AB979" s="18">
        <f t="shared" si="552"/>
        <v>0</v>
      </c>
      <c r="AC979" s="18">
        <f t="shared" si="553"/>
        <v>0</v>
      </c>
      <c r="AD979" s="18">
        <f t="shared" si="554"/>
        <v>0</v>
      </c>
      <c r="AE979" s="18">
        <f t="shared" si="555"/>
        <v>0</v>
      </c>
      <c r="AG979" s="18">
        <f t="shared" si="556"/>
        <v>0</v>
      </c>
      <c r="AH979" s="18">
        <f t="shared" si="557"/>
        <v>0</v>
      </c>
    </row>
    <row r="980" spans="5:34" hidden="1" x14ac:dyDescent="0.25">
      <c r="E980" s="12">
        <v>43327.958333333336</v>
      </c>
      <c r="F980" s="10">
        <v>12176.17</v>
      </c>
      <c r="G980" s="10">
        <v>12179.4</v>
      </c>
      <c r="H980" s="10">
        <v>12174</v>
      </c>
      <c r="I980" s="10">
        <v>12178.32</v>
      </c>
      <c r="AB980"/>
      <c r="AC980"/>
      <c r="AD980"/>
      <c r="AE980"/>
    </row>
    <row r="981" spans="5:34" hidden="1" x14ac:dyDescent="0.25">
      <c r="E981" s="11">
        <v>43328.041666666664</v>
      </c>
      <c r="F981" s="9">
        <v>12175.07</v>
      </c>
      <c r="G981" s="9">
        <v>12180.47</v>
      </c>
      <c r="H981" s="9">
        <v>12169.68</v>
      </c>
      <c r="I981" s="9">
        <v>12176.99</v>
      </c>
      <c r="AB981"/>
      <c r="AC981"/>
      <c r="AD981"/>
      <c r="AE981"/>
    </row>
    <row r="982" spans="5:34" hidden="1" x14ac:dyDescent="0.25">
      <c r="E982" s="12">
        <v>43328.083333333336</v>
      </c>
      <c r="F982" s="10">
        <v>12175.91</v>
      </c>
      <c r="G982" s="10">
        <v>12176.99</v>
      </c>
      <c r="H982" s="10">
        <v>12169.51</v>
      </c>
      <c r="I982" s="10">
        <v>12170.59</v>
      </c>
      <c r="AB982"/>
      <c r="AC982"/>
      <c r="AD982"/>
      <c r="AE982"/>
    </row>
    <row r="983" spans="5:34" hidden="1" x14ac:dyDescent="0.25">
      <c r="E983" s="11">
        <v>43328.125</v>
      </c>
      <c r="F983" s="9">
        <v>12171.67</v>
      </c>
      <c r="G983" s="9">
        <v>12174.36</v>
      </c>
      <c r="H983" s="9">
        <v>12144.06</v>
      </c>
      <c r="I983" s="9">
        <v>12159.84</v>
      </c>
      <c r="AB983"/>
      <c r="AC983"/>
      <c r="AD983"/>
      <c r="AE983"/>
    </row>
    <row r="984" spans="5:34" hidden="1" x14ac:dyDescent="0.25">
      <c r="E984" s="12">
        <v>43328.166666666664</v>
      </c>
      <c r="F984" s="10">
        <v>12160.92</v>
      </c>
      <c r="G984" s="10">
        <v>12223.18</v>
      </c>
      <c r="H984" s="10">
        <v>12154.32</v>
      </c>
      <c r="I984" s="10">
        <v>12206.78</v>
      </c>
      <c r="AB984"/>
      <c r="AC984"/>
      <c r="AD984"/>
      <c r="AE984"/>
    </row>
    <row r="985" spans="5:34" hidden="1" x14ac:dyDescent="0.25">
      <c r="E985" s="11">
        <v>43328.208333333336</v>
      </c>
      <c r="F985" s="9">
        <v>12207.86</v>
      </c>
      <c r="G985" s="9">
        <v>12229.46</v>
      </c>
      <c r="H985" s="9">
        <v>12199.72</v>
      </c>
      <c r="I985" s="9">
        <v>12204.03</v>
      </c>
      <c r="AB985"/>
      <c r="AC985"/>
      <c r="AD985"/>
      <c r="AE985"/>
    </row>
    <row r="986" spans="5:34" hidden="1" x14ac:dyDescent="0.25">
      <c r="E986" s="12">
        <v>43328.25</v>
      </c>
      <c r="F986" s="10">
        <v>12205.11</v>
      </c>
      <c r="G986" s="10">
        <v>12213</v>
      </c>
      <c r="H986" s="10">
        <v>12197.56</v>
      </c>
      <c r="I986" s="10">
        <v>12209.76</v>
      </c>
      <c r="AB986"/>
      <c r="AC986"/>
      <c r="AD986"/>
      <c r="AE986"/>
    </row>
    <row r="987" spans="5:34" hidden="1" x14ac:dyDescent="0.25">
      <c r="E987" s="11">
        <v>43328.291666666664</v>
      </c>
      <c r="F987" s="9">
        <v>12210.84</v>
      </c>
      <c r="G987" s="9">
        <v>12214.06</v>
      </c>
      <c r="H987" s="9">
        <v>12203.11</v>
      </c>
      <c r="I987" s="9">
        <v>12209.42</v>
      </c>
      <c r="AB987"/>
      <c r="AC987"/>
      <c r="AD987"/>
      <c r="AE987"/>
    </row>
    <row r="988" spans="5:34" x14ac:dyDescent="0.25">
      <c r="E988" s="12">
        <v>43328.333333333336</v>
      </c>
      <c r="F988" s="10">
        <v>12208.35</v>
      </c>
      <c r="G988" s="10">
        <v>12231.61</v>
      </c>
      <c r="H988" s="10">
        <v>12206.21</v>
      </c>
      <c r="I988" s="10">
        <v>12222.05</v>
      </c>
      <c r="K988" s="13">
        <f t="shared" ref="K988:K1002" si="559">I988-F988</f>
        <v>13.699999999998909</v>
      </c>
      <c r="L988" s="13">
        <v>0</v>
      </c>
      <c r="M988" s="13">
        <f t="shared" ref="M988:M1002" si="560">G988-H988</f>
        <v>25.400000000001455</v>
      </c>
      <c r="N988" s="13">
        <f>I1002-F988</f>
        <v>16.930000000000291</v>
      </c>
      <c r="O988" s="18">
        <f>IF(K988*N988&gt;0,1,0)</f>
        <v>1</v>
      </c>
      <c r="P988">
        <f>_xlfn.IFS(K988&lt;0,MIN(L987:L1001),K988&gt;0,MAX(L987:L1001))</f>
        <v>14.709999999999127</v>
      </c>
      <c r="Q988">
        <f>_xlfn.IFS(K988&lt;0,MAX(L987:L1001),K988&gt;0,MIN(L987:L1001))</f>
        <v>-40.850000000000364</v>
      </c>
      <c r="T988" s="13">
        <f>MAX(G988:G1002)</f>
        <v>12271.57</v>
      </c>
      <c r="X988">
        <f t="shared" ref="X988:X1002" si="561">ABS(K988)</f>
        <v>13.699999999998909</v>
      </c>
      <c r="Y988">
        <f t="shared" ref="Y988:Y1002" si="562">ABS(M988)</f>
        <v>25.400000000001455</v>
      </c>
      <c r="Z988">
        <f t="shared" ref="Z988:Z1002" si="563">IF(T988&lt;1000,ABS(T988),0)</f>
        <v>0</v>
      </c>
      <c r="AA988">
        <f t="shared" ref="AA988:AA1002" si="564">ABS(N988)</f>
        <v>16.930000000000291</v>
      </c>
      <c r="AB988" s="18">
        <f t="shared" ref="AB988:AB1002" si="565">ABS(P988)</f>
        <v>14.709999999999127</v>
      </c>
      <c r="AC988" s="18">
        <f t="shared" ref="AC988:AC1002" si="566">ABS(Q988)</f>
        <v>40.850000000000364</v>
      </c>
      <c r="AD988" s="18">
        <f t="shared" ref="AD988:AD1002" si="567">IF(O988=1,ABS(P988),0)</f>
        <v>14.709999999999127</v>
      </c>
      <c r="AE988" s="18">
        <f t="shared" ref="AE988:AE1002" si="568">IF(O988=0,ABS(Q988),0)</f>
        <v>0</v>
      </c>
      <c r="AG988" s="18">
        <f t="shared" ref="AG988:AG1002" si="569">IF(O988=1,ABS(Q988),0)</f>
        <v>40.850000000000364</v>
      </c>
      <c r="AH988" s="18">
        <f t="shared" ref="AH988:AH1002" si="570">IF(O988=0,ABS(P988),0)</f>
        <v>0</v>
      </c>
    </row>
    <row r="989" spans="5:34" x14ac:dyDescent="0.25">
      <c r="E989" s="11">
        <v>43328.375</v>
      </c>
      <c r="F989" s="9">
        <v>12226.07</v>
      </c>
      <c r="G989" s="9">
        <v>12232.79</v>
      </c>
      <c r="H989" s="9">
        <v>12209.85</v>
      </c>
      <c r="I989" s="9">
        <v>12215.64</v>
      </c>
      <c r="K989" s="13">
        <f t="shared" si="559"/>
        <v>-10.430000000000291</v>
      </c>
      <c r="L989" s="13">
        <f t="shared" ref="L989:L1002" si="571">L988+K989</f>
        <v>-10.430000000000291</v>
      </c>
      <c r="M989" s="13">
        <f t="shared" si="560"/>
        <v>22.940000000000509</v>
      </c>
      <c r="T989" s="13">
        <f>MIN(H988:H1002)</f>
        <v>12167.29</v>
      </c>
      <c r="X989">
        <f t="shared" si="561"/>
        <v>10.430000000000291</v>
      </c>
      <c r="Y989">
        <f t="shared" si="562"/>
        <v>22.940000000000509</v>
      </c>
      <c r="Z989">
        <f t="shared" si="563"/>
        <v>0</v>
      </c>
      <c r="AA989">
        <f t="shared" si="564"/>
        <v>0</v>
      </c>
      <c r="AB989" s="18">
        <f t="shared" si="565"/>
        <v>0</v>
      </c>
      <c r="AC989" s="18">
        <f t="shared" si="566"/>
        <v>0</v>
      </c>
      <c r="AD989" s="18">
        <f t="shared" si="567"/>
        <v>0</v>
      </c>
      <c r="AE989" s="18">
        <f t="shared" si="568"/>
        <v>0</v>
      </c>
      <c r="AG989" s="18">
        <f t="shared" si="569"/>
        <v>0</v>
      </c>
      <c r="AH989" s="18">
        <f t="shared" si="570"/>
        <v>0</v>
      </c>
    </row>
    <row r="990" spans="5:34" x14ac:dyDescent="0.25">
      <c r="E990" s="12">
        <v>43328.416666666664</v>
      </c>
      <c r="F990" s="10">
        <v>12214.42</v>
      </c>
      <c r="G990" s="10">
        <v>12214.42</v>
      </c>
      <c r="H990" s="10">
        <v>12167.29</v>
      </c>
      <c r="I990" s="10">
        <v>12185.55</v>
      </c>
      <c r="K990" s="13">
        <f t="shared" si="559"/>
        <v>-28.8700000000008</v>
      </c>
      <c r="L990" s="13">
        <f t="shared" si="571"/>
        <v>-39.300000000001091</v>
      </c>
      <c r="M990" s="13">
        <f t="shared" si="560"/>
        <v>47.1299999999992</v>
      </c>
      <c r="T990" s="13">
        <f>T988-T989</f>
        <v>104.27999999999884</v>
      </c>
      <c r="X990">
        <f t="shared" si="561"/>
        <v>28.8700000000008</v>
      </c>
      <c r="Y990">
        <f t="shared" si="562"/>
        <v>47.1299999999992</v>
      </c>
      <c r="Z990">
        <f t="shared" si="563"/>
        <v>104.27999999999884</v>
      </c>
      <c r="AA990">
        <f t="shared" si="564"/>
        <v>0</v>
      </c>
      <c r="AB990" s="18">
        <f t="shared" si="565"/>
        <v>0</v>
      </c>
      <c r="AC990" s="18">
        <f t="shared" si="566"/>
        <v>0</v>
      </c>
      <c r="AD990" s="18">
        <f t="shared" si="567"/>
        <v>0</v>
      </c>
      <c r="AE990" s="18">
        <f t="shared" si="568"/>
        <v>0</v>
      </c>
      <c r="AG990" s="18">
        <f t="shared" si="569"/>
        <v>0</v>
      </c>
      <c r="AH990" s="18">
        <f t="shared" si="570"/>
        <v>0</v>
      </c>
    </row>
    <row r="991" spans="5:34" x14ac:dyDescent="0.25">
      <c r="E991" s="11">
        <v>43328.458333333336</v>
      </c>
      <c r="F991" s="9">
        <v>12186.3</v>
      </c>
      <c r="G991" s="9">
        <v>12219.05</v>
      </c>
      <c r="H991" s="9">
        <v>12178.99</v>
      </c>
      <c r="I991" s="9">
        <v>12196.94</v>
      </c>
      <c r="K991" s="13">
        <f t="shared" si="559"/>
        <v>10.640000000001237</v>
      </c>
      <c r="L991" s="13">
        <f t="shared" si="571"/>
        <v>-28.659999999999854</v>
      </c>
      <c r="M991" s="13">
        <f t="shared" si="560"/>
        <v>40.059999999999491</v>
      </c>
      <c r="X991">
        <f t="shared" si="561"/>
        <v>10.640000000001237</v>
      </c>
      <c r="Y991">
        <f t="shared" si="562"/>
        <v>40.059999999999491</v>
      </c>
      <c r="Z991">
        <f t="shared" si="563"/>
        <v>0</v>
      </c>
      <c r="AA991">
        <f t="shared" si="564"/>
        <v>0</v>
      </c>
      <c r="AB991" s="18">
        <f t="shared" si="565"/>
        <v>0</v>
      </c>
      <c r="AC991" s="18">
        <f t="shared" si="566"/>
        <v>0</v>
      </c>
      <c r="AD991" s="18">
        <f t="shared" si="567"/>
        <v>0</v>
      </c>
      <c r="AE991" s="18">
        <f t="shared" si="568"/>
        <v>0</v>
      </c>
      <c r="AG991" s="18">
        <f t="shared" si="569"/>
        <v>0</v>
      </c>
      <c r="AH991" s="18">
        <f t="shared" si="570"/>
        <v>0</v>
      </c>
    </row>
    <row r="992" spans="5:34" x14ac:dyDescent="0.25">
      <c r="E992" s="12">
        <v>43328.5</v>
      </c>
      <c r="F992" s="10">
        <v>12197.44</v>
      </c>
      <c r="G992" s="10">
        <v>12203.42</v>
      </c>
      <c r="H992" s="10">
        <v>12183.9</v>
      </c>
      <c r="I992" s="10">
        <v>12196.23</v>
      </c>
      <c r="K992" s="13">
        <f t="shared" si="559"/>
        <v>-1.2100000000009459</v>
      </c>
      <c r="L992" s="13">
        <f t="shared" si="571"/>
        <v>-29.8700000000008</v>
      </c>
      <c r="M992" s="13">
        <f t="shared" si="560"/>
        <v>19.520000000000437</v>
      </c>
      <c r="X992">
        <f t="shared" si="561"/>
        <v>1.2100000000009459</v>
      </c>
      <c r="Y992">
        <f t="shared" si="562"/>
        <v>19.520000000000437</v>
      </c>
      <c r="Z992">
        <f t="shared" si="563"/>
        <v>0</v>
      </c>
      <c r="AA992">
        <f t="shared" si="564"/>
        <v>0</v>
      </c>
      <c r="AB992" s="18">
        <f t="shared" si="565"/>
        <v>0</v>
      </c>
      <c r="AC992" s="18">
        <f t="shared" si="566"/>
        <v>0</v>
      </c>
      <c r="AD992" s="18">
        <f t="shared" si="567"/>
        <v>0</v>
      </c>
      <c r="AE992" s="18">
        <f t="shared" si="568"/>
        <v>0</v>
      </c>
      <c r="AG992" s="18">
        <f t="shared" si="569"/>
        <v>0</v>
      </c>
      <c r="AH992" s="18">
        <f t="shared" si="570"/>
        <v>0</v>
      </c>
    </row>
    <row r="993" spans="5:34" x14ac:dyDescent="0.25">
      <c r="E993" s="11">
        <v>43328.541666666664</v>
      </c>
      <c r="F993" s="9">
        <v>12196.73</v>
      </c>
      <c r="G993" s="9">
        <v>12225.84</v>
      </c>
      <c r="H993" s="9">
        <v>12193.19</v>
      </c>
      <c r="I993" s="9">
        <v>12219.66</v>
      </c>
      <c r="K993" s="13">
        <f t="shared" si="559"/>
        <v>22.930000000000291</v>
      </c>
      <c r="L993" s="13">
        <f t="shared" si="571"/>
        <v>-6.9400000000005093</v>
      </c>
      <c r="M993" s="13">
        <f t="shared" si="560"/>
        <v>32.649999999999636</v>
      </c>
      <c r="R993">
        <v>-40</v>
      </c>
      <c r="X993">
        <f t="shared" si="561"/>
        <v>22.930000000000291</v>
      </c>
      <c r="Y993">
        <f t="shared" si="562"/>
        <v>32.649999999999636</v>
      </c>
      <c r="Z993">
        <f t="shared" si="563"/>
        <v>0</v>
      </c>
      <c r="AA993">
        <f t="shared" si="564"/>
        <v>0</v>
      </c>
      <c r="AB993" s="18">
        <f t="shared" si="565"/>
        <v>0</v>
      </c>
      <c r="AC993" s="18">
        <f t="shared" si="566"/>
        <v>0</v>
      </c>
      <c r="AD993" s="18">
        <f t="shared" si="567"/>
        <v>0</v>
      </c>
      <c r="AE993" s="18">
        <f t="shared" si="568"/>
        <v>0</v>
      </c>
      <c r="AG993" s="18">
        <f t="shared" si="569"/>
        <v>0</v>
      </c>
      <c r="AH993" s="18">
        <f t="shared" si="570"/>
        <v>0</v>
      </c>
    </row>
    <row r="994" spans="5:34" x14ac:dyDescent="0.25">
      <c r="E994" s="12">
        <v>43328.583333333336</v>
      </c>
      <c r="F994" s="10">
        <v>12218.91</v>
      </c>
      <c r="G994" s="10">
        <v>12228.2</v>
      </c>
      <c r="H994" s="10">
        <v>12192.76</v>
      </c>
      <c r="I994" s="10">
        <v>12196.61</v>
      </c>
      <c r="K994" s="13">
        <f t="shared" si="559"/>
        <v>-22.299999999999272</v>
      </c>
      <c r="L994" s="13">
        <f t="shared" si="571"/>
        <v>-29.239999999999782</v>
      </c>
      <c r="M994" s="13">
        <f t="shared" si="560"/>
        <v>35.440000000000509</v>
      </c>
      <c r="X994">
        <f t="shared" si="561"/>
        <v>22.299999999999272</v>
      </c>
      <c r="Y994">
        <f t="shared" si="562"/>
        <v>35.440000000000509</v>
      </c>
      <c r="Z994">
        <f t="shared" si="563"/>
        <v>0</v>
      </c>
      <c r="AA994">
        <f t="shared" si="564"/>
        <v>0</v>
      </c>
      <c r="AB994" s="18">
        <f t="shared" si="565"/>
        <v>0</v>
      </c>
      <c r="AC994" s="18">
        <f t="shared" si="566"/>
        <v>0</v>
      </c>
      <c r="AD994" s="18">
        <f t="shared" si="567"/>
        <v>0</v>
      </c>
      <c r="AE994" s="18">
        <f t="shared" si="568"/>
        <v>0</v>
      </c>
      <c r="AG994" s="18">
        <f t="shared" si="569"/>
        <v>0</v>
      </c>
      <c r="AH994" s="18">
        <f t="shared" si="570"/>
        <v>0</v>
      </c>
    </row>
    <row r="995" spans="5:34" x14ac:dyDescent="0.25">
      <c r="E995" s="11">
        <v>43328.625</v>
      </c>
      <c r="F995" s="9">
        <v>12197.1</v>
      </c>
      <c r="G995" s="9">
        <v>12211.5</v>
      </c>
      <c r="H995" s="9">
        <v>12181.2</v>
      </c>
      <c r="I995" s="9">
        <v>12185.49</v>
      </c>
      <c r="K995" s="13">
        <f t="shared" si="559"/>
        <v>-11.610000000000582</v>
      </c>
      <c r="L995" s="13">
        <f t="shared" si="571"/>
        <v>-40.850000000000364</v>
      </c>
      <c r="M995" s="13">
        <f t="shared" si="560"/>
        <v>30.299999999999272</v>
      </c>
      <c r="X995">
        <f t="shared" si="561"/>
        <v>11.610000000000582</v>
      </c>
      <c r="Y995">
        <f t="shared" si="562"/>
        <v>30.299999999999272</v>
      </c>
      <c r="Z995">
        <f t="shared" si="563"/>
        <v>0</v>
      </c>
      <c r="AA995">
        <f t="shared" si="564"/>
        <v>0</v>
      </c>
      <c r="AB995" s="18">
        <f t="shared" si="565"/>
        <v>0</v>
      </c>
      <c r="AC995" s="18">
        <f t="shared" si="566"/>
        <v>0</v>
      </c>
      <c r="AD995" s="18">
        <f t="shared" si="567"/>
        <v>0</v>
      </c>
      <c r="AE995" s="18">
        <f t="shared" si="568"/>
        <v>0</v>
      </c>
      <c r="AG995" s="18">
        <f t="shared" si="569"/>
        <v>0</v>
      </c>
      <c r="AH995" s="18">
        <f t="shared" si="570"/>
        <v>0</v>
      </c>
    </row>
    <row r="996" spans="5:34" x14ac:dyDescent="0.25">
      <c r="E996" s="12">
        <v>43328.666666666664</v>
      </c>
      <c r="F996" s="10">
        <v>12185.74</v>
      </c>
      <c r="G996" s="10">
        <v>12200.93</v>
      </c>
      <c r="H996" s="10">
        <v>12178.94</v>
      </c>
      <c r="I996" s="10">
        <v>12187.77</v>
      </c>
      <c r="K996" s="13">
        <f t="shared" si="559"/>
        <v>2.0300000000006548</v>
      </c>
      <c r="L996" s="13">
        <f t="shared" si="571"/>
        <v>-38.819999999999709</v>
      </c>
      <c r="M996" s="13">
        <f t="shared" si="560"/>
        <v>21.989999999999782</v>
      </c>
      <c r="X996">
        <f t="shared" si="561"/>
        <v>2.0300000000006548</v>
      </c>
      <c r="Y996">
        <f t="shared" si="562"/>
        <v>21.989999999999782</v>
      </c>
      <c r="Z996">
        <f t="shared" si="563"/>
        <v>0</v>
      </c>
      <c r="AA996">
        <f t="shared" si="564"/>
        <v>0</v>
      </c>
      <c r="AB996" s="18">
        <f t="shared" si="565"/>
        <v>0</v>
      </c>
      <c r="AC996" s="18">
        <f t="shared" si="566"/>
        <v>0</v>
      </c>
      <c r="AD996" s="18">
        <f t="shared" si="567"/>
        <v>0</v>
      </c>
      <c r="AE996" s="18">
        <f t="shared" si="568"/>
        <v>0</v>
      </c>
      <c r="AG996" s="18">
        <f t="shared" si="569"/>
        <v>0</v>
      </c>
      <c r="AH996" s="18">
        <f t="shared" si="570"/>
        <v>0</v>
      </c>
    </row>
    <row r="997" spans="5:34" x14ac:dyDescent="0.25">
      <c r="E997" s="11">
        <v>43328.708333333336</v>
      </c>
      <c r="F997" s="9">
        <v>12188.02</v>
      </c>
      <c r="G997" s="9">
        <v>12222.27</v>
      </c>
      <c r="H997" s="9">
        <v>12181.18</v>
      </c>
      <c r="I997" s="9">
        <v>12219.05</v>
      </c>
      <c r="K997" s="13">
        <f t="shared" si="559"/>
        <v>31.029999999998836</v>
      </c>
      <c r="L997" s="13">
        <f t="shared" si="571"/>
        <v>-7.7900000000008731</v>
      </c>
      <c r="M997" s="13">
        <f t="shared" si="560"/>
        <v>41.090000000000146</v>
      </c>
      <c r="X997">
        <f t="shared" si="561"/>
        <v>31.029999999998836</v>
      </c>
      <c r="Y997">
        <f t="shared" si="562"/>
        <v>41.090000000000146</v>
      </c>
      <c r="Z997">
        <f t="shared" si="563"/>
        <v>0</v>
      </c>
      <c r="AA997">
        <f t="shared" si="564"/>
        <v>0</v>
      </c>
      <c r="AB997" s="18">
        <f t="shared" si="565"/>
        <v>0</v>
      </c>
      <c r="AC997" s="18">
        <f t="shared" si="566"/>
        <v>0</v>
      </c>
      <c r="AD997" s="18">
        <f t="shared" si="567"/>
        <v>0</v>
      </c>
      <c r="AE997" s="18">
        <f t="shared" si="568"/>
        <v>0</v>
      </c>
      <c r="AG997" s="18">
        <f t="shared" si="569"/>
        <v>0</v>
      </c>
      <c r="AH997" s="18">
        <f t="shared" si="570"/>
        <v>0</v>
      </c>
    </row>
    <row r="998" spans="5:34" x14ac:dyDescent="0.25">
      <c r="E998" s="12">
        <v>43328.75</v>
      </c>
      <c r="F998" s="10">
        <v>12219.55</v>
      </c>
      <c r="G998" s="10">
        <v>12252.34</v>
      </c>
      <c r="H998" s="10">
        <v>12218.05</v>
      </c>
      <c r="I998" s="10">
        <v>12232.17</v>
      </c>
      <c r="K998" s="13">
        <f t="shared" si="559"/>
        <v>12.6200000000008</v>
      </c>
      <c r="L998" s="13">
        <f t="shared" si="571"/>
        <v>4.8299999999999272</v>
      </c>
      <c r="M998" s="13">
        <f t="shared" si="560"/>
        <v>34.290000000000873</v>
      </c>
      <c r="X998">
        <f t="shared" si="561"/>
        <v>12.6200000000008</v>
      </c>
      <c r="Y998">
        <f t="shared" si="562"/>
        <v>34.290000000000873</v>
      </c>
      <c r="Z998">
        <f t="shared" si="563"/>
        <v>0</v>
      </c>
      <c r="AA998">
        <f t="shared" si="564"/>
        <v>0</v>
      </c>
      <c r="AB998" s="18">
        <f t="shared" si="565"/>
        <v>0</v>
      </c>
      <c r="AC998" s="18">
        <f t="shared" si="566"/>
        <v>0</v>
      </c>
      <c r="AD998" s="18">
        <f t="shared" si="567"/>
        <v>0</v>
      </c>
      <c r="AE998" s="18">
        <f t="shared" si="568"/>
        <v>0</v>
      </c>
      <c r="AG998" s="18">
        <f t="shared" si="569"/>
        <v>0</v>
      </c>
      <c r="AH998" s="18">
        <f t="shared" si="570"/>
        <v>0</v>
      </c>
    </row>
    <row r="999" spans="5:34" x14ac:dyDescent="0.25">
      <c r="E999" s="11">
        <v>43328.791666666664</v>
      </c>
      <c r="F999" s="9">
        <v>12232.42</v>
      </c>
      <c r="G999" s="9">
        <v>12271.57</v>
      </c>
      <c r="H999" s="9">
        <v>12223.8</v>
      </c>
      <c r="I999" s="9">
        <v>12238.55</v>
      </c>
      <c r="K999" s="13">
        <f t="shared" si="559"/>
        <v>6.1299999999991996</v>
      </c>
      <c r="L999" s="13">
        <f t="shared" si="571"/>
        <v>10.959999999999127</v>
      </c>
      <c r="M999" s="13">
        <f t="shared" si="560"/>
        <v>47.770000000000437</v>
      </c>
      <c r="X999">
        <f t="shared" si="561"/>
        <v>6.1299999999991996</v>
      </c>
      <c r="Y999">
        <f t="shared" si="562"/>
        <v>47.770000000000437</v>
      </c>
      <c r="Z999">
        <f t="shared" si="563"/>
        <v>0</v>
      </c>
      <c r="AA999">
        <f t="shared" si="564"/>
        <v>0</v>
      </c>
      <c r="AB999" s="18">
        <f t="shared" si="565"/>
        <v>0</v>
      </c>
      <c r="AC999" s="18">
        <f t="shared" si="566"/>
        <v>0</v>
      </c>
      <c r="AD999" s="18">
        <f t="shared" si="567"/>
        <v>0</v>
      </c>
      <c r="AE999" s="18">
        <f t="shared" si="568"/>
        <v>0</v>
      </c>
      <c r="AG999" s="18">
        <f t="shared" si="569"/>
        <v>0</v>
      </c>
      <c r="AH999" s="18">
        <f t="shared" si="570"/>
        <v>0</v>
      </c>
    </row>
    <row r="1000" spans="5:34" x14ac:dyDescent="0.25">
      <c r="E1000" s="12">
        <v>43328.833333333336</v>
      </c>
      <c r="F1000" s="10">
        <v>12239.05</v>
      </c>
      <c r="G1000" s="10">
        <v>12245.8</v>
      </c>
      <c r="H1000" s="10">
        <v>12233.55</v>
      </c>
      <c r="I1000" s="10">
        <v>12242.8</v>
      </c>
      <c r="K1000" s="13">
        <f t="shared" si="559"/>
        <v>3.75</v>
      </c>
      <c r="L1000" s="13">
        <f t="shared" si="571"/>
        <v>14.709999999999127</v>
      </c>
      <c r="M1000" s="13">
        <f t="shared" si="560"/>
        <v>12.25</v>
      </c>
      <c r="X1000">
        <f t="shared" si="561"/>
        <v>3.75</v>
      </c>
      <c r="Y1000">
        <f t="shared" si="562"/>
        <v>12.25</v>
      </c>
      <c r="Z1000">
        <f t="shared" si="563"/>
        <v>0</v>
      </c>
      <c r="AA1000">
        <f t="shared" si="564"/>
        <v>0</v>
      </c>
      <c r="AB1000" s="18">
        <f t="shared" si="565"/>
        <v>0</v>
      </c>
      <c r="AC1000" s="18">
        <f t="shared" si="566"/>
        <v>0</v>
      </c>
      <c r="AD1000" s="18">
        <f t="shared" si="567"/>
        <v>0</v>
      </c>
      <c r="AE1000" s="18">
        <f t="shared" si="568"/>
        <v>0</v>
      </c>
      <c r="AG1000" s="18">
        <f t="shared" si="569"/>
        <v>0</v>
      </c>
      <c r="AH1000" s="18">
        <f t="shared" si="570"/>
        <v>0</v>
      </c>
    </row>
    <row r="1001" spans="5:34" x14ac:dyDescent="0.25">
      <c r="E1001" s="11">
        <v>43328.875</v>
      </c>
      <c r="F1001" s="9">
        <v>12242.05</v>
      </c>
      <c r="G1001" s="9">
        <v>12242.8</v>
      </c>
      <c r="H1001" s="9">
        <v>12223.79</v>
      </c>
      <c r="I1001" s="9">
        <v>12227.54</v>
      </c>
      <c r="K1001" s="13">
        <f t="shared" si="559"/>
        <v>-14.509999999998399</v>
      </c>
      <c r="L1001" s="13">
        <f t="shared" si="571"/>
        <v>0.2000000000007276</v>
      </c>
      <c r="M1001" s="13">
        <f t="shared" si="560"/>
        <v>19.009999999998399</v>
      </c>
      <c r="X1001">
        <f t="shared" si="561"/>
        <v>14.509999999998399</v>
      </c>
      <c r="Y1001">
        <f t="shared" si="562"/>
        <v>19.009999999998399</v>
      </c>
      <c r="Z1001">
        <f t="shared" si="563"/>
        <v>0</v>
      </c>
      <c r="AA1001">
        <f t="shared" si="564"/>
        <v>0</v>
      </c>
      <c r="AB1001" s="18">
        <f t="shared" si="565"/>
        <v>0</v>
      </c>
      <c r="AC1001" s="18">
        <f t="shared" si="566"/>
        <v>0</v>
      </c>
      <c r="AD1001" s="18">
        <f t="shared" si="567"/>
        <v>0</v>
      </c>
      <c r="AE1001" s="18">
        <f t="shared" si="568"/>
        <v>0</v>
      </c>
      <c r="AG1001" s="18">
        <f t="shared" si="569"/>
        <v>0</v>
      </c>
      <c r="AH1001" s="18">
        <f t="shared" si="570"/>
        <v>0</v>
      </c>
    </row>
    <row r="1002" spans="5:34" x14ac:dyDescent="0.25">
      <c r="E1002" s="12">
        <v>43328.916666666664</v>
      </c>
      <c r="F1002" s="10">
        <v>12227.54</v>
      </c>
      <c r="G1002" s="10">
        <v>12235.04</v>
      </c>
      <c r="H1002" s="10">
        <v>12209.02</v>
      </c>
      <c r="I1002" s="10">
        <v>12225.28</v>
      </c>
      <c r="K1002" s="13">
        <f t="shared" si="559"/>
        <v>-2.2600000000002183</v>
      </c>
      <c r="L1002" s="13">
        <f t="shared" si="571"/>
        <v>-2.0599999999994907</v>
      </c>
      <c r="M1002" s="13">
        <f t="shared" si="560"/>
        <v>26.020000000000437</v>
      </c>
      <c r="N1002" s="13"/>
      <c r="X1002">
        <f t="shared" si="561"/>
        <v>2.2600000000002183</v>
      </c>
      <c r="Y1002">
        <f t="shared" si="562"/>
        <v>26.020000000000437</v>
      </c>
      <c r="Z1002">
        <f t="shared" si="563"/>
        <v>0</v>
      </c>
      <c r="AA1002">
        <f t="shared" si="564"/>
        <v>0</v>
      </c>
      <c r="AB1002" s="18">
        <f t="shared" si="565"/>
        <v>0</v>
      </c>
      <c r="AC1002" s="18">
        <f t="shared" si="566"/>
        <v>0</v>
      </c>
      <c r="AD1002" s="18">
        <f t="shared" si="567"/>
        <v>0</v>
      </c>
      <c r="AE1002" s="18">
        <f t="shared" si="568"/>
        <v>0</v>
      </c>
      <c r="AG1002" s="18">
        <f t="shared" si="569"/>
        <v>0</v>
      </c>
      <c r="AH1002" s="18">
        <f t="shared" si="570"/>
        <v>0</v>
      </c>
    </row>
    <row r="1003" spans="5:34" hidden="1" x14ac:dyDescent="0.25">
      <c r="E1003" s="11">
        <v>43328.958333333336</v>
      </c>
      <c r="F1003" s="9">
        <v>12232.1</v>
      </c>
      <c r="G1003" s="9">
        <v>12232.1</v>
      </c>
      <c r="H1003" s="9">
        <v>12226.72</v>
      </c>
      <c r="I1003" s="9">
        <v>12226.72</v>
      </c>
      <c r="AB1003"/>
      <c r="AC1003"/>
      <c r="AD1003"/>
      <c r="AE1003"/>
    </row>
    <row r="1004" spans="5:34" hidden="1" x14ac:dyDescent="0.25">
      <c r="E1004" s="12">
        <v>43329.041666666664</v>
      </c>
      <c r="F1004" s="10">
        <v>12226.72</v>
      </c>
      <c r="G1004" s="10">
        <v>12226.72</v>
      </c>
      <c r="H1004" s="10">
        <v>12209.81</v>
      </c>
      <c r="I1004" s="10">
        <v>12219.49</v>
      </c>
      <c r="AB1004"/>
      <c r="AC1004"/>
      <c r="AD1004"/>
      <c r="AE1004"/>
    </row>
    <row r="1005" spans="5:34" hidden="1" x14ac:dyDescent="0.25">
      <c r="E1005" s="11">
        <v>43329.083333333336</v>
      </c>
      <c r="F1005" s="9">
        <v>12218.41</v>
      </c>
      <c r="G1005" s="9">
        <v>12221.56</v>
      </c>
      <c r="H1005" s="9">
        <v>12211.88</v>
      </c>
      <c r="I1005" s="9">
        <v>12218.33</v>
      </c>
      <c r="AB1005"/>
      <c r="AC1005"/>
      <c r="AD1005"/>
      <c r="AE1005"/>
    </row>
    <row r="1006" spans="5:34" hidden="1" x14ac:dyDescent="0.25">
      <c r="E1006" s="12">
        <v>43329.125</v>
      </c>
      <c r="F1006" s="10">
        <v>12219.41</v>
      </c>
      <c r="G1006" s="10">
        <v>12221.55</v>
      </c>
      <c r="H1006" s="10">
        <v>12212.95</v>
      </c>
      <c r="I1006" s="10">
        <v>12221.55</v>
      </c>
      <c r="AB1006"/>
      <c r="AC1006"/>
      <c r="AD1006"/>
      <c r="AE1006"/>
    </row>
    <row r="1007" spans="5:34" hidden="1" x14ac:dyDescent="0.25">
      <c r="E1007" s="11">
        <v>43329.166666666664</v>
      </c>
      <c r="F1007" s="9">
        <v>12221.57</v>
      </c>
      <c r="G1007" s="9">
        <v>12254.29</v>
      </c>
      <c r="H1007" s="9">
        <v>12220.49</v>
      </c>
      <c r="I1007" s="9">
        <v>12245.11</v>
      </c>
      <c r="AB1007"/>
      <c r="AC1007"/>
      <c r="AD1007"/>
      <c r="AE1007"/>
    </row>
    <row r="1008" spans="5:34" hidden="1" x14ac:dyDescent="0.25">
      <c r="E1008" s="12">
        <v>43329.208333333336</v>
      </c>
      <c r="F1008" s="10">
        <v>12246.19</v>
      </c>
      <c r="G1008" s="10">
        <v>12252.64</v>
      </c>
      <c r="H1008" s="10">
        <v>12238.66</v>
      </c>
      <c r="I1008" s="10">
        <v>12240.54</v>
      </c>
      <c r="AB1008"/>
      <c r="AC1008"/>
      <c r="AD1008"/>
      <c r="AE1008"/>
    </row>
    <row r="1009" spans="5:34" hidden="1" x14ac:dyDescent="0.25">
      <c r="E1009" s="11">
        <v>43329.25</v>
      </c>
      <c r="F1009" s="9">
        <v>12241.62</v>
      </c>
      <c r="G1009" s="9">
        <v>12242.71</v>
      </c>
      <c r="H1009" s="9">
        <v>12231.96</v>
      </c>
      <c r="I1009" s="9">
        <v>12240.56</v>
      </c>
      <c r="AB1009"/>
      <c r="AC1009"/>
      <c r="AD1009"/>
      <c r="AE1009"/>
    </row>
    <row r="1010" spans="5:34" hidden="1" x14ac:dyDescent="0.25">
      <c r="E1010" s="12">
        <v>43329.291666666664</v>
      </c>
      <c r="F1010" s="10">
        <v>12241.63</v>
      </c>
      <c r="G1010" s="10">
        <v>12244.85</v>
      </c>
      <c r="H1010" s="10">
        <v>12225.81</v>
      </c>
      <c r="I1010" s="10">
        <v>12227.96</v>
      </c>
      <c r="AB1010"/>
      <c r="AC1010"/>
      <c r="AD1010"/>
      <c r="AE1010"/>
    </row>
    <row r="1011" spans="5:34" x14ac:dyDescent="0.25">
      <c r="E1011" s="11">
        <v>43329.333333333336</v>
      </c>
      <c r="F1011" s="9">
        <v>12226.89</v>
      </c>
      <c r="G1011" s="9">
        <v>12237.27</v>
      </c>
      <c r="H1011" s="9">
        <v>12225.77</v>
      </c>
      <c r="I1011" s="9">
        <v>12234.79</v>
      </c>
      <c r="K1011" s="13">
        <f t="shared" ref="K1011:K1025" si="572">I1011-F1011</f>
        <v>7.9000000000014552</v>
      </c>
      <c r="L1011" s="13">
        <v>0</v>
      </c>
      <c r="M1011" s="13">
        <f t="shared" ref="M1011:M1025" si="573">G1011-H1011</f>
        <v>11.5</v>
      </c>
      <c r="N1011" s="13">
        <f>I1025-F1011</f>
        <v>1.9700000000011642</v>
      </c>
      <c r="O1011" s="18">
        <f>IF(K1011*N1011&gt;0,1,0)</f>
        <v>1</v>
      </c>
      <c r="P1011">
        <f>_xlfn.IFS(K1011&lt;0,MIN(L1010:L1024),K1011&gt;0,MAX(L1010:L1024))</f>
        <v>1.429999999998472</v>
      </c>
      <c r="Q1011">
        <f>_xlfn.IFS(K1011&lt;0,MAX(L1010:L1024),K1011&gt;0,MIN(L1010:L1024))</f>
        <v>-87.270000000000437</v>
      </c>
      <c r="T1011" s="13">
        <f>MAX(G1011:G1025)</f>
        <v>12253.38</v>
      </c>
      <c r="X1011">
        <f t="shared" ref="X1011:X1025" si="574">ABS(K1011)</f>
        <v>7.9000000000014552</v>
      </c>
      <c r="Y1011">
        <f t="shared" ref="Y1011:Y1025" si="575">ABS(M1011)</f>
        <v>11.5</v>
      </c>
      <c r="Z1011">
        <f t="shared" ref="Z1011:Z1025" si="576">IF(T1011&lt;1000,ABS(T1011),0)</f>
        <v>0</v>
      </c>
      <c r="AA1011">
        <f t="shared" ref="AA1011:AA1025" si="577">ABS(N1011)</f>
        <v>1.9700000000011642</v>
      </c>
      <c r="AB1011" s="18">
        <f t="shared" ref="AB1011:AB1025" si="578">ABS(P1011)</f>
        <v>1.429999999998472</v>
      </c>
      <c r="AC1011" s="18">
        <f t="shared" ref="AC1011:AC1025" si="579">ABS(Q1011)</f>
        <v>87.270000000000437</v>
      </c>
      <c r="AD1011" s="18">
        <f t="shared" ref="AD1011:AD1025" si="580">IF(O1011=1,ABS(P1011),0)</f>
        <v>1.429999999998472</v>
      </c>
      <c r="AE1011" s="18">
        <f t="shared" ref="AE1011:AE1025" si="581">IF(O1011=0,ABS(Q1011),0)</f>
        <v>0</v>
      </c>
      <c r="AG1011" s="18">
        <f t="shared" ref="AG1011:AG1025" si="582">IF(O1011=1,ABS(Q1011),0)</f>
        <v>87.270000000000437</v>
      </c>
      <c r="AH1011" s="18">
        <f t="shared" ref="AH1011:AH1025" si="583">IF(O1011=0,ABS(P1011),0)</f>
        <v>0</v>
      </c>
    </row>
    <row r="1012" spans="5:34" x14ac:dyDescent="0.25">
      <c r="E1012" s="12">
        <v>43329.375</v>
      </c>
      <c r="F1012" s="10">
        <v>12245.16</v>
      </c>
      <c r="G1012" s="10">
        <v>12250.77</v>
      </c>
      <c r="H1012" s="10">
        <v>12227.51</v>
      </c>
      <c r="I1012" s="10">
        <v>12245.41</v>
      </c>
      <c r="K1012" s="13">
        <f t="shared" si="572"/>
        <v>0.25</v>
      </c>
      <c r="L1012" s="13">
        <f t="shared" ref="L1012:L1025" si="584">L1011+K1012</f>
        <v>0.25</v>
      </c>
      <c r="M1012" s="13">
        <f t="shared" si="573"/>
        <v>23.260000000000218</v>
      </c>
      <c r="T1012" s="13">
        <f>MIN(H1011:H1025)</f>
        <v>12133.92</v>
      </c>
      <c r="X1012">
        <f t="shared" si="574"/>
        <v>0.25</v>
      </c>
      <c r="Y1012">
        <f t="shared" si="575"/>
        <v>23.260000000000218</v>
      </c>
      <c r="Z1012">
        <f t="shared" si="576"/>
        <v>0</v>
      </c>
      <c r="AA1012">
        <f t="shared" si="577"/>
        <v>0</v>
      </c>
      <c r="AB1012" s="18">
        <f t="shared" si="578"/>
        <v>0</v>
      </c>
      <c r="AC1012" s="18">
        <f t="shared" si="579"/>
        <v>0</v>
      </c>
      <c r="AD1012" s="18">
        <f t="shared" si="580"/>
        <v>0</v>
      </c>
      <c r="AE1012" s="18">
        <f t="shared" si="581"/>
        <v>0</v>
      </c>
      <c r="AG1012" s="18">
        <f t="shared" si="582"/>
        <v>0</v>
      </c>
      <c r="AH1012" s="18">
        <f t="shared" si="583"/>
        <v>0</v>
      </c>
    </row>
    <row r="1013" spans="5:34" x14ac:dyDescent="0.25">
      <c r="E1013" s="11">
        <v>43329.416666666664</v>
      </c>
      <c r="F1013" s="9">
        <v>12242.94</v>
      </c>
      <c r="G1013" s="9">
        <v>12243.53</v>
      </c>
      <c r="H1013" s="9">
        <v>12213.46</v>
      </c>
      <c r="I1013" s="9">
        <v>12227.26</v>
      </c>
      <c r="K1013" s="13">
        <f t="shared" si="572"/>
        <v>-15.680000000000291</v>
      </c>
      <c r="L1013" s="13">
        <f t="shared" si="584"/>
        <v>-15.430000000000291</v>
      </c>
      <c r="M1013" s="13">
        <f t="shared" si="573"/>
        <v>30.070000000001528</v>
      </c>
      <c r="T1013" s="13">
        <f>T1011-T1012</f>
        <v>119.45999999999913</v>
      </c>
      <c r="X1013">
        <f t="shared" si="574"/>
        <v>15.680000000000291</v>
      </c>
      <c r="Y1013">
        <f t="shared" si="575"/>
        <v>30.070000000001528</v>
      </c>
      <c r="Z1013">
        <f t="shared" si="576"/>
        <v>119.45999999999913</v>
      </c>
      <c r="AA1013">
        <f t="shared" si="577"/>
        <v>0</v>
      </c>
      <c r="AB1013" s="18">
        <f t="shared" si="578"/>
        <v>0</v>
      </c>
      <c r="AC1013" s="18">
        <f t="shared" si="579"/>
        <v>0</v>
      </c>
      <c r="AD1013" s="18">
        <f t="shared" si="580"/>
        <v>0</v>
      </c>
      <c r="AE1013" s="18">
        <f t="shared" si="581"/>
        <v>0</v>
      </c>
      <c r="AG1013" s="18">
        <f t="shared" si="582"/>
        <v>0</v>
      </c>
      <c r="AH1013" s="18">
        <f t="shared" si="583"/>
        <v>0</v>
      </c>
    </row>
    <row r="1014" spans="5:34" x14ac:dyDescent="0.25">
      <c r="E1014" s="12">
        <v>43329.458333333336</v>
      </c>
      <c r="F1014" s="10">
        <v>12228.01</v>
      </c>
      <c r="G1014" s="10">
        <v>12245.75</v>
      </c>
      <c r="H1014" s="10">
        <v>12219.8</v>
      </c>
      <c r="I1014" s="10">
        <v>12233.69</v>
      </c>
      <c r="K1014" s="13">
        <f t="shared" si="572"/>
        <v>5.680000000000291</v>
      </c>
      <c r="L1014" s="13">
        <f t="shared" si="584"/>
        <v>-9.75</v>
      </c>
      <c r="M1014" s="13">
        <f t="shared" si="573"/>
        <v>25.950000000000728</v>
      </c>
      <c r="R1014">
        <v>-40</v>
      </c>
      <c r="X1014">
        <f t="shared" si="574"/>
        <v>5.680000000000291</v>
      </c>
      <c r="Y1014">
        <f t="shared" si="575"/>
        <v>25.950000000000728</v>
      </c>
      <c r="Z1014">
        <f t="shared" si="576"/>
        <v>0</v>
      </c>
      <c r="AA1014">
        <f t="shared" si="577"/>
        <v>0</v>
      </c>
      <c r="AB1014" s="18">
        <f t="shared" si="578"/>
        <v>0</v>
      </c>
      <c r="AC1014" s="18">
        <f t="shared" si="579"/>
        <v>0</v>
      </c>
      <c r="AD1014" s="18">
        <f t="shared" si="580"/>
        <v>0</v>
      </c>
      <c r="AE1014" s="18">
        <f t="shared" si="581"/>
        <v>0</v>
      </c>
      <c r="AG1014" s="18">
        <f t="shared" si="582"/>
        <v>0</v>
      </c>
      <c r="AH1014" s="18">
        <f t="shared" si="583"/>
        <v>0</v>
      </c>
    </row>
    <row r="1015" spans="5:34" x14ac:dyDescent="0.25">
      <c r="E1015" s="11">
        <v>43329.5</v>
      </c>
      <c r="F1015" s="9">
        <v>12233.44</v>
      </c>
      <c r="G1015" s="9">
        <v>12234.2</v>
      </c>
      <c r="H1015" s="9">
        <v>12180.83</v>
      </c>
      <c r="I1015" s="9">
        <v>12190.02</v>
      </c>
      <c r="K1015" s="13">
        <f t="shared" si="572"/>
        <v>-43.420000000000073</v>
      </c>
      <c r="L1015" s="13">
        <f t="shared" si="584"/>
        <v>-53.170000000000073</v>
      </c>
      <c r="M1015" s="13">
        <f t="shared" si="573"/>
        <v>53.3700000000008</v>
      </c>
      <c r="X1015">
        <f t="shared" si="574"/>
        <v>43.420000000000073</v>
      </c>
      <c r="Y1015">
        <f t="shared" si="575"/>
        <v>53.3700000000008</v>
      </c>
      <c r="Z1015">
        <f t="shared" si="576"/>
        <v>0</v>
      </c>
      <c r="AA1015">
        <f t="shared" si="577"/>
        <v>0</v>
      </c>
      <c r="AB1015" s="18">
        <f t="shared" si="578"/>
        <v>0</v>
      </c>
      <c r="AC1015" s="18">
        <f t="shared" si="579"/>
        <v>0</v>
      </c>
      <c r="AD1015" s="18">
        <f t="shared" si="580"/>
        <v>0</v>
      </c>
      <c r="AE1015" s="18">
        <f t="shared" si="581"/>
        <v>0</v>
      </c>
      <c r="AG1015" s="18">
        <f t="shared" si="582"/>
        <v>0</v>
      </c>
      <c r="AH1015" s="18">
        <f t="shared" si="583"/>
        <v>0</v>
      </c>
    </row>
    <row r="1016" spans="5:34" x14ac:dyDescent="0.25">
      <c r="E1016" s="12">
        <v>43329.541666666664</v>
      </c>
      <c r="F1016" s="10">
        <v>12189.28</v>
      </c>
      <c r="G1016" s="10">
        <v>12212.78</v>
      </c>
      <c r="H1016" s="10">
        <v>12173.97</v>
      </c>
      <c r="I1016" s="10">
        <v>12204.87</v>
      </c>
      <c r="K1016" s="13">
        <f t="shared" si="572"/>
        <v>15.590000000000146</v>
      </c>
      <c r="L1016" s="13">
        <f t="shared" si="584"/>
        <v>-37.579999999999927</v>
      </c>
      <c r="M1016" s="13">
        <f t="shared" si="573"/>
        <v>38.81000000000131</v>
      </c>
      <c r="X1016">
        <f t="shared" si="574"/>
        <v>15.590000000000146</v>
      </c>
      <c r="Y1016">
        <f t="shared" si="575"/>
        <v>38.81000000000131</v>
      </c>
      <c r="Z1016">
        <f t="shared" si="576"/>
        <v>0</v>
      </c>
      <c r="AA1016">
        <f t="shared" si="577"/>
        <v>0</v>
      </c>
      <c r="AB1016" s="18">
        <f t="shared" si="578"/>
        <v>0</v>
      </c>
      <c r="AC1016" s="18">
        <f t="shared" si="579"/>
        <v>0</v>
      </c>
      <c r="AD1016" s="18">
        <f t="shared" si="580"/>
        <v>0</v>
      </c>
      <c r="AE1016" s="18">
        <f t="shared" si="581"/>
        <v>0</v>
      </c>
      <c r="AG1016" s="18">
        <f t="shared" si="582"/>
        <v>0</v>
      </c>
      <c r="AH1016" s="18">
        <f t="shared" si="583"/>
        <v>0</v>
      </c>
    </row>
    <row r="1017" spans="5:34" x14ac:dyDescent="0.25">
      <c r="E1017" s="11">
        <v>43329.583333333336</v>
      </c>
      <c r="F1017" s="9">
        <v>12205.87</v>
      </c>
      <c r="G1017" s="9">
        <v>12210.89</v>
      </c>
      <c r="H1017" s="9">
        <v>12151.97</v>
      </c>
      <c r="I1017" s="9">
        <v>12168.09</v>
      </c>
      <c r="K1017" s="13">
        <f t="shared" si="572"/>
        <v>-37.780000000000655</v>
      </c>
      <c r="L1017" s="13">
        <f t="shared" si="584"/>
        <v>-75.360000000000582</v>
      </c>
      <c r="M1017" s="13">
        <f t="shared" si="573"/>
        <v>58.920000000000073</v>
      </c>
      <c r="X1017">
        <f t="shared" si="574"/>
        <v>37.780000000000655</v>
      </c>
      <c r="Y1017">
        <f t="shared" si="575"/>
        <v>58.920000000000073</v>
      </c>
      <c r="Z1017">
        <f t="shared" si="576"/>
        <v>0</v>
      </c>
      <c r="AA1017">
        <f t="shared" si="577"/>
        <v>0</v>
      </c>
      <c r="AB1017" s="18">
        <f t="shared" si="578"/>
        <v>0</v>
      </c>
      <c r="AC1017" s="18">
        <f t="shared" si="579"/>
        <v>0</v>
      </c>
      <c r="AD1017" s="18">
        <f t="shared" si="580"/>
        <v>0</v>
      </c>
      <c r="AE1017" s="18">
        <f t="shared" si="581"/>
        <v>0</v>
      </c>
      <c r="AG1017" s="18">
        <f t="shared" si="582"/>
        <v>0</v>
      </c>
      <c r="AH1017" s="18">
        <f t="shared" si="583"/>
        <v>0</v>
      </c>
    </row>
    <row r="1018" spans="5:34" x14ac:dyDescent="0.25">
      <c r="E1018" s="12">
        <v>43329.625</v>
      </c>
      <c r="F1018" s="10">
        <v>12168.09</v>
      </c>
      <c r="G1018" s="10">
        <v>12172.15</v>
      </c>
      <c r="H1018" s="10">
        <v>12133.92</v>
      </c>
      <c r="I1018" s="10">
        <v>12156.18</v>
      </c>
      <c r="K1018" s="13">
        <f t="shared" si="572"/>
        <v>-11.909999999999854</v>
      </c>
      <c r="L1018" s="13">
        <f t="shared" si="584"/>
        <v>-87.270000000000437</v>
      </c>
      <c r="M1018" s="13">
        <f t="shared" si="573"/>
        <v>38.229999999999563</v>
      </c>
      <c r="X1018">
        <f t="shared" si="574"/>
        <v>11.909999999999854</v>
      </c>
      <c r="Y1018">
        <f t="shared" si="575"/>
        <v>38.229999999999563</v>
      </c>
      <c r="Z1018">
        <f t="shared" si="576"/>
        <v>0</v>
      </c>
      <c r="AA1018">
        <f t="shared" si="577"/>
        <v>0</v>
      </c>
      <c r="AB1018" s="18">
        <f t="shared" si="578"/>
        <v>0</v>
      </c>
      <c r="AC1018" s="18">
        <f t="shared" si="579"/>
        <v>0</v>
      </c>
      <c r="AD1018" s="18">
        <f t="shared" si="580"/>
        <v>0</v>
      </c>
      <c r="AE1018" s="18">
        <f t="shared" si="581"/>
        <v>0</v>
      </c>
      <c r="AG1018" s="18">
        <f t="shared" si="582"/>
        <v>0</v>
      </c>
      <c r="AH1018" s="18">
        <f t="shared" si="583"/>
        <v>0</v>
      </c>
    </row>
    <row r="1019" spans="5:34" x14ac:dyDescent="0.25">
      <c r="E1019" s="11">
        <v>43329.666666666664</v>
      </c>
      <c r="F1019" s="9">
        <v>12155.68</v>
      </c>
      <c r="G1019" s="9">
        <v>12200.52</v>
      </c>
      <c r="H1019" s="9">
        <v>12140.49</v>
      </c>
      <c r="I1019" s="9">
        <v>12191.91</v>
      </c>
      <c r="K1019" s="13">
        <f t="shared" si="572"/>
        <v>36.229999999999563</v>
      </c>
      <c r="L1019" s="13">
        <f t="shared" si="584"/>
        <v>-51.040000000000873</v>
      </c>
      <c r="M1019" s="13">
        <f t="shared" si="573"/>
        <v>60.030000000000655</v>
      </c>
      <c r="X1019">
        <f t="shared" si="574"/>
        <v>36.229999999999563</v>
      </c>
      <c r="Y1019">
        <f t="shared" si="575"/>
        <v>60.030000000000655</v>
      </c>
      <c r="Z1019">
        <f t="shared" si="576"/>
        <v>0</v>
      </c>
      <c r="AA1019">
        <f t="shared" si="577"/>
        <v>0</v>
      </c>
      <c r="AB1019" s="18">
        <f t="shared" si="578"/>
        <v>0</v>
      </c>
      <c r="AC1019" s="18">
        <f t="shared" si="579"/>
        <v>0</v>
      </c>
      <c r="AD1019" s="18">
        <f t="shared" si="580"/>
        <v>0</v>
      </c>
      <c r="AE1019" s="18">
        <f t="shared" si="581"/>
        <v>0</v>
      </c>
      <c r="AG1019" s="18">
        <f t="shared" si="582"/>
        <v>0</v>
      </c>
      <c r="AH1019" s="18">
        <f t="shared" si="583"/>
        <v>0</v>
      </c>
    </row>
    <row r="1020" spans="5:34" x14ac:dyDescent="0.25">
      <c r="E1020" s="12">
        <v>43329.708333333336</v>
      </c>
      <c r="F1020" s="10">
        <v>12192.16</v>
      </c>
      <c r="G1020" s="10">
        <v>12197.36</v>
      </c>
      <c r="H1020" s="10">
        <v>12141.02</v>
      </c>
      <c r="I1020" s="10">
        <v>12184.14</v>
      </c>
      <c r="K1020" s="13">
        <f t="shared" si="572"/>
        <v>-8.0200000000004366</v>
      </c>
      <c r="L1020" s="13">
        <f t="shared" si="584"/>
        <v>-59.06000000000131</v>
      </c>
      <c r="M1020" s="13">
        <f t="shared" si="573"/>
        <v>56.340000000000146</v>
      </c>
      <c r="X1020">
        <f t="shared" si="574"/>
        <v>8.0200000000004366</v>
      </c>
      <c r="Y1020">
        <f t="shared" si="575"/>
        <v>56.340000000000146</v>
      </c>
      <c r="Z1020">
        <f t="shared" si="576"/>
        <v>0</v>
      </c>
      <c r="AA1020">
        <f t="shared" si="577"/>
        <v>0</v>
      </c>
      <c r="AB1020" s="18">
        <f t="shared" si="578"/>
        <v>0</v>
      </c>
      <c r="AC1020" s="18">
        <f t="shared" si="579"/>
        <v>0</v>
      </c>
      <c r="AD1020" s="18">
        <f t="shared" si="580"/>
        <v>0</v>
      </c>
      <c r="AE1020" s="18">
        <f t="shared" si="581"/>
        <v>0</v>
      </c>
      <c r="AG1020" s="18">
        <f t="shared" si="582"/>
        <v>0</v>
      </c>
      <c r="AH1020" s="18">
        <f t="shared" si="583"/>
        <v>0</v>
      </c>
    </row>
    <row r="1021" spans="5:34" x14ac:dyDescent="0.25">
      <c r="E1021" s="11">
        <v>43329.75</v>
      </c>
      <c r="F1021" s="9">
        <v>12184.64</v>
      </c>
      <c r="G1021" s="9">
        <v>12227.9</v>
      </c>
      <c r="H1021" s="9">
        <v>12182.3</v>
      </c>
      <c r="I1021" s="9">
        <v>12223.95</v>
      </c>
      <c r="K1021" s="13">
        <f t="shared" si="572"/>
        <v>39.31000000000131</v>
      </c>
      <c r="L1021" s="13">
        <f t="shared" si="584"/>
        <v>-19.75</v>
      </c>
      <c r="M1021" s="13">
        <f t="shared" si="573"/>
        <v>45.600000000000364</v>
      </c>
      <c r="X1021">
        <f t="shared" si="574"/>
        <v>39.31000000000131</v>
      </c>
      <c r="Y1021">
        <f t="shared" si="575"/>
        <v>45.600000000000364</v>
      </c>
      <c r="Z1021">
        <f t="shared" si="576"/>
        <v>0</v>
      </c>
      <c r="AA1021">
        <f t="shared" si="577"/>
        <v>0</v>
      </c>
      <c r="AB1021" s="18">
        <f t="shared" si="578"/>
        <v>0</v>
      </c>
      <c r="AC1021" s="18">
        <f t="shared" si="579"/>
        <v>0</v>
      </c>
      <c r="AD1021" s="18">
        <f t="shared" si="580"/>
        <v>0</v>
      </c>
      <c r="AE1021" s="18">
        <f t="shared" si="581"/>
        <v>0</v>
      </c>
      <c r="AG1021" s="18">
        <f t="shared" si="582"/>
        <v>0</v>
      </c>
      <c r="AH1021" s="18">
        <f t="shared" si="583"/>
        <v>0</v>
      </c>
    </row>
    <row r="1022" spans="5:34" x14ac:dyDescent="0.25">
      <c r="E1022" s="12">
        <v>43329.791666666664</v>
      </c>
      <c r="F1022" s="10">
        <v>12224.7</v>
      </c>
      <c r="G1022" s="10">
        <v>12226.29</v>
      </c>
      <c r="H1022" s="10">
        <v>12201.47</v>
      </c>
      <c r="I1022" s="10">
        <v>12202.62</v>
      </c>
      <c r="K1022" s="13">
        <f t="shared" si="572"/>
        <v>-22.079999999999927</v>
      </c>
      <c r="L1022" s="13">
        <f t="shared" si="584"/>
        <v>-41.829999999999927</v>
      </c>
      <c r="M1022" s="13">
        <f t="shared" si="573"/>
        <v>24.820000000001528</v>
      </c>
      <c r="X1022">
        <f t="shared" si="574"/>
        <v>22.079999999999927</v>
      </c>
      <c r="Y1022">
        <f t="shared" si="575"/>
        <v>24.820000000001528</v>
      </c>
      <c r="Z1022">
        <f t="shared" si="576"/>
        <v>0</v>
      </c>
      <c r="AA1022">
        <f t="shared" si="577"/>
        <v>0</v>
      </c>
      <c r="AB1022" s="18">
        <f t="shared" si="578"/>
        <v>0</v>
      </c>
      <c r="AC1022" s="18">
        <f t="shared" si="579"/>
        <v>0</v>
      </c>
      <c r="AD1022" s="18">
        <f t="shared" si="580"/>
        <v>0</v>
      </c>
      <c r="AE1022" s="18">
        <f t="shared" si="581"/>
        <v>0</v>
      </c>
      <c r="AG1022" s="18">
        <f t="shared" si="582"/>
        <v>0</v>
      </c>
      <c r="AH1022" s="18">
        <f t="shared" si="583"/>
        <v>0</v>
      </c>
    </row>
    <row r="1023" spans="5:34" x14ac:dyDescent="0.25">
      <c r="E1023" s="11">
        <v>43329.833333333336</v>
      </c>
      <c r="F1023" s="9">
        <v>12202.12</v>
      </c>
      <c r="G1023" s="9">
        <v>12222.62</v>
      </c>
      <c r="H1023" s="9">
        <v>12192.61</v>
      </c>
      <c r="I1023" s="9">
        <v>12219.12</v>
      </c>
      <c r="K1023" s="13">
        <f t="shared" si="572"/>
        <v>17</v>
      </c>
      <c r="L1023" s="13">
        <f t="shared" si="584"/>
        <v>-24.829999999999927</v>
      </c>
      <c r="M1023" s="13">
        <f t="shared" si="573"/>
        <v>30.010000000000218</v>
      </c>
      <c r="X1023">
        <f t="shared" si="574"/>
        <v>17</v>
      </c>
      <c r="Y1023">
        <f t="shared" si="575"/>
        <v>30.010000000000218</v>
      </c>
      <c r="Z1023">
        <f t="shared" si="576"/>
        <v>0</v>
      </c>
      <c r="AA1023">
        <f t="shared" si="577"/>
        <v>0</v>
      </c>
      <c r="AB1023" s="18">
        <f t="shared" si="578"/>
        <v>0</v>
      </c>
      <c r="AC1023" s="18">
        <f t="shared" si="579"/>
        <v>0</v>
      </c>
      <c r="AD1023" s="18">
        <f t="shared" si="580"/>
        <v>0</v>
      </c>
      <c r="AE1023" s="18">
        <f t="shared" si="581"/>
        <v>0</v>
      </c>
      <c r="AG1023" s="18">
        <f t="shared" si="582"/>
        <v>0</v>
      </c>
      <c r="AH1023" s="18">
        <f t="shared" si="583"/>
        <v>0</v>
      </c>
    </row>
    <row r="1024" spans="5:34" x14ac:dyDescent="0.25">
      <c r="E1024" s="12">
        <v>43329.875</v>
      </c>
      <c r="F1024" s="10">
        <v>12218.87</v>
      </c>
      <c r="G1024" s="10">
        <v>12253.38</v>
      </c>
      <c r="H1024" s="10">
        <v>12218.12</v>
      </c>
      <c r="I1024" s="10">
        <v>12245.13</v>
      </c>
      <c r="K1024" s="13">
        <f t="shared" si="572"/>
        <v>26.259999999998399</v>
      </c>
      <c r="L1024" s="13">
        <f t="shared" si="584"/>
        <v>1.429999999998472</v>
      </c>
      <c r="M1024" s="13">
        <f t="shared" si="573"/>
        <v>35.259999999998399</v>
      </c>
      <c r="X1024">
        <f t="shared" si="574"/>
        <v>26.259999999998399</v>
      </c>
      <c r="Y1024">
        <f t="shared" si="575"/>
        <v>35.259999999998399</v>
      </c>
      <c r="Z1024">
        <f t="shared" si="576"/>
        <v>0</v>
      </c>
      <c r="AA1024">
        <f t="shared" si="577"/>
        <v>0</v>
      </c>
      <c r="AB1024" s="18">
        <f t="shared" si="578"/>
        <v>0</v>
      </c>
      <c r="AC1024" s="18">
        <f t="shared" si="579"/>
        <v>0</v>
      </c>
      <c r="AD1024" s="18">
        <f t="shared" si="580"/>
        <v>0</v>
      </c>
      <c r="AE1024" s="18">
        <f t="shared" si="581"/>
        <v>0</v>
      </c>
      <c r="AG1024" s="18">
        <f t="shared" si="582"/>
        <v>0</v>
      </c>
      <c r="AH1024" s="18">
        <f t="shared" si="583"/>
        <v>0</v>
      </c>
    </row>
    <row r="1025" spans="5:34" x14ac:dyDescent="0.25">
      <c r="E1025" s="11">
        <v>43329.916666666664</v>
      </c>
      <c r="F1025" s="9">
        <v>12245.63</v>
      </c>
      <c r="G1025" s="9">
        <v>12249.63</v>
      </c>
      <c r="H1025" s="9">
        <v>12227.11</v>
      </c>
      <c r="I1025" s="9">
        <v>12228.86</v>
      </c>
      <c r="K1025" s="13">
        <f t="shared" si="572"/>
        <v>-16.769999999998618</v>
      </c>
      <c r="L1025" s="13">
        <f t="shared" si="584"/>
        <v>-15.340000000000146</v>
      </c>
      <c r="M1025" s="13">
        <f t="shared" si="573"/>
        <v>22.519999999998618</v>
      </c>
      <c r="N1025" s="13"/>
      <c r="X1025">
        <f t="shared" si="574"/>
        <v>16.769999999998618</v>
      </c>
      <c r="Y1025">
        <f t="shared" si="575"/>
        <v>22.519999999998618</v>
      </c>
      <c r="Z1025">
        <f t="shared" si="576"/>
        <v>0</v>
      </c>
      <c r="AA1025">
        <f t="shared" si="577"/>
        <v>0</v>
      </c>
      <c r="AB1025" s="18">
        <f t="shared" si="578"/>
        <v>0</v>
      </c>
      <c r="AC1025" s="18">
        <f t="shared" si="579"/>
        <v>0</v>
      </c>
      <c r="AD1025" s="18">
        <f t="shared" si="580"/>
        <v>0</v>
      </c>
      <c r="AE1025" s="18">
        <f t="shared" si="581"/>
        <v>0</v>
      </c>
      <c r="AG1025" s="18">
        <f t="shared" si="582"/>
        <v>0</v>
      </c>
      <c r="AH1025" s="18">
        <f t="shared" si="583"/>
        <v>0</v>
      </c>
    </row>
    <row r="1026" spans="5:34" hidden="1" x14ac:dyDescent="0.25">
      <c r="E1026" s="12">
        <v>43332.041666666664</v>
      </c>
      <c r="F1026" s="10">
        <v>12234.26</v>
      </c>
      <c r="G1026" s="10">
        <v>12251.63</v>
      </c>
      <c r="H1026" s="10">
        <v>12234.26</v>
      </c>
      <c r="I1026" s="10">
        <v>12250.56</v>
      </c>
      <c r="AB1026"/>
      <c r="AC1026"/>
      <c r="AD1026"/>
      <c r="AE1026"/>
    </row>
    <row r="1027" spans="5:34" hidden="1" x14ac:dyDescent="0.25">
      <c r="E1027" s="11">
        <v>43332.083333333336</v>
      </c>
      <c r="F1027" s="9">
        <v>12251.63</v>
      </c>
      <c r="G1027" s="9">
        <v>12251.63</v>
      </c>
      <c r="H1027" s="9">
        <v>12241.47</v>
      </c>
      <c r="I1027" s="9">
        <v>12242.54</v>
      </c>
      <c r="AB1027"/>
      <c r="AC1027"/>
      <c r="AD1027"/>
      <c r="AE1027"/>
    </row>
    <row r="1028" spans="5:34" hidden="1" x14ac:dyDescent="0.25">
      <c r="E1028" s="12">
        <v>43332.125</v>
      </c>
      <c r="F1028" s="10">
        <v>12243.62</v>
      </c>
      <c r="G1028" s="10">
        <v>12250.05</v>
      </c>
      <c r="H1028" s="10">
        <v>12241.46</v>
      </c>
      <c r="I1028" s="10">
        <v>12241.46</v>
      </c>
      <c r="AB1028"/>
      <c r="AC1028"/>
      <c r="AD1028"/>
      <c r="AE1028"/>
    </row>
    <row r="1029" spans="5:34" hidden="1" x14ac:dyDescent="0.25">
      <c r="E1029" s="11">
        <v>43332.166666666664</v>
      </c>
      <c r="F1029" s="9">
        <v>12241.3</v>
      </c>
      <c r="G1029" s="9">
        <v>12243.75</v>
      </c>
      <c r="H1029" s="9">
        <v>12220.01</v>
      </c>
      <c r="I1029" s="9">
        <v>12234.24</v>
      </c>
      <c r="AB1029"/>
      <c r="AC1029"/>
      <c r="AD1029"/>
      <c r="AE1029"/>
    </row>
    <row r="1030" spans="5:34" hidden="1" x14ac:dyDescent="0.25">
      <c r="E1030" s="12">
        <v>43332.208333333336</v>
      </c>
      <c r="F1030" s="10">
        <v>12234.24</v>
      </c>
      <c r="G1030" s="10">
        <v>12243.89</v>
      </c>
      <c r="H1030" s="10">
        <v>12227.94</v>
      </c>
      <c r="I1030" s="10">
        <v>12227.94</v>
      </c>
      <c r="AB1030"/>
      <c r="AC1030"/>
      <c r="AD1030"/>
      <c r="AE1030"/>
    </row>
    <row r="1031" spans="5:34" hidden="1" x14ac:dyDescent="0.25">
      <c r="E1031" s="11">
        <v>43332.25</v>
      </c>
      <c r="F1031" s="9">
        <v>12229.01</v>
      </c>
      <c r="G1031" s="9">
        <v>12234.37</v>
      </c>
      <c r="H1031" s="9">
        <v>12224.72</v>
      </c>
      <c r="I1031" s="9">
        <v>12232.22</v>
      </c>
      <c r="AB1031"/>
      <c r="AC1031"/>
      <c r="AD1031"/>
      <c r="AE1031"/>
    </row>
    <row r="1032" spans="5:34" hidden="1" x14ac:dyDescent="0.25">
      <c r="E1032" s="12">
        <v>43332.291666666664</v>
      </c>
      <c r="F1032" s="10">
        <v>12231.15</v>
      </c>
      <c r="G1032" s="10">
        <v>12234.36</v>
      </c>
      <c r="H1032" s="10">
        <v>12225.35</v>
      </c>
      <c r="I1032" s="10">
        <v>12227.49</v>
      </c>
      <c r="AB1032"/>
      <c r="AC1032"/>
      <c r="AD1032"/>
      <c r="AE1032"/>
    </row>
    <row r="1033" spans="5:34" x14ac:dyDescent="0.25">
      <c r="E1033" s="11">
        <v>43332.333333333336</v>
      </c>
      <c r="F1033" s="9">
        <v>12224.27</v>
      </c>
      <c r="G1033" s="9">
        <v>12233.29</v>
      </c>
      <c r="H1033" s="9">
        <v>12221.35</v>
      </c>
      <c r="I1033" s="9">
        <v>12232.22</v>
      </c>
      <c r="K1033" s="13">
        <f t="shared" ref="K1033:K1047" si="585">I1033-F1033</f>
        <v>7.9499999999989086</v>
      </c>
      <c r="L1033" s="13">
        <v>0</v>
      </c>
      <c r="M1033" s="13">
        <f t="shared" ref="M1033:M1047" si="586">G1033-H1033</f>
        <v>11.940000000000509</v>
      </c>
      <c r="N1033" s="13">
        <f>I1047-F1033</f>
        <v>92.449999999998909</v>
      </c>
      <c r="O1033" s="18">
        <f>IF(K1033*N1033&gt;0,1,0)</f>
        <v>1</v>
      </c>
      <c r="P1033">
        <f>_xlfn.IFS(K1033&lt;0,MIN(L1032:L1046),K1033&gt;0,MAX(L1032:L1046))</f>
        <v>100.76000000000204</v>
      </c>
      <c r="Q1033">
        <f>_xlfn.IFS(K1033&lt;0,MAX(L1032:L1046),K1033&gt;0,MIN(L1032:L1046))</f>
        <v>0</v>
      </c>
      <c r="T1033" s="13">
        <f>MAX(G1033:G1047)</f>
        <v>12374.63</v>
      </c>
      <c r="X1033">
        <f t="shared" ref="X1033:X1047" si="587">ABS(K1033)</f>
        <v>7.9499999999989086</v>
      </c>
      <c r="Y1033">
        <f t="shared" ref="Y1033:Y1047" si="588">ABS(M1033)</f>
        <v>11.940000000000509</v>
      </c>
      <c r="Z1033">
        <f t="shared" ref="Z1033:Z1047" si="589">IF(T1033&lt;1000,ABS(T1033),0)</f>
        <v>0</v>
      </c>
      <c r="AA1033">
        <f t="shared" ref="AA1033:AA1047" si="590">ABS(N1033)</f>
        <v>92.449999999998909</v>
      </c>
      <c r="AB1033" s="18">
        <f t="shared" ref="AB1033:AB1047" si="591">ABS(P1033)</f>
        <v>100.76000000000204</v>
      </c>
      <c r="AC1033" s="18">
        <f t="shared" ref="AC1033:AC1047" si="592">ABS(Q1033)</f>
        <v>0</v>
      </c>
      <c r="AD1033" s="18">
        <f t="shared" ref="AD1033:AD1047" si="593">IF(O1033=1,ABS(P1033),0)</f>
        <v>100.76000000000204</v>
      </c>
      <c r="AE1033" s="18">
        <f t="shared" ref="AE1033:AE1047" si="594">IF(O1033=0,ABS(Q1033),0)</f>
        <v>0</v>
      </c>
      <c r="AG1033" s="18">
        <f t="shared" ref="AG1033:AG1047" si="595">IF(O1033=1,ABS(Q1033),0)</f>
        <v>0</v>
      </c>
      <c r="AH1033" s="18">
        <f t="shared" ref="AH1033:AH1047" si="596">IF(O1033=0,ABS(P1033),0)</f>
        <v>0</v>
      </c>
    </row>
    <row r="1034" spans="5:34" x14ac:dyDescent="0.25">
      <c r="E1034" s="12">
        <v>43332.375</v>
      </c>
      <c r="F1034" s="10">
        <v>12248.47</v>
      </c>
      <c r="G1034" s="10">
        <v>12270.08</v>
      </c>
      <c r="H1034" s="10">
        <v>12234.26</v>
      </c>
      <c r="I1034" s="10">
        <v>12253.02</v>
      </c>
      <c r="K1034" s="13">
        <f t="shared" si="585"/>
        <v>4.5500000000010914</v>
      </c>
      <c r="L1034" s="13">
        <f t="shared" ref="L1034:L1047" si="597">L1033+K1034</f>
        <v>4.5500000000010914</v>
      </c>
      <c r="M1034" s="13">
        <f t="shared" si="586"/>
        <v>35.819999999999709</v>
      </c>
      <c r="T1034" s="13">
        <f>MIN(H1033:H1047)</f>
        <v>12221.35</v>
      </c>
      <c r="X1034">
        <f t="shared" si="587"/>
        <v>4.5500000000010914</v>
      </c>
      <c r="Y1034">
        <f t="shared" si="588"/>
        <v>35.819999999999709</v>
      </c>
      <c r="Z1034">
        <f t="shared" si="589"/>
        <v>0</v>
      </c>
      <c r="AA1034">
        <f t="shared" si="590"/>
        <v>0</v>
      </c>
      <c r="AB1034" s="18">
        <f t="shared" si="591"/>
        <v>0</v>
      </c>
      <c r="AC1034" s="18">
        <f t="shared" si="592"/>
        <v>0</v>
      </c>
      <c r="AD1034" s="18">
        <f t="shared" si="593"/>
        <v>0</v>
      </c>
      <c r="AE1034" s="18">
        <f t="shared" si="594"/>
        <v>0</v>
      </c>
      <c r="AG1034" s="18">
        <f t="shared" si="595"/>
        <v>0</v>
      </c>
      <c r="AH1034" s="18">
        <f t="shared" si="596"/>
        <v>0</v>
      </c>
    </row>
    <row r="1035" spans="5:34" x14ac:dyDescent="0.25">
      <c r="E1035" s="11">
        <v>43332.416666666664</v>
      </c>
      <c r="F1035" s="9">
        <v>12254.32</v>
      </c>
      <c r="G1035" s="9">
        <v>12341.33</v>
      </c>
      <c r="H1035" s="9">
        <v>12246.71</v>
      </c>
      <c r="I1035" s="9">
        <v>12340.94</v>
      </c>
      <c r="K1035" s="13">
        <f t="shared" si="585"/>
        <v>86.6200000000008</v>
      </c>
      <c r="L1035" s="13">
        <f t="shared" si="597"/>
        <v>91.170000000001892</v>
      </c>
      <c r="M1035" s="13">
        <f t="shared" si="586"/>
        <v>94.6200000000008</v>
      </c>
      <c r="T1035" s="13">
        <f>T1033-T1034</f>
        <v>153.27999999999884</v>
      </c>
      <c r="X1035">
        <f t="shared" si="587"/>
        <v>86.6200000000008</v>
      </c>
      <c r="Y1035">
        <f t="shared" si="588"/>
        <v>94.6200000000008</v>
      </c>
      <c r="Z1035">
        <f t="shared" si="589"/>
        <v>153.27999999999884</v>
      </c>
      <c r="AA1035">
        <f t="shared" si="590"/>
        <v>0</v>
      </c>
      <c r="AB1035" s="18">
        <f t="shared" si="591"/>
        <v>0</v>
      </c>
      <c r="AC1035" s="18">
        <f t="shared" si="592"/>
        <v>0</v>
      </c>
      <c r="AD1035" s="18">
        <f t="shared" si="593"/>
        <v>0</v>
      </c>
      <c r="AE1035" s="18">
        <f t="shared" si="594"/>
        <v>0</v>
      </c>
      <c r="AG1035" s="18">
        <f t="shared" si="595"/>
        <v>0</v>
      </c>
      <c r="AH1035" s="18">
        <f t="shared" si="596"/>
        <v>0</v>
      </c>
    </row>
    <row r="1036" spans="5:34" x14ac:dyDescent="0.25">
      <c r="E1036" s="12">
        <v>43332.458333333336</v>
      </c>
      <c r="F1036" s="10">
        <v>12341.19</v>
      </c>
      <c r="G1036" s="10">
        <v>12353.25</v>
      </c>
      <c r="H1036" s="10">
        <v>12322.35</v>
      </c>
      <c r="I1036" s="10">
        <v>12328.8</v>
      </c>
      <c r="K1036" s="13">
        <f t="shared" si="585"/>
        <v>-12.390000000001237</v>
      </c>
      <c r="L1036" s="13">
        <f t="shared" si="597"/>
        <v>78.780000000000655</v>
      </c>
      <c r="M1036" s="13">
        <f t="shared" si="586"/>
        <v>30.899999999999636</v>
      </c>
      <c r="X1036">
        <f t="shared" si="587"/>
        <v>12.390000000001237</v>
      </c>
      <c r="Y1036">
        <f t="shared" si="588"/>
        <v>30.899999999999636</v>
      </c>
      <c r="Z1036">
        <f t="shared" si="589"/>
        <v>0</v>
      </c>
      <c r="AA1036">
        <f t="shared" si="590"/>
        <v>0</v>
      </c>
      <c r="AB1036" s="18">
        <f t="shared" si="591"/>
        <v>0</v>
      </c>
      <c r="AC1036" s="18">
        <f t="shared" si="592"/>
        <v>0</v>
      </c>
      <c r="AD1036" s="18">
        <f t="shared" si="593"/>
        <v>0</v>
      </c>
      <c r="AE1036" s="18">
        <f t="shared" si="594"/>
        <v>0</v>
      </c>
      <c r="AG1036" s="18">
        <f t="shared" si="595"/>
        <v>0</v>
      </c>
      <c r="AH1036" s="18">
        <f t="shared" si="596"/>
        <v>0</v>
      </c>
    </row>
    <row r="1037" spans="5:34" x14ac:dyDescent="0.25">
      <c r="E1037" s="11">
        <v>43332.5</v>
      </c>
      <c r="F1037" s="9">
        <v>12328.96</v>
      </c>
      <c r="G1037" s="9">
        <v>12352.61</v>
      </c>
      <c r="H1037" s="9">
        <v>12316.81</v>
      </c>
      <c r="I1037" s="9">
        <v>12347.15</v>
      </c>
      <c r="K1037" s="13">
        <f t="shared" si="585"/>
        <v>18.190000000000509</v>
      </c>
      <c r="L1037" s="13">
        <f t="shared" si="597"/>
        <v>96.970000000001164</v>
      </c>
      <c r="M1037" s="13">
        <f t="shared" si="586"/>
        <v>35.800000000001091</v>
      </c>
      <c r="X1037">
        <f t="shared" si="587"/>
        <v>18.190000000000509</v>
      </c>
      <c r="Y1037">
        <f t="shared" si="588"/>
        <v>35.800000000001091</v>
      </c>
      <c r="Z1037">
        <f t="shared" si="589"/>
        <v>0</v>
      </c>
      <c r="AA1037">
        <f t="shared" si="590"/>
        <v>0</v>
      </c>
      <c r="AB1037" s="18">
        <f t="shared" si="591"/>
        <v>0</v>
      </c>
      <c r="AC1037" s="18">
        <f t="shared" si="592"/>
        <v>0</v>
      </c>
      <c r="AD1037" s="18">
        <f t="shared" si="593"/>
        <v>0</v>
      </c>
      <c r="AE1037" s="18">
        <f t="shared" si="594"/>
        <v>0</v>
      </c>
      <c r="AG1037" s="18">
        <f t="shared" si="595"/>
        <v>0</v>
      </c>
      <c r="AH1037" s="18">
        <f t="shared" si="596"/>
        <v>0</v>
      </c>
    </row>
    <row r="1038" spans="5:34" x14ac:dyDescent="0.25">
      <c r="E1038" s="12">
        <v>43332.541666666664</v>
      </c>
      <c r="F1038" s="10">
        <v>12346.9</v>
      </c>
      <c r="G1038" s="10">
        <v>12348.22</v>
      </c>
      <c r="H1038" s="10">
        <v>12311.12</v>
      </c>
      <c r="I1038" s="10">
        <v>12328.13</v>
      </c>
      <c r="K1038" s="13">
        <f t="shared" si="585"/>
        <v>-18.770000000000437</v>
      </c>
      <c r="L1038" s="13">
        <f t="shared" si="597"/>
        <v>78.200000000000728</v>
      </c>
      <c r="M1038" s="13">
        <f t="shared" si="586"/>
        <v>37.099999999998545</v>
      </c>
      <c r="X1038">
        <f t="shared" si="587"/>
        <v>18.770000000000437</v>
      </c>
      <c r="Y1038">
        <f t="shared" si="588"/>
        <v>37.099999999998545</v>
      </c>
      <c r="Z1038">
        <f t="shared" si="589"/>
        <v>0</v>
      </c>
      <c r="AA1038">
        <f t="shared" si="590"/>
        <v>0</v>
      </c>
      <c r="AB1038" s="18">
        <f t="shared" si="591"/>
        <v>0</v>
      </c>
      <c r="AC1038" s="18">
        <f t="shared" si="592"/>
        <v>0</v>
      </c>
      <c r="AD1038" s="18">
        <f t="shared" si="593"/>
        <v>0</v>
      </c>
      <c r="AE1038" s="18">
        <f t="shared" si="594"/>
        <v>0</v>
      </c>
      <c r="AG1038" s="18">
        <f t="shared" si="595"/>
        <v>0</v>
      </c>
      <c r="AH1038" s="18">
        <f t="shared" si="596"/>
        <v>0</v>
      </c>
    </row>
    <row r="1039" spans="5:34" x14ac:dyDescent="0.25">
      <c r="E1039" s="11">
        <v>43332.583333333336</v>
      </c>
      <c r="F1039" s="9">
        <v>12328.88</v>
      </c>
      <c r="G1039" s="9">
        <v>12335.83</v>
      </c>
      <c r="H1039" s="9">
        <v>12316</v>
      </c>
      <c r="I1039" s="9">
        <v>12330.63</v>
      </c>
      <c r="K1039" s="13">
        <f t="shared" si="585"/>
        <v>1.75</v>
      </c>
      <c r="L1039" s="13">
        <f t="shared" si="597"/>
        <v>79.950000000000728</v>
      </c>
      <c r="M1039" s="13">
        <f t="shared" si="586"/>
        <v>19.829999999999927</v>
      </c>
      <c r="X1039">
        <f t="shared" si="587"/>
        <v>1.75</v>
      </c>
      <c r="Y1039">
        <f t="shared" si="588"/>
        <v>19.829999999999927</v>
      </c>
      <c r="Z1039">
        <f t="shared" si="589"/>
        <v>0</v>
      </c>
      <c r="AA1039">
        <f t="shared" si="590"/>
        <v>0</v>
      </c>
      <c r="AB1039" s="18">
        <f t="shared" si="591"/>
        <v>0</v>
      </c>
      <c r="AC1039" s="18">
        <f t="shared" si="592"/>
        <v>0</v>
      </c>
      <c r="AD1039" s="18">
        <f t="shared" si="593"/>
        <v>0</v>
      </c>
      <c r="AE1039" s="18">
        <f t="shared" si="594"/>
        <v>0</v>
      </c>
      <c r="AG1039" s="18">
        <f t="shared" si="595"/>
        <v>0</v>
      </c>
      <c r="AH1039" s="18">
        <f t="shared" si="596"/>
        <v>0</v>
      </c>
    </row>
    <row r="1040" spans="5:34" x14ac:dyDescent="0.25">
      <c r="E1040" s="12">
        <v>43332.625</v>
      </c>
      <c r="F1040" s="10">
        <v>12331.13</v>
      </c>
      <c r="G1040" s="10">
        <v>12360.01</v>
      </c>
      <c r="H1040" s="10">
        <v>12327.42</v>
      </c>
      <c r="I1040" s="10">
        <v>12344</v>
      </c>
      <c r="K1040" s="13">
        <f t="shared" si="585"/>
        <v>12.8700000000008</v>
      </c>
      <c r="L1040" s="13">
        <f t="shared" si="597"/>
        <v>92.820000000001528</v>
      </c>
      <c r="M1040" s="13">
        <f t="shared" si="586"/>
        <v>32.590000000000146</v>
      </c>
      <c r="X1040">
        <f t="shared" si="587"/>
        <v>12.8700000000008</v>
      </c>
      <c r="Y1040">
        <f t="shared" si="588"/>
        <v>32.590000000000146</v>
      </c>
      <c r="Z1040">
        <f t="shared" si="589"/>
        <v>0</v>
      </c>
      <c r="AA1040">
        <f t="shared" si="590"/>
        <v>0</v>
      </c>
      <c r="AB1040" s="18">
        <f t="shared" si="591"/>
        <v>0</v>
      </c>
      <c r="AC1040" s="18">
        <f t="shared" si="592"/>
        <v>0</v>
      </c>
      <c r="AD1040" s="18">
        <f t="shared" si="593"/>
        <v>0</v>
      </c>
      <c r="AE1040" s="18">
        <f t="shared" si="594"/>
        <v>0</v>
      </c>
      <c r="AG1040" s="18">
        <f t="shared" si="595"/>
        <v>0</v>
      </c>
      <c r="AH1040" s="18">
        <f t="shared" si="596"/>
        <v>0</v>
      </c>
    </row>
    <row r="1041" spans="5:34" x14ac:dyDescent="0.25">
      <c r="E1041" s="11">
        <v>43332.666666666664</v>
      </c>
      <c r="F1041" s="9">
        <v>12344.01</v>
      </c>
      <c r="G1041" s="9">
        <v>12363.26</v>
      </c>
      <c r="H1041" s="9">
        <v>12338.78</v>
      </c>
      <c r="I1041" s="9">
        <v>12351.95</v>
      </c>
      <c r="K1041" s="13">
        <f t="shared" si="585"/>
        <v>7.9400000000005093</v>
      </c>
      <c r="L1041" s="13">
        <f t="shared" si="597"/>
        <v>100.76000000000204</v>
      </c>
      <c r="M1041" s="13">
        <f t="shared" si="586"/>
        <v>24.479999999999563</v>
      </c>
      <c r="R1041">
        <v>68</v>
      </c>
      <c r="X1041">
        <f t="shared" si="587"/>
        <v>7.9400000000005093</v>
      </c>
      <c r="Y1041">
        <f t="shared" si="588"/>
        <v>24.479999999999563</v>
      </c>
      <c r="Z1041">
        <f t="shared" si="589"/>
        <v>0</v>
      </c>
      <c r="AA1041">
        <f t="shared" si="590"/>
        <v>0</v>
      </c>
      <c r="AB1041" s="18">
        <f t="shared" si="591"/>
        <v>0</v>
      </c>
      <c r="AC1041" s="18">
        <f t="shared" si="592"/>
        <v>0</v>
      </c>
      <c r="AD1041" s="18">
        <f t="shared" si="593"/>
        <v>0</v>
      </c>
      <c r="AE1041" s="18">
        <f t="shared" si="594"/>
        <v>0</v>
      </c>
      <c r="AG1041" s="18">
        <f t="shared" si="595"/>
        <v>0</v>
      </c>
      <c r="AH1041" s="18">
        <f t="shared" si="596"/>
        <v>0</v>
      </c>
    </row>
    <row r="1042" spans="5:34" x14ac:dyDescent="0.25">
      <c r="E1042" s="12">
        <v>43332.708333333336</v>
      </c>
      <c r="F1042" s="10">
        <v>12351.45</v>
      </c>
      <c r="G1042" s="10">
        <v>12374.63</v>
      </c>
      <c r="H1042" s="10">
        <v>12337.56</v>
      </c>
      <c r="I1042" s="10">
        <v>12341.29</v>
      </c>
      <c r="K1042" s="13">
        <f t="shared" si="585"/>
        <v>-10.159999999999854</v>
      </c>
      <c r="L1042" s="13">
        <f t="shared" si="597"/>
        <v>90.600000000002183</v>
      </c>
      <c r="M1042" s="13">
        <f t="shared" si="586"/>
        <v>37.069999999999709</v>
      </c>
      <c r="X1042">
        <f t="shared" si="587"/>
        <v>10.159999999999854</v>
      </c>
      <c r="Y1042">
        <f t="shared" si="588"/>
        <v>37.069999999999709</v>
      </c>
      <c r="Z1042">
        <f t="shared" si="589"/>
        <v>0</v>
      </c>
      <c r="AA1042">
        <f t="shared" si="590"/>
        <v>0</v>
      </c>
      <c r="AB1042" s="18">
        <f t="shared" si="591"/>
        <v>0</v>
      </c>
      <c r="AC1042" s="18">
        <f t="shared" si="592"/>
        <v>0</v>
      </c>
      <c r="AD1042" s="18">
        <f t="shared" si="593"/>
        <v>0</v>
      </c>
      <c r="AE1042" s="18">
        <f t="shared" si="594"/>
        <v>0</v>
      </c>
      <c r="AG1042" s="18">
        <f t="shared" si="595"/>
        <v>0</v>
      </c>
      <c r="AH1042" s="18">
        <f t="shared" si="596"/>
        <v>0</v>
      </c>
    </row>
    <row r="1043" spans="5:34" x14ac:dyDescent="0.25">
      <c r="E1043" s="11">
        <v>43332.75</v>
      </c>
      <c r="F1043" s="9">
        <v>12341.29</v>
      </c>
      <c r="G1043" s="9">
        <v>12356.56</v>
      </c>
      <c r="H1043" s="9">
        <v>12326.1</v>
      </c>
      <c r="I1043" s="9">
        <v>12329.35</v>
      </c>
      <c r="K1043" s="13">
        <f t="shared" si="585"/>
        <v>-11.940000000000509</v>
      </c>
      <c r="L1043" s="13">
        <f t="shared" si="597"/>
        <v>78.660000000001673</v>
      </c>
      <c r="M1043" s="13">
        <f t="shared" si="586"/>
        <v>30.459999999999127</v>
      </c>
      <c r="X1043">
        <f t="shared" si="587"/>
        <v>11.940000000000509</v>
      </c>
      <c r="Y1043">
        <f t="shared" si="588"/>
        <v>30.459999999999127</v>
      </c>
      <c r="Z1043">
        <f t="shared" si="589"/>
        <v>0</v>
      </c>
      <c r="AA1043">
        <f t="shared" si="590"/>
        <v>0</v>
      </c>
      <c r="AB1043" s="18">
        <f t="shared" si="591"/>
        <v>0</v>
      </c>
      <c r="AC1043" s="18">
        <f t="shared" si="592"/>
        <v>0</v>
      </c>
      <c r="AD1043" s="18">
        <f t="shared" si="593"/>
        <v>0</v>
      </c>
      <c r="AE1043" s="18">
        <f t="shared" si="594"/>
        <v>0</v>
      </c>
      <c r="AG1043" s="18">
        <f t="shared" si="595"/>
        <v>0</v>
      </c>
      <c r="AH1043" s="18">
        <f t="shared" si="596"/>
        <v>0</v>
      </c>
    </row>
    <row r="1044" spans="5:34" x14ac:dyDescent="0.25">
      <c r="E1044" s="12">
        <v>43332.791666666664</v>
      </c>
      <c r="F1044" s="10">
        <v>12329.1</v>
      </c>
      <c r="G1044" s="10">
        <v>12332.05</v>
      </c>
      <c r="H1044" s="10">
        <v>12319.4</v>
      </c>
      <c r="I1044" s="10">
        <v>12327.5</v>
      </c>
      <c r="K1044" s="13">
        <f t="shared" si="585"/>
        <v>-1.6000000000003638</v>
      </c>
      <c r="L1044" s="13">
        <f t="shared" si="597"/>
        <v>77.06000000000131</v>
      </c>
      <c r="M1044" s="13">
        <f t="shared" si="586"/>
        <v>12.649999999999636</v>
      </c>
      <c r="X1044">
        <f t="shared" si="587"/>
        <v>1.6000000000003638</v>
      </c>
      <c r="Y1044">
        <f t="shared" si="588"/>
        <v>12.649999999999636</v>
      </c>
      <c r="Z1044">
        <f t="shared" si="589"/>
        <v>0</v>
      </c>
      <c r="AA1044">
        <f t="shared" si="590"/>
        <v>0</v>
      </c>
      <c r="AB1044" s="18">
        <f t="shared" si="591"/>
        <v>0</v>
      </c>
      <c r="AC1044" s="18">
        <f t="shared" si="592"/>
        <v>0</v>
      </c>
      <c r="AD1044" s="18">
        <f t="shared" si="593"/>
        <v>0</v>
      </c>
      <c r="AE1044" s="18">
        <f t="shared" si="594"/>
        <v>0</v>
      </c>
      <c r="AG1044" s="18">
        <f t="shared" si="595"/>
        <v>0</v>
      </c>
      <c r="AH1044" s="18">
        <f t="shared" si="596"/>
        <v>0</v>
      </c>
    </row>
    <row r="1045" spans="5:34" x14ac:dyDescent="0.25">
      <c r="E1045" s="11">
        <v>43332.833333333336</v>
      </c>
      <c r="F1045" s="9">
        <v>12327.25</v>
      </c>
      <c r="G1045" s="9">
        <v>12338.5</v>
      </c>
      <c r="H1045" s="9">
        <v>12319.49</v>
      </c>
      <c r="I1045" s="9">
        <v>12338.5</v>
      </c>
      <c r="K1045" s="13">
        <f t="shared" si="585"/>
        <v>11.25</v>
      </c>
      <c r="L1045" s="13">
        <f t="shared" si="597"/>
        <v>88.31000000000131</v>
      </c>
      <c r="M1045" s="13">
        <f t="shared" si="586"/>
        <v>19.010000000000218</v>
      </c>
      <c r="X1045">
        <f t="shared" si="587"/>
        <v>11.25</v>
      </c>
      <c r="Y1045">
        <f t="shared" si="588"/>
        <v>19.010000000000218</v>
      </c>
      <c r="Z1045">
        <f t="shared" si="589"/>
        <v>0</v>
      </c>
      <c r="AA1045">
        <f t="shared" si="590"/>
        <v>0</v>
      </c>
      <c r="AB1045" s="18">
        <f t="shared" si="591"/>
        <v>0</v>
      </c>
      <c r="AC1045" s="18">
        <f t="shared" si="592"/>
        <v>0</v>
      </c>
      <c r="AD1045" s="18">
        <f t="shared" si="593"/>
        <v>0</v>
      </c>
      <c r="AE1045" s="18">
        <f t="shared" si="594"/>
        <v>0</v>
      </c>
      <c r="AG1045" s="18">
        <f t="shared" si="595"/>
        <v>0</v>
      </c>
      <c r="AH1045" s="18">
        <f t="shared" si="596"/>
        <v>0</v>
      </c>
    </row>
    <row r="1046" spans="5:34" x14ac:dyDescent="0.25">
      <c r="E1046" s="12">
        <v>43332.875</v>
      </c>
      <c r="F1046" s="10">
        <v>12338</v>
      </c>
      <c r="G1046" s="10">
        <v>12338.5</v>
      </c>
      <c r="H1046" s="10">
        <v>12322.48</v>
      </c>
      <c r="I1046" s="10">
        <v>12325.48</v>
      </c>
      <c r="K1046" s="13">
        <f t="shared" si="585"/>
        <v>-12.520000000000437</v>
      </c>
      <c r="L1046" s="13">
        <f t="shared" si="597"/>
        <v>75.790000000000873</v>
      </c>
      <c r="M1046" s="13">
        <f t="shared" si="586"/>
        <v>16.020000000000437</v>
      </c>
      <c r="X1046">
        <f t="shared" si="587"/>
        <v>12.520000000000437</v>
      </c>
      <c r="Y1046">
        <f t="shared" si="588"/>
        <v>16.020000000000437</v>
      </c>
      <c r="Z1046">
        <f t="shared" si="589"/>
        <v>0</v>
      </c>
      <c r="AA1046">
        <f t="shared" si="590"/>
        <v>0</v>
      </c>
      <c r="AB1046" s="18">
        <f t="shared" si="591"/>
        <v>0</v>
      </c>
      <c r="AC1046" s="18">
        <f t="shared" si="592"/>
        <v>0</v>
      </c>
      <c r="AD1046" s="18">
        <f t="shared" si="593"/>
        <v>0</v>
      </c>
      <c r="AE1046" s="18">
        <f t="shared" si="594"/>
        <v>0</v>
      </c>
      <c r="AG1046" s="18">
        <f t="shared" si="595"/>
        <v>0</v>
      </c>
      <c r="AH1046" s="18">
        <f t="shared" si="596"/>
        <v>0</v>
      </c>
    </row>
    <row r="1047" spans="5:34" x14ac:dyDescent="0.25">
      <c r="E1047" s="11">
        <v>43332.916666666664</v>
      </c>
      <c r="F1047" s="9">
        <v>12324.73</v>
      </c>
      <c r="G1047" s="9">
        <v>12335.48</v>
      </c>
      <c r="H1047" s="9">
        <v>12314.97</v>
      </c>
      <c r="I1047" s="9">
        <v>12316.72</v>
      </c>
      <c r="K1047" s="13">
        <f t="shared" si="585"/>
        <v>-8.0100000000002183</v>
      </c>
      <c r="L1047" s="13">
        <f t="shared" si="597"/>
        <v>67.780000000000655</v>
      </c>
      <c r="M1047" s="13">
        <f t="shared" si="586"/>
        <v>20.510000000000218</v>
      </c>
      <c r="N1047" s="13"/>
      <c r="X1047">
        <f t="shared" si="587"/>
        <v>8.0100000000002183</v>
      </c>
      <c r="Y1047">
        <f t="shared" si="588"/>
        <v>20.510000000000218</v>
      </c>
      <c r="Z1047">
        <f t="shared" si="589"/>
        <v>0</v>
      </c>
      <c r="AA1047">
        <f t="shared" si="590"/>
        <v>0</v>
      </c>
      <c r="AB1047" s="18">
        <f t="shared" si="591"/>
        <v>0</v>
      </c>
      <c r="AC1047" s="18">
        <f t="shared" si="592"/>
        <v>0</v>
      </c>
      <c r="AD1047" s="18">
        <f t="shared" si="593"/>
        <v>0</v>
      </c>
      <c r="AE1047" s="18">
        <f t="shared" si="594"/>
        <v>0</v>
      </c>
      <c r="AG1047" s="18">
        <f t="shared" si="595"/>
        <v>0</v>
      </c>
      <c r="AH1047" s="18">
        <f t="shared" si="596"/>
        <v>0</v>
      </c>
    </row>
    <row r="1048" spans="5:34" hidden="1" x14ac:dyDescent="0.25">
      <c r="E1048" s="12">
        <v>43332.958333333336</v>
      </c>
      <c r="F1048" s="10">
        <v>12313.62</v>
      </c>
      <c r="G1048" s="10">
        <v>12314.69</v>
      </c>
      <c r="H1048" s="10">
        <v>12308.23</v>
      </c>
      <c r="I1048" s="10">
        <v>12310.38</v>
      </c>
      <c r="AB1048"/>
      <c r="AC1048"/>
      <c r="AD1048"/>
      <c r="AE1048"/>
    </row>
    <row r="1049" spans="5:34" hidden="1" x14ac:dyDescent="0.25">
      <c r="E1049" s="11">
        <v>43333.041666666664</v>
      </c>
      <c r="F1049" s="9">
        <v>12308.22</v>
      </c>
      <c r="G1049" s="9">
        <v>12314.21</v>
      </c>
      <c r="H1049" s="9">
        <v>12305.99</v>
      </c>
      <c r="I1049" s="9">
        <v>12312.21</v>
      </c>
      <c r="AB1049"/>
      <c r="AC1049"/>
      <c r="AD1049"/>
      <c r="AE1049"/>
    </row>
    <row r="1050" spans="5:34" hidden="1" x14ac:dyDescent="0.25">
      <c r="E1050" s="12">
        <v>43333.083333333336</v>
      </c>
      <c r="F1050" s="10">
        <v>12313.29</v>
      </c>
      <c r="G1050" s="10">
        <v>12313.29</v>
      </c>
      <c r="H1050" s="10">
        <v>12306.82</v>
      </c>
      <c r="I1050" s="10">
        <v>12307.89</v>
      </c>
      <c r="AB1050"/>
      <c r="AC1050"/>
      <c r="AD1050"/>
      <c r="AE1050"/>
    </row>
    <row r="1051" spans="5:34" hidden="1" x14ac:dyDescent="0.25">
      <c r="E1051" s="11">
        <v>43333.125</v>
      </c>
      <c r="F1051" s="9">
        <v>12308.43</v>
      </c>
      <c r="G1051" s="9">
        <v>12308.97</v>
      </c>
      <c r="H1051" s="9">
        <v>12289.27</v>
      </c>
      <c r="I1051" s="9">
        <v>12301.27</v>
      </c>
      <c r="AB1051"/>
      <c r="AC1051"/>
      <c r="AD1051"/>
      <c r="AE1051"/>
    </row>
    <row r="1052" spans="5:34" hidden="1" x14ac:dyDescent="0.25">
      <c r="E1052" s="12">
        <v>43333.166666666664</v>
      </c>
      <c r="F1052" s="10">
        <v>12300.73</v>
      </c>
      <c r="G1052" s="10">
        <v>12317.48</v>
      </c>
      <c r="H1052" s="10">
        <v>12299.7</v>
      </c>
      <c r="I1052" s="10">
        <v>12313.17</v>
      </c>
      <c r="AB1052"/>
      <c r="AC1052"/>
      <c r="AD1052"/>
      <c r="AE1052"/>
    </row>
    <row r="1053" spans="5:34" hidden="1" x14ac:dyDescent="0.25">
      <c r="E1053" s="11">
        <v>43333.208333333336</v>
      </c>
      <c r="F1053" s="9">
        <v>12314.25</v>
      </c>
      <c r="G1053" s="9">
        <v>12322.78</v>
      </c>
      <c r="H1053" s="9">
        <v>12311.02</v>
      </c>
      <c r="I1053" s="9">
        <v>12318.13</v>
      </c>
      <c r="AB1053"/>
      <c r="AC1053"/>
      <c r="AD1053"/>
      <c r="AE1053"/>
    </row>
    <row r="1054" spans="5:34" hidden="1" x14ac:dyDescent="0.25">
      <c r="E1054" s="12">
        <v>43333.25</v>
      </c>
      <c r="F1054" s="10">
        <v>12317.05</v>
      </c>
      <c r="G1054" s="10">
        <v>12321.32</v>
      </c>
      <c r="H1054" s="10">
        <v>12315.97</v>
      </c>
      <c r="I1054" s="10">
        <v>12320.24</v>
      </c>
      <c r="AB1054"/>
      <c r="AC1054"/>
      <c r="AD1054"/>
      <c r="AE1054"/>
    </row>
    <row r="1055" spans="5:34" hidden="1" x14ac:dyDescent="0.25">
      <c r="E1055" s="11">
        <v>43333.291666666664</v>
      </c>
      <c r="F1055" s="9">
        <v>12319.7</v>
      </c>
      <c r="G1055" s="9">
        <v>12322.21</v>
      </c>
      <c r="H1055" s="9">
        <v>12317.98</v>
      </c>
      <c r="I1055" s="9">
        <v>12322.21</v>
      </c>
      <c r="AB1055"/>
      <c r="AC1055"/>
      <c r="AD1055"/>
      <c r="AE1055"/>
    </row>
    <row r="1056" spans="5:34" x14ac:dyDescent="0.25">
      <c r="E1056" s="12">
        <v>43333.333333333336</v>
      </c>
      <c r="F1056" s="10">
        <v>12323.29</v>
      </c>
      <c r="G1056" s="10">
        <v>12324.28</v>
      </c>
      <c r="H1056" s="10">
        <v>12317.34</v>
      </c>
      <c r="I1056" s="10">
        <v>12323.27</v>
      </c>
      <c r="K1056" s="13">
        <f t="shared" ref="K1056:K1070" si="598">I1056-F1056</f>
        <v>-2.0000000000436557E-2</v>
      </c>
      <c r="L1056" s="13">
        <v>0</v>
      </c>
      <c r="M1056" s="13">
        <f t="shared" ref="M1056:M1070" si="599">G1056-H1056</f>
        <v>6.9400000000005093</v>
      </c>
      <c r="N1056" s="13">
        <f>I1070-F1056</f>
        <v>61.639999999999418</v>
      </c>
      <c r="O1056" s="18">
        <f>IF(K1056*N1056&gt;0,1,0)</f>
        <v>0</v>
      </c>
      <c r="P1056">
        <f>_xlfn.IFS(K1056&lt;0,MIN(L1055:L1069),K1056&gt;0,MAX(L1055:L1069))</f>
        <v>-11.619999999998981</v>
      </c>
      <c r="Q1056">
        <f>_xlfn.IFS(K1056&lt;0,MAX(L1055:L1069),K1056&gt;0,MIN(L1055:L1069))</f>
        <v>88.490000000001601</v>
      </c>
      <c r="T1056" s="13">
        <f>MAX(G1056:G1070)</f>
        <v>12433.34</v>
      </c>
      <c r="X1056">
        <f t="shared" ref="X1056:X1070" si="600">ABS(K1056)</f>
        <v>2.0000000000436557E-2</v>
      </c>
      <c r="Y1056">
        <f t="shared" ref="Y1056:Y1070" si="601">ABS(M1056)</f>
        <v>6.9400000000005093</v>
      </c>
      <c r="Z1056">
        <f t="shared" ref="Z1056:Z1070" si="602">IF(T1056&lt;1000,ABS(T1056),0)</f>
        <v>0</v>
      </c>
      <c r="AA1056">
        <f t="shared" ref="AA1056:AA1070" si="603">ABS(N1056)</f>
        <v>61.639999999999418</v>
      </c>
      <c r="AB1056" s="18">
        <f t="shared" ref="AB1056:AB1070" si="604">ABS(P1056)</f>
        <v>11.619999999998981</v>
      </c>
      <c r="AC1056" s="18">
        <f t="shared" ref="AC1056:AC1070" si="605">ABS(Q1056)</f>
        <v>88.490000000001601</v>
      </c>
      <c r="AD1056" s="18">
        <f t="shared" ref="AD1056:AD1070" si="606">IF(O1056=1,ABS(P1056),0)</f>
        <v>0</v>
      </c>
      <c r="AE1056" s="18">
        <f t="shared" ref="AE1056:AE1070" si="607">IF(O1056=0,ABS(Q1056),0)</f>
        <v>88.490000000001601</v>
      </c>
      <c r="AG1056" s="18">
        <f t="shared" ref="AG1056:AG1070" si="608">IF(O1056=1,ABS(Q1056),0)</f>
        <v>0</v>
      </c>
      <c r="AH1056" s="18">
        <f t="shared" ref="AH1056:AH1070" si="609">IF(O1056=0,ABS(P1056),0)</f>
        <v>11.619999999998981</v>
      </c>
    </row>
    <row r="1057" spans="5:34" x14ac:dyDescent="0.25">
      <c r="E1057" s="11">
        <v>43333.375</v>
      </c>
      <c r="F1057" s="9">
        <v>12329.05</v>
      </c>
      <c r="G1057" s="9">
        <v>12336.21</v>
      </c>
      <c r="H1057" s="9">
        <v>12310.33</v>
      </c>
      <c r="I1057" s="9">
        <v>12317.43</v>
      </c>
      <c r="K1057" s="13">
        <f t="shared" si="598"/>
        <v>-11.619999999998981</v>
      </c>
      <c r="L1057" s="13">
        <f t="shared" ref="L1057:L1070" si="610">L1056+K1057</f>
        <v>-11.619999999998981</v>
      </c>
      <c r="M1057" s="13">
        <f t="shared" si="599"/>
        <v>25.8799999999992</v>
      </c>
      <c r="T1057" s="13">
        <f>MIN(H1056:H1070)</f>
        <v>12308.88</v>
      </c>
      <c r="X1057">
        <f t="shared" si="600"/>
        <v>11.619999999998981</v>
      </c>
      <c r="Y1057">
        <f t="shared" si="601"/>
        <v>25.8799999999992</v>
      </c>
      <c r="Z1057">
        <f t="shared" si="602"/>
        <v>0</v>
      </c>
      <c r="AA1057">
        <f t="shared" si="603"/>
        <v>0</v>
      </c>
      <c r="AB1057" s="18">
        <f t="shared" si="604"/>
        <v>0</v>
      </c>
      <c r="AC1057" s="18">
        <f t="shared" si="605"/>
        <v>0</v>
      </c>
      <c r="AD1057" s="18">
        <f t="shared" si="606"/>
        <v>0</v>
      </c>
      <c r="AE1057" s="18">
        <f t="shared" si="607"/>
        <v>0</v>
      </c>
      <c r="AG1057" s="18">
        <f t="shared" si="608"/>
        <v>0</v>
      </c>
      <c r="AH1057" s="18">
        <f t="shared" si="609"/>
        <v>0</v>
      </c>
    </row>
    <row r="1058" spans="5:34" x14ac:dyDescent="0.25">
      <c r="E1058" s="12">
        <v>43333.416666666664</v>
      </c>
      <c r="F1058" s="10">
        <v>12316.96</v>
      </c>
      <c r="G1058" s="10">
        <v>12364.65</v>
      </c>
      <c r="H1058" s="10">
        <v>12308.88</v>
      </c>
      <c r="I1058" s="10">
        <v>12360.44</v>
      </c>
      <c r="K1058" s="13">
        <f t="shared" si="598"/>
        <v>43.480000000001382</v>
      </c>
      <c r="L1058" s="13">
        <f t="shared" si="610"/>
        <v>31.860000000002401</v>
      </c>
      <c r="M1058" s="13">
        <f t="shared" si="599"/>
        <v>55.770000000000437</v>
      </c>
      <c r="T1058" s="13">
        <f>T1056-T1057</f>
        <v>124.46000000000095</v>
      </c>
      <c r="X1058">
        <f t="shared" si="600"/>
        <v>43.480000000001382</v>
      </c>
      <c r="Y1058">
        <f t="shared" si="601"/>
        <v>55.770000000000437</v>
      </c>
      <c r="Z1058">
        <f t="shared" si="602"/>
        <v>124.46000000000095</v>
      </c>
      <c r="AA1058">
        <f t="shared" si="603"/>
        <v>0</v>
      </c>
      <c r="AB1058" s="18">
        <f t="shared" si="604"/>
        <v>0</v>
      </c>
      <c r="AC1058" s="18">
        <f t="shared" si="605"/>
        <v>0</v>
      </c>
      <c r="AD1058" s="18">
        <f t="shared" si="606"/>
        <v>0</v>
      </c>
      <c r="AE1058" s="18">
        <f t="shared" si="607"/>
        <v>0</v>
      </c>
      <c r="AG1058" s="18">
        <f t="shared" si="608"/>
        <v>0</v>
      </c>
      <c r="AH1058" s="18">
        <f t="shared" si="609"/>
        <v>0</v>
      </c>
    </row>
    <row r="1059" spans="5:34" x14ac:dyDescent="0.25">
      <c r="E1059" s="11">
        <v>43333.458333333336</v>
      </c>
      <c r="F1059" s="9">
        <v>12360.43</v>
      </c>
      <c r="G1059" s="9">
        <v>12400.28</v>
      </c>
      <c r="H1059" s="9">
        <v>12359.51</v>
      </c>
      <c r="I1059" s="9">
        <v>12393.44</v>
      </c>
      <c r="K1059" s="13">
        <f t="shared" si="598"/>
        <v>33.010000000000218</v>
      </c>
      <c r="L1059" s="13">
        <f t="shared" si="610"/>
        <v>64.870000000002619</v>
      </c>
      <c r="M1059" s="13">
        <f t="shared" si="599"/>
        <v>40.770000000000437</v>
      </c>
      <c r="X1059">
        <f t="shared" si="600"/>
        <v>33.010000000000218</v>
      </c>
      <c r="Y1059">
        <f t="shared" si="601"/>
        <v>40.770000000000437</v>
      </c>
      <c r="Z1059">
        <f t="shared" si="602"/>
        <v>0</v>
      </c>
      <c r="AA1059">
        <f t="shared" si="603"/>
        <v>0</v>
      </c>
      <c r="AB1059" s="18">
        <f t="shared" si="604"/>
        <v>0</v>
      </c>
      <c r="AC1059" s="18">
        <f t="shared" si="605"/>
        <v>0</v>
      </c>
      <c r="AD1059" s="18">
        <f t="shared" si="606"/>
        <v>0</v>
      </c>
      <c r="AE1059" s="18">
        <f t="shared" si="607"/>
        <v>0</v>
      </c>
      <c r="AG1059" s="18">
        <f t="shared" si="608"/>
        <v>0</v>
      </c>
      <c r="AH1059" s="18">
        <f t="shared" si="609"/>
        <v>0</v>
      </c>
    </row>
    <row r="1060" spans="5:34" x14ac:dyDescent="0.25">
      <c r="E1060" s="12">
        <v>43333.5</v>
      </c>
      <c r="F1060" s="10">
        <v>12392.94</v>
      </c>
      <c r="G1060" s="10">
        <v>12417.79</v>
      </c>
      <c r="H1060" s="10">
        <v>12387.13</v>
      </c>
      <c r="I1060" s="10">
        <v>12410.93</v>
      </c>
      <c r="K1060" s="13">
        <f t="shared" si="598"/>
        <v>17.989999999999782</v>
      </c>
      <c r="L1060" s="13">
        <f t="shared" si="610"/>
        <v>82.860000000002401</v>
      </c>
      <c r="M1060" s="13">
        <f t="shared" si="599"/>
        <v>30.660000000001673</v>
      </c>
      <c r="X1060">
        <f t="shared" si="600"/>
        <v>17.989999999999782</v>
      </c>
      <c r="Y1060">
        <f t="shared" si="601"/>
        <v>30.660000000001673</v>
      </c>
      <c r="Z1060">
        <f t="shared" si="602"/>
        <v>0</v>
      </c>
      <c r="AA1060">
        <f t="shared" si="603"/>
        <v>0</v>
      </c>
      <c r="AB1060" s="18">
        <f t="shared" si="604"/>
        <v>0</v>
      </c>
      <c r="AC1060" s="18">
        <f t="shared" si="605"/>
        <v>0</v>
      </c>
      <c r="AD1060" s="18">
        <f t="shared" si="606"/>
        <v>0</v>
      </c>
      <c r="AE1060" s="18">
        <f t="shared" si="607"/>
        <v>0</v>
      </c>
      <c r="AG1060" s="18">
        <f t="shared" si="608"/>
        <v>0</v>
      </c>
      <c r="AH1060" s="18">
        <f t="shared" si="609"/>
        <v>0</v>
      </c>
    </row>
    <row r="1061" spans="5:34" x14ac:dyDescent="0.25">
      <c r="E1061" s="11">
        <v>43333.541666666664</v>
      </c>
      <c r="F1061" s="9">
        <v>12411.43</v>
      </c>
      <c r="G1061" s="9">
        <v>12433.34</v>
      </c>
      <c r="H1061" s="9">
        <v>12403.37</v>
      </c>
      <c r="I1061" s="9">
        <v>12409.56</v>
      </c>
      <c r="K1061" s="13">
        <f t="shared" si="598"/>
        <v>-1.8700000000008004</v>
      </c>
      <c r="L1061" s="13">
        <f t="shared" si="610"/>
        <v>80.990000000001601</v>
      </c>
      <c r="M1061" s="13">
        <f t="shared" si="599"/>
        <v>29.969999999999345</v>
      </c>
      <c r="X1061">
        <f t="shared" si="600"/>
        <v>1.8700000000008004</v>
      </c>
      <c r="Y1061">
        <f t="shared" si="601"/>
        <v>29.969999999999345</v>
      </c>
      <c r="Z1061">
        <f t="shared" si="602"/>
        <v>0</v>
      </c>
      <c r="AA1061">
        <f t="shared" si="603"/>
        <v>0</v>
      </c>
      <c r="AB1061" s="18">
        <f t="shared" si="604"/>
        <v>0</v>
      </c>
      <c r="AC1061" s="18">
        <f t="shared" si="605"/>
        <v>0</v>
      </c>
      <c r="AD1061" s="18">
        <f t="shared" si="606"/>
        <v>0</v>
      </c>
      <c r="AE1061" s="18">
        <f t="shared" si="607"/>
        <v>0</v>
      </c>
      <c r="AG1061" s="18">
        <f t="shared" si="608"/>
        <v>0</v>
      </c>
      <c r="AH1061" s="18">
        <f t="shared" si="609"/>
        <v>0</v>
      </c>
    </row>
    <row r="1062" spans="5:34" x14ac:dyDescent="0.25">
      <c r="E1062" s="12">
        <v>43333.583333333336</v>
      </c>
      <c r="F1062" s="10">
        <v>12410.06</v>
      </c>
      <c r="G1062" s="10">
        <v>12416.61</v>
      </c>
      <c r="H1062" s="10">
        <v>12403.11</v>
      </c>
      <c r="I1062" s="10">
        <v>12413.62</v>
      </c>
      <c r="K1062" s="13">
        <f t="shared" si="598"/>
        <v>3.5600000000013097</v>
      </c>
      <c r="L1062" s="13">
        <f t="shared" si="610"/>
        <v>84.55000000000291</v>
      </c>
      <c r="M1062" s="13">
        <f t="shared" si="599"/>
        <v>13.5</v>
      </c>
      <c r="X1062">
        <f t="shared" si="600"/>
        <v>3.5600000000013097</v>
      </c>
      <c r="Y1062">
        <f t="shared" si="601"/>
        <v>13.5</v>
      </c>
      <c r="Z1062">
        <f t="shared" si="602"/>
        <v>0</v>
      </c>
      <c r="AA1062">
        <f t="shared" si="603"/>
        <v>0</v>
      </c>
      <c r="AB1062" s="18">
        <f t="shared" si="604"/>
        <v>0</v>
      </c>
      <c r="AC1062" s="18">
        <f t="shared" si="605"/>
        <v>0</v>
      </c>
      <c r="AD1062" s="18">
        <f t="shared" si="606"/>
        <v>0</v>
      </c>
      <c r="AE1062" s="18">
        <f t="shared" si="607"/>
        <v>0</v>
      </c>
      <c r="AG1062" s="18">
        <f t="shared" si="608"/>
        <v>0</v>
      </c>
      <c r="AH1062" s="18">
        <f t="shared" si="609"/>
        <v>0</v>
      </c>
    </row>
    <row r="1063" spans="5:34" x14ac:dyDescent="0.25">
      <c r="E1063" s="11">
        <v>43333.625</v>
      </c>
      <c r="F1063" s="9">
        <v>12413.62</v>
      </c>
      <c r="G1063" s="9">
        <v>12418.61</v>
      </c>
      <c r="H1063" s="9">
        <v>12406.32</v>
      </c>
      <c r="I1063" s="9">
        <v>12417.56</v>
      </c>
      <c r="K1063" s="13">
        <f t="shared" si="598"/>
        <v>3.9399999999986903</v>
      </c>
      <c r="L1063" s="13">
        <f t="shared" si="610"/>
        <v>88.490000000001601</v>
      </c>
      <c r="M1063" s="13">
        <f t="shared" si="599"/>
        <v>12.290000000000873</v>
      </c>
      <c r="X1063">
        <f t="shared" si="600"/>
        <v>3.9399999999986903</v>
      </c>
      <c r="Y1063">
        <f t="shared" si="601"/>
        <v>12.290000000000873</v>
      </c>
      <c r="Z1063">
        <f t="shared" si="602"/>
        <v>0</v>
      </c>
      <c r="AA1063">
        <f t="shared" si="603"/>
        <v>0</v>
      </c>
      <c r="AB1063" s="18">
        <f t="shared" si="604"/>
        <v>0</v>
      </c>
      <c r="AC1063" s="18">
        <f t="shared" si="605"/>
        <v>0</v>
      </c>
      <c r="AD1063" s="18">
        <f t="shared" si="606"/>
        <v>0</v>
      </c>
      <c r="AE1063" s="18">
        <f t="shared" si="607"/>
        <v>0</v>
      </c>
      <c r="AG1063" s="18">
        <f t="shared" si="608"/>
        <v>0</v>
      </c>
      <c r="AH1063" s="18">
        <f t="shared" si="609"/>
        <v>0</v>
      </c>
    </row>
    <row r="1064" spans="5:34" x14ac:dyDescent="0.25">
      <c r="E1064" s="12">
        <v>43333.666666666664</v>
      </c>
      <c r="F1064" s="10">
        <v>12417.57</v>
      </c>
      <c r="G1064" s="10">
        <v>12429.45</v>
      </c>
      <c r="H1064" s="10">
        <v>12409.67</v>
      </c>
      <c r="I1064" s="10">
        <v>12409.71</v>
      </c>
      <c r="K1064" s="13">
        <f t="shared" si="598"/>
        <v>-7.8600000000005821</v>
      </c>
      <c r="L1064" s="13">
        <f t="shared" si="610"/>
        <v>80.630000000001019</v>
      </c>
      <c r="M1064" s="13">
        <f t="shared" si="599"/>
        <v>19.780000000000655</v>
      </c>
      <c r="X1064">
        <f t="shared" si="600"/>
        <v>7.8600000000005821</v>
      </c>
      <c r="Y1064">
        <f t="shared" si="601"/>
        <v>19.780000000000655</v>
      </c>
      <c r="Z1064">
        <f t="shared" si="602"/>
        <v>0</v>
      </c>
      <c r="AA1064">
        <f t="shared" si="603"/>
        <v>0</v>
      </c>
      <c r="AB1064" s="18">
        <f t="shared" si="604"/>
        <v>0</v>
      </c>
      <c r="AC1064" s="18">
        <f t="shared" si="605"/>
        <v>0</v>
      </c>
      <c r="AD1064" s="18">
        <f t="shared" si="606"/>
        <v>0</v>
      </c>
      <c r="AE1064" s="18">
        <f t="shared" si="607"/>
        <v>0</v>
      </c>
      <c r="AG1064" s="18">
        <f t="shared" si="608"/>
        <v>0</v>
      </c>
      <c r="AH1064" s="18">
        <f t="shared" si="609"/>
        <v>0</v>
      </c>
    </row>
    <row r="1065" spans="5:34" x14ac:dyDescent="0.25">
      <c r="E1065" s="11">
        <v>43333.708333333336</v>
      </c>
      <c r="F1065" s="9">
        <v>12410.71</v>
      </c>
      <c r="G1065" s="9">
        <v>12414.65</v>
      </c>
      <c r="H1065" s="9">
        <v>12367.2</v>
      </c>
      <c r="I1065" s="9">
        <v>12394.36</v>
      </c>
      <c r="K1065" s="13">
        <f t="shared" si="598"/>
        <v>-16.349999999998545</v>
      </c>
      <c r="L1065" s="13">
        <f t="shared" si="610"/>
        <v>64.280000000002474</v>
      </c>
      <c r="M1065" s="13">
        <f t="shared" si="599"/>
        <v>47.449999999998909</v>
      </c>
      <c r="X1065">
        <f t="shared" si="600"/>
        <v>16.349999999998545</v>
      </c>
      <c r="Y1065">
        <f t="shared" si="601"/>
        <v>47.449999999998909</v>
      </c>
      <c r="Z1065">
        <f t="shared" si="602"/>
        <v>0</v>
      </c>
      <c r="AA1065">
        <f t="shared" si="603"/>
        <v>0</v>
      </c>
      <c r="AB1065" s="18">
        <f t="shared" si="604"/>
        <v>0</v>
      </c>
      <c r="AC1065" s="18">
        <f t="shared" si="605"/>
        <v>0</v>
      </c>
      <c r="AD1065" s="18">
        <f t="shared" si="606"/>
        <v>0</v>
      </c>
      <c r="AE1065" s="18">
        <f t="shared" si="607"/>
        <v>0</v>
      </c>
      <c r="AG1065" s="18">
        <f t="shared" si="608"/>
        <v>0</v>
      </c>
      <c r="AH1065" s="18">
        <f t="shared" si="609"/>
        <v>0</v>
      </c>
    </row>
    <row r="1066" spans="5:34" x14ac:dyDescent="0.25">
      <c r="E1066" s="12">
        <v>43333.75</v>
      </c>
      <c r="F1066" s="10">
        <v>12394.11</v>
      </c>
      <c r="G1066" s="10">
        <v>12408.08</v>
      </c>
      <c r="H1066" s="10">
        <v>12376.12</v>
      </c>
      <c r="I1066" s="10">
        <v>12403.88</v>
      </c>
      <c r="K1066" s="13">
        <f t="shared" si="598"/>
        <v>9.7699999999986176</v>
      </c>
      <c r="L1066" s="13">
        <f t="shared" si="610"/>
        <v>74.050000000001091</v>
      </c>
      <c r="M1066" s="13">
        <f t="shared" si="599"/>
        <v>31.959999999999127</v>
      </c>
      <c r="X1066">
        <f t="shared" si="600"/>
        <v>9.7699999999986176</v>
      </c>
      <c r="Y1066">
        <f t="shared" si="601"/>
        <v>31.959999999999127</v>
      </c>
      <c r="Z1066">
        <f t="shared" si="602"/>
        <v>0</v>
      </c>
      <c r="AA1066">
        <f t="shared" si="603"/>
        <v>0</v>
      </c>
      <c r="AB1066" s="18">
        <f t="shared" si="604"/>
        <v>0</v>
      </c>
      <c r="AC1066" s="18">
        <f t="shared" si="605"/>
        <v>0</v>
      </c>
      <c r="AD1066" s="18">
        <f t="shared" si="606"/>
        <v>0</v>
      </c>
      <c r="AE1066" s="18">
        <f t="shared" si="607"/>
        <v>0</v>
      </c>
      <c r="AG1066" s="18">
        <f t="shared" si="608"/>
        <v>0</v>
      </c>
      <c r="AH1066" s="18">
        <f t="shared" si="609"/>
        <v>0</v>
      </c>
    </row>
    <row r="1067" spans="5:34" x14ac:dyDescent="0.25">
      <c r="E1067" s="11">
        <v>43333.791666666664</v>
      </c>
      <c r="F1067" s="9">
        <v>12403.88</v>
      </c>
      <c r="G1067" s="9">
        <v>12414.34</v>
      </c>
      <c r="H1067" s="9">
        <v>12402.83</v>
      </c>
      <c r="I1067" s="9">
        <v>12408.48</v>
      </c>
      <c r="K1067" s="13">
        <f t="shared" si="598"/>
        <v>4.6000000000003638</v>
      </c>
      <c r="L1067" s="13">
        <f t="shared" si="610"/>
        <v>78.650000000001455</v>
      </c>
      <c r="M1067" s="13">
        <f t="shared" si="599"/>
        <v>11.510000000000218</v>
      </c>
      <c r="X1067">
        <f t="shared" si="600"/>
        <v>4.6000000000003638</v>
      </c>
      <c r="Y1067">
        <f t="shared" si="601"/>
        <v>11.510000000000218</v>
      </c>
      <c r="Z1067">
        <f t="shared" si="602"/>
        <v>0</v>
      </c>
      <c r="AA1067">
        <f t="shared" si="603"/>
        <v>0</v>
      </c>
      <c r="AB1067" s="18">
        <f t="shared" si="604"/>
        <v>0</v>
      </c>
      <c r="AC1067" s="18">
        <f t="shared" si="605"/>
        <v>0</v>
      </c>
      <c r="AD1067" s="18">
        <f t="shared" si="606"/>
        <v>0</v>
      </c>
      <c r="AE1067" s="18">
        <f t="shared" si="607"/>
        <v>0</v>
      </c>
      <c r="AG1067" s="18">
        <f t="shared" si="608"/>
        <v>0</v>
      </c>
      <c r="AH1067" s="18">
        <f t="shared" si="609"/>
        <v>0</v>
      </c>
    </row>
    <row r="1068" spans="5:34" x14ac:dyDescent="0.25">
      <c r="E1068" s="12">
        <v>43333.833333333336</v>
      </c>
      <c r="F1068" s="10">
        <v>12408.48</v>
      </c>
      <c r="G1068" s="10">
        <v>12408.98</v>
      </c>
      <c r="H1068" s="10">
        <v>12398.21</v>
      </c>
      <c r="I1068" s="10">
        <v>12399.46</v>
      </c>
      <c r="K1068" s="13">
        <f t="shared" si="598"/>
        <v>-9.0200000000004366</v>
      </c>
      <c r="L1068" s="13">
        <f t="shared" si="610"/>
        <v>69.630000000001019</v>
      </c>
      <c r="M1068" s="13">
        <f t="shared" si="599"/>
        <v>10.770000000000437</v>
      </c>
      <c r="X1068">
        <f t="shared" si="600"/>
        <v>9.0200000000004366</v>
      </c>
      <c r="Y1068">
        <f t="shared" si="601"/>
        <v>10.770000000000437</v>
      </c>
      <c r="Z1068">
        <f t="shared" si="602"/>
        <v>0</v>
      </c>
      <c r="AA1068">
        <f t="shared" si="603"/>
        <v>0</v>
      </c>
      <c r="AB1068" s="18">
        <f t="shared" si="604"/>
        <v>0</v>
      </c>
      <c r="AC1068" s="18">
        <f t="shared" si="605"/>
        <v>0</v>
      </c>
      <c r="AD1068" s="18">
        <f t="shared" si="606"/>
        <v>0</v>
      </c>
      <c r="AE1068" s="18">
        <f t="shared" si="607"/>
        <v>0</v>
      </c>
      <c r="AG1068" s="18">
        <f t="shared" si="608"/>
        <v>0</v>
      </c>
      <c r="AH1068" s="18">
        <f t="shared" si="609"/>
        <v>0</v>
      </c>
    </row>
    <row r="1069" spans="5:34" x14ac:dyDescent="0.25">
      <c r="E1069" s="11">
        <v>43333.875</v>
      </c>
      <c r="F1069" s="9">
        <v>12399.21</v>
      </c>
      <c r="G1069" s="9">
        <v>12399.96</v>
      </c>
      <c r="H1069" s="9">
        <v>12380.94</v>
      </c>
      <c r="I1069" s="9">
        <v>12385.94</v>
      </c>
      <c r="K1069" s="13">
        <f t="shared" si="598"/>
        <v>-13.269999999998618</v>
      </c>
      <c r="L1069" s="13">
        <f t="shared" si="610"/>
        <v>56.360000000002401</v>
      </c>
      <c r="M1069" s="13">
        <f t="shared" si="599"/>
        <v>19.019999999998618</v>
      </c>
      <c r="X1069">
        <f t="shared" si="600"/>
        <v>13.269999999998618</v>
      </c>
      <c r="Y1069">
        <f t="shared" si="601"/>
        <v>19.019999999998618</v>
      </c>
      <c r="Z1069">
        <f t="shared" si="602"/>
        <v>0</v>
      </c>
      <c r="AA1069">
        <f t="shared" si="603"/>
        <v>0</v>
      </c>
      <c r="AB1069" s="18">
        <f t="shared" si="604"/>
        <v>0</v>
      </c>
      <c r="AC1069" s="18">
        <f t="shared" si="605"/>
        <v>0</v>
      </c>
      <c r="AD1069" s="18">
        <f t="shared" si="606"/>
        <v>0</v>
      </c>
      <c r="AE1069" s="18">
        <f t="shared" si="607"/>
        <v>0</v>
      </c>
      <c r="AG1069" s="18">
        <f t="shared" si="608"/>
        <v>0</v>
      </c>
      <c r="AH1069" s="18">
        <f t="shared" si="609"/>
        <v>0</v>
      </c>
    </row>
    <row r="1070" spans="5:34" x14ac:dyDescent="0.25">
      <c r="E1070" s="12">
        <v>43333.916666666664</v>
      </c>
      <c r="F1070" s="10">
        <v>12385.69</v>
      </c>
      <c r="G1070" s="10">
        <v>12391.94</v>
      </c>
      <c r="H1070" s="10">
        <v>12380.44</v>
      </c>
      <c r="I1070" s="10">
        <v>12384.93</v>
      </c>
      <c r="K1070" s="13">
        <f t="shared" si="598"/>
        <v>-0.76000000000021828</v>
      </c>
      <c r="L1070" s="13">
        <f t="shared" si="610"/>
        <v>55.600000000002183</v>
      </c>
      <c r="M1070" s="13">
        <f t="shared" si="599"/>
        <v>11.5</v>
      </c>
      <c r="N1070" s="13"/>
      <c r="X1070">
        <f t="shared" si="600"/>
        <v>0.76000000000021828</v>
      </c>
      <c r="Y1070">
        <f t="shared" si="601"/>
        <v>11.5</v>
      </c>
      <c r="Z1070">
        <f t="shared" si="602"/>
        <v>0</v>
      </c>
      <c r="AA1070">
        <f t="shared" si="603"/>
        <v>0</v>
      </c>
      <c r="AB1070" s="18">
        <f t="shared" si="604"/>
        <v>0</v>
      </c>
      <c r="AC1070" s="18">
        <f t="shared" si="605"/>
        <v>0</v>
      </c>
      <c r="AD1070" s="18">
        <f t="shared" si="606"/>
        <v>0</v>
      </c>
      <c r="AE1070" s="18">
        <f t="shared" si="607"/>
        <v>0</v>
      </c>
      <c r="AG1070" s="18">
        <f t="shared" si="608"/>
        <v>0</v>
      </c>
      <c r="AH1070" s="18">
        <f t="shared" si="609"/>
        <v>0</v>
      </c>
    </row>
    <row r="1071" spans="5:34" hidden="1" x14ac:dyDescent="0.25">
      <c r="E1071" s="11">
        <v>43333.958333333336</v>
      </c>
      <c r="F1071" s="9">
        <v>12373.14</v>
      </c>
      <c r="G1071" s="9">
        <v>12373.68</v>
      </c>
      <c r="H1071" s="9">
        <v>12333.66</v>
      </c>
      <c r="I1071" s="9">
        <v>12349.22</v>
      </c>
      <c r="AB1071"/>
      <c r="AC1071"/>
      <c r="AD1071"/>
      <c r="AE1071"/>
    </row>
    <row r="1072" spans="5:34" hidden="1" x14ac:dyDescent="0.25">
      <c r="E1072" s="12">
        <v>43334.041666666664</v>
      </c>
      <c r="F1072" s="10">
        <v>12339.48</v>
      </c>
      <c r="G1072" s="10">
        <v>12347.55</v>
      </c>
      <c r="H1072" s="10">
        <v>12325.75</v>
      </c>
      <c r="I1072" s="10">
        <v>12327.91</v>
      </c>
      <c r="AB1072"/>
      <c r="AC1072"/>
      <c r="AD1072"/>
      <c r="AE1072"/>
    </row>
    <row r="1073" spans="5:34" hidden="1" x14ac:dyDescent="0.25">
      <c r="E1073" s="11">
        <v>43334.083333333336</v>
      </c>
      <c r="F1073" s="9">
        <v>12328.99</v>
      </c>
      <c r="G1073" s="9">
        <v>12329.9</v>
      </c>
      <c r="H1073" s="9">
        <v>12313.51</v>
      </c>
      <c r="I1073" s="9">
        <v>12319.09</v>
      </c>
      <c r="AB1073"/>
      <c r="AC1073"/>
      <c r="AD1073"/>
      <c r="AE1073"/>
    </row>
    <row r="1074" spans="5:34" hidden="1" x14ac:dyDescent="0.25">
      <c r="E1074" s="12">
        <v>43334.125</v>
      </c>
      <c r="F1074" s="10">
        <v>12320.17</v>
      </c>
      <c r="G1074" s="10">
        <v>12335.81</v>
      </c>
      <c r="H1074" s="10">
        <v>12314.76</v>
      </c>
      <c r="I1074" s="10">
        <v>12334.73</v>
      </c>
      <c r="AB1074"/>
      <c r="AC1074"/>
      <c r="AD1074"/>
      <c r="AE1074"/>
    </row>
    <row r="1075" spans="5:34" hidden="1" x14ac:dyDescent="0.25">
      <c r="E1075" s="11">
        <v>43334.166666666664</v>
      </c>
      <c r="F1075" s="9">
        <v>12335.27</v>
      </c>
      <c r="G1075" s="9">
        <v>12346.32</v>
      </c>
      <c r="H1075" s="9">
        <v>12333.59</v>
      </c>
      <c r="I1075" s="9">
        <v>12342.01</v>
      </c>
      <c r="AB1075"/>
      <c r="AC1075"/>
      <c r="AD1075"/>
      <c r="AE1075"/>
    </row>
    <row r="1076" spans="5:34" hidden="1" x14ac:dyDescent="0.25">
      <c r="E1076" s="12">
        <v>43334.208333333336</v>
      </c>
      <c r="F1076" s="10">
        <v>12340.93</v>
      </c>
      <c r="G1076" s="10">
        <v>12368.79</v>
      </c>
      <c r="H1076" s="10">
        <v>12340.93</v>
      </c>
      <c r="I1076" s="10">
        <v>12362.38</v>
      </c>
      <c r="AB1076"/>
      <c r="AC1076"/>
      <c r="AD1076"/>
      <c r="AE1076"/>
    </row>
    <row r="1077" spans="5:34" hidden="1" x14ac:dyDescent="0.25">
      <c r="E1077" s="11">
        <v>43334.25</v>
      </c>
      <c r="F1077" s="9">
        <v>12363.46</v>
      </c>
      <c r="G1077" s="9">
        <v>12376.25</v>
      </c>
      <c r="H1077" s="9">
        <v>12361.3</v>
      </c>
      <c r="I1077" s="9">
        <v>12370.01</v>
      </c>
      <c r="AB1077"/>
      <c r="AC1077"/>
      <c r="AD1077"/>
      <c r="AE1077"/>
    </row>
    <row r="1078" spans="5:34" hidden="1" x14ac:dyDescent="0.25">
      <c r="E1078" s="12">
        <v>43334.291666666664</v>
      </c>
      <c r="F1078" s="10">
        <v>12368.92</v>
      </c>
      <c r="G1078" s="10">
        <v>12370</v>
      </c>
      <c r="H1078" s="10">
        <v>12356.19</v>
      </c>
      <c r="I1078" s="10">
        <v>12357.31</v>
      </c>
      <c r="AB1078"/>
      <c r="AC1078"/>
      <c r="AD1078"/>
      <c r="AE1078"/>
    </row>
    <row r="1079" spans="5:34" x14ac:dyDescent="0.25">
      <c r="E1079" s="11">
        <v>43334.333333333336</v>
      </c>
      <c r="F1079" s="9">
        <v>12358.39</v>
      </c>
      <c r="G1079" s="9">
        <v>12361.73</v>
      </c>
      <c r="H1079" s="9">
        <v>12351.07</v>
      </c>
      <c r="I1079" s="9">
        <v>12352.15</v>
      </c>
      <c r="K1079" s="13">
        <f t="shared" ref="K1079:K1093" si="611">I1079-F1079</f>
        <v>-6.2399999999997817</v>
      </c>
      <c r="L1079" s="13">
        <v>0</v>
      </c>
      <c r="M1079" s="13">
        <f t="shared" ref="M1079:M1093" si="612">G1079-H1079</f>
        <v>10.659999999999854</v>
      </c>
      <c r="N1079" s="13">
        <f>I1093-F1079</f>
        <v>19.850000000000364</v>
      </c>
      <c r="O1079" s="18">
        <f>IF(K1079*N1079&gt;0,1,0)</f>
        <v>0</v>
      </c>
      <c r="P1079">
        <f>_xlfn.IFS(K1079&lt;0,MIN(L1078:L1092),K1079&gt;0,MAX(L1078:L1092))</f>
        <v>-17.579999999999927</v>
      </c>
      <c r="Q1079">
        <f>_xlfn.IFS(K1079&lt;0,MAX(L1078:L1092),K1079&gt;0,MIN(L1078:L1092))</f>
        <v>64.270000000000437</v>
      </c>
      <c r="T1079" s="13">
        <f>MAX(G1079:G1093)</f>
        <v>12441.81</v>
      </c>
      <c r="X1079">
        <f t="shared" ref="X1079:X1093" si="613">ABS(K1079)</f>
        <v>6.2399999999997817</v>
      </c>
      <c r="Y1079">
        <f t="shared" ref="Y1079:Y1093" si="614">ABS(M1079)</f>
        <v>10.659999999999854</v>
      </c>
      <c r="Z1079">
        <f t="shared" ref="Z1079:Z1093" si="615">IF(T1079&lt;1000,ABS(T1079),0)</f>
        <v>0</v>
      </c>
      <c r="AA1079">
        <f t="shared" ref="AA1079:AA1093" si="616">ABS(N1079)</f>
        <v>19.850000000000364</v>
      </c>
      <c r="AB1079" s="18">
        <f t="shared" ref="AB1079:AB1093" si="617">ABS(P1079)</f>
        <v>17.579999999999927</v>
      </c>
      <c r="AC1079" s="18">
        <f t="shared" ref="AC1079:AC1093" si="618">ABS(Q1079)</f>
        <v>64.270000000000437</v>
      </c>
      <c r="AD1079" s="18">
        <f t="shared" ref="AD1079:AD1093" si="619">IF(O1079=1,ABS(P1079),0)</f>
        <v>0</v>
      </c>
      <c r="AE1079" s="18">
        <f t="shared" ref="AE1079:AE1093" si="620">IF(O1079=0,ABS(Q1079),0)</f>
        <v>64.270000000000437</v>
      </c>
      <c r="AG1079" s="18">
        <f t="shared" ref="AG1079:AG1093" si="621">IF(O1079=1,ABS(Q1079),0)</f>
        <v>0</v>
      </c>
      <c r="AH1079" s="18">
        <f t="shared" ref="AH1079:AH1093" si="622">IF(O1079=0,ABS(P1079),0)</f>
        <v>17.579999999999927</v>
      </c>
    </row>
    <row r="1080" spans="5:34" x14ac:dyDescent="0.25">
      <c r="E1080" s="12">
        <v>43334.375</v>
      </c>
      <c r="F1080" s="10">
        <v>12359.67</v>
      </c>
      <c r="G1080" s="10">
        <v>12371.74</v>
      </c>
      <c r="H1080" s="10">
        <v>12333.9</v>
      </c>
      <c r="I1080" s="10">
        <v>12342.09</v>
      </c>
      <c r="K1080" s="13">
        <f t="shared" si="611"/>
        <v>-17.579999999999927</v>
      </c>
      <c r="L1080" s="13">
        <f t="shared" ref="L1080:L1093" si="623">L1079+K1080</f>
        <v>-17.579999999999927</v>
      </c>
      <c r="M1080" s="13">
        <f t="shared" si="612"/>
        <v>37.840000000000146</v>
      </c>
      <c r="T1080" s="13">
        <f>MIN(H1079:H1093)</f>
        <v>12333.9</v>
      </c>
      <c r="X1080">
        <f t="shared" si="613"/>
        <v>17.579999999999927</v>
      </c>
      <c r="Y1080">
        <f t="shared" si="614"/>
        <v>37.840000000000146</v>
      </c>
      <c r="Z1080">
        <f t="shared" si="615"/>
        <v>0</v>
      </c>
      <c r="AA1080">
        <f t="shared" si="616"/>
        <v>0</v>
      </c>
      <c r="AB1080" s="18">
        <f t="shared" si="617"/>
        <v>0</v>
      </c>
      <c r="AC1080" s="18">
        <f t="shared" si="618"/>
        <v>0</v>
      </c>
      <c r="AD1080" s="18">
        <f t="shared" si="619"/>
        <v>0</v>
      </c>
      <c r="AE1080" s="18">
        <f t="shared" si="620"/>
        <v>0</v>
      </c>
      <c r="AG1080" s="18">
        <f t="shared" si="621"/>
        <v>0</v>
      </c>
      <c r="AH1080" s="18">
        <f t="shared" si="622"/>
        <v>0</v>
      </c>
    </row>
    <row r="1081" spans="5:34" x14ac:dyDescent="0.25">
      <c r="E1081" s="11">
        <v>43334.416666666664</v>
      </c>
      <c r="F1081" s="9">
        <v>12343.88</v>
      </c>
      <c r="G1081" s="9">
        <v>12423.42</v>
      </c>
      <c r="H1081" s="9">
        <v>12343.31</v>
      </c>
      <c r="I1081" s="9">
        <v>12415.89</v>
      </c>
      <c r="K1081" s="13">
        <f t="shared" si="611"/>
        <v>72.010000000000218</v>
      </c>
      <c r="L1081" s="13">
        <f t="shared" si="623"/>
        <v>54.430000000000291</v>
      </c>
      <c r="M1081" s="13">
        <f t="shared" si="612"/>
        <v>80.110000000000582</v>
      </c>
      <c r="T1081" s="13">
        <f>T1079-T1080</f>
        <v>107.90999999999985</v>
      </c>
      <c r="X1081">
        <f t="shared" si="613"/>
        <v>72.010000000000218</v>
      </c>
      <c r="Y1081">
        <f t="shared" si="614"/>
        <v>80.110000000000582</v>
      </c>
      <c r="Z1081">
        <f t="shared" si="615"/>
        <v>107.90999999999985</v>
      </c>
      <c r="AA1081">
        <f t="shared" si="616"/>
        <v>0</v>
      </c>
      <c r="AB1081" s="18">
        <f t="shared" si="617"/>
        <v>0</v>
      </c>
      <c r="AC1081" s="18">
        <f t="shared" si="618"/>
        <v>0</v>
      </c>
      <c r="AD1081" s="18">
        <f t="shared" si="619"/>
        <v>0</v>
      </c>
      <c r="AE1081" s="18">
        <f t="shared" si="620"/>
        <v>0</v>
      </c>
      <c r="AG1081" s="18">
        <f t="shared" si="621"/>
        <v>0</v>
      </c>
      <c r="AH1081" s="18">
        <f t="shared" si="622"/>
        <v>0</v>
      </c>
    </row>
    <row r="1082" spans="5:34" x14ac:dyDescent="0.25">
      <c r="E1082" s="12">
        <v>43334.458333333336</v>
      </c>
      <c r="F1082" s="10">
        <v>12416.39</v>
      </c>
      <c r="G1082" s="10">
        <v>12441.81</v>
      </c>
      <c r="H1082" s="10">
        <v>12409.41</v>
      </c>
      <c r="I1082" s="10">
        <v>12426.23</v>
      </c>
      <c r="K1082" s="13">
        <f t="shared" si="611"/>
        <v>9.8400000000001455</v>
      </c>
      <c r="L1082" s="13">
        <f t="shared" si="623"/>
        <v>64.270000000000437</v>
      </c>
      <c r="M1082" s="13">
        <f t="shared" si="612"/>
        <v>32.399999999999636</v>
      </c>
      <c r="R1082">
        <v>-22</v>
      </c>
      <c r="X1082">
        <f t="shared" si="613"/>
        <v>9.8400000000001455</v>
      </c>
      <c r="Y1082">
        <f t="shared" si="614"/>
        <v>32.399999999999636</v>
      </c>
      <c r="Z1082">
        <f t="shared" si="615"/>
        <v>0</v>
      </c>
      <c r="AA1082">
        <f t="shared" si="616"/>
        <v>0</v>
      </c>
      <c r="AB1082" s="18">
        <f t="shared" si="617"/>
        <v>0</v>
      </c>
      <c r="AC1082" s="18">
        <f t="shared" si="618"/>
        <v>0</v>
      </c>
      <c r="AD1082" s="18">
        <f t="shared" si="619"/>
        <v>0</v>
      </c>
      <c r="AE1082" s="18">
        <f t="shared" si="620"/>
        <v>0</v>
      </c>
      <c r="AG1082" s="18">
        <f t="shared" si="621"/>
        <v>0</v>
      </c>
      <c r="AH1082" s="18">
        <f t="shared" si="622"/>
        <v>0</v>
      </c>
    </row>
    <row r="1083" spans="5:34" x14ac:dyDescent="0.25">
      <c r="E1083" s="11">
        <v>43334.5</v>
      </c>
      <c r="F1083" s="9">
        <v>12425.73</v>
      </c>
      <c r="G1083" s="9">
        <v>12427.43</v>
      </c>
      <c r="H1083" s="9">
        <v>12370.45</v>
      </c>
      <c r="I1083" s="9">
        <v>12376.53</v>
      </c>
      <c r="K1083" s="13">
        <f t="shared" si="611"/>
        <v>-49.199999999998909</v>
      </c>
      <c r="L1083" s="13">
        <f t="shared" si="623"/>
        <v>15.070000000001528</v>
      </c>
      <c r="M1083" s="13">
        <f t="shared" si="612"/>
        <v>56.979999999999563</v>
      </c>
      <c r="X1083">
        <f t="shared" si="613"/>
        <v>49.199999999998909</v>
      </c>
      <c r="Y1083">
        <f t="shared" si="614"/>
        <v>56.979999999999563</v>
      </c>
      <c r="Z1083">
        <f t="shared" si="615"/>
        <v>0</v>
      </c>
      <c r="AA1083">
        <f t="shared" si="616"/>
        <v>0</v>
      </c>
      <c r="AB1083" s="18">
        <f t="shared" si="617"/>
        <v>0</v>
      </c>
      <c r="AC1083" s="18">
        <f t="shared" si="618"/>
        <v>0</v>
      </c>
      <c r="AD1083" s="18">
        <f t="shared" si="619"/>
        <v>0</v>
      </c>
      <c r="AE1083" s="18">
        <f t="shared" si="620"/>
        <v>0</v>
      </c>
      <c r="AG1083" s="18">
        <f t="shared" si="621"/>
        <v>0</v>
      </c>
      <c r="AH1083" s="18">
        <f t="shared" si="622"/>
        <v>0</v>
      </c>
    </row>
    <row r="1084" spans="5:34" x14ac:dyDescent="0.25">
      <c r="E1084" s="12">
        <v>43334.541666666664</v>
      </c>
      <c r="F1084" s="10">
        <v>12376.03</v>
      </c>
      <c r="G1084" s="10">
        <v>12416.86</v>
      </c>
      <c r="H1084" s="10">
        <v>12374.91</v>
      </c>
      <c r="I1084" s="10">
        <v>12406.58</v>
      </c>
      <c r="K1084" s="13">
        <f t="shared" si="611"/>
        <v>30.549999999999272</v>
      </c>
      <c r="L1084" s="13">
        <f t="shared" si="623"/>
        <v>45.6200000000008</v>
      </c>
      <c r="M1084" s="13">
        <f t="shared" si="612"/>
        <v>41.950000000000728</v>
      </c>
      <c r="X1084">
        <f t="shared" si="613"/>
        <v>30.549999999999272</v>
      </c>
      <c r="Y1084">
        <f t="shared" si="614"/>
        <v>41.950000000000728</v>
      </c>
      <c r="Z1084">
        <f t="shared" si="615"/>
        <v>0</v>
      </c>
      <c r="AA1084">
        <f t="shared" si="616"/>
        <v>0</v>
      </c>
      <c r="AB1084" s="18">
        <f t="shared" si="617"/>
        <v>0</v>
      </c>
      <c r="AC1084" s="18">
        <f t="shared" si="618"/>
        <v>0</v>
      </c>
      <c r="AD1084" s="18">
        <f t="shared" si="619"/>
        <v>0</v>
      </c>
      <c r="AE1084" s="18">
        <f t="shared" si="620"/>
        <v>0</v>
      </c>
      <c r="AG1084" s="18">
        <f t="shared" si="621"/>
        <v>0</v>
      </c>
      <c r="AH1084" s="18">
        <f t="shared" si="622"/>
        <v>0</v>
      </c>
    </row>
    <row r="1085" spans="5:34" x14ac:dyDescent="0.25">
      <c r="E1085" s="11">
        <v>43334.583333333336</v>
      </c>
      <c r="F1085" s="9">
        <v>12407.08</v>
      </c>
      <c r="G1085" s="9">
        <v>12416.44</v>
      </c>
      <c r="H1085" s="9">
        <v>12393.53</v>
      </c>
      <c r="I1085" s="9">
        <v>12398.92</v>
      </c>
      <c r="K1085" s="13">
        <f t="shared" si="611"/>
        <v>-8.1599999999998545</v>
      </c>
      <c r="L1085" s="13">
        <f t="shared" si="623"/>
        <v>37.460000000000946</v>
      </c>
      <c r="M1085" s="13">
        <f t="shared" si="612"/>
        <v>22.909999999999854</v>
      </c>
      <c r="X1085">
        <f t="shared" si="613"/>
        <v>8.1599999999998545</v>
      </c>
      <c r="Y1085">
        <f t="shared" si="614"/>
        <v>22.909999999999854</v>
      </c>
      <c r="Z1085">
        <f t="shared" si="615"/>
        <v>0</v>
      </c>
      <c r="AA1085">
        <f t="shared" si="616"/>
        <v>0</v>
      </c>
      <c r="AB1085" s="18">
        <f t="shared" si="617"/>
        <v>0</v>
      </c>
      <c r="AC1085" s="18">
        <f t="shared" si="618"/>
        <v>0</v>
      </c>
      <c r="AD1085" s="18">
        <f t="shared" si="619"/>
        <v>0</v>
      </c>
      <c r="AE1085" s="18">
        <f t="shared" si="620"/>
        <v>0</v>
      </c>
      <c r="AG1085" s="18">
        <f t="shared" si="621"/>
        <v>0</v>
      </c>
      <c r="AH1085" s="18">
        <f t="shared" si="622"/>
        <v>0</v>
      </c>
    </row>
    <row r="1086" spans="5:34" x14ac:dyDescent="0.25">
      <c r="E1086" s="12">
        <v>43334.625</v>
      </c>
      <c r="F1086" s="10">
        <v>12398.67</v>
      </c>
      <c r="G1086" s="10">
        <v>12405.93</v>
      </c>
      <c r="H1086" s="10">
        <v>12343.61</v>
      </c>
      <c r="I1086" s="10">
        <v>12373.99</v>
      </c>
      <c r="K1086" s="13">
        <f t="shared" si="611"/>
        <v>-24.680000000000291</v>
      </c>
      <c r="L1086" s="13">
        <f t="shared" si="623"/>
        <v>12.780000000000655</v>
      </c>
      <c r="M1086" s="13">
        <f t="shared" si="612"/>
        <v>62.319999999999709</v>
      </c>
      <c r="X1086">
        <f t="shared" si="613"/>
        <v>24.680000000000291</v>
      </c>
      <c r="Y1086">
        <f t="shared" si="614"/>
        <v>62.319999999999709</v>
      </c>
      <c r="Z1086">
        <f t="shared" si="615"/>
        <v>0</v>
      </c>
      <c r="AA1086">
        <f t="shared" si="616"/>
        <v>0</v>
      </c>
      <c r="AB1086" s="18">
        <f t="shared" si="617"/>
        <v>0</v>
      </c>
      <c r="AC1086" s="18">
        <f t="shared" si="618"/>
        <v>0</v>
      </c>
      <c r="AD1086" s="18">
        <f t="shared" si="619"/>
        <v>0</v>
      </c>
      <c r="AE1086" s="18">
        <f t="shared" si="620"/>
        <v>0</v>
      </c>
      <c r="AG1086" s="18">
        <f t="shared" si="621"/>
        <v>0</v>
      </c>
      <c r="AH1086" s="18">
        <f t="shared" si="622"/>
        <v>0</v>
      </c>
    </row>
    <row r="1087" spans="5:34" x14ac:dyDescent="0.25">
      <c r="E1087" s="11">
        <v>43334.666666666664</v>
      </c>
      <c r="F1087" s="9">
        <v>12373.24</v>
      </c>
      <c r="G1087" s="9">
        <v>12379.01</v>
      </c>
      <c r="H1087" s="9">
        <v>12349.2</v>
      </c>
      <c r="I1087" s="9">
        <v>12355.06</v>
      </c>
      <c r="K1087" s="13">
        <f t="shared" si="611"/>
        <v>-18.180000000000291</v>
      </c>
      <c r="L1087" s="13">
        <f t="shared" si="623"/>
        <v>-5.3999999999996362</v>
      </c>
      <c r="M1087" s="13">
        <f t="shared" si="612"/>
        <v>29.809999999999491</v>
      </c>
      <c r="X1087">
        <f t="shared" si="613"/>
        <v>18.180000000000291</v>
      </c>
      <c r="Y1087">
        <f t="shared" si="614"/>
        <v>29.809999999999491</v>
      </c>
      <c r="Z1087">
        <f t="shared" si="615"/>
        <v>0</v>
      </c>
      <c r="AA1087">
        <f t="shared" si="616"/>
        <v>0</v>
      </c>
      <c r="AB1087" s="18">
        <f t="shared" si="617"/>
        <v>0</v>
      </c>
      <c r="AC1087" s="18">
        <f t="shared" si="618"/>
        <v>0</v>
      </c>
      <c r="AD1087" s="18">
        <f t="shared" si="619"/>
        <v>0</v>
      </c>
      <c r="AE1087" s="18">
        <f t="shared" si="620"/>
        <v>0</v>
      </c>
      <c r="AG1087" s="18">
        <f t="shared" si="621"/>
        <v>0</v>
      </c>
      <c r="AH1087" s="18">
        <f t="shared" si="622"/>
        <v>0</v>
      </c>
    </row>
    <row r="1088" spans="5:34" x14ac:dyDescent="0.25">
      <c r="E1088" s="12">
        <v>43334.708333333336</v>
      </c>
      <c r="F1088" s="10">
        <v>12354.81</v>
      </c>
      <c r="G1088" s="10">
        <v>12393.03</v>
      </c>
      <c r="H1088" s="10">
        <v>12354.81</v>
      </c>
      <c r="I1088" s="10">
        <v>12380.4</v>
      </c>
      <c r="K1088" s="13">
        <f t="shared" si="611"/>
        <v>25.590000000000146</v>
      </c>
      <c r="L1088" s="13">
        <f t="shared" si="623"/>
        <v>20.190000000000509</v>
      </c>
      <c r="M1088" s="13">
        <f t="shared" si="612"/>
        <v>38.220000000001164</v>
      </c>
      <c r="X1088">
        <f t="shared" si="613"/>
        <v>25.590000000000146</v>
      </c>
      <c r="Y1088">
        <f t="shared" si="614"/>
        <v>38.220000000001164</v>
      </c>
      <c r="Z1088">
        <f t="shared" si="615"/>
        <v>0</v>
      </c>
      <c r="AA1088">
        <f t="shared" si="616"/>
        <v>0</v>
      </c>
      <c r="AB1088" s="18">
        <f t="shared" si="617"/>
        <v>0</v>
      </c>
      <c r="AC1088" s="18">
        <f t="shared" si="618"/>
        <v>0</v>
      </c>
      <c r="AD1088" s="18">
        <f t="shared" si="619"/>
        <v>0</v>
      </c>
      <c r="AE1088" s="18">
        <f t="shared" si="620"/>
        <v>0</v>
      </c>
      <c r="AG1088" s="18">
        <f t="shared" si="621"/>
        <v>0</v>
      </c>
      <c r="AH1088" s="18">
        <f t="shared" si="622"/>
        <v>0</v>
      </c>
    </row>
    <row r="1089" spans="5:34" x14ac:dyDescent="0.25">
      <c r="E1089" s="11">
        <v>43334.75</v>
      </c>
      <c r="F1089" s="9">
        <v>12380.41</v>
      </c>
      <c r="G1089" s="9">
        <v>12403.89</v>
      </c>
      <c r="H1089" s="9">
        <v>12372.09</v>
      </c>
      <c r="I1089" s="9">
        <v>12394.33</v>
      </c>
      <c r="K1089" s="13">
        <f t="shared" si="611"/>
        <v>13.920000000000073</v>
      </c>
      <c r="L1089" s="13">
        <f t="shared" si="623"/>
        <v>34.110000000000582</v>
      </c>
      <c r="M1089" s="13">
        <f t="shared" si="612"/>
        <v>31.799999999999272</v>
      </c>
      <c r="X1089">
        <f t="shared" si="613"/>
        <v>13.920000000000073</v>
      </c>
      <c r="Y1089">
        <f t="shared" si="614"/>
        <v>31.799999999999272</v>
      </c>
      <c r="Z1089">
        <f t="shared" si="615"/>
        <v>0</v>
      </c>
      <c r="AA1089">
        <f t="shared" si="616"/>
        <v>0</v>
      </c>
      <c r="AB1089" s="18">
        <f t="shared" si="617"/>
        <v>0</v>
      </c>
      <c r="AC1089" s="18">
        <f t="shared" si="618"/>
        <v>0</v>
      </c>
      <c r="AD1089" s="18">
        <f t="shared" si="619"/>
        <v>0</v>
      </c>
      <c r="AE1089" s="18">
        <f t="shared" si="620"/>
        <v>0</v>
      </c>
      <c r="AG1089" s="18">
        <f t="shared" si="621"/>
        <v>0</v>
      </c>
      <c r="AH1089" s="18">
        <f t="shared" si="622"/>
        <v>0</v>
      </c>
    </row>
    <row r="1090" spans="5:34" x14ac:dyDescent="0.25">
      <c r="E1090" s="12">
        <v>43334.791666666664</v>
      </c>
      <c r="F1090" s="10">
        <v>12394.83</v>
      </c>
      <c r="G1090" s="10">
        <v>12398.08</v>
      </c>
      <c r="H1090" s="10">
        <v>12377.97</v>
      </c>
      <c r="I1090" s="10">
        <v>12382.62</v>
      </c>
      <c r="K1090" s="13">
        <f t="shared" si="611"/>
        <v>-12.209999999999127</v>
      </c>
      <c r="L1090" s="13">
        <f t="shared" si="623"/>
        <v>21.900000000001455</v>
      </c>
      <c r="M1090" s="13">
        <f t="shared" si="612"/>
        <v>20.110000000000582</v>
      </c>
      <c r="X1090">
        <f t="shared" si="613"/>
        <v>12.209999999999127</v>
      </c>
      <c r="Y1090">
        <f t="shared" si="614"/>
        <v>20.110000000000582</v>
      </c>
      <c r="Z1090">
        <f t="shared" si="615"/>
        <v>0</v>
      </c>
      <c r="AA1090">
        <f t="shared" si="616"/>
        <v>0</v>
      </c>
      <c r="AB1090" s="18">
        <f t="shared" si="617"/>
        <v>0</v>
      </c>
      <c r="AC1090" s="18">
        <f t="shared" si="618"/>
        <v>0</v>
      </c>
      <c r="AD1090" s="18">
        <f t="shared" si="619"/>
        <v>0</v>
      </c>
      <c r="AE1090" s="18">
        <f t="shared" si="620"/>
        <v>0</v>
      </c>
      <c r="AG1090" s="18">
        <f t="shared" si="621"/>
        <v>0</v>
      </c>
      <c r="AH1090" s="18">
        <f t="shared" si="622"/>
        <v>0</v>
      </c>
    </row>
    <row r="1091" spans="5:34" x14ac:dyDescent="0.25">
      <c r="E1091" s="11">
        <v>43334.833333333336</v>
      </c>
      <c r="F1091" s="9">
        <v>12382.37</v>
      </c>
      <c r="G1091" s="9">
        <v>12391.86</v>
      </c>
      <c r="H1091" s="9">
        <v>12377.11</v>
      </c>
      <c r="I1091" s="9">
        <v>12388.36</v>
      </c>
      <c r="K1091" s="13">
        <f t="shared" si="611"/>
        <v>5.9899999999997817</v>
      </c>
      <c r="L1091" s="13">
        <f t="shared" si="623"/>
        <v>27.890000000001237</v>
      </c>
      <c r="M1091" s="13">
        <f t="shared" si="612"/>
        <v>14.75</v>
      </c>
      <c r="X1091">
        <f t="shared" si="613"/>
        <v>5.9899999999997817</v>
      </c>
      <c r="Y1091">
        <f t="shared" si="614"/>
        <v>14.75</v>
      </c>
      <c r="Z1091">
        <f t="shared" si="615"/>
        <v>0</v>
      </c>
      <c r="AA1091">
        <f t="shared" si="616"/>
        <v>0</v>
      </c>
      <c r="AB1091" s="18">
        <f t="shared" si="617"/>
        <v>0</v>
      </c>
      <c r="AC1091" s="18">
        <f t="shared" si="618"/>
        <v>0</v>
      </c>
      <c r="AD1091" s="18">
        <f t="shared" si="619"/>
        <v>0</v>
      </c>
      <c r="AE1091" s="18">
        <f t="shared" si="620"/>
        <v>0</v>
      </c>
      <c r="AG1091" s="18">
        <f t="shared" si="621"/>
        <v>0</v>
      </c>
      <c r="AH1091" s="18">
        <f t="shared" si="622"/>
        <v>0</v>
      </c>
    </row>
    <row r="1092" spans="5:34" x14ac:dyDescent="0.25">
      <c r="E1092" s="12">
        <v>43334.875</v>
      </c>
      <c r="F1092" s="10">
        <v>12388.61</v>
      </c>
      <c r="G1092" s="10">
        <v>12389.86</v>
      </c>
      <c r="H1092" s="10">
        <v>12367.85</v>
      </c>
      <c r="I1092" s="10">
        <v>12378.85</v>
      </c>
      <c r="K1092" s="13">
        <f t="shared" si="611"/>
        <v>-9.7600000000002183</v>
      </c>
      <c r="L1092" s="13">
        <f t="shared" si="623"/>
        <v>18.130000000001019</v>
      </c>
      <c r="M1092" s="13">
        <f t="shared" si="612"/>
        <v>22.010000000000218</v>
      </c>
      <c r="X1092">
        <f t="shared" si="613"/>
        <v>9.7600000000002183</v>
      </c>
      <c r="Y1092">
        <f t="shared" si="614"/>
        <v>22.010000000000218</v>
      </c>
      <c r="Z1092">
        <f t="shared" si="615"/>
        <v>0</v>
      </c>
      <c r="AA1092">
        <f t="shared" si="616"/>
        <v>0</v>
      </c>
      <c r="AB1092" s="18">
        <f t="shared" si="617"/>
        <v>0</v>
      </c>
      <c r="AC1092" s="18">
        <f t="shared" si="618"/>
        <v>0</v>
      </c>
      <c r="AD1092" s="18">
        <f t="shared" si="619"/>
        <v>0</v>
      </c>
      <c r="AE1092" s="18">
        <f t="shared" si="620"/>
        <v>0</v>
      </c>
      <c r="AG1092" s="18">
        <f t="shared" si="621"/>
        <v>0</v>
      </c>
      <c r="AH1092" s="18">
        <f t="shared" si="622"/>
        <v>0</v>
      </c>
    </row>
    <row r="1093" spans="5:34" x14ac:dyDescent="0.25">
      <c r="E1093" s="11">
        <v>43334.916666666664</v>
      </c>
      <c r="F1093" s="9">
        <v>12379.6</v>
      </c>
      <c r="G1093" s="9">
        <v>12384.85</v>
      </c>
      <c r="H1093" s="9">
        <v>12372.09</v>
      </c>
      <c r="I1093" s="9">
        <v>12378.24</v>
      </c>
      <c r="K1093" s="13">
        <f t="shared" si="611"/>
        <v>-1.3600000000005821</v>
      </c>
      <c r="L1093" s="13">
        <f t="shared" si="623"/>
        <v>16.770000000000437</v>
      </c>
      <c r="M1093" s="13">
        <f t="shared" si="612"/>
        <v>12.760000000000218</v>
      </c>
      <c r="N1093" s="13"/>
      <c r="X1093">
        <f t="shared" si="613"/>
        <v>1.3600000000005821</v>
      </c>
      <c r="Y1093">
        <f t="shared" si="614"/>
        <v>12.760000000000218</v>
      </c>
      <c r="Z1093">
        <f t="shared" si="615"/>
        <v>0</v>
      </c>
      <c r="AA1093">
        <f t="shared" si="616"/>
        <v>0</v>
      </c>
      <c r="AB1093" s="18">
        <f t="shared" si="617"/>
        <v>0</v>
      </c>
      <c r="AC1093" s="18">
        <f t="shared" si="618"/>
        <v>0</v>
      </c>
      <c r="AD1093" s="18">
        <f t="shared" si="619"/>
        <v>0</v>
      </c>
      <c r="AE1093" s="18">
        <f t="shared" si="620"/>
        <v>0</v>
      </c>
      <c r="AG1093" s="18">
        <f t="shared" si="621"/>
        <v>0</v>
      </c>
      <c r="AH1093" s="18">
        <f t="shared" si="622"/>
        <v>0</v>
      </c>
    </row>
    <row r="1094" spans="5:34" hidden="1" x14ac:dyDescent="0.25">
      <c r="E1094" s="12">
        <v>43334.958333333336</v>
      </c>
      <c r="F1094" s="10">
        <v>12363.51</v>
      </c>
      <c r="G1094" s="10">
        <v>12367.83</v>
      </c>
      <c r="H1094" s="10">
        <v>12360.27</v>
      </c>
      <c r="I1094" s="10">
        <v>12365.67</v>
      </c>
      <c r="AB1094"/>
      <c r="AC1094"/>
      <c r="AD1094"/>
      <c r="AE1094"/>
    </row>
    <row r="1095" spans="5:34" hidden="1" x14ac:dyDescent="0.25">
      <c r="E1095" s="11">
        <v>43335.041666666664</v>
      </c>
      <c r="F1095" s="9">
        <v>12366.74</v>
      </c>
      <c r="G1095" s="9">
        <v>12384.54</v>
      </c>
      <c r="H1095" s="9">
        <v>12366.74</v>
      </c>
      <c r="I1095" s="9">
        <v>12381.3</v>
      </c>
      <c r="AB1095"/>
      <c r="AC1095"/>
      <c r="AD1095"/>
      <c r="AE1095"/>
    </row>
    <row r="1096" spans="5:34" hidden="1" x14ac:dyDescent="0.25">
      <c r="E1096" s="12">
        <v>43335.083333333336</v>
      </c>
      <c r="F1096" s="10">
        <v>12380.21</v>
      </c>
      <c r="G1096" s="10">
        <v>12381.29</v>
      </c>
      <c r="H1096" s="10">
        <v>12376.88</v>
      </c>
      <c r="I1096" s="10">
        <v>12376.88</v>
      </c>
      <c r="AB1096"/>
      <c r="AC1096"/>
      <c r="AD1096"/>
      <c r="AE1096"/>
    </row>
    <row r="1097" spans="5:34" hidden="1" x14ac:dyDescent="0.25">
      <c r="E1097" s="11">
        <v>43335.125</v>
      </c>
      <c r="F1097" s="9">
        <v>12375.8</v>
      </c>
      <c r="G1097" s="9">
        <v>12375.8</v>
      </c>
      <c r="H1097" s="9">
        <v>12369.05</v>
      </c>
      <c r="I1097" s="9">
        <v>12370.13</v>
      </c>
      <c r="AB1097"/>
      <c r="AC1097"/>
      <c r="AD1097"/>
      <c r="AE1097"/>
    </row>
    <row r="1098" spans="5:34" hidden="1" x14ac:dyDescent="0.25">
      <c r="E1098" s="12">
        <v>43335.166666666664</v>
      </c>
      <c r="F1098" s="10">
        <v>12368.92</v>
      </c>
      <c r="G1098" s="10">
        <v>12375.4</v>
      </c>
      <c r="H1098" s="10">
        <v>12349.53</v>
      </c>
      <c r="I1098" s="10">
        <v>12353.77</v>
      </c>
      <c r="AB1098"/>
      <c r="AC1098"/>
      <c r="AD1098"/>
      <c r="AE1098"/>
    </row>
    <row r="1099" spans="5:34" hidden="1" x14ac:dyDescent="0.25">
      <c r="E1099" s="11">
        <v>43335.208333333336</v>
      </c>
      <c r="F1099" s="9">
        <v>12352.69</v>
      </c>
      <c r="G1099" s="9">
        <v>12362.23</v>
      </c>
      <c r="H1099" s="9">
        <v>12352.5</v>
      </c>
      <c r="I1099" s="9">
        <v>12352.5</v>
      </c>
      <c r="AB1099"/>
      <c r="AC1099"/>
      <c r="AD1099"/>
      <c r="AE1099"/>
    </row>
    <row r="1100" spans="5:34" hidden="1" x14ac:dyDescent="0.25">
      <c r="E1100" s="12">
        <v>43335.25</v>
      </c>
      <c r="F1100" s="10">
        <v>12351.42</v>
      </c>
      <c r="G1100" s="10">
        <v>12356.82</v>
      </c>
      <c r="H1100" s="10">
        <v>12346.11</v>
      </c>
      <c r="I1100" s="10">
        <v>12355.59</v>
      </c>
      <c r="AB1100"/>
      <c r="AC1100"/>
      <c r="AD1100"/>
      <c r="AE1100"/>
    </row>
    <row r="1101" spans="5:34" hidden="1" x14ac:dyDescent="0.25">
      <c r="E1101" s="11">
        <v>43335.291666666664</v>
      </c>
      <c r="F1101" s="9">
        <v>12355.65</v>
      </c>
      <c r="G1101" s="9">
        <v>12362.13</v>
      </c>
      <c r="H1101" s="9">
        <v>12351.1</v>
      </c>
      <c r="I1101" s="9">
        <v>12351.64</v>
      </c>
      <c r="AB1101"/>
      <c r="AC1101"/>
      <c r="AD1101"/>
      <c r="AE1101"/>
    </row>
    <row r="1102" spans="5:34" x14ac:dyDescent="0.25">
      <c r="E1102" s="12">
        <v>43335.333333333336</v>
      </c>
      <c r="F1102" s="10">
        <v>12352.72</v>
      </c>
      <c r="G1102" s="10">
        <v>12364.01</v>
      </c>
      <c r="H1102" s="10">
        <v>12347.31</v>
      </c>
      <c r="I1102" s="10">
        <v>12364.01</v>
      </c>
      <c r="K1102" s="13">
        <f t="shared" ref="K1102:K1116" si="624">I1102-F1102</f>
        <v>11.290000000000873</v>
      </c>
      <c r="L1102" s="13">
        <v>0</v>
      </c>
      <c r="M1102" s="13">
        <f t="shared" ref="M1102:M1116" si="625">G1102-H1102</f>
        <v>16.700000000000728</v>
      </c>
      <c r="N1102" s="13">
        <f>I1116-F1102</f>
        <v>16.380000000001019</v>
      </c>
      <c r="O1102" s="18">
        <f>IF(K1102*N1102&gt;0,1,0)</f>
        <v>1</v>
      </c>
      <c r="P1102">
        <f>_xlfn.IFS(K1102&lt;0,MIN(L1101:L1115),K1102&gt;0,MAX(L1101:L1115))</f>
        <v>37.579999999999927</v>
      </c>
      <c r="Q1102">
        <f>_xlfn.IFS(K1102&lt;0,MAX(L1101:L1115),K1102&gt;0,MIN(L1101:L1115))</f>
        <v>0</v>
      </c>
      <c r="T1102" s="13">
        <f>MAX(G1102:G1116)</f>
        <v>12412.76</v>
      </c>
      <c r="X1102">
        <f t="shared" ref="X1102:X1116" si="626">ABS(K1102)</f>
        <v>11.290000000000873</v>
      </c>
      <c r="Y1102">
        <f t="shared" ref="Y1102:Y1116" si="627">ABS(M1102)</f>
        <v>16.700000000000728</v>
      </c>
      <c r="Z1102">
        <f t="shared" ref="Z1102:Z1116" si="628">IF(T1102&lt;1000,ABS(T1102),0)</f>
        <v>0</v>
      </c>
      <c r="AA1102">
        <f t="shared" ref="AA1102:AA1116" si="629">ABS(N1102)</f>
        <v>16.380000000001019</v>
      </c>
      <c r="AB1102" s="18">
        <f t="shared" ref="AB1102:AB1116" si="630">ABS(P1102)</f>
        <v>37.579999999999927</v>
      </c>
      <c r="AC1102" s="18">
        <f t="shared" ref="AC1102:AC1116" si="631">ABS(Q1102)</f>
        <v>0</v>
      </c>
      <c r="AD1102" s="18">
        <f t="shared" ref="AD1102:AD1116" si="632">IF(O1102=1,ABS(P1102),0)</f>
        <v>37.579999999999927</v>
      </c>
      <c r="AE1102" s="18">
        <f t="shared" ref="AE1102:AE1116" si="633">IF(O1102=0,ABS(Q1102),0)</f>
        <v>0</v>
      </c>
      <c r="AG1102" s="18">
        <f t="shared" ref="AG1102:AG1116" si="634">IF(O1102=1,ABS(Q1102),0)</f>
        <v>0</v>
      </c>
      <c r="AH1102" s="18">
        <f t="shared" ref="AH1102:AH1116" si="635">IF(O1102=0,ABS(P1102),0)</f>
        <v>0</v>
      </c>
    </row>
    <row r="1103" spans="5:34" x14ac:dyDescent="0.25">
      <c r="E1103" s="11">
        <v>43335.375</v>
      </c>
      <c r="F1103" s="9">
        <v>12364.9</v>
      </c>
      <c r="G1103" s="9">
        <v>12377.71</v>
      </c>
      <c r="H1103" s="9">
        <v>12360.15</v>
      </c>
      <c r="I1103" s="9">
        <v>12373.24</v>
      </c>
      <c r="K1103" s="13">
        <f t="shared" si="624"/>
        <v>8.3400000000001455</v>
      </c>
      <c r="L1103" s="13">
        <f t="shared" ref="L1103:L1116" si="636">L1102+K1103</f>
        <v>8.3400000000001455</v>
      </c>
      <c r="M1103" s="13">
        <f t="shared" si="625"/>
        <v>17.559999999999491</v>
      </c>
      <c r="T1103" s="13">
        <f>MIN(H1102:H1116)</f>
        <v>12347.31</v>
      </c>
      <c r="X1103">
        <f t="shared" si="626"/>
        <v>8.3400000000001455</v>
      </c>
      <c r="Y1103">
        <f t="shared" si="627"/>
        <v>17.559999999999491</v>
      </c>
      <c r="Z1103">
        <f t="shared" si="628"/>
        <v>0</v>
      </c>
      <c r="AA1103">
        <f t="shared" si="629"/>
        <v>0</v>
      </c>
      <c r="AB1103" s="18">
        <f t="shared" si="630"/>
        <v>0</v>
      </c>
      <c r="AC1103" s="18">
        <f t="shared" si="631"/>
        <v>0</v>
      </c>
      <c r="AD1103" s="18">
        <f t="shared" si="632"/>
        <v>0</v>
      </c>
      <c r="AE1103" s="18">
        <f t="shared" si="633"/>
        <v>0</v>
      </c>
      <c r="AG1103" s="18">
        <f t="shared" si="634"/>
        <v>0</v>
      </c>
      <c r="AH1103" s="18">
        <f t="shared" si="635"/>
        <v>0</v>
      </c>
    </row>
    <row r="1104" spans="5:34" x14ac:dyDescent="0.25">
      <c r="E1104" s="12">
        <v>43335.416666666664</v>
      </c>
      <c r="F1104" s="10">
        <v>12371.27</v>
      </c>
      <c r="G1104" s="10">
        <v>12412.76</v>
      </c>
      <c r="H1104" s="10">
        <v>12366.5</v>
      </c>
      <c r="I1104" s="10">
        <v>12400.51</v>
      </c>
      <c r="K1104" s="13">
        <f t="shared" si="624"/>
        <v>29.239999999999782</v>
      </c>
      <c r="L1104" s="13">
        <f t="shared" si="636"/>
        <v>37.579999999999927</v>
      </c>
      <c r="M1104" s="13">
        <f t="shared" si="625"/>
        <v>46.260000000000218</v>
      </c>
      <c r="T1104" s="13">
        <f>T1102-T1103</f>
        <v>65.450000000000728</v>
      </c>
      <c r="X1104">
        <f t="shared" si="626"/>
        <v>29.239999999999782</v>
      </c>
      <c r="Y1104">
        <f t="shared" si="627"/>
        <v>46.260000000000218</v>
      </c>
      <c r="Z1104">
        <f t="shared" si="628"/>
        <v>65.450000000000728</v>
      </c>
      <c r="AA1104">
        <f t="shared" si="629"/>
        <v>0</v>
      </c>
      <c r="AB1104" s="18">
        <f t="shared" si="630"/>
        <v>0</v>
      </c>
      <c r="AC1104" s="18">
        <f t="shared" si="631"/>
        <v>0</v>
      </c>
      <c r="AD1104" s="18">
        <f t="shared" si="632"/>
        <v>0</v>
      </c>
      <c r="AE1104" s="18">
        <f t="shared" si="633"/>
        <v>0</v>
      </c>
      <c r="AG1104" s="18">
        <f t="shared" si="634"/>
        <v>0</v>
      </c>
      <c r="AH1104" s="18">
        <f t="shared" si="635"/>
        <v>0</v>
      </c>
    </row>
    <row r="1105" spans="5:34" x14ac:dyDescent="0.25">
      <c r="E1105" s="11">
        <v>43335.458333333336</v>
      </c>
      <c r="F1105" s="9">
        <v>12399.76</v>
      </c>
      <c r="G1105" s="9">
        <v>12406.57</v>
      </c>
      <c r="H1105" s="9">
        <v>12351.28</v>
      </c>
      <c r="I1105" s="9">
        <v>12398.04</v>
      </c>
      <c r="K1105" s="13">
        <f t="shared" si="624"/>
        <v>-1.7199999999993452</v>
      </c>
      <c r="L1105" s="13">
        <f t="shared" si="636"/>
        <v>35.860000000000582</v>
      </c>
      <c r="M1105" s="13">
        <f t="shared" si="625"/>
        <v>55.289999999999054</v>
      </c>
      <c r="R1105">
        <v>7</v>
      </c>
      <c r="X1105">
        <f t="shared" si="626"/>
        <v>1.7199999999993452</v>
      </c>
      <c r="Y1105">
        <f t="shared" si="627"/>
        <v>55.289999999999054</v>
      </c>
      <c r="Z1105">
        <f t="shared" si="628"/>
        <v>0</v>
      </c>
      <c r="AA1105">
        <f t="shared" si="629"/>
        <v>0</v>
      </c>
      <c r="AB1105" s="18">
        <f t="shared" si="630"/>
        <v>0</v>
      </c>
      <c r="AC1105" s="18">
        <f t="shared" si="631"/>
        <v>0</v>
      </c>
      <c r="AD1105" s="18">
        <f t="shared" si="632"/>
        <v>0</v>
      </c>
      <c r="AE1105" s="18">
        <f t="shared" si="633"/>
        <v>0</v>
      </c>
      <c r="AG1105" s="18">
        <f t="shared" si="634"/>
        <v>0</v>
      </c>
      <c r="AH1105" s="18">
        <f t="shared" si="635"/>
        <v>0</v>
      </c>
    </row>
    <row r="1106" spans="5:34" x14ac:dyDescent="0.25">
      <c r="E1106" s="12">
        <v>43335.5</v>
      </c>
      <c r="F1106" s="10">
        <v>12398.29</v>
      </c>
      <c r="G1106" s="10">
        <v>12398.29</v>
      </c>
      <c r="H1106" s="10">
        <v>12373.78</v>
      </c>
      <c r="I1106" s="10">
        <v>12377.5</v>
      </c>
      <c r="K1106" s="13">
        <f t="shared" si="624"/>
        <v>-20.790000000000873</v>
      </c>
      <c r="L1106" s="13">
        <f t="shared" si="636"/>
        <v>15.069999999999709</v>
      </c>
      <c r="M1106" s="13">
        <f t="shared" si="625"/>
        <v>24.510000000000218</v>
      </c>
      <c r="X1106">
        <f t="shared" si="626"/>
        <v>20.790000000000873</v>
      </c>
      <c r="Y1106">
        <f t="shared" si="627"/>
        <v>24.510000000000218</v>
      </c>
      <c r="Z1106">
        <f t="shared" si="628"/>
        <v>0</v>
      </c>
      <c r="AA1106">
        <f t="shared" si="629"/>
        <v>0</v>
      </c>
      <c r="AB1106" s="18">
        <f t="shared" si="630"/>
        <v>0</v>
      </c>
      <c r="AC1106" s="18">
        <f t="shared" si="631"/>
        <v>0</v>
      </c>
      <c r="AD1106" s="18">
        <f t="shared" si="632"/>
        <v>0</v>
      </c>
      <c r="AE1106" s="18">
        <f t="shared" si="633"/>
        <v>0</v>
      </c>
      <c r="AG1106" s="18">
        <f t="shared" si="634"/>
        <v>0</v>
      </c>
      <c r="AH1106" s="18">
        <f t="shared" si="635"/>
        <v>0</v>
      </c>
    </row>
    <row r="1107" spans="5:34" x14ac:dyDescent="0.25">
      <c r="E1107" s="11">
        <v>43335.541666666664</v>
      </c>
      <c r="F1107" s="9">
        <v>12377.25</v>
      </c>
      <c r="G1107" s="9">
        <v>12379.01</v>
      </c>
      <c r="H1107" s="9">
        <v>12360.01</v>
      </c>
      <c r="I1107" s="9">
        <v>12370.93</v>
      </c>
      <c r="K1107" s="13">
        <f t="shared" si="624"/>
        <v>-6.319999999999709</v>
      </c>
      <c r="L1107" s="13">
        <f t="shared" si="636"/>
        <v>8.75</v>
      </c>
      <c r="M1107" s="13">
        <f t="shared" si="625"/>
        <v>19</v>
      </c>
      <c r="X1107">
        <f t="shared" si="626"/>
        <v>6.319999999999709</v>
      </c>
      <c r="Y1107">
        <f t="shared" si="627"/>
        <v>19</v>
      </c>
      <c r="Z1107">
        <f t="shared" si="628"/>
        <v>0</v>
      </c>
      <c r="AA1107">
        <f t="shared" si="629"/>
        <v>0</v>
      </c>
      <c r="AB1107" s="18">
        <f t="shared" si="630"/>
        <v>0</v>
      </c>
      <c r="AC1107" s="18">
        <f t="shared" si="631"/>
        <v>0</v>
      </c>
      <c r="AD1107" s="18">
        <f t="shared" si="632"/>
        <v>0</v>
      </c>
      <c r="AE1107" s="18">
        <f t="shared" si="633"/>
        <v>0</v>
      </c>
      <c r="AG1107" s="18">
        <f t="shared" si="634"/>
        <v>0</v>
      </c>
      <c r="AH1107" s="18">
        <f t="shared" si="635"/>
        <v>0</v>
      </c>
    </row>
    <row r="1108" spans="5:34" x14ac:dyDescent="0.25">
      <c r="E1108" s="12">
        <v>43335.583333333336</v>
      </c>
      <c r="F1108" s="10">
        <v>12370.43</v>
      </c>
      <c r="G1108" s="10">
        <v>12385.76</v>
      </c>
      <c r="H1108" s="10">
        <v>12365.19</v>
      </c>
      <c r="I1108" s="10">
        <v>12384.29</v>
      </c>
      <c r="K1108" s="13">
        <f t="shared" si="624"/>
        <v>13.860000000000582</v>
      </c>
      <c r="L1108" s="13">
        <f t="shared" si="636"/>
        <v>22.610000000000582</v>
      </c>
      <c r="M1108" s="13">
        <f t="shared" si="625"/>
        <v>20.569999999999709</v>
      </c>
      <c r="X1108">
        <f t="shared" si="626"/>
        <v>13.860000000000582</v>
      </c>
      <c r="Y1108">
        <f t="shared" si="627"/>
        <v>20.569999999999709</v>
      </c>
      <c r="Z1108">
        <f t="shared" si="628"/>
        <v>0</v>
      </c>
      <c r="AA1108">
        <f t="shared" si="629"/>
        <v>0</v>
      </c>
      <c r="AB1108" s="18">
        <f t="shared" si="630"/>
        <v>0</v>
      </c>
      <c r="AC1108" s="18">
        <f t="shared" si="631"/>
        <v>0</v>
      </c>
      <c r="AD1108" s="18">
        <f t="shared" si="632"/>
        <v>0</v>
      </c>
      <c r="AE1108" s="18">
        <f t="shared" si="633"/>
        <v>0</v>
      </c>
      <c r="AG1108" s="18">
        <f t="shared" si="634"/>
        <v>0</v>
      </c>
      <c r="AH1108" s="18">
        <f t="shared" si="635"/>
        <v>0</v>
      </c>
    </row>
    <row r="1109" spans="5:34" x14ac:dyDescent="0.25">
      <c r="E1109" s="11">
        <v>43335.625</v>
      </c>
      <c r="F1109" s="9">
        <v>12384.54</v>
      </c>
      <c r="G1109" s="9">
        <v>12392.64</v>
      </c>
      <c r="H1109" s="9">
        <v>12377.45</v>
      </c>
      <c r="I1109" s="9">
        <v>12382.75</v>
      </c>
      <c r="K1109" s="13">
        <f t="shared" si="624"/>
        <v>-1.7900000000008731</v>
      </c>
      <c r="L1109" s="13">
        <f t="shared" si="636"/>
        <v>20.819999999999709</v>
      </c>
      <c r="M1109" s="13">
        <f t="shared" si="625"/>
        <v>15.18999999999869</v>
      </c>
      <c r="X1109">
        <f t="shared" si="626"/>
        <v>1.7900000000008731</v>
      </c>
      <c r="Y1109">
        <f t="shared" si="627"/>
        <v>15.18999999999869</v>
      </c>
      <c r="Z1109">
        <f t="shared" si="628"/>
        <v>0</v>
      </c>
      <c r="AA1109">
        <f t="shared" si="629"/>
        <v>0</v>
      </c>
      <c r="AB1109" s="18">
        <f t="shared" si="630"/>
        <v>0</v>
      </c>
      <c r="AC1109" s="18">
        <f t="shared" si="631"/>
        <v>0</v>
      </c>
      <c r="AD1109" s="18">
        <f t="shared" si="632"/>
        <v>0</v>
      </c>
      <c r="AE1109" s="18">
        <f t="shared" si="633"/>
        <v>0</v>
      </c>
      <c r="AG1109" s="18">
        <f t="shared" si="634"/>
        <v>0</v>
      </c>
      <c r="AH1109" s="18">
        <f t="shared" si="635"/>
        <v>0</v>
      </c>
    </row>
    <row r="1110" spans="5:34" x14ac:dyDescent="0.25">
      <c r="E1110" s="12">
        <v>43335.666666666664</v>
      </c>
      <c r="F1110" s="10">
        <v>12383</v>
      </c>
      <c r="G1110" s="10">
        <v>12391.35</v>
      </c>
      <c r="H1110" s="10">
        <v>12363.67</v>
      </c>
      <c r="I1110" s="10">
        <v>12381.43</v>
      </c>
      <c r="K1110" s="13">
        <f t="shared" si="624"/>
        <v>-1.569999999999709</v>
      </c>
      <c r="L1110" s="13">
        <f t="shared" si="636"/>
        <v>19.25</v>
      </c>
      <c r="M1110" s="13">
        <f t="shared" si="625"/>
        <v>27.680000000000291</v>
      </c>
      <c r="X1110">
        <f t="shared" si="626"/>
        <v>1.569999999999709</v>
      </c>
      <c r="Y1110">
        <f t="shared" si="627"/>
        <v>27.680000000000291</v>
      </c>
      <c r="Z1110">
        <f t="shared" si="628"/>
        <v>0</v>
      </c>
      <c r="AA1110">
        <f t="shared" si="629"/>
        <v>0</v>
      </c>
      <c r="AB1110" s="18">
        <f t="shared" si="630"/>
        <v>0</v>
      </c>
      <c r="AC1110" s="18">
        <f t="shared" si="631"/>
        <v>0</v>
      </c>
      <c r="AD1110" s="18">
        <f t="shared" si="632"/>
        <v>0</v>
      </c>
      <c r="AE1110" s="18">
        <f t="shared" si="633"/>
        <v>0</v>
      </c>
      <c r="AG1110" s="18">
        <f t="shared" si="634"/>
        <v>0</v>
      </c>
      <c r="AH1110" s="18">
        <f t="shared" si="635"/>
        <v>0</v>
      </c>
    </row>
    <row r="1111" spans="5:34" x14ac:dyDescent="0.25">
      <c r="E1111" s="11">
        <v>43335.708333333336</v>
      </c>
      <c r="F1111" s="9">
        <v>12381.18</v>
      </c>
      <c r="G1111" s="9">
        <v>12411.59</v>
      </c>
      <c r="H1111" s="9">
        <v>12379.2</v>
      </c>
      <c r="I1111" s="9">
        <v>12388.73</v>
      </c>
      <c r="K1111" s="13">
        <f t="shared" si="624"/>
        <v>7.5499999999992724</v>
      </c>
      <c r="L1111" s="13">
        <f t="shared" si="636"/>
        <v>26.799999999999272</v>
      </c>
      <c r="M1111" s="13">
        <f t="shared" si="625"/>
        <v>32.389999999999418</v>
      </c>
      <c r="X1111">
        <f t="shared" si="626"/>
        <v>7.5499999999992724</v>
      </c>
      <c r="Y1111">
        <f t="shared" si="627"/>
        <v>32.389999999999418</v>
      </c>
      <c r="Z1111">
        <f t="shared" si="628"/>
        <v>0</v>
      </c>
      <c r="AA1111">
        <f t="shared" si="629"/>
        <v>0</v>
      </c>
      <c r="AB1111" s="18">
        <f t="shared" si="630"/>
        <v>0</v>
      </c>
      <c r="AC1111" s="18">
        <f t="shared" si="631"/>
        <v>0</v>
      </c>
      <c r="AD1111" s="18">
        <f t="shared" si="632"/>
        <v>0</v>
      </c>
      <c r="AE1111" s="18">
        <f t="shared" si="633"/>
        <v>0</v>
      </c>
      <c r="AG1111" s="18">
        <f t="shared" si="634"/>
        <v>0</v>
      </c>
      <c r="AH1111" s="18">
        <f t="shared" si="635"/>
        <v>0</v>
      </c>
    </row>
    <row r="1112" spans="5:34" x14ac:dyDescent="0.25">
      <c r="E1112" s="12">
        <v>43335.75</v>
      </c>
      <c r="F1112" s="10">
        <v>12388.98</v>
      </c>
      <c r="G1112" s="10">
        <v>12388.98</v>
      </c>
      <c r="H1112" s="10">
        <v>12351.53</v>
      </c>
      <c r="I1112" s="10">
        <v>12363.52</v>
      </c>
      <c r="K1112" s="13">
        <f t="shared" si="624"/>
        <v>-25.459999999999127</v>
      </c>
      <c r="L1112" s="13">
        <f t="shared" si="636"/>
        <v>1.3400000000001455</v>
      </c>
      <c r="M1112" s="13">
        <f t="shared" si="625"/>
        <v>37.449999999998909</v>
      </c>
      <c r="X1112">
        <f t="shared" si="626"/>
        <v>25.459999999999127</v>
      </c>
      <c r="Y1112">
        <f t="shared" si="627"/>
        <v>37.449999999998909</v>
      </c>
      <c r="Z1112">
        <f t="shared" si="628"/>
        <v>0</v>
      </c>
      <c r="AA1112">
        <f t="shared" si="629"/>
        <v>0</v>
      </c>
      <c r="AB1112" s="18">
        <f t="shared" si="630"/>
        <v>0</v>
      </c>
      <c r="AC1112" s="18">
        <f t="shared" si="631"/>
        <v>0</v>
      </c>
      <c r="AD1112" s="18">
        <f t="shared" si="632"/>
        <v>0</v>
      </c>
      <c r="AE1112" s="18">
        <f t="shared" si="633"/>
        <v>0</v>
      </c>
      <c r="AG1112" s="18">
        <f t="shared" si="634"/>
        <v>0</v>
      </c>
      <c r="AH1112" s="18">
        <f t="shared" si="635"/>
        <v>0</v>
      </c>
    </row>
    <row r="1113" spans="5:34" x14ac:dyDescent="0.25">
      <c r="E1113" s="11">
        <v>43335.791666666664</v>
      </c>
      <c r="F1113" s="9">
        <v>12363.27</v>
      </c>
      <c r="G1113" s="9">
        <v>12376.28</v>
      </c>
      <c r="H1113" s="9">
        <v>12358.54</v>
      </c>
      <c r="I1113" s="9">
        <v>12367.27</v>
      </c>
      <c r="K1113" s="13">
        <f t="shared" si="624"/>
        <v>4</v>
      </c>
      <c r="L1113" s="13">
        <f t="shared" si="636"/>
        <v>5.3400000000001455</v>
      </c>
      <c r="M1113" s="13">
        <f t="shared" si="625"/>
        <v>17.739999999999782</v>
      </c>
      <c r="X1113">
        <f t="shared" si="626"/>
        <v>4</v>
      </c>
      <c r="Y1113">
        <f t="shared" si="627"/>
        <v>17.739999999999782</v>
      </c>
      <c r="Z1113">
        <f t="shared" si="628"/>
        <v>0</v>
      </c>
      <c r="AA1113">
        <f t="shared" si="629"/>
        <v>0</v>
      </c>
      <c r="AB1113" s="18">
        <f t="shared" si="630"/>
        <v>0</v>
      </c>
      <c r="AC1113" s="18">
        <f t="shared" si="631"/>
        <v>0</v>
      </c>
      <c r="AD1113" s="18">
        <f t="shared" si="632"/>
        <v>0</v>
      </c>
      <c r="AE1113" s="18">
        <f t="shared" si="633"/>
        <v>0</v>
      </c>
      <c r="AG1113" s="18">
        <f t="shared" si="634"/>
        <v>0</v>
      </c>
      <c r="AH1113" s="18">
        <f t="shared" si="635"/>
        <v>0</v>
      </c>
    </row>
    <row r="1114" spans="5:34" x14ac:dyDescent="0.25">
      <c r="E1114" s="12">
        <v>43335.833333333336</v>
      </c>
      <c r="F1114" s="10">
        <v>12366.52</v>
      </c>
      <c r="G1114" s="10">
        <v>12371.77</v>
      </c>
      <c r="H1114" s="10">
        <v>12360.27</v>
      </c>
      <c r="I1114" s="10">
        <v>12364.51</v>
      </c>
      <c r="K1114" s="13">
        <f t="shared" si="624"/>
        <v>-2.0100000000002183</v>
      </c>
      <c r="L1114" s="13">
        <f t="shared" si="636"/>
        <v>3.3299999999999272</v>
      </c>
      <c r="M1114" s="13">
        <f t="shared" si="625"/>
        <v>11.5</v>
      </c>
      <c r="X1114">
        <f t="shared" si="626"/>
        <v>2.0100000000002183</v>
      </c>
      <c r="Y1114">
        <f t="shared" si="627"/>
        <v>11.5</v>
      </c>
      <c r="Z1114">
        <f t="shared" si="628"/>
        <v>0</v>
      </c>
      <c r="AA1114">
        <f t="shared" si="629"/>
        <v>0</v>
      </c>
      <c r="AB1114" s="18">
        <f t="shared" si="630"/>
        <v>0</v>
      </c>
      <c r="AC1114" s="18">
        <f t="shared" si="631"/>
        <v>0</v>
      </c>
      <c r="AD1114" s="18">
        <f t="shared" si="632"/>
        <v>0</v>
      </c>
      <c r="AE1114" s="18">
        <f t="shared" si="633"/>
        <v>0</v>
      </c>
      <c r="AG1114" s="18">
        <f t="shared" si="634"/>
        <v>0</v>
      </c>
      <c r="AH1114" s="18">
        <f t="shared" si="635"/>
        <v>0</v>
      </c>
    </row>
    <row r="1115" spans="5:34" x14ac:dyDescent="0.25">
      <c r="E1115" s="11">
        <v>43335.875</v>
      </c>
      <c r="F1115" s="9">
        <v>12364.76</v>
      </c>
      <c r="G1115" s="9">
        <v>12373.51</v>
      </c>
      <c r="H1115" s="9">
        <v>12364.76</v>
      </c>
      <c r="I1115" s="9">
        <v>12369.76</v>
      </c>
      <c r="K1115" s="13">
        <f t="shared" si="624"/>
        <v>5</v>
      </c>
      <c r="L1115" s="13">
        <f t="shared" si="636"/>
        <v>8.3299999999999272</v>
      </c>
      <c r="M1115" s="13">
        <f t="shared" si="625"/>
        <v>8.75</v>
      </c>
      <c r="X1115">
        <f t="shared" si="626"/>
        <v>5</v>
      </c>
      <c r="Y1115">
        <f t="shared" si="627"/>
        <v>8.75</v>
      </c>
      <c r="Z1115">
        <f t="shared" si="628"/>
        <v>0</v>
      </c>
      <c r="AA1115">
        <f t="shared" si="629"/>
        <v>0</v>
      </c>
      <c r="AB1115" s="18">
        <f t="shared" si="630"/>
        <v>0</v>
      </c>
      <c r="AC1115" s="18">
        <f t="shared" si="631"/>
        <v>0</v>
      </c>
      <c r="AD1115" s="18">
        <f t="shared" si="632"/>
        <v>0</v>
      </c>
      <c r="AE1115" s="18">
        <f t="shared" si="633"/>
        <v>0</v>
      </c>
      <c r="AG1115" s="18">
        <f t="shared" si="634"/>
        <v>0</v>
      </c>
      <c r="AH1115" s="18">
        <f t="shared" si="635"/>
        <v>0</v>
      </c>
    </row>
    <row r="1116" spans="5:34" x14ac:dyDescent="0.25">
      <c r="E1116" s="12">
        <v>43335.916666666664</v>
      </c>
      <c r="F1116" s="10">
        <v>12370.26</v>
      </c>
      <c r="G1116" s="10">
        <v>12373.01</v>
      </c>
      <c r="H1116" s="10">
        <v>12354.75</v>
      </c>
      <c r="I1116" s="10">
        <v>12369.1</v>
      </c>
      <c r="K1116" s="13">
        <f t="shared" si="624"/>
        <v>-1.1599999999998545</v>
      </c>
      <c r="L1116" s="13">
        <f t="shared" si="636"/>
        <v>7.1700000000000728</v>
      </c>
      <c r="M1116" s="13">
        <f t="shared" si="625"/>
        <v>18.260000000000218</v>
      </c>
      <c r="N1116" s="13"/>
      <c r="X1116">
        <f t="shared" si="626"/>
        <v>1.1599999999998545</v>
      </c>
      <c r="Y1116">
        <f t="shared" si="627"/>
        <v>18.260000000000218</v>
      </c>
      <c r="Z1116">
        <f t="shared" si="628"/>
        <v>0</v>
      </c>
      <c r="AA1116">
        <f t="shared" si="629"/>
        <v>0</v>
      </c>
      <c r="AB1116" s="18">
        <f t="shared" si="630"/>
        <v>0</v>
      </c>
      <c r="AC1116" s="18">
        <f t="shared" si="631"/>
        <v>0</v>
      </c>
      <c r="AD1116" s="18">
        <f t="shared" si="632"/>
        <v>0</v>
      </c>
      <c r="AE1116" s="18">
        <f t="shared" si="633"/>
        <v>0</v>
      </c>
      <c r="AG1116" s="18">
        <f t="shared" si="634"/>
        <v>0</v>
      </c>
      <c r="AH1116" s="18">
        <f t="shared" si="635"/>
        <v>0</v>
      </c>
    </row>
    <row r="1117" spans="5:34" hidden="1" x14ac:dyDescent="0.25">
      <c r="E1117" s="11">
        <v>43335.958333333336</v>
      </c>
      <c r="F1117" s="9">
        <v>12358.98</v>
      </c>
      <c r="G1117" s="9">
        <v>12361.14</v>
      </c>
      <c r="H1117" s="9">
        <v>12357.9</v>
      </c>
      <c r="I1117" s="9">
        <v>12360.06</v>
      </c>
      <c r="AB1117"/>
      <c r="AC1117"/>
      <c r="AD1117"/>
      <c r="AE1117"/>
    </row>
    <row r="1118" spans="5:34" hidden="1" x14ac:dyDescent="0.25">
      <c r="E1118" s="12">
        <v>43336.041666666664</v>
      </c>
      <c r="F1118" s="10">
        <v>12360.05</v>
      </c>
      <c r="G1118" s="10">
        <v>12360.05</v>
      </c>
      <c r="H1118" s="10">
        <v>12356.8</v>
      </c>
      <c r="I1118" s="10">
        <v>12357.88</v>
      </c>
      <c r="AB1118"/>
      <c r="AC1118"/>
      <c r="AD1118"/>
      <c r="AE1118"/>
    </row>
    <row r="1119" spans="5:34" hidden="1" x14ac:dyDescent="0.25">
      <c r="E1119" s="11">
        <v>43336.083333333336</v>
      </c>
      <c r="F1119" s="9">
        <v>12356.8</v>
      </c>
      <c r="G1119" s="9">
        <v>12367.21</v>
      </c>
      <c r="H1119" s="9">
        <v>12356.8</v>
      </c>
      <c r="I1119" s="9">
        <v>12360.72</v>
      </c>
      <c r="AB1119"/>
      <c r="AC1119"/>
      <c r="AD1119"/>
      <c r="AE1119"/>
    </row>
    <row r="1120" spans="5:34" hidden="1" x14ac:dyDescent="0.25">
      <c r="E1120" s="12">
        <v>43336.125</v>
      </c>
      <c r="F1120" s="10">
        <v>12359.64</v>
      </c>
      <c r="G1120" s="10">
        <v>12373.44</v>
      </c>
      <c r="H1120" s="10">
        <v>12354.39</v>
      </c>
      <c r="I1120" s="10">
        <v>12371.44</v>
      </c>
      <c r="AB1120"/>
      <c r="AC1120"/>
      <c r="AD1120"/>
      <c r="AE1120"/>
    </row>
    <row r="1121" spans="5:34" hidden="1" x14ac:dyDescent="0.25">
      <c r="E1121" s="11">
        <v>43336.166666666664</v>
      </c>
      <c r="F1121" s="9">
        <v>12372.52</v>
      </c>
      <c r="G1121" s="9">
        <v>12378.91</v>
      </c>
      <c r="H1121" s="9">
        <v>12359.83</v>
      </c>
      <c r="I1121" s="9">
        <v>12369.31</v>
      </c>
      <c r="AB1121"/>
      <c r="AC1121"/>
      <c r="AD1121"/>
      <c r="AE1121"/>
    </row>
    <row r="1122" spans="5:34" hidden="1" x14ac:dyDescent="0.25">
      <c r="E1122" s="12">
        <v>43336.208333333336</v>
      </c>
      <c r="F1122" s="10">
        <v>12368.23</v>
      </c>
      <c r="G1122" s="10">
        <v>12382.26</v>
      </c>
      <c r="H1122" s="10">
        <v>12364.84</v>
      </c>
      <c r="I1122" s="10">
        <v>12377.94</v>
      </c>
      <c r="AB1122"/>
      <c r="AC1122"/>
      <c r="AD1122"/>
      <c r="AE1122"/>
    </row>
    <row r="1123" spans="5:34" hidden="1" x14ac:dyDescent="0.25">
      <c r="E1123" s="11">
        <v>43336.25</v>
      </c>
      <c r="F1123" s="9">
        <v>12379.02</v>
      </c>
      <c r="G1123" s="9">
        <v>12380.55</v>
      </c>
      <c r="H1123" s="9">
        <v>12372.98</v>
      </c>
      <c r="I1123" s="9">
        <v>12377.3</v>
      </c>
      <c r="AB1123"/>
      <c r="AC1123"/>
      <c r="AD1123"/>
      <c r="AE1123"/>
    </row>
    <row r="1124" spans="5:34" hidden="1" x14ac:dyDescent="0.25">
      <c r="E1124" s="12">
        <v>43336.291666666664</v>
      </c>
      <c r="F1124" s="10">
        <v>12378.38</v>
      </c>
      <c r="G1124" s="10">
        <v>12378.4</v>
      </c>
      <c r="H1124" s="10">
        <v>12374.08</v>
      </c>
      <c r="I1124" s="10">
        <v>12377.27</v>
      </c>
      <c r="AB1124"/>
      <c r="AC1124"/>
      <c r="AD1124"/>
      <c r="AE1124"/>
    </row>
    <row r="1125" spans="5:34" x14ac:dyDescent="0.25">
      <c r="E1125" s="11">
        <v>43336.333333333336</v>
      </c>
      <c r="F1125" s="9">
        <v>12376.19</v>
      </c>
      <c r="G1125" s="9">
        <v>12387.09</v>
      </c>
      <c r="H1125" s="9">
        <v>12373.63</v>
      </c>
      <c r="I1125" s="9">
        <v>12384.72</v>
      </c>
      <c r="K1125" s="13">
        <f t="shared" ref="K1125:K1139" si="637">I1125-F1125</f>
        <v>8.5299999999988358</v>
      </c>
      <c r="L1125" s="13">
        <v>0</v>
      </c>
      <c r="M1125" s="13">
        <f t="shared" ref="M1125:M1139" si="638">G1125-H1125</f>
        <v>13.460000000000946</v>
      </c>
      <c r="N1125" s="13">
        <f>I1139-F1125</f>
        <v>22.909999999999854</v>
      </c>
      <c r="O1125" s="18">
        <f>IF(K1125*N1125&gt;0,1,0)</f>
        <v>1</v>
      </c>
      <c r="P1125">
        <f>_xlfn.IFS(K1125&lt;0,MIN(L1124:L1138),K1125&gt;0,MAX(L1124:L1138))</f>
        <v>40.390000000001237</v>
      </c>
      <c r="Q1125">
        <f>_xlfn.IFS(K1125&lt;0,MAX(L1124:L1138),K1125&gt;0,MIN(L1124:L1138))</f>
        <v>-9.0899999999983265</v>
      </c>
      <c r="T1125" s="13">
        <f>MAX(G1125:G1139)</f>
        <v>12446.44</v>
      </c>
      <c r="X1125">
        <f t="shared" ref="X1125:X1139" si="639">ABS(K1125)</f>
        <v>8.5299999999988358</v>
      </c>
      <c r="Y1125">
        <f t="shared" ref="Y1125:Y1139" si="640">ABS(M1125)</f>
        <v>13.460000000000946</v>
      </c>
      <c r="Z1125">
        <f t="shared" ref="Z1125:Z1139" si="641">IF(T1125&lt;1000,ABS(T1125),0)</f>
        <v>0</v>
      </c>
      <c r="AA1125">
        <f t="shared" ref="AA1125:AA1139" si="642">ABS(N1125)</f>
        <v>22.909999999999854</v>
      </c>
      <c r="AB1125" s="18">
        <f t="shared" ref="AB1125:AB1139" si="643">ABS(P1125)</f>
        <v>40.390000000001237</v>
      </c>
      <c r="AC1125" s="18">
        <f t="shared" ref="AC1125:AC1139" si="644">ABS(Q1125)</f>
        <v>9.0899999999983265</v>
      </c>
      <c r="AD1125" s="18">
        <f t="shared" ref="AD1125:AD1139" si="645">IF(O1125=1,ABS(P1125),0)</f>
        <v>40.390000000001237</v>
      </c>
      <c r="AE1125" s="18">
        <f t="shared" ref="AE1125:AE1139" si="646">IF(O1125=0,ABS(Q1125),0)</f>
        <v>0</v>
      </c>
      <c r="AG1125" s="18">
        <f t="shared" ref="AG1125:AG1139" si="647">IF(O1125=1,ABS(Q1125),0)</f>
        <v>9.0899999999983265</v>
      </c>
      <c r="AH1125" s="18">
        <f t="shared" ref="AH1125:AH1139" si="648">IF(O1125=0,ABS(P1125),0)</f>
        <v>0</v>
      </c>
    </row>
    <row r="1126" spans="5:34" x14ac:dyDescent="0.25">
      <c r="E1126" s="12">
        <v>43336.375</v>
      </c>
      <c r="F1126" s="10">
        <v>12380.47</v>
      </c>
      <c r="G1126" s="10">
        <v>12395.65</v>
      </c>
      <c r="H1126" s="10">
        <v>12375.68</v>
      </c>
      <c r="I1126" s="10">
        <v>12378.23</v>
      </c>
      <c r="K1126" s="13">
        <f t="shared" si="637"/>
        <v>-2.2399999999997817</v>
      </c>
      <c r="L1126" s="13">
        <f t="shared" ref="L1126:L1139" si="649">L1125+K1126</f>
        <v>-2.2399999999997817</v>
      </c>
      <c r="M1126" s="13">
        <f t="shared" si="638"/>
        <v>19.969999999999345</v>
      </c>
      <c r="T1126" s="13">
        <f>MIN(H1125:H1139)</f>
        <v>12341.69</v>
      </c>
      <c r="X1126">
        <f t="shared" si="639"/>
        <v>2.2399999999997817</v>
      </c>
      <c r="Y1126">
        <f t="shared" si="640"/>
        <v>19.969999999999345</v>
      </c>
      <c r="Z1126">
        <f t="shared" si="641"/>
        <v>0</v>
      </c>
      <c r="AA1126">
        <f t="shared" si="642"/>
        <v>0</v>
      </c>
      <c r="AB1126" s="18">
        <f t="shared" si="643"/>
        <v>0</v>
      </c>
      <c r="AC1126" s="18">
        <f t="shared" si="644"/>
        <v>0</v>
      </c>
      <c r="AD1126" s="18">
        <f t="shared" si="645"/>
        <v>0</v>
      </c>
      <c r="AE1126" s="18">
        <f t="shared" si="646"/>
        <v>0</v>
      </c>
      <c r="AG1126" s="18">
        <f t="shared" si="647"/>
        <v>0</v>
      </c>
      <c r="AH1126" s="18">
        <f t="shared" si="648"/>
        <v>0</v>
      </c>
    </row>
    <row r="1127" spans="5:34" x14ac:dyDescent="0.25">
      <c r="E1127" s="11">
        <v>43336.416666666664</v>
      </c>
      <c r="F1127" s="9">
        <v>12379.48</v>
      </c>
      <c r="G1127" s="9">
        <v>12434.08</v>
      </c>
      <c r="H1127" s="9">
        <v>12379.48</v>
      </c>
      <c r="I1127" s="9">
        <v>12422.11</v>
      </c>
      <c r="K1127" s="13">
        <f t="shared" si="637"/>
        <v>42.630000000001019</v>
      </c>
      <c r="L1127" s="13">
        <f t="shared" si="649"/>
        <v>40.390000000001237</v>
      </c>
      <c r="M1127" s="13">
        <f t="shared" si="638"/>
        <v>54.600000000000364</v>
      </c>
      <c r="T1127" s="13">
        <f>T1125-T1126</f>
        <v>104.75</v>
      </c>
      <c r="X1127">
        <f t="shared" si="639"/>
        <v>42.630000000001019</v>
      </c>
      <c r="Y1127">
        <f t="shared" si="640"/>
        <v>54.600000000000364</v>
      </c>
      <c r="Z1127">
        <f t="shared" si="641"/>
        <v>104.75</v>
      </c>
      <c r="AA1127">
        <f t="shared" si="642"/>
        <v>0</v>
      </c>
      <c r="AB1127" s="18">
        <f t="shared" si="643"/>
        <v>0</v>
      </c>
      <c r="AC1127" s="18">
        <f t="shared" si="644"/>
        <v>0</v>
      </c>
      <c r="AD1127" s="18">
        <f t="shared" si="645"/>
        <v>0</v>
      </c>
      <c r="AE1127" s="18">
        <f t="shared" si="646"/>
        <v>0</v>
      </c>
      <c r="AG1127" s="18">
        <f t="shared" si="647"/>
        <v>0</v>
      </c>
      <c r="AH1127" s="18">
        <f t="shared" si="648"/>
        <v>0</v>
      </c>
    </row>
    <row r="1128" spans="5:34" x14ac:dyDescent="0.25">
      <c r="E1128" s="12">
        <v>43336.458333333336</v>
      </c>
      <c r="F1128" s="10">
        <v>12422.57</v>
      </c>
      <c r="G1128" s="10">
        <v>12446.44</v>
      </c>
      <c r="H1128" s="10">
        <v>12358.85</v>
      </c>
      <c r="I1128" s="10">
        <v>12378.97</v>
      </c>
      <c r="K1128" s="13">
        <f t="shared" si="637"/>
        <v>-43.600000000000364</v>
      </c>
      <c r="L1128" s="13">
        <f t="shared" si="649"/>
        <v>-3.2099999999991269</v>
      </c>
      <c r="M1128" s="13">
        <f t="shared" si="638"/>
        <v>87.590000000000146</v>
      </c>
      <c r="R1128">
        <v>18</v>
      </c>
      <c r="X1128">
        <f t="shared" si="639"/>
        <v>43.600000000000364</v>
      </c>
      <c r="Y1128">
        <f t="shared" si="640"/>
        <v>87.590000000000146</v>
      </c>
      <c r="Z1128">
        <f t="shared" si="641"/>
        <v>0</v>
      </c>
      <c r="AA1128">
        <f t="shared" si="642"/>
        <v>0</v>
      </c>
      <c r="AB1128" s="18">
        <f t="shared" si="643"/>
        <v>0</v>
      </c>
      <c r="AC1128" s="18">
        <f t="shared" si="644"/>
        <v>0</v>
      </c>
      <c r="AD1128" s="18">
        <f t="shared" si="645"/>
        <v>0</v>
      </c>
      <c r="AE1128" s="18">
        <f t="shared" si="646"/>
        <v>0</v>
      </c>
      <c r="AG1128" s="18">
        <f t="shared" si="647"/>
        <v>0</v>
      </c>
      <c r="AH1128" s="18">
        <f t="shared" si="648"/>
        <v>0</v>
      </c>
    </row>
    <row r="1129" spans="5:34" x14ac:dyDescent="0.25">
      <c r="E1129" s="11">
        <v>43336.5</v>
      </c>
      <c r="F1129" s="9">
        <v>12378.72</v>
      </c>
      <c r="G1129" s="9">
        <v>12399.31</v>
      </c>
      <c r="H1129" s="9">
        <v>12365.01</v>
      </c>
      <c r="I1129" s="9">
        <v>12396.82</v>
      </c>
      <c r="K1129" s="13">
        <f t="shared" si="637"/>
        <v>18.100000000000364</v>
      </c>
      <c r="L1129" s="13">
        <f t="shared" si="649"/>
        <v>14.890000000001237</v>
      </c>
      <c r="M1129" s="13">
        <f t="shared" si="638"/>
        <v>34.299999999999272</v>
      </c>
      <c r="X1129">
        <f t="shared" si="639"/>
        <v>18.100000000000364</v>
      </c>
      <c r="Y1129">
        <f t="shared" si="640"/>
        <v>34.299999999999272</v>
      </c>
      <c r="Z1129">
        <f t="shared" si="641"/>
        <v>0</v>
      </c>
      <c r="AA1129">
        <f t="shared" si="642"/>
        <v>0</v>
      </c>
      <c r="AB1129" s="18">
        <f t="shared" si="643"/>
        <v>0</v>
      </c>
      <c r="AC1129" s="18">
        <f t="shared" si="644"/>
        <v>0</v>
      </c>
      <c r="AD1129" s="18">
        <f t="shared" si="645"/>
        <v>0</v>
      </c>
      <c r="AE1129" s="18">
        <f t="shared" si="646"/>
        <v>0</v>
      </c>
      <c r="AG1129" s="18">
        <f t="shared" si="647"/>
        <v>0</v>
      </c>
      <c r="AH1129" s="18">
        <f t="shared" si="648"/>
        <v>0</v>
      </c>
    </row>
    <row r="1130" spans="5:34" x14ac:dyDescent="0.25">
      <c r="E1130" s="12">
        <v>43336.541666666664</v>
      </c>
      <c r="F1130" s="10">
        <v>12396.07</v>
      </c>
      <c r="G1130" s="10">
        <v>12411.07</v>
      </c>
      <c r="H1130" s="10">
        <v>12379.88</v>
      </c>
      <c r="I1130" s="10">
        <v>12395.16</v>
      </c>
      <c r="K1130" s="13">
        <f t="shared" si="637"/>
        <v>-0.90999999999985448</v>
      </c>
      <c r="L1130" s="13">
        <f t="shared" si="649"/>
        <v>13.980000000001382</v>
      </c>
      <c r="M1130" s="13">
        <f t="shared" si="638"/>
        <v>31.190000000000509</v>
      </c>
      <c r="X1130">
        <f t="shared" si="639"/>
        <v>0.90999999999985448</v>
      </c>
      <c r="Y1130">
        <f t="shared" si="640"/>
        <v>31.190000000000509</v>
      </c>
      <c r="Z1130">
        <f t="shared" si="641"/>
        <v>0</v>
      </c>
      <c r="AA1130">
        <f t="shared" si="642"/>
        <v>0</v>
      </c>
      <c r="AB1130" s="18">
        <f t="shared" si="643"/>
        <v>0</v>
      </c>
      <c r="AC1130" s="18">
        <f t="shared" si="644"/>
        <v>0</v>
      </c>
      <c r="AD1130" s="18">
        <f t="shared" si="645"/>
        <v>0</v>
      </c>
      <c r="AE1130" s="18">
        <f t="shared" si="646"/>
        <v>0</v>
      </c>
      <c r="AG1130" s="18">
        <f t="shared" si="647"/>
        <v>0</v>
      </c>
      <c r="AH1130" s="18">
        <f t="shared" si="648"/>
        <v>0</v>
      </c>
    </row>
    <row r="1131" spans="5:34" x14ac:dyDescent="0.25">
      <c r="E1131" s="11">
        <v>43336.583333333336</v>
      </c>
      <c r="F1131" s="9">
        <v>12395.66</v>
      </c>
      <c r="G1131" s="9">
        <v>12400.16</v>
      </c>
      <c r="H1131" s="9">
        <v>12383.64</v>
      </c>
      <c r="I1131" s="9">
        <v>12390.25</v>
      </c>
      <c r="K1131" s="13">
        <f t="shared" si="637"/>
        <v>-5.4099999999998545</v>
      </c>
      <c r="L1131" s="13">
        <f t="shared" si="649"/>
        <v>8.570000000001528</v>
      </c>
      <c r="M1131" s="13">
        <f t="shared" si="638"/>
        <v>16.520000000000437</v>
      </c>
      <c r="X1131">
        <f t="shared" si="639"/>
        <v>5.4099999999998545</v>
      </c>
      <c r="Y1131">
        <f t="shared" si="640"/>
        <v>16.520000000000437</v>
      </c>
      <c r="Z1131">
        <f t="shared" si="641"/>
        <v>0</v>
      </c>
      <c r="AA1131">
        <f t="shared" si="642"/>
        <v>0</v>
      </c>
      <c r="AB1131" s="18">
        <f t="shared" si="643"/>
        <v>0</v>
      </c>
      <c r="AC1131" s="18">
        <f t="shared" si="644"/>
        <v>0</v>
      </c>
      <c r="AD1131" s="18">
        <f t="shared" si="645"/>
        <v>0</v>
      </c>
      <c r="AE1131" s="18">
        <f t="shared" si="646"/>
        <v>0</v>
      </c>
      <c r="AG1131" s="18">
        <f t="shared" si="647"/>
        <v>0</v>
      </c>
      <c r="AH1131" s="18">
        <f t="shared" si="648"/>
        <v>0</v>
      </c>
    </row>
    <row r="1132" spans="5:34" x14ac:dyDescent="0.25">
      <c r="E1132" s="12">
        <v>43336.625</v>
      </c>
      <c r="F1132" s="10">
        <v>12389.75</v>
      </c>
      <c r="G1132" s="10">
        <v>12394.28</v>
      </c>
      <c r="H1132" s="10">
        <v>12370.67</v>
      </c>
      <c r="I1132" s="10">
        <v>12377.36</v>
      </c>
      <c r="K1132" s="13">
        <f t="shared" si="637"/>
        <v>-12.389999999999418</v>
      </c>
      <c r="L1132" s="13">
        <f t="shared" si="649"/>
        <v>-3.81999999999789</v>
      </c>
      <c r="M1132" s="13">
        <f t="shared" si="638"/>
        <v>23.610000000000582</v>
      </c>
      <c r="X1132">
        <f t="shared" si="639"/>
        <v>12.389999999999418</v>
      </c>
      <c r="Y1132">
        <f t="shared" si="640"/>
        <v>23.610000000000582</v>
      </c>
      <c r="Z1132">
        <f t="shared" si="641"/>
        <v>0</v>
      </c>
      <c r="AA1132">
        <f t="shared" si="642"/>
        <v>0</v>
      </c>
      <c r="AB1132" s="18">
        <f t="shared" si="643"/>
        <v>0</v>
      </c>
      <c r="AC1132" s="18">
        <f t="shared" si="644"/>
        <v>0</v>
      </c>
      <c r="AD1132" s="18">
        <f t="shared" si="645"/>
        <v>0</v>
      </c>
      <c r="AE1132" s="18">
        <f t="shared" si="646"/>
        <v>0</v>
      </c>
      <c r="AG1132" s="18">
        <f t="shared" si="647"/>
        <v>0</v>
      </c>
      <c r="AH1132" s="18">
        <f t="shared" si="648"/>
        <v>0</v>
      </c>
    </row>
    <row r="1133" spans="5:34" x14ac:dyDescent="0.25">
      <c r="E1133" s="11">
        <v>43336.666666666664</v>
      </c>
      <c r="F1133" s="9">
        <v>12376.86</v>
      </c>
      <c r="G1133" s="9">
        <v>12382.07</v>
      </c>
      <c r="H1133" s="9">
        <v>12341.69</v>
      </c>
      <c r="I1133" s="9">
        <v>12371.59</v>
      </c>
      <c r="K1133" s="13">
        <f t="shared" si="637"/>
        <v>-5.2700000000004366</v>
      </c>
      <c r="L1133" s="13">
        <f t="shared" si="649"/>
        <v>-9.0899999999983265</v>
      </c>
      <c r="M1133" s="13">
        <f t="shared" si="638"/>
        <v>40.3799999999992</v>
      </c>
      <c r="X1133">
        <f t="shared" si="639"/>
        <v>5.2700000000004366</v>
      </c>
      <c r="Y1133">
        <f t="shared" si="640"/>
        <v>40.3799999999992</v>
      </c>
      <c r="Z1133">
        <f t="shared" si="641"/>
        <v>0</v>
      </c>
      <c r="AA1133">
        <f t="shared" si="642"/>
        <v>0</v>
      </c>
      <c r="AB1133" s="18">
        <f t="shared" si="643"/>
        <v>0</v>
      </c>
      <c r="AC1133" s="18">
        <f t="shared" si="644"/>
        <v>0</v>
      </c>
      <c r="AD1133" s="18">
        <f t="shared" si="645"/>
        <v>0</v>
      </c>
      <c r="AE1133" s="18">
        <f t="shared" si="646"/>
        <v>0</v>
      </c>
      <c r="AG1133" s="18">
        <f t="shared" si="647"/>
        <v>0</v>
      </c>
      <c r="AH1133" s="18">
        <f t="shared" si="648"/>
        <v>0</v>
      </c>
    </row>
    <row r="1134" spans="5:34" x14ac:dyDescent="0.25">
      <c r="E1134" s="12">
        <v>43336.708333333336</v>
      </c>
      <c r="F1134" s="10">
        <v>12372.34</v>
      </c>
      <c r="G1134" s="10">
        <v>12399.82</v>
      </c>
      <c r="H1134" s="10">
        <v>12348.52</v>
      </c>
      <c r="I1134" s="10">
        <v>12391.56</v>
      </c>
      <c r="K1134" s="13">
        <f t="shared" si="637"/>
        <v>19.219999999999345</v>
      </c>
      <c r="L1134" s="13">
        <f t="shared" si="649"/>
        <v>10.130000000001019</v>
      </c>
      <c r="M1134" s="13">
        <f t="shared" si="638"/>
        <v>51.299999999999272</v>
      </c>
      <c r="X1134">
        <f t="shared" si="639"/>
        <v>19.219999999999345</v>
      </c>
      <c r="Y1134">
        <f t="shared" si="640"/>
        <v>51.299999999999272</v>
      </c>
      <c r="Z1134">
        <f t="shared" si="641"/>
        <v>0</v>
      </c>
      <c r="AA1134">
        <f t="shared" si="642"/>
        <v>0</v>
      </c>
      <c r="AB1134" s="18">
        <f t="shared" si="643"/>
        <v>0</v>
      </c>
      <c r="AC1134" s="18">
        <f t="shared" si="644"/>
        <v>0</v>
      </c>
      <c r="AD1134" s="18">
        <f t="shared" si="645"/>
        <v>0</v>
      </c>
      <c r="AE1134" s="18">
        <f t="shared" si="646"/>
        <v>0</v>
      </c>
      <c r="AG1134" s="18">
        <f t="shared" si="647"/>
        <v>0</v>
      </c>
      <c r="AH1134" s="18">
        <f t="shared" si="648"/>
        <v>0</v>
      </c>
    </row>
    <row r="1135" spans="5:34" x14ac:dyDescent="0.25">
      <c r="E1135" s="11">
        <v>43336.75</v>
      </c>
      <c r="F1135" s="9">
        <v>12391.81</v>
      </c>
      <c r="G1135" s="9">
        <v>12403.9</v>
      </c>
      <c r="H1135" s="9">
        <v>12386.8</v>
      </c>
      <c r="I1135" s="9">
        <v>12401.23</v>
      </c>
      <c r="K1135" s="13">
        <f t="shared" si="637"/>
        <v>9.4200000000000728</v>
      </c>
      <c r="L1135" s="13">
        <f t="shared" si="649"/>
        <v>19.550000000001091</v>
      </c>
      <c r="M1135" s="13">
        <f t="shared" si="638"/>
        <v>17.100000000000364</v>
      </c>
      <c r="X1135">
        <f t="shared" si="639"/>
        <v>9.4200000000000728</v>
      </c>
      <c r="Y1135">
        <f t="shared" si="640"/>
        <v>17.100000000000364</v>
      </c>
      <c r="Z1135">
        <f t="shared" si="641"/>
        <v>0</v>
      </c>
      <c r="AA1135">
        <f t="shared" si="642"/>
        <v>0</v>
      </c>
      <c r="AB1135" s="18">
        <f t="shared" si="643"/>
        <v>0</v>
      </c>
      <c r="AC1135" s="18">
        <f t="shared" si="644"/>
        <v>0</v>
      </c>
      <c r="AD1135" s="18">
        <f t="shared" si="645"/>
        <v>0</v>
      </c>
      <c r="AE1135" s="18">
        <f t="shared" si="646"/>
        <v>0</v>
      </c>
      <c r="AG1135" s="18">
        <f t="shared" si="647"/>
        <v>0</v>
      </c>
      <c r="AH1135" s="18">
        <f t="shared" si="648"/>
        <v>0</v>
      </c>
    </row>
    <row r="1136" spans="5:34" x14ac:dyDescent="0.25">
      <c r="E1136" s="12">
        <v>43336.791666666664</v>
      </c>
      <c r="F1136" s="10">
        <v>12401.23</v>
      </c>
      <c r="G1136" s="10">
        <v>12403.23</v>
      </c>
      <c r="H1136" s="10">
        <v>12392.39</v>
      </c>
      <c r="I1136" s="10">
        <v>12394.68</v>
      </c>
      <c r="K1136" s="13">
        <f t="shared" si="637"/>
        <v>-6.5499999999992724</v>
      </c>
      <c r="L1136" s="13">
        <f t="shared" si="649"/>
        <v>13.000000000001819</v>
      </c>
      <c r="M1136" s="13">
        <f t="shared" si="638"/>
        <v>10.840000000000146</v>
      </c>
      <c r="X1136">
        <f t="shared" si="639"/>
        <v>6.5499999999992724</v>
      </c>
      <c r="Y1136">
        <f t="shared" si="640"/>
        <v>10.840000000000146</v>
      </c>
      <c r="Z1136">
        <f t="shared" si="641"/>
        <v>0</v>
      </c>
      <c r="AA1136">
        <f t="shared" si="642"/>
        <v>0</v>
      </c>
      <c r="AB1136" s="18">
        <f t="shared" si="643"/>
        <v>0</v>
      </c>
      <c r="AC1136" s="18">
        <f t="shared" si="644"/>
        <v>0</v>
      </c>
      <c r="AD1136" s="18">
        <f t="shared" si="645"/>
        <v>0</v>
      </c>
      <c r="AE1136" s="18">
        <f t="shared" si="646"/>
        <v>0</v>
      </c>
      <c r="AG1136" s="18">
        <f t="shared" si="647"/>
        <v>0</v>
      </c>
      <c r="AH1136" s="18">
        <f t="shared" si="648"/>
        <v>0</v>
      </c>
    </row>
    <row r="1137" spans="5:34" x14ac:dyDescent="0.25">
      <c r="E1137" s="11">
        <v>43336.833333333336</v>
      </c>
      <c r="F1137" s="9">
        <v>12394.68</v>
      </c>
      <c r="G1137" s="9">
        <v>12398.92</v>
      </c>
      <c r="H1137" s="9">
        <v>12384.17</v>
      </c>
      <c r="I1137" s="9">
        <v>12398.42</v>
      </c>
      <c r="K1137" s="13">
        <f t="shared" si="637"/>
        <v>3.7399999999997817</v>
      </c>
      <c r="L1137" s="13">
        <f t="shared" si="649"/>
        <v>16.740000000001601</v>
      </c>
      <c r="M1137" s="13">
        <f t="shared" si="638"/>
        <v>14.75</v>
      </c>
      <c r="X1137">
        <f t="shared" si="639"/>
        <v>3.7399999999997817</v>
      </c>
      <c r="Y1137">
        <f t="shared" si="640"/>
        <v>14.75</v>
      </c>
      <c r="Z1137">
        <f t="shared" si="641"/>
        <v>0</v>
      </c>
      <c r="AA1137">
        <f t="shared" si="642"/>
        <v>0</v>
      </c>
      <c r="AB1137" s="18">
        <f t="shared" si="643"/>
        <v>0</v>
      </c>
      <c r="AC1137" s="18">
        <f t="shared" si="644"/>
        <v>0</v>
      </c>
      <c r="AD1137" s="18">
        <f t="shared" si="645"/>
        <v>0</v>
      </c>
      <c r="AE1137" s="18">
        <f t="shared" si="646"/>
        <v>0</v>
      </c>
      <c r="AG1137" s="18">
        <f t="shared" si="647"/>
        <v>0</v>
      </c>
      <c r="AH1137" s="18">
        <f t="shared" si="648"/>
        <v>0</v>
      </c>
    </row>
    <row r="1138" spans="5:34" x14ac:dyDescent="0.25">
      <c r="E1138" s="12">
        <v>43336.875</v>
      </c>
      <c r="F1138" s="10">
        <v>12398.17</v>
      </c>
      <c r="G1138" s="10">
        <v>12401.92</v>
      </c>
      <c r="H1138" s="10">
        <v>12393.66</v>
      </c>
      <c r="I1138" s="10">
        <v>12394.16</v>
      </c>
      <c r="K1138" s="13">
        <f t="shared" si="637"/>
        <v>-4.0100000000002183</v>
      </c>
      <c r="L1138" s="13">
        <f t="shared" si="649"/>
        <v>12.730000000001382</v>
      </c>
      <c r="M1138" s="13">
        <f t="shared" si="638"/>
        <v>8.2600000000002183</v>
      </c>
      <c r="X1138">
        <f t="shared" si="639"/>
        <v>4.0100000000002183</v>
      </c>
      <c r="Y1138">
        <f t="shared" si="640"/>
        <v>8.2600000000002183</v>
      </c>
      <c r="Z1138">
        <f t="shared" si="641"/>
        <v>0</v>
      </c>
      <c r="AA1138">
        <f t="shared" si="642"/>
        <v>0</v>
      </c>
      <c r="AB1138" s="18">
        <f t="shared" si="643"/>
        <v>0</v>
      </c>
      <c r="AC1138" s="18">
        <f t="shared" si="644"/>
        <v>0</v>
      </c>
      <c r="AD1138" s="18">
        <f t="shared" si="645"/>
        <v>0</v>
      </c>
      <c r="AE1138" s="18">
        <f t="shared" si="646"/>
        <v>0</v>
      </c>
      <c r="AG1138" s="18">
        <f t="shared" si="647"/>
        <v>0</v>
      </c>
      <c r="AH1138" s="18">
        <f t="shared" si="648"/>
        <v>0</v>
      </c>
    </row>
    <row r="1139" spans="5:34" x14ac:dyDescent="0.25">
      <c r="E1139" s="11">
        <v>43336.916666666664</v>
      </c>
      <c r="F1139" s="9">
        <v>12393.91</v>
      </c>
      <c r="G1139" s="9">
        <v>12402.91</v>
      </c>
      <c r="H1139" s="9">
        <v>12389.41</v>
      </c>
      <c r="I1139" s="9">
        <v>12399.1</v>
      </c>
      <c r="K1139" s="13">
        <f t="shared" si="637"/>
        <v>5.1900000000005093</v>
      </c>
      <c r="L1139" s="13">
        <f t="shared" si="649"/>
        <v>17.920000000001892</v>
      </c>
      <c r="M1139" s="13">
        <f t="shared" si="638"/>
        <v>13.5</v>
      </c>
      <c r="N1139" s="13"/>
      <c r="X1139">
        <f t="shared" si="639"/>
        <v>5.1900000000005093</v>
      </c>
      <c r="Y1139">
        <f t="shared" si="640"/>
        <v>13.5</v>
      </c>
      <c r="Z1139">
        <f t="shared" si="641"/>
        <v>0</v>
      </c>
      <c r="AA1139">
        <f t="shared" si="642"/>
        <v>0</v>
      </c>
      <c r="AB1139" s="18">
        <f t="shared" si="643"/>
        <v>0</v>
      </c>
      <c r="AC1139" s="18">
        <f t="shared" si="644"/>
        <v>0</v>
      </c>
      <c r="AD1139" s="18">
        <f t="shared" si="645"/>
        <v>0</v>
      </c>
      <c r="AE1139" s="18">
        <f t="shared" si="646"/>
        <v>0</v>
      </c>
      <c r="AG1139" s="18">
        <f t="shared" si="647"/>
        <v>0</v>
      </c>
      <c r="AH1139" s="18">
        <f t="shared" si="648"/>
        <v>0</v>
      </c>
    </row>
    <row r="1140" spans="5:34" hidden="1" x14ac:dyDescent="0.25">
      <c r="E1140" s="12">
        <v>43339.041666666664</v>
      </c>
      <c r="F1140" s="10">
        <v>12399.56</v>
      </c>
      <c r="G1140" s="10">
        <v>12424.52</v>
      </c>
      <c r="H1140" s="10">
        <v>12399.56</v>
      </c>
      <c r="I1140" s="10">
        <v>12421.86</v>
      </c>
      <c r="AB1140"/>
      <c r="AC1140"/>
      <c r="AD1140"/>
      <c r="AE1140"/>
    </row>
    <row r="1141" spans="5:34" hidden="1" x14ac:dyDescent="0.25">
      <c r="E1141" s="11">
        <v>43339.083333333336</v>
      </c>
      <c r="F1141" s="9">
        <v>12422.94</v>
      </c>
      <c r="G1141" s="9">
        <v>12430.48</v>
      </c>
      <c r="H1141" s="9">
        <v>12420.78</v>
      </c>
      <c r="I1141" s="9">
        <v>12429.4</v>
      </c>
      <c r="AB1141"/>
      <c r="AC1141"/>
      <c r="AD1141"/>
      <c r="AE1141"/>
    </row>
    <row r="1142" spans="5:34" hidden="1" x14ac:dyDescent="0.25">
      <c r="E1142" s="12">
        <v>43339.125</v>
      </c>
      <c r="F1142" s="10">
        <v>12429.94</v>
      </c>
      <c r="G1142" s="10">
        <v>12439.1</v>
      </c>
      <c r="H1142" s="10">
        <v>12428.32</v>
      </c>
      <c r="I1142" s="10">
        <v>12431.55</v>
      </c>
      <c r="AB1142"/>
      <c r="AC1142"/>
      <c r="AD1142"/>
      <c r="AE1142"/>
    </row>
    <row r="1143" spans="5:34" hidden="1" x14ac:dyDescent="0.25">
      <c r="E1143" s="11">
        <v>43339.166666666664</v>
      </c>
      <c r="F1143" s="9">
        <v>12431.28</v>
      </c>
      <c r="G1143" s="9">
        <v>12435.59</v>
      </c>
      <c r="H1143" s="9">
        <v>12426.95</v>
      </c>
      <c r="I1143" s="9">
        <v>12430.18</v>
      </c>
      <c r="AB1143"/>
      <c r="AC1143"/>
      <c r="AD1143"/>
      <c r="AE1143"/>
    </row>
    <row r="1144" spans="5:34" hidden="1" x14ac:dyDescent="0.25">
      <c r="E1144" s="12">
        <v>43339.208333333336</v>
      </c>
      <c r="F1144" s="10">
        <v>12429.1</v>
      </c>
      <c r="G1144" s="10">
        <v>12434.49</v>
      </c>
      <c r="H1144" s="10">
        <v>12428.02</v>
      </c>
      <c r="I1144" s="10">
        <v>12434.49</v>
      </c>
      <c r="AB1144"/>
      <c r="AC1144"/>
      <c r="AD1144"/>
      <c r="AE1144"/>
    </row>
    <row r="1145" spans="5:34" hidden="1" x14ac:dyDescent="0.25">
      <c r="E1145" s="11">
        <v>43339.25</v>
      </c>
      <c r="F1145" s="9">
        <v>12434.48</v>
      </c>
      <c r="G1145" s="9">
        <v>12438.79</v>
      </c>
      <c r="H1145" s="9">
        <v>12433.43</v>
      </c>
      <c r="I1145" s="9">
        <v>12436.63</v>
      </c>
      <c r="AB1145"/>
      <c r="AC1145"/>
      <c r="AD1145"/>
      <c r="AE1145"/>
    </row>
    <row r="1146" spans="5:34" hidden="1" x14ac:dyDescent="0.25">
      <c r="E1146" s="12">
        <v>43339.291666666664</v>
      </c>
      <c r="F1146" s="10">
        <v>12436.65</v>
      </c>
      <c r="G1146" s="10">
        <v>12436.65</v>
      </c>
      <c r="H1146" s="10">
        <v>12433.42</v>
      </c>
      <c r="I1146" s="10">
        <v>12435.57</v>
      </c>
      <c r="AB1146"/>
      <c r="AC1146"/>
      <c r="AD1146"/>
      <c r="AE1146"/>
    </row>
    <row r="1147" spans="5:34" x14ac:dyDescent="0.25">
      <c r="E1147" s="11">
        <v>43339.333333333336</v>
      </c>
      <c r="F1147" s="9">
        <v>12436.65</v>
      </c>
      <c r="G1147" s="9">
        <v>12442.81</v>
      </c>
      <c r="H1147" s="9">
        <v>12433.19</v>
      </c>
      <c r="I1147" s="9">
        <v>12434.65</v>
      </c>
      <c r="K1147" s="13">
        <f t="shared" ref="K1147:K1161" si="650">I1147-F1147</f>
        <v>-2</v>
      </c>
      <c r="L1147" s="13">
        <v>0</v>
      </c>
      <c r="M1147" s="13">
        <f t="shared" ref="M1147:M1161" si="651">G1147-H1147</f>
        <v>9.6199999999989814</v>
      </c>
      <c r="N1147" s="13">
        <f>I1161-F1147</f>
        <v>112.02000000000044</v>
      </c>
      <c r="O1147" s="18">
        <f>IF(K1147*N1147&gt;0,1,0)</f>
        <v>0</v>
      </c>
      <c r="P1147">
        <f>_xlfn.IFS(K1147&lt;0,MIN(L1146:L1160),K1147&gt;0,MAX(L1146:L1160))</f>
        <v>0</v>
      </c>
      <c r="Q1147">
        <f>_xlfn.IFS(K1147&lt;0,MAX(L1146:L1160),K1147&gt;0,MIN(L1146:L1160))</f>
        <v>112.10000000000036</v>
      </c>
      <c r="T1147" s="13">
        <f>MAX(G1147:G1161)</f>
        <v>12563.12</v>
      </c>
      <c r="X1147">
        <f t="shared" ref="X1147:X1161" si="652">ABS(K1147)</f>
        <v>2</v>
      </c>
      <c r="Y1147">
        <f t="shared" ref="Y1147:Y1161" si="653">ABS(M1147)</f>
        <v>9.6199999999989814</v>
      </c>
      <c r="Z1147">
        <f t="shared" ref="Z1147:Z1161" si="654">IF(T1147&lt;1000,ABS(T1147),0)</f>
        <v>0</v>
      </c>
      <c r="AA1147">
        <f t="shared" ref="AA1147:AA1161" si="655">ABS(N1147)</f>
        <v>112.02000000000044</v>
      </c>
      <c r="AB1147" s="18">
        <f t="shared" ref="AB1147:AB1161" si="656">ABS(P1147)</f>
        <v>0</v>
      </c>
      <c r="AC1147" s="18">
        <f t="shared" ref="AC1147:AC1161" si="657">ABS(Q1147)</f>
        <v>112.10000000000036</v>
      </c>
      <c r="AD1147" s="18">
        <f t="shared" ref="AD1147:AD1161" si="658">IF(O1147=1,ABS(P1147),0)</f>
        <v>0</v>
      </c>
      <c r="AE1147" s="18">
        <f t="shared" ref="AE1147:AE1161" si="659">IF(O1147=0,ABS(Q1147),0)</f>
        <v>112.10000000000036</v>
      </c>
      <c r="AG1147" s="18">
        <f t="shared" ref="AG1147:AG1161" si="660">IF(O1147=1,ABS(Q1147),0)</f>
        <v>0</v>
      </c>
      <c r="AH1147" s="18">
        <f t="shared" ref="AH1147:AH1161" si="661">IF(O1147=0,ABS(P1147),0)</f>
        <v>0</v>
      </c>
    </row>
    <row r="1148" spans="5:34" x14ac:dyDescent="0.25">
      <c r="E1148" s="12">
        <v>43339.375</v>
      </c>
      <c r="F1148" s="10">
        <v>12435.4</v>
      </c>
      <c r="G1148" s="10">
        <v>12469.88</v>
      </c>
      <c r="H1148" s="10">
        <v>12435.15</v>
      </c>
      <c r="I1148" s="10">
        <v>12463.41</v>
      </c>
      <c r="K1148" s="13">
        <f t="shared" si="650"/>
        <v>28.010000000000218</v>
      </c>
      <c r="L1148" s="13">
        <f t="shared" ref="L1148:L1161" si="662">L1147+K1148</f>
        <v>28.010000000000218</v>
      </c>
      <c r="M1148" s="13">
        <f t="shared" si="651"/>
        <v>34.729999999999563</v>
      </c>
      <c r="T1148" s="13">
        <f>MIN(H1147:H1161)</f>
        <v>12427.4</v>
      </c>
      <c r="X1148">
        <f t="shared" si="652"/>
        <v>28.010000000000218</v>
      </c>
      <c r="Y1148">
        <f t="shared" si="653"/>
        <v>34.729999999999563</v>
      </c>
      <c r="Z1148">
        <f t="shared" si="654"/>
        <v>0</v>
      </c>
      <c r="AA1148">
        <f t="shared" si="655"/>
        <v>0</v>
      </c>
      <c r="AB1148" s="18">
        <f t="shared" si="656"/>
        <v>0</v>
      </c>
      <c r="AC1148" s="18">
        <f t="shared" si="657"/>
        <v>0</v>
      </c>
      <c r="AD1148" s="18">
        <f t="shared" si="658"/>
        <v>0</v>
      </c>
      <c r="AE1148" s="18">
        <f t="shared" si="659"/>
        <v>0</v>
      </c>
      <c r="AG1148" s="18">
        <f t="shared" si="660"/>
        <v>0</v>
      </c>
      <c r="AH1148" s="18">
        <f t="shared" si="661"/>
        <v>0</v>
      </c>
    </row>
    <row r="1149" spans="5:34" x14ac:dyDescent="0.25">
      <c r="E1149" s="11">
        <v>43339.416666666664</v>
      </c>
      <c r="F1149" s="9">
        <v>12463.66</v>
      </c>
      <c r="G1149" s="9">
        <v>12500.81</v>
      </c>
      <c r="H1149" s="9">
        <v>12427.4</v>
      </c>
      <c r="I1149" s="9">
        <v>12437.72</v>
      </c>
      <c r="K1149" s="13">
        <f t="shared" si="650"/>
        <v>-25.940000000000509</v>
      </c>
      <c r="L1149" s="13">
        <f t="shared" si="662"/>
        <v>2.069999999999709</v>
      </c>
      <c r="M1149" s="13">
        <f t="shared" si="651"/>
        <v>73.409999999999854</v>
      </c>
      <c r="R1149">
        <v>-40</v>
      </c>
      <c r="T1149" s="13">
        <f>T1147-T1148</f>
        <v>135.72000000000116</v>
      </c>
      <c r="X1149">
        <f t="shared" si="652"/>
        <v>25.940000000000509</v>
      </c>
      <c r="Y1149">
        <f t="shared" si="653"/>
        <v>73.409999999999854</v>
      </c>
      <c r="Z1149">
        <f t="shared" si="654"/>
        <v>135.72000000000116</v>
      </c>
      <c r="AA1149">
        <f t="shared" si="655"/>
        <v>0</v>
      </c>
      <c r="AB1149" s="18">
        <f t="shared" si="656"/>
        <v>0</v>
      </c>
      <c r="AC1149" s="18">
        <f t="shared" si="657"/>
        <v>0</v>
      </c>
      <c r="AD1149" s="18">
        <f t="shared" si="658"/>
        <v>0</v>
      </c>
      <c r="AE1149" s="18">
        <f t="shared" si="659"/>
        <v>0</v>
      </c>
      <c r="AG1149" s="18">
        <f t="shared" si="660"/>
        <v>0</v>
      </c>
      <c r="AH1149" s="18">
        <f t="shared" si="661"/>
        <v>0</v>
      </c>
    </row>
    <row r="1150" spans="5:34" x14ac:dyDescent="0.25">
      <c r="E1150" s="12">
        <v>43339.458333333336</v>
      </c>
      <c r="F1150" s="10">
        <v>12438.22</v>
      </c>
      <c r="G1150" s="10">
        <v>12454.04</v>
      </c>
      <c r="H1150" s="10">
        <v>12433.11</v>
      </c>
      <c r="I1150" s="10">
        <v>12447.19</v>
      </c>
      <c r="K1150" s="13">
        <f t="shared" si="650"/>
        <v>8.9700000000011642</v>
      </c>
      <c r="L1150" s="13">
        <f t="shared" si="662"/>
        <v>11.040000000000873</v>
      </c>
      <c r="M1150" s="13">
        <f t="shared" si="651"/>
        <v>20.930000000000291</v>
      </c>
      <c r="X1150">
        <f t="shared" si="652"/>
        <v>8.9700000000011642</v>
      </c>
      <c r="Y1150">
        <f t="shared" si="653"/>
        <v>20.930000000000291</v>
      </c>
      <c r="Z1150">
        <f t="shared" si="654"/>
        <v>0</v>
      </c>
      <c r="AA1150">
        <f t="shared" si="655"/>
        <v>0</v>
      </c>
      <c r="AB1150" s="18">
        <f t="shared" si="656"/>
        <v>0</v>
      </c>
      <c r="AC1150" s="18">
        <f t="shared" si="657"/>
        <v>0</v>
      </c>
      <c r="AD1150" s="18">
        <f t="shared" si="658"/>
        <v>0</v>
      </c>
      <c r="AE1150" s="18">
        <f t="shared" si="659"/>
        <v>0</v>
      </c>
      <c r="AG1150" s="18">
        <f t="shared" si="660"/>
        <v>0</v>
      </c>
      <c r="AH1150" s="18">
        <f t="shared" si="661"/>
        <v>0</v>
      </c>
    </row>
    <row r="1151" spans="5:34" x14ac:dyDescent="0.25">
      <c r="E1151" s="11">
        <v>43339.5</v>
      </c>
      <c r="F1151" s="9">
        <v>12447.19</v>
      </c>
      <c r="G1151" s="9">
        <v>12467.81</v>
      </c>
      <c r="H1151" s="9">
        <v>12442.3</v>
      </c>
      <c r="I1151" s="9">
        <v>12456.03</v>
      </c>
      <c r="K1151" s="13">
        <f t="shared" si="650"/>
        <v>8.8400000000001455</v>
      </c>
      <c r="L1151" s="13">
        <f t="shared" si="662"/>
        <v>19.880000000001019</v>
      </c>
      <c r="M1151" s="13">
        <f t="shared" si="651"/>
        <v>25.510000000000218</v>
      </c>
      <c r="X1151">
        <f t="shared" si="652"/>
        <v>8.8400000000001455</v>
      </c>
      <c r="Y1151">
        <f t="shared" si="653"/>
        <v>25.510000000000218</v>
      </c>
      <c r="Z1151">
        <f t="shared" si="654"/>
        <v>0</v>
      </c>
      <c r="AA1151">
        <f t="shared" si="655"/>
        <v>0</v>
      </c>
      <c r="AB1151" s="18">
        <f t="shared" si="656"/>
        <v>0</v>
      </c>
      <c r="AC1151" s="18">
        <f t="shared" si="657"/>
        <v>0</v>
      </c>
      <c r="AD1151" s="18">
        <f t="shared" si="658"/>
        <v>0</v>
      </c>
      <c r="AE1151" s="18">
        <f t="shared" si="659"/>
        <v>0</v>
      </c>
      <c r="AG1151" s="18">
        <f t="shared" si="660"/>
        <v>0</v>
      </c>
      <c r="AH1151" s="18">
        <f t="shared" si="661"/>
        <v>0</v>
      </c>
    </row>
    <row r="1152" spans="5:34" x14ac:dyDescent="0.25">
      <c r="E1152" s="12">
        <v>43339.541666666664</v>
      </c>
      <c r="F1152" s="10">
        <v>12455.28</v>
      </c>
      <c r="G1152" s="10">
        <v>12472.55</v>
      </c>
      <c r="H1152" s="10">
        <v>12437.9</v>
      </c>
      <c r="I1152" s="10">
        <v>12456.13</v>
      </c>
      <c r="K1152" s="13">
        <f t="shared" si="650"/>
        <v>0.84999999999854481</v>
      </c>
      <c r="L1152" s="13">
        <f t="shared" si="662"/>
        <v>20.729999999999563</v>
      </c>
      <c r="M1152" s="13">
        <f t="shared" si="651"/>
        <v>34.649999999999636</v>
      </c>
      <c r="X1152">
        <f t="shared" si="652"/>
        <v>0.84999999999854481</v>
      </c>
      <c r="Y1152">
        <f t="shared" si="653"/>
        <v>34.649999999999636</v>
      </c>
      <c r="Z1152">
        <f t="shared" si="654"/>
        <v>0</v>
      </c>
      <c r="AA1152">
        <f t="shared" si="655"/>
        <v>0</v>
      </c>
      <c r="AB1152" s="18">
        <f t="shared" si="656"/>
        <v>0</v>
      </c>
      <c r="AC1152" s="18">
        <f t="shared" si="657"/>
        <v>0</v>
      </c>
      <c r="AD1152" s="18">
        <f t="shared" si="658"/>
        <v>0</v>
      </c>
      <c r="AE1152" s="18">
        <f t="shared" si="659"/>
        <v>0</v>
      </c>
      <c r="AG1152" s="18">
        <f t="shared" si="660"/>
        <v>0</v>
      </c>
      <c r="AH1152" s="18">
        <f t="shared" si="661"/>
        <v>0</v>
      </c>
    </row>
    <row r="1153" spans="5:34" x14ac:dyDescent="0.25">
      <c r="E1153" s="11">
        <v>43339.583333333336</v>
      </c>
      <c r="F1153" s="9">
        <v>12455.63</v>
      </c>
      <c r="G1153" s="9">
        <v>12462.66</v>
      </c>
      <c r="H1153" s="9">
        <v>12443.11</v>
      </c>
      <c r="I1153" s="9">
        <v>12458.85</v>
      </c>
      <c r="K1153" s="13">
        <f t="shared" si="650"/>
        <v>3.2200000000011642</v>
      </c>
      <c r="L1153" s="13">
        <f t="shared" si="662"/>
        <v>23.950000000000728</v>
      </c>
      <c r="M1153" s="13">
        <f t="shared" si="651"/>
        <v>19.549999999999272</v>
      </c>
      <c r="X1153">
        <f t="shared" si="652"/>
        <v>3.2200000000011642</v>
      </c>
      <c r="Y1153">
        <f t="shared" si="653"/>
        <v>19.549999999999272</v>
      </c>
      <c r="Z1153">
        <f t="shared" si="654"/>
        <v>0</v>
      </c>
      <c r="AA1153">
        <f t="shared" si="655"/>
        <v>0</v>
      </c>
      <c r="AB1153" s="18">
        <f t="shared" si="656"/>
        <v>0</v>
      </c>
      <c r="AC1153" s="18">
        <f t="shared" si="657"/>
        <v>0</v>
      </c>
      <c r="AD1153" s="18">
        <f t="shared" si="658"/>
        <v>0</v>
      </c>
      <c r="AE1153" s="18">
        <f t="shared" si="659"/>
        <v>0</v>
      </c>
      <c r="AG1153" s="18">
        <f t="shared" si="660"/>
        <v>0</v>
      </c>
      <c r="AH1153" s="18">
        <f t="shared" si="661"/>
        <v>0</v>
      </c>
    </row>
    <row r="1154" spans="5:34" x14ac:dyDescent="0.25">
      <c r="E1154" s="12">
        <v>43339.625</v>
      </c>
      <c r="F1154" s="10">
        <v>12458.86</v>
      </c>
      <c r="G1154" s="10">
        <v>12489.22</v>
      </c>
      <c r="H1154" s="10">
        <v>12452.36</v>
      </c>
      <c r="I1154" s="10">
        <v>12480.84</v>
      </c>
      <c r="K1154" s="13">
        <f t="shared" si="650"/>
        <v>21.979999999999563</v>
      </c>
      <c r="L1154" s="13">
        <f t="shared" si="662"/>
        <v>45.930000000000291</v>
      </c>
      <c r="M1154" s="13">
        <f t="shared" si="651"/>
        <v>36.859999999998763</v>
      </c>
      <c r="X1154">
        <f t="shared" si="652"/>
        <v>21.979999999999563</v>
      </c>
      <c r="Y1154">
        <f t="shared" si="653"/>
        <v>36.859999999998763</v>
      </c>
      <c r="Z1154">
        <f t="shared" si="654"/>
        <v>0</v>
      </c>
      <c r="AA1154">
        <f t="shared" si="655"/>
        <v>0</v>
      </c>
      <c r="AB1154" s="18">
        <f t="shared" si="656"/>
        <v>0</v>
      </c>
      <c r="AC1154" s="18">
        <f t="shared" si="657"/>
        <v>0</v>
      </c>
      <c r="AD1154" s="18">
        <f t="shared" si="658"/>
        <v>0</v>
      </c>
      <c r="AE1154" s="18">
        <f t="shared" si="659"/>
        <v>0</v>
      </c>
      <c r="AG1154" s="18">
        <f t="shared" si="660"/>
        <v>0</v>
      </c>
      <c r="AH1154" s="18">
        <f t="shared" si="661"/>
        <v>0</v>
      </c>
    </row>
    <row r="1155" spans="5:34" x14ac:dyDescent="0.25">
      <c r="E1155" s="11">
        <v>43339.666666666664</v>
      </c>
      <c r="F1155" s="9">
        <v>12481.35</v>
      </c>
      <c r="G1155" s="9">
        <v>12496.35</v>
      </c>
      <c r="H1155" s="9">
        <v>12478.62</v>
      </c>
      <c r="I1155" s="9">
        <v>12494.06</v>
      </c>
      <c r="K1155" s="13">
        <f t="shared" si="650"/>
        <v>12.709999999999127</v>
      </c>
      <c r="L1155" s="13">
        <f t="shared" si="662"/>
        <v>58.639999999999418</v>
      </c>
      <c r="M1155" s="13">
        <f t="shared" si="651"/>
        <v>17.729999999999563</v>
      </c>
      <c r="X1155">
        <f t="shared" si="652"/>
        <v>12.709999999999127</v>
      </c>
      <c r="Y1155">
        <f t="shared" si="653"/>
        <v>17.729999999999563</v>
      </c>
      <c r="Z1155">
        <f t="shared" si="654"/>
        <v>0</v>
      </c>
      <c r="AA1155">
        <f t="shared" si="655"/>
        <v>0</v>
      </c>
      <c r="AB1155" s="18">
        <f t="shared" si="656"/>
        <v>0</v>
      </c>
      <c r="AC1155" s="18">
        <f t="shared" si="657"/>
        <v>0</v>
      </c>
      <c r="AD1155" s="18">
        <f t="shared" si="658"/>
        <v>0</v>
      </c>
      <c r="AE1155" s="18">
        <f t="shared" si="659"/>
        <v>0</v>
      </c>
      <c r="AG1155" s="18">
        <f t="shared" si="660"/>
        <v>0</v>
      </c>
      <c r="AH1155" s="18">
        <f t="shared" si="661"/>
        <v>0</v>
      </c>
    </row>
    <row r="1156" spans="5:34" x14ac:dyDescent="0.25">
      <c r="E1156" s="12">
        <v>43339.708333333336</v>
      </c>
      <c r="F1156" s="10">
        <v>12495.06</v>
      </c>
      <c r="G1156" s="10">
        <v>12563.12</v>
      </c>
      <c r="H1156" s="10">
        <v>12492.38</v>
      </c>
      <c r="I1156" s="10">
        <v>12526.8</v>
      </c>
      <c r="K1156" s="13">
        <f t="shared" si="650"/>
        <v>31.739999999999782</v>
      </c>
      <c r="L1156" s="13">
        <f t="shared" si="662"/>
        <v>90.3799999999992</v>
      </c>
      <c r="M1156" s="13">
        <f t="shared" si="651"/>
        <v>70.740000000001601</v>
      </c>
      <c r="X1156">
        <f t="shared" si="652"/>
        <v>31.739999999999782</v>
      </c>
      <c r="Y1156">
        <f t="shared" si="653"/>
        <v>70.740000000001601</v>
      </c>
      <c r="Z1156">
        <f t="shared" si="654"/>
        <v>0</v>
      </c>
      <c r="AA1156">
        <f t="shared" si="655"/>
        <v>0</v>
      </c>
      <c r="AB1156" s="18">
        <f t="shared" si="656"/>
        <v>0</v>
      </c>
      <c r="AC1156" s="18">
        <f t="shared" si="657"/>
        <v>0</v>
      </c>
      <c r="AD1156" s="18">
        <f t="shared" si="658"/>
        <v>0</v>
      </c>
      <c r="AE1156" s="18">
        <f t="shared" si="659"/>
        <v>0</v>
      </c>
      <c r="AG1156" s="18">
        <f t="shared" si="660"/>
        <v>0</v>
      </c>
      <c r="AH1156" s="18">
        <f t="shared" si="661"/>
        <v>0</v>
      </c>
    </row>
    <row r="1157" spans="5:34" x14ac:dyDescent="0.25">
      <c r="E1157" s="11">
        <v>43339.75</v>
      </c>
      <c r="F1157" s="9">
        <v>12527.05</v>
      </c>
      <c r="G1157" s="9">
        <v>12546.68</v>
      </c>
      <c r="H1157" s="9">
        <v>12511.82</v>
      </c>
      <c r="I1157" s="9">
        <v>12540.71</v>
      </c>
      <c r="K1157" s="13">
        <f t="shared" si="650"/>
        <v>13.659999999999854</v>
      </c>
      <c r="L1157" s="13">
        <f t="shared" si="662"/>
        <v>104.03999999999905</v>
      </c>
      <c r="M1157" s="13">
        <f t="shared" si="651"/>
        <v>34.860000000000582</v>
      </c>
      <c r="X1157">
        <f t="shared" si="652"/>
        <v>13.659999999999854</v>
      </c>
      <c r="Y1157">
        <f t="shared" si="653"/>
        <v>34.860000000000582</v>
      </c>
      <c r="Z1157">
        <f t="shared" si="654"/>
        <v>0</v>
      </c>
      <c r="AA1157">
        <f t="shared" si="655"/>
        <v>0</v>
      </c>
      <c r="AB1157" s="18">
        <f t="shared" si="656"/>
        <v>0</v>
      </c>
      <c r="AC1157" s="18">
        <f t="shared" si="657"/>
        <v>0</v>
      </c>
      <c r="AD1157" s="18">
        <f t="shared" si="658"/>
        <v>0</v>
      </c>
      <c r="AE1157" s="18">
        <f t="shared" si="659"/>
        <v>0</v>
      </c>
      <c r="AG1157" s="18">
        <f t="shared" si="660"/>
        <v>0</v>
      </c>
      <c r="AH1157" s="18">
        <f t="shared" si="661"/>
        <v>0</v>
      </c>
    </row>
    <row r="1158" spans="5:34" x14ac:dyDescent="0.25">
      <c r="E1158" s="12">
        <v>43339.791666666664</v>
      </c>
      <c r="F1158" s="10">
        <v>12540.96</v>
      </c>
      <c r="G1158" s="10">
        <v>12544.28</v>
      </c>
      <c r="H1158" s="10">
        <v>12531</v>
      </c>
      <c r="I1158" s="10">
        <v>12544.28</v>
      </c>
      <c r="K1158" s="13">
        <f t="shared" si="650"/>
        <v>3.320000000001528</v>
      </c>
      <c r="L1158" s="13">
        <f t="shared" si="662"/>
        <v>107.36000000000058</v>
      </c>
      <c r="M1158" s="13">
        <f t="shared" si="651"/>
        <v>13.280000000000655</v>
      </c>
      <c r="X1158">
        <f t="shared" si="652"/>
        <v>3.320000000001528</v>
      </c>
      <c r="Y1158">
        <f t="shared" si="653"/>
        <v>13.280000000000655</v>
      </c>
      <c r="Z1158">
        <f t="shared" si="654"/>
        <v>0</v>
      </c>
      <c r="AA1158">
        <f t="shared" si="655"/>
        <v>0</v>
      </c>
      <c r="AB1158" s="18">
        <f t="shared" si="656"/>
        <v>0</v>
      </c>
      <c r="AC1158" s="18">
        <f t="shared" si="657"/>
        <v>0</v>
      </c>
      <c r="AD1158" s="18">
        <f t="shared" si="658"/>
        <v>0</v>
      </c>
      <c r="AE1158" s="18">
        <f t="shared" si="659"/>
        <v>0</v>
      </c>
      <c r="AG1158" s="18">
        <f t="shared" si="660"/>
        <v>0</v>
      </c>
      <c r="AH1158" s="18">
        <f t="shared" si="661"/>
        <v>0</v>
      </c>
    </row>
    <row r="1159" spans="5:34" x14ac:dyDescent="0.25">
      <c r="E1159" s="11">
        <v>43339.833333333336</v>
      </c>
      <c r="F1159" s="9">
        <v>12543.03</v>
      </c>
      <c r="G1159" s="9">
        <v>12544.28</v>
      </c>
      <c r="H1159" s="9">
        <v>12536.78</v>
      </c>
      <c r="I1159" s="9">
        <v>12542.28</v>
      </c>
      <c r="K1159" s="13">
        <f t="shared" si="650"/>
        <v>-0.75</v>
      </c>
      <c r="L1159" s="13">
        <f t="shared" si="662"/>
        <v>106.61000000000058</v>
      </c>
      <c r="M1159" s="13">
        <f t="shared" si="651"/>
        <v>7.5</v>
      </c>
      <c r="X1159">
        <f t="shared" si="652"/>
        <v>0.75</v>
      </c>
      <c r="Y1159">
        <f t="shared" si="653"/>
        <v>7.5</v>
      </c>
      <c r="Z1159">
        <f t="shared" si="654"/>
        <v>0</v>
      </c>
      <c r="AA1159">
        <f t="shared" si="655"/>
        <v>0</v>
      </c>
      <c r="AB1159" s="18">
        <f t="shared" si="656"/>
        <v>0</v>
      </c>
      <c r="AC1159" s="18">
        <f t="shared" si="657"/>
        <v>0</v>
      </c>
      <c r="AD1159" s="18">
        <f t="shared" si="658"/>
        <v>0</v>
      </c>
      <c r="AE1159" s="18">
        <f t="shared" si="659"/>
        <v>0</v>
      </c>
      <c r="AG1159" s="18">
        <f t="shared" si="660"/>
        <v>0</v>
      </c>
      <c r="AH1159" s="18">
        <f t="shared" si="661"/>
        <v>0</v>
      </c>
    </row>
    <row r="1160" spans="5:34" x14ac:dyDescent="0.25">
      <c r="E1160" s="12">
        <v>43339.875</v>
      </c>
      <c r="F1160" s="10">
        <v>12542.03</v>
      </c>
      <c r="G1160" s="10">
        <v>12551.78</v>
      </c>
      <c r="H1160" s="10">
        <v>12541.28</v>
      </c>
      <c r="I1160" s="10">
        <v>12547.52</v>
      </c>
      <c r="K1160" s="13">
        <f t="shared" si="650"/>
        <v>5.4899999999997817</v>
      </c>
      <c r="L1160" s="13">
        <f t="shared" si="662"/>
        <v>112.10000000000036</v>
      </c>
      <c r="M1160" s="13">
        <f t="shared" si="651"/>
        <v>10.5</v>
      </c>
      <c r="X1160">
        <f t="shared" si="652"/>
        <v>5.4899999999997817</v>
      </c>
      <c r="Y1160">
        <f t="shared" si="653"/>
        <v>10.5</v>
      </c>
      <c r="Z1160">
        <f t="shared" si="654"/>
        <v>0</v>
      </c>
      <c r="AA1160">
        <f t="shared" si="655"/>
        <v>0</v>
      </c>
      <c r="AB1160" s="18">
        <f t="shared" si="656"/>
        <v>0</v>
      </c>
      <c r="AC1160" s="18">
        <f t="shared" si="657"/>
        <v>0</v>
      </c>
      <c r="AD1160" s="18">
        <f t="shared" si="658"/>
        <v>0</v>
      </c>
      <c r="AE1160" s="18">
        <f t="shared" si="659"/>
        <v>0</v>
      </c>
      <c r="AG1160" s="18">
        <f t="shared" si="660"/>
        <v>0</v>
      </c>
      <c r="AH1160" s="18">
        <f t="shared" si="661"/>
        <v>0</v>
      </c>
    </row>
    <row r="1161" spans="5:34" x14ac:dyDescent="0.25">
      <c r="E1161" s="11">
        <v>43339.916666666664</v>
      </c>
      <c r="F1161" s="9">
        <v>12547.02</v>
      </c>
      <c r="G1161" s="9">
        <v>12555.77</v>
      </c>
      <c r="H1161" s="9">
        <v>12543.27</v>
      </c>
      <c r="I1161" s="9">
        <v>12548.67</v>
      </c>
      <c r="K1161" s="13">
        <f t="shared" si="650"/>
        <v>1.6499999999996362</v>
      </c>
      <c r="L1161" s="13">
        <f t="shared" si="662"/>
        <v>113.75</v>
      </c>
      <c r="M1161" s="13">
        <f t="shared" si="651"/>
        <v>12.5</v>
      </c>
      <c r="N1161" s="13"/>
      <c r="X1161">
        <f t="shared" si="652"/>
        <v>1.6499999999996362</v>
      </c>
      <c r="Y1161">
        <f t="shared" si="653"/>
        <v>12.5</v>
      </c>
      <c r="Z1161">
        <f t="shared" si="654"/>
        <v>0</v>
      </c>
      <c r="AA1161">
        <f t="shared" si="655"/>
        <v>0</v>
      </c>
      <c r="AB1161" s="18">
        <f t="shared" si="656"/>
        <v>0</v>
      </c>
      <c r="AC1161" s="18">
        <f t="shared" si="657"/>
        <v>0</v>
      </c>
      <c r="AD1161" s="18">
        <f t="shared" si="658"/>
        <v>0</v>
      </c>
      <c r="AE1161" s="18">
        <f t="shared" si="659"/>
        <v>0</v>
      </c>
      <c r="AG1161" s="18">
        <f t="shared" si="660"/>
        <v>0</v>
      </c>
      <c r="AH1161" s="18">
        <f t="shared" si="661"/>
        <v>0</v>
      </c>
    </row>
    <row r="1162" spans="5:34" hidden="1" x14ac:dyDescent="0.25">
      <c r="E1162" s="12">
        <v>43339.958333333336</v>
      </c>
      <c r="F1162" s="10">
        <v>12553</v>
      </c>
      <c r="G1162" s="10">
        <v>12556.25</v>
      </c>
      <c r="H1162" s="10">
        <v>12553</v>
      </c>
      <c r="I1162" s="10">
        <v>12555.08</v>
      </c>
      <c r="AB1162"/>
      <c r="AC1162"/>
      <c r="AD1162"/>
      <c r="AE1162"/>
    </row>
    <row r="1163" spans="5:34" hidden="1" x14ac:dyDescent="0.25">
      <c r="E1163" s="11">
        <v>43340.041666666664</v>
      </c>
      <c r="F1163" s="9">
        <v>12557.24</v>
      </c>
      <c r="G1163" s="9">
        <v>12571.73</v>
      </c>
      <c r="H1163" s="9">
        <v>12556.16</v>
      </c>
      <c r="I1163" s="9">
        <v>12570.65</v>
      </c>
      <c r="AB1163"/>
      <c r="AC1163"/>
      <c r="AD1163"/>
      <c r="AE1163"/>
    </row>
    <row r="1164" spans="5:34" hidden="1" x14ac:dyDescent="0.25">
      <c r="E1164" s="12">
        <v>43340.083333333336</v>
      </c>
      <c r="F1164" s="10">
        <v>12571.73</v>
      </c>
      <c r="G1164" s="10">
        <v>12571.73</v>
      </c>
      <c r="H1164" s="10">
        <v>12564.89</v>
      </c>
      <c r="I1164" s="10">
        <v>12568.72</v>
      </c>
      <c r="AB1164"/>
      <c r="AC1164"/>
      <c r="AD1164"/>
      <c r="AE1164"/>
    </row>
    <row r="1165" spans="5:34" hidden="1" x14ac:dyDescent="0.25">
      <c r="E1165" s="11">
        <v>43340.125</v>
      </c>
      <c r="F1165" s="9">
        <v>12567.64</v>
      </c>
      <c r="G1165" s="9">
        <v>12577.38</v>
      </c>
      <c r="H1165" s="9">
        <v>12567.64</v>
      </c>
      <c r="I1165" s="9">
        <v>12576.3</v>
      </c>
      <c r="AB1165"/>
      <c r="AC1165"/>
      <c r="AD1165"/>
      <c r="AE1165"/>
    </row>
    <row r="1166" spans="5:34" hidden="1" x14ac:dyDescent="0.25">
      <c r="E1166" s="12">
        <v>43340.166666666664</v>
      </c>
      <c r="F1166" s="10">
        <v>12576.16</v>
      </c>
      <c r="G1166" s="10">
        <v>12593.51</v>
      </c>
      <c r="H1166" s="10">
        <v>12576.16</v>
      </c>
      <c r="I1166" s="10">
        <v>12589.18</v>
      </c>
      <c r="AB1166"/>
      <c r="AC1166"/>
      <c r="AD1166"/>
      <c r="AE1166"/>
    </row>
    <row r="1167" spans="5:34" hidden="1" x14ac:dyDescent="0.25">
      <c r="E1167" s="11">
        <v>43340.208333333336</v>
      </c>
      <c r="F1167" s="9">
        <v>12588.1</v>
      </c>
      <c r="G1167" s="9">
        <v>12589.18</v>
      </c>
      <c r="H1167" s="9">
        <v>12580.76</v>
      </c>
      <c r="I1167" s="9">
        <v>12580.76</v>
      </c>
      <c r="AB1167"/>
      <c r="AC1167"/>
      <c r="AD1167"/>
      <c r="AE1167"/>
    </row>
    <row r="1168" spans="5:34" hidden="1" x14ac:dyDescent="0.25">
      <c r="E1168" s="12">
        <v>43340.25</v>
      </c>
      <c r="F1168" s="10">
        <v>12581.85</v>
      </c>
      <c r="G1168" s="10">
        <v>12581.85</v>
      </c>
      <c r="H1168" s="10">
        <v>12574.1</v>
      </c>
      <c r="I1168" s="10">
        <v>12575.19</v>
      </c>
      <c r="AB1168"/>
      <c r="AC1168"/>
      <c r="AD1168"/>
      <c r="AE1168"/>
    </row>
    <row r="1169" spans="5:34" hidden="1" x14ac:dyDescent="0.25">
      <c r="E1169" s="11">
        <v>43340.291666666664</v>
      </c>
      <c r="F1169" s="9">
        <v>12575.2</v>
      </c>
      <c r="G1169" s="9">
        <v>12576.29</v>
      </c>
      <c r="H1169" s="9">
        <v>12565.66</v>
      </c>
      <c r="I1169" s="9">
        <v>12565.66</v>
      </c>
      <c r="AB1169"/>
      <c r="AC1169"/>
      <c r="AD1169"/>
      <c r="AE1169"/>
    </row>
    <row r="1170" spans="5:34" x14ac:dyDescent="0.25">
      <c r="E1170" s="12">
        <v>43340.333333333336</v>
      </c>
      <c r="F1170" s="10">
        <v>12564.58</v>
      </c>
      <c r="G1170" s="10">
        <v>12566.75</v>
      </c>
      <c r="H1170" s="10">
        <v>12550.4</v>
      </c>
      <c r="I1170" s="10">
        <v>12552.87</v>
      </c>
      <c r="K1170" s="13">
        <f t="shared" ref="K1170:K1184" si="663">I1170-F1170</f>
        <v>-11.709999999999127</v>
      </c>
      <c r="L1170" s="13">
        <v>0</v>
      </c>
      <c r="M1170" s="13">
        <f t="shared" ref="M1170:M1184" si="664">G1170-H1170</f>
        <v>16.350000000000364</v>
      </c>
      <c r="N1170" s="13">
        <f>I1184-F1170</f>
        <v>-35.3799999999992</v>
      </c>
      <c r="O1170" s="18">
        <f>IF(K1170*N1170&gt;0,1,0)</f>
        <v>1</v>
      </c>
      <c r="P1170">
        <f>_xlfn.IFS(K1170&lt;0,MIN(L1169:L1183),K1170&gt;0,MAX(L1169:L1183))</f>
        <v>-19.200000000000728</v>
      </c>
      <c r="Q1170">
        <f>_xlfn.IFS(K1170&lt;0,MAX(L1169:L1183),K1170&gt;0,MIN(L1169:L1183))</f>
        <v>32.859999999998763</v>
      </c>
      <c r="T1170" s="13">
        <f>MAX(G1170:G1184)</f>
        <v>12596.14</v>
      </c>
      <c r="X1170">
        <f t="shared" ref="X1170:X1184" si="665">ABS(K1170)</f>
        <v>11.709999999999127</v>
      </c>
      <c r="Y1170">
        <f t="shared" ref="Y1170:Y1184" si="666">ABS(M1170)</f>
        <v>16.350000000000364</v>
      </c>
      <c r="Z1170">
        <f t="shared" ref="Z1170:Z1184" si="667">IF(T1170&lt;1000,ABS(T1170),0)</f>
        <v>0</v>
      </c>
      <c r="AA1170">
        <f t="shared" ref="AA1170:AA1184" si="668">ABS(N1170)</f>
        <v>35.3799999999992</v>
      </c>
      <c r="AB1170" s="18">
        <f t="shared" ref="AB1170:AB1184" si="669">ABS(P1170)</f>
        <v>19.200000000000728</v>
      </c>
      <c r="AC1170" s="18">
        <f t="shared" ref="AC1170:AC1184" si="670">ABS(Q1170)</f>
        <v>32.859999999998763</v>
      </c>
      <c r="AD1170" s="18">
        <f t="shared" ref="AD1170:AD1184" si="671">IF(O1170=1,ABS(P1170),0)</f>
        <v>19.200000000000728</v>
      </c>
      <c r="AE1170" s="18">
        <f t="shared" ref="AE1170:AE1184" si="672">IF(O1170=0,ABS(Q1170),0)</f>
        <v>0</v>
      </c>
      <c r="AG1170" s="18">
        <f t="shared" ref="AG1170:AG1184" si="673">IF(O1170=1,ABS(Q1170),0)</f>
        <v>32.859999999998763</v>
      </c>
      <c r="AH1170" s="18">
        <f t="shared" ref="AH1170:AH1184" si="674">IF(O1170=0,ABS(P1170),0)</f>
        <v>0</v>
      </c>
    </row>
    <row r="1171" spans="5:34" x14ac:dyDescent="0.25">
      <c r="E1171" s="11">
        <v>43340.375</v>
      </c>
      <c r="F1171" s="9">
        <v>12545.03</v>
      </c>
      <c r="G1171" s="9">
        <v>12578.18</v>
      </c>
      <c r="H1171" s="9">
        <v>12543.53</v>
      </c>
      <c r="I1171" s="9">
        <v>12577.89</v>
      </c>
      <c r="K1171" s="13">
        <f t="shared" si="663"/>
        <v>32.859999999998763</v>
      </c>
      <c r="L1171" s="13">
        <f t="shared" ref="L1171:L1184" si="675">L1170+K1171</f>
        <v>32.859999999998763</v>
      </c>
      <c r="M1171" s="13">
        <f t="shared" si="664"/>
        <v>34.649999999999636</v>
      </c>
      <c r="T1171" s="13">
        <f>MIN(H1170:H1184)</f>
        <v>12515.16</v>
      </c>
      <c r="X1171">
        <f t="shared" si="665"/>
        <v>32.859999999998763</v>
      </c>
      <c r="Y1171">
        <f t="shared" si="666"/>
        <v>34.649999999999636</v>
      </c>
      <c r="Z1171">
        <f t="shared" si="667"/>
        <v>0</v>
      </c>
      <c r="AA1171">
        <f t="shared" si="668"/>
        <v>0</v>
      </c>
      <c r="AB1171" s="18">
        <f t="shared" si="669"/>
        <v>0</v>
      </c>
      <c r="AC1171" s="18">
        <f t="shared" si="670"/>
        <v>0</v>
      </c>
      <c r="AD1171" s="18">
        <f t="shared" si="671"/>
        <v>0</v>
      </c>
      <c r="AE1171" s="18">
        <f t="shared" si="672"/>
        <v>0</v>
      </c>
      <c r="AG1171" s="18">
        <f t="shared" si="673"/>
        <v>0</v>
      </c>
      <c r="AH1171" s="18">
        <f t="shared" si="674"/>
        <v>0</v>
      </c>
    </row>
    <row r="1172" spans="5:34" x14ac:dyDescent="0.25">
      <c r="E1172" s="12">
        <v>43340.416666666664</v>
      </c>
      <c r="F1172" s="10">
        <v>12576.17</v>
      </c>
      <c r="G1172" s="10">
        <v>12596.14</v>
      </c>
      <c r="H1172" s="10">
        <v>12554.38</v>
      </c>
      <c r="I1172" s="10">
        <v>12558.86</v>
      </c>
      <c r="K1172" s="13">
        <f t="shared" si="663"/>
        <v>-17.309999999999491</v>
      </c>
      <c r="L1172" s="13">
        <f t="shared" si="675"/>
        <v>15.549999999999272</v>
      </c>
      <c r="M1172" s="13">
        <f t="shared" si="664"/>
        <v>41.760000000000218</v>
      </c>
      <c r="T1172" s="13">
        <f>T1170-T1171</f>
        <v>80.979999999999563</v>
      </c>
      <c r="X1172">
        <f t="shared" si="665"/>
        <v>17.309999999999491</v>
      </c>
      <c r="Y1172">
        <f t="shared" si="666"/>
        <v>41.760000000000218</v>
      </c>
      <c r="Z1172">
        <f t="shared" si="667"/>
        <v>80.979999999999563</v>
      </c>
      <c r="AA1172">
        <f t="shared" si="668"/>
        <v>0</v>
      </c>
      <c r="AB1172" s="18">
        <f t="shared" si="669"/>
        <v>0</v>
      </c>
      <c r="AC1172" s="18">
        <f t="shared" si="670"/>
        <v>0</v>
      </c>
      <c r="AD1172" s="18">
        <f t="shared" si="671"/>
        <v>0</v>
      </c>
      <c r="AE1172" s="18">
        <f t="shared" si="672"/>
        <v>0</v>
      </c>
      <c r="AG1172" s="18">
        <f t="shared" si="673"/>
        <v>0</v>
      </c>
      <c r="AH1172" s="18">
        <f t="shared" si="674"/>
        <v>0</v>
      </c>
    </row>
    <row r="1173" spans="5:34" x14ac:dyDescent="0.25">
      <c r="E1173" s="11">
        <v>43340.458333333336</v>
      </c>
      <c r="F1173" s="9">
        <v>12558.61</v>
      </c>
      <c r="G1173" s="9">
        <v>12563.65</v>
      </c>
      <c r="H1173" s="9">
        <v>12533.08</v>
      </c>
      <c r="I1173" s="9">
        <v>12538.58</v>
      </c>
      <c r="K1173" s="13">
        <f t="shared" si="663"/>
        <v>-20.030000000000655</v>
      </c>
      <c r="L1173" s="13">
        <f t="shared" si="675"/>
        <v>-4.4800000000013824</v>
      </c>
      <c r="M1173" s="13">
        <f t="shared" si="664"/>
        <v>30.569999999999709</v>
      </c>
      <c r="R1173">
        <v>-13</v>
      </c>
      <c r="X1173">
        <f t="shared" si="665"/>
        <v>20.030000000000655</v>
      </c>
      <c r="Y1173">
        <f t="shared" si="666"/>
        <v>30.569999999999709</v>
      </c>
      <c r="Z1173">
        <f t="shared" si="667"/>
        <v>0</v>
      </c>
      <c r="AA1173">
        <f t="shared" si="668"/>
        <v>0</v>
      </c>
      <c r="AB1173" s="18">
        <f t="shared" si="669"/>
        <v>0</v>
      </c>
      <c r="AC1173" s="18">
        <f t="shared" si="670"/>
        <v>0</v>
      </c>
      <c r="AD1173" s="18">
        <f t="shared" si="671"/>
        <v>0</v>
      </c>
      <c r="AE1173" s="18">
        <f t="shared" si="672"/>
        <v>0</v>
      </c>
      <c r="AG1173" s="18">
        <f t="shared" si="673"/>
        <v>0</v>
      </c>
      <c r="AH1173" s="18">
        <f t="shared" si="674"/>
        <v>0</v>
      </c>
    </row>
    <row r="1174" spans="5:34" x14ac:dyDescent="0.25">
      <c r="E1174" s="12">
        <v>43340.5</v>
      </c>
      <c r="F1174" s="10">
        <v>12537.83</v>
      </c>
      <c r="G1174" s="10">
        <v>12572.09</v>
      </c>
      <c r="H1174" s="10">
        <v>12536.48</v>
      </c>
      <c r="I1174" s="10">
        <v>12558.58</v>
      </c>
      <c r="K1174" s="13">
        <f t="shared" si="663"/>
        <v>20.75</v>
      </c>
      <c r="L1174" s="13">
        <f t="shared" si="675"/>
        <v>16.269999999998618</v>
      </c>
      <c r="M1174" s="13">
        <f t="shared" si="664"/>
        <v>35.610000000000582</v>
      </c>
      <c r="X1174">
        <f t="shared" si="665"/>
        <v>20.75</v>
      </c>
      <c r="Y1174">
        <f t="shared" si="666"/>
        <v>35.610000000000582</v>
      </c>
      <c r="Z1174">
        <f t="shared" si="667"/>
        <v>0</v>
      </c>
      <c r="AA1174">
        <f t="shared" si="668"/>
        <v>0</v>
      </c>
      <c r="AB1174" s="18">
        <f t="shared" si="669"/>
        <v>0</v>
      </c>
      <c r="AC1174" s="18">
        <f t="shared" si="670"/>
        <v>0</v>
      </c>
      <c r="AD1174" s="18">
        <f t="shared" si="671"/>
        <v>0</v>
      </c>
      <c r="AE1174" s="18">
        <f t="shared" si="672"/>
        <v>0</v>
      </c>
      <c r="AG1174" s="18">
        <f t="shared" si="673"/>
        <v>0</v>
      </c>
      <c r="AH1174" s="18">
        <f t="shared" si="674"/>
        <v>0</v>
      </c>
    </row>
    <row r="1175" spans="5:34" x14ac:dyDescent="0.25">
      <c r="E1175" s="11">
        <v>43340.541666666664</v>
      </c>
      <c r="F1175" s="9">
        <v>12558.59</v>
      </c>
      <c r="G1175" s="9">
        <v>12563.26</v>
      </c>
      <c r="H1175" s="9">
        <v>12544.8</v>
      </c>
      <c r="I1175" s="9">
        <v>12561.09</v>
      </c>
      <c r="K1175" s="13">
        <f t="shared" si="663"/>
        <v>2.5</v>
      </c>
      <c r="L1175" s="13">
        <f t="shared" si="675"/>
        <v>18.769999999998618</v>
      </c>
      <c r="M1175" s="13">
        <f t="shared" si="664"/>
        <v>18.460000000000946</v>
      </c>
      <c r="X1175">
        <f t="shared" si="665"/>
        <v>2.5</v>
      </c>
      <c r="Y1175">
        <f t="shared" si="666"/>
        <v>18.460000000000946</v>
      </c>
      <c r="Z1175">
        <f t="shared" si="667"/>
        <v>0</v>
      </c>
      <c r="AA1175">
        <f t="shared" si="668"/>
        <v>0</v>
      </c>
      <c r="AB1175" s="18">
        <f t="shared" si="669"/>
        <v>0</v>
      </c>
      <c r="AC1175" s="18">
        <f t="shared" si="670"/>
        <v>0</v>
      </c>
      <c r="AD1175" s="18">
        <f t="shared" si="671"/>
        <v>0</v>
      </c>
      <c r="AE1175" s="18">
        <f t="shared" si="672"/>
        <v>0</v>
      </c>
      <c r="AG1175" s="18">
        <f t="shared" si="673"/>
        <v>0</v>
      </c>
      <c r="AH1175" s="18">
        <f t="shared" si="674"/>
        <v>0</v>
      </c>
    </row>
    <row r="1176" spans="5:34" x14ac:dyDescent="0.25">
      <c r="E1176" s="12">
        <v>43340.583333333336</v>
      </c>
      <c r="F1176" s="10">
        <v>12560.34</v>
      </c>
      <c r="G1176" s="10">
        <v>12566.13</v>
      </c>
      <c r="H1176" s="10">
        <v>12546.54</v>
      </c>
      <c r="I1176" s="10">
        <v>12556.46</v>
      </c>
      <c r="K1176" s="13">
        <f t="shared" si="663"/>
        <v>-3.8800000000010186</v>
      </c>
      <c r="L1176" s="13">
        <f t="shared" si="675"/>
        <v>14.889999999997599</v>
      </c>
      <c r="M1176" s="13">
        <f t="shared" si="664"/>
        <v>19.589999999998327</v>
      </c>
      <c r="X1176">
        <f t="shared" si="665"/>
        <v>3.8800000000010186</v>
      </c>
      <c r="Y1176">
        <f t="shared" si="666"/>
        <v>19.589999999998327</v>
      </c>
      <c r="Z1176">
        <f t="shared" si="667"/>
        <v>0</v>
      </c>
      <c r="AA1176">
        <f t="shared" si="668"/>
        <v>0</v>
      </c>
      <c r="AB1176" s="18">
        <f t="shared" si="669"/>
        <v>0</v>
      </c>
      <c r="AC1176" s="18">
        <f t="shared" si="670"/>
        <v>0</v>
      </c>
      <c r="AD1176" s="18">
        <f t="shared" si="671"/>
        <v>0</v>
      </c>
      <c r="AE1176" s="18">
        <f t="shared" si="672"/>
        <v>0</v>
      </c>
      <c r="AG1176" s="18">
        <f t="shared" si="673"/>
        <v>0</v>
      </c>
      <c r="AH1176" s="18">
        <f t="shared" si="674"/>
        <v>0</v>
      </c>
    </row>
    <row r="1177" spans="5:34" x14ac:dyDescent="0.25">
      <c r="E1177" s="11">
        <v>43340.625</v>
      </c>
      <c r="F1177" s="9">
        <v>12556.96</v>
      </c>
      <c r="G1177" s="9">
        <v>12575.96</v>
      </c>
      <c r="H1177" s="9">
        <v>12556.71</v>
      </c>
      <c r="I1177" s="9">
        <v>12560.93</v>
      </c>
      <c r="K1177" s="13">
        <f t="shared" si="663"/>
        <v>3.9700000000011642</v>
      </c>
      <c r="L1177" s="13">
        <f t="shared" si="675"/>
        <v>18.859999999998763</v>
      </c>
      <c r="M1177" s="13">
        <f t="shared" si="664"/>
        <v>19.25</v>
      </c>
      <c r="X1177">
        <f t="shared" si="665"/>
        <v>3.9700000000011642</v>
      </c>
      <c r="Y1177">
        <f t="shared" si="666"/>
        <v>19.25</v>
      </c>
      <c r="Z1177">
        <f t="shared" si="667"/>
        <v>0</v>
      </c>
      <c r="AA1177">
        <f t="shared" si="668"/>
        <v>0</v>
      </c>
      <c r="AB1177" s="18">
        <f t="shared" si="669"/>
        <v>0</v>
      </c>
      <c r="AC1177" s="18">
        <f t="shared" si="670"/>
        <v>0</v>
      </c>
      <c r="AD1177" s="18">
        <f t="shared" si="671"/>
        <v>0</v>
      </c>
      <c r="AE1177" s="18">
        <f t="shared" si="672"/>
        <v>0</v>
      </c>
      <c r="AG1177" s="18">
        <f t="shared" si="673"/>
        <v>0</v>
      </c>
      <c r="AH1177" s="18">
        <f t="shared" si="674"/>
        <v>0</v>
      </c>
    </row>
    <row r="1178" spans="5:34" x14ac:dyDescent="0.25">
      <c r="E1178" s="12">
        <v>43340.666666666664</v>
      </c>
      <c r="F1178" s="10">
        <v>12561.43</v>
      </c>
      <c r="G1178" s="10">
        <v>12571.71</v>
      </c>
      <c r="H1178" s="10">
        <v>12540.78</v>
      </c>
      <c r="I1178" s="10">
        <v>12550.75</v>
      </c>
      <c r="K1178" s="13">
        <f t="shared" si="663"/>
        <v>-10.680000000000291</v>
      </c>
      <c r="L1178" s="13">
        <f t="shared" si="675"/>
        <v>8.179999999998472</v>
      </c>
      <c r="M1178" s="13">
        <f t="shared" si="664"/>
        <v>30.929999999998472</v>
      </c>
      <c r="X1178">
        <f t="shared" si="665"/>
        <v>10.680000000000291</v>
      </c>
      <c r="Y1178">
        <f t="shared" si="666"/>
        <v>30.929999999998472</v>
      </c>
      <c r="Z1178">
        <f t="shared" si="667"/>
        <v>0</v>
      </c>
      <c r="AA1178">
        <f t="shared" si="668"/>
        <v>0</v>
      </c>
      <c r="AB1178" s="18">
        <f t="shared" si="669"/>
        <v>0</v>
      </c>
      <c r="AC1178" s="18">
        <f t="shared" si="670"/>
        <v>0</v>
      </c>
      <c r="AD1178" s="18">
        <f t="shared" si="671"/>
        <v>0</v>
      </c>
      <c r="AE1178" s="18">
        <f t="shared" si="672"/>
        <v>0</v>
      </c>
      <c r="AG1178" s="18">
        <f t="shared" si="673"/>
        <v>0</v>
      </c>
      <c r="AH1178" s="18">
        <f t="shared" si="674"/>
        <v>0</v>
      </c>
    </row>
    <row r="1179" spans="5:34" x14ac:dyDescent="0.25">
      <c r="E1179" s="11">
        <v>43340.708333333336</v>
      </c>
      <c r="F1179" s="9">
        <v>12550</v>
      </c>
      <c r="G1179" s="9">
        <v>12560.23</v>
      </c>
      <c r="H1179" s="9">
        <v>12535.64</v>
      </c>
      <c r="I1179" s="9">
        <v>12552.72</v>
      </c>
      <c r="K1179" s="13">
        <f t="shared" si="663"/>
        <v>2.7199999999993452</v>
      </c>
      <c r="L1179" s="13">
        <f t="shared" si="675"/>
        <v>10.899999999997817</v>
      </c>
      <c r="M1179" s="13">
        <f t="shared" si="664"/>
        <v>24.590000000000146</v>
      </c>
      <c r="X1179">
        <f t="shared" si="665"/>
        <v>2.7199999999993452</v>
      </c>
      <c r="Y1179">
        <f t="shared" si="666"/>
        <v>24.590000000000146</v>
      </c>
      <c r="Z1179">
        <f t="shared" si="667"/>
        <v>0</v>
      </c>
      <c r="AA1179">
        <f t="shared" si="668"/>
        <v>0</v>
      </c>
      <c r="AB1179" s="18">
        <f t="shared" si="669"/>
        <v>0</v>
      </c>
      <c r="AC1179" s="18">
        <f t="shared" si="670"/>
        <v>0</v>
      </c>
      <c r="AD1179" s="18">
        <f t="shared" si="671"/>
        <v>0</v>
      </c>
      <c r="AE1179" s="18">
        <f t="shared" si="672"/>
        <v>0</v>
      </c>
      <c r="AG1179" s="18">
        <f t="shared" si="673"/>
        <v>0</v>
      </c>
      <c r="AH1179" s="18">
        <f t="shared" si="674"/>
        <v>0</v>
      </c>
    </row>
    <row r="1180" spans="5:34" x14ac:dyDescent="0.25">
      <c r="E1180" s="12">
        <v>43340.75</v>
      </c>
      <c r="F1180" s="10">
        <v>12552.47</v>
      </c>
      <c r="G1180" s="10">
        <v>12556.11</v>
      </c>
      <c r="H1180" s="10">
        <v>12515.16</v>
      </c>
      <c r="I1180" s="10">
        <v>12522.37</v>
      </c>
      <c r="K1180" s="13">
        <f t="shared" si="663"/>
        <v>-30.099999999998545</v>
      </c>
      <c r="L1180" s="13">
        <f t="shared" si="675"/>
        <v>-19.200000000000728</v>
      </c>
      <c r="M1180" s="13">
        <f t="shared" si="664"/>
        <v>40.950000000000728</v>
      </c>
      <c r="X1180">
        <f t="shared" si="665"/>
        <v>30.099999999998545</v>
      </c>
      <c r="Y1180">
        <f t="shared" si="666"/>
        <v>40.950000000000728</v>
      </c>
      <c r="Z1180">
        <f t="shared" si="667"/>
        <v>0</v>
      </c>
      <c r="AA1180">
        <f t="shared" si="668"/>
        <v>0</v>
      </c>
      <c r="AB1180" s="18">
        <f t="shared" si="669"/>
        <v>0</v>
      </c>
      <c r="AC1180" s="18">
        <f t="shared" si="670"/>
        <v>0</v>
      </c>
      <c r="AD1180" s="18">
        <f t="shared" si="671"/>
        <v>0</v>
      </c>
      <c r="AE1180" s="18">
        <f t="shared" si="672"/>
        <v>0</v>
      </c>
      <c r="AG1180" s="18">
        <f t="shared" si="673"/>
        <v>0</v>
      </c>
      <c r="AH1180" s="18">
        <f t="shared" si="674"/>
        <v>0</v>
      </c>
    </row>
    <row r="1181" spans="5:34" x14ac:dyDescent="0.25">
      <c r="E1181" s="11">
        <v>43340.791666666664</v>
      </c>
      <c r="F1181" s="9">
        <v>12522.12</v>
      </c>
      <c r="G1181" s="9">
        <v>12532.69</v>
      </c>
      <c r="H1181" s="9">
        <v>12520.86</v>
      </c>
      <c r="I1181" s="9">
        <v>12529.22</v>
      </c>
      <c r="K1181" s="13">
        <f t="shared" si="663"/>
        <v>7.0999999999985448</v>
      </c>
      <c r="L1181" s="13">
        <f t="shared" si="675"/>
        <v>-12.100000000002183</v>
      </c>
      <c r="M1181" s="13">
        <f t="shared" si="664"/>
        <v>11.829999999999927</v>
      </c>
      <c r="X1181">
        <f t="shared" si="665"/>
        <v>7.0999999999985448</v>
      </c>
      <c r="Y1181">
        <f t="shared" si="666"/>
        <v>11.829999999999927</v>
      </c>
      <c r="Z1181">
        <f t="shared" si="667"/>
        <v>0</v>
      </c>
      <c r="AA1181">
        <f t="shared" si="668"/>
        <v>0</v>
      </c>
      <c r="AB1181" s="18">
        <f t="shared" si="669"/>
        <v>0</v>
      </c>
      <c r="AC1181" s="18">
        <f t="shared" si="670"/>
        <v>0</v>
      </c>
      <c r="AD1181" s="18">
        <f t="shared" si="671"/>
        <v>0</v>
      </c>
      <c r="AE1181" s="18">
        <f t="shared" si="672"/>
        <v>0</v>
      </c>
      <c r="AG1181" s="18">
        <f t="shared" si="673"/>
        <v>0</v>
      </c>
      <c r="AH1181" s="18">
        <f t="shared" si="674"/>
        <v>0</v>
      </c>
    </row>
    <row r="1182" spans="5:34" x14ac:dyDescent="0.25">
      <c r="E1182" s="12">
        <v>43340.833333333336</v>
      </c>
      <c r="F1182" s="10">
        <v>12529.47</v>
      </c>
      <c r="G1182" s="10">
        <v>12534.97</v>
      </c>
      <c r="H1182" s="10">
        <v>12525.47</v>
      </c>
      <c r="I1182" s="10">
        <v>12532.72</v>
      </c>
      <c r="K1182" s="13">
        <f t="shared" si="663"/>
        <v>3.25</v>
      </c>
      <c r="L1182" s="13">
        <f t="shared" si="675"/>
        <v>-8.8500000000021828</v>
      </c>
      <c r="M1182" s="13">
        <f t="shared" si="664"/>
        <v>9.5</v>
      </c>
      <c r="X1182">
        <f t="shared" si="665"/>
        <v>3.25</v>
      </c>
      <c r="Y1182">
        <f t="shared" si="666"/>
        <v>9.5</v>
      </c>
      <c r="Z1182">
        <f t="shared" si="667"/>
        <v>0</v>
      </c>
      <c r="AA1182">
        <f t="shared" si="668"/>
        <v>0</v>
      </c>
      <c r="AB1182" s="18">
        <f t="shared" si="669"/>
        <v>0</v>
      </c>
      <c r="AC1182" s="18">
        <f t="shared" si="670"/>
        <v>0</v>
      </c>
      <c r="AD1182" s="18">
        <f t="shared" si="671"/>
        <v>0</v>
      </c>
      <c r="AE1182" s="18">
        <f t="shared" si="672"/>
        <v>0</v>
      </c>
      <c r="AG1182" s="18">
        <f t="shared" si="673"/>
        <v>0</v>
      </c>
      <c r="AH1182" s="18">
        <f t="shared" si="674"/>
        <v>0</v>
      </c>
    </row>
    <row r="1183" spans="5:34" x14ac:dyDescent="0.25">
      <c r="E1183" s="11">
        <v>43340.875</v>
      </c>
      <c r="F1183" s="9">
        <v>12532.72</v>
      </c>
      <c r="G1183" s="9">
        <v>12536.72</v>
      </c>
      <c r="H1183" s="9">
        <v>12530.71</v>
      </c>
      <c r="I1183" s="9">
        <v>12535.46</v>
      </c>
      <c r="K1183" s="13">
        <f t="shared" si="663"/>
        <v>2.7399999999997817</v>
      </c>
      <c r="L1183" s="13">
        <f t="shared" si="675"/>
        <v>-6.1100000000024011</v>
      </c>
      <c r="M1183" s="13">
        <f t="shared" si="664"/>
        <v>6.0100000000002183</v>
      </c>
      <c r="X1183">
        <f t="shared" si="665"/>
        <v>2.7399999999997817</v>
      </c>
      <c r="Y1183">
        <f t="shared" si="666"/>
        <v>6.0100000000002183</v>
      </c>
      <c r="Z1183">
        <f t="shared" si="667"/>
        <v>0</v>
      </c>
      <c r="AA1183">
        <f t="shared" si="668"/>
        <v>0</v>
      </c>
      <c r="AB1183" s="18">
        <f t="shared" si="669"/>
        <v>0</v>
      </c>
      <c r="AC1183" s="18">
        <f t="shared" si="670"/>
        <v>0</v>
      </c>
      <c r="AD1183" s="18">
        <f t="shared" si="671"/>
        <v>0</v>
      </c>
      <c r="AE1183" s="18">
        <f t="shared" si="672"/>
        <v>0</v>
      </c>
      <c r="AG1183" s="18">
        <f t="shared" si="673"/>
        <v>0</v>
      </c>
      <c r="AH1183" s="18">
        <f t="shared" si="674"/>
        <v>0</v>
      </c>
    </row>
    <row r="1184" spans="5:34" x14ac:dyDescent="0.25">
      <c r="E1184" s="12">
        <v>43340.916666666664</v>
      </c>
      <c r="F1184" s="10">
        <v>12536.21</v>
      </c>
      <c r="G1184" s="10">
        <v>12536.46</v>
      </c>
      <c r="H1184" s="10">
        <v>12528.71</v>
      </c>
      <c r="I1184" s="10">
        <v>12529.2</v>
      </c>
      <c r="K1184" s="13">
        <f t="shared" si="663"/>
        <v>-7.0099999999983993</v>
      </c>
      <c r="L1184" s="13">
        <f t="shared" si="675"/>
        <v>-13.1200000000008</v>
      </c>
      <c r="M1184" s="13">
        <f t="shared" si="664"/>
        <v>7.75</v>
      </c>
      <c r="N1184" s="13"/>
      <c r="X1184">
        <f t="shared" si="665"/>
        <v>7.0099999999983993</v>
      </c>
      <c r="Y1184">
        <f t="shared" si="666"/>
        <v>7.75</v>
      </c>
      <c r="Z1184">
        <f t="shared" si="667"/>
        <v>0</v>
      </c>
      <c r="AA1184">
        <f t="shared" si="668"/>
        <v>0</v>
      </c>
      <c r="AB1184" s="18">
        <f t="shared" si="669"/>
        <v>0</v>
      </c>
      <c r="AC1184" s="18">
        <f t="shared" si="670"/>
        <v>0</v>
      </c>
      <c r="AD1184" s="18">
        <f t="shared" si="671"/>
        <v>0</v>
      </c>
      <c r="AE1184" s="18">
        <f t="shared" si="672"/>
        <v>0</v>
      </c>
      <c r="AG1184" s="18">
        <f t="shared" si="673"/>
        <v>0</v>
      </c>
      <c r="AH1184" s="18">
        <f t="shared" si="674"/>
        <v>0</v>
      </c>
    </row>
    <row r="1185" spans="5:34" hidden="1" x14ac:dyDescent="0.25">
      <c r="E1185" s="11">
        <v>43340.958333333336</v>
      </c>
      <c r="F1185" s="9">
        <v>12532.59</v>
      </c>
      <c r="G1185" s="9">
        <v>12535.83</v>
      </c>
      <c r="H1185" s="9">
        <v>12532.59</v>
      </c>
      <c r="I1185" s="9">
        <v>12534.75</v>
      </c>
      <c r="AB1185"/>
      <c r="AC1185"/>
      <c r="AD1185"/>
      <c r="AE1185"/>
    </row>
    <row r="1186" spans="5:34" hidden="1" x14ac:dyDescent="0.25">
      <c r="E1186" s="12">
        <v>43341.041666666664</v>
      </c>
      <c r="F1186" s="10">
        <v>12535.83</v>
      </c>
      <c r="G1186" s="10">
        <v>12543.81</v>
      </c>
      <c r="H1186" s="10">
        <v>12533.66</v>
      </c>
      <c r="I1186" s="10">
        <v>12541.64</v>
      </c>
      <c r="AB1186"/>
      <c r="AC1186"/>
      <c r="AD1186"/>
      <c r="AE1186"/>
    </row>
    <row r="1187" spans="5:34" hidden="1" x14ac:dyDescent="0.25">
      <c r="E1187" s="11">
        <v>43341.083333333336</v>
      </c>
      <c r="F1187" s="9">
        <v>12540.56</v>
      </c>
      <c r="G1187" s="9">
        <v>12541.64</v>
      </c>
      <c r="H1187" s="9">
        <v>12539.47</v>
      </c>
      <c r="I1187" s="9">
        <v>12541.63</v>
      </c>
      <c r="AB1187"/>
      <c r="AC1187"/>
      <c r="AD1187"/>
      <c r="AE1187"/>
    </row>
    <row r="1188" spans="5:34" hidden="1" x14ac:dyDescent="0.25">
      <c r="E1188" s="12">
        <v>43341.125</v>
      </c>
      <c r="F1188" s="10">
        <v>12540.55</v>
      </c>
      <c r="G1188" s="10">
        <v>12550.2</v>
      </c>
      <c r="H1188" s="10">
        <v>12540.55</v>
      </c>
      <c r="I1188" s="10">
        <v>12546.95</v>
      </c>
      <c r="AB1188"/>
      <c r="AC1188"/>
      <c r="AD1188"/>
      <c r="AE1188"/>
    </row>
    <row r="1189" spans="5:34" hidden="1" x14ac:dyDescent="0.25">
      <c r="E1189" s="11">
        <v>43341.166666666664</v>
      </c>
      <c r="F1189" s="9">
        <v>12548.03</v>
      </c>
      <c r="G1189" s="9">
        <v>12549.03</v>
      </c>
      <c r="H1189" s="9">
        <v>12543.63</v>
      </c>
      <c r="I1189" s="9">
        <v>12549.03</v>
      </c>
      <c r="AB1189"/>
      <c r="AC1189"/>
      <c r="AD1189"/>
      <c r="AE1189"/>
    </row>
    <row r="1190" spans="5:34" hidden="1" x14ac:dyDescent="0.25">
      <c r="E1190" s="12">
        <v>43341.208333333336</v>
      </c>
      <c r="F1190" s="10">
        <v>12550.11</v>
      </c>
      <c r="G1190" s="10">
        <v>12559.67</v>
      </c>
      <c r="H1190" s="10">
        <v>12547.95</v>
      </c>
      <c r="I1190" s="10">
        <v>12556.35</v>
      </c>
      <c r="AB1190"/>
      <c r="AC1190"/>
      <c r="AD1190"/>
      <c r="AE1190"/>
    </row>
    <row r="1191" spans="5:34" hidden="1" x14ac:dyDescent="0.25">
      <c r="E1191" s="11">
        <v>43341.25</v>
      </c>
      <c r="F1191" s="9">
        <v>12556.35</v>
      </c>
      <c r="G1191" s="9">
        <v>12558.53</v>
      </c>
      <c r="H1191" s="9">
        <v>12554.2</v>
      </c>
      <c r="I1191" s="9">
        <v>12557.5</v>
      </c>
      <c r="AB1191"/>
      <c r="AC1191"/>
      <c r="AD1191"/>
      <c r="AE1191"/>
    </row>
    <row r="1192" spans="5:34" hidden="1" x14ac:dyDescent="0.25">
      <c r="E1192" s="12">
        <v>43341.291666666664</v>
      </c>
      <c r="F1192" s="10">
        <v>12556.42</v>
      </c>
      <c r="G1192" s="10">
        <v>12556.93</v>
      </c>
      <c r="H1192" s="10">
        <v>12553.15</v>
      </c>
      <c r="I1192" s="10">
        <v>12555.31</v>
      </c>
      <c r="AB1192"/>
      <c r="AC1192"/>
      <c r="AD1192"/>
      <c r="AE1192"/>
    </row>
    <row r="1193" spans="5:34" x14ac:dyDescent="0.25">
      <c r="E1193" s="11">
        <v>43341.333333333336</v>
      </c>
      <c r="F1193" s="9">
        <v>12554.23</v>
      </c>
      <c r="G1193" s="9">
        <v>12557.55</v>
      </c>
      <c r="H1193" s="9">
        <v>12547.41</v>
      </c>
      <c r="I1193" s="9">
        <v>12549.44</v>
      </c>
      <c r="K1193" s="13">
        <f t="shared" ref="K1193:K1207" si="676">I1193-F1193</f>
        <v>-4.7899999999990541</v>
      </c>
      <c r="L1193" s="13">
        <v>0</v>
      </c>
      <c r="M1193" s="13">
        <f t="shared" ref="M1193:M1207" si="677">G1193-H1193</f>
        <v>10.139999999999418</v>
      </c>
      <c r="N1193" s="13">
        <f>I1207-F1193</f>
        <v>12.670000000000073</v>
      </c>
      <c r="O1193" s="18">
        <f>IF(K1193*N1193&gt;0,1,0)</f>
        <v>0</v>
      </c>
      <c r="P1193">
        <f>_xlfn.IFS(K1193&lt;0,MIN(L1192:L1206),K1193&gt;0,MAX(L1192:L1206))</f>
        <v>-40.710000000000946</v>
      </c>
      <c r="Q1193">
        <f>_xlfn.IFS(K1193&lt;0,MAX(L1192:L1206),K1193&gt;0,MIN(L1192:L1206))</f>
        <v>14.25</v>
      </c>
      <c r="T1193" s="13">
        <f>MAX(G1193:G1207)</f>
        <v>12575.09</v>
      </c>
      <c r="X1193">
        <f t="shared" ref="X1193:X1207" si="678">ABS(K1193)</f>
        <v>4.7899999999990541</v>
      </c>
      <c r="Y1193">
        <f t="shared" ref="Y1193:Y1207" si="679">ABS(M1193)</f>
        <v>10.139999999999418</v>
      </c>
      <c r="Z1193">
        <f t="shared" ref="Z1193:Z1207" si="680">IF(T1193&lt;1000,ABS(T1193),0)</f>
        <v>0</v>
      </c>
      <c r="AA1193">
        <f t="shared" ref="AA1193:AA1207" si="681">ABS(N1193)</f>
        <v>12.670000000000073</v>
      </c>
      <c r="AB1193" s="18">
        <f t="shared" ref="AB1193:AB1207" si="682">ABS(P1193)</f>
        <v>40.710000000000946</v>
      </c>
      <c r="AC1193" s="18">
        <f t="shared" ref="AC1193:AC1207" si="683">ABS(Q1193)</f>
        <v>14.25</v>
      </c>
      <c r="AD1193" s="18">
        <f t="shared" ref="AD1193:AD1207" si="684">IF(O1193=1,ABS(P1193),0)</f>
        <v>0</v>
      </c>
      <c r="AE1193" s="18">
        <f t="shared" ref="AE1193:AE1207" si="685">IF(O1193=0,ABS(Q1193),0)</f>
        <v>14.25</v>
      </c>
      <c r="AG1193" s="18">
        <f t="shared" ref="AG1193:AG1207" si="686">IF(O1193=1,ABS(Q1193),0)</f>
        <v>0</v>
      </c>
      <c r="AH1193" s="18">
        <f t="shared" ref="AH1193:AH1207" si="687">IF(O1193=0,ABS(P1193),0)</f>
        <v>40.710000000000946</v>
      </c>
    </row>
    <row r="1194" spans="5:34" x14ac:dyDescent="0.25">
      <c r="E1194" s="12">
        <v>43341.375</v>
      </c>
      <c r="F1194" s="10">
        <v>12551.16</v>
      </c>
      <c r="G1194" s="10">
        <v>12562.26</v>
      </c>
      <c r="H1194" s="10">
        <v>12546.18</v>
      </c>
      <c r="I1194" s="10">
        <v>12550.31</v>
      </c>
      <c r="K1194" s="13">
        <f t="shared" si="676"/>
        <v>-0.8500000000003638</v>
      </c>
      <c r="L1194" s="13">
        <f t="shared" ref="L1194:L1207" si="688">L1193+K1194</f>
        <v>-0.8500000000003638</v>
      </c>
      <c r="M1194" s="13">
        <f t="shared" si="677"/>
        <v>16.079999999999927</v>
      </c>
      <c r="T1194" s="13">
        <f>MIN(H1193:H1207)</f>
        <v>12498.24</v>
      </c>
      <c r="X1194">
        <f t="shared" si="678"/>
        <v>0.8500000000003638</v>
      </c>
      <c r="Y1194">
        <f t="shared" si="679"/>
        <v>16.079999999999927</v>
      </c>
      <c r="Z1194">
        <f t="shared" si="680"/>
        <v>0</v>
      </c>
      <c r="AA1194">
        <f t="shared" si="681"/>
        <v>0</v>
      </c>
      <c r="AB1194" s="18">
        <f t="shared" si="682"/>
        <v>0</v>
      </c>
      <c r="AC1194" s="18">
        <f t="shared" si="683"/>
        <v>0</v>
      </c>
      <c r="AD1194" s="18">
        <f t="shared" si="684"/>
        <v>0</v>
      </c>
      <c r="AE1194" s="18">
        <f t="shared" si="685"/>
        <v>0</v>
      </c>
      <c r="AG1194" s="18">
        <f t="shared" si="686"/>
        <v>0</v>
      </c>
      <c r="AH1194" s="18">
        <f t="shared" si="687"/>
        <v>0</v>
      </c>
    </row>
    <row r="1195" spans="5:34" x14ac:dyDescent="0.25">
      <c r="E1195" s="11">
        <v>43341.416666666664</v>
      </c>
      <c r="F1195" s="9">
        <v>12550.81</v>
      </c>
      <c r="G1195" s="9">
        <v>12566.6</v>
      </c>
      <c r="H1195" s="9">
        <v>12535.85</v>
      </c>
      <c r="I1195" s="9">
        <v>12542.76</v>
      </c>
      <c r="K1195" s="13">
        <f t="shared" si="676"/>
        <v>-8.0499999999992724</v>
      </c>
      <c r="L1195" s="13">
        <f t="shared" si="688"/>
        <v>-8.8999999999996362</v>
      </c>
      <c r="M1195" s="13">
        <f t="shared" si="677"/>
        <v>30.75</v>
      </c>
      <c r="T1195" s="13">
        <f>T1193-T1194</f>
        <v>76.850000000000364</v>
      </c>
      <c r="X1195">
        <f t="shared" si="678"/>
        <v>8.0499999999992724</v>
      </c>
      <c r="Y1195">
        <f t="shared" si="679"/>
        <v>30.75</v>
      </c>
      <c r="Z1195">
        <f t="shared" si="680"/>
        <v>76.850000000000364</v>
      </c>
      <c r="AA1195">
        <f t="shared" si="681"/>
        <v>0</v>
      </c>
      <c r="AB1195" s="18">
        <f t="shared" si="682"/>
        <v>0</v>
      </c>
      <c r="AC1195" s="18">
        <f t="shared" si="683"/>
        <v>0</v>
      </c>
      <c r="AD1195" s="18">
        <f t="shared" si="684"/>
        <v>0</v>
      </c>
      <c r="AE1195" s="18">
        <f t="shared" si="685"/>
        <v>0</v>
      </c>
      <c r="AG1195" s="18">
        <f t="shared" si="686"/>
        <v>0</v>
      </c>
      <c r="AH1195" s="18">
        <f t="shared" si="687"/>
        <v>0</v>
      </c>
    </row>
    <row r="1196" spans="5:34" x14ac:dyDescent="0.25">
      <c r="E1196" s="12">
        <v>43341.458333333336</v>
      </c>
      <c r="F1196" s="10">
        <v>12542.26</v>
      </c>
      <c r="G1196" s="10">
        <v>12547.24</v>
      </c>
      <c r="H1196" s="10">
        <v>12521.14</v>
      </c>
      <c r="I1196" s="10">
        <v>12524.11</v>
      </c>
      <c r="K1196" s="13">
        <f t="shared" si="676"/>
        <v>-18.149999999999636</v>
      </c>
      <c r="L1196" s="13">
        <f t="shared" si="688"/>
        <v>-27.049999999999272</v>
      </c>
      <c r="M1196" s="13">
        <f t="shared" si="677"/>
        <v>26.100000000000364</v>
      </c>
      <c r="X1196">
        <f t="shared" si="678"/>
        <v>18.149999999999636</v>
      </c>
      <c r="Y1196">
        <f t="shared" si="679"/>
        <v>26.100000000000364</v>
      </c>
      <c r="Z1196">
        <f t="shared" si="680"/>
        <v>0</v>
      </c>
      <c r="AA1196">
        <f t="shared" si="681"/>
        <v>0</v>
      </c>
      <c r="AB1196" s="18">
        <f t="shared" si="682"/>
        <v>0</v>
      </c>
      <c r="AC1196" s="18">
        <f t="shared" si="683"/>
        <v>0</v>
      </c>
      <c r="AD1196" s="18">
        <f t="shared" si="684"/>
        <v>0</v>
      </c>
      <c r="AE1196" s="18">
        <f t="shared" si="685"/>
        <v>0</v>
      </c>
      <c r="AG1196" s="18">
        <f t="shared" si="686"/>
        <v>0</v>
      </c>
      <c r="AH1196" s="18">
        <f t="shared" si="687"/>
        <v>0</v>
      </c>
    </row>
    <row r="1197" spans="5:34" x14ac:dyDescent="0.25">
      <c r="E1197" s="11">
        <v>43341.5</v>
      </c>
      <c r="F1197" s="9">
        <v>12524.62</v>
      </c>
      <c r="G1197" s="9">
        <v>12535.9</v>
      </c>
      <c r="H1197" s="9">
        <v>12498.24</v>
      </c>
      <c r="I1197" s="9">
        <v>12510.96</v>
      </c>
      <c r="K1197" s="13">
        <f t="shared" si="676"/>
        <v>-13.660000000001673</v>
      </c>
      <c r="L1197" s="13">
        <f t="shared" si="688"/>
        <v>-40.710000000000946</v>
      </c>
      <c r="M1197" s="13">
        <f t="shared" si="677"/>
        <v>37.659999999999854</v>
      </c>
      <c r="X1197">
        <f t="shared" si="678"/>
        <v>13.660000000001673</v>
      </c>
      <c r="Y1197">
        <f t="shared" si="679"/>
        <v>37.659999999999854</v>
      </c>
      <c r="Z1197">
        <f t="shared" si="680"/>
        <v>0</v>
      </c>
      <c r="AA1197">
        <f t="shared" si="681"/>
        <v>0</v>
      </c>
      <c r="AB1197" s="18">
        <f t="shared" si="682"/>
        <v>0</v>
      </c>
      <c r="AC1197" s="18">
        <f t="shared" si="683"/>
        <v>0</v>
      </c>
      <c r="AD1197" s="18">
        <f t="shared" si="684"/>
        <v>0</v>
      </c>
      <c r="AE1197" s="18">
        <f t="shared" si="685"/>
        <v>0</v>
      </c>
      <c r="AG1197" s="18">
        <f t="shared" si="686"/>
        <v>0</v>
      </c>
      <c r="AH1197" s="18">
        <f t="shared" si="687"/>
        <v>0</v>
      </c>
    </row>
    <row r="1198" spans="5:34" x14ac:dyDescent="0.25">
      <c r="E1198" s="12">
        <v>43341.541666666664</v>
      </c>
      <c r="F1198" s="10">
        <v>12511.71</v>
      </c>
      <c r="G1198" s="10">
        <v>12531.07</v>
      </c>
      <c r="H1198" s="10">
        <v>12509.71</v>
      </c>
      <c r="I1198" s="10">
        <v>12524.18</v>
      </c>
      <c r="K1198" s="13">
        <f t="shared" si="676"/>
        <v>12.470000000001164</v>
      </c>
      <c r="L1198" s="13">
        <f t="shared" si="688"/>
        <v>-28.239999999999782</v>
      </c>
      <c r="M1198" s="13">
        <f t="shared" si="677"/>
        <v>21.360000000000582</v>
      </c>
      <c r="X1198">
        <f t="shared" si="678"/>
        <v>12.470000000001164</v>
      </c>
      <c r="Y1198">
        <f t="shared" si="679"/>
        <v>21.360000000000582</v>
      </c>
      <c r="Z1198">
        <f t="shared" si="680"/>
        <v>0</v>
      </c>
      <c r="AA1198">
        <f t="shared" si="681"/>
        <v>0</v>
      </c>
      <c r="AB1198" s="18">
        <f t="shared" si="682"/>
        <v>0</v>
      </c>
      <c r="AC1198" s="18">
        <f t="shared" si="683"/>
        <v>0</v>
      </c>
      <c r="AD1198" s="18">
        <f t="shared" si="684"/>
        <v>0</v>
      </c>
      <c r="AE1198" s="18">
        <f t="shared" si="685"/>
        <v>0</v>
      </c>
      <c r="AG1198" s="18">
        <f t="shared" si="686"/>
        <v>0</v>
      </c>
      <c r="AH1198" s="18">
        <f t="shared" si="687"/>
        <v>0</v>
      </c>
    </row>
    <row r="1199" spans="5:34" x14ac:dyDescent="0.25">
      <c r="E1199" s="11">
        <v>43341.583333333336</v>
      </c>
      <c r="F1199" s="9">
        <v>12524.93</v>
      </c>
      <c r="G1199" s="9">
        <v>12547.44</v>
      </c>
      <c r="H1199" s="9">
        <v>12523.81</v>
      </c>
      <c r="I1199" s="9">
        <v>12545.19</v>
      </c>
      <c r="K1199" s="13">
        <f t="shared" si="676"/>
        <v>20.260000000000218</v>
      </c>
      <c r="L1199" s="13">
        <f t="shared" si="688"/>
        <v>-7.9799999999995634</v>
      </c>
      <c r="M1199" s="13">
        <f t="shared" si="677"/>
        <v>23.630000000001019</v>
      </c>
      <c r="X1199">
        <f t="shared" si="678"/>
        <v>20.260000000000218</v>
      </c>
      <c r="Y1199">
        <f t="shared" si="679"/>
        <v>23.630000000001019</v>
      </c>
      <c r="Z1199">
        <f t="shared" si="680"/>
        <v>0</v>
      </c>
      <c r="AA1199">
        <f t="shared" si="681"/>
        <v>0</v>
      </c>
      <c r="AB1199" s="18">
        <f t="shared" si="682"/>
        <v>0</v>
      </c>
      <c r="AC1199" s="18">
        <f t="shared" si="683"/>
        <v>0</v>
      </c>
      <c r="AD1199" s="18">
        <f t="shared" si="684"/>
        <v>0</v>
      </c>
      <c r="AE1199" s="18">
        <f t="shared" si="685"/>
        <v>0</v>
      </c>
      <c r="AG1199" s="18">
        <f t="shared" si="686"/>
        <v>0</v>
      </c>
      <c r="AH1199" s="18">
        <f t="shared" si="687"/>
        <v>0</v>
      </c>
    </row>
    <row r="1200" spans="5:34" x14ac:dyDescent="0.25">
      <c r="E1200" s="12">
        <v>43341.625</v>
      </c>
      <c r="F1200" s="10">
        <v>12545.69</v>
      </c>
      <c r="G1200" s="10">
        <v>12554.09</v>
      </c>
      <c r="H1200" s="10">
        <v>12529.82</v>
      </c>
      <c r="I1200" s="10">
        <v>12533.46</v>
      </c>
      <c r="K1200" s="13">
        <f t="shared" si="676"/>
        <v>-12.230000000001382</v>
      </c>
      <c r="L1200" s="13">
        <f t="shared" si="688"/>
        <v>-20.210000000000946</v>
      </c>
      <c r="M1200" s="13">
        <f t="shared" si="677"/>
        <v>24.270000000000437</v>
      </c>
      <c r="X1200">
        <f t="shared" si="678"/>
        <v>12.230000000001382</v>
      </c>
      <c r="Y1200">
        <f t="shared" si="679"/>
        <v>24.270000000000437</v>
      </c>
      <c r="Z1200">
        <f t="shared" si="680"/>
        <v>0</v>
      </c>
      <c r="AA1200">
        <f t="shared" si="681"/>
        <v>0</v>
      </c>
      <c r="AB1200" s="18">
        <f t="shared" si="682"/>
        <v>0</v>
      </c>
      <c r="AC1200" s="18">
        <f t="shared" si="683"/>
        <v>0</v>
      </c>
      <c r="AD1200" s="18">
        <f t="shared" si="684"/>
        <v>0</v>
      </c>
      <c r="AE1200" s="18">
        <f t="shared" si="685"/>
        <v>0</v>
      </c>
      <c r="AG1200" s="18">
        <f t="shared" si="686"/>
        <v>0</v>
      </c>
      <c r="AH1200" s="18">
        <f t="shared" si="687"/>
        <v>0</v>
      </c>
    </row>
    <row r="1201" spans="5:34" x14ac:dyDescent="0.25">
      <c r="E1201" s="11">
        <v>43341.666666666664</v>
      </c>
      <c r="F1201" s="9">
        <v>12532.71</v>
      </c>
      <c r="G1201" s="9">
        <v>12540.57</v>
      </c>
      <c r="H1201" s="9">
        <v>12518.82</v>
      </c>
      <c r="I1201" s="9">
        <v>12533.49</v>
      </c>
      <c r="K1201" s="13">
        <f t="shared" si="676"/>
        <v>0.78000000000065484</v>
      </c>
      <c r="L1201" s="13">
        <f t="shared" si="688"/>
        <v>-19.430000000000291</v>
      </c>
      <c r="M1201" s="13">
        <f t="shared" si="677"/>
        <v>21.75</v>
      </c>
      <c r="X1201">
        <f t="shared" si="678"/>
        <v>0.78000000000065484</v>
      </c>
      <c r="Y1201">
        <f t="shared" si="679"/>
        <v>21.75</v>
      </c>
      <c r="Z1201">
        <f t="shared" si="680"/>
        <v>0</v>
      </c>
      <c r="AA1201">
        <f t="shared" si="681"/>
        <v>0</v>
      </c>
      <c r="AB1201" s="18">
        <f t="shared" si="682"/>
        <v>0</v>
      </c>
      <c r="AC1201" s="18">
        <f t="shared" si="683"/>
        <v>0</v>
      </c>
      <c r="AD1201" s="18">
        <f t="shared" si="684"/>
        <v>0</v>
      </c>
      <c r="AE1201" s="18">
        <f t="shared" si="685"/>
        <v>0</v>
      </c>
      <c r="AG1201" s="18">
        <f t="shared" si="686"/>
        <v>0</v>
      </c>
      <c r="AH1201" s="18">
        <f t="shared" si="687"/>
        <v>0</v>
      </c>
    </row>
    <row r="1202" spans="5:34" x14ac:dyDescent="0.25">
      <c r="E1202" s="12">
        <v>43341.708333333336</v>
      </c>
      <c r="F1202" s="10">
        <v>12533.99</v>
      </c>
      <c r="G1202" s="10">
        <v>12561.44</v>
      </c>
      <c r="H1202" s="10">
        <v>12522.82</v>
      </c>
      <c r="I1202" s="10">
        <v>12555.63</v>
      </c>
      <c r="K1202" s="13">
        <f t="shared" si="676"/>
        <v>21.639999999999418</v>
      </c>
      <c r="L1202" s="13">
        <f t="shared" si="688"/>
        <v>2.2099999999991269</v>
      </c>
      <c r="M1202" s="13">
        <f t="shared" si="677"/>
        <v>38.6200000000008</v>
      </c>
      <c r="X1202">
        <f t="shared" si="678"/>
        <v>21.639999999999418</v>
      </c>
      <c r="Y1202">
        <f t="shared" si="679"/>
        <v>38.6200000000008</v>
      </c>
      <c r="Z1202">
        <f t="shared" si="680"/>
        <v>0</v>
      </c>
      <c r="AA1202">
        <f t="shared" si="681"/>
        <v>0</v>
      </c>
      <c r="AB1202" s="18">
        <f t="shared" si="682"/>
        <v>0</v>
      </c>
      <c r="AC1202" s="18">
        <f t="shared" si="683"/>
        <v>0</v>
      </c>
      <c r="AD1202" s="18">
        <f t="shared" si="684"/>
        <v>0</v>
      </c>
      <c r="AE1202" s="18">
        <f t="shared" si="685"/>
        <v>0</v>
      </c>
      <c r="AG1202" s="18">
        <f t="shared" si="686"/>
        <v>0</v>
      </c>
      <c r="AH1202" s="18">
        <f t="shared" si="687"/>
        <v>0</v>
      </c>
    </row>
    <row r="1203" spans="5:34" x14ac:dyDescent="0.25">
      <c r="E1203" s="11">
        <v>43341.75</v>
      </c>
      <c r="F1203" s="9">
        <v>12555.38</v>
      </c>
      <c r="G1203" s="9">
        <v>12569.95</v>
      </c>
      <c r="H1203" s="9">
        <v>12550.56</v>
      </c>
      <c r="I1203" s="9">
        <v>12567.42</v>
      </c>
      <c r="K1203" s="13">
        <f t="shared" si="676"/>
        <v>12.040000000000873</v>
      </c>
      <c r="L1203" s="13">
        <f t="shared" si="688"/>
        <v>14.25</v>
      </c>
      <c r="M1203" s="13">
        <f t="shared" si="677"/>
        <v>19.390000000001237</v>
      </c>
      <c r="X1203">
        <f t="shared" si="678"/>
        <v>12.040000000000873</v>
      </c>
      <c r="Y1203">
        <f t="shared" si="679"/>
        <v>19.390000000001237</v>
      </c>
      <c r="Z1203">
        <f t="shared" si="680"/>
        <v>0</v>
      </c>
      <c r="AA1203">
        <f t="shared" si="681"/>
        <v>0</v>
      </c>
      <c r="AB1203" s="18">
        <f t="shared" si="682"/>
        <v>0</v>
      </c>
      <c r="AC1203" s="18">
        <f t="shared" si="683"/>
        <v>0</v>
      </c>
      <c r="AD1203" s="18">
        <f t="shared" si="684"/>
        <v>0</v>
      </c>
      <c r="AE1203" s="18">
        <f t="shared" si="685"/>
        <v>0</v>
      </c>
      <c r="AG1203" s="18">
        <f t="shared" si="686"/>
        <v>0</v>
      </c>
      <c r="AH1203" s="18">
        <f t="shared" si="687"/>
        <v>0</v>
      </c>
    </row>
    <row r="1204" spans="5:34" x14ac:dyDescent="0.25">
      <c r="E1204" s="12">
        <v>43341.791666666664</v>
      </c>
      <c r="F1204" s="10">
        <v>12567.67</v>
      </c>
      <c r="G1204" s="10">
        <v>12575.09</v>
      </c>
      <c r="H1204" s="10">
        <v>12561.69</v>
      </c>
      <c r="I1204" s="10">
        <v>12565.01</v>
      </c>
      <c r="K1204" s="13">
        <f t="shared" si="676"/>
        <v>-2.6599999999998545</v>
      </c>
      <c r="L1204" s="13">
        <f t="shared" si="688"/>
        <v>11.590000000000146</v>
      </c>
      <c r="M1204" s="13">
        <f t="shared" si="677"/>
        <v>13.399999999999636</v>
      </c>
      <c r="X1204">
        <f t="shared" si="678"/>
        <v>2.6599999999998545</v>
      </c>
      <c r="Y1204">
        <f t="shared" si="679"/>
        <v>13.399999999999636</v>
      </c>
      <c r="Z1204">
        <f t="shared" si="680"/>
        <v>0</v>
      </c>
      <c r="AA1204">
        <f t="shared" si="681"/>
        <v>0</v>
      </c>
      <c r="AB1204" s="18">
        <f t="shared" si="682"/>
        <v>0</v>
      </c>
      <c r="AC1204" s="18">
        <f t="shared" si="683"/>
        <v>0</v>
      </c>
      <c r="AD1204" s="18">
        <f t="shared" si="684"/>
        <v>0</v>
      </c>
      <c r="AE1204" s="18">
        <f t="shared" si="685"/>
        <v>0</v>
      </c>
      <c r="AG1204" s="18">
        <f t="shared" si="686"/>
        <v>0</v>
      </c>
      <c r="AH1204" s="18">
        <f t="shared" si="687"/>
        <v>0</v>
      </c>
    </row>
    <row r="1205" spans="5:34" x14ac:dyDescent="0.25">
      <c r="E1205" s="11">
        <v>43341.833333333336</v>
      </c>
      <c r="F1205" s="9">
        <v>12565.27</v>
      </c>
      <c r="G1205" s="9">
        <v>12566.27</v>
      </c>
      <c r="H1205" s="9">
        <v>12556.26</v>
      </c>
      <c r="I1205" s="9">
        <v>12558.01</v>
      </c>
      <c r="K1205" s="13">
        <f t="shared" si="676"/>
        <v>-7.2600000000002183</v>
      </c>
      <c r="L1205" s="13">
        <f t="shared" si="688"/>
        <v>4.3299999999999272</v>
      </c>
      <c r="M1205" s="13">
        <f t="shared" si="677"/>
        <v>10.010000000000218</v>
      </c>
      <c r="X1205">
        <f t="shared" si="678"/>
        <v>7.2600000000002183</v>
      </c>
      <c r="Y1205">
        <f t="shared" si="679"/>
        <v>10.010000000000218</v>
      </c>
      <c r="Z1205">
        <f t="shared" si="680"/>
        <v>0</v>
      </c>
      <c r="AA1205">
        <f t="shared" si="681"/>
        <v>0</v>
      </c>
      <c r="AB1205" s="18">
        <f t="shared" si="682"/>
        <v>0</v>
      </c>
      <c r="AC1205" s="18">
        <f t="shared" si="683"/>
        <v>0</v>
      </c>
      <c r="AD1205" s="18">
        <f t="shared" si="684"/>
        <v>0</v>
      </c>
      <c r="AE1205" s="18">
        <f t="shared" si="685"/>
        <v>0</v>
      </c>
      <c r="AG1205" s="18">
        <f t="shared" si="686"/>
        <v>0</v>
      </c>
      <c r="AH1205" s="18">
        <f t="shared" si="687"/>
        <v>0</v>
      </c>
    </row>
    <row r="1206" spans="5:34" x14ac:dyDescent="0.25">
      <c r="E1206" s="12">
        <v>43341.875</v>
      </c>
      <c r="F1206" s="10">
        <v>12558.26</v>
      </c>
      <c r="G1206" s="10">
        <v>12563</v>
      </c>
      <c r="H1206" s="10">
        <v>12556.76</v>
      </c>
      <c r="I1206" s="10">
        <v>12560</v>
      </c>
      <c r="K1206" s="13">
        <f t="shared" si="676"/>
        <v>1.7399999999997817</v>
      </c>
      <c r="L1206" s="13">
        <f t="shared" si="688"/>
        <v>6.069999999999709</v>
      </c>
      <c r="M1206" s="13">
        <f t="shared" si="677"/>
        <v>6.2399999999997817</v>
      </c>
      <c r="X1206">
        <f t="shared" si="678"/>
        <v>1.7399999999997817</v>
      </c>
      <c r="Y1206">
        <f t="shared" si="679"/>
        <v>6.2399999999997817</v>
      </c>
      <c r="Z1206">
        <f t="shared" si="680"/>
        <v>0</v>
      </c>
      <c r="AA1206">
        <f t="shared" si="681"/>
        <v>0</v>
      </c>
      <c r="AB1206" s="18">
        <f t="shared" si="682"/>
        <v>0</v>
      </c>
      <c r="AC1206" s="18">
        <f t="shared" si="683"/>
        <v>0</v>
      </c>
      <c r="AD1206" s="18">
        <f t="shared" si="684"/>
        <v>0</v>
      </c>
      <c r="AE1206" s="18">
        <f t="shared" si="685"/>
        <v>0</v>
      </c>
      <c r="AG1206" s="18">
        <f t="shared" si="686"/>
        <v>0</v>
      </c>
      <c r="AH1206" s="18">
        <f t="shared" si="687"/>
        <v>0</v>
      </c>
    </row>
    <row r="1207" spans="5:34" x14ac:dyDescent="0.25">
      <c r="E1207" s="11">
        <v>43341.916666666664</v>
      </c>
      <c r="F1207" s="9">
        <v>12559.75</v>
      </c>
      <c r="G1207" s="9">
        <v>12570.25</v>
      </c>
      <c r="H1207" s="9">
        <v>12559.5</v>
      </c>
      <c r="I1207" s="9">
        <v>12566.9</v>
      </c>
      <c r="K1207" s="13">
        <f t="shared" si="676"/>
        <v>7.1499999999996362</v>
      </c>
      <c r="L1207" s="13">
        <f t="shared" si="688"/>
        <v>13.219999999999345</v>
      </c>
      <c r="M1207" s="13">
        <f t="shared" si="677"/>
        <v>10.75</v>
      </c>
      <c r="N1207" s="13"/>
      <c r="X1207">
        <f t="shared" si="678"/>
        <v>7.1499999999996362</v>
      </c>
      <c r="Y1207">
        <f t="shared" si="679"/>
        <v>10.75</v>
      </c>
      <c r="Z1207">
        <f t="shared" si="680"/>
        <v>0</v>
      </c>
      <c r="AA1207">
        <f t="shared" si="681"/>
        <v>0</v>
      </c>
      <c r="AB1207" s="18">
        <f t="shared" si="682"/>
        <v>0</v>
      </c>
      <c r="AC1207" s="18">
        <f t="shared" si="683"/>
        <v>0</v>
      </c>
      <c r="AD1207" s="18">
        <f t="shared" si="684"/>
        <v>0</v>
      </c>
      <c r="AE1207" s="18">
        <f t="shared" si="685"/>
        <v>0</v>
      </c>
      <c r="AG1207" s="18">
        <f t="shared" si="686"/>
        <v>0</v>
      </c>
      <c r="AH1207" s="18">
        <f t="shared" si="687"/>
        <v>0</v>
      </c>
    </row>
    <row r="1208" spans="5:34" hidden="1" x14ac:dyDescent="0.25">
      <c r="E1208" s="12">
        <v>43341.958333333336</v>
      </c>
      <c r="F1208" s="10">
        <v>12565.99</v>
      </c>
      <c r="G1208" s="10">
        <v>12568.14</v>
      </c>
      <c r="H1208" s="10">
        <v>12564.91</v>
      </c>
      <c r="I1208" s="10">
        <v>12567.06</v>
      </c>
      <c r="AB1208"/>
      <c r="AC1208"/>
      <c r="AD1208"/>
      <c r="AE1208"/>
    </row>
    <row r="1209" spans="5:34" hidden="1" x14ac:dyDescent="0.25">
      <c r="E1209" s="11">
        <v>43342.041666666664</v>
      </c>
      <c r="F1209" s="9">
        <v>12569.21</v>
      </c>
      <c r="G1209" s="9">
        <v>12576.94</v>
      </c>
      <c r="H1209" s="9">
        <v>12569.21</v>
      </c>
      <c r="I1209" s="9">
        <v>12573.7</v>
      </c>
      <c r="AB1209"/>
      <c r="AC1209"/>
      <c r="AD1209"/>
      <c r="AE1209"/>
    </row>
    <row r="1210" spans="5:34" hidden="1" x14ac:dyDescent="0.25">
      <c r="E1210" s="12">
        <v>43342.083333333336</v>
      </c>
      <c r="F1210" s="10">
        <v>12574.78</v>
      </c>
      <c r="G1210" s="10">
        <v>12574.78</v>
      </c>
      <c r="H1210" s="10">
        <v>12569.39</v>
      </c>
      <c r="I1210" s="10">
        <v>12569.39</v>
      </c>
      <c r="AB1210"/>
      <c r="AC1210"/>
      <c r="AD1210"/>
      <c r="AE1210"/>
    </row>
    <row r="1211" spans="5:34" hidden="1" x14ac:dyDescent="0.25">
      <c r="E1211" s="11">
        <v>43342.125</v>
      </c>
      <c r="F1211" s="9">
        <v>12568.31</v>
      </c>
      <c r="G1211" s="9">
        <v>12569.39</v>
      </c>
      <c r="H1211" s="9">
        <v>12565.07</v>
      </c>
      <c r="I1211" s="9">
        <v>12569.38</v>
      </c>
      <c r="AB1211"/>
      <c r="AC1211"/>
      <c r="AD1211"/>
      <c r="AE1211"/>
    </row>
    <row r="1212" spans="5:34" hidden="1" x14ac:dyDescent="0.25">
      <c r="E1212" s="12">
        <v>43342.166666666664</v>
      </c>
      <c r="F1212" s="10">
        <v>12569.35</v>
      </c>
      <c r="G1212" s="10">
        <v>12572.58</v>
      </c>
      <c r="H1212" s="10">
        <v>12548.9</v>
      </c>
      <c r="I1212" s="10">
        <v>12551.06</v>
      </c>
      <c r="AB1212"/>
      <c r="AC1212"/>
      <c r="AD1212"/>
      <c r="AE1212"/>
    </row>
    <row r="1213" spans="5:34" hidden="1" x14ac:dyDescent="0.25">
      <c r="E1213" s="11">
        <v>43342.208333333336</v>
      </c>
      <c r="F1213" s="9">
        <v>12552.14</v>
      </c>
      <c r="G1213" s="9">
        <v>12555.26</v>
      </c>
      <c r="H1213" s="9">
        <v>12548.53</v>
      </c>
      <c r="I1213" s="9">
        <v>12548.6</v>
      </c>
      <c r="AB1213"/>
      <c r="AC1213"/>
      <c r="AD1213"/>
      <c r="AE1213"/>
    </row>
    <row r="1214" spans="5:34" hidden="1" x14ac:dyDescent="0.25">
      <c r="E1214" s="12">
        <v>43342.25</v>
      </c>
      <c r="F1214" s="10">
        <v>12549.68</v>
      </c>
      <c r="G1214" s="10">
        <v>12550.83</v>
      </c>
      <c r="H1214" s="10">
        <v>12542.97</v>
      </c>
      <c r="I1214" s="10">
        <v>12545.12</v>
      </c>
      <c r="AB1214"/>
      <c r="AC1214"/>
      <c r="AD1214"/>
      <c r="AE1214"/>
    </row>
    <row r="1215" spans="5:34" hidden="1" x14ac:dyDescent="0.25">
      <c r="E1215" s="11">
        <v>43342.291666666664</v>
      </c>
      <c r="F1215" s="9">
        <v>12545.19</v>
      </c>
      <c r="G1215" s="9">
        <v>12547.39</v>
      </c>
      <c r="H1215" s="9">
        <v>12544.11</v>
      </c>
      <c r="I1215" s="9">
        <v>12546.3</v>
      </c>
      <c r="AB1215"/>
      <c r="AC1215"/>
      <c r="AD1215"/>
      <c r="AE1215"/>
    </row>
    <row r="1216" spans="5:34" x14ac:dyDescent="0.25">
      <c r="E1216" s="12">
        <v>43342.333333333336</v>
      </c>
      <c r="F1216" s="10">
        <v>12545.23</v>
      </c>
      <c r="G1216" s="10">
        <v>12546.82</v>
      </c>
      <c r="H1216" s="10">
        <v>12535.25</v>
      </c>
      <c r="I1216" s="10">
        <v>12546.82</v>
      </c>
      <c r="K1216" s="13">
        <f t="shared" ref="K1216:K1230" si="689">I1216-F1216</f>
        <v>1.5900000000001455</v>
      </c>
      <c r="L1216" s="13">
        <v>0</v>
      </c>
      <c r="M1216" s="13">
        <f t="shared" ref="M1216:M1230" si="690">G1216-H1216</f>
        <v>11.569999999999709</v>
      </c>
      <c r="N1216" s="13">
        <f>I1230-F1216</f>
        <v>-90.510000000000218</v>
      </c>
      <c r="O1216" s="18">
        <f>IF(K1216*N1216&gt;0,1,0)</f>
        <v>0</v>
      </c>
      <c r="P1216">
        <f>_xlfn.IFS(K1216&lt;0,MIN(L1215:L1229),K1216&gt;0,MAX(L1215:L1229))</f>
        <v>0</v>
      </c>
      <c r="Q1216">
        <f>_xlfn.IFS(K1216&lt;0,MAX(L1215:L1229),K1216&gt;0,MIN(L1215:L1229))</f>
        <v>-129.21999999999935</v>
      </c>
      <c r="T1216" s="13">
        <f>MAX(G1216:G1230)</f>
        <v>12546.82</v>
      </c>
      <c r="X1216">
        <f t="shared" ref="X1216:X1230" si="691">ABS(K1216)</f>
        <v>1.5900000000001455</v>
      </c>
      <c r="Y1216">
        <f t="shared" ref="Y1216:Y1230" si="692">ABS(M1216)</f>
        <v>11.569999999999709</v>
      </c>
      <c r="Z1216">
        <f t="shared" ref="Z1216:Z1230" si="693">IF(T1216&lt;1000,ABS(T1216),0)</f>
        <v>0</v>
      </c>
      <c r="AA1216">
        <f t="shared" ref="AA1216:AA1230" si="694">ABS(N1216)</f>
        <v>90.510000000000218</v>
      </c>
      <c r="AB1216" s="18">
        <f t="shared" ref="AB1216:AB1230" si="695">ABS(P1216)</f>
        <v>0</v>
      </c>
      <c r="AC1216" s="18">
        <f t="shared" ref="AC1216:AC1230" si="696">ABS(Q1216)</f>
        <v>129.21999999999935</v>
      </c>
      <c r="AD1216" s="18">
        <f t="shared" ref="AD1216:AD1230" si="697">IF(O1216=1,ABS(P1216),0)</f>
        <v>0</v>
      </c>
      <c r="AE1216" s="18">
        <f t="shared" ref="AE1216:AE1230" si="698">IF(O1216=0,ABS(Q1216),0)</f>
        <v>129.21999999999935</v>
      </c>
      <c r="AG1216" s="18">
        <f t="shared" ref="AG1216:AG1230" si="699">IF(O1216=1,ABS(Q1216),0)</f>
        <v>0</v>
      </c>
      <c r="AH1216" s="18">
        <f t="shared" ref="AH1216:AH1230" si="700">IF(O1216=0,ABS(P1216),0)</f>
        <v>0</v>
      </c>
    </row>
    <row r="1217" spans="5:34" x14ac:dyDescent="0.25">
      <c r="E1217" s="11">
        <v>43342.375</v>
      </c>
      <c r="F1217" s="9">
        <v>12538.13</v>
      </c>
      <c r="G1217" s="9">
        <v>12544.76</v>
      </c>
      <c r="H1217" s="9">
        <v>12523.32</v>
      </c>
      <c r="I1217" s="9">
        <v>12529.23</v>
      </c>
      <c r="K1217" s="13">
        <f t="shared" si="689"/>
        <v>-8.8999999999996362</v>
      </c>
      <c r="L1217" s="13">
        <f t="shared" ref="L1217:L1230" si="701">L1216+K1217</f>
        <v>-8.8999999999996362</v>
      </c>
      <c r="M1217" s="13">
        <f t="shared" si="690"/>
        <v>21.440000000000509</v>
      </c>
      <c r="T1217" s="13">
        <f>MIN(H1216:H1230)</f>
        <v>12397.22</v>
      </c>
      <c r="X1217">
        <f t="shared" si="691"/>
        <v>8.8999999999996362</v>
      </c>
      <c r="Y1217">
        <f t="shared" si="692"/>
        <v>21.440000000000509</v>
      </c>
      <c r="Z1217">
        <f t="shared" si="693"/>
        <v>0</v>
      </c>
      <c r="AA1217">
        <f t="shared" si="694"/>
        <v>0</v>
      </c>
      <c r="AB1217" s="18">
        <f t="shared" si="695"/>
        <v>0</v>
      </c>
      <c r="AC1217" s="18">
        <f t="shared" si="696"/>
        <v>0</v>
      </c>
      <c r="AD1217" s="18">
        <f t="shared" si="697"/>
        <v>0</v>
      </c>
      <c r="AE1217" s="18">
        <f t="shared" si="698"/>
        <v>0</v>
      </c>
      <c r="AG1217" s="18">
        <f t="shared" si="699"/>
        <v>0</v>
      </c>
      <c r="AH1217" s="18">
        <f t="shared" si="700"/>
        <v>0</v>
      </c>
    </row>
    <row r="1218" spans="5:34" x14ac:dyDescent="0.25">
      <c r="E1218" s="12">
        <v>43342.416666666664</v>
      </c>
      <c r="F1218" s="10">
        <v>12532.51</v>
      </c>
      <c r="G1218" s="10">
        <v>12536.98</v>
      </c>
      <c r="H1218" s="10">
        <v>12463.92</v>
      </c>
      <c r="I1218" s="10">
        <v>12480.55</v>
      </c>
      <c r="K1218" s="13">
        <f t="shared" si="689"/>
        <v>-51.960000000000946</v>
      </c>
      <c r="L1218" s="13">
        <f t="shared" si="701"/>
        <v>-60.860000000000582</v>
      </c>
      <c r="M1218" s="13">
        <f t="shared" si="690"/>
        <v>73.059999999999491</v>
      </c>
      <c r="T1218" s="13">
        <f>T1216-T1217</f>
        <v>149.60000000000036</v>
      </c>
      <c r="X1218">
        <f t="shared" si="691"/>
        <v>51.960000000000946</v>
      </c>
      <c r="Y1218">
        <f t="shared" si="692"/>
        <v>73.059999999999491</v>
      </c>
      <c r="Z1218">
        <f t="shared" si="693"/>
        <v>149.60000000000036</v>
      </c>
      <c r="AA1218">
        <f t="shared" si="694"/>
        <v>0</v>
      </c>
      <c r="AB1218" s="18">
        <f t="shared" si="695"/>
        <v>0</v>
      </c>
      <c r="AC1218" s="18">
        <f t="shared" si="696"/>
        <v>0</v>
      </c>
      <c r="AD1218" s="18">
        <f t="shared" si="697"/>
        <v>0</v>
      </c>
      <c r="AE1218" s="18">
        <f t="shared" si="698"/>
        <v>0</v>
      </c>
      <c r="AG1218" s="18">
        <f t="shared" si="699"/>
        <v>0</v>
      </c>
      <c r="AH1218" s="18">
        <f t="shared" si="700"/>
        <v>0</v>
      </c>
    </row>
    <row r="1219" spans="5:34" x14ac:dyDescent="0.25">
      <c r="E1219" s="11">
        <v>43342.458333333336</v>
      </c>
      <c r="F1219" s="9">
        <v>12480.3</v>
      </c>
      <c r="G1219" s="9">
        <v>12486.64</v>
      </c>
      <c r="H1219" s="9">
        <v>12397.22</v>
      </c>
      <c r="I1219" s="9">
        <v>12411.94</v>
      </c>
      <c r="K1219" s="13">
        <f t="shared" si="689"/>
        <v>-68.359999999998763</v>
      </c>
      <c r="L1219" s="13">
        <f t="shared" si="701"/>
        <v>-129.21999999999935</v>
      </c>
      <c r="M1219" s="13">
        <f t="shared" si="690"/>
        <v>89.420000000000073</v>
      </c>
      <c r="R1219">
        <v>-40</v>
      </c>
      <c r="X1219">
        <f t="shared" si="691"/>
        <v>68.359999999998763</v>
      </c>
      <c r="Y1219">
        <f t="shared" si="692"/>
        <v>89.420000000000073</v>
      </c>
      <c r="Z1219">
        <f t="shared" si="693"/>
        <v>0</v>
      </c>
      <c r="AA1219">
        <f t="shared" si="694"/>
        <v>0</v>
      </c>
      <c r="AB1219" s="18">
        <f t="shared" si="695"/>
        <v>0</v>
      </c>
      <c r="AC1219" s="18">
        <f t="shared" si="696"/>
        <v>0</v>
      </c>
      <c r="AD1219" s="18">
        <f t="shared" si="697"/>
        <v>0</v>
      </c>
      <c r="AE1219" s="18">
        <f t="shared" si="698"/>
        <v>0</v>
      </c>
      <c r="AG1219" s="18">
        <f t="shared" si="699"/>
        <v>0</v>
      </c>
      <c r="AH1219" s="18">
        <f t="shared" si="700"/>
        <v>0</v>
      </c>
    </row>
    <row r="1220" spans="5:34" x14ac:dyDescent="0.25">
      <c r="E1220" s="12">
        <v>43342.5</v>
      </c>
      <c r="F1220" s="10">
        <v>12411.69</v>
      </c>
      <c r="G1220" s="10">
        <v>12451.58</v>
      </c>
      <c r="H1220" s="10">
        <v>12405.23</v>
      </c>
      <c r="I1220" s="10">
        <v>12439.57</v>
      </c>
      <c r="K1220" s="13">
        <f t="shared" si="689"/>
        <v>27.8799999999992</v>
      </c>
      <c r="L1220" s="13">
        <f t="shared" si="701"/>
        <v>-101.34000000000015</v>
      </c>
      <c r="M1220" s="13">
        <f t="shared" si="690"/>
        <v>46.350000000000364</v>
      </c>
      <c r="X1220">
        <f t="shared" si="691"/>
        <v>27.8799999999992</v>
      </c>
      <c r="Y1220">
        <f t="shared" si="692"/>
        <v>46.350000000000364</v>
      </c>
      <c r="Z1220">
        <f t="shared" si="693"/>
        <v>0</v>
      </c>
      <c r="AA1220">
        <f t="shared" si="694"/>
        <v>0</v>
      </c>
      <c r="AB1220" s="18">
        <f t="shared" si="695"/>
        <v>0</v>
      </c>
      <c r="AC1220" s="18">
        <f t="shared" si="696"/>
        <v>0</v>
      </c>
      <c r="AD1220" s="18">
        <f t="shared" si="697"/>
        <v>0</v>
      </c>
      <c r="AE1220" s="18">
        <f t="shared" si="698"/>
        <v>0</v>
      </c>
      <c r="AG1220" s="18">
        <f t="shared" si="699"/>
        <v>0</v>
      </c>
      <c r="AH1220" s="18">
        <f t="shared" si="700"/>
        <v>0</v>
      </c>
    </row>
    <row r="1221" spans="5:34" x14ac:dyDescent="0.25">
      <c r="E1221" s="11">
        <v>43342.541666666664</v>
      </c>
      <c r="F1221" s="9">
        <v>12439.82</v>
      </c>
      <c r="G1221" s="9">
        <v>12526.5</v>
      </c>
      <c r="H1221" s="9">
        <v>12424.57</v>
      </c>
      <c r="I1221" s="9">
        <v>12522.88</v>
      </c>
      <c r="K1221" s="13">
        <f t="shared" si="689"/>
        <v>83.059999999999491</v>
      </c>
      <c r="L1221" s="13">
        <f t="shared" si="701"/>
        <v>-18.280000000000655</v>
      </c>
      <c r="M1221" s="13">
        <f t="shared" si="690"/>
        <v>101.93000000000029</v>
      </c>
      <c r="X1221">
        <f t="shared" si="691"/>
        <v>83.059999999999491</v>
      </c>
      <c r="Y1221">
        <f t="shared" si="692"/>
        <v>101.93000000000029</v>
      </c>
      <c r="Z1221">
        <f t="shared" si="693"/>
        <v>0</v>
      </c>
      <c r="AA1221">
        <f t="shared" si="694"/>
        <v>0</v>
      </c>
      <c r="AB1221" s="18">
        <f t="shared" si="695"/>
        <v>0</v>
      </c>
      <c r="AC1221" s="18">
        <f t="shared" si="696"/>
        <v>0</v>
      </c>
      <c r="AD1221" s="18">
        <f t="shared" si="697"/>
        <v>0</v>
      </c>
      <c r="AE1221" s="18">
        <f t="shared" si="698"/>
        <v>0</v>
      </c>
      <c r="AG1221" s="18">
        <f t="shared" si="699"/>
        <v>0</v>
      </c>
      <c r="AH1221" s="18">
        <f t="shared" si="700"/>
        <v>0</v>
      </c>
    </row>
    <row r="1222" spans="5:34" x14ac:dyDescent="0.25">
      <c r="E1222" s="12">
        <v>43342.583333333336</v>
      </c>
      <c r="F1222" s="10">
        <v>12521.87</v>
      </c>
      <c r="G1222" s="10">
        <v>12533.06</v>
      </c>
      <c r="H1222" s="10">
        <v>12487.3</v>
      </c>
      <c r="I1222" s="10">
        <v>12496.07</v>
      </c>
      <c r="K1222" s="13">
        <f t="shared" si="689"/>
        <v>-25.800000000001091</v>
      </c>
      <c r="L1222" s="13">
        <f t="shared" si="701"/>
        <v>-44.080000000001746</v>
      </c>
      <c r="M1222" s="13">
        <f t="shared" si="690"/>
        <v>45.760000000000218</v>
      </c>
      <c r="X1222">
        <f t="shared" si="691"/>
        <v>25.800000000001091</v>
      </c>
      <c r="Y1222">
        <f t="shared" si="692"/>
        <v>45.760000000000218</v>
      </c>
      <c r="Z1222">
        <f t="shared" si="693"/>
        <v>0</v>
      </c>
      <c r="AA1222">
        <f t="shared" si="694"/>
        <v>0</v>
      </c>
      <c r="AB1222" s="18">
        <f t="shared" si="695"/>
        <v>0</v>
      </c>
      <c r="AC1222" s="18">
        <f t="shared" si="696"/>
        <v>0</v>
      </c>
      <c r="AD1222" s="18">
        <f t="shared" si="697"/>
        <v>0</v>
      </c>
      <c r="AE1222" s="18">
        <f t="shared" si="698"/>
        <v>0</v>
      </c>
      <c r="AG1222" s="18">
        <f t="shared" si="699"/>
        <v>0</v>
      </c>
      <c r="AH1222" s="18">
        <f t="shared" si="700"/>
        <v>0</v>
      </c>
    </row>
    <row r="1223" spans="5:34" x14ac:dyDescent="0.25">
      <c r="E1223" s="11">
        <v>43342.625</v>
      </c>
      <c r="F1223" s="9">
        <v>12496.32</v>
      </c>
      <c r="G1223" s="9">
        <v>12500.61</v>
      </c>
      <c r="H1223" s="9">
        <v>12462.65</v>
      </c>
      <c r="I1223" s="9">
        <v>12470.8</v>
      </c>
      <c r="K1223" s="13">
        <f t="shared" si="689"/>
        <v>-25.520000000000437</v>
      </c>
      <c r="L1223" s="13">
        <f t="shared" si="701"/>
        <v>-69.600000000002183</v>
      </c>
      <c r="M1223" s="13">
        <f t="shared" si="690"/>
        <v>37.960000000000946</v>
      </c>
      <c r="X1223">
        <f t="shared" si="691"/>
        <v>25.520000000000437</v>
      </c>
      <c r="Y1223">
        <f t="shared" si="692"/>
        <v>37.960000000000946</v>
      </c>
      <c r="Z1223">
        <f t="shared" si="693"/>
        <v>0</v>
      </c>
      <c r="AA1223">
        <f t="shared" si="694"/>
        <v>0</v>
      </c>
      <c r="AB1223" s="18">
        <f t="shared" si="695"/>
        <v>0</v>
      </c>
      <c r="AC1223" s="18">
        <f t="shared" si="696"/>
        <v>0</v>
      </c>
      <c r="AD1223" s="18">
        <f t="shared" si="697"/>
        <v>0</v>
      </c>
      <c r="AE1223" s="18">
        <f t="shared" si="698"/>
        <v>0</v>
      </c>
      <c r="AG1223" s="18">
        <f t="shared" si="699"/>
        <v>0</v>
      </c>
      <c r="AH1223" s="18">
        <f t="shared" si="700"/>
        <v>0</v>
      </c>
    </row>
    <row r="1224" spans="5:34" x14ac:dyDescent="0.25">
      <c r="E1224" s="12">
        <v>43342.666666666664</v>
      </c>
      <c r="F1224" s="10">
        <v>12470.3</v>
      </c>
      <c r="G1224" s="10">
        <v>12512.56</v>
      </c>
      <c r="H1224" s="10">
        <v>12465.06</v>
      </c>
      <c r="I1224" s="10">
        <v>12502.86</v>
      </c>
      <c r="K1224" s="13">
        <f t="shared" si="689"/>
        <v>32.56000000000131</v>
      </c>
      <c r="L1224" s="13">
        <f t="shared" si="701"/>
        <v>-37.040000000000873</v>
      </c>
      <c r="M1224" s="13">
        <f t="shared" si="690"/>
        <v>47.5</v>
      </c>
      <c r="X1224">
        <f t="shared" si="691"/>
        <v>32.56000000000131</v>
      </c>
      <c r="Y1224">
        <f t="shared" si="692"/>
        <v>47.5</v>
      </c>
      <c r="Z1224">
        <f t="shared" si="693"/>
        <v>0</v>
      </c>
      <c r="AA1224">
        <f t="shared" si="694"/>
        <v>0</v>
      </c>
      <c r="AB1224" s="18">
        <f t="shared" si="695"/>
        <v>0</v>
      </c>
      <c r="AC1224" s="18">
        <f t="shared" si="696"/>
        <v>0</v>
      </c>
      <c r="AD1224" s="18">
        <f t="shared" si="697"/>
        <v>0</v>
      </c>
      <c r="AE1224" s="18">
        <f t="shared" si="698"/>
        <v>0</v>
      </c>
      <c r="AG1224" s="18">
        <f t="shared" si="699"/>
        <v>0</v>
      </c>
      <c r="AH1224" s="18">
        <f t="shared" si="700"/>
        <v>0</v>
      </c>
    </row>
    <row r="1225" spans="5:34" x14ac:dyDescent="0.25">
      <c r="E1225" s="11">
        <v>43342.708333333336</v>
      </c>
      <c r="F1225" s="9">
        <v>12502.36</v>
      </c>
      <c r="G1225" s="9">
        <v>12527.42</v>
      </c>
      <c r="H1225" s="9">
        <v>12500.49</v>
      </c>
      <c r="I1225" s="9">
        <v>12508.15</v>
      </c>
      <c r="K1225" s="13">
        <f t="shared" si="689"/>
        <v>5.7899999999990541</v>
      </c>
      <c r="L1225" s="13">
        <f t="shared" si="701"/>
        <v>-31.250000000001819</v>
      </c>
      <c r="M1225" s="13">
        <f t="shared" si="690"/>
        <v>26.930000000000291</v>
      </c>
      <c r="X1225">
        <f t="shared" si="691"/>
        <v>5.7899999999990541</v>
      </c>
      <c r="Y1225">
        <f t="shared" si="692"/>
        <v>26.930000000000291</v>
      </c>
      <c r="Z1225">
        <f t="shared" si="693"/>
        <v>0</v>
      </c>
      <c r="AA1225">
        <f t="shared" si="694"/>
        <v>0</v>
      </c>
      <c r="AB1225" s="18">
        <f t="shared" si="695"/>
        <v>0</v>
      </c>
      <c r="AC1225" s="18">
        <f t="shared" si="696"/>
        <v>0</v>
      </c>
      <c r="AD1225" s="18">
        <f t="shared" si="697"/>
        <v>0</v>
      </c>
      <c r="AE1225" s="18">
        <f t="shared" si="698"/>
        <v>0</v>
      </c>
      <c r="AG1225" s="18">
        <f t="shared" si="699"/>
        <v>0</v>
      </c>
      <c r="AH1225" s="18">
        <f t="shared" si="700"/>
        <v>0</v>
      </c>
    </row>
    <row r="1226" spans="5:34" x14ac:dyDescent="0.25">
      <c r="E1226" s="12">
        <v>43342.75</v>
      </c>
      <c r="F1226" s="10">
        <v>12508.65</v>
      </c>
      <c r="G1226" s="10">
        <v>12522.3</v>
      </c>
      <c r="H1226" s="10">
        <v>12475.9</v>
      </c>
      <c r="I1226" s="10">
        <v>12485.73</v>
      </c>
      <c r="K1226" s="13">
        <f t="shared" si="689"/>
        <v>-22.920000000000073</v>
      </c>
      <c r="L1226" s="13">
        <f t="shared" si="701"/>
        <v>-54.170000000001892</v>
      </c>
      <c r="M1226" s="13">
        <f t="shared" si="690"/>
        <v>46.399999999999636</v>
      </c>
      <c r="X1226">
        <f t="shared" si="691"/>
        <v>22.920000000000073</v>
      </c>
      <c r="Y1226">
        <f t="shared" si="692"/>
        <v>46.399999999999636</v>
      </c>
      <c r="Z1226">
        <f t="shared" si="693"/>
        <v>0</v>
      </c>
      <c r="AA1226">
        <f t="shared" si="694"/>
        <v>0</v>
      </c>
      <c r="AB1226" s="18">
        <f t="shared" si="695"/>
        <v>0</v>
      </c>
      <c r="AC1226" s="18">
        <f t="shared" si="696"/>
        <v>0</v>
      </c>
      <c r="AD1226" s="18">
        <f t="shared" si="697"/>
        <v>0</v>
      </c>
      <c r="AE1226" s="18">
        <f t="shared" si="698"/>
        <v>0</v>
      </c>
      <c r="AG1226" s="18">
        <f t="shared" si="699"/>
        <v>0</v>
      </c>
      <c r="AH1226" s="18">
        <f t="shared" si="700"/>
        <v>0</v>
      </c>
    </row>
    <row r="1227" spans="5:34" x14ac:dyDescent="0.25">
      <c r="E1227" s="11">
        <v>43342.791666666664</v>
      </c>
      <c r="F1227" s="9">
        <v>12485.73</v>
      </c>
      <c r="G1227" s="9">
        <v>12500.73</v>
      </c>
      <c r="H1227" s="9">
        <v>12483.97</v>
      </c>
      <c r="I1227" s="9">
        <v>12496.74</v>
      </c>
      <c r="K1227" s="13">
        <f t="shared" si="689"/>
        <v>11.010000000000218</v>
      </c>
      <c r="L1227" s="13">
        <f t="shared" si="701"/>
        <v>-43.160000000001673</v>
      </c>
      <c r="M1227" s="13">
        <f t="shared" si="690"/>
        <v>16.760000000000218</v>
      </c>
      <c r="X1227">
        <f t="shared" si="691"/>
        <v>11.010000000000218</v>
      </c>
      <c r="Y1227">
        <f t="shared" si="692"/>
        <v>16.760000000000218</v>
      </c>
      <c r="Z1227">
        <f t="shared" si="693"/>
        <v>0</v>
      </c>
      <c r="AA1227">
        <f t="shared" si="694"/>
        <v>0</v>
      </c>
      <c r="AB1227" s="18">
        <f t="shared" si="695"/>
        <v>0</v>
      </c>
      <c r="AC1227" s="18">
        <f t="shared" si="696"/>
        <v>0</v>
      </c>
      <c r="AD1227" s="18">
        <f t="shared" si="697"/>
        <v>0</v>
      </c>
      <c r="AE1227" s="18">
        <f t="shared" si="698"/>
        <v>0</v>
      </c>
      <c r="AG1227" s="18">
        <f t="shared" si="699"/>
        <v>0</v>
      </c>
      <c r="AH1227" s="18">
        <f t="shared" si="700"/>
        <v>0</v>
      </c>
    </row>
    <row r="1228" spans="5:34" x14ac:dyDescent="0.25">
      <c r="E1228" s="12">
        <v>43342.833333333336</v>
      </c>
      <c r="F1228" s="10">
        <v>12497.24</v>
      </c>
      <c r="G1228" s="10">
        <v>12510.99</v>
      </c>
      <c r="H1228" s="10">
        <v>12496.24</v>
      </c>
      <c r="I1228" s="10">
        <v>12502.24</v>
      </c>
      <c r="K1228" s="13">
        <f t="shared" si="689"/>
        <v>5</v>
      </c>
      <c r="L1228" s="13">
        <f t="shared" si="701"/>
        <v>-38.160000000001673</v>
      </c>
      <c r="M1228" s="13">
        <f t="shared" si="690"/>
        <v>14.75</v>
      </c>
      <c r="X1228">
        <f t="shared" si="691"/>
        <v>5</v>
      </c>
      <c r="Y1228">
        <f t="shared" si="692"/>
        <v>14.75</v>
      </c>
      <c r="Z1228">
        <f t="shared" si="693"/>
        <v>0</v>
      </c>
      <c r="AA1228">
        <f t="shared" si="694"/>
        <v>0</v>
      </c>
      <c r="AB1228" s="18">
        <f t="shared" si="695"/>
        <v>0</v>
      </c>
      <c r="AC1228" s="18">
        <f t="shared" si="696"/>
        <v>0</v>
      </c>
      <c r="AD1228" s="18">
        <f t="shared" si="697"/>
        <v>0</v>
      </c>
      <c r="AE1228" s="18">
        <f t="shared" si="698"/>
        <v>0</v>
      </c>
      <c r="AG1228" s="18">
        <f t="shared" si="699"/>
        <v>0</v>
      </c>
      <c r="AH1228" s="18">
        <f t="shared" si="700"/>
        <v>0</v>
      </c>
    </row>
    <row r="1229" spans="5:34" x14ac:dyDescent="0.25">
      <c r="E1229" s="11">
        <v>43342.875</v>
      </c>
      <c r="F1229" s="9">
        <v>12502.99</v>
      </c>
      <c r="G1229" s="9">
        <v>12504.24</v>
      </c>
      <c r="H1229" s="9">
        <v>12448.22</v>
      </c>
      <c r="I1229" s="9">
        <v>12456.22</v>
      </c>
      <c r="K1229" s="13">
        <f t="shared" si="689"/>
        <v>-46.770000000000437</v>
      </c>
      <c r="L1229" s="13">
        <f t="shared" si="701"/>
        <v>-84.93000000000211</v>
      </c>
      <c r="M1229" s="13">
        <f t="shared" si="690"/>
        <v>56.020000000000437</v>
      </c>
      <c r="X1229">
        <f t="shared" si="691"/>
        <v>46.770000000000437</v>
      </c>
      <c r="Y1229">
        <f t="shared" si="692"/>
        <v>56.020000000000437</v>
      </c>
      <c r="Z1229">
        <f t="shared" si="693"/>
        <v>0</v>
      </c>
      <c r="AA1229">
        <f t="shared" si="694"/>
        <v>0</v>
      </c>
      <c r="AB1229" s="18">
        <f t="shared" si="695"/>
        <v>0</v>
      </c>
      <c r="AC1229" s="18">
        <f t="shared" si="696"/>
        <v>0</v>
      </c>
      <c r="AD1229" s="18">
        <f t="shared" si="697"/>
        <v>0</v>
      </c>
      <c r="AE1229" s="18">
        <f t="shared" si="698"/>
        <v>0</v>
      </c>
      <c r="AG1229" s="18">
        <f t="shared" si="699"/>
        <v>0</v>
      </c>
      <c r="AH1229" s="18">
        <f t="shared" si="700"/>
        <v>0</v>
      </c>
    </row>
    <row r="1230" spans="5:34" x14ac:dyDescent="0.25">
      <c r="E1230" s="12">
        <v>43342.916666666664</v>
      </c>
      <c r="F1230" s="10">
        <v>12456.47</v>
      </c>
      <c r="G1230" s="10">
        <v>12459.72</v>
      </c>
      <c r="H1230" s="10">
        <v>12440.97</v>
      </c>
      <c r="I1230" s="10">
        <v>12454.72</v>
      </c>
      <c r="K1230" s="13">
        <f t="shared" si="689"/>
        <v>-1.75</v>
      </c>
      <c r="L1230" s="13">
        <f t="shared" si="701"/>
        <v>-86.68000000000211</v>
      </c>
      <c r="M1230" s="13">
        <f t="shared" si="690"/>
        <v>18.75</v>
      </c>
      <c r="N1230" s="13"/>
      <c r="X1230">
        <f t="shared" si="691"/>
        <v>1.75</v>
      </c>
      <c r="Y1230">
        <f t="shared" si="692"/>
        <v>18.75</v>
      </c>
      <c r="Z1230">
        <f t="shared" si="693"/>
        <v>0</v>
      </c>
      <c r="AA1230">
        <f t="shared" si="694"/>
        <v>0</v>
      </c>
      <c r="AB1230" s="18">
        <f t="shared" si="695"/>
        <v>0</v>
      </c>
      <c r="AC1230" s="18">
        <f t="shared" si="696"/>
        <v>0</v>
      </c>
      <c r="AD1230" s="18">
        <f t="shared" si="697"/>
        <v>0</v>
      </c>
      <c r="AE1230" s="18">
        <f t="shared" si="698"/>
        <v>0</v>
      </c>
      <c r="AG1230" s="18">
        <f t="shared" si="699"/>
        <v>0</v>
      </c>
      <c r="AH1230" s="18">
        <f t="shared" si="700"/>
        <v>0</v>
      </c>
    </row>
    <row r="1231" spans="5:34" hidden="1" x14ac:dyDescent="0.25">
      <c r="E1231" s="11">
        <v>43342.958333333336</v>
      </c>
      <c r="F1231" s="9">
        <v>12449.43</v>
      </c>
      <c r="G1231" s="9">
        <v>12449.43</v>
      </c>
      <c r="H1231" s="9">
        <v>12430.63</v>
      </c>
      <c r="I1231" s="9">
        <v>12431.7</v>
      </c>
      <c r="AB1231"/>
      <c r="AC1231"/>
      <c r="AD1231"/>
      <c r="AE1231"/>
    </row>
    <row r="1232" spans="5:34" hidden="1" x14ac:dyDescent="0.25">
      <c r="E1232" s="12">
        <v>43343.041666666664</v>
      </c>
      <c r="F1232" s="10">
        <v>12427.33</v>
      </c>
      <c r="G1232" s="10">
        <v>12436.2</v>
      </c>
      <c r="H1232" s="10">
        <v>12420.39</v>
      </c>
      <c r="I1232" s="10">
        <v>12426.68</v>
      </c>
      <c r="AB1232"/>
      <c r="AC1232"/>
      <c r="AD1232"/>
      <c r="AE1232"/>
    </row>
    <row r="1233" spans="5:34" hidden="1" x14ac:dyDescent="0.25">
      <c r="E1233" s="11">
        <v>43343.083333333336</v>
      </c>
      <c r="F1233" s="9">
        <v>12427.75</v>
      </c>
      <c r="G1233" s="9">
        <v>12437.76</v>
      </c>
      <c r="H1233" s="9">
        <v>12427.75</v>
      </c>
      <c r="I1233" s="9">
        <v>12432.18</v>
      </c>
      <c r="AB1233"/>
      <c r="AC1233"/>
      <c r="AD1233"/>
      <c r="AE1233"/>
    </row>
    <row r="1234" spans="5:34" hidden="1" x14ac:dyDescent="0.25">
      <c r="E1234" s="12">
        <v>43343.125</v>
      </c>
      <c r="F1234" s="10">
        <v>12433.25</v>
      </c>
      <c r="G1234" s="10">
        <v>12442.83</v>
      </c>
      <c r="H1234" s="10">
        <v>12426.88</v>
      </c>
      <c r="I1234" s="10">
        <v>12439.61</v>
      </c>
      <c r="AB1234"/>
      <c r="AC1234"/>
      <c r="AD1234"/>
      <c r="AE1234"/>
    </row>
    <row r="1235" spans="5:34" hidden="1" x14ac:dyDescent="0.25">
      <c r="E1235" s="11">
        <v>43343.166666666664</v>
      </c>
      <c r="F1235" s="9">
        <v>12440.68</v>
      </c>
      <c r="G1235" s="9">
        <v>12451.4</v>
      </c>
      <c r="H1235" s="9">
        <v>12438.53</v>
      </c>
      <c r="I1235" s="9">
        <v>12449.18</v>
      </c>
      <c r="AB1235"/>
      <c r="AC1235"/>
      <c r="AD1235"/>
      <c r="AE1235"/>
    </row>
    <row r="1236" spans="5:34" hidden="1" x14ac:dyDescent="0.25">
      <c r="E1236" s="12">
        <v>43343.208333333336</v>
      </c>
      <c r="F1236" s="10">
        <v>12450.26</v>
      </c>
      <c r="G1236" s="10">
        <v>12450.26</v>
      </c>
      <c r="H1236" s="10">
        <v>12439.52</v>
      </c>
      <c r="I1236" s="10">
        <v>12441.67</v>
      </c>
      <c r="AB1236"/>
      <c r="AC1236"/>
      <c r="AD1236"/>
      <c r="AE1236"/>
    </row>
    <row r="1237" spans="5:34" hidden="1" x14ac:dyDescent="0.25">
      <c r="E1237" s="11">
        <v>43343.25</v>
      </c>
      <c r="F1237" s="9">
        <v>12440.59</v>
      </c>
      <c r="G1237" s="9">
        <v>12457.96</v>
      </c>
      <c r="H1237" s="9">
        <v>12440.59</v>
      </c>
      <c r="I1237" s="9">
        <v>12454.82</v>
      </c>
      <c r="AB1237"/>
      <c r="AC1237"/>
      <c r="AD1237"/>
      <c r="AE1237"/>
    </row>
    <row r="1238" spans="5:34" hidden="1" x14ac:dyDescent="0.25">
      <c r="E1238" s="12">
        <v>43343.291666666664</v>
      </c>
      <c r="F1238" s="10">
        <v>12455.89</v>
      </c>
      <c r="G1238" s="10">
        <v>12463.98</v>
      </c>
      <c r="H1238" s="10">
        <v>12454.69</v>
      </c>
      <c r="I1238" s="10">
        <v>12460.83</v>
      </c>
      <c r="AB1238"/>
      <c r="AC1238"/>
      <c r="AD1238"/>
      <c r="AE1238"/>
    </row>
    <row r="1239" spans="5:34" x14ac:dyDescent="0.25">
      <c r="E1239" s="11">
        <v>43343.333333333336</v>
      </c>
      <c r="F1239" s="9">
        <v>12461.91</v>
      </c>
      <c r="G1239" s="9">
        <v>12475.93</v>
      </c>
      <c r="H1239" s="9">
        <v>12455.99</v>
      </c>
      <c r="I1239" s="9">
        <v>12457.06</v>
      </c>
      <c r="K1239" s="13">
        <f t="shared" ref="K1239:K1253" si="702">I1239-F1239</f>
        <v>-4.8500000000003638</v>
      </c>
      <c r="L1239" s="13">
        <v>0</v>
      </c>
      <c r="M1239" s="13">
        <f t="shared" ref="M1239:M1253" si="703">G1239-H1239</f>
        <v>19.940000000000509</v>
      </c>
      <c r="N1239" s="13">
        <f>I1253-F1239</f>
        <v>-112.82999999999993</v>
      </c>
      <c r="O1239" s="18">
        <f>IF(K1239*N1239&gt;0,1,0)</f>
        <v>1</v>
      </c>
      <c r="P1239">
        <f>_xlfn.IFS(K1239&lt;0,MIN(L1238:L1252),K1239&gt;0,MAX(L1238:L1252))</f>
        <v>-135</v>
      </c>
      <c r="Q1239">
        <f>_xlfn.IFS(K1239&lt;0,MAX(L1238:L1252),K1239&gt;0,MIN(L1238:L1252))</f>
        <v>0</v>
      </c>
      <c r="T1239" s="13">
        <f>MAX(G1239:G1253)</f>
        <v>12475.93</v>
      </c>
      <c r="X1239">
        <f t="shared" ref="X1239:X1253" si="704">ABS(K1239)</f>
        <v>4.8500000000003638</v>
      </c>
      <c r="Y1239">
        <f t="shared" ref="Y1239:Y1253" si="705">ABS(M1239)</f>
        <v>19.940000000000509</v>
      </c>
      <c r="Z1239">
        <f t="shared" ref="Z1239:Z1253" si="706">IF(T1239&lt;1000,ABS(T1239),0)</f>
        <v>0</v>
      </c>
      <c r="AA1239">
        <f t="shared" ref="AA1239:AA1253" si="707">ABS(N1239)</f>
        <v>112.82999999999993</v>
      </c>
      <c r="AB1239" s="18">
        <f t="shared" ref="AB1239:AB1253" si="708">ABS(P1239)</f>
        <v>135</v>
      </c>
      <c r="AC1239" s="18">
        <f t="shared" ref="AC1239:AC1253" si="709">ABS(Q1239)</f>
        <v>0</v>
      </c>
      <c r="AD1239" s="18">
        <f t="shared" ref="AD1239:AD1253" si="710">IF(O1239=1,ABS(P1239),0)</f>
        <v>135</v>
      </c>
      <c r="AE1239" s="18">
        <f t="shared" ref="AE1239:AE1253" si="711">IF(O1239=0,ABS(Q1239),0)</f>
        <v>0</v>
      </c>
      <c r="AG1239" s="18">
        <f t="shared" ref="AG1239:AG1253" si="712">IF(O1239=1,ABS(Q1239),0)</f>
        <v>0</v>
      </c>
      <c r="AH1239" s="18">
        <f t="shared" ref="AH1239:AH1253" si="713">IF(O1239=0,ABS(P1239),0)</f>
        <v>0</v>
      </c>
    </row>
    <row r="1240" spans="5:34" x14ac:dyDescent="0.25">
      <c r="E1240" s="12">
        <v>43343.375</v>
      </c>
      <c r="F1240" s="10">
        <v>12457.34</v>
      </c>
      <c r="G1240" s="10">
        <v>12468.43</v>
      </c>
      <c r="H1240" s="10">
        <v>12450.13</v>
      </c>
      <c r="I1240" s="10">
        <v>12456.88</v>
      </c>
      <c r="K1240" s="13">
        <f t="shared" si="702"/>
        <v>-0.46000000000094587</v>
      </c>
      <c r="L1240" s="13">
        <f t="shared" ref="L1240:L1253" si="714">L1239+K1240</f>
        <v>-0.46000000000094587</v>
      </c>
      <c r="M1240" s="13">
        <f t="shared" si="703"/>
        <v>18.300000000001091</v>
      </c>
      <c r="T1240" s="13">
        <f>MIN(H1239:H1253)</f>
        <v>12310.15</v>
      </c>
      <c r="X1240">
        <f t="shared" si="704"/>
        <v>0.46000000000094587</v>
      </c>
      <c r="Y1240">
        <f t="shared" si="705"/>
        <v>18.300000000001091</v>
      </c>
      <c r="Z1240">
        <f t="shared" si="706"/>
        <v>0</v>
      </c>
      <c r="AA1240">
        <f t="shared" si="707"/>
        <v>0</v>
      </c>
      <c r="AB1240" s="18">
        <f t="shared" si="708"/>
        <v>0</v>
      </c>
      <c r="AC1240" s="18">
        <f t="shared" si="709"/>
        <v>0</v>
      </c>
      <c r="AD1240" s="18">
        <f t="shared" si="710"/>
        <v>0</v>
      </c>
      <c r="AE1240" s="18">
        <f t="shared" si="711"/>
        <v>0</v>
      </c>
      <c r="AG1240" s="18">
        <f t="shared" si="712"/>
        <v>0</v>
      </c>
      <c r="AH1240" s="18">
        <f t="shared" si="713"/>
        <v>0</v>
      </c>
    </row>
    <row r="1241" spans="5:34" x14ac:dyDescent="0.25">
      <c r="E1241" s="11">
        <v>43343.416666666664</v>
      </c>
      <c r="F1241" s="9">
        <v>12456.63</v>
      </c>
      <c r="G1241" s="9">
        <v>12456.63</v>
      </c>
      <c r="H1241" s="9">
        <v>12365.69</v>
      </c>
      <c r="I1241" s="9">
        <v>12368.46</v>
      </c>
      <c r="K1241" s="13">
        <f t="shared" si="702"/>
        <v>-88.170000000000073</v>
      </c>
      <c r="L1241" s="13">
        <f t="shared" si="714"/>
        <v>-88.630000000001019</v>
      </c>
      <c r="M1241" s="13">
        <f t="shared" si="703"/>
        <v>90.93999999999869</v>
      </c>
      <c r="R1241">
        <v>107</v>
      </c>
      <c r="T1241" s="13">
        <f>T1239-T1240</f>
        <v>165.78000000000065</v>
      </c>
      <c r="X1241">
        <f t="shared" si="704"/>
        <v>88.170000000000073</v>
      </c>
      <c r="Y1241">
        <f t="shared" si="705"/>
        <v>90.93999999999869</v>
      </c>
      <c r="Z1241">
        <f t="shared" si="706"/>
        <v>165.78000000000065</v>
      </c>
      <c r="AA1241">
        <f t="shared" si="707"/>
        <v>0</v>
      </c>
      <c r="AB1241" s="18">
        <f t="shared" si="708"/>
        <v>0</v>
      </c>
      <c r="AC1241" s="18">
        <f t="shared" si="709"/>
        <v>0</v>
      </c>
      <c r="AD1241" s="18">
        <f t="shared" si="710"/>
        <v>0</v>
      </c>
      <c r="AE1241" s="18">
        <f t="shared" si="711"/>
        <v>0</v>
      </c>
      <c r="AG1241" s="18">
        <f t="shared" si="712"/>
        <v>0</v>
      </c>
      <c r="AH1241" s="18">
        <f t="shared" si="713"/>
        <v>0</v>
      </c>
    </row>
    <row r="1242" spans="5:34" x14ac:dyDescent="0.25">
      <c r="E1242" s="12">
        <v>43343.458333333336</v>
      </c>
      <c r="F1242" s="10">
        <v>12369.21</v>
      </c>
      <c r="G1242" s="10">
        <v>12394.74</v>
      </c>
      <c r="H1242" s="10">
        <v>12345.52</v>
      </c>
      <c r="I1242" s="10">
        <v>12373.91</v>
      </c>
      <c r="K1242" s="13">
        <f t="shared" si="702"/>
        <v>4.7000000000007276</v>
      </c>
      <c r="L1242" s="13">
        <f t="shared" si="714"/>
        <v>-83.930000000000291</v>
      </c>
      <c r="M1242" s="13">
        <f t="shared" si="703"/>
        <v>49.219999999999345</v>
      </c>
      <c r="X1242">
        <f t="shared" si="704"/>
        <v>4.7000000000007276</v>
      </c>
      <c r="Y1242">
        <f t="shared" si="705"/>
        <v>49.219999999999345</v>
      </c>
      <c r="Z1242">
        <f t="shared" si="706"/>
        <v>0</v>
      </c>
      <c r="AA1242">
        <f t="shared" si="707"/>
        <v>0</v>
      </c>
      <c r="AB1242" s="18">
        <f t="shared" si="708"/>
        <v>0</v>
      </c>
      <c r="AC1242" s="18">
        <f t="shared" si="709"/>
        <v>0</v>
      </c>
      <c r="AD1242" s="18">
        <f t="shared" si="710"/>
        <v>0</v>
      </c>
      <c r="AE1242" s="18">
        <f t="shared" si="711"/>
        <v>0</v>
      </c>
      <c r="AG1242" s="18">
        <f t="shared" si="712"/>
        <v>0</v>
      </c>
      <c r="AH1242" s="18">
        <f t="shared" si="713"/>
        <v>0</v>
      </c>
    </row>
    <row r="1243" spans="5:34" x14ac:dyDescent="0.25">
      <c r="E1243" s="11">
        <v>43343.5</v>
      </c>
      <c r="F1243" s="9">
        <v>12373.66</v>
      </c>
      <c r="G1243" s="9">
        <v>12392.1</v>
      </c>
      <c r="H1243" s="9">
        <v>12359.05</v>
      </c>
      <c r="I1243" s="9">
        <v>12363.34</v>
      </c>
      <c r="K1243" s="13">
        <f t="shared" si="702"/>
        <v>-10.319999999999709</v>
      </c>
      <c r="L1243" s="13">
        <f t="shared" si="714"/>
        <v>-94.25</v>
      </c>
      <c r="M1243" s="13">
        <f t="shared" si="703"/>
        <v>33.050000000001091</v>
      </c>
      <c r="X1243">
        <f t="shared" si="704"/>
        <v>10.319999999999709</v>
      </c>
      <c r="Y1243">
        <f t="shared" si="705"/>
        <v>33.050000000001091</v>
      </c>
      <c r="Z1243">
        <f t="shared" si="706"/>
        <v>0</v>
      </c>
      <c r="AA1243">
        <f t="shared" si="707"/>
        <v>0</v>
      </c>
      <c r="AB1243" s="18">
        <f t="shared" si="708"/>
        <v>0</v>
      </c>
      <c r="AC1243" s="18">
        <f t="shared" si="709"/>
        <v>0</v>
      </c>
      <c r="AD1243" s="18">
        <f t="shared" si="710"/>
        <v>0</v>
      </c>
      <c r="AE1243" s="18">
        <f t="shared" si="711"/>
        <v>0</v>
      </c>
      <c r="AG1243" s="18">
        <f t="shared" si="712"/>
        <v>0</v>
      </c>
      <c r="AH1243" s="18">
        <f t="shared" si="713"/>
        <v>0</v>
      </c>
    </row>
    <row r="1244" spans="5:34" x14ac:dyDescent="0.25">
      <c r="E1244" s="12">
        <v>43343.541666666664</v>
      </c>
      <c r="F1244" s="10">
        <v>12363.09</v>
      </c>
      <c r="G1244" s="10">
        <v>12413.25</v>
      </c>
      <c r="H1244" s="10">
        <v>12356.52</v>
      </c>
      <c r="I1244" s="10">
        <v>12403.72</v>
      </c>
      <c r="K1244" s="13">
        <f t="shared" si="702"/>
        <v>40.6299999999992</v>
      </c>
      <c r="L1244" s="13">
        <f t="shared" si="714"/>
        <v>-53.6200000000008</v>
      </c>
      <c r="M1244" s="13">
        <f t="shared" si="703"/>
        <v>56.729999999999563</v>
      </c>
      <c r="X1244">
        <f t="shared" si="704"/>
        <v>40.6299999999992</v>
      </c>
      <c r="Y1244">
        <f t="shared" si="705"/>
        <v>56.729999999999563</v>
      </c>
      <c r="Z1244">
        <f t="shared" si="706"/>
        <v>0</v>
      </c>
      <c r="AA1244">
        <f t="shared" si="707"/>
        <v>0</v>
      </c>
      <c r="AB1244" s="18">
        <f t="shared" si="708"/>
        <v>0</v>
      </c>
      <c r="AC1244" s="18">
        <f t="shared" si="709"/>
        <v>0</v>
      </c>
      <c r="AD1244" s="18">
        <f t="shared" si="710"/>
        <v>0</v>
      </c>
      <c r="AE1244" s="18">
        <f t="shared" si="711"/>
        <v>0</v>
      </c>
      <c r="AG1244" s="18">
        <f t="shared" si="712"/>
        <v>0</v>
      </c>
      <c r="AH1244" s="18">
        <f t="shared" si="713"/>
        <v>0</v>
      </c>
    </row>
    <row r="1245" spans="5:34" x14ac:dyDescent="0.25">
      <c r="E1245" s="11">
        <v>43343.583333333336</v>
      </c>
      <c r="F1245" s="9">
        <v>12403.22</v>
      </c>
      <c r="G1245" s="9">
        <v>12404.72</v>
      </c>
      <c r="H1245" s="9">
        <v>12382.11</v>
      </c>
      <c r="I1245" s="9">
        <v>12396.8</v>
      </c>
      <c r="K1245" s="13">
        <f t="shared" si="702"/>
        <v>-6.4200000000000728</v>
      </c>
      <c r="L1245" s="13">
        <f t="shared" si="714"/>
        <v>-60.040000000000873</v>
      </c>
      <c r="M1245" s="13">
        <f t="shared" si="703"/>
        <v>22.609999999998763</v>
      </c>
      <c r="X1245">
        <f t="shared" si="704"/>
        <v>6.4200000000000728</v>
      </c>
      <c r="Y1245">
        <f t="shared" si="705"/>
        <v>22.609999999998763</v>
      </c>
      <c r="Z1245">
        <f t="shared" si="706"/>
        <v>0</v>
      </c>
      <c r="AA1245">
        <f t="shared" si="707"/>
        <v>0</v>
      </c>
      <c r="AB1245" s="18">
        <f t="shared" si="708"/>
        <v>0</v>
      </c>
      <c r="AC1245" s="18">
        <f t="shared" si="709"/>
        <v>0</v>
      </c>
      <c r="AD1245" s="18">
        <f t="shared" si="710"/>
        <v>0</v>
      </c>
      <c r="AE1245" s="18">
        <f t="shared" si="711"/>
        <v>0</v>
      </c>
      <c r="AG1245" s="18">
        <f t="shared" si="712"/>
        <v>0</v>
      </c>
      <c r="AH1245" s="18">
        <f t="shared" si="713"/>
        <v>0</v>
      </c>
    </row>
    <row r="1246" spans="5:34" x14ac:dyDescent="0.25">
      <c r="E1246" s="12">
        <v>43343.625</v>
      </c>
      <c r="F1246" s="10">
        <v>12396.55</v>
      </c>
      <c r="G1246" s="10">
        <v>12410.14</v>
      </c>
      <c r="H1246" s="10">
        <v>12380.82</v>
      </c>
      <c r="I1246" s="10">
        <v>12384.14</v>
      </c>
      <c r="K1246" s="13">
        <f t="shared" si="702"/>
        <v>-12.409999999999854</v>
      </c>
      <c r="L1246" s="13">
        <f t="shared" si="714"/>
        <v>-72.450000000000728</v>
      </c>
      <c r="M1246" s="13">
        <f t="shared" si="703"/>
        <v>29.319999999999709</v>
      </c>
      <c r="X1246">
        <f t="shared" si="704"/>
        <v>12.409999999999854</v>
      </c>
      <c r="Y1246">
        <f t="shared" si="705"/>
        <v>29.319999999999709</v>
      </c>
      <c r="Z1246">
        <f t="shared" si="706"/>
        <v>0</v>
      </c>
      <c r="AA1246">
        <f t="shared" si="707"/>
        <v>0</v>
      </c>
      <c r="AB1246" s="18">
        <f t="shared" si="708"/>
        <v>0</v>
      </c>
      <c r="AC1246" s="18">
        <f t="shared" si="709"/>
        <v>0</v>
      </c>
      <c r="AD1246" s="18">
        <f t="shared" si="710"/>
        <v>0</v>
      </c>
      <c r="AE1246" s="18">
        <f t="shared" si="711"/>
        <v>0</v>
      </c>
      <c r="AG1246" s="18">
        <f t="shared" si="712"/>
        <v>0</v>
      </c>
      <c r="AH1246" s="18">
        <f t="shared" si="713"/>
        <v>0</v>
      </c>
    </row>
    <row r="1247" spans="5:34" x14ac:dyDescent="0.25">
      <c r="E1247" s="11">
        <v>43343.666666666664</v>
      </c>
      <c r="F1247" s="9">
        <v>12383.89</v>
      </c>
      <c r="G1247" s="9">
        <v>12398.32</v>
      </c>
      <c r="H1247" s="9">
        <v>12366.89</v>
      </c>
      <c r="I1247" s="9">
        <v>12384.18</v>
      </c>
      <c r="K1247" s="13">
        <f t="shared" si="702"/>
        <v>0.29000000000087311</v>
      </c>
      <c r="L1247" s="13">
        <f t="shared" si="714"/>
        <v>-72.159999999999854</v>
      </c>
      <c r="M1247" s="13">
        <f t="shared" si="703"/>
        <v>31.430000000000291</v>
      </c>
      <c r="X1247">
        <f t="shared" si="704"/>
        <v>0.29000000000087311</v>
      </c>
      <c r="Y1247">
        <f t="shared" si="705"/>
        <v>31.430000000000291</v>
      </c>
      <c r="Z1247">
        <f t="shared" si="706"/>
        <v>0</v>
      </c>
      <c r="AA1247">
        <f t="shared" si="707"/>
        <v>0</v>
      </c>
      <c r="AB1247" s="18">
        <f t="shared" si="708"/>
        <v>0</v>
      </c>
      <c r="AC1247" s="18">
        <f t="shared" si="709"/>
        <v>0</v>
      </c>
      <c r="AD1247" s="18">
        <f t="shared" si="710"/>
        <v>0</v>
      </c>
      <c r="AE1247" s="18">
        <f t="shared" si="711"/>
        <v>0</v>
      </c>
      <c r="AG1247" s="18">
        <f t="shared" si="712"/>
        <v>0</v>
      </c>
      <c r="AH1247" s="18">
        <f t="shared" si="713"/>
        <v>0</v>
      </c>
    </row>
    <row r="1248" spans="5:34" x14ac:dyDescent="0.25">
      <c r="E1248" s="12">
        <v>43343.708333333336</v>
      </c>
      <c r="F1248" s="10">
        <v>12384.43</v>
      </c>
      <c r="G1248" s="10">
        <v>12414.77</v>
      </c>
      <c r="H1248" s="10">
        <v>12368.93</v>
      </c>
      <c r="I1248" s="10">
        <v>12373.74</v>
      </c>
      <c r="K1248" s="13">
        <f t="shared" si="702"/>
        <v>-10.690000000000509</v>
      </c>
      <c r="L1248" s="13">
        <f t="shared" si="714"/>
        <v>-82.850000000000364</v>
      </c>
      <c r="M1248" s="13">
        <f t="shared" si="703"/>
        <v>45.840000000000146</v>
      </c>
      <c r="X1248">
        <f t="shared" si="704"/>
        <v>10.690000000000509</v>
      </c>
      <c r="Y1248">
        <f t="shared" si="705"/>
        <v>45.840000000000146</v>
      </c>
      <c r="Z1248">
        <f t="shared" si="706"/>
        <v>0</v>
      </c>
      <c r="AA1248">
        <f t="shared" si="707"/>
        <v>0</v>
      </c>
      <c r="AB1248" s="18">
        <f t="shared" si="708"/>
        <v>0</v>
      </c>
      <c r="AC1248" s="18">
        <f t="shared" si="709"/>
        <v>0</v>
      </c>
      <c r="AD1248" s="18">
        <f t="shared" si="710"/>
        <v>0</v>
      </c>
      <c r="AE1248" s="18">
        <f t="shared" si="711"/>
        <v>0</v>
      </c>
      <c r="AG1248" s="18">
        <f t="shared" si="712"/>
        <v>0</v>
      </c>
      <c r="AH1248" s="18">
        <f t="shared" si="713"/>
        <v>0</v>
      </c>
    </row>
    <row r="1249" spans="5:34" x14ac:dyDescent="0.25">
      <c r="E1249" s="11">
        <v>43343.75</v>
      </c>
      <c r="F1249" s="9">
        <v>12373.49</v>
      </c>
      <c r="G1249" s="9">
        <v>12382.21</v>
      </c>
      <c r="H1249" s="9">
        <v>12327.87</v>
      </c>
      <c r="I1249" s="9">
        <v>12333.39</v>
      </c>
      <c r="K1249" s="13">
        <f t="shared" si="702"/>
        <v>-40.100000000000364</v>
      </c>
      <c r="L1249" s="13">
        <f t="shared" si="714"/>
        <v>-122.95000000000073</v>
      </c>
      <c r="M1249" s="13">
        <f t="shared" si="703"/>
        <v>54.339999999998327</v>
      </c>
      <c r="X1249">
        <f t="shared" si="704"/>
        <v>40.100000000000364</v>
      </c>
      <c r="Y1249">
        <f t="shared" si="705"/>
        <v>54.339999999998327</v>
      </c>
      <c r="Z1249">
        <f t="shared" si="706"/>
        <v>0</v>
      </c>
      <c r="AA1249">
        <f t="shared" si="707"/>
        <v>0</v>
      </c>
      <c r="AB1249" s="18">
        <f t="shared" si="708"/>
        <v>0</v>
      </c>
      <c r="AC1249" s="18">
        <f t="shared" si="709"/>
        <v>0</v>
      </c>
      <c r="AD1249" s="18">
        <f t="shared" si="710"/>
        <v>0</v>
      </c>
      <c r="AE1249" s="18">
        <f t="shared" si="711"/>
        <v>0</v>
      </c>
      <c r="AG1249" s="18">
        <f t="shared" si="712"/>
        <v>0</v>
      </c>
      <c r="AH1249" s="18">
        <f t="shared" si="713"/>
        <v>0</v>
      </c>
    </row>
    <row r="1250" spans="5:34" x14ac:dyDescent="0.25">
      <c r="E1250" s="12">
        <v>43343.791666666664</v>
      </c>
      <c r="F1250" s="10">
        <v>12333.14</v>
      </c>
      <c r="G1250" s="10">
        <v>12337.7</v>
      </c>
      <c r="H1250" s="10">
        <v>12310.15</v>
      </c>
      <c r="I1250" s="10">
        <v>12321.09</v>
      </c>
      <c r="K1250" s="13">
        <f t="shared" si="702"/>
        <v>-12.049999999999272</v>
      </c>
      <c r="L1250" s="13">
        <f t="shared" si="714"/>
        <v>-135</v>
      </c>
      <c r="M1250" s="13">
        <f t="shared" si="703"/>
        <v>27.550000000001091</v>
      </c>
      <c r="X1250">
        <f t="shared" si="704"/>
        <v>12.049999999999272</v>
      </c>
      <c r="Y1250">
        <f t="shared" si="705"/>
        <v>27.550000000001091</v>
      </c>
      <c r="Z1250">
        <f t="shared" si="706"/>
        <v>0</v>
      </c>
      <c r="AA1250">
        <f t="shared" si="707"/>
        <v>0</v>
      </c>
      <c r="AB1250" s="18">
        <f t="shared" si="708"/>
        <v>0</v>
      </c>
      <c r="AC1250" s="18">
        <f t="shared" si="709"/>
        <v>0</v>
      </c>
      <c r="AD1250" s="18">
        <f t="shared" si="710"/>
        <v>0</v>
      </c>
      <c r="AE1250" s="18">
        <f t="shared" si="711"/>
        <v>0</v>
      </c>
      <c r="AG1250" s="18">
        <f t="shared" si="712"/>
        <v>0</v>
      </c>
      <c r="AH1250" s="18">
        <f t="shared" si="713"/>
        <v>0</v>
      </c>
    </row>
    <row r="1251" spans="5:34" x14ac:dyDescent="0.25">
      <c r="E1251" s="11">
        <v>43343.833333333336</v>
      </c>
      <c r="F1251" s="9">
        <v>12320.59</v>
      </c>
      <c r="G1251" s="9">
        <v>12346.35</v>
      </c>
      <c r="H1251" s="9">
        <v>12318.34</v>
      </c>
      <c r="I1251" s="9">
        <v>12339.59</v>
      </c>
      <c r="K1251" s="13">
        <f t="shared" si="702"/>
        <v>19</v>
      </c>
      <c r="L1251" s="13">
        <f t="shared" si="714"/>
        <v>-116</v>
      </c>
      <c r="M1251" s="13">
        <f t="shared" si="703"/>
        <v>28.010000000000218</v>
      </c>
      <c r="X1251">
        <f t="shared" si="704"/>
        <v>19</v>
      </c>
      <c r="Y1251">
        <f t="shared" si="705"/>
        <v>28.010000000000218</v>
      </c>
      <c r="Z1251">
        <f t="shared" si="706"/>
        <v>0</v>
      </c>
      <c r="AA1251">
        <f t="shared" si="707"/>
        <v>0</v>
      </c>
      <c r="AB1251" s="18">
        <f t="shared" si="708"/>
        <v>0</v>
      </c>
      <c r="AC1251" s="18">
        <f t="shared" si="709"/>
        <v>0</v>
      </c>
      <c r="AD1251" s="18">
        <f t="shared" si="710"/>
        <v>0</v>
      </c>
      <c r="AE1251" s="18">
        <f t="shared" si="711"/>
        <v>0</v>
      </c>
      <c r="AG1251" s="18">
        <f t="shared" si="712"/>
        <v>0</v>
      </c>
      <c r="AH1251" s="18">
        <f t="shared" si="713"/>
        <v>0</v>
      </c>
    </row>
    <row r="1252" spans="5:34" x14ac:dyDescent="0.25">
      <c r="E1252" s="12">
        <v>43343.875</v>
      </c>
      <c r="F1252" s="10">
        <v>12339.84</v>
      </c>
      <c r="G1252" s="10">
        <v>12340.59</v>
      </c>
      <c r="H1252" s="10">
        <v>12320.83</v>
      </c>
      <c r="I1252" s="10">
        <v>12333.58</v>
      </c>
      <c r="K1252" s="13">
        <f t="shared" si="702"/>
        <v>-6.2600000000002183</v>
      </c>
      <c r="L1252" s="13">
        <f t="shared" si="714"/>
        <v>-122.26000000000022</v>
      </c>
      <c r="M1252" s="13">
        <f t="shared" si="703"/>
        <v>19.760000000000218</v>
      </c>
      <c r="X1252">
        <f t="shared" si="704"/>
        <v>6.2600000000002183</v>
      </c>
      <c r="Y1252">
        <f t="shared" si="705"/>
        <v>19.760000000000218</v>
      </c>
      <c r="Z1252">
        <f t="shared" si="706"/>
        <v>0</v>
      </c>
      <c r="AA1252">
        <f t="shared" si="707"/>
        <v>0</v>
      </c>
      <c r="AB1252" s="18">
        <f t="shared" si="708"/>
        <v>0</v>
      </c>
      <c r="AC1252" s="18">
        <f t="shared" si="709"/>
        <v>0</v>
      </c>
      <c r="AD1252" s="18">
        <f t="shared" si="710"/>
        <v>0</v>
      </c>
      <c r="AE1252" s="18">
        <f t="shared" si="711"/>
        <v>0</v>
      </c>
      <c r="AG1252" s="18">
        <f t="shared" si="712"/>
        <v>0</v>
      </c>
      <c r="AH1252" s="18">
        <f t="shared" si="713"/>
        <v>0</v>
      </c>
    </row>
    <row r="1253" spans="5:34" x14ac:dyDescent="0.25">
      <c r="E1253" s="11">
        <v>43343.916666666664</v>
      </c>
      <c r="F1253" s="9">
        <v>12333.83</v>
      </c>
      <c r="G1253" s="9">
        <v>12349.33</v>
      </c>
      <c r="H1253" s="9">
        <v>12329.07</v>
      </c>
      <c r="I1253" s="9">
        <v>12349.08</v>
      </c>
      <c r="K1253" s="13">
        <f t="shared" si="702"/>
        <v>15.25</v>
      </c>
      <c r="L1253" s="13">
        <f t="shared" si="714"/>
        <v>-107.01000000000022</v>
      </c>
      <c r="M1253" s="13">
        <f t="shared" si="703"/>
        <v>20.260000000000218</v>
      </c>
      <c r="N1253" s="13"/>
      <c r="X1253">
        <f t="shared" si="704"/>
        <v>15.25</v>
      </c>
      <c r="Y1253">
        <f t="shared" si="705"/>
        <v>20.260000000000218</v>
      </c>
      <c r="Z1253">
        <f t="shared" si="706"/>
        <v>0</v>
      </c>
      <c r="AA1253">
        <f t="shared" si="707"/>
        <v>0</v>
      </c>
      <c r="AB1253" s="18">
        <f t="shared" si="708"/>
        <v>0</v>
      </c>
      <c r="AC1253" s="18">
        <f t="shared" si="709"/>
        <v>0</v>
      </c>
      <c r="AD1253" s="18">
        <f t="shared" si="710"/>
        <v>0</v>
      </c>
      <c r="AE1253" s="18">
        <f t="shared" si="711"/>
        <v>0</v>
      </c>
      <c r="AG1253" s="18">
        <f t="shared" si="712"/>
        <v>0</v>
      </c>
      <c r="AH1253" s="18">
        <f t="shared" si="713"/>
        <v>0</v>
      </c>
    </row>
    <row r="1254" spans="5:34" hidden="1" x14ac:dyDescent="0.25">
      <c r="E1254" s="12">
        <v>43346.041666666664</v>
      </c>
      <c r="F1254" s="10">
        <v>12346.73</v>
      </c>
      <c r="G1254" s="10">
        <v>12365.93</v>
      </c>
      <c r="H1254" s="10">
        <v>12346.73</v>
      </c>
      <c r="I1254" s="10">
        <v>12355.23</v>
      </c>
      <c r="AB1254"/>
      <c r="AC1254"/>
      <c r="AD1254"/>
      <c r="AE1254"/>
    </row>
    <row r="1255" spans="5:34" hidden="1" x14ac:dyDescent="0.25">
      <c r="E1255" s="11">
        <v>43346.083333333336</v>
      </c>
      <c r="F1255" s="9">
        <v>12354.17</v>
      </c>
      <c r="G1255" s="9">
        <v>12362.55</v>
      </c>
      <c r="H1255" s="9">
        <v>12350.97</v>
      </c>
      <c r="I1255" s="9">
        <v>12357.85</v>
      </c>
      <c r="AB1255"/>
      <c r="AC1255"/>
      <c r="AD1255"/>
      <c r="AE1255"/>
    </row>
    <row r="1256" spans="5:34" hidden="1" x14ac:dyDescent="0.25">
      <c r="E1256" s="12">
        <v>43346.125</v>
      </c>
      <c r="F1256" s="10">
        <v>12358.38</v>
      </c>
      <c r="G1256" s="10">
        <v>12358.91</v>
      </c>
      <c r="H1256" s="10">
        <v>12345.33</v>
      </c>
      <c r="I1256" s="10">
        <v>12352.78</v>
      </c>
      <c r="AB1256"/>
      <c r="AC1256"/>
      <c r="AD1256"/>
      <c r="AE1256"/>
    </row>
    <row r="1257" spans="5:34" hidden="1" x14ac:dyDescent="0.25">
      <c r="E1257" s="11">
        <v>43346.166666666664</v>
      </c>
      <c r="F1257" s="9">
        <v>12352.61</v>
      </c>
      <c r="G1257" s="9">
        <v>12354.87</v>
      </c>
      <c r="H1257" s="9">
        <v>12343.05</v>
      </c>
      <c r="I1257" s="9">
        <v>12352.75</v>
      </c>
      <c r="AB1257"/>
      <c r="AC1257"/>
      <c r="AD1257"/>
      <c r="AE1257"/>
    </row>
    <row r="1258" spans="5:34" hidden="1" x14ac:dyDescent="0.25">
      <c r="E1258" s="12">
        <v>43346.208333333336</v>
      </c>
      <c r="F1258" s="10">
        <v>12351.68</v>
      </c>
      <c r="G1258" s="10">
        <v>12351.68</v>
      </c>
      <c r="H1258" s="10">
        <v>12341.66</v>
      </c>
      <c r="I1258" s="10">
        <v>12345.92</v>
      </c>
      <c r="AB1258"/>
      <c r="AC1258"/>
      <c r="AD1258"/>
      <c r="AE1258"/>
    </row>
    <row r="1259" spans="5:34" hidden="1" x14ac:dyDescent="0.25">
      <c r="E1259" s="11">
        <v>43346.25</v>
      </c>
      <c r="F1259" s="9">
        <v>12344.85</v>
      </c>
      <c r="G1259" s="9">
        <v>12346.98</v>
      </c>
      <c r="H1259" s="9">
        <v>12332.83</v>
      </c>
      <c r="I1259" s="9">
        <v>12337.03</v>
      </c>
      <c r="AB1259"/>
      <c r="AC1259"/>
      <c r="AD1259"/>
      <c r="AE1259"/>
    </row>
    <row r="1260" spans="5:34" hidden="1" x14ac:dyDescent="0.25">
      <c r="E1260" s="12">
        <v>43346.291666666664</v>
      </c>
      <c r="F1260" s="10">
        <v>12336.56</v>
      </c>
      <c r="G1260" s="10">
        <v>12336.56</v>
      </c>
      <c r="H1260" s="10">
        <v>12331.76</v>
      </c>
      <c r="I1260" s="10">
        <v>12332.82</v>
      </c>
      <c r="AB1260"/>
      <c r="AC1260"/>
      <c r="AD1260"/>
      <c r="AE1260"/>
    </row>
    <row r="1261" spans="5:34" x14ac:dyDescent="0.25">
      <c r="E1261" s="11">
        <v>43346.333333333336</v>
      </c>
      <c r="F1261" s="9">
        <v>12333.89</v>
      </c>
      <c r="G1261" s="9">
        <v>12337.38</v>
      </c>
      <c r="H1261" s="9">
        <v>12327.19</v>
      </c>
      <c r="I1261" s="9">
        <v>12327.21</v>
      </c>
      <c r="K1261" s="13">
        <f t="shared" ref="K1261:K1275" si="715">I1261-F1261</f>
        <v>-6.680000000000291</v>
      </c>
      <c r="L1261" s="13">
        <v>0</v>
      </c>
      <c r="M1261" s="13">
        <f t="shared" ref="M1261:M1275" si="716">G1261-H1261</f>
        <v>10.18999999999869</v>
      </c>
      <c r="N1261" s="13">
        <f>I1275-F1261</f>
        <v>2.3100000000013097</v>
      </c>
      <c r="O1261" s="18">
        <f>IF(K1261*N1261&gt;0,1,0)</f>
        <v>0</v>
      </c>
      <c r="P1261">
        <f>_xlfn.IFS(K1261&lt;0,MIN(L1260:L1274),K1261&gt;0,MAX(L1260:L1274))</f>
        <v>-25.039999999999054</v>
      </c>
      <c r="Q1261">
        <f>_xlfn.IFS(K1261&lt;0,MAX(L1260:L1274),K1261&gt;0,MIN(L1260:L1274))</f>
        <v>7.8700000000008004</v>
      </c>
      <c r="T1261" s="13">
        <f>MAX(G1261:G1275)</f>
        <v>12359.36</v>
      </c>
      <c r="X1261">
        <f t="shared" ref="X1261:X1275" si="717">ABS(K1261)</f>
        <v>6.680000000000291</v>
      </c>
      <c r="Y1261">
        <f t="shared" ref="Y1261:Y1275" si="718">ABS(M1261)</f>
        <v>10.18999999999869</v>
      </c>
      <c r="Z1261">
        <f t="shared" ref="Z1261:Z1275" si="719">IF(T1261&lt;1000,ABS(T1261),0)</f>
        <v>0</v>
      </c>
      <c r="AA1261">
        <f t="shared" ref="AA1261:AA1275" si="720">ABS(N1261)</f>
        <v>2.3100000000013097</v>
      </c>
      <c r="AB1261" s="18">
        <f t="shared" ref="AB1261:AB1275" si="721">ABS(P1261)</f>
        <v>25.039999999999054</v>
      </c>
      <c r="AC1261" s="18">
        <f t="shared" ref="AC1261:AC1275" si="722">ABS(Q1261)</f>
        <v>7.8700000000008004</v>
      </c>
      <c r="AD1261" s="18">
        <f t="shared" ref="AD1261:AD1275" si="723">IF(O1261=1,ABS(P1261),0)</f>
        <v>0</v>
      </c>
      <c r="AE1261" s="18">
        <f t="shared" ref="AE1261:AE1275" si="724">IF(O1261=0,ABS(Q1261),0)</f>
        <v>7.8700000000008004</v>
      </c>
      <c r="AG1261" s="18">
        <f t="shared" ref="AG1261:AG1275" si="725">IF(O1261=1,ABS(Q1261),0)</f>
        <v>0</v>
      </c>
      <c r="AH1261" s="18">
        <f t="shared" ref="AH1261:AH1275" si="726">IF(O1261=0,ABS(P1261),0)</f>
        <v>25.039999999999054</v>
      </c>
    </row>
    <row r="1262" spans="5:34" x14ac:dyDescent="0.25">
      <c r="E1262" s="12">
        <v>43346.375</v>
      </c>
      <c r="F1262" s="10">
        <v>12335.91</v>
      </c>
      <c r="G1262" s="10">
        <v>12337.57</v>
      </c>
      <c r="H1262" s="10">
        <v>12305.03</v>
      </c>
      <c r="I1262" s="10">
        <v>12327.53</v>
      </c>
      <c r="K1262" s="13">
        <f t="shared" si="715"/>
        <v>-8.3799999999991996</v>
      </c>
      <c r="L1262" s="13">
        <f t="shared" ref="L1262:L1275" si="727">L1261+K1262</f>
        <v>-8.3799999999991996</v>
      </c>
      <c r="M1262" s="13">
        <f t="shared" si="716"/>
        <v>32.539999999999054</v>
      </c>
      <c r="T1262" s="13">
        <f>MIN(H1261:H1275)</f>
        <v>12298.35</v>
      </c>
      <c r="X1262">
        <f t="shared" si="717"/>
        <v>8.3799999999991996</v>
      </c>
      <c r="Y1262">
        <f t="shared" si="718"/>
        <v>32.539999999999054</v>
      </c>
      <c r="Z1262">
        <f t="shared" si="719"/>
        <v>0</v>
      </c>
      <c r="AA1262">
        <f t="shared" si="720"/>
        <v>0</v>
      </c>
      <c r="AB1262" s="18">
        <f t="shared" si="721"/>
        <v>0</v>
      </c>
      <c r="AC1262" s="18">
        <f t="shared" si="722"/>
        <v>0</v>
      </c>
      <c r="AD1262" s="18">
        <f t="shared" si="723"/>
        <v>0</v>
      </c>
      <c r="AE1262" s="18">
        <f t="shared" si="724"/>
        <v>0</v>
      </c>
      <c r="AG1262" s="18">
        <f t="shared" si="725"/>
        <v>0</v>
      </c>
      <c r="AH1262" s="18">
        <f t="shared" si="726"/>
        <v>0</v>
      </c>
    </row>
    <row r="1263" spans="5:34" x14ac:dyDescent="0.25">
      <c r="E1263" s="11">
        <v>43346.416666666664</v>
      </c>
      <c r="F1263" s="9">
        <v>12328.81</v>
      </c>
      <c r="G1263" s="9">
        <v>12352.01</v>
      </c>
      <c r="H1263" s="9">
        <v>12306.4</v>
      </c>
      <c r="I1263" s="9">
        <v>12331.51</v>
      </c>
      <c r="K1263" s="13">
        <f t="shared" si="715"/>
        <v>2.7000000000007276</v>
      </c>
      <c r="L1263" s="13">
        <f t="shared" si="727"/>
        <v>-5.679999999998472</v>
      </c>
      <c r="M1263" s="13">
        <f t="shared" si="716"/>
        <v>45.610000000000582</v>
      </c>
      <c r="T1263" s="13">
        <f>T1261-T1262</f>
        <v>61.010000000000218</v>
      </c>
      <c r="X1263">
        <f t="shared" si="717"/>
        <v>2.7000000000007276</v>
      </c>
      <c r="Y1263">
        <f t="shared" si="718"/>
        <v>45.610000000000582</v>
      </c>
      <c r="Z1263">
        <f t="shared" si="719"/>
        <v>61.010000000000218</v>
      </c>
      <c r="AA1263">
        <f t="shared" si="720"/>
        <v>0</v>
      </c>
      <c r="AB1263" s="18">
        <f t="shared" si="721"/>
        <v>0</v>
      </c>
      <c r="AC1263" s="18">
        <f t="shared" si="722"/>
        <v>0</v>
      </c>
      <c r="AD1263" s="18">
        <f t="shared" si="723"/>
        <v>0</v>
      </c>
      <c r="AE1263" s="18">
        <f t="shared" si="724"/>
        <v>0</v>
      </c>
      <c r="AG1263" s="18">
        <f t="shared" si="725"/>
        <v>0</v>
      </c>
      <c r="AH1263" s="18">
        <f t="shared" si="726"/>
        <v>0</v>
      </c>
    </row>
    <row r="1264" spans="5:34" x14ac:dyDescent="0.25">
      <c r="E1264" s="12">
        <v>43346.458333333336</v>
      </c>
      <c r="F1264" s="10">
        <v>12331.76</v>
      </c>
      <c r="G1264" s="10">
        <v>12359.36</v>
      </c>
      <c r="H1264" s="10">
        <v>12324.75</v>
      </c>
      <c r="I1264" s="10">
        <v>12330.5</v>
      </c>
      <c r="K1264" s="13">
        <f t="shared" si="715"/>
        <v>-1.2600000000002183</v>
      </c>
      <c r="L1264" s="13">
        <f t="shared" si="727"/>
        <v>-6.9399999999986903</v>
      </c>
      <c r="M1264" s="13">
        <f t="shared" si="716"/>
        <v>34.610000000000582</v>
      </c>
      <c r="X1264">
        <f t="shared" si="717"/>
        <v>1.2600000000002183</v>
      </c>
      <c r="Y1264">
        <f t="shared" si="718"/>
        <v>34.610000000000582</v>
      </c>
      <c r="Z1264">
        <f t="shared" si="719"/>
        <v>0</v>
      </c>
      <c r="AA1264">
        <f t="shared" si="720"/>
        <v>0</v>
      </c>
      <c r="AB1264" s="18">
        <f t="shared" si="721"/>
        <v>0</v>
      </c>
      <c r="AC1264" s="18">
        <f t="shared" si="722"/>
        <v>0</v>
      </c>
      <c r="AD1264" s="18">
        <f t="shared" si="723"/>
        <v>0</v>
      </c>
      <c r="AE1264" s="18">
        <f t="shared" si="724"/>
        <v>0</v>
      </c>
      <c r="AG1264" s="18">
        <f t="shared" si="725"/>
        <v>0</v>
      </c>
      <c r="AH1264" s="18">
        <f t="shared" si="726"/>
        <v>0</v>
      </c>
    </row>
    <row r="1265" spans="5:34" x14ac:dyDescent="0.25">
      <c r="E1265" s="11">
        <v>43346.5</v>
      </c>
      <c r="F1265" s="9">
        <v>12331</v>
      </c>
      <c r="G1265" s="9">
        <v>12340.52</v>
      </c>
      <c r="H1265" s="9">
        <v>12319.67</v>
      </c>
      <c r="I1265" s="9">
        <v>12325.41</v>
      </c>
      <c r="K1265" s="13">
        <f t="shared" si="715"/>
        <v>-5.5900000000001455</v>
      </c>
      <c r="L1265" s="13">
        <f t="shared" si="727"/>
        <v>-12.529999999998836</v>
      </c>
      <c r="M1265" s="13">
        <f t="shared" si="716"/>
        <v>20.850000000000364</v>
      </c>
      <c r="R1265">
        <v>6</v>
      </c>
      <c r="X1265">
        <f t="shared" si="717"/>
        <v>5.5900000000001455</v>
      </c>
      <c r="Y1265">
        <f t="shared" si="718"/>
        <v>20.850000000000364</v>
      </c>
      <c r="Z1265">
        <f t="shared" si="719"/>
        <v>0</v>
      </c>
      <c r="AA1265">
        <f t="shared" si="720"/>
        <v>0</v>
      </c>
      <c r="AB1265" s="18">
        <f t="shared" si="721"/>
        <v>0</v>
      </c>
      <c r="AC1265" s="18">
        <f t="shared" si="722"/>
        <v>0</v>
      </c>
      <c r="AD1265" s="18">
        <f t="shared" si="723"/>
        <v>0</v>
      </c>
      <c r="AE1265" s="18">
        <f t="shared" si="724"/>
        <v>0</v>
      </c>
      <c r="AG1265" s="18">
        <f t="shared" si="725"/>
        <v>0</v>
      </c>
      <c r="AH1265" s="18">
        <f t="shared" si="726"/>
        <v>0</v>
      </c>
    </row>
    <row r="1266" spans="5:34" x14ac:dyDescent="0.25">
      <c r="E1266" s="12">
        <v>43346.541666666664</v>
      </c>
      <c r="F1266" s="10">
        <v>12327.41</v>
      </c>
      <c r="G1266" s="10">
        <v>12354.91</v>
      </c>
      <c r="H1266" s="10">
        <v>12323.91</v>
      </c>
      <c r="I1266" s="10">
        <v>12347.81</v>
      </c>
      <c r="K1266" s="13">
        <f t="shared" si="715"/>
        <v>20.399999999999636</v>
      </c>
      <c r="L1266" s="13">
        <f t="shared" si="727"/>
        <v>7.8700000000008004</v>
      </c>
      <c r="M1266" s="13">
        <f t="shared" si="716"/>
        <v>31</v>
      </c>
      <c r="X1266">
        <f t="shared" si="717"/>
        <v>20.399999999999636</v>
      </c>
      <c r="Y1266">
        <f t="shared" si="718"/>
        <v>31</v>
      </c>
      <c r="Z1266">
        <f t="shared" si="719"/>
        <v>0</v>
      </c>
      <c r="AA1266">
        <f t="shared" si="720"/>
        <v>0</v>
      </c>
      <c r="AB1266" s="18">
        <f t="shared" si="721"/>
        <v>0</v>
      </c>
      <c r="AC1266" s="18">
        <f t="shared" si="722"/>
        <v>0</v>
      </c>
      <c r="AD1266" s="18">
        <f t="shared" si="723"/>
        <v>0</v>
      </c>
      <c r="AE1266" s="18">
        <f t="shared" si="724"/>
        <v>0</v>
      </c>
      <c r="AG1266" s="18">
        <f t="shared" si="725"/>
        <v>0</v>
      </c>
      <c r="AH1266" s="18">
        <f t="shared" si="726"/>
        <v>0</v>
      </c>
    </row>
    <row r="1267" spans="5:34" x14ac:dyDescent="0.25">
      <c r="E1267" s="11">
        <v>43346.583333333336</v>
      </c>
      <c r="F1267" s="9">
        <v>12348.07</v>
      </c>
      <c r="G1267" s="9">
        <v>12352.83</v>
      </c>
      <c r="H1267" s="9">
        <v>12328.19</v>
      </c>
      <c r="I1267" s="9">
        <v>12329.43</v>
      </c>
      <c r="K1267" s="13">
        <f t="shared" si="715"/>
        <v>-18.639999999999418</v>
      </c>
      <c r="L1267" s="13">
        <f t="shared" si="727"/>
        <v>-10.769999999998618</v>
      </c>
      <c r="M1267" s="13">
        <f t="shared" si="716"/>
        <v>24.639999999999418</v>
      </c>
      <c r="X1267">
        <f t="shared" si="717"/>
        <v>18.639999999999418</v>
      </c>
      <c r="Y1267">
        <f t="shared" si="718"/>
        <v>24.639999999999418</v>
      </c>
      <c r="Z1267">
        <f t="shared" si="719"/>
        <v>0</v>
      </c>
      <c r="AA1267">
        <f t="shared" si="720"/>
        <v>0</v>
      </c>
      <c r="AB1267" s="18">
        <f t="shared" si="721"/>
        <v>0</v>
      </c>
      <c r="AC1267" s="18">
        <f t="shared" si="722"/>
        <v>0</v>
      </c>
      <c r="AD1267" s="18">
        <f t="shared" si="723"/>
        <v>0</v>
      </c>
      <c r="AE1267" s="18">
        <f t="shared" si="724"/>
        <v>0</v>
      </c>
      <c r="AG1267" s="18">
        <f t="shared" si="725"/>
        <v>0</v>
      </c>
      <c r="AH1267" s="18">
        <f t="shared" si="726"/>
        <v>0</v>
      </c>
    </row>
    <row r="1268" spans="5:34" x14ac:dyDescent="0.25">
      <c r="E1268" s="12">
        <v>43346.625</v>
      </c>
      <c r="F1268" s="10">
        <v>12329.18</v>
      </c>
      <c r="G1268" s="10">
        <v>12338.08</v>
      </c>
      <c r="H1268" s="10">
        <v>12310.82</v>
      </c>
      <c r="I1268" s="10">
        <v>12314.91</v>
      </c>
      <c r="K1268" s="13">
        <f t="shared" si="715"/>
        <v>-14.270000000000437</v>
      </c>
      <c r="L1268" s="13">
        <f t="shared" si="727"/>
        <v>-25.039999999999054</v>
      </c>
      <c r="M1268" s="13">
        <f t="shared" si="716"/>
        <v>27.260000000000218</v>
      </c>
      <c r="X1268">
        <f t="shared" si="717"/>
        <v>14.270000000000437</v>
      </c>
      <c r="Y1268">
        <f t="shared" si="718"/>
        <v>27.260000000000218</v>
      </c>
      <c r="Z1268">
        <f t="shared" si="719"/>
        <v>0</v>
      </c>
      <c r="AA1268">
        <f t="shared" si="720"/>
        <v>0</v>
      </c>
      <c r="AB1268" s="18">
        <f t="shared" si="721"/>
        <v>0</v>
      </c>
      <c r="AC1268" s="18">
        <f t="shared" si="722"/>
        <v>0</v>
      </c>
      <c r="AD1268" s="18">
        <f t="shared" si="723"/>
        <v>0</v>
      </c>
      <c r="AE1268" s="18">
        <f t="shared" si="724"/>
        <v>0</v>
      </c>
      <c r="AG1268" s="18">
        <f t="shared" si="725"/>
        <v>0</v>
      </c>
      <c r="AH1268" s="18">
        <f t="shared" si="726"/>
        <v>0</v>
      </c>
    </row>
    <row r="1269" spans="5:34" x14ac:dyDescent="0.25">
      <c r="E1269" s="11">
        <v>43346.666666666664</v>
      </c>
      <c r="F1269" s="9">
        <v>12314.9</v>
      </c>
      <c r="G1269" s="9">
        <v>12331.04</v>
      </c>
      <c r="H1269" s="9">
        <v>12298.35</v>
      </c>
      <c r="I1269" s="9">
        <v>12327.77</v>
      </c>
      <c r="K1269" s="13">
        <f t="shared" si="715"/>
        <v>12.8700000000008</v>
      </c>
      <c r="L1269" s="13">
        <f t="shared" si="727"/>
        <v>-12.169999999998254</v>
      </c>
      <c r="M1269" s="13">
        <f t="shared" si="716"/>
        <v>32.690000000000509</v>
      </c>
      <c r="X1269">
        <f t="shared" si="717"/>
        <v>12.8700000000008</v>
      </c>
      <c r="Y1269">
        <f t="shared" si="718"/>
        <v>32.690000000000509</v>
      </c>
      <c r="Z1269">
        <f t="shared" si="719"/>
        <v>0</v>
      </c>
      <c r="AA1269">
        <f t="shared" si="720"/>
        <v>0</v>
      </c>
      <c r="AB1269" s="18">
        <f t="shared" si="721"/>
        <v>0</v>
      </c>
      <c r="AC1269" s="18">
        <f t="shared" si="722"/>
        <v>0</v>
      </c>
      <c r="AD1269" s="18">
        <f t="shared" si="723"/>
        <v>0</v>
      </c>
      <c r="AE1269" s="18">
        <f t="shared" si="724"/>
        <v>0</v>
      </c>
      <c r="AG1269" s="18">
        <f t="shared" si="725"/>
        <v>0</v>
      </c>
      <c r="AH1269" s="18">
        <f t="shared" si="726"/>
        <v>0</v>
      </c>
    </row>
    <row r="1270" spans="5:34" x14ac:dyDescent="0.25">
      <c r="E1270" s="12">
        <v>43346.708333333336</v>
      </c>
      <c r="F1270" s="10">
        <v>12329.52</v>
      </c>
      <c r="G1270" s="10">
        <v>12343.92</v>
      </c>
      <c r="H1270" s="10">
        <v>12320.4</v>
      </c>
      <c r="I1270" s="10">
        <v>12330.66</v>
      </c>
      <c r="K1270" s="13">
        <f t="shared" si="715"/>
        <v>1.1399999999994179</v>
      </c>
      <c r="L1270" s="13">
        <f t="shared" si="727"/>
        <v>-11.029999999998836</v>
      </c>
      <c r="M1270" s="13">
        <f t="shared" si="716"/>
        <v>23.520000000000437</v>
      </c>
      <c r="X1270">
        <f t="shared" si="717"/>
        <v>1.1399999999994179</v>
      </c>
      <c r="Y1270">
        <f t="shared" si="718"/>
        <v>23.520000000000437</v>
      </c>
      <c r="Z1270">
        <f t="shared" si="719"/>
        <v>0</v>
      </c>
      <c r="AA1270">
        <f t="shared" si="720"/>
        <v>0</v>
      </c>
      <c r="AB1270" s="18">
        <f t="shared" si="721"/>
        <v>0</v>
      </c>
      <c r="AC1270" s="18">
        <f t="shared" si="722"/>
        <v>0</v>
      </c>
      <c r="AD1270" s="18">
        <f t="shared" si="723"/>
        <v>0</v>
      </c>
      <c r="AE1270" s="18">
        <f t="shared" si="724"/>
        <v>0</v>
      </c>
      <c r="AG1270" s="18">
        <f t="shared" si="725"/>
        <v>0</v>
      </c>
      <c r="AH1270" s="18">
        <f t="shared" si="726"/>
        <v>0</v>
      </c>
    </row>
    <row r="1271" spans="5:34" x14ac:dyDescent="0.25">
      <c r="E1271" s="11">
        <v>43346.75</v>
      </c>
      <c r="F1271" s="9">
        <v>12330.91</v>
      </c>
      <c r="G1271" s="9">
        <v>12346.94</v>
      </c>
      <c r="H1271" s="9">
        <v>12325.91</v>
      </c>
      <c r="I1271" s="9">
        <v>12332.9</v>
      </c>
      <c r="K1271" s="13">
        <f t="shared" si="715"/>
        <v>1.9899999999997817</v>
      </c>
      <c r="L1271" s="13">
        <f t="shared" si="727"/>
        <v>-9.0399999999990541</v>
      </c>
      <c r="M1271" s="13">
        <f t="shared" si="716"/>
        <v>21.030000000000655</v>
      </c>
      <c r="X1271">
        <f t="shared" si="717"/>
        <v>1.9899999999997817</v>
      </c>
      <c r="Y1271">
        <f t="shared" si="718"/>
        <v>21.030000000000655</v>
      </c>
      <c r="Z1271">
        <f t="shared" si="719"/>
        <v>0</v>
      </c>
      <c r="AA1271">
        <f t="shared" si="720"/>
        <v>0</v>
      </c>
      <c r="AB1271" s="18">
        <f t="shared" si="721"/>
        <v>0</v>
      </c>
      <c r="AC1271" s="18">
        <f t="shared" si="722"/>
        <v>0</v>
      </c>
      <c r="AD1271" s="18">
        <f t="shared" si="723"/>
        <v>0</v>
      </c>
      <c r="AE1271" s="18">
        <f t="shared" si="724"/>
        <v>0</v>
      </c>
      <c r="AG1271" s="18">
        <f t="shared" si="725"/>
        <v>0</v>
      </c>
      <c r="AH1271" s="18">
        <f t="shared" si="726"/>
        <v>0</v>
      </c>
    </row>
    <row r="1272" spans="5:34" x14ac:dyDescent="0.25">
      <c r="E1272" s="12">
        <v>43346.791666666664</v>
      </c>
      <c r="F1272" s="10">
        <v>12333.15</v>
      </c>
      <c r="G1272" s="10">
        <v>12338.18</v>
      </c>
      <c r="H1272" s="10">
        <v>12332.9</v>
      </c>
      <c r="I1272" s="10">
        <v>12334.23</v>
      </c>
      <c r="K1272" s="13">
        <f t="shared" si="715"/>
        <v>1.0799999999999272</v>
      </c>
      <c r="L1272" s="13">
        <f t="shared" si="727"/>
        <v>-7.9599999999991269</v>
      </c>
      <c r="M1272" s="13">
        <f t="shared" si="716"/>
        <v>5.2800000000006548</v>
      </c>
      <c r="X1272">
        <f t="shared" si="717"/>
        <v>1.0799999999999272</v>
      </c>
      <c r="Y1272">
        <f t="shared" si="718"/>
        <v>5.2800000000006548</v>
      </c>
      <c r="Z1272">
        <f t="shared" si="719"/>
        <v>0</v>
      </c>
      <c r="AA1272">
        <f t="shared" si="720"/>
        <v>0</v>
      </c>
      <c r="AB1272" s="18">
        <f t="shared" si="721"/>
        <v>0</v>
      </c>
      <c r="AC1272" s="18">
        <f t="shared" si="722"/>
        <v>0</v>
      </c>
      <c r="AD1272" s="18">
        <f t="shared" si="723"/>
        <v>0</v>
      </c>
      <c r="AE1272" s="18">
        <f t="shared" si="724"/>
        <v>0</v>
      </c>
      <c r="AG1272" s="18">
        <f t="shared" si="725"/>
        <v>0</v>
      </c>
      <c r="AH1272" s="18">
        <f t="shared" si="726"/>
        <v>0</v>
      </c>
    </row>
    <row r="1273" spans="5:34" x14ac:dyDescent="0.25">
      <c r="E1273" s="11">
        <v>43346.833333333336</v>
      </c>
      <c r="F1273" s="9">
        <v>12334.48</v>
      </c>
      <c r="G1273" s="9">
        <v>12337.97</v>
      </c>
      <c r="H1273" s="9">
        <v>12333.47</v>
      </c>
      <c r="I1273" s="9">
        <v>12337.47</v>
      </c>
      <c r="K1273" s="13">
        <f t="shared" si="715"/>
        <v>2.9899999999997817</v>
      </c>
      <c r="L1273" s="13">
        <f t="shared" si="727"/>
        <v>-4.9699999999993452</v>
      </c>
      <c r="M1273" s="13">
        <f t="shared" si="716"/>
        <v>4.5</v>
      </c>
      <c r="X1273">
        <f t="shared" si="717"/>
        <v>2.9899999999997817</v>
      </c>
      <c r="Y1273">
        <f t="shared" si="718"/>
        <v>4.5</v>
      </c>
      <c r="Z1273">
        <f t="shared" si="719"/>
        <v>0</v>
      </c>
      <c r="AA1273">
        <f t="shared" si="720"/>
        <v>0</v>
      </c>
      <c r="AB1273" s="18">
        <f t="shared" si="721"/>
        <v>0</v>
      </c>
      <c r="AC1273" s="18">
        <f t="shared" si="722"/>
        <v>0</v>
      </c>
      <c r="AD1273" s="18">
        <f t="shared" si="723"/>
        <v>0</v>
      </c>
      <c r="AE1273" s="18">
        <f t="shared" si="724"/>
        <v>0</v>
      </c>
      <c r="AG1273" s="18">
        <f t="shared" si="725"/>
        <v>0</v>
      </c>
      <c r="AH1273" s="18">
        <f t="shared" si="726"/>
        <v>0</v>
      </c>
    </row>
    <row r="1274" spans="5:34" x14ac:dyDescent="0.25">
      <c r="E1274" s="12">
        <v>43346.875</v>
      </c>
      <c r="F1274" s="10">
        <v>12337.22</v>
      </c>
      <c r="G1274" s="10">
        <v>12339.46</v>
      </c>
      <c r="H1274" s="10">
        <v>12336.71</v>
      </c>
      <c r="I1274" s="10">
        <v>12336.96</v>
      </c>
      <c r="K1274" s="13">
        <f t="shared" si="715"/>
        <v>-0.26000000000021828</v>
      </c>
      <c r="L1274" s="13">
        <f t="shared" si="727"/>
        <v>-5.2299999999995634</v>
      </c>
      <c r="M1274" s="13">
        <f t="shared" si="716"/>
        <v>2.75</v>
      </c>
      <c r="X1274">
        <f t="shared" si="717"/>
        <v>0.26000000000021828</v>
      </c>
      <c r="Y1274">
        <f t="shared" si="718"/>
        <v>2.75</v>
      </c>
      <c r="Z1274">
        <f t="shared" si="719"/>
        <v>0</v>
      </c>
      <c r="AA1274">
        <f t="shared" si="720"/>
        <v>0</v>
      </c>
      <c r="AB1274" s="18">
        <f t="shared" si="721"/>
        <v>0</v>
      </c>
      <c r="AC1274" s="18">
        <f t="shared" si="722"/>
        <v>0</v>
      </c>
      <c r="AD1274" s="18">
        <f t="shared" si="723"/>
        <v>0</v>
      </c>
      <c r="AE1274" s="18">
        <f t="shared" si="724"/>
        <v>0</v>
      </c>
      <c r="AG1274" s="18">
        <f t="shared" si="725"/>
        <v>0</v>
      </c>
      <c r="AH1274" s="18">
        <f t="shared" si="726"/>
        <v>0</v>
      </c>
    </row>
    <row r="1275" spans="5:34" x14ac:dyDescent="0.25">
      <c r="E1275" s="11">
        <v>43346.916666666664</v>
      </c>
      <c r="F1275" s="9">
        <v>12336.71</v>
      </c>
      <c r="G1275" s="9">
        <v>12336.95</v>
      </c>
      <c r="H1275" s="9">
        <v>12332.7</v>
      </c>
      <c r="I1275" s="9">
        <v>12336.2</v>
      </c>
      <c r="K1275" s="13">
        <f t="shared" si="715"/>
        <v>-0.50999999999839929</v>
      </c>
      <c r="L1275" s="13">
        <f t="shared" si="727"/>
        <v>-5.7399999999979627</v>
      </c>
      <c r="M1275" s="13">
        <f t="shared" si="716"/>
        <v>4.25</v>
      </c>
      <c r="N1275" s="13"/>
      <c r="X1275">
        <f t="shared" si="717"/>
        <v>0.50999999999839929</v>
      </c>
      <c r="Y1275">
        <f t="shared" si="718"/>
        <v>4.25</v>
      </c>
      <c r="Z1275">
        <f t="shared" si="719"/>
        <v>0</v>
      </c>
      <c r="AA1275">
        <f t="shared" si="720"/>
        <v>0</v>
      </c>
      <c r="AB1275" s="18">
        <f t="shared" si="721"/>
        <v>0</v>
      </c>
      <c r="AC1275" s="18">
        <f t="shared" si="722"/>
        <v>0</v>
      </c>
      <c r="AD1275" s="18">
        <f t="shared" si="723"/>
        <v>0</v>
      </c>
      <c r="AE1275" s="18">
        <f t="shared" si="724"/>
        <v>0</v>
      </c>
      <c r="AG1275" s="18">
        <f t="shared" si="725"/>
        <v>0</v>
      </c>
      <c r="AH1275" s="18">
        <f t="shared" si="726"/>
        <v>0</v>
      </c>
    </row>
    <row r="1276" spans="5:34" hidden="1" x14ac:dyDescent="0.25">
      <c r="E1276" s="12">
        <v>43347.041666666664</v>
      </c>
      <c r="F1276" s="10">
        <v>12330.24</v>
      </c>
      <c r="G1276" s="10">
        <v>12335.54</v>
      </c>
      <c r="H1276" s="10">
        <v>12328.12</v>
      </c>
      <c r="I1276" s="10">
        <v>12329.23</v>
      </c>
      <c r="AB1276"/>
      <c r="AC1276"/>
      <c r="AD1276"/>
      <c r="AE1276"/>
    </row>
    <row r="1277" spans="5:34" hidden="1" x14ac:dyDescent="0.25">
      <c r="E1277" s="11">
        <v>43347.083333333336</v>
      </c>
      <c r="F1277" s="9">
        <v>12328.17</v>
      </c>
      <c r="G1277" s="9">
        <v>12332.78</v>
      </c>
      <c r="H1277" s="9">
        <v>12326.92</v>
      </c>
      <c r="I1277" s="9">
        <v>12326.92</v>
      </c>
      <c r="AB1277"/>
      <c r="AC1277"/>
      <c r="AD1277"/>
      <c r="AE1277"/>
    </row>
    <row r="1278" spans="5:34" hidden="1" x14ac:dyDescent="0.25">
      <c r="E1278" s="12">
        <v>43347.125</v>
      </c>
      <c r="F1278" s="10">
        <v>12325.86</v>
      </c>
      <c r="G1278" s="10">
        <v>12326.92</v>
      </c>
      <c r="H1278" s="10">
        <v>12306.63</v>
      </c>
      <c r="I1278" s="10">
        <v>12316.17</v>
      </c>
      <c r="AB1278"/>
      <c r="AC1278"/>
      <c r="AD1278"/>
      <c r="AE1278"/>
    </row>
    <row r="1279" spans="5:34" hidden="1" x14ac:dyDescent="0.25">
      <c r="E1279" s="11">
        <v>43347.166666666664</v>
      </c>
      <c r="F1279" s="9">
        <v>12316.06</v>
      </c>
      <c r="G1279" s="9">
        <v>12326.33</v>
      </c>
      <c r="H1279" s="9">
        <v>12294.65</v>
      </c>
      <c r="I1279" s="9">
        <v>12323.15</v>
      </c>
      <c r="AB1279"/>
      <c r="AC1279"/>
      <c r="AD1279"/>
      <c r="AE1279"/>
    </row>
    <row r="1280" spans="5:34" hidden="1" x14ac:dyDescent="0.25">
      <c r="E1280" s="12">
        <v>43347.208333333336</v>
      </c>
      <c r="F1280" s="10">
        <v>12322.09</v>
      </c>
      <c r="G1280" s="10">
        <v>12326.84</v>
      </c>
      <c r="H1280" s="10">
        <v>12318.34</v>
      </c>
      <c r="I1280" s="10">
        <v>12326.82</v>
      </c>
      <c r="AB1280"/>
      <c r="AC1280"/>
      <c r="AD1280"/>
      <c r="AE1280"/>
    </row>
    <row r="1281" spans="5:34" hidden="1" x14ac:dyDescent="0.25">
      <c r="E1281" s="11">
        <v>43347.25</v>
      </c>
      <c r="F1281" s="9">
        <v>12327.88</v>
      </c>
      <c r="G1281" s="9">
        <v>12328.94</v>
      </c>
      <c r="H1281" s="9">
        <v>12320.45</v>
      </c>
      <c r="I1281" s="9">
        <v>12321.51</v>
      </c>
      <c r="AB1281"/>
      <c r="AC1281"/>
      <c r="AD1281"/>
      <c r="AE1281"/>
    </row>
    <row r="1282" spans="5:34" hidden="1" x14ac:dyDescent="0.25">
      <c r="E1282" s="12">
        <v>43347.291666666664</v>
      </c>
      <c r="F1282" s="10">
        <v>12320.45</v>
      </c>
      <c r="G1282" s="10">
        <v>12330.32</v>
      </c>
      <c r="H1282" s="10">
        <v>12316.28</v>
      </c>
      <c r="I1282" s="10">
        <v>12330.32</v>
      </c>
      <c r="AB1282"/>
      <c r="AC1282"/>
      <c r="AD1282"/>
      <c r="AE1282"/>
    </row>
    <row r="1283" spans="5:34" x14ac:dyDescent="0.25">
      <c r="E1283" s="11">
        <v>43347.333333333336</v>
      </c>
      <c r="F1283" s="9">
        <v>12329.26</v>
      </c>
      <c r="G1283" s="9">
        <v>12348.47</v>
      </c>
      <c r="H1283" s="9">
        <v>12327.14</v>
      </c>
      <c r="I1283" s="9">
        <v>12337.16</v>
      </c>
      <c r="K1283" s="13">
        <f t="shared" ref="K1283:K1297" si="728">I1283-F1283</f>
        <v>7.8999999999996362</v>
      </c>
      <c r="L1283" s="13">
        <v>0</v>
      </c>
      <c r="M1283" s="13">
        <f t="shared" ref="M1283:M1297" si="729">G1283-H1283</f>
        <v>21.329999999999927</v>
      </c>
      <c r="N1283" s="13">
        <f>I1297-F1283</f>
        <v>-107.81999999999971</v>
      </c>
      <c r="O1283" s="18">
        <f>IF(K1283*N1283&gt;0,1,0)</f>
        <v>0</v>
      </c>
      <c r="P1283">
        <f>_xlfn.IFS(K1283&lt;0,MIN(L1282:L1296),K1283&gt;0,MAX(L1282:L1296))</f>
        <v>42.8799999999992</v>
      </c>
      <c r="Q1283">
        <f>_xlfn.IFS(K1283&lt;0,MAX(L1282:L1296),K1283&gt;0,MIN(L1282:L1296))</f>
        <v>-163.65999999999985</v>
      </c>
      <c r="T1283" s="13">
        <f>MAX(G1283:G1297)</f>
        <v>12404.01</v>
      </c>
      <c r="X1283">
        <f t="shared" ref="X1283:X1297" si="730">ABS(K1283)</f>
        <v>7.8999999999996362</v>
      </c>
      <c r="Y1283">
        <f t="shared" ref="Y1283:Y1297" si="731">ABS(M1283)</f>
        <v>21.329999999999927</v>
      </c>
      <c r="Z1283">
        <f t="shared" ref="Z1283:Z1297" si="732">IF(T1283&lt;1000,ABS(T1283),0)</f>
        <v>0</v>
      </c>
      <c r="AA1283">
        <f t="shared" ref="AA1283:AA1297" si="733">ABS(N1283)</f>
        <v>107.81999999999971</v>
      </c>
      <c r="AB1283" s="18">
        <f t="shared" ref="AB1283:AB1297" si="734">ABS(P1283)</f>
        <v>42.8799999999992</v>
      </c>
      <c r="AC1283" s="18">
        <f t="shared" ref="AC1283:AC1297" si="735">ABS(Q1283)</f>
        <v>163.65999999999985</v>
      </c>
      <c r="AD1283" s="18">
        <f t="shared" ref="AD1283:AD1297" si="736">IF(O1283=1,ABS(P1283),0)</f>
        <v>0</v>
      </c>
      <c r="AE1283" s="18">
        <f t="shared" ref="AE1283:AE1297" si="737">IF(O1283=0,ABS(Q1283),0)</f>
        <v>163.65999999999985</v>
      </c>
      <c r="AG1283" s="18">
        <f t="shared" ref="AG1283:AG1297" si="738">IF(O1283=1,ABS(Q1283),0)</f>
        <v>0</v>
      </c>
      <c r="AH1283" s="18">
        <f t="shared" ref="AH1283:AH1297" si="739">IF(O1283=0,ABS(P1283),0)</f>
        <v>42.8799999999992</v>
      </c>
    </row>
    <row r="1284" spans="5:34" x14ac:dyDescent="0.25">
      <c r="E1284" s="12">
        <v>43347.375</v>
      </c>
      <c r="F1284" s="10">
        <v>12344.45</v>
      </c>
      <c r="G1284" s="10">
        <v>12395.36</v>
      </c>
      <c r="H1284" s="10">
        <v>12343.45</v>
      </c>
      <c r="I1284" s="10">
        <v>12387.33</v>
      </c>
      <c r="K1284" s="13">
        <f t="shared" si="728"/>
        <v>42.8799999999992</v>
      </c>
      <c r="L1284" s="13">
        <f t="shared" ref="L1284:L1297" si="740">L1283+K1284</f>
        <v>42.8799999999992</v>
      </c>
      <c r="M1284" s="13">
        <f t="shared" si="729"/>
        <v>51.909999999999854</v>
      </c>
      <c r="T1284" s="13">
        <f>MIN(H1283:H1297)</f>
        <v>12161.09</v>
      </c>
      <c r="X1284">
        <f t="shared" si="730"/>
        <v>42.8799999999992</v>
      </c>
      <c r="Y1284">
        <f t="shared" si="731"/>
        <v>51.909999999999854</v>
      </c>
      <c r="Z1284">
        <f t="shared" si="732"/>
        <v>0</v>
      </c>
      <c r="AA1284">
        <f t="shared" si="733"/>
        <v>0</v>
      </c>
      <c r="AB1284" s="18">
        <f t="shared" si="734"/>
        <v>0</v>
      </c>
      <c r="AC1284" s="18">
        <f t="shared" si="735"/>
        <v>0</v>
      </c>
      <c r="AD1284" s="18">
        <f t="shared" si="736"/>
        <v>0</v>
      </c>
      <c r="AE1284" s="18">
        <f t="shared" si="737"/>
        <v>0</v>
      </c>
      <c r="AG1284" s="18">
        <f t="shared" si="738"/>
        <v>0</v>
      </c>
      <c r="AH1284" s="18">
        <f t="shared" si="739"/>
        <v>0</v>
      </c>
    </row>
    <row r="1285" spans="5:34" x14ac:dyDescent="0.25">
      <c r="E1285" s="11">
        <v>43347.416666666664</v>
      </c>
      <c r="F1285" s="9">
        <v>12386.58</v>
      </c>
      <c r="G1285" s="9">
        <v>12404.01</v>
      </c>
      <c r="H1285" s="9">
        <v>12327.4</v>
      </c>
      <c r="I1285" s="9">
        <v>12341.53</v>
      </c>
      <c r="K1285" s="13">
        <f t="shared" si="728"/>
        <v>-45.049999999999272</v>
      </c>
      <c r="L1285" s="13">
        <f t="shared" si="740"/>
        <v>-2.1700000000000728</v>
      </c>
      <c r="M1285" s="13">
        <f t="shared" si="729"/>
        <v>76.610000000000582</v>
      </c>
      <c r="T1285" s="13">
        <f>T1283-T1284</f>
        <v>242.92000000000007</v>
      </c>
      <c r="X1285">
        <f t="shared" si="730"/>
        <v>45.049999999999272</v>
      </c>
      <c r="Y1285">
        <f t="shared" si="731"/>
        <v>76.610000000000582</v>
      </c>
      <c r="Z1285">
        <f t="shared" si="732"/>
        <v>242.92000000000007</v>
      </c>
      <c r="AA1285">
        <f t="shared" si="733"/>
        <v>0</v>
      </c>
      <c r="AB1285" s="18">
        <f t="shared" si="734"/>
        <v>0</v>
      </c>
      <c r="AC1285" s="18">
        <f t="shared" si="735"/>
        <v>0</v>
      </c>
      <c r="AD1285" s="18">
        <f t="shared" si="736"/>
        <v>0</v>
      </c>
      <c r="AE1285" s="18">
        <f t="shared" si="737"/>
        <v>0</v>
      </c>
      <c r="AG1285" s="18">
        <f t="shared" si="738"/>
        <v>0</v>
      </c>
      <c r="AH1285" s="18">
        <f t="shared" si="739"/>
        <v>0</v>
      </c>
    </row>
    <row r="1286" spans="5:34" x14ac:dyDescent="0.25">
      <c r="E1286" s="12">
        <v>43347.458333333336</v>
      </c>
      <c r="F1286" s="10">
        <v>12342.03</v>
      </c>
      <c r="G1286" s="10">
        <v>12351</v>
      </c>
      <c r="H1286" s="10">
        <v>12280.08</v>
      </c>
      <c r="I1286" s="10">
        <v>12293.79</v>
      </c>
      <c r="K1286" s="13">
        <f t="shared" si="728"/>
        <v>-48.239999999999782</v>
      </c>
      <c r="L1286" s="13">
        <f t="shared" si="740"/>
        <v>-50.409999999999854</v>
      </c>
      <c r="M1286" s="13">
        <f t="shared" si="729"/>
        <v>70.920000000000073</v>
      </c>
      <c r="X1286">
        <f t="shared" si="730"/>
        <v>48.239999999999782</v>
      </c>
      <c r="Y1286">
        <f t="shared" si="731"/>
        <v>70.920000000000073</v>
      </c>
      <c r="Z1286">
        <f t="shared" si="732"/>
        <v>0</v>
      </c>
      <c r="AA1286">
        <f t="shared" si="733"/>
        <v>0</v>
      </c>
      <c r="AB1286" s="18">
        <f t="shared" si="734"/>
        <v>0</v>
      </c>
      <c r="AC1286" s="18">
        <f t="shared" si="735"/>
        <v>0</v>
      </c>
      <c r="AD1286" s="18">
        <f t="shared" si="736"/>
        <v>0</v>
      </c>
      <c r="AE1286" s="18">
        <f t="shared" si="737"/>
        <v>0</v>
      </c>
      <c r="AG1286" s="18">
        <f t="shared" si="738"/>
        <v>0</v>
      </c>
      <c r="AH1286" s="18">
        <f t="shared" si="739"/>
        <v>0</v>
      </c>
    </row>
    <row r="1287" spans="5:34" x14ac:dyDescent="0.25">
      <c r="E1287" s="11">
        <v>43347.5</v>
      </c>
      <c r="F1287" s="9">
        <v>12293.54</v>
      </c>
      <c r="G1287" s="9">
        <v>12293.79</v>
      </c>
      <c r="H1287" s="9">
        <v>12237.41</v>
      </c>
      <c r="I1287" s="9">
        <v>12244.18</v>
      </c>
      <c r="K1287" s="13">
        <f t="shared" si="728"/>
        <v>-49.360000000000582</v>
      </c>
      <c r="L1287" s="13">
        <f t="shared" si="740"/>
        <v>-99.770000000000437</v>
      </c>
      <c r="M1287" s="13">
        <f t="shared" si="729"/>
        <v>56.380000000001019</v>
      </c>
      <c r="X1287">
        <f t="shared" si="730"/>
        <v>49.360000000000582</v>
      </c>
      <c r="Y1287">
        <f t="shared" si="731"/>
        <v>56.380000000001019</v>
      </c>
      <c r="Z1287">
        <f t="shared" si="732"/>
        <v>0</v>
      </c>
      <c r="AA1287">
        <f t="shared" si="733"/>
        <v>0</v>
      </c>
      <c r="AB1287" s="18">
        <f t="shared" si="734"/>
        <v>0</v>
      </c>
      <c r="AC1287" s="18">
        <f t="shared" si="735"/>
        <v>0</v>
      </c>
      <c r="AD1287" s="18">
        <f t="shared" si="736"/>
        <v>0</v>
      </c>
      <c r="AE1287" s="18">
        <f t="shared" si="737"/>
        <v>0</v>
      </c>
      <c r="AG1287" s="18">
        <f t="shared" si="738"/>
        <v>0</v>
      </c>
      <c r="AH1287" s="18">
        <f t="shared" si="739"/>
        <v>0</v>
      </c>
    </row>
    <row r="1288" spans="5:34" x14ac:dyDescent="0.25">
      <c r="E1288" s="12">
        <v>43347.541666666664</v>
      </c>
      <c r="F1288" s="10">
        <v>12243.68</v>
      </c>
      <c r="G1288" s="10">
        <v>12272.1</v>
      </c>
      <c r="H1288" s="10">
        <v>12218.89</v>
      </c>
      <c r="I1288" s="10">
        <v>12234.6</v>
      </c>
      <c r="K1288" s="13">
        <f t="shared" si="728"/>
        <v>-9.0799999999999272</v>
      </c>
      <c r="L1288" s="13">
        <f t="shared" si="740"/>
        <v>-108.85000000000036</v>
      </c>
      <c r="M1288" s="13">
        <f t="shared" si="729"/>
        <v>53.210000000000946</v>
      </c>
      <c r="R1288">
        <v>3</v>
      </c>
      <c r="X1288">
        <f t="shared" si="730"/>
        <v>9.0799999999999272</v>
      </c>
      <c r="Y1288">
        <f t="shared" si="731"/>
        <v>53.210000000000946</v>
      </c>
      <c r="Z1288">
        <f t="shared" si="732"/>
        <v>0</v>
      </c>
      <c r="AA1288">
        <f t="shared" si="733"/>
        <v>0</v>
      </c>
      <c r="AB1288" s="18">
        <f t="shared" si="734"/>
        <v>0</v>
      </c>
      <c r="AC1288" s="18">
        <f t="shared" si="735"/>
        <v>0</v>
      </c>
      <c r="AD1288" s="18">
        <f t="shared" si="736"/>
        <v>0</v>
      </c>
      <c r="AE1288" s="18">
        <f t="shared" si="737"/>
        <v>0</v>
      </c>
      <c r="AG1288" s="18">
        <f t="shared" si="738"/>
        <v>0</v>
      </c>
      <c r="AH1288" s="18">
        <f t="shared" si="739"/>
        <v>0</v>
      </c>
    </row>
    <row r="1289" spans="5:34" x14ac:dyDescent="0.25">
      <c r="E1289" s="11">
        <v>43347.583333333336</v>
      </c>
      <c r="F1289" s="9">
        <v>12234.09</v>
      </c>
      <c r="G1289" s="9">
        <v>12243.6</v>
      </c>
      <c r="H1289" s="9">
        <v>12163.92</v>
      </c>
      <c r="I1289" s="9">
        <v>12179.28</v>
      </c>
      <c r="K1289" s="13">
        <f t="shared" si="728"/>
        <v>-54.809999999999491</v>
      </c>
      <c r="L1289" s="13">
        <f t="shared" si="740"/>
        <v>-163.65999999999985</v>
      </c>
      <c r="M1289" s="13">
        <f t="shared" si="729"/>
        <v>79.680000000000291</v>
      </c>
      <c r="X1289">
        <f t="shared" si="730"/>
        <v>54.809999999999491</v>
      </c>
      <c r="Y1289">
        <f t="shared" si="731"/>
        <v>79.680000000000291</v>
      </c>
      <c r="Z1289">
        <f t="shared" si="732"/>
        <v>0</v>
      </c>
      <c r="AA1289">
        <f t="shared" si="733"/>
        <v>0</v>
      </c>
      <c r="AB1289" s="18">
        <f t="shared" si="734"/>
        <v>0</v>
      </c>
      <c r="AC1289" s="18">
        <f t="shared" si="735"/>
        <v>0</v>
      </c>
      <c r="AD1289" s="18">
        <f t="shared" si="736"/>
        <v>0</v>
      </c>
      <c r="AE1289" s="18">
        <f t="shared" si="737"/>
        <v>0</v>
      </c>
      <c r="AG1289" s="18">
        <f t="shared" si="738"/>
        <v>0</v>
      </c>
      <c r="AH1289" s="18">
        <f t="shared" si="739"/>
        <v>0</v>
      </c>
    </row>
    <row r="1290" spans="5:34" x14ac:dyDescent="0.25">
      <c r="E1290" s="12">
        <v>43347.625</v>
      </c>
      <c r="F1290" s="10">
        <v>12178.78</v>
      </c>
      <c r="G1290" s="10">
        <v>12216.63</v>
      </c>
      <c r="H1290" s="10">
        <v>12165.46</v>
      </c>
      <c r="I1290" s="10">
        <v>12181.8</v>
      </c>
      <c r="K1290" s="13">
        <f t="shared" si="728"/>
        <v>3.0199999999986176</v>
      </c>
      <c r="L1290" s="13">
        <f t="shared" si="740"/>
        <v>-160.64000000000124</v>
      </c>
      <c r="M1290" s="13">
        <f t="shared" si="729"/>
        <v>51.170000000000073</v>
      </c>
      <c r="X1290">
        <f t="shared" si="730"/>
        <v>3.0199999999986176</v>
      </c>
      <c r="Y1290">
        <f t="shared" si="731"/>
        <v>51.170000000000073</v>
      </c>
      <c r="Z1290">
        <f t="shared" si="732"/>
        <v>0</v>
      </c>
      <c r="AA1290">
        <f t="shared" si="733"/>
        <v>0</v>
      </c>
      <c r="AB1290" s="18">
        <f t="shared" si="734"/>
        <v>0</v>
      </c>
      <c r="AC1290" s="18">
        <f t="shared" si="735"/>
        <v>0</v>
      </c>
      <c r="AD1290" s="18">
        <f t="shared" si="736"/>
        <v>0</v>
      </c>
      <c r="AE1290" s="18">
        <f t="shared" si="737"/>
        <v>0</v>
      </c>
      <c r="AG1290" s="18">
        <f t="shared" si="738"/>
        <v>0</v>
      </c>
      <c r="AH1290" s="18">
        <f t="shared" si="739"/>
        <v>0</v>
      </c>
    </row>
    <row r="1291" spans="5:34" x14ac:dyDescent="0.25">
      <c r="E1291" s="11">
        <v>43347.666666666664</v>
      </c>
      <c r="F1291" s="9">
        <v>12181.3</v>
      </c>
      <c r="G1291" s="9">
        <v>12199.69</v>
      </c>
      <c r="H1291" s="9">
        <v>12161.09</v>
      </c>
      <c r="I1291" s="9">
        <v>12194.29</v>
      </c>
      <c r="K1291" s="13">
        <f t="shared" si="728"/>
        <v>12.990000000001601</v>
      </c>
      <c r="L1291" s="13">
        <f t="shared" si="740"/>
        <v>-147.64999999999964</v>
      </c>
      <c r="M1291" s="13">
        <f t="shared" si="729"/>
        <v>38.600000000000364</v>
      </c>
      <c r="X1291">
        <f t="shared" si="730"/>
        <v>12.990000000001601</v>
      </c>
      <c r="Y1291">
        <f t="shared" si="731"/>
        <v>38.600000000000364</v>
      </c>
      <c r="Z1291">
        <f t="shared" si="732"/>
        <v>0</v>
      </c>
      <c r="AA1291">
        <f t="shared" si="733"/>
        <v>0</v>
      </c>
      <c r="AB1291" s="18">
        <f t="shared" si="734"/>
        <v>0</v>
      </c>
      <c r="AC1291" s="18">
        <f t="shared" si="735"/>
        <v>0</v>
      </c>
      <c r="AD1291" s="18">
        <f t="shared" si="736"/>
        <v>0</v>
      </c>
      <c r="AE1291" s="18">
        <f t="shared" si="737"/>
        <v>0</v>
      </c>
      <c r="AG1291" s="18">
        <f t="shared" si="738"/>
        <v>0</v>
      </c>
      <c r="AH1291" s="18">
        <f t="shared" si="739"/>
        <v>0</v>
      </c>
    </row>
    <row r="1292" spans="5:34" x14ac:dyDescent="0.25">
      <c r="E1292" s="12">
        <v>43347.708333333336</v>
      </c>
      <c r="F1292" s="10">
        <v>12195.79</v>
      </c>
      <c r="G1292" s="10">
        <v>12246.46</v>
      </c>
      <c r="H1292" s="10">
        <v>12195.79</v>
      </c>
      <c r="I1292" s="10">
        <v>12243.95</v>
      </c>
      <c r="K1292" s="13">
        <f t="shared" si="728"/>
        <v>48.159999999999854</v>
      </c>
      <c r="L1292" s="13">
        <f t="shared" si="740"/>
        <v>-99.489999999999782</v>
      </c>
      <c r="M1292" s="13">
        <f t="shared" si="729"/>
        <v>50.669999999998254</v>
      </c>
      <c r="X1292">
        <f t="shared" si="730"/>
        <v>48.159999999999854</v>
      </c>
      <c r="Y1292">
        <f t="shared" si="731"/>
        <v>50.669999999998254</v>
      </c>
      <c r="Z1292">
        <f t="shared" si="732"/>
        <v>0</v>
      </c>
      <c r="AA1292">
        <f t="shared" si="733"/>
        <v>0</v>
      </c>
      <c r="AB1292" s="18">
        <f t="shared" si="734"/>
        <v>0</v>
      </c>
      <c r="AC1292" s="18">
        <f t="shared" si="735"/>
        <v>0</v>
      </c>
      <c r="AD1292" s="18">
        <f t="shared" si="736"/>
        <v>0</v>
      </c>
      <c r="AE1292" s="18">
        <f t="shared" si="737"/>
        <v>0</v>
      </c>
      <c r="AG1292" s="18">
        <f t="shared" si="738"/>
        <v>0</v>
      </c>
      <c r="AH1292" s="18">
        <f t="shared" si="739"/>
        <v>0</v>
      </c>
    </row>
    <row r="1293" spans="5:34" x14ac:dyDescent="0.25">
      <c r="E1293" s="11">
        <v>43347.75</v>
      </c>
      <c r="F1293" s="9">
        <v>12243.7</v>
      </c>
      <c r="G1293" s="9">
        <v>12244.64</v>
      </c>
      <c r="H1293" s="9">
        <v>12187.82</v>
      </c>
      <c r="I1293" s="9">
        <v>12190.32</v>
      </c>
      <c r="K1293" s="13">
        <f t="shared" si="728"/>
        <v>-53.380000000001019</v>
      </c>
      <c r="L1293" s="13">
        <f t="shared" si="740"/>
        <v>-152.8700000000008</v>
      </c>
      <c r="M1293" s="13">
        <f t="shared" si="729"/>
        <v>56.819999999999709</v>
      </c>
      <c r="X1293">
        <f t="shared" si="730"/>
        <v>53.380000000001019</v>
      </c>
      <c r="Y1293">
        <f t="shared" si="731"/>
        <v>56.819999999999709</v>
      </c>
      <c r="Z1293">
        <f t="shared" si="732"/>
        <v>0</v>
      </c>
      <c r="AA1293">
        <f t="shared" si="733"/>
        <v>0</v>
      </c>
      <c r="AB1293" s="18">
        <f t="shared" si="734"/>
        <v>0</v>
      </c>
      <c r="AC1293" s="18">
        <f t="shared" si="735"/>
        <v>0</v>
      </c>
      <c r="AD1293" s="18">
        <f t="shared" si="736"/>
        <v>0</v>
      </c>
      <c r="AE1293" s="18">
        <f t="shared" si="737"/>
        <v>0</v>
      </c>
      <c r="AG1293" s="18">
        <f t="shared" si="738"/>
        <v>0</v>
      </c>
      <c r="AH1293" s="18">
        <f t="shared" si="739"/>
        <v>0</v>
      </c>
    </row>
    <row r="1294" spans="5:34" x14ac:dyDescent="0.25">
      <c r="E1294" s="12">
        <v>43347.791666666664</v>
      </c>
      <c r="F1294" s="10">
        <v>12190.07</v>
      </c>
      <c r="G1294" s="10">
        <v>12202.56</v>
      </c>
      <c r="H1294" s="10">
        <v>12183.06</v>
      </c>
      <c r="I1294" s="10">
        <v>12198.81</v>
      </c>
      <c r="K1294" s="13">
        <f t="shared" si="728"/>
        <v>8.7399999999997817</v>
      </c>
      <c r="L1294" s="13">
        <f t="shared" si="740"/>
        <v>-144.13000000000102</v>
      </c>
      <c r="M1294" s="13">
        <f t="shared" si="729"/>
        <v>19.5</v>
      </c>
      <c r="X1294">
        <f t="shared" si="730"/>
        <v>8.7399999999997817</v>
      </c>
      <c r="Y1294">
        <f t="shared" si="731"/>
        <v>19.5</v>
      </c>
      <c r="Z1294">
        <f t="shared" si="732"/>
        <v>0</v>
      </c>
      <c r="AA1294">
        <f t="shared" si="733"/>
        <v>0</v>
      </c>
      <c r="AB1294" s="18">
        <f t="shared" si="734"/>
        <v>0</v>
      </c>
      <c r="AC1294" s="18">
        <f t="shared" si="735"/>
        <v>0</v>
      </c>
      <c r="AD1294" s="18">
        <f t="shared" si="736"/>
        <v>0</v>
      </c>
      <c r="AE1294" s="18">
        <f t="shared" si="737"/>
        <v>0</v>
      </c>
      <c r="AG1294" s="18">
        <f t="shared" si="738"/>
        <v>0</v>
      </c>
      <c r="AH1294" s="18">
        <f t="shared" si="739"/>
        <v>0</v>
      </c>
    </row>
    <row r="1295" spans="5:34" x14ac:dyDescent="0.25">
      <c r="E1295" s="11">
        <v>43347.833333333336</v>
      </c>
      <c r="F1295" s="9">
        <v>12198.31</v>
      </c>
      <c r="G1295" s="9">
        <v>12213.56</v>
      </c>
      <c r="H1295" s="9">
        <v>12195.81</v>
      </c>
      <c r="I1295" s="9">
        <v>12213.06</v>
      </c>
      <c r="K1295" s="13">
        <f t="shared" si="728"/>
        <v>14.75</v>
      </c>
      <c r="L1295" s="13">
        <f t="shared" si="740"/>
        <v>-129.38000000000102</v>
      </c>
      <c r="M1295" s="13">
        <f t="shared" si="729"/>
        <v>17.75</v>
      </c>
      <c r="X1295">
        <f t="shared" si="730"/>
        <v>14.75</v>
      </c>
      <c r="Y1295">
        <f t="shared" si="731"/>
        <v>17.75</v>
      </c>
      <c r="Z1295">
        <f t="shared" si="732"/>
        <v>0</v>
      </c>
      <c r="AA1295">
        <f t="shared" si="733"/>
        <v>0</v>
      </c>
      <c r="AB1295" s="18">
        <f t="shared" si="734"/>
        <v>0</v>
      </c>
      <c r="AC1295" s="18">
        <f t="shared" si="735"/>
        <v>0</v>
      </c>
      <c r="AD1295" s="18">
        <f t="shared" si="736"/>
        <v>0</v>
      </c>
      <c r="AE1295" s="18">
        <f t="shared" si="737"/>
        <v>0</v>
      </c>
      <c r="AG1295" s="18">
        <f t="shared" si="738"/>
        <v>0</v>
      </c>
      <c r="AH1295" s="18">
        <f t="shared" si="739"/>
        <v>0</v>
      </c>
    </row>
    <row r="1296" spans="5:34" x14ac:dyDescent="0.25">
      <c r="E1296" s="12">
        <v>43347.875</v>
      </c>
      <c r="F1296" s="10">
        <v>12213.31</v>
      </c>
      <c r="G1296" s="10">
        <v>12215.81</v>
      </c>
      <c r="H1296" s="10">
        <v>12207.55</v>
      </c>
      <c r="I1296" s="10">
        <v>12209.3</v>
      </c>
      <c r="K1296" s="13">
        <f t="shared" si="728"/>
        <v>-4.0100000000002183</v>
      </c>
      <c r="L1296" s="13">
        <f t="shared" si="740"/>
        <v>-133.39000000000124</v>
      </c>
      <c r="M1296" s="13">
        <f t="shared" si="729"/>
        <v>8.2600000000002183</v>
      </c>
      <c r="X1296">
        <f t="shared" si="730"/>
        <v>4.0100000000002183</v>
      </c>
      <c r="Y1296">
        <f t="shared" si="731"/>
        <v>8.2600000000002183</v>
      </c>
      <c r="Z1296">
        <f t="shared" si="732"/>
        <v>0</v>
      </c>
      <c r="AA1296">
        <f t="shared" si="733"/>
        <v>0</v>
      </c>
      <c r="AB1296" s="18">
        <f t="shared" si="734"/>
        <v>0</v>
      </c>
      <c r="AC1296" s="18">
        <f t="shared" si="735"/>
        <v>0</v>
      </c>
      <c r="AD1296" s="18">
        <f t="shared" si="736"/>
        <v>0</v>
      </c>
      <c r="AE1296" s="18">
        <f t="shared" si="737"/>
        <v>0</v>
      </c>
      <c r="AG1296" s="18">
        <f t="shared" si="738"/>
        <v>0</v>
      </c>
      <c r="AH1296" s="18">
        <f t="shared" si="739"/>
        <v>0</v>
      </c>
    </row>
    <row r="1297" spans="5:34" x14ac:dyDescent="0.25">
      <c r="E1297" s="11">
        <v>43347.916666666664</v>
      </c>
      <c r="F1297" s="9">
        <v>12209.55</v>
      </c>
      <c r="G1297" s="9">
        <v>12222.05</v>
      </c>
      <c r="H1297" s="9">
        <v>12206.54</v>
      </c>
      <c r="I1297" s="9">
        <v>12221.44</v>
      </c>
      <c r="K1297" s="13">
        <f t="shared" si="728"/>
        <v>11.890000000001237</v>
      </c>
      <c r="L1297" s="13">
        <f t="shared" si="740"/>
        <v>-121.5</v>
      </c>
      <c r="M1297" s="13">
        <f t="shared" si="729"/>
        <v>15.509999999998399</v>
      </c>
      <c r="N1297" s="13"/>
      <c r="X1297">
        <f t="shared" si="730"/>
        <v>11.890000000001237</v>
      </c>
      <c r="Y1297">
        <f t="shared" si="731"/>
        <v>15.509999999998399</v>
      </c>
      <c r="Z1297">
        <f t="shared" si="732"/>
        <v>0</v>
      </c>
      <c r="AA1297">
        <f t="shared" si="733"/>
        <v>0</v>
      </c>
      <c r="AB1297" s="18">
        <f t="shared" si="734"/>
        <v>0</v>
      </c>
      <c r="AC1297" s="18">
        <f t="shared" si="735"/>
        <v>0</v>
      </c>
      <c r="AD1297" s="18">
        <f t="shared" si="736"/>
        <v>0</v>
      </c>
      <c r="AE1297" s="18">
        <f t="shared" si="737"/>
        <v>0</v>
      </c>
      <c r="AG1297" s="18">
        <f t="shared" si="738"/>
        <v>0</v>
      </c>
      <c r="AH1297" s="18">
        <f t="shared" si="739"/>
        <v>0</v>
      </c>
    </row>
    <row r="1298" spans="5:34" hidden="1" x14ac:dyDescent="0.25">
      <c r="E1298" s="12">
        <v>43347.958333333336</v>
      </c>
      <c r="F1298" s="10">
        <v>12224.16</v>
      </c>
      <c r="G1298" s="10">
        <v>12229.43</v>
      </c>
      <c r="H1298" s="10">
        <v>12224.16</v>
      </c>
      <c r="I1298" s="10">
        <v>12229.43</v>
      </c>
      <c r="AB1298"/>
      <c r="AC1298"/>
      <c r="AD1298"/>
      <c r="AE1298"/>
    </row>
    <row r="1299" spans="5:34" hidden="1" x14ac:dyDescent="0.25">
      <c r="E1299" s="11">
        <v>43348.041666666664</v>
      </c>
      <c r="F1299" s="9">
        <v>12227.31</v>
      </c>
      <c r="G1299" s="9">
        <v>12227.31</v>
      </c>
      <c r="H1299" s="9">
        <v>12218.47</v>
      </c>
      <c r="I1299" s="9">
        <v>12218.47</v>
      </c>
      <c r="AB1299"/>
      <c r="AC1299"/>
      <c r="AD1299"/>
      <c r="AE1299"/>
    </row>
    <row r="1300" spans="5:34" hidden="1" x14ac:dyDescent="0.25">
      <c r="E1300" s="12">
        <v>43348.083333333336</v>
      </c>
      <c r="F1300" s="10">
        <v>12217.41</v>
      </c>
      <c r="G1300" s="10">
        <v>12218.47</v>
      </c>
      <c r="H1300" s="10">
        <v>12214.24</v>
      </c>
      <c r="I1300" s="10">
        <v>12218.46</v>
      </c>
      <c r="AB1300"/>
      <c r="AC1300"/>
      <c r="AD1300"/>
      <c r="AE1300"/>
    </row>
    <row r="1301" spans="5:34" hidden="1" x14ac:dyDescent="0.25">
      <c r="E1301" s="11">
        <v>43348.125</v>
      </c>
      <c r="F1301" s="9">
        <v>12217.41</v>
      </c>
      <c r="G1301" s="9">
        <v>12218.46</v>
      </c>
      <c r="H1301" s="9">
        <v>12207.96</v>
      </c>
      <c r="I1301" s="9">
        <v>12217.45</v>
      </c>
      <c r="AB1301"/>
      <c r="AC1301"/>
      <c r="AD1301"/>
      <c r="AE1301"/>
    </row>
    <row r="1302" spans="5:34" hidden="1" x14ac:dyDescent="0.25">
      <c r="E1302" s="12">
        <v>43348.166666666664</v>
      </c>
      <c r="F1302" s="10">
        <v>12218.51</v>
      </c>
      <c r="G1302" s="10">
        <v>12228.99</v>
      </c>
      <c r="H1302" s="10">
        <v>12213.18</v>
      </c>
      <c r="I1302" s="10">
        <v>12216.33</v>
      </c>
      <c r="AB1302"/>
      <c r="AC1302"/>
      <c r="AD1302"/>
      <c r="AE1302"/>
    </row>
    <row r="1303" spans="5:34" hidden="1" x14ac:dyDescent="0.25">
      <c r="E1303" s="11">
        <v>43348.208333333336</v>
      </c>
      <c r="F1303" s="9">
        <v>12215.28</v>
      </c>
      <c r="G1303" s="9">
        <v>12224.26</v>
      </c>
      <c r="H1303" s="9">
        <v>12213.17</v>
      </c>
      <c r="I1303" s="9">
        <v>12215.82</v>
      </c>
      <c r="AB1303"/>
      <c r="AC1303"/>
      <c r="AD1303"/>
      <c r="AE1303"/>
    </row>
    <row r="1304" spans="5:34" hidden="1" x14ac:dyDescent="0.25">
      <c r="E1304" s="12">
        <v>43348.25</v>
      </c>
      <c r="F1304" s="10">
        <v>12216.35</v>
      </c>
      <c r="G1304" s="10">
        <v>12216.92</v>
      </c>
      <c r="H1304" s="10">
        <v>12209.55</v>
      </c>
      <c r="I1304" s="10">
        <v>12215.87</v>
      </c>
      <c r="AB1304"/>
      <c r="AC1304"/>
      <c r="AD1304"/>
      <c r="AE1304"/>
    </row>
    <row r="1305" spans="5:34" hidden="1" x14ac:dyDescent="0.25">
      <c r="E1305" s="11">
        <v>43348.291666666664</v>
      </c>
      <c r="F1305" s="9">
        <v>12214.81</v>
      </c>
      <c r="G1305" s="9">
        <v>12215.87</v>
      </c>
      <c r="H1305" s="9">
        <v>12208.2</v>
      </c>
      <c r="I1305" s="9">
        <v>12209.25</v>
      </c>
      <c r="AB1305"/>
      <c r="AC1305"/>
      <c r="AD1305"/>
      <c r="AE1305"/>
    </row>
    <row r="1306" spans="5:34" x14ac:dyDescent="0.25">
      <c r="E1306" s="12">
        <v>43348.333333333336</v>
      </c>
      <c r="F1306" s="10">
        <v>12208.2</v>
      </c>
      <c r="G1306" s="10">
        <v>12210.36</v>
      </c>
      <c r="H1306" s="10">
        <v>12173.25</v>
      </c>
      <c r="I1306" s="10">
        <v>12180.25</v>
      </c>
      <c r="K1306" s="13">
        <f t="shared" ref="K1306:K1320" si="741">I1306-F1306</f>
        <v>-27.950000000000728</v>
      </c>
      <c r="L1306" s="13">
        <v>0</v>
      </c>
      <c r="M1306" s="13">
        <f t="shared" ref="M1306:M1320" si="742">G1306-H1306</f>
        <v>37.110000000000582</v>
      </c>
      <c r="N1306" s="13">
        <f>I1320-F1306</f>
        <v>-150.13000000000102</v>
      </c>
      <c r="O1306" s="18">
        <f>IF(K1306*N1306&gt;0,1,0)</f>
        <v>1</v>
      </c>
      <c r="P1306">
        <f>_xlfn.IFS(K1306&lt;0,MIN(L1305:L1319),K1306&gt;0,MAX(L1305:L1319))</f>
        <v>-125.96000000000095</v>
      </c>
      <c r="Q1306">
        <f>_xlfn.IFS(K1306&lt;0,MAX(L1305:L1319),K1306&gt;0,MIN(L1305:L1319))</f>
        <v>0</v>
      </c>
      <c r="T1306" s="13">
        <f>MAX(G1306:G1320)</f>
        <v>12210.36</v>
      </c>
      <c r="X1306">
        <f t="shared" ref="X1306:X1320" si="743">ABS(K1306)</f>
        <v>27.950000000000728</v>
      </c>
      <c r="Y1306">
        <f t="shared" ref="Y1306:Y1320" si="744">ABS(M1306)</f>
        <v>37.110000000000582</v>
      </c>
      <c r="Z1306">
        <f t="shared" ref="Z1306:Z1320" si="745">IF(T1306&lt;1000,ABS(T1306),0)</f>
        <v>0</v>
      </c>
      <c r="AA1306">
        <f t="shared" ref="AA1306:AA1320" si="746">ABS(N1306)</f>
        <v>150.13000000000102</v>
      </c>
      <c r="AB1306" s="18">
        <f t="shared" ref="AB1306:AB1320" si="747">ABS(P1306)</f>
        <v>125.96000000000095</v>
      </c>
      <c r="AC1306" s="18">
        <f t="shared" ref="AC1306:AC1320" si="748">ABS(Q1306)</f>
        <v>0</v>
      </c>
      <c r="AD1306" s="18">
        <f t="shared" ref="AD1306:AD1320" si="749">IF(O1306=1,ABS(P1306),0)</f>
        <v>125.96000000000095</v>
      </c>
      <c r="AE1306" s="18">
        <f t="shared" ref="AE1306:AE1320" si="750">IF(O1306=0,ABS(Q1306),0)</f>
        <v>0</v>
      </c>
      <c r="AG1306" s="18">
        <f t="shared" ref="AG1306:AG1320" si="751">IF(O1306=1,ABS(Q1306),0)</f>
        <v>0</v>
      </c>
      <c r="AH1306" s="18">
        <f t="shared" ref="AH1306:AH1320" si="752">IF(O1306=0,ABS(P1306),0)</f>
        <v>0</v>
      </c>
    </row>
    <row r="1307" spans="5:34" x14ac:dyDescent="0.25">
      <c r="E1307" s="11">
        <v>43348.375</v>
      </c>
      <c r="F1307" s="9">
        <v>12173.09</v>
      </c>
      <c r="G1307" s="9">
        <v>12175.34</v>
      </c>
      <c r="H1307" s="9">
        <v>12141.17</v>
      </c>
      <c r="I1307" s="9">
        <v>12145.17</v>
      </c>
      <c r="K1307" s="13">
        <f t="shared" si="741"/>
        <v>-27.920000000000073</v>
      </c>
      <c r="L1307" s="13">
        <f t="shared" ref="L1307:L1320" si="753">L1306+K1307</f>
        <v>-27.920000000000073</v>
      </c>
      <c r="M1307" s="13">
        <f t="shared" si="742"/>
        <v>34.170000000000073</v>
      </c>
      <c r="T1307" s="13">
        <f>MIN(H1306:H1320)</f>
        <v>12033.86</v>
      </c>
      <c r="X1307">
        <f t="shared" si="743"/>
        <v>27.920000000000073</v>
      </c>
      <c r="Y1307">
        <f t="shared" si="744"/>
        <v>34.170000000000073</v>
      </c>
      <c r="Z1307">
        <f t="shared" si="745"/>
        <v>0</v>
      </c>
      <c r="AA1307">
        <f t="shared" si="746"/>
        <v>0</v>
      </c>
      <c r="AB1307" s="18">
        <f t="shared" si="747"/>
        <v>0</v>
      </c>
      <c r="AC1307" s="18">
        <f t="shared" si="748"/>
        <v>0</v>
      </c>
      <c r="AD1307" s="18">
        <f t="shared" si="749"/>
        <v>0</v>
      </c>
      <c r="AE1307" s="18">
        <f t="shared" si="750"/>
        <v>0</v>
      </c>
      <c r="AG1307" s="18">
        <f t="shared" si="751"/>
        <v>0</v>
      </c>
      <c r="AH1307" s="18">
        <f t="shared" si="752"/>
        <v>0</v>
      </c>
    </row>
    <row r="1308" spans="5:34" x14ac:dyDescent="0.25">
      <c r="E1308" s="12">
        <v>43348.416666666664</v>
      </c>
      <c r="F1308" s="10">
        <v>12146.95</v>
      </c>
      <c r="G1308" s="10">
        <v>12168.41</v>
      </c>
      <c r="H1308" s="10">
        <v>12115.98</v>
      </c>
      <c r="I1308" s="10">
        <v>12127.67</v>
      </c>
      <c r="K1308" s="13">
        <f t="shared" si="741"/>
        <v>-19.280000000000655</v>
      </c>
      <c r="L1308" s="13">
        <f t="shared" si="753"/>
        <v>-47.200000000000728</v>
      </c>
      <c r="M1308" s="13">
        <f t="shared" si="742"/>
        <v>52.430000000000291</v>
      </c>
      <c r="T1308" s="13">
        <f>T1306-T1307</f>
        <v>176.5</v>
      </c>
      <c r="X1308">
        <f t="shared" si="743"/>
        <v>19.280000000000655</v>
      </c>
      <c r="Y1308">
        <f t="shared" si="744"/>
        <v>52.430000000000291</v>
      </c>
      <c r="Z1308">
        <f t="shared" si="745"/>
        <v>176.5</v>
      </c>
      <c r="AA1308">
        <f t="shared" si="746"/>
        <v>0</v>
      </c>
      <c r="AB1308" s="18">
        <f t="shared" si="747"/>
        <v>0</v>
      </c>
      <c r="AC1308" s="18">
        <f t="shared" si="748"/>
        <v>0</v>
      </c>
      <c r="AD1308" s="18">
        <f t="shared" si="749"/>
        <v>0</v>
      </c>
      <c r="AE1308" s="18">
        <f t="shared" si="750"/>
        <v>0</v>
      </c>
      <c r="AG1308" s="18">
        <f t="shared" si="751"/>
        <v>0</v>
      </c>
      <c r="AH1308" s="18">
        <f t="shared" si="752"/>
        <v>0</v>
      </c>
    </row>
    <row r="1309" spans="5:34" x14ac:dyDescent="0.25">
      <c r="E1309" s="11">
        <v>43348.458333333336</v>
      </c>
      <c r="F1309" s="9">
        <v>12127.42</v>
      </c>
      <c r="G1309" s="9">
        <v>12146.52</v>
      </c>
      <c r="H1309" s="9">
        <v>12113.33</v>
      </c>
      <c r="I1309" s="9">
        <v>12118.93</v>
      </c>
      <c r="K1309" s="13">
        <f t="shared" si="741"/>
        <v>-8.4899999999997817</v>
      </c>
      <c r="L1309" s="13">
        <f t="shared" si="753"/>
        <v>-55.690000000000509</v>
      </c>
      <c r="M1309" s="13">
        <f t="shared" si="742"/>
        <v>33.190000000000509</v>
      </c>
      <c r="R1309">
        <v>32</v>
      </c>
      <c r="X1309">
        <f t="shared" si="743"/>
        <v>8.4899999999997817</v>
      </c>
      <c r="Y1309">
        <f t="shared" si="744"/>
        <v>33.190000000000509</v>
      </c>
      <c r="Z1309">
        <f t="shared" si="745"/>
        <v>0</v>
      </c>
      <c r="AA1309">
        <f t="shared" si="746"/>
        <v>0</v>
      </c>
      <c r="AB1309" s="18">
        <f t="shared" si="747"/>
        <v>0</v>
      </c>
      <c r="AC1309" s="18">
        <f t="shared" si="748"/>
        <v>0</v>
      </c>
      <c r="AD1309" s="18">
        <f t="shared" si="749"/>
        <v>0</v>
      </c>
      <c r="AE1309" s="18">
        <f t="shared" si="750"/>
        <v>0</v>
      </c>
      <c r="AG1309" s="18">
        <f t="shared" si="751"/>
        <v>0</v>
      </c>
      <c r="AH1309" s="18">
        <f t="shared" si="752"/>
        <v>0</v>
      </c>
    </row>
    <row r="1310" spans="5:34" x14ac:dyDescent="0.25">
      <c r="E1310" s="12">
        <v>43348.5</v>
      </c>
      <c r="F1310" s="10">
        <v>12119.68</v>
      </c>
      <c r="G1310" s="10">
        <v>12127.62</v>
      </c>
      <c r="H1310" s="10">
        <v>12076.68</v>
      </c>
      <c r="I1310" s="10">
        <v>12098.7</v>
      </c>
      <c r="K1310" s="13">
        <f t="shared" si="741"/>
        <v>-20.979999999999563</v>
      </c>
      <c r="L1310" s="13">
        <f t="shared" si="753"/>
        <v>-76.670000000000073</v>
      </c>
      <c r="M1310" s="13">
        <f t="shared" si="742"/>
        <v>50.940000000000509</v>
      </c>
      <c r="X1310">
        <f t="shared" si="743"/>
        <v>20.979999999999563</v>
      </c>
      <c r="Y1310">
        <f t="shared" si="744"/>
        <v>50.940000000000509</v>
      </c>
      <c r="Z1310">
        <f t="shared" si="745"/>
        <v>0</v>
      </c>
      <c r="AA1310">
        <f t="shared" si="746"/>
        <v>0</v>
      </c>
      <c r="AB1310" s="18">
        <f t="shared" si="747"/>
        <v>0</v>
      </c>
      <c r="AC1310" s="18">
        <f t="shared" si="748"/>
        <v>0</v>
      </c>
      <c r="AD1310" s="18">
        <f t="shared" si="749"/>
        <v>0</v>
      </c>
      <c r="AE1310" s="18">
        <f t="shared" si="750"/>
        <v>0</v>
      </c>
      <c r="AG1310" s="18">
        <f t="shared" si="751"/>
        <v>0</v>
      </c>
      <c r="AH1310" s="18">
        <f t="shared" si="752"/>
        <v>0</v>
      </c>
    </row>
    <row r="1311" spans="5:34" x14ac:dyDescent="0.25">
      <c r="E1311" s="11">
        <v>43348.541666666664</v>
      </c>
      <c r="F1311" s="9">
        <v>12098.95</v>
      </c>
      <c r="G1311" s="9">
        <v>12148.02</v>
      </c>
      <c r="H1311" s="9">
        <v>12088.82</v>
      </c>
      <c r="I1311" s="9">
        <v>12143.17</v>
      </c>
      <c r="K1311" s="13">
        <f t="shared" si="741"/>
        <v>44.219999999999345</v>
      </c>
      <c r="L1311" s="13">
        <f t="shared" si="753"/>
        <v>-32.450000000000728</v>
      </c>
      <c r="M1311" s="13">
        <f t="shared" si="742"/>
        <v>59.200000000000728</v>
      </c>
      <c r="X1311">
        <f t="shared" si="743"/>
        <v>44.219999999999345</v>
      </c>
      <c r="Y1311">
        <f t="shared" si="744"/>
        <v>59.200000000000728</v>
      </c>
      <c r="Z1311">
        <f t="shared" si="745"/>
        <v>0</v>
      </c>
      <c r="AA1311">
        <f t="shared" si="746"/>
        <v>0</v>
      </c>
      <c r="AB1311" s="18">
        <f t="shared" si="747"/>
        <v>0</v>
      </c>
      <c r="AC1311" s="18">
        <f t="shared" si="748"/>
        <v>0</v>
      </c>
      <c r="AD1311" s="18">
        <f t="shared" si="749"/>
        <v>0</v>
      </c>
      <c r="AE1311" s="18">
        <f t="shared" si="750"/>
        <v>0</v>
      </c>
      <c r="AG1311" s="18">
        <f t="shared" si="751"/>
        <v>0</v>
      </c>
      <c r="AH1311" s="18">
        <f t="shared" si="752"/>
        <v>0</v>
      </c>
    </row>
    <row r="1312" spans="5:34" x14ac:dyDescent="0.25">
      <c r="E1312" s="12">
        <v>43348.583333333336</v>
      </c>
      <c r="F1312" s="10">
        <v>12143.67</v>
      </c>
      <c r="G1312" s="10">
        <v>12157.37</v>
      </c>
      <c r="H1312" s="10">
        <v>12129.57</v>
      </c>
      <c r="I1312" s="10">
        <v>12141.92</v>
      </c>
      <c r="K1312" s="13">
        <f t="shared" si="741"/>
        <v>-1.75</v>
      </c>
      <c r="L1312" s="13">
        <f t="shared" si="753"/>
        <v>-34.200000000000728</v>
      </c>
      <c r="M1312" s="13">
        <f t="shared" si="742"/>
        <v>27.800000000001091</v>
      </c>
      <c r="X1312">
        <f t="shared" si="743"/>
        <v>1.75</v>
      </c>
      <c r="Y1312">
        <f t="shared" si="744"/>
        <v>27.800000000001091</v>
      </c>
      <c r="Z1312">
        <f t="shared" si="745"/>
        <v>0</v>
      </c>
      <c r="AA1312">
        <f t="shared" si="746"/>
        <v>0</v>
      </c>
      <c r="AB1312" s="18">
        <f t="shared" si="747"/>
        <v>0</v>
      </c>
      <c r="AC1312" s="18">
        <f t="shared" si="748"/>
        <v>0</v>
      </c>
      <c r="AD1312" s="18">
        <f t="shared" si="749"/>
        <v>0</v>
      </c>
      <c r="AE1312" s="18">
        <f t="shared" si="750"/>
        <v>0</v>
      </c>
      <c r="AG1312" s="18">
        <f t="shared" si="751"/>
        <v>0</v>
      </c>
      <c r="AH1312" s="18">
        <f t="shared" si="752"/>
        <v>0</v>
      </c>
    </row>
    <row r="1313" spans="5:34" x14ac:dyDescent="0.25">
      <c r="E1313" s="11">
        <v>43348.625</v>
      </c>
      <c r="F1313" s="9">
        <v>12141.17</v>
      </c>
      <c r="G1313" s="9">
        <v>12143.98</v>
      </c>
      <c r="H1313" s="9">
        <v>12091.26</v>
      </c>
      <c r="I1313" s="9">
        <v>12109.78</v>
      </c>
      <c r="K1313" s="13">
        <f t="shared" si="741"/>
        <v>-31.389999999999418</v>
      </c>
      <c r="L1313" s="13">
        <f t="shared" si="753"/>
        <v>-65.590000000000146</v>
      </c>
      <c r="M1313" s="13">
        <f t="shared" si="742"/>
        <v>52.719999999999345</v>
      </c>
      <c r="X1313">
        <f t="shared" si="743"/>
        <v>31.389999999999418</v>
      </c>
      <c r="Y1313">
        <f t="shared" si="744"/>
        <v>52.719999999999345</v>
      </c>
      <c r="Z1313">
        <f t="shared" si="745"/>
        <v>0</v>
      </c>
      <c r="AA1313">
        <f t="shared" si="746"/>
        <v>0</v>
      </c>
      <c r="AB1313" s="18">
        <f t="shared" si="747"/>
        <v>0</v>
      </c>
      <c r="AC1313" s="18">
        <f t="shared" si="748"/>
        <v>0</v>
      </c>
      <c r="AD1313" s="18">
        <f t="shared" si="749"/>
        <v>0</v>
      </c>
      <c r="AE1313" s="18">
        <f t="shared" si="750"/>
        <v>0</v>
      </c>
      <c r="AG1313" s="18">
        <f t="shared" si="751"/>
        <v>0</v>
      </c>
      <c r="AH1313" s="18">
        <f t="shared" si="752"/>
        <v>0</v>
      </c>
    </row>
    <row r="1314" spans="5:34" x14ac:dyDescent="0.25">
      <c r="E1314" s="12">
        <v>43348.666666666664</v>
      </c>
      <c r="F1314" s="10">
        <v>12109.28</v>
      </c>
      <c r="G1314" s="10">
        <v>12134.25</v>
      </c>
      <c r="H1314" s="10">
        <v>12098.88</v>
      </c>
      <c r="I1314" s="10">
        <v>12106.08</v>
      </c>
      <c r="K1314" s="13">
        <f t="shared" si="741"/>
        <v>-3.2000000000007276</v>
      </c>
      <c r="L1314" s="13">
        <f t="shared" si="753"/>
        <v>-68.790000000000873</v>
      </c>
      <c r="M1314" s="13">
        <f t="shared" si="742"/>
        <v>35.3700000000008</v>
      </c>
      <c r="X1314">
        <f t="shared" si="743"/>
        <v>3.2000000000007276</v>
      </c>
      <c r="Y1314">
        <f t="shared" si="744"/>
        <v>35.3700000000008</v>
      </c>
      <c r="Z1314">
        <f t="shared" si="745"/>
        <v>0</v>
      </c>
      <c r="AA1314">
        <f t="shared" si="746"/>
        <v>0</v>
      </c>
      <c r="AB1314" s="18">
        <f t="shared" si="747"/>
        <v>0</v>
      </c>
      <c r="AC1314" s="18">
        <f t="shared" si="748"/>
        <v>0</v>
      </c>
      <c r="AD1314" s="18">
        <f t="shared" si="749"/>
        <v>0</v>
      </c>
      <c r="AE1314" s="18">
        <f t="shared" si="750"/>
        <v>0</v>
      </c>
      <c r="AG1314" s="18">
        <f t="shared" si="751"/>
        <v>0</v>
      </c>
      <c r="AH1314" s="18">
        <f t="shared" si="752"/>
        <v>0</v>
      </c>
    </row>
    <row r="1315" spans="5:34" x14ac:dyDescent="0.25">
      <c r="E1315" s="11">
        <v>43348.708333333336</v>
      </c>
      <c r="F1315" s="9">
        <v>12105.08</v>
      </c>
      <c r="G1315" s="9">
        <v>12118.76</v>
      </c>
      <c r="H1315" s="9">
        <v>12035.11</v>
      </c>
      <c r="I1315" s="9">
        <v>12077.08</v>
      </c>
      <c r="K1315" s="13">
        <f t="shared" si="741"/>
        <v>-28</v>
      </c>
      <c r="L1315" s="13">
        <f t="shared" si="753"/>
        <v>-96.790000000000873</v>
      </c>
      <c r="M1315" s="13">
        <f t="shared" si="742"/>
        <v>83.649999999999636</v>
      </c>
      <c r="X1315">
        <f t="shared" si="743"/>
        <v>28</v>
      </c>
      <c r="Y1315">
        <f t="shared" si="744"/>
        <v>83.649999999999636</v>
      </c>
      <c r="Z1315">
        <f t="shared" si="745"/>
        <v>0</v>
      </c>
      <c r="AA1315">
        <f t="shared" si="746"/>
        <v>0</v>
      </c>
      <c r="AB1315" s="18">
        <f t="shared" si="747"/>
        <v>0</v>
      </c>
      <c r="AC1315" s="18">
        <f t="shared" si="748"/>
        <v>0</v>
      </c>
      <c r="AD1315" s="18">
        <f t="shared" si="749"/>
        <v>0</v>
      </c>
      <c r="AE1315" s="18">
        <f t="shared" si="750"/>
        <v>0</v>
      </c>
      <c r="AG1315" s="18">
        <f t="shared" si="751"/>
        <v>0</v>
      </c>
      <c r="AH1315" s="18">
        <f t="shared" si="752"/>
        <v>0</v>
      </c>
    </row>
    <row r="1316" spans="5:34" x14ac:dyDescent="0.25">
      <c r="E1316" s="12">
        <v>43348.75</v>
      </c>
      <c r="F1316" s="10">
        <v>12077.32</v>
      </c>
      <c r="G1316" s="10">
        <v>12081.56</v>
      </c>
      <c r="H1316" s="10">
        <v>12033.86</v>
      </c>
      <c r="I1316" s="10">
        <v>12048.15</v>
      </c>
      <c r="K1316" s="13">
        <f t="shared" si="741"/>
        <v>-29.170000000000073</v>
      </c>
      <c r="L1316" s="13">
        <f t="shared" si="753"/>
        <v>-125.96000000000095</v>
      </c>
      <c r="M1316" s="13">
        <f t="shared" si="742"/>
        <v>47.699999999998909</v>
      </c>
      <c r="X1316">
        <f t="shared" si="743"/>
        <v>29.170000000000073</v>
      </c>
      <c r="Y1316">
        <f t="shared" si="744"/>
        <v>47.699999999998909</v>
      </c>
      <c r="Z1316">
        <f t="shared" si="745"/>
        <v>0</v>
      </c>
      <c r="AA1316">
        <f t="shared" si="746"/>
        <v>0</v>
      </c>
      <c r="AB1316" s="18">
        <f t="shared" si="747"/>
        <v>0</v>
      </c>
      <c r="AC1316" s="18">
        <f t="shared" si="748"/>
        <v>0</v>
      </c>
      <c r="AD1316" s="18">
        <f t="shared" si="749"/>
        <v>0</v>
      </c>
      <c r="AE1316" s="18">
        <f t="shared" si="750"/>
        <v>0</v>
      </c>
      <c r="AG1316" s="18">
        <f t="shared" si="751"/>
        <v>0</v>
      </c>
      <c r="AH1316" s="18">
        <f t="shared" si="752"/>
        <v>0</v>
      </c>
    </row>
    <row r="1317" spans="5:34" x14ac:dyDescent="0.25">
      <c r="E1317" s="11">
        <v>43348.791666666664</v>
      </c>
      <c r="F1317" s="9">
        <v>12048.4</v>
      </c>
      <c r="G1317" s="9">
        <v>12079.29</v>
      </c>
      <c r="H1317" s="9">
        <v>12047.01</v>
      </c>
      <c r="I1317" s="9">
        <v>12052.85</v>
      </c>
      <c r="K1317" s="13">
        <f t="shared" si="741"/>
        <v>4.4500000000007276</v>
      </c>
      <c r="L1317" s="13">
        <f t="shared" si="753"/>
        <v>-121.51000000000022</v>
      </c>
      <c r="M1317" s="13">
        <f t="shared" si="742"/>
        <v>32.280000000000655</v>
      </c>
      <c r="X1317">
        <f t="shared" si="743"/>
        <v>4.4500000000007276</v>
      </c>
      <c r="Y1317">
        <f t="shared" si="744"/>
        <v>32.280000000000655</v>
      </c>
      <c r="Z1317">
        <f t="shared" si="745"/>
        <v>0</v>
      </c>
      <c r="AA1317">
        <f t="shared" si="746"/>
        <v>0</v>
      </c>
      <c r="AB1317" s="18">
        <f t="shared" si="747"/>
        <v>0</v>
      </c>
      <c r="AC1317" s="18">
        <f t="shared" si="748"/>
        <v>0</v>
      </c>
      <c r="AD1317" s="18">
        <f t="shared" si="749"/>
        <v>0</v>
      </c>
      <c r="AE1317" s="18">
        <f t="shared" si="750"/>
        <v>0</v>
      </c>
      <c r="AG1317" s="18">
        <f t="shared" si="751"/>
        <v>0</v>
      </c>
      <c r="AH1317" s="18">
        <f t="shared" si="752"/>
        <v>0</v>
      </c>
    </row>
    <row r="1318" spans="5:34" x14ac:dyDescent="0.25">
      <c r="E1318" s="12">
        <v>43348.833333333336</v>
      </c>
      <c r="F1318" s="10">
        <v>12053.6</v>
      </c>
      <c r="G1318" s="10">
        <v>12072.1</v>
      </c>
      <c r="H1318" s="10">
        <v>12052.1</v>
      </c>
      <c r="I1318" s="10">
        <v>12060.59</v>
      </c>
      <c r="K1318" s="13">
        <f t="shared" si="741"/>
        <v>6.9899999999997817</v>
      </c>
      <c r="L1318" s="13">
        <f t="shared" si="753"/>
        <v>-114.52000000000044</v>
      </c>
      <c r="M1318" s="13">
        <f t="shared" si="742"/>
        <v>20</v>
      </c>
      <c r="X1318">
        <f t="shared" si="743"/>
        <v>6.9899999999997817</v>
      </c>
      <c r="Y1318">
        <f t="shared" si="744"/>
        <v>20</v>
      </c>
      <c r="Z1318">
        <f t="shared" si="745"/>
        <v>0</v>
      </c>
      <c r="AA1318">
        <f t="shared" si="746"/>
        <v>0</v>
      </c>
      <c r="AB1318" s="18">
        <f t="shared" si="747"/>
        <v>0</v>
      </c>
      <c r="AC1318" s="18">
        <f t="shared" si="748"/>
        <v>0</v>
      </c>
      <c r="AD1318" s="18">
        <f t="shared" si="749"/>
        <v>0</v>
      </c>
      <c r="AE1318" s="18">
        <f t="shared" si="750"/>
        <v>0</v>
      </c>
      <c r="AG1318" s="18">
        <f t="shared" si="751"/>
        <v>0</v>
      </c>
      <c r="AH1318" s="18">
        <f t="shared" si="752"/>
        <v>0</v>
      </c>
    </row>
    <row r="1319" spans="5:34" x14ac:dyDescent="0.25">
      <c r="E1319" s="11">
        <v>43348.875</v>
      </c>
      <c r="F1319" s="9">
        <v>12061.09</v>
      </c>
      <c r="G1319" s="9">
        <v>12065.59</v>
      </c>
      <c r="H1319" s="9">
        <v>12050.58</v>
      </c>
      <c r="I1319" s="9">
        <v>12057.08</v>
      </c>
      <c r="K1319" s="13">
        <f t="shared" si="741"/>
        <v>-4.0100000000002183</v>
      </c>
      <c r="L1319" s="13">
        <f t="shared" si="753"/>
        <v>-118.53000000000065</v>
      </c>
      <c r="M1319" s="13">
        <f t="shared" si="742"/>
        <v>15.010000000000218</v>
      </c>
      <c r="X1319">
        <f t="shared" si="743"/>
        <v>4.0100000000002183</v>
      </c>
      <c r="Y1319">
        <f t="shared" si="744"/>
        <v>15.010000000000218</v>
      </c>
      <c r="Z1319">
        <f t="shared" si="745"/>
        <v>0</v>
      </c>
      <c r="AA1319">
        <f t="shared" si="746"/>
        <v>0</v>
      </c>
      <c r="AB1319" s="18">
        <f t="shared" si="747"/>
        <v>0</v>
      </c>
      <c r="AC1319" s="18">
        <f t="shared" si="748"/>
        <v>0</v>
      </c>
      <c r="AD1319" s="18">
        <f t="shared" si="749"/>
        <v>0</v>
      </c>
      <c r="AE1319" s="18">
        <f t="shared" si="750"/>
        <v>0</v>
      </c>
      <c r="AG1319" s="18">
        <f t="shared" si="751"/>
        <v>0</v>
      </c>
      <c r="AH1319" s="18">
        <f t="shared" si="752"/>
        <v>0</v>
      </c>
    </row>
    <row r="1320" spans="5:34" x14ac:dyDescent="0.25">
      <c r="E1320" s="12">
        <v>43348.916666666664</v>
      </c>
      <c r="F1320" s="10">
        <v>12056.83</v>
      </c>
      <c r="G1320" s="10">
        <v>12076.33</v>
      </c>
      <c r="H1320" s="10">
        <v>12046.57</v>
      </c>
      <c r="I1320" s="10">
        <v>12058.07</v>
      </c>
      <c r="K1320" s="13">
        <f t="shared" si="741"/>
        <v>1.2399999999997817</v>
      </c>
      <c r="L1320" s="13">
        <f t="shared" si="753"/>
        <v>-117.29000000000087</v>
      </c>
      <c r="M1320" s="13">
        <f t="shared" si="742"/>
        <v>29.760000000000218</v>
      </c>
      <c r="N1320" s="13"/>
      <c r="X1320">
        <f t="shared" si="743"/>
        <v>1.2399999999997817</v>
      </c>
      <c r="Y1320">
        <f t="shared" si="744"/>
        <v>29.760000000000218</v>
      </c>
      <c r="Z1320">
        <f t="shared" si="745"/>
        <v>0</v>
      </c>
      <c r="AA1320">
        <f t="shared" si="746"/>
        <v>0</v>
      </c>
      <c r="AB1320" s="18">
        <f t="shared" si="747"/>
        <v>0</v>
      </c>
      <c r="AC1320" s="18">
        <f t="shared" si="748"/>
        <v>0</v>
      </c>
      <c r="AD1320" s="18">
        <f t="shared" si="749"/>
        <v>0</v>
      </c>
      <c r="AE1320" s="18">
        <f t="shared" si="750"/>
        <v>0</v>
      </c>
      <c r="AG1320" s="18">
        <f t="shared" si="751"/>
        <v>0</v>
      </c>
      <c r="AH1320" s="18">
        <f t="shared" si="752"/>
        <v>0</v>
      </c>
    </row>
    <row r="1321" spans="5:34" hidden="1" x14ac:dyDescent="0.25">
      <c r="E1321" s="11">
        <v>43348.958333333336</v>
      </c>
      <c r="F1321" s="9">
        <v>12056.72</v>
      </c>
      <c r="G1321" s="9">
        <v>12059.85</v>
      </c>
      <c r="H1321" s="9">
        <v>12052.55</v>
      </c>
      <c r="I1321" s="9">
        <v>12058.8</v>
      </c>
      <c r="AB1321"/>
      <c r="AC1321"/>
      <c r="AD1321"/>
      <c r="AE1321"/>
    </row>
    <row r="1322" spans="5:34" hidden="1" x14ac:dyDescent="0.25">
      <c r="E1322" s="12">
        <v>43349.041666666664</v>
      </c>
      <c r="F1322" s="10">
        <v>12058.8</v>
      </c>
      <c r="G1322" s="10">
        <v>12058.8</v>
      </c>
      <c r="H1322" s="10">
        <v>12047.81</v>
      </c>
      <c r="I1322" s="10">
        <v>12047.81</v>
      </c>
      <c r="AB1322"/>
      <c r="AC1322"/>
      <c r="AD1322"/>
      <c r="AE1322"/>
    </row>
    <row r="1323" spans="5:34" hidden="1" x14ac:dyDescent="0.25">
      <c r="E1323" s="11">
        <v>43349.083333333336</v>
      </c>
      <c r="F1323" s="9">
        <v>12048.85</v>
      </c>
      <c r="G1323" s="9">
        <v>12050.94</v>
      </c>
      <c r="H1323" s="9">
        <v>12041.08</v>
      </c>
      <c r="I1323" s="9">
        <v>12042.13</v>
      </c>
      <c r="AB1323"/>
      <c r="AC1323"/>
      <c r="AD1323"/>
      <c r="AE1323"/>
    </row>
    <row r="1324" spans="5:34" hidden="1" x14ac:dyDescent="0.25">
      <c r="E1324" s="12">
        <v>43349.125</v>
      </c>
      <c r="F1324" s="10">
        <v>12042.65</v>
      </c>
      <c r="G1324" s="10">
        <v>12047.43</v>
      </c>
      <c r="H1324" s="10">
        <v>12037.95</v>
      </c>
      <c r="I1324" s="10">
        <v>12044.29</v>
      </c>
      <c r="AB1324"/>
      <c r="AC1324"/>
      <c r="AD1324"/>
      <c r="AE1324"/>
    </row>
    <row r="1325" spans="5:34" hidden="1" x14ac:dyDescent="0.25">
      <c r="E1325" s="11">
        <v>43349.166666666664</v>
      </c>
      <c r="F1325" s="9">
        <v>12044.22</v>
      </c>
      <c r="G1325" s="9">
        <v>12055.7</v>
      </c>
      <c r="H1325" s="9">
        <v>12035.87</v>
      </c>
      <c r="I1325" s="9">
        <v>12053.02</v>
      </c>
      <c r="AB1325"/>
      <c r="AC1325"/>
      <c r="AD1325"/>
      <c r="AE1325"/>
    </row>
    <row r="1326" spans="5:34" hidden="1" x14ac:dyDescent="0.25">
      <c r="E1326" s="12">
        <v>43349.208333333336</v>
      </c>
      <c r="F1326" s="10">
        <v>12054.07</v>
      </c>
      <c r="G1326" s="10">
        <v>12063.92</v>
      </c>
      <c r="H1326" s="10">
        <v>12053.02</v>
      </c>
      <c r="I1326" s="10">
        <v>12060.79</v>
      </c>
      <c r="AB1326"/>
      <c r="AC1326"/>
      <c r="AD1326"/>
      <c r="AE1326"/>
    </row>
    <row r="1327" spans="5:34" hidden="1" x14ac:dyDescent="0.25">
      <c r="E1327" s="11">
        <v>43349.25</v>
      </c>
      <c r="F1327" s="9">
        <v>12060.85</v>
      </c>
      <c r="G1327" s="9">
        <v>12064.99</v>
      </c>
      <c r="H1327" s="9">
        <v>12048.26</v>
      </c>
      <c r="I1327" s="9">
        <v>12049.3</v>
      </c>
      <c r="AB1327"/>
      <c r="AC1327"/>
      <c r="AD1327"/>
      <c r="AE1327"/>
    </row>
    <row r="1328" spans="5:34" hidden="1" x14ac:dyDescent="0.25">
      <c r="E1328" s="12">
        <v>43349.291666666664</v>
      </c>
      <c r="F1328" s="10">
        <v>12050.37</v>
      </c>
      <c r="G1328" s="10">
        <v>12054.53</v>
      </c>
      <c r="H1328" s="10">
        <v>12046.82</v>
      </c>
      <c r="I1328" s="10">
        <v>12047.86</v>
      </c>
      <c r="AB1328"/>
      <c r="AC1328"/>
      <c r="AD1328"/>
      <c r="AE1328"/>
    </row>
    <row r="1329" spans="5:34" x14ac:dyDescent="0.25">
      <c r="E1329" s="11">
        <v>43349.333333333336</v>
      </c>
      <c r="F1329" s="9">
        <v>12047.87</v>
      </c>
      <c r="G1329" s="9">
        <v>12047.87</v>
      </c>
      <c r="H1329" s="9">
        <v>12017.62</v>
      </c>
      <c r="I1329" s="9">
        <v>12021.08</v>
      </c>
      <c r="K1329" s="13">
        <f t="shared" ref="K1329:K1343" si="754">I1329-F1329</f>
        <v>-26.790000000000873</v>
      </c>
      <c r="L1329" s="13">
        <v>0</v>
      </c>
      <c r="M1329" s="13">
        <f t="shared" ref="M1329:M1343" si="755">G1329-H1329</f>
        <v>30.25</v>
      </c>
      <c r="N1329" s="13">
        <f>I1343-F1329</f>
        <v>-60.100000000000364</v>
      </c>
      <c r="O1329" s="18">
        <f>IF(K1329*N1329&gt;0,1,0)</f>
        <v>1</v>
      </c>
      <c r="P1329">
        <f>_xlfn.IFS(K1329&lt;0,MIN(L1328:L1342),K1329&gt;0,MAX(L1328:L1342))</f>
        <v>-89.119999999998981</v>
      </c>
      <c r="Q1329">
        <f>_xlfn.IFS(K1329&lt;0,MAX(L1328:L1342),K1329&gt;0,MIN(L1328:L1342))</f>
        <v>45.209999999999127</v>
      </c>
      <c r="T1329" s="13">
        <f>MAX(G1329:G1343)</f>
        <v>12092.04</v>
      </c>
      <c r="X1329">
        <f t="shared" ref="X1329:X1343" si="756">ABS(K1329)</f>
        <v>26.790000000000873</v>
      </c>
      <c r="Y1329">
        <f t="shared" ref="Y1329:Y1343" si="757">ABS(M1329)</f>
        <v>30.25</v>
      </c>
      <c r="Z1329">
        <f t="shared" ref="Z1329:Z1343" si="758">IF(T1329&lt;1000,ABS(T1329),0)</f>
        <v>0</v>
      </c>
      <c r="AA1329">
        <f t="shared" ref="AA1329:AA1343" si="759">ABS(N1329)</f>
        <v>60.100000000000364</v>
      </c>
      <c r="AB1329" s="18">
        <f t="shared" ref="AB1329:AB1343" si="760">ABS(P1329)</f>
        <v>89.119999999998981</v>
      </c>
      <c r="AC1329" s="18">
        <f t="shared" ref="AC1329:AC1343" si="761">ABS(Q1329)</f>
        <v>45.209999999999127</v>
      </c>
      <c r="AD1329" s="18">
        <f t="shared" ref="AD1329:AD1343" si="762">IF(O1329=1,ABS(P1329),0)</f>
        <v>89.119999999998981</v>
      </c>
      <c r="AE1329" s="18">
        <f t="shared" ref="AE1329:AE1343" si="763">IF(O1329=0,ABS(Q1329),0)</f>
        <v>0</v>
      </c>
      <c r="AG1329" s="18">
        <f t="shared" ref="AG1329:AG1343" si="764">IF(O1329=1,ABS(Q1329),0)</f>
        <v>45.209999999999127</v>
      </c>
      <c r="AH1329" s="18">
        <f t="shared" ref="AH1329:AH1343" si="765">IF(O1329=0,ABS(P1329),0)</f>
        <v>0</v>
      </c>
    </row>
    <row r="1330" spans="5:34" x14ac:dyDescent="0.25">
      <c r="E1330" s="12">
        <v>43349.375</v>
      </c>
      <c r="F1330" s="10">
        <v>12038.37</v>
      </c>
      <c r="G1330" s="10">
        <v>12041.12</v>
      </c>
      <c r="H1330" s="10">
        <v>12007.45</v>
      </c>
      <c r="I1330" s="10">
        <v>12010.8</v>
      </c>
      <c r="K1330" s="13">
        <f t="shared" si="754"/>
        <v>-27.570000000001528</v>
      </c>
      <c r="L1330" s="13">
        <f t="shared" ref="L1330:L1343" si="766">L1329+K1330</f>
        <v>-27.570000000001528</v>
      </c>
      <c r="M1330" s="13">
        <f t="shared" si="755"/>
        <v>33.670000000000073</v>
      </c>
      <c r="T1330" s="13">
        <f>MIN(H1329:H1343)</f>
        <v>11936.53</v>
      </c>
      <c r="X1330">
        <f t="shared" si="756"/>
        <v>27.570000000001528</v>
      </c>
      <c r="Y1330">
        <f t="shared" si="757"/>
        <v>33.670000000000073</v>
      </c>
      <c r="Z1330">
        <f t="shared" si="758"/>
        <v>0</v>
      </c>
      <c r="AA1330">
        <f t="shared" si="759"/>
        <v>0</v>
      </c>
      <c r="AB1330" s="18">
        <f t="shared" si="760"/>
        <v>0</v>
      </c>
      <c r="AC1330" s="18">
        <f t="shared" si="761"/>
        <v>0</v>
      </c>
      <c r="AD1330" s="18">
        <f t="shared" si="762"/>
        <v>0</v>
      </c>
      <c r="AE1330" s="18">
        <f t="shared" si="763"/>
        <v>0</v>
      </c>
      <c r="AG1330" s="18">
        <f t="shared" si="764"/>
        <v>0</v>
      </c>
      <c r="AH1330" s="18">
        <f t="shared" si="765"/>
        <v>0</v>
      </c>
    </row>
    <row r="1331" spans="5:34" x14ac:dyDescent="0.25">
      <c r="E1331" s="11">
        <v>43349.416666666664</v>
      </c>
      <c r="F1331" s="9">
        <v>12006.8</v>
      </c>
      <c r="G1331" s="9">
        <v>12031.92</v>
      </c>
      <c r="H1331" s="9">
        <v>11986.67</v>
      </c>
      <c r="I1331" s="9">
        <v>12020.18</v>
      </c>
      <c r="K1331" s="13">
        <f t="shared" si="754"/>
        <v>13.380000000001019</v>
      </c>
      <c r="L1331" s="13">
        <f t="shared" si="766"/>
        <v>-14.190000000000509</v>
      </c>
      <c r="M1331" s="13">
        <f t="shared" si="755"/>
        <v>45.25</v>
      </c>
      <c r="T1331" s="13">
        <f>T1329-T1330</f>
        <v>155.51000000000022</v>
      </c>
      <c r="X1331">
        <f t="shared" si="756"/>
        <v>13.380000000001019</v>
      </c>
      <c r="Y1331">
        <f t="shared" si="757"/>
        <v>45.25</v>
      </c>
      <c r="Z1331">
        <f t="shared" si="758"/>
        <v>155.51000000000022</v>
      </c>
      <c r="AA1331">
        <f t="shared" si="759"/>
        <v>0</v>
      </c>
      <c r="AB1331" s="18">
        <f t="shared" si="760"/>
        <v>0</v>
      </c>
      <c r="AC1331" s="18">
        <f t="shared" si="761"/>
        <v>0</v>
      </c>
      <c r="AD1331" s="18">
        <f t="shared" si="762"/>
        <v>0</v>
      </c>
      <c r="AE1331" s="18">
        <f t="shared" si="763"/>
        <v>0</v>
      </c>
      <c r="AG1331" s="18">
        <f t="shared" si="764"/>
        <v>0</v>
      </c>
      <c r="AH1331" s="18">
        <f t="shared" si="765"/>
        <v>0</v>
      </c>
    </row>
    <row r="1332" spans="5:34" x14ac:dyDescent="0.25">
      <c r="E1332" s="12">
        <v>43349.458333333336</v>
      </c>
      <c r="F1332" s="10">
        <v>12020.43</v>
      </c>
      <c r="G1332" s="10">
        <v>12081.52</v>
      </c>
      <c r="H1332" s="10">
        <v>12014.63</v>
      </c>
      <c r="I1332" s="10">
        <v>12079.83</v>
      </c>
      <c r="K1332" s="13">
        <f t="shared" si="754"/>
        <v>59.399999999999636</v>
      </c>
      <c r="L1332" s="13">
        <f t="shared" si="766"/>
        <v>45.209999999999127</v>
      </c>
      <c r="M1332" s="13">
        <f t="shared" si="755"/>
        <v>66.890000000001237</v>
      </c>
      <c r="R1332">
        <v>-12</v>
      </c>
      <c r="X1332">
        <f t="shared" si="756"/>
        <v>59.399999999999636</v>
      </c>
      <c r="Y1332">
        <f t="shared" si="757"/>
        <v>66.890000000001237</v>
      </c>
      <c r="Z1332">
        <f t="shared" si="758"/>
        <v>0</v>
      </c>
      <c r="AA1332">
        <f t="shared" si="759"/>
        <v>0</v>
      </c>
      <c r="AB1332" s="18">
        <f t="shared" si="760"/>
        <v>0</v>
      </c>
      <c r="AC1332" s="18">
        <f t="shared" si="761"/>
        <v>0</v>
      </c>
      <c r="AD1332" s="18">
        <f t="shared" si="762"/>
        <v>0</v>
      </c>
      <c r="AE1332" s="18">
        <f t="shared" si="763"/>
        <v>0</v>
      </c>
      <c r="AG1332" s="18">
        <f t="shared" si="764"/>
        <v>0</v>
      </c>
      <c r="AH1332" s="18">
        <f t="shared" si="765"/>
        <v>0</v>
      </c>
    </row>
    <row r="1333" spans="5:34" x14ac:dyDescent="0.25">
      <c r="E1333" s="11">
        <v>43349.5</v>
      </c>
      <c r="F1333" s="9">
        <v>12080.33</v>
      </c>
      <c r="G1333" s="9">
        <v>12092.04</v>
      </c>
      <c r="H1333" s="9">
        <v>12044.99</v>
      </c>
      <c r="I1333" s="9">
        <v>12048.65</v>
      </c>
      <c r="K1333" s="13">
        <f t="shared" si="754"/>
        <v>-31.680000000000291</v>
      </c>
      <c r="L1333" s="13">
        <f t="shared" si="766"/>
        <v>13.529999999998836</v>
      </c>
      <c r="M1333" s="13">
        <f t="shared" si="755"/>
        <v>47.050000000001091</v>
      </c>
      <c r="X1333">
        <f t="shared" si="756"/>
        <v>31.680000000000291</v>
      </c>
      <c r="Y1333">
        <f t="shared" si="757"/>
        <v>47.050000000001091</v>
      </c>
      <c r="Z1333">
        <f t="shared" si="758"/>
        <v>0</v>
      </c>
      <c r="AA1333">
        <f t="shared" si="759"/>
        <v>0</v>
      </c>
      <c r="AB1333" s="18">
        <f t="shared" si="760"/>
        <v>0</v>
      </c>
      <c r="AC1333" s="18">
        <f t="shared" si="761"/>
        <v>0</v>
      </c>
      <c r="AD1333" s="18">
        <f t="shared" si="762"/>
        <v>0</v>
      </c>
      <c r="AE1333" s="18">
        <f t="shared" si="763"/>
        <v>0</v>
      </c>
      <c r="AG1333" s="18">
        <f t="shared" si="764"/>
        <v>0</v>
      </c>
      <c r="AH1333" s="18">
        <f t="shared" si="765"/>
        <v>0</v>
      </c>
    </row>
    <row r="1334" spans="5:34" x14ac:dyDescent="0.25">
      <c r="E1334" s="12">
        <v>43349.541666666664</v>
      </c>
      <c r="F1334" s="10">
        <v>12048.4</v>
      </c>
      <c r="G1334" s="10">
        <v>12061.65</v>
      </c>
      <c r="H1334" s="10">
        <v>12026.81</v>
      </c>
      <c r="I1334" s="10">
        <v>12032.72</v>
      </c>
      <c r="K1334" s="13">
        <f t="shared" si="754"/>
        <v>-15.680000000000291</v>
      </c>
      <c r="L1334" s="13">
        <f t="shared" si="766"/>
        <v>-2.1500000000014552</v>
      </c>
      <c r="M1334" s="13">
        <f t="shared" si="755"/>
        <v>34.840000000000146</v>
      </c>
      <c r="X1334">
        <f t="shared" si="756"/>
        <v>15.680000000000291</v>
      </c>
      <c r="Y1334">
        <f t="shared" si="757"/>
        <v>34.840000000000146</v>
      </c>
      <c r="Z1334">
        <f t="shared" si="758"/>
        <v>0</v>
      </c>
      <c r="AA1334">
        <f t="shared" si="759"/>
        <v>0</v>
      </c>
      <c r="AB1334" s="18">
        <f t="shared" si="760"/>
        <v>0</v>
      </c>
      <c r="AC1334" s="18">
        <f t="shared" si="761"/>
        <v>0</v>
      </c>
      <c r="AD1334" s="18">
        <f t="shared" si="762"/>
        <v>0</v>
      </c>
      <c r="AE1334" s="18">
        <f t="shared" si="763"/>
        <v>0</v>
      </c>
      <c r="AG1334" s="18">
        <f t="shared" si="764"/>
        <v>0</v>
      </c>
      <c r="AH1334" s="18">
        <f t="shared" si="765"/>
        <v>0</v>
      </c>
    </row>
    <row r="1335" spans="5:34" x14ac:dyDescent="0.25">
      <c r="E1335" s="11">
        <v>43349.583333333336</v>
      </c>
      <c r="F1335" s="9">
        <v>12032.98</v>
      </c>
      <c r="G1335" s="9">
        <v>12066.92</v>
      </c>
      <c r="H1335" s="9">
        <v>12022.73</v>
      </c>
      <c r="I1335" s="9">
        <v>12063.31</v>
      </c>
      <c r="K1335" s="13">
        <f t="shared" si="754"/>
        <v>30.329999999999927</v>
      </c>
      <c r="L1335" s="13">
        <f t="shared" si="766"/>
        <v>28.179999999998472</v>
      </c>
      <c r="M1335" s="13">
        <f t="shared" si="755"/>
        <v>44.190000000000509</v>
      </c>
      <c r="X1335">
        <f t="shared" si="756"/>
        <v>30.329999999999927</v>
      </c>
      <c r="Y1335">
        <f t="shared" si="757"/>
        <v>44.190000000000509</v>
      </c>
      <c r="Z1335">
        <f t="shared" si="758"/>
        <v>0</v>
      </c>
      <c r="AA1335">
        <f t="shared" si="759"/>
        <v>0</v>
      </c>
      <c r="AB1335" s="18">
        <f t="shared" si="760"/>
        <v>0</v>
      </c>
      <c r="AC1335" s="18">
        <f t="shared" si="761"/>
        <v>0</v>
      </c>
      <c r="AD1335" s="18">
        <f t="shared" si="762"/>
        <v>0</v>
      </c>
      <c r="AE1335" s="18">
        <f t="shared" si="763"/>
        <v>0</v>
      </c>
      <c r="AG1335" s="18">
        <f t="shared" si="764"/>
        <v>0</v>
      </c>
      <c r="AH1335" s="18">
        <f t="shared" si="765"/>
        <v>0</v>
      </c>
    </row>
    <row r="1336" spans="5:34" x14ac:dyDescent="0.25">
      <c r="E1336" s="12">
        <v>43349.625</v>
      </c>
      <c r="F1336" s="10">
        <v>12064.08</v>
      </c>
      <c r="G1336" s="10">
        <v>12072.17</v>
      </c>
      <c r="H1336" s="10">
        <v>12051.16</v>
      </c>
      <c r="I1336" s="10">
        <v>12067</v>
      </c>
      <c r="K1336" s="13">
        <f t="shared" si="754"/>
        <v>2.9200000000000728</v>
      </c>
      <c r="L1336" s="13">
        <f t="shared" si="766"/>
        <v>31.099999999998545</v>
      </c>
      <c r="M1336" s="13">
        <f t="shared" si="755"/>
        <v>21.010000000000218</v>
      </c>
      <c r="X1336">
        <f t="shared" si="756"/>
        <v>2.9200000000000728</v>
      </c>
      <c r="Y1336">
        <f t="shared" si="757"/>
        <v>21.010000000000218</v>
      </c>
      <c r="Z1336">
        <f t="shared" si="758"/>
        <v>0</v>
      </c>
      <c r="AA1336">
        <f t="shared" si="759"/>
        <v>0</v>
      </c>
      <c r="AB1336" s="18">
        <f t="shared" si="760"/>
        <v>0</v>
      </c>
      <c r="AC1336" s="18">
        <f t="shared" si="761"/>
        <v>0</v>
      </c>
      <c r="AD1336" s="18">
        <f t="shared" si="762"/>
        <v>0</v>
      </c>
      <c r="AE1336" s="18">
        <f t="shared" si="763"/>
        <v>0</v>
      </c>
      <c r="AG1336" s="18">
        <f t="shared" si="764"/>
        <v>0</v>
      </c>
      <c r="AH1336" s="18">
        <f t="shared" si="765"/>
        <v>0</v>
      </c>
    </row>
    <row r="1337" spans="5:34" x14ac:dyDescent="0.25">
      <c r="E1337" s="11">
        <v>43349.666666666664</v>
      </c>
      <c r="F1337" s="9">
        <v>12067.25</v>
      </c>
      <c r="G1337" s="9">
        <v>12073.28</v>
      </c>
      <c r="H1337" s="9">
        <v>12011.88</v>
      </c>
      <c r="I1337" s="9">
        <v>12050.95</v>
      </c>
      <c r="K1337" s="13">
        <f t="shared" si="754"/>
        <v>-16.299999999999272</v>
      </c>
      <c r="L1337" s="13">
        <f t="shared" si="766"/>
        <v>14.799999999999272</v>
      </c>
      <c r="M1337" s="13">
        <f t="shared" si="755"/>
        <v>61.400000000001455</v>
      </c>
      <c r="X1337">
        <f t="shared" si="756"/>
        <v>16.299999999999272</v>
      </c>
      <c r="Y1337">
        <f t="shared" si="757"/>
        <v>61.400000000001455</v>
      </c>
      <c r="Z1337">
        <f t="shared" si="758"/>
        <v>0</v>
      </c>
      <c r="AA1337">
        <f t="shared" si="759"/>
        <v>0</v>
      </c>
      <c r="AB1337" s="18">
        <f t="shared" si="760"/>
        <v>0</v>
      </c>
      <c r="AC1337" s="18">
        <f t="shared" si="761"/>
        <v>0</v>
      </c>
      <c r="AD1337" s="18">
        <f t="shared" si="762"/>
        <v>0</v>
      </c>
      <c r="AE1337" s="18">
        <f t="shared" si="763"/>
        <v>0</v>
      </c>
      <c r="AG1337" s="18">
        <f t="shared" si="764"/>
        <v>0</v>
      </c>
      <c r="AH1337" s="18">
        <f t="shared" si="765"/>
        <v>0</v>
      </c>
    </row>
    <row r="1338" spans="5:34" x14ac:dyDescent="0.25">
      <c r="E1338" s="12">
        <v>43349.708333333336</v>
      </c>
      <c r="F1338" s="10">
        <v>12051.46</v>
      </c>
      <c r="G1338" s="10">
        <v>12061.36</v>
      </c>
      <c r="H1338" s="10">
        <v>11944.88</v>
      </c>
      <c r="I1338" s="10">
        <v>11960.49</v>
      </c>
      <c r="K1338" s="13">
        <f t="shared" si="754"/>
        <v>-90.969999999999345</v>
      </c>
      <c r="L1338" s="13">
        <f t="shared" si="766"/>
        <v>-76.170000000000073</v>
      </c>
      <c r="M1338" s="13">
        <f t="shared" si="755"/>
        <v>116.48000000000138</v>
      </c>
      <c r="X1338">
        <f t="shared" si="756"/>
        <v>90.969999999999345</v>
      </c>
      <c r="Y1338">
        <f t="shared" si="757"/>
        <v>116.48000000000138</v>
      </c>
      <c r="Z1338">
        <f t="shared" si="758"/>
        <v>0</v>
      </c>
      <c r="AA1338">
        <f t="shared" si="759"/>
        <v>0</v>
      </c>
      <c r="AB1338" s="18">
        <f t="shared" si="760"/>
        <v>0</v>
      </c>
      <c r="AC1338" s="18">
        <f t="shared" si="761"/>
        <v>0</v>
      </c>
      <c r="AD1338" s="18">
        <f t="shared" si="762"/>
        <v>0</v>
      </c>
      <c r="AE1338" s="18">
        <f t="shared" si="763"/>
        <v>0</v>
      </c>
      <c r="AG1338" s="18">
        <f t="shared" si="764"/>
        <v>0</v>
      </c>
      <c r="AH1338" s="18">
        <f t="shared" si="765"/>
        <v>0</v>
      </c>
    </row>
    <row r="1339" spans="5:34" x14ac:dyDescent="0.25">
      <c r="E1339" s="11">
        <v>43349.75</v>
      </c>
      <c r="F1339" s="9">
        <v>11961.99</v>
      </c>
      <c r="G1339" s="9">
        <v>11969.51</v>
      </c>
      <c r="H1339" s="9">
        <v>11937.87</v>
      </c>
      <c r="I1339" s="9">
        <v>11956.63</v>
      </c>
      <c r="K1339" s="13">
        <f t="shared" si="754"/>
        <v>-5.3600000000005821</v>
      </c>
      <c r="L1339" s="13">
        <f t="shared" si="766"/>
        <v>-81.530000000000655</v>
      </c>
      <c r="M1339" s="13">
        <f t="shared" si="755"/>
        <v>31.639999999999418</v>
      </c>
      <c r="X1339">
        <f t="shared" si="756"/>
        <v>5.3600000000005821</v>
      </c>
      <c r="Y1339">
        <f t="shared" si="757"/>
        <v>31.639999999999418</v>
      </c>
      <c r="Z1339">
        <f t="shared" si="758"/>
        <v>0</v>
      </c>
      <c r="AA1339">
        <f t="shared" si="759"/>
        <v>0</v>
      </c>
      <c r="AB1339" s="18">
        <f t="shared" si="760"/>
        <v>0</v>
      </c>
      <c r="AC1339" s="18">
        <f t="shared" si="761"/>
        <v>0</v>
      </c>
      <c r="AD1339" s="18">
        <f t="shared" si="762"/>
        <v>0</v>
      </c>
      <c r="AE1339" s="18">
        <f t="shared" si="763"/>
        <v>0</v>
      </c>
      <c r="AG1339" s="18">
        <f t="shared" si="764"/>
        <v>0</v>
      </c>
      <c r="AH1339" s="18">
        <f t="shared" si="765"/>
        <v>0</v>
      </c>
    </row>
    <row r="1340" spans="5:34" x14ac:dyDescent="0.25">
      <c r="E1340" s="12">
        <v>43349.791666666664</v>
      </c>
      <c r="F1340" s="10">
        <v>11957.13</v>
      </c>
      <c r="G1340" s="10">
        <v>11962.9</v>
      </c>
      <c r="H1340" s="10">
        <v>11945.13</v>
      </c>
      <c r="I1340" s="10">
        <v>11949.54</v>
      </c>
      <c r="K1340" s="13">
        <f t="shared" si="754"/>
        <v>-7.5899999999983265</v>
      </c>
      <c r="L1340" s="13">
        <f t="shared" si="766"/>
        <v>-89.119999999998981</v>
      </c>
      <c r="M1340" s="13">
        <f t="shared" si="755"/>
        <v>17.770000000000437</v>
      </c>
      <c r="X1340">
        <f t="shared" si="756"/>
        <v>7.5899999999983265</v>
      </c>
      <c r="Y1340">
        <f t="shared" si="757"/>
        <v>17.770000000000437</v>
      </c>
      <c r="Z1340">
        <f t="shared" si="758"/>
        <v>0</v>
      </c>
      <c r="AA1340">
        <f t="shared" si="759"/>
        <v>0</v>
      </c>
      <c r="AB1340" s="18">
        <f t="shared" si="760"/>
        <v>0</v>
      </c>
      <c r="AC1340" s="18">
        <f t="shared" si="761"/>
        <v>0</v>
      </c>
      <c r="AD1340" s="18">
        <f t="shared" si="762"/>
        <v>0</v>
      </c>
      <c r="AE1340" s="18">
        <f t="shared" si="763"/>
        <v>0</v>
      </c>
      <c r="AG1340" s="18">
        <f t="shared" si="764"/>
        <v>0</v>
      </c>
      <c r="AH1340" s="18">
        <f t="shared" si="765"/>
        <v>0</v>
      </c>
    </row>
    <row r="1341" spans="5:34" x14ac:dyDescent="0.25">
      <c r="E1341" s="11">
        <v>43349.833333333336</v>
      </c>
      <c r="F1341" s="9">
        <v>11949.29</v>
      </c>
      <c r="G1341" s="9">
        <v>11961.54</v>
      </c>
      <c r="H1341" s="9">
        <v>11936.53</v>
      </c>
      <c r="I1341" s="9">
        <v>11960.03</v>
      </c>
      <c r="K1341" s="13">
        <f t="shared" si="754"/>
        <v>10.739999999999782</v>
      </c>
      <c r="L1341" s="13">
        <f t="shared" si="766"/>
        <v>-78.3799999999992</v>
      </c>
      <c r="M1341" s="13">
        <f t="shared" si="755"/>
        <v>25.010000000000218</v>
      </c>
      <c r="X1341">
        <f t="shared" si="756"/>
        <v>10.739999999999782</v>
      </c>
      <c r="Y1341">
        <f t="shared" si="757"/>
        <v>25.010000000000218</v>
      </c>
      <c r="Z1341">
        <f t="shared" si="758"/>
        <v>0</v>
      </c>
      <c r="AA1341">
        <f t="shared" si="759"/>
        <v>0</v>
      </c>
      <c r="AB1341" s="18">
        <f t="shared" si="760"/>
        <v>0</v>
      </c>
      <c r="AC1341" s="18">
        <f t="shared" si="761"/>
        <v>0</v>
      </c>
      <c r="AD1341" s="18">
        <f t="shared" si="762"/>
        <v>0</v>
      </c>
      <c r="AE1341" s="18">
        <f t="shared" si="763"/>
        <v>0</v>
      </c>
      <c r="AG1341" s="18">
        <f t="shared" si="764"/>
        <v>0</v>
      </c>
      <c r="AH1341" s="18">
        <f t="shared" si="765"/>
        <v>0</v>
      </c>
    </row>
    <row r="1342" spans="5:34" x14ac:dyDescent="0.25">
      <c r="E1342" s="12">
        <v>43349.875</v>
      </c>
      <c r="F1342" s="10">
        <v>11959.78</v>
      </c>
      <c r="G1342" s="10">
        <v>11974.53</v>
      </c>
      <c r="H1342" s="10">
        <v>11956.28</v>
      </c>
      <c r="I1342" s="10">
        <v>11969.53</v>
      </c>
      <c r="K1342" s="13">
        <f t="shared" si="754"/>
        <v>9.75</v>
      </c>
      <c r="L1342" s="13">
        <f t="shared" si="766"/>
        <v>-68.6299999999992</v>
      </c>
      <c r="M1342" s="13">
        <f t="shared" si="755"/>
        <v>18.25</v>
      </c>
      <c r="X1342">
        <f t="shared" si="756"/>
        <v>9.75</v>
      </c>
      <c r="Y1342">
        <f t="shared" si="757"/>
        <v>18.25</v>
      </c>
      <c r="Z1342">
        <f t="shared" si="758"/>
        <v>0</v>
      </c>
      <c r="AA1342">
        <f t="shared" si="759"/>
        <v>0</v>
      </c>
      <c r="AB1342" s="18">
        <f t="shared" si="760"/>
        <v>0</v>
      </c>
      <c r="AC1342" s="18">
        <f t="shared" si="761"/>
        <v>0</v>
      </c>
      <c r="AD1342" s="18">
        <f t="shared" si="762"/>
        <v>0</v>
      </c>
      <c r="AE1342" s="18">
        <f t="shared" si="763"/>
        <v>0</v>
      </c>
      <c r="AG1342" s="18">
        <f t="shared" si="764"/>
        <v>0</v>
      </c>
      <c r="AH1342" s="18">
        <f t="shared" si="765"/>
        <v>0</v>
      </c>
    </row>
    <row r="1343" spans="5:34" x14ac:dyDescent="0.25">
      <c r="E1343" s="11">
        <v>43349.916666666664</v>
      </c>
      <c r="F1343" s="9">
        <v>11970.03</v>
      </c>
      <c r="G1343" s="9">
        <v>11997.53</v>
      </c>
      <c r="H1343" s="9">
        <v>11970.03</v>
      </c>
      <c r="I1343" s="9">
        <v>11987.77</v>
      </c>
      <c r="K1343" s="13">
        <f t="shared" si="754"/>
        <v>17.739999999999782</v>
      </c>
      <c r="L1343" s="13">
        <f t="shared" si="766"/>
        <v>-50.889999999999418</v>
      </c>
      <c r="M1343" s="13">
        <f t="shared" si="755"/>
        <v>27.5</v>
      </c>
      <c r="N1343" s="13"/>
      <c r="X1343">
        <f t="shared" si="756"/>
        <v>17.739999999999782</v>
      </c>
      <c r="Y1343">
        <f t="shared" si="757"/>
        <v>27.5</v>
      </c>
      <c r="Z1343">
        <f t="shared" si="758"/>
        <v>0</v>
      </c>
      <c r="AA1343">
        <f t="shared" si="759"/>
        <v>0</v>
      </c>
      <c r="AB1343" s="18">
        <f t="shared" si="760"/>
        <v>0</v>
      </c>
      <c r="AC1343" s="18">
        <f t="shared" si="761"/>
        <v>0</v>
      </c>
      <c r="AD1343" s="18">
        <f t="shared" si="762"/>
        <v>0</v>
      </c>
      <c r="AE1343" s="18">
        <f t="shared" si="763"/>
        <v>0</v>
      </c>
      <c r="AG1343" s="18">
        <f t="shared" si="764"/>
        <v>0</v>
      </c>
      <c r="AH1343" s="18">
        <f t="shared" si="765"/>
        <v>0</v>
      </c>
    </row>
    <row r="1344" spans="5:34" hidden="1" x14ac:dyDescent="0.25">
      <c r="E1344" s="12">
        <v>43349.958333333336</v>
      </c>
      <c r="F1344" s="10">
        <v>11975.13</v>
      </c>
      <c r="G1344" s="10">
        <v>11978.25</v>
      </c>
      <c r="H1344" s="10">
        <v>11970.97</v>
      </c>
      <c r="I1344" s="10">
        <v>11974.09</v>
      </c>
      <c r="AB1344"/>
      <c r="AC1344"/>
      <c r="AD1344"/>
      <c r="AE1344"/>
    </row>
    <row r="1345" spans="5:34" hidden="1" x14ac:dyDescent="0.25">
      <c r="E1345" s="11">
        <v>43350.041666666664</v>
      </c>
      <c r="F1345" s="9">
        <v>11972.52</v>
      </c>
      <c r="G1345" s="9">
        <v>11977.11</v>
      </c>
      <c r="H1345" s="9">
        <v>11969.92</v>
      </c>
      <c r="I1345" s="9">
        <v>11977.11</v>
      </c>
      <c r="AB1345"/>
      <c r="AC1345"/>
      <c r="AD1345"/>
      <c r="AE1345"/>
    </row>
    <row r="1346" spans="5:34" hidden="1" x14ac:dyDescent="0.25">
      <c r="E1346" s="12">
        <v>43350.083333333336</v>
      </c>
      <c r="F1346" s="10">
        <v>11978.15</v>
      </c>
      <c r="G1346" s="10">
        <v>11978.15</v>
      </c>
      <c r="H1346" s="10">
        <v>11970.86</v>
      </c>
      <c r="I1346" s="10">
        <v>11971.9</v>
      </c>
      <c r="AB1346"/>
      <c r="AC1346"/>
      <c r="AD1346"/>
      <c r="AE1346"/>
    </row>
    <row r="1347" spans="5:34" hidden="1" x14ac:dyDescent="0.25">
      <c r="E1347" s="11">
        <v>43350.125</v>
      </c>
      <c r="F1347" s="9">
        <v>11972.94</v>
      </c>
      <c r="G1347" s="9">
        <v>11973.98</v>
      </c>
      <c r="H1347" s="9">
        <v>11938.47</v>
      </c>
      <c r="I1347" s="9">
        <v>11945.74</v>
      </c>
      <c r="AB1347"/>
      <c r="AC1347"/>
      <c r="AD1347"/>
      <c r="AE1347"/>
    </row>
    <row r="1348" spans="5:34" hidden="1" x14ac:dyDescent="0.25">
      <c r="E1348" s="12">
        <v>43350.166666666664</v>
      </c>
      <c r="F1348" s="10">
        <v>11945.77</v>
      </c>
      <c r="G1348" s="10">
        <v>11968.1</v>
      </c>
      <c r="H1348" s="10">
        <v>11936.48</v>
      </c>
      <c r="I1348" s="10">
        <v>11964.98</v>
      </c>
      <c r="AB1348"/>
      <c r="AC1348"/>
      <c r="AD1348"/>
      <c r="AE1348"/>
    </row>
    <row r="1349" spans="5:34" hidden="1" x14ac:dyDescent="0.25">
      <c r="E1349" s="11">
        <v>43350.208333333336</v>
      </c>
      <c r="F1349" s="9">
        <v>11966.02</v>
      </c>
      <c r="G1349" s="9">
        <v>11971.19</v>
      </c>
      <c r="H1349" s="9">
        <v>11952.99</v>
      </c>
      <c r="I1349" s="9">
        <v>11958.19</v>
      </c>
      <c r="AB1349"/>
      <c r="AC1349"/>
      <c r="AD1349"/>
      <c r="AE1349"/>
    </row>
    <row r="1350" spans="5:34" hidden="1" x14ac:dyDescent="0.25">
      <c r="E1350" s="12">
        <v>43350.25</v>
      </c>
      <c r="F1350" s="10">
        <v>11958.71</v>
      </c>
      <c r="G1350" s="10">
        <v>11959.24</v>
      </c>
      <c r="H1350" s="10">
        <v>11942.12</v>
      </c>
      <c r="I1350" s="10">
        <v>11953.56</v>
      </c>
      <c r="AB1350"/>
      <c r="AC1350"/>
      <c r="AD1350"/>
      <c r="AE1350"/>
    </row>
    <row r="1351" spans="5:34" hidden="1" x14ac:dyDescent="0.25">
      <c r="E1351" s="11">
        <v>43350.291666666664</v>
      </c>
      <c r="F1351" s="9">
        <v>11954.6</v>
      </c>
      <c r="G1351" s="9">
        <v>11955.65</v>
      </c>
      <c r="H1351" s="9">
        <v>11949.46</v>
      </c>
      <c r="I1351" s="9">
        <v>11953.62</v>
      </c>
      <c r="AB1351"/>
      <c r="AC1351"/>
      <c r="AD1351"/>
      <c r="AE1351"/>
    </row>
    <row r="1352" spans="5:34" x14ac:dyDescent="0.25">
      <c r="E1352" s="12">
        <v>43350.333333333336</v>
      </c>
      <c r="F1352" s="10">
        <v>11952.58</v>
      </c>
      <c r="G1352" s="10">
        <v>11964.45</v>
      </c>
      <c r="H1352" s="10">
        <v>11940.3</v>
      </c>
      <c r="I1352" s="10">
        <v>11940.3</v>
      </c>
      <c r="K1352" s="13">
        <f t="shared" ref="K1352:K1366" si="767">I1352-F1352</f>
        <v>-12.280000000000655</v>
      </c>
      <c r="L1352" s="13">
        <v>0</v>
      </c>
      <c r="M1352" s="13">
        <f t="shared" ref="M1352:M1366" si="768">G1352-H1352</f>
        <v>24.150000000001455</v>
      </c>
      <c r="N1352" s="13">
        <f>I1366-F1352</f>
        <v>-11.409999999999854</v>
      </c>
      <c r="O1352" s="18">
        <f>IF(K1352*N1352&gt;0,1,0)</f>
        <v>1</v>
      </c>
      <c r="P1352">
        <f>_xlfn.IFS(K1352&lt;0,MIN(L1351:L1365),K1352&gt;0,MAX(L1351:L1365))</f>
        <v>-31.479999999999563</v>
      </c>
      <c r="Q1352">
        <f>_xlfn.IFS(K1352&lt;0,MAX(L1351:L1365),K1352&gt;0,MIN(L1351:L1365))</f>
        <v>27.659999999999854</v>
      </c>
      <c r="T1352" s="13">
        <f>MAX(G1352:G1366)</f>
        <v>11990.23</v>
      </c>
      <c r="X1352">
        <f t="shared" ref="X1352:X1366" si="769">ABS(K1352)</f>
        <v>12.280000000000655</v>
      </c>
      <c r="Y1352">
        <f t="shared" ref="Y1352:Y1366" si="770">ABS(M1352)</f>
        <v>24.150000000001455</v>
      </c>
      <c r="Z1352">
        <f t="shared" ref="Z1352:Z1366" si="771">IF(T1352&lt;1000,ABS(T1352),0)</f>
        <v>0</v>
      </c>
      <c r="AA1352">
        <f t="shared" ref="AA1352:AA1366" si="772">ABS(N1352)</f>
        <v>11.409999999999854</v>
      </c>
      <c r="AB1352" s="18">
        <f t="shared" ref="AB1352:AB1366" si="773">ABS(P1352)</f>
        <v>31.479999999999563</v>
      </c>
      <c r="AC1352" s="18">
        <f t="shared" ref="AC1352:AC1366" si="774">ABS(Q1352)</f>
        <v>27.659999999999854</v>
      </c>
      <c r="AD1352" s="18">
        <f t="shared" ref="AD1352:AD1366" si="775">IF(O1352=1,ABS(P1352),0)</f>
        <v>31.479999999999563</v>
      </c>
      <c r="AE1352" s="18">
        <f t="shared" ref="AE1352:AE1366" si="776">IF(O1352=0,ABS(Q1352),0)</f>
        <v>0</v>
      </c>
      <c r="AG1352" s="18">
        <f t="shared" ref="AG1352:AG1366" si="777">IF(O1352=1,ABS(Q1352),0)</f>
        <v>27.659999999999854</v>
      </c>
      <c r="AH1352" s="18">
        <f t="shared" ref="AH1352:AH1366" si="778">IF(O1352=0,ABS(P1352),0)</f>
        <v>0</v>
      </c>
    </row>
    <row r="1353" spans="5:34" x14ac:dyDescent="0.25">
      <c r="E1353" s="11">
        <v>43350.375</v>
      </c>
      <c r="F1353" s="9">
        <v>11944.4</v>
      </c>
      <c r="G1353" s="9">
        <v>11984.27</v>
      </c>
      <c r="H1353" s="9">
        <v>11937.77</v>
      </c>
      <c r="I1353" s="9">
        <v>11966.99</v>
      </c>
      <c r="K1353" s="13">
        <f t="shared" si="767"/>
        <v>22.590000000000146</v>
      </c>
      <c r="L1353" s="13">
        <f t="shared" ref="L1353:L1366" si="779">L1352+K1353</f>
        <v>22.590000000000146</v>
      </c>
      <c r="M1353" s="13">
        <f t="shared" si="768"/>
        <v>46.5</v>
      </c>
      <c r="T1353" s="13">
        <f>MIN(H1352:H1366)</f>
        <v>11887.02</v>
      </c>
      <c r="X1353">
        <f t="shared" si="769"/>
        <v>22.590000000000146</v>
      </c>
      <c r="Y1353">
        <f t="shared" si="770"/>
        <v>46.5</v>
      </c>
      <c r="Z1353">
        <f t="shared" si="771"/>
        <v>0</v>
      </c>
      <c r="AA1353">
        <f t="shared" si="772"/>
        <v>0</v>
      </c>
      <c r="AB1353" s="18">
        <f t="shared" si="773"/>
        <v>0</v>
      </c>
      <c r="AC1353" s="18">
        <f t="shared" si="774"/>
        <v>0</v>
      </c>
      <c r="AD1353" s="18">
        <f t="shared" si="775"/>
        <v>0</v>
      </c>
      <c r="AE1353" s="18">
        <f t="shared" si="776"/>
        <v>0</v>
      </c>
      <c r="AG1353" s="18">
        <f t="shared" si="777"/>
        <v>0</v>
      </c>
      <c r="AH1353" s="18">
        <f t="shared" si="778"/>
        <v>0</v>
      </c>
    </row>
    <row r="1354" spans="5:34" x14ac:dyDescent="0.25">
      <c r="E1354" s="12">
        <v>43350.416666666664</v>
      </c>
      <c r="F1354" s="10">
        <v>11963.52</v>
      </c>
      <c r="G1354" s="10">
        <v>11990.23</v>
      </c>
      <c r="H1354" s="10">
        <v>11951.04</v>
      </c>
      <c r="I1354" s="10">
        <v>11968.59</v>
      </c>
      <c r="K1354" s="13">
        <f t="shared" si="767"/>
        <v>5.069999999999709</v>
      </c>
      <c r="L1354" s="13">
        <f t="shared" si="779"/>
        <v>27.659999999999854</v>
      </c>
      <c r="M1354" s="13">
        <f t="shared" si="768"/>
        <v>39.18999999999869</v>
      </c>
      <c r="T1354" s="13">
        <f>T1352-T1353</f>
        <v>103.20999999999913</v>
      </c>
      <c r="X1354">
        <f t="shared" si="769"/>
        <v>5.069999999999709</v>
      </c>
      <c r="Y1354">
        <f t="shared" si="770"/>
        <v>39.18999999999869</v>
      </c>
      <c r="Z1354">
        <f t="shared" si="771"/>
        <v>103.20999999999913</v>
      </c>
      <c r="AA1354">
        <f t="shared" si="772"/>
        <v>0</v>
      </c>
      <c r="AB1354" s="18">
        <f t="shared" si="773"/>
        <v>0</v>
      </c>
      <c r="AC1354" s="18">
        <f t="shared" si="774"/>
        <v>0</v>
      </c>
      <c r="AD1354" s="18">
        <f t="shared" si="775"/>
        <v>0</v>
      </c>
      <c r="AE1354" s="18">
        <f t="shared" si="776"/>
        <v>0</v>
      </c>
      <c r="AG1354" s="18">
        <f t="shared" si="777"/>
        <v>0</v>
      </c>
      <c r="AH1354" s="18">
        <f t="shared" si="778"/>
        <v>0</v>
      </c>
    </row>
    <row r="1355" spans="5:34" x14ac:dyDescent="0.25">
      <c r="E1355" s="11">
        <v>43350.458333333336</v>
      </c>
      <c r="F1355" s="9">
        <v>11967.34</v>
      </c>
      <c r="G1355" s="9">
        <v>11967.34</v>
      </c>
      <c r="H1355" s="9">
        <v>11928.37</v>
      </c>
      <c r="I1355" s="9">
        <v>11930.36</v>
      </c>
      <c r="K1355" s="13">
        <f t="shared" si="767"/>
        <v>-36.979999999999563</v>
      </c>
      <c r="L1355" s="13">
        <f t="shared" si="779"/>
        <v>-9.319999999999709</v>
      </c>
      <c r="M1355" s="13">
        <f t="shared" si="768"/>
        <v>38.969999999999345</v>
      </c>
      <c r="R1355">
        <v>-2</v>
      </c>
      <c r="X1355">
        <f t="shared" si="769"/>
        <v>36.979999999999563</v>
      </c>
      <c r="Y1355">
        <f t="shared" si="770"/>
        <v>38.969999999999345</v>
      </c>
      <c r="Z1355">
        <f t="shared" si="771"/>
        <v>0</v>
      </c>
      <c r="AA1355">
        <f t="shared" si="772"/>
        <v>0</v>
      </c>
      <c r="AB1355" s="18">
        <f t="shared" si="773"/>
        <v>0</v>
      </c>
      <c r="AC1355" s="18">
        <f t="shared" si="774"/>
        <v>0</v>
      </c>
      <c r="AD1355" s="18">
        <f t="shared" si="775"/>
        <v>0</v>
      </c>
      <c r="AE1355" s="18">
        <f t="shared" si="776"/>
        <v>0</v>
      </c>
      <c r="AG1355" s="18">
        <f t="shared" si="777"/>
        <v>0</v>
      </c>
      <c r="AH1355" s="18">
        <f t="shared" si="778"/>
        <v>0</v>
      </c>
    </row>
    <row r="1356" spans="5:34" x14ac:dyDescent="0.25">
      <c r="E1356" s="12">
        <v>43350.5</v>
      </c>
      <c r="F1356" s="10">
        <v>11929.11</v>
      </c>
      <c r="G1356" s="10">
        <v>11952.91</v>
      </c>
      <c r="H1356" s="10">
        <v>11900.9</v>
      </c>
      <c r="I1356" s="10">
        <v>11913.73</v>
      </c>
      <c r="K1356" s="13">
        <f t="shared" si="767"/>
        <v>-15.380000000001019</v>
      </c>
      <c r="L1356" s="13">
        <f t="shared" si="779"/>
        <v>-24.700000000000728</v>
      </c>
      <c r="M1356" s="13">
        <f t="shared" si="768"/>
        <v>52.010000000000218</v>
      </c>
      <c r="X1356">
        <f t="shared" si="769"/>
        <v>15.380000000001019</v>
      </c>
      <c r="Y1356">
        <f t="shared" si="770"/>
        <v>52.010000000000218</v>
      </c>
      <c r="Z1356">
        <f t="shared" si="771"/>
        <v>0</v>
      </c>
      <c r="AA1356">
        <f t="shared" si="772"/>
        <v>0</v>
      </c>
      <c r="AB1356" s="18">
        <f t="shared" si="773"/>
        <v>0</v>
      </c>
      <c r="AC1356" s="18">
        <f t="shared" si="774"/>
        <v>0</v>
      </c>
      <c r="AD1356" s="18">
        <f t="shared" si="775"/>
        <v>0</v>
      </c>
      <c r="AE1356" s="18">
        <f t="shared" si="776"/>
        <v>0</v>
      </c>
      <c r="AG1356" s="18">
        <f t="shared" si="777"/>
        <v>0</v>
      </c>
      <c r="AH1356" s="18">
        <f t="shared" si="778"/>
        <v>0</v>
      </c>
    </row>
    <row r="1357" spans="5:34" x14ac:dyDescent="0.25">
      <c r="E1357" s="11">
        <v>43350.541666666664</v>
      </c>
      <c r="F1357" s="9">
        <v>11913.48</v>
      </c>
      <c r="G1357" s="9">
        <v>11930.87</v>
      </c>
      <c r="H1357" s="9">
        <v>11901.94</v>
      </c>
      <c r="I1357" s="9">
        <v>11922.99</v>
      </c>
      <c r="K1357" s="13">
        <f t="shared" si="767"/>
        <v>9.5100000000002183</v>
      </c>
      <c r="L1357" s="13">
        <f t="shared" si="779"/>
        <v>-15.190000000000509</v>
      </c>
      <c r="M1357" s="13">
        <f t="shared" si="768"/>
        <v>28.930000000000291</v>
      </c>
      <c r="X1357">
        <f t="shared" si="769"/>
        <v>9.5100000000002183</v>
      </c>
      <c r="Y1357">
        <f t="shared" si="770"/>
        <v>28.930000000000291</v>
      </c>
      <c r="Z1357">
        <f t="shared" si="771"/>
        <v>0</v>
      </c>
      <c r="AA1357">
        <f t="shared" si="772"/>
        <v>0</v>
      </c>
      <c r="AB1357" s="18">
        <f t="shared" si="773"/>
        <v>0</v>
      </c>
      <c r="AC1357" s="18">
        <f t="shared" si="774"/>
        <v>0</v>
      </c>
      <c r="AD1357" s="18">
        <f t="shared" si="775"/>
        <v>0</v>
      </c>
      <c r="AE1357" s="18">
        <f t="shared" si="776"/>
        <v>0</v>
      </c>
      <c r="AG1357" s="18">
        <f t="shared" si="777"/>
        <v>0</v>
      </c>
      <c r="AH1357" s="18">
        <f t="shared" si="778"/>
        <v>0</v>
      </c>
    </row>
    <row r="1358" spans="5:34" x14ac:dyDescent="0.25">
      <c r="E1358" s="12">
        <v>43350.583333333336</v>
      </c>
      <c r="F1358" s="10">
        <v>11923.99</v>
      </c>
      <c r="G1358" s="10">
        <v>11940.78</v>
      </c>
      <c r="H1358" s="10">
        <v>11914.17</v>
      </c>
      <c r="I1358" s="10">
        <v>11920.17</v>
      </c>
      <c r="K1358" s="13">
        <f t="shared" si="767"/>
        <v>-3.819999999999709</v>
      </c>
      <c r="L1358" s="13">
        <f t="shared" si="779"/>
        <v>-19.010000000000218</v>
      </c>
      <c r="M1358" s="13">
        <f t="shared" si="768"/>
        <v>26.610000000000582</v>
      </c>
      <c r="X1358">
        <f t="shared" si="769"/>
        <v>3.819999999999709</v>
      </c>
      <c r="Y1358">
        <f t="shared" si="770"/>
        <v>26.610000000000582</v>
      </c>
      <c r="Z1358">
        <f t="shared" si="771"/>
        <v>0</v>
      </c>
      <c r="AA1358">
        <f t="shared" si="772"/>
        <v>0</v>
      </c>
      <c r="AB1358" s="18">
        <f t="shared" si="773"/>
        <v>0</v>
      </c>
      <c r="AC1358" s="18">
        <f t="shared" si="774"/>
        <v>0</v>
      </c>
      <c r="AD1358" s="18">
        <f t="shared" si="775"/>
        <v>0</v>
      </c>
      <c r="AE1358" s="18">
        <f t="shared" si="776"/>
        <v>0</v>
      </c>
      <c r="AG1358" s="18">
        <f t="shared" si="777"/>
        <v>0</v>
      </c>
      <c r="AH1358" s="18">
        <f t="shared" si="778"/>
        <v>0</v>
      </c>
    </row>
    <row r="1359" spans="5:34" x14ac:dyDescent="0.25">
      <c r="E1359" s="11">
        <v>43350.625</v>
      </c>
      <c r="F1359" s="9">
        <v>11919.92</v>
      </c>
      <c r="G1359" s="9">
        <v>11937.69</v>
      </c>
      <c r="H1359" s="9">
        <v>11887.02</v>
      </c>
      <c r="I1359" s="9">
        <v>11907.45</v>
      </c>
      <c r="K1359" s="13">
        <f t="shared" si="767"/>
        <v>-12.469999999999345</v>
      </c>
      <c r="L1359" s="13">
        <f t="shared" si="779"/>
        <v>-31.479999999999563</v>
      </c>
      <c r="M1359" s="13">
        <f t="shared" si="768"/>
        <v>50.670000000000073</v>
      </c>
      <c r="X1359">
        <f t="shared" si="769"/>
        <v>12.469999999999345</v>
      </c>
      <c r="Y1359">
        <f t="shared" si="770"/>
        <v>50.670000000000073</v>
      </c>
      <c r="Z1359">
        <f t="shared" si="771"/>
        <v>0</v>
      </c>
      <c r="AA1359">
        <f t="shared" si="772"/>
        <v>0</v>
      </c>
      <c r="AB1359" s="18">
        <f t="shared" si="773"/>
        <v>0</v>
      </c>
      <c r="AC1359" s="18">
        <f t="shared" si="774"/>
        <v>0</v>
      </c>
      <c r="AD1359" s="18">
        <f t="shared" si="775"/>
        <v>0</v>
      </c>
      <c r="AE1359" s="18">
        <f t="shared" si="776"/>
        <v>0</v>
      </c>
      <c r="AG1359" s="18">
        <f t="shared" si="777"/>
        <v>0</v>
      </c>
      <c r="AH1359" s="18">
        <f t="shared" si="778"/>
        <v>0</v>
      </c>
    </row>
    <row r="1360" spans="5:34" x14ac:dyDescent="0.25">
      <c r="E1360" s="12">
        <v>43350.666666666664</v>
      </c>
      <c r="F1360" s="10">
        <v>11906.7</v>
      </c>
      <c r="G1360" s="10">
        <v>11954.47</v>
      </c>
      <c r="H1360" s="10">
        <v>11896.48</v>
      </c>
      <c r="I1360" s="10">
        <v>11944.49</v>
      </c>
      <c r="K1360" s="13">
        <f t="shared" si="767"/>
        <v>37.789999999999054</v>
      </c>
      <c r="L1360" s="13">
        <f t="shared" si="779"/>
        <v>6.3099999999994907</v>
      </c>
      <c r="M1360" s="13">
        <f t="shared" si="768"/>
        <v>57.989999999999782</v>
      </c>
      <c r="X1360">
        <f t="shared" si="769"/>
        <v>37.789999999999054</v>
      </c>
      <c r="Y1360">
        <f t="shared" si="770"/>
        <v>57.989999999999782</v>
      </c>
      <c r="Z1360">
        <f t="shared" si="771"/>
        <v>0</v>
      </c>
      <c r="AA1360">
        <f t="shared" si="772"/>
        <v>0</v>
      </c>
      <c r="AB1360" s="18">
        <f t="shared" si="773"/>
        <v>0</v>
      </c>
      <c r="AC1360" s="18">
        <f t="shared" si="774"/>
        <v>0</v>
      </c>
      <c r="AD1360" s="18">
        <f t="shared" si="775"/>
        <v>0</v>
      </c>
      <c r="AE1360" s="18">
        <f t="shared" si="776"/>
        <v>0</v>
      </c>
      <c r="AG1360" s="18">
        <f t="shared" si="777"/>
        <v>0</v>
      </c>
      <c r="AH1360" s="18">
        <f t="shared" si="778"/>
        <v>0</v>
      </c>
    </row>
    <row r="1361" spans="5:34" x14ac:dyDescent="0.25">
      <c r="E1361" s="11">
        <v>43350.708333333336</v>
      </c>
      <c r="F1361" s="9">
        <v>11944.99</v>
      </c>
      <c r="G1361" s="9">
        <v>11961.43</v>
      </c>
      <c r="H1361" s="9">
        <v>11931.34</v>
      </c>
      <c r="I1361" s="9">
        <v>11945.77</v>
      </c>
      <c r="K1361" s="13">
        <f t="shared" si="767"/>
        <v>0.78000000000065484</v>
      </c>
      <c r="L1361" s="13">
        <f t="shared" si="779"/>
        <v>7.0900000000001455</v>
      </c>
      <c r="M1361" s="13">
        <f t="shared" si="768"/>
        <v>30.090000000000146</v>
      </c>
      <c r="X1361">
        <f t="shared" si="769"/>
        <v>0.78000000000065484</v>
      </c>
      <c r="Y1361">
        <f t="shared" si="770"/>
        <v>30.090000000000146</v>
      </c>
      <c r="Z1361">
        <f t="shared" si="771"/>
        <v>0</v>
      </c>
      <c r="AA1361">
        <f t="shared" si="772"/>
        <v>0</v>
      </c>
      <c r="AB1361" s="18">
        <f t="shared" si="773"/>
        <v>0</v>
      </c>
      <c r="AC1361" s="18">
        <f t="shared" si="774"/>
        <v>0</v>
      </c>
      <c r="AD1361" s="18">
        <f t="shared" si="775"/>
        <v>0</v>
      </c>
      <c r="AE1361" s="18">
        <f t="shared" si="776"/>
        <v>0</v>
      </c>
      <c r="AG1361" s="18">
        <f t="shared" si="777"/>
        <v>0</v>
      </c>
      <c r="AH1361" s="18">
        <f t="shared" si="778"/>
        <v>0</v>
      </c>
    </row>
    <row r="1362" spans="5:34" x14ac:dyDescent="0.25">
      <c r="E1362" s="12">
        <v>43350.75</v>
      </c>
      <c r="F1362" s="10">
        <v>11946.53</v>
      </c>
      <c r="G1362" s="10">
        <v>11966.84</v>
      </c>
      <c r="H1362" s="10">
        <v>11934.23</v>
      </c>
      <c r="I1362" s="10">
        <v>11947.81</v>
      </c>
      <c r="K1362" s="13">
        <f t="shared" si="767"/>
        <v>1.2799999999988358</v>
      </c>
      <c r="L1362" s="13">
        <f t="shared" si="779"/>
        <v>8.3699999999989814</v>
      </c>
      <c r="M1362" s="13">
        <f t="shared" si="768"/>
        <v>32.610000000000582</v>
      </c>
      <c r="X1362">
        <f t="shared" si="769"/>
        <v>1.2799999999988358</v>
      </c>
      <c r="Y1362">
        <f t="shared" si="770"/>
        <v>32.610000000000582</v>
      </c>
      <c r="Z1362">
        <f t="shared" si="771"/>
        <v>0</v>
      </c>
      <c r="AA1362">
        <f t="shared" si="772"/>
        <v>0</v>
      </c>
      <c r="AB1362" s="18">
        <f t="shared" si="773"/>
        <v>0</v>
      </c>
      <c r="AC1362" s="18">
        <f t="shared" si="774"/>
        <v>0</v>
      </c>
      <c r="AD1362" s="18">
        <f t="shared" si="775"/>
        <v>0</v>
      </c>
      <c r="AE1362" s="18">
        <f t="shared" si="776"/>
        <v>0</v>
      </c>
      <c r="AG1362" s="18">
        <f t="shared" si="777"/>
        <v>0</v>
      </c>
      <c r="AH1362" s="18">
        <f t="shared" si="778"/>
        <v>0</v>
      </c>
    </row>
    <row r="1363" spans="5:34" x14ac:dyDescent="0.25">
      <c r="E1363" s="11">
        <v>43350.791666666664</v>
      </c>
      <c r="F1363" s="9">
        <v>11947.31</v>
      </c>
      <c r="G1363" s="9">
        <v>11950.32</v>
      </c>
      <c r="H1363" s="9">
        <v>11898.04</v>
      </c>
      <c r="I1363" s="9">
        <v>11921.8</v>
      </c>
      <c r="K1363" s="13">
        <f t="shared" si="767"/>
        <v>-25.510000000000218</v>
      </c>
      <c r="L1363" s="13">
        <f t="shared" si="779"/>
        <v>-17.140000000001237</v>
      </c>
      <c r="M1363" s="13">
        <f t="shared" si="768"/>
        <v>52.279999999998836</v>
      </c>
      <c r="X1363">
        <f t="shared" si="769"/>
        <v>25.510000000000218</v>
      </c>
      <c r="Y1363">
        <f t="shared" si="770"/>
        <v>52.279999999998836</v>
      </c>
      <c r="Z1363">
        <f t="shared" si="771"/>
        <v>0</v>
      </c>
      <c r="AA1363">
        <f t="shared" si="772"/>
        <v>0</v>
      </c>
      <c r="AB1363" s="18">
        <f t="shared" si="773"/>
        <v>0</v>
      </c>
      <c r="AC1363" s="18">
        <f t="shared" si="774"/>
        <v>0</v>
      </c>
      <c r="AD1363" s="18">
        <f t="shared" si="775"/>
        <v>0</v>
      </c>
      <c r="AE1363" s="18">
        <f t="shared" si="776"/>
        <v>0</v>
      </c>
      <c r="AG1363" s="18">
        <f t="shared" si="777"/>
        <v>0</v>
      </c>
      <c r="AH1363" s="18">
        <f t="shared" si="778"/>
        <v>0</v>
      </c>
    </row>
    <row r="1364" spans="5:34" x14ac:dyDescent="0.25">
      <c r="E1364" s="12">
        <v>43350.833333333336</v>
      </c>
      <c r="F1364" s="10">
        <v>11922.3</v>
      </c>
      <c r="G1364" s="10">
        <v>11923.55</v>
      </c>
      <c r="H1364" s="10">
        <v>11910.29</v>
      </c>
      <c r="I1364" s="10">
        <v>11917.29</v>
      </c>
      <c r="K1364" s="13">
        <f t="shared" si="767"/>
        <v>-5.0099999999983993</v>
      </c>
      <c r="L1364" s="13">
        <f t="shared" si="779"/>
        <v>-22.149999999999636</v>
      </c>
      <c r="M1364" s="13">
        <f t="shared" si="768"/>
        <v>13.259999999998399</v>
      </c>
      <c r="X1364">
        <f t="shared" si="769"/>
        <v>5.0099999999983993</v>
      </c>
      <c r="Y1364">
        <f t="shared" si="770"/>
        <v>13.259999999998399</v>
      </c>
      <c r="Z1364">
        <f t="shared" si="771"/>
        <v>0</v>
      </c>
      <c r="AA1364">
        <f t="shared" si="772"/>
        <v>0</v>
      </c>
      <c r="AB1364" s="18">
        <f t="shared" si="773"/>
        <v>0</v>
      </c>
      <c r="AC1364" s="18">
        <f t="shared" si="774"/>
        <v>0</v>
      </c>
      <c r="AD1364" s="18">
        <f t="shared" si="775"/>
        <v>0</v>
      </c>
      <c r="AE1364" s="18">
        <f t="shared" si="776"/>
        <v>0</v>
      </c>
      <c r="AG1364" s="18">
        <f t="shared" si="777"/>
        <v>0</v>
      </c>
      <c r="AH1364" s="18">
        <f t="shared" si="778"/>
        <v>0</v>
      </c>
    </row>
    <row r="1365" spans="5:34" x14ac:dyDescent="0.25">
      <c r="E1365" s="11">
        <v>43350.875</v>
      </c>
      <c r="F1365" s="9">
        <v>11917.04</v>
      </c>
      <c r="G1365" s="9">
        <v>11942.03</v>
      </c>
      <c r="H1365" s="9">
        <v>11911.78</v>
      </c>
      <c r="I1365" s="9">
        <v>11938.78</v>
      </c>
      <c r="K1365" s="13">
        <f t="shared" si="767"/>
        <v>21.739999999999782</v>
      </c>
      <c r="L1365" s="13">
        <f t="shared" si="779"/>
        <v>-0.40999999999985448</v>
      </c>
      <c r="M1365" s="13">
        <f t="shared" si="768"/>
        <v>30.25</v>
      </c>
      <c r="X1365">
        <f t="shared" si="769"/>
        <v>21.739999999999782</v>
      </c>
      <c r="Y1365">
        <f t="shared" si="770"/>
        <v>30.25</v>
      </c>
      <c r="Z1365">
        <f t="shared" si="771"/>
        <v>0</v>
      </c>
      <c r="AA1365">
        <f t="shared" si="772"/>
        <v>0</v>
      </c>
      <c r="AB1365" s="18">
        <f t="shared" si="773"/>
        <v>0</v>
      </c>
      <c r="AC1365" s="18">
        <f t="shared" si="774"/>
        <v>0</v>
      </c>
      <c r="AD1365" s="18">
        <f t="shared" si="775"/>
        <v>0</v>
      </c>
      <c r="AE1365" s="18">
        <f t="shared" si="776"/>
        <v>0</v>
      </c>
      <c r="AG1365" s="18">
        <f t="shared" si="777"/>
        <v>0</v>
      </c>
      <c r="AH1365" s="18">
        <f t="shared" si="778"/>
        <v>0</v>
      </c>
    </row>
    <row r="1366" spans="5:34" x14ac:dyDescent="0.25">
      <c r="E1366" s="12">
        <v>43350.916666666664</v>
      </c>
      <c r="F1366" s="10">
        <v>11938.28</v>
      </c>
      <c r="G1366" s="10">
        <v>11942.03</v>
      </c>
      <c r="H1366" s="10">
        <v>11915.27</v>
      </c>
      <c r="I1366" s="10">
        <v>11941.17</v>
      </c>
      <c r="K1366" s="13">
        <f t="shared" si="767"/>
        <v>2.8899999999994179</v>
      </c>
      <c r="L1366" s="13">
        <f t="shared" si="779"/>
        <v>2.4799999999995634</v>
      </c>
      <c r="M1366" s="13">
        <f t="shared" si="768"/>
        <v>26.760000000000218</v>
      </c>
      <c r="N1366" s="13"/>
      <c r="X1366">
        <f t="shared" si="769"/>
        <v>2.8899999999994179</v>
      </c>
      <c r="Y1366">
        <f t="shared" si="770"/>
        <v>26.760000000000218</v>
      </c>
      <c r="Z1366">
        <f t="shared" si="771"/>
        <v>0</v>
      </c>
      <c r="AA1366">
        <f t="shared" si="772"/>
        <v>0</v>
      </c>
      <c r="AB1366" s="18">
        <f t="shared" si="773"/>
        <v>0</v>
      </c>
      <c r="AC1366" s="18">
        <f t="shared" si="774"/>
        <v>0</v>
      </c>
      <c r="AD1366" s="18">
        <f t="shared" si="775"/>
        <v>0</v>
      </c>
      <c r="AE1366" s="18">
        <f t="shared" si="776"/>
        <v>0</v>
      </c>
      <c r="AG1366" s="18">
        <f t="shared" si="777"/>
        <v>0</v>
      </c>
      <c r="AH1366" s="18">
        <f t="shared" si="778"/>
        <v>0</v>
      </c>
    </row>
    <row r="1367" spans="5:34" hidden="1" x14ac:dyDescent="0.25">
      <c r="E1367" s="11">
        <v>43353.041666666664</v>
      </c>
      <c r="F1367" s="9">
        <v>11938.98</v>
      </c>
      <c r="G1367" s="9">
        <v>11954.36</v>
      </c>
      <c r="H1367" s="9">
        <v>11936.9</v>
      </c>
      <c r="I1367" s="9">
        <v>11952.32</v>
      </c>
      <c r="AB1367"/>
      <c r="AC1367"/>
      <c r="AD1367"/>
      <c r="AE1367"/>
    </row>
    <row r="1368" spans="5:34" hidden="1" x14ac:dyDescent="0.25">
      <c r="E1368" s="12">
        <v>43353.083333333336</v>
      </c>
      <c r="F1368" s="10">
        <v>11951.28</v>
      </c>
      <c r="G1368" s="10">
        <v>11955.43</v>
      </c>
      <c r="H1368" s="10">
        <v>11940.42</v>
      </c>
      <c r="I1368" s="10">
        <v>11946.69</v>
      </c>
      <c r="AB1368"/>
      <c r="AC1368"/>
      <c r="AD1368"/>
      <c r="AE1368"/>
    </row>
    <row r="1369" spans="5:34" hidden="1" x14ac:dyDescent="0.25">
      <c r="E1369" s="11">
        <v>43353.125</v>
      </c>
      <c r="F1369" s="9">
        <v>11945.65</v>
      </c>
      <c r="G1369" s="9">
        <v>11965.76</v>
      </c>
      <c r="H1369" s="9">
        <v>11945.65</v>
      </c>
      <c r="I1369" s="9">
        <v>11965.76</v>
      </c>
      <c r="AB1369"/>
      <c r="AC1369"/>
      <c r="AD1369"/>
      <c r="AE1369"/>
    </row>
    <row r="1370" spans="5:34" hidden="1" x14ac:dyDescent="0.25">
      <c r="E1370" s="12">
        <v>43353.166666666664</v>
      </c>
      <c r="F1370" s="10">
        <v>11964.72</v>
      </c>
      <c r="G1370" s="10">
        <v>11979.55</v>
      </c>
      <c r="H1370" s="10">
        <v>11963.6</v>
      </c>
      <c r="I1370" s="10">
        <v>11969.16</v>
      </c>
      <c r="AB1370"/>
      <c r="AC1370"/>
      <c r="AD1370"/>
      <c r="AE1370"/>
    </row>
    <row r="1371" spans="5:34" hidden="1" x14ac:dyDescent="0.25">
      <c r="E1371" s="11">
        <v>43353.208333333336</v>
      </c>
      <c r="F1371" s="9">
        <v>11968.12</v>
      </c>
      <c r="G1371" s="9">
        <v>11977.5</v>
      </c>
      <c r="H1371" s="9">
        <v>11964</v>
      </c>
      <c r="I1371" s="9">
        <v>11972.34</v>
      </c>
      <c r="AB1371"/>
      <c r="AC1371"/>
      <c r="AD1371"/>
      <c r="AE1371"/>
    </row>
    <row r="1372" spans="5:34" hidden="1" x14ac:dyDescent="0.25">
      <c r="E1372" s="12">
        <v>43353.25</v>
      </c>
      <c r="F1372" s="10">
        <v>11973.38</v>
      </c>
      <c r="G1372" s="10">
        <v>11977.54</v>
      </c>
      <c r="H1372" s="10">
        <v>11966.11</v>
      </c>
      <c r="I1372" s="10">
        <v>11970.25</v>
      </c>
      <c r="AB1372"/>
      <c r="AC1372"/>
      <c r="AD1372"/>
      <c r="AE1372"/>
    </row>
    <row r="1373" spans="5:34" hidden="1" x14ac:dyDescent="0.25">
      <c r="E1373" s="11">
        <v>43353.291666666664</v>
      </c>
      <c r="F1373" s="9">
        <v>11969.22</v>
      </c>
      <c r="G1373" s="9">
        <v>11970.26</v>
      </c>
      <c r="H1373" s="9">
        <v>11953.37</v>
      </c>
      <c r="I1373" s="9">
        <v>11955.44</v>
      </c>
      <c r="AB1373"/>
      <c r="AC1373"/>
      <c r="AD1373"/>
      <c r="AE1373"/>
    </row>
    <row r="1374" spans="5:34" x14ac:dyDescent="0.25">
      <c r="E1374" s="12">
        <v>43353.333333333336</v>
      </c>
      <c r="F1374" s="10">
        <v>11954.4</v>
      </c>
      <c r="G1374" s="10">
        <v>11957.62</v>
      </c>
      <c r="H1374" s="10">
        <v>11942.09</v>
      </c>
      <c r="I1374" s="10">
        <v>11947.56</v>
      </c>
      <c r="K1374" s="13">
        <f t="shared" ref="K1374:K1388" si="780">I1374-F1374</f>
        <v>-6.8400000000001455</v>
      </c>
      <c r="L1374" s="13">
        <v>0</v>
      </c>
      <c r="M1374" s="13">
        <f t="shared" ref="M1374:M1388" si="781">G1374-H1374</f>
        <v>15.530000000000655</v>
      </c>
      <c r="N1374" s="13">
        <f>I1388-F1374</f>
        <v>43.409999999999854</v>
      </c>
      <c r="O1374" s="18">
        <f>IF(K1374*N1374&gt;0,1,0)</f>
        <v>0</v>
      </c>
      <c r="P1374">
        <f>_xlfn.IFS(K1374&lt;0,MIN(L1373:L1387),K1374&gt;0,MAX(L1373:L1387))</f>
        <v>-3.0000000000654836E-2</v>
      </c>
      <c r="Q1374">
        <f>_xlfn.IFS(K1374&lt;0,MAX(L1373:L1387),K1374&gt;0,MIN(L1373:L1387))</f>
        <v>96.869999999998981</v>
      </c>
      <c r="T1374" s="13">
        <f>MAX(G1374:G1388)</f>
        <v>12040.51</v>
      </c>
      <c r="X1374">
        <f t="shared" ref="X1374:X1388" si="782">ABS(K1374)</f>
        <v>6.8400000000001455</v>
      </c>
      <c r="Y1374">
        <f t="shared" ref="Y1374:Y1388" si="783">ABS(M1374)</f>
        <v>15.530000000000655</v>
      </c>
      <c r="Z1374">
        <f t="shared" ref="Z1374:Z1388" si="784">IF(T1374&lt;1000,ABS(T1374),0)</f>
        <v>0</v>
      </c>
      <c r="AA1374">
        <f t="shared" ref="AA1374:AA1388" si="785">ABS(N1374)</f>
        <v>43.409999999999854</v>
      </c>
      <c r="AB1374" s="18">
        <f t="shared" ref="AB1374:AB1388" si="786">ABS(P1374)</f>
        <v>3.0000000000654836E-2</v>
      </c>
      <c r="AC1374" s="18">
        <f t="shared" ref="AC1374:AC1388" si="787">ABS(Q1374)</f>
        <v>96.869999999998981</v>
      </c>
      <c r="AD1374" s="18">
        <f t="shared" ref="AD1374:AD1388" si="788">IF(O1374=1,ABS(P1374),0)</f>
        <v>0</v>
      </c>
      <c r="AE1374" s="18">
        <f t="shared" ref="AE1374:AE1388" si="789">IF(O1374=0,ABS(Q1374),0)</f>
        <v>96.869999999998981</v>
      </c>
      <c r="AG1374" s="18">
        <f t="shared" ref="AG1374:AG1388" si="790">IF(O1374=1,ABS(Q1374),0)</f>
        <v>0</v>
      </c>
      <c r="AH1374" s="18">
        <f t="shared" ref="AH1374:AH1388" si="791">IF(O1374=0,ABS(P1374),0)</f>
        <v>3.0000000000654836E-2</v>
      </c>
    </row>
    <row r="1375" spans="5:34" x14ac:dyDescent="0.25">
      <c r="E1375" s="11">
        <v>43353.375</v>
      </c>
      <c r="F1375" s="9">
        <v>11935.84</v>
      </c>
      <c r="G1375" s="9">
        <v>11971.73</v>
      </c>
      <c r="H1375" s="9">
        <v>11935.59</v>
      </c>
      <c r="I1375" s="9">
        <v>11955.23</v>
      </c>
      <c r="K1375" s="13">
        <f t="shared" si="780"/>
        <v>19.389999999999418</v>
      </c>
      <c r="L1375" s="13">
        <f t="shared" ref="L1375:L1388" si="792">L1374+K1375</f>
        <v>19.389999999999418</v>
      </c>
      <c r="M1375" s="13">
        <f t="shared" si="781"/>
        <v>36.139999999999418</v>
      </c>
      <c r="T1375" s="13">
        <f>MIN(H1374:H1388)</f>
        <v>11928.91</v>
      </c>
      <c r="X1375">
        <f t="shared" si="782"/>
        <v>19.389999999999418</v>
      </c>
      <c r="Y1375">
        <f t="shared" si="783"/>
        <v>36.139999999999418</v>
      </c>
      <c r="Z1375">
        <f t="shared" si="784"/>
        <v>0</v>
      </c>
      <c r="AA1375">
        <f t="shared" si="785"/>
        <v>0</v>
      </c>
      <c r="AB1375" s="18">
        <f t="shared" si="786"/>
        <v>0</v>
      </c>
      <c r="AC1375" s="18">
        <f t="shared" si="787"/>
        <v>0</v>
      </c>
      <c r="AD1375" s="18">
        <f t="shared" si="788"/>
        <v>0</v>
      </c>
      <c r="AE1375" s="18">
        <f t="shared" si="789"/>
        <v>0</v>
      </c>
      <c r="AG1375" s="18">
        <f t="shared" si="790"/>
        <v>0</v>
      </c>
      <c r="AH1375" s="18">
        <f t="shared" si="791"/>
        <v>0</v>
      </c>
    </row>
    <row r="1376" spans="5:34" x14ac:dyDescent="0.25">
      <c r="E1376" s="12">
        <v>43353.416666666664</v>
      </c>
      <c r="F1376" s="10">
        <v>11954.23</v>
      </c>
      <c r="G1376" s="10">
        <v>11966.29</v>
      </c>
      <c r="H1376" s="10">
        <v>11928.91</v>
      </c>
      <c r="I1376" s="10">
        <v>11934.81</v>
      </c>
      <c r="K1376" s="13">
        <f t="shared" si="780"/>
        <v>-19.420000000000073</v>
      </c>
      <c r="L1376" s="13">
        <f t="shared" si="792"/>
        <v>-3.0000000000654836E-2</v>
      </c>
      <c r="M1376" s="13">
        <f t="shared" si="781"/>
        <v>37.380000000001019</v>
      </c>
      <c r="T1376" s="13">
        <f>T1374-T1375</f>
        <v>111.60000000000036</v>
      </c>
      <c r="X1376">
        <f t="shared" si="782"/>
        <v>19.420000000000073</v>
      </c>
      <c r="Y1376">
        <f t="shared" si="783"/>
        <v>37.380000000001019</v>
      </c>
      <c r="Z1376">
        <f t="shared" si="784"/>
        <v>111.60000000000036</v>
      </c>
      <c r="AA1376">
        <f t="shared" si="785"/>
        <v>0</v>
      </c>
      <c r="AB1376" s="18">
        <f t="shared" si="786"/>
        <v>0</v>
      </c>
      <c r="AC1376" s="18">
        <f t="shared" si="787"/>
        <v>0</v>
      </c>
      <c r="AD1376" s="18">
        <f t="shared" si="788"/>
        <v>0</v>
      </c>
      <c r="AE1376" s="18">
        <f t="shared" si="789"/>
        <v>0</v>
      </c>
      <c r="AG1376" s="18">
        <f t="shared" si="790"/>
        <v>0</v>
      </c>
      <c r="AH1376" s="18">
        <f t="shared" si="791"/>
        <v>0</v>
      </c>
    </row>
    <row r="1377" spans="5:34" x14ac:dyDescent="0.25">
      <c r="E1377" s="11">
        <v>43353.458333333336</v>
      </c>
      <c r="F1377" s="9">
        <v>11935.31</v>
      </c>
      <c r="G1377" s="9">
        <v>11971.43</v>
      </c>
      <c r="H1377" s="9">
        <v>11934.76</v>
      </c>
      <c r="I1377" s="9">
        <v>11967.75</v>
      </c>
      <c r="K1377" s="13">
        <f t="shared" si="780"/>
        <v>32.440000000000509</v>
      </c>
      <c r="L1377" s="13">
        <f t="shared" si="792"/>
        <v>32.409999999999854</v>
      </c>
      <c r="M1377" s="13">
        <f t="shared" si="781"/>
        <v>36.670000000000073</v>
      </c>
      <c r="X1377">
        <f t="shared" si="782"/>
        <v>32.440000000000509</v>
      </c>
      <c r="Y1377">
        <f t="shared" si="783"/>
        <v>36.670000000000073</v>
      </c>
      <c r="Z1377">
        <f t="shared" si="784"/>
        <v>0</v>
      </c>
      <c r="AA1377">
        <f t="shared" si="785"/>
        <v>0</v>
      </c>
      <c r="AB1377" s="18">
        <f t="shared" si="786"/>
        <v>0</v>
      </c>
      <c r="AC1377" s="18">
        <f t="shared" si="787"/>
        <v>0</v>
      </c>
      <c r="AD1377" s="18">
        <f t="shared" si="788"/>
        <v>0</v>
      </c>
      <c r="AE1377" s="18">
        <f t="shared" si="789"/>
        <v>0</v>
      </c>
      <c r="AG1377" s="18">
        <f t="shared" si="790"/>
        <v>0</v>
      </c>
      <c r="AH1377" s="18">
        <f t="shared" si="791"/>
        <v>0</v>
      </c>
    </row>
    <row r="1378" spans="5:34" x14ac:dyDescent="0.25">
      <c r="E1378" s="12">
        <v>43353.5</v>
      </c>
      <c r="F1378" s="10">
        <v>11968</v>
      </c>
      <c r="G1378" s="10">
        <v>11983.83</v>
      </c>
      <c r="H1378" s="10">
        <v>11957.86</v>
      </c>
      <c r="I1378" s="10">
        <v>11963.19</v>
      </c>
      <c r="K1378" s="13">
        <f t="shared" si="780"/>
        <v>-4.8099999999994907</v>
      </c>
      <c r="L1378" s="13">
        <f t="shared" si="792"/>
        <v>27.600000000000364</v>
      </c>
      <c r="M1378" s="13">
        <f t="shared" si="781"/>
        <v>25.969999999999345</v>
      </c>
      <c r="R1378">
        <v>-40</v>
      </c>
      <c r="X1378">
        <f t="shared" si="782"/>
        <v>4.8099999999994907</v>
      </c>
      <c r="Y1378">
        <f t="shared" si="783"/>
        <v>25.969999999999345</v>
      </c>
      <c r="Z1378">
        <f t="shared" si="784"/>
        <v>0</v>
      </c>
      <c r="AA1378">
        <f t="shared" si="785"/>
        <v>0</v>
      </c>
      <c r="AB1378" s="18">
        <f t="shared" si="786"/>
        <v>0</v>
      </c>
      <c r="AC1378" s="18">
        <f t="shared" si="787"/>
        <v>0</v>
      </c>
      <c r="AD1378" s="18">
        <f t="shared" si="788"/>
        <v>0</v>
      </c>
      <c r="AE1378" s="18">
        <f t="shared" si="789"/>
        <v>0</v>
      </c>
      <c r="AG1378" s="18">
        <f t="shared" si="790"/>
        <v>0</v>
      </c>
      <c r="AH1378" s="18">
        <f t="shared" si="791"/>
        <v>0</v>
      </c>
    </row>
    <row r="1379" spans="5:34" x14ac:dyDescent="0.25">
      <c r="E1379" s="11">
        <v>43353.541666666664</v>
      </c>
      <c r="F1379" s="9">
        <v>11963.44</v>
      </c>
      <c r="G1379" s="9">
        <v>12014.27</v>
      </c>
      <c r="H1379" s="9">
        <v>11959.33</v>
      </c>
      <c r="I1379" s="9">
        <v>12007.91</v>
      </c>
      <c r="K1379" s="13">
        <f t="shared" si="780"/>
        <v>44.469999999999345</v>
      </c>
      <c r="L1379" s="13">
        <f t="shared" si="792"/>
        <v>72.069999999999709</v>
      </c>
      <c r="M1379" s="13">
        <f t="shared" si="781"/>
        <v>54.940000000000509</v>
      </c>
      <c r="X1379">
        <f t="shared" si="782"/>
        <v>44.469999999999345</v>
      </c>
      <c r="Y1379">
        <f t="shared" si="783"/>
        <v>54.940000000000509</v>
      </c>
      <c r="Z1379">
        <f t="shared" si="784"/>
        <v>0</v>
      </c>
      <c r="AA1379">
        <f t="shared" si="785"/>
        <v>0</v>
      </c>
      <c r="AB1379" s="18">
        <f t="shared" si="786"/>
        <v>0</v>
      </c>
      <c r="AC1379" s="18">
        <f t="shared" si="787"/>
        <v>0</v>
      </c>
      <c r="AD1379" s="18">
        <f t="shared" si="788"/>
        <v>0</v>
      </c>
      <c r="AE1379" s="18">
        <f t="shared" si="789"/>
        <v>0</v>
      </c>
      <c r="AG1379" s="18">
        <f t="shared" si="790"/>
        <v>0</v>
      </c>
      <c r="AH1379" s="18">
        <f t="shared" si="791"/>
        <v>0</v>
      </c>
    </row>
    <row r="1380" spans="5:34" x14ac:dyDescent="0.25">
      <c r="E1380" s="12">
        <v>43353.583333333336</v>
      </c>
      <c r="F1380" s="10">
        <v>12008.16</v>
      </c>
      <c r="G1380" s="10">
        <v>12033.5</v>
      </c>
      <c r="H1380" s="10">
        <v>12003.12</v>
      </c>
      <c r="I1380" s="10">
        <v>12032.96</v>
      </c>
      <c r="K1380" s="13">
        <f t="shared" si="780"/>
        <v>24.799999999999272</v>
      </c>
      <c r="L1380" s="13">
        <f t="shared" si="792"/>
        <v>96.869999999998981</v>
      </c>
      <c r="M1380" s="13">
        <f t="shared" si="781"/>
        <v>30.3799999999992</v>
      </c>
      <c r="X1380">
        <f t="shared" si="782"/>
        <v>24.799999999999272</v>
      </c>
      <c r="Y1380">
        <f t="shared" si="783"/>
        <v>30.3799999999992</v>
      </c>
      <c r="Z1380">
        <f t="shared" si="784"/>
        <v>0</v>
      </c>
      <c r="AA1380">
        <f t="shared" si="785"/>
        <v>0</v>
      </c>
      <c r="AB1380" s="18">
        <f t="shared" si="786"/>
        <v>0</v>
      </c>
      <c r="AC1380" s="18">
        <f t="shared" si="787"/>
        <v>0</v>
      </c>
      <c r="AD1380" s="18">
        <f t="shared" si="788"/>
        <v>0</v>
      </c>
      <c r="AE1380" s="18">
        <f t="shared" si="789"/>
        <v>0</v>
      </c>
      <c r="AG1380" s="18">
        <f t="shared" si="790"/>
        <v>0</v>
      </c>
      <c r="AH1380" s="18">
        <f t="shared" si="791"/>
        <v>0</v>
      </c>
    </row>
    <row r="1381" spans="5:34" x14ac:dyDescent="0.25">
      <c r="E1381" s="11">
        <v>43353.625</v>
      </c>
      <c r="F1381" s="9">
        <v>12032.95</v>
      </c>
      <c r="G1381" s="9">
        <v>12040.51</v>
      </c>
      <c r="H1381" s="9">
        <v>12006.06</v>
      </c>
      <c r="I1381" s="9">
        <v>12021.85</v>
      </c>
      <c r="K1381" s="13">
        <f t="shared" si="780"/>
        <v>-11.100000000000364</v>
      </c>
      <c r="L1381" s="13">
        <f t="shared" si="792"/>
        <v>85.769999999998618</v>
      </c>
      <c r="M1381" s="13">
        <f t="shared" si="781"/>
        <v>34.450000000000728</v>
      </c>
      <c r="X1381">
        <f t="shared" si="782"/>
        <v>11.100000000000364</v>
      </c>
      <c r="Y1381">
        <f t="shared" si="783"/>
        <v>34.450000000000728</v>
      </c>
      <c r="Z1381">
        <f t="shared" si="784"/>
        <v>0</v>
      </c>
      <c r="AA1381">
        <f t="shared" si="785"/>
        <v>0</v>
      </c>
      <c r="AB1381" s="18">
        <f t="shared" si="786"/>
        <v>0</v>
      </c>
      <c r="AC1381" s="18">
        <f t="shared" si="787"/>
        <v>0</v>
      </c>
      <c r="AD1381" s="18">
        <f t="shared" si="788"/>
        <v>0</v>
      </c>
      <c r="AE1381" s="18">
        <f t="shared" si="789"/>
        <v>0</v>
      </c>
      <c r="AG1381" s="18">
        <f t="shared" si="790"/>
        <v>0</v>
      </c>
      <c r="AH1381" s="18">
        <f t="shared" si="791"/>
        <v>0</v>
      </c>
    </row>
    <row r="1382" spans="5:34" x14ac:dyDescent="0.25">
      <c r="E1382" s="12">
        <v>43353.666666666664</v>
      </c>
      <c r="F1382" s="10">
        <v>12022.6</v>
      </c>
      <c r="G1382" s="10">
        <v>12022.6</v>
      </c>
      <c r="H1382" s="10">
        <v>11995.38</v>
      </c>
      <c r="I1382" s="10">
        <v>12000.11</v>
      </c>
      <c r="K1382" s="13">
        <f t="shared" si="780"/>
        <v>-22.489999999999782</v>
      </c>
      <c r="L1382" s="13">
        <f t="shared" si="792"/>
        <v>63.279999999998836</v>
      </c>
      <c r="M1382" s="13">
        <f t="shared" si="781"/>
        <v>27.220000000001164</v>
      </c>
      <c r="X1382">
        <f t="shared" si="782"/>
        <v>22.489999999999782</v>
      </c>
      <c r="Y1382">
        <f t="shared" si="783"/>
        <v>27.220000000001164</v>
      </c>
      <c r="Z1382">
        <f t="shared" si="784"/>
        <v>0</v>
      </c>
      <c r="AA1382">
        <f t="shared" si="785"/>
        <v>0</v>
      </c>
      <c r="AB1382" s="18">
        <f t="shared" si="786"/>
        <v>0</v>
      </c>
      <c r="AC1382" s="18">
        <f t="shared" si="787"/>
        <v>0</v>
      </c>
      <c r="AD1382" s="18">
        <f t="shared" si="788"/>
        <v>0</v>
      </c>
      <c r="AE1382" s="18">
        <f t="shared" si="789"/>
        <v>0</v>
      </c>
      <c r="AG1382" s="18">
        <f t="shared" si="790"/>
        <v>0</v>
      </c>
      <c r="AH1382" s="18">
        <f t="shared" si="791"/>
        <v>0</v>
      </c>
    </row>
    <row r="1383" spans="5:34" x14ac:dyDescent="0.25">
      <c r="E1383" s="11">
        <v>43353.708333333336</v>
      </c>
      <c r="F1383" s="9">
        <v>12000.37</v>
      </c>
      <c r="G1383" s="9">
        <v>12002.6</v>
      </c>
      <c r="H1383" s="9">
        <v>11966.76</v>
      </c>
      <c r="I1383" s="9">
        <v>11991.55</v>
      </c>
      <c r="K1383" s="13">
        <f t="shared" si="780"/>
        <v>-8.820000000001528</v>
      </c>
      <c r="L1383" s="13">
        <f t="shared" si="792"/>
        <v>54.459999999997308</v>
      </c>
      <c r="M1383" s="13">
        <f t="shared" si="781"/>
        <v>35.840000000000146</v>
      </c>
      <c r="X1383">
        <f t="shared" si="782"/>
        <v>8.820000000001528</v>
      </c>
      <c r="Y1383">
        <f t="shared" si="783"/>
        <v>35.840000000000146</v>
      </c>
      <c r="Z1383">
        <f t="shared" si="784"/>
        <v>0</v>
      </c>
      <c r="AA1383">
        <f t="shared" si="785"/>
        <v>0</v>
      </c>
      <c r="AB1383" s="18">
        <f t="shared" si="786"/>
        <v>0</v>
      </c>
      <c r="AC1383" s="18">
        <f t="shared" si="787"/>
        <v>0</v>
      </c>
      <c r="AD1383" s="18">
        <f t="shared" si="788"/>
        <v>0</v>
      </c>
      <c r="AE1383" s="18">
        <f t="shared" si="789"/>
        <v>0</v>
      </c>
      <c r="AG1383" s="18">
        <f t="shared" si="790"/>
        <v>0</v>
      </c>
      <c r="AH1383" s="18">
        <f t="shared" si="791"/>
        <v>0</v>
      </c>
    </row>
    <row r="1384" spans="5:34" x14ac:dyDescent="0.25">
      <c r="E1384" s="12">
        <v>43353.75</v>
      </c>
      <c r="F1384" s="10">
        <v>11991.29</v>
      </c>
      <c r="G1384" s="10">
        <v>12006.48</v>
      </c>
      <c r="H1384" s="10">
        <v>11983.26</v>
      </c>
      <c r="I1384" s="10">
        <v>11992.36</v>
      </c>
      <c r="K1384" s="13">
        <f t="shared" si="780"/>
        <v>1.069999999999709</v>
      </c>
      <c r="L1384" s="13">
        <f t="shared" si="792"/>
        <v>55.529999999997017</v>
      </c>
      <c r="M1384" s="13">
        <f t="shared" si="781"/>
        <v>23.219999999999345</v>
      </c>
      <c r="X1384">
        <f t="shared" si="782"/>
        <v>1.069999999999709</v>
      </c>
      <c r="Y1384">
        <f t="shared" si="783"/>
        <v>23.219999999999345</v>
      </c>
      <c r="Z1384">
        <f t="shared" si="784"/>
        <v>0</v>
      </c>
      <c r="AA1384">
        <f t="shared" si="785"/>
        <v>0</v>
      </c>
      <c r="AB1384" s="18">
        <f t="shared" si="786"/>
        <v>0</v>
      </c>
      <c r="AC1384" s="18">
        <f t="shared" si="787"/>
        <v>0</v>
      </c>
      <c r="AD1384" s="18">
        <f t="shared" si="788"/>
        <v>0</v>
      </c>
      <c r="AE1384" s="18">
        <f t="shared" si="789"/>
        <v>0</v>
      </c>
      <c r="AG1384" s="18">
        <f t="shared" si="790"/>
        <v>0</v>
      </c>
      <c r="AH1384" s="18">
        <f t="shared" si="791"/>
        <v>0</v>
      </c>
    </row>
    <row r="1385" spans="5:34" x14ac:dyDescent="0.25">
      <c r="E1385" s="11">
        <v>43353.791666666664</v>
      </c>
      <c r="F1385" s="9">
        <v>11992.11</v>
      </c>
      <c r="G1385" s="9">
        <v>11993.35</v>
      </c>
      <c r="H1385" s="9">
        <v>11980.85</v>
      </c>
      <c r="I1385" s="9">
        <v>11989.85</v>
      </c>
      <c r="K1385" s="13">
        <f t="shared" si="780"/>
        <v>-2.2600000000002183</v>
      </c>
      <c r="L1385" s="13">
        <f t="shared" si="792"/>
        <v>53.269999999996799</v>
      </c>
      <c r="M1385" s="13">
        <f t="shared" si="781"/>
        <v>12.5</v>
      </c>
      <c r="X1385">
        <f t="shared" si="782"/>
        <v>2.2600000000002183</v>
      </c>
      <c r="Y1385">
        <f t="shared" si="783"/>
        <v>12.5</v>
      </c>
      <c r="Z1385">
        <f t="shared" si="784"/>
        <v>0</v>
      </c>
      <c r="AA1385">
        <f t="shared" si="785"/>
        <v>0</v>
      </c>
      <c r="AB1385" s="18">
        <f t="shared" si="786"/>
        <v>0</v>
      </c>
      <c r="AC1385" s="18">
        <f t="shared" si="787"/>
        <v>0</v>
      </c>
      <c r="AD1385" s="18">
        <f t="shared" si="788"/>
        <v>0</v>
      </c>
      <c r="AE1385" s="18">
        <f t="shared" si="789"/>
        <v>0</v>
      </c>
      <c r="AG1385" s="18">
        <f t="shared" si="790"/>
        <v>0</v>
      </c>
      <c r="AH1385" s="18">
        <f t="shared" si="791"/>
        <v>0</v>
      </c>
    </row>
    <row r="1386" spans="5:34" x14ac:dyDescent="0.25">
      <c r="E1386" s="12">
        <v>43353.833333333336</v>
      </c>
      <c r="F1386" s="10">
        <v>11990.1</v>
      </c>
      <c r="G1386" s="10">
        <v>11996.09</v>
      </c>
      <c r="H1386" s="10">
        <v>11986.59</v>
      </c>
      <c r="I1386" s="10">
        <v>11995.84</v>
      </c>
      <c r="K1386" s="13">
        <f t="shared" si="780"/>
        <v>5.7399999999997817</v>
      </c>
      <c r="L1386" s="13">
        <f t="shared" si="792"/>
        <v>59.00999999999658</v>
      </c>
      <c r="M1386" s="13">
        <f t="shared" si="781"/>
        <v>9.5</v>
      </c>
      <c r="X1386">
        <f t="shared" si="782"/>
        <v>5.7399999999997817</v>
      </c>
      <c r="Y1386">
        <f t="shared" si="783"/>
        <v>9.5</v>
      </c>
      <c r="Z1386">
        <f t="shared" si="784"/>
        <v>0</v>
      </c>
      <c r="AA1386">
        <f t="shared" si="785"/>
        <v>0</v>
      </c>
      <c r="AB1386" s="18">
        <f t="shared" si="786"/>
        <v>0</v>
      </c>
      <c r="AC1386" s="18">
        <f t="shared" si="787"/>
        <v>0</v>
      </c>
      <c r="AD1386" s="18">
        <f t="shared" si="788"/>
        <v>0</v>
      </c>
      <c r="AE1386" s="18">
        <f t="shared" si="789"/>
        <v>0</v>
      </c>
      <c r="AG1386" s="18">
        <f t="shared" si="790"/>
        <v>0</v>
      </c>
      <c r="AH1386" s="18">
        <f t="shared" si="791"/>
        <v>0</v>
      </c>
    </row>
    <row r="1387" spans="5:34" x14ac:dyDescent="0.25">
      <c r="E1387" s="11">
        <v>43353.875</v>
      </c>
      <c r="F1387" s="9">
        <v>11996.09</v>
      </c>
      <c r="G1387" s="9">
        <v>12002.83</v>
      </c>
      <c r="H1387" s="9">
        <v>11990.58</v>
      </c>
      <c r="I1387" s="9">
        <v>12001.58</v>
      </c>
      <c r="K1387" s="13">
        <f t="shared" si="780"/>
        <v>5.4899999999997817</v>
      </c>
      <c r="L1387" s="13">
        <f t="shared" si="792"/>
        <v>64.499999999996362</v>
      </c>
      <c r="M1387" s="13">
        <f t="shared" si="781"/>
        <v>12.25</v>
      </c>
      <c r="X1387">
        <f t="shared" si="782"/>
        <v>5.4899999999997817</v>
      </c>
      <c r="Y1387">
        <f t="shared" si="783"/>
        <v>12.25</v>
      </c>
      <c r="Z1387">
        <f t="shared" si="784"/>
        <v>0</v>
      </c>
      <c r="AA1387">
        <f t="shared" si="785"/>
        <v>0</v>
      </c>
      <c r="AB1387" s="18">
        <f t="shared" si="786"/>
        <v>0</v>
      </c>
      <c r="AC1387" s="18">
        <f t="shared" si="787"/>
        <v>0</v>
      </c>
      <c r="AD1387" s="18">
        <f t="shared" si="788"/>
        <v>0</v>
      </c>
      <c r="AE1387" s="18">
        <f t="shared" si="789"/>
        <v>0</v>
      </c>
      <c r="AG1387" s="18">
        <f t="shared" si="790"/>
        <v>0</v>
      </c>
      <c r="AH1387" s="18">
        <f t="shared" si="791"/>
        <v>0</v>
      </c>
    </row>
    <row r="1388" spans="5:34" x14ac:dyDescent="0.25">
      <c r="E1388" s="12">
        <v>43353.916666666664</v>
      </c>
      <c r="F1388" s="10">
        <v>12001.58</v>
      </c>
      <c r="G1388" s="10">
        <v>12009.83</v>
      </c>
      <c r="H1388" s="10">
        <v>11992.97</v>
      </c>
      <c r="I1388" s="10">
        <v>11997.81</v>
      </c>
      <c r="K1388" s="13">
        <f t="shared" si="780"/>
        <v>-3.7700000000004366</v>
      </c>
      <c r="L1388" s="13">
        <f t="shared" si="792"/>
        <v>60.729999999995925</v>
      </c>
      <c r="M1388" s="13">
        <f t="shared" si="781"/>
        <v>16.860000000000582</v>
      </c>
      <c r="N1388" s="13"/>
      <c r="X1388">
        <f t="shared" si="782"/>
        <v>3.7700000000004366</v>
      </c>
      <c r="Y1388">
        <f t="shared" si="783"/>
        <v>16.860000000000582</v>
      </c>
      <c r="Z1388">
        <f t="shared" si="784"/>
        <v>0</v>
      </c>
      <c r="AA1388">
        <f t="shared" si="785"/>
        <v>0</v>
      </c>
      <c r="AB1388" s="18">
        <f t="shared" si="786"/>
        <v>0</v>
      </c>
      <c r="AC1388" s="18">
        <f t="shared" si="787"/>
        <v>0</v>
      </c>
      <c r="AD1388" s="18">
        <f t="shared" si="788"/>
        <v>0</v>
      </c>
      <c r="AE1388" s="18">
        <f t="shared" si="789"/>
        <v>0</v>
      </c>
      <c r="AG1388" s="18">
        <f t="shared" si="790"/>
        <v>0</v>
      </c>
      <c r="AH1388" s="18">
        <f t="shared" si="791"/>
        <v>0</v>
      </c>
    </row>
    <row r="1389" spans="5:34" hidden="1" x14ac:dyDescent="0.25">
      <c r="E1389" s="11">
        <v>43353.958333333336</v>
      </c>
      <c r="F1389" s="9">
        <v>12005</v>
      </c>
      <c r="G1389" s="9">
        <v>12006.04</v>
      </c>
      <c r="H1389" s="9">
        <v>12000.83</v>
      </c>
      <c r="I1389" s="9">
        <v>12001.87</v>
      </c>
      <c r="AB1389"/>
      <c r="AC1389"/>
      <c r="AD1389"/>
      <c r="AE1389"/>
    </row>
    <row r="1390" spans="5:34" hidden="1" x14ac:dyDescent="0.25">
      <c r="E1390" s="12">
        <v>43354.041666666664</v>
      </c>
      <c r="F1390" s="10">
        <v>12000.81</v>
      </c>
      <c r="G1390" s="10">
        <v>12006.01</v>
      </c>
      <c r="H1390" s="10">
        <v>11996.64</v>
      </c>
      <c r="I1390" s="10">
        <v>12006.01</v>
      </c>
      <c r="AB1390"/>
      <c r="AC1390"/>
      <c r="AD1390"/>
      <c r="AE1390"/>
    </row>
    <row r="1391" spans="5:34" hidden="1" x14ac:dyDescent="0.25">
      <c r="E1391" s="11">
        <v>43354.083333333336</v>
      </c>
      <c r="F1391" s="9">
        <v>12006.07</v>
      </c>
      <c r="G1391" s="9">
        <v>12010.05</v>
      </c>
      <c r="H1391" s="9">
        <v>12002.88</v>
      </c>
      <c r="I1391" s="9">
        <v>12008</v>
      </c>
      <c r="AB1391"/>
      <c r="AC1391"/>
      <c r="AD1391"/>
      <c r="AE1391"/>
    </row>
    <row r="1392" spans="5:34" hidden="1" x14ac:dyDescent="0.25">
      <c r="E1392" s="12">
        <v>43354.125</v>
      </c>
      <c r="F1392" s="10">
        <v>12006.96</v>
      </c>
      <c r="G1392" s="10">
        <v>12019.5</v>
      </c>
      <c r="H1392" s="10">
        <v>12006.96</v>
      </c>
      <c r="I1392" s="10">
        <v>12015.32</v>
      </c>
      <c r="AB1392"/>
      <c r="AC1392"/>
      <c r="AD1392"/>
      <c r="AE1392"/>
    </row>
    <row r="1393" spans="5:34" hidden="1" x14ac:dyDescent="0.25">
      <c r="E1393" s="11">
        <v>43354.166666666664</v>
      </c>
      <c r="F1393" s="9">
        <v>12017.41</v>
      </c>
      <c r="G1393" s="9">
        <v>12020.5</v>
      </c>
      <c r="H1393" s="9">
        <v>12010.2</v>
      </c>
      <c r="I1393" s="9">
        <v>12016.45</v>
      </c>
      <c r="AB1393"/>
      <c r="AC1393"/>
      <c r="AD1393"/>
      <c r="AE1393"/>
    </row>
    <row r="1394" spans="5:34" hidden="1" x14ac:dyDescent="0.25">
      <c r="E1394" s="12">
        <v>43354.208333333336</v>
      </c>
      <c r="F1394" s="10">
        <v>12015.41</v>
      </c>
      <c r="G1394" s="10">
        <v>12017.5</v>
      </c>
      <c r="H1394" s="10">
        <v>12007.15</v>
      </c>
      <c r="I1394" s="10">
        <v>12009.24</v>
      </c>
      <c r="AB1394"/>
      <c r="AC1394"/>
      <c r="AD1394"/>
      <c r="AE1394"/>
    </row>
    <row r="1395" spans="5:34" hidden="1" x14ac:dyDescent="0.25">
      <c r="E1395" s="11">
        <v>43354.25</v>
      </c>
      <c r="F1395" s="9">
        <v>12009.76</v>
      </c>
      <c r="G1395" s="9">
        <v>12018.61</v>
      </c>
      <c r="H1395" s="9">
        <v>12008.72</v>
      </c>
      <c r="I1395" s="9">
        <v>12018.56</v>
      </c>
      <c r="AB1395"/>
      <c r="AC1395"/>
      <c r="AD1395"/>
      <c r="AE1395"/>
    </row>
    <row r="1396" spans="5:34" hidden="1" x14ac:dyDescent="0.25">
      <c r="E1396" s="12">
        <v>43354.291666666664</v>
      </c>
      <c r="F1396" s="10">
        <v>12018.57</v>
      </c>
      <c r="G1396" s="10">
        <v>12022.13</v>
      </c>
      <c r="H1396" s="10">
        <v>12017.51</v>
      </c>
      <c r="I1396" s="10">
        <v>12020.63</v>
      </c>
      <c r="AB1396"/>
      <c r="AC1396"/>
      <c r="AD1396"/>
      <c r="AE1396"/>
    </row>
    <row r="1397" spans="5:34" x14ac:dyDescent="0.25">
      <c r="E1397" s="11">
        <v>43354.333333333336</v>
      </c>
      <c r="F1397" s="9">
        <v>12020.11</v>
      </c>
      <c r="G1397" s="9">
        <v>12020.63</v>
      </c>
      <c r="H1397" s="9">
        <v>12007.44</v>
      </c>
      <c r="I1397" s="9">
        <v>12010.51</v>
      </c>
      <c r="K1397" s="13">
        <f t="shared" ref="K1397:K1411" si="793">I1397-F1397</f>
        <v>-9.6000000000003638</v>
      </c>
      <c r="L1397" s="13">
        <v>0</v>
      </c>
      <c r="M1397" s="13">
        <f t="shared" ref="M1397:M1411" si="794">G1397-H1397</f>
        <v>13.18999999999869</v>
      </c>
      <c r="N1397" s="13">
        <f>I1411-F1397</f>
        <v>-29.670000000000073</v>
      </c>
      <c r="O1397" s="18">
        <f>IF(K1397*N1397&gt;0,1,0)</f>
        <v>1</v>
      </c>
      <c r="P1397">
        <f>_xlfn.IFS(K1397&lt;0,MIN(L1396:L1410),K1397&gt;0,MAX(L1396:L1410))</f>
        <v>-112.5</v>
      </c>
      <c r="Q1397">
        <f>_xlfn.IFS(K1397&lt;0,MAX(L1396:L1410),K1397&gt;0,MIN(L1396:L1410))</f>
        <v>8.180000000000291</v>
      </c>
      <c r="T1397" s="13">
        <f>MAX(G1397:G1411)</f>
        <v>12024.19</v>
      </c>
      <c r="X1397">
        <f t="shared" ref="X1397:X1411" si="795">ABS(K1397)</f>
        <v>9.6000000000003638</v>
      </c>
      <c r="Y1397">
        <f t="shared" ref="Y1397:Y1411" si="796">ABS(M1397)</f>
        <v>13.18999999999869</v>
      </c>
      <c r="Z1397">
        <f t="shared" ref="Z1397:Z1411" si="797">IF(T1397&lt;1000,ABS(T1397),0)</f>
        <v>0</v>
      </c>
      <c r="AA1397">
        <f t="shared" ref="AA1397:AA1411" si="798">ABS(N1397)</f>
        <v>29.670000000000073</v>
      </c>
      <c r="AB1397" s="18">
        <f t="shared" ref="AB1397:AB1411" si="799">ABS(P1397)</f>
        <v>112.5</v>
      </c>
      <c r="AC1397" s="18">
        <f t="shared" ref="AC1397:AC1411" si="800">ABS(Q1397)</f>
        <v>8.180000000000291</v>
      </c>
      <c r="AD1397" s="18">
        <f t="shared" ref="AD1397:AD1411" si="801">IF(O1397=1,ABS(P1397),0)</f>
        <v>112.5</v>
      </c>
      <c r="AE1397" s="18">
        <f t="shared" ref="AE1397:AE1411" si="802">IF(O1397=0,ABS(Q1397),0)</f>
        <v>0</v>
      </c>
      <c r="AG1397" s="18">
        <f t="shared" ref="AG1397:AG1411" si="803">IF(O1397=1,ABS(Q1397),0)</f>
        <v>8.180000000000291</v>
      </c>
      <c r="AH1397" s="18">
        <f t="shared" ref="AH1397:AH1411" si="804">IF(O1397=0,ABS(P1397),0)</f>
        <v>0</v>
      </c>
    </row>
    <row r="1398" spans="5:34" x14ac:dyDescent="0.25">
      <c r="E1398" s="12">
        <v>43354.375</v>
      </c>
      <c r="F1398" s="10">
        <v>12012.01</v>
      </c>
      <c r="G1398" s="10">
        <v>12024.19</v>
      </c>
      <c r="H1398" s="10">
        <v>12003.67</v>
      </c>
      <c r="I1398" s="10">
        <v>12020.19</v>
      </c>
      <c r="K1398" s="13">
        <f t="shared" si="793"/>
        <v>8.180000000000291</v>
      </c>
      <c r="L1398" s="13">
        <f t="shared" ref="L1398:L1411" si="805">L1397+K1398</f>
        <v>8.180000000000291</v>
      </c>
      <c r="M1398" s="13">
        <f t="shared" si="794"/>
        <v>20.520000000000437</v>
      </c>
      <c r="T1398" s="13">
        <f>MIN(H1397:H1411)</f>
        <v>11862.62</v>
      </c>
      <c r="X1398">
        <f t="shared" si="795"/>
        <v>8.180000000000291</v>
      </c>
      <c r="Y1398">
        <f t="shared" si="796"/>
        <v>20.520000000000437</v>
      </c>
      <c r="Z1398">
        <f t="shared" si="797"/>
        <v>0</v>
      </c>
      <c r="AA1398">
        <f t="shared" si="798"/>
        <v>0</v>
      </c>
      <c r="AB1398" s="18">
        <f t="shared" si="799"/>
        <v>0</v>
      </c>
      <c r="AC1398" s="18">
        <f t="shared" si="800"/>
        <v>0</v>
      </c>
      <c r="AD1398" s="18">
        <f t="shared" si="801"/>
        <v>0</v>
      </c>
      <c r="AE1398" s="18">
        <f t="shared" si="802"/>
        <v>0</v>
      </c>
      <c r="AG1398" s="18">
        <f t="shared" si="803"/>
        <v>0</v>
      </c>
      <c r="AH1398" s="18">
        <f t="shared" si="804"/>
        <v>0</v>
      </c>
    </row>
    <row r="1399" spans="5:34" x14ac:dyDescent="0.25">
      <c r="E1399" s="11">
        <v>43354.416666666664</v>
      </c>
      <c r="F1399" s="9">
        <v>12020.74</v>
      </c>
      <c r="G1399" s="9">
        <v>12021.19</v>
      </c>
      <c r="H1399" s="9">
        <v>11975.85</v>
      </c>
      <c r="I1399" s="9">
        <v>11981.08</v>
      </c>
      <c r="K1399" s="13">
        <f t="shared" si="793"/>
        <v>-39.659999999999854</v>
      </c>
      <c r="L1399" s="13">
        <f t="shared" si="805"/>
        <v>-31.479999999999563</v>
      </c>
      <c r="M1399" s="13">
        <f t="shared" si="794"/>
        <v>45.340000000000146</v>
      </c>
      <c r="R1399">
        <v>73</v>
      </c>
      <c r="T1399" s="13">
        <f>T1397-T1398</f>
        <v>161.56999999999971</v>
      </c>
      <c r="X1399">
        <f t="shared" si="795"/>
        <v>39.659999999999854</v>
      </c>
      <c r="Y1399">
        <f t="shared" si="796"/>
        <v>45.340000000000146</v>
      </c>
      <c r="Z1399">
        <f t="shared" si="797"/>
        <v>161.56999999999971</v>
      </c>
      <c r="AA1399">
        <f t="shared" si="798"/>
        <v>0</v>
      </c>
      <c r="AB1399" s="18">
        <f t="shared" si="799"/>
        <v>0</v>
      </c>
      <c r="AC1399" s="18">
        <f t="shared" si="800"/>
        <v>0</v>
      </c>
      <c r="AD1399" s="18">
        <f t="shared" si="801"/>
        <v>0</v>
      </c>
      <c r="AE1399" s="18">
        <f t="shared" si="802"/>
        <v>0</v>
      </c>
      <c r="AG1399" s="18">
        <f t="shared" si="803"/>
        <v>0</v>
      </c>
      <c r="AH1399" s="18">
        <f t="shared" si="804"/>
        <v>0</v>
      </c>
    </row>
    <row r="1400" spans="5:34" x14ac:dyDescent="0.25">
      <c r="E1400" s="12">
        <v>43354.458333333336</v>
      </c>
      <c r="F1400" s="10">
        <v>11981.58</v>
      </c>
      <c r="G1400" s="10">
        <v>11981.83</v>
      </c>
      <c r="H1400" s="10">
        <v>11915.37</v>
      </c>
      <c r="I1400" s="10">
        <v>11916.82</v>
      </c>
      <c r="K1400" s="13">
        <f t="shared" si="793"/>
        <v>-64.760000000000218</v>
      </c>
      <c r="L1400" s="13">
        <f t="shared" si="805"/>
        <v>-96.239999999999782</v>
      </c>
      <c r="M1400" s="13">
        <f t="shared" si="794"/>
        <v>66.459999999999127</v>
      </c>
      <c r="X1400">
        <f t="shared" si="795"/>
        <v>64.760000000000218</v>
      </c>
      <c r="Y1400">
        <f t="shared" si="796"/>
        <v>66.459999999999127</v>
      </c>
      <c r="Z1400">
        <f t="shared" si="797"/>
        <v>0</v>
      </c>
      <c r="AA1400">
        <f t="shared" si="798"/>
        <v>0</v>
      </c>
      <c r="AB1400" s="18">
        <f t="shared" si="799"/>
        <v>0</v>
      </c>
      <c r="AC1400" s="18">
        <f t="shared" si="800"/>
        <v>0</v>
      </c>
      <c r="AD1400" s="18">
        <f t="shared" si="801"/>
        <v>0</v>
      </c>
      <c r="AE1400" s="18">
        <f t="shared" si="802"/>
        <v>0</v>
      </c>
      <c r="AG1400" s="18">
        <f t="shared" si="803"/>
        <v>0</v>
      </c>
      <c r="AH1400" s="18">
        <f t="shared" si="804"/>
        <v>0</v>
      </c>
    </row>
    <row r="1401" spans="5:34" x14ac:dyDescent="0.25">
      <c r="E1401" s="11">
        <v>43354.5</v>
      </c>
      <c r="F1401" s="9">
        <v>11918.07</v>
      </c>
      <c r="G1401" s="9">
        <v>11941.82</v>
      </c>
      <c r="H1401" s="9">
        <v>11862.62</v>
      </c>
      <c r="I1401" s="9">
        <v>11935.08</v>
      </c>
      <c r="K1401" s="13">
        <f t="shared" si="793"/>
        <v>17.010000000000218</v>
      </c>
      <c r="L1401" s="13">
        <f t="shared" si="805"/>
        <v>-79.229999999999563</v>
      </c>
      <c r="M1401" s="13">
        <f t="shared" si="794"/>
        <v>79.199999999998909</v>
      </c>
      <c r="X1401">
        <f t="shared" si="795"/>
        <v>17.010000000000218</v>
      </c>
      <c r="Y1401">
        <f t="shared" si="796"/>
        <v>79.199999999998909</v>
      </c>
      <c r="Z1401">
        <f t="shared" si="797"/>
        <v>0</v>
      </c>
      <c r="AA1401">
        <f t="shared" si="798"/>
        <v>0</v>
      </c>
      <c r="AB1401" s="18">
        <f t="shared" si="799"/>
        <v>0</v>
      </c>
      <c r="AC1401" s="18">
        <f t="shared" si="800"/>
        <v>0</v>
      </c>
      <c r="AD1401" s="18">
        <f t="shared" si="801"/>
        <v>0</v>
      </c>
      <c r="AE1401" s="18">
        <f t="shared" si="802"/>
        <v>0</v>
      </c>
      <c r="AG1401" s="18">
        <f t="shared" si="803"/>
        <v>0</v>
      </c>
      <c r="AH1401" s="18">
        <f t="shared" si="804"/>
        <v>0</v>
      </c>
    </row>
    <row r="1402" spans="5:34" x14ac:dyDescent="0.25">
      <c r="E1402" s="12">
        <v>43354.541666666664</v>
      </c>
      <c r="F1402" s="10">
        <v>11934.58</v>
      </c>
      <c r="G1402" s="10">
        <v>11947.55</v>
      </c>
      <c r="H1402" s="10">
        <v>11917.88</v>
      </c>
      <c r="I1402" s="10">
        <v>11932.8</v>
      </c>
      <c r="K1402" s="13">
        <f t="shared" si="793"/>
        <v>-1.7800000000006548</v>
      </c>
      <c r="L1402" s="13">
        <f t="shared" si="805"/>
        <v>-81.010000000000218</v>
      </c>
      <c r="M1402" s="13">
        <f t="shared" si="794"/>
        <v>29.670000000000073</v>
      </c>
      <c r="X1402">
        <f t="shared" si="795"/>
        <v>1.7800000000006548</v>
      </c>
      <c r="Y1402">
        <f t="shared" si="796"/>
        <v>29.670000000000073</v>
      </c>
      <c r="Z1402">
        <f t="shared" si="797"/>
        <v>0</v>
      </c>
      <c r="AA1402">
        <f t="shared" si="798"/>
        <v>0</v>
      </c>
      <c r="AB1402" s="18">
        <f t="shared" si="799"/>
        <v>0</v>
      </c>
      <c r="AC1402" s="18">
        <f t="shared" si="800"/>
        <v>0</v>
      </c>
      <c r="AD1402" s="18">
        <f t="shared" si="801"/>
        <v>0</v>
      </c>
      <c r="AE1402" s="18">
        <f t="shared" si="802"/>
        <v>0</v>
      </c>
      <c r="AG1402" s="18">
        <f t="shared" si="803"/>
        <v>0</v>
      </c>
      <c r="AH1402" s="18">
        <f t="shared" si="804"/>
        <v>0</v>
      </c>
    </row>
    <row r="1403" spans="5:34" x14ac:dyDescent="0.25">
      <c r="E1403" s="11">
        <v>43354.583333333336</v>
      </c>
      <c r="F1403" s="9">
        <v>11932.05</v>
      </c>
      <c r="G1403" s="9">
        <v>11932.05</v>
      </c>
      <c r="H1403" s="9">
        <v>11888.51</v>
      </c>
      <c r="I1403" s="9">
        <v>11902.61</v>
      </c>
      <c r="K1403" s="13">
        <f t="shared" si="793"/>
        <v>-29.43999999999869</v>
      </c>
      <c r="L1403" s="13">
        <f t="shared" si="805"/>
        <v>-110.44999999999891</v>
      </c>
      <c r="M1403" s="13">
        <f t="shared" si="794"/>
        <v>43.539999999999054</v>
      </c>
      <c r="X1403">
        <f t="shared" si="795"/>
        <v>29.43999999999869</v>
      </c>
      <c r="Y1403">
        <f t="shared" si="796"/>
        <v>43.539999999999054</v>
      </c>
      <c r="Z1403">
        <f t="shared" si="797"/>
        <v>0</v>
      </c>
      <c r="AA1403">
        <f t="shared" si="798"/>
        <v>0</v>
      </c>
      <c r="AB1403" s="18">
        <f t="shared" si="799"/>
        <v>0</v>
      </c>
      <c r="AC1403" s="18">
        <f t="shared" si="800"/>
        <v>0</v>
      </c>
      <c r="AD1403" s="18">
        <f t="shared" si="801"/>
        <v>0</v>
      </c>
      <c r="AE1403" s="18">
        <f t="shared" si="802"/>
        <v>0</v>
      </c>
      <c r="AG1403" s="18">
        <f t="shared" si="803"/>
        <v>0</v>
      </c>
      <c r="AH1403" s="18">
        <f t="shared" si="804"/>
        <v>0</v>
      </c>
    </row>
    <row r="1404" spans="5:34" x14ac:dyDescent="0.25">
      <c r="E1404" s="12">
        <v>43354.625</v>
      </c>
      <c r="F1404" s="10">
        <v>11902.11</v>
      </c>
      <c r="G1404" s="10">
        <v>11919.34</v>
      </c>
      <c r="H1404" s="10">
        <v>11883.51</v>
      </c>
      <c r="I1404" s="10">
        <v>11900.06</v>
      </c>
      <c r="K1404" s="13">
        <f t="shared" si="793"/>
        <v>-2.0500000000010914</v>
      </c>
      <c r="L1404" s="13">
        <f t="shared" si="805"/>
        <v>-112.5</v>
      </c>
      <c r="M1404" s="13">
        <f t="shared" si="794"/>
        <v>35.829999999999927</v>
      </c>
      <c r="X1404">
        <f t="shared" si="795"/>
        <v>2.0500000000010914</v>
      </c>
      <c r="Y1404">
        <f t="shared" si="796"/>
        <v>35.829999999999927</v>
      </c>
      <c r="Z1404">
        <f t="shared" si="797"/>
        <v>0</v>
      </c>
      <c r="AA1404">
        <f t="shared" si="798"/>
        <v>0</v>
      </c>
      <c r="AB1404" s="18">
        <f t="shared" si="799"/>
        <v>0</v>
      </c>
      <c r="AC1404" s="18">
        <f t="shared" si="800"/>
        <v>0</v>
      </c>
      <c r="AD1404" s="18">
        <f t="shared" si="801"/>
        <v>0</v>
      </c>
      <c r="AE1404" s="18">
        <f t="shared" si="802"/>
        <v>0</v>
      </c>
      <c r="AG1404" s="18">
        <f t="shared" si="803"/>
        <v>0</v>
      </c>
      <c r="AH1404" s="18">
        <f t="shared" si="804"/>
        <v>0</v>
      </c>
    </row>
    <row r="1405" spans="5:34" x14ac:dyDescent="0.25">
      <c r="E1405" s="11">
        <v>43354.666666666664</v>
      </c>
      <c r="F1405" s="9">
        <v>11900.07</v>
      </c>
      <c r="G1405" s="9">
        <v>11973.25</v>
      </c>
      <c r="H1405" s="9">
        <v>11896.32</v>
      </c>
      <c r="I1405" s="9">
        <v>11957.82</v>
      </c>
      <c r="K1405" s="13">
        <f t="shared" si="793"/>
        <v>57.75</v>
      </c>
      <c r="L1405" s="13">
        <f t="shared" si="805"/>
        <v>-54.75</v>
      </c>
      <c r="M1405" s="13">
        <f t="shared" si="794"/>
        <v>76.930000000000291</v>
      </c>
      <c r="X1405">
        <f t="shared" si="795"/>
        <v>57.75</v>
      </c>
      <c r="Y1405">
        <f t="shared" si="796"/>
        <v>76.930000000000291</v>
      </c>
      <c r="Z1405">
        <f t="shared" si="797"/>
        <v>0</v>
      </c>
      <c r="AA1405">
        <f t="shared" si="798"/>
        <v>0</v>
      </c>
      <c r="AB1405" s="18">
        <f t="shared" si="799"/>
        <v>0</v>
      </c>
      <c r="AC1405" s="18">
        <f t="shared" si="800"/>
        <v>0</v>
      </c>
      <c r="AD1405" s="18">
        <f t="shared" si="801"/>
        <v>0</v>
      </c>
      <c r="AE1405" s="18">
        <f t="shared" si="802"/>
        <v>0</v>
      </c>
      <c r="AG1405" s="18">
        <f t="shared" si="803"/>
        <v>0</v>
      </c>
      <c r="AH1405" s="18">
        <f t="shared" si="804"/>
        <v>0</v>
      </c>
    </row>
    <row r="1406" spans="5:34" x14ac:dyDescent="0.25">
      <c r="E1406" s="12">
        <v>43354.708333333336</v>
      </c>
      <c r="F1406" s="10">
        <v>11958.82</v>
      </c>
      <c r="G1406" s="10">
        <v>11980.79</v>
      </c>
      <c r="H1406" s="10">
        <v>11928.28</v>
      </c>
      <c r="I1406" s="10">
        <v>11949.87</v>
      </c>
      <c r="K1406" s="13">
        <f t="shared" si="793"/>
        <v>-8.9499999999989086</v>
      </c>
      <c r="L1406" s="13">
        <f t="shared" si="805"/>
        <v>-63.699999999998909</v>
      </c>
      <c r="M1406" s="13">
        <f t="shared" si="794"/>
        <v>52.510000000000218</v>
      </c>
      <c r="X1406">
        <f t="shared" si="795"/>
        <v>8.9499999999989086</v>
      </c>
      <c r="Y1406">
        <f t="shared" si="796"/>
        <v>52.510000000000218</v>
      </c>
      <c r="Z1406">
        <f t="shared" si="797"/>
        <v>0</v>
      </c>
      <c r="AA1406">
        <f t="shared" si="798"/>
        <v>0</v>
      </c>
      <c r="AB1406" s="18">
        <f t="shared" si="799"/>
        <v>0</v>
      </c>
      <c r="AC1406" s="18">
        <f t="shared" si="800"/>
        <v>0</v>
      </c>
      <c r="AD1406" s="18">
        <f t="shared" si="801"/>
        <v>0</v>
      </c>
      <c r="AE1406" s="18">
        <f t="shared" si="802"/>
        <v>0</v>
      </c>
      <c r="AG1406" s="18">
        <f t="shared" si="803"/>
        <v>0</v>
      </c>
      <c r="AH1406" s="18">
        <f t="shared" si="804"/>
        <v>0</v>
      </c>
    </row>
    <row r="1407" spans="5:34" x14ac:dyDescent="0.25">
      <c r="E1407" s="11">
        <v>43354.75</v>
      </c>
      <c r="F1407" s="9">
        <v>11948.87</v>
      </c>
      <c r="G1407" s="9">
        <v>11997.25</v>
      </c>
      <c r="H1407" s="9">
        <v>11948.87</v>
      </c>
      <c r="I1407" s="9">
        <v>11994</v>
      </c>
      <c r="K1407" s="13">
        <f t="shared" si="793"/>
        <v>45.1299999999992</v>
      </c>
      <c r="L1407" s="13">
        <f t="shared" si="805"/>
        <v>-18.569999999999709</v>
      </c>
      <c r="M1407" s="13">
        <f t="shared" si="794"/>
        <v>48.3799999999992</v>
      </c>
      <c r="X1407">
        <f t="shared" si="795"/>
        <v>45.1299999999992</v>
      </c>
      <c r="Y1407">
        <f t="shared" si="796"/>
        <v>48.3799999999992</v>
      </c>
      <c r="Z1407">
        <f t="shared" si="797"/>
        <v>0</v>
      </c>
      <c r="AA1407">
        <f t="shared" si="798"/>
        <v>0</v>
      </c>
      <c r="AB1407" s="18">
        <f t="shared" si="799"/>
        <v>0</v>
      </c>
      <c r="AC1407" s="18">
        <f t="shared" si="800"/>
        <v>0</v>
      </c>
      <c r="AD1407" s="18">
        <f t="shared" si="801"/>
        <v>0</v>
      </c>
      <c r="AE1407" s="18">
        <f t="shared" si="802"/>
        <v>0</v>
      </c>
      <c r="AG1407" s="18">
        <f t="shared" si="803"/>
        <v>0</v>
      </c>
      <c r="AH1407" s="18">
        <f t="shared" si="804"/>
        <v>0</v>
      </c>
    </row>
    <row r="1408" spans="5:34" x14ac:dyDescent="0.25">
      <c r="E1408" s="12">
        <v>43354.791666666664</v>
      </c>
      <c r="F1408" s="10">
        <v>11993.75</v>
      </c>
      <c r="G1408" s="10">
        <v>12000.71</v>
      </c>
      <c r="H1408" s="10">
        <v>11977.51</v>
      </c>
      <c r="I1408" s="10">
        <v>11986.48</v>
      </c>
      <c r="K1408" s="13">
        <f t="shared" si="793"/>
        <v>-7.2700000000004366</v>
      </c>
      <c r="L1408" s="13">
        <f t="shared" si="805"/>
        <v>-25.840000000000146</v>
      </c>
      <c r="M1408" s="13">
        <f t="shared" si="794"/>
        <v>23.199999999998909</v>
      </c>
      <c r="X1408">
        <f t="shared" si="795"/>
        <v>7.2700000000004366</v>
      </c>
      <c r="Y1408">
        <f t="shared" si="796"/>
        <v>23.199999999998909</v>
      </c>
      <c r="Z1408">
        <f t="shared" si="797"/>
        <v>0</v>
      </c>
      <c r="AA1408">
        <f t="shared" si="798"/>
        <v>0</v>
      </c>
      <c r="AB1408" s="18">
        <f t="shared" si="799"/>
        <v>0</v>
      </c>
      <c r="AC1408" s="18">
        <f t="shared" si="800"/>
        <v>0</v>
      </c>
      <c r="AD1408" s="18">
        <f t="shared" si="801"/>
        <v>0</v>
      </c>
      <c r="AE1408" s="18">
        <f t="shared" si="802"/>
        <v>0</v>
      </c>
      <c r="AG1408" s="18">
        <f t="shared" si="803"/>
        <v>0</v>
      </c>
      <c r="AH1408" s="18">
        <f t="shared" si="804"/>
        <v>0</v>
      </c>
    </row>
    <row r="1409" spans="5:34" x14ac:dyDescent="0.25">
      <c r="E1409" s="11">
        <v>43354.833333333336</v>
      </c>
      <c r="F1409" s="9">
        <v>11986.73</v>
      </c>
      <c r="G1409" s="9">
        <v>11992.48</v>
      </c>
      <c r="H1409" s="9">
        <v>11980.73</v>
      </c>
      <c r="I1409" s="9">
        <v>11987.72</v>
      </c>
      <c r="K1409" s="13">
        <f t="shared" si="793"/>
        <v>0.98999999999978172</v>
      </c>
      <c r="L1409" s="13">
        <f t="shared" si="805"/>
        <v>-24.850000000000364</v>
      </c>
      <c r="M1409" s="13">
        <f t="shared" si="794"/>
        <v>11.75</v>
      </c>
      <c r="X1409">
        <f t="shared" si="795"/>
        <v>0.98999999999978172</v>
      </c>
      <c r="Y1409">
        <f t="shared" si="796"/>
        <v>11.75</v>
      </c>
      <c r="Z1409">
        <f t="shared" si="797"/>
        <v>0</v>
      </c>
      <c r="AA1409">
        <f t="shared" si="798"/>
        <v>0</v>
      </c>
      <c r="AB1409" s="18">
        <f t="shared" si="799"/>
        <v>0</v>
      </c>
      <c r="AC1409" s="18">
        <f t="shared" si="800"/>
        <v>0</v>
      </c>
      <c r="AD1409" s="18">
        <f t="shared" si="801"/>
        <v>0</v>
      </c>
      <c r="AE1409" s="18">
        <f t="shared" si="802"/>
        <v>0</v>
      </c>
      <c r="AG1409" s="18">
        <f t="shared" si="803"/>
        <v>0</v>
      </c>
      <c r="AH1409" s="18">
        <f t="shared" si="804"/>
        <v>0</v>
      </c>
    </row>
    <row r="1410" spans="5:34" x14ac:dyDescent="0.25">
      <c r="E1410" s="12">
        <v>43354.875</v>
      </c>
      <c r="F1410" s="10">
        <v>11986.72</v>
      </c>
      <c r="G1410" s="10">
        <v>11996.96</v>
      </c>
      <c r="H1410" s="10">
        <v>11983.22</v>
      </c>
      <c r="I1410" s="10">
        <v>11990.96</v>
      </c>
      <c r="K1410" s="13">
        <f t="shared" si="793"/>
        <v>4.2399999999997817</v>
      </c>
      <c r="L1410" s="13">
        <f t="shared" si="805"/>
        <v>-20.610000000000582</v>
      </c>
      <c r="M1410" s="13">
        <f t="shared" si="794"/>
        <v>13.739999999999782</v>
      </c>
      <c r="X1410">
        <f t="shared" si="795"/>
        <v>4.2399999999997817</v>
      </c>
      <c r="Y1410">
        <f t="shared" si="796"/>
        <v>13.739999999999782</v>
      </c>
      <c r="Z1410">
        <f t="shared" si="797"/>
        <v>0</v>
      </c>
      <c r="AA1410">
        <f t="shared" si="798"/>
        <v>0</v>
      </c>
      <c r="AB1410" s="18">
        <f t="shared" si="799"/>
        <v>0</v>
      </c>
      <c r="AC1410" s="18">
        <f t="shared" si="800"/>
        <v>0</v>
      </c>
      <c r="AD1410" s="18">
        <f t="shared" si="801"/>
        <v>0</v>
      </c>
      <c r="AE1410" s="18">
        <f t="shared" si="802"/>
        <v>0</v>
      </c>
      <c r="AG1410" s="18">
        <f t="shared" si="803"/>
        <v>0</v>
      </c>
      <c r="AH1410" s="18">
        <f t="shared" si="804"/>
        <v>0</v>
      </c>
    </row>
    <row r="1411" spans="5:34" x14ac:dyDescent="0.25">
      <c r="E1411" s="11">
        <v>43354.916666666664</v>
      </c>
      <c r="F1411" s="9">
        <v>11990.71</v>
      </c>
      <c r="G1411" s="9">
        <v>11994.96</v>
      </c>
      <c r="H1411" s="9">
        <v>11983.44</v>
      </c>
      <c r="I1411" s="9">
        <v>11990.44</v>
      </c>
      <c r="K1411" s="13">
        <f t="shared" si="793"/>
        <v>-0.26999999999861757</v>
      </c>
      <c r="L1411" s="13">
        <f t="shared" si="805"/>
        <v>-20.8799999999992</v>
      </c>
      <c r="M1411" s="13">
        <f t="shared" si="794"/>
        <v>11.519999999998618</v>
      </c>
      <c r="N1411" s="13"/>
      <c r="X1411">
        <f t="shared" si="795"/>
        <v>0.26999999999861757</v>
      </c>
      <c r="Y1411">
        <f t="shared" si="796"/>
        <v>11.519999999998618</v>
      </c>
      <c r="Z1411">
        <f t="shared" si="797"/>
        <v>0</v>
      </c>
      <c r="AA1411">
        <f t="shared" si="798"/>
        <v>0</v>
      </c>
      <c r="AB1411" s="18">
        <f t="shared" si="799"/>
        <v>0</v>
      </c>
      <c r="AC1411" s="18">
        <f t="shared" si="800"/>
        <v>0</v>
      </c>
      <c r="AD1411" s="18">
        <f t="shared" si="801"/>
        <v>0</v>
      </c>
      <c r="AE1411" s="18">
        <f t="shared" si="802"/>
        <v>0</v>
      </c>
      <c r="AG1411" s="18">
        <f t="shared" si="803"/>
        <v>0</v>
      </c>
      <c r="AH1411" s="18">
        <f t="shared" si="804"/>
        <v>0</v>
      </c>
    </row>
    <row r="1412" spans="5:34" hidden="1" x14ac:dyDescent="0.25">
      <c r="E1412" s="12">
        <v>43354.958333333336</v>
      </c>
      <c r="F1412" s="10">
        <v>11997.49</v>
      </c>
      <c r="G1412" s="10">
        <v>12001.64</v>
      </c>
      <c r="H1412" s="10">
        <v>11997.49</v>
      </c>
      <c r="I1412" s="10">
        <v>11998.52</v>
      </c>
      <c r="AB1412"/>
      <c r="AC1412"/>
      <c r="AD1412"/>
      <c r="AE1412"/>
    </row>
    <row r="1413" spans="5:34" hidden="1" x14ac:dyDescent="0.25">
      <c r="E1413" s="11">
        <v>43355.041666666664</v>
      </c>
      <c r="F1413" s="9">
        <v>11997.05</v>
      </c>
      <c r="G1413" s="9">
        <v>12007.81</v>
      </c>
      <c r="H1413" s="9">
        <v>11996.01</v>
      </c>
      <c r="I1413" s="9">
        <v>12002.69</v>
      </c>
      <c r="AB1413"/>
      <c r="AC1413"/>
      <c r="AD1413"/>
      <c r="AE1413"/>
    </row>
    <row r="1414" spans="5:34" hidden="1" x14ac:dyDescent="0.25">
      <c r="E1414" s="12">
        <v>43355.083333333336</v>
      </c>
      <c r="F1414" s="10">
        <v>12003.73</v>
      </c>
      <c r="G1414" s="10">
        <v>12004.76</v>
      </c>
      <c r="H1414" s="10">
        <v>11998.56</v>
      </c>
      <c r="I1414" s="10">
        <v>11999.6</v>
      </c>
      <c r="AB1414"/>
      <c r="AC1414"/>
      <c r="AD1414"/>
      <c r="AE1414"/>
    </row>
    <row r="1415" spans="5:34" hidden="1" x14ac:dyDescent="0.25">
      <c r="E1415" s="11">
        <v>43355.125</v>
      </c>
      <c r="F1415" s="9">
        <v>11998.56</v>
      </c>
      <c r="G1415" s="9">
        <v>12001.67</v>
      </c>
      <c r="H1415" s="9">
        <v>11985.13</v>
      </c>
      <c r="I1415" s="9">
        <v>11990.32</v>
      </c>
      <c r="AB1415"/>
      <c r="AC1415"/>
      <c r="AD1415"/>
      <c r="AE1415"/>
    </row>
    <row r="1416" spans="5:34" hidden="1" x14ac:dyDescent="0.25">
      <c r="E1416" s="12">
        <v>43355.166666666664</v>
      </c>
      <c r="F1416" s="10">
        <v>11990.28</v>
      </c>
      <c r="G1416" s="10">
        <v>11994.44</v>
      </c>
      <c r="H1416" s="10">
        <v>11975.85</v>
      </c>
      <c r="I1416" s="10">
        <v>11977.93</v>
      </c>
      <c r="AB1416"/>
      <c r="AC1416"/>
      <c r="AD1416"/>
      <c r="AE1416"/>
    </row>
    <row r="1417" spans="5:34" hidden="1" x14ac:dyDescent="0.25">
      <c r="E1417" s="11">
        <v>43355.208333333336</v>
      </c>
      <c r="F1417" s="9">
        <v>11978.96</v>
      </c>
      <c r="G1417" s="9">
        <v>11985.1</v>
      </c>
      <c r="H1417" s="9">
        <v>11975.85</v>
      </c>
      <c r="I1417" s="9">
        <v>11985.1</v>
      </c>
      <c r="AB1417"/>
      <c r="AC1417"/>
      <c r="AD1417"/>
      <c r="AE1417"/>
    </row>
    <row r="1418" spans="5:34" hidden="1" x14ac:dyDescent="0.25">
      <c r="E1418" s="12">
        <v>43355.25</v>
      </c>
      <c r="F1418" s="10">
        <v>11984.07</v>
      </c>
      <c r="G1418" s="10">
        <v>11985.11</v>
      </c>
      <c r="H1418" s="10">
        <v>11980.94</v>
      </c>
      <c r="I1418" s="10">
        <v>11981.98</v>
      </c>
      <c r="AB1418"/>
      <c r="AC1418"/>
      <c r="AD1418"/>
      <c r="AE1418"/>
    </row>
    <row r="1419" spans="5:34" hidden="1" x14ac:dyDescent="0.25">
      <c r="E1419" s="11">
        <v>43355.291666666664</v>
      </c>
      <c r="F1419" s="9">
        <v>11983.01</v>
      </c>
      <c r="G1419" s="9">
        <v>11985.13</v>
      </c>
      <c r="H1419" s="9">
        <v>11981.98</v>
      </c>
      <c r="I1419" s="9">
        <v>11985.13</v>
      </c>
      <c r="AB1419"/>
      <c r="AC1419"/>
      <c r="AD1419"/>
      <c r="AE1419"/>
    </row>
    <row r="1420" spans="5:34" x14ac:dyDescent="0.25">
      <c r="E1420" s="12">
        <v>43355.333333333336</v>
      </c>
      <c r="F1420" s="10">
        <v>11986.15</v>
      </c>
      <c r="G1420" s="10">
        <v>11998.91</v>
      </c>
      <c r="H1420" s="10">
        <v>11984.08</v>
      </c>
      <c r="I1420" s="10">
        <v>11998.42</v>
      </c>
      <c r="K1420" s="13">
        <f t="shared" ref="K1420:K1434" si="806">I1420-F1420</f>
        <v>12.270000000000437</v>
      </c>
      <c r="L1420" s="13">
        <v>0</v>
      </c>
      <c r="M1420" s="13">
        <f t="shared" ref="M1420:M1434" si="807">G1420-H1420</f>
        <v>14.829999999999927</v>
      </c>
      <c r="N1420" s="13">
        <f>I1434-F1420</f>
        <v>27.489999999999782</v>
      </c>
      <c r="O1420" s="18">
        <f>IF(K1420*N1420&gt;0,1,0)</f>
        <v>1</v>
      </c>
      <c r="P1420">
        <f>_xlfn.IFS(K1420&lt;0,MIN(L1419:L1433),K1420&gt;0,MAX(L1419:L1433))</f>
        <v>33.409999999998035</v>
      </c>
      <c r="Q1420">
        <f>_xlfn.IFS(K1420&lt;0,MAX(L1419:L1433),K1420&gt;0,MIN(L1419:L1433))</f>
        <v>-23.210000000000946</v>
      </c>
      <c r="T1420" s="13">
        <f>MAX(G1420:G1434)</f>
        <v>12047.72</v>
      </c>
      <c r="X1420">
        <f t="shared" ref="X1420:X1434" si="808">ABS(K1420)</f>
        <v>12.270000000000437</v>
      </c>
      <c r="Y1420">
        <f t="shared" ref="Y1420:Y1434" si="809">ABS(M1420)</f>
        <v>14.829999999999927</v>
      </c>
      <c r="Z1420">
        <f t="shared" ref="Z1420:Z1434" si="810">IF(T1420&lt;1000,ABS(T1420),0)</f>
        <v>0</v>
      </c>
      <c r="AA1420">
        <f t="shared" ref="AA1420:AA1434" si="811">ABS(N1420)</f>
        <v>27.489999999999782</v>
      </c>
      <c r="AB1420" s="18">
        <f t="shared" ref="AB1420:AB1434" si="812">ABS(P1420)</f>
        <v>33.409999999998035</v>
      </c>
      <c r="AC1420" s="18">
        <f t="shared" ref="AC1420:AC1434" si="813">ABS(Q1420)</f>
        <v>23.210000000000946</v>
      </c>
      <c r="AD1420" s="18">
        <f t="shared" ref="AD1420:AD1434" si="814">IF(O1420=1,ABS(P1420),0)</f>
        <v>33.409999999998035</v>
      </c>
      <c r="AE1420" s="18">
        <f t="shared" ref="AE1420:AE1434" si="815">IF(O1420=0,ABS(Q1420),0)</f>
        <v>0</v>
      </c>
      <c r="AG1420" s="18">
        <f t="shared" ref="AG1420:AG1434" si="816">IF(O1420=1,ABS(Q1420),0)</f>
        <v>23.210000000000946</v>
      </c>
      <c r="AH1420" s="18">
        <f t="shared" ref="AH1420:AH1434" si="817">IF(O1420=0,ABS(P1420),0)</f>
        <v>0</v>
      </c>
    </row>
    <row r="1421" spans="5:34" x14ac:dyDescent="0.25">
      <c r="E1421" s="11">
        <v>43355.375</v>
      </c>
      <c r="F1421" s="9">
        <v>11997.19</v>
      </c>
      <c r="G1421" s="9">
        <v>12016.06</v>
      </c>
      <c r="H1421" s="9">
        <v>11990.58</v>
      </c>
      <c r="I1421" s="9">
        <v>11991.58</v>
      </c>
      <c r="K1421" s="13">
        <f t="shared" si="806"/>
        <v>-5.6100000000005821</v>
      </c>
      <c r="L1421" s="13">
        <f t="shared" ref="L1421:L1434" si="818">L1420+K1421</f>
        <v>-5.6100000000005821</v>
      </c>
      <c r="M1421" s="13">
        <f t="shared" si="807"/>
        <v>25.479999999999563</v>
      </c>
      <c r="T1421" s="13">
        <f>MIN(H1420:H1434)</f>
        <v>11950.53</v>
      </c>
      <c r="X1421">
        <f t="shared" si="808"/>
        <v>5.6100000000005821</v>
      </c>
      <c r="Y1421">
        <f t="shared" si="809"/>
        <v>25.479999999999563</v>
      </c>
      <c r="Z1421">
        <f t="shared" si="810"/>
        <v>0</v>
      </c>
      <c r="AA1421">
        <f t="shared" si="811"/>
        <v>0</v>
      </c>
      <c r="AB1421" s="18">
        <f t="shared" si="812"/>
        <v>0</v>
      </c>
      <c r="AC1421" s="18">
        <f t="shared" si="813"/>
        <v>0</v>
      </c>
      <c r="AD1421" s="18">
        <f t="shared" si="814"/>
        <v>0</v>
      </c>
      <c r="AE1421" s="18">
        <f t="shared" si="815"/>
        <v>0</v>
      </c>
      <c r="AG1421" s="18">
        <f t="shared" si="816"/>
        <v>0</v>
      </c>
      <c r="AH1421" s="18">
        <f t="shared" si="817"/>
        <v>0</v>
      </c>
    </row>
    <row r="1422" spans="5:34" x14ac:dyDescent="0.25">
      <c r="E1422" s="12">
        <v>43355.416666666664</v>
      </c>
      <c r="F1422" s="10">
        <v>11994.36</v>
      </c>
      <c r="G1422" s="10">
        <v>12031.42</v>
      </c>
      <c r="H1422" s="10">
        <v>11978.53</v>
      </c>
      <c r="I1422" s="10">
        <v>12024.91</v>
      </c>
      <c r="K1422" s="13">
        <f t="shared" si="806"/>
        <v>30.549999999999272</v>
      </c>
      <c r="L1422" s="13">
        <f t="shared" si="818"/>
        <v>24.93999999999869</v>
      </c>
      <c r="M1422" s="13">
        <f t="shared" si="807"/>
        <v>52.889999999999418</v>
      </c>
      <c r="R1422">
        <v>-7</v>
      </c>
      <c r="T1422" s="13">
        <f>T1420-T1421</f>
        <v>97.18999999999869</v>
      </c>
      <c r="X1422">
        <f t="shared" si="808"/>
        <v>30.549999999999272</v>
      </c>
      <c r="Y1422">
        <f t="shared" si="809"/>
        <v>52.889999999999418</v>
      </c>
      <c r="Z1422">
        <f t="shared" si="810"/>
        <v>97.18999999999869</v>
      </c>
      <c r="AA1422">
        <f t="shared" si="811"/>
        <v>0</v>
      </c>
      <c r="AB1422" s="18">
        <f t="shared" si="812"/>
        <v>0</v>
      </c>
      <c r="AC1422" s="18">
        <f t="shared" si="813"/>
        <v>0</v>
      </c>
      <c r="AD1422" s="18">
        <f t="shared" si="814"/>
        <v>0</v>
      </c>
      <c r="AE1422" s="18">
        <f t="shared" si="815"/>
        <v>0</v>
      </c>
      <c r="AG1422" s="18">
        <f t="shared" si="816"/>
        <v>0</v>
      </c>
      <c r="AH1422" s="18">
        <f t="shared" si="817"/>
        <v>0</v>
      </c>
    </row>
    <row r="1423" spans="5:34" x14ac:dyDescent="0.25">
      <c r="E1423" s="11">
        <v>43355.458333333336</v>
      </c>
      <c r="F1423" s="9">
        <v>12024.66</v>
      </c>
      <c r="G1423" s="9">
        <v>12046.94</v>
      </c>
      <c r="H1423" s="9">
        <v>12016</v>
      </c>
      <c r="I1423" s="9">
        <v>12033.13</v>
      </c>
      <c r="K1423" s="13">
        <f t="shared" si="806"/>
        <v>8.4699999999993452</v>
      </c>
      <c r="L1423" s="13">
        <f t="shared" si="818"/>
        <v>33.409999999998035</v>
      </c>
      <c r="M1423" s="13">
        <f t="shared" si="807"/>
        <v>30.940000000000509</v>
      </c>
      <c r="X1423">
        <f t="shared" si="808"/>
        <v>8.4699999999993452</v>
      </c>
      <c r="Y1423">
        <f t="shared" si="809"/>
        <v>30.940000000000509</v>
      </c>
      <c r="Z1423">
        <f t="shared" si="810"/>
        <v>0</v>
      </c>
      <c r="AA1423">
        <f t="shared" si="811"/>
        <v>0</v>
      </c>
      <c r="AB1423" s="18">
        <f t="shared" si="812"/>
        <v>0</v>
      </c>
      <c r="AC1423" s="18">
        <f t="shared" si="813"/>
        <v>0</v>
      </c>
      <c r="AD1423" s="18">
        <f t="shared" si="814"/>
        <v>0</v>
      </c>
      <c r="AE1423" s="18">
        <f t="shared" si="815"/>
        <v>0</v>
      </c>
      <c r="AG1423" s="18">
        <f t="shared" si="816"/>
        <v>0</v>
      </c>
      <c r="AH1423" s="18">
        <f t="shared" si="817"/>
        <v>0</v>
      </c>
    </row>
    <row r="1424" spans="5:34" x14ac:dyDescent="0.25">
      <c r="E1424" s="12">
        <v>43355.5</v>
      </c>
      <c r="F1424" s="10">
        <v>12032.63</v>
      </c>
      <c r="G1424" s="10">
        <v>12035.8</v>
      </c>
      <c r="H1424" s="10">
        <v>11987.23</v>
      </c>
      <c r="I1424" s="10">
        <v>11993.21</v>
      </c>
      <c r="K1424" s="13">
        <f t="shared" si="806"/>
        <v>-39.420000000000073</v>
      </c>
      <c r="L1424" s="13">
        <f t="shared" si="818"/>
        <v>-6.0100000000020373</v>
      </c>
      <c r="M1424" s="13">
        <f t="shared" si="807"/>
        <v>48.569999999999709</v>
      </c>
      <c r="X1424">
        <f t="shared" si="808"/>
        <v>39.420000000000073</v>
      </c>
      <c r="Y1424">
        <f t="shared" si="809"/>
        <v>48.569999999999709</v>
      </c>
      <c r="Z1424">
        <f t="shared" si="810"/>
        <v>0</v>
      </c>
      <c r="AA1424">
        <f t="shared" si="811"/>
        <v>0</v>
      </c>
      <c r="AB1424" s="18">
        <f t="shared" si="812"/>
        <v>0</v>
      </c>
      <c r="AC1424" s="18">
        <f t="shared" si="813"/>
        <v>0</v>
      </c>
      <c r="AD1424" s="18">
        <f t="shared" si="814"/>
        <v>0</v>
      </c>
      <c r="AE1424" s="18">
        <f t="shared" si="815"/>
        <v>0</v>
      </c>
      <c r="AG1424" s="18">
        <f t="shared" si="816"/>
        <v>0</v>
      </c>
      <c r="AH1424" s="18">
        <f t="shared" si="817"/>
        <v>0</v>
      </c>
    </row>
    <row r="1425" spans="5:34" x14ac:dyDescent="0.25">
      <c r="E1425" s="11">
        <v>43355.541666666664</v>
      </c>
      <c r="F1425" s="9">
        <v>11992.96</v>
      </c>
      <c r="G1425" s="9">
        <v>12004.24</v>
      </c>
      <c r="H1425" s="9">
        <v>11977.09</v>
      </c>
      <c r="I1425" s="9">
        <v>12001.55</v>
      </c>
      <c r="K1425" s="13">
        <f t="shared" si="806"/>
        <v>8.5900000000001455</v>
      </c>
      <c r="L1425" s="13">
        <f t="shared" si="818"/>
        <v>2.5799999999981083</v>
      </c>
      <c r="M1425" s="13">
        <f t="shared" si="807"/>
        <v>27.149999999999636</v>
      </c>
      <c r="X1425">
        <f t="shared" si="808"/>
        <v>8.5900000000001455</v>
      </c>
      <c r="Y1425">
        <f t="shared" si="809"/>
        <v>27.149999999999636</v>
      </c>
      <c r="Z1425">
        <f t="shared" si="810"/>
        <v>0</v>
      </c>
      <c r="AA1425">
        <f t="shared" si="811"/>
        <v>0</v>
      </c>
      <c r="AB1425" s="18">
        <f t="shared" si="812"/>
        <v>0</v>
      </c>
      <c r="AC1425" s="18">
        <f t="shared" si="813"/>
        <v>0</v>
      </c>
      <c r="AD1425" s="18">
        <f t="shared" si="814"/>
        <v>0</v>
      </c>
      <c r="AE1425" s="18">
        <f t="shared" si="815"/>
        <v>0</v>
      </c>
      <c r="AG1425" s="18">
        <f t="shared" si="816"/>
        <v>0</v>
      </c>
      <c r="AH1425" s="18">
        <f t="shared" si="817"/>
        <v>0</v>
      </c>
    </row>
    <row r="1426" spans="5:34" x14ac:dyDescent="0.25">
      <c r="E1426" s="12">
        <v>43355.583333333336</v>
      </c>
      <c r="F1426" s="10">
        <v>12002.3</v>
      </c>
      <c r="G1426" s="10">
        <v>12007.54</v>
      </c>
      <c r="H1426" s="10">
        <v>11960.79</v>
      </c>
      <c r="I1426" s="10">
        <v>11993.41</v>
      </c>
      <c r="K1426" s="13">
        <f t="shared" si="806"/>
        <v>-8.8899999999994179</v>
      </c>
      <c r="L1426" s="13">
        <f t="shared" si="818"/>
        <v>-6.3100000000013097</v>
      </c>
      <c r="M1426" s="13">
        <f t="shared" si="807"/>
        <v>46.75</v>
      </c>
      <c r="X1426">
        <f t="shared" si="808"/>
        <v>8.8899999999994179</v>
      </c>
      <c r="Y1426">
        <f t="shared" si="809"/>
        <v>46.75</v>
      </c>
      <c r="Z1426">
        <f t="shared" si="810"/>
        <v>0</v>
      </c>
      <c r="AA1426">
        <f t="shared" si="811"/>
        <v>0</v>
      </c>
      <c r="AB1426" s="18">
        <f t="shared" si="812"/>
        <v>0</v>
      </c>
      <c r="AC1426" s="18">
        <f t="shared" si="813"/>
        <v>0</v>
      </c>
      <c r="AD1426" s="18">
        <f t="shared" si="814"/>
        <v>0</v>
      </c>
      <c r="AE1426" s="18">
        <f t="shared" si="815"/>
        <v>0</v>
      </c>
      <c r="AG1426" s="18">
        <f t="shared" si="816"/>
        <v>0</v>
      </c>
      <c r="AH1426" s="18">
        <f t="shared" si="817"/>
        <v>0</v>
      </c>
    </row>
    <row r="1427" spans="5:34" x14ac:dyDescent="0.25">
      <c r="E1427" s="11">
        <v>43355.625</v>
      </c>
      <c r="F1427" s="9">
        <v>11993.65</v>
      </c>
      <c r="G1427" s="9">
        <v>12002.75</v>
      </c>
      <c r="H1427" s="9">
        <v>11976.92</v>
      </c>
      <c r="I1427" s="9">
        <v>11980.73</v>
      </c>
      <c r="K1427" s="13">
        <f t="shared" si="806"/>
        <v>-12.920000000000073</v>
      </c>
      <c r="L1427" s="13">
        <f t="shared" si="818"/>
        <v>-19.230000000001382</v>
      </c>
      <c r="M1427" s="13">
        <f t="shared" si="807"/>
        <v>25.829999999999927</v>
      </c>
      <c r="X1427">
        <f t="shared" si="808"/>
        <v>12.920000000000073</v>
      </c>
      <c r="Y1427">
        <f t="shared" si="809"/>
        <v>25.829999999999927</v>
      </c>
      <c r="Z1427">
        <f t="shared" si="810"/>
        <v>0</v>
      </c>
      <c r="AA1427">
        <f t="shared" si="811"/>
        <v>0</v>
      </c>
      <c r="AB1427" s="18">
        <f t="shared" si="812"/>
        <v>0</v>
      </c>
      <c r="AC1427" s="18">
        <f t="shared" si="813"/>
        <v>0</v>
      </c>
      <c r="AD1427" s="18">
        <f t="shared" si="814"/>
        <v>0</v>
      </c>
      <c r="AE1427" s="18">
        <f t="shared" si="815"/>
        <v>0</v>
      </c>
      <c r="AG1427" s="18">
        <f t="shared" si="816"/>
        <v>0</v>
      </c>
      <c r="AH1427" s="18">
        <f t="shared" si="817"/>
        <v>0</v>
      </c>
    </row>
    <row r="1428" spans="5:34" x14ac:dyDescent="0.25">
      <c r="E1428" s="12">
        <v>43355.666666666664</v>
      </c>
      <c r="F1428" s="10">
        <v>11980.72</v>
      </c>
      <c r="G1428" s="10">
        <v>12004.99</v>
      </c>
      <c r="H1428" s="10">
        <v>11977.72</v>
      </c>
      <c r="I1428" s="10">
        <v>11992.46</v>
      </c>
      <c r="K1428" s="13">
        <f t="shared" si="806"/>
        <v>11.739999999999782</v>
      </c>
      <c r="L1428" s="13">
        <f t="shared" si="818"/>
        <v>-7.4900000000016007</v>
      </c>
      <c r="M1428" s="13">
        <f t="shared" si="807"/>
        <v>27.270000000000437</v>
      </c>
      <c r="X1428">
        <f t="shared" si="808"/>
        <v>11.739999999999782</v>
      </c>
      <c r="Y1428">
        <f t="shared" si="809"/>
        <v>27.270000000000437</v>
      </c>
      <c r="Z1428">
        <f t="shared" si="810"/>
        <v>0</v>
      </c>
      <c r="AA1428">
        <f t="shared" si="811"/>
        <v>0</v>
      </c>
      <c r="AB1428" s="18">
        <f t="shared" si="812"/>
        <v>0</v>
      </c>
      <c r="AC1428" s="18">
        <f t="shared" si="813"/>
        <v>0</v>
      </c>
      <c r="AD1428" s="18">
        <f t="shared" si="814"/>
        <v>0</v>
      </c>
      <c r="AE1428" s="18">
        <f t="shared" si="815"/>
        <v>0</v>
      </c>
      <c r="AG1428" s="18">
        <f t="shared" si="816"/>
        <v>0</v>
      </c>
      <c r="AH1428" s="18">
        <f t="shared" si="817"/>
        <v>0</v>
      </c>
    </row>
    <row r="1429" spans="5:34" x14ac:dyDescent="0.25">
      <c r="E1429" s="11">
        <v>43355.708333333336</v>
      </c>
      <c r="F1429" s="9">
        <v>11992.71</v>
      </c>
      <c r="G1429" s="9">
        <v>12002.98</v>
      </c>
      <c r="H1429" s="9">
        <v>11950.53</v>
      </c>
      <c r="I1429" s="9">
        <v>11976.99</v>
      </c>
      <c r="K1429" s="13">
        <f t="shared" si="806"/>
        <v>-15.719999999999345</v>
      </c>
      <c r="L1429" s="13">
        <f t="shared" si="818"/>
        <v>-23.210000000000946</v>
      </c>
      <c r="M1429" s="13">
        <f t="shared" si="807"/>
        <v>52.449999999998909</v>
      </c>
      <c r="X1429">
        <f t="shared" si="808"/>
        <v>15.719999999999345</v>
      </c>
      <c r="Y1429">
        <f t="shared" si="809"/>
        <v>52.449999999998909</v>
      </c>
      <c r="Z1429">
        <f t="shared" si="810"/>
        <v>0</v>
      </c>
      <c r="AA1429">
        <f t="shared" si="811"/>
        <v>0</v>
      </c>
      <c r="AB1429" s="18">
        <f t="shared" si="812"/>
        <v>0</v>
      </c>
      <c r="AC1429" s="18">
        <f t="shared" si="813"/>
        <v>0</v>
      </c>
      <c r="AD1429" s="18">
        <f t="shared" si="814"/>
        <v>0</v>
      </c>
      <c r="AE1429" s="18">
        <f t="shared" si="815"/>
        <v>0</v>
      </c>
      <c r="AG1429" s="18">
        <f t="shared" si="816"/>
        <v>0</v>
      </c>
      <c r="AH1429" s="18">
        <f t="shared" si="817"/>
        <v>0</v>
      </c>
    </row>
    <row r="1430" spans="5:34" x14ac:dyDescent="0.25">
      <c r="E1430" s="12">
        <v>43355.75</v>
      </c>
      <c r="F1430" s="10">
        <v>11977.49</v>
      </c>
      <c r="G1430" s="10">
        <v>12047.72</v>
      </c>
      <c r="H1430" s="10">
        <v>11968.86</v>
      </c>
      <c r="I1430" s="10">
        <v>11994.46</v>
      </c>
      <c r="K1430" s="13">
        <f t="shared" si="806"/>
        <v>16.969999999999345</v>
      </c>
      <c r="L1430" s="13">
        <f t="shared" si="818"/>
        <v>-6.2400000000016007</v>
      </c>
      <c r="M1430" s="13">
        <f t="shared" si="807"/>
        <v>78.859999999998763</v>
      </c>
      <c r="X1430">
        <f t="shared" si="808"/>
        <v>16.969999999999345</v>
      </c>
      <c r="Y1430">
        <f t="shared" si="809"/>
        <v>78.859999999998763</v>
      </c>
      <c r="Z1430">
        <f t="shared" si="810"/>
        <v>0</v>
      </c>
      <c r="AA1430">
        <f t="shared" si="811"/>
        <v>0</v>
      </c>
      <c r="AB1430" s="18">
        <f t="shared" si="812"/>
        <v>0</v>
      </c>
      <c r="AC1430" s="18">
        <f t="shared" si="813"/>
        <v>0</v>
      </c>
      <c r="AD1430" s="18">
        <f t="shared" si="814"/>
        <v>0</v>
      </c>
      <c r="AE1430" s="18">
        <f t="shared" si="815"/>
        <v>0</v>
      </c>
      <c r="AG1430" s="18">
        <f t="shared" si="816"/>
        <v>0</v>
      </c>
      <c r="AH1430" s="18">
        <f t="shared" si="817"/>
        <v>0</v>
      </c>
    </row>
    <row r="1431" spans="5:34" x14ac:dyDescent="0.25">
      <c r="E1431" s="11">
        <v>43355.791666666664</v>
      </c>
      <c r="F1431" s="9">
        <v>11994.96</v>
      </c>
      <c r="G1431" s="9">
        <v>12023.43</v>
      </c>
      <c r="H1431" s="9">
        <v>11992.44</v>
      </c>
      <c r="I1431" s="9">
        <v>12014.17</v>
      </c>
      <c r="K1431" s="13">
        <f t="shared" si="806"/>
        <v>19.210000000000946</v>
      </c>
      <c r="L1431" s="13">
        <f t="shared" si="818"/>
        <v>12.969999999999345</v>
      </c>
      <c r="M1431" s="13">
        <f t="shared" si="807"/>
        <v>30.989999999999782</v>
      </c>
      <c r="X1431">
        <f t="shared" si="808"/>
        <v>19.210000000000946</v>
      </c>
      <c r="Y1431">
        <f t="shared" si="809"/>
        <v>30.989999999999782</v>
      </c>
      <c r="Z1431">
        <f t="shared" si="810"/>
        <v>0</v>
      </c>
      <c r="AA1431">
        <f t="shared" si="811"/>
        <v>0</v>
      </c>
      <c r="AB1431" s="18">
        <f t="shared" si="812"/>
        <v>0</v>
      </c>
      <c r="AC1431" s="18">
        <f t="shared" si="813"/>
        <v>0</v>
      </c>
      <c r="AD1431" s="18">
        <f t="shared" si="814"/>
        <v>0</v>
      </c>
      <c r="AE1431" s="18">
        <f t="shared" si="815"/>
        <v>0</v>
      </c>
      <c r="AG1431" s="18">
        <f t="shared" si="816"/>
        <v>0</v>
      </c>
      <c r="AH1431" s="18">
        <f t="shared" si="817"/>
        <v>0</v>
      </c>
    </row>
    <row r="1432" spans="5:34" x14ac:dyDescent="0.25">
      <c r="E1432" s="12">
        <v>43355.833333333336</v>
      </c>
      <c r="F1432" s="10">
        <v>12013.92</v>
      </c>
      <c r="G1432" s="10">
        <v>12018.67</v>
      </c>
      <c r="H1432" s="10">
        <v>12002.66</v>
      </c>
      <c r="I1432" s="10">
        <v>12010.16</v>
      </c>
      <c r="K1432" s="13">
        <f t="shared" si="806"/>
        <v>-3.7600000000002183</v>
      </c>
      <c r="L1432" s="13">
        <f t="shared" si="818"/>
        <v>9.2099999999991269</v>
      </c>
      <c r="M1432" s="13">
        <f t="shared" si="807"/>
        <v>16.010000000000218</v>
      </c>
      <c r="X1432">
        <f t="shared" si="808"/>
        <v>3.7600000000002183</v>
      </c>
      <c r="Y1432">
        <f t="shared" si="809"/>
        <v>16.010000000000218</v>
      </c>
      <c r="Z1432">
        <f t="shared" si="810"/>
        <v>0</v>
      </c>
      <c r="AA1432">
        <f t="shared" si="811"/>
        <v>0</v>
      </c>
      <c r="AB1432" s="18">
        <f t="shared" si="812"/>
        <v>0</v>
      </c>
      <c r="AC1432" s="18">
        <f t="shared" si="813"/>
        <v>0</v>
      </c>
      <c r="AD1432" s="18">
        <f t="shared" si="814"/>
        <v>0</v>
      </c>
      <c r="AE1432" s="18">
        <f t="shared" si="815"/>
        <v>0</v>
      </c>
      <c r="AG1432" s="18">
        <f t="shared" si="816"/>
        <v>0</v>
      </c>
      <c r="AH1432" s="18">
        <f t="shared" si="817"/>
        <v>0</v>
      </c>
    </row>
    <row r="1433" spans="5:34" x14ac:dyDescent="0.25">
      <c r="E1433" s="11">
        <v>43355.875</v>
      </c>
      <c r="F1433" s="9">
        <v>12009.91</v>
      </c>
      <c r="G1433" s="9">
        <v>12012.16</v>
      </c>
      <c r="H1433" s="9">
        <v>11997.9</v>
      </c>
      <c r="I1433" s="9">
        <v>12004.4</v>
      </c>
      <c r="K1433" s="13">
        <f t="shared" si="806"/>
        <v>-5.5100000000002183</v>
      </c>
      <c r="L1433" s="13">
        <f t="shared" si="818"/>
        <v>3.6999999999989086</v>
      </c>
      <c r="M1433" s="13">
        <f t="shared" si="807"/>
        <v>14.260000000000218</v>
      </c>
      <c r="X1433">
        <f t="shared" si="808"/>
        <v>5.5100000000002183</v>
      </c>
      <c r="Y1433">
        <f t="shared" si="809"/>
        <v>14.260000000000218</v>
      </c>
      <c r="Z1433">
        <f t="shared" si="810"/>
        <v>0</v>
      </c>
      <c r="AA1433">
        <f t="shared" si="811"/>
        <v>0</v>
      </c>
      <c r="AB1433" s="18">
        <f t="shared" si="812"/>
        <v>0</v>
      </c>
      <c r="AC1433" s="18">
        <f t="shared" si="813"/>
        <v>0</v>
      </c>
      <c r="AD1433" s="18">
        <f t="shared" si="814"/>
        <v>0</v>
      </c>
      <c r="AE1433" s="18">
        <f t="shared" si="815"/>
        <v>0</v>
      </c>
      <c r="AG1433" s="18">
        <f t="shared" si="816"/>
        <v>0</v>
      </c>
      <c r="AH1433" s="18">
        <f t="shared" si="817"/>
        <v>0</v>
      </c>
    </row>
    <row r="1434" spans="5:34" x14ac:dyDescent="0.25">
      <c r="E1434" s="12">
        <v>43355.916666666664</v>
      </c>
      <c r="F1434" s="10">
        <v>12004.65</v>
      </c>
      <c r="G1434" s="10">
        <v>12020.89</v>
      </c>
      <c r="H1434" s="10">
        <v>12004.4</v>
      </c>
      <c r="I1434" s="10">
        <v>12013.64</v>
      </c>
      <c r="K1434" s="13">
        <f t="shared" si="806"/>
        <v>8.9899999999997817</v>
      </c>
      <c r="L1434" s="13">
        <f t="shared" si="818"/>
        <v>12.68999999999869</v>
      </c>
      <c r="M1434" s="13">
        <f t="shared" si="807"/>
        <v>16.489999999999782</v>
      </c>
      <c r="N1434" s="13"/>
      <c r="X1434">
        <f t="shared" si="808"/>
        <v>8.9899999999997817</v>
      </c>
      <c r="Y1434">
        <f t="shared" si="809"/>
        <v>16.489999999999782</v>
      </c>
      <c r="Z1434">
        <f t="shared" si="810"/>
        <v>0</v>
      </c>
      <c r="AA1434">
        <f t="shared" si="811"/>
        <v>0</v>
      </c>
      <c r="AB1434" s="18">
        <f t="shared" si="812"/>
        <v>0</v>
      </c>
      <c r="AC1434" s="18">
        <f t="shared" si="813"/>
        <v>0</v>
      </c>
      <c r="AD1434" s="18">
        <f t="shared" si="814"/>
        <v>0</v>
      </c>
      <c r="AE1434" s="18">
        <f t="shared" si="815"/>
        <v>0</v>
      </c>
      <c r="AG1434" s="18">
        <f t="shared" si="816"/>
        <v>0</v>
      </c>
      <c r="AH1434" s="18">
        <f t="shared" si="817"/>
        <v>0</v>
      </c>
    </row>
    <row r="1435" spans="5:34" hidden="1" x14ac:dyDescent="0.25">
      <c r="E1435" s="11">
        <v>43355.958333333336</v>
      </c>
      <c r="F1435" s="9">
        <v>12003.41</v>
      </c>
      <c r="G1435" s="9">
        <v>12004.45</v>
      </c>
      <c r="H1435" s="9">
        <v>11999.77</v>
      </c>
      <c r="I1435" s="9">
        <v>12000.29</v>
      </c>
      <c r="AB1435"/>
      <c r="AC1435"/>
      <c r="AD1435"/>
      <c r="AE1435"/>
    </row>
    <row r="1436" spans="5:34" hidden="1" x14ac:dyDescent="0.25">
      <c r="E1436" s="12">
        <v>43356.041666666664</v>
      </c>
      <c r="F1436" s="10">
        <v>11998.2</v>
      </c>
      <c r="G1436" s="10">
        <v>12004.27</v>
      </c>
      <c r="H1436" s="10">
        <v>11994.03</v>
      </c>
      <c r="I1436" s="10">
        <v>12004.27</v>
      </c>
      <c r="AB1436"/>
      <c r="AC1436"/>
      <c r="AD1436"/>
      <c r="AE1436"/>
    </row>
    <row r="1437" spans="5:34" hidden="1" x14ac:dyDescent="0.25">
      <c r="E1437" s="11">
        <v>43356.083333333336</v>
      </c>
      <c r="F1437" s="9">
        <v>12003.23</v>
      </c>
      <c r="G1437" s="9">
        <v>12005.3</v>
      </c>
      <c r="H1437" s="9">
        <v>12003.22</v>
      </c>
      <c r="I1437" s="9">
        <v>12004.26</v>
      </c>
      <c r="AB1437"/>
      <c r="AC1437"/>
      <c r="AD1437"/>
      <c r="AE1437"/>
    </row>
    <row r="1438" spans="5:34" hidden="1" x14ac:dyDescent="0.25">
      <c r="E1438" s="12">
        <v>43356.125</v>
      </c>
      <c r="F1438" s="10">
        <v>12003.22</v>
      </c>
      <c r="G1438" s="10">
        <v>12017.14</v>
      </c>
      <c r="H1438" s="10">
        <v>12002.18</v>
      </c>
      <c r="I1438" s="10">
        <v>12017.14</v>
      </c>
      <c r="AB1438"/>
      <c r="AC1438"/>
      <c r="AD1438"/>
      <c r="AE1438"/>
    </row>
    <row r="1439" spans="5:34" hidden="1" x14ac:dyDescent="0.25">
      <c r="E1439" s="11">
        <v>43356.166666666664</v>
      </c>
      <c r="F1439" s="9">
        <v>12017.13</v>
      </c>
      <c r="G1439" s="9">
        <v>12017.15</v>
      </c>
      <c r="H1439" s="9">
        <v>12002.3</v>
      </c>
      <c r="I1439" s="9">
        <v>12003.34</v>
      </c>
      <c r="AB1439"/>
      <c r="AC1439"/>
      <c r="AD1439"/>
      <c r="AE1439"/>
    </row>
    <row r="1440" spans="5:34" hidden="1" x14ac:dyDescent="0.25">
      <c r="E1440" s="12">
        <v>43356.208333333336</v>
      </c>
      <c r="F1440" s="10">
        <v>12003.36</v>
      </c>
      <c r="G1440" s="10">
        <v>12004.4</v>
      </c>
      <c r="H1440" s="10">
        <v>11997.54</v>
      </c>
      <c r="I1440" s="10">
        <v>12003.78</v>
      </c>
      <c r="AB1440"/>
      <c r="AC1440"/>
      <c r="AD1440"/>
      <c r="AE1440"/>
    </row>
    <row r="1441" spans="5:34" hidden="1" x14ac:dyDescent="0.25">
      <c r="E1441" s="11">
        <v>43356.25</v>
      </c>
      <c r="F1441" s="9">
        <v>12002.74</v>
      </c>
      <c r="G1441" s="9">
        <v>12004.75</v>
      </c>
      <c r="H1441" s="9">
        <v>11999.6</v>
      </c>
      <c r="I1441" s="9">
        <v>12002.67</v>
      </c>
      <c r="AB1441"/>
      <c r="AC1441"/>
      <c r="AD1441"/>
      <c r="AE1441"/>
    </row>
    <row r="1442" spans="5:34" hidden="1" x14ac:dyDescent="0.25">
      <c r="E1442" s="12">
        <v>43356.291666666664</v>
      </c>
      <c r="F1442" s="10">
        <v>12003.71</v>
      </c>
      <c r="G1442" s="10">
        <v>12005.22</v>
      </c>
      <c r="H1442" s="10">
        <v>11999</v>
      </c>
      <c r="I1442" s="10">
        <v>12004</v>
      </c>
      <c r="AB1442"/>
      <c r="AC1442"/>
      <c r="AD1442"/>
      <c r="AE1442"/>
    </row>
    <row r="1443" spans="5:34" x14ac:dyDescent="0.25">
      <c r="E1443" s="11">
        <v>43356.333333333336</v>
      </c>
      <c r="F1443" s="9">
        <v>12001.92</v>
      </c>
      <c r="G1443" s="9">
        <v>12010.47</v>
      </c>
      <c r="H1443" s="9">
        <v>12000.38</v>
      </c>
      <c r="I1443" s="9">
        <v>12002.88</v>
      </c>
      <c r="K1443" s="13">
        <f t="shared" ref="K1443:K1457" si="819">I1443-F1443</f>
        <v>0.95999999999912689</v>
      </c>
      <c r="L1443" s="13">
        <v>0</v>
      </c>
      <c r="M1443" s="13">
        <f t="shared" ref="M1443:M1457" si="820">G1443-H1443</f>
        <v>10.090000000000146</v>
      </c>
      <c r="N1443" s="13">
        <f>I1457-F1443</f>
        <v>86.25</v>
      </c>
      <c r="O1443" s="18">
        <f>IF(K1443*N1443&gt;0,1,0)</f>
        <v>1</v>
      </c>
      <c r="P1443">
        <f>_xlfn.IFS(K1443&lt;0,MIN(L1442:L1456),K1443&gt;0,MAX(L1442:L1456))</f>
        <v>88.140000000001237</v>
      </c>
      <c r="Q1443">
        <f>_xlfn.IFS(K1443&lt;0,MAX(L1442:L1456),K1443&gt;0,MIN(L1442:L1456))</f>
        <v>0</v>
      </c>
      <c r="T1443" s="13">
        <f>MAX(G1443:G1457)</f>
        <v>12130.25</v>
      </c>
      <c r="X1443">
        <f t="shared" ref="X1443:X1457" si="821">ABS(K1443)</f>
        <v>0.95999999999912689</v>
      </c>
      <c r="Y1443">
        <f t="shared" ref="Y1443:Y1457" si="822">ABS(M1443)</f>
        <v>10.090000000000146</v>
      </c>
      <c r="Z1443">
        <f t="shared" ref="Z1443:Z1457" si="823">IF(T1443&lt;1000,ABS(T1443),0)</f>
        <v>0</v>
      </c>
      <c r="AA1443">
        <f t="shared" ref="AA1443:AA1457" si="824">ABS(N1443)</f>
        <v>86.25</v>
      </c>
      <c r="AB1443" s="18">
        <f t="shared" ref="AB1443:AB1457" si="825">ABS(P1443)</f>
        <v>88.140000000001237</v>
      </c>
      <c r="AC1443" s="18">
        <f t="shared" ref="AC1443:AC1457" si="826">ABS(Q1443)</f>
        <v>0</v>
      </c>
      <c r="AD1443" s="18">
        <f t="shared" ref="AD1443:AD1457" si="827">IF(O1443=1,ABS(P1443),0)</f>
        <v>88.140000000001237</v>
      </c>
      <c r="AE1443" s="18">
        <f t="shared" ref="AE1443:AE1457" si="828">IF(O1443=0,ABS(Q1443),0)</f>
        <v>0</v>
      </c>
      <c r="AG1443" s="18">
        <f t="shared" ref="AG1443:AG1457" si="829">IF(O1443=1,ABS(Q1443),0)</f>
        <v>0</v>
      </c>
      <c r="AH1443" s="18">
        <f t="shared" ref="AH1443:AH1457" si="830">IF(O1443=0,ABS(P1443),0)</f>
        <v>0</v>
      </c>
    </row>
    <row r="1444" spans="5:34" x14ac:dyDescent="0.25">
      <c r="E1444" s="12">
        <v>43356.375</v>
      </c>
      <c r="F1444" s="10">
        <v>12014.22</v>
      </c>
      <c r="G1444" s="10">
        <v>12043.5</v>
      </c>
      <c r="H1444" s="10">
        <v>12001.56</v>
      </c>
      <c r="I1444" s="10">
        <v>12039.29</v>
      </c>
      <c r="K1444" s="13">
        <f t="shared" si="819"/>
        <v>25.070000000001528</v>
      </c>
      <c r="L1444" s="13">
        <f t="shared" ref="L1444:L1457" si="831">L1443+K1444</f>
        <v>25.070000000001528</v>
      </c>
      <c r="M1444" s="13">
        <f t="shared" si="820"/>
        <v>41.940000000000509</v>
      </c>
      <c r="T1444" s="13">
        <f>MIN(H1443:H1457)</f>
        <v>12000.38</v>
      </c>
      <c r="X1444">
        <f t="shared" si="821"/>
        <v>25.070000000001528</v>
      </c>
      <c r="Y1444">
        <f t="shared" si="822"/>
        <v>41.940000000000509</v>
      </c>
      <c r="Z1444">
        <f t="shared" si="823"/>
        <v>0</v>
      </c>
      <c r="AA1444">
        <f t="shared" si="824"/>
        <v>0</v>
      </c>
      <c r="AB1444" s="18">
        <f t="shared" si="825"/>
        <v>0</v>
      </c>
      <c r="AC1444" s="18">
        <f t="shared" si="826"/>
        <v>0</v>
      </c>
      <c r="AD1444" s="18">
        <f t="shared" si="827"/>
        <v>0</v>
      </c>
      <c r="AE1444" s="18">
        <f t="shared" si="828"/>
        <v>0</v>
      </c>
      <c r="AG1444" s="18">
        <f t="shared" si="829"/>
        <v>0</v>
      </c>
      <c r="AH1444" s="18">
        <f t="shared" si="830"/>
        <v>0</v>
      </c>
    </row>
    <row r="1445" spans="5:34" x14ac:dyDescent="0.25">
      <c r="E1445" s="11">
        <v>43356.416666666664</v>
      </c>
      <c r="F1445" s="9">
        <v>12038.32</v>
      </c>
      <c r="G1445" s="9">
        <v>12085.06</v>
      </c>
      <c r="H1445" s="9">
        <v>12014.84</v>
      </c>
      <c r="I1445" s="9">
        <v>12084.81</v>
      </c>
      <c r="K1445" s="13">
        <f t="shared" si="819"/>
        <v>46.489999999999782</v>
      </c>
      <c r="L1445" s="13">
        <f t="shared" si="831"/>
        <v>71.56000000000131</v>
      </c>
      <c r="M1445" s="13">
        <f t="shared" si="820"/>
        <v>70.219999999999345</v>
      </c>
      <c r="R1445">
        <v>45</v>
      </c>
      <c r="T1445" s="13">
        <f>T1443-T1444</f>
        <v>129.8700000000008</v>
      </c>
      <c r="X1445">
        <f t="shared" si="821"/>
        <v>46.489999999999782</v>
      </c>
      <c r="Y1445">
        <f t="shared" si="822"/>
        <v>70.219999999999345</v>
      </c>
      <c r="Z1445">
        <f t="shared" si="823"/>
        <v>129.8700000000008</v>
      </c>
      <c r="AA1445">
        <f t="shared" si="824"/>
        <v>0</v>
      </c>
      <c r="AB1445" s="18">
        <f t="shared" si="825"/>
        <v>0</v>
      </c>
      <c r="AC1445" s="18">
        <f t="shared" si="826"/>
        <v>0</v>
      </c>
      <c r="AD1445" s="18">
        <f t="shared" si="827"/>
        <v>0</v>
      </c>
      <c r="AE1445" s="18">
        <f t="shared" si="828"/>
        <v>0</v>
      </c>
      <c r="AG1445" s="18">
        <f t="shared" si="829"/>
        <v>0</v>
      </c>
      <c r="AH1445" s="18">
        <f t="shared" si="830"/>
        <v>0</v>
      </c>
    </row>
    <row r="1446" spans="5:34" x14ac:dyDescent="0.25">
      <c r="E1446" s="12">
        <v>43356.458333333336</v>
      </c>
      <c r="F1446" s="10">
        <v>12084.8</v>
      </c>
      <c r="G1446" s="10">
        <v>12102.37</v>
      </c>
      <c r="H1446" s="10">
        <v>12075.16</v>
      </c>
      <c r="I1446" s="10">
        <v>12097.87</v>
      </c>
      <c r="K1446" s="13">
        <f t="shared" si="819"/>
        <v>13.070000000001528</v>
      </c>
      <c r="L1446" s="13">
        <f t="shared" si="831"/>
        <v>84.630000000002838</v>
      </c>
      <c r="M1446" s="13">
        <f t="shared" si="820"/>
        <v>27.210000000000946</v>
      </c>
      <c r="X1446">
        <f t="shared" si="821"/>
        <v>13.070000000001528</v>
      </c>
      <c r="Y1446">
        <f t="shared" si="822"/>
        <v>27.210000000000946</v>
      </c>
      <c r="Z1446">
        <f t="shared" si="823"/>
        <v>0</v>
      </c>
      <c r="AA1446">
        <f t="shared" si="824"/>
        <v>0</v>
      </c>
      <c r="AB1446" s="18">
        <f t="shared" si="825"/>
        <v>0</v>
      </c>
      <c r="AC1446" s="18">
        <f t="shared" si="826"/>
        <v>0</v>
      </c>
      <c r="AD1446" s="18">
        <f t="shared" si="827"/>
        <v>0</v>
      </c>
      <c r="AE1446" s="18">
        <f t="shared" si="828"/>
        <v>0</v>
      </c>
      <c r="AG1446" s="18">
        <f t="shared" si="829"/>
        <v>0</v>
      </c>
      <c r="AH1446" s="18">
        <f t="shared" si="830"/>
        <v>0</v>
      </c>
    </row>
    <row r="1447" spans="5:34" x14ac:dyDescent="0.25">
      <c r="E1447" s="11">
        <v>43356.5</v>
      </c>
      <c r="F1447" s="9">
        <v>12098.12</v>
      </c>
      <c r="G1447" s="9">
        <v>12107.54</v>
      </c>
      <c r="H1447" s="9">
        <v>12061.35</v>
      </c>
      <c r="I1447" s="9">
        <v>12073.45</v>
      </c>
      <c r="K1447" s="13">
        <f t="shared" si="819"/>
        <v>-24.670000000000073</v>
      </c>
      <c r="L1447" s="13">
        <f t="shared" si="831"/>
        <v>59.960000000002765</v>
      </c>
      <c r="M1447" s="13">
        <f t="shared" si="820"/>
        <v>46.190000000000509</v>
      </c>
      <c r="X1447">
        <f t="shared" si="821"/>
        <v>24.670000000000073</v>
      </c>
      <c r="Y1447">
        <f t="shared" si="822"/>
        <v>46.190000000000509</v>
      </c>
      <c r="Z1447">
        <f t="shared" si="823"/>
        <v>0</v>
      </c>
      <c r="AA1447">
        <f t="shared" si="824"/>
        <v>0</v>
      </c>
      <c r="AB1447" s="18">
        <f t="shared" si="825"/>
        <v>0</v>
      </c>
      <c r="AC1447" s="18">
        <f t="shared" si="826"/>
        <v>0</v>
      </c>
      <c r="AD1447" s="18">
        <f t="shared" si="827"/>
        <v>0</v>
      </c>
      <c r="AE1447" s="18">
        <f t="shared" si="828"/>
        <v>0</v>
      </c>
      <c r="AG1447" s="18">
        <f t="shared" si="829"/>
        <v>0</v>
      </c>
      <c r="AH1447" s="18">
        <f t="shared" si="830"/>
        <v>0</v>
      </c>
    </row>
    <row r="1448" spans="5:34" x14ac:dyDescent="0.25">
      <c r="E1448" s="12">
        <v>43356.541666666664</v>
      </c>
      <c r="F1448" s="10">
        <v>12073.2</v>
      </c>
      <c r="G1448" s="10">
        <v>12099.04</v>
      </c>
      <c r="H1448" s="10">
        <v>12068.28</v>
      </c>
      <c r="I1448" s="10">
        <v>12091.04</v>
      </c>
      <c r="K1448" s="13">
        <f t="shared" si="819"/>
        <v>17.840000000000146</v>
      </c>
      <c r="L1448" s="13">
        <f t="shared" si="831"/>
        <v>77.80000000000291</v>
      </c>
      <c r="M1448" s="13">
        <f t="shared" si="820"/>
        <v>30.760000000000218</v>
      </c>
      <c r="X1448">
        <f t="shared" si="821"/>
        <v>17.840000000000146</v>
      </c>
      <c r="Y1448">
        <f t="shared" si="822"/>
        <v>30.760000000000218</v>
      </c>
      <c r="Z1448">
        <f t="shared" si="823"/>
        <v>0</v>
      </c>
      <c r="AA1448">
        <f t="shared" si="824"/>
        <v>0</v>
      </c>
      <c r="AB1448" s="18">
        <f t="shared" si="825"/>
        <v>0</v>
      </c>
      <c r="AC1448" s="18">
        <f t="shared" si="826"/>
        <v>0</v>
      </c>
      <c r="AD1448" s="18">
        <f t="shared" si="827"/>
        <v>0</v>
      </c>
      <c r="AE1448" s="18">
        <f t="shared" si="828"/>
        <v>0</v>
      </c>
      <c r="AG1448" s="18">
        <f t="shared" si="829"/>
        <v>0</v>
      </c>
      <c r="AH1448" s="18">
        <f t="shared" si="830"/>
        <v>0</v>
      </c>
    </row>
    <row r="1449" spans="5:34" x14ac:dyDescent="0.25">
      <c r="E1449" s="11">
        <v>43356.583333333336</v>
      </c>
      <c r="F1449" s="9">
        <v>12091.29</v>
      </c>
      <c r="G1449" s="9">
        <v>12130.25</v>
      </c>
      <c r="H1449" s="9">
        <v>12091.29</v>
      </c>
      <c r="I1449" s="9">
        <v>12101.63</v>
      </c>
      <c r="K1449" s="13">
        <f t="shared" si="819"/>
        <v>10.339999999998327</v>
      </c>
      <c r="L1449" s="13">
        <f t="shared" si="831"/>
        <v>88.140000000001237</v>
      </c>
      <c r="M1449" s="13">
        <f t="shared" si="820"/>
        <v>38.959999999999127</v>
      </c>
      <c r="X1449">
        <f t="shared" si="821"/>
        <v>10.339999999998327</v>
      </c>
      <c r="Y1449">
        <f t="shared" si="822"/>
        <v>38.959999999999127</v>
      </c>
      <c r="Z1449">
        <f t="shared" si="823"/>
        <v>0</v>
      </c>
      <c r="AA1449">
        <f t="shared" si="824"/>
        <v>0</v>
      </c>
      <c r="AB1449" s="18">
        <f t="shared" si="825"/>
        <v>0</v>
      </c>
      <c r="AC1449" s="18">
        <f t="shared" si="826"/>
        <v>0</v>
      </c>
      <c r="AD1449" s="18">
        <f t="shared" si="827"/>
        <v>0</v>
      </c>
      <c r="AE1449" s="18">
        <f t="shared" si="828"/>
        <v>0</v>
      </c>
      <c r="AG1449" s="18">
        <f t="shared" si="829"/>
        <v>0</v>
      </c>
      <c r="AH1449" s="18">
        <f t="shared" si="830"/>
        <v>0</v>
      </c>
    </row>
    <row r="1450" spans="5:34" x14ac:dyDescent="0.25">
      <c r="E1450" s="12">
        <v>43356.625</v>
      </c>
      <c r="F1450" s="10">
        <v>12101.12</v>
      </c>
      <c r="G1450" s="10">
        <v>12112.5</v>
      </c>
      <c r="H1450" s="10">
        <v>12075.33</v>
      </c>
      <c r="I1450" s="10">
        <v>12081.34</v>
      </c>
      <c r="K1450" s="13">
        <f t="shared" si="819"/>
        <v>-19.780000000000655</v>
      </c>
      <c r="L1450" s="13">
        <f t="shared" si="831"/>
        <v>68.360000000000582</v>
      </c>
      <c r="M1450" s="13">
        <f t="shared" si="820"/>
        <v>37.170000000000073</v>
      </c>
      <c r="X1450">
        <f t="shared" si="821"/>
        <v>19.780000000000655</v>
      </c>
      <c r="Y1450">
        <f t="shared" si="822"/>
        <v>37.170000000000073</v>
      </c>
      <c r="Z1450">
        <f t="shared" si="823"/>
        <v>0</v>
      </c>
      <c r="AA1450">
        <f t="shared" si="824"/>
        <v>0</v>
      </c>
      <c r="AB1450" s="18">
        <f t="shared" si="825"/>
        <v>0</v>
      </c>
      <c r="AC1450" s="18">
        <f t="shared" si="826"/>
        <v>0</v>
      </c>
      <c r="AD1450" s="18">
        <f t="shared" si="827"/>
        <v>0</v>
      </c>
      <c r="AE1450" s="18">
        <f t="shared" si="828"/>
        <v>0</v>
      </c>
      <c r="AG1450" s="18">
        <f t="shared" si="829"/>
        <v>0</v>
      </c>
      <c r="AH1450" s="18">
        <f t="shared" si="830"/>
        <v>0</v>
      </c>
    </row>
    <row r="1451" spans="5:34" x14ac:dyDescent="0.25">
      <c r="E1451" s="11">
        <v>43356.666666666664</v>
      </c>
      <c r="F1451" s="9">
        <v>12080.84</v>
      </c>
      <c r="G1451" s="9">
        <v>12110.22</v>
      </c>
      <c r="H1451" s="9">
        <v>12066.69</v>
      </c>
      <c r="I1451" s="9">
        <v>12072.98</v>
      </c>
      <c r="K1451" s="13">
        <f t="shared" si="819"/>
        <v>-7.8600000000005821</v>
      </c>
      <c r="L1451" s="13">
        <f t="shared" si="831"/>
        <v>60.5</v>
      </c>
      <c r="M1451" s="13">
        <f t="shared" si="820"/>
        <v>43.529999999998836</v>
      </c>
      <c r="X1451">
        <f t="shared" si="821"/>
        <v>7.8600000000005821</v>
      </c>
      <c r="Y1451">
        <f t="shared" si="822"/>
        <v>43.529999999998836</v>
      </c>
      <c r="Z1451">
        <f t="shared" si="823"/>
        <v>0</v>
      </c>
      <c r="AA1451">
        <f t="shared" si="824"/>
        <v>0</v>
      </c>
      <c r="AB1451" s="18">
        <f t="shared" si="825"/>
        <v>0</v>
      </c>
      <c r="AC1451" s="18">
        <f t="shared" si="826"/>
        <v>0</v>
      </c>
      <c r="AD1451" s="18">
        <f t="shared" si="827"/>
        <v>0</v>
      </c>
      <c r="AE1451" s="18">
        <f t="shared" si="828"/>
        <v>0</v>
      </c>
      <c r="AG1451" s="18">
        <f t="shared" si="829"/>
        <v>0</v>
      </c>
      <c r="AH1451" s="18">
        <f t="shared" si="830"/>
        <v>0</v>
      </c>
    </row>
    <row r="1452" spans="5:34" x14ac:dyDescent="0.25">
      <c r="E1452" s="12">
        <v>43356.708333333336</v>
      </c>
      <c r="F1452" s="10">
        <v>12073.47</v>
      </c>
      <c r="G1452" s="10">
        <v>12112.89</v>
      </c>
      <c r="H1452" s="10">
        <v>12044.08</v>
      </c>
      <c r="I1452" s="10">
        <v>12050.82</v>
      </c>
      <c r="K1452" s="13">
        <f t="shared" si="819"/>
        <v>-22.649999999999636</v>
      </c>
      <c r="L1452" s="13">
        <f t="shared" si="831"/>
        <v>37.850000000000364</v>
      </c>
      <c r="M1452" s="13">
        <f t="shared" si="820"/>
        <v>68.809999999999491</v>
      </c>
      <c r="X1452">
        <f t="shared" si="821"/>
        <v>22.649999999999636</v>
      </c>
      <c r="Y1452">
        <f t="shared" si="822"/>
        <v>68.809999999999491</v>
      </c>
      <c r="Z1452">
        <f t="shared" si="823"/>
        <v>0</v>
      </c>
      <c r="AA1452">
        <f t="shared" si="824"/>
        <v>0</v>
      </c>
      <c r="AB1452" s="18">
        <f t="shared" si="825"/>
        <v>0</v>
      </c>
      <c r="AC1452" s="18">
        <f t="shared" si="826"/>
        <v>0</v>
      </c>
      <c r="AD1452" s="18">
        <f t="shared" si="827"/>
        <v>0</v>
      </c>
      <c r="AE1452" s="18">
        <f t="shared" si="828"/>
        <v>0</v>
      </c>
      <c r="AG1452" s="18">
        <f t="shared" si="829"/>
        <v>0</v>
      </c>
      <c r="AH1452" s="18">
        <f t="shared" si="830"/>
        <v>0</v>
      </c>
    </row>
    <row r="1453" spans="5:34" x14ac:dyDescent="0.25">
      <c r="E1453" s="11">
        <v>43356.75</v>
      </c>
      <c r="F1453" s="9">
        <v>12050.32</v>
      </c>
      <c r="G1453" s="9">
        <v>12089.2</v>
      </c>
      <c r="H1453" s="9">
        <v>12034.86</v>
      </c>
      <c r="I1453" s="9">
        <v>12087.45</v>
      </c>
      <c r="K1453" s="13">
        <f t="shared" si="819"/>
        <v>37.130000000001019</v>
      </c>
      <c r="L1453" s="13">
        <f t="shared" si="831"/>
        <v>74.980000000001382</v>
      </c>
      <c r="M1453" s="13">
        <f t="shared" si="820"/>
        <v>54.340000000000146</v>
      </c>
      <c r="X1453">
        <f t="shared" si="821"/>
        <v>37.130000000001019</v>
      </c>
      <c r="Y1453">
        <f t="shared" si="822"/>
        <v>54.340000000000146</v>
      </c>
      <c r="Z1453">
        <f t="shared" si="823"/>
        <v>0</v>
      </c>
      <c r="AA1453">
        <f t="shared" si="824"/>
        <v>0</v>
      </c>
      <c r="AB1453" s="18">
        <f t="shared" si="825"/>
        <v>0</v>
      </c>
      <c r="AC1453" s="18">
        <f t="shared" si="826"/>
        <v>0</v>
      </c>
      <c r="AD1453" s="18">
        <f t="shared" si="827"/>
        <v>0</v>
      </c>
      <c r="AE1453" s="18">
        <f t="shared" si="828"/>
        <v>0</v>
      </c>
      <c r="AG1453" s="18">
        <f t="shared" si="829"/>
        <v>0</v>
      </c>
      <c r="AH1453" s="18">
        <f t="shared" si="830"/>
        <v>0</v>
      </c>
    </row>
    <row r="1454" spans="5:34" x14ac:dyDescent="0.25">
      <c r="E1454" s="12">
        <v>43356.791666666664</v>
      </c>
      <c r="F1454" s="10">
        <v>12086.2</v>
      </c>
      <c r="G1454" s="10">
        <v>12093.96</v>
      </c>
      <c r="H1454" s="10">
        <v>12080.21</v>
      </c>
      <c r="I1454" s="10">
        <v>12083.2</v>
      </c>
      <c r="K1454" s="13">
        <f t="shared" si="819"/>
        <v>-3</v>
      </c>
      <c r="L1454" s="13">
        <f t="shared" si="831"/>
        <v>71.980000000001382</v>
      </c>
      <c r="M1454" s="13">
        <f t="shared" si="820"/>
        <v>13.75</v>
      </c>
      <c r="X1454">
        <f t="shared" si="821"/>
        <v>3</v>
      </c>
      <c r="Y1454">
        <f t="shared" si="822"/>
        <v>13.75</v>
      </c>
      <c r="Z1454">
        <f t="shared" si="823"/>
        <v>0</v>
      </c>
      <c r="AA1454">
        <f t="shared" si="824"/>
        <v>0</v>
      </c>
      <c r="AB1454" s="18">
        <f t="shared" si="825"/>
        <v>0</v>
      </c>
      <c r="AC1454" s="18">
        <f t="shared" si="826"/>
        <v>0</v>
      </c>
      <c r="AD1454" s="18">
        <f t="shared" si="827"/>
        <v>0</v>
      </c>
      <c r="AE1454" s="18">
        <f t="shared" si="828"/>
        <v>0</v>
      </c>
      <c r="AG1454" s="18">
        <f t="shared" si="829"/>
        <v>0</v>
      </c>
      <c r="AH1454" s="18">
        <f t="shared" si="830"/>
        <v>0</v>
      </c>
    </row>
    <row r="1455" spans="5:34" x14ac:dyDescent="0.25">
      <c r="E1455" s="11">
        <v>43356.833333333336</v>
      </c>
      <c r="F1455" s="9">
        <v>12083.2</v>
      </c>
      <c r="G1455" s="9">
        <v>12084.2</v>
      </c>
      <c r="H1455" s="9">
        <v>12071.95</v>
      </c>
      <c r="I1455" s="9">
        <v>12075.94</v>
      </c>
      <c r="K1455" s="13">
        <f t="shared" si="819"/>
        <v>-7.2600000000002183</v>
      </c>
      <c r="L1455" s="13">
        <f t="shared" si="831"/>
        <v>64.720000000001164</v>
      </c>
      <c r="M1455" s="13">
        <f t="shared" si="820"/>
        <v>12.25</v>
      </c>
      <c r="X1455">
        <f t="shared" si="821"/>
        <v>7.2600000000002183</v>
      </c>
      <c r="Y1455">
        <f t="shared" si="822"/>
        <v>12.25</v>
      </c>
      <c r="Z1455">
        <f t="shared" si="823"/>
        <v>0</v>
      </c>
      <c r="AA1455">
        <f t="shared" si="824"/>
        <v>0</v>
      </c>
      <c r="AB1455" s="18">
        <f t="shared" si="825"/>
        <v>0</v>
      </c>
      <c r="AC1455" s="18">
        <f t="shared" si="826"/>
        <v>0</v>
      </c>
      <c r="AD1455" s="18">
        <f t="shared" si="827"/>
        <v>0</v>
      </c>
      <c r="AE1455" s="18">
        <f t="shared" si="828"/>
        <v>0</v>
      </c>
      <c r="AG1455" s="18">
        <f t="shared" si="829"/>
        <v>0</v>
      </c>
      <c r="AH1455" s="18">
        <f t="shared" si="830"/>
        <v>0</v>
      </c>
    </row>
    <row r="1456" spans="5:34" x14ac:dyDescent="0.25">
      <c r="E1456" s="12">
        <v>43356.875</v>
      </c>
      <c r="F1456" s="10">
        <v>12075.94</v>
      </c>
      <c r="G1456" s="10">
        <v>12080.43</v>
      </c>
      <c r="H1456" s="10">
        <v>12069.18</v>
      </c>
      <c r="I1456" s="10">
        <v>12079.43</v>
      </c>
      <c r="K1456" s="13">
        <f t="shared" si="819"/>
        <v>3.4899999999997817</v>
      </c>
      <c r="L1456" s="13">
        <f t="shared" si="831"/>
        <v>68.210000000000946</v>
      </c>
      <c r="M1456" s="13">
        <f t="shared" si="820"/>
        <v>11.25</v>
      </c>
      <c r="X1456">
        <f t="shared" si="821"/>
        <v>3.4899999999997817</v>
      </c>
      <c r="Y1456">
        <f t="shared" si="822"/>
        <v>11.25</v>
      </c>
      <c r="Z1456">
        <f t="shared" si="823"/>
        <v>0</v>
      </c>
      <c r="AA1456">
        <f t="shared" si="824"/>
        <v>0</v>
      </c>
      <c r="AB1456" s="18">
        <f t="shared" si="825"/>
        <v>0</v>
      </c>
      <c r="AC1456" s="18">
        <f t="shared" si="826"/>
        <v>0</v>
      </c>
      <c r="AD1456" s="18">
        <f t="shared" si="827"/>
        <v>0</v>
      </c>
      <c r="AE1456" s="18">
        <f t="shared" si="828"/>
        <v>0</v>
      </c>
      <c r="AG1456" s="18">
        <f t="shared" si="829"/>
        <v>0</v>
      </c>
      <c r="AH1456" s="18">
        <f t="shared" si="830"/>
        <v>0</v>
      </c>
    </row>
    <row r="1457" spans="5:34" x14ac:dyDescent="0.25">
      <c r="E1457" s="11">
        <v>43356.916666666664</v>
      </c>
      <c r="F1457" s="9">
        <v>12079.18</v>
      </c>
      <c r="G1457" s="9">
        <v>12091.42</v>
      </c>
      <c r="H1457" s="9">
        <v>12072.42</v>
      </c>
      <c r="I1457" s="9">
        <v>12088.17</v>
      </c>
      <c r="K1457" s="13">
        <f t="shared" si="819"/>
        <v>8.9899999999997817</v>
      </c>
      <c r="L1457" s="13">
        <f t="shared" si="831"/>
        <v>77.200000000000728</v>
      </c>
      <c r="M1457" s="13">
        <f t="shared" si="820"/>
        <v>19</v>
      </c>
      <c r="N1457" s="13"/>
      <c r="X1457">
        <f t="shared" si="821"/>
        <v>8.9899999999997817</v>
      </c>
      <c r="Y1457">
        <f t="shared" si="822"/>
        <v>19</v>
      </c>
      <c r="Z1457">
        <f t="shared" si="823"/>
        <v>0</v>
      </c>
      <c r="AA1457">
        <f t="shared" si="824"/>
        <v>0</v>
      </c>
      <c r="AB1457" s="18">
        <f t="shared" si="825"/>
        <v>0</v>
      </c>
      <c r="AC1457" s="18">
        <f t="shared" si="826"/>
        <v>0</v>
      </c>
      <c r="AD1457" s="18">
        <f t="shared" si="827"/>
        <v>0</v>
      </c>
      <c r="AE1457" s="18">
        <f t="shared" si="828"/>
        <v>0</v>
      </c>
      <c r="AG1457" s="18">
        <f t="shared" si="829"/>
        <v>0</v>
      </c>
      <c r="AH1457" s="18">
        <f t="shared" si="830"/>
        <v>0</v>
      </c>
    </row>
    <row r="1458" spans="5:34" hidden="1" x14ac:dyDescent="0.25">
      <c r="E1458" s="12">
        <v>43356.958333333336</v>
      </c>
      <c r="F1458" s="10">
        <v>12079.52</v>
      </c>
      <c r="G1458" s="10">
        <v>12082.64</v>
      </c>
      <c r="H1458" s="10">
        <v>12076.4</v>
      </c>
      <c r="I1458" s="10">
        <v>12077.44</v>
      </c>
      <c r="AB1458"/>
      <c r="AC1458"/>
      <c r="AD1458"/>
      <c r="AE1458"/>
    </row>
    <row r="1459" spans="5:34" hidden="1" x14ac:dyDescent="0.25">
      <c r="E1459" s="11">
        <v>43357.041666666664</v>
      </c>
      <c r="F1459" s="9">
        <v>12077.43</v>
      </c>
      <c r="G1459" s="9">
        <v>12084.09</v>
      </c>
      <c r="H1459" s="9">
        <v>12075.77</v>
      </c>
      <c r="I1459" s="9">
        <v>12082</v>
      </c>
      <c r="AB1459"/>
      <c r="AC1459"/>
      <c r="AD1459"/>
      <c r="AE1459"/>
    </row>
    <row r="1460" spans="5:34" hidden="1" x14ac:dyDescent="0.25">
      <c r="E1460" s="12">
        <v>43357.083333333336</v>
      </c>
      <c r="F1460" s="10">
        <v>12080.96</v>
      </c>
      <c r="G1460" s="10">
        <v>12087.61</v>
      </c>
      <c r="H1460" s="10">
        <v>12078.88</v>
      </c>
      <c r="I1460" s="10">
        <v>12084.49</v>
      </c>
      <c r="AB1460"/>
      <c r="AC1460"/>
      <c r="AD1460"/>
      <c r="AE1460"/>
    </row>
    <row r="1461" spans="5:34" hidden="1" x14ac:dyDescent="0.25">
      <c r="E1461" s="11">
        <v>43357.125</v>
      </c>
      <c r="F1461" s="9">
        <v>12086.57</v>
      </c>
      <c r="G1461" s="9">
        <v>12095.31</v>
      </c>
      <c r="H1461" s="9">
        <v>12083.9</v>
      </c>
      <c r="I1461" s="9">
        <v>12089.1</v>
      </c>
      <c r="AB1461"/>
      <c r="AC1461"/>
      <c r="AD1461"/>
      <c r="AE1461"/>
    </row>
    <row r="1462" spans="5:34" hidden="1" x14ac:dyDescent="0.25">
      <c r="E1462" s="12">
        <v>43357.166666666664</v>
      </c>
      <c r="F1462" s="10">
        <v>12089.08</v>
      </c>
      <c r="G1462" s="10">
        <v>12092.22</v>
      </c>
      <c r="H1462" s="10">
        <v>12074.07</v>
      </c>
      <c r="I1462" s="10">
        <v>12079.27</v>
      </c>
      <c r="AB1462"/>
      <c r="AC1462"/>
      <c r="AD1462"/>
      <c r="AE1462"/>
    </row>
    <row r="1463" spans="5:34" hidden="1" x14ac:dyDescent="0.25">
      <c r="E1463" s="11">
        <v>43357.208333333336</v>
      </c>
      <c r="F1463" s="9">
        <v>12078.75</v>
      </c>
      <c r="G1463" s="9">
        <v>12093.24</v>
      </c>
      <c r="H1463" s="9">
        <v>12078.75</v>
      </c>
      <c r="I1463" s="9">
        <v>12090.12</v>
      </c>
      <c r="AB1463"/>
      <c r="AC1463"/>
      <c r="AD1463"/>
      <c r="AE1463"/>
    </row>
    <row r="1464" spans="5:34" hidden="1" x14ac:dyDescent="0.25">
      <c r="E1464" s="12">
        <v>43357.25</v>
      </c>
      <c r="F1464" s="10">
        <v>12091.16</v>
      </c>
      <c r="G1464" s="10">
        <v>12091.68</v>
      </c>
      <c r="H1464" s="10">
        <v>12086.99</v>
      </c>
      <c r="I1464" s="10">
        <v>12086.99</v>
      </c>
      <c r="AB1464"/>
      <c r="AC1464"/>
      <c r="AD1464"/>
      <c r="AE1464"/>
    </row>
    <row r="1465" spans="5:34" hidden="1" x14ac:dyDescent="0.25">
      <c r="E1465" s="11">
        <v>43357.291666666664</v>
      </c>
      <c r="F1465" s="9">
        <v>12088.03</v>
      </c>
      <c r="G1465" s="9">
        <v>12088.03</v>
      </c>
      <c r="H1465" s="9">
        <v>12084.91</v>
      </c>
      <c r="I1465" s="9">
        <v>12087</v>
      </c>
      <c r="AB1465"/>
      <c r="AC1465"/>
      <c r="AD1465"/>
      <c r="AE1465"/>
    </row>
    <row r="1466" spans="5:34" x14ac:dyDescent="0.25">
      <c r="E1466" s="12">
        <v>43357.333333333336</v>
      </c>
      <c r="F1466" s="10">
        <v>12086.48</v>
      </c>
      <c r="G1466" s="10">
        <v>12101.75</v>
      </c>
      <c r="H1466" s="10">
        <v>12084.92</v>
      </c>
      <c r="I1466" s="10">
        <v>12096.61</v>
      </c>
      <c r="K1466" s="13">
        <f t="shared" ref="K1466:K1480" si="832">I1466-F1466</f>
        <v>10.130000000001019</v>
      </c>
      <c r="L1466" s="13">
        <v>0</v>
      </c>
      <c r="M1466" s="13">
        <f t="shared" ref="M1466:M1480" si="833">G1466-H1466</f>
        <v>16.829999999999927</v>
      </c>
      <c r="N1466" s="13">
        <f>I1480-F1466</f>
        <v>37.960000000000946</v>
      </c>
      <c r="O1466" s="18">
        <f>IF(K1466*N1466&gt;0,1,0)</f>
        <v>1</v>
      </c>
      <c r="P1466">
        <f>_xlfn.IFS(K1466&lt;0,MIN(L1465:L1479),K1466&gt;0,MAX(L1465:L1479))</f>
        <v>32.600000000000364</v>
      </c>
      <c r="Q1466">
        <f>_xlfn.IFS(K1466&lt;0,MAX(L1465:L1479),K1466&gt;0,MIN(L1465:L1479))</f>
        <v>-10.169999999998254</v>
      </c>
      <c r="T1466" s="13">
        <f>MAX(G1466:G1480)</f>
        <v>12135.17</v>
      </c>
      <c r="X1466">
        <f t="shared" ref="X1466:X1480" si="834">ABS(K1466)</f>
        <v>10.130000000001019</v>
      </c>
      <c r="Y1466">
        <f t="shared" ref="Y1466:Y1480" si="835">ABS(M1466)</f>
        <v>16.829999999999927</v>
      </c>
      <c r="Z1466">
        <f t="shared" ref="Z1466:Z1480" si="836">IF(T1466&lt;1000,ABS(T1466),0)</f>
        <v>0</v>
      </c>
      <c r="AA1466">
        <f t="shared" ref="AA1466:AA1480" si="837">ABS(N1466)</f>
        <v>37.960000000000946</v>
      </c>
      <c r="AB1466" s="18">
        <f t="shared" ref="AB1466:AB1480" si="838">ABS(P1466)</f>
        <v>32.600000000000364</v>
      </c>
      <c r="AC1466" s="18">
        <f t="shared" ref="AC1466:AC1480" si="839">ABS(Q1466)</f>
        <v>10.169999999998254</v>
      </c>
      <c r="AD1466" s="18">
        <f t="shared" ref="AD1466:AD1480" si="840">IF(O1466=1,ABS(P1466),0)</f>
        <v>32.600000000000364</v>
      </c>
      <c r="AE1466" s="18">
        <f t="shared" ref="AE1466:AE1480" si="841">IF(O1466=0,ABS(Q1466),0)</f>
        <v>0</v>
      </c>
      <c r="AG1466" s="18">
        <f t="shared" ref="AG1466:AG1480" si="842">IF(O1466=1,ABS(Q1466),0)</f>
        <v>10.169999999998254</v>
      </c>
      <c r="AH1466" s="18">
        <f t="shared" ref="AH1466:AH1480" si="843">IF(O1466=0,ABS(P1466),0)</f>
        <v>0</v>
      </c>
    </row>
    <row r="1467" spans="5:34" x14ac:dyDescent="0.25">
      <c r="E1467" s="11">
        <v>43357.375</v>
      </c>
      <c r="F1467" s="9">
        <v>12091.46</v>
      </c>
      <c r="G1467" s="9">
        <v>12116.58</v>
      </c>
      <c r="H1467" s="9">
        <v>12091.46</v>
      </c>
      <c r="I1467" s="9">
        <v>12104.85</v>
      </c>
      <c r="K1467" s="13">
        <f t="shared" si="832"/>
        <v>13.390000000001237</v>
      </c>
      <c r="L1467" s="13">
        <f t="shared" ref="L1467:L1480" si="844">L1466+K1467</f>
        <v>13.390000000001237</v>
      </c>
      <c r="M1467" s="13">
        <f t="shared" si="833"/>
        <v>25.1200000000008</v>
      </c>
      <c r="T1467" s="13">
        <f>MIN(H1466:H1480)</f>
        <v>12074.31</v>
      </c>
      <c r="X1467">
        <f t="shared" si="834"/>
        <v>13.390000000001237</v>
      </c>
      <c r="Y1467">
        <f t="shared" si="835"/>
        <v>25.1200000000008</v>
      </c>
      <c r="Z1467">
        <f t="shared" si="836"/>
        <v>0</v>
      </c>
      <c r="AA1467">
        <f t="shared" si="837"/>
        <v>0</v>
      </c>
      <c r="AB1467" s="18">
        <f t="shared" si="838"/>
        <v>0</v>
      </c>
      <c r="AC1467" s="18">
        <f t="shared" si="839"/>
        <v>0</v>
      </c>
      <c r="AD1467" s="18">
        <f t="shared" si="840"/>
        <v>0</v>
      </c>
      <c r="AE1467" s="18">
        <f t="shared" si="841"/>
        <v>0</v>
      </c>
      <c r="AG1467" s="18">
        <f t="shared" si="842"/>
        <v>0</v>
      </c>
      <c r="AH1467" s="18">
        <f t="shared" si="843"/>
        <v>0</v>
      </c>
    </row>
    <row r="1468" spans="5:34" x14ac:dyDescent="0.25">
      <c r="E1468" s="12">
        <v>43357.416666666664</v>
      </c>
      <c r="F1468" s="10">
        <v>12105.85</v>
      </c>
      <c r="G1468" s="10">
        <v>12133.8</v>
      </c>
      <c r="H1468" s="10">
        <v>12087.57</v>
      </c>
      <c r="I1468" s="10">
        <v>12089.57</v>
      </c>
      <c r="K1468" s="13">
        <f t="shared" si="832"/>
        <v>-16.280000000000655</v>
      </c>
      <c r="L1468" s="13">
        <f t="shared" si="844"/>
        <v>-2.8899999999994179</v>
      </c>
      <c r="M1468" s="13">
        <f t="shared" si="833"/>
        <v>46.229999999999563</v>
      </c>
      <c r="T1468" s="13">
        <f>T1466-T1467</f>
        <v>60.860000000000582</v>
      </c>
      <c r="X1468">
        <f t="shared" si="834"/>
        <v>16.280000000000655</v>
      </c>
      <c r="Y1468">
        <f t="shared" si="835"/>
        <v>46.229999999999563</v>
      </c>
      <c r="Z1468">
        <f t="shared" si="836"/>
        <v>60.860000000000582</v>
      </c>
      <c r="AA1468">
        <f t="shared" si="837"/>
        <v>0</v>
      </c>
      <c r="AB1468" s="18">
        <f t="shared" si="838"/>
        <v>0</v>
      </c>
      <c r="AC1468" s="18">
        <f t="shared" si="839"/>
        <v>0</v>
      </c>
      <c r="AD1468" s="18">
        <f t="shared" si="840"/>
        <v>0</v>
      </c>
      <c r="AE1468" s="18">
        <f t="shared" si="841"/>
        <v>0</v>
      </c>
      <c r="AG1468" s="18">
        <f t="shared" si="842"/>
        <v>0</v>
      </c>
      <c r="AH1468" s="18">
        <f t="shared" si="843"/>
        <v>0</v>
      </c>
    </row>
    <row r="1469" spans="5:34" x14ac:dyDescent="0.25">
      <c r="E1469" s="11">
        <v>43357.458333333336</v>
      </c>
      <c r="F1469" s="9">
        <v>12090.32</v>
      </c>
      <c r="G1469" s="9">
        <v>12113.27</v>
      </c>
      <c r="H1469" s="9">
        <v>12075.35</v>
      </c>
      <c r="I1469" s="9">
        <v>12106.78</v>
      </c>
      <c r="K1469" s="13">
        <f t="shared" si="832"/>
        <v>16.460000000000946</v>
      </c>
      <c r="L1469" s="13">
        <f t="shared" si="844"/>
        <v>13.570000000001528</v>
      </c>
      <c r="M1469" s="13">
        <f t="shared" si="833"/>
        <v>37.920000000000073</v>
      </c>
      <c r="X1469">
        <f t="shared" si="834"/>
        <v>16.460000000000946</v>
      </c>
      <c r="Y1469">
        <f t="shared" si="835"/>
        <v>37.920000000000073</v>
      </c>
      <c r="Z1469">
        <f t="shared" si="836"/>
        <v>0</v>
      </c>
      <c r="AA1469">
        <f t="shared" si="837"/>
        <v>0</v>
      </c>
      <c r="AB1469" s="18">
        <f t="shared" si="838"/>
        <v>0</v>
      </c>
      <c r="AC1469" s="18">
        <f t="shared" si="839"/>
        <v>0</v>
      </c>
      <c r="AD1469" s="18">
        <f t="shared" si="840"/>
        <v>0</v>
      </c>
      <c r="AE1469" s="18">
        <f t="shared" si="841"/>
        <v>0</v>
      </c>
      <c r="AG1469" s="18">
        <f t="shared" si="842"/>
        <v>0</v>
      </c>
      <c r="AH1469" s="18">
        <f t="shared" si="843"/>
        <v>0</v>
      </c>
    </row>
    <row r="1470" spans="5:34" x14ac:dyDescent="0.25">
      <c r="E1470" s="12">
        <v>43357.5</v>
      </c>
      <c r="F1470" s="10">
        <v>12106.53</v>
      </c>
      <c r="G1470" s="10">
        <v>12109.42</v>
      </c>
      <c r="H1470" s="10">
        <v>12086.85</v>
      </c>
      <c r="I1470" s="10">
        <v>12097.89</v>
      </c>
      <c r="K1470" s="13">
        <f t="shared" si="832"/>
        <v>-8.6400000000012369</v>
      </c>
      <c r="L1470" s="13">
        <f t="shared" si="844"/>
        <v>4.930000000000291</v>
      </c>
      <c r="M1470" s="13">
        <f t="shared" si="833"/>
        <v>22.569999999999709</v>
      </c>
      <c r="X1470">
        <f t="shared" si="834"/>
        <v>8.6400000000012369</v>
      </c>
      <c r="Y1470">
        <f t="shared" si="835"/>
        <v>22.569999999999709</v>
      </c>
      <c r="Z1470">
        <f t="shared" si="836"/>
        <v>0</v>
      </c>
      <c r="AA1470">
        <f t="shared" si="837"/>
        <v>0</v>
      </c>
      <c r="AB1470" s="18">
        <f t="shared" si="838"/>
        <v>0</v>
      </c>
      <c r="AC1470" s="18">
        <f t="shared" si="839"/>
        <v>0</v>
      </c>
      <c r="AD1470" s="18">
        <f t="shared" si="840"/>
        <v>0</v>
      </c>
      <c r="AE1470" s="18">
        <f t="shared" si="841"/>
        <v>0</v>
      </c>
      <c r="AG1470" s="18">
        <f t="shared" si="842"/>
        <v>0</v>
      </c>
      <c r="AH1470" s="18">
        <f t="shared" si="843"/>
        <v>0</v>
      </c>
    </row>
    <row r="1471" spans="5:34" x14ac:dyDescent="0.25">
      <c r="E1471" s="11">
        <v>43357.541666666664</v>
      </c>
      <c r="F1471" s="9">
        <v>12097.64</v>
      </c>
      <c r="G1471" s="9">
        <v>12104.94</v>
      </c>
      <c r="H1471" s="9">
        <v>12078.04</v>
      </c>
      <c r="I1471" s="9">
        <v>12092.52</v>
      </c>
      <c r="K1471" s="13">
        <f t="shared" si="832"/>
        <v>-5.1199999999989814</v>
      </c>
      <c r="L1471" s="13">
        <f t="shared" si="844"/>
        <v>-0.18999999999869033</v>
      </c>
      <c r="M1471" s="13">
        <f t="shared" si="833"/>
        <v>26.899999999999636</v>
      </c>
      <c r="X1471">
        <f t="shared" si="834"/>
        <v>5.1199999999989814</v>
      </c>
      <c r="Y1471">
        <f t="shared" si="835"/>
        <v>26.899999999999636</v>
      </c>
      <c r="Z1471">
        <f t="shared" si="836"/>
        <v>0</v>
      </c>
      <c r="AA1471">
        <f t="shared" si="837"/>
        <v>0</v>
      </c>
      <c r="AB1471" s="18">
        <f t="shared" si="838"/>
        <v>0</v>
      </c>
      <c r="AC1471" s="18">
        <f t="shared" si="839"/>
        <v>0</v>
      </c>
      <c r="AD1471" s="18">
        <f t="shared" si="840"/>
        <v>0</v>
      </c>
      <c r="AE1471" s="18">
        <f t="shared" si="841"/>
        <v>0</v>
      </c>
      <c r="AG1471" s="18">
        <f t="shared" si="842"/>
        <v>0</v>
      </c>
      <c r="AH1471" s="18">
        <f t="shared" si="843"/>
        <v>0</v>
      </c>
    </row>
    <row r="1472" spans="5:34" x14ac:dyDescent="0.25">
      <c r="E1472" s="12">
        <v>43357.583333333336</v>
      </c>
      <c r="F1472" s="10">
        <v>12092.52</v>
      </c>
      <c r="G1472" s="10">
        <v>12098.75</v>
      </c>
      <c r="H1472" s="10">
        <v>12074.31</v>
      </c>
      <c r="I1472" s="10">
        <v>12082.54</v>
      </c>
      <c r="K1472" s="13">
        <f t="shared" si="832"/>
        <v>-9.9799999999995634</v>
      </c>
      <c r="L1472" s="13">
        <f t="shared" si="844"/>
        <v>-10.169999999998254</v>
      </c>
      <c r="M1472" s="13">
        <f t="shared" si="833"/>
        <v>24.440000000000509</v>
      </c>
      <c r="R1472">
        <v>33</v>
      </c>
      <c r="X1472">
        <f t="shared" si="834"/>
        <v>9.9799999999995634</v>
      </c>
      <c r="Y1472">
        <f t="shared" si="835"/>
        <v>24.440000000000509</v>
      </c>
      <c r="Z1472">
        <f t="shared" si="836"/>
        <v>0</v>
      </c>
      <c r="AA1472">
        <f t="shared" si="837"/>
        <v>0</v>
      </c>
      <c r="AB1472" s="18">
        <f t="shared" si="838"/>
        <v>0</v>
      </c>
      <c r="AC1472" s="18">
        <f t="shared" si="839"/>
        <v>0</v>
      </c>
      <c r="AD1472" s="18">
        <f t="shared" si="840"/>
        <v>0</v>
      </c>
      <c r="AE1472" s="18">
        <f t="shared" si="841"/>
        <v>0</v>
      </c>
      <c r="AG1472" s="18">
        <f t="shared" si="842"/>
        <v>0</v>
      </c>
      <c r="AH1472" s="18">
        <f t="shared" si="843"/>
        <v>0</v>
      </c>
    </row>
    <row r="1473" spans="5:34" x14ac:dyDescent="0.25">
      <c r="E1473" s="11">
        <v>43357.625</v>
      </c>
      <c r="F1473" s="9">
        <v>12083.04</v>
      </c>
      <c r="G1473" s="9">
        <v>12115.07</v>
      </c>
      <c r="H1473" s="9">
        <v>12078.26</v>
      </c>
      <c r="I1473" s="9">
        <v>12114.2</v>
      </c>
      <c r="K1473" s="13">
        <f t="shared" si="832"/>
        <v>31.159999999999854</v>
      </c>
      <c r="L1473" s="13">
        <f t="shared" si="844"/>
        <v>20.990000000001601</v>
      </c>
      <c r="M1473" s="13">
        <f t="shared" si="833"/>
        <v>36.809999999999491</v>
      </c>
      <c r="X1473">
        <f t="shared" si="834"/>
        <v>31.159999999999854</v>
      </c>
      <c r="Y1473">
        <f t="shared" si="835"/>
        <v>36.809999999999491</v>
      </c>
      <c r="Z1473">
        <f t="shared" si="836"/>
        <v>0</v>
      </c>
      <c r="AA1473">
        <f t="shared" si="837"/>
        <v>0</v>
      </c>
      <c r="AB1473" s="18">
        <f t="shared" si="838"/>
        <v>0</v>
      </c>
      <c r="AC1473" s="18">
        <f t="shared" si="839"/>
        <v>0</v>
      </c>
      <c r="AD1473" s="18">
        <f t="shared" si="840"/>
        <v>0</v>
      </c>
      <c r="AE1473" s="18">
        <f t="shared" si="841"/>
        <v>0</v>
      </c>
      <c r="AG1473" s="18">
        <f t="shared" si="842"/>
        <v>0</v>
      </c>
      <c r="AH1473" s="18">
        <f t="shared" si="843"/>
        <v>0</v>
      </c>
    </row>
    <row r="1474" spans="5:34" x14ac:dyDescent="0.25">
      <c r="E1474" s="12">
        <v>43357.666666666664</v>
      </c>
      <c r="F1474" s="10">
        <v>12113.95</v>
      </c>
      <c r="G1474" s="10">
        <v>12130.99</v>
      </c>
      <c r="H1474" s="10">
        <v>12103.13</v>
      </c>
      <c r="I1474" s="10">
        <v>12119.57</v>
      </c>
      <c r="K1474" s="13">
        <f t="shared" si="832"/>
        <v>5.6199999999989814</v>
      </c>
      <c r="L1474" s="13">
        <f t="shared" si="844"/>
        <v>26.610000000000582</v>
      </c>
      <c r="M1474" s="13">
        <f t="shared" si="833"/>
        <v>27.860000000000582</v>
      </c>
      <c r="X1474">
        <f t="shared" si="834"/>
        <v>5.6199999999989814</v>
      </c>
      <c r="Y1474">
        <f t="shared" si="835"/>
        <v>27.860000000000582</v>
      </c>
      <c r="Z1474">
        <f t="shared" si="836"/>
        <v>0</v>
      </c>
      <c r="AA1474">
        <f t="shared" si="837"/>
        <v>0</v>
      </c>
      <c r="AB1474" s="18">
        <f t="shared" si="838"/>
        <v>0</v>
      </c>
      <c r="AC1474" s="18">
        <f t="shared" si="839"/>
        <v>0</v>
      </c>
      <c r="AD1474" s="18">
        <f t="shared" si="840"/>
        <v>0</v>
      </c>
      <c r="AE1474" s="18">
        <f t="shared" si="841"/>
        <v>0</v>
      </c>
      <c r="AG1474" s="18">
        <f t="shared" si="842"/>
        <v>0</v>
      </c>
      <c r="AH1474" s="18">
        <f t="shared" si="843"/>
        <v>0</v>
      </c>
    </row>
    <row r="1475" spans="5:34" x14ac:dyDescent="0.25">
      <c r="E1475" s="11">
        <v>43357.708333333336</v>
      </c>
      <c r="F1475" s="9">
        <v>12119.33</v>
      </c>
      <c r="G1475" s="9">
        <v>12130.56</v>
      </c>
      <c r="H1475" s="9">
        <v>12104.78</v>
      </c>
      <c r="I1475" s="9">
        <v>12125.32</v>
      </c>
      <c r="K1475" s="13">
        <f t="shared" si="832"/>
        <v>5.9899999999997817</v>
      </c>
      <c r="L1475" s="13">
        <f t="shared" si="844"/>
        <v>32.600000000000364</v>
      </c>
      <c r="M1475" s="13">
        <f t="shared" si="833"/>
        <v>25.779999999998836</v>
      </c>
      <c r="X1475">
        <f t="shared" si="834"/>
        <v>5.9899999999997817</v>
      </c>
      <c r="Y1475">
        <f t="shared" si="835"/>
        <v>25.779999999998836</v>
      </c>
      <c r="Z1475">
        <f t="shared" si="836"/>
        <v>0</v>
      </c>
      <c r="AA1475">
        <f t="shared" si="837"/>
        <v>0</v>
      </c>
      <c r="AB1475" s="18">
        <f t="shared" si="838"/>
        <v>0</v>
      </c>
      <c r="AC1475" s="18">
        <f t="shared" si="839"/>
        <v>0</v>
      </c>
      <c r="AD1475" s="18">
        <f t="shared" si="840"/>
        <v>0</v>
      </c>
      <c r="AE1475" s="18">
        <f t="shared" si="841"/>
        <v>0</v>
      </c>
      <c r="AG1475" s="18">
        <f t="shared" si="842"/>
        <v>0</v>
      </c>
      <c r="AH1475" s="18">
        <f t="shared" si="843"/>
        <v>0</v>
      </c>
    </row>
    <row r="1476" spans="5:34" x14ac:dyDescent="0.25">
      <c r="E1476" s="12">
        <v>43357.75</v>
      </c>
      <c r="F1476" s="10">
        <v>12125.07</v>
      </c>
      <c r="G1476" s="10">
        <v>12135.17</v>
      </c>
      <c r="H1476" s="10">
        <v>12118.1</v>
      </c>
      <c r="I1476" s="10">
        <v>12122.38</v>
      </c>
      <c r="K1476" s="13">
        <f t="shared" si="832"/>
        <v>-2.6900000000005093</v>
      </c>
      <c r="L1476" s="13">
        <f t="shared" si="844"/>
        <v>29.909999999999854</v>
      </c>
      <c r="M1476" s="13">
        <f t="shared" si="833"/>
        <v>17.069999999999709</v>
      </c>
      <c r="X1476">
        <f t="shared" si="834"/>
        <v>2.6900000000005093</v>
      </c>
      <c r="Y1476">
        <f t="shared" si="835"/>
        <v>17.069999999999709</v>
      </c>
      <c r="Z1476">
        <f t="shared" si="836"/>
        <v>0</v>
      </c>
      <c r="AA1476">
        <f t="shared" si="837"/>
        <v>0</v>
      </c>
      <c r="AB1476" s="18">
        <f t="shared" si="838"/>
        <v>0</v>
      </c>
      <c r="AC1476" s="18">
        <f t="shared" si="839"/>
        <v>0</v>
      </c>
      <c r="AD1476" s="18">
        <f t="shared" si="840"/>
        <v>0</v>
      </c>
      <c r="AE1476" s="18">
        <f t="shared" si="841"/>
        <v>0</v>
      </c>
      <c r="AG1476" s="18">
        <f t="shared" si="842"/>
        <v>0</v>
      </c>
      <c r="AH1476" s="18">
        <f t="shared" si="843"/>
        <v>0</v>
      </c>
    </row>
    <row r="1477" spans="5:34" x14ac:dyDescent="0.25">
      <c r="E1477" s="11">
        <v>43357.791666666664</v>
      </c>
      <c r="F1477" s="9">
        <v>12122.38</v>
      </c>
      <c r="G1477" s="9">
        <v>12123.88</v>
      </c>
      <c r="H1477" s="9">
        <v>12086.86</v>
      </c>
      <c r="I1477" s="9">
        <v>12098.12</v>
      </c>
      <c r="K1477" s="13">
        <f t="shared" si="832"/>
        <v>-24.259999999998399</v>
      </c>
      <c r="L1477" s="13">
        <f t="shared" si="844"/>
        <v>5.6500000000014552</v>
      </c>
      <c r="M1477" s="13">
        <f t="shared" si="833"/>
        <v>37.019999999998618</v>
      </c>
      <c r="X1477">
        <f t="shared" si="834"/>
        <v>24.259999999998399</v>
      </c>
      <c r="Y1477">
        <f t="shared" si="835"/>
        <v>37.019999999998618</v>
      </c>
      <c r="Z1477">
        <f t="shared" si="836"/>
        <v>0</v>
      </c>
      <c r="AA1477">
        <f t="shared" si="837"/>
        <v>0</v>
      </c>
      <c r="AB1477" s="18">
        <f t="shared" si="838"/>
        <v>0</v>
      </c>
      <c r="AC1477" s="18">
        <f t="shared" si="839"/>
        <v>0</v>
      </c>
      <c r="AD1477" s="18">
        <f t="shared" si="840"/>
        <v>0</v>
      </c>
      <c r="AE1477" s="18">
        <f t="shared" si="841"/>
        <v>0</v>
      </c>
      <c r="AG1477" s="18">
        <f t="shared" si="842"/>
        <v>0</v>
      </c>
      <c r="AH1477" s="18">
        <f t="shared" si="843"/>
        <v>0</v>
      </c>
    </row>
    <row r="1478" spans="5:34" x14ac:dyDescent="0.25">
      <c r="E1478" s="12">
        <v>43357.833333333336</v>
      </c>
      <c r="F1478" s="10">
        <v>12097.87</v>
      </c>
      <c r="G1478" s="10">
        <v>12107.11</v>
      </c>
      <c r="H1478" s="10">
        <v>12087.86</v>
      </c>
      <c r="I1478" s="10">
        <v>12104.61</v>
      </c>
      <c r="K1478" s="13">
        <f t="shared" si="832"/>
        <v>6.7399999999997817</v>
      </c>
      <c r="L1478" s="13">
        <f t="shared" si="844"/>
        <v>12.390000000001237</v>
      </c>
      <c r="M1478" s="13">
        <f t="shared" si="833"/>
        <v>19.25</v>
      </c>
      <c r="X1478">
        <f t="shared" si="834"/>
        <v>6.7399999999997817</v>
      </c>
      <c r="Y1478">
        <f t="shared" si="835"/>
        <v>19.25</v>
      </c>
      <c r="Z1478">
        <f t="shared" si="836"/>
        <v>0</v>
      </c>
      <c r="AA1478">
        <f t="shared" si="837"/>
        <v>0</v>
      </c>
      <c r="AB1478" s="18">
        <f t="shared" si="838"/>
        <v>0</v>
      </c>
      <c r="AC1478" s="18">
        <f t="shared" si="839"/>
        <v>0</v>
      </c>
      <c r="AD1478" s="18">
        <f t="shared" si="840"/>
        <v>0</v>
      </c>
      <c r="AE1478" s="18">
        <f t="shared" si="841"/>
        <v>0</v>
      </c>
      <c r="AG1478" s="18">
        <f t="shared" si="842"/>
        <v>0</v>
      </c>
      <c r="AH1478" s="18">
        <f t="shared" si="843"/>
        <v>0</v>
      </c>
    </row>
    <row r="1479" spans="5:34" x14ac:dyDescent="0.25">
      <c r="E1479" s="11">
        <v>43357.875</v>
      </c>
      <c r="F1479" s="9">
        <v>12104.61</v>
      </c>
      <c r="G1479" s="9">
        <v>12109.6</v>
      </c>
      <c r="H1479" s="9">
        <v>12102.36</v>
      </c>
      <c r="I1479" s="9">
        <v>12107.85</v>
      </c>
      <c r="K1479" s="13">
        <f t="shared" si="832"/>
        <v>3.2399999999997817</v>
      </c>
      <c r="L1479" s="13">
        <f t="shared" si="844"/>
        <v>15.630000000001019</v>
      </c>
      <c r="M1479" s="13">
        <f t="shared" si="833"/>
        <v>7.2399999999997817</v>
      </c>
      <c r="X1479">
        <f t="shared" si="834"/>
        <v>3.2399999999997817</v>
      </c>
      <c r="Y1479">
        <f t="shared" si="835"/>
        <v>7.2399999999997817</v>
      </c>
      <c r="Z1479">
        <f t="shared" si="836"/>
        <v>0</v>
      </c>
      <c r="AA1479">
        <f t="shared" si="837"/>
        <v>0</v>
      </c>
      <c r="AB1479" s="18">
        <f t="shared" si="838"/>
        <v>0</v>
      </c>
      <c r="AC1479" s="18">
        <f t="shared" si="839"/>
        <v>0</v>
      </c>
      <c r="AD1479" s="18">
        <f t="shared" si="840"/>
        <v>0</v>
      </c>
      <c r="AE1479" s="18">
        <f t="shared" si="841"/>
        <v>0</v>
      </c>
      <c r="AG1479" s="18">
        <f t="shared" si="842"/>
        <v>0</v>
      </c>
      <c r="AH1479" s="18">
        <f t="shared" si="843"/>
        <v>0</v>
      </c>
    </row>
    <row r="1480" spans="5:34" x14ac:dyDescent="0.25">
      <c r="E1480" s="12">
        <v>43357.916666666664</v>
      </c>
      <c r="F1480" s="10">
        <v>12106.85</v>
      </c>
      <c r="G1480" s="10">
        <v>12129.59</v>
      </c>
      <c r="H1480" s="10">
        <v>12105.85</v>
      </c>
      <c r="I1480" s="10">
        <v>12124.44</v>
      </c>
      <c r="K1480" s="13">
        <f t="shared" si="832"/>
        <v>17.590000000000146</v>
      </c>
      <c r="L1480" s="13">
        <f t="shared" si="844"/>
        <v>33.220000000001164</v>
      </c>
      <c r="M1480" s="13">
        <f t="shared" si="833"/>
        <v>23.739999999999782</v>
      </c>
      <c r="N1480" s="13"/>
      <c r="X1480">
        <f t="shared" si="834"/>
        <v>17.590000000000146</v>
      </c>
      <c r="Y1480">
        <f t="shared" si="835"/>
        <v>23.739999999999782</v>
      </c>
      <c r="Z1480">
        <f t="shared" si="836"/>
        <v>0</v>
      </c>
      <c r="AA1480">
        <f t="shared" si="837"/>
        <v>0</v>
      </c>
      <c r="AB1480" s="18">
        <f t="shared" si="838"/>
        <v>0</v>
      </c>
      <c r="AC1480" s="18">
        <f t="shared" si="839"/>
        <v>0</v>
      </c>
      <c r="AD1480" s="18">
        <f t="shared" si="840"/>
        <v>0</v>
      </c>
      <c r="AE1480" s="18">
        <f t="shared" si="841"/>
        <v>0</v>
      </c>
      <c r="AG1480" s="18">
        <f t="shared" si="842"/>
        <v>0</v>
      </c>
      <c r="AH1480" s="18">
        <f t="shared" si="843"/>
        <v>0</v>
      </c>
    </row>
    <row r="1481" spans="5:34" hidden="1" x14ac:dyDescent="0.25">
      <c r="E1481" s="11">
        <v>43360.041666666664</v>
      </c>
      <c r="F1481" s="9">
        <v>12120.99</v>
      </c>
      <c r="G1481" s="9">
        <v>12120.99</v>
      </c>
      <c r="H1481" s="9">
        <v>12079.61</v>
      </c>
      <c r="I1481" s="9">
        <v>12088.36</v>
      </c>
      <c r="AB1481"/>
      <c r="AC1481"/>
      <c r="AD1481"/>
      <c r="AE1481"/>
    </row>
    <row r="1482" spans="5:34" hidden="1" x14ac:dyDescent="0.25">
      <c r="E1482" s="12">
        <v>43360.083333333336</v>
      </c>
      <c r="F1482" s="10">
        <v>12088.38</v>
      </c>
      <c r="G1482" s="10">
        <v>12098.03</v>
      </c>
      <c r="H1482" s="10">
        <v>12087.32</v>
      </c>
      <c r="I1482" s="10">
        <v>12092.81</v>
      </c>
      <c r="AB1482"/>
      <c r="AC1482"/>
      <c r="AD1482"/>
      <c r="AE1482"/>
    </row>
    <row r="1483" spans="5:34" hidden="1" x14ac:dyDescent="0.25">
      <c r="E1483" s="11">
        <v>43360.125</v>
      </c>
      <c r="F1483" s="9">
        <v>12091.77</v>
      </c>
      <c r="G1483" s="9">
        <v>12095.94</v>
      </c>
      <c r="H1483" s="9">
        <v>12084.09</v>
      </c>
      <c r="I1483" s="9">
        <v>12090.34</v>
      </c>
      <c r="AB1483"/>
      <c r="AC1483"/>
      <c r="AD1483"/>
      <c r="AE1483"/>
    </row>
    <row r="1484" spans="5:34" hidden="1" x14ac:dyDescent="0.25">
      <c r="E1484" s="12">
        <v>43360.166666666664</v>
      </c>
      <c r="F1484" s="10">
        <v>12090.35</v>
      </c>
      <c r="G1484" s="10">
        <v>12105.64</v>
      </c>
      <c r="H1484" s="10">
        <v>12090.35</v>
      </c>
      <c r="I1484" s="10">
        <v>12098.42</v>
      </c>
      <c r="AB1484"/>
      <c r="AC1484"/>
      <c r="AD1484"/>
      <c r="AE1484"/>
    </row>
    <row r="1485" spans="5:34" hidden="1" x14ac:dyDescent="0.25">
      <c r="E1485" s="11">
        <v>43360.208333333336</v>
      </c>
      <c r="F1485" s="9">
        <v>12097.38</v>
      </c>
      <c r="G1485" s="9">
        <v>12100.55</v>
      </c>
      <c r="H1485" s="9">
        <v>12093.21</v>
      </c>
      <c r="I1485" s="9">
        <v>12100.54</v>
      </c>
      <c r="AB1485"/>
      <c r="AC1485"/>
      <c r="AD1485"/>
      <c r="AE1485"/>
    </row>
    <row r="1486" spans="5:34" hidden="1" x14ac:dyDescent="0.25">
      <c r="E1486" s="12">
        <v>43360.25</v>
      </c>
      <c r="F1486" s="10">
        <v>12099.5</v>
      </c>
      <c r="G1486" s="10">
        <v>12100.54</v>
      </c>
      <c r="H1486" s="10">
        <v>12094.28</v>
      </c>
      <c r="I1486" s="10">
        <v>12099.53</v>
      </c>
      <c r="AB1486"/>
      <c r="AC1486"/>
      <c r="AD1486"/>
      <c r="AE1486"/>
    </row>
    <row r="1487" spans="5:34" hidden="1" x14ac:dyDescent="0.25">
      <c r="E1487" s="11">
        <v>43360.291666666664</v>
      </c>
      <c r="F1487" s="9">
        <v>12100.58</v>
      </c>
      <c r="G1487" s="9">
        <v>12100.58</v>
      </c>
      <c r="H1487" s="9">
        <v>12093.44</v>
      </c>
      <c r="I1487" s="9">
        <v>12093.44</v>
      </c>
      <c r="AB1487"/>
      <c r="AC1487"/>
      <c r="AD1487"/>
      <c r="AE1487"/>
    </row>
    <row r="1488" spans="5:34" x14ac:dyDescent="0.25">
      <c r="E1488" s="12">
        <v>43360.333333333336</v>
      </c>
      <c r="F1488" s="10">
        <v>12092.39</v>
      </c>
      <c r="G1488" s="10">
        <v>12093.48</v>
      </c>
      <c r="H1488" s="10">
        <v>12082.39</v>
      </c>
      <c r="I1488" s="10">
        <v>12082.89</v>
      </c>
      <c r="K1488" s="13">
        <f t="shared" ref="K1488:K1502" si="845">I1488-F1488</f>
        <v>-9.5</v>
      </c>
      <c r="L1488" s="13">
        <v>0</v>
      </c>
      <c r="M1488" s="13">
        <f t="shared" ref="M1488:M1502" si="846">G1488-H1488</f>
        <v>11.090000000000146</v>
      </c>
      <c r="N1488" s="13">
        <f>I1502-F1488</f>
        <v>-43.709999999999127</v>
      </c>
      <c r="O1488" s="18">
        <f>IF(K1488*N1488&gt;0,1,0)</f>
        <v>1</v>
      </c>
      <c r="P1488">
        <f>_xlfn.IFS(K1488&lt;0,MIN(L1487:L1501),K1488&gt;0,MAX(L1487:L1501))</f>
        <v>-15.210000000000946</v>
      </c>
      <c r="Q1488">
        <f>_xlfn.IFS(K1488&lt;0,MAX(L1487:L1501),K1488&gt;0,MIN(L1487:L1501))</f>
        <v>38.289999999999054</v>
      </c>
      <c r="T1488" s="13">
        <f>MAX(G1488:G1502)</f>
        <v>12125.5</v>
      </c>
      <c r="X1488">
        <f t="shared" ref="X1488:X1502" si="847">ABS(K1488)</f>
        <v>9.5</v>
      </c>
      <c r="Y1488">
        <f t="shared" ref="Y1488:Y1502" si="848">ABS(M1488)</f>
        <v>11.090000000000146</v>
      </c>
      <c r="Z1488">
        <f t="shared" ref="Z1488:Z1502" si="849">IF(T1488&lt;1000,ABS(T1488),0)</f>
        <v>0</v>
      </c>
      <c r="AA1488">
        <f t="shared" ref="AA1488:AA1502" si="850">ABS(N1488)</f>
        <v>43.709999999999127</v>
      </c>
      <c r="AB1488" s="18">
        <f t="shared" ref="AB1488:AB1502" si="851">ABS(P1488)</f>
        <v>15.210000000000946</v>
      </c>
      <c r="AC1488" s="18">
        <f t="shared" ref="AC1488:AC1502" si="852">ABS(Q1488)</f>
        <v>38.289999999999054</v>
      </c>
      <c r="AD1488" s="18">
        <f t="shared" ref="AD1488:AD1502" si="853">IF(O1488=1,ABS(P1488),0)</f>
        <v>15.210000000000946</v>
      </c>
      <c r="AE1488" s="18">
        <f t="shared" ref="AE1488:AE1502" si="854">IF(O1488=0,ABS(Q1488),0)</f>
        <v>0</v>
      </c>
      <c r="AG1488" s="18">
        <f t="shared" ref="AG1488:AG1502" si="855">IF(O1488=1,ABS(Q1488),0)</f>
        <v>38.289999999999054</v>
      </c>
      <c r="AH1488" s="18">
        <f t="shared" ref="AH1488:AH1502" si="856">IF(O1488=0,ABS(P1488),0)</f>
        <v>0</v>
      </c>
    </row>
    <row r="1489" spans="5:34" x14ac:dyDescent="0.25">
      <c r="E1489" s="11">
        <v>43360.375</v>
      </c>
      <c r="F1489" s="9">
        <v>12069.73</v>
      </c>
      <c r="G1489" s="9">
        <v>12101.81</v>
      </c>
      <c r="H1489" s="9">
        <v>12066.06</v>
      </c>
      <c r="I1489" s="9">
        <v>12079.55</v>
      </c>
      <c r="K1489" s="13">
        <f t="shared" si="845"/>
        <v>9.819999999999709</v>
      </c>
      <c r="L1489" s="13">
        <f t="shared" ref="L1489:L1502" si="857">L1488+K1489</f>
        <v>9.819999999999709</v>
      </c>
      <c r="M1489" s="13">
        <f t="shared" si="846"/>
        <v>35.75</v>
      </c>
      <c r="T1489" s="13">
        <f>MIN(H1488:H1502)</f>
        <v>12039.01</v>
      </c>
      <c r="X1489">
        <f t="shared" si="847"/>
        <v>9.819999999999709</v>
      </c>
      <c r="Y1489">
        <f t="shared" si="848"/>
        <v>35.75</v>
      </c>
      <c r="Z1489">
        <f t="shared" si="849"/>
        <v>0</v>
      </c>
      <c r="AA1489">
        <f t="shared" si="850"/>
        <v>0</v>
      </c>
      <c r="AB1489" s="18">
        <f t="shared" si="851"/>
        <v>0</v>
      </c>
      <c r="AC1489" s="18">
        <f t="shared" si="852"/>
        <v>0</v>
      </c>
      <c r="AD1489" s="18">
        <f t="shared" si="853"/>
        <v>0</v>
      </c>
      <c r="AE1489" s="18">
        <f t="shared" si="854"/>
        <v>0</v>
      </c>
      <c r="AG1489" s="18">
        <f t="shared" si="855"/>
        <v>0</v>
      </c>
      <c r="AH1489" s="18">
        <f t="shared" si="856"/>
        <v>0</v>
      </c>
    </row>
    <row r="1490" spans="5:34" x14ac:dyDescent="0.25">
      <c r="E1490" s="12">
        <v>43360.416666666664</v>
      </c>
      <c r="F1490" s="10">
        <v>12080.08</v>
      </c>
      <c r="G1490" s="10">
        <v>12085.05</v>
      </c>
      <c r="H1490" s="10">
        <v>12046.56</v>
      </c>
      <c r="I1490" s="10">
        <v>12055.05</v>
      </c>
      <c r="K1490" s="13">
        <f t="shared" si="845"/>
        <v>-25.030000000000655</v>
      </c>
      <c r="L1490" s="13">
        <f t="shared" si="857"/>
        <v>-15.210000000000946</v>
      </c>
      <c r="M1490" s="13">
        <f t="shared" si="846"/>
        <v>38.489999999999782</v>
      </c>
      <c r="T1490" s="13">
        <f>T1488-T1489</f>
        <v>86.489999999999782</v>
      </c>
      <c r="X1490">
        <f t="shared" si="847"/>
        <v>25.030000000000655</v>
      </c>
      <c r="Y1490">
        <f t="shared" si="848"/>
        <v>38.489999999999782</v>
      </c>
      <c r="Z1490">
        <f t="shared" si="849"/>
        <v>86.489999999999782</v>
      </c>
      <c r="AA1490">
        <f t="shared" si="850"/>
        <v>0</v>
      </c>
      <c r="AB1490" s="18">
        <f t="shared" si="851"/>
        <v>0</v>
      </c>
      <c r="AC1490" s="18">
        <f t="shared" si="852"/>
        <v>0</v>
      </c>
      <c r="AD1490" s="18">
        <f t="shared" si="853"/>
        <v>0</v>
      </c>
      <c r="AE1490" s="18">
        <f t="shared" si="854"/>
        <v>0</v>
      </c>
      <c r="AG1490" s="18">
        <f t="shared" si="855"/>
        <v>0</v>
      </c>
      <c r="AH1490" s="18">
        <f t="shared" si="856"/>
        <v>0</v>
      </c>
    </row>
    <row r="1491" spans="5:34" x14ac:dyDescent="0.25">
      <c r="E1491" s="11">
        <v>43360.458333333336</v>
      </c>
      <c r="F1491" s="9">
        <v>12055.8</v>
      </c>
      <c r="G1491" s="9">
        <v>12125.5</v>
      </c>
      <c r="H1491" s="9">
        <v>12039.01</v>
      </c>
      <c r="I1491" s="9">
        <v>12109.3</v>
      </c>
      <c r="K1491" s="13">
        <f t="shared" si="845"/>
        <v>53.5</v>
      </c>
      <c r="L1491" s="13">
        <f t="shared" si="857"/>
        <v>38.289999999999054</v>
      </c>
      <c r="M1491" s="13">
        <f t="shared" si="846"/>
        <v>86.489999999999782</v>
      </c>
      <c r="X1491">
        <f t="shared" si="847"/>
        <v>53.5</v>
      </c>
      <c r="Y1491">
        <f t="shared" si="848"/>
        <v>86.489999999999782</v>
      </c>
      <c r="Z1491">
        <f t="shared" si="849"/>
        <v>0</v>
      </c>
      <c r="AA1491">
        <f t="shared" si="850"/>
        <v>0</v>
      </c>
      <c r="AB1491" s="18">
        <f t="shared" si="851"/>
        <v>0</v>
      </c>
      <c r="AC1491" s="18">
        <f t="shared" si="852"/>
        <v>0</v>
      </c>
      <c r="AD1491" s="18">
        <f t="shared" si="853"/>
        <v>0</v>
      </c>
      <c r="AE1491" s="18">
        <f t="shared" si="854"/>
        <v>0</v>
      </c>
      <c r="AG1491" s="18">
        <f t="shared" si="855"/>
        <v>0</v>
      </c>
      <c r="AH1491" s="18">
        <f t="shared" si="856"/>
        <v>0</v>
      </c>
    </row>
    <row r="1492" spans="5:34" x14ac:dyDescent="0.25">
      <c r="E1492" s="12">
        <v>43360.5</v>
      </c>
      <c r="F1492" s="10">
        <v>12109.8</v>
      </c>
      <c r="G1492" s="10">
        <v>12111.55</v>
      </c>
      <c r="H1492" s="10">
        <v>12051.31</v>
      </c>
      <c r="I1492" s="10">
        <v>12072.44</v>
      </c>
      <c r="K1492" s="13">
        <f t="shared" si="845"/>
        <v>-37.359999999998763</v>
      </c>
      <c r="L1492" s="13">
        <f t="shared" si="857"/>
        <v>0.93000000000029104</v>
      </c>
      <c r="M1492" s="13">
        <f t="shared" si="846"/>
        <v>60.239999999999782</v>
      </c>
      <c r="X1492">
        <f t="shared" si="847"/>
        <v>37.359999999998763</v>
      </c>
      <c r="Y1492">
        <f t="shared" si="848"/>
        <v>60.239999999999782</v>
      </c>
      <c r="Z1492">
        <f t="shared" si="849"/>
        <v>0</v>
      </c>
      <c r="AA1492">
        <f t="shared" si="850"/>
        <v>0</v>
      </c>
      <c r="AB1492" s="18">
        <f t="shared" si="851"/>
        <v>0</v>
      </c>
      <c r="AC1492" s="18">
        <f t="shared" si="852"/>
        <v>0</v>
      </c>
      <c r="AD1492" s="18">
        <f t="shared" si="853"/>
        <v>0</v>
      </c>
      <c r="AE1492" s="18">
        <f t="shared" si="854"/>
        <v>0</v>
      </c>
      <c r="AG1492" s="18">
        <f t="shared" si="855"/>
        <v>0</v>
      </c>
      <c r="AH1492" s="18">
        <f t="shared" si="856"/>
        <v>0</v>
      </c>
    </row>
    <row r="1493" spans="5:34" x14ac:dyDescent="0.25">
      <c r="E1493" s="11">
        <v>43360.541666666664</v>
      </c>
      <c r="F1493" s="9">
        <v>12072.69</v>
      </c>
      <c r="G1493" s="9">
        <v>12083.69</v>
      </c>
      <c r="H1493" s="9">
        <v>12060.85</v>
      </c>
      <c r="I1493" s="9">
        <v>12073.88</v>
      </c>
      <c r="K1493" s="13">
        <f t="shared" si="845"/>
        <v>1.1899999999986903</v>
      </c>
      <c r="L1493" s="13">
        <f t="shared" si="857"/>
        <v>2.1199999999989814</v>
      </c>
      <c r="M1493" s="13">
        <f t="shared" si="846"/>
        <v>22.840000000000146</v>
      </c>
      <c r="X1493">
        <f t="shared" si="847"/>
        <v>1.1899999999986903</v>
      </c>
      <c r="Y1493">
        <f t="shared" si="848"/>
        <v>22.840000000000146</v>
      </c>
      <c r="Z1493">
        <f t="shared" si="849"/>
        <v>0</v>
      </c>
      <c r="AA1493">
        <f t="shared" si="850"/>
        <v>0</v>
      </c>
      <c r="AB1493" s="18">
        <f t="shared" si="851"/>
        <v>0</v>
      </c>
      <c r="AC1493" s="18">
        <f t="shared" si="852"/>
        <v>0</v>
      </c>
      <c r="AD1493" s="18">
        <f t="shared" si="853"/>
        <v>0</v>
      </c>
      <c r="AE1493" s="18">
        <f t="shared" si="854"/>
        <v>0</v>
      </c>
      <c r="AG1493" s="18">
        <f t="shared" si="855"/>
        <v>0</v>
      </c>
      <c r="AH1493" s="18">
        <f t="shared" si="856"/>
        <v>0</v>
      </c>
    </row>
    <row r="1494" spans="5:34" x14ac:dyDescent="0.25">
      <c r="E1494" s="12">
        <v>43360.583333333336</v>
      </c>
      <c r="F1494" s="10">
        <v>12074.13</v>
      </c>
      <c r="G1494" s="10">
        <v>12096.18</v>
      </c>
      <c r="H1494" s="10">
        <v>12073.38</v>
      </c>
      <c r="I1494" s="10">
        <v>12086.1</v>
      </c>
      <c r="K1494" s="13">
        <f t="shared" si="845"/>
        <v>11.970000000001164</v>
      </c>
      <c r="L1494" s="13">
        <f t="shared" si="857"/>
        <v>14.090000000000146</v>
      </c>
      <c r="M1494" s="13">
        <f t="shared" si="846"/>
        <v>22.800000000001091</v>
      </c>
      <c r="X1494">
        <f t="shared" si="847"/>
        <v>11.970000000001164</v>
      </c>
      <c r="Y1494">
        <f t="shared" si="848"/>
        <v>22.800000000001091</v>
      </c>
      <c r="Z1494">
        <f t="shared" si="849"/>
        <v>0</v>
      </c>
      <c r="AA1494">
        <f t="shared" si="850"/>
        <v>0</v>
      </c>
      <c r="AB1494" s="18">
        <f t="shared" si="851"/>
        <v>0</v>
      </c>
      <c r="AC1494" s="18">
        <f t="shared" si="852"/>
        <v>0</v>
      </c>
      <c r="AD1494" s="18">
        <f t="shared" si="853"/>
        <v>0</v>
      </c>
      <c r="AE1494" s="18">
        <f t="shared" si="854"/>
        <v>0</v>
      </c>
      <c r="AG1494" s="18">
        <f t="shared" si="855"/>
        <v>0</v>
      </c>
      <c r="AH1494" s="18">
        <f t="shared" si="856"/>
        <v>0</v>
      </c>
    </row>
    <row r="1495" spans="5:34" x14ac:dyDescent="0.25">
      <c r="E1495" s="11">
        <v>43360.625</v>
      </c>
      <c r="F1495" s="9">
        <v>12086.11</v>
      </c>
      <c r="G1495" s="9">
        <v>12086.61</v>
      </c>
      <c r="H1495" s="9">
        <v>12066.74</v>
      </c>
      <c r="I1495" s="9">
        <v>12078.41</v>
      </c>
      <c r="K1495" s="13">
        <f t="shared" si="845"/>
        <v>-7.7000000000007276</v>
      </c>
      <c r="L1495" s="13">
        <f t="shared" si="857"/>
        <v>6.3899999999994179</v>
      </c>
      <c r="M1495" s="13">
        <f t="shared" si="846"/>
        <v>19.8700000000008</v>
      </c>
      <c r="R1495">
        <v>-24</v>
      </c>
      <c r="X1495">
        <f t="shared" si="847"/>
        <v>7.7000000000007276</v>
      </c>
      <c r="Y1495">
        <f t="shared" si="848"/>
        <v>19.8700000000008</v>
      </c>
      <c r="Z1495">
        <f t="shared" si="849"/>
        <v>0</v>
      </c>
      <c r="AA1495">
        <f t="shared" si="850"/>
        <v>0</v>
      </c>
      <c r="AB1495" s="18">
        <f t="shared" si="851"/>
        <v>0</v>
      </c>
      <c r="AC1495" s="18">
        <f t="shared" si="852"/>
        <v>0</v>
      </c>
      <c r="AD1495" s="18">
        <f t="shared" si="853"/>
        <v>0</v>
      </c>
      <c r="AE1495" s="18">
        <f t="shared" si="854"/>
        <v>0</v>
      </c>
      <c r="AG1495" s="18">
        <f t="shared" si="855"/>
        <v>0</v>
      </c>
      <c r="AH1495" s="18">
        <f t="shared" si="856"/>
        <v>0</v>
      </c>
    </row>
    <row r="1496" spans="5:34" x14ac:dyDescent="0.25">
      <c r="E1496" s="12">
        <v>43360.666666666664</v>
      </c>
      <c r="F1496" s="10">
        <v>12078.66</v>
      </c>
      <c r="G1496" s="10">
        <v>12097.95</v>
      </c>
      <c r="H1496" s="10">
        <v>12077.25</v>
      </c>
      <c r="I1496" s="10">
        <v>12091.7</v>
      </c>
      <c r="K1496" s="13">
        <f t="shared" si="845"/>
        <v>13.040000000000873</v>
      </c>
      <c r="L1496" s="13">
        <f t="shared" si="857"/>
        <v>19.430000000000291</v>
      </c>
      <c r="M1496" s="13">
        <f t="shared" si="846"/>
        <v>20.700000000000728</v>
      </c>
      <c r="X1496">
        <f t="shared" si="847"/>
        <v>13.040000000000873</v>
      </c>
      <c r="Y1496">
        <f t="shared" si="848"/>
        <v>20.700000000000728</v>
      </c>
      <c r="Z1496">
        <f t="shared" si="849"/>
        <v>0</v>
      </c>
      <c r="AA1496">
        <f t="shared" si="850"/>
        <v>0</v>
      </c>
      <c r="AB1496" s="18">
        <f t="shared" si="851"/>
        <v>0</v>
      </c>
      <c r="AC1496" s="18">
        <f t="shared" si="852"/>
        <v>0</v>
      </c>
      <c r="AD1496" s="18">
        <f t="shared" si="853"/>
        <v>0</v>
      </c>
      <c r="AE1496" s="18">
        <f t="shared" si="854"/>
        <v>0</v>
      </c>
      <c r="AG1496" s="18">
        <f t="shared" si="855"/>
        <v>0</v>
      </c>
      <c r="AH1496" s="18">
        <f t="shared" si="856"/>
        <v>0</v>
      </c>
    </row>
    <row r="1497" spans="5:34" x14ac:dyDescent="0.25">
      <c r="E1497" s="11">
        <v>43360.708333333336</v>
      </c>
      <c r="F1497" s="9">
        <v>12092.2</v>
      </c>
      <c r="G1497" s="9">
        <v>12111.99</v>
      </c>
      <c r="H1497" s="9">
        <v>12076.4</v>
      </c>
      <c r="I1497" s="9">
        <v>12084.64</v>
      </c>
      <c r="K1497" s="13">
        <f t="shared" si="845"/>
        <v>-7.5600000000013097</v>
      </c>
      <c r="L1497" s="13">
        <f t="shared" si="857"/>
        <v>11.869999999998981</v>
      </c>
      <c r="M1497" s="13">
        <f t="shared" si="846"/>
        <v>35.590000000000146</v>
      </c>
      <c r="X1497">
        <f t="shared" si="847"/>
        <v>7.5600000000013097</v>
      </c>
      <c r="Y1497">
        <f t="shared" si="848"/>
        <v>35.590000000000146</v>
      </c>
      <c r="Z1497">
        <f t="shared" si="849"/>
        <v>0</v>
      </c>
      <c r="AA1497">
        <f t="shared" si="850"/>
        <v>0</v>
      </c>
      <c r="AB1497" s="18">
        <f t="shared" si="851"/>
        <v>0</v>
      </c>
      <c r="AC1497" s="18">
        <f t="shared" si="852"/>
        <v>0</v>
      </c>
      <c r="AD1497" s="18">
        <f t="shared" si="853"/>
        <v>0</v>
      </c>
      <c r="AE1497" s="18">
        <f t="shared" si="854"/>
        <v>0</v>
      </c>
      <c r="AG1497" s="18">
        <f t="shared" si="855"/>
        <v>0</v>
      </c>
      <c r="AH1497" s="18">
        <f t="shared" si="856"/>
        <v>0</v>
      </c>
    </row>
    <row r="1498" spans="5:34" x14ac:dyDescent="0.25">
      <c r="E1498" s="12">
        <v>43360.75</v>
      </c>
      <c r="F1498" s="10">
        <v>12085.14</v>
      </c>
      <c r="G1498" s="10">
        <v>12106.55</v>
      </c>
      <c r="H1498" s="10">
        <v>12083.89</v>
      </c>
      <c r="I1498" s="10">
        <v>12089.51</v>
      </c>
      <c r="K1498" s="13">
        <f t="shared" si="845"/>
        <v>4.3700000000008004</v>
      </c>
      <c r="L1498" s="13">
        <f t="shared" si="857"/>
        <v>16.239999999999782</v>
      </c>
      <c r="M1498" s="13">
        <f t="shared" si="846"/>
        <v>22.659999999999854</v>
      </c>
      <c r="X1498">
        <f t="shared" si="847"/>
        <v>4.3700000000008004</v>
      </c>
      <c r="Y1498">
        <f t="shared" si="848"/>
        <v>22.659999999999854</v>
      </c>
      <c r="Z1498">
        <f t="shared" si="849"/>
        <v>0</v>
      </c>
      <c r="AA1498">
        <f t="shared" si="850"/>
        <v>0</v>
      </c>
      <c r="AB1498" s="18">
        <f t="shared" si="851"/>
        <v>0</v>
      </c>
      <c r="AC1498" s="18">
        <f t="shared" si="852"/>
        <v>0</v>
      </c>
      <c r="AD1498" s="18">
        <f t="shared" si="853"/>
        <v>0</v>
      </c>
      <c r="AE1498" s="18">
        <f t="shared" si="854"/>
        <v>0</v>
      </c>
      <c r="AG1498" s="18">
        <f t="shared" si="855"/>
        <v>0</v>
      </c>
      <c r="AH1498" s="18">
        <f t="shared" si="856"/>
        <v>0</v>
      </c>
    </row>
    <row r="1499" spans="5:34" x14ac:dyDescent="0.25">
      <c r="E1499" s="11">
        <v>43360.791666666664</v>
      </c>
      <c r="F1499" s="9">
        <v>12089.76</v>
      </c>
      <c r="G1499" s="9">
        <v>12091.75</v>
      </c>
      <c r="H1499" s="9">
        <v>12078.49</v>
      </c>
      <c r="I1499" s="9">
        <v>12086.5</v>
      </c>
      <c r="K1499" s="13">
        <f t="shared" si="845"/>
        <v>-3.2600000000002183</v>
      </c>
      <c r="L1499" s="13">
        <f t="shared" si="857"/>
        <v>12.979999999999563</v>
      </c>
      <c r="M1499" s="13">
        <f t="shared" si="846"/>
        <v>13.260000000000218</v>
      </c>
      <c r="X1499">
        <f t="shared" si="847"/>
        <v>3.2600000000002183</v>
      </c>
      <c r="Y1499">
        <f t="shared" si="848"/>
        <v>13.260000000000218</v>
      </c>
      <c r="Z1499">
        <f t="shared" si="849"/>
        <v>0</v>
      </c>
      <c r="AA1499">
        <f t="shared" si="850"/>
        <v>0</v>
      </c>
      <c r="AB1499" s="18">
        <f t="shared" si="851"/>
        <v>0</v>
      </c>
      <c r="AC1499" s="18">
        <f t="shared" si="852"/>
        <v>0</v>
      </c>
      <c r="AD1499" s="18">
        <f t="shared" si="853"/>
        <v>0</v>
      </c>
      <c r="AE1499" s="18">
        <f t="shared" si="854"/>
        <v>0</v>
      </c>
      <c r="AG1499" s="18">
        <f t="shared" si="855"/>
        <v>0</v>
      </c>
      <c r="AH1499" s="18">
        <f t="shared" si="856"/>
        <v>0</v>
      </c>
    </row>
    <row r="1500" spans="5:34" x14ac:dyDescent="0.25">
      <c r="E1500" s="12">
        <v>43360.833333333336</v>
      </c>
      <c r="F1500" s="10">
        <v>12086</v>
      </c>
      <c r="G1500" s="10">
        <v>12090.49</v>
      </c>
      <c r="H1500" s="10">
        <v>12077.74</v>
      </c>
      <c r="I1500" s="10">
        <v>12085.23</v>
      </c>
      <c r="K1500" s="13">
        <f t="shared" si="845"/>
        <v>-0.77000000000043656</v>
      </c>
      <c r="L1500" s="13">
        <f t="shared" si="857"/>
        <v>12.209999999999127</v>
      </c>
      <c r="M1500" s="13">
        <f t="shared" si="846"/>
        <v>12.75</v>
      </c>
      <c r="X1500">
        <f t="shared" si="847"/>
        <v>0.77000000000043656</v>
      </c>
      <c r="Y1500">
        <f t="shared" si="848"/>
        <v>12.75</v>
      </c>
      <c r="Z1500">
        <f t="shared" si="849"/>
        <v>0</v>
      </c>
      <c r="AA1500">
        <f t="shared" si="850"/>
        <v>0</v>
      </c>
      <c r="AB1500" s="18">
        <f t="shared" si="851"/>
        <v>0</v>
      </c>
      <c r="AC1500" s="18">
        <f t="shared" si="852"/>
        <v>0</v>
      </c>
      <c r="AD1500" s="18">
        <f t="shared" si="853"/>
        <v>0</v>
      </c>
      <c r="AE1500" s="18">
        <f t="shared" si="854"/>
        <v>0</v>
      </c>
      <c r="AG1500" s="18">
        <f t="shared" si="855"/>
        <v>0</v>
      </c>
      <c r="AH1500" s="18">
        <f t="shared" si="856"/>
        <v>0</v>
      </c>
    </row>
    <row r="1501" spans="5:34" x14ac:dyDescent="0.25">
      <c r="E1501" s="11">
        <v>43360.875</v>
      </c>
      <c r="F1501" s="9">
        <v>12084.98</v>
      </c>
      <c r="G1501" s="9">
        <v>12090.72</v>
      </c>
      <c r="H1501" s="9">
        <v>12074.7</v>
      </c>
      <c r="I1501" s="9">
        <v>12078.7</v>
      </c>
      <c r="K1501" s="13">
        <f t="shared" si="845"/>
        <v>-6.2799999999988358</v>
      </c>
      <c r="L1501" s="13">
        <f t="shared" si="857"/>
        <v>5.930000000000291</v>
      </c>
      <c r="M1501" s="13">
        <f t="shared" si="846"/>
        <v>16.019999999998618</v>
      </c>
      <c r="X1501">
        <f t="shared" si="847"/>
        <v>6.2799999999988358</v>
      </c>
      <c r="Y1501">
        <f t="shared" si="848"/>
        <v>16.019999999998618</v>
      </c>
      <c r="Z1501">
        <f t="shared" si="849"/>
        <v>0</v>
      </c>
      <c r="AA1501">
        <f t="shared" si="850"/>
        <v>0</v>
      </c>
      <c r="AB1501" s="18">
        <f t="shared" si="851"/>
        <v>0</v>
      </c>
      <c r="AC1501" s="18">
        <f t="shared" si="852"/>
        <v>0</v>
      </c>
      <c r="AD1501" s="18">
        <f t="shared" si="853"/>
        <v>0</v>
      </c>
      <c r="AE1501" s="18">
        <f t="shared" si="854"/>
        <v>0</v>
      </c>
      <c r="AG1501" s="18">
        <f t="shared" si="855"/>
        <v>0</v>
      </c>
      <c r="AH1501" s="18">
        <f t="shared" si="856"/>
        <v>0</v>
      </c>
    </row>
    <row r="1502" spans="5:34" x14ac:dyDescent="0.25">
      <c r="E1502" s="12">
        <v>43360.916666666664</v>
      </c>
      <c r="F1502" s="10">
        <v>12078.45</v>
      </c>
      <c r="G1502" s="10">
        <v>12081.7</v>
      </c>
      <c r="H1502" s="10">
        <v>12045.93</v>
      </c>
      <c r="I1502" s="10">
        <v>12048.68</v>
      </c>
      <c r="K1502" s="13">
        <f t="shared" si="845"/>
        <v>-29.770000000000437</v>
      </c>
      <c r="L1502" s="13">
        <f t="shared" si="857"/>
        <v>-23.840000000000146</v>
      </c>
      <c r="M1502" s="13">
        <f t="shared" si="846"/>
        <v>35.770000000000437</v>
      </c>
      <c r="N1502" s="13"/>
      <c r="X1502">
        <f t="shared" si="847"/>
        <v>29.770000000000437</v>
      </c>
      <c r="Y1502">
        <f t="shared" si="848"/>
        <v>35.770000000000437</v>
      </c>
      <c r="Z1502">
        <f t="shared" si="849"/>
        <v>0</v>
      </c>
      <c r="AA1502">
        <f t="shared" si="850"/>
        <v>0</v>
      </c>
      <c r="AB1502" s="18">
        <f t="shared" si="851"/>
        <v>0</v>
      </c>
      <c r="AC1502" s="18">
        <f t="shared" si="852"/>
        <v>0</v>
      </c>
      <c r="AD1502" s="18">
        <f t="shared" si="853"/>
        <v>0</v>
      </c>
      <c r="AE1502" s="18">
        <f t="shared" si="854"/>
        <v>0</v>
      </c>
      <c r="AG1502" s="18">
        <f t="shared" si="855"/>
        <v>0</v>
      </c>
      <c r="AH1502" s="18">
        <f t="shared" si="856"/>
        <v>0</v>
      </c>
    </row>
    <row r="1503" spans="5:34" hidden="1" x14ac:dyDescent="0.25">
      <c r="E1503" s="11">
        <v>43360.958333333336</v>
      </c>
      <c r="F1503" s="9">
        <v>12058.23</v>
      </c>
      <c r="G1503" s="9">
        <v>12062.39</v>
      </c>
      <c r="H1503" s="9">
        <v>12053.02</v>
      </c>
      <c r="I1503" s="9">
        <v>12058.22</v>
      </c>
      <c r="AB1503"/>
      <c r="AC1503"/>
      <c r="AD1503"/>
      <c r="AE1503"/>
    </row>
    <row r="1504" spans="5:34" hidden="1" x14ac:dyDescent="0.25">
      <c r="E1504" s="12">
        <v>43361.041666666664</v>
      </c>
      <c r="F1504" s="10">
        <v>12055.08</v>
      </c>
      <c r="G1504" s="10">
        <v>12057.68</v>
      </c>
      <c r="H1504" s="10">
        <v>11983.66</v>
      </c>
      <c r="I1504" s="10">
        <v>11984.71</v>
      </c>
      <c r="AB1504"/>
      <c r="AC1504"/>
      <c r="AD1504"/>
      <c r="AE1504"/>
    </row>
    <row r="1505" spans="5:34" hidden="1" x14ac:dyDescent="0.25">
      <c r="E1505" s="11">
        <v>43361.083333333336</v>
      </c>
      <c r="F1505" s="9">
        <v>11985.75</v>
      </c>
      <c r="G1505" s="9">
        <v>12004.77</v>
      </c>
      <c r="H1505" s="9">
        <v>11984.29</v>
      </c>
      <c r="I1505" s="9">
        <v>11993.27</v>
      </c>
      <c r="AB1505"/>
      <c r="AC1505"/>
      <c r="AD1505"/>
      <c r="AE1505"/>
    </row>
    <row r="1506" spans="5:34" hidden="1" x14ac:dyDescent="0.25">
      <c r="E1506" s="12">
        <v>43361.125</v>
      </c>
      <c r="F1506" s="10">
        <v>11992.23</v>
      </c>
      <c r="G1506" s="10">
        <v>12009.83</v>
      </c>
      <c r="H1506" s="10">
        <v>11991.18</v>
      </c>
      <c r="I1506" s="10">
        <v>12006.08</v>
      </c>
      <c r="AB1506"/>
      <c r="AC1506"/>
      <c r="AD1506"/>
      <c r="AE1506"/>
    </row>
    <row r="1507" spans="5:34" hidden="1" x14ac:dyDescent="0.25">
      <c r="E1507" s="11">
        <v>43361.166666666664</v>
      </c>
      <c r="F1507" s="9">
        <v>12006.06</v>
      </c>
      <c r="G1507" s="9">
        <v>12027.2</v>
      </c>
      <c r="H1507" s="9">
        <v>12001.9</v>
      </c>
      <c r="I1507" s="9">
        <v>12025.12</v>
      </c>
      <c r="AB1507"/>
      <c r="AC1507"/>
      <c r="AD1507"/>
      <c r="AE1507"/>
    </row>
    <row r="1508" spans="5:34" hidden="1" x14ac:dyDescent="0.25">
      <c r="E1508" s="12">
        <v>43361.208333333336</v>
      </c>
      <c r="F1508" s="10">
        <v>12026.16</v>
      </c>
      <c r="G1508" s="10">
        <v>12032.52</v>
      </c>
      <c r="H1508" s="10">
        <v>12019.9</v>
      </c>
      <c r="I1508" s="10">
        <v>12032.52</v>
      </c>
      <c r="AB1508"/>
      <c r="AC1508"/>
      <c r="AD1508"/>
      <c r="AE1508"/>
    </row>
    <row r="1509" spans="5:34" hidden="1" x14ac:dyDescent="0.25">
      <c r="E1509" s="11">
        <v>43361.25</v>
      </c>
      <c r="F1509" s="9">
        <v>12033.43</v>
      </c>
      <c r="G1509" s="9">
        <v>12047.78</v>
      </c>
      <c r="H1509" s="9">
        <v>12032.39</v>
      </c>
      <c r="I1509" s="9">
        <v>12046.73</v>
      </c>
      <c r="AB1509"/>
      <c r="AC1509"/>
      <c r="AD1509"/>
      <c r="AE1509"/>
    </row>
    <row r="1510" spans="5:34" hidden="1" x14ac:dyDescent="0.25">
      <c r="E1510" s="12">
        <v>43361.291666666664</v>
      </c>
      <c r="F1510" s="10">
        <v>12047.78</v>
      </c>
      <c r="G1510" s="10">
        <v>12047.78</v>
      </c>
      <c r="H1510" s="10">
        <v>12039.44</v>
      </c>
      <c r="I1510" s="10">
        <v>12043.6</v>
      </c>
      <c r="AB1510"/>
      <c r="AC1510"/>
      <c r="AD1510"/>
      <c r="AE1510"/>
    </row>
    <row r="1511" spans="5:34" x14ac:dyDescent="0.25">
      <c r="E1511" s="11">
        <v>43361.333333333336</v>
      </c>
      <c r="F1511" s="9">
        <v>12042.56</v>
      </c>
      <c r="G1511" s="9">
        <v>12055.29</v>
      </c>
      <c r="H1511" s="9">
        <v>12040.47</v>
      </c>
      <c r="I1511" s="9">
        <v>12055.29</v>
      </c>
      <c r="K1511" s="13">
        <f t="shared" ref="K1511:K1525" si="858">I1511-F1511</f>
        <v>12.730000000001382</v>
      </c>
      <c r="L1511" s="13">
        <v>0</v>
      </c>
      <c r="M1511" s="13">
        <f t="shared" ref="M1511:M1525" si="859">G1511-H1511</f>
        <v>14.820000000001528</v>
      </c>
      <c r="N1511" s="13">
        <f>I1525-F1511</f>
        <v>133.27000000000044</v>
      </c>
      <c r="O1511" s="18">
        <f>IF(K1511*N1511&gt;0,1,0)</f>
        <v>1</v>
      </c>
      <c r="P1511">
        <f>_xlfn.IFS(K1511&lt;0,MIN(L1510:L1524),K1511&gt;0,MAX(L1510:L1524))</f>
        <v>103.26999999999862</v>
      </c>
      <c r="Q1511">
        <f>_xlfn.IFS(K1511&lt;0,MAX(L1510:L1524),K1511&gt;0,MIN(L1510:L1524))</f>
        <v>0</v>
      </c>
      <c r="T1511" s="13">
        <f>MAX(G1511:G1525)</f>
        <v>12185.64</v>
      </c>
      <c r="X1511">
        <f t="shared" ref="X1511:X1525" si="860">ABS(K1511)</f>
        <v>12.730000000001382</v>
      </c>
      <c r="Y1511">
        <f t="shared" ref="Y1511:Y1525" si="861">ABS(M1511)</f>
        <v>14.820000000001528</v>
      </c>
      <c r="Z1511">
        <f t="shared" ref="Z1511:Z1525" si="862">IF(T1511&lt;1000,ABS(T1511),0)</f>
        <v>0</v>
      </c>
      <c r="AA1511">
        <f t="shared" ref="AA1511:AA1525" si="863">ABS(N1511)</f>
        <v>133.27000000000044</v>
      </c>
      <c r="AB1511" s="18">
        <f t="shared" ref="AB1511:AB1525" si="864">ABS(P1511)</f>
        <v>103.26999999999862</v>
      </c>
      <c r="AC1511" s="18">
        <f t="shared" ref="AC1511:AC1525" si="865">ABS(Q1511)</f>
        <v>0</v>
      </c>
      <c r="AD1511" s="18">
        <f t="shared" ref="AD1511:AD1525" si="866">IF(O1511=1,ABS(P1511),0)</f>
        <v>103.26999999999862</v>
      </c>
      <c r="AE1511" s="18">
        <f t="shared" ref="AE1511:AE1525" si="867">IF(O1511=0,ABS(Q1511),0)</f>
        <v>0</v>
      </c>
      <c r="AG1511" s="18">
        <f t="shared" ref="AG1511:AG1525" si="868">IF(O1511=1,ABS(Q1511),0)</f>
        <v>0</v>
      </c>
      <c r="AH1511" s="18">
        <f t="shared" ref="AH1511:AH1525" si="869">IF(O1511=0,ABS(P1511),0)</f>
        <v>0</v>
      </c>
    </row>
    <row r="1512" spans="5:34" x14ac:dyDescent="0.25">
      <c r="E1512" s="12">
        <v>43361.375</v>
      </c>
      <c r="F1512" s="10">
        <v>12064.61</v>
      </c>
      <c r="G1512" s="10">
        <v>12101.2</v>
      </c>
      <c r="H1512" s="10">
        <v>12064.36</v>
      </c>
      <c r="I1512" s="10">
        <v>12092.7</v>
      </c>
      <c r="K1512" s="13">
        <f t="shared" si="858"/>
        <v>28.090000000000146</v>
      </c>
      <c r="L1512" s="13">
        <f t="shared" ref="L1512:L1525" si="870">L1511+K1512</f>
        <v>28.090000000000146</v>
      </c>
      <c r="M1512" s="13">
        <f t="shared" si="859"/>
        <v>36.840000000000146</v>
      </c>
      <c r="T1512" s="13">
        <f>MIN(H1511:H1525)</f>
        <v>12040.47</v>
      </c>
      <c r="X1512">
        <f t="shared" si="860"/>
        <v>28.090000000000146</v>
      </c>
      <c r="Y1512">
        <f t="shared" si="861"/>
        <v>36.840000000000146</v>
      </c>
      <c r="Z1512">
        <f t="shared" si="862"/>
        <v>0</v>
      </c>
      <c r="AA1512">
        <f t="shared" si="863"/>
        <v>0</v>
      </c>
      <c r="AB1512" s="18">
        <f t="shared" si="864"/>
        <v>0</v>
      </c>
      <c r="AC1512" s="18">
        <f t="shared" si="865"/>
        <v>0</v>
      </c>
      <c r="AD1512" s="18">
        <f t="shared" si="866"/>
        <v>0</v>
      </c>
      <c r="AE1512" s="18">
        <f t="shared" si="867"/>
        <v>0</v>
      </c>
      <c r="AG1512" s="18">
        <f t="shared" si="868"/>
        <v>0</v>
      </c>
      <c r="AH1512" s="18">
        <f t="shared" si="869"/>
        <v>0</v>
      </c>
    </row>
    <row r="1513" spans="5:34" x14ac:dyDescent="0.25">
      <c r="E1513" s="11">
        <v>43361.416666666664</v>
      </c>
      <c r="F1513" s="9">
        <v>12093.7</v>
      </c>
      <c r="G1513" s="9">
        <v>12185.64</v>
      </c>
      <c r="H1513" s="9">
        <v>12076.28</v>
      </c>
      <c r="I1513" s="9">
        <v>12168.88</v>
      </c>
      <c r="K1513" s="13">
        <f t="shared" si="858"/>
        <v>75.179999999998472</v>
      </c>
      <c r="L1513" s="13">
        <f t="shared" si="870"/>
        <v>103.26999999999862</v>
      </c>
      <c r="M1513" s="13">
        <f t="shared" si="859"/>
        <v>109.35999999999876</v>
      </c>
      <c r="R1513">
        <v>63</v>
      </c>
      <c r="T1513" s="13">
        <f>T1511-T1512</f>
        <v>145.17000000000007</v>
      </c>
      <c r="X1513">
        <f t="shared" si="860"/>
        <v>75.179999999998472</v>
      </c>
      <c r="Y1513">
        <f t="shared" si="861"/>
        <v>109.35999999999876</v>
      </c>
      <c r="Z1513">
        <f t="shared" si="862"/>
        <v>145.17000000000007</v>
      </c>
      <c r="AA1513">
        <f t="shared" si="863"/>
        <v>0</v>
      </c>
      <c r="AB1513" s="18">
        <f t="shared" si="864"/>
        <v>0</v>
      </c>
      <c r="AC1513" s="18">
        <f t="shared" si="865"/>
        <v>0</v>
      </c>
      <c r="AD1513" s="18">
        <f t="shared" si="866"/>
        <v>0</v>
      </c>
      <c r="AE1513" s="18">
        <f t="shared" si="867"/>
        <v>0</v>
      </c>
      <c r="AG1513" s="18">
        <f t="shared" si="868"/>
        <v>0</v>
      </c>
      <c r="AH1513" s="18">
        <f t="shared" si="869"/>
        <v>0</v>
      </c>
    </row>
    <row r="1514" spans="5:34" x14ac:dyDescent="0.25">
      <c r="E1514" s="12">
        <v>43361.458333333336</v>
      </c>
      <c r="F1514" s="10">
        <v>12168.38</v>
      </c>
      <c r="G1514" s="10">
        <v>12173.38</v>
      </c>
      <c r="H1514" s="10">
        <v>12147.48</v>
      </c>
      <c r="I1514" s="10">
        <v>12161.18</v>
      </c>
      <c r="K1514" s="13">
        <f t="shared" si="858"/>
        <v>-7.1999999999989086</v>
      </c>
      <c r="L1514" s="13">
        <f t="shared" si="870"/>
        <v>96.069999999999709</v>
      </c>
      <c r="M1514" s="13">
        <f t="shared" si="859"/>
        <v>25.899999999999636</v>
      </c>
      <c r="X1514">
        <f t="shared" si="860"/>
        <v>7.1999999999989086</v>
      </c>
      <c r="Y1514">
        <f t="shared" si="861"/>
        <v>25.899999999999636</v>
      </c>
      <c r="Z1514">
        <f t="shared" si="862"/>
        <v>0</v>
      </c>
      <c r="AA1514">
        <f t="shared" si="863"/>
        <v>0</v>
      </c>
      <c r="AB1514" s="18">
        <f t="shared" si="864"/>
        <v>0</v>
      </c>
      <c r="AC1514" s="18">
        <f t="shared" si="865"/>
        <v>0</v>
      </c>
      <c r="AD1514" s="18">
        <f t="shared" si="866"/>
        <v>0</v>
      </c>
      <c r="AE1514" s="18">
        <f t="shared" si="867"/>
        <v>0</v>
      </c>
      <c r="AG1514" s="18">
        <f t="shared" si="868"/>
        <v>0</v>
      </c>
      <c r="AH1514" s="18">
        <f t="shared" si="869"/>
        <v>0</v>
      </c>
    </row>
    <row r="1515" spans="5:34" x14ac:dyDescent="0.25">
      <c r="E1515" s="11">
        <v>43361.5</v>
      </c>
      <c r="F1515" s="9">
        <v>12161.18</v>
      </c>
      <c r="G1515" s="9">
        <v>12168.81</v>
      </c>
      <c r="H1515" s="9">
        <v>12109.67</v>
      </c>
      <c r="I1515" s="9">
        <v>12139.21</v>
      </c>
      <c r="K1515" s="13">
        <f t="shared" si="858"/>
        <v>-21.970000000001164</v>
      </c>
      <c r="L1515" s="13">
        <f t="shared" si="870"/>
        <v>74.099999999998545</v>
      </c>
      <c r="M1515" s="13">
        <f t="shared" si="859"/>
        <v>59.139999999999418</v>
      </c>
      <c r="X1515">
        <f t="shared" si="860"/>
        <v>21.970000000001164</v>
      </c>
      <c r="Y1515">
        <f t="shared" si="861"/>
        <v>59.139999999999418</v>
      </c>
      <c r="Z1515">
        <f t="shared" si="862"/>
        <v>0</v>
      </c>
      <c r="AA1515">
        <f t="shared" si="863"/>
        <v>0</v>
      </c>
      <c r="AB1515" s="18">
        <f t="shared" si="864"/>
        <v>0</v>
      </c>
      <c r="AC1515" s="18">
        <f t="shared" si="865"/>
        <v>0</v>
      </c>
      <c r="AD1515" s="18">
        <f t="shared" si="866"/>
        <v>0</v>
      </c>
      <c r="AE1515" s="18">
        <f t="shared" si="867"/>
        <v>0</v>
      </c>
      <c r="AG1515" s="18">
        <f t="shared" si="868"/>
        <v>0</v>
      </c>
      <c r="AH1515" s="18">
        <f t="shared" si="869"/>
        <v>0</v>
      </c>
    </row>
    <row r="1516" spans="5:34" x14ac:dyDescent="0.25">
      <c r="E1516" s="12">
        <v>43361.541666666664</v>
      </c>
      <c r="F1516" s="10">
        <v>12139.71</v>
      </c>
      <c r="G1516" s="10">
        <v>12143.69</v>
      </c>
      <c r="H1516" s="10">
        <v>12106.99</v>
      </c>
      <c r="I1516" s="10">
        <v>12113.94</v>
      </c>
      <c r="K1516" s="13">
        <f t="shared" si="858"/>
        <v>-25.769999999998618</v>
      </c>
      <c r="L1516" s="13">
        <f t="shared" si="870"/>
        <v>48.329999999999927</v>
      </c>
      <c r="M1516" s="13">
        <f t="shared" si="859"/>
        <v>36.700000000000728</v>
      </c>
      <c r="X1516">
        <f t="shared" si="860"/>
        <v>25.769999999998618</v>
      </c>
      <c r="Y1516">
        <f t="shared" si="861"/>
        <v>36.700000000000728</v>
      </c>
      <c r="Z1516">
        <f t="shared" si="862"/>
        <v>0</v>
      </c>
      <c r="AA1516">
        <f t="shared" si="863"/>
        <v>0</v>
      </c>
      <c r="AB1516" s="18">
        <f t="shared" si="864"/>
        <v>0</v>
      </c>
      <c r="AC1516" s="18">
        <f t="shared" si="865"/>
        <v>0</v>
      </c>
      <c r="AD1516" s="18">
        <f t="shared" si="866"/>
        <v>0</v>
      </c>
      <c r="AE1516" s="18">
        <f t="shared" si="867"/>
        <v>0</v>
      </c>
      <c r="AG1516" s="18">
        <f t="shared" si="868"/>
        <v>0</v>
      </c>
      <c r="AH1516" s="18">
        <f t="shared" si="869"/>
        <v>0</v>
      </c>
    </row>
    <row r="1517" spans="5:34" x14ac:dyDescent="0.25">
      <c r="E1517" s="11">
        <v>43361.583333333336</v>
      </c>
      <c r="F1517" s="9">
        <v>12113.69</v>
      </c>
      <c r="G1517" s="9">
        <v>12127.69</v>
      </c>
      <c r="H1517" s="9">
        <v>12109.5</v>
      </c>
      <c r="I1517" s="9">
        <v>12117.78</v>
      </c>
      <c r="K1517" s="13">
        <f t="shared" si="858"/>
        <v>4.0900000000001455</v>
      </c>
      <c r="L1517" s="13">
        <f t="shared" si="870"/>
        <v>52.420000000000073</v>
      </c>
      <c r="M1517" s="13">
        <f t="shared" si="859"/>
        <v>18.190000000000509</v>
      </c>
      <c r="X1517">
        <f t="shared" si="860"/>
        <v>4.0900000000001455</v>
      </c>
      <c r="Y1517">
        <f t="shared" si="861"/>
        <v>18.190000000000509</v>
      </c>
      <c r="Z1517">
        <f t="shared" si="862"/>
        <v>0</v>
      </c>
      <c r="AA1517">
        <f t="shared" si="863"/>
        <v>0</v>
      </c>
      <c r="AB1517" s="18">
        <f t="shared" si="864"/>
        <v>0</v>
      </c>
      <c r="AC1517" s="18">
        <f t="shared" si="865"/>
        <v>0</v>
      </c>
      <c r="AD1517" s="18">
        <f t="shared" si="866"/>
        <v>0</v>
      </c>
      <c r="AE1517" s="18">
        <f t="shared" si="867"/>
        <v>0</v>
      </c>
      <c r="AG1517" s="18">
        <f t="shared" si="868"/>
        <v>0</v>
      </c>
      <c r="AH1517" s="18">
        <f t="shared" si="869"/>
        <v>0</v>
      </c>
    </row>
    <row r="1518" spans="5:34" x14ac:dyDescent="0.25">
      <c r="E1518" s="12">
        <v>43361.625</v>
      </c>
      <c r="F1518" s="10">
        <v>12117.78</v>
      </c>
      <c r="G1518" s="10">
        <v>12133.09</v>
      </c>
      <c r="H1518" s="10">
        <v>12112.71</v>
      </c>
      <c r="I1518" s="10">
        <v>12124.94</v>
      </c>
      <c r="K1518" s="13">
        <f t="shared" si="858"/>
        <v>7.1599999999998545</v>
      </c>
      <c r="L1518" s="13">
        <f t="shared" si="870"/>
        <v>59.579999999999927</v>
      </c>
      <c r="M1518" s="13">
        <f t="shared" si="859"/>
        <v>20.380000000001019</v>
      </c>
      <c r="X1518">
        <f t="shared" si="860"/>
        <v>7.1599999999998545</v>
      </c>
      <c r="Y1518">
        <f t="shared" si="861"/>
        <v>20.380000000001019</v>
      </c>
      <c r="Z1518">
        <f t="shared" si="862"/>
        <v>0</v>
      </c>
      <c r="AA1518">
        <f t="shared" si="863"/>
        <v>0</v>
      </c>
      <c r="AB1518" s="18">
        <f t="shared" si="864"/>
        <v>0</v>
      </c>
      <c r="AC1518" s="18">
        <f t="shared" si="865"/>
        <v>0</v>
      </c>
      <c r="AD1518" s="18">
        <f t="shared" si="866"/>
        <v>0</v>
      </c>
      <c r="AE1518" s="18">
        <f t="shared" si="867"/>
        <v>0</v>
      </c>
      <c r="AG1518" s="18">
        <f t="shared" si="868"/>
        <v>0</v>
      </c>
      <c r="AH1518" s="18">
        <f t="shared" si="869"/>
        <v>0</v>
      </c>
    </row>
    <row r="1519" spans="5:34" x14ac:dyDescent="0.25">
      <c r="E1519" s="11">
        <v>43361.666666666664</v>
      </c>
      <c r="F1519" s="9">
        <v>12124.69</v>
      </c>
      <c r="G1519" s="9">
        <v>12143.46</v>
      </c>
      <c r="H1519" s="9">
        <v>12062.09</v>
      </c>
      <c r="I1519" s="9">
        <v>12131.82</v>
      </c>
      <c r="K1519" s="13">
        <f t="shared" si="858"/>
        <v>7.1299999999991996</v>
      </c>
      <c r="L1519" s="13">
        <f t="shared" si="870"/>
        <v>66.709999999999127</v>
      </c>
      <c r="M1519" s="13">
        <f t="shared" si="859"/>
        <v>81.369999999998981</v>
      </c>
      <c r="X1519">
        <f t="shared" si="860"/>
        <v>7.1299999999991996</v>
      </c>
      <c r="Y1519">
        <f t="shared" si="861"/>
        <v>81.369999999998981</v>
      </c>
      <c r="Z1519">
        <f t="shared" si="862"/>
        <v>0</v>
      </c>
      <c r="AA1519">
        <f t="shared" si="863"/>
        <v>0</v>
      </c>
      <c r="AB1519" s="18">
        <f t="shared" si="864"/>
        <v>0</v>
      </c>
      <c r="AC1519" s="18">
        <f t="shared" si="865"/>
        <v>0</v>
      </c>
      <c r="AD1519" s="18">
        <f t="shared" si="866"/>
        <v>0</v>
      </c>
      <c r="AE1519" s="18">
        <f t="shared" si="867"/>
        <v>0</v>
      </c>
      <c r="AG1519" s="18">
        <f t="shared" si="868"/>
        <v>0</v>
      </c>
      <c r="AH1519" s="18">
        <f t="shared" si="869"/>
        <v>0</v>
      </c>
    </row>
    <row r="1520" spans="5:34" x14ac:dyDescent="0.25">
      <c r="E1520" s="12">
        <v>43361.708333333336</v>
      </c>
      <c r="F1520" s="10">
        <v>12131.57</v>
      </c>
      <c r="G1520" s="10">
        <v>12141.78</v>
      </c>
      <c r="H1520" s="10">
        <v>12108.56</v>
      </c>
      <c r="I1520" s="10">
        <v>12135.37</v>
      </c>
      <c r="K1520" s="13">
        <f t="shared" si="858"/>
        <v>3.8000000000010914</v>
      </c>
      <c r="L1520" s="13">
        <f t="shared" si="870"/>
        <v>70.510000000000218</v>
      </c>
      <c r="M1520" s="13">
        <f t="shared" si="859"/>
        <v>33.220000000001164</v>
      </c>
      <c r="X1520">
        <f t="shared" si="860"/>
        <v>3.8000000000010914</v>
      </c>
      <c r="Y1520">
        <f t="shared" si="861"/>
        <v>33.220000000001164</v>
      </c>
      <c r="Z1520">
        <f t="shared" si="862"/>
        <v>0</v>
      </c>
      <c r="AA1520">
        <f t="shared" si="863"/>
        <v>0</v>
      </c>
      <c r="AB1520" s="18">
        <f t="shared" si="864"/>
        <v>0</v>
      </c>
      <c r="AC1520" s="18">
        <f t="shared" si="865"/>
        <v>0</v>
      </c>
      <c r="AD1520" s="18">
        <f t="shared" si="866"/>
        <v>0</v>
      </c>
      <c r="AE1520" s="18">
        <f t="shared" si="867"/>
        <v>0</v>
      </c>
      <c r="AG1520" s="18">
        <f t="shared" si="868"/>
        <v>0</v>
      </c>
      <c r="AH1520" s="18">
        <f t="shared" si="869"/>
        <v>0</v>
      </c>
    </row>
    <row r="1521" spans="5:34" x14ac:dyDescent="0.25">
      <c r="E1521" s="11">
        <v>43361.75</v>
      </c>
      <c r="F1521" s="9">
        <v>12135.12</v>
      </c>
      <c r="G1521" s="9">
        <v>12167.9</v>
      </c>
      <c r="H1521" s="9">
        <v>12131.9</v>
      </c>
      <c r="I1521" s="9">
        <v>12163.38</v>
      </c>
      <c r="K1521" s="13">
        <f t="shared" si="858"/>
        <v>28.259999999998399</v>
      </c>
      <c r="L1521" s="13">
        <f t="shared" si="870"/>
        <v>98.769999999998618</v>
      </c>
      <c r="M1521" s="13">
        <f t="shared" si="859"/>
        <v>36</v>
      </c>
      <c r="X1521">
        <f t="shared" si="860"/>
        <v>28.259999999998399</v>
      </c>
      <c r="Y1521">
        <f t="shared" si="861"/>
        <v>36</v>
      </c>
      <c r="Z1521">
        <f t="shared" si="862"/>
        <v>0</v>
      </c>
      <c r="AA1521">
        <f t="shared" si="863"/>
        <v>0</v>
      </c>
      <c r="AB1521" s="18">
        <f t="shared" si="864"/>
        <v>0</v>
      </c>
      <c r="AC1521" s="18">
        <f t="shared" si="865"/>
        <v>0</v>
      </c>
      <c r="AD1521" s="18">
        <f t="shared" si="866"/>
        <v>0</v>
      </c>
      <c r="AE1521" s="18">
        <f t="shared" si="867"/>
        <v>0</v>
      </c>
      <c r="AG1521" s="18">
        <f t="shared" si="868"/>
        <v>0</v>
      </c>
      <c r="AH1521" s="18">
        <f t="shared" si="869"/>
        <v>0</v>
      </c>
    </row>
    <row r="1522" spans="5:34" x14ac:dyDescent="0.25">
      <c r="E1522" s="12">
        <v>43361.791666666664</v>
      </c>
      <c r="F1522" s="10">
        <v>12163.88</v>
      </c>
      <c r="G1522" s="10">
        <v>12175.65</v>
      </c>
      <c r="H1522" s="10">
        <v>12158.11</v>
      </c>
      <c r="I1522" s="10">
        <v>12161.62</v>
      </c>
      <c r="K1522" s="13">
        <f t="shared" si="858"/>
        <v>-2.2599999999983993</v>
      </c>
      <c r="L1522" s="13">
        <f t="shared" si="870"/>
        <v>96.510000000000218</v>
      </c>
      <c r="M1522" s="13">
        <f t="shared" si="859"/>
        <v>17.539999999999054</v>
      </c>
      <c r="X1522">
        <f t="shared" si="860"/>
        <v>2.2599999999983993</v>
      </c>
      <c r="Y1522">
        <f t="shared" si="861"/>
        <v>17.539999999999054</v>
      </c>
      <c r="Z1522">
        <f t="shared" si="862"/>
        <v>0</v>
      </c>
      <c r="AA1522">
        <f t="shared" si="863"/>
        <v>0</v>
      </c>
      <c r="AB1522" s="18">
        <f t="shared" si="864"/>
        <v>0</v>
      </c>
      <c r="AC1522" s="18">
        <f t="shared" si="865"/>
        <v>0</v>
      </c>
      <c r="AD1522" s="18">
        <f t="shared" si="866"/>
        <v>0</v>
      </c>
      <c r="AE1522" s="18">
        <f t="shared" si="867"/>
        <v>0</v>
      </c>
      <c r="AG1522" s="18">
        <f t="shared" si="868"/>
        <v>0</v>
      </c>
      <c r="AH1522" s="18">
        <f t="shared" si="869"/>
        <v>0</v>
      </c>
    </row>
    <row r="1523" spans="5:34" x14ac:dyDescent="0.25">
      <c r="E1523" s="11">
        <v>43361.833333333336</v>
      </c>
      <c r="F1523" s="9">
        <v>12161.87</v>
      </c>
      <c r="G1523" s="9">
        <v>12170.12</v>
      </c>
      <c r="H1523" s="9">
        <v>12158.37</v>
      </c>
      <c r="I1523" s="9">
        <v>12163.61</v>
      </c>
      <c r="K1523" s="13">
        <f t="shared" si="858"/>
        <v>1.7399999999997817</v>
      </c>
      <c r="L1523" s="13">
        <f t="shared" si="870"/>
        <v>98.25</v>
      </c>
      <c r="M1523" s="13">
        <f t="shared" si="859"/>
        <v>11.75</v>
      </c>
      <c r="X1523">
        <f t="shared" si="860"/>
        <v>1.7399999999997817</v>
      </c>
      <c r="Y1523">
        <f t="shared" si="861"/>
        <v>11.75</v>
      </c>
      <c r="Z1523">
        <f t="shared" si="862"/>
        <v>0</v>
      </c>
      <c r="AA1523">
        <f t="shared" si="863"/>
        <v>0</v>
      </c>
      <c r="AB1523" s="18">
        <f t="shared" si="864"/>
        <v>0</v>
      </c>
      <c r="AC1523" s="18">
        <f t="shared" si="865"/>
        <v>0</v>
      </c>
      <c r="AD1523" s="18">
        <f t="shared" si="866"/>
        <v>0</v>
      </c>
      <c r="AE1523" s="18">
        <f t="shared" si="867"/>
        <v>0</v>
      </c>
      <c r="AG1523" s="18">
        <f t="shared" si="868"/>
        <v>0</v>
      </c>
      <c r="AH1523" s="18">
        <f t="shared" si="869"/>
        <v>0</v>
      </c>
    </row>
    <row r="1524" spans="5:34" x14ac:dyDescent="0.25">
      <c r="E1524" s="12">
        <v>43361.875</v>
      </c>
      <c r="F1524" s="10">
        <v>12163.36</v>
      </c>
      <c r="G1524" s="10">
        <v>12172.1</v>
      </c>
      <c r="H1524" s="10">
        <v>12162.86</v>
      </c>
      <c r="I1524" s="10">
        <v>12165.59</v>
      </c>
      <c r="K1524" s="13">
        <f t="shared" si="858"/>
        <v>2.2299999999995634</v>
      </c>
      <c r="L1524" s="13">
        <f t="shared" si="870"/>
        <v>100.47999999999956</v>
      </c>
      <c r="M1524" s="13">
        <f t="shared" si="859"/>
        <v>9.2399999999997817</v>
      </c>
      <c r="X1524">
        <f t="shared" si="860"/>
        <v>2.2299999999995634</v>
      </c>
      <c r="Y1524">
        <f t="shared" si="861"/>
        <v>9.2399999999997817</v>
      </c>
      <c r="Z1524">
        <f t="shared" si="862"/>
        <v>0</v>
      </c>
      <c r="AA1524">
        <f t="shared" si="863"/>
        <v>0</v>
      </c>
      <c r="AB1524" s="18">
        <f t="shared" si="864"/>
        <v>0</v>
      </c>
      <c r="AC1524" s="18">
        <f t="shared" si="865"/>
        <v>0</v>
      </c>
      <c r="AD1524" s="18">
        <f t="shared" si="866"/>
        <v>0</v>
      </c>
      <c r="AE1524" s="18">
        <f t="shared" si="867"/>
        <v>0</v>
      </c>
      <c r="AG1524" s="18">
        <f t="shared" si="868"/>
        <v>0</v>
      </c>
      <c r="AH1524" s="18">
        <f t="shared" si="869"/>
        <v>0</v>
      </c>
    </row>
    <row r="1525" spans="5:34" x14ac:dyDescent="0.25">
      <c r="E1525" s="11">
        <v>43361.916666666664</v>
      </c>
      <c r="F1525" s="9">
        <v>12165.34</v>
      </c>
      <c r="G1525" s="9">
        <v>12177.83</v>
      </c>
      <c r="H1525" s="9">
        <v>12164.09</v>
      </c>
      <c r="I1525" s="9">
        <v>12175.83</v>
      </c>
      <c r="K1525" s="13">
        <f t="shared" si="858"/>
        <v>10.489999999999782</v>
      </c>
      <c r="L1525" s="13">
        <f t="shared" si="870"/>
        <v>110.96999999999935</v>
      </c>
      <c r="M1525" s="13">
        <f t="shared" si="859"/>
        <v>13.739999999999782</v>
      </c>
      <c r="N1525" s="13"/>
      <c r="X1525">
        <f t="shared" si="860"/>
        <v>10.489999999999782</v>
      </c>
      <c r="Y1525">
        <f t="shared" si="861"/>
        <v>13.739999999999782</v>
      </c>
      <c r="Z1525">
        <f t="shared" si="862"/>
        <v>0</v>
      </c>
      <c r="AA1525">
        <f t="shared" si="863"/>
        <v>0</v>
      </c>
      <c r="AB1525" s="18">
        <f t="shared" si="864"/>
        <v>0</v>
      </c>
      <c r="AC1525" s="18">
        <f t="shared" si="865"/>
        <v>0</v>
      </c>
      <c r="AD1525" s="18">
        <f t="shared" si="866"/>
        <v>0</v>
      </c>
      <c r="AE1525" s="18">
        <f t="shared" si="867"/>
        <v>0</v>
      </c>
      <c r="AG1525" s="18">
        <f t="shared" si="868"/>
        <v>0</v>
      </c>
      <c r="AH1525" s="18">
        <f t="shared" si="869"/>
        <v>0</v>
      </c>
    </row>
    <row r="1526" spans="5:34" hidden="1" x14ac:dyDescent="0.25">
      <c r="E1526" s="12">
        <v>43361.958333333336</v>
      </c>
      <c r="F1526" s="10">
        <v>12173.95</v>
      </c>
      <c r="G1526" s="10">
        <v>12177.08</v>
      </c>
      <c r="H1526" s="10">
        <v>12170.81</v>
      </c>
      <c r="I1526" s="10">
        <v>12176.03</v>
      </c>
      <c r="AB1526"/>
      <c r="AC1526"/>
      <c r="AD1526"/>
      <c r="AE1526"/>
    </row>
    <row r="1527" spans="5:34" hidden="1" x14ac:dyDescent="0.25">
      <c r="E1527" s="11">
        <v>43362.041666666664</v>
      </c>
      <c r="F1527" s="9">
        <v>12176.01</v>
      </c>
      <c r="G1527" s="9">
        <v>12195.91</v>
      </c>
      <c r="H1527" s="9">
        <v>12174.97</v>
      </c>
      <c r="I1527" s="9">
        <v>12193.27</v>
      </c>
      <c r="AB1527"/>
      <c r="AC1527"/>
      <c r="AD1527"/>
      <c r="AE1527"/>
    </row>
    <row r="1528" spans="5:34" hidden="1" x14ac:dyDescent="0.25">
      <c r="E1528" s="12">
        <v>43362.083333333336</v>
      </c>
      <c r="F1528" s="10">
        <v>12192.22</v>
      </c>
      <c r="G1528" s="10">
        <v>12194.32</v>
      </c>
      <c r="H1528" s="10">
        <v>12184.89</v>
      </c>
      <c r="I1528" s="10">
        <v>12184.89</v>
      </c>
      <c r="AB1528"/>
      <c r="AC1528"/>
      <c r="AD1528"/>
      <c r="AE1528"/>
    </row>
    <row r="1529" spans="5:34" hidden="1" x14ac:dyDescent="0.25">
      <c r="E1529" s="11">
        <v>43362.125</v>
      </c>
      <c r="F1529" s="9">
        <v>12183.85</v>
      </c>
      <c r="G1529" s="9">
        <v>12183.85</v>
      </c>
      <c r="H1529" s="9">
        <v>12166.8</v>
      </c>
      <c r="I1529" s="9">
        <v>12176.61</v>
      </c>
      <c r="AB1529"/>
      <c r="AC1529"/>
      <c r="AD1529"/>
      <c r="AE1529"/>
    </row>
    <row r="1530" spans="5:34" hidden="1" x14ac:dyDescent="0.25">
      <c r="E1530" s="12">
        <v>43362.166666666664</v>
      </c>
      <c r="F1530" s="10">
        <v>12176.6</v>
      </c>
      <c r="G1530" s="10">
        <v>12179.73</v>
      </c>
      <c r="H1530" s="10">
        <v>12171.36</v>
      </c>
      <c r="I1530" s="10">
        <v>12173.45</v>
      </c>
      <c r="AB1530"/>
      <c r="AC1530"/>
      <c r="AD1530"/>
      <c r="AE1530"/>
    </row>
    <row r="1531" spans="5:34" hidden="1" x14ac:dyDescent="0.25">
      <c r="E1531" s="11">
        <v>43362.208333333336</v>
      </c>
      <c r="F1531" s="9">
        <v>12172.4</v>
      </c>
      <c r="G1531" s="9">
        <v>12188.44</v>
      </c>
      <c r="H1531" s="9">
        <v>12171.35</v>
      </c>
      <c r="I1531" s="9">
        <v>12186.93</v>
      </c>
      <c r="AB1531"/>
      <c r="AC1531"/>
      <c r="AD1531"/>
      <c r="AE1531"/>
    </row>
    <row r="1532" spans="5:34" hidden="1" x14ac:dyDescent="0.25">
      <c r="E1532" s="12">
        <v>43362.25</v>
      </c>
      <c r="F1532" s="10">
        <v>12185.89</v>
      </c>
      <c r="G1532" s="10">
        <v>12189.02</v>
      </c>
      <c r="H1532" s="10">
        <v>12175.46</v>
      </c>
      <c r="I1532" s="10">
        <v>12175.46</v>
      </c>
      <c r="AB1532"/>
      <c r="AC1532"/>
      <c r="AD1532"/>
      <c r="AE1532"/>
    </row>
    <row r="1533" spans="5:34" hidden="1" x14ac:dyDescent="0.25">
      <c r="E1533" s="11">
        <v>43362.291666666664</v>
      </c>
      <c r="F1533" s="9">
        <v>12176.51</v>
      </c>
      <c r="G1533" s="9">
        <v>12178.64</v>
      </c>
      <c r="H1533" s="9">
        <v>12174.5</v>
      </c>
      <c r="I1533" s="9">
        <v>12178.63</v>
      </c>
      <c r="AB1533"/>
      <c r="AC1533"/>
      <c r="AD1533"/>
      <c r="AE1533"/>
    </row>
    <row r="1534" spans="5:34" x14ac:dyDescent="0.25">
      <c r="E1534" s="12">
        <v>43362.333333333336</v>
      </c>
      <c r="F1534" s="10">
        <v>12177.59</v>
      </c>
      <c r="G1534" s="10">
        <v>12189.26</v>
      </c>
      <c r="H1534" s="10">
        <v>12176.54</v>
      </c>
      <c r="I1534" s="10">
        <v>12183.72</v>
      </c>
      <c r="K1534" s="13">
        <f t="shared" ref="K1534:K1548" si="871">I1534-F1534</f>
        <v>6.1299999999991996</v>
      </c>
      <c r="L1534" s="13">
        <v>0</v>
      </c>
      <c r="M1534" s="13">
        <f t="shared" ref="M1534:M1548" si="872">G1534-H1534</f>
        <v>12.719999999999345</v>
      </c>
      <c r="N1534" s="13">
        <f>I1548-F1534</f>
        <v>45.909999999999854</v>
      </c>
      <c r="O1534" s="18">
        <f>IF(K1534*N1534&gt;0,1,0)</f>
        <v>1</v>
      </c>
      <c r="P1534">
        <f>_xlfn.IFS(K1534&lt;0,MIN(L1533:L1547),K1534&gt;0,MAX(L1533:L1547))</f>
        <v>45.81000000000131</v>
      </c>
      <c r="Q1534">
        <f>_xlfn.IFS(K1534&lt;0,MAX(L1533:L1547),K1534&gt;0,MIN(L1533:L1547))</f>
        <v>-7.1299999999991996</v>
      </c>
      <c r="T1534" s="13">
        <f>MAX(G1534:G1548)</f>
        <v>12241.32</v>
      </c>
      <c r="X1534">
        <f t="shared" ref="X1534:X1548" si="873">ABS(K1534)</f>
        <v>6.1299999999991996</v>
      </c>
      <c r="Y1534">
        <f t="shared" ref="Y1534:Y1548" si="874">ABS(M1534)</f>
        <v>12.719999999999345</v>
      </c>
      <c r="Z1534">
        <f t="shared" ref="Z1534:Z1548" si="875">IF(T1534&lt;1000,ABS(T1534),0)</f>
        <v>0</v>
      </c>
      <c r="AA1534">
        <f t="shared" ref="AA1534:AA1548" si="876">ABS(N1534)</f>
        <v>45.909999999999854</v>
      </c>
      <c r="AB1534" s="18">
        <f t="shared" ref="AB1534:AB1548" si="877">ABS(P1534)</f>
        <v>45.81000000000131</v>
      </c>
      <c r="AC1534" s="18">
        <f t="shared" ref="AC1534:AC1548" si="878">ABS(Q1534)</f>
        <v>7.1299999999991996</v>
      </c>
      <c r="AD1534" s="18">
        <f t="shared" ref="AD1534:AD1548" si="879">IF(O1534=1,ABS(P1534),0)</f>
        <v>45.81000000000131</v>
      </c>
      <c r="AE1534" s="18">
        <f t="shared" ref="AE1534:AE1548" si="880">IF(O1534=0,ABS(Q1534),0)</f>
        <v>0</v>
      </c>
      <c r="AG1534" s="18">
        <f t="shared" ref="AG1534:AG1548" si="881">IF(O1534=1,ABS(Q1534),0)</f>
        <v>7.1299999999991996</v>
      </c>
      <c r="AH1534" s="18">
        <f t="shared" ref="AH1534:AH1548" si="882">IF(O1534=0,ABS(P1534),0)</f>
        <v>0</v>
      </c>
    </row>
    <row r="1535" spans="5:34" x14ac:dyDescent="0.25">
      <c r="E1535" s="11">
        <v>43362.375</v>
      </c>
      <c r="F1535" s="9">
        <v>12175.56</v>
      </c>
      <c r="G1535" s="9">
        <v>12187.91</v>
      </c>
      <c r="H1535" s="9">
        <v>12167.42</v>
      </c>
      <c r="I1535" s="9">
        <v>12173.16</v>
      </c>
      <c r="K1535" s="13">
        <f t="shared" si="871"/>
        <v>-2.3999999999996362</v>
      </c>
      <c r="L1535" s="13">
        <f t="shared" ref="L1535:L1548" si="883">L1534+K1535</f>
        <v>-2.3999999999996362</v>
      </c>
      <c r="M1535" s="13">
        <f t="shared" si="872"/>
        <v>20.489999999999782</v>
      </c>
      <c r="T1535" s="13">
        <f>MIN(H1534:H1548)</f>
        <v>12153.91</v>
      </c>
      <c r="X1535">
        <f t="shared" si="873"/>
        <v>2.3999999999996362</v>
      </c>
      <c r="Y1535">
        <f t="shared" si="874"/>
        <v>20.489999999999782</v>
      </c>
      <c r="Z1535">
        <f t="shared" si="875"/>
        <v>0</v>
      </c>
      <c r="AA1535">
        <f t="shared" si="876"/>
        <v>0</v>
      </c>
      <c r="AB1535" s="18">
        <f t="shared" si="877"/>
        <v>0</v>
      </c>
      <c r="AC1535" s="18">
        <f t="shared" si="878"/>
        <v>0</v>
      </c>
      <c r="AD1535" s="18">
        <f t="shared" si="879"/>
        <v>0</v>
      </c>
      <c r="AE1535" s="18">
        <f t="shared" si="880"/>
        <v>0</v>
      </c>
      <c r="AG1535" s="18">
        <f t="shared" si="881"/>
        <v>0</v>
      </c>
      <c r="AH1535" s="18">
        <f t="shared" si="882"/>
        <v>0</v>
      </c>
    </row>
    <row r="1536" spans="5:34" x14ac:dyDescent="0.25">
      <c r="E1536" s="12">
        <v>43362.416666666664</v>
      </c>
      <c r="F1536" s="10">
        <v>12171.66</v>
      </c>
      <c r="G1536" s="10">
        <v>12196.22</v>
      </c>
      <c r="H1536" s="10">
        <v>12153.91</v>
      </c>
      <c r="I1536" s="10">
        <v>12166.93</v>
      </c>
      <c r="K1536" s="13">
        <f t="shared" si="871"/>
        <v>-4.7299999999995634</v>
      </c>
      <c r="L1536" s="13">
        <f t="shared" si="883"/>
        <v>-7.1299999999991996</v>
      </c>
      <c r="M1536" s="13">
        <f t="shared" si="872"/>
        <v>42.309999999999491</v>
      </c>
      <c r="T1536" s="13">
        <f>T1534-T1535</f>
        <v>87.409999999999854</v>
      </c>
      <c r="X1536">
        <f t="shared" si="873"/>
        <v>4.7299999999995634</v>
      </c>
      <c r="Y1536">
        <f t="shared" si="874"/>
        <v>42.309999999999491</v>
      </c>
      <c r="Z1536">
        <f t="shared" si="875"/>
        <v>87.409999999999854</v>
      </c>
      <c r="AA1536">
        <f t="shared" si="876"/>
        <v>0</v>
      </c>
      <c r="AB1536" s="18">
        <f t="shared" si="877"/>
        <v>0</v>
      </c>
      <c r="AC1536" s="18">
        <f t="shared" si="878"/>
        <v>0</v>
      </c>
      <c r="AD1536" s="18">
        <f t="shared" si="879"/>
        <v>0</v>
      </c>
      <c r="AE1536" s="18">
        <f t="shared" si="880"/>
        <v>0</v>
      </c>
      <c r="AG1536" s="18">
        <f t="shared" si="881"/>
        <v>0</v>
      </c>
      <c r="AH1536" s="18">
        <f t="shared" si="882"/>
        <v>0</v>
      </c>
    </row>
    <row r="1537" spans="5:34" x14ac:dyDescent="0.25">
      <c r="E1537" s="11">
        <v>43362.458333333336</v>
      </c>
      <c r="F1537" s="9">
        <v>12167.43</v>
      </c>
      <c r="G1537" s="9">
        <v>12192.97</v>
      </c>
      <c r="H1537" s="9">
        <v>12166.43</v>
      </c>
      <c r="I1537" s="9">
        <v>12182.07</v>
      </c>
      <c r="K1537" s="13">
        <f t="shared" si="871"/>
        <v>14.639999999999418</v>
      </c>
      <c r="L1537" s="13">
        <f t="shared" si="883"/>
        <v>7.5100000000002183</v>
      </c>
      <c r="M1537" s="13">
        <f t="shared" si="872"/>
        <v>26.539999999999054</v>
      </c>
      <c r="R1537">
        <v>48</v>
      </c>
      <c r="X1537">
        <f t="shared" si="873"/>
        <v>14.639999999999418</v>
      </c>
      <c r="Y1537">
        <f t="shared" si="874"/>
        <v>26.539999999999054</v>
      </c>
      <c r="Z1537">
        <f t="shared" si="875"/>
        <v>0</v>
      </c>
      <c r="AA1537">
        <f t="shared" si="876"/>
        <v>0</v>
      </c>
      <c r="AB1537" s="18">
        <f t="shared" si="877"/>
        <v>0</v>
      </c>
      <c r="AC1537" s="18">
        <f t="shared" si="878"/>
        <v>0</v>
      </c>
      <c r="AD1537" s="18">
        <f t="shared" si="879"/>
        <v>0</v>
      </c>
      <c r="AE1537" s="18">
        <f t="shared" si="880"/>
        <v>0</v>
      </c>
      <c r="AG1537" s="18">
        <f t="shared" si="881"/>
        <v>0</v>
      </c>
      <c r="AH1537" s="18">
        <f t="shared" si="882"/>
        <v>0</v>
      </c>
    </row>
    <row r="1538" spans="5:34" x14ac:dyDescent="0.25">
      <c r="E1538" s="12">
        <v>43362.5</v>
      </c>
      <c r="F1538" s="10">
        <v>12182.82</v>
      </c>
      <c r="G1538" s="10">
        <v>12189.87</v>
      </c>
      <c r="H1538" s="10">
        <v>12172.81</v>
      </c>
      <c r="I1538" s="10">
        <v>12186.51</v>
      </c>
      <c r="K1538" s="13">
        <f t="shared" si="871"/>
        <v>3.6900000000005093</v>
      </c>
      <c r="L1538" s="13">
        <f t="shared" si="883"/>
        <v>11.200000000000728</v>
      </c>
      <c r="M1538" s="13">
        <f t="shared" si="872"/>
        <v>17.06000000000131</v>
      </c>
      <c r="X1538">
        <f t="shared" si="873"/>
        <v>3.6900000000005093</v>
      </c>
      <c r="Y1538">
        <f t="shared" si="874"/>
        <v>17.06000000000131</v>
      </c>
      <c r="Z1538">
        <f t="shared" si="875"/>
        <v>0</v>
      </c>
      <c r="AA1538">
        <f t="shared" si="876"/>
        <v>0</v>
      </c>
      <c r="AB1538" s="18">
        <f t="shared" si="877"/>
        <v>0</v>
      </c>
      <c r="AC1538" s="18">
        <f t="shared" si="878"/>
        <v>0</v>
      </c>
      <c r="AD1538" s="18">
        <f t="shared" si="879"/>
        <v>0</v>
      </c>
      <c r="AE1538" s="18">
        <f t="shared" si="880"/>
        <v>0</v>
      </c>
      <c r="AG1538" s="18">
        <f t="shared" si="881"/>
        <v>0</v>
      </c>
      <c r="AH1538" s="18">
        <f t="shared" si="882"/>
        <v>0</v>
      </c>
    </row>
    <row r="1539" spans="5:34" x14ac:dyDescent="0.25">
      <c r="E1539" s="11">
        <v>43362.541666666664</v>
      </c>
      <c r="F1539" s="9">
        <v>12186.5</v>
      </c>
      <c r="G1539" s="9">
        <v>12204.36</v>
      </c>
      <c r="H1539" s="9">
        <v>12178.54</v>
      </c>
      <c r="I1539" s="9">
        <v>12179.63</v>
      </c>
      <c r="K1539" s="13">
        <f t="shared" si="871"/>
        <v>-6.8700000000008004</v>
      </c>
      <c r="L1539" s="13">
        <f t="shared" si="883"/>
        <v>4.3299999999999272</v>
      </c>
      <c r="M1539" s="13">
        <f t="shared" si="872"/>
        <v>25.819999999999709</v>
      </c>
      <c r="X1539">
        <f t="shared" si="873"/>
        <v>6.8700000000008004</v>
      </c>
      <c r="Y1539">
        <f t="shared" si="874"/>
        <v>25.819999999999709</v>
      </c>
      <c r="Z1539">
        <f t="shared" si="875"/>
        <v>0</v>
      </c>
      <c r="AA1539">
        <f t="shared" si="876"/>
        <v>0</v>
      </c>
      <c r="AB1539" s="18">
        <f t="shared" si="877"/>
        <v>0</v>
      </c>
      <c r="AC1539" s="18">
        <f t="shared" si="878"/>
        <v>0</v>
      </c>
      <c r="AD1539" s="18">
        <f t="shared" si="879"/>
        <v>0</v>
      </c>
      <c r="AE1539" s="18">
        <f t="shared" si="880"/>
        <v>0</v>
      </c>
      <c r="AG1539" s="18">
        <f t="shared" si="881"/>
        <v>0</v>
      </c>
      <c r="AH1539" s="18">
        <f t="shared" si="882"/>
        <v>0</v>
      </c>
    </row>
    <row r="1540" spans="5:34" x14ac:dyDescent="0.25">
      <c r="E1540" s="12">
        <v>43362.583333333336</v>
      </c>
      <c r="F1540" s="10">
        <v>12179.88</v>
      </c>
      <c r="G1540" s="10">
        <v>12188.2</v>
      </c>
      <c r="H1540" s="10">
        <v>12163.4</v>
      </c>
      <c r="I1540" s="10">
        <v>12173.94</v>
      </c>
      <c r="K1540" s="13">
        <f t="shared" si="871"/>
        <v>-5.9399999999986903</v>
      </c>
      <c r="L1540" s="13">
        <f t="shared" si="883"/>
        <v>-1.6099999999987631</v>
      </c>
      <c r="M1540" s="13">
        <f t="shared" si="872"/>
        <v>24.800000000001091</v>
      </c>
      <c r="X1540">
        <f t="shared" si="873"/>
        <v>5.9399999999986903</v>
      </c>
      <c r="Y1540">
        <f t="shared" si="874"/>
        <v>24.800000000001091</v>
      </c>
      <c r="Z1540">
        <f t="shared" si="875"/>
        <v>0</v>
      </c>
      <c r="AA1540">
        <f t="shared" si="876"/>
        <v>0</v>
      </c>
      <c r="AB1540" s="18">
        <f t="shared" si="877"/>
        <v>0</v>
      </c>
      <c r="AC1540" s="18">
        <f t="shared" si="878"/>
        <v>0</v>
      </c>
      <c r="AD1540" s="18">
        <f t="shared" si="879"/>
        <v>0</v>
      </c>
      <c r="AE1540" s="18">
        <f t="shared" si="880"/>
        <v>0</v>
      </c>
      <c r="AG1540" s="18">
        <f t="shared" si="881"/>
        <v>0</v>
      </c>
      <c r="AH1540" s="18">
        <f t="shared" si="882"/>
        <v>0</v>
      </c>
    </row>
    <row r="1541" spans="5:34" x14ac:dyDescent="0.25">
      <c r="E1541" s="11">
        <v>43362.625</v>
      </c>
      <c r="F1541" s="9">
        <v>12173.69</v>
      </c>
      <c r="G1541" s="9">
        <v>12182.87</v>
      </c>
      <c r="H1541" s="9">
        <v>12168.67</v>
      </c>
      <c r="I1541" s="9">
        <v>12178.96</v>
      </c>
      <c r="K1541" s="13">
        <f t="shared" si="871"/>
        <v>5.2699999999986176</v>
      </c>
      <c r="L1541" s="13">
        <f t="shared" si="883"/>
        <v>3.6599999999998545</v>
      </c>
      <c r="M1541" s="13">
        <f t="shared" si="872"/>
        <v>14.200000000000728</v>
      </c>
      <c r="X1541">
        <f t="shared" si="873"/>
        <v>5.2699999999986176</v>
      </c>
      <c r="Y1541">
        <f t="shared" si="874"/>
        <v>14.200000000000728</v>
      </c>
      <c r="Z1541">
        <f t="shared" si="875"/>
        <v>0</v>
      </c>
      <c r="AA1541">
        <f t="shared" si="876"/>
        <v>0</v>
      </c>
      <c r="AB1541" s="18">
        <f t="shared" si="877"/>
        <v>0</v>
      </c>
      <c r="AC1541" s="18">
        <f t="shared" si="878"/>
        <v>0</v>
      </c>
      <c r="AD1541" s="18">
        <f t="shared" si="879"/>
        <v>0</v>
      </c>
      <c r="AE1541" s="18">
        <f t="shared" si="880"/>
        <v>0</v>
      </c>
      <c r="AG1541" s="18">
        <f t="shared" si="881"/>
        <v>0</v>
      </c>
      <c r="AH1541" s="18">
        <f t="shared" si="882"/>
        <v>0</v>
      </c>
    </row>
    <row r="1542" spans="5:34" x14ac:dyDescent="0.25">
      <c r="E1542" s="12">
        <v>43362.666666666664</v>
      </c>
      <c r="F1542" s="10">
        <v>12179.21</v>
      </c>
      <c r="G1542" s="10">
        <v>12209.23</v>
      </c>
      <c r="H1542" s="10">
        <v>12177</v>
      </c>
      <c r="I1542" s="10">
        <v>12207.73</v>
      </c>
      <c r="K1542" s="13">
        <f t="shared" si="871"/>
        <v>28.520000000000437</v>
      </c>
      <c r="L1542" s="13">
        <f t="shared" si="883"/>
        <v>32.180000000000291</v>
      </c>
      <c r="M1542" s="13">
        <f t="shared" si="872"/>
        <v>32.229999999999563</v>
      </c>
      <c r="X1542">
        <f t="shared" si="873"/>
        <v>28.520000000000437</v>
      </c>
      <c r="Y1542">
        <f t="shared" si="874"/>
        <v>32.229999999999563</v>
      </c>
      <c r="Z1542">
        <f t="shared" si="875"/>
        <v>0</v>
      </c>
      <c r="AA1542">
        <f t="shared" si="876"/>
        <v>0</v>
      </c>
      <c r="AB1542" s="18">
        <f t="shared" si="877"/>
        <v>0</v>
      </c>
      <c r="AC1542" s="18">
        <f t="shared" si="878"/>
        <v>0</v>
      </c>
      <c r="AD1542" s="18">
        <f t="shared" si="879"/>
        <v>0</v>
      </c>
      <c r="AE1542" s="18">
        <f t="shared" si="880"/>
        <v>0</v>
      </c>
      <c r="AG1542" s="18">
        <f t="shared" si="881"/>
        <v>0</v>
      </c>
      <c r="AH1542" s="18">
        <f t="shared" si="882"/>
        <v>0</v>
      </c>
    </row>
    <row r="1543" spans="5:34" x14ac:dyDescent="0.25">
      <c r="E1543" s="11">
        <v>43362.708333333336</v>
      </c>
      <c r="F1543" s="9">
        <v>12208.48</v>
      </c>
      <c r="G1543" s="9">
        <v>12241.32</v>
      </c>
      <c r="H1543" s="9">
        <v>12206.28</v>
      </c>
      <c r="I1543" s="9">
        <v>12217.87</v>
      </c>
      <c r="K1543" s="13">
        <f t="shared" si="871"/>
        <v>9.3900000000012369</v>
      </c>
      <c r="L1543" s="13">
        <f t="shared" si="883"/>
        <v>41.570000000001528</v>
      </c>
      <c r="M1543" s="13">
        <f t="shared" si="872"/>
        <v>35.039999999999054</v>
      </c>
      <c r="X1543">
        <f t="shared" si="873"/>
        <v>9.3900000000012369</v>
      </c>
      <c r="Y1543">
        <f t="shared" si="874"/>
        <v>35.039999999999054</v>
      </c>
      <c r="Z1543">
        <f t="shared" si="875"/>
        <v>0</v>
      </c>
      <c r="AA1543">
        <f t="shared" si="876"/>
        <v>0</v>
      </c>
      <c r="AB1543" s="18">
        <f t="shared" si="877"/>
        <v>0</v>
      </c>
      <c r="AC1543" s="18">
        <f t="shared" si="878"/>
        <v>0</v>
      </c>
      <c r="AD1543" s="18">
        <f t="shared" si="879"/>
        <v>0</v>
      </c>
      <c r="AE1543" s="18">
        <f t="shared" si="880"/>
        <v>0</v>
      </c>
      <c r="AG1543" s="18">
        <f t="shared" si="881"/>
        <v>0</v>
      </c>
      <c r="AH1543" s="18">
        <f t="shared" si="882"/>
        <v>0</v>
      </c>
    </row>
    <row r="1544" spans="5:34" x14ac:dyDescent="0.25">
      <c r="E1544" s="12">
        <v>43362.75</v>
      </c>
      <c r="F1544" s="10">
        <v>12218.12</v>
      </c>
      <c r="G1544" s="10">
        <v>12234.01</v>
      </c>
      <c r="H1544" s="10">
        <v>12213.62</v>
      </c>
      <c r="I1544" s="10">
        <v>12218.45</v>
      </c>
      <c r="K1544" s="13">
        <f t="shared" si="871"/>
        <v>0.32999999999992724</v>
      </c>
      <c r="L1544" s="13">
        <f t="shared" si="883"/>
        <v>41.900000000001455</v>
      </c>
      <c r="M1544" s="13">
        <f t="shared" si="872"/>
        <v>20.389999999999418</v>
      </c>
      <c r="X1544">
        <f t="shared" si="873"/>
        <v>0.32999999999992724</v>
      </c>
      <c r="Y1544">
        <f t="shared" si="874"/>
        <v>20.389999999999418</v>
      </c>
      <c r="Z1544">
        <f t="shared" si="875"/>
        <v>0</v>
      </c>
      <c r="AA1544">
        <f t="shared" si="876"/>
        <v>0</v>
      </c>
      <c r="AB1544" s="18">
        <f t="shared" si="877"/>
        <v>0</v>
      </c>
      <c r="AC1544" s="18">
        <f t="shared" si="878"/>
        <v>0</v>
      </c>
      <c r="AD1544" s="18">
        <f t="shared" si="879"/>
        <v>0</v>
      </c>
      <c r="AE1544" s="18">
        <f t="shared" si="880"/>
        <v>0</v>
      </c>
      <c r="AG1544" s="18">
        <f t="shared" si="881"/>
        <v>0</v>
      </c>
      <c r="AH1544" s="18">
        <f t="shared" si="882"/>
        <v>0</v>
      </c>
    </row>
    <row r="1545" spans="5:34" x14ac:dyDescent="0.25">
      <c r="E1545" s="11">
        <v>43362.791666666664</v>
      </c>
      <c r="F1545" s="9">
        <v>12218.2</v>
      </c>
      <c r="G1545" s="9">
        <v>12226.8</v>
      </c>
      <c r="H1545" s="9">
        <v>12217.24</v>
      </c>
      <c r="I1545" s="9">
        <v>12222.11</v>
      </c>
      <c r="K1545" s="13">
        <f t="shared" si="871"/>
        <v>3.9099999999998545</v>
      </c>
      <c r="L1545" s="13">
        <f t="shared" si="883"/>
        <v>45.81000000000131</v>
      </c>
      <c r="M1545" s="13">
        <f t="shared" si="872"/>
        <v>9.5599999999994907</v>
      </c>
      <c r="X1545">
        <f t="shared" si="873"/>
        <v>3.9099999999998545</v>
      </c>
      <c r="Y1545">
        <f t="shared" si="874"/>
        <v>9.5599999999994907</v>
      </c>
      <c r="Z1545">
        <f t="shared" si="875"/>
        <v>0</v>
      </c>
      <c r="AA1545">
        <f t="shared" si="876"/>
        <v>0</v>
      </c>
      <c r="AB1545" s="18">
        <f t="shared" si="877"/>
        <v>0</v>
      </c>
      <c r="AC1545" s="18">
        <f t="shared" si="878"/>
        <v>0</v>
      </c>
      <c r="AD1545" s="18">
        <f t="shared" si="879"/>
        <v>0</v>
      </c>
      <c r="AE1545" s="18">
        <f t="shared" si="880"/>
        <v>0</v>
      </c>
      <c r="AG1545" s="18">
        <f t="shared" si="881"/>
        <v>0</v>
      </c>
      <c r="AH1545" s="18">
        <f t="shared" si="882"/>
        <v>0</v>
      </c>
    </row>
    <row r="1546" spans="5:34" x14ac:dyDescent="0.25">
      <c r="E1546" s="12">
        <v>43362.833333333336</v>
      </c>
      <c r="F1546" s="10">
        <v>12221.61</v>
      </c>
      <c r="G1546" s="10">
        <v>12223.61</v>
      </c>
      <c r="H1546" s="10">
        <v>12214.35</v>
      </c>
      <c r="I1546" s="10">
        <v>12220.85</v>
      </c>
      <c r="K1546" s="13">
        <f t="shared" si="871"/>
        <v>-0.76000000000021828</v>
      </c>
      <c r="L1546" s="13">
        <f t="shared" si="883"/>
        <v>45.050000000001091</v>
      </c>
      <c r="M1546" s="13">
        <f t="shared" si="872"/>
        <v>9.2600000000002183</v>
      </c>
      <c r="X1546">
        <f t="shared" si="873"/>
        <v>0.76000000000021828</v>
      </c>
      <c r="Y1546">
        <f t="shared" si="874"/>
        <v>9.2600000000002183</v>
      </c>
      <c r="Z1546">
        <f t="shared" si="875"/>
        <v>0</v>
      </c>
      <c r="AA1546">
        <f t="shared" si="876"/>
        <v>0</v>
      </c>
      <c r="AB1546" s="18">
        <f t="shared" si="877"/>
        <v>0</v>
      </c>
      <c r="AC1546" s="18">
        <f t="shared" si="878"/>
        <v>0</v>
      </c>
      <c r="AD1546" s="18">
        <f t="shared" si="879"/>
        <v>0</v>
      </c>
      <c r="AE1546" s="18">
        <f t="shared" si="880"/>
        <v>0</v>
      </c>
      <c r="AG1546" s="18">
        <f t="shared" si="881"/>
        <v>0</v>
      </c>
      <c r="AH1546" s="18">
        <f t="shared" si="882"/>
        <v>0</v>
      </c>
    </row>
    <row r="1547" spans="5:34" x14ac:dyDescent="0.25">
      <c r="E1547" s="11">
        <v>43362.875</v>
      </c>
      <c r="F1547" s="9">
        <v>12219.85</v>
      </c>
      <c r="G1547" s="9">
        <v>12221.85</v>
      </c>
      <c r="H1547" s="9">
        <v>12217.09</v>
      </c>
      <c r="I1547" s="9">
        <v>12219.59</v>
      </c>
      <c r="K1547" s="13">
        <f t="shared" si="871"/>
        <v>-0.26000000000021828</v>
      </c>
      <c r="L1547" s="13">
        <f t="shared" si="883"/>
        <v>44.790000000000873</v>
      </c>
      <c r="M1547" s="13">
        <f t="shared" si="872"/>
        <v>4.7600000000002183</v>
      </c>
      <c r="X1547">
        <f t="shared" si="873"/>
        <v>0.26000000000021828</v>
      </c>
      <c r="Y1547">
        <f t="shared" si="874"/>
        <v>4.7600000000002183</v>
      </c>
      <c r="Z1547">
        <f t="shared" si="875"/>
        <v>0</v>
      </c>
      <c r="AA1547">
        <f t="shared" si="876"/>
        <v>0</v>
      </c>
      <c r="AB1547" s="18">
        <f t="shared" si="877"/>
        <v>0</v>
      </c>
      <c r="AC1547" s="18">
        <f t="shared" si="878"/>
        <v>0</v>
      </c>
      <c r="AD1547" s="18">
        <f t="shared" si="879"/>
        <v>0</v>
      </c>
      <c r="AE1547" s="18">
        <f t="shared" si="880"/>
        <v>0</v>
      </c>
      <c r="AG1547" s="18">
        <f t="shared" si="881"/>
        <v>0</v>
      </c>
      <c r="AH1547" s="18">
        <f t="shared" si="882"/>
        <v>0</v>
      </c>
    </row>
    <row r="1548" spans="5:34" x14ac:dyDescent="0.25">
      <c r="E1548" s="12">
        <v>43362.916666666664</v>
      </c>
      <c r="F1548" s="10">
        <v>12219.84</v>
      </c>
      <c r="G1548" s="10">
        <v>12231.6</v>
      </c>
      <c r="H1548" s="10">
        <v>12214.08</v>
      </c>
      <c r="I1548" s="10">
        <v>12223.5</v>
      </c>
      <c r="K1548" s="13">
        <f t="shared" si="871"/>
        <v>3.6599999999998545</v>
      </c>
      <c r="L1548" s="13">
        <f t="shared" si="883"/>
        <v>48.450000000000728</v>
      </c>
      <c r="M1548" s="13">
        <f t="shared" si="872"/>
        <v>17.520000000000437</v>
      </c>
      <c r="N1548" s="13"/>
      <c r="X1548">
        <f t="shared" si="873"/>
        <v>3.6599999999998545</v>
      </c>
      <c r="Y1548">
        <f t="shared" si="874"/>
        <v>17.520000000000437</v>
      </c>
      <c r="Z1548">
        <f t="shared" si="875"/>
        <v>0</v>
      </c>
      <c r="AA1548">
        <f t="shared" si="876"/>
        <v>0</v>
      </c>
      <c r="AB1548" s="18">
        <f t="shared" si="877"/>
        <v>0</v>
      </c>
      <c r="AC1548" s="18">
        <f t="shared" si="878"/>
        <v>0</v>
      </c>
      <c r="AD1548" s="18">
        <f t="shared" si="879"/>
        <v>0</v>
      </c>
      <c r="AE1548" s="18">
        <f t="shared" si="880"/>
        <v>0</v>
      </c>
      <c r="AG1548" s="18">
        <f t="shared" si="881"/>
        <v>0</v>
      </c>
      <c r="AH1548" s="18">
        <f t="shared" si="882"/>
        <v>0</v>
      </c>
    </row>
    <row r="1549" spans="5:34" hidden="1" x14ac:dyDescent="0.25">
      <c r="E1549" s="11">
        <v>43362.958333333336</v>
      </c>
      <c r="F1549" s="9">
        <v>12224.38</v>
      </c>
      <c r="G1549" s="9">
        <v>12229.62</v>
      </c>
      <c r="H1549" s="9">
        <v>12224.38</v>
      </c>
      <c r="I1549" s="9">
        <v>12229.62</v>
      </c>
      <c r="AB1549"/>
      <c r="AC1549"/>
      <c r="AD1549"/>
      <c r="AE1549"/>
    </row>
    <row r="1550" spans="5:34" hidden="1" x14ac:dyDescent="0.25">
      <c r="E1550" s="12">
        <v>43363.041666666664</v>
      </c>
      <c r="F1550" s="10">
        <v>12230.66</v>
      </c>
      <c r="G1550" s="10">
        <v>12232.61</v>
      </c>
      <c r="H1550" s="10">
        <v>12228.56</v>
      </c>
      <c r="I1550" s="10">
        <v>12231.56</v>
      </c>
      <c r="AB1550"/>
      <c r="AC1550"/>
      <c r="AD1550"/>
      <c r="AE1550"/>
    </row>
    <row r="1551" spans="5:34" hidden="1" x14ac:dyDescent="0.25">
      <c r="E1551" s="11">
        <v>43363.083333333336</v>
      </c>
      <c r="F1551" s="9">
        <v>12232.61</v>
      </c>
      <c r="G1551" s="9">
        <v>12241.89</v>
      </c>
      <c r="H1551" s="9">
        <v>12231.56</v>
      </c>
      <c r="I1551" s="9">
        <v>12239.79</v>
      </c>
      <c r="AB1551"/>
      <c r="AC1551"/>
      <c r="AD1551"/>
      <c r="AE1551"/>
    </row>
    <row r="1552" spans="5:34" hidden="1" x14ac:dyDescent="0.25">
      <c r="E1552" s="12">
        <v>43363.125</v>
      </c>
      <c r="F1552" s="10">
        <v>12240.84</v>
      </c>
      <c r="G1552" s="10">
        <v>12240.84</v>
      </c>
      <c r="H1552" s="10">
        <v>12231.95</v>
      </c>
      <c r="I1552" s="10">
        <v>12236.14</v>
      </c>
      <c r="AB1552"/>
      <c r="AC1552"/>
      <c r="AD1552"/>
      <c r="AE1552"/>
    </row>
    <row r="1553" spans="5:34" hidden="1" x14ac:dyDescent="0.25">
      <c r="E1553" s="11">
        <v>43363.166666666664</v>
      </c>
      <c r="F1553" s="9">
        <v>12235.93</v>
      </c>
      <c r="G1553" s="9">
        <v>12238.07</v>
      </c>
      <c r="H1553" s="9">
        <v>12228.22</v>
      </c>
      <c r="I1553" s="9">
        <v>12233.47</v>
      </c>
      <c r="AB1553"/>
      <c r="AC1553"/>
      <c r="AD1553"/>
      <c r="AE1553"/>
    </row>
    <row r="1554" spans="5:34" hidden="1" x14ac:dyDescent="0.25">
      <c r="E1554" s="12">
        <v>43363.208333333336</v>
      </c>
      <c r="F1554" s="10">
        <v>12234.51</v>
      </c>
      <c r="G1554" s="10">
        <v>12235.56</v>
      </c>
      <c r="H1554" s="10">
        <v>12229.27</v>
      </c>
      <c r="I1554" s="10">
        <v>12231.36</v>
      </c>
      <c r="AB1554"/>
      <c r="AC1554"/>
      <c r="AD1554"/>
      <c r="AE1554"/>
    </row>
    <row r="1555" spans="5:34" hidden="1" x14ac:dyDescent="0.25">
      <c r="E1555" s="11">
        <v>43363.25</v>
      </c>
      <c r="F1555" s="9">
        <v>12232.41</v>
      </c>
      <c r="G1555" s="9">
        <v>12233.46</v>
      </c>
      <c r="H1555" s="9">
        <v>12220.01</v>
      </c>
      <c r="I1555" s="9">
        <v>12220.01</v>
      </c>
      <c r="AB1555"/>
      <c r="AC1555"/>
      <c r="AD1555"/>
      <c r="AE1555"/>
    </row>
    <row r="1556" spans="5:34" hidden="1" x14ac:dyDescent="0.25">
      <c r="E1556" s="12">
        <v>43363.291666666664</v>
      </c>
      <c r="F1556" s="10">
        <v>12218.96</v>
      </c>
      <c r="G1556" s="10">
        <v>12225.45</v>
      </c>
      <c r="H1556" s="10">
        <v>12218.96</v>
      </c>
      <c r="I1556" s="10">
        <v>12222.31</v>
      </c>
      <c r="AB1556"/>
      <c r="AC1556"/>
      <c r="AD1556"/>
      <c r="AE1556"/>
    </row>
    <row r="1557" spans="5:34" x14ac:dyDescent="0.25">
      <c r="E1557" s="11">
        <v>43363.333333333336</v>
      </c>
      <c r="F1557" s="9">
        <v>12221.26</v>
      </c>
      <c r="G1557" s="9">
        <v>12223.83</v>
      </c>
      <c r="H1557" s="9">
        <v>12212.2</v>
      </c>
      <c r="I1557" s="9">
        <v>12212.7</v>
      </c>
      <c r="K1557" s="13">
        <f t="shared" ref="K1557:K1571" si="884">I1557-F1557</f>
        <v>-8.5599999999994907</v>
      </c>
      <c r="L1557" s="13">
        <v>0</v>
      </c>
      <c r="M1557" s="13">
        <f t="shared" ref="M1557:M1571" si="885">G1557-H1557</f>
        <v>11.6299999999992</v>
      </c>
      <c r="N1557" s="13">
        <f>I1571-F1557</f>
        <v>133.61000000000058</v>
      </c>
      <c r="O1557" s="18">
        <f>IF(K1557*N1557&gt;0,1,0)</f>
        <v>0</v>
      </c>
      <c r="P1557">
        <f>_xlfn.IFS(K1557&lt;0,MIN(L1556:L1570),K1557&gt;0,MAX(L1556:L1570))</f>
        <v>-1.6999999999989086</v>
      </c>
      <c r="Q1557">
        <f>_xlfn.IFS(K1557&lt;0,MAX(L1556:L1570),K1557&gt;0,MIN(L1556:L1570))</f>
        <v>140.07000000000153</v>
      </c>
      <c r="T1557" s="13">
        <f>MAX(G1557:G1571)</f>
        <v>12365.04</v>
      </c>
      <c r="X1557">
        <f t="shared" ref="X1557:X1571" si="886">ABS(K1557)</f>
        <v>8.5599999999994907</v>
      </c>
      <c r="Y1557">
        <f t="shared" ref="Y1557:Y1571" si="887">ABS(M1557)</f>
        <v>11.6299999999992</v>
      </c>
      <c r="Z1557">
        <f t="shared" ref="Z1557:Z1571" si="888">IF(T1557&lt;1000,ABS(T1557),0)</f>
        <v>0</v>
      </c>
      <c r="AA1557">
        <f t="shared" ref="AA1557:AA1571" si="889">ABS(N1557)</f>
        <v>133.61000000000058</v>
      </c>
      <c r="AB1557" s="18">
        <f t="shared" ref="AB1557:AB1571" si="890">ABS(P1557)</f>
        <v>1.6999999999989086</v>
      </c>
      <c r="AC1557" s="18">
        <f t="shared" ref="AC1557:AC1571" si="891">ABS(Q1557)</f>
        <v>140.07000000000153</v>
      </c>
      <c r="AD1557" s="18">
        <f t="shared" ref="AD1557:AD1571" si="892">IF(O1557=1,ABS(P1557),0)</f>
        <v>0</v>
      </c>
      <c r="AE1557" s="18">
        <f t="shared" ref="AE1557:AE1571" si="893">IF(O1557=0,ABS(Q1557),0)</f>
        <v>140.07000000000153</v>
      </c>
      <c r="AG1557" s="18">
        <f t="shared" ref="AG1557:AG1571" si="894">IF(O1557=1,ABS(Q1557),0)</f>
        <v>0</v>
      </c>
      <c r="AH1557" s="18">
        <f t="shared" ref="AH1557:AH1571" si="895">IF(O1557=0,ABS(P1557),0)</f>
        <v>1.6999999999989086</v>
      </c>
    </row>
    <row r="1558" spans="5:34" x14ac:dyDescent="0.25">
      <c r="E1558" s="12">
        <v>43363.375</v>
      </c>
      <c r="F1558" s="10">
        <v>12211.98</v>
      </c>
      <c r="G1558" s="10">
        <v>12215.06</v>
      </c>
      <c r="H1558" s="10">
        <v>12206.46</v>
      </c>
      <c r="I1558" s="10">
        <v>12210.28</v>
      </c>
      <c r="K1558" s="13">
        <f t="shared" si="884"/>
        <v>-1.6999999999989086</v>
      </c>
      <c r="L1558" s="13">
        <f t="shared" ref="L1558:L1571" si="896">L1557+K1558</f>
        <v>-1.6999999999989086</v>
      </c>
      <c r="M1558" s="13">
        <f t="shared" si="885"/>
        <v>8.6000000000003638</v>
      </c>
      <c r="T1558" s="13">
        <f>MIN(H1557:H1571)</f>
        <v>12202.24</v>
      </c>
      <c r="X1558">
        <f t="shared" si="886"/>
        <v>1.6999999999989086</v>
      </c>
      <c r="Y1558">
        <f t="shared" si="887"/>
        <v>8.6000000000003638</v>
      </c>
      <c r="Z1558">
        <f t="shared" si="888"/>
        <v>0</v>
      </c>
      <c r="AA1558">
        <f t="shared" si="889"/>
        <v>0</v>
      </c>
      <c r="AB1558" s="18">
        <f t="shared" si="890"/>
        <v>0</v>
      </c>
      <c r="AC1558" s="18">
        <f t="shared" si="891"/>
        <v>0</v>
      </c>
      <c r="AD1558" s="18">
        <f t="shared" si="892"/>
        <v>0</v>
      </c>
      <c r="AE1558" s="18">
        <f t="shared" si="893"/>
        <v>0</v>
      </c>
      <c r="AG1558" s="18">
        <f t="shared" si="894"/>
        <v>0</v>
      </c>
      <c r="AH1558" s="18">
        <f t="shared" si="895"/>
        <v>0</v>
      </c>
    </row>
    <row r="1559" spans="5:34" x14ac:dyDescent="0.25">
      <c r="E1559" s="11">
        <v>43363.416666666664</v>
      </c>
      <c r="F1559" s="9">
        <v>12209.28</v>
      </c>
      <c r="G1559" s="9">
        <v>12250.41</v>
      </c>
      <c r="H1559" s="9">
        <v>12202.24</v>
      </c>
      <c r="I1559" s="9">
        <v>12246.74</v>
      </c>
      <c r="K1559" s="13">
        <f t="shared" si="884"/>
        <v>37.459999999999127</v>
      </c>
      <c r="L1559" s="13">
        <f t="shared" si="896"/>
        <v>35.760000000000218</v>
      </c>
      <c r="M1559" s="13">
        <f t="shared" si="885"/>
        <v>48.170000000000073</v>
      </c>
      <c r="T1559" s="13">
        <f>T1557-T1558</f>
        <v>162.80000000000109</v>
      </c>
      <c r="X1559">
        <f t="shared" si="886"/>
        <v>37.459999999999127</v>
      </c>
      <c r="Y1559">
        <f t="shared" si="887"/>
        <v>48.170000000000073</v>
      </c>
      <c r="Z1559">
        <f t="shared" si="888"/>
        <v>162.80000000000109</v>
      </c>
      <c r="AA1559">
        <f t="shared" si="889"/>
        <v>0</v>
      </c>
      <c r="AB1559" s="18">
        <f t="shared" si="890"/>
        <v>0</v>
      </c>
      <c r="AC1559" s="18">
        <f t="shared" si="891"/>
        <v>0</v>
      </c>
      <c r="AD1559" s="18">
        <f t="shared" si="892"/>
        <v>0</v>
      </c>
      <c r="AE1559" s="18">
        <f t="shared" si="893"/>
        <v>0</v>
      </c>
      <c r="AG1559" s="18">
        <f t="shared" si="894"/>
        <v>0</v>
      </c>
      <c r="AH1559" s="18">
        <f t="shared" si="895"/>
        <v>0</v>
      </c>
    </row>
    <row r="1560" spans="5:34" x14ac:dyDescent="0.25">
      <c r="E1560" s="12">
        <v>43363.458333333336</v>
      </c>
      <c r="F1560" s="10">
        <v>12245.99</v>
      </c>
      <c r="G1560" s="10">
        <v>12282.26</v>
      </c>
      <c r="H1560" s="10">
        <v>12223.3</v>
      </c>
      <c r="I1560" s="10">
        <v>12246.09</v>
      </c>
      <c r="K1560" s="13">
        <f t="shared" si="884"/>
        <v>0.1000000000003638</v>
      </c>
      <c r="L1560" s="13">
        <f t="shared" si="896"/>
        <v>35.860000000000582</v>
      </c>
      <c r="M1560" s="13">
        <f t="shared" si="885"/>
        <v>58.960000000000946</v>
      </c>
      <c r="R1560">
        <v>-40</v>
      </c>
      <c r="X1560">
        <f t="shared" si="886"/>
        <v>0.1000000000003638</v>
      </c>
      <c r="Y1560">
        <f t="shared" si="887"/>
        <v>58.960000000000946</v>
      </c>
      <c r="Z1560">
        <f t="shared" si="888"/>
        <v>0</v>
      </c>
      <c r="AA1560">
        <f t="shared" si="889"/>
        <v>0</v>
      </c>
      <c r="AB1560" s="18">
        <f t="shared" si="890"/>
        <v>0</v>
      </c>
      <c r="AC1560" s="18">
        <f t="shared" si="891"/>
        <v>0</v>
      </c>
      <c r="AD1560" s="18">
        <f t="shared" si="892"/>
        <v>0</v>
      </c>
      <c r="AE1560" s="18">
        <f t="shared" si="893"/>
        <v>0</v>
      </c>
      <c r="AG1560" s="18">
        <f t="shared" si="894"/>
        <v>0</v>
      </c>
      <c r="AH1560" s="18">
        <f t="shared" si="895"/>
        <v>0</v>
      </c>
    </row>
    <row r="1561" spans="5:34" x14ac:dyDescent="0.25">
      <c r="E1561" s="11">
        <v>43363.5</v>
      </c>
      <c r="F1561" s="9">
        <v>12245.84</v>
      </c>
      <c r="G1561" s="9">
        <v>12274.2</v>
      </c>
      <c r="H1561" s="9">
        <v>12240.61</v>
      </c>
      <c r="I1561" s="9">
        <v>12267.81</v>
      </c>
      <c r="K1561" s="13">
        <f t="shared" si="884"/>
        <v>21.969999999999345</v>
      </c>
      <c r="L1561" s="13">
        <f t="shared" si="896"/>
        <v>57.829999999999927</v>
      </c>
      <c r="M1561" s="13">
        <f t="shared" si="885"/>
        <v>33.590000000000146</v>
      </c>
      <c r="X1561">
        <f t="shared" si="886"/>
        <v>21.969999999999345</v>
      </c>
      <c r="Y1561">
        <f t="shared" si="887"/>
        <v>33.590000000000146</v>
      </c>
      <c r="Z1561">
        <f t="shared" si="888"/>
        <v>0</v>
      </c>
      <c r="AA1561">
        <f t="shared" si="889"/>
        <v>0</v>
      </c>
      <c r="AB1561" s="18">
        <f t="shared" si="890"/>
        <v>0</v>
      </c>
      <c r="AC1561" s="18">
        <f t="shared" si="891"/>
        <v>0</v>
      </c>
      <c r="AD1561" s="18">
        <f t="shared" si="892"/>
        <v>0</v>
      </c>
      <c r="AE1561" s="18">
        <f t="shared" si="893"/>
        <v>0</v>
      </c>
      <c r="AG1561" s="18">
        <f t="shared" si="894"/>
        <v>0</v>
      </c>
      <c r="AH1561" s="18">
        <f t="shared" si="895"/>
        <v>0</v>
      </c>
    </row>
    <row r="1562" spans="5:34" x14ac:dyDescent="0.25">
      <c r="E1562" s="12">
        <v>43363.541666666664</v>
      </c>
      <c r="F1562" s="10">
        <v>12268.31</v>
      </c>
      <c r="G1562" s="10">
        <v>12302.07</v>
      </c>
      <c r="H1562" s="10">
        <v>12254.7</v>
      </c>
      <c r="I1562" s="10">
        <v>12277.73</v>
      </c>
      <c r="K1562" s="13">
        <f t="shared" si="884"/>
        <v>9.4200000000000728</v>
      </c>
      <c r="L1562" s="13">
        <f t="shared" si="896"/>
        <v>67.25</v>
      </c>
      <c r="M1562" s="13">
        <f t="shared" si="885"/>
        <v>47.369999999998981</v>
      </c>
      <c r="X1562">
        <f t="shared" si="886"/>
        <v>9.4200000000000728</v>
      </c>
      <c r="Y1562">
        <f t="shared" si="887"/>
        <v>47.369999999998981</v>
      </c>
      <c r="Z1562">
        <f t="shared" si="888"/>
        <v>0</v>
      </c>
      <c r="AA1562">
        <f t="shared" si="889"/>
        <v>0</v>
      </c>
      <c r="AB1562" s="18">
        <f t="shared" si="890"/>
        <v>0</v>
      </c>
      <c r="AC1562" s="18">
        <f t="shared" si="891"/>
        <v>0</v>
      </c>
      <c r="AD1562" s="18">
        <f t="shared" si="892"/>
        <v>0</v>
      </c>
      <c r="AE1562" s="18">
        <f t="shared" si="893"/>
        <v>0</v>
      </c>
      <c r="AG1562" s="18">
        <f t="shared" si="894"/>
        <v>0</v>
      </c>
      <c r="AH1562" s="18">
        <f t="shared" si="895"/>
        <v>0</v>
      </c>
    </row>
    <row r="1563" spans="5:34" x14ac:dyDescent="0.25">
      <c r="E1563" s="11">
        <v>43363.583333333336</v>
      </c>
      <c r="F1563" s="9">
        <v>12280.74</v>
      </c>
      <c r="G1563" s="9">
        <v>12290.03</v>
      </c>
      <c r="H1563" s="9">
        <v>12272.45</v>
      </c>
      <c r="I1563" s="9">
        <v>12281.66</v>
      </c>
      <c r="K1563" s="13">
        <f t="shared" si="884"/>
        <v>0.92000000000007276</v>
      </c>
      <c r="L1563" s="13">
        <f t="shared" si="896"/>
        <v>68.170000000000073</v>
      </c>
      <c r="M1563" s="13">
        <f t="shared" si="885"/>
        <v>17.579999999999927</v>
      </c>
      <c r="X1563">
        <f t="shared" si="886"/>
        <v>0.92000000000007276</v>
      </c>
      <c r="Y1563">
        <f t="shared" si="887"/>
        <v>17.579999999999927</v>
      </c>
      <c r="Z1563">
        <f t="shared" si="888"/>
        <v>0</v>
      </c>
      <c r="AA1563">
        <f t="shared" si="889"/>
        <v>0</v>
      </c>
      <c r="AB1563" s="18">
        <f t="shared" si="890"/>
        <v>0</v>
      </c>
      <c r="AC1563" s="18">
        <f t="shared" si="891"/>
        <v>0</v>
      </c>
      <c r="AD1563" s="18">
        <f t="shared" si="892"/>
        <v>0</v>
      </c>
      <c r="AE1563" s="18">
        <f t="shared" si="893"/>
        <v>0</v>
      </c>
      <c r="AG1563" s="18">
        <f t="shared" si="894"/>
        <v>0</v>
      </c>
      <c r="AH1563" s="18">
        <f t="shared" si="895"/>
        <v>0</v>
      </c>
    </row>
    <row r="1564" spans="5:34" x14ac:dyDescent="0.25">
      <c r="E1564" s="12">
        <v>43363.625</v>
      </c>
      <c r="F1564" s="10">
        <v>12281.41</v>
      </c>
      <c r="G1564" s="10">
        <v>12328.36</v>
      </c>
      <c r="H1564" s="10">
        <v>12275.03</v>
      </c>
      <c r="I1564" s="10">
        <v>12320.01</v>
      </c>
      <c r="K1564" s="13">
        <f t="shared" si="884"/>
        <v>38.600000000000364</v>
      </c>
      <c r="L1564" s="13">
        <f t="shared" si="896"/>
        <v>106.77000000000044</v>
      </c>
      <c r="M1564" s="13">
        <f t="shared" si="885"/>
        <v>53.329999999999927</v>
      </c>
      <c r="X1564">
        <f t="shared" si="886"/>
        <v>38.600000000000364</v>
      </c>
      <c r="Y1564">
        <f t="shared" si="887"/>
        <v>53.329999999999927</v>
      </c>
      <c r="Z1564">
        <f t="shared" si="888"/>
        <v>0</v>
      </c>
      <c r="AA1564">
        <f t="shared" si="889"/>
        <v>0</v>
      </c>
      <c r="AB1564" s="18">
        <f t="shared" si="890"/>
        <v>0</v>
      </c>
      <c r="AC1564" s="18">
        <f t="shared" si="891"/>
        <v>0</v>
      </c>
      <c r="AD1564" s="18">
        <f t="shared" si="892"/>
        <v>0</v>
      </c>
      <c r="AE1564" s="18">
        <f t="shared" si="893"/>
        <v>0</v>
      </c>
      <c r="AG1564" s="18">
        <f t="shared" si="894"/>
        <v>0</v>
      </c>
      <c r="AH1564" s="18">
        <f t="shared" si="895"/>
        <v>0</v>
      </c>
    </row>
    <row r="1565" spans="5:34" x14ac:dyDescent="0.25">
      <c r="E1565" s="11">
        <v>43363.666666666664</v>
      </c>
      <c r="F1565" s="9">
        <v>12320.51</v>
      </c>
      <c r="G1565" s="9">
        <v>12354.3</v>
      </c>
      <c r="H1565" s="9">
        <v>12320.5</v>
      </c>
      <c r="I1565" s="9">
        <v>12331.7</v>
      </c>
      <c r="K1565" s="13">
        <f t="shared" si="884"/>
        <v>11.190000000000509</v>
      </c>
      <c r="L1565" s="13">
        <f t="shared" si="896"/>
        <v>117.96000000000095</v>
      </c>
      <c r="M1565" s="13">
        <f t="shared" si="885"/>
        <v>33.799999999999272</v>
      </c>
      <c r="X1565">
        <f t="shared" si="886"/>
        <v>11.190000000000509</v>
      </c>
      <c r="Y1565">
        <f t="shared" si="887"/>
        <v>33.799999999999272</v>
      </c>
      <c r="Z1565">
        <f t="shared" si="888"/>
        <v>0</v>
      </c>
      <c r="AA1565">
        <f t="shared" si="889"/>
        <v>0</v>
      </c>
      <c r="AB1565" s="18">
        <f t="shared" si="890"/>
        <v>0</v>
      </c>
      <c r="AC1565" s="18">
        <f t="shared" si="891"/>
        <v>0</v>
      </c>
      <c r="AD1565" s="18">
        <f t="shared" si="892"/>
        <v>0</v>
      </c>
      <c r="AE1565" s="18">
        <f t="shared" si="893"/>
        <v>0</v>
      </c>
      <c r="AG1565" s="18">
        <f t="shared" si="894"/>
        <v>0</v>
      </c>
      <c r="AH1565" s="18">
        <f t="shared" si="895"/>
        <v>0</v>
      </c>
    </row>
    <row r="1566" spans="5:34" x14ac:dyDescent="0.25">
      <c r="E1566" s="12">
        <v>43363.708333333336</v>
      </c>
      <c r="F1566" s="10">
        <v>12331.19</v>
      </c>
      <c r="G1566" s="10">
        <v>12342.98</v>
      </c>
      <c r="H1566" s="10">
        <v>12314.32</v>
      </c>
      <c r="I1566" s="10">
        <v>12332.79</v>
      </c>
      <c r="K1566" s="13">
        <f t="shared" si="884"/>
        <v>1.6000000000003638</v>
      </c>
      <c r="L1566" s="13">
        <f t="shared" si="896"/>
        <v>119.56000000000131</v>
      </c>
      <c r="M1566" s="13">
        <f t="shared" si="885"/>
        <v>28.659999999999854</v>
      </c>
      <c r="X1566">
        <f t="shared" si="886"/>
        <v>1.6000000000003638</v>
      </c>
      <c r="Y1566">
        <f t="shared" si="887"/>
        <v>28.659999999999854</v>
      </c>
      <c r="Z1566">
        <f t="shared" si="888"/>
        <v>0</v>
      </c>
      <c r="AA1566">
        <f t="shared" si="889"/>
        <v>0</v>
      </c>
      <c r="AB1566" s="18">
        <f t="shared" si="890"/>
        <v>0</v>
      </c>
      <c r="AC1566" s="18">
        <f t="shared" si="891"/>
        <v>0</v>
      </c>
      <c r="AD1566" s="18">
        <f t="shared" si="892"/>
        <v>0</v>
      </c>
      <c r="AE1566" s="18">
        <f t="shared" si="893"/>
        <v>0</v>
      </c>
      <c r="AG1566" s="18">
        <f t="shared" si="894"/>
        <v>0</v>
      </c>
      <c r="AH1566" s="18">
        <f t="shared" si="895"/>
        <v>0</v>
      </c>
    </row>
    <row r="1567" spans="5:34" x14ac:dyDescent="0.25">
      <c r="E1567" s="11">
        <v>43363.75</v>
      </c>
      <c r="F1567" s="9">
        <v>12333.28</v>
      </c>
      <c r="G1567" s="9">
        <v>12343.52</v>
      </c>
      <c r="H1567" s="9">
        <v>12318.12</v>
      </c>
      <c r="I1567" s="9">
        <v>12333.39</v>
      </c>
      <c r="K1567" s="13">
        <f t="shared" si="884"/>
        <v>0.10999999999876309</v>
      </c>
      <c r="L1567" s="13">
        <f t="shared" si="896"/>
        <v>119.67000000000007</v>
      </c>
      <c r="M1567" s="13">
        <f t="shared" si="885"/>
        <v>25.399999999999636</v>
      </c>
      <c r="X1567">
        <f t="shared" si="886"/>
        <v>0.10999999999876309</v>
      </c>
      <c r="Y1567">
        <f t="shared" si="887"/>
        <v>25.399999999999636</v>
      </c>
      <c r="Z1567">
        <f t="shared" si="888"/>
        <v>0</v>
      </c>
      <c r="AA1567">
        <f t="shared" si="889"/>
        <v>0</v>
      </c>
      <c r="AB1567" s="18">
        <f t="shared" si="890"/>
        <v>0</v>
      </c>
      <c r="AC1567" s="18">
        <f t="shared" si="891"/>
        <v>0</v>
      </c>
      <c r="AD1567" s="18">
        <f t="shared" si="892"/>
        <v>0</v>
      </c>
      <c r="AE1567" s="18">
        <f t="shared" si="893"/>
        <v>0</v>
      </c>
      <c r="AG1567" s="18">
        <f t="shared" si="894"/>
        <v>0</v>
      </c>
      <c r="AH1567" s="18">
        <f t="shared" si="895"/>
        <v>0</v>
      </c>
    </row>
    <row r="1568" spans="5:34" x14ac:dyDescent="0.25">
      <c r="E1568" s="12">
        <v>43363.791666666664</v>
      </c>
      <c r="F1568" s="10">
        <v>12333.64</v>
      </c>
      <c r="G1568" s="10">
        <v>12350.32</v>
      </c>
      <c r="H1568" s="10">
        <v>12331.21</v>
      </c>
      <c r="I1568" s="10">
        <v>12347.29</v>
      </c>
      <c r="K1568" s="13">
        <f t="shared" si="884"/>
        <v>13.650000000001455</v>
      </c>
      <c r="L1568" s="13">
        <f t="shared" si="896"/>
        <v>133.32000000000153</v>
      </c>
      <c r="M1568" s="13">
        <f t="shared" si="885"/>
        <v>19.110000000000582</v>
      </c>
      <c r="X1568">
        <f t="shared" si="886"/>
        <v>13.650000000001455</v>
      </c>
      <c r="Y1568">
        <f t="shared" si="887"/>
        <v>19.110000000000582</v>
      </c>
      <c r="Z1568">
        <f t="shared" si="888"/>
        <v>0</v>
      </c>
      <c r="AA1568">
        <f t="shared" si="889"/>
        <v>0</v>
      </c>
      <c r="AB1568" s="18">
        <f t="shared" si="890"/>
        <v>0</v>
      </c>
      <c r="AC1568" s="18">
        <f t="shared" si="891"/>
        <v>0</v>
      </c>
      <c r="AD1568" s="18">
        <f t="shared" si="892"/>
        <v>0</v>
      </c>
      <c r="AE1568" s="18">
        <f t="shared" si="893"/>
        <v>0</v>
      </c>
      <c r="AG1568" s="18">
        <f t="shared" si="894"/>
        <v>0</v>
      </c>
      <c r="AH1568" s="18">
        <f t="shared" si="895"/>
        <v>0</v>
      </c>
    </row>
    <row r="1569" spans="5:34" x14ac:dyDescent="0.25">
      <c r="E1569" s="11">
        <v>43363.833333333336</v>
      </c>
      <c r="F1569" s="9">
        <v>12347.54</v>
      </c>
      <c r="G1569" s="9">
        <v>12356.3</v>
      </c>
      <c r="H1569" s="9">
        <v>12346.78</v>
      </c>
      <c r="I1569" s="9">
        <v>12352.79</v>
      </c>
      <c r="K1569" s="13">
        <f t="shared" si="884"/>
        <v>5.25</v>
      </c>
      <c r="L1569" s="13">
        <f t="shared" si="896"/>
        <v>138.57000000000153</v>
      </c>
      <c r="M1569" s="13">
        <f t="shared" si="885"/>
        <v>9.5199999999986176</v>
      </c>
      <c r="X1569">
        <f t="shared" si="886"/>
        <v>5.25</v>
      </c>
      <c r="Y1569">
        <f t="shared" si="887"/>
        <v>9.5199999999986176</v>
      </c>
      <c r="Z1569">
        <f t="shared" si="888"/>
        <v>0</v>
      </c>
      <c r="AA1569">
        <f t="shared" si="889"/>
        <v>0</v>
      </c>
      <c r="AB1569" s="18">
        <f t="shared" si="890"/>
        <v>0</v>
      </c>
      <c r="AC1569" s="18">
        <f t="shared" si="891"/>
        <v>0</v>
      </c>
      <c r="AD1569" s="18">
        <f t="shared" si="892"/>
        <v>0</v>
      </c>
      <c r="AE1569" s="18">
        <f t="shared" si="893"/>
        <v>0</v>
      </c>
      <c r="AG1569" s="18">
        <f t="shared" si="894"/>
        <v>0</v>
      </c>
      <c r="AH1569" s="18">
        <f t="shared" si="895"/>
        <v>0</v>
      </c>
    </row>
    <row r="1570" spans="5:34" x14ac:dyDescent="0.25">
      <c r="E1570" s="12">
        <v>43363.875</v>
      </c>
      <c r="F1570" s="10">
        <v>12352.78</v>
      </c>
      <c r="G1570" s="10">
        <v>12362.79</v>
      </c>
      <c r="H1570" s="10">
        <v>12349.28</v>
      </c>
      <c r="I1570" s="10">
        <v>12354.28</v>
      </c>
      <c r="K1570" s="13">
        <f t="shared" si="884"/>
        <v>1.5</v>
      </c>
      <c r="L1570" s="13">
        <f t="shared" si="896"/>
        <v>140.07000000000153</v>
      </c>
      <c r="M1570" s="13">
        <f t="shared" si="885"/>
        <v>13.510000000000218</v>
      </c>
      <c r="X1570">
        <f t="shared" si="886"/>
        <v>1.5</v>
      </c>
      <c r="Y1570">
        <f t="shared" si="887"/>
        <v>13.510000000000218</v>
      </c>
      <c r="Z1570">
        <f t="shared" si="888"/>
        <v>0</v>
      </c>
      <c r="AA1570">
        <f t="shared" si="889"/>
        <v>0</v>
      </c>
      <c r="AB1570" s="18">
        <f t="shared" si="890"/>
        <v>0</v>
      </c>
      <c r="AC1570" s="18">
        <f t="shared" si="891"/>
        <v>0</v>
      </c>
      <c r="AD1570" s="18">
        <f t="shared" si="892"/>
        <v>0</v>
      </c>
      <c r="AE1570" s="18">
        <f t="shared" si="893"/>
        <v>0</v>
      </c>
      <c r="AG1570" s="18">
        <f t="shared" si="894"/>
        <v>0</v>
      </c>
      <c r="AH1570" s="18">
        <f t="shared" si="895"/>
        <v>0</v>
      </c>
    </row>
    <row r="1571" spans="5:34" x14ac:dyDescent="0.25">
      <c r="E1571" s="11">
        <v>43363.916666666664</v>
      </c>
      <c r="F1571" s="9">
        <v>12354.53</v>
      </c>
      <c r="G1571" s="9">
        <v>12365.04</v>
      </c>
      <c r="H1571" s="9">
        <v>12350.77</v>
      </c>
      <c r="I1571" s="9">
        <v>12354.87</v>
      </c>
      <c r="K1571" s="13">
        <f t="shared" si="884"/>
        <v>0.34000000000014552</v>
      </c>
      <c r="L1571" s="13">
        <f t="shared" si="896"/>
        <v>140.41000000000167</v>
      </c>
      <c r="M1571" s="13">
        <f t="shared" si="885"/>
        <v>14.270000000000437</v>
      </c>
      <c r="N1571" s="13"/>
      <c r="X1571">
        <f t="shared" si="886"/>
        <v>0.34000000000014552</v>
      </c>
      <c r="Y1571">
        <f t="shared" si="887"/>
        <v>14.270000000000437</v>
      </c>
      <c r="Z1571">
        <f t="shared" si="888"/>
        <v>0</v>
      </c>
      <c r="AA1571">
        <f t="shared" si="889"/>
        <v>0</v>
      </c>
      <c r="AB1571" s="18">
        <f t="shared" si="890"/>
        <v>0</v>
      </c>
      <c r="AC1571" s="18">
        <f t="shared" si="891"/>
        <v>0</v>
      </c>
      <c r="AD1571" s="18">
        <f t="shared" si="892"/>
        <v>0</v>
      </c>
      <c r="AE1571" s="18">
        <f t="shared" si="893"/>
        <v>0</v>
      </c>
      <c r="AG1571" s="18">
        <f t="shared" si="894"/>
        <v>0</v>
      </c>
      <c r="AH1571" s="18">
        <f t="shared" si="895"/>
        <v>0</v>
      </c>
    </row>
    <row r="1572" spans="5:34" hidden="1" x14ac:dyDescent="0.25">
      <c r="E1572" s="12">
        <v>43363.958333333336</v>
      </c>
      <c r="F1572" s="10">
        <v>12362.28</v>
      </c>
      <c r="G1572" s="10">
        <v>12365.44</v>
      </c>
      <c r="H1572" s="10">
        <v>12359.13</v>
      </c>
      <c r="I1572" s="10">
        <v>12364.38</v>
      </c>
      <c r="AB1572"/>
      <c r="AC1572"/>
      <c r="AD1572"/>
      <c r="AE1572"/>
    </row>
    <row r="1573" spans="5:34" hidden="1" x14ac:dyDescent="0.25">
      <c r="E1573" s="11">
        <v>43364.041666666664</v>
      </c>
      <c r="F1573" s="9">
        <v>12361.22</v>
      </c>
      <c r="G1573" s="9">
        <v>12361.22</v>
      </c>
      <c r="H1573" s="9">
        <v>12351.91</v>
      </c>
      <c r="I1573" s="9">
        <v>12357.16</v>
      </c>
      <c r="AB1573"/>
      <c r="AC1573"/>
      <c r="AD1573"/>
      <c r="AE1573"/>
    </row>
    <row r="1574" spans="5:34" hidden="1" x14ac:dyDescent="0.25">
      <c r="E1574" s="12">
        <v>43364.083333333336</v>
      </c>
      <c r="F1574" s="10">
        <v>12358.21</v>
      </c>
      <c r="G1574" s="10">
        <v>12362.47</v>
      </c>
      <c r="H1574" s="10">
        <v>12354.06</v>
      </c>
      <c r="I1574" s="10">
        <v>12361.41</v>
      </c>
      <c r="AB1574"/>
      <c r="AC1574"/>
      <c r="AD1574"/>
      <c r="AE1574"/>
    </row>
    <row r="1575" spans="5:34" hidden="1" x14ac:dyDescent="0.25">
      <c r="E1575" s="11">
        <v>43364.125</v>
      </c>
      <c r="F1575" s="9">
        <v>12360.36</v>
      </c>
      <c r="G1575" s="9">
        <v>12366.67</v>
      </c>
      <c r="H1575" s="9">
        <v>12358.26</v>
      </c>
      <c r="I1575" s="9">
        <v>12362.46</v>
      </c>
      <c r="AB1575"/>
      <c r="AC1575"/>
      <c r="AD1575"/>
      <c r="AE1575"/>
    </row>
    <row r="1576" spans="5:34" hidden="1" x14ac:dyDescent="0.25">
      <c r="E1576" s="12">
        <v>43364.166666666664</v>
      </c>
      <c r="F1576" s="10">
        <v>12362.57</v>
      </c>
      <c r="G1576" s="10">
        <v>12362.57</v>
      </c>
      <c r="H1576" s="10">
        <v>12353.85</v>
      </c>
      <c r="I1576" s="10">
        <v>12358.05</v>
      </c>
      <c r="AB1576"/>
      <c r="AC1576"/>
      <c r="AD1576"/>
      <c r="AE1576"/>
    </row>
    <row r="1577" spans="5:34" hidden="1" x14ac:dyDescent="0.25">
      <c r="E1577" s="11">
        <v>43364.208333333336</v>
      </c>
      <c r="F1577" s="9">
        <v>12359.1</v>
      </c>
      <c r="G1577" s="9">
        <v>12361.2</v>
      </c>
      <c r="H1577" s="9">
        <v>12354.89</v>
      </c>
      <c r="I1577" s="9">
        <v>12361.2</v>
      </c>
      <c r="AB1577"/>
      <c r="AC1577"/>
      <c r="AD1577"/>
      <c r="AE1577"/>
    </row>
    <row r="1578" spans="5:34" hidden="1" x14ac:dyDescent="0.25">
      <c r="E1578" s="12">
        <v>43364.25</v>
      </c>
      <c r="F1578" s="10">
        <v>12362.25</v>
      </c>
      <c r="G1578" s="10">
        <v>12366.35</v>
      </c>
      <c r="H1578" s="10">
        <v>12360.14</v>
      </c>
      <c r="I1578" s="10">
        <v>12365.29</v>
      </c>
      <c r="AB1578"/>
      <c r="AC1578"/>
      <c r="AD1578"/>
      <c r="AE1578"/>
    </row>
    <row r="1579" spans="5:34" hidden="1" x14ac:dyDescent="0.25">
      <c r="E1579" s="11">
        <v>43364.291666666664</v>
      </c>
      <c r="F1579" s="9">
        <v>12366.34</v>
      </c>
      <c r="G1579" s="9">
        <v>12369.04</v>
      </c>
      <c r="H1579" s="9">
        <v>12361.79</v>
      </c>
      <c r="I1579" s="9">
        <v>12369.04</v>
      </c>
      <c r="AB1579"/>
      <c r="AC1579"/>
      <c r="AD1579"/>
      <c r="AE1579"/>
    </row>
    <row r="1580" spans="5:34" x14ac:dyDescent="0.25">
      <c r="E1580" s="12">
        <v>43364.333333333336</v>
      </c>
      <c r="F1580" s="10">
        <v>12370.09</v>
      </c>
      <c r="G1580" s="10">
        <v>12385.96</v>
      </c>
      <c r="H1580" s="10">
        <v>12368.52</v>
      </c>
      <c r="I1580" s="10">
        <v>12383.47</v>
      </c>
      <c r="K1580" s="13">
        <f t="shared" ref="K1580:K1594" si="897">I1580-F1580</f>
        <v>13.3799999999992</v>
      </c>
      <c r="L1580" s="13">
        <v>0</v>
      </c>
      <c r="M1580" s="13">
        <f t="shared" ref="M1580:M1594" si="898">G1580-H1580</f>
        <v>17.43999999999869</v>
      </c>
      <c r="N1580" s="13">
        <f>I1594-F1580</f>
        <v>42.5</v>
      </c>
      <c r="O1580" s="18">
        <f>IF(K1580*N1580&gt;0,1,0)</f>
        <v>1</v>
      </c>
      <c r="P1580">
        <f>_xlfn.IFS(K1580&lt;0,MIN(L1579:L1593),K1580&gt;0,MAX(L1579:L1593))</f>
        <v>53.290000000000873</v>
      </c>
      <c r="Q1580">
        <f>_xlfn.IFS(K1580&lt;0,MAX(L1579:L1593),K1580&gt;0,MIN(L1579:L1593))</f>
        <v>0</v>
      </c>
      <c r="T1580" s="13">
        <f>MAX(G1580:G1594)</f>
        <v>12460.69</v>
      </c>
      <c r="X1580">
        <f t="shared" ref="X1580:X1594" si="899">ABS(K1580)</f>
        <v>13.3799999999992</v>
      </c>
      <c r="Y1580">
        <f t="shared" ref="Y1580:Y1594" si="900">ABS(M1580)</f>
        <v>17.43999999999869</v>
      </c>
      <c r="Z1580">
        <f t="shared" ref="Z1580:Z1594" si="901">IF(T1580&lt;1000,ABS(T1580),0)</f>
        <v>0</v>
      </c>
      <c r="AA1580">
        <f t="shared" ref="AA1580:AA1594" si="902">ABS(N1580)</f>
        <v>42.5</v>
      </c>
      <c r="AB1580" s="18">
        <f t="shared" ref="AB1580:AB1594" si="903">ABS(P1580)</f>
        <v>53.290000000000873</v>
      </c>
      <c r="AC1580" s="18">
        <f t="shared" ref="AC1580:AC1594" si="904">ABS(Q1580)</f>
        <v>0</v>
      </c>
      <c r="AD1580" s="18">
        <f t="shared" ref="AD1580:AD1594" si="905">IF(O1580=1,ABS(P1580),0)</f>
        <v>53.290000000000873</v>
      </c>
      <c r="AE1580" s="18">
        <f t="shared" ref="AE1580:AE1594" si="906">IF(O1580=0,ABS(Q1580),0)</f>
        <v>0</v>
      </c>
      <c r="AG1580" s="18">
        <f t="shared" ref="AG1580:AG1594" si="907">IF(O1580=1,ABS(Q1580),0)</f>
        <v>0</v>
      </c>
      <c r="AH1580" s="18">
        <f t="shared" ref="AH1580:AH1594" si="908">IF(O1580=0,ABS(P1580),0)</f>
        <v>0</v>
      </c>
    </row>
    <row r="1581" spans="5:34" x14ac:dyDescent="0.25">
      <c r="E1581" s="11">
        <v>43364.375</v>
      </c>
      <c r="F1581" s="9">
        <v>12383.47</v>
      </c>
      <c r="G1581" s="9">
        <v>12407.68</v>
      </c>
      <c r="H1581" s="9">
        <v>12376.15</v>
      </c>
      <c r="I1581" s="9">
        <v>12400.67</v>
      </c>
      <c r="K1581" s="13">
        <f t="shared" si="897"/>
        <v>17.200000000000728</v>
      </c>
      <c r="L1581" s="13">
        <f t="shared" ref="L1581:L1594" si="909">L1580+K1581</f>
        <v>17.200000000000728</v>
      </c>
      <c r="M1581" s="13">
        <f t="shared" si="898"/>
        <v>31.530000000000655</v>
      </c>
      <c r="T1581" s="13">
        <f>MIN(H1580:H1594)</f>
        <v>12368.52</v>
      </c>
      <c r="X1581">
        <f t="shared" si="899"/>
        <v>17.200000000000728</v>
      </c>
      <c r="Y1581">
        <f t="shared" si="900"/>
        <v>31.530000000000655</v>
      </c>
      <c r="Z1581">
        <f t="shared" si="901"/>
        <v>0</v>
      </c>
      <c r="AA1581">
        <f t="shared" si="902"/>
        <v>0</v>
      </c>
      <c r="AB1581" s="18">
        <f t="shared" si="903"/>
        <v>0</v>
      </c>
      <c r="AC1581" s="18">
        <f t="shared" si="904"/>
        <v>0</v>
      </c>
      <c r="AD1581" s="18">
        <f t="shared" si="905"/>
        <v>0</v>
      </c>
      <c r="AE1581" s="18">
        <f t="shared" si="906"/>
        <v>0</v>
      </c>
      <c r="AG1581" s="18">
        <f t="shared" si="907"/>
        <v>0</v>
      </c>
      <c r="AH1581" s="18">
        <f t="shared" si="908"/>
        <v>0</v>
      </c>
    </row>
    <row r="1582" spans="5:34" x14ac:dyDescent="0.25">
      <c r="E1582" s="12">
        <v>43364.416666666664</v>
      </c>
      <c r="F1582" s="10">
        <v>12395.94</v>
      </c>
      <c r="G1582" s="10">
        <v>12429.43</v>
      </c>
      <c r="H1582" s="10">
        <v>12381.95</v>
      </c>
      <c r="I1582" s="10">
        <v>12422.94</v>
      </c>
      <c r="K1582" s="13">
        <f t="shared" si="897"/>
        <v>27</v>
      </c>
      <c r="L1582" s="13">
        <f t="shared" si="909"/>
        <v>44.200000000000728</v>
      </c>
      <c r="M1582" s="13">
        <f t="shared" si="898"/>
        <v>47.479999999999563</v>
      </c>
      <c r="T1582" s="13">
        <f>T1580-T1581</f>
        <v>92.170000000000073</v>
      </c>
      <c r="X1582">
        <f t="shared" si="899"/>
        <v>27</v>
      </c>
      <c r="Y1582">
        <f t="shared" si="900"/>
        <v>47.479999999999563</v>
      </c>
      <c r="Z1582">
        <f t="shared" si="901"/>
        <v>92.170000000000073</v>
      </c>
      <c r="AA1582">
        <f t="shared" si="902"/>
        <v>0</v>
      </c>
      <c r="AB1582" s="18">
        <f t="shared" si="903"/>
        <v>0</v>
      </c>
      <c r="AC1582" s="18">
        <f t="shared" si="904"/>
        <v>0</v>
      </c>
      <c r="AD1582" s="18">
        <f t="shared" si="905"/>
        <v>0</v>
      </c>
      <c r="AE1582" s="18">
        <f t="shared" si="906"/>
        <v>0</v>
      </c>
      <c r="AG1582" s="18">
        <f t="shared" si="907"/>
        <v>0</v>
      </c>
      <c r="AH1582" s="18">
        <f t="shared" si="908"/>
        <v>0</v>
      </c>
    </row>
    <row r="1583" spans="5:34" x14ac:dyDescent="0.25">
      <c r="E1583" s="11">
        <v>43364.458333333336</v>
      </c>
      <c r="F1583" s="9">
        <v>12421.94</v>
      </c>
      <c r="G1583" s="9">
        <v>12460.69</v>
      </c>
      <c r="H1583" s="9">
        <v>12409.65</v>
      </c>
      <c r="I1583" s="9">
        <v>12411.4</v>
      </c>
      <c r="K1583" s="13">
        <f t="shared" si="897"/>
        <v>-10.540000000000873</v>
      </c>
      <c r="L1583" s="13">
        <f t="shared" si="909"/>
        <v>33.659999999999854</v>
      </c>
      <c r="M1583" s="13">
        <f t="shared" si="898"/>
        <v>51.040000000000873</v>
      </c>
      <c r="R1583">
        <v>37</v>
      </c>
      <c r="X1583">
        <f t="shared" si="899"/>
        <v>10.540000000000873</v>
      </c>
      <c r="Y1583">
        <f t="shared" si="900"/>
        <v>51.040000000000873</v>
      </c>
      <c r="Z1583">
        <f t="shared" si="901"/>
        <v>0</v>
      </c>
      <c r="AA1583">
        <f t="shared" si="902"/>
        <v>0</v>
      </c>
      <c r="AB1583" s="18">
        <f t="shared" si="903"/>
        <v>0</v>
      </c>
      <c r="AC1583" s="18">
        <f t="shared" si="904"/>
        <v>0</v>
      </c>
      <c r="AD1583" s="18">
        <f t="shared" si="905"/>
        <v>0</v>
      </c>
      <c r="AE1583" s="18">
        <f t="shared" si="906"/>
        <v>0</v>
      </c>
      <c r="AG1583" s="18">
        <f t="shared" si="907"/>
        <v>0</v>
      </c>
      <c r="AH1583" s="18">
        <f t="shared" si="908"/>
        <v>0</v>
      </c>
    </row>
    <row r="1584" spans="5:34" x14ac:dyDescent="0.25">
      <c r="E1584" s="12">
        <v>43364.5</v>
      </c>
      <c r="F1584" s="10">
        <v>12411.9</v>
      </c>
      <c r="G1584" s="10">
        <v>12424.38</v>
      </c>
      <c r="H1584" s="10">
        <v>12388.23</v>
      </c>
      <c r="I1584" s="10">
        <v>12408.06</v>
      </c>
      <c r="K1584" s="13">
        <f t="shared" si="897"/>
        <v>-3.8400000000001455</v>
      </c>
      <c r="L1584" s="13">
        <f t="shared" si="909"/>
        <v>29.819999999999709</v>
      </c>
      <c r="M1584" s="13">
        <f t="shared" si="898"/>
        <v>36.149999999999636</v>
      </c>
      <c r="X1584">
        <f t="shared" si="899"/>
        <v>3.8400000000001455</v>
      </c>
      <c r="Y1584">
        <f t="shared" si="900"/>
        <v>36.149999999999636</v>
      </c>
      <c r="Z1584">
        <f t="shared" si="901"/>
        <v>0</v>
      </c>
      <c r="AA1584">
        <f t="shared" si="902"/>
        <v>0</v>
      </c>
      <c r="AB1584" s="18">
        <f t="shared" si="903"/>
        <v>0</v>
      </c>
      <c r="AC1584" s="18">
        <f t="shared" si="904"/>
        <v>0</v>
      </c>
      <c r="AD1584" s="18">
        <f t="shared" si="905"/>
        <v>0</v>
      </c>
      <c r="AE1584" s="18">
        <f t="shared" si="906"/>
        <v>0</v>
      </c>
      <c r="AG1584" s="18">
        <f t="shared" si="907"/>
        <v>0</v>
      </c>
      <c r="AH1584" s="18">
        <f t="shared" si="908"/>
        <v>0</v>
      </c>
    </row>
    <row r="1585" spans="5:34" x14ac:dyDescent="0.25">
      <c r="E1585" s="11">
        <v>43364.541666666664</v>
      </c>
      <c r="F1585" s="9">
        <v>12407.56</v>
      </c>
      <c r="G1585" s="9">
        <v>12420.95</v>
      </c>
      <c r="H1585" s="9">
        <v>12397.21</v>
      </c>
      <c r="I1585" s="9">
        <v>12398.22</v>
      </c>
      <c r="K1585" s="13">
        <f t="shared" si="897"/>
        <v>-9.3400000000001455</v>
      </c>
      <c r="L1585" s="13">
        <f t="shared" si="909"/>
        <v>20.479999999999563</v>
      </c>
      <c r="M1585" s="13">
        <f t="shared" si="898"/>
        <v>23.740000000001601</v>
      </c>
      <c r="X1585">
        <f t="shared" si="899"/>
        <v>9.3400000000001455</v>
      </c>
      <c r="Y1585">
        <f t="shared" si="900"/>
        <v>23.740000000001601</v>
      </c>
      <c r="Z1585">
        <f t="shared" si="901"/>
        <v>0</v>
      </c>
      <c r="AA1585">
        <f t="shared" si="902"/>
        <v>0</v>
      </c>
      <c r="AB1585" s="18">
        <f t="shared" si="903"/>
        <v>0</v>
      </c>
      <c r="AC1585" s="18">
        <f t="shared" si="904"/>
        <v>0</v>
      </c>
      <c r="AD1585" s="18">
        <f t="shared" si="905"/>
        <v>0</v>
      </c>
      <c r="AE1585" s="18">
        <f t="shared" si="906"/>
        <v>0</v>
      </c>
      <c r="AG1585" s="18">
        <f t="shared" si="907"/>
        <v>0</v>
      </c>
      <c r="AH1585" s="18">
        <f t="shared" si="908"/>
        <v>0</v>
      </c>
    </row>
    <row r="1586" spans="5:34" x14ac:dyDescent="0.25">
      <c r="E1586" s="12">
        <v>43364.583333333336</v>
      </c>
      <c r="F1586" s="10">
        <v>12397.72</v>
      </c>
      <c r="G1586" s="10">
        <v>12405.23</v>
      </c>
      <c r="H1586" s="10">
        <v>12372.45</v>
      </c>
      <c r="I1586" s="10">
        <v>12395.98</v>
      </c>
      <c r="K1586" s="13">
        <f t="shared" si="897"/>
        <v>-1.7399999999997817</v>
      </c>
      <c r="L1586" s="13">
        <f t="shared" si="909"/>
        <v>18.739999999999782</v>
      </c>
      <c r="M1586" s="13">
        <f t="shared" si="898"/>
        <v>32.779999999998836</v>
      </c>
      <c r="X1586">
        <f t="shared" si="899"/>
        <v>1.7399999999997817</v>
      </c>
      <c r="Y1586">
        <f t="shared" si="900"/>
        <v>32.779999999998836</v>
      </c>
      <c r="Z1586">
        <f t="shared" si="901"/>
        <v>0</v>
      </c>
      <c r="AA1586">
        <f t="shared" si="902"/>
        <v>0</v>
      </c>
      <c r="AB1586" s="18">
        <f t="shared" si="903"/>
        <v>0</v>
      </c>
      <c r="AC1586" s="18">
        <f t="shared" si="904"/>
        <v>0</v>
      </c>
      <c r="AD1586" s="18">
        <f t="shared" si="905"/>
        <v>0</v>
      </c>
      <c r="AE1586" s="18">
        <f t="shared" si="906"/>
        <v>0</v>
      </c>
      <c r="AG1586" s="18">
        <f t="shared" si="907"/>
        <v>0</v>
      </c>
      <c r="AH1586" s="18">
        <f t="shared" si="908"/>
        <v>0</v>
      </c>
    </row>
    <row r="1587" spans="5:34" x14ac:dyDescent="0.25">
      <c r="E1587" s="11">
        <v>43364.625</v>
      </c>
      <c r="F1587" s="9">
        <v>12394.98</v>
      </c>
      <c r="G1587" s="9">
        <v>12402.12</v>
      </c>
      <c r="H1587" s="9">
        <v>12373.88</v>
      </c>
      <c r="I1587" s="9">
        <v>12401.37</v>
      </c>
      <c r="K1587" s="13">
        <f t="shared" si="897"/>
        <v>6.3900000000012369</v>
      </c>
      <c r="L1587" s="13">
        <f t="shared" si="909"/>
        <v>25.130000000001019</v>
      </c>
      <c r="M1587" s="13">
        <f t="shared" si="898"/>
        <v>28.240000000001601</v>
      </c>
      <c r="X1587">
        <f t="shared" si="899"/>
        <v>6.3900000000012369</v>
      </c>
      <c r="Y1587">
        <f t="shared" si="900"/>
        <v>28.240000000001601</v>
      </c>
      <c r="Z1587">
        <f t="shared" si="901"/>
        <v>0</v>
      </c>
      <c r="AA1587">
        <f t="shared" si="902"/>
        <v>0</v>
      </c>
      <c r="AB1587" s="18">
        <f t="shared" si="903"/>
        <v>0</v>
      </c>
      <c r="AC1587" s="18">
        <f t="shared" si="904"/>
        <v>0</v>
      </c>
      <c r="AD1587" s="18">
        <f t="shared" si="905"/>
        <v>0</v>
      </c>
      <c r="AE1587" s="18">
        <f t="shared" si="906"/>
        <v>0</v>
      </c>
      <c r="AG1587" s="18">
        <f t="shared" si="907"/>
        <v>0</v>
      </c>
      <c r="AH1587" s="18">
        <f t="shared" si="908"/>
        <v>0</v>
      </c>
    </row>
    <row r="1588" spans="5:34" x14ac:dyDescent="0.25">
      <c r="E1588" s="12">
        <v>43364.666666666664</v>
      </c>
      <c r="F1588" s="10">
        <v>12401.12</v>
      </c>
      <c r="G1588" s="10">
        <v>12414.53</v>
      </c>
      <c r="H1588" s="10">
        <v>12385.05</v>
      </c>
      <c r="I1588" s="10">
        <v>12390.43</v>
      </c>
      <c r="K1588" s="13">
        <f t="shared" si="897"/>
        <v>-10.690000000000509</v>
      </c>
      <c r="L1588" s="13">
        <f t="shared" si="909"/>
        <v>14.440000000000509</v>
      </c>
      <c r="M1588" s="13">
        <f t="shared" si="898"/>
        <v>29.480000000001382</v>
      </c>
      <c r="X1588">
        <f t="shared" si="899"/>
        <v>10.690000000000509</v>
      </c>
      <c r="Y1588">
        <f t="shared" si="900"/>
        <v>29.480000000001382</v>
      </c>
      <c r="Z1588">
        <f t="shared" si="901"/>
        <v>0</v>
      </c>
      <c r="AA1588">
        <f t="shared" si="902"/>
        <v>0</v>
      </c>
      <c r="AB1588" s="18">
        <f t="shared" si="903"/>
        <v>0</v>
      </c>
      <c r="AC1588" s="18">
        <f t="shared" si="904"/>
        <v>0</v>
      </c>
      <c r="AD1588" s="18">
        <f t="shared" si="905"/>
        <v>0</v>
      </c>
      <c r="AE1588" s="18">
        <f t="shared" si="906"/>
        <v>0</v>
      </c>
      <c r="AG1588" s="18">
        <f t="shared" si="907"/>
        <v>0</v>
      </c>
      <c r="AH1588" s="18">
        <f t="shared" si="908"/>
        <v>0</v>
      </c>
    </row>
    <row r="1589" spans="5:34" x14ac:dyDescent="0.25">
      <c r="E1589" s="11">
        <v>43364.708333333336</v>
      </c>
      <c r="F1589" s="9">
        <v>12390.18</v>
      </c>
      <c r="G1589" s="9">
        <v>12404.36</v>
      </c>
      <c r="H1589" s="9">
        <v>12379.43</v>
      </c>
      <c r="I1589" s="9">
        <v>12393.05</v>
      </c>
      <c r="K1589" s="13">
        <f t="shared" si="897"/>
        <v>2.8699999999989814</v>
      </c>
      <c r="L1589" s="13">
        <f t="shared" si="909"/>
        <v>17.309999999999491</v>
      </c>
      <c r="M1589" s="13">
        <f t="shared" si="898"/>
        <v>24.930000000000291</v>
      </c>
      <c r="X1589">
        <f t="shared" si="899"/>
        <v>2.8699999999989814</v>
      </c>
      <c r="Y1589">
        <f t="shared" si="900"/>
        <v>24.930000000000291</v>
      </c>
      <c r="Z1589">
        <f t="shared" si="901"/>
        <v>0</v>
      </c>
      <c r="AA1589">
        <f t="shared" si="902"/>
        <v>0</v>
      </c>
      <c r="AB1589" s="18">
        <f t="shared" si="903"/>
        <v>0</v>
      </c>
      <c r="AC1589" s="18">
        <f t="shared" si="904"/>
        <v>0</v>
      </c>
      <c r="AD1589" s="18">
        <f t="shared" si="905"/>
        <v>0</v>
      </c>
      <c r="AE1589" s="18">
        <f t="shared" si="906"/>
        <v>0</v>
      </c>
      <c r="AG1589" s="18">
        <f t="shared" si="907"/>
        <v>0</v>
      </c>
      <c r="AH1589" s="18">
        <f t="shared" si="908"/>
        <v>0</v>
      </c>
    </row>
    <row r="1590" spans="5:34" x14ac:dyDescent="0.25">
      <c r="E1590" s="12">
        <v>43364.75</v>
      </c>
      <c r="F1590" s="10">
        <v>12393.55</v>
      </c>
      <c r="G1590" s="10">
        <v>12432.47</v>
      </c>
      <c r="H1590" s="10">
        <v>12386.89</v>
      </c>
      <c r="I1590" s="10">
        <v>12426.57</v>
      </c>
      <c r="K1590" s="13">
        <f t="shared" si="897"/>
        <v>33.020000000000437</v>
      </c>
      <c r="L1590" s="13">
        <f t="shared" si="909"/>
        <v>50.329999999999927</v>
      </c>
      <c r="M1590" s="13">
        <f t="shared" si="898"/>
        <v>45.579999999999927</v>
      </c>
      <c r="X1590">
        <f t="shared" si="899"/>
        <v>33.020000000000437</v>
      </c>
      <c r="Y1590">
        <f t="shared" si="900"/>
        <v>45.579999999999927</v>
      </c>
      <c r="Z1590">
        <f t="shared" si="901"/>
        <v>0</v>
      </c>
      <c r="AA1590">
        <f t="shared" si="902"/>
        <v>0</v>
      </c>
      <c r="AB1590" s="18">
        <f t="shared" si="903"/>
        <v>0</v>
      </c>
      <c r="AC1590" s="18">
        <f t="shared" si="904"/>
        <v>0</v>
      </c>
      <c r="AD1590" s="18">
        <f t="shared" si="905"/>
        <v>0</v>
      </c>
      <c r="AE1590" s="18">
        <f t="shared" si="906"/>
        <v>0</v>
      </c>
      <c r="AG1590" s="18">
        <f t="shared" si="907"/>
        <v>0</v>
      </c>
      <c r="AH1590" s="18">
        <f t="shared" si="908"/>
        <v>0</v>
      </c>
    </row>
    <row r="1591" spans="5:34" x14ac:dyDescent="0.25">
      <c r="E1591" s="11">
        <v>43364.791666666664</v>
      </c>
      <c r="F1591" s="9">
        <v>12426.82</v>
      </c>
      <c r="G1591" s="9">
        <v>12435.41</v>
      </c>
      <c r="H1591" s="9">
        <v>12414.74</v>
      </c>
      <c r="I1591" s="9">
        <v>12422.03</v>
      </c>
      <c r="K1591" s="13">
        <f t="shared" si="897"/>
        <v>-4.7899999999990541</v>
      </c>
      <c r="L1591" s="13">
        <f t="shared" si="909"/>
        <v>45.540000000000873</v>
      </c>
      <c r="M1591" s="13">
        <f t="shared" si="898"/>
        <v>20.670000000000073</v>
      </c>
      <c r="X1591">
        <f t="shared" si="899"/>
        <v>4.7899999999990541</v>
      </c>
      <c r="Y1591">
        <f t="shared" si="900"/>
        <v>20.670000000000073</v>
      </c>
      <c r="Z1591">
        <f t="shared" si="901"/>
        <v>0</v>
      </c>
      <c r="AA1591">
        <f t="shared" si="902"/>
        <v>0</v>
      </c>
      <c r="AB1591" s="18">
        <f t="shared" si="903"/>
        <v>0</v>
      </c>
      <c r="AC1591" s="18">
        <f t="shared" si="904"/>
        <v>0</v>
      </c>
      <c r="AD1591" s="18">
        <f t="shared" si="905"/>
        <v>0</v>
      </c>
      <c r="AE1591" s="18">
        <f t="shared" si="906"/>
        <v>0</v>
      </c>
      <c r="AG1591" s="18">
        <f t="shared" si="907"/>
        <v>0</v>
      </c>
      <c r="AH1591" s="18">
        <f t="shared" si="908"/>
        <v>0</v>
      </c>
    </row>
    <row r="1592" spans="5:34" x14ac:dyDescent="0.25">
      <c r="E1592" s="12">
        <v>43364.833333333336</v>
      </c>
      <c r="F1592" s="10">
        <v>12421.53</v>
      </c>
      <c r="G1592" s="10">
        <v>12429.28</v>
      </c>
      <c r="H1592" s="10">
        <v>12416.77</v>
      </c>
      <c r="I1592" s="10">
        <v>12429.28</v>
      </c>
      <c r="K1592" s="13">
        <f t="shared" si="897"/>
        <v>7.75</v>
      </c>
      <c r="L1592" s="13">
        <f t="shared" si="909"/>
        <v>53.290000000000873</v>
      </c>
      <c r="M1592" s="13">
        <f t="shared" si="898"/>
        <v>12.510000000000218</v>
      </c>
      <c r="X1592">
        <f t="shared" si="899"/>
        <v>7.75</v>
      </c>
      <c r="Y1592">
        <f t="shared" si="900"/>
        <v>12.510000000000218</v>
      </c>
      <c r="Z1592">
        <f t="shared" si="901"/>
        <v>0</v>
      </c>
      <c r="AA1592">
        <f t="shared" si="902"/>
        <v>0</v>
      </c>
      <c r="AB1592" s="18">
        <f t="shared" si="903"/>
        <v>0</v>
      </c>
      <c r="AC1592" s="18">
        <f t="shared" si="904"/>
        <v>0</v>
      </c>
      <c r="AD1592" s="18">
        <f t="shared" si="905"/>
        <v>0</v>
      </c>
      <c r="AE1592" s="18">
        <f t="shared" si="906"/>
        <v>0</v>
      </c>
      <c r="AG1592" s="18">
        <f t="shared" si="907"/>
        <v>0</v>
      </c>
      <c r="AH1592" s="18">
        <f t="shared" si="908"/>
        <v>0</v>
      </c>
    </row>
    <row r="1593" spans="5:34" x14ac:dyDescent="0.25">
      <c r="E1593" s="11">
        <v>43364.875</v>
      </c>
      <c r="F1593" s="9">
        <v>12429.53</v>
      </c>
      <c r="G1593" s="9">
        <v>12430.28</v>
      </c>
      <c r="H1593" s="9">
        <v>12415.5</v>
      </c>
      <c r="I1593" s="9">
        <v>12416</v>
      </c>
      <c r="K1593" s="13">
        <f t="shared" si="897"/>
        <v>-13.530000000000655</v>
      </c>
      <c r="L1593" s="13">
        <f t="shared" si="909"/>
        <v>39.760000000000218</v>
      </c>
      <c r="M1593" s="13">
        <f t="shared" si="898"/>
        <v>14.780000000000655</v>
      </c>
      <c r="X1593">
        <f t="shared" si="899"/>
        <v>13.530000000000655</v>
      </c>
      <c r="Y1593">
        <f t="shared" si="900"/>
        <v>14.780000000000655</v>
      </c>
      <c r="Z1593">
        <f t="shared" si="901"/>
        <v>0</v>
      </c>
      <c r="AA1593">
        <f t="shared" si="902"/>
        <v>0</v>
      </c>
      <c r="AB1593" s="18">
        <f t="shared" si="903"/>
        <v>0</v>
      </c>
      <c r="AC1593" s="18">
        <f t="shared" si="904"/>
        <v>0</v>
      </c>
      <c r="AD1593" s="18">
        <f t="shared" si="905"/>
        <v>0</v>
      </c>
      <c r="AE1593" s="18">
        <f t="shared" si="906"/>
        <v>0</v>
      </c>
      <c r="AG1593" s="18">
        <f t="shared" si="907"/>
        <v>0</v>
      </c>
      <c r="AH1593" s="18">
        <f t="shared" si="908"/>
        <v>0</v>
      </c>
    </row>
    <row r="1594" spans="5:34" x14ac:dyDescent="0.25">
      <c r="E1594" s="12">
        <v>43364.916666666664</v>
      </c>
      <c r="F1594" s="10">
        <v>12415.5</v>
      </c>
      <c r="G1594" s="10">
        <v>12419.75</v>
      </c>
      <c r="H1594" s="10">
        <v>12405.73</v>
      </c>
      <c r="I1594" s="10">
        <v>12412.59</v>
      </c>
      <c r="K1594" s="13">
        <f t="shared" si="897"/>
        <v>-2.9099999999998545</v>
      </c>
      <c r="L1594" s="13">
        <f t="shared" si="909"/>
        <v>36.850000000000364</v>
      </c>
      <c r="M1594" s="13">
        <f t="shared" si="898"/>
        <v>14.020000000000437</v>
      </c>
      <c r="N1594" s="13"/>
      <c r="X1594">
        <f t="shared" si="899"/>
        <v>2.9099999999998545</v>
      </c>
      <c r="Y1594">
        <f t="shared" si="900"/>
        <v>14.020000000000437</v>
      </c>
      <c r="Z1594">
        <f t="shared" si="901"/>
        <v>0</v>
      </c>
      <c r="AA1594">
        <f t="shared" si="902"/>
        <v>0</v>
      </c>
      <c r="AB1594" s="18">
        <f t="shared" si="903"/>
        <v>0</v>
      </c>
      <c r="AC1594" s="18">
        <f t="shared" si="904"/>
        <v>0</v>
      </c>
      <c r="AD1594" s="18">
        <f t="shared" si="905"/>
        <v>0</v>
      </c>
      <c r="AE1594" s="18">
        <f t="shared" si="906"/>
        <v>0</v>
      </c>
      <c r="AG1594" s="18">
        <f t="shared" si="907"/>
        <v>0</v>
      </c>
      <c r="AH1594" s="18">
        <f t="shared" si="908"/>
        <v>0</v>
      </c>
    </row>
    <row r="1595" spans="5:34" hidden="1" x14ac:dyDescent="0.25">
      <c r="E1595" s="11">
        <v>43367.041666666664</v>
      </c>
      <c r="F1595" s="9">
        <v>12386.67</v>
      </c>
      <c r="G1595" s="9">
        <v>12388.26</v>
      </c>
      <c r="H1595" s="9">
        <v>12361.61</v>
      </c>
      <c r="I1595" s="9">
        <v>12375.51</v>
      </c>
      <c r="AB1595"/>
      <c r="AC1595"/>
      <c r="AD1595"/>
      <c r="AE1595"/>
    </row>
    <row r="1596" spans="5:34" hidden="1" x14ac:dyDescent="0.25">
      <c r="E1596" s="12">
        <v>43367.083333333336</v>
      </c>
      <c r="F1596" s="10">
        <v>12374.45</v>
      </c>
      <c r="G1596" s="10">
        <v>12380.79</v>
      </c>
      <c r="H1596" s="10">
        <v>12374.45</v>
      </c>
      <c r="I1596" s="10">
        <v>12376.56</v>
      </c>
      <c r="AB1596"/>
      <c r="AC1596"/>
      <c r="AD1596"/>
      <c r="AE1596"/>
    </row>
    <row r="1597" spans="5:34" hidden="1" x14ac:dyDescent="0.25">
      <c r="E1597" s="11">
        <v>43367.125</v>
      </c>
      <c r="F1597" s="9">
        <v>12379.73</v>
      </c>
      <c r="G1597" s="9">
        <v>12379.73</v>
      </c>
      <c r="H1597" s="9">
        <v>12373.38</v>
      </c>
      <c r="I1597" s="9">
        <v>12373.38</v>
      </c>
      <c r="AB1597"/>
      <c r="AC1597"/>
      <c r="AD1597"/>
      <c r="AE1597"/>
    </row>
    <row r="1598" spans="5:34" hidden="1" x14ac:dyDescent="0.25">
      <c r="E1598" s="12">
        <v>43367.166666666664</v>
      </c>
      <c r="F1598" s="10">
        <v>12372.85</v>
      </c>
      <c r="G1598" s="10">
        <v>12374.97</v>
      </c>
      <c r="H1598" s="10">
        <v>12361.22</v>
      </c>
      <c r="I1598" s="10">
        <v>12372.9</v>
      </c>
      <c r="AB1598"/>
      <c r="AC1598"/>
      <c r="AD1598"/>
      <c r="AE1598"/>
    </row>
    <row r="1599" spans="5:34" hidden="1" x14ac:dyDescent="0.25">
      <c r="E1599" s="11">
        <v>43367.208333333336</v>
      </c>
      <c r="F1599" s="9">
        <v>12372.37</v>
      </c>
      <c r="G1599" s="9">
        <v>12379.24</v>
      </c>
      <c r="H1599" s="9">
        <v>12370.79</v>
      </c>
      <c r="I1599" s="9">
        <v>12378.18</v>
      </c>
      <c r="AB1599"/>
      <c r="AC1599"/>
      <c r="AD1599"/>
      <c r="AE1599"/>
    </row>
    <row r="1600" spans="5:34" hidden="1" x14ac:dyDescent="0.25">
      <c r="E1600" s="12">
        <v>43367.25</v>
      </c>
      <c r="F1600" s="10">
        <v>12378.18</v>
      </c>
      <c r="G1600" s="10">
        <v>12381.35</v>
      </c>
      <c r="H1600" s="10">
        <v>12377.12</v>
      </c>
      <c r="I1600" s="10">
        <v>12380.29</v>
      </c>
      <c r="AB1600"/>
      <c r="AC1600"/>
      <c r="AD1600"/>
      <c r="AE1600"/>
    </row>
    <row r="1601" spans="5:34" hidden="1" x14ac:dyDescent="0.25">
      <c r="E1601" s="11">
        <v>43367.291666666664</v>
      </c>
      <c r="F1601" s="9">
        <v>12381.79</v>
      </c>
      <c r="G1601" s="9">
        <v>12382.79</v>
      </c>
      <c r="H1601" s="9">
        <v>12378.11</v>
      </c>
      <c r="I1601" s="9">
        <v>12378.11</v>
      </c>
      <c r="AB1601"/>
      <c r="AC1601"/>
      <c r="AD1601"/>
      <c r="AE1601"/>
    </row>
    <row r="1602" spans="5:34" x14ac:dyDescent="0.25">
      <c r="E1602" s="12">
        <v>43367.333333333336</v>
      </c>
      <c r="F1602" s="10">
        <v>12379.17</v>
      </c>
      <c r="G1602" s="10">
        <v>12384.94</v>
      </c>
      <c r="H1602" s="10">
        <v>12377.32</v>
      </c>
      <c r="I1602" s="10">
        <v>12383.47</v>
      </c>
      <c r="K1602" s="13">
        <f t="shared" ref="K1602:K1616" si="910">I1602-F1602</f>
        <v>4.2999999999992724</v>
      </c>
      <c r="L1602" s="13">
        <v>0</v>
      </c>
      <c r="M1602" s="13">
        <f t="shared" ref="M1602:M1616" si="911">G1602-H1602</f>
        <v>7.6200000000008004</v>
      </c>
      <c r="N1602" s="13">
        <f>I1616-F1602</f>
        <v>-24.6200000000008</v>
      </c>
      <c r="O1602" s="18">
        <f>IF(K1602*N1602&gt;0,1,0)</f>
        <v>0</v>
      </c>
      <c r="P1602">
        <f>_xlfn.IFS(K1602&lt;0,MIN(L1601:L1615),K1602&gt;0,MAX(L1601:L1615))</f>
        <v>18.440000000000509</v>
      </c>
      <c r="Q1602">
        <f>_xlfn.IFS(K1602&lt;0,MAX(L1601:L1615),K1602&gt;0,MIN(L1601:L1615))</f>
        <v>-31.579999999999927</v>
      </c>
      <c r="T1602" s="13">
        <f>MAX(G1602:G1616)</f>
        <v>12410.67</v>
      </c>
      <c r="X1602">
        <f t="shared" ref="X1602:X1616" si="912">ABS(K1602)</f>
        <v>4.2999999999992724</v>
      </c>
      <c r="Y1602">
        <f t="shared" ref="Y1602:Y1616" si="913">ABS(M1602)</f>
        <v>7.6200000000008004</v>
      </c>
      <c r="Z1602">
        <f t="shared" ref="Z1602:Z1616" si="914">IF(T1602&lt;1000,ABS(T1602),0)</f>
        <v>0</v>
      </c>
      <c r="AA1602">
        <f t="shared" ref="AA1602:AA1616" si="915">ABS(N1602)</f>
        <v>24.6200000000008</v>
      </c>
      <c r="AB1602" s="18">
        <f t="shared" ref="AB1602:AB1616" si="916">ABS(P1602)</f>
        <v>18.440000000000509</v>
      </c>
      <c r="AC1602" s="18">
        <f t="shared" ref="AC1602:AC1616" si="917">ABS(Q1602)</f>
        <v>31.579999999999927</v>
      </c>
      <c r="AD1602" s="18">
        <f t="shared" ref="AD1602:AD1616" si="918">IF(O1602=1,ABS(P1602),0)</f>
        <v>0</v>
      </c>
      <c r="AE1602" s="18">
        <f t="shared" ref="AE1602:AE1616" si="919">IF(O1602=0,ABS(Q1602),0)</f>
        <v>31.579999999999927</v>
      </c>
      <c r="AG1602" s="18">
        <f t="shared" ref="AG1602:AG1616" si="920">IF(O1602=1,ABS(Q1602),0)</f>
        <v>0</v>
      </c>
      <c r="AH1602" s="18">
        <f t="shared" ref="AH1602:AH1616" si="921">IF(O1602=0,ABS(P1602),0)</f>
        <v>18.440000000000509</v>
      </c>
    </row>
    <row r="1603" spans="5:34" x14ac:dyDescent="0.25">
      <c r="E1603" s="11">
        <v>43367.375</v>
      </c>
      <c r="F1603" s="9">
        <v>12374.86</v>
      </c>
      <c r="G1603" s="9">
        <v>12389.03</v>
      </c>
      <c r="H1603" s="9">
        <v>12346.72</v>
      </c>
      <c r="I1603" s="9">
        <v>12384.02</v>
      </c>
      <c r="K1603" s="13">
        <f t="shared" si="910"/>
        <v>9.1599999999998545</v>
      </c>
      <c r="L1603" s="13">
        <f t="shared" ref="L1603:L1616" si="922">L1602+K1603</f>
        <v>9.1599999999998545</v>
      </c>
      <c r="M1603" s="13">
        <f t="shared" si="911"/>
        <v>42.31000000000131</v>
      </c>
      <c r="T1603" s="13">
        <f>MIN(H1602:H1616)</f>
        <v>12342.09</v>
      </c>
      <c r="X1603">
        <f t="shared" si="912"/>
        <v>9.1599999999998545</v>
      </c>
      <c r="Y1603">
        <f t="shared" si="913"/>
        <v>42.31000000000131</v>
      </c>
      <c r="Z1603">
        <f t="shared" si="914"/>
        <v>0</v>
      </c>
      <c r="AA1603">
        <f t="shared" si="915"/>
        <v>0</v>
      </c>
      <c r="AB1603" s="18">
        <f t="shared" si="916"/>
        <v>0</v>
      </c>
      <c r="AC1603" s="18">
        <f t="shared" si="917"/>
        <v>0</v>
      </c>
      <c r="AD1603" s="18">
        <f t="shared" si="918"/>
        <v>0</v>
      </c>
      <c r="AE1603" s="18">
        <f t="shared" si="919"/>
        <v>0</v>
      </c>
      <c r="AG1603" s="18">
        <f t="shared" si="920"/>
        <v>0</v>
      </c>
      <c r="AH1603" s="18">
        <f t="shared" si="921"/>
        <v>0</v>
      </c>
    </row>
    <row r="1604" spans="5:34" x14ac:dyDescent="0.25">
      <c r="E1604" s="12">
        <v>43367.416666666664</v>
      </c>
      <c r="F1604" s="10">
        <v>12388.05</v>
      </c>
      <c r="G1604" s="10">
        <v>12400.23</v>
      </c>
      <c r="H1604" s="10">
        <v>12365</v>
      </c>
      <c r="I1604" s="10">
        <v>12371.47</v>
      </c>
      <c r="K1604" s="13">
        <f t="shared" si="910"/>
        <v>-16.579999999999927</v>
      </c>
      <c r="L1604" s="13">
        <f t="shared" si="922"/>
        <v>-7.4200000000000728</v>
      </c>
      <c r="M1604" s="13">
        <f t="shared" si="911"/>
        <v>35.229999999999563</v>
      </c>
      <c r="T1604" s="13">
        <f>T1602-T1603</f>
        <v>68.579999999999927</v>
      </c>
      <c r="X1604">
        <f t="shared" si="912"/>
        <v>16.579999999999927</v>
      </c>
      <c r="Y1604">
        <f t="shared" si="913"/>
        <v>35.229999999999563</v>
      </c>
      <c r="Z1604">
        <f t="shared" si="914"/>
        <v>68.579999999999927</v>
      </c>
      <c r="AA1604">
        <f t="shared" si="915"/>
        <v>0</v>
      </c>
      <c r="AB1604" s="18">
        <f t="shared" si="916"/>
        <v>0</v>
      </c>
      <c r="AC1604" s="18">
        <f t="shared" si="917"/>
        <v>0</v>
      </c>
      <c r="AD1604" s="18">
        <f t="shared" si="918"/>
        <v>0</v>
      </c>
      <c r="AE1604" s="18">
        <f t="shared" si="919"/>
        <v>0</v>
      </c>
      <c r="AG1604" s="18">
        <f t="shared" si="920"/>
        <v>0</v>
      </c>
      <c r="AH1604" s="18">
        <f t="shared" si="921"/>
        <v>0</v>
      </c>
    </row>
    <row r="1605" spans="5:34" x14ac:dyDescent="0.25">
      <c r="E1605" s="11">
        <v>43367.458333333336</v>
      </c>
      <c r="F1605" s="9">
        <v>12370.97</v>
      </c>
      <c r="G1605" s="9">
        <v>12389.28</v>
      </c>
      <c r="H1605" s="9">
        <v>12369.04</v>
      </c>
      <c r="I1605" s="9">
        <v>12379.62</v>
      </c>
      <c r="K1605" s="13">
        <f t="shared" si="910"/>
        <v>8.6500000000014552</v>
      </c>
      <c r="L1605" s="13">
        <f t="shared" si="922"/>
        <v>1.2300000000013824</v>
      </c>
      <c r="M1605" s="13">
        <f t="shared" si="911"/>
        <v>20.239999999999782</v>
      </c>
      <c r="X1605">
        <f t="shared" si="912"/>
        <v>8.6500000000014552</v>
      </c>
      <c r="Y1605">
        <f t="shared" si="913"/>
        <v>20.239999999999782</v>
      </c>
      <c r="Z1605">
        <f t="shared" si="914"/>
        <v>0</v>
      </c>
      <c r="AA1605">
        <f t="shared" si="915"/>
        <v>0</v>
      </c>
      <c r="AB1605" s="18">
        <f t="shared" si="916"/>
        <v>0</v>
      </c>
      <c r="AC1605" s="18">
        <f t="shared" si="917"/>
        <v>0</v>
      </c>
      <c r="AD1605" s="18">
        <f t="shared" si="918"/>
        <v>0</v>
      </c>
      <c r="AE1605" s="18">
        <f t="shared" si="919"/>
        <v>0</v>
      </c>
      <c r="AG1605" s="18">
        <f t="shared" si="920"/>
        <v>0</v>
      </c>
      <c r="AH1605" s="18">
        <f t="shared" si="921"/>
        <v>0</v>
      </c>
    </row>
    <row r="1606" spans="5:34" x14ac:dyDescent="0.25">
      <c r="E1606" s="12">
        <v>43367.5</v>
      </c>
      <c r="F1606" s="10">
        <v>12379.87</v>
      </c>
      <c r="G1606" s="10">
        <v>12394.45</v>
      </c>
      <c r="H1606" s="10">
        <v>12375.05</v>
      </c>
      <c r="I1606" s="10">
        <v>12381.13</v>
      </c>
      <c r="K1606" s="13">
        <f t="shared" si="910"/>
        <v>1.2599999999983993</v>
      </c>
      <c r="L1606" s="13">
        <f t="shared" si="922"/>
        <v>2.4899999999997817</v>
      </c>
      <c r="M1606" s="13">
        <f t="shared" si="911"/>
        <v>19.400000000001455</v>
      </c>
      <c r="R1606">
        <v>-31</v>
      </c>
      <c r="X1606">
        <f t="shared" si="912"/>
        <v>1.2599999999983993</v>
      </c>
      <c r="Y1606">
        <f t="shared" si="913"/>
        <v>19.400000000001455</v>
      </c>
      <c r="Z1606">
        <f t="shared" si="914"/>
        <v>0</v>
      </c>
      <c r="AA1606">
        <f t="shared" si="915"/>
        <v>0</v>
      </c>
      <c r="AB1606" s="18">
        <f t="shared" si="916"/>
        <v>0</v>
      </c>
      <c r="AC1606" s="18">
        <f t="shared" si="917"/>
        <v>0</v>
      </c>
      <c r="AD1606" s="18">
        <f t="shared" si="918"/>
        <v>0</v>
      </c>
      <c r="AE1606" s="18">
        <f t="shared" si="919"/>
        <v>0</v>
      </c>
      <c r="AG1606" s="18">
        <f t="shared" si="920"/>
        <v>0</v>
      </c>
      <c r="AH1606" s="18">
        <f t="shared" si="921"/>
        <v>0</v>
      </c>
    </row>
    <row r="1607" spans="5:34" x14ac:dyDescent="0.25">
      <c r="E1607" s="11">
        <v>43367.541666666664</v>
      </c>
      <c r="F1607" s="9">
        <v>12381.13</v>
      </c>
      <c r="G1607" s="9">
        <v>12410.67</v>
      </c>
      <c r="H1607" s="9">
        <v>12381.13</v>
      </c>
      <c r="I1607" s="9">
        <v>12395.01</v>
      </c>
      <c r="K1607" s="13">
        <f t="shared" si="910"/>
        <v>13.880000000001019</v>
      </c>
      <c r="L1607" s="13">
        <f t="shared" si="922"/>
        <v>16.3700000000008</v>
      </c>
      <c r="M1607" s="13">
        <f t="shared" si="911"/>
        <v>29.540000000000873</v>
      </c>
      <c r="X1607">
        <f t="shared" si="912"/>
        <v>13.880000000001019</v>
      </c>
      <c r="Y1607">
        <f t="shared" si="913"/>
        <v>29.540000000000873</v>
      </c>
      <c r="Z1607">
        <f t="shared" si="914"/>
        <v>0</v>
      </c>
      <c r="AA1607">
        <f t="shared" si="915"/>
        <v>0</v>
      </c>
      <c r="AB1607" s="18">
        <f t="shared" si="916"/>
        <v>0</v>
      </c>
      <c r="AC1607" s="18">
        <f t="shared" si="917"/>
        <v>0</v>
      </c>
      <c r="AD1607" s="18">
        <f t="shared" si="918"/>
        <v>0</v>
      </c>
      <c r="AE1607" s="18">
        <f t="shared" si="919"/>
        <v>0</v>
      </c>
      <c r="AG1607" s="18">
        <f t="shared" si="920"/>
        <v>0</v>
      </c>
      <c r="AH1607" s="18">
        <f t="shared" si="921"/>
        <v>0</v>
      </c>
    </row>
    <row r="1608" spans="5:34" x14ac:dyDescent="0.25">
      <c r="E1608" s="12">
        <v>43367.583333333336</v>
      </c>
      <c r="F1608" s="10">
        <v>12395.26</v>
      </c>
      <c r="G1608" s="10">
        <v>12398.76</v>
      </c>
      <c r="H1608" s="10">
        <v>12379.6</v>
      </c>
      <c r="I1608" s="10">
        <v>12385.97</v>
      </c>
      <c r="K1608" s="13">
        <f t="shared" si="910"/>
        <v>-9.2900000000008731</v>
      </c>
      <c r="L1608" s="13">
        <f t="shared" si="922"/>
        <v>7.0799999999999272</v>
      </c>
      <c r="M1608" s="13">
        <f t="shared" si="911"/>
        <v>19.159999999999854</v>
      </c>
      <c r="X1608">
        <f t="shared" si="912"/>
        <v>9.2900000000008731</v>
      </c>
      <c r="Y1608">
        <f t="shared" si="913"/>
        <v>19.159999999999854</v>
      </c>
      <c r="Z1608">
        <f t="shared" si="914"/>
        <v>0</v>
      </c>
      <c r="AA1608">
        <f t="shared" si="915"/>
        <v>0</v>
      </c>
      <c r="AB1608" s="18">
        <f t="shared" si="916"/>
        <v>0</v>
      </c>
      <c r="AC1608" s="18">
        <f t="shared" si="917"/>
        <v>0</v>
      </c>
      <c r="AD1608" s="18">
        <f t="shared" si="918"/>
        <v>0</v>
      </c>
      <c r="AE1608" s="18">
        <f t="shared" si="919"/>
        <v>0</v>
      </c>
      <c r="AG1608" s="18">
        <f t="shared" si="920"/>
        <v>0</v>
      </c>
      <c r="AH1608" s="18">
        <f t="shared" si="921"/>
        <v>0</v>
      </c>
    </row>
    <row r="1609" spans="5:34" x14ac:dyDescent="0.25">
      <c r="E1609" s="11">
        <v>43367.625</v>
      </c>
      <c r="F1609" s="9">
        <v>12385.47</v>
      </c>
      <c r="G1609" s="9">
        <v>12400.55</v>
      </c>
      <c r="H1609" s="9">
        <v>12382.06</v>
      </c>
      <c r="I1609" s="9">
        <v>12396.83</v>
      </c>
      <c r="K1609" s="13">
        <f t="shared" si="910"/>
        <v>11.360000000000582</v>
      </c>
      <c r="L1609" s="13">
        <f t="shared" si="922"/>
        <v>18.440000000000509</v>
      </c>
      <c r="M1609" s="13">
        <f t="shared" si="911"/>
        <v>18.489999999999782</v>
      </c>
      <c r="X1609">
        <f t="shared" si="912"/>
        <v>11.360000000000582</v>
      </c>
      <c r="Y1609">
        <f t="shared" si="913"/>
        <v>18.489999999999782</v>
      </c>
      <c r="Z1609">
        <f t="shared" si="914"/>
        <v>0</v>
      </c>
      <c r="AA1609">
        <f t="shared" si="915"/>
        <v>0</v>
      </c>
      <c r="AB1609" s="18">
        <f t="shared" si="916"/>
        <v>0</v>
      </c>
      <c r="AC1609" s="18">
        <f t="shared" si="917"/>
        <v>0</v>
      </c>
      <c r="AD1609" s="18">
        <f t="shared" si="918"/>
        <v>0</v>
      </c>
      <c r="AE1609" s="18">
        <f t="shared" si="919"/>
        <v>0</v>
      </c>
      <c r="AG1609" s="18">
        <f t="shared" si="920"/>
        <v>0</v>
      </c>
      <c r="AH1609" s="18">
        <f t="shared" si="921"/>
        <v>0</v>
      </c>
    </row>
    <row r="1610" spans="5:34" x14ac:dyDescent="0.25">
      <c r="E1610" s="12">
        <v>43367.666666666664</v>
      </c>
      <c r="F1610" s="10">
        <v>12397.08</v>
      </c>
      <c r="G1610" s="10">
        <v>12398.29</v>
      </c>
      <c r="H1610" s="10">
        <v>12348.69</v>
      </c>
      <c r="I1610" s="10">
        <v>12354.26</v>
      </c>
      <c r="K1610" s="13">
        <f t="shared" si="910"/>
        <v>-42.819999999999709</v>
      </c>
      <c r="L1610" s="13">
        <f t="shared" si="922"/>
        <v>-24.3799999999992</v>
      </c>
      <c r="M1610" s="13">
        <f t="shared" si="911"/>
        <v>49.600000000000364</v>
      </c>
      <c r="X1610">
        <f t="shared" si="912"/>
        <v>42.819999999999709</v>
      </c>
      <c r="Y1610">
        <f t="shared" si="913"/>
        <v>49.600000000000364</v>
      </c>
      <c r="Z1610">
        <f t="shared" si="914"/>
        <v>0</v>
      </c>
      <c r="AA1610">
        <f t="shared" si="915"/>
        <v>0</v>
      </c>
      <c r="AB1610" s="18">
        <f t="shared" si="916"/>
        <v>0</v>
      </c>
      <c r="AC1610" s="18">
        <f t="shared" si="917"/>
        <v>0</v>
      </c>
      <c r="AD1610" s="18">
        <f t="shared" si="918"/>
        <v>0</v>
      </c>
      <c r="AE1610" s="18">
        <f t="shared" si="919"/>
        <v>0</v>
      </c>
      <c r="AG1610" s="18">
        <f t="shared" si="920"/>
        <v>0</v>
      </c>
      <c r="AH1610" s="18">
        <f t="shared" si="921"/>
        <v>0</v>
      </c>
    </row>
    <row r="1611" spans="5:34" x14ac:dyDescent="0.25">
      <c r="E1611" s="11">
        <v>43367.708333333336</v>
      </c>
      <c r="F1611" s="9">
        <v>12354.51</v>
      </c>
      <c r="G1611" s="9">
        <v>12375.82</v>
      </c>
      <c r="H1611" s="9">
        <v>12346.91</v>
      </c>
      <c r="I1611" s="9">
        <v>12365.17</v>
      </c>
      <c r="K1611" s="13">
        <f t="shared" si="910"/>
        <v>10.659999999999854</v>
      </c>
      <c r="L1611" s="13">
        <f t="shared" si="922"/>
        <v>-13.719999999999345</v>
      </c>
      <c r="M1611" s="13">
        <f t="shared" si="911"/>
        <v>28.909999999999854</v>
      </c>
      <c r="X1611">
        <f t="shared" si="912"/>
        <v>10.659999999999854</v>
      </c>
      <c r="Y1611">
        <f t="shared" si="913"/>
        <v>28.909999999999854</v>
      </c>
      <c r="Z1611">
        <f t="shared" si="914"/>
        <v>0</v>
      </c>
      <c r="AA1611">
        <f t="shared" si="915"/>
        <v>0</v>
      </c>
      <c r="AB1611" s="18">
        <f t="shared" si="916"/>
        <v>0</v>
      </c>
      <c r="AC1611" s="18">
        <f t="shared" si="917"/>
        <v>0</v>
      </c>
      <c r="AD1611" s="18">
        <f t="shared" si="918"/>
        <v>0</v>
      </c>
      <c r="AE1611" s="18">
        <f t="shared" si="919"/>
        <v>0</v>
      </c>
      <c r="AG1611" s="18">
        <f t="shared" si="920"/>
        <v>0</v>
      </c>
      <c r="AH1611" s="18">
        <f t="shared" si="921"/>
        <v>0</v>
      </c>
    </row>
    <row r="1612" spans="5:34" x14ac:dyDescent="0.25">
      <c r="E1612" s="12">
        <v>43367.75</v>
      </c>
      <c r="F1612" s="10">
        <v>12366.17</v>
      </c>
      <c r="G1612" s="10">
        <v>12367.66</v>
      </c>
      <c r="H1612" s="10">
        <v>12348.39</v>
      </c>
      <c r="I1612" s="10">
        <v>12350.65</v>
      </c>
      <c r="K1612" s="13">
        <f t="shared" si="910"/>
        <v>-15.520000000000437</v>
      </c>
      <c r="L1612" s="13">
        <f t="shared" si="922"/>
        <v>-29.239999999999782</v>
      </c>
      <c r="M1612" s="13">
        <f t="shared" si="911"/>
        <v>19.270000000000437</v>
      </c>
      <c r="X1612">
        <f t="shared" si="912"/>
        <v>15.520000000000437</v>
      </c>
      <c r="Y1612">
        <f t="shared" si="913"/>
        <v>19.270000000000437</v>
      </c>
      <c r="Z1612">
        <f t="shared" si="914"/>
        <v>0</v>
      </c>
      <c r="AA1612">
        <f t="shared" si="915"/>
        <v>0</v>
      </c>
      <c r="AB1612" s="18">
        <f t="shared" si="916"/>
        <v>0</v>
      </c>
      <c r="AC1612" s="18">
        <f t="shared" si="917"/>
        <v>0</v>
      </c>
      <c r="AD1612" s="18">
        <f t="shared" si="918"/>
        <v>0</v>
      </c>
      <c r="AE1612" s="18">
        <f t="shared" si="919"/>
        <v>0</v>
      </c>
      <c r="AG1612" s="18">
        <f t="shared" si="920"/>
        <v>0</v>
      </c>
      <c r="AH1612" s="18">
        <f t="shared" si="921"/>
        <v>0</v>
      </c>
    </row>
    <row r="1613" spans="5:34" x14ac:dyDescent="0.25">
      <c r="E1613" s="11">
        <v>43367.791666666664</v>
      </c>
      <c r="F1613" s="9">
        <v>12351.4</v>
      </c>
      <c r="G1613" s="9">
        <v>12356.36</v>
      </c>
      <c r="H1613" s="9">
        <v>12342.09</v>
      </c>
      <c r="I1613" s="9">
        <v>12349.06</v>
      </c>
      <c r="K1613" s="13">
        <f t="shared" si="910"/>
        <v>-2.3400000000001455</v>
      </c>
      <c r="L1613" s="13">
        <f t="shared" si="922"/>
        <v>-31.579999999999927</v>
      </c>
      <c r="M1613" s="13">
        <f t="shared" si="911"/>
        <v>14.270000000000437</v>
      </c>
      <c r="X1613">
        <f t="shared" si="912"/>
        <v>2.3400000000001455</v>
      </c>
      <c r="Y1613">
        <f t="shared" si="913"/>
        <v>14.270000000000437</v>
      </c>
      <c r="Z1613">
        <f t="shared" si="914"/>
        <v>0</v>
      </c>
      <c r="AA1613">
        <f t="shared" si="915"/>
        <v>0</v>
      </c>
      <c r="AB1613" s="18">
        <f t="shared" si="916"/>
        <v>0</v>
      </c>
      <c r="AC1613" s="18">
        <f t="shared" si="917"/>
        <v>0</v>
      </c>
      <c r="AD1613" s="18">
        <f t="shared" si="918"/>
        <v>0</v>
      </c>
      <c r="AE1613" s="18">
        <f t="shared" si="919"/>
        <v>0</v>
      </c>
      <c r="AG1613" s="18">
        <f t="shared" si="920"/>
        <v>0</v>
      </c>
      <c r="AH1613" s="18">
        <f t="shared" si="921"/>
        <v>0</v>
      </c>
    </row>
    <row r="1614" spans="5:34" x14ac:dyDescent="0.25">
      <c r="E1614" s="12">
        <v>43367.833333333336</v>
      </c>
      <c r="F1614" s="10">
        <v>12348.56</v>
      </c>
      <c r="G1614" s="10">
        <v>12359.07</v>
      </c>
      <c r="H1614" s="10">
        <v>12342.3</v>
      </c>
      <c r="I1614" s="10">
        <v>12356.31</v>
      </c>
      <c r="K1614" s="13">
        <f t="shared" si="910"/>
        <v>7.75</v>
      </c>
      <c r="L1614" s="13">
        <f t="shared" si="922"/>
        <v>-23.829999999999927</v>
      </c>
      <c r="M1614" s="13">
        <f t="shared" si="911"/>
        <v>16.770000000000437</v>
      </c>
      <c r="X1614">
        <f t="shared" si="912"/>
        <v>7.75</v>
      </c>
      <c r="Y1614">
        <f t="shared" si="913"/>
        <v>16.770000000000437</v>
      </c>
      <c r="Z1614">
        <f t="shared" si="914"/>
        <v>0</v>
      </c>
      <c r="AA1614">
        <f t="shared" si="915"/>
        <v>0</v>
      </c>
      <c r="AB1614" s="18">
        <f t="shared" si="916"/>
        <v>0</v>
      </c>
      <c r="AC1614" s="18">
        <f t="shared" si="917"/>
        <v>0</v>
      </c>
      <c r="AD1614" s="18">
        <f t="shared" si="918"/>
        <v>0</v>
      </c>
      <c r="AE1614" s="18">
        <f t="shared" si="919"/>
        <v>0</v>
      </c>
      <c r="AG1614" s="18">
        <f t="shared" si="920"/>
        <v>0</v>
      </c>
      <c r="AH1614" s="18">
        <f t="shared" si="921"/>
        <v>0</v>
      </c>
    </row>
    <row r="1615" spans="5:34" x14ac:dyDescent="0.25">
      <c r="E1615" s="11">
        <v>43367.875</v>
      </c>
      <c r="F1615" s="9">
        <v>12356.81</v>
      </c>
      <c r="G1615" s="9">
        <v>12358.31</v>
      </c>
      <c r="H1615" s="9">
        <v>12352.55</v>
      </c>
      <c r="I1615" s="9">
        <v>12353.05</v>
      </c>
      <c r="K1615" s="13">
        <f t="shared" si="910"/>
        <v>-3.7600000000002183</v>
      </c>
      <c r="L1615" s="13">
        <f t="shared" si="922"/>
        <v>-27.590000000000146</v>
      </c>
      <c r="M1615" s="13">
        <f t="shared" si="911"/>
        <v>5.7600000000002183</v>
      </c>
      <c r="X1615">
        <f t="shared" si="912"/>
        <v>3.7600000000002183</v>
      </c>
      <c r="Y1615">
        <f t="shared" si="913"/>
        <v>5.7600000000002183</v>
      </c>
      <c r="Z1615">
        <f t="shared" si="914"/>
        <v>0</v>
      </c>
      <c r="AA1615">
        <f t="shared" si="915"/>
        <v>0</v>
      </c>
      <c r="AB1615" s="18">
        <f t="shared" si="916"/>
        <v>0</v>
      </c>
      <c r="AC1615" s="18">
        <f t="shared" si="917"/>
        <v>0</v>
      </c>
      <c r="AD1615" s="18">
        <f t="shared" si="918"/>
        <v>0</v>
      </c>
      <c r="AE1615" s="18">
        <f t="shared" si="919"/>
        <v>0</v>
      </c>
      <c r="AG1615" s="18">
        <f t="shared" si="920"/>
        <v>0</v>
      </c>
      <c r="AH1615" s="18">
        <f t="shared" si="921"/>
        <v>0</v>
      </c>
    </row>
    <row r="1616" spans="5:34" x14ac:dyDescent="0.25">
      <c r="E1616" s="12">
        <v>43367.916666666664</v>
      </c>
      <c r="F1616" s="10">
        <v>12352.8</v>
      </c>
      <c r="G1616" s="10">
        <v>12359.31</v>
      </c>
      <c r="H1616" s="10">
        <v>12350.79</v>
      </c>
      <c r="I1616" s="10">
        <v>12354.55</v>
      </c>
      <c r="K1616" s="13">
        <f t="shared" si="910"/>
        <v>1.75</v>
      </c>
      <c r="L1616" s="13">
        <f t="shared" si="922"/>
        <v>-25.840000000000146</v>
      </c>
      <c r="M1616" s="13">
        <f t="shared" si="911"/>
        <v>8.5199999999986176</v>
      </c>
      <c r="N1616" s="13"/>
      <c r="X1616">
        <f t="shared" si="912"/>
        <v>1.75</v>
      </c>
      <c r="Y1616">
        <f t="shared" si="913"/>
        <v>8.5199999999986176</v>
      </c>
      <c r="Z1616">
        <f t="shared" si="914"/>
        <v>0</v>
      </c>
      <c r="AA1616">
        <f t="shared" si="915"/>
        <v>0</v>
      </c>
      <c r="AB1616" s="18">
        <f t="shared" si="916"/>
        <v>0</v>
      </c>
      <c r="AC1616" s="18">
        <f t="shared" si="917"/>
        <v>0</v>
      </c>
      <c r="AD1616" s="18">
        <f t="shared" si="918"/>
        <v>0</v>
      </c>
      <c r="AE1616" s="18">
        <f t="shared" si="919"/>
        <v>0</v>
      </c>
      <c r="AG1616" s="18">
        <f t="shared" si="920"/>
        <v>0</v>
      </c>
      <c r="AH1616" s="18">
        <f t="shared" si="921"/>
        <v>0</v>
      </c>
    </row>
    <row r="1617" spans="5:34" hidden="1" x14ac:dyDescent="0.25">
      <c r="E1617" s="11">
        <v>43367.958333333336</v>
      </c>
      <c r="F1617" s="9">
        <v>12353.47</v>
      </c>
      <c r="G1617" s="9">
        <v>12359.8</v>
      </c>
      <c r="H1617" s="9">
        <v>12352.41</v>
      </c>
      <c r="I1617" s="9">
        <v>12356.63</v>
      </c>
      <c r="AB1617"/>
      <c r="AC1617"/>
      <c r="AD1617"/>
      <c r="AE1617"/>
    </row>
    <row r="1618" spans="5:34" hidden="1" x14ac:dyDescent="0.25">
      <c r="E1618" s="12">
        <v>43368.041666666664</v>
      </c>
      <c r="F1618" s="10">
        <v>12355.57</v>
      </c>
      <c r="G1618" s="10">
        <v>12357.68</v>
      </c>
      <c r="H1618" s="10">
        <v>12352.39</v>
      </c>
      <c r="I1618" s="10">
        <v>12353.45</v>
      </c>
      <c r="AB1618"/>
      <c r="AC1618"/>
      <c r="AD1618"/>
      <c r="AE1618"/>
    </row>
    <row r="1619" spans="5:34" hidden="1" x14ac:dyDescent="0.25">
      <c r="E1619" s="11">
        <v>43368.083333333336</v>
      </c>
      <c r="F1619" s="9">
        <v>12352.39</v>
      </c>
      <c r="G1619" s="9">
        <v>12353.44</v>
      </c>
      <c r="H1619" s="9">
        <v>12351.33</v>
      </c>
      <c r="I1619" s="9">
        <v>12351.33</v>
      </c>
      <c r="AB1619"/>
      <c r="AC1619"/>
      <c r="AD1619"/>
      <c r="AE1619"/>
    </row>
    <row r="1620" spans="5:34" hidden="1" x14ac:dyDescent="0.25">
      <c r="E1620" s="12">
        <v>43368.125</v>
      </c>
      <c r="F1620" s="10">
        <v>12352.38</v>
      </c>
      <c r="G1620" s="10">
        <v>12352.38</v>
      </c>
      <c r="H1620" s="10">
        <v>12343.93</v>
      </c>
      <c r="I1620" s="10">
        <v>12346.04</v>
      </c>
      <c r="AB1620"/>
      <c r="AC1620"/>
      <c r="AD1620"/>
      <c r="AE1620"/>
    </row>
    <row r="1621" spans="5:34" hidden="1" x14ac:dyDescent="0.25">
      <c r="E1621" s="11">
        <v>43368.166666666664</v>
      </c>
      <c r="F1621" s="9">
        <v>12345.91</v>
      </c>
      <c r="G1621" s="9">
        <v>12350.13</v>
      </c>
      <c r="H1621" s="9">
        <v>12343.79</v>
      </c>
      <c r="I1621" s="9">
        <v>12344.85</v>
      </c>
      <c r="AB1621"/>
      <c r="AC1621"/>
      <c r="AD1621"/>
      <c r="AE1621"/>
    </row>
    <row r="1622" spans="5:34" hidden="1" x14ac:dyDescent="0.25">
      <c r="E1622" s="12">
        <v>43368.208333333336</v>
      </c>
      <c r="F1622" s="10">
        <v>12343.79</v>
      </c>
      <c r="G1622" s="10">
        <v>12350.16</v>
      </c>
      <c r="H1622" s="10">
        <v>12343.79</v>
      </c>
      <c r="I1622" s="10">
        <v>12348.05</v>
      </c>
      <c r="AB1622"/>
      <c r="AC1622"/>
      <c r="AD1622"/>
      <c r="AE1622"/>
    </row>
    <row r="1623" spans="5:34" hidden="1" x14ac:dyDescent="0.25">
      <c r="E1623" s="11">
        <v>43368.25</v>
      </c>
      <c r="F1623" s="9">
        <v>12349.1</v>
      </c>
      <c r="G1623" s="9">
        <v>12349.1</v>
      </c>
      <c r="H1623" s="9">
        <v>12346.99</v>
      </c>
      <c r="I1623" s="9">
        <v>12348.04</v>
      </c>
      <c r="AB1623"/>
      <c r="AC1623"/>
      <c r="AD1623"/>
      <c r="AE1623"/>
    </row>
    <row r="1624" spans="5:34" hidden="1" x14ac:dyDescent="0.25">
      <c r="E1624" s="12">
        <v>43368.291666666664</v>
      </c>
      <c r="F1624" s="10">
        <v>12350.15</v>
      </c>
      <c r="G1624" s="10">
        <v>12350.41</v>
      </c>
      <c r="H1624" s="10">
        <v>12346.98</v>
      </c>
      <c r="I1624" s="10">
        <v>12350.41</v>
      </c>
      <c r="AB1624"/>
      <c r="AC1624"/>
      <c r="AD1624"/>
      <c r="AE1624"/>
    </row>
    <row r="1625" spans="5:34" x14ac:dyDescent="0.25">
      <c r="E1625" s="11">
        <v>43368.333333333336</v>
      </c>
      <c r="F1625" s="9">
        <v>12349.35</v>
      </c>
      <c r="G1625" s="9">
        <v>12352.5</v>
      </c>
      <c r="H1625" s="9">
        <v>12345.3</v>
      </c>
      <c r="I1625" s="9">
        <v>12349.23</v>
      </c>
      <c r="K1625" s="13">
        <f t="shared" ref="K1625:K1639" si="923">I1625-F1625</f>
        <v>-0.12000000000080036</v>
      </c>
      <c r="L1625" s="13">
        <v>0</v>
      </c>
      <c r="M1625" s="13">
        <f t="shared" ref="M1625:M1639" si="924">G1625-H1625</f>
        <v>7.2000000000007276</v>
      </c>
      <c r="N1625" s="13">
        <f>I1639-F1625</f>
        <v>22.090000000000146</v>
      </c>
      <c r="O1625" s="18">
        <f>IF(K1625*N1625&gt;0,1,0)</f>
        <v>0</v>
      </c>
      <c r="P1625">
        <f>_xlfn.IFS(K1625&lt;0,MIN(L1624:L1638),K1625&gt;0,MAX(L1624:L1638))</f>
        <v>-9.9200000000000728</v>
      </c>
      <c r="Q1625">
        <f>_xlfn.IFS(K1625&lt;0,MAX(L1624:L1638),K1625&gt;0,MIN(L1624:L1638))</f>
        <v>42.180000000000291</v>
      </c>
      <c r="T1625" s="13">
        <f>MAX(G1625:G1639)</f>
        <v>12418.17</v>
      </c>
      <c r="X1625">
        <f t="shared" ref="X1625:X1639" si="925">ABS(K1625)</f>
        <v>0.12000000000080036</v>
      </c>
      <c r="Y1625">
        <f t="shared" ref="Y1625:Y1639" si="926">ABS(M1625)</f>
        <v>7.2000000000007276</v>
      </c>
      <c r="Z1625">
        <f t="shared" ref="Z1625:Z1639" si="927">IF(T1625&lt;1000,ABS(T1625),0)</f>
        <v>0</v>
      </c>
      <c r="AA1625">
        <f t="shared" ref="AA1625:AA1639" si="928">ABS(N1625)</f>
        <v>22.090000000000146</v>
      </c>
      <c r="AB1625" s="18">
        <f t="shared" ref="AB1625:AB1639" si="929">ABS(P1625)</f>
        <v>9.9200000000000728</v>
      </c>
      <c r="AC1625" s="18">
        <f t="shared" ref="AC1625:AC1639" si="930">ABS(Q1625)</f>
        <v>42.180000000000291</v>
      </c>
      <c r="AD1625" s="18">
        <f t="shared" ref="AD1625:AD1639" si="931">IF(O1625=1,ABS(P1625),0)</f>
        <v>0</v>
      </c>
      <c r="AE1625" s="18">
        <f t="shared" ref="AE1625:AE1639" si="932">IF(O1625=0,ABS(Q1625),0)</f>
        <v>42.180000000000291</v>
      </c>
      <c r="AG1625" s="18">
        <f t="shared" ref="AG1625:AG1639" si="933">IF(O1625=1,ABS(Q1625),0)</f>
        <v>0</v>
      </c>
      <c r="AH1625" s="18">
        <f t="shared" ref="AH1625:AH1639" si="934">IF(O1625=0,ABS(P1625),0)</f>
        <v>9.9200000000000728</v>
      </c>
    </row>
    <row r="1626" spans="5:34" x14ac:dyDescent="0.25">
      <c r="E1626" s="12">
        <v>43368.375</v>
      </c>
      <c r="F1626" s="10">
        <v>12350.11</v>
      </c>
      <c r="G1626" s="10">
        <v>12365.14</v>
      </c>
      <c r="H1626" s="10">
        <v>12348.06</v>
      </c>
      <c r="I1626" s="10">
        <v>12357.78</v>
      </c>
      <c r="K1626" s="13">
        <f t="shared" si="923"/>
        <v>7.6700000000000728</v>
      </c>
      <c r="L1626" s="13">
        <f t="shared" ref="L1626:L1639" si="935">L1625+K1626</f>
        <v>7.6700000000000728</v>
      </c>
      <c r="M1626" s="13">
        <f t="shared" si="924"/>
        <v>17.079999999999927</v>
      </c>
      <c r="T1626" s="13">
        <f>MIN(H1625:H1639)</f>
        <v>12319.75</v>
      </c>
      <c r="X1626">
        <f t="shared" si="925"/>
        <v>7.6700000000000728</v>
      </c>
      <c r="Y1626">
        <f t="shared" si="926"/>
        <v>17.079999999999927</v>
      </c>
      <c r="Z1626">
        <f t="shared" si="927"/>
        <v>0</v>
      </c>
      <c r="AA1626">
        <f t="shared" si="928"/>
        <v>0</v>
      </c>
      <c r="AB1626" s="18">
        <f t="shared" si="929"/>
        <v>0</v>
      </c>
      <c r="AC1626" s="18">
        <f t="shared" si="930"/>
        <v>0</v>
      </c>
      <c r="AD1626" s="18">
        <f t="shared" si="931"/>
        <v>0</v>
      </c>
      <c r="AE1626" s="18">
        <f t="shared" si="932"/>
        <v>0</v>
      </c>
      <c r="AG1626" s="18">
        <f t="shared" si="933"/>
        <v>0</v>
      </c>
      <c r="AH1626" s="18">
        <f t="shared" si="934"/>
        <v>0</v>
      </c>
    </row>
    <row r="1627" spans="5:34" x14ac:dyDescent="0.25">
      <c r="E1627" s="11">
        <v>43368.416666666664</v>
      </c>
      <c r="F1627" s="9">
        <v>12357.36</v>
      </c>
      <c r="G1627" s="9">
        <v>12381.93</v>
      </c>
      <c r="H1627" s="9">
        <v>12319.75</v>
      </c>
      <c r="I1627" s="9">
        <v>12339.77</v>
      </c>
      <c r="K1627" s="13">
        <f t="shared" si="923"/>
        <v>-17.590000000000146</v>
      </c>
      <c r="L1627" s="13">
        <f t="shared" si="935"/>
        <v>-9.9200000000000728</v>
      </c>
      <c r="M1627" s="13">
        <f t="shared" si="924"/>
        <v>62.180000000000291</v>
      </c>
      <c r="T1627" s="13">
        <f>T1625-T1626</f>
        <v>98.420000000000073</v>
      </c>
      <c r="X1627">
        <f t="shared" si="925"/>
        <v>17.590000000000146</v>
      </c>
      <c r="Y1627">
        <f t="shared" si="926"/>
        <v>62.180000000000291</v>
      </c>
      <c r="Z1627">
        <f t="shared" si="927"/>
        <v>98.420000000000073</v>
      </c>
      <c r="AA1627">
        <f t="shared" si="928"/>
        <v>0</v>
      </c>
      <c r="AB1627" s="18">
        <f t="shared" si="929"/>
        <v>0</v>
      </c>
      <c r="AC1627" s="18">
        <f t="shared" si="930"/>
        <v>0</v>
      </c>
      <c r="AD1627" s="18">
        <f t="shared" si="931"/>
        <v>0</v>
      </c>
      <c r="AE1627" s="18">
        <f t="shared" si="932"/>
        <v>0</v>
      </c>
      <c r="AG1627" s="18">
        <f t="shared" si="933"/>
        <v>0</v>
      </c>
      <c r="AH1627" s="18">
        <f t="shared" si="934"/>
        <v>0</v>
      </c>
    </row>
    <row r="1628" spans="5:34" x14ac:dyDescent="0.25">
      <c r="E1628" s="12">
        <v>43368.458333333336</v>
      </c>
      <c r="F1628" s="10">
        <v>12339.76</v>
      </c>
      <c r="G1628" s="10">
        <v>12369.96</v>
      </c>
      <c r="H1628" s="10">
        <v>12339.26</v>
      </c>
      <c r="I1628" s="10">
        <v>12351.26</v>
      </c>
      <c r="K1628" s="13">
        <f t="shared" si="923"/>
        <v>11.5</v>
      </c>
      <c r="L1628" s="13">
        <f t="shared" si="935"/>
        <v>1.5799999999999272</v>
      </c>
      <c r="M1628" s="13">
        <f t="shared" si="924"/>
        <v>30.699999999998909</v>
      </c>
      <c r="X1628">
        <f t="shared" si="925"/>
        <v>11.5</v>
      </c>
      <c r="Y1628">
        <f t="shared" si="926"/>
        <v>30.699999999998909</v>
      </c>
      <c r="Z1628">
        <f t="shared" si="927"/>
        <v>0</v>
      </c>
      <c r="AA1628">
        <f t="shared" si="928"/>
        <v>0</v>
      </c>
      <c r="AB1628" s="18">
        <f t="shared" si="929"/>
        <v>0</v>
      </c>
      <c r="AC1628" s="18">
        <f t="shared" si="930"/>
        <v>0</v>
      </c>
      <c r="AD1628" s="18">
        <f t="shared" si="931"/>
        <v>0</v>
      </c>
      <c r="AE1628" s="18">
        <f t="shared" si="932"/>
        <v>0</v>
      </c>
      <c r="AG1628" s="18">
        <f t="shared" si="933"/>
        <v>0</v>
      </c>
      <c r="AH1628" s="18">
        <f t="shared" si="934"/>
        <v>0</v>
      </c>
    </row>
    <row r="1629" spans="5:34" x14ac:dyDescent="0.25">
      <c r="E1629" s="11">
        <v>43368.5</v>
      </c>
      <c r="F1629" s="9">
        <v>12350.76</v>
      </c>
      <c r="G1629" s="9">
        <v>12383.91</v>
      </c>
      <c r="H1629" s="9">
        <v>12350.53</v>
      </c>
      <c r="I1629" s="9">
        <v>12381.91</v>
      </c>
      <c r="K1629" s="13">
        <f t="shared" si="923"/>
        <v>31.149999999999636</v>
      </c>
      <c r="L1629" s="13">
        <f t="shared" si="935"/>
        <v>32.729999999999563</v>
      </c>
      <c r="M1629" s="13">
        <f t="shared" si="924"/>
        <v>33.3799999999992</v>
      </c>
      <c r="X1629">
        <f t="shared" si="925"/>
        <v>31.149999999999636</v>
      </c>
      <c r="Y1629">
        <f t="shared" si="926"/>
        <v>33.3799999999992</v>
      </c>
      <c r="Z1629">
        <f t="shared" si="927"/>
        <v>0</v>
      </c>
      <c r="AA1629">
        <f t="shared" si="928"/>
        <v>0</v>
      </c>
      <c r="AB1629" s="18">
        <f t="shared" si="929"/>
        <v>0</v>
      </c>
      <c r="AC1629" s="18">
        <f t="shared" si="930"/>
        <v>0</v>
      </c>
      <c r="AD1629" s="18">
        <f t="shared" si="931"/>
        <v>0</v>
      </c>
      <c r="AE1629" s="18">
        <f t="shared" si="932"/>
        <v>0</v>
      </c>
      <c r="AG1629" s="18">
        <f t="shared" si="933"/>
        <v>0</v>
      </c>
      <c r="AH1629" s="18">
        <f t="shared" si="934"/>
        <v>0</v>
      </c>
    </row>
    <row r="1630" spans="5:34" x14ac:dyDescent="0.25">
      <c r="E1630" s="12">
        <v>43368.541666666664</v>
      </c>
      <c r="F1630" s="10">
        <v>12381.66</v>
      </c>
      <c r="G1630" s="10">
        <v>12400.32</v>
      </c>
      <c r="H1630" s="10">
        <v>12377.04</v>
      </c>
      <c r="I1630" s="10">
        <v>12391.11</v>
      </c>
      <c r="K1630" s="13">
        <f t="shared" si="923"/>
        <v>9.4500000000007276</v>
      </c>
      <c r="L1630" s="13">
        <f t="shared" si="935"/>
        <v>42.180000000000291</v>
      </c>
      <c r="M1630" s="13">
        <f t="shared" si="924"/>
        <v>23.279999999998836</v>
      </c>
      <c r="X1630">
        <f t="shared" si="925"/>
        <v>9.4500000000007276</v>
      </c>
      <c r="Y1630">
        <f t="shared" si="926"/>
        <v>23.279999999998836</v>
      </c>
      <c r="Z1630">
        <f t="shared" si="927"/>
        <v>0</v>
      </c>
      <c r="AA1630">
        <f t="shared" si="928"/>
        <v>0</v>
      </c>
      <c r="AB1630" s="18">
        <f t="shared" si="929"/>
        <v>0</v>
      </c>
      <c r="AC1630" s="18">
        <f t="shared" si="930"/>
        <v>0</v>
      </c>
      <c r="AD1630" s="18">
        <f t="shared" si="931"/>
        <v>0</v>
      </c>
      <c r="AE1630" s="18">
        <f t="shared" si="932"/>
        <v>0</v>
      </c>
      <c r="AG1630" s="18">
        <f t="shared" si="933"/>
        <v>0</v>
      </c>
      <c r="AH1630" s="18">
        <f t="shared" si="934"/>
        <v>0</v>
      </c>
    </row>
    <row r="1631" spans="5:34" x14ac:dyDescent="0.25">
      <c r="E1631" s="11">
        <v>43368.583333333336</v>
      </c>
      <c r="F1631" s="9">
        <v>12390.61</v>
      </c>
      <c r="G1631" s="9">
        <v>12418.17</v>
      </c>
      <c r="H1631" s="9">
        <v>12365.81</v>
      </c>
      <c r="I1631" s="9">
        <v>12382.75</v>
      </c>
      <c r="K1631" s="13">
        <f t="shared" si="923"/>
        <v>-7.8600000000005821</v>
      </c>
      <c r="L1631" s="13">
        <f t="shared" si="935"/>
        <v>34.319999999999709</v>
      </c>
      <c r="M1631" s="13">
        <f t="shared" si="924"/>
        <v>52.360000000000582</v>
      </c>
      <c r="X1631">
        <f t="shared" si="925"/>
        <v>7.8600000000005821</v>
      </c>
      <c r="Y1631">
        <f t="shared" si="926"/>
        <v>52.360000000000582</v>
      </c>
      <c r="Z1631">
        <f t="shared" si="927"/>
        <v>0</v>
      </c>
      <c r="AA1631">
        <f t="shared" si="928"/>
        <v>0</v>
      </c>
      <c r="AB1631" s="18">
        <f t="shared" si="929"/>
        <v>0</v>
      </c>
      <c r="AC1631" s="18">
        <f t="shared" si="930"/>
        <v>0</v>
      </c>
      <c r="AD1631" s="18">
        <f t="shared" si="931"/>
        <v>0</v>
      </c>
      <c r="AE1631" s="18">
        <f t="shared" si="932"/>
        <v>0</v>
      </c>
      <c r="AG1631" s="18">
        <f t="shared" si="933"/>
        <v>0</v>
      </c>
      <c r="AH1631" s="18">
        <f t="shared" si="934"/>
        <v>0</v>
      </c>
    </row>
    <row r="1632" spans="5:34" x14ac:dyDescent="0.25">
      <c r="E1632" s="12">
        <v>43368.625</v>
      </c>
      <c r="F1632" s="10">
        <v>12383.25</v>
      </c>
      <c r="G1632" s="10">
        <v>12386.06</v>
      </c>
      <c r="H1632" s="10">
        <v>12356.57</v>
      </c>
      <c r="I1632" s="10">
        <v>12361.63</v>
      </c>
      <c r="K1632" s="13">
        <f t="shared" si="923"/>
        <v>-21.6200000000008</v>
      </c>
      <c r="L1632" s="13">
        <f t="shared" si="935"/>
        <v>12.699999999998909</v>
      </c>
      <c r="M1632" s="13">
        <f t="shared" si="924"/>
        <v>29.489999999999782</v>
      </c>
      <c r="X1632">
        <f t="shared" si="925"/>
        <v>21.6200000000008</v>
      </c>
      <c r="Y1632">
        <f t="shared" si="926"/>
        <v>29.489999999999782</v>
      </c>
      <c r="Z1632">
        <f t="shared" si="927"/>
        <v>0</v>
      </c>
      <c r="AA1632">
        <f t="shared" si="928"/>
        <v>0</v>
      </c>
      <c r="AB1632" s="18">
        <f t="shared" si="929"/>
        <v>0</v>
      </c>
      <c r="AC1632" s="18">
        <f t="shared" si="930"/>
        <v>0</v>
      </c>
      <c r="AD1632" s="18">
        <f t="shared" si="931"/>
        <v>0</v>
      </c>
      <c r="AE1632" s="18">
        <f t="shared" si="932"/>
        <v>0</v>
      </c>
      <c r="AG1632" s="18">
        <f t="shared" si="933"/>
        <v>0</v>
      </c>
      <c r="AH1632" s="18">
        <f t="shared" si="934"/>
        <v>0</v>
      </c>
    </row>
    <row r="1633" spans="5:34" x14ac:dyDescent="0.25">
      <c r="E1633" s="11">
        <v>43368.666666666664</v>
      </c>
      <c r="F1633" s="9">
        <v>12361.38</v>
      </c>
      <c r="G1633" s="9">
        <v>12376.4</v>
      </c>
      <c r="H1633" s="9">
        <v>12359.12</v>
      </c>
      <c r="I1633" s="9">
        <v>12370.05</v>
      </c>
      <c r="K1633" s="13">
        <f t="shared" si="923"/>
        <v>8.6700000000000728</v>
      </c>
      <c r="L1633" s="13">
        <f t="shared" si="935"/>
        <v>21.369999999998981</v>
      </c>
      <c r="M1633" s="13">
        <f t="shared" si="924"/>
        <v>17.279999999998836</v>
      </c>
      <c r="X1633">
        <f t="shared" si="925"/>
        <v>8.6700000000000728</v>
      </c>
      <c r="Y1633">
        <f t="shared" si="926"/>
        <v>17.279999999998836</v>
      </c>
      <c r="Z1633">
        <f t="shared" si="927"/>
        <v>0</v>
      </c>
      <c r="AA1633">
        <f t="shared" si="928"/>
        <v>0</v>
      </c>
      <c r="AB1633" s="18">
        <f t="shared" si="929"/>
        <v>0</v>
      </c>
      <c r="AC1633" s="18">
        <f t="shared" si="930"/>
        <v>0</v>
      </c>
      <c r="AD1633" s="18">
        <f t="shared" si="931"/>
        <v>0</v>
      </c>
      <c r="AE1633" s="18">
        <f t="shared" si="932"/>
        <v>0</v>
      </c>
      <c r="AG1633" s="18">
        <f t="shared" si="933"/>
        <v>0</v>
      </c>
      <c r="AH1633" s="18">
        <f t="shared" si="934"/>
        <v>0</v>
      </c>
    </row>
    <row r="1634" spans="5:34" x14ac:dyDescent="0.25">
      <c r="E1634" s="12">
        <v>43368.708333333336</v>
      </c>
      <c r="F1634" s="10">
        <v>12369.8</v>
      </c>
      <c r="G1634" s="10">
        <v>12375.34</v>
      </c>
      <c r="H1634" s="10">
        <v>12341.39</v>
      </c>
      <c r="I1634" s="10">
        <v>12343.9</v>
      </c>
      <c r="K1634" s="13">
        <f t="shared" si="923"/>
        <v>-25.899999999999636</v>
      </c>
      <c r="L1634" s="13">
        <f t="shared" si="935"/>
        <v>-4.5300000000006548</v>
      </c>
      <c r="M1634" s="13">
        <f t="shared" si="924"/>
        <v>33.950000000000728</v>
      </c>
      <c r="X1634">
        <f t="shared" si="925"/>
        <v>25.899999999999636</v>
      </c>
      <c r="Y1634">
        <f t="shared" si="926"/>
        <v>33.950000000000728</v>
      </c>
      <c r="Z1634">
        <f t="shared" si="927"/>
        <v>0</v>
      </c>
      <c r="AA1634">
        <f t="shared" si="928"/>
        <v>0</v>
      </c>
      <c r="AB1634" s="18">
        <f t="shared" si="929"/>
        <v>0</v>
      </c>
      <c r="AC1634" s="18">
        <f t="shared" si="930"/>
        <v>0</v>
      </c>
      <c r="AD1634" s="18">
        <f t="shared" si="931"/>
        <v>0</v>
      </c>
      <c r="AE1634" s="18">
        <f t="shared" si="932"/>
        <v>0</v>
      </c>
      <c r="AG1634" s="18">
        <f t="shared" si="933"/>
        <v>0</v>
      </c>
      <c r="AH1634" s="18">
        <f t="shared" si="934"/>
        <v>0</v>
      </c>
    </row>
    <row r="1635" spans="5:34" x14ac:dyDescent="0.25">
      <c r="E1635" s="11">
        <v>43368.75</v>
      </c>
      <c r="F1635" s="9">
        <v>12343.15</v>
      </c>
      <c r="G1635" s="9">
        <v>12382.95</v>
      </c>
      <c r="H1635" s="9">
        <v>12333</v>
      </c>
      <c r="I1635" s="9">
        <v>12377.7</v>
      </c>
      <c r="K1635" s="13">
        <f t="shared" si="923"/>
        <v>34.550000000001091</v>
      </c>
      <c r="L1635" s="13">
        <f t="shared" si="935"/>
        <v>30.020000000000437</v>
      </c>
      <c r="M1635" s="13">
        <f t="shared" si="924"/>
        <v>49.950000000000728</v>
      </c>
      <c r="X1635">
        <f t="shared" si="925"/>
        <v>34.550000000001091</v>
      </c>
      <c r="Y1635">
        <f t="shared" si="926"/>
        <v>49.950000000000728</v>
      </c>
      <c r="Z1635">
        <f t="shared" si="927"/>
        <v>0</v>
      </c>
      <c r="AA1635">
        <f t="shared" si="928"/>
        <v>0</v>
      </c>
      <c r="AB1635" s="18">
        <f t="shared" si="929"/>
        <v>0</v>
      </c>
      <c r="AC1635" s="18">
        <f t="shared" si="930"/>
        <v>0</v>
      </c>
      <c r="AD1635" s="18">
        <f t="shared" si="931"/>
        <v>0</v>
      </c>
      <c r="AE1635" s="18">
        <f t="shared" si="932"/>
        <v>0</v>
      </c>
      <c r="AG1635" s="18">
        <f t="shared" si="933"/>
        <v>0</v>
      </c>
      <c r="AH1635" s="18">
        <f t="shared" si="934"/>
        <v>0</v>
      </c>
    </row>
    <row r="1636" spans="5:34" x14ac:dyDescent="0.25">
      <c r="E1636" s="12">
        <v>43368.791666666664</v>
      </c>
      <c r="F1636" s="10">
        <v>12377.45</v>
      </c>
      <c r="G1636" s="10">
        <v>12387.1</v>
      </c>
      <c r="H1636" s="10">
        <v>12371.81</v>
      </c>
      <c r="I1636" s="10">
        <v>12375.34</v>
      </c>
      <c r="K1636" s="13">
        <f t="shared" si="923"/>
        <v>-2.1100000000005821</v>
      </c>
      <c r="L1636" s="13">
        <f t="shared" si="935"/>
        <v>27.909999999999854</v>
      </c>
      <c r="M1636" s="13">
        <f t="shared" si="924"/>
        <v>15.290000000000873</v>
      </c>
      <c r="X1636">
        <f t="shared" si="925"/>
        <v>2.1100000000005821</v>
      </c>
      <c r="Y1636">
        <f t="shared" si="926"/>
        <v>15.290000000000873</v>
      </c>
      <c r="Z1636">
        <f t="shared" si="927"/>
        <v>0</v>
      </c>
      <c r="AA1636">
        <f t="shared" si="928"/>
        <v>0</v>
      </c>
      <c r="AB1636" s="18">
        <f t="shared" si="929"/>
        <v>0</v>
      </c>
      <c r="AC1636" s="18">
        <f t="shared" si="930"/>
        <v>0</v>
      </c>
      <c r="AD1636" s="18">
        <f t="shared" si="931"/>
        <v>0</v>
      </c>
      <c r="AE1636" s="18">
        <f t="shared" si="932"/>
        <v>0</v>
      </c>
      <c r="AG1636" s="18">
        <f t="shared" si="933"/>
        <v>0</v>
      </c>
      <c r="AH1636" s="18">
        <f t="shared" si="934"/>
        <v>0</v>
      </c>
    </row>
    <row r="1637" spans="5:34" x14ac:dyDescent="0.25">
      <c r="E1637" s="11">
        <v>43368.833333333336</v>
      </c>
      <c r="F1637" s="9">
        <v>12375.09</v>
      </c>
      <c r="G1637" s="9">
        <v>12375.09</v>
      </c>
      <c r="H1637" s="9">
        <v>12358.31</v>
      </c>
      <c r="I1637" s="9">
        <v>12362.31</v>
      </c>
      <c r="K1637" s="13">
        <f t="shared" si="923"/>
        <v>-12.780000000000655</v>
      </c>
      <c r="L1637" s="13">
        <f t="shared" si="935"/>
        <v>15.1299999999992</v>
      </c>
      <c r="M1637" s="13">
        <f t="shared" si="924"/>
        <v>16.780000000000655</v>
      </c>
      <c r="X1637">
        <f t="shared" si="925"/>
        <v>12.780000000000655</v>
      </c>
      <c r="Y1637">
        <f t="shared" si="926"/>
        <v>16.780000000000655</v>
      </c>
      <c r="Z1637">
        <f t="shared" si="927"/>
        <v>0</v>
      </c>
      <c r="AA1637">
        <f t="shared" si="928"/>
        <v>0</v>
      </c>
      <c r="AB1637" s="18">
        <f t="shared" si="929"/>
        <v>0</v>
      </c>
      <c r="AC1637" s="18">
        <f t="shared" si="930"/>
        <v>0</v>
      </c>
      <c r="AD1637" s="18">
        <f t="shared" si="931"/>
        <v>0</v>
      </c>
      <c r="AE1637" s="18">
        <f t="shared" si="932"/>
        <v>0</v>
      </c>
      <c r="AG1637" s="18">
        <f t="shared" si="933"/>
        <v>0</v>
      </c>
      <c r="AH1637" s="18">
        <f t="shared" si="934"/>
        <v>0</v>
      </c>
    </row>
    <row r="1638" spans="5:34" x14ac:dyDescent="0.25">
      <c r="E1638" s="12">
        <v>43368.875</v>
      </c>
      <c r="F1638" s="10">
        <v>12362.31</v>
      </c>
      <c r="G1638" s="10">
        <v>12369.82</v>
      </c>
      <c r="H1638" s="10">
        <v>12358.56</v>
      </c>
      <c r="I1638" s="10">
        <v>12363.06</v>
      </c>
      <c r="K1638" s="13">
        <f t="shared" si="923"/>
        <v>0.75</v>
      </c>
      <c r="L1638" s="13">
        <f t="shared" si="935"/>
        <v>15.8799999999992</v>
      </c>
      <c r="M1638" s="13">
        <f t="shared" si="924"/>
        <v>11.260000000000218</v>
      </c>
      <c r="X1638">
        <f t="shared" si="925"/>
        <v>0.75</v>
      </c>
      <c r="Y1638">
        <f t="shared" si="926"/>
        <v>11.260000000000218</v>
      </c>
      <c r="Z1638">
        <f t="shared" si="927"/>
        <v>0</v>
      </c>
      <c r="AA1638">
        <f t="shared" si="928"/>
        <v>0</v>
      </c>
      <c r="AB1638" s="18">
        <f t="shared" si="929"/>
        <v>0</v>
      </c>
      <c r="AC1638" s="18">
        <f t="shared" si="930"/>
        <v>0</v>
      </c>
      <c r="AD1638" s="18">
        <f t="shared" si="931"/>
        <v>0</v>
      </c>
      <c r="AE1638" s="18">
        <f t="shared" si="932"/>
        <v>0</v>
      </c>
      <c r="AG1638" s="18">
        <f t="shared" si="933"/>
        <v>0</v>
      </c>
      <c r="AH1638" s="18">
        <f t="shared" si="934"/>
        <v>0</v>
      </c>
    </row>
    <row r="1639" spans="5:34" x14ac:dyDescent="0.25">
      <c r="E1639" s="11">
        <v>43368.916666666664</v>
      </c>
      <c r="F1639" s="9">
        <v>12363.31</v>
      </c>
      <c r="G1639" s="9">
        <v>12374.57</v>
      </c>
      <c r="H1639" s="9">
        <v>12361.81</v>
      </c>
      <c r="I1639" s="9">
        <v>12371.44</v>
      </c>
      <c r="K1639" s="13">
        <f t="shared" si="923"/>
        <v>8.1300000000010186</v>
      </c>
      <c r="L1639" s="13">
        <f t="shared" si="935"/>
        <v>24.010000000000218</v>
      </c>
      <c r="M1639" s="13">
        <f t="shared" si="924"/>
        <v>12.760000000000218</v>
      </c>
      <c r="N1639" s="13"/>
      <c r="X1639">
        <f t="shared" si="925"/>
        <v>8.1300000000010186</v>
      </c>
      <c r="Y1639">
        <f t="shared" si="926"/>
        <v>12.760000000000218</v>
      </c>
      <c r="Z1639">
        <f t="shared" si="927"/>
        <v>0</v>
      </c>
      <c r="AA1639">
        <f t="shared" si="928"/>
        <v>0</v>
      </c>
      <c r="AB1639" s="18">
        <f t="shared" si="929"/>
        <v>0</v>
      </c>
      <c r="AC1639" s="18">
        <f t="shared" si="930"/>
        <v>0</v>
      </c>
      <c r="AD1639" s="18">
        <f t="shared" si="931"/>
        <v>0</v>
      </c>
      <c r="AE1639" s="18">
        <f t="shared" si="932"/>
        <v>0</v>
      </c>
      <c r="AG1639" s="18">
        <f t="shared" si="933"/>
        <v>0</v>
      </c>
      <c r="AH1639" s="18">
        <f t="shared" si="934"/>
        <v>0</v>
      </c>
    </row>
    <row r="1640" spans="5:34" hidden="1" x14ac:dyDescent="0.25">
      <c r="E1640" s="12">
        <v>43368.958333333336</v>
      </c>
      <c r="F1640" s="10">
        <v>12373.04</v>
      </c>
      <c r="G1640" s="10">
        <v>12378.33</v>
      </c>
      <c r="H1640" s="10">
        <v>12371.98</v>
      </c>
      <c r="I1640" s="10">
        <v>12378.33</v>
      </c>
      <c r="AB1640"/>
      <c r="AC1640"/>
      <c r="AD1640"/>
      <c r="AE1640"/>
    </row>
    <row r="1641" spans="5:34" hidden="1" x14ac:dyDescent="0.25">
      <c r="E1641" s="11">
        <v>43369.041666666664</v>
      </c>
      <c r="F1641" s="9">
        <v>12378.33</v>
      </c>
      <c r="G1641" s="9">
        <v>12378.33</v>
      </c>
      <c r="H1641" s="9">
        <v>12378.33</v>
      </c>
      <c r="I1641" s="9">
        <v>12378.33</v>
      </c>
      <c r="AB1641"/>
      <c r="AC1641"/>
      <c r="AD1641"/>
      <c r="AE1641"/>
    </row>
    <row r="1642" spans="5:34" hidden="1" x14ac:dyDescent="0.25">
      <c r="E1642" s="12">
        <v>43369.083333333336</v>
      </c>
      <c r="F1642" s="10">
        <v>12381.49</v>
      </c>
      <c r="G1642" s="10">
        <v>12383.61</v>
      </c>
      <c r="H1642" s="10">
        <v>12380.49</v>
      </c>
      <c r="I1642" s="10">
        <v>12380.49</v>
      </c>
      <c r="AB1642"/>
      <c r="AC1642"/>
      <c r="AD1642"/>
      <c r="AE1642"/>
    </row>
    <row r="1643" spans="5:34" hidden="1" x14ac:dyDescent="0.25">
      <c r="E1643" s="11">
        <v>43369.125</v>
      </c>
      <c r="F1643" s="9">
        <v>12381.55</v>
      </c>
      <c r="G1643" s="9">
        <v>12385.78</v>
      </c>
      <c r="H1643" s="9">
        <v>12380.49</v>
      </c>
      <c r="I1643" s="9">
        <v>12383.66</v>
      </c>
      <c r="AB1643"/>
      <c r="AC1643"/>
      <c r="AD1643"/>
      <c r="AE1643"/>
    </row>
    <row r="1644" spans="5:34" hidden="1" x14ac:dyDescent="0.25">
      <c r="E1644" s="12">
        <v>43369.166666666664</v>
      </c>
      <c r="F1644" s="10">
        <v>12383.39</v>
      </c>
      <c r="G1644" s="10">
        <v>12391.74</v>
      </c>
      <c r="H1644" s="10">
        <v>12383.39</v>
      </c>
      <c r="I1644" s="10">
        <v>12389.62</v>
      </c>
      <c r="AB1644"/>
      <c r="AC1644"/>
      <c r="AD1644"/>
      <c r="AE1644"/>
    </row>
    <row r="1645" spans="5:34" hidden="1" x14ac:dyDescent="0.25">
      <c r="E1645" s="11">
        <v>43369.208333333336</v>
      </c>
      <c r="F1645" s="9">
        <v>12390.68</v>
      </c>
      <c r="G1645" s="9">
        <v>12398.07</v>
      </c>
      <c r="H1645" s="9">
        <v>12389.61</v>
      </c>
      <c r="I1645" s="9">
        <v>12398.07</v>
      </c>
      <c r="AB1645"/>
      <c r="AC1645"/>
      <c r="AD1645"/>
      <c r="AE1645"/>
    </row>
    <row r="1646" spans="5:34" hidden="1" x14ac:dyDescent="0.25">
      <c r="E1646" s="12">
        <v>43369.25</v>
      </c>
      <c r="F1646" s="10">
        <v>12399.13</v>
      </c>
      <c r="G1646" s="10">
        <v>12401.25</v>
      </c>
      <c r="H1646" s="10">
        <v>12394.9</v>
      </c>
      <c r="I1646" s="10">
        <v>12401.24</v>
      </c>
      <c r="AB1646"/>
      <c r="AC1646"/>
      <c r="AD1646"/>
      <c r="AE1646"/>
    </row>
    <row r="1647" spans="5:34" hidden="1" x14ac:dyDescent="0.25">
      <c r="E1647" s="11">
        <v>43369.291666666664</v>
      </c>
      <c r="F1647" s="9">
        <v>12400.19</v>
      </c>
      <c r="G1647" s="9">
        <v>12401.24</v>
      </c>
      <c r="H1647" s="9">
        <v>12398.06</v>
      </c>
      <c r="I1647" s="9">
        <v>12399.42</v>
      </c>
      <c r="AB1647"/>
      <c r="AC1647"/>
      <c r="AD1647"/>
      <c r="AE1647"/>
    </row>
    <row r="1648" spans="5:34" x14ac:dyDescent="0.25">
      <c r="E1648" s="12">
        <v>43369.333333333336</v>
      </c>
      <c r="F1648" s="10">
        <v>12400.48</v>
      </c>
      <c r="G1648" s="10">
        <v>12409.47</v>
      </c>
      <c r="H1648" s="10">
        <v>12400.48</v>
      </c>
      <c r="I1648" s="10">
        <v>12408.31</v>
      </c>
      <c r="K1648" s="13">
        <f t="shared" ref="K1648:K1662" si="936">I1648-F1648</f>
        <v>7.8299999999999272</v>
      </c>
      <c r="L1648" s="13">
        <v>0</v>
      </c>
      <c r="M1648" s="13">
        <f t="shared" ref="M1648:M1662" si="937">G1648-H1648</f>
        <v>8.9899999999997817</v>
      </c>
      <c r="N1648" s="13">
        <f>I1662-F1648</f>
        <v>-53.199999999998909</v>
      </c>
      <c r="O1648" s="18">
        <f>IF(K1648*N1648&gt;0,1,0)</f>
        <v>0</v>
      </c>
      <c r="P1648">
        <f>_xlfn.IFS(K1648&lt;0,MIN(L1647:L1661),K1648&gt;0,MAX(L1647:L1661))</f>
        <v>0</v>
      </c>
      <c r="Q1648">
        <f>_xlfn.IFS(K1648&lt;0,MAX(L1647:L1661),K1648&gt;0,MIN(L1647:L1661))</f>
        <v>-64.910000000001673</v>
      </c>
      <c r="T1648" s="13">
        <f>MAX(G1648:G1662)</f>
        <v>12419.22</v>
      </c>
      <c r="X1648">
        <f t="shared" ref="X1648:X1662" si="938">ABS(K1648)</f>
        <v>7.8299999999999272</v>
      </c>
      <c r="Y1648">
        <f t="shared" ref="Y1648:Y1662" si="939">ABS(M1648)</f>
        <v>8.9899999999997817</v>
      </c>
      <c r="Z1648">
        <f t="shared" ref="Z1648:Z1662" si="940">IF(T1648&lt;1000,ABS(T1648),0)</f>
        <v>0</v>
      </c>
      <c r="AA1648">
        <f t="shared" ref="AA1648:AA1662" si="941">ABS(N1648)</f>
        <v>53.199999999998909</v>
      </c>
      <c r="AB1648" s="18">
        <f t="shared" ref="AB1648:AB1662" si="942">ABS(P1648)</f>
        <v>0</v>
      </c>
      <c r="AC1648" s="18">
        <f t="shared" ref="AC1648:AC1662" si="943">ABS(Q1648)</f>
        <v>64.910000000001673</v>
      </c>
      <c r="AD1648" s="18">
        <f t="shared" ref="AD1648:AD1662" si="944">IF(O1648=1,ABS(P1648),0)</f>
        <v>0</v>
      </c>
      <c r="AE1648" s="18">
        <f t="shared" ref="AE1648:AE1662" si="945">IF(O1648=0,ABS(Q1648),0)</f>
        <v>64.910000000001673</v>
      </c>
      <c r="AG1648" s="18">
        <f t="shared" ref="AG1648:AG1662" si="946">IF(O1648=1,ABS(Q1648),0)</f>
        <v>0</v>
      </c>
      <c r="AH1648" s="18">
        <f t="shared" ref="AH1648:AH1662" si="947">IF(O1648=0,ABS(P1648),0)</f>
        <v>0</v>
      </c>
    </row>
    <row r="1649" spans="5:34" x14ac:dyDescent="0.25">
      <c r="E1649" s="11">
        <v>43369.375</v>
      </c>
      <c r="F1649" s="9">
        <v>12408.97</v>
      </c>
      <c r="G1649" s="9">
        <v>12419.22</v>
      </c>
      <c r="H1649" s="9">
        <v>12396.92</v>
      </c>
      <c r="I1649" s="9">
        <v>12397.07</v>
      </c>
      <c r="K1649" s="13">
        <f t="shared" si="936"/>
        <v>-11.899999999999636</v>
      </c>
      <c r="L1649" s="13">
        <f t="shared" ref="L1649:L1662" si="948">L1648+K1649</f>
        <v>-11.899999999999636</v>
      </c>
      <c r="M1649" s="13">
        <f t="shared" si="937"/>
        <v>22.299999999999272</v>
      </c>
      <c r="T1649" s="13">
        <f>MIN(H1648:H1662)</f>
        <v>12326.94</v>
      </c>
      <c r="X1649">
        <f t="shared" si="938"/>
        <v>11.899999999999636</v>
      </c>
      <c r="Y1649">
        <f t="shared" si="939"/>
        <v>22.299999999999272</v>
      </c>
      <c r="Z1649">
        <f t="shared" si="940"/>
        <v>0</v>
      </c>
      <c r="AA1649">
        <f t="shared" si="941"/>
        <v>0</v>
      </c>
      <c r="AB1649" s="18">
        <f t="shared" si="942"/>
        <v>0</v>
      </c>
      <c r="AC1649" s="18">
        <f t="shared" si="943"/>
        <v>0</v>
      </c>
      <c r="AD1649" s="18">
        <f t="shared" si="944"/>
        <v>0</v>
      </c>
      <c r="AE1649" s="18">
        <f t="shared" si="945"/>
        <v>0</v>
      </c>
      <c r="AG1649" s="18">
        <f t="shared" si="946"/>
        <v>0</v>
      </c>
      <c r="AH1649" s="18">
        <f t="shared" si="947"/>
        <v>0</v>
      </c>
    </row>
    <row r="1650" spans="5:34" x14ac:dyDescent="0.25">
      <c r="E1650" s="12">
        <v>43369.416666666664</v>
      </c>
      <c r="F1650" s="10">
        <v>12395.85</v>
      </c>
      <c r="G1650" s="10">
        <v>12401.82</v>
      </c>
      <c r="H1650" s="10">
        <v>12335.71</v>
      </c>
      <c r="I1650" s="10">
        <v>12350.48</v>
      </c>
      <c r="K1650" s="13">
        <f t="shared" si="936"/>
        <v>-45.3700000000008</v>
      </c>
      <c r="L1650" s="13">
        <f t="shared" si="948"/>
        <v>-57.270000000000437</v>
      </c>
      <c r="M1650" s="13">
        <f t="shared" si="937"/>
        <v>66.110000000000582</v>
      </c>
      <c r="T1650" s="13">
        <f>T1648-T1649</f>
        <v>92.279999999998836</v>
      </c>
      <c r="X1650">
        <f t="shared" si="938"/>
        <v>45.3700000000008</v>
      </c>
      <c r="Y1650">
        <f t="shared" si="939"/>
        <v>66.110000000000582</v>
      </c>
      <c r="Z1650">
        <f t="shared" si="940"/>
        <v>92.279999999998836</v>
      </c>
      <c r="AA1650">
        <f t="shared" si="941"/>
        <v>0</v>
      </c>
      <c r="AB1650" s="18">
        <f t="shared" si="942"/>
        <v>0</v>
      </c>
      <c r="AC1650" s="18">
        <f t="shared" si="943"/>
        <v>0</v>
      </c>
      <c r="AD1650" s="18">
        <f t="shared" si="944"/>
        <v>0</v>
      </c>
      <c r="AE1650" s="18">
        <f t="shared" si="945"/>
        <v>0</v>
      </c>
      <c r="AG1650" s="18">
        <f t="shared" si="946"/>
        <v>0</v>
      </c>
      <c r="AH1650" s="18">
        <f t="shared" si="947"/>
        <v>0</v>
      </c>
    </row>
    <row r="1651" spans="5:34" x14ac:dyDescent="0.25">
      <c r="E1651" s="11">
        <v>43369.458333333336</v>
      </c>
      <c r="F1651" s="9">
        <v>12349.99</v>
      </c>
      <c r="G1651" s="9">
        <v>12367.67</v>
      </c>
      <c r="H1651" s="9">
        <v>12347.69</v>
      </c>
      <c r="I1651" s="9">
        <v>12362.68</v>
      </c>
      <c r="K1651" s="13">
        <f t="shared" si="936"/>
        <v>12.690000000000509</v>
      </c>
      <c r="L1651" s="13">
        <f t="shared" si="948"/>
        <v>-44.579999999999927</v>
      </c>
      <c r="M1651" s="13">
        <f t="shared" si="937"/>
        <v>19.979999999999563</v>
      </c>
      <c r="X1651">
        <f t="shared" si="938"/>
        <v>12.690000000000509</v>
      </c>
      <c r="Y1651">
        <f t="shared" si="939"/>
        <v>19.979999999999563</v>
      </c>
      <c r="Z1651">
        <f t="shared" si="940"/>
        <v>0</v>
      </c>
      <c r="AA1651">
        <f t="shared" si="941"/>
        <v>0</v>
      </c>
      <c r="AB1651" s="18">
        <f t="shared" si="942"/>
        <v>0</v>
      </c>
      <c r="AC1651" s="18">
        <f t="shared" si="943"/>
        <v>0</v>
      </c>
      <c r="AD1651" s="18">
        <f t="shared" si="944"/>
        <v>0</v>
      </c>
      <c r="AE1651" s="18">
        <f t="shared" si="945"/>
        <v>0</v>
      </c>
      <c r="AG1651" s="18">
        <f t="shared" si="946"/>
        <v>0</v>
      </c>
      <c r="AH1651" s="18">
        <f t="shared" si="947"/>
        <v>0</v>
      </c>
    </row>
    <row r="1652" spans="5:34" x14ac:dyDescent="0.25">
      <c r="E1652" s="12">
        <v>43369.5</v>
      </c>
      <c r="F1652" s="10">
        <v>12363.68</v>
      </c>
      <c r="G1652" s="10">
        <v>12367.66</v>
      </c>
      <c r="H1652" s="10">
        <v>12354.01</v>
      </c>
      <c r="I1652" s="10">
        <v>12354.44</v>
      </c>
      <c r="K1652" s="13">
        <f t="shared" si="936"/>
        <v>-9.2399999999997817</v>
      </c>
      <c r="L1652" s="13">
        <f t="shared" si="948"/>
        <v>-53.819999999999709</v>
      </c>
      <c r="M1652" s="13">
        <f t="shared" si="937"/>
        <v>13.649999999999636</v>
      </c>
      <c r="R1652">
        <v>-40</v>
      </c>
      <c r="X1652">
        <f t="shared" si="938"/>
        <v>9.2399999999997817</v>
      </c>
      <c r="Y1652">
        <f t="shared" si="939"/>
        <v>13.649999999999636</v>
      </c>
      <c r="Z1652">
        <f t="shared" si="940"/>
        <v>0</v>
      </c>
      <c r="AA1652">
        <f t="shared" si="941"/>
        <v>0</v>
      </c>
      <c r="AB1652" s="18">
        <f t="shared" si="942"/>
        <v>0</v>
      </c>
      <c r="AC1652" s="18">
        <f t="shared" si="943"/>
        <v>0</v>
      </c>
      <c r="AD1652" s="18">
        <f t="shared" si="944"/>
        <v>0</v>
      </c>
      <c r="AE1652" s="18">
        <f t="shared" si="945"/>
        <v>0</v>
      </c>
      <c r="AG1652" s="18">
        <f t="shared" si="946"/>
        <v>0</v>
      </c>
      <c r="AH1652" s="18">
        <f t="shared" si="947"/>
        <v>0</v>
      </c>
    </row>
    <row r="1653" spans="5:34" x14ac:dyDescent="0.25">
      <c r="E1653" s="11">
        <v>43369.541666666664</v>
      </c>
      <c r="F1653" s="9">
        <v>12354.69</v>
      </c>
      <c r="G1653" s="9">
        <v>12365.86</v>
      </c>
      <c r="H1653" s="9">
        <v>12349.8</v>
      </c>
      <c r="I1653" s="9">
        <v>12352.23</v>
      </c>
      <c r="K1653" s="13">
        <f t="shared" si="936"/>
        <v>-2.4600000000009459</v>
      </c>
      <c r="L1653" s="13">
        <f t="shared" si="948"/>
        <v>-56.280000000000655</v>
      </c>
      <c r="M1653" s="13">
        <f t="shared" si="937"/>
        <v>16.06000000000131</v>
      </c>
      <c r="X1653">
        <f t="shared" si="938"/>
        <v>2.4600000000009459</v>
      </c>
      <c r="Y1653">
        <f t="shared" si="939"/>
        <v>16.06000000000131</v>
      </c>
      <c r="Z1653">
        <f t="shared" si="940"/>
        <v>0</v>
      </c>
      <c r="AA1653">
        <f t="shared" si="941"/>
        <v>0</v>
      </c>
      <c r="AB1653" s="18">
        <f t="shared" si="942"/>
        <v>0</v>
      </c>
      <c r="AC1653" s="18">
        <f t="shared" si="943"/>
        <v>0</v>
      </c>
      <c r="AD1653" s="18">
        <f t="shared" si="944"/>
        <v>0</v>
      </c>
      <c r="AE1653" s="18">
        <f t="shared" si="945"/>
        <v>0</v>
      </c>
      <c r="AG1653" s="18">
        <f t="shared" si="946"/>
        <v>0</v>
      </c>
      <c r="AH1653" s="18">
        <f t="shared" si="947"/>
        <v>0</v>
      </c>
    </row>
    <row r="1654" spans="5:34" x14ac:dyDescent="0.25">
      <c r="E1654" s="12">
        <v>43369.583333333336</v>
      </c>
      <c r="F1654" s="10">
        <v>12352.2</v>
      </c>
      <c r="G1654" s="10">
        <v>12354.47</v>
      </c>
      <c r="H1654" s="10">
        <v>12338.22</v>
      </c>
      <c r="I1654" s="10">
        <v>12343.57</v>
      </c>
      <c r="K1654" s="13">
        <f t="shared" si="936"/>
        <v>-8.6300000000010186</v>
      </c>
      <c r="L1654" s="13">
        <f t="shared" si="948"/>
        <v>-64.910000000001673</v>
      </c>
      <c r="M1654" s="13">
        <f t="shared" si="937"/>
        <v>16.25</v>
      </c>
      <c r="X1654">
        <f t="shared" si="938"/>
        <v>8.6300000000010186</v>
      </c>
      <c r="Y1654">
        <f t="shared" si="939"/>
        <v>16.25</v>
      </c>
      <c r="Z1654">
        <f t="shared" si="940"/>
        <v>0</v>
      </c>
      <c r="AA1654">
        <f t="shared" si="941"/>
        <v>0</v>
      </c>
      <c r="AB1654" s="18">
        <f t="shared" si="942"/>
        <v>0</v>
      </c>
      <c r="AC1654" s="18">
        <f t="shared" si="943"/>
        <v>0</v>
      </c>
      <c r="AD1654" s="18">
        <f t="shared" si="944"/>
        <v>0</v>
      </c>
      <c r="AE1654" s="18">
        <f t="shared" si="945"/>
        <v>0</v>
      </c>
      <c r="AG1654" s="18">
        <f t="shared" si="946"/>
        <v>0</v>
      </c>
      <c r="AH1654" s="18">
        <f t="shared" si="947"/>
        <v>0</v>
      </c>
    </row>
    <row r="1655" spans="5:34" x14ac:dyDescent="0.25">
      <c r="E1655" s="11">
        <v>43369.625</v>
      </c>
      <c r="F1655" s="9">
        <v>12344.07</v>
      </c>
      <c r="G1655" s="9">
        <v>12359.56</v>
      </c>
      <c r="H1655" s="9">
        <v>12339.96</v>
      </c>
      <c r="I1655" s="9">
        <v>12344.69</v>
      </c>
      <c r="K1655" s="13">
        <f t="shared" si="936"/>
        <v>0.62000000000080036</v>
      </c>
      <c r="L1655" s="13">
        <f t="shared" si="948"/>
        <v>-64.290000000000873</v>
      </c>
      <c r="M1655" s="13">
        <f t="shared" si="937"/>
        <v>19.600000000000364</v>
      </c>
      <c r="X1655">
        <f t="shared" si="938"/>
        <v>0.62000000000080036</v>
      </c>
      <c r="Y1655">
        <f t="shared" si="939"/>
        <v>19.600000000000364</v>
      </c>
      <c r="Z1655">
        <f t="shared" si="940"/>
        <v>0</v>
      </c>
      <c r="AA1655">
        <f t="shared" si="941"/>
        <v>0</v>
      </c>
      <c r="AB1655" s="18">
        <f t="shared" si="942"/>
        <v>0</v>
      </c>
      <c r="AC1655" s="18">
        <f t="shared" si="943"/>
        <v>0</v>
      </c>
      <c r="AD1655" s="18">
        <f t="shared" si="944"/>
        <v>0</v>
      </c>
      <c r="AE1655" s="18">
        <f t="shared" si="945"/>
        <v>0</v>
      </c>
      <c r="AG1655" s="18">
        <f t="shared" si="946"/>
        <v>0</v>
      </c>
      <c r="AH1655" s="18">
        <f t="shared" si="947"/>
        <v>0</v>
      </c>
    </row>
    <row r="1656" spans="5:34" x14ac:dyDescent="0.25">
      <c r="E1656" s="12">
        <v>43369.666666666664</v>
      </c>
      <c r="F1656" s="10">
        <v>12345.19</v>
      </c>
      <c r="G1656" s="10">
        <v>12349.71</v>
      </c>
      <c r="H1656" s="10">
        <v>12332.73</v>
      </c>
      <c r="I1656" s="10">
        <v>12346.81</v>
      </c>
      <c r="K1656" s="13">
        <f t="shared" si="936"/>
        <v>1.6199999999989814</v>
      </c>
      <c r="L1656" s="13">
        <f t="shared" si="948"/>
        <v>-62.670000000001892</v>
      </c>
      <c r="M1656" s="13">
        <f t="shared" si="937"/>
        <v>16.979999999999563</v>
      </c>
      <c r="X1656">
        <f t="shared" si="938"/>
        <v>1.6199999999989814</v>
      </c>
      <c r="Y1656">
        <f t="shared" si="939"/>
        <v>16.979999999999563</v>
      </c>
      <c r="Z1656">
        <f t="shared" si="940"/>
        <v>0</v>
      </c>
      <c r="AA1656">
        <f t="shared" si="941"/>
        <v>0</v>
      </c>
      <c r="AB1656" s="18">
        <f t="shared" si="942"/>
        <v>0</v>
      </c>
      <c r="AC1656" s="18">
        <f t="shared" si="943"/>
        <v>0</v>
      </c>
      <c r="AD1656" s="18">
        <f t="shared" si="944"/>
        <v>0</v>
      </c>
      <c r="AE1656" s="18">
        <f t="shared" si="945"/>
        <v>0</v>
      </c>
      <c r="AG1656" s="18">
        <f t="shared" si="946"/>
        <v>0</v>
      </c>
      <c r="AH1656" s="18">
        <f t="shared" si="947"/>
        <v>0</v>
      </c>
    </row>
    <row r="1657" spans="5:34" x14ac:dyDescent="0.25">
      <c r="E1657" s="11">
        <v>43369.708333333336</v>
      </c>
      <c r="F1657" s="9">
        <v>12347.06</v>
      </c>
      <c r="G1657" s="9">
        <v>12370.56</v>
      </c>
      <c r="H1657" s="9">
        <v>12326.94</v>
      </c>
      <c r="I1657" s="9">
        <v>12367.77</v>
      </c>
      <c r="K1657" s="13">
        <f t="shared" si="936"/>
        <v>20.710000000000946</v>
      </c>
      <c r="L1657" s="13">
        <f t="shared" si="948"/>
        <v>-41.960000000000946</v>
      </c>
      <c r="M1657" s="13">
        <f t="shared" si="937"/>
        <v>43.619999999998981</v>
      </c>
      <c r="X1657">
        <f t="shared" si="938"/>
        <v>20.710000000000946</v>
      </c>
      <c r="Y1657">
        <f t="shared" si="939"/>
        <v>43.619999999998981</v>
      </c>
      <c r="Z1657">
        <f t="shared" si="940"/>
        <v>0</v>
      </c>
      <c r="AA1657">
        <f t="shared" si="941"/>
        <v>0</v>
      </c>
      <c r="AB1657" s="18">
        <f t="shared" si="942"/>
        <v>0</v>
      </c>
      <c r="AC1657" s="18">
        <f t="shared" si="943"/>
        <v>0</v>
      </c>
      <c r="AD1657" s="18">
        <f t="shared" si="944"/>
        <v>0</v>
      </c>
      <c r="AE1657" s="18">
        <f t="shared" si="945"/>
        <v>0</v>
      </c>
      <c r="AG1657" s="18">
        <f t="shared" si="946"/>
        <v>0</v>
      </c>
      <c r="AH1657" s="18">
        <f t="shared" si="947"/>
        <v>0</v>
      </c>
    </row>
    <row r="1658" spans="5:34" x14ac:dyDescent="0.25">
      <c r="E1658" s="12">
        <v>43369.75</v>
      </c>
      <c r="F1658" s="10">
        <v>12369.02</v>
      </c>
      <c r="G1658" s="10">
        <v>12392.51</v>
      </c>
      <c r="H1658" s="10">
        <v>12367.92</v>
      </c>
      <c r="I1658" s="10">
        <v>12378.09</v>
      </c>
      <c r="K1658" s="13">
        <f t="shared" si="936"/>
        <v>9.069999999999709</v>
      </c>
      <c r="L1658" s="13">
        <f t="shared" si="948"/>
        <v>-32.890000000001237</v>
      </c>
      <c r="M1658" s="13">
        <f t="shared" si="937"/>
        <v>24.590000000000146</v>
      </c>
      <c r="X1658">
        <f t="shared" si="938"/>
        <v>9.069999999999709</v>
      </c>
      <c r="Y1658">
        <f t="shared" si="939"/>
        <v>24.590000000000146</v>
      </c>
      <c r="Z1658">
        <f t="shared" si="940"/>
        <v>0</v>
      </c>
      <c r="AA1658">
        <f t="shared" si="941"/>
        <v>0</v>
      </c>
      <c r="AB1658" s="18">
        <f t="shared" si="942"/>
        <v>0</v>
      </c>
      <c r="AC1658" s="18">
        <f t="shared" si="943"/>
        <v>0</v>
      </c>
      <c r="AD1658" s="18">
        <f t="shared" si="944"/>
        <v>0</v>
      </c>
      <c r="AE1658" s="18">
        <f t="shared" si="945"/>
        <v>0</v>
      </c>
      <c r="AG1658" s="18">
        <f t="shared" si="946"/>
        <v>0</v>
      </c>
      <c r="AH1658" s="18">
        <f t="shared" si="947"/>
        <v>0</v>
      </c>
    </row>
    <row r="1659" spans="5:34" x14ac:dyDescent="0.25">
      <c r="E1659" s="11">
        <v>43369.791666666664</v>
      </c>
      <c r="F1659" s="9">
        <v>12378.34</v>
      </c>
      <c r="G1659" s="9">
        <v>12379.59</v>
      </c>
      <c r="H1659" s="9">
        <v>12369.47</v>
      </c>
      <c r="I1659" s="9">
        <v>12377.23</v>
      </c>
      <c r="K1659" s="13">
        <f t="shared" si="936"/>
        <v>-1.1100000000005821</v>
      </c>
      <c r="L1659" s="13">
        <f t="shared" si="948"/>
        <v>-34.000000000001819</v>
      </c>
      <c r="M1659" s="13">
        <f t="shared" si="937"/>
        <v>10.1200000000008</v>
      </c>
      <c r="X1659">
        <f t="shared" si="938"/>
        <v>1.1100000000005821</v>
      </c>
      <c r="Y1659">
        <f t="shared" si="939"/>
        <v>10.1200000000008</v>
      </c>
      <c r="Z1659">
        <f t="shared" si="940"/>
        <v>0</v>
      </c>
      <c r="AA1659">
        <f t="shared" si="941"/>
        <v>0</v>
      </c>
      <c r="AB1659" s="18">
        <f t="shared" si="942"/>
        <v>0</v>
      </c>
      <c r="AC1659" s="18">
        <f t="shared" si="943"/>
        <v>0</v>
      </c>
      <c r="AD1659" s="18">
        <f t="shared" si="944"/>
        <v>0</v>
      </c>
      <c r="AE1659" s="18">
        <f t="shared" si="945"/>
        <v>0</v>
      </c>
      <c r="AG1659" s="18">
        <f t="shared" si="946"/>
        <v>0</v>
      </c>
      <c r="AH1659" s="18">
        <f t="shared" si="947"/>
        <v>0</v>
      </c>
    </row>
    <row r="1660" spans="5:34" x14ac:dyDescent="0.25">
      <c r="E1660" s="12">
        <v>43369.833333333336</v>
      </c>
      <c r="F1660" s="10">
        <v>12377.73</v>
      </c>
      <c r="G1660" s="10">
        <v>12378.98</v>
      </c>
      <c r="H1660" s="10">
        <v>12366.96</v>
      </c>
      <c r="I1660" s="10">
        <v>12369.21</v>
      </c>
      <c r="K1660" s="13">
        <f t="shared" si="936"/>
        <v>-8.5200000000004366</v>
      </c>
      <c r="L1660" s="13">
        <f t="shared" si="948"/>
        <v>-42.520000000002256</v>
      </c>
      <c r="M1660" s="13">
        <f t="shared" si="937"/>
        <v>12.020000000000437</v>
      </c>
      <c r="X1660">
        <f t="shared" si="938"/>
        <v>8.5200000000004366</v>
      </c>
      <c r="Y1660">
        <f t="shared" si="939"/>
        <v>12.020000000000437</v>
      </c>
      <c r="Z1660">
        <f t="shared" si="940"/>
        <v>0</v>
      </c>
      <c r="AA1660">
        <f t="shared" si="941"/>
        <v>0</v>
      </c>
      <c r="AB1660" s="18">
        <f t="shared" si="942"/>
        <v>0</v>
      </c>
      <c r="AC1660" s="18">
        <f t="shared" si="943"/>
        <v>0</v>
      </c>
      <c r="AD1660" s="18">
        <f t="shared" si="944"/>
        <v>0</v>
      </c>
      <c r="AE1660" s="18">
        <f t="shared" si="945"/>
        <v>0</v>
      </c>
      <c r="AG1660" s="18">
        <f t="shared" si="946"/>
        <v>0</v>
      </c>
      <c r="AH1660" s="18">
        <f t="shared" si="947"/>
        <v>0</v>
      </c>
    </row>
    <row r="1661" spans="5:34" x14ac:dyDescent="0.25">
      <c r="E1661" s="11">
        <v>43369.875</v>
      </c>
      <c r="F1661" s="9">
        <v>12368.71</v>
      </c>
      <c r="G1661" s="9">
        <v>12392.49</v>
      </c>
      <c r="H1661" s="9">
        <v>12364.71</v>
      </c>
      <c r="I1661" s="9">
        <v>12374.96</v>
      </c>
      <c r="K1661" s="13">
        <f t="shared" si="936"/>
        <v>6.25</v>
      </c>
      <c r="L1661" s="13">
        <f t="shared" si="948"/>
        <v>-36.270000000002256</v>
      </c>
      <c r="M1661" s="13">
        <f t="shared" si="937"/>
        <v>27.780000000000655</v>
      </c>
      <c r="X1661">
        <f t="shared" si="938"/>
        <v>6.25</v>
      </c>
      <c r="Y1661">
        <f t="shared" si="939"/>
        <v>27.780000000000655</v>
      </c>
      <c r="Z1661">
        <f t="shared" si="940"/>
        <v>0</v>
      </c>
      <c r="AA1661">
        <f t="shared" si="941"/>
        <v>0</v>
      </c>
      <c r="AB1661" s="18">
        <f t="shared" si="942"/>
        <v>0</v>
      </c>
      <c r="AC1661" s="18">
        <f t="shared" si="943"/>
        <v>0</v>
      </c>
      <c r="AD1661" s="18">
        <f t="shared" si="944"/>
        <v>0</v>
      </c>
      <c r="AE1661" s="18">
        <f t="shared" si="945"/>
        <v>0</v>
      </c>
      <c r="AG1661" s="18">
        <f t="shared" si="946"/>
        <v>0</v>
      </c>
      <c r="AH1661" s="18">
        <f t="shared" si="947"/>
        <v>0</v>
      </c>
    </row>
    <row r="1662" spans="5:34" x14ac:dyDescent="0.25">
      <c r="E1662" s="12">
        <v>43369.916666666664</v>
      </c>
      <c r="F1662" s="10">
        <v>12374.71</v>
      </c>
      <c r="G1662" s="10">
        <v>12387.22</v>
      </c>
      <c r="H1662" s="10">
        <v>12336.67</v>
      </c>
      <c r="I1662" s="10">
        <v>12347.28</v>
      </c>
      <c r="K1662" s="13">
        <f t="shared" si="936"/>
        <v>-27.429999999998472</v>
      </c>
      <c r="L1662" s="13">
        <f t="shared" si="948"/>
        <v>-63.700000000000728</v>
      </c>
      <c r="M1662" s="13">
        <f t="shared" si="937"/>
        <v>50.549999999999272</v>
      </c>
      <c r="N1662" s="13"/>
      <c r="X1662">
        <f t="shared" si="938"/>
        <v>27.429999999998472</v>
      </c>
      <c r="Y1662">
        <f t="shared" si="939"/>
        <v>50.549999999999272</v>
      </c>
      <c r="Z1662">
        <f t="shared" si="940"/>
        <v>0</v>
      </c>
      <c r="AA1662">
        <f t="shared" si="941"/>
        <v>0</v>
      </c>
      <c r="AB1662" s="18">
        <f t="shared" si="942"/>
        <v>0</v>
      </c>
      <c r="AC1662" s="18">
        <f t="shared" si="943"/>
        <v>0</v>
      </c>
      <c r="AD1662" s="18">
        <f t="shared" si="944"/>
        <v>0</v>
      </c>
      <c r="AE1662" s="18">
        <f t="shared" si="945"/>
        <v>0</v>
      </c>
      <c r="AG1662" s="18">
        <f t="shared" si="946"/>
        <v>0</v>
      </c>
      <c r="AH1662" s="18">
        <f t="shared" si="947"/>
        <v>0</v>
      </c>
    </row>
    <row r="1663" spans="5:34" hidden="1" x14ac:dyDescent="0.25">
      <c r="E1663" s="11">
        <v>43369.958333333336</v>
      </c>
      <c r="F1663" s="9">
        <v>12338.66</v>
      </c>
      <c r="G1663" s="9">
        <v>12345.02</v>
      </c>
      <c r="H1663" s="9">
        <v>12329.12</v>
      </c>
      <c r="I1663" s="9">
        <v>12336.54</v>
      </c>
      <c r="AB1663"/>
      <c r="AC1663"/>
      <c r="AD1663"/>
      <c r="AE1663"/>
    </row>
    <row r="1664" spans="5:34" hidden="1" x14ac:dyDescent="0.25">
      <c r="E1664" s="12">
        <v>43370.041666666664</v>
      </c>
      <c r="F1664" s="10">
        <v>12337.59</v>
      </c>
      <c r="G1664" s="10">
        <v>12349.13</v>
      </c>
      <c r="H1664" s="10">
        <v>12333.36</v>
      </c>
      <c r="I1664" s="10">
        <v>12348.07</v>
      </c>
      <c r="AB1664"/>
      <c r="AC1664"/>
      <c r="AD1664"/>
      <c r="AE1664"/>
    </row>
    <row r="1665" spans="5:34" hidden="1" x14ac:dyDescent="0.25">
      <c r="E1665" s="11">
        <v>43370.083333333336</v>
      </c>
      <c r="F1665" s="9">
        <v>12349.12</v>
      </c>
      <c r="G1665" s="9">
        <v>12349.18</v>
      </c>
      <c r="H1665" s="9">
        <v>12340.76</v>
      </c>
      <c r="I1665" s="9">
        <v>12347.12</v>
      </c>
      <c r="AB1665"/>
      <c r="AC1665"/>
      <c r="AD1665"/>
      <c r="AE1665"/>
    </row>
    <row r="1666" spans="5:34" hidden="1" x14ac:dyDescent="0.25">
      <c r="E1666" s="12">
        <v>43370.125</v>
      </c>
      <c r="F1666" s="10">
        <v>12346.06</v>
      </c>
      <c r="G1666" s="10">
        <v>12350.3</v>
      </c>
      <c r="H1666" s="10">
        <v>12342.88</v>
      </c>
      <c r="I1666" s="10">
        <v>12349.23</v>
      </c>
      <c r="AB1666"/>
      <c r="AC1666"/>
      <c r="AD1666"/>
      <c r="AE1666"/>
    </row>
    <row r="1667" spans="5:34" hidden="1" x14ac:dyDescent="0.25">
      <c r="E1667" s="11">
        <v>43370.166666666664</v>
      </c>
      <c r="F1667" s="9">
        <v>12349.04</v>
      </c>
      <c r="G1667" s="9">
        <v>12352.21</v>
      </c>
      <c r="H1667" s="9">
        <v>12345.85</v>
      </c>
      <c r="I1667" s="9">
        <v>12352.21</v>
      </c>
      <c r="AB1667"/>
      <c r="AC1667"/>
      <c r="AD1667"/>
      <c r="AE1667"/>
    </row>
    <row r="1668" spans="5:34" hidden="1" x14ac:dyDescent="0.25">
      <c r="E1668" s="12">
        <v>43370.208333333336</v>
      </c>
      <c r="F1668" s="10">
        <v>12351.15</v>
      </c>
      <c r="G1668" s="10">
        <v>12355.41</v>
      </c>
      <c r="H1668" s="10">
        <v>12349.03</v>
      </c>
      <c r="I1668" s="10">
        <v>12353.29</v>
      </c>
      <c r="AB1668"/>
      <c r="AC1668"/>
      <c r="AD1668"/>
      <c r="AE1668"/>
    </row>
    <row r="1669" spans="5:34" hidden="1" x14ac:dyDescent="0.25">
      <c r="E1669" s="11">
        <v>43370.25</v>
      </c>
      <c r="F1669" s="9">
        <v>12354.35</v>
      </c>
      <c r="G1669" s="9">
        <v>12354.35</v>
      </c>
      <c r="H1669" s="9">
        <v>12337.51</v>
      </c>
      <c r="I1669" s="9">
        <v>12341.75</v>
      </c>
      <c r="AB1669"/>
      <c r="AC1669"/>
      <c r="AD1669"/>
      <c r="AE1669"/>
    </row>
    <row r="1670" spans="5:34" hidden="1" x14ac:dyDescent="0.25">
      <c r="E1670" s="12">
        <v>43370.291666666664</v>
      </c>
      <c r="F1670" s="10">
        <v>12341.71</v>
      </c>
      <c r="G1670" s="10">
        <v>12344.07</v>
      </c>
      <c r="H1670" s="10">
        <v>12338.53</v>
      </c>
      <c r="I1670" s="10">
        <v>12343.01</v>
      </c>
      <c r="AB1670"/>
      <c r="AC1670"/>
      <c r="AD1670"/>
      <c r="AE1670"/>
    </row>
    <row r="1671" spans="5:34" x14ac:dyDescent="0.25">
      <c r="E1671" s="11">
        <v>43370.333333333336</v>
      </c>
      <c r="F1671" s="9">
        <v>12344.07</v>
      </c>
      <c r="G1671" s="9">
        <v>12346.24</v>
      </c>
      <c r="H1671" s="9">
        <v>12323.67</v>
      </c>
      <c r="I1671" s="9">
        <v>12332.73</v>
      </c>
      <c r="K1671" s="13">
        <f t="shared" ref="K1671:K1685" si="949">I1671-F1671</f>
        <v>-11.340000000000146</v>
      </c>
      <c r="L1671" s="13">
        <v>0</v>
      </c>
      <c r="M1671" s="13">
        <f t="shared" ref="M1671:M1685" si="950">G1671-H1671</f>
        <v>22.569999999999709</v>
      </c>
      <c r="N1671" s="13">
        <f>I1685-F1671</f>
        <v>73.760000000000218</v>
      </c>
      <c r="O1671" s="18">
        <f>IF(K1671*N1671&gt;0,1,0)</f>
        <v>0</v>
      </c>
      <c r="P1671">
        <f>_xlfn.IFS(K1671&lt;0,MIN(L1670:L1684),K1671&gt;0,MAX(L1670:L1684))</f>
        <v>-40.149999999999636</v>
      </c>
      <c r="Q1671">
        <f>_xlfn.IFS(K1671&lt;0,MAX(L1670:L1684),K1671&gt;0,MIN(L1670:L1684))</f>
        <v>133.71999999999935</v>
      </c>
      <c r="T1671" s="13">
        <f>MAX(G1671:G1685)</f>
        <v>12458.11</v>
      </c>
      <c r="X1671">
        <f t="shared" ref="X1671:X1685" si="951">ABS(K1671)</f>
        <v>11.340000000000146</v>
      </c>
      <c r="Y1671">
        <f t="shared" ref="Y1671:Y1685" si="952">ABS(M1671)</f>
        <v>22.569999999999709</v>
      </c>
      <c r="Z1671">
        <f t="shared" ref="Z1671:Z1685" si="953">IF(T1671&lt;1000,ABS(T1671),0)</f>
        <v>0</v>
      </c>
      <c r="AA1671">
        <f t="shared" ref="AA1671:AA1685" si="954">ABS(N1671)</f>
        <v>73.760000000000218</v>
      </c>
      <c r="AB1671" s="18">
        <f t="shared" ref="AB1671:AB1685" si="955">ABS(P1671)</f>
        <v>40.149999999999636</v>
      </c>
      <c r="AC1671" s="18">
        <f t="shared" ref="AC1671:AC1685" si="956">ABS(Q1671)</f>
        <v>133.71999999999935</v>
      </c>
      <c r="AD1671" s="18">
        <f t="shared" ref="AD1671:AD1685" si="957">IF(O1671=1,ABS(P1671),0)</f>
        <v>0</v>
      </c>
      <c r="AE1671" s="18">
        <f t="shared" ref="AE1671:AE1685" si="958">IF(O1671=0,ABS(Q1671),0)</f>
        <v>133.71999999999935</v>
      </c>
      <c r="AG1671" s="18">
        <f t="shared" ref="AG1671:AG1685" si="959">IF(O1671=1,ABS(Q1671),0)</f>
        <v>0</v>
      </c>
      <c r="AH1671" s="18">
        <f t="shared" ref="AH1671:AH1685" si="960">IF(O1671=0,ABS(P1671),0)</f>
        <v>40.149999999999636</v>
      </c>
    </row>
    <row r="1672" spans="5:34" x14ac:dyDescent="0.25">
      <c r="E1672" s="12">
        <v>43370.375</v>
      </c>
      <c r="F1672" s="10">
        <v>12318.88</v>
      </c>
      <c r="G1672" s="10">
        <v>12334.54</v>
      </c>
      <c r="H1672" s="10">
        <v>12316.12</v>
      </c>
      <c r="I1672" s="10">
        <v>12330.63</v>
      </c>
      <c r="K1672" s="13">
        <f t="shared" si="949"/>
        <v>11.75</v>
      </c>
      <c r="L1672" s="13">
        <f t="shared" ref="L1672:L1685" si="961">L1671+K1672</f>
        <v>11.75</v>
      </c>
      <c r="M1672" s="13">
        <f t="shared" si="950"/>
        <v>18.420000000000073</v>
      </c>
      <c r="T1672" s="13">
        <f>MIN(H1671:H1685)</f>
        <v>12272.18</v>
      </c>
      <c r="X1672">
        <f t="shared" si="951"/>
        <v>11.75</v>
      </c>
      <c r="Y1672">
        <f t="shared" si="952"/>
        <v>18.420000000000073</v>
      </c>
      <c r="Z1672">
        <f t="shared" si="953"/>
        <v>0</v>
      </c>
      <c r="AA1672">
        <f t="shared" si="954"/>
        <v>0</v>
      </c>
      <c r="AB1672" s="18">
        <f t="shared" si="955"/>
        <v>0</v>
      </c>
      <c r="AC1672" s="18">
        <f t="shared" si="956"/>
        <v>0</v>
      </c>
      <c r="AD1672" s="18">
        <f t="shared" si="957"/>
        <v>0</v>
      </c>
      <c r="AE1672" s="18">
        <f t="shared" si="958"/>
        <v>0</v>
      </c>
      <c r="AG1672" s="18">
        <f t="shared" si="959"/>
        <v>0</v>
      </c>
      <c r="AH1672" s="18">
        <f t="shared" si="960"/>
        <v>0</v>
      </c>
    </row>
    <row r="1673" spans="5:34" x14ac:dyDescent="0.25">
      <c r="E1673" s="11">
        <v>43370.416666666664</v>
      </c>
      <c r="F1673" s="9">
        <v>12330.18</v>
      </c>
      <c r="G1673" s="9">
        <v>12344.93</v>
      </c>
      <c r="H1673" s="9">
        <v>12272.18</v>
      </c>
      <c r="I1673" s="9">
        <v>12278.28</v>
      </c>
      <c r="K1673" s="13">
        <f t="shared" si="949"/>
        <v>-51.899999999999636</v>
      </c>
      <c r="L1673" s="13">
        <f t="shared" si="961"/>
        <v>-40.149999999999636</v>
      </c>
      <c r="M1673" s="13">
        <f t="shared" si="950"/>
        <v>72.75</v>
      </c>
      <c r="T1673" s="13">
        <f>T1671-T1672</f>
        <v>185.93000000000029</v>
      </c>
      <c r="X1673">
        <f t="shared" si="951"/>
        <v>51.899999999999636</v>
      </c>
      <c r="Y1673">
        <f t="shared" si="952"/>
        <v>72.75</v>
      </c>
      <c r="Z1673">
        <f t="shared" si="953"/>
        <v>185.93000000000029</v>
      </c>
      <c r="AA1673">
        <f t="shared" si="954"/>
        <v>0</v>
      </c>
      <c r="AB1673" s="18">
        <f t="shared" si="955"/>
        <v>0</v>
      </c>
      <c r="AC1673" s="18">
        <f t="shared" si="956"/>
        <v>0</v>
      </c>
      <c r="AD1673" s="18">
        <f t="shared" si="957"/>
        <v>0</v>
      </c>
      <c r="AE1673" s="18">
        <f t="shared" si="958"/>
        <v>0</v>
      </c>
      <c r="AG1673" s="18">
        <f t="shared" si="959"/>
        <v>0</v>
      </c>
      <c r="AH1673" s="18">
        <f t="shared" si="960"/>
        <v>0</v>
      </c>
    </row>
    <row r="1674" spans="5:34" x14ac:dyDescent="0.25">
      <c r="E1674" s="12">
        <v>43370.458333333336</v>
      </c>
      <c r="F1674" s="10">
        <v>12278.53</v>
      </c>
      <c r="G1674" s="10">
        <v>12343.7</v>
      </c>
      <c r="H1674" s="10">
        <v>12277.03</v>
      </c>
      <c r="I1674" s="10">
        <v>12313.79</v>
      </c>
      <c r="K1674" s="13">
        <f t="shared" si="949"/>
        <v>35.260000000000218</v>
      </c>
      <c r="L1674" s="13">
        <f t="shared" si="961"/>
        <v>-4.8899999999994179</v>
      </c>
      <c r="M1674" s="13">
        <f t="shared" si="950"/>
        <v>66.670000000000073</v>
      </c>
      <c r="R1674">
        <v>0</v>
      </c>
      <c r="X1674">
        <f t="shared" si="951"/>
        <v>35.260000000000218</v>
      </c>
      <c r="Y1674">
        <f t="shared" si="952"/>
        <v>66.670000000000073</v>
      </c>
      <c r="Z1674">
        <f t="shared" si="953"/>
        <v>0</v>
      </c>
      <c r="AA1674">
        <f t="shared" si="954"/>
        <v>0</v>
      </c>
      <c r="AB1674" s="18">
        <f t="shared" si="955"/>
        <v>0</v>
      </c>
      <c r="AC1674" s="18">
        <f t="shared" si="956"/>
        <v>0</v>
      </c>
      <c r="AD1674" s="18">
        <f t="shared" si="957"/>
        <v>0</v>
      </c>
      <c r="AE1674" s="18">
        <f t="shared" si="958"/>
        <v>0</v>
      </c>
      <c r="AG1674" s="18">
        <f t="shared" si="959"/>
        <v>0</v>
      </c>
      <c r="AH1674" s="18">
        <f t="shared" si="960"/>
        <v>0</v>
      </c>
    </row>
    <row r="1675" spans="5:34" x14ac:dyDescent="0.25">
      <c r="E1675" s="11">
        <v>43370.5</v>
      </c>
      <c r="F1675" s="9">
        <v>12314.04</v>
      </c>
      <c r="G1675" s="9">
        <v>12335.95</v>
      </c>
      <c r="H1675" s="9">
        <v>12301.24</v>
      </c>
      <c r="I1675" s="9">
        <v>12325.73</v>
      </c>
      <c r="K1675" s="13">
        <f t="shared" si="949"/>
        <v>11.68999999999869</v>
      </c>
      <c r="L1675" s="13">
        <f t="shared" si="961"/>
        <v>6.7999999999992724</v>
      </c>
      <c r="M1675" s="13">
        <f t="shared" si="950"/>
        <v>34.710000000000946</v>
      </c>
      <c r="X1675">
        <f t="shared" si="951"/>
        <v>11.68999999999869</v>
      </c>
      <c r="Y1675">
        <f t="shared" si="952"/>
        <v>34.710000000000946</v>
      </c>
      <c r="Z1675">
        <f t="shared" si="953"/>
        <v>0</v>
      </c>
      <c r="AA1675">
        <f t="shared" si="954"/>
        <v>0</v>
      </c>
      <c r="AB1675" s="18">
        <f t="shared" si="955"/>
        <v>0</v>
      </c>
      <c r="AC1675" s="18">
        <f t="shared" si="956"/>
        <v>0</v>
      </c>
      <c r="AD1675" s="18">
        <f t="shared" si="957"/>
        <v>0</v>
      </c>
      <c r="AE1675" s="18">
        <f t="shared" si="958"/>
        <v>0</v>
      </c>
      <c r="AG1675" s="18">
        <f t="shared" si="959"/>
        <v>0</v>
      </c>
      <c r="AH1675" s="18">
        <f t="shared" si="960"/>
        <v>0</v>
      </c>
    </row>
    <row r="1676" spans="5:34" x14ac:dyDescent="0.25">
      <c r="E1676" s="12">
        <v>43370.541666666664</v>
      </c>
      <c r="F1676" s="10">
        <v>12325.48</v>
      </c>
      <c r="G1676" s="10">
        <v>12374.15</v>
      </c>
      <c r="H1676" s="10">
        <v>12324.72</v>
      </c>
      <c r="I1676" s="10">
        <v>12369.25</v>
      </c>
      <c r="K1676" s="13">
        <f t="shared" si="949"/>
        <v>43.770000000000437</v>
      </c>
      <c r="L1676" s="13">
        <f t="shared" si="961"/>
        <v>50.569999999999709</v>
      </c>
      <c r="M1676" s="13">
        <f t="shared" si="950"/>
        <v>49.430000000000291</v>
      </c>
      <c r="X1676">
        <f t="shared" si="951"/>
        <v>43.770000000000437</v>
      </c>
      <c r="Y1676">
        <f t="shared" si="952"/>
        <v>49.430000000000291</v>
      </c>
      <c r="Z1676">
        <f t="shared" si="953"/>
        <v>0</v>
      </c>
      <c r="AA1676">
        <f t="shared" si="954"/>
        <v>0</v>
      </c>
      <c r="AB1676" s="18">
        <f t="shared" si="955"/>
        <v>0</v>
      </c>
      <c r="AC1676" s="18">
        <f t="shared" si="956"/>
        <v>0</v>
      </c>
      <c r="AD1676" s="18">
        <f t="shared" si="957"/>
        <v>0</v>
      </c>
      <c r="AE1676" s="18">
        <f t="shared" si="958"/>
        <v>0</v>
      </c>
      <c r="AG1676" s="18">
        <f t="shared" si="959"/>
        <v>0</v>
      </c>
      <c r="AH1676" s="18">
        <f t="shared" si="960"/>
        <v>0</v>
      </c>
    </row>
    <row r="1677" spans="5:34" x14ac:dyDescent="0.25">
      <c r="E1677" s="11">
        <v>43370.583333333336</v>
      </c>
      <c r="F1677" s="9">
        <v>12369.5</v>
      </c>
      <c r="G1677" s="9">
        <v>12389.44</v>
      </c>
      <c r="H1677" s="9">
        <v>12362.23</v>
      </c>
      <c r="I1677" s="9">
        <v>12368.05</v>
      </c>
      <c r="K1677" s="13">
        <f t="shared" si="949"/>
        <v>-1.4500000000007276</v>
      </c>
      <c r="L1677" s="13">
        <f t="shared" si="961"/>
        <v>49.119999999998981</v>
      </c>
      <c r="M1677" s="13">
        <f t="shared" si="950"/>
        <v>27.210000000000946</v>
      </c>
      <c r="X1677">
        <f t="shared" si="951"/>
        <v>1.4500000000007276</v>
      </c>
      <c r="Y1677">
        <f t="shared" si="952"/>
        <v>27.210000000000946</v>
      </c>
      <c r="Z1677">
        <f t="shared" si="953"/>
        <v>0</v>
      </c>
      <c r="AA1677">
        <f t="shared" si="954"/>
        <v>0</v>
      </c>
      <c r="AB1677" s="18">
        <f t="shared" si="955"/>
        <v>0</v>
      </c>
      <c r="AC1677" s="18">
        <f t="shared" si="956"/>
        <v>0</v>
      </c>
      <c r="AD1677" s="18">
        <f t="shared" si="957"/>
        <v>0</v>
      </c>
      <c r="AE1677" s="18">
        <f t="shared" si="958"/>
        <v>0</v>
      </c>
      <c r="AG1677" s="18">
        <f t="shared" si="959"/>
        <v>0</v>
      </c>
      <c r="AH1677" s="18">
        <f t="shared" si="960"/>
        <v>0</v>
      </c>
    </row>
    <row r="1678" spans="5:34" x14ac:dyDescent="0.25">
      <c r="E1678" s="12">
        <v>43370.625</v>
      </c>
      <c r="F1678" s="10">
        <v>12368.55</v>
      </c>
      <c r="G1678" s="10">
        <v>12431.59</v>
      </c>
      <c r="H1678" s="10">
        <v>12366.3</v>
      </c>
      <c r="I1678" s="10">
        <v>12422.55</v>
      </c>
      <c r="K1678" s="13">
        <f t="shared" si="949"/>
        <v>54</v>
      </c>
      <c r="L1678" s="13">
        <f t="shared" si="961"/>
        <v>103.11999999999898</v>
      </c>
      <c r="M1678" s="13">
        <f t="shared" si="950"/>
        <v>65.290000000000873</v>
      </c>
      <c r="X1678">
        <f t="shared" si="951"/>
        <v>54</v>
      </c>
      <c r="Y1678">
        <f t="shared" si="952"/>
        <v>65.290000000000873</v>
      </c>
      <c r="Z1678">
        <f t="shared" si="953"/>
        <v>0</v>
      </c>
      <c r="AA1678">
        <f t="shared" si="954"/>
        <v>0</v>
      </c>
      <c r="AB1678" s="18">
        <f t="shared" si="955"/>
        <v>0</v>
      </c>
      <c r="AC1678" s="18">
        <f t="shared" si="956"/>
        <v>0</v>
      </c>
      <c r="AD1678" s="18">
        <f t="shared" si="957"/>
        <v>0</v>
      </c>
      <c r="AE1678" s="18">
        <f t="shared" si="958"/>
        <v>0</v>
      </c>
      <c r="AG1678" s="18">
        <f t="shared" si="959"/>
        <v>0</v>
      </c>
      <c r="AH1678" s="18">
        <f t="shared" si="960"/>
        <v>0</v>
      </c>
    </row>
    <row r="1679" spans="5:34" x14ac:dyDescent="0.25">
      <c r="E1679" s="11">
        <v>43370.666666666664</v>
      </c>
      <c r="F1679" s="9">
        <v>12423.05</v>
      </c>
      <c r="G1679" s="9">
        <v>12440.39</v>
      </c>
      <c r="H1679" s="9">
        <v>12400.62</v>
      </c>
      <c r="I1679" s="9">
        <v>12417.18</v>
      </c>
      <c r="K1679" s="13">
        <f t="shared" si="949"/>
        <v>-5.8699999999989814</v>
      </c>
      <c r="L1679" s="13">
        <f t="shared" si="961"/>
        <v>97.25</v>
      </c>
      <c r="M1679" s="13">
        <f t="shared" si="950"/>
        <v>39.769999999998618</v>
      </c>
      <c r="X1679">
        <f t="shared" si="951"/>
        <v>5.8699999999989814</v>
      </c>
      <c r="Y1679">
        <f t="shared" si="952"/>
        <v>39.769999999998618</v>
      </c>
      <c r="Z1679">
        <f t="shared" si="953"/>
        <v>0</v>
      </c>
      <c r="AA1679">
        <f t="shared" si="954"/>
        <v>0</v>
      </c>
      <c r="AB1679" s="18">
        <f t="shared" si="955"/>
        <v>0</v>
      </c>
      <c r="AC1679" s="18">
        <f t="shared" si="956"/>
        <v>0</v>
      </c>
      <c r="AD1679" s="18">
        <f t="shared" si="957"/>
        <v>0</v>
      </c>
      <c r="AE1679" s="18">
        <f t="shared" si="958"/>
        <v>0</v>
      </c>
      <c r="AG1679" s="18">
        <f t="shared" si="959"/>
        <v>0</v>
      </c>
      <c r="AH1679" s="18">
        <f t="shared" si="960"/>
        <v>0</v>
      </c>
    </row>
    <row r="1680" spans="5:34" x14ac:dyDescent="0.25">
      <c r="E1680" s="12">
        <v>43370.708333333336</v>
      </c>
      <c r="F1680" s="10">
        <v>12416.42</v>
      </c>
      <c r="G1680" s="10">
        <v>12457.63</v>
      </c>
      <c r="H1680" s="10">
        <v>12409.53</v>
      </c>
      <c r="I1680" s="10">
        <v>12442.74</v>
      </c>
      <c r="K1680" s="13">
        <f t="shared" si="949"/>
        <v>26.319999999999709</v>
      </c>
      <c r="L1680" s="13">
        <f t="shared" si="961"/>
        <v>123.56999999999971</v>
      </c>
      <c r="M1680" s="13">
        <f t="shared" si="950"/>
        <v>48.099999999998545</v>
      </c>
      <c r="X1680">
        <f t="shared" si="951"/>
        <v>26.319999999999709</v>
      </c>
      <c r="Y1680">
        <f t="shared" si="952"/>
        <v>48.099999999998545</v>
      </c>
      <c r="Z1680">
        <f t="shared" si="953"/>
        <v>0</v>
      </c>
      <c r="AA1680">
        <f t="shared" si="954"/>
        <v>0</v>
      </c>
      <c r="AB1680" s="18">
        <f t="shared" si="955"/>
        <v>0</v>
      </c>
      <c r="AC1680" s="18">
        <f t="shared" si="956"/>
        <v>0</v>
      </c>
      <c r="AD1680" s="18">
        <f t="shared" si="957"/>
        <v>0</v>
      </c>
      <c r="AE1680" s="18">
        <f t="shared" si="958"/>
        <v>0</v>
      </c>
      <c r="AG1680" s="18">
        <f t="shared" si="959"/>
        <v>0</v>
      </c>
      <c r="AH1680" s="18">
        <f t="shared" si="960"/>
        <v>0</v>
      </c>
    </row>
    <row r="1681" spans="5:34" x14ac:dyDescent="0.25">
      <c r="E1681" s="11">
        <v>43370.75</v>
      </c>
      <c r="F1681" s="9">
        <v>12443.49</v>
      </c>
      <c r="G1681" s="9">
        <v>12455.44</v>
      </c>
      <c r="H1681" s="9">
        <v>12429.86</v>
      </c>
      <c r="I1681" s="9">
        <v>12449.39</v>
      </c>
      <c r="K1681" s="13">
        <f t="shared" si="949"/>
        <v>5.8999999999996362</v>
      </c>
      <c r="L1681" s="13">
        <f t="shared" si="961"/>
        <v>129.46999999999935</v>
      </c>
      <c r="M1681" s="13">
        <f t="shared" si="950"/>
        <v>25.579999999999927</v>
      </c>
      <c r="X1681">
        <f t="shared" si="951"/>
        <v>5.8999999999996362</v>
      </c>
      <c r="Y1681">
        <f t="shared" si="952"/>
        <v>25.579999999999927</v>
      </c>
      <c r="Z1681">
        <f t="shared" si="953"/>
        <v>0</v>
      </c>
      <c r="AA1681">
        <f t="shared" si="954"/>
        <v>0</v>
      </c>
      <c r="AB1681" s="18">
        <f t="shared" si="955"/>
        <v>0</v>
      </c>
      <c r="AC1681" s="18">
        <f t="shared" si="956"/>
        <v>0</v>
      </c>
      <c r="AD1681" s="18">
        <f t="shared" si="957"/>
        <v>0</v>
      </c>
      <c r="AE1681" s="18">
        <f t="shared" si="958"/>
        <v>0</v>
      </c>
      <c r="AG1681" s="18">
        <f t="shared" si="959"/>
        <v>0</v>
      </c>
      <c r="AH1681" s="18">
        <f t="shared" si="960"/>
        <v>0</v>
      </c>
    </row>
    <row r="1682" spans="5:34" x14ac:dyDescent="0.25">
      <c r="E1682" s="12">
        <v>43370.791666666664</v>
      </c>
      <c r="F1682" s="10">
        <v>12449.64</v>
      </c>
      <c r="G1682" s="10">
        <v>12458.11</v>
      </c>
      <c r="H1682" s="10">
        <v>12447.9</v>
      </c>
      <c r="I1682" s="10">
        <v>12453.89</v>
      </c>
      <c r="K1682" s="13">
        <f t="shared" si="949"/>
        <v>4.25</v>
      </c>
      <c r="L1682" s="13">
        <f t="shared" si="961"/>
        <v>133.71999999999935</v>
      </c>
      <c r="M1682" s="13">
        <f t="shared" si="950"/>
        <v>10.210000000000946</v>
      </c>
      <c r="X1682">
        <f t="shared" si="951"/>
        <v>4.25</v>
      </c>
      <c r="Y1682">
        <f t="shared" si="952"/>
        <v>10.210000000000946</v>
      </c>
      <c r="Z1682">
        <f t="shared" si="953"/>
        <v>0</v>
      </c>
      <c r="AA1682">
        <f t="shared" si="954"/>
        <v>0</v>
      </c>
      <c r="AB1682" s="18">
        <f t="shared" si="955"/>
        <v>0</v>
      </c>
      <c r="AC1682" s="18">
        <f t="shared" si="956"/>
        <v>0</v>
      </c>
      <c r="AD1682" s="18">
        <f t="shared" si="957"/>
        <v>0</v>
      </c>
      <c r="AE1682" s="18">
        <f t="shared" si="958"/>
        <v>0</v>
      </c>
      <c r="AG1682" s="18">
        <f t="shared" si="959"/>
        <v>0</v>
      </c>
      <c r="AH1682" s="18">
        <f t="shared" si="960"/>
        <v>0</v>
      </c>
    </row>
    <row r="1683" spans="5:34" x14ac:dyDescent="0.25">
      <c r="E1683" s="11">
        <v>43370.833333333336</v>
      </c>
      <c r="F1683" s="9">
        <v>12454.64</v>
      </c>
      <c r="G1683" s="9">
        <v>12454.64</v>
      </c>
      <c r="H1683" s="9">
        <v>12435.36</v>
      </c>
      <c r="I1683" s="9">
        <v>12448.13</v>
      </c>
      <c r="K1683" s="13">
        <f t="shared" si="949"/>
        <v>-6.5100000000002183</v>
      </c>
      <c r="L1683" s="13">
        <f t="shared" si="961"/>
        <v>127.20999999999913</v>
      </c>
      <c r="M1683" s="13">
        <f t="shared" si="950"/>
        <v>19.279999999998836</v>
      </c>
      <c r="X1683">
        <f t="shared" si="951"/>
        <v>6.5100000000002183</v>
      </c>
      <c r="Y1683">
        <f t="shared" si="952"/>
        <v>19.279999999998836</v>
      </c>
      <c r="Z1683">
        <f t="shared" si="953"/>
        <v>0</v>
      </c>
      <c r="AA1683">
        <f t="shared" si="954"/>
        <v>0</v>
      </c>
      <c r="AB1683" s="18">
        <f t="shared" si="955"/>
        <v>0</v>
      </c>
      <c r="AC1683" s="18">
        <f t="shared" si="956"/>
        <v>0</v>
      </c>
      <c r="AD1683" s="18">
        <f t="shared" si="957"/>
        <v>0</v>
      </c>
      <c r="AE1683" s="18">
        <f t="shared" si="958"/>
        <v>0</v>
      </c>
      <c r="AG1683" s="18">
        <f t="shared" si="959"/>
        <v>0</v>
      </c>
      <c r="AH1683" s="18">
        <f t="shared" si="960"/>
        <v>0</v>
      </c>
    </row>
    <row r="1684" spans="5:34" x14ac:dyDescent="0.25">
      <c r="E1684" s="12">
        <v>43370.875</v>
      </c>
      <c r="F1684" s="10">
        <v>12448.13</v>
      </c>
      <c r="G1684" s="10">
        <v>12448.38</v>
      </c>
      <c r="H1684" s="10">
        <v>12431.85</v>
      </c>
      <c r="I1684" s="10">
        <v>12432.6</v>
      </c>
      <c r="K1684" s="13">
        <f t="shared" si="949"/>
        <v>-15.529999999998836</v>
      </c>
      <c r="L1684" s="13">
        <f t="shared" si="961"/>
        <v>111.68000000000029</v>
      </c>
      <c r="M1684" s="13">
        <f t="shared" si="950"/>
        <v>16.529999999998836</v>
      </c>
      <c r="X1684">
        <f t="shared" si="951"/>
        <v>15.529999999998836</v>
      </c>
      <c r="Y1684">
        <f t="shared" si="952"/>
        <v>16.529999999998836</v>
      </c>
      <c r="Z1684">
        <f t="shared" si="953"/>
        <v>0</v>
      </c>
      <c r="AA1684">
        <f t="shared" si="954"/>
        <v>0</v>
      </c>
      <c r="AB1684" s="18">
        <f t="shared" si="955"/>
        <v>0</v>
      </c>
      <c r="AC1684" s="18">
        <f t="shared" si="956"/>
        <v>0</v>
      </c>
      <c r="AD1684" s="18">
        <f t="shared" si="957"/>
        <v>0</v>
      </c>
      <c r="AE1684" s="18">
        <f t="shared" si="958"/>
        <v>0</v>
      </c>
      <c r="AG1684" s="18">
        <f t="shared" si="959"/>
        <v>0</v>
      </c>
      <c r="AH1684" s="18">
        <f t="shared" si="960"/>
        <v>0</v>
      </c>
    </row>
    <row r="1685" spans="5:34" x14ac:dyDescent="0.25">
      <c r="E1685" s="11">
        <v>43370.916666666664</v>
      </c>
      <c r="F1685" s="9">
        <v>12432.35</v>
      </c>
      <c r="G1685" s="9">
        <v>12435.36</v>
      </c>
      <c r="H1685" s="9">
        <v>12398.57</v>
      </c>
      <c r="I1685" s="9">
        <v>12417.83</v>
      </c>
      <c r="K1685" s="13">
        <f t="shared" si="949"/>
        <v>-14.520000000000437</v>
      </c>
      <c r="L1685" s="13">
        <f t="shared" si="961"/>
        <v>97.159999999999854</v>
      </c>
      <c r="M1685" s="13">
        <f t="shared" si="950"/>
        <v>36.790000000000873</v>
      </c>
      <c r="N1685" s="13"/>
      <c r="X1685">
        <f t="shared" si="951"/>
        <v>14.520000000000437</v>
      </c>
      <c r="Y1685">
        <f t="shared" si="952"/>
        <v>36.790000000000873</v>
      </c>
      <c r="Z1685">
        <f t="shared" si="953"/>
        <v>0</v>
      </c>
      <c r="AA1685">
        <f t="shared" si="954"/>
        <v>0</v>
      </c>
      <c r="AB1685" s="18">
        <f t="shared" si="955"/>
        <v>0</v>
      </c>
      <c r="AC1685" s="18">
        <f t="shared" si="956"/>
        <v>0</v>
      </c>
      <c r="AD1685" s="18">
        <f t="shared" si="957"/>
        <v>0</v>
      </c>
      <c r="AE1685" s="18">
        <f t="shared" si="958"/>
        <v>0</v>
      </c>
      <c r="AG1685" s="18">
        <f t="shared" si="959"/>
        <v>0</v>
      </c>
      <c r="AH1685" s="18">
        <f t="shared" si="960"/>
        <v>0</v>
      </c>
    </row>
    <row r="1686" spans="5:34" hidden="1" x14ac:dyDescent="0.25">
      <c r="E1686" s="12">
        <v>43370.958333333336</v>
      </c>
      <c r="F1686" s="10">
        <v>12411.38</v>
      </c>
      <c r="G1686" s="10">
        <v>12422.01</v>
      </c>
      <c r="H1686" s="10">
        <v>12411.38</v>
      </c>
      <c r="I1686" s="10">
        <v>12420.94</v>
      </c>
      <c r="AB1686"/>
      <c r="AC1686"/>
      <c r="AD1686"/>
      <c r="AE1686"/>
    </row>
    <row r="1687" spans="5:34" hidden="1" x14ac:dyDescent="0.25">
      <c r="E1687" s="11">
        <v>43371.041666666664</v>
      </c>
      <c r="F1687" s="9">
        <v>12424.12</v>
      </c>
      <c r="G1687" s="9">
        <v>12426.25</v>
      </c>
      <c r="H1687" s="9">
        <v>12419.87</v>
      </c>
      <c r="I1687" s="9">
        <v>12420.93</v>
      </c>
      <c r="AB1687"/>
      <c r="AC1687"/>
      <c r="AD1687"/>
      <c r="AE1687"/>
    </row>
    <row r="1688" spans="5:34" hidden="1" x14ac:dyDescent="0.25">
      <c r="E1688" s="12">
        <v>43371.083333333336</v>
      </c>
      <c r="F1688" s="10">
        <v>12421.99</v>
      </c>
      <c r="G1688" s="10">
        <v>12425.18</v>
      </c>
      <c r="H1688" s="10">
        <v>12417.73</v>
      </c>
      <c r="I1688" s="10">
        <v>12419.86</v>
      </c>
      <c r="AB1688"/>
      <c r="AC1688"/>
      <c r="AD1688"/>
      <c r="AE1688"/>
    </row>
    <row r="1689" spans="5:34" hidden="1" x14ac:dyDescent="0.25">
      <c r="E1689" s="11">
        <v>43371.125</v>
      </c>
      <c r="F1689" s="9">
        <v>12418.8</v>
      </c>
      <c r="G1689" s="9">
        <v>12423.05</v>
      </c>
      <c r="H1689" s="9">
        <v>12410.41</v>
      </c>
      <c r="I1689" s="9">
        <v>12416.79</v>
      </c>
      <c r="AB1689"/>
      <c r="AC1689"/>
      <c r="AD1689"/>
      <c r="AE1689"/>
    </row>
    <row r="1690" spans="5:34" hidden="1" x14ac:dyDescent="0.25">
      <c r="E1690" s="12">
        <v>43371.166666666664</v>
      </c>
      <c r="F1690" s="10">
        <v>12416.53</v>
      </c>
      <c r="G1690" s="10">
        <v>12427.1</v>
      </c>
      <c r="H1690" s="10">
        <v>12416.53</v>
      </c>
      <c r="I1690" s="10">
        <v>12421.72</v>
      </c>
      <c r="AB1690"/>
      <c r="AC1690"/>
      <c r="AD1690"/>
      <c r="AE1690"/>
    </row>
    <row r="1691" spans="5:34" hidden="1" x14ac:dyDescent="0.25">
      <c r="E1691" s="11">
        <v>43371.208333333336</v>
      </c>
      <c r="F1691" s="9">
        <v>12422.78</v>
      </c>
      <c r="G1691" s="9">
        <v>12430.22</v>
      </c>
      <c r="H1691" s="9">
        <v>12421.72</v>
      </c>
      <c r="I1691" s="9">
        <v>12426.96</v>
      </c>
      <c r="AB1691"/>
      <c r="AC1691"/>
      <c r="AD1691"/>
      <c r="AE1691"/>
    </row>
    <row r="1692" spans="5:34" hidden="1" x14ac:dyDescent="0.25">
      <c r="E1692" s="12">
        <v>43371.25</v>
      </c>
      <c r="F1692" s="10">
        <v>12427.49</v>
      </c>
      <c r="G1692" s="10">
        <v>12431.21</v>
      </c>
      <c r="H1692" s="10">
        <v>12424.83</v>
      </c>
      <c r="I1692" s="10">
        <v>12425.89</v>
      </c>
      <c r="AB1692"/>
      <c r="AC1692"/>
      <c r="AD1692"/>
      <c r="AE1692"/>
    </row>
    <row r="1693" spans="5:34" hidden="1" x14ac:dyDescent="0.25">
      <c r="E1693" s="11">
        <v>43371.291666666664</v>
      </c>
      <c r="F1693" s="9">
        <v>12425.87</v>
      </c>
      <c r="G1693" s="9">
        <v>12428</v>
      </c>
      <c r="H1693" s="9">
        <v>12419.86</v>
      </c>
      <c r="I1693" s="9">
        <v>12427.17</v>
      </c>
      <c r="AB1693"/>
      <c r="AC1693"/>
      <c r="AD1693"/>
      <c r="AE1693"/>
    </row>
    <row r="1694" spans="5:34" x14ac:dyDescent="0.25">
      <c r="E1694" s="12">
        <v>43371.333333333336</v>
      </c>
      <c r="F1694" s="10">
        <v>12426.11</v>
      </c>
      <c r="G1694" s="10">
        <v>12427.17</v>
      </c>
      <c r="H1694" s="10">
        <v>12419.29</v>
      </c>
      <c r="I1694" s="10">
        <v>12425.83</v>
      </c>
      <c r="K1694" s="13">
        <f t="shared" ref="K1694:K1708" si="962">I1694-F1694</f>
        <v>-0.28000000000065484</v>
      </c>
      <c r="L1694" s="13">
        <v>0</v>
      </c>
      <c r="M1694" s="13">
        <f t="shared" ref="M1694:M1708" si="963">G1694-H1694</f>
        <v>7.8799999999991996</v>
      </c>
      <c r="N1694" s="13">
        <f>I1708-F1694</f>
        <v>-212.3700000000008</v>
      </c>
      <c r="O1694" s="18"/>
      <c r="P1694">
        <f>_xlfn.IFS(K1694&lt;0,MIN(L1693:L1707),K1694&gt;0,MAX(L1693:L1707))</f>
        <v>-214.54000000000087</v>
      </c>
      <c r="Q1694">
        <f>_xlfn.IFS(K1694&lt;0,MAX(L1693:L1707),K1694&gt;0,MIN(L1693:L1707))</f>
        <v>0</v>
      </c>
      <c r="T1694" s="13">
        <f>MAX(G1694:G1708)</f>
        <v>12433.3</v>
      </c>
      <c r="X1694">
        <f t="shared" ref="X1694:X1708" si="964">ABS(K1694)</f>
        <v>0.28000000000065484</v>
      </c>
      <c r="Y1694">
        <f t="shared" ref="Y1694:Y1708" si="965">ABS(M1694)</f>
        <v>7.8799999999991996</v>
      </c>
      <c r="Z1694">
        <f t="shared" ref="Z1694:Z1708" si="966">IF(T1694&lt;1000,ABS(T1694),0)</f>
        <v>0</v>
      </c>
      <c r="AA1694">
        <f t="shared" ref="AA1694:AA1708" si="967">ABS(N1694)</f>
        <v>212.3700000000008</v>
      </c>
      <c r="AB1694" s="18">
        <f t="shared" ref="AB1694:AB1708" si="968">ABS(P1694)</f>
        <v>214.54000000000087</v>
      </c>
      <c r="AC1694" s="18">
        <f t="shared" ref="AC1694:AC1708" si="969">ABS(Q1694)</f>
        <v>0</v>
      </c>
      <c r="AD1694" s="18">
        <f t="shared" ref="AD1694:AD1708" si="970">IF(O1694=1,ABS(P1694),0)</f>
        <v>0</v>
      </c>
      <c r="AE1694" s="18">
        <f t="shared" ref="AE1694:AE1708" si="971">IF(O1694=0,ABS(Q1694),0)</f>
        <v>0</v>
      </c>
      <c r="AG1694" s="18">
        <f t="shared" ref="AG1694:AG1708" si="972">IF(O1694=1,ABS(Q1694),0)</f>
        <v>0</v>
      </c>
      <c r="AH1694" s="18">
        <f t="shared" ref="AH1694:AH1708" si="973">IF(O1694=0,ABS(P1694),0)</f>
        <v>214.54000000000087</v>
      </c>
    </row>
    <row r="1695" spans="5:34" x14ac:dyDescent="0.25">
      <c r="E1695" s="11">
        <v>43371.375</v>
      </c>
      <c r="F1695" s="9">
        <v>12429.92</v>
      </c>
      <c r="G1695" s="9">
        <v>12433.3</v>
      </c>
      <c r="H1695" s="9">
        <v>12389.17</v>
      </c>
      <c r="I1695" s="9">
        <v>12391.17</v>
      </c>
      <c r="K1695" s="13">
        <f t="shared" si="962"/>
        <v>-38.75</v>
      </c>
      <c r="L1695" s="13">
        <f t="shared" ref="L1695:L1708" si="974">L1694+K1695</f>
        <v>-38.75</v>
      </c>
      <c r="M1695" s="13">
        <f t="shared" si="963"/>
        <v>44.1299999999992</v>
      </c>
      <c r="T1695" s="13">
        <f>MIN(H1694:H1708)</f>
        <v>12189.12</v>
      </c>
      <c r="X1695">
        <f t="shared" si="964"/>
        <v>38.75</v>
      </c>
      <c r="Y1695">
        <f t="shared" si="965"/>
        <v>44.1299999999992</v>
      </c>
      <c r="Z1695">
        <f t="shared" si="966"/>
        <v>0</v>
      </c>
      <c r="AA1695">
        <f t="shared" si="967"/>
        <v>0</v>
      </c>
      <c r="AB1695" s="18">
        <f t="shared" si="968"/>
        <v>0</v>
      </c>
      <c r="AC1695" s="18">
        <f t="shared" si="969"/>
        <v>0</v>
      </c>
      <c r="AD1695" s="18">
        <f t="shared" si="970"/>
        <v>0</v>
      </c>
      <c r="AE1695" s="18">
        <f t="shared" si="971"/>
        <v>0</v>
      </c>
      <c r="AG1695" s="18">
        <f t="shared" si="972"/>
        <v>0</v>
      </c>
      <c r="AH1695" s="18">
        <f t="shared" si="973"/>
        <v>0</v>
      </c>
    </row>
    <row r="1696" spans="5:34" x14ac:dyDescent="0.25">
      <c r="E1696" s="12">
        <v>43371.416666666664</v>
      </c>
      <c r="F1696" s="10">
        <v>12386.35</v>
      </c>
      <c r="G1696" s="10">
        <v>12393.43</v>
      </c>
      <c r="H1696" s="10">
        <v>12313.79</v>
      </c>
      <c r="I1696" s="10">
        <v>12335.31</v>
      </c>
      <c r="K1696" s="13">
        <f t="shared" si="962"/>
        <v>-51.040000000000873</v>
      </c>
      <c r="L1696" s="13">
        <f t="shared" si="974"/>
        <v>-89.790000000000873</v>
      </c>
      <c r="M1696" s="13">
        <f t="shared" si="963"/>
        <v>79.639999999999418</v>
      </c>
      <c r="T1696" s="13">
        <f>T1694-T1695</f>
        <v>244.17999999999847</v>
      </c>
      <c r="X1696">
        <f t="shared" si="964"/>
        <v>51.040000000000873</v>
      </c>
      <c r="Y1696">
        <f t="shared" si="965"/>
        <v>79.639999999999418</v>
      </c>
      <c r="Z1696">
        <f t="shared" si="966"/>
        <v>244.17999999999847</v>
      </c>
      <c r="AA1696">
        <f t="shared" si="967"/>
        <v>0</v>
      </c>
      <c r="AB1696" s="18">
        <f t="shared" si="968"/>
        <v>0</v>
      </c>
      <c r="AC1696" s="18">
        <f t="shared" si="969"/>
        <v>0</v>
      </c>
      <c r="AD1696" s="18">
        <f t="shared" si="970"/>
        <v>0</v>
      </c>
      <c r="AE1696" s="18">
        <f t="shared" si="971"/>
        <v>0</v>
      </c>
      <c r="AG1696" s="18">
        <f t="shared" si="972"/>
        <v>0</v>
      </c>
      <c r="AH1696" s="18">
        <f t="shared" si="973"/>
        <v>0</v>
      </c>
    </row>
    <row r="1697" spans="5:34" x14ac:dyDescent="0.25">
      <c r="E1697" s="11">
        <v>43371.458333333336</v>
      </c>
      <c r="F1697" s="9">
        <v>12335.06</v>
      </c>
      <c r="G1697" s="9">
        <v>12362.25</v>
      </c>
      <c r="H1697" s="9">
        <v>12326.45</v>
      </c>
      <c r="I1697" s="9">
        <v>12353.18</v>
      </c>
      <c r="K1697" s="13">
        <f t="shared" si="962"/>
        <v>18.1200000000008</v>
      </c>
      <c r="L1697" s="13">
        <f t="shared" si="974"/>
        <v>-71.670000000000073</v>
      </c>
      <c r="M1697" s="13">
        <f t="shared" si="963"/>
        <v>35.799999999999272</v>
      </c>
      <c r="X1697">
        <f t="shared" si="964"/>
        <v>18.1200000000008</v>
      </c>
      <c r="Y1697">
        <f t="shared" si="965"/>
        <v>35.799999999999272</v>
      </c>
      <c r="Z1697">
        <f t="shared" si="966"/>
        <v>0</v>
      </c>
      <c r="AA1697">
        <f t="shared" si="967"/>
        <v>0</v>
      </c>
      <c r="AB1697" s="18">
        <f t="shared" si="968"/>
        <v>0</v>
      </c>
      <c r="AC1697" s="18">
        <f t="shared" si="969"/>
        <v>0</v>
      </c>
      <c r="AD1697" s="18">
        <f t="shared" si="970"/>
        <v>0</v>
      </c>
      <c r="AE1697" s="18">
        <f t="shared" si="971"/>
        <v>0</v>
      </c>
      <c r="AG1697" s="18">
        <f t="shared" si="972"/>
        <v>0</v>
      </c>
      <c r="AH1697" s="18">
        <f t="shared" si="973"/>
        <v>0</v>
      </c>
    </row>
    <row r="1698" spans="5:34" x14ac:dyDescent="0.25">
      <c r="E1698" s="12">
        <v>43371.5</v>
      </c>
      <c r="F1698" s="10">
        <v>12353.68</v>
      </c>
      <c r="G1698" s="10">
        <v>12355.8</v>
      </c>
      <c r="H1698" s="10">
        <v>12337.68</v>
      </c>
      <c r="I1698" s="10">
        <v>12344.65</v>
      </c>
      <c r="K1698" s="13">
        <f t="shared" si="962"/>
        <v>-9.0300000000006548</v>
      </c>
      <c r="L1698" s="13">
        <f t="shared" si="974"/>
        <v>-80.700000000000728</v>
      </c>
      <c r="M1698" s="13">
        <f t="shared" si="963"/>
        <v>18.119999999998981</v>
      </c>
      <c r="X1698">
        <f t="shared" si="964"/>
        <v>9.0300000000006548</v>
      </c>
      <c r="Y1698">
        <f t="shared" si="965"/>
        <v>18.119999999998981</v>
      </c>
      <c r="Z1698">
        <f t="shared" si="966"/>
        <v>0</v>
      </c>
      <c r="AA1698">
        <f t="shared" si="967"/>
        <v>0</v>
      </c>
      <c r="AB1698" s="18">
        <f t="shared" si="968"/>
        <v>0</v>
      </c>
      <c r="AC1698" s="18">
        <f t="shared" si="969"/>
        <v>0</v>
      </c>
      <c r="AD1698" s="18">
        <f t="shared" si="970"/>
        <v>0</v>
      </c>
      <c r="AE1698" s="18">
        <f t="shared" si="971"/>
        <v>0</v>
      </c>
      <c r="AG1698" s="18">
        <f t="shared" si="972"/>
        <v>0</v>
      </c>
      <c r="AH1698" s="18">
        <f t="shared" si="973"/>
        <v>0</v>
      </c>
    </row>
    <row r="1699" spans="5:34" x14ac:dyDescent="0.25">
      <c r="E1699" s="11">
        <v>43371.541666666664</v>
      </c>
      <c r="F1699" s="9">
        <v>12345.14</v>
      </c>
      <c r="G1699" s="9">
        <v>12346.52</v>
      </c>
      <c r="H1699" s="9">
        <v>12232.77</v>
      </c>
      <c r="I1699" s="9">
        <v>12280.95</v>
      </c>
      <c r="K1699" s="13">
        <f t="shared" si="962"/>
        <v>-64.18999999999869</v>
      </c>
      <c r="L1699" s="13">
        <f t="shared" si="974"/>
        <v>-144.88999999999942</v>
      </c>
      <c r="M1699" s="13">
        <f t="shared" si="963"/>
        <v>113.75</v>
      </c>
      <c r="X1699">
        <f t="shared" si="964"/>
        <v>64.18999999999869</v>
      </c>
      <c r="Y1699">
        <f t="shared" si="965"/>
        <v>113.75</v>
      </c>
      <c r="Z1699">
        <f t="shared" si="966"/>
        <v>0</v>
      </c>
      <c r="AA1699">
        <f t="shared" si="967"/>
        <v>0</v>
      </c>
      <c r="AB1699" s="18">
        <f t="shared" si="968"/>
        <v>0</v>
      </c>
      <c r="AC1699" s="18">
        <f t="shared" si="969"/>
        <v>0</v>
      </c>
      <c r="AD1699" s="18">
        <f t="shared" si="970"/>
        <v>0</v>
      </c>
      <c r="AE1699" s="18">
        <f t="shared" si="971"/>
        <v>0</v>
      </c>
      <c r="AG1699" s="18">
        <f t="shared" si="972"/>
        <v>0</v>
      </c>
      <c r="AH1699" s="18">
        <f t="shared" si="973"/>
        <v>0</v>
      </c>
    </row>
    <row r="1700" spans="5:34" x14ac:dyDescent="0.25">
      <c r="E1700" s="12">
        <v>43371.583333333336</v>
      </c>
      <c r="F1700" s="10">
        <v>12279.95</v>
      </c>
      <c r="G1700" s="10">
        <v>12280.95</v>
      </c>
      <c r="H1700" s="10">
        <v>12196.39</v>
      </c>
      <c r="I1700" s="10">
        <v>12227.5</v>
      </c>
      <c r="K1700" s="13">
        <f t="shared" si="962"/>
        <v>-52.450000000000728</v>
      </c>
      <c r="L1700" s="13">
        <f t="shared" si="974"/>
        <v>-197.34000000000015</v>
      </c>
      <c r="M1700" s="13">
        <f t="shared" si="963"/>
        <v>84.56000000000131</v>
      </c>
      <c r="X1700">
        <f t="shared" si="964"/>
        <v>52.450000000000728</v>
      </c>
      <c r="Y1700">
        <f t="shared" si="965"/>
        <v>84.56000000000131</v>
      </c>
      <c r="Z1700">
        <f t="shared" si="966"/>
        <v>0</v>
      </c>
      <c r="AA1700">
        <f t="shared" si="967"/>
        <v>0</v>
      </c>
      <c r="AB1700" s="18">
        <f t="shared" si="968"/>
        <v>0</v>
      </c>
      <c r="AC1700" s="18">
        <f t="shared" si="969"/>
        <v>0</v>
      </c>
      <c r="AD1700" s="18">
        <f t="shared" si="970"/>
        <v>0</v>
      </c>
      <c r="AE1700" s="18">
        <f t="shared" si="971"/>
        <v>0</v>
      </c>
      <c r="AG1700" s="18">
        <f t="shared" si="972"/>
        <v>0</v>
      </c>
      <c r="AH1700" s="18">
        <f t="shared" si="973"/>
        <v>0</v>
      </c>
    </row>
    <row r="1701" spans="5:34" x14ac:dyDescent="0.25">
      <c r="E1701" s="11">
        <v>43371.625</v>
      </c>
      <c r="F1701" s="9">
        <v>12227.25</v>
      </c>
      <c r="G1701" s="9">
        <v>12227.99</v>
      </c>
      <c r="H1701" s="9">
        <v>12189.12</v>
      </c>
      <c r="I1701" s="9">
        <v>12210.05</v>
      </c>
      <c r="K1701" s="13">
        <f t="shared" si="962"/>
        <v>-17.200000000000728</v>
      </c>
      <c r="L1701" s="13">
        <f t="shared" si="974"/>
        <v>-214.54000000000087</v>
      </c>
      <c r="M1701" s="13">
        <f t="shared" si="963"/>
        <v>38.869999999998981</v>
      </c>
      <c r="X1701">
        <f t="shared" si="964"/>
        <v>17.200000000000728</v>
      </c>
      <c r="Y1701">
        <f t="shared" si="965"/>
        <v>38.869999999998981</v>
      </c>
      <c r="Z1701">
        <f t="shared" si="966"/>
        <v>0</v>
      </c>
      <c r="AA1701">
        <f t="shared" si="967"/>
        <v>0</v>
      </c>
      <c r="AB1701" s="18">
        <f t="shared" si="968"/>
        <v>0</v>
      </c>
      <c r="AC1701" s="18">
        <f t="shared" si="969"/>
        <v>0</v>
      </c>
      <c r="AD1701" s="18">
        <f t="shared" si="970"/>
        <v>0</v>
      </c>
      <c r="AE1701" s="18">
        <f t="shared" si="971"/>
        <v>0</v>
      </c>
      <c r="AG1701" s="18">
        <f t="shared" si="972"/>
        <v>0</v>
      </c>
      <c r="AH1701" s="18">
        <f t="shared" si="973"/>
        <v>0</v>
      </c>
    </row>
    <row r="1702" spans="5:34" x14ac:dyDescent="0.25">
      <c r="E1702" s="12">
        <v>43371.666666666664</v>
      </c>
      <c r="F1702" s="10">
        <v>12210.06</v>
      </c>
      <c r="G1702" s="10">
        <v>12241.46</v>
      </c>
      <c r="H1702" s="10">
        <v>12206.45</v>
      </c>
      <c r="I1702" s="10">
        <v>12234.94</v>
      </c>
      <c r="K1702" s="13">
        <f t="shared" si="962"/>
        <v>24.880000000001019</v>
      </c>
      <c r="L1702" s="13">
        <f t="shared" si="974"/>
        <v>-189.65999999999985</v>
      </c>
      <c r="M1702" s="13">
        <f t="shared" si="963"/>
        <v>35.009999999998399</v>
      </c>
      <c r="X1702">
        <f t="shared" si="964"/>
        <v>24.880000000001019</v>
      </c>
      <c r="Y1702">
        <f t="shared" si="965"/>
        <v>35.009999999998399</v>
      </c>
      <c r="Z1702">
        <f t="shared" si="966"/>
        <v>0</v>
      </c>
      <c r="AA1702">
        <f t="shared" si="967"/>
        <v>0</v>
      </c>
      <c r="AB1702" s="18">
        <f t="shared" si="968"/>
        <v>0</v>
      </c>
      <c r="AC1702" s="18">
        <f t="shared" si="969"/>
        <v>0</v>
      </c>
      <c r="AD1702" s="18">
        <f t="shared" si="970"/>
        <v>0</v>
      </c>
      <c r="AE1702" s="18">
        <f t="shared" si="971"/>
        <v>0</v>
      </c>
      <c r="AG1702" s="18">
        <f t="shared" si="972"/>
        <v>0</v>
      </c>
      <c r="AH1702" s="18">
        <f t="shared" si="973"/>
        <v>0</v>
      </c>
    </row>
    <row r="1703" spans="5:34" x14ac:dyDescent="0.25">
      <c r="E1703" s="11">
        <v>43371.708333333336</v>
      </c>
      <c r="F1703" s="9">
        <v>12234.44</v>
      </c>
      <c r="G1703" s="9">
        <v>12272.81</v>
      </c>
      <c r="H1703" s="9">
        <v>12225.92</v>
      </c>
      <c r="I1703" s="9">
        <v>12262.22</v>
      </c>
      <c r="K1703" s="13">
        <f t="shared" si="962"/>
        <v>27.779999999998836</v>
      </c>
      <c r="L1703" s="13">
        <f t="shared" si="974"/>
        <v>-161.88000000000102</v>
      </c>
      <c r="M1703" s="13">
        <f t="shared" si="963"/>
        <v>46.889999999999418</v>
      </c>
      <c r="X1703">
        <f t="shared" si="964"/>
        <v>27.779999999998836</v>
      </c>
      <c r="Y1703">
        <f t="shared" si="965"/>
        <v>46.889999999999418</v>
      </c>
      <c r="Z1703">
        <f t="shared" si="966"/>
        <v>0</v>
      </c>
      <c r="AA1703">
        <f t="shared" si="967"/>
        <v>0</v>
      </c>
      <c r="AB1703" s="18">
        <f t="shared" si="968"/>
        <v>0</v>
      </c>
      <c r="AC1703" s="18">
        <f t="shared" si="969"/>
        <v>0</v>
      </c>
      <c r="AD1703" s="18">
        <f t="shared" si="970"/>
        <v>0</v>
      </c>
      <c r="AE1703" s="18">
        <f t="shared" si="971"/>
        <v>0</v>
      </c>
      <c r="AG1703" s="18">
        <f t="shared" si="972"/>
        <v>0</v>
      </c>
      <c r="AH1703" s="18">
        <f t="shared" si="973"/>
        <v>0</v>
      </c>
    </row>
    <row r="1704" spans="5:34" x14ac:dyDescent="0.25">
      <c r="E1704" s="12">
        <v>43371.75</v>
      </c>
      <c r="F1704" s="10">
        <v>12262.47</v>
      </c>
      <c r="G1704" s="10">
        <v>12274.85</v>
      </c>
      <c r="H1704" s="10">
        <v>12218.39</v>
      </c>
      <c r="I1704" s="10">
        <v>12220.12</v>
      </c>
      <c r="K1704" s="13">
        <f t="shared" si="962"/>
        <v>-42.349999999998545</v>
      </c>
      <c r="L1704" s="13">
        <f t="shared" si="974"/>
        <v>-204.22999999999956</v>
      </c>
      <c r="M1704" s="13">
        <f t="shared" si="963"/>
        <v>56.460000000000946</v>
      </c>
      <c r="X1704">
        <f t="shared" si="964"/>
        <v>42.349999999998545</v>
      </c>
      <c r="Y1704">
        <f t="shared" si="965"/>
        <v>56.460000000000946</v>
      </c>
      <c r="Z1704">
        <f t="shared" si="966"/>
        <v>0</v>
      </c>
      <c r="AA1704">
        <f t="shared" si="967"/>
        <v>0</v>
      </c>
      <c r="AB1704" s="18">
        <f t="shared" si="968"/>
        <v>0</v>
      </c>
      <c r="AC1704" s="18">
        <f t="shared" si="969"/>
        <v>0</v>
      </c>
      <c r="AD1704" s="18">
        <f t="shared" si="970"/>
        <v>0</v>
      </c>
      <c r="AE1704" s="18">
        <f t="shared" si="971"/>
        <v>0</v>
      </c>
      <c r="AG1704" s="18">
        <f t="shared" si="972"/>
        <v>0</v>
      </c>
      <c r="AH1704" s="18">
        <f t="shared" si="973"/>
        <v>0</v>
      </c>
    </row>
    <row r="1705" spans="5:34" x14ac:dyDescent="0.25">
      <c r="E1705" s="11">
        <v>43371.791666666664</v>
      </c>
      <c r="F1705" s="9">
        <v>12220.38</v>
      </c>
      <c r="G1705" s="9">
        <v>12229.63</v>
      </c>
      <c r="H1705" s="9">
        <v>12207.01</v>
      </c>
      <c r="I1705" s="9">
        <v>12219.77</v>
      </c>
      <c r="K1705" s="13">
        <f t="shared" si="962"/>
        <v>-0.60999999999876309</v>
      </c>
      <c r="L1705" s="13">
        <f t="shared" si="974"/>
        <v>-204.83999999999833</v>
      </c>
      <c r="M1705" s="13">
        <f t="shared" si="963"/>
        <v>22.619999999998981</v>
      </c>
      <c r="X1705">
        <f t="shared" si="964"/>
        <v>0.60999999999876309</v>
      </c>
      <c r="Y1705">
        <f t="shared" si="965"/>
        <v>22.619999999998981</v>
      </c>
      <c r="Z1705">
        <f t="shared" si="966"/>
        <v>0</v>
      </c>
      <c r="AA1705">
        <f t="shared" si="967"/>
        <v>0</v>
      </c>
      <c r="AB1705" s="18">
        <f t="shared" si="968"/>
        <v>0</v>
      </c>
      <c r="AC1705" s="18">
        <f t="shared" si="969"/>
        <v>0</v>
      </c>
      <c r="AD1705" s="18">
        <f t="shared" si="970"/>
        <v>0</v>
      </c>
      <c r="AE1705" s="18">
        <f t="shared" si="971"/>
        <v>0</v>
      </c>
      <c r="AG1705" s="18">
        <f t="shared" si="972"/>
        <v>0</v>
      </c>
      <c r="AH1705" s="18">
        <f t="shared" si="973"/>
        <v>0</v>
      </c>
    </row>
    <row r="1706" spans="5:34" x14ac:dyDescent="0.25">
      <c r="E1706" s="12">
        <v>43371.833333333336</v>
      </c>
      <c r="F1706" s="10">
        <v>12219.27</v>
      </c>
      <c r="G1706" s="10">
        <v>12233.53</v>
      </c>
      <c r="H1706" s="10">
        <v>12215.27</v>
      </c>
      <c r="I1706" s="10">
        <v>12225.77</v>
      </c>
      <c r="K1706" s="13">
        <f t="shared" si="962"/>
        <v>6.5</v>
      </c>
      <c r="L1706" s="13">
        <f t="shared" si="974"/>
        <v>-198.33999999999833</v>
      </c>
      <c r="M1706" s="13">
        <f t="shared" si="963"/>
        <v>18.260000000000218</v>
      </c>
      <c r="X1706">
        <f t="shared" si="964"/>
        <v>6.5</v>
      </c>
      <c r="Y1706">
        <f t="shared" si="965"/>
        <v>18.260000000000218</v>
      </c>
      <c r="Z1706">
        <f t="shared" si="966"/>
        <v>0</v>
      </c>
      <c r="AA1706">
        <f t="shared" si="967"/>
        <v>0</v>
      </c>
      <c r="AB1706" s="18">
        <f t="shared" si="968"/>
        <v>0</v>
      </c>
      <c r="AC1706" s="18">
        <f t="shared" si="969"/>
        <v>0</v>
      </c>
      <c r="AD1706" s="18">
        <f t="shared" si="970"/>
        <v>0</v>
      </c>
      <c r="AE1706" s="18">
        <f t="shared" si="971"/>
        <v>0</v>
      </c>
      <c r="AG1706" s="18">
        <f t="shared" si="972"/>
        <v>0</v>
      </c>
      <c r="AH1706" s="18">
        <f t="shared" si="973"/>
        <v>0</v>
      </c>
    </row>
    <row r="1707" spans="5:34" x14ac:dyDescent="0.25">
      <c r="E1707" s="11">
        <v>43371.875</v>
      </c>
      <c r="F1707" s="9">
        <v>12225.52</v>
      </c>
      <c r="G1707" s="9">
        <v>12227.27</v>
      </c>
      <c r="H1707" s="9">
        <v>12210.25</v>
      </c>
      <c r="I1707" s="9">
        <v>12212.75</v>
      </c>
      <c r="K1707" s="13">
        <f t="shared" si="962"/>
        <v>-12.770000000000437</v>
      </c>
      <c r="L1707" s="13">
        <f t="shared" si="974"/>
        <v>-211.10999999999876</v>
      </c>
      <c r="M1707" s="13">
        <f t="shared" si="963"/>
        <v>17.020000000000437</v>
      </c>
      <c r="X1707">
        <f t="shared" si="964"/>
        <v>12.770000000000437</v>
      </c>
      <c r="Y1707">
        <f t="shared" si="965"/>
        <v>17.020000000000437</v>
      </c>
      <c r="Z1707">
        <f t="shared" si="966"/>
        <v>0</v>
      </c>
      <c r="AA1707">
        <f t="shared" si="967"/>
        <v>0</v>
      </c>
      <c r="AB1707" s="18">
        <f t="shared" si="968"/>
        <v>0</v>
      </c>
      <c r="AC1707" s="18">
        <f t="shared" si="969"/>
        <v>0</v>
      </c>
      <c r="AD1707" s="18">
        <f t="shared" si="970"/>
        <v>0</v>
      </c>
      <c r="AE1707" s="18">
        <f t="shared" si="971"/>
        <v>0</v>
      </c>
      <c r="AG1707" s="18">
        <f t="shared" si="972"/>
        <v>0</v>
      </c>
      <c r="AH1707" s="18">
        <f t="shared" si="973"/>
        <v>0</v>
      </c>
    </row>
    <row r="1708" spans="5:34" x14ac:dyDescent="0.25">
      <c r="E1708" s="12">
        <v>43371.916666666664</v>
      </c>
      <c r="F1708" s="10">
        <v>12213</v>
      </c>
      <c r="G1708" s="10">
        <v>12226.26</v>
      </c>
      <c r="H1708" s="10">
        <v>12204.48</v>
      </c>
      <c r="I1708" s="10">
        <v>12213.74</v>
      </c>
      <c r="K1708" s="13">
        <f t="shared" si="962"/>
        <v>0.73999999999978172</v>
      </c>
      <c r="L1708" s="13">
        <f t="shared" si="974"/>
        <v>-210.36999999999898</v>
      </c>
      <c r="M1708" s="13">
        <f t="shared" si="963"/>
        <v>21.780000000000655</v>
      </c>
      <c r="N1708" s="13"/>
      <c r="X1708">
        <f t="shared" si="964"/>
        <v>0.73999999999978172</v>
      </c>
      <c r="Y1708">
        <f t="shared" si="965"/>
        <v>21.780000000000655</v>
      </c>
      <c r="Z1708">
        <f t="shared" si="966"/>
        <v>0</v>
      </c>
      <c r="AA1708">
        <f t="shared" si="967"/>
        <v>0</v>
      </c>
      <c r="AB1708" s="18">
        <f t="shared" si="968"/>
        <v>0</v>
      </c>
      <c r="AC1708" s="18">
        <f t="shared" si="969"/>
        <v>0</v>
      </c>
      <c r="AD1708" s="18">
        <f t="shared" si="970"/>
        <v>0</v>
      </c>
      <c r="AE1708" s="18">
        <f t="shared" si="971"/>
        <v>0</v>
      </c>
      <c r="AG1708" s="18">
        <f t="shared" si="972"/>
        <v>0</v>
      </c>
      <c r="AH1708" s="18">
        <f t="shared" si="973"/>
        <v>0</v>
      </c>
    </row>
    <row r="1709" spans="5:34" hidden="1" x14ac:dyDescent="0.25">
      <c r="E1709" s="11">
        <v>43374.041666666664</v>
      </c>
      <c r="F1709" s="9">
        <v>12227.16</v>
      </c>
      <c r="G1709" s="9">
        <v>12258.18</v>
      </c>
      <c r="H1709" s="9">
        <v>12227.16</v>
      </c>
      <c r="I1709" s="9">
        <v>12249.68</v>
      </c>
      <c r="AB1709"/>
      <c r="AC1709"/>
      <c r="AD1709"/>
      <c r="AE1709"/>
    </row>
    <row r="1710" spans="5:34" hidden="1" x14ac:dyDescent="0.25">
      <c r="E1710" s="12">
        <v>43374.083333333336</v>
      </c>
      <c r="F1710" s="10">
        <v>12250.2</v>
      </c>
      <c r="G1710" s="10">
        <v>12272.43</v>
      </c>
      <c r="H1710" s="10">
        <v>12249.68</v>
      </c>
      <c r="I1710" s="10">
        <v>12266.19</v>
      </c>
      <c r="AB1710"/>
      <c r="AC1710"/>
      <c r="AD1710"/>
      <c r="AE1710"/>
    </row>
    <row r="1711" spans="5:34" hidden="1" x14ac:dyDescent="0.25">
      <c r="E1711" s="11">
        <v>43374.125</v>
      </c>
      <c r="F1711" s="9">
        <v>12265.14</v>
      </c>
      <c r="G1711" s="9">
        <v>12266.92</v>
      </c>
      <c r="H1711" s="9">
        <v>12259.59</v>
      </c>
      <c r="I1711" s="9">
        <v>12265.87</v>
      </c>
      <c r="AB1711"/>
      <c r="AC1711"/>
      <c r="AD1711"/>
      <c r="AE1711"/>
    </row>
    <row r="1712" spans="5:34" hidden="1" x14ac:dyDescent="0.25">
      <c r="E1712" s="12">
        <v>43374.166666666664</v>
      </c>
      <c r="F1712" s="10">
        <v>12265.32</v>
      </c>
      <c r="G1712" s="10">
        <v>12268.46</v>
      </c>
      <c r="H1712" s="10">
        <v>12260.17</v>
      </c>
      <c r="I1712" s="10">
        <v>12264.36</v>
      </c>
      <c r="AB1712"/>
      <c r="AC1712"/>
      <c r="AD1712"/>
      <c r="AE1712"/>
    </row>
    <row r="1713" spans="5:34" hidden="1" x14ac:dyDescent="0.25">
      <c r="E1713" s="11">
        <v>43374.208333333336</v>
      </c>
      <c r="F1713" s="9">
        <v>12265.4</v>
      </c>
      <c r="G1713" s="9">
        <v>12303.53</v>
      </c>
      <c r="H1713" s="9">
        <v>12265.4</v>
      </c>
      <c r="I1713" s="9">
        <v>12289.8</v>
      </c>
      <c r="AB1713"/>
      <c r="AC1713"/>
      <c r="AD1713"/>
      <c r="AE1713"/>
    </row>
    <row r="1714" spans="5:34" hidden="1" x14ac:dyDescent="0.25">
      <c r="E1714" s="12">
        <v>43374.25</v>
      </c>
      <c r="F1714" s="10">
        <v>12290.84</v>
      </c>
      <c r="G1714" s="10">
        <v>12290.84</v>
      </c>
      <c r="H1714" s="10">
        <v>12285.29</v>
      </c>
      <c r="I1714" s="10">
        <v>12286.33</v>
      </c>
      <c r="AB1714"/>
      <c r="AC1714"/>
      <c r="AD1714"/>
      <c r="AE1714"/>
    </row>
    <row r="1715" spans="5:34" hidden="1" x14ac:dyDescent="0.25">
      <c r="E1715" s="11">
        <v>43374.291666666664</v>
      </c>
      <c r="F1715" s="9">
        <v>12287.38</v>
      </c>
      <c r="G1715" s="9">
        <v>12292.47</v>
      </c>
      <c r="H1715" s="9">
        <v>12285.14</v>
      </c>
      <c r="I1715" s="9">
        <v>12291.42</v>
      </c>
      <c r="AB1715"/>
      <c r="AC1715"/>
      <c r="AD1715"/>
      <c r="AE1715"/>
    </row>
    <row r="1716" spans="5:34" x14ac:dyDescent="0.25">
      <c r="E1716" s="12">
        <v>43374.333333333336</v>
      </c>
      <c r="F1716" s="10">
        <v>12290.37</v>
      </c>
      <c r="G1716" s="10">
        <v>12291.42</v>
      </c>
      <c r="H1716" s="10">
        <v>12264.15</v>
      </c>
      <c r="I1716" s="10">
        <v>12264.68</v>
      </c>
      <c r="K1716" s="13">
        <f t="shared" ref="K1716:K1730" si="975">I1716-F1716</f>
        <v>-25.690000000000509</v>
      </c>
      <c r="L1716" s="13">
        <v>0</v>
      </c>
      <c r="M1716" s="13">
        <f t="shared" ref="M1716:M1730" si="976">G1716-H1716</f>
        <v>27.270000000000437</v>
      </c>
      <c r="N1716" s="13">
        <f>I1730-F1716</f>
        <v>26.889999999999418</v>
      </c>
      <c r="O1716" s="18">
        <f>IF(K1716*N1716&gt;0,1,0)</f>
        <v>0</v>
      </c>
      <c r="P1716">
        <f>_xlfn.IFS(K1716&lt;0,MIN(L1715:L1729),K1716&gt;0,MAX(L1715:L1729))</f>
        <v>0</v>
      </c>
      <c r="Q1716">
        <f>_xlfn.IFS(K1716&lt;0,MAX(L1715:L1729),K1716&gt;0,MIN(L1715:L1729))</f>
        <v>106.69000000000233</v>
      </c>
      <c r="T1716" s="13">
        <f>MAX(G1716:G1730)</f>
        <v>12374.22</v>
      </c>
      <c r="X1716">
        <f t="shared" ref="X1716:X1730" si="977">ABS(K1716)</f>
        <v>25.690000000000509</v>
      </c>
      <c r="Y1716">
        <f t="shared" ref="Y1716:Y1730" si="978">ABS(M1716)</f>
        <v>27.270000000000437</v>
      </c>
      <c r="Z1716">
        <f t="shared" ref="Z1716:Z1730" si="979">IF(T1716&lt;1000,ABS(T1716),0)</f>
        <v>0</v>
      </c>
      <c r="AA1716">
        <f t="shared" ref="AA1716:AA1730" si="980">ABS(N1716)</f>
        <v>26.889999999999418</v>
      </c>
      <c r="AB1716" s="18">
        <f t="shared" ref="AB1716:AB1730" si="981">ABS(P1716)</f>
        <v>0</v>
      </c>
      <c r="AC1716" s="18">
        <f t="shared" ref="AC1716:AC1730" si="982">ABS(Q1716)</f>
        <v>106.69000000000233</v>
      </c>
      <c r="AD1716" s="18">
        <f t="shared" ref="AD1716:AD1730" si="983">IF(O1716=1,ABS(P1716),0)</f>
        <v>0</v>
      </c>
      <c r="AE1716" s="18">
        <f t="shared" ref="AE1716:AE1730" si="984">IF(O1716=0,ABS(Q1716),0)</f>
        <v>106.69000000000233</v>
      </c>
      <c r="AG1716" s="18">
        <f t="shared" ref="AG1716:AG1730" si="985">IF(O1716=1,ABS(Q1716),0)</f>
        <v>0</v>
      </c>
      <c r="AH1716" s="18">
        <f t="shared" ref="AH1716:AH1730" si="986">IF(O1716=0,ABS(P1716),0)</f>
        <v>0</v>
      </c>
    </row>
    <row r="1717" spans="5:34" x14ac:dyDescent="0.25">
      <c r="E1717" s="11">
        <v>43374.375</v>
      </c>
      <c r="F1717" s="9">
        <v>12248.16</v>
      </c>
      <c r="G1717" s="9">
        <v>12268.76</v>
      </c>
      <c r="H1717" s="9">
        <v>12243.77</v>
      </c>
      <c r="I1717" s="9">
        <v>12263.13</v>
      </c>
      <c r="K1717" s="13">
        <f t="shared" si="975"/>
        <v>14.969999999999345</v>
      </c>
      <c r="L1717" s="13">
        <f t="shared" ref="L1717:L1730" si="987">L1716+K1717</f>
        <v>14.969999999999345</v>
      </c>
      <c r="M1717" s="13">
        <f t="shared" si="976"/>
        <v>24.989999999999782</v>
      </c>
      <c r="T1717" s="13">
        <f>MIN(H1716:H1730)</f>
        <v>12243.77</v>
      </c>
      <c r="X1717">
        <f t="shared" si="977"/>
        <v>14.969999999999345</v>
      </c>
      <c r="Y1717">
        <f t="shared" si="978"/>
        <v>24.989999999999782</v>
      </c>
      <c r="Z1717">
        <f t="shared" si="979"/>
        <v>0</v>
      </c>
      <c r="AA1717">
        <f t="shared" si="980"/>
        <v>0</v>
      </c>
      <c r="AB1717" s="18">
        <f t="shared" si="981"/>
        <v>0</v>
      </c>
      <c r="AC1717" s="18">
        <f t="shared" si="982"/>
        <v>0</v>
      </c>
      <c r="AD1717" s="18">
        <f t="shared" si="983"/>
        <v>0</v>
      </c>
      <c r="AE1717" s="18">
        <f t="shared" si="984"/>
        <v>0</v>
      </c>
      <c r="AG1717" s="18">
        <f t="shared" si="985"/>
        <v>0</v>
      </c>
      <c r="AH1717" s="18">
        <f t="shared" si="986"/>
        <v>0</v>
      </c>
    </row>
    <row r="1718" spans="5:34" x14ac:dyDescent="0.25">
      <c r="E1718" s="12">
        <v>43374.416666666664</v>
      </c>
      <c r="F1718" s="10">
        <v>12261.46</v>
      </c>
      <c r="G1718" s="10">
        <v>12325.56</v>
      </c>
      <c r="H1718" s="10">
        <v>12252</v>
      </c>
      <c r="I1718" s="10">
        <v>12315.81</v>
      </c>
      <c r="K1718" s="13">
        <f t="shared" si="975"/>
        <v>54.350000000000364</v>
      </c>
      <c r="L1718" s="13">
        <f t="shared" si="987"/>
        <v>69.319999999999709</v>
      </c>
      <c r="M1718" s="13">
        <f t="shared" si="976"/>
        <v>73.559999999999491</v>
      </c>
      <c r="T1718" s="13">
        <f>T1716-T1717</f>
        <v>130.44999999999891</v>
      </c>
      <c r="X1718">
        <f t="shared" si="977"/>
        <v>54.350000000000364</v>
      </c>
      <c r="Y1718">
        <f t="shared" si="978"/>
        <v>73.559999999999491</v>
      </c>
      <c r="Z1718">
        <f t="shared" si="979"/>
        <v>130.44999999999891</v>
      </c>
      <c r="AA1718">
        <f t="shared" si="980"/>
        <v>0</v>
      </c>
      <c r="AB1718" s="18">
        <f t="shared" si="981"/>
        <v>0</v>
      </c>
      <c r="AC1718" s="18">
        <f t="shared" si="982"/>
        <v>0</v>
      </c>
      <c r="AD1718" s="18">
        <f t="shared" si="983"/>
        <v>0</v>
      </c>
      <c r="AE1718" s="18">
        <f t="shared" si="984"/>
        <v>0</v>
      </c>
      <c r="AG1718" s="18">
        <f t="shared" si="985"/>
        <v>0</v>
      </c>
      <c r="AH1718" s="18">
        <f t="shared" si="986"/>
        <v>0</v>
      </c>
    </row>
    <row r="1719" spans="5:34" x14ac:dyDescent="0.25">
      <c r="E1719" s="11">
        <v>43374.458333333336</v>
      </c>
      <c r="F1719" s="9">
        <v>12316.31</v>
      </c>
      <c r="G1719" s="9">
        <v>12342.7</v>
      </c>
      <c r="H1719" s="9">
        <v>12304.12</v>
      </c>
      <c r="I1719" s="9">
        <v>12335.79</v>
      </c>
      <c r="K1719" s="13">
        <f t="shared" si="975"/>
        <v>19.480000000001382</v>
      </c>
      <c r="L1719" s="13">
        <f t="shared" si="987"/>
        <v>88.800000000001091</v>
      </c>
      <c r="M1719" s="13">
        <f t="shared" si="976"/>
        <v>38.579999999999927</v>
      </c>
      <c r="X1719">
        <f t="shared" si="977"/>
        <v>19.480000000001382</v>
      </c>
      <c r="Y1719">
        <f t="shared" si="978"/>
        <v>38.579999999999927</v>
      </c>
      <c r="Z1719">
        <f t="shared" si="979"/>
        <v>0</v>
      </c>
      <c r="AA1719">
        <f t="shared" si="980"/>
        <v>0</v>
      </c>
      <c r="AB1719" s="18">
        <f t="shared" si="981"/>
        <v>0</v>
      </c>
      <c r="AC1719" s="18">
        <f t="shared" si="982"/>
        <v>0</v>
      </c>
      <c r="AD1719" s="18">
        <f t="shared" si="983"/>
        <v>0</v>
      </c>
      <c r="AE1719" s="18">
        <f t="shared" si="984"/>
        <v>0</v>
      </c>
      <c r="AG1719" s="18">
        <f t="shared" si="985"/>
        <v>0</v>
      </c>
      <c r="AH1719" s="18">
        <f t="shared" si="986"/>
        <v>0</v>
      </c>
    </row>
    <row r="1720" spans="5:34" x14ac:dyDescent="0.25">
      <c r="E1720" s="12">
        <v>43374.5</v>
      </c>
      <c r="F1720" s="10">
        <v>12335.8</v>
      </c>
      <c r="G1720" s="10">
        <v>12341.63</v>
      </c>
      <c r="H1720" s="10">
        <v>12319.52</v>
      </c>
      <c r="I1720" s="10">
        <v>12332.95</v>
      </c>
      <c r="K1720" s="13">
        <f t="shared" si="975"/>
        <v>-2.8499999999985448</v>
      </c>
      <c r="L1720" s="13">
        <f t="shared" si="987"/>
        <v>85.950000000002547</v>
      </c>
      <c r="M1720" s="13">
        <f t="shared" si="976"/>
        <v>22.109999999998763</v>
      </c>
      <c r="R1720">
        <v>-40</v>
      </c>
      <c r="X1720">
        <f t="shared" si="977"/>
        <v>2.8499999999985448</v>
      </c>
      <c r="Y1720">
        <f t="shared" si="978"/>
        <v>22.109999999998763</v>
      </c>
      <c r="Z1720">
        <f t="shared" si="979"/>
        <v>0</v>
      </c>
      <c r="AA1720">
        <f t="shared" si="980"/>
        <v>0</v>
      </c>
      <c r="AB1720" s="18">
        <f t="shared" si="981"/>
        <v>0</v>
      </c>
      <c r="AC1720" s="18">
        <f t="shared" si="982"/>
        <v>0</v>
      </c>
      <c r="AD1720" s="18">
        <f t="shared" si="983"/>
        <v>0</v>
      </c>
      <c r="AE1720" s="18">
        <f t="shared" si="984"/>
        <v>0</v>
      </c>
      <c r="AG1720" s="18">
        <f t="shared" si="985"/>
        <v>0</v>
      </c>
      <c r="AH1720" s="18">
        <f t="shared" si="986"/>
        <v>0</v>
      </c>
    </row>
    <row r="1721" spans="5:34" x14ac:dyDescent="0.25">
      <c r="E1721" s="11">
        <v>43374.541666666664</v>
      </c>
      <c r="F1721" s="9">
        <v>12332.45</v>
      </c>
      <c r="G1721" s="9">
        <v>12333.9</v>
      </c>
      <c r="H1721" s="9">
        <v>12306.05</v>
      </c>
      <c r="I1721" s="9">
        <v>12319.89</v>
      </c>
      <c r="K1721" s="13">
        <f t="shared" si="975"/>
        <v>-12.56000000000131</v>
      </c>
      <c r="L1721" s="13">
        <f t="shared" si="987"/>
        <v>73.390000000001237</v>
      </c>
      <c r="M1721" s="13">
        <f t="shared" si="976"/>
        <v>27.850000000000364</v>
      </c>
      <c r="X1721">
        <f t="shared" si="977"/>
        <v>12.56000000000131</v>
      </c>
      <c r="Y1721">
        <f t="shared" si="978"/>
        <v>27.850000000000364</v>
      </c>
      <c r="Z1721">
        <f t="shared" si="979"/>
        <v>0</v>
      </c>
      <c r="AA1721">
        <f t="shared" si="980"/>
        <v>0</v>
      </c>
      <c r="AB1721" s="18">
        <f t="shared" si="981"/>
        <v>0</v>
      </c>
      <c r="AC1721" s="18">
        <f t="shared" si="982"/>
        <v>0</v>
      </c>
      <c r="AD1721" s="18">
        <f t="shared" si="983"/>
        <v>0</v>
      </c>
      <c r="AE1721" s="18">
        <f t="shared" si="984"/>
        <v>0</v>
      </c>
      <c r="AG1721" s="18">
        <f t="shared" si="985"/>
        <v>0</v>
      </c>
      <c r="AH1721" s="18">
        <f t="shared" si="986"/>
        <v>0</v>
      </c>
    </row>
    <row r="1722" spans="5:34" x14ac:dyDescent="0.25">
      <c r="E1722" s="12">
        <v>43374.583333333336</v>
      </c>
      <c r="F1722" s="10">
        <v>12318.89</v>
      </c>
      <c r="G1722" s="10">
        <v>12323.06</v>
      </c>
      <c r="H1722" s="10">
        <v>12298.2</v>
      </c>
      <c r="I1722" s="10">
        <v>12308.19</v>
      </c>
      <c r="K1722" s="13">
        <f t="shared" si="975"/>
        <v>-10.699999999998909</v>
      </c>
      <c r="L1722" s="13">
        <f t="shared" si="987"/>
        <v>62.690000000002328</v>
      </c>
      <c r="M1722" s="13">
        <f t="shared" si="976"/>
        <v>24.859999999998763</v>
      </c>
      <c r="X1722">
        <f t="shared" si="977"/>
        <v>10.699999999998909</v>
      </c>
      <c r="Y1722">
        <f t="shared" si="978"/>
        <v>24.859999999998763</v>
      </c>
      <c r="Z1722">
        <f t="shared" si="979"/>
        <v>0</v>
      </c>
      <c r="AA1722">
        <f t="shared" si="980"/>
        <v>0</v>
      </c>
      <c r="AB1722" s="18">
        <f t="shared" si="981"/>
        <v>0</v>
      </c>
      <c r="AC1722" s="18">
        <f t="shared" si="982"/>
        <v>0</v>
      </c>
      <c r="AD1722" s="18">
        <f t="shared" si="983"/>
        <v>0</v>
      </c>
      <c r="AE1722" s="18">
        <f t="shared" si="984"/>
        <v>0</v>
      </c>
      <c r="AG1722" s="18">
        <f t="shared" si="985"/>
        <v>0</v>
      </c>
      <c r="AH1722" s="18">
        <f t="shared" si="986"/>
        <v>0</v>
      </c>
    </row>
    <row r="1723" spans="5:34" x14ac:dyDescent="0.25">
      <c r="E1723" s="11">
        <v>43374.625</v>
      </c>
      <c r="F1723" s="9">
        <v>12308.69</v>
      </c>
      <c r="G1723" s="9">
        <v>12363.72</v>
      </c>
      <c r="H1723" s="9">
        <v>12303.75</v>
      </c>
      <c r="I1723" s="9">
        <v>12350.82</v>
      </c>
      <c r="K1723" s="13">
        <f t="shared" si="975"/>
        <v>42.1299999999992</v>
      </c>
      <c r="L1723" s="13">
        <f t="shared" si="987"/>
        <v>104.82000000000153</v>
      </c>
      <c r="M1723" s="13">
        <f t="shared" si="976"/>
        <v>59.969999999999345</v>
      </c>
      <c r="X1723">
        <f t="shared" si="977"/>
        <v>42.1299999999992</v>
      </c>
      <c r="Y1723">
        <f t="shared" si="978"/>
        <v>59.969999999999345</v>
      </c>
      <c r="Z1723">
        <f t="shared" si="979"/>
        <v>0</v>
      </c>
      <c r="AA1723">
        <f t="shared" si="980"/>
        <v>0</v>
      </c>
      <c r="AB1723" s="18">
        <f t="shared" si="981"/>
        <v>0</v>
      </c>
      <c r="AC1723" s="18">
        <f t="shared" si="982"/>
        <v>0</v>
      </c>
      <c r="AD1723" s="18">
        <f t="shared" si="983"/>
        <v>0</v>
      </c>
      <c r="AE1723" s="18">
        <f t="shared" si="984"/>
        <v>0</v>
      </c>
      <c r="AG1723" s="18">
        <f t="shared" si="985"/>
        <v>0</v>
      </c>
      <c r="AH1723" s="18">
        <f t="shared" si="986"/>
        <v>0</v>
      </c>
    </row>
    <row r="1724" spans="5:34" x14ac:dyDescent="0.25">
      <c r="E1724" s="12">
        <v>43374.666666666664</v>
      </c>
      <c r="F1724" s="10">
        <v>12350.83</v>
      </c>
      <c r="G1724" s="10">
        <v>12357.87</v>
      </c>
      <c r="H1724" s="10">
        <v>12333.19</v>
      </c>
      <c r="I1724" s="10">
        <v>12352.7</v>
      </c>
      <c r="K1724" s="13">
        <f t="shared" si="975"/>
        <v>1.8700000000008004</v>
      </c>
      <c r="L1724" s="13">
        <f t="shared" si="987"/>
        <v>106.69000000000233</v>
      </c>
      <c r="M1724" s="13">
        <f t="shared" si="976"/>
        <v>24.680000000000291</v>
      </c>
      <c r="X1724">
        <f t="shared" si="977"/>
        <v>1.8700000000008004</v>
      </c>
      <c r="Y1724">
        <f t="shared" si="978"/>
        <v>24.680000000000291</v>
      </c>
      <c r="Z1724">
        <f t="shared" si="979"/>
        <v>0</v>
      </c>
      <c r="AA1724">
        <f t="shared" si="980"/>
        <v>0</v>
      </c>
      <c r="AB1724" s="18">
        <f t="shared" si="981"/>
        <v>0</v>
      </c>
      <c r="AC1724" s="18">
        <f t="shared" si="982"/>
        <v>0</v>
      </c>
      <c r="AD1724" s="18">
        <f t="shared" si="983"/>
        <v>0</v>
      </c>
      <c r="AE1724" s="18">
        <f t="shared" si="984"/>
        <v>0</v>
      </c>
      <c r="AG1724" s="18">
        <f t="shared" si="985"/>
        <v>0</v>
      </c>
      <c r="AH1724" s="18">
        <f t="shared" si="986"/>
        <v>0</v>
      </c>
    </row>
    <row r="1725" spans="5:34" x14ac:dyDescent="0.25">
      <c r="E1725" s="11">
        <v>43374.708333333336</v>
      </c>
      <c r="F1725" s="9">
        <v>12352.45</v>
      </c>
      <c r="G1725" s="9">
        <v>12374.22</v>
      </c>
      <c r="H1725" s="9">
        <v>12321.47</v>
      </c>
      <c r="I1725" s="9">
        <v>12329.51</v>
      </c>
      <c r="K1725" s="13">
        <f t="shared" si="975"/>
        <v>-22.940000000000509</v>
      </c>
      <c r="L1725" s="13">
        <f t="shared" si="987"/>
        <v>83.750000000001819</v>
      </c>
      <c r="M1725" s="13">
        <f t="shared" si="976"/>
        <v>52.75</v>
      </c>
      <c r="X1725">
        <f t="shared" si="977"/>
        <v>22.940000000000509</v>
      </c>
      <c r="Y1725">
        <f t="shared" si="978"/>
        <v>52.75</v>
      </c>
      <c r="Z1725">
        <f t="shared" si="979"/>
        <v>0</v>
      </c>
      <c r="AA1725">
        <f t="shared" si="980"/>
        <v>0</v>
      </c>
      <c r="AB1725" s="18">
        <f t="shared" si="981"/>
        <v>0</v>
      </c>
      <c r="AC1725" s="18">
        <f t="shared" si="982"/>
        <v>0</v>
      </c>
      <c r="AD1725" s="18">
        <f t="shared" si="983"/>
        <v>0</v>
      </c>
      <c r="AE1725" s="18">
        <f t="shared" si="984"/>
        <v>0</v>
      </c>
      <c r="AG1725" s="18">
        <f t="shared" si="985"/>
        <v>0</v>
      </c>
      <c r="AH1725" s="18">
        <f t="shared" si="986"/>
        <v>0</v>
      </c>
    </row>
    <row r="1726" spans="5:34" x14ac:dyDescent="0.25">
      <c r="E1726" s="12">
        <v>43374.75</v>
      </c>
      <c r="F1726" s="10">
        <v>12329.26</v>
      </c>
      <c r="G1726" s="10">
        <v>12347.92</v>
      </c>
      <c r="H1726" s="10">
        <v>12320.77</v>
      </c>
      <c r="I1726" s="10">
        <v>12334.54</v>
      </c>
      <c r="K1726" s="13">
        <f t="shared" si="975"/>
        <v>5.2800000000006548</v>
      </c>
      <c r="L1726" s="13">
        <f t="shared" si="987"/>
        <v>89.030000000002474</v>
      </c>
      <c r="M1726" s="13">
        <f t="shared" si="976"/>
        <v>27.149999999999636</v>
      </c>
      <c r="X1726">
        <f t="shared" si="977"/>
        <v>5.2800000000006548</v>
      </c>
      <c r="Y1726">
        <f t="shared" si="978"/>
        <v>27.149999999999636</v>
      </c>
      <c r="Z1726">
        <f t="shared" si="979"/>
        <v>0</v>
      </c>
      <c r="AA1726">
        <f t="shared" si="980"/>
        <v>0</v>
      </c>
      <c r="AB1726" s="18">
        <f t="shared" si="981"/>
        <v>0</v>
      </c>
      <c r="AC1726" s="18">
        <f t="shared" si="982"/>
        <v>0</v>
      </c>
      <c r="AD1726" s="18">
        <f t="shared" si="983"/>
        <v>0</v>
      </c>
      <c r="AE1726" s="18">
        <f t="shared" si="984"/>
        <v>0</v>
      </c>
      <c r="AG1726" s="18">
        <f t="shared" si="985"/>
        <v>0</v>
      </c>
      <c r="AH1726" s="18">
        <f t="shared" si="986"/>
        <v>0</v>
      </c>
    </row>
    <row r="1727" spans="5:34" x14ac:dyDescent="0.25">
      <c r="E1727" s="11">
        <v>43374.791666666664</v>
      </c>
      <c r="F1727" s="9">
        <v>12335.04</v>
      </c>
      <c r="G1727" s="9">
        <v>12337.69</v>
      </c>
      <c r="H1727" s="9">
        <v>12315.99</v>
      </c>
      <c r="I1727" s="9">
        <v>12318.88</v>
      </c>
      <c r="K1727" s="13">
        <f t="shared" si="975"/>
        <v>-16.160000000001673</v>
      </c>
      <c r="L1727" s="13">
        <f t="shared" si="987"/>
        <v>72.8700000000008</v>
      </c>
      <c r="M1727" s="13">
        <f t="shared" si="976"/>
        <v>21.700000000000728</v>
      </c>
      <c r="X1727">
        <f t="shared" si="977"/>
        <v>16.160000000001673</v>
      </c>
      <c r="Y1727">
        <f t="shared" si="978"/>
        <v>21.700000000000728</v>
      </c>
      <c r="Z1727">
        <f t="shared" si="979"/>
        <v>0</v>
      </c>
      <c r="AA1727">
        <f t="shared" si="980"/>
        <v>0</v>
      </c>
      <c r="AB1727" s="18">
        <f t="shared" si="981"/>
        <v>0</v>
      </c>
      <c r="AC1727" s="18">
        <f t="shared" si="982"/>
        <v>0</v>
      </c>
      <c r="AD1727" s="18">
        <f t="shared" si="983"/>
        <v>0</v>
      </c>
      <c r="AE1727" s="18">
        <f t="shared" si="984"/>
        <v>0</v>
      </c>
      <c r="AG1727" s="18">
        <f t="shared" si="985"/>
        <v>0</v>
      </c>
      <c r="AH1727" s="18">
        <f t="shared" si="986"/>
        <v>0</v>
      </c>
    </row>
    <row r="1728" spans="5:34" x14ac:dyDescent="0.25">
      <c r="E1728" s="12">
        <v>43374.833333333336</v>
      </c>
      <c r="F1728" s="10">
        <v>12319.13</v>
      </c>
      <c r="G1728" s="10">
        <v>12333.89</v>
      </c>
      <c r="H1728" s="10">
        <v>12317.63</v>
      </c>
      <c r="I1728" s="10">
        <v>12327.38</v>
      </c>
      <c r="K1728" s="13">
        <f t="shared" si="975"/>
        <v>8.25</v>
      </c>
      <c r="L1728" s="13">
        <f t="shared" si="987"/>
        <v>81.1200000000008</v>
      </c>
      <c r="M1728" s="13">
        <f t="shared" si="976"/>
        <v>16.260000000000218</v>
      </c>
      <c r="X1728">
        <f t="shared" si="977"/>
        <v>8.25</v>
      </c>
      <c r="Y1728">
        <f t="shared" si="978"/>
        <v>16.260000000000218</v>
      </c>
      <c r="Z1728">
        <f t="shared" si="979"/>
        <v>0</v>
      </c>
      <c r="AA1728">
        <f t="shared" si="980"/>
        <v>0</v>
      </c>
      <c r="AB1728" s="18">
        <f t="shared" si="981"/>
        <v>0</v>
      </c>
      <c r="AC1728" s="18">
        <f t="shared" si="982"/>
        <v>0</v>
      </c>
      <c r="AD1728" s="18">
        <f t="shared" si="983"/>
        <v>0</v>
      </c>
      <c r="AE1728" s="18">
        <f t="shared" si="984"/>
        <v>0</v>
      </c>
      <c r="AG1728" s="18">
        <f t="shared" si="985"/>
        <v>0</v>
      </c>
      <c r="AH1728" s="18">
        <f t="shared" si="986"/>
        <v>0</v>
      </c>
    </row>
    <row r="1729" spans="5:34" x14ac:dyDescent="0.25">
      <c r="E1729" s="11">
        <v>43374.875</v>
      </c>
      <c r="F1729" s="9">
        <v>12327.63</v>
      </c>
      <c r="G1729" s="9">
        <v>12327.88</v>
      </c>
      <c r="H1729" s="9">
        <v>12316.36</v>
      </c>
      <c r="I1729" s="9">
        <v>12324.87</v>
      </c>
      <c r="K1729" s="13">
        <f t="shared" si="975"/>
        <v>-2.7599999999983993</v>
      </c>
      <c r="L1729" s="13">
        <f t="shared" si="987"/>
        <v>78.360000000002401</v>
      </c>
      <c r="M1729" s="13">
        <f t="shared" si="976"/>
        <v>11.519999999998618</v>
      </c>
      <c r="X1729">
        <f t="shared" si="977"/>
        <v>2.7599999999983993</v>
      </c>
      <c r="Y1729">
        <f t="shared" si="978"/>
        <v>11.519999999998618</v>
      </c>
      <c r="Z1729">
        <f t="shared" si="979"/>
        <v>0</v>
      </c>
      <c r="AA1729">
        <f t="shared" si="980"/>
        <v>0</v>
      </c>
      <c r="AB1729" s="18">
        <f t="shared" si="981"/>
        <v>0</v>
      </c>
      <c r="AC1729" s="18">
        <f t="shared" si="982"/>
        <v>0</v>
      </c>
      <c r="AD1729" s="18">
        <f t="shared" si="983"/>
        <v>0</v>
      </c>
      <c r="AE1729" s="18">
        <f t="shared" si="984"/>
        <v>0</v>
      </c>
      <c r="AG1729" s="18">
        <f t="shared" si="985"/>
        <v>0</v>
      </c>
      <c r="AH1729" s="18">
        <f t="shared" si="986"/>
        <v>0</v>
      </c>
    </row>
    <row r="1730" spans="5:34" x14ac:dyDescent="0.25">
      <c r="E1730" s="12">
        <v>43374.916666666664</v>
      </c>
      <c r="F1730" s="10">
        <v>12325.12</v>
      </c>
      <c r="G1730" s="10">
        <v>12326.62</v>
      </c>
      <c r="H1730" s="10">
        <v>12305.95</v>
      </c>
      <c r="I1730" s="10">
        <v>12317.26</v>
      </c>
      <c r="K1730" s="13">
        <f t="shared" si="975"/>
        <v>-7.8600000000005821</v>
      </c>
      <c r="L1730" s="13">
        <f t="shared" si="987"/>
        <v>70.500000000001819</v>
      </c>
      <c r="M1730" s="13">
        <f t="shared" si="976"/>
        <v>20.670000000000073</v>
      </c>
      <c r="N1730" s="13"/>
      <c r="X1730">
        <f t="shared" si="977"/>
        <v>7.8600000000005821</v>
      </c>
      <c r="Y1730">
        <f t="shared" si="978"/>
        <v>20.670000000000073</v>
      </c>
      <c r="Z1730">
        <f t="shared" si="979"/>
        <v>0</v>
      </c>
      <c r="AA1730">
        <f t="shared" si="980"/>
        <v>0</v>
      </c>
      <c r="AB1730" s="18">
        <f t="shared" si="981"/>
        <v>0</v>
      </c>
      <c r="AC1730" s="18">
        <f t="shared" si="982"/>
        <v>0</v>
      </c>
      <c r="AD1730" s="18">
        <f t="shared" si="983"/>
        <v>0</v>
      </c>
      <c r="AE1730" s="18">
        <f t="shared" si="984"/>
        <v>0</v>
      </c>
      <c r="AG1730" s="18">
        <f t="shared" si="985"/>
        <v>0</v>
      </c>
      <c r="AH1730" s="18">
        <f t="shared" si="986"/>
        <v>0</v>
      </c>
    </row>
    <row r="1731" spans="5:34" hidden="1" x14ac:dyDescent="0.25">
      <c r="E1731" s="11">
        <v>43374.958333333336</v>
      </c>
      <c r="F1731" s="9">
        <v>12314.22</v>
      </c>
      <c r="G1731" s="9">
        <v>12317.9</v>
      </c>
      <c r="H1731" s="9">
        <v>12309.49</v>
      </c>
      <c r="I1731" s="9">
        <v>12309.49</v>
      </c>
      <c r="AB1731"/>
      <c r="AC1731"/>
      <c r="AD1731"/>
      <c r="AE1731"/>
    </row>
    <row r="1732" spans="5:34" hidden="1" x14ac:dyDescent="0.25">
      <c r="E1732" s="12">
        <v>43375.041666666664</v>
      </c>
      <c r="F1732" s="10">
        <v>12311.59</v>
      </c>
      <c r="G1732" s="10">
        <v>12320.29</v>
      </c>
      <c r="H1732" s="10">
        <v>12310.53</v>
      </c>
      <c r="I1732" s="10">
        <v>12318.13</v>
      </c>
      <c r="AB1732"/>
      <c r="AC1732"/>
      <c r="AD1732"/>
      <c r="AE1732"/>
    </row>
    <row r="1733" spans="5:34" hidden="1" x14ac:dyDescent="0.25">
      <c r="E1733" s="11">
        <v>43375.083333333336</v>
      </c>
      <c r="F1733" s="9">
        <v>12317.08</v>
      </c>
      <c r="G1733" s="9">
        <v>12321.28</v>
      </c>
      <c r="H1733" s="9">
        <v>12316.02</v>
      </c>
      <c r="I1733" s="9">
        <v>12317.07</v>
      </c>
      <c r="AB1733"/>
      <c r="AC1733"/>
      <c r="AD1733"/>
      <c r="AE1733"/>
    </row>
    <row r="1734" spans="5:34" hidden="1" x14ac:dyDescent="0.25">
      <c r="E1734" s="12">
        <v>43375.125</v>
      </c>
      <c r="F1734" s="10">
        <v>12318.12</v>
      </c>
      <c r="G1734" s="10">
        <v>12318.62</v>
      </c>
      <c r="H1734" s="10">
        <v>12308.66</v>
      </c>
      <c r="I1734" s="10">
        <v>12315.46</v>
      </c>
      <c r="AB1734"/>
      <c r="AC1734"/>
      <c r="AD1734"/>
      <c r="AE1734"/>
    </row>
    <row r="1735" spans="5:34" hidden="1" x14ac:dyDescent="0.25">
      <c r="E1735" s="11">
        <v>43375.166666666664</v>
      </c>
      <c r="F1735" s="9">
        <v>12314.41</v>
      </c>
      <c r="G1735" s="9">
        <v>12314.56</v>
      </c>
      <c r="H1735" s="9">
        <v>12268.46</v>
      </c>
      <c r="I1735" s="9">
        <v>12283.11</v>
      </c>
      <c r="AB1735"/>
      <c r="AC1735"/>
      <c r="AD1735"/>
      <c r="AE1735"/>
    </row>
    <row r="1736" spans="5:34" hidden="1" x14ac:dyDescent="0.25">
      <c r="E1736" s="12">
        <v>43375.208333333336</v>
      </c>
      <c r="F1736" s="10">
        <v>12282.06</v>
      </c>
      <c r="G1736" s="10">
        <v>12282.06</v>
      </c>
      <c r="H1736" s="10">
        <v>12264.2</v>
      </c>
      <c r="I1736" s="10">
        <v>12268.95</v>
      </c>
      <c r="AB1736"/>
      <c r="AC1736"/>
      <c r="AD1736"/>
      <c r="AE1736"/>
    </row>
    <row r="1737" spans="5:34" hidden="1" x14ac:dyDescent="0.25">
      <c r="E1737" s="11">
        <v>43375.25</v>
      </c>
      <c r="F1737" s="9">
        <v>12270</v>
      </c>
      <c r="G1737" s="9">
        <v>12280.75</v>
      </c>
      <c r="H1737" s="9">
        <v>12268.95</v>
      </c>
      <c r="I1737" s="9">
        <v>12278.65</v>
      </c>
      <c r="AB1737"/>
      <c r="AC1737"/>
      <c r="AD1737"/>
      <c r="AE1737"/>
    </row>
    <row r="1738" spans="5:34" hidden="1" x14ac:dyDescent="0.25">
      <c r="E1738" s="12">
        <v>43375.291666666664</v>
      </c>
      <c r="F1738" s="10">
        <v>12278.9</v>
      </c>
      <c r="G1738" s="10">
        <v>12280.16</v>
      </c>
      <c r="H1738" s="10">
        <v>12275.73</v>
      </c>
      <c r="I1738" s="10">
        <v>12276.77</v>
      </c>
      <c r="AB1738"/>
      <c r="AC1738"/>
      <c r="AD1738"/>
      <c r="AE1738"/>
    </row>
    <row r="1739" spans="5:34" x14ac:dyDescent="0.25">
      <c r="E1739" s="11">
        <v>43375.333333333336</v>
      </c>
      <c r="F1739" s="9">
        <v>12276.8</v>
      </c>
      <c r="G1739" s="9">
        <v>12280.44</v>
      </c>
      <c r="H1739" s="9">
        <v>12269.49</v>
      </c>
      <c r="I1739" s="9">
        <v>12280.31</v>
      </c>
      <c r="K1739" s="13">
        <f t="shared" ref="K1739:K1767" si="988">I1739-F1739</f>
        <v>3.5100000000002183</v>
      </c>
      <c r="L1739" s="13">
        <v>0</v>
      </c>
      <c r="M1739" s="13">
        <f t="shared" ref="M1739:M1767" si="989">G1739-H1739</f>
        <v>10.950000000000728</v>
      </c>
      <c r="N1739" s="13">
        <f>I1753-F1739</f>
        <v>-3.2299999999995634</v>
      </c>
      <c r="O1739" s="18">
        <f>IF(K1739*N1739&gt;0,1,0)</f>
        <v>0</v>
      </c>
      <c r="P1739">
        <f>_xlfn.IFS(K1739&lt;0,MIN(L1738:L1752),K1739&gt;0,MAX(L1738:L1752))</f>
        <v>14.31999999999789</v>
      </c>
      <c r="Q1739">
        <f>_xlfn.IFS(K1739&lt;0,MAX(L1738:L1752),K1739&gt;0,MIN(L1738:L1752))</f>
        <v>-56.700000000000728</v>
      </c>
      <c r="T1739" s="13">
        <f>MAX(G1739:G1753)</f>
        <v>12301.53</v>
      </c>
      <c r="X1739">
        <f t="shared" ref="X1739:X1767" si="990">ABS(K1739)</f>
        <v>3.5100000000002183</v>
      </c>
      <c r="Y1739">
        <f t="shared" ref="Y1739:Y1767" si="991">ABS(M1739)</f>
        <v>10.950000000000728</v>
      </c>
      <c r="Z1739">
        <f t="shared" ref="Z1739:Z1767" si="992">IF(T1739&lt;1000,ABS(T1739),0)</f>
        <v>0</v>
      </c>
      <c r="AA1739">
        <f t="shared" ref="AA1739:AA1767" si="993">ABS(N1739)</f>
        <v>3.2299999999995634</v>
      </c>
      <c r="AB1739" s="18">
        <f t="shared" ref="AB1739:AB1767" si="994">ABS(P1739)</f>
        <v>14.31999999999789</v>
      </c>
      <c r="AC1739" s="18">
        <f t="shared" ref="AC1739:AC1767" si="995">ABS(Q1739)</f>
        <v>56.700000000000728</v>
      </c>
      <c r="AD1739" s="18">
        <f t="shared" ref="AD1739:AD1767" si="996">IF(O1739=1,ABS(P1739),0)</f>
        <v>0</v>
      </c>
      <c r="AE1739" s="18">
        <f t="shared" ref="AE1739:AE1767" si="997">IF(O1739=0,ABS(Q1739),0)</f>
        <v>56.700000000000728</v>
      </c>
      <c r="AG1739" s="18">
        <f t="shared" ref="AG1739:AG1767" si="998">IF(O1739=1,ABS(Q1739),0)</f>
        <v>0</v>
      </c>
      <c r="AH1739" s="18">
        <f t="shared" ref="AH1739:AH1767" si="999">IF(O1739=0,ABS(P1739),0)</f>
        <v>14.31999999999789</v>
      </c>
    </row>
    <row r="1740" spans="5:34" x14ac:dyDescent="0.25">
      <c r="E1740" s="12">
        <v>43375.375</v>
      </c>
      <c r="F1740" s="10">
        <v>12284.95</v>
      </c>
      <c r="G1740" s="10">
        <v>12285.83</v>
      </c>
      <c r="H1740" s="10">
        <v>12242.1</v>
      </c>
      <c r="I1740" s="10">
        <v>12243.49</v>
      </c>
      <c r="K1740" s="13">
        <f t="shared" si="988"/>
        <v>-41.460000000000946</v>
      </c>
      <c r="L1740" s="13">
        <f t="shared" ref="L1740:L1767" si="1000">L1739+K1740</f>
        <v>-41.460000000000946</v>
      </c>
      <c r="M1740" s="13">
        <f t="shared" si="989"/>
        <v>43.729999999999563</v>
      </c>
      <c r="T1740" s="13">
        <f>MIN(H1739:H1753)</f>
        <v>12201.61</v>
      </c>
      <c r="X1740">
        <f t="shared" si="990"/>
        <v>41.460000000000946</v>
      </c>
      <c r="Y1740">
        <f t="shared" si="991"/>
        <v>43.729999999999563</v>
      </c>
      <c r="Z1740">
        <f t="shared" si="992"/>
        <v>0</v>
      </c>
      <c r="AA1740">
        <f t="shared" si="993"/>
        <v>0</v>
      </c>
      <c r="AB1740" s="18">
        <f t="shared" si="994"/>
        <v>0</v>
      </c>
      <c r="AC1740" s="18">
        <f t="shared" si="995"/>
        <v>0</v>
      </c>
      <c r="AD1740" s="18">
        <f t="shared" si="996"/>
        <v>0</v>
      </c>
      <c r="AE1740" s="18">
        <f t="shared" si="997"/>
        <v>0</v>
      </c>
      <c r="AG1740" s="18">
        <f t="shared" si="998"/>
        <v>0</v>
      </c>
      <c r="AH1740" s="18">
        <f t="shared" si="999"/>
        <v>0</v>
      </c>
    </row>
    <row r="1741" spans="5:34" x14ac:dyDescent="0.25">
      <c r="E1741" s="11">
        <v>43375.416666666664</v>
      </c>
      <c r="F1741" s="9">
        <v>12240.77</v>
      </c>
      <c r="G1741" s="9">
        <v>12301.53</v>
      </c>
      <c r="H1741" s="9">
        <v>12208.21</v>
      </c>
      <c r="I1741" s="9">
        <v>12296.55</v>
      </c>
      <c r="K1741" s="13">
        <f t="shared" si="988"/>
        <v>55.779999999998836</v>
      </c>
      <c r="L1741" s="13">
        <f t="shared" si="1000"/>
        <v>14.31999999999789</v>
      </c>
      <c r="M1741" s="13">
        <f t="shared" si="989"/>
        <v>93.320000000001528</v>
      </c>
      <c r="T1741" s="13">
        <f>T1739-T1740</f>
        <v>99.920000000000073</v>
      </c>
      <c r="X1741">
        <f t="shared" si="990"/>
        <v>55.779999999998836</v>
      </c>
      <c r="Y1741">
        <f t="shared" si="991"/>
        <v>93.320000000001528</v>
      </c>
      <c r="Z1741">
        <f t="shared" si="992"/>
        <v>99.920000000000073</v>
      </c>
      <c r="AA1741">
        <f t="shared" si="993"/>
        <v>0</v>
      </c>
      <c r="AB1741" s="18">
        <f t="shared" si="994"/>
        <v>0</v>
      </c>
      <c r="AC1741" s="18">
        <f t="shared" si="995"/>
        <v>0</v>
      </c>
      <c r="AD1741" s="18">
        <f t="shared" si="996"/>
        <v>0</v>
      </c>
      <c r="AE1741" s="18">
        <f t="shared" si="997"/>
        <v>0</v>
      </c>
      <c r="AG1741" s="18">
        <f t="shared" si="998"/>
        <v>0</v>
      </c>
      <c r="AH1741" s="18">
        <f t="shared" si="999"/>
        <v>0</v>
      </c>
    </row>
    <row r="1742" spans="5:34" x14ac:dyDescent="0.25">
      <c r="E1742" s="12">
        <v>43375.458333333336</v>
      </c>
      <c r="F1742" s="10">
        <v>12297.05</v>
      </c>
      <c r="G1742" s="10">
        <v>12297.05</v>
      </c>
      <c r="H1742" s="10">
        <v>12201.61</v>
      </c>
      <c r="I1742" s="10">
        <v>12226.03</v>
      </c>
      <c r="K1742" s="13">
        <f t="shared" si="988"/>
        <v>-71.019999999998618</v>
      </c>
      <c r="L1742" s="13">
        <f t="shared" si="1000"/>
        <v>-56.700000000000728</v>
      </c>
      <c r="M1742" s="13">
        <f t="shared" si="989"/>
        <v>95.43999999999869</v>
      </c>
      <c r="R1742">
        <v>-40</v>
      </c>
      <c r="X1742">
        <f t="shared" si="990"/>
        <v>71.019999999998618</v>
      </c>
      <c r="Y1742">
        <f t="shared" si="991"/>
        <v>95.43999999999869</v>
      </c>
      <c r="Z1742">
        <f t="shared" si="992"/>
        <v>0</v>
      </c>
      <c r="AA1742">
        <f t="shared" si="993"/>
        <v>0</v>
      </c>
      <c r="AB1742" s="18">
        <f t="shared" si="994"/>
        <v>0</v>
      </c>
      <c r="AC1742" s="18">
        <f t="shared" si="995"/>
        <v>0</v>
      </c>
      <c r="AD1742" s="18">
        <f t="shared" si="996"/>
        <v>0</v>
      </c>
      <c r="AE1742" s="18">
        <f t="shared" si="997"/>
        <v>0</v>
      </c>
      <c r="AG1742" s="18">
        <f t="shared" si="998"/>
        <v>0</v>
      </c>
      <c r="AH1742" s="18">
        <f t="shared" si="999"/>
        <v>0</v>
      </c>
    </row>
    <row r="1743" spans="5:34" x14ac:dyDescent="0.25">
      <c r="E1743" s="11">
        <v>43375.5</v>
      </c>
      <c r="F1743" s="9">
        <v>12225.78</v>
      </c>
      <c r="G1743" s="9">
        <v>12234.61</v>
      </c>
      <c r="H1743" s="9">
        <v>12206.52</v>
      </c>
      <c r="I1743" s="9">
        <v>12231.95</v>
      </c>
      <c r="K1743" s="13">
        <f t="shared" si="988"/>
        <v>6.1700000000000728</v>
      </c>
      <c r="L1743" s="13">
        <f t="shared" si="1000"/>
        <v>-50.530000000000655</v>
      </c>
      <c r="M1743" s="13">
        <f t="shared" si="989"/>
        <v>28.090000000000146</v>
      </c>
      <c r="X1743">
        <f t="shared" si="990"/>
        <v>6.1700000000000728</v>
      </c>
      <c r="Y1743">
        <f t="shared" si="991"/>
        <v>28.090000000000146</v>
      </c>
      <c r="Z1743">
        <f t="shared" si="992"/>
        <v>0</v>
      </c>
      <c r="AA1743">
        <f t="shared" si="993"/>
        <v>0</v>
      </c>
      <c r="AB1743" s="18">
        <f t="shared" si="994"/>
        <v>0</v>
      </c>
      <c r="AC1743" s="18">
        <f t="shared" si="995"/>
        <v>0</v>
      </c>
      <c r="AD1743" s="18">
        <f t="shared" si="996"/>
        <v>0</v>
      </c>
      <c r="AE1743" s="18">
        <f t="shared" si="997"/>
        <v>0</v>
      </c>
      <c r="AG1743" s="18">
        <f t="shared" si="998"/>
        <v>0</v>
      </c>
      <c r="AH1743" s="18">
        <f t="shared" si="999"/>
        <v>0</v>
      </c>
    </row>
    <row r="1744" spans="5:34" x14ac:dyDescent="0.25">
      <c r="E1744" s="12">
        <v>43375.541666666664</v>
      </c>
      <c r="F1744" s="10">
        <v>12232.45</v>
      </c>
      <c r="G1744" s="10">
        <v>12266.17</v>
      </c>
      <c r="H1744" s="10">
        <v>12228.25</v>
      </c>
      <c r="I1744" s="10">
        <v>12241.49</v>
      </c>
      <c r="K1744" s="13">
        <f t="shared" si="988"/>
        <v>9.0399999999990541</v>
      </c>
      <c r="L1744" s="13">
        <f t="shared" si="1000"/>
        <v>-41.490000000001601</v>
      </c>
      <c r="M1744" s="13">
        <f t="shared" si="989"/>
        <v>37.920000000000073</v>
      </c>
      <c r="X1744">
        <f t="shared" si="990"/>
        <v>9.0399999999990541</v>
      </c>
      <c r="Y1744">
        <f t="shared" si="991"/>
        <v>37.920000000000073</v>
      </c>
      <c r="Z1744">
        <f t="shared" si="992"/>
        <v>0</v>
      </c>
      <c r="AA1744">
        <f t="shared" si="993"/>
        <v>0</v>
      </c>
      <c r="AB1744" s="18">
        <f t="shared" si="994"/>
        <v>0</v>
      </c>
      <c r="AC1744" s="18">
        <f t="shared" si="995"/>
        <v>0</v>
      </c>
      <c r="AD1744" s="18">
        <f t="shared" si="996"/>
        <v>0</v>
      </c>
      <c r="AE1744" s="18">
        <f t="shared" si="997"/>
        <v>0</v>
      </c>
      <c r="AG1744" s="18">
        <f t="shared" si="998"/>
        <v>0</v>
      </c>
      <c r="AH1744" s="18">
        <f t="shared" si="999"/>
        <v>0</v>
      </c>
    </row>
    <row r="1745" spans="5:34" x14ac:dyDescent="0.25">
      <c r="E1745" s="11">
        <v>43375.583333333336</v>
      </c>
      <c r="F1745" s="9">
        <v>12242.99</v>
      </c>
      <c r="G1745" s="9">
        <v>12268.78</v>
      </c>
      <c r="H1745" s="9">
        <v>12239.11</v>
      </c>
      <c r="I1745" s="9">
        <v>12262.6</v>
      </c>
      <c r="K1745" s="13">
        <f t="shared" si="988"/>
        <v>19.610000000000582</v>
      </c>
      <c r="L1745" s="13">
        <f t="shared" si="1000"/>
        <v>-21.880000000001019</v>
      </c>
      <c r="M1745" s="13">
        <f t="shared" si="989"/>
        <v>29.670000000000073</v>
      </c>
      <c r="X1745">
        <f t="shared" si="990"/>
        <v>19.610000000000582</v>
      </c>
      <c r="Y1745">
        <f t="shared" si="991"/>
        <v>29.670000000000073</v>
      </c>
      <c r="Z1745">
        <f t="shared" si="992"/>
        <v>0</v>
      </c>
      <c r="AA1745">
        <f t="shared" si="993"/>
        <v>0</v>
      </c>
      <c r="AB1745" s="18">
        <f t="shared" si="994"/>
        <v>0</v>
      </c>
      <c r="AC1745" s="18">
        <f t="shared" si="995"/>
        <v>0</v>
      </c>
      <c r="AD1745" s="18">
        <f t="shared" si="996"/>
        <v>0</v>
      </c>
      <c r="AE1745" s="18">
        <f t="shared" si="997"/>
        <v>0</v>
      </c>
      <c r="AG1745" s="18">
        <f t="shared" si="998"/>
        <v>0</v>
      </c>
      <c r="AH1745" s="18">
        <f t="shared" si="999"/>
        <v>0</v>
      </c>
    </row>
    <row r="1746" spans="5:34" x14ac:dyDescent="0.25">
      <c r="E1746" s="12">
        <v>43375.625</v>
      </c>
      <c r="F1746" s="10">
        <v>12262.35</v>
      </c>
      <c r="G1746" s="10">
        <v>12271.19</v>
      </c>
      <c r="H1746" s="10">
        <v>12248.5</v>
      </c>
      <c r="I1746" s="10">
        <v>12264.84</v>
      </c>
      <c r="K1746" s="13">
        <f t="shared" si="988"/>
        <v>2.4899999999997817</v>
      </c>
      <c r="L1746" s="13">
        <f t="shared" si="1000"/>
        <v>-19.390000000001237</v>
      </c>
      <c r="M1746" s="13">
        <f t="shared" si="989"/>
        <v>22.690000000000509</v>
      </c>
      <c r="X1746">
        <f t="shared" si="990"/>
        <v>2.4899999999997817</v>
      </c>
      <c r="Y1746">
        <f t="shared" si="991"/>
        <v>22.690000000000509</v>
      </c>
      <c r="Z1746">
        <f t="shared" si="992"/>
        <v>0</v>
      </c>
      <c r="AA1746">
        <f t="shared" si="993"/>
        <v>0</v>
      </c>
      <c r="AB1746" s="18">
        <f t="shared" si="994"/>
        <v>0</v>
      </c>
      <c r="AC1746" s="18">
        <f t="shared" si="995"/>
        <v>0</v>
      </c>
      <c r="AD1746" s="18">
        <f t="shared" si="996"/>
        <v>0</v>
      </c>
      <c r="AE1746" s="18">
        <f t="shared" si="997"/>
        <v>0</v>
      </c>
      <c r="AG1746" s="18">
        <f t="shared" si="998"/>
        <v>0</v>
      </c>
      <c r="AH1746" s="18">
        <f t="shared" si="999"/>
        <v>0</v>
      </c>
    </row>
    <row r="1747" spans="5:34" x14ac:dyDescent="0.25">
      <c r="E1747" s="11">
        <v>43375.666666666664</v>
      </c>
      <c r="F1747" s="9">
        <v>12265.34</v>
      </c>
      <c r="G1747" s="9">
        <v>12289.84</v>
      </c>
      <c r="H1747" s="9">
        <v>12244.19</v>
      </c>
      <c r="I1747" s="9">
        <v>12253.85</v>
      </c>
      <c r="K1747" s="13">
        <f t="shared" si="988"/>
        <v>-11.489999999999782</v>
      </c>
      <c r="L1747" s="13">
        <f t="shared" si="1000"/>
        <v>-30.880000000001019</v>
      </c>
      <c r="M1747" s="13">
        <f t="shared" si="989"/>
        <v>45.649999999999636</v>
      </c>
      <c r="X1747">
        <f t="shared" si="990"/>
        <v>11.489999999999782</v>
      </c>
      <c r="Y1747">
        <f t="shared" si="991"/>
        <v>45.649999999999636</v>
      </c>
      <c r="Z1747">
        <f t="shared" si="992"/>
        <v>0</v>
      </c>
      <c r="AA1747">
        <f t="shared" si="993"/>
        <v>0</v>
      </c>
      <c r="AB1747" s="18">
        <f t="shared" si="994"/>
        <v>0</v>
      </c>
      <c r="AC1747" s="18">
        <f t="shared" si="995"/>
        <v>0</v>
      </c>
      <c r="AD1747" s="18">
        <f t="shared" si="996"/>
        <v>0</v>
      </c>
      <c r="AE1747" s="18">
        <f t="shared" si="997"/>
        <v>0</v>
      </c>
      <c r="AG1747" s="18">
        <f t="shared" si="998"/>
        <v>0</v>
      </c>
      <c r="AH1747" s="18">
        <f t="shared" si="999"/>
        <v>0</v>
      </c>
    </row>
    <row r="1748" spans="5:34" x14ac:dyDescent="0.25">
      <c r="E1748" s="12">
        <v>43375.708333333336</v>
      </c>
      <c r="F1748" s="10">
        <v>12253.6</v>
      </c>
      <c r="G1748" s="10">
        <v>12270.79</v>
      </c>
      <c r="H1748" s="10">
        <v>12240.66</v>
      </c>
      <c r="I1748" s="10">
        <v>12266.82</v>
      </c>
      <c r="K1748" s="13">
        <f t="shared" si="988"/>
        <v>13.219999999999345</v>
      </c>
      <c r="L1748" s="13">
        <f t="shared" si="1000"/>
        <v>-17.660000000001673</v>
      </c>
      <c r="M1748" s="13">
        <f t="shared" si="989"/>
        <v>30.130000000001019</v>
      </c>
      <c r="X1748">
        <f t="shared" si="990"/>
        <v>13.219999999999345</v>
      </c>
      <c r="Y1748">
        <f t="shared" si="991"/>
        <v>30.130000000001019</v>
      </c>
      <c r="Z1748">
        <f t="shared" si="992"/>
        <v>0</v>
      </c>
      <c r="AA1748">
        <f t="shared" si="993"/>
        <v>0</v>
      </c>
      <c r="AB1748" s="18">
        <f t="shared" si="994"/>
        <v>0</v>
      </c>
      <c r="AC1748" s="18">
        <f t="shared" si="995"/>
        <v>0</v>
      </c>
      <c r="AD1748" s="18">
        <f t="shared" si="996"/>
        <v>0</v>
      </c>
      <c r="AE1748" s="18">
        <f t="shared" si="997"/>
        <v>0</v>
      </c>
      <c r="AG1748" s="18">
        <f t="shared" si="998"/>
        <v>0</v>
      </c>
      <c r="AH1748" s="18">
        <f t="shared" si="999"/>
        <v>0</v>
      </c>
    </row>
    <row r="1749" spans="5:34" x14ac:dyDescent="0.25">
      <c r="E1749" s="11">
        <v>43375.75</v>
      </c>
      <c r="F1749" s="9">
        <v>12267.07</v>
      </c>
      <c r="G1749" s="9">
        <v>12291.23</v>
      </c>
      <c r="H1749" s="9">
        <v>12264.78</v>
      </c>
      <c r="I1749" s="9">
        <v>12283.86</v>
      </c>
      <c r="K1749" s="13">
        <f t="shared" si="988"/>
        <v>16.790000000000873</v>
      </c>
      <c r="L1749" s="13">
        <f t="shared" si="1000"/>
        <v>-0.87000000000080036</v>
      </c>
      <c r="M1749" s="13">
        <f t="shared" si="989"/>
        <v>26.449999999998909</v>
      </c>
      <c r="X1749">
        <f t="shared" si="990"/>
        <v>16.790000000000873</v>
      </c>
      <c r="Y1749">
        <f t="shared" si="991"/>
        <v>26.449999999998909</v>
      </c>
      <c r="Z1749">
        <f t="shared" si="992"/>
        <v>0</v>
      </c>
      <c r="AA1749">
        <f t="shared" si="993"/>
        <v>0</v>
      </c>
      <c r="AB1749" s="18">
        <f t="shared" si="994"/>
        <v>0</v>
      </c>
      <c r="AC1749" s="18">
        <f t="shared" si="995"/>
        <v>0</v>
      </c>
      <c r="AD1749" s="18">
        <f t="shared" si="996"/>
        <v>0</v>
      </c>
      <c r="AE1749" s="18">
        <f t="shared" si="997"/>
        <v>0</v>
      </c>
      <c r="AG1749" s="18">
        <f t="shared" si="998"/>
        <v>0</v>
      </c>
      <c r="AH1749" s="18">
        <f t="shared" si="999"/>
        <v>0</v>
      </c>
    </row>
    <row r="1750" spans="5:34" x14ac:dyDescent="0.25">
      <c r="E1750" s="12">
        <v>43375.791666666664</v>
      </c>
      <c r="F1750" s="10">
        <v>12283.86</v>
      </c>
      <c r="G1750" s="10">
        <v>12288.99</v>
      </c>
      <c r="H1750" s="10">
        <v>12273.97</v>
      </c>
      <c r="I1750" s="10">
        <v>12279.59</v>
      </c>
      <c r="K1750" s="13">
        <f t="shared" si="988"/>
        <v>-4.2700000000004366</v>
      </c>
      <c r="L1750" s="13">
        <f t="shared" si="1000"/>
        <v>-5.1400000000012369</v>
      </c>
      <c r="M1750" s="13">
        <f t="shared" si="989"/>
        <v>15.020000000000437</v>
      </c>
      <c r="X1750">
        <f t="shared" si="990"/>
        <v>4.2700000000004366</v>
      </c>
      <c r="Y1750">
        <f t="shared" si="991"/>
        <v>15.020000000000437</v>
      </c>
      <c r="Z1750">
        <f t="shared" si="992"/>
        <v>0</v>
      </c>
      <c r="AA1750">
        <f t="shared" si="993"/>
        <v>0</v>
      </c>
      <c r="AB1750" s="18">
        <f t="shared" si="994"/>
        <v>0</v>
      </c>
      <c r="AC1750" s="18">
        <f t="shared" si="995"/>
        <v>0</v>
      </c>
      <c r="AD1750" s="18">
        <f t="shared" si="996"/>
        <v>0</v>
      </c>
      <c r="AE1750" s="18">
        <f t="shared" si="997"/>
        <v>0</v>
      </c>
      <c r="AG1750" s="18">
        <f t="shared" si="998"/>
        <v>0</v>
      </c>
      <c r="AH1750" s="18">
        <f t="shared" si="999"/>
        <v>0</v>
      </c>
    </row>
    <row r="1751" spans="5:34" x14ac:dyDescent="0.25">
      <c r="E1751" s="11">
        <v>43375.833333333336</v>
      </c>
      <c r="F1751" s="9">
        <v>12279.34</v>
      </c>
      <c r="G1751" s="9">
        <v>12294.86</v>
      </c>
      <c r="H1751" s="9">
        <v>12278.84</v>
      </c>
      <c r="I1751" s="9">
        <v>12291.85</v>
      </c>
      <c r="K1751" s="13">
        <f t="shared" si="988"/>
        <v>12.510000000000218</v>
      </c>
      <c r="L1751" s="13">
        <f t="shared" si="1000"/>
        <v>7.3699999999989814</v>
      </c>
      <c r="M1751" s="13">
        <f t="shared" si="989"/>
        <v>16.020000000000437</v>
      </c>
      <c r="X1751">
        <f t="shared" si="990"/>
        <v>12.510000000000218</v>
      </c>
      <c r="Y1751">
        <f t="shared" si="991"/>
        <v>16.020000000000437</v>
      </c>
      <c r="Z1751">
        <f t="shared" si="992"/>
        <v>0</v>
      </c>
      <c r="AA1751">
        <f t="shared" si="993"/>
        <v>0</v>
      </c>
      <c r="AB1751" s="18">
        <f t="shared" si="994"/>
        <v>0</v>
      </c>
      <c r="AC1751" s="18">
        <f t="shared" si="995"/>
        <v>0</v>
      </c>
      <c r="AD1751" s="18">
        <f t="shared" si="996"/>
        <v>0</v>
      </c>
      <c r="AE1751" s="18">
        <f t="shared" si="997"/>
        <v>0</v>
      </c>
      <c r="AG1751" s="18">
        <f t="shared" si="998"/>
        <v>0</v>
      </c>
      <c r="AH1751" s="18">
        <f t="shared" si="999"/>
        <v>0</v>
      </c>
    </row>
    <row r="1752" spans="5:34" x14ac:dyDescent="0.25">
      <c r="E1752" s="12">
        <v>43375.875</v>
      </c>
      <c r="F1752" s="10">
        <v>12291.6</v>
      </c>
      <c r="G1752" s="10">
        <v>12297.61</v>
      </c>
      <c r="H1752" s="10">
        <v>12275.58</v>
      </c>
      <c r="I1752" s="10">
        <v>12279.58</v>
      </c>
      <c r="K1752" s="13">
        <f t="shared" si="988"/>
        <v>-12.020000000000437</v>
      </c>
      <c r="L1752" s="13">
        <f t="shared" si="1000"/>
        <v>-4.6500000000014552</v>
      </c>
      <c r="M1752" s="13">
        <f t="shared" si="989"/>
        <v>22.030000000000655</v>
      </c>
      <c r="X1752">
        <f t="shared" si="990"/>
        <v>12.020000000000437</v>
      </c>
      <c r="Y1752">
        <f t="shared" si="991"/>
        <v>22.030000000000655</v>
      </c>
      <c r="Z1752">
        <f t="shared" si="992"/>
        <v>0</v>
      </c>
      <c r="AA1752">
        <f t="shared" si="993"/>
        <v>0</v>
      </c>
      <c r="AB1752" s="18">
        <f t="shared" si="994"/>
        <v>0</v>
      </c>
      <c r="AC1752" s="18">
        <f t="shared" si="995"/>
        <v>0</v>
      </c>
      <c r="AD1752" s="18">
        <f t="shared" si="996"/>
        <v>0</v>
      </c>
      <c r="AE1752" s="18">
        <f t="shared" si="997"/>
        <v>0</v>
      </c>
      <c r="AG1752" s="18">
        <f t="shared" si="998"/>
        <v>0</v>
      </c>
      <c r="AH1752" s="18">
        <f t="shared" si="999"/>
        <v>0</v>
      </c>
    </row>
    <row r="1753" spans="5:34" x14ac:dyDescent="0.25">
      <c r="E1753" s="11">
        <v>43375.916666666664</v>
      </c>
      <c r="F1753" s="9">
        <v>12279.33</v>
      </c>
      <c r="G1753" s="9">
        <v>12288.09</v>
      </c>
      <c r="H1753" s="9">
        <v>12264.31</v>
      </c>
      <c r="I1753" s="9">
        <v>12273.57</v>
      </c>
      <c r="K1753" s="13">
        <f t="shared" si="988"/>
        <v>-5.7600000000002183</v>
      </c>
      <c r="L1753" s="13">
        <f t="shared" si="1000"/>
        <v>-10.410000000001673</v>
      </c>
      <c r="M1753" s="13">
        <f t="shared" si="989"/>
        <v>23.780000000000655</v>
      </c>
      <c r="N1753" s="13"/>
      <c r="X1753">
        <f t="shared" si="990"/>
        <v>5.7600000000002183</v>
      </c>
      <c r="Y1753">
        <f t="shared" si="991"/>
        <v>23.780000000000655</v>
      </c>
      <c r="Z1753">
        <f t="shared" si="992"/>
        <v>0</v>
      </c>
      <c r="AA1753">
        <f t="shared" si="993"/>
        <v>0</v>
      </c>
      <c r="AB1753" s="18">
        <f t="shared" si="994"/>
        <v>0</v>
      </c>
      <c r="AC1753" s="18">
        <f t="shared" si="995"/>
        <v>0</v>
      </c>
      <c r="AD1753" s="18">
        <f t="shared" si="996"/>
        <v>0</v>
      </c>
      <c r="AE1753" s="18">
        <f t="shared" si="997"/>
        <v>0</v>
      </c>
      <c r="AG1753" s="18">
        <f t="shared" si="998"/>
        <v>0</v>
      </c>
      <c r="AH1753" s="18">
        <f t="shared" si="999"/>
        <v>0</v>
      </c>
    </row>
    <row r="1754" spans="5:34" x14ac:dyDescent="0.25">
      <c r="E1754" s="12">
        <v>43377.375</v>
      </c>
      <c r="F1754" s="10">
        <v>12276.88</v>
      </c>
      <c r="G1754" s="10">
        <v>12288.3</v>
      </c>
      <c r="H1754" s="10">
        <v>12227.15</v>
      </c>
      <c r="I1754" s="10">
        <v>12255.4</v>
      </c>
      <c r="K1754" s="13">
        <f t="shared" si="988"/>
        <v>-21.479999999999563</v>
      </c>
      <c r="L1754" s="13">
        <f t="shared" si="1000"/>
        <v>-31.890000000001237</v>
      </c>
      <c r="M1754" s="13">
        <f t="shared" si="989"/>
        <v>61.149999999999636</v>
      </c>
      <c r="T1754" s="13">
        <f>MAX(G1754:G1768)</f>
        <v>12351.15</v>
      </c>
      <c r="X1754">
        <f t="shared" si="990"/>
        <v>21.479999999999563</v>
      </c>
      <c r="Y1754">
        <f t="shared" si="991"/>
        <v>61.149999999999636</v>
      </c>
      <c r="Z1754">
        <f t="shared" si="992"/>
        <v>0</v>
      </c>
      <c r="AA1754">
        <f t="shared" si="993"/>
        <v>0</v>
      </c>
      <c r="AB1754" s="18">
        <f t="shared" si="994"/>
        <v>0</v>
      </c>
      <c r="AC1754" s="18">
        <f t="shared" si="995"/>
        <v>0</v>
      </c>
      <c r="AD1754" s="18">
        <f t="shared" si="996"/>
        <v>0</v>
      </c>
      <c r="AE1754" s="18">
        <f t="shared" si="997"/>
        <v>0</v>
      </c>
      <c r="AG1754" s="18">
        <f t="shared" si="998"/>
        <v>0</v>
      </c>
      <c r="AH1754" s="18">
        <f t="shared" si="999"/>
        <v>0</v>
      </c>
    </row>
    <row r="1755" spans="5:34" x14ac:dyDescent="0.25">
      <c r="E1755" s="11">
        <v>43377.416666666664</v>
      </c>
      <c r="F1755" s="9">
        <v>12251.18</v>
      </c>
      <c r="G1755" s="9">
        <v>12279.15</v>
      </c>
      <c r="H1755" s="9">
        <v>12174.9</v>
      </c>
      <c r="I1755" s="9">
        <v>12243.65</v>
      </c>
      <c r="K1755" s="13">
        <f t="shared" si="988"/>
        <v>-7.5300000000006548</v>
      </c>
      <c r="L1755" s="13">
        <f t="shared" si="1000"/>
        <v>-39.420000000001892</v>
      </c>
      <c r="M1755" s="13">
        <f t="shared" si="989"/>
        <v>104.25</v>
      </c>
      <c r="T1755" s="13">
        <f>MIN(H1754:H1768)</f>
        <v>12174.9</v>
      </c>
      <c r="X1755">
        <f t="shared" si="990"/>
        <v>7.5300000000006548</v>
      </c>
      <c r="Y1755">
        <f t="shared" si="991"/>
        <v>104.25</v>
      </c>
      <c r="Z1755">
        <f t="shared" si="992"/>
        <v>0</v>
      </c>
      <c r="AA1755">
        <f t="shared" si="993"/>
        <v>0</v>
      </c>
      <c r="AB1755" s="18">
        <f t="shared" si="994"/>
        <v>0</v>
      </c>
      <c r="AC1755" s="18">
        <f t="shared" si="995"/>
        <v>0</v>
      </c>
      <c r="AD1755" s="18">
        <f t="shared" si="996"/>
        <v>0</v>
      </c>
      <c r="AE1755" s="18">
        <f t="shared" si="997"/>
        <v>0</v>
      </c>
      <c r="AG1755" s="18">
        <f t="shared" si="998"/>
        <v>0</v>
      </c>
      <c r="AH1755" s="18">
        <f t="shared" si="999"/>
        <v>0</v>
      </c>
    </row>
    <row r="1756" spans="5:34" x14ac:dyDescent="0.25">
      <c r="E1756" s="12">
        <v>43377.458333333336</v>
      </c>
      <c r="F1756" s="10">
        <v>12243.4</v>
      </c>
      <c r="G1756" s="10">
        <v>12270.9</v>
      </c>
      <c r="H1756" s="10">
        <v>12226.4</v>
      </c>
      <c r="I1756" s="10">
        <v>12251.4</v>
      </c>
      <c r="K1756" s="13">
        <f t="shared" si="988"/>
        <v>8</v>
      </c>
      <c r="L1756" s="13">
        <f t="shared" si="1000"/>
        <v>-31.420000000001892</v>
      </c>
      <c r="M1756" s="13">
        <f t="shared" si="989"/>
        <v>44.5</v>
      </c>
      <c r="T1756" s="13">
        <f>T1754-T1755</f>
        <v>176.25</v>
      </c>
      <c r="X1756">
        <f t="shared" si="990"/>
        <v>8</v>
      </c>
      <c r="Y1756">
        <f t="shared" si="991"/>
        <v>44.5</v>
      </c>
      <c r="Z1756">
        <f t="shared" si="992"/>
        <v>176.25</v>
      </c>
      <c r="AA1756">
        <f t="shared" si="993"/>
        <v>0</v>
      </c>
      <c r="AB1756" s="18">
        <f t="shared" si="994"/>
        <v>0</v>
      </c>
      <c r="AC1756" s="18">
        <f t="shared" si="995"/>
        <v>0</v>
      </c>
      <c r="AD1756" s="18">
        <f t="shared" si="996"/>
        <v>0</v>
      </c>
      <c r="AE1756" s="18">
        <f t="shared" si="997"/>
        <v>0</v>
      </c>
      <c r="AG1756" s="18">
        <f t="shared" si="998"/>
        <v>0</v>
      </c>
      <c r="AH1756" s="18">
        <f t="shared" si="999"/>
        <v>0</v>
      </c>
    </row>
    <row r="1757" spans="5:34" x14ac:dyDescent="0.25">
      <c r="E1757" s="11">
        <v>43377.5</v>
      </c>
      <c r="F1757" s="9">
        <v>12251.15</v>
      </c>
      <c r="G1757" s="9">
        <v>12265.41</v>
      </c>
      <c r="H1757" s="9">
        <v>12219.65</v>
      </c>
      <c r="I1757" s="9">
        <v>12238.4</v>
      </c>
      <c r="K1757" s="13">
        <f t="shared" si="988"/>
        <v>-12.75</v>
      </c>
      <c r="L1757" s="13">
        <f t="shared" si="1000"/>
        <v>-44.170000000001892</v>
      </c>
      <c r="M1757" s="13">
        <f t="shared" si="989"/>
        <v>45.760000000000218</v>
      </c>
      <c r="X1757">
        <f t="shared" si="990"/>
        <v>12.75</v>
      </c>
      <c r="Y1757">
        <f t="shared" si="991"/>
        <v>45.760000000000218</v>
      </c>
      <c r="Z1757">
        <f t="shared" si="992"/>
        <v>0</v>
      </c>
      <c r="AA1757">
        <f t="shared" si="993"/>
        <v>0</v>
      </c>
      <c r="AB1757" s="18">
        <f t="shared" si="994"/>
        <v>0</v>
      </c>
      <c r="AC1757" s="18">
        <f t="shared" si="995"/>
        <v>0</v>
      </c>
      <c r="AD1757" s="18">
        <f t="shared" si="996"/>
        <v>0</v>
      </c>
      <c r="AE1757" s="18">
        <f t="shared" si="997"/>
        <v>0</v>
      </c>
      <c r="AG1757" s="18">
        <f t="shared" si="998"/>
        <v>0</v>
      </c>
      <c r="AH1757" s="18">
        <f t="shared" si="999"/>
        <v>0</v>
      </c>
    </row>
    <row r="1758" spans="5:34" x14ac:dyDescent="0.25">
      <c r="E1758" s="12">
        <v>43377.541666666664</v>
      </c>
      <c r="F1758" s="10">
        <v>12237.9</v>
      </c>
      <c r="G1758" s="10">
        <v>12270.9</v>
      </c>
      <c r="H1758" s="10">
        <v>12235.9</v>
      </c>
      <c r="I1758" s="10">
        <v>12267.9</v>
      </c>
      <c r="K1758" s="13">
        <f t="shared" si="988"/>
        <v>30</v>
      </c>
      <c r="L1758" s="13">
        <f t="shared" si="1000"/>
        <v>-14.170000000001892</v>
      </c>
      <c r="M1758" s="13">
        <f t="shared" si="989"/>
        <v>35</v>
      </c>
      <c r="X1758">
        <f t="shared" si="990"/>
        <v>30</v>
      </c>
      <c r="Y1758">
        <f t="shared" si="991"/>
        <v>35</v>
      </c>
      <c r="Z1758">
        <f t="shared" si="992"/>
        <v>0</v>
      </c>
      <c r="AA1758">
        <f t="shared" si="993"/>
        <v>0</v>
      </c>
      <c r="AB1758" s="18">
        <f t="shared" si="994"/>
        <v>0</v>
      </c>
      <c r="AC1758" s="18">
        <f t="shared" si="995"/>
        <v>0</v>
      </c>
      <c r="AD1758" s="18">
        <f t="shared" si="996"/>
        <v>0</v>
      </c>
      <c r="AE1758" s="18">
        <f t="shared" si="997"/>
        <v>0</v>
      </c>
      <c r="AG1758" s="18">
        <f t="shared" si="998"/>
        <v>0</v>
      </c>
      <c r="AH1758" s="18">
        <f t="shared" si="999"/>
        <v>0</v>
      </c>
    </row>
    <row r="1759" spans="5:34" x14ac:dyDescent="0.25">
      <c r="E1759" s="11">
        <v>43377.583333333336</v>
      </c>
      <c r="F1759" s="9">
        <v>12268.4</v>
      </c>
      <c r="G1759" s="9">
        <v>12319.65</v>
      </c>
      <c r="H1759" s="9">
        <v>12260.15</v>
      </c>
      <c r="I1759" s="9">
        <v>12314.65</v>
      </c>
      <c r="K1759" s="13">
        <f t="shared" si="988"/>
        <v>46.25</v>
      </c>
      <c r="L1759" s="13">
        <f t="shared" si="1000"/>
        <v>32.079999999998108</v>
      </c>
      <c r="M1759" s="13">
        <f t="shared" si="989"/>
        <v>59.5</v>
      </c>
      <c r="X1759">
        <f t="shared" si="990"/>
        <v>46.25</v>
      </c>
      <c r="Y1759">
        <f t="shared" si="991"/>
        <v>59.5</v>
      </c>
      <c r="Z1759">
        <f t="shared" si="992"/>
        <v>0</v>
      </c>
      <c r="AA1759">
        <f t="shared" si="993"/>
        <v>0</v>
      </c>
      <c r="AB1759" s="18">
        <f t="shared" si="994"/>
        <v>0</v>
      </c>
      <c r="AC1759" s="18">
        <f t="shared" si="995"/>
        <v>0</v>
      </c>
      <c r="AD1759" s="18">
        <f t="shared" si="996"/>
        <v>0</v>
      </c>
      <c r="AE1759" s="18">
        <f t="shared" si="997"/>
        <v>0</v>
      </c>
      <c r="AG1759" s="18">
        <f t="shared" si="998"/>
        <v>0</v>
      </c>
      <c r="AH1759" s="18">
        <f t="shared" si="999"/>
        <v>0</v>
      </c>
    </row>
    <row r="1760" spans="5:34" x14ac:dyDescent="0.25">
      <c r="E1760" s="12">
        <v>43377.625</v>
      </c>
      <c r="F1760" s="10">
        <v>12314.4</v>
      </c>
      <c r="G1760" s="10">
        <v>12343.4</v>
      </c>
      <c r="H1760" s="10">
        <v>12292.65</v>
      </c>
      <c r="I1760" s="10">
        <v>12333.4</v>
      </c>
      <c r="K1760" s="13">
        <f t="shared" si="988"/>
        <v>19</v>
      </c>
      <c r="L1760" s="13">
        <f t="shared" si="1000"/>
        <v>51.079999999998108</v>
      </c>
      <c r="M1760" s="13">
        <f t="shared" si="989"/>
        <v>50.75</v>
      </c>
      <c r="X1760">
        <f t="shared" si="990"/>
        <v>19</v>
      </c>
      <c r="Y1760">
        <f t="shared" si="991"/>
        <v>50.75</v>
      </c>
      <c r="Z1760">
        <f t="shared" si="992"/>
        <v>0</v>
      </c>
      <c r="AA1760">
        <f t="shared" si="993"/>
        <v>0</v>
      </c>
      <c r="AB1760" s="18">
        <f t="shared" si="994"/>
        <v>0</v>
      </c>
      <c r="AC1760" s="18">
        <f t="shared" si="995"/>
        <v>0</v>
      </c>
      <c r="AD1760" s="18">
        <f t="shared" si="996"/>
        <v>0</v>
      </c>
      <c r="AE1760" s="18">
        <f t="shared" si="997"/>
        <v>0</v>
      </c>
      <c r="AG1760" s="18">
        <f t="shared" si="998"/>
        <v>0</v>
      </c>
      <c r="AH1760" s="18">
        <f t="shared" si="999"/>
        <v>0</v>
      </c>
    </row>
    <row r="1761" spans="5:34" x14ac:dyDescent="0.25">
      <c r="E1761" s="11">
        <v>43377.666666666664</v>
      </c>
      <c r="F1761" s="9">
        <v>12332.4</v>
      </c>
      <c r="G1761" s="9">
        <v>12351.15</v>
      </c>
      <c r="H1761" s="9">
        <v>12291.9</v>
      </c>
      <c r="I1761" s="9">
        <v>12293.15</v>
      </c>
      <c r="K1761" s="13">
        <f t="shared" si="988"/>
        <v>-39.25</v>
      </c>
      <c r="L1761" s="13">
        <f t="shared" si="1000"/>
        <v>11.829999999998108</v>
      </c>
      <c r="M1761" s="13">
        <f t="shared" si="989"/>
        <v>59.25</v>
      </c>
      <c r="X1761">
        <f t="shared" si="990"/>
        <v>39.25</v>
      </c>
      <c r="Y1761">
        <f t="shared" si="991"/>
        <v>59.25</v>
      </c>
      <c r="Z1761">
        <f t="shared" si="992"/>
        <v>0</v>
      </c>
      <c r="AA1761">
        <f t="shared" si="993"/>
        <v>0</v>
      </c>
      <c r="AB1761" s="18">
        <f t="shared" si="994"/>
        <v>0</v>
      </c>
      <c r="AC1761" s="18">
        <f t="shared" si="995"/>
        <v>0</v>
      </c>
      <c r="AD1761" s="18">
        <f t="shared" si="996"/>
        <v>0</v>
      </c>
      <c r="AE1761" s="18">
        <f t="shared" si="997"/>
        <v>0</v>
      </c>
      <c r="AG1761" s="18">
        <f t="shared" si="998"/>
        <v>0</v>
      </c>
      <c r="AH1761" s="18">
        <f t="shared" si="999"/>
        <v>0</v>
      </c>
    </row>
    <row r="1762" spans="5:34" x14ac:dyDescent="0.25">
      <c r="E1762" s="12">
        <v>43377.708333333336</v>
      </c>
      <c r="F1762" s="10">
        <v>12293.4</v>
      </c>
      <c r="G1762" s="10">
        <v>12301.9</v>
      </c>
      <c r="H1762" s="10">
        <v>12219.41</v>
      </c>
      <c r="I1762" s="10">
        <v>12258.78</v>
      </c>
      <c r="K1762" s="13">
        <f t="shared" si="988"/>
        <v>-34.619999999998981</v>
      </c>
      <c r="L1762" s="13">
        <f t="shared" si="1000"/>
        <v>-22.790000000000873</v>
      </c>
      <c r="M1762" s="13">
        <f t="shared" si="989"/>
        <v>82.489999999999782</v>
      </c>
      <c r="X1762">
        <f t="shared" si="990"/>
        <v>34.619999999998981</v>
      </c>
      <c r="Y1762">
        <f t="shared" si="991"/>
        <v>82.489999999999782</v>
      </c>
      <c r="Z1762">
        <f t="shared" si="992"/>
        <v>0</v>
      </c>
      <c r="AA1762">
        <f t="shared" si="993"/>
        <v>0</v>
      </c>
      <c r="AB1762" s="18">
        <f t="shared" si="994"/>
        <v>0</v>
      </c>
      <c r="AC1762" s="18">
        <f t="shared" si="995"/>
        <v>0</v>
      </c>
      <c r="AD1762" s="18">
        <f t="shared" si="996"/>
        <v>0</v>
      </c>
      <c r="AE1762" s="18">
        <f t="shared" si="997"/>
        <v>0</v>
      </c>
      <c r="AG1762" s="18">
        <f t="shared" si="998"/>
        <v>0</v>
      </c>
      <c r="AH1762" s="18">
        <f t="shared" si="999"/>
        <v>0</v>
      </c>
    </row>
    <row r="1763" spans="5:34" x14ac:dyDescent="0.25">
      <c r="E1763" s="11">
        <v>43377.75</v>
      </c>
      <c r="F1763" s="9">
        <v>12258.53</v>
      </c>
      <c r="G1763" s="9">
        <v>12284.82</v>
      </c>
      <c r="H1763" s="9">
        <v>12227.12</v>
      </c>
      <c r="I1763" s="9">
        <v>12239.01</v>
      </c>
      <c r="K1763" s="13">
        <f t="shared" si="988"/>
        <v>-19.520000000000437</v>
      </c>
      <c r="L1763" s="13">
        <f t="shared" si="1000"/>
        <v>-42.31000000000131</v>
      </c>
      <c r="M1763" s="13">
        <f t="shared" si="989"/>
        <v>57.699999999998909</v>
      </c>
      <c r="X1763">
        <f t="shared" si="990"/>
        <v>19.520000000000437</v>
      </c>
      <c r="Y1763">
        <f t="shared" si="991"/>
        <v>57.699999999998909</v>
      </c>
      <c r="Z1763">
        <f t="shared" si="992"/>
        <v>0</v>
      </c>
      <c r="AA1763">
        <f t="shared" si="993"/>
        <v>0</v>
      </c>
      <c r="AB1763" s="18">
        <f t="shared" si="994"/>
        <v>0</v>
      </c>
      <c r="AC1763" s="18">
        <f t="shared" si="995"/>
        <v>0</v>
      </c>
      <c r="AD1763" s="18">
        <f t="shared" si="996"/>
        <v>0</v>
      </c>
      <c r="AE1763" s="18">
        <f t="shared" si="997"/>
        <v>0</v>
      </c>
      <c r="AG1763" s="18">
        <f t="shared" si="998"/>
        <v>0</v>
      </c>
      <c r="AH1763" s="18">
        <f t="shared" si="999"/>
        <v>0</v>
      </c>
    </row>
    <row r="1764" spans="5:34" x14ac:dyDescent="0.25">
      <c r="E1764" s="12">
        <v>43377.791666666664</v>
      </c>
      <c r="F1764" s="10">
        <v>12239.26</v>
      </c>
      <c r="G1764" s="10">
        <v>12241.65</v>
      </c>
      <c r="H1764" s="10">
        <v>12204.34</v>
      </c>
      <c r="I1764" s="10">
        <v>12225.14</v>
      </c>
      <c r="K1764" s="13">
        <f t="shared" si="988"/>
        <v>-14.1200000000008</v>
      </c>
      <c r="L1764" s="13">
        <f t="shared" si="1000"/>
        <v>-56.43000000000211</v>
      </c>
      <c r="M1764" s="13">
        <f t="shared" si="989"/>
        <v>37.309999999999491</v>
      </c>
      <c r="X1764">
        <f t="shared" si="990"/>
        <v>14.1200000000008</v>
      </c>
      <c r="Y1764">
        <f t="shared" si="991"/>
        <v>37.309999999999491</v>
      </c>
      <c r="Z1764">
        <f t="shared" si="992"/>
        <v>0</v>
      </c>
      <c r="AA1764">
        <f t="shared" si="993"/>
        <v>0</v>
      </c>
      <c r="AB1764" s="18">
        <f t="shared" si="994"/>
        <v>0</v>
      </c>
      <c r="AC1764" s="18">
        <f t="shared" si="995"/>
        <v>0</v>
      </c>
      <c r="AD1764" s="18">
        <f t="shared" si="996"/>
        <v>0</v>
      </c>
      <c r="AE1764" s="18">
        <f t="shared" si="997"/>
        <v>0</v>
      </c>
      <c r="AG1764" s="18">
        <f t="shared" si="998"/>
        <v>0</v>
      </c>
      <c r="AH1764" s="18">
        <f t="shared" si="999"/>
        <v>0</v>
      </c>
    </row>
    <row r="1765" spans="5:34" x14ac:dyDescent="0.25">
      <c r="E1765" s="11">
        <v>43377.833333333336</v>
      </c>
      <c r="F1765" s="9">
        <v>12224.14</v>
      </c>
      <c r="G1765" s="9">
        <v>12225.14</v>
      </c>
      <c r="H1765" s="9">
        <v>12200.6</v>
      </c>
      <c r="I1765" s="9">
        <v>12213.62</v>
      </c>
      <c r="K1765" s="13">
        <f t="shared" si="988"/>
        <v>-10.519999999998618</v>
      </c>
      <c r="L1765" s="13">
        <f t="shared" si="1000"/>
        <v>-66.950000000000728</v>
      </c>
      <c r="M1765" s="13">
        <f t="shared" si="989"/>
        <v>24.539999999999054</v>
      </c>
      <c r="X1765">
        <f t="shared" si="990"/>
        <v>10.519999999998618</v>
      </c>
      <c r="Y1765">
        <f t="shared" si="991"/>
        <v>24.539999999999054</v>
      </c>
      <c r="Z1765">
        <f t="shared" si="992"/>
        <v>0</v>
      </c>
      <c r="AA1765">
        <f t="shared" si="993"/>
        <v>0</v>
      </c>
      <c r="AB1765" s="18">
        <f t="shared" si="994"/>
        <v>0</v>
      </c>
      <c r="AC1765" s="18">
        <f t="shared" si="995"/>
        <v>0</v>
      </c>
      <c r="AD1765" s="18">
        <f t="shared" si="996"/>
        <v>0</v>
      </c>
      <c r="AE1765" s="18">
        <f t="shared" si="997"/>
        <v>0</v>
      </c>
      <c r="AG1765" s="18">
        <f t="shared" si="998"/>
        <v>0</v>
      </c>
      <c r="AH1765" s="18">
        <f t="shared" si="999"/>
        <v>0</v>
      </c>
    </row>
    <row r="1766" spans="5:34" x14ac:dyDescent="0.25">
      <c r="E1766" s="12">
        <v>43377.875</v>
      </c>
      <c r="F1766" s="10">
        <v>12213.62</v>
      </c>
      <c r="G1766" s="10">
        <v>12242.14</v>
      </c>
      <c r="H1766" s="10">
        <v>12201.6</v>
      </c>
      <c r="I1766" s="10">
        <v>12236.13</v>
      </c>
      <c r="K1766" s="13">
        <f t="shared" si="988"/>
        <v>22.509999999998399</v>
      </c>
      <c r="L1766" s="13">
        <f t="shared" si="1000"/>
        <v>-44.440000000002328</v>
      </c>
      <c r="M1766" s="13">
        <f t="shared" si="989"/>
        <v>40.539999999999054</v>
      </c>
      <c r="X1766">
        <f t="shared" si="990"/>
        <v>22.509999999998399</v>
      </c>
      <c r="Y1766">
        <f t="shared" si="991"/>
        <v>40.539999999999054</v>
      </c>
      <c r="Z1766">
        <f t="shared" si="992"/>
        <v>0</v>
      </c>
      <c r="AA1766">
        <f t="shared" si="993"/>
        <v>0</v>
      </c>
      <c r="AB1766" s="18">
        <f t="shared" si="994"/>
        <v>0</v>
      </c>
      <c r="AC1766" s="18">
        <f t="shared" si="995"/>
        <v>0</v>
      </c>
      <c r="AD1766" s="18">
        <f t="shared" si="996"/>
        <v>0</v>
      </c>
      <c r="AE1766" s="18">
        <f t="shared" si="997"/>
        <v>0</v>
      </c>
      <c r="AG1766" s="18">
        <f t="shared" si="998"/>
        <v>0</v>
      </c>
      <c r="AH1766" s="18">
        <f t="shared" si="999"/>
        <v>0</v>
      </c>
    </row>
    <row r="1767" spans="5:34" x14ac:dyDescent="0.25">
      <c r="E1767" s="11">
        <v>43377.916666666664</v>
      </c>
      <c r="F1767" s="9">
        <v>12236.13</v>
      </c>
      <c r="G1767" s="9">
        <v>12241.14</v>
      </c>
      <c r="H1767" s="9">
        <v>12212.1</v>
      </c>
      <c r="I1767" s="9">
        <v>12228.62</v>
      </c>
      <c r="K1767" s="13">
        <f t="shared" si="988"/>
        <v>-7.5099999999983993</v>
      </c>
      <c r="L1767" s="13">
        <f t="shared" si="1000"/>
        <v>-51.950000000000728</v>
      </c>
      <c r="M1767" s="13">
        <f t="shared" si="989"/>
        <v>29.039999999999054</v>
      </c>
      <c r="N1767" s="13"/>
      <c r="X1767">
        <f t="shared" si="990"/>
        <v>7.5099999999983993</v>
      </c>
      <c r="Y1767">
        <f t="shared" si="991"/>
        <v>29.039999999999054</v>
      </c>
      <c r="Z1767">
        <f t="shared" si="992"/>
        <v>0</v>
      </c>
      <c r="AA1767">
        <f t="shared" si="993"/>
        <v>0</v>
      </c>
      <c r="AB1767" s="18">
        <f t="shared" si="994"/>
        <v>0</v>
      </c>
      <c r="AC1767" s="18">
        <f t="shared" si="995"/>
        <v>0</v>
      </c>
      <c r="AD1767" s="18">
        <f t="shared" si="996"/>
        <v>0</v>
      </c>
      <c r="AE1767" s="18">
        <f t="shared" si="997"/>
        <v>0</v>
      </c>
      <c r="AG1767" s="18">
        <f t="shared" si="998"/>
        <v>0</v>
      </c>
      <c r="AH1767" s="18">
        <f t="shared" si="999"/>
        <v>0</v>
      </c>
    </row>
    <row r="1768" spans="5:34" hidden="1" x14ac:dyDescent="0.25">
      <c r="E1768" s="12">
        <v>43377.958333333336</v>
      </c>
      <c r="F1768" s="10">
        <v>12231.95</v>
      </c>
      <c r="G1768" s="10">
        <v>12245.63</v>
      </c>
      <c r="H1768" s="10">
        <v>12228.79</v>
      </c>
      <c r="I1768" s="10">
        <v>12245.63</v>
      </c>
      <c r="AB1768"/>
      <c r="AC1768"/>
      <c r="AD1768"/>
      <c r="AE1768"/>
    </row>
    <row r="1769" spans="5:34" hidden="1" x14ac:dyDescent="0.25">
      <c r="E1769" s="11">
        <v>43378.041666666664</v>
      </c>
      <c r="F1769" s="9">
        <v>12245.63</v>
      </c>
      <c r="G1769" s="9">
        <v>12245.63</v>
      </c>
      <c r="H1769" s="9">
        <v>12229.14</v>
      </c>
      <c r="I1769" s="9">
        <v>12231.24</v>
      </c>
      <c r="AB1769"/>
      <c r="AC1769"/>
      <c r="AD1769"/>
      <c r="AE1769"/>
    </row>
    <row r="1770" spans="5:34" hidden="1" x14ac:dyDescent="0.25">
      <c r="E1770" s="12">
        <v>43378.083333333336</v>
      </c>
      <c r="F1770" s="10">
        <v>12232.3</v>
      </c>
      <c r="G1770" s="10">
        <v>12240.71</v>
      </c>
      <c r="H1770" s="10">
        <v>12229.14</v>
      </c>
      <c r="I1770" s="10">
        <v>12237.55</v>
      </c>
      <c r="AB1770"/>
      <c r="AC1770"/>
      <c r="AD1770"/>
      <c r="AE1770"/>
    </row>
    <row r="1771" spans="5:34" hidden="1" x14ac:dyDescent="0.25">
      <c r="E1771" s="11">
        <v>43378.125</v>
      </c>
      <c r="F1771" s="9">
        <v>12238.6</v>
      </c>
      <c r="G1771" s="9">
        <v>12258.17</v>
      </c>
      <c r="H1771" s="9">
        <v>12237.55</v>
      </c>
      <c r="I1771" s="9">
        <v>12254.22</v>
      </c>
      <c r="AB1771"/>
      <c r="AC1771"/>
      <c r="AD1771"/>
      <c r="AE1771"/>
    </row>
    <row r="1772" spans="5:34" hidden="1" x14ac:dyDescent="0.25">
      <c r="E1772" s="12">
        <v>43378.166666666664</v>
      </c>
      <c r="F1772" s="10">
        <v>12254.19</v>
      </c>
      <c r="G1772" s="10">
        <v>12265.7</v>
      </c>
      <c r="H1772" s="10">
        <v>12247.92</v>
      </c>
      <c r="I1772" s="10">
        <v>12251.02</v>
      </c>
      <c r="AB1772"/>
      <c r="AC1772"/>
      <c r="AD1772"/>
      <c r="AE1772"/>
    </row>
    <row r="1773" spans="5:34" hidden="1" x14ac:dyDescent="0.25">
      <c r="E1773" s="11">
        <v>43378.208333333336</v>
      </c>
      <c r="F1773" s="9">
        <v>12252.08</v>
      </c>
      <c r="G1773" s="9">
        <v>12254.18</v>
      </c>
      <c r="H1773" s="9">
        <v>12225.37</v>
      </c>
      <c r="I1773" s="9">
        <v>12234.84</v>
      </c>
      <c r="AB1773"/>
      <c r="AC1773"/>
      <c r="AD1773"/>
      <c r="AE1773"/>
    </row>
    <row r="1774" spans="5:34" hidden="1" x14ac:dyDescent="0.25">
      <c r="E1774" s="12">
        <v>43378.25</v>
      </c>
      <c r="F1774" s="10">
        <v>12235.89</v>
      </c>
      <c r="G1774" s="10">
        <v>12243.25</v>
      </c>
      <c r="H1774" s="10">
        <v>12231.68</v>
      </c>
      <c r="I1774" s="10">
        <v>12241.19</v>
      </c>
      <c r="AB1774"/>
      <c r="AC1774"/>
      <c r="AD1774"/>
      <c r="AE1774"/>
    </row>
    <row r="1775" spans="5:34" hidden="1" x14ac:dyDescent="0.25">
      <c r="E1775" s="11">
        <v>43378.291666666664</v>
      </c>
      <c r="F1775" s="9">
        <v>12242.25</v>
      </c>
      <c r="G1775" s="9">
        <v>12247.95</v>
      </c>
      <c r="H1775" s="9">
        <v>12241.19</v>
      </c>
      <c r="I1775" s="9">
        <v>12244.46</v>
      </c>
      <c r="AB1775"/>
      <c r="AC1775"/>
      <c r="AD1775"/>
      <c r="AE1775"/>
    </row>
    <row r="1776" spans="5:34" x14ac:dyDescent="0.25">
      <c r="E1776" s="12">
        <v>43378.333333333336</v>
      </c>
      <c r="F1776" s="10">
        <v>12245.51</v>
      </c>
      <c r="G1776" s="10">
        <v>12246.63</v>
      </c>
      <c r="H1776" s="10">
        <v>12227.35</v>
      </c>
      <c r="I1776" s="10">
        <v>12235.58</v>
      </c>
      <c r="K1776" s="13">
        <f t="shared" ref="K1776:K1790" si="1001">I1776-F1776</f>
        <v>-9.930000000000291</v>
      </c>
      <c r="L1776" s="13">
        <v>0</v>
      </c>
      <c r="M1776" s="13">
        <f t="shared" ref="M1776:M1790" si="1002">G1776-H1776</f>
        <v>19.279999999998836</v>
      </c>
      <c r="N1776" s="13">
        <f>I1790-F1776</f>
        <v>-149.02000000000044</v>
      </c>
      <c r="O1776" s="18">
        <f>IF(K1776*N1776&gt;0,1,0)</f>
        <v>1</v>
      </c>
      <c r="P1776">
        <f>_xlfn.IFS(K1776&lt;0,MIN(L1775:L1789),K1776&gt;0,MAX(L1775:L1789))</f>
        <v>-172.10999999999876</v>
      </c>
      <c r="Q1776">
        <f>_xlfn.IFS(K1776&lt;0,MAX(L1775:L1789),K1776&gt;0,MIN(L1775:L1789))</f>
        <v>1.2700000000004366</v>
      </c>
      <c r="T1776" s="13">
        <f>MAX(G1776:G1790)</f>
        <v>12254.81</v>
      </c>
      <c r="X1776">
        <f t="shared" ref="X1776:X1790" si="1003">ABS(K1776)</f>
        <v>9.930000000000291</v>
      </c>
      <c r="Y1776">
        <f t="shared" ref="Y1776:Y1790" si="1004">ABS(M1776)</f>
        <v>19.279999999998836</v>
      </c>
      <c r="Z1776">
        <f t="shared" ref="Z1776:Z1790" si="1005">IF(T1776&lt;1000,ABS(T1776),0)</f>
        <v>0</v>
      </c>
      <c r="AA1776">
        <f t="shared" ref="AA1776:AA1790" si="1006">ABS(N1776)</f>
        <v>149.02000000000044</v>
      </c>
      <c r="AB1776" s="18">
        <f t="shared" ref="AB1776:AB1790" si="1007">ABS(P1776)</f>
        <v>172.10999999999876</v>
      </c>
      <c r="AC1776" s="18">
        <f t="shared" ref="AC1776:AC1790" si="1008">ABS(Q1776)</f>
        <v>1.2700000000004366</v>
      </c>
      <c r="AD1776" s="18">
        <f t="shared" ref="AD1776:AD1790" si="1009">IF(O1776=1,ABS(P1776),0)</f>
        <v>172.10999999999876</v>
      </c>
      <c r="AE1776" s="18">
        <f t="shared" ref="AE1776:AE1790" si="1010">IF(O1776=0,ABS(Q1776),0)</f>
        <v>0</v>
      </c>
      <c r="AG1776" s="18">
        <f t="shared" ref="AG1776:AG1790" si="1011">IF(O1776=1,ABS(Q1776),0)</f>
        <v>1.2700000000004366</v>
      </c>
      <c r="AH1776" s="18">
        <f t="shared" ref="AH1776:AH1790" si="1012">IF(O1776=0,ABS(P1776),0)</f>
        <v>0</v>
      </c>
    </row>
    <row r="1777" spans="5:34" x14ac:dyDescent="0.25">
      <c r="E1777" s="11">
        <v>43378.375</v>
      </c>
      <c r="F1777" s="9">
        <v>12244.84</v>
      </c>
      <c r="G1777" s="9">
        <v>12254.81</v>
      </c>
      <c r="H1777" s="9">
        <v>12235.96</v>
      </c>
      <c r="I1777" s="9">
        <v>12246.11</v>
      </c>
      <c r="K1777" s="13">
        <f t="shared" si="1001"/>
        <v>1.2700000000004366</v>
      </c>
      <c r="L1777" s="13">
        <f t="shared" ref="L1777:L1790" si="1013">L1776+K1777</f>
        <v>1.2700000000004366</v>
      </c>
      <c r="M1777" s="13">
        <f t="shared" si="1002"/>
        <v>18.850000000000364</v>
      </c>
      <c r="T1777" s="13">
        <f>MIN(H1776:H1790)</f>
        <v>12054.79</v>
      </c>
      <c r="X1777">
        <f t="shared" si="1003"/>
        <v>1.2700000000004366</v>
      </c>
      <c r="Y1777">
        <f t="shared" si="1004"/>
        <v>18.850000000000364</v>
      </c>
      <c r="Z1777">
        <f t="shared" si="1005"/>
        <v>0</v>
      </c>
      <c r="AA1777">
        <f t="shared" si="1006"/>
        <v>0</v>
      </c>
      <c r="AB1777" s="18">
        <f t="shared" si="1007"/>
        <v>0</v>
      </c>
      <c r="AC1777" s="18">
        <f t="shared" si="1008"/>
        <v>0</v>
      </c>
      <c r="AD1777" s="18">
        <f t="shared" si="1009"/>
        <v>0</v>
      </c>
      <c r="AE1777" s="18">
        <f t="shared" si="1010"/>
        <v>0</v>
      </c>
      <c r="AG1777" s="18">
        <f t="shared" si="1011"/>
        <v>0</v>
      </c>
      <c r="AH1777" s="18">
        <f t="shared" si="1012"/>
        <v>0</v>
      </c>
    </row>
    <row r="1778" spans="5:34" x14ac:dyDescent="0.25">
      <c r="E1778" s="12">
        <v>43378.416666666664</v>
      </c>
      <c r="F1778" s="10">
        <v>12245.89</v>
      </c>
      <c r="G1778" s="10">
        <v>12248.4</v>
      </c>
      <c r="H1778" s="10">
        <v>12184.61</v>
      </c>
      <c r="I1778" s="10">
        <v>12185.11</v>
      </c>
      <c r="K1778" s="13">
        <f t="shared" si="1001"/>
        <v>-60.779999999998836</v>
      </c>
      <c r="L1778" s="13">
        <f t="shared" si="1013"/>
        <v>-59.509999999998399</v>
      </c>
      <c r="M1778" s="13">
        <f t="shared" si="1002"/>
        <v>63.789999999999054</v>
      </c>
      <c r="T1778" s="13">
        <f>T1776-T1777</f>
        <v>200.01999999999862</v>
      </c>
      <c r="X1778">
        <f t="shared" si="1003"/>
        <v>60.779999999998836</v>
      </c>
      <c r="Y1778">
        <f t="shared" si="1004"/>
        <v>63.789999999999054</v>
      </c>
      <c r="Z1778">
        <f t="shared" si="1005"/>
        <v>200.01999999999862</v>
      </c>
      <c r="AA1778">
        <f t="shared" si="1006"/>
        <v>0</v>
      </c>
      <c r="AB1778" s="18">
        <f t="shared" si="1007"/>
        <v>0</v>
      </c>
      <c r="AC1778" s="18">
        <f t="shared" si="1008"/>
        <v>0</v>
      </c>
      <c r="AD1778" s="18">
        <f t="shared" si="1009"/>
        <v>0</v>
      </c>
      <c r="AE1778" s="18">
        <f t="shared" si="1010"/>
        <v>0</v>
      </c>
      <c r="AG1778" s="18">
        <f t="shared" si="1011"/>
        <v>0</v>
      </c>
      <c r="AH1778" s="18">
        <f t="shared" si="1012"/>
        <v>0</v>
      </c>
    </row>
    <row r="1779" spans="5:34" x14ac:dyDescent="0.25">
      <c r="E1779" s="11">
        <v>43378.458333333336</v>
      </c>
      <c r="F1779" s="9">
        <v>12185.62</v>
      </c>
      <c r="G1779" s="9">
        <v>12185.62</v>
      </c>
      <c r="H1779" s="9">
        <v>12135.2</v>
      </c>
      <c r="I1779" s="9">
        <v>12152.65</v>
      </c>
      <c r="K1779" s="13">
        <f t="shared" si="1001"/>
        <v>-32.970000000001164</v>
      </c>
      <c r="L1779" s="13">
        <f t="shared" si="1013"/>
        <v>-92.479999999999563</v>
      </c>
      <c r="M1779" s="13">
        <f t="shared" si="1002"/>
        <v>50.420000000000073</v>
      </c>
      <c r="X1779">
        <f t="shared" si="1003"/>
        <v>32.970000000001164</v>
      </c>
      <c r="Y1779">
        <f t="shared" si="1004"/>
        <v>50.420000000000073</v>
      </c>
      <c r="Z1779">
        <f t="shared" si="1005"/>
        <v>0</v>
      </c>
      <c r="AA1779">
        <f t="shared" si="1006"/>
        <v>0</v>
      </c>
      <c r="AB1779" s="18">
        <f t="shared" si="1007"/>
        <v>0</v>
      </c>
      <c r="AC1779" s="18">
        <f t="shared" si="1008"/>
        <v>0</v>
      </c>
      <c r="AD1779" s="18">
        <f t="shared" si="1009"/>
        <v>0</v>
      </c>
      <c r="AE1779" s="18">
        <f t="shared" si="1010"/>
        <v>0</v>
      </c>
      <c r="AG1779" s="18">
        <f t="shared" si="1011"/>
        <v>0</v>
      </c>
      <c r="AH1779" s="18">
        <f t="shared" si="1012"/>
        <v>0</v>
      </c>
    </row>
    <row r="1780" spans="5:34" x14ac:dyDescent="0.25">
      <c r="E1780" s="12">
        <v>43378.5</v>
      </c>
      <c r="F1780" s="10">
        <v>12152.15</v>
      </c>
      <c r="G1780" s="10">
        <v>12166.76</v>
      </c>
      <c r="H1780" s="10">
        <v>12141.93</v>
      </c>
      <c r="I1780" s="10">
        <v>12158.01</v>
      </c>
      <c r="K1780" s="13">
        <f t="shared" si="1001"/>
        <v>5.8600000000005821</v>
      </c>
      <c r="L1780" s="13">
        <f t="shared" si="1013"/>
        <v>-86.619999999998981</v>
      </c>
      <c r="M1780" s="13">
        <f t="shared" si="1002"/>
        <v>24.829999999999927</v>
      </c>
      <c r="R1780">
        <v>170</v>
      </c>
      <c r="X1780">
        <f t="shared" si="1003"/>
        <v>5.8600000000005821</v>
      </c>
      <c r="Y1780">
        <f t="shared" si="1004"/>
        <v>24.829999999999927</v>
      </c>
      <c r="Z1780">
        <f t="shared" si="1005"/>
        <v>0</v>
      </c>
      <c r="AA1780">
        <f t="shared" si="1006"/>
        <v>0</v>
      </c>
      <c r="AB1780" s="18">
        <f t="shared" si="1007"/>
        <v>0</v>
      </c>
      <c r="AC1780" s="18">
        <f t="shared" si="1008"/>
        <v>0</v>
      </c>
      <c r="AD1780" s="18">
        <f t="shared" si="1009"/>
        <v>0</v>
      </c>
      <c r="AE1780" s="18">
        <f t="shared" si="1010"/>
        <v>0</v>
      </c>
      <c r="AG1780" s="18">
        <f t="shared" si="1011"/>
        <v>0</v>
      </c>
      <c r="AH1780" s="18">
        <f t="shared" si="1012"/>
        <v>0</v>
      </c>
    </row>
    <row r="1781" spans="5:34" x14ac:dyDescent="0.25">
      <c r="E1781" s="11">
        <v>43378.541666666664</v>
      </c>
      <c r="F1781" s="9">
        <v>12157.51</v>
      </c>
      <c r="G1781" s="9">
        <v>12181.03</v>
      </c>
      <c r="H1781" s="9">
        <v>12154.83</v>
      </c>
      <c r="I1781" s="9">
        <v>12169.01</v>
      </c>
      <c r="K1781" s="13">
        <f t="shared" si="1001"/>
        <v>11.5</v>
      </c>
      <c r="L1781" s="13">
        <f t="shared" si="1013"/>
        <v>-75.119999999998981</v>
      </c>
      <c r="M1781" s="13">
        <f t="shared" si="1002"/>
        <v>26.200000000000728</v>
      </c>
      <c r="X1781">
        <f t="shared" si="1003"/>
        <v>11.5</v>
      </c>
      <c r="Y1781">
        <f t="shared" si="1004"/>
        <v>26.200000000000728</v>
      </c>
      <c r="Z1781">
        <f t="shared" si="1005"/>
        <v>0</v>
      </c>
      <c r="AA1781">
        <f t="shared" si="1006"/>
        <v>0</v>
      </c>
      <c r="AB1781" s="18">
        <f t="shared" si="1007"/>
        <v>0</v>
      </c>
      <c r="AC1781" s="18">
        <f t="shared" si="1008"/>
        <v>0</v>
      </c>
      <c r="AD1781" s="18">
        <f t="shared" si="1009"/>
        <v>0</v>
      </c>
      <c r="AE1781" s="18">
        <f t="shared" si="1010"/>
        <v>0</v>
      </c>
      <c r="AG1781" s="18">
        <f t="shared" si="1011"/>
        <v>0</v>
      </c>
      <c r="AH1781" s="18">
        <f t="shared" si="1012"/>
        <v>0</v>
      </c>
    </row>
    <row r="1782" spans="5:34" x14ac:dyDescent="0.25">
      <c r="E1782" s="12">
        <v>43378.583333333336</v>
      </c>
      <c r="F1782" s="10">
        <v>12168.76</v>
      </c>
      <c r="G1782" s="10">
        <v>12184.6</v>
      </c>
      <c r="H1782" s="10">
        <v>12152.89</v>
      </c>
      <c r="I1782" s="10">
        <v>12164.18</v>
      </c>
      <c r="K1782" s="13">
        <f t="shared" si="1001"/>
        <v>-4.5799999999999272</v>
      </c>
      <c r="L1782" s="13">
        <f t="shared" si="1013"/>
        <v>-79.699999999998909</v>
      </c>
      <c r="M1782" s="13">
        <f t="shared" si="1002"/>
        <v>31.710000000000946</v>
      </c>
      <c r="X1782">
        <f t="shared" si="1003"/>
        <v>4.5799999999999272</v>
      </c>
      <c r="Y1782">
        <f t="shared" si="1004"/>
        <v>31.710000000000946</v>
      </c>
      <c r="Z1782">
        <f t="shared" si="1005"/>
        <v>0</v>
      </c>
      <c r="AA1782">
        <f t="shared" si="1006"/>
        <v>0</v>
      </c>
      <c r="AB1782" s="18">
        <f t="shared" si="1007"/>
        <v>0</v>
      </c>
      <c r="AC1782" s="18">
        <f t="shared" si="1008"/>
        <v>0</v>
      </c>
      <c r="AD1782" s="18">
        <f t="shared" si="1009"/>
        <v>0</v>
      </c>
      <c r="AE1782" s="18">
        <f t="shared" si="1010"/>
        <v>0</v>
      </c>
      <c r="AG1782" s="18">
        <f t="shared" si="1011"/>
        <v>0</v>
      </c>
      <c r="AH1782" s="18">
        <f t="shared" si="1012"/>
        <v>0</v>
      </c>
    </row>
    <row r="1783" spans="5:34" x14ac:dyDescent="0.25">
      <c r="E1783" s="11">
        <v>43378.625</v>
      </c>
      <c r="F1783" s="9">
        <v>12163.42</v>
      </c>
      <c r="G1783" s="9">
        <v>12178.18</v>
      </c>
      <c r="H1783" s="9">
        <v>12106.66</v>
      </c>
      <c r="I1783" s="9">
        <v>12135.84</v>
      </c>
      <c r="K1783" s="13">
        <f t="shared" si="1001"/>
        <v>-27.579999999999927</v>
      </c>
      <c r="L1783" s="13">
        <f t="shared" si="1013"/>
        <v>-107.27999999999884</v>
      </c>
      <c r="M1783" s="13">
        <f t="shared" si="1002"/>
        <v>71.520000000000437</v>
      </c>
      <c r="X1783">
        <f t="shared" si="1003"/>
        <v>27.579999999999927</v>
      </c>
      <c r="Y1783">
        <f t="shared" si="1004"/>
        <v>71.520000000000437</v>
      </c>
      <c r="Z1783">
        <f t="shared" si="1005"/>
        <v>0</v>
      </c>
      <c r="AA1783">
        <f t="shared" si="1006"/>
        <v>0</v>
      </c>
      <c r="AB1783" s="18">
        <f t="shared" si="1007"/>
        <v>0</v>
      </c>
      <c r="AC1783" s="18">
        <f t="shared" si="1008"/>
        <v>0</v>
      </c>
      <c r="AD1783" s="18">
        <f t="shared" si="1009"/>
        <v>0</v>
      </c>
      <c r="AE1783" s="18">
        <f t="shared" si="1010"/>
        <v>0</v>
      </c>
      <c r="AG1783" s="18">
        <f t="shared" si="1011"/>
        <v>0</v>
      </c>
      <c r="AH1783" s="18">
        <f t="shared" si="1012"/>
        <v>0</v>
      </c>
    </row>
    <row r="1784" spans="5:34" x14ac:dyDescent="0.25">
      <c r="E1784" s="12">
        <v>43378.666666666664</v>
      </c>
      <c r="F1784" s="10">
        <v>12135.59</v>
      </c>
      <c r="G1784" s="10">
        <v>12154.29</v>
      </c>
      <c r="H1784" s="10">
        <v>12102.59</v>
      </c>
      <c r="I1784" s="10">
        <v>12109.65</v>
      </c>
      <c r="K1784" s="13">
        <f t="shared" si="1001"/>
        <v>-25.940000000000509</v>
      </c>
      <c r="L1784" s="13">
        <f t="shared" si="1013"/>
        <v>-133.21999999999935</v>
      </c>
      <c r="M1784" s="13">
        <f t="shared" si="1002"/>
        <v>51.700000000000728</v>
      </c>
      <c r="X1784">
        <f t="shared" si="1003"/>
        <v>25.940000000000509</v>
      </c>
      <c r="Y1784">
        <f t="shared" si="1004"/>
        <v>51.700000000000728</v>
      </c>
      <c r="Z1784">
        <f t="shared" si="1005"/>
        <v>0</v>
      </c>
      <c r="AA1784">
        <f t="shared" si="1006"/>
        <v>0</v>
      </c>
      <c r="AB1784" s="18">
        <f t="shared" si="1007"/>
        <v>0</v>
      </c>
      <c r="AC1784" s="18">
        <f t="shared" si="1008"/>
        <v>0</v>
      </c>
      <c r="AD1784" s="18">
        <f t="shared" si="1009"/>
        <v>0</v>
      </c>
      <c r="AE1784" s="18">
        <f t="shared" si="1010"/>
        <v>0</v>
      </c>
      <c r="AG1784" s="18">
        <f t="shared" si="1011"/>
        <v>0</v>
      </c>
      <c r="AH1784" s="18">
        <f t="shared" si="1012"/>
        <v>0</v>
      </c>
    </row>
    <row r="1785" spans="5:34" x14ac:dyDescent="0.25">
      <c r="E1785" s="11">
        <v>43378.708333333336</v>
      </c>
      <c r="F1785" s="9">
        <v>12109.9</v>
      </c>
      <c r="G1785" s="9">
        <v>12159.29</v>
      </c>
      <c r="H1785" s="9">
        <v>12107.08</v>
      </c>
      <c r="I1785" s="9">
        <v>12131.28</v>
      </c>
      <c r="K1785" s="13">
        <f t="shared" si="1001"/>
        <v>21.380000000001019</v>
      </c>
      <c r="L1785" s="13">
        <f t="shared" si="1013"/>
        <v>-111.83999999999833</v>
      </c>
      <c r="M1785" s="13">
        <f t="shared" si="1002"/>
        <v>52.210000000000946</v>
      </c>
      <c r="X1785">
        <f t="shared" si="1003"/>
        <v>21.380000000001019</v>
      </c>
      <c r="Y1785">
        <f t="shared" si="1004"/>
        <v>52.210000000000946</v>
      </c>
      <c r="Z1785">
        <f t="shared" si="1005"/>
        <v>0</v>
      </c>
      <c r="AA1785">
        <f t="shared" si="1006"/>
        <v>0</v>
      </c>
      <c r="AB1785" s="18">
        <f t="shared" si="1007"/>
        <v>0</v>
      </c>
      <c r="AC1785" s="18">
        <f t="shared" si="1008"/>
        <v>0</v>
      </c>
      <c r="AD1785" s="18">
        <f t="shared" si="1009"/>
        <v>0</v>
      </c>
      <c r="AE1785" s="18">
        <f t="shared" si="1010"/>
        <v>0</v>
      </c>
      <c r="AG1785" s="18">
        <f t="shared" si="1011"/>
        <v>0</v>
      </c>
      <c r="AH1785" s="18">
        <f t="shared" si="1012"/>
        <v>0</v>
      </c>
    </row>
    <row r="1786" spans="5:34" x14ac:dyDescent="0.25">
      <c r="E1786" s="12">
        <v>43378.75</v>
      </c>
      <c r="F1786" s="10">
        <v>12131.53</v>
      </c>
      <c r="G1786" s="10">
        <v>12133.03</v>
      </c>
      <c r="H1786" s="10">
        <v>12068.13</v>
      </c>
      <c r="I1786" s="10">
        <v>12071.26</v>
      </c>
      <c r="K1786" s="13">
        <f t="shared" si="1001"/>
        <v>-60.270000000000437</v>
      </c>
      <c r="L1786" s="13">
        <f t="shared" si="1013"/>
        <v>-172.10999999999876</v>
      </c>
      <c r="M1786" s="13">
        <f t="shared" si="1002"/>
        <v>64.900000000001455</v>
      </c>
      <c r="X1786">
        <f t="shared" si="1003"/>
        <v>60.270000000000437</v>
      </c>
      <c r="Y1786">
        <f t="shared" si="1004"/>
        <v>64.900000000001455</v>
      </c>
      <c r="Z1786">
        <f t="shared" si="1005"/>
        <v>0</v>
      </c>
      <c r="AA1786">
        <f t="shared" si="1006"/>
        <v>0</v>
      </c>
      <c r="AB1786" s="18">
        <f t="shared" si="1007"/>
        <v>0</v>
      </c>
      <c r="AC1786" s="18">
        <f t="shared" si="1008"/>
        <v>0</v>
      </c>
      <c r="AD1786" s="18">
        <f t="shared" si="1009"/>
        <v>0</v>
      </c>
      <c r="AE1786" s="18">
        <f t="shared" si="1010"/>
        <v>0</v>
      </c>
      <c r="AG1786" s="18">
        <f t="shared" si="1011"/>
        <v>0</v>
      </c>
      <c r="AH1786" s="18">
        <f t="shared" si="1012"/>
        <v>0</v>
      </c>
    </row>
    <row r="1787" spans="5:34" x14ac:dyDescent="0.25">
      <c r="E1787" s="11">
        <v>43378.791666666664</v>
      </c>
      <c r="F1787" s="9">
        <v>12071.51</v>
      </c>
      <c r="G1787" s="9">
        <v>12082.48</v>
      </c>
      <c r="H1787" s="9">
        <v>12054.79</v>
      </c>
      <c r="I1787" s="9">
        <v>12073.98</v>
      </c>
      <c r="K1787" s="13">
        <f t="shared" si="1001"/>
        <v>2.4699999999993452</v>
      </c>
      <c r="L1787" s="13">
        <f t="shared" si="1013"/>
        <v>-169.63999999999942</v>
      </c>
      <c r="M1787" s="13">
        <f t="shared" si="1002"/>
        <v>27.68999999999869</v>
      </c>
      <c r="X1787">
        <f t="shared" si="1003"/>
        <v>2.4699999999993452</v>
      </c>
      <c r="Y1787">
        <f t="shared" si="1004"/>
        <v>27.68999999999869</v>
      </c>
      <c r="Z1787">
        <f t="shared" si="1005"/>
        <v>0</v>
      </c>
      <c r="AA1787">
        <f t="shared" si="1006"/>
        <v>0</v>
      </c>
      <c r="AB1787" s="18">
        <f t="shared" si="1007"/>
        <v>0</v>
      </c>
      <c r="AC1787" s="18">
        <f t="shared" si="1008"/>
        <v>0</v>
      </c>
      <c r="AD1787" s="18">
        <f t="shared" si="1009"/>
        <v>0</v>
      </c>
      <c r="AE1787" s="18">
        <f t="shared" si="1010"/>
        <v>0</v>
      </c>
      <c r="AG1787" s="18">
        <f t="shared" si="1011"/>
        <v>0</v>
      </c>
      <c r="AH1787" s="18">
        <f t="shared" si="1012"/>
        <v>0</v>
      </c>
    </row>
    <row r="1788" spans="5:34" x14ac:dyDescent="0.25">
      <c r="E1788" s="12">
        <v>43378.833333333336</v>
      </c>
      <c r="F1788" s="10">
        <v>12073.73</v>
      </c>
      <c r="G1788" s="10">
        <v>12080.99</v>
      </c>
      <c r="H1788" s="10">
        <v>12055.46</v>
      </c>
      <c r="I1788" s="10">
        <v>12075.73</v>
      </c>
      <c r="K1788" s="13">
        <f t="shared" si="1001"/>
        <v>2</v>
      </c>
      <c r="L1788" s="13">
        <f t="shared" si="1013"/>
        <v>-167.63999999999942</v>
      </c>
      <c r="M1788" s="13">
        <f t="shared" si="1002"/>
        <v>25.530000000000655</v>
      </c>
      <c r="X1788">
        <f t="shared" si="1003"/>
        <v>2</v>
      </c>
      <c r="Y1788">
        <f t="shared" si="1004"/>
        <v>25.530000000000655</v>
      </c>
      <c r="Z1788">
        <f t="shared" si="1005"/>
        <v>0</v>
      </c>
      <c r="AA1788">
        <f t="shared" si="1006"/>
        <v>0</v>
      </c>
      <c r="AB1788" s="18">
        <f t="shared" si="1007"/>
        <v>0</v>
      </c>
      <c r="AC1788" s="18">
        <f t="shared" si="1008"/>
        <v>0</v>
      </c>
      <c r="AD1788" s="18">
        <f t="shared" si="1009"/>
        <v>0</v>
      </c>
      <c r="AE1788" s="18">
        <f t="shared" si="1010"/>
        <v>0</v>
      </c>
      <c r="AG1788" s="18">
        <f t="shared" si="1011"/>
        <v>0</v>
      </c>
      <c r="AH1788" s="18">
        <f t="shared" si="1012"/>
        <v>0</v>
      </c>
    </row>
    <row r="1789" spans="5:34" x14ac:dyDescent="0.25">
      <c r="E1789" s="11">
        <v>43378.875</v>
      </c>
      <c r="F1789" s="9">
        <v>12075.23</v>
      </c>
      <c r="G1789" s="9">
        <v>12106.51</v>
      </c>
      <c r="H1789" s="9">
        <v>12067.72</v>
      </c>
      <c r="I1789" s="9">
        <v>12100.25</v>
      </c>
      <c r="K1789" s="13">
        <f t="shared" si="1001"/>
        <v>25.020000000000437</v>
      </c>
      <c r="L1789" s="13">
        <f t="shared" si="1013"/>
        <v>-142.61999999999898</v>
      </c>
      <c r="M1789" s="13">
        <f t="shared" si="1002"/>
        <v>38.790000000000873</v>
      </c>
      <c r="X1789">
        <f t="shared" si="1003"/>
        <v>25.020000000000437</v>
      </c>
      <c r="Y1789">
        <f t="shared" si="1004"/>
        <v>38.790000000000873</v>
      </c>
      <c r="Z1789">
        <f t="shared" si="1005"/>
        <v>0</v>
      </c>
      <c r="AA1789">
        <f t="shared" si="1006"/>
        <v>0</v>
      </c>
      <c r="AB1789" s="18">
        <f t="shared" si="1007"/>
        <v>0</v>
      </c>
      <c r="AC1789" s="18">
        <f t="shared" si="1008"/>
        <v>0</v>
      </c>
      <c r="AD1789" s="18">
        <f t="shared" si="1009"/>
        <v>0</v>
      </c>
      <c r="AE1789" s="18">
        <f t="shared" si="1010"/>
        <v>0</v>
      </c>
      <c r="AG1789" s="18">
        <f t="shared" si="1011"/>
        <v>0</v>
      </c>
      <c r="AH1789" s="18">
        <f t="shared" si="1012"/>
        <v>0</v>
      </c>
    </row>
    <row r="1790" spans="5:34" x14ac:dyDescent="0.25">
      <c r="E1790" s="12">
        <v>43378.916666666664</v>
      </c>
      <c r="F1790" s="10">
        <v>12101.25</v>
      </c>
      <c r="G1790" s="10">
        <v>12109</v>
      </c>
      <c r="H1790" s="10">
        <v>12081.22</v>
      </c>
      <c r="I1790" s="10">
        <v>12096.49</v>
      </c>
      <c r="K1790" s="13">
        <f t="shared" si="1001"/>
        <v>-4.7600000000002183</v>
      </c>
      <c r="L1790" s="13">
        <f t="shared" si="1013"/>
        <v>-147.3799999999992</v>
      </c>
      <c r="M1790" s="13">
        <f t="shared" si="1002"/>
        <v>27.780000000000655</v>
      </c>
      <c r="N1790" s="13"/>
      <c r="X1790">
        <f t="shared" si="1003"/>
        <v>4.7600000000002183</v>
      </c>
      <c r="Y1790">
        <f t="shared" si="1004"/>
        <v>27.780000000000655</v>
      </c>
      <c r="Z1790">
        <f t="shared" si="1005"/>
        <v>0</v>
      </c>
      <c r="AA1790">
        <f t="shared" si="1006"/>
        <v>0</v>
      </c>
      <c r="AB1790" s="18">
        <f t="shared" si="1007"/>
        <v>0</v>
      </c>
      <c r="AC1790" s="18">
        <f t="shared" si="1008"/>
        <v>0</v>
      </c>
      <c r="AD1790" s="18">
        <f t="shared" si="1009"/>
        <v>0</v>
      </c>
      <c r="AE1790" s="18">
        <f t="shared" si="1010"/>
        <v>0</v>
      </c>
      <c r="AG1790" s="18">
        <f t="shared" si="1011"/>
        <v>0</v>
      </c>
      <c r="AH1790" s="18">
        <f t="shared" si="1012"/>
        <v>0</v>
      </c>
    </row>
    <row r="1791" spans="5:34" hidden="1" x14ac:dyDescent="0.25">
      <c r="E1791" s="11">
        <v>43381.041666666664</v>
      </c>
      <c r="F1791" s="9">
        <v>12133.76</v>
      </c>
      <c r="G1791" s="9">
        <v>12133.82</v>
      </c>
      <c r="H1791" s="9">
        <v>12098.68</v>
      </c>
      <c r="I1791" s="9">
        <v>12110.05</v>
      </c>
      <c r="AB1791"/>
      <c r="AC1791"/>
      <c r="AD1791"/>
      <c r="AE1791"/>
    </row>
    <row r="1792" spans="5:34" hidden="1" x14ac:dyDescent="0.25">
      <c r="E1792" s="12">
        <v>43381.083333333336</v>
      </c>
      <c r="F1792" s="10">
        <v>12110.58</v>
      </c>
      <c r="G1792" s="10">
        <v>12117.29</v>
      </c>
      <c r="H1792" s="10">
        <v>12083.92</v>
      </c>
      <c r="I1792" s="10">
        <v>12096.48</v>
      </c>
      <c r="AB1792"/>
      <c r="AC1792"/>
      <c r="AD1792"/>
      <c r="AE1792"/>
    </row>
    <row r="1793" spans="5:34" hidden="1" x14ac:dyDescent="0.25">
      <c r="E1793" s="11">
        <v>43381.125</v>
      </c>
      <c r="F1793" s="9">
        <v>12095.43</v>
      </c>
      <c r="G1793" s="9">
        <v>12113.28</v>
      </c>
      <c r="H1793" s="9">
        <v>12092.29</v>
      </c>
      <c r="I1793" s="9">
        <v>12108.01</v>
      </c>
      <c r="AB1793"/>
      <c r="AC1793"/>
      <c r="AD1793"/>
      <c r="AE1793"/>
    </row>
    <row r="1794" spans="5:34" hidden="1" x14ac:dyDescent="0.25">
      <c r="E1794" s="12">
        <v>43381.166666666664</v>
      </c>
      <c r="F1794" s="10">
        <v>12108.41</v>
      </c>
      <c r="G1794" s="10">
        <v>12120.02</v>
      </c>
      <c r="H1794" s="10">
        <v>12104.31</v>
      </c>
      <c r="I1794" s="10">
        <v>12104.31</v>
      </c>
      <c r="AB1794"/>
      <c r="AC1794"/>
      <c r="AD1794"/>
      <c r="AE1794"/>
    </row>
    <row r="1795" spans="5:34" hidden="1" x14ac:dyDescent="0.25">
      <c r="E1795" s="11">
        <v>43381.208333333336</v>
      </c>
      <c r="F1795" s="9">
        <v>12105.36</v>
      </c>
      <c r="G1795" s="9">
        <v>12109.54</v>
      </c>
      <c r="H1795" s="9">
        <v>12094.43</v>
      </c>
      <c r="I1795" s="9">
        <v>12096.52</v>
      </c>
      <c r="AB1795"/>
      <c r="AC1795"/>
      <c r="AD1795"/>
      <c r="AE1795"/>
    </row>
    <row r="1796" spans="5:34" hidden="1" x14ac:dyDescent="0.25">
      <c r="E1796" s="12">
        <v>43381.25</v>
      </c>
      <c r="F1796" s="10">
        <v>12095.48</v>
      </c>
      <c r="G1796" s="10">
        <v>12111.18</v>
      </c>
      <c r="H1796" s="10">
        <v>12094.43</v>
      </c>
      <c r="I1796" s="10">
        <v>12103.84</v>
      </c>
      <c r="AB1796"/>
      <c r="AC1796"/>
      <c r="AD1796"/>
      <c r="AE1796"/>
    </row>
    <row r="1797" spans="5:34" hidden="1" x14ac:dyDescent="0.25">
      <c r="E1797" s="11">
        <v>43381.291666666664</v>
      </c>
      <c r="F1797" s="9">
        <v>12102.8</v>
      </c>
      <c r="G1797" s="9">
        <v>12110.07</v>
      </c>
      <c r="H1797" s="9">
        <v>12099.65</v>
      </c>
      <c r="I1797" s="9">
        <v>12106.93</v>
      </c>
      <c r="AB1797"/>
      <c r="AC1797"/>
      <c r="AD1797"/>
      <c r="AE1797"/>
    </row>
    <row r="1798" spans="5:34" x14ac:dyDescent="0.25">
      <c r="E1798" s="12">
        <v>43381.333333333336</v>
      </c>
      <c r="F1798" s="10">
        <v>12107.98</v>
      </c>
      <c r="G1798" s="10">
        <v>12113.66</v>
      </c>
      <c r="H1798" s="10">
        <v>12101.63</v>
      </c>
      <c r="I1798" s="10">
        <v>12110.6</v>
      </c>
      <c r="K1798" s="13">
        <f t="shared" ref="K1798:K1812" si="1014">I1798-F1798</f>
        <v>2.6200000000008004</v>
      </c>
      <c r="L1798" s="13">
        <v>0</v>
      </c>
      <c r="M1798" s="13">
        <f t="shared" ref="M1798:M1812" si="1015">G1798-H1798</f>
        <v>12.030000000000655</v>
      </c>
      <c r="N1798" s="13">
        <f>I1812-F1798</f>
        <v>-128.25</v>
      </c>
      <c r="O1798" s="18">
        <f>IF(K1798*N1798&gt;0,1,0)</f>
        <v>0</v>
      </c>
      <c r="P1798">
        <f>_xlfn.IFS(K1798&lt;0,MIN(L1797:L1811),K1798&gt;0,MAX(L1797:L1811))</f>
        <v>0</v>
      </c>
      <c r="Q1798">
        <f>_xlfn.IFS(K1798&lt;0,MAX(L1797:L1811),K1798&gt;0,MIN(L1797:L1811))</f>
        <v>-204.93000000000211</v>
      </c>
      <c r="T1798" s="13">
        <f>MAX(G1798:G1812)</f>
        <v>12123.21</v>
      </c>
      <c r="X1798">
        <f t="shared" ref="X1798:X1812" si="1016">ABS(K1798)</f>
        <v>2.6200000000008004</v>
      </c>
      <c r="Y1798">
        <f t="shared" ref="Y1798:Y1812" si="1017">ABS(M1798)</f>
        <v>12.030000000000655</v>
      </c>
      <c r="Z1798">
        <f t="shared" ref="Z1798:Z1812" si="1018">IF(T1798&lt;1000,ABS(T1798),0)</f>
        <v>0</v>
      </c>
      <c r="AA1798">
        <f t="shared" ref="AA1798:AA1812" si="1019">ABS(N1798)</f>
        <v>128.25</v>
      </c>
      <c r="AB1798" s="18">
        <f t="shared" ref="AB1798:AB1812" si="1020">ABS(P1798)</f>
        <v>0</v>
      </c>
      <c r="AC1798" s="18">
        <f t="shared" ref="AC1798:AC1812" si="1021">ABS(Q1798)</f>
        <v>204.93000000000211</v>
      </c>
      <c r="AD1798" s="18">
        <f t="shared" ref="AD1798:AD1812" si="1022">IF(O1798=1,ABS(P1798),0)</f>
        <v>0</v>
      </c>
      <c r="AE1798" s="18">
        <f t="shared" ref="AE1798:AE1812" si="1023">IF(O1798=0,ABS(Q1798),0)</f>
        <v>204.93000000000211</v>
      </c>
      <c r="AG1798" s="18">
        <f t="shared" ref="AG1798:AG1812" si="1024">IF(O1798=1,ABS(Q1798),0)</f>
        <v>0</v>
      </c>
      <c r="AH1798" s="18">
        <f t="shared" ref="AH1798:AH1812" si="1025">IF(O1798=0,ABS(P1798),0)</f>
        <v>0</v>
      </c>
    </row>
    <row r="1799" spans="5:34" x14ac:dyDescent="0.25">
      <c r="E1799" s="11">
        <v>43381.375</v>
      </c>
      <c r="F1799" s="9">
        <v>12108.2</v>
      </c>
      <c r="G1799" s="9">
        <v>12123.21</v>
      </c>
      <c r="H1799" s="9">
        <v>12059.74</v>
      </c>
      <c r="I1799" s="9">
        <v>12061.24</v>
      </c>
      <c r="K1799" s="13">
        <f t="shared" si="1014"/>
        <v>-46.960000000000946</v>
      </c>
      <c r="L1799" s="13">
        <f t="shared" ref="L1799:L1812" si="1026">L1798+K1799</f>
        <v>-46.960000000000946</v>
      </c>
      <c r="M1799" s="13">
        <f t="shared" si="1015"/>
        <v>63.469999999999345</v>
      </c>
      <c r="T1799" s="13">
        <f>MIN(H1798:H1812)</f>
        <v>11899.47</v>
      </c>
      <c r="X1799">
        <f t="shared" si="1016"/>
        <v>46.960000000000946</v>
      </c>
      <c r="Y1799">
        <f t="shared" si="1017"/>
        <v>63.469999999999345</v>
      </c>
      <c r="Z1799">
        <f t="shared" si="1018"/>
        <v>0</v>
      </c>
      <c r="AA1799">
        <f t="shared" si="1019"/>
        <v>0</v>
      </c>
      <c r="AB1799" s="18">
        <f t="shared" si="1020"/>
        <v>0</v>
      </c>
      <c r="AC1799" s="18">
        <f t="shared" si="1021"/>
        <v>0</v>
      </c>
      <c r="AD1799" s="18">
        <f t="shared" si="1022"/>
        <v>0</v>
      </c>
      <c r="AE1799" s="18">
        <f t="shared" si="1023"/>
        <v>0</v>
      </c>
      <c r="AG1799" s="18">
        <f t="shared" si="1024"/>
        <v>0</v>
      </c>
      <c r="AH1799" s="18">
        <f t="shared" si="1025"/>
        <v>0</v>
      </c>
    </row>
    <row r="1800" spans="5:34" x14ac:dyDescent="0.25">
      <c r="E1800" s="12">
        <v>43381.416666666664</v>
      </c>
      <c r="F1800" s="10">
        <v>12067.03</v>
      </c>
      <c r="G1800" s="10">
        <v>12070.99</v>
      </c>
      <c r="H1800" s="10">
        <v>12019.55</v>
      </c>
      <c r="I1800" s="10">
        <v>12038.56</v>
      </c>
      <c r="K1800" s="13">
        <f t="shared" si="1014"/>
        <v>-28.470000000001164</v>
      </c>
      <c r="L1800" s="13">
        <f t="shared" si="1026"/>
        <v>-75.43000000000211</v>
      </c>
      <c r="M1800" s="13">
        <f t="shared" si="1015"/>
        <v>51.440000000000509</v>
      </c>
      <c r="R1800">
        <v>-40</v>
      </c>
      <c r="T1800" s="13">
        <f>T1798-T1799</f>
        <v>223.73999999999978</v>
      </c>
      <c r="X1800">
        <f t="shared" si="1016"/>
        <v>28.470000000001164</v>
      </c>
      <c r="Y1800">
        <f t="shared" si="1017"/>
        <v>51.440000000000509</v>
      </c>
      <c r="Z1800">
        <f t="shared" si="1018"/>
        <v>223.73999999999978</v>
      </c>
      <c r="AA1800">
        <f t="shared" si="1019"/>
        <v>0</v>
      </c>
      <c r="AB1800" s="18">
        <f t="shared" si="1020"/>
        <v>0</v>
      </c>
      <c r="AC1800" s="18">
        <f t="shared" si="1021"/>
        <v>0</v>
      </c>
      <c r="AD1800" s="18">
        <f t="shared" si="1022"/>
        <v>0</v>
      </c>
      <c r="AE1800" s="18">
        <f t="shared" si="1023"/>
        <v>0</v>
      </c>
      <c r="AG1800" s="18">
        <f t="shared" si="1024"/>
        <v>0</v>
      </c>
      <c r="AH1800" s="18">
        <f t="shared" si="1025"/>
        <v>0</v>
      </c>
    </row>
    <row r="1801" spans="5:34" x14ac:dyDescent="0.25">
      <c r="E1801" s="11">
        <v>43381.458333333336</v>
      </c>
      <c r="F1801" s="9">
        <v>12038.06</v>
      </c>
      <c r="G1801" s="9">
        <v>12046.69</v>
      </c>
      <c r="H1801" s="9">
        <v>11999.98</v>
      </c>
      <c r="I1801" s="9">
        <v>12000.96</v>
      </c>
      <c r="K1801" s="13">
        <f t="shared" si="1014"/>
        <v>-37.100000000000364</v>
      </c>
      <c r="L1801" s="13">
        <f t="shared" si="1026"/>
        <v>-112.53000000000247</v>
      </c>
      <c r="M1801" s="13">
        <f t="shared" si="1015"/>
        <v>46.710000000000946</v>
      </c>
      <c r="X1801">
        <f t="shared" si="1016"/>
        <v>37.100000000000364</v>
      </c>
      <c r="Y1801">
        <f t="shared" si="1017"/>
        <v>46.710000000000946</v>
      </c>
      <c r="Z1801">
        <f t="shared" si="1018"/>
        <v>0</v>
      </c>
      <c r="AA1801">
        <f t="shared" si="1019"/>
        <v>0</v>
      </c>
      <c r="AB1801" s="18">
        <f t="shared" si="1020"/>
        <v>0</v>
      </c>
      <c r="AC1801" s="18">
        <f t="shared" si="1021"/>
        <v>0</v>
      </c>
      <c r="AD1801" s="18">
        <f t="shared" si="1022"/>
        <v>0</v>
      </c>
      <c r="AE1801" s="18">
        <f t="shared" si="1023"/>
        <v>0</v>
      </c>
      <c r="AG1801" s="18">
        <f t="shared" si="1024"/>
        <v>0</v>
      </c>
      <c r="AH1801" s="18">
        <f t="shared" si="1025"/>
        <v>0</v>
      </c>
    </row>
    <row r="1802" spans="5:34" x14ac:dyDescent="0.25">
      <c r="E1802" s="12">
        <v>43381.5</v>
      </c>
      <c r="F1802" s="10">
        <v>12000.71</v>
      </c>
      <c r="G1802" s="10">
        <v>12049.91</v>
      </c>
      <c r="H1802" s="10">
        <v>11997.24</v>
      </c>
      <c r="I1802" s="10">
        <v>12040.09</v>
      </c>
      <c r="K1802" s="13">
        <f t="shared" si="1014"/>
        <v>39.380000000001019</v>
      </c>
      <c r="L1802" s="13">
        <f t="shared" si="1026"/>
        <v>-73.150000000001455</v>
      </c>
      <c r="M1802" s="13">
        <f t="shared" si="1015"/>
        <v>52.670000000000073</v>
      </c>
      <c r="X1802">
        <f t="shared" si="1016"/>
        <v>39.380000000001019</v>
      </c>
      <c r="Y1802">
        <f t="shared" si="1017"/>
        <v>52.670000000000073</v>
      </c>
      <c r="Z1802">
        <f t="shared" si="1018"/>
        <v>0</v>
      </c>
      <c r="AA1802">
        <f t="shared" si="1019"/>
        <v>0</v>
      </c>
      <c r="AB1802" s="18">
        <f t="shared" si="1020"/>
        <v>0</v>
      </c>
      <c r="AC1802" s="18">
        <f t="shared" si="1021"/>
        <v>0</v>
      </c>
      <c r="AD1802" s="18">
        <f t="shared" si="1022"/>
        <v>0</v>
      </c>
      <c r="AE1802" s="18">
        <f t="shared" si="1023"/>
        <v>0</v>
      </c>
      <c r="AG1802" s="18">
        <f t="shared" si="1024"/>
        <v>0</v>
      </c>
      <c r="AH1802" s="18">
        <f t="shared" si="1025"/>
        <v>0</v>
      </c>
    </row>
    <row r="1803" spans="5:34" x14ac:dyDescent="0.25">
      <c r="E1803" s="11">
        <v>43381.541666666664</v>
      </c>
      <c r="F1803" s="9">
        <v>12040.59</v>
      </c>
      <c r="G1803" s="9">
        <v>12042.58</v>
      </c>
      <c r="H1803" s="9">
        <v>11995.54</v>
      </c>
      <c r="I1803" s="9">
        <v>11998.04</v>
      </c>
      <c r="K1803" s="13">
        <f t="shared" si="1014"/>
        <v>-42.549999999999272</v>
      </c>
      <c r="L1803" s="13">
        <f t="shared" si="1026"/>
        <v>-115.70000000000073</v>
      </c>
      <c r="M1803" s="13">
        <f t="shared" si="1015"/>
        <v>47.039999999999054</v>
      </c>
      <c r="X1803">
        <f t="shared" si="1016"/>
        <v>42.549999999999272</v>
      </c>
      <c r="Y1803">
        <f t="shared" si="1017"/>
        <v>47.039999999999054</v>
      </c>
      <c r="Z1803">
        <f t="shared" si="1018"/>
        <v>0</v>
      </c>
      <c r="AA1803">
        <f t="shared" si="1019"/>
        <v>0</v>
      </c>
      <c r="AB1803" s="18">
        <f t="shared" si="1020"/>
        <v>0</v>
      </c>
      <c r="AC1803" s="18">
        <f t="shared" si="1021"/>
        <v>0</v>
      </c>
      <c r="AD1803" s="18">
        <f t="shared" si="1022"/>
        <v>0</v>
      </c>
      <c r="AE1803" s="18">
        <f t="shared" si="1023"/>
        <v>0</v>
      </c>
      <c r="AG1803" s="18">
        <f t="shared" si="1024"/>
        <v>0</v>
      </c>
      <c r="AH1803" s="18">
        <f t="shared" si="1025"/>
        <v>0</v>
      </c>
    </row>
    <row r="1804" spans="5:34" x14ac:dyDescent="0.25">
      <c r="E1804" s="12">
        <v>43381.583333333336</v>
      </c>
      <c r="F1804" s="10">
        <v>11997.79</v>
      </c>
      <c r="G1804" s="10">
        <v>12024.37</v>
      </c>
      <c r="H1804" s="10">
        <v>11986.76</v>
      </c>
      <c r="I1804" s="10">
        <v>12017</v>
      </c>
      <c r="K1804" s="13">
        <f t="shared" si="1014"/>
        <v>19.209999999999127</v>
      </c>
      <c r="L1804" s="13">
        <f t="shared" si="1026"/>
        <v>-96.490000000001601</v>
      </c>
      <c r="M1804" s="13">
        <f t="shared" si="1015"/>
        <v>37.610000000000582</v>
      </c>
      <c r="X1804">
        <f t="shared" si="1016"/>
        <v>19.209999999999127</v>
      </c>
      <c r="Y1804">
        <f t="shared" si="1017"/>
        <v>37.610000000000582</v>
      </c>
      <c r="Z1804">
        <f t="shared" si="1018"/>
        <v>0</v>
      </c>
      <c r="AA1804">
        <f t="shared" si="1019"/>
        <v>0</v>
      </c>
      <c r="AB1804" s="18">
        <f t="shared" si="1020"/>
        <v>0</v>
      </c>
      <c r="AC1804" s="18">
        <f t="shared" si="1021"/>
        <v>0</v>
      </c>
      <c r="AD1804" s="18">
        <f t="shared" si="1022"/>
        <v>0</v>
      </c>
      <c r="AE1804" s="18">
        <f t="shared" si="1023"/>
        <v>0</v>
      </c>
      <c r="AG1804" s="18">
        <f t="shared" si="1024"/>
        <v>0</v>
      </c>
      <c r="AH1804" s="18">
        <f t="shared" si="1025"/>
        <v>0</v>
      </c>
    </row>
    <row r="1805" spans="5:34" x14ac:dyDescent="0.25">
      <c r="E1805" s="11">
        <v>43381.625</v>
      </c>
      <c r="F1805" s="9">
        <v>12017</v>
      </c>
      <c r="G1805" s="9">
        <v>12026.65</v>
      </c>
      <c r="H1805" s="9">
        <v>11984.5</v>
      </c>
      <c r="I1805" s="9">
        <v>11998.5</v>
      </c>
      <c r="K1805" s="13">
        <f t="shared" si="1014"/>
        <v>-18.5</v>
      </c>
      <c r="L1805" s="13">
        <f t="shared" si="1026"/>
        <v>-114.9900000000016</v>
      </c>
      <c r="M1805" s="13">
        <f t="shared" si="1015"/>
        <v>42.149999999999636</v>
      </c>
      <c r="X1805">
        <f t="shared" si="1016"/>
        <v>18.5</v>
      </c>
      <c r="Y1805">
        <f t="shared" si="1017"/>
        <v>42.149999999999636</v>
      </c>
      <c r="Z1805">
        <f t="shared" si="1018"/>
        <v>0</v>
      </c>
      <c r="AA1805">
        <f t="shared" si="1019"/>
        <v>0</v>
      </c>
      <c r="AB1805" s="18">
        <f t="shared" si="1020"/>
        <v>0</v>
      </c>
      <c r="AC1805" s="18">
        <f t="shared" si="1021"/>
        <v>0</v>
      </c>
      <c r="AD1805" s="18">
        <f t="shared" si="1022"/>
        <v>0</v>
      </c>
      <c r="AE1805" s="18">
        <f t="shared" si="1023"/>
        <v>0</v>
      </c>
      <c r="AG1805" s="18">
        <f t="shared" si="1024"/>
        <v>0</v>
      </c>
      <c r="AH1805" s="18">
        <f t="shared" si="1025"/>
        <v>0</v>
      </c>
    </row>
    <row r="1806" spans="5:34" x14ac:dyDescent="0.25">
      <c r="E1806" s="12">
        <v>43381.666666666664</v>
      </c>
      <c r="F1806" s="10">
        <v>11998.75</v>
      </c>
      <c r="G1806" s="10">
        <v>12004.74</v>
      </c>
      <c r="H1806" s="10">
        <v>11974.98</v>
      </c>
      <c r="I1806" s="10">
        <v>12000.47</v>
      </c>
      <c r="K1806" s="13">
        <f t="shared" si="1014"/>
        <v>1.7199999999993452</v>
      </c>
      <c r="L1806" s="13">
        <f t="shared" si="1026"/>
        <v>-113.27000000000226</v>
      </c>
      <c r="M1806" s="13">
        <f t="shared" si="1015"/>
        <v>29.760000000000218</v>
      </c>
      <c r="X1806">
        <f t="shared" si="1016"/>
        <v>1.7199999999993452</v>
      </c>
      <c r="Y1806">
        <f t="shared" si="1017"/>
        <v>29.760000000000218</v>
      </c>
      <c r="Z1806">
        <f t="shared" si="1018"/>
        <v>0</v>
      </c>
      <c r="AA1806">
        <f t="shared" si="1019"/>
        <v>0</v>
      </c>
      <c r="AB1806" s="18">
        <f t="shared" si="1020"/>
        <v>0</v>
      </c>
      <c r="AC1806" s="18">
        <f t="shared" si="1021"/>
        <v>0</v>
      </c>
      <c r="AD1806" s="18">
        <f t="shared" si="1022"/>
        <v>0</v>
      </c>
      <c r="AE1806" s="18">
        <f t="shared" si="1023"/>
        <v>0</v>
      </c>
      <c r="AG1806" s="18">
        <f t="shared" si="1024"/>
        <v>0</v>
      </c>
      <c r="AH1806" s="18">
        <f t="shared" si="1025"/>
        <v>0</v>
      </c>
    </row>
    <row r="1807" spans="5:34" x14ac:dyDescent="0.25">
      <c r="E1807" s="11">
        <v>43381.708333333336</v>
      </c>
      <c r="F1807" s="9">
        <v>12000.72</v>
      </c>
      <c r="G1807" s="9">
        <v>12008.66</v>
      </c>
      <c r="H1807" s="9">
        <v>11942.01</v>
      </c>
      <c r="I1807" s="9">
        <v>11956.36</v>
      </c>
      <c r="K1807" s="13">
        <f t="shared" si="1014"/>
        <v>-44.359999999998763</v>
      </c>
      <c r="L1807" s="13">
        <f t="shared" si="1026"/>
        <v>-157.63000000000102</v>
      </c>
      <c r="M1807" s="13">
        <f t="shared" si="1015"/>
        <v>66.649999999999636</v>
      </c>
      <c r="X1807">
        <f t="shared" si="1016"/>
        <v>44.359999999998763</v>
      </c>
      <c r="Y1807">
        <f t="shared" si="1017"/>
        <v>66.649999999999636</v>
      </c>
      <c r="Z1807">
        <f t="shared" si="1018"/>
        <v>0</v>
      </c>
      <c r="AA1807">
        <f t="shared" si="1019"/>
        <v>0</v>
      </c>
      <c r="AB1807" s="18">
        <f t="shared" si="1020"/>
        <v>0</v>
      </c>
      <c r="AC1807" s="18">
        <f t="shared" si="1021"/>
        <v>0</v>
      </c>
      <c r="AD1807" s="18">
        <f t="shared" si="1022"/>
        <v>0</v>
      </c>
      <c r="AE1807" s="18">
        <f t="shared" si="1023"/>
        <v>0</v>
      </c>
      <c r="AG1807" s="18">
        <f t="shared" si="1024"/>
        <v>0</v>
      </c>
      <c r="AH1807" s="18">
        <f t="shared" si="1025"/>
        <v>0</v>
      </c>
    </row>
    <row r="1808" spans="5:34" x14ac:dyDescent="0.25">
      <c r="E1808" s="12">
        <v>43381.75</v>
      </c>
      <c r="F1808" s="10">
        <v>11956.61</v>
      </c>
      <c r="G1808" s="10">
        <v>11962.51</v>
      </c>
      <c r="H1808" s="10">
        <v>11899.47</v>
      </c>
      <c r="I1808" s="10">
        <v>11917.58</v>
      </c>
      <c r="K1808" s="13">
        <f t="shared" si="1014"/>
        <v>-39.030000000000655</v>
      </c>
      <c r="L1808" s="13">
        <f t="shared" si="1026"/>
        <v>-196.66000000000167</v>
      </c>
      <c r="M1808" s="13">
        <f t="shared" si="1015"/>
        <v>63.040000000000873</v>
      </c>
      <c r="X1808">
        <f t="shared" si="1016"/>
        <v>39.030000000000655</v>
      </c>
      <c r="Y1808">
        <f t="shared" si="1017"/>
        <v>63.040000000000873</v>
      </c>
      <c r="Z1808">
        <f t="shared" si="1018"/>
        <v>0</v>
      </c>
      <c r="AA1808">
        <f t="shared" si="1019"/>
        <v>0</v>
      </c>
      <c r="AB1808" s="18">
        <f t="shared" si="1020"/>
        <v>0</v>
      </c>
      <c r="AC1808" s="18">
        <f t="shared" si="1021"/>
        <v>0</v>
      </c>
      <c r="AD1808" s="18">
        <f t="shared" si="1022"/>
        <v>0</v>
      </c>
      <c r="AE1808" s="18">
        <f t="shared" si="1023"/>
        <v>0</v>
      </c>
      <c r="AG1808" s="18">
        <f t="shared" si="1024"/>
        <v>0</v>
      </c>
      <c r="AH1808" s="18">
        <f t="shared" si="1025"/>
        <v>0</v>
      </c>
    </row>
    <row r="1809" spans="5:34" x14ac:dyDescent="0.25">
      <c r="E1809" s="11">
        <v>43381.791666666664</v>
      </c>
      <c r="F1809" s="9">
        <v>11916.33</v>
      </c>
      <c r="G1809" s="9">
        <v>11931</v>
      </c>
      <c r="H1809" s="9">
        <v>11902.56</v>
      </c>
      <c r="I1809" s="9">
        <v>11908.06</v>
      </c>
      <c r="K1809" s="13">
        <f t="shared" si="1014"/>
        <v>-8.2700000000004366</v>
      </c>
      <c r="L1809" s="13">
        <f t="shared" si="1026"/>
        <v>-204.93000000000211</v>
      </c>
      <c r="M1809" s="13">
        <f t="shared" si="1015"/>
        <v>28.440000000000509</v>
      </c>
      <c r="X1809">
        <f t="shared" si="1016"/>
        <v>8.2700000000004366</v>
      </c>
      <c r="Y1809">
        <f t="shared" si="1017"/>
        <v>28.440000000000509</v>
      </c>
      <c r="Z1809">
        <f t="shared" si="1018"/>
        <v>0</v>
      </c>
      <c r="AA1809">
        <f t="shared" si="1019"/>
        <v>0</v>
      </c>
      <c r="AB1809" s="18">
        <f t="shared" si="1020"/>
        <v>0</v>
      </c>
      <c r="AC1809" s="18">
        <f t="shared" si="1021"/>
        <v>0</v>
      </c>
      <c r="AD1809" s="18">
        <f t="shared" si="1022"/>
        <v>0</v>
      </c>
      <c r="AE1809" s="18">
        <f t="shared" si="1023"/>
        <v>0</v>
      </c>
      <c r="AG1809" s="18">
        <f t="shared" si="1024"/>
        <v>0</v>
      </c>
      <c r="AH1809" s="18">
        <f t="shared" si="1025"/>
        <v>0</v>
      </c>
    </row>
    <row r="1810" spans="5:34" x14ac:dyDescent="0.25">
      <c r="E1810" s="12">
        <v>43381.833333333336</v>
      </c>
      <c r="F1810" s="10">
        <v>11907.81</v>
      </c>
      <c r="G1810" s="10">
        <v>11937.34</v>
      </c>
      <c r="H1810" s="10">
        <v>11907.06</v>
      </c>
      <c r="I1810" s="10">
        <v>11927.08</v>
      </c>
      <c r="K1810" s="13">
        <f t="shared" si="1014"/>
        <v>19.270000000000437</v>
      </c>
      <c r="L1810" s="13">
        <f t="shared" si="1026"/>
        <v>-185.66000000000167</v>
      </c>
      <c r="M1810" s="13">
        <f t="shared" si="1015"/>
        <v>30.280000000000655</v>
      </c>
      <c r="X1810">
        <f t="shared" si="1016"/>
        <v>19.270000000000437</v>
      </c>
      <c r="Y1810">
        <f t="shared" si="1017"/>
        <v>30.280000000000655</v>
      </c>
      <c r="Z1810">
        <f t="shared" si="1018"/>
        <v>0</v>
      </c>
      <c r="AA1810">
        <f t="shared" si="1019"/>
        <v>0</v>
      </c>
      <c r="AB1810" s="18">
        <f t="shared" si="1020"/>
        <v>0</v>
      </c>
      <c r="AC1810" s="18">
        <f t="shared" si="1021"/>
        <v>0</v>
      </c>
      <c r="AD1810" s="18">
        <f t="shared" si="1022"/>
        <v>0</v>
      </c>
      <c r="AE1810" s="18">
        <f t="shared" si="1023"/>
        <v>0</v>
      </c>
      <c r="AG1810" s="18">
        <f t="shared" si="1024"/>
        <v>0</v>
      </c>
      <c r="AH1810" s="18">
        <f t="shared" si="1025"/>
        <v>0</v>
      </c>
    </row>
    <row r="1811" spans="5:34" x14ac:dyDescent="0.25">
      <c r="E1811" s="11">
        <v>43381.875</v>
      </c>
      <c r="F1811" s="9">
        <v>11927.33</v>
      </c>
      <c r="G1811" s="9">
        <v>11981.89</v>
      </c>
      <c r="H1811" s="9">
        <v>11924.58</v>
      </c>
      <c r="I1811" s="9">
        <v>11968.62</v>
      </c>
      <c r="K1811" s="13">
        <f t="shared" si="1014"/>
        <v>41.290000000000873</v>
      </c>
      <c r="L1811" s="13">
        <f t="shared" si="1026"/>
        <v>-144.3700000000008</v>
      </c>
      <c r="M1811" s="13">
        <f t="shared" si="1015"/>
        <v>57.309999999999491</v>
      </c>
      <c r="X1811">
        <f t="shared" si="1016"/>
        <v>41.290000000000873</v>
      </c>
      <c r="Y1811">
        <f t="shared" si="1017"/>
        <v>57.309999999999491</v>
      </c>
      <c r="Z1811">
        <f t="shared" si="1018"/>
        <v>0</v>
      </c>
      <c r="AA1811">
        <f t="shared" si="1019"/>
        <v>0</v>
      </c>
      <c r="AB1811" s="18">
        <f t="shared" si="1020"/>
        <v>0</v>
      </c>
      <c r="AC1811" s="18">
        <f t="shared" si="1021"/>
        <v>0</v>
      </c>
      <c r="AD1811" s="18">
        <f t="shared" si="1022"/>
        <v>0</v>
      </c>
      <c r="AE1811" s="18">
        <f t="shared" si="1023"/>
        <v>0</v>
      </c>
      <c r="AG1811" s="18">
        <f t="shared" si="1024"/>
        <v>0</v>
      </c>
      <c r="AH1811" s="18">
        <f t="shared" si="1025"/>
        <v>0</v>
      </c>
    </row>
    <row r="1812" spans="5:34" x14ac:dyDescent="0.25">
      <c r="E1812" s="12">
        <v>43381.916666666664</v>
      </c>
      <c r="F1812" s="10">
        <v>11968.12</v>
      </c>
      <c r="G1812" s="10">
        <v>11983.39</v>
      </c>
      <c r="H1812" s="10">
        <v>11964.11</v>
      </c>
      <c r="I1812" s="10">
        <v>11979.73</v>
      </c>
      <c r="K1812" s="13">
        <f t="shared" si="1014"/>
        <v>11.609999999998763</v>
      </c>
      <c r="L1812" s="13">
        <f t="shared" si="1026"/>
        <v>-132.76000000000204</v>
      </c>
      <c r="M1812" s="13">
        <f t="shared" si="1015"/>
        <v>19.279999999998836</v>
      </c>
      <c r="N1812" s="13"/>
      <c r="X1812">
        <f t="shared" si="1016"/>
        <v>11.609999999998763</v>
      </c>
      <c r="Y1812">
        <f t="shared" si="1017"/>
        <v>19.279999999998836</v>
      </c>
      <c r="Z1812">
        <f t="shared" si="1018"/>
        <v>0</v>
      </c>
      <c r="AA1812">
        <f t="shared" si="1019"/>
        <v>0</v>
      </c>
      <c r="AB1812" s="18">
        <f t="shared" si="1020"/>
        <v>0</v>
      </c>
      <c r="AC1812" s="18">
        <f t="shared" si="1021"/>
        <v>0</v>
      </c>
      <c r="AD1812" s="18">
        <f t="shared" si="1022"/>
        <v>0</v>
      </c>
      <c r="AE1812" s="18">
        <f t="shared" si="1023"/>
        <v>0</v>
      </c>
      <c r="AG1812" s="18">
        <f t="shared" si="1024"/>
        <v>0</v>
      </c>
      <c r="AH1812" s="18">
        <f t="shared" si="1025"/>
        <v>0</v>
      </c>
    </row>
    <row r="1813" spans="5:34" hidden="1" x14ac:dyDescent="0.25">
      <c r="E1813" s="11">
        <v>43381.958333333336</v>
      </c>
      <c r="F1813" s="9">
        <v>11978.63</v>
      </c>
      <c r="G1813" s="9">
        <v>11993.64</v>
      </c>
      <c r="H1813" s="9">
        <v>11978.63</v>
      </c>
      <c r="I1813" s="9">
        <v>11984.92</v>
      </c>
      <c r="AB1813"/>
      <c r="AC1813"/>
      <c r="AD1813"/>
      <c r="AE1813"/>
    </row>
    <row r="1814" spans="5:34" hidden="1" x14ac:dyDescent="0.25">
      <c r="E1814" s="12">
        <v>43382.041666666664</v>
      </c>
      <c r="F1814" s="10">
        <v>11984.91</v>
      </c>
      <c r="G1814" s="10">
        <v>11989.05</v>
      </c>
      <c r="H1814" s="10">
        <v>11980.76</v>
      </c>
      <c r="I1814" s="10">
        <v>11985.94</v>
      </c>
      <c r="AB1814"/>
      <c r="AC1814"/>
      <c r="AD1814"/>
      <c r="AE1814"/>
    </row>
    <row r="1815" spans="5:34" hidden="1" x14ac:dyDescent="0.25">
      <c r="E1815" s="11">
        <v>43382.083333333336</v>
      </c>
      <c r="F1815" s="9">
        <v>11986.97</v>
      </c>
      <c r="G1815" s="9">
        <v>11988.01</v>
      </c>
      <c r="H1815" s="9">
        <v>11972.14</v>
      </c>
      <c r="I1815" s="9">
        <v>11974.21</v>
      </c>
      <c r="AB1815"/>
      <c r="AC1815"/>
      <c r="AD1815"/>
      <c r="AE1815"/>
    </row>
    <row r="1816" spans="5:34" hidden="1" x14ac:dyDescent="0.25">
      <c r="E1816" s="12">
        <v>43382.125</v>
      </c>
      <c r="F1816" s="10">
        <v>11974.21</v>
      </c>
      <c r="G1816" s="10">
        <v>11975.78</v>
      </c>
      <c r="H1816" s="10">
        <v>11966.45</v>
      </c>
      <c r="I1816" s="10">
        <v>11974.74</v>
      </c>
      <c r="AB1816"/>
      <c r="AC1816"/>
      <c r="AD1816"/>
      <c r="AE1816"/>
    </row>
    <row r="1817" spans="5:34" hidden="1" x14ac:dyDescent="0.25">
      <c r="E1817" s="11">
        <v>43382.166666666664</v>
      </c>
      <c r="F1817" s="9">
        <v>11974.41</v>
      </c>
      <c r="G1817" s="9">
        <v>11979.62</v>
      </c>
      <c r="H1817" s="9">
        <v>11965.1</v>
      </c>
      <c r="I1817" s="9">
        <v>11971.32</v>
      </c>
      <c r="AB1817"/>
      <c r="AC1817"/>
      <c r="AD1817"/>
      <c r="AE1817"/>
    </row>
    <row r="1818" spans="5:34" hidden="1" x14ac:dyDescent="0.25">
      <c r="E1818" s="12">
        <v>43382.208333333336</v>
      </c>
      <c r="F1818" s="10">
        <v>11970.28</v>
      </c>
      <c r="G1818" s="10">
        <v>11985.89</v>
      </c>
      <c r="H1818" s="10">
        <v>11969.25</v>
      </c>
      <c r="I1818" s="10">
        <v>11980.64</v>
      </c>
      <c r="AB1818"/>
      <c r="AC1818"/>
      <c r="AD1818"/>
      <c r="AE1818"/>
    </row>
    <row r="1819" spans="5:34" hidden="1" x14ac:dyDescent="0.25">
      <c r="E1819" s="11">
        <v>43382.25</v>
      </c>
      <c r="F1819" s="9">
        <v>11981.68</v>
      </c>
      <c r="G1819" s="9">
        <v>11981.68</v>
      </c>
      <c r="H1819" s="9">
        <v>11967.16</v>
      </c>
      <c r="I1819" s="9">
        <v>11971.3</v>
      </c>
      <c r="AB1819"/>
      <c r="AC1819"/>
      <c r="AD1819"/>
      <c r="AE1819"/>
    </row>
    <row r="1820" spans="5:34" hidden="1" x14ac:dyDescent="0.25">
      <c r="E1820" s="12">
        <v>43382.291666666664</v>
      </c>
      <c r="F1820" s="10">
        <v>11970.27</v>
      </c>
      <c r="G1820" s="10">
        <v>11976.16</v>
      </c>
      <c r="H1820" s="10">
        <v>11967.66</v>
      </c>
      <c r="I1820" s="10">
        <v>11968.97</v>
      </c>
      <c r="AB1820"/>
      <c r="AC1820"/>
      <c r="AD1820"/>
      <c r="AE1820"/>
    </row>
    <row r="1821" spans="5:34" x14ac:dyDescent="0.25">
      <c r="E1821" s="11">
        <v>43382.333333333336</v>
      </c>
      <c r="F1821" s="9">
        <v>11968.99</v>
      </c>
      <c r="G1821" s="9">
        <v>11972.1</v>
      </c>
      <c r="H1821" s="9">
        <v>11951.96</v>
      </c>
      <c r="I1821" s="9">
        <v>11953</v>
      </c>
      <c r="K1821" s="13">
        <f t="shared" ref="K1821:K1835" si="1027">I1821-F1821</f>
        <v>-15.989999999999782</v>
      </c>
      <c r="L1821" s="13">
        <v>0</v>
      </c>
      <c r="M1821" s="13">
        <f t="shared" ref="M1821:M1835" si="1028">G1821-H1821</f>
        <v>20.140000000001237</v>
      </c>
      <c r="N1821" s="13">
        <f>I1835-F1821</f>
        <v>-3.7199999999993452</v>
      </c>
      <c r="O1821" s="18">
        <f>IF(K1821*N1821&gt;0,1,0)</f>
        <v>1</v>
      </c>
      <c r="P1821">
        <f>_xlfn.IFS(K1821&lt;0,MIN(L1820:L1834),K1821&gt;0,MAX(L1820:L1834))</f>
        <v>-136.77000000000044</v>
      </c>
      <c r="Q1821">
        <f>_xlfn.IFS(K1821&lt;0,MAX(L1820:L1834),K1821&gt;0,MIN(L1820:L1834))</f>
        <v>47.050000000001091</v>
      </c>
      <c r="T1821" s="13">
        <f>MAX(G1821:G1835)</f>
        <v>12008.67</v>
      </c>
      <c r="X1821">
        <f t="shared" ref="X1821:X1835" si="1029">ABS(K1821)</f>
        <v>15.989999999999782</v>
      </c>
      <c r="Y1821">
        <f t="shared" ref="Y1821:Y1835" si="1030">ABS(M1821)</f>
        <v>20.140000000001237</v>
      </c>
      <c r="Z1821">
        <f t="shared" ref="Z1821:Z1835" si="1031">IF(T1821&lt;1000,ABS(T1821),0)</f>
        <v>0</v>
      </c>
      <c r="AA1821">
        <f t="shared" ref="AA1821:AA1835" si="1032">ABS(N1821)</f>
        <v>3.7199999999993452</v>
      </c>
      <c r="AB1821" s="18">
        <f t="shared" ref="AB1821:AB1835" si="1033">ABS(P1821)</f>
        <v>136.77000000000044</v>
      </c>
      <c r="AC1821" s="18">
        <f t="shared" ref="AC1821:AC1835" si="1034">ABS(Q1821)</f>
        <v>47.050000000001091</v>
      </c>
      <c r="AD1821" s="18">
        <f t="shared" ref="AD1821:AD1835" si="1035">IF(O1821=1,ABS(P1821),0)</f>
        <v>136.77000000000044</v>
      </c>
      <c r="AE1821" s="18">
        <f t="shared" ref="AE1821:AE1835" si="1036">IF(O1821=0,ABS(Q1821),0)</f>
        <v>0</v>
      </c>
      <c r="AG1821" s="18">
        <f t="shared" ref="AG1821:AG1835" si="1037">IF(O1821=1,ABS(Q1821),0)</f>
        <v>47.050000000001091</v>
      </c>
      <c r="AH1821" s="18">
        <f t="shared" ref="AH1821:AH1835" si="1038">IF(O1821=0,ABS(P1821),0)</f>
        <v>0</v>
      </c>
    </row>
    <row r="1822" spans="5:34" x14ac:dyDescent="0.25">
      <c r="E1822" s="12">
        <v>43382.375</v>
      </c>
      <c r="F1822" s="10">
        <v>11953</v>
      </c>
      <c r="G1822" s="10">
        <v>11969.03</v>
      </c>
      <c r="H1822" s="10">
        <v>11934.91</v>
      </c>
      <c r="I1822" s="10">
        <v>11966.6</v>
      </c>
      <c r="K1822" s="13">
        <f t="shared" si="1027"/>
        <v>13.600000000000364</v>
      </c>
      <c r="L1822" s="13">
        <f t="shared" ref="L1822:L1835" si="1039">L1821+K1822</f>
        <v>13.600000000000364</v>
      </c>
      <c r="M1822" s="13">
        <f t="shared" si="1028"/>
        <v>34.1200000000008</v>
      </c>
      <c r="T1822" s="13">
        <f>MIN(H1821:H1835)</f>
        <v>11801.61</v>
      </c>
      <c r="X1822">
        <f t="shared" si="1029"/>
        <v>13.600000000000364</v>
      </c>
      <c r="Y1822">
        <f t="shared" si="1030"/>
        <v>34.1200000000008</v>
      </c>
      <c r="Z1822">
        <f t="shared" si="1031"/>
        <v>0</v>
      </c>
      <c r="AA1822">
        <f t="shared" si="1032"/>
        <v>0</v>
      </c>
      <c r="AB1822" s="18">
        <f t="shared" si="1033"/>
        <v>0</v>
      </c>
      <c r="AC1822" s="18">
        <f t="shared" si="1034"/>
        <v>0</v>
      </c>
      <c r="AD1822" s="18">
        <f t="shared" si="1035"/>
        <v>0</v>
      </c>
      <c r="AE1822" s="18">
        <f t="shared" si="1036"/>
        <v>0</v>
      </c>
      <c r="AG1822" s="18">
        <f t="shared" si="1037"/>
        <v>0</v>
      </c>
      <c r="AH1822" s="18">
        <f t="shared" si="1038"/>
        <v>0</v>
      </c>
    </row>
    <row r="1823" spans="5:34" x14ac:dyDescent="0.25">
      <c r="E1823" s="11">
        <v>43382.416666666664</v>
      </c>
      <c r="F1823" s="9">
        <v>11965.6</v>
      </c>
      <c r="G1823" s="9">
        <v>11984.25</v>
      </c>
      <c r="H1823" s="9">
        <v>11942.88</v>
      </c>
      <c r="I1823" s="9">
        <v>11965.06</v>
      </c>
      <c r="K1823" s="13">
        <f t="shared" si="1027"/>
        <v>-0.54000000000087311</v>
      </c>
      <c r="L1823" s="13">
        <f t="shared" si="1039"/>
        <v>13.059999999999491</v>
      </c>
      <c r="M1823" s="13">
        <f t="shared" si="1028"/>
        <v>41.3700000000008</v>
      </c>
      <c r="T1823" s="13">
        <f>T1821-T1822</f>
        <v>207.05999999999949</v>
      </c>
      <c r="X1823">
        <f t="shared" si="1029"/>
        <v>0.54000000000087311</v>
      </c>
      <c r="Y1823">
        <f t="shared" si="1030"/>
        <v>41.3700000000008</v>
      </c>
      <c r="Z1823">
        <f t="shared" si="1031"/>
        <v>207.05999999999949</v>
      </c>
      <c r="AA1823">
        <f t="shared" si="1032"/>
        <v>0</v>
      </c>
      <c r="AB1823" s="18">
        <f t="shared" si="1033"/>
        <v>0</v>
      </c>
      <c r="AC1823" s="18">
        <f t="shared" si="1034"/>
        <v>0</v>
      </c>
      <c r="AD1823" s="18">
        <f t="shared" si="1035"/>
        <v>0</v>
      </c>
      <c r="AE1823" s="18">
        <f t="shared" si="1036"/>
        <v>0</v>
      </c>
      <c r="AG1823" s="18">
        <f t="shared" si="1037"/>
        <v>0</v>
      </c>
      <c r="AH1823" s="18">
        <f t="shared" si="1038"/>
        <v>0</v>
      </c>
    </row>
    <row r="1824" spans="5:34" x14ac:dyDescent="0.25">
      <c r="E1824" s="12">
        <v>43382.458333333336</v>
      </c>
      <c r="F1824" s="10">
        <v>11964.81</v>
      </c>
      <c r="G1824" s="10">
        <v>11970.05</v>
      </c>
      <c r="H1824" s="10">
        <v>11922.4</v>
      </c>
      <c r="I1824" s="10">
        <v>11951.96</v>
      </c>
      <c r="K1824" s="13">
        <f t="shared" si="1027"/>
        <v>-12.850000000000364</v>
      </c>
      <c r="L1824" s="13">
        <f t="shared" si="1039"/>
        <v>0.20999999999912689</v>
      </c>
      <c r="M1824" s="13">
        <f t="shared" si="1028"/>
        <v>47.649999999999636</v>
      </c>
      <c r="R1824">
        <v>93</v>
      </c>
      <c r="X1824">
        <f t="shared" si="1029"/>
        <v>12.850000000000364</v>
      </c>
      <c r="Y1824">
        <f t="shared" si="1030"/>
        <v>47.649999999999636</v>
      </c>
      <c r="Z1824">
        <f t="shared" si="1031"/>
        <v>0</v>
      </c>
      <c r="AA1824">
        <f t="shared" si="1032"/>
        <v>0</v>
      </c>
      <c r="AB1824" s="18">
        <f t="shared" si="1033"/>
        <v>0</v>
      </c>
      <c r="AC1824" s="18">
        <f t="shared" si="1034"/>
        <v>0</v>
      </c>
      <c r="AD1824" s="18">
        <f t="shared" si="1035"/>
        <v>0</v>
      </c>
      <c r="AE1824" s="18">
        <f t="shared" si="1036"/>
        <v>0</v>
      </c>
      <c r="AG1824" s="18">
        <f t="shared" si="1037"/>
        <v>0</v>
      </c>
      <c r="AH1824" s="18">
        <f t="shared" si="1038"/>
        <v>0</v>
      </c>
    </row>
    <row r="1825" spans="5:34" x14ac:dyDescent="0.25">
      <c r="E1825" s="11">
        <v>43382.5</v>
      </c>
      <c r="F1825" s="9">
        <v>11952.21</v>
      </c>
      <c r="G1825" s="9">
        <v>11952.71</v>
      </c>
      <c r="H1825" s="9">
        <v>11881.05</v>
      </c>
      <c r="I1825" s="9">
        <v>11886.43</v>
      </c>
      <c r="K1825" s="13">
        <f t="shared" si="1027"/>
        <v>-65.779999999998836</v>
      </c>
      <c r="L1825" s="13">
        <f t="shared" si="1039"/>
        <v>-65.569999999999709</v>
      </c>
      <c r="M1825" s="13">
        <f t="shared" si="1028"/>
        <v>71.659999999999854</v>
      </c>
      <c r="X1825">
        <f t="shared" si="1029"/>
        <v>65.779999999998836</v>
      </c>
      <c r="Y1825">
        <f t="shared" si="1030"/>
        <v>71.659999999999854</v>
      </c>
      <c r="Z1825">
        <f t="shared" si="1031"/>
        <v>0</v>
      </c>
      <c r="AA1825">
        <f t="shared" si="1032"/>
        <v>0</v>
      </c>
      <c r="AB1825" s="18">
        <f t="shared" si="1033"/>
        <v>0</v>
      </c>
      <c r="AC1825" s="18">
        <f t="shared" si="1034"/>
        <v>0</v>
      </c>
      <c r="AD1825" s="18">
        <f t="shared" si="1035"/>
        <v>0</v>
      </c>
      <c r="AE1825" s="18">
        <f t="shared" si="1036"/>
        <v>0</v>
      </c>
      <c r="AG1825" s="18">
        <f t="shared" si="1037"/>
        <v>0</v>
      </c>
      <c r="AH1825" s="18">
        <f t="shared" si="1038"/>
        <v>0</v>
      </c>
    </row>
    <row r="1826" spans="5:34" x14ac:dyDescent="0.25">
      <c r="E1826" s="12">
        <v>43382.541666666664</v>
      </c>
      <c r="F1826" s="10">
        <v>11886.17</v>
      </c>
      <c r="G1826" s="10">
        <v>11898.38</v>
      </c>
      <c r="H1826" s="10">
        <v>11869.49</v>
      </c>
      <c r="I1826" s="10">
        <v>11898.38</v>
      </c>
      <c r="K1826" s="13">
        <f t="shared" si="1027"/>
        <v>12.209999999999127</v>
      </c>
      <c r="L1826" s="13">
        <f t="shared" si="1039"/>
        <v>-53.360000000000582</v>
      </c>
      <c r="M1826" s="13">
        <f t="shared" si="1028"/>
        <v>28.889999999999418</v>
      </c>
      <c r="X1826">
        <f t="shared" si="1029"/>
        <v>12.209999999999127</v>
      </c>
      <c r="Y1826">
        <f t="shared" si="1030"/>
        <v>28.889999999999418</v>
      </c>
      <c r="Z1826">
        <f t="shared" si="1031"/>
        <v>0</v>
      </c>
      <c r="AA1826">
        <f t="shared" si="1032"/>
        <v>0</v>
      </c>
      <c r="AB1826" s="18">
        <f t="shared" si="1033"/>
        <v>0</v>
      </c>
      <c r="AC1826" s="18">
        <f t="shared" si="1034"/>
        <v>0</v>
      </c>
      <c r="AD1826" s="18">
        <f t="shared" si="1035"/>
        <v>0</v>
      </c>
      <c r="AE1826" s="18">
        <f t="shared" si="1036"/>
        <v>0</v>
      </c>
      <c r="AG1826" s="18">
        <f t="shared" si="1037"/>
        <v>0</v>
      </c>
      <c r="AH1826" s="18">
        <f t="shared" si="1038"/>
        <v>0</v>
      </c>
    </row>
    <row r="1827" spans="5:34" x14ac:dyDescent="0.25">
      <c r="E1827" s="11">
        <v>43382.583333333336</v>
      </c>
      <c r="F1827" s="9">
        <v>11897.88</v>
      </c>
      <c r="G1827" s="9">
        <v>11903.04</v>
      </c>
      <c r="H1827" s="9">
        <v>11801.61</v>
      </c>
      <c r="I1827" s="9">
        <v>11814.47</v>
      </c>
      <c r="K1827" s="13">
        <f t="shared" si="1027"/>
        <v>-83.409999999999854</v>
      </c>
      <c r="L1827" s="13">
        <f t="shared" si="1039"/>
        <v>-136.77000000000044</v>
      </c>
      <c r="M1827" s="13">
        <f t="shared" si="1028"/>
        <v>101.43000000000029</v>
      </c>
      <c r="X1827">
        <f t="shared" si="1029"/>
        <v>83.409999999999854</v>
      </c>
      <c r="Y1827">
        <f t="shared" si="1030"/>
        <v>101.43000000000029</v>
      </c>
      <c r="Z1827">
        <f t="shared" si="1031"/>
        <v>0</v>
      </c>
      <c r="AA1827">
        <f t="shared" si="1032"/>
        <v>0</v>
      </c>
      <c r="AB1827" s="18">
        <f t="shared" si="1033"/>
        <v>0</v>
      </c>
      <c r="AC1827" s="18">
        <f t="shared" si="1034"/>
        <v>0</v>
      </c>
      <c r="AD1827" s="18">
        <f t="shared" si="1035"/>
        <v>0</v>
      </c>
      <c r="AE1827" s="18">
        <f t="shared" si="1036"/>
        <v>0</v>
      </c>
      <c r="AG1827" s="18">
        <f t="shared" si="1037"/>
        <v>0</v>
      </c>
      <c r="AH1827" s="18">
        <f t="shared" si="1038"/>
        <v>0</v>
      </c>
    </row>
    <row r="1828" spans="5:34" x14ac:dyDescent="0.25">
      <c r="E1828" s="12">
        <v>43382.625</v>
      </c>
      <c r="F1828" s="10">
        <v>11814.22</v>
      </c>
      <c r="G1828" s="10">
        <v>11895.53</v>
      </c>
      <c r="H1828" s="10">
        <v>11806.24</v>
      </c>
      <c r="I1828" s="10">
        <v>11893.26</v>
      </c>
      <c r="K1828" s="13">
        <f t="shared" si="1027"/>
        <v>79.040000000000873</v>
      </c>
      <c r="L1828" s="13">
        <f t="shared" si="1039"/>
        <v>-57.729999999999563</v>
      </c>
      <c r="M1828" s="13">
        <f t="shared" si="1028"/>
        <v>89.290000000000873</v>
      </c>
      <c r="X1828">
        <f t="shared" si="1029"/>
        <v>79.040000000000873</v>
      </c>
      <c r="Y1828">
        <f t="shared" si="1030"/>
        <v>89.290000000000873</v>
      </c>
      <c r="Z1828">
        <f t="shared" si="1031"/>
        <v>0</v>
      </c>
      <c r="AA1828">
        <f t="shared" si="1032"/>
        <v>0</v>
      </c>
      <c r="AB1828" s="18">
        <f t="shared" si="1033"/>
        <v>0</v>
      </c>
      <c r="AC1828" s="18">
        <f t="shared" si="1034"/>
        <v>0</v>
      </c>
      <c r="AD1828" s="18">
        <f t="shared" si="1035"/>
        <v>0</v>
      </c>
      <c r="AE1828" s="18">
        <f t="shared" si="1036"/>
        <v>0</v>
      </c>
      <c r="AG1828" s="18">
        <f t="shared" si="1037"/>
        <v>0</v>
      </c>
      <c r="AH1828" s="18">
        <f t="shared" si="1038"/>
        <v>0</v>
      </c>
    </row>
    <row r="1829" spans="5:34" x14ac:dyDescent="0.25">
      <c r="E1829" s="11">
        <v>43382.666666666664</v>
      </c>
      <c r="F1829" s="9">
        <v>11893.01</v>
      </c>
      <c r="G1829" s="9">
        <v>11956.93</v>
      </c>
      <c r="H1829" s="9">
        <v>11871.45</v>
      </c>
      <c r="I1829" s="9">
        <v>11951.55</v>
      </c>
      <c r="K1829" s="13">
        <f t="shared" si="1027"/>
        <v>58.539999999999054</v>
      </c>
      <c r="L1829" s="13">
        <f t="shared" si="1039"/>
        <v>0.80999999999949068</v>
      </c>
      <c r="M1829" s="13">
        <f t="shared" si="1028"/>
        <v>85.479999999999563</v>
      </c>
      <c r="X1829">
        <f t="shared" si="1029"/>
        <v>58.539999999999054</v>
      </c>
      <c r="Y1829">
        <f t="shared" si="1030"/>
        <v>85.479999999999563</v>
      </c>
      <c r="Z1829">
        <f t="shared" si="1031"/>
        <v>0</v>
      </c>
      <c r="AA1829">
        <f t="shared" si="1032"/>
        <v>0</v>
      </c>
      <c r="AB1829" s="18">
        <f t="shared" si="1033"/>
        <v>0</v>
      </c>
      <c r="AC1829" s="18">
        <f t="shared" si="1034"/>
        <v>0</v>
      </c>
      <c r="AD1829" s="18">
        <f t="shared" si="1035"/>
        <v>0</v>
      </c>
      <c r="AE1829" s="18">
        <f t="shared" si="1036"/>
        <v>0</v>
      </c>
      <c r="AG1829" s="18">
        <f t="shared" si="1037"/>
        <v>0</v>
      </c>
      <c r="AH1829" s="18">
        <f t="shared" si="1038"/>
        <v>0</v>
      </c>
    </row>
    <row r="1830" spans="5:34" x14ac:dyDescent="0.25">
      <c r="E1830" s="12">
        <v>43382.708333333336</v>
      </c>
      <c r="F1830" s="10">
        <v>11950.8</v>
      </c>
      <c r="G1830" s="10">
        <v>11999.53</v>
      </c>
      <c r="H1830" s="10">
        <v>11933.83</v>
      </c>
      <c r="I1830" s="10">
        <v>11970.26</v>
      </c>
      <c r="K1830" s="13">
        <f t="shared" si="1027"/>
        <v>19.460000000000946</v>
      </c>
      <c r="L1830" s="13">
        <f t="shared" si="1039"/>
        <v>20.270000000000437</v>
      </c>
      <c r="M1830" s="13">
        <f t="shared" si="1028"/>
        <v>65.700000000000728</v>
      </c>
      <c r="X1830">
        <f t="shared" si="1029"/>
        <v>19.460000000000946</v>
      </c>
      <c r="Y1830">
        <f t="shared" si="1030"/>
        <v>65.700000000000728</v>
      </c>
      <c r="Z1830">
        <f t="shared" si="1031"/>
        <v>0</v>
      </c>
      <c r="AA1830">
        <f t="shared" si="1032"/>
        <v>0</v>
      </c>
      <c r="AB1830" s="18">
        <f t="shared" si="1033"/>
        <v>0</v>
      </c>
      <c r="AC1830" s="18">
        <f t="shared" si="1034"/>
        <v>0</v>
      </c>
      <c r="AD1830" s="18">
        <f t="shared" si="1035"/>
        <v>0</v>
      </c>
      <c r="AE1830" s="18">
        <f t="shared" si="1036"/>
        <v>0</v>
      </c>
      <c r="AG1830" s="18">
        <f t="shared" si="1037"/>
        <v>0</v>
      </c>
      <c r="AH1830" s="18">
        <f t="shared" si="1038"/>
        <v>0</v>
      </c>
    </row>
    <row r="1831" spans="5:34" x14ac:dyDescent="0.25">
      <c r="E1831" s="11">
        <v>43382.75</v>
      </c>
      <c r="F1831" s="9">
        <v>11970.51</v>
      </c>
      <c r="G1831" s="9">
        <v>12004.17</v>
      </c>
      <c r="H1831" s="9">
        <v>11946.24</v>
      </c>
      <c r="I1831" s="9">
        <v>11997.29</v>
      </c>
      <c r="K1831" s="13">
        <f t="shared" si="1027"/>
        <v>26.780000000000655</v>
      </c>
      <c r="L1831" s="13">
        <f t="shared" si="1039"/>
        <v>47.050000000001091</v>
      </c>
      <c r="M1831" s="13">
        <f t="shared" si="1028"/>
        <v>57.930000000000291</v>
      </c>
      <c r="X1831">
        <f t="shared" si="1029"/>
        <v>26.780000000000655</v>
      </c>
      <c r="Y1831">
        <f t="shared" si="1030"/>
        <v>57.930000000000291</v>
      </c>
      <c r="Z1831">
        <f t="shared" si="1031"/>
        <v>0</v>
      </c>
      <c r="AA1831">
        <f t="shared" si="1032"/>
        <v>0</v>
      </c>
      <c r="AB1831" s="18">
        <f t="shared" si="1033"/>
        <v>0</v>
      </c>
      <c r="AC1831" s="18">
        <f t="shared" si="1034"/>
        <v>0</v>
      </c>
      <c r="AD1831" s="18">
        <f t="shared" si="1035"/>
        <v>0</v>
      </c>
      <c r="AE1831" s="18">
        <f t="shared" si="1036"/>
        <v>0</v>
      </c>
      <c r="AG1831" s="18">
        <f t="shared" si="1037"/>
        <v>0</v>
      </c>
      <c r="AH1831" s="18">
        <f t="shared" si="1038"/>
        <v>0</v>
      </c>
    </row>
    <row r="1832" spans="5:34" x14ac:dyDescent="0.25">
      <c r="E1832" s="12">
        <v>43382.791666666664</v>
      </c>
      <c r="F1832" s="10">
        <v>11997.54</v>
      </c>
      <c r="G1832" s="10">
        <v>12008.67</v>
      </c>
      <c r="H1832" s="10">
        <v>11959.05</v>
      </c>
      <c r="I1832" s="10">
        <v>11964.79</v>
      </c>
      <c r="K1832" s="13">
        <f t="shared" si="1027"/>
        <v>-32.75</v>
      </c>
      <c r="L1832" s="13">
        <f t="shared" si="1039"/>
        <v>14.300000000001091</v>
      </c>
      <c r="M1832" s="13">
        <f t="shared" si="1028"/>
        <v>49.6200000000008</v>
      </c>
      <c r="X1832">
        <f t="shared" si="1029"/>
        <v>32.75</v>
      </c>
      <c r="Y1832">
        <f t="shared" si="1030"/>
        <v>49.6200000000008</v>
      </c>
      <c r="Z1832">
        <f t="shared" si="1031"/>
        <v>0</v>
      </c>
      <c r="AA1832">
        <f t="shared" si="1032"/>
        <v>0</v>
      </c>
      <c r="AB1832" s="18">
        <f t="shared" si="1033"/>
        <v>0</v>
      </c>
      <c r="AC1832" s="18">
        <f t="shared" si="1034"/>
        <v>0</v>
      </c>
      <c r="AD1832" s="18">
        <f t="shared" si="1035"/>
        <v>0</v>
      </c>
      <c r="AE1832" s="18">
        <f t="shared" si="1036"/>
        <v>0</v>
      </c>
      <c r="AG1832" s="18">
        <f t="shared" si="1037"/>
        <v>0</v>
      </c>
      <c r="AH1832" s="18">
        <f t="shared" si="1038"/>
        <v>0</v>
      </c>
    </row>
    <row r="1833" spans="5:34" x14ac:dyDescent="0.25">
      <c r="E1833" s="11">
        <v>43382.833333333336</v>
      </c>
      <c r="F1833" s="9">
        <v>11965.29</v>
      </c>
      <c r="G1833" s="9">
        <v>11980.3</v>
      </c>
      <c r="H1833" s="9">
        <v>11954.03</v>
      </c>
      <c r="I1833" s="9">
        <v>11974.79</v>
      </c>
      <c r="K1833" s="13">
        <f t="shared" si="1027"/>
        <v>9.5</v>
      </c>
      <c r="L1833" s="13">
        <f t="shared" si="1039"/>
        <v>23.800000000001091</v>
      </c>
      <c r="M1833" s="13">
        <f t="shared" si="1028"/>
        <v>26.269999999998618</v>
      </c>
      <c r="X1833">
        <f t="shared" si="1029"/>
        <v>9.5</v>
      </c>
      <c r="Y1833">
        <f t="shared" si="1030"/>
        <v>26.269999999998618</v>
      </c>
      <c r="Z1833">
        <f t="shared" si="1031"/>
        <v>0</v>
      </c>
      <c r="AA1833">
        <f t="shared" si="1032"/>
        <v>0</v>
      </c>
      <c r="AB1833" s="18">
        <f t="shared" si="1033"/>
        <v>0</v>
      </c>
      <c r="AC1833" s="18">
        <f t="shared" si="1034"/>
        <v>0</v>
      </c>
      <c r="AD1833" s="18">
        <f t="shared" si="1035"/>
        <v>0</v>
      </c>
      <c r="AE1833" s="18">
        <f t="shared" si="1036"/>
        <v>0</v>
      </c>
      <c r="AG1833" s="18">
        <f t="shared" si="1037"/>
        <v>0</v>
      </c>
      <c r="AH1833" s="18">
        <f t="shared" si="1038"/>
        <v>0</v>
      </c>
    </row>
    <row r="1834" spans="5:34" x14ac:dyDescent="0.25">
      <c r="E1834" s="12">
        <v>43382.875</v>
      </c>
      <c r="F1834" s="10">
        <v>11974.54</v>
      </c>
      <c r="G1834" s="10">
        <v>11991.06</v>
      </c>
      <c r="H1834" s="10">
        <v>11968.79</v>
      </c>
      <c r="I1834" s="10">
        <v>11987.8</v>
      </c>
      <c r="K1834" s="13">
        <f t="shared" si="1027"/>
        <v>13.259999999998399</v>
      </c>
      <c r="L1834" s="13">
        <f t="shared" si="1039"/>
        <v>37.059999999999491</v>
      </c>
      <c r="M1834" s="13">
        <f t="shared" si="1028"/>
        <v>22.269999999998618</v>
      </c>
      <c r="X1834">
        <f t="shared" si="1029"/>
        <v>13.259999999998399</v>
      </c>
      <c r="Y1834">
        <f t="shared" si="1030"/>
        <v>22.269999999998618</v>
      </c>
      <c r="Z1834">
        <f t="shared" si="1031"/>
        <v>0</v>
      </c>
      <c r="AA1834">
        <f t="shared" si="1032"/>
        <v>0</v>
      </c>
      <c r="AB1834" s="18">
        <f t="shared" si="1033"/>
        <v>0</v>
      </c>
      <c r="AC1834" s="18">
        <f t="shared" si="1034"/>
        <v>0</v>
      </c>
      <c r="AD1834" s="18">
        <f t="shared" si="1035"/>
        <v>0</v>
      </c>
      <c r="AE1834" s="18">
        <f t="shared" si="1036"/>
        <v>0</v>
      </c>
      <c r="AG1834" s="18">
        <f t="shared" si="1037"/>
        <v>0</v>
      </c>
      <c r="AH1834" s="18">
        <f t="shared" si="1038"/>
        <v>0</v>
      </c>
    </row>
    <row r="1835" spans="5:34" x14ac:dyDescent="0.25">
      <c r="E1835" s="11">
        <v>43382.916666666664</v>
      </c>
      <c r="F1835" s="9">
        <v>11987.3</v>
      </c>
      <c r="G1835" s="9">
        <v>11990.81</v>
      </c>
      <c r="H1835" s="9">
        <v>11961.26</v>
      </c>
      <c r="I1835" s="9">
        <v>11965.27</v>
      </c>
      <c r="K1835" s="13">
        <f t="shared" si="1027"/>
        <v>-22.029999999998836</v>
      </c>
      <c r="L1835" s="13">
        <f t="shared" si="1039"/>
        <v>15.030000000000655</v>
      </c>
      <c r="M1835" s="13">
        <f t="shared" si="1028"/>
        <v>29.549999999999272</v>
      </c>
      <c r="N1835" s="13"/>
      <c r="X1835">
        <f t="shared" si="1029"/>
        <v>22.029999999998836</v>
      </c>
      <c r="Y1835">
        <f t="shared" si="1030"/>
        <v>29.549999999999272</v>
      </c>
      <c r="Z1835">
        <f t="shared" si="1031"/>
        <v>0</v>
      </c>
      <c r="AA1835">
        <f t="shared" si="1032"/>
        <v>0</v>
      </c>
      <c r="AB1835" s="18">
        <f t="shared" si="1033"/>
        <v>0</v>
      </c>
      <c r="AC1835" s="18">
        <f t="shared" si="1034"/>
        <v>0</v>
      </c>
      <c r="AD1835" s="18">
        <f t="shared" si="1035"/>
        <v>0</v>
      </c>
      <c r="AE1835" s="18">
        <f t="shared" si="1036"/>
        <v>0</v>
      </c>
      <c r="AG1835" s="18">
        <f t="shared" si="1037"/>
        <v>0</v>
      </c>
      <c r="AH1835" s="18">
        <f t="shared" si="1038"/>
        <v>0</v>
      </c>
    </row>
    <row r="1836" spans="5:34" hidden="1" x14ac:dyDescent="0.25">
      <c r="E1836" s="12">
        <v>43382.958333333336</v>
      </c>
      <c r="F1836" s="10">
        <v>11971.21</v>
      </c>
      <c r="G1836" s="10">
        <v>11974.32</v>
      </c>
      <c r="H1836" s="10">
        <v>11967.06</v>
      </c>
      <c r="I1836" s="10">
        <v>11970.17</v>
      </c>
      <c r="AB1836"/>
      <c r="AC1836"/>
      <c r="AD1836"/>
      <c r="AE1836"/>
    </row>
    <row r="1837" spans="5:34" hidden="1" x14ac:dyDescent="0.25">
      <c r="E1837" s="11">
        <v>43383.041666666664</v>
      </c>
      <c r="F1837" s="9">
        <v>11967.05</v>
      </c>
      <c r="G1837" s="9">
        <v>11979.48</v>
      </c>
      <c r="H1837" s="9">
        <v>11966.01</v>
      </c>
      <c r="I1837" s="9">
        <v>11978.44</v>
      </c>
      <c r="AB1837"/>
      <c r="AC1837"/>
      <c r="AD1837"/>
      <c r="AE1837"/>
    </row>
    <row r="1838" spans="5:34" hidden="1" x14ac:dyDescent="0.25">
      <c r="E1838" s="12">
        <v>43383.083333333336</v>
      </c>
      <c r="F1838" s="10">
        <v>11979.48</v>
      </c>
      <c r="G1838" s="10">
        <v>11982.59</v>
      </c>
      <c r="H1838" s="10">
        <v>11974.81</v>
      </c>
      <c r="I1838" s="10">
        <v>11976.36</v>
      </c>
      <c r="AB1838"/>
      <c r="AC1838"/>
      <c r="AD1838"/>
      <c r="AE1838"/>
    </row>
    <row r="1839" spans="5:34" hidden="1" x14ac:dyDescent="0.25">
      <c r="E1839" s="11">
        <v>43383.125</v>
      </c>
      <c r="F1839" s="9">
        <v>11975.84</v>
      </c>
      <c r="G1839" s="9">
        <v>11980</v>
      </c>
      <c r="H1839" s="9">
        <v>11962.95</v>
      </c>
      <c r="I1839" s="9">
        <v>11980</v>
      </c>
      <c r="AB1839"/>
      <c r="AC1839"/>
      <c r="AD1839"/>
      <c r="AE1839"/>
    </row>
    <row r="1840" spans="5:34" hidden="1" x14ac:dyDescent="0.25">
      <c r="E1840" s="12">
        <v>43383.166666666664</v>
      </c>
      <c r="F1840" s="10">
        <v>11978.96</v>
      </c>
      <c r="G1840" s="10">
        <v>11984.79</v>
      </c>
      <c r="H1840" s="10">
        <v>11968.71</v>
      </c>
      <c r="I1840" s="10">
        <v>11979.57</v>
      </c>
      <c r="AB1840"/>
      <c r="AC1840"/>
      <c r="AD1840"/>
      <c r="AE1840"/>
    </row>
    <row r="1841" spans="5:34" hidden="1" x14ac:dyDescent="0.25">
      <c r="E1841" s="11">
        <v>43383.208333333336</v>
      </c>
      <c r="F1841" s="9">
        <v>11980.61</v>
      </c>
      <c r="G1841" s="9">
        <v>11982.68</v>
      </c>
      <c r="H1841" s="9">
        <v>11940.08</v>
      </c>
      <c r="I1841" s="9">
        <v>11944.69</v>
      </c>
      <c r="AB1841"/>
      <c r="AC1841"/>
      <c r="AD1841"/>
      <c r="AE1841"/>
    </row>
    <row r="1842" spans="5:34" hidden="1" x14ac:dyDescent="0.25">
      <c r="E1842" s="12">
        <v>43383.25</v>
      </c>
      <c r="F1842" s="10">
        <v>11943.65</v>
      </c>
      <c r="G1842" s="10">
        <v>11956.31</v>
      </c>
      <c r="H1842" s="10">
        <v>11941.58</v>
      </c>
      <c r="I1842" s="10">
        <v>11951.73</v>
      </c>
      <c r="AB1842"/>
      <c r="AC1842"/>
      <c r="AD1842"/>
      <c r="AE1842"/>
    </row>
    <row r="1843" spans="5:34" hidden="1" x14ac:dyDescent="0.25">
      <c r="E1843" s="11">
        <v>43383.291666666664</v>
      </c>
      <c r="F1843" s="9">
        <v>11950.69</v>
      </c>
      <c r="G1843" s="9">
        <v>11964.26</v>
      </c>
      <c r="H1843" s="9">
        <v>11948.61</v>
      </c>
      <c r="I1843" s="9">
        <v>11963.22</v>
      </c>
      <c r="AB1843"/>
      <c r="AC1843"/>
      <c r="AD1843"/>
      <c r="AE1843"/>
    </row>
    <row r="1844" spans="5:34" x14ac:dyDescent="0.25">
      <c r="E1844" s="12">
        <v>43383.333333333336</v>
      </c>
      <c r="F1844" s="10">
        <v>11962.19</v>
      </c>
      <c r="G1844" s="10">
        <v>11978.05</v>
      </c>
      <c r="H1844" s="10">
        <v>11961.36</v>
      </c>
      <c r="I1844" s="10">
        <v>11963.36</v>
      </c>
      <c r="K1844" s="13">
        <f t="shared" ref="K1844:K1858" si="1040">I1844-F1844</f>
        <v>1.1700000000000728</v>
      </c>
      <c r="L1844" s="13">
        <v>0</v>
      </c>
      <c r="M1844" s="13">
        <f t="shared" ref="M1844:M1858" si="1041">G1844-H1844</f>
        <v>16.68999999999869</v>
      </c>
      <c r="N1844" s="13">
        <f>I1858-F1844</f>
        <v>-309.53000000000065</v>
      </c>
      <c r="O1844" s="18">
        <f>IF(K1844*N1844&gt;0,1,0)</f>
        <v>0</v>
      </c>
      <c r="P1844">
        <f>_xlfn.IFS(K1844&lt;0,MIN(L1843:L1857),K1844&gt;0,MAX(L1843:L1857))</f>
        <v>27.920000000000073</v>
      </c>
      <c r="Q1844">
        <f>_xlfn.IFS(K1844&lt;0,MAX(L1843:L1857),K1844&gt;0,MIN(L1843:L1857))</f>
        <v>-255.40999999999985</v>
      </c>
      <c r="T1844" s="13">
        <f>MAX(G1844:G1858)</f>
        <v>11997.18</v>
      </c>
      <c r="X1844">
        <f t="shared" ref="X1844:X1858" si="1042">ABS(K1844)</f>
        <v>1.1700000000000728</v>
      </c>
      <c r="Y1844">
        <f t="shared" ref="Y1844:Y1858" si="1043">ABS(M1844)</f>
        <v>16.68999999999869</v>
      </c>
      <c r="Z1844">
        <f t="shared" ref="Z1844:Z1858" si="1044">IF(T1844&lt;1000,ABS(T1844),0)</f>
        <v>0</v>
      </c>
      <c r="AA1844">
        <f t="shared" ref="AA1844:AA1858" si="1045">ABS(N1844)</f>
        <v>309.53000000000065</v>
      </c>
      <c r="AB1844" s="18">
        <f t="shared" ref="AB1844:AB1858" si="1046">ABS(P1844)</f>
        <v>27.920000000000073</v>
      </c>
      <c r="AC1844" s="18">
        <f t="shared" ref="AC1844:AC1858" si="1047">ABS(Q1844)</f>
        <v>255.40999999999985</v>
      </c>
      <c r="AD1844" s="18">
        <f t="shared" ref="AD1844:AD1858" si="1048">IF(O1844=1,ABS(P1844),0)</f>
        <v>0</v>
      </c>
      <c r="AE1844" s="18">
        <f t="shared" ref="AE1844:AE1858" si="1049">IF(O1844=0,ABS(Q1844),0)</f>
        <v>255.40999999999985</v>
      </c>
      <c r="AG1844" s="18">
        <f t="shared" ref="AG1844:AG1858" si="1050">IF(O1844=1,ABS(Q1844),0)</f>
        <v>0</v>
      </c>
      <c r="AH1844" s="18">
        <f t="shared" ref="AH1844:AH1858" si="1051">IF(O1844=0,ABS(P1844),0)</f>
        <v>27.920000000000073</v>
      </c>
    </row>
    <row r="1845" spans="5:34" x14ac:dyDescent="0.25">
      <c r="E1845" s="11">
        <v>43383.375</v>
      </c>
      <c r="F1845" s="9">
        <v>11958.66</v>
      </c>
      <c r="G1845" s="9">
        <v>11997.18</v>
      </c>
      <c r="H1845" s="9">
        <v>11955.79</v>
      </c>
      <c r="I1845" s="9">
        <v>11986.58</v>
      </c>
      <c r="K1845" s="13">
        <f t="shared" si="1040"/>
        <v>27.920000000000073</v>
      </c>
      <c r="L1845" s="13">
        <f t="shared" ref="L1845:L1858" si="1052">L1844+K1845</f>
        <v>27.920000000000073</v>
      </c>
      <c r="M1845" s="13">
        <f t="shared" si="1041"/>
        <v>41.389999999999418</v>
      </c>
      <c r="T1845" s="13">
        <f>MIN(H1844:H1858)</f>
        <v>11619.23</v>
      </c>
      <c r="X1845">
        <f t="shared" si="1042"/>
        <v>27.920000000000073</v>
      </c>
      <c r="Y1845">
        <f t="shared" si="1043"/>
        <v>41.389999999999418</v>
      </c>
      <c r="Z1845">
        <f t="shared" si="1044"/>
        <v>0</v>
      </c>
      <c r="AA1845">
        <f t="shared" si="1045"/>
        <v>0</v>
      </c>
      <c r="AB1845" s="18">
        <f t="shared" si="1046"/>
        <v>0</v>
      </c>
      <c r="AC1845" s="18">
        <f t="shared" si="1047"/>
        <v>0</v>
      </c>
      <c r="AD1845" s="18">
        <f t="shared" si="1048"/>
        <v>0</v>
      </c>
      <c r="AE1845" s="18">
        <f t="shared" si="1049"/>
        <v>0</v>
      </c>
      <c r="AG1845" s="18">
        <f t="shared" si="1050"/>
        <v>0</v>
      </c>
      <c r="AH1845" s="18">
        <f t="shared" si="1051"/>
        <v>0</v>
      </c>
    </row>
    <row r="1846" spans="5:34" x14ac:dyDescent="0.25">
      <c r="E1846" s="12">
        <v>43383.416666666664</v>
      </c>
      <c r="F1846" s="10">
        <v>11985.7</v>
      </c>
      <c r="G1846" s="10">
        <v>11985.7</v>
      </c>
      <c r="H1846" s="10">
        <v>11920.33</v>
      </c>
      <c r="I1846" s="10">
        <v>11944.1</v>
      </c>
      <c r="K1846" s="13">
        <f t="shared" si="1040"/>
        <v>-41.600000000000364</v>
      </c>
      <c r="L1846" s="13">
        <f t="shared" si="1052"/>
        <v>-13.680000000000291</v>
      </c>
      <c r="M1846" s="13">
        <f t="shared" si="1041"/>
        <v>65.3700000000008</v>
      </c>
      <c r="T1846" s="13">
        <f>T1844-T1845</f>
        <v>377.95000000000073</v>
      </c>
      <c r="X1846">
        <f t="shared" si="1042"/>
        <v>41.600000000000364</v>
      </c>
      <c r="Y1846">
        <f t="shared" si="1043"/>
        <v>65.3700000000008</v>
      </c>
      <c r="Z1846">
        <f t="shared" si="1044"/>
        <v>377.95000000000073</v>
      </c>
      <c r="AA1846">
        <f t="shared" si="1045"/>
        <v>0</v>
      </c>
      <c r="AB1846" s="18">
        <f t="shared" si="1046"/>
        <v>0</v>
      </c>
      <c r="AC1846" s="18">
        <f t="shared" si="1047"/>
        <v>0</v>
      </c>
      <c r="AD1846" s="18">
        <f t="shared" si="1048"/>
        <v>0</v>
      </c>
      <c r="AE1846" s="18">
        <f t="shared" si="1049"/>
        <v>0</v>
      </c>
      <c r="AG1846" s="18">
        <f t="shared" si="1050"/>
        <v>0</v>
      </c>
      <c r="AH1846" s="18">
        <f t="shared" si="1051"/>
        <v>0</v>
      </c>
    </row>
    <row r="1847" spans="5:34" x14ac:dyDescent="0.25">
      <c r="E1847" s="11">
        <v>43383.458333333336</v>
      </c>
      <c r="F1847" s="9">
        <v>11943.84</v>
      </c>
      <c r="G1847" s="9">
        <v>11953.08</v>
      </c>
      <c r="H1847" s="9">
        <v>11908.31</v>
      </c>
      <c r="I1847" s="9">
        <v>11917.51</v>
      </c>
      <c r="K1847" s="13">
        <f t="shared" si="1040"/>
        <v>-26.329999999999927</v>
      </c>
      <c r="L1847" s="13">
        <f t="shared" si="1052"/>
        <v>-40.010000000000218</v>
      </c>
      <c r="M1847" s="13">
        <f t="shared" si="1041"/>
        <v>44.770000000000437</v>
      </c>
      <c r="X1847">
        <f t="shared" si="1042"/>
        <v>26.329999999999927</v>
      </c>
      <c r="Y1847">
        <f t="shared" si="1043"/>
        <v>44.770000000000437</v>
      </c>
      <c r="Z1847">
        <f t="shared" si="1044"/>
        <v>0</v>
      </c>
      <c r="AA1847">
        <f t="shared" si="1045"/>
        <v>0</v>
      </c>
      <c r="AB1847" s="18">
        <f t="shared" si="1046"/>
        <v>0</v>
      </c>
      <c r="AC1847" s="18">
        <f t="shared" si="1047"/>
        <v>0</v>
      </c>
      <c r="AD1847" s="18">
        <f t="shared" si="1048"/>
        <v>0</v>
      </c>
      <c r="AE1847" s="18">
        <f t="shared" si="1049"/>
        <v>0</v>
      </c>
      <c r="AG1847" s="18">
        <f t="shared" si="1050"/>
        <v>0</v>
      </c>
      <c r="AH1847" s="18">
        <f t="shared" si="1051"/>
        <v>0</v>
      </c>
    </row>
    <row r="1848" spans="5:34" x14ac:dyDescent="0.25">
      <c r="E1848" s="12">
        <v>43383.5</v>
      </c>
      <c r="F1848" s="10">
        <v>11917.53</v>
      </c>
      <c r="G1848" s="10">
        <v>11927.78</v>
      </c>
      <c r="H1848" s="10">
        <v>11887.15</v>
      </c>
      <c r="I1848" s="10">
        <v>11903.04</v>
      </c>
      <c r="K1848" s="13">
        <f t="shared" si="1040"/>
        <v>-14.489999999999782</v>
      </c>
      <c r="L1848" s="13">
        <f t="shared" si="1052"/>
        <v>-54.5</v>
      </c>
      <c r="M1848" s="13">
        <f t="shared" si="1041"/>
        <v>40.630000000001019</v>
      </c>
      <c r="X1848">
        <f t="shared" si="1042"/>
        <v>14.489999999999782</v>
      </c>
      <c r="Y1848">
        <f t="shared" si="1043"/>
        <v>40.630000000001019</v>
      </c>
      <c r="Z1848">
        <f t="shared" si="1044"/>
        <v>0</v>
      </c>
      <c r="AA1848">
        <f t="shared" si="1045"/>
        <v>0</v>
      </c>
      <c r="AB1848" s="18">
        <f t="shared" si="1046"/>
        <v>0</v>
      </c>
      <c r="AC1848" s="18">
        <f t="shared" si="1047"/>
        <v>0</v>
      </c>
      <c r="AD1848" s="18">
        <f t="shared" si="1048"/>
        <v>0</v>
      </c>
      <c r="AE1848" s="18">
        <f t="shared" si="1049"/>
        <v>0</v>
      </c>
      <c r="AG1848" s="18">
        <f t="shared" si="1050"/>
        <v>0</v>
      </c>
      <c r="AH1848" s="18">
        <f t="shared" si="1051"/>
        <v>0</v>
      </c>
    </row>
    <row r="1849" spans="5:34" x14ac:dyDescent="0.25">
      <c r="E1849" s="11">
        <v>43383.541666666664</v>
      </c>
      <c r="F1849" s="9">
        <v>11903.54</v>
      </c>
      <c r="G1849" s="9">
        <v>11945.94</v>
      </c>
      <c r="H1849" s="9">
        <v>11900.31</v>
      </c>
      <c r="I1849" s="9">
        <v>11923.79</v>
      </c>
      <c r="K1849" s="13">
        <f t="shared" si="1040"/>
        <v>20.25</v>
      </c>
      <c r="L1849" s="13">
        <f t="shared" si="1052"/>
        <v>-34.25</v>
      </c>
      <c r="M1849" s="13">
        <f t="shared" si="1041"/>
        <v>45.630000000001019</v>
      </c>
      <c r="R1849">
        <v>-12</v>
      </c>
      <c r="X1849">
        <f t="shared" si="1042"/>
        <v>20.25</v>
      </c>
      <c r="Y1849">
        <f t="shared" si="1043"/>
        <v>45.630000000001019</v>
      </c>
      <c r="Z1849">
        <f t="shared" si="1044"/>
        <v>0</v>
      </c>
      <c r="AA1849">
        <f t="shared" si="1045"/>
        <v>0</v>
      </c>
      <c r="AB1849" s="18">
        <f t="shared" si="1046"/>
        <v>0</v>
      </c>
      <c r="AC1849" s="18">
        <f t="shared" si="1047"/>
        <v>0</v>
      </c>
      <c r="AD1849" s="18">
        <f t="shared" si="1048"/>
        <v>0</v>
      </c>
      <c r="AE1849" s="18">
        <f t="shared" si="1049"/>
        <v>0</v>
      </c>
      <c r="AG1849" s="18">
        <f t="shared" si="1050"/>
        <v>0</v>
      </c>
      <c r="AH1849" s="18">
        <f t="shared" si="1051"/>
        <v>0</v>
      </c>
    </row>
    <row r="1850" spans="5:34" x14ac:dyDescent="0.25">
      <c r="E1850" s="12">
        <v>43383.583333333336</v>
      </c>
      <c r="F1850" s="10">
        <v>11925.79</v>
      </c>
      <c r="G1850" s="10">
        <v>11934.33</v>
      </c>
      <c r="H1850" s="10">
        <v>11892.65</v>
      </c>
      <c r="I1850" s="10">
        <v>11900.2</v>
      </c>
      <c r="K1850" s="13">
        <f t="shared" si="1040"/>
        <v>-25.590000000000146</v>
      </c>
      <c r="L1850" s="13">
        <f t="shared" si="1052"/>
        <v>-59.840000000000146</v>
      </c>
      <c r="M1850" s="13">
        <f t="shared" si="1041"/>
        <v>41.680000000000291</v>
      </c>
      <c r="X1850">
        <f t="shared" si="1042"/>
        <v>25.590000000000146</v>
      </c>
      <c r="Y1850">
        <f t="shared" si="1043"/>
        <v>41.680000000000291</v>
      </c>
      <c r="Z1850">
        <f t="shared" si="1044"/>
        <v>0</v>
      </c>
      <c r="AA1850">
        <f t="shared" si="1045"/>
        <v>0</v>
      </c>
      <c r="AB1850" s="18">
        <f t="shared" si="1046"/>
        <v>0</v>
      </c>
      <c r="AC1850" s="18">
        <f t="shared" si="1047"/>
        <v>0</v>
      </c>
      <c r="AD1850" s="18">
        <f t="shared" si="1048"/>
        <v>0</v>
      </c>
      <c r="AE1850" s="18">
        <f t="shared" si="1049"/>
        <v>0</v>
      </c>
      <c r="AG1850" s="18">
        <f t="shared" si="1050"/>
        <v>0</v>
      </c>
      <c r="AH1850" s="18">
        <f t="shared" si="1051"/>
        <v>0</v>
      </c>
    </row>
    <row r="1851" spans="5:34" x14ac:dyDescent="0.25">
      <c r="E1851" s="11">
        <v>43383.625</v>
      </c>
      <c r="F1851" s="9">
        <v>11900.21</v>
      </c>
      <c r="G1851" s="9">
        <v>11906.55</v>
      </c>
      <c r="H1851" s="9">
        <v>11865.37</v>
      </c>
      <c r="I1851" s="9">
        <v>11879.01</v>
      </c>
      <c r="K1851" s="13">
        <f t="shared" si="1040"/>
        <v>-21.199999999998909</v>
      </c>
      <c r="L1851" s="13">
        <f t="shared" si="1052"/>
        <v>-81.039999999999054</v>
      </c>
      <c r="M1851" s="13">
        <f t="shared" si="1041"/>
        <v>41.179999999998472</v>
      </c>
      <c r="X1851">
        <f t="shared" si="1042"/>
        <v>21.199999999998909</v>
      </c>
      <c r="Y1851">
        <f t="shared" si="1043"/>
        <v>41.179999999998472</v>
      </c>
      <c r="Z1851">
        <f t="shared" si="1044"/>
        <v>0</v>
      </c>
      <c r="AA1851">
        <f t="shared" si="1045"/>
        <v>0</v>
      </c>
      <c r="AB1851" s="18">
        <f t="shared" si="1046"/>
        <v>0</v>
      </c>
      <c r="AC1851" s="18">
        <f t="shared" si="1047"/>
        <v>0</v>
      </c>
      <c r="AD1851" s="18">
        <f t="shared" si="1048"/>
        <v>0</v>
      </c>
      <c r="AE1851" s="18">
        <f t="shared" si="1049"/>
        <v>0</v>
      </c>
      <c r="AG1851" s="18">
        <f t="shared" si="1050"/>
        <v>0</v>
      </c>
      <c r="AH1851" s="18">
        <f t="shared" si="1051"/>
        <v>0</v>
      </c>
    </row>
    <row r="1852" spans="5:34" x14ac:dyDescent="0.25">
      <c r="E1852" s="12">
        <v>43383.666666666664</v>
      </c>
      <c r="F1852" s="10">
        <v>11878.76</v>
      </c>
      <c r="G1852" s="10">
        <v>11899.35</v>
      </c>
      <c r="H1852" s="10">
        <v>11777.93</v>
      </c>
      <c r="I1852" s="10">
        <v>11789.51</v>
      </c>
      <c r="K1852" s="13">
        <f t="shared" si="1040"/>
        <v>-89.25</v>
      </c>
      <c r="L1852" s="13">
        <f t="shared" si="1052"/>
        <v>-170.28999999999905</v>
      </c>
      <c r="M1852" s="13">
        <f t="shared" si="1041"/>
        <v>121.42000000000007</v>
      </c>
      <c r="X1852">
        <f t="shared" si="1042"/>
        <v>89.25</v>
      </c>
      <c r="Y1852">
        <f t="shared" si="1043"/>
        <v>121.42000000000007</v>
      </c>
      <c r="Z1852">
        <f t="shared" si="1044"/>
        <v>0</v>
      </c>
      <c r="AA1852">
        <f t="shared" si="1045"/>
        <v>0</v>
      </c>
      <c r="AB1852" s="18">
        <f t="shared" si="1046"/>
        <v>0</v>
      </c>
      <c r="AC1852" s="18">
        <f t="shared" si="1047"/>
        <v>0</v>
      </c>
      <c r="AD1852" s="18">
        <f t="shared" si="1048"/>
        <v>0</v>
      </c>
      <c r="AE1852" s="18">
        <f t="shared" si="1049"/>
        <v>0</v>
      </c>
      <c r="AG1852" s="18">
        <f t="shared" si="1050"/>
        <v>0</v>
      </c>
      <c r="AH1852" s="18">
        <f t="shared" si="1051"/>
        <v>0</v>
      </c>
    </row>
    <row r="1853" spans="5:34" x14ac:dyDescent="0.25">
      <c r="E1853" s="11">
        <v>43383.708333333336</v>
      </c>
      <c r="F1853" s="9">
        <v>11789.76</v>
      </c>
      <c r="G1853" s="9">
        <v>11816.39</v>
      </c>
      <c r="H1853" s="9">
        <v>11729.19</v>
      </c>
      <c r="I1853" s="9">
        <v>11748.41</v>
      </c>
      <c r="K1853" s="13">
        <f t="shared" si="1040"/>
        <v>-41.350000000000364</v>
      </c>
      <c r="L1853" s="13">
        <f t="shared" si="1052"/>
        <v>-211.63999999999942</v>
      </c>
      <c r="M1853" s="13">
        <f t="shared" si="1041"/>
        <v>87.199999999998909</v>
      </c>
      <c r="X1853">
        <f t="shared" si="1042"/>
        <v>41.350000000000364</v>
      </c>
      <c r="Y1853">
        <f t="shared" si="1043"/>
        <v>87.199999999998909</v>
      </c>
      <c r="Z1853">
        <f t="shared" si="1044"/>
        <v>0</v>
      </c>
      <c r="AA1853">
        <f t="shared" si="1045"/>
        <v>0</v>
      </c>
      <c r="AB1853" s="18">
        <f t="shared" si="1046"/>
        <v>0</v>
      </c>
      <c r="AC1853" s="18">
        <f t="shared" si="1047"/>
        <v>0</v>
      </c>
      <c r="AD1853" s="18">
        <f t="shared" si="1048"/>
        <v>0</v>
      </c>
      <c r="AE1853" s="18">
        <f t="shared" si="1049"/>
        <v>0</v>
      </c>
      <c r="AG1853" s="18">
        <f t="shared" si="1050"/>
        <v>0</v>
      </c>
      <c r="AH1853" s="18">
        <f t="shared" si="1051"/>
        <v>0</v>
      </c>
    </row>
    <row r="1854" spans="5:34" x14ac:dyDescent="0.25">
      <c r="E1854" s="12">
        <v>43383.75</v>
      </c>
      <c r="F1854" s="10">
        <v>11749.35</v>
      </c>
      <c r="G1854" s="10">
        <v>11755.35</v>
      </c>
      <c r="H1854" s="10">
        <v>11703.08</v>
      </c>
      <c r="I1854" s="10">
        <v>11729.02</v>
      </c>
      <c r="K1854" s="13">
        <f t="shared" si="1040"/>
        <v>-20.329999999999927</v>
      </c>
      <c r="L1854" s="13">
        <f t="shared" si="1052"/>
        <v>-231.96999999999935</v>
      </c>
      <c r="M1854" s="13">
        <f t="shared" si="1041"/>
        <v>52.270000000000437</v>
      </c>
      <c r="X1854">
        <f t="shared" si="1042"/>
        <v>20.329999999999927</v>
      </c>
      <c r="Y1854">
        <f t="shared" si="1043"/>
        <v>52.270000000000437</v>
      </c>
      <c r="Z1854">
        <f t="shared" si="1044"/>
        <v>0</v>
      </c>
      <c r="AA1854">
        <f t="shared" si="1045"/>
        <v>0</v>
      </c>
      <c r="AB1854" s="18">
        <f t="shared" si="1046"/>
        <v>0</v>
      </c>
      <c r="AC1854" s="18">
        <f t="shared" si="1047"/>
        <v>0</v>
      </c>
      <c r="AD1854" s="18">
        <f t="shared" si="1048"/>
        <v>0</v>
      </c>
      <c r="AE1854" s="18">
        <f t="shared" si="1049"/>
        <v>0</v>
      </c>
      <c r="AG1854" s="18">
        <f t="shared" si="1050"/>
        <v>0</v>
      </c>
      <c r="AH1854" s="18">
        <f t="shared" si="1051"/>
        <v>0</v>
      </c>
    </row>
    <row r="1855" spans="5:34" x14ac:dyDescent="0.25">
      <c r="E1855" s="11">
        <v>43383.791666666664</v>
      </c>
      <c r="F1855" s="9">
        <v>11728.02</v>
      </c>
      <c r="G1855" s="9">
        <v>11743.59</v>
      </c>
      <c r="H1855" s="9">
        <v>11710.21</v>
      </c>
      <c r="I1855" s="9">
        <v>11723.87</v>
      </c>
      <c r="K1855" s="13">
        <f t="shared" si="1040"/>
        <v>-4.1499999999996362</v>
      </c>
      <c r="L1855" s="13">
        <f t="shared" si="1052"/>
        <v>-236.11999999999898</v>
      </c>
      <c r="M1855" s="13">
        <f t="shared" si="1041"/>
        <v>33.380000000001019</v>
      </c>
      <c r="X1855">
        <f t="shared" si="1042"/>
        <v>4.1499999999996362</v>
      </c>
      <c r="Y1855">
        <f t="shared" si="1043"/>
        <v>33.380000000001019</v>
      </c>
      <c r="Z1855">
        <f t="shared" si="1044"/>
        <v>0</v>
      </c>
      <c r="AA1855">
        <f t="shared" si="1045"/>
        <v>0</v>
      </c>
      <c r="AB1855" s="18">
        <f t="shared" si="1046"/>
        <v>0</v>
      </c>
      <c r="AC1855" s="18">
        <f t="shared" si="1047"/>
        <v>0</v>
      </c>
      <c r="AD1855" s="18">
        <f t="shared" si="1048"/>
        <v>0</v>
      </c>
      <c r="AE1855" s="18">
        <f t="shared" si="1049"/>
        <v>0</v>
      </c>
      <c r="AG1855" s="18">
        <f t="shared" si="1050"/>
        <v>0</v>
      </c>
      <c r="AH1855" s="18">
        <f t="shared" si="1051"/>
        <v>0</v>
      </c>
    </row>
    <row r="1856" spans="5:34" x14ac:dyDescent="0.25">
      <c r="E1856" s="12">
        <v>43383.833333333336</v>
      </c>
      <c r="F1856" s="10">
        <v>11724.12</v>
      </c>
      <c r="G1856" s="10">
        <v>11750.24</v>
      </c>
      <c r="H1856" s="10">
        <v>11707.6</v>
      </c>
      <c r="I1856" s="10">
        <v>11717.1</v>
      </c>
      <c r="K1856" s="13">
        <f t="shared" si="1040"/>
        <v>-7.0200000000004366</v>
      </c>
      <c r="L1856" s="13">
        <f t="shared" si="1052"/>
        <v>-243.13999999999942</v>
      </c>
      <c r="M1856" s="13">
        <f t="shared" si="1041"/>
        <v>42.639999999999418</v>
      </c>
      <c r="X1856">
        <f t="shared" si="1042"/>
        <v>7.0200000000004366</v>
      </c>
      <c r="Y1856">
        <f t="shared" si="1043"/>
        <v>42.639999999999418</v>
      </c>
      <c r="Z1856">
        <f t="shared" si="1044"/>
        <v>0</v>
      </c>
      <c r="AA1856">
        <f t="shared" si="1045"/>
        <v>0</v>
      </c>
      <c r="AB1856" s="18">
        <f t="shared" si="1046"/>
        <v>0</v>
      </c>
      <c r="AC1856" s="18">
        <f t="shared" si="1047"/>
        <v>0</v>
      </c>
      <c r="AD1856" s="18">
        <f t="shared" si="1048"/>
        <v>0</v>
      </c>
      <c r="AE1856" s="18">
        <f t="shared" si="1049"/>
        <v>0</v>
      </c>
      <c r="AG1856" s="18">
        <f t="shared" si="1050"/>
        <v>0</v>
      </c>
      <c r="AH1856" s="18">
        <f t="shared" si="1051"/>
        <v>0</v>
      </c>
    </row>
    <row r="1857" spans="5:34" x14ac:dyDescent="0.25">
      <c r="E1857" s="11">
        <v>43383.875</v>
      </c>
      <c r="F1857" s="9">
        <v>11716.35</v>
      </c>
      <c r="G1857" s="9">
        <v>11719.11</v>
      </c>
      <c r="H1857" s="9">
        <v>11655.53</v>
      </c>
      <c r="I1857" s="9">
        <v>11704.08</v>
      </c>
      <c r="K1857" s="13">
        <f t="shared" si="1040"/>
        <v>-12.270000000000437</v>
      </c>
      <c r="L1857" s="13">
        <f t="shared" si="1052"/>
        <v>-255.40999999999985</v>
      </c>
      <c r="M1857" s="13">
        <f t="shared" si="1041"/>
        <v>63.579999999999927</v>
      </c>
      <c r="X1857">
        <f t="shared" si="1042"/>
        <v>12.270000000000437</v>
      </c>
      <c r="Y1857">
        <f t="shared" si="1043"/>
        <v>63.579999999999927</v>
      </c>
      <c r="Z1857">
        <f t="shared" si="1044"/>
        <v>0</v>
      </c>
      <c r="AA1857">
        <f t="shared" si="1045"/>
        <v>0</v>
      </c>
      <c r="AB1857" s="18">
        <f t="shared" si="1046"/>
        <v>0</v>
      </c>
      <c r="AC1857" s="18">
        <f t="shared" si="1047"/>
        <v>0</v>
      </c>
      <c r="AD1857" s="18">
        <f t="shared" si="1048"/>
        <v>0</v>
      </c>
      <c r="AE1857" s="18">
        <f t="shared" si="1049"/>
        <v>0</v>
      </c>
      <c r="AG1857" s="18">
        <f t="shared" si="1050"/>
        <v>0</v>
      </c>
      <c r="AH1857" s="18">
        <f t="shared" si="1051"/>
        <v>0</v>
      </c>
    </row>
    <row r="1858" spans="5:34" x14ac:dyDescent="0.25">
      <c r="E1858" s="12">
        <v>43383.916666666664</v>
      </c>
      <c r="F1858" s="10">
        <v>11703.58</v>
      </c>
      <c r="G1858" s="10">
        <v>11704.08</v>
      </c>
      <c r="H1858" s="10">
        <v>11619.23</v>
      </c>
      <c r="I1858" s="10">
        <v>11652.66</v>
      </c>
      <c r="K1858" s="13">
        <f t="shared" si="1040"/>
        <v>-50.920000000000073</v>
      </c>
      <c r="L1858" s="13">
        <f t="shared" si="1052"/>
        <v>-306.32999999999993</v>
      </c>
      <c r="M1858" s="13">
        <f t="shared" si="1041"/>
        <v>84.850000000000364</v>
      </c>
      <c r="N1858" s="13"/>
      <c r="X1858">
        <f t="shared" si="1042"/>
        <v>50.920000000000073</v>
      </c>
      <c r="Y1858">
        <f t="shared" si="1043"/>
        <v>84.850000000000364</v>
      </c>
      <c r="Z1858">
        <f t="shared" si="1044"/>
        <v>0</v>
      </c>
      <c r="AA1858">
        <f t="shared" si="1045"/>
        <v>0</v>
      </c>
      <c r="AB1858" s="18">
        <f t="shared" si="1046"/>
        <v>0</v>
      </c>
      <c r="AC1858" s="18">
        <f t="shared" si="1047"/>
        <v>0</v>
      </c>
      <c r="AD1858" s="18">
        <f t="shared" si="1048"/>
        <v>0</v>
      </c>
      <c r="AE1858" s="18">
        <f t="shared" si="1049"/>
        <v>0</v>
      </c>
      <c r="AG1858" s="18">
        <f t="shared" si="1050"/>
        <v>0</v>
      </c>
      <c r="AH1858" s="18">
        <f t="shared" si="1051"/>
        <v>0</v>
      </c>
    </row>
    <row r="1859" spans="5:34" hidden="1" x14ac:dyDescent="0.25">
      <c r="E1859" s="11">
        <v>43383.958333333336</v>
      </c>
      <c r="F1859" s="9">
        <v>11617.23</v>
      </c>
      <c r="G1859" s="9">
        <v>11623.65</v>
      </c>
      <c r="H1859" s="9">
        <v>11559.96</v>
      </c>
      <c r="I1859" s="9">
        <v>11567.18</v>
      </c>
      <c r="AB1859"/>
      <c r="AC1859"/>
      <c r="AD1859"/>
      <c r="AE1859"/>
    </row>
    <row r="1860" spans="5:34" hidden="1" x14ac:dyDescent="0.25">
      <c r="E1860" s="12">
        <v>43384.041666666664</v>
      </c>
      <c r="F1860" s="10">
        <v>11584.25</v>
      </c>
      <c r="G1860" s="10">
        <v>11605.99</v>
      </c>
      <c r="H1860" s="10">
        <v>11571.58</v>
      </c>
      <c r="I1860" s="10">
        <v>11605.99</v>
      </c>
      <c r="AB1860"/>
      <c r="AC1860"/>
      <c r="AD1860"/>
      <c r="AE1860"/>
    </row>
    <row r="1861" spans="5:34" hidden="1" x14ac:dyDescent="0.25">
      <c r="E1861" s="11">
        <v>43384.083333333336</v>
      </c>
      <c r="F1861" s="9">
        <v>11607.03</v>
      </c>
      <c r="G1861" s="9">
        <v>11626.86</v>
      </c>
      <c r="H1861" s="9">
        <v>11577.79</v>
      </c>
      <c r="I1861" s="9">
        <v>11591.41</v>
      </c>
      <c r="AB1861"/>
      <c r="AC1861"/>
      <c r="AD1861"/>
      <c r="AE1861"/>
    </row>
    <row r="1862" spans="5:34" hidden="1" x14ac:dyDescent="0.25">
      <c r="E1862" s="12">
        <v>43384.125</v>
      </c>
      <c r="F1862" s="10">
        <v>11590.36</v>
      </c>
      <c r="G1862" s="10">
        <v>11616.65</v>
      </c>
      <c r="H1862" s="10">
        <v>11562.85</v>
      </c>
      <c r="I1862" s="10">
        <v>11612.47</v>
      </c>
      <c r="AB1862"/>
      <c r="AC1862"/>
      <c r="AD1862"/>
      <c r="AE1862"/>
    </row>
    <row r="1863" spans="5:34" hidden="1" x14ac:dyDescent="0.25">
      <c r="E1863" s="11">
        <v>43384.166666666664</v>
      </c>
      <c r="F1863" s="9">
        <v>11613.49</v>
      </c>
      <c r="G1863" s="9">
        <v>11613.49</v>
      </c>
      <c r="H1863" s="9">
        <v>11471.79</v>
      </c>
      <c r="I1863" s="9">
        <v>11491.71</v>
      </c>
      <c r="AB1863"/>
      <c r="AC1863"/>
      <c r="AD1863"/>
      <c r="AE1863"/>
    </row>
    <row r="1864" spans="5:34" hidden="1" x14ac:dyDescent="0.25">
      <c r="E1864" s="12">
        <v>43384.208333333336</v>
      </c>
      <c r="F1864" s="10">
        <v>11490.67</v>
      </c>
      <c r="G1864" s="10">
        <v>11540.1</v>
      </c>
      <c r="H1864" s="10">
        <v>11466.46</v>
      </c>
      <c r="I1864" s="10">
        <v>11494.01</v>
      </c>
      <c r="AB1864"/>
      <c r="AC1864"/>
      <c r="AD1864"/>
      <c r="AE1864"/>
    </row>
    <row r="1865" spans="5:34" hidden="1" x14ac:dyDescent="0.25">
      <c r="E1865" s="11">
        <v>43384.25</v>
      </c>
      <c r="F1865" s="9">
        <v>11492.97</v>
      </c>
      <c r="G1865" s="9">
        <v>11531.46</v>
      </c>
      <c r="H1865" s="9">
        <v>11477.81</v>
      </c>
      <c r="I1865" s="9">
        <v>11527.28</v>
      </c>
      <c r="AB1865"/>
      <c r="AC1865"/>
      <c r="AD1865"/>
      <c r="AE1865"/>
    </row>
    <row r="1866" spans="5:34" hidden="1" x14ac:dyDescent="0.25">
      <c r="E1866" s="12">
        <v>43384.291666666664</v>
      </c>
      <c r="F1866" s="10">
        <v>11525.19</v>
      </c>
      <c r="G1866" s="10">
        <v>11530.41</v>
      </c>
      <c r="H1866" s="10">
        <v>11480.3</v>
      </c>
      <c r="I1866" s="10">
        <v>11494.95</v>
      </c>
      <c r="AB1866"/>
      <c r="AC1866"/>
      <c r="AD1866"/>
      <c r="AE1866"/>
    </row>
    <row r="1867" spans="5:34" x14ac:dyDescent="0.25">
      <c r="E1867" s="11">
        <v>43384.333333333336</v>
      </c>
      <c r="F1867" s="9">
        <v>11496</v>
      </c>
      <c r="G1867" s="9">
        <v>11505.45</v>
      </c>
      <c r="H1867" s="9">
        <v>11447.56</v>
      </c>
      <c r="I1867" s="9">
        <v>11502.49</v>
      </c>
      <c r="K1867" s="13">
        <f t="shared" ref="K1867:K1881" si="1053">I1867-F1867</f>
        <v>6.4899999999997817</v>
      </c>
      <c r="L1867" s="13">
        <v>0</v>
      </c>
      <c r="M1867" s="13">
        <f t="shared" ref="M1867:M1881" si="1054">G1867-H1867</f>
        <v>57.890000000001237</v>
      </c>
      <c r="N1867" s="13">
        <f>I1881-F1867</f>
        <v>8.6700000000000728</v>
      </c>
      <c r="O1867" s="18">
        <f>IF(K1867*N1867&gt;0,1,0)</f>
        <v>1</v>
      </c>
      <c r="P1867">
        <f>_xlfn.IFS(K1867&lt;0,MIN(L1866:L1880),K1867&gt;0,MAX(L1866:L1880))</f>
        <v>181.51000000000022</v>
      </c>
      <c r="Q1867">
        <f>_xlfn.IFS(K1867&lt;0,MAX(L1866:L1880),K1867&gt;0,MIN(L1866:L1880))</f>
        <v>-47.31000000000131</v>
      </c>
      <c r="T1867" s="13">
        <f>MAX(G1867:G1881)</f>
        <v>11701.47</v>
      </c>
      <c r="X1867">
        <f t="shared" ref="X1867:X1881" si="1055">ABS(K1867)</f>
        <v>6.4899999999997817</v>
      </c>
      <c r="Y1867">
        <f t="shared" ref="Y1867:Y1881" si="1056">ABS(M1867)</f>
        <v>57.890000000001237</v>
      </c>
      <c r="Z1867">
        <f t="shared" ref="Z1867:Z1881" si="1057">IF(T1867&lt;1000,ABS(T1867),0)</f>
        <v>0</v>
      </c>
      <c r="AA1867">
        <f t="shared" ref="AA1867:AA1881" si="1058">ABS(N1867)</f>
        <v>8.6700000000000728</v>
      </c>
      <c r="AB1867" s="18">
        <f t="shared" ref="AB1867:AB1881" si="1059">ABS(P1867)</f>
        <v>181.51000000000022</v>
      </c>
      <c r="AC1867" s="18">
        <f t="shared" ref="AC1867:AC1881" si="1060">ABS(Q1867)</f>
        <v>47.31000000000131</v>
      </c>
      <c r="AD1867" s="18">
        <f t="shared" ref="AD1867:AD1881" si="1061">IF(O1867=1,ABS(P1867),0)</f>
        <v>181.51000000000022</v>
      </c>
      <c r="AE1867" s="18">
        <f t="shared" ref="AE1867:AE1881" si="1062">IF(O1867=0,ABS(Q1867),0)</f>
        <v>0</v>
      </c>
      <c r="AG1867" s="18">
        <f t="shared" ref="AG1867:AG1881" si="1063">IF(O1867=1,ABS(Q1867),0)</f>
        <v>47.31000000000131</v>
      </c>
      <c r="AH1867" s="18">
        <f t="shared" ref="AH1867:AH1881" si="1064">IF(O1867=0,ABS(P1867),0)</f>
        <v>0</v>
      </c>
    </row>
    <row r="1868" spans="5:34" x14ac:dyDescent="0.25">
      <c r="E1868" s="12">
        <v>43384.375</v>
      </c>
      <c r="F1868" s="10">
        <v>11521.19</v>
      </c>
      <c r="G1868" s="10">
        <v>11581.39</v>
      </c>
      <c r="H1868" s="10">
        <v>11501.68</v>
      </c>
      <c r="I1868" s="10">
        <v>11553.79</v>
      </c>
      <c r="K1868" s="13">
        <f t="shared" si="1053"/>
        <v>32.600000000000364</v>
      </c>
      <c r="L1868" s="13">
        <f t="shared" ref="L1868:L1881" si="1065">L1867+K1868</f>
        <v>32.600000000000364</v>
      </c>
      <c r="M1868" s="13">
        <f t="shared" si="1054"/>
        <v>79.709999999999127</v>
      </c>
      <c r="T1868" s="13">
        <f>MIN(H1867:H1881)</f>
        <v>11396.3</v>
      </c>
      <c r="X1868">
        <f t="shared" si="1055"/>
        <v>32.600000000000364</v>
      </c>
      <c r="Y1868">
        <f t="shared" si="1056"/>
        <v>79.709999999999127</v>
      </c>
      <c r="Z1868">
        <f t="shared" si="1057"/>
        <v>0</v>
      </c>
      <c r="AA1868">
        <f t="shared" si="1058"/>
        <v>0</v>
      </c>
      <c r="AB1868" s="18">
        <f t="shared" si="1059"/>
        <v>0</v>
      </c>
      <c r="AC1868" s="18">
        <f t="shared" si="1060"/>
        <v>0</v>
      </c>
      <c r="AD1868" s="18">
        <f t="shared" si="1061"/>
        <v>0</v>
      </c>
      <c r="AE1868" s="18">
        <f t="shared" si="1062"/>
        <v>0</v>
      </c>
      <c r="AG1868" s="18">
        <f t="shared" si="1063"/>
        <v>0</v>
      </c>
      <c r="AH1868" s="18">
        <f t="shared" si="1064"/>
        <v>0</v>
      </c>
    </row>
    <row r="1869" spans="5:34" x14ac:dyDescent="0.25">
      <c r="E1869" s="11">
        <v>43384.416666666664</v>
      </c>
      <c r="F1869" s="9">
        <v>11551.82</v>
      </c>
      <c r="G1869" s="9">
        <v>11638.19</v>
      </c>
      <c r="H1869" s="9">
        <v>11546.47</v>
      </c>
      <c r="I1869" s="9">
        <v>11556.14</v>
      </c>
      <c r="K1869" s="13">
        <f t="shared" si="1053"/>
        <v>4.319999999999709</v>
      </c>
      <c r="L1869" s="13">
        <f t="shared" si="1065"/>
        <v>36.920000000000073</v>
      </c>
      <c r="M1869" s="13">
        <f t="shared" si="1054"/>
        <v>91.720000000001164</v>
      </c>
      <c r="T1869" s="13">
        <f>T1867-T1868</f>
        <v>305.17000000000007</v>
      </c>
      <c r="X1869">
        <f t="shared" si="1055"/>
        <v>4.319999999999709</v>
      </c>
      <c r="Y1869">
        <f t="shared" si="1056"/>
        <v>91.720000000001164</v>
      </c>
      <c r="Z1869">
        <f t="shared" si="1057"/>
        <v>305.17000000000007</v>
      </c>
      <c r="AA1869">
        <f t="shared" si="1058"/>
        <v>0</v>
      </c>
      <c r="AB1869" s="18">
        <f t="shared" si="1059"/>
        <v>0</v>
      </c>
      <c r="AC1869" s="18">
        <f t="shared" si="1060"/>
        <v>0</v>
      </c>
      <c r="AD1869" s="18">
        <f t="shared" si="1061"/>
        <v>0</v>
      </c>
      <c r="AE1869" s="18">
        <f t="shared" si="1062"/>
        <v>0</v>
      </c>
      <c r="AG1869" s="18">
        <f t="shared" si="1063"/>
        <v>0</v>
      </c>
      <c r="AH1869" s="18">
        <f t="shared" si="1064"/>
        <v>0</v>
      </c>
    </row>
    <row r="1870" spans="5:34" x14ac:dyDescent="0.25">
      <c r="E1870" s="12">
        <v>43384.458333333336</v>
      </c>
      <c r="F1870" s="10">
        <v>11555.89</v>
      </c>
      <c r="G1870" s="10">
        <v>11626.86</v>
      </c>
      <c r="H1870" s="10">
        <v>11546.29</v>
      </c>
      <c r="I1870" s="10">
        <v>11577.19</v>
      </c>
      <c r="K1870" s="13">
        <f t="shared" si="1053"/>
        <v>21.300000000001091</v>
      </c>
      <c r="L1870" s="13">
        <f t="shared" si="1065"/>
        <v>58.220000000001164</v>
      </c>
      <c r="M1870" s="13">
        <f t="shared" si="1054"/>
        <v>80.569999999999709</v>
      </c>
      <c r="X1870">
        <f t="shared" si="1055"/>
        <v>21.300000000001091</v>
      </c>
      <c r="Y1870">
        <f t="shared" si="1056"/>
        <v>80.569999999999709</v>
      </c>
      <c r="Z1870">
        <f t="shared" si="1057"/>
        <v>0</v>
      </c>
      <c r="AA1870">
        <f t="shared" si="1058"/>
        <v>0</v>
      </c>
      <c r="AB1870" s="18">
        <f t="shared" si="1059"/>
        <v>0</v>
      </c>
      <c r="AC1870" s="18">
        <f t="shared" si="1060"/>
        <v>0</v>
      </c>
      <c r="AD1870" s="18">
        <f t="shared" si="1061"/>
        <v>0</v>
      </c>
      <c r="AE1870" s="18">
        <f t="shared" si="1062"/>
        <v>0</v>
      </c>
      <c r="AG1870" s="18">
        <f t="shared" si="1063"/>
        <v>0</v>
      </c>
      <c r="AH1870" s="18">
        <f t="shared" si="1064"/>
        <v>0</v>
      </c>
    </row>
    <row r="1871" spans="5:34" x14ac:dyDescent="0.25">
      <c r="E1871" s="11">
        <v>43384.5</v>
      </c>
      <c r="F1871" s="9">
        <v>11577.19</v>
      </c>
      <c r="G1871" s="9">
        <v>11587.14</v>
      </c>
      <c r="H1871" s="9">
        <v>11530.68</v>
      </c>
      <c r="I1871" s="9">
        <v>11566.89</v>
      </c>
      <c r="K1871" s="13">
        <f t="shared" si="1053"/>
        <v>-10.300000000001091</v>
      </c>
      <c r="L1871" s="13">
        <f t="shared" si="1065"/>
        <v>47.920000000000073</v>
      </c>
      <c r="M1871" s="13">
        <f t="shared" si="1054"/>
        <v>56.459999999999127</v>
      </c>
      <c r="R1871">
        <v>170</v>
      </c>
      <c r="X1871">
        <f t="shared" si="1055"/>
        <v>10.300000000001091</v>
      </c>
      <c r="Y1871">
        <f t="shared" si="1056"/>
        <v>56.459999999999127</v>
      </c>
      <c r="Z1871">
        <f t="shared" si="1057"/>
        <v>0</v>
      </c>
      <c r="AA1871">
        <f t="shared" si="1058"/>
        <v>0</v>
      </c>
      <c r="AB1871" s="18">
        <f t="shared" si="1059"/>
        <v>0</v>
      </c>
      <c r="AC1871" s="18">
        <f t="shared" si="1060"/>
        <v>0</v>
      </c>
      <c r="AD1871" s="18">
        <f t="shared" si="1061"/>
        <v>0</v>
      </c>
      <c r="AE1871" s="18">
        <f t="shared" si="1062"/>
        <v>0</v>
      </c>
      <c r="AG1871" s="18">
        <f t="shared" si="1063"/>
        <v>0</v>
      </c>
      <c r="AH1871" s="18">
        <f t="shared" si="1064"/>
        <v>0</v>
      </c>
    </row>
    <row r="1872" spans="5:34" x14ac:dyDescent="0.25">
      <c r="E1872" s="12">
        <v>43384.541666666664</v>
      </c>
      <c r="F1872" s="10">
        <v>11565.88</v>
      </c>
      <c r="G1872" s="10">
        <v>11583.07</v>
      </c>
      <c r="H1872" s="10">
        <v>11517.76</v>
      </c>
      <c r="I1872" s="10">
        <v>11565.1</v>
      </c>
      <c r="K1872" s="13">
        <f t="shared" si="1053"/>
        <v>-0.77999999999883585</v>
      </c>
      <c r="L1872" s="13">
        <f t="shared" si="1065"/>
        <v>47.140000000001237</v>
      </c>
      <c r="M1872" s="13">
        <f t="shared" si="1054"/>
        <v>65.309999999999491</v>
      </c>
      <c r="X1872">
        <f t="shared" si="1055"/>
        <v>0.77999999999883585</v>
      </c>
      <c r="Y1872">
        <f t="shared" si="1056"/>
        <v>65.309999999999491</v>
      </c>
      <c r="Z1872">
        <f t="shared" si="1057"/>
        <v>0</v>
      </c>
      <c r="AA1872">
        <f t="shared" si="1058"/>
        <v>0</v>
      </c>
      <c r="AB1872" s="18">
        <f t="shared" si="1059"/>
        <v>0</v>
      </c>
      <c r="AC1872" s="18">
        <f t="shared" si="1060"/>
        <v>0</v>
      </c>
      <c r="AD1872" s="18">
        <f t="shared" si="1061"/>
        <v>0</v>
      </c>
      <c r="AE1872" s="18">
        <f t="shared" si="1062"/>
        <v>0</v>
      </c>
      <c r="AG1872" s="18">
        <f t="shared" si="1063"/>
        <v>0</v>
      </c>
      <c r="AH1872" s="18">
        <f t="shared" si="1064"/>
        <v>0</v>
      </c>
    </row>
    <row r="1873" spans="5:34" x14ac:dyDescent="0.25">
      <c r="E1873" s="11">
        <v>43384.583333333336</v>
      </c>
      <c r="F1873" s="9">
        <v>11565.6</v>
      </c>
      <c r="G1873" s="9">
        <v>11619.89</v>
      </c>
      <c r="H1873" s="9">
        <v>11556.12</v>
      </c>
      <c r="I1873" s="9">
        <v>11601.54</v>
      </c>
      <c r="K1873" s="13">
        <f t="shared" si="1053"/>
        <v>35.940000000000509</v>
      </c>
      <c r="L1873" s="13">
        <f t="shared" si="1065"/>
        <v>83.080000000001746</v>
      </c>
      <c r="M1873" s="13">
        <f t="shared" si="1054"/>
        <v>63.769999999998618</v>
      </c>
      <c r="X1873">
        <f t="shared" si="1055"/>
        <v>35.940000000000509</v>
      </c>
      <c r="Y1873">
        <f t="shared" si="1056"/>
        <v>63.769999999998618</v>
      </c>
      <c r="Z1873">
        <f t="shared" si="1057"/>
        <v>0</v>
      </c>
      <c r="AA1873">
        <f t="shared" si="1058"/>
        <v>0</v>
      </c>
      <c r="AB1873" s="18">
        <f t="shared" si="1059"/>
        <v>0</v>
      </c>
      <c r="AC1873" s="18">
        <f t="shared" si="1060"/>
        <v>0</v>
      </c>
      <c r="AD1873" s="18">
        <f t="shared" si="1061"/>
        <v>0</v>
      </c>
      <c r="AE1873" s="18">
        <f t="shared" si="1062"/>
        <v>0</v>
      </c>
      <c r="AG1873" s="18">
        <f t="shared" si="1063"/>
        <v>0</v>
      </c>
      <c r="AH1873" s="18">
        <f t="shared" si="1064"/>
        <v>0</v>
      </c>
    </row>
    <row r="1874" spans="5:34" x14ac:dyDescent="0.25">
      <c r="E1874" s="12">
        <v>43384.625</v>
      </c>
      <c r="F1874" s="10">
        <v>11602.04</v>
      </c>
      <c r="G1874" s="10">
        <v>11668.92</v>
      </c>
      <c r="H1874" s="10">
        <v>11600.96</v>
      </c>
      <c r="I1874" s="10">
        <v>11648.06</v>
      </c>
      <c r="K1874" s="13">
        <f t="shared" si="1053"/>
        <v>46.019999999998618</v>
      </c>
      <c r="L1874" s="13">
        <f t="shared" si="1065"/>
        <v>129.10000000000036</v>
      </c>
      <c r="M1874" s="13">
        <f t="shared" si="1054"/>
        <v>67.960000000000946</v>
      </c>
      <c r="X1874">
        <f t="shared" si="1055"/>
        <v>46.019999999998618</v>
      </c>
      <c r="Y1874">
        <f t="shared" si="1056"/>
        <v>67.960000000000946</v>
      </c>
      <c r="Z1874">
        <f t="shared" si="1057"/>
        <v>0</v>
      </c>
      <c r="AA1874">
        <f t="shared" si="1058"/>
        <v>0</v>
      </c>
      <c r="AB1874" s="18">
        <f t="shared" si="1059"/>
        <v>0</v>
      </c>
      <c r="AC1874" s="18">
        <f t="shared" si="1060"/>
        <v>0</v>
      </c>
      <c r="AD1874" s="18">
        <f t="shared" si="1061"/>
        <v>0</v>
      </c>
      <c r="AE1874" s="18">
        <f t="shared" si="1062"/>
        <v>0</v>
      </c>
      <c r="AG1874" s="18">
        <f t="shared" si="1063"/>
        <v>0</v>
      </c>
      <c r="AH1874" s="18">
        <f t="shared" si="1064"/>
        <v>0</v>
      </c>
    </row>
    <row r="1875" spans="5:34" x14ac:dyDescent="0.25">
      <c r="E1875" s="11">
        <v>43384.666666666664</v>
      </c>
      <c r="F1875" s="9">
        <v>11647.05</v>
      </c>
      <c r="G1875" s="9">
        <v>11701.47</v>
      </c>
      <c r="H1875" s="9">
        <v>11599.95</v>
      </c>
      <c r="I1875" s="9">
        <v>11699.46</v>
      </c>
      <c r="K1875" s="13">
        <f t="shared" si="1053"/>
        <v>52.409999999999854</v>
      </c>
      <c r="L1875" s="13">
        <f t="shared" si="1065"/>
        <v>181.51000000000022</v>
      </c>
      <c r="M1875" s="13">
        <f t="shared" si="1054"/>
        <v>101.51999999999862</v>
      </c>
      <c r="X1875">
        <f t="shared" si="1055"/>
        <v>52.409999999999854</v>
      </c>
      <c r="Y1875">
        <f t="shared" si="1056"/>
        <v>101.51999999999862</v>
      </c>
      <c r="Z1875">
        <f t="shared" si="1057"/>
        <v>0</v>
      </c>
      <c r="AA1875">
        <f t="shared" si="1058"/>
        <v>0</v>
      </c>
      <c r="AB1875" s="18">
        <f t="shared" si="1059"/>
        <v>0</v>
      </c>
      <c r="AC1875" s="18">
        <f t="shared" si="1060"/>
        <v>0</v>
      </c>
      <c r="AD1875" s="18">
        <f t="shared" si="1061"/>
        <v>0</v>
      </c>
      <c r="AE1875" s="18">
        <f t="shared" si="1062"/>
        <v>0</v>
      </c>
      <c r="AG1875" s="18">
        <f t="shared" si="1063"/>
        <v>0</v>
      </c>
      <c r="AH1875" s="18">
        <f t="shared" si="1064"/>
        <v>0</v>
      </c>
    </row>
    <row r="1876" spans="5:34" x14ac:dyDescent="0.25">
      <c r="E1876" s="12">
        <v>43384.708333333336</v>
      </c>
      <c r="F1876" s="10">
        <v>11697.2</v>
      </c>
      <c r="G1876" s="10">
        <v>11700.03</v>
      </c>
      <c r="H1876" s="10">
        <v>11558.19</v>
      </c>
      <c r="I1876" s="10">
        <v>11563.42</v>
      </c>
      <c r="K1876" s="13">
        <f t="shared" si="1053"/>
        <v>-133.78000000000065</v>
      </c>
      <c r="L1876" s="13">
        <f t="shared" si="1065"/>
        <v>47.729999999999563</v>
      </c>
      <c r="M1876" s="13">
        <f t="shared" si="1054"/>
        <v>141.84000000000015</v>
      </c>
      <c r="X1876">
        <f t="shared" si="1055"/>
        <v>133.78000000000065</v>
      </c>
      <c r="Y1876">
        <f t="shared" si="1056"/>
        <v>141.84000000000015</v>
      </c>
      <c r="Z1876">
        <f t="shared" si="1057"/>
        <v>0</v>
      </c>
      <c r="AA1876">
        <f t="shared" si="1058"/>
        <v>0</v>
      </c>
      <c r="AB1876" s="18">
        <f t="shared" si="1059"/>
        <v>0</v>
      </c>
      <c r="AC1876" s="18">
        <f t="shared" si="1060"/>
        <v>0</v>
      </c>
      <c r="AD1876" s="18">
        <f t="shared" si="1061"/>
        <v>0</v>
      </c>
      <c r="AE1876" s="18">
        <f t="shared" si="1062"/>
        <v>0</v>
      </c>
      <c r="AG1876" s="18">
        <f t="shared" si="1063"/>
        <v>0</v>
      </c>
      <c r="AH1876" s="18">
        <f t="shared" si="1064"/>
        <v>0</v>
      </c>
    </row>
    <row r="1877" spans="5:34" x14ac:dyDescent="0.25">
      <c r="E1877" s="11">
        <v>43384.75</v>
      </c>
      <c r="F1877" s="9">
        <v>11563.67</v>
      </c>
      <c r="G1877" s="9">
        <v>11588.7</v>
      </c>
      <c r="H1877" s="9">
        <v>11518</v>
      </c>
      <c r="I1877" s="9">
        <v>11575.38</v>
      </c>
      <c r="K1877" s="13">
        <f t="shared" si="1053"/>
        <v>11.709999999999127</v>
      </c>
      <c r="L1877" s="13">
        <f t="shared" si="1065"/>
        <v>59.43999999999869</v>
      </c>
      <c r="M1877" s="13">
        <f t="shared" si="1054"/>
        <v>70.700000000000728</v>
      </c>
      <c r="X1877">
        <f t="shared" si="1055"/>
        <v>11.709999999999127</v>
      </c>
      <c r="Y1877">
        <f t="shared" si="1056"/>
        <v>70.700000000000728</v>
      </c>
      <c r="Z1877">
        <f t="shared" si="1057"/>
        <v>0</v>
      </c>
      <c r="AA1877">
        <f t="shared" si="1058"/>
        <v>0</v>
      </c>
      <c r="AB1877" s="18">
        <f t="shared" si="1059"/>
        <v>0</v>
      </c>
      <c r="AC1877" s="18">
        <f t="shared" si="1060"/>
        <v>0</v>
      </c>
      <c r="AD1877" s="18">
        <f t="shared" si="1061"/>
        <v>0</v>
      </c>
      <c r="AE1877" s="18">
        <f t="shared" si="1062"/>
        <v>0</v>
      </c>
      <c r="AG1877" s="18">
        <f t="shared" si="1063"/>
        <v>0</v>
      </c>
      <c r="AH1877" s="18">
        <f t="shared" si="1064"/>
        <v>0</v>
      </c>
    </row>
    <row r="1878" spans="5:34" x14ac:dyDescent="0.25">
      <c r="E1878" s="12">
        <v>43384.791666666664</v>
      </c>
      <c r="F1878" s="10">
        <v>11574.38</v>
      </c>
      <c r="G1878" s="10">
        <v>11625.49</v>
      </c>
      <c r="H1878" s="10">
        <v>11566.97</v>
      </c>
      <c r="I1878" s="10">
        <v>11590.3</v>
      </c>
      <c r="K1878" s="13">
        <f t="shared" si="1053"/>
        <v>15.920000000000073</v>
      </c>
      <c r="L1878" s="13">
        <f t="shared" si="1065"/>
        <v>75.359999999998763</v>
      </c>
      <c r="M1878" s="13">
        <f t="shared" si="1054"/>
        <v>58.520000000000437</v>
      </c>
      <c r="X1878">
        <f t="shared" si="1055"/>
        <v>15.920000000000073</v>
      </c>
      <c r="Y1878">
        <f t="shared" si="1056"/>
        <v>58.520000000000437</v>
      </c>
      <c r="Z1878">
        <f t="shared" si="1057"/>
        <v>0</v>
      </c>
      <c r="AA1878">
        <f t="shared" si="1058"/>
        <v>0</v>
      </c>
      <c r="AB1878" s="18">
        <f t="shared" si="1059"/>
        <v>0</v>
      </c>
      <c r="AC1878" s="18">
        <f t="shared" si="1060"/>
        <v>0</v>
      </c>
      <c r="AD1878" s="18">
        <f t="shared" si="1061"/>
        <v>0</v>
      </c>
      <c r="AE1878" s="18">
        <f t="shared" si="1062"/>
        <v>0</v>
      </c>
      <c r="AG1878" s="18">
        <f t="shared" si="1063"/>
        <v>0</v>
      </c>
      <c r="AH1878" s="18">
        <f t="shared" si="1064"/>
        <v>0</v>
      </c>
    </row>
    <row r="1879" spans="5:34" x14ac:dyDescent="0.25">
      <c r="E1879" s="11">
        <v>43384.833333333336</v>
      </c>
      <c r="F1879" s="9">
        <v>11589.3</v>
      </c>
      <c r="G1879" s="9">
        <v>11595.3</v>
      </c>
      <c r="H1879" s="9">
        <v>11548.24</v>
      </c>
      <c r="I1879" s="9">
        <v>11569.27</v>
      </c>
      <c r="K1879" s="13">
        <f t="shared" si="1053"/>
        <v>-20.029999999998836</v>
      </c>
      <c r="L1879" s="13">
        <f t="shared" si="1065"/>
        <v>55.329999999999927</v>
      </c>
      <c r="M1879" s="13">
        <f t="shared" si="1054"/>
        <v>47.059999999999491</v>
      </c>
      <c r="X1879">
        <f t="shared" si="1055"/>
        <v>20.029999999998836</v>
      </c>
      <c r="Y1879">
        <f t="shared" si="1056"/>
        <v>47.059999999999491</v>
      </c>
      <c r="Z1879">
        <f t="shared" si="1057"/>
        <v>0</v>
      </c>
      <c r="AA1879">
        <f t="shared" si="1058"/>
        <v>0</v>
      </c>
      <c r="AB1879" s="18">
        <f t="shared" si="1059"/>
        <v>0</v>
      </c>
      <c r="AC1879" s="18">
        <f t="shared" si="1060"/>
        <v>0</v>
      </c>
      <c r="AD1879" s="18">
        <f t="shared" si="1061"/>
        <v>0</v>
      </c>
      <c r="AE1879" s="18">
        <f t="shared" si="1062"/>
        <v>0</v>
      </c>
      <c r="AG1879" s="18">
        <f t="shared" si="1063"/>
        <v>0</v>
      </c>
      <c r="AH1879" s="18">
        <f t="shared" si="1064"/>
        <v>0</v>
      </c>
    </row>
    <row r="1880" spans="5:34" x14ac:dyDescent="0.25">
      <c r="E1880" s="12">
        <v>43384.875</v>
      </c>
      <c r="F1880" s="10">
        <v>11569.77</v>
      </c>
      <c r="G1880" s="10">
        <v>11573.02</v>
      </c>
      <c r="H1880" s="10">
        <v>11396.3</v>
      </c>
      <c r="I1880" s="10">
        <v>11467.13</v>
      </c>
      <c r="K1880" s="13">
        <f t="shared" si="1053"/>
        <v>-102.64000000000124</v>
      </c>
      <c r="L1880" s="13">
        <f t="shared" si="1065"/>
        <v>-47.31000000000131</v>
      </c>
      <c r="M1880" s="13">
        <f t="shared" si="1054"/>
        <v>176.72000000000116</v>
      </c>
      <c r="X1880">
        <f t="shared" si="1055"/>
        <v>102.64000000000124</v>
      </c>
      <c r="Y1880">
        <f t="shared" si="1056"/>
        <v>176.72000000000116</v>
      </c>
      <c r="Z1880">
        <f t="shared" si="1057"/>
        <v>0</v>
      </c>
      <c r="AA1880">
        <f t="shared" si="1058"/>
        <v>0</v>
      </c>
      <c r="AB1880" s="18">
        <f t="shared" si="1059"/>
        <v>0</v>
      </c>
      <c r="AC1880" s="18">
        <f t="shared" si="1060"/>
        <v>0</v>
      </c>
      <c r="AD1880" s="18">
        <f t="shared" si="1061"/>
        <v>0</v>
      </c>
      <c r="AE1880" s="18">
        <f t="shared" si="1062"/>
        <v>0</v>
      </c>
      <c r="AG1880" s="18">
        <f t="shared" si="1063"/>
        <v>0</v>
      </c>
      <c r="AH1880" s="18">
        <f t="shared" si="1064"/>
        <v>0</v>
      </c>
    </row>
    <row r="1881" spans="5:34" x14ac:dyDescent="0.25">
      <c r="E1881" s="11">
        <v>43384.916666666664</v>
      </c>
      <c r="F1881" s="9">
        <v>11466.88</v>
      </c>
      <c r="G1881" s="9">
        <v>11549.73</v>
      </c>
      <c r="H1881" s="9">
        <v>11454.12</v>
      </c>
      <c r="I1881" s="9">
        <v>11504.67</v>
      </c>
      <c r="K1881" s="13">
        <f t="shared" si="1053"/>
        <v>37.790000000000873</v>
      </c>
      <c r="L1881" s="13">
        <f t="shared" si="1065"/>
        <v>-9.5200000000004366</v>
      </c>
      <c r="M1881" s="13">
        <f t="shared" si="1054"/>
        <v>95.609999999998763</v>
      </c>
      <c r="N1881" s="13"/>
      <c r="X1881">
        <f t="shared" si="1055"/>
        <v>37.790000000000873</v>
      </c>
      <c r="Y1881">
        <f t="shared" si="1056"/>
        <v>95.609999999998763</v>
      </c>
      <c r="Z1881">
        <f t="shared" si="1057"/>
        <v>0</v>
      </c>
      <c r="AA1881">
        <f t="shared" si="1058"/>
        <v>0</v>
      </c>
      <c r="AB1881" s="18">
        <f t="shared" si="1059"/>
        <v>0</v>
      </c>
      <c r="AC1881" s="18">
        <f t="shared" si="1060"/>
        <v>0</v>
      </c>
      <c r="AD1881" s="18">
        <f t="shared" si="1061"/>
        <v>0</v>
      </c>
      <c r="AE1881" s="18">
        <f t="shared" si="1062"/>
        <v>0</v>
      </c>
      <c r="AG1881" s="18">
        <f t="shared" si="1063"/>
        <v>0</v>
      </c>
      <c r="AH1881" s="18">
        <f t="shared" si="1064"/>
        <v>0</v>
      </c>
    </row>
    <row r="1882" spans="5:34" hidden="1" x14ac:dyDescent="0.25">
      <c r="E1882" s="12">
        <v>43384.958333333336</v>
      </c>
      <c r="F1882" s="10">
        <v>11568.29</v>
      </c>
      <c r="G1882" s="10">
        <v>11595.66</v>
      </c>
      <c r="H1882" s="10">
        <v>11552.81</v>
      </c>
      <c r="I1882" s="10">
        <v>11579.13</v>
      </c>
      <c r="AB1882"/>
      <c r="AC1882"/>
      <c r="AD1882"/>
      <c r="AE1882"/>
    </row>
    <row r="1883" spans="5:34" hidden="1" x14ac:dyDescent="0.25">
      <c r="E1883" s="11">
        <v>43385.041666666664</v>
      </c>
      <c r="F1883" s="9">
        <v>11563.33</v>
      </c>
      <c r="G1883" s="9">
        <v>11614.48</v>
      </c>
      <c r="H1883" s="9">
        <v>11557.4</v>
      </c>
      <c r="I1883" s="9">
        <v>11611.27</v>
      </c>
      <c r="AB1883"/>
      <c r="AC1883"/>
      <c r="AD1883"/>
      <c r="AE1883"/>
    </row>
    <row r="1884" spans="5:34" hidden="1" x14ac:dyDescent="0.25">
      <c r="E1884" s="12">
        <v>43385.083333333336</v>
      </c>
      <c r="F1884" s="10">
        <v>11613.37</v>
      </c>
      <c r="G1884" s="10">
        <v>11634.48</v>
      </c>
      <c r="H1884" s="10">
        <v>11594.94</v>
      </c>
      <c r="I1884" s="10">
        <v>11600.21</v>
      </c>
      <c r="AB1884"/>
      <c r="AC1884"/>
      <c r="AD1884"/>
      <c r="AE1884"/>
    </row>
    <row r="1885" spans="5:34" hidden="1" x14ac:dyDescent="0.25">
      <c r="E1885" s="11">
        <v>43385.125</v>
      </c>
      <c r="F1885" s="9">
        <v>11600.73</v>
      </c>
      <c r="G1885" s="9">
        <v>11633.99</v>
      </c>
      <c r="H1885" s="9">
        <v>11596</v>
      </c>
      <c r="I1885" s="9">
        <v>11615.65</v>
      </c>
      <c r="AB1885"/>
      <c r="AC1885"/>
      <c r="AD1885"/>
      <c r="AE1885"/>
    </row>
    <row r="1886" spans="5:34" hidden="1" x14ac:dyDescent="0.25">
      <c r="E1886" s="12">
        <v>43385.166666666664</v>
      </c>
      <c r="F1886" s="10">
        <v>11615.25</v>
      </c>
      <c r="G1886" s="10">
        <v>11627.42</v>
      </c>
      <c r="H1886" s="10">
        <v>11602.76</v>
      </c>
      <c r="I1886" s="10">
        <v>11623.21</v>
      </c>
      <c r="AB1886"/>
      <c r="AC1886"/>
      <c r="AD1886"/>
      <c r="AE1886"/>
    </row>
    <row r="1887" spans="5:34" hidden="1" x14ac:dyDescent="0.25">
      <c r="E1887" s="11">
        <v>43385.208333333336</v>
      </c>
      <c r="F1887" s="9">
        <v>11622.15</v>
      </c>
      <c r="G1887" s="9">
        <v>11630.57</v>
      </c>
      <c r="H1887" s="9">
        <v>11607.46</v>
      </c>
      <c r="I1887" s="9">
        <v>11613.78</v>
      </c>
      <c r="AB1887"/>
      <c r="AC1887"/>
      <c r="AD1887"/>
      <c r="AE1887"/>
    </row>
    <row r="1888" spans="5:34" hidden="1" x14ac:dyDescent="0.25">
      <c r="E1888" s="12">
        <v>43385.25</v>
      </c>
      <c r="F1888" s="10">
        <v>11614.83</v>
      </c>
      <c r="G1888" s="10">
        <v>11651.96</v>
      </c>
      <c r="H1888" s="10">
        <v>11611.67</v>
      </c>
      <c r="I1888" s="10">
        <v>11645.14</v>
      </c>
      <c r="AB1888"/>
      <c r="AC1888"/>
      <c r="AD1888"/>
      <c r="AE1888"/>
    </row>
    <row r="1889" spans="5:34" hidden="1" x14ac:dyDescent="0.25">
      <c r="E1889" s="11">
        <v>43385.291666666664</v>
      </c>
      <c r="F1889" s="9">
        <v>11644.09</v>
      </c>
      <c r="G1889" s="9">
        <v>11660.52</v>
      </c>
      <c r="H1889" s="9">
        <v>11629.97</v>
      </c>
      <c r="I1889" s="9">
        <v>11660.07</v>
      </c>
      <c r="AB1889"/>
      <c r="AC1889"/>
      <c r="AD1889"/>
      <c r="AE1889"/>
    </row>
    <row r="1890" spans="5:34" x14ac:dyDescent="0.25">
      <c r="E1890" s="12">
        <v>43385.333333333336</v>
      </c>
      <c r="F1890" s="10">
        <v>11659.55</v>
      </c>
      <c r="G1890" s="10">
        <v>11691.97</v>
      </c>
      <c r="H1890" s="10">
        <v>11644.35</v>
      </c>
      <c r="I1890" s="10">
        <v>11644.35</v>
      </c>
      <c r="K1890" s="13">
        <f t="shared" ref="K1890:K1904" si="1066">I1890-F1890</f>
        <v>-15.199999999998909</v>
      </c>
      <c r="L1890" s="13">
        <v>0</v>
      </c>
      <c r="M1890" s="13">
        <f t="shared" ref="M1890:M1904" si="1067">G1890-H1890</f>
        <v>47.619999999998981</v>
      </c>
      <c r="N1890" s="13">
        <f>I1904-F1890</f>
        <v>-72.199999999998909</v>
      </c>
      <c r="O1890" s="18">
        <f>IF(K1890*N1890&gt;0,1,0)</f>
        <v>1</v>
      </c>
      <c r="P1890">
        <f>_xlfn.IFS(K1890&lt;0,MIN(L1889:L1903),K1890&gt;0,MAX(L1889:L1903))</f>
        <v>-159.07000000000153</v>
      </c>
      <c r="Q1890">
        <f>_xlfn.IFS(K1890&lt;0,MAX(L1889:L1903),K1890&gt;0,MIN(L1889:L1903))</f>
        <v>62.229999999999563</v>
      </c>
      <c r="T1890" s="13">
        <f>MAX(G1890:G1904)</f>
        <v>11710.41</v>
      </c>
      <c r="X1890">
        <f t="shared" ref="X1890:X1904" si="1068">ABS(K1890)</f>
        <v>15.199999999998909</v>
      </c>
      <c r="Y1890">
        <f t="shared" ref="Y1890:Y1904" si="1069">ABS(M1890)</f>
        <v>47.619999999998981</v>
      </c>
      <c r="Z1890">
        <f t="shared" ref="Z1890:Z1904" si="1070">IF(T1890&lt;1000,ABS(T1890),0)</f>
        <v>0</v>
      </c>
      <c r="AA1890">
        <f t="shared" ref="AA1890:AA1904" si="1071">ABS(N1890)</f>
        <v>72.199999999998909</v>
      </c>
      <c r="AB1890" s="18">
        <f t="shared" ref="AB1890:AB1904" si="1072">ABS(P1890)</f>
        <v>159.07000000000153</v>
      </c>
      <c r="AC1890" s="18">
        <f t="shared" ref="AC1890:AC1904" si="1073">ABS(Q1890)</f>
        <v>62.229999999999563</v>
      </c>
      <c r="AD1890" s="18">
        <f t="shared" ref="AD1890:AD1904" si="1074">IF(O1890=1,ABS(P1890),0)</f>
        <v>159.07000000000153</v>
      </c>
      <c r="AE1890" s="18">
        <f t="shared" ref="AE1890:AE1904" si="1075">IF(O1890=0,ABS(Q1890),0)</f>
        <v>0</v>
      </c>
      <c r="AG1890" s="18">
        <f t="shared" ref="AG1890:AG1904" si="1076">IF(O1890=1,ABS(Q1890),0)</f>
        <v>62.229999999999563</v>
      </c>
      <c r="AH1890" s="18">
        <f t="shared" ref="AH1890:AH1904" si="1077">IF(O1890=0,ABS(P1890),0)</f>
        <v>0</v>
      </c>
    </row>
    <row r="1891" spans="5:34" x14ac:dyDescent="0.25">
      <c r="E1891" s="11">
        <v>43385.375</v>
      </c>
      <c r="F1891" s="9">
        <v>11639.54</v>
      </c>
      <c r="G1891" s="9">
        <v>11710.41</v>
      </c>
      <c r="H1891" s="9">
        <v>11621.77</v>
      </c>
      <c r="I1891" s="9">
        <v>11701.77</v>
      </c>
      <c r="K1891" s="13">
        <f t="shared" si="1066"/>
        <v>62.229999999999563</v>
      </c>
      <c r="L1891" s="13">
        <f t="shared" ref="L1891:L1904" si="1078">L1890+K1891</f>
        <v>62.229999999999563</v>
      </c>
      <c r="M1891" s="13">
        <f t="shared" si="1067"/>
        <v>88.639999999999418</v>
      </c>
      <c r="T1891" s="13">
        <f>MIN(H1890:H1904)</f>
        <v>11426.81</v>
      </c>
      <c r="X1891">
        <f t="shared" si="1068"/>
        <v>62.229999999999563</v>
      </c>
      <c r="Y1891">
        <f t="shared" si="1069"/>
        <v>88.639999999999418</v>
      </c>
      <c r="Z1891">
        <f t="shared" si="1070"/>
        <v>0</v>
      </c>
      <c r="AA1891">
        <f t="shared" si="1071"/>
        <v>0</v>
      </c>
      <c r="AB1891" s="18">
        <f t="shared" si="1072"/>
        <v>0</v>
      </c>
      <c r="AC1891" s="18">
        <f t="shared" si="1073"/>
        <v>0</v>
      </c>
      <c r="AD1891" s="18">
        <f t="shared" si="1074"/>
        <v>0</v>
      </c>
      <c r="AE1891" s="18">
        <f t="shared" si="1075"/>
        <v>0</v>
      </c>
      <c r="AG1891" s="18">
        <f t="shared" si="1076"/>
        <v>0</v>
      </c>
      <c r="AH1891" s="18">
        <f t="shared" si="1077"/>
        <v>0</v>
      </c>
    </row>
    <row r="1892" spans="5:34" x14ac:dyDescent="0.25">
      <c r="E1892" s="12">
        <v>43385.416666666664</v>
      </c>
      <c r="F1892" s="10">
        <v>11688.03</v>
      </c>
      <c r="G1892" s="10">
        <v>11695.9</v>
      </c>
      <c r="H1892" s="10">
        <v>11639.57</v>
      </c>
      <c r="I1892" s="10">
        <v>11651.49</v>
      </c>
      <c r="K1892" s="13">
        <f t="shared" si="1066"/>
        <v>-36.540000000000873</v>
      </c>
      <c r="L1892" s="13">
        <f t="shared" si="1078"/>
        <v>25.68999999999869</v>
      </c>
      <c r="M1892" s="13">
        <f t="shared" si="1067"/>
        <v>56.329999999999927</v>
      </c>
      <c r="R1892">
        <v>-40</v>
      </c>
      <c r="T1892" s="13">
        <f>T1890-T1891</f>
        <v>283.60000000000036</v>
      </c>
      <c r="X1892">
        <f t="shared" si="1068"/>
        <v>36.540000000000873</v>
      </c>
      <c r="Y1892">
        <f t="shared" si="1069"/>
        <v>56.329999999999927</v>
      </c>
      <c r="Z1892">
        <f t="shared" si="1070"/>
        <v>283.60000000000036</v>
      </c>
      <c r="AA1892">
        <f t="shared" si="1071"/>
        <v>0</v>
      </c>
      <c r="AB1892" s="18">
        <f t="shared" si="1072"/>
        <v>0</v>
      </c>
      <c r="AC1892" s="18">
        <f t="shared" si="1073"/>
        <v>0</v>
      </c>
      <c r="AD1892" s="18">
        <f t="shared" si="1074"/>
        <v>0</v>
      </c>
      <c r="AE1892" s="18">
        <f t="shared" si="1075"/>
        <v>0</v>
      </c>
      <c r="AG1892" s="18">
        <f t="shared" si="1076"/>
        <v>0</v>
      </c>
      <c r="AH1892" s="18">
        <f t="shared" si="1077"/>
        <v>0</v>
      </c>
    </row>
    <row r="1893" spans="5:34" x14ac:dyDescent="0.25">
      <c r="E1893" s="11">
        <v>43385.458333333336</v>
      </c>
      <c r="F1893" s="9">
        <v>11650.49</v>
      </c>
      <c r="G1893" s="9">
        <v>11650.74</v>
      </c>
      <c r="H1893" s="9">
        <v>11581.98</v>
      </c>
      <c r="I1893" s="9">
        <v>11591.61</v>
      </c>
      <c r="K1893" s="13">
        <f t="shared" si="1066"/>
        <v>-58.8799999999992</v>
      </c>
      <c r="L1893" s="13">
        <f t="shared" si="1078"/>
        <v>-33.190000000000509</v>
      </c>
      <c r="M1893" s="13">
        <f t="shared" si="1067"/>
        <v>68.760000000000218</v>
      </c>
      <c r="X1893">
        <f t="shared" si="1068"/>
        <v>58.8799999999992</v>
      </c>
      <c r="Y1893">
        <f t="shared" si="1069"/>
        <v>68.760000000000218</v>
      </c>
      <c r="Z1893">
        <f t="shared" si="1070"/>
        <v>0</v>
      </c>
      <c r="AA1893">
        <f t="shared" si="1071"/>
        <v>0</v>
      </c>
      <c r="AB1893" s="18">
        <f t="shared" si="1072"/>
        <v>0</v>
      </c>
      <c r="AC1893" s="18">
        <f t="shared" si="1073"/>
        <v>0</v>
      </c>
      <c r="AD1893" s="18">
        <f t="shared" si="1074"/>
        <v>0</v>
      </c>
      <c r="AE1893" s="18">
        <f t="shared" si="1075"/>
        <v>0</v>
      </c>
      <c r="AG1893" s="18">
        <f t="shared" si="1076"/>
        <v>0</v>
      </c>
      <c r="AH1893" s="18">
        <f t="shared" si="1077"/>
        <v>0</v>
      </c>
    </row>
    <row r="1894" spans="5:34" x14ac:dyDescent="0.25">
      <c r="E1894" s="12">
        <v>43385.5</v>
      </c>
      <c r="F1894" s="10">
        <v>11592.61</v>
      </c>
      <c r="G1894" s="10">
        <v>11631.24</v>
      </c>
      <c r="H1894" s="10">
        <v>11567.26</v>
      </c>
      <c r="I1894" s="10">
        <v>11599.73</v>
      </c>
      <c r="K1894" s="13">
        <f t="shared" si="1066"/>
        <v>7.1199999999989814</v>
      </c>
      <c r="L1894" s="13">
        <f t="shared" si="1078"/>
        <v>-26.070000000001528</v>
      </c>
      <c r="M1894" s="13">
        <f t="shared" si="1067"/>
        <v>63.979999999999563</v>
      </c>
      <c r="X1894">
        <f t="shared" si="1068"/>
        <v>7.1199999999989814</v>
      </c>
      <c r="Y1894">
        <f t="shared" si="1069"/>
        <v>63.979999999999563</v>
      </c>
      <c r="Z1894">
        <f t="shared" si="1070"/>
        <v>0</v>
      </c>
      <c r="AA1894">
        <f t="shared" si="1071"/>
        <v>0</v>
      </c>
      <c r="AB1894" s="18">
        <f t="shared" si="1072"/>
        <v>0</v>
      </c>
      <c r="AC1894" s="18">
        <f t="shared" si="1073"/>
        <v>0</v>
      </c>
      <c r="AD1894" s="18">
        <f t="shared" si="1074"/>
        <v>0</v>
      </c>
      <c r="AE1894" s="18">
        <f t="shared" si="1075"/>
        <v>0</v>
      </c>
      <c r="AG1894" s="18">
        <f t="shared" si="1076"/>
        <v>0</v>
      </c>
      <c r="AH1894" s="18">
        <f t="shared" si="1077"/>
        <v>0</v>
      </c>
    </row>
    <row r="1895" spans="5:34" x14ac:dyDescent="0.25">
      <c r="E1895" s="11">
        <v>43385.541666666664</v>
      </c>
      <c r="F1895" s="9">
        <v>11599.49</v>
      </c>
      <c r="G1895" s="9">
        <v>11610.19</v>
      </c>
      <c r="H1895" s="9">
        <v>11558.56</v>
      </c>
      <c r="I1895" s="9">
        <v>11604.28</v>
      </c>
      <c r="K1895" s="13">
        <f t="shared" si="1066"/>
        <v>4.7900000000008731</v>
      </c>
      <c r="L1895" s="13">
        <f t="shared" si="1078"/>
        <v>-21.280000000000655</v>
      </c>
      <c r="M1895" s="13">
        <f t="shared" si="1067"/>
        <v>51.630000000001019</v>
      </c>
      <c r="X1895">
        <f t="shared" si="1068"/>
        <v>4.7900000000008731</v>
      </c>
      <c r="Y1895">
        <f t="shared" si="1069"/>
        <v>51.630000000001019</v>
      </c>
      <c r="Z1895">
        <f t="shared" si="1070"/>
        <v>0</v>
      </c>
      <c r="AA1895">
        <f t="shared" si="1071"/>
        <v>0</v>
      </c>
      <c r="AB1895" s="18">
        <f t="shared" si="1072"/>
        <v>0</v>
      </c>
      <c r="AC1895" s="18">
        <f t="shared" si="1073"/>
        <v>0</v>
      </c>
      <c r="AD1895" s="18">
        <f t="shared" si="1074"/>
        <v>0</v>
      </c>
      <c r="AE1895" s="18">
        <f t="shared" si="1075"/>
        <v>0</v>
      </c>
      <c r="AG1895" s="18">
        <f t="shared" si="1076"/>
        <v>0</v>
      </c>
      <c r="AH1895" s="18">
        <f t="shared" si="1077"/>
        <v>0</v>
      </c>
    </row>
    <row r="1896" spans="5:34" x14ac:dyDescent="0.25">
      <c r="E1896" s="12">
        <v>43385.583333333336</v>
      </c>
      <c r="F1896" s="10">
        <v>11602.77</v>
      </c>
      <c r="G1896" s="10">
        <v>11629.07</v>
      </c>
      <c r="H1896" s="10">
        <v>11572.63</v>
      </c>
      <c r="I1896" s="10">
        <v>11614.97</v>
      </c>
      <c r="K1896" s="13">
        <f t="shared" si="1066"/>
        <v>12.199999999998909</v>
      </c>
      <c r="L1896" s="13">
        <f t="shared" si="1078"/>
        <v>-9.0800000000017462</v>
      </c>
      <c r="M1896" s="13">
        <f t="shared" si="1067"/>
        <v>56.440000000000509</v>
      </c>
      <c r="X1896">
        <f t="shared" si="1068"/>
        <v>12.199999999998909</v>
      </c>
      <c r="Y1896">
        <f t="shared" si="1069"/>
        <v>56.440000000000509</v>
      </c>
      <c r="Z1896">
        <f t="shared" si="1070"/>
        <v>0</v>
      </c>
      <c r="AA1896">
        <f t="shared" si="1071"/>
        <v>0</v>
      </c>
      <c r="AB1896" s="18">
        <f t="shared" si="1072"/>
        <v>0</v>
      </c>
      <c r="AC1896" s="18">
        <f t="shared" si="1073"/>
        <v>0</v>
      </c>
      <c r="AD1896" s="18">
        <f t="shared" si="1074"/>
        <v>0</v>
      </c>
      <c r="AE1896" s="18">
        <f t="shared" si="1075"/>
        <v>0</v>
      </c>
      <c r="AG1896" s="18">
        <f t="shared" si="1076"/>
        <v>0</v>
      </c>
      <c r="AH1896" s="18">
        <f t="shared" si="1077"/>
        <v>0</v>
      </c>
    </row>
    <row r="1897" spans="5:34" x14ac:dyDescent="0.25">
      <c r="E1897" s="11">
        <v>43385.625</v>
      </c>
      <c r="F1897" s="9">
        <v>11615.72</v>
      </c>
      <c r="G1897" s="9">
        <v>11638.1</v>
      </c>
      <c r="H1897" s="9">
        <v>11593.05</v>
      </c>
      <c r="I1897" s="9">
        <v>11605.97</v>
      </c>
      <c r="K1897" s="13">
        <f t="shared" si="1066"/>
        <v>-9.75</v>
      </c>
      <c r="L1897" s="13">
        <f t="shared" si="1078"/>
        <v>-18.830000000001746</v>
      </c>
      <c r="M1897" s="13">
        <f t="shared" si="1067"/>
        <v>45.050000000001091</v>
      </c>
      <c r="X1897">
        <f t="shared" si="1068"/>
        <v>9.75</v>
      </c>
      <c r="Y1897">
        <f t="shared" si="1069"/>
        <v>45.050000000001091</v>
      </c>
      <c r="Z1897">
        <f t="shared" si="1070"/>
        <v>0</v>
      </c>
      <c r="AA1897">
        <f t="shared" si="1071"/>
        <v>0</v>
      </c>
      <c r="AB1897" s="18">
        <f t="shared" si="1072"/>
        <v>0</v>
      </c>
      <c r="AC1897" s="18">
        <f t="shared" si="1073"/>
        <v>0</v>
      </c>
      <c r="AD1897" s="18">
        <f t="shared" si="1074"/>
        <v>0</v>
      </c>
      <c r="AE1897" s="18">
        <f t="shared" si="1075"/>
        <v>0</v>
      </c>
      <c r="AG1897" s="18">
        <f t="shared" si="1076"/>
        <v>0</v>
      </c>
      <c r="AH1897" s="18">
        <f t="shared" si="1077"/>
        <v>0</v>
      </c>
    </row>
    <row r="1898" spans="5:34" x14ac:dyDescent="0.25">
      <c r="E1898" s="12">
        <v>43385.666666666664</v>
      </c>
      <c r="F1898" s="10">
        <v>11606.47</v>
      </c>
      <c r="G1898" s="10">
        <v>11634.46</v>
      </c>
      <c r="H1898" s="10">
        <v>11569.82</v>
      </c>
      <c r="I1898" s="10">
        <v>11594.03</v>
      </c>
      <c r="K1898" s="13">
        <f t="shared" si="1066"/>
        <v>-12.43999999999869</v>
      </c>
      <c r="L1898" s="13">
        <f t="shared" si="1078"/>
        <v>-31.270000000000437</v>
      </c>
      <c r="M1898" s="13">
        <f t="shared" si="1067"/>
        <v>64.639999999999418</v>
      </c>
      <c r="X1898">
        <f t="shared" si="1068"/>
        <v>12.43999999999869</v>
      </c>
      <c r="Y1898">
        <f t="shared" si="1069"/>
        <v>64.639999999999418</v>
      </c>
      <c r="Z1898">
        <f t="shared" si="1070"/>
        <v>0</v>
      </c>
      <c r="AA1898">
        <f t="shared" si="1071"/>
        <v>0</v>
      </c>
      <c r="AB1898" s="18">
        <f t="shared" si="1072"/>
        <v>0</v>
      </c>
      <c r="AC1898" s="18">
        <f t="shared" si="1073"/>
        <v>0</v>
      </c>
      <c r="AD1898" s="18">
        <f t="shared" si="1074"/>
        <v>0</v>
      </c>
      <c r="AE1898" s="18">
        <f t="shared" si="1075"/>
        <v>0</v>
      </c>
      <c r="AG1898" s="18">
        <f t="shared" si="1076"/>
        <v>0</v>
      </c>
      <c r="AH1898" s="18">
        <f t="shared" si="1077"/>
        <v>0</v>
      </c>
    </row>
    <row r="1899" spans="5:34" x14ac:dyDescent="0.25">
      <c r="E1899" s="11">
        <v>43385.708333333336</v>
      </c>
      <c r="F1899" s="9">
        <v>11594.02</v>
      </c>
      <c r="G1899" s="9">
        <v>11611.89</v>
      </c>
      <c r="H1899" s="9">
        <v>11524.5</v>
      </c>
      <c r="I1899" s="9">
        <v>11544.16</v>
      </c>
      <c r="K1899" s="13">
        <f t="shared" si="1066"/>
        <v>-49.860000000000582</v>
      </c>
      <c r="L1899" s="13">
        <f t="shared" si="1078"/>
        <v>-81.130000000001019</v>
      </c>
      <c r="M1899" s="13">
        <f t="shared" si="1067"/>
        <v>87.389999999999418</v>
      </c>
      <c r="X1899">
        <f t="shared" si="1068"/>
        <v>49.860000000000582</v>
      </c>
      <c r="Y1899">
        <f t="shared" si="1069"/>
        <v>87.389999999999418</v>
      </c>
      <c r="Z1899">
        <f t="shared" si="1070"/>
        <v>0</v>
      </c>
      <c r="AA1899">
        <f t="shared" si="1071"/>
        <v>0</v>
      </c>
      <c r="AB1899" s="18">
        <f t="shared" si="1072"/>
        <v>0</v>
      </c>
      <c r="AC1899" s="18">
        <f t="shared" si="1073"/>
        <v>0</v>
      </c>
      <c r="AD1899" s="18">
        <f t="shared" si="1074"/>
        <v>0</v>
      </c>
      <c r="AE1899" s="18">
        <f t="shared" si="1075"/>
        <v>0</v>
      </c>
      <c r="AG1899" s="18">
        <f t="shared" si="1076"/>
        <v>0</v>
      </c>
      <c r="AH1899" s="18">
        <f t="shared" si="1077"/>
        <v>0</v>
      </c>
    </row>
    <row r="1900" spans="5:34" x14ac:dyDescent="0.25">
      <c r="E1900" s="12">
        <v>43385.75</v>
      </c>
      <c r="F1900" s="10">
        <v>11545.16</v>
      </c>
      <c r="G1900" s="10">
        <v>11555.41</v>
      </c>
      <c r="H1900" s="10">
        <v>11471.44</v>
      </c>
      <c r="I1900" s="10">
        <v>11504.9</v>
      </c>
      <c r="K1900" s="13">
        <f t="shared" si="1066"/>
        <v>-40.260000000000218</v>
      </c>
      <c r="L1900" s="13">
        <f t="shared" si="1078"/>
        <v>-121.39000000000124</v>
      </c>
      <c r="M1900" s="13">
        <f t="shared" si="1067"/>
        <v>83.969999999999345</v>
      </c>
      <c r="X1900">
        <f t="shared" si="1068"/>
        <v>40.260000000000218</v>
      </c>
      <c r="Y1900">
        <f t="shared" si="1069"/>
        <v>83.969999999999345</v>
      </c>
      <c r="Z1900">
        <f t="shared" si="1070"/>
        <v>0</v>
      </c>
      <c r="AA1900">
        <f t="shared" si="1071"/>
        <v>0</v>
      </c>
      <c r="AB1900" s="18">
        <f t="shared" si="1072"/>
        <v>0</v>
      </c>
      <c r="AC1900" s="18">
        <f t="shared" si="1073"/>
        <v>0</v>
      </c>
      <c r="AD1900" s="18">
        <f t="shared" si="1074"/>
        <v>0</v>
      </c>
      <c r="AE1900" s="18">
        <f t="shared" si="1075"/>
        <v>0</v>
      </c>
      <c r="AG1900" s="18">
        <f t="shared" si="1076"/>
        <v>0</v>
      </c>
      <c r="AH1900" s="18">
        <f t="shared" si="1077"/>
        <v>0</v>
      </c>
    </row>
    <row r="1901" spans="5:34" x14ac:dyDescent="0.25">
      <c r="E1901" s="11">
        <v>43385.791666666664</v>
      </c>
      <c r="F1901" s="9">
        <v>11504.65</v>
      </c>
      <c r="G1901" s="9">
        <v>11506.57</v>
      </c>
      <c r="H1901" s="9">
        <v>11426.81</v>
      </c>
      <c r="I1901" s="9">
        <v>11466.97</v>
      </c>
      <c r="K1901" s="13">
        <f t="shared" si="1066"/>
        <v>-37.680000000000291</v>
      </c>
      <c r="L1901" s="13">
        <f t="shared" si="1078"/>
        <v>-159.07000000000153</v>
      </c>
      <c r="M1901" s="13">
        <f t="shared" si="1067"/>
        <v>79.760000000000218</v>
      </c>
      <c r="X1901">
        <f t="shared" si="1068"/>
        <v>37.680000000000291</v>
      </c>
      <c r="Y1901">
        <f t="shared" si="1069"/>
        <v>79.760000000000218</v>
      </c>
      <c r="Z1901">
        <f t="shared" si="1070"/>
        <v>0</v>
      </c>
      <c r="AA1901">
        <f t="shared" si="1071"/>
        <v>0</v>
      </c>
      <c r="AB1901" s="18">
        <f t="shared" si="1072"/>
        <v>0</v>
      </c>
      <c r="AC1901" s="18">
        <f t="shared" si="1073"/>
        <v>0</v>
      </c>
      <c r="AD1901" s="18">
        <f t="shared" si="1074"/>
        <v>0</v>
      </c>
      <c r="AE1901" s="18">
        <f t="shared" si="1075"/>
        <v>0</v>
      </c>
      <c r="AG1901" s="18">
        <f t="shared" si="1076"/>
        <v>0</v>
      </c>
      <c r="AH1901" s="18">
        <f t="shared" si="1077"/>
        <v>0</v>
      </c>
    </row>
    <row r="1902" spans="5:34" x14ac:dyDescent="0.25">
      <c r="E1902" s="12">
        <v>43385.833333333336</v>
      </c>
      <c r="F1902" s="10">
        <v>11465.96</v>
      </c>
      <c r="G1902" s="10">
        <v>11494</v>
      </c>
      <c r="H1902" s="10">
        <v>11448.69</v>
      </c>
      <c r="I1902" s="10">
        <v>11483.48</v>
      </c>
      <c r="K1902" s="13">
        <f t="shared" si="1066"/>
        <v>17.520000000000437</v>
      </c>
      <c r="L1902" s="13">
        <f t="shared" si="1078"/>
        <v>-141.55000000000109</v>
      </c>
      <c r="M1902" s="13">
        <f t="shared" si="1067"/>
        <v>45.309999999999491</v>
      </c>
      <c r="X1902">
        <f t="shared" si="1068"/>
        <v>17.520000000000437</v>
      </c>
      <c r="Y1902">
        <f t="shared" si="1069"/>
        <v>45.309999999999491</v>
      </c>
      <c r="Z1902">
        <f t="shared" si="1070"/>
        <v>0</v>
      </c>
      <c r="AA1902">
        <f t="shared" si="1071"/>
        <v>0</v>
      </c>
      <c r="AB1902" s="18">
        <f t="shared" si="1072"/>
        <v>0</v>
      </c>
      <c r="AC1902" s="18">
        <f t="shared" si="1073"/>
        <v>0</v>
      </c>
      <c r="AD1902" s="18">
        <f t="shared" si="1074"/>
        <v>0</v>
      </c>
      <c r="AE1902" s="18">
        <f t="shared" si="1075"/>
        <v>0</v>
      </c>
      <c r="AG1902" s="18">
        <f t="shared" si="1076"/>
        <v>0</v>
      </c>
      <c r="AH1902" s="18">
        <f t="shared" si="1077"/>
        <v>0</v>
      </c>
    </row>
    <row r="1903" spans="5:34" x14ac:dyDescent="0.25">
      <c r="E1903" s="11">
        <v>43385.875</v>
      </c>
      <c r="F1903" s="9">
        <v>11482.98</v>
      </c>
      <c r="G1903" s="9">
        <v>11507.5</v>
      </c>
      <c r="H1903" s="9">
        <v>11454.19</v>
      </c>
      <c r="I1903" s="9">
        <v>11502.99</v>
      </c>
      <c r="K1903" s="13">
        <f t="shared" si="1066"/>
        <v>20.010000000000218</v>
      </c>
      <c r="L1903" s="13">
        <f t="shared" si="1078"/>
        <v>-121.54000000000087</v>
      </c>
      <c r="M1903" s="13">
        <f t="shared" si="1067"/>
        <v>53.309999999999491</v>
      </c>
      <c r="X1903">
        <f t="shared" si="1068"/>
        <v>20.010000000000218</v>
      </c>
      <c r="Y1903">
        <f t="shared" si="1069"/>
        <v>53.309999999999491</v>
      </c>
      <c r="Z1903">
        <f t="shared" si="1070"/>
        <v>0</v>
      </c>
      <c r="AA1903">
        <f t="shared" si="1071"/>
        <v>0</v>
      </c>
      <c r="AB1903" s="18">
        <f t="shared" si="1072"/>
        <v>0</v>
      </c>
      <c r="AC1903" s="18">
        <f t="shared" si="1073"/>
        <v>0</v>
      </c>
      <c r="AD1903" s="18">
        <f t="shared" si="1074"/>
        <v>0</v>
      </c>
      <c r="AE1903" s="18">
        <f t="shared" si="1075"/>
        <v>0</v>
      </c>
      <c r="AG1903" s="18">
        <f t="shared" si="1076"/>
        <v>0</v>
      </c>
      <c r="AH1903" s="18">
        <f t="shared" si="1077"/>
        <v>0</v>
      </c>
    </row>
    <row r="1904" spans="5:34" x14ac:dyDescent="0.25">
      <c r="E1904" s="12">
        <v>43385.916666666664</v>
      </c>
      <c r="F1904" s="10">
        <v>11503.5</v>
      </c>
      <c r="G1904" s="10">
        <v>11595.11</v>
      </c>
      <c r="H1904" s="10">
        <v>11489.98</v>
      </c>
      <c r="I1904" s="10">
        <v>11587.35</v>
      </c>
      <c r="K1904" s="13">
        <f t="shared" si="1066"/>
        <v>83.850000000000364</v>
      </c>
      <c r="L1904" s="13">
        <f t="shared" si="1078"/>
        <v>-37.690000000000509</v>
      </c>
      <c r="M1904" s="13">
        <f t="shared" si="1067"/>
        <v>105.13000000000102</v>
      </c>
      <c r="N1904" s="13"/>
      <c r="X1904">
        <f t="shared" si="1068"/>
        <v>83.850000000000364</v>
      </c>
      <c r="Y1904">
        <f t="shared" si="1069"/>
        <v>105.13000000000102</v>
      </c>
      <c r="Z1904">
        <f t="shared" si="1070"/>
        <v>0</v>
      </c>
      <c r="AA1904">
        <f t="shared" si="1071"/>
        <v>0</v>
      </c>
      <c r="AB1904" s="18">
        <f t="shared" si="1072"/>
        <v>0</v>
      </c>
      <c r="AC1904" s="18">
        <f t="shared" si="1073"/>
        <v>0</v>
      </c>
      <c r="AD1904" s="18">
        <f t="shared" si="1074"/>
        <v>0</v>
      </c>
      <c r="AE1904" s="18">
        <f t="shared" si="1075"/>
        <v>0</v>
      </c>
      <c r="AG1904" s="18">
        <f t="shared" si="1076"/>
        <v>0</v>
      </c>
      <c r="AH1904" s="18">
        <f t="shared" si="1077"/>
        <v>0</v>
      </c>
    </row>
    <row r="1905" spans="5:34" hidden="1" x14ac:dyDescent="0.25">
      <c r="E1905" s="11">
        <v>43388.041666666664</v>
      </c>
      <c r="F1905" s="9">
        <v>11567.3</v>
      </c>
      <c r="G1905" s="9">
        <v>11567.82</v>
      </c>
      <c r="H1905" s="9">
        <v>11505.15</v>
      </c>
      <c r="I1905" s="9">
        <v>11532.1</v>
      </c>
      <c r="AB1905"/>
      <c r="AC1905"/>
      <c r="AD1905"/>
      <c r="AE1905"/>
    </row>
    <row r="1906" spans="5:34" hidden="1" x14ac:dyDescent="0.25">
      <c r="E1906" s="12">
        <v>43388.083333333336</v>
      </c>
      <c r="F1906" s="10">
        <v>11531.06</v>
      </c>
      <c r="G1906" s="10">
        <v>11549.73</v>
      </c>
      <c r="H1906" s="10">
        <v>11530.01</v>
      </c>
      <c r="I1906" s="10">
        <v>11548.58</v>
      </c>
      <c r="AB1906"/>
      <c r="AC1906"/>
      <c r="AD1906"/>
      <c r="AE1906"/>
    </row>
    <row r="1907" spans="5:34" hidden="1" x14ac:dyDescent="0.25">
      <c r="E1907" s="11">
        <v>43388.125</v>
      </c>
      <c r="F1907" s="9">
        <v>11547.53</v>
      </c>
      <c r="G1907" s="9">
        <v>11554.85</v>
      </c>
      <c r="H1907" s="9">
        <v>11500.78</v>
      </c>
      <c r="I1907" s="9">
        <v>11508.09</v>
      </c>
      <c r="AB1907"/>
      <c r="AC1907"/>
      <c r="AD1907"/>
      <c r="AE1907"/>
    </row>
    <row r="1908" spans="5:34" hidden="1" x14ac:dyDescent="0.25">
      <c r="E1908" s="12">
        <v>43388.166666666664</v>
      </c>
      <c r="F1908" s="10">
        <v>11507.05</v>
      </c>
      <c r="G1908" s="10">
        <v>11530.4</v>
      </c>
      <c r="H1908" s="10">
        <v>11484.48</v>
      </c>
      <c r="I1908" s="10">
        <v>11528.31</v>
      </c>
      <c r="AB1908"/>
      <c r="AC1908"/>
      <c r="AD1908"/>
      <c r="AE1908"/>
    </row>
    <row r="1909" spans="5:34" hidden="1" x14ac:dyDescent="0.25">
      <c r="E1909" s="11">
        <v>43388.208333333336</v>
      </c>
      <c r="F1909" s="9">
        <v>11527.26</v>
      </c>
      <c r="G1909" s="9">
        <v>11533.53</v>
      </c>
      <c r="H1909" s="9">
        <v>11501.14</v>
      </c>
      <c r="I1909" s="9">
        <v>11513.67</v>
      </c>
      <c r="AB1909"/>
      <c r="AC1909"/>
      <c r="AD1909"/>
      <c r="AE1909"/>
    </row>
    <row r="1910" spans="5:34" hidden="1" x14ac:dyDescent="0.25">
      <c r="E1910" s="12">
        <v>43388.25</v>
      </c>
      <c r="F1910" s="10">
        <v>11512.63</v>
      </c>
      <c r="G1910" s="10">
        <v>11520.99</v>
      </c>
      <c r="H1910" s="10">
        <v>11493</v>
      </c>
      <c r="I1910" s="10">
        <v>11507.66</v>
      </c>
      <c r="AB1910"/>
      <c r="AC1910"/>
      <c r="AD1910"/>
      <c r="AE1910"/>
    </row>
    <row r="1911" spans="5:34" hidden="1" x14ac:dyDescent="0.25">
      <c r="E1911" s="11">
        <v>43388.291666666664</v>
      </c>
      <c r="F1911" s="9">
        <v>11508.71</v>
      </c>
      <c r="G1911" s="9">
        <v>11519.27</v>
      </c>
      <c r="H1911" s="9">
        <v>11505.96</v>
      </c>
      <c r="I1911" s="9">
        <v>11519.27</v>
      </c>
      <c r="AB1911"/>
      <c r="AC1911"/>
      <c r="AD1911"/>
      <c r="AE1911"/>
    </row>
    <row r="1912" spans="5:34" x14ac:dyDescent="0.25">
      <c r="E1912" s="12">
        <v>43388.333333333336</v>
      </c>
      <c r="F1912" s="10">
        <v>11518.22</v>
      </c>
      <c r="G1912" s="10">
        <v>11518.22</v>
      </c>
      <c r="H1912" s="10">
        <v>11470.75</v>
      </c>
      <c r="I1912" s="10">
        <v>11470.75</v>
      </c>
      <c r="K1912" s="13">
        <f t="shared" ref="K1912:K1926" si="1079">I1912-F1912</f>
        <v>-47.469999999999345</v>
      </c>
      <c r="L1912" s="13">
        <v>0</v>
      </c>
      <c r="M1912" s="13">
        <f t="shared" ref="M1912:M1926" si="1080">G1912-H1912</f>
        <v>47.469999999999345</v>
      </c>
      <c r="N1912" s="13">
        <f>I1926-F1912</f>
        <v>107.04000000000087</v>
      </c>
      <c r="O1912" s="18">
        <f>IF(K1912*N1912&gt;0,1,0)</f>
        <v>0</v>
      </c>
      <c r="P1912">
        <f>_xlfn.IFS(K1912&lt;0,MIN(L1911:L1925),K1912&gt;0,MAX(L1911:L1925))</f>
        <v>-7.7399999999997817</v>
      </c>
      <c r="Q1912">
        <f>_xlfn.IFS(K1912&lt;0,MAX(L1911:L1925),K1912&gt;0,MIN(L1911:L1925))</f>
        <v>164.02999999999884</v>
      </c>
      <c r="T1912" s="13">
        <f>MAX(G1912:G1926)</f>
        <v>11651.4</v>
      </c>
      <c r="X1912">
        <f t="shared" ref="X1912:X1926" si="1081">ABS(K1912)</f>
        <v>47.469999999999345</v>
      </c>
      <c r="Y1912">
        <f t="shared" ref="Y1912:Y1926" si="1082">ABS(M1912)</f>
        <v>47.469999999999345</v>
      </c>
      <c r="Z1912">
        <f t="shared" ref="Z1912:Z1926" si="1083">IF(T1912&lt;1000,ABS(T1912),0)</f>
        <v>0</v>
      </c>
      <c r="AA1912">
        <f t="shared" ref="AA1912:AA1926" si="1084">ABS(N1912)</f>
        <v>107.04000000000087</v>
      </c>
      <c r="AB1912" s="18">
        <f t="shared" ref="AB1912:AB1926" si="1085">ABS(P1912)</f>
        <v>7.7399999999997817</v>
      </c>
      <c r="AC1912" s="18">
        <f t="shared" ref="AC1912:AC1926" si="1086">ABS(Q1912)</f>
        <v>164.02999999999884</v>
      </c>
      <c r="AD1912" s="18">
        <f t="shared" ref="AD1912:AD1926" si="1087">IF(O1912=1,ABS(P1912),0)</f>
        <v>0</v>
      </c>
      <c r="AE1912" s="18">
        <f t="shared" ref="AE1912:AE1926" si="1088">IF(O1912=0,ABS(Q1912),0)</f>
        <v>164.02999999999884</v>
      </c>
      <c r="AG1912" s="18">
        <f t="shared" ref="AG1912:AG1926" si="1089">IF(O1912=1,ABS(Q1912),0)</f>
        <v>0</v>
      </c>
      <c r="AH1912" s="18">
        <f t="shared" ref="AH1912:AH1926" si="1090">IF(O1912=0,ABS(P1912),0)</f>
        <v>7.7399999999997817</v>
      </c>
    </row>
    <row r="1913" spans="5:34" x14ac:dyDescent="0.25">
      <c r="E1913" s="11">
        <v>43388.375</v>
      </c>
      <c r="F1913" s="9">
        <v>11477.05</v>
      </c>
      <c r="G1913" s="9">
        <v>11481.81</v>
      </c>
      <c r="H1913" s="9">
        <v>11442.66</v>
      </c>
      <c r="I1913" s="9">
        <v>11478.71</v>
      </c>
      <c r="K1913" s="13">
        <f t="shared" si="1079"/>
        <v>1.6599999999998545</v>
      </c>
      <c r="L1913" s="13">
        <f t="shared" ref="L1913:L1926" si="1091">L1912+K1913</f>
        <v>1.6599999999998545</v>
      </c>
      <c r="M1913" s="13">
        <f t="shared" si="1080"/>
        <v>39.149999999999636</v>
      </c>
      <c r="T1913" s="13">
        <f>MIN(H1912:H1926)</f>
        <v>11442.66</v>
      </c>
      <c r="X1913">
        <f t="shared" si="1081"/>
        <v>1.6599999999998545</v>
      </c>
      <c r="Y1913">
        <f t="shared" si="1082"/>
        <v>39.149999999999636</v>
      </c>
      <c r="Z1913">
        <f t="shared" si="1083"/>
        <v>0</v>
      </c>
      <c r="AA1913">
        <f t="shared" si="1084"/>
        <v>0</v>
      </c>
      <c r="AB1913" s="18">
        <f t="shared" si="1085"/>
        <v>0</v>
      </c>
      <c r="AC1913" s="18">
        <f t="shared" si="1086"/>
        <v>0</v>
      </c>
      <c r="AD1913" s="18">
        <f t="shared" si="1087"/>
        <v>0</v>
      </c>
      <c r="AE1913" s="18">
        <f t="shared" si="1088"/>
        <v>0</v>
      </c>
      <c r="AG1913" s="18">
        <f t="shared" si="1089"/>
        <v>0</v>
      </c>
      <c r="AH1913" s="18">
        <f t="shared" si="1090"/>
        <v>0</v>
      </c>
    </row>
    <row r="1914" spans="5:34" x14ac:dyDescent="0.25">
      <c r="E1914" s="12">
        <v>43388.416666666664</v>
      </c>
      <c r="F1914" s="10">
        <v>11479.75</v>
      </c>
      <c r="G1914" s="10">
        <v>11508.64</v>
      </c>
      <c r="H1914" s="10">
        <v>11451.85</v>
      </c>
      <c r="I1914" s="10">
        <v>11484.6</v>
      </c>
      <c r="K1914" s="13">
        <f t="shared" si="1079"/>
        <v>4.8500000000003638</v>
      </c>
      <c r="L1914" s="13">
        <f t="shared" si="1091"/>
        <v>6.5100000000002183</v>
      </c>
      <c r="M1914" s="13">
        <f t="shared" si="1080"/>
        <v>56.789999999999054</v>
      </c>
      <c r="T1914" s="13">
        <f>T1912-T1913</f>
        <v>208.73999999999978</v>
      </c>
      <c r="X1914">
        <f t="shared" si="1081"/>
        <v>4.8500000000003638</v>
      </c>
      <c r="Y1914">
        <f t="shared" si="1082"/>
        <v>56.789999999999054</v>
      </c>
      <c r="Z1914">
        <f t="shared" si="1083"/>
        <v>208.73999999999978</v>
      </c>
      <c r="AA1914">
        <f t="shared" si="1084"/>
        <v>0</v>
      </c>
      <c r="AB1914" s="18">
        <f t="shared" si="1085"/>
        <v>0</v>
      </c>
      <c r="AC1914" s="18">
        <f t="shared" si="1086"/>
        <v>0</v>
      </c>
      <c r="AD1914" s="18">
        <f t="shared" si="1087"/>
        <v>0</v>
      </c>
      <c r="AE1914" s="18">
        <f t="shared" si="1088"/>
        <v>0</v>
      </c>
      <c r="AG1914" s="18">
        <f t="shared" si="1089"/>
        <v>0</v>
      </c>
      <c r="AH1914" s="18">
        <f t="shared" si="1090"/>
        <v>0</v>
      </c>
    </row>
    <row r="1915" spans="5:34" x14ac:dyDescent="0.25">
      <c r="E1915" s="11">
        <v>43388.458333333336</v>
      </c>
      <c r="F1915" s="9">
        <v>11484.1</v>
      </c>
      <c r="G1915" s="9">
        <v>11501.85</v>
      </c>
      <c r="H1915" s="9">
        <v>11457.1</v>
      </c>
      <c r="I1915" s="9">
        <v>11469.85</v>
      </c>
      <c r="K1915" s="13">
        <f t="shared" si="1079"/>
        <v>-14.25</v>
      </c>
      <c r="L1915" s="13">
        <f t="shared" si="1091"/>
        <v>-7.7399999999997817</v>
      </c>
      <c r="M1915" s="13">
        <f t="shared" si="1080"/>
        <v>44.75</v>
      </c>
      <c r="X1915">
        <f t="shared" si="1081"/>
        <v>14.25</v>
      </c>
      <c r="Y1915">
        <f t="shared" si="1082"/>
        <v>44.75</v>
      </c>
      <c r="Z1915">
        <f t="shared" si="1083"/>
        <v>0</v>
      </c>
      <c r="AA1915">
        <f t="shared" si="1084"/>
        <v>0</v>
      </c>
      <c r="AB1915" s="18">
        <f t="shared" si="1085"/>
        <v>0</v>
      </c>
      <c r="AC1915" s="18">
        <f t="shared" si="1086"/>
        <v>0</v>
      </c>
      <c r="AD1915" s="18">
        <f t="shared" si="1087"/>
        <v>0</v>
      </c>
      <c r="AE1915" s="18">
        <f t="shared" si="1088"/>
        <v>0</v>
      </c>
      <c r="AG1915" s="18">
        <f t="shared" si="1089"/>
        <v>0</v>
      </c>
      <c r="AH1915" s="18">
        <f t="shared" si="1090"/>
        <v>0</v>
      </c>
    </row>
    <row r="1916" spans="5:34" x14ac:dyDescent="0.25">
      <c r="E1916" s="12">
        <v>43388.5</v>
      </c>
      <c r="F1916" s="10">
        <v>11470.6</v>
      </c>
      <c r="G1916" s="10">
        <v>11592.62</v>
      </c>
      <c r="H1916" s="10">
        <v>11468.31</v>
      </c>
      <c r="I1916" s="10">
        <v>11559.19</v>
      </c>
      <c r="K1916" s="13">
        <f t="shared" si="1079"/>
        <v>88.590000000000146</v>
      </c>
      <c r="L1916" s="13">
        <f t="shared" si="1091"/>
        <v>80.850000000000364</v>
      </c>
      <c r="M1916" s="13">
        <f t="shared" si="1080"/>
        <v>124.31000000000131</v>
      </c>
      <c r="R1916">
        <v>-32</v>
      </c>
      <c r="X1916">
        <f t="shared" si="1081"/>
        <v>88.590000000000146</v>
      </c>
      <c r="Y1916">
        <f t="shared" si="1082"/>
        <v>124.31000000000131</v>
      </c>
      <c r="Z1916">
        <f t="shared" si="1083"/>
        <v>0</v>
      </c>
      <c r="AA1916">
        <f t="shared" si="1084"/>
        <v>0</v>
      </c>
      <c r="AB1916" s="18">
        <f t="shared" si="1085"/>
        <v>0</v>
      </c>
      <c r="AC1916" s="18">
        <f t="shared" si="1086"/>
        <v>0</v>
      </c>
      <c r="AD1916" s="18">
        <f t="shared" si="1087"/>
        <v>0</v>
      </c>
      <c r="AE1916" s="18">
        <f t="shared" si="1088"/>
        <v>0</v>
      </c>
      <c r="AG1916" s="18">
        <f t="shared" si="1089"/>
        <v>0</v>
      </c>
      <c r="AH1916" s="18">
        <f t="shared" si="1090"/>
        <v>0</v>
      </c>
    </row>
    <row r="1917" spans="5:34" x14ac:dyDescent="0.25">
      <c r="E1917" s="11">
        <v>43388.541666666664</v>
      </c>
      <c r="F1917" s="9">
        <v>11558.69</v>
      </c>
      <c r="G1917" s="9">
        <v>11577.72</v>
      </c>
      <c r="H1917" s="9">
        <v>11535.55</v>
      </c>
      <c r="I1917" s="9">
        <v>11547.19</v>
      </c>
      <c r="K1917" s="13">
        <f t="shared" si="1079"/>
        <v>-11.5</v>
      </c>
      <c r="L1917" s="13">
        <f t="shared" si="1091"/>
        <v>69.350000000000364</v>
      </c>
      <c r="M1917" s="13">
        <f t="shared" si="1080"/>
        <v>42.170000000000073</v>
      </c>
      <c r="X1917">
        <f t="shared" si="1081"/>
        <v>11.5</v>
      </c>
      <c r="Y1917">
        <f t="shared" si="1082"/>
        <v>42.170000000000073</v>
      </c>
      <c r="Z1917">
        <f t="shared" si="1083"/>
        <v>0</v>
      </c>
      <c r="AA1917">
        <f t="shared" si="1084"/>
        <v>0</v>
      </c>
      <c r="AB1917" s="18">
        <f t="shared" si="1085"/>
        <v>0</v>
      </c>
      <c r="AC1917" s="18">
        <f t="shared" si="1086"/>
        <v>0</v>
      </c>
      <c r="AD1917" s="18">
        <f t="shared" si="1087"/>
        <v>0</v>
      </c>
      <c r="AE1917" s="18">
        <f t="shared" si="1088"/>
        <v>0</v>
      </c>
      <c r="AG1917" s="18">
        <f t="shared" si="1089"/>
        <v>0</v>
      </c>
      <c r="AH1917" s="18">
        <f t="shared" si="1090"/>
        <v>0</v>
      </c>
    </row>
    <row r="1918" spans="5:34" x14ac:dyDescent="0.25">
      <c r="E1918" s="12">
        <v>43388.583333333336</v>
      </c>
      <c r="F1918" s="10">
        <v>11547.69</v>
      </c>
      <c r="G1918" s="10">
        <v>11585.34</v>
      </c>
      <c r="H1918" s="10">
        <v>11540.39</v>
      </c>
      <c r="I1918" s="10">
        <v>11578.07</v>
      </c>
      <c r="K1918" s="13">
        <f t="shared" si="1079"/>
        <v>30.3799999999992</v>
      </c>
      <c r="L1918" s="13">
        <f t="shared" si="1091"/>
        <v>99.729999999999563</v>
      </c>
      <c r="M1918" s="13">
        <f t="shared" si="1080"/>
        <v>44.950000000000728</v>
      </c>
      <c r="X1918">
        <f t="shared" si="1081"/>
        <v>30.3799999999992</v>
      </c>
      <c r="Y1918">
        <f t="shared" si="1082"/>
        <v>44.950000000000728</v>
      </c>
      <c r="Z1918">
        <f t="shared" si="1083"/>
        <v>0</v>
      </c>
      <c r="AA1918">
        <f t="shared" si="1084"/>
        <v>0</v>
      </c>
      <c r="AB1918" s="18">
        <f t="shared" si="1085"/>
        <v>0</v>
      </c>
      <c r="AC1918" s="18">
        <f t="shared" si="1086"/>
        <v>0</v>
      </c>
      <c r="AD1918" s="18">
        <f t="shared" si="1087"/>
        <v>0</v>
      </c>
      <c r="AE1918" s="18">
        <f t="shared" si="1088"/>
        <v>0</v>
      </c>
      <c r="AG1918" s="18">
        <f t="shared" si="1089"/>
        <v>0</v>
      </c>
      <c r="AH1918" s="18">
        <f t="shared" si="1090"/>
        <v>0</v>
      </c>
    </row>
    <row r="1919" spans="5:34" x14ac:dyDescent="0.25">
      <c r="E1919" s="11">
        <v>43388.625</v>
      </c>
      <c r="F1919" s="9">
        <v>11579.07</v>
      </c>
      <c r="G1919" s="9">
        <v>11599.97</v>
      </c>
      <c r="H1919" s="9">
        <v>11565.56</v>
      </c>
      <c r="I1919" s="9">
        <v>11573.68</v>
      </c>
      <c r="K1919" s="13">
        <f t="shared" si="1079"/>
        <v>-5.3899999999994179</v>
      </c>
      <c r="L1919" s="13">
        <f t="shared" si="1091"/>
        <v>94.340000000000146</v>
      </c>
      <c r="M1919" s="13">
        <f t="shared" si="1080"/>
        <v>34.409999999999854</v>
      </c>
      <c r="X1919">
        <f t="shared" si="1081"/>
        <v>5.3899999999994179</v>
      </c>
      <c r="Y1919">
        <f t="shared" si="1082"/>
        <v>34.409999999999854</v>
      </c>
      <c r="Z1919">
        <f t="shared" si="1083"/>
        <v>0</v>
      </c>
      <c r="AA1919">
        <f t="shared" si="1084"/>
        <v>0</v>
      </c>
      <c r="AB1919" s="18">
        <f t="shared" si="1085"/>
        <v>0</v>
      </c>
      <c r="AC1919" s="18">
        <f t="shared" si="1086"/>
        <v>0</v>
      </c>
      <c r="AD1919" s="18">
        <f t="shared" si="1087"/>
        <v>0</v>
      </c>
      <c r="AE1919" s="18">
        <f t="shared" si="1088"/>
        <v>0</v>
      </c>
      <c r="AG1919" s="18">
        <f t="shared" si="1089"/>
        <v>0</v>
      </c>
      <c r="AH1919" s="18">
        <f t="shared" si="1090"/>
        <v>0</v>
      </c>
    </row>
    <row r="1920" spans="5:34" x14ac:dyDescent="0.25">
      <c r="E1920" s="12">
        <v>43388.666666666664</v>
      </c>
      <c r="F1920" s="10">
        <v>11572.68</v>
      </c>
      <c r="G1920" s="10">
        <v>11608.05</v>
      </c>
      <c r="H1920" s="10">
        <v>11555.79</v>
      </c>
      <c r="I1920" s="10">
        <v>11588.64</v>
      </c>
      <c r="K1920" s="13">
        <f t="shared" si="1079"/>
        <v>15.959999999999127</v>
      </c>
      <c r="L1920" s="13">
        <f t="shared" si="1091"/>
        <v>110.29999999999927</v>
      </c>
      <c r="M1920" s="13">
        <f t="shared" si="1080"/>
        <v>52.259999999998399</v>
      </c>
      <c r="X1920">
        <f t="shared" si="1081"/>
        <v>15.959999999999127</v>
      </c>
      <c r="Y1920">
        <f t="shared" si="1082"/>
        <v>52.259999999998399</v>
      </c>
      <c r="Z1920">
        <f t="shared" si="1083"/>
        <v>0</v>
      </c>
      <c r="AA1920">
        <f t="shared" si="1084"/>
        <v>0</v>
      </c>
      <c r="AB1920" s="18">
        <f t="shared" si="1085"/>
        <v>0</v>
      </c>
      <c r="AC1920" s="18">
        <f t="shared" si="1086"/>
        <v>0</v>
      </c>
      <c r="AD1920" s="18">
        <f t="shared" si="1087"/>
        <v>0</v>
      </c>
      <c r="AE1920" s="18">
        <f t="shared" si="1088"/>
        <v>0</v>
      </c>
      <c r="AG1920" s="18">
        <f t="shared" si="1089"/>
        <v>0</v>
      </c>
      <c r="AH1920" s="18">
        <f t="shared" si="1090"/>
        <v>0</v>
      </c>
    </row>
    <row r="1921" spans="5:34" x14ac:dyDescent="0.25">
      <c r="E1921" s="11">
        <v>43388.708333333336</v>
      </c>
      <c r="F1921" s="9">
        <v>11589.9</v>
      </c>
      <c r="G1921" s="9">
        <v>11618.93</v>
      </c>
      <c r="H1921" s="9">
        <v>11549.14</v>
      </c>
      <c r="I1921" s="9">
        <v>11603.36</v>
      </c>
      <c r="K1921" s="13">
        <f t="shared" si="1079"/>
        <v>13.460000000000946</v>
      </c>
      <c r="L1921" s="13">
        <f t="shared" si="1091"/>
        <v>123.76000000000022</v>
      </c>
      <c r="M1921" s="13">
        <f t="shared" si="1080"/>
        <v>69.790000000000873</v>
      </c>
      <c r="X1921">
        <f t="shared" si="1081"/>
        <v>13.460000000000946</v>
      </c>
      <c r="Y1921">
        <f t="shared" si="1082"/>
        <v>69.790000000000873</v>
      </c>
      <c r="Z1921">
        <f t="shared" si="1083"/>
        <v>0</v>
      </c>
      <c r="AA1921">
        <f t="shared" si="1084"/>
        <v>0</v>
      </c>
      <c r="AB1921" s="18">
        <f t="shared" si="1085"/>
        <v>0</v>
      </c>
      <c r="AC1921" s="18">
        <f t="shared" si="1086"/>
        <v>0</v>
      </c>
      <c r="AD1921" s="18">
        <f t="shared" si="1087"/>
        <v>0</v>
      </c>
      <c r="AE1921" s="18">
        <f t="shared" si="1088"/>
        <v>0</v>
      </c>
      <c r="AG1921" s="18">
        <f t="shared" si="1089"/>
        <v>0</v>
      </c>
      <c r="AH1921" s="18">
        <f t="shared" si="1090"/>
        <v>0</v>
      </c>
    </row>
    <row r="1922" spans="5:34" x14ac:dyDescent="0.25">
      <c r="E1922" s="12">
        <v>43388.75</v>
      </c>
      <c r="F1922" s="10">
        <v>11603.86</v>
      </c>
      <c r="G1922" s="10">
        <v>11627.25</v>
      </c>
      <c r="H1922" s="10">
        <v>11591.16</v>
      </c>
      <c r="I1922" s="10">
        <v>11605.15</v>
      </c>
      <c r="K1922" s="13">
        <f t="shared" si="1079"/>
        <v>1.2899999999990541</v>
      </c>
      <c r="L1922" s="13">
        <f t="shared" si="1091"/>
        <v>125.04999999999927</v>
      </c>
      <c r="M1922" s="13">
        <f t="shared" si="1080"/>
        <v>36.090000000000146</v>
      </c>
      <c r="X1922">
        <f t="shared" si="1081"/>
        <v>1.2899999999990541</v>
      </c>
      <c r="Y1922">
        <f t="shared" si="1082"/>
        <v>36.090000000000146</v>
      </c>
      <c r="Z1922">
        <f t="shared" si="1083"/>
        <v>0</v>
      </c>
      <c r="AA1922">
        <f t="shared" si="1084"/>
        <v>0</v>
      </c>
      <c r="AB1922" s="18">
        <f t="shared" si="1085"/>
        <v>0</v>
      </c>
      <c r="AC1922" s="18">
        <f t="shared" si="1086"/>
        <v>0</v>
      </c>
      <c r="AD1922" s="18">
        <f t="shared" si="1087"/>
        <v>0</v>
      </c>
      <c r="AE1922" s="18">
        <f t="shared" si="1088"/>
        <v>0</v>
      </c>
      <c r="AG1922" s="18">
        <f t="shared" si="1089"/>
        <v>0</v>
      </c>
      <c r="AH1922" s="18">
        <f t="shared" si="1090"/>
        <v>0</v>
      </c>
    </row>
    <row r="1923" spans="5:34" x14ac:dyDescent="0.25">
      <c r="E1923" s="11">
        <v>43388.791666666664</v>
      </c>
      <c r="F1923" s="9">
        <v>11604.9</v>
      </c>
      <c r="G1923" s="9">
        <v>11622.21</v>
      </c>
      <c r="H1923" s="9">
        <v>11593.68</v>
      </c>
      <c r="I1923" s="9">
        <v>11611.37</v>
      </c>
      <c r="K1923" s="13">
        <f t="shared" si="1079"/>
        <v>6.4700000000011642</v>
      </c>
      <c r="L1923" s="13">
        <f t="shared" si="1091"/>
        <v>131.52000000000044</v>
      </c>
      <c r="M1923" s="13">
        <f t="shared" si="1080"/>
        <v>28.529999999998836</v>
      </c>
      <c r="X1923">
        <f t="shared" si="1081"/>
        <v>6.4700000000011642</v>
      </c>
      <c r="Y1923">
        <f t="shared" si="1082"/>
        <v>28.529999999998836</v>
      </c>
      <c r="Z1923">
        <f t="shared" si="1083"/>
        <v>0</v>
      </c>
      <c r="AA1923">
        <f t="shared" si="1084"/>
        <v>0</v>
      </c>
      <c r="AB1923" s="18">
        <f t="shared" si="1085"/>
        <v>0</v>
      </c>
      <c r="AC1923" s="18">
        <f t="shared" si="1086"/>
        <v>0</v>
      </c>
      <c r="AD1923" s="18">
        <f t="shared" si="1087"/>
        <v>0</v>
      </c>
      <c r="AE1923" s="18">
        <f t="shared" si="1088"/>
        <v>0</v>
      </c>
      <c r="AG1923" s="18">
        <f t="shared" si="1089"/>
        <v>0</v>
      </c>
      <c r="AH1923" s="18">
        <f t="shared" si="1090"/>
        <v>0</v>
      </c>
    </row>
    <row r="1924" spans="5:34" x14ac:dyDescent="0.25">
      <c r="E1924" s="12">
        <v>43388.833333333336</v>
      </c>
      <c r="F1924" s="10">
        <v>11612.37</v>
      </c>
      <c r="G1924" s="10">
        <v>11645.65</v>
      </c>
      <c r="H1924" s="10">
        <v>11608.86</v>
      </c>
      <c r="I1924" s="10">
        <v>11641.89</v>
      </c>
      <c r="K1924" s="13">
        <f t="shared" si="1079"/>
        <v>29.519999999998618</v>
      </c>
      <c r="L1924" s="13">
        <f t="shared" si="1091"/>
        <v>161.03999999999905</v>
      </c>
      <c r="M1924" s="13">
        <f t="shared" si="1080"/>
        <v>36.789999999999054</v>
      </c>
      <c r="X1924">
        <f t="shared" si="1081"/>
        <v>29.519999999998618</v>
      </c>
      <c r="Y1924">
        <f t="shared" si="1082"/>
        <v>36.789999999999054</v>
      </c>
      <c r="Z1924">
        <f t="shared" si="1083"/>
        <v>0</v>
      </c>
      <c r="AA1924">
        <f t="shared" si="1084"/>
        <v>0</v>
      </c>
      <c r="AB1924" s="18">
        <f t="shared" si="1085"/>
        <v>0</v>
      </c>
      <c r="AC1924" s="18">
        <f t="shared" si="1086"/>
        <v>0</v>
      </c>
      <c r="AD1924" s="18">
        <f t="shared" si="1087"/>
        <v>0</v>
      </c>
      <c r="AE1924" s="18">
        <f t="shared" si="1088"/>
        <v>0</v>
      </c>
      <c r="AG1924" s="18">
        <f t="shared" si="1089"/>
        <v>0</v>
      </c>
      <c r="AH1924" s="18">
        <f t="shared" si="1090"/>
        <v>0</v>
      </c>
    </row>
    <row r="1925" spans="5:34" x14ac:dyDescent="0.25">
      <c r="E1925" s="11">
        <v>43388.875</v>
      </c>
      <c r="F1925" s="9">
        <v>11642.9</v>
      </c>
      <c r="G1925" s="9">
        <v>11650.4</v>
      </c>
      <c r="H1925" s="9">
        <v>11611.61</v>
      </c>
      <c r="I1925" s="9">
        <v>11645.89</v>
      </c>
      <c r="K1925" s="13">
        <f t="shared" si="1079"/>
        <v>2.9899999999997817</v>
      </c>
      <c r="L1925" s="13">
        <f t="shared" si="1091"/>
        <v>164.02999999999884</v>
      </c>
      <c r="M1925" s="13">
        <f t="shared" si="1080"/>
        <v>38.789999999999054</v>
      </c>
      <c r="X1925">
        <f t="shared" si="1081"/>
        <v>2.9899999999997817</v>
      </c>
      <c r="Y1925">
        <f t="shared" si="1082"/>
        <v>38.789999999999054</v>
      </c>
      <c r="Z1925">
        <f t="shared" si="1083"/>
        <v>0</v>
      </c>
      <c r="AA1925">
        <f t="shared" si="1084"/>
        <v>0</v>
      </c>
      <c r="AB1925" s="18">
        <f t="shared" si="1085"/>
        <v>0</v>
      </c>
      <c r="AC1925" s="18">
        <f t="shared" si="1086"/>
        <v>0</v>
      </c>
      <c r="AD1925" s="18">
        <f t="shared" si="1087"/>
        <v>0</v>
      </c>
      <c r="AE1925" s="18">
        <f t="shared" si="1088"/>
        <v>0</v>
      </c>
      <c r="AG1925" s="18">
        <f t="shared" si="1089"/>
        <v>0</v>
      </c>
      <c r="AH1925" s="18">
        <f t="shared" si="1090"/>
        <v>0</v>
      </c>
    </row>
    <row r="1926" spans="5:34" x14ac:dyDescent="0.25">
      <c r="E1926" s="12">
        <v>43388.916666666664</v>
      </c>
      <c r="F1926" s="10">
        <v>11646.14</v>
      </c>
      <c r="G1926" s="10">
        <v>11651.4</v>
      </c>
      <c r="H1926" s="10">
        <v>11613.6</v>
      </c>
      <c r="I1926" s="10">
        <v>11625.26</v>
      </c>
      <c r="K1926" s="13">
        <f t="shared" si="1079"/>
        <v>-20.8799999999992</v>
      </c>
      <c r="L1926" s="13">
        <f t="shared" si="1091"/>
        <v>143.14999999999964</v>
      </c>
      <c r="M1926" s="13">
        <f t="shared" si="1080"/>
        <v>37.799999999999272</v>
      </c>
      <c r="N1926" s="13"/>
      <c r="X1926">
        <f t="shared" si="1081"/>
        <v>20.8799999999992</v>
      </c>
      <c r="Y1926">
        <f t="shared" si="1082"/>
        <v>37.799999999999272</v>
      </c>
      <c r="Z1926">
        <f t="shared" si="1083"/>
        <v>0</v>
      </c>
      <c r="AA1926">
        <f t="shared" si="1084"/>
        <v>0</v>
      </c>
      <c r="AB1926" s="18">
        <f t="shared" si="1085"/>
        <v>0</v>
      </c>
      <c r="AC1926" s="18">
        <f t="shared" si="1086"/>
        <v>0</v>
      </c>
      <c r="AD1926" s="18">
        <f t="shared" si="1087"/>
        <v>0</v>
      </c>
      <c r="AE1926" s="18">
        <f t="shared" si="1088"/>
        <v>0</v>
      </c>
      <c r="AG1926" s="18">
        <f t="shared" si="1089"/>
        <v>0</v>
      </c>
      <c r="AH1926" s="18">
        <f t="shared" si="1090"/>
        <v>0</v>
      </c>
    </row>
    <row r="1927" spans="5:34" hidden="1" x14ac:dyDescent="0.25">
      <c r="E1927" s="11">
        <v>43388.958333333336</v>
      </c>
      <c r="F1927" s="9">
        <v>11597.64</v>
      </c>
      <c r="G1927" s="9">
        <v>11600.83</v>
      </c>
      <c r="H1927" s="9">
        <v>11583.4</v>
      </c>
      <c r="I1927" s="9">
        <v>11597.83</v>
      </c>
      <c r="AB1927"/>
      <c r="AC1927"/>
      <c r="AD1927"/>
      <c r="AE1927"/>
    </row>
    <row r="1928" spans="5:34" hidden="1" x14ac:dyDescent="0.25">
      <c r="E1928" s="12">
        <v>43389.041666666664</v>
      </c>
      <c r="F1928" s="10">
        <v>11599.41</v>
      </c>
      <c r="G1928" s="10">
        <v>11616.7</v>
      </c>
      <c r="H1928" s="10">
        <v>11590.44</v>
      </c>
      <c r="I1928" s="10">
        <v>11612.42</v>
      </c>
      <c r="AB1928"/>
      <c r="AC1928"/>
      <c r="AD1928"/>
      <c r="AE1928"/>
    </row>
    <row r="1929" spans="5:34" hidden="1" x14ac:dyDescent="0.25">
      <c r="E1929" s="11">
        <v>43389.083333333336</v>
      </c>
      <c r="F1929" s="9">
        <v>11610.31</v>
      </c>
      <c r="G1929" s="9">
        <v>11638.18</v>
      </c>
      <c r="H1929" s="9">
        <v>11608.2</v>
      </c>
      <c r="I1929" s="9">
        <v>11636.52</v>
      </c>
      <c r="AB1929"/>
      <c r="AC1929"/>
      <c r="AD1929"/>
      <c r="AE1929"/>
    </row>
    <row r="1930" spans="5:34" hidden="1" x14ac:dyDescent="0.25">
      <c r="E1930" s="12">
        <v>43389.125</v>
      </c>
      <c r="F1930" s="10">
        <v>11637.57</v>
      </c>
      <c r="G1930" s="10">
        <v>11649.06</v>
      </c>
      <c r="H1930" s="10">
        <v>11631.4</v>
      </c>
      <c r="I1930" s="10">
        <v>11633.51</v>
      </c>
      <c r="AB1930"/>
      <c r="AC1930"/>
      <c r="AD1930"/>
      <c r="AE1930"/>
    </row>
    <row r="1931" spans="5:34" hidden="1" x14ac:dyDescent="0.25">
      <c r="E1931" s="11">
        <v>43389.166666666664</v>
      </c>
      <c r="F1931" s="9">
        <v>11632.45</v>
      </c>
      <c r="G1931" s="9">
        <v>11663.5</v>
      </c>
      <c r="H1931" s="9">
        <v>11631.4</v>
      </c>
      <c r="I1931" s="9">
        <v>11660.61</v>
      </c>
      <c r="AB1931"/>
      <c r="AC1931"/>
      <c r="AD1931"/>
      <c r="AE1931"/>
    </row>
    <row r="1932" spans="5:34" hidden="1" x14ac:dyDescent="0.25">
      <c r="E1932" s="12">
        <v>43389.208333333336</v>
      </c>
      <c r="F1932" s="10">
        <v>11661.66</v>
      </c>
      <c r="G1932" s="10">
        <v>11665.83</v>
      </c>
      <c r="H1932" s="10">
        <v>11645.94</v>
      </c>
      <c r="I1932" s="10">
        <v>11647.99</v>
      </c>
      <c r="AB1932"/>
      <c r="AC1932"/>
      <c r="AD1932"/>
      <c r="AE1932"/>
    </row>
    <row r="1933" spans="5:34" hidden="1" x14ac:dyDescent="0.25">
      <c r="E1933" s="11">
        <v>43389.25</v>
      </c>
      <c r="F1933" s="9">
        <v>11646.94</v>
      </c>
      <c r="G1933" s="9">
        <v>11646.94</v>
      </c>
      <c r="H1933" s="9">
        <v>11621.5</v>
      </c>
      <c r="I1933" s="9">
        <v>11636.04</v>
      </c>
      <c r="AB1933"/>
      <c r="AC1933"/>
      <c r="AD1933"/>
      <c r="AE1933"/>
    </row>
    <row r="1934" spans="5:34" hidden="1" x14ac:dyDescent="0.25">
      <c r="E1934" s="12">
        <v>43389.291666666664</v>
      </c>
      <c r="F1934" s="10">
        <v>11637.1</v>
      </c>
      <c r="G1934" s="10">
        <v>11642.82</v>
      </c>
      <c r="H1934" s="10">
        <v>11629.35</v>
      </c>
      <c r="I1934" s="10">
        <v>11640.81</v>
      </c>
      <c r="AB1934"/>
      <c r="AC1934"/>
      <c r="AD1934"/>
      <c r="AE1934"/>
    </row>
    <row r="1935" spans="5:34" x14ac:dyDescent="0.25">
      <c r="E1935" s="11">
        <v>43389.333333333336</v>
      </c>
      <c r="F1935" s="9">
        <v>11641.86</v>
      </c>
      <c r="G1935" s="9">
        <v>11658.56</v>
      </c>
      <c r="H1935" s="9">
        <v>11639.75</v>
      </c>
      <c r="I1935" s="9">
        <v>11648.84</v>
      </c>
      <c r="K1935" s="13">
        <f t="shared" ref="K1935:K1949" si="1092">I1935-F1935</f>
        <v>6.9799999999995634</v>
      </c>
      <c r="L1935" s="13">
        <v>0</v>
      </c>
      <c r="M1935" s="13">
        <f t="shared" ref="M1935:M1949" si="1093">G1935-H1935</f>
        <v>18.809999999999491</v>
      </c>
      <c r="N1935" s="13">
        <f>I1949-F1935</f>
        <v>167.18000000000029</v>
      </c>
      <c r="O1935" s="18">
        <f>IF(K1935*N1935&gt;0,1,0)</f>
        <v>1</v>
      </c>
      <c r="P1935">
        <f>_xlfn.IFS(K1935&lt;0,MIN(L1934:L1948),K1935&gt;0,MAX(L1934:L1948))</f>
        <v>147.28000000000065</v>
      </c>
      <c r="Q1935">
        <f>_xlfn.IFS(K1935&lt;0,MAX(L1934:L1948),K1935&gt;0,MIN(L1934:L1948))</f>
        <v>-4.319999999999709</v>
      </c>
      <c r="T1935" s="13">
        <f>MAX(G1935:G1949)</f>
        <v>11820.12</v>
      </c>
      <c r="X1935">
        <f t="shared" ref="X1935:X1949" si="1094">ABS(K1935)</f>
        <v>6.9799999999995634</v>
      </c>
      <c r="Y1935">
        <f t="shared" ref="Y1935:Y1949" si="1095">ABS(M1935)</f>
        <v>18.809999999999491</v>
      </c>
      <c r="Z1935">
        <f t="shared" ref="Z1935:Z1949" si="1096">IF(T1935&lt;1000,ABS(T1935),0)</f>
        <v>0</v>
      </c>
      <c r="AA1935">
        <f t="shared" ref="AA1935:AA1949" si="1097">ABS(N1935)</f>
        <v>167.18000000000029</v>
      </c>
      <c r="AB1935" s="18">
        <f t="shared" ref="AB1935:AB1949" si="1098">ABS(P1935)</f>
        <v>147.28000000000065</v>
      </c>
      <c r="AC1935" s="18">
        <f t="shared" ref="AC1935:AC1949" si="1099">ABS(Q1935)</f>
        <v>4.319999999999709</v>
      </c>
      <c r="AD1935" s="18">
        <f t="shared" ref="AD1935:AD1949" si="1100">IF(O1935=1,ABS(P1935),0)</f>
        <v>147.28000000000065</v>
      </c>
      <c r="AE1935" s="18">
        <f t="shared" ref="AE1935:AE1949" si="1101">IF(O1935=0,ABS(Q1935),0)</f>
        <v>0</v>
      </c>
      <c r="AG1935" s="18">
        <f t="shared" ref="AG1935:AG1949" si="1102">IF(O1935=1,ABS(Q1935),0)</f>
        <v>4.319999999999709</v>
      </c>
      <c r="AH1935" s="18">
        <f t="shared" ref="AH1935:AH1949" si="1103">IF(O1935=0,ABS(P1935),0)</f>
        <v>0</v>
      </c>
    </row>
    <row r="1936" spans="5:34" x14ac:dyDescent="0.25">
      <c r="E1936" s="12">
        <v>43389.375</v>
      </c>
      <c r="F1936" s="10">
        <v>11645.29</v>
      </c>
      <c r="G1936" s="10">
        <v>11658.84</v>
      </c>
      <c r="H1936" s="10">
        <v>11627.85</v>
      </c>
      <c r="I1936" s="10">
        <v>11644.19</v>
      </c>
      <c r="K1936" s="13">
        <f t="shared" si="1092"/>
        <v>-1.1000000000003638</v>
      </c>
      <c r="L1936" s="13">
        <f t="shared" ref="L1936:L1949" si="1104">L1935+K1936</f>
        <v>-1.1000000000003638</v>
      </c>
      <c r="M1936" s="13">
        <f t="shared" si="1093"/>
        <v>30.989999999999782</v>
      </c>
      <c r="T1936" s="13">
        <f>MIN(H1935:H1949)</f>
        <v>11605.9</v>
      </c>
      <c r="X1936">
        <f t="shared" si="1094"/>
        <v>1.1000000000003638</v>
      </c>
      <c r="Y1936">
        <f t="shared" si="1095"/>
        <v>30.989999999999782</v>
      </c>
      <c r="Z1936">
        <f t="shared" si="1096"/>
        <v>0</v>
      </c>
      <c r="AA1936">
        <f t="shared" si="1097"/>
        <v>0</v>
      </c>
      <c r="AB1936" s="18">
        <f t="shared" si="1098"/>
        <v>0</v>
      </c>
      <c r="AC1936" s="18">
        <f t="shared" si="1099"/>
        <v>0</v>
      </c>
      <c r="AD1936" s="18">
        <f t="shared" si="1100"/>
        <v>0</v>
      </c>
      <c r="AE1936" s="18">
        <f t="shared" si="1101"/>
        <v>0</v>
      </c>
      <c r="AG1936" s="18">
        <f t="shared" si="1102"/>
        <v>0</v>
      </c>
      <c r="AH1936" s="18">
        <f t="shared" si="1103"/>
        <v>0</v>
      </c>
    </row>
    <row r="1937" spans="5:34" x14ac:dyDescent="0.25">
      <c r="E1937" s="11">
        <v>43389.416666666664</v>
      </c>
      <c r="F1937" s="9">
        <v>11639.47</v>
      </c>
      <c r="G1937" s="9">
        <v>11671.47</v>
      </c>
      <c r="H1937" s="9">
        <v>11605.9</v>
      </c>
      <c r="I1937" s="9">
        <v>11650.99</v>
      </c>
      <c r="K1937" s="13">
        <f t="shared" si="1092"/>
        <v>11.520000000000437</v>
      </c>
      <c r="L1937" s="13">
        <f t="shared" si="1104"/>
        <v>10.420000000000073</v>
      </c>
      <c r="M1937" s="13">
        <f t="shared" si="1093"/>
        <v>65.569999999999709</v>
      </c>
      <c r="T1937" s="13">
        <f>T1935-T1936</f>
        <v>214.22000000000116</v>
      </c>
      <c r="X1937">
        <f t="shared" si="1094"/>
        <v>11.520000000000437</v>
      </c>
      <c r="Y1937">
        <f t="shared" si="1095"/>
        <v>65.569999999999709</v>
      </c>
      <c r="Z1937">
        <f t="shared" si="1096"/>
        <v>214.22000000000116</v>
      </c>
      <c r="AA1937">
        <f t="shared" si="1097"/>
        <v>0</v>
      </c>
      <c r="AB1937" s="18">
        <f t="shared" si="1098"/>
        <v>0</v>
      </c>
      <c r="AC1937" s="18">
        <f t="shared" si="1099"/>
        <v>0</v>
      </c>
      <c r="AD1937" s="18">
        <f t="shared" si="1100"/>
        <v>0</v>
      </c>
      <c r="AE1937" s="18">
        <f t="shared" si="1101"/>
        <v>0</v>
      </c>
      <c r="AG1937" s="18">
        <f t="shared" si="1102"/>
        <v>0</v>
      </c>
      <c r="AH1937" s="18">
        <f t="shared" si="1103"/>
        <v>0</v>
      </c>
    </row>
    <row r="1938" spans="5:34" x14ac:dyDescent="0.25">
      <c r="E1938" s="12">
        <v>43389.458333333336</v>
      </c>
      <c r="F1938" s="10">
        <v>11652.24</v>
      </c>
      <c r="G1938" s="10">
        <v>11668.95</v>
      </c>
      <c r="H1938" s="10">
        <v>11628.86</v>
      </c>
      <c r="I1938" s="10">
        <v>11649.57</v>
      </c>
      <c r="K1938" s="13">
        <f t="shared" si="1092"/>
        <v>-2.6700000000000728</v>
      </c>
      <c r="L1938" s="13">
        <f t="shared" si="1104"/>
        <v>7.75</v>
      </c>
      <c r="M1938" s="13">
        <f t="shared" si="1093"/>
        <v>40.090000000000146</v>
      </c>
      <c r="R1938">
        <v>167</v>
      </c>
      <c r="X1938">
        <f t="shared" si="1094"/>
        <v>2.6700000000000728</v>
      </c>
      <c r="Y1938">
        <f t="shared" si="1095"/>
        <v>40.090000000000146</v>
      </c>
      <c r="Z1938">
        <f t="shared" si="1096"/>
        <v>0</v>
      </c>
      <c r="AA1938">
        <f t="shared" si="1097"/>
        <v>0</v>
      </c>
      <c r="AB1938" s="18">
        <f t="shared" si="1098"/>
        <v>0</v>
      </c>
      <c r="AC1938" s="18">
        <f t="shared" si="1099"/>
        <v>0</v>
      </c>
      <c r="AD1938" s="18">
        <f t="shared" si="1100"/>
        <v>0</v>
      </c>
      <c r="AE1938" s="18">
        <f t="shared" si="1101"/>
        <v>0</v>
      </c>
      <c r="AG1938" s="18">
        <f t="shared" si="1102"/>
        <v>0</v>
      </c>
      <c r="AH1938" s="18">
        <f t="shared" si="1103"/>
        <v>0</v>
      </c>
    </row>
    <row r="1939" spans="5:34" x14ac:dyDescent="0.25">
      <c r="E1939" s="11">
        <v>43389.5</v>
      </c>
      <c r="F1939" s="9">
        <v>11650.07</v>
      </c>
      <c r="G1939" s="9">
        <v>11653.72</v>
      </c>
      <c r="H1939" s="9">
        <v>11619.34</v>
      </c>
      <c r="I1939" s="9">
        <v>11638</v>
      </c>
      <c r="K1939" s="13">
        <f t="shared" si="1092"/>
        <v>-12.069999999999709</v>
      </c>
      <c r="L1939" s="13">
        <f t="shared" si="1104"/>
        <v>-4.319999999999709</v>
      </c>
      <c r="M1939" s="13">
        <f t="shared" si="1093"/>
        <v>34.3799999999992</v>
      </c>
      <c r="X1939">
        <f t="shared" si="1094"/>
        <v>12.069999999999709</v>
      </c>
      <c r="Y1939">
        <f t="shared" si="1095"/>
        <v>34.3799999999992</v>
      </c>
      <c r="Z1939">
        <f t="shared" si="1096"/>
        <v>0</v>
      </c>
      <c r="AA1939">
        <f t="shared" si="1097"/>
        <v>0</v>
      </c>
      <c r="AB1939" s="18">
        <f t="shared" si="1098"/>
        <v>0</v>
      </c>
      <c r="AC1939" s="18">
        <f t="shared" si="1099"/>
        <v>0</v>
      </c>
      <c r="AD1939" s="18">
        <f t="shared" si="1100"/>
        <v>0</v>
      </c>
      <c r="AE1939" s="18">
        <f t="shared" si="1101"/>
        <v>0</v>
      </c>
      <c r="AG1939" s="18">
        <f t="shared" si="1102"/>
        <v>0</v>
      </c>
      <c r="AH1939" s="18">
        <f t="shared" si="1103"/>
        <v>0</v>
      </c>
    </row>
    <row r="1940" spans="5:34" x14ac:dyDescent="0.25">
      <c r="E1940" s="12">
        <v>43389.541666666664</v>
      </c>
      <c r="F1940" s="10">
        <v>11638.25</v>
      </c>
      <c r="G1940" s="10">
        <v>11667.03</v>
      </c>
      <c r="H1940" s="10">
        <v>11625.36</v>
      </c>
      <c r="I1940" s="10">
        <v>11658.2</v>
      </c>
      <c r="K1940" s="13">
        <f t="shared" si="1092"/>
        <v>19.950000000000728</v>
      </c>
      <c r="L1940" s="13">
        <f t="shared" si="1104"/>
        <v>15.630000000001019</v>
      </c>
      <c r="M1940" s="13">
        <f t="shared" si="1093"/>
        <v>41.670000000000073</v>
      </c>
      <c r="X1940">
        <f t="shared" si="1094"/>
        <v>19.950000000000728</v>
      </c>
      <c r="Y1940">
        <f t="shared" si="1095"/>
        <v>41.670000000000073</v>
      </c>
      <c r="Z1940">
        <f t="shared" si="1096"/>
        <v>0</v>
      </c>
      <c r="AA1940">
        <f t="shared" si="1097"/>
        <v>0</v>
      </c>
      <c r="AB1940" s="18">
        <f t="shared" si="1098"/>
        <v>0</v>
      </c>
      <c r="AC1940" s="18">
        <f t="shared" si="1099"/>
        <v>0</v>
      </c>
      <c r="AD1940" s="18">
        <f t="shared" si="1100"/>
        <v>0</v>
      </c>
      <c r="AE1940" s="18">
        <f t="shared" si="1101"/>
        <v>0</v>
      </c>
      <c r="AG1940" s="18">
        <f t="shared" si="1102"/>
        <v>0</v>
      </c>
      <c r="AH1940" s="18">
        <f t="shared" si="1103"/>
        <v>0</v>
      </c>
    </row>
    <row r="1941" spans="5:34" x14ac:dyDescent="0.25">
      <c r="E1941" s="11">
        <v>43389.583333333336</v>
      </c>
      <c r="F1941" s="9">
        <v>11659.2</v>
      </c>
      <c r="G1941" s="9">
        <v>11697.23</v>
      </c>
      <c r="H1941" s="9">
        <v>11655.8</v>
      </c>
      <c r="I1941" s="9">
        <v>11693.12</v>
      </c>
      <c r="K1941" s="13">
        <f t="shared" si="1092"/>
        <v>33.920000000000073</v>
      </c>
      <c r="L1941" s="13">
        <f t="shared" si="1104"/>
        <v>49.550000000001091</v>
      </c>
      <c r="M1941" s="13">
        <f t="shared" si="1093"/>
        <v>41.430000000000291</v>
      </c>
      <c r="X1941">
        <f t="shared" si="1094"/>
        <v>33.920000000000073</v>
      </c>
      <c r="Y1941">
        <f t="shared" si="1095"/>
        <v>41.430000000000291</v>
      </c>
      <c r="Z1941">
        <f t="shared" si="1096"/>
        <v>0</v>
      </c>
      <c r="AA1941">
        <f t="shared" si="1097"/>
        <v>0</v>
      </c>
      <c r="AB1941" s="18">
        <f t="shared" si="1098"/>
        <v>0</v>
      </c>
      <c r="AC1941" s="18">
        <f t="shared" si="1099"/>
        <v>0</v>
      </c>
      <c r="AD1941" s="18">
        <f t="shared" si="1100"/>
        <v>0</v>
      </c>
      <c r="AE1941" s="18">
        <f t="shared" si="1101"/>
        <v>0</v>
      </c>
      <c r="AG1941" s="18">
        <f t="shared" si="1102"/>
        <v>0</v>
      </c>
      <c r="AH1941" s="18">
        <f t="shared" si="1103"/>
        <v>0</v>
      </c>
    </row>
    <row r="1942" spans="5:34" x14ac:dyDescent="0.25">
      <c r="E1942" s="12">
        <v>43389.625</v>
      </c>
      <c r="F1942" s="10">
        <v>11693.12</v>
      </c>
      <c r="G1942" s="10">
        <v>11720.59</v>
      </c>
      <c r="H1942" s="10">
        <v>11687.93</v>
      </c>
      <c r="I1942" s="10">
        <v>11710.47</v>
      </c>
      <c r="K1942" s="13">
        <f t="shared" si="1092"/>
        <v>17.349999999998545</v>
      </c>
      <c r="L1942" s="13">
        <f t="shared" si="1104"/>
        <v>66.899999999999636</v>
      </c>
      <c r="M1942" s="13">
        <f t="shared" si="1093"/>
        <v>32.659999999999854</v>
      </c>
      <c r="X1942">
        <f t="shared" si="1094"/>
        <v>17.349999999998545</v>
      </c>
      <c r="Y1942">
        <f t="shared" si="1095"/>
        <v>32.659999999999854</v>
      </c>
      <c r="Z1942">
        <f t="shared" si="1096"/>
        <v>0</v>
      </c>
      <c r="AA1942">
        <f t="shared" si="1097"/>
        <v>0</v>
      </c>
      <c r="AB1942" s="18">
        <f t="shared" si="1098"/>
        <v>0</v>
      </c>
      <c r="AC1942" s="18">
        <f t="shared" si="1099"/>
        <v>0</v>
      </c>
      <c r="AD1942" s="18">
        <f t="shared" si="1100"/>
        <v>0</v>
      </c>
      <c r="AE1942" s="18">
        <f t="shared" si="1101"/>
        <v>0</v>
      </c>
      <c r="AG1942" s="18">
        <f t="shared" si="1102"/>
        <v>0</v>
      </c>
      <c r="AH1942" s="18">
        <f t="shared" si="1103"/>
        <v>0</v>
      </c>
    </row>
    <row r="1943" spans="5:34" x14ac:dyDescent="0.25">
      <c r="E1943" s="11">
        <v>43389.666666666664</v>
      </c>
      <c r="F1943" s="9">
        <v>11710.22</v>
      </c>
      <c r="G1943" s="9">
        <v>11738.85</v>
      </c>
      <c r="H1943" s="9">
        <v>11702.61</v>
      </c>
      <c r="I1943" s="9">
        <v>11725.22</v>
      </c>
      <c r="K1943" s="13">
        <f t="shared" si="1092"/>
        <v>15</v>
      </c>
      <c r="L1943" s="13">
        <f t="shared" si="1104"/>
        <v>81.899999999999636</v>
      </c>
      <c r="M1943" s="13">
        <f t="shared" si="1093"/>
        <v>36.239999999999782</v>
      </c>
      <c r="X1943">
        <f t="shared" si="1094"/>
        <v>15</v>
      </c>
      <c r="Y1943">
        <f t="shared" si="1095"/>
        <v>36.239999999999782</v>
      </c>
      <c r="Z1943">
        <f t="shared" si="1096"/>
        <v>0</v>
      </c>
      <c r="AA1943">
        <f t="shared" si="1097"/>
        <v>0</v>
      </c>
      <c r="AB1943" s="18">
        <f t="shared" si="1098"/>
        <v>0</v>
      </c>
      <c r="AC1943" s="18">
        <f t="shared" si="1099"/>
        <v>0</v>
      </c>
      <c r="AD1943" s="18">
        <f t="shared" si="1100"/>
        <v>0</v>
      </c>
      <c r="AE1943" s="18">
        <f t="shared" si="1101"/>
        <v>0</v>
      </c>
      <c r="AG1943" s="18">
        <f t="shared" si="1102"/>
        <v>0</v>
      </c>
      <c r="AH1943" s="18">
        <f t="shared" si="1103"/>
        <v>0</v>
      </c>
    </row>
    <row r="1944" spans="5:34" x14ac:dyDescent="0.25">
      <c r="E1944" s="12">
        <v>43389.708333333336</v>
      </c>
      <c r="F1944" s="10">
        <v>11724.22</v>
      </c>
      <c r="G1944" s="10">
        <v>11786.38</v>
      </c>
      <c r="H1944" s="10">
        <v>11724.22</v>
      </c>
      <c r="I1944" s="10">
        <v>11784.85</v>
      </c>
      <c r="K1944" s="13">
        <f t="shared" si="1092"/>
        <v>60.630000000001019</v>
      </c>
      <c r="L1944" s="13">
        <f t="shared" si="1104"/>
        <v>142.53000000000065</v>
      </c>
      <c r="M1944" s="13">
        <f t="shared" si="1093"/>
        <v>62.159999999999854</v>
      </c>
      <c r="X1944">
        <f t="shared" si="1094"/>
        <v>60.630000000001019</v>
      </c>
      <c r="Y1944">
        <f t="shared" si="1095"/>
        <v>62.159999999999854</v>
      </c>
      <c r="Z1944">
        <f t="shared" si="1096"/>
        <v>0</v>
      </c>
      <c r="AA1944">
        <f t="shared" si="1097"/>
        <v>0</v>
      </c>
      <c r="AB1944" s="18">
        <f t="shared" si="1098"/>
        <v>0</v>
      </c>
      <c r="AC1944" s="18">
        <f t="shared" si="1099"/>
        <v>0</v>
      </c>
      <c r="AD1944" s="18">
        <f t="shared" si="1100"/>
        <v>0</v>
      </c>
      <c r="AE1944" s="18">
        <f t="shared" si="1101"/>
        <v>0</v>
      </c>
      <c r="AG1944" s="18">
        <f t="shared" si="1102"/>
        <v>0</v>
      </c>
      <c r="AH1944" s="18">
        <f t="shared" si="1103"/>
        <v>0</v>
      </c>
    </row>
    <row r="1945" spans="5:34" x14ac:dyDescent="0.25">
      <c r="E1945" s="11">
        <v>43389.75</v>
      </c>
      <c r="F1945" s="9">
        <v>11784.09</v>
      </c>
      <c r="G1945" s="9">
        <v>11789.23</v>
      </c>
      <c r="H1945" s="9">
        <v>11756.62</v>
      </c>
      <c r="I1945" s="9">
        <v>11767.39</v>
      </c>
      <c r="K1945" s="13">
        <f t="shared" si="1092"/>
        <v>-16.700000000000728</v>
      </c>
      <c r="L1945" s="13">
        <f t="shared" si="1104"/>
        <v>125.82999999999993</v>
      </c>
      <c r="M1945" s="13">
        <f t="shared" si="1093"/>
        <v>32.609999999998763</v>
      </c>
      <c r="X1945">
        <f t="shared" si="1094"/>
        <v>16.700000000000728</v>
      </c>
      <c r="Y1945">
        <f t="shared" si="1095"/>
        <v>32.609999999998763</v>
      </c>
      <c r="Z1945">
        <f t="shared" si="1096"/>
        <v>0</v>
      </c>
      <c r="AA1945">
        <f t="shared" si="1097"/>
        <v>0</v>
      </c>
      <c r="AB1945" s="18">
        <f t="shared" si="1098"/>
        <v>0</v>
      </c>
      <c r="AC1945" s="18">
        <f t="shared" si="1099"/>
        <v>0</v>
      </c>
      <c r="AD1945" s="18">
        <f t="shared" si="1100"/>
        <v>0</v>
      </c>
      <c r="AE1945" s="18">
        <f t="shared" si="1101"/>
        <v>0</v>
      </c>
      <c r="AG1945" s="18">
        <f t="shared" si="1102"/>
        <v>0</v>
      </c>
      <c r="AH1945" s="18">
        <f t="shared" si="1103"/>
        <v>0</v>
      </c>
    </row>
    <row r="1946" spans="5:34" x14ac:dyDescent="0.25">
      <c r="E1946" s="12">
        <v>43389.791666666664</v>
      </c>
      <c r="F1946" s="10">
        <v>11767.89</v>
      </c>
      <c r="G1946" s="10">
        <v>11779.59</v>
      </c>
      <c r="H1946" s="10">
        <v>11759.83</v>
      </c>
      <c r="I1946" s="10">
        <v>11779.09</v>
      </c>
      <c r="K1946" s="13">
        <f t="shared" si="1092"/>
        <v>11.200000000000728</v>
      </c>
      <c r="L1946" s="13">
        <f t="shared" si="1104"/>
        <v>137.03000000000065</v>
      </c>
      <c r="M1946" s="13">
        <f t="shared" si="1093"/>
        <v>19.760000000000218</v>
      </c>
      <c r="X1946">
        <f t="shared" si="1094"/>
        <v>11.200000000000728</v>
      </c>
      <c r="Y1946">
        <f t="shared" si="1095"/>
        <v>19.760000000000218</v>
      </c>
      <c r="Z1946">
        <f t="shared" si="1096"/>
        <v>0</v>
      </c>
      <c r="AA1946">
        <f t="shared" si="1097"/>
        <v>0</v>
      </c>
      <c r="AB1946" s="18">
        <f t="shared" si="1098"/>
        <v>0</v>
      </c>
      <c r="AC1946" s="18">
        <f t="shared" si="1099"/>
        <v>0</v>
      </c>
      <c r="AD1946" s="18">
        <f t="shared" si="1100"/>
        <v>0</v>
      </c>
      <c r="AE1946" s="18">
        <f t="shared" si="1101"/>
        <v>0</v>
      </c>
      <c r="AG1946" s="18">
        <f t="shared" si="1102"/>
        <v>0</v>
      </c>
      <c r="AH1946" s="18">
        <f t="shared" si="1103"/>
        <v>0</v>
      </c>
    </row>
    <row r="1947" spans="5:34" x14ac:dyDescent="0.25">
      <c r="E1947" s="11">
        <v>43389.833333333336</v>
      </c>
      <c r="F1947" s="9">
        <v>11778.84</v>
      </c>
      <c r="G1947" s="9">
        <v>11797.36</v>
      </c>
      <c r="H1947" s="9">
        <v>11772.08</v>
      </c>
      <c r="I1947" s="9">
        <v>11786.59</v>
      </c>
      <c r="K1947" s="13">
        <f t="shared" si="1092"/>
        <v>7.75</v>
      </c>
      <c r="L1947" s="13">
        <f t="shared" si="1104"/>
        <v>144.78000000000065</v>
      </c>
      <c r="M1947" s="13">
        <f t="shared" si="1093"/>
        <v>25.280000000000655</v>
      </c>
      <c r="X1947">
        <f t="shared" si="1094"/>
        <v>7.75</v>
      </c>
      <c r="Y1947">
        <f t="shared" si="1095"/>
        <v>25.280000000000655</v>
      </c>
      <c r="Z1947">
        <f t="shared" si="1096"/>
        <v>0</v>
      </c>
      <c r="AA1947">
        <f t="shared" si="1097"/>
        <v>0</v>
      </c>
      <c r="AB1947" s="18">
        <f t="shared" si="1098"/>
        <v>0</v>
      </c>
      <c r="AC1947" s="18">
        <f t="shared" si="1099"/>
        <v>0</v>
      </c>
      <c r="AD1947" s="18">
        <f t="shared" si="1100"/>
        <v>0</v>
      </c>
      <c r="AE1947" s="18">
        <f t="shared" si="1101"/>
        <v>0</v>
      </c>
      <c r="AG1947" s="18">
        <f t="shared" si="1102"/>
        <v>0</v>
      </c>
      <c r="AH1947" s="18">
        <f t="shared" si="1103"/>
        <v>0</v>
      </c>
    </row>
    <row r="1948" spans="5:34" x14ac:dyDescent="0.25">
      <c r="E1948" s="12">
        <v>43389.875</v>
      </c>
      <c r="F1948" s="10">
        <v>11787.09</v>
      </c>
      <c r="G1948" s="10">
        <v>11799.35</v>
      </c>
      <c r="H1948" s="10">
        <v>11787.09</v>
      </c>
      <c r="I1948" s="10">
        <v>11789.59</v>
      </c>
      <c r="K1948" s="13">
        <f t="shared" si="1092"/>
        <v>2.5</v>
      </c>
      <c r="L1948" s="13">
        <f t="shared" si="1104"/>
        <v>147.28000000000065</v>
      </c>
      <c r="M1948" s="13">
        <f t="shared" si="1093"/>
        <v>12.260000000000218</v>
      </c>
      <c r="X1948">
        <f t="shared" si="1094"/>
        <v>2.5</v>
      </c>
      <c r="Y1948">
        <f t="shared" si="1095"/>
        <v>12.260000000000218</v>
      </c>
      <c r="Z1948">
        <f t="shared" si="1096"/>
        <v>0</v>
      </c>
      <c r="AA1948">
        <f t="shared" si="1097"/>
        <v>0</v>
      </c>
      <c r="AB1948" s="18">
        <f t="shared" si="1098"/>
        <v>0</v>
      </c>
      <c r="AC1948" s="18">
        <f t="shared" si="1099"/>
        <v>0</v>
      </c>
      <c r="AD1948" s="18">
        <f t="shared" si="1100"/>
        <v>0</v>
      </c>
      <c r="AE1948" s="18">
        <f t="shared" si="1101"/>
        <v>0</v>
      </c>
      <c r="AG1948" s="18">
        <f t="shared" si="1102"/>
        <v>0</v>
      </c>
      <c r="AH1948" s="18">
        <f t="shared" si="1103"/>
        <v>0</v>
      </c>
    </row>
    <row r="1949" spans="5:34" x14ac:dyDescent="0.25">
      <c r="E1949" s="11">
        <v>43389.916666666664</v>
      </c>
      <c r="F1949" s="9">
        <v>11789.09</v>
      </c>
      <c r="G1949" s="9">
        <v>11820.12</v>
      </c>
      <c r="H1949" s="9">
        <v>11781.58</v>
      </c>
      <c r="I1949" s="9">
        <v>11809.04</v>
      </c>
      <c r="K1949" s="13">
        <f t="shared" si="1092"/>
        <v>19.950000000000728</v>
      </c>
      <c r="L1949" s="13">
        <f t="shared" si="1104"/>
        <v>167.23000000000138</v>
      </c>
      <c r="M1949" s="13">
        <f t="shared" si="1093"/>
        <v>38.540000000000873</v>
      </c>
      <c r="N1949" s="13"/>
      <c r="X1949">
        <f t="shared" si="1094"/>
        <v>19.950000000000728</v>
      </c>
      <c r="Y1949">
        <f t="shared" si="1095"/>
        <v>38.540000000000873</v>
      </c>
      <c r="Z1949">
        <f t="shared" si="1096"/>
        <v>0</v>
      </c>
      <c r="AA1949">
        <f t="shared" si="1097"/>
        <v>0</v>
      </c>
      <c r="AB1949" s="18">
        <f t="shared" si="1098"/>
        <v>0</v>
      </c>
      <c r="AC1949" s="18">
        <f t="shared" si="1099"/>
        <v>0</v>
      </c>
      <c r="AD1949" s="18">
        <f t="shared" si="1100"/>
        <v>0</v>
      </c>
      <c r="AE1949" s="18">
        <f t="shared" si="1101"/>
        <v>0</v>
      </c>
      <c r="AG1949" s="18">
        <f t="shared" si="1102"/>
        <v>0</v>
      </c>
      <c r="AH1949" s="18">
        <f t="shared" si="1103"/>
        <v>0</v>
      </c>
    </row>
    <row r="1950" spans="5:34" hidden="1" x14ac:dyDescent="0.25">
      <c r="E1950" s="12">
        <v>43389.958333333336</v>
      </c>
      <c r="F1950" s="10">
        <v>11830.34</v>
      </c>
      <c r="G1950" s="10">
        <v>11830.37</v>
      </c>
      <c r="H1950" s="10">
        <v>11816.68</v>
      </c>
      <c r="I1950" s="10">
        <v>11821.98</v>
      </c>
      <c r="AB1950"/>
      <c r="AC1950"/>
      <c r="AD1950"/>
      <c r="AE1950"/>
    </row>
    <row r="1951" spans="5:34" hidden="1" x14ac:dyDescent="0.25">
      <c r="E1951" s="11">
        <v>43390.041666666664</v>
      </c>
      <c r="F1951" s="9">
        <v>11821.97</v>
      </c>
      <c r="G1951" s="9">
        <v>11827.22</v>
      </c>
      <c r="H1951" s="9">
        <v>11799.65</v>
      </c>
      <c r="I1951" s="9">
        <v>11805.76</v>
      </c>
      <c r="AB1951"/>
      <c r="AC1951"/>
      <c r="AD1951"/>
      <c r="AE1951"/>
    </row>
    <row r="1952" spans="5:34" hidden="1" x14ac:dyDescent="0.25">
      <c r="E1952" s="12">
        <v>43390.083333333336</v>
      </c>
      <c r="F1952" s="10">
        <v>11806.81</v>
      </c>
      <c r="G1952" s="10">
        <v>11814.6</v>
      </c>
      <c r="H1952" s="10">
        <v>11800.56</v>
      </c>
      <c r="I1952" s="10">
        <v>11814.6</v>
      </c>
      <c r="AB1952"/>
      <c r="AC1952"/>
      <c r="AD1952"/>
      <c r="AE1952"/>
    </row>
    <row r="1953" spans="5:34" hidden="1" x14ac:dyDescent="0.25">
      <c r="E1953" s="11">
        <v>43390.125</v>
      </c>
      <c r="F1953" s="9">
        <v>11813.1</v>
      </c>
      <c r="G1953" s="9">
        <v>11817.25</v>
      </c>
      <c r="H1953" s="9">
        <v>11805.29</v>
      </c>
      <c r="I1953" s="9">
        <v>11817.25</v>
      </c>
      <c r="AB1953"/>
      <c r="AC1953"/>
      <c r="AD1953"/>
      <c r="AE1953"/>
    </row>
    <row r="1954" spans="5:34" hidden="1" x14ac:dyDescent="0.25">
      <c r="E1954" s="12">
        <v>43390.166666666664</v>
      </c>
      <c r="F1954" s="10">
        <v>11816.63</v>
      </c>
      <c r="G1954" s="10">
        <v>11822.93</v>
      </c>
      <c r="H1954" s="10">
        <v>11808.22</v>
      </c>
      <c r="I1954" s="10">
        <v>11810.32</v>
      </c>
      <c r="AB1954"/>
      <c r="AC1954"/>
      <c r="AD1954"/>
      <c r="AE1954"/>
    </row>
    <row r="1955" spans="5:34" hidden="1" x14ac:dyDescent="0.25">
      <c r="E1955" s="11">
        <v>43390.208333333336</v>
      </c>
      <c r="F1955" s="9">
        <v>11809.27</v>
      </c>
      <c r="G1955" s="9">
        <v>11822.82</v>
      </c>
      <c r="H1955" s="9">
        <v>11807.17</v>
      </c>
      <c r="I1955" s="9">
        <v>11819.66</v>
      </c>
      <c r="AB1955"/>
      <c r="AC1955"/>
      <c r="AD1955"/>
      <c r="AE1955"/>
    </row>
    <row r="1956" spans="5:34" hidden="1" x14ac:dyDescent="0.25">
      <c r="E1956" s="12">
        <v>43390.25</v>
      </c>
      <c r="F1956" s="10">
        <v>11820.71</v>
      </c>
      <c r="G1956" s="10">
        <v>11825.91</v>
      </c>
      <c r="H1956" s="10">
        <v>11817.56</v>
      </c>
      <c r="I1956" s="10">
        <v>11819.6</v>
      </c>
      <c r="AB1956"/>
      <c r="AC1956"/>
      <c r="AD1956"/>
      <c r="AE1956"/>
    </row>
    <row r="1957" spans="5:34" hidden="1" x14ac:dyDescent="0.25">
      <c r="E1957" s="11">
        <v>43390.291666666664</v>
      </c>
      <c r="F1957" s="9">
        <v>11818.55</v>
      </c>
      <c r="G1957" s="9">
        <v>11819.6</v>
      </c>
      <c r="H1957" s="9">
        <v>11811.25</v>
      </c>
      <c r="I1957" s="9">
        <v>11813.35</v>
      </c>
      <c r="AB1957"/>
      <c r="AC1957"/>
      <c r="AD1957"/>
      <c r="AE1957"/>
    </row>
    <row r="1958" spans="5:34" x14ac:dyDescent="0.25">
      <c r="E1958" s="12">
        <v>43390.333333333336</v>
      </c>
      <c r="F1958" s="10">
        <v>11812.3</v>
      </c>
      <c r="G1958" s="10">
        <v>11815.02</v>
      </c>
      <c r="H1958" s="10">
        <v>11799.24</v>
      </c>
      <c r="I1958" s="10">
        <v>11806.25</v>
      </c>
      <c r="K1958" s="13">
        <f t="shared" ref="K1958:K1972" si="1105">I1958-F1958</f>
        <v>-6.0499999999992724</v>
      </c>
      <c r="L1958" s="13">
        <v>0</v>
      </c>
      <c r="M1958" s="13">
        <f t="shared" ref="M1958:M1972" si="1106">G1958-H1958</f>
        <v>15.780000000000655</v>
      </c>
      <c r="N1958" s="13">
        <f>I1972-F1958</f>
        <v>-75.199999999998909</v>
      </c>
      <c r="O1958" s="18">
        <f>IF(K1958*N1958&gt;0,1,0)</f>
        <v>1</v>
      </c>
      <c r="P1958">
        <f>_xlfn.IFS(K1958&lt;0,MIN(L1957:L1971),K1958&gt;0,MAX(L1957:L1971))</f>
        <v>-118.37000000000262</v>
      </c>
      <c r="Q1958">
        <f>_xlfn.IFS(K1958&lt;0,MAX(L1957:L1971),K1958&gt;0,MIN(L1957:L1971))</f>
        <v>13.43999999999869</v>
      </c>
      <c r="T1958" s="13">
        <f>MAX(G1958:G1972)</f>
        <v>11849.77</v>
      </c>
      <c r="X1958">
        <f t="shared" ref="X1958:X1972" si="1107">ABS(K1958)</f>
        <v>6.0499999999992724</v>
      </c>
      <c r="Y1958">
        <f t="shared" ref="Y1958:Y1972" si="1108">ABS(M1958)</f>
        <v>15.780000000000655</v>
      </c>
      <c r="Z1958">
        <f t="shared" ref="Z1958:Z1972" si="1109">IF(T1958&lt;1000,ABS(T1958),0)</f>
        <v>0</v>
      </c>
      <c r="AA1958">
        <f t="shared" ref="AA1958:AA1972" si="1110">ABS(N1958)</f>
        <v>75.199999999998909</v>
      </c>
      <c r="AB1958" s="18">
        <f t="shared" ref="AB1958:AB1972" si="1111">ABS(P1958)</f>
        <v>118.37000000000262</v>
      </c>
      <c r="AC1958" s="18">
        <f t="shared" ref="AC1958:AC1972" si="1112">ABS(Q1958)</f>
        <v>13.43999999999869</v>
      </c>
      <c r="AD1958" s="18">
        <f t="shared" ref="AD1958:AD1972" si="1113">IF(O1958=1,ABS(P1958),0)</f>
        <v>118.37000000000262</v>
      </c>
      <c r="AE1958" s="18">
        <f t="shared" ref="AE1958:AE1972" si="1114">IF(O1958=0,ABS(Q1958),0)</f>
        <v>0</v>
      </c>
      <c r="AG1958" s="18">
        <f t="shared" ref="AG1958:AG1972" si="1115">IF(O1958=1,ABS(Q1958),0)</f>
        <v>13.43999999999869</v>
      </c>
      <c r="AH1958" s="18">
        <f t="shared" ref="AH1958:AH1972" si="1116">IF(O1958=0,ABS(P1958),0)</f>
        <v>0</v>
      </c>
    </row>
    <row r="1959" spans="5:34" x14ac:dyDescent="0.25">
      <c r="E1959" s="11">
        <v>43390.375</v>
      </c>
      <c r="F1959" s="9">
        <v>11812.12</v>
      </c>
      <c r="G1959" s="9">
        <v>11835.54</v>
      </c>
      <c r="H1959" s="9">
        <v>11802.46</v>
      </c>
      <c r="I1959" s="9">
        <v>11825.56</v>
      </c>
      <c r="K1959" s="13">
        <f t="shared" si="1105"/>
        <v>13.43999999999869</v>
      </c>
      <c r="L1959" s="13">
        <f t="shared" ref="L1959:L1972" si="1117">L1958+K1959</f>
        <v>13.43999999999869</v>
      </c>
      <c r="M1959" s="13">
        <f t="shared" si="1106"/>
        <v>33.080000000001746</v>
      </c>
      <c r="T1959" s="13">
        <f>MIN(H1958:H1972)</f>
        <v>11668.86</v>
      </c>
      <c r="X1959">
        <f t="shared" si="1107"/>
        <v>13.43999999999869</v>
      </c>
      <c r="Y1959">
        <f t="shared" si="1108"/>
        <v>33.080000000001746</v>
      </c>
      <c r="Z1959">
        <f t="shared" si="1109"/>
        <v>0</v>
      </c>
      <c r="AA1959">
        <f t="shared" si="1110"/>
        <v>0</v>
      </c>
      <c r="AB1959" s="18">
        <f t="shared" si="1111"/>
        <v>0</v>
      </c>
      <c r="AC1959" s="18">
        <f t="shared" si="1112"/>
        <v>0</v>
      </c>
      <c r="AD1959" s="18">
        <f t="shared" si="1113"/>
        <v>0</v>
      </c>
      <c r="AE1959" s="18">
        <f t="shared" si="1114"/>
        <v>0</v>
      </c>
      <c r="AG1959" s="18">
        <f t="shared" si="1115"/>
        <v>0</v>
      </c>
      <c r="AH1959" s="18">
        <f t="shared" si="1116"/>
        <v>0</v>
      </c>
    </row>
    <row r="1960" spans="5:34" x14ac:dyDescent="0.25">
      <c r="E1960" s="12">
        <v>43390.416666666664</v>
      </c>
      <c r="F1960" s="10">
        <v>11819.83</v>
      </c>
      <c r="G1960" s="10">
        <v>11849.77</v>
      </c>
      <c r="H1960" s="10">
        <v>11776.5</v>
      </c>
      <c r="I1960" s="10">
        <v>11783.91</v>
      </c>
      <c r="K1960" s="13">
        <f t="shared" si="1105"/>
        <v>-35.920000000000073</v>
      </c>
      <c r="L1960" s="13">
        <f t="shared" si="1117"/>
        <v>-22.480000000001382</v>
      </c>
      <c r="M1960" s="13">
        <f t="shared" si="1106"/>
        <v>73.270000000000437</v>
      </c>
      <c r="T1960" s="13">
        <f>T1958-T1959</f>
        <v>180.90999999999985</v>
      </c>
      <c r="X1960">
        <f t="shared" si="1107"/>
        <v>35.920000000000073</v>
      </c>
      <c r="Y1960">
        <f t="shared" si="1108"/>
        <v>73.270000000000437</v>
      </c>
      <c r="Z1960">
        <f t="shared" si="1109"/>
        <v>180.90999999999985</v>
      </c>
      <c r="AA1960">
        <f t="shared" si="1110"/>
        <v>0</v>
      </c>
      <c r="AB1960" s="18">
        <f t="shared" si="1111"/>
        <v>0</v>
      </c>
      <c r="AC1960" s="18">
        <f t="shared" si="1112"/>
        <v>0</v>
      </c>
      <c r="AD1960" s="18">
        <f t="shared" si="1113"/>
        <v>0</v>
      </c>
      <c r="AE1960" s="18">
        <f t="shared" si="1114"/>
        <v>0</v>
      </c>
      <c r="AG1960" s="18">
        <f t="shared" si="1115"/>
        <v>0</v>
      </c>
      <c r="AH1960" s="18">
        <f t="shared" si="1116"/>
        <v>0</v>
      </c>
    </row>
    <row r="1961" spans="5:34" x14ac:dyDescent="0.25">
      <c r="E1961" s="11">
        <v>43390.458333333336</v>
      </c>
      <c r="F1961" s="9">
        <v>11784.41</v>
      </c>
      <c r="G1961" s="9">
        <v>11784.41</v>
      </c>
      <c r="H1961" s="9">
        <v>11724.74</v>
      </c>
      <c r="I1961" s="9">
        <v>11739.99</v>
      </c>
      <c r="K1961" s="13">
        <f t="shared" si="1105"/>
        <v>-44.420000000000073</v>
      </c>
      <c r="L1961" s="13">
        <f t="shared" si="1117"/>
        <v>-66.900000000001455</v>
      </c>
      <c r="M1961" s="13">
        <f t="shared" si="1106"/>
        <v>59.670000000000073</v>
      </c>
      <c r="R1961">
        <v>78</v>
      </c>
      <c r="X1961">
        <f t="shared" si="1107"/>
        <v>44.420000000000073</v>
      </c>
      <c r="Y1961">
        <f t="shared" si="1108"/>
        <v>59.670000000000073</v>
      </c>
      <c r="Z1961">
        <f t="shared" si="1109"/>
        <v>0</v>
      </c>
      <c r="AA1961">
        <f t="shared" si="1110"/>
        <v>0</v>
      </c>
      <c r="AB1961" s="18">
        <f t="shared" si="1111"/>
        <v>0</v>
      </c>
      <c r="AC1961" s="18">
        <f t="shared" si="1112"/>
        <v>0</v>
      </c>
      <c r="AD1961" s="18">
        <f t="shared" si="1113"/>
        <v>0</v>
      </c>
      <c r="AE1961" s="18">
        <f t="shared" si="1114"/>
        <v>0</v>
      </c>
      <c r="AG1961" s="18">
        <f t="shared" si="1115"/>
        <v>0</v>
      </c>
      <c r="AH1961" s="18">
        <f t="shared" si="1116"/>
        <v>0</v>
      </c>
    </row>
    <row r="1962" spans="5:34" x14ac:dyDescent="0.25">
      <c r="E1962" s="12">
        <v>43390.5</v>
      </c>
      <c r="F1962" s="10">
        <v>11739.94</v>
      </c>
      <c r="G1962" s="10">
        <v>11750.25</v>
      </c>
      <c r="H1962" s="10">
        <v>11690.87</v>
      </c>
      <c r="I1962" s="10">
        <v>11729.39</v>
      </c>
      <c r="K1962" s="13">
        <f t="shared" si="1105"/>
        <v>-10.550000000001091</v>
      </c>
      <c r="L1962" s="13">
        <f t="shared" si="1117"/>
        <v>-77.450000000002547</v>
      </c>
      <c r="M1962" s="13">
        <f t="shared" si="1106"/>
        <v>59.3799999999992</v>
      </c>
      <c r="X1962">
        <f t="shared" si="1107"/>
        <v>10.550000000001091</v>
      </c>
      <c r="Y1962">
        <f t="shared" si="1108"/>
        <v>59.3799999999992</v>
      </c>
      <c r="Z1962">
        <f t="shared" si="1109"/>
        <v>0</v>
      </c>
      <c r="AA1962">
        <f t="shared" si="1110"/>
        <v>0</v>
      </c>
      <c r="AB1962" s="18">
        <f t="shared" si="1111"/>
        <v>0</v>
      </c>
      <c r="AC1962" s="18">
        <f t="shared" si="1112"/>
        <v>0</v>
      </c>
      <c r="AD1962" s="18">
        <f t="shared" si="1113"/>
        <v>0</v>
      </c>
      <c r="AE1962" s="18">
        <f t="shared" si="1114"/>
        <v>0</v>
      </c>
      <c r="AG1962" s="18">
        <f t="shared" si="1115"/>
        <v>0</v>
      </c>
      <c r="AH1962" s="18">
        <f t="shared" si="1116"/>
        <v>0</v>
      </c>
    </row>
    <row r="1963" spans="5:34" x14ac:dyDescent="0.25">
      <c r="E1963" s="11">
        <v>43390.541666666664</v>
      </c>
      <c r="F1963" s="9">
        <v>11729.64</v>
      </c>
      <c r="G1963" s="9">
        <v>11739.15</v>
      </c>
      <c r="H1963" s="9">
        <v>11702</v>
      </c>
      <c r="I1963" s="9">
        <v>11727.99</v>
      </c>
      <c r="K1963" s="13">
        <f t="shared" si="1105"/>
        <v>-1.6499999999996362</v>
      </c>
      <c r="L1963" s="13">
        <f t="shared" si="1117"/>
        <v>-79.100000000002183</v>
      </c>
      <c r="M1963" s="13">
        <f t="shared" si="1106"/>
        <v>37.149999999999636</v>
      </c>
      <c r="X1963">
        <f t="shared" si="1107"/>
        <v>1.6499999999996362</v>
      </c>
      <c r="Y1963">
        <f t="shared" si="1108"/>
        <v>37.149999999999636</v>
      </c>
      <c r="Z1963">
        <f t="shared" si="1109"/>
        <v>0</v>
      </c>
      <c r="AA1963">
        <f t="shared" si="1110"/>
        <v>0</v>
      </c>
      <c r="AB1963" s="18">
        <f t="shared" si="1111"/>
        <v>0</v>
      </c>
      <c r="AC1963" s="18">
        <f t="shared" si="1112"/>
        <v>0</v>
      </c>
      <c r="AD1963" s="18">
        <f t="shared" si="1113"/>
        <v>0</v>
      </c>
      <c r="AE1963" s="18">
        <f t="shared" si="1114"/>
        <v>0</v>
      </c>
      <c r="AG1963" s="18">
        <f t="shared" si="1115"/>
        <v>0</v>
      </c>
      <c r="AH1963" s="18">
        <f t="shared" si="1116"/>
        <v>0</v>
      </c>
    </row>
    <row r="1964" spans="5:34" x14ac:dyDescent="0.25">
      <c r="E1964" s="12">
        <v>43390.583333333336</v>
      </c>
      <c r="F1964" s="10">
        <v>11728.74</v>
      </c>
      <c r="G1964" s="10">
        <v>11740.45</v>
      </c>
      <c r="H1964" s="10">
        <v>11714.05</v>
      </c>
      <c r="I1964" s="10">
        <v>11716.04</v>
      </c>
      <c r="K1964" s="13">
        <f t="shared" si="1105"/>
        <v>-12.699999999998909</v>
      </c>
      <c r="L1964" s="13">
        <f t="shared" si="1117"/>
        <v>-91.800000000001091</v>
      </c>
      <c r="M1964" s="13">
        <f t="shared" si="1106"/>
        <v>26.400000000001455</v>
      </c>
      <c r="X1964">
        <f t="shared" si="1107"/>
        <v>12.699999999998909</v>
      </c>
      <c r="Y1964">
        <f t="shared" si="1108"/>
        <v>26.400000000001455</v>
      </c>
      <c r="Z1964">
        <f t="shared" si="1109"/>
        <v>0</v>
      </c>
      <c r="AA1964">
        <f t="shared" si="1110"/>
        <v>0</v>
      </c>
      <c r="AB1964" s="18">
        <f t="shared" si="1111"/>
        <v>0</v>
      </c>
      <c r="AC1964" s="18">
        <f t="shared" si="1112"/>
        <v>0</v>
      </c>
      <c r="AD1964" s="18">
        <f t="shared" si="1113"/>
        <v>0</v>
      </c>
      <c r="AE1964" s="18">
        <f t="shared" si="1114"/>
        <v>0</v>
      </c>
      <c r="AG1964" s="18">
        <f t="shared" si="1115"/>
        <v>0</v>
      </c>
      <c r="AH1964" s="18">
        <f t="shared" si="1116"/>
        <v>0</v>
      </c>
    </row>
    <row r="1965" spans="5:34" x14ac:dyDescent="0.25">
      <c r="E1965" s="11">
        <v>43390.625</v>
      </c>
      <c r="F1965" s="9">
        <v>11715.79</v>
      </c>
      <c r="G1965" s="9">
        <v>11737.6</v>
      </c>
      <c r="H1965" s="9">
        <v>11686.96</v>
      </c>
      <c r="I1965" s="9">
        <v>11732.6</v>
      </c>
      <c r="K1965" s="13">
        <f t="shared" si="1105"/>
        <v>16.809999999999491</v>
      </c>
      <c r="L1965" s="13">
        <f t="shared" si="1117"/>
        <v>-74.990000000001601</v>
      </c>
      <c r="M1965" s="13">
        <f t="shared" si="1106"/>
        <v>50.640000000001237</v>
      </c>
      <c r="X1965">
        <f t="shared" si="1107"/>
        <v>16.809999999999491</v>
      </c>
      <c r="Y1965">
        <f t="shared" si="1108"/>
        <v>50.640000000001237</v>
      </c>
      <c r="Z1965">
        <f t="shared" si="1109"/>
        <v>0</v>
      </c>
      <c r="AA1965">
        <f t="shared" si="1110"/>
        <v>0</v>
      </c>
      <c r="AB1965" s="18">
        <f t="shared" si="1111"/>
        <v>0</v>
      </c>
      <c r="AC1965" s="18">
        <f t="shared" si="1112"/>
        <v>0</v>
      </c>
      <c r="AD1965" s="18">
        <f t="shared" si="1113"/>
        <v>0</v>
      </c>
      <c r="AE1965" s="18">
        <f t="shared" si="1114"/>
        <v>0</v>
      </c>
      <c r="AG1965" s="18">
        <f t="shared" si="1115"/>
        <v>0</v>
      </c>
      <c r="AH1965" s="18">
        <f t="shared" si="1116"/>
        <v>0</v>
      </c>
    </row>
    <row r="1966" spans="5:34" x14ac:dyDescent="0.25">
      <c r="E1966" s="12">
        <v>43390.666666666664</v>
      </c>
      <c r="F1966" s="10">
        <v>11732.85</v>
      </c>
      <c r="G1966" s="10">
        <v>11755.24</v>
      </c>
      <c r="H1966" s="10">
        <v>11708.82</v>
      </c>
      <c r="I1966" s="10">
        <v>11714.05</v>
      </c>
      <c r="K1966" s="13">
        <f t="shared" si="1105"/>
        <v>-18.800000000001091</v>
      </c>
      <c r="L1966" s="13">
        <f t="shared" si="1117"/>
        <v>-93.790000000002692</v>
      </c>
      <c r="M1966" s="13">
        <f t="shared" si="1106"/>
        <v>46.420000000000073</v>
      </c>
      <c r="X1966">
        <f t="shared" si="1107"/>
        <v>18.800000000001091</v>
      </c>
      <c r="Y1966">
        <f t="shared" si="1108"/>
        <v>46.420000000000073</v>
      </c>
      <c r="Z1966">
        <f t="shared" si="1109"/>
        <v>0</v>
      </c>
      <c r="AA1966">
        <f t="shared" si="1110"/>
        <v>0</v>
      </c>
      <c r="AB1966" s="18">
        <f t="shared" si="1111"/>
        <v>0</v>
      </c>
      <c r="AC1966" s="18">
        <f t="shared" si="1112"/>
        <v>0</v>
      </c>
      <c r="AD1966" s="18">
        <f t="shared" si="1113"/>
        <v>0</v>
      </c>
      <c r="AE1966" s="18">
        <f t="shared" si="1114"/>
        <v>0</v>
      </c>
      <c r="AG1966" s="18">
        <f t="shared" si="1115"/>
        <v>0</v>
      </c>
      <c r="AH1966" s="18">
        <f t="shared" si="1116"/>
        <v>0</v>
      </c>
    </row>
    <row r="1967" spans="5:34" x14ac:dyDescent="0.25">
      <c r="E1967" s="11">
        <v>43390.708333333336</v>
      </c>
      <c r="F1967" s="9">
        <v>11713.55</v>
      </c>
      <c r="G1967" s="9">
        <v>11723.58</v>
      </c>
      <c r="H1967" s="9">
        <v>11668.86</v>
      </c>
      <c r="I1967" s="9">
        <v>11688.97</v>
      </c>
      <c r="K1967" s="13">
        <f t="shared" si="1105"/>
        <v>-24.579999999999927</v>
      </c>
      <c r="L1967" s="13">
        <f t="shared" si="1117"/>
        <v>-118.37000000000262</v>
      </c>
      <c r="M1967" s="13">
        <f t="shared" si="1106"/>
        <v>54.719999999999345</v>
      </c>
      <c r="X1967">
        <f t="shared" si="1107"/>
        <v>24.579999999999927</v>
      </c>
      <c r="Y1967">
        <f t="shared" si="1108"/>
        <v>54.719999999999345</v>
      </c>
      <c r="Z1967">
        <f t="shared" si="1109"/>
        <v>0</v>
      </c>
      <c r="AA1967">
        <f t="shared" si="1110"/>
        <v>0</v>
      </c>
      <c r="AB1967" s="18">
        <f t="shared" si="1111"/>
        <v>0</v>
      </c>
      <c r="AC1967" s="18">
        <f t="shared" si="1112"/>
        <v>0</v>
      </c>
      <c r="AD1967" s="18">
        <f t="shared" si="1113"/>
        <v>0</v>
      </c>
      <c r="AE1967" s="18">
        <f t="shared" si="1114"/>
        <v>0</v>
      </c>
      <c r="AG1967" s="18">
        <f t="shared" si="1115"/>
        <v>0</v>
      </c>
      <c r="AH1967" s="18">
        <f t="shared" si="1116"/>
        <v>0</v>
      </c>
    </row>
    <row r="1968" spans="5:34" x14ac:dyDescent="0.25">
      <c r="E1968" s="12">
        <v>43390.75</v>
      </c>
      <c r="F1968" s="10">
        <v>11689.22</v>
      </c>
      <c r="G1968" s="10">
        <v>11758.21</v>
      </c>
      <c r="H1968" s="10">
        <v>11680.77</v>
      </c>
      <c r="I1968" s="10">
        <v>11756.21</v>
      </c>
      <c r="K1968" s="13">
        <f t="shared" si="1105"/>
        <v>66.989999999999782</v>
      </c>
      <c r="L1968" s="13">
        <f t="shared" si="1117"/>
        <v>-51.380000000002838</v>
      </c>
      <c r="M1968" s="13">
        <f t="shared" si="1106"/>
        <v>77.43999999999869</v>
      </c>
      <c r="X1968">
        <f t="shared" si="1107"/>
        <v>66.989999999999782</v>
      </c>
      <c r="Y1968">
        <f t="shared" si="1108"/>
        <v>77.43999999999869</v>
      </c>
      <c r="Z1968">
        <f t="shared" si="1109"/>
        <v>0</v>
      </c>
      <c r="AA1968">
        <f t="shared" si="1110"/>
        <v>0</v>
      </c>
      <c r="AB1968" s="18">
        <f t="shared" si="1111"/>
        <v>0</v>
      </c>
      <c r="AC1968" s="18">
        <f t="shared" si="1112"/>
        <v>0</v>
      </c>
      <c r="AD1968" s="18">
        <f t="shared" si="1113"/>
        <v>0</v>
      </c>
      <c r="AE1968" s="18">
        <f t="shared" si="1114"/>
        <v>0</v>
      </c>
      <c r="AG1968" s="18">
        <f t="shared" si="1115"/>
        <v>0</v>
      </c>
      <c r="AH1968" s="18">
        <f t="shared" si="1116"/>
        <v>0</v>
      </c>
    </row>
    <row r="1969" spans="5:34" x14ac:dyDescent="0.25">
      <c r="E1969" s="11">
        <v>43390.791666666664</v>
      </c>
      <c r="F1969" s="9">
        <v>11756.2</v>
      </c>
      <c r="G1969" s="9">
        <v>11783.73</v>
      </c>
      <c r="H1969" s="9">
        <v>11751.19</v>
      </c>
      <c r="I1969" s="9">
        <v>11766.62</v>
      </c>
      <c r="K1969" s="13">
        <f t="shared" si="1105"/>
        <v>10.420000000000073</v>
      </c>
      <c r="L1969" s="13">
        <f t="shared" si="1117"/>
        <v>-40.960000000002765</v>
      </c>
      <c r="M1969" s="13">
        <f t="shared" si="1106"/>
        <v>32.539999999999054</v>
      </c>
      <c r="X1969">
        <f t="shared" si="1107"/>
        <v>10.420000000000073</v>
      </c>
      <c r="Y1969">
        <f t="shared" si="1108"/>
        <v>32.539999999999054</v>
      </c>
      <c r="Z1969">
        <f t="shared" si="1109"/>
        <v>0</v>
      </c>
      <c r="AA1969">
        <f t="shared" si="1110"/>
        <v>0</v>
      </c>
      <c r="AB1969" s="18">
        <f t="shared" si="1111"/>
        <v>0</v>
      </c>
      <c r="AC1969" s="18">
        <f t="shared" si="1112"/>
        <v>0</v>
      </c>
      <c r="AD1969" s="18">
        <f t="shared" si="1113"/>
        <v>0</v>
      </c>
      <c r="AE1969" s="18">
        <f t="shared" si="1114"/>
        <v>0</v>
      </c>
      <c r="AG1969" s="18">
        <f t="shared" si="1115"/>
        <v>0</v>
      </c>
      <c r="AH1969" s="18">
        <f t="shared" si="1116"/>
        <v>0</v>
      </c>
    </row>
    <row r="1970" spans="5:34" x14ac:dyDescent="0.25">
      <c r="E1970" s="12">
        <v>43390.833333333336</v>
      </c>
      <c r="F1970" s="10">
        <v>11766.4</v>
      </c>
      <c r="G1970" s="10">
        <v>11783.67</v>
      </c>
      <c r="H1970" s="10">
        <v>11750.63</v>
      </c>
      <c r="I1970" s="10">
        <v>11758.38</v>
      </c>
      <c r="K1970" s="13">
        <f t="shared" si="1105"/>
        <v>-8.0200000000004366</v>
      </c>
      <c r="L1970" s="13">
        <f t="shared" si="1117"/>
        <v>-48.980000000003201</v>
      </c>
      <c r="M1970" s="13">
        <f t="shared" si="1106"/>
        <v>33.040000000000873</v>
      </c>
      <c r="X1970">
        <f t="shared" si="1107"/>
        <v>8.0200000000004366</v>
      </c>
      <c r="Y1970">
        <f t="shared" si="1108"/>
        <v>33.040000000000873</v>
      </c>
      <c r="Z1970">
        <f t="shared" si="1109"/>
        <v>0</v>
      </c>
      <c r="AA1970">
        <f t="shared" si="1110"/>
        <v>0</v>
      </c>
      <c r="AB1970" s="18">
        <f t="shared" si="1111"/>
        <v>0</v>
      </c>
      <c r="AC1970" s="18">
        <f t="shared" si="1112"/>
        <v>0</v>
      </c>
      <c r="AD1970" s="18">
        <f t="shared" si="1113"/>
        <v>0</v>
      </c>
      <c r="AE1970" s="18">
        <f t="shared" si="1114"/>
        <v>0</v>
      </c>
      <c r="AG1970" s="18">
        <f t="shared" si="1115"/>
        <v>0</v>
      </c>
      <c r="AH1970" s="18">
        <f t="shared" si="1116"/>
        <v>0</v>
      </c>
    </row>
    <row r="1971" spans="5:34" x14ac:dyDescent="0.25">
      <c r="E1971" s="11">
        <v>43390.875</v>
      </c>
      <c r="F1971" s="9">
        <v>11757.13</v>
      </c>
      <c r="G1971" s="9">
        <v>11758.38</v>
      </c>
      <c r="H1971" s="9">
        <v>11713.84</v>
      </c>
      <c r="I1971" s="9">
        <v>11748.87</v>
      </c>
      <c r="K1971" s="13">
        <f t="shared" si="1105"/>
        <v>-8.2599999999983993</v>
      </c>
      <c r="L1971" s="13">
        <f t="shared" si="1117"/>
        <v>-57.240000000001601</v>
      </c>
      <c r="M1971" s="13">
        <f t="shared" si="1106"/>
        <v>44.539999999999054</v>
      </c>
      <c r="X1971">
        <f t="shared" si="1107"/>
        <v>8.2599999999983993</v>
      </c>
      <c r="Y1971">
        <f t="shared" si="1108"/>
        <v>44.539999999999054</v>
      </c>
      <c r="Z1971">
        <f t="shared" si="1109"/>
        <v>0</v>
      </c>
      <c r="AA1971">
        <f t="shared" si="1110"/>
        <v>0</v>
      </c>
      <c r="AB1971" s="18">
        <f t="shared" si="1111"/>
        <v>0</v>
      </c>
      <c r="AC1971" s="18">
        <f t="shared" si="1112"/>
        <v>0</v>
      </c>
      <c r="AD1971" s="18">
        <f t="shared" si="1113"/>
        <v>0</v>
      </c>
      <c r="AE1971" s="18">
        <f t="shared" si="1114"/>
        <v>0</v>
      </c>
      <c r="AG1971" s="18">
        <f t="shared" si="1115"/>
        <v>0</v>
      </c>
      <c r="AH1971" s="18">
        <f t="shared" si="1116"/>
        <v>0</v>
      </c>
    </row>
    <row r="1972" spans="5:34" x14ac:dyDescent="0.25">
      <c r="E1972" s="12">
        <v>43390.916666666664</v>
      </c>
      <c r="F1972" s="10">
        <v>11749.12</v>
      </c>
      <c r="G1972" s="10">
        <v>11760.13</v>
      </c>
      <c r="H1972" s="10">
        <v>11727.84</v>
      </c>
      <c r="I1972" s="10">
        <v>11737.1</v>
      </c>
      <c r="K1972" s="13">
        <f t="shared" si="1105"/>
        <v>-12.020000000000437</v>
      </c>
      <c r="L1972" s="13">
        <f t="shared" si="1117"/>
        <v>-69.260000000002037</v>
      </c>
      <c r="M1972" s="13">
        <f t="shared" si="1106"/>
        <v>32.289999999999054</v>
      </c>
      <c r="N1972" s="13"/>
      <c r="X1972">
        <f t="shared" si="1107"/>
        <v>12.020000000000437</v>
      </c>
      <c r="Y1972">
        <f t="shared" si="1108"/>
        <v>32.289999999999054</v>
      </c>
      <c r="Z1972">
        <f t="shared" si="1109"/>
        <v>0</v>
      </c>
      <c r="AA1972">
        <f t="shared" si="1110"/>
        <v>0</v>
      </c>
      <c r="AB1972" s="18">
        <f t="shared" si="1111"/>
        <v>0</v>
      </c>
      <c r="AC1972" s="18">
        <f t="shared" si="1112"/>
        <v>0</v>
      </c>
      <c r="AD1972" s="18">
        <f t="shared" si="1113"/>
        <v>0</v>
      </c>
      <c r="AE1972" s="18">
        <f t="shared" si="1114"/>
        <v>0</v>
      </c>
      <c r="AG1972" s="18">
        <f t="shared" si="1115"/>
        <v>0</v>
      </c>
      <c r="AH1972" s="18">
        <f t="shared" si="1116"/>
        <v>0</v>
      </c>
    </row>
    <row r="1973" spans="5:34" hidden="1" x14ac:dyDescent="0.25">
      <c r="E1973" s="11">
        <v>43390.958333333336</v>
      </c>
      <c r="F1973" s="9">
        <v>11758.37</v>
      </c>
      <c r="G1973" s="9">
        <v>11759.42</v>
      </c>
      <c r="H1973" s="9">
        <v>11751.07</v>
      </c>
      <c r="I1973" s="9">
        <v>11756.28</v>
      </c>
      <c r="AB1973"/>
      <c r="AC1973"/>
      <c r="AD1973"/>
      <c r="AE1973"/>
    </row>
    <row r="1974" spans="5:34" hidden="1" x14ac:dyDescent="0.25">
      <c r="E1974" s="12">
        <v>43391.041666666664</v>
      </c>
      <c r="F1974" s="10">
        <v>11748.45</v>
      </c>
      <c r="G1974" s="10">
        <v>11748.97</v>
      </c>
      <c r="H1974" s="10">
        <v>11721.54</v>
      </c>
      <c r="I1974" s="10">
        <v>11732.26</v>
      </c>
      <c r="AB1974"/>
      <c r="AC1974"/>
      <c r="AD1974"/>
      <c r="AE1974"/>
    </row>
    <row r="1975" spans="5:34" hidden="1" x14ac:dyDescent="0.25">
      <c r="E1975" s="11">
        <v>43391.083333333336</v>
      </c>
      <c r="F1975" s="9">
        <v>11731.21</v>
      </c>
      <c r="G1975" s="9">
        <v>11731.21</v>
      </c>
      <c r="H1975" s="9">
        <v>11712.55</v>
      </c>
      <c r="I1975" s="9">
        <v>11715.68</v>
      </c>
      <c r="AB1975"/>
      <c r="AC1975"/>
      <c r="AD1975"/>
      <c r="AE1975"/>
    </row>
    <row r="1976" spans="5:34" hidden="1" x14ac:dyDescent="0.25">
      <c r="E1976" s="12">
        <v>43391.125</v>
      </c>
      <c r="F1976" s="10">
        <v>11716.2</v>
      </c>
      <c r="G1976" s="10">
        <v>11726.07</v>
      </c>
      <c r="H1976" s="10">
        <v>11711.51</v>
      </c>
      <c r="I1976" s="10">
        <v>11722.39</v>
      </c>
      <c r="AB1976"/>
      <c r="AC1976"/>
      <c r="AD1976"/>
      <c r="AE1976"/>
    </row>
    <row r="1977" spans="5:34" hidden="1" x14ac:dyDescent="0.25">
      <c r="E1977" s="11">
        <v>43391.166666666664</v>
      </c>
      <c r="F1977" s="9">
        <v>11723.44</v>
      </c>
      <c r="G1977" s="9">
        <v>11727.59</v>
      </c>
      <c r="H1977" s="9">
        <v>11708.28</v>
      </c>
      <c r="I1977" s="9">
        <v>11713.47</v>
      </c>
      <c r="AB1977"/>
      <c r="AC1977"/>
      <c r="AD1977"/>
      <c r="AE1977"/>
    </row>
    <row r="1978" spans="5:34" hidden="1" x14ac:dyDescent="0.25">
      <c r="E1978" s="12">
        <v>43391.208333333336</v>
      </c>
      <c r="F1978" s="10">
        <v>11712.43</v>
      </c>
      <c r="G1978" s="10">
        <v>11713.96</v>
      </c>
      <c r="H1978" s="10">
        <v>11697.44</v>
      </c>
      <c r="I1978" s="10">
        <v>11712.88</v>
      </c>
      <c r="AB1978"/>
      <c r="AC1978"/>
      <c r="AD1978"/>
      <c r="AE1978"/>
    </row>
    <row r="1979" spans="5:34" hidden="1" x14ac:dyDescent="0.25">
      <c r="E1979" s="11">
        <v>43391.25</v>
      </c>
      <c r="F1979" s="9">
        <v>11713.92</v>
      </c>
      <c r="G1979" s="9">
        <v>11723.05</v>
      </c>
      <c r="H1979" s="9">
        <v>11709.56</v>
      </c>
      <c r="I1979" s="9">
        <v>11715.82</v>
      </c>
      <c r="AB1979"/>
      <c r="AC1979"/>
      <c r="AD1979"/>
      <c r="AE1979"/>
    </row>
    <row r="1980" spans="5:34" hidden="1" x14ac:dyDescent="0.25">
      <c r="E1980" s="12">
        <v>43391.291666666664</v>
      </c>
      <c r="F1980" s="10">
        <v>11716.87</v>
      </c>
      <c r="G1980" s="10">
        <v>11720.91</v>
      </c>
      <c r="H1980" s="10">
        <v>11711.05</v>
      </c>
      <c r="I1980" s="10">
        <v>11718.36</v>
      </c>
      <c r="AB1980"/>
      <c r="AC1980"/>
      <c r="AD1980"/>
      <c r="AE1980"/>
    </row>
    <row r="1981" spans="5:34" x14ac:dyDescent="0.25">
      <c r="E1981" s="11">
        <v>43391.333333333336</v>
      </c>
      <c r="F1981" s="9">
        <v>11717.31</v>
      </c>
      <c r="G1981" s="9">
        <v>11728.5</v>
      </c>
      <c r="H1981" s="9">
        <v>11701.67</v>
      </c>
      <c r="I1981" s="9">
        <v>11702.71</v>
      </c>
      <c r="K1981" s="13">
        <f t="shared" ref="K1981:K1995" si="1118">I1981-F1981</f>
        <v>-14.600000000000364</v>
      </c>
      <c r="L1981" s="13">
        <v>0</v>
      </c>
      <c r="M1981" s="13">
        <f t="shared" ref="M1981:M1995" si="1119">G1981-H1981</f>
        <v>26.829999999999927</v>
      </c>
      <c r="N1981" s="13">
        <f>I1995-F1981</f>
        <v>-185.26999999999862</v>
      </c>
      <c r="O1981" s="18">
        <f>IF(K1981*N1981&gt;0,1,0)</f>
        <v>1</v>
      </c>
      <c r="P1981">
        <f>_xlfn.IFS(K1981&lt;0,MIN(L1980:L1994),K1981&gt;0,MAX(L1980:L1994))</f>
        <v>-176.74999999999818</v>
      </c>
      <c r="Q1981">
        <f>_xlfn.IFS(K1981&lt;0,MAX(L1980:L1994),K1981&gt;0,MIN(L1980:L1994))</f>
        <v>88.670000000000073</v>
      </c>
      <c r="T1981" s="13">
        <f>MAX(G1981:G1995)</f>
        <v>11792.85</v>
      </c>
      <c r="X1981">
        <f t="shared" ref="X1981:X1995" si="1120">ABS(K1981)</f>
        <v>14.600000000000364</v>
      </c>
      <c r="Y1981">
        <f t="shared" ref="Y1981:Y1995" si="1121">ABS(M1981)</f>
        <v>26.829999999999927</v>
      </c>
      <c r="Z1981">
        <f t="shared" ref="Z1981:Z1995" si="1122">IF(T1981&lt;1000,ABS(T1981),0)</f>
        <v>0</v>
      </c>
      <c r="AA1981">
        <f t="shared" ref="AA1981:AA1995" si="1123">ABS(N1981)</f>
        <v>185.26999999999862</v>
      </c>
      <c r="AB1981" s="18">
        <f t="shared" ref="AB1981:AB1995" si="1124">ABS(P1981)</f>
        <v>176.74999999999818</v>
      </c>
      <c r="AC1981" s="18">
        <f t="shared" ref="AC1981:AC1995" si="1125">ABS(Q1981)</f>
        <v>88.670000000000073</v>
      </c>
      <c r="AD1981" s="18">
        <f t="shared" ref="AD1981:AD1995" si="1126">IF(O1981=1,ABS(P1981),0)</f>
        <v>176.74999999999818</v>
      </c>
      <c r="AE1981" s="18">
        <f t="shared" ref="AE1981:AE1995" si="1127">IF(O1981=0,ABS(Q1981),0)</f>
        <v>0</v>
      </c>
      <c r="AG1981" s="18">
        <f t="shared" ref="AG1981:AG1995" si="1128">IF(O1981=1,ABS(Q1981),0)</f>
        <v>88.670000000000073</v>
      </c>
      <c r="AH1981" s="18">
        <f t="shared" ref="AH1981:AH1995" si="1129">IF(O1981=0,ABS(P1981),0)</f>
        <v>0</v>
      </c>
    </row>
    <row r="1982" spans="5:34" x14ac:dyDescent="0.25">
      <c r="E1982" s="12">
        <v>43391.375</v>
      </c>
      <c r="F1982" s="10">
        <v>11690.31</v>
      </c>
      <c r="G1982" s="10">
        <v>11697.25</v>
      </c>
      <c r="H1982" s="10">
        <v>11663.99</v>
      </c>
      <c r="I1982" s="10">
        <v>11685.75</v>
      </c>
      <c r="K1982" s="13">
        <f t="shared" si="1118"/>
        <v>-4.5599999999994907</v>
      </c>
      <c r="L1982" s="13">
        <f t="shared" ref="L1982:L1995" si="1130">L1981+K1982</f>
        <v>-4.5599999999994907</v>
      </c>
      <c r="M1982" s="13">
        <f t="shared" si="1119"/>
        <v>33.260000000000218</v>
      </c>
      <c r="T1982" s="13">
        <f>MIN(H1981:H1995)</f>
        <v>11488.51</v>
      </c>
      <c r="X1982">
        <f t="shared" si="1120"/>
        <v>4.5599999999994907</v>
      </c>
      <c r="Y1982">
        <f t="shared" si="1121"/>
        <v>33.260000000000218</v>
      </c>
      <c r="Z1982">
        <f t="shared" si="1122"/>
        <v>0</v>
      </c>
      <c r="AA1982">
        <f t="shared" si="1123"/>
        <v>0</v>
      </c>
      <c r="AB1982" s="18">
        <f t="shared" si="1124"/>
        <v>0</v>
      </c>
      <c r="AC1982" s="18">
        <f t="shared" si="1125"/>
        <v>0</v>
      </c>
      <c r="AD1982" s="18">
        <f t="shared" si="1126"/>
        <v>0</v>
      </c>
      <c r="AE1982" s="18">
        <f t="shared" si="1127"/>
        <v>0</v>
      </c>
      <c r="AG1982" s="18">
        <f t="shared" si="1128"/>
        <v>0</v>
      </c>
      <c r="AH1982" s="18">
        <f t="shared" si="1129"/>
        <v>0</v>
      </c>
    </row>
    <row r="1983" spans="5:34" x14ac:dyDescent="0.25">
      <c r="E1983" s="11">
        <v>43391.416666666664</v>
      </c>
      <c r="F1983" s="9">
        <v>11688.23</v>
      </c>
      <c r="G1983" s="9">
        <v>11792.85</v>
      </c>
      <c r="H1983" s="9">
        <v>11684.18</v>
      </c>
      <c r="I1983" s="9">
        <v>11781.46</v>
      </c>
      <c r="K1983" s="13">
        <f t="shared" si="1118"/>
        <v>93.229999999999563</v>
      </c>
      <c r="L1983" s="13">
        <f t="shared" si="1130"/>
        <v>88.670000000000073</v>
      </c>
      <c r="M1983" s="13">
        <f t="shared" si="1119"/>
        <v>108.67000000000007</v>
      </c>
      <c r="R1983">
        <v>-40</v>
      </c>
      <c r="T1983" s="13">
        <f>T1981-T1982</f>
        <v>304.34000000000015</v>
      </c>
      <c r="X1983">
        <f t="shared" si="1120"/>
        <v>93.229999999999563</v>
      </c>
      <c r="Y1983">
        <f t="shared" si="1121"/>
        <v>108.67000000000007</v>
      </c>
      <c r="Z1983">
        <f t="shared" si="1122"/>
        <v>304.34000000000015</v>
      </c>
      <c r="AA1983">
        <f t="shared" si="1123"/>
        <v>0</v>
      </c>
      <c r="AB1983" s="18">
        <f t="shared" si="1124"/>
        <v>0</v>
      </c>
      <c r="AC1983" s="18">
        <f t="shared" si="1125"/>
        <v>0</v>
      </c>
      <c r="AD1983" s="18">
        <f t="shared" si="1126"/>
        <v>0</v>
      </c>
      <c r="AE1983" s="18">
        <f t="shared" si="1127"/>
        <v>0</v>
      </c>
      <c r="AG1983" s="18">
        <f t="shared" si="1128"/>
        <v>0</v>
      </c>
      <c r="AH1983" s="18">
        <f t="shared" si="1129"/>
        <v>0</v>
      </c>
    </row>
    <row r="1984" spans="5:34" x14ac:dyDescent="0.25">
      <c r="E1984" s="12">
        <v>43391.458333333336</v>
      </c>
      <c r="F1984" s="10">
        <v>11781.71</v>
      </c>
      <c r="G1984" s="10">
        <v>11788.34</v>
      </c>
      <c r="H1984" s="10">
        <v>11749.9</v>
      </c>
      <c r="I1984" s="10">
        <v>11753.41</v>
      </c>
      <c r="K1984" s="13">
        <f t="shared" si="1118"/>
        <v>-28.299999999999272</v>
      </c>
      <c r="L1984" s="13">
        <f t="shared" si="1130"/>
        <v>60.3700000000008</v>
      </c>
      <c r="M1984" s="13">
        <f t="shared" si="1119"/>
        <v>38.440000000000509</v>
      </c>
      <c r="X1984">
        <f t="shared" si="1120"/>
        <v>28.299999999999272</v>
      </c>
      <c r="Y1984">
        <f t="shared" si="1121"/>
        <v>38.440000000000509</v>
      </c>
      <c r="Z1984">
        <f t="shared" si="1122"/>
        <v>0</v>
      </c>
      <c r="AA1984">
        <f t="shared" si="1123"/>
        <v>0</v>
      </c>
      <c r="AB1984" s="18">
        <f t="shared" si="1124"/>
        <v>0</v>
      </c>
      <c r="AC1984" s="18">
        <f t="shared" si="1125"/>
        <v>0</v>
      </c>
      <c r="AD1984" s="18">
        <f t="shared" si="1126"/>
        <v>0</v>
      </c>
      <c r="AE1984" s="18">
        <f t="shared" si="1127"/>
        <v>0</v>
      </c>
      <c r="AG1984" s="18">
        <f t="shared" si="1128"/>
        <v>0</v>
      </c>
      <c r="AH1984" s="18">
        <f t="shared" si="1129"/>
        <v>0</v>
      </c>
    </row>
    <row r="1985" spans="5:34" x14ac:dyDescent="0.25">
      <c r="E1985" s="11">
        <v>43391.5</v>
      </c>
      <c r="F1985" s="9">
        <v>11752.91</v>
      </c>
      <c r="G1985" s="9">
        <v>11786.78</v>
      </c>
      <c r="H1985" s="9">
        <v>11731.55</v>
      </c>
      <c r="I1985" s="9">
        <v>11777.39</v>
      </c>
      <c r="K1985" s="13">
        <f t="shared" si="1118"/>
        <v>24.479999999999563</v>
      </c>
      <c r="L1985" s="13">
        <f t="shared" si="1130"/>
        <v>84.850000000000364</v>
      </c>
      <c r="M1985" s="13">
        <f t="shared" si="1119"/>
        <v>55.230000000001382</v>
      </c>
      <c r="X1985">
        <f t="shared" si="1120"/>
        <v>24.479999999999563</v>
      </c>
      <c r="Y1985">
        <f t="shared" si="1121"/>
        <v>55.230000000001382</v>
      </c>
      <c r="Z1985">
        <f t="shared" si="1122"/>
        <v>0</v>
      </c>
      <c r="AA1985">
        <f t="shared" si="1123"/>
        <v>0</v>
      </c>
      <c r="AB1985" s="18">
        <f t="shared" si="1124"/>
        <v>0</v>
      </c>
      <c r="AC1985" s="18">
        <f t="shared" si="1125"/>
        <v>0</v>
      </c>
      <c r="AD1985" s="18">
        <f t="shared" si="1126"/>
        <v>0</v>
      </c>
      <c r="AE1985" s="18">
        <f t="shared" si="1127"/>
        <v>0</v>
      </c>
      <c r="AG1985" s="18">
        <f t="shared" si="1128"/>
        <v>0</v>
      </c>
      <c r="AH1985" s="18">
        <f t="shared" si="1129"/>
        <v>0</v>
      </c>
    </row>
    <row r="1986" spans="5:34" x14ac:dyDescent="0.25">
      <c r="E1986" s="12">
        <v>43391.541666666664</v>
      </c>
      <c r="F1986" s="10">
        <v>11777.38</v>
      </c>
      <c r="G1986" s="10">
        <v>11779.05</v>
      </c>
      <c r="H1986" s="10">
        <v>11719.14</v>
      </c>
      <c r="I1986" s="10">
        <v>11722.64</v>
      </c>
      <c r="K1986" s="13">
        <f t="shared" si="1118"/>
        <v>-54.739999999999782</v>
      </c>
      <c r="L1986" s="13">
        <f t="shared" si="1130"/>
        <v>30.110000000000582</v>
      </c>
      <c r="M1986" s="13">
        <f t="shared" si="1119"/>
        <v>59.909999999999854</v>
      </c>
      <c r="X1986">
        <f t="shared" si="1120"/>
        <v>54.739999999999782</v>
      </c>
      <c r="Y1986">
        <f t="shared" si="1121"/>
        <v>59.909999999999854</v>
      </c>
      <c r="Z1986">
        <f t="shared" si="1122"/>
        <v>0</v>
      </c>
      <c r="AA1986">
        <f t="shared" si="1123"/>
        <v>0</v>
      </c>
      <c r="AB1986" s="18">
        <f t="shared" si="1124"/>
        <v>0</v>
      </c>
      <c r="AC1986" s="18">
        <f t="shared" si="1125"/>
        <v>0</v>
      </c>
      <c r="AD1986" s="18">
        <f t="shared" si="1126"/>
        <v>0</v>
      </c>
      <c r="AE1986" s="18">
        <f t="shared" si="1127"/>
        <v>0</v>
      </c>
      <c r="AG1986" s="18">
        <f t="shared" si="1128"/>
        <v>0</v>
      </c>
      <c r="AH1986" s="18">
        <f t="shared" si="1129"/>
        <v>0</v>
      </c>
    </row>
    <row r="1987" spans="5:34" x14ac:dyDescent="0.25">
      <c r="E1987" s="11">
        <v>43391.583333333336</v>
      </c>
      <c r="F1987" s="9">
        <v>11723.39</v>
      </c>
      <c r="G1987" s="9">
        <v>11734.72</v>
      </c>
      <c r="H1987" s="9">
        <v>11696.41</v>
      </c>
      <c r="I1987" s="9">
        <v>11706.23</v>
      </c>
      <c r="K1987" s="13">
        <f t="shared" si="1118"/>
        <v>-17.159999999999854</v>
      </c>
      <c r="L1987" s="13">
        <f t="shared" si="1130"/>
        <v>12.950000000000728</v>
      </c>
      <c r="M1987" s="13">
        <f t="shared" si="1119"/>
        <v>38.309999999999491</v>
      </c>
      <c r="X1987">
        <f t="shared" si="1120"/>
        <v>17.159999999999854</v>
      </c>
      <c r="Y1987">
        <f t="shared" si="1121"/>
        <v>38.309999999999491</v>
      </c>
      <c r="Z1987">
        <f t="shared" si="1122"/>
        <v>0</v>
      </c>
      <c r="AA1987">
        <f t="shared" si="1123"/>
        <v>0</v>
      </c>
      <c r="AB1987" s="18">
        <f t="shared" si="1124"/>
        <v>0</v>
      </c>
      <c r="AC1987" s="18">
        <f t="shared" si="1125"/>
        <v>0</v>
      </c>
      <c r="AD1987" s="18">
        <f t="shared" si="1126"/>
        <v>0</v>
      </c>
      <c r="AE1987" s="18">
        <f t="shared" si="1127"/>
        <v>0</v>
      </c>
      <c r="AG1987" s="18">
        <f t="shared" si="1128"/>
        <v>0</v>
      </c>
      <c r="AH1987" s="18">
        <f t="shared" si="1129"/>
        <v>0</v>
      </c>
    </row>
    <row r="1988" spans="5:34" x14ac:dyDescent="0.25">
      <c r="E1988" s="12">
        <v>43391.625</v>
      </c>
      <c r="F1988" s="10">
        <v>11706.48</v>
      </c>
      <c r="G1988" s="10">
        <v>11730.17</v>
      </c>
      <c r="H1988" s="10">
        <v>11691.02</v>
      </c>
      <c r="I1988" s="10">
        <v>11722.39</v>
      </c>
      <c r="K1988" s="13">
        <f t="shared" si="1118"/>
        <v>15.909999999999854</v>
      </c>
      <c r="L1988" s="13">
        <f t="shared" si="1130"/>
        <v>28.860000000000582</v>
      </c>
      <c r="M1988" s="13">
        <f t="shared" si="1119"/>
        <v>39.149999999999636</v>
      </c>
      <c r="X1988">
        <f t="shared" si="1120"/>
        <v>15.909999999999854</v>
      </c>
      <c r="Y1988">
        <f t="shared" si="1121"/>
        <v>39.149999999999636</v>
      </c>
      <c r="Z1988">
        <f t="shared" si="1122"/>
        <v>0</v>
      </c>
      <c r="AA1988">
        <f t="shared" si="1123"/>
        <v>0</v>
      </c>
      <c r="AB1988" s="18">
        <f t="shared" si="1124"/>
        <v>0</v>
      </c>
      <c r="AC1988" s="18">
        <f t="shared" si="1125"/>
        <v>0</v>
      </c>
      <c r="AD1988" s="18">
        <f t="shared" si="1126"/>
        <v>0</v>
      </c>
      <c r="AE1988" s="18">
        <f t="shared" si="1127"/>
        <v>0</v>
      </c>
      <c r="AG1988" s="18">
        <f t="shared" si="1128"/>
        <v>0</v>
      </c>
      <c r="AH1988" s="18">
        <f t="shared" si="1129"/>
        <v>0</v>
      </c>
    </row>
    <row r="1989" spans="5:34" x14ac:dyDescent="0.25">
      <c r="E1989" s="11">
        <v>43391.666666666664</v>
      </c>
      <c r="F1989" s="9">
        <v>11721.64</v>
      </c>
      <c r="G1989" s="9">
        <v>11727.4</v>
      </c>
      <c r="H1989" s="9">
        <v>11672.8</v>
      </c>
      <c r="I1989" s="9">
        <v>11687.51</v>
      </c>
      <c r="K1989" s="13">
        <f t="shared" si="1118"/>
        <v>-34.1299999999992</v>
      </c>
      <c r="L1989" s="13">
        <f t="shared" si="1130"/>
        <v>-5.2699999999986176</v>
      </c>
      <c r="M1989" s="13">
        <f t="shared" si="1119"/>
        <v>54.600000000000364</v>
      </c>
      <c r="X1989">
        <f t="shared" si="1120"/>
        <v>34.1299999999992</v>
      </c>
      <c r="Y1989">
        <f t="shared" si="1121"/>
        <v>54.600000000000364</v>
      </c>
      <c r="Z1989">
        <f t="shared" si="1122"/>
        <v>0</v>
      </c>
      <c r="AA1989">
        <f t="shared" si="1123"/>
        <v>0</v>
      </c>
      <c r="AB1989" s="18">
        <f t="shared" si="1124"/>
        <v>0</v>
      </c>
      <c r="AC1989" s="18">
        <f t="shared" si="1125"/>
        <v>0</v>
      </c>
      <c r="AD1989" s="18">
        <f t="shared" si="1126"/>
        <v>0</v>
      </c>
      <c r="AE1989" s="18">
        <f t="shared" si="1127"/>
        <v>0</v>
      </c>
      <c r="AG1989" s="18">
        <f t="shared" si="1128"/>
        <v>0</v>
      </c>
      <c r="AH1989" s="18">
        <f t="shared" si="1129"/>
        <v>0</v>
      </c>
    </row>
    <row r="1990" spans="5:34" x14ac:dyDescent="0.25">
      <c r="E1990" s="12">
        <v>43391.708333333336</v>
      </c>
      <c r="F1990" s="10">
        <v>11686.51</v>
      </c>
      <c r="G1990" s="10">
        <v>11706.52</v>
      </c>
      <c r="H1990" s="10">
        <v>11625.38</v>
      </c>
      <c r="I1990" s="10">
        <v>11693.13</v>
      </c>
      <c r="K1990" s="13">
        <f t="shared" si="1118"/>
        <v>6.6199999999989814</v>
      </c>
      <c r="L1990" s="13">
        <f t="shared" si="1130"/>
        <v>1.3500000000003638</v>
      </c>
      <c r="M1990" s="13">
        <f t="shared" si="1119"/>
        <v>81.140000000001237</v>
      </c>
      <c r="X1990">
        <f t="shared" si="1120"/>
        <v>6.6199999999989814</v>
      </c>
      <c r="Y1990">
        <f t="shared" si="1121"/>
        <v>81.140000000001237</v>
      </c>
      <c r="Z1990">
        <f t="shared" si="1122"/>
        <v>0</v>
      </c>
      <c r="AA1990">
        <f t="shared" si="1123"/>
        <v>0</v>
      </c>
      <c r="AB1990" s="18">
        <f t="shared" si="1124"/>
        <v>0</v>
      </c>
      <c r="AC1990" s="18">
        <f t="shared" si="1125"/>
        <v>0</v>
      </c>
      <c r="AD1990" s="18">
        <f t="shared" si="1126"/>
        <v>0</v>
      </c>
      <c r="AE1990" s="18">
        <f t="shared" si="1127"/>
        <v>0</v>
      </c>
      <c r="AG1990" s="18">
        <f t="shared" si="1128"/>
        <v>0</v>
      </c>
      <c r="AH1990" s="18">
        <f t="shared" si="1129"/>
        <v>0</v>
      </c>
    </row>
    <row r="1991" spans="5:34" x14ac:dyDescent="0.25">
      <c r="E1991" s="11">
        <v>43391.75</v>
      </c>
      <c r="F1991" s="9">
        <v>11692.63</v>
      </c>
      <c r="G1991" s="9">
        <v>11698.04</v>
      </c>
      <c r="H1991" s="9">
        <v>11538.31</v>
      </c>
      <c r="I1991" s="9">
        <v>11558.4</v>
      </c>
      <c r="K1991" s="13">
        <f t="shared" si="1118"/>
        <v>-134.22999999999956</v>
      </c>
      <c r="L1991" s="13">
        <f t="shared" si="1130"/>
        <v>-132.8799999999992</v>
      </c>
      <c r="M1991" s="13">
        <f t="shared" si="1119"/>
        <v>159.73000000000138</v>
      </c>
      <c r="X1991">
        <f t="shared" si="1120"/>
        <v>134.22999999999956</v>
      </c>
      <c r="Y1991">
        <f t="shared" si="1121"/>
        <v>159.73000000000138</v>
      </c>
      <c r="Z1991">
        <f t="shared" si="1122"/>
        <v>0</v>
      </c>
      <c r="AA1991">
        <f t="shared" si="1123"/>
        <v>0</v>
      </c>
      <c r="AB1991" s="18">
        <f t="shared" si="1124"/>
        <v>0</v>
      </c>
      <c r="AC1991" s="18">
        <f t="shared" si="1125"/>
        <v>0</v>
      </c>
      <c r="AD1991" s="18">
        <f t="shared" si="1126"/>
        <v>0</v>
      </c>
      <c r="AE1991" s="18">
        <f t="shared" si="1127"/>
        <v>0</v>
      </c>
      <c r="AG1991" s="18">
        <f t="shared" si="1128"/>
        <v>0</v>
      </c>
      <c r="AH1991" s="18">
        <f t="shared" si="1129"/>
        <v>0</v>
      </c>
    </row>
    <row r="1992" spans="5:34" x14ac:dyDescent="0.25">
      <c r="E1992" s="12">
        <v>43391.791666666664</v>
      </c>
      <c r="F1992" s="10">
        <v>11559.16</v>
      </c>
      <c r="G1992" s="10">
        <v>11575.39</v>
      </c>
      <c r="H1992" s="10">
        <v>11508.97</v>
      </c>
      <c r="I1992" s="10">
        <v>11540.83</v>
      </c>
      <c r="K1992" s="13">
        <f t="shared" si="1118"/>
        <v>-18.329999999999927</v>
      </c>
      <c r="L1992" s="13">
        <f t="shared" si="1130"/>
        <v>-151.20999999999913</v>
      </c>
      <c r="M1992" s="13">
        <f t="shared" si="1119"/>
        <v>66.420000000000073</v>
      </c>
      <c r="X1992">
        <f t="shared" si="1120"/>
        <v>18.329999999999927</v>
      </c>
      <c r="Y1992">
        <f t="shared" si="1121"/>
        <v>66.420000000000073</v>
      </c>
      <c r="Z1992">
        <f t="shared" si="1122"/>
        <v>0</v>
      </c>
      <c r="AA1992">
        <f t="shared" si="1123"/>
        <v>0</v>
      </c>
      <c r="AB1992" s="18">
        <f t="shared" si="1124"/>
        <v>0</v>
      </c>
      <c r="AC1992" s="18">
        <f t="shared" si="1125"/>
        <v>0</v>
      </c>
      <c r="AD1992" s="18">
        <f t="shared" si="1126"/>
        <v>0</v>
      </c>
      <c r="AE1992" s="18">
        <f t="shared" si="1127"/>
        <v>0</v>
      </c>
      <c r="AG1992" s="18">
        <f t="shared" si="1128"/>
        <v>0</v>
      </c>
      <c r="AH1992" s="18">
        <f t="shared" si="1129"/>
        <v>0</v>
      </c>
    </row>
    <row r="1993" spans="5:34" x14ac:dyDescent="0.25">
      <c r="E1993" s="11">
        <v>43391.833333333336</v>
      </c>
      <c r="F1993" s="9">
        <v>11540.33</v>
      </c>
      <c r="G1993" s="9">
        <v>11550.34</v>
      </c>
      <c r="H1993" s="9">
        <v>11488.51</v>
      </c>
      <c r="I1993" s="9">
        <v>11514.79</v>
      </c>
      <c r="K1993" s="13">
        <f t="shared" si="1118"/>
        <v>-25.539999999999054</v>
      </c>
      <c r="L1993" s="13">
        <f t="shared" si="1130"/>
        <v>-176.74999999999818</v>
      </c>
      <c r="M1993" s="13">
        <f t="shared" si="1119"/>
        <v>61.829999999999927</v>
      </c>
      <c r="X1993">
        <f t="shared" si="1120"/>
        <v>25.539999999999054</v>
      </c>
      <c r="Y1993">
        <f t="shared" si="1121"/>
        <v>61.829999999999927</v>
      </c>
      <c r="Z1993">
        <f t="shared" si="1122"/>
        <v>0</v>
      </c>
      <c r="AA1993">
        <f t="shared" si="1123"/>
        <v>0</v>
      </c>
      <c r="AB1993" s="18">
        <f t="shared" si="1124"/>
        <v>0</v>
      </c>
      <c r="AC1993" s="18">
        <f t="shared" si="1125"/>
        <v>0</v>
      </c>
      <c r="AD1993" s="18">
        <f t="shared" si="1126"/>
        <v>0</v>
      </c>
      <c r="AE1993" s="18">
        <f t="shared" si="1127"/>
        <v>0</v>
      </c>
      <c r="AG1993" s="18">
        <f t="shared" si="1128"/>
        <v>0</v>
      </c>
      <c r="AH1993" s="18">
        <f t="shared" si="1129"/>
        <v>0</v>
      </c>
    </row>
    <row r="1994" spans="5:34" x14ac:dyDescent="0.25">
      <c r="E1994" s="12">
        <v>43391.875</v>
      </c>
      <c r="F1994" s="10">
        <v>11513.79</v>
      </c>
      <c r="G1994" s="10">
        <v>11558.33</v>
      </c>
      <c r="H1994" s="10">
        <v>11511.04</v>
      </c>
      <c r="I1994" s="10">
        <v>11538.31</v>
      </c>
      <c r="K1994" s="13">
        <f t="shared" si="1118"/>
        <v>24.519999999998618</v>
      </c>
      <c r="L1994" s="13">
        <f t="shared" si="1130"/>
        <v>-152.22999999999956</v>
      </c>
      <c r="M1994" s="13">
        <f t="shared" si="1119"/>
        <v>47.289999999999054</v>
      </c>
      <c r="X1994">
        <f t="shared" si="1120"/>
        <v>24.519999999998618</v>
      </c>
      <c r="Y1994">
        <f t="shared" si="1121"/>
        <v>47.289999999999054</v>
      </c>
      <c r="Z1994">
        <f t="shared" si="1122"/>
        <v>0</v>
      </c>
      <c r="AA1994">
        <f t="shared" si="1123"/>
        <v>0</v>
      </c>
      <c r="AB1994" s="18">
        <f t="shared" si="1124"/>
        <v>0</v>
      </c>
      <c r="AC1994" s="18">
        <f t="shared" si="1125"/>
        <v>0</v>
      </c>
      <c r="AD1994" s="18">
        <f t="shared" si="1126"/>
        <v>0</v>
      </c>
      <c r="AE1994" s="18">
        <f t="shared" si="1127"/>
        <v>0</v>
      </c>
      <c r="AG1994" s="18">
        <f t="shared" si="1128"/>
        <v>0</v>
      </c>
      <c r="AH1994" s="18">
        <f t="shared" si="1129"/>
        <v>0</v>
      </c>
    </row>
    <row r="1995" spans="5:34" x14ac:dyDescent="0.25">
      <c r="E1995" s="11">
        <v>43391.916666666664</v>
      </c>
      <c r="F1995" s="9">
        <v>11540.31</v>
      </c>
      <c r="G1995" s="9">
        <v>11545.31</v>
      </c>
      <c r="H1995" s="9">
        <v>11517.28</v>
      </c>
      <c r="I1995" s="9">
        <v>11532.04</v>
      </c>
      <c r="K1995" s="13">
        <f t="shared" si="1118"/>
        <v>-8.2699999999986176</v>
      </c>
      <c r="L1995" s="13">
        <f t="shared" si="1130"/>
        <v>-160.49999999999818</v>
      </c>
      <c r="M1995" s="13">
        <f t="shared" si="1119"/>
        <v>28.029999999998836</v>
      </c>
      <c r="N1995" s="13"/>
      <c r="X1995">
        <f t="shared" si="1120"/>
        <v>8.2699999999986176</v>
      </c>
      <c r="Y1995">
        <f t="shared" si="1121"/>
        <v>28.029999999998836</v>
      </c>
      <c r="Z1995">
        <f t="shared" si="1122"/>
        <v>0</v>
      </c>
      <c r="AA1995">
        <f t="shared" si="1123"/>
        <v>0</v>
      </c>
      <c r="AB1995" s="18">
        <f t="shared" si="1124"/>
        <v>0</v>
      </c>
      <c r="AC1995" s="18">
        <f t="shared" si="1125"/>
        <v>0</v>
      </c>
      <c r="AD1995" s="18">
        <f t="shared" si="1126"/>
        <v>0</v>
      </c>
      <c r="AE1995" s="18">
        <f t="shared" si="1127"/>
        <v>0</v>
      </c>
      <c r="AG1995" s="18">
        <f t="shared" si="1128"/>
        <v>0</v>
      </c>
      <c r="AH1995" s="18">
        <f t="shared" si="1129"/>
        <v>0</v>
      </c>
    </row>
    <row r="1996" spans="5:34" hidden="1" x14ac:dyDescent="0.25">
      <c r="E1996" s="12">
        <v>43391.958333333336</v>
      </c>
      <c r="F1996" s="10">
        <v>11525.7</v>
      </c>
      <c r="G1996" s="10">
        <v>11537.96</v>
      </c>
      <c r="H1996" s="10">
        <v>11524.14</v>
      </c>
      <c r="I1996" s="10">
        <v>11535.88</v>
      </c>
      <c r="AB1996"/>
      <c r="AC1996"/>
      <c r="AD1996"/>
      <c r="AE1996"/>
    </row>
    <row r="1997" spans="5:34" hidden="1" x14ac:dyDescent="0.25">
      <c r="E1997" s="11">
        <v>43392.041666666664</v>
      </c>
      <c r="F1997" s="9">
        <v>11538.48</v>
      </c>
      <c r="G1997" s="9">
        <v>11544</v>
      </c>
      <c r="H1997" s="9">
        <v>11528.39</v>
      </c>
      <c r="I1997" s="9">
        <v>11535.66</v>
      </c>
      <c r="AB1997"/>
      <c r="AC1997"/>
      <c r="AD1997"/>
      <c r="AE1997"/>
    </row>
    <row r="1998" spans="5:34" hidden="1" x14ac:dyDescent="0.25">
      <c r="E1998" s="12">
        <v>43392.083333333336</v>
      </c>
      <c r="F1998" s="10">
        <v>11534.62</v>
      </c>
      <c r="G1998" s="10">
        <v>11542.86</v>
      </c>
      <c r="H1998" s="10">
        <v>11527.25</v>
      </c>
      <c r="I1998" s="10">
        <v>11532.45</v>
      </c>
      <c r="AB1998"/>
      <c r="AC1998"/>
      <c r="AD1998"/>
      <c r="AE1998"/>
    </row>
    <row r="1999" spans="5:34" hidden="1" x14ac:dyDescent="0.25">
      <c r="E1999" s="11">
        <v>43392.125</v>
      </c>
      <c r="F1999" s="9">
        <v>11531.93</v>
      </c>
      <c r="G1999" s="9">
        <v>11571.62</v>
      </c>
      <c r="H1999" s="9">
        <v>11531.41</v>
      </c>
      <c r="I1999" s="9">
        <v>11569.54</v>
      </c>
      <c r="AB1999"/>
      <c r="AC1999"/>
      <c r="AD1999"/>
      <c r="AE1999"/>
    </row>
    <row r="2000" spans="5:34" hidden="1" x14ac:dyDescent="0.25">
      <c r="E2000" s="12">
        <v>43392.166666666664</v>
      </c>
      <c r="F2000" s="10">
        <v>11570.58</v>
      </c>
      <c r="G2000" s="10">
        <v>11583.59</v>
      </c>
      <c r="H2000" s="10">
        <v>11564.86</v>
      </c>
      <c r="I2000" s="10">
        <v>11577.35</v>
      </c>
      <c r="AB2000"/>
      <c r="AC2000"/>
      <c r="AD2000"/>
      <c r="AE2000"/>
    </row>
    <row r="2001" spans="5:34" hidden="1" x14ac:dyDescent="0.25">
      <c r="E2001" s="11">
        <v>43392.208333333336</v>
      </c>
      <c r="F2001" s="9">
        <v>11574.22</v>
      </c>
      <c r="G2001" s="9">
        <v>11583.66</v>
      </c>
      <c r="H2001" s="9">
        <v>11555.04</v>
      </c>
      <c r="I2001" s="9">
        <v>11576.38</v>
      </c>
      <c r="AB2001"/>
      <c r="AC2001"/>
      <c r="AD2001"/>
      <c r="AE2001"/>
    </row>
    <row r="2002" spans="5:34" hidden="1" x14ac:dyDescent="0.25">
      <c r="E2002" s="12">
        <v>43392.25</v>
      </c>
      <c r="F2002" s="10">
        <v>11576.9</v>
      </c>
      <c r="G2002" s="10">
        <v>11578.46</v>
      </c>
      <c r="H2002" s="10">
        <v>11555.97</v>
      </c>
      <c r="I2002" s="10">
        <v>11558.05</v>
      </c>
      <c r="AB2002"/>
      <c r="AC2002"/>
      <c r="AD2002"/>
      <c r="AE2002"/>
    </row>
    <row r="2003" spans="5:34" hidden="1" x14ac:dyDescent="0.25">
      <c r="E2003" s="11">
        <v>43392.291666666664</v>
      </c>
      <c r="F2003" s="9">
        <v>11557.01</v>
      </c>
      <c r="G2003" s="9">
        <v>11572.31</v>
      </c>
      <c r="H2003" s="9">
        <v>11557.01</v>
      </c>
      <c r="I2003" s="9">
        <v>11568.15</v>
      </c>
      <c r="AB2003"/>
      <c r="AC2003"/>
      <c r="AD2003"/>
      <c r="AE2003"/>
    </row>
    <row r="2004" spans="5:34" x14ac:dyDescent="0.25">
      <c r="E2004" s="12">
        <v>43392.333333333336</v>
      </c>
      <c r="F2004" s="10">
        <v>11567.63</v>
      </c>
      <c r="G2004" s="10">
        <v>11591.24</v>
      </c>
      <c r="H2004" s="10">
        <v>11566.08</v>
      </c>
      <c r="I2004" s="10">
        <v>11591.24</v>
      </c>
      <c r="K2004" s="13">
        <f t="shared" ref="K2004:K2018" si="1131">I2004-F2004</f>
        <v>23.610000000000582</v>
      </c>
      <c r="L2004" s="13">
        <v>0</v>
      </c>
      <c r="M2004" s="13">
        <f t="shared" ref="M2004:M2018" si="1132">G2004-H2004</f>
        <v>25.159999999999854</v>
      </c>
      <c r="N2004" s="13">
        <f>I2018-F2004</f>
        <v>-16.039999999999054</v>
      </c>
      <c r="O2004" s="18">
        <f>IF(K2004*N2004&gt;0,1,0)</f>
        <v>0</v>
      </c>
      <c r="P2004">
        <f>_xlfn.IFS(K2004&lt;0,MIN(L2003:L2017),K2004&gt;0,MAX(L2003:L2017))</f>
        <v>0</v>
      </c>
      <c r="Q2004">
        <f>_xlfn.IFS(K2004&lt;0,MAX(L2003:L2017),K2004&gt;0,MIN(L2003:L2017))</f>
        <v>-98.3799999999992</v>
      </c>
      <c r="T2004" s="13">
        <f>MAX(G2004:G2018)</f>
        <v>11624.57</v>
      </c>
      <c r="X2004">
        <f t="shared" ref="X2004:X2018" si="1133">ABS(K2004)</f>
        <v>23.610000000000582</v>
      </c>
      <c r="Y2004">
        <f t="shared" ref="Y2004:Y2018" si="1134">ABS(M2004)</f>
        <v>25.159999999999854</v>
      </c>
      <c r="Z2004">
        <f t="shared" ref="Z2004:Z2018" si="1135">IF(T2004&lt;1000,ABS(T2004),0)</f>
        <v>0</v>
      </c>
      <c r="AA2004">
        <f t="shared" ref="AA2004:AA2018" si="1136">ABS(N2004)</f>
        <v>16.039999999999054</v>
      </c>
      <c r="AB2004" s="18">
        <f t="shared" ref="AB2004:AB2018" si="1137">ABS(P2004)</f>
        <v>0</v>
      </c>
      <c r="AC2004" s="18">
        <f t="shared" ref="AC2004:AC2018" si="1138">ABS(Q2004)</f>
        <v>98.3799999999992</v>
      </c>
      <c r="AD2004" s="18">
        <f t="shared" ref="AD2004:AD2018" si="1139">IF(O2004=1,ABS(P2004),0)</f>
        <v>0</v>
      </c>
      <c r="AE2004" s="18">
        <f t="shared" ref="AE2004:AE2018" si="1140">IF(O2004=0,ABS(Q2004),0)</f>
        <v>98.3799999999992</v>
      </c>
      <c r="AG2004" s="18">
        <f t="shared" ref="AG2004:AG2018" si="1141">IF(O2004=1,ABS(Q2004),0)</f>
        <v>0</v>
      </c>
      <c r="AH2004" s="18">
        <f t="shared" ref="AH2004:AH2018" si="1142">IF(O2004=0,ABS(P2004),0)</f>
        <v>0</v>
      </c>
    </row>
    <row r="2005" spans="5:34" x14ac:dyDescent="0.25">
      <c r="E2005" s="11">
        <v>43392.375</v>
      </c>
      <c r="F2005" s="9">
        <v>11606.13</v>
      </c>
      <c r="G2005" s="9">
        <v>11624.57</v>
      </c>
      <c r="H2005" s="9">
        <v>11582.27</v>
      </c>
      <c r="I2005" s="9">
        <v>11598.51</v>
      </c>
      <c r="K2005" s="13">
        <f t="shared" si="1131"/>
        <v>-7.6199999999989814</v>
      </c>
      <c r="L2005" s="13">
        <f t="shared" ref="L2005:L2018" si="1143">L2004+K2005</f>
        <v>-7.6199999999989814</v>
      </c>
      <c r="M2005" s="13">
        <f t="shared" si="1132"/>
        <v>42.299999999999272</v>
      </c>
      <c r="T2005" s="13">
        <f>MIN(H2004:H2018)</f>
        <v>11498.17</v>
      </c>
      <c r="X2005">
        <f t="shared" si="1133"/>
        <v>7.6199999999989814</v>
      </c>
      <c r="Y2005">
        <f t="shared" si="1134"/>
        <v>42.299999999999272</v>
      </c>
      <c r="Z2005">
        <f t="shared" si="1135"/>
        <v>0</v>
      </c>
      <c r="AA2005">
        <f t="shared" si="1136"/>
        <v>0</v>
      </c>
      <c r="AB2005" s="18">
        <f t="shared" si="1137"/>
        <v>0</v>
      </c>
      <c r="AC2005" s="18">
        <f t="shared" si="1138"/>
        <v>0</v>
      </c>
      <c r="AD2005" s="18">
        <f t="shared" si="1139"/>
        <v>0</v>
      </c>
      <c r="AE2005" s="18">
        <f t="shared" si="1140"/>
        <v>0</v>
      </c>
      <c r="AG2005" s="18">
        <f t="shared" si="1141"/>
        <v>0</v>
      </c>
      <c r="AH2005" s="18">
        <f t="shared" si="1142"/>
        <v>0</v>
      </c>
    </row>
    <row r="2006" spans="5:34" x14ac:dyDescent="0.25">
      <c r="E2006" s="12">
        <v>43392.416666666664</v>
      </c>
      <c r="F2006" s="10">
        <v>11598.01</v>
      </c>
      <c r="G2006" s="10">
        <v>11618.24</v>
      </c>
      <c r="H2006" s="10">
        <v>11560.71</v>
      </c>
      <c r="I2006" s="10">
        <v>11578.09</v>
      </c>
      <c r="K2006" s="13">
        <f t="shared" si="1131"/>
        <v>-19.920000000000073</v>
      </c>
      <c r="L2006" s="13">
        <f t="shared" si="1143"/>
        <v>-27.539999999999054</v>
      </c>
      <c r="M2006" s="13">
        <f t="shared" si="1132"/>
        <v>57.530000000000655</v>
      </c>
      <c r="T2006" s="13">
        <f>T2004-T2005</f>
        <v>126.39999999999964</v>
      </c>
      <c r="X2006">
        <f t="shared" si="1133"/>
        <v>19.920000000000073</v>
      </c>
      <c r="Y2006">
        <f t="shared" si="1134"/>
        <v>57.530000000000655</v>
      </c>
      <c r="Z2006">
        <f t="shared" si="1135"/>
        <v>126.39999999999964</v>
      </c>
      <c r="AA2006">
        <f t="shared" si="1136"/>
        <v>0</v>
      </c>
      <c r="AB2006" s="18">
        <f t="shared" si="1137"/>
        <v>0</v>
      </c>
      <c r="AC2006" s="18">
        <f t="shared" si="1138"/>
        <v>0</v>
      </c>
      <c r="AD2006" s="18">
        <f t="shared" si="1139"/>
        <v>0</v>
      </c>
      <c r="AE2006" s="18">
        <f t="shared" si="1140"/>
        <v>0</v>
      </c>
      <c r="AG2006" s="18">
        <f t="shared" si="1141"/>
        <v>0</v>
      </c>
      <c r="AH2006" s="18">
        <f t="shared" si="1142"/>
        <v>0</v>
      </c>
    </row>
    <row r="2007" spans="5:34" x14ac:dyDescent="0.25">
      <c r="E2007" s="11">
        <v>43392.458333333336</v>
      </c>
      <c r="F2007" s="9">
        <v>11576.85</v>
      </c>
      <c r="G2007" s="9">
        <v>11578.32</v>
      </c>
      <c r="H2007" s="9">
        <v>11514.37</v>
      </c>
      <c r="I2007" s="9">
        <v>11530.62</v>
      </c>
      <c r="K2007" s="13">
        <f t="shared" si="1131"/>
        <v>-46.229999999999563</v>
      </c>
      <c r="L2007" s="13">
        <f t="shared" si="1143"/>
        <v>-73.769999999998618</v>
      </c>
      <c r="M2007" s="13">
        <f t="shared" si="1132"/>
        <v>63.949999999998909</v>
      </c>
      <c r="X2007">
        <f t="shared" si="1133"/>
        <v>46.229999999999563</v>
      </c>
      <c r="Y2007">
        <f t="shared" si="1134"/>
        <v>63.949999999998909</v>
      </c>
      <c r="Z2007">
        <f t="shared" si="1135"/>
        <v>0</v>
      </c>
      <c r="AA2007">
        <f t="shared" si="1136"/>
        <v>0</v>
      </c>
      <c r="AB2007" s="18">
        <f t="shared" si="1137"/>
        <v>0</v>
      </c>
      <c r="AC2007" s="18">
        <f t="shared" si="1138"/>
        <v>0</v>
      </c>
      <c r="AD2007" s="18">
        <f t="shared" si="1139"/>
        <v>0</v>
      </c>
      <c r="AE2007" s="18">
        <f t="shared" si="1140"/>
        <v>0</v>
      </c>
      <c r="AG2007" s="18">
        <f t="shared" si="1141"/>
        <v>0</v>
      </c>
      <c r="AH2007" s="18">
        <f t="shared" si="1142"/>
        <v>0</v>
      </c>
    </row>
    <row r="2008" spans="5:34" x14ac:dyDescent="0.25">
      <c r="E2008" s="12">
        <v>43392.5</v>
      </c>
      <c r="F2008" s="10">
        <v>11530.12</v>
      </c>
      <c r="G2008" s="10">
        <v>11550.2</v>
      </c>
      <c r="H2008" s="10">
        <v>11501.96</v>
      </c>
      <c r="I2008" s="10">
        <v>11505.51</v>
      </c>
      <c r="K2008" s="13">
        <f t="shared" si="1131"/>
        <v>-24.610000000000582</v>
      </c>
      <c r="L2008" s="13">
        <f t="shared" si="1143"/>
        <v>-98.3799999999992</v>
      </c>
      <c r="M2008" s="13">
        <f t="shared" si="1132"/>
        <v>48.240000000001601</v>
      </c>
      <c r="R2008">
        <v>-40</v>
      </c>
      <c r="X2008">
        <f t="shared" si="1133"/>
        <v>24.610000000000582</v>
      </c>
      <c r="Y2008">
        <f t="shared" si="1134"/>
        <v>48.240000000001601</v>
      </c>
      <c r="Z2008">
        <f t="shared" si="1135"/>
        <v>0</v>
      </c>
      <c r="AA2008">
        <f t="shared" si="1136"/>
        <v>0</v>
      </c>
      <c r="AB2008" s="18">
        <f t="shared" si="1137"/>
        <v>0</v>
      </c>
      <c r="AC2008" s="18">
        <f t="shared" si="1138"/>
        <v>0</v>
      </c>
      <c r="AD2008" s="18">
        <f t="shared" si="1139"/>
        <v>0</v>
      </c>
      <c r="AE2008" s="18">
        <f t="shared" si="1140"/>
        <v>0</v>
      </c>
      <c r="AG2008" s="18">
        <f t="shared" si="1141"/>
        <v>0</v>
      </c>
      <c r="AH2008" s="18">
        <f t="shared" si="1142"/>
        <v>0</v>
      </c>
    </row>
    <row r="2009" spans="5:34" x14ac:dyDescent="0.25">
      <c r="E2009" s="11">
        <v>43392.541666666664</v>
      </c>
      <c r="F2009" s="9">
        <v>11505.26</v>
      </c>
      <c r="G2009" s="9">
        <v>11572.55</v>
      </c>
      <c r="H2009" s="9">
        <v>11498.17</v>
      </c>
      <c r="I2009" s="9">
        <v>11533.94</v>
      </c>
      <c r="K2009" s="13">
        <f t="shared" si="1131"/>
        <v>28.680000000000291</v>
      </c>
      <c r="L2009" s="13">
        <f t="shared" si="1143"/>
        <v>-69.699999999998909</v>
      </c>
      <c r="M2009" s="13">
        <f t="shared" si="1132"/>
        <v>74.3799999999992</v>
      </c>
      <c r="X2009">
        <f t="shared" si="1133"/>
        <v>28.680000000000291</v>
      </c>
      <c r="Y2009">
        <f t="shared" si="1134"/>
        <v>74.3799999999992</v>
      </c>
      <c r="Z2009">
        <f t="shared" si="1135"/>
        <v>0</v>
      </c>
      <c r="AA2009">
        <f t="shared" si="1136"/>
        <v>0</v>
      </c>
      <c r="AB2009" s="18">
        <f t="shared" si="1137"/>
        <v>0</v>
      </c>
      <c r="AC2009" s="18">
        <f t="shared" si="1138"/>
        <v>0</v>
      </c>
      <c r="AD2009" s="18">
        <f t="shared" si="1139"/>
        <v>0</v>
      </c>
      <c r="AE2009" s="18">
        <f t="shared" si="1140"/>
        <v>0</v>
      </c>
      <c r="AG2009" s="18">
        <f t="shared" si="1141"/>
        <v>0</v>
      </c>
      <c r="AH2009" s="18">
        <f t="shared" si="1142"/>
        <v>0</v>
      </c>
    </row>
    <row r="2010" spans="5:34" x14ac:dyDescent="0.25">
      <c r="E2010" s="12">
        <v>43392.583333333336</v>
      </c>
      <c r="F2010" s="10">
        <v>11531.68</v>
      </c>
      <c r="G2010" s="10">
        <v>11607.32</v>
      </c>
      <c r="H2010" s="10">
        <v>11530.43</v>
      </c>
      <c r="I2010" s="10">
        <v>11593.63</v>
      </c>
      <c r="K2010" s="13">
        <f t="shared" si="1131"/>
        <v>61.949999999998909</v>
      </c>
      <c r="L2010" s="13">
        <f t="shared" si="1143"/>
        <v>-7.75</v>
      </c>
      <c r="M2010" s="13">
        <f t="shared" si="1132"/>
        <v>76.889999999999418</v>
      </c>
      <c r="X2010">
        <f t="shared" si="1133"/>
        <v>61.949999999998909</v>
      </c>
      <c r="Y2010">
        <f t="shared" si="1134"/>
        <v>76.889999999999418</v>
      </c>
      <c r="Z2010">
        <f t="shared" si="1135"/>
        <v>0</v>
      </c>
      <c r="AA2010">
        <f t="shared" si="1136"/>
        <v>0</v>
      </c>
      <c r="AB2010" s="18">
        <f t="shared" si="1137"/>
        <v>0</v>
      </c>
      <c r="AC2010" s="18">
        <f t="shared" si="1138"/>
        <v>0</v>
      </c>
      <c r="AD2010" s="18">
        <f t="shared" si="1139"/>
        <v>0</v>
      </c>
      <c r="AE2010" s="18">
        <f t="shared" si="1140"/>
        <v>0</v>
      </c>
      <c r="AG2010" s="18">
        <f t="shared" si="1141"/>
        <v>0</v>
      </c>
      <c r="AH2010" s="18">
        <f t="shared" si="1142"/>
        <v>0</v>
      </c>
    </row>
    <row r="2011" spans="5:34" x14ac:dyDescent="0.25">
      <c r="E2011" s="11">
        <v>43392.625</v>
      </c>
      <c r="F2011" s="9">
        <v>11594.63</v>
      </c>
      <c r="G2011" s="9">
        <v>11605.09</v>
      </c>
      <c r="H2011" s="9">
        <v>11502.34</v>
      </c>
      <c r="I2011" s="9">
        <v>11536.52</v>
      </c>
      <c r="K2011" s="13">
        <f t="shared" si="1131"/>
        <v>-58.109999999998763</v>
      </c>
      <c r="L2011" s="13">
        <f t="shared" si="1143"/>
        <v>-65.859999999998763</v>
      </c>
      <c r="M2011" s="13">
        <f t="shared" si="1132"/>
        <v>102.75</v>
      </c>
      <c r="X2011">
        <f t="shared" si="1133"/>
        <v>58.109999999998763</v>
      </c>
      <c r="Y2011">
        <f t="shared" si="1134"/>
        <v>102.75</v>
      </c>
      <c r="Z2011">
        <f t="shared" si="1135"/>
        <v>0</v>
      </c>
      <c r="AA2011">
        <f t="shared" si="1136"/>
        <v>0</v>
      </c>
      <c r="AB2011" s="18">
        <f t="shared" si="1137"/>
        <v>0</v>
      </c>
      <c r="AC2011" s="18">
        <f t="shared" si="1138"/>
        <v>0</v>
      </c>
      <c r="AD2011" s="18">
        <f t="shared" si="1139"/>
        <v>0</v>
      </c>
      <c r="AE2011" s="18">
        <f t="shared" si="1140"/>
        <v>0</v>
      </c>
      <c r="AG2011" s="18">
        <f t="shared" si="1141"/>
        <v>0</v>
      </c>
      <c r="AH2011" s="18">
        <f t="shared" si="1142"/>
        <v>0</v>
      </c>
    </row>
    <row r="2012" spans="5:34" x14ac:dyDescent="0.25">
      <c r="E2012" s="12">
        <v>43392.666666666664</v>
      </c>
      <c r="F2012" s="10">
        <v>11536.02</v>
      </c>
      <c r="G2012" s="10">
        <v>11596.29</v>
      </c>
      <c r="H2012" s="10">
        <v>11516.59</v>
      </c>
      <c r="I2012" s="10">
        <v>11572.78</v>
      </c>
      <c r="K2012" s="13">
        <f t="shared" si="1131"/>
        <v>36.760000000000218</v>
      </c>
      <c r="L2012" s="13">
        <f t="shared" si="1143"/>
        <v>-29.099999999998545</v>
      </c>
      <c r="M2012" s="13">
        <f t="shared" si="1132"/>
        <v>79.700000000000728</v>
      </c>
      <c r="X2012">
        <f t="shared" si="1133"/>
        <v>36.760000000000218</v>
      </c>
      <c r="Y2012">
        <f t="shared" si="1134"/>
        <v>79.700000000000728</v>
      </c>
      <c r="Z2012">
        <f t="shared" si="1135"/>
        <v>0</v>
      </c>
      <c r="AA2012">
        <f t="shared" si="1136"/>
        <v>0</v>
      </c>
      <c r="AB2012" s="18">
        <f t="shared" si="1137"/>
        <v>0</v>
      </c>
      <c r="AC2012" s="18">
        <f t="shared" si="1138"/>
        <v>0</v>
      </c>
      <c r="AD2012" s="18">
        <f t="shared" si="1139"/>
        <v>0</v>
      </c>
      <c r="AE2012" s="18">
        <f t="shared" si="1140"/>
        <v>0</v>
      </c>
      <c r="AG2012" s="18">
        <f t="shared" si="1141"/>
        <v>0</v>
      </c>
      <c r="AH2012" s="18">
        <f t="shared" si="1142"/>
        <v>0</v>
      </c>
    </row>
    <row r="2013" spans="5:34" x14ac:dyDescent="0.25">
      <c r="E2013" s="11">
        <v>43392.708333333336</v>
      </c>
      <c r="F2013" s="9">
        <v>11573.53</v>
      </c>
      <c r="G2013" s="9">
        <v>11590.37</v>
      </c>
      <c r="H2013" s="9">
        <v>11543.35</v>
      </c>
      <c r="I2013" s="9">
        <v>11585.83</v>
      </c>
      <c r="K2013" s="13">
        <f t="shared" si="1131"/>
        <v>12.299999999999272</v>
      </c>
      <c r="L2013" s="13">
        <f t="shared" si="1143"/>
        <v>-16.799999999999272</v>
      </c>
      <c r="M2013" s="13">
        <f t="shared" si="1132"/>
        <v>47.020000000000437</v>
      </c>
      <c r="X2013">
        <f t="shared" si="1133"/>
        <v>12.299999999999272</v>
      </c>
      <c r="Y2013">
        <f t="shared" si="1134"/>
        <v>47.020000000000437</v>
      </c>
      <c r="Z2013">
        <f t="shared" si="1135"/>
        <v>0</v>
      </c>
      <c r="AA2013">
        <f t="shared" si="1136"/>
        <v>0</v>
      </c>
      <c r="AB2013" s="18">
        <f t="shared" si="1137"/>
        <v>0</v>
      </c>
      <c r="AC2013" s="18">
        <f t="shared" si="1138"/>
        <v>0</v>
      </c>
      <c r="AD2013" s="18">
        <f t="shared" si="1139"/>
        <v>0</v>
      </c>
      <c r="AE2013" s="18">
        <f t="shared" si="1140"/>
        <v>0</v>
      </c>
      <c r="AG2013" s="18">
        <f t="shared" si="1141"/>
        <v>0</v>
      </c>
      <c r="AH2013" s="18">
        <f t="shared" si="1142"/>
        <v>0</v>
      </c>
    </row>
    <row r="2014" spans="5:34" x14ac:dyDescent="0.25">
      <c r="E2014" s="12">
        <v>43392.75</v>
      </c>
      <c r="F2014" s="10">
        <v>11585.58</v>
      </c>
      <c r="G2014" s="10">
        <v>11603.57</v>
      </c>
      <c r="H2014" s="10">
        <v>11541.5</v>
      </c>
      <c r="I2014" s="10">
        <v>11593.81</v>
      </c>
      <c r="K2014" s="13">
        <f t="shared" si="1131"/>
        <v>8.2299999999995634</v>
      </c>
      <c r="L2014" s="13">
        <f t="shared" si="1143"/>
        <v>-8.569999999999709</v>
      </c>
      <c r="M2014" s="13">
        <f t="shared" si="1132"/>
        <v>62.069999999999709</v>
      </c>
      <c r="X2014">
        <f t="shared" si="1133"/>
        <v>8.2299999999995634</v>
      </c>
      <c r="Y2014">
        <f t="shared" si="1134"/>
        <v>62.069999999999709</v>
      </c>
      <c r="Z2014">
        <f t="shared" si="1135"/>
        <v>0</v>
      </c>
      <c r="AA2014">
        <f t="shared" si="1136"/>
        <v>0</v>
      </c>
      <c r="AB2014" s="18">
        <f t="shared" si="1137"/>
        <v>0</v>
      </c>
      <c r="AC2014" s="18">
        <f t="shared" si="1138"/>
        <v>0</v>
      </c>
      <c r="AD2014" s="18">
        <f t="shared" si="1139"/>
        <v>0</v>
      </c>
      <c r="AE2014" s="18">
        <f t="shared" si="1140"/>
        <v>0</v>
      </c>
      <c r="AG2014" s="18">
        <f t="shared" si="1141"/>
        <v>0</v>
      </c>
      <c r="AH2014" s="18">
        <f t="shared" si="1142"/>
        <v>0</v>
      </c>
    </row>
    <row r="2015" spans="5:34" x14ac:dyDescent="0.25">
      <c r="E2015" s="11">
        <v>43392.791666666664</v>
      </c>
      <c r="F2015" s="9">
        <v>11594.56</v>
      </c>
      <c r="G2015" s="9">
        <v>11605.67</v>
      </c>
      <c r="H2015" s="9">
        <v>11548.86</v>
      </c>
      <c r="I2015" s="9">
        <v>11565.87</v>
      </c>
      <c r="K2015" s="13">
        <f t="shared" si="1131"/>
        <v>-28.68999999999869</v>
      </c>
      <c r="L2015" s="13">
        <f t="shared" si="1143"/>
        <v>-37.259999999998399</v>
      </c>
      <c r="M2015" s="13">
        <f t="shared" si="1132"/>
        <v>56.809999999999491</v>
      </c>
      <c r="X2015">
        <f t="shared" si="1133"/>
        <v>28.68999999999869</v>
      </c>
      <c r="Y2015">
        <f t="shared" si="1134"/>
        <v>56.809999999999491</v>
      </c>
      <c r="Z2015">
        <f t="shared" si="1135"/>
        <v>0</v>
      </c>
      <c r="AA2015">
        <f t="shared" si="1136"/>
        <v>0</v>
      </c>
      <c r="AB2015" s="18">
        <f t="shared" si="1137"/>
        <v>0</v>
      </c>
      <c r="AC2015" s="18">
        <f t="shared" si="1138"/>
        <v>0</v>
      </c>
      <c r="AD2015" s="18">
        <f t="shared" si="1139"/>
        <v>0</v>
      </c>
      <c r="AE2015" s="18">
        <f t="shared" si="1140"/>
        <v>0</v>
      </c>
      <c r="AG2015" s="18">
        <f t="shared" si="1141"/>
        <v>0</v>
      </c>
      <c r="AH2015" s="18">
        <f t="shared" si="1142"/>
        <v>0</v>
      </c>
    </row>
    <row r="2016" spans="5:34" x14ac:dyDescent="0.25">
      <c r="E2016" s="12">
        <v>43392.833333333336</v>
      </c>
      <c r="F2016" s="10">
        <v>11565.37</v>
      </c>
      <c r="G2016" s="10">
        <v>11584.13</v>
      </c>
      <c r="H2016" s="10">
        <v>11538.34</v>
      </c>
      <c r="I2016" s="10">
        <v>11576.62</v>
      </c>
      <c r="K2016" s="13">
        <f t="shared" si="1131"/>
        <v>11.25</v>
      </c>
      <c r="L2016" s="13">
        <f t="shared" si="1143"/>
        <v>-26.009999999998399</v>
      </c>
      <c r="M2016" s="13">
        <f t="shared" si="1132"/>
        <v>45.789999999999054</v>
      </c>
      <c r="X2016">
        <f t="shared" si="1133"/>
        <v>11.25</v>
      </c>
      <c r="Y2016">
        <f t="shared" si="1134"/>
        <v>45.789999999999054</v>
      </c>
      <c r="Z2016">
        <f t="shared" si="1135"/>
        <v>0</v>
      </c>
      <c r="AA2016">
        <f t="shared" si="1136"/>
        <v>0</v>
      </c>
      <c r="AB2016" s="18">
        <f t="shared" si="1137"/>
        <v>0</v>
      </c>
      <c r="AC2016" s="18">
        <f t="shared" si="1138"/>
        <v>0</v>
      </c>
      <c r="AD2016" s="18">
        <f t="shared" si="1139"/>
        <v>0</v>
      </c>
      <c r="AE2016" s="18">
        <f t="shared" si="1140"/>
        <v>0</v>
      </c>
      <c r="AG2016" s="18">
        <f t="shared" si="1141"/>
        <v>0</v>
      </c>
      <c r="AH2016" s="18">
        <f t="shared" si="1142"/>
        <v>0</v>
      </c>
    </row>
    <row r="2017" spans="5:34" x14ac:dyDescent="0.25">
      <c r="E2017" s="11">
        <v>43392.875</v>
      </c>
      <c r="F2017" s="9">
        <v>11575.62</v>
      </c>
      <c r="G2017" s="9">
        <v>11578.87</v>
      </c>
      <c r="H2017" s="9">
        <v>11543.34</v>
      </c>
      <c r="I2017" s="9">
        <v>11567.11</v>
      </c>
      <c r="K2017" s="13">
        <f t="shared" si="1131"/>
        <v>-8.5100000000002183</v>
      </c>
      <c r="L2017" s="13">
        <f t="shared" si="1143"/>
        <v>-34.519999999998618</v>
      </c>
      <c r="M2017" s="13">
        <f t="shared" si="1132"/>
        <v>35.530000000000655</v>
      </c>
      <c r="X2017">
        <f t="shared" si="1133"/>
        <v>8.5100000000002183</v>
      </c>
      <c r="Y2017">
        <f t="shared" si="1134"/>
        <v>35.530000000000655</v>
      </c>
      <c r="Z2017">
        <f t="shared" si="1135"/>
        <v>0</v>
      </c>
      <c r="AA2017">
        <f t="shared" si="1136"/>
        <v>0</v>
      </c>
      <c r="AB2017" s="18">
        <f t="shared" si="1137"/>
        <v>0</v>
      </c>
      <c r="AC2017" s="18">
        <f t="shared" si="1138"/>
        <v>0</v>
      </c>
      <c r="AD2017" s="18">
        <f t="shared" si="1139"/>
        <v>0</v>
      </c>
      <c r="AE2017" s="18">
        <f t="shared" si="1140"/>
        <v>0</v>
      </c>
      <c r="AG2017" s="18">
        <f t="shared" si="1141"/>
        <v>0</v>
      </c>
      <c r="AH2017" s="18">
        <f t="shared" si="1142"/>
        <v>0</v>
      </c>
    </row>
    <row r="2018" spans="5:34" x14ac:dyDescent="0.25">
      <c r="E2018" s="12">
        <v>43392.916666666664</v>
      </c>
      <c r="F2018" s="10">
        <v>11566.36</v>
      </c>
      <c r="G2018" s="10">
        <v>11573.36</v>
      </c>
      <c r="H2018" s="10">
        <v>11549.83</v>
      </c>
      <c r="I2018" s="10">
        <v>11551.59</v>
      </c>
      <c r="K2018" s="13">
        <f t="shared" si="1131"/>
        <v>-14.770000000000437</v>
      </c>
      <c r="L2018" s="13">
        <f t="shared" si="1143"/>
        <v>-49.289999999999054</v>
      </c>
      <c r="M2018" s="13">
        <f t="shared" si="1132"/>
        <v>23.530000000000655</v>
      </c>
      <c r="N2018" s="13"/>
      <c r="X2018">
        <f t="shared" si="1133"/>
        <v>14.770000000000437</v>
      </c>
      <c r="Y2018">
        <f t="shared" si="1134"/>
        <v>23.530000000000655</v>
      </c>
      <c r="Z2018">
        <f t="shared" si="1135"/>
        <v>0</v>
      </c>
      <c r="AA2018">
        <f t="shared" si="1136"/>
        <v>0</v>
      </c>
      <c r="AB2018" s="18">
        <f t="shared" si="1137"/>
        <v>0</v>
      </c>
      <c r="AC2018" s="18">
        <f t="shared" si="1138"/>
        <v>0</v>
      </c>
      <c r="AD2018" s="18">
        <f t="shared" si="1139"/>
        <v>0</v>
      </c>
      <c r="AE2018" s="18">
        <f t="shared" si="1140"/>
        <v>0</v>
      </c>
      <c r="AG2018" s="18">
        <f t="shared" si="1141"/>
        <v>0</v>
      </c>
      <c r="AH2018" s="18">
        <f t="shared" si="1142"/>
        <v>0</v>
      </c>
    </row>
    <row r="2019" spans="5:34" hidden="1" x14ac:dyDescent="0.25">
      <c r="E2019" s="11">
        <v>43395.041666666664</v>
      </c>
      <c r="F2019" s="9">
        <v>11498.92</v>
      </c>
      <c r="G2019" s="9">
        <v>11517.69</v>
      </c>
      <c r="H2019" s="9">
        <v>11480.28</v>
      </c>
      <c r="I2019" s="9">
        <v>11488.83</v>
      </c>
      <c r="AB2019"/>
      <c r="AC2019"/>
      <c r="AD2019"/>
      <c r="AE2019"/>
    </row>
    <row r="2020" spans="5:34" hidden="1" x14ac:dyDescent="0.25">
      <c r="E2020" s="12">
        <v>43395.083333333336</v>
      </c>
      <c r="F2020" s="10">
        <v>11487.79</v>
      </c>
      <c r="G2020" s="10">
        <v>11504.17</v>
      </c>
      <c r="H2020" s="10">
        <v>11481.99</v>
      </c>
      <c r="I2020" s="10">
        <v>11498.95</v>
      </c>
      <c r="AB2020"/>
      <c r="AC2020"/>
      <c r="AD2020"/>
      <c r="AE2020"/>
    </row>
    <row r="2021" spans="5:34" hidden="1" x14ac:dyDescent="0.25">
      <c r="E2021" s="11">
        <v>43395.125</v>
      </c>
      <c r="F2021" s="9">
        <v>11500</v>
      </c>
      <c r="G2021" s="9">
        <v>11501.08</v>
      </c>
      <c r="H2021" s="9">
        <v>11459.09</v>
      </c>
      <c r="I2021" s="9">
        <v>11482.81</v>
      </c>
      <c r="AB2021"/>
      <c r="AC2021"/>
      <c r="AD2021"/>
      <c r="AE2021"/>
    </row>
    <row r="2022" spans="5:34" hidden="1" x14ac:dyDescent="0.25">
      <c r="E2022" s="12">
        <v>43395.166666666664</v>
      </c>
      <c r="F2022" s="10">
        <v>11483.33</v>
      </c>
      <c r="G2022" s="10">
        <v>11532.64</v>
      </c>
      <c r="H2022" s="10">
        <v>11482.44</v>
      </c>
      <c r="I2022" s="10">
        <v>11511.5</v>
      </c>
      <c r="AB2022"/>
      <c r="AC2022"/>
      <c r="AD2022"/>
      <c r="AE2022"/>
    </row>
    <row r="2023" spans="5:34" hidden="1" x14ac:dyDescent="0.25">
      <c r="E2023" s="11">
        <v>43395.208333333336</v>
      </c>
      <c r="F2023" s="9">
        <v>11512.54</v>
      </c>
      <c r="G2023" s="9">
        <v>11547.66</v>
      </c>
      <c r="H2023" s="9">
        <v>11509.43</v>
      </c>
      <c r="I2023" s="9">
        <v>11546.61</v>
      </c>
      <c r="AB2023"/>
      <c r="AC2023"/>
      <c r="AD2023"/>
      <c r="AE2023"/>
    </row>
    <row r="2024" spans="5:34" hidden="1" x14ac:dyDescent="0.25">
      <c r="E2024" s="12">
        <v>43395.25</v>
      </c>
      <c r="F2024" s="10">
        <v>11547.65</v>
      </c>
      <c r="G2024" s="10">
        <v>11574.02</v>
      </c>
      <c r="H2024" s="10">
        <v>11535.81</v>
      </c>
      <c r="I2024" s="10">
        <v>11564.79</v>
      </c>
      <c r="AB2024"/>
      <c r="AC2024"/>
      <c r="AD2024"/>
      <c r="AE2024"/>
    </row>
    <row r="2025" spans="5:34" hidden="1" x14ac:dyDescent="0.25">
      <c r="E2025" s="11">
        <v>43395.291666666664</v>
      </c>
      <c r="F2025" s="9">
        <v>11565.83</v>
      </c>
      <c r="G2025" s="9">
        <v>11577.04</v>
      </c>
      <c r="H2025" s="9">
        <v>11548.82</v>
      </c>
      <c r="I2025" s="9">
        <v>11570.26</v>
      </c>
      <c r="AB2025"/>
      <c r="AC2025"/>
      <c r="AD2025"/>
      <c r="AE2025"/>
    </row>
    <row r="2026" spans="5:34" x14ac:dyDescent="0.25">
      <c r="E2026" s="12">
        <v>43395.333333333336</v>
      </c>
      <c r="F2026" s="10">
        <v>11571.3</v>
      </c>
      <c r="G2026" s="10">
        <v>11583.14</v>
      </c>
      <c r="H2026" s="10">
        <v>11565.09</v>
      </c>
      <c r="I2026" s="10">
        <v>11578.2</v>
      </c>
      <c r="K2026" s="13">
        <f t="shared" ref="K2026:K2040" si="1144">I2026-F2026</f>
        <v>6.9000000000014552</v>
      </c>
      <c r="L2026" s="13">
        <v>0</v>
      </c>
      <c r="M2026" s="13">
        <f t="shared" ref="M2026:M2040" si="1145">G2026-H2026</f>
        <v>18.049999999999272</v>
      </c>
      <c r="N2026" s="13">
        <f>I2040-F2026</f>
        <v>-34.269999999998618</v>
      </c>
      <c r="O2026" s="18">
        <f>IF(K2026*N2026&gt;0,1,0)</f>
        <v>0</v>
      </c>
      <c r="P2026">
        <f>_xlfn.IFS(K2026&lt;0,MIN(L2025:L2039),K2026&gt;0,MAX(L2025:L2039))</f>
        <v>65.109999999998763</v>
      </c>
      <c r="Q2026">
        <f>_xlfn.IFS(K2026&lt;0,MAX(L2025:L2039),K2026&gt;0,MIN(L2025:L2039))</f>
        <v>-71.1200000000008</v>
      </c>
      <c r="T2026" s="13">
        <f>MAX(G2026:G2040)</f>
        <v>11678.77</v>
      </c>
      <c r="X2026">
        <f t="shared" ref="X2026:X2040" si="1146">ABS(K2026)</f>
        <v>6.9000000000014552</v>
      </c>
      <c r="Y2026">
        <f t="shared" ref="Y2026:Y2040" si="1147">ABS(M2026)</f>
        <v>18.049999999999272</v>
      </c>
      <c r="Z2026">
        <f t="shared" ref="Z2026:Z2040" si="1148">IF(T2026&lt;1000,ABS(T2026),0)</f>
        <v>0</v>
      </c>
      <c r="AA2026">
        <f t="shared" ref="AA2026:AA2040" si="1149">ABS(N2026)</f>
        <v>34.269999999998618</v>
      </c>
      <c r="AB2026" s="18">
        <f t="shared" ref="AB2026:AB2040" si="1150">ABS(P2026)</f>
        <v>65.109999999998763</v>
      </c>
      <c r="AC2026" s="18">
        <f t="shared" ref="AC2026:AC2040" si="1151">ABS(Q2026)</f>
        <v>71.1200000000008</v>
      </c>
      <c r="AD2026" s="18">
        <f t="shared" ref="AD2026:AD2040" si="1152">IF(O2026=1,ABS(P2026),0)</f>
        <v>0</v>
      </c>
      <c r="AE2026" s="18">
        <f t="shared" ref="AE2026:AE2040" si="1153">IF(O2026=0,ABS(Q2026),0)</f>
        <v>71.1200000000008</v>
      </c>
      <c r="AG2026" s="18">
        <f t="shared" ref="AG2026:AG2040" si="1154">IF(O2026=1,ABS(Q2026),0)</f>
        <v>0</v>
      </c>
      <c r="AH2026" s="18">
        <f t="shared" ref="AH2026:AH2040" si="1155">IF(O2026=0,ABS(P2026),0)</f>
        <v>65.109999999998763</v>
      </c>
    </row>
    <row r="2027" spans="5:34" x14ac:dyDescent="0.25">
      <c r="E2027" s="11">
        <v>43395.375</v>
      </c>
      <c r="F2027" s="9">
        <v>11597.35</v>
      </c>
      <c r="G2027" s="9">
        <v>11669.76</v>
      </c>
      <c r="H2027" s="9">
        <v>11596.6</v>
      </c>
      <c r="I2027" s="9">
        <v>11653.96</v>
      </c>
      <c r="K2027" s="13">
        <f t="shared" si="1144"/>
        <v>56.609999999998763</v>
      </c>
      <c r="L2027" s="13">
        <f t="shared" ref="L2027:L2040" si="1156">L2026+K2027</f>
        <v>56.609999999998763</v>
      </c>
      <c r="M2027" s="13">
        <f t="shared" si="1145"/>
        <v>73.159999999999854</v>
      </c>
      <c r="T2027" s="13">
        <f>MIN(H2026:H2040)</f>
        <v>11494.36</v>
      </c>
      <c r="X2027">
        <f t="shared" si="1146"/>
        <v>56.609999999998763</v>
      </c>
      <c r="Y2027">
        <f t="shared" si="1147"/>
        <v>73.159999999999854</v>
      </c>
      <c r="Z2027">
        <f t="shared" si="1148"/>
        <v>0</v>
      </c>
      <c r="AA2027">
        <f t="shared" si="1149"/>
        <v>0</v>
      </c>
      <c r="AB2027" s="18">
        <f t="shared" si="1150"/>
        <v>0</v>
      </c>
      <c r="AC2027" s="18">
        <f t="shared" si="1151"/>
        <v>0</v>
      </c>
      <c r="AD2027" s="18">
        <f t="shared" si="1152"/>
        <v>0</v>
      </c>
      <c r="AE2027" s="18">
        <f t="shared" si="1153"/>
        <v>0</v>
      </c>
      <c r="AG2027" s="18">
        <f t="shared" si="1154"/>
        <v>0</v>
      </c>
      <c r="AH2027" s="18">
        <f t="shared" si="1155"/>
        <v>0</v>
      </c>
    </row>
    <row r="2028" spans="5:34" x14ac:dyDescent="0.25">
      <c r="E2028" s="12">
        <v>43395.416666666664</v>
      </c>
      <c r="F2028" s="10">
        <v>11645.73</v>
      </c>
      <c r="G2028" s="10">
        <v>11678.77</v>
      </c>
      <c r="H2028" s="10">
        <v>11628.21</v>
      </c>
      <c r="I2028" s="10">
        <v>11654.23</v>
      </c>
      <c r="K2028" s="13">
        <f t="shared" si="1144"/>
        <v>8.5</v>
      </c>
      <c r="L2028" s="13">
        <f t="shared" si="1156"/>
        <v>65.109999999998763</v>
      </c>
      <c r="M2028" s="13">
        <f t="shared" si="1145"/>
        <v>50.56000000000131</v>
      </c>
      <c r="T2028" s="13">
        <f>T2026-T2027</f>
        <v>184.40999999999985</v>
      </c>
      <c r="X2028">
        <f t="shared" si="1146"/>
        <v>8.5</v>
      </c>
      <c r="Y2028">
        <f t="shared" si="1147"/>
        <v>50.56000000000131</v>
      </c>
      <c r="Z2028">
        <f t="shared" si="1148"/>
        <v>184.40999999999985</v>
      </c>
      <c r="AA2028">
        <f t="shared" si="1149"/>
        <v>0</v>
      </c>
      <c r="AB2028" s="18">
        <f t="shared" si="1150"/>
        <v>0</v>
      </c>
      <c r="AC2028" s="18">
        <f t="shared" si="1151"/>
        <v>0</v>
      </c>
      <c r="AD2028" s="18">
        <f t="shared" si="1152"/>
        <v>0</v>
      </c>
      <c r="AE2028" s="18">
        <f t="shared" si="1153"/>
        <v>0</v>
      </c>
      <c r="AG2028" s="18">
        <f t="shared" si="1154"/>
        <v>0</v>
      </c>
      <c r="AH2028" s="18">
        <f t="shared" si="1155"/>
        <v>0</v>
      </c>
    </row>
    <row r="2029" spans="5:34" x14ac:dyDescent="0.25">
      <c r="E2029" s="11">
        <v>43395.458333333336</v>
      </c>
      <c r="F2029" s="9">
        <v>11654.73</v>
      </c>
      <c r="G2029" s="9">
        <v>11656.46</v>
      </c>
      <c r="H2029" s="9">
        <v>11595.49</v>
      </c>
      <c r="I2029" s="9">
        <v>11609.01</v>
      </c>
      <c r="K2029" s="13">
        <f t="shared" si="1144"/>
        <v>-45.719999999999345</v>
      </c>
      <c r="L2029" s="13">
        <f t="shared" si="1156"/>
        <v>19.389999999999418</v>
      </c>
      <c r="M2029" s="13">
        <f t="shared" si="1145"/>
        <v>60.969999999999345</v>
      </c>
      <c r="X2029">
        <f t="shared" si="1146"/>
        <v>45.719999999999345</v>
      </c>
      <c r="Y2029">
        <f t="shared" si="1147"/>
        <v>60.969999999999345</v>
      </c>
      <c r="Z2029">
        <f t="shared" si="1148"/>
        <v>0</v>
      </c>
      <c r="AA2029">
        <f t="shared" si="1149"/>
        <v>0</v>
      </c>
      <c r="AB2029" s="18">
        <f t="shared" si="1150"/>
        <v>0</v>
      </c>
      <c r="AC2029" s="18">
        <f t="shared" si="1151"/>
        <v>0</v>
      </c>
      <c r="AD2029" s="18">
        <f t="shared" si="1152"/>
        <v>0</v>
      </c>
      <c r="AE2029" s="18">
        <f t="shared" si="1153"/>
        <v>0</v>
      </c>
      <c r="AG2029" s="18">
        <f t="shared" si="1154"/>
        <v>0</v>
      </c>
      <c r="AH2029" s="18">
        <f t="shared" si="1155"/>
        <v>0</v>
      </c>
    </row>
    <row r="2030" spans="5:34" x14ac:dyDescent="0.25">
      <c r="E2030" s="12">
        <v>43395.5</v>
      </c>
      <c r="F2030" s="10">
        <v>11610.02</v>
      </c>
      <c r="G2030" s="10">
        <v>11638.14</v>
      </c>
      <c r="H2030" s="10">
        <v>11593.98</v>
      </c>
      <c r="I2030" s="10">
        <v>11603.1</v>
      </c>
      <c r="K2030" s="13">
        <f t="shared" si="1144"/>
        <v>-6.9200000000000728</v>
      </c>
      <c r="L2030" s="13">
        <f t="shared" si="1156"/>
        <v>12.469999999999345</v>
      </c>
      <c r="M2030" s="13">
        <f t="shared" si="1145"/>
        <v>44.159999999999854</v>
      </c>
      <c r="R2030">
        <v>25</v>
      </c>
      <c r="X2030">
        <f t="shared" si="1146"/>
        <v>6.9200000000000728</v>
      </c>
      <c r="Y2030">
        <f t="shared" si="1147"/>
        <v>44.159999999999854</v>
      </c>
      <c r="Z2030">
        <f t="shared" si="1148"/>
        <v>0</v>
      </c>
      <c r="AA2030">
        <f t="shared" si="1149"/>
        <v>0</v>
      </c>
      <c r="AB2030" s="18">
        <f t="shared" si="1150"/>
        <v>0</v>
      </c>
      <c r="AC2030" s="18">
        <f t="shared" si="1151"/>
        <v>0</v>
      </c>
      <c r="AD2030" s="18">
        <f t="shared" si="1152"/>
        <v>0</v>
      </c>
      <c r="AE2030" s="18">
        <f t="shared" si="1153"/>
        <v>0</v>
      </c>
      <c r="AG2030" s="18">
        <f t="shared" si="1154"/>
        <v>0</v>
      </c>
      <c r="AH2030" s="18">
        <f t="shared" si="1155"/>
        <v>0</v>
      </c>
    </row>
    <row r="2031" spans="5:34" x14ac:dyDescent="0.25">
      <c r="E2031" s="11">
        <v>43395.541666666664</v>
      </c>
      <c r="F2031" s="9">
        <v>11602.6</v>
      </c>
      <c r="G2031" s="9">
        <v>11628.5</v>
      </c>
      <c r="H2031" s="9">
        <v>11579.3</v>
      </c>
      <c r="I2031" s="9">
        <v>11623.11</v>
      </c>
      <c r="K2031" s="13">
        <f t="shared" si="1144"/>
        <v>20.510000000000218</v>
      </c>
      <c r="L2031" s="13">
        <f t="shared" si="1156"/>
        <v>32.979999999999563</v>
      </c>
      <c r="M2031" s="13">
        <f t="shared" si="1145"/>
        <v>49.200000000000728</v>
      </c>
      <c r="X2031">
        <f t="shared" si="1146"/>
        <v>20.510000000000218</v>
      </c>
      <c r="Y2031">
        <f t="shared" si="1147"/>
        <v>49.200000000000728</v>
      </c>
      <c r="Z2031">
        <f t="shared" si="1148"/>
        <v>0</v>
      </c>
      <c r="AA2031">
        <f t="shared" si="1149"/>
        <v>0</v>
      </c>
      <c r="AB2031" s="18">
        <f t="shared" si="1150"/>
        <v>0</v>
      </c>
      <c r="AC2031" s="18">
        <f t="shared" si="1151"/>
        <v>0</v>
      </c>
      <c r="AD2031" s="18">
        <f t="shared" si="1152"/>
        <v>0</v>
      </c>
      <c r="AE2031" s="18">
        <f t="shared" si="1153"/>
        <v>0</v>
      </c>
      <c r="AG2031" s="18">
        <f t="shared" si="1154"/>
        <v>0</v>
      </c>
      <c r="AH2031" s="18">
        <f t="shared" si="1155"/>
        <v>0</v>
      </c>
    </row>
    <row r="2032" spans="5:34" x14ac:dyDescent="0.25">
      <c r="E2032" s="12">
        <v>43395.583333333336</v>
      </c>
      <c r="F2032" s="10">
        <v>11623.36</v>
      </c>
      <c r="G2032" s="10">
        <v>11655.56</v>
      </c>
      <c r="H2032" s="10">
        <v>11615.91</v>
      </c>
      <c r="I2032" s="10">
        <v>11637.39</v>
      </c>
      <c r="K2032" s="13">
        <f t="shared" si="1144"/>
        <v>14.029999999998836</v>
      </c>
      <c r="L2032" s="13">
        <f t="shared" si="1156"/>
        <v>47.009999999998399</v>
      </c>
      <c r="M2032" s="13">
        <f t="shared" si="1145"/>
        <v>39.649999999999636</v>
      </c>
      <c r="X2032">
        <f t="shared" si="1146"/>
        <v>14.029999999998836</v>
      </c>
      <c r="Y2032">
        <f t="shared" si="1147"/>
        <v>39.649999999999636</v>
      </c>
      <c r="Z2032">
        <f t="shared" si="1148"/>
        <v>0</v>
      </c>
      <c r="AA2032">
        <f t="shared" si="1149"/>
        <v>0</v>
      </c>
      <c r="AB2032" s="18">
        <f t="shared" si="1150"/>
        <v>0</v>
      </c>
      <c r="AC2032" s="18">
        <f t="shared" si="1151"/>
        <v>0</v>
      </c>
      <c r="AD2032" s="18">
        <f t="shared" si="1152"/>
        <v>0</v>
      </c>
      <c r="AE2032" s="18">
        <f t="shared" si="1153"/>
        <v>0</v>
      </c>
      <c r="AG2032" s="18">
        <f t="shared" si="1154"/>
        <v>0</v>
      </c>
      <c r="AH2032" s="18">
        <f t="shared" si="1155"/>
        <v>0</v>
      </c>
    </row>
    <row r="2033" spans="5:34" x14ac:dyDescent="0.25">
      <c r="E2033" s="11">
        <v>43395.625</v>
      </c>
      <c r="F2033" s="9">
        <v>11638.13</v>
      </c>
      <c r="G2033" s="9">
        <v>11641.37</v>
      </c>
      <c r="H2033" s="9">
        <v>11592.89</v>
      </c>
      <c r="I2033" s="9">
        <v>11594.48</v>
      </c>
      <c r="K2033" s="13">
        <f t="shared" si="1144"/>
        <v>-43.649999999999636</v>
      </c>
      <c r="L2033" s="13">
        <f t="shared" si="1156"/>
        <v>3.3599999999987631</v>
      </c>
      <c r="M2033" s="13">
        <f t="shared" si="1145"/>
        <v>48.480000000001382</v>
      </c>
      <c r="X2033">
        <f t="shared" si="1146"/>
        <v>43.649999999999636</v>
      </c>
      <c r="Y2033">
        <f t="shared" si="1147"/>
        <v>48.480000000001382</v>
      </c>
      <c r="Z2033">
        <f t="shared" si="1148"/>
        <v>0</v>
      </c>
      <c r="AA2033">
        <f t="shared" si="1149"/>
        <v>0</v>
      </c>
      <c r="AB2033" s="18">
        <f t="shared" si="1150"/>
        <v>0</v>
      </c>
      <c r="AC2033" s="18">
        <f t="shared" si="1151"/>
        <v>0</v>
      </c>
      <c r="AD2033" s="18">
        <f t="shared" si="1152"/>
        <v>0</v>
      </c>
      <c r="AE2033" s="18">
        <f t="shared" si="1153"/>
        <v>0</v>
      </c>
      <c r="AG2033" s="18">
        <f t="shared" si="1154"/>
        <v>0</v>
      </c>
      <c r="AH2033" s="18">
        <f t="shared" si="1155"/>
        <v>0</v>
      </c>
    </row>
    <row r="2034" spans="5:34" x14ac:dyDescent="0.25">
      <c r="E2034" s="12">
        <v>43395.666666666664</v>
      </c>
      <c r="F2034" s="10">
        <v>11594.23</v>
      </c>
      <c r="G2034" s="10">
        <v>11604.15</v>
      </c>
      <c r="H2034" s="10">
        <v>11517.85</v>
      </c>
      <c r="I2034" s="10">
        <v>11533.32</v>
      </c>
      <c r="K2034" s="13">
        <f t="shared" si="1144"/>
        <v>-60.909999999999854</v>
      </c>
      <c r="L2034" s="13">
        <f t="shared" si="1156"/>
        <v>-57.550000000001091</v>
      </c>
      <c r="M2034" s="13">
        <f t="shared" si="1145"/>
        <v>86.299999999999272</v>
      </c>
      <c r="X2034">
        <f t="shared" si="1146"/>
        <v>60.909999999999854</v>
      </c>
      <c r="Y2034">
        <f t="shared" si="1147"/>
        <v>86.299999999999272</v>
      </c>
      <c r="Z2034">
        <f t="shared" si="1148"/>
        <v>0</v>
      </c>
      <c r="AA2034">
        <f t="shared" si="1149"/>
        <v>0</v>
      </c>
      <c r="AB2034" s="18">
        <f t="shared" si="1150"/>
        <v>0</v>
      </c>
      <c r="AC2034" s="18">
        <f t="shared" si="1151"/>
        <v>0</v>
      </c>
      <c r="AD2034" s="18">
        <f t="shared" si="1152"/>
        <v>0</v>
      </c>
      <c r="AE2034" s="18">
        <f t="shared" si="1153"/>
        <v>0</v>
      </c>
      <c r="AG2034" s="18">
        <f t="shared" si="1154"/>
        <v>0</v>
      </c>
      <c r="AH2034" s="18">
        <f t="shared" si="1155"/>
        <v>0</v>
      </c>
    </row>
    <row r="2035" spans="5:34" x14ac:dyDescent="0.25">
      <c r="E2035" s="11">
        <v>43395.708333333336</v>
      </c>
      <c r="F2035" s="9">
        <v>11533.57</v>
      </c>
      <c r="G2035" s="9">
        <v>11562.43</v>
      </c>
      <c r="H2035" s="9">
        <v>11494.36</v>
      </c>
      <c r="I2035" s="9">
        <v>11557.42</v>
      </c>
      <c r="K2035" s="13">
        <f t="shared" si="1144"/>
        <v>23.850000000000364</v>
      </c>
      <c r="L2035" s="13">
        <f t="shared" si="1156"/>
        <v>-33.700000000000728</v>
      </c>
      <c r="M2035" s="13">
        <f t="shared" si="1145"/>
        <v>68.069999999999709</v>
      </c>
      <c r="X2035">
        <f t="shared" si="1146"/>
        <v>23.850000000000364</v>
      </c>
      <c r="Y2035">
        <f t="shared" si="1147"/>
        <v>68.069999999999709</v>
      </c>
      <c r="Z2035">
        <f t="shared" si="1148"/>
        <v>0</v>
      </c>
      <c r="AA2035">
        <f t="shared" si="1149"/>
        <v>0</v>
      </c>
      <c r="AB2035" s="18">
        <f t="shared" si="1150"/>
        <v>0</v>
      </c>
      <c r="AC2035" s="18">
        <f t="shared" si="1151"/>
        <v>0</v>
      </c>
      <c r="AD2035" s="18">
        <f t="shared" si="1152"/>
        <v>0</v>
      </c>
      <c r="AE2035" s="18">
        <f t="shared" si="1153"/>
        <v>0</v>
      </c>
      <c r="AG2035" s="18">
        <f t="shared" si="1154"/>
        <v>0</v>
      </c>
      <c r="AH2035" s="18">
        <f t="shared" si="1155"/>
        <v>0</v>
      </c>
    </row>
    <row r="2036" spans="5:34" x14ac:dyDescent="0.25">
      <c r="E2036" s="12">
        <v>43395.75</v>
      </c>
      <c r="F2036" s="10">
        <v>11557.16</v>
      </c>
      <c r="G2036" s="10">
        <v>11557.91</v>
      </c>
      <c r="H2036" s="10">
        <v>11507.46</v>
      </c>
      <c r="I2036" s="10">
        <v>11519.74</v>
      </c>
      <c r="K2036" s="13">
        <f t="shared" si="1144"/>
        <v>-37.420000000000073</v>
      </c>
      <c r="L2036" s="13">
        <f t="shared" si="1156"/>
        <v>-71.1200000000008</v>
      </c>
      <c r="M2036" s="13">
        <f t="shared" si="1145"/>
        <v>50.450000000000728</v>
      </c>
      <c r="X2036">
        <f t="shared" si="1146"/>
        <v>37.420000000000073</v>
      </c>
      <c r="Y2036">
        <f t="shared" si="1147"/>
        <v>50.450000000000728</v>
      </c>
      <c r="Z2036">
        <f t="shared" si="1148"/>
        <v>0</v>
      </c>
      <c r="AA2036">
        <f t="shared" si="1149"/>
        <v>0</v>
      </c>
      <c r="AB2036" s="18">
        <f t="shared" si="1150"/>
        <v>0</v>
      </c>
      <c r="AC2036" s="18">
        <f t="shared" si="1151"/>
        <v>0</v>
      </c>
      <c r="AD2036" s="18">
        <f t="shared" si="1152"/>
        <v>0</v>
      </c>
      <c r="AE2036" s="18">
        <f t="shared" si="1153"/>
        <v>0</v>
      </c>
      <c r="AG2036" s="18">
        <f t="shared" si="1154"/>
        <v>0</v>
      </c>
      <c r="AH2036" s="18">
        <f t="shared" si="1155"/>
        <v>0</v>
      </c>
    </row>
    <row r="2037" spans="5:34" x14ac:dyDescent="0.25">
      <c r="E2037" s="11">
        <v>43395.791666666664</v>
      </c>
      <c r="F2037" s="9">
        <v>11520.24</v>
      </c>
      <c r="G2037" s="9">
        <v>11533.65</v>
      </c>
      <c r="H2037" s="9">
        <v>11504.04</v>
      </c>
      <c r="I2037" s="9">
        <v>11527.79</v>
      </c>
      <c r="K2037" s="13">
        <f t="shared" si="1144"/>
        <v>7.5500000000010914</v>
      </c>
      <c r="L2037" s="13">
        <f t="shared" si="1156"/>
        <v>-63.569999999999709</v>
      </c>
      <c r="M2037" s="13">
        <f t="shared" si="1145"/>
        <v>29.609999999998763</v>
      </c>
      <c r="X2037">
        <f t="shared" si="1146"/>
        <v>7.5500000000010914</v>
      </c>
      <c r="Y2037">
        <f t="shared" si="1147"/>
        <v>29.609999999998763</v>
      </c>
      <c r="Z2037">
        <f t="shared" si="1148"/>
        <v>0</v>
      </c>
      <c r="AA2037">
        <f t="shared" si="1149"/>
        <v>0</v>
      </c>
      <c r="AB2037" s="18">
        <f t="shared" si="1150"/>
        <v>0</v>
      </c>
      <c r="AC2037" s="18">
        <f t="shared" si="1151"/>
        <v>0</v>
      </c>
      <c r="AD2037" s="18">
        <f t="shared" si="1152"/>
        <v>0</v>
      </c>
      <c r="AE2037" s="18">
        <f t="shared" si="1153"/>
        <v>0</v>
      </c>
      <c r="AG2037" s="18">
        <f t="shared" si="1154"/>
        <v>0</v>
      </c>
      <c r="AH2037" s="18">
        <f t="shared" si="1155"/>
        <v>0</v>
      </c>
    </row>
    <row r="2038" spans="5:34" x14ac:dyDescent="0.25">
      <c r="E2038" s="12">
        <v>43395.833333333336</v>
      </c>
      <c r="F2038" s="10">
        <v>11527.54</v>
      </c>
      <c r="G2038" s="10">
        <v>11546.81</v>
      </c>
      <c r="H2038" s="10">
        <v>11519.03</v>
      </c>
      <c r="I2038" s="10">
        <v>11523.78</v>
      </c>
      <c r="K2038" s="13">
        <f t="shared" si="1144"/>
        <v>-3.7600000000002183</v>
      </c>
      <c r="L2038" s="13">
        <f t="shared" si="1156"/>
        <v>-67.329999999999927</v>
      </c>
      <c r="M2038" s="13">
        <f t="shared" si="1145"/>
        <v>27.779999999998836</v>
      </c>
      <c r="X2038">
        <f t="shared" si="1146"/>
        <v>3.7600000000002183</v>
      </c>
      <c r="Y2038">
        <f t="shared" si="1147"/>
        <v>27.779999999998836</v>
      </c>
      <c r="Z2038">
        <f t="shared" si="1148"/>
        <v>0</v>
      </c>
      <c r="AA2038">
        <f t="shared" si="1149"/>
        <v>0</v>
      </c>
      <c r="AB2038" s="18">
        <f t="shared" si="1150"/>
        <v>0</v>
      </c>
      <c r="AC2038" s="18">
        <f t="shared" si="1151"/>
        <v>0</v>
      </c>
      <c r="AD2038" s="18">
        <f t="shared" si="1152"/>
        <v>0</v>
      </c>
      <c r="AE2038" s="18">
        <f t="shared" si="1153"/>
        <v>0</v>
      </c>
      <c r="AG2038" s="18">
        <f t="shared" si="1154"/>
        <v>0</v>
      </c>
      <c r="AH2038" s="18">
        <f t="shared" si="1155"/>
        <v>0</v>
      </c>
    </row>
    <row r="2039" spans="5:34" x14ac:dyDescent="0.25">
      <c r="E2039" s="11">
        <v>43395.875</v>
      </c>
      <c r="F2039" s="9">
        <v>11523.53</v>
      </c>
      <c r="G2039" s="9">
        <v>11544.55</v>
      </c>
      <c r="H2039" s="9">
        <v>11522.53</v>
      </c>
      <c r="I2039" s="9">
        <v>11535.19</v>
      </c>
      <c r="K2039" s="13">
        <f t="shared" si="1144"/>
        <v>11.659999999999854</v>
      </c>
      <c r="L2039" s="13">
        <f t="shared" si="1156"/>
        <v>-55.670000000000073</v>
      </c>
      <c r="M2039" s="13">
        <f t="shared" si="1145"/>
        <v>22.019999999998618</v>
      </c>
      <c r="X2039">
        <f t="shared" si="1146"/>
        <v>11.659999999999854</v>
      </c>
      <c r="Y2039">
        <f t="shared" si="1147"/>
        <v>22.019999999998618</v>
      </c>
      <c r="Z2039">
        <f t="shared" si="1148"/>
        <v>0</v>
      </c>
      <c r="AA2039">
        <f t="shared" si="1149"/>
        <v>0</v>
      </c>
      <c r="AB2039" s="18">
        <f t="shared" si="1150"/>
        <v>0</v>
      </c>
      <c r="AC2039" s="18">
        <f t="shared" si="1151"/>
        <v>0</v>
      </c>
      <c r="AD2039" s="18">
        <f t="shared" si="1152"/>
        <v>0</v>
      </c>
      <c r="AE2039" s="18">
        <f t="shared" si="1153"/>
        <v>0</v>
      </c>
      <c r="AG2039" s="18">
        <f t="shared" si="1154"/>
        <v>0</v>
      </c>
      <c r="AH2039" s="18">
        <f t="shared" si="1155"/>
        <v>0</v>
      </c>
    </row>
    <row r="2040" spans="5:34" x14ac:dyDescent="0.25">
      <c r="E2040" s="12">
        <v>43395.916666666664</v>
      </c>
      <c r="F2040" s="10">
        <v>11534.54</v>
      </c>
      <c r="G2040" s="10">
        <v>11553.55</v>
      </c>
      <c r="H2040" s="10">
        <v>11530.27</v>
      </c>
      <c r="I2040" s="10">
        <v>11537.03</v>
      </c>
      <c r="K2040" s="13">
        <f t="shared" si="1144"/>
        <v>2.4899999999997817</v>
      </c>
      <c r="L2040" s="13">
        <f t="shared" si="1156"/>
        <v>-53.180000000000291</v>
      </c>
      <c r="M2040" s="13">
        <f t="shared" si="1145"/>
        <v>23.279999999998836</v>
      </c>
      <c r="N2040" s="13"/>
      <c r="X2040">
        <f t="shared" si="1146"/>
        <v>2.4899999999997817</v>
      </c>
      <c r="Y2040">
        <f t="shared" si="1147"/>
        <v>23.279999999998836</v>
      </c>
      <c r="Z2040">
        <f t="shared" si="1148"/>
        <v>0</v>
      </c>
      <c r="AA2040">
        <f t="shared" si="1149"/>
        <v>0</v>
      </c>
      <c r="AB2040" s="18">
        <f t="shared" si="1150"/>
        <v>0</v>
      </c>
      <c r="AC2040" s="18">
        <f t="shared" si="1151"/>
        <v>0</v>
      </c>
      <c r="AD2040" s="18">
        <f t="shared" si="1152"/>
        <v>0</v>
      </c>
      <c r="AE2040" s="18">
        <f t="shared" si="1153"/>
        <v>0</v>
      </c>
      <c r="AG2040" s="18">
        <f t="shared" si="1154"/>
        <v>0</v>
      </c>
      <c r="AH2040" s="18">
        <f t="shared" si="1155"/>
        <v>0</v>
      </c>
    </row>
    <row r="2041" spans="5:34" hidden="1" x14ac:dyDescent="0.25">
      <c r="E2041" s="11">
        <v>43395.958333333336</v>
      </c>
      <c r="F2041" s="9">
        <v>11537.03</v>
      </c>
      <c r="G2041" s="9">
        <v>11537.03</v>
      </c>
      <c r="H2041" s="9">
        <v>11517.8</v>
      </c>
      <c r="I2041" s="9">
        <v>11526.03</v>
      </c>
      <c r="AB2041"/>
      <c r="AC2041"/>
      <c r="AD2041"/>
      <c r="AE2041"/>
    </row>
    <row r="2042" spans="5:34" hidden="1" x14ac:dyDescent="0.25">
      <c r="E2042" s="12">
        <v>43396.041666666664</v>
      </c>
      <c r="F2042" s="10">
        <v>11521.84</v>
      </c>
      <c r="G2042" s="10">
        <v>11532.65</v>
      </c>
      <c r="H2042" s="10">
        <v>11517.66</v>
      </c>
      <c r="I2042" s="10">
        <v>11529.51</v>
      </c>
      <c r="AB2042"/>
      <c r="AC2042"/>
      <c r="AD2042"/>
      <c r="AE2042"/>
    </row>
    <row r="2043" spans="5:34" hidden="1" x14ac:dyDescent="0.25">
      <c r="E2043" s="11">
        <v>43396.083333333336</v>
      </c>
      <c r="F2043" s="9">
        <v>11530.56</v>
      </c>
      <c r="G2043" s="9">
        <v>11532.65</v>
      </c>
      <c r="H2043" s="9">
        <v>11500.97</v>
      </c>
      <c r="I2043" s="9">
        <v>11506.19</v>
      </c>
      <c r="AB2043"/>
      <c r="AC2043"/>
      <c r="AD2043"/>
      <c r="AE2043"/>
    </row>
    <row r="2044" spans="5:34" hidden="1" x14ac:dyDescent="0.25">
      <c r="E2044" s="12">
        <v>43396.125</v>
      </c>
      <c r="F2044" s="10">
        <v>11507.24</v>
      </c>
      <c r="G2044" s="10">
        <v>11510.37</v>
      </c>
      <c r="H2044" s="10">
        <v>11422.74</v>
      </c>
      <c r="I2044" s="10">
        <v>11441.78</v>
      </c>
      <c r="AB2044"/>
      <c r="AC2044"/>
      <c r="AD2044"/>
      <c r="AE2044"/>
    </row>
    <row r="2045" spans="5:34" hidden="1" x14ac:dyDescent="0.25">
      <c r="E2045" s="11">
        <v>43396.166666666664</v>
      </c>
      <c r="F2045" s="9">
        <v>11442.83</v>
      </c>
      <c r="G2045" s="9">
        <v>11465.5</v>
      </c>
      <c r="H2045" s="9">
        <v>11435.37</v>
      </c>
      <c r="I2045" s="9">
        <v>11445.23</v>
      </c>
      <c r="AB2045"/>
      <c r="AC2045"/>
      <c r="AD2045"/>
      <c r="AE2045"/>
    </row>
    <row r="2046" spans="5:34" hidden="1" x14ac:dyDescent="0.25">
      <c r="E2046" s="12">
        <v>43396.208333333336</v>
      </c>
      <c r="F2046" s="10">
        <v>11444.18</v>
      </c>
      <c r="G2046" s="10">
        <v>11450.45</v>
      </c>
      <c r="H2046" s="10">
        <v>11407.09</v>
      </c>
      <c r="I2046" s="10">
        <v>11428.36</v>
      </c>
      <c r="AB2046"/>
      <c r="AC2046"/>
      <c r="AD2046"/>
      <c r="AE2046"/>
    </row>
    <row r="2047" spans="5:34" hidden="1" x14ac:dyDescent="0.25">
      <c r="E2047" s="11">
        <v>43396.25</v>
      </c>
      <c r="F2047" s="9">
        <v>11429.4</v>
      </c>
      <c r="G2047" s="9">
        <v>11430.45</v>
      </c>
      <c r="H2047" s="9">
        <v>11399.81</v>
      </c>
      <c r="I2047" s="9">
        <v>11422.85</v>
      </c>
      <c r="AB2047"/>
      <c r="AC2047"/>
      <c r="AD2047"/>
      <c r="AE2047"/>
    </row>
    <row r="2048" spans="5:34" hidden="1" x14ac:dyDescent="0.25">
      <c r="E2048" s="12">
        <v>43396.291666666664</v>
      </c>
      <c r="F2048" s="10">
        <v>11423.9</v>
      </c>
      <c r="G2048" s="10">
        <v>11429.69</v>
      </c>
      <c r="H2048" s="10">
        <v>11410.47</v>
      </c>
      <c r="I2048" s="10">
        <v>11426.6</v>
      </c>
      <c r="AB2048"/>
      <c r="AC2048"/>
      <c r="AD2048"/>
      <c r="AE2048"/>
    </row>
    <row r="2049" spans="5:34" x14ac:dyDescent="0.25">
      <c r="E2049" s="11">
        <v>43396.333333333336</v>
      </c>
      <c r="F2049" s="9">
        <v>11425.55</v>
      </c>
      <c r="G2049" s="9">
        <v>11447.21</v>
      </c>
      <c r="H2049" s="9">
        <v>11381.85</v>
      </c>
      <c r="I2049" s="9">
        <v>11381.85</v>
      </c>
      <c r="K2049" s="13">
        <f t="shared" ref="K2049:K2063" si="1157">I2049-F2049</f>
        <v>-43.699999999998909</v>
      </c>
      <c r="L2049" s="13">
        <v>0</v>
      </c>
      <c r="M2049" s="13">
        <f t="shared" ref="M2049:M2063" si="1158">G2049-H2049</f>
        <v>65.359999999998763</v>
      </c>
      <c r="N2049" s="13">
        <f>I2063-F2049</f>
        <v>-32.319999999999709</v>
      </c>
      <c r="O2049" s="18">
        <f>IF(K2049*N2049&gt;0,1,0)</f>
        <v>1</v>
      </c>
      <c r="P2049">
        <f>_xlfn.IFS(K2049&lt;0,MIN(L2048:L2062),K2049&gt;0,MAX(L2048:L2062))</f>
        <v>-100.73999999999978</v>
      </c>
      <c r="Q2049">
        <f>_xlfn.IFS(K2049&lt;0,MAX(L2048:L2062),K2049&gt;0,MIN(L2048:L2062))</f>
        <v>52.539999999999054</v>
      </c>
      <c r="T2049" s="13">
        <f>MAX(G2049:G2063)</f>
        <v>11447.21</v>
      </c>
      <c r="X2049">
        <f t="shared" ref="X2049:X2063" si="1159">ABS(K2049)</f>
        <v>43.699999999998909</v>
      </c>
      <c r="Y2049">
        <f t="shared" ref="Y2049:Y2063" si="1160">ABS(M2049)</f>
        <v>65.359999999998763</v>
      </c>
      <c r="Z2049">
        <f t="shared" ref="Z2049:Z2063" si="1161">IF(T2049&lt;1000,ABS(T2049),0)</f>
        <v>0</v>
      </c>
      <c r="AA2049">
        <f t="shared" ref="AA2049:AA2063" si="1162">ABS(N2049)</f>
        <v>32.319999999999709</v>
      </c>
      <c r="AB2049" s="18">
        <f t="shared" ref="AB2049:AB2063" si="1163">ABS(P2049)</f>
        <v>100.73999999999978</v>
      </c>
      <c r="AC2049" s="18">
        <f t="shared" ref="AC2049:AC2063" si="1164">ABS(Q2049)</f>
        <v>52.539999999999054</v>
      </c>
      <c r="AD2049" s="18">
        <f t="shared" ref="AD2049:AD2063" si="1165">IF(O2049=1,ABS(P2049),0)</f>
        <v>100.73999999999978</v>
      </c>
      <c r="AE2049" s="18">
        <f t="shared" ref="AE2049:AE2063" si="1166">IF(O2049=0,ABS(Q2049),0)</f>
        <v>0</v>
      </c>
      <c r="AG2049" s="18">
        <f t="shared" ref="AG2049:AG2063" si="1167">IF(O2049=1,ABS(Q2049),0)</f>
        <v>52.539999999999054</v>
      </c>
      <c r="AH2049" s="18">
        <f t="shared" ref="AH2049:AH2063" si="1168">IF(O2049=0,ABS(P2049),0)</f>
        <v>0</v>
      </c>
    </row>
    <row r="2050" spans="5:34" x14ac:dyDescent="0.25">
      <c r="E2050" s="12">
        <v>43396.375</v>
      </c>
      <c r="F2050" s="10">
        <v>11364.58</v>
      </c>
      <c r="G2050" s="10">
        <v>11395.92</v>
      </c>
      <c r="H2050" s="10">
        <v>11353.38</v>
      </c>
      <c r="I2050" s="10">
        <v>11363.88</v>
      </c>
      <c r="K2050" s="13">
        <f t="shared" si="1157"/>
        <v>-0.7000000000007276</v>
      </c>
      <c r="L2050" s="13">
        <f t="shared" ref="L2050:L2063" si="1169">L2049+K2050</f>
        <v>-0.7000000000007276</v>
      </c>
      <c r="M2050" s="13">
        <f t="shared" si="1158"/>
        <v>42.540000000000873</v>
      </c>
      <c r="T2050" s="13">
        <f>MIN(H2049:H2063)</f>
        <v>11226.48</v>
      </c>
      <c r="X2050">
        <f t="shared" si="1159"/>
        <v>0.7000000000007276</v>
      </c>
      <c r="Y2050">
        <f t="shared" si="1160"/>
        <v>42.540000000000873</v>
      </c>
      <c r="Z2050">
        <f t="shared" si="1161"/>
        <v>0</v>
      </c>
      <c r="AA2050">
        <f t="shared" si="1162"/>
        <v>0</v>
      </c>
      <c r="AB2050" s="18">
        <f t="shared" si="1163"/>
        <v>0</v>
      </c>
      <c r="AC2050" s="18">
        <f t="shared" si="1164"/>
        <v>0</v>
      </c>
      <c r="AD2050" s="18">
        <f t="shared" si="1165"/>
        <v>0</v>
      </c>
      <c r="AE2050" s="18">
        <f t="shared" si="1166"/>
        <v>0</v>
      </c>
      <c r="AG2050" s="18">
        <f t="shared" si="1167"/>
        <v>0</v>
      </c>
      <c r="AH2050" s="18">
        <f t="shared" si="1168"/>
        <v>0</v>
      </c>
    </row>
    <row r="2051" spans="5:34" x14ac:dyDescent="0.25">
      <c r="E2051" s="11">
        <v>43396.416666666664</v>
      </c>
      <c r="F2051" s="9">
        <v>11365.66</v>
      </c>
      <c r="G2051" s="9">
        <v>11394.75</v>
      </c>
      <c r="H2051" s="9">
        <v>11326.84</v>
      </c>
      <c r="I2051" s="9">
        <v>11330.84</v>
      </c>
      <c r="K2051" s="13">
        <f t="shared" si="1157"/>
        <v>-34.819999999999709</v>
      </c>
      <c r="L2051" s="13">
        <f t="shared" si="1169"/>
        <v>-35.520000000000437</v>
      </c>
      <c r="M2051" s="13">
        <f t="shared" si="1158"/>
        <v>67.909999999999854</v>
      </c>
      <c r="R2051">
        <v>46</v>
      </c>
      <c r="T2051" s="13">
        <f>T2049-T2050</f>
        <v>220.72999999999956</v>
      </c>
      <c r="X2051">
        <f t="shared" si="1159"/>
        <v>34.819999999999709</v>
      </c>
      <c r="Y2051">
        <f t="shared" si="1160"/>
        <v>67.909999999999854</v>
      </c>
      <c r="Z2051">
        <f t="shared" si="1161"/>
        <v>220.72999999999956</v>
      </c>
      <c r="AA2051">
        <f t="shared" si="1162"/>
        <v>0</v>
      </c>
      <c r="AB2051" s="18">
        <f t="shared" si="1163"/>
        <v>0</v>
      </c>
      <c r="AC2051" s="18">
        <f t="shared" si="1164"/>
        <v>0</v>
      </c>
      <c r="AD2051" s="18">
        <f t="shared" si="1165"/>
        <v>0</v>
      </c>
      <c r="AE2051" s="18">
        <f t="shared" si="1166"/>
        <v>0</v>
      </c>
      <c r="AG2051" s="18">
        <f t="shared" si="1167"/>
        <v>0</v>
      </c>
      <c r="AH2051" s="18">
        <f t="shared" si="1168"/>
        <v>0</v>
      </c>
    </row>
    <row r="2052" spans="5:34" x14ac:dyDescent="0.25">
      <c r="E2052" s="12">
        <v>43396.458333333336</v>
      </c>
      <c r="F2052" s="10">
        <v>11330.34</v>
      </c>
      <c r="G2052" s="10">
        <v>11341.21</v>
      </c>
      <c r="H2052" s="10">
        <v>11245.39</v>
      </c>
      <c r="I2052" s="10">
        <v>11279.75</v>
      </c>
      <c r="K2052" s="13">
        <f t="shared" si="1157"/>
        <v>-50.590000000000146</v>
      </c>
      <c r="L2052" s="13">
        <f t="shared" si="1169"/>
        <v>-86.110000000000582</v>
      </c>
      <c r="M2052" s="13">
        <f t="shared" si="1158"/>
        <v>95.819999999999709</v>
      </c>
      <c r="X2052">
        <f t="shared" si="1159"/>
        <v>50.590000000000146</v>
      </c>
      <c r="Y2052">
        <f t="shared" si="1160"/>
        <v>95.819999999999709</v>
      </c>
      <c r="Z2052">
        <f t="shared" si="1161"/>
        <v>0</v>
      </c>
      <c r="AA2052">
        <f t="shared" si="1162"/>
        <v>0</v>
      </c>
      <c r="AB2052" s="18">
        <f t="shared" si="1163"/>
        <v>0</v>
      </c>
      <c r="AC2052" s="18">
        <f t="shared" si="1164"/>
        <v>0</v>
      </c>
      <c r="AD2052" s="18">
        <f t="shared" si="1165"/>
        <v>0</v>
      </c>
      <c r="AE2052" s="18">
        <f t="shared" si="1166"/>
        <v>0</v>
      </c>
      <c r="AG2052" s="18">
        <f t="shared" si="1167"/>
        <v>0</v>
      </c>
      <c r="AH2052" s="18">
        <f t="shared" si="1168"/>
        <v>0</v>
      </c>
    </row>
    <row r="2053" spans="5:34" x14ac:dyDescent="0.25">
      <c r="E2053" s="11">
        <v>43396.5</v>
      </c>
      <c r="F2053" s="9">
        <v>11279.5</v>
      </c>
      <c r="G2053" s="9">
        <v>11320.28</v>
      </c>
      <c r="H2053" s="9">
        <v>11226.48</v>
      </c>
      <c r="I2053" s="9">
        <v>11315.03</v>
      </c>
      <c r="K2053" s="13">
        <f t="shared" si="1157"/>
        <v>35.530000000000655</v>
      </c>
      <c r="L2053" s="13">
        <f t="shared" si="1169"/>
        <v>-50.579999999999927</v>
      </c>
      <c r="M2053" s="13">
        <f t="shared" si="1158"/>
        <v>93.800000000001091</v>
      </c>
      <c r="X2053">
        <f t="shared" si="1159"/>
        <v>35.530000000000655</v>
      </c>
      <c r="Y2053">
        <f t="shared" si="1160"/>
        <v>93.800000000001091</v>
      </c>
      <c r="Z2053">
        <f t="shared" si="1161"/>
        <v>0</v>
      </c>
      <c r="AA2053">
        <f t="shared" si="1162"/>
        <v>0</v>
      </c>
      <c r="AB2053" s="18">
        <f t="shared" si="1163"/>
        <v>0</v>
      </c>
      <c r="AC2053" s="18">
        <f t="shared" si="1164"/>
        <v>0</v>
      </c>
      <c r="AD2053" s="18">
        <f t="shared" si="1165"/>
        <v>0</v>
      </c>
      <c r="AE2053" s="18">
        <f t="shared" si="1166"/>
        <v>0</v>
      </c>
      <c r="AG2053" s="18">
        <f t="shared" si="1167"/>
        <v>0</v>
      </c>
      <c r="AH2053" s="18">
        <f t="shared" si="1168"/>
        <v>0</v>
      </c>
    </row>
    <row r="2054" spans="5:34" x14ac:dyDescent="0.25">
      <c r="E2054" s="12">
        <v>43396.541666666664</v>
      </c>
      <c r="F2054" s="10">
        <v>11315.52</v>
      </c>
      <c r="G2054" s="10">
        <v>11343.93</v>
      </c>
      <c r="H2054" s="10">
        <v>11295.51</v>
      </c>
      <c r="I2054" s="10">
        <v>11329.8</v>
      </c>
      <c r="K2054" s="13">
        <f t="shared" si="1157"/>
        <v>14.279999999998836</v>
      </c>
      <c r="L2054" s="13">
        <f t="shared" si="1169"/>
        <v>-36.300000000001091</v>
      </c>
      <c r="M2054" s="13">
        <f t="shared" si="1158"/>
        <v>48.420000000000073</v>
      </c>
      <c r="X2054">
        <f t="shared" si="1159"/>
        <v>14.279999999998836</v>
      </c>
      <c r="Y2054">
        <f t="shared" si="1160"/>
        <v>48.420000000000073</v>
      </c>
      <c r="Z2054">
        <f t="shared" si="1161"/>
        <v>0</v>
      </c>
      <c r="AA2054">
        <f t="shared" si="1162"/>
        <v>0</v>
      </c>
      <c r="AB2054" s="18">
        <f t="shared" si="1163"/>
        <v>0</v>
      </c>
      <c r="AC2054" s="18">
        <f t="shared" si="1164"/>
        <v>0</v>
      </c>
      <c r="AD2054" s="18">
        <f t="shared" si="1165"/>
        <v>0</v>
      </c>
      <c r="AE2054" s="18">
        <f t="shared" si="1166"/>
        <v>0</v>
      </c>
      <c r="AG2054" s="18">
        <f t="shared" si="1167"/>
        <v>0</v>
      </c>
      <c r="AH2054" s="18">
        <f t="shared" si="1168"/>
        <v>0</v>
      </c>
    </row>
    <row r="2055" spans="5:34" x14ac:dyDescent="0.25">
      <c r="E2055" s="11">
        <v>43396.583333333336</v>
      </c>
      <c r="F2055" s="9">
        <v>11328.55</v>
      </c>
      <c r="G2055" s="9">
        <v>11354.71</v>
      </c>
      <c r="H2055" s="9">
        <v>11289.19</v>
      </c>
      <c r="I2055" s="9">
        <v>11329.09</v>
      </c>
      <c r="K2055" s="13">
        <f t="shared" si="1157"/>
        <v>0.54000000000087311</v>
      </c>
      <c r="L2055" s="13">
        <f t="shared" si="1169"/>
        <v>-35.760000000000218</v>
      </c>
      <c r="M2055" s="13">
        <f t="shared" si="1158"/>
        <v>65.519999999998618</v>
      </c>
      <c r="X2055">
        <f t="shared" si="1159"/>
        <v>0.54000000000087311</v>
      </c>
      <c r="Y2055">
        <f t="shared" si="1160"/>
        <v>65.519999999998618</v>
      </c>
      <c r="Z2055">
        <f t="shared" si="1161"/>
        <v>0</v>
      </c>
      <c r="AA2055">
        <f t="shared" si="1162"/>
        <v>0</v>
      </c>
      <c r="AB2055" s="18">
        <f t="shared" si="1163"/>
        <v>0</v>
      </c>
      <c r="AC2055" s="18">
        <f t="shared" si="1164"/>
        <v>0</v>
      </c>
      <c r="AD2055" s="18">
        <f t="shared" si="1165"/>
        <v>0</v>
      </c>
      <c r="AE2055" s="18">
        <f t="shared" si="1166"/>
        <v>0</v>
      </c>
      <c r="AG2055" s="18">
        <f t="shared" si="1167"/>
        <v>0</v>
      </c>
      <c r="AH2055" s="18">
        <f t="shared" si="1168"/>
        <v>0</v>
      </c>
    </row>
    <row r="2056" spans="5:34" x14ac:dyDescent="0.25">
      <c r="E2056" s="12">
        <v>43396.625</v>
      </c>
      <c r="F2056" s="10">
        <v>11328.59</v>
      </c>
      <c r="G2056" s="10">
        <v>11342.42</v>
      </c>
      <c r="H2056" s="10">
        <v>11305.42</v>
      </c>
      <c r="I2056" s="10">
        <v>11315.98</v>
      </c>
      <c r="K2056" s="13">
        <f t="shared" si="1157"/>
        <v>-12.610000000000582</v>
      </c>
      <c r="L2056" s="13">
        <f t="shared" si="1169"/>
        <v>-48.3700000000008</v>
      </c>
      <c r="M2056" s="13">
        <f t="shared" si="1158"/>
        <v>37</v>
      </c>
      <c r="X2056">
        <f t="shared" si="1159"/>
        <v>12.610000000000582</v>
      </c>
      <c r="Y2056">
        <f t="shared" si="1160"/>
        <v>37</v>
      </c>
      <c r="Z2056">
        <f t="shared" si="1161"/>
        <v>0</v>
      </c>
      <c r="AA2056">
        <f t="shared" si="1162"/>
        <v>0</v>
      </c>
      <c r="AB2056" s="18">
        <f t="shared" si="1163"/>
        <v>0</v>
      </c>
      <c r="AC2056" s="18">
        <f t="shared" si="1164"/>
        <v>0</v>
      </c>
      <c r="AD2056" s="18">
        <f t="shared" si="1165"/>
        <v>0</v>
      </c>
      <c r="AE2056" s="18">
        <f t="shared" si="1166"/>
        <v>0</v>
      </c>
      <c r="AG2056" s="18">
        <f t="shared" si="1167"/>
        <v>0</v>
      </c>
      <c r="AH2056" s="18">
        <f t="shared" si="1168"/>
        <v>0</v>
      </c>
    </row>
    <row r="2057" spans="5:34" x14ac:dyDescent="0.25">
      <c r="E2057" s="11">
        <v>43396.666666666664</v>
      </c>
      <c r="F2057" s="9">
        <v>11315.48</v>
      </c>
      <c r="G2057" s="9">
        <v>11315.48</v>
      </c>
      <c r="H2057" s="9">
        <v>11245.01</v>
      </c>
      <c r="I2057" s="9">
        <v>11266.49</v>
      </c>
      <c r="K2057" s="13">
        <f t="shared" si="1157"/>
        <v>-48.989999999999782</v>
      </c>
      <c r="L2057" s="13">
        <f t="shared" si="1169"/>
        <v>-97.360000000000582</v>
      </c>
      <c r="M2057" s="13">
        <f t="shared" si="1158"/>
        <v>70.469999999999345</v>
      </c>
      <c r="X2057">
        <f t="shared" si="1159"/>
        <v>48.989999999999782</v>
      </c>
      <c r="Y2057">
        <f t="shared" si="1160"/>
        <v>70.469999999999345</v>
      </c>
      <c r="Z2057">
        <f t="shared" si="1161"/>
        <v>0</v>
      </c>
      <c r="AA2057">
        <f t="shared" si="1162"/>
        <v>0</v>
      </c>
      <c r="AB2057" s="18">
        <f t="shared" si="1163"/>
        <v>0</v>
      </c>
      <c r="AC2057" s="18">
        <f t="shared" si="1164"/>
        <v>0</v>
      </c>
      <c r="AD2057" s="18">
        <f t="shared" si="1165"/>
        <v>0</v>
      </c>
      <c r="AE2057" s="18">
        <f t="shared" si="1166"/>
        <v>0</v>
      </c>
      <c r="AG2057" s="18">
        <f t="shared" si="1167"/>
        <v>0</v>
      </c>
      <c r="AH2057" s="18">
        <f t="shared" si="1168"/>
        <v>0</v>
      </c>
    </row>
    <row r="2058" spans="5:34" x14ac:dyDescent="0.25">
      <c r="E2058" s="12">
        <v>43396.708333333336</v>
      </c>
      <c r="F2058" s="10">
        <v>11264.48</v>
      </c>
      <c r="G2058" s="10">
        <v>11288.32</v>
      </c>
      <c r="H2058" s="10">
        <v>11229.62</v>
      </c>
      <c r="I2058" s="10">
        <v>11280.64</v>
      </c>
      <c r="K2058" s="13">
        <f t="shared" si="1157"/>
        <v>16.159999999999854</v>
      </c>
      <c r="L2058" s="13">
        <f t="shared" si="1169"/>
        <v>-81.200000000000728</v>
      </c>
      <c r="M2058" s="13">
        <f t="shared" si="1158"/>
        <v>58.699999999998909</v>
      </c>
      <c r="X2058">
        <f t="shared" si="1159"/>
        <v>16.159999999999854</v>
      </c>
      <c r="Y2058">
        <f t="shared" si="1160"/>
        <v>58.699999999998909</v>
      </c>
      <c r="Z2058">
        <f t="shared" si="1161"/>
        <v>0</v>
      </c>
      <c r="AA2058">
        <f t="shared" si="1162"/>
        <v>0</v>
      </c>
      <c r="AB2058" s="18">
        <f t="shared" si="1163"/>
        <v>0</v>
      </c>
      <c r="AC2058" s="18">
        <f t="shared" si="1164"/>
        <v>0</v>
      </c>
      <c r="AD2058" s="18">
        <f t="shared" si="1165"/>
        <v>0</v>
      </c>
      <c r="AE2058" s="18">
        <f t="shared" si="1166"/>
        <v>0</v>
      </c>
      <c r="AG2058" s="18">
        <f t="shared" si="1167"/>
        <v>0</v>
      </c>
      <c r="AH2058" s="18">
        <f t="shared" si="1168"/>
        <v>0</v>
      </c>
    </row>
    <row r="2059" spans="5:34" x14ac:dyDescent="0.25">
      <c r="E2059" s="11">
        <v>43396.75</v>
      </c>
      <c r="F2059" s="9">
        <v>11281.14</v>
      </c>
      <c r="G2059" s="9">
        <v>11315.02</v>
      </c>
      <c r="H2059" s="9">
        <v>11253.15</v>
      </c>
      <c r="I2059" s="9">
        <v>11261.6</v>
      </c>
      <c r="K2059" s="13">
        <f t="shared" si="1157"/>
        <v>-19.539999999999054</v>
      </c>
      <c r="L2059" s="13">
        <f t="shared" si="1169"/>
        <v>-100.73999999999978</v>
      </c>
      <c r="M2059" s="13">
        <f t="shared" si="1158"/>
        <v>61.8700000000008</v>
      </c>
      <c r="X2059">
        <f t="shared" si="1159"/>
        <v>19.539999999999054</v>
      </c>
      <c r="Y2059">
        <f t="shared" si="1160"/>
        <v>61.8700000000008</v>
      </c>
      <c r="Z2059">
        <f t="shared" si="1161"/>
        <v>0</v>
      </c>
      <c r="AA2059">
        <f t="shared" si="1162"/>
        <v>0</v>
      </c>
      <c r="AB2059" s="18">
        <f t="shared" si="1163"/>
        <v>0</v>
      </c>
      <c r="AC2059" s="18">
        <f t="shared" si="1164"/>
        <v>0</v>
      </c>
      <c r="AD2059" s="18">
        <f t="shared" si="1165"/>
        <v>0</v>
      </c>
      <c r="AE2059" s="18">
        <f t="shared" si="1166"/>
        <v>0</v>
      </c>
      <c r="AG2059" s="18">
        <f t="shared" si="1167"/>
        <v>0</v>
      </c>
      <c r="AH2059" s="18">
        <f t="shared" si="1168"/>
        <v>0</v>
      </c>
    </row>
    <row r="2060" spans="5:34" x14ac:dyDescent="0.25">
      <c r="E2060" s="12">
        <v>43396.791666666664</v>
      </c>
      <c r="F2060" s="10">
        <v>11261.35</v>
      </c>
      <c r="G2060" s="10">
        <v>11328.58</v>
      </c>
      <c r="H2060" s="10">
        <v>11261.1</v>
      </c>
      <c r="I2060" s="10">
        <v>11313.56</v>
      </c>
      <c r="K2060" s="13">
        <f t="shared" si="1157"/>
        <v>52.209999999999127</v>
      </c>
      <c r="L2060" s="13">
        <f t="shared" si="1169"/>
        <v>-48.530000000000655</v>
      </c>
      <c r="M2060" s="13">
        <f t="shared" si="1158"/>
        <v>67.479999999999563</v>
      </c>
      <c r="X2060">
        <f t="shared" si="1159"/>
        <v>52.209999999999127</v>
      </c>
      <c r="Y2060">
        <f t="shared" si="1160"/>
        <v>67.479999999999563</v>
      </c>
      <c r="Z2060">
        <f t="shared" si="1161"/>
        <v>0</v>
      </c>
      <c r="AA2060">
        <f t="shared" si="1162"/>
        <v>0</v>
      </c>
      <c r="AB2060" s="18">
        <f t="shared" si="1163"/>
        <v>0</v>
      </c>
      <c r="AC2060" s="18">
        <f t="shared" si="1164"/>
        <v>0</v>
      </c>
      <c r="AD2060" s="18">
        <f t="shared" si="1165"/>
        <v>0</v>
      </c>
      <c r="AE2060" s="18">
        <f t="shared" si="1166"/>
        <v>0</v>
      </c>
      <c r="AG2060" s="18">
        <f t="shared" si="1167"/>
        <v>0</v>
      </c>
      <c r="AH2060" s="18">
        <f t="shared" si="1168"/>
        <v>0</v>
      </c>
    </row>
    <row r="2061" spans="5:34" x14ac:dyDescent="0.25">
      <c r="E2061" s="11">
        <v>43396.833333333336</v>
      </c>
      <c r="F2061" s="9">
        <v>11314.81</v>
      </c>
      <c r="G2061" s="9">
        <v>11350.58</v>
      </c>
      <c r="H2061" s="9">
        <v>11312.8</v>
      </c>
      <c r="I2061" s="9">
        <v>11331.31</v>
      </c>
      <c r="K2061" s="13">
        <f t="shared" si="1157"/>
        <v>16.5</v>
      </c>
      <c r="L2061" s="13">
        <f t="shared" si="1169"/>
        <v>-32.030000000000655</v>
      </c>
      <c r="M2061" s="13">
        <f t="shared" si="1158"/>
        <v>37.780000000000655</v>
      </c>
      <c r="X2061">
        <f t="shared" si="1159"/>
        <v>16.5</v>
      </c>
      <c r="Y2061">
        <f t="shared" si="1160"/>
        <v>37.780000000000655</v>
      </c>
      <c r="Z2061">
        <f t="shared" si="1161"/>
        <v>0</v>
      </c>
      <c r="AA2061">
        <f t="shared" si="1162"/>
        <v>0</v>
      </c>
      <c r="AB2061" s="18">
        <f t="shared" si="1163"/>
        <v>0</v>
      </c>
      <c r="AC2061" s="18">
        <f t="shared" si="1164"/>
        <v>0</v>
      </c>
      <c r="AD2061" s="18">
        <f t="shared" si="1165"/>
        <v>0</v>
      </c>
      <c r="AE2061" s="18">
        <f t="shared" si="1166"/>
        <v>0</v>
      </c>
      <c r="AG2061" s="18">
        <f t="shared" si="1167"/>
        <v>0</v>
      </c>
      <c r="AH2061" s="18">
        <f t="shared" si="1168"/>
        <v>0</v>
      </c>
    </row>
    <row r="2062" spans="5:34" x14ac:dyDescent="0.25">
      <c r="E2062" s="12">
        <v>43396.875</v>
      </c>
      <c r="F2062" s="10">
        <v>11332.31</v>
      </c>
      <c r="G2062" s="10">
        <v>11424.39</v>
      </c>
      <c r="H2062" s="10">
        <v>11331.31</v>
      </c>
      <c r="I2062" s="10">
        <v>11416.88</v>
      </c>
      <c r="K2062" s="13">
        <f t="shared" si="1157"/>
        <v>84.569999999999709</v>
      </c>
      <c r="L2062" s="13">
        <f t="shared" si="1169"/>
        <v>52.539999999999054</v>
      </c>
      <c r="M2062" s="13">
        <f t="shared" si="1158"/>
        <v>93.079999999999927</v>
      </c>
      <c r="X2062">
        <f t="shared" si="1159"/>
        <v>84.569999999999709</v>
      </c>
      <c r="Y2062">
        <f t="shared" si="1160"/>
        <v>93.079999999999927</v>
      </c>
      <c r="Z2062">
        <f t="shared" si="1161"/>
        <v>0</v>
      </c>
      <c r="AA2062">
        <f t="shared" si="1162"/>
        <v>0</v>
      </c>
      <c r="AB2062" s="18">
        <f t="shared" si="1163"/>
        <v>0</v>
      </c>
      <c r="AC2062" s="18">
        <f t="shared" si="1164"/>
        <v>0</v>
      </c>
      <c r="AD2062" s="18">
        <f t="shared" si="1165"/>
        <v>0</v>
      </c>
      <c r="AE2062" s="18">
        <f t="shared" si="1166"/>
        <v>0</v>
      </c>
      <c r="AG2062" s="18">
        <f t="shared" si="1167"/>
        <v>0</v>
      </c>
      <c r="AH2062" s="18">
        <f t="shared" si="1168"/>
        <v>0</v>
      </c>
    </row>
    <row r="2063" spans="5:34" x14ac:dyDescent="0.25">
      <c r="E2063" s="11">
        <v>43396.916666666664</v>
      </c>
      <c r="F2063" s="9">
        <v>11416.38</v>
      </c>
      <c r="G2063" s="9">
        <v>11434.64</v>
      </c>
      <c r="H2063" s="9">
        <v>11390.6</v>
      </c>
      <c r="I2063" s="9">
        <v>11393.23</v>
      </c>
      <c r="K2063" s="13">
        <f t="shared" si="1157"/>
        <v>-23.149999999999636</v>
      </c>
      <c r="L2063" s="13">
        <f t="shared" si="1169"/>
        <v>29.389999999999418</v>
      </c>
      <c r="M2063" s="13">
        <f t="shared" si="1158"/>
        <v>44.039999999999054</v>
      </c>
      <c r="N2063" s="13"/>
      <c r="X2063">
        <f t="shared" si="1159"/>
        <v>23.149999999999636</v>
      </c>
      <c r="Y2063">
        <f t="shared" si="1160"/>
        <v>44.039999999999054</v>
      </c>
      <c r="Z2063">
        <f t="shared" si="1161"/>
        <v>0</v>
      </c>
      <c r="AA2063">
        <f t="shared" si="1162"/>
        <v>0</v>
      </c>
      <c r="AB2063" s="18">
        <f t="shared" si="1163"/>
        <v>0</v>
      </c>
      <c r="AC2063" s="18">
        <f t="shared" si="1164"/>
        <v>0</v>
      </c>
      <c r="AD2063" s="18">
        <f t="shared" si="1165"/>
        <v>0</v>
      </c>
      <c r="AE2063" s="18">
        <f t="shared" si="1166"/>
        <v>0</v>
      </c>
      <c r="AG2063" s="18">
        <f t="shared" si="1167"/>
        <v>0</v>
      </c>
      <c r="AH2063" s="18">
        <f t="shared" si="1168"/>
        <v>0</v>
      </c>
    </row>
    <row r="2064" spans="5:34" hidden="1" x14ac:dyDescent="0.25">
      <c r="E2064" s="12">
        <v>43396.958333333336</v>
      </c>
      <c r="F2064" s="10">
        <v>11408.27</v>
      </c>
      <c r="G2064" s="10">
        <v>11409.31</v>
      </c>
      <c r="H2064" s="10">
        <v>11391.73</v>
      </c>
      <c r="I2064" s="10">
        <v>11402</v>
      </c>
      <c r="AB2064"/>
      <c r="AC2064"/>
      <c r="AD2064"/>
      <c r="AE2064"/>
    </row>
    <row r="2065" spans="5:34" hidden="1" x14ac:dyDescent="0.25">
      <c r="E2065" s="11">
        <v>43397.041666666664</v>
      </c>
      <c r="F2065" s="9">
        <v>11405.11</v>
      </c>
      <c r="G2065" s="9">
        <v>11411.34</v>
      </c>
      <c r="H2065" s="9">
        <v>11381.98</v>
      </c>
      <c r="I2065" s="9">
        <v>11385.1</v>
      </c>
      <c r="AB2065"/>
      <c r="AC2065"/>
      <c r="AD2065"/>
      <c r="AE2065"/>
    </row>
    <row r="2066" spans="5:34" hidden="1" x14ac:dyDescent="0.25">
      <c r="E2066" s="12">
        <v>43397.083333333336</v>
      </c>
      <c r="F2066" s="10">
        <v>11386.13</v>
      </c>
      <c r="G2066" s="10">
        <v>11412.44</v>
      </c>
      <c r="H2066" s="10">
        <v>11386.13</v>
      </c>
      <c r="I2066" s="10">
        <v>11406.21</v>
      </c>
      <c r="AB2066"/>
      <c r="AC2066"/>
      <c r="AD2066"/>
      <c r="AE2066"/>
    </row>
    <row r="2067" spans="5:34" hidden="1" x14ac:dyDescent="0.25">
      <c r="E2067" s="11">
        <v>43397.125</v>
      </c>
      <c r="F2067" s="9">
        <v>11405.17</v>
      </c>
      <c r="G2067" s="9">
        <v>11406.21</v>
      </c>
      <c r="H2067" s="9">
        <v>11381.86</v>
      </c>
      <c r="I2067" s="9">
        <v>11400.97</v>
      </c>
      <c r="AB2067"/>
      <c r="AC2067"/>
      <c r="AD2067"/>
      <c r="AE2067"/>
    </row>
    <row r="2068" spans="5:34" hidden="1" x14ac:dyDescent="0.25">
      <c r="E2068" s="12">
        <v>43397.166666666664</v>
      </c>
      <c r="F2068" s="10">
        <v>11399.93</v>
      </c>
      <c r="G2068" s="10">
        <v>11402.03</v>
      </c>
      <c r="H2068" s="10">
        <v>11361.32</v>
      </c>
      <c r="I2068" s="10">
        <v>11370.09</v>
      </c>
      <c r="AB2068"/>
      <c r="AC2068"/>
      <c r="AD2068"/>
      <c r="AE2068"/>
    </row>
    <row r="2069" spans="5:34" hidden="1" x14ac:dyDescent="0.25">
      <c r="E2069" s="11">
        <v>43397.208333333336</v>
      </c>
      <c r="F2069" s="9">
        <v>11369.05</v>
      </c>
      <c r="G2069" s="9">
        <v>11384.63</v>
      </c>
      <c r="H2069" s="9">
        <v>11360.78</v>
      </c>
      <c r="I2069" s="9">
        <v>11378.39</v>
      </c>
      <c r="AB2069"/>
      <c r="AC2069"/>
      <c r="AD2069"/>
      <c r="AE2069"/>
    </row>
    <row r="2070" spans="5:34" hidden="1" x14ac:dyDescent="0.25">
      <c r="E2070" s="12">
        <v>43397.25</v>
      </c>
      <c r="F2070" s="10">
        <v>11379.43</v>
      </c>
      <c r="G2070" s="10">
        <v>11425.29</v>
      </c>
      <c r="H2070" s="10">
        <v>11379.43</v>
      </c>
      <c r="I2070" s="10">
        <v>11416.43</v>
      </c>
      <c r="AB2070"/>
      <c r="AC2070"/>
      <c r="AD2070"/>
      <c r="AE2070"/>
    </row>
    <row r="2071" spans="5:34" hidden="1" x14ac:dyDescent="0.25">
      <c r="E2071" s="11">
        <v>43397.291666666664</v>
      </c>
      <c r="F2071" s="9">
        <v>11415.93</v>
      </c>
      <c r="G2071" s="9">
        <v>11429.03</v>
      </c>
      <c r="H2071" s="9">
        <v>11411.82</v>
      </c>
      <c r="I2071" s="9">
        <v>11422.3</v>
      </c>
      <c r="AB2071"/>
      <c r="AC2071"/>
      <c r="AD2071"/>
      <c r="AE2071"/>
    </row>
    <row r="2072" spans="5:34" x14ac:dyDescent="0.25">
      <c r="E2072" s="12">
        <v>43397.333333333336</v>
      </c>
      <c r="F2072" s="10">
        <v>11423.34</v>
      </c>
      <c r="G2072" s="10">
        <v>11423.34</v>
      </c>
      <c r="H2072" s="10">
        <v>11370.95</v>
      </c>
      <c r="I2072" s="10">
        <v>11372.68</v>
      </c>
      <c r="K2072" s="13">
        <f t="shared" ref="K2072:K2086" si="1170">I2072-F2072</f>
        <v>-50.659999999999854</v>
      </c>
      <c r="L2072" s="13">
        <v>0</v>
      </c>
      <c r="M2072" s="13">
        <f t="shared" ref="M2072:M2086" si="1171">G2072-H2072</f>
        <v>52.389999999999418</v>
      </c>
      <c r="N2072" s="13">
        <f>I2086-F2072</f>
        <v>-372.44000000000051</v>
      </c>
      <c r="O2072" s="18">
        <f>IF(K2072*N2072&gt;0,1,0)</f>
        <v>1</v>
      </c>
      <c r="P2072">
        <f>_xlfn.IFS(K2072&lt;0,MIN(L2071:L2085),K2072&gt;0,MAX(L2071:L2085))</f>
        <v>-160.27000000000044</v>
      </c>
      <c r="Q2072">
        <f>_xlfn.IFS(K2072&lt;0,MAX(L2071:L2085),K2072&gt;0,MIN(L2071:L2085))</f>
        <v>37.340000000000146</v>
      </c>
      <c r="T2072" s="13">
        <f>MAX(G2072:G2086)</f>
        <v>11423.34</v>
      </c>
      <c r="X2072">
        <f t="shared" ref="X2072:X2086" si="1172">ABS(K2072)</f>
        <v>50.659999999999854</v>
      </c>
      <c r="Y2072">
        <f t="shared" ref="Y2072:Y2086" si="1173">ABS(M2072)</f>
        <v>52.389999999999418</v>
      </c>
      <c r="Z2072">
        <f t="shared" ref="Z2072:Z2086" si="1174">IF(T2072&lt;1000,ABS(T2072),0)</f>
        <v>0</v>
      </c>
      <c r="AA2072">
        <f t="shared" ref="AA2072:AA2086" si="1175">ABS(N2072)</f>
        <v>372.44000000000051</v>
      </c>
      <c r="AB2072" s="18">
        <f t="shared" ref="AB2072:AB2086" si="1176">ABS(P2072)</f>
        <v>160.27000000000044</v>
      </c>
      <c r="AC2072" s="18">
        <f t="shared" ref="AC2072:AC2086" si="1177">ABS(Q2072)</f>
        <v>37.340000000000146</v>
      </c>
      <c r="AD2072" s="18">
        <f t="shared" ref="AD2072:AD2086" si="1178">IF(O2072=1,ABS(P2072),0)</f>
        <v>160.27000000000044</v>
      </c>
      <c r="AE2072" s="18">
        <f t="shared" ref="AE2072:AE2086" si="1179">IF(O2072=0,ABS(Q2072),0)</f>
        <v>0</v>
      </c>
      <c r="AG2072" s="18">
        <f t="shared" ref="AG2072:AG2086" si="1180">IF(O2072=1,ABS(Q2072),0)</f>
        <v>37.340000000000146</v>
      </c>
      <c r="AH2072" s="18">
        <f t="shared" ref="AH2072:AH2086" si="1181">IF(O2072=0,ABS(P2072),0)</f>
        <v>0</v>
      </c>
    </row>
    <row r="2073" spans="5:34" x14ac:dyDescent="0.25">
      <c r="E2073" s="11">
        <v>43397.375</v>
      </c>
      <c r="F2073" s="9">
        <v>11367.26</v>
      </c>
      <c r="G2073" s="9">
        <v>11383.7</v>
      </c>
      <c r="H2073" s="9">
        <v>11335.47</v>
      </c>
      <c r="I2073" s="9">
        <v>11344.41</v>
      </c>
      <c r="K2073" s="13">
        <f t="shared" si="1170"/>
        <v>-22.850000000000364</v>
      </c>
      <c r="L2073" s="13">
        <f t="shared" ref="L2073:L2086" si="1182">L2072+K2073</f>
        <v>-22.850000000000364</v>
      </c>
      <c r="M2073" s="13">
        <f t="shared" si="1171"/>
        <v>48.230000000001382</v>
      </c>
      <c r="T2073" s="13">
        <f>MIN(H2072:H2086)</f>
        <v>11049.9</v>
      </c>
      <c r="X2073">
        <f t="shared" si="1172"/>
        <v>22.850000000000364</v>
      </c>
      <c r="Y2073">
        <f t="shared" si="1173"/>
        <v>48.230000000001382</v>
      </c>
      <c r="Z2073">
        <f t="shared" si="1174"/>
        <v>0</v>
      </c>
      <c r="AA2073">
        <f t="shared" si="1175"/>
        <v>0</v>
      </c>
      <c r="AB2073" s="18">
        <f t="shared" si="1176"/>
        <v>0</v>
      </c>
      <c r="AC2073" s="18">
        <f t="shared" si="1177"/>
        <v>0</v>
      </c>
      <c r="AD2073" s="18">
        <f t="shared" si="1178"/>
        <v>0</v>
      </c>
      <c r="AE2073" s="18">
        <f t="shared" si="1179"/>
        <v>0</v>
      </c>
      <c r="AG2073" s="18">
        <f t="shared" si="1180"/>
        <v>0</v>
      </c>
      <c r="AH2073" s="18">
        <f t="shared" si="1181"/>
        <v>0</v>
      </c>
    </row>
    <row r="2074" spans="5:34" x14ac:dyDescent="0.25">
      <c r="E2074" s="12">
        <v>43397.416666666664</v>
      </c>
      <c r="F2074" s="10">
        <v>11322.92</v>
      </c>
      <c r="G2074" s="10">
        <v>11327.08</v>
      </c>
      <c r="H2074" s="10">
        <v>11276.86</v>
      </c>
      <c r="I2074" s="10">
        <v>11294.76</v>
      </c>
      <c r="K2074" s="13">
        <f t="shared" si="1170"/>
        <v>-28.159999999999854</v>
      </c>
      <c r="L2074" s="13">
        <f t="shared" si="1182"/>
        <v>-51.010000000000218</v>
      </c>
      <c r="M2074" s="13">
        <f t="shared" si="1171"/>
        <v>50.219999999999345</v>
      </c>
      <c r="R2074">
        <v>-18</v>
      </c>
      <c r="T2074" s="13">
        <f>T2072-T2073</f>
        <v>373.44000000000051</v>
      </c>
      <c r="X2074">
        <f t="shared" si="1172"/>
        <v>28.159999999999854</v>
      </c>
      <c r="Y2074">
        <f t="shared" si="1173"/>
        <v>50.219999999999345</v>
      </c>
      <c r="Z2074">
        <f t="shared" si="1174"/>
        <v>373.44000000000051</v>
      </c>
      <c r="AA2074">
        <f t="shared" si="1175"/>
        <v>0</v>
      </c>
      <c r="AB2074" s="18">
        <f t="shared" si="1176"/>
        <v>0</v>
      </c>
      <c r="AC2074" s="18">
        <f t="shared" si="1177"/>
        <v>0</v>
      </c>
      <c r="AD2074" s="18">
        <f t="shared" si="1178"/>
        <v>0</v>
      </c>
      <c r="AE2074" s="18">
        <f t="shared" si="1179"/>
        <v>0</v>
      </c>
      <c r="AG2074" s="18">
        <f t="shared" si="1180"/>
        <v>0</v>
      </c>
      <c r="AH2074" s="18">
        <f t="shared" si="1181"/>
        <v>0</v>
      </c>
    </row>
    <row r="2075" spans="5:34" x14ac:dyDescent="0.25">
      <c r="E2075" s="11">
        <v>43397.458333333336</v>
      </c>
      <c r="F2075" s="9">
        <v>11293.76</v>
      </c>
      <c r="G2075" s="9">
        <v>11309.81</v>
      </c>
      <c r="H2075" s="9">
        <v>11256.44</v>
      </c>
      <c r="I2075" s="9">
        <v>11272.88</v>
      </c>
      <c r="K2075" s="13">
        <f t="shared" si="1170"/>
        <v>-20.880000000001019</v>
      </c>
      <c r="L2075" s="13">
        <f t="shared" si="1182"/>
        <v>-71.890000000001237</v>
      </c>
      <c r="M2075" s="13">
        <f t="shared" si="1171"/>
        <v>53.369999999998981</v>
      </c>
      <c r="X2075">
        <f t="shared" si="1172"/>
        <v>20.880000000001019</v>
      </c>
      <c r="Y2075">
        <f t="shared" si="1173"/>
        <v>53.369999999998981</v>
      </c>
      <c r="Z2075">
        <f t="shared" si="1174"/>
        <v>0</v>
      </c>
      <c r="AA2075">
        <f t="shared" si="1175"/>
        <v>0</v>
      </c>
      <c r="AB2075" s="18">
        <f t="shared" si="1176"/>
        <v>0</v>
      </c>
      <c r="AC2075" s="18">
        <f t="shared" si="1177"/>
        <v>0</v>
      </c>
      <c r="AD2075" s="18">
        <f t="shared" si="1178"/>
        <v>0</v>
      </c>
      <c r="AE2075" s="18">
        <f t="shared" si="1179"/>
        <v>0</v>
      </c>
      <c r="AG2075" s="18">
        <f t="shared" si="1180"/>
        <v>0</v>
      </c>
      <c r="AH2075" s="18">
        <f t="shared" si="1181"/>
        <v>0</v>
      </c>
    </row>
    <row r="2076" spans="5:34" x14ac:dyDescent="0.25">
      <c r="E2076" s="12">
        <v>43397.5</v>
      </c>
      <c r="F2076" s="10">
        <v>11272.38</v>
      </c>
      <c r="G2076" s="10">
        <v>11325.59</v>
      </c>
      <c r="H2076" s="10">
        <v>11267.43</v>
      </c>
      <c r="I2076" s="10">
        <v>11315.4</v>
      </c>
      <c r="K2076" s="13">
        <f t="shared" si="1170"/>
        <v>43.020000000000437</v>
      </c>
      <c r="L2076" s="13">
        <f t="shared" si="1182"/>
        <v>-28.8700000000008</v>
      </c>
      <c r="M2076" s="13">
        <f t="shared" si="1171"/>
        <v>58.159999999999854</v>
      </c>
      <c r="X2076">
        <f t="shared" si="1172"/>
        <v>43.020000000000437</v>
      </c>
      <c r="Y2076">
        <f t="shared" si="1173"/>
        <v>58.159999999999854</v>
      </c>
      <c r="Z2076">
        <f t="shared" si="1174"/>
        <v>0</v>
      </c>
      <c r="AA2076">
        <f t="shared" si="1175"/>
        <v>0</v>
      </c>
      <c r="AB2076" s="18">
        <f t="shared" si="1176"/>
        <v>0</v>
      </c>
      <c r="AC2076" s="18">
        <f t="shared" si="1177"/>
        <v>0</v>
      </c>
      <c r="AD2076" s="18">
        <f t="shared" si="1178"/>
        <v>0</v>
      </c>
      <c r="AE2076" s="18">
        <f t="shared" si="1179"/>
        <v>0</v>
      </c>
      <c r="AG2076" s="18">
        <f t="shared" si="1180"/>
        <v>0</v>
      </c>
      <c r="AH2076" s="18">
        <f t="shared" si="1181"/>
        <v>0</v>
      </c>
    </row>
    <row r="2077" spans="5:34" x14ac:dyDescent="0.25">
      <c r="E2077" s="11">
        <v>43397.541666666664</v>
      </c>
      <c r="F2077" s="9">
        <v>11315.9</v>
      </c>
      <c r="G2077" s="9">
        <v>11322.26</v>
      </c>
      <c r="H2077" s="9">
        <v>11299.1</v>
      </c>
      <c r="I2077" s="9">
        <v>11321.05</v>
      </c>
      <c r="K2077" s="13">
        <f t="shared" si="1170"/>
        <v>5.1499999999996362</v>
      </c>
      <c r="L2077" s="13">
        <f t="shared" si="1182"/>
        <v>-23.720000000001164</v>
      </c>
      <c r="M2077" s="13">
        <f t="shared" si="1171"/>
        <v>23.159999999999854</v>
      </c>
      <c r="X2077">
        <f t="shared" si="1172"/>
        <v>5.1499999999996362</v>
      </c>
      <c r="Y2077">
        <f t="shared" si="1173"/>
        <v>23.159999999999854</v>
      </c>
      <c r="Z2077">
        <f t="shared" si="1174"/>
        <v>0</v>
      </c>
      <c r="AA2077">
        <f t="shared" si="1175"/>
        <v>0</v>
      </c>
      <c r="AB2077" s="18">
        <f t="shared" si="1176"/>
        <v>0</v>
      </c>
      <c r="AC2077" s="18">
        <f t="shared" si="1177"/>
        <v>0</v>
      </c>
      <c r="AD2077" s="18">
        <f t="shared" si="1178"/>
        <v>0</v>
      </c>
      <c r="AE2077" s="18">
        <f t="shared" si="1179"/>
        <v>0</v>
      </c>
      <c r="AG2077" s="18">
        <f t="shared" si="1180"/>
        <v>0</v>
      </c>
      <c r="AH2077" s="18">
        <f t="shared" si="1181"/>
        <v>0</v>
      </c>
    </row>
    <row r="2078" spans="5:34" x14ac:dyDescent="0.25">
      <c r="E2078" s="12">
        <v>43397.583333333336</v>
      </c>
      <c r="F2078" s="10">
        <v>11320.8</v>
      </c>
      <c r="G2078" s="10">
        <v>11383.3</v>
      </c>
      <c r="H2078" s="10">
        <v>11305.87</v>
      </c>
      <c r="I2078" s="10">
        <v>11381.86</v>
      </c>
      <c r="K2078" s="13">
        <f t="shared" si="1170"/>
        <v>61.06000000000131</v>
      </c>
      <c r="L2078" s="13">
        <f t="shared" si="1182"/>
        <v>37.340000000000146</v>
      </c>
      <c r="M2078" s="13">
        <f t="shared" si="1171"/>
        <v>77.429999999998472</v>
      </c>
      <c r="X2078">
        <f t="shared" si="1172"/>
        <v>61.06000000000131</v>
      </c>
      <c r="Y2078">
        <f t="shared" si="1173"/>
        <v>77.429999999998472</v>
      </c>
      <c r="Z2078">
        <f t="shared" si="1174"/>
        <v>0</v>
      </c>
      <c r="AA2078">
        <f t="shared" si="1175"/>
        <v>0</v>
      </c>
      <c r="AB2078" s="18">
        <f t="shared" si="1176"/>
        <v>0</v>
      </c>
      <c r="AC2078" s="18">
        <f t="shared" si="1177"/>
        <v>0</v>
      </c>
      <c r="AD2078" s="18">
        <f t="shared" si="1178"/>
        <v>0</v>
      </c>
      <c r="AE2078" s="18">
        <f t="shared" si="1179"/>
        <v>0</v>
      </c>
      <c r="AG2078" s="18">
        <f t="shared" si="1180"/>
        <v>0</v>
      </c>
      <c r="AH2078" s="18">
        <f t="shared" si="1181"/>
        <v>0</v>
      </c>
    </row>
    <row r="2079" spans="5:34" x14ac:dyDescent="0.25">
      <c r="E2079" s="11">
        <v>43397.625</v>
      </c>
      <c r="F2079" s="9">
        <v>11381.36</v>
      </c>
      <c r="G2079" s="9">
        <v>11391.9</v>
      </c>
      <c r="H2079" s="9">
        <v>11353.57</v>
      </c>
      <c r="I2079" s="9">
        <v>11356.16</v>
      </c>
      <c r="K2079" s="13">
        <f t="shared" si="1170"/>
        <v>-25.200000000000728</v>
      </c>
      <c r="L2079" s="13">
        <f t="shared" si="1182"/>
        <v>12.139999999999418</v>
      </c>
      <c r="M2079" s="13">
        <f t="shared" si="1171"/>
        <v>38.329999999999927</v>
      </c>
      <c r="X2079">
        <f t="shared" si="1172"/>
        <v>25.200000000000728</v>
      </c>
      <c r="Y2079">
        <f t="shared" si="1173"/>
        <v>38.329999999999927</v>
      </c>
      <c r="Z2079">
        <f t="shared" si="1174"/>
        <v>0</v>
      </c>
      <c r="AA2079">
        <f t="shared" si="1175"/>
        <v>0</v>
      </c>
      <c r="AB2079" s="18">
        <f t="shared" si="1176"/>
        <v>0</v>
      </c>
      <c r="AC2079" s="18">
        <f t="shared" si="1177"/>
        <v>0</v>
      </c>
      <c r="AD2079" s="18">
        <f t="shared" si="1178"/>
        <v>0</v>
      </c>
      <c r="AE2079" s="18">
        <f t="shared" si="1179"/>
        <v>0</v>
      </c>
      <c r="AG2079" s="18">
        <f t="shared" si="1180"/>
        <v>0</v>
      </c>
      <c r="AH2079" s="18">
        <f t="shared" si="1181"/>
        <v>0</v>
      </c>
    </row>
    <row r="2080" spans="5:34" x14ac:dyDescent="0.25">
      <c r="E2080" s="12">
        <v>43397.666666666664</v>
      </c>
      <c r="F2080" s="10">
        <v>11356.41</v>
      </c>
      <c r="G2080" s="10">
        <v>11360.62</v>
      </c>
      <c r="H2080" s="10">
        <v>11307.92</v>
      </c>
      <c r="I2080" s="10">
        <v>11313.24</v>
      </c>
      <c r="K2080" s="13">
        <f t="shared" si="1170"/>
        <v>-43.170000000000073</v>
      </c>
      <c r="L2080" s="13">
        <f t="shared" si="1182"/>
        <v>-31.030000000000655</v>
      </c>
      <c r="M2080" s="13">
        <f t="shared" si="1171"/>
        <v>52.700000000000728</v>
      </c>
      <c r="X2080">
        <f t="shared" si="1172"/>
        <v>43.170000000000073</v>
      </c>
      <c r="Y2080">
        <f t="shared" si="1173"/>
        <v>52.700000000000728</v>
      </c>
      <c r="Z2080">
        <f t="shared" si="1174"/>
        <v>0</v>
      </c>
      <c r="AA2080">
        <f t="shared" si="1175"/>
        <v>0</v>
      </c>
      <c r="AB2080" s="18">
        <f t="shared" si="1176"/>
        <v>0</v>
      </c>
      <c r="AC2080" s="18">
        <f t="shared" si="1177"/>
        <v>0</v>
      </c>
      <c r="AD2080" s="18">
        <f t="shared" si="1178"/>
        <v>0</v>
      </c>
      <c r="AE2080" s="18">
        <f t="shared" si="1179"/>
        <v>0</v>
      </c>
      <c r="AG2080" s="18">
        <f t="shared" si="1180"/>
        <v>0</v>
      </c>
      <c r="AH2080" s="18">
        <f t="shared" si="1181"/>
        <v>0</v>
      </c>
    </row>
    <row r="2081" spans="5:34" x14ac:dyDescent="0.25">
      <c r="E2081" s="11">
        <v>43397.708333333336</v>
      </c>
      <c r="F2081" s="9">
        <v>11312.49</v>
      </c>
      <c r="G2081" s="9">
        <v>11321.85</v>
      </c>
      <c r="H2081" s="9">
        <v>11258.51</v>
      </c>
      <c r="I2081" s="9">
        <v>11261.31</v>
      </c>
      <c r="K2081" s="13">
        <f t="shared" si="1170"/>
        <v>-51.180000000000291</v>
      </c>
      <c r="L2081" s="13">
        <f t="shared" si="1182"/>
        <v>-82.210000000000946</v>
      </c>
      <c r="M2081" s="13">
        <f t="shared" si="1171"/>
        <v>63.340000000000146</v>
      </c>
      <c r="X2081">
        <f t="shared" si="1172"/>
        <v>51.180000000000291</v>
      </c>
      <c r="Y2081">
        <f t="shared" si="1173"/>
        <v>63.340000000000146</v>
      </c>
      <c r="Z2081">
        <f t="shared" si="1174"/>
        <v>0</v>
      </c>
      <c r="AA2081">
        <f t="shared" si="1175"/>
        <v>0</v>
      </c>
      <c r="AB2081" s="18">
        <f t="shared" si="1176"/>
        <v>0</v>
      </c>
      <c r="AC2081" s="18">
        <f t="shared" si="1177"/>
        <v>0</v>
      </c>
      <c r="AD2081" s="18">
        <f t="shared" si="1178"/>
        <v>0</v>
      </c>
      <c r="AE2081" s="18">
        <f t="shared" si="1179"/>
        <v>0</v>
      </c>
      <c r="AG2081" s="18">
        <f t="shared" si="1180"/>
        <v>0</v>
      </c>
      <c r="AH2081" s="18">
        <f t="shared" si="1181"/>
        <v>0</v>
      </c>
    </row>
    <row r="2082" spans="5:34" x14ac:dyDescent="0.25">
      <c r="E2082" s="12">
        <v>43397.75</v>
      </c>
      <c r="F2082" s="10">
        <v>11258.81</v>
      </c>
      <c r="G2082" s="10">
        <v>11270.43</v>
      </c>
      <c r="H2082" s="10">
        <v>11164.25</v>
      </c>
      <c r="I2082" s="10">
        <v>11261.5</v>
      </c>
      <c r="K2082" s="13">
        <f t="shared" si="1170"/>
        <v>2.6900000000005093</v>
      </c>
      <c r="L2082" s="13">
        <f t="shared" si="1182"/>
        <v>-79.520000000000437</v>
      </c>
      <c r="M2082" s="13">
        <f t="shared" si="1171"/>
        <v>106.18000000000029</v>
      </c>
      <c r="X2082">
        <f t="shared" si="1172"/>
        <v>2.6900000000005093</v>
      </c>
      <c r="Y2082">
        <f t="shared" si="1173"/>
        <v>106.18000000000029</v>
      </c>
      <c r="Z2082">
        <f t="shared" si="1174"/>
        <v>0</v>
      </c>
      <c r="AA2082">
        <f t="shared" si="1175"/>
        <v>0</v>
      </c>
      <c r="AB2082" s="18">
        <f t="shared" si="1176"/>
        <v>0</v>
      </c>
      <c r="AC2082" s="18">
        <f t="shared" si="1177"/>
        <v>0</v>
      </c>
      <c r="AD2082" s="18">
        <f t="shared" si="1178"/>
        <v>0</v>
      </c>
      <c r="AE2082" s="18">
        <f t="shared" si="1179"/>
        <v>0</v>
      </c>
      <c r="AG2082" s="18">
        <f t="shared" si="1180"/>
        <v>0</v>
      </c>
      <c r="AH2082" s="18">
        <f t="shared" si="1181"/>
        <v>0</v>
      </c>
    </row>
    <row r="2083" spans="5:34" x14ac:dyDescent="0.25">
      <c r="E2083" s="11">
        <v>43397.791666666664</v>
      </c>
      <c r="F2083" s="9">
        <v>11261</v>
      </c>
      <c r="G2083" s="9">
        <v>11278.77</v>
      </c>
      <c r="H2083" s="9">
        <v>11216.79</v>
      </c>
      <c r="I2083" s="9">
        <v>11233.81</v>
      </c>
      <c r="K2083" s="13">
        <f t="shared" si="1170"/>
        <v>-27.190000000000509</v>
      </c>
      <c r="L2083" s="13">
        <f t="shared" si="1182"/>
        <v>-106.71000000000095</v>
      </c>
      <c r="M2083" s="13">
        <f t="shared" si="1171"/>
        <v>61.979999999999563</v>
      </c>
      <c r="X2083">
        <f t="shared" si="1172"/>
        <v>27.190000000000509</v>
      </c>
      <c r="Y2083">
        <f t="shared" si="1173"/>
        <v>61.979999999999563</v>
      </c>
      <c r="Z2083">
        <f t="shared" si="1174"/>
        <v>0</v>
      </c>
      <c r="AA2083">
        <f t="shared" si="1175"/>
        <v>0</v>
      </c>
      <c r="AB2083" s="18">
        <f t="shared" si="1176"/>
        <v>0</v>
      </c>
      <c r="AC2083" s="18">
        <f t="shared" si="1177"/>
        <v>0</v>
      </c>
      <c r="AD2083" s="18">
        <f t="shared" si="1178"/>
        <v>0</v>
      </c>
      <c r="AE2083" s="18">
        <f t="shared" si="1179"/>
        <v>0</v>
      </c>
      <c r="AG2083" s="18">
        <f t="shared" si="1180"/>
        <v>0</v>
      </c>
      <c r="AH2083" s="18">
        <f t="shared" si="1181"/>
        <v>0</v>
      </c>
    </row>
    <row r="2084" spans="5:34" x14ac:dyDescent="0.25">
      <c r="E2084" s="12">
        <v>43397.833333333336</v>
      </c>
      <c r="F2084" s="10">
        <v>11233.56</v>
      </c>
      <c r="G2084" s="10">
        <v>11234.06</v>
      </c>
      <c r="H2084" s="10">
        <v>11179.76</v>
      </c>
      <c r="I2084" s="10">
        <v>11187.77</v>
      </c>
      <c r="K2084" s="13">
        <f t="shared" si="1170"/>
        <v>-45.789999999999054</v>
      </c>
      <c r="L2084" s="13">
        <f t="shared" si="1182"/>
        <v>-152.5</v>
      </c>
      <c r="M2084" s="13">
        <f t="shared" si="1171"/>
        <v>54.299999999999272</v>
      </c>
      <c r="X2084">
        <f t="shared" si="1172"/>
        <v>45.789999999999054</v>
      </c>
      <c r="Y2084">
        <f t="shared" si="1173"/>
        <v>54.299999999999272</v>
      </c>
      <c r="Z2084">
        <f t="shared" si="1174"/>
        <v>0</v>
      </c>
      <c r="AA2084">
        <f t="shared" si="1175"/>
        <v>0</v>
      </c>
      <c r="AB2084" s="18">
        <f t="shared" si="1176"/>
        <v>0</v>
      </c>
      <c r="AC2084" s="18">
        <f t="shared" si="1177"/>
        <v>0</v>
      </c>
      <c r="AD2084" s="18">
        <f t="shared" si="1178"/>
        <v>0</v>
      </c>
      <c r="AE2084" s="18">
        <f t="shared" si="1179"/>
        <v>0</v>
      </c>
      <c r="AG2084" s="18">
        <f t="shared" si="1180"/>
        <v>0</v>
      </c>
      <c r="AH2084" s="18">
        <f t="shared" si="1181"/>
        <v>0</v>
      </c>
    </row>
    <row r="2085" spans="5:34" x14ac:dyDescent="0.25">
      <c r="E2085" s="11">
        <v>43397.875</v>
      </c>
      <c r="F2085" s="9">
        <v>11187.27</v>
      </c>
      <c r="G2085" s="9">
        <v>11217.04</v>
      </c>
      <c r="H2085" s="9">
        <v>11171.5</v>
      </c>
      <c r="I2085" s="9">
        <v>11179.5</v>
      </c>
      <c r="K2085" s="13">
        <f t="shared" si="1170"/>
        <v>-7.7700000000004366</v>
      </c>
      <c r="L2085" s="13">
        <f t="shared" si="1182"/>
        <v>-160.27000000000044</v>
      </c>
      <c r="M2085" s="13">
        <f t="shared" si="1171"/>
        <v>45.540000000000873</v>
      </c>
      <c r="X2085">
        <f t="shared" si="1172"/>
        <v>7.7700000000004366</v>
      </c>
      <c r="Y2085">
        <f t="shared" si="1173"/>
        <v>45.540000000000873</v>
      </c>
      <c r="Z2085">
        <f t="shared" si="1174"/>
        <v>0</v>
      </c>
      <c r="AA2085">
        <f t="shared" si="1175"/>
        <v>0</v>
      </c>
      <c r="AB2085" s="18">
        <f t="shared" si="1176"/>
        <v>0</v>
      </c>
      <c r="AC2085" s="18">
        <f t="shared" si="1177"/>
        <v>0</v>
      </c>
      <c r="AD2085" s="18">
        <f t="shared" si="1178"/>
        <v>0</v>
      </c>
      <c r="AE2085" s="18">
        <f t="shared" si="1179"/>
        <v>0</v>
      </c>
      <c r="AG2085" s="18">
        <f t="shared" si="1180"/>
        <v>0</v>
      </c>
      <c r="AH2085" s="18">
        <f t="shared" si="1181"/>
        <v>0</v>
      </c>
    </row>
    <row r="2086" spans="5:34" x14ac:dyDescent="0.25">
      <c r="E2086" s="12">
        <v>43397.916666666664</v>
      </c>
      <c r="F2086" s="10">
        <v>11179.25</v>
      </c>
      <c r="G2086" s="10">
        <v>11179.25</v>
      </c>
      <c r="H2086" s="10">
        <v>11049.9</v>
      </c>
      <c r="I2086" s="10">
        <v>11050.9</v>
      </c>
      <c r="K2086" s="13">
        <f t="shared" si="1170"/>
        <v>-128.35000000000036</v>
      </c>
      <c r="L2086" s="13">
        <f t="shared" si="1182"/>
        <v>-288.6200000000008</v>
      </c>
      <c r="M2086" s="13">
        <f t="shared" si="1171"/>
        <v>129.35000000000036</v>
      </c>
      <c r="N2086" s="13"/>
      <c r="X2086">
        <f t="shared" si="1172"/>
        <v>128.35000000000036</v>
      </c>
      <c r="Y2086">
        <f t="shared" si="1173"/>
        <v>129.35000000000036</v>
      </c>
      <c r="Z2086">
        <f t="shared" si="1174"/>
        <v>0</v>
      </c>
      <c r="AA2086">
        <f t="shared" si="1175"/>
        <v>0</v>
      </c>
      <c r="AB2086" s="18">
        <f t="shared" si="1176"/>
        <v>0</v>
      </c>
      <c r="AC2086" s="18">
        <f t="shared" si="1177"/>
        <v>0</v>
      </c>
      <c r="AD2086" s="18">
        <f t="shared" si="1178"/>
        <v>0</v>
      </c>
      <c r="AE2086" s="18">
        <f t="shared" si="1179"/>
        <v>0</v>
      </c>
      <c r="AG2086" s="18">
        <f t="shared" si="1180"/>
        <v>0</v>
      </c>
      <c r="AH2086" s="18">
        <f t="shared" si="1181"/>
        <v>0</v>
      </c>
    </row>
    <row r="2087" spans="5:34" hidden="1" x14ac:dyDescent="0.25">
      <c r="E2087" s="11">
        <v>43397.958333333336</v>
      </c>
      <c r="F2087" s="9">
        <v>11050.9</v>
      </c>
      <c r="G2087" s="9">
        <v>11130.23</v>
      </c>
      <c r="H2087" s="9">
        <v>11050.9</v>
      </c>
      <c r="I2087" s="9">
        <v>11128.15</v>
      </c>
      <c r="AB2087"/>
      <c r="AC2087"/>
      <c r="AD2087"/>
      <c r="AE2087"/>
    </row>
    <row r="2088" spans="5:34" hidden="1" x14ac:dyDescent="0.25">
      <c r="E2088" s="12">
        <v>43398.041666666664</v>
      </c>
      <c r="F2088" s="10">
        <v>11125.03</v>
      </c>
      <c r="G2088" s="10">
        <v>11128.15</v>
      </c>
      <c r="H2088" s="10">
        <v>11091.3</v>
      </c>
      <c r="I2088" s="10">
        <v>11122.94</v>
      </c>
      <c r="AB2088"/>
      <c r="AC2088"/>
      <c r="AD2088"/>
      <c r="AE2088"/>
    </row>
    <row r="2089" spans="5:34" hidden="1" x14ac:dyDescent="0.25">
      <c r="E2089" s="11">
        <v>43398.083333333336</v>
      </c>
      <c r="F2089" s="9">
        <v>11123.98</v>
      </c>
      <c r="G2089" s="9">
        <v>11132.78</v>
      </c>
      <c r="H2089" s="9">
        <v>11053.74</v>
      </c>
      <c r="I2089" s="9">
        <v>11075.47</v>
      </c>
      <c r="AB2089"/>
      <c r="AC2089"/>
      <c r="AD2089"/>
      <c r="AE2089"/>
    </row>
    <row r="2090" spans="5:34" hidden="1" x14ac:dyDescent="0.25">
      <c r="E2090" s="12">
        <v>43398.125</v>
      </c>
      <c r="F2090" s="10">
        <v>11076.51</v>
      </c>
      <c r="G2090" s="10">
        <v>11120.22</v>
      </c>
      <c r="H2090" s="10">
        <v>11076.51</v>
      </c>
      <c r="I2090" s="10">
        <v>11116.06</v>
      </c>
      <c r="AB2090"/>
      <c r="AC2090"/>
      <c r="AD2090"/>
      <c r="AE2090"/>
    </row>
    <row r="2091" spans="5:34" hidden="1" x14ac:dyDescent="0.25">
      <c r="E2091" s="11">
        <v>43398.166666666664</v>
      </c>
      <c r="F2091" s="9">
        <v>11116.58</v>
      </c>
      <c r="G2091" s="9">
        <v>11124.09</v>
      </c>
      <c r="H2091" s="9">
        <v>11080.83</v>
      </c>
      <c r="I2091" s="9">
        <v>11111.71</v>
      </c>
      <c r="AB2091"/>
      <c r="AC2091"/>
      <c r="AD2091"/>
      <c r="AE2091"/>
    </row>
    <row r="2092" spans="5:34" hidden="1" x14ac:dyDescent="0.25">
      <c r="E2092" s="12">
        <v>43398.208333333336</v>
      </c>
      <c r="F2092" s="10">
        <v>11112.23</v>
      </c>
      <c r="G2092" s="10">
        <v>11141.39</v>
      </c>
      <c r="H2092" s="10">
        <v>11101.31</v>
      </c>
      <c r="I2092" s="10">
        <v>11130.98</v>
      </c>
      <c r="AB2092"/>
      <c r="AC2092"/>
      <c r="AD2092"/>
      <c r="AE2092"/>
    </row>
    <row r="2093" spans="5:34" hidden="1" x14ac:dyDescent="0.25">
      <c r="E2093" s="11">
        <v>43398.25</v>
      </c>
      <c r="F2093" s="9">
        <v>11130.46</v>
      </c>
      <c r="G2093" s="9">
        <v>11134.72</v>
      </c>
      <c r="H2093" s="9">
        <v>11112.87</v>
      </c>
      <c r="I2093" s="9">
        <v>11119.11</v>
      </c>
      <c r="AB2093"/>
      <c r="AC2093"/>
      <c r="AD2093"/>
      <c r="AE2093"/>
    </row>
    <row r="2094" spans="5:34" hidden="1" x14ac:dyDescent="0.25">
      <c r="E2094" s="12">
        <v>43398.291666666664</v>
      </c>
      <c r="F2094" s="10">
        <v>11118.07</v>
      </c>
      <c r="G2094" s="10">
        <v>11118.07</v>
      </c>
      <c r="H2094" s="10">
        <v>11103.33</v>
      </c>
      <c r="I2094" s="10">
        <v>11103.85</v>
      </c>
      <c r="AB2094"/>
      <c r="AC2094"/>
      <c r="AD2094"/>
      <c r="AE2094"/>
    </row>
    <row r="2095" spans="5:34" x14ac:dyDescent="0.25">
      <c r="E2095" s="11">
        <v>43398.333333333336</v>
      </c>
      <c r="F2095" s="9">
        <v>11104.37</v>
      </c>
      <c r="G2095" s="9">
        <v>11124.04</v>
      </c>
      <c r="H2095" s="9">
        <v>11069.41</v>
      </c>
      <c r="I2095" s="9">
        <v>11103.06</v>
      </c>
      <c r="K2095" s="13">
        <f t="shared" ref="K2095:K2109" si="1183">I2095-F2095</f>
        <v>-1.3100000000013097</v>
      </c>
      <c r="L2095" s="13">
        <v>0</v>
      </c>
      <c r="M2095" s="13">
        <f t="shared" ref="M2095:M2109" si="1184">G2095-H2095</f>
        <v>54.630000000001019</v>
      </c>
      <c r="N2095" s="13">
        <f>I2109-F2095</f>
        <v>202.59999999999854</v>
      </c>
      <c r="O2095" s="18">
        <f>IF(K2095*N2095&gt;0,1,0)</f>
        <v>0</v>
      </c>
      <c r="P2095">
        <f>_xlfn.IFS(K2095&lt;0,MIN(L2094:L2108),K2095&gt;0,MAX(L2094:L2108))</f>
        <v>-20.409999999999854</v>
      </c>
      <c r="Q2095">
        <f>_xlfn.IFS(K2095&lt;0,MAX(L2094:L2108),K2095&gt;0,MIN(L2094:L2108))</f>
        <v>239.15000000000146</v>
      </c>
      <c r="T2095" s="13">
        <f>MAX(G2095:G2109)</f>
        <v>11372.28</v>
      </c>
      <c r="X2095">
        <f t="shared" ref="X2095:X2109" si="1185">ABS(K2095)</f>
        <v>1.3100000000013097</v>
      </c>
      <c r="Y2095">
        <f t="shared" ref="Y2095:Y2109" si="1186">ABS(M2095)</f>
        <v>54.630000000001019</v>
      </c>
      <c r="Z2095">
        <f t="shared" ref="Z2095:Z2109" si="1187">IF(T2095&lt;1000,ABS(T2095),0)</f>
        <v>0</v>
      </c>
      <c r="AA2095">
        <f t="shared" ref="AA2095:AA2109" si="1188">ABS(N2095)</f>
        <v>202.59999999999854</v>
      </c>
      <c r="AB2095" s="18">
        <f t="shared" ref="AB2095:AB2109" si="1189">ABS(P2095)</f>
        <v>20.409999999999854</v>
      </c>
      <c r="AC2095" s="18">
        <f t="shared" ref="AC2095:AC2109" si="1190">ABS(Q2095)</f>
        <v>239.15000000000146</v>
      </c>
      <c r="AD2095" s="18">
        <f t="shared" ref="AD2095:AD2109" si="1191">IF(O2095=1,ABS(P2095),0)</f>
        <v>0</v>
      </c>
      <c r="AE2095" s="18">
        <f t="shared" ref="AE2095:AE2109" si="1192">IF(O2095=0,ABS(Q2095),0)</f>
        <v>239.15000000000146</v>
      </c>
      <c r="AG2095" s="18">
        <f t="shared" ref="AG2095:AG2109" si="1193">IF(O2095=1,ABS(Q2095),0)</f>
        <v>0</v>
      </c>
      <c r="AH2095" s="18">
        <f t="shared" ref="AH2095:AH2109" si="1194">IF(O2095=0,ABS(P2095),0)</f>
        <v>20.409999999999854</v>
      </c>
    </row>
    <row r="2096" spans="5:34" x14ac:dyDescent="0.25">
      <c r="E2096" s="12">
        <v>43398.375</v>
      </c>
      <c r="F2096" s="10">
        <v>11114.77</v>
      </c>
      <c r="G2096" s="10">
        <v>11115.55</v>
      </c>
      <c r="H2096" s="10">
        <v>11080.36</v>
      </c>
      <c r="I2096" s="10">
        <v>11094.36</v>
      </c>
      <c r="K2096" s="13">
        <f t="shared" si="1183"/>
        <v>-20.409999999999854</v>
      </c>
      <c r="L2096" s="13">
        <f t="shared" ref="L2096:L2109" si="1195">L2095+K2096</f>
        <v>-20.409999999999854</v>
      </c>
      <c r="M2096" s="13">
        <f t="shared" si="1184"/>
        <v>35.18999999999869</v>
      </c>
      <c r="T2096" s="13">
        <f>MIN(H2095:H2109)</f>
        <v>11069.41</v>
      </c>
      <c r="X2096">
        <f t="shared" si="1185"/>
        <v>20.409999999999854</v>
      </c>
      <c r="Y2096">
        <f t="shared" si="1186"/>
        <v>35.18999999999869</v>
      </c>
      <c r="Z2096">
        <f t="shared" si="1187"/>
        <v>0</v>
      </c>
      <c r="AA2096">
        <f t="shared" si="1188"/>
        <v>0</v>
      </c>
      <c r="AB2096" s="18">
        <f t="shared" si="1189"/>
        <v>0</v>
      </c>
      <c r="AC2096" s="18">
        <f t="shared" si="1190"/>
        <v>0</v>
      </c>
      <c r="AD2096" s="18">
        <f t="shared" si="1191"/>
        <v>0</v>
      </c>
      <c r="AE2096" s="18">
        <f t="shared" si="1192"/>
        <v>0</v>
      </c>
      <c r="AG2096" s="18">
        <f t="shared" si="1193"/>
        <v>0</v>
      </c>
      <c r="AH2096" s="18">
        <f t="shared" si="1194"/>
        <v>0</v>
      </c>
    </row>
    <row r="2097" spans="5:34" x14ac:dyDescent="0.25">
      <c r="E2097" s="11">
        <v>43398.416666666664</v>
      </c>
      <c r="F2097" s="9">
        <v>11094.64</v>
      </c>
      <c r="G2097" s="9">
        <v>11195.05</v>
      </c>
      <c r="H2097" s="9">
        <v>11077.19</v>
      </c>
      <c r="I2097" s="9">
        <v>11191.45</v>
      </c>
      <c r="K2097" s="13">
        <f t="shared" si="1183"/>
        <v>96.81000000000131</v>
      </c>
      <c r="L2097" s="13">
        <f t="shared" si="1195"/>
        <v>76.400000000001455</v>
      </c>
      <c r="M2097" s="13">
        <f t="shared" si="1184"/>
        <v>117.85999999999876</v>
      </c>
      <c r="T2097" s="13">
        <f>T2095-T2096</f>
        <v>302.8700000000008</v>
      </c>
      <c r="X2097">
        <f t="shared" si="1185"/>
        <v>96.81000000000131</v>
      </c>
      <c r="Y2097">
        <f t="shared" si="1186"/>
        <v>117.85999999999876</v>
      </c>
      <c r="Z2097">
        <f t="shared" si="1187"/>
        <v>302.8700000000008</v>
      </c>
      <c r="AA2097">
        <f t="shared" si="1188"/>
        <v>0</v>
      </c>
      <c r="AB2097" s="18">
        <f t="shared" si="1189"/>
        <v>0</v>
      </c>
      <c r="AC2097" s="18">
        <f t="shared" si="1190"/>
        <v>0</v>
      </c>
      <c r="AD2097" s="18">
        <f t="shared" si="1191"/>
        <v>0</v>
      </c>
      <c r="AE2097" s="18">
        <f t="shared" si="1192"/>
        <v>0</v>
      </c>
      <c r="AG2097" s="18">
        <f t="shared" si="1193"/>
        <v>0</v>
      </c>
      <c r="AH2097" s="18">
        <f t="shared" si="1194"/>
        <v>0</v>
      </c>
    </row>
    <row r="2098" spans="5:34" x14ac:dyDescent="0.25">
      <c r="E2098" s="12">
        <v>43398.458333333336</v>
      </c>
      <c r="F2098" s="10">
        <v>11191.7</v>
      </c>
      <c r="G2098" s="10">
        <v>11218.11</v>
      </c>
      <c r="H2098" s="10">
        <v>11178.88</v>
      </c>
      <c r="I2098" s="10">
        <v>11194.36</v>
      </c>
      <c r="K2098" s="13">
        <f t="shared" si="1183"/>
        <v>2.6599999999998545</v>
      </c>
      <c r="L2098" s="13">
        <f t="shared" si="1195"/>
        <v>79.06000000000131</v>
      </c>
      <c r="M2098" s="13">
        <f t="shared" si="1184"/>
        <v>39.230000000001382</v>
      </c>
      <c r="R2098">
        <v>-20</v>
      </c>
      <c r="X2098">
        <f t="shared" si="1185"/>
        <v>2.6599999999998545</v>
      </c>
      <c r="Y2098">
        <f t="shared" si="1186"/>
        <v>39.230000000001382</v>
      </c>
      <c r="Z2098">
        <f t="shared" si="1187"/>
        <v>0</v>
      </c>
      <c r="AA2098">
        <f t="shared" si="1188"/>
        <v>0</v>
      </c>
      <c r="AB2098" s="18">
        <f t="shared" si="1189"/>
        <v>0</v>
      </c>
      <c r="AC2098" s="18">
        <f t="shared" si="1190"/>
        <v>0</v>
      </c>
      <c r="AD2098" s="18">
        <f t="shared" si="1191"/>
        <v>0</v>
      </c>
      <c r="AE2098" s="18">
        <f t="shared" si="1192"/>
        <v>0</v>
      </c>
      <c r="AG2098" s="18">
        <f t="shared" si="1193"/>
        <v>0</v>
      </c>
      <c r="AH2098" s="18">
        <f t="shared" si="1194"/>
        <v>0</v>
      </c>
    </row>
    <row r="2099" spans="5:34" x14ac:dyDescent="0.25">
      <c r="E2099" s="11">
        <v>43398.5</v>
      </c>
      <c r="F2099" s="9">
        <v>11194.61</v>
      </c>
      <c r="G2099" s="9">
        <v>11267.34</v>
      </c>
      <c r="H2099" s="9">
        <v>11194.11</v>
      </c>
      <c r="I2099" s="9">
        <v>11250.4</v>
      </c>
      <c r="K2099" s="13">
        <f t="shared" si="1183"/>
        <v>55.789999999999054</v>
      </c>
      <c r="L2099" s="13">
        <f t="shared" si="1195"/>
        <v>134.85000000000036</v>
      </c>
      <c r="M2099" s="13">
        <f t="shared" si="1184"/>
        <v>73.229999999999563</v>
      </c>
      <c r="X2099">
        <f t="shared" si="1185"/>
        <v>55.789999999999054</v>
      </c>
      <c r="Y2099">
        <f t="shared" si="1186"/>
        <v>73.229999999999563</v>
      </c>
      <c r="Z2099">
        <f t="shared" si="1187"/>
        <v>0</v>
      </c>
      <c r="AA2099">
        <f t="shared" si="1188"/>
        <v>0</v>
      </c>
      <c r="AB2099" s="18">
        <f t="shared" si="1189"/>
        <v>0</v>
      </c>
      <c r="AC2099" s="18">
        <f t="shared" si="1190"/>
        <v>0</v>
      </c>
      <c r="AD2099" s="18">
        <f t="shared" si="1191"/>
        <v>0</v>
      </c>
      <c r="AE2099" s="18">
        <f t="shared" si="1192"/>
        <v>0</v>
      </c>
      <c r="AG2099" s="18">
        <f t="shared" si="1193"/>
        <v>0</v>
      </c>
      <c r="AH2099" s="18">
        <f t="shared" si="1194"/>
        <v>0</v>
      </c>
    </row>
    <row r="2100" spans="5:34" x14ac:dyDescent="0.25">
      <c r="E2100" s="12">
        <v>43398.541666666664</v>
      </c>
      <c r="F2100" s="10">
        <v>11250.15</v>
      </c>
      <c r="G2100" s="10">
        <v>11256</v>
      </c>
      <c r="H2100" s="10">
        <v>11215.12</v>
      </c>
      <c r="I2100" s="10">
        <v>11254.74</v>
      </c>
      <c r="K2100" s="13">
        <f t="shared" si="1183"/>
        <v>4.5900000000001455</v>
      </c>
      <c r="L2100" s="13">
        <f t="shared" si="1195"/>
        <v>139.44000000000051</v>
      </c>
      <c r="M2100" s="13">
        <f t="shared" si="1184"/>
        <v>40.8799999999992</v>
      </c>
      <c r="X2100">
        <f t="shared" si="1185"/>
        <v>4.5900000000001455</v>
      </c>
      <c r="Y2100">
        <f t="shared" si="1186"/>
        <v>40.8799999999992</v>
      </c>
      <c r="Z2100">
        <f t="shared" si="1187"/>
        <v>0</v>
      </c>
      <c r="AA2100">
        <f t="shared" si="1188"/>
        <v>0</v>
      </c>
      <c r="AB2100" s="18">
        <f t="shared" si="1189"/>
        <v>0</v>
      </c>
      <c r="AC2100" s="18">
        <f t="shared" si="1190"/>
        <v>0</v>
      </c>
      <c r="AD2100" s="18">
        <f t="shared" si="1191"/>
        <v>0</v>
      </c>
      <c r="AE2100" s="18">
        <f t="shared" si="1192"/>
        <v>0</v>
      </c>
      <c r="AG2100" s="18">
        <f t="shared" si="1193"/>
        <v>0</v>
      </c>
      <c r="AH2100" s="18">
        <f t="shared" si="1194"/>
        <v>0</v>
      </c>
    </row>
    <row r="2101" spans="5:34" x14ac:dyDescent="0.25">
      <c r="E2101" s="11">
        <v>43398.583333333336</v>
      </c>
      <c r="F2101" s="9">
        <v>11254.99</v>
      </c>
      <c r="G2101" s="9">
        <v>11255.74</v>
      </c>
      <c r="H2101" s="9">
        <v>11205.95</v>
      </c>
      <c r="I2101" s="9">
        <v>11212.02</v>
      </c>
      <c r="K2101" s="13">
        <f t="shared" si="1183"/>
        <v>-42.969999999999345</v>
      </c>
      <c r="L2101" s="13">
        <f t="shared" si="1195"/>
        <v>96.470000000001164</v>
      </c>
      <c r="M2101" s="13">
        <f t="shared" si="1184"/>
        <v>49.789999999999054</v>
      </c>
      <c r="X2101">
        <f t="shared" si="1185"/>
        <v>42.969999999999345</v>
      </c>
      <c r="Y2101">
        <f t="shared" si="1186"/>
        <v>49.789999999999054</v>
      </c>
      <c r="Z2101">
        <f t="shared" si="1187"/>
        <v>0</v>
      </c>
      <c r="AA2101">
        <f t="shared" si="1188"/>
        <v>0</v>
      </c>
      <c r="AB2101" s="18">
        <f t="shared" si="1189"/>
        <v>0</v>
      </c>
      <c r="AC2101" s="18">
        <f t="shared" si="1190"/>
        <v>0</v>
      </c>
      <c r="AD2101" s="18">
        <f t="shared" si="1191"/>
        <v>0</v>
      </c>
      <c r="AE2101" s="18">
        <f t="shared" si="1192"/>
        <v>0</v>
      </c>
      <c r="AG2101" s="18">
        <f t="shared" si="1193"/>
        <v>0</v>
      </c>
      <c r="AH2101" s="18">
        <f t="shared" si="1194"/>
        <v>0</v>
      </c>
    </row>
    <row r="2102" spans="5:34" x14ac:dyDescent="0.25">
      <c r="E2102" s="12">
        <v>43398.625</v>
      </c>
      <c r="F2102" s="10">
        <v>11212.09</v>
      </c>
      <c r="G2102" s="10">
        <v>11247.03</v>
      </c>
      <c r="H2102" s="10">
        <v>11196.26</v>
      </c>
      <c r="I2102" s="10">
        <v>11200.82</v>
      </c>
      <c r="K2102" s="13">
        <f t="shared" si="1183"/>
        <v>-11.270000000000437</v>
      </c>
      <c r="L2102" s="13">
        <f t="shared" si="1195"/>
        <v>85.200000000000728</v>
      </c>
      <c r="M2102" s="13">
        <f t="shared" si="1184"/>
        <v>50.770000000000437</v>
      </c>
      <c r="X2102">
        <f t="shared" si="1185"/>
        <v>11.270000000000437</v>
      </c>
      <c r="Y2102">
        <f t="shared" si="1186"/>
        <v>50.770000000000437</v>
      </c>
      <c r="Z2102">
        <f t="shared" si="1187"/>
        <v>0</v>
      </c>
      <c r="AA2102">
        <f t="shared" si="1188"/>
        <v>0</v>
      </c>
      <c r="AB2102" s="18">
        <f t="shared" si="1189"/>
        <v>0</v>
      </c>
      <c r="AC2102" s="18">
        <f t="shared" si="1190"/>
        <v>0</v>
      </c>
      <c r="AD2102" s="18">
        <f t="shared" si="1191"/>
        <v>0</v>
      </c>
      <c r="AE2102" s="18">
        <f t="shared" si="1192"/>
        <v>0</v>
      </c>
      <c r="AG2102" s="18">
        <f t="shared" si="1193"/>
        <v>0</v>
      </c>
      <c r="AH2102" s="18">
        <f t="shared" si="1194"/>
        <v>0</v>
      </c>
    </row>
    <row r="2103" spans="5:34" x14ac:dyDescent="0.25">
      <c r="E2103" s="11">
        <v>43398.666666666664</v>
      </c>
      <c r="F2103" s="9">
        <v>11202.07</v>
      </c>
      <c r="G2103" s="9">
        <v>11239.03</v>
      </c>
      <c r="H2103" s="9">
        <v>11149.85</v>
      </c>
      <c r="I2103" s="9">
        <v>11225.84</v>
      </c>
      <c r="K2103" s="13">
        <f t="shared" si="1183"/>
        <v>23.770000000000437</v>
      </c>
      <c r="L2103" s="13">
        <f t="shared" si="1195"/>
        <v>108.97000000000116</v>
      </c>
      <c r="M2103" s="13">
        <f t="shared" si="1184"/>
        <v>89.180000000000291</v>
      </c>
      <c r="X2103">
        <f t="shared" si="1185"/>
        <v>23.770000000000437</v>
      </c>
      <c r="Y2103">
        <f t="shared" si="1186"/>
        <v>89.180000000000291</v>
      </c>
      <c r="Z2103">
        <f t="shared" si="1187"/>
        <v>0</v>
      </c>
      <c r="AA2103">
        <f t="shared" si="1188"/>
        <v>0</v>
      </c>
      <c r="AB2103" s="18">
        <f t="shared" si="1189"/>
        <v>0</v>
      </c>
      <c r="AC2103" s="18">
        <f t="shared" si="1190"/>
        <v>0</v>
      </c>
      <c r="AD2103" s="18">
        <f t="shared" si="1191"/>
        <v>0</v>
      </c>
      <c r="AE2103" s="18">
        <f t="shared" si="1192"/>
        <v>0</v>
      </c>
      <c r="AG2103" s="18">
        <f t="shared" si="1193"/>
        <v>0</v>
      </c>
      <c r="AH2103" s="18">
        <f t="shared" si="1194"/>
        <v>0</v>
      </c>
    </row>
    <row r="2104" spans="5:34" x14ac:dyDescent="0.25">
      <c r="E2104" s="12">
        <v>43398.708333333336</v>
      </c>
      <c r="F2104" s="10">
        <v>11226.59</v>
      </c>
      <c r="G2104" s="10">
        <v>11314.56</v>
      </c>
      <c r="H2104" s="10">
        <v>11218.74</v>
      </c>
      <c r="I2104" s="10">
        <v>11291.62</v>
      </c>
      <c r="K2104" s="13">
        <f t="shared" si="1183"/>
        <v>65.030000000000655</v>
      </c>
      <c r="L2104" s="13">
        <f t="shared" si="1195"/>
        <v>174.00000000000182</v>
      </c>
      <c r="M2104" s="13">
        <f t="shared" si="1184"/>
        <v>95.819999999999709</v>
      </c>
      <c r="X2104">
        <f t="shared" si="1185"/>
        <v>65.030000000000655</v>
      </c>
      <c r="Y2104">
        <f t="shared" si="1186"/>
        <v>95.819999999999709</v>
      </c>
      <c r="Z2104">
        <f t="shared" si="1187"/>
        <v>0</v>
      </c>
      <c r="AA2104">
        <f t="shared" si="1188"/>
        <v>0</v>
      </c>
      <c r="AB2104" s="18">
        <f t="shared" si="1189"/>
        <v>0</v>
      </c>
      <c r="AC2104" s="18">
        <f t="shared" si="1190"/>
        <v>0</v>
      </c>
      <c r="AD2104" s="18">
        <f t="shared" si="1191"/>
        <v>0</v>
      </c>
      <c r="AE2104" s="18">
        <f t="shared" si="1192"/>
        <v>0</v>
      </c>
      <c r="AG2104" s="18">
        <f t="shared" si="1193"/>
        <v>0</v>
      </c>
      <c r="AH2104" s="18">
        <f t="shared" si="1194"/>
        <v>0</v>
      </c>
    </row>
    <row r="2105" spans="5:34" x14ac:dyDescent="0.25">
      <c r="E2105" s="11">
        <v>43398.75</v>
      </c>
      <c r="F2105" s="9">
        <v>11290.37</v>
      </c>
      <c r="G2105" s="9">
        <v>11326.55</v>
      </c>
      <c r="H2105" s="9">
        <v>11245.69</v>
      </c>
      <c r="I2105" s="9">
        <v>11290.26</v>
      </c>
      <c r="K2105" s="13">
        <f t="shared" si="1183"/>
        <v>-0.11000000000058208</v>
      </c>
      <c r="L2105" s="13">
        <f t="shared" si="1195"/>
        <v>173.89000000000124</v>
      </c>
      <c r="M2105" s="13">
        <f t="shared" si="1184"/>
        <v>80.859999999998763</v>
      </c>
      <c r="X2105">
        <f t="shared" si="1185"/>
        <v>0.11000000000058208</v>
      </c>
      <c r="Y2105">
        <f t="shared" si="1186"/>
        <v>80.859999999998763</v>
      </c>
      <c r="Z2105">
        <f t="shared" si="1187"/>
        <v>0</v>
      </c>
      <c r="AA2105">
        <f t="shared" si="1188"/>
        <v>0</v>
      </c>
      <c r="AB2105" s="18">
        <f t="shared" si="1189"/>
        <v>0</v>
      </c>
      <c r="AC2105" s="18">
        <f t="shared" si="1190"/>
        <v>0</v>
      </c>
      <c r="AD2105" s="18">
        <f t="shared" si="1191"/>
        <v>0</v>
      </c>
      <c r="AE2105" s="18">
        <f t="shared" si="1192"/>
        <v>0</v>
      </c>
      <c r="AG2105" s="18">
        <f t="shared" si="1193"/>
        <v>0</v>
      </c>
      <c r="AH2105" s="18">
        <f t="shared" si="1194"/>
        <v>0</v>
      </c>
    </row>
    <row r="2106" spans="5:34" x14ac:dyDescent="0.25">
      <c r="E2106" s="12">
        <v>43398.791666666664</v>
      </c>
      <c r="F2106" s="10">
        <v>11290.51</v>
      </c>
      <c r="G2106" s="10">
        <v>11308.34</v>
      </c>
      <c r="H2106" s="10">
        <v>11269.97</v>
      </c>
      <c r="I2106" s="10">
        <v>11303.24</v>
      </c>
      <c r="K2106" s="13">
        <f t="shared" si="1183"/>
        <v>12.729999999999563</v>
      </c>
      <c r="L2106" s="13">
        <f t="shared" si="1195"/>
        <v>186.6200000000008</v>
      </c>
      <c r="M2106" s="13">
        <f t="shared" si="1184"/>
        <v>38.3700000000008</v>
      </c>
      <c r="X2106">
        <f t="shared" si="1185"/>
        <v>12.729999999999563</v>
      </c>
      <c r="Y2106">
        <f t="shared" si="1186"/>
        <v>38.3700000000008</v>
      </c>
      <c r="Z2106">
        <f t="shared" si="1187"/>
        <v>0</v>
      </c>
      <c r="AA2106">
        <f t="shared" si="1188"/>
        <v>0</v>
      </c>
      <c r="AB2106" s="18">
        <f t="shared" si="1189"/>
        <v>0</v>
      </c>
      <c r="AC2106" s="18">
        <f t="shared" si="1190"/>
        <v>0</v>
      </c>
      <c r="AD2106" s="18">
        <f t="shared" si="1191"/>
        <v>0</v>
      </c>
      <c r="AE2106" s="18">
        <f t="shared" si="1192"/>
        <v>0</v>
      </c>
      <c r="AG2106" s="18">
        <f t="shared" si="1193"/>
        <v>0</v>
      </c>
      <c r="AH2106" s="18">
        <f t="shared" si="1194"/>
        <v>0</v>
      </c>
    </row>
    <row r="2107" spans="5:34" x14ac:dyDescent="0.25">
      <c r="E2107" s="11">
        <v>43398.833333333336</v>
      </c>
      <c r="F2107" s="9">
        <v>11303.74</v>
      </c>
      <c r="G2107" s="9">
        <v>11339.26</v>
      </c>
      <c r="H2107" s="9">
        <v>11284.22</v>
      </c>
      <c r="I2107" s="9">
        <v>11321.75</v>
      </c>
      <c r="K2107" s="13">
        <f t="shared" si="1183"/>
        <v>18.010000000000218</v>
      </c>
      <c r="L2107" s="13">
        <f t="shared" si="1195"/>
        <v>204.63000000000102</v>
      </c>
      <c r="M2107" s="13">
        <f t="shared" si="1184"/>
        <v>55.040000000000873</v>
      </c>
      <c r="X2107">
        <f t="shared" si="1185"/>
        <v>18.010000000000218</v>
      </c>
      <c r="Y2107">
        <f t="shared" si="1186"/>
        <v>55.040000000000873</v>
      </c>
      <c r="Z2107">
        <f t="shared" si="1187"/>
        <v>0</v>
      </c>
      <c r="AA2107">
        <f t="shared" si="1188"/>
        <v>0</v>
      </c>
      <c r="AB2107" s="18">
        <f t="shared" si="1189"/>
        <v>0</v>
      </c>
      <c r="AC2107" s="18">
        <f t="shared" si="1190"/>
        <v>0</v>
      </c>
      <c r="AD2107" s="18">
        <f t="shared" si="1191"/>
        <v>0</v>
      </c>
      <c r="AE2107" s="18">
        <f t="shared" si="1192"/>
        <v>0</v>
      </c>
      <c r="AG2107" s="18">
        <f t="shared" si="1193"/>
        <v>0</v>
      </c>
      <c r="AH2107" s="18">
        <f t="shared" si="1194"/>
        <v>0</v>
      </c>
    </row>
    <row r="2108" spans="5:34" x14ac:dyDescent="0.25">
      <c r="E2108" s="12">
        <v>43398.875</v>
      </c>
      <c r="F2108" s="10">
        <v>11321.5</v>
      </c>
      <c r="G2108" s="10">
        <v>11372.28</v>
      </c>
      <c r="H2108" s="10">
        <v>11315.74</v>
      </c>
      <c r="I2108" s="10">
        <v>11356.02</v>
      </c>
      <c r="K2108" s="13">
        <f t="shared" si="1183"/>
        <v>34.520000000000437</v>
      </c>
      <c r="L2108" s="13">
        <f t="shared" si="1195"/>
        <v>239.15000000000146</v>
      </c>
      <c r="M2108" s="13">
        <f t="shared" si="1184"/>
        <v>56.540000000000873</v>
      </c>
      <c r="X2108">
        <f t="shared" si="1185"/>
        <v>34.520000000000437</v>
      </c>
      <c r="Y2108">
        <f t="shared" si="1186"/>
        <v>56.540000000000873</v>
      </c>
      <c r="Z2108">
        <f t="shared" si="1187"/>
        <v>0</v>
      </c>
      <c r="AA2108">
        <f t="shared" si="1188"/>
        <v>0</v>
      </c>
      <c r="AB2108" s="18">
        <f t="shared" si="1189"/>
        <v>0</v>
      </c>
      <c r="AC2108" s="18">
        <f t="shared" si="1190"/>
        <v>0</v>
      </c>
      <c r="AD2108" s="18">
        <f t="shared" si="1191"/>
        <v>0</v>
      </c>
      <c r="AE2108" s="18">
        <f t="shared" si="1192"/>
        <v>0</v>
      </c>
      <c r="AG2108" s="18">
        <f t="shared" si="1193"/>
        <v>0</v>
      </c>
      <c r="AH2108" s="18">
        <f t="shared" si="1194"/>
        <v>0</v>
      </c>
    </row>
    <row r="2109" spans="5:34" x14ac:dyDescent="0.25">
      <c r="E2109" s="11">
        <v>43398.916666666664</v>
      </c>
      <c r="F2109" s="9">
        <v>11356.77</v>
      </c>
      <c r="G2109" s="9">
        <v>11371.28</v>
      </c>
      <c r="H2109" s="9">
        <v>11294.46</v>
      </c>
      <c r="I2109" s="9">
        <v>11306.97</v>
      </c>
      <c r="K2109" s="13">
        <f t="shared" si="1183"/>
        <v>-49.800000000001091</v>
      </c>
      <c r="L2109" s="13">
        <f t="shared" si="1195"/>
        <v>189.35000000000036</v>
      </c>
      <c r="M2109" s="13">
        <f t="shared" si="1184"/>
        <v>76.820000000001528</v>
      </c>
      <c r="N2109" s="13"/>
      <c r="X2109">
        <f t="shared" si="1185"/>
        <v>49.800000000001091</v>
      </c>
      <c r="Y2109">
        <f t="shared" si="1186"/>
        <v>76.820000000001528</v>
      </c>
      <c r="Z2109">
        <f t="shared" si="1187"/>
        <v>0</v>
      </c>
      <c r="AA2109">
        <f t="shared" si="1188"/>
        <v>0</v>
      </c>
      <c r="AB2109" s="18">
        <f t="shared" si="1189"/>
        <v>0</v>
      </c>
      <c r="AC2109" s="18">
        <f t="shared" si="1190"/>
        <v>0</v>
      </c>
      <c r="AD2109" s="18">
        <f t="shared" si="1191"/>
        <v>0</v>
      </c>
      <c r="AE2109" s="18">
        <f t="shared" si="1192"/>
        <v>0</v>
      </c>
      <c r="AG2109" s="18">
        <f t="shared" si="1193"/>
        <v>0</v>
      </c>
      <c r="AH2109" s="18">
        <f t="shared" si="1194"/>
        <v>0</v>
      </c>
    </row>
    <row r="2110" spans="5:34" hidden="1" x14ac:dyDescent="0.25">
      <c r="E2110" s="12">
        <v>43398.958333333336</v>
      </c>
      <c r="F2110" s="10">
        <v>11242.22</v>
      </c>
      <c r="G2110" s="10">
        <v>11251.09</v>
      </c>
      <c r="H2110" s="10">
        <v>11200.48</v>
      </c>
      <c r="I2110" s="10">
        <v>11218.62</v>
      </c>
      <c r="AB2110"/>
      <c r="AC2110"/>
      <c r="AD2110"/>
      <c r="AE2110"/>
    </row>
    <row r="2111" spans="5:34" hidden="1" x14ac:dyDescent="0.25">
      <c r="E2111" s="11">
        <v>43399.041666666664</v>
      </c>
      <c r="F2111" s="9">
        <v>11200.52</v>
      </c>
      <c r="G2111" s="9">
        <v>11217.84</v>
      </c>
      <c r="H2111" s="9">
        <v>11165.17</v>
      </c>
      <c r="I2111" s="9">
        <v>11215.75</v>
      </c>
      <c r="AB2111"/>
      <c r="AC2111"/>
      <c r="AD2111"/>
      <c r="AE2111"/>
    </row>
    <row r="2112" spans="5:34" hidden="1" x14ac:dyDescent="0.25">
      <c r="E2112" s="12">
        <v>43399.083333333336</v>
      </c>
      <c r="F2112" s="10">
        <v>11214.71</v>
      </c>
      <c r="G2112" s="10">
        <v>11219.93</v>
      </c>
      <c r="H2112" s="10">
        <v>11194.99</v>
      </c>
      <c r="I2112" s="10">
        <v>11203.69</v>
      </c>
      <c r="AB2112"/>
      <c r="AC2112"/>
      <c r="AD2112"/>
      <c r="AE2112"/>
    </row>
    <row r="2113" spans="5:34" hidden="1" x14ac:dyDescent="0.25">
      <c r="E2113" s="11">
        <v>43399.125</v>
      </c>
      <c r="F2113" s="9">
        <v>11204.21</v>
      </c>
      <c r="G2113" s="9">
        <v>11214.93</v>
      </c>
      <c r="H2113" s="9">
        <v>11169.16</v>
      </c>
      <c r="I2113" s="9">
        <v>11201.31</v>
      </c>
      <c r="AB2113"/>
      <c r="AC2113"/>
      <c r="AD2113"/>
      <c r="AE2113"/>
    </row>
    <row r="2114" spans="5:34" hidden="1" x14ac:dyDescent="0.25">
      <c r="E2114" s="12">
        <v>43399.166666666664</v>
      </c>
      <c r="F2114" s="10">
        <v>11201.07</v>
      </c>
      <c r="G2114" s="10">
        <v>11210.54</v>
      </c>
      <c r="H2114" s="10">
        <v>11186.97</v>
      </c>
      <c r="I2114" s="10">
        <v>11207.86</v>
      </c>
      <c r="AB2114"/>
      <c r="AC2114"/>
      <c r="AD2114"/>
      <c r="AE2114"/>
    </row>
    <row r="2115" spans="5:34" hidden="1" x14ac:dyDescent="0.25">
      <c r="E2115" s="11">
        <v>43399.208333333336</v>
      </c>
      <c r="F2115" s="9">
        <v>11208.38</v>
      </c>
      <c r="G2115" s="9">
        <v>11213.08</v>
      </c>
      <c r="H2115" s="9">
        <v>11163.39</v>
      </c>
      <c r="I2115" s="9">
        <v>11164.44</v>
      </c>
      <c r="AB2115"/>
      <c r="AC2115"/>
      <c r="AD2115"/>
      <c r="AE2115"/>
    </row>
    <row r="2116" spans="5:34" hidden="1" x14ac:dyDescent="0.25">
      <c r="E2116" s="12">
        <v>43399.25</v>
      </c>
      <c r="F2116" s="10">
        <v>11165.48</v>
      </c>
      <c r="G2116" s="10">
        <v>11177.97</v>
      </c>
      <c r="H2116" s="10">
        <v>11133.58</v>
      </c>
      <c r="I2116" s="10">
        <v>11144.54</v>
      </c>
      <c r="AB2116"/>
      <c r="AC2116"/>
      <c r="AD2116"/>
      <c r="AE2116"/>
    </row>
    <row r="2117" spans="5:34" hidden="1" x14ac:dyDescent="0.25">
      <c r="E2117" s="11">
        <v>43399.291666666664</v>
      </c>
      <c r="F2117" s="9">
        <v>11146.63</v>
      </c>
      <c r="G2117" s="9">
        <v>11187.46</v>
      </c>
      <c r="H2117" s="9">
        <v>11135.14</v>
      </c>
      <c r="I2117" s="9">
        <v>11177.63</v>
      </c>
      <c r="AB2117"/>
      <c r="AC2117"/>
      <c r="AD2117"/>
      <c r="AE2117"/>
    </row>
    <row r="2118" spans="5:34" x14ac:dyDescent="0.25">
      <c r="E2118" s="12">
        <v>43399.333333333336</v>
      </c>
      <c r="F2118" s="10">
        <v>11178.15</v>
      </c>
      <c r="G2118" s="10">
        <v>11199.07</v>
      </c>
      <c r="H2118" s="10">
        <v>11146.86</v>
      </c>
      <c r="I2118" s="10">
        <v>11172.78</v>
      </c>
      <c r="K2118" s="13">
        <f t="shared" ref="K2118:K2132" si="1196">I2118-F2118</f>
        <v>-5.3699999999989814</v>
      </c>
      <c r="L2118" s="13">
        <v>0</v>
      </c>
      <c r="M2118" s="13">
        <f t="shared" ref="M2118:M2132" si="1197">G2118-H2118</f>
        <v>52.209999999999127</v>
      </c>
      <c r="N2118" s="13">
        <f>I2132-F2118</f>
        <v>20.590000000000146</v>
      </c>
      <c r="O2118" s="18">
        <f>IF(K2118*N2118&gt;0,1,0)</f>
        <v>0</v>
      </c>
      <c r="P2118">
        <f>_xlfn.IFS(K2118&lt;0,MIN(L2117:L2131),K2118&gt;0,MAX(L2117:L2131))</f>
        <v>-100.51000000000022</v>
      </c>
      <c r="Q2118">
        <f>_xlfn.IFS(K2118&lt;0,MAX(L2117:L2131),K2118&gt;0,MIN(L2117:L2131))</f>
        <v>86.239999999999782</v>
      </c>
      <c r="T2118" s="13">
        <f>MAX(G2118:G2132)</f>
        <v>11289.84</v>
      </c>
      <c r="X2118">
        <f t="shared" ref="X2118:X2132" si="1198">ABS(K2118)</f>
        <v>5.3699999999989814</v>
      </c>
      <c r="Y2118">
        <f t="shared" ref="Y2118:Y2132" si="1199">ABS(M2118)</f>
        <v>52.209999999999127</v>
      </c>
      <c r="Z2118">
        <f t="shared" ref="Z2118:Z2132" si="1200">IF(T2118&lt;1000,ABS(T2118),0)</f>
        <v>0</v>
      </c>
      <c r="AA2118">
        <f t="shared" ref="AA2118:AA2132" si="1201">ABS(N2118)</f>
        <v>20.590000000000146</v>
      </c>
      <c r="AB2118" s="18">
        <f t="shared" ref="AB2118:AB2132" si="1202">ABS(P2118)</f>
        <v>100.51000000000022</v>
      </c>
      <c r="AC2118" s="18">
        <f t="shared" ref="AC2118:AC2132" si="1203">ABS(Q2118)</f>
        <v>86.239999999999782</v>
      </c>
      <c r="AD2118" s="18">
        <f t="shared" ref="AD2118:AD2132" si="1204">IF(O2118=1,ABS(P2118),0)</f>
        <v>0</v>
      </c>
      <c r="AE2118" s="18">
        <f t="shared" ref="AE2118:AE2132" si="1205">IF(O2118=0,ABS(Q2118),0)</f>
        <v>86.239999999999782</v>
      </c>
      <c r="AG2118" s="18">
        <f t="shared" ref="AG2118:AG2132" si="1206">IF(O2118=1,ABS(Q2118),0)</f>
        <v>0</v>
      </c>
      <c r="AH2118" s="18">
        <f t="shared" ref="AH2118:AH2132" si="1207">IF(O2118=0,ABS(P2118),0)</f>
        <v>100.51000000000022</v>
      </c>
    </row>
    <row r="2119" spans="5:34" x14ac:dyDescent="0.25">
      <c r="E2119" s="11">
        <v>43399.375</v>
      </c>
      <c r="F2119" s="9">
        <v>11172.78</v>
      </c>
      <c r="G2119" s="9">
        <v>11226.59</v>
      </c>
      <c r="H2119" s="9">
        <v>11143.83</v>
      </c>
      <c r="I2119" s="9">
        <v>11218.33</v>
      </c>
      <c r="K2119" s="13">
        <f t="shared" si="1196"/>
        <v>45.549999999999272</v>
      </c>
      <c r="L2119" s="13">
        <f t="shared" ref="L2119:L2132" si="1208">L2118+K2119</f>
        <v>45.549999999999272</v>
      </c>
      <c r="M2119" s="13">
        <f t="shared" si="1197"/>
        <v>82.760000000000218</v>
      </c>
      <c r="T2119" s="13">
        <f>MIN(H2118:H2132)</f>
        <v>11049.88</v>
      </c>
      <c r="X2119">
        <f t="shared" si="1198"/>
        <v>45.549999999999272</v>
      </c>
      <c r="Y2119">
        <f t="shared" si="1199"/>
        <v>82.760000000000218</v>
      </c>
      <c r="Z2119">
        <f t="shared" si="1200"/>
        <v>0</v>
      </c>
      <c r="AA2119">
        <f t="shared" si="1201"/>
        <v>0</v>
      </c>
      <c r="AB2119" s="18">
        <f t="shared" si="1202"/>
        <v>0</v>
      </c>
      <c r="AC2119" s="18">
        <f t="shared" si="1203"/>
        <v>0</v>
      </c>
      <c r="AD2119" s="18">
        <f t="shared" si="1204"/>
        <v>0</v>
      </c>
      <c r="AE2119" s="18">
        <f t="shared" si="1205"/>
        <v>0</v>
      </c>
      <c r="AG2119" s="18">
        <f t="shared" si="1206"/>
        <v>0</v>
      </c>
      <c r="AH2119" s="18">
        <f t="shared" si="1207"/>
        <v>0</v>
      </c>
    </row>
    <row r="2120" spans="5:34" x14ac:dyDescent="0.25">
      <c r="E2120" s="12">
        <v>43399.416666666664</v>
      </c>
      <c r="F2120" s="10">
        <v>11210.61</v>
      </c>
      <c r="G2120" s="10">
        <v>11211.11</v>
      </c>
      <c r="H2120" s="10">
        <v>11094.15</v>
      </c>
      <c r="I2120" s="10">
        <v>11145.28</v>
      </c>
      <c r="K2120" s="13">
        <f t="shared" si="1196"/>
        <v>-65.329999999999927</v>
      </c>
      <c r="L2120" s="13">
        <f t="shared" si="1208"/>
        <v>-19.780000000000655</v>
      </c>
      <c r="M2120" s="13">
        <f t="shared" si="1197"/>
        <v>116.96000000000095</v>
      </c>
      <c r="T2120" s="13">
        <f>T2118-T2119</f>
        <v>239.96000000000095</v>
      </c>
      <c r="X2120">
        <f t="shared" si="1198"/>
        <v>65.329999999999927</v>
      </c>
      <c r="Y2120">
        <f t="shared" si="1199"/>
        <v>116.96000000000095</v>
      </c>
      <c r="Z2120">
        <f t="shared" si="1200"/>
        <v>239.96000000000095</v>
      </c>
      <c r="AA2120">
        <f t="shared" si="1201"/>
        <v>0</v>
      </c>
      <c r="AB2120" s="18">
        <f t="shared" si="1202"/>
        <v>0</v>
      </c>
      <c r="AC2120" s="18">
        <f t="shared" si="1203"/>
        <v>0</v>
      </c>
      <c r="AD2120" s="18">
        <f t="shared" si="1204"/>
        <v>0</v>
      </c>
      <c r="AE2120" s="18">
        <f t="shared" si="1205"/>
        <v>0</v>
      </c>
      <c r="AG2120" s="18">
        <f t="shared" si="1206"/>
        <v>0</v>
      </c>
      <c r="AH2120" s="18">
        <f t="shared" si="1207"/>
        <v>0</v>
      </c>
    </row>
    <row r="2121" spans="5:34" x14ac:dyDescent="0.25">
      <c r="E2121" s="11">
        <v>43399.458333333336</v>
      </c>
      <c r="F2121" s="9">
        <v>11143.77</v>
      </c>
      <c r="G2121" s="9">
        <v>11145.74</v>
      </c>
      <c r="H2121" s="9">
        <v>11081.67</v>
      </c>
      <c r="I2121" s="9">
        <v>11130.48</v>
      </c>
      <c r="K2121" s="13">
        <f t="shared" si="1196"/>
        <v>-13.290000000000873</v>
      </c>
      <c r="L2121" s="13">
        <f t="shared" si="1208"/>
        <v>-33.070000000001528</v>
      </c>
      <c r="M2121" s="13">
        <f t="shared" si="1197"/>
        <v>64.069999999999709</v>
      </c>
      <c r="R2121">
        <v>-40</v>
      </c>
      <c r="X2121">
        <f t="shared" si="1198"/>
        <v>13.290000000000873</v>
      </c>
      <c r="Y2121">
        <f t="shared" si="1199"/>
        <v>64.069999999999709</v>
      </c>
      <c r="Z2121">
        <f t="shared" si="1200"/>
        <v>0</v>
      </c>
      <c r="AA2121">
        <f t="shared" si="1201"/>
        <v>0</v>
      </c>
      <c r="AB2121" s="18">
        <f t="shared" si="1202"/>
        <v>0</v>
      </c>
      <c r="AC2121" s="18">
        <f t="shared" si="1203"/>
        <v>0</v>
      </c>
      <c r="AD2121" s="18">
        <f t="shared" si="1204"/>
        <v>0</v>
      </c>
      <c r="AE2121" s="18">
        <f t="shared" si="1205"/>
        <v>0</v>
      </c>
      <c r="AG2121" s="18">
        <f t="shared" si="1206"/>
        <v>0</v>
      </c>
      <c r="AH2121" s="18">
        <f t="shared" si="1207"/>
        <v>0</v>
      </c>
    </row>
    <row r="2122" spans="5:34" x14ac:dyDescent="0.25">
      <c r="E2122" s="12">
        <v>43399.5</v>
      </c>
      <c r="F2122" s="10">
        <v>11129.98</v>
      </c>
      <c r="G2122" s="10">
        <v>11129.98</v>
      </c>
      <c r="H2122" s="10">
        <v>11049.88</v>
      </c>
      <c r="I2122" s="10">
        <v>11086.06</v>
      </c>
      <c r="K2122" s="13">
        <f t="shared" si="1196"/>
        <v>-43.920000000000073</v>
      </c>
      <c r="L2122" s="13">
        <f t="shared" si="1208"/>
        <v>-76.990000000001601</v>
      </c>
      <c r="M2122" s="13">
        <f t="shared" si="1197"/>
        <v>80.100000000000364</v>
      </c>
      <c r="X2122">
        <f t="shared" si="1198"/>
        <v>43.920000000000073</v>
      </c>
      <c r="Y2122">
        <f t="shared" si="1199"/>
        <v>80.100000000000364</v>
      </c>
      <c r="Z2122">
        <f t="shared" si="1200"/>
        <v>0</v>
      </c>
      <c r="AA2122">
        <f t="shared" si="1201"/>
        <v>0</v>
      </c>
      <c r="AB2122" s="18">
        <f t="shared" si="1202"/>
        <v>0</v>
      </c>
      <c r="AC2122" s="18">
        <f t="shared" si="1203"/>
        <v>0</v>
      </c>
      <c r="AD2122" s="18">
        <f t="shared" si="1204"/>
        <v>0</v>
      </c>
      <c r="AE2122" s="18">
        <f t="shared" si="1205"/>
        <v>0</v>
      </c>
      <c r="AG2122" s="18">
        <f t="shared" si="1206"/>
        <v>0</v>
      </c>
      <c r="AH2122" s="18">
        <f t="shared" si="1207"/>
        <v>0</v>
      </c>
    </row>
    <row r="2123" spans="5:34" x14ac:dyDescent="0.25">
      <c r="E2123" s="11">
        <v>43399.541666666664</v>
      </c>
      <c r="F2123" s="9">
        <v>11085.31</v>
      </c>
      <c r="G2123" s="9">
        <v>11135.87</v>
      </c>
      <c r="H2123" s="9">
        <v>11079.01</v>
      </c>
      <c r="I2123" s="9">
        <v>11088.65</v>
      </c>
      <c r="K2123" s="13">
        <f t="shared" si="1196"/>
        <v>3.3400000000001455</v>
      </c>
      <c r="L2123" s="13">
        <f t="shared" si="1208"/>
        <v>-73.650000000001455</v>
      </c>
      <c r="M2123" s="13">
        <f t="shared" si="1197"/>
        <v>56.860000000000582</v>
      </c>
      <c r="X2123">
        <f t="shared" si="1198"/>
        <v>3.3400000000001455</v>
      </c>
      <c r="Y2123">
        <f t="shared" si="1199"/>
        <v>56.860000000000582</v>
      </c>
      <c r="Z2123">
        <f t="shared" si="1200"/>
        <v>0</v>
      </c>
      <c r="AA2123">
        <f t="shared" si="1201"/>
        <v>0</v>
      </c>
      <c r="AB2123" s="18">
        <f t="shared" si="1202"/>
        <v>0</v>
      </c>
      <c r="AC2123" s="18">
        <f t="shared" si="1203"/>
        <v>0</v>
      </c>
      <c r="AD2123" s="18">
        <f t="shared" si="1204"/>
        <v>0</v>
      </c>
      <c r="AE2123" s="18">
        <f t="shared" si="1205"/>
        <v>0</v>
      </c>
      <c r="AG2123" s="18">
        <f t="shared" si="1206"/>
        <v>0</v>
      </c>
      <c r="AH2123" s="18">
        <f t="shared" si="1207"/>
        <v>0</v>
      </c>
    </row>
    <row r="2124" spans="5:34" x14ac:dyDescent="0.25">
      <c r="E2124" s="12">
        <v>43399.583333333336</v>
      </c>
      <c r="F2124" s="10">
        <v>11089.4</v>
      </c>
      <c r="G2124" s="10">
        <v>11147.99</v>
      </c>
      <c r="H2124" s="10">
        <v>11084.42</v>
      </c>
      <c r="I2124" s="10">
        <v>11141.66</v>
      </c>
      <c r="K2124" s="13">
        <f t="shared" si="1196"/>
        <v>52.260000000000218</v>
      </c>
      <c r="L2124" s="13">
        <f t="shared" si="1208"/>
        <v>-21.390000000001237</v>
      </c>
      <c r="M2124" s="13">
        <f t="shared" si="1197"/>
        <v>63.569999999999709</v>
      </c>
      <c r="X2124">
        <f t="shared" si="1198"/>
        <v>52.260000000000218</v>
      </c>
      <c r="Y2124">
        <f t="shared" si="1199"/>
        <v>63.569999999999709</v>
      </c>
      <c r="Z2124">
        <f t="shared" si="1200"/>
        <v>0</v>
      </c>
      <c r="AA2124">
        <f t="shared" si="1201"/>
        <v>0</v>
      </c>
      <c r="AB2124" s="18">
        <f t="shared" si="1202"/>
        <v>0</v>
      </c>
      <c r="AC2124" s="18">
        <f t="shared" si="1203"/>
        <v>0</v>
      </c>
      <c r="AD2124" s="18">
        <f t="shared" si="1204"/>
        <v>0</v>
      </c>
      <c r="AE2124" s="18">
        <f t="shared" si="1205"/>
        <v>0</v>
      </c>
      <c r="AG2124" s="18">
        <f t="shared" si="1206"/>
        <v>0</v>
      </c>
      <c r="AH2124" s="18">
        <f t="shared" si="1207"/>
        <v>0</v>
      </c>
    </row>
    <row r="2125" spans="5:34" x14ac:dyDescent="0.25">
      <c r="E2125" s="11">
        <v>43399.625</v>
      </c>
      <c r="F2125" s="9">
        <v>11140.66</v>
      </c>
      <c r="G2125" s="9">
        <v>11202.18</v>
      </c>
      <c r="H2125" s="9">
        <v>11126.95</v>
      </c>
      <c r="I2125" s="9">
        <v>11199.9</v>
      </c>
      <c r="K2125" s="13">
        <f t="shared" si="1196"/>
        <v>59.239999999999782</v>
      </c>
      <c r="L2125" s="13">
        <f t="shared" si="1208"/>
        <v>37.849999999998545</v>
      </c>
      <c r="M2125" s="13">
        <f t="shared" si="1197"/>
        <v>75.229999999999563</v>
      </c>
      <c r="X2125">
        <f t="shared" si="1198"/>
        <v>59.239999999999782</v>
      </c>
      <c r="Y2125">
        <f t="shared" si="1199"/>
        <v>75.229999999999563</v>
      </c>
      <c r="Z2125">
        <f t="shared" si="1200"/>
        <v>0</v>
      </c>
      <c r="AA2125">
        <f t="shared" si="1201"/>
        <v>0</v>
      </c>
      <c r="AB2125" s="18">
        <f t="shared" si="1202"/>
        <v>0</v>
      </c>
      <c r="AC2125" s="18">
        <f t="shared" si="1203"/>
        <v>0</v>
      </c>
      <c r="AD2125" s="18">
        <f t="shared" si="1204"/>
        <v>0</v>
      </c>
      <c r="AE2125" s="18">
        <f t="shared" si="1205"/>
        <v>0</v>
      </c>
      <c r="AG2125" s="18">
        <f t="shared" si="1206"/>
        <v>0</v>
      </c>
      <c r="AH2125" s="18">
        <f t="shared" si="1207"/>
        <v>0</v>
      </c>
    </row>
    <row r="2126" spans="5:34" x14ac:dyDescent="0.25">
      <c r="E2126" s="12">
        <v>43399.666666666664</v>
      </c>
      <c r="F2126" s="10">
        <v>11199.91</v>
      </c>
      <c r="G2126" s="10">
        <v>11200.91</v>
      </c>
      <c r="H2126" s="10">
        <v>11137.89</v>
      </c>
      <c r="I2126" s="10">
        <v>11140.79</v>
      </c>
      <c r="K2126" s="13">
        <f t="shared" si="1196"/>
        <v>-59.119999999998981</v>
      </c>
      <c r="L2126" s="13">
        <f t="shared" si="1208"/>
        <v>-21.270000000000437</v>
      </c>
      <c r="M2126" s="13">
        <f t="shared" si="1197"/>
        <v>63.020000000000437</v>
      </c>
      <c r="X2126">
        <f t="shared" si="1198"/>
        <v>59.119999999998981</v>
      </c>
      <c r="Y2126">
        <f t="shared" si="1199"/>
        <v>63.020000000000437</v>
      </c>
      <c r="Z2126">
        <f t="shared" si="1200"/>
        <v>0</v>
      </c>
      <c r="AA2126">
        <f t="shared" si="1201"/>
        <v>0</v>
      </c>
      <c r="AB2126" s="18">
        <f t="shared" si="1202"/>
        <v>0</v>
      </c>
      <c r="AC2126" s="18">
        <f t="shared" si="1203"/>
        <v>0</v>
      </c>
      <c r="AD2126" s="18">
        <f t="shared" si="1204"/>
        <v>0</v>
      </c>
      <c r="AE2126" s="18">
        <f t="shared" si="1205"/>
        <v>0</v>
      </c>
      <c r="AG2126" s="18">
        <f t="shared" si="1206"/>
        <v>0</v>
      </c>
      <c r="AH2126" s="18">
        <f t="shared" si="1207"/>
        <v>0</v>
      </c>
    </row>
    <row r="2127" spans="5:34" x14ac:dyDescent="0.25">
      <c r="E2127" s="11">
        <v>43399.708333333336</v>
      </c>
      <c r="F2127" s="9">
        <v>11140.55</v>
      </c>
      <c r="G2127" s="9">
        <v>11146.33</v>
      </c>
      <c r="H2127" s="9">
        <v>11054.06</v>
      </c>
      <c r="I2127" s="9">
        <v>11061.31</v>
      </c>
      <c r="K2127" s="13">
        <f t="shared" si="1196"/>
        <v>-79.239999999999782</v>
      </c>
      <c r="L2127" s="13">
        <f t="shared" si="1208"/>
        <v>-100.51000000000022</v>
      </c>
      <c r="M2127" s="13">
        <f t="shared" si="1197"/>
        <v>92.270000000000437</v>
      </c>
      <c r="X2127">
        <f t="shared" si="1198"/>
        <v>79.239999999999782</v>
      </c>
      <c r="Y2127">
        <f t="shared" si="1199"/>
        <v>92.270000000000437</v>
      </c>
      <c r="Z2127">
        <f t="shared" si="1200"/>
        <v>0</v>
      </c>
      <c r="AA2127">
        <f t="shared" si="1201"/>
        <v>0</v>
      </c>
      <c r="AB2127" s="18">
        <f t="shared" si="1202"/>
        <v>0</v>
      </c>
      <c r="AC2127" s="18">
        <f t="shared" si="1203"/>
        <v>0</v>
      </c>
      <c r="AD2127" s="18">
        <f t="shared" si="1204"/>
        <v>0</v>
      </c>
      <c r="AE2127" s="18">
        <f t="shared" si="1205"/>
        <v>0</v>
      </c>
      <c r="AG2127" s="18">
        <f t="shared" si="1206"/>
        <v>0</v>
      </c>
      <c r="AH2127" s="18">
        <f t="shared" si="1207"/>
        <v>0</v>
      </c>
    </row>
    <row r="2128" spans="5:34" x14ac:dyDescent="0.25">
      <c r="E2128" s="12">
        <v>43399.75</v>
      </c>
      <c r="F2128" s="10">
        <v>11060.31</v>
      </c>
      <c r="G2128" s="10">
        <v>11221.84</v>
      </c>
      <c r="H2128" s="10">
        <v>11056.8</v>
      </c>
      <c r="I2128" s="10">
        <v>11184.26</v>
      </c>
      <c r="K2128" s="13">
        <f t="shared" si="1196"/>
        <v>123.95000000000073</v>
      </c>
      <c r="L2128" s="13">
        <f t="shared" si="1208"/>
        <v>23.440000000000509</v>
      </c>
      <c r="M2128" s="13">
        <f t="shared" si="1197"/>
        <v>165.04000000000087</v>
      </c>
      <c r="X2128">
        <f t="shared" si="1198"/>
        <v>123.95000000000073</v>
      </c>
      <c r="Y2128">
        <f t="shared" si="1199"/>
        <v>165.04000000000087</v>
      </c>
      <c r="Z2128">
        <f t="shared" si="1200"/>
        <v>0</v>
      </c>
      <c r="AA2128">
        <f t="shared" si="1201"/>
        <v>0</v>
      </c>
      <c r="AB2128" s="18">
        <f t="shared" si="1202"/>
        <v>0</v>
      </c>
      <c r="AC2128" s="18">
        <f t="shared" si="1203"/>
        <v>0</v>
      </c>
      <c r="AD2128" s="18">
        <f t="shared" si="1204"/>
        <v>0</v>
      </c>
      <c r="AE2128" s="18">
        <f t="shared" si="1205"/>
        <v>0</v>
      </c>
      <c r="AG2128" s="18">
        <f t="shared" si="1206"/>
        <v>0</v>
      </c>
      <c r="AH2128" s="18">
        <f t="shared" si="1207"/>
        <v>0</v>
      </c>
    </row>
    <row r="2129" spans="5:34" x14ac:dyDescent="0.25">
      <c r="E2129" s="11">
        <v>43399.791666666664</v>
      </c>
      <c r="F2129" s="9">
        <v>11183.26</v>
      </c>
      <c r="G2129" s="9">
        <v>11279.73</v>
      </c>
      <c r="H2129" s="9">
        <v>11182.26</v>
      </c>
      <c r="I2129" s="9">
        <v>11246.06</v>
      </c>
      <c r="K2129" s="13">
        <f t="shared" si="1196"/>
        <v>62.799999999999272</v>
      </c>
      <c r="L2129" s="13">
        <f t="shared" si="1208"/>
        <v>86.239999999999782</v>
      </c>
      <c r="M2129" s="13">
        <f t="shared" si="1197"/>
        <v>97.469999999999345</v>
      </c>
      <c r="X2129">
        <f t="shared" si="1198"/>
        <v>62.799999999999272</v>
      </c>
      <c r="Y2129">
        <f t="shared" si="1199"/>
        <v>97.469999999999345</v>
      </c>
      <c r="Z2129">
        <f t="shared" si="1200"/>
        <v>0</v>
      </c>
      <c r="AA2129">
        <f t="shared" si="1201"/>
        <v>0</v>
      </c>
      <c r="AB2129" s="18">
        <f t="shared" si="1202"/>
        <v>0</v>
      </c>
      <c r="AC2129" s="18">
        <f t="shared" si="1203"/>
        <v>0</v>
      </c>
      <c r="AD2129" s="18">
        <f t="shared" si="1204"/>
        <v>0</v>
      </c>
      <c r="AE2129" s="18">
        <f t="shared" si="1205"/>
        <v>0</v>
      </c>
      <c r="AG2129" s="18">
        <f t="shared" si="1206"/>
        <v>0</v>
      </c>
      <c r="AH2129" s="18">
        <f t="shared" si="1207"/>
        <v>0</v>
      </c>
    </row>
    <row r="2130" spans="5:34" x14ac:dyDescent="0.25">
      <c r="E2130" s="12">
        <v>43399.833333333336</v>
      </c>
      <c r="F2130" s="10">
        <v>11245.81</v>
      </c>
      <c r="G2130" s="10">
        <v>11289.84</v>
      </c>
      <c r="H2130" s="10">
        <v>11195.26</v>
      </c>
      <c r="I2130" s="10">
        <v>11239.54</v>
      </c>
      <c r="K2130" s="13">
        <f t="shared" si="1196"/>
        <v>-6.2699999999986176</v>
      </c>
      <c r="L2130" s="13">
        <f t="shared" si="1208"/>
        <v>79.970000000001164</v>
      </c>
      <c r="M2130" s="13">
        <f t="shared" si="1197"/>
        <v>94.579999999999927</v>
      </c>
      <c r="X2130">
        <f t="shared" si="1198"/>
        <v>6.2699999999986176</v>
      </c>
      <c r="Y2130">
        <f t="shared" si="1199"/>
        <v>94.579999999999927</v>
      </c>
      <c r="Z2130">
        <f t="shared" si="1200"/>
        <v>0</v>
      </c>
      <c r="AA2130">
        <f t="shared" si="1201"/>
        <v>0</v>
      </c>
      <c r="AB2130" s="18">
        <f t="shared" si="1202"/>
        <v>0</v>
      </c>
      <c r="AC2130" s="18">
        <f t="shared" si="1203"/>
        <v>0</v>
      </c>
      <c r="AD2130" s="18">
        <f t="shared" si="1204"/>
        <v>0</v>
      </c>
      <c r="AE2130" s="18">
        <f t="shared" si="1205"/>
        <v>0</v>
      </c>
      <c r="AG2130" s="18">
        <f t="shared" si="1206"/>
        <v>0</v>
      </c>
      <c r="AH2130" s="18">
        <f t="shared" si="1207"/>
        <v>0</v>
      </c>
    </row>
    <row r="2131" spans="5:34" x14ac:dyDescent="0.25">
      <c r="E2131" s="11">
        <v>43399.875</v>
      </c>
      <c r="F2131" s="9">
        <v>11237.54</v>
      </c>
      <c r="G2131" s="9">
        <v>11249.05</v>
      </c>
      <c r="H2131" s="9">
        <v>11156.72</v>
      </c>
      <c r="I2131" s="9">
        <v>11162.72</v>
      </c>
      <c r="K2131" s="13">
        <f t="shared" si="1196"/>
        <v>-74.820000000001528</v>
      </c>
      <c r="L2131" s="13">
        <f t="shared" si="1208"/>
        <v>5.1499999999996362</v>
      </c>
      <c r="M2131" s="13">
        <f t="shared" si="1197"/>
        <v>92.329999999999927</v>
      </c>
      <c r="X2131">
        <f t="shared" si="1198"/>
        <v>74.820000000001528</v>
      </c>
      <c r="Y2131">
        <f t="shared" si="1199"/>
        <v>92.329999999999927</v>
      </c>
      <c r="Z2131">
        <f t="shared" si="1200"/>
        <v>0</v>
      </c>
      <c r="AA2131">
        <f t="shared" si="1201"/>
        <v>0</v>
      </c>
      <c r="AB2131" s="18">
        <f t="shared" si="1202"/>
        <v>0</v>
      </c>
      <c r="AC2131" s="18">
        <f t="shared" si="1203"/>
        <v>0</v>
      </c>
      <c r="AD2131" s="18">
        <f t="shared" si="1204"/>
        <v>0</v>
      </c>
      <c r="AE2131" s="18">
        <f t="shared" si="1205"/>
        <v>0</v>
      </c>
      <c r="AG2131" s="18">
        <f t="shared" si="1206"/>
        <v>0</v>
      </c>
      <c r="AH2131" s="18">
        <f t="shared" si="1207"/>
        <v>0</v>
      </c>
    </row>
    <row r="2132" spans="5:34" x14ac:dyDescent="0.25">
      <c r="E2132" s="12">
        <v>43399.916666666664</v>
      </c>
      <c r="F2132" s="10">
        <v>11162.22</v>
      </c>
      <c r="G2132" s="10">
        <v>11243.53</v>
      </c>
      <c r="H2132" s="10">
        <v>11144.46</v>
      </c>
      <c r="I2132" s="10">
        <v>11198.74</v>
      </c>
      <c r="K2132" s="13">
        <f t="shared" si="1196"/>
        <v>36.520000000000437</v>
      </c>
      <c r="L2132" s="13">
        <f t="shared" si="1208"/>
        <v>41.670000000000073</v>
      </c>
      <c r="M2132" s="13">
        <f t="shared" si="1197"/>
        <v>99.070000000001528</v>
      </c>
      <c r="N2132" s="13"/>
      <c r="X2132">
        <f t="shared" si="1198"/>
        <v>36.520000000000437</v>
      </c>
      <c r="Y2132">
        <f t="shared" si="1199"/>
        <v>99.070000000001528</v>
      </c>
      <c r="Z2132">
        <f t="shared" si="1200"/>
        <v>0</v>
      </c>
      <c r="AA2132">
        <f t="shared" si="1201"/>
        <v>0</v>
      </c>
      <c r="AB2132" s="18">
        <f t="shared" si="1202"/>
        <v>0</v>
      </c>
      <c r="AC2132" s="18">
        <f t="shared" si="1203"/>
        <v>0</v>
      </c>
      <c r="AD2132" s="18">
        <f t="shared" si="1204"/>
        <v>0</v>
      </c>
      <c r="AE2132" s="18">
        <f t="shared" si="1205"/>
        <v>0</v>
      </c>
      <c r="AG2132" s="18">
        <f t="shared" si="1206"/>
        <v>0</v>
      </c>
      <c r="AH2132" s="18">
        <f t="shared" si="1207"/>
        <v>0</v>
      </c>
    </row>
    <row r="2133" spans="5:34" hidden="1" x14ac:dyDescent="0.25">
      <c r="E2133" s="11">
        <v>43402.041666666664</v>
      </c>
      <c r="F2133" s="9">
        <v>11276.58</v>
      </c>
      <c r="G2133" s="9">
        <v>11291.33</v>
      </c>
      <c r="H2133" s="9">
        <v>11258.22</v>
      </c>
      <c r="I2133" s="9">
        <v>11262.43</v>
      </c>
      <c r="AB2133"/>
      <c r="AC2133"/>
      <c r="AD2133"/>
      <c r="AE2133"/>
    </row>
    <row r="2134" spans="5:34" hidden="1" x14ac:dyDescent="0.25">
      <c r="E2134" s="12">
        <v>43402.083333333336</v>
      </c>
      <c r="F2134" s="10">
        <v>11263.48</v>
      </c>
      <c r="G2134" s="10">
        <v>11284</v>
      </c>
      <c r="H2134" s="10">
        <v>11260.32</v>
      </c>
      <c r="I2134" s="10">
        <v>11271.19</v>
      </c>
      <c r="AB2134"/>
      <c r="AC2134"/>
      <c r="AD2134"/>
      <c r="AE2134"/>
    </row>
    <row r="2135" spans="5:34" hidden="1" x14ac:dyDescent="0.25">
      <c r="E2135" s="11">
        <v>43402.125</v>
      </c>
      <c r="F2135" s="9">
        <v>11270.14</v>
      </c>
      <c r="G2135" s="9">
        <v>11272.8</v>
      </c>
      <c r="H2135" s="9">
        <v>11233.36</v>
      </c>
      <c r="I2135" s="9">
        <v>11247</v>
      </c>
      <c r="AB2135"/>
      <c r="AC2135"/>
      <c r="AD2135"/>
      <c r="AE2135"/>
    </row>
    <row r="2136" spans="5:34" hidden="1" x14ac:dyDescent="0.25">
      <c r="E2136" s="12">
        <v>43402.166666666664</v>
      </c>
      <c r="F2136" s="10">
        <v>11244.89</v>
      </c>
      <c r="G2136" s="10">
        <v>11251.22</v>
      </c>
      <c r="H2136" s="10">
        <v>11217.5</v>
      </c>
      <c r="I2136" s="10">
        <v>11238.62</v>
      </c>
      <c r="AB2136"/>
      <c r="AC2136"/>
      <c r="AD2136"/>
      <c r="AE2136"/>
    </row>
    <row r="2137" spans="5:34" hidden="1" x14ac:dyDescent="0.25">
      <c r="E2137" s="11">
        <v>43402.208333333336</v>
      </c>
      <c r="F2137" s="9">
        <v>11237.57</v>
      </c>
      <c r="G2137" s="9">
        <v>11254.42</v>
      </c>
      <c r="H2137" s="9">
        <v>11232.3</v>
      </c>
      <c r="I2137" s="9">
        <v>11233.34</v>
      </c>
      <c r="AB2137"/>
      <c r="AC2137"/>
      <c r="AD2137"/>
      <c r="AE2137"/>
    </row>
    <row r="2138" spans="5:34" hidden="1" x14ac:dyDescent="0.25">
      <c r="E2138" s="12">
        <v>43402.25</v>
      </c>
      <c r="F2138" s="10">
        <v>11234.4</v>
      </c>
      <c r="G2138" s="10">
        <v>11250.14</v>
      </c>
      <c r="H2138" s="10">
        <v>11233.34</v>
      </c>
      <c r="I2138" s="10">
        <v>11238.94</v>
      </c>
      <c r="AB2138"/>
      <c r="AC2138"/>
      <c r="AD2138"/>
      <c r="AE2138"/>
    </row>
    <row r="2139" spans="5:34" hidden="1" x14ac:dyDescent="0.25">
      <c r="E2139" s="11">
        <v>43402.291666666664</v>
      </c>
      <c r="F2139" s="9">
        <v>11237.89</v>
      </c>
      <c r="G2139" s="9">
        <v>11255.8</v>
      </c>
      <c r="H2139" s="9">
        <v>11214.29</v>
      </c>
      <c r="I2139" s="9">
        <v>11219.56</v>
      </c>
      <c r="AB2139"/>
      <c r="AC2139"/>
      <c r="AD2139"/>
      <c r="AE2139"/>
    </row>
    <row r="2140" spans="5:34" x14ac:dyDescent="0.25">
      <c r="E2140" s="12">
        <v>43402.333333333336</v>
      </c>
      <c r="F2140" s="10">
        <v>11218.51</v>
      </c>
      <c r="G2140" s="10">
        <v>11225.09</v>
      </c>
      <c r="H2140" s="10">
        <v>11206.51</v>
      </c>
      <c r="I2140" s="10">
        <v>11207.56</v>
      </c>
      <c r="K2140" s="13">
        <f t="shared" ref="K2140:K2154" si="1209">I2140-F2140</f>
        <v>-10.950000000000728</v>
      </c>
      <c r="L2140" s="13">
        <v>0</v>
      </c>
      <c r="M2140" s="13">
        <f t="shared" ref="M2140:M2154" si="1210">G2140-H2140</f>
        <v>18.579999999999927</v>
      </c>
      <c r="N2140" s="13">
        <f>I2154-F2140</f>
        <v>37.030000000000655</v>
      </c>
      <c r="O2140" s="18">
        <f>IF(K2140*N2140&gt;0,1,0)</f>
        <v>0</v>
      </c>
      <c r="P2140">
        <f>_xlfn.IFS(K2140&lt;0,MIN(L2139:L2153),K2140&gt;0,MAX(L2139:L2153))</f>
        <v>0</v>
      </c>
      <c r="Q2140">
        <f>_xlfn.IFS(K2140&lt;0,MAX(L2139:L2153),K2140&gt;0,MIN(L2139:L2153))</f>
        <v>244.6299999999992</v>
      </c>
      <c r="T2140" s="13">
        <f>MAX(G2140:G2154)</f>
        <v>11446.85</v>
      </c>
      <c r="X2140">
        <f t="shared" ref="X2140:X2154" si="1211">ABS(K2140)</f>
        <v>10.950000000000728</v>
      </c>
      <c r="Y2140">
        <f t="shared" ref="Y2140:Y2154" si="1212">ABS(M2140)</f>
        <v>18.579999999999927</v>
      </c>
      <c r="Z2140">
        <f t="shared" ref="Z2140:Z2154" si="1213">IF(T2140&lt;1000,ABS(T2140),0)</f>
        <v>0</v>
      </c>
      <c r="AA2140">
        <f t="shared" ref="AA2140:AA2154" si="1214">ABS(N2140)</f>
        <v>37.030000000000655</v>
      </c>
      <c r="AB2140" s="18">
        <f t="shared" ref="AB2140:AB2154" si="1215">ABS(P2140)</f>
        <v>0</v>
      </c>
      <c r="AC2140" s="18">
        <f t="shared" ref="AC2140:AC2154" si="1216">ABS(Q2140)</f>
        <v>244.6299999999992</v>
      </c>
      <c r="AD2140" s="18">
        <f t="shared" ref="AD2140:AD2154" si="1217">IF(O2140=1,ABS(P2140),0)</f>
        <v>0</v>
      </c>
      <c r="AE2140" s="18">
        <f t="shared" ref="AE2140:AE2154" si="1218">IF(O2140=0,ABS(Q2140),0)</f>
        <v>244.6299999999992</v>
      </c>
      <c r="AG2140" s="18">
        <f t="shared" ref="AG2140:AG2154" si="1219">IF(O2140=1,ABS(Q2140),0)</f>
        <v>0</v>
      </c>
      <c r="AH2140" s="18">
        <f t="shared" ref="AH2140:AH2154" si="1220">IF(O2140=0,ABS(P2140),0)</f>
        <v>0</v>
      </c>
    </row>
    <row r="2141" spans="5:34" x14ac:dyDescent="0.25">
      <c r="E2141" s="11">
        <v>43402.375</v>
      </c>
      <c r="F2141" s="9">
        <v>11196.44</v>
      </c>
      <c r="G2141" s="9">
        <v>11265.3</v>
      </c>
      <c r="H2141" s="9">
        <v>11193.69</v>
      </c>
      <c r="I2141" s="9">
        <v>11258.25</v>
      </c>
      <c r="K2141" s="13">
        <f t="shared" si="1209"/>
        <v>61.809999999999491</v>
      </c>
      <c r="L2141" s="13">
        <f t="shared" ref="L2141:L2154" si="1221">L2140+K2141</f>
        <v>61.809999999999491</v>
      </c>
      <c r="M2141" s="13">
        <f t="shared" si="1210"/>
        <v>71.609999999998763</v>
      </c>
      <c r="T2141" s="13">
        <f>MIN(H2140:H2154)</f>
        <v>11152.98</v>
      </c>
      <c r="X2141">
        <f t="shared" si="1211"/>
        <v>61.809999999999491</v>
      </c>
      <c r="Y2141">
        <f t="shared" si="1212"/>
        <v>71.609999999998763</v>
      </c>
      <c r="Z2141">
        <f t="shared" si="1213"/>
        <v>0</v>
      </c>
      <c r="AA2141">
        <f t="shared" si="1214"/>
        <v>0</v>
      </c>
      <c r="AB2141" s="18">
        <f t="shared" si="1215"/>
        <v>0</v>
      </c>
      <c r="AC2141" s="18">
        <f t="shared" si="1216"/>
        <v>0</v>
      </c>
      <c r="AD2141" s="18">
        <f t="shared" si="1217"/>
        <v>0</v>
      </c>
      <c r="AE2141" s="18">
        <f t="shared" si="1218"/>
        <v>0</v>
      </c>
      <c r="AG2141" s="18">
        <f t="shared" si="1219"/>
        <v>0</v>
      </c>
      <c r="AH2141" s="18">
        <f t="shared" si="1220"/>
        <v>0</v>
      </c>
    </row>
    <row r="2142" spans="5:34" x14ac:dyDescent="0.25">
      <c r="E2142" s="12">
        <v>43402.416666666664</v>
      </c>
      <c r="F2142" s="10">
        <v>11260</v>
      </c>
      <c r="G2142" s="10">
        <v>11279.68</v>
      </c>
      <c r="H2142" s="10">
        <v>11232.8</v>
      </c>
      <c r="I2142" s="10">
        <v>11234.81</v>
      </c>
      <c r="K2142" s="13">
        <f t="shared" si="1209"/>
        <v>-25.190000000000509</v>
      </c>
      <c r="L2142" s="13">
        <f t="shared" si="1221"/>
        <v>36.619999999998981</v>
      </c>
      <c r="M2142" s="13">
        <f t="shared" si="1210"/>
        <v>46.880000000001019</v>
      </c>
      <c r="T2142" s="13">
        <f>T2140-T2141</f>
        <v>293.8700000000008</v>
      </c>
      <c r="X2142">
        <f t="shared" si="1211"/>
        <v>25.190000000000509</v>
      </c>
      <c r="Y2142">
        <f t="shared" si="1212"/>
        <v>46.880000000001019</v>
      </c>
      <c r="Z2142">
        <f t="shared" si="1213"/>
        <v>293.8700000000008</v>
      </c>
      <c r="AA2142">
        <f t="shared" si="1214"/>
        <v>0</v>
      </c>
      <c r="AB2142" s="18">
        <f t="shared" si="1215"/>
        <v>0</v>
      </c>
      <c r="AC2142" s="18">
        <f t="shared" si="1216"/>
        <v>0</v>
      </c>
      <c r="AD2142" s="18">
        <f t="shared" si="1217"/>
        <v>0</v>
      </c>
      <c r="AE2142" s="18">
        <f t="shared" si="1218"/>
        <v>0</v>
      </c>
      <c r="AG2142" s="18">
        <f t="shared" si="1219"/>
        <v>0</v>
      </c>
      <c r="AH2142" s="18">
        <f t="shared" si="1220"/>
        <v>0</v>
      </c>
    </row>
    <row r="2143" spans="5:34" x14ac:dyDescent="0.25">
      <c r="E2143" s="11">
        <v>43402.458333333336</v>
      </c>
      <c r="F2143" s="9">
        <v>11235.82</v>
      </c>
      <c r="G2143" s="9">
        <v>11383.5</v>
      </c>
      <c r="H2143" s="9">
        <v>11216.9</v>
      </c>
      <c r="I2143" s="9">
        <v>11357.47</v>
      </c>
      <c r="K2143" s="13">
        <f t="shared" si="1209"/>
        <v>121.64999999999964</v>
      </c>
      <c r="L2143" s="13">
        <f t="shared" si="1221"/>
        <v>158.26999999999862</v>
      </c>
      <c r="M2143" s="13">
        <f t="shared" si="1210"/>
        <v>166.60000000000036</v>
      </c>
      <c r="X2143">
        <f t="shared" si="1211"/>
        <v>121.64999999999964</v>
      </c>
      <c r="Y2143">
        <f t="shared" si="1212"/>
        <v>166.60000000000036</v>
      </c>
      <c r="Z2143">
        <f t="shared" si="1213"/>
        <v>0</v>
      </c>
      <c r="AA2143">
        <f t="shared" si="1214"/>
        <v>0</v>
      </c>
      <c r="AB2143" s="18">
        <f t="shared" si="1215"/>
        <v>0</v>
      </c>
      <c r="AC2143" s="18">
        <f t="shared" si="1216"/>
        <v>0</v>
      </c>
      <c r="AD2143" s="18">
        <f t="shared" si="1217"/>
        <v>0</v>
      </c>
      <c r="AE2143" s="18">
        <f t="shared" si="1218"/>
        <v>0</v>
      </c>
      <c r="AG2143" s="18">
        <f t="shared" si="1219"/>
        <v>0</v>
      </c>
      <c r="AH2143" s="18">
        <f t="shared" si="1220"/>
        <v>0</v>
      </c>
    </row>
    <row r="2144" spans="5:34" x14ac:dyDescent="0.25">
      <c r="E2144" s="12">
        <v>43402.5</v>
      </c>
      <c r="F2144" s="10">
        <v>11356.22</v>
      </c>
      <c r="G2144" s="10">
        <v>11433.49</v>
      </c>
      <c r="H2144" s="10">
        <v>11354.42</v>
      </c>
      <c r="I2144" s="10">
        <v>11421.27</v>
      </c>
      <c r="K2144" s="13">
        <f t="shared" si="1209"/>
        <v>65.050000000001091</v>
      </c>
      <c r="L2144" s="13">
        <f t="shared" si="1221"/>
        <v>223.31999999999971</v>
      </c>
      <c r="M2144" s="13">
        <f t="shared" si="1210"/>
        <v>79.069999999999709</v>
      </c>
      <c r="R2144">
        <v>-40</v>
      </c>
      <c r="X2144">
        <f t="shared" si="1211"/>
        <v>65.050000000001091</v>
      </c>
      <c r="Y2144">
        <f t="shared" si="1212"/>
        <v>79.069999999999709</v>
      </c>
      <c r="Z2144">
        <f t="shared" si="1213"/>
        <v>0</v>
      </c>
      <c r="AA2144">
        <f t="shared" si="1214"/>
        <v>0</v>
      </c>
      <c r="AB2144" s="18">
        <f t="shared" si="1215"/>
        <v>0</v>
      </c>
      <c r="AC2144" s="18">
        <f t="shared" si="1216"/>
        <v>0</v>
      </c>
      <c r="AD2144" s="18">
        <f t="shared" si="1217"/>
        <v>0</v>
      </c>
      <c r="AE2144" s="18">
        <f t="shared" si="1218"/>
        <v>0</v>
      </c>
      <c r="AG2144" s="18">
        <f t="shared" si="1219"/>
        <v>0</v>
      </c>
      <c r="AH2144" s="18">
        <f t="shared" si="1220"/>
        <v>0</v>
      </c>
    </row>
    <row r="2145" spans="5:34" x14ac:dyDescent="0.25">
      <c r="E2145" s="11">
        <v>43402.541666666664</v>
      </c>
      <c r="F2145" s="9">
        <v>11421.28</v>
      </c>
      <c r="G2145" s="9">
        <v>11444.97</v>
      </c>
      <c r="H2145" s="9">
        <v>11397.65</v>
      </c>
      <c r="I2145" s="9">
        <v>11398.71</v>
      </c>
      <c r="K2145" s="13">
        <f t="shared" si="1209"/>
        <v>-22.570000000001528</v>
      </c>
      <c r="L2145" s="13">
        <f t="shared" si="1221"/>
        <v>200.74999999999818</v>
      </c>
      <c r="M2145" s="13">
        <f t="shared" si="1210"/>
        <v>47.319999999999709</v>
      </c>
      <c r="X2145">
        <f t="shared" si="1211"/>
        <v>22.570000000001528</v>
      </c>
      <c r="Y2145">
        <f t="shared" si="1212"/>
        <v>47.319999999999709</v>
      </c>
      <c r="Z2145">
        <f t="shared" si="1213"/>
        <v>0</v>
      </c>
      <c r="AA2145">
        <f t="shared" si="1214"/>
        <v>0</v>
      </c>
      <c r="AB2145" s="18">
        <f t="shared" si="1215"/>
        <v>0</v>
      </c>
      <c r="AC2145" s="18">
        <f t="shared" si="1216"/>
        <v>0</v>
      </c>
      <c r="AD2145" s="18">
        <f t="shared" si="1217"/>
        <v>0</v>
      </c>
      <c r="AE2145" s="18">
        <f t="shared" si="1218"/>
        <v>0</v>
      </c>
      <c r="AG2145" s="18">
        <f t="shared" si="1219"/>
        <v>0</v>
      </c>
      <c r="AH2145" s="18">
        <f t="shared" si="1220"/>
        <v>0</v>
      </c>
    </row>
    <row r="2146" spans="5:34" x14ac:dyDescent="0.25">
      <c r="E2146" s="12">
        <v>43402.583333333336</v>
      </c>
      <c r="F2146" s="10">
        <v>11399.71</v>
      </c>
      <c r="G2146" s="10">
        <v>11444.1</v>
      </c>
      <c r="H2146" s="10">
        <v>11398.22</v>
      </c>
      <c r="I2146" s="10">
        <v>11443.59</v>
      </c>
      <c r="K2146" s="13">
        <f t="shared" si="1209"/>
        <v>43.880000000001019</v>
      </c>
      <c r="L2146" s="13">
        <f t="shared" si="1221"/>
        <v>244.6299999999992</v>
      </c>
      <c r="M2146" s="13">
        <f t="shared" si="1210"/>
        <v>45.880000000001019</v>
      </c>
      <c r="X2146">
        <f t="shared" si="1211"/>
        <v>43.880000000001019</v>
      </c>
      <c r="Y2146">
        <f t="shared" si="1212"/>
        <v>45.880000000001019</v>
      </c>
      <c r="Z2146">
        <f t="shared" si="1213"/>
        <v>0</v>
      </c>
      <c r="AA2146">
        <f t="shared" si="1214"/>
        <v>0</v>
      </c>
      <c r="AB2146" s="18">
        <f t="shared" si="1215"/>
        <v>0</v>
      </c>
      <c r="AC2146" s="18">
        <f t="shared" si="1216"/>
        <v>0</v>
      </c>
      <c r="AD2146" s="18">
        <f t="shared" si="1217"/>
        <v>0</v>
      </c>
      <c r="AE2146" s="18">
        <f t="shared" si="1218"/>
        <v>0</v>
      </c>
      <c r="AG2146" s="18">
        <f t="shared" si="1219"/>
        <v>0</v>
      </c>
      <c r="AH2146" s="18">
        <f t="shared" si="1220"/>
        <v>0</v>
      </c>
    </row>
    <row r="2147" spans="5:34" x14ac:dyDescent="0.25">
      <c r="E2147" s="11">
        <v>43402.625</v>
      </c>
      <c r="F2147" s="9">
        <v>11442.59</v>
      </c>
      <c r="G2147" s="9">
        <v>11446.85</v>
      </c>
      <c r="H2147" s="9">
        <v>11389.47</v>
      </c>
      <c r="I2147" s="9">
        <v>11401.95</v>
      </c>
      <c r="K2147" s="13">
        <f t="shared" si="1209"/>
        <v>-40.639999999999418</v>
      </c>
      <c r="L2147" s="13">
        <f t="shared" si="1221"/>
        <v>203.98999999999978</v>
      </c>
      <c r="M2147" s="13">
        <f t="shared" si="1210"/>
        <v>57.380000000001019</v>
      </c>
      <c r="X2147">
        <f t="shared" si="1211"/>
        <v>40.639999999999418</v>
      </c>
      <c r="Y2147">
        <f t="shared" si="1212"/>
        <v>57.380000000001019</v>
      </c>
      <c r="Z2147">
        <f t="shared" si="1213"/>
        <v>0</v>
      </c>
      <c r="AA2147">
        <f t="shared" si="1214"/>
        <v>0</v>
      </c>
      <c r="AB2147" s="18">
        <f t="shared" si="1215"/>
        <v>0</v>
      </c>
      <c r="AC2147" s="18">
        <f t="shared" si="1216"/>
        <v>0</v>
      </c>
      <c r="AD2147" s="18">
        <f t="shared" si="1217"/>
        <v>0</v>
      </c>
      <c r="AE2147" s="18">
        <f t="shared" si="1218"/>
        <v>0</v>
      </c>
      <c r="AG2147" s="18">
        <f t="shared" si="1219"/>
        <v>0</v>
      </c>
      <c r="AH2147" s="18">
        <f t="shared" si="1220"/>
        <v>0</v>
      </c>
    </row>
    <row r="2148" spans="5:34" x14ac:dyDescent="0.25">
      <c r="E2148" s="12">
        <v>43402.666666666664</v>
      </c>
      <c r="F2148" s="10">
        <v>11402.7</v>
      </c>
      <c r="G2148" s="10">
        <v>11443.76</v>
      </c>
      <c r="H2148" s="10">
        <v>11398.97</v>
      </c>
      <c r="I2148" s="10">
        <v>11409.47</v>
      </c>
      <c r="K2148" s="13">
        <f t="shared" si="1209"/>
        <v>6.7699999999986176</v>
      </c>
      <c r="L2148" s="13">
        <f t="shared" si="1221"/>
        <v>210.7599999999984</v>
      </c>
      <c r="M2148" s="13">
        <f t="shared" si="1210"/>
        <v>44.790000000000873</v>
      </c>
      <c r="X2148">
        <f t="shared" si="1211"/>
        <v>6.7699999999986176</v>
      </c>
      <c r="Y2148">
        <f t="shared" si="1212"/>
        <v>44.790000000000873</v>
      </c>
      <c r="Z2148">
        <f t="shared" si="1213"/>
        <v>0</v>
      </c>
      <c r="AA2148">
        <f t="shared" si="1214"/>
        <v>0</v>
      </c>
      <c r="AB2148" s="18">
        <f t="shared" si="1215"/>
        <v>0</v>
      </c>
      <c r="AC2148" s="18">
        <f t="shared" si="1216"/>
        <v>0</v>
      </c>
      <c r="AD2148" s="18">
        <f t="shared" si="1217"/>
        <v>0</v>
      </c>
      <c r="AE2148" s="18">
        <f t="shared" si="1218"/>
        <v>0</v>
      </c>
      <c r="AG2148" s="18">
        <f t="shared" si="1219"/>
        <v>0</v>
      </c>
      <c r="AH2148" s="18">
        <f t="shared" si="1220"/>
        <v>0</v>
      </c>
    </row>
    <row r="2149" spans="5:34" x14ac:dyDescent="0.25">
      <c r="E2149" s="11">
        <v>43402.708333333336</v>
      </c>
      <c r="F2149" s="9">
        <v>11410.22</v>
      </c>
      <c r="G2149" s="9">
        <v>11416.97</v>
      </c>
      <c r="H2149" s="9">
        <v>11370.68</v>
      </c>
      <c r="I2149" s="9">
        <v>11371.91</v>
      </c>
      <c r="K2149" s="13">
        <f t="shared" si="1209"/>
        <v>-38.309999999999491</v>
      </c>
      <c r="L2149" s="13">
        <f t="shared" si="1221"/>
        <v>172.44999999999891</v>
      </c>
      <c r="M2149" s="13">
        <f t="shared" si="1210"/>
        <v>46.289999999999054</v>
      </c>
      <c r="X2149">
        <f t="shared" si="1211"/>
        <v>38.309999999999491</v>
      </c>
      <c r="Y2149">
        <f t="shared" si="1212"/>
        <v>46.289999999999054</v>
      </c>
      <c r="Z2149">
        <f t="shared" si="1213"/>
        <v>0</v>
      </c>
      <c r="AA2149">
        <f t="shared" si="1214"/>
        <v>0</v>
      </c>
      <c r="AB2149" s="18">
        <f t="shared" si="1215"/>
        <v>0</v>
      </c>
      <c r="AC2149" s="18">
        <f t="shared" si="1216"/>
        <v>0</v>
      </c>
      <c r="AD2149" s="18">
        <f t="shared" si="1217"/>
        <v>0</v>
      </c>
      <c r="AE2149" s="18">
        <f t="shared" si="1218"/>
        <v>0</v>
      </c>
      <c r="AG2149" s="18">
        <f t="shared" si="1219"/>
        <v>0</v>
      </c>
      <c r="AH2149" s="18">
        <f t="shared" si="1220"/>
        <v>0</v>
      </c>
    </row>
    <row r="2150" spans="5:34" x14ac:dyDescent="0.25">
      <c r="E2150" s="12">
        <v>43402.75</v>
      </c>
      <c r="F2150" s="10">
        <v>11372.92</v>
      </c>
      <c r="G2150" s="10">
        <v>11376.01</v>
      </c>
      <c r="H2150" s="10">
        <v>11319.67</v>
      </c>
      <c r="I2150" s="10">
        <v>11330.12</v>
      </c>
      <c r="K2150" s="13">
        <f t="shared" si="1209"/>
        <v>-42.799999999999272</v>
      </c>
      <c r="L2150" s="13">
        <f t="shared" si="1221"/>
        <v>129.64999999999964</v>
      </c>
      <c r="M2150" s="13">
        <f t="shared" si="1210"/>
        <v>56.340000000000146</v>
      </c>
      <c r="X2150">
        <f t="shared" si="1211"/>
        <v>42.799999999999272</v>
      </c>
      <c r="Y2150">
        <f t="shared" si="1212"/>
        <v>56.340000000000146</v>
      </c>
      <c r="Z2150">
        <f t="shared" si="1213"/>
        <v>0</v>
      </c>
      <c r="AA2150">
        <f t="shared" si="1214"/>
        <v>0</v>
      </c>
      <c r="AB2150" s="18">
        <f t="shared" si="1215"/>
        <v>0</v>
      </c>
      <c r="AC2150" s="18">
        <f t="shared" si="1216"/>
        <v>0</v>
      </c>
      <c r="AD2150" s="18">
        <f t="shared" si="1217"/>
        <v>0</v>
      </c>
      <c r="AE2150" s="18">
        <f t="shared" si="1218"/>
        <v>0</v>
      </c>
      <c r="AG2150" s="18">
        <f t="shared" si="1219"/>
        <v>0</v>
      </c>
      <c r="AH2150" s="18">
        <f t="shared" si="1220"/>
        <v>0</v>
      </c>
    </row>
    <row r="2151" spans="5:34" x14ac:dyDescent="0.25">
      <c r="E2151" s="11">
        <v>43402.791666666664</v>
      </c>
      <c r="F2151" s="9">
        <v>11329.61</v>
      </c>
      <c r="G2151" s="9">
        <v>11367.89</v>
      </c>
      <c r="H2151" s="9">
        <v>11329.11</v>
      </c>
      <c r="I2151" s="9">
        <v>11345.37</v>
      </c>
      <c r="K2151" s="13">
        <f t="shared" si="1209"/>
        <v>15.760000000000218</v>
      </c>
      <c r="L2151" s="13">
        <f t="shared" si="1221"/>
        <v>145.40999999999985</v>
      </c>
      <c r="M2151" s="13">
        <f t="shared" si="1210"/>
        <v>38.779999999998836</v>
      </c>
      <c r="X2151">
        <f t="shared" si="1211"/>
        <v>15.760000000000218</v>
      </c>
      <c r="Y2151">
        <f t="shared" si="1212"/>
        <v>38.779999999998836</v>
      </c>
      <c r="Z2151">
        <f t="shared" si="1213"/>
        <v>0</v>
      </c>
      <c r="AA2151">
        <f t="shared" si="1214"/>
        <v>0</v>
      </c>
      <c r="AB2151" s="18">
        <f t="shared" si="1215"/>
        <v>0</v>
      </c>
      <c r="AC2151" s="18">
        <f t="shared" si="1216"/>
        <v>0</v>
      </c>
      <c r="AD2151" s="18">
        <f t="shared" si="1217"/>
        <v>0</v>
      </c>
      <c r="AE2151" s="18">
        <f t="shared" si="1218"/>
        <v>0</v>
      </c>
      <c r="AG2151" s="18">
        <f t="shared" si="1219"/>
        <v>0</v>
      </c>
      <c r="AH2151" s="18">
        <f t="shared" si="1220"/>
        <v>0</v>
      </c>
    </row>
    <row r="2152" spans="5:34" x14ac:dyDescent="0.25">
      <c r="E2152" s="12">
        <v>43402.833333333336</v>
      </c>
      <c r="F2152" s="10">
        <v>11346.12</v>
      </c>
      <c r="G2152" s="10">
        <v>11346.12</v>
      </c>
      <c r="H2152" s="10">
        <v>11279.07</v>
      </c>
      <c r="I2152" s="10">
        <v>11285.82</v>
      </c>
      <c r="K2152" s="13">
        <f t="shared" si="1209"/>
        <v>-60.300000000001091</v>
      </c>
      <c r="L2152" s="13">
        <f t="shared" si="1221"/>
        <v>85.109999999998763</v>
      </c>
      <c r="M2152" s="13">
        <f t="shared" si="1210"/>
        <v>67.050000000001091</v>
      </c>
      <c r="X2152">
        <f t="shared" si="1211"/>
        <v>60.300000000001091</v>
      </c>
      <c r="Y2152">
        <f t="shared" si="1212"/>
        <v>67.050000000001091</v>
      </c>
      <c r="Z2152">
        <f t="shared" si="1213"/>
        <v>0</v>
      </c>
      <c r="AA2152">
        <f t="shared" si="1214"/>
        <v>0</v>
      </c>
      <c r="AB2152" s="18">
        <f t="shared" si="1215"/>
        <v>0</v>
      </c>
      <c r="AC2152" s="18">
        <f t="shared" si="1216"/>
        <v>0</v>
      </c>
      <c r="AD2152" s="18">
        <f t="shared" si="1217"/>
        <v>0</v>
      </c>
      <c r="AE2152" s="18">
        <f t="shared" si="1218"/>
        <v>0</v>
      </c>
      <c r="AG2152" s="18">
        <f t="shared" si="1219"/>
        <v>0</v>
      </c>
      <c r="AH2152" s="18">
        <f t="shared" si="1220"/>
        <v>0</v>
      </c>
    </row>
    <row r="2153" spans="5:34" x14ac:dyDescent="0.25">
      <c r="E2153" s="11">
        <v>43402.875</v>
      </c>
      <c r="F2153" s="9">
        <v>11286.82</v>
      </c>
      <c r="G2153" s="9">
        <v>11287.33</v>
      </c>
      <c r="H2153" s="9">
        <v>11152.98</v>
      </c>
      <c r="I2153" s="9">
        <v>11262.3</v>
      </c>
      <c r="K2153" s="13">
        <f t="shared" si="1209"/>
        <v>-24.520000000000437</v>
      </c>
      <c r="L2153" s="13">
        <f t="shared" si="1221"/>
        <v>60.589999999998327</v>
      </c>
      <c r="M2153" s="13">
        <f t="shared" si="1210"/>
        <v>134.35000000000036</v>
      </c>
      <c r="X2153">
        <f t="shared" si="1211"/>
        <v>24.520000000000437</v>
      </c>
      <c r="Y2153">
        <f t="shared" si="1212"/>
        <v>134.35000000000036</v>
      </c>
      <c r="Z2153">
        <f t="shared" si="1213"/>
        <v>0</v>
      </c>
      <c r="AA2153">
        <f t="shared" si="1214"/>
        <v>0</v>
      </c>
      <c r="AB2153" s="18">
        <f t="shared" si="1215"/>
        <v>0</v>
      </c>
      <c r="AC2153" s="18">
        <f t="shared" si="1216"/>
        <v>0</v>
      </c>
      <c r="AD2153" s="18">
        <f t="shared" si="1217"/>
        <v>0</v>
      </c>
      <c r="AE2153" s="18">
        <f t="shared" si="1218"/>
        <v>0</v>
      </c>
      <c r="AG2153" s="18">
        <f t="shared" si="1219"/>
        <v>0</v>
      </c>
      <c r="AH2153" s="18">
        <f t="shared" si="1220"/>
        <v>0</v>
      </c>
    </row>
    <row r="2154" spans="5:34" x14ac:dyDescent="0.25">
      <c r="E2154" s="12">
        <v>43402.916666666664</v>
      </c>
      <c r="F2154" s="10">
        <v>11260.05</v>
      </c>
      <c r="G2154" s="10">
        <v>11270.81</v>
      </c>
      <c r="H2154" s="10">
        <v>11250.04</v>
      </c>
      <c r="I2154" s="10">
        <v>11255.54</v>
      </c>
      <c r="K2154" s="13">
        <f t="shared" si="1209"/>
        <v>-4.5099999999983993</v>
      </c>
      <c r="L2154" s="13">
        <f t="shared" si="1221"/>
        <v>56.079999999999927</v>
      </c>
      <c r="M2154" s="13">
        <f t="shared" si="1210"/>
        <v>20.769999999998618</v>
      </c>
      <c r="N2154" s="13"/>
      <c r="X2154">
        <f t="shared" si="1211"/>
        <v>4.5099999999983993</v>
      </c>
      <c r="Y2154">
        <f t="shared" si="1212"/>
        <v>20.769999999998618</v>
      </c>
      <c r="Z2154">
        <f t="shared" si="1213"/>
        <v>0</v>
      </c>
      <c r="AA2154">
        <f t="shared" si="1214"/>
        <v>0</v>
      </c>
      <c r="AB2154" s="18">
        <f t="shared" si="1215"/>
        <v>0</v>
      </c>
      <c r="AC2154" s="18">
        <f t="shared" si="1216"/>
        <v>0</v>
      </c>
      <c r="AD2154" s="18">
        <f t="shared" si="1217"/>
        <v>0</v>
      </c>
      <c r="AE2154" s="18">
        <f t="shared" si="1218"/>
        <v>0</v>
      </c>
      <c r="AG2154" s="18">
        <f t="shared" si="1219"/>
        <v>0</v>
      </c>
      <c r="AH2154" s="18">
        <f t="shared" si="1220"/>
        <v>0</v>
      </c>
    </row>
    <row r="2155" spans="5:34" hidden="1" x14ac:dyDescent="0.25">
      <c r="E2155" s="11">
        <v>43402.958333333336</v>
      </c>
      <c r="F2155" s="9">
        <v>11255.54</v>
      </c>
      <c r="G2155" s="9">
        <v>11257.39</v>
      </c>
      <c r="H2155" s="9">
        <v>11252.19</v>
      </c>
      <c r="I2155" s="9">
        <v>11252.19</v>
      </c>
      <c r="AB2155"/>
      <c r="AC2155"/>
      <c r="AD2155"/>
      <c r="AE2155"/>
    </row>
    <row r="2156" spans="5:34" hidden="1" x14ac:dyDescent="0.25">
      <c r="E2156" s="12">
        <v>43403</v>
      </c>
      <c r="F2156" s="10">
        <v>11248.99</v>
      </c>
      <c r="G2156" s="10">
        <v>11258.94</v>
      </c>
      <c r="H2156" s="10">
        <v>11240.82</v>
      </c>
      <c r="I2156" s="10">
        <v>11252.55</v>
      </c>
      <c r="AB2156"/>
      <c r="AC2156"/>
      <c r="AD2156"/>
      <c r="AE2156"/>
    </row>
    <row r="2157" spans="5:34" hidden="1" x14ac:dyDescent="0.25">
      <c r="E2157" s="11">
        <v>43403.041666666664</v>
      </c>
      <c r="F2157" s="9">
        <v>11253.08</v>
      </c>
      <c r="G2157" s="9">
        <v>11273.36</v>
      </c>
      <c r="H2157" s="9">
        <v>11252.55</v>
      </c>
      <c r="I2157" s="9">
        <v>11265.77</v>
      </c>
      <c r="AB2157"/>
      <c r="AC2157"/>
      <c r="AD2157"/>
      <c r="AE2157"/>
    </row>
    <row r="2158" spans="5:34" hidden="1" x14ac:dyDescent="0.25">
      <c r="E2158" s="12">
        <v>43403.083333333336</v>
      </c>
      <c r="F2158" s="10">
        <v>11265.23</v>
      </c>
      <c r="G2158" s="10">
        <v>11326.69</v>
      </c>
      <c r="H2158" s="10">
        <v>11248.71</v>
      </c>
      <c r="I2158" s="10">
        <v>11317.03</v>
      </c>
      <c r="AB2158"/>
      <c r="AC2158"/>
      <c r="AD2158"/>
      <c r="AE2158"/>
    </row>
    <row r="2159" spans="5:34" hidden="1" x14ac:dyDescent="0.25">
      <c r="E2159" s="11">
        <v>43403.125</v>
      </c>
      <c r="F2159" s="9">
        <v>11318.1</v>
      </c>
      <c r="G2159" s="9">
        <v>11337.05</v>
      </c>
      <c r="H2159" s="9">
        <v>11291.47</v>
      </c>
      <c r="I2159" s="9">
        <v>11312.72</v>
      </c>
      <c r="AB2159"/>
      <c r="AC2159"/>
      <c r="AD2159"/>
      <c r="AE2159"/>
    </row>
    <row r="2160" spans="5:34" hidden="1" x14ac:dyDescent="0.25">
      <c r="E2160" s="12">
        <v>43403.166666666664</v>
      </c>
      <c r="F2160" s="10">
        <v>11312.19</v>
      </c>
      <c r="G2160" s="10">
        <v>11340.37</v>
      </c>
      <c r="H2160" s="10">
        <v>11295.8</v>
      </c>
      <c r="I2160" s="10">
        <v>11326.71</v>
      </c>
      <c r="AB2160"/>
      <c r="AC2160"/>
      <c r="AD2160"/>
      <c r="AE2160"/>
    </row>
    <row r="2161" spans="5:34" hidden="1" x14ac:dyDescent="0.25">
      <c r="E2161" s="11">
        <v>43403.208333333336</v>
      </c>
      <c r="F2161" s="9">
        <v>11327.77</v>
      </c>
      <c r="G2161" s="9">
        <v>11342.06</v>
      </c>
      <c r="H2161" s="9">
        <v>11325.01</v>
      </c>
      <c r="I2161" s="9">
        <v>11332.96</v>
      </c>
      <c r="AB2161"/>
      <c r="AC2161"/>
      <c r="AD2161"/>
      <c r="AE2161"/>
    </row>
    <row r="2162" spans="5:34" hidden="1" x14ac:dyDescent="0.25">
      <c r="E2162" s="12">
        <v>43403.25</v>
      </c>
      <c r="F2162" s="10">
        <v>11334.03</v>
      </c>
      <c r="G2162" s="10">
        <v>11370.01</v>
      </c>
      <c r="H2162" s="10">
        <v>11323.37</v>
      </c>
      <c r="I2162" s="10">
        <v>11348.41</v>
      </c>
      <c r="AB2162"/>
      <c r="AC2162"/>
      <c r="AD2162"/>
      <c r="AE2162"/>
    </row>
    <row r="2163" spans="5:34" hidden="1" x14ac:dyDescent="0.25">
      <c r="E2163" s="11">
        <v>43403.291666666664</v>
      </c>
      <c r="F2163" s="9">
        <v>11347.41</v>
      </c>
      <c r="G2163" s="9">
        <v>11354.94</v>
      </c>
      <c r="H2163" s="9">
        <v>11331</v>
      </c>
      <c r="I2163" s="9">
        <v>11331.02</v>
      </c>
      <c r="AB2163"/>
      <c r="AC2163"/>
      <c r="AD2163"/>
      <c r="AE2163"/>
    </row>
    <row r="2164" spans="5:34" x14ac:dyDescent="0.25">
      <c r="E2164" s="12">
        <v>43403.333333333336</v>
      </c>
      <c r="F2164" s="10">
        <v>11329.95</v>
      </c>
      <c r="G2164" s="10">
        <v>11342.76</v>
      </c>
      <c r="H2164" s="10">
        <v>11301.84</v>
      </c>
      <c r="I2164" s="10">
        <v>11341.67</v>
      </c>
      <c r="K2164" s="13">
        <f t="shared" ref="K2164:K2178" si="1222">I2164-F2164</f>
        <v>11.719999999999345</v>
      </c>
      <c r="L2164" s="13">
        <v>0</v>
      </c>
      <c r="M2164" s="13">
        <f t="shared" ref="M2164:M2178" si="1223">G2164-H2164</f>
        <v>40.920000000000073</v>
      </c>
      <c r="N2164" s="13">
        <f>I2178-F2164</f>
        <v>51.090000000000146</v>
      </c>
      <c r="O2164" s="18">
        <f>IF(K2164*N2164&gt;0,1,0)</f>
        <v>1</v>
      </c>
      <c r="P2164">
        <f>_xlfn.IFS(K2164&lt;0,MIN(L2163:L2177),K2164&gt;0,MAX(L2163:L2177))</f>
        <v>46.809999999999491</v>
      </c>
      <c r="Q2164">
        <f>_xlfn.IFS(K2164&lt;0,MAX(L2163:L2177),K2164&gt;0,MIN(L2163:L2177))</f>
        <v>-100.77000000000044</v>
      </c>
      <c r="T2164" s="13">
        <f>MAX(G2164:G2178)</f>
        <v>11433.81</v>
      </c>
      <c r="X2164">
        <f t="shared" ref="X2164:X2178" si="1224">ABS(K2164)</f>
        <v>11.719999999999345</v>
      </c>
      <c r="Y2164">
        <f t="shared" ref="Y2164:Y2178" si="1225">ABS(M2164)</f>
        <v>40.920000000000073</v>
      </c>
      <c r="Z2164">
        <f t="shared" ref="Z2164:Z2178" si="1226">IF(T2164&lt;1000,ABS(T2164),0)</f>
        <v>0</v>
      </c>
      <c r="AA2164">
        <f t="shared" ref="AA2164:AA2178" si="1227">ABS(N2164)</f>
        <v>51.090000000000146</v>
      </c>
      <c r="AB2164" s="18">
        <f>ABS(P2164)</f>
        <v>46.809999999999491</v>
      </c>
      <c r="AC2164" s="18">
        <f t="shared" ref="AC2164:AC2178" si="1228">ABS(Q2164)</f>
        <v>100.77000000000044</v>
      </c>
      <c r="AD2164" s="18">
        <f t="shared" ref="AD2164:AD2178" si="1229">IF(O2164=1,ABS(P2164),0)</f>
        <v>46.809999999999491</v>
      </c>
      <c r="AE2164" s="18">
        <f t="shared" ref="AE2164:AE2178" si="1230">IF(O2164=0,ABS(Q2164),0)</f>
        <v>0</v>
      </c>
      <c r="AG2164" s="18">
        <f t="shared" ref="AG2164:AG2178" si="1231">IF(O2164=1,ABS(Q2164),0)</f>
        <v>100.77000000000044</v>
      </c>
      <c r="AH2164" s="18">
        <f t="shared" ref="AH2164:AH2178" si="1232">IF(O2164=0,ABS(P2164),0)</f>
        <v>0</v>
      </c>
    </row>
    <row r="2165" spans="5:34" x14ac:dyDescent="0.25">
      <c r="E2165" s="11">
        <v>43403.375</v>
      </c>
      <c r="F2165" s="9">
        <v>11349.4</v>
      </c>
      <c r="G2165" s="9">
        <v>11433.81</v>
      </c>
      <c r="H2165" s="9">
        <v>11339.51</v>
      </c>
      <c r="I2165" s="9">
        <v>11396.21</v>
      </c>
      <c r="K2165" s="13">
        <f t="shared" si="1222"/>
        <v>46.809999999999491</v>
      </c>
      <c r="L2165" s="13">
        <f t="shared" ref="L2165:L2178" si="1233">L2164+K2165</f>
        <v>46.809999999999491</v>
      </c>
      <c r="M2165" s="13">
        <f t="shared" si="1223"/>
        <v>94.299999999999272</v>
      </c>
      <c r="T2165" s="13">
        <f>MIN(H2164:H2178)</f>
        <v>11208.87</v>
      </c>
      <c r="X2165">
        <f t="shared" si="1224"/>
        <v>46.809999999999491</v>
      </c>
      <c r="Y2165">
        <f t="shared" si="1225"/>
        <v>94.299999999999272</v>
      </c>
      <c r="Z2165">
        <f t="shared" si="1226"/>
        <v>0</v>
      </c>
      <c r="AA2165">
        <f t="shared" si="1227"/>
        <v>0</v>
      </c>
      <c r="AB2165" s="18">
        <f t="shared" ref="AB2165:AB2178" si="1234">ABS(P2165)</f>
        <v>0</v>
      </c>
      <c r="AC2165" s="18">
        <f t="shared" si="1228"/>
        <v>0</v>
      </c>
      <c r="AD2165" s="18">
        <f t="shared" si="1229"/>
        <v>0</v>
      </c>
      <c r="AE2165" s="18">
        <f t="shared" si="1230"/>
        <v>0</v>
      </c>
      <c r="AG2165" s="18">
        <f t="shared" si="1231"/>
        <v>0</v>
      </c>
      <c r="AH2165" s="18">
        <f t="shared" si="1232"/>
        <v>0</v>
      </c>
    </row>
    <row r="2166" spans="5:34" x14ac:dyDescent="0.25">
      <c r="E2166" s="12">
        <v>43403.416666666664</v>
      </c>
      <c r="F2166" s="10">
        <v>11398.24</v>
      </c>
      <c r="G2166" s="10">
        <v>11403.21</v>
      </c>
      <c r="H2166" s="10">
        <v>11293.4</v>
      </c>
      <c r="I2166" s="10">
        <v>11304.05</v>
      </c>
      <c r="K2166" s="13">
        <f t="shared" si="1222"/>
        <v>-94.190000000000509</v>
      </c>
      <c r="L2166" s="13">
        <f t="shared" si="1233"/>
        <v>-47.380000000001019</v>
      </c>
      <c r="M2166" s="13">
        <f t="shared" si="1223"/>
        <v>109.80999999999949</v>
      </c>
      <c r="T2166" s="13">
        <f>T2164-T2165</f>
        <v>224.93999999999869</v>
      </c>
      <c r="X2166">
        <f t="shared" si="1224"/>
        <v>94.190000000000509</v>
      </c>
      <c r="Y2166">
        <f t="shared" si="1225"/>
        <v>109.80999999999949</v>
      </c>
      <c r="Z2166">
        <f t="shared" si="1226"/>
        <v>224.93999999999869</v>
      </c>
      <c r="AA2166">
        <f t="shared" si="1227"/>
        <v>0</v>
      </c>
      <c r="AB2166" s="18">
        <f t="shared" si="1234"/>
        <v>0</v>
      </c>
      <c r="AC2166" s="18">
        <f t="shared" si="1228"/>
        <v>0</v>
      </c>
      <c r="AD2166" s="18">
        <f t="shared" si="1229"/>
        <v>0</v>
      </c>
      <c r="AE2166" s="18">
        <f t="shared" si="1230"/>
        <v>0</v>
      </c>
      <c r="AG2166" s="18">
        <f t="shared" si="1231"/>
        <v>0</v>
      </c>
      <c r="AH2166" s="18">
        <f t="shared" si="1232"/>
        <v>0</v>
      </c>
    </row>
    <row r="2167" spans="5:34" x14ac:dyDescent="0.25">
      <c r="E2167" s="11">
        <v>43403.458333333336</v>
      </c>
      <c r="F2167" s="9">
        <v>11304.55</v>
      </c>
      <c r="G2167" s="9">
        <v>11314.06</v>
      </c>
      <c r="H2167" s="9">
        <v>11243</v>
      </c>
      <c r="I2167" s="9">
        <v>11309.77</v>
      </c>
      <c r="K2167" s="13">
        <f t="shared" si="1222"/>
        <v>5.2200000000011642</v>
      </c>
      <c r="L2167" s="13">
        <f t="shared" si="1233"/>
        <v>-42.159999999999854</v>
      </c>
      <c r="M2167" s="13">
        <f t="shared" si="1223"/>
        <v>71.059999999999491</v>
      </c>
      <c r="R2167">
        <v>7</v>
      </c>
      <c r="X2167">
        <f t="shared" si="1224"/>
        <v>5.2200000000011642</v>
      </c>
      <c r="Y2167">
        <f t="shared" si="1225"/>
        <v>71.059999999999491</v>
      </c>
      <c r="Z2167">
        <f t="shared" si="1226"/>
        <v>0</v>
      </c>
      <c r="AA2167">
        <f t="shared" si="1227"/>
        <v>0</v>
      </c>
      <c r="AB2167" s="18">
        <f t="shared" si="1234"/>
        <v>0</v>
      </c>
      <c r="AC2167" s="18">
        <f t="shared" si="1228"/>
        <v>0</v>
      </c>
      <c r="AD2167" s="18">
        <f t="shared" si="1229"/>
        <v>0</v>
      </c>
      <c r="AE2167" s="18">
        <f t="shared" si="1230"/>
        <v>0</v>
      </c>
      <c r="AG2167" s="18">
        <f t="shared" si="1231"/>
        <v>0</v>
      </c>
      <c r="AH2167" s="18">
        <f t="shared" si="1232"/>
        <v>0</v>
      </c>
    </row>
    <row r="2168" spans="5:34" x14ac:dyDescent="0.25">
      <c r="E2168" s="12">
        <v>43403.5</v>
      </c>
      <c r="F2168" s="10">
        <v>11309.52</v>
      </c>
      <c r="G2168" s="10">
        <v>11336.23</v>
      </c>
      <c r="H2168" s="10">
        <v>11283.03</v>
      </c>
      <c r="I2168" s="10">
        <v>11291.27</v>
      </c>
      <c r="K2168" s="13">
        <f t="shared" si="1222"/>
        <v>-18.25</v>
      </c>
      <c r="L2168" s="13">
        <f t="shared" si="1233"/>
        <v>-60.409999999999854</v>
      </c>
      <c r="M2168" s="13">
        <f t="shared" si="1223"/>
        <v>53.199999999998909</v>
      </c>
      <c r="X2168">
        <f t="shared" si="1224"/>
        <v>18.25</v>
      </c>
      <c r="Y2168">
        <f t="shared" si="1225"/>
        <v>53.199999999998909</v>
      </c>
      <c r="Z2168">
        <f t="shared" si="1226"/>
        <v>0</v>
      </c>
      <c r="AA2168">
        <f t="shared" si="1227"/>
        <v>0</v>
      </c>
      <c r="AB2168" s="18">
        <f t="shared" si="1234"/>
        <v>0</v>
      </c>
      <c r="AC2168" s="18">
        <f t="shared" si="1228"/>
        <v>0</v>
      </c>
      <c r="AD2168" s="18">
        <f t="shared" si="1229"/>
        <v>0</v>
      </c>
      <c r="AE2168" s="18">
        <f t="shared" si="1230"/>
        <v>0</v>
      </c>
      <c r="AG2168" s="18">
        <f t="shared" si="1231"/>
        <v>0</v>
      </c>
      <c r="AH2168" s="18">
        <f t="shared" si="1232"/>
        <v>0</v>
      </c>
    </row>
    <row r="2169" spans="5:34" x14ac:dyDescent="0.25">
      <c r="E2169" s="11">
        <v>43403.541666666664</v>
      </c>
      <c r="F2169" s="9">
        <v>11291.02</v>
      </c>
      <c r="G2169" s="9">
        <v>11317.52</v>
      </c>
      <c r="H2169" s="9">
        <v>11274.23</v>
      </c>
      <c r="I2169" s="9">
        <v>11316.01</v>
      </c>
      <c r="K2169" s="13">
        <f t="shared" si="1222"/>
        <v>24.989999999999782</v>
      </c>
      <c r="L2169" s="13">
        <f t="shared" si="1233"/>
        <v>-35.420000000000073</v>
      </c>
      <c r="M2169" s="13">
        <f t="shared" si="1223"/>
        <v>43.290000000000873</v>
      </c>
      <c r="X2169">
        <f t="shared" si="1224"/>
        <v>24.989999999999782</v>
      </c>
      <c r="Y2169">
        <f t="shared" si="1225"/>
        <v>43.290000000000873</v>
      </c>
      <c r="Z2169">
        <f t="shared" si="1226"/>
        <v>0</v>
      </c>
      <c r="AA2169">
        <f t="shared" si="1227"/>
        <v>0</v>
      </c>
      <c r="AB2169" s="18">
        <f t="shared" si="1234"/>
        <v>0</v>
      </c>
      <c r="AC2169" s="18">
        <f t="shared" si="1228"/>
        <v>0</v>
      </c>
      <c r="AD2169" s="18">
        <f t="shared" si="1229"/>
        <v>0</v>
      </c>
      <c r="AE2169" s="18">
        <f t="shared" si="1230"/>
        <v>0</v>
      </c>
      <c r="AG2169" s="18">
        <f t="shared" si="1231"/>
        <v>0</v>
      </c>
      <c r="AH2169" s="18">
        <f t="shared" si="1232"/>
        <v>0</v>
      </c>
    </row>
    <row r="2170" spans="5:34" x14ac:dyDescent="0.25">
      <c r="E2170" s="12">
        <v>43403.583333333336</v>
      </c>
      <c r="F2170" s="10">
        <v>11316.51</v>
      </c>
      <c r="G2170" s="10">
        <v>11347.76</v>
      </c>
      <c r="H2170" s="10">
        <v>11282.4</v>
      </c>
      <c r="I2170" s="10">
        <v>11290.22</v>
      </c>
      <c r="K2170" s="13">
        <f t="shared" si="1222"/>
        <v>-26.290000000000873</v>
      </c>
      <c r="L2170" s="13">
        <f t="shared" si="1233"/>
        <v>-61.710000000000946</v>
      </c>
      <c r="M2170" s="13">
        <f t="shared" si="1223"/>
        <v>65.360000000000582</v>
      </c>
      <c r="X2170">
        <f t="shared" si="1224"/>
        <v>26.290000000000873</v>
      </c>
      <c r="Y2170">
        <f t="shared" si="1225"/>
        <v>65.360000000000582</v>
      </c>
      <c r="Z2170">
        <f t="shared" si="1226"/>
        <v>0</v>
      </c>
      <c r="AA2170">
        <f t="shared" si="1227"/>
        <v>0</v>
      </c>
      <c r="AB2170" s="18">
        <f t="shared" si="1234"/>
        <v>0</v>
      </c>
      <c r="AC2170" s="18">
        <f t="shared" si="1228"/>
        <v>0</v>
      </c>
      <c r="AD2170" s="18">
        <f t="shared" si="1229"/>
        <v>0</v>
      </c>
      <c r="AE2170" s="18">
        <f t="shared" si="1230"/>
        <v>0</v>
      </c>
      <c r="AG2170" s="18">
        <f t="shared" si="1231"/>
        <v>0</v>
      </c>
      <c r="AH2170" s="18">
        <f t="shared" si="1232"/>
        <v>0</v>
      </c>
    </row>
    <row r="2171" spans="5:34" x14ac:dyDescent="0.25">
      <c r="E2171" s="11">
        <v>43403.625</v>
      </c>
      <c r="F2171" s="9">
        <v>11290.72</v>
      </c>
      <c r="G2171" s="9">
        <v>11324.66</v>
      </c>
      <c r="H2171" s="9">
        <v>11208.87</v>
      </c>
      <c r="I2171" s="9">
        <v>11314.61</v>
      </c>
      <c r="K2171" s="13">
        <f t="shared" si="1222"/>
        <v>23.890000000001237</v>
      </c>
      <c r="L2171" s="13">
        <f t="shared" si="1233"/>
        <v>-37.819999999999709</v>
      </c>
      <c r="M2171" s="13">
        <f t="shared" si="1223"/>
        <v>115.78999999999905</v>
      </c>
      <c r="X2171">
        <f t="shared" si="1224"/>
        <v>23.890000000001237</v>
      </c>
      <c r="Y2171">
        <f t="shared" si="1225"/>
        <v>115.78999999999905</v>
      </c>
      <c r="Z2171">
        <f t="shared" si="1226"/>
        <v>0</v>
      </c>
      <c r="AA2171">
        <f t="shared" si="1227"/>
        <v>0</v>
      </c>
      <c r="AB2171" s="18">
        <f t="shared" si="1234"/>
        <v>0</v>
      </c>
      <c r="AC2171" s="18">
        <f t="shared" si="1228"/>
        <v>0</v>
      </c>
      <c r="AD2171" s="18">
        <f t="shared" si="1229"/>
        <v>0</v>
      </c>
      <c r="AE2171" s="18">
        <f t="shared" si="1230"/>
        <v>0</v>
      </c>
      <c r="AG2171" s="18">
        <f t="shared" si="1231"/>
        <v>0</v>
      </c>
      <c r="AH2171" s="18">
        <f t="shared" si="1232"/>
        <v>0</v>
      </c>
    </row>
    <row r="2172" spans="5:34" x14ac:dyDescent="0.25">
      <c r="E2172" s="12">
        <v>43403.666666666664</v>
      </c>
      <c r="F2172" s="10">
        <v>11315.11</v>
      </c>
      <c r="G2172" s="10">
        <v>11319.09</v>
      </c>
      <c r="H2172" s="10">
        <v>11229.52</v>
      </c>
      <c r="I2172" s="10">
        <v>11252.16</v>
      </c>
      <c r="K2172" s="13">
        <f t="shared" si="1222"/>
        <v>-62.950000000000728</v>
      </c>
      <c r="L2172" s="13">
        <f t="shared" si="1233"/>
        <v>-100.77000000000044</v>
      </c>
      <c r="M2172" s="13">
        <f t="shared" si="1223"/>
        <v>89.569999999999709</v>
      </c>
      <c r="X2172">
        <f t="shared" si="1224"/>
        <v>62.950000000000728</v>
      </c>
      <c r="Y2172">
        <f t="shared" si="1225"/>
        <v>89.569999999999709</v>
      </c>
      <c r="Z2172">
        <f t="shared" si="1226"/>
        <v>0</v>
      </c>
      <c r="AA2172">
        <f t="shared" si="1227"/>
        <v>0</v>
      </c>
      <c r="AB2172" s="18">
        <f t="shared" si="1234"/>
        <v>0</v>
      </c>
      <c r="AC2172" s="18">
        <f t="shared" si="1228"/>
        <v>0</v>
      </c>
      <c r="AD2172" s="18">
        <f t="shared" si="1229"/>
        <v>0</v>
      </c>
      <c r="AE2172" s="18">
        <f t="shared" si="1230"/>
        <v>0</v>
      </c>
      <c r="AG2172" s="18">
        <f t="shared" si="1231"/>
        <v>0</v>
      </c>
      <c r="AH2172" s="18">
        <f t="shared" si="1232"/>
        <v>0</v>
      </c>
    </row>
    <row r="2173" spans="5:34" x14ac:dyDescent="0.25">
      <c r="E2173" s="11">
        <v>43403.708333333336</v>
      </c>
      <c r="F2173" s="9">
        <v>11250.91</v>
      </c>
      <c r="G2173" s="9">
        <v>11320.24</v>
      </c>
      <c r="H2173" s="9">
        <v>11239.83</v>
      </c>
      <c r="I2173" s="9">
        <v>11281</v>
      </c>
      <c r="K2173" s="13">
        <f t="shared" si="1222"/>
        <v>30.090000000000146</v>
      </c>
      <c r="L2173" s="13">
        <f t="shared" si="1233"/>
        <v>-70.680000000000291</v>
      </c>
      <c r="M2173" s="13">
        <f t="shared" si="1223"/>
        <v>80.409999999999854</v>
      </c>
      <c r="X2173">
        <f t="shared" si="1224"/>
        <v>30.090000000000146</v>
      </c>
      <c r="Y2173">
        <f t="shared" si="1225"/>
        <v>80.409999999999854</v>
      </c>
      <c r="Z2173">
        <f t="shared" si="1226"/>
        <v>0</v>
      </c>
      <c r="AA2173">
        <f t="shared" si="1227"/>
        <v>0</v>
      </c>
      <c r="AB2173" s="18">
        <f t="shared" si="1234"/>
        <v>0</v>
      </c>
      <c r="AC2173" s="18">
        <f t="shared" si="1228"/>
        <v>0</v>
      </c>
      <c r="AD2173" s="18">
        <f t="shared" si="1229"/>
        <v>0</v>
      </c>
      <c r="AE2173" s="18">
        <f t="shared" si="1230"/>
        <v>0</v>
      </c>
      <c r="AG2173" s="18">
        <f t="shared" si="1231"/>
        <v>0</v>
      </c>
      <c r="AH2173" s="18">
        <f t="shared" si="1232"/>
        <v>0</v>
      </c>
    </row>
    <row r="2174" spans="5:34" x14ac:dyDescent="0.25">
      <c r="E2174" s="12">
        <v>43403.75</v>
      </c>
      <c r="F2174" s="10">
        <v>11281.25</v>
      </c>
      <c r="G2174" s="10">
        <v>11310.68</v>
      </c>
      <c r="H2174" s="10">
        <v>11264.61</v>
      </c>
      <c r="I2174" s="10">
        <v>11265.74</v>
      </c>
      <c r="K2174" s="13">
        <f t="shared" si="1222"/>
        <v>-15.510000000000218</v>
      </c>
      <c r="L2174" s="13">
        <f t="shared" si="1233"/>
        <v>-86.190000000000509</v>
      </c>
      <c r="M2174" s="13">
        <f t="shared" si="1223"/>
        <v>46.069999999999709</v>
      </c>
      <c r="X2174">
        <f t="shared" si="1224"/>
        <v>15.510000000000218</v>
      </c>
      <c r="Y2174">
        <f t="shared" si="1225"/>
        <v>46.069999999999709</v>
      </c>
      <c r="Z2174">
        <f t="shared" si="1226"/>
        <v>0</v>
      </c>
      <c r="AA2174">
        <f t="shared" si="1227"/>
        <v>0</v>
      </c>
      <c r="AB2174" s="18">
        <f t="shared" si="1234"/>
        <v>0</v>
      </c>
      <c r="AC2174" s="18">
        <f t="shared" si="1228"/>
        <v>0</v>
      </c>
      <c r="AD2174" s="18">
        <f t="shared" si="1229"/>
        <v>0</v>
      </c>
      <c r="AE2174" s="18">
        <f t="shared" si="1230"/>
        <v>0</v>
      </c>
      <c r="AG2174" s="18">
        <f t="shared" si="1231"/>
        <v>0</v>
      </c>
      <c r="AH2174" s="18">
        <f t="shared" si="1232"/>
        <v>0</v>
      </c>
    </row>
    <row r="2175" spans="5:34" x14ac:dyDescent="0.25">
      <c r="E2175" s="11">
        <v>43403.791666666664</v>
      </c>
      <c r="F2175" s="9">
        <v>11265.24</v>
      </c>
      <c r="G2175" s="9">
        <v>11296.25</v>
      </c>
      <c r="H2175" s="9">
        <v>11241.72</v>
      </c>
      <c r="I2175" s="9">
        <v>11294</v>
      </c>
      <c r="K2175" s="13">
        <f t="shared" si="1222"/>
        <v>28.760000000000218</v>
      </c>
      <c r="L2175" s="13">
        <f t="shared" si="1233"/>
        <v>-57.430000000000291</v>
      </c>
      <c r="M2175" s="13">
        <f t="shared" si="1223"/>
        <v>54.530000000000655</v>
      </c>
      <c r="X2175">
        <f t="shared" si="1224"/>
        <v>28.760000000000218</v>
      </c>
      <c r="Y2175">
        <f t="shared" si="1225"/>
        <v>54.530000000000655</v>
      </c>
      <c r="Z2175">
        <f t="shared" si="1226"/>
        <v>0</v>
      </c>
      <c r="AA2175">
        <f t="shared" si="1227"/>
        <v>0</v>
      </c>
      <c r="AB2175" s="18">
        <f t="shared" si="1234"/>
        <v>0</v>
      </c>
      <c r="AC2175" s="18">
        <f t="shared" si="1228"/>
        <v>0</v>
      </c>
      <c r="AD2175" s="18">
        <f t="shared" si="1229"/>
        <v>0</v>
      </c>
      <c r="AE2175" s="18">
        <f t="shared" si="1230"/>
        <v>0</v>
      </c>
      <c r="AG2175" s="18">
        <f t="shared" si="1231"/>
        <v>0</v>
      </c>
      <c r="AH2175" s="18">
        <f t="shared" si="1232"/>
        <v>0</v>
      </c>
    </row>
    <row r="2176" spans="5:34" x14ac:dyDescent="0.25">
      <c r="E2176" s="12">
        <v>43403.833333333336</v>
      </c>
      <c r="F2176" s="10">
        <v>11294.25</v>
      </c>
      <c r="G2176" s="10">
        <v>11321.76</v>
      </c>
      <c r="H2176" s="10">
        <v>11263.73</v>
      </c>
      <c r="I2176" s="10">
        <v>11313.76</v>
      </c>
      <c r="K2176" s="13">
        <f t="shared" si="1222"/>
        <v>19.510000000000218</v>
      </c>
      <c r="L2176" s="13">
        <f t="shared" si="1233"/>
        <v>-37.920000000000073</v>
      </c>
      <c r="M2176" s="13">
        <f t="shared" si="1223"/>
        <v>58.030000000000655</v>
      </c>
      <c r="X2176">
        <f t="shared" si="1224"/>
        <v>19.510000000000218</v>
      </c>
      <c r="Y2176">
        <f t="shared" si="1225"/>
        <v>58.030000000000655</v>
      </c>
      <c r="Z2176">
        <f t="shared" si="1226"/>
        <v>0</v>
      </c>
      <c r="AA2176">
        <f t="shared" si="1227"/>
        <v>0</v>
      </c>
      <c r="AB2176" s="18">
        <f t="shared" si="1234"/>
        <v>0</v>
      </c>
      <c r="AC2176" s="18">
        <f t="shared" si="1228"/>
        <v>0</v>
      </c>
      <c r="AD2176" s="18">
        <f t="shared" si="1229"/>
        <v>0</v>
      </c>
      <c r="AE2176" s="18">
        <f t="shared" si="1230"/>
        <v>0</v>
      </c>
      <c r="AG2176" s="18">
        <f t="shared" si="1231"/>
        <v>0</v>
      </c>
      <c r="AH2176" s="18">
        <f t="shared" si="1232"/>
        <v>0</v>
      </c>
    </row>
    <row r="2177" spans="5:34" x14ac:dyDescent="0.25">
      <c r="E2177" s="11">
        <v>43403.875</v>
      </c>
      <c r="F2177" s="9">
        <v>11315.76</v>
      </c>
      <c r="G2177" s="9">
        <v>11345.77</v>
      </c>
      <c r="H2177" s="9">
        <v>11296.5</v>
      </c>
      <c r="I2177" s="9">
        <v>11338.52</v>
      </c>
      <c r="K2177" s="13">
        <f t="shared" si="1222"/>
        <v>22.760000000000218</v>
      </c>
      <c r="L2177" s="13">
        <f t="shared" si="1233"/>
        <v>-15.159999999999854</v>
      </c>
      <c r="M2177" s="13">
        <f t="shared" si="1223"/>
        <v>49.270000000000437</v>
      </c>
      <c r="X2177">
        <f t="shared" si="1224"/>
        <v>22.760000000000218</v>
      </c>
      <c r="Y2177">
        <f t="shared" si="1225"/>
        <v>49.270000000000437</v>
      </c>
      <c r="Z2177">
        <f t="shared" si="1226"/>
        <v>0</v>
      </c>
      <c r="AA2177">
        <f t="shared" si="1227"/>
        <v>0</v>
      </c>
      <c r="AB2177" s="18">
        <f t="shared" si="1234"/>
        <v>0</v>
      </c>
      <c r="AC2177" s="18">
        <f t="shared" si="1228"/>
        <v>0</v>
      </c>
      <c r="AD2177" s="18">
        <f t="shared" si="1229"/>
        <v>0</v>
      </c>
      <c r="AE2177" s="18">
        <f t="shared" si="1230"/>
        <v>0</v>
      </c>
      <c r="AG2177" s="18">
        <f t="shared" si="1231"/>
        <v>0</v>
      </c>
      <c r="AH2177" s="18">
        <f t="shared" si="1232"/>
        <v>0</v>
      </c>
    </row>
    <row r="2178" spans="5:34" x14ac:dyDescent="0.25">
      <c r="E2178" s="12">
        <v>43403.916666666664</v>
      </c>
      <c r="F2178" s="10">
        <v>11339.52</v>
      </c>
      <c r="G2178" s="10">
        <v>11387.29</v>
      </c>
      <c r="H2178" s="10">
        <v>11338.27</v>
      </c>
      <c r="I2178" s="10">
        <v>11381.04</v>
      </c>
      <c r="K2178" s="13">
        <f t="shared" si="1222"/>
        <v>41.520000000000437</v>
      </c>
      <c r="L2178" s="13">
        <f t="shared" si="1233"/>
        <v>26.360000000000582</v>
      </c>
      <c r="M2178" s="13">
        <f t="shared" si="1223"/>
        <v>49.020000000000437</v>
      </c>
      <c r="N2178" s="13"/>
      <c r="X2178">
        <f t="shared" si="1224"/>
        <v>41.520000000000437</v>
      </c>
      <c r="Y2178">
        <f t="shared" si="1225"/>
        <v>49.020000000000437</v>
      </c>
      <c r="Z2178">
        <f t="shared" si="1226"/>
        <v>0</v>
      </c>
      <c r="AA2178">
        <f t="shared" si="1227"/>
        <v>0</v>
      </c>
      <c r="AB2178" s="18">
        <f t="shared" si="1234"/>
        <v>0</v>
      </c>
      <c r="AC2178" s="18">
        <f t="shared" si="1228"/>
        <v>0</v>
      </c>
      <c r="AD2178" s="18">
        <f t="shared" si="1229"/>
        <v>0</v>
      </c>
      <c r="AE2178" s="18">
        <f t="shared" si="1230"/>
        <v>0</v>
      </c>
      <c r="AG2178" s="18">
        <f t="shared" si="1231"/>
        <v>0</v>
      </c>
      <c r="AH2178" s="18">
        <f t="shared" si="1232"/>
        <v>0</v>
      </c>
    </row>
    <row r="2179" spans="5:34" hidden="1" x14ac:dyDescent="0.25">
      <c r="E2179" s="11">
        <v>43404</v>
      </c>
      <c r="F2179" s="9">
        <v>11381.04</v>
      </c>
      <c r="G2179" s="9">
        <v>11392.1</v>
      </c>
      <c r="H2179" s="9">
        <v>11363.8</v>
      </c>
      <c r="I2179" s="9">
        <v>11365.92</v>
      </c>
      <c r="AB2179"/>
      <c r="AC2179"/>
      <c r="AD2179"/>
      <c r="AE2179"/>
    </row>
    <row r="2180" spans="5:34" hidden="1" x14ac:dyDescent="0.25">
      <c r="E2180" s="12">
        <v>43404.041666666664</v>
      </c>
      <c r="F2180" s="10">
        <v>11364.86</v>
      </c>
      <c r="G2180" s="10">
        <v>11378.62</v>
      </c>
      <c r="H2180" s="10">
        <v>11363.8</v>
      </c>
      <c r="I2180" s="10">
        <v>11370.15</v>
      </c>
      <c r="AB2180"/>
      <c r="AC2180"/>
      <c r="AD2180"/>
      <c r="AE2180"/>
    </row>
    <row r="2181" spans="5:34" hidden="1" x14ac:dyDescent="0.25">
      <c r="E2181" s="11">
        <v>43404.083333333336</v>
      </c>
      <c r="F2181" s="9">
        <v>11372.26</v>
      </c>
      <c r="G2181" s="9">
        <v>11372.26</v>
      </c>
      <c r="H2181" s="9">
        <v>11349.36</v>
      </c>
      <c r="I2181" s="9">
        <v>11367.35</v>
      </c>
      <c r="AB2181"/>
      <c r="AC2181"/>
      <c r="AD2181"/>
      <c r="AE2181"/>
    </row>
    <row r="2182" spans="5:34" hidden="1" x14ac:dyDescent="0.25">
      <c r="E2182" s="12">
        <v>43404.125</v>
      </c>
      <c r="F2182" s="10">
        <v>11367.66</v>
      </c>
      <c r="G2182" s="10">
        <v>11401.29</v>
      </c>
      <c r="H2182" s="10">
        <v>11363.45</v>
      </c>
      <c r="I2182" s="10">
        <v>11392.23</v>
      </c>
      <c r="AB2182"/>
      <c r="AC2182"/>
      <c r="AD2182"/>
      <c r="AE2182"/>
    </row>
    <row r="2183" spans="5:34" hidden="1" x14ac:dyDescent="0.25">
      <c r="E2183" s="11">
        <v>43404.166666666664</v>
      </c>
      <c r="F2183" s="9">
        <v>11390.11</v>
      </c>
      <c r="G2183" s="9">
        <v>11390.11</v>
      </c>
      <c r="H2183" s="9">
        <v>11364.44</v>
      </c>
      <c r="I2183" s="9">
        <v>11369.05</v>
      </c>
      <c r="AB2183"/>
      <c r="AC2183"/>
      <c r="AD2183"/>
      <c r="AE2183"/>
    </row>
    <row r="2184" spans="5:34" hidden="1" x14ac:dyDescent="0.25">
      <c r="E2184" s="12">
        <v>43404.208333333336</v>
      </c>
      <c r="F2184" s="10">
        <v>11368</v>
      </c>
      <c r="G2184" s="10">
        <v>11391.1</v>
      </c>
      <c r="H2184" s="10">
        <v>11366.94</v>
      </c>
      <c r="I2184" s="10">
        <v>11390.04</v>
      </c>
      <c r="AB2184"/>
      <c r="AC2184"/>
      <c r="AD2184"/>
      <c r="AE2184"/>
    </row>
    <row r="2185" spans="5:34" hidden="1" x14ac:dyDescent="0.25">
      <c r="E2185" s="11">
        <v>43404.25</v>
      </c>
      <c r="F2185" s="9">
        <v>11388.98</v>
      </c>
      <c r="G2185" s="9">
        <v>11394.33</v>
      </c>
      <c r="H2185" s="9">
        <v>11377.96</v>
      </c>
      <c r="I2185" s="9">
        <v>11393.21</v>
      </c>
      <c r="AB2185"/>
      <c r="AC2185"/>
      <c r="AD2185"/>
      <c r="AE2185"/>
    </row>
    <row r="2186" spans="5:34" hidden="1" x14ac:dyDescent="0.25">
      <c r="E2186" s="12">
        <v>43404.291666666664</v>
      </c>
      <c r="F2186" s="10">
        <v>11392.68</v>
      </c>
      <c r="G2186" s="10">
        <v>11413.88</v>
      </c>
      <c r="H2186" s="10">
        <v>11392.15</v>
      </c>
      <c r="I2186" s="10">
        <v>11407.28</v>
      </c>
      <c r="AB2186"/>
      <c r="AC2186"/>
      <c r="AD2186"/>
      <c r="AE2186"/>
    </row>
    <row r="2187" spans="5:34" x14ac:dyDescent="0.25">
      <c r="E2187" s="11">
        <v>43404.333333333336</v>
      </c>
      <c r="F2187" s="9">
        <v>11407.81</v>
      </c>
      <c r="G2187" s="9">
        <v>11427.73</v>
      </c>
      <c r="H2187" s="9">
        <v>11397.7</v>
      </c>
      <c r="I2187" s="9">
        <v>11426.67</v>
      </c>
      <c r="K2187" s="13">
        <f t="shared" ref="K2187:K2201" si="1235">I2187-F2187</f>
        <v>18.860000000000582</v>
      </c>
      <c r="L2187" s="13">
        <v>0</v>
      </c>
      <c r="M2187" s="13">
        <f t="shared" ref="M2187:M2201" si="1236">G2187-H2187</f>
        <v>30.029999999998836</v>
      </c>
      <c r="N2187" s="13">
        <f>I2201-F2187</f>
        <v>25.460000000000946</v>
      </c>
      <c r="O2187" s="18">
        <f>IF(K2187*N2187&gt;0,1,0)</f>
        <v>1</v>
      </c>
      <c r="P2187">
        <f>_xlfn.IFS(K2187&lt;0,MIN(L2186:L2200),K2187&gt;0,MAX(L2186:L2200))</f>
        <v>38.309999999999491</v>
      </c>
      <c r="Q2187">
        <f>_xlfn.IFS(K2187&lt;0,MAX(L2186:L2200),K2187&gt;0,MIN(L2186:L2200))</f>
        <v>-22.649999999999636</v>
      </c>
      <c r="T2187" s="13">
        <f>MAX(G2187:G2201)</f>
        <v>11500.38</v>
      </c>
      <c r="X2187">
        <f t="shared" ref="X2187:X2201" si="1237">ABS(K2187)</f>
        <v>18.860000000000582</v>
      </c>
      <c r="Y2187">
        <f t="shared" ref="Y2187:Y2201" si="1238">ABS(M2187)</f>
        <v>30.029999999998836</v>
      </c>
      <c r="Z2187">
        <f t="shared" ref="Z2187:Z2201" si="1239">IF(T2187&lt;1000,ABS(T2187),0)</f>
        <v>0</v>
      </c>
      <c r="AA2187">
        <f t="shared" ref="AA2187:AA2201" si="1240">ABS(N2187)</f>
        <v>25.460000000000946</v>
      </c>
      <c r="AB2187" s="18">
        <f t="shared" ref="AB2187:AB2201" si="1241">ABS(P2187)</f>
        <v>38.309999999999491</v>
      </c>
      <c r="AC2187" s="18">
        <f t="shared" ref="AC2187:AC2201" si="1242">ABS(Q2187)</f>
        <v>22.649999999999636</v>
      </c>
      <c r="AD2187" s="18">
        <f t="shared" ref="AD2187:AD2201" si="1243">IF(O2187=1,ABS(P2187),0)</f>
        <v>38.309999999999491</v>
      </c>
      <c r="AE2187" s="18">
        <f t="shared" ref="AE2187:AE2201" si="1244">IF(O2187=0,ABS(Q2187),0)</f>
        <v>0</v>
      </c>
      <c r="AG2187" s="18">
        <f t="shared" ref="AG2187:AG2201" si="1245">IF(O2187=1,ABS(Q2187),0)</f>
        <v>22.649999999999636</v>
      </c>
      <c r="AH2187" s="18">
        <f t="shared" ref="AH2187:AH2201" si="1246">IF(O2187=0,ABS(P2187),0)</f>
        <v>0</v>
      </c>
    </row>
    <row r="2188" spans="5:34" x14ac:dyDescent="0.25">
      <c r="E2188" s="12">
        <v>43404.375</v>
      </c>
      <c r="F2188" s="10">
        <v>11443.23</v>
      </c>
      <c r="G2188" s="10">
        <v>11462.75</v>
      </c>
      <c r="H2188" s="10">
        <v>11416.49</v>
      </c>
      <c r="I2188" s="10">
        <v>11430.97</v>
      </c>
      <c r="K2188" s="13">
        <f t="shared" si="1235"/>
        <v>-12.260000000000218</v>
      </c>
      <c r="L2188" s="13">
        <f t="shared" ref="L2188:L2201" si="1247">L2187+K2188</f>
        <v>-12.260000000000218</v>
      </c>
      <c r="M2188" s="13">
        <f t="shared" si="1236"/>
        <v>46.260000000000218</v>
      </c>
      <c r="T2188" s="13">
        <f>MIN(H2187:H2201)</f>
        <v>11391.87</v>
      </c>
      <c r="X2188">
        <f t="shared" si="1237"/>
        <v>12.260000000000218</v>
      </c>
      <c r="Y2188">
        <f t="shared" si="1238"/>
        <v>46.260000000000218</v>
      </c>
      <c r="Z2188">
        <f t="shared" si="1239"/>
        <v>0</v>
      </c>
      <c r="AA2188">
        <f t="shared" si="1240"/>
        <v>0</v>
      </c>
      <c r="AB2188" s="18">
        <f t="shared" si="1241"/>
        <v>0</v>
      </c>
      <c r="AC2188" s="18">
        <f t="shared" si="1242"/>
        <v>0</v>
      </c>
      <c r="AD2188" s="18">
        <f t="shared" si="1243"/>
        <v>0</v>
      </c>
      <c r="AE2188" s="18">
        <f t="shared" si="1244"/>
        <v>0</v>
      </c>
      <c r="AG2188" s="18">
        <f t="shared" si="1245"/>
        <v>0</v>
      </c>
      <c r="AH2188" s="18">
        <f t="shared" si="1246"/>
        <v>0</v>
      </c>
    </row>
    <row r="2189" spans="5:34" x14ac:dyDescent="0.25">
      <c r="E2189" s="11">
        <v>43404.416666666664</v>
      </c>
      <c r="F2189" s="9">
        <v>11429.15</v>
      </c>
      <c r="G2189" s="9">
        <v>11485.72</v>
      </c>
      <c r="H2189" s="9">
        <v>11391.87</v>
      </c>
      <c r="I2189" s="9">
        <v>11479.72</v>
      </c>
      <c r="K2189" s="13">
        <f t="shared" si="1235"/>
        <v>50.569999999999709</v>
      </c>
      <c r="L2189" s="13">
        <f t="shared" si="1247"/>
        <v>38.309999999999491</v>
      </c>
      <c r="M2189" s="13">
        <f t="shared" si="1236"/>
        <v>93.849999999998545</v>
      </c>
      <c r="T2189" s="13">
        <f>T2187-T2188</f>
        <v>108.5099999999984</v>
      </c>
      <c r="X2189">
        <f t="shared" si="1237"/>
        <v>50.569999999999709</v>
      </c>
      <c r="Y2189">
        <f t="shared" si="1238"/>
        <v>93.849999999998545</v>
      </c>
      <c r="Z2189">
        <f t="shared" si="1239"/>
        <v>108.5099999999984</v>
      </c>
      <c r="AA2189">
        <f t="shared" si="1240"/>
        <v>0</v>
      </c>
      <c r="AB2189" s="18">
        <f t="shared" si="1241"/>
        <v>0</v>
      </c>
      <c r="AC2189" s="18">
        <f t="shared" si="1242"/>
        <v>0</v>
      </c>
      <c r="AD2189" s="18">
        <f t="shared" si="1243"/>
        <v>0</v>
      </c>
      <c r="AE2189" s="18">
        <f t="shared" si="1244"/>
        <v>0</v>
      </c>
      <c r="AG2189" s="18">
        <f t="shared" si="1245"/>
        <v>0</v>
      </c>
      <c r="AH2189" s="18">
        <f t="shared" si="1246"/>
        <v>0</v>
      </c>
    </row>
    <row r="2190" spans="5:34" x14ac:dyDescent="0.25">
      <c r="E2190" s="12">
        <v>43404.458333333336</v>
      </c>
      <c r="F2190" s="10">
        <v>11479.22</v>
      </c>
      <c r="G2190" s="10">
        <v>11480.72</v>
      </c>
      <c r="H2190" s="10">
        <v>11401.63</v>
      </c>
      <c r="I2190" s="10">
        <v>11418.26</v>
      </c>
      <c r="K2190" s="13">
        <f t="shared" si="1235"/>
        <v>-60.959999999999127</v>
      </c>
      <c r="L2190" s="13">
        <f t="shared" si="1247"/>
        <v>-22.649999999999636</v>
      </c>
      <c r="M2190" s="13">
        <f t="shared" si="1236"/>
        <v>79.090000000000146</v>
      </c>
      <c r="X2190">
        <f t="shared" si="1237"/>
        <v>60.959999999999127</v>
      </c>
      <c r="Y2190">
        <f t="shared" si="1238"/>
        <v>79.090000000000146</v>
      </c>
      <c r="Z2190">
        <f t="shared" si="1239"/>
        <v>0</v>
      </c>
      <c r="AA2190">
        <f t="shared" si="1240"/>
        <v>0</v>
      </c>
      <c r="AB2190" s="18">
        <f t="shared" si="1241"/>
        <v>0</v>
      </c>
      <c r="AC2190" s="18">
        <f t="shared" si="1242"/>
        <v>0</v>
      </c>
      <c r="AD2190" s="18">
        <f t="shared" si="1243"/>
        <v>0</v>
      </c>
      <c r="AE2190" s="18">
        <f t="shared" si="1244"/>
        <v>0</v>
      </c>
      <c r="AG2190" s="18">
        <f t="shared" si="1245"/>
        <v>0</v>
      </c>
      <c r="AH2190" s="18">
        <f t="shared" si="1246"/>
        <v>0</v>
      </c>
    </row>
    <row r="2191" spans="5:34" x14ac:dyDescent="0.25">
      <c r="E2191" s="11">
        <v>43404.5</v>
      </c>
      <c r="F2191" s="9">
        <v>11418.25</v>
      </c>
      <c r="G2191" s="9">
        <v>11464.66</v>
      </c>
      <c r="H2191" s="9">
        <v>11412.25</v>
      </c>
      <c r="I2191" s="9">
        <v>11434.66</v>
      </c>
      <c r="K2191" s="13">
        <f t="shared" si="1235"/>
        <v>16.409999999999854</v>
      </c>
      <c r="L2191" s="13">
        <f t="shared" si="1247"/>
        <v>-6.2399999999997817</v>
      </c>
      <c r="M2191" s="13">
        <f t="shared" si="1236"/>
        <v>52.409999999999854</v>
      </c>
      <c r="R2191">
        <v>-2</v>
      </c>
      <c r="X2191">
        <f t="shared" si="1237"/>
        <v>16.409999999999854</v>
      </c>
      <c r="Y2191">
        <f t="shared" si="1238"/>
        <v>52.409999999999854</v>
      </c>
      <c r="Z2191">
        <f t="shared" si="1239"/>
        <v>0</v>
      </c>
      <c r="AA2191">
        <f t="shared" si="1240"/>
        <v>0</v>
      </c>
      <c r="AB2191" s="18">
        <f t="shared" si="1241"/>
        <v>0</v>
      </c>
      <c r="AC2191" s="18">
        <f t="shared" si="1242"/>
        <v>0</v>
      </c>
      <c r="AD2191" s="18">
        <f t="shared" si="1243"/>
        <v>0</v>
      </c>
      <c r="AE2191" s="18">
        <f t="shared" si="1244"/>
        <v>0</v>
      </c>
      <c r="AG2191" s="18">
        <f t="shared" si="1245"/>
        <v>0</v>
      </c>
      <c r="AH2191" s="18">
        <f t="shared" si="1246"/>
        <v>0</v>
      </c>
    </row>
    <row r="2192" spans="5:34" x14ac:dyDescent="0.25">
      <c r="E2192" s="12">
        <v>43404.541666666664</v>
      </c>
      <c r="F2192" s="10">
        <v>11434.41</v>
      </c>
      <c r="G2192" s="10">
        <v>11458.36</v>
      </c>
      <c r="H2192" s="10">
        <v>11412.88</v>
      </c>
      <c r="I2192" s="10">
        <v>11423.76</v>
      </c>
      <c r="K2192" s="13">
        <f t="shared" si="1235"/>
        <v>-10.649999999999636</v>
      </c>
      <c r="L2192" s="13">
        <f t="shared" si="1247"/>
        <v>-16.889999999999418</v>
      </c>
      <c r="M2192" s="13">
        <f t="shared" si="1236"/>
        <v>45.480000000001382</v>
      </c>
      <c r="X2192">
        <f t="shared" si="1237"/>
        <v>10.649999999999636</v>
      </c>
      <c r="Y2192">
        <f t="shared" si="1238"/>
        <v>45.480000000001382</v>
      </c>
      <c r="Z2192">
        <f t="shared" si="1239"/>
        <v>0</v>
      </c>
      <c r="AA2192">
        <f t="shared" si="1240"/>
        <v>0</v>
      </c>
      <c r="AB2192" s="18">
        <f t="shared" si="1241"/>
        <v>0</v>
      </c>
      <c r="AC2192" s="18">
        <f t="shared" si="1242"/>
        <v>0</v>
      </c>
      <c r="AD2192" s="18">
        <f t="shared" si="1243"/>
        <v>0</v>
      </c>
      <c r="AE2192" s="18">
        <f t="shared" si="1244"/>
        <v>0</v>
      </c>
      <c r="AG2192" s="18">
        <f t="shared" si="1245"/>
        <v>0</v>
      </c>
      <c r="AH2192" s="18">
        <f t="shared" si="1246"/>
        <v>0</v>
      </c>
    </row>
    <row r="2193" spans="5:34" x14ac:dyDescent="0.25">
      <c r="E2193" s="11">
        <v>43404.583333333336</v>
      </c>
      <c r="F2193" s="9">
        <v>11424.51</v>
      </c>
      <c r="G2193" s="9">
        <v>11464.25</v>
      </c>
      <c r="H2193" s="9">
        <v>11414.62</v>
      </c>
      <c r="I2193" s="9">
        <v>11436.93</v>
      </c>
      <c r="K2193" s="13">
        <f t="shared" si="1235"/>
        <v>12.420000000000073</v>
      </c>
      <c r="L2193" s="13">
        <f t="shared" si="1247"/>
        <v>-4.4699999999993452</v>
      </c>
      <c r="M2193" s="13">
        <f t="shared" si="1236"/>
        <v>49.6299999999992</v>
      </c>
      <c r="X2193">
        <f t="shared" si="1237"/>
        <v>12.420000000000073</v>
      </c>
      <c r="Y2193">
        <f t="shared" si="1238"/>
        <v>49.6299999999992</v>
      </c>
      <c r="Z2193">
        <f t="shared" si="1239"/>
        <v>0</v>
      </c>
      <c r="AA2193">
        <f t="shared" si="1240"/>
        <v>0</v>
      </c>
      <c r="AB2193" s="18">
        <f t="shared" si="1241"/>
        <v>0</v>
      </c>
      <c r="AC2193" s="18">
        <f t="shared" si="1242"/>
        <v>0</v>
      </c>
      <c r="AD2193" s="18">
        <f t="shared" si="1243"/>
        <v>0</v>
      </c>
      <c r="AE2193" s="18">
        <f t="shared" si="1244"/>
        <v>0</v>
      </c>
      <c r="AG2193" s="18">
        <f t="shared" si="1245"/>
        <v>0</v>
      </c>
      <c r="AH2193" s="18">
        <f t="shared" si="1246"/>
        <v>0</v>
      </c>
    </row>
    <row r="2194" spans="5:34" x14ac:dyDescent="0.25">
      <c r="E2194" s="12">
        <v>43404.625</v>
      </c>
      <c r="F2194" s="10">
        <v>11436.93</v>
      </c>
      <c r="G2194" s="10">
        <v>11489.21</v>
      </c>
      <c r="H2194" s="10">
        <v>11419.07</v>
      </c>
      <c r="I2194" s="10">
        <v>11477</v>
      </c>
      <c r="K2194" s="13">
        <f t="shared" si="1235"/>
        <v>40.069999999999709</v>
      </c>
      <c r="L2194" s="13">
        <f t="shared" si="1247"/>
        <v>35.600000000000364</v>
      </c>
      <c r="M2194" s="13">
        <f t="shared" si="1236"/>
        <v>70.139999999999418</v>
      </c>
      <c r="X2194">
        <f t="shared" si="1237"/>
        <v>40.069999999999709</v>
      </c>
      <c r="Y2194">
        <f t="shared" si="1238"/>
        <v>70.139999999999418</v>
      </c>
      <c r="Z2194">
        <f t="shared" si="1239"/>
        <v>0</v>
      </c>
      <c r="AA2194">
        <f t="shared" si="1240"/>
        <v>0</v>
      </c>
      <c r="AB2194" s="18">
        <f t="shared" si="1241"/>
        <v>0</v>
      </c>
      <c r="AC2194" s="18">
        <f t="shared" si="1242"/>
        <v>0</v>
      </c>
      <c r="AD2194" s="18">
        <f t="shared" si="1243"/>
        <v>0</v>
      </c>
      <c r="AE2194" s="18">
        <f t="shared" si="1244"/>
        <v>0</v>
      </c>
      <c r="AG2194" s="18">
        <f t="shared" si="1245"/>
        <v>0</v>
      </c>
      <c r="AH2194" s="18">
        <f t="shared" si="1246"/>
        <v>0</v>
      </c>
    </row>
    <row r="2195" spans="5:34" x14ac:dyDescent="0.25">
      <c r="E2195" s="11">
        <v>43404.666666666664</v>
      </c>
      <c r="F2195" s="9">
        <v>11477.25</v>
      </c>
      <c r="G2195" s="9">
        <v>11487.49</v>
      </c>
      <c r="H2195" s="9">
        <v>11455.27</v>
      </c>
      <c r="I2195" s="9">
        <v>11456.78</v>
      </c>
      <c r="K2195" s="13">
        <f t="shared" si="1235"/>
        <v>-20.469999999999345</v>
      </c>
      <c r="L2195" s="13">
        <f t="shared" si="1247"/>
        <v>15.130000000001019</v>
      </c>
      <c r="M2195" s="13">
        <f t="shared" si="1236"/>
        <v>32.219999999999345</v>
      </c>
      <c r="X2195">
        <f t="shared" si="1237"/>
        <v>20.469999999999345</v>
      </c>
      <c r="Y2195">
        <f t="shared" si="1238"/>
        <v>32.219999999999345</v>
      </c>
      <c r="Z2195">
        <f t="shared" si="1239"/>
        <v>0</v>
      </c>
      <c r="AA2195">
        <f t="shared" si="1240"/>
        <v>0</v>
      </c>
      <c r="AB2195" s="18">
        <f t="shared" si="1241"/>
        <v>0</v>
      </c>
      <c r="AC2195" s="18">
        <f t="shared" si="1242"/>
        <v>0</v>
      </c>
      <c r="AD2195" s="18">
        <f t="shared" si="1243"/>
        <v>0</v>
      </c>
      <c r="AE2195" s="18">
        <f t="shared" si="1244"/>
        <v>0</v>
      </c>
      <c r="AG2195" s="18">
        <f t="shared" si="1245"/>
        <v>0</v>
      </c>
      <c r="AH2195" s="18">
        <f t="shared" si="1246"/>
        <v>0</v>
      </c>
    </row>
    <row r="2196" spans="5:34" x14ac:dyDescent="0.25">
      <c r="E2196" s="12">
        <v>43404.708333333336</v>
      </c>
      <c r="F2196" s="10">
        <v>11457.78</v>
      </c>
      <c r="G2196" s="10">
        <v>11500.38</v>
      </c>
      <c r="H2196" s="10">
        <v>11443.51</v>
      </c>
      <c r="I2196" s="10">
        <v>11460.49</v>
      </c>
      <c r="K2196" s="13">
        <f t="shared" si="1235"/>
        <v>2.7099999999991269</v>
      </c>
      <c r="L2196" s="13">
        <f t="shared" si="1247"/>
        <v>17.840000000000146</v>
      </c>
      <c r="M2196" s="13">
        <f t="shared" si="1236"/>
        <v>56.869999999998981</v>
      </c>
      <c r="X2196">
        <f t="shared" si="1237"/>
        <v>2.7099999999991269</v>
      </c>
      <c r="Y2196">
        <f t="shared" si="1238"/>
        <v>56.869999999998981</v>
      </c>
      <c r="Z2196">
        <f t="shared" si="1239"/>
        <v>0</v>
      </c>
      <c r="AA2196">
        <f t="shared" si="1240"/>
        <v>0</v>
      </c>
      <c r="AB2196" s="18">
        <f t="shared" si="1241"/>
        <v>0</v>
      </c>
      <c r="AC2196" s="18">
        <f t="shared" si="1242"/>
        <v>0</v>
      </c>
      <c r="AD2196" s="18">
        <f t="shared" si="1243"/>
        <v>0</v>
      </c>
      <c r="AE2196" s="18">
        <f t="shared" si="1244"/>
        <v>0</v>
      </c>
      <c r="AG2196" s="18">
        <f t="shared" si="1245"/>
        <v>0</v>
      </c>
      <c r="AH2196" s="18">
        <f t="shared" si="1246"/>
        <v>0</v>
      </c>
    </row>
    <row r="2197" spans="5:34" x14ac:dyDescent="0.25">
      <c r="E2197" s="11">
        <v>43404.75</v>
      </c>
      <c r="F2197" s="9">
        <v>11460.74</v>
      </c>
      <c r="G2197" s="9">
        <v>11473.01</v>
      </c>
      <c r="H2197" s="9">
        <v>11439.37</v>
      </c>
      <c r="I2197" s="9">
        <v>11454.81</v>
      </c>
      <c r="K2197" s="13">
        <f t="shared" si="1235"/>
        <v>-5.930000000000291</v>
      </c>
      <c r="L2197" s="13">
        <f t="shared" si="1247"/>
        <v>11.909999999999854</v>
      </c>
      <c r="M2197" s="13">
        <f t="shared" si="1236"/>
        <v>33.639999999999418</v>
      </c>
      <c r="X2197">
        <f t="shared" si="1237"/>
        <v>5.930000000000291</v>
      </c>
      <c r="Y2197">
        <f t="shared" si="1238"/>
        <v>33.639999999999418</v>
      </c>
      <c r="Z2197">
        <f t="shared" si="1239"/>
        <v>0</v>
      </c>
      <c r="AA2197">
        <f t="shared" si="1240"/>
        <v>0</v>
      </c>
      <c r="AB2197" s="18">
        <f t="shared" si="1241"/>
        <v>0</v>
      </c>
      <c r="AC2197" s="18">
        <f t="shared" si="1242"/>
        <v>0</v>
      </c>
      <c r="AD2197" s="18">
        <f t="shared" si="1243"/>
        <v>0</v>
      </c>
      <c r="AE2197" s="18">
        <f t="shared" si="1244"/>
        <v>0</v>
      </c>
      <c r="AG2197" s="18">
        <f t="shared" si="1245"/>
        <v>0</v>
      </c>
      <c r="AH2197" s="18">
        <f t="shared" si="1246"/>
        <v>0</v>
      </c>
    </row>
    <row r="2198" spans="5:34" x14ac:dyDescent="0.25">
      <c r="E2198" s="12">
        <v>43404.791666666664</v>
      </c>
      <c r="F2198" s="10">
        <v>11455.31</v>
      </c>
      <c r="G2198" s="10">
        <v>11485.33</v>
      </c>
      <c r="H2198" s="10">
        <v>11454.31</v>
      </c>
      <c r="I2198" s="10">
        <v>11470.57</v>
      </c>
      <c r="K2198" s="13">
        <f t="shared" si="1235"/>
        <v>15.260000000000218</v>
      </c>
      <c r="L2198" s="13">
        <f t="shared" si="1247"/>
        <v>27.170000000000073</v>
      </c>
      <c r="M2198" s="13">
        <f t="shared" si="1236"/>
        <v>31.020000000000437</v>
      </c>
      <c r="X2198">
        <f t="shared" si="1237"/>
        <v>15.260000000000218</v>
      </c>
      <c r="Y2198">
        <f t="shared" si="1238"/>
        <v>31.020000000000437</v>
      </c>
      <c r="Z2198">
        <f t="shared" si="1239"/>
        <v>0</v>
      </c>
      <c r="AA2198">
        <f t="shared" si="1240"/>
        <v>0</v>
      </c>
      <c r="AB2198" s="18">
        <f t="shared" si="1241"/>
        <v>0</v>
      </c>
      <c r="AC2198" s="18">
        <f t="shared" si="1242"/>
        <v>0</v>
      </c>
      <c r="AD2198" s="18">
        <f t="shared" si="1243"/>
        <v>0</v>
      </c>
      <c r="AE2198" s="18">
        <f t="shared" si="1244"/>
        <v>0</v>
      </c>
      <c r="AG2198" s="18">
        <f t="shared" si="1245"/>
        <v>0</v>
      </c>
      <c r="AH2198" s="18">
        <f t="shared" si="1246"/>
        <v>0</v>
      </c>
    </row>
    <row r="2199" spans="5:34" x14ac:dyDescent="0.25">
      <c r="E2199" s="11">
        <v>43404.833333333336</v>
      </c>
      <c r="F2199" s="9">
        <v>11469.82</v>
      </c>
      <c r="G2199" s="9">
        <v>11481.83</v>
      </c>
      <c r="H2199" s="9">
        <v>11458.55</v>
      </c>
      <c r="I2199" s="9">
        <v>11469.31</v>
      </c>
      <c r="K2199" s="13">
        <f t="shared" si="1235"/>
        <v>-0.51000000000021828</v>
      </c>
      <c r="L2199" s="13">
        <f t="shared" si="1247"/>
        <v>26.659999999999854</v>
      </c>
      <c r="M2199" s="13">
        <f t="shared" si="1236"/>
        <v>23.280000000000655</v>
      </c>
      <c r="X2199">
        <f t="shared" si="1237"/>
        <v>0.51000000000021828</v>
      </c>
      <c r="Y2199">
        <f t="shared" si="1238"/>
        <v>23.280000000000655</v>
      </c>
      <c r="Z2199">
        <f t="shared" si="1239"/>
        <v>0</v>
      </c>
      <c r="AA2199">
        <f t="shared" si="1240"/>
        <v>0</v>
      </c>
      <c r="AB2199" s="18">
        <f t="shared" si="1241"/>
        <v>0</v>
      </c>
      <c r="AC2199" s="18">
        <f t="shared" si="1242"/>
        <v>0</v>
      </c>
      <c r="AD2199" s="18">
        <f t="shared" si="1243"/>
        <v>0</v>
      </c>
      <c r="AE2199" s="18">
        <f t="shared" si="1244"/>
        <v>0</v>
      </c>
      <c r="AG2199" s="18">
        <f t="shared" si="1245"/>
        <v>0</v>
      </c>
      <c r="AH2199" s="18">
        <f t="shared" si="1246"/>
        <v>0</v>
      </c>
    </row>
    <row r="2200" spans="5:34" x14ac:dyDescent="0.25">
      <c r="E2200" s="12">
        <v>43404.875</v>
      </c>
      <c r="F2200" s="10">
        <v>11469.81</v>
      </c>
      <c r="G2200" s="10">
        <v>11480.82</v>
      </c>
      <c r="H2200" s="10">
        <v>11428.78</v>
      </c>
      <c r="I2200" s="10">
        <v>11431.03</v>
      </c>
      <c r="K2200" s="13">
        <f t="shared" si="1235"/>
        <v>-38.779999999998836</v>
      </c>
      <c r="L2200" s="13">
        <f t="shared" si="1247"/>
        <v>-12.119999999998981</v>
      </c>
      <c r="M2200" s="13">
        <f t="shared" si="1236"/>
        <v>52.039999999999054</v>
      </c>
      <c r="X2200">
        <f t="shared" si="1237"/>
        <v>38.779999999998836</v>
      </c>
      <c r="Y2200">
        <f t="shared" si="1238"/>
        <v>52.039999999999054</v>
      </c>
      <c r="Z2200">
        <f t="shared" si="1239"/>
        <v>0</v>
      </c>
      <c r="AA2200">
        <f t="shared" si="1240"/>
        <v>0</v>
      </c>
      <c r="AB2200" s="18">
        <f t="shared" si="1241"/>
        <v>0</v>
      </c>
      <c r="AC2200" s="18">
        <f t="shared" si="1242"/>
        <v>0</v>
      </c>
      <c r="AD2200" s="18">
        <f t="shared" si="1243"/>
        <v>0</v>
      </c>
      <c r="AE2200" s="18">
        <f t="shared" si="1244"/>
        <v>0</v>
      </c>
      <c r="AG2200" s="18">
        <f t="shared" si="1245"/>
        <v>0</v>
      </c>
      <c r="AH2200" s="18">
        <f t="shared" si="1246"/>
        <v>0</v>
      </c>
    </row>
    <row r="2201" spans="5:34" x14ac:dyDescent="0.25">
      <c r="E2201" s="11">
        <v>43404.916666666664</v>
      </c>
      <c r="F2201" s="9">
        <v>11430.28</v>
      </c>
      <c r="G2201" s="9">
        <v>11440.03</v>
      </c>
      <c r="H2201" s="9">
        <v>11414.26</v>
      </c>
      <c r="I2201" s="9">
        <v>11433.27</v>
      </c>
      <c r="K2201" s="13">
        <f t="shared" si="1235"/>
        <v>2.9899999999997817</v>
      </c>
      <c r="L2201" s="13">
        <f t="shared" si="1247"/>
        <v>-9.1299999999991996</v>
      </c>
      <c r="M2201" s="13">
        <f t="shared" si="1236"/>
        <v>25.770000000000437</v>
      </c>
      <c r="N2201" s="13"/>
      <c r="X2201">
        <f t="shared" si="1237"/>
        <v>2.9899999999997817</v>
      </c>
      <c r="Y2201">
        <f t="shared" si="1238"/>
        <v>25.770000000000437</v>
      </c>
      <c r="Z2201">
        <f t="shared" si="1239"/>
        <v>0</v>
      </c>
      <c r="AA2201">
        <f t="shared" si="1240"/>
        <v>0</v>
      </c>
      <c r="AB2201" s="18">
        <f t="shared" si="1241"/>
        <v>0</v>
      </c>
      <c r="AC2201" s="18">
        <f t="shared" si="1242"/>
        <v>0</v>
      </c>
      <c r="AD2201" s="18">
        <f t="shared" si="1243"/>
        <v>0</v>
      </c>
      <c r="AE2201" s="18">
        <f t="shared" si="1244"/>
        <v>0</v>
      </c>
      <c r="AG2201" s="18">
        <f t="shared" si="1245"/>
        <v>0</v>
      </c>
      <c r="AH2201" s="18">
        <f t="shared" si="1246"/>
        <v>0</v>
      </c>
    </row>
    <row r="2202" spans="5:34" hidden="1" x14ac:dyDescent="0.25">
      <c r="E2202" s="12">
        <v>43405</v>
      </c>
      <c r="F2202" s="10">
        <v>11433.27</v>
      </c>
      <c r="G2202" s="10">
        <v>11451.08</v>
      </c>
      <c r="H2202" s="10">
        <v>11422.58</v>
      </c>
      <c r="I2202" s="10">
        <v>11445.68</v>
      </c>
      <c r="AB2202"/>
      <c r="AC2202"/>
      <c r="AD2202"/>
      <c r="AE2202"/>
    </row>
    <row r="2203" spans="5:34" hidden="1" x14ac:dyDescent="0.25">
      <c r="E2203" s="11">
        <v>43405.041666666664</v>
      </c>
      <c r="F2203" s="9">
        <v>11446.21</v>
      </c>
      <c r="G2203" s="9">
        <v>11457.29</v>
      </c>
      <c r="H2203" s="9">
        <v>11439.35</v>
      </c>
      <c r="I2203" s="9">
        <v>11455.71</v>
      </c>
      <c r="AB2203"/>
      <c r="AC2203"/>
      <c r="AD2203"/>
      <c r="AE2203"/>
    </row>
    <row r="2204" spans="5:34" hidden="1" x14ac:dyDescent="0.25">
      <c r="E2204" s="12">
        <v>43405.083333333336</v>
      </c>
      <c r="F2204" s="10">
        <v>11454.65</v>
      </c>
      <c r="G2204" s="10">
        <v>11471.15</v>
      </c>
      <c r="H2204" s="10">
        <v>11452.15</v>
      </c>
      <c r="I2204" s="10">
        <v>11468.03</v>
      </c>
      <c r="AB2204"/>
      <c r="AC2204"/>
      <c r="AD2204"/>
      <c r="AE2204"/>
    </row>
    <row r="2205" spans="5:34" hidden="1" x14ac:dyDescent="0.25">
      <c r="E2205" s="11">
        <v>43405.125</v>
      </c>
      <c r="F2205" s="9">
        <v>11468.92</v>
      </c>
      <c r="G2205" s="9">
        <v>11493.52</v>
      </c>
      <c r="H2205" s="9">
        <v>11460.97</v>
      </c>
      <c r="I2205" s="9">
        <v>11489.41</v>
      </c>
      <c r="AB2205"/>
      <c r="AC2205"/>
      <c r="AD2205"/>
      <c r="AE2205"/>
    </row>
    <row r="2206" spans="5:34" hidden="1" x14ac:dyDescent="0.25">
      <c r="E2206" s="12">
        <v>43405.166666666664</v>
      </c>
      <c r="F2206" s="10">
        <v>11489.94</v>
      </c>
      <c r="G2206" s="10">
        <v>11490.47</v>
      </c>
      <c r="H2206" s="10">
        <v>11465.35</v>
      </c>
      <c r="I2206" s="10">
        <v>11472.74</v>
      </c>
      <c r="AB2206"/>
      <c r="AC2206"/>
      <c r="AD2206"/>
      <c r="AE2206"/>
    </row>
    <row r="2207" spans="5:34" hidden="1" x14ac:dyDescent="0.25">
      <c r="E2207" s="11">
        <v>43405.208333333336</v>
      </c>
      <c r="F2207" s="9">
        <v>11473.79</v>
      </c>
      <c r="G2207" s="9">
        <v>11484.34</v>
      </c>
      <c r="H2207" s="9">
        <v>11468.51</v>
      </c>
      <c r="I2207" s="9">
        <v>11481.18</v>
      </c>
      <c r="AB2207"/>
      <c r="AC2207"/>
      <c r="AD2207"/>
      <c r="AE2207"/>
    </row>
    <row r="2208" spans="5:34" hidden="1" x14ac:dyDescent="0.25">
      <c r="E2208" s="12">
        <v>43405.25</v>
      </c>
      <c r="F2208" s="10">
        <v>11482.23</v>
      </c>
      <c r="G2208" s="10">
        <v>11483.29</v>
      </c>
      <c r="H2208" s="10">
        <v>11460.72</v>
      </c>
      <c r="I2208" s="10">
        <v>11466.44</v>
      </c>
      <c r="AB2208"/>
      <c r="AC2208"/>
      <c r="AD2208"/>
      <c r="AE2208"/>
    </row>
    <row r="2209" spans="5:34" hidden="1" x14ac:dyDescent="0.25">
      <c r="E2209" s="11">
        <v>43405.291666666664</v>
      </c>
      <c r="F2209" s="9">
        <v>11465.39</v>
      </c>
      <c r="G2209" s="9">
        <v>11470.66</v>
      </c>
      <c r="H2209" s="9">
        <v>11452.7</v>
      </c>
      <c r="I2209" s="9">
        <v>11457.98</v>
      </c>
      <c r="AB2209"/>
      <c r="AC2209"/>
      <c r="AD2209"/>
      <c r="AE2209"/>
    </row>
    <row r="2210" spans="5:34" x14ac:dyDescent="0.25">
      <c r="E2210" s="12">
        <v>43405.333333333336</v>
      </c>
      <c r="F2210" s="10">
        <v>11455.87</v>
      </c>
      <c r="G2210" s="10">
        <v>11456.96</v>
      </c>
      <c r="H2210" s="10">
        <v>11416.14</v>
      </c>
      <c r="I2210" s="10">
        <v>11418.67</v>
      </c>
      <c r="K2210" s="13">
        <f t="shared" ref="K2210:K2224" si="1248">I2210-F2210</f>
        <v>-37.200000000000728</v>
      </c>
      <c r="L2210" s="13">
        <v>0</v>
      </c>
      <c r="M2210" s="13">
        <f t="shared" ref="M2210:M2224" si="1249">G2210-H2210</f>
        <v>40.819999999999709</v>
      </c>
      <c r="N2210" s="13">
        <f>I2224-F2210</f>
        <v>26.219999999999345</v>
      </c>
      <c r="O2210" s="18">
        <f>IF(K2210*N2210&gt;0,1,0)</f>
        <v>0</v>
      </c>
      <c r="P2210">
        <f>_xlfn.IFS(K2210&lt;0,MIN(L2209:L2223),K2210&gt;0,MAX(L2209:L2223))</f>
        <v>0</v>
      </c>
      <c r="Q2210">
        <f>_xlfn.IFS(K2210&lt;0,MAX(L2209:L2223),K2210&gt;0,MIN(L2209:L2223))</f>
        <v>125.78000000000247</v>
      </c>
      <c r="T2210" s="13">
        <f>MAX(G2210:G2224)</f>
        <v>11574.47</v>
      </c>
      <c r="X2210">
        <f t="shared" ref="X2210:X2224" si="1250">ABS(K2210)</f>
        <v>37.200000000000728</v>
      </c>
      <c r="Y2210">
        <f t="shared" ref="Y2210:Y2224" si="1251">ABS(M2210)</f>
        <v>40.819999999999709</v>
      </c>
      <c r="Z2210">
        <f t="shared" ref="Z2210:Z2224" si="1252">IF(T2210&lt;1000,ABS(T2210),0)</f>
        <v>0</v>
      </c>
      <c r="AA2210">
        <f t="shared" ref="AA2210:AA2224" si="1253">ABS(N2210)</f>
        <v>26.219999999999345</v>
      </c>
      <c r="AB2210" s="18">
        <f t="shared" ref="AB2210:AB2224" si="1254">ABS(P2210)</f>
        <v>0</v>
      </c>
      <c r="AC2210" s="18">
        <f t="shared" ref="AC2210:AC2224" si="1255">ABS(Q2210)</f>
        <v>125.78000000000247</v>
      </c>
      <c r="AD2210" s="18">
        <f t="shared" ref="AD2210:AD2224" si="1256">IF(O2210=1,ABS(P2210),0)</f>
        <v>0</v>
      </c>
      <c r="AE2210" s="18">
        <f t="shared" ref="AE2210:AE2224" si="1257">IF(O2210=0,ABS(Q2210),0)</f>
        <v>125.78000000000247</v>
      </c>
      <c r="AG2210" s="18">
        <f t="shared" ref="AG2210:AG2224" si="1258">IF(O2210=1,ABS(Q2210),0)</f>
        <v>0</v>
      </c>
      <c r="AH2210" s="18">
        <f t="shared" ref="AH2210:AH2224" si="1259">IF(O2210=0,ABS(P2210),0)</f>
        <v>0</v>
      </c>
    </row>
    <row r="2211" spans="5:34" x14ac:dyDescent="0.25">
      <c r="E2211" s="11">
        <v>43405.375</v>
      </c>
      <c r="F2211" s="9">
        <v>11426.72</v>
      </c>
      <c r="G2211" s="9">
        <v>11444.32</v>
      </c>
      <c r="H2211" s="9">
        <v>11406.5</v>
      </c>
      <c r="I2211" s="9">
        <v>11433.03</v>
      </c>
      <c r="K2211" s="13">
        <f t="shared" si="1248"/>
        <v>6.3100000000013097</v>
      </c>
      <c r="L2211" s="13">
        <f t="shared" ref="L2211:L2224" si="1260">L2210+K2211</f>
        <v>6.3100000000013097</v>
      </c>
      <c r="M2211" s="13">
        <f t="shared" si="1249"/>
        <v>37.819999999999709</v>
      </c>
      <c r="T2211" s="13">
        <f>MIN(H2210:H2224)</f>
        <v>11406.5</v>
      </c>
      <c r="X2211">
        <f t="shared" si="1250"/>
        <v>6.3100000000013097</v>
      </c>
      <c r="Y2211">
        <f t="shared" si="1251"/>
        <v>37.819999999999709</v>
      </c>
      <c r="Z2211">
        <f t="shared" si="1252"/>
        <v>0</v>
      </c>
      <c r="AA2211">
        <f t="shared" si="1253"/>
        <v>0</v>
      </c>
      <c r="AB2211" s="18">
        <f t="shared" si="1254"/>
        <v>0</v>
      </c>
      <c r="AC2211" s="18">
        <f t="shared" si="1255"/>
        <v>0</v>
      </c>
      <c r="AD2211" s="18">
        <f t="shared" si="1256"/>
        <v>0</v>
      </c>
      <c r="AE2211" s="18">
        <f t="shared" si="1257"/>
        <v>0</v>
      </c>
      <c r="AG2211" s="18">
        <f t="shared" si="1258"/>
        <v>0</v>
      </c>
      <c r="AH2211" s="18">
        <f t="shared" si="1259"/>
        <v>0</v>
      </c>
    </row>
    <row r="2212" spans="5:34" x14ac:dyDescent="0.25">
      <c r="E2212" s="12">
        <v>43405.416666666664</v>
      </c>
      <c r="F2212" s="10">
        <v>11430.31</v>
      </c>
      <c r="G2212" s="10">
        <v>11514.26</v>
      </c>
      <c r="H2212" s="10">
        <v>11419.68</v>
      </c>
      <c r="I2212" s="10">
        <v>11502.76</v>
      </c>
      <c r="K2212" s="13">
        <f t="shared" si="1248"/>
        <v>72.450000000000728</v>
      </c>
      <c r="L2212" s="13">
        <f t="shared" si="1260"/>
        <v>78.760000000002037</v>
      </c>
      <c r="M2212" s="13">
        <f t="shared" si="1249"/>
        <v>94.579999999999927</v>
      </c>
      <c r="T2212" s="13">
        <f>T2210-T2211</f>
        <v>167.96999999999935</v>
      </c>
      <c r="X2212">
        <f t="shared" si="1250"/>
        <v>72.450000000000728</v>
      </c>
      <c r="Y2212">
        <f t="shared" si="1251"/>
        <v>94.579999999999927</v>
      </c>
      <c r="Z2212">
        <f t="shared" si="1252"/>
        <v>167.96999999999935</v>
      </c>
      <c r="AA2212">
        <f t="shared" si="1253"/>
        <v>0</v>
      </c>
      <c r="AB2212" s="18">
        <f t="shared" si="1254"/>
        <v>0</v>
      </c>
      <c r="AC2212" s="18">
        <f t="shared" si="1255"/>
        <v>0</v>
      </c>
      <c r="AD2212" s="18">
        <f t="shared" si="1256"/>
        <v>0</v>
      </c>
      <c r="AE2212" s="18">
        <f t="shared" si="1257"/>
        <v>0</v>
      </c>
      <c r="AG2212" s="18">
        <f t="shared" si="1258"/>
        <v>0</v>
      </c>
      <c r="AH2212" s="18">
        <f t="shared" si="1259"/>
        <v>0</v>
      </c>
    </row>
    <row r="2213" spans="5:34" x14ac:dyDescent="0.25">
      <c r="E2213" s="11">
        <v>43405.458333333336</v>
      </c>
      <c r="F2213" s="9">
        <v>11503.51</v>
      </c>
      <c r="G2213" s="9">
        <v>11552.62</v>
      </c>
      <c r="H2213" s="9">
        <v>11494.42</v>
      </c>
      <c r="I2213" s="9">
        <v>11550.53</v>
      </c>
      <c r="K2213" s="13">
        <f t="shared" si="1248"/>
        <v>47.020000000000437</v>
      </c>
      <c r="L2213" s="13">
        <f t="shared" si="1260"/>
        <v>125.78000000000247</v>
      </c>
      <c r="M2213" s="13">
        <f t="shared" si="1249"/>
        <v>58.200000000000728</v>
      </c>
      <c r="R2213">
        <v>-40</v>
      </c>
      <c r="X2213">
        <f t="shared" si="1250"/>
        <v>47.020000000000437</v>
      </c>
      <c r="Y2213">
        <f t="shared" si="1251"/>
        <v>58.200000000000728</v>
      </c>
      <c r="Z2213">
        <f t="shared" si="1252"/>
        <v>0</v>
      </c>
      <c r="AA2213">
        <f t="shared" si="1253"/>
        <v>0</v>
      </c>
      <c r="AB2213" s="18">
        <f t="shared" si="1254"/>
        <v>0</v>
      </c>
      <c r="AC2213" s="18">
        <f t="shared" si="1255"/>
        <v>0</v>
      </c>
      <c r="AD2213" s="18">
        <f t="shared" si="1256"/>
        <v>0</v>
      </c>
      <c r="AE2213" s="18">
        <f t="shared" si="1257"/>
        <v>0</v>
      </c>
      <c r="AG2213" s="18">
        <f t="shared" si="1258"/>
        <v>0</v>
      </c>
      <c r="AH2213" s="18">
        <f t="shared" si="1259"/>
        <v>0</v>
      </c>
    </row>
    <row r="2214" spans="5:34" x14ac:dyDescent="0.25">
      <c r="E2214" s="12">
        <v>43405.5</v>
      </c>
      <c r="F2214" s="10">
        <v>11550.28</v>
      </c>
      <c r="G2214" s="10">
        <v>11574.47</v>
      </c>
      <c r="H2214" s="10">
        <v>11544.02</v>
      </c>
      <c r="I2214" s="10">
        <v>11548.76</v>
      </c>
      <c r="K2214" s="13">
        <f t="shared" si="1248"/>
        <v>-1.5200000000004366</v>
      </c>
      <c r="L2214" s="13">
        <f t="shared" si="1260"/>
        <v>124.26000000000204</v>
      </c>
      <c r="M2214" s="13">
        <f t="shared" si="1249"/>
        <v>30.449999999998909</v>
      </c>
      <c r="X2214">
        <f t="shared" si="1250"/>
        <v>1.5200000000004366</v>
      </c>
      <c r="Y2214">
        <f t="shared" si="1251"/>
        <v>30.449999999998909</v>
      </c>
      <c r="Z2214">
        <f t="shared" si="1252"/>
        <v>0</v>
      </c>
      <c r="AA2214">
        <f t="shared" si="1253"/>
        <v>0</v>
      </c>
      <c r="AB2214" s="18">
        <f t="shared" si="1254"/>
        <v>0</v>
      </c>
      <c r="AC2214" s="18">
        <f t="shared" si="1255"/>
        <v>0</v>
      </c>
      <c r="AD2214" s="18">
        <f t="shared" si="1256"/>
        <v>0</v>
      </c>
      <c r="AE2214" s="18">
        <f t="shared" si="1257"/>
        <v>0</v>
      </c>
      <c r="AG2214" s="18">
        <f t="shared" si="1258"/>
        <v>0</v>
      </c>
      <c r="AH2214" s="18">
        <f t="shared" si="1259"/>
        <v>0</v>
      </c>
    </row>
    <row r="2215" spans="5:34" x14ac:dyDescent="0.25">
      <c r="E2215" s="11">
        <v>43405.541666666664</v>
      </c>
      <c r="F2215" s="9">
        <v>11548.26</v>
      </c>
      <c r="G2215" s="9">
        <v>11557.96</v>
      </c>
      <c r="H2215" s="9">
        <v>11510.77</v>
      </c>
      <c r="I2215" s="9">
        <v>11518.59</v>
      </c>
      <c r="K2215" s="13">
        <f t="shared" si="1248"/>
        <v>-29.670000000000073</v>
      </c>
      <c r="L2215" s="13">
        <f t="shared" si="1260"/>
        <v>94.590000000001965</v>
      </c>
      <c r="M2215" s="13">
        <f t="shared" si="1249"/>
        <v>47.18999999999869</v>
      </c>
      <c r="X2215">
        <f t="shared" si="1250"/>
        <v>29.670000000000073</v>
      </c>
      <c r="Y2215">
        <f t="shared" si="1251"/>
        <v>47.18999999999869</v>
      </c>
      <c r="Z2215">
        <f t="shared" si="1252"/>
        <v>0</v>
      </c>
      <c r="AA2215">
        <f t="shared" si="1253"/>
        <v>0</v>
      </c>
      <c r="AB2215" s="18">
        <f t="shared" si="1254"/>
        <v>0</v>
      </c>
      <c r="AC2215" s="18">
        <f t="shared" si="1255"/>
        <v>0</v>
      </c>
      <c r="AD2215" s="18">
        <f t="shared" si="1256"/>
        <v>0</v>
      </c>
      <c r="AE2215" s="18">
        <f t="shared" si="1257"/>
        <v>0</v>
      </c>
      <c r="AG2215" s="18">
        <f t="shared" si="1258"/>
        <v>0</v>
      </c>
      <c r="AH2215" s="18">
        <f t="shared" si="1259"/>
        <v>0</v>
      </c>
    </row>
    <row r="2216" spans="5:34" x14ac:dyDescent="0.25">
      <c r="E2216" s="12">
        <v>43405.583333333336</v>
      </c>
      <c r="F2216" s="10">
        <v>11518.34</v>
      </c>
      <c r="G2216" s="10">
        <v>11525.96</v>
      </c>
      <c r="H2216" s="10">
        <v>11464.86</v>
      </c>
      <c r="I2216" s="10">
        <v>11480.95</v>
      </c>
      <c r="K2216" s="13">
        <f t="shared" si="1248"/>
        <v>-37.389999999999418</v>
      </c>
      <c r="L2216" s="13">
        <f t="shared" si="1260"/>
        <v>57.200000000002547</v>
      </c>
      <c r="M2216" s="13">
        <f t="shared" si="1249"/>
        <v>61.099999999998545</v>
      </c>
      <c r="X2216">
        <f t="shared" si="1250"/>
        <v>37.389999999999418</v>
      </c>
      <c r="Y2216">
        <f t="shared" si="1251"/>
        <v>61.099999999998545</v>
      </c>
      <c r="Z2216">
        <f t="shared" si="1252"/>
        <v>0</v>
      </c>
      <c r="AA2216">
        <f t="shared" si="1253"/>
        <v>0</v>
      </c>
      <c r="AB2216" s="18">
        <f t="shared" si="1254"/>
        <v>0</v>
      </c>
      <c r="AC2216" s="18">
        <f t="shared" si="1255"/>
        <v>0</v>
      </c>
      <c r="AD2216" s="18">
        <f t="shared" si="1256"/>
        <v>0</v>
      </c>
      <c r="AE2216" s="18">
        <f t="shared" si="1257"/>
        <v>0</v>
      </c>
      <c r="AG2216" s="18">
        <f t="shared" si="1258"/>
        <v>0</v>
      </c>
      <c r="AH2216" s="18">
        <f t="shared" si="1259"/>
        <v>0</v>
      </c>
    </row>
    <row r="2217" spans="5:34" x14ac:dyDescent="0.25">
      <c r="E2217" s="11">
        <v>43405.625</v>
      </c>
      <c r="F2217" s="9">
        <v>11479.7</v>
      </c>
      <c r="G2217" s="9">
        <v>11497</v>
      </c>
      <c r="H2217" s="9">
        <v>11432.95</v>
      </c>
      <c r="I2217" s="9">
        <v>11451.22</v>
      </c>
      <c r="K2217" s="13">
        <f t="shared" si="1248"/>
        <v>-28.480000000001382</v>
      </c>
      <c r="L2217" s="13">
        <f t="shared" si="1260"/>
        <v>28.720000000001164</v>
      </c>
      <c r="M2217" s="13">
        <f t="shared" si="1249"/>
        <v>64.049999999999272</v>
      </c>
      <c r="X2217">
        <f t="shared" si="1250"/>
        <v>28.480000000001382</v>
      </c>
      <c r="Y2217">
        <f t="shared" si="1251"/>
        <v>64.049999999999272</v>
      </c>
      <c r="Z2217">
        <f t="shared" si="1252"/>
        <v>0</v>
      </c>
      <c r="AA2217">
        <f t="shared" si="1253"/>
        <v>0</v>
      </c>
      <c r="AB2217" s="18">
        <f t="shared" si="1254"/>
        <v>0</v>
      </c>
      <c r="AC2217" s="18">
        <f t="shared" si="1255"/>
        <v>0</v>
      </c>
      <c r="AD2217" s="18">
        <f t="shared" si="1256"/>
        <v>0</v>
      </c>
      <c r="AE2217" s="18">
        <f t="shared" si="1257"/>
        <v>0</v>
      </c>
      <c r="AG2217" s="18">
        <f t="shared" si="1258"/>
        <v>0</v>
      </c>
      <c r="AH2217" s="18">
        <f t="shared" si="1259"/>
        <v>0</v>
      </c>
    </row>
    <row r="2218" spans="5:34" x14ac:dyDescent="0.25">
      <c r="E2218" s="12">
        <v>43405.666666666664</v>
      </c>
      <c r="F2218" s="10">
        <v>11448.97</v>
      </c>
      <c r="G2218" s="10">
        <v>11499.92</v>
      </c>
      <c r="H2218" s="10">
        <v>11417.05</v>
      </c>
      <c r="I2218" s="10">
        <v>11464.83</v>
      </c>
      <c r="K2218" s="13">
        <f t="shared" si="1248"/>
        <v>15.860000000000582</v>
      </c>
      <c r="L2218" s="13">
        <f t="shared" si="1260"/>
        <v>44.580000000001746</v>
      </c>
      <c r="M2218" s="13">
        <f t="shared" si="1249"/>
        <v>82.8700000000008</v>
      </c>
      <c r="X2218">
        <f t="shared" si="1250"/>
        <v>15.860000000000582</v>
      </c>
      <c r="Y2218">
        <f t="shared" si="1251"/>
        <v>82.8700000000008</v>
      </c>
      <c r="Z2218">
        <f t="shared" si="1252"/>
        <v>0</v>
      </c>
      <c r="AA2218">
        <f t="shared" si="1253"/>
        <v>0</v>
      </c>
      <c r="AB2218" s="18">
        <f t="shared" si="1254"/>
        <v>0</v>
      </c>
      <c r="AC2218" s="18">
        <f t="shared" si="1255"/>
        <v>0</v>
      </c>
      <c r="AD2218" s="18">
        <f t="shared" si="1256"/>
        <v>0</v>
      </c>
      <c r="AE2218" s="18">
        <f t="shared" si="1257"/>
        <v>0</v>
      </c>
      <c r="AG2218" s="18">
        <f t="shared" si="1258"/>
        <v>0</v>
      </c>
      <c r="AH2218" s="18">
        <f t="shared" si="1259"/>
        <v>0</v>
      </c>
    </row>
    <row r="2219" spans="5:34" x14ac:dyDescent="0.25">
      <c r="E2219" s="11">
        <v>43405.708333333336</v>
      </c>
      <c r="F2219" s="9">
        <v>11465.08</v>
      </c>
      <c r="G2219" s="9">
        <v>11493.19</v>
      </c>
      <c r="H2219" s="9">
        <v>11437.91</v>
      </c>
      <c r="I2219" s="9">
        <v>11470.91</v>
      </c>
      <c r="K2219" s="13">
        <f t="shared" si="1248"/>
        <v>5.8299999999999272</v>
      </c>
      <c r="L2219" s="13">
        <f t="shared" si="1260"/>
        <v>50.410000000001673</v>
      </c>
      <c r="M2219" s="13">
        <f t="shared" si="1249"/>
        <v>55.280000000000655</v>
      </c>
      <c r="X2219">
        <f t="shared" si="1250"/>
        <v>5.8299999999999272</v>
      </c>
      <c r="Y2219">
        <f t="shared" si="1251"/>
        <v>55.280000000000655</v>
      </c>
      <c r="Z2219">
        <f t="shared" si="1252"/>
        <v>0</v>
      </c>
      <c r="AA2219">
        <f t="shared" si="1253"/>
        <v>0</v>
      </c>
      <c r="AB2219" s="18">
        <f t="shared" si="1254"/>
        <v>0</v>
      </c>
      <c r="AC2219" s="18">
        <f t="shared" si="1255"/>
        <v>0</v>
      </c>
      <c r="AD2219" s="18">
        <f t="shared" si="1256"/>
        <v>0</v>
      </c>
      <c r="AE2219" s="18">
        <f t="shared" si="1257"/>
        <v>0</v>
      </c>
      <c r="AG2219" s="18">
        <f t="shared" si="1258"/>
        <v>0</v>
      </c>
      <c r="AH2219" s="18">
        <f t="shared" si="1259"/>
        <v>0</v>
      </c>
    </row>
    <row r="2220" spans="5:34" x14ac:dyDescent="0.25">
      <c r="E2220" s="12">
        <v>43405.75</v>
      </c>
      <c r="F2220" s="10">
        <v>11471.16</v>
      </c>
      <c r="G2220" s="10">
        <v>11476.53</v>
      </c>
      <c r="H2220" s="10">
        <v>11430.98</v>
      </c>
      <c r="I2220" s="10">
        <v>11471.86</v>
      </c>
      <c r="K2220" s="13">
        <f t="shared" si="1248"/>
        <v>0.7000000000007276</v>
      </c>
      <c r="L2220" s="13">
        <f t="shared" si="1260"/>
        <v>51.110000000002401</v>
      </c>
      <c r="M2220" s="13">
        <f t="shared" si="1249"/>
        <v>45.550000000001091</v>
      </c>
      <c r="X2220">
        <f t="shared" si="1250"/>
        <v>0.7000000000007276</v>
      </c>
      <c r="Y2220">
        <f t="shared" si="1251"/>
        <v>45.550000000001091</v>
      </c>
      <c r="Z2220">
        <f t="shared" si="1252"/>
        <v>0</v>
      </c>
      <c r="AA2220">
        <f t="shared" si="1253"/>
        <v>0</v>
      </c>
      <c r="AB2220" s="18">
        <f t="shared" si="1254"/>
        <v>0</v>
      </c>
      <c r="AC2220" s="18">
        <f t="shared" si="1255"/>
        <v>0</v>
      </c>
      <c r="AD2220" s="18">
        <f t="shared" si="1256"/>
        <v>0</v>
      </c>
      <c r="AE2220" s="18">
        <f t="shared" si="1257"/>
        <v>0</v>
      </c>
      <c r="AG2220" s="18">
        <f t="shared" si="1258"/>
        <v>0</v>
      </c>
      <c r="AH2220" s="18">
        <f t="shared" si="1259"/>
        <v>0</v>
      </c>
    </row>
    <row r="2221" spans="5:34" x14ac:dyDescent="0.25">
      <c r="E2221" s="11">
        <v>43405.791666666664</v>
      </c>
      <c r="F2221" s="9">
        <v>11471.36</v>
      </c>
      <c r="G2221" s="9">
        <v>11474.61</v>
      </c>
      <c r="H2221" s="9">
        <v>11448.84</v>
      </c>
      <c r="I2221" s="9">
        <v>11463.6</v>
      </c>
      <c r="K2221" s="13">
        <f t="shared" si="1248"/>
        <v>-7.7600000000002183</v>
      </c>
      <c r="L2221" s="13">
        <f t="shared" si="1260"/>
        <v>43.350000000002183</v>
      </c>
      <c r="M2221" s="13">
        <f t="shared" si="1249"/>
        <v>25.770000000000437</v>
      </c>
      <c r="X2221">
        <f t="shared" si="1250"/>
        <v>7.7600000000002183</v>
      </c>
      <c r="Y2221">
        <f t="shared" si="1251"/>
        <v>25.770000000000437</v>
      </c>
      <c r="Z2221">
        <f t="shared" si="1252"/>
        <v>0</v>
      </c>
      <c r="AA2221">
        <f t="shared" si="1253"/>
        <v>0</v>
      </c>
      <c r="AB2221" s="18">
        <f t="shared" si="1254"/>
        <v>0</v>
      </c>
      <c r="AC2221" s="18">
        <f t="shared" si="1255"/>
        <v>0</v>
      </c>
      <c r="AD2221" s="18">
        <f t="shared" si="1256"/>
        <v>0</v>
      </c>
      <c r="AE2221" s="18">
        <f t="shared" si="1257"/>
        <v>0</v>
      </c>
      <c r="AG2221" s="18">
        <f t="shared" si="1258"/>
        <v>0</v>
      </c>
      <c r="AH2221" s="18">
        <f t="shared" si="1259"/>
        <v>0</v>
      </c>
    </row>
    <row r="2222" spans="5:34" x14ac:dyDescent="0.25">
      <c r="E2222" s="12">
        <v>43405.833333333336</v>
      </c>
      <c r="F2222" s="10">
        <v>11463.85</v>
      </c>
      <c r="G2222" s="10">
        <v>11473.85</v>
      </c>
      <c r="H2222" s="10">
        <v>11452.84</v>
      </c>
      <c r="I2222" s="10">
        <v>11470.34</v>
      </c>
      <c r="K2222" s="13">
        <f t="shared" si="1248"/>
        <v>6.4899999999997817</v>
      </c>
      <c r="L2222" s="13">
        <f t="shared" si="1260"/>
        <v>49.840000000001965</v>
      </c>
      <c r="M2222" s="13">
        <f t="shared" si="1249"/>
        <v>21.010000000000218</v>
      </c>
      <c r="X2222">
        <f t="shared" si="1250"/>
        <v>6.4899999999997817</v>
      </c>
      <c r="Y2222">
        <f t="shared" si="1251"/>
        <v>21.010000000000218</v>
      </c>
      <c r="Z2222">
        <f t="shared" si="1252"/>
        <v>0</v>
      </c>
      <c r="AA2222">
        <f t="shared" si="1253"/>
        <v>0</v>
      </c>
      <c r="AB2222" s="18">
        <f t="shared" si="1254"/>
        <v>0</v>
      </c>
      <c r="AC2222" s="18">
        <f t="shared" si="1255"/>
        <v>0</v>
      </c>
      <c r="AD2222" s="18">
        <f t="shared" si="1256"/>
        <v>0</v>
      </c>
      <c r="AE2222" s="18">
        <f t="shared" si="1257"/>
        <v>0</v>
      </c>
      <c r="AG2222" s="18">
        <f t="shared" si="1258"/>
        <v>0</v>
      </c>
      <c r="AH2222" s="18">
        <f t="shared" si="1259"/>
        <v>0</v>
      </c>
    </row>
    <row r="2223" spans="5:34" x14ac:dyDescent="0.25">
      <c r="E2223" s="11">
        <v>43405.875</v>
      </c>
      <c r="F2223" s="9">
        <v>11469.84</v>
      </c>
      <c r="G2223" s="9">
        <v>11488.35</v>
      </c>
      <c r="H2223" s="9">
        <v>11458.33</v>
      </c>
      <c r="I2223" s="9">
        <v>11485.85</v>
      </c>
      <c r="K2223" s="13">
        <f t="shared" si="1248"/>
        <v>16.010000000000218</v>
      </c>
      <c r="L2223" s="13">
        <f t="shared" si="1260"/>
        <v>65.850000000002183</v>
      </c>
      <c r="M2223" s="13">
        <f t="shared" si="1249"/>
        <v>30.020000000000437</v>
      </c>
      <c r="X2223">
        <f t="shared" si="1250"/>
        <v>16.010000000000218</v>
      </c>
      <c r="Y2223">
        <f t="shared" si="1251"/>
        <v>30.020000000000437</v>
      </c>
      <c r="Z2223">
        <f t="shared" si="1252"/>
        <v>0</v>
      </c>
      <c r="AA2223">
        <f t="shared" si="1253"/>
        <v>0</v>
      </c>
      <c r="AB2223" s="18">
        <f t="shared" si="1254"/>
        <v>0</v>
      </c>
      <c r="AC2223" s="18">
        <f t="shared" si="1255"/>
        <v>0</v>
      </c>
      <c r="AD2223" s="18">
        <f t="shared" si="1256"/>
        <v>0</v>
      </c>
      <c r="AE2223" s="18">
        <f t="shared" si="1257"/>
        <v>0</v>
      </c>
      <c r="AG2223" s="18">
        <f t="shared" si="1258"/>
        <v>0</v>
      </c>
      <c r="AH2223" s="18">
        <f t="shared" si="1259"/>
        <v>0</v>
      </c>
    </row>
    <row r="2224" spans="5:34" x14ac:dyDescent="0.25">
      <c r="E2224" s="12">
        <v>43405.916666666664</v>
      </c>
      <c r="F2224" s="10">
        <v>11483.6</v>
      </c>
      <c r="G2224" s="10">
        <v>11496.35</v>
      </c>
      <c r="H2224" s="10">
        <v>11466.58</v>
      </c>
      <c r="I2224" s="10">
        <v>11482.09</v>
      </c>
      <c r="K2224" s="13">
        <f t="shared" si="1248"/>
        <v>-1.5100000000002183</v>
      </c>
      <c r="L2224" s="13">
        <f t="shared" si="1260"/>
        <v>64.340000000001965</v>
      </c>
      <c r="M2224" s="13">
        <f t="shared" si="1249"/>
        <v>29.770000000000437</v>
      </c>
      <c r="N2224" s="13"/>
      <c r="X2224">
        <f t="shared" si="1250"/>
        <v>1.5100000000002183</v>
      </c>
      <c r="Y2224">
        <f t="shared" si="1251"/>
        <v>29.770000000000437</v>
      </c>
      <c r="Z2224">
        <f t="shared" si="1252"/>
        <v>0</v>
      </c>
      <c r="AA2224">
        <f t="shared" si="1253"/>
        <v>0</v>
      </c>
      <c r="AB2224" s="18">
        <f t="shared" si="1254"/>
        <v>0</v>
      </c>
      <c r="AC2224" s="18">
        <f t="shared" si="1255"/>
        <v>0</v>
      </c>
      <c r="AD2224" s="18">
        <f t="shared" si="1256"/>
        <v>0</v>
      </c>
      <c r="AE2224" s="18">
        <f t="shared" si="1257"/>
        <v>0</v>
      </c>
      <c r="AG2224" s="18">
        <f t="shared" si="1258"/>
        <v>0</v>
      </c>
      <c r="AH2224" s="18">
        <f t="shared" si="1259"/>
        <v>0</v>
      </c>
    </row>
    <row r="2225" spans="5:34" hidden="1" x14ac:dyDescent="0.25">
      <c r="E2225" s="11">
        <v>43406</v>
      </c>
      <c r="F2225" s="9">
        <v>11441.27</v>
      </c>
      <c r="G2225" s="9">
        <v>11463.79</v>
      </c>
      <c r="H2225" s="9">
        <v>11437.07</v>
      </c>
      <c r="I2225" s="9">
        <v>11462.74</v>
      </c>
      <c r="AB2225"/>
      <c r="AC2225"/>
      <c r="AD2225"/>
      <c r="AE2225"/>
    </row>
    <row r="2226" spans="5:34" hidden="1" x14ac:dyDescent="0.25">
      <c r="E2226" s="12">
        <v>43406.041666666664</v>
      </c>
      <c r="F2226" s="10">
        <v>11463.79</v>
      </c>
      <c r="G2226" s="10">
        <v>11480.54</v>
      </c>
      <c r="H2226" s="10">
        <v>11460.64</v>
      </c>
      <c r="I2226" s="10">
        <v>11480.54</v>
      </c>
      <c r="AB2226"/>
      <c r="AC2226"/>
      <c r="AD2226"/>
      <c r="AE2226"/>
    </row>
    <row r="2227" spans="5:34" hidden="1" x14ac:dyDescent="0.25">
      <c r="E2227" s="11">
        <v>43406.083333333336</v>
      </c>
      <c r="F2227" s="9">
        <v>11481.59</v>
      </c>
      <c r="G2227" s="9">
        <v>11513.05</v>
      </c>
      <c r="H2227" s="9">
        <v>11478.44</v>
      </c>
      <c r="I2227" s="9">
        <v>11494.74</v>
      </c>
      <c r="AB2227"/>
      <c r="AC2227"/>
      <c r="AD2227"/>
      <c r="AE2227"/>
    </row>
    <row r="2228" spans="5:34" hidden="1" x14ac:dyDescent="0.25">
      <c r="E2228" s="12">
        <v>43406.125</v>
      </c>
      <c r="F2228" s="10">
        <v>11493.69</v>
      </c>
      <c r="G2228" s="10">
        <v>11495.48</v>
      </c>
      <c r="H2228" s="10">
        <v>11469.32</v>
      </c>
      <c r="I2228" s="10">
        <v>11473.57</v>
      </c>
      <c r="AB2228"/>
      <c r="AC2228"/>
      <c r="AD2228"/>
      <c r="AE2228"/>
    </row>
    <row r="2229" spans="5:34" hidden="1" x14ac:dyDescent="0.25">
      <c r="E2229" s="11">
        <v>43406.166666666664</v>
      </c>
      <c r="F2229" s="9">
        <v>11474.62</v>
      </c>
      <c r="G2229" s="9">
        <v>11483.07</v>
      </c>
      <c r="H2229" s="9">
        <v>11464.17</v>
      </c>
      <c r="I2229" s="9">
        <v>11476.76</v>
      </c>
      <c r="AB2229"/>
      <c r="AC2229"/>
      <c r="AD2229"/>
      <c r="AE2229"/>
    </row>
    <row r="2230" spans="5:34" hidden="1" x14ac:dyDescent="0.25">
      <c r="E2230" s="12">
        <v>43406.208333333336</v>
      </c>
      <c r="F2230" s="10">
        <v>11475.71</v>
      </c>
      <c r="G2230" s="10">
        <v>11476.24</v>
      </c>
      <c r="H2230" s="10">
        <v>11463.5</v>
      </c>
      <c r="I2230" s="10">
        <v>11466.65</v>
      </c>
      <c r="AB2230"/>
      <c r="AC2230"/>
      <c r="AD2230"/>
      <c r="AE2230"/>
    </row>
    <row r="2231" spans="5:34" hidden="1" x14ac:dyDescent="0.25">
      <c r="E2231" s="11">
        <v>43406.25</v>
      </c>
      <c r="F2231" s="9">
        <v>11466.72</v>
      </c>
      <c r="G2231" s="9">
        <v>11553.43</v>
      </c>
      <c r="H2231" s="9">
        <v>11461.46</v>
      </c>
      <c r="I2231" s="9">
        <v>11543.63</v>
      </c>
      <c r="AB2231"/>
      <c r="AC2231"/>
      <c r="AD2231"/>
      <c r="AE2231"/>
    </row>
    <row r="2232" spans="5:34" hidden="1" x14ac:dyDescent="0.25">
      <c r="E2232" s="12">
        <v>43406.291666666664</v>
      </c>
      <c r="F2232" s="10">
        <v>11544.68</v>
      </c>
      <c r="G2232" s="10">
        <v>11581.26</v>
      </c>
      <c r="H2232" s="10">
        <v>11539.48</v>
      </c>
      <c r="I2232" s="10">
        <v>11576.01</v>
      </c>
      <c r="AB2232"/>
      <c r="AC2232"/>
      <c r="AD2232"/>
      <c r="AE2232"/>
    </row>
    <row r="2233" spans="5:34" x14ac:dyDescent="0.25">
      <c r="E2233" s="11">
        <v>43406.333333333336</v>
      </c>
      <c r="F2233" s="9">
        <v>11577.06</v>
      </c>
      <c r="G2233" s="9">
        <v>11613.26</v>
      </c>
      <c r="H2233" s="9">
        <v>11566.4</v>
      </c>
      <c r="I2233" s="9">
        <v>11594.09</v>
      </c>
      <c r="K2233" s="13">
        <f t="shared" ref="K2233:K2247" si="1261">I2233-F2233</f>
        <v>17.030000000000655</v>
      </c>
      <c r="L2233" s="13">
        <v>0</v>
      </c>
      <c r="M2233" s="13">
        <f t="shared" ref="M2233:M2247" si="1262">G2233-H2233</f>
        <v>46.860000000000582</v>
      </c>
      <c r="N2233" s="13">
        <f>I2247-F2233</f>
        <v>-19.789999999999054</v>
      </c>
      <c r="O2233" s="18">
        <f>IF(K2233*N2233&gt;0,1,0)</f>
        <v>0</v>
      </c>
      <c r="P2233">
        <f>_xlfn.IFS(K2233&lt;0,MIN(L2232:L2246),K2233&gt;0,MAX(L2232:L2246))</f>
        <v>57.31000000000131</v>
      </c>
      <c r="Q2233">
        <f>_xlfn.IFS(K2233&lt;0,MAX(L2232:L2246),K2233&gt;0,MIN(L2232:L2246))</f>
        <v>-93.209999999999127</v>
      </c>
      <c r="T2233" s="13">
        <f>MAX(G2233:G2247)</f>
        <v>11691.04</v>
      </c>
      <c r="X2233">
        <f t="shared" ref="X2233:X2247" si="1263">ABS(K2233)</f>
        <v>17.030000000000655</v>
      </c>
      <c r="Y2233">
        <f t="shared" ref="Y2233:Y2247" si="1264">ABS(M2233)</f>
        <v>46.860000000000582</v>
      </c>
      <c r="Z2233">
        <f t="shared" ref="Z2233:Z2247" si="1265">IF(T2233&lt;1000,ABS(T2233),0)</f>
        <v>0</v>
      </c>
      <c r="AA2233">
        <f t="shared" ref="AA2233:AA2247" si="1266">ABS(N2233)</f>
        <v>19.789999999999054</v>
      </c>
      <c r="AB2233" s="18">
        <f t="shared" ref="AB2233:AB2247" si="1267">ABS(P2233)</f>
        <v>57.31000000000131</v>
      </c>
      <c r="AC2233" s="18">
        <f t="shared" ref="AC2233:AC2247" si="1268">ABS(Q2233)</f>
        <v>93.209999999999127</v>
      </c>
      <c r="AD2233" s="18">
        <f t="shared" ref="AD2233:AD2247" si="1269">IF(O2233=1,ABS(P2233),0)</f>
        <v>0</v>
      </c>
      <c r="AE2233" s="18">
        <f t="shared" ref="AE2233:AE2247" si="1270">IF(O2233=0,ABS(Q2233),0)</f>
        <v>93.209999999999127</v>
      </c>
      <c r="AG2233" s="18">
        <f t="shared" ref="AG2233:AG2247" si="1271">IF(O2233=1,ABS(Q2233),0)</f>
        <v>0</v>
      </c>
      <c r="AH2233" s="18">
        <f t="shared" ref="AH2233:AH2247" si="1272">IF(O2233=0,ABS(P2233),0)</f>
        <v>57.31000000000131</v>
      </c>
    </row>
    <row r="2234" spans="5:34" x14ac:dyDescent="0.25">
      <c r="E2234" s="12">
        <v>43406.375</v>
      </c>
      <c r="F2234" s="10">
        <v>11600.46</v>
      </c>
      <c r="G2234" s="10">
        <v>11651.07</v>
      </c>
      <c r="H2234" s="10">
        <v>11582.45</v>
      </c>
      <c r="I2234" s="10">
        <v>11637.91</v>
      </c>
      <c r="K2234" s="13">
        <f t="shared" si="1261"/>
        <v>37.450000000000728</v>
      </c>
      <c r="L2234" s="13">
        <f t="shared" ref="L2234:L2247" si="1273">L2233+K2234</f>
        <v>37.450000000000728</v>
      </c>
      <c r="M2234" s="13">
        <f t="shared" si="1262"/>
        <v>68.619999999998981</v>
      </c>
      <c r="T2234" s="13">
        <f>MIN(H2233:H2247)</f>
        <v>11483.99</v>
      </c>
      <c r="X2234">
        <f t="shared" si="1263"/>
        <v>37.450000000000728</v>
      </c>
      <c r="Y2234">
        <f t="shared" si="1264"/>
        <v>68.619999999998981</v>
      </c>
      <c r="Z2234">
        <f t="shared" si="1265"/>
        <v>0</v>
      </c>
      <c r="AA2234">
        <f t="shared" si="1266"/>
        <v>0</v>
      </c>
      <c r="AB2234" s="18">
        <f t="shared" si="1267"/>
        <v>0</v>
      </c>
      <c r="AC2234" s="18">
        <f t="shared" si="1268"/>
        <v>0</v>
      </c>
      <c r="AD2234" s="18">
        <f t="shared" si="1269"/>
        <v>0</v>
      </c>
      <c r="AE2234" s="18">
        <f t="shared" si="1270"/>
        <v>0</v>
      </c>
      <c r="AG2234" s="18">
        <f t="shared" si="1271"/>
        <v>0</v>
      </c>
      <c r="AH2234" s="18">
        <f t="shared" si="1272"/>
        <v>0</v>
      </c>
    </row>
    <row r="2235" spans="5:34" x14ac:dyDescent="0.25">
      <c r="E2235" s="11">
        <v>43406.416666666664</v>
      </c>
      <c r="F2235" s="9">
        <v>11639.41</v>
      </c>
      <c r="G2235" s="9">
        <v>11653.18</v>
      </c>
      <c r="H2235" s="9">
        <v>11595.25</v>
      </c>
      <c r="I2235" s="9">
        <v>11615.6</v>
      </c>
      <c r="K2235" s="13">
        <f t="shared" si="1261"/>
        <v>-23.809999999999491</v>
      </c>
      <c r="L2235" s="13">
        <f t="shared" si="1273"/>
        <v>13.640000000001237</v>
      </c>
      <c r="M2235" s="13">
        <f t="shared" si="1262"/>
        <v>57.930000000000291</v>
      </c>
      <c r="T2235" s="13">
        <f>T2233-T2234</f>
        <v>207.05000000000109</v>
      </c>
      <c r="X2235">
        <f t="shared" si="1263"/>
        <v>23.809999999999491</v>
      </c>
      <c r="Y2235">
        <f t="shared" si="1264"/>
        <v>57.930000000000291</v>
      </c>
      <c r="Z2235">
        <f t="shared" si="1265"/>
        <v>207.05000000000109</v>
      </c>
      <c r="AA2235">
        <f t="shared" si="1266"/>
        <v>0</v>
      </c>
      <c r="AB2235" s="18">
        <f t="shared" si="1267"/>
        <v>0</v>
      </c>
      <c r="AC2235" s="18">
        <f t="shared" si="1268"/>
        <v>0</v>
      </c>
      <c r="AD2235" s="18">
        <f t="shared" si="1269"/>
        <v>0</v>
      </c>
      <c r="AE2235" s="18">
        <f t="shared" si="1270"/>
        <v>0</v>
      </c>
      <c r="AG2235" s="18">
        <f t="shared" si="1271"/>
        <v>0</v>
      </c>
      <c r="AH2235" s="18">
        <f t="shared" si="1272"/>
        <v>0</v>
      </c>
    </row>
    <row r="2236" spans="5:34" x14ac:dyDescent="0.25">
      <c r="E2236" s="12">
        <v>43406.458333333336</v>
      </c>
      <c r="F2236" s="10">
        <v>11615.1</v>
      </c>
      <c r="G2236" s="10">
        <v>11625.18</v>
      </c>
      <c r="H2236" s="10">
        <v>11597.58</v>
      </c>
      <c r="I2236" s="10">
        <v>11603.65</v>
      </c>
      <c r="K2236" s="13">
        <f t="shared" si="1261"/>
        <v>-11.450000000000728</v>
      </c>
      <c r="L2236" s="13">
        <f t="shared" si="1273"/>
        <v>2.1900000000005093</v>
      </c>
      <c r="M2236" s="13">
        <f t="shared" si="1262"/>
        <v>27.600000000000364</v>
      </c>
      <c r="X2236">
        <f t="shared" si="1263"/>
        <v>11.450000000000728</v>
      </c>
      <c r="Y2236">
        <f t="shared" si="1264"/>
        <v>27.600000000000364</v>
      </c>
      <c r="Z2236">
        <f t="shared" si="1265"/>
        <v>0</v>
      </c>
      <c r="AA2236">
        <f t="shared" si="1266"/>
        <v>0</v>
      </c>
      <c r="AB2236" s="18">
        <f t="shared" si="1267"/>
        <v>0</v>
      </c>
      <c r="AC2236" s="18">
        <f t="shared" si="1268"/>
        <v>0</v>
      </c>
      <c r="AD2236" s="18">
        <f t="shared" si="1269"/>
        <v>0</v>
      </c>
      <c r="AE2236" s="18">
        <f t="shared" si="1270"/>
        <v>0</v>
      </c>
      <c r="AG2236" s="18">
        <f t="shared" si="1271"/>
        <v>0</v>
      </c>
      <c r="AH2236" s="18">
        <f t="shared" si="1272"/>
        <v>0</v>
      </c>
    </row>
    <row r="2237" spans="5:34" x14ac:dyDescent="0.25">
      <c r="E2237" s="11">
        <v>43406.5</v>
      </c>
      <c r="F2237" s="9">
        <v>11603.66</v>
      </c>
      <c r="G2237" s="9">
        <v>11643.88</v>
      </c>
      <c r="H2237" s="9">
        <v>11599.16</v>
      </c>
      <c r="I2237" s="9">
        <v>11637.41</v>
      </c>
      <c r="K2237" s="13">
        <f t="shared" si="1261"/>
        <v>33.75</v>
      </c>
      <c r="L2237" s="13">
        <f t="shared" si="1273"/>
        <v>35.940000000000509</v>
      </c>
      <c r="M2237" s="13">
        <f t="shared" si="1262"/>
        <v>44.719999999999345</v>
      </c>
      <c r="R2237">
        <v>17</v>
      </c>
      <c r="X2237">
        <f t="shared" si="1263"/>
        <v>33.75</v>
      </c>
      <c r="Y2237">
        <f t="shared" si="1264"/>
        <v>44.719999999999345</v>
      </c>
      <c r="Z2237">
        <f t="shared" si="1265"/>
        <v>0</v>
      </c>
      <c r="AA2237">
        <f t="shared" si="1266"/>
        <v>0</v>
      </c>
      <c r="AB2237" s="18">
        <f t="shared" si="1267"/>
        <v>0</v>
      </c>
      <c r="AC2237" s="18">
        <f t="shared" si="1268"/>
        <v>0</v>
      </c>
      <c r="AD2237" s="18">
        <f t="shared" si="1269"/>
        <v>0</v>
      </c>
      <c r="AE2237" s="18">
        <f t="shared" si="1270"/>
        <v>0</v>
      </c>
      <c r="AG2237" s="18">
        <f t="shared" si="1271"/>
        <v>0</v>
      </c>
      <c r="AH2237" s="18">
        <f t="shared" si="1272"/>
        <v>0</v>
      </c>
    </row>
    <row r="2238" spans="5:34" x14ac:dyDescent="0.25">
      <c r="E2238" s="12">
        <v>43406.541666666664</v>
      </c>
      <c r="F2238" s="10">
        <v>11637.41</v>
      </c>
      <c r="G2238" s="10">
        <v>11671.67</v>
      </c>
      <c r="H2238" s="10">
        <v>11630.21</v>
      </c>
      <c r="I2238" s="10">
        <v>11658.78</v>
      </c>
      <c r="K2238" s="13">
        <f t="shared" si="1261"/>
        <v>21.3700000000008</v>
      </c>
      <c r="L2238" s="13">
        <f t="shared" si="1273"/>
        <v>57.31000000000131</v>
      </c>
      <c r="M2238" s="13">
        <f t="shared" si="1262"/>
        <v>41.460000000000946</v>
      </c>
      <c r="X2238">
        <f t="shared" si="1263"/>
        <v>21.3700000000008</v>
      </c>
      <c r="Y2238">
        <f t="shared" si="1264"/>
        <v>41.460000000000946</v>
      </c>
      <c r="Z2238">
        <f t="shared" si="1265"/>
        <v>0</v>
      </c>
      <c r="AA2238">
        <f t="shared" si="1266"/>
        <v>0</v>
      </c>
      <c r="AB2238" s="18">
        <f t="shared" si="1267"/>
        <v>0</v>
      </c>
      <c r="AC2238" s="18">
        <f t="shared" si="1268"/>
        <v>0</v>
      </c>
      <c r="AD2238" s="18">
        <f t="shared" si="1269"/>
        <v>0</v>
      </c>
      <c r="AE2238" s="18">
        <f t="shared" si="1270"/>
        <v>0</v>
      </c>
      <c r="AG2238" s="18">
        <f t="shared" si="1271"/>
        <v>0</v>
      </c>
      <c r="AH2238" s="18">
        <f t="shared" si="1272"/>
        <v>0</v>
      </c>
    </row>
    <row r="2239" spans="5:34" x14ac:dyDescent="0.25">
      <c r="E2239" s="11">
        <v>43406.583333333336</v>
      </c>
      <c r="F2239" s="9">
        <v>11658.78</v>
      </c>
      <c r="G2239" s="9">
        <v>11691.04</v>
      </c>
      <c r="H2239" s="9">
        <v>11617.39</v>
      </c>
      <c r="I2239" s="9">
        <v>11649.27</v>
      </c>
      <c r="K2239" s="13">
        <f t="shared" si="1261"/>
        <v>-9.5100000000002183</v>
      </c>
      <c r="L2239" s="13">
        <f t="shared" si="1273"/>
        <v>47.800000000001091</v>
      </c>
      <c r="M2239" s="13">
        <f t="shared" si="1262"/>
        <v>73.650000000001455</v>
      </c>
      <c r="X2239">
        <f t="shared" si="1263"/>
        <v>9.5100000000002183</v>
      </c>
      <c r="Y2239">
        <f t="shared" si="1264"/>
        <v>73.650000000001455</v>
      </c>
      <c r="Z2239">
        <f t="shared" si="1265"/>
        <v>0</v>
      </c>
      <c r="AA2239">
        <f t="shared" si="1266"/>
        <v>0</v>
      </c>
      <c r="AB2239" s="18">
        <f t="shared" si="1267"/>
        <v>0</v>
      </c>
      <c r="AC2239" s="18">
        <f t="shared" si="1268"/>
        <v>0</v>
      </c>
      <c r="AD2239" s="18">
        <f t="shared" si="1269"/>
        <v>0</v>
      </c>
      <c r="AE2239" s="18">
        <f t="shared" si="1270"/>
        <v>0</v>
      </c>
      <c r="AG2239" s="18">
        <f t="shared" si="1271"/>
        <v>0</v>
      </c>
      <c r="AH2239" s="18">
        <f t="shared" si="1272"/>
        <v>0</v>
      </c>
    </row>
    <row r="2240" spans="5:34" x14ac:dyDescent="0.25">
      <c r="E2240" s="12">
        <v>43406.625</v>
      </c>
      <c r="F2240" s="10">
        <v>11648.77</v>
      </c>
      <c r="G2240" s="10">
        <v>11663.78</v>
      </c>
      <c r="H2240" s="10">
        <v>11610.45</v>
      </c>
      <c r="I2240" s="10">
        <v>11628.12</v>
      </c>
      <c r="K2240" s="13">
        <f t="shared" si="1261"/>
        <v>-20.649999999999636</v>
      </c>
      <c r="L2240" s="13">
        <f t="shared" si="1273"/>
        <v>27.150000000001455</v>
      </c>
      <c r="M2240" s="13">
        <f t="shared" si="1262"/>
        <v>53.329999999999927</v>
      </c>
      <c r="X2240">
        <f t="shared" si="1263"/>
        <v>20.649999999999636</v>
      </c>
      <c r="Y2240">
        <f t="shared" si="1264"/>
        <v>53.329999999999927</v>
      </c>
      <c r="Z2240">
        <f t="shared" si="1265"/>
        <v>0</v>
      </c>
      <c r="AA2240">
        <f t="shared" si="1266"/>
        <v>0</v>
      </c>
      <c r="AB2240" s="18">
        <f t="shared" si="1267"/>
        <v>0</v>
      </c>
      <c r="AC2240" s="18">
        <f t="shared" si="1268"/>
        <v>0</v>
      </c>
      <c r="AD2240" s="18">
        <f t="shared" si="1269"/>
        <v>0</v>
      </c>
      <c r="AE2240" s="18">
        <f t="shared" si="1270"/>
        <v>0</v>
      </c>
      <c r="AG2240" s="18">
        <f t="shared" si="1271"/>
        <v>0</v>
      </c>
      <c r="AH2240" s="18">
        <f t="shared" si="1272"/>
        <v>0</v>
      </c>
    </row>
    <row r="2241" spans="5:34" x14ac:dyDescent="0.25">
      <c r="E2241" s="11">
        <v>43406.666666666664</v>
      </c>
      <c r="F2241" s="9">
        <v>11627.62</v>
      </c>
      <c r="G2241" s="9">
        <v>11630.7</v>
      </c>
      <c r="H2241" s="9">
        <v>11539.06</v>
      </c>
      <c r="I2241" s="9">
        <v>11577.23</v>
      </c>
      <c r="K2241" s="13">
        <f t="shared" si="1261"/>
        <v>-50.390000000001237</v>
      </c>
      <c r="L2241" s="13">
        <f t="shared" si="1273"/>
        <v>-23.239999999999782</v>
      </c>
      <c r="M2241" s="13">
        <f t="shared" si="1262"/>
        <v>91.640000000001237</v>
      </c>
      <c r="X2241">
        <f t="shared" si="1263"/>
        <v>50.390000000001237</v>
      </c>
      <c r="Y2241">
        <f t="shared" si="1264"/>
        <v>91.640000000001237</v>
      </c>
      <c r="Z2241">
        <f t="shared" si="1265"/>
        <v>0</v>
      </c>
      <c r="AA2241">
        <f t="shared" si="1266"/>
        <v>0</v>
      </c>
      <c r="AB2241" s="18">
        <f t="shared" si="1267"/>
        <v>0</v>
      </c>
      <c r="AC2241" s="18">
        <f t="shared" si="1268"/>
        <v>0</v>
      </c>
      <c r="AD2241" s="18">
        <f t="shared" si="1269"/>
        <v>0</v>
      </c>
      <c r="AE2241" s="18">
        <f t="shared" si="1270"/>
        <v>0</v>
      </c>
      <c r="AG2241" s="18">
        <f t="shared" si="1271"/>
        <v>0</v>
      </c>
      <c r="AH2241" s="18">
        <f t="shared" si="1272"/>
        <v>0</v>
      </c>
    </row>
    <row r="2242" spans="5:34" x14ac:dyDescent="0.25">
      <c r="E2242" s="12">
        <v>43406.708333333336</v>
      </c>
      <c r="F2242" s="10">
        <v>11577.73</v>
      </c>
      <c r="G2242" s="10">
        <v>11581.98</v>
      </c>
      <c r="H2242" s="10">
        <v>11523.57</v>
      </c>
      <c r="I2242" s="10">
        <v>11562.57</v>
      </c>
      <c r="K2242" s="13">
        <f t="shared" si="1261"/>
        <v>-15.159999999999854</v>
      </c>
      <c r="L2242" s="13">
        <f t="shared" si="1273"/>
        <v>-38.399999999999636</v>
      </c>
      <c r="M2242" s="13">
        <f t="shared" si="1262"/>
        <v>58.409999999999854</v>
      </c>
      <c r="X2242">
        <f t="shared" si="1263"/>
        <v>15.159999999999854</v>
      </c>
      <c r="Y2242">
        <f t="shared" si="1264"/>
        <v>58.409999999999854</v>
      </c>
      <c r="Z2242">
        <f t="shared" si="1265"/>
        <v>0</v>
      </c>
      <c r="AA2242">
        <f t="shared" si="1266"/>
        <v>0</v>
      </c>
      <c r="AB2242" s="18">
        <f t="shared" si="1267"/>
        <v>0</v>
      </c>
      <c r="AC2242" s="18">
        <f t="shared" si="1268"/>
        <v>0</v>
      </c>
      <c r="AD2242" s="18">
        <f t="shared" si="1269"/>
        <v>0</v>
      </c>
      <c r="AE2242" s="18">
        <f t="shared" si="1270"/>
        <v>0</v>
      </c>
      <c r="AG2242" s="18">
        <f t="shared" si="1271"/>
        <v>0</v>
      </c>
      <c r="AH2242" s="18">
        <f t="shared" si="1272"/>
        <v>0</v>
      </c>
    </row>
    <row r="2243" spans="5:34" x14ac:dyDescent="0.25">
      <c r="E2243" s="11">
        <v>43406.75</v>
      </c>
      <c r="F2243" s="9">
        <v>11562.32</v>
      </c>
      <c r="G2243" s="9">
        <v>11565.32</v>
      </c>
      <c r="H2243" s="9">
        <v>11491.25</v>
      </c>
      <c r="I2243" s="9">
        <v>11507.51</v>
      </c>
      <c r="K2243" s="13">
        <f t="shared" si="1261"/>
        <v>-54.809999999999491</v>
      </c>
      <c r="L2243" s="13">
        <f t="shared" si="1273"/>
        <v>-93.209999999999127</v>
      </c>
      <c r="M2243" s="13">
        <f t="shared" si="1262"/>
        <v>74.069999999999709</v>
      </c>
      <c r="X2243">
        <f t="shared" si="1263"/>
        <v>54.809999999999491</v>
      </c>
      <c r="Y2243">
        <f t="shared" si="1264"/>
        <v>74.069999999999709</v>
      </c>
      <c r="Z2243">
        <f t="shared" si="1265"/>
        <v>0</v>
      </c>
      <c r="AA2243">
        <f t="shared" si="1266"/>
        <v>0</v>
      </c>
      <c r="AB2243" s="18">
        <f t="shared" si="1267"/>
        <v>0</v>
      </c>
      <c r="AC2243" s="18">
        <f t="shared" si="1268"/>
        <v>0</v>
      </c>
      <c r="AD2243" s="18">
        <f t="shared" si="1269"/>
        <v>0</v>
      </c>
      <c r="AE2243" s="18">
        <f t="shared" si="1270"/>
        <v>0</v>
      </c>
      <c r="AG2243" s="18">
        <f t="shared" si="1271"/>
        <v>0</v>
      </c>
      <c r="AH2243" s="18">
        <f t="shared" si="1272"/>
        <v>0</v>
      </c>
    </row>
    <row r="2244" spans="5:34" x14ac:dyDescent="0.25">
      <c r="E2244" s="12">
        <v>43406.791666666664</v>
      </c>
      <c r="F2244" s="10">
        <v>11506.51</v>
      </c>
      <c r="G2244" s="10">
        <v>11534.02</v>
      </c>
      <c r="H2244" s="10">
        <v>11483.99</v>
      </c>
      <c r="I2244" s="10">
        <v>11526.02</v>
      </c>
      <c r="K2244" s="13">
        <f t="shared" si="1261"/>
        <v>19.510000000000218</v>
      </c>
      <c r="L2244" s="13">
        <f t="shared" si="1273"/>
        <v>-73.699999999998909</v>
      </c>
      <c r="M2244" s="13">
        <f t="shared" si="1262"/>
        <v>50.030000000000655</v>
      </c>
      <c r="X2244">
        <f t="shared" si="1263"/>
        <v>19.510000000000218</v>
      </c>
      <c r="Y2244">
        <f t="shared" si="1264"/>
        <v>50.030000000000655</v>
      </c>
      <c r="Z2244">
        <f t="shared" si="1265"/>
        <v>0</v>
      </c>
      <c r="AA2244">
        <f t="shared" si="1266"/>
        <v>0</v>
      </c>
      <c r="AB2244" s="18">
        <f t="shared" si="1267"/>
        <v>0</v>
      </c>
      <c r="AC2244" s="18">
        <f t="shared" si="1268"/>
        <v>0</v>
      </c>
      <c r="AD2244" s="18">
        <f t="shared" si="1269"/>
        <v>0</v>
      </c>
      <c r="AE2244" s="18">
        <f t="shared" si="1270"/>
        <v>0</v>
      </c>
      <c r="AG2244" s="18">
        <f t="shared" si="1271"/>
        <v>0</v>
      </c>
      <c r="AH2244" s="18">
        <f t="shared" si="1272"/>
        <v>0</v>
      </c>
    </row>
    <row r="2245" spans="5:34" x14ac:dyDescent="0.25">
      <c r="E2245" s="11">
        <v>43406.833333333336</v>
      </c>
      <c r="F2245" s="9">
        <v>11526.38</v>
      </c>
      <c r="G2245" s="9">
        <v>11558.03</v>
      </c>
      <c r="H2245" s="9">
        <v>11497.49</v>
      </c>
      <c r="I2245" s="9">
        <v>11556.03</v>
      </c>
      <c r="K2245" s="13">
        <f t="shared" si="1261"/>
        <v>29.650000000001455</v>
      </c>
      <c r="L2245" s="13">
        <f t="shared" si="1273"/>
        <v>-44.049999999997453</v>
      </c>
      <c r="M2245" s="13">
        <f t="shared" si="1262"/>
        <v>60.540000000000873</v>
      </c>
      <c r="X2245">
        <f t="shared" si="1263"/>
        <v>29.650000000001455</v>
      </c>
      <c r="Y2245">
        <f t="shared" si="1264"/>
        <v>60.540000000000873</v>
      </c>
      <c r="Z2245">
        <f t="shared" si="1265"/>
        <v>0</v>
      </c>
      <c r="AA2245">
        <f t="shared" si="1266"/>
        <v>0</v>
      </c>
      <c r="AB2245" s="18">
        <f t="shared" si="1267"/>
        <v>0</v>
      </c>
      <c r="AC2245" s="18">
        <f t="shared" si="1268"/>
        <v>0</v>
      </c>
      <c r="AD2245" s="18">
        <f t="shared" si="1269"/>
        <v>0</v>
      </c>
      <c r="AE2245" s="18">
        <f t="shared" si="1270"/>
        <v>0</v>
      </c>
      <c r="AG2245" s="18">
        <f t="shared" si="1271"/>
        <v>0</v>
      </c>
      <c r="AH2245" s="18">
        <f t="shared" si="1272"/>
        <v>0</v>
      </c>
    </row>
    <row r="2246" spans="5:34" x14ac:dyDescent="0.25">
      <c r="E2246" s="12">
        <v>43406.875</v>
      </c>
      <c r="F2246" s="10">
        <v>11555.53</v>
      </c>
      <c r="G2246" s="10">
        <v>11565.54</v>
      </c>
      <c r="H2246" s="10">
        <v>11531.76</v>
      </c>
      <c r="I2246" s="10">
        <v>11553.77</v>
      </c>
      <c r="K2246" s="13">
        <f t="shared" si="1261"/>
        <v>-1.7600000000002183</v>
      </c>
      <c r="L2246" s="13">
        <f t="shared" si="1273"/>
        <v>-45.809999999997672</v>
      </c>
      <c r="M2246" s="13">
        <f t="shared" si="1262"/>
        <v>33.780000000000655</v>
      </c>
      <c r="X2246">
        <f t="shared" si="1263"/>
        <v>1.7600000000002183</v>
      </c>
      <c r="Y2246">
        <f t="shared" si="1264"/>
        <v>33.780000000000655</v>
      </c>
      <c r="Z2246">
        <f t="shared" si="1265"/>
        <v>0</v>
      </c>
      <c r="AA2246">
        <f t="shared" si="1266"/>
        <v>0</v>
      </c>
      <c r="AB2246" s="18">
        <f t="shared" si="1267"/>
        <v>0</v>
      </c>
      <c r="AC2246" s="18">
        <f t="shared" si="1268"/>
        <v>0</v>
      </c>
      <c r="AD2246" s="18">
        <f t="shared" si="1269"/>
        <v>0</v>
      </c>
      <c r="AE2246" s="18">
        <f t="shared" si="1270"/>
        <v>0</v>
      </c>
      <c r="AG2246" s="18">
        <f t="shared" si="1271"/>
        <v>0</v>
      </c>
      <c r="AH2246" s="18">
        <f t="shared" si="1272"/>
        <v>0</v>
      </c>
    </row>
    <row r="2247" spans="5:34" x14ac:dyDescent="0.25">
      <c r="E2247" s="11">
        <v>43406.916666666664</v>
      </c>
      <c r="F2247" s="9">
        <v>11553.52</v>
      </c>
      <c r="G2247" s="9">
        <v>11563.28</v>
      </c>
      <c r="H2247" s="9">
        <v>11553.52</v>
      </c>
      <c r="I2247" s="9">
        <v>11557.27</v>
      </c>
      <c r="K2247" s="13">
        <f t="shared" si="1261"/>
        <v>3.75</v>
      </c>
      <c r="L2247" s="13">
        <f t="shared" si="1273"/>
        <v>-42.059999999997672</v>
      </c>
      <c r="M2247" s="13">
        <f t="shared" si="1262"/>
        <v>9.7600000000002183</v>
      </c>
      <c r="N2247" s="13"/>
      <c r="X2247">
        <f t="shared" si="1263"/>
        <v>3.75</v>
      </c>
      <c r="Y2247">
        <f t="shared" si="1264"/>
        <v>9.7600000000002183</v>
      </c>
      <c r="Z2247">
        <f t="shared" si="1265"/>
        <v>0</v>
      </c>
      <c r="AA2247">
        <f t="shared" si="1266"/>
        <v>0</v>
      </c>
      <c r="AB2247" s="18">
        <f t="shared" si="1267"/>
        <v>0</v>
      </c>
      <c r="AC2247" s="18">
        <f t="shared" si="1268"/>
        <v>0</v>
      </c>
      <c r="AD2247" s="18">
        <f t="shared" si="1269"/>
        <v>0</v>
      </c>
      <c r="AE2247" s="18">
        <f t="shared" si="1270"/>
        <v>0</v>
      </c>
      <c r="AG2247" s="18">
        <f t="shared" si="1271"/>
        <v>0</v>
      </c>
      <c r="AH2247" s="18">
        <f t="shared" si="1272"/>
        <v>0</v>
      </c>
    </row>
    <row r="2248" spans="5:34" hidden="1" x14ac:dyDescent="0.25">
      <c r="E2248" s="12">
        <v>43409.041666666664</v>
      </c>
      <c r="F2248" s="10">
        <v>11545.96</v>
      </c>
      <c r="G2248" s="10">
        <v>11551.26</v>
      </c>
      <c r="H2248" s="10">
        <v>11517.37</v>
      </c>
      <c r="I2248" s="10">
        <v>11519.05</v>
      </c>
      <c r="AB2248"/>
      <c r="AC2248"/>
      <c r="AD2248"/>
      <c r="AE2248"/>
    </row>
    <row r="2249" spans="5:34" hidden="1" x14ac:dyDescent="0.25">
      <c r="E2249" s="11">
        <v>43409.083333333336</v>
      </c>
      <c r="F2249" s="9">
        <v>11520.11</v>
      </c>
      <c r="G2249" s="9">
        <v>11534.33</v>
      </c>
      <c r="H2249" s="9">
        <v>11509.06</v>
      </c>
      <c r="I2249" s="9">
        <v>11525.84</v>
      </c>
      <c r="AB2249"/>
      <c r="AC2249"/>
      <c r="AD2249"/>
      <c r="AE2249"/>
    </row>
    <row r="2250" spans="5:34" hidden="1" x14ac:dyDescent="0.25">
      <c r="E2250" s="12">
        <v>43409.125</v>
      </c>
      <c r="F2250" s="10">
        <v>11526.9</v>
      </c>
      <c r="G2250" s="10">
        <v>11537.16</v>
      </c>
      <c r="H2250" s="10">
        <v>11509.05</v>
      </c>
      <c r="I2250" s="10">
        <v>11516.41</v>
      </c>
      <c r="AB2250"/>
      <c r="AC2250"/>
      <c r="AD2250"/>
      <c r="AE2250"/>
    </row>
    <row r="2251" spans="5:34" hidden="1" x14ac:dyDescent="0.25">
      <c r="E2251" s="11">
        <v>43409.166666666664</v>
      </c>
      <c r="F2251" s="9">
        <v>11515.35</v>
      </c>
      <c r="G2251" s="9">
        <v>11536.56</v>
      </c>
      <c r="H2251" s="9">
        <v>11514.29</v>
      </c>
      <c r="I2251" s="9">
        <v>11526.39</v>
      </c>
      <c r="AB2251"/>
      <c r="AC2251"/>
      <c r="AD2251"/>
      <c r="AE2251"/>
    </row>
    <row r="2252" spans="5:34" hidden="1" x14ac:dyDescent="0.25">
      <c r="E2252" s="12">
        <v>43409.208333333336</v>
      </c>
      <c r="F2252" s="10">
        <v>11524.27</v>
      </c>
      <c r="G2252" s="10">
        <v>11531.69</v>
      </c>
      <c r="H2252" s="10">
        <v>11520.08</v>
      </c>
      <c r="I2252" s="10">
        <v>11525.38</v>
      </c>
      <c r="AB2252"/>
      <c r="AC2252"/>
      <c r="AD2252"/>
      <c r="AE2252"/>
    </row>
    <row r="2253" spans="5:34" hidden="1" x14ac:dyDescent="0.25">
      <c r="E2253" s="11">
        <v>43409.25</v>
      </c>
      <c r="F2253" s="9">
        <v>11525.91</v>
      </c>
      <c r="G2253" s="9">
        <v>11526.44</v>
      </c>
      <c r="H2253" s="9">
        <v>11519.63</v>
      </c>
      <c r="I2253" s="9">
        <v>11520.69</v>
      </c>
      <c r="AB2253"/>
      <c r="AC2253"/>
      <c r="AD2253"/>
      <c r="AE2253"/>
    </row>
    <row r="2254" spans="5:34" hidden="1" x14ac:dyDescent="0.25">
      <c r="E2254" s="12">
        <v>43409.291666666664</v>
      </c>
      <c r="F2254" s="10">
        <v>11521.75</v>
      </c>
      <c r="G2254" s="10">
        <v>11528.73</v>
      </c>
      <c r="H2254" s="10">
        <v>11516.45</v>
      </c>
      <c r="I2254" s="10">
        <v>11524.51</v>
      </c>
      <c r="AB2254"/>
      <c r="AC2254"/>
      <c r="AD2254"/>
      <c r="AE2254"/>
    </row>
    <row r="2255" spans="5:34" x14ac:dyDescent="0.25">
      <c r="E2255" s="11">
        <v>43409.333333333336</v>
      </c>
      <c r="F2255" s="9">
        <v>11523.45</v>
      </c>
      <c r="G2255" s="9">
        <v>11538.14</v>
      </c>
      <c r="H2255" s="9">
        <v>11520.86</v>
      </c>
      <c r="I2255" s="9">
        <v>11532.51</v>
      </c>
      <c r="K2255" s="13">
        <f t="shared" ref="K2255:K2269" si="1274">I2255-F2255</f>
        <v>9.0599999999994907</v>
      </c>
      <c r="L2255" s="13">
        <v>0</v>
      </c>
      <c r="M2255" s="13">
        <f t="shared" ref="M2255:M2269" si="1275">G2255-H2255</f>
        <v>17.279999999998836</v>
      </c>
      <c r="N2255" s="13">
        <f>I2269-F2255</f>
        <v>-16.350000000000364</v>
      </c>
      <c r="O2255" s="18">
        <f>IF(K2255*N2255&gt;0,1,0)</f>
        <v>0</v>
      </c>
      <c r="P2255">
        <f>_xlfn.IFS(K2255&lt;0,MIN(L2254:L2268),K2255&gt;0,MAX(L2254:L2268))</f>
        <v>17.089999999998327</v>
      </c>
      <c r="Q2255">
        <f>_xlfn.IFS(K2255&lt;0,MAX(L2254:L2268),K2255&gt;0,MIN(L2254:L2268))</f>
        <v>-44.3700000000008</v>
      </c>
      <c r="T2255" s="13">
        <f>MAX(G2255:G2269)</f>
        <v>11557.15</v>
      </c>
      <c r="X2255">
        <f t="shared" ref="X2255:X2269" si="1276">ABS(K2255)</f>
        <v>9.0599999999994907</v>
      </c>
      <c r="Y2255">
        <f t="shared" ref="Y2255:Y2269" si="1277">ABS(M2255)</f>
        <v>17.279999999998836</v>
      </c>
      <c r="Z2255">
        <f t="shared" ref="Z2255:Z2269" si="1278">IF(T2255&lt;1000,ABS(T2255),0)</f>
        <v>0</v>
      </c>
      <c r="AA2255">
        <f t="shared" ref="AA2255:AA2269" si="1279">ABS(N2255)</f>
        <v>16.350000000000364</v>
      </c>
      <c r="AB2255" s="18">
        <f t="shared" ref="AB2255:AB2269" si="1280">ABS(P2255)</f>
        <v>17.089999999998327</v>
      </c>
      <c r="AC2255" s="18">
        <f t="shared" ref="AC2255:AC2269" si="1281">ABS(Q2255)</f>
        <v>44.3700000000008</v>
      </c>
      <c r="AD2255" s="18">
        <f t="shared" ref="AD2255:AD2269" si="1282">IF(O2255=1,ABS(P2255),0)</f>
        <v>0</v>
      </c>
      <c r="AE2255" s="18">
        <f t="shared" ref="AE2255:AE2269" si="1283">IF(O2255=0,ABS(Q2255),0)</f>
        <v>44.3700000000008</v>
      </c>
      <c r="AG2255" s="18">
        <f t="shared" ref="AG2255:AG2269" si="1284">IF(O2255=1,ABS(Q2255),0)</f>
        <v>0</v>
      </c>
      <c r="AH2255" s="18">
        <f t="shared" ref="AH2255:AH2269" si="1285">IF(O2255=0,ABS(P2255),0)</f>
        <v>17.089999999998327</v>
      </c>
    </row>
    <row r="2256" spans="5:34" x14ac:dyDescent="0.25">
      <c r="E2256" s="12">
        <v>43409.375</v>
      </c>
      <c r="F2256" s="10">
        <v>11531.01</v>
      </c>
      <c r="G2256" s="10">
        <v>11539.13</v>
      </c>
      <c r="H2256" s="10">
        <v>11512.96</v>
      </c>
      <c r="I2256" s="10">
        <v>11517.98</v>
      </c>
      <c r="K2256" s="13">
        <f t="shared" si="1274"/>
        <v>-13.030000000000655</v>
      </c>
      <c r="L2256" s="13">
        <f t="shared" ref="L2256:L2269" si="1286">L2255+K2256</f>
        <v>-13.030000000000655</v>
      </c>
      <c r="M2256" s="13">
        <f t="shared" si="1275"/>
        <v>26.170000000000073</v>
      </c>
      <c r="T2256" s="13">
        <f>MIN(H2255:H2269)</f>
        <v>11474.2</v>
      </c>
      <c r="X2256">
        <f t="shared" si="1276"/>
        <v>13.030000000000655</v>
      </c>
      <c r="Y2256">
        <f t="shared" si="1277"/>
        <v>26.170000000000073</v>
      </c>
      <c r="Z2256">
        <f t="shared" si="1278"/>
        <v>0</v>
      </c>
      <c r="AA2256">
        <f t="shared" si="1279"/>
        <v>0</v>
      </c>
      <c r="AB2256" s="18">
        <f t="shared" si="1280"/>
        <v>0</v>
      </c>
      <c r="AC2256" s="18">
        <f t="shared" si="1281"/>
        <v>0</v>
      </c>
      <c r="AD2256" s="18">
        <f t="shared" si="1282"/>
        <v>0</v>
      </c>
      <c r="AE2256" s="18">
        <f t="shared" si="1283"/>
        <v>0</v>
      </c>
      <c r="AG2256" s="18">
        <f t="shared" si="1284"/>
        <v>0</v>
      </c>
      <c r="AH2256" s="18">
        <f t="shared" si="1285"/>
        <v>0</v>
      </c>
    </row>
    <row r="2257" spans="5:34" x14ac:dyDescent="0.25">
      <c r="E2257" s="11">
        <v>43409.416666666664</v>
      </c>
      <c r="F2257" s="9">
        <v>11515.29</v>
      </c>
      <c r="G2257" s="9">
        <v>11546.08</v>
      </c>
      <c r="H2257" s="9">
        <v>11499.35</v>
      </c>
      <c r="I2257" s="9">
        <v>11506.6</v>
      </c>
      <c r="K2257" s="13">
        <f t="shared" si="1274"/>
        <v>-8.6900000000005093</v>
      </c>
      <c r="L2257" s="13">
        <f t="shared" si="1286"/>
        <v>-21.720000000001164</v>
      </c>
      <c r="M2257" s="13">
        <f t="shared" si="1275"/>
        <v>46.729999999999563</v>
      </c>
      <c r="T2257" s="13">
        <f>T2255-T2256</f>
        <v>82.949999999998909</v>
      </c>
      <c r="X2257">
        <f t="shared" si="1276"/>
        <v>8.6900000000005093</v>
      </c>
      <c r="Y2257">
        <f t="shared" si="1277"/>
        <v>46.729999999999563</v>
      </c>
      <c r="Z2257">
        <f t="shared" si="1278"/>
        <v>82.949999999998909</v>
      </c>
      <c r="AA2257">
        <f t="shared" si="1279"/>
        <v>0</v>
      </c>
      <c r="AB2257" s="18">
        <f t="shared" si="1280"/>
        <v>0</v>
      </c>
      <c r="AC2257" s="18">
        <f t="shared" si="1281"/>
        <v>0</v>
      </c>
      <c r="AD2257" s="18">
        <f t="shared" si="1282"/>
        <v>0</v>
      </c>
      <c r="AE2257" s="18">
        <f t="shared" si="1283"/>
        <v>0</v>
      </c>
      <c r="AG2257" s="18">
        <f t="shared" si="1284"/>
        <v>0</v>
      </c>
      <c r="AH2257" s="18">
        <f t="shared" si="1285"/>
        <v>0</v>
      </c>
    </row>
    <row r="2258" spans="5:34" x14ac:dyDescent="0.25">
      <c r="E2258" s="12">
        <v>43409.458333333336</v>
      </c>
      <c r="F2258" s="10">
        <v>11507.1</v>
      </c>
      <c r="G2258" s="10">
        <v>11544.04</v>
      </c>
      <c r="H2258" s="10">
        <v>11493.39</v>
      </c>
      <c r="I2258" s="10">
        <v>11539.89</v>
      </c>
      <c r="K2258" s="13">
        <f t="shared" si="1274"/>
        <v>32.789999999999054</v>
      </c>
      <c r="L2258" s="13">
        <f t="shared" si="1286"/>
        <v>11.06999999999789</v>
      </c>
      <c r="M2258" s="13">
        <f t="shared" si="1275"/>
        <v>50.650000000001455</v>
      </c>
      <c r="X2258">
        <f t="shared" si="1276"/>
        <v>32.789999999999054</v>
      </c>
      <c r="Y2258">
        <f t="shared" si="1277"/>
        <v>50.650000000001455</v>
      </c>
      <c r="Z2258">
        <f t="shared" si="1278"/>
        <v>0</v>
      </c>
      <c r="AA2258">
        <f t="shared" si="1279"/>
        <v>0</v>
      </c>
      <c r="AB2258" s="18">
        <f t="shared" si="1280"/>
        <v>0</v>
      </c>
      <c r="AC2258" s="18">
        <f t="shared" si="1281"/>
        <v>0</v>
      </c>
      <c r="AD2258" s="18">
        <f t="shared" si="1282"/>
        <v>0</v>
      </c>
      <c r="AE2258" s="18">
        <f t="shared" si="1283"/>
        <v>0</v>
      </c>
      <c r="AG2258" s="18">
        <f t="shared" si="1284"/>
        <v>0</v>
      </c>
      <c r="AH2258" s="18">
        <f t="shared" si="1285"/>
        <v>0</v>
      </c>
    </row>
    <row r="2259" spans="5:34" x14ac:dyDescent="0.25">
      <c r="E2259" s="11">
        <v>43409.5</v>
      </c>
      <c r="F2259" s="9">
        <v>11540.14</v>
      </c>
      <c r="G2259" s="9">
        <v>11557.15</v>
      </c>
      <c r="H2259" s="9">
        <v>11514.83</v>
      </c>
      <c r="I2259" s="9">
        <v>11521.47</v>
      </c>
      <c r="K2259" s="13">
        <f t="shared" si="1274"/>
        <v>-18.670000000000073</v>
      </c>
      <c r="L2259" s="13">
        <f t="shared" si="1286"/>
        <v>-7.6000000000021828</v>
      </c>
      <c r="M2259" s="13">
        <f t="shared" si="1275"/>
        <v>42.319999999999709</v>
      </c>
      <c r="R2259">
        <v>-23</v>
      </c>
      <c r="X2259">
        <f t="shared" si="1276"/>
        <v>18.670000000000073</v>
      </c>
      <c r="Y2259">
        <f t="shared" si="1277"/>
        <v>42.319999999999709</v>
      </c>
      <c r="Z2259">
        <f t="shared" si="1278"/>
        <v>0</v>
      </c>
      <c r="AA2259">
        <f t="shared" si="1279"/>
        <v>0</v>
      </c>
      <c r="AB2259" s="18">
        <f t="shared" si="1280"/>
        <v>0</v>
      </c>
      <c r="AC2259" s="18">
        <f t="shared" si="1281"/>
        <v>0</v>
      </c>
      <c r="AD2259" s="18">
        <f t="shared" si="1282"/>
        <v>0</v>
      </c>
      <c r="AE2259" s="18">
        <f t="shared" si="1283"/>
        <v>0</v>
      </c>
      <c r="AG2259" s="18">
        <f t="shared" si="1284"/>
        <v>0</v>
      </c>
      <c r="AH2259" s="18">
        <f t="shared" si="1285"/>
        <v>0</v>
      </c>
    </row>
    <row r="2260" spans="5:34" x14ac:dyDescent="0.25">
      <c r="E2260" s="12">
        <v>43409.541666666664</v>
      </c>
      <c r="F2260" s="10">
        <v>11520.97</v>
      </c>
      <c r="G2260" s="10">
        <v>11550.21</v>
      </c>
      <c r="H2260" s="10">
        <v>11520.97</v>
      </c>
      <c r="I2260" s="10">
        <v>11544.5</v>
      </c>
      <c r="K2260" s="13">
        <f t="shared" si="1274"/>
        <v>23.530000000000655</v>
      </c>
      <c r="L2260" s="13">
        <f t="shared" si="1286"/>
        <v>15.929999999998472</v>
      </c>
      <c r="M2260" s="13">
        <f t="shared" si="1275"/>
        <v>29.239999999999782</v>
      </c>
      <c r="X2260">
        <f t="shared" si="1276"/>
        <v>23.530000000000655</v>
      </c>
      <c r="Y2260">
        <f t="shared" si="1277"/>
        <v>29.239999999999782</v>
      </c>
      <c r="Z2260">
        <f t="shared" si="1278"/>
        <v>0</v>
      </c>
      <c r="AA2260">
        <f t="shared" si="1279"/>
        <v>0</v>
      </c>
      <c r="AB2260" s="18">
        <f t="shared" si="1280"/>
        <v>0</v>
      </c>
      <c r="AC2260" s="18">
        <f t="shared" si="1281"/>
        <v>0</v>
      </c>
      <c r="AD2260" s="18">
        <f t="shared" si="1282"/>
        <v>0</v>
      </c>
      <c r="AE2260" s="18">
        <f t="shared" si="1283"/>
        <v>0</v>
      </c>
      <c r="AG2260" s="18">
        <f t="shared" si="1284"/>
        <v>0</v>
      </c>
      <c r="AH2260" s="18">
        <f t="shared" si="1285"/>
        <v>0</v>
      </c>
    </row>
    <row r="2261" spans="5:34" x14ac:dyDescent="0.25">
      <c r="E2261" s="11">
        <v>43409.583333333336</v>
      </c>
      <c r="F2261" s="9">
        <v>11544</v>
      </c>
      <c r="G2261" s="9">
        <v>11554.95</v>
      </c>
      <c r="H2261" s="9">
        <v>11524.51</v>
      </c>
      <c r="I2261" s="9">
        <v>11545.16</v>
      </c>
      <c r="K2261" s="13">
        <f t="shared" si="1274"/>
        <v>1.1599999999998545</v>
      </c>
      <c r="L2261" s="13">
        <f t="shared" si="1286"/>
        <v>17.089999999998327</v>
      </c>
      <c r="M2261" s="13">
        <f t="shared" si="1275"/>
        <v>30.440000000000509</v>
      </c>
      <c r="X2261">
        <f t="shared" si="1276"/>
        <v>1.1599999999998545</v>
      </c>
      <c r="Y2261">
        <f t="shared" si="1277"/>
        <v>30.440000000000509</v>
      </c>
      <c r="Z2261">
        <f t="shared" si="1278"/>
        <v>0</v>
      </c>
      <c r="AA2261">
        <f t="shared" si="1279"/>
        <v>0</v>
      </c>
      <c r="AB2261" s="18">
        <f t="shared" si="1280"/>
        <v>0</v>
      </c>
      <c r="AC2261" s="18">
        <f t="shared" si="1281"/>
        <v>0</v>
      </c>
      <c r="AD2261" s="18">
        <f t="shared" si="1282"/>
        <v>0</v>
      </c>
      <c r="AE2261" s="18">
        <f t="shared" si="1283"/>
        <v>0</v>
      </c>
      <c r="AG2261" s="18">
        <f t="shared" si="1284"/>
        <v>0</v>
      </c>
      <c r="AH2261" s="18">
        <f t="shared" si="1285"/>
        <v>0</v>
      </c>
    </row>
    <row r="2262" spans="5:34" x14ac:dyDescent="0.25">
      <c r="E2262" s="12">
        <v>43409.625</v>
      </c>
      <c r="F2262" s="10">
        <v>11545.41</v>
      </c>
      <c r="G2262" s="10">
        <v>11546.11</v>
      </c>
      <c r="H2262" s="10">
        <v>11522.26</v>
      </c>
      <c r="I2262" s="10">
        <v>11536.97</v>
      </c>
      <c r="K2262" s="13">
        <f t="shared" si="1274"/>
        <v>-8.4400000000005093</v>
      </c>
      <c r="L2262" s="13">
        <f t="shared" si="1286"/>
        <v>8.6499999999978172</v>
      </c>
      <c r="M2262" s="13">
        <f t="shared" si="1275"/>
        <v>23.850000000000364</v>
      </c>
      <c r="X2262">
        <f t="shared" si="1276"/>
        <v>8.4400000000005093</v>
      </c>
      <c r="Y2262">
        <f t="shared" si="1277"/>
        <v>23.850000000000364</v>
      </c>
      <c r="Z2262">
        <f t="shared" si="1278"/>
        <v>0</v>
      </c>
      <c r="AA2262">
        <f t="shared" si="1279"/>
        <v>0</v>
      </c>
      <c r="AB2262" s="18">
        <f t="shared" si="1280"/>
        <v>0</v>
      </c>
      <c r="AC2262" s="18">
        <f t="shared" si="1281"/>
        <v>0</v>
      </c>
      <c r="AD2262" s="18">
        <f t="shared" si="1282"/>
        <v>0</v>
      </c>
      <c r="AE2262" s="18">
        <f t="shared" si="1283"/>
        <v>0</v>
      </c>
      <c r="AG2262" s="18">
        <f t="shared" si="1284"/>
        <v>0</v>
      </c>
      <c r="AH2262" s="18">
        <f t="shared" si="1285"/>
        <v>0</v>
      </c>
    </row>
    <row r="2263" spans="5:34" x14ac:dyDescent="0.25">
      <c r="E2263" s="11">
        <v>43409.666666666664</v>
      </c>
      <c r="F2263" s="9">
        <v>11536.47</v>
      </c>
      <c r="G2263" s="9">
        <v>11556.93</v>
      </c>
      <c r="H2263" s="9">
        <v>11521.11</v>
      </c>
      <c r="I2263" s="9">
        <v>11527.61</v>
      </c>
      <c r="K2263" s="13">
        <f t="shared" si="1274"/>
        <v>-8.8599999999987631</v>
      </c>
      <c r="L2263" s="13">
        <f t="shared" si="1286"/>
        <v>-0.21000000000094587</v>
      </c>
      <c r="M2263" s="13">
        <f t="shared" si="1275"/>
        <v>35.819999999999709</v>
      </c>
      <c r="X2263">
        <f t="shared" si="1276"/>
        <v>8.8599999999987631</v>
      </c>
      <c r="Y2263">
        <f t="shared" si="1277"/>
        <v>35.819999999999709</v>
      </c>
      <c r="Z2263">
        <f t="shared" si="1278"/>
        <v>0</v>
      </c>
      <c r="AA2263">
        <f t="shared" si="1279"/>
        <v>0</v>
      </c>
      <c r="AB2263" s="18">
        <f t="shared" si="1280"/>
        <v>0</v>
      </c>
      <c r="AC2263" s="18">
        <f t="shared" si="1281"/>
        <v>0</v>
      </c>
      <c r="AD2263" s="18">
        <f t="shared" si="1282"/>
        <v>0</v>
      </c>
      <c r="AE2263" s="18">
        <f t="shared" si="1283"/>
        <v>0</v>
      </c>
      <c r="AG2263" s="18">
        <f t="shared" si="1284"/>
        <v>0</v>
      </c>
      <c r="AH2263" s="18">
        <f t="shared" si="1285"/>
        <v>0</v>
      </c>
    </row>
    <row r="2264" spans="5:34" x14ac:dyDescent="0.25">
      <c r="E2264" s="12">
        <v>43409.708333333336</v>
      </c>
      <c r="F2264" s="10">
        <v>11527.86</v>
      </c>
      <c r="G2264" s="10">
        <v>11530.82</v>
      </c>
      <c r="H2264" s="10">
        <v>11479.07</v>
      </c>
      <c r="I2264" s="10">
        <v>11521.94</v>
      </c>
      <c r="K2264" s="13">
        <f t="shared" si="1274"/>
        <v>-5.9200000000000728</v>
      </c>
      <c r="L2264" s="13">
        <f t="shared" si="1286"/>
        <v>-6.1300000000010186</v>
      </c>
      <c r="M2264" s="13">
        <f t="shared" si="1275"/>
        <v>51.75</v>
      </c>
      <c r="X2264">
        <f t="shared" si="1276"/>
        <v>5.9200000000000728</v>
      </c>
      <c r="Y2264">
        <f t="shared" si="1277"/>
        <v>51.75</v>
      </c>
      <c r="Z2264">
        <f t="shared" si="1278"/>
        <v>0</v>
      </c>
      <c r="AA2264">
        <f t="shared" si="1279"/>
        <v>0</v>
      </c>
      <c r="AB2264" s="18">
        <f t="shared" si="1280"/>
        <v>0</v>
      </c>
      <c r="AC2264" s="18">
        <f t="shared" si="1281"/>
        <v>0</v>
      </c>
      <c r="AD2264" s="18">
        <f t="shared" si="1282"/>
        <v>0</v>
      </c>
      <c r="AE2264" s="18">
        <f t="shared" si="1283"/>
        <v>0</v>
      </c>
      <c r="AG2264" s="18">
        <f t="shared" si="1284"/>
        <v>0</v>
      </c>
      <c r="AH2264" s="18">
        <f t="shared" si="1285"/>
        <v>0</v>
      </c>
    </row>
    <row r="2265" spans="5:34" x14ac:dyDescent="0.25">
      <c r="E2265" s="11">
        <v>43409.75</v>
      </c>
      <c r="F2265" s="9">
        <v>11520.94</v>
      </c>
      <c r="G2265" s="9">
        <v>11535.62</v>
      </c>
      <c r="H2265" s="9">
        <v>11484.5</v>
      </c>
      <c r="I2265" s="9">
        <v>11505.73</v>
      </c>
      <c r="K2265" s="13">
        <f t="shared" si="1274"/>
        <v>-15.210000000000946</v>
      </c>
      <c r="L2265" s="13">
        <f t="shared" si="1286"/>
        <v>-21.340000000001965</v>
      </c>
      <c r="M2265" s="13">
        <f t="shared" si="1275"/>
        <v>51.1200000000008</v>
      </c>
      <c r="X2265">
        <f t="shared" si="1276"/>
        <v>15.210000000000946</v>
      </c>
      <c r="Y2265">
        <f t="shared" si="1277"/>
        <v>51.1200000000008</v>
      </c>
      <c r="Z2265">
        <f t="shared" si="1278"/>
        <v>0</v>
      </c>
      <c r="AA2265">
        <f t="shared" si="1279"/>
        <v>0</v>
      </c>
      <c r="AB2265" s="18">
        <f t="shared" si="1280"/>
        <v>0</v>
      </c>
      <c r="AC2265" s="18">
        <f t="shared" si="1281"/>
        <v>0</v>
      </c>
      <c r="AD2265" s="18">
        <f t="shared" si="1282"/>
        <v>0</v>
      </c>
      <c r="AE2265" s="18">
        <f t="shared" si="1283"/>
        <v>0</v>
      </c>
      <c r="AG2265" s="18">
        <f t="shared" si="1284"/>
        <v>0</v>
      </c>
      <c r="AH2265" s="18">
        <f t="shared" si="1285"/>
        <v>0</v>
      </c>
    </row>
    <row r="2266" spans="5:34" x14ac:dyDescent="0.25">
      <c r="E2266" s="12">
        <v>43409.791666666664</v>
      </c>
      <c r="F2266" s="10">
        <v>11506.73</v>
      </c>
      <c r="G2266" s="10">
        <v>11508.73</v>
      </c>
      <c r="H2266" s="10">
        <v>11474.2</v>
      </c>
      <c r="I2266" s="10">
        <v>11483.7</v>
      </c>
      <c r="K2266" s="13">
        <f t="shared" si="1274"/>
        <v>-23.029999999998836</v>
      </c>
      <c r="L2266" s="13">
        <f t="shared" si="1286"/>
        <v>-44.3700000000008</v>
      </c>
      <c r="M2266" s="13">
        <f t="shared" si="1275"/>
        <v>34.529999999998836</v>
      </c>
      <c r="X2266">
        <f t="shared" si="1276"/>
        <v>23.029999999998836</v>
      </c>
      <c r="Y2266">
        <f t="shared" si="1277"/>
        <v>34.529999999998836</v>
      </c>
      <c r="Z2266">
        <f t="shared" si="1278"/>
        <v>0</v>
      </c>
      <c r="AA2266">
        <f t="shared" si="1279"/>
        <v>0</v>
      </c>
      <c r="AB2266" s="18">
        <f t="shared" si="1280"/>
        <v>0</v>
      </c>
      <c r="AC2266" s="18">
        <f t="shared" si="1281"/>
        <v>0</v>
      </c>
      <c r="AD2266" s="18">
        <f t="shared" si="1282"/>
        <v>0</v>
      </c>
      <c r="AE2266" s="18">
        <f t="shared" si="1283"/>
        <v>0</v>
      </c>
      <c r="AG2266" s="18">
        <f t="shared" si="1284"/>
        <v>0</v>
      </c>
      <c r="AH2266" s="18">
        <f t="shared" si="1285"/>
        <v>0</v>
      </c>
    </row>
    <row r="2267" spans="5:34" x14ac:dyDescent="0.25">
      <c r="E2267" s="11">
        <v>43409.833333333336</v>
      </c>
      <c r="F2267" s="9">
        <v>11484.7</v>
      </c>
      <c r="G2267" s="9">
        <v>11500.21</v>
      </c>
      <c r="H2267" s="9">
        <v>11480.7</v>
      </c>
      <c r="I2267" s="9">
        <v>11496.71</v>
      </c>
      <c r="K2267" s="13">
        <f t="shared" si="1274"/>
        <v>12.009999999998399</v>
      </c>
      <c r="L2267" s="13">
        <f t="shared" si="1286"/>
        <v>-32.360000000002401</v>
      </c>
      <c r="M2267" s="13">
        <f t="shared" si="1275"/>
        <v>19.509999999998399</v>
      </c>
      <c r="X2267">
        <f t="shared" si="1276"/>
        <v>12.009999999998399</v>
      </c>
      <c r="Y2267">
        <f t="shared" si="1277"/>
        <v>19.509999999998399</v>
      </c>
      <c r="Z2267">
        <f t="shared" si="1278"/>
        <v>0</v>
      </c>
      <c r="AA2267">
        <f t="shared" si="1279"/>
        <v>0</v>
      </c>
      <c r="AB2267" s="18">
        <f t="shared" si="1280"/>
        <v>0</v>
      </c>
      <c r="AC2267" s="18">
        <f t="shared" si="1281"/>
        <v>0</v>
      </c>
      <c r="AD2267" s="18">
        <f t="shared" si="1282"/>
        <v>0</v>
      </c>
      <c r="AE2267" s="18">
        <f t="shared" si="1283"/>
        <v>0</v>
      </c>
      <c r="AG2267" s="18">
        <f t="shared" si="1284"/>
        <v>0</v>
      </c>
      <c r="AH2267" s="18">
        <f t="shared" si="1285"/>
        <v>0</v>
      </c>
    </row>
    <row r="2268" spans="5:34" x14ac:dyDescent="0.25">
      <c r="E2268" s="12">
        <v>43409.875</v>
      </c>
      <c r="F2268" s="10">
        <v>11496.71</v>
      </c>
      <c r="G2268" s="10">
        <v>11527.97</v>
      </c>
      <c r="H2268" s="10">
        <v>11490.7</v>
      </c>
      <c r="I2268" s="10">
        <v>11523.22</v>
      </c>
      <c r="K2268" s="13">
        <f t="shared" si="1274"/>
        <v>26.510000000000218</v>
      </c>
      <c r="L2268" s="13">
        <f t="shared" si="1286"/>
        <v>-5.8500000000021828</v>
      </c>
      <c r="M2268" s="13">
        <f t="shared" si="1275"/>
        <v>37.269999999998618</v>
      </c>
      <c r="X2268">
        <f t="shared" si="1276"/>
        <v>26.510000000000218</v>
      </c>
      <c r="Y2268">
        <f t="shared" si="1277"/>
        <v>37.269999999998618</v>
      </c>
      <c r="Z2268">
        <f t="shared" si="1278"/>
        <v>0</v>
      </c>
      <c r="AA2268">
        <f t="shared" si="1279"/>
        <v>0</v>
      </c>
      <c r="AB2268" s="18">
        <f t="shared" si="1280"/>
        <v>0</v>
      </c>
      <c r="AC2268" s="18">
        <f t="shared" si="1281"/>
        <v>0</v>
      </c>
      <c r="AD2268" s="18">
        <f t="shared" si="1282"/>
        <v>0</v>
      </c>
      <c r="AE2268" s="18">
        <f t="shared" si="1283"/>
        <v>0</v>
      </c>
      <c r="AG2268" s="18">
        <f t="shared" si="1284"/>
        <v>0</v>
      </c>
      <c r="AH2268" s="18">
        <f t="shared" si="1285"/>
        <v>0</v>
      </c>
    </row>
    <row r="2269" spans="5:34" x14ac:dyDescent="0.25">
      <c r="E2269" s="11">
        <v>43409.916666666664</v>
      </c>
      <c r="F2269" s="9">
        <v>11524.72</v>
      </c>
      <c r="G2269" s="9">
        <v>11525.72</v>
      </c>
      <c r="H2269" s="9">
        <v>11498.94</v>
      </c>
      <c r="I2269" s="9">
        <v>11507.1</v>
      </c>
      <c r="K2269" s="13">
        <f t="shared" si="1274"/>
        <v>-17.619999999998981</v>
      </c>
      <c r="L2269" s="13">
        <f t="shared" si="1286"/>
        <v>-23.470000000001164</v>
      </c>
      <c r="M2269" s="13">
        <f t="shared" si="1275"/>
        <v>26.779999999998836</v>
      </c>
      <c r="N2269" s="13"/>
      <c r="X2269">
        <f t="shared" si="1276"/>
        <v>17.619999999998981</v>
      </c>
      <c r="Y2269">
        <f t="shared" si="1277"/>
        <v>26.779999999998836</v>
      </c>
      <c r="Z2269">
        <f t="shared" si="1278"/>
        <v>0</v>
      </c>
      <c r="AA2269">
        <f t="shared" si="1279"/>
        <v>0</v>
      </c>
      <c r="AB2269" s="18">
        <f t="shared" si="1280"/>
        <v>0</v>
      </c>
      <c r="AC2269" s="18">
        <f t="shared" si="1281"/>
        <v>0</v>
      </c>
      <c r="AD2269" s="18">
        <f t="shared" si="1282"/>
        <v>0</v>
      </c>
      <c r="AE2269" s="18">
        <f t="shared" si="1283"/>
        <v>0</v>
      </c>
      <c r="AG2269" s="18">
        <f t="shared" si="1284"/>
        <v>0</v>
      </c>
      <c r="AH2269" s="18">
        <f t="shared" si="1285"/>
        <v>0</v>
      </c>
    </row>
    <row r="2270" spans="5:34" hidden="1" x14ac:dyDescent="0.25">
      <c r="E2270" s="12">
        <v>43409.958333333336</v>
      </c>
      <c r="F2270" s="10">
        <v>11509.3</v>
      </c>
      <c r="G2270" s="10">
        <v>11515.6</v>
      </c>
      <c r="H2270" s="10">
        <v>11505.09</v>
      </c>
      <c r="I2270" s="10">
        <v>11513.5</v>
      </c>
      <c r="AB2270"/>
      <c r="AC2270"/>
      <c r="AD2270"/>
      <c r="AE2270"/>
    </row>
    <row r="2271" spans="5:34" hidden="1" x14ac:dyDescent="0.25">
      <c r="E2271" s="11">
        <v>43410.041666666664</v>
      </c>
      <c r="F2271" s="9">
        <v>11511.39</v>
      </c>
      <c r="G2271" s="9">
        <v>11521.39</v>
      </c>
      <c r="H2271" s="9">
        <v>11504.03</v>
      </c>
      <c r="I2271" s="9">
        <v>11515.58</v>
      </c>
      <c r="AB2271"/>
      <c r="AC2271"/>
      <c r="AD2271"/>
      <c r="AE2271"/>
    </row>
    <row r="2272" spans="5:34" hidden="1" x14ac:dyDescent="0.25">
      <c r="E2272" s="12">
        <v>43410.083333333336</v>
      </c>
      <c r="F2272" s="10">
        <v>11514.53</v>
      </c>
      <c r="G2272" s="10">
        <v>11542.64</v>
      </c>
      <c r="H2272" s="10">
        <v>11510.33</v>
      </c>
      <c r="I2272" s="10">
        <v>11536.34</v>
      </c>
      <c r="AB2272"/>
      <c r="AC2272"/>
      <c r="AD2272"/>
      <c r="AE2272"/>
    </row>
    <row r="2273" spans="5:34" hidden="1" x14ac:dyDescent="0.25">
      <c r="E2273" s="11">
        <v>43410.125</v>
      </c>
      <c r="F2273" s="9">
        <v>11535.29</v>
      </c>
      <c r="G2273" s="9">
        <v>11539.78</v>
      </c>
      <c r="H2273" s="9">
        <v>11504.01</v>
      </c>
      <c r="I2273" s="9">
        <v>11506.11</v>
      </c>
      <c r="AB2273"/>
      <c r="AC2273"/>
      <c r="AD2273"/>
      <c r="AE2273"/>
    </row>
    <row r="2274" spans="5:34" hidden="1" x14ac:dyDescent="0.25">
      <c r="E2274" s="12">
        <v>43410.166666666664</v>
      </c>
      <c r="F2274" s="10">
        <v>11507.16</v>
      </c>
      <c r="G2274" s="10">
        <v>11519.19</v>
      </c>
      <c r="H2274" s="10">
        <v>11501.92</v>
      </c>
      <c r="I2274" s="10">
        <v>11511.38</v>
      </c>
      <c r="AB2274"/>
      <c r="AC2274"/>
      <c r="AD2274"/>
      <c r="AE2274"/>
    </row>
    <row r="2275" spans="5:34" hidden="1" x14ac:dyDescent="0.25">
      <c r="E2275" s="11">
        <v>43410.208333333336</v>
      </c>
      <c r="F2275" s="9">
        <v>11510.33</v>
      </c>
      <c r="G2275" s="9">
        <v>11512.43</v>
      </c>
      <c r="H2275" s="9">
        <v>11500.37</v>
      </c>
      <c r="I2275" s="9">
        <v>11507.06</v>
      </c>
      <c r="AB2275"/>
      <c r="AC2275"/>
      <c r="AD2275"/>
      <c r="AE2275"/>
    </row>
    <row r="2276" spans="5:34" hidden="1" x14ac:dyDescent="0.25">
      <c r="E2276" s="12">
        <v>43410.25</v>
      </c>
      <c r="F2276" s="10">
        <v>11508.12</v>
      </c>
      <c r="G2276" s="10">
        <v>11528.72</v>
      </c>
      <c r="H2276" s="10">
        <v>11504.96</v>
      </c>
      <c r="I2276" s="10">
        <v>11522.96</v>
      </c>
      <c r="AB2276"/>
      <c r="AC2276"/>
      <c r="AD2276"/>
      <c r="AE2276"/>
    </row>
    <row r="2277" spans="5:34" hidden="1" x14ac:dyDescent="0.25">
      <c r="E2277" s="11">
        <v>43410.291666666664</v>
      </c>
      <c r="F2277" s="9">
        <v>11525.07</v>
      </c>
      <c r="G2277" s="9">
        <v>11534.92</v>
      </c>
      <c r="H2277" s="9">
        <v>11519.81</v>
      </c>
      <c r="I2277" s="9">
        <v>11533.36</v>
      </c>
      <c r="AB2277"/>
      <c r="AC2277"/>
      <c r="AD2277"/>
      <c r="AE2277"/>
    </row>
    <row r="2278" spans="5:34" x14ac:dyDescent="0.25">
      <c r="E2278" s="12">
        <v>43410.333333333336</v>
      </c>
      <c r="F2278" s="10">
        <v>11535.47</v>
      </c>
      <c r="G2278" s="10">
        <v>11540.12</v>
      </c>
      <c r="H2278" s="10">
        <v>11527.09</v>
      </c>
      <c r="I2278" s="10">
        <v>11527.35</v>
      </c>
      <c r="K2278" s="13">
        <f t="shared" ref="K2278:K2292" si="1287">I2278-F2278</f>
        <v>-8.1199999999989814</v>
      </c>
      <c r="L2278" s="13">
        <v>0</v>
      </c>
      <c r="M2278" s="13">
        <f t="shared" ref="M2278:M2292" si="1288">G2278-H2278</f>
        <v>13.030000000000655</v>
      </c>
      <c r="N2278" s="13">
        <f>I2292-F2278</f>
        <v>-1.5499999999992724</v>
      </c>
      <c r="O2278" s="18">
        <f>IF(K2278*N2278&gt;0,1,0)</f>
        <v>1</v>
      </c>
      <c r="P2278">
        <f>_xlfn.IFS(K2278&lt;0,MIN(L2277:L2291),K2278&gt;0,MAX(L2277:L2291))</f>
        <v>-84.130000000001019</v>
      </c>
      <c r="Q2278">
        <f>_xlfn.IFS(K2278&lt;0,MAX(L2277:L2291),K2278&gt;0,MIN(L2277:L2291))</f>
        <v>2.0499999999992724</v>
      </c>
      <c r="T2278" s="13">
        <f>MAX(G2278:G2292)</f>
        <v>11548.09</v>
      </c>
      <c r="X2278">
        <f t="shared" ref="X2278:X2292" si="1289">ABS(K2278)</f>
        <v>8.1199999999989814</v>
      </c>
      <c r="Y2278">
        <f t="shared" ref="Y2278:Y2292" si="1290">ABS(M2278)</f>
        <v>13.030000000000655</v>
      </c>
      <c r="Z2278">
        <f t="shared" ref="Z2278:Z2292" si="1291">IF(T2278&lt;1000,ABS(T2278),0)</f>
        <v>0</v>
      </c>
      <c r="AA2278">
        <f t="shared" ref="AA2278:AA2292" si="1292">ABS(N2278)</f>
        <v>1.5499999999992724</v>
      </c>
      <c r="AB2278" s="18">
        <f t="shared" ref="AB2278:AB2292" si="1293">ABS(P2278)</f>
        <v>84.130000000001019</v>
      </c>
      <c r="AC2278" s="18">
        <f t="shared" ref="AC2278:AC2292" si="1294">ABS(Q2278)</f>
        <v>2.0499999999992724</v>
      </c>
      <c r="AD2278" s="18">
        <f t="shared" ref="AD2278:AD2292" si="1295">IF(O2278=1,ABS(P2278),0)</f>
        <v>84.130000000001019</v>
      </c>
      <c r="AE2278" s="18">
        <f t="shared" ref="AE2278:AE2292" si="1296">IF(O2278=0,ABS(Q2278),0)</f>
        <v>0</v>
      </c>
      <c r="AG2278" s="18">
        <f t="shared" ref="AG2278:AG2292" si="1297">IF(O2278=1,ABS(Q2278),0)</f>
        <v>2.0499999999992724</v>
      </c>
      <c r="AH2278" s="18">
        <f t="shared" ref="AH2278:AH2292" si="1298">IF(O2278=0,ABS(P2278),0)</f>
        <v>0</v>
      </c>
    </row>
    <row r="2279" spans="5:34" x14ac:dyDescent="0.25">
      <c r="E2279" s="11">
        <v>43410.375</v>
      </c>
      <c r="F2279" s="9">
        <v>11533.92</v>
      </c>
      <c r="G2279" s="9">
        <v>11548.09</v>
      </c>
      <c r="H2279" s="9">
        <v>11528.5</v>
      </c>
      <c r="I2279" s="9">
        <v>11535.97</v>
      </c>
      <c r="K2279" s="13">
        <f t="shared" si="1287"/>
        <v>2.0499999999992724</v>
      </c>
      <c r="L2279" s="13">
        <f t="shared" ref="L2279:L2292" si="1299">L2278+K2279</f>
        <v>2.0499999999992724</v>
      </c>
      <c r="M2279" s="13">
        <f t="shared" si="1288"/>
        <v>19.590000000000146</v>
      </c>
      <c r="T2279" s="13">
        <f>MIN(H2278:H2292)</f>
        <v>11434.45</v>
      </c>
      <c r="X2279">
        <f t="shared" si="1289"/>
        <v>2.0499999999992724</v>
      </c>
      <c r="Y2279">
        <f t="shared" si="1290"/>
        <v>19.590000000000146</v>
      </c>
      <c r="Z2279">
        <f t="shared" si="1291"/>
        <v>0</v>
      </c>
      <c r="AA2279">
        <f t="shared" si="1292"/>
        <v>0</v>
      </c>
      <c r="AB2279" s="18">
        <f t="shared" si="1293"/>
        <v>0</v>
      </c>
      <c r="AC2279" s="18">
        <f t="shared" si="1294"/>
        <v>0</v>
      </c>
      <c r="AD2279" s="18">
        <f t="shared" si="1295"/>
        <v>0</v>
      </c>
      <c r="AE2279" s="18">
        <f t="shared" si="1296"/>
        <v>0</v>
      </c>
      <c r="AG2279" s="18">
        <f t="shared" si="1297"/>
        <v>0</v>
      </c>
      <c r="AH2279" s="18">
        <f t="shared" si="1298"/>
        <v>0</v>
      </c>
    </row>
    <row r="2280" spans="5:34" x14ac:dyDescent="0.25">
      <c r="E2280" s="12">
        <v>43410.416666666664</v>
      </c>
      <c r="F2280" s="10">
        <v>11536.97</v>
      </c>
      <c r="G2280" s="10">
        <v>11536.97</v>
      </c>
      <c r="H2280" s="10">
        <v>11468.71</v>
      </c>
      <c r="I2280" s="10">
        <v>11477.8</v>
      </c>
      <c r="K2280" s="13">
        <f t="shared" si="1287"/>
        <v>-59.170000000000073</v>
      </c>
      <c r="L2280" s="13">
        <f t="shared" si="1299"/>
        <v>-57.1200000000008</v>
      </c>
      <c r="M2280" s="13">
        <f t="shared" si="1288"/>
        <v>68.260000000000218</v>
      </c>
      <c r="T2280" s="13">
        <f>T2278-T2279</f>
        <v>113.63999999999942</v>
      </c>
      <c r="X2280">
        <f t="shared" si="1289"/>
        <v>59.170000000000073</v>
      </c>
      <c r="Y2280">
        <f t="shared" si="1290"/>
        <v>68.260000000000218</v>
      </c>
      <c r="Z2280">
        <f t="shared" si="1291"/>
        <v>113.63999999999942</v>
      </c>
      <c r="AA2280">
        <f t="shared" si="1292"/>
        <v>0</v>
      </c>
      <c r="AB2280" s="18">
        <f t="shared" si="1293"/>
        <v>0</v>
      </c>
      <c r="AC2280" s="18">
        <f t="shared" si="1294"/>
        <v>0</v>
      </c>
      <c r="AD2280" s="18">
        <f t="shared" si="1295"/>
        <v>0</v>
      </c>
      <c r="AE2280" s="18">
        <f t="shared" si="1296"/>
        <v>0</v>
      </c>
      <c r="AG2280" s="18">
        <f t="shared" si="1297"/>
        <v>0</v>
      </c>
      <c r="AH2280" s="18">
        <f t="shared" si="1298"/>
        <v>0</v>
      </c>
    </row>
    <row r="2281" spans="5:34" x14ac:dyDescent="0.25">
      <c r="E2281" s="11">
        <v>43410.458333333336</v>
      </c>
      <c r="F2281" s="9">
        <v>11476.54</v>
      </c>
      <c r="G2281" s="9">
        <v>11500.29</v>
      </c>
      <c r="H2281" s="9">
        <v>11434.45</v>
      </c>
      <c r="I2281" s="9">
        <v>11453.77</v>
      </c>
      <c r="K2281" s="13">
        <f t="shared" si="1287"/>
        <v>-22.770000000000437</v>
      </c>
      <c r="L2281" s="13">
        <f t="shared" si="1299"/>
        <v>-79.890000000001237</v>
      </c>
      <c r="M2281" s="13">
        <f t="shared" si="1288"/>
        <v>65.840000000000146</v>
      </c>
      <c r="X2281">
        <f t="shared" si="1289"/>
        <v>22.770000000000437</v>
      </c>
      <c r="Y2281">
        <f t="shared" si="1290"/>
        <v>65.840000000000146</v>
      </c>
      <c r="Z2281">
        <f t="shared" si="1291"/>
        <v>0</v>
      </c>
      <c r="AA2281">
        <f t="shared" si="1292"/>
        <v>0</v>
      </c>
      <c r="AB2281" s="18">
        <f t="shared" si="1293"/>
        <v>0</v>
      </c>
      <c r="AC2281" s="18">
        <f t="shared" si="1294"/>
        <v>0</v>
      </c>
      <c r="AD2281" s="18">
        <f t="shared" si="1295"/>
        <v>0</v>
      </c>
      <c r="AE2281" s="18">
        <f t="shared" si="1296"/>
        <v>0</v>
      </c>
      <c r="AG2281" s="18">
        <f t="shared" si="1297"/>
        <v>0</v>
      </c>
      <c r="AH2281" s="18">
        <f t="shared" si="1298"/>
        <v>0</v>
      </c>
    </row>
    <row r="2282" spans="5:34" x14ac:dyDescent="0.25">
      <c r="E2282" s="12">
        <v>43410.5</v>
      </c>
      <c r="F2282" s="10">
        <v>11453.27</v>
      </c>
      <c r="G2282" s="10">
        <v>11488.34</v>
      </c>
      <c r="H2282" s="10">
        <v>11442.32</v>
      </c>
      <c r="I2282" s="10">
        <v>11449.03</v>
      </c>
      <c r="K2282" s="13">
        <f t="shared" si="1287"/>
        <v>-4.2399999999997817</v>
      </c>
      <c r="L2282" s="13">
        <f t="shared" si="1299"/>
        <v>-84.130000000001019</v>
      </c>
      <c r="M2282" s="13">
        <f t="shared" si="1288"/>
        <v>46.020000000000437</v>
      </c>
      <c r="X2282">
        <f t="shared" si="1289"/>
        <v>4.2399999999997817</v>
      </c>
      <c r="Y2282">
        <f t="shared" si="1290"/>
        <v>46.020000000000437</v>
      </c>
      <c r="Z2282">
        <f t="shared" si="1291"/>
        <v>0</v>
      </c>
      <c r="AA2282">
        <f t="shared" si="1292"/>
        <v>0</v>
      </c>
      <c r="AB2282" s="18">
        <f t="shared" si="1293"/>
        <v>0</v>
      </c>
      <c r="AC2282" s="18">
        <f t="shared" si="1294"/>
        <v>0</v>
      </c>
      <c r="AD2282" s="18">
        <f t="shared" si="1295"/>
        <v>0</v>
      </c>
      <c r="AE2282" s="18">
        <f t="shared" si="1296"/>
        <v>0</v>
      </c>
      <c r="AG2282" s="18">
        <f t="shared" si="1297"/>
        <v>0</v>
      </c>
      <c r="AH2282" s="18">
        <f t="shared" si="1298"/>
        <v>0</v>
      </c>
    </row>
    <row r="2283" spans="5:34" x14ac:dyDescent="0.25">
      <c r="E2283" s="11">
        <v>43410.541666666664</v>
      </c>
      <c r="F2283" s="9">
        <v>11449.28</v>
      </c>
      <c r="G2283" s="9">
        <v>11483.07</v>
      </c>
      <c r="H2283" s="9">
        <v>11448.53</v>
      </c>
      <c r="I2283" s="9">
        <v>11471.35</v>
      </c>
      <c r="K2283" s="13">
        <f t="shared" si="1287"/>
        <v>22.069999999999709</v>
      </c>
      <c r="L2283" s="13">
        <f t="shared" si="1299"/>
        <v>-62.06000000000131</v>
      </c>
      <c r="M2283" s="13">
        <f t="shared" si="1288"/>
        <v>34.539999999999054</v>
      </c>
      <c r="R2283">
        <v>44</v>
      </c>
      <c r="X2283">
        <f t="shared" si="1289"/>
        <v>22.069999999999709</v>
      </c>
      <c r="Y2283">
        <f t="shared" si="1290"/>
        <v>34.539999999999054</v>
      </c>
      <c r="Z2283">
        <f t="shared" si="1291"/>
        <v>0</v>
      </c>
      <c r="AA2283">
        <f t="shared" si="1292"/>
        <v>0</v>
      </c>
      <c r="AB2283" s="18">
        <f t="shared" si="1293"/>
        <v>0</v>
      </c>
      <c r="AC2283" s="18">
        <f t="shared" si="1294"/>
        <v>0</v>
      </c>
      <c r="AD2283" s="18">
        <f t="shared" si="1295"/>
        <v>0</v>
      </c>
      <c r="AE2283" s="18">
        <f t="shared" si="1296"/>
        <v>0</v>
      </c>
      <c r="AG2283" s="18">
        <f t="shared" si="1297"/>
        <v>0</v>
      </c>
      <c r="AH2283" s="18">
        <f t="shared" si="1298"/>
        <v>0</v>
      </c>
    </row>
    <row r="2284" spans="5:34" x14ac:dyDescent="0.25">
      <c r="E2284" s="12">
        <v>43410.583333333336</v>
      </c>
      <c r="F2284" s="10">
        <v>11471.85</v>
      </c>
      <c r="G2284" s="10">
        <v>11479.27</v>
      </c>
      <c r="H2284" s="10">
        <v>11458.09</v>
      </c>
      <c r="I2284" s="10">
        <v>11462.96</v>
      </c>
      <c r="K2284" s="13">
        <f t="shared" si="1287"/>
        <v>-8.8900000000012369</v>
      </c>
      <c r="L2284" s="13">
        <f t="shared" si="1299"/>
        <v>-70.950000000002547</v>
      </c>
      <c r="M2284" s="13">
        <f t="shared" si="1288"/>
        <v>21.180000000000291</v>
      </c>
      <c r="X2284">
        <f t="shared" si="1289"/>
        <v>8.8900000000012369</v>
      </c>
      <c r="Y2284">
        <f t="shared" si="1290"/>
        <v>21.180000000000291</v>
      </c>
      <c r="Z2284">
        <f t="shared" si="1291"/>
        <v>0</v>
      </c>
      <c r="AA2284">
        <f t="shared" si="1292"/>
        <v>0</v>
      </c>
      <c r="AB2284" s="18">
        <f t="shared" si="1293"/>
        <v>0</v>
      </c>
      <c r="AC2284" s="18">
        <f t="shared" si="1294"/>
        <v>0</v>
      </c>
      <c r="AD2284" s="18">
        <f t="shared" si="1295"/>
        <v>0</v>
      </c>
      <c r="AE2284" s="18">
        <f t="shared" si="1296"/>
        <v>0</v>
      </c>
      <c r="AG2284" s="18">
        <f t="shared" si="1297"/>
        <v>0</v>
      </c>
      <c r="AH2284" s="18">
        <f t="shared" si="1298"/>
        <v>0</v>
      </c>
    </row>
    <row r="2285" spans="5:34" x14ac:dyDescent="0.25">
      <c r="E2285" s="11">
        <v>43410.625</v>
      </c>
      <c r="F2285" s="9">
        <v>11463.47</v>
      </c>
      <c r="G2285" s="9">
        <v>11464.16</v>
      </c>
      <c r="H2285" s="9">
        <v>11440.17</v>
      </c>
      <c r="I2285" s="9">
        <v>11459.54</v>
      </c>
      <c r="K2285" s="13">
        <f t="shared" si="1287"/>
        <v>-3.929999999998472</v>
      </c>
      <c r="L2285" s="13">
        <f t="shared" si="1299"/>
        <v>-74.880000000001019</v>
      </c>
      <c r="M2285" s="13">
        <f t="shared" si="1288"/>
        <v>23.989999999999782</v>
      </c>
      <c r="X2285">
        <f t="shared" si="1289"/>
        <v>3.929999999998472</v>
      </c>
      <c r="Y2285">
        <f t="shared" si="1290"/>
        <v>23.989999999999782</v>
      </c>
      <c r="Z2285">
        <f t="shared" si="1291"/>
        <v>0</v>
      </c>
      <c r="AA2285">
        <f t="shared" si="1292"/>
        <v>0</v>
      </c>
      <c r="AB2285" s="18">
        <f t="shared" si="1293"/>
        <v>0</v>
      </c>
      <c r="AC2285" s="18">
        <f t="shared" si="1294"/>
        <v>0</v>
      </c>
      <c r="AD2285" s="18">
        <f t="shared" si="1295"/>
        <v>0</v>
      </c>
      <c r="AE2285" s="18">
        <f t="shared" si="1296"/>
        <v>0</v>
      </c>
      <c r="AG2285" s="18">
        <f t="shared" si="1297"/>
        <v>0</v>
      </c>
      <c r="AH2285" s="18">
        <f t="shared" si="1298"/>
        <v>0</v>
      </c>
    </row>
    <row r="2286" spans="5:34" x14ac:dyDescent="0.25">
      <c r="E2286" s="12">
        <v>43410.666666666664</v>
      </c>
      <c r="F2286" s="10">
        <v>11459.04</v>
      </c>
      <c r="G2286" s="10">
        <v>11517.96</v>
      </c>
      <c r="H2286" s="10">
        <v>11459.04</v>
      </c>
      <c r="I2286" s="10">
        <v>11508.12</v>
      </c>
      <c r="K2286" s="13">
        <f t="shared" si="1287"/>
        <v>49.079999999999927</v>
      </c>
      <c r="L2286" s="13">
        <f t="shared" si="1299"/>
        <v>-25.800000000001091</v>
      </c>
      <c r="M2286" s="13">
        <f t="shared" si="1288"/>
        <v>58.919999999998254</v>
      </c>
      <c r="X2286">
        <f t="shared" si="1289"/>
        <v>49.079999999999927</v>
      </c>
      <c r="Y2286">
        <f t="shared" si="1290"/>
        <v>58.919999999998254</v>
      </c>
      <c r="Z2286">
        <f t="shared" si="1291"/>
        <v>0</v>
      </c>
      <c r="AA2286">
        <f t="shared" si="1292"/>
        <v>0</v>
      </c>
      <c r="AB2286" s="18">
        <f t="shared" si="1293"/>
        <v>0</v>
      </c>
      <c r="AC2286" s="18">
        <f t="shared" si="1294"/>
        <v>0</v>
      </c>
      <c r="AD2286" s="18">
        <f t="shared" si="1295"/>
        <v>0</v>
      </c>
      <c r="AE2286" s="18">
        <f t="shared" si="1296"/>
        <v>0</v>
      </c>
      <c r="AG2286" s="18">
        <f t="shared" si="1297"/>
        <v>0</v>
      </c>
      <c r="AH2286" s="18">
        <f t="shared" si="1298"/>
        <v>0</v>
      </c>
    </row>
    <row r="2287" spans="5:34" x14ac:dyDescent="0.25">
      <c r="E2287" s="11">
        <v>43410.708333333336</v>
      </c>
      <c r="F2287" s="9">
        <v>11506.37</v>
      </c>
      <c r="G2287" s="9">
        <v>11511.6</v>
      </c>
      <c r="H2287" s="9">
        <v>11476.28</v>
      </c>
      <c r="I2287" s="9">
        <v>11495.48</v>
      </c>
      <c r="K2287" s="13">
        <f t="shared" si="1287"/>
        <v>-10.890000000001237</v>
      </c>
      <c r="L2287" s="13">
        <f t="shared" si="1299"/>
        <v>-36.690000000002328</v>
      </c>
      <c r="M2287" s="13">
        <f t="shared" si="1288"/>
        <v>35.319999999999709</v>
      </c>
      <c r="X2287">
        <f t="shared" si="1289"/>
        <v>10.890000000001237</v>
      </c>
      <c r="Y2287">
        <f t="shared" si="1290"/>
        <v>35.319999999999709</v>
      </c>
      <c r="Z2287">
        <f t="shared" si="1291"/>
        <v>0</v>
      </c>
      <c r="AA2287">
        <f t="shared" si="1292"/>
        <v>0</v>
      </c>
      <c r="AB2287" s="18">
        <f t="shared" si="1293"/>
        <v>0</v>
      </c>
      <c r="AC2287" s="18">
        <f t="shared" si="1294"/>
        <v>0</v>
      </c>
      <c r="AD2287" s="18">
        <f t="shared" si="1295"/>
        <v>0</v>
      </c>
      <c r="AE2287" s="18">
        <f t="shared" si="1296"/>
        <v>0</v>
      </c>
      <c r="AG2287" s="18">
        <f t="shared" si="1297"/>
        <v>0</v>
      </c>
      <c r="AH2287" s="18">
        <f t="shared" si="1298"/>
        <v>0</v>
      </c>
    </row>
    <row r="2288" spans="5:34" x14ac:dyDescent="0.25">
      <c r="E2288" s="12">
        <v>43410.75</v>
      </c>
      <c r="F2288" s="10">
        <v>11496.23</v>
      </c>
      <c r="G2288" s="10">
        <v>11507.43</v>
      </c>
      <c r="H2288" s="10">
        <v>11477.69</v>
      </c>
      <c r="I2288" s="10">
        <v>11500.43</v>
      </c>
      <c r="K2288" s="13">
        <f t="shared" si="1287"/>
        <v>4.2000000000007276</v>
      </c>
      <c r="L2288" s="13">
        <f t="shared" si="1299"/>
        <v>-32.490000000001601</v>
      </c>
      <c r="M2288" s="13">
        <f t="shared" si="1288"/>
        <v>29.739999999999782</v>
      </c>
      <c r="X2288">
        <f t="shared" si="1289"/>
        <v>4.2000000000007276</v>
      </c>
      <c r="Y2288">
        <f t="shared" si="1290"/>
        <v>29.739999999999782</v>
      </c>
      <c r="Z2288">
        <f t="shared" si="1291"/>
        <v>0</v>
      </c>
      <c r="AA2288">
        <f t="shared" si="1292"/>
        <v>0</v>
      </c>
      <c r="AB2288" s="18">
        <f t="shared" si="1293"/>
        <v>0</v>
      </c>
      <c r="AC2288" s="18">
        <f t="shared" si="1294"/>
        <v>0</v>
      </c>
      <c r="AD2288" s="18">
        <f t="shared" si="1295"/>
        <v>0</v>
      </c>
      <c r="AE2288" s="18">
        <f t="shared" si="1296"/>
        <v>0</v>
      </c>
      <c r="AG2288" s="18">
        <f t="shared" si="1297"/>
        <v>0</v>
      </c>
      <c r="AH2288" s="18">
        <f t="shared" si="1298"/>
        <v>0</v>
      </c>
    </row>
    <row r="2289" spans="5:34" x14ac:dyDescent="0.25">
      <c r="E2289" s="11">
        <v>43410.791666666664</v>
      </c>
      <c r="F2289" s="9">
        <v>11501.43</v>
      </c>
      <c r="G2289" s="9">
        <v>11514.19</v>
      </c>
      <c r="H2289" s="9">
        <v>11493.92</v>
      </c>
      <c r="I2289" s="9">
        <v>11507.93</v>
      </c>
      <c r="K2289" s="13">
        <f t="shared" si="1287"/>
        <v>6.5</v>
      </c>
      <c r="L2289" s="13">
        <f t="shared" si="1299"/>
        <v>-25.990000000001601</v>
      </c>
      <c r="M2289" s="13">
        <f t="shared" si="1288"/>
        <v>20.270000000000437</v>
      </c>
      <c r="X2289">
        <f t="shared" si="1289"/>
        <v>6.5</v>
      </c>
      <c r="Y2289">
        <f t="shared" si="1290"/>
        <v>20.270000000000437</v>
      </c>
      <c r="Z2289">
        <f t="shared" si="1291"/>
        <v>0</v>
      </c>
      <c r="AA2289">
        <f t="shared" si="1292"/>
        <v>0</v>
      </c>
      <c r="AB2289" s="18">
        <f t="shared" si="1293"/>
        <v>0</v>
      </c>
      <c r="AC2289" s="18">
        <f t="shared" si="1294"/>
        <v>0</v>
      </c>
      <c r="AD2289" s="18">
        <f t="shared" si="1295"/>
        <v>0</v>
      </c>
      <c r="AE2289" s="18">
        <f t="shared" si="1296"/>
        <v>0</v>
      </c>
      <c r="AG2289" s="18">
        <f t="shared" si="1297"/>
        <v>0</v>
      </c>
      <c r="AH2289" s="18">
        <f t="shared" si="1298"/>
        <v>0</v>
      </c>
    </row>
    <row r="2290" spans="5:34" x14ac:dyDescent="0.25">
      <c r="E2290" s="12">
        <v>43410.833333333336</v>
      </c>
      <c r="F2290" s="10">
        <v>11508.43</v>
      </c>
      <c r="G2290" s="10">
        <v>11533.94</v>
      </c>
      <c r="H2290" s="10">
        <v>11500.92</v>
      </c>
      <c r="I2290" s="10">
        <v>11523.18</v>
      </c>
      <c r="K2290" s="13">
        <f t="shared" si="1287"/>
        <v>14.75</v>
      </c>
      <c r="L2290" s="13">
        <f t="shared" si="1299"/>
        <v>-11.240000000001601</v>
      </c>
      <c r="M2290" s="13">
        <f t="shared" si="1288"/>
        <v>33.020000000000437</v>
      </c>
      <c r="X2290">
        <f t="shared" si="1289"/>
        <v>14.75</v>
      </c>
      <c r="Y2290">
        <f t="shared" si="1290"/>
        <v>33.020000000000437</v>
      </c>
      <c r="Z2290">
        <f t="shared" si="1291"/>
        <v>0</v>
      </c>
      <c r="AA2290">
        <f t="shared" si="1292"/>
        <v>0</v>
      </c>
      <c r="AB2290" s="18">
        <f t="shared" si="1293"/>
        <v>0</v>
      </c>
      <c r="AC2290" s="18">
        <f t="shared" si="1294"/>
        <v>0</v>
      </c>
      <c r="AD2290" s="18">
        <f t="shared" si="1295"/>
        <v>0</v>
      </c>
      <c r="AE2290" s="18">
        <f t="shared" si="1296"/>
        <v>0</v>
      </c>
      <c r="AG2290" s="18">
        <f t="shared" si="1297"/>
        <v>0</v>
      </c>
      <c r="AH2290" s="18">
        <f t="shared" si="1298"/>
        <v>0</v>
      </c>
    </row>
    <row r="2291" spans="5:34" x14ac:dyDescent="0.25">
      <c r="E2291" s="11">
        <v>43410.875</v>
      </c>
      <c r="F2291" s="9">
        <v>11522.93</v>
      </c>
      <c r="G2291" s="9">
        <v>11522.93</v>
      </c>
      <c r="H2291" s="9">
        <v>11486.4</v>
      </c>
      <c r="I2291" s="9">
        <v>11499.91</v>
      </c>
      <c r="K2291" s="13">
        <f t="shared" si="1287"/>
        <v>-23.020000000000437</v>
      </c>
      <c r="L2291" s="13">
        <f t="shared" si="1299"/>
        <v>-34.260000000002037</v>
      </c>
      <c r="M2291" s="13">
        <f t="shared" si="1288"/>
        <v>36.530000000000655</v>
      </c>
      <c r="X2291">
        <f t="shared" si="1289"/>
        <v>23.020000000000437</v>
      </c>
      <c r="Y2291">
        <f t="shared" si="1290"/>
        <v>36.530000000000655</v>
      </c>
      <c r="Z2291">
        <f t="shared" si="1291"/>
        <v>0</v>
      </c>
      <c r="AA2291">
        <f t="shared" si="1292"/>
        <v>0</v>
      </c>
      <c r="AB2291" s="18">
        <f t="shared" si="1293"/>
        <v>0</v>
      </c>
      <c r="AC2291" s="18">
        <f t="shared" si="1294"/>
        <v>0</v>
      </c>
      <c r="AD2291" s="18">
        <f t="shared" si="1295"/>
        <v>0</v>
      </c>
      <c r="AE2291" s="18">
        <f t="shared" si="1296"/>
        <v>0</v>
      </c>
      <c r="AG2291" s="18">
        <f t="shared" si="1297"/>
        <v>0</v>
      </c>
      <c r="AH2291" s="18">
        <f t="shared" si="1298"/>
        <v>0</v>
      </c>
    </row>
    <row r="2292" spans="5:34" x14ac:dyDescent="0.25">
      <c r="E2292" s="12">
        <v>43410.916666666664</v>
      </c>
      <c r="F2292" s="10">
        <v>11499.41</v>
      </c>
      <c r="G2292" s="10">
        <v>11536.68</v>
      </c>
      <c r="H2292" s="10">
        <v>11492.4</v>
      </c>
      <c r="I2292" s="10">
        <v>11533.92</v>
      </c>
      <c r="K2292" s="13">
        <f t="shared" si="1287"/>
        <v>34.510000000000218</v>
      </c>
      <c r="L2292" s="13">
        <f t="shared" si="1299"/>
        <v>0.24999999999818101</v>
      </c>
      <c r="M2292" s="13">
        <f t="shared" si="1288"/>
        <v>44.280000000000655</v>
      </c>
      <c r="N2292" s="13"/>
      <c r="X2292">
        <f t="shared" si="1289"/>
        <v>34.510000000000218</v>
      </c>
      <c r="Y2292">
        <f t="shared" si="1290"/>
        <v>44.280000000000655</v>
      </c>
      <c r="Z2292">
        <f t="shared" si="1291"/>
        <v>0</v>
      </c>
      <c r="AA2292">
        <f t="shared" si="1292"/>
        <v>0</v>
      </c>
      <c r="AB2292" s="18">
        <f t="shared" si="1293"/>
        <v>0</v>
      </c>
      <c r="AC2292" s="18">
        <f t="shared" si="1294"/>
        <v>0</v>
      </c>
      <c r="AD2292" s="18">
        <f t="shared" si="1295"/>
        <v>0</v>
      </c>
      <c r="AE2292" s="18">
        <f t="shared" si="1296"/>
        <v>0</v>
      </c>
      <c r="AG2292" s="18">
        <f t="shared" si="1297"/>
        <v>0</v>
      </c>
      <c r="AH2292" s="18">
        <f t="shared" si="1298"/>
        <v>0</v>
      </c>
    </row>
    <row r="2293" spans="5:34" hidden="1" x14ac:dyDescent="0.25">
      <c r="E2293" s="11">
        <v>43410.958333333336</v>
      </c>
      <c r="F2293" s="9">
        <v>11536.78</v>
      </c>
      <c r="G2293" s="9">
        <v>11542.01</v>
      </c>
      <c r="H2293" s="9">
        <v>11535.73</v>
      </c>
      <c r="I2293" s="9">
        <v>11537.82</v>
      </c>
      <c r="AB2293"/>
      <c r="AC2293"/>
      <c r="AD2293"/>
      <c r="AE2293"/>
    </row>
    <row r="2294" spans="5:34" hidden="1" x14ac:dyDescent="0.25">
      <c r="E2294" s="12">
        <v>43411.041666666664</v>
      </c>
      <c r="F2294" s="10">
        <v>11537.82</v>
      </c>
      <c r="G2294" s="10">
        <v>11537.82</v>
      </c>
      <c r="H2294" s="10">
        <v>11501.3</v>
      </c>
      <c r="I2294" s="10">
        <v>11511.73</v>
      </c>
      <c r="AB2294"/>
      <c r="AC2294"/>
      <c r="AD2294"/>
      <c r="AE2294"/>
    </row>
    <row r="2295" spans="5:34" hidden="1" x14ac:dyDescent="0.25">
      <c r="E2295" s="11">
        <v>43411.083333333336</v>
      </c>
      <c r="F2295" s="9">
        <v>11511.2</v>
      </c>
      <c r="G2295" s="9">
        <v>11539.21</v>
      </c>
      <c r="H2295" s="9">
        <v>11479.24</v>
      </c>
      <c r="I2295" s="9">
        <v>11517.22</v>
      </c>
      <c r="AB2295"/>
      <c r="AC2295"/>
      <c r="AD2295"/>
      <c r="AE2295"/>
    </row>
    <row r="2296" spans="5:34" hidden="1" x14ac:dyDescent="0.25">
      <c r="E2296" s="12">
        <v>43411.125</v>
      </c>
      <c r="F2296" s="10">
        <v>11516.17</v>
      </c>
      <c r="G2296" s="10">
        <v>11594.36</v>
      </c>
      <c r="H2296" s="10">
        <v>11508.24</v>
      </c>
      <c r="I2296" s="10">
        <v>11571.1</v>
      </c>
      <c r="AB2296"/>
      <c r="AC2296"/>
      <c r="AD2296"/>
      <c r="AE2296"/>
    </row>
    <row r="2297" spans="5:34" hidden="1" x14ac:dyDescent="0.25">
      <c r="E2297" s="11">
        <v>43411.166666666664</v>
      </c>
      <c r="F2297" s="9">
        <v>11570.06</v>
      </c>
      <c r="G2297" s="9">
        <v>11608.59</v>
      </c>
      <c r="H2297" s="9">
        <v>11547.52</v>
      </c>
      <c r="I2297" s="9">
        <v>11560.53</v>
      </c>
      <c r="AB2297"/>
      <c r="AC2297"/>
      <c r="AD2297"/>
      <c r="AE2297"/>
    </row>
    <row r="2298" spans="5:34" hidden="1" x14ac:dyDescent="0.25">
      <c r="E2298" s="12">
        <v>43411.208333333336</v>
      </c>
      <c r="F2298" s="10">
        <v>11561.58</v>
      </c>
      <c r="G2298" s="10">
        <v>11581.74</v>
      </c>
      <c r="H2298" s="10">
        <v>11532.9</v>
      </c>
      <c r="I2298" s="10">
        <v>11571.95</v>
      </c>
      <c r="AB2298"/>
      <c r="AC2298"/>
      <c r="AD2298"/>
      <c r="AE2298"/>
    </row>
    <row r="2299" spans="5:34" hidden="1" x14ac:dyDescent="0.25">
      <c r="E2299" s="11">
        <v>43411.25</v>
      </c>
      <c r="F2299" s="9">
        <v>11571.43</v>
      </c>
      <c r="G2299" s="9">
        <v>11578.23</v>
      </c>
      <c r="H2299" s="9">
        <v>11556.24</v>
      </c>
      <c r="I2299" s="9">
        <v>11570.9</v>
      </c>
      <c r="AB2299"/>
      <c r="AC2299"/>
      <c r="AD2299"/>
      <c r="AE2299"/>
    </row>
    <row r="2300" spans="5:34" hidden="1" x14ac:dyDescent="0.25">
      <c r="E2300" s="12">
        <v>43411.291666666664</v>
      </c>
      <c r="F2300" s="10">
        <v>11571.94</v>
      </c>
      <c r="G2300" s="10">
        <v>11599.02</v>
      </c>
      <c r="H2300" s="10">
        <v>11533.51</v>
      </c>
      <c r="I2300" s="10">
        <v>11537.3</v>
      </c>
      <c r="AB2300"/>
      <c r="AC2300"/>
      <c r="AD2300"/>
      <c r="AE2300"/>
    </row>
    <row r="2301" spans="5:34" x14ac:dyDescent="0.25">
      <c r="E2301" s="11">
        <v>43411.333333333336</v>
      </c>
      <c r="F2301" s="9">
        <v>11536.25</v>
      </c>
      <c r="G2301" s="9">
        <v>11560.05</v>
      </c>
      <c r="H2301" s="9">
        <v>11534.06</v>
      </c>
      <c r="I2301" s="9">
        <v>11539.35</v>
      </c>
      <c r="K2301" s="13">
        <f t="shared" ref="K2301:K2315" si="1300">I2301-F2301</f>
        <v>3.1000000000003638</v>
      </c>
      <c r="L2301" s="13">
        <v>0</v>
      </c>
      <c r="M2301" s="13">
        <f t="shared" ref="M2301:M2315" si="1301">G2301-H2301</f>
        <v>25.989999999999782</v>
      </c>
      <c r="N2301" s="13">
        <f>I2315-F2301</f>
        <v>119.40999999999985</v>
      </c>
      <c r="O2301" s="18">
        <f>IF(K2301*N2301&gt;0,1,0)</f>
        <v>1</v>
      </c>
      <c r="P2301">
        <f>_xlfn.IFS(K2301&lt;0,MIN(L2300:L2314),K2301&gt;0,MAX(L2300:L2314))</f>
        <v>65.420000000001892</v>
      </c>
      <c r="Q2301">
        <f>_xlfn.IFS(K2301&lt;0,MAX(L2300:L2314),K2301&gt;0,MIN(L2300:L2314))</f>
        <v>-28.6299999999992</v>
      </c>
      <c r="T2301" s="13">
        <f>MAX(G2301:G2315)</f>
        <v>11656.66</v>
      </c>
      <c r="X2301">
        <f t="shared" ref="X2301:X2315" si="1302">ABS(K2301)</f>
        <v>3.1000000000003638</v>
      </c>
      <c r="Y2301">
        <f t="shared" ref="Y2301:Y2315" si="1303">ABS(M2301)</f>
        <v>25.989999999999782</v>
      </c>
      <c r="Z2301">
        <f t="shared" ref="Z2301:Z2315" si="1304">IF(T2301&lt;1000,ABS(T2301),0)</f>
        <v>0</v>
      </c>
      <c r="AA2301">
        <f t="shared" ref="AA2301:AA2315" si="1305">ABS(N2301)</f>
        <v>119.40999999999985</v>
      </c>
      <c r="AB2301" s="18">
        <f t="shared" ref="AB2301:AB2315" si="1306">ABS(P2301)</f>
        <v>65.420000000001892</v>
      </c>
      <c r="AC2301" s="18">
        <f t="shared" ref="AC2301:AC2315" si="1307">ABS(Q2301)</f>
        <v>28.6299999999992</v>
      </c>
      <c r="AD2301" s="18">
        <f t="shared" ref="AD2301:AD2315" si="1308">IF(O2301=1,ABS(P2301),0)</f>
        <v>65.420000000001892</v>
      </c>
      <c r="AE2301" s="18">
        <f t="shared" ref="AE2301:AE2315" si="1309">IF(O2301=0,ABS(Q2301),0)</f>
        <v>0</v>
      </c>
      <c r="AG2301" s="18">
        <f t="shared" ref="AG2301:AG2315" si="1310">IF(O2301=1,ABS(Q2301),0)</f>
        <v>28.6299999999992</v>
      </c>
      <c r="AH2301" s="18">
        <f t="shared" ref="AH2301:AH2315" si="1311">IF(O2301=0,ABS(P2301),0)</f>
        <v>0</v>
      </c>
    </row>
    <row r="2302" spans="5:34" x14ac:dyDescent="0.25">
      <c r="E2302" s="12">
        <v>43411.375</v>
      </c>
      <c r="F2302" s="10">
        <v>11543.39</v>
      </c>
      <c r="G2302" s="10">
        <v>11560.69</v>
      </c>
      <c r="H2302" s="10">
        <v>11510.26</v>
      </c>
      <c r="I2302" s="10">
        <v>11514.76</v>
      </c>
      <c r="K2302" s="13">
        <f t="shared" si="1300"/>
        <v>-28.6299999999992</v>
      </c>
      <c r="L2302" s="13">
        <f t="shared" ref="L2302:L2315" si="1312">L2301+K2302</f>
        <v>-28.6299999999992</v>
      </c>
      <c r="M2302" s="13">
        <f t="shared" si="1301"/>
        <v>50.430000000000291</v>
      </c>
      <c r="T2302" s="13">
        <f>MIN(H2301:H2315)</f>
        <v>11510.26</v>
      </c>
      <c r="X2302">
        <f t="shared" si="1302"/>
        <v>28.6299999999992</v>
      </c>
      <c r="Y2302">
        <f t="shared" si="1303"/>
        <v>50.430000000000291</v>
      </c>
      <c r="Z2302">
        <f t="shared" si="1304"/>
        <v>0</v>
      </c>
      <c r="AA2302">
        <f t="shared" si="1305"/>
        <v>0</v>
      </c>
      <c r="AB2302" s="18">
        <f t="shared" si="1306"/>
        <v>0</v>
      </c>
      <c r="AC2302" s="18">
        <f t="shared" si="1307"/>
        <v>0</v>
      </c>
      <c r="AD2302" s="18">
        <f t="shared" si="1308"/>
        <v>0</v>
      </c>
      <c r="AE2302" s="18">
        <f t="shared" si="1309"/>
        <v>0</v>
      </c>
      <c r="AG2302" s="18">
        <f t="shared" si="1310"/>
        <v>0</v>
      </c>
      <c r="AH2302" s="18">
        <f t="shared" si="1311"/>
        <v>0</v>
      </c>
    </row>
    <row r="2303" spans="5:34" x14ac:dyDescent="0.25">
      <c r="E2303" s="11">
        <v>43411.416666666664</v>
      </c>
      <c r="F2303" s="9">
        <v>11522.05</v>
      </c>
      <c r="G2303" s="9">
        <v>11616.43</v>
      </c>
      <c r="H2303" s="9">
        <v>11517.76</v>
      </c>
      <c r="I2303" s="9">
        <v>11603.14</v>
      </c>
      <c r="K2303" s="13">
        <f t="shared" si="1300"/>
        <v>81.090000000000146</v>
      </c>
      <c r="L2303" s="13">
        <f t="shared" si="1312"/>
        <v>52.460000000000946</v>
      </c>
      <c r="M2303" s="13">
        <f t="shared" si="1301"/>
        <v>98.670000000000073</v>
      </c>
      <c r="T2303" s="13">
        <f>T2301-T2302</f>
        <v>146.39999999999964</v>
      </c>
      <c r="X2303">
        <f t="shared" si="1302"/>
        <v>81.090000000000146</v>
      </c>
      <c r="Y2303">
        <f t="shared" si="1303"/>
        <v>98.670000000000073</v>
      </c>
      <c r="Z2303">
        <f t="shared" si="1304"/>
        <v>146.39999999999964</v>
      </c>
      <c r="AA2303">
        <f t="shared" si="1305"/>
        <v>0</v>
      </c>
      <c r="AB2303" s="18">
        <f t="shared" si="1306"/>
        <v>0</v>
      </c>
      <c r="AC2303" s="18">
        <f t="shared" si="1307"/>
        <v>0</v>
      </c>
      <c r="AD2303" s="18">
        <f t="shared" si="1308"/>
        <v>0</v>
      </c>
      <c r="AE2303" s="18">
        <f t="shared" si="1309"/>
        <v>0</v>
      </c>
      <c r="AG2303" s="18">
        <f t="shared" si="1310"/>
        <v>0</v>
      </c>
      <c r="AH2303" s="18">
        <f t="shared" si="1311"/>
        <v>0</v>
      </c>
    </row>
    <row r="2304" spans="5:34" x14ac:dyDescent="0.25">
      <c r="E2304" s="12">
        <v>43411.458333333336</v>
      </c>
      <c r="F2304" s="10">
        <v>11603.64</v>
      </c>
      <c r="G2304" s="10">
        <v>11636.66</v>
      </c>
      <c r="H2304" s="10">
        <v>11599.64</v>
      </c>
      <c r="I2304" s="10">
        <v>11616.6</v>
      </c>
      <c r="K2304" s="13">
        <f t="shared" si="1300"/>
        <v>12.960000000000946</v>
      </c>
      <c r="L2304" s="13">
        <f t="shared" si="1312"/>
        <v>65.420000000001892</v>
      </c>
      <c r="M2304" s="13">
        <f t="shared" si="1301"/>
        <v>37.020000000000437</v>
      </c>
      <c r="R2304">
        <v>25</v>
      </c>
      <c r="X2304">
        <f t="shared" si="1302"/>
        <v>12.960000000000946</v>
      </c>
      <c r="Y2304">
        <f t="shared" si="1303"/>
        <v>37.020000000000437</v>
      </c>
      <c r="Z2304">
        <f t="shared" si="1304"/>
        <v>0</v>
      </c>
      <c r="AA2304">
        <f t="shared" si="1305"/>
        <v>0</v>
      </c>
      <c r="AB2304" s="18">
        <f t="shared" si="1306"/>
        <v>0</v>
      </c>
      <c r="AC2304" s="18">
        <f t="shared" si="1307"/>
        <v>0</v>
      </c>
      <c r="AD2304" s="18">
        <f t="shared" si="1308"/>
        <v>0</v>
      </c>
      <c r="AE2304" s="18">
        <f t="shared" si="1309"/>
        <v>0</v>
      </c>
      <c r="AG2304" s="18">
        <f t="shared" si="1310"/>
        <v>0</v>
      </c>
      <c r="AH2304" s="18">
        <f t="shared" si="1311"/>
        <v>0</v>
      </c>
    </row>
    <row r="2305" spans="5:34" x14ac:dyDescent="0.25">
      <c r="E2305" s="11">
        <v>43411.5</v>
      </c>
      <c r="F2305" s="9">
        <v>11616.11</v>
      </c>
      <c r="G2305" s="9">
        <v>11627.7</v>
      </c>
      <c r="H2305" s="9">
        <v>11587.32</v>
      </c>
      <c r="I2305" s="9">
        <v>11599.95</v>
      </c>
      <c r="K2305" s="13">
        <f t="shared" si="1300"/>
        <v>-16.159999999999854</v>
      </c>
      <c r="L2305" s="13">
        <f t="shared" si="1312"/>
        <v>49.260000000002037</v>
      </c>
      <c r="M2305" s="13">
        <f t="shared" si="1301"/>
        <v>40.380000000001019</v>
      </c>
      <c r="X2305">
        <f t="shared" si="1302"/>
        <v>16.159999999999854</v>
      </c>
      <c r="Y2305">
        <f t="shared" si="1303"/>
        <v>40.380000000001019</v>
      </c>
      <c r="Z2305">
        <f t="shared" si="1304"/>
        <v>0</v>
      </c>
      <c r="AA2305">
        <f t="shared" si="1305"/>
        <v>0</v>
      </c>
      <c r="AB2305" s="18">
        <f t="shared" si="1306"/>
        <v>0</v>
      </c>
      <c r="AC2305" s="18">
        <f t="shared" si="1307"/>
        <v>0</v>
      </c>
      <c r="AD2305" s="18">
        <f t="shared" si="1308"/>
        <v>0</v>
      </c>
      <c r="AE2305" s="18">
        <f t="shared" si="1309"/>
        <v>0</v>
      </c>
      <c r="AG2305" s="18">
        <f t="shared" si="1310"/>
        <v>0</v>
      </c>
      <c r="AH2305" s="18">
        <f t="shared" si="1311"/>
        <v>0</v>
      </c>
    </row>
    <row r="2306" spans="5:34" x14ac:dyDescent="0.25">
      <c r="E2306" s="12">
        <v>43411.541666666664</v>
      </c>
      <c r="F2306" s="10">
        <v>11600.45</v>
      </c>
      <c r="G2306" s="10">
        <v>11615.33</v>
      </c>
      <c r="H2306" s="10">
        <v>11588.07</v>
      </c>
      <c r="I2306" s="10">
        <v>11601.7</v>
      </c>
      <c r="K2306" s="13">
        <f t="shared" si="1300"/>
        <v>1.25</v>
      </c>
      <c r="L2306" s="13">
        <f t="shared" si="1312"/>
        <v>50.510000000002037</v>
      </c>
      <c r="M2306" s="13">
        <f t="shared" si="1301"/>
        <v>27.260000000000218</v>
      </c>
      <c r="X2306">
        <f t="shared" si="1302"/>
        <v>1.25</v>
      </c>
      <c r="Y2306">
        <f t="shared" si="1303"/>
        <v>27.260000000000218</v>
      </c>
      <c r="Z2306">
        <f t="shared" si="1304"/>
        <v>0</v>
      </c>
      <c r="AA2306">
        <f t="shared" si="1305"/>
        <v>0</v>
      </c>
      <c r="AB2306" s="18">
        <f t="shared" si="1306"/>
        <v>0</v>
      </c>
      <c r="AC2306" s="18">
        <f t="shared" si="1307"/>
        <v>0</v>
      </c>
      <c r="AD2306" s="18">
        <f t="shared" si="1308"/>
        <v>0</v>
      </c>
      <c r="AE2306" s="18">
        <f t="shared" si="1309"/>
        <v>0</v>
      </c>
      <c r="AG2306" s="18">
        <f t="shared" si="1310"/>
        <v>0</v>
      </c>
      <c r="AH2306" s="18">
        <f t="shared" si="1311"/>
        <v>0</v>
      </c>
    </row>
    <row r="2307" spans="5:34" x14ac:dyDescent="0.25">
      <c r="E2307" s="11">
        <v>43411.583333333336</v>
      </c>
      <c r="F2307" s="9">
        <v>11600.7</v>
      </c>
      <c r="G2307" s="9">
        <v>11613.77</v>
      </c>
      <c r="H2307" s="9">
        <v>11565.75</v>
      </c>
      <c r="I2307" s="9">
        <v>11580.65</v>
      </c>
      <c r="K2307" s="13">
        <f t="shared" si="1300"/>
        <v>-20.050000000001091</v>
      </c>
      <c r="L2307" s="13">
        <f t="shared" si="1312"/>
        <v>30.460000000000946</v>
      </c>
      <c r="M2307" s="13">
        <f t="shared" si="1301"/>
        <v>48.020000000000437</v>
      </c>
      <c r="X2307">
        <f t="shared" si="1302"/>
        <v>20.050000000001091</v>
      </c>
      <c r="Y2307">
        <f t="shared" si="1303"/>
        <v>48.020000000000437</v>
      </c>
      <c r="Z2307">
        <f t="shared" si="1304"/>
        <v>0</v>
      </c>
      <c r="AA2307">
        <f t="shared" si="1305"/>
        <v>0</v>
      </c>
      <c r="AB2307" s="18">
        <f t="shared" si="1306"/>
        <v>0</v>
      </c>
      <c r="AC2307" s="18">
        <f t="shared" si="1307"/>
        <v>0</v>
      </c>
      <c r="AD2307" s="18">
        <f t="shared" si="1308"/>
        <v>0</v>
      </c>
      <c r="AE2307" s="18">
        <f t="shared" si="1309"/>
        <v>0</v>
      </c>
      <c r="AG2307" s="18">
        <f t="shared" si="1310"/>
        <v>0</v>
      </c>
      <c r="AH2307" s="18">
        <f t="shared" si="1311"/>
        <v>0</v>
      </c>
    </row>
    <row r="2308" spans="5:34" x14ac:dyDescent="0.25">
      <c r="E2308" s="12">
        <v>43411.625</v>
      </c>
      <c r="F2308" s="10">
        <v>11580.65</v>
      </c>
      <c r="G2308" s="10">
        <v>11588.07</v>
      </c>
      <c r="H2308" s="10">
        <v>11570.23</v>
      </c>
      <c r="I2308" s="10">
        <v>11585.49</v>
      </c>
      <c r="K2308" s="13">
        <f t="shared" si="1300"/>
        <v>4.8400000000001455</v>
      </c>
      <c r="L2308" s="13">
        <f t="shared" si="1312"/>
        <v>35.300000000001091</v>
      </c>
      <c r="M2308" s="13">
        <f t="shared" si="1301"/>
        <v>17.840000000000146</v>
      </c>
      <c r="X2308">
        <f t="shared" si="1302"/>
        <v>4.8400000000001455</v>
      </c>
      <c r="Y2308">
        <f t="shared" si="1303"/>
        <v>17.840000000000146</v>
      </c>
      <c r="Z2308">
        <f t="shared" si="1304"/>
        <v>0</v>
      </c>
      <c r="AA2308">
        <f t="shared" si="1305"/>
        <v>0</v>
      </c>
      <c r="AB2308" s="18">
        <f t="shared" si="1306"/>
        <v>0</v>
      </c>
      <c r="AC2308" s="18">
        <f t="shared" si="1307"/>
        <v>0</v>
      </c>
      <c r="AD2308" s="18">
        <f t="shared" si="1308"/>
        <v>0</v>
      </c>
      <c r="AE2308" s="18">
        <f t="shared" si="1309"/>
        <v>0</v>
      </c>
      <c r="AG2308" s="18">
        <f t="shared" si="1310"/>
        <v>0</v>
      </c>
      <c r="AH2308" s="18">
        <f t="shared" si="1311"/>
        <v>0</v>
      </c>
    </row>
    <row r="2309" spans="5:34" x14ac:dyDescent="0.25">
      <c r="E2309" s="11">
        <v>43411.666666666664</v>
      </c>
      <c r="F2309" s="9">
        <v>11585.24</v>
      </c>
      <c r="G2309" s="9">
        <v>11598.57</v>
      </c>
      <c r="H2309" s="9">
        <v>11543.68</v>
      </c>
      <c r="I2309" s="9">
        <v>11545.44</v>
      </c>
      <c r="K2309" s="13">
        <f t="shared" si="1300"/>
        <v>-39.799999999999272</v>
      </c>
      <c r="L2309" s="13">
        <f t="shared" si="1312"/>
        <v>-4.499999999998181</v>
      </c>
      <c r="M2309" s="13">
        <f t="shared" si="1301"/>
        <v>54.889999999999418</v>
      </c>
      <c r="X2309">
        <f t="shared" si="1302"/>
        <v>39.799999999999272</v>
      </c>
      <c r="Y2309">
        <f t="shared" si="1303"/>
        <v>54.889999999999418</v>
      </c>
      <c r="Z2309">
        <f t="shared" si="1304"/>
        <v>0</v>
      </c>
      <c r="AA2309">
        <f t="shared" si="1305"/>
        <v>0</v>
      </c>
      <c r="AB2309" s="18">
        <f t="shared" si="1306"/>
        <v>0</v>
      </c>
      <c r="AC2309" s="18">
        <f t="shared" si="1307"/>
        <v>0</v>
      </c>
      <c r="AD2309" s="18">
        <f t="shared" si="1308"/>
        <v>0</v>
      </c>
      <c r="AE2309" s="18">
        <f t="shared" si="1309"/>
        <v>0</v>
      </c>
      <c r="AG2309" s="18">
        <f t="shared" si="1310"/>
        <v>0</v>
      </c>
      <c r="AH2309" s="18">
        <f t="shared" si="1311"/>
        <v>0</v>
      </c>
    </row>
    <row r="2310" spans="5:34" x14ac:dyDescent="0.25">
      <c r="E2310" s="12">
        <v>43411.708333333336</v>
      </c>
      <c r="F2310" s="10">
        <v>11546.94</v>
      </c>
      <c r="G2310" s="10">
        <v>11580.89</v>
      </c>
      <c r="H2310" s="10">
        <v>11530.67</v>
      </c>
      <c r="I2310" s="10">
        <v>11574.76</v>
      </c>
      <c r="K2310" s="13">
        <f t="shared" si="1300"/>
        <v>27.819999999999709</v>
      </c>
      <c r="L2310" s="13">
        <f t="shared" si="1312"/>
        <v>23.320000000001528</v>
      </c>
      <c r="M2310" s="13">
        <f t="shared" si="1301"/>
        <v>50.219999999999345</v>
      </c>
      <c r="X2310">
        <f t="shared" si="1302"/>
        <v>27.819999999999709</v>
      </c>
      <c r="Y2310">
        <f t="shared" si="1303"/>
        <v>50.219999999999345</v>
      </c>
      <c r="Z2310">
        <f t="shared" si="1304"/>
        <v>0</v>
      </c>
      <c r="AA2310">
        <f t="shared" si="1305"/>
        <v>0</v>
      </c>
      <c r="AB2310" s="18">
        <f t="shared" si="1306"/>
        <v>0</v>
      </c>
      <c r="AC2310" s="18">
        <f t="shared" si="1307"/>
        <v>0</v>
      </c>
      <c r="AD2310" s="18">
        <f t="shared" si="1308"/>
        <v>0</v>
      </c>
      <c r="AE2310" s="18">
        <f t="shared" si="1309"/>
        <v>0</v>
      </c>
      <c r="AG2310" s="18">
        <f t="shared" si="1310"/>
        <v>0</v>
      </c>
      <c r="AH2310" s="18">
        <f t="shared" si="1311"/>
        <v>0</v>
      </c>
    </row>
    <row r="2311" spans="5:34" x14ac:dyDescent="0.25">
      <c r="E2311" s="11">
        <v>43411.75</v>
      </c>
      <c r="F2311" s="9">
        <v>11575.51</v>
      </c>
      <c r="G2311" s="9">
        <v>11604.15</v>
      </c>
      <c r="H2311" s="9">
        <v>11562.67</v>
      </c>
      <c r="I2311" s="9">
        <v>11603.9</v>
      </c>
      <c r="K2311" s="13">
        <f t="shared" si="1300"/>
        <v>28.389999999999418</v>
      </c>
      <c r="L2311" s="13">
        <f t="shared" si="1312"/>
        <v>51.710000000000946</v>
      </c>
      <c r="M2311" s="13">
        <f t="shared" si="1301"/>
        <v>41.479999999999563</v>
      </c>
      <c r="X2311">
        <f t="shared" si="1302"/>
        <v>28.389999999999418</v>
      </c>
      <c r="Y2311">
        <f t="shared" si="1303"/>
        <v>41.479999999999563</v>
      </c>
      <c r="Z2311">
        <f t="shared" si="1304"/>
        <v>0</v>
      </c>
      <c r="AA2311">
        <f t="shared" si="1305"/>
        <v>0</v>
      </c>
      <c r="AB2311" s="18">
        <f t="shared" si="1306"/>
        <v>0</v>
      </c>
      <c r="AC2311" s="18">
        <f t="shared" si="1307"/>
        <v>0</v>
      </c>
      <c r="AD2311" s="18">
        <f t="shared" si="1308"/>
        <v>0</v>
      </c>
      <c r="AE2311" s="18">
        <f t="shared" si="1309"/>
        <v>0</v>
      </c>
      <c r="AG2311" s="18">
        <f t="shared" si="1310"/>
        <v>0</v>
      </c>
      <c r="AH2311" s="18">
        <f t="shared" si="1311"/>
        <v>0</v>
      </c>
    </row>
    <row r="2312" spans="5:34" x14ac:dyDescent="0.25">
      <c r="E2312" s="12">
        <v>43411.791666666664</v>
      </c>
      <c r="F2312" s="10">
        <v>11604.15</v>
      </c>
      <c r="G2312" s="10">
        <v>11609.4</v>
      </c>
      <c r="H2312" s="10">
        <v>11594.14</v>
      </c>
      <c r="I2312" s="10">
        <v>11603.9</v>
      </c>
      <c r="K2312" s="13">
        <f t="shared" si="1300"/>
        <v>-0.25</v>
      </c>
      <c r="L2312" s="13">
        <f t="shared" si="1312"/>
        <v>51.460000000000946</v>
      </c>
      <c r="M2312" s="13">
        <f t="shared" si="1301"/>
        <v>15.260000000000218</v>
      </c>
      <c r="X2312">
        <f t="shared" si="1302"/>
        <v>0.25</v>
      </c>
      <c r="Y2312">
        <f t="shared" si="1303"/>
        <v>15.260000000000218</v>
      </c>
      <c r="Z2312">
        <f t="shared" si="1304"/>
        <v>0</v>
      </c>
      <c r="AA2312">
        <f t="shared" si="1305"/>
        <v>0</v>
      </c>
      <c r="AB2312" s="18">
        <f t="shared" si="1306"/>
        <v>0</v>
      </c>
      <c r="AC2312" s="18">
        <f t="shared" si="1307"/>
        <v>0</v>
      </c>
      <c r="AD2312" s="18">
        <f t="shared" si="1308"/>
        <v>0</v>
      </c>
      <c r="AE2312" s="18">
        <f t="shared" si="1309"/>
        <v>0</v>
      </c>
      <c r="AG2312" s="18">
        <f t="shared" si="1310"/>
        <v>0</v>
      </c>
      <c r="AH2312" s="18">
        <f t="shared" si="1311"/>
        <v>0</v>
      </c>
    </row>
    <row r="2313" spans="5:34" x14ac:dyDescent="0.25">
      <c r="E2313" s="11">
        <v>43411.833333333336</v>
      </c>
      <c r="F2313" s="9">
        <v>11603.9</v>
      </c>
      <c r="G2313" s="9">
        <v>11618.15</v>
      </c>
      <c r="H2313" s="9">
        <v>11596.13</v>
      </c>
      <c r="I2313" s="9">
        <v>11600.89</v>
      </c>
      <c r="K2313" s="13">
        <f t="shared" si="1300"/>
        <v>-3.0100000000002183</v>
      </c>
      <c r="L2313" s="13">
        <f t="shared" si="1312"/>
        <v>48.450000000000728</v>
      </c>
      <c r="M2313" s="13">
        <f t="shared" si="1301"/>
        <v>22.020000000000437</v>
      </c>
      <c r="X2313">
        <f t="shared" si="1302"/>
        <v>3.0100000000002183</v>
      </c>
      <c r="Y2313">
        <f t="shared" si="1303"/>
        <v>22.020000000000437</v>
      </c>
      <c r="Z2313">
        <f t="shared" si="1304"/>
        <v>0</v>
      </c>
      <c r="AA2313">
        <f t="shared" si="1305"/>
        <v>0</v>
      </c>
      <c r="AB2313" s="18">
        <f t="shared" si="1306"/>
        <v>0</v>
      </c>
      <c r="AC2313" s="18">
        <f t="shared" si="1307"/>
        <v>0</v>
      </c>
      <c r="AD2313" s="18">
        <f t="shared" si="1308"/>
        <v>0</v>
      </c>
      <c r="AE2313" s="18">
        <f t="shared" si="1309"/>
        <v>0</v>
      </c>
      <c r="AG2313" s="18">
        <f t="shared" si="1310"/>
        <v>0</v>
      </c>
      <c r="AH2313" s="18">
        <f t="shared" si="1311"/>
        <v>0</v>
      </c>
    </row>
    <row r="2314" spans="5:34" x14ac:dyDescent="0.25">
      <c r="E2314" s="12">
        <v>43411.875</v>
      </c>
      <c r="F2314" s="10">
        <v>11601.14</v>
      </c>
      <c r="G2314" s="10">
        <v>11625.65</v>
      </c>
      <c r="H2314" s="10">
        <v>11599.89</v>
      </c>
      <c r="I2314" s="10">
        <v>11617.39</v>
      </c>
      <c r="K2314" s="13">
        <f t="shared" si="1300"/>
        <v>16.25</v>
      </c>
      <c r="L2314" s="13">
        <f t="shared" si="1312"/>
        <v>64.700000000000728</v>
      </c>
      <c r="M2314" s="13">
        <f t="shared" si="1301"/>
        <v>25.760000000000218</v>
      </c>
      <c r="X2314">
        <f t="shared" si="1302"/>
        <v>16.25</v>
      </c>
      <c r="Y2314">
        <f t="shared" si="1303"/>
        <v>25.760000000000218</v>
      </c>
      <c r="Z2314">
        <f t="shared" si="1304"/>
        <v>0</v>
      </c>
      <c r="AA2314">
        <f t="shared" si="1305"/>
        <v>0</v>
      </c>
      <c r="AB2314" s="18">
        <f t="shared" si="1306"/>
        <v>0</v>
      </c>
      <c r="AC2314" s="18">
        <f t="shared" si="1307"/>
        <v>0</v>
      </c>
      <c r="AD2314" s="18">
        <f t="shared" si="1308"/>
        <v>0</v>
      </c>
      <c r="AE2314" s="18">
        <f t="shared" si="1309"/>
        <v>0</v>
      </c>
      <c r="AG2314" s="18">
        <f t="shared" si="1310"/>
        <v>0</v>
      </c>
      <c r="AH2314" s="18">
        <f t="shared" si="1311"/>
        <v>0</v>
      </c>
    </row>
    <row r="2315" spans="5:34" x14ac:dyDescent="0.25">
      <c r="E2315" s="11">
        <v>43411.916666666664</v>
      </c>
      <c r="F2315" s="9">
        <v>11617.64</v>
      </c>
      <c r="G2315" s="9">
        <v>11656.66</v>
      </c>
      <c r="H2315" s="9">
        <v>11612.39</v>
      </c>
      <c r="I2315" s="9">
        <v>11655.66</v>
      </c>
      <c r="K2315" s="13">
        <f t="shared" si="1300"/>
        <v>38.020000000000437</v>
      </c>
      <c r="L2315" s="13">
        <f t="shared" si="1312"/>
        <v>102.72000000000116</v>
      </c>
      <c r="M2315" s="13">
        <f t="shared" si="1301"/>
        <v>44.270000000000437</v>
      </c>
      <c r="N2315" s="13"/>
      <c r="X2315">
        <f t="shared" si="1302"/>
        <v>38.020000000000437</v>
      </c>
      <c r="Y2315">
        <f t="shared" si="1303"/>
        <v>44.270000000000437</v>
      </c>
      <c r="Z2315">
        <f t="shared" si="1304"/>
        <v>0</v>
      </c>
      <c r="AA2315">
        <f t="shared" si="1305"/>
        <v>0</v>
      </c>
      <c r="AB2315" s="18">
        <f t="shared" si="1306"/>
        <v>0</v>
      </c>
      <c r="AC2315" s="18">
        <f t="shared" si="1307"/>
        <v>0</v>
      </c>
      <c r="AD2315" s="18">
        <f t="shared" si="1308"/>
        <v>0</v>
      </c>
      <c r="AE2315" s="18">
        <f t="shared" si="1309"/>
        <v>0</v>
      </c>
      <c r="AG2315" s="18">
        <f t="shared" si="1310"/>
        <v>0</v>
      </c>
      <c r="AH2315" s="18">
        <f t="shared" si="1311"/>
        <v>0</v>
      </c>
    </row>
    <row r="2316" spans="5:34" hidden="1" x14ac:dyDescent="0.25">
      <c r="E2316" s="12">
        <v>43411.958333333336</v>
      </c>
      <c r="F2316" s="10">
        <v>11657.73</v>
      </c>
      <c r="G2316" s="10">
        <v>11659.95</v>
      </c>
      <c r="H2316" s="10">
        <v>11652.39</v>
      </c>
      <c r="I2316" s="10">
        <v>11656.84</v>
      </c>
      <c r="AB2316"/>
      <c r="AC2316"/>
      <c r="AD2316"/>
      <c r="AE2316"/>
    </row>
    <row r="2317" spans="5:34" hidden="1" x14ac:dyDescent="0.25">
      <c r="E2317" s="11">
        <v>43412.041666666664</v>
      </c>
      <c r="F2317" s="9">
        <v>11653.72</v>
      </c>
      <c r="G2317" s="9">
        <v>11659.45</v>
      </c>
      <c r="H2317" s="9">
        <v>11641.89</v>
      </c>
      <c r="I2317" s="9">
        <v>11643.97</v>
      </c>
      <c r="AB2317"/>
      <c r="AC2317"/>
      <c r="AD2317"/>
      <c r="AE2317"/>
    </row>
    <row r="2318" spans="5:34" hidden="1" x14ac:dyDescent="0.25">
      <c r="E2318" s="12">
        <v>43412.083333333336</v>
      </c>
      <c r="F2318" s="10">
        <v>11643.45</v>
      </c>
      <c r="G2318" s="10">
        <v>11654.32</v>
      </c>
      <c r="H2318" s="10">
        <v>11641.89</v>
      </c>
      <c r="I2318" s="10">
        <v>11648.67</v>
      </c>
      <c r="AB2318"/>
      <c r="AC2318"/>
      <c r="AD2318"/>
      <c r="AE2318"/>
    </row>
    <row r="2319" spans="5:34" hidden="1" x14ac:dyDescent="0.25">
      <c r="E2319" s="11">
        <v>43412.125</v>
      </c>
      <c r="F2319" s="9">
        <v>11647.6</v>
      </c>
      <c r="G2319" s="9">
        <v>11656.92</v>
      </c>
      <c r="H2319" s="9">
        <v>11628.99</v>
      </c>
      <c r="I2319" s="9">
        <v>11628.99</v>
      </c>
      <c r="AB2319"/>
      <c r="AC2319"/>
      <c r="AD2319"/>
      <c r="AE2319"/>
    </row>
    <row r="2320" spans="5:34" hidden="1" x14ac:dyDescent="0.25">
      <c r="E2320" s="12">
        <v>43412.166666666664</v>
      </c>
      <c r="F2320" s="10">
        <v>11627.95</v>
      </c>
      <c r="G2320" s="10">
        <v>11647.45</v>
      </c>
      <c r="H2320" s="10">
        <v>11622.77</v>
      </c>
      <c r="I2320" s="10">
        <v>11643.3</v>
      </c>
      <c r="AB2320"/>
      <c r="AC2320"/>
      <c r="AD2320"/>
      <c r="AE2320"/>
    </row>
    <row r="2321" spans="5:34" hidden="1" x14ac:dyDescent="0.25">
      <c r="E2321" s="11">
        <v>43412.208333333336</v>
      </c>
      <c r="F2321" s="9">
        <v>11644.34</v>
      </c>
      <c r="G2321" s="9">
        <v>11655.62</v>
      </c>
      <c r="H2321" s="9">
        <v>11644.34</v>
      </c>
      <c r="I2321" s="9">
        <v>11650.47</v>
      </c>
      <c r="AB2321"/>
      <c r="AC2321"/>
      <c r="AD2321"/>
      <c r="AE2321"/>
    </row>
    <row r="2322" spans="5:34" hidden="1" x14ac:dyDescent="0.25">
      <c r="E2322" s="12">
        <v>43412.25</v>
      </c>
      <c r="F2322" s="10">
        <v>11649.44</v>
      </c>
      <c r="G2322" s="10">
        <v>11655.15</v>
      </c>
      <c r="H2322" s="10">
        <v>11647.9</v>
      </c>
      <c r="I2322" s="10">
        <v>11652.04</v>
      </c>
      <c r="AB2322"/>
      <c r="AC2322"/>
      <c r="AD2322"/>
      <c r="AE2322"/>
    </row>
    <row r="2323" spans="5:34" hidden="1" x14ac:dyDescent="0.25">
      <c r="E2323" s="11">
        <v>43412.291666666664</v>
      </c>
      <c r="F2323" s="9">
        <v>11652.56</v>
      </c>
      <c r="G2323" s="9">
        <v>11653.07</v>
      </c>
      <c r="H2323" s="9">
        <v>11634.26</v>
      </c>
      <c r="I2323" s="9">
        <v>11638.4</v>
      </c>
      <c r="AB2323"/>
      <c r="AC2323"/>
      <c r="AD2323"/>
      <c r="AE2323"/>
    </row>
    <row r="2324" spans="5:34" x14ac:dyDescent="0.25">
      <c r="E2324" s="12">
        <v>43412.333333333336</v>
      </c>
      <c r="F2324" s="10">
        <v>11639.44</v>
      </c>
      <c r="G2324" s="10">
        <v>11641.87</v>
      </c>
      <c r="H2324" s="10">
        <v>11617.74</v>
      </c>
      <c r="I2324" s="10">
        <v>11618.71</v>
      </c>
      <c r="K2324" s="13">
        <f t="shared" ref="K2324:K2338" si="1313">I2324-F2324</f>
        <v>-20.730000000001382</v>
      </c>
      <c r="L2324" s="13">
        <v>0</v>
      </c>
      <c r="M2324" s="13">
        <f t="shared" ref="M2324:M2338" si="1314">G2324-H2324</f>
        <v>24.130000000001019</v>
      </c>
      <c r="N2324" s="13">
        <f>I2338-F2324</f>
        <v>-122.72000000000116</v>
      </c>
      <c r="O2324" s="18">
        <f>IF(K2324*N2324&gt;0,1,0)</f>
        <v>1</v>
      </c>
      <c r="P2324">
        <f>_xlfn.IFS(K2324&lt;0,MIN(L2323:L2337),K2324&gt;0,MAX(L2323:L2337))</f>
        <v>-122.72000000000116</v>
      </c>
      <c r="Q2324">
        <f>_xlfn.IFS(K2324&lt;0,MAX(L2323:L2337),K2324&gt;0,MIN(L2323:L2337))</f>
        <v>9.9399999999986903</v>
      </c>
      <c r="T2324" s="13">
        <f>MAX(G2324:G2338)</f>
        <v>11647.71</v>
      </c>
      <c r="X2324">
        <f t="shared" ref="X2324:X2338" si="1315">ABS(K2324)</f>
        <v>20.730000000001382</v>
      </c>
      <c r="Y2324">
        <f t="shared" ref="Y2324:Y2338" si="1316">ABS(M2324)</f>
        <v>24.130000000001019</v>
      </c>
      <c r="Z2324">
        <f t="shared" ref="Z2324:Z2338" si="1317">IF(T2324&lt;1000,ABS(T2324),0)</f>
        <v>0</v>
      </c>
      <c r="AA2324">
        <f t="shared" ref="AA2324:AA2338" si="1318">ABS(N2324)</f>
        <v>122.72000000000116</v>
      </c>
      <c r="AB2324" s="18">
        <f t="shared" ref="AB2324:AB2338" si="1319">ABS(P2324)</f>
        <v>122.72000000000116</v>
      </c>
      <c r="AC2324" s="18">
        <f t="shared" ref="AC2324:AC2338" si="1320">ABS(Q2324)</f>
        <v>9.9399999999986903</v>
      </c>
      <c r="AD2324" s="18">
        <f t="shared" ref="AD2324:AD2338" si="1321">IF(O2324=1,ABS(P2324),0)</f>
        <v>122.72000000000116</v>
      </c>
      <c r="AE2324" s="18">
        <f t="shared" ref="AE2324:AE2338" si="1322">IF(O2324=0,ABS(Q2324),0)</f>
        <v>0</v>
      </c>
      <c r="AG2324" s="18">
        <f t="shared" ref="AG2324:AG2338" si="1323">IF(O2324=1,ABS(Q2324),0)</f>
        <v>9.9399999999986903</v>
      </c>
      <c r="AH2324" s="18">
        <f t="shared" ref="AH2324:AH2338" si="1324">IF(O2324=0,ABS(P2324),0)</f>
        <v>0</v>
      </c>
    </row>
    <row r="2325" spans="5:34" x14ac:dyDescent="0.25">
      <c r="E2325" s="11">
        <v>43412.375</v>
      </c>
      <c r="F2325" s="9">
        <v>11628.94</v>
      </c>
      <c r="G2325" s="9">
        <v>11638.88</v>
      </c>
      <c r="H2325" s="9">
        <v>11609.75</v>
      </c>
      <c r="I2325" s="9">
        <v>11638.88</v>
      </c>
      <c r="K2325" s="13">
        <f t="shared" si="1313"/>
        <v>9.9399999999986903</v>
      </c>
      <c r="L2325" s="13">
        <f t="shared" ref="L2325:L2338" si="1325">L2324+K2325</f>
        <v>9.9399999999986903</v>
      </c>
      <c r="M2325" s="13">
        <f t="shared" si="1314"/>
        <v>29.1299999999992</v>
      </c>
      <c r="T2325" s="13">
        <f>MIN(H2324:H2338)</f>
        <v>11493.22</v>
      </c>
      <c r="X2325">
        <f t="shared" si="1315"/>
        <v>9.9399999999986903</v>
      </c>
      <c r="Y2325">
        <f t="shared" si="1316"/>
        <v>29.1299999999992</v>
      </c>
      <c r="Z2325">
        <f t="shared" si="1317"/>
        <v>0</v>
      </c>
      <c r="AA2325">
        <f t="shared" si="1318"/>
        <v>0</v>
      </c>
      <c r="AB2325" s="18">
        <f t="shared" si="1319"/>
        <v>0</v>
      </c>
      <c r="AC2325" s="18">
        <f t="shared" si="1320"/>
        <v>0</v>
      </c>
      <c r="AD2325" s="18">
        <f t="shared" si="1321"/>
        <v>0</v>
      </c>
      <c r="AE2325" s="18">
        <f t="shared" si="1322"/>
        <v>0</v>
      </c>
      <c r="AG2325" s="18">
        <f t="shared" si="1323"/>
        <v>0</v>
      </c>
      <c r="AH2325" s="18">
        <f t="shared" si="1324"/>
        <v>0</v>
      </c>
    </row>
    <row r="2326" spans="5:34" x14ac:dyDescent="0.25">
      <c r="E2326" s="12">
        <v>43412.416666666664</v>
      </c>
      <c r="F2326" s="10">
        <v>11640.13</v>
      </c>
      <c r="G2326" s="10">
        <v>11647.71</v>
      </c>
      <c r="H2326" s="10">
        <v>11600.36</v>
      </c>
      <c r="I2326" s="10">
        <v>11623.91</v>
      </c>
      <c r="K2326" s="13">
        <f t="shared" si="1313"/>
        <v>-16.219999999999345</v>
      </c>
      <c r="L2326" s="13">
        <f t="shared" si="1325"/>
        <v>-6.2800000000006548</v>
      </c>
      <c r="M2326" s="13">
        <f t="shared" si="1314"/>
        <v>47.349999999998545</v>
      </c>
      <c r="T2326" s="13">
        <f>T2324-T2325</f>
        <v>154.48999999999978</v>
      </c>
      <c r="X2326">
        <f t="shared" si="1315"/>
        <v>16.219999999999345</v>
      </c>
      <c r="Y2326">
        <f t="shared" si="1316"/>
        <v>47.349999999998545</v>
      </c>
      <c r="Z2326">
        <f t="shared" si="1317"/>
        <v>154.48999999999978</v>
      </c>
      <c r="AA2326">
        <f t="shared" si="1318"/>
        <v>0</v>
      </c>
      <c r="AB2326" s="18">
        <f t="shared" si="1319"/>
        <v>0</v>
      </c>
      <c r="AC2326" s="18">
        <f t="shared" si="1320"/>
        <v>0</v>
      </c>
      <c r="AD2326" s="18">
        <f t="shared" si="1321"/>
        <v>0</v>
      </c>
      <c r="AE2326" s="18">
        <f t="shared" si="1322"/>
        <v>0</v>
      </c>
      <c r="AG2326" s="18">
        <f t="shared" si="1323"/>
        <v>0</v>
      </c>
      <c r="AH2326" s="18">
        <f t="shared" si="1324"/>
        <v>0</v>
      </c>
    </row>
    <row r="2327" spans="5:34" x14ac:dyDescent="0.25">
      <c r="E2327" s="11">
        <v>43412.458333333336</v>
      </c>
      <c r="F2327" s="9">
        <v>11624.16</v>
      </c>
      <c r="G2327" s="9">
        <v>11629.14</v>
      </c>
      <c r="H2327" s="9">
        <v>11574.26</v>
      </c>
      <c r="I2327" s="9">
        <v>11574.26</v>
      </c>
      <c r="K2327" s="13">
        <f t="shared" si="1313"/>
        <v>-49.899999999999636</v>
      </c>
      <c r="L2327" s="13">
        <f t="shared" si="1325"/>
        <v>-56.180000000000291</v>
      </c>
      <c r="M2327" s="13">
        <f t="shared" si="1314"/>
        <v>54.8799999999992</v>
      </c>
      <c r="R2327">
        <v>116</v>
      </c>
      <c r="X2327">
        <f t="shared" si="1315"/>
        <v>49.899999999999636</v>
      </c>
      <c r="Y2327">
        <f t="shared" si="1316"/>
        <v>54.8799999999992</v>
      </c>
      <c r="Z2327">
        <f t="shared" si="1317"/>
        <v>0</v>
      </c>
      <c r="AA2327">
        <f t="shared" si="1318"/>
        <v>0</v>
      </c>
      <c r="AB2327" s="18">
        <f t="shared" si="1319"/>
        <v>0</v>
      </c>
      <c r="AC2327" s="18">
        <f t="shared" si="1320"/>
        <v>0</v>
      </c>
      <c r="AD2327" s="18">
        <f t="shared" si="1321"/>
        <v>0</v>
      </c>
      <c r="AE2327" s="18">
        <f t="shared" si="1322"/>
        <v>0</v>
      </c>
      <c r="AG2327" s="18">
        <f t="shared" si="1323"/>
        <v>0</v>
      </c>
      <c r="AH2327" s="18">
        <f t="shared" si="1324"/>
        <v>0</v>
      </c>
    </row>
    <row r="2328" spans="5:34" x14ac:dyDescent="0.25">
      <c r="E2328" s="12">
        <v>43412.5</v>
      </c>
      <c r="F2328" s="10">
        <v>11573.76</v>
      </c>
      <c r="G2328" s="10">
        <v>11574.77</v>
      </c>
      <c r="H2328" s="10">
        <v>11539.9</v>
      </c>
      <c r="I2328" s="10">
        <v>11557.17</v>
      </c>
      <c r="K2328" s="13">
        <f t="shared" si="1313"/>
        <v>-16.590000000000146</v>
      </c>
      <c r="L2328" s="13">
        <f t="shared" si="1325"/>
        <v>-72.770000000000437</v>
      </c>
      <c r="M2328" s="13">
        <f t="shared" si="1314"/>
        <v>34.8700000000008</v>
      </c>
      <c r="X2328">
        <f t="shared" si="1315"/>
        <v>16.590000000000146</v>
      </c>
      <c r="Y2328">
        <f t="shared" si="1316"/>
        <v>34.8700000000008</v>
      </c>
      <c r="Z2328">
        <f t="shared" si="1317"/>
        <v>0</v>
      </c>
      <c r="AA2328">
        <f t="shared" si="1318"/>
        <v>0</v>
      </c>
      <c r="AB2328" s="18">
        <f t="shared" si="1319"/>
        <v>0</v>
      </c>
      <c r="AC2328" s="18">
        <f t="shared" si="1320"/>
        <v>0</v>
      </c>
      <c r="AD2328" s="18">
        <f t="shared" si="1321"/>
        <v>0</v>
      </c>
      <c r="AE2328" s="18">
        <f t="shared" si="1322"/>
        <v>0</v>
      </c>
      <c r="AG2328" s="18">
        <f t="shared" si="1323"/>
        <v>0</v>
      </c>
      <c r="AH2328" s="18">
        <f t="shared" si="1324"/>
        <v>0</v>
      </c>
    </row>
    <row r="2329" spans="5:34" x14ac:dyDescent="0.25">
      <c r="E2329" s="11">
        <v>43412.541666666664</v>
      </c>
      <c r="F2329" s="9">
        <v>11556.92</v>
      </c>
      <c r="G2329" s="9">
        <v>11570.39</v>
      </c>
      <c r="H2329" s="9">
        <v>11549.21</v>
      </c>
      <c r="I2329" s="9">
        <v>11559.55</v>
      </c>
      <c r="K2329" s="13">
        <f t="shared" si="1313"/>
        <v>2.6299999999991996</v>
      </c>
      <c r="L2329" s="13">
        <f t="shared" si="1325"/>
        <v>-70.140000000001237</v>
      </c>
      <c r="M2329" s="13">
        <f t="shared" si="1314"/>
        <v>21.180000000000291</v>
      </c>
      <c r="X2329">
        <f t="shared" si="1315"/>
        <v>2.6299999999991996</v>
      </c>
      <c r="Y2329">
        <f t="shared" si="1316"/>
        <v>21.180000000000291</v>
      </c>
      <c r="Z2329">
        <f t="shared" si="1317"/>
        <v>0</v>
      </c>
      <c r="AA2329">
        <f t="shared" si="1318"/>
        <v>0</v>
      </c>
      <c r="AB2329" s="18">
        <f t="shared" si="1319"/>
        <v>0</v>
      </c>
      <c r="AC2329" s="18">
        <f t="shared" si="1320"/>
        <v>0</v>
      </c>
      <c r="AD2329" s="18">
        <f t="shared" si="1321"/>
        <v>0</v>
      </c>
      <c r="AE2329" s="18">
        <f t="shared" si="1322"/>
        <v>0</v>
      </c>
      <c r="AG2329" s="18">
        <f t="shared" si="1323"/>
        <v>0</v>
      </c>
      <c r="AH2329" s="18">
        <f t="shared" si="1324"/>
        <v>0</v>
      </c>
    </row>
    <row r="2330" spans="5:34" x14ac:dyDescent="0.25">
      <c r="E2330" s="12">
        <v>43412.583333333336</v>
      </c>
      <c r="F2330" s="10">
        <v>11560.8</v>
      </c>
      <c r="G2330" s="10">
        <v>11572.48</v>
      </c>
      <c r="H2330" s="10">
        <v>11550.08</v>
      </c>
      <c r="I2330" s="10">
        <v>11571.12</v>
      </c>
      <c r="K2330" s="13">
        <f t="shared" si="1313"/>
        <v>10.320000000001528</v>
      </c>
      <c r="L2330" s="13">
        <f t="shared" si="1325"/>
        <v>-59.819999999999709</v>
      </c>
      <c r="M2330" s="13">
        <f t="shared" si="1314"/>
        <v>22.399999999999636</v>
      </c>
      <c r="X2330">
        <f t="shared" si="1315"/>
        <v>10.320000000001528</v>
      </c>
      <c r="Y2330">
        <f t="shared" si="1316"/>
        <v>22.399999999999636</v>
      </c>
      <c r="Z2330">
        <f t="shared" si="1317"/>
        <v>0</v>
      </c>
      <c r="AA2330">
        <f t="shared" si="1318"/>
        <v>0</v>
      </c>
      <c r="AB2330" s="18">
        <f t="shared" si="1319"/>
        <v>0</v>
      </c>
      <c r="AC2330" s="18">
        <f t="shared" si="1320"/>
        <v>0</v>
      </c>
      <c r="AD2330" s="18">
        <f t="shared" si="1321"/>
        <v>0</v>
      </c>
      <c r="AE2330" s="18">
        <f t="shared" si="1322"/>
        <v>0</v>
      </c>
      <c r="AG2330" s="18">
        <f t="shared" si="1323"/>
        <v>0</v>
      </c>
      <c r="AH2330" s="18">
        <f t="shared" si="1324"/>
        <v>0</v>
      </c>
    </row>
    <row r="2331" spans="5:34" x14ac:dyDescent="0.25">
      <c r="E2331" s="11">
        <v>43412.625</v>
      </c>
      <c r="F2331" s="9">
        <v>11570.87</v>
      </c>
      <c r="G2331" s="9">
        <v>11578.71</v>
      </c>
      <c r="H2331" s="9">
        <v>11550.12</v>
      </c>
      <c r="I2331" s="9">
        <v>11558.26</v>
      </c>
      <c r="K2331" s="13">
        <f t="shared" si="1313"/>
        <v>-12.610000000000582</v>
      </c>
      <c r="L2331" s="13">
        <f t="shared" si="1325"/>
        <v>-72.430000000000291</v>
      </c>
      <c r="M2331" s="13">
        <f t="shared" si="1314"/>
        <v>28.589999999998327</v>
      </c>
      <c r="X2331">
        <f t="shared" si="1315"/>
        <v>12.610000000000582</v>
      </c>
      <c r="Y2331">
        <f t="shared" si="1316"/>
        <v>28.589999999998327</v>
      </c>
      <c r="Z2331">
        <f t="shared" si="1317"/>
        <v>0</v>
      </c>
      <c r="AA2331">
        <f t="shared" si="1318"/>
        <v>0</v>
      </c>
      <c r="AB2331" s="18">
        <f t="shared" si="1319"/>
        <v>0</v>
      </c>
      <c r="AC2331" s="18">
        <f t="shared" si="1320"/>
        <v>0</v>
      </c>
      <c r="AD2331" s="18">
        <f t="shared" si="1321"/>
        <v>0</v>
      </c>
      <c r="AE2331" s="18">
        <f t="shared" si="1322"/>
        <v>0</v>
      </c>
      <c r="AG2331" s="18">
        <f t="shared" si="1323"/>
        <v>0</v>
      </c>
      <c r="AH2331" s="18">
        <f t="shared" si="1324"/>
        <v>0</v>
      </c>
    </row>
    <row r="2332" spans="5:34" x14ac:dyDescent="0.25">
      <c r="E2332" s="12">
        <v>43412.666666666664</v>
      </c>
      <c r="F2332" s="10">
        <v>11558.01</v>
      </c>
      <c r="G2332" s="10">
        <v>11586.34</v>
      </c>
      <c r="H2332" s="10">
        <v>11552.54</v>
      </c>
      <c r="I2332" s="10">
        <v>11574.99</v>
      </c>
      <c r="K2332" s="13">
        <f t="shared" si="1313"/>
        <v>16.979999999999563</v>
      </c>
      <c r="L2332" s="13">
        <f t="shared" si="1325"/>
        <v>-55.450000000000728</v>
      </c>
      <c r="M2332" s="13">
        <f t="shared" si="1314"/>
        <v>33.799999999999272</v>
      </c>
      <c r="X2332">
        <f t="shared" si="1315"/>
        <v>16.979999999999563</v>
      </c>
      <c r="Y2332">
        <f t="shared" si="1316"/>
        <v>33.799999999999272</v>
      </c>
      <c r="Z2332">
        <f t="shared" si="1317"/>
        <v>0</v>
      </c>
      <c r="AA2332">
        <f t="shared" si="1318"/>
        <v>0</v>
      </c>
      <c r="AB2332" s="18">
        <f t="shared" si="1319"/>
        <v>0</v>
      </c>
      <c r="AC2332" s="18">
        <f t="shared" si="1320"/>
        <v>0</v>
      </c>
      <c r="AD2332" s="18">
        <f t="shared" si="1321"/>
        <v>0</v>
      </c>
      <c r="AE2332" s="18">
        <f t="shared" si="1322"/>
        <v>0</v>
      </c>
      <c r="AG2332" s="18">
        <f t="shared" si="1323"/>
        <v>0</v>
      </c>
      <c r="AH2332" s="18">
        <f t="shared" si="1324"/>
        <v>0</v>
      </c>
    </row>
    <row r="2333" spans="5:34" x14ac:dyDescent="0.25">
      <c r="E2333" s="11">
        <v>43412.708333333336</v>
      </c>
      <c r="F2333" s="9">
        <v>11575.24</v>
      </c>
      <c r="G2333" s="9">
        <v>11575.49</v>
      </c>
      <c r="H2333" s="9">
        <v>11501.84</v>
      </c>
      <c r="I2333" s="9">
        <v>11535.61</v>
      </c>
      <c r="K2333" s="13">
        <f t="shared" si="1313"/>
        <v>-39.6299999999992</v>
      </c>
      <c r="L2333" s="13">
        <f t="shared" si="1325"/>
        <v>-95.079999999999927</v>
      </c>
      <c r="M2333" s="13">
        <f t="shared" si="1314"/>
        <v>73.649999999999636</v>
      </c>
      <c r="X2333">
        <f t="shared" si="1315"/>
        <v>39.6299999999992</v>
      </c>
      <c r="Y2333">
        <f t="shared" si="1316"/>
        <v>73.649999999999636</v>
      </c>
      <c r="Z2333">
        <f t="shared" si="1317"/>
        <v>0</v>
      </c>
      <c r="AA2333">
        <f t="shared" si="1318"/>
        <v>0</v>
      </c>
      <c r="AB2333" s="18">
        <f t="shared" si="1319"/>
        <v>0</v>
      </c>
      <c r="AC2333" s="18">
        <f t="shared" si="1320"/>
        <v>0</v>
      </c>
      <c r="AD2333" s="18">
        <f t="shared" si="1321"/>
        <v>0</v>
      </c>
      <c r="AE2333" s="18">
        <f t="shared" si="1322"/>
        <v>0</v>
      </c>
      <c r="AG2333" s="18">
        <f t="shared" si="1323"/>
        <v>0</v>
      </c>
      <c r="AH2333" s="18">
        <f t="shared" si="1324"/>
        <v>0</v>
      </c>
    </row>
    <row r="2334" spans="5:34" x14ac:dyDescent="0.25">
      <c r="E2334" s="12">
        <v>43412.75</v>
      </c>
      <c r="F2334" s="10">
        <v>11535.86</v>
      </c>
      <c r="G2334" s="10">
        <v>11535.86</v>
      </c>
      <c r="H2334" s="10">
        <v>11507.96</v>
      </c>
      <c r="I2334" s="10">
        <v>11520.76</v>
      </c>
      <c r="K2334" s="13">
        <f t="shared" si="1313"/>
        <v>-15.100000000000364</v>
      </c>
      <c r="L2334" s="13">
        <f t="shared" si="1325"/>
        <v>-110.18000000000029</v>
      </c>
      <c r="M2334" s="13">
        <f t="shared" si="1314"/>
        <v>27.900000000001455</v>
      </c>
      <c r="X2334">
        <f t="shared" si="1315"/>
        <v>15.100000000000364</v>
      </c>
      <c r="Y2334">
        <f t="shared" si="1316"/>
        <v>27.900000000001455</v>
      </c>
      <c r="Z2334">
        <f t="shared" si="1317"/>
        <v>0</v>
      </c>
      <c r="AA2334">
        <f t="shared" si="1318"/>
        <v>0</v>
      </c>
      <c r="AB2334" s="18">
        <f t="shared" si="1319"/>
        <v>0</v>
      </c>
      <c r="AC2334" s="18">
        <f t="shared" si="1320"/>
        <v>0</v>
      </c>
      <c r="AD2334" s="18">
        <f t="shared" si="1321"/>
        <v>0</v>
      </c>
      <c r="AE2334" s="18">
        <f t="shared" si="1322"/>
        <v>0</v>
      </c>
      <c r="AG2334" s="18">
        <f t="shared" si="1323"/>
        <v>0</v>
      </c>
      <c r="AH2334" s="18">
        <f t="shared" si="1324"/>
        <v>0</v>
      </c>
    </row>
    <row r="2335" spans="5:34" x14ac:dyDescent="0.25">
      <c r="E2335" s="11">
        <v>43412.791666666664</v>
      </c>
      <c r="F2335" s="9">
        <v>11521.51</v>
      </c>
      <c r="G2335" s="9">
        <v>11532.51</v>
      </c>
      <c r="H2335" s="9">
        <v>11518.5</v>
      </c>
      <c r="I2335" s="9">
        <v>11519.75</v>
      </c>
      <c r="K2335" s="13">
        <f t="shared" si="1313"/>
        <v>-1.7600000000002183</v>
      </c>
      <c r="L2335" s="13">
        <f t="shared" si="1325"/>
        <v>-111.94000000000051</v>
      </c>
      <c r="M2335" s="13">
        <f t="shared" si="1314"/>
        <v>14.010000000000218</v>
      </c>
      <c r="X2335">
        <f t="shared" si="1315"/>
        <v>1.7600000000002183</v>
      </c>
      <c r="Y2335">
        <f t="shared" si="1316"/>
        <v>14.010000000000218</v>
      </c>
      <c r="Z2335">
        <f t="shared" si="1317"/>
        <v>0</v>
      </c>
      <c r="AA2335">
        <f t="shared" si="1318"/>
        <v>0</v>
      </c>
      <c r="AB2335" s="18">
        <f t="shared" si="1319"/>
        <v>0</v>
      </c>
      <c r="AC2335" s="18">
        <f t="shared" si="1320"/>
        <v>0</v>
      </c>
      <c r="AD2335" s="18">
        <f t="shared" si="1321"/>
        <v>0</v>
      </c>
      <c r="AE2335" s="18">
        <f t="shared" si="1322"/>
        <v>0</v>
      </c>
      <c r="AG2335" s="18">
        <f t="shared" si="1323"/>
        <v>0</v>
      </c>
      <c r="AH2335" s="18">
        <f t="shared" si="1324"/>
        <v>0</v>
      </c>
    </row>
    <row r="2336" spans="5:34" x14ac:dyDescent="0.25">
      <c r="E2336" s="12">
        <v>43412.833333333336</v>
      </c>
      <c r="F2336" s="10">
        <v>11520.25</v>
      </c>
      <c r="G2336" s="10">
        <v>11524.25</v>
      </c>
      <c r="H2336" s="10">
        <v>11506.48</v>
      </c>
      <c r="I2336" s="10">
        <v>11523.99</v>
      </c>
      <c r="K2336" s="13">
        <f t="shared" si="1313"/>
        <v>3.7399999999997817</v>
      </c>
      <c r="L2336" s="13">
        <f t="shared" si="1325"/>
        <v>-108.20000000000073</v>
      </c>
      <c r="M2336" s="13">
        <f t="shared" si="1314"/>
        <v>17.770000000000437</v>
      </c>
      <c r="X2336">
        <f t="shared" si="1315"/>
        <v>3.7399999999997817</v>
      </c>
      <c r="Y2336">
        <f t="shared" si="1316"/>
        <v>17.770000000000437</v>
      </c>
      <c r="Z2336">
        <f t="shared" si="1317"/>
        <v>0</v>
      </c>
      <c r="AA2336">
        <f t="shared" si="1318"/>
        <v>0</v>
      </c>
      <c r="AB2336" s="18">
        <f t="shared" si="1319"/>
        <v>0</v>
      </c>
      <c r="AC2336" s="18">
        <f t="shared" si="1320"/>
        <v>0</v>
      </c>
      <c r="AD2336" s="18">
        <f t="shared" si="1321"/>
        <v>0</v>
      </c>
      <c r="AE2336" s="18">
        <f t="shared" si="1322"/>
        <v>0</v>
      </c>
      <c r="AG2336" s="18">
        <f t="shared" si="1323"/>
        <v>0</v>
      </c>
      <c r="AH2336" s="18">
        <f t="shared" si="1324"/>
        <v>0</v>
      </c>
    </row>
    <row r="2337" spans="5:34" x14ac:dyDescent="0.25">
      <c r="E2337" s="11">
        <v>43412.875</v>
      </c>
      <c r="F2337" s="9">
        <v>11523.24</v>
      </c>
      <c r="G2337" s="9">
        <v>11539.25</v>
      </c>
      <c r="H2337" s="9">
        <v>11493.22</v>
      </c>
      <c r="I2337" s="9">
        <v>11508.72</v>
      </c>
      <c r="K2337" s="13">
        <f t="shared" si="1313"/>
        <v>-14.520000000000437</v>
      </c>
      <c r="L2337" s="13">
        <f t="shared" si="1325"/>
        <v>-122.72000000000116</v>
      </c>
      <c r="M2337" s="13">
        <f t="shared" si="1314"/>
        <v>46.030000000000655</v>
      </c>
      <c r="X2337">
        <f t="shared" si="1315"/>
        <v>14.520000000000437</v>
      </c>
      <c r="Y2337">
        <f t="shared" si="1316"/>
        <v>46.030000000000655</v>
      </c>
      <c r="Z2337">
        <f t="shared" si="1317"/>
        <v>0</v>
      </c>
      <c r="AA2337">
        <f t="shared" si="1318"/>
        <v>0</v>
      </c>
      <c r="AB2337" s="18">
        <f t="shared" si="1319"/>
        <v>0</v>
      </c>
      <c r="AC2337" s="18">
        <f t="shared" si="1320"/>
        <v>0</v>
      </c>
      <c r="AD2337" s="18">
        <f t="shared" si="1321"/>
        <v>0</v>
      </c>
      <c r="AE2337" s="18">
        <f t="shared" si="1322"/>
        <v>0</v>
      </c>
      <c r="AG2337" s="18">
        <f t="shared" si="1323"/>
        <v>0</v>
      </c>
      <c r="AH2337" s="18">
        <f t="shared" si="1324"/>
        <v>0</v>
      </c>
    </row>
    <row r="2338" spans="5:34" x14ac:dyDescent="0.25">
      <c r="E2338" s="12">
        <v>43412.916666666664</v>
      </c>
      <c r="F2338" s="10">
        <v>11509.98</v>
      </c>
      <c r="G2338" s="10">
        <v>11522.76</v>
      </c>
      <c r="H2338" s="10">
        <v>11498.72</v>
      </c>
      <c r="I2338" s="10">
        <v>11516.72</v>
      </c>
      <c r="K2338" s="13">
        <f t="shared" si="1313"/>
        <v>6.7399999999997817</v>
      </c>
      <c r="L2338" s="13">
        <f t="shared" si="1325"/>
        <v>-115.98000000000138</v>
      </c>
      <c r="M2338" s="13">
        <f t="shared" si="1314"/>
        <v>24.040000000000873</v>
      </c>
      <c r="N2338" s="13"/>
      <c r="X2338">
        <f t="shared" si="1315"/>
        <v>6.7399999999997817</v>
      </c>
      <c r="Y2338">
        <f t="shared" si="1316"/>
        <v>24.040000000000873</v>
      </c>
      <c r="Z2338">
        <f t="shared" si="1317"/>
        <v>0</v>
      </c>
      <c r="AA2338">
        <f t="shared" si="1318"/>
        <v>0</v>
      </c>
      <c r="AB2338" s="18">
        <f t="shared" si="1319"/>
        <v>0</v>
      </c>
      <c r="AC2338" s="18">
        <f t="shared" si="1320"/>
        <v>0</v>
      </c>
      <c r="AD2338" s="18">
        <f t="shared" si="1321"/>
        <v>0</v>
      </c>
      <c r="AE2338" s="18">
        <f t="shared" si="1322"/>
        <v>0</v>
      </c>
      <c r="AG2338" s="18">
        <f t="shared" si="1323"/>
        <v>0</v>
      </c>
      <c r="AH2338" s="18">
        <f t="shared" si="1324"/>
        <v>0</v>
      </c>
    </row>
    <row r="2339" spans="5:34" hidden="1" x14ac:dyDescent="0.25">
      <c r="E2339" s="11">
        <v>43412.958333333336</v>
      </c>
      <c r="F2339" s="9">
        <v>11516.72</v>
      </c>
      <c r="G2339" s="9">
        <v>11523.86</v>
      </c>
      <c r="H2339" s="9">
        <v>11508.41</v>
      </c>
      <c r="I2339" s="9">
        <v>11510.46</v>
      </c>
      <c r="AB2339"/>
      <c r="AC2339"/>
      <c r="AD2339"/>
      <c r="AE2339"/>
    </row>
    <row r="2340" spans="5:34" hidden="1" x14ac:dyDescent="0.25">
      <c r="E2340" s="12">
        <v>43413.041666666664</v>
      </c>
      <c r="F2340" s="10">
        <v>11502.25</v>
      </c>
      <c r="G2340" s="10">
        <v>11509.47</v>
      </c>
      <c r="H2340" s="10">
        <v>11494.11</v>
      </c>
      <c r="I2340" s="10">
        <v>11509.47</v>
      </c>
      <c r="AB2340"/>
      <c r="AC2340"/>
      <c r="AD2340"/>
      <c r="AE2340"/>
    </row>
    <row r="2341" spans="5:34" hidden="1" x14ac:dyDescent="0.25">
      <c r="E2341" s="11">
        <v>43413.083333333336</v>
      </c>
      <c r="F2341" s="9">
        <v>11508.45</v>
      </c>
      <c r="G2341" s="9">
        <v>11525.83</v>
      </c>
      <c r="H2341" s="9">
        <v>11507.42</v>
      </c>
      <c r="I2341" s="9">
        <v>11514.54</v>
      </c>
      <c r="AB2341"/>
      <c r="AC2341"/>
      <c r="AD2341"/>
      <c r="AE2341"/>
    </row>
    <row r="2342" spans="5:34" hidden="1" x14ac:dyDescent="0.25">
      <c r="E2342" s="12">
        <v>43413.125</v>
      </c>
      <c r="F2342" s="10">
        <v>11513.51</v>
      </c>
      <c r="G2342" s="10">
        <v>11515.62</v>
      </c>
      <c r="H2342" s="10">
        <v>11495.66</v>
      </c>
      <c r="I2342" s="10">
        <v>11499.28</v>
      </c>
      <c r="AB2342"/>
      <c r="AC2342"/>
      <c r="AD2342"/>
      <c r="AE2342"/>
    </row>
    <row r="2343" spans="5:34" hidden="1" x14ac:dyDescent="0.25">
      <c r="E2343" s="11">
        <v>43413.166666666664</v>
      </c>
      <c r="F2343" s="9">
        <v>11498.26</v>
      </c>
      <c r="G2343" s="9">
        <v>11505.91</v>
      </c>
      <c r="H2343" s="9">
        <v>11474.8</v>
      </c>
      <c r="I2343" s="9">
        <v>11486.57</v>
      </c>
      <c r="AB2343"/>
      <c r="AC2343"/>
      <c r="AD2343"/>
      <c r="AE2343"/>
    </row>
    <row r="2344" spans="5:34" hidden="1" x14ac:dyDescent="0.25">
      <c r="E2344" s="12">
        <v>43413.208333333336</v>
      </c>
      <c r="F2344" s="10">
        <v>11485.54</v>
      </c>
      <c r="G2344" s="10">
        <v>11496.8</v>
      </c>
      <c r="H2344" s="10">
        <v>11479.38</v>
      </c>
      <c r="I2344" s="10">
        <v>11492.77</v>
      </c>
      <c r="AB2344"/>
      <c r="AC2344"/>
      <c r="AD2344"/>
      <c r="AE2344"/>
    </row>
    <row r="2345" spans="5:34" hidden="1" x14ac:dyDescent="0.25">
      <c r="E2345" s="11">
        <v>43413.25</v>
      </c>
      <c r="F2345" s="9">
        <v>11491.74</v>
      </c>
      <c r="G2345" s="9">
        <v>11520.43</v>
      </c>
      <c r="H2345" s="9">
        <v>11491.74</v>
      </c>
      <c r="I2345" s="9">
        <v>11506.21</v>
      </c>
      <c r="AB2345"/>
      <c r="AC2345"/>
      <c r="AD2345"/>
      <c r="AE2345"/>
    </row>
    <row r="2346" spans="5:34" hidden="1" x14ac:dyDescent="0.25">
      <c r="E2346" s="12">
        <v>43413.291666666664</v>
      </c>
      <c r="F2346" s="10">
        <v>11506.72</v>
      </c>
      <c r="G2346" s="10">
        <v>11507.27</v>
      </c>
      <c r="H2346" s="10">
        <v>11482.32</v>
      </c>
      <c r="I2346" s="10">
        <v>11487.35</v>
      </c>
      <c r="AB2346"/>
      <c r="AC2346"/>
      <c r="AD2346"/>
      <c r="AE2346"/>
    </row>
    <row r="2347" spans="5:34" x14ac:dyDescent="0.25">
      <c r="E2347" s="11">
        <v>43413.333333333336</v>
      </c>
      <c r="F2347" s="9">
        <v>11486.32</v>
      </c>
      <c r="G2347" s="9">
        <v>11495.41</v>
      </c>
      <c r="H2347" s="9">
        <v>11485.3</v>
      </c>
      <c r="I2347" s="9">
        <v>11487.76</v>
      </c>
      <c r="K2347" s="13">
        <f t="shared" ref="K2347:K2361" si="1326">I2347-F2347</f>
        <v>1.4400000000005093</v>
      </c>
      <c r="L2347" s="13">
        <v>0</v>
      </c>
      <c r="M2347" s="13">
        <f t="shared" ref="M2347:M2361" si="1327">G2347-H2347</f>
        <v>10.110000000000582</v>
      </c>
      <c r="N2347" s="13">
        <f>I2361-F2347</f>
        <v>58.040000000000873</v>
      </c>
      <c r="O2347" s="18">
        <f>IF(K2347*N2347&gt;0,1,0)</f>
        <v>1</v>
      </c>
      <c r="P2347">
        <f>_xlfn.IFS(K2347&lt;0,MIN(L2346:L2360),K2347&gt;0,MAX(L2346:L2360))</f>
        <v>45.980000000001382</v>
      </c>
      <c r="Q2347">
        <f>_xlfn.IFS(K2347&lt;0,MAX(L2346:L2360),K2347&gt;0,MIN(L2346:L2360))</f>
        <v>-68.43999999999869</v>
      </c>
      <c r="T2347" s="13">
        <f>MAX(G2347:G2361)</f>
        <v>11555.41</v>
      </c>
      <c r="X2347">
        <f t="shared" ref="X2347:X2361" si="1328">ABS(K2347)</f>
        <v>1.4400000000005093</v>
      </c>
      <c r="Y2347">
        <f t="shared" ref="Y2347:Y2361" si="1329">ABS(M2347)</f>
        <v>10.110000000000582</v>
      </c>
      <c r="Z2347">
        <f t="shared" ref="Z2347:Z2361" si="1330">IF(T2347&lt;1000,ABS(T2347),0)</f>
        <v>0</v>
      </c>
      <c r="AA2347">
        <f t="shared" ref="AA2347:AA2361" si="1331">ABS(N2347)</f>
        <v>58.040000000000873</v>
      </c>
      <c r="AB2347" s="18">
        <f t="shared" ref="AB2347:AB2361" si="1332">ABS(P2347)</f>
        <v>45.980000000001382</v>
      </c>
      <c r="AC2347" s="18">
        <f t="shared" ref="AC2347:AC2361" si="1333">ABS(Q2347)</f>
        <v>68.43999999999869</v>
      </c>
      <c r="AD2347" s="18">
        <f t="shared" ref="AD2347:AD2361" si="1334">IF(O2347=1,ABS(P2347),0)</f>
        <v>45.980000000001382</v>
      </c>
      <c r="AE2347" s="18">
        <f t="shared" ref="AE2347:AE2361" si="1335">IF(O2347=0,ABS(Q2347),0)</f>
        <v>0</v>
      </c>
      <c r="AG2347" s="18">
        <f t="shared" ref="AG2347:AG2361" si="1336">IF(O2347=1,ABS(Q2347),0)</f>
        <v>68.43999999999869</v>
      </c>
      <c r="AH2347" s="18">
        <f t="shared" ref="AH2347:AH2361" si="1337">IF(O2347=0,ABS(P2347),0)</f>
        <v>0</v>
      </c>
    </row>
    <row r="2348" spans="5:34" x14ac:dyDescent="0.25">
      <c r="E2348" s="12">
        <v>43413.375</v>
      </c>
      <c r="F2348" s="10">
        <v>11478.96</v>
      </c>
      <c r="G2348" s="10">
        <v>11484.6</v>
      </c>
      <c r="H2348" s="10">
        <v>11454.56</v>
      </c>
      <c r="I2348" s="10">
        <v>11468.54</v>
      </c>
      <c r="K2348" s="13">
        <f t="shared" si="1326"/>
        <v>-10.419999999998254</v>
      </c>
      <c r="L2348" s="13">
        <f t="shared" ref="L2348:L2361" si="1338">L2347+K2348</f>
        <v>-10.419999999998254</v>
      </c>
      <c r="M2348" s="13">
        <f t="shared" si="1327"/>
        <v>30.040000000000873</v>
      </c>
      <c r="T2348" s="13">
        <f>MIN(H2347:H2361)</f>
        <v>11416.81</v>
      </c>
      <c r="X2348">
        <f t="shared" si="1328"/>
        <v>10.419999999998254</v>
      </c>
      <c r="Y2348">
        <f t="shared" si="1329"/>
        <v>30.040000000000873</v>
      </c>
      <c r="Z2348">
        <f t="shared" si="1330"/>
        <v>0</v>
      </c>
      <c r="AA2348">
        <f t="shared" si="1331"/>
        <v>0</v>
      </c>
      <c r="AB2348" s="18">
        <f t="shared" si="1332"/>
        <v>0</v>
      </c>
      <c r="AC2348" s="18">
        <f t="shared" si="1333"/>
        <v>0</v>
      </c>
      <c r="AD2348" s="18">
        <f t="shared" si="1334"/>
        <v>0</v>
      </c>
      <c r="AE2348" s="18">
        <f t="shared" si="1335"/>
        <v>0</v>
      </c>
      <c r="AG2348" s="18">
        <f t="shared" si="1336"/>
        <v>0</v>
      </c>
      <c r="AH2348" s="18">
        <f t="shared" si="1337"/>
        <v>0</v>
      </c>
    </row>
    <row r="2349" spans="5:34" x14ac:dyDescent="0.25">
      <c r="E2349" s="11">
        <v>43413.416666666664</v>
      </c>
      <c r="F2349" s="9">
        <v>11475.08</v>
      </c>
      <c r="G2349" s="9">
        <v>11496.5</v>
      </c>
      <c r="H2349" s="9">
        <v>11416.81</v>
      </c>
      <c r="I2349" s="9">
        <v>11417.06</v>
      </c>
      <c r="K2349" s="13">
        <f t="shared" si="1326"/>
        <v>-58.020000000000437</v>
      </c>
      <c r="L2349" s="13">
        <f t="shared" si="1338"/>
        <v>-68.43999999999869</v>
      </c>
      <c r="M2349" s="13">
        <f t="shared" si="1327"/>
        <v>79.690000000000509</v>
      </c>
      <c r="T2349" s="13">
        <f>T2347-T2348</f>
        <v>138.60000000000036</v>
      </c>
      <c r="X2349">
        <f t="shared" si="1328"/>
        <v>58.020000000000437</v>
      </c>
      <c r="Y2349">
        <f t="shared" si="1329"/>
        <v>79.690000000000509</v>
      </c>
      <c r="Z2349">
        <f t="shared" si="1330"/>
        <v>138.60000000000036</v>
      </c>
      <c r="AA2349">
        <f t="shared" si="1331"/>
        <v>0</v>
      </c>
      <c r="AB2349" s="18">
        <f t="shared" si="1332"/>
        <v>0</v>
      </c>
      <c r="AC2349" s="18">
        <f t="shared" si="1333"/>
        <v>0</v>
      </c>
      <c r="AD2349" s="18">
        <f t="shared" si="1334"/>
        <v>0</v>
      </c>
      <c r="AE2349" s="18">
        <f t="shared" si="1335"/>
        <v>0</v>
      </c>
      <c r="AG2349" s="18">
        <f t="shared" si="1336"/>
        <v>0</v>
      </c>
      <c r="AH2349" s="18">
        <f t="shared" si="1337"/>
        <v>0</v>
      </c>
    </row>
    <row r="2350" spans="5:34" x14ac:dyDescent="0.25">
      <c r="E2350" s="12">
        <v>43413.458333333336</v>
      </c>
      <c r="F2350" s="10">
        <v>11417.31</v>
      </c>
      <c r="G2350" s="10">
        <v>11474.68</v>
      </c>
      <c r="H2350" s="10">
        <v>11417.06</v>
      </c>
      <c r="I2350" s="10">
        <v>11470.69</v>
      </c>
      <c r="K2350" s="13">
        <f t="shared" si="1326"/>
        <v>53.380000000001019</v>
      </c>
      <c r="L2350" s="13">
        <f t="shared" si="1338"/>
        <v>-15.059999999997672</v>
      </c>
      <c r="M2350" s="13">
        <f t="shared" si="1327"/>
        <v>57.6200000000008</v>
      </c>
      <c r="R2350">
        <v>24</v>
      </c>
      <c r="X2350">
        <f t="shared" si="1328"/>
        <v>53.380000000001019</v>
      </c>
      <c r="Y2350">
        <f t="shared" si="1329"/>
        <v>57.6200000000008</v>
      </c>
      <c r="Z2350">
        <f t="shared" si="1330"/>
        <v>0</v>
      </c>
      <c r="AA2350">
        <f t="shared" si="1331"/>
        <v>0</v>
      </c>
      <c r="AB2350" s="18">
        <f t="shared" si="1332"/>
        <v>0</v>
      </c>
      <c r="AC2350" s="18">
        <f t="shared" si="1333"/>
        <v>0</v>
      </c>
      <c r="AD2350" s="18">
        <f t="shared" si="1334"/>
        <v>0</v>
      </c>
      <c r="AE2350" s="18">
        <f t="shared" si="1335"/>
        <v>0</v>
      </c>
      <c r="AG2350" s="18">
        <f t="shared" si="1336"/>
        <v>0</v>
      </c>
      <c r="AH2350" s="18">
        <f t="shared" si="1337"/>
        <v>0</v>
      </c>
    </row>
    <row r="2351" spans="5:34" x14ac:dyDescent="0.25">
      <c r="E2351" s="11">
        <v>43413.5</v>
      </c>
      <c r="F2351" s="9">
        <v>11472.44</v>
      </c>
      <c r="G2351" s="9">
        <v>11485.75</v>
      </c>
      <c r="H2351" s="9">
        <v>11444.62</v>
      </c>
      <c r="I2351" s="9">
        <v>11451.67</v>
      </c>
      <c r="K2351" s="13">
        <f t="shared" si="1326"/>
        <v>-20.770000000000437</v>
      </c>
      <c r="L2351" s="13">
        <f t="shared" si="1338"/>
        <v>-35.829999999998108</v>
      </c>
      <c r="M2351" s="13">
        <f t="shared" si="1327"/>
        <v>41.1299999999992</v>
      </c>
      <c r="X2351">
        <f t="shared" si="1328"/>
        <v>20.770000000000437</v>
      </c>
      <c r="Y2351">
        <f t="shared" si="1329"/>
        <v>41.1299999999992</v>
      </c>
      <c r="Z2351">
        <f t="shared" si="1330"/>
        <v>0</v>
      </c>
      <c r="AA2351">
        <f t="shared" si="1331"/>
        <v>0</v>
      </c>
      <c r="AB2351" s="18">
        <f t="shared" si="1332"/>
        <v>0</v>
      </c>
      <c r="AC2351" s="18">
        <f t="shared" si="1333"/>
        <v>0</v>
      </c>
      <c r="AD2351" s="18">
        <f t="shared" si="1334"/>
        <v>0</v>
      </c>
      <c r="AE2351" s="18">
        <f t="shared" si="1335"/>
        <v>0</v>
      </c>
      <c r="AG2351" s="18">
        <f t="shared" si="1336"/>
        <v>0</v>
      </c>
      <c r="AH2351" s="18">
        <f t="shared" si="1337"/>
        <v>0</v>
      </c>
    </row>
    <row r="2352" spans="5:34" x14ac:dyDescent="0.25">
      <c r="E2352" s="12">
        <v>43413.541666666664</v>
      </c>
      <c r="F2352" s="10">
        <v>11451.92</v>
      </c>
      <c r="G2352" s="10">
        <v>11466.12</v>
      </c>
      <c r="H2352" s="10">
        <v>11420.93</v>
      </c>
      <c r="I2352" s="10">
        <v>11449.4</v>
      </c>
      <c r="K2352" s="13">
        <f t="shared" si="1326"/>
        <v>-2.5200000000004366</v>
      </c>
      <c r="L2352" s="13">
        <f t="shared" si="1338"/>
        <v>-38.349999999998545</v>
      </c>
      <c r="M2352" s="13">
        <f t="shared" si="1327"/>
        <v>45.190000000000509</v>
      </c>
      <c r="X2352">
        <f t="shared" si="1328"/>
        <v>2.5200000000004366</v>
      </c>
      <c r="Y2352">
        <f t="shared" si="1329"/>
        <v>45.190000000000509</v>
      </c>
      <c r="Z2352">
        <f t="shared" si="1330"/>
        <v>0</v>
      </c>
      <c r="AA2352">
        <f t="shared" si="1331"/>
        <v>0</v>
      </c>
      <c r="AB2352" s="18">
        <f t="shared" si="1332"/>
        <v>0</v>
      </c>
      <c r="AC2352" s="18">
        <f t="shared" si="1333"/>
        <v>0</v>
      </c>
      <c r="AD2352" s="18">
        <f t="shared" si="1334"/>
        <v>0</v>
      </c>
      <c r="AE2352" s="18">
        <f t="shared" si="1335"/>
        <v>0</v>
      </c>
      <c r="AG2352" s="18">
        <f t="shared" si="1336"/>
        <v>0</v>
      </c>
      <c r="AH2352" s="18">
        <f t="shared" si="1337"/>
        <v>0</v>
      </c>
    </row>
    <row r="2353" spans="5:34" x14ac:dyDescent="0.25">
      <c r="E2353" s="11">
        <v>43413.583333333336</v>
      </c>
      <c r="F2353" s="9">
        <v>11447.65</v>
      </c>
      <c r="G2353" s="9">
        <v>11474.25</v>
      </c>
      <c r="H2353" s="9">
        <v>11445.89</v>
      </c>
      <c r="I2353" s="9">
        <v>11462.3</v>
      </c>
      <c r="K2353" s="13">
        <f t="shared" si="1326"/>
        <v>14.649999999999636</v>
      </c>
      <c r="L2353" s="13">
        <f t="shared" si="1338"/>
        <v>-23.699999999998909</v>
      </c>
      <c r="M2353" s="13">
        <f t="shared" si="1327"/>
        <v>28.360000000000582</v>
      </c>
      <c r="X2353">
        <f t="shared" si="1328"/>
        <v>14.649999999999636</v>
      </c>
      <c r="Y2353">
        <f t="shared" si="1329"/>
        <v>28.360000000000582</v>
      </c>
      <c r="Z2353">
        <f t="shared" si="1330"/>
        <v>0</v>
      </c>
      <c r="AA2353">
        <f t="shared" si="1331"/>
        <v>0</v>
      </c>
      <c r="AB2353" s="18">
        <f t="shared" si="1332"/>
        <v>0</v>
      </c>
      <c r="AC2353" s="18">
        <f t="shared" si="1333"/>
        <v>0</v>
      </c>
      <c r="AD2353" s="18">
        <f t="shared" si="1334"/>
        <v>0</v>
      </c>
      <c r="AE2353" s="18">
        <f t="shared" si="1335"/>
        <v>0</v>
      </c>
      <c r="AG2353" s="18">
        <f t="shared" si="1336"/>
        <v>0</v>
      </c>
      <c r="AH2353" s="18">
        <f t="shared" si="1337"/>
        <v>0</v>
      </c>
    </row>
    <row r="2354" spans="5:34" x14ac:dyDescent="0.25">
      <c r="E2354" s="12">
        <v>43413.625</v>
      </c>
      <c r="F2354" s="10">
        <v>11462.55</v>
      </c>
      <c r="G2354" s="10">
        <v>11515.43</v>
      </c>
      <c r="H2354" s="10">
        <v>11461.26</v>
      </c>
      <c r="I2354" s="10">
        <v>11506.94</v>
      </c>
      <c r="K2354" s="13">
        <f t="shared" si="1326"/>
        <v>44.390000000001237</v>
      </c>
      <c r="L2354" s="13">
        <f t="shared" si="1338"/>
        <v>20.690000000002328</v>
      </c>
      <c r="M2354" s="13">
        <f t="shared" si="1327"/>
        <v>54.170000000000073</v>
      </c>
      <c r="X2354">
        <f t="shared" si="1328"/>
        <v>44.390000000001237</v>
      </c>
      <c r="Y2354">
        <f t="shared" si="1329"/>
        <v>54.170000000000073</v>
      </c>
      <c r="Z2354">
        <f t="shared" si="1330"/>
        <v>0</v>
      </c>
      <c r="AA2354">
        <f t="shared" si="1331"/>
        <v>0</v>
      </c>
      <c r="AB2354" s="18">
        <f t="shared" si="1332"/>
        <v>0</v>
      </c>
      <c r="AC2354" s="18">
        <f t="shared" si="1333"/>
        <v>0</v>
      </c>
      <c r="AD2354" s="18">
        <f t="shared" si="1334"/>
        <v>0</v>
      </c>
      <c r="AE2354" s="18">
        <f t="shared" si="1335"/>
        <v>0</v>
      </c>
      <c r="AG2354" s="18">
        <f t="shared" si="1336"/>
        <v>0</v>
      </c>
      <c r="AH2354" s="18">
        <f t="shared" si="1337"/>
        <v>0</v>
      </c>
    </row>
    <row r="2355" spans="5:34" x14ac:dyDescent="0.25">
      <c r="E2355" s="11">
        <v>43413.666666666664</v>
      </c>
      <c r="F2355" s="9">
        <v>11506.95</v>
      </c>
      <c r="G2355" s="9">
        <v>11538.65</v>
      </c>
      <c r="H2355" s="9">
        <v>11490.51</v>
      </c>
      <c r="I2355" s="9">
        <v>11501.52</v>
      </c>
      <c r="K2355" s="13">
        <f t="shared" si="1326"/>
        <v>-5.430000000000291</v>
      </c>
      <c r="L2355" s="13">
        <f t="shared" si="1338"/>
        <v>15.260000000002037</v>
      </c>
      <c r="M2355" s="13">
        <f t="shared" si="1327"/>
        <v>48.139999999999418</v>
      </c>
      <c r="X2355">
        <f t="shared" si="1328"/>
        <v>5.430000000000291</v>
      </c>
      <c r="Y2355">
        <f t="shared" si="1329"/>
        <v>48.139999999999418</v>
      </c>
      <c r="Z2355">
        <f t="shared" si="1330"/>
        <v>0</v>
      </c>
      <c r="AA2355">
        <f t="shared" si="1331"/>
        <v>0</v>
      </c>
      <c r="AB2355" s="18">
        <f t="shared" si="1332"/>
        <v>0</v>
      </c>
      <c r="AC2355" s="18">
        <f t="shared" si="1333"/>
        <v>0</v>
      </c>
      <c r="AD2355" s="18">
        <f t="shared" si="1334"/>
        <v>0</v>
      </c>
      <c r="AE2355" s="18">
        <f t="shared" si="1335"/>
        <v>0</v>
      </c>
      <c r="AG2355" s="18">
        <f t="shared" si="1336"/>
        <v>0</v>
      </c>
      <c r="AH2355" s="18">
        <f t="shared" si="1337"/>
        <v>0</v>
      </c>
    </row>
    <row r="2356" spans="5:34" x14ac:dyDescent="0.25">
      <c r="E2356" s="12">
        <v>43413.708333333336</v>
      </c>
      <c r="F2356" s="10">
        <v>11501.27</v>
      </c>
      <c r="G2356" s="10">
        <v>11549.9</v>
      </c>
      <c r="H2356" s="10">
        <v>11488.86</v>
      </c>
      <c r="I2356" s="10">
        <v>11531.99</v>
      </c>
      <c r="K2356" s="13">
        <f t="shared" si="1326"/>
        <v>30.719999999999345</v>
      </c>
      <c r="L2356" s="13">
        <f t="shared" si="1338"/>
        <v>45.980000000001382</v>
      </c>
      <c r="M2356" s="13">
        <f t="shared" si="1327"/>
        <v>61.039999999999054</v>
      </c>
      <c r="X2356">
        <f t="shared" si="1328"/>
        <v>30.719999999999345</v>
      </c>
      <c r="Y2356">
        <f t="shared" si="1329"/>
        <v>61.039999999999054</v>
      </c>
      <c r="Z2356">
        <f t="shared" si="1330"/>
        <v>0</v>
      </c>
      <c r="AA2356">
        <f t="shared" si="1331"/>
        <v>0</v>
      </c>
      <c r="AB2356" s="18">
        <f t="shared" si="1332"/>
        <v>0</v>
      </c>
      <c r="AC2356" s="18">
        <f t="shared" si="1333"/>
        <v>0</v>
      </c>
      <c r="AD2356" s="18">
        <f t="shared" si="1334"/>
        <v>0</v>
      </c>
      <c r="AE2356" s="18">
        <f t="shared" si="1335"/>
        <v>0</v>
      </c>
      <c r="AG2356" s="18">
        <f t="shared" si="1336"/>
        <v>0</v>
      </c>
      <c r="AH2356" s="18">
        <f t="shared" si="1337"/>
        <v>0</v>
      </c>
    </row>
    <row r="2357" spans="5:34" x14ac:dyDescent="0.25">
      <c r="E2357" s="11">
        <v>43413.75</v>
      </c>
      <c r="F2357" s="9">
        <v>11531.23</v>
      </c>
      <c r="G2357" s="9">
        <v>11538.38</v>
      </c>
      <c r="H2357" s="9">
        <v>11502.2</v>
      </c>
      <c r="I2357" s="9">
        <v>11508.15</v>
      </c>
      <c r="K2357" s="13">
        <f t="shared" si="1326"/>
        <v>-23.079999999999927</v>
      </c>
      <c r="L2357" s="13">
        <f t="shared" si="1338"/>
        <v>22.900000000001455</v>
      </c>
      <c r="M2357" s="13">
        <f t="shared" si="1327"/>
        <v>36.179999999998472</v>
      </c>
      <c r="X2357">
        <f t="shared" si="1328"/>
        <v>23.079999999999927</v>
      </c>
      <c r="Y2357">
        <f t="shared" si="1329"/>
        <v>36.179999999998472</v>
      </c>
      <c r="Z2357">
        <f t="shared" si="1330"/>
        <v>0</v>
      </c>
      <c r="AA2357">
        <f t="shared" si="1331"/>
        <v>0</v>
      </c>
      <c r="AB2357" s="18">
        <f t="shared" si="1332"/>
        <v>0</v>
      </c>
      <c r="AC2357" s="18">
        <f t="shared" si="1333"/>
        <v>0</v>
      </c>
      <c r="AD2357" s="18">
        <f t="shared" si="1334"/>
        <v>0</v>
      </c>
      <c r="AE2357" s="18">
        <f t="shared" si="1335"/>
        <v>0</v>
      </c>
      <c r="AG2357" s="18">
        <f t="shared" si="1336"/>
        <v>0</v>
      </c>
      <c r="AH2357" s="18">
        <f t="shared" si="1337"/>
        <v>0</v>
      </c>
    </row>
    <row r="2358" spans="5:34" x14ac:dyDescent="0.25">
      <c r="E2358" s="12">
        <v>43413.791666666664</v>
      </c>
      <c r="F2358" s="10">
        <v>11507.9</v>
      </c>
      <c r="G2358" s="10">
        <v>11516.9</v>
      </c>
      <c r="H2358" s="10">
        <v>11493.64</v>
      </c>
      <c r="I2358" s="10">
        <v>11504.39</v>
      </c>
      <c r="K2358" s="13">
        <f t="shared" si="1326"/>
        <v>-3.5100000000002183</v>
      </c>
      <c r="L2358" s="13">
        <f t="shared" si="1338"/>
        <v>19.390000000001237</v>
      </c>
      <c r="M2358" s="13">
        <f t="shared" si="1327"/>
        <v>23.260000000000218</v>
      </c>
      <c r="X2358">
        <f t="shared" si="1328"/>
        <v>3.5100000000002183</v>
      </c>
      <c r="Y2358">
        <f t="shared" si="1329"/>
        <v>23.260000000000218</v>
      </c>
      <c r="Z2358">
        <f t="shared" si="1330"/>
        <v>0</v>
      </c>
      <c r="AA2358">
        <f t="shared" si="1331"/>
        <v>0</v>
      </c>
      <c r="AB2358" s="18">
        <f t="shared" si="1332"/>
        <v>0</v>
      </c>
      <c r="AC2358" s="18">
        <f t="shared" si="1333"/>
        <v>0</v>
      </c>
      <c r="AD2358" s="18">
        <f t="shared" si="1334"/>
        <v>0</v>
      </c>
      <c r="AE2358" s="18">
        <f t="shared" si="1335"/>
        <v>0</v>
      </c>
      <c r="AG2358" s="18">
        <f t="shared" si="1336"/>
        <v>0</v>
      </c>
      <c r="AH2358" s="18">
        <f t="shared" si="1337"/>
        <v>0</v>
      </c>
    </row>
    <row r="2359" spans="5:34" x14ac:dyDescent="0.25">
      <c r="E2359" s="11">
        <v>43413.833333333336</v>
      </c>
      <c r="F2359" s="9">
        <v>11504.39</v>
      </c>
      <c r="G2359" s="9">
        <v>11507.14</v>
      </c>
      <c r="H2359" s="9">
        <v>11489.63</v>
      </c>
      <c r="I2359" s="9">
        <v>11503.89</v>
      </c>
      <c r="K2359" s="13">
        <f t="shared" si="1326"/>
        <v>-0.5</v>
      </c>
      <c r="L2359" s="13">
        <f t="shared" si="1338"/>
        <v>18.890000000001237</v>
      </c>
      <c r="M2359" s="13">
        <f t="shared" si="1327"/>
        <v>17.510000000000218</v>
      </c>
      <c r="X2359">
        <f t="shared" si="1328"/>
        <v>0.5</v>
      </c>
      <c r="Y2359">
        <f t="shared" si="1329"/>
        <v>17.510000000000218</v>
      </c>
      <c r="Z2359">
        <f t="shared" si="1330"/>
        <v>0</v>
      </c>
      <c r="AA2359">
        <f t="shared" si="1331"/>
        <v>0</v>
      </c>
      <c r="AB2359" s="18">
        <f t="shared" si="1332"/>
        <v>0</v>
      </c>
      <c r="AC2359" s="18">
        <f t="shared" si="1333"/>
        <v>0</v>
      </c>
      <c r="AD2359" s="18">
        <f t="shared" si="1334"/>
        <v>0</v>
      </c>
      <c r="AE2359" s="18">
        <f t="shared" si="1335"/>
        <v>0</v>
      </c>
      <c r="AG2359" s="18">
        <f t="shared" si="1336"/>
        <v>0</v>
      </c>
      <c r="AH2359" s="18">
        <f t="shared" si="1337"/>
        <v>0</v>
      </c>
    </row>
    <row r="2360" spans="5:34" x14ac:dyDescent="0.25">
      <c r="E2360" s="12">
        <v>43413.875</v>
      </c>
      <c r="F2360" s="10">
        <v>11504.14</v>
      </c>
      <c r="G2360" s="10">
        <v>11529.39</v>
      </c>
      <c r="H2360" s="10">
        <v>11484.37</v>
      </c>
      <c r="I2360" s="10">
        <v>11519.89</v>
      </c>
      <c r="K2360" s="13">
        <f t="shared" si="1326"/>
        <v>15.75</v>
      </c>
      <c r="L2360" s="13">
        <f t="shared" si="1338"/>
        <v>34.640000000001237</v>
      </c>
      <c r="M2360" s="13">
        <f t="shared" si="1327"/>
        <v>45.019999999998618</v>
      </c>
      <c r="X2360">
        <f t="shared" si="1328"/>
        <v>15.75</v>
      </c>
      <c r="Y2360">
        <f t="shared" si="1329"/>
        <v>45.019999999998618</v>
      </c>
      <c r="Z2360">
        <f t="shared" si="1330"/>
        <v>0</v>
      </c>
      <c r="AA2360">
        <f t="shared" si="1331"/>
        <v>0</v>
      </c>
      <c r="AB2360" s="18">
        <f t="shared" si="1332"/>
        <v>0</v>
      </c>
      <c r="AC2360" s="18">
        <f t="shared" si="1333"/>
        <v>0</v>
      </c>
      <c r="AD2360" s="18">
        <f t="shared" si="1334"/>
        <v>0</v>
      </c>
      <c r="AE2360" s="18">
        <f t="shared" si="1335"/>
        <v>0</v>
      </c>
      <c r="AG2360" s="18">
        <f t="shared" si="1336"/>
        <v>0</v>
      </c>
      <c r="AH2360" s="18">
        <f t="shared" si="1337"/>
        <v>0</v>
      </c>
    </row>
    <row r="2361" spans="5:34" x14ac:dyDescent="0.25">
      <c r="E2361" s="11">
        <v>43413.916666666664</v>
      </c>
      <c r="F2361" s="9">
        <v>11520.89</v>
      </c>
      <c r="G2361" s="9">
        <v>11555.41</v>
      </c>
      <c r="H2361" s="9">
        <v>11517.39</v>
      </c>
      <c r="I2361" s="9">
        <v>11544.36</v>
      </c>
      <c r="K2361" s="13">
        <f t="shared" si="1326"/>
        <v>23.470000000001164</v>
      </c>
      <c r="L2361" s="13">
        <f t="shared" si="1338"/>
        <v>58.110000000002401</v>
      </c>
      <c r="M2361" s="13">
        <f t="shared" si="1327"/>
        <v>38.020000000000437</v>
      </c>
      <c r="N2361" s="13"/>
      <c r="X2361">
        <f t="shared" si="1328"/>
        <v>23.470000000001164</v>
      </c>
      <c r="Y2361">
        <f t="shared" si="1329"/>
        <v>38.020000000000437</v>
      </c>
      <c r="Z2361">
        <f t="shared" si="1330"/>
        <v>0</v>
      </c>
      <c r="AA2361">
        <f t="shared" si="1331"/>
        <v>0</v>
      </c>
      <c r="AB2361" s="18">
        <f t="shared" si="1332"/>
        <v>0</v>
      </c>
      <c r="AC2361" s="18">
        <f t="shared" si="1333"/>
        <v>0</v>
      </c>
      <c r="AD2361" s="18">
        <f t="shared" si="1334"/>
        <v>0</v>
      </c>
      <c r="AE2361" s="18">
        <f t="shared" si="1335"/>
        <v>0</v>
      </c>
      <c r="AG2361" s="18">
        <f t="shared" si="1336"/>
        <v>0</v>
      </c>
      <c r="AH2361" s="18">
        <f t="shared" si="1337"/>
        <v>0</v>
      </c>
    </row>
    <row r="2362" spans="5:34" hidden="1" x14ac:dyDescent="0.25">
      <c r="E2362" s="12">
        <v>43416.041666666664</v>
      </c>
      <c r="F2362" s="10">
        <v>11523.64</v>
      </c>
      <c r="G2362" s="10">
        <v>11546.45</v>
      </c>
      <c r="H2362" s="10">
        <v>11514.24</v>
      </c>
      <c r="I2362" s="10">
        <v>11541.26</v>
      </c>
      <c r="AB2362"/>
      <c r="AC2362"/>
      <c r="AD2362"/>
      <c r="AE2362"/>
    </row>
    <row r="2363" spans="5:34" hidden="1" x14ac:dyDescent="0.25">
      <c r="E2363" s="11">
        <v>43416.083333333336</v>
      </c>
      <c r="F2363" s="9">
        <v>11540.22</v>
      </c>
      <c r="G2363" s="9">
        <v>11559.39</v>
      </c>
      <c r="H2363" s="9">
        <v>11539.76</v>
      </c>
      <c r="I2363" s="9">
        <v>11548.85</v>
      </c>
      <c r="AB2363"/>
      <c r="AC2363"/>
      <c r="AD2363"/>
      <c r="AE2363"/>
    </row>
    <row r="2364" spans="5:34" hidden="1" x14ac:dyDescent="0.25">
      <c r="E2364" s="12">
        <v>43416.125</v>
      </c>
      <c r="F2364" s="10">
        <v>11548.69</v>
      </c>
      <c r="G2364" s="10">
        <v>11588.73</v>
      </c>
      <c r="H2364" s="10">
        <v>11548.69</v>
      </c>
      <c r="I2364" s="10">
        <v>11584.04</v>
      </c>
      <c r="AB2364"/>
      <c r="AC2364"/>
      <c r="AD2364"/>
      <c r="AE2364"/>
    </row>
    <row r="2365" spans="5:34" hidden="1" x14ac:dyDescent="0.25">
      <c r="E2365" s="11">
        <v>43416.166666666664</v>
      </c>
      <c r="F2365" s="9">
        <v>11585.08</v>
      </c>
      <c r="G2365" s="9">
        <v>11590.37</v>
      </c>
      <c r="H2365" s="9">
        <v>11578.96</v>
      </c>
      <c r="I2365" s="9">
        <v>11590.37</v>
      </c>
      <c r="AB2365"/>
      <c r="AC2365"/>
      <c r="AD2365"/>
      <c r="AE2365"/>
    </row>
    <row r="2366" spans="5:34" hidden="1" x14ac:dyDescent="0.25">
      <c r="E2366" s="12">
        <v>43416.208333333336</v>
      </c>
      <c r="F2366" s="10">
        <v>11591.41</v>
      </c>
      <c r="G2366" s="10">
        <v>11611.58</v>
      </c>
      <c r="H2366" s="10">
        <v>11581.03</v>
      </c>
      <c r="I2366" s="10">
        <v>11600.17</v>
      </c>
      <c r="AB2366"/>
      <c r="AC2366"/>
      <c r="AD2366"/>
      <c r="AE2366"/>
    </row>
    <row r="2367" spans="5:34" hidden="1" x14ac:dyDescent="0.25">
      <c r="E2367" s="11">
        <v>43416.25</v>
      </c>
      <c r="F2367" s="9">
        <v>11601.2</v>
      </c>
      <c r="G2367" s="9">
        <v>11604.28</v>
      </c>
      <c r="H2367" s="9">
        <v>11583.9</v>
      </c>
      <c r="I2367" s="9">
        <v>11586.97</v>
      </c>
      <c r="AB2367"/>
      <c r="AC2367"/>
      <c r="AD2367"/>
      <c r="AE2367"/>
    </row>
    <row r="2368" spans="5:34" hidden="1" x14ac:dyDescent="0.25">
      <c r="E2368" s="12">
        <v>43416.291666666664</v>
      </c>
      <c r="F2368" s="10">
        <v>11589.05</v>
      </c>
      <c r="G2368" s="10">
        <v>11592.11</v>
      </c>
      <c r="H2368" s="10">
        <v>11579.17</v>
      </c>
      <c r="I2368" s="10">
        <v>11592.11</v>
      </c>
      <c r="AB2368"/>
      <c r="AC2368"/>
      <c r="AD2368"/>
      <c r="AE2368"/>
    </row>
    <row r="2369" spans="5:34" x14ac:dyDescent="0.25">
      <c r="E2369" s="11">
        <v>43416.333333333336</v>
      </c>
      <c r="F2369" s="9">
        <v>11591.08</v>
      </c>
      <c r="G2369" s="9">
        <v>11592.11</v>
      </c>
      <c r="H2369" s="9">
        <v>11566.16</v>
      </c>
      <c r="I2369" s="9">
        <v>11567.82</v>
      </c>
      <c r="K2369" s="13">
        <f t="shared" ref="K2369:K2383" si="1339">I2369-F2369</f>
        <v>-23.260000000000218</v>
      </c>
      <c r="L2369" s="13">
        <v>0</v>
      </c>
      <c r="M2369" s="13">
        <f t="shared" ref="M2369:M2383" si="1340">G2369-H2369</f>
        <v>25.950000000000728</v>
      </c>
      <c r="N2369" s="13">
        <f>I2383-F2369</f>
        <v>-290.5</v>
      </c>
      <c r="O2369" s="18">
        <f>IF(K2369*N2369&gt;0,1,0)</f>
        <v>1</v>
      </c>
      <c r="P2369">
        <f>_xlfn.IFS(K2369&lt;0,MIN(L2368:L2382),K2369&gt;0,MAX(L2368:L2382))</f>
        <v>-234.36999999999898</v>
      </c>
      <c r="Q2369">
        <f>_xlfn.IFS(K2369&lt;0,MAX(L2368:L2382),K2369&gt;0,MIN(L2368:L2382))</f>
        <v>12.06000000000131</v>
      </c>
      <c r="T2369" s="13">
        <f>MAX(G2369:G2383)</f>
        <v>11602.25</v>
      </c>
      <c r="X2369">
        <f t="shared" ref="X2369:X2383" si="1341">ABS(K2369)</f>
        <v>23.260000000000218</v>
      </c>
      <c r="Y2369">
        <f t="shared" ref="Y2369:Y2383" si="1342">ABS(M2369)</f>
        <v>25.950000000000728</v>
      </c>
      <c r="Z2369">
        <f t="shared" ref="Z2369:Z2383" si="1343">IF(T2369&lt;1000,ABS(T2369),0)</f>
        <v>0</v>
      </c>
      <c r="AA2369">
        <f t="shared" ref="AA2369:AA2383" si="1344">ABS(N2369)</f>
        <v>290.5</v>
      </c>
      <c r="AB2369" s="18">
        <f t="shared" ref="AB2369:AB2383" si="1345">ABS(P2369)</f>
        <v>234.36999999999898</v>
      </c>
      <c r="AC2369" s="18">
        <f t="shared" ref="AC2369:AC2383" si="1346">ABS(Q2369)</f>
        <v>12.06000000000131</v>
      </c>
      <c r="AD2369" s="18">
        <f t="shared" ref="AD2369:AD2383" si="1347">IF(O2369=1,ABS(P2369),0)</f>
        <v>234.36999999999898</v>
      </c>
      <c r="AE2369" s="18">
        <f t="shared" ref="AE2369:AE2383" si="1348">IF(O2369=0,ABS(Q2369),0)</f>
        <v>0</v>
      </c>
      <c r="AG2369" s="18">
        <f t="shared" ref="AG2369:AG2383" si="1349">IF(O2369=1,ABS(Q2369),0)</f>
        <v>12.06000000000131</v>
      </c>
      <c r="AH2369" s="18">
        <f t="shared" ref="AH2369:AH2383" si="1350">IF(O2369=0,ABS(P2369),0)</f>
        <v>0</v>
      </c>
    </row>
    <row r="2370" spans="5:34" x14ac:dyDescent="0.25">
      <c r="E2370" s="12">
        <v>43416.375</v>
      </c>
      <c r="F2370" s="10">
        <v>11567.48</v>
      </c>
      <c r="G2370" s="10">
        <v>11594.37</v>
      </c>
      <c r="H2370" s="10">
        <v>11565.98</v>
      </c>
      <c r="I2370" s="10">
        <v>11579.54</v>
      </c>
      <c r="K2370" s="13">
        <f t="shared" si="1339"/>
        <v>12.06000000000131</v>
      </c>
      <c r="L2370" s="13">
        <f t="shared" ref="L2370:L2383" si="1351">L2369+K2370</f>
        <v>12.06000000000131</v>
      </c>
      <c r="M2370" s="13">
        <f t="shared" si="1340"/>
        <v>28.390000000001237</v>
      </c>
      <c r="T2370" s="13">
        <f>MIN(H2369:H2383)</f>
        <v>11296.05</v>
      </c>
      <c r="X2370">
        <f t="shared" si="1341"/>
        <v>12.06000000000131</v>
      </c>
      <c r="Y2370">
        <f t="shared" si="1342"/>
        <v>28.390000000001237</v>
      </c>
      <c r="Z2370">
        <f t="shared" si="1343"/>
        <v>0</v>
      </c>
      <c r="AA2370">
        <f t="shared" si="1344"/>
        <v>0</v>
      </c>
      <c r="AB2370" s="18">
        <f t="shared" si="1345"/>
        <v>0</v>
      </c>
      <c r="AC2370" s="18">
        <f t="shared" si="1346"/>
        <v>0</v>
      </c>
      <c r="AD2370" s="18">
        <f t="shared" si="1347"/>
        <v>0</v>
      </c>
      <c r="AE2370" s="18">
        <f t="shared" si="1348"/>
        <v>0</v>
      </c>
      <c r="AG2370" s="18">
        <f t="shared" si="1349"/>
        <v>0</v>
      </c>
      <c r="AH2370" s="18">
        <f t="shared" si="1350"/>
        <v>0</v>
      </c>
    </row>
    <row r="2371" spans="5:34" x14ac:dyDescent="0.25">
      <c r="E2371" s="11">
        <v>43416.416666666664</v>
      </c>
      <c r="F2371" s="9">
        <v>11579.29</v>
      </c>
      <c r="G2371" s="9">
        <v>11602.25</v>
      </c>
      <c r="H2371" s="9">
        <v>11428.72</v>
      </c>
      <c r="I2371" s="9">
        <v>11435.95</v>
      </c>
      <c r="K2371" s="13">
        <f t="shared" si="1339"/>
        <v>-143.34000000000015</v>
      </c>
      <c r="L2371" s="13">
        <f t="shared" si="1351"/>
        <v>-131.27999999999884</v>
      </c>
      <c r="M2371" s="13">
        <f t="shared" si="1340"/>
        <v>173.53000000000065</v>
      </c>
      <c r="T2371" s="13">
        <f>T2369-T2370</f>
        <v>306.20000000000073</v>
      </c>
      <c r="X2371">
        <f t="shared" si="1341"/>
        <v>143.34000000000015</v>
      </c>
      <c r="Y2371">
        <f t="shared" si="1342"/>
        <v>173.53000000000065</v>
      </c>
      <c r="Z2371">
        <f t="shared" si="1343"/>
        <v>306.20000000000073</v>
      </c>
      <c r="AA2371">
        <f t="shared" si="1344"/>
        <v>0</v>
      </c>
      <c r="AB2371" s="18">
        <f t="shared" si="1345"/>
        <v>0</v>
      </c>
      <c r="AC2371" s="18">
        <f t="shared" si="1346"/>
        <v>0</v>
      </c>
      <c r="AD2371" s="18">
        <f t="shared" si="1347"/>
        <v>0</v>
      </c>
      <c r="AE2371" s="18">
        <f t="shared" si="1348"/>
        <v>0</v>
      </c>
      <c r="AG2371" s="18">
        <f t="shared" si="1349"/>
        <v>0</v>
      </c>
      <c r="AH2371" s="18">
        <f t="shared" si="1350"/>
        <v>0</v>
      </c>
    </row>
    <row r="2372" spans="5:34" x14ac:dyDescent="0.25">
      <c r="E2372" s="12">
        <v>43416.458333333336</v>
      </c>
      <c r="F2372" s="10">
        <v>11436.45</v>
      </c>
      <c r="G2372" s="10">
        <v>11460.92</v>
      </c>
      <c r="H2372" s="10">
        <v>11410.98</v>
      </c>
      <c r="I2372" s="10">
        <v>11448.09</v>
      </c>
      <c r="K2372" s="13">
        <f t="shared" si="1339"/>
        <v>11.639999999999418</v>
      </c>
      <c r="L2372" s="13">
        <f t="shared" si="1351"/>
        <v>-119.63999999999942</v>
      </c>
      <c r="M2372" s="13">
        <f t="shared" si="1340"/>
        <v>49.940000000000509</v>
      </c>
      <c r="R2372">
        <v>170</v>
      </c>
      <c r="X2372">
        <f t="shared" si="1341"/>
        <v>11.639999999999418</v>
      </c>
      <c r="Y2372">
        <f t="shared" si="1342"/>
        <v>49.940000000000509</v>
      </c>
      <c r="Z2372">
        <f t="shared" si="1343"/>
        <v>0</v>
      </c>
      <c r="AA2372">
        <f t="shared" si="1344"/>
        <v>0</v>
      </c>
      <c r="AB2372" s="18">
        <f t="shared" si="1345"/>
        <v>0</v>
      </c>
      <c r="AC2372" s="18">
        <f t="shared" si="1346"/>
        <v>0</v>
      </c>
      <c r="AD2372" s="18">
        <f t="shared" si="1347"/>
        <v>0</v>
      </c>
      <c r="AE2372" s="18">
        <f t="shared" si="1348"/>
        <v>0</v>
      </c>
      <c r="AG2372" s="18">
        <f t="shared" si="1349"/>
        <v>0</v>
      </c>
      <c r="AH2372" s="18">
        <f t="shared" si="1350"/>
        <v>0</v>
      </c>
    </row>
    <row r="2373" spans="5:34" x14ac:dyDescent="0.25">
      <c r="E2373" s="11">
        <v>43416.5</v>
      </c>
      <c r="F2373" s="9">
        <v>11448.09</v>
      </c>
      <c r="G2373" s="9">
        <v>11480.87</v>
      </c>
      <c r="H2373" s="9">
        <v>11435.59</v>
      </c>
      <c r="I2373" s="9">
        <v>11458.02</v>
      </c>
      <c r="K2373" s="13">
        <f t="shared" si="1339"/>
        <v>9.930000000000291</v>
      </c>
      <c r="L2373" s="13">
        <f t="shared" si="1351"/>
        <v>-109.70999999999913</v>
      </c>
      <c r="M2373" s="13">
        <f t="shared" si="1340"/>
        <v>45.280000000000655</v>
      </c>
      <c r="X2373">
        <f t="shared" si="1341"/>
        <v>9.930000000000291</v>
      </c>
      <c r="Y2373">
        <f t="shared" si="1342"/>
        <v>45.280000000000655</v>
      </c>
      <c r="Z2373">
        <f t="shared" si="1343"/>
        <v>0</v>
      </c>
      <c r="AA2373">
        <f t="shared" si="1344"/>
        <v>0</v>
      </c>
      <c r="AB2373" s="18">
        <f t="shared" si="1345"/>
        <v>0</v>
      </c>
      <c r="AC2373" s="18">
        <f t="shared" si="1346"/>
        <v>0</v>
      </c>
      <c r="AD2373" s="18">
        <f t="shared" si="1347"/>
        <v>0</v>
      </c>
      <c r="AE2373" s="18">
        <f t="shared" si="1348"/>
        <v>0</v>
      </c>
      <c r="AG2373" s="18">
        <f t="shared" si="1349"/>
        <v>0</v>
      </c>
      <c r="AH2373" s="18">
        <f t="shared" si="1350"/>
        <v>0</v>
      </c>
    </row>
    <row r="2374" spans="5:34" x14ac:dyDescent="0.25">
      <c r="E2374" s="12">
        <v>43416.541666666664</v>
      </c>
      <c r="F2374" s="10">
        <v>11458.27</v>
      </c>
      <c r="G2374" s="10">
        <v>11462.8</v>
      </c>
      <c r="H2374" s="10">
        <v>11417.65</v>
      </c>
      <c r="I2374" s="10">
        <v>11425.41</v>
      </c>
      <c r="K2374" s="13">
        <f t="shared" si="1339"/>
        <v>-32.860000000000582</v>
      </c>
      <c r="L2374" s="13">
        <f t="shared" si="1351"/>
        <v>-142.56999999999971</v>
      </c>
      <c r="M2374" s="13">
        <f t="shared" si="1340"/>
        <v>45.149999999999636</v>
      </c>
      <c r="X2374">
        <f t="shared" si="1341"/>
        <v>32.860000000000582</v>
      </c>
      <c r="Y2374">
        <f t="shared" si="1342"/>
        <v>45.149999999999636</v>
      </c>
      <c r="Z2374">
        <f t="shared" si="1343"/>
        <v>0</v>
      </c>
      <c r="AA2374">
        <f t="shared" si="1344"/>
        <v>0</v>
      </c>
      <c r="AB2374" s="18">
        <f t="shared" si="1345"/>
        <v>0</v>
      </c>
      <c r="AC2374" s="18">
        <f t="shared" si="1346"/>
        <v>0</v>
      </c>
      <c r="AD2374" s="18">
        <f t="shared" si="1347"/>
        <v>0</v>
      </c>
      <c r="AE2374" s="18">
        <f t="shared" si="1348"/>
        <v>0</v>
      </c>
      <c r="AG2374" s="18">
        <f t="shared" si="1349"/>
        <v>0</v>
      </c>
      <c r="AH2374" s="18">
        <f t="shared" si="1350"/>
        <v>0</v>
      </c>
    </row>
    <row r="2375" spans="5:34" x14ac:dyDescent="0.25">
      <c r="E2375" s="11">
        <v>43416.583333333336</v>
      </c>
      <c r="F2375" s="9">
        <v>11426.16</v>
      </c>
      <c r="G2375" s="9">
        <v>11446.07</v>
      </c>
      <c r="H2375" s="9">
        <v>11380.1</v>
      </c>
      <c r="I2375" s="9">
        <v>11390.62</v>
      </c>
      <c r="K2375" s="13">
        <f t="shared" si="1339"/>
        <v>-35.539999999999054</v>
      </c>
      <c r="L2375" s="13">
        <f t="shared" si="1351"/>
        <v>-178.10999999999876</v>
      </c>
      <c r="M2375" s="13">
        <f t="shared" si="1340"/>
        <v>65.969999999999345</v>
      </c>
      <c r="X2375">
        <f t="shared" si="1341"/>
        <v>35.539999999999054</v>
      </c>
      <c r="Y2375">
        <f t="shared" si="1342"/>
        <v>65.969999999999345</v>
      </c>
      <c r="Z2375">
        <f t="shared" si="1343"/>
        <v>0</v>
      </c>
      <c r="AA2375">
        <f t="shared" si="1344"/>
        <v>0</v>
      </c>
      <c r="AB2375" s="18">
        <f t="shared" si="1345"/>
        <v>0</v>
      </c>
      <c r="AC2375" s="18">
        <f t="shared" si="1346"/>
        <v>0</v>
      </c>
      <c r="AD2375" s="18">
        <f t="shared" si="1347"/>
        <v>0</v>
      </c>
      <c r="AE2375" s="18">
        <f t="shared" si="1348"/>
        <v>0</v>
      </c>
      <c r="AG2375" s="18">
        <f t="shared" si="1349"/>
        <v>0</v>
      </c>
      <c r="AH2375" s="18">
        <f t="shared" si="1350"/>
        <v>0</v>
      </c>
    </row>
    <row r="2376" spans="5:34" x14ac:dyDescent="0.25">
      <c r="E2376" s="12">
        <v>43416.625</v>
      </c>
      <c r="F2376" s="10">
        <v>11391.37</v>
      </c>
      <c r="G2376" s="10">
        <v>11395.96</v>
      </c>
      <c r="H2376" s="10">
        <v>11358.58</v>
      </c>
      <c r="I2376" s="10">
        <v>11393.49</v>
      </c>
      <c r="K2376" s="13">
        <f t="shared" si="1339"/>
        <v>2.1199999999989814</v>
      </c>
      <c r="L2376" s="13">
        <f t="shared" si="1351"/>
        <v>-175.98999999999978</v>
      </c>
      <c r="M2376" s="13">
        <f t="shared" si="1340"/>
        <v>37.3799999999992</v>
      </c>
      <c r="X2376">
        <f t="shared" si="1341"/>
        <v>2.1199999999989814</v>
      </c>
      <c r="Y2376">
        <f t="shared" si="1342"/>
        <v>37.3799999999992</v>
      </c>
      <c r="Z2376">
        <f t="shared" si="1343"/>
        <v>0</v>
      </c>
      <c r="AA2376">
        <f t="shared" si="1344"/>
        <v>0</v>
      </c>
      <c r="AB2376" s="18">
        <f t="shared" si="1345"/>
        <v>0</v>
      </c>
      <c r="AC2376" s="18">
        <f t="shared" si="1346"/>
        <v>0</v>
      </c>
      <c r="AD2376" s="18">
        <f t="shared" si="1347"/>
        <v>0</v>
      </c>
      <c r="AE2376" s="18">
        <f t="shared" si="1348"/>
        <v>0</v>
      </c>
      <c r="AG2376" s="18">
        <f t="shared" si="1349"/>
        <v>0</v>
      </c>
      <c r="AH2376" s="18">
        <f t="shared" si="1350"/>
        <v>0</v>
      </c>
    </row>
    <row r="2377" spans="5:34" x14ac:dyDescent="0.25">
      <c r="E2377" s="11">
        <v>43416.666666666664</v>
      </c>
      <c r="F2377" s="9">
        <v>11392.74</v>
      </c>
      <c r="G2377" s="9">
        <v>11395.25</v>
      </c>
      <c r="H2377" s="9">
        <v>11351.42</v>
      </c>
      <c r="I2377" s="9">
        <v>11364.8</v>
      </c>
      <c r="K2377" s="13">
        <f t="shared" si="1339"/>
        <v>-27.940000000000509</v>
      </c>
      <c r="L2377" s="13">
        <f t="shared" si="1351"/>
        <v>-203.93000000000029</v>
      </c>
      <c r="M2377" s="13">
        <f t="shared" si="1340"/>
        <v>43.829999999999927</v>
      </c>
      <c r="X2377">
        <f t="shared" si="1341"/>
        <v>27.940000000000509</v>
      </c>
      <c r="Y2377">
        <f t="shared" si="1342"/>
        <v>43.829999999999927</v>
      </c>
      <c r="Z2377">
        <f t="shared" si="1343"/>
        <v>0</v>
      </c>
      <c r="AA2377">
        <f t="shared" si="1344"/>
        <v>0</v>
      </c>
      <c r="AB2377" s="18">
        <f t="shared" si="1345"/>
        <v>0</v>
      </c>
      <c r="AC2377" s="18">
        <f t="shared" si="1346"/>
        <v>0</v>
      </c>
      <c r="AD2377" s="18">
        <f t="shared" si="1347"/>
        <v>0</v>
      </c>
      <c r="AE2377" s="18">
        <f t="shared" si="1348"/>
        <v>0</v>
      </c>
      <c r="AG2377" s="18">
        <f t="shared" si="1349"/>
        <v>0</v>
      </c>
      <c r="AH2377" s="18">
        <f t="shared" si="1350"/>
        <v>0</v>
      </c>
    </row>
    <row r="2378" spans="5:34" x14ac:dyDescent="0.25">
      <c r="E2378" s="12">
        <v>43416.708333333336</v>
      </c>
      <c r="F2378" s="10">
        <v>11365.55</v>
      </c>
      <c r="G2378" s="10">
        <v>11379.48</v>
      </c>
      <c r="H2378" s="10">
        <v>11337.17</v>
      </c>
      <c r="I2378" s="10">
        <v>11343.46</v>
      </c>
      <c r="K2378" s="13">
        <f t="shared" si="1339"/>
        <v>-22.090000000000146</v>
      </c>
      <c r="L2378" s="13">
        <f t="shared" si="1351"/>
        <v>-226.02000000000044</v>
      </c>
      <c r="M2378" s="13">
        <f t="shared" si="1340"/>
        <v>42.309999999999491</v>
      </c>
      <c r="X2378">
        <f t="shared" si="1341"/>
        <v>22.090000000000146</v>
      </c>
      <c r="Y2378">
        <f t="shared" si="1342"/>
        <v>42.309999999999491</v>
      </c>
      <c r="Z2378">
        <f t="shared" si="1343"/>
        <v>0</v>
      </c>
      <c r="AA2378">
        <f t="shared" si="1344"/>
        <v>0</v>
      </c>
      <c r="AB2378" s="18">
        <f t="shared" si="1345"/>
        <v>0</v>
      </c>
      <c r="AC2378" s="18">
        <f t="shared" si="1346"/>
        <v>0</v>
      </c>
      <c r="AD2378" s="18">
        <f t="shared" si="1347"/>
        <v>0</v>
      </c>
      <c r="AE2378" s="18">
        <f t="shared" si="1348"/>
        <v>0</v>
      </c>
      <c r="AG2378" s="18">
        <f t="shared" si="1349"/>
        <v>0</v>
      </c>
      <c r="AH2378" s="18">
        <f t="shared" si="1350"/>
        <v>0</v>
      </c>
    </row>
    <row r="2379" spans="5:34" x14ac:dyDescent="0.25">
      <c r="E2379" s="11">
        <v>43416.75</v>
      </c>
      <c r="F2379" s="9">
        <v>11343.96</v>
      </c>
      <c r="G2379" s="9">
        <v>11348.89</v>
      </c>
      <c r="H2379" s="9">
        <v>11310.06</v>
      </c>
      <c r="I2379" s="9">
        <v>11346.9</v>
      </c>
      <c r="K2379" s="13">
        <f t="shared" si="1339"/>
        <v>2.9400000000005093</v>
      </c>
      <c r="L2379" s="13">
        <f t="shared" si="1351"/>
        <v>-223.07999999999993</v>
      </c>
      <c r="M2379" s="13">
        <f t="shared" si="1340"/>
        <v>38.829999999999927</v>
      </c>
      <c r="X2379">
        <f t="shared" si="1341"/>
        <v>2.9400000000005093</v>
      </c>
      <c r="Y2379">
        <f t="shared" si="1342"/>
        <v>38.829999999999927</v>
      </c>
      <c r="Z2379">
        <f t="shared" si="1343"/>
        <v>0</v>
      </c>
      <c r="AA2379">
        <f t="shared" si="1344"/>
        <v>0</v>
      </c>
      <c r="AB2379" s="18">
        <f t="shared" si="1345"/>
        <v>0</v>
      </c>
      <c r="AC2379" s="18">
        <f t="shared" si="1346"/>
        <v>0</v>
      </c>
      <c r="AD2379" s="18">
        <f t="shared" si="1347"/>
        <v>0</v>
      </c>
      <c r="AE2379" s="18">
        <f t="shared" si="1348"/>
        <v>0</v>
      </c>
      <c r="AG2379" s="18">
        <f t="shared" si="1349"/>
        <v>0</v>
      </c>
      <c r="AH2379" s="18">
        <f t="shared" si="1350"/>
        <v>0</v>
      </c>
    </row>
    <row r="2380" spans="5:34" x14ac:dyDescent="0.25">
      <c r="E2380" s="12">
        <v>43416.791666666664</v>
      </c>
      <c r="F2380" s="10">
        <v>11346.4</v>
      </c>
      <c r="G2380" s="10">
        <v>11364.91</v>
      </c>
      <c r="H2380" s="10">
        <v>11334.38</v>
      </c>
      <c r="I2380" s="10">
        <v>11338.88</v>
      </c>
      <c r="K2380" s="13">
        <f t="shared" si="1339"/>
        <v>-7.5200000000004366</v>
      </c>
      <c r="L2380" s="13">
        <f t="shared" si="1351"/>
        <v>-230.60000000000036</v>
      </c>
      <c r="M2380" s="13">
        <f t="shared" si="1340"/>
        <v>30.530000000000655</v>
      </c>
      <c r="X2380">
        <f t="shared" si="1341"/>
        <v>7.5200000000004366</v>
      </c>
      <c r="Y2380">
        <f t="shared" si="1342"/>
        <v>30.530000000000655</v>
      </c>
      <c r="Z2380">
        <f t="shared" si="1343"/>
        <v>0</v>
      </c>
      <c r="AA2380">
        <f t="shared" si="1344"/>
        <v>0</v>
      </c>
      <c r="AB2380" s="18">
        <f t="shared" si="1345"/>
        <v>0</v>
      </c>
      <c r="AC2380" s="18">
        <f t="shared" si="1346"/>
        <v>0</v>
      </c>
      <c r="AD2380" s="18">
        <f t="shared" si="1347"/>
        <v>0</v>
      </c>
      <c r="AE2380" s="18">
        <f t="shared" si="1348"/>
        <v>0</v>
      </c>
      <c r="AG2380" s="18">
        <f t="shared" si="1349"/>
        <v>0</v>
      </c>
      <c r="AH2380" s="18">
        <f t="shared" si="1350"/>
        <v>0</v>
      </c>
    </row>
    <row r="2381" spans="5:34" x14ac:dyDescent="0.25">
      <c r="E2381" s="11">
        <v>43416.833333333336</v>
      </c>
      <c r="F2381" s="9">
        <v>11339.13</v>
      </c>
      <c r="G2381" s="9">
        <v>11351.39</v>
      </c>
      <c r="H2381" s="9">
        <v>11321.37</v>
      </c>
      <c r="I2381" s="9">
        <v>11341.88</v>
      </c>
      <c r="K2381" s="13">
        <f t="shared" si="1339"/>
        <v>2.75</v>
      </c>
      <c r="L2381" s="13">
        <f t="shared" si="1351"/>
        <v>-227.85000000000036</v>
      </c>
      <c r="M2381" s="13">
        <f t="shared" si="1340"/>
        <v>30.019999999998618</v>
      </c>
      <c r="X2381">
        <f t="shared" si="1341"/>
        <v>2.75</v>
      </c>
      <c r="Y2381">
        <f t="shared" si="1342"/>
        <v>30.019999999998618</v>
      </c>
      <c r="Z2381">
        <f t="shared" si="1343"/>
        <v>0</v>
      </c>
      <c r="AA2381">
        <f t="shared" si="1344"/>
        <v>0</v>
      </c>
      <c r="AB2381" s="18">
        <f t="shared" si="1345"/>
        <v>0</v>
      </c>
      <c r="AC2381" s="18">
        <f t="shared" si="1346"/>
        <v>0</v>
      </c>
      <c r="AD2381" s="18">
        <f t="shared" si="1347"/>
        <v>0</v>
      </c>
      <c r="AE2381" s="18">
        <f t="shared" si="1348"/>
        <v>0</v>
      </c>
      <c r="AG2381" s="18">
        <f t="shared" si="1349"/>
        <v>0</v>
      </c>
      <c r="AH2381" s="18">
        <f t="shared" si="1350"/>
        <v>0</v>
      </c>
    </row>
    <row r="2382" spans="5:34" x14ac:dyDescent="0.25">
      <c r="E2382" s="12">
        <v>43416.875</v>
      </c>
      <c r="F2382" s="10">
        <v>11341.38</v>
      </c>
      <c r="G2382" s="10">
        <v>11360.39</v>
      </c>
      <c r="H2382" s="10">
        <v>11332.86</v>
      </c>
      <c r="I2382" s="10">
        <v>11334.86</v>
      </c>
      <c r="K2382" s="13">
        <f t="shared" si="1339"/>
        <v>-6.5199999999986176</v>
      </c>
      <c r="L2382" s="13">
        <f t="shared" si="1351"/>
        <v>-234.36999999999898</v>
      </c>
      <c r="M2382" s="13">
        <f t="shared" si="1340"/>
        <v>27.529999999998836</v>
      </c>
      <c r="X2382">
        <f t="shared" si="1341"/>
        <v>6.5199999999986176</v>
      </c>
      <c r="Y2382">
        <f t="shared" si="1342"/>
        <v>27.529999999998836</v>
      </c>
      <c r="Z2382">
        <f t="shared" si="1343"/>
        <v>0</v>
      </c>
      <c r="AA2382">
        <f t="shared" si="1344"/>
        <v>0</v>
      </c>
      <c r="AB2382" s="18">
        <f t="shared" si="1345"/>
        <v>0</v>
      </c>
      <c r="AC2382" s="18">
        <f t="shared" si="1346"/>
        <v>0</v>
      </c>
      <c r="AD2382" s="18">
        <f t="shared" si="1347"/>
        <v>0</v>
      </c>
      <c r="AE2382" s="18">
        <f t="shared" si="1348"/>
        <v>0</v>
      </c>
      <c r="AG2382" s="18">
        <f t="shared" si="1349"/>
        <v>0</v>
      </c>
      <c r="AH2382" s="18">
        <f t="shared" si="1350"/>
        <v>0</v>
      </c>
    </row>
    <row r="2383" spans="5:34" x14ac:dyDescent="0.25">
      <c r="E2383" s="11">
        <v>43416.916666666664</v>
      </c>
      <c r="F2383" s="9">
        <v>11334.86</v>
      </c>
      <c r="G2383" s="9">
        <v>11340.12</v>
      </c>
      <c r="H2383" s="9">
        <v>11296.05</v>
      </c>
      <c r="I2383" s="9">
        <v>11300.58</v>
      </c>
      <c r="K2383" s="13">
        <f t="shared" si="1339"/>
        <v>-34.280000000000655</v>
      </c>
      <c r="L2383" s="13">
        <f t="shared" si="1351"/>
        <v>-268.64999999999964</v>
      </c>
      <c r="M2383" s="13">
        <f t="shared" si="1340"/>
        <v>44.070000000001528</v>
      </c>
      <c r="N2383" s="13"/>
      <c r="X2383">
        <f t="shared" si="1341"/>
        <v>34.280000000000655</v>
      </c>
      <c r="Y2383">
        <f t="shared" si="1342"/>
        <v>44.070000000001528</v>
      </c>
      <c r="Z2383">
        <f t="shared" si="1343"/>
        <v>0</v>
      </c>
      <c r="AA2383">
        <f t="shared" si="1344"/>
        <v>0</v>
      </c>
      <c r="AB2383" s="18">
        <f t="shared" si="1345"/>
        <v>0</v>
      </c>
      <c r="AC2383" s="18">
        <f t="shared" si="1346"/>
        <v>0</v>
      </c>
      <c r="AD2383" s="18">
        <f t="shared" si="1347"/>
        <v>0</v>
      </c>
      <c r="AE2383" s="18">
        <f t="shared" si="1348"/>
        <v>0</v>
      </c>
      <c r="AG2383" s="18">
        <f t="shared" si="1349"/>
        <v>0</v>
      </c>
      <c r="AH2383" s="18">
        <f t="shared" si="1350"/>
        <v>0</v>
      </c>
    </row>
    <row r="2384" spans="5:34" hidden="1" x14ac:dyDescent="0.25">
      <c r="E2384" s="12">
        <v>43416.958333333336</v>
      </c>
      <c r="F2384" s="10">
        <v>11304.43</v>
      </c>
      <c r="G2384" s="10">
        <v>11320.84</v>
      </c>
      <c r="H2384" s="10">
        <v>11296.66</v>
      </c>
      <c r="I2384" s="10">
        <v>11316.16</v>
      </c>
      <c r="AB2384"/>
      <c r="AC2384"/>
      <c r="AD2384"/>
      <c r="AE2384"/>
    </row>
    <row r="2385" spans="5:34" hidden="1" x14ac:dyDescent="0.25">
      <c r="E2385" s="11">
        <v>43417.041666666664</v>
      </c>
      <c r="F2385" s="9">
        <v>11321.33</v>
      </c>
      <c r="G2385" s="9">
        <v>11334.2</v>
      </c>
      <c r="H2385" s="9">
        <v>11297.32</v>
      </c>
      <c r="I2385" s="9">
        <v>11303.95</v>
      </c>
      <c r="AB2385"/>
      <c r="AC2385"/>
      <c r="AD2385"/>
      <c r="AE2385"/>
    </row>
    <row r="2386" spans="5:34" hidden="1" x14ac:dyDescent="0.25">
      <c r="E2386" s="12">
        <v>43417.083333333336</v>
      </c>
      <c r="F2386" s="10">
        <v>11303.43</v>
      </c>
      <c r="G2386" s="10">
        <v>11321.72</v>
      </c>
      <c r="H2386" s="10">
        <v>11275.74</v>
      </c>
      <c r="I2386" s="10">
        <v>11282.51</v>
      </c>
      <c r="AB2386"/>
      <c r="AC2386"/>
      <c r="AD2386"/>
      <c r="AE2386"/>
    </row>
    <row r="2387" spans="5:34" hidden="1" x14ac:dyDescent="0.25">
      <c r="E2387" s="11">
        <v>43417.125</v>
      </c>
      <c r="F2387" s="9">
        <v>11283.31</v>
      </c>
      <c r="G2387" s="9">
        <v>11303</v>
      </c>
      <c r="H2387" s="9">
        <v>11266.38</v>
      </c>
      <c r="I2387" s="9">
        <v>11295.85</v>
      </c>
      <c r="AB2387"/>
      <c r="AC2387"/>
      <c r="AD2387"/>
      <c r="AE2387"/>
    </row>
    <row r="2388" spans="5:34" hidden="1" x14ac:dyDescent="0.25">
      <c r="E2388" s="12">
        <v>43417.166666666664</v>
      </c>
      <c r="F2388" s="10">
        <v>11294.81</v>
      </c>
      <c r="G2388" s="10">
        <v>11313.98</v>
      </c>
      <c r="H2388" s="10">
        <v>11287.18</v>
      </c>
      <c r="I2388" s="10">
        <v>11291.32</v>
      </c>
      <c r="AB2388"/>
      <c r="AC2388"/>
      <c r="AD2388"/>
      <c r="AE2388"/>
    </row>
    <row r="2389" spans="5:34" hidden="1" x14ac:dyDescent="0.25">
      <c r="E2389" s="11">
        <v>43417.208333333336</v>
      </c>
      <c r="F2389" s="9">
        <v>11290.29</v>
      </c>
      <c r="G2389" s="9">
        <v>11353.38</v>
      </c>
      <c r="H2389" s="9">
        <v>11287.18</v>
      </c>
      <c r="I2389" s="9">
        <v>11351.31</v>
      </c>
      <c r="AB2389"/>
      <c r="AC2389"/>
      <c r="AD2389"/>
      <c r="AE2389"/>
    </row>
    <row r="2390" spans="5:34" hidden="1" x14ac:dyDescent="0.25">
      <c r="E2390" s="12">
        <v>43417.25</v>
      </c>
      <c r="F2390" s="10">
        <v>11350.27</v>
      </c>
      <c r="G2390" s="10">
        <v>11362.92</v>
      </c>
      <c r="H2390" s="10">
        <v>11333.58</v>
      </c>
      <c r="I2390" s="10">
        <v>11339.78</v>
      </c>
      <c r="AB2390"/>
      <c r="AC2390"/>
      <c r="AD2390"/>
      <c r="AE2390"/>
    </row>
    <row r="2391" spans="5:34" hidden="1" x14ac:dyDescent="0.25">
      <c r="E2391" s="11">
        <v>43417.291666666664</v>
      </c>
      <c r="F2391" s="9">
        <v>11340.3</v>
      </c>
      <c r="G2391" s="9">
        <v>11361.5</v>
      </c>
      <c r="H2391" s="9">
        <v>11319.97</v>
      </c>
      <c r="I2391" s="9">
        <v>11351.35</v>
      </c>
      <c r="AB2391"/>
      <c r="AC2391"/>
      <c r="AD2391"/>
      <c r="AE2391"/>
    </row>
    <row r="2392" spans="5:34" x14ac:dyDescent="0.25">
      <c r="E2392" s="12">
        <v>43417.333333333336</v>
      </c>
      <c r="F2392" s="10">
        <v>11351.87</v>
      </c>
      <c r="G2392" s="10">
        <v>11353.94</v>
      </c>
      <c r="H2392" s="10">
        <v>11313.38</v>
      </c>
      <c r="I2392" s="10">
        <v>11329.24</v>
      </c>
      <c r="K2392" s="13">
        <f t="shared" ref="K2392:K2406" si="1352">I2392-F2392</f>
        <v>-22.630000000001019</v>
      </c>
      <c r="L2392" s="13">
        <v>0</v>
      </c>
      <c r="M2392" s="13">
        <f t="shared" ref="M2392:M2406" si="1353">G2392-H2392</f>
        <v>40.56000000000131</v>
      </c>
      <c r="N2392" s="13">
        <f>I2406-F2392</f>
        <v>66.839999999998327</v>
      </c>
      <c r="O2392" s="18">
        <f>IF(K2392*N2392&gt;0,1,0)</f>
        <v>0</v>
      </c>
      <c r="P2392">
        <f>_xlfn.IFS(K2392&lt;0,MIN(L2391:L2405),K2392&gt;0,MAX(L2391:L2405))</f>
        <v>0</v>
      </c>
      <c r="Q2392">
        <f>_xlfn.IFS(K2392&lt;0,MAX(L2391:L2405),K2392&gt;0,MIN(L2391:L2405))</f>
        <v>128.06000000000131</v>
      </c>
      <c r="T2392" s="13">
        <f>MAX(G2392:G2406)</f>
        <v>11496.81</v>
      </c>
      <c r="X2392">
        <f t="shared" ref="X2392:X2406" si="1354">ABS(K2392)</f>
        <v>22.630000000001019</v>
      </c>
      <c r="Y2392">
        <f t="shared" ref="Y2392:Y2406" si="1355">ABS(M2392)</f>
        <v>40.56000000000131</v>
      </c>
      <c r="Z2392">
        <f t="shared" ref="Z2392:Z2406" si="1356">IF(T2392&lt;1000,ABS(T2392),0)</f>
        <v>0</v>
      </c>
      <c r="AA2392">
        <f t="shared" ref="AA2392:AA2406" si="1357">ABS(N2392)</f>
        <v>66.839999999998327</v>
      </c>
      <c r="AB2392" s="18">
        <f t="shared" ref="AB2392:AB2406" si="1358">ABS(P2392)</f>
        <v>0</v>
      </c>
      <c r="AC2392" s="18">
        <f t="shared" ref="AC2392:AC2406" si="1359">ABS(Q2392)</f>
        <v>128.06000000000131</v>
      </c>
      <c r="AD2392" s="18">
        <f t="shared" ref="AD2392:AD2406" si="1360">IF(O2392=1,ABS(P2392),0)</f>
        <v>0</v>
      </c>
      <c r="AE2392" s="18">
        <f t="shared" ref="AE2392:AE2406" si="1361">IF(O2392=0,ABS(Q2392),0)</f>
        <v>128.06000000000131</v>
      </c>
      <c r="AG2392" s="18">
        <f t="shared" ref="AG2392:AG2406" si="1362">IF(O2392=1,ABS(Q2392),0)</f>
        <v>0</v>
      </c>
      <c r="AH2392" s="18">
        <f t="shared" ref="AH2392:AH2406" si="1363">IF(O2392=0,ABS(P2392),0)</f>
        <v>0</v>
      </c>
    </row>
    <row r="2393" spans="5:34" x14ac:dyDescent="0.25">
      <c r="E2393" s="11">
        <v>43417.375</v>
      </c>
      <c r="F2393" s="9">
        <v>11335.92</v>
      </c>
      <c r="G2393" s="9">
        <v>11378.04</v>
      </c>
      <c r="H2393" s="9">
        <v>11327</v>
      </c>
      <c r="I2393" s="9">
        <v>11363.78</v>
      </c>
      <c r="K2393" s="13">
        <f t="shared" si="1352"/>
        <v>27.860000000000582</v>
      </c>
      <c r="L2393" s="13">
        <f t="shared" ref="L2393:L2406" si="1364">L2392+K2393</f>
        <v>27.860000000000582</v>
      </c>
      <c r="M2393" s="13">
        <f t="shared" si="1353"/>
        <v>51.040000000000873</v>
      </c>
      <c r="T2393" s="13">
        <f>MIN(H2392:H2406)</f>
        <v>11313.38</v>
      </c>
      <c r="X2393">
        <f t="shared" si="1354"/>
        <v>27.860000000000582</v>
      </c>
      <c r="Y2393">
        <f t="shared" si="1355"/>
        <v>51.040000000000873</v>
      </c>
      <c r="Z2393">
        <f t="shared" si="1356"/>
        <v>0</v>
      </c>
      <c r="AA2393">
        <f t="shared" si="1357"/>
        <v>0</v>
      </c>
      <c r="AB2393" s="18">
        <f t="shared" si="1358"/>
        <v>0</v>
      </c>
      <c r="AC2393" s="18">
        <f t="shared" si="1359"/>
        <v>0</v>
      </c>
      <c r="AD2393" s="18">
        <f t="shared" si="1360"/>
        <v>0</v>
      </c>
      <c r="AE2393" s="18">
        <f t="shared" si="1361"/>
        <v>0</v>
      </c>
      <c r="AG2393" s="18">
        <f t="shared" si="1362"/>
        <v>0</v>
      </c>
      <c r="AH2393" s="18">
        <f t="shared" si="1363"/>
        <v>0</v>
      </c>
    </row>
    <row r="2394" spans="5:34" x14ac:dyDescent="0.25">
      <c r="E2394" s="12">
        <v>43417.416666666664</v>
      </c>
      <c r="F2394" s="10">
        <v>11369.81</v>
      </c>
      <c r="G2394" s="10">
        <v>11447.5</v>
      </c>
      <c r="H2394" s="10">
        <v>11365.29</v>
      </c>
      <c r="I2394" s="10">
        <v>11409.98</v>
      </c>
      <c r="K2394" s="13">
        <f t="shared" si="1352"/>
        <v>40.170000000000073</v>
      </c>
      <c r="L2394" s="13">
        <f t="shared" si="1364"/>
        <v>68.030000000000655</v>
      </c>
      <c r="M2394" s="13">
        <f t="shared" si="1353"/>
        <v>82.209999999999127</v>
      </c>
      <c r="R2394">
        <v>-40</v>
      </c>
      <c r="T2394" s="13">
        <f>T2392-T2393</f>
        <v>183.43000000000029</v>
      </c>
      <c r="X2394">
        <f t="shared" si="1354"/>
        <v>40.170000000000073</v>
      </c>
      <c r="Y2394">
        <f t="shared" si="1355"/>
        <v>82.209999999999127</v>
      </c>
      <c r="Z2394">
        <f t="shared" si="1356"/>
        <v>183.43000000000029</v>
      </c>
      <c r="AA2394">
        <f t="shared" si="1357"/>
        <v>0</v>
      </c>
      <c r="AB2394" s="18">
        <f t="shared" si="1358"/>
        <v>0</v>
      </c>
      <c r="AC2394" s="18">
        <f t="shared" si="1359"/>
        <v>0</v>
      </c>
      <c r="AD2394" s="18">
        <f t="shared" si="1360"/>
        <v>0</v>
      </c>
      <c r="AE2394" s="18">
        <f t="shared" si="1361"/>
        <v>0</v>
      </c>
      <c r="AG2394" s="18">
        <f t="shared" si="1362"/>
        <v>0</v>
      </c>
      <c r="AH2394" s="18">
        <f t="shared" si="1363"/>
        <v>0</v>
      </c>
    </row>
    <row r="2395" spans="5:34" x14ac:dyDescent="0.25">
      <c r="E2395" s="11">
        <v>43417.458333333336</v>
      </c>
      <c r="F2395" s="9">
        <v>11410.49</v>
      </c>
      <c r="G2395" s="9">
        <v>11421.46</v>
      </c>
      <c r="H2395" s="9">
        <v>11369.39</v>
      </c>
      <c r="I2395" s="9">
        <v>11384.9</v>
      </c>
      <c r="K2395" s="13">
        <f t="shared" si="1352"/>
        <v>-25.590000000000146</v>
      </c>
      <c r="L2395" s="13">
        <f t="shared" si="1364"/>
        <v>42.440000000000509</v>
      </c>
      <c r="M2395" s="13">
        <f t="shared" si="1353"/>
        <v>52.069999999999709</v>
      </c>
      <c r="X2395">
        <f t="shared" si="1354"/>
        <v>25.590000000000146</v>
      </c>
      <c r="Y2395">
        <f t="shared" si="1355"/>
        <v>52.069999999999709</v>
      </c>
      <c r="Z2395">
        <f t="shared" si="1356"/>
        <v>0</v>
      </c>
      <c r="AA2395">
        <f t="shared" si="1357"/>
        <v>0</v>
      </c>
      <c r="AB2395" s="18">
        <f t="shared" si="1358"/>
        <v>0</v>
      </c>
      <c r="AC2395" s="18">
        <f t="shared" si="1359"/>
        <v>0</v>
      </c>
      <c r="AD2395" s="18">
        <f t="shared" si="1360"/>
        <v>0</v>
      </c>
      <c r="AE2395" s="18">
        <f t="shared" si="1361"/>
        <v>0</v>
      </c>
      <c r="AG2395" s="18">
        <f t="shared" si="1362"/>
        <v>0</v>
      </c>
      <c r="AH2395" s="18">
        <f t="shared" si="1363"/>
        <v>0</v>
      </c>
    </row>
    <row r="2396" spans="5:34" x14ac:dyDescent="0.25">
      <c r="E2396" s="12">
        <v>43417.5</v>
      </c>
      <c r="F2396" s="10">
        <v>11385.9</v>
      </c>
      <c r="G2396" s="10">
        <v>11403.48</v>
      </c>
      <c r="H2396" s="10">
        <v>11369.95</v>
      </c>
      <c r="I2396" s="10">
        <v>11398.49</v>
      </c>
      <c r="K2396" s="13">
        <f t="shared" si="1352"/>
        <v>12.590000000000146</v>
      </c>
      <c r="L2396" s="13">
        <f t="shared" si="1364"/>
        <v>55.030000000000655</v>
      </c>
      <c r="M2396" s="13">
        <f t="shared" si="1353"/>
        <v>33.529999999998836</v>
      </c>
      <c r="X2396">
        <f t="shared" si="1354"/>
        <v>12.590000000000146</v>
      </c>
      <c r="Y2396">
        <f t="shared" si="1355"/>
        <v>33.529999999998836</v>
      </c>
      <c r="Z2396">
        <f t="shared" si="1356"/>
        <v>0</v>
      </c>
      <c r="AA2396">
        <f t="shared" si="1357"/>
        <v>0</v>
      </c>
      <c r="AB2396" s="18">
        <f t="shared" si="1358"/>
        <v>0</v>
      </c>
      <c r="AC2396" s="18">
        <f t="shared" si="1359"/>
        <v>0</v>
      </c>
      <c r="AD2396" s="18">
        <f t="shared" si="1360"/>
        <v>0</v>
      </c>
      <c r="AE2396" s="18">
        <f t="shared" si="1361"/>
        <v>0</v>
      </c>
      <c r="AG2396" s="18">
        <f t="shared" si="1362"/>
        <v>0</v>
      </c>
      <c r="AH2396" s="18">
        <f t="shared" si="1363"/>
        <v>0</v>
      </c>
    </row>
    <row r="2397" spans="5:34" x14ac:dyDescent="0.25">
      <c r="E2397" s="11">
        <v>43417.541666666664</v>
      </c>
      <c r="F2397" s="9">
        <v>11398.99</v>
      </c>
      <c r="G2397" s="9">
        <v>11419.93</v>
      </c>
      <c r="H2397" s="9">
        <v>11390.98</v>
      </c>
      <c r="I2397" s="9">
        <v>11415.74</v>
      </c>
      <c r="K2397" s="13">
        <f t="shared" si="1352"/>
        <v>16.75</v>
      </c>
      <c r="L2397" s="13">
        <f t="shared" si="1364"/>
        <v>71.780000000000655</v>
      </c>
      <c r="M2397" s="13">
        <f t="shared" si="1353"/>
        <v>28.950000000000728</v>
      </c>
      <c r="X2397">
        <f t="shared" si="1354"/>
        <v>16.75</v>
      </c>
      <c r="Y2397">
        <f t="shared" si="1355"/>
        <v>28.950000000000728</v>
      </c>
      <c r="Z2397">
        <f t="shared" si="1356"/>
        <v>0</v>
      </c>
      <c r="AA2397">
        <f t="shared" si="1357"/>
        <v>0</v>
      </c>
      <c r="AB2397" s="18">
        <f t="shared" si="1358"/>
        <v>0</v>
      </c>
      <c r="AC2397" s="18">
        <f t="shared" si="1359"/>
        <v>0</v>
      </c>
      <c r="AD2397" s="18">
        <f t="shared" si="1360"/>
        <v>0</v>
      </c>
      <c r="AE2397" s="18">
        <f t="shared" si="1361"/>
        <v>0</v>
      </c>
      <c r="AG2397" s="18">
        <f t="shared" si="1362"/>
        <v>0</v>
      </c>
      <c r="AH2397" s="18">
        <f t="shared" si="1363"/>
        <v>0</v>
      </c>
    </row>
    <row r="2398" spans="5:34" x14ac:dyDescent="0.25">
      <c r="E2398" s="12">
        <v>43417.583333333336</v>
      </c>
      <c r="F2398" s="10">
        <v>11415.99</v>
      </c>
      <c r="G2398" s="10">
        <v>11439.88</v>
      </c>
      <c r="H2398" s="10">
        <v>11411.82</v>
      </c>
      <c r="I2398" s="10">
        <v>11412.33</v>
      </c>
      <c r="K2398" s="13">
        <f t="shared" si="1352"/>
        <v>-3.6599999999998545</v>
      </c>
      <c r="L2398" s="13">
        <f t="shared" si="1364"/>
        <v>68.1200000000008</v>
      </c>
      <c r="M2398" s="13">
        <f t="shared" si="1353"/>
        <v>28.059999999999491</v>
      </c>
      <c r="X2398">
        <f t="shared" si="1354"/>
        <v>3.6599999999998545</v>
      </c>
      <c r="Y2398">
        <f t="shared" si="1355"/>
        <v>28.059999999999491</v>
      </c>
      <c r="Z2398">
        <f t="shared" si="1356"/>
        <v>0</v>
      </c>
      <c r="AA2398">
        <f t="shared" si="1357"/>
        <v>0</v>
      </c>
      <c r="AB2398" s="18">
        <f t="shared" si="1358"/>
        <v>0</v>
      </c>
      <c r="AC2398" s="18">
        <f t="shared" si="1359"/>
        <v>0</v>
      </c>
      <c r="AD2398" s="18">
        <f t="shared" si="1360"/>
        <v>0</v>
      </c>
      <c r="AE2398" s="18">
        <f t="shared" si="1361"/>
        <v>0</v>
      </c>
      <c r="AG2398" s="18">
        <f t="shared" si="1362"/>
        <v>0</v>
      </c>
      <c r="AH2398" s="18">
        <f t="shared" si="1363"/>
        <v>0</v>
      </c>
    </row>
    <row r="2399" spans="5:34" x14ac:dyDescent="0.25">
      <c r="E2399" s="11">
        <v>43417.625</v>
      </c>
      <c r="F2399" s="9">
        <v>11412.33</v>
      </c>
      <c r="G2399" s="9">
        <v>11420.04</v>
      </c>
      <c r="H2399" s="9">
        <v>11371.49</v>
      </c>
      <c r="I2399" s="9">
        <v>11378.94</v>
      </c>
      <c r="K2399" s="13">
        <f t="shared" si="1352"/>
        <v>-33.389999999999418</v>
      </c>
      <c r="L2399" s="13">
        <f t="shared" si="1364"/>
        <v>34.730000000001382</v>
      </c>
      <c r="M2399" s="13">
        <f t="shared" si="1353"/>
        <v>48.550000000001091</v>
      </c>
      <c r="X2399">
        <f t="shared" si="1354"/>
        <v>33.389999999999418</v>
      </c>
      <c r="Y2399">
        <f t="shared" si="1355"/>
        <v>48.550000000001091</v>
      </c>
      <c r="Z2399">
        <f t="shared" si="1356"/>
        <v>0</v>
      </c>
      <c r="AA2399">
        <f t="shared" si="1357"/>
        <v>0</v>
      </c>
      <c r="AB2399" s="18">
        <f t="shared" si="1358"/>
        <v>0</v>
      </c>
      <c r="AC2399" s="18">
        <f t="shared" si="1359"/>
        <v>0</v>
      </c>
      <c r="AD2399" s="18">
        <f t="shared" si="1360"/>
        <v>0</v>
      </c>
      <c r="AE2399" s="18">
        <f t="shared" si="1361"/>
        <v>0</v>
      </c>
      <c r="AG2399" s="18">
        <f t="shared" si="1362"/>
        <v>0</v>
      </c>
      <c r="AH2399" s="18">
        <f t="shared" si="1363"/>
        <v>0</v>
      </c>
    </row>
    <row r="2400" spans="5:34" x14ac:dyDescent="0.25">
      <c r="E2400" s="12">
        <v>43417.666666666664</v>
      </c>
      <c r="F2400" s="10">
        <v>11378.19</v>
      </c>
      <c r="G2400" s="10">
        <v>11392.81</v>
      </c>
      <c r="H2400" s="10">
        <v>11347.74</v>
      </c>
      <c r="I2400" s="10">
        <v>11385.99</v>
      </c>
      <c r="K2400" s="13">
        <f t="shared" si="1352"/>
        <v>7.7999999999992724</v>
      </c>
      <c r="L2400" s="13">
        <f t="shared" si="1364"/>
        <v>42.530000000000655</v>
      </c>
      <c r="M2400" s="13">
        <f t="shared" si="1353"/>
        <v>45.069999999999709</v>
      </c>
      <c r="X2400">
        <f t="shared" si="1354"/>
        <v>7.7999999999992724</v>
      </c>
      <c r="Y2400">
        <f t="shared" si="1355"/>
        <v>45.069999999999709</v>
      </c>
      <c r="Z2400">
        <f t="shared" si="1356"/>
        <v>0</v>
      </c>
      <c r="AA2400">
        <f t="shared" si="1357"/>
        <v>0</v>
      </c>
      <c r="AB2400" s="18">
        <f t="shared" si="1358"/>
        <v>0</v>
      </c>
      <c r="AC2400" s="18">
        <f t="shared" si="1359"/>
        <v>0</v>
      </c>
      <c r="AD2400" s="18">
        <f t="shared" si="1360"/>
        <v>0</v>
      </c>
      <c r="AE2400" s="18">
        <f t="shared" si="1361"/>
        <v>0</v>
      </c>
      <c r="AG2400" s="18">
        <f t="shared" si="1362"/>
        <v>0</v>
      </c>
      <c r="AH2400" s="18">
        <f t="shared" si="1363"/>
        <v>0</v>
      </c>
    </row>
    <row r="2401" spans="5:34" x14ac:dyDescent="0.25">
      <c r="E2401" s="11">
        <v>43417.708333333336</v>
      </c>
      <c r="F2401" s="9">
        <v>11385.73</v>
      </c>
      <c r="G2401" s="9">
        <v>11431.22</v>
      </c>
      <c r="H2401" s="9">
        <v>11352.4</v>
      </c>
      <c r="I2401" s="9">
        <v>11428.21</v>
      </c>
      <c r="K2401" s="13">
        <f t="shared" si="1352"/>
        <v>42.479999999999563</v>
      </c>
      <c r="L2401" s="13">
        <f t="shared" si="1364"/>
        <v>85.010000000000218</v>
      </c>
      <c r="M2401" s="13">
        <f t="shared" si="1353"/>
        <v>78.819999999999709</v>
      </c>
      <c r="X2401">
        <f t="shared" si="1354"/>
        <v>42.479999999999563</v>
      </c>
      <c r="Y2401">
        <f t="shared" si="1355"/>
        <v>78.819999999999709</v>
      </c>
      <c r="Z2401">
        <f t="shared" si="1356"/>
        <v>0</v>
      </c>
      <c r="AA2401">
        <f t="shared" si="1357"/>
        <v>0</v>
      </c>
      <c r="AB2401" s="18">
        <f t="shared" si="1358"/>
        <v>0</v>
      </c>
      <c r="AC2401" s="18">
        <f t="shared" si="1359"/>
        <v>0</v>
      </c>
      <c r="AD2401" s="18">
        <f t="shared" si="1360"/>
        <v>0</v>
      </c>
      <c r="AE2401" s="18">
        <f t="shared" si="1361"/>
        <v>0</v>
      </c>
      <c r="AG2401" s="18">
        <f t="shared" si="1362"/>
        <v>0</v>
      </c>
      <c r="AH2401" s="18">
        <f t="shared" si="1363"/>
        <v>0</v>
      </c>
    </row>
    <row r="2402" spans="5:34" x14ac:dyDescent="0.25">
      <c r="E2402" s="12">
        <v>43417.75</v>
      </c>
      <c r="F2402" s="10">
        <v>11427.71</v>
      </c>
      <c r="G2402" s="10">
        <v>11496.81</v>
      </c>
      <c r="H2402" s="10">
        <v>11424.96</v>
      </c>
      <c r="I2402" s="10">
        <v>11470.76</v>
      </c>
      <c r="K2402" s="13">
        <f t="shared" si="1352"/>
        <v>43.050000000001091</v>
      </c>
      <c r="L2402" s="13">
        <f t="shared" si="1364"/>
        <v>128.06000000000131</v>
      </c>
      <c r="M2402" s="13">
        <f t="shared" si="1353"/>
        <v>71.850000000000364</v>
      </c>
      <c r="X2402">
        <f t="shared" si="1354"/>
        <v>43.050000000001091</v>
      </c>
      <c r="Y2402">
        <f t="shared" si="1355"/>
        <v>71.850000000000364</v>
      </c>
      <c r="Z2402">
        <f t="shared" si="1356"/>
        <v>0</v>
      </c>
      <c r="AA2402">
        <f t="shared" si="1357"/>
        <v>0</v>
      </c>
      <c r="AB2402" s="18">
        <f t="shared" si="1358"/>
        <v>0</v>
      </c>
      <c r="AC2402" s="18">
        <f t="shared" si="1359"/>
        <v>0</v>
      </c>
      <c r="AD2402" s="18">
        <f t="shared" si="1360"/>
        <v>0</v>
      </c>
      <c r="AE2402" s="18">
        <f t="shared" si="1361"/>
        <v>0</v>
      </c>
      <c r="AG2402" s="18">
        <f t="shared" si="1362"/>
        <v>0</v>
      </c>
      <c r="AH2402" s="18">
        <f t="shared" si="1363"/>
        <v>0</v>
      </c>
    </row>
    <row r="2403" spans="5:34" x14ac:dyDescent="0.25">
      <c r="E2403" s="11">
        <v>43417.791666666664</v>
      </c>
      <c r="F2403" s="9">
        <v>11471.01</v>
      </c>
      <c r="G2403" s="9">
        <v>11492.27</v>
      </c>
      <c r="H2403" s="9">
        <v>11457.75</v>
      </c>
      <c r="I2403" s="9">
        <v>11462.25</v>
      </c>
      <c r="K2403" s="13">
        <f t="shared" si="1352"/>
        <v>-8.7600000000002183</v>
      </c>
      <c r="L2403" s="13">
        <f t="shared" si="1364"/>
        <v>119.30000000000109</v>
      </c>
      <c r="M2403" s="13">
        <f t="shared" si="1353"/>
        <v>34.520000000000437</v>
      </c>
      <c r="X2403">
        <f t="shared" si="1354"/>
        <v>8.7600000000002183</v>
      </c>
      <c r="Y2403">
        <f t="shared" si="1355"/>
        <v>34.520000000000437</v>
      </c>
      <c r="Z2403">
        <f t="shared" si="1356"/>
        <v>0</v>
      </c>
      <c r="AA2403">
        <f t="shared" si="1357"/>
        <v>0</v>
      </c>
      <c r="AB2403" s="18">
        <f t="shared" si="1358"/>
        <v>0</v>
      </c>
      <c r="AC2403" s="18">
        <f t="shared" si="1359"/>
        <v>0</v>
      </c>
      <c r="AD2403" s="18">
        <f t="shared" si="1360"/>
        <v>0</v>
      </c>
      <c r="AE2403" s="18">
        <f t="shared" si="1361"/>
        <v>0</v>
      </c>
      <c r="AG2403" s="18">
        <f t="shared" si="1362"/>
        <v>0</v>
      </c>
      <c r="AH2403" s="18">
        <f t="shared" si="1363"/>
        <v>0</v>
      </c>
    </row>
    <row r="2404" spans="5:34" x14ac:dyDescent="0.25">
      <c r="E2404" s="12">
        <v>43417.833333333336</v>
      </c>
      <c r="F2404" s="10">
        <v>11461.75</v>
      </c>
      <c r="G2404" s="10">
        <v>11476.75</v>
      </c>
      <c r="H2404" s="10">
        <v>11440.74</v>
      </c>
      <c r="I2404" s="10">
        <v>11455.99</v>
      </c>
      <c r="K2404" s="13">
        <f t="shared" si="1352"/>
        <v>-5.7600000000002183</v>
      </c>
      <c r="L2404" s="13">
        <f t="shared" si="1364"/>
        <v>113.54000000000087</v>
      </c>
      <c r="M2404" s="13">
        <f t="shared" si="1353"/>
        <v>36.010000000000218</v>
      </c>
      <c r="X2404">
        <f t="shared" si="1354"/>
        <v>5.7600000000002183</v>
      </c>
      <c r="Y2404">
        <f t="shared" si="1355"/>
        <v>36.010000000000218</v>
      </c>
      <c r="Z2404">
        <f t="shared" si="1356"/>
        <v>0</v>
      </c>
      <c r="AA2404">
        <f t="shared" si="1357"/>
        <v>0</v>
      </c>
      <c r="AB2404" s="18">
        <f t="shared" si="1358"/>
        <v>0</v>
      </c>
      <c r="AC2404" s="18">
        <f t="shared" si="1359"/>
        <v>0</v>
      </c>
      <c r="AD2404" s="18">
        <f t="shared" si="1360"/>
        <v>0</v>
      </c>
      <c r="AE2404" s="18">
        <f t="shared" si="1361"/>
        <v>0</v>
      </c>
      <c r="AG2404" s="18">
        <f t="shared" si="1362"/>
        <v>0</v>
      </c>
      <c r="AH2404" s="18">
        <f t="shared" si="1363"/>
        <v>0</v>
      </c>
    </row>
    <row r="2405" spans="5:34" x14ac:dyDescent="0.25">
      <c r="E2405" s="11">
        <v>43417.875</v>
      </c>
      <c r="F2405" s="9">
        <v>11457.74</v>
      </c>
      <c r="G2405" s="9">
        <v>11460.99</v>
      </c>
      <c r="H2405" s="9">
        <v>11396.71</v>
      </c>
      <c r="I2405" s="9">
        <v>11411.71</v>
      </c>
      <c r="K2405" s="13">
        <f t="shared" si="1352"/>
        <v>-46.030000000000655</v>
      </c>
      <c r="L2405" s="13">
        <f t="shared" si="1364"/>
        <v>67.510000000000218</v>
      </c>
      <c r="M2405" s="13">
        <f t="shared" si="1353"/>
        <v>64.280000000000655</v>
      </c>
      <c r="X2405">
        <f t="shared" si="1354"/>
        <v>46.030000000000655</v>
      </c>
      <c r="Y2405">
        <f t="shared" si="1355"/>
        <v>64.280000000000655</v>
      </c>
      <c r="Z2405">
        <f t="shared" si="1356"/>
        <v>0</v>
      </c>
      <c r="AA2405">
        <f t="shared" si="1357"/>
        <v>0</v>
      </c>
      <c r="AB2405" s="18">
        <f t="shared" si="1358"/>
        <v>0</v>
      </c>
      <c r="AC2405" s="18">
        <f t="shared" si="1359"/>
        <v>0</v>
      </c>
      <c r="AD2405" s="18">
        <f t="shared" si="1360"/>
        <v>0</v>
      </c>
      <c r="AE2405" s="18">
        <f t="shared" si="1361"/>
        <v>0</v>
      </c>
      <c r="AG2405" s="18">
        <f t="shared" si="1362"/>
        <v>0</v>
      </c>
      <c r="AH2405" s="18">
        <f t="shared" si="1363"/>
        <v>0</v>
      </c>
    </row>
    <row r="2406" spans="5:34" x14ac:dyDescent="0.25">
      <c r="E2406" s="12">
        <v>43417.916666666664</v>
      </c>
      <c r="F2406" s="10">
        <v>11410.71</v>
      </c>
      <c r="G2406" s="10">
        <v>11431.47</v>
      </c>
      <c r="H2406" s="10">
        <v>11392.2</v>
      </c>
      <c r="I2406" s="10">
        <v>11418.71</v>
      </c>
      <c r="K2406" s="13">
        <f t="shared" si="1352"/>
        <v>8</v>
      </c>
      <c r="L2406" s="13">
        <f t="shared" si="1364"/>
        <v>75.510000000000218</v>
      </c>
      <c r="M2406" s="13">
        <f t="shared" si="1353"/>
        <v>39.269999999998618</v>
      </c>
      <c r="N2406" s="13"/>
      <c r="X2406">
        <f t="shared" si="1354"/>
        <v>8</v>
      </c>
      <c r="Y2406">
        <f t="shared" si="1355"/>
        <v>39.269999999998618</v>
      </c>
      <c r="Z2406">
        <f t="shared" si="1356"/>
        <v>0</v>
      </c>
      <c r="AA2406">
        <f t="shared" si="1357"/>
        <v>0</v>
      </c>
      <c r="AB2406" s="18">
        <f t="shared" si="1358"/>
        <v>0</v>
      </c>
      <c r="AC2406" s="18">
        <f t="shared" si="1359"/>
        <v>0</v>
      </c>
      <c r="AD2406" s="18">
        <f t="shared" si="1360"/>
        <v>0</v>
      </c>
      <c r="AE2406" s="18">
        <f t="shared" si="1361"/>
        <v>0</v>
      </c>
      <c r="AG2406" s="18">
        <f t="shared" si="1362"/>
        <v>0</v>
      </c>
      <c r="AH2406" s="18">
        <f t="shared" si="1363"/>
        <v>0</v>
      </c>
    </row>
    <row r="2407" spans="5:34" hidden="1" x14ac:dyDescent="0.25">
      <c r="E2407" s="11">
        <v>43417.958333333336</v>
      </c>
      <c r="F2407" s="9">
        <v>11431.85</v>
      </c>
      <c r="G2407" s="9">
        <v>11450.22</v>
      </c>
      <c r="H2407" s="9">
        <v>11431.33</v>
      </c>
      <c r="I2407" s="9">
        <v>11441.31</v>
      </c>
      <c r="AB2407"/>
      <c r="AC2407"/>
      <c r="AD2407"/>
      <c r="AE2407"/>
    </row>
    <row r="2408" spans="5:34" hidden="1" x14ac:dyDescent="0.25">
      <c r="E2408" s="12">
        <v>43418.041666666664</v>
      </c>
      <c r="F2408" s="10">
        <v>11448.12</v>
      </c>
      <c r="G2408" s="10">
        <v>11504.05</v>
      </c>
      <c r="H2408" s="10">
        <v>11439.21</v>
      </c>
      <c r="I2408" s="10">
        <v>11473.1</v>
      </c>
      <c r="AB2408"/>
      <c r="AC2408"/>
      <c r="AD2408"/>
      <c r="AE2408"/>
    </row>
    <row r="2409" spans="5:34" hidden="1" x14ac:dyDescent="0.25">
      <c r="E2409" s="11">
        <v>43418.083333333336</v>
      </c>
      <c r="F2409" s="9">
        <v>11472.57</v>
      </c>
      <c r="G2409" s="9">
        <v>11494.51</v>
      </c>
      <c r="H2409" s="9">
        <v>11469.95</v>
      </c>
      <c r="I2409" s="9">
        <v>11477.38</v>
      </c>
      <c r="AB2409"/>
      <c r="AC2409"/>
      <c r="AD2409"/>
      <c r="AE2409"/>
    </row>
    <row r="2410" spans="5:34" hidden="1" x14ac:dyDescent="0.25">
      <c r="E2410" s="12">
        <v>43418.125</v>
      </c>
      <c r="F2410" s="10">
        <v>11475.84</v>
      </c>
      <c r="G2410" s="10">
        <v>11479.04</v>
      </c>
      <c r="H2410" s="10">
        <v>11452.93</v>
      </c>
      <c r="I2410" s="10">
        <v>11455.02</v>
      </c>
      <c r="AB2410"/>
      <c r="AC2410"/>
      <c r="AD2410"/>
      <c r="AE2410"/>
    </row>
    <row r="2411" spans="5:34" hidden="1" x14ac:dyDescent="0.25">
      <c r="E2411" s="11">
        <v>43418.166666666664</v>
      </c>
      <c r="F2411" s="9">
        <v>11453.98</v>
      </c>
      <c r="G2411" s="9">
        <v>11461.31</v>
      </c>
      <c r="H2411" s="9">
        <v>11420.48</v>
      </c>
      <c r="I2411" s="9">
        <v>11447.94</v>
      </c>
      <c r="AB2411"/>
      <c r="AC2411"/>
      <c r="AD2411"/>
      <c r="AE2411"/>
    </row>
    <row r="2412" spans="5:34" hidden="1" x14ac:dyDescent="0.25">
      <c r="E2412" s="12">
        <v>43418.208333333336</v>
      </c>
      <c r="F2412" s="10">
        <v>11447.91</v>
      </c>
      <c r="G2412" s="10">
        <v>11460.47</v>
      </c>
      <c r="H2412" s="10">
        <v>11439.55</v>
      </c>
      <c r="I2412" s="10">
        <v>11454.17</v>
      </c>
      <c r="AB2412"/>
      <c r="AC2412"/>
      <c r="AD2412"/>
      <c r="AE2412"/>
    </row>
    <row r="2413" spans="5:34" hidden="1" x14ac:dyDescent="0.25">
      <c r="E2413" s="11">
        <v>43418.25</v>
      </c>
      <c r="F2413" s="9">
        <v>11454.7</v>
      </c>
      <c r="G2413" s="9">
        <v>11455.22</v>
      </c>
      <c r="H2413" s="9">
        <v>11431.11</v>
      </c>
      <c r="I2413" s="9">
        <v>11432.16</v>
      </c>
      <c r="AB2413"/>
      <c r="AC2413"/>
      <c r="AD2413"/>
      <c r="AE2413"/>
    </row>
    <row r="2414" spans="5:34" hidden="1" x14ac:dyDescent="0.25">
      <c r="E2414" s="12">
        <v>43418.291666666664</v>
      </c>
      <c r="F2414" s="10">
        <v>11431.11</v>
      </c>
      <c r="G2414" s="10">
        <v>11451.43</v>
      </c>
      <c r="H2414" s="10">
        <v>11424.99</v>
      </c>
      <c r="I2414" s="10">
        <v>11435.95</v>
      </c>
      <c r="AB2414"/>
      <c r="AC2414"/>
      <c r="AD2414"/>
      <c r="AE2414"/>
    </row>
    <row r="2415" spans="5:34" x14ac:dyDescent="0.25">
      <c r="E2415" s="11">
        <v>43418.333333333336</v>
      </c>
      <c r="F2415" s="9">
        <v>11436.47</v>
      </c>
      <c r="G2415" s="9">
        <v>11443.11</v>
      </c>
      <c r="H2415" s="9">
        <v>11430.72</v>
      </c>
      <c r="I2415" s="9">
        <v>11434.11</v>
      </c>
      <c r="K2415" s="13">
        <f t="shared" ref="K2415:K2429" si="1365">I2415-F2415</f>
        <v>-2.3599999999987631</v>
      </c>
      <c r="L2415" s="13">
        <v>0</v>
      </c>
      <c r="M2415" s="13">
        <f t="shared" ref="M2415:M2429" si="1366">G2415-H2415</f>
        <v>12.390000000001237</v>
      </c>
      <c r="N2415" s="13">
        <f>I2429-F2415</f>
        <v>-28.049999999999272</v>
      </c>
      <c r="O2415" s="18">
        <f>IF(K2415*N2415&gt;0,1,0)</f>
        <v>1</v>
      </c>
      <c r="P2415">
        <f>_xlfn.IFS(K2415&lt;0,MIN(L2414:L2428),K2415&gt;0,MAX(L2414:L2428))</f>
        <v>-111.59000000000015</v>
      </c>
      <c r="Q2415">
        <f>_xlfn.IFS(K2415&lt;0,MAX(L2414:L2428),K2415&gt;0,MIN(L2414:L2428))</f>
        <v>123.49999999999818</v>
      </c>
      <c r="T2415" s="13">
        <f>MAX(G2415:G2429)</f>
        <v>11567.61</v>
      </c>
      <c r="X2415">
        <f t="shared" ref="X2415:X2429" si="1367">ABS(K2415)</f>
        <v>2.3599999999987631</v>
      </c>
      <c r="Y2415">
        <f t="shared" ref="Y2415:Y2429" si="1368">ABS(M2415)</f>
        <v>12.390000000001237</v>
      </c>
      <c r="Z2415">
        <f t="shared" ref="Z2415:Z2429" si="1369">IF(T2415&lt;1000,ABS(T2415),0)</f>
        <v>0</v>
      </c>
      <c r="AA2415">
        <f t="shared" ref="AA2415:AA2429" si="1370">ABS(N2415)</f>
        <v>28.049999999999272</v>
      </c>
      <c r="AB2415" s="18">
        <f t="shared" ref="AB2415:AB2429" si="1371">ABS(P2415)</f>
        <v>111.59000000000015</v>
      </c>
      <c r="AC2415" s="18">
        <f t="shared" ref="AC2415:AC2429" si="1372">ABS(Q2415)</f>
        <v>123.49999999999818</v>
      </c>
      <c r="AD2415" s="18">
        <f t="shared" ref="AD2415:AD2429" si="1373">IF(O2415=1,ABS(P2415),0)</f>
        <v>111.59000000000015</v>
      </c>
      <c r="AE2415" s="18">
        <f t="shared" ref="AE2415:AE2429" si="1374">IF(O2415=0,ABS(Q2415),0)</f>
        <v>0</v>
      </c>
      <c r="AG2415" s="18">
        <f t="shared" ref="AG2415:AG2429" si="1375">IF(O2415=1,ABS(Q2415),0)</f>
        <v>123.49999999999818</v>
      </c>
      <c r="AH2415" s="18">
        <f t="shared" ref="AH2415:AH2429" si="1376">IF(O2415=0,ABS(P2415),0)</f>
        <v>0</v>
      </c>
    </row>
    <row r="2416" spans="5:34" x14ac:dyDescent="0.25">
      <c r="E2416" s="12">
        <v>43418.375</v>
      </c>
      <c r="F2416" s="10">
        <v>11431.39</v>
      </c>
      <c r="G2416" s="10">
        <v>11432.89</v>
      </c>
      <c r="H2416" s="10">
        <v>11394.11</v>
      </c>
      <c r="I2416" s="10">
        <v>11413.64</v>
      </c>
      <c r="K2416" s="13">
        <f t="shared" si="1365"/>
        <v>-17.75</v>
      </c>
      <c r="L2416" s="13">
        <f t="shared" ref="L2416:L2429" si="1377">L2415+K2416</f>
        <v>-17.75</v>
      </c>
      <c r="M2416" s="13">
        <f t="shared" si="1366"/>
        <v>38.779999999998836</v>
      </c>
      <c r="T2416" s="13">
        <f>MIN(H2415:H2429)</f>
        <v>11313.95</v>
      </c>
      <c r="X2416">
        <f t="shared" si="1367"/>
        <v>17.75</v>
      </c>
      <c r="Y2416">
        <f t="shared" si="1368"/>
        <v>38.779999999998836</v>
      </c>
      <c r="Z2416">
        <f t="shared" si="1369"/>
        <v>0</v>
      </c>
      <c r="AA2416">
        <f t="shared" si="1370"/>
        <v>0</v>
      </c>
      <c r="AB2416" s="18">
        <f t="shared" si="1371"/>
        <v>0</v>
      </c>
      <c r="AC2416" s="18">
        <f t="shared" si="1372"/>
        <v>0</v>
      </c>
      <c r="AD2416" s="18">
        <f t="shared" si="1373"/>
        <v>0</v>
      </c>
      <c r="AE2416" s="18">
        <f t="shared" si="1374"/>
        <v>0</v>
      </c>
      <c r="AG2416" s="18">
        <f t="shared" si="1375"/>
        <v>0</v>
      </c>
      <c r="AH2416" s="18">
        <f t="shared" si="1376"/>
        <v>0</v>
      </c>
    </row>
    <row r="2417" spans="5:34" x14ac:dyDescent="0.25">
      <c r="E2417" s="11">
        <v>43418.416666666664</v>
      </c>
      <c r="F2417" s="9">
        <v>11412.64</v>
      </c>
      <c r="G2417" s="9">
        <v>11417.15</v>
      </c>
      <c r="H2417" s="9">
        <v>11317.3</v>
      </c>
      <c r="I2417" s="9">
        <v>11318.8</v>
      </c>
      <c r="K2417" s="13">
        <f t="shared" si="1365"/>
        <v>-93.840000000000146</v>
      </c>
      <c r="L2417" s="13">
        <f t="shared" si="1377"/>
        <v>-111.59000000000015</v>
      </c>
      <c r="M2417" s="13">
        <f t="shared" si="1366"/>
        <v>99.850000000000364</v>
      </c>
      <c r="T2417" s="13">
        <f>T2415-T2416</f>
        <v>253.65999999999985</v>
      </c>
      <c r="X2417">
        <f t="shared" si="1367"/>
        <v>93.840000000000146</v>
      </c>
      <c r="Y2417">
        <f t="shared" si="1368"/>
        <v>99.850000000000364</v>
      </c>
      <c r="Z2417">
        <f t="shared" si="1369"/>
        <v>253.65999999999985</v>
      </c>
      <c r="AA2417">
        <f t="shared" si="1370"/>
        <v>0</v>
      </c>
      <c r="AB2417" s="18">
        <f t="shared" si="1371"/>
        <v>0</v>
      </c>
      <c r="AC2417" s="18">
        <f t="shared" si="1372"/>
        <v>0</v>
      </c>
      <c r="AD2417" s="18">
        <f t="shared" si="1373"/>
        <v>0</v>
      </c>
      <c r="AE2417" s="18">
        <f t="shared" si="1374"/>
        <v>0</v>
      </c>
      <c r="AG2417" s="18">
        <f t="shared" si="1375"/>
        <v>0</v>
      </c>
      <c r="AH2417" s="18">
        <f t="shared" si="1376"/>
        <v>0</v>
      </c>
    </row>
    <row r="2418" spans="5:34" x14ac:dyDescent="0.25">
      <c r="E2418" s="12">
        <v>43418.458333333336</v>
      </c>
      <c r="F2418" s="10">
        <v>11319.3</v>
      </c>
      <c r="G2418" s="10">
        <v>11394.09</v>
      </c>
      <c r="H2418" s="10">
        <v>11313.95</v>
      </c>
      <c r="I2418" s="10">
        <v>11387.86</v>
      </c>
      <c r="K2418" s="13">
        <f t="shared" si="1365"/>
        <v>68.56000000000131</v>
      </c>
      <c r="L2418" s="13">
        <f t="shared" si="1377"/>
        <v>-43.029999999998836</v>
      </c>
      <c r="M2418" s="13">
        <f t="shared" si="1366"/>
        <v>80.139999999999418</v>
      </c>
      <c r="X2418">
        <f t="shared" si="1367"/>
        <v>68.56000000000131</v>
      </c>
      <c r="Y2418">
        <f t="shared" si="1368"/>
        <v>80.139999999999418</v>
      </c>
      <c r="Z2418">
        <f t="shared" si="1369"/>
        <v>0</v>
      </c>
      <c r="AA2418">
        <f t="shared" si="1370"/>
        <v>0</v>
      </c>
      <c r="AB2418" s="18">
        <f t="shared" si="1371"/>
        <v>0</v>
      </c>
      <c r="AC2418" s="18">
        <f t="shared" si="1372"/>
        <v>0</v>
      </c>
      <c r="AD2418" s="18">
        <f t="shared" si="1373"/>
        <v>0</v>
      </c>
      <c r="AE2418" s="18">
        <f t="shared" si="1374"/>
        <v>0</v>
      </c>
      <c r="AG2418" s="18">
        <f t="shared" si="1375"/>
        <v>0</v>
      </c>
      <c r="AH2418" s="18">
        <f t="shared" si="1376"/>
        <v>0</v>
      </c>
    </row>
    <row r="2419" spans="5:34" x14ac:dyDescent="0.25">
      <c r="E2419" s="11">
        <v>43418.5</v>
      </c>
      <c r="F2419" s="9">
        <v>11388.86</v>
      </c>
      <c r="G2419" s="9">
        <v>11430.15</v>
      </c>
      <c r="H2419" s="9">
        <v>11385.12</v>
      </c>
      <c r="I2419" s="9">
        <v>11428.8</v>
      </c>
      <c r="K2419" s="13">
        <f t="shared" si="1365"/>
        <v>39.93999999999869</v>
      </c>
      <c r="L2419" s="13">
        <f t="shared" si="1377"/>
        <v>-3.0900000000001455</v>
      </c>
      <c r="M2419" s="13">
        <f t="shared" si="1366"/>
        <v>45.029999999998836</v>
      </c>
      <c r="R2419">
        <v>72</v>
      </c>
      <c r="X2419">
        <f t="shared" si="1367"/>
        <v>39.93999999999869</v>
      </c>
      <c r="Y2419">
        <f t="shared" si="1368"/>
        <v>45.029999999998836</v>
      </c>
      <c r="Z2419">
        <f t="shared" si="1369"/>
        <v>0</v>
      </c>
      <c r="AA2419">
        <f t="shared" si="1370"/>
        <v>0</v>
      </c>
      <c r="AB2419" s="18">
        <f t="shared" si="1371"/>
        <v>0</v>
      </c>
      <c r="AC2419" s="18">
        <f t="shared" si="1372"/>
        <v>0</v>
      </c>
      <c r="AD2419" s="18">
        <f t="shared" si="1373"/>
        <v>0</v>
      </c>
      <c r="AE2419" s="18">
        <f t="shared" si="1374"/>
        <v>0</v>
      </c>
      <c r="AG2419" s="18">
        <f t="shared" si="1375"/>
        <v>0</v>
      </c>
      <c r="AH2419" s="18">
        <f t="shared" si="1376"/>
        <v>0</v>
      </c>
    </row>
    <row r="2420" spans="5:34" x14ac:dyDescent="0.25">
      <c r="E2420" s="12">
        <v>43418.541666666664</v>
      </c>
      <c r="F2420" s="10">
        <v>11428.79</v>
      </c>
      <c r="G2420" s="10">
        <v>11441.86</v>
      </c>
      <c r="H2420" s="10">
        <v>11404.37</v>
      </c>
      <c r="I2420" s="10">
        <v>11418.52</v>
      </c>
      <c r="K2420" s="13">
        <f t="shared" si="1365"/>
        <v>-10.270000000000437</v>
      </c>
      <c r="L2420" s="13">
        <f t="shared" si="1377"/>
        <v>-13.360000000000582</v>
      </c>
      <c r="M2420" s="13">
        <f t="shared" si="1366"/>
        <v>37.489999999999782</v>
      </c>
      <c r="X2420">
        <f t="shared" si="1367"/>
        <v>10.270000000000437</v>
      </c>
      <c r="Y2420">
        <f t="shared" si="1368"/>
        <v>37.489999999999782</v>
      </c>
      <c r="Z2420">
        <f t="shared" si="1369"/>
        <v>0</v>
      </c>
      <c r="AA2420">
        <f t="shared" si="1370"/>
        <v>0</v>
      </c>
      <c r="AB2420" s="18">
        <f t="shared" si="1371"/>
        <v>0</v>
      </c>
      <c r="AC2420" s="18">
        <f t="shared" si="1372"/>
        <v>0</v>
      </c>
      <c r="AD2420" s="18">
        <f t="shared" si="1373"/>
        <v>0</v>
      </c>
      <c r="AE2420" s="18">
        <f t="shared" si="1374"/>
        <v>0</v>
      </c>
      <c r="AG2420" s="18">
        <f t="shared" si="1375"/>
        <v>0</v>
      </c>
      <c r="AH2420" s="18">
        <f t="shared" si="1376"/>
        <v>0</v>
      </c>
    </row>
    <row r="2421" spans="5:34" x14ac:dyDescent="0.25">
      <c r="E2421" s="11">
        <v>43418.583333333336</v>
      </c>
      <c r="F2421" s="9">
        <v>11419.02</v>
      </c>
      <c r="G2421" s="9">
        <v>11474.13</v>
      </c>
      <c r="H2421" s="9">
        <v>11418.52</v>
      </c>
      <c r="I2421" s="9">
        <v>11463.22</v>
      </c>
      <c r="K2421" s="13">
        <f t="shared" si="1365"/>
        <v>44.199999999998909</v>
      </c>
      <c r="L2421" s="13">
        <f t="shared" si="1377"/>
        <v>30.839999999998327</v>
      </c>
      <c r="M2421" s="13">
        <f t="shared" si="1366"/>
        <v>55.609999999998763</v>
      </c>
      <c r="X2421">
        <f t="shared" si="1367"/>
        <v>44.199999999998909</v>
      </c>
      <c r="Y2421">
        <f t="shared" si="1368"/>
        <v>55.609999999998763</v>
      </c>
      <c r="Z2421">
        <f t="shared" si="1369"/>
        <v>0</v>
      </c>
      <c r="AA2421">
        <f t="shared" si="1370"/>
        <v>0</v>
      </c>
      <c r="AB2421" s="18">
        <f t="shared" si="1371"/>
        <v>0</v>
      </c>
      <c r="AC2421" s="18">
        <f t="shared" si="1372"/>
        <v>0</v>
      </c>
      <c r="AD2421" s="18">
        <f t="shared" si="1373"/>
        <v>0</v>
      </c>
      <c r="AE2421" s="18">
        <f t="shared" si="1374"/>
        <v>0</v>
      </c>
      <c r="AG2421" s="18">
        <f t="shared" si="1375"/>
        <v>0</v>
      </c>
      <c r="AH2421" s="18">
        <f t="shared" si="1376"/>
        <v>0</v>
      </c>
    </row>
    <row r="2422" spans="5:34" x14ac:dyDescent="0.25">
      <c r="E2422" s="12">
        <v>43418.625</v>
      </c>
      <c r="F2422" s="10">
        <v>11463.23</v>
      </c>
      <c r="G2422" s="10">
        <v>11567.61</v>
      </c>
      <c r="H2422" s="10">
        <v>11459.13</v>
      </c>
      <c r="I2422" s="10">
        <v>11555.89</v>
      </c>
      <c r="K2422" s="13">
        <f t="shared" si="1365"/>
        <v>92.659999999999854</v>
      </c>
      <c r="L2422" s="13">
        <f t="shared" si="1377"/>
        <v>123.49999999999818</v>
      </c>
      <c r="M2422" s="13">
        <f t="shared" si="1366"/>
        <v>108.48000000000138</v>
      </c>
      <c r="X2422">
        <f t="shared" si="1367"/>
        <v>92.659999999999854</v>
      </c>
      <c r="Y2422">
        <f t="shared" si="1368"/>
        <v>108.48000000000138</v>
      </c>
      <c r="Z2422">
        <f t="shared" si="1369"/>
        <v>0</v>
      </c>
      <c r="AA2422">
        <f t="shared" si="1370"/>
        <v>0</v>
      </c>
      <c r="AB2422" s="18">
        <f t="shared" si="1371"/>
        <v>0</v>
      </c>
      <c r="AC2422" s="18">
        <f t="shared" si="1372"/>
        <v>0</v>
      </c>
      <c r="AD2422" s="18">
        <f t="shared" si="1373"/>
        <v>0</v>
      </c>
      <c r="AE2422" s="18">
        <f t="shared" si="1374"/>
        <v>0</v>
      </c>
      <c r="AG2422" s="18">
        <f t="shared" si="1375"/>
        <v>0</v>
      </c>
      <c r="AH2422" s="18">
        <f t="shared" si="1376"/>
        <v>0</v>
      </c>
    </row>
    <row r="2423" spans="5:34" x14ac:dyDescent="0.25">
      <c r="E2423" s="11">
        <v>43418.666666666664</v>
      </c>
      <c r="F2423" s="9">
        <v>11555.89</v>
      </c>
      <c r="G2423" s="9">
        <v>11564.62</v>
      </c>
      <c r="H2423" s="9">
        <v>11469.33</v>
      </c>
      <c r="I2423" s="9">
        <v>11475.1</v>
      </c>
      <c r="K2423" s="13">
        <f t="shared" si="1365"/>
        <v>-80.789999999999054</v>
      </c>
      <c r="L2423" s="13">
        <f t="shared" si="1377"/>
        <v>42.709999999999127</v>
      </c>
      <c r="M2423" s="13">
        <f t="shared" si="1366"/>
        <v>95.290000000000873</v>
      </c>
      <c r="X2423">
        <f t="shared" si="1367"/>
        <v>80.789999999999054</v>
      </c>
      <c r="Y2423">
        <f t="shared" si="1368"/>
        <v>95.290000000000873</v>
      </c>
      <c r="Z2423">
        <f t="shared" si="1369"/>
        <v>0</v>
      </c>
      <c r="AA2423">
        <f t="shared" si="1370"/>
        <v>0</v>
      </c>
      <c r="AB2423" s="18">
        <f t="shared" si="1371"/>
        <v>0</v>
      </c>
      <c r="AC2423" s="18">
        <f t="shared" si="1372"/>
        <v>0</v>
      </c>
      <c r="AD2423" s="18">
        <f t="shared" si="1373"/>
        <v>0</v>
      </c>
      <c r="AE2423" s="18">
        <f t="shared" si="1374"/>
        <v>0</v>
      </c>
      <c r="AG2423" s="18">
        <f t="shared" si="1375"/>
        <v>0</v>
      </c>
      <c r="AH2423" s="18">
        <f t="shared" si="1376"/>
        <v>0</v>
      </c>
    </row>
    <row r="2424" spans="5:34" x14ac:dyDescent="0.25">
      <c r="E2424" s="12">
        <v>43418.708333333336</v>
      </c>
      <c r="F2424" s="10">
        <v>11476.09</v>
      </c>
      <c r="G2424" s="10">
        <v>11486.64</v>
      </c>
      <c r="H2424" s="10">
        <v>11442.42</v>
      </c>
      <c r="I2424" s="10">
        <v>11448.31</v>
      </c>
      <c r="K2424" s="13">
        <f t="shared" si="1365"/>
        <v>-27.780000000000655</v>
      </c>
      <c r="L2424" s="13">
        <f t="shared" si="1377"/>
        <v>14.929999999998472</v>
      </c>
      <c r="M2424" s="13">
        <f t="shared" si="1366"/>
        <v>44.219999999999345</v>
      </c>
      <c r="X2424">
        <f t="shared" si="1367"/>
        <v>27.780000000000655</v>
      </c>
      <c r="Y2424">
        <f t="shared" si="1368"/>
        <v>44.219999999999345</v>
      </c>
      <c r="Z2424">
        <f t="shared" si="1369"/>
        <v>0</v>
      </c>
      <c r="AA2424">
        <f t="shared" si="1370"/>
        <v>0</v>
      </c>
      <c r="AB2424" s="18">
        <f t="shared" si="1371"/>
        <v>0</v>
      </c>
      <c r="AC2424" s="18">
        <f t="shared" si="1372"/>
        <v>0</v>
      </c>
      <c r="AD2424" s="18">
        <f t="shared" si="1373"/>
        <v>0</v>
      </c>
      <c r="AE2424" s="18">
        <f t="shared" si="1374"/>
        <v>0</v>
      </c>
      <c r="AG2424" s="18">
        <f t="shared" si="1375"/>
        <v>0</v>
      </c>
      <c r="AH2424" s="18">
        <f t="shared" si="1376"/>
        <v>0</v>
      </c>
    </row>
    <row r="2425" spans="5:34" x14ac:dyDescent="0.25">
      <c r="E2425" s="11">
        <v>43418.75</v>
      </c>
      <c r="F2425" s="9">
        <v>11447.31</v>
      </c>
      <c r="G2425" s="9">
        <v>11449.81</v>
      </c>
      <c r="H2425" s="9">
        <v>11389.8</v>
      </c>
      <c r="I2425" s="9">
        <v>11414.71</v>
      </c>
      <c r="K2425" s="13">
        <f t="shared" si="1365"/>
        <v>-32.600000000000364</v>
      </c>
      <c r="L2425" s="13">
        <f t="shared" si="1377"/>
        <v>-17.670000000001892</v>
      </c>
      <c r="M2425" s="13">
        <f t="shared" si="1366"/>
        <v>60.010000000000218</v>
      </c>
      <c r="X2425">
        <f t="shared" si="1367"/>
        <v>32.600000000000364</v>
      </c>
      <c r="Y2425">
        <f t="shared" si="1368"/>
        <v>60.010000000000218</v>
      </c>
      <c r="Z2425">
        <f t="shared" si="1369"/>
        <v>0</v>
      </c>
      <c r="AA2425">
        <f t="shared" si="1370"/>
        <v>0</v>
      </c>
      <c r="AB2425" s="18">
        <f t="shared" si="1371"/>
        <v>0</v>
      </c>
      <c r="AC2425" s="18">
        <f t="shared" si="1372"/>
        <v>0</v>
      </c>
      <c r="AD2425" s="18">
        <f t="shared" si="1373"/>
        <v>0</v>
      </c>
      <c r="AE2425" s="18">
        <f t="shared" si="1374"/>
        <v>0</v>
      </c>
      <c r="AG2425" s="18">
        <f t="shared" si="1375"/>
        <v>0</v>
      </c>
      <c r="AH2425" s="18">
        <f t="shared" si="1376"/>
        <v>0</v>
      </c>
    </row>
    <row r="2426" spans="5:34" x14ac:dyDescent="0.25">
      <c r="E2426" s="12">
        <v>43418.791666666664</v>
      </c>
      <c r="F2426" s="10">
        <v>11416.21</v>
      </c>
      <c r="G2426" s="10">
        <v>11445.72</v>
      </c>
      <c r="H2426" s="10">
        <v>11398.44</v>
      </c>
      <c r="I2426" s="10">
        <v>11407.19</v>
      </c>
      <c r="K2426" s="13">
        <f t="shared" si="1365"/>
        <v>-9.0199999999986176</v>
      </c>
      <c r="L2426" s="13">
        <f t="shared" si="1377"/>
        <v>-26.690000000000509</v>
      </c>
      <c r="M2426" s="13">
        <f t="shared" si="1366"/>
        <v>47.279999999998836</v>
      </c>
      <c r="X2426">
        <f t="shared" si="1367"/>
        <v>9.0199999999986176</v>
      </c>
      <c r="Y2426">
        <f t="shared" si="1368"/>
        <v>47.279999999998836</v>
      </c>
      <c r="Z2426">
        <f t="shared" si="1369"/>
        <v>0</v>
      </c>
      <c r="AA2426">
        <f t="shared" si="1370"/>
        <v>0</v>
      </c>
      <c r="AB2426" s="18">
        <f t="shared" si="1371"/>
        <v>0</v>
      </c>
      <c r="AC2426" s="18">
        <f t="shared" si="1372"/>
        <v>0</v>
      </c>
      <c r="AD2426" s="18">
        <f t="shared" si="1373"/>
        <v>0</v>
      </c>
      <c r="AE2426" s="18">
        <f t="shared" si="1374"/>
        <v>0</v>
      </c>
      <c r="AG2426" s="18">
        <f t="shared" si="1375"/>
        <v>0</v>
      </c>
      <c r="AH2426" s="18">
        <f t="shared" si="1376"/>
        <v>0</v>
      </c>
    </row>
    <row r="2427" spans="5:34" x14ac:dyDescent="0.25">
      <c r="E2427" s="11">
        <v>43418.833333333336</v>
      </c>
      <c r="F2427" s="9">
        <v>11406.44</v>
      </c>
      <c r="G2427" s="9">
        <v>11423.95</v>
      </c>
      <c r="H2427" s="9">
        <v>11358.9</v>
      </c>
      <c r="I2427" s="9">
        <v>11375.41</v>
      </c>
      <c r="K2427" s="13">
        <f t="shared" si="1365"/>
        <v>-31.030000000000655</v>
      </c>
      <c r="L2427" s="13">
        <f t="shared" si="1377"/>
        <v>-57.720000000001164</v>
      </c>
      <c r="M2427" s="13">
        <f t="shared" si="1366"/>
        <v>65.050000000001091</v>
      </c>
      <c r="X2427">
        <f t="shared" si="1367"/>
        <v>31.030000000000655</v>
      </c>
      <c r="Y2427">
        <f t="shared" si="1368"/>
        <v>65.050000000001091</v>
      </c>
      <c r="Z2427">
        <f t="shared" si="1369"/>
        <v>0</v>
      </c>
      <c r="AA2427">
        <f t="shared" si="1370"/>
        <v>0</v>
      </c>
      <c r="AB2427" s="18">
        <f t="shared" si="1371"/>
        <v>0</v>
      </c>
      <c r="AC2427" s="18">
        <f t="shared" si="1372"/>
        <v>0</v>
      </c>
      <c r="AD2427" s="18">
        <f t="shared" si="1373"/>
        <v>0</v>
      </c>
      <c r="AE2427" s="18">
        <f t="shared" si="1374"/>
        <v>0</v>
      </c>
      <c r="AG2427" s="18">
        <f t="shared" si="1375"/>
        <v>0</v>
      </c>
      <c r="AH2427" s="18">
        <f t="shared" si="1376"/>
        <v>0</v>
      </c>
    </row>
    <row r="2428" spans="5:34" x14ac:dyDescent="0.25">
      <c r="E2428" s="12">
        <v>43418.875</v>
      </c>
      <c r="F2428" s="10">
        <v>11375.91</v>
      </c>
      <c r="G2428" s="10">
        <v>11441.95</v>
      </c>
      <c r="H2428" s="10">
        <v>11352.39</v>
      </c>
      <c r="I2428" s="10">
        <v>11436.94</v>
      </c>
      <c r="K2428" s="13">
        <f t="shared" si="1365"/>
        <v>61.030000000000655</v>
      </c>
      <c r="L2428" s="13">
        <f t="shared" si="1377"/>
        <v>3.3099999999994907</v>
      </c>
      <c r="M2428" s="13">
        <f t="shared" si="1366"/>
        <v>89.56000000000131</v>
      </c>
      <c r="X2428">
        <f t="shared" si="1367"/>
        <v>61.030000000000655</v>
      </c>
      <c r="Y2428">
        <f t="shared" si="1368"/>
        <v>89.56000000000131</v>
      </c>
      <c r="Z2428">
        <f t="shared" si="1369"/>
        <v>0</v>
      </c>
      <c r="AA2428">
        <f t="shared" si="1370"/>
        <v>0</v>
      </c>
      <c r="AB2428" s="18">
        <f t="shared" si="1371"/>
        <v>0</v>
      </c>
      <c r="AC2428" s="18">
        <f t="shared" si="1372"/>
        <v>0</v>
      </c>
      <c r="AD2428" s="18">
        <f t="shared" si="1373"/>
        <v>0</v>
      </c>
      <c r="AE2428" s="18">
        <f t="shared" si="1374"/>
        <v>0</v>
      </c>
      <c r="AG2428" s="18">
        <f t="shared" si="1375"/>
        <v>0</v>
      </c>
      <c r="AH2428" s="18">
        <f t="shared" si="1376"/>
        <v>0</v>
      </c>
    </row>
    <row r="2429" spans="5:34" x14ac:dyDescent="0.25">
      <c r="E2429" s="11">
        <v>43418.916666666664</v>
      </c>
      <c r="F2429" s="9">
        <v>11437.19</v>
      </c>
      <c r="G2429" s="9">
        <v>11475.47</v>
      </c>
      <c r="H2429" s="9">
        <v>11397.66</v>
      </c>
      <c r="I2429" s="9">
        <v>11408.42</v>
      </c>
      <c r="K2429" s="13">
        <f t="shared" si="1365"/>
        <v>-28.770000000000437</v>
      </c>
      <c r="L2429" s="13">
        <f t="shared" si="1377"/>
        <v>-25.460000000000946</v>
      </c>
      <c r="M2429" s="13">
        <f t="shared" si="1366"/>
        <v>77.809999999999491</v>
      </c>
      <c r="N2429" s="13"/>
      <c r="X2429">
        <f t="shared" si="1367"/>
        <v>28.770000000000437</v>
      </c>
      <c r="Y2429">
        <f t="shared" si="1368"/>
        <v>77.809999999999491</v>
      </c>
      <c r="Z2429">
        <f t="shared" si="1369"/>
        <v>0</v>
      </c>
      <c r="AA2429">
        <f t="shared" si="1370"/>
        <v>0</v>
      </c>
      <c r="AB2429" s="18">
        <f t="shared" si="1371"/>
        <v>0</v>
      </c>
      <c r="AC2429" s="18">
        <f t="shared" si="1372"/>
        <v>0</v>
      </c>
      <c r="AD2429" s="18">
        <f t="shared" si="1373"/>
        <v>0</v>
      </c>
      <c r="AE2429" s="18">
        <f t="shared" si="1374"/>
        <v>0</v>
      </c>
      <c r="AG2429" s="18">
        <f t="shared" si="1375"/>
        <v>0</v>
      </c>
      <c r="AH2429" s="18">
        <f t="shared" si="1376"/>
        <v>0</v>
      </c>
    </row>
    <row r="2430" spans="5:34" hidden="1" x14ac:dyDescent="0.25">
      <c r="E2430" s="12">
        <v>43418.958333333336</v>
      </c>
      <c r="F2430" s="10">
        <v>11390.93</v>
      </c>
      <c r="G2430" s="10">
        <v>11410.97</v>
      </c>
      <c r="H2430" s="10">
        <v>11376.22</v>
      </c>
      <c r="I2430" s="10">
        <v>11398.81</v>
      </c>
      <c r="AB2430"/>
      <c r="AC2430"/>
      <c r="AD2430"/>
      <c r="AE2430"/>
    </row>
    <row r="2431" spans="5:34" hidden="1" x14ac:dyDescent="0.25">
      <c r="E2431" s="11">
        <v>43419.041666666664</v>
      </c>
      <c r="F2431" s="9">
        <v>11400.91</v>
      </c>
      <c r="G2431" s="9">
        <v>11431.26</v>
      </c>
      <c r="H2431" s="9">
        <v>11376.03</v>
      </c>
      <c r="I2431" s="9">
        <v>11382.83</v>
      </c>
      <c r="AB2431"/>
      <c r="AC2431"/>
      <c r="AD2431"/>
      <c r="AE2431"/>
    </row>
    <row r="2432" spans="5:34" hidden="1" x14ac:dyDescent="0.25">
      <c r="E2432" s="12">
        <v>43419.083333333336</v>
      </c>
      <c r="F2432" s="10">
        <v>11382.31</v>
      </c>
      <c r="G2432" s="10">
        <v>11419.95</v>
      </c>
      <c r="H2432" s="10">
        <v>11363.32</v>
      </c>
      <c r="I2432" s="10">
        <v>11415.72</v>
      </c>
      <c r="AB2432"/>
      <c r="AC2432"/>
      <c r="AD2432"/>
      <c r="AE2432"/>
    </row>
    <row r="2433" spans="5:34" hidden="1" x14ac:dyDescent="0.25">
      <c r="E2433" s="11">
        <v>43419.125</v>
      </c>
      <c r="F2433" s="9">
        <v>11416.78</v>
      </c>
      <c r="G2433" s="9">
        <v>11419.02</v>
      </c>
      <c r="H2433" s="9">
        <v>11350.67</v>
      </c>
      <c r="I2433" s="9">
        <v>11364.64</v>
      </c>
      <c r="AB2433"/>
      <c r="AC2433"/>
      <c r="AD2433"/>
      <c r="AE2433"/>
    </row>
    <row r="2434" spans="5:34" hidden="1" x14ac:dyDescent="0.25">
      <c r="E2434" s="12">
        <v>43419.166666666664</v>
      </c>
      <c r="F2434" s="10">
        <v>11365.69</v>
      </c>
      <c r="G2434" s="10">
        <v>11410.34</v>
      </c>
      <c r="H2434" s="10">
        <v>11362.56</v>
      </c>
      <c r="I2434" s="10">
        <v>11375.63</v>
      </c>
      <c r="AB2434"/>
      <c r="AC2434"/>
      <c r="AD2434"/>
      <c r="AE2434"/>
    </row>
    <row r="2435" spans="5:34" hidden="1" x14ac:dyDescent="0.25">
      <c r="E2435" s="11">
        <v>43419.208333333336</v>
      </c>
      <c r="F2435" s="9">
        <v>11374.58</v>
      </c>
      <c r="G2435" s="9">
        <v>11385.78</v>
      </c>
      <c r="H2435" s="9">
        <v>11364.05</v>
      </c>
      <c r="I2435" s="9">
        <v>11376.73</v>
      </c>
      <c r="AB2435"/>
      <c r="AC2435"/>
      <c r="AD2435"/>
      <c r="AE2435"/>
    </row>
    <row r="2436" spans="5:34" hidden="1" x14ac:dyDescent="0.25">
      <c r="E2436" s="12">
        <v>43419.25</v>
      </c>
      <c r="F2436" s="10">
        <v>11375.68</v>
      </c>
      <c r="G2436" s="10">
        <v>11381.83</v>
      </c>
      <c r="H2436" s="10">
        <v>11360.9</v>
      </c>
      <c r="I2436" s="10">
        <v>11381.72</v>
      </c>
      <c r="AB2436"/>
      <c r="AC2436"/>
      <c r="AD2436"/>
      <c r="AE2436"/>
    </row>
    <row r="2437" spans="5:34" hidden="1" x14ac:dyDescent="0.25">
      <c r="E2437" s="11">
        <v>43419.291666666664</v>
      </c>
      <c r="F2437" s="9">
        <v>11382.78</v>
      </c>
      <c r="G2437" s="9">
        <v>11411.2</v>
      </c>
      <c r="H2437" s="9">
        <v>11377.52</v>
      </c>
      <c r="I2437" s="9">
        <v>11410.14</v>
      </c>
      <c r="AB2437"/>
      <c r="AC2437"/>
      <c r="AD2437"/>
      <c r="AE2437"/>
    </row>
    <row r="2438" spans="5:34" x14ac:dyDescent="0.25">
      <c r="E2438" s="12">
        <v>43419.333333333336</v>
      </c>
      <c r="F2438" s="10">
        <v>11409.09</v>
      </c>
      <c r="G2438" s="10">
        <v>11436.96</v>
      </c>
      <c r="H2438" s="10">
        <v>11405.94</v>
      </c>
      <c r="I2438" s="10">
        <v>11433.01</v>
      </c>
      <c r="K2438" s="13">
        <f t="shared" ref="K2438:K2452" si="1378">I2438-F2438</f>
        <v>23.920000000000073</v>
      </c>
      <c r="L2438" s="13">
        <v>0</v>
      </c>
      <c r="M2438" s="13">
        <f t="shared" ref="M2438:M2452" si="1379">G2438-H2438</f>
        <v>31.019999999998618</v>
      </c>
      <c r="N2438" s="13">
        <f>I2452-F2438</f>
        <v>32.530000000000655</v>
      </c>
      <c r="O2438" s="18">
        <f>IF(K2438*N2438&gt;0,1,0)</f>
        <v>1</v>
      </c>
      <c r="P2438">
        <f>_xlfn.IFS(K2438&lt;0,MIN(L2437:L2451),K2438&gt;0,MAX(L2437:L2451))</f>
        <v>19.300000000001091</v>
      </c>
      <c r="Q2438">
        <f>_xlfn.IFS(K2438&lt;0,MAX(L2437:L2451),K2438&gt;0,MIN(L2437:L2451))</f>
        <v>-137.45999999999731</v>
      </c>
      <c r="T2438" s="13">
        <f>MAX(G2438:G2452)</f>
        <v>11501.71</v>
      </c>
      <c r="X2438">
        <f t="shared" ref="X2438:X2452" si="1380">ABS(K2438)</f>
        <v>23.920000000000073</v>
      </c>
      <c r="Y2438">
        <f t="shared" ref="Y2438:Y2452" si="1381">ABS(M2438)</f>
        <v>31.019999999998618</v>
      </c>
      <c r="Z2438">
        <f t="shared" ref="Z2438:Z2452" si="1382">IF(T2438&lt;1000,ABS(T2438),0)</f>
        <v>0</v>
      </c>
      <c r="AA2438">
        <f t="shared" ref="AA2438:AA2452" si="1383">ABS(N2438)</f>
        <v>32.530000000000655</v>
      </c>
      <c r="AB2438" s="18">
        <f t="shared" ref="AB2438:AB2452" si="1384">ABS(P2438)</f>
        <v>19.300000000001091</v>
      </c>
      <c r="AC2438" s="18">
        <f t="shared" ref="AC2438:AC2452" si="1385">ABS(Q2438)</f>
        <v>137.45999999999731</v>
      </c>
      <c r="AD2438" s="18">
        <f t="shared" ref="AD2438:AD2452" si="1386">IF(O2438=1,ABS(P2438),0)</f>
        <v>19.300000000001091</v>
      </c>
      <c r="AE2438" s="18">
        <f t="shared" ref="AE2438:AE2452" si="1387">IF(O2438=0,ABS(Q2438),0)</f>
        <v>0</v>
      </c>
      <c r="AG2438" s="18">
        <f t="shared" ref="AG2438:AG2452" si="1388">IF(O2438=1,ABS(Q2438),0)</f>
        <v>137.45999999999731</v>
      </c>
      <c r="AH2438" s="18">
        <f t="shared" ref="AH2438:AH2452" si="1389">IF(O2438=0,ABS(P2438),0)</f>
        <v>0</v>
      </c>
    </row>
    <row r="2439" spans="5:34" x14ac:dyDescent="0.25">
      <c r="E2439" s="11">
        <v>43419.375</v>
      </c>
      <c r="F2439" s="9">
        <v>11442.81</v>
      </c>
      <c r="G2439" s="9">
        <v>11490.23</v>
      </c>
      <c r="H2439" s="9">
        <v>11442.81</v>
      </c>
      <c r="I2439" s="9">
        <v>11462.11</v>
      </c>
      <c r="K2439" s="13">
        <f t="shared" si="1378"/>
        <v>19.300000000001091</v>
      </c>
      <c r="L2439" s="13">
        <f t="shared" ref="L2439:L2452" si="1390">L2438+K2439</f>
        <v>19.300000000001091</v>
      </c>
      <c r="M2439" s="13">
        <f t="shared" si="1379"/>
        <v>47.420000000000073</v>
      </c>
      <c r="T2439" s="13">
        <f>MIN(H2438:H2452)</f>
        <v>11251.99</v>
      </c>
      <c r="X2439">
        <f t="shared" si="1380"/>
        <v>19.300000000001091</v>
      </c>
      <c r="Y2439">
        <f t="shared" si="1381"/>
        <v>47.420000000000073</v>
      </c>
      <c r="Z2439">
        <f t="shared" si="1382"/>
        <v>0</v>
      </c>
      <c r="AA2439">
        <f t="shared" si="1383"/>
        <v>0</v>
      </c>
      <c r="AB2439" s="18">
        <f t="shared" si="1384"/>
        <v>0</v>
      </c>
      <c r="AC2439" s="18">
        <f t="shared" si="1385"/>
        <v>0</v>
      </c>
      <c r="AD2439" s="18">
        <f t="shared" si="1386"/>
        <v>0</v>
      </c>
      <c r="AE2439" s="18">
        <f t="shared" si="1387"/>
        <v>0</v>
      </c>
      <c r="AG2439" s="18">
        <f t="shared" si="1388"/>
        <v>0</v>
      </c>
      <c r="AH2439" s="18">
        <f t="shared" si="1389"/>
        <v>0</v>
      </c>
    </row>
    <row r="2440" spans="5:34" x14ac:dyDescent="0.25">
      <c r="E2440" s="12">
        <v>43419.416666666664</v>
      </c>
      <c r="F2440" s="10">
        <v>11461.39</v>
      </c>
      <c r="G2440" s="10">
        <v>11501.71</v>
      </c>
      <c r="H2440" s="10">
        <v>11421.68</v>
      </c>
      <c r="I2440" s="10">
        <v>11431.68</v>
      </c>
      <c r="K2440" s="13">
        <f t="shared" si="1378"/>
        <v>-29.709999999999127</v>
      </c>
      <c r="L2440" s="13">
        <f t="shared" si="1390"/>
        <v>-10.409999999998035</v>
      </c>
      <c r="M2440" s="13">
        <f t="shared" si="1379"/>
        <v>80.029999999998836</v>
      </c>
      <c r="T2440" s="13">
        <f>T2438-T2439</f>
        <v>249.71999999999935</v>
      </c>
      <c r="X2440">
        <f t="shared" si="1380"/>
        <v>29.709999999999127</v>
      </c>
      <c r="Y2440">
        <f t="shared" si="1381"/>
        <v>80.029999999998836</v>
      </c>
      <c r="Z2440">
        <f t="shared" si="1382"/>
        <v>249.71999999999935</v>
      </c>
      <c r="AA2440">
        <f t="shared" si="1383"/>
        <v>0</v>
      </c>
      <c r="AB2440" s="18">
        <f t="shared" si="1384"/>
        <v>0</v>
      </c>
      <c r="AC2440" s="18">
        <f t="shared" si="1385"/>
        <v>0</v>
      </c>
      <c r="AD2440" s="18">
        <f t="shared" si="1386"/>
        <v>0</v>
      </c>
      <c r="AE2440" s="18">
        <f t="shared" si="1387"/>
        <v>0</v>
      </c>
      <c r="AG2440" s="18">
        <f t="shared" si="1388"/>
        <v>0</v>
      </c>
      <c r="AH2440" s="18">
        <f t="shared" si="1389"/>
        <v>0</v>
      </c>
    </row>
    <row r="2441" spans="5:34" x14ac:dyDescent="0.25">
      <c r="E2441" s="11">
        <v>43419.458333333336</v>
      </c>
      <c r="F2441" s="9">
        <v>11431.43</v>
      </c>
      <c r="G2441" s="9">
        <v>11458.65</v>
      </c>
      <c r="H2441" s="9">
        <v>11397.33</v>
      </c>
      <c r="I2441" s="9">
        <v>11407.46</v>
      </c>
      <c r="K2441" s="13">
        <f t="shared" si="1378"/>
        <v>-23.970000000001164</v>
      </c>
      <c r="L2441" s="13">
        <f t="shared" si="1390"/>
        <v>-34.3799999999992</v>
      </c>
      <c r="M2441" s="13">
        <f t="shared" si="1379"/>
        <v>61.319999999999709</v>
      </c>
      <c r="X2441">
        <f t="shared" si="1380"/>
        <v>23.970000000001164</v>
      </c>
      <c r="Y2441">
        <f t="shared" si="1381"/>
        <v>61.319999999999709</v>
      </c>
      <c r="Z2441">
        <f t="shared" si="1382"/>
        <v>0</v>
      </c>
      <c r="AA2441">
        <f t="shared" si="1383"/>
        <v>0</v>
      </c>
      <c r="AB2441" s="18">
        <f t="shared" si="1384"/>
        <v>0</v>
      </c>
      <c r="AC2441" s="18">
        <f t="shared" si="1385"/>
        <v>0</v>
      </c>
      <c r="AD2441" s="18">
        <f t="shared" si="1386"/>
        <v>0</v>
      </c>
      <c r="AE2441" s="18">
        <f t="shared" si="1387"/>
        <v>0</v>
      </c>
      <c r="AG2441" s="18">
        <f t="shared" si="1388"/>
        <v>0</v>
      </c>
      <c r="AH2441" s="18">
        <f t="shared" si="1389"/>
        <v>0</v>
      </c>
    </row>
    <row r="2442" spans="5:34" x14ac:dyDescent="0.25">
      <c r="E2442" s="12">
        <v>43419.5</v>
      </c>
      <c r="F2442" s="10">
        <v>11406.71</v>
      </c>
      <c r="G2442" s="10">
        <v>11422.83</v>
      </c>
      <c r="H2442" s="10">
        <v>11374.73</v>
      </c>
      <c r="I2442" s="10">
        <v>11409.18</v>
      </c>
      <c r="K2442" s="13">
        <f t="shared" si="1378"/>
        <v>2.4700000000011642</v>
      </c>
      <c r="L2442" s="13">
        <f t="shared" si="1390"/>
        <v>-31.909999999998035</v>
      </c>
      <c r="M2442" s="13">
        <f t="shared" si="1379"/>
        <v>48.100000000000364</v>
      </c>
      <c r="X2442">
        <f t="shared" si="1380"/>
        <v>2.4700000000011642</v>
      </c>
      <c r="Y2442">
        <f t="shared" si="1381"/>
        <v>48.100000000000364</v>
      </c>
      <c r="Z2442">
        <f t="shared" si="1382"/>
        <v>0</v>
      </c>
      <c r="AA2442">
        <f t="shared" si="1383"/>
        <v>0</v>
      </c>
      <c r="AB2442" s="18">
        <f t="shared" si="1384"/>
        <v>0</v>
      </c>
      <c r="AC2442" s="18">
        <f t="shared" si="1385"/>
        <v>0</v>
      </c>
      <c r="AD2442" s="18">
        <f t="shared" si="1386"/>
        <v>0</v>
      </c>
      <c r="AE2442" s="18">
        <f t="shared" si="1387"/>
        <v>0</v>
      </c>
      <c r="AG2442" s="18">
        <f t="shared" si="1388"/>
        <v>0</v>
      </c>
      <c r="AH2442" s="18">
        <f t="shared" si="1389"/>
        <v>0</v>
      </c>
    </row>
    <row r="2443" spans="5:34" x14ac:dyDescent="0.25">
      <c r="E2443" s="11">
        <v>43419.541666666664</v>
      </c>
      <c r="F2443" s="9">
        <v>11408.67</v>
      </c>
      <c r="G2443" s="9">
        <v>11438.29</v>
      </c>
      <c r="H2443" s="9">
        <v>11395.72</v>
      </c>
      <c r="I2443" s="9">
        <v>11402.08</v>
      </c>
      <c r="K2443" s="13">
        <f t="shared" si="1378"/>
        <v>-6.5900000000001455</v>
      </c>
      <c r="L2443" s="13">
        <f t="shared" si="1390"/>
        <v>-38.499999999998181</v>
      </c>
      <c r="M2443" s="13">
        <f t="shared" si="1379"/>
        <v>42.570000000001528</v>
      </c>
      <c r="X2443">
        <f t="shared" si="1380"/>
        <v>6.5900000000001455</v>
      </c>
      <c r="Y2443">
        <f t="shared" si="1381"/>
        <v>42.570000000001528</v>
      </c>
      <c r="Z2443">
        <f t="shared" si="1382"/>
        <v>0</v>
      </c>
      <c r="AA2443">
        <f t="shared" si="1383"/>
        <v>0</v>
      </c>
      <c r="AB2443" s="18">
        <f t="shared" si="1384"/>
        <v>0</v>
      </c>
      <c r="AC2443" s="18">
        <f t="shared" si="1385"/>
        <v>0</v>
      </c>
      <c r="AD2443" s="18">
        <f t="shared" si="1386"/>
        <v>0</v>
      </c>
      <c r="AE2443" s="18">
        <f t="shared" si="1387"/>
        <v>0</v>
      </c>
      <c r="AG2443" s="18">
        <f t="shared" si="1388"/>
        <v>0</v>
      </c>
      <c r="AH2443" s="18">
        <f t="shared" si="1389"/>
        <v>0</v>
      </c>
    </row>
    <row r="2444" spans="5:34" x14ac:dyDescent="0.25">
      <c r="E2444" s="12">
        <v>43419.583333333336</v>
      </c>
      <c r="F2444" s="10">
        <v>11403.08</v>
      </c>
      <c r="G2444" s="10">
        <v>11442.79</v>
      </c>
      <c r="H2444" s="10">
        <v>11403.08</v>
      </c>
      <c r="I2444" s="10">
        <v>11429.87</v>
      </c>
      <c r="K2444" s="13">
        <f t="shared" si="1378"/>
        <v>26.790000000000873</v>
      </c>
      <c r="L2444" s="13">
        <f t="shared" si="1390"/>
        <v>-11.709999999997308</v>
      </c>
      <c r="M2444" s="13">
        <f t="shared" si="1379"/>
        <v>39.710000000000946</v>
      </c>
      <c r="R2444">
        <v>-21</v>
      </c>
      <c r="X2444">
        <f t="shared" si="1380"/>
        <v>26.790000000000873</v>
      </c>
      <c r="Y2444">
        <f t="shared" si="1381"/>
        <v>39.710000000000946</v>
      </c>
      <c r="Z2444">
        <f t="shared" si="1382"/>
        <v>0</v>
      </c>
      <c r="AA2444">
        <f t="shared" si="1383"/>
        <v>0</v>
      </c>
      <c r="AB2444" s="18">
        <f t="shared" si="1384"/>
        <v>0</v>
      </c>
      <c r="AC2444" s="18">
        <f t="shared" si="1385"/>
        <v>0</v>
      </c>
      <c r="AD2444" s="18">
        <f t="shared" si="1386"/>
        <v>0</v>
      </c>
      <c r="AE2444" s="18">
        <f t="shared" si="1387"/>
        <v>0</v>
      </c>
      <c r="AG2444" s="18">
        <f t="shared" si="1388"/>
        <v>0</v>
      </c>
      <c r="AH2444" s="18">
        <f t="shared" si="1389"/>
        <v>0</v>
      </c>
    </row>
    <row r="2445" spans="5:34" x14ac:dyDescent="0.25">
      <c r="E2445" s="11">
        <v>43419.625</v>
      </c>
      <c r="F2445" s="9">
        <v>11429.87</v>
      </c>
      <c r="G2445" s="9">
        <v>11442.96</v>
      </c>
      <c r="H2445" s="9">
        <v>11371.23</v>
      </c>
      <c r="I2445" s="9">
        <v>11378.74</v>
      </c>
      <c r="K2445" s="13">
        <f t="shared" si="1378"/>
        <v>-51.130000000001019</v>
      </c>
      <c r="L2445" s="13">
        <f t="shared" si="1390"/>
        <v>-62.839999999998327</v>
      </c>
      <c r="M2445" s="13">
        <f t="shared" si="1379"/>
        <v>71.729999999999563</v>
      </c>
      <c r="X2445">
        <f t="shared" si="1380"/>
        <v>51.130000000001019</v>
      </c>
      <c r="Y2445">
        <f t="shared" si="1381"/>
        <v>71.729999999999563</v>
      </c>
      <c r="Z2445">
        <f t="shared" si="1382"/>
        <v>0</v>
      </c>
      <c r="AA2445">
        <f t="shared" si="1383"/>
        <v>0</v>
      </c>
      <c r="AB2445" s="18">
        <f t="shared" si="1384"/>
        <v>0</v>
      </c>
      <c r="AC2445" s="18">
        <f t="shared" si="1385"/>
        <v>0</v>
      </c>
      <c r="AD2445" s="18">
        <f t="shared" si="1386"/>
        <v>0</v>
      </c>
      <c r="AE2445" s="18">
        <f t="shared" si="1387"/>
        <v>0</v>
      </c>
      <c r="AG2445" s="18">
        <f t="shared" si="1388"/>
        <v>0</v>
      </c>
      <c r="AH2445" s="18">
        <f t="shared" si="1389"/>
        <v>0</v>
      </c>
    </row>
    <row r="2446" spans="5:34" x14ac:dyDescent="0.25">
      <c r="E2446" s="12">
        <v>43419.666666666664</v>
      </c>
      <c r="F2446" s="10">
        <v>11377</v>
      </c>
      <c r="G2446" s="10">
        <v>11385.24</v>
      </c>
      <c r="H2446" s="10">
        <v>11324.31</v>
      </c>
      <c r="I2446" s="10">
        <v>11357.79</v>
      </c>
      <c r="K2446" s="13">
        <f t="shared" si="1378"/>
        <v>-19.209999999999127</v>
      </c>
      <c r="L2446" s="13">
        <f t="shared" si="1390"/>
        <v>-82.049999999997453</v>
      </c>
      <c r="M2446" s="13">
        <f t="shared" si="1379"/>
        <v>60.930000000000291</v>
      </c>
      <c r="X2446">
        <f t="shared" si="1380"/>
        <v>19.209999999999127</v>
      </c>
      <c r="Y2446">
        <f t="shared" si="1381"/>
        <v>60.930000000000291</v>
      </c>
      <c r="Z2446">
        <f t="shared" si="1382"/>
        <v>0</v>
      </c>
      <c r="AA2446">
        <f t="shared" si="1383"/>
        <v>0</v>
      </c>
      <c r="AB2446" s="18">
        <f t="shared" si="1384"/>
        <v>0</v>
      </c>
      <c r="AC2446" s="18">
        <f t="shared" si="1385"/>
        <v>0</v>
      </c>
      <c r="AD2446" s="18">
        <f t="shared" si="1386"/>
        <v>0</v>
      </c>
      <c r="AE2446" s="18">
        <f t="shared" si="1387"/>
        <v>0</v>
      </c>
      <c r="AG2446" s="18">
        <f t="shared" si="1388"/>
        <v>0</v>
      </c>
      <c r="AH2446" s="18">
        <f t="shared" si="1389"/>
        <v>0</v>
      </c>
    </row>
    <row r="2447" spans="5:34" x14ac:dyDescent="0.25">
      <c r="E2447" s="11">
        <v>43419.708333333336</v>
      </c>
      <c r="F2447" s="9">
        <v>11357.8</v>
      </c>
      <c r="G2447" s="9">
        <v>11372.99</v>
      </c>
      <c r="H2447" s="9">
        <v>11251.99</v>
      </c>
      <c r="I2447" s="9">
        <v>11302.39</v>
      </c>
      <c r="K2447" s="13">
        <f t="shared" si="1378"/>
        <v>-55.409999999999854</v>
      </c>
      <c r="L2447" s="13">
        <f t="shared" si="1390"/>
        <v>-137.45999999999731</v>
      </c>
      <c r="M2447" s="13">
        <f t="shared" si="1379"/>
        <v>121</v>
      </c>
      <c r="X2447">
        <f t="shared" si="1380"/>
        <v>55.409999999999854</v>
      </c>
      <c r="Y2447">
        <f t="shared" si="1381"/>
        <v>121</v>
      </c>
      <c r="Z2447">
        <f t="shared" si="1382"/>
        <v>0</v>
      </c>
      <c r="AA2447">
        <f t="shared" si="1383"/>
        <v>0</v>
      </c>
      <c r="AB2447" s="18">
        <f t="shared" si="1384"/>
        <v>0</v>
      </c>
      <c r="AC2447" s="18">
        <f t="shared" si="1385"/>
        <v>0</v>
      </c>
      <c r="AD2447" s="18">
        <f t="shared" si="1386"/>
        <v>0</v>
      </c>
      <c r="AE2447" s="18">
        <f t="shared" si="1387"/>
        <v>0</v>
      </c>
      <c r="AG2447" s="18">
        <f t="shared" si="1388"/>
        <v>0</v>
      </c>
      <c r="AH2447" s="18">
        <f t="shared" si="1389"/>
        <v>0</v>
      </c>
    </row>
    <row r="2448" spans="5:34" x14ac:dyDescent="0.25">
      <c r="E2448" s="12">
        <v>43419.75</v>
      </c>
      <c r="F2448" s="10">
        <v>11303.89</v>
      </c>
      <c r="G2448" s="10">
        <v>11390.92</v>
      </c>
      <c r="H2448" s="10">
        <v>11290.84</v>
      </c>
      <c r="I2448" s="10">
        <v>11376.02</v>
      </c>
      <c r="K2448" s="13">
        <f t="shared" si="1378"/>
        <v>72.130000000001019</v>
      </c>
      <c r="L2448" s="13">
        <f t="shared" si="1390"/>
        <v>-65.329999999996289</v>
      </c>
      <c r="M2448" s="13">
        <f t="shared" si="1379"/>
        <v>100.07999999999993</v>
      </c>
      <c r="X2448">
        <f t="shared" si="1380"/>
        <v>72.130000000001019</v>
      </c>
      <c r="Y2448">
        <f t="shared" si="1381"/>
        <v>100.07999999999993</v>
      </c>
      <c r="Z2448">
        <f t="shared" si="1382"/>
        <v>0</v>
      </c>
      <c r="AA2448">
        <f t="shared" si="1383"/>
        <v>0</v>
      </c>
      <c r="AB2448" s="18">
        <f t="shared" si="1384"/>
        <v>0</v>
      </c>
      <c r="AC2448" s="18">
        <f t="shared" si="1385"/>
        <v>0</v>
      </c>
      <c r="AD2448" s="18">
        <f t="shared" si="1386"/>
        <v>0</v>
      </c>
      <c r="AE2448" s="18">
        <f t="shared" si="1387"/>
        <v>0</v>
      </c>
      <c r="AG2448" s="18">
        <f t="shared" si="1388"/>
        <v>0</v>
      </c>
      <c r="AH2448" s="18">
        <f t="shared" si="1389"/>
        <v>0</v>
      </c>
    </row>
    <row r="2449" spans="5:34" x14ac:dyDescent="0.25">
      <c r="E2449" s="11">
        <v>43419.791666666664</v>
      </c>
      <c r="F2449" s="9">
        <v>11376.52</v>
      </c>
      <c r="G2449" s="9">
        <v>11396.88</v>
      </c>
      <c r="H2449" s="9">
        <v>11356.35</v>
      </c>
      <c r="I2449" s="9">
        <v>11358.85</v>
      </c>
      <c r="K2449" s="13">
        <f t="shared" si="1378"/>
        <v>-17.670000000000073</v>
      </c>
      <c r="L2449" s="13">
        <f t="shared" si="1390"/>
        <v>-82.999999999996362</v>
      </c>
      <c r="M2449" s="13">
        <f t="shared" si="1379"/>
        <v>40.529999999998836</v>
      </c>
      <c r="X2449">
        <f t="shared" si="1380"/>
        <v>17.670000000000073</v>
      </c>
      <c r="Y2449">
        <f t="shared" si="1381"/>
        <v>40.529999999998836</v>
      </c>
      <c r="Z2449">
        <f t="shared" si="1382"/>
        <v>0</v>
      </c>
      <c r="AA2449">
        <f t="shared" si="1383"/>
        <v>0</v>
      </c>
      <c r="AB2449" s="18">
        <f t="shared" si="1384"/>
        <v>0</v>
      </c>
      <c r="AC2449" s="18">
        <f t="shared" si="1385"/>
        <v>0</v>
      </c>
      <c r="AD2449" s="18">
        <f t="shared" si="1386"/>
        <v>0</v>
      </c>
      <c r="AE2449" s="18">
        <f t="shared" si="1387"/>
        <v>0</v>
      </c>
      <c r="AG2449" s="18">
        <f t="shared" si="1388"/>
        <v>0</v>
      </c>
      <c r="AH2449" s="18">
        <f t="shared" si="1389"/>
        <v>0</v>
      </c>
    </row>
    <row r="2450" spans="5:34" x14ac:dyDescent="0.25">
      <c r="E2450" s="12">
        <v>43419.833333333336</v>
      </c>
      <c r="F2450" s="10">
        <v>11359.35</v>
      </c>
      <c r="G2450" s="10">
        <v>11435.89</v>
      </c>
      <c r="H2450" s="10">
        <v>11345.59</v>
      </c>
      <c r="I2450" s="10">
        <v>11428.38</v>
      </c>
      <c r="K2450" s="13">
        <f t="shared" si="1378"/>
        <v>69.029999999998836</v>
      </c>
      <c r="L2450" s="13">
        <f t="shared" si="1390"/>
        <v>-13.969999999997526</v>
      </c>
      <c r="M2450" s="13">
        <f t="shared" si="1379"/>
        <v>90.299999999999272</v>
      </c>
      <c r="X2450">
        <f t="shared" si="1380"/>
        <v>69.029999999998836</v>
      </c>
      <c r="Y2450">
        <f t="shared" si="1381"/>
        <v>90.299999999999272</v>
      </c>
      <c r="Z2450">
        <f t="shared" si="1382"/>
        <v>0</v>
      </c>
      <c r="AA2450">
        <f t="shared" si="1383"/>
        <v>0</v>
      </c>
      <c r="AB2450" s="18">
        <f t="shared" si="1384"/>
        <v>0</v>
      </c>
      <c r="AC2450" s="18">
        <f t="shared" si="1385"/>
        <v>0</v>
      </c>
      <c r="AD2450" s="18">
        <f t="shared" si="1386"/>
        <v>0</v>
      </c>
      <c r="AE2450" s="18">
        <f t="shared" si="1387"/>
        <v>0</v>
      </c>
      <c r="AG2450" s="18">
        <f t="shared" si="1388"/>
        <v>0</v>
      </c>
      <c r="AH2450" s="18">
        <f t="shared" si="1389"/>
        <v>0</v>
      </c>
    </row>
    <row r="2451" spans="5:34" x14ac:dyDescent="0.25">
      <c r="E2451" s="11">
        <v>43419.875</v>
      </c>
      <c r="F2451" s="9">
        <v>11428.88</v>
      </c>
      <c r="G2451" s="9">
        <v>11452.14</v>
      </c>
      <c r="H2451" s="9">
        <v>11419.37</v>
      </c>
      <c r="I2451" s="9">
        <v>11433.38</v>
      </c>
      <c r="K2451" s="13">
        <f t="shared" si="1378"/>
        <v>4.5</v>
      </c>
      <c r="L2451" s="13">
        <f t="shared" si="1390"/>
        <v>-9.4699999999975262</v>
      </c>
      <c r="M2451" s="13">
        <f t="shared" si="1379"/>
        <v>32.769999999998618</v>
      </c>
      <c r="X2451">
        <f t="shared" si="1380"/>
        <v>4.5</v>
      </c>
      <c r="Y2451">
        <f t="shared" si="1381"/>
        <v>32.769999999998618</v>
      </c>
      <c r="Z2451">
        <f t="shared" si="1382"/>
        <v>0</v>
      </c>
      <c r="AA2451">
        <f t="shared" si="1383"/>
        <v>0</v>
      </c>
      <c r="AB2451" s="18">
        <f t="shared" si="1384"/>
        <v>0</v>
      </c>
      <c r="AC2451" s="18">
        <f t="shared" si="1385"/>
        <v>0</v>
      </c>
      <c r="AD2451" s="18">
        <f t="shared" si="1386"/>
        <v>0</v>
      </c>
      <c r="AE2451" s="18">
        <f t="shared" si="1387"/>
        <v>0</v>
      </c>
      <c r="AG2451" s="18">
        <f t="shared" si="1388"/>
        <v>0</v>
      </c>
      <c r="AH2451" s="18">
        <f t="shared" si="1389"/>
        <v>0</v>
      </c>
    </row>
    <row r="2452" spans="5:34" x14ac:dyDescent="0.25">
      <c r="E2452" s="12">
        <v>43419.916666666664</v>
      </c>
      <c r="F2452" s="10">
        <v>11433.88</v>
      </c>
      <c r="G2452" s="10">
        <v>11446.88</v>
      </c>
      <c r="H2452" s="10">
        <v>11395.6</v>
      </c>
      <c r="I2452" s="10">
        <v>11441.62</v>
      </c>
      <c r="K2452" s="13">
        <f t="shared" si="1378"/>
        <v>7.7400000000016007</v>
      </c>
      <c r="L2452" s="13">
        <f t="shared" si="1390"/>
        <v>-1.7299999999959255</v>
      </c>
      <c r="M2452" s="13">
        <f t="shared" si="1379"/>
        <v>51.279999999998836</v>
      </c>
      <c r="N2452" s="13"/>
      <c r="X2452">
        <f t="shared" si="1380"/>
        <v>7.7400000000016007</v>
      </c>
      <c r="Y2452">
        <f t="shared" si="1381"/>
        <v>51.279999999998836</v>
      </c>
      <c r="Z2452">
        <f t="shared" si="1382"/>
        <v>0</v>
      </c>
      <c r="AA2452">
        <f t="shared" si="1383"/>
        <v>0</v>
      </c>
      <c r="AB2452" s="18">
        <f t="shared" si="1384"/>
        <v>0</v>
      </c>
      <c r="AC2452" s="18">
        <f t="shared" si="1385"/>
        <v>0</v>
      </c>
      <c r="AD2452" s="18">
        <f t="shared" si="1386"/>
        <v>0</v>
      </c>
      <c r="AE2452" s="18">
        <f t="shared" si="1387"/>
        <v>0</v>
      </c>
      <c r="AG2452" s="18">
        <f t="shared" si="1388"/>
        <v>0</v>
      </c>
      <c r="AH2452" s="18">
        <f t="shared" si="1389"/>
        <v>0</v>
      </c>
    </row>
    <row r="2453" spans="5:34" hidden="1" x14ac:dyDescent="0.25">
      <c r="E2453" s="11">
        <v>43419.958333333336</v>
      </c>
      <c r="F2453" s="9">
        <v>11456.27</v>
      </c>
      <c r="G2453" s="9">
        <v>11464.7</v>
      </c>
      <c r="H2453" s="9">
        <v>11440.54</v>
      </c>
      <c r="I2453" s="9">
        <v>11454.21</v>
      </c>
      <c r="AB2453"/>
      <c r="AC2453"/>
      <c r="AD2453"/>
      <c r="AE2453"/>
    </row>
    <row r="2454" spans="5:34" hidden="1" x14ac:dyDescent="0.25">
      <c r="E2454" s="12">
        <v>43420.041666666664</v>
      </c>
      <c r="F2454" s="10">
        <v>11450.01</v>
      </c>
      <c r="G2454" s="10">
        <v>11450.01</v>
      </c>
      <c r="H2454" s="10">
        <v>11419.3</v>
      </c>
      <c r="I2454" s="10">
        <v>11422.45</v>
      </c>
      <c r="AB2454"/>
      <c r="AC2454"/>
      <c r="AD2454"/>
      <c r="AE2454"/>
    </row>
    <row r="2455" spans="5:34" hidden="1" x14ac:dyDescent="0.25">
      <c r="E2455" s="11">
        <v>43420.083333333336</v>
      </c>
      <c r="F2455" s="9">
        <v>11423.49</v>
      </c>
      <c r="G2455" s="9">
        <v>11444.81</v>
      </c>
      <c r="H2455" s="9">
        <v>11418.25</v>
      </c>
      <c r="I2455" s="9">
        <v>11436.97</v>
      </c>
      <c r="AB2455"/>
      <c r="AC2455"/>
      <c r="AD2455"/>
      <c r="AE2455"/>
    </row>
    <row r="2456" spans="5:34" hidden="1" x14ac:dyDescent="0.25">
      <c r="E2456" s="12">
        <v>43420.125</v>
      </c>
      <c r="F2456" s="10">
        <v>11436.69</v>
      </c>
      <c r="G2456" s="10">
        <v>11438.83</v>
      </c>
      <c r="H2456" s="10">
        <v>11406.02</v>
      </c>
      <c r="I2456" s="10">
        <v>11425.1</v>
      </c>
      <c r="AB2456"/>
      <c r="AC2456"/>
      <c r="AD2456"/>
      <c r="AE2456"/>
    </row>
    <row r="2457" spans="5:34" hidden="1" x14ac:dyDescent="0.25">
      <c r="E2457" s="11">
        <v>43420.166666666664</v>
      </c>
      <c r="F2457" s="9">
        <v>11426.14</v>
      </c>
      <c r="G2457" s="9">
        <v>11428.24</v>
      </c>
      <c r="H2457" s="9">
        <v>11410.56</v>
      </c>
      <c r="I2457" s="9">
        <v>11415.8</v>
      </c>
      <c r="AB2457"/>
      <c r="AC2457"/>
      <c r="AD2457"/>
      <c r="AE2457"/>
    </row>
    <row r="2458" spans="5:34" hidden="1" x14ac:dyDescent="0.25">
      <c r="E2458" s="12">
        <v>43420.208333333336</v>
      </c>
      <c r="F2458" s="10">
        <v>11414.75</v>
      </c>
      <c r="G2458" s="10">
        <v>11437</v>
      </c>
      <c r="H2458" s="10">
        <v>11411.2</v>
      </c>
      <c r="I2458" s="10">
        <v>11435.9</v>
      </c>
      <c r="AB2458"/>
      <c r="AC2458"/>
      <c r="AD2458"/>
      <c r="AE2458"/>
    </row>
    <row r="2459" spans="5:34" hidden="1" x14ac:dyDescent="0.25">
      <c r="E2459" s="11">
        <v>43420.25</v>
      </c>
      <c r="F2459" s="9">
        <v>11434.85</v>
      </c>
      <c r="G2459" s="9">
        <v>11441.18</v>
      </c>
      <c r="H2459" s="9">
        <v>11427.06</v>
      </c>
      <c r="I2459" s="9">
        <v>11435.94</v>
      </c>
      <c r="AB2459"/>
      <c r="AC2459"/>
      <c r="AD2459"/>
      <c r="AE2459"/>
    </row>
    <row r="2460" spans="5:34" hidden="1" x14ac:dyDescent="0.25">
      <c r="E2460" s="12">
        <v>43420.291666666664</v>
      </c>
      <c r="F2460" s="10">
        <v>11436.99</v>
      </c>
      <c r="G2460" s="10">
        <v>11440.63</v>
      </c>
      <c r="H2460" s="10">
        <v>11410.74</v>
      </c>
      <c r="I2460" s="10">
        <v>11411.79</v>
      </c>
      <c r="AB2460"/>
      <c r="AC2460"/>
      <c r="AD2460"/>
      <c r="AE2460"/>
    </row>
    <row r="2461" spans="5:34" x14ac:dyDescent="0.25">
      <c r="E2461" s="11">
        <v>43420.333333333336</v>
      </c>
      <c r="F2461" s="9">
        <v>11410.74</v>
      </c>
      <c r="G2461" s="9">
        <v>11412.93</v>
      </c>
      <c r="H2461" s="9">
        <v>11396.06</v>
      </c>
      <c r="I2461" s="9">
        <v>11411.43</v>
      </c>
      <c r="K2461" s="13">
        <f t="shared" ref="K2461:K2475" si="1391">I2461-F2461</f>
        <v>0.69000000000050932</v>
      </c>
      <c r="L2461" s="13">
        <v>0</v>
      </c>
      <c r="M2461" s="13">
        <f t="shared" ref="M2461:M2475" si="1392">G2461-H2461</f>
        <v>16.8700000000008</v>
      </c>
      <c r="N2461" s="13">
        <f>I2475-F2461</f>
        <v>-44.920000000000073</v>
      </c>
      <c r="O2461" s="18">
        <f>IF(K2461*N2461&gt;0,1,0)</f>
        <v>0</v>
      </c>
      <c r="P2461">
        <f>_xlfn.IFS(K2461&lt;0,MIN(L2460:L2474),K2461&gt;0,MAX(L2460:L2474))</f>
        <v>4.0499999999992724</v>
      </c>
      <c r="Q2461">
        <f>_xlfn.IFS(K2461&lt;0,MAX(L2460:L2474),K2461&gt;0,MIN(L2460:L2474))</f>
        <v>-141.4900000000016</v>
      </c>
      <c r="T2461" s="13">
        <f>MAX(G2461:G2475)</f>
        <v>11448.16</v>
      </c>
      <c r="X2461">
        <f t="shared" ref="X2461:X2475" si="1393">ABS(K2461)</f>
        <v>0.69000000000050932</v>
      </c>
      <c r="Y2461">
        <f t="shared" ref="Y2461:Y2475" si="1394">ABS(M2461)</f>
        <v>16.8700000000008</v>
      </c>
      <c r="Z2461">
        <f t="shared" ref="Z2461:Z2475" si="1395">IF(T2461&lt;1000,ABS(T2461),0)</f>
        <v>0</v>
      </c>
      <c r="AA2461">
        <f t="shared" ref="AA2461:AA2475" si="1396">ABS(N2461)</f>
        <v>44.920000000000073</v>
      </c>
      <c r="AB2461" s="18">
        <f t="shared" ref="AB2461:AB2475" si="1397">ABS(P2461)</f>
        <v>4.0499999999992724</v>
      </c>
      <c r="AC2461" s="18">
        <f t="shared" ref="AC2461:AC2475" si="1398">ABS(Q2461)</f>
        <v>141.4900000000016</v>
      </c>
      <c r="AD2461" s="18">
        <f t="shared" ref="AD2461:AD2475" si="1399">IF(O2461=1,ABS(P2461),0)</f>
        <v>0</v>
      </c>
      <c r="AE2461" s="18">
        <f t="shared" ref="AE2461:AE2475" si="1400">IF(O2461=0,ABS(Q2461),0)</f>
        <v>141.4900000000016</v>
      </c>
      <c r="AG2461" s="18">
        <f t="shared" ref="AG2461:AG2475" si="1401">IF(O2461=1,ABS(Q2461),0)</f>
        <v>0</v>
      </c>
      <c r="AH2461" s="18">
        <f t="shared" ref="AH2461:AH2475" si="1402">IF(O2461=0,ABS(P2461),0)</f>
        <v>4.0499999999992724</v>
      </c>
    </row>
    <row r="2462" spans="5:34" x14ac:dyDescent="0.25">
      <c r="E2462" s="12">
        <v>43420.375</v>
      </c>
      <c r="F2462" s="10">
        <v>11415.43</v>
      </c>
      <c r="G2462" s="10">
        <v>11420.47</v>
      </c>
      <c r="H2462" s="10">
        <v>11394.96</v>
      </c>
      <c r="I2462" s="10">
        <v>11419.48</v>
      </c>
      <c r="K2462" s="13">
        <f t="shared" si="1391"/>
        <v>4.0499999999992724</v>
      </c>
      <c r="L2462" s="13">
        <f t="shared" ref="L2462:L2475" si="1403">L2461+K2462</f>
        <v>4.0499999999992724</v>
      </c>
      <c r="M2462" s="13">
        <f t="shared" si="1392"/>
        <v>25.510000000000218</v>
      </c>
      <c r="T2462" s="13">
        <f>MIN(H2461:H2475)</f>
        <v>11230.86</v>
      </c>
      <c r="X2462">
        <f t="shared" si="1393"/>
        <v>4.0499999999992724</v>
      </c>
      <c r="Y2462">
        <f t="shared" si="1394"/>
        <v>25.510000000000218</v>
      </c>
      <c r="Z2462">
        <f t="shared" si="1395"/>
        <v>0</v>
      </c>
      <c r="AA2462">
        <f t="shared" si="1396"/>
        <v>0</v>
      </c>
      <c r="AB2462" s="18">
        <f t="shared" si="1397"/>
        <v>0</v>
      </c>
      <c r="AC2462" s="18">
        <f t="shared" si="1398"/>
        <v>0</v>
      </c>
      <c r="AD2462" s="18">
        <f t="shared" si="1399"/>
        <v>0</v>
      </c>
      <c r="AE2462" s="18">
        <f t="shared" si="1400"/>
        <v>0</v>
      </c>
      <c r="AG2462" s="18">
        <f t="shared" si="1401"/>
        <v>0</v>
      </c>
      <c r="AH2462" s="18">
        <f t="shared" si="1402"/>
        <v>0</v>
      </c>
    </row>
    <row r="2463" spans="5:34" x14ac:dyDescent="0.25">
      <c r="E2463" s="11">
        <v>43420.416666666664</v>
      </c>
      <c r="F2463" s="9">
        <v>11422.26</v>
      </c>
      <c r="G2463" s="9">
        <v>11448.16</v>
      </c>
      <c r="H2463" s="9">
        <v>11402.33</v>
      </c>
      <c r="I2463" s="9">
        <v>11407.11</v>
      </c>
      <c r="K2463" s="13">
        <f t="shared" si="1391"/>
        <v>-15.149999999999636</v>
      </c>
      <c r="L2463" s="13">
        <f t="shared" si="1403"/>
        <v>-11.100000000000364</v>
      </c>
      <c r="M2463" s="13">
        <f t="shared" si="1392"/>
        <v>45.829999999999927</v>
      </c>
      <c r="T2463" s="13">
        <f>T2461-T2462</f>
        <v>217.29999999999927</v>
      </c>
      <c r="X2463">
        <f t="shared" si="1393"/>
        <v>15.149999999999636</v>
      </c>
      <c r="Y2463">
        <f t="shared" si="1394"/>
        <v>45.829999999999927</v>
      </c>
      <c r="Z2463">
        <f t="shared" si="1395"/>
        <v>217.29999999999927</v>
      </c>
      <c r="AA2463">
        <f t="shared" si="1396"/>
        <v>0</v>
      </c>
      <c r="AB2463" s="18">
        <f t="shared" si="1397"/>
        <v>0</v>
      </c>
      <c r="AC2463" s="18">
        <f t="shared" si="1398"/>
        <v>0</v>
      </c>
      <c r="AD2463" s="18">
        <f t="shared" si="1399"/>
        <v>0</v>
      </c>
      <c r="AE2463" s="18">
        <f t="shared" si="1400"/>
        <v>0</v>
      </c>
      <c r="AG2463" s="18">
        <f t="shared" si="1401"/>
        <v>0</v>
      </c>
      <c r="AH2463" s="18">
        <f t="shared" si="1402"/>
        <v>0</v>
      </c>
    </row>
    <row r="2464" spans="5:34" x14ac:dyDescent="0.25">
      <c r="E2464" s="12">
        <v>43420.458333333336</v>
      </c>
      <c r="F2464" s="10">
        <v>11406.86</v>
      </c>
      <c r="G2464" s="10">
        <v>11428.05</v>
      </c>
      <c r="H2464" s="10">
        <v>11387.21</v>
      </c>
      <c r="I2464" s="10">
        <v>11412.45</v>
      </c>
      <c r="K2464" s="13">
        <f t="shared" si="1391"/>
        <v>5.5900000000001455</v>
      </c>
      <c r="L2464" s="13">
        <f t="shared" si="1403"/>
        <v>-5.5100000000002183</v>
      </c>
      <c r="M2464" s="13">
        <f t="shared" si="1392"/>
        <v>40.840000000000146</v>
      </c>
      <c r="X2464">
        <f t="shared" si="1393"/>
        <v>5.5900000000001455</v>
      </c>
      <c r="Y2464">
        <f t="shared" si="1394"/>
        <v>40.840000000000146</v>
      </c>
      <c r="Z2464">
        <f t="shared" si="1395"/>
        <v>0</v>
      </c>
      <c r="AA2464">
        <f t="shared" si="1396"/>
        <v>0</v>
      </c>
      <c r="AB2464" s="18">
        <f t="shared" si="1397"/>
        <v>0</v>
      </c>
      <c r="AC2464" s="18">
        <f t="shared" si="1398"/>
        <v>0</v>
      </c>
      <c r="AD2464" s="18">
        <f t="shared" si="1399"/>
        <v>0</v>
      </c>
      <c r="AE2464" s="18">
        <f t="shared" si="1400"/>
        <v>0</v>
      </c>
      <c r="AG2464" s="18">
        <f t="shared" si="1401"/>
        <v>0</v>
      </c>
      <c r="AH2464" s="18">
        <f t="shared" si="1402"/>
        <v>0</v>
      </c>
    </row>
    <row r="2465" spans="5:34" x14ac:dyDescent="0.25">
      <c r="E2465" s="11">
        <v>43420.5</v>
      </c>
      <c r="F2465" s="9">
        <v>11411.45</v>
      </c>
      <c r="G2465" s="9">
        <v>11417.85</v>
      </c>
      <c r="H2465" s="9">
        <v>11355</v>
      </c>
      <c r="I2465" s="9">
        <v>11368.6</v>
      </c>
      <c r="K2465" s="13">
        <f t="shared" si="1391"/>
        <v>-42.850000000000364</v>
      </c>
      <c r="L2465" s="13">
        <f t="shared" si="1403"/>
        <v>-48.360000000000582</v>
      </c>
      <c r="M2465" s="13">
        <f t="shared" si="1392"/>
        <v>62.850000000000364</v>
      </c>
      <c r="R2465">
        <v>-36</v>
      </c>
      <c r="X2465">
        <f t="shared" si="1393"/>
        <v>42.850000000000364</v>
      </c>
      <c r="Y2465">
        <f t="shared" si="1394"/>
        <v>62.850000000000364</v>
      </c>
      <c r="Z2465">
        <f t="shared" si="1395"/>
        <v>0</v>
      </c>
      <c r="AA2465">
        <f t="shared" si="1396"/>
        <v>0</v>
      </c>
      <c r="AB2465" s="18">
        <f t="shared" si="1397"/>
        <v>0</v>
      </c>
      <c r="AC2465" s="18">
        <f t="shared" si="1398"/>
        <v>0</v>
      </c>
      <c r="AD2465" s="18">
        <f t="shared" si="1399"/>
        <v>0</v>
      </c>
      <c r="AE2465" s="18">
        <f t="shared" si="1400"/>
        <v>0</v>
      </c>
      <c r="AG2465" s="18">
        <f t="shared" si="1401"/>
        <v>0</v>
      </c>
      <c r="AH2465" s="18">
        <f t="shared" si="1402"/>
        <v>0</v>
      </c>
    </row>
    <row r="2466" spans="5:34" x14ac:dyDescent="0.25">
      <c r="E2466" s="12">
        <v>43420.541666666664</v>
      </c>
      <c r="F2466" s="10">
        <v>11368.1</v>
      </c>
      <c r="G2466" s="10">
        <v>11377.63</v>
      </c>
      <c r="H2466" s="10">
        <v>11347.58</v>
      </c>
      <c r="I2466" s="10">
        <v>11366.36</v>
      </c>
      <c r="K2466" s="13">
        <f t="shared" si="1391"/>
        <v>-1.7399999999997817</v>
      </c>
      <c r="L2466" s="13">
        <f t="shared" si="1403"/>
        <v>-50.100000000000364</v>
      </c>
      <c r="M2466" s="13">
        <f t="shared" si="1392"/>
        <v>30.049999999999272</v>
      </c>
      <c r="X2466">
        <f t="shared" si="1393"/>
        <v>1.7399999999997817</v>
      </c>
      <c r="Y2466">
        <f t="shared" si="1394"/>
        <v>30.049999999999272</v>
      </c>
      <c r="Z2466">
        <f t="shared" si="1395"/>
        <v>0</v>
      </c>
      <c r="AA2466">
        <f t="shared" si="1396"/>
        <v>0</v>
      </c>
      <c r="AB2466" s="18">
        <f t="shared" si="1397"/>
        <v>0</v>
      </c>
      <c r="AC2466" s="18">
        <f t="shared" si="1398"/>
        <v>0</v>
      </c>
      <c r="AD2466" s="18">
        <f t="shared" si="1399"/>
        <v>0</v>
      </c>
      <c r="AE2466" s="18">
        <f t="shared" si="1400"/>
        <v>0</v>
      </c>
      <c r="AG2466" s="18">
        <f t="shared" si="1401"/>
        <v>0</v>
      </c>
      <c r="AH2466" s="18">
        <f t="shared" si="1402"/>
        <v>0</v>
      </c>
    </row>
    <row r="2467" spans="5:34" x14ac:dyDescent="0.25">
      <c r="E2467" s="11">
        <v>43420.583333333336</v>
      </c>
      <c r="F2467" s="9">
        <v>11364.86</v>
      </c>
      <c r="G2467" s="9">
        <v>11368.41</v>
      </c>
      <c r="H2467" s="9">
        <v>11301.77</v>
      </c>
      <c r="I2467" s="9">
        <v>11314.8</v>
      </c>
      <c r="K2467" s="13">
        <f t="shared" si="1391"/>
        <v>-50.06000000000131</v>
      </c>
      <c r="L2467" s="13">
        <f t="shared" si="1403"/>
        <v>-100.16000000000167</v>
      </c>
      <c r="M2467" s="13">
        <f t="shared" si="1392"/>
        <v>66.639999999999418</v>
      </c>
      <c r="X2467">
        <f t="shared" si="1393"/>
        <v>50.06000000000131</v>
      </c>
      <c r="Y2467">
        <f t="shared" si="1394"/>
        <v>66.639999999999418</v>
      </c>
      <c r="Z2467">
        <f t="shared" si="1395"/>
        <v>0</v>
      </c>
      <c r="AA2467">
        <f t="shared" si="1396"/>
        <v>0</v>
      </c>
      <c r="AB2467" s="18">
        <f t="shared" si="1397"/>
        <v>0</v>
      </c>
      <c r="AC2467" s="18">
        <f t="shared" si="1398"/>
        <v>0</v>
      </c>
      <c r="AD2467" s="18">
        <f t="shared" si="1399"/>
        <v>0</v>
      </c>
      <c r="AE2467" s="18">
        <f t="shared" si="1400"/>
        <v>0</v>
      </c>
      <c r="AG2467" s="18">
        <f t="shared" si="1401"/>
        <v>0</v>
      </c>
      <c r="AH2467" s="18">
        <f t="shared" si="1402"/>
        <v>0</v>
      </c>
    </row>
    <row r="2468" spans="5:34" x14ac:dyDescent="0.25">
      <c r="E2468" s="12">
        <v>43420.625</v>
      </c>
      <c r="F2468" s="10">
        <v>11315.31</v>
      </c>
      <c r="G2468" s="10">
        <v>11324.22</v>
      </c>
      <c r="H2468" s="10">
        <v>11230.86</v>
      </c>
      <c r="I2468" s="10">
        <v>11273.98</v>
      </c>
      <c r="K2468" s="13">
        <f t="shared" si="1391"/>
        <v>-41.329999999999927</v>
      </c>
      <c r="L2468" s="13">
        <f t="shared" si="1403"/>
        <v>-141.4900000000016</v>
      </c>
      <c r="M2468" s="13">
        <f t="shared" si="1392"/>
        <v>93.359999999998763</v>
      </c>
      <c r="X2468">
        <f t="shared" si="1393"/>
        <v>41.329999999999927</v>
      </c>
      <c r="Y2468">
        <f t="shared" si="1394"/>
        <v>93.359999999998763</v>
      </c>
      <c r="Z2468">
        <f t="shared" si="1395"/>
        <v>0</v>
      </c>
      <c r="AA2468">
        <f t="shared" si="1396"/>
        <v>0</v>
      </c>
      <c r="AB2468" s="18">
        <f t="shared" si="1397"/>
        <v>0</v>
      </c>
      <c r="AC2468" s="18">
        <f t="shared" si="1398"/>
        <v>0</v>
      </c>
      <c r="AD2468" s="18">
        <f t="shared" si="1399"/>
        <v>0</v>
      </c>
      <c r="AE2468" s="18">
        <f t="shared" si="1400"/>
        <v>0</v>
      </c>
      <c r="AG2468" s="18">
        <f t="shared" si="1401"/>
        <v>0</v>
      </c>
      <c r="AH2468" s="18">
        <f t="shared" si="1402"/>
        <v>0</v>
      </c>
    </row>
    <row r="2469" spans="5:34" x14ac:dyDescent="0.25">
      <c r="E2469" s="11">
        <v>43420.666666666664</v>
      </c>
      <c r="F2469" s="9">
        <v>11274.48</v>
      </c>
      <c r="G2469" s="9">
        <v>11329.64</v>
      </c>
      <c r="H2469" s="9">
        <v>11239.09</v>
      </c>
      <c r="I2469" s="9">
        <v>11322.61</v>
      </c>
      <c r="K2469" s="13">
        <f t="shared" si="1391"/>
        <v>48.130000000001019</v>
      </c>
      <c r="L2469" s="13">
        <f t="shared" si="1403"/>
        <v>-93.360000000000582</v>
      </c>
      <c r="M2469" s="13">
        <f t="shared" si="1392"/>
        <v>90.549999999999272</v>
      </c>
      <c r="X2469">
        <f t="shared" si="1393"/>
        <v>48.130000000001019</v>
      </c>
      <c r="Y2469">
        <f t="shared" si="1394"/>
        <v>90.549999999999272</v>
      </c>
      <c r="Z2469">
        <f t="shared" si="1395"/>
        <v>0</v>
      </c>
      <c r="AA2469">
        <f t="shared" si="1396"/>
        <v>0</v>
      </c>
      <c r="AB2469" s="18">
        <f t="shared" si="1397"/>
        <v>0</v>
      </c>
      <c r="AC2469" s="18">
        <f t="shared" si="1398"/>
        <v>0</v>
      </c>
      <c r="AD2469" s="18">
        <f t="shared" si="1399"/>
        <v>0</v>
      </c>
      <c r="AE2469" s="18">
        <f t="shared" si="1400"/>
        <v>0</v>
      </c>
      <c r="AG2469" s="18">
        <f t="shared" si="1401"/>
        <v>0</v>
      </c>
      <c r="AH2469" s="18">
        <f t="shared" si="1402"/>
        <v>0</v>
      </c>
    </row>
    <row r="2470" spans="5:34" x14ac:dyDescent="0.25">
      <c r="E2470" s="12">
        <v>43420.708333333336</v>
      </c>
      <c r="F2470" s="10">
        <v>11320.36</v>
      </c>
      <c r="G2470" s="10">
        <v>11402.66</v>
      </c>
      <c r="H2470" s="10">
        <v>11316.21</v>
      </c>
      <c r="I2470" s="10">
        <v>11368.42</v>
      </c>
      <c r="K2470" s="13">
        <f t="shared" si="1391"/>
        <v>48.059999999999491</v>
      </c>
      <c r="L2470" s="13">
        <f t="shared" si="1403"/>
        <v>-45.300000000001091</v>
      </c>
      <c r="M2470" s="13">
        <f t="shared" si="1392"/>
        <v>86.450000000000728</v>
      </c>
      <c r="X2470">
        <f t="shared" si="1393"/>
        <v>48.059999999999491</v>
      </c>
      <c r="Y2470">
        <f t="shared" si="1394"/>
        <v>86.450000000000728</v>
      </c>
      <c r="Z2470">
        <f t="shared" si="1395"/>
        <v>0</v>
      </c>
      <c r="AA2470">
        <f t="shared" si="1396"/>
        <v>0</v>
      </c>
      <c r="AB2470" s="18">
        <f t="shared" si="1397"/>
        <v>0</v>
      </c>
      <c r="AC2470" s="18">
        <f t="shared" si="1398"/>
        <v>0</v>
      </c>
      <c r="AD2470" s="18">
        <f t="shared" si="1399"/>
        <v>0</v>
      </c>
      <c r="AE2470" s="18">
        <f t="shared" si="1400"/>
        <v>0</v>
      </c>
      <c r="AG2470" s="18">
        <f t="shared" si="1401"/>
        <v>0</v>
      </c>
      <c r="AH2470" s="18">
        <f t="shared" si="1402"/>
        <v>0</v>
      </c>
    </row>
    <row r="2471" spans="5:34" x14ac:dyDescent="0.25">
      <c r="E2471" s="11">
        <v>43420.75</v>
      </c>
      <c r="F2471" s="9">
        <v>11370.67</v>
      </c>
      <c r="G2471" s="9">
        <v>11375.66</v>
      </c>
      <c r="H2471" s="9">
        <v>11309.52</v>
      </c>
      <c r="I2471" s="9">
        <v>11326.08</v>
      </c>
      <c r="K2471" s="13">
        <f t="shared" si="1391"/>
        <v>-44.590000000000146</v>
      </c>
      <c r="L2471" s="13">
        <f t="shared" si="1403"/>
        <v>-89.890000000001237</v>
      </c>
      <c r="M2471" s="13">
        <f t="shared" si="1392"/>
        <v>66.139999999999418</v>
      </c>
      <c r="X2471">
        <f t="shared" si="1393"/>
        <v>44.590000000000146</v>
      </c>
      <c r="Y2471">
        <f t="shared" si="1394"/>
        <v>66.139999999999418</v>
      </c>
      <c r="Z2471">
        <f t="shared" si="1395"/>
        <v>0</v>
      </c>
      <c r="AA2471">
        <f t="shared" si="1396"/>
        <v>0</v>
      </c>
      <c r="AB2471" s="18">
        <f t="shared" si="1397"/>
        <v>0</v>
      </c>
      <c r="AC2471" s="18">
        <f t="shared" si="1398"/>
        <v>0</v>
      </c>
      <c r="AD2471" s="18">
        <f t="shared" si="1399"/>
        <v>0</v>
      </c>
      <c r="AE2471" s="18">
        <f t="shared" si="1400"/>
        <v>0</v>
      </c>
      <c r="AG2471" s="18">
        <f t="shared" si="1401"/>
        <v>0</v>
      </c>
      <c r="AH2471" s="18">
        <f t="shared" si="1402"/>
        <v>0</v>
      </c>
    </row>
    <row r="2472" spans="5:34" x14ac:dyDescent="0.25">
      <c r="E2472" s="12">
        <v>43420.791666666664</v>
      </c>
      <c r="F2472" s="10">
        <v>11325.83</v>
      </c>
      <c r="G2472" s="10">
        <v>11392.35</v>
      </c>
      <c r="H2472" s="10">
        <v>11316.57</v>
      </c>
      <c r="I2472" s="10">
        <v>11383.6</v>
      </c>
      <c r="K2472" s="13">
        <f t="shared" si="1391"/>
        <v>57.770000000000437</v>
      </c>
      <c r="L2472" s="13">
        <f t="shared" si="1403"/>
        <v>-32.1200000000008</v>
      </c>
      <c r="M2472" s="13">
        <f t="shared" si="1392"/>
        <v>75.780000000000655</v>
      </c>
      <c r="X2472">
        <f t="shared" si="1393"/>
        <v>57.770000000000437</v>
      </c>
      <c r="Y2472">
        <f t="shared" si="1394"/>
        <v>75.780000000000655</v>
      </c>
      <c r="Z2472">
        <f t="shared" si="1395"/>
        <v>0</v>
      </c>
      <c r="AA2472">
        <f t="shared" si="1396"/>
        <v>0</v>
      </c>
      <c r="AB2472" s="18">
        <f t="shared" si="1397"/>
        <v>0</v>
      </c>
      <c r="AC2472" s="18">
        <f t="shared" si="1398"/>
        <v>0</v>
      </c>
      <c r="AD2472" s="18">
        <f t="shared" si="1399"/>
        <v>0</v>
      </c>
      <c r="AE2472" s="18">
        <f t="shared" si="1400"/>
        <v>0</v>
      </c>
      <c r="AG2472" s="18">
        <f t="shared" si="1401"/>
        <v>0</v>
      </c>
      <c r="AH2472" s="18">
        <f t="shared" si="1402"/>
        <v>0</v>
      </c>
    </row>
    <row r="2473" spans="5:34" x14ac:dyDescent="0.25">
      <c r="E2473" s="11">
        <v>43420.833333333336</v>
      </c>
      <c r="F2473" s="9">
        <v>11383.35</v>
      </c>
      <c r="G2473" s="9">
        <v>11389.1</v>
      </c>
      <c r="H2473" s="9">
        <v>11330.82</v>
      </c>
      <c r="I2473" s="9">
        <v>11353.33</v>
      </c>
      <c r="K2473" s="13">
        <f t="shared" si="1391"/>
        <v>-30.020000000000437</v>
      </c>
      <c r="L2473" s="13">
        <f t="shared" si="1403"/>
        <v>-62.140000000001237</v>
      </c>
      <c r="M2473" s="13">
        <f t="shared" si="1392"/>
        <v>58.280000000000655</v>
      </c>
      <c r="X2473">
        <f t="shared" si="1393"/>
        <v>30.020000000000437</v>
      </c>
      <c r="Y2473">
        <f t="shared" si="1394"/>
        <v>58.280000000000655</v>
      </c>
      <c r="Z2473">
        <f t="shared" si="1395"/>
        <v>0</v>
      </c>
      <c r="AA2473">
        <f t="shared" si="1396"/>
        <v>0</v>
      </c>
      <c r="AB2473" s="18">
        <f t="shared" si="1397"/>
        <v>0</v>
      </c>
      <c r="AC2473" s="18">
        <f t="shared" si="1398"/>
        <v>0</v>
      </c>
      <c r="AD2473" s="18">
        <f t="shared" si="1399"/>
        <v>0</v>
      </c>
      <c r="AE2473" s="18">
        <f t="shared" si="1400"/>
        <v>0</v>
      </c>
      <c r="AG2473" s="18">
        <f t="shared" si="1401"/>
        <v>0</v>
      </c>
      <c r="AH2473" s="18">
        <f t="shared" si="1402"/>
        <v>0</v>
      </c>
    </row>
    <row r="2474" spans="5:34" x14ac:dyDescent="0.25">
      <c r="E2474" s="12">
        <v>43420.875</v>
      </c>
      <c r="F2474" s="10">
        <v>11353.58</v>
      </c>
      <c r="G2474" s="10">
        <v>11374.33</v>
      </c>
      <c r="H2474" s="10">
        <v>11348.07</v>
      </c>
      <c r="I2474" s="10">
        <v>11367.08</v>
      </c>
      <c r="K2474" s="13">
        <f t="shared" si="1391"/>
        <v>13.5</v>
      </c>
      <c r="L2474" s="13">
        <f t="shared" si="1403"/>
        <v>-48.640000000001237</v>
      </c>
      <c r="M2474" s="13">
        <f t="shared" si="1392"/>
        <v>26.260000000000218</v>
      </c>
      <c r="X2474">
        <f t="shared" si="1393"/>
        <v>13.5</v>
      </c>
      <c r="Y2474">
        <f t="shared" si="1394"/>
        <v>26.260000000000218</v>
      </c>
      <c r="Z2474">
        <f t="shared" si="1395"/>
        <v>0</v>
      </c>
      <c r="AA2474">
        <f t="shared" si="1396"/>
        <v>0</v>
      </c>
      <c r="AB2474" s="18">
        <f t="shared" si="1397"/>
        <v>0</v>
      </c>
      <c r="AC2474" s="18">
        <f t="shared" si="1398"/>
        <v>0</v>
      </c>
      <c r="AD2474" s="18">
        <f t="shared" si="1399"/>
        <v>0</v>
      </c>
      <c r="AE2474" s="18">
        <f t="shared" si="1400"/>
        <v>0</v>
      </c>
      <c r="AG2474" s="18">
        <f t="shared" si="1401"/>
        <v>0</v>
      </c>
      <c r="AH2474" s="18">
        <f t="shared" si="1402"/>
        <v>0</v>
      </c>
    </row>
    <row r="2475" spans="5:34" x14ac:dyDescent="0.25">
      <c r="E2475" s="11">
        <v>43420.916666666664</v>
      </c>
      <c r="F2475" s="9">
        <v>11368.33</v>
      </c>
      <c r="G2475" s="9">
        <v>11382.33</v>
      </c>
      <c r="H2475" s="9">
        <v>11358.57</v>
      </c>
      <c r="I2475" s="9">
        <v>11365.82</v>
      </c>
      <c r="K2475" s="13">
        <f t="shared" si="1391"/>
        <v>-2.5100000000002183</v>
      </c>
      <c r="L2475" s="13">
        <f t="shared" si="1403"/>
        <v>-51.150000000001455</v>
      </c>
      <c r="M2475" s="13">
        <f t="shared" si="1392"/>
        <v>23.760000000000218</v>
      </c>
      <c r="N2475" s="13"/>
      <c r="X2475">
        <f t="shared" si="1393"/>
        <v>2.5100000000002183</v>
      </c>
      <c r="Y2475">
        <f t="shared" si="1394"/>
        <v>23.760000000000218</v>
      </c>
      <c r="Z2475">
        <f t="shared" si="1395"/>
        <v>0</v>
      </c>
      <c r="AA2475">
        <f t="shared" si="1396"/>
        <v>0</v>
      </c>
      <c r="AB2475" s="18">
        <f t="shared" si="1397"/>
        <v>0</v>
      </c>
      <c r="AC2475" s="18">
        <f t="shared" si="1398"/>
        <v>0</v>
      </c>
      <c r="AD2475" s="18">
        <f t="shared" si="1399"/>
        <v>0</v>
      </c>
      <c r="AE2475" s="18">
        <f t="shared" si="1400"/>
        <v>0</v>
      </c>
      <c r="AG2475" s="18">
        <f t="shared" si="1401"/>
        <v>0</v>
      </c>
      <c r="AH2475" s="18">
        <f t="shared" si="1402"/>
        <v>0</v>
      </c>
    </row>
    <row r="2476" spans="5:34" hidden="1" x14ac:dyDescent="0.25">
      <c r="E2476" s="12">
        <v>43423.041666666664</v>
      </c>
      <c r="F2476" s="10">
        <v>11346.01</v>
      </c>
      <c r="G2476" s="10">
        <v>11355.35</v>
      </c>
      <c r="H2476" s="10">
        <v>11325.59</v>
      </c>
      <c r="I2476" s="10">
        <v>11348.2</v>
      </c>
      <c r="AB2476"/>
      <c r="AC2476"/>
      <c r="AD2476"/>
      <c r="AE2476"/>
    </row>
    <row r="2477" spans="5:34" hidden="1" x14ac:dyDescent="0.25">
      <c r="E2477" s="11">
        <v>43423.083333333336</v>
      </c>
      <c r="F2477" s="9">
        <v>11347.16</v>
      </c>
      <c r="G2477" s="9">
        <v>11363.77</v>
      </c>
      <c r="H2477" s="9">
        <v>11344.11</v>
      </c>
      <c r="I2477" s="9">
        <v>11346.19</v>
      </c>
      <c r="AB2477"/>
      <c r="AC2477"/>
      <c r="AD2477"/>
      <c r="AE2477"/>
    </row>
    <row r="2478" spans="5:34" hidden="1" x14ac:dyDescent="0.25">
      <c r="E2478" s="12">
        <v>43423.125</v>
      </c>
      <c r="F2478" s="10">
        <v>11346.71</v>
      </c>
      <c r="G2478" s="10">
        <v>11353.69</v>
      </c>
      <c r="H2478" s="10">
        <v>11327.85</v>
      </c>
      <c r="I2478" s="10">
        <v>11348.53</v>
      </c>
      <c r="AB2478"/>
      <c r="AC2478"/>
      <c r="AD2478"/>
      <c r="AE2478"/>
    </row>
    <row r="2479" spans="5:34" hidden="1" x14ac:dyDescent="0.25">
      <c r="E2479" s="11">
        <v>43423.166666666664</v>
      </c>
      <c r="F2479" s="9">
        <v>11348.01</v>
      </c>
      <c r="G2479" s="9">
        <v>11349.57</v>
      </c>
      <c r="H2479" s="9">
        <v>11326.8</v>
      </c>
      <c r="I2479" s="9">
        <v>11334.49</v>
      </c>
      <c r="AB2479"/>
      <c r="AC2479"/>
      <c r="AD2479"/>
      <c r="AE2479"/>
    </row>
    <row r="2480" spans="5:34" hidden="1" x14ac:dyDescent="0.25">
      <c r="E2480" s="12">
        <v>43423.208333333336</v>
      </c>
      <c r="F2480" s="10">
        <v>11333.45</v>
      </c>
      <c r="G2480" s="10">
        <v>11347.91</v>
      </c>
      <c r="H2480" s="10">
        <v>11331.38</v>
      </c>
      <c r="I2480" s="10">
        <v>11345.83</v>
      </c>
      <c r="AB2480"/>
      <c r="AC2480"/>
      <c r="AD2480"/>
      <c r="AE2480"/>
    </row>
    <row r="2481" spans="5:34" hidden="1" x14ac:dyDescent="0.25">
      <c r="E2481" s="11">
        <v>43423.25</v>
      </c>
      <c r="F2481" s="9">
        <v>11344.79</v>
      </c>
      <c r="G2481" s="9">
        <v>11346.88</v>
      </c>
      <c r="H2481" s="9">
        <v>11339.1</v>
      </c>
      <c r="I2481" s="9">
        <v>11339.1</v>
      </c>
      <c r="AB2481"/>
      <c r="AC2481"/>
      <c r="AD2481"/>
      <c r="AE2481"/>
    </row>
    <row r="2482" spans="5:34" hidden="1" x14ac:dyDescent="0.25">
      <c r="E2482" s="12">
        <v>43423.291666666664</v>
      </c>
      <c r="F2482" s="10">
        <v>11338.07</v>
      </c>
      <c r="G2482" s="10">
        <v>11345.79</v>
      </c>
      <c r="H2482" s="10">
        <v>11338.07</v>
      </c>
      <c r="I2482" s="10">
        <v>11345.79</v>
      </c>
      <c r="AB2482"/>
      <c r="AC2482"/>
      <c r="AD2482"/>
      <c r="AE2482"/>
    </row>
    <row r="2483" spans="5:34" x14ac:dyDescent="0.25">
      <c r="E2483" s="11">
        <v>43423.333333333336</v>
      </c>
      <c r="F2483" s="9">
        <v>11344.75</v>
      </c>
      <c r="G2483" s="9">
        <v>11363.85</v>
      </c>
      <c r="H2483" s="9">
        <v>11342.69</v>
      </c>
      <c r="I2483" s="9">
        <v>11363.85</v>
      </c>
      <c r="K2483" s="13">
        <f t="shared" ref="K2483:K2497" si="1404">I2483-F2483</f>
        <v>19.100000000000364</v>
      </c>
      <c r="L2483" s="13">
        <v>0</v>
      </c>
      <c r="M2483" s="13">
        <f t="shared" ref="M2483:M2497" si="1405">G2483-H2483</f>
        <v>21.159999999999854</v>
      </c>
      <c r="N2483" s="13">
        <f>I2497-F2483</f>
        <v>-136.09000000000015</v>
      </c>
      <c r="O2483" s="18">
        <f>IF(K2483*N2483&gt;0,1,0)</f>
        <v>0</v>
      </c>
      <c r="P2483">
        <f>_xlfn.IFS(K2483&lt;0,MIN(L2482:L2496),K2483&gt;0,MAX(L2482:L2496))</f>
        <v>43.06999999999789</v>
      </c>
      <c r="Q2483">
        <f>_xlfn.IFS(K2483&lt;0,MAX(L2482:L2496),K2483&gt;0,MIN(L2482:L2496))</f>
        <v>-149.6200000000008</v>
      </c>
      <c r="T2483" s="13">
        <f>MAX(G2483:G2497)</f>
        <v>11420.99</v>
      </c>
      <c r="X2483">
        <f t="shared" ref="X2483:X2497" si="1406">ABS(K2483)</f>
        <v>19.100000000000364</v>
      </c>
      <c r="Y2483">
        <f t="shared" ref="Y2483:Y2497" si="1407">ABS(M2483)</f>
        <v>21.159999999999854</v>
      </c>
      <c r="Z2483">
        <f t="shared" ref="Z2483:Z2497" si="1408">IF(T2483&lt;1000,ABS(T2483),0)</f>
        <v>0</v>
      </c>
      <c r="AA2483">
        <f t="shared" ref="AA2483:AA2497" si="1409">ABS(N2483)</f>
        <v>136.09000000000015</v>
      </c>
      <c r="AB2483" s="18">
        <f t="shared" ref="AB2483:AB2497" si="1410">ABS(P2483)</f>
        <v>43.06999999999789</v>
      </c>
      <c r="AC2483" s="18">
        <f t="shared" ref="AC2483:AC2497" si="1411">ABS(Q2483)</f>
        <v>149.6200000000008</v>
      </c>
      <c r="AD2483" s="18">
        <f t="shared" ref="AD2483:AD2497" si="1412">IF(O2483=1,ABS(P2483),0)</f>
        <v>0</v>
      </c>
      <c r="AE2483" s="18">
        <f t="shared" ref="AE2483:AE2497" si="1413">IF(O2483=0,ABS(Q2483),0)</f>
        <v>149.6200000000008</v>
      </c>
      <c r="AG2483" s="18">
        <f t="shared" ref="AG2483:AG2497" si="1414">IF(O2483=1,ABS(Q2483),0)</f>
        <v>0</v>
      </c>
      <c r="AH2483" s="18">
        <f t="shared" ref="AH2483:AH2497" si="1415">IF(O2483=0,ABS(P2483),0)</f>
        <v>43.06999999999789</v>
      </c>
    </row>
    <row r="2484" spans="5:34" x14ac:dyDescent="0.25">
      <c r="E2484" s="12">
        <v>43423.375</v>
      </c>
      <c r="F2484" s="10">
        <v>11362.35</v>
      </c>
      <c r="G2484" s="10">
        <v>11380.16</v>
      </c>
      <c r="H2484" s="10">
        <v>11338.71</v>
      </c>
      <c r="I2484" s="10">
        <v>11371.15</v>
      </c>
      <c r="K2484" s="13">
        <f t="shared" si="1404"/>
        <v>8.7999999999992724</v>
      </c>
      <c r="L2484" s="13">
        <f t="shared" ref="L2484:L2497" si="1416">L2483+K2484</f>
        <v>8.7999999999992724</v>
      </c>
      <c r="M2484" s="13">
        <f t="shared" si="1405"/>
        <v>41.450000000000728</v>
      </c>
      <c r="T2484" s="13">
        <f>MIN(H2483:H2497)</f>
        <v>11193.16</v>
      </c>
      <c r="X2484">
        <f t="shared" si="1406"/>
        <v>8.7999999999992724</v>
      </c>
      <c r="Y2484">
        <f t="shared" si="1407"/>
        <v>41.450000000000728</v>
      </c>
      <c r="Z2484">
        <f t="shared" si="1408"/>
        <v>0</v>
      </c>
      <c r="AA2484">
        <f t="shared" si="1409"/>
        <v>0</v>
      </c>
      <c r="AB2484" s="18">
        <f t="shared" si="1410"/>
        <v>0</v>
      </c>
      <c r="AC2484" s="18">
        <f t="shared" si="1411"/>
        <v>0</v>
      </c>
      <c r="AD2484" s="18">
        <f t="shared" si="1412"/>
        <v>0</v>
      </c>
      <c r="AE2484" s="18">
        <f t="shared" si="1413"/>
        <v>0</v>
      </c>
      <c r="AG2484" s="18">
        <f t="shared" si="1414"/>
        <v>0</v>
      </c>
      <c r="AH2484" s="18">
        <f t="shared" si="1415"/>
        <v>0</v>
      </c>
    </row>
    <row r="2485" spans="5:34" x14ac:dyDescent="0.25">
      <c r="E2485" s="11">
        <v>43423.416666666664</v>
      </c>
      <c r="F2485" s="9">
        <v>11375.19</v>
      </c>
      <c r="G2485" s="9">
        <v>11420.99</v>
      </c>
      <c r="H2485" s="9">
        <v>11367.65</v>
      </c>
      <c r="I2485" s="9">
        <v>11409.46</v>
      </c>
      <c r="K2485" s="13">
        <f t="shared" si="1404"/>
        <v>34.269999999998618</v>
      </c>
      <c r="L2485" s="13">
        <f t="shared" si="1416"/>
        <v>43.06999999999789</v>
      </c>
      <c r="M2485" s="13">
        <f t="shared" si="1405"/>
        <v>53.340000000000146</v>
      </c>
      <c r="T2485" s="13">
        <f>T2483-T2484</f>
        <v>227.82999999999993</v>
      </c>
      <c r="X2485">
        <f t="shared" si="1406"/>
        <v>34.269999999998618</v>
      </c>
      <c r="Y2485">
        <f t="shared" si="1407"/>
        <v>53.340000000000146</v>
      </c>
      <c r="Z2485">
        <f t="shared" si="1408"/>
        <v>227.82999999999993</v>
      </c>
      <c r="AA2485">
        <f t="shared" si="1409"/>
        <v>0</v>
      </c>
      <c r="AB2485" s="18">
        <f t="shared" si="1410"/>
        <v>0</v>
      </c>
      <c r="AC2485" s="18">
        <f t="shared" si="1411"/>
        <v>0</v>
      </c>
      <c r="AD2485" s="18">
        <f t="shared" si="1412"/>
        <v>0</v>
      </c>
      <c r="AE2485" s="18">
        <f t="shared" si="1413"/>
        <v>0</v>
      </c>
      <c r="AG2485" s="18">
        <f t="shared" si="1414"/>
        <v>0</v>
      </c>
      <c r="AH2485" s="18">
        <f t="shared" si="1415"/>
        <v>0</v>
      </c>
    </row>
    <row r="2486" spans="5:34" x14ac:dyDescent="0.25">
      <c r="E2486" s="12">
        <v>43423.458333333336</v>
      </c>
      <c r="F2486" s="10">
        <v>11408.96</v>
      </c>
      <c r="G2486" s="10">
        <v>11411.46</v>
      </c>
      <c r="H2486" s="10">
        <v>11332.47</v>
      </c>
      <c r="I2486" s="10">
        <v>11349.19</v>
      </c>
      <c r="K2486" s="13">
        <f t="shared" si="1404"/>
        <v>-59.769999999998618</v>
      </c>
      <c r="L2486" s="13">
        <f t="shared" si="1416"/>
        <v>-16.700000000000728</v>
      </c>
      <c r="M2486" s="13">
        <f t="shared" si="1405"/>
        <v>78.989999999999782</v>
      </c>
      <c r="R2486">
        <v>3</v>
      </c>
      <c r="X2486">
        <f t="shared" si="1406"/>
        <v>59.769999999998618</v>
      </c>
      <c r="Y2486">
        <f t="shared" si="1407"/>
        <v>78.989999999999782</v>
      </c>
      <c r="Z2486">
        <f t="shared" si="1408"/>
        <v>0</v>
      </c>
      <c r="AA2486">
        <f t="shared" si="1409"/>
        <v>0</v>
      </c>
      <c r="AB2486" s="18">
        <f t="shared" si="1410"/>
        <v>0</v>
      </c>
      <c r="AC2486" s="18">
        <f t="shared" si="1411"/>
        <v>0</v>
      </c>
      <c r="AD2486" s="18">
        <f t="shared" si="1412"/>
        <v>0</v>
      </c>
      <c r="AE2486" s="18">
        <f t="shared" si="1413"/>
        <v>0</v>
      </c>
      <c r="AG2486" s="18">
        <f t="shared" si="1414"/>
        <v>0</v>
      </c>
      <c r="AH2486" s="18">
        <f t="shared" si="1415"/>
        <v>0</v>
      </c>
    </row>
    <row r="2487" spans="5:34" x14ac:dyDescent="0.25">
      <c r="E2487" s="11">
        <v>43423.5</v>
      </c>
      <c r="F2487" s="9">
        <v>11348.69</v>
      </c>
      <c r="G2487" s="9">
        <v>11353.71</v>
      </c>
      <c r="H2487" s="9">
        <v>11325.08</v>
      </c>
      <c r="I2487" s="9">
        <v>11346.04</v>
      </c>
      <c r="K2487" s="13">
        <f t="shared" si="1404"/>
        <v>-2.6499999999996362</v>
      </c>
      <c r="L2487" s="13">
        <f t="shared" si="1416"/>
        <v>-19.350000000000364</v>
      </c>
      <c r="M2487" s="13">
        <f t="shared" si="1405"/>
        <v>28.6299999999992</v>
      </c>
      <c r="X2487">
        <f t="shared" si="1406"/>
        <v>2.6499999999996362</v>
      </c>
      <c r="Y2487">
        <f t="shared" si="1407"/>
        <v>28.6299999999992</v>
      </c>
      <c r="Z2487">
        <f t="shared" si="1408"/>
        <v>0</v>
      </c>
      <c r="AA2487">
        <f t="shared" si="1409"/>
        <v>0</v>
      </c>
      <c r="AB2487" s="18">
        <f t="shared" si="1410"/>
        <v>0</v>
      </c>
      <c r="AC2487" s="18">
        <f t="shared" si="1411"/>
        <v>0</v>
      </c>
      <c r="AD2487" s="18">
        <f t="shared" si="1412"/>
        <v>0</v>
      </c>
      <c r="AE2487" s="18">
        <f t="shared" si="1413"/>
        <v>0</v>
      </c>
      <c r="AG2487" s="18">
        <f t="shared" si="1414"/>
        <v>0</v>
      </c>
      <c r="AH2487" s="18">
        <f t="shared" si="1415"/>
        <v>0</v>
      </c>
    </row>
    <row r="2488" spans="5:34" x14ac:dyDescent="0.25">
      <c r="E2488" s="12">
        <v>43423.541666666664</v>
      </c>
      <c r="F2488" s="10">
        <v>11346.54</v>
      </c>
      <c r="G2488" s="10">
        <v>11364.82</v>
      </c>
      <c r="H2488" s="10">
        <v>11315.08</v>
      </c>
      <c r="I2488" s="10">
        <v>11317.84</v>
      </c>
      <c r="K2488" s="13">
        <f t="shared" si="1404"/>
        <v>-28.700000000000728</v>
      </c>
      <c r="L2488" s="13">
        <f t="shared" si="1416"/>
        <v>-48.050000000001091</v>
      </c>
      <c r="M2488" s="13">
        <f t="shared" si="1405"/>
        <v>49.739999999999782</v>
      </c>
      <c r="X2488">
        <f t="shared" si="1406"/>
        <v>28.700000000000728</v>
      </c>
      <c r="Y2488">
        <f t="shared" si="1407"/>
        <v>49.739999999999782</v>
      </c>
      <c r="Z2488">
        <f t="shared" si="1408"/>
        <v>0</v>
      </c>
      <c r="AA2488">
        <f t="shared" si="1409"/>
        <v>0</v>
      </c>
      <c r="AB2488" s="18">
        <f t="shared" si="1410"/>
        <v>0</v>
      </c>
      <c r="AC2488" s="18">
        <f t="shared" si="1411"/>
        <v>0</v>
      </c>
      <c r="AD2488" s="18">
        <f t="shared" si="1412"/>
        <v>0</v>
      </c>
      <c r="AE2488" s="18">
        <f t="shared" si="1413"/>
        <v>0</v>
      </c>
      <c r="AG2488" s="18">
        <f t="shared" si="1414"/>
        <v>0</v>
      </c>
      <c r="AH2488" s="18">
        <f t="shared" si="1415"/>
        <v>0</v>
      </c>
    </row>
    <row r="2489" spans="5:34" x14ac:dyDescent="0.25">
      <c r="E2489" s="11">
        <v>43423.583333333336</v>
      </c>
      <c r="F2489" s="9">
        <v>11319.33</v>
      </c>
      <c r="G2489" s="9">
        <v>11348.1</v>
      </c>
      <c r="H2489" s="9">
        <v>11300.6</v>
      </c>
      <c r="I2489" s="9">
        <v>11339.74</v>
      </c>
      <c r="K2489" s="13">
        <f t="shared" si="1404"/>
        <v>20.409999999999854</v>
      </c>
      <c r="L2489" s="13">
        <f t="shared" si="1416"/>
        <v>-27.640000000001237</v>
      </c>
      <c r="M2489" s="13">
        <f t="shared" si="1405"/>
        <v>47.5</v>
      </c>
      <c r="X2489">
        <f t="shared" si="1406"/>
        <v>20.409999999999854</v>
      </c>
      <c r="Y2489">
        <f t="shared" si="1407"/>
        <v>47.5</v>
      </c>
      <c r="Z2489">
        <f t="shared" si="1408"/>
        <v>0</v>
      </c>
      <c r="AA2489">
        <f t="shared" si="1409"/>
        <v>0</v>
      </c>
      <c r="AB2489" s="18">
        <f t="shared" si="1410"/>
        <v>0</v>
      </c>
      <c r="AC2489" s="18">
        <f t="shared" si="1411"/>
        <v>0</v>
      </c>
      <c r="AD2489" s="18">
        <f t="shared" si="1412"/>
        <v>0</v>
      </c>
      <c r="AE2489" s="18">
        <f t="shared" si="1413"/>
        <v>0</v>
      </c>
      <c r="AG2489" s="18">
        <f t="shared" si="1414"/>
        <v>0</v>
      </c>
      <c r="AH2489" s="18">
        <f t="shared" si="1415"/>
        <v>0</v>
      </c>
    </row>
    <row r="2490" spans="5:34" x14ac:dyDescent="0.25">
      <c r="E2490" s="12">
        <v>43423.625</v>
      </c>
      <c r="F2490" s="10">
        <v>11339.73</v>
      </c>
      <c r="G2490" s="10">
        <v>11357.61</v>
      </c>
      <c r="H2490" s="10">
        <v>11323.92</v>
      </c>
      <c r="I2490" s="10">
        <v>11327.21</v>
      </c>
      <c r="K2490" s="13">
        <f t="shared" si="1404"/>
        <v>-12.520000000000437</v>
      </c>
      <c r="L2490" s="13">
        <f t="shared" si="1416"/>
        <v>-40.160000000001673</v>
      </c>
      <c r="M2490" s="13">
        <f t="shared" si="1405"/>
        <v>33.690000000000509</v>
      </c>
      <c r="X2490">
        <f t="shared" si="1406"/>
        <v>12.520000000000437</v>
      </c>
      <c r="Y2490">
        <f t="shared" si="1407"/>
        <v>33.690000000000509</v>
      </c>
      <c r="Z2490">
        <f t="shared" si="1408"/>
        <v>0</v>
      </c>
      <c r="AA2490">
        <f t="shared" si="1409"/>
        <v>0</v>
      </c>
      <c r="AB2490" s="18">
        <f t="shared" si="1410"/>
        <v>0</v>
      </c>
      <c r="AC2490" s="18">
        <f t="shared" si="1411"/>
        <v>0</v>
      </c>
      <c r="AD2490" s="18">
        <f t="shared" si="1412"/>
        <v>0</v>
      </c>
      <c r="AE2490" s="18">
        <f t="shared" si="1413"/>
        <v>0</v>
      </c>
      <c r="AG2490" s="18">
        <f t="shared" si="1414"/>
        <v>0</v>
      </c>
      <c r="AH2490" s="18">
        <f t="shared" si="1415"/>
        <v>0</v>
      </c>
    </row>
    <row r="2491" spans="5:34" x14ac:dyDescent="0.25">
      <c r="E2491" s="11">
        <v>43423.666666666664</v>
      </c>
      <c r="F2491" s="9">
        <v>11327.13</v>
      </c>
      <c r="G2491" s="9">
        <v>11355.37</v>
      </c>
      <c r="H2491" s="9">
        <v>11311.23</v>
      </c>
      <c r="I2491" s="9">
        <v>11321.56</v>
      </c>
      <c r="K2491" s="13">
        <f t="shared" si="1404"/>
        <v>-5.569999999999709</v>
      </c>
      <c r="L2491" s="13">
        <f t="shared" si="1416"/>
        <v>-45.730000000001382</v>
      </c>
      <c r="M2491" s="13">
        <f t="shared" si="1405"/>
        <v>44.140000000001237</v>
      </c>
      <c r="X2491">
        <f t="shared" si="1406"/>
        <v>5.569999999999709</v>
      </c>
      <c r="Y2491">
        <f t="shared" si="1407"/>
        <v>44.140000000001237</v>
      </c>
      <c r="Z2491">
        <f t="shared" si="1408"/>
        <v>0</v>
      </c>
      <c r="AA2491">
        <f t="shared" si="1409"/>
        <v>0</v>
      </c>
      <c r="AB2491" s="18">
        <f t="shared" si="1410"/>
        <v>0</v>
      </c>
      <c r="AC2491" s="18">
        <f t="shared" si="1411"/>
        <v>0</v>
      </c>
      <c r="AD2491" s="18">
        <f t="shared" si="1412"/>
        <v>0</v>
      </c>
      <c r="AE2491" s="18">
        <f t="shared" si="1413"/>
        <v>0</v>
      </c>
      <c r="AG2491" s="18">
        <f t="shared" si="1414"/>
        <v>0</v>
      </c>
      <c r="AH2491" s="18">
        <f t="shared" si="1415"/>
        <v>0</v>
      </c>
    </row>
    <row r="2492" spans="5:34" x14ac:dyDescent="0.25">
      <c r="E2492" s="12">
        <v>43423.708333333336</v>
      </c>
      <c r="F2492" s="10">
        <v>11321.57</v>
      </c>
      <c r="G2492" s="10">
        <v>11321.57</v>
      </c>
      <c r="H2492" s="10">
        <v>11250.21</v>
      </c>
      <c r="I2492" s="10">
        <v>11302.56</v>
      </c>
      <c r="K2492" s="13">
        <f t="shared" si="1404"/>
        <v>-19.010000000000218</v>
      </c>
      <c r="L2492" s="13">
        <f t="shared" si="1416"/>
        <v>-64.740000000001601</v>
      </c>
      <c r="M2492" s="13">
        <f t="shared" si="1405"/>
        <v>71.360000000000582</v>
      </c>
      <c r="X2492">
        <f t="shared" si="1406"/>
        <v>19.010000000000218</v>
      </c>
      <c r="Y2492">
        <f t="shared" si="1407"/>
        <v>71.360000000000582</v>
      </c>
      <c r="Z2492">
        <f t="shared" si="1408"/>
        <v>0</v>
      </c>
      <c r="AA2492">
        <f t="shared" si="1409"/>
        <v>0</v>
      </c>
      <c r="AB2492" s="18">
        <f t="shared" si="1410"/>
        <v>0</v>
      </c>
      <c r="AC2492" s="18">
        <f t="shared" si="1411"/>
        <v>0</v>
      </c>
      <c r="AD2492" s="18">
        <f t="shared" si="1412"/>
        <v>0</v>
      </c>
      <c r="AE2492" s="18">
        <f t="shared" si="1413"/>
        <v>0</v>
      </c>
      <c r="AG2492" s="18">
        <f t="shared" si="1414"/>
        <v>0</v>
      </c>
      <c r="AH2492" s="18">
        <f t="shared" si="1415"/>
        <v>0</v>
      </c>
    </row>
    <row r="2493" spans="5:34" x14ac:dyDescent="0.25">
      <c r="E2493" s="11">
        <v>43423.75</v>
      </c>
      <c r="F2493" s="9">
        <v>11300.82</v>
      </c>
      <c r="G2493" s="9">
        <v>11307.5</v>
      </c>
      <c r="H2493" s="9">
        <v>11207.75</v>
      </c>
      <c r="I2493" s="9">
        <v>11224.71</v>
      </c>
      <c r="K2493" s="13">
        <f t="shared" si="1404"/>
        <v>-76.110000000000582</v>
      </c>
      <c r="L2493" s="13">
        <f t="shared" si="1416"/>
        <v>-140.85000000000218</v>
      </c>
      <c r="M2493" s="13">
        <f t="shared" si="1405"/>
        <v>99.75</v>
      </c>
      <c r="X2493">
        <f t="shared" si="1406"/>
        <v>76.110000000000582</v>
      </c>
      <c r="Y2493">
        <f t="shared" si="1407"/>
        <v>99.75</v>
      </c>
      <c r="Z2493">
        <f t="shared" si="1408"/>
        <v>0</v>
      </c>
      <c r="AA2493">
        <f t="shared" si="1409"/>
        <v>0</v>
      </c>
      <c r="AB2493" s="18">
        <f t="shared" si="1410"/>
        <v>0</v>
      </c>
      <c r="AC2493" s="18">
        <f t="shared" si="1411"/>
        <v>0</v>
      </c>
      <c r="AD2493" s="18">
        <f t="shared" si="1412"/>
        <v>0</v>
      </c>
      <c r="AE2493" s="18">
        <f t="shared" si="1413"/>
        <v>0</v>
      </c>
      <c r="AG2493" s="18">
        <f t="shared" si="1414"/>
        <v>0</v>
      </c>
      <c r="AH2493" s="18">
        <f t="shared" si="1415"/>
        <v>0</v>
      </c>
    </row>
    <row r="2494" spans="5:34" x14ac:dyDescent="0.25">
      <c r="E2494" s="12">
        <v>43423.791666666664</v>
      </c>
      <c r="F2494" s="10">
        <v>11225.21</v>
      </c>
      <c r="G2494" s="10">
        <v>11238.46</v>
      </c>
      <c r="H2494" s="10">
        <v>11198.19</v>
      </c>
      <c r="I2494" s="10">
        <v>11225.45</v>
      </c>
      <c r="K2494" s="13">
        <f t="shared" si="1404"/>
        <v>0.24000000000160071</v>
      </c>
      <c r="L2494" s="13">
        <f t="shared" si="1416"/>
        <v>-140.61000000000058</v>
      </c>
      <c r="M2494" s="13">
        <f t="shared" si="1405"/>
        <v>40.269999999998618</v>
      </c>
      <c r="X2494">
        <f t="shared" si="1406"/>
        <v>0.24000000000160071</v>
      </c>
      <c r="Y2494">
        <f t="shared" si="1407"/>
        <v>40.269999999998618</v>
      </c>
      <c r="Z2494">
        <f t="shared" si="1408"/>
        <v>0</v>
      </c>
      <c r="AA2494">
        <f t="shared" si="1409"/>
        <v>0</v>
      </c>
      <c r="AB2494" s="18">
        <f t="shared" si="1410"/>
        <v>0</v>
      </c>
      <c r="AC2494" s="18">
        <f t="shared" si="1411"/>
        <v>0</v>
      </c>
      <c r="AD2494" s="18">
        <f t="shared" si="1412"/>
        <v>0</v>
      </c>
      <c r="AE2494" s="18">
        <f t="shared" si="1413"/>
        <v>0</v>
      </c>
      <c r="AG2494" s="18">
        <f t="shared" si="1414"/>
        <v>0</v>
      </c>
      <c r="AH2494" s="18">
        <f t="shared" si="1415"/>
        <v>0</v>
      </c>
    </row>
    <row r="2495" spans="5:34" x14ac:dyDescent="0.25">
      <c r="E2495" s="11">
        <v>43423.833333333336</v>
      </c>
      <c r="F2495" s="9">
        <v>11225.7</v>
      </c>
      <c r="G2495" s="9">
        <v>11238.2</v>
      </c>
      <c r="H2495" s="9">
        <v>11200.93</v>
      </c>
      <c r="I2495" s="9">
        <v>11216.69</v>
      </c>
      <c r="K2495" s="13">
        <f t="shared" si="1404"/>
        <v>-9.0100000000002183</v>
      </c>
      <c r="L2495" s="13">
        <f t="shared" si="1416"/>
        <v>-149.6200000000008</v>
      </c>
      <c r="M2495" s="13">
        <f t="shared" si="1405"/>
        <v>37.270000000000437</v>
      </c>
      <c r="X2495">
        <f t="shared" si="1406"/>
        <v>9.0100000000002183</v>
      </c>
      <c r="Y2495">
        <f t="shared" si="1407"/>
        <v>37.270000000000437</v>
      </c>
      <c r="Z2495">
        <f t="shared" si="1408"/>
        <v>0</v>
      </c>
      <c r="AA2495">
        <f t="shared" si="1409"/>
        <v>0</v>
      </c>
      <c r="AB2495" s="18">
        <f t="shared" si="1410"/>
        <v>0</v>
      </c>
      <c r="AC2495" s="18">
        <f t="shared" si="1411"/>
        <v>0</v>
      </c>
      <c r="AD2495" s="18">
        <f t="shared" si="1412"/>
        <v>0</v>
      </c>
      <c r="AE2495" s="18">
        <f t="shared" si="1413"/>
        <v>0</v>
      </c>
      <c r="AG2495" s="18">
        <f t="shared" si="1414"/>
        <v>0</v>
      </c>
      <c r="AH2495" s="18">
        <f t="shared" si="1415"/>
        <v>0</v>
      </c>
    </row>
    <row r="2496" spans="5:34" x14ac:dyDescent="0.25">
      <c r="E2496" s="12">
        <v>43423.875</v>
      </c>
      <c r="F2496" s="10">
        <v>11217.44</v>
      </c>
      <c r="G2496" s="10">
        <v>11236.19</v>
      </c>
      <c r="H2496" s="10">
        <v>11201.18</v>
      </c>
      <c r="I2496" s="10">
        <v>11230.94</v>
      </c>
      <c r="K2496" s="13">
        <f t="shared" si="1404"/>
        <v>13.5</v>
      </c>
      <c r="L2496" s="13">
        <f t="shared" si="1416"/>
        <v>-136.1200000000008</v>
      </c>
      <c r="M2496" s="13">
        <f t="shared" si="1405"/>
        <v>35.010000000000218</v>
      </c>
      <c r="X2496">
        <f t="shared" si="1406"/>
        <v>13.5</v>
      </c>
      <c r="Y2496">
        <f t="shared" si="1407"/>
        <v>35.010000000000218</v>
      </c>
      <c r="Z2496">
        <f t="shared" si="1408"/>
        <v>0</v>
      </c>
      <c r="AA2496">
        <f t="shared" si="1409"/>
        <v>0</v>
      </c>
      <c r="AB2496" s="18">
        <f t="shared" si="1410"/>
        <v>0</v>
      </c>
      <c r="AC2496" s="18">
        <f t="shared" si="1411"/>
        <v>0</v>
      </c>
      <c r="AD2496" s="18">
        <f t="shared" si="1412"/>
        <v>0</v>
      </c>
      <c r="AE2496" s="18">
        <f t="shared" si="1413"/>
        <v>0</v>
      </c>
      <c r="AG2496" s="18">
        <f t="shared" si="1414"/>
        <v>0</v>
      </c>
      <c r="AH2496" s="18">
        <f t="shared" si="1415"/>
        <v>0</v>
      </c>
    </row>
    <row r="2497" spans="5:34" x14ac:dyDescent="0.25">
      <c r="E2497" s="11">
        <v>43423.916666666664</v>
      </c>
      <c r="F2497" s="9">
        <v>11231.19</v>
      </c>
      <c r="G2497" s="9">
        <v>11247.7</v>
      </c>
      <c r="H2497" s="9">
        <v>11193.16</v>
      </c>
      <c r="I2497" s="9">
        <v>11208.66</v>
      </c>
      <c r="K2497" s="13">
        <f t="shared" si="1404"/>
        <v>-22.530000000000655</v>
      </c>
      <c r="L2497" s="13">
        <f t="shared" si="1416"/>
        <v>-158.65000000000146</v>
      </c>
      <c r="M2497" s="13">
        <f t="shared" si="1405"/>
        <v>54.540000000000873</v>
      </c>
      <c r="N2497" s="13"/>
      <c r="X2497">
        <f t="shared" si="1406"/>
        <v>22.530000000000655</v>
      </c>
      <c r="Y2497">
        <f t="shared" si="1407"/>
        <v>54.540000000000873</v>
      </c>
      <c r="Z2497">
        <f t="shared" si="1408"/>
        <v>0</v>
      </c>
      <c r="AA2497">
        <f t="shared" si="1409"/>
        <v>0</v>
      </c>
      <c r="AB2497" s="18">
        <f t="shared" si="1410"/>
        <v>0</v>
      </c>
      <c r="AC2497" s="18">
        <f t="shared" si="1411"/>
        <v>0</v>
      </c>
      <c r="AD2497" s="18">
        <f t="shared" si="1412"/>
        <v>0</v>
      </c>
      <c r="AE2497" s="18">
        <f t="shared" si="1413"/>
        <v>0</v>
      </c>
      <c r="AG2497" s="18">
        <f t="shared" si="1414"/>
        <v>0</v>
      </c>
      <c r="AH2497" s="18">
        <f t="shared" si="1415"/>
        <v>0</v>
      </c>
    </row>
    <row r="2498" spans="5:34" hidden="1" x14ac:dyDescent="0.25">
      <c r="E2498" s="12">
        <v>43423.958333333336</v>
      </c>
      <c r="F2498" s="10">
        <v>11208.66</v>
      </c>
      <c r="G2498" s="10">
        <v>11222.4</v>
      </c>
      <c r="H2498" s="10">
        <v>11208.66</v>
      </c>
      <c r="I2498" s="10">
        <v>11221.88</v>
      </c>
      <c r="AB2498"/>
      <c r="AC2498"/>
      <c r="AD2498"/>
      <c r="AE2498"/>
    </row>
    <row r="2499" spans="5:34" hidden="1" x14ac:dyDescent="0.25">
      <c r="E2499" s="11">
        <v>43424.041666666664</v>
      </c>
      <c r="F2499" s="9">
        <v>11216.67</v>
      </c>
      <c r="G2499" s="9">
        <v>11221</v>
      </c>
      <c r="H2499" s="9">
        <v>11195.17</v>
      </c>
      <c r="I2499" s="9">
        <v>11203.96</v>
      </c>
      <c r="AB2499"/>
      <c r="AC2499"/>
      <c r="AD2499"/>
      <c r="AE2499"/>
    </row>
    <row r="2500" spans="5:34" hidden="1" x14ac:dyDescent="0.25">
      <c r="E2500" s="12">
        <v>43424.083333333336</v>
      </c>
      <c r="F2500" s="10">
        <v>11202.92</v>
      </c>
      <c r="G2500" s="10">
        <v>11216.33</v>
      </c>
      <c r="H2500" s="10">
        <v>11191.42</v>
      </c>
      <c r="I2500" s="10">
        <v>11196.74</v>
      </c>
      <c r="AB2500"/>
      <c r="AC2500"/>
      <c r="AD2500"/>
      <c r="AE2500"/>
    </row>
    <row r="2501" spans="5:34" hidden="1" x14ac:dyDescent="0.25">
      <c r="E2501" s="11">
        <v>43424.125</v>
      </c>
      <c r="F2501" s="9">
        <v>11196.22</v>
      </c>
      <c r="G2501" s="9">
        <v>11210.45</v>
      </c>
      <c r="H2501" s="9">
        <v>11176.66</v>
      </c>
      <c r="I2501" s="9">
        <v>11197.45</v>
      </c>
      <c r="AB2501"/>
      <c r="AC2501"/>
      <c r="AD2501"/>
      <c r="AE2501"/>
    </row>
    <row r="2502" spans="5:34" hidden="1" x14ac:dyDescent="0.25">
      <c r="E2502" s="12">
        <v>43424.166666666664</v>
      </c>
      <c r="F2502" s="10">
        <v>11196.93</v>
      </c>
      <c r="G2502" s="10">
        <v>11200.59</v>
      </c>
      <c r="H2502" s="10">
        <v>11176.34</v>
      </c>
      <c r="I2502" s="10">
        <v>11190.25</v>
      </c>
      <c r="AB2502"/>
      <c r="AC2502"/>
      <c r="AD2502"/>
      <c r="AE2502"/>
    </row>
    <row r="2503" spans="5:34" hidden="1" x14ac:dyDescent="0.25">
      <c r="E2503" s="11">
        <v>43424.208333333336</v>
      </c>
      <c r="F2503" s="9">
        <v>11189.21</v>
      </c>
      <c r="G2503" s="9">
        <v>11190.25</v>
      </c>
      <c r="H2503" s="9">
        <v>11153.25</v>
      </c>
      <c r="I2503" s="9">
        <v>11174.91</v>
      </c>
      <c r="AB2503"/>
      <c r="AC2503"/>
      <c r="AD2503"/>
      <c r="AE2503"/>
    </row>
    <row r="2504" spans="5:34" hidden="1" x14ac:dyDescent="0.25">
      <c r="E2504" s="12">
        <v>43424.25</v>
      </c>
      <c r="F2504" s="10">
        <v>11175.43</v>
      </c>
      <c r="G2504" s="10">
        <v>11179.57</v>
      </c>
      <c r="H2504" s="10">
        <v>11167.07</v>
      </c>
      <c r="I2504" s="10">
        <v>11172.28</v>
      </c>
      <c r="AB2504"/>
      <c r="AC2504"/>
      <c r="AD2504"/>
      <c r="AE2504"/>
    </row>
    <row r="2505" spans="5:34" hidden="1" x14ac:dyDescent="0.25">
      <c r="E2505" s="11">
        <v>43424.291666666664</v>
      </c>
      <c r="F2505" s="9">
        <v>11172.8</v>
      </c>
      <c r="G2505" s="9">
        <v>11191.43</v>
      </c>
      <c r="H2505" s="9">
        <v>11172.28</v>
      </c>
      <c r="I2505" s="9">
        <v>11188.17</v>
      </c>
      <c r="AB2505"/>
      <c r="AC2505"/>
      <c r="AD2505"/>
      <c r="AE2505"/>
    </row>
    <row r="2506" spans="5:34" x14ac:dyDescent="0.25">
      <c r="E2506" s="12">
        <v>43424.333333333336</v>
      </c>
      <c r="F2506" s="10">
        <v>11187.65</v>
      </c>
      <c r="G2506" s="10">
        <v>11193.16</v>
      </c>
      <c r="H2506" s="10">
        <v>11176.55</v>
      </c>
      <c r="I2506" s="10">
        <v>11191.01</v>
      </c>
      <c r="K2506" s="13">
        <f t="shared" ref="K2506:K2520" si="1417">I2506-F2506</f>
        <v>3.3600000000005821</v>
      </c>
      <c r="L2506" s="13">
        <v>0</v>
      </c>
      <c r="M2506" s="13">
        <f t="shared" ref="M2506:M2520" si="1418">G2506-H2506</f>
        <v>16.610000000000582</v>
      </c>
      <c r="N2506" s="13">
        <f>I2520-F2506</f>
        <v>-121.80999999999949</v>
      </c>
      <c r="O2506" s="18">
        <f>IF(K2506*N2506&gt;0,1,0)</f>
        <v>0</v>
      </c>
      <c r="P2506">
        <f>_xlfn.IFS(K2506&lt;0,MIN(L2505:L2519),K2506&gt;0,MAX(L2505:L2519))</f>
        <v>0</v>
      </c>
      <c r="Q2506">
        <f>_xlfn.IFS(K2506&lt;0,MAX(L2505:L2519),K2506&gt;0,MIN(L2505:L2519))</f>
        <v>-148.82999999999811</v>
      </c>
      <c r="T2506" s="13">
        <f>MAX(G2506:G2520)</f>
        <v>11201.83</v>
      </c>
      <c r="X2506">
        <f t="shared" ref="X2506:X2520" si="1419">ABS(K2506)</f>
        <v>3.3600000000005821</v>
      </c>
      <c r="Y2506">
        <f t="shared" ref="Y2506:Y2520" si="1420">ABS(M2506)</f>
        <v>16.610000000000582</v>
      </c>
      <c r="Z2506">
        <f t="shared" ref="Z2506:Z2520" si="1421">IF(T2506&lt;1000,ABS(T2506),0)</f>
        <v>0</v>
      </c>
      <c r="AA2506">
        <f t="shared" ref="AA2506:AA2520" si="1422">ABS(N2506)</f>
        <v>121.80999999999949</v>
      </c>
      <c r="AB2506" s="18">
        <f t="shared" ref="AB2506:AB2520" si="1423">ABS(P2506)</f>
        <v>0</v>
      </c>
      <c r="AC2506" s="18">
        <f t="shared" ref="AC2506:AC2520" si="1424">ABS(Q2506)</f>
        <v>148.82999999999811</v>
      </c>
      <c r="AD2506" s="18">
        <f t="shared" ref="AD2506:AD2520" si="1425">IF(O2506=1,ABS(P2506),0)</f>
        <v>0</v>
      </c>
      <c r="AE2506" s="18">
        <f t="shared" ref="AE2506:AE2520" si="1426">IF(O2506=0,ABS(Q2506),0)</f>
        <v>148.82999999999811</v>
      </c>
      <c r="AG2506" s="18">
        <f t="shared" ref="AG2506:AG2520" si="1427">IF(O2506=1,ABS(Q2506),0)</f>
        <v>0</v>
      </c>
      <c r="AH2506" s="18">
        <f t="shared" ref="AH2506:AH2520" si="1428">IF(O2506=0,ABS(P2506),0)</f>
        <v>0</v>
      </c>
    </row>
    <row r="2507" spans="5:34" x14ac:dyDescent="0.25">
      <c r="E2507" s="11">
        <v>43424.375</v>
      </c>
      <c r="F2507" s="9">
        <v>11199.97</v>
      </c>
      <c r="G2507" s="9">
        <v>11201.83</v>
      </c>
      <c r="H2507" s="9">
        <v>11151.94</v>
      </c>
      <c r="I2507" s="9">
        <v>11164.04</v>
      </c>
      <c r="K2507" s="13">
        <f t="shared" si="1417"/>
        <v>-35.929999999998472</v>
      </c>
      <c r="L2507" s="13">
        <f t="shared" ref="L2507:L2520" si="1429">L2506+K2507</f>
        <v>-35.929999999998472</v>
      </c>
      <c r="M2507" s="13">
        <f t="shared" si="1418"/>
        <v>49.889999999999418</v>
      </c>
      <c r="T2507" s="13">
        <f>MIN(H2506:H2520)</f>
        <v>11007.83</v>
      </c>
      <c r="X2507">
        <f t="shared" si="1419"/>
        <v>35.929999999998472</v>
      </c>
      <c r="Y2507">
        <f t="shared" si="1420"/>
        <v>49.889999999999418</v>
      </c>
      <c r="Z2507">
        <f t="shared" si="1421"/>
        <v>0</v>
      </c>
      <c r="AA2507">
        <f t="shared" si="1422"/>
        <v>0</v>
      </c>
      <c r="AB2507" s="18">
        <f t="shared" si="1423"/>
        <v>0</v>
      </c>
      <c r="AC2507" s="18">
        <f t="shared" si="1424"/>
        <v>0</v>
      </c>
      <c r="AD2507" s="18">
        <f t="shared" si="1425"/>
        <v>0</v>
      </c>
      <c r="AE2507" s="18">
        <f t="shared" si="1426"/>
        <v>0</v>
      </c>
      <c r="AG2507" s="18">
        <f t="shared" si="1427"/>
        <v>0</v>
      </c>
      <c r="AH2507" s="18">
        <f t="shared" si="1428"/>
        <v>0</v>
      </c>
    </row>
    <row r="2508" spans="5:34" x14ac:dyDescent="0.25">
      <c r="E2508" s="12">
        <v>43424.416666666664</v>
      </c>
      <c r="F2508" s="10">
        <v>11166.07</v>
      </c>
      <c r="G2508" s="10">
        <v>11179.04</v>
      </c>
      <c r="H2508" s="10">
        <v>11093.95</v>
      </c>
      <c r="I2508" s="10">
        <v>11098.27</v>
      </c>
      <c r="K2508" s="13">
        <f t="shared" si="1417"/>
        <v>-67.799999999999272</v>
      </c>
      <c r="L2508" s="13">
        <f t="shared" si="1429"/>
        <v>-103.72999999999774</v>
      </c>
      <c r="M2508" s="13">
        <f t="shared" si="1418"/>
        <v>85.090000000000146</v>
      </c>
      <c r="T2508" s="13">
        <f>T2506-T2507</f>
        <v>194</v>
      </c>
      <c r="X2508">
        <f t="shared" si="1419"/>
        <v>67.799999999999272</v>
      </c>
      <c r="Y2508">
        <f t="shared" si="1420"/>
        <v>85.090000000000146</v>
      </c>
      <c r="Z2508">
        <f t="shared" si="1421"/>
        <v>194</v>
      </c>
      <c r="AA2508">
        <f t="shared" si="1422"/>
        <v>0</v>
      </c>
      <c r="AB2508" s="18">
        <f t="shared" si="1423"/>
        <v>0</v>
      </c>
      <c r="AC2508" s="18">
        <f t="shared" si="1424"/>
        <v>0</v>
      </c>
      <c r="AD2508" s="18">
        <f t="shared" si="1425"/>
        <v>0</v>
      </c>
      <c r="AE2508" s="18">
        <f t="shared" si="1426"/>
        <v>0</v>
      </c>
      <c r="AG2508" s="18">
        <f t="shared" si="1427"/>
        <v>0</v>
      </c>
      <c r="AH2508" s="18">
        <f t="shared" si="1428"/>
        <v>0</v>
      </c>
    </row>
    <row r="2509" spans="5:34" x14ac:dyDescent="0.25">
      <c r="E2509" s="11">
        <v>43424.458333333336</v>
      </c>
      <c r="F2509" s="9">
        <v>11098.77</v>
      </c>
      <c r="G2509" s="9">
        <v>11147.39</v>
      </c>
      <c r="H2509" s="9">
        <v>11090.53</v>
      </c>
      <c r="I2509" s="9">
        <v>11107.47</v>
      </c>
      <c r="K2509" s="13">
        <f t="shared" si="1417"/>
        <v>8.6999999999989086</v>
      </c>
      <c r="L2509" s="13">
        <f t="shared" si="1429"/>
        <v>-95.029999999998836</v>
      </c>
      <c r="M2509" s="13">
        <f t="shared" si="1418"/>
        <v>56.859999999998763</v>
      </c>
      <c r="X2509">
        <f t="shared" si="1419"/>
        <v>8.6999999999989086</v>
      </c>
      <c r="Y2509">
        <f t="shared" si="1420"/>
        <v>56.859999999998763</v>
      </c>
      <c r="Z2509">
        <f t="shared" si="1421"/>
        <v>0</v>
      </c>
      <c r="AA2509">
        <f t="shared" si="1422"/>
        <v>0</v>
      </c>
      <c r="AB2509" s="18">
        <f t="shared" si="1423"/>
        <v>0</v>
      </c>
      <c r="AC2509" s="18">
        <f t="shared" si="1424"/>
        <v>0</v>
      </c>
      <c r="AD2509" s="18">
        <f t="shared" si="1425"/>
        <v>0</v>
      </c>
      <c r="AE2509" s="18">
        <f t="shared" si="1426"/>
        <v>0</v>
      </c>
      <c r="AG2509" s="18">
        <f t="shared" si="1427"/>
        <v>0</v>
      </c>
      <c r="AH2509" s="18">
        <f t="shared" si="1428"/>
        <v>0</v>
      </c>
    </row>
    <row r="2510" spans="5:34" x14ac:dyDescent="0.25">
      <c r="E2510" s="12">
        <v>43424.5</v>
      </c>
      <c r="F2510" s="10">
        <v>11107.98</v>
      </c>
      <c r="G2510" s="10">
        <v>11162.91</v>
      </c>
      <c r="H2510" s="10">
        <v>11080.13</v>
      </c>
      <c r="I2510" s="10">
        <v>11137.11</v>
      </c>
      <c r="K2510" s="13">
        <f t="shared" si="1417"/>
        <v>29.130000000001019</v>
      </c>
      <c r="L2510" s="13">
        <f t="shared" si="1429"/>
        <v>-65.899999999997817</v>
      </c>
      <c r="M2510" s="13">
        <f t="shared" si="1418"/>
        <v>82.780000000000655</v>
      </c>
      <c r="R2510">
        <v>-40</v>
      </c>
      <c r="X2510">
        <f t="shared" si="1419"/>
        <v>29.130000000001019</v>
      </c>
      <c r="Y2510">
        <f t="shared" si="1420"/>
        <v>82.780000000000655</v>
      </c>
      <c r="Z2510">
        <f t="shared" si="1421"/>
        <v>0</v>
      </c>
      <c r="AA2510">
        <f t="shared" si="1422"/>
        <v>0</v>
      </c>
      <c r="AB2510" s="18">
        <f t="shared" si="1423"/>
        <v>0</v>
      </c>
      <c r="AC2510" s="18">
        <f t="shared" si="1424"/>
        <v>0</v>
      </c>
      <c r="AD2510" s="18">
        <f t="shared" si="1425"/>
        <v>0</v>
      </c>
      <c r="AE2510" s="18">
        <f t="shared" si="1426"/>
        <v>0</v>
      </c>
      <c r="AG2510" s="18">
        <f t="shared" si="1427"/>
        <v>0</v>
      </c>
      <c r="AH2510" s="18">
        <f t="shared" si="1428"/>
        <v>0</v>
      </c>
    </row>
    <row r="2511" spans="5:34" x14ac:dyDescent="0.25">
      <c r="E2511" s="11">
        <v>43424.541666666664</v>
      </c>
      <c r="F2511" s="9">
        <v>11137.36</v>
      </c>
      <c r="G2511" s="9">
        <v>11188.72</v>
      </c>
      <c r="H2511" s="9">
        <v>11118.68</v>
      </c>
      <c r="I2511" s="9">
        <v>11171.85</v>
      </c>
      <c r="K2511" s="13">
        <f t="shared" si="1417"/>
        <v>34.489999999999782</v>
      </c>
      <c r="L2511" s="13">
        <f t="shared" si="1429"/>
        <v>-31.409999999998035</v>
      </c>
      <c r="M2511" s="13">
        <f t="shared" si="1418"/>
        <v>70.039999999999054</v>
      </c>
      <c r="X2511">
        <f t="shared" si="1419"/>
        <v>34.489999999999782</v>
      </c>
      <c r="Y2511">
        <f t="shared" si="1420"/>
        <v>70.039999999999054</v>
      </c>
      <c r="Z2511">
        <f t="shared" si="1421"/>
        <v>0</v>
      </c>
      <c r="AA2511">
        <f t="shared" si="1422"/>
        <v>0</v>
      </c>
      <c r="AB2511" s="18">
        <f t="shared" si="1423"/>
        <v>0</v>
      </c>
      <c r="AC2511" s="18">
        <f t="shared" si="1424"/>
        <v>0</v>
      </c>
      <c r="AD2511" s="18">
        <f t="shared" si="1425"/>
        <v>0</v>
      </c>
      <c r="AE2511" s="18">
        <f t="shared" si="1426"/>
        <v>0</v>
      </c>
      <c r="AG2511" s="18">
        <f t="shared" si="1427"/>
        <v>0</v>
      </c>
      <c r="AH2511" s="18">
        <f t="shared" si="1428"/>
        <v>0</v>
      </c>
    </row>
    <row r="2512" spans="5:34" x14ac:dyDescent="0.25">
      <c r="E2512" s="12">
        <v>43424.583333333336</v>
      </c>
      <c r="F2512" s="10">
        <v>11172.6</v>
      </c>
      <c r="G2512" s="10">
        <v>11172.6</v>
      </c>
      <c r="H2512" s="10">
        <v>11098.95</v>
      </c>
      <c r="I2512" s="10">
        <v>11102.54</v>
      </c>
      <c r="K2512" s="13">
        <f t="shared" si="1417"/>
        <v>-70.059999999999491</v>
      </c>
      <c r="L2512" s="13">
        <f t="shared" si="1429"/>
        <v>-101.46999999999753</v>
      </c>
      <c r="M2512" s="13">
        <f t="shared" si="1418"/>
        <v>73.649999999999636</v>
      </c>
      <c r="X2512">
        <f t="shared" si="1419"/>
        <v>70.059999999999491</v>
      </c>
      <c r="Y2512">
        <f t="shared" si="1420"/>
        <v>73.649999999999636</v>
      </c>
      <c r="Z2512">
        <f t="shared" si="1421"/>
        <v>0</v>
      </c>
      <c r="AA2512">
        <f t="shared" si="1422"/>
        <v>0</v>
      </c>
      <c r="AB2512" s="18">
        <f t="shared" si="1423"/>
        <v>0</v>
      </c>
      <c r="AC2512" s="18">
        <f t="shared" si="1424"/>
        <v>0</v>
      </c>
      <c r="AD2512" s="18">
        <f t="shared" si="1425"/>
        <v>0</v>
      </c>
      <c r="AE2512" s="18">
        <f t="shared" si="1426"/>
        <v>0</v>
      </c>
      <c r="AG2512" s="18">
        <f t="shared" si="1427"/>
        <v>0</v>
      </c>
      <c r="AH2512" s="18">
        <f t="shared" si="1428"/>
        <v>0</v>
      </c>
    </row>
    <row r="2513" spans="5:34" x14ac:dyDescent="0.25">
      <c r="E2513" s="11">
        <v>43424.625</v>
      </c>
      <c r="F2513" s="9">
        <v>11102.53</v>
      </c>
      <c r="G2513" s="9">
        <v>11120.44</v>
      </c>
      <c r="H2513" s="9">
        <v>11046.44</v>
      </c>
      <c r="I2513" s="9">
        <v>11055.95</v>
      </c>
      <c r="K2513" s="13">
        <f t="shared" si="1417"/>
        <v>-46.579999999999927</v>
      </c>
      <c r="L2513" s="13">
        <f t="shared" si="1429"/>
        <v>-148.04999999999745</v>
      </c>
      <c r="M2513" s="13">
        <f t="shared" si="1418"/>
        <v>74</v>
      </c>
      <c r="X2513">
        <f t="shared" si="1419"/>
        <v>46.579999999999927</v>
      </c>
      <c r="Y2513">
        <f t="shared" si="1420"/>
        <v>74</v>
      </c>
      <c r="Z2513">
        <f t="shared" si="1421"/>
        <v>0</v>
      </c>
      <c r="AA2513">
        <f t="shared" si="1422"/>
        <v>0</v>
      </c>
      <c r="AB2513" s="18">
        <f t="shared" si="1423"/>
        <v>0</v>
      </c>
      <c r="AC2513" s="18">
        <f t="shared" si="1424"/>
        <v>0</v>
      </c>
      <c r="AD2513" s="18">
        <f t="shared" si="1425"/>
        <v>0</v>
      </c>
      <c r="AE2513" s="18">
        <f t="shared" si="1426"/>
        <v>0</v>
      </c>
      <c r="AG2513" s="18">
        <f t="shared" si="1427"/>
        <v>0</v>
      </c>
      <c r="AH2513" s="18">
        <f t="shared" si="1428"/>
        <v>0</v>
      </c>
    </row>
    <row r="2514" spans="5:34" x14ac:dyDescent="0.25">
      <c r="E2514" s="12">
        <v>43424.666666666664</v>
      </c>
      <c r="F2514" s="10">
        <v>11055.45</v>
      </c>
      <c r="G2514" s="10">
        <v>11094.16</v>
      </c>
      <c r="H2514" s="10">
        <v>11015.52</v>
      </c>
      <c r="I2514" s="10">
        <v>11054.67</v>
      </c>
      <c r="K2514" s="13">
        <f t="shared" si="1417"/>
        <v>-0.78000000000065484</v>
      </c>
      <c r="L2514" s="13">
        <f t="shared" si="1429"/>
        <v>-148.82999999999811</v>
      </c>
      <c r="M2514" s="13">
        <f t="shared" si="1418"/>
        <v>78.639999999999418</v>
      </c>
      <c r="X2514">
        <f t="shared" si="1419"/>
        <v>0.78000000000065484</v>
      </c>
      <c r="Y2514">
        <f t="shared" si="1420"/>
        <v>78.639999999999418</v>
      </c>
      <c r="Z2514">
        <f t="shared" si="1421"/>
        <v>0</v>
      </c>
      <c r="AA2514">
        <f t="shared" si="1422"/>
        <v>0</v>
      </c>
      <c r="AB2514" s="18">
        <f t="shared" si="1423"/>
        <v>0</v>
      </c>
      <c r="AC2514" s="18">
        <f t="shared" si="1424"/>
        <v>0</v>
      </c>
      <c r="AD2514" s="18">
        <f t="shared" si="1425"/>
        <v>0</v>
      </c>
      <c r="AE2514" s="18">
        <f t="shared" si="1426"/>
        <v>0</v>
      </c>
      <c r="AG2514" s="18">
        <f t="shared" si="1427"/>
        <v>0</v>
      </c>
      <c r="AH2514" s="18">
        <f t="shared" si="1428"/>
        <v>0</v>
      </c>
    </row>
    <row r="2515" spans="5:34" x14ac:dyDescent="0.25">
      <c r="E2515" s="11">
        <v>43424.708333333336</v>
      </c>
      <c r="F2515" s="9">
        <v>11055.19</v>
      </c>
      <c r="G2515" s="9">
        <v>11117.36</v>
      </c>
      <c r="H2515" s="9">
        <v>11007.83</v>
      </c>
      <c r="I2515" s="9">
        <v>11106.84</v>
      </c>
      <c r="K2515" s="13">
        <f t="shared" si="1417"/>
        <v>51.649999999999636</v>
      </c>
      <c r="L2515" s="13">
        <f t="shared" si="1429"/>
        <v>-97.179999999998472</v>
      </c>
      <c r="M2515" s="13">
        <f t="shared" si="1418"/>
        <v>109.53000000000065</v>
      </c>
      <c r="X2515">
        <f t="shared" si="1419"/>
        <v>51.649999999999636</v>
      </c>
      <c r="Y2515">
        <f t="shared" si="1420"/>
        <v>109.53000000000065</v>
      </c>
      <c r="Z2515">
        <f t="shared" si="1421"/>
        <v>0</v>
      </c>
      <c r="AA2515">
        <f t="shared" si="1422"/>
        <v>0</v>
      </c>
      <c r="AB2515" s="18">
        <f t="shared" si="1423"/>
        <v>0</v>
      </c>
      <c r="AC2515" s="18">
        <f t="shared" si="1424"/>
        <v>0</v>
      </c>
      <c r="AD2515" s="18">
        <f t="shared" si="1425"/>
        <v>0</v>
      </c>
      <c r="AE2515" s="18">
        <f t="shared" si="1426"/>
        <v>0</v>
      </c>
      <c r="AG2515" s="18">
        <f t="shared" si="1427"/>
        <v>0</v>
      </c>
      <c r="AH2515" s="18">
        <f t="shared" si="1428"/>
        <v>0</v>
      </c>
    </row>
    <row r="2516" spans="5:34" x14ac:dyDescent="0.25">
      <c r="E2516" s="12">
        <v>43424.75</v>
      </c>
      <c r="F2516" s="10">
        <v>11106.09</v>
      </c>
      <c r="G2516" s="10">
        <v>11111.08</v>
      </c>
      <c r="H2516" s="10">
        <v>11061.96</v>
      </c>
      <c r="I2516" s="10">
        <v>11099.64</v>
      </c>
      <c r="K2516" s="13">
        <f t="shared" si="1417"/>
        <v>-6.4500000000007276</v>
      </c>
      <c r="L2516" s="13">
        <f t="shared" si="1429"/>
        <v>-103.6299999999992</v>
      </c>
      <c r="M2516" s="13">
        <f t="shared" si="1418"/>
        <v>49.1200000000008</v>
      </c>
      <c r="X2516">
        <f t="shared" si="1419"/>
        <v>6.4500000000007276</v>
      </c>
      <c r="Y2516">
        <f t="shared" si="1420"/>
        <v>49.1200000000008</v>
      </c>
      <c r="Z2516">
        <f t="shared" si="1421"/>
        <v>0</v>
      </c>
      <c r="AA2516">
        <f t="shared" si="1422"/>
        <v>0</v>
      </c>
      <c r="AB2516" s="18">
        <f t="shared" si="1423"/>
        <v>0</v>
      </c>
      <c r="AC2516" s="18">
        <f t="shared" si="1424"/>
        <v>0</v>
      </c>
      <c r="AD2516" s="18">
        <f t="shared" si="1425"/>
        <v>0</v>
      </c>
      <c r="AE2516" s="18">
        <f t="shared" si="1426"/>
        <v>0</v>
      </c>
      <c r="AG2516" s="18">
        <f t="shared" si="1427"/>
        <v>0</v>
      </c>
      <c r="AH2516" s="18">
        <f t="shared" si="1428"/>
        <v>0</v>
      </c>
    </row>
    <row r="2517" spans="5:34" x14ac:dyDescent="0.25">
      <c r="E2517" s="11">
        <v>43424.791666666664</v>
      </c>
      <c r="F2517" s="9">
        <v>11100.39</v>
      </c>
      <c r="G2517" s="9">
        <v>11122.14</v>
      </c>
      <c r="H2517" s="9">
        <v>11089.37</v>
      </c>
      <c r="I2517" s="9">
        <v>11094.63</v>
      </c>
      <c r="K2517" s="13">
        <f t="shared" si="1417"/>
        <v>-5.7600000000002183</v>
      </c>
      <c r="L2517" s="13">
        <f t="shared" si="1429"/>
        <v>-109.38999999999942</v>
      </c>
      <c r="M2517" s="13">
        <f t="shared" si="1418"/>
        <v>32.769999999998618</v>
      </c>
      <c r="X2517">
        <f t="shared" si="1419"/>
        <v>5.7600000000002183</v>
      </c>
      <c r="Y2517">
        <f t="shared" si="1420"/>
        <v>32.769999999998618</v>
      </c>
      <c r="Z2517">
        <f t="shared" si="1421"/>
        <v>0</v>
      </c>
      <c r="AA2517">
        <f t="shared" si="1422"/>
        <v>0</v>
      </c>
      <c r="AB2517" s="18">
        <f t="shared" si="1423"/>
        <v>0</v>
      </c>
      <c r="AC2517" s="18">
        <f t="shared" si="1424"/>
        <v>0</v>
      </c>
      <c r="AD2517" s="18">
        <f t="shared" si="1425"/>
        <v>0</v>
      </c>
      <c r="AE2517" s="18">
        <f t="shared" si="1426"/>
        <v>0</v>
      </c>
      <c r="AG2517" s="18">
        <f t="shared" si="1427"/>
        <v>0</v>
      </c>
      <c r="AH2517" s="18">
        <f t="shared" si="1428"/>
        <v>0</v>
      </c>
    </row>
    <row r="2518" spans="5:34" x14ac:dyDescent="0.25">
      <c r="E2518" s="12">
        <v>43424.833333333336</v>
      </c>
      <c r="F2518" s="10">
        <v>11094.13</v>
      </c>
      <c r="G2518" s="10">
        <v>11104.63</v>
      </c>
      <c r="H2518" s="10">
        <v>11065.36</v>
      </c>
      <c r="I2518" s="10">
        <v>11076.11</v>
      </c>
      <c r="K2518" s="13">
        <f t="shared" si="1417"/>
        <v>-18.019999999998618</v>
      </c>
      <c r="L2518" s="13">
        <f t="shared" si="1429"/>
        <v>-127.40999999999804</v>
      </c>
      <c r="M2518" s="13">
        <f t="shared" si="1418"/>
        <v>39.269999999998618</v>
      </c>
      <c r="X2518">
        <f t="shared" si="1419"/>
        <v>18.019999999998618</v>
      </c>
      <c r="Y2518">
        <f t="shared" si="1420"/>
        <v>39.269999999998618</v>
      </c>
      <c r="Z2518">
        <f t="shared" si="1421"/>
        <v>0</v>
      </c>
      <c r="AA2518">
        <f t="shared" si="1422"/>
        <v>0</v>
      </c>
      <c r="AB2518" s="18">
        <f t="shared" si="1423"/>
        <v>0</v>
      </c>
      <c r="AC2518" s="18">
        <f t="shared" si="1424"/>
        <v>0</v>
      </c>
      <c r="AD2518" s="18">
        <f t="shared" si="1425"/>
        <v>0</v>
      </c>
      <c r="AE2518" s="18">
        <f t="shared" si="1426"/>
        <v>0</v>
      </c>
      <c r="AG2518" s="18">
        <f t="shared" si="1427"/>
        <v>0</v>
      </c>
      <c r="AH2518" s="18">
        <f t="shared" si="1428"/>
        <v>0</v>
      </c>
    </row>
    <row r="2519" spans="5:34" x14ac:dyDescent="0.25">
      <c r="E2519" s="11">
        <v>43424.875</v>
      </c>
      <c r="F2519" s="9">
        <v>11075.61</v>
      </c>
      <c r="G2519" s="9">
        <v>11092.61</v>
      </c>
      <c r="H2519" s="9">
        <v>11057.84</v>
      </c>
      <c r="I2519" s="9">
        <v>11065.35</v>
      </c>
      <c r="K2519" s="13">
        <f t="shared" si="1417"/>
        <v>-10.260000000000218</v>
      </c>
      <c r="L2519" s="13">
        <f t="shared" si="1429"/>
        <v>-137.66999999999825</v>
      </c>
      <c r="M2519" s="13">
        <f t="shared" si="1418"/>
        <v>34.770000000000437</v>
      </c>
      <c r="X2519">
        <f t="shared" si="1419"/>
        <v>10.260000000000218</v>
      </c>
      <c r="Y2519">
        <f t="shared" si="1420"/>
        <v>34.770000000000437</v>
      </c>
      <c r="Z2519">
        <f t="shared" si="1421"/>
        <v>0</v>
      </c>
      <c r="AA2519">
        <f t="shared" si="1422"/>
        <v>0</v>
      </c>
      <c r="AB2519" s="18">
        <f t="shared" si="1423"/>
        <v>0</v>
      </c>
      <c r="AC2519" s="18">
        <f t="shared" si="1424"/>
        <v>0</v>
      </c>
      <c r="AD2519" s="18">
        <f t="shared" si="1425"/>
        <v>0</v>
      </c>
      <c r="AE2519" s="18">
        <f t="shared" si="1426"/>
        <v>0</v>
      </c>
      <c r="AG2519" s="18">
        <f t="shared" si="1427"/>
        <v>0</v>
      </c>
      <c r="AH2519" s="18">
        <f t="shared" si="1428"/>
        <v>0</v>
      </c>
    </row>
    <row r="2520" spans="5:34" x14ac:dyDescent="0.25">
      <c r="E2520" s="12">
        <v>43424.916666666664</v>
      </c>
      <c r="F2520" s="10">
        <v>11066.1</v>
      </c>
      <c r="G2520" s="10">
        <v>11089.35</v>
      </c>
      <c r="H2520" s="10">
        <v>11043.83</v>
      </c>
      <c r="I2520" s="10">
        <v>11065.84</v>
      </c>
      <c r="K2520" s="13">
        <f t="shared" si="1417"/>
        <v>-0.26000000000021828</v>
      </c>
      <c r="L2520" s="13">
        <f t="shared" si="1429"/>
        <v>-137.92999999999847</v>
      </c>
      <c r="M2520" s="13">
        <f t="shared" si="1418"/>
        <v>45.520000000000437</v>
      </c>
      <c r="N2520" s="13"/>
      <c r="X2520">
        <f t="shared" si="1419"/>
        <v>0.26000000000021828</v>
      </c>
      <c r="Y2520">
        <f t="shared" si="1420"/>
        <v>45.520000000000437</v>
      </c>
      <c r="Z2520">
        <f t="shared" si="1421"/>
        <v>0</v>
      </c>
      <c r="AA2520">
        <f t="shared" si="1422"/>
        <v>0</v>
      </c>
      <c r="AB2520" s="18">
        <f t="shared" si="1423"/>
        <v>0</v>
      </c>
      <c r="AC2520" s="18">
        <f t="shared" si="1424"/>
        <v>0</v>
      </c>
      <c r="AD2520" s="18">
        <f t="shared" si="1425"/>
        <v>0</v>
      </c>
      <c r="AE2520" s="18">
        <f t="shared" si="1426"/>
        <v>0</v>
      </c>
      <c r="AG2520" s="18">
        <f t="shared" si="1427"/>
        <v>0</v>
      </c>
      <c r="AH2520" s="18">
        <f t="shared" si="1428"/>
        <v>0</v>
      </c>
    </row>
    <row r="2521" spans="5:34" hidden="1" x14ac:dyDescent="0.25">
      <c r="E2521" s="11">
        <v>43424.958333333336</v>
      </c>
      <c r="F2521" s="9">
        <v>11065.34</v>
      </c>
      <c r="G2521" s="9">
        <v>11065.34</v>
      </c>
      <c r="H2521" s="9">
        <v>11042.04</v>
      </c>
      <c r="I2521" s="9">
        <v>11043.5</v>
      </c>
      <c r="AB2521"/>
      <c r="AC2521"/>
      <c r="AD2521"/>
      <c r="AE2521"/>
    </row>
    <row r="2522" spans="5:34" hidden="1" x14ac:dyDescent="0.25">
      <c r="E2522" s="12">
        <v>43425.041666666664</v>
      </c>
      <c r="F2522" s="10">
        <v>11051.86</v>
      </c>
      <c r="G2522" s="10">
        <v>11052.91</v>
      </c>
      <c r="H2522" s="10">
        <v>11023.69</v>
      </c>
      <c r="I2522" s="10">
        <v>11044.39</v>
      </c>
      <c r="AB2522"/>
      <c r="AC2522"/>
      <c r="AD2522"/>
      <c r="AE2522"/>
    </row>
    <row r="2523" spans="5:34" hidden="1" x14ac:dyDescent="0.25">
      <c r="E2523" s="11">
        <v>43425.083333333336</v>
      </c>
      <c r="F2523" s="9">
        <v>11045.43</v>
      </c>
      <c r="G2523" s="9">
        <v>11074.8</v>
      </c>
      <c r="H2523" s="9">
        <v>11042.39</v>
      </c>
      <c r="I2523" s="9">
        <v>11066.46</v>
      </c>
      <c r="AB2523"/>
      <c r="AC2523"/>
      <c r="AD2523"/>
      <c r="AE2523"/>
    </row>
    <row r="2524" spans="5:34" hidden="1" x14ac:dyDescent="0.25">
      <c r="E2524" s="12">
        <v>43425.125</v>
      </c>
      <c r="F2524" s="10">
        <v>11065.41</v>
      </c>
      <c r="G2524" s="10">
        <v>11092.27</v>
      </c>
      <c r="H2524" s="10">
        <v>11049.58</v>
      </c>
      <c r="I2524" s="10">
        <v>11087.03</v>
      </c>
      <c r="AB2524"/>
      <c r="AC2524"/>
      <c r="AD2524"/>
      <c r="AE2524"/>
    </row>
    <row r="2525" spans="5:34" hidden="1" x14ac:dyDescent="0.25">
      <c r="E2525" s="11">
        <v>43425.166666666664</v>
      </c>
      <c r="F2525" s="9">
        <v>11088.6</v>
      </c>
      <c r="G2525" s="9">
        <v>11110.84</v>
      </c>
      <c r="H2525" s="9">
        <v>11077.31</v>
      </c>
      <c r="I2525" s="9">
        <v>11086.63</v>
      </c>
      <c r="AB2525"/>
      <c r="AC2525"/>
      <c r="AD2525"/>
      <c r="AE2525"/>
    </row>
    <row r="2526" spans="5:34" hidden="1" x14ac:dyDescent="0.25">
      <c r="E2526" s="12">
        <v>43425.208333333336</v>
      </c>
      <c r="F2526" s="10">
        <v>11087.68</v>
      </c>
      <c r="G2526" s="10">
        <v>11104.79</v>
      </c>
      <c r="H2526" s="10">
        <v>11086.63</v>
      </c>
      <c r="I2526" s="10">
        <v>11093.41</v>
      </c>
      <c r="AB2526"/>
      <c r="AC2526"/>
      <c r="AD2526"/>
      <c r="AE2526"/>
    </row>
    <row r="2527" spans="5:34" hidden="1" x14ac:dyDescent="0.25">
      <c r="E2527" s="11">
        <v>43425.25</v>
      </c>
      <c r="F2527" s="9">
        <v>11094.46</v>
      </c>
      <c r="G2527" s="9">
        <v>11109.42</v>
      </c>
      <c r="H2527" s="9">
        <v>11089.22</v>
      </c>
      <c r="I2527" s="9">
        <v>11107.32</v>
      </c>
      <c r="AB2527"/>
      <c r="AC2527"/>
      <c r="AD2527"/>
      <c r="AE2527"/>
    </row>
    <row r="2528" spans="5:34" hidden="1" x14ac:dyDescent="0.25">
      <c r="E2528" s="12">
        <v>43425.291666666664</v>
      </c>
      <c r="F2528" s="10">
        <v>11108.37</v>
      </c>
      <c r="G2528" s="10">
        <v>11109.42</v>
      </c>
      <c r="H2528" s="10">
        <v>11089.26</v>
      </c>
      <c r="I2528" s="10">
        <v>11102.06</v>
      </c>
      <c r="AB2528"/>
      <c r="AC2528"/>
      <c r="AD2528"/>
      <c r="AE2528"/>
    </row>
    <row r="2529" spans="5:34" x14ac:dyDescent="0.25">
      <c r="E2529" s="11">
        <v>43425.333333333336</v>
      </c>
      <c r="F2529" s="9">
        <v>11101.54</v>
      </c>
      <c r="G2529" s="9">
        <v>11126.35</v>
      </c>
      <c r="H2529" s="9">
        <v>11090.65</v>
      </c>
      <c r="I2529" s="9">
        <v>11126.14</v>
      </c>
      <c r="K2529" s="13">
        <f t="shared" ref="K2529:K2543" si="1430">I2529-F2529</f>
        <v>24.599999999998545</v>
      </c>
      <c r="L2529" s="13">
        <v>0</v>
      </c>
      <c r="M2529" s="13">
        <f t="shared" ref="M2529:M2543" si="1431">G2529-H2529</f>
        <v>35.700000000000728</v>
      </c>
      <c r="N2529" s="13">
        <f>I2543-F2529</f>
        <v>137.72999999999956</v>
      </c>
      <c r="O2529" s="18">
        <f>IF(K2529*N2529&gt;0,1,0)</f>
        <v>1</v>
      </c>
      <c r="P2529">
        <f>_xlfn.IFS(K2529&lt;0,MIN(L2528:L2542),K2529&gt;0,MAX(L2528:L2542))</f>
        <v>136.97999999999774</v>
      </c>
      <c r="Q2529">
        <f>_xlfn.IFS(K2529&lt;0,MAX(L2528:L2542),K2529&gt;0,MIN(L2528:L2542))</f>
        <v>0</v>
      </c>
      <c r="T2529" s="13">
        <f>MAX(G2529:G2543)</f>
        <v>11264.55</v>
      </c>
      <c r="X2529">
        <f t="shared" ref="X2529:X2543" si="1432">ABS(K2529)</f>
        <v>24.599999999998545</v>
      </c>
      <c r="Y2529">
        <f t="shared" ref="Y2529:Y2543" si="1433">ABS(M2529)</f>
        <v>35.700000000000728</v>
      </c>
      <c r="Z2529">
        <f t="shared" ref="Z2529:Z2543" si="1434">IF(T2529&lt;1000,ABS(T2529),0)</f>
        <v>0</v>
      </c>
      <c r="AA2529">
        <f t="shared" ref="AA2529:AA2543" si="1435">ABS(N2529)</f>
        <v>137.72999999999956</v>
      </c>
      <c r="AB2529" s="18">
        <f t="shared" ref="AB2529:AB2543" si="1436">ABS(P2529)</f>
        <v>136.97999999999774</v>
      </c>
      <c r="AC2529" s="18">
        <f t="shared" ref="AC2529:AC2543" si="1437">ABS(Q2529)</f>
        <v>0</v>
      </c>
      <c r="AD2529" s="18">
        <f t="shared" ref="AD2529:AD2543" si="1438">IF(O2529=1,ABS(P2529),0)</f>
        <v>136.97999999999774</v>
      </c>
      <c r="AE2529" s="18">
        <f t="shared" ref="AE2529:AE2543" si="1439">IF(O2529=0,ABS(Q2529),0)</f>
        <v>0</v>
      </c>
      <c r="AG2529" s="18">
        <f t="shared" ref="AG2529:AG2543" si="1440">IF(O2529=1,ABS(Q2529),0)</f>
        <v>0</v>
      </c>
      <c r="AH2529" s="18">
        <f t="shared" ref="AH2529:AH2543" si="1441">IF(O2529=0,ABS(P2529),0)</f>
        <v>0</v>
      </c>
    </row>
    <row r="2530" spans="5:34" x14ac:dyDescent="0.25">
      <c r="E2530" s="12">
        <v>43425.375</v>
      </c>
      <c r="F2530" s="10">
        <v>11127.92</v>
      </c>
      <c r="G2530" s="10">
        <v>11157.69</v>
      </c>
      <c r="H2530" s="10">
        <v>11126.42</v>
      </c>
      <c r="I2530" s="10">
        <v>11143.64</v>
      </c>
      <c r="K2530" s="13">
        <f t="shared" si="1430"/>
        <v>15.719999999999345</v>
      </c>
      <c r="L2530" s="13">
        <f t="shared" ref="L2530:L2543" si="1442">L2529+K2530</f>
        <v>15.719999999999345</v>
      </c>
      <c r="M2530" s="13">
        <f t="shared" si="1431"/>
        <v>31.270000000000437</v>
      </c>
      <c r="T2530" s="13">
        <f>MIN(H2529:H2543)</f>
        <v>11090.65</v>
      </c>
      <c r="X2530">
        <f t="shared" si="1432"/>
        <v>15.719999999999345</v>
      </c>
      <c r="Y2530">
        <f t="shared" si="1433"/>
        <v>31.270000000000437</v>
      </c>
      <c r="Z2530">
        <f t="shared" si="1434"/>
        <v>0</v>
      </c>
      <c r="AA2530">
        <f t="shared" si="1435"/>
        <v>0</v>
      </c>
      <c r="AB2530" s="18">
        <f t="shared" si="1436"/>
        <v>0</v>
      </c>
      <c r="AC2530" s="18">
        <f t="shared" si="1437"/>
        <v>0</v>
      </c>
      <c r="AD2530" s="18">
        <f t="shared" si="1438"/>
        <v>0</v>
      </c>
      <c r="AE2530" s="18">
        <f t="shared" si="1439"/>
        <v>0</v>
      </c>
      <c r="AG2530" s="18">
        <f t="shared" si="1440"/>
        <v>0</v>
      </c>
      <c r="AH2530" s="18">
        <f t="shared" si="1441"/>
        <v>0</v>
      </c>
    </row>
    <row r="2531" spans="5:34" x14ac:dyDescent="0.25">
      <c r="E2531" s="11">
        <v>43425.416666666664</v>
      </c>
      <c r="F2531" s="9">
        <v>11141.66</v>
      </c>
      <c r="G2531" s="9">
        <v>11181.37</v>
      </c>
      <c r="H2531" s="9">
        <v>11129.79</v>
      </c>
      <c r="I2531" s="9">
        <v>11175.17</v>
      </c>
      <c r="K2531" s="13">
        <f t="shared" si="1430"/>
        <v>33.510000000000218</v>
      </c>
      <c r="L2531" s="13">
        <f t="shared" si="1442"/>
        <v>49.229999999999563</v>
      </c>
      <c r="M2531" s="13">
        <f t="shared" si="1431"/>
        <v>51.579999999999927</v>
      </c>
      <c r="T2531" s="13">
        <f>T2529-T2530</f>
        <v>173.89999999999964</v>
      </c>
      <c r="X2531">
        <f t="shared" si="1432"/>
        <v>33.510000000000218</v>
      </c>
      <c r="Y2531">
        <f t="shared" si="1433"/>
        <v>51.579999999999927</v>
      </c>
      <c r="Z2531">
        <f t="shared" si="1434"/>
        <v>173.89999999999964</v>
      </c>
      <c r="AA2531">
        <f t="shared" si="1435"/>
        <v>0</v>
      </c>
      <c r="AB2531" s="18">
        <f t="shared" si="1436"/>
        <v>0</v>
      </c>
      <c r="AC2531" s="18">
        <f t="shared" si="1437"/>
        <v>0</v>
      </c>
      <c r="AD2531" s="18">
        <f t="shared" si="1438"/>
        <v>0</v>
      </c>
      <c r="AE2531" s="18">
        <f t="shared" si="1439"/>
        <v>0</v>
      </c>
      <c r="AG2531" s="18">
        <f t="shared" si="1440"/>
        <v>0</v>
      </c>
      <c r="AH2531" s="18">
        <f t="shared" si="1441"/>
        <v>0</v>
      </c>
    </row>
    <row r="2532" spans="5:34" x14ac:dyDescent="0.25">
      <c r="E2532" s="12">
        <v>43425.458333333336</v>
      </c>
      <c r="F2532" s="10">
        <v>11174.67</v>
      </c>
      <c r="G2532" s="10">
        <v>11181.35</v>
      </c>
      <c r="H2532" s="10">
        <v>11124.96</v>
      </c>
      <c r="I2532" s="10">
        <v>11139.94</v>
      </c>
      <c r="K2532" s="13">
        <f t="shared" si="1430"/>
        <v>-34.729999999999563</v>
      </c>
      <c r="L2532" s="13">
        <f t="shared" si="1442"/>
        <v>14.5</v>
      </c>
      <c r="M2532" s="13">
        <f t="shared" si="1431"/>
        <v>56.390000000001237</v>
      </c>
      <c r="R2532">
        <v>9</v>
      </c>
      <c r="X2532">
        <f t="shared" si="1432"/>
        <v>34.729999999999563</v>
      </c>
      <c r="Y2532">
        <f t="shared" si="1433"/>
        <v>56.390000000001237</v>
      </c>
      <c r="Z2532">
        <f t="shared" si="1434"/>
        <v>0</v>
      </c>
      <c r="AA2532">
        <f t="shared" si="1435"/>
        <v>0</v>
      </c>
      <c r="AB2532" s="18">
        <f t="shared" si="1436"/>
        <v>0</v>
      </c>
      <c r="AC2532" s="18">
        <f t="shared" si="1437"/>
        <v>0</v>
      </c>
      <c r="AD2532" s="18">
        <f t="shared" si="1438"/>
        <v>0</v>
      </c>
      <c r="AE2532" s="18">
        <f t="shared" si="1439"/>
        <v>0</v>
      </c>
      <c r="AG2532" s="18">
        <f t="shared" si="1440"/>
        <v>0</v>
      </c>
      <c r="AH2532" s="18">
        <f t="shared" si="1441"/>
        <v>0</v>
      </c>
    </row>
    <row r="2533" spans="5:34" x14ac:dyDescent="0.25">
      <c r="E2533" s="11">
        <v>43425.5</v>
      </c>
      <c r="F2533" s="9">
        <v>11139.95</v>
      </c>
      <c r="G2533" s="9">
        <v>11178.78</v>
      </c>
      <c r="H2533" s="9">
        <v>11112.73</v>
      </c>
      <c r="I2533" s="9">
        <v>11125.58</v>
      </c>
      <c r="K2533" s="13">
        <f t="shared" si="1430"/>
        <v>-14.3700000000008</v>
      </c>
      <c r="L2533" s="13">
        <f t="shared" si="1442"/>
        <v>0.12999999999919964</v>
      </c>
      <c r="M2533" s="13">
        <f t="shared" si="1431"/>
        <v>66.050000000001091</v>
      </c>
      <c r="X2533">
        <f t="shared" si="1432"/>
        <v>14.3700000000008</v>
      </c>
      <c r="Y2533">
        <f t="shared" si="1433"/>
        <v>66.050000000001091</v>
      </c>
      <c r="Z2533">
        <f t="shared" si="1434"/>
        <v>0</v>
      </c>
      <c r="AA2533">
        <f t="shared" si="1435"/>
        <v>0</v>
      </c>
      <c r="AB2533" s="18">
        <f t="shared" si="1436"/>
        <v>0</v>
      </c>
      <c r="AC2533" s="18">
        <f t="shared" si="1437"/>
        <v>0</v>
      </c>
      <c r="AD2533" s="18">
        <f t="shared" si="1438"/>
        <v>0</v>
      </c>
      <c r="AE2533" s="18">
        <f t="shared" si="1439"/>
        <v>0</v>
      </c>
      <c r="AG2533" s="18">
        <f t="shared" si="1440"/>
        <v>0</v>
      </c>
      <c r="AH2533" s="18">
        <f t="shared" si="1441"/>
        <v>0</v>
      </c>
    </row>
    <row r="2534" spans="5:34" x14ac:dyDescent="0.25">
      <c r="E2534" s="12">
        <v>43425.541666666664</v>
      </c>
      <c r="F2534" s="10">
        <v>11125.33</v>
      </c>
      <c r="G2534" s="10">
        <v>11149.05</v>
      </c>
      <c r="H2534" s="10">
        <v>11111.28</v>
      </c>
      <c r="I2534" s="10">
        <v>11126.31</v>
      </c>
      <c r="K2534" s="13">
        <f t="shared" si="1430"/>
        <v>0.97999999999956344</v>
      </c>
      <c r="L2534" s="13">
        <f t="shared" si="1442"/>
        <v>1.1099999999987631</v>
      </c>
      <c r="M2534" s="13">
        <f t="shared" si="1431"/>
        <v>37.769999999998618</v>
      </c>
      <c r="X2534">
        <f t="shared" si="1432"/>
        <v>0.97999999999956344</v>
      </c>
      <c r="Y2534">
        <f t="shared" si="1433"/>
        <v>37.769999999998618</v>
      </c>
      <c r="Z2534">
        <f t="shared" si="1434"/>
        <v>0</v>
      </c>
      <c r="AA2534">
        <f t="shared" si="1435"/>
        <v>0</v>
      </c>
      <c r="AB2534" s="18">
        <f t="shared" si="1436"/>
        <v>0</v>
      </c>
      <c r="AC2534" s="18">
        <f t="shared" si="1437"/>
        <v>0</v>
      </c>
      <c r="AD2534" s="18">
        <f t="shared" si="1438"/>
        <v>0</v>
      </c>
      <c r="AE2534" s="18">
        <f t="shared" si="1439"/>
        <v>0</v>
      </c>
      <c r="AG2534" s="18">
        <f t="shared" si="1440"/>
        <v>0</v>
      </c>
      <c r="AH2534" s="18">
        <f t="shared" si="1441"/>
        <v>0</v>
      </c>
    </row>
    <row r="2535" spans="5:34" x14ac:dyDescent="0.25">
      <c r="E2535" s="11">
        <v>43425.583333333336</v>
      </c>
      <c r="F2535" s="9">
        <v>11125.82</v>
      </c>
      <c r="G2535" s="9">
        <v>11174.27</v>
      </c>
      <c r="H2535" s="9">
        <v>11120.27</v>
      </c>
      <c r="I2535" s="9">
        <v>11168.05</v>
      </c>
      <c r="K2535" s="13">
        <f t="shared" si="1430"/>
        <v>42.229999999999563</v>
      </c>
      <c r="L2535" s="13">
        <f t="shared" si="1442"/>
        <v>43.339999999998327</v>
      </c>
      <c r="M2535" s="13">
        <f t="shared" si="1431"/>
        <v>54</v>
      </c>
      <c r="X2535">
        <f t="shared" si="1432"/>
        <v>42.229999999999563</v>
      </c>
      <c r="Y2535">
        <f t="shared" si="1433"/>
        <v>54</v>
      </c>
      <c r="Z2535">
        <f t="shared" si="1434"/>
        <v>0</v>
      </c>
      <c r="AA2535">
        <f t="shared" si="1435"/>
        <v>0</v>
      </c>
      <c r="AB2535" s="18">
        <f t="shared" si="1436"/>
        <v>0</v>
      </c>
      <c r="AC2535" s="18">
        <f t="shared" si="1437"/>
        <v>0</v>
      </c>
      <c r="AD2535" s="18">
        <f t="shared" si="1438"/>
        <v>0</v>
      </c>
      <c r="AE2535" s="18">
        <f t="shared" si="1439"/>
        <v>0</v>
      </c>
      <c r="AG2535" s="18">
        <f t="shared" si="1440"/>
        <v>0</v>
      </c>
      <c r="AH2535" s="18">
        <f t="shared" si="1441"/>
        <v>0</v>
      </c>
    </row>
    <row r="2536" spans="5:34" x14ac:dyDescent="0.25">
      <c r="E2536" s="12">
        <v>43425.625</v>
      </c>
      <c r="F2536" s="10">
        <v>11167.91</v>
      </c>
      <c r="G2536" s="10">
        <v>11192.23</v>
      </c>
      <c r="H2536" s="10">
        <v>11160.83</v>
      </c>
      <c r="I2536" s="10">
        <v>11179.59</v>
      </c>
      <c r="K2536" s="13">
        <f t="shared" si="1430"/>
        <v>11.680000000000291</v>
      </c>
      <c r="L2536" s="13">
        <f t="shared" si="1442"/>
        <v>55.019999999998618</v>
      </c>
      <c r="M2536" s="13">
        <f t="shared" si="1431"/>
        <v>31.399999999999636</v>
      </c>
      <c r="X2536">
        <f t="shared" si="1432"/>
        <v>11.680000000000291</v>
      </c>
      <c r="Y2536">
        <f t="shared" si="1433"/>
        <v>31.399999999999636</v>
      </c>
      <c r="Z2536">
        <f t="shared" si="1434"/>
        <v>0</v>
      </c>
      <c r="AA2536">
        <f t="shared" si="1435"/>
        <v>0</v>
      </c>
      <c r="AB2536" s="18">
        <f t="shared" si="1436"/>
        <v>0</v>
      </c>
      <c r="AC2536" s="18">
        <f t="shared" si="1437"/>
        <v>0</v>
      </c>
      <c r="AD2536" s="18">
        <f t="shared" si="1438"/>
        <v>0</v>
      </c>
      <c r="AE2536" s="18">
        <f t="shared" si="1439"/>
        <v>0</v>
      </c>
      <c r="AG2536" s="18">
        <f t="shared" si="1440"/>
        <v>0</v>
      </c>
      <c r="AH2536" s="18">
        <f t="shared" si="1441"/>
        <v>0</v>
      </c>
    </row>
    <row r="2537" spans="5:34" x14ac:dyDescent="0.25">
      <c r="E2537" s="11">
        <v>43425.666666666664</v>
      </c>
      <c r="F2537" s="9">
        <v>11179.34</v>
      </c>
      <c r="G2537" s="9">
        <v>11190.46</v>
      </c>
      <c r="H2537" s="9">
        <v>11157.19</v>
      </c>
      <c r="I2537" s="9">
        <v>11188.52</v>
      </c>
      <c r="K2537" s="13">
        <f t="shared" si="1430"/>
        <v>9.180000000000291</v>
      </c>
      <c r="L2537" s="13">
        <f t="shared" si="1442"/>
        <v>64.199999999998909</v>
      </c>
      <c r="M2537" s="13">
        <f t="shared" si="1431"/>
        <v>33.269999999998618</v>
      </c>
      <c r="X2537">
        <f t="shared" si="1432"/>
        <v>9.180000000000291</v>
      </c>
      <c r="Y2537">
        <f t="shared" si="1433"/>
        <v>33.269999999998618</v>
      </c>
      <c r="Z2537">
        <f t="shared" si="1434"/>
        <v>0</v>
      </c>
      <c r="AA2537">
        <f t="shared" si="1435"/>
        <v>0</v>
      </c>
      <c r="AB2537" s="18">
        <f t="shared" si="1436"/>
        <v>0</v>
      </c>
      <c r="AC2537" s="18">
        <f t="shared" si="1437"/>
        <v>0</v>
      </c>
      <c r="AD2537" s="18">
        <f t="shared" si="1438"/>
        <v>0</v>
      </c>
      <c r="AE2537" s="18">
        <f t="shared" si="1439"/>
        <v>0</v>
      </c>
      <c r="AG2537" s="18">
        <f t="shared" si="1440"/>
        <v>0</v>
      </c>
      <c r="AH2537" s="18">
        <f t="shared" si="1441"/>
        <v>0</v>
      </c>
    </row>
    <row r="2538" spans="5:34" x14ac:dyDescent="0.25">
      <c r="E2538" s="12">
        <v>43425.708333333336</v>
      </c>
      <c r="F2538" s="10">
        <v>11189.02</v>
      </c>
      <c r="G2538" s="10">
        <v>11240.96</v>
      </c>
      <c r="H2538" s="10">
        <v>11189.02</v>
      </c>
      <c r="I2538" s="10">
        <v>11221.93</v>
      </c>
      <c r="K2538" s="13">
        <f t="shared" si="1430"/>
        <v>32.909999999999854</v>
      </c>
      <c r="L2538" s="13">
        <f t="shared" si="1442"/>
        <v>97.109999999998763</v>
      </c>
      <c r="M2538" s="13">
        <f t="shared" si="1431"/>
        <v>51.93999999999869</v>
      </c>
      <c r="X2538">
        <f t="shared" si="1432"/>
        <v>32.909999999999854</v>
      </c>
      <c r="Y2538">
        <f t="shared" si="1433"/>
        <v>51.93999999999869</v>
      </c>
      <c r="Z2538">
        <f t="shared" si="1434"/>
        <v>0</v>
      </c>
      <c r="AA2538">
        <f t="shared" si="1435"/>
        <v>0</v>
      </c>
      <c r="AB2538" s="18">
        <f t="shared" si="1436"/>
        <v>0</v>
      </c>
      <c r="AC2538" s="18">
        <f t="shared" si="1437"/>
        <v>0</v>
      </c>
      <c r="AD2538" s="18">
        <f t="shared" si="1438"/>
        <v>0</v>
      </c>
      <c r="AE2538" s="18">
        <f t="shared" si="1439"/>
        <v>0</v>
      </c>
      <c r="AG2538" s="18">
        <f t="shared" si="1440"/>
        <v>0</v>
      </c>
      <c r="AH2538" s="18">
        <f t="shared" si="1441"/>
        <v>0</v>
      </c>
    </row>
    <row r="2539" spans="5:34" x14ac:dyDescent="0.25">
      <c r="E2539" s="11">
        <v>43425.75</v>
      </c>
      <c r="F2539" s="9">
        <v>11222.93</v>
      </c>
      <c r="G2539" s="9">
        <v>11258.6</v>
      </c>
      <c r="H2539" s="9">
        <v>11210.95</v>
      </c>
      <c r="I2539" s="9">
        <v>11249.8</v>
      </c>
      <c r="K2539" s="13">
        <f t="shared" si="1430"/>
        <v>26.869999999998981</v>
      </c>
      <c r="L2539" s="13">
        <f t="shared" si="1442"/>
        <v>123.97999999999774</v>
      </c>
      <c r="M2539" s="13">
        <f t="shared" si="1431"/>
        <v>47.649999999999636</v>
      </c>
      <c r="X2539">
        <f t="shared" si="1432"/>
        <v>26.869999999998981</v>
      </c>
      <c r="Y2539">
        <f t="shared" si="1433"/>
        <v>47.649999999999636</v>
      </c>
      <c r="Z2539">
        <f t="shared" si="1434"/>
        <v>0</v>
      </c>
      <c r="AA2539">
        <f t="shared" si="1435"/>
        <v>0</v>
      </c>
      <c r="AB2539" s="18">
        <f t="shared" si="1436"/>
        <v>0</v>
      </c>
      <c r="AC2539" s="18">
        <f t="shared" si="1437"/>
        <v>0</v>
      </c>
      <c r="AD2539" s="18">
        <f t="shared" si="1438"/>
        <v>0</v>
      </c>
      <c r="AE2539" s="18">
        <f t="shared" si="1439"/>
        <v>0</v>
      </c>
      <c r="AG2539" s="18">
        <f t="shared" si="1440"/>
        <v>0</v>
      </c>
      <c r="AH2539" s="18">
        <f t="shared" si="1441"/>
        <v>0</v>
      </c>
    </row>
    <row r="2540" spans="5:34" x14ac:dyDescent="0.25">
      <c r="E2540" s="12">
        <v>43425.791666666664</v>
      </c>
      <c r="F2540" s="10">
        <v>11250.05</v>
      </c>
      <c r="G2540" s="10">
        <v>11263.8</v>
      </c>
      <c r="H2540" s="10">
        <v>11239.8</v>
      </c>
      <c r="I2540" s="10">
        <v>11263.05</v>
      </c>
      <c r="K2540" s="13">
        <f t="shared" si="1430"/>
        <v>13</v>
      </c>
      <c r="L2540" s="13">
        <f t="shared" si="1442"/>
        <v>136.97999999999774</v>
      </c>
      <c r="M2540" s="13">
        <f t="shared" si="1431"/>
        <v>24</v>
      </c>
      <c r="X2540">
        <f t="shared" si="1432"/>
        <v>13</v>
      </c>
      <c r="Y2540">
        <f t="shared" si="1433"/>
        <v>24</v>
      </c>
      <c r="Z2540">
        <f t="shared" si="1434"/>
        <v>0</v>
      </c>
      <c r="AA2540">
        <f t="shared" si="1435"/>
        <v>0</v>
      </c>
      <c r="AB2540" s="18">
        <f t="shared" si="1436"/>
        <v>0</v>
      </c>
      <c r="AC2540" s="18">
        <f t="shared" si="1437"/>
        <v>0</v>
      </c>
      <c r="AD2540" s="18">
        <f t="shared" si="1438"/>
        <v>0</v>
      </c>
      <c r="AE2540" s="18">
        <f t="shared" si="1439"/>
        <v>0</v>
      </c>
      <c r="AG2540" s="18">
        <f t="shared" si="1440"/>
        <v>0</v>
      </c>
      <c r="AH2540" s="18">
        <f t="shared" si="1441"/>
        <v>0</v>
      </c>
    </row>
    <row r="2541" spans="5:34" x14ac:dyDescent="0.25">
      <c r="E2541" s="11">
        <v>43425.833333333336</v>
      </c>
      <c r="F2541" s="9">
        <v>11263.05</v>
      </c>
      <c r="G2541" s="9">
        <v>11264.55</v>
      </c>
      <c r="H2541" s="9">
        <v>11245.29</v>
      </c>
      <c r="I2541" s="9">
        <v>11258.54</v>
      </c>
      <c r="K2541" s="13">
        <f t="shared" si="1430"/>
        <v>-4.5099999999983993</v>
      </c>
      <c r="L2541" s="13">
        <f t="shared" si="1442"/>
        <v>132.46999999999935</v>
      </c>
      <c r="M2541" s="13">
        <f t="shared" si="1431"/>
        <v>19.259999999998399</v>
      </c>
      <c r="X2541">
        <f t="shared" si="1432"/>
        <v>4.5099999999983993</v>
      </c>
      <c r="Y2541">
        <f t="shared" si="1433"/>
        <v>19.259999999998399</v>
      </c>
      <c r="Z2541">
        <f t="shared" si="1434"/>
        <v>0</v>
      </c>
      <c r="AA2541">
        <f t="shared" si="1435"/>
        <v>0</v>
      </c>
      <c r="AB2541" s="18">
        <f t="shared" si="1436"/>
        <v>0</v>
      </c>
      <c r="AC2541" s="18">
        <f t="shared" si="1437"/>
        <v>0</v>
      </c>
      <c r="AD2541" s="18">
        <f t="shared" si="1438"/>
        <v>0</v>
      </c>
      <c r="AE2541" s="18">
        <f t="shared" si="1439"/>
        <v>0</v>
      </c>
      <c r="AG2541" s="18">
        <f t="shared" si="1440"/>
        <v>0</v>
      </c>
      <c r="AH2541" s="18">
        <f t="shared" si="1441"/>
        <v>0</v>
      </c>
    </row>
    <row r="2542" spans="5:34" x14ac:dyDescent="0.25">
      <c r="E2542" s="12">
        <v>43425.875</v>
      </c>
      <c r="F2542" s="10">
        <v>11258.29</v>
      </c>
      <c r="G2542" s="10">
        <v>11263.29</v>
      </c>
      <c r="H2542" s="10">
        <v>11244.53</v>
      </c>
      <c r="I2542" s="10">
        <v>11247.28</v>
      </c>
      <c r="K2542" s="13">
        <f t="shared" si="1430"/>
        <v>-11.010000000000218</v>
      </c>
      <c r="L2542" s="13">
        <f t="shared" si="1442"/>
        <v>121.45999999999913</v>
      </c>
      <c r="M2542" s="13">
        <f t="shared" si="1431"/>
        <v>18.760000000000218</v>
      </c>
      <c r="X2542">
        <f t="shared" si="1432"/>
        <v>11.010000000000218</v>
      </c>
      <c r="Y2542">
        <f t="shared" si="1433"/>
        <v>18.760000000000218</v>
      </c>
      <c r="Z2542">
        <f t="shared" si="1434"/>
        <v>0</v>
      </c>
      <c r="AA2542">
        <f t="shared" si="1435"/>
        <v>0</v>
      </c>
      <c r="AB2542" s="18">
        <f t="shared" si="1436"/>
        <v>0</v>
      </c>
      <c r="AC2542" s="18">
        <f t="shared" si="1437"/>
        <v>0</v>
      </c>
      <c r="AD2542" s="18">
        <f t="shared" si="1438"/>
        <v>0</v>
      </c>
      <c r="AE2542" s="18">
        <f t="shared" si="1439"/>
        <v>0</v>
      </c>
      <c r="AG2542" s="18">
        <f t="shared" si="1440"/>
        <v>0</v>
      </c>
      <c r="AH2542" s="18">
        <f t="shared" si="1441"/>
        <v>0</v>
      </c>
    </row>
    <row r="2543" spans="5:34" x14ac:dyDescent="0.25">
      <c r="E2543" s="11">
        <v>43425.916666666664</v>
      </c>
      <c r="F2543" s="9">
        <v>11247.53</v>
      </c>
      <c r="G2543" s="9">
        <v>11255.53</v>
      </c>
      <c r="H2543" s="9">
        <v>11228.27</v>
      </c>
      <c r="I2543" s="9">
        <v>11239.27</v>
      </c>
      <c r="K2543" s="13">
        <f t="shared" si="1430"/>
        <v>-8.2600000000002183</v>
      </c>
      <c r="L2543" s="13">
        <f t="shared" si="1442"/>
        <v>113.19999999999891</v>
      </c>
      <c r="M2543" s="13">
        <f t="shared" si="1431"/>
        <v>27.260000000000218</v>
      </c>
      <c r="N2543" s="13"/>
      <c r="X2543">
        <f t="shared" si="1432"/>
        <v>8.2600000000002183</v>
      </c>
      <c r="Y2543">
        <f t="shared" si="1433"/>
        <v>27.260000000000218</v>
      </c>
      <c r="Z2543">
        <f t="shared" si="1434"/>
        <v>0</v>
      </c>
      <c r="AA2543">
        <f t="shared" si="1435"/>
        <v>0</v>
      </c>
      <c r="AB2543" s="18">
        <f t="shared" si="1436"/>
        <v>0</v>
      </c>
      <c r="AC2543" s="18">
        <f t="shared" si="1437"/>
        <v>0</v>
      </c>
      <c r="AD2543" s="18">
        <f t="shared" si="1438"/>
        <v>0</v>
      </c>
      <c r="AE2543" s="18">
        <f t="shared" si="1439"/>
        <v>0</v>
      </c>
      <c r="AG2543" s="18">
        <f t="shared" si="1440"/>
        <v>0</v>
      </c>
      <c r="AH2543" s="18">
        <f t="shared" si="1441"/>
        <v>0</v>
      </c>
    </row>
    <row r="2544" spans="5:34" hidden="1" x14ac:dyDescent="0.25">
      <c r="E2544" s="12">
        <v>43425.958333333336</v>
      </c>
      <c r="F2544" s="10">
        <v>11230.62</v>
      </c>
      <c r="G2544" s="10">
        <v>11233.8</v>
      </c>
      <c r="H2544" s="10">
        <v>11224.26</v>
      </c>
      <c r="I2544" s="10">
        <v>11230.22</v>
      </c>
      <c r="AB2544"/>
      <c r="AC2544"/>
      <c r="AD2544"/>
      <c r="AE2544"/>
    </row>
    <row r="2545" spans="5:34" hidden="1" x14ac:dyDescent="0.25">
      <c r="E2545" s="11">
        <v>43426.041666666664</v>
      </c>
      <c r="F2545" s="9">
        <v>11233.79</v>
      </c>
      <c r="G2545" s="9">
        <v>11254.25</v>
      </c>
      <c r="H2545" s="9">
        <v>11232.2</v>
      </c>
      <c r="I2545" s="9">
        <v>11242.17</v>
      </c>
      <c r="AB2545"/>
      <c r="AC2545"/>
      <c r="AD2545"/>
      <c r="AE2545"/>
    </row>
    <row r="2546" spans="5:34" hidden="1" x14ac:dyDescent="0.25">
      <c r="E2546" s="12">
        <v>43426.083333333336</v>
      </c>
      <c r="F2546" s="10">
        <v>11241.64</v>
      </c>
      <c r="G2546" s="10">
        <v>11263.72</v>
      </c>
      <c r="H2546" s="10">
        <v>11227.86</v>
      </c>
      <c r="I2546" s="10">
        <v>11257.36</v>
      </c>
      <c r="AB2546"/>
      <c r="AC2546"/>
      <c r="AD2546"/>
      <c r="AE2546"/>
    </row>
    <row r="2547" spans="5:34" hidden="1" x14ac:dyDescent="0.25">
      <c r="E2547" s="11">
        <v>43426.125</v>
      </c>
      <c r="F2547" s="9">
        <v>11257.05</v>
      </c>
      <c r="G2547" s="9">
        <v>11265.48</v>
      </c>
      <c r="H2547" s="9">
        <v>11224.93</v>
      </c>
      <c r="I2547" s="9">
        <v>11227.11</v>
      </c>
      <c r="AB2547"/>
      <c r="AC2547"/>
      <c r="AD2547"/>
      <c r="AE2547"/>
    </row>
    <row r="2548" spans="5:34" hidden="1" x14ac:dyDescent="0.25">
      <c r="E2548" s="12">
        <v>43426.166666666664</v>
      </c>
      <c r="F2548" s="10">
        <v>11227.64</v>
      </c>
      <c r="G2548" s="10">
        <v>11237.65</v>
      </c>
      <c r="H2548" s="10">
        <v>11217.47</v>
      </c>
      <c r="I2548" s="10">
        <v>11228.1</v>
      </c>
      <c r="AB2548"/>
      <c r="AC2548"/>
      <c r="AD2548"/>
      <c r="AE2548"/>
    </row>
    <row r="2549" spans="5:34" hidden="1" x14ac:dyDescent="0.25">
      <c r="E2549" s="11">
        <v>43426.208333333336</v>
      </c>
      <c r="F2549" s="9">
        <v>11229.16</v>
      </c>
      <c r="G2549" s="9">
        <v>11234.34</v>
      </c>
      <c r="H2549" s="9">
        <v>11218.62</v>
      </c>
      <c r="I2549" s="9">
        <v>11233.28</v>
      </c>
      <c r="AB2549"/>
      <c r="AC2549"/>
      <c r="AD2549"/>
      <c r="AE2549"/>
    </row>
    <row r="2550" spans="5:34" hidden="1" x14ac:dyDescent="0.25">
      <c r="E2550" s="12">
        <v>43426.25</v>
      </c>
      <c r="F2550" s="10">
        <v>11234.34</v>
      </c>
      <c r="G2550" s="10">
        <v>11253.11</v>
      </c>
      <c r="H2550" s="10">
        <v>11233.28</v>
      </c>
      <c r="I2550" s="10">
        <v>11252.05</v>
      </c>
      <c r="AB2550"/>
      <c r="AC2550"/>
      <c r="AD2550"/>
      <c r="AE2550"/>
    </row>
    <row r="2551" spans="5:34" hidden="1" x14ac:dyDescent="0.25">
      <c r="E2551" s="11">
        <v>43426.291666666664</v>
      </c>
      <c r="F2551" s="9">
        <v>11253.11</v>
      </c>
      <c r="G2551" s="9">
        <v>11255.27</v>
      </c>
      <c r="H2551" s="9">
        <v>11241.04</v>
      </c>
      <c r="I2551" s="9">
        <v>11251.03</v>
      </c>
      <c r="AB2551"/>
      <c r="AC2551"/>
      <c r="AD2551"/>
      <c r="AE2551"/>
    </row>
    <row r="2552" spans="5:34" x14ac:dyDescent="0.25">
      <c r="E2552" s="12">
        <v>43426.333333333336</v>
      </c>
      <c r="F2552" s="10">
        <v>11249.97</v>
      </c>
      <c r="G2552" s="10">
        <v>11267.79</v>
      </c>
      <c r="H2552" s="10">
        <v>11245.88</v>
      </c>
      <c r="I2552" s="10">
        <v>11245.88</v>
      </c>
      <c r="K2552" s="13">
        <f t="shared" ref="K2552:K2566" si="1443">I2552-F2552</f>
        <v>-4.0900000000001455</v>
      </c>
      <c r="L2552" s="13">
        <v>0</v>
      </c>
      <c r="M2552" s="13">
        <f t="shared" ref="M2552:M2566" si="1444">G2552-H2552</f>
        <v>21.910000000001673</v>
      </c>
      <c r="N2552" s="13">
        <f>I2566-F2552</f>
        <v>-101.84999999999854</v>
      </c>
      <c r="O2552" s="18">
        <f>IF(K2552*N2552&gt;0,1,0)</f>
        <v>1</v>
      </c>
      <c r="P2552">
        <f>_xlfn.IFS(K2552&lt;0,MIN(L2551:L2565),K2552&gt;0,MAX(L2551:L2565))</f>
        <v>-108.3899999999976</v>
      </c>
      <c r="Q2552">
        <f>_xlfn.IFS(K2552&lt;0,MAX(L2551:L2565),K2552&gt;0,MIN(L2551:L2565))</f>
        <v>0</v>
      </c>
      <c r="T2552" s="13">
        <f>MAX(G2552:G2566)</f>
        <v>11267.79</v>
      </c>
      <c r="X2552">
        <f t="shared" ref="X2552:X2566" si="1445">ABS(K2552)</f>
        <v>4.0900000000001455</v>
      </c>
      <c r="Y2552">
        <f t="shared" ref="Y2552:Y2566" si="1446">ABS(M2552)</f>
        <v>21.910000000001673</v>
      </c>
      <c r="Z2552">
        <f t="shared" ref="Z2552:Z2566" si="1447">IF(T2552&lt;1000,ABS(T2552),0)</f>
        <v>0</v>
      </c>
      <c r="AA2552">
        <f t="shared" ref="AA2552:AA2566" si="1448">ABS(N2552)</f>
        <v>101.84999999999854</v>
      </c>
      <c r="AB2552" s="18">
        <f t="shared" ref="AB2552:AB2566" si="1449">ABS(P2552)</f>
        <v>108.3899999999976</v>
      </c>
      <c r="AC2552" s="18">
        <f t="shared" ref="AC2552:AC2566" si="1450">ABS(Q2552)</f>
        <v>0</v>
      </c>
      <c r="AD2552" s="18">
        <f t="shared" ref="AD2552:AD2566" si="1451">IF(O2552=1,ABS(P2552),0)</f>
        <v>108.3899999999976</v>
      </c>
      <c r="AE2552" s="18">
        <f t="shared" ref="AE2552:AE2566" si="1452">IF(O2552=0,ABS(Q2552),0)</f>
        <v>0</v>
      </c>
      <c r="AG2552" s="18">
        <f t="shared" ref="AG2552:AG2566" si="1453">IF(O2552=1,ABS(Q2552),0)</f>
        <v>0</v>
      </c>
      <c r="AH2552" s="18">
        <f t="shared" ref="AH2552:AH2566" si="1454">IF(O2552=0,ABS(P2552),0)</f>
        <v>0</v>
      </c>
    </row>
    <row r="2553" spans="5:34" x14ac:dyDescent="0.25">
      <c r="E2553" s="11">
        <v>43426.375</v>
      </c>
      <c r="F2553" s="9">
        <v>11249.9</v>
      </c>
      <c r="G2553" s="9">
        <v>11265.1</v>
      </c>
      <c r="H2553" s="9">
        <v>11221.95</v>
      </c>
      <c r="I2553" s="9">
        <v>11223.95</v>
      </c>
      <c r="K2553" s="13">
        <f t="shared" si="1443"/>
        <v>-25.949999999998909</v>
      </c>
      <c r="L2553" s="13">
        <f t="shared" ref="L2553:L2566" si="1455">L2552+K2553</f>
        <v>-25.949999999998909</v>
      </c>
      <c r="M2553" s="13">
        <f t="shared" si="1444"/>
        <v>43.149999999999636</v>
      </c>
      <c r="T2553" s="13">
        <f>MIN(H2552:H2566)</f>
        <v>11117.07</v>
      </c>
      <c r="X2553">
        <f t="shared" si="1445"/>
        <v>25.949999999998909</v>
      </c>
      <c r="Y2553">
        <f t="shared" si="1446"/>
        <v>43.149999999999636</v>
      </c>
      <c r="Z2553">
        <f t="shared" si="1447"/>
        <v>0</v>
      </c>
      <c r="AA2553">
        <f t="shared" si="1448"/>
        <v>0</v>
      </c>
      <c r="AB2553" s="18">
        <f t="shared" si="1449"/>
        <v>0</v>
      </c>
      <c r="AC2553" s="18">
        <f t="shared" si="1450"/>
        <v>0</v>
      </c>
      <c r="AD2553" s="18">
        <f t="shared" si="1451"/>
        <v>0</v>
      </c>
      <c r="AE2553" s="18">
        <f t="shared" si="1452"/>
        <v>0</v>
      </c>
      <c r="AG2553" s="18">
        <f t="shared" si="1453"/>
        <v>0</v>
      </c>
      <c r="AH2553" s="18">
        <f t="shared" si="1454"/>
        <v>0</v>
      </c>
    </row>
    <row r="2554" spans="5:34" x14ac:dyDescent="0.25">
      <c r="E2554" s="12">
        <v>43426.416666666664</v>
      </c>
      <c r="F2554" s="10">
        <v>11224.48</v>
      </c>
      <c r="G2554" s="10">
        <v>11224.48</v>
      </c>
      <c r="H2554" s="10">
        <v>11148.65</v>
      </c>
      <c r="I2554" s="10">
        <v>11162.1</v>
      </c>
      <c r="K2554" s="13">
        <f t="shared" si="1443"/>
        <v>-62.3799999999992</v>
      </c>
      <c r="L2554" s="13">
        <f t="shared" si="1455"/>
        <v>-88.329999999998108</v>
      </c>
      <c r="M2554" s="13">
        <f t="shared" si="1444"/>
        <v>75.829999999999927</v>
      </c>
      <c r="R2554">
        <v>103</v>
      </c>
      <c r="T2554" s="13">
        <f>T2552-T2553</f>
        <v>150.72000000000116</v>
      </c>
      <c r="X2554">
        <f t="shared" si="1445"/>
        <v>62.3799999999992</v>
      </c>
      <c r="Y2554">
        <f t="shared" si="1446"/>
        <v>75.829999999999927</v>
      </c>
      <c r="Z2554">
        <f t="shared" si="1447"/>
        <v>150.72000000000116</v>
      </c>
      <c r="AA2554">
        <f t="shared" si="1448"/>
        <v>0</v>
      </c>
      <c r="AB2554" s="18">
        <f t="shared" si="1449"/>
        <v>0</v>
      </c>
      <c r="AC2554" s="18">
        <f t="shared" si="1450"/>
        <v>0</v>
      </c>
      <c r="AD2554" s="18">
        <f t="shared" si="1451"/>
        <v>0</v>
      </c>
      <c r="AE2554" s="18">
        <f t="shared" si="1452"/>
        <v>0</v>
      </c>
      <c r="AG2554" s="18">
        <f t="shared" si="1453"/>
        <v>0</v>
      </c>
      <c r="AH2554" s="18">
        <f t="shared" si="1454"/>
        <v>0</v>
      </c>
    </row>
    <row r="2555" spans="5:34" x14ac:dyDescent="0.25">
      <c r="E2555" s="11">
        <v>43426.458333333336</v>
      </c>
      <c r="F2555" s="9">
        <v>11162.35</v>
      </c>
      <c r="G2555" s="9">
        <v>11166.05</v>
      </c>
      <c r="H2555" s="9">
        <v>11117.07</v>
      </c>
      <c r="I2555" s="9">
        <v>11152.79</v>
      </c>
      <c r="K2555" s="13">
        <f t="shared" si="1443"/>
        <v>-9.5599999999994907</v>
      </c>
      <c r="L2555" s="13">
        <f t="shared" si="1455"/>
        <v>-97.889999999997599</v>
      </c>
      <c r="M2555" s="13">
        <f t="shared" si="1444"/>
        <v>48.979999999999563</v>
      </c>
      <c r="X2555">
        <f t="shared" si="1445"/>
        <v>9.5599999999994907</v>
      </c>
      <c r="Y2555">
        <f t="shared" si="1446"/>
        <v>48.979999999999563</v>
      </c>
      <c r="Z2555">
        <f t="shared" si="1447"/>
        <v>0</v>
      </c>
      <c r="AA2555">
        <f t="shared" si="1448"/>
        <v>0</v>
      </c>
      <c r="AB2555" s="18">
        <f t="shared" si="1449"/>
        <v>0</v>
      </c>
      <c r="AC2555" s="18">
        <f t="shared" si="1450"/>
        <v>0</v>
      </c>
      <c r="AD2555" s="18">
        <f t="shared" si="1451"/>
        <v>0</v>
      </c>
      <c r="AE2555" s="18">
        <f t="shared" si="1452"/>
        <v>0</v>
      </c>
      <c r="AG2555" s="18">
        <f t="shared" si="1453"/>
        <v>0</v>
      </c>
      <c r="AH2555" s="18">
        <f t="shared" si="1454"/>
        <v>0</v>
      </c>
    </row>
    <row r="2556" spans="5:34" x14ac:dyDescent="0.25">
      <c r="E2556" s="12">
        <v>43426.5</v>
      </c>
      <c r="F2556" s="10">
        <v>11152.29</v>
      </c>
      <c r="G2556" s="10">
        <v>11187.28</v>
      </c>
      <c r="H2556" s="10">
        <v>11152.29</v>
      </c>
      <c r="I2556" s="10">
        <v>11160.19</v>
      </c>
      <c r="K2556" s="13">
        <f t="shared" si="1443"/>
        <v>7.8999999999996362</v>
      </c>
      <c r="L2556" s="13">
        <f t="shared" si="1455"/>
        <v>-89.989999999997963</v>
      </c>
      <c r="M2556" s="13">
        <f t="shared" si="1444"/>
        <v>34.989999999999782</v>
      </c>
      <c r="X2556">
        <f t="shared" si="1445"/>
        <v>7.8999999999996362</v>
      </c>
      <c r="Y2556">
        <f t="shared" si="1446"/>
        <v>34.989999999999782</v>
      </c>
      <c r="Z2556">
        <f t="shared" si="1447"/>
        <v>0</v>
      </c>
      <c r="AA2556">
        <f t="shared" si="1448"/>
        <v>0</v>
      </c>
      <c r="AB2556" s="18">
        <f t="shared" si="1449"/>
        <v>0</v>
      </c>
      <c r="AC2556" s="18">
        <f t="shared" si="1450"/>
        <v>0</v>
      </c>
      <c r="AD2556" s="18">
        <f t="shared" si="1451"/>
        <v>0</v>
      </c>
      <c r="AE2556" s="18">
        <f t="shared" si="1452"/>
        <v>0</v>
      </c>
      <c r="AG2556" s="18">
        <f t="shared" si="1453"/>
        <v>0</v>
      </c>
      <c r="AH2556" s="18">
        <f t="shared" si="1454"/>
        <v>0</v>
      </c>
    </row>
    <row r="2557" spans="5:34" x14ac:dyDescent="0.25">
      <c r="E2557" s="11">
        <v>43426.541666666664</v>
      </c>
      <c r="F2557" s="9">
        <v>11159.93</v>
      </c>
      <c r="G2557" s="9">
        <v>11185.48</v>
      </c>
      <c r="H2557" s="9">
        <v>11153.84</v>
      </c>
      <c r="I2557" s="9">
        <v>11181.14</v>
      </c>
      <c r="K2557" s="13">
        <f t="shared" si="1443"/>
        <v>21.209999999999127</v>
      </c>
      <c r="L2557" s="13">
        <f t="shared" si="1455"/>
        <v>-68.779999999998836</v>
      </c>
      <c r="M2557" s="13">
        <f t="shared" si="1444"/>
        <v>31.639999999999418</v>
      </c>
      <c r="X2557">
        <f t="shared" si="1445"/>
        <v>21.209999999999127</v>
      </c>
      <c r="Y2557">
        <f t="shared" si="1446"/>
        <v>31.639999999999418</v>
      </c>
      <c r="Z2557">
        <f t="shared" si="1447"/>
        <v>0</v>
      </c>
      <c r="AA2557">
        <f t="shared" si="1448"/>
        <v>0</v>
      </c>
      <c r="AB2557" s="18">
        <f t="shared" si="1449"/>
        <v>0</v>
      </c>
      <c r="AC2557" s="18">
        <f t="shared" si="1450"/>
        <v>0</v>
      </c>
      <c r="AD2557" s="18">
        <f t="shared" si="1451"/>
        <v>0</v>
      </c>
      <c r="AE2557" s="18">
        <f t="shared" si="1452"/>
        <v>0</v>
      </c>
      <c r="AG2557" s="18">
        <f t="shared" si="1453"/>
        <v>0</v>
      </c>
      <c r="AH2557" s="18">
        <f t="shared" si="1454"/>
        <v>0</v>
      </c>
    </row>
    <row r="2558" spans="5:34" x14ac:dyDescent="0.25">
      <c r="E2558" s="12">
        <v>43426.583333333336</v>
      </c>
      <c r="F2558" s="10">
        <v>11181.64</v>
      </c>
      <c r="G2558" s="10">
        <v>11194.58</v>
      </c>
      <c r="H2558" s="10">
        <v>11162.22</v>
      </c>
      <c r="I2558" s="10">
        <v>11178.3</v>
      </c>
      <c r="K2558" s="13">
        <f t="shared" si="1443"/>
        <v>-3.3400000000001455</v>
      </c>
      <c r="L2558" s="13">
        <f t="shared" si="1455"/>
        <v>-72.119999999998981</v>
      </c>
      <c r="M2558" s="13">
        <f t="shared" si="1444"/>
        <v>32.360000000000582</v>
      </c>
      <c r="X2558">
        <f t="shared" si="1445"/>
        <v>3.3400000000001455</v>
      </c>
      <c r="Y2558">
        <f t="shared" si="1446"/>
        <v>32.360000000000582</v>
      </c>
      <c r="Z2558">
        <f t="shared" si="1447"/>
        <v>0</v>
      </c>
      <c r="AA2558">
        <f t="shared" si="1448"/>
        <v>0</v>
      </c>
      <c r="AB2558" s="18">
        <f t="shared" si="1449"/>
        <v>0</v>
      </c>
      <c r="AC2558" s="18">
        <f t="shared" si="1450"/>
        <v>0</v>
      </c>
      <c r="AD2558" s="18">
        <f t="shared" si="1451"/>
        <v>0</v>
      </c>
      <c r="AE2558" s="18">
        <f t="shared" si="1452"/>
        <v>0</v>
      </c>
      <c r="AG2558" s="18">
        <f t="shared" si="1453"/>
        <v>0</v>
      </c>
      <c r="AH2558" s="18">
        <f t="shared" si="1454"/>
        <v>0</v>
      </c>
    </row>
    <row r="2559" spans="5:34" x14ac:dyDescent="0.25">
      <c r="E2559" s="11">
        <v>43426.625</v>
      </c>
      <c r="F2559" s="9">
        <v>11178.3</v>
      </c>
      <c r="G2559" s="9">
        <v>11178.8</v>
      </c>
      <c r="H2559" s="9">
        <v>11151.94</v>
      </c>
      <c r="I2559" s="9">
        <v>11154.72</v>
      </c>
      <c r="K2559" s="13">
        <f t="shared" si="1443"/>
        <v>-23.579999999999927</v>
      </c>
      <c r="L2559" s="13">
        <f t="shared" si="1455"/>
        <v>-95.699999999998909</v>
      </c>
      <c r="M2559" s="13">
        <f t="shared" si="1444"/>
        <v>26.859999999998763</v>
      </c>
      <c r="X2559">
        <f t="shared" si="1445"/>
        <v>23.579999999999927</v>
      </c>
      <c r="Y2559">
        <f t="shared" si="1446"/>
        <v>26.859999999998763</v>
      </c>
      <c r="Z2559">
        <f t="shared" si="1447"/>
        <v>0</v>
      </c>
      <c r="AA2559">
        <f t="shared" si="1448"/>
        <v>0</v>
      </c>
      <c r="AB2559" s="18">
        <f t="shared" si="1449"/>
        <v>0</v>
      </c>
      <c r="AC2559" s="18">
        <f t="shared" si="1450"/>
        <v>0</v>
      </c>
      <c r="AD2559" s="18">
        <f t="shared" si="1451"/>
        <v>0</v>
      </c>
      <c r="AE2559" s="18">
        <f t="shared" si="1452"/>
        <v>0</v>
      </c>
      <c r="AG2559" s="18">
        <f t="shared" si="1453"/>
        <v>0</v>
      </c>
      <c r="AH2559" s="18">
        <f t="shared" si="1454"/>
        <v>0</v>
      </c>
    </row>
    <row r="2560" spans="5:34" x14ac:dyDescent="0.25">
      <c r="E2560" s="12">
        <v>43426.666666666664</v>
      </c>
      <c r="F2560" s="10">
        <v>11154.97</v>
      </c>
      <c r="G2560" s="10">
        <v>11188.76</v>
      </c>
      <c r="H2560" s="10">
        <v>11142.63</v>
      </c>
      <c r="I2560" s="10">
        <v>11180.5</v>
      </c>
      <c r="K2560" s="13">
        <f t="shared" si="1443"/>
        <v>25.530000000000655</v>
      </c>
      <c r="L2560" s="13">
        <f t="shared" si="1455"/>
        <v>-70.169999999998254</v>
      </c>
      <c r="M2560" s="13">
        <f t="shared" si="1444"/>
        <v>46.130000000001019</v>
      </c>
      <c r="X2560">
        <f t="shared" si="1445"/>
        <v>25.530000000000655</v>
      </c>
      <c r="Y2560">
        <f t="shared" si="1446"/>
        <v>46.130000000001019</v>
      </c>
      <c r="Z2560">
        <f t="shared" si="1447"/>
        <v>0</v>
      </c>
      <c r="AA2560">
        <f t="shared" si="1448"/>
        <v>0</v>
      </c>
      <c r="AB2560" s="18">
        <f t="shared" si="1449"/>
        <v>0</v>
      </c>
      <c r="AC2560" s="18">
        <f t="shared" si="1450"/>
        <v>0</v>
      </c>
      <c r="AD2560" s="18">
        <f t="shared" si="1451"/>
        <v>0</v>
      </c>
      <c r="AE2560" s="18">
        <f t="shared" si="1452"/>
        <v>0</v>
      </c>
      <c r="AG2560" s="18">
        <f t="shared" si="1453"/>
        <v>0</v>
      </c>
      <c r="AH2560" s="18">
        <f t="shared" si="1454"/>
        <v>0</v>
      </c>
    </row>
    <row r="2561" spans="5:34" x14ac:dyDescent="0.25">
      <c r="E2561" s="11">
        <v>43426.708333333336</v>
      </c>
      <c r="F2561" s="9">
        <v>11180.75</v>
      </c>
      <c r="G2561" s="9">
        <v>11198.08</v>
      </c>
      <c r="H2561" s="9">
        <v>11153.08</v>
      </c>
      <c r="I2561" s="9">
        <v>11157.67</v>
      </c>
      <c r="K2561" s="13">
        <f t="shared" si="1443"/>
        <v>-23.079999999999927</v>
      </c>
      <c r="L2561" s="13">
        <f t="shared" si="1455"/>
        <v>-93.249999999998181</v>
      </c>
      <c r="M2561" s="13">
        <f t="shared" si="1444"/>
        <v>45</v>
      </c>
      <c r="X2561">
        <f t="shared" si="1445"/>
        <v>23.079999999999927</v>
      </c>
      <c r="Y2561">
        <f t="shared" si="1446"/>
        <v>45</v>
      </c>
      <c r="Z2561">
        <f t="shared" si="1447"/>
        <v>0</v>
      </c>
      <c r="AA2561">
        <f t="shared" si="1448"/>
        <v>0</v>
      </c>
      <c r="AB2561" s="18">
        <f t="shared" si="1449"/>
        <v>0</v>
      </c>
      <c r="AC2561" s="18">
        <f t="shared" si="1450"/>
        <v>0</v>
      </c>
      <c r="AD2561" s="18">
        <f t="shared" si="1451"/>
        <v>0</v>
      </c>
      <c r="AE2561" s="18">
        <f t="shared" si="1452"/>
        <v>0</v>
      </c>
      <c r="AG2561" s="18">
        <f t="shared" si="1453"/>
        <v>0</v>
      </c>
      <c r="AH2561" s="18">
        <f t="shared" si="1454"/>
        <v>0</v>
      </c>
    </row>
    <row r="2562" spans="5:34" x14ac:dyDescent="0.25">
      <c r="E2562" s="12">
        <v>43426.75</v>
      </c>
      <c r="F2562" s="10">
        <v>11157.66</v>
      </c>
      <c r="G2562" s="10">
        <v>11159.16</v>
      </c>
      <c r="H2562" s="10">
        <v>11134.39</v>
      </c>
      <c r="I2562" s="10">
        <v>11155.8</v>
      </c>
      <c r="K2562" s="13">
        <f t="shared" si="1443"/>
        <v>-1.8600000000005821</v>
      </c>
      <c r="L2562" s="13">
        <f t="shared" si="1455"/>
        <v>-95.109999999998763</v>
      </c>
      <c r="M2562" s="13">
        <f t="shared" si="1444"/>
        <v>24.770000000000437</v>
      </c>
      <c r="X2562">
        <f t="shared" si="1445"/>
        <v>1.8600000000005821</v>
      </c>
      <c r="Y2562">
        <f t="shared" si="1446"/>
        <v>24.770000000000437</v>
      </c>
      <c r="Z2562">
        <f t="shared" si="1447"/>
        <v>0</v>
      </c>
      <c r="AA2562">
        <f t="shared" si="1448"/>
        <v>0</v>
      </c>
      <c r="AB2562" s="18">
        <f t="shared" si="1449"/>
        <v>0</v>
      </c>
      <c r="AC2562" s="18">
        <f t="shared" si="1450"/>
        <v>0</v>
      </c>
      <c r="AD2562" s="18">
        <f t="shared" si="1451"/>
        <v>0</v>
      </c>
      <c r="AE2562" s="18">
        <f t="shared" si="1452"/>
        <v>0</v>
      </c>
      <c r="AG2562" s="18">
        <f t="shared" si="1453"/>
        <v>0</v>
      </c>
      <c r="AH2562" s="18">
        <f t="shared" si="1454"/>
        <v>0</v>
      </c>
    </row>
    <row r="2563" spans="5:34" x14ac:dyDescent="0.25">
      <c r="E2563" s="11">
        <v>43426.791666666664</v>
      </c>
      <c r="F2563" s="9">
        <v>11156.55</v>
      </c>
      <c r="G2563" s="9">
        <v>11157.05</v>
      </c>
      <c r="H2563" s="9">
        <v>11142.54</v>
      </c>
      <c r="I2563" s="9">
        <v>11148.54</v>
      </c>
      <c r="K2563" s="13">
        <f t="shared" si="1443"/>
        <v>-8.0099999999983993</v>
      </c>
      <c r="L2563" s="13">
        <f t="shared" si="1455"/>
        <v>-103.11999999999716</v>
      </c>
      <c r="M2563" s="13">
        <f t="shared" si="1444"/>
        <v>14.509999999998399</v>
      </c>
      <c r="X2563">
        <f t="shared" si="1445"/>
        <v>8.0099999999983993</v>
      </c>
      <c r="Y2563">
        <f t="shared" si="1446"/>
        <v>14.509999999998399</v>
      </c>
      <c r="Z2563">
        <f t="shared" si="1447"/>
        <v>0</v>
      </c>
      <c r="AA2563">
        <f t="shared" si="1448"/>
        <v>0</v>
      </c>
      <c r="AB2563" s="18">
        <f t="shared" si="1449"/>
        <v>0</v>
      </c>
      <c r="AC2563" s="18">
        <f t="shared" si="1450"/>
        <v>0</v>
      </c>
      <c r="AD2563" s="18">
        <f t="shared" si="1451"/>
        <v>0</v>
      </c>
      <c r="AE2563" s="18">
        <f t="shared" si="1452"/>
        <v>0</v>
      </c>
      <c r="AG2563" s="18">
        <f t="shared" si="1453"/>
        <v>0</v>
      </c>
      <c r="AH2563" s="18">
        <f t="shared" si="1454"/>
        <v>0</v>
      </c>
    </row>
    <row r="2564" spans="5:34" x14ac:dyDescent="0.25">
      <c r="E2564" s="12">
        <v>43426.833333333336</v>
      </c>
      <c r="F2564" s="10">
        <v>11147.79</v>
      </c>
      <c r="G2564" s="10">
        <v>11153.54</v>
      </c>
      <c r="H2564" s="10">
        <v>11141.78</v>
      </c>
      <c r="I2564" s="10">
        <v>11146.78</v>
      </c>
      <c r="K2564" s="13">
        <f t="shared" si="1443"/>
        <v>-1.0100000000002183</v>
      </c>
      <c r="L2564" s="13">
        <f t="shared" si="1455"/>
        <v>-104.12999999999738</v>
      </c>
      <c r="M2564" s="13">
        <f t="shared" si="1444"/>
        <v>11.760000000000218</v>
      </c>
      <c r="X2564">
        <f t="shared" si="1445"/>
        <v>1.0100000000002183</v>
      </c>
      <c r="Y2564">
        <f t="shared" si="1446"/>
        <v>11.760000000000218</v>
      </c>
      <c r="Z2564">
        <f t="shared" si="1447"/>
        <v>0</v>
      </c>
      <c r="AA2564">
        <f t="shared" si="1448"/>
        <v>0</v>
      </c>
      <c r="AB2564" s="18">
        <f t="shared" si="1449"/>
        <v>0</v>
      </c>
      <c r="AC2564" s="18">
        <f t="shared" si="1450"/>
        <v>0</v>
      </c>
      <c r="AD2564" s="18">
        <f t="shared" si="1451"/>
        <v>0</v>
      </c>
      <c r="AE2564" s="18">
        <f t="shared" si="1452"/>
        <v>0</v>
      </c>
      <c r="AG2564" s="18">
        <f t="shared" si="1453"/>
        <v>0</v>
      </c>
      <c r="AH2564" s="18">
        <f t="shared" si="1454"/>
        <v>0</v>
      </c>
    </row>
    <row r="2565" spans="5:34" x14ac:dyDescent="0.25">
      <c r="E2565" s="11">
        <v>43426.875</v>
      </c>
      <c r="F2565" s="9">
        <v>11147.28</v>
      </c>
      <c r="G2565" s="9">
        <v>11148.53</v>
      </c>
      <c r="H2565" s="9">
        <v>11141.77</v>
      </c>
      <c r="I2565" s="9">
        <v>11143.02</v>
      </c>
      <c r="K2565" s="13">
        <f t="shared" si="1443"/>
        <v>-4.2600000000002183</v>
      </c>
      <c r="L2565" s="13">
        <f t="shared" si="1455"/>
        <v>-108.3899999999976</v>
      </c>
      <c r="M2565" s="13">
        <f t="shared" si="1444"/>
        <v>6.7600000000002183</v>
      </c>
      <c r="X2565">
        <f t="shared" si="1445"/>
        <v>4.2600000000002183</v>
      </c>
      <c r="Y2565">
        <f t="shared" si="1446"/>
        <v>6.7600000000002183</v>
      </c>
      <c r="Z2565">
        <f t="shared" si="1447"/>
        <v>0</v>
      </c>
      <c r="AA2565">
        <f t="shared" si="1448"/>
        <v>0</v>
      </c>
      <c r="AB2565" s="18">
        <f t="shared" si="1449"/>
        <v>0</v>
      </c>
      <c r="AC2565" s="18">
        <f t="shared" si="1450"/>
        <v>0</v>
      </c>
      <c r="AD2565" s="18">
        <f t="shared" si="1451"/>
        <v>0</v>
      </c>
      <c r="AE2565" s="18">
        <f t="shared" si="1452"/>
        <v>0</v>
      </c>
      <c r="AG2565" s="18">
        <f t="shared" si="1453"/>
        <v>0</v>
      </c>
      <c r="AH2565" s="18">
        <f t="shared" si="1454"/>
        <v>0</v>
      </c>
    </row>
    <row r="2566" spans="5:34" x14ac:dyDescent="0.25">
      <c r="E2566" s="12">
        <v>43426.916666666664</v>
      </c>
      <c r="F2566" s="10">
        <v>11142.77</v>
      </c>
      <c r="G2566" s="10">
        <v>11157.28</v>
      </c>
      <c r="H2566" s="10">
        <v>11142.77</v>
      </c>
      <c r="I2566" s="10">
        <v>11148.12</v>
      </c>
      <c r="K2566" s="13">
        <f t="shared" si="1443"/>
        <v>5.3500000000003638</v>
      </c>
      <c r="L2566" s="13">
        <f t="shared" si="1455"/>
        <v>-103.03999999999724</v>
      </c>
      <c r="M2566" s="13">
        <f t="shared" si="1444"/>
        <v>14.510000000000218</v>
      </c>
      <c r="N2566" s="13"/>
      <c r="X2566">
        <f t="shared" si="1445"/>
        <v>5.3500000000003638</v>
      </c>
      <c r="Y2566">
        <f t="shared" si="1446"/>
        <v>14.510000000000218</v>
      </c>
      <c r="Z2566">
        <f t="shared" si="1447"/>
        <v>0</v>
      </c>
      <c r="AA2566">
        <f t="shared" si="1448"/>
        <v>0</v>
      </c>
      <c r="AB2566" s="18">
        <f t="shared" si="1449"/>
        <v>0</v>
      </c>
      <c r="AC2566" s="18">
        <f t="shared" si="1450"/>
        <v>0</v>
      </c>
      <c r="AD2566" s="18">
        <f t="shared" si="1451"/>
        <v>0</v>
      </c>
      <c r="AE2566" s="18">
        <f t="shared" si="1452"/>
        <v>0</v>
      </c>
      <c r="AG2566" s="18">
        <f t="shared" si="1453"/>
        <v>0</v>
      </c>
      <c r="AH2566" s="18">
        <f t="shared" si="1454"/>
        <v>0</v>
      </c>
    </row>
    <row r="2567" spans="5:34" hidden="1" x14ac:dyDescent="0.25">
      <c r="E2567" s="11">
        <v>43427.041666666664</v>
      </c>
      <c r="F2567" s="9">
        <v>11147.27</v>
      </c>
      <c r="G2567" s="9">
        <v>11182.61</v>
      </c>
      <c r="H2567" s="9">
        <v>11147.27</v>
      </c>
      <c r="I2567" s="9">
        <v>11180.86</v>
      </c>
      <c r="AB2567"/>
      <c r="AC2567"/>
      <c r="AD2567"/>
      <c r="AE2567"/>
    </row>
    <row r="2568" spans="5:34" hidden="1" x14ac:dyDescent="0.25">
      <c r="E2568" s="12">
        <v>43427.083333333336</v>
      </c>
      <c r="F2568" s="10">
        <v>11181.92</v>
      </c>
      <c r="G2568" s="10">
        <v>11189.33</v>
      </c>
      <c r="H2568" s="10">
        <v>11171.68</v>
      </c>
      <c r="I2568" s="10">
        <v>11187.44</v>
      </c>
      <c r="AB2568"/>
      <c r="AC2568"/>
      <c r="AD2568"/>
      <c r="AE2568"/>
    </row>
    <row r="2569" spans="5:34" hidden="1" x14ac:dyDescent="0.25">
      <c r="E2569" s="11">
        <v>43427.125</v>
      </c>
      <c r="F2569" s="9">
        <v>11188.5</v>
      </c>
      <c r="G2569" s="9">
        <v>11191.29</v>
      </c>
      <c r="H2569" s="9">
        <v>11164.2</v>
      </c>
      <c r="I2569" s="9">
        <v>11172.31</v>
      </c>
      <c r="AB2569"/>
      <c r="AC2569"/>
      <c r="AD2569"/>
      <c r="AE2569"/>
    </row>
    <row r="2570" spans="5:34" hidden="1" x14ac:dyDescent="0.25">
      <c r="E2570" s="12">
        <v>43427.166666666664</v>
      </c>
      <c r="F2570" s="10">
        <v>11173.37</v>
      </c>
      <c r="G2570" s="10">
        <v>11182.72</v>
      </c>
      <c r="H2570" s="10">
        <v>11166.58</v>
      </c>
      <c r="I2570" s="10">
        <v>11180.6</v>
      </c>
      <c r="AB2570"/>
      <c r="AC2570"/>
      <c r="AD2570"/>
      <c r="AE2570"/>
    </row>
    <row r="2571" spans="5:34" hidden="1" x14ac:dyDescent="0.25">
      <c r="E2571" s="11">
        <v>43427.208333333336</v>
      </c>
      <c r="F2571" s="9">
        <v>11181.13</v>
      </c>
      <c r="G2571" s="9">
        <v>11181.66</v>
      </c>
      <c r="H2571" s="9">
        <v>11158.84</v>
      </c>
      <c r="I2571" s="9">
        <v>11168.68</v>
      </c>
      <c r="AB2571"/>
      <c r="AC2571"/>
      <c r="AD2571"/>
      <c r="AE2571"/>
    </row>
    <row r="2572" spans="5:34" hidden="1" x14ac:dyDescent="0.25">
      <c r="E2572" s="12">
        <v>43427.25</v>
      </c>
      <c r="F2572" s="10">
        <v>11169.74</v>
      </c>
      <c r="G2572" s="10">
        <v>11170.8</v>
      </c>
      <c r="H2572" s="10">
        <v>11152.48</v>
      </c>
      <c r="I2572" s="10">
        <v>11159.77</v>
      </c>
      <c r="AB2572"/>
      <c r="AC2572"/>
      <c r="AD2572"/>
      <c r="AE2572"/>
    </row>
    <row r="2573" spans="5:34" hidden="1" x14ac:dyDescent="0.25">
      <c r="E2573" s="11">
        <v>43427.291666666664</v>
      </c>
      <c r="F2573" s="9">
        <v>11158.71</v>
      </c>
      <c r="G2573" s="9">
        <v>11159.77</v>
      </c>
      <c r="H2573" s="9">
        <v>11129.58</v>
      </c>
      <c r="I2573" s="9">
        <v>11142.96</v>
      </c>
      <c r="AB2573"/>
      <c r="AC2573"/>
      <c r="AD2573"/>
      <c r="AE2573"/>
    </row>
    <row r="2574" spans="5:34" x14ac:dyDescent="0.25">
      <c r="E2574" s="12">
        <v>43427.333333333336</v>
      </c>
      <c r="F2574" s="10">
        <v>11142.43</v>
      </c>
      <c r="G2574" s="10">
        <v>11161.74</v>
      </c>
      <c r="H2574" s="10">
        <v>11141.37</v>
      </c>
      <c r="I2574" s="10">
        <v>11148.07</v>
      </c>
      <c r="K2574" s="13">
        <f t="shared" ref="K2574:K2588" si="1456">I2574-F2574</f>
        <v>5.6399999999994179</v>
      </c>
      <c r="L2574" s="13">
        <v>0</v>
      </c>
      <c r="M2574" s="13">
        <f t="shared" ref="M2574:M2588" si="1457">G2574-H2574</f>
        <v>20.369999999998981</v>
      </c>
      <c r="N2574" s="13">
        <f>I2588-F2574</f>
        <v>36.020000000000437</v>
      </c>
      <c r="O2574" s="18">
        <f>IF(K2574*N2574&gt;0,1,0)</f>
        <v>1</v>
      </c>
      <c r="P2574">
        <f>_xlfn.IFS(K2574&lt;0,MIN(L2573:L2587),K2574&gt;0,MAX(L2573:L2587))</f>
        <v>53.68999999999869</v>
      </c>
      <c r="Q2574">
        <f>_xlfn.IFS(K2574&lt;0,MAX(L2573:L2587),K2574&gt;0,MIN(L2573:L2587))</f>
        <v>-42.770000000002256</v>
      </c>
      <c r="T2574" s="13">
        <f>MAX(G2574:G2588)</f>
        <v>11207.49</v>
      </c>
      <c r="X2574">
        <f t="shared" ref="X2574:X2588" si="1458">ABS(K2574)</f>
        <v>5.6399999999994179</v>
      </c>
      <c r="Y2574">
        <f t="shared" ref="Y2574:Y2588" si="1459">ABS(M2574)</f>
        <v>20.369999999998981</v>
      </c>
      <c r="Z2574">
        <f t="shared" ref="Z2574:Z2588" si="1460">IF(T2574&lt;1000,ABS(T2574),0)</f>
        <v>0</v>
      </c>
      <c r="AA2574">
        <f t="shared" ref="AA2574:AA2588" si="1461">ABS(N2574)</f>
        <v>36.020000000000437</v>
      </c>
      <c r="AB2574" s="18">
        <f t="shared" ref="AB2574:AB2588" si="1462">ABS(P2574)</f>
        <v>53.68999999999869</v>
      </c>
      <c r="AC2574" s="18">
        <f t="shared" ref="AC2574:AC2588" si="1463">ABS(Q2574)</f>
        <v>42.770000000002256</v>
      </c>
      <c r="AD2574" s="18">
        <f t="shared" ref="AD2574:AD2588" si="1464">IF(O2574=1,ABS(P2574),0)</f>
        <v>53.68999999999869</v>
      </c>
      <c r="AE2574" s="18">
        <f t="shared" ref="AE2574:AE2588" si="1465">IF(O2574=0,ABS(Q2574),0)</f>
        <v>0</v>
      </c>
      <c r="AG2574" s="18">
        <f t="shared" ref="AG2574:AG2588" si="1466">IF(O2574=1,ABS(Q2574),0)</f>
        <v>42.770000000002256</v>
      </c>
      <c r="AH2574" s="18">
        <f t="shared" ref="AH2574:AH2588" si="1467">IF(O2574=0,ABS(P2574),0)</f>
        <v>0</v>
      </c>
    </row>
    <row r="2575" spans="5:34" x14ac:dyDescent="0.25">
      <c r="E2575" s="11">
        <v>43427.375</v>
      </c>
      <c r="F2575" s="9">
        <v>11141.37</v>
      </c>
      <c r="G2575" s="9">
        <v>11159.93</v>
      </c>
      <c r="H2575" s="9">
        <v>11119.96</v>
      </c>
      <c r="I2575" s="9">
        <v>11143.31</v>
      </c>
      <c r="K2575" s="13">
        <f t="shared" si="1456"/>
        <v>1.9399999999986903</v>
      </c>
      <c r="L2575" s="13">
        <f t="shared" ref="L2575:L2588" si="1468">L2574+K2575</f>
        <v>1.9399999999986903</v>
      </c>
      <c r="M2575" s="13">
        <f t="shared" si="1457"/>
        <v>39.970000000001164</v>
      </c>
      <c r="T2575" s="13">
        <f>MIN(H2574:H2588)</f>
        <v>11091.3</v>
      </c>
      <c r="X2575">
        <f t="shared" si="1458"/>
        <v>1.9399999999986903</v>
      </c>
      <c r="Y2575">
        <f t="shared" si="1459"/>
        <v>39.970000000001164</v>
      </c>
      <c r="Z2575">
        <f t="shared" si="1460"/>
        <v>0</v>
      </c>
      <c r="AA2575">
        <f t="shared" si="1461"/>
        <v>0</v>
      </c>
      <c r="AB2575" s="18">
        <f t="shared" si="1462"/>
        <v>0</v>
      </c>
      <c r="AC2575" s="18">
        <f t="shared" si="1463"/>
        <v>0</v>
      </c>
      <c r="AD2575" s="18">
        <f t="shared" si="1464"/>
        <v>0</v>
      </c>
      <c r="AE2575" s="18">
        <f t="shared" si="1465"/>
        <v>0</v>
      </c>
      <c r="AG2575" s="18">
        <f t="shared" si="1466"/>
        <v>0</v>
      </c>
      <c r="AH2575" s="18">
        <f t="shared" si="1467"/>
        <v>0</v>
      </c>
    </row>
    <row r="2576" spans="5:34" x14ac:dyDescent="0.25">
      <c r="E2576" s="12">
        <v>43427.416666666664</v>
      </c>
      <c r="F2576" s="10">
        <v>11145.59</v>
      </c>
      <c r="G2576" s="10">
        <v>11207.49</v>
      </c>
      <c r="H2576" s="10">
        <v>11124.63</v>
      </c>
      <c r="I2576" s="10">
        <v>11190.94</v>
      </c>
      <c r="K2576" s="13">
        <f t="shared" si="1456"/>
        <v>45.350000000000364</v>
      </c>
      <c r="L2576" s="13">
        <f t="shared" si="1468"/>
        <v>47.289999999999054</v>
      </c>
      <c r="M2576" s="13">
        <f t="shared" si="1457"/>
        <v>82.860000000000582</v>
      </c>
      <c r="R2576">
        <v>14</v>
      </c>
      <c r="T2576" s="13">
        <f>T2574-T2575</f>
        <v>116.19000000000051</v>
      </c>
      <c r="X2576">
        <f t="shared" si="1458"/>
        <v>45.350000000000364</v>
      </c>
      <c r="Y2576">
        <f t="shared" si="1459"/>
        <v>82.860000000000582</v>
      </c>
      <c r="Z2576">
        <f t="shared" si="1460"/>
        <v>116.19000000000051</v>
      </c>
      <c r="AA2576">
        <f t="shared" si="1461"/>
        <v>0</v>
      </c>
      <c r="AB2576" s="18">
        <f t="shared" si="1462"/>
        <v>0</v>
      </c>
      <c r="AC2576" s="18">
        <f t="shared" si="1463"/>
        <v>0</v>
      </c>
      <c r="AD2576" s="18">
        <f t="shared" si="1464"/>
        <v>0</v>
      </c>
      <c r="AE2576" s="18">
        <f t="shared" si="1465"/>
        <v>0</v>
      </c>
      <c r="AG2576" s="18">
        <f t="shared" si="1466"/>
        <v>0</v>
      </c>
      <c r="AH2576" s="18">
        <f t="shared" si="1467"/>
        <v>0</v>
      </c>
    </row>
    <row r="2577" spans="5:34" x14ac:dyDescent="0.25">
      <c r="E2577" s="11">
        <v>43427.458333333336</v>
      </c>
      <c r="F2577" s="9">
        <v>11190.69</v>
      </c>
      <c r="G2577" s="9">
        <v>11202.46</v>
      </c>
      <c r="H2577" s="9">
        <v>11164.27</v>
      </c>
      <c r="I2577" s="9">
        <v>11197.09</v>
      </c>
      <c r="K2577" s="13">
        <f t="shared" si="1456"/>
        <v>6.3999999999996362</v>
      </c>
      <c r="L2577" s="13">
        <f t="shared" si="1468"/>
        <v>53.68999999999869</v>
      </c>
      <c r="M2577" s="13">
        <f t="shared" si="1457"/>
        <v>38.18999999999869</v>
      </c>
      <c r="X2577">
        <f t="shared" si="1458"/>
        <v>6.3999999999996362</v>
      </c>
      <c r="Y2577">
        <f t="shared" si="1459"/>
        <v>38.18999999999869</v>
      </c>
      <c r="Z2577">
        <f t="shared" si="1460"/>
        <v>0</v>
      </c>
      <c r="AA2577">
        <f t="shared" si="1461"/>
        <v>0</v>
      </c>
      <c r="AB2577" s="18">
        <f t="shared" si="1462"/>
        <v>0</v>
      </c>
      <c r="AC2577" s="18">
        <f t="shared" si="1463"/>
        <v>0</v>
      </c>
      <c r="AD2577" s="18">
        <f t="shared" si="1464"/>
        <v>0</v>
      </c>
      <c r="AE2577" s="18">
        <f t="shared" si="1465"/>
        <v>0</v>
      </c>
      <c r="AG2577" s="18">
        <f t="shared" si="1466"/>
        <v>0</v>
      </c>
      <c r="AH2577" s="18">
        <f t="shared" si="1467"/>
        <v>0</v>
      </c>
    </row>
    <row r="2578" spans="5:34" x14ac:dyDescent="0.25">
      <c r="E2578" s="12">
        <v>43427.5</v>
      </c>
      <c r="F2578" s="10">
        <v>11197.34</v>
      </c>
      <c r="G2578" s="10">
        <v>11199.82</v>
      </c>
      <c r="H2578" s="10">
        <v>11146.75</v>
      </c>
      <c r="I2578" s="10">
        <v>11147.26</v>
      </c>
      <c r="K2578" s="13">
        <f t="shared" si="1456"/>
        <v>-50.079999999999927</v>
      </c>
      <c r="L2578" s="13">
        <f t="shared" si="1468"/>
        <v>3.6099999999987631</v>
      </c>
      <c r="M2578" s="13">
        <f t="shared" si="1457"/>
        <v>53.069999999999709</v>
      </c>
      <c r="X2578">
        <f t="shared" si="1458"/>
        <v>50.079999999999927</v>
      </c>
      <c r="Y2578">
        <f t="shared" si="1459"/>
        <v>53.069999999999709</v>
      </c>
      <c r="Z2578">
        <f t="shared" si="1460"/>
        <v>0</v>
      </c>
      <c r="AA2578">
        <f t="shared" si="1461"/>
        <v>0</v>
      </c>
      <c r="AB2578" s="18">
        <f t="shared" si="1462"/>
        <v>0</v>
      </c>
      <c r="AC2578" s="18">
        <f t="shared" si="1463"/>
        <v>0</v>
      </c>
      <c r="AD2578" s="18">
        <f t="shared" si="1464"/>
        <v>0</v>
      </c>
      <c r="AE2578" s="18">
        <f t="shared" si="1465"/>
        <v>0</v>
      </c>
      <c r="AG2578" s="18">
        <f t="shared" si="1466"/>
        <v>0</v>
      </c>
      <c r="AH2578" s="18">
        <f t="shared" si="1467"/>
        <v>0</v>
      </c>
    </row>
    <row r="2579" spans="5:34" x14ac:dyDescent="0.25">
      <c r="E2579" s="11">
        <v>43427.541666666664</v>
      </c>
      <c r="F2579" s="9">
        <v>11147.76</v>
      </c>
      <c r="G2579" s="9">
        <v>11174.18</v>
      </c>
      <c r="H2579" s="9">
        <v>11147.01</v>
      </c>
      <c r="I2579" s="9">
        <v>11151.39</v>
      </c>
      <c r="K2579" s="13">
        <f t="shared" si="1456"/>
        <v>3.6299999999991996</v>
      </c>
      <c r="L2579" s="13">
        <f t="shared" si="1468"/>
        <v>7.2399999999979627</v>
      </c>
      <c r="M2579" s="13">
        <f t="shared" si="1457"/>
        <v>27.170000000000073</v>
      </c>
      <c r="X2579">
        <f t="shared" si="1458"/>
        <v>3.6299999999991996</v>
      </c>
      <c r="Y2579">
        <f t="shared" si="1459"/>
        <v>27.170000000000073</v>
      </c>
      <c r="Z2579">
        <f t="shared" si="1460"/>
        <v>0</v>
      </c>
      <c r="AA2579">
        <f t="shared" si="1461"/>
        <v>0</v>
      </c>
      <c r="AB2579" s="18">
        <f t="shared" si="1462"/>
        <v>0</v>
      </c>
      <c r="AC2579" s="18">
        <f t="shared" si="1463"/>
        <v>0</v>
      </c>
      <c r="AD2579" s="18">
        <f t="shared" si="1464"/>
        <v>0</v>
      </c>
      <c r="AE2579" s="18">
        <f t="shared" si="1465"/>
        <v>0</v>
      </c>
      <c r="AG2579" s="18">
        <f t="shared" si="1466"/>
        <v>0</v>
      </c>
      <c r="AH2579" s="18">
        <f t="shared" si="1467"/>
        <v>0</v>
      </c>
    </row>
    <row r="2580" spans="5:34" x14ac:dyDescent="0.25">
      <c r="E2580" s="12">
        <v>43427.583333333336</v>
      </c>
      <c r="F2580" s="10">
        <v>11151.14</v>
      </c>
      <c r="G2580" s="10">
        <v>11169.1</v>
      </c>
      <c r="H2580" s="10">
        <v>11129.08</v>
      </c>
      <c r="I2580" s="10">
        <v>11165.56</v>
      </c>
      <c r="K2580" s="13">
        <f t="shared" si="1456"/>
        <v>14.420000000000073</v>
      </c>
      <c r="L2580" s="13">
        <f t="shared" si="1468"/>
        <v>21.659999999998035</v>
      </c>
      <c r="M2580" s="13">
        <f t="shared" si="1457"/>
        <v>40.020000000000437</v>
      </c>
      <c r="X2580">
        <f t="shared" si="1458"/>
        <v>14.420000000000073</v>
      </c>
      <c r="Y2580">
        <f t="shared" si="1459"/>
        <v>40.020000000000437</v>
      </c>
      <c r="Z2580">
        <f t="shared" si="1460"/>
        <v>0</v>
      </c>
      <c r="AA2580">
        <f t="shared" si="1461"/>
        <v>0</v>
      </c>
      <c r="AB2580" s="18">
        <f t="shared" si="1462"/>
        <v>0</v>
      </c>
      <c r="AC2580" s="18">
        <f t="shared" si="1463"/>
        <v>0</v>
      </c>
      <c r="AD2580" s="18">
        <f t="shared" si="1464"/>
        <v>0</v>
      </c>
      <c r="AE2580" s="18">
        <f t="shared" si="1465"/>
        <v>0</v>
      </c>
      <c r="AG2580" s="18">
        <f t="shared" si="1466"/>
        <v>0</v>
      </c>
      <c r="AH2580" s="18">
        <f t="shared" si="1467"/>
        <v>0</v>
      </c>
    </row>
    <row r="2581" spans="5:34" x14ac:dyDescent="0.25">
      <c r="E2581" s="11">
        <v>43427.625</v>
      </c>
      <c r="F2581" s="9">
        <v>11165.56</v>
      </c>
      <c r="G2581" s="9">
        <v>11166.07</v>
      </c>
      <c r="H2581" s="9">
        <v>11091.3</v>
      </c>
      <c r="I2581" s="9">
        <v>11101.13</v>
      </c>
      <c r="K2581" s="13">
        <f t="shared" si="1456"/>
        <v>-64.430000000000291</v>
      </c>
      <c r="L2581" s="13">
        <f t="shared" si="1468"/>
        <v>-42.770000000002256</v>
      </c>
      <c r="M2581" s="13">
        <f t="shared" si="1457"/>
        <v>74.770000000000437</v>
      </c>
      <c r="X2581">
        <f t="shared" si="1458"/>
        <v>64.430000000000291</v>
      </c>
      <c r="Y2581">
        <f t="shared" si="1459"/>
        <v>74.770000000000437</v>
      </c>
      <c r="Z2581">
        <f t="shared" si="1460"/>
        <v>0</v>
      </c>
      <c r="AA2581">
        <f t="shared" si="1461"/>
        <v>0</v>
      </c>
      <c r="AB2581" s="18">
        <f t="shared" si="1462"/>
        <v>0</v>
      </c>
      <c r="AC2581" s="18">
        <f t="shared" si="1463"/>
        <v>0</v>
      </c>
      <c r="AD2581" s="18">
        <f t="shared" si="1464"/>
        <v>0</v>
      </c>
      <c r="AE2581" s="18">
        <f t="shared" si="1465"/>
        <v>0</v>
      </c>
      <c r="AG2581" s="18">
        <f t="shared" si="1466"/>
        <v>0</v>
      </c>
      <c r="AH2581" s="18">
        <f t="shared" si="1467"/>
        <v>0</v>
      </c>
    </row>
    <row r="2582" spans="5:34" x14ac:dyDescent="0.25">
      <c r="E2582" s="12">
        <v>43427.666666666664</v>
      </c>
      <c r="F2582" s="10">
        <v>11101.14</v>
      </c>
      <c r="G2582" s="10">
        <v>11171.32</v>
      </c>
      <c r="H2582" s="10">
        <v>11098.88</v>
      </c>
      <c r="I2582" s="10">
        <v>11161.47</v>
      </c>
      <c r="K2582" s="13">
        <f t="shared" si="1456"/>
        <v>60.329999999999927</v>
      </c>
      <c r="L2582" s="13">
        <f t="shared" si="1468"/>
        <v>17.559999999997672</v>
      </c>
      <c r="M2582" s="13">
        <f t="shared" si="1457"/>
        <v>72.440000000000509</v>
      </c>
      <c r="X2582">
        <f t="shared" si="1458"/>
        <v>60.329999999999927</v>
      </c>
      <c r="Y2582">
        <f t="shared" si="1459"/>
        <v>72.440000000000509</v>
      </c>
      <c r="Z2582">
        <f t="shared" si="1460"/>
        <v>0</v>
      </c>
      <c r="AA2582">
        <f t="shared" si="1461"/>
        <v>0</v>
      </c>
      <c r="AB2582" s="18">
        <f t="shared" si="1462"/>
        <v>0</v>
      </c>
      <c r="AC2582" s="18">
        <f t="shared" si="1463"/>
        <v>0</v>
      </c>
      <c r="AD2582" s="18">
        <f t="shared" si="1464"/>
        <v>0</v>
      </c>
      <c r="AE2582" s="18">
        <f t="shared" si="1465"/>
        <v>0</v>
      </c>
      <c r="AG2582" s="18">
        <f t="shared" si="1466"/>
        <v>0</v>
      </c>
      <c r="AH2582" s="18">
        <f t="shared" si="1467"/>
        <v>0</v>
      </c>
    </row>
    <row r="2583" spans="5:34" x14ac:dyDescent="0.25">
      <c r="E2583" s="11">
        <v>43427.708333333336</v>
      </c>
      <c r="F2583" s="9">
        <v>11160.98</v>
      </c>
      <c r="G2583" s="9">
        <v>11175.81</v>
      </c>
      <c r="H2583" s="9">
        <v>11133.06</v>
      </c>
      <c r="I2583" s="9">
        <v>11155.61</v>
      </c>
      <c r="K2583" s="13">
        <f t="shared" si="1456"/>
        <v>-5.3699999999989814</v>
      </c>
      <c r="L2583" s="13">
        <f t="shared" si="1468"/>
        <v>12.18999999999869</v>
      </c>
      <c r="M2583" s="13">
        <f t="shared" si="1457"/>
        <v>42.75</v>
      </c>
      <c r="X2583">
        <f t="shared" si="1458"/>
        <v>5.3699999999989814</v>
      </c>
      <c r="Y2583">
        <f t="shared" si="1459"/>
        <v>42.75</v>
      </c>
      <c r="Z2583">
        <f t="shared" si="1460"/>
        <v>0</v>
      </c>
      <c r="AA2583">
        <f t="shared" si="1461"/>
        <v>0</v>
      </c>
      <c r="AB2583" s="18">
        <f t="shared" si="1462"/>
        <v>0</v>
      </c>
      <c r="AC2583" s="18">
        <f t="shared" si="1463"/>
        <v>0</v>
      </c>
      <c r="AD2583" s="18">
        <f t="shared" si="1464"/>
        <v>0</v>
      </c>
      <c r="AE2583" s="18">
        <f t="shared" si="1465"/>
        <v>0</v>
      </c>
      <c r="AG2583" s="18">
        <f t="shared" si="1466"/>
        <v>0</v>
      </c>
      <c r="AH2583" s="18">
        <f t="shared" si="1467"/>
        <v>0</v>
      </c>
    </row>
    <row r="2584" spans="5:34" x14ac:dyDescent="0.25">
      <c r="E2584" s="12">
        <v>43427.75</v>
      </c>
      <c r="F2584" s="10">
        <v>11156.11</v>
      </c>
      <c r="G2584" s="10">
        <v>11196.51</v>
      </c>
      <c r="H2584" s="10">
        <v>11155.11</v>
      </c>
      <c r="I2584" s="10">
        <v>11172.47</v>
      </c>
      <c r="K2584" s="13">
        <f t="shared" si="1456"/>
        <v>16.359999999998763</v>
      </c>
      <c r="L2584" s="13">
        <f t="shared" si="1468"/>
        <v>28.549999999997453</v>
      </c>
      <c r="M2584" s="13">
        <f t="shared" si="1457"/>
        <v>41.399999999999636</v>
      </c>
      <c r="X2584">
        <f t="shared" si="1458"/>
        <v>16.359999999998763</v>
      </c>
      <c r="Y2584">
        <f t="shared" si="1459"/>
        <v>41.399999999999636</v>
      </c>
      <c r="Z2584">
        <f t="shared" si="1460"/>
        <v>0</v>
      </c>
      <c r="AA2584">
        <f t="shared" si="1461"/>
        <v>0</v>
      </c>
      <c r="AB2584" s="18">
        <f t="shared" si="1462"/>
        <v>0</v>
      </c>
      <c r="AC2584" s="18">
        <f t="shared" si="1463"/>
        <v>0</v>
      </c>
      <c r="AD2584" s="18">
        <f t="shared" si="1464"/>
        <v>0</v>
      </c>
      <c r="AE2584" s="18">
        <f t="shared" si="1465"/>
        <v>0</v>
      </c>
      <c r="AG2584" s="18">
        <f t="shared" si="1466"/>
        <v>0</v>
      </c>
      <c r="AH2584" s="18">
        <f t="shared" si="1467"/>
        <v>0</v>
      </c>
    </row>
    <row r="2585" spans="5:34" x14ac:dyDescent="0.25">
      <c r="E2585" s="11">
        <v>43427.791666666664</v>
      </c>
      <c r="F2585" s="9">
        <v>11170.72</v>
      </c>
      <c r="G2585" s="9">
        <v>11185.72</v>
      </c>
      <c r="H2585" s="9">
        <v>11167.47</v>
      </c>
      <c r="I2585" s="9">
        <v>11170.71</v>
      </c>
      <c r="K2585" s="13">
        <f t="shared" si="1456"/>
        <v>-1.0000000000218279E-2</v>
      </c>
      <c r="L2585" s="13">
        <f t="shared" si="1468"/>
        <v>28.539999999997235</v>
      </c>
      <c r="M2585" s="13">
        <f t="shared" si="1457"/>
        <v>18.25</v>
      </c>
      <c r="X2585">
        <f t="shared" si="1458"/>
        <v>1.0000000000218279E-2</v>
      </c>
      <c r="Y2585">
        <f t="shared" si="1459"/>
        <v>18.25</v>
      </c>
      <c r="Z2585">
        <f t="shared" si="1460"/>
        <v>0</v>
      </c>
      <c r="AA2585">
        <f t="shared" si="1461"/>
        <v>0</v>
      </c>
      <c r="AB2585" s="18">
        <f t="shared" si="1462"/>
        <v>0</v>
      </c>
      <c r="AC2585" s="18">
        <f t="shared" si="1463"/>
        <v>0</v>
      </c>
      <c r="AD2585" s="18">
        <f t="shared" si="1464"/>
        <v>0</v>
      </c>
      <c r="AE2585" s="18">
        <f t="shared" si="1465"/>
        <v>0</v>
      </c>
      <c r="AG2585" s="18">
        <f t="shared" si="1466"/>
        <v>0</v>
      </c>
      <c r="AH2585" s="18">
        <f t="shared" si="1467"/>
        <v>0</v>
      </c>
    </row>
    <row r="2586" spans="5:34" x14ac:dyDescent="0.25">
      <c r="E2586" s="12">
        <v>43427.833333333336</v>
      </c>
      <c r="F2586" s="10">
        <v>11169.96</v>
      </c>
      <c r="G2586" s="10">
        <v>11172.46</v>
      </c>
      <c r="H2586" s="10">
        <v>11158.71</v>
      </c>
      <c r="I2586" s="10">
        <v>11163.46</v>
      </c>
      <c r="K2586" s="13">
        <f t="shared" si="1456"/>
        <v>-6.5</v>
      </c>
      <c r="L2586" s="13">
        <f t="shared" si="1468"/>
        <v>22.039999999997235</v>
      </c>
      <c r="M2586" s="13">
        <f t="shared" si="1457"/>
        <v>13.75</v>
      </c>
      <c r="X2586">
        <f t="shared" si="1458"/>
        <v>6.5</v>
      </c>
      <c r="Y2586">
        <f t="shared" si="1459"/>
        <v>13.75</v>
      </c>
      <c r="Z2586">
        <f t="shared" si="1460"/>
        <v>0</v>
      </c>
      <c r="AA2586">
        <f t="shared" si="1461"/>
        <v>0</v>
      </c>
      <c r="AB2586" s="18">
        <f t="shared" si="1462"/>
        <v>0</v>
      </c>
      <c r="AC2586" s="18">
        <f t="shared" si="1463"/>
        <v>0</v>
      </c>
      <c r="AD2586" s="18">
        <f t="shared" si="1464"/>
        <v>0</v>
      </c>
      <c r="AE2586" s="18">
        <f t="shared" si="1465"/>
        <v>0</v>
      </c>
      <c r="AG2586" s="18">
        <f t="shared" si="1466"/>
        <v>0</v>
      </c>
      <c r="AH2586" s="18">
        <f t="shared" si="1467"/>
        <v>0</v>
      </c>
    </row>
    <row r="2587" spans="5:34" x14ac:dyDescent="0.25">
      <c r="E2587" s="11">
        <v>43427.875</v>
      </c>
      <c r="F2587" s="9">
        <v>11163.46</v>
      </c>
      <c r="G2587" s="9">
        <v>11175.95</v>
      </c>
      <c r="H2587" s="9">
        <v>11163.46</v>
      </c>
      <c r="I2587" s="9">
        <v>11174.7</v>
      </c>
      <c r="K2587" s="13">
        <f t="shared" si="1456"/>
        <v>11.240000000001601</v>
      </c>
      <c r="L2587" s="13">
        <f t="shared" si="1468"/>
        <v>33.279999999998836</v>
      </c>
      <c r="M2587" s="13">
        <f t="shared" si="1457"/>
        <v>12.490000000001601</v>
      </c>
      <c r="X2587">
        <f t="shared" si="1458"/>
        <v>11.240000000001601</v>
      </c>
      <c r="Y2587">
        <f t="shared" si="1459"/>
        <v>12.490000000001601</v>
      </c>
      <c r="Z2587">
        <f t="shared" si="1460"/>
        <v>0</v>
      </c>
      <c r="AA2587">
        <f t="shared" si="1461"/>
        <v>0</v>
      </c>
      <c r="AB2587" s="18">
        <f t="shared" si="1462"/>
        <v>0</v>
      </c>
      <c r="AC2587" s="18">
        <f t="shared" si="1463"/>
        <v>0</v>
      </c>
      <c r="AD2587" s="18">
        <f t="shared" si="1464"/>
        <v>0</v>
      </c>
      <c r="AE2587" s="18">
        <f t="shared" si="1465"/>
        <v>0</v>
      </c>
      <c r="AG2587" s="18">
        <f t="shared" si="1466"/>
        <v>0</v>
      </c>
      <c r="AH2587" s="18">
        <f t="shared" si="1467"/>
        <v>0</v>
      </c>
    </row>
    <row r="2588" spans="5:34" x14ac:dyDescent="0.25">
      <c r="E2588" s="12">
        <v>43427.916666666664</v>
      </c>
      <c r="F2588" s="10">
        <v>11174.7</v>
      </c>
      <c r="G2588" s="10">
        <v>11181.95</v>
      </c>
      <c r="H2588" s="10">
        <v>11171.95</v>
      </c>
      <c r="I2588" s="10">
        <v>11178.45</v>
      </c>
      <c r="K2588" s="13">
        <f t="shared" si="1456"/>
        <v>3.75</v>
      </c>
      <c r="L2588" s="13">
        <f t="shared" si="1468"/>
        <v>37.029999999998836</v>
      </c>
      <c r="M2588" s="13">
        <f t="shared" si="1457"/>
        <v>10</v>
      </c>
      <c r="N2588" s="13"/>
      <c r="X2588">
        <f t="shared" si="1458"/>
        <v>3.75</v>
      </c>
      <c r="Y2588">
        <f t="shared" si="1459"/>
        <v>10</v>
      </c>
      <c r="Z2588">
        <f t="shared" si="1460"/>
        <v>0</v>
      </c>
      <c r="AA2588">
        <f t="shared" si="1461"/>
        <v>0</v>
      </c>
      <c r="AB2588" s="18">
        <f t="shared" si="1462"/>
        <v>0</v>
      </c>
      <c r="AC2588" s="18">
        <f t="shared" si="1463"/>
        <v>0</v>
      </c>
      <c r="AD2588" s="18">
        <f t="shared" si="1464"/>
        <v>0</v>
      </c>
      <c r="AE2588" s="18">
        <f t="shared" si="1465"/>
        <v>0</v>
      </c>
      <c r="AG2588" s="18">
        <f t="shared" si="1466"/>
        <v>0</v>
      </c>
      <c r="AH2588" s="18">
        <f t="shared" si="1467"/>
        <v>0</v>
      </c>
    </row>
    <row r="2589" spans="5:34" hidden="1" x14ac:dyDescent="0.25">
      <c r="E2589" s="11">
        <v>43430.041666666664</v>
      </c>
      <c r="F2589" s="9">
        <v>11175</v>
      </c>
      <c r="G2589" s="9">
        <v>11217.59</v>
      </c>
      <c r="H2589" s="9">
        <v>11175</v>
      </c>
      <c r="I2589" s="9">
        <v>11209.81</v>
      </c>
      <c r="AB2589"/>
      <c r="AC2589"/>
      <c r="AD2589"/>
      <c r="AE2589"/>
    </row>
    <row r="2590" spans="5:34" hidden="1" x14ac:dyDescent="0.25">
      <c r="E2590" s="12">
        <v>43430.083333333336</v>
      </c>
      <c r="F2590" s="10">
        <v>11210.34</v>
      </c>
      <c r="G2590" s="10">
        <v>11230.89</v>
      </c>
      <c r="H2590" s="10">
        <v>11201.79</v>
      </c>
      <c r="I2590" s="10">
        <v>11208.53</v>
      </c>
      <c r="AB2590"/>
      <c r="AC2590"/>
      <c r="AD2590"/>
      <c r="AE2590"/>
    </row>
    <row r="2591" spans="5:34" hidden="1" x14ac:dyDescent="0.25">
      <c r="E2591" s="11">
        <v>43430.125</v>
      </c>
      <c r="F2591" s="9">
        <v>11208.42</v>
      </c>
      <c r="G2591" s="9">
        <v>11228.53</v>
      </c>
      <c r="H2591" s="9">
        <v>11204.24</v>
      </c>
      <c r="I2591" s="9">
        <v>11214.41</v>
      </c>
      <c r="AB2591"/>
      <c r="AC2591"/>
      <c r="AD2591"/>
      <c r="AE2591"/>
    </row>
    <row r="2592" spans="5:34" hidden="1" x14ac:dyDescent="0.25">
      <c r="E2592" s="12">
        <v>43430.166666666664</v>
      </c>
      <c r="F2592" s="10">
        <v>11215.47</v>
      </c>
      <c r="G2592" s="10">
        <v>11232.65</v>
      </c>
      <c r="H2592" s="10">
        <v>11208.04</v>
      </c>
      <c r="I2592" s="10">
        <v>11225.21</v>
      </c>
      <c r="AB2592"/>
      <c r="AC2592"/>
      <c r="AD2592"/>
      <c r="AE2592"/>
    </row>
    <row r="2593" spans="5:34" hidden="1" x14ac:dyDescent="0.25">
      <c r="E2593" s="11">
        <v>43430.208333333336</v>
      </c>
      <c r="F2593" s="9">
        <v>11223.09</v>
      </c>
      <c r="G2593" s="9">
        <v>11244.26</v>
      </c>
      <c r="H2593" s="9">
        <v>11223.09</v>
      </c>
      <c r="I2593" s="9">
        <v>11238.45</v>
      </c>
      <c r="AB2593"/>
      <c r="AC2593"/>
      <c r="AD2593"/>
      <c r="AE2593"/>
    </row>
    <row r="2594" spans="5:34" hidden="1" x14ac:dyDescent="0.25">
      <c r="E2594" s="12">
        <v>43430.25</v>
      </c>
      <c r="F2594" s="10">
        <v>11239.51</v>
      </c>
      <c r="G2594" s="10">
        <v>11243.22</v>
      </c>
      <c r="H2594" s="10">
        <v>11233.14</v>
      </c>
      <c r="I2594" s="10">
        <v>11242.69</v>
      </c>
      <c r="AB2594"/>
      <c r="AC2594"/>
      <c r="AD2594"/>
      <c r="AE2594"/>
    </row>
    <row r="2595" spans="5:34" hidden="1" x14ac:dyDescent="0.25">
      <c r="E2595" s="11">
        <v>43430.291666666664</v>
      </c>
      <c r="F2595" s="9">
        <v>11242.16</v>
      </c>
      <c r="G2595" s="9">
        <v>11249.05</v>
      </c>
      <c r="H2595" s="9">
        <v>11237.94</v>
      </c>
      <c r="I2595" s="9">
        <v>11246.3</v>
      </c>
      <c r="AB2595"/>
      <c r="AC2595"/>
      <c r="AD2595"/>
      <c r="AE2595"/>
    </row>
    <row r="2596" spans="5:34" x14ac:dyDescent="0.25">
      <c r="E2596" s="12">
        <v>43430.333333333336</v>
      </c>
      <c r="F2596" s="10">
        <v>11245.24</v>
      </c>
      <c r="G2596" s="10">
        <v>11248.94</v>
      </c>
      <c r="H2596" s="10">
        <v>11228.03</v>
      </c>
      <c r="I2596" s="10">
        <v>11238.22</v>
      </c>
      <c r="K2596" s="13">
        <f t="shared" ref="K2596:K2610" si="1469">I2596-F2596</f>
        <v>-7.0200000000004366</v>
      </c>
      <c r="L2596" s="13">
        <v>0</v>
      </c>
      <c r="M2596" s="13">
        <f t="shared" ref="M2596:M2610" si="1470">G2596-H2596</f>
        <v>20.909999999999854</v>
      </c>
      <c r="N2596" s="13">
        <f>I2610-F2596</f>
        <v>136.89999999999964</v>
      </c>
      <c r="O2596" s="18">
        <f>IF(K2596*N2596&gt;0,1,0)</f>
        <v>0</v>
      </c>
      <c r="P2596">
        <f>_xlfn.IFS(K2596&lt;0,MIN(L2595:L2609),K2596&gt;0,MAX(L2595:L2609))</f>
        <v>-1.9799999999995634</v>
      </c>
      <c r="Q2596">
        <f>_xlfn.IFS(K2596&lt;0,MAX(L2595:L2609),K2596&gt;0,MIN(L2595:L2609))</f>
        <v>100.89999999999964</v>
      </c>
      <c r="T2596" s="13">
        <f>MAX(G2596:G2610)</f>
        <v>11391.49</v>
      </c>
      <c r="X2596">
        <f t="shared" ref="X2596:X2610" si="1471">ABS(K2596)</f>
        <v>7.0200000000004366</v>
      </c>
      <c r="Y2596">
        <f t="shared" ref="Y2596:Y2610" si="1472">ABS(M2596)</f>
        <v>20.909999999999854</v>
      </c>
      <c r="Z2596">
        <f t="shared" ref="Z2596:Z2610" si="1473">IF(T2596&lt;1000,ABS(T2596),0)</f>
        <v>0</v>
      </c>
      <c r="AA2596">
        <f t="shared" ref="AA2596:AA2610" si="1474">ABS(N2596)</f>
        <v>136.89999999999964</v>
      </c>
      <c r="AB2596" s="18">
        <f t="shared" ref="AB2596:AB2610" si="1475">ABS(P2596)</f>
        <v>1.9799999999995634</v>
      </c>
      <c r="AC2596" s="18">
        <f t="shared" ref="AC2596:AC2610" si="1476">ABS(Q2596)</f>
        <v>100.89999999999964</v>
      </c>
      <c r="AD2596" s="18">
        <f t="shared" ref="AD2596:AD2610" si="1477">IF(O2596=1,ABS(P2596),0)</f>
        <v>0</v>
      </c>
      <c r="AE2596" s="18">
        <f t="shared" ref="AE2596:AE2610" si="1478">IF(O2596=0,ABS(Q2596),0)</f>
        <v>100.89999999999964</v>
      </c>
      <c r="AG2596" s="18">
        <f t="shared" ref="AG2596:AG2610" si="1479">IF(O2596=1,ABS(Q2596),0)</f>
        <v>0</v>
      </c>
      <c r="AH2596" s="18">
        <f t="shared" ref="AH2596:AH2610" si="1480">IF(O2596=0,ABS(P2596),0)</f>
        <v>1.9799999999995634</v>
      </c>
    </row>
    <row r="2597" spans="5:34" x14ac:dyDescent="0.25">
      <c r="E2597" s="11">
        <v>43430.375</v>
      </c>
      <c r="F2597" s="9">
        <v>11272.31</v>
      </c>
      <c r="G2597" s="9">
        <v>11286.37</v>
      </c>
      <c r="H2597" s="9">
        <v>11257.8</v>
      </c>
      <c r="I2597" s="9">
        <v>11270.33</v>
      </c>
      <c r="K2597" s="13">
        <f t="shared" si="1469"/>
        <v>-1.9799999999995634</v>
      </c>
      <c r="L2597" s="13">
        <f t="shared" ref="L2597:L2610" si="1481">L2596+K2597</f>
        <v>-1.9799999999995634</v>
      </c>
      <c r="M2597" s="13">
        <f t="shared" si="1470"/>
        <v>28.570000000001528</v>
      </c>
      <c r="T2597" s="13">
        <f>MIN(H2596:H2610)</f>
        <v>11228.03</v>
      </c>
      <c r="X2597">
        <f t="shared" si="1471"/>
        <v>1.9799999999995634</v>
      </c>
      <c r="Y2597">
        <f t="shared" si="1472"/>
        <v>28.570000000001528</v>
      </c>
      <c r="Z2597">
        <f t="shared" si="1473"/>
        <v>0</v>
      </c>
      <c r="AA2597">
        <f t="shared" si="1474"/>
        <v>0</v>
      </c>
      <c r="AB2597" s="18">
        <f t="shared" si="1475"/>
        <v>0</v>
      </c>
      <c r="AC2597" s="18">
        <f t="shared" si="1476"/>
        <v>0</v>
      </c>
      <c r="AD2597" s="18">
        <f t="shared" si="1477"/>
        <v>0</v>
      </c>
      <c r="AE2597" s="18">
        <f t="shared" si="1478"/>
        <v>0</v>
      </c>
      <c r="AG2597" s="18">
        <f t="shared" si="1479"/>
        <v>0</v>
      </c>
      <c r="AH2597" s="18">
        <f t="shared" si="1480"/>
        <v>0</v>
      </c>
    </row>
    <row r="2598" spans="5:34" x14ac:dyDescent="0.25">
      <c r="E2598" s="12">
        <v>43430.416666666664</v>
      </c>
      <c r="F2598" s="10">
        <v>11271.36</v>
      </c>
      <c r="G2598" s="10">
        <v>11346.17</v>
      </c>
      <c r="H2598" s="10">
        <v>11268.83</v>
      </c>
      <c r="I2598" s="10">
        <v>11332.09</v>
      </c>
      <c r="K2598" s="13">
        <f t="shared" si="1469"/>
        <v>60.729999999999563</v>
      </c>
      <c r="L2598" s="13">
        <f t="shared" si="1481"/>
        <v>58.75</v>
      </c>
      <c r="M2598" s="13">
        <f t="shared" si="1470"/>
        <v>77.340000000000146</v>
      </c>
      <c r="T2598" s="13">
        <f>T2596-T2597</f>
        <v>163.45999999999913</v>
      </c>
      <c r="X2598">
        <f t="shared" si="1471"/>
        <v>60.729999999999563</v>
      </c>
      <c r="Y2598">
        <f t="shared" si="1472"/>
        <v>77.340000000000146</v>
      </c>
      <c r="Z2598">
        <f t="shared" si="1473"/>
        <v>163.45999999999913</v>
      </c>
      <c r="AA2598">
        <f t="shared" si="1474"/>
        <v>0</v>
      </c>
      <c r="AB2598" s="18">
        <f t="shared" si="1475"/>
        <v>0</v>
      </c>
      <c r="AC2598" s="18">
        <f t="shared" si="1476"/>
        <v>0</v>
      </c>
      <c r="AD2598" s="18">
        <f t="shared" si="1477"/>
        <v>0</v>
      </c>
      <c r="AE2598" s="18">
        <f t="shared" si="1478"/>
        <v>0</v>
      </c>
      <c r="AG2598" s="18">
        <f t="shared" si="1479"/>
        <v>0</v>
      </c>
      <c r="AH2598" s="18">
        <f t="shared" si="1480"/>
        <v>0</v>
      </c>
    </row>
    <row r="2599" spans="5:34" x14ac:dyDescent="0.25">
      <c r="E2599" s="11">
        <v>43430.458333333336</v>
      </c>
      <c r="F2599" s="9">
        <v>11331.84</v>
      </c>
      <c r="G2599" s="9">
        <v>11358.02</v>
      </c>
      <c r="H2599" s="9">
        <v>11322.67</v>
      </c>
      <c r="I2599" s="9">
        <v>11337.06</v>
      </c>
      <c r="K2599" s="13">
        <f t="shared" si="1469"/>
        <v>5.2199999999993452</v>
      </c>
      <c r="L2599" s="13">
        <f t="shared" si="1481"/>
        <v>63.969999999999345</v>
      </c>
      <c r="M2599" s="13">
        <f t="shared" si="1470"/>
        <v>35.350000000000364</v>
      </c>
      <c r="R2599">
        <v>-38</v>
      </c>
      <c r="X2599">
        <f t="shared" si="1471"/>
        <v>5.2199999999993452</v>
      </c>
      <c r="Y2599">
        <f t="shared" si="1472"/>
        <v>35.350000000000364</v>
      </c>
      <c r="Z2599">
        <f t="shared" si="1473"/>
        <v>0</v>
      </c>
      <c r="AA2599">
        <f t="shared" si="1474"/>
        <v>0</v>
      </c>
      <c r="AB2599" s="18">
        <f t="shared" si="1475"/>
        <v>0</v>
      </c>
      <c r="AC2599" s="18">
        <f t="shared" si="1476"/>
        <v>0</v>
      </c>
      <c r="AD2599" s="18">
        <f t="shared" si="1477"/>
        <v>0</v>
      </c>
      <c r="AE2599" s="18">
        <f t="shared" si="1478"/>
        <v>0</v>
      </c>
      <c r="AG2599" s="18">
        <f t="shared" si="1479"/>
        <v>0</v>
      </c>
      <c r="AH2599" s="18">
        <f t="shared" si="1480"/>
        <v>0</v>
      </c>
    </row>
    <row r="2600" spans="5:34" x14ac:dyDescent="0.25">
      <c r="E2600" s="12">
        <v>43430.5</v>
      </c>
      <c r="F2600" s="10">
        <v>11337.06</v>
      </c>
      <c r="G2600" s="10">
        <v>11337.89</v>
      </c>
      <c r="H2600" s="10">
        <v>11314.06</v>
      </c>
      <c r="I2600" s="10">
        <v>11324.9</v>
      </c>
      <c r="K2600" s="13">
        <f t="shared" si="1469"/>
        <v>-12.159999999999854</v>
      </c>
      <c r="L2600" s="13">
        <f t="shared" si="1481"/>
        <v>51.809999999999491</v>
      </c>
      <c r="M2600" s="13">
        <f t="shared" si="1470"/>
        <v>23.829999999999927</v>
      </c>
      <c r="X2600">
        <f t="shared" si="1471"/>
        <v>12.159999999999854</v>
      </c>
      <c r="Y2600">
        <f t="shared" si="1472"/>
        <v>23.829999999999927</v>
      </c>
      <c r="Z2600">
        <f t="shared" si="1473"/>
        <v>0</v>
      </c>
      <c r="AA2600">
        <f t="shared" si="1474"/>
        <v>0</v>
      </c>
      <c r="AB2600" s="18">
        <f t="shared" si="1475"/>
        <v>0</v>
      </c>
      <c r="AC2600" s="18">
        <f t="shared" si="1476"/>
        <v>0</v>
      </c>
      <c r="AD2600" s="18">
        <f t="shared" si="1477"/>
        <v>0</v>
      </c>
      <c r="AE2600" s="18">
        <f t="shared" si="1478"/>
        <v>0</v>
      </c>
      <c r="AG2600" s="18">
        <f t="shared" si="1479"/>
        <v>0</v>
      </c>
      <c r="AH2600" s="18">
        <f t="shared" si="1480"/>
        <v>0</v>
      </c>
    </row>
    <row r="2601" spans="5:34" x14ac:dyDescent="0.25">
      <c r="E2601" s="11">
        <v>43430.541666666664</v>
      </c>
      <c r="F2601" s="9">
        <v>11324.9</v>
      </c>
      <c r="G2601" s="9">
        <v>11354.29</v>
      </c>
      <c r="H2601" s="9">
        <v>11318.75</v>
      </c>
      <c r="I2601" s="9">
        <v>11334.58</v>
      </c>
      <c r="K2601" s="13">
        <f t="shared" si="1469"/>
        <v>9.680000000000291</v>
      </c>
      <c r="L2601" s="13">
        <f t="shared" si="1481"/>
        <v>61.489999999999782</v>
      </c>
      <c r="M2601" s="13">
        <f t="shared" si="1470"/>
        <v>35.540000000000873</v>
      </c>
      <c r="X2601">
        <f t="shared" si="1471"/>
        <v>9.680000000000291</v>
      </c>
      <c r="Y2601">
        <f t="shared" si="1472"/>
        <v>35.540000000000873</v>
      </c>
      <c r="Z2601">
        <f t="shared" si="1473"/>
        <v>0</v>
      </c>
      <c r="AA2601">
        <f t="shared" si="1474"/>
        <v>0</v>
      </c>
      <c r="AB2601" s="18">
        <f t="shared" si="1475"/>
        <v>0</v>
      </c>
      <c r="AC2601" s="18">
        <f t="shared" si="1476"/>
        <v>0</v>
      </c>
      <c r="AD2601" s="18">
        <f t="shared" si="1477"/>
        <v>0</v>
      </c>
      <c r="AE2601" s="18">
        <f t="shared" si="1478"/>
        <v>0</v>
      </c>
      <c r="AG2601" s="18">
        <f t="shared" si="1479"/>
        <v>0</v>
      </c>
      <c r="AH2601" s="18">
        <f t="shared" si="1480"/>
        <v>0</v>
      </c>
    </row>
    <row r="2602" spans="5:34" x14ac:dyDescent="0.25">
      <c r="E2602" s="12">
        <v>43430.583333333336</v>
      </c>
      <c r="F2602" s="10">
        <v>11334.07</v>
      </c>
      <c r="G2602" s="10">
        <v>11343.81</v>
      </c>
      <c r="H2602" s="10">
        <v>11316.87</v>
      </c>
      <c r="I2602" s="10">
        <v>11318.31</v>
      </c>
      <c r="K2602" s="13">
        <f t="shared" si="1469"/>
        <v>-15.760000000000218</v>
      </c>
      <c r="L2602" s="13">
        <f t="shared" si="1481"/>
        <v>45.729999999999563</v>
      </c>
      <c r="M2602" s="13">
        <f t="shared" si="1470"/>
        <v>26.93999999999869</v>
      </c>
      <c r="X2602">
        <f t="shared" si="1471"/>
        <v>15.760000000000218</v>
      </c>
      <c r="Y2602">
        <f t="shared" si="1472"/>
        <v>26.93999999999869</v>
      </c>
      <c r="Z2602">
        <f t="shared" si="1473"/>
        <v>0</v>
      </c>
      <c r="AA2602">
        <f t="shared" si="1474"/>
        <v>0</v>
      </c>
      <c r="AB2602" s="18">
        <f t="shared" si="1475"/>
        <v>0</v>
      </c>
      <c r="AC2602" s="18">
        <f t="shared" si="1476"/>
        <v>0</v>
      </c>
      <c r="AD2602" s="18">
        <f t="shared" si="1477"/>
        <v>0</v>
      </c>
      <c r="AE2602" s="18">
        <f t="shared" si="1478"/>
        <v>0</v>
      </c>
      <c r="AG2602" s="18">
        <f t="shared" si="1479"/>
        <v>0</v>
      </c>
      <c r="AH2602" s="18">
        <f t="shared" si="1480"/>
        <v>0</v>
      </c>
    </row>
    <row r="2603" spans="5:34" x14ac:dyDescent="0.25">
      <c r="E2603" s="11">
        <v>43430.625</v>
      </c>
      <c r="F2603" s="9">
        <v>11318.06</v>
      </c>
      <c r="G2603" s="9">
        <v>11339.81</v>
      </c>
      <c r="H2603" s="9">
        <v>11310.36</v>
      </c>
      <c r="I2603" s="9">
        <v>11336.13</v>
      </c>
      <c r="K2603" s="13">
        <f t="shared" si="1469"/>
        <v>18.069999999999709</v>
      </c>
      <c r="L2603" s="13">
        <f t="shared" si="1481"/>
        <v>63.799999999999272</v>
      </c>
      <c r="M2603" s="13">
        <f t="shared" si="1470"/>
        <v>29.449999999998909</v>
      </c>
      <c r="X2603">
        <f t="shared" si="1471"/>
        <v>18.069999999999709</v>
      </c>
      <c r="Y2603">
        <f t="shared" si="1472"/>
        <v>29.449999999998909</v>
      </c>
      <c r="Z2603">
        <f t="shared" si="1473"/>
        <v>0</v>
      </c>
      <c r="AA2603">
        <f t="shared" si="1474"/>
        <v>0</v>
      </c>
      <c r="AB2603" s="18">
        <f t="shared" si="1475"/>
        <v>0</v>
      </c>
      <c r="AC2603" s="18">
        <f t="shared" si="1476"/>
        <v>0</v>
      </c>
      <c r="AD2603" s="18">
        <f t="shared" si="1477"/>
        <v>0</v>
      </c>
      <c r="AE2603" s="18">
        <f t="shared" si="1478"/>
        <v>0</v>
      </c>
      <c r="AG2603" s="18">
        <f t="shared" si="1479"/>
        <v>0</v>
      </c>
      <c r="AH2603" s="18">
        <f t="shared" si="1480"/>
        <v>0</v>
      </c>
    </row>
    <row r="2604" spans="5:34" x14ac:dyDescent="0.25">
      <c r="E2604" s="12">
        <v>43430.666666666664</v>
      </c>
      <c r="F2604" s="10">
        <v>11336.14</v>
      </c>
      <c r="G2604" s="10">
        <v>11374.24</v>
      </c>
      <c r="H2604" s="10">
        <v>11324.7</v>
      </c>
      <c r="I2604" s="10">
        <v>11373.24</v>
      </c>
      <c r="K2604" s="13">
        <f t="shared" si="1469"/>
        <v>37.100000000000364</v>
      </c>
      <c r="L2604" s="13">
        <f t="shared" si="1481"/>
        <v>100.89999999999964</v>
      </c>
      <c r="M2604" s="13">
        <f t="shared" si="1470"/>
        <v>49.539999999999054</v>
      </c>
      <c r="X2604">
        <f t="shared" si="1471"/>
        <v>37.100000000000364</v>
      </c>
      <c r="Y2604">
        <f t="shared" si="1472"/>
        <v>49.539999999999054</v>
      </c>
      <c r="Z2604">
        <f t="shared" si="1473"/>
        <v>0</v>
      </c>
      <c r="AA2604">
        <f t="shared" si="1474"/>
        <v>0</v>
      </c>
      <c r="AB2604" s="18">
        <f t="shared" si="1475"/>
        <v>0</v>
      </c>
      <c r="AC2604" s="18">
        <f t="shared" si="1476"/>
        <v>0</v>
      </c>
      <c r="AD2604" s="18">
        <f t="shared" si="1477"/>
        <v>0</v>
      </c>
      <c r="AE2604" s="18">
        <f t="shared" si="1478"/>
        <v>0</v>
      </c>
      <c r="AG2604" s="18">
        <f t="shared" si="1479"/>
        <v>0</v>
      </c>
      <c r="AH2604" s="18">
        <f t="shared" si="1480"/>
        <v>0</v>
      </c>
    </row>
    <row r="2605" spans="5:34" x14ac:dyDescent="0.25">
      <c r="E2605" s="11">
        <v>43430.708333333336</v>
      </c>
      <c r="F2605" s="9">
        <v>11372.75</v>
      </c>
      <c r="G2605" s="9">
        <v>11391.49</v>
      </c>
      <c r="H2605" s="9">
        <v>11349.82</v>
      </c>
      <c r="I2605" s="9">
        <v>11371.77</v>
      </c>
      <c r="K2605" s="13">
        <f t="shared" si="1469"/>
        <v>-0.97999999999956344</v>
      </c>
      <c r="L2605" s="13">
        <f t="shared" si="1481"/>
        <v>99.920000000000073</v>
      </c>
      <c r="M2605" s="13">
        <f t="shared" si="1470"/>
        <v>41.670000000000073</v>
      </c>
      <c r="X2605">
        <f t="shared" si="1471"/>
        <v>0.97999999999956344</v>
      </c>
      <c r="Y2605">
        <f t="shared" si="1472"/>
        <v>41.670000000000073</v>
      </c>
      <c r="Z2605">
        <f t="shared" si="1473"/>
        <v>0</v>
      </c>
      <c r="AA2605">
        <f t="shared" si="1474"/>
        <v>0</v>
      </c>
      <c r="AB2605" s="18">
        <f t="shared" si="1475"/>
        <v>0</v>
      </c>
      <c r="AC2605" s="18">
        <f t="shared" si="1476"/>
        <v>0</v>
      </c>
      <c r="AD2605" s="18">
        <f t="shared" si="1477"/>
        <v>0</v>
      </c>
      <c r="AE2605" s="18">
        <f t="shared" si="1478"/>
        <v>0</v>
      </c>
      <c r="AG2605" s="18">
        <f t="shared" si="1479"/>
        <v>0</v>
      </c>
      <c r="AH2605" s="18">
        <f t="shared" si="1480"/>
        <v>0</v>
      </c>
    </row>
    <row r="2606" spans="5:34" x14ac:dyDescent="0.25">
      <c r="E2606" s="12">
        <v>43430.75</v>
      </c>
      <c r="F2606" s="10">
        <v>11371.27</v>
      </c>
      <c r="G2606" s="10">
        <v>11373.27</v>
      </c>
      <c r="H2606" s="10">
        <v>11329.19</v>
      </c>
      <c r="I2606" s="10">
        <v>11341.66</v>
      </c>
      <c r="K2606" s="13">
        <f t="shared" si="1469"/>
        <v>-29.610000000000582</v>
      </c>
      <c r="L2606" s="13">
        <f t="shared" si="1481"/>
        <v>70.309999999999491</v>
      </c>
      <c r="M2606" s="13">
        <f t="shared" si="1470"/>
        <v>44.079999999999927</v>
      </c>
      <c r="X2606">
        <f t="shared" si="1471"/>
        <v>29.610000000000582</v>
      </c>
      <c r="Y2606">
        <f t="shared" si="1472"/>
        <v>44.079999999999927</v>
      </c>
      <c r="Z2606">
        <f t="shared" si="1473"/>
        <v>0</v>
      </c>
      <c r="AA2606">
        <f t="shared" si="1474"/>
        <v>0</v>
      </c>
      <c r="AB2606" s="18">
        <f t="shared" si="1475"/>
        <v>0</v>
      </c>
      <c r="AC2606" s="18">
        <f t="shared" si="1476"/>
        <v>0</v>
      </c>
      <c r="AD2606" s="18">
        <f t="shared" si="1477"/>
        <v>0</v>
      </c>
      <c r="AE2606" s="18">
        <f t="shared" si="1478"/>
        <v>0</v>
      </c>
      <c r="AG2606" s="18">
        <f t="shared" si="1479"/>
        <v>0</v>
      </c>
      <c r="AH2606" s="18">
        <f t="shared" si="1480"/>
        <v>0</v>
      </c>
    </row>
    <row r="2607" spans="5:34" x14ac:dyDescent="0.25">
      <c r="E2607" s="11">
        <v>43430.791666666664</v>
      </c>
      <c r="F2607" s="9">
        <v>11341.91</v>
      </c>
      <c r="G2607" s="9">
        <v>11353.16</v>
      </c>
      <c r="H2607" s="9">
        <v>11317.64</v>
      </c>
      <c r="I2607" s="9">
        <v>11333.9</v>
      </c>
      <c r="K2607" s="13">
        <f t="shared" si="1469"/>
        <v>-8.0100000000002183</v>
      </c>
      <c r="L2607" s="13">
        <f t="shared" si="1481"/>
        <v>62.299999999999272</v>
      </c>
      <c r="M2607" s="13">
        <f t="shared" si="1470"/>
        <v>35.520000000000437</v>
      </c>
      <c r="X2607">
        <f t="shared" si="1471"/>
        <v>8.0100000000002183</v>
      </c>
      <c r="Y2607">
        <f t="shared" si="1472"/>
        <v>35.520000000000437</v>
      </c>
      <c r="Z2607">
        <f t="shared" si="1473"/>
        <v>0</v>
      </c>
      <c r="AA2607">
        <f t="shared" si="1474"/>
        <v>0</v>
      </c>
      <c r="AB2607" s="18">
        <f t="shared" si="1475"/>
        <v>0</v>
      </c>
      <c r="AC2607" s="18">
        <f t="shared" si="1476"/>
        <v>0</v>
      </c>
      <c r="AD2607" s="18">
        <f t="shared" si="1477"/>
        <v>0</v>
      </c>
      <c r="AE2607" s="18">
        <f t="shared" si="1478"/>
        <v>0</v>
      </c>
      <c r="AG2607" s="18">
        <f t="shared" si="1479"/>
        <v>0</v>
      </c>
      <c r="AH2607" s="18">
        <f t="shared" si="1480"/>
        <v>0</v>
      </c>
    </row>
    <row r="2608" spans="5:34" x14ac:dyDescent="0.25">
      <c r="E2608" s="12">
        <v>43430.833333333336</v>
      </c>
      <c r="F2608" s="10">
        <v>11333.4</v>
      </c>
      <c r="G2608" s="10">
        <v>11352.26</v>
      </c>
      <c r="H2608" s="10">
        <v>11329.4</v>
      </c>
      <c r="I2608" s="10">
        <v>11351.15</v>
      </c>
      <c r="K2608" s="13">
        <f t="shared" si="1469"/>
        <v>17.75</v>
      </c>
      <c r="L2608" s="13">
        <f t="shared" si="1481"/>
        <v>80.049999999999272</v>
      </c>
      <c r="M2608" s="13">
        <f t="shared" si="1470"/>
        <v>22.860000000000582</v>
      </c>
      <c r="X2608">
        <f t="shared" si="1471"/>
        <v>17.75</v>
      </c>
      <c r="Y2608">
        <f t="shared" si="1472"/>
        <v>22.860000000000582</v>
      </c>
      <c r="Z2608">
        <f t="shared" si="1473"/>
        <v>0</v>
      </c>
      <c r="AA2608">
        <f t="shared" si="1474"/>
        <v>0</v>
      </c>
      <c r="AB2608" s="18">
        <f t="shared" si="1475"/>
        <v>0</v>
      </c>
      <c r="AC2608" s="18">
        <f t="shared" si="1476"/>
        <v>0</v>
      </c>
      <c r="AD2608" s="18">
        <f t="shared" si="1477"/>
        <v>0</v>
      </c>
      <c r="AE2608" s="18">
        <f t="shared" si="1478"/>
        <v>0</v>
      </c>
      <c r="AG2608" s="18">
        <f t="shared" si="1479"/>
        <v>0</v>
      </c>
      <c r="AH2608" s="18">
        <f t="shared" si="1480"/>
        <v>0</v>
      </c>
    </row>
    <row r="2609" spans="5:34" x14ac:dyDescent="0.25">
      <c r="E2609" s="11">
        <v>43430.875</v>
      </c>
      <c r="F2609" s="9">
        <v>11351.4</v>
      </c>
      <c r="G2609" s="9">
        <v>11370.9</v>
      </c>
      <c r="H2609" s="9">
        <v>11349.4</v>
      </c>
      <c r="I2609" s="9">
        <v>11369.4</v>
      </c>
      <c r="K2609" s="13">
        <f t="shared" si="1469"/>
        <v>18</v>
      </c>
      <c r="L2609" s="13">
        <f t="shared" si="1481"/>
        <v>98.049999999999272</v>
      </c>
      <c r="M2609" s="13">
        <f t="shared" si="1470"/>
        <v>21.5</v>
      </c>
      <c r="X2609">
        <f t="shared" si="1471"/>
        <v>18</v>
      </c>
      <c r="Y2609">
        <f t="shared" si="1472"/>
        <v>21.5</v>
      </c>
      <c r="Z2609">
        <f t="shared" si="1473"/>
        <v>0</v>
      </c>
      <c r="AA2609">
        <f t="shared" si="1474"/>
        <v>0</v>
      </c>
      <c r="AB2609" s="18">
        <f t="shared" si="1475"/>
        <v>0</v>
      </c>
      <c r="AC2609" s="18">
        <f t="shared" si="1476"/>
        <v>0</v>
      </c>
      <c r="AD2609" s="18">
        <f t="shared" si="1477"/>
        <v>0</v>
      </c>
      <c r="AE2609" s="18">
        <f t="shared" si="1478"/>
        <v>0</v>
      </c>
      <c r="AG2609" s="18">
        <f t="shared" si="1479"/>
        <v>0</v>
      </c>
      <c r="AH2609" s="18">
        <f t="shared" si="1480"/>
        <v>0</v>
      </c>
    </row>
    <row r="2610" spans="5:34" x14ac:dyDescent="0.25">
      <c r="E2610" s="12">
        <v>43430.916666666664</v>
      </c>
      <c r="F2610" s="10">
        <v>11368.9</v>
      </c>
      <c r="G2610" s="10">
        <v>11382.14</v>
      </c>
      <c r="H2610" s="10">
        <v>11355.64</v>
      </c>
      <c r="I2610" s="10">
        <v>11382.14</v>
      </c>
      <c r="K2610" s="13">
        <f t="shared" si="1469"/>
        <v>13.239999999999782</v>
      </c>
      <c r="L2610" s="13">
        <f t="shared" si="1481"/>
        <v>111.28999999999905</v>
      </c>
      <c r="M2610" s="13">
        <f t="shared" si="1470"/>
        <v>26.5</v>
      </c>
      <c r="N2610" s="13"/>
      <c r="X2610">
        <f t="shared" si="1471"/>
        <v>13.239999999999782</v>
      </c>
      <c r="Y2610">
        <f t="shared" si="1472"/>
        <v>26.5</v>
      </c>
      <c r="Z2610">
        <f t="shared" si="1473"/>
        <v>0</v>
      </c>
      <c r="AA2610">
        <f t="shared" si="1474"/>
        <v>0</v>
      </c>
      <c r="AB2610" s="18">
        <f t="shared" si="1475"/>
        <v>0</v>
      </c>
      <c r="AC2610" s="18">
        <f t="shared" si="1476"/>
        <v>0</v>
      </c>
      <c r="AD2610" s="18">
        <f t="shared" si="1477"/>
        <v>0</v>
      </c>
      <c r="AE2610" s="18">
        <f t="shared" si="1478"/>
        <v>0</v>
      </c>
      <c r="AG2610" s="18">
        <f t="shared" si="1479"/>
        <v>0</v>
      </c>
      <c r="AH2610" s="18">
        <f t="shared" si="1480"/>
        <v>0</v>
      </c>
    </row>
    <row r="2611" spans="5:34" hidden="1" x14ac:dyDescent="0.25">
      <c r="E2611" s="11">
        <v>43430.958333333336</v>
      </c>
      <c r="F2611" s="9">
        <v>11343.11</v>
      </c>
      <c r="G2611" s="9">
        <v>11348.67</v>
      </c>
      <c r="H2611" s="9">
        <v>11332.69</v>
      </c>
      <c r="I2611" s="9">
        <v>11334.82</v>
      </c>
      <c r="AB2611"/>
      <c r="AC2611"/>
      <c r="AD2611"/>
      <c r="AE2611"/>
    </row>
    <row r="2612" spans="5:34" hidden="1" x14ac:dyDescent="0.25">
      <c r="E2612" s="12">
        <v>43431.041666666664</v>
      </c>
      <c r="F2612" s="10">
        <v>11334.31</v>
      </c>
      <c r="G2612" s="10">
        <v>11349.52</v>
      </c>
      <c r="H2612" s="10">
        <v>11324.66</v>
      </c>
      <c r="I2612" s="10">
        <v>11339.43</v>
      </c>
      <c r="AB2612"/>
      <c r="AC2612"/>
      <c r="AD2612"/>
      <c r="AE2612"/>
    </row>
    <row r="2613" spans="5:34" hidden="1" x14ac:dyDescent="0.25">
      <c r="E2613" s="11">
        <v>43431.083333333336</v>
      </c>
      <c r="F2613" s="9">
        <v>11338.9</v>
      </c>
      <c r="G2613" s="9">
        <v>11340.49</v>
      </c>
      <c r="H2613" s="9">
        <v>11315.13</v>
      </c>
      <c r="I2613" s="9">
        <v>11315.13</v>
      </c>
      <c r="AB2613"/>
      <c r="AC2613"/>
      <c r="AD2613"/>
      <c r="AE2613"/>
    </row>
    <row r="2614" spans="5:34" hidden="1" x14ac:dyDescent="0.25">
      <c r="E2614" s="12">
        <v>43431.125</v>
      </c>
      <c r="F2614" s="10">
        <v>11314.07</v>
      </c>
      <c r="G2614" s="10">
        <v>11327.4</v>
      </c>
      <c r="H2614" s="10">
        <v>11307.81</v>
      </c>
      <c r="I2614" s="10">
        <v>11317.82</v>
      </c>
      <c r="AB2614"/>
      <c r="AC2614"/>
      <c r="AD2614"/>
      <c r="AE2614"/>
    </row>
    <row r="2615" spans="5:34" hidden="1" x14ac:dyDescent="0.25">
      <c r="E2615" s="11">
        <v>43431.166666666664</v>
      </c>
      <c r="F2615" s="9">
        <v>11318.35</v>
      </c>
      <c r="G2615" s="9">
        <v>11338.1</v>
      </c>
      <c r="H2615" s="9">
        <v>11314.26</v>
      </c>
      <c r="I2615" s="9">
        <v>11331.15</v>
      </c>
      <c r="AB2615"/>
      <c r="AC2615"/>
      <c r="AD2615"/>
      <c r="AE2615"/>
    </row>
    <row r="2616" spans="5:34" hidden="1" x14ac:dyDescent="0.25">
      <c r="E2616" s="12">
        <v>43431.208333333336</v>
      </c>
      <c r="F2616" s="10">
        <v>11330.09</v>
      </c>
      <c r="G2616" s="10">
        <v>11358.87</v>
      </c>
      <c r="H2616" s="10">
        <v>11330.09</v>
      </c>
      <c r="I2616" s="10">
        <v>11352.43</v>
      </c>
      <c r="AB2616"/>
      <c r="AC2616"/>
      <c r="AD2616"/>
      <c r="AE2616"/>
    </row>
    <row r="2617" spans="5:34" hidden="1" x14ac:dyDescent="0.25">
      <c r="E2617" s="11">
        <v>43431.25</v>
      </c>
      <c r="F2617" s="9">
        <v>11351.37</v>
      </c>
      <c r="G2617" s="9">
        <v>11366.13</v>
      </c>
      <c r="H2617" s="9">
        <v>11351.06</v>
      </c>
      <c r="I2617" s="9">
        <v>11365.07</v>
      </c>
      <c r="AB2617"/>
      <c r="AC2617"/>
      <c r="AD2617"/>
      <c r="AE2617"/>
    </row>
    <row r="2618" spans="5:34" hidden="1" x14ac:dyDescent="0.25">
      <c r="E2618" s="12">
        <v>43431.291666666664</v>
      </c>
      <c r="F2618" s="10">
        <v>11364</v>
      </c>
      <c r="G2618" s="10">
        <v>11366.13</v>
      </c>
      <c r="H2618" s="10">
        <v>11338.04</v>
      </c>
      <c r="I2618" s="10">
        <v>11344.43</v>
      </c>
      <c r="AB2618"/>
      <c r="AC2618"/>
      <c r="AD2618"/>
      <c r="AE2618"/>
    </row>
    <row r="2619" spans="5:34" x14ac:dyDescent="0.25">
      <c r="E2619" s="11">
        <v>43431.333333333336</v>
      </c>
      <c r="F2619" s="9">
        <v>11343.36</v>
      </c>
      <c r="G2619" s="9">
        <v>11352</v>
      </c>
      <c r="H2619" s="9">
        <v>11335.91</v>
      </c>
      <c r="I2619" s="9">
        <v>11349.47</v>
      </c>
      <c r="K2619" s="13">
        <f t="shared" ref="K2619:K2633" si="1482">I2619-F2619</f>
        <v>6.1099999999987631</v>
      </c>
      <c r="L2619" s="13">
        <v>0</v>
      </c>
      <c r="M2619" s="13">
        <f t="shared" ref="M2619:M2633" si="1483">G2619-H2619</f>
        <v>16.090000000000146</v>
      </c>
      <c r="N2619" s="13">
        <f>I2633-F2619</f>
        <v>-14.520000000000437</v>
      </c>
      <c r="O2619" s="18">
        <f>IF(K2619*N2619&gt;0,1,0)</f>
        <v>0</v>
      </c>
      <c r="P2619">
        <f>_xlfn.IFS(K2619&lt;0,MIN(L2618:L2632),K2619&gt;0,MAX(L2618:L2632))</f>
        <v>24.869999999998981</v>
      </c>
      <c r="Q2619">
        <f>_xlfn.IFS(K2619&lt;0,MAX(L2618:L2632),K2619&gt;0,MIN(L2618:L2632))</f>
        <v>-60.190000000000509</v>
      </c>
      <c r="T2619" s="13">
        <f>MAX(G2619:G2633)</f>
        <v>11441.95</v>
      </c>
      <c r="X2619">
        <f t="shared" ref="X2619:X2633" si="1484">ABS(K2619)</f>
        <v>6.1099999999987631</v>
      </c>
      <c r="Y2619">
        <f t="shared" ref="Y2619:Y2633" si="1485">ABS(M2619)</f>
        <v>16.090000000000146</v>
      </c>
      <c r="Z2619">
        <f t="shared" ref="Z2619:Z2633" si="1486">IF(T2619&lt;1000,ABS(T2619),0)</f>
        <v>0</v>
      </c>
      <c r="AA2619">
        <f t="shared" ref="AA2619:AA2633" si="1487">ABS(N2619)</f>
        <v>14.520000000000437</v>
      </c>
      <c r="AB2619" s="18">
        <f t="shared" ref="AB2619:AB2633" si="1488">ABS(P2619)</f>
        <v>24.869999999998981</v>
      </c>
      <c r="AC2619" s="18">
        <f t="shared" ref="AC2619:AC2633" si="1489">ABS(Q2619)</f>
        <v>60.190000000000509</v>
      </c>
      <c r="AD2619" s="18">
        <f t="shared" ref="AD2619:AD2633" si="1490">IF(O2619=1,ABS(P2619),0)</f>
        <v>0</v>
      </c>
      <c r="AE2619" s="18">
        <f t="shared" ref="AE2619:AE2633" si="1491">IF(O2619=0,ABS(Q2619),0)</f>
        <v>60.190000000000509</v>
      </c>
      <c r="AG2619" s="18">
        <f t="shared" ref="AG2619:AG2633" si="1492">IF(O2619=1,ABS(Q2619),0)</f>
        <v>0</v>
      </c>
      <c r="AH2619" s="18">
        <f t="shared" ref="AH2619:AH2633" si="1493">IF(O2619=0,ABS(P2619),0)</f>
        <v>24.869999999998981</v>
      </c>
    </row>
    <row r="2620" spans="5:34" x14ac:dyDescent="0.25">
      <c r="E2620" s="12">
        <v>43431.375</v>
      </c>
      <c r="F2620" s="10">
        <v>11347.01</v>
      </c>
      <c r="G2620" s="10">
        <v>11441.95</v>
      </c>
      <c r="H2620" s="10">
        <v>11335.7</v>
      </c>
      <c r="I2620" s="10">
        <v>11371.88</v>
      </c>
      <c r="K2620" s="13">
        <f t="shared" si="1482"/>
        <v>24.869999999998981</v>
      </c>
      <c r="L2620" s="13">
        <f t="shared" ref="L2620:L2633" si="1494">L2619+K2620</f>
        <v>24.869999999998981</v>
      </c>
      <c r="M2620" s="13">
        <f t="shared" si="1483"/>
        <v>106.25</v>
      </c>
      <c r="T2620" s="13">
        <f>MIN(H2619:H2633)</f>
        <v>11263.54</v>
      </c>
      <c r="X2620">
        <f t="shared" si="1484"/>
        <v>24.869999999998981</v>
      </c>
      <c r="Y2620">
        <f t="shared" si="1485"/>
        <v>106.25</v>
      </c>
      <c r="Z2620">
        <f t="shared" si="1486"/>
        <v>0</v>
      </c>
      <c r="AA2620">
        <f t="shared" si="1487"/>
        <v>0</v>
      </c>
      <c r="AB2620" s="18">
        <f t="shared" si="1488"/>
        <v>0</v>
      </c>
      <c r="AC2620" s="18">
        <f t="shared" si="1489"/>
        <v>0</v>
      </c>
      <c r="AD2620" s="18">
        <f t="shared" si="1490"/>
        <v>0</v>
      </c>
      <c r="AE2620" s="18">
        <f t="shared" si="1491"/>
        <v>0</v>
      </c>
      <c r="AG2620" s="18">
        <f t="shared" si="1492"/>
        <v>0</v>
      </c>
      <c r="AH2620" s="18">
        <f t="shared" si="1493"/>
        <v>0</v>
      </c>
    </row>
    <row r="2621" spans="5:34" x14ac:dyDescent="0.25">
      <c r="E2621" s="11">
        <v>43431.416666666664</v>
      </c>
      <c r="F2621" s="9">
        <v>11377.41</v>
      </c>
      <c r="G2621" s="9">
        <v>11392.13</v>
      </c>
      <c r="H2621" s="9">
        <v>11323.75</v>
      </c>
      <c r="I2621" s="9">
        <v>11355.08</v>
      </c>
      <c r="K2621" s="13">
        <f t="shared" si="1482"/>
        <v>-22.329999999999927</v>
      </c>
      <c r="L2621" s="13">
        <f t="shared" si="1494"/>
        <v>2.5399999999990541</v>
      </c>
      <c r="M2621" s="13">
        <f t="shared" si="1483"/>
        <v>68.3799999999992</v>
      </c>
      <c r="T2621" s="13">
        <f>T2619-T2620</f>
        <v>178.40999999999985</v>
      </c>
      <c r="X2621">
        <f t="shared" si="1484"/>
        <v>22.329999999999927</v>
      </c>
      <c r="Y2621">
        <f t="shared" si="1485"/>
        <v>68.3799999999992</v>
      </c>
      <c r="Z2621">
        <f t="shared" si="1486"/>
        <v>178.40999999999985</v>
      </c>
      <c r="AA2621">
        <f t="shared" si="1487"/>
        <v>0</v>
      </c>
      <c r="AB2621" s="18">
        <f t="shared" si="1488"/>
        <v>0</v>
      </c>
      <c r="AC2621" s="18">
        <f t="shared" si="1489"/>
        <v>0</v>
      </c>
      <c r="AD2621" s="18">
        <f t="shared" si="1490"/>
        <v>0</v>
      </c>
      <c r="AE2621" s="18">
        <f t="shared" si="1491"/>
        <v>0</v>
      </c>
      <c r="AG2621" s="18">
        <f t="shared" si="1492"/>
        <v>0</v>
      </c>
      <c r="AH2621" s="18">
        <f t="shared" si="1493"/>
        <v>0</v>
      </c>
    </row>
    <row r="2622" spans="5:34" x14ac:dyDescent="0.25">
      <c r="E2622" s="12">
        <v>43431.458333333336</v>
      </c>
      <c r="F2622" s="10">
        <v>11355.58</v>
      </c>
      <c r="G2622" s="10">
        <v>11401.39</v>
      </c>
      <c r="H2622" s="10">
        <v>11349.59</v>
      </c>
      <c r="I2622" s="10">
        <v>11356.59</v>
      </c>
      <c r="K2622" s="13">
        <f t="shared" si="1482"/>
        <v>1.0100000000002183</v>
      </c>
      <c r="L2622" s="13">
        <f t="shared" si="1494"/>
        <v>3.5499999999992724</v>
      </c>
      <c r="M2622" s="13">
        <f t="shared" si="1483"/>
        <v>51.799999999999272</v>
      </c>
      <c r="X2622">
        <f t="shared" si="1484"/>
        <v>1.0100000000002183</v>
      </c>
      <c r="Y2622">
        <f t="shared" si="1485"/>
        <v>51.799999999999272</v>
      </c>
      <c r="Z2622">
        <f t="shared" si="1486"/>
        <v>0</v>
      </c>
      <c r="AA2622">
        <f t="shared" si="1487"/>
        <v>0</v>
      </c>
      <c r="AB2622" s="18">
        <f t="shared" si="1488"/>
        <v>0</v>
      </c>
      <c r="AC2622" s="18">
        <f t="shared" si="1489"/>
        <v>0</v>
      </c>
      <c r="AD2622" s="18">
        <f t="shared" si="1490"/>
        <v>0</v>
      </c>
      <c r="AE2622" s="18">
        <f t="shared" si="1491"/>
        <v>0</v>
      </c>
      <c r="AG2622" s="18">
        <f t="shared" si="1492"/>
        <v>0</v>
      </c>
      <c r="AH2622" s="18">
        <f t="shared" si="1493"/>
        <v>0</v>
      </c>
    </row>
    <row r="2623" spans="5:34" x14ac:dyDescent="0.25">
      <c r="E2623" s="11">
        <v>43431.5</v>
      </c>
      <c r="F2623" s="9">
        <v>11356.84</v>
      </c>
      <c r="G2623" s="9">
        <v>11365.6</v>
      </c>
      <c r="H2623" s="9">
        <v>11324.2</v>
      </c>
      <c r="I2623" s="9">
        <v>11335.33</v>
      </c>
      <c r="K2623" s="13">
        <f t="shared" si="1482"/>
        <v>-21.510000000000218</v>
      </c>
      <c r="L2623" s="13">
        <f t="shared" si="1494"/>
        <v>-17.960000000000946</v>
      </c>
      <c r="M2623" s="13">
        <f t="shared" si="1483"/>
        <v>41.399999999999636</v>
      </c>
      <c r="R2623">
        <v>-15</v>
      </c>
      <c r="X2623">
        <f t="shared" si="1484"/>
        <v>21.510000000000218</v>
      </c>
      <c r="Y2623">
        <f t="shared" si="1485"/>
        <v>41.399999999999636</v>
      </c>
      <c r="Z2623">
        <f t="shared" si="1486"/>
        <v>0</v>
      </c>
      <c r="AA2623">
        <f t="shared" si="1487"/>
        <v>0</v>
      </c>
      <c r="AB2623" s="18">
        <f t="shared" si="1488"/>
        <v>0</v>
      </c>
      <c r="AC2623" s="18">
        <f t="shared" si="1489"/>
        <v>0</v>
      </c>
      <c r="AD2623" s="18">
        <f t="shared" si="1490"/>
        <v>0</v>
      </c>
      <c r="AE2623" s="18">
        <f t="shared" si="1491"/>
        <v>0</v>
      </c>
      <c r="AG2623" s="18">
        <f t="shared" si="1492"/>
        <v>0</v>
      </c>
      <c r="AH2623" s="18">
        <f t="shared" si="1493"/>
        <v>0</v>
      </c>
    </row>
    <row r="2624" spans="5:34" x14ac:dyDescent="0.25">
      <c r="E2624" s="12">
        <v>43431.541666666664</v>
      </c>
      <c r="F2624" s="10">
        <v>11335.58</v>
      </c>
      <c r="G2624" s="10">
        <v>11336.68</v>
      </c>
      <c r="H2624" s="10">
        <v>11300.96</v>
      </c>
      <c r="I2624" s="10">
        <v>11336.17</v>
      </c>
      <c r="K2624" s="13">
        <f t="shared" si="1482"/>
        <v>0.59000000000014552</v>
      </c>
      <c r="L2624" s="13">
        <f t="shared" si="1494"/>
        <v>-17.3700000000008</v>
      </c>
      <c r="M2624" s="13">
        <f t="shared" si="1483"/>
        <v>35.720000000001164</v>
      </c>
      <c r="X2624">
        <f t="shared" si="1484"/>
        <v>0.59000000000014552</v>
      </c>
      <c r="Y2624">
        <f t="shared" si="1485"/>
        <v>35.720000000001164</v>
      </c>
      <c r="Z2624">
        <f t="shared" si="1486"/>
        <v>0</v>
      </c>
      <c r="AA2624">
        <f t="shared" si="1487"/>
        <v>0</v>
      </c>
      <c r="AB2624" s="18">
        <f t="shared" si="1488"/>
        <v>0</v>
      </c>
      <c r="AC2624" s="18">
        <f t="shared" si="1489"/>
        <v>0</v>
      </c>
      <c r="AD2624" s="18">
        <f t="shared" si="1490"/>
        <v>0</v>
      </c>
      <c r="AE2624" s="18">
        <f t="shared" si="1491"/>
        <v>0</v>
      </c>
      <c r="AG2624" s="18">
        <f t="shared" si="1492"/>
        <v>0</v>
      </c>
      <c r="AH2624" s="18">
        <f t="shared" si="1493"/>
        <v>0</v>
      </c>
    </row>
    <row r="2625" spans="5:34" x14ac:dyDescent="0.25">
      <c r="E2625" s="11">
        <v>43431.583333333336</v>
      </c>
      <c r="F2625" s="9">
        <v>11335.17</v>
      </c>
      <c r="G2625" s="9">
        <v>11335.67</v>
      </c>
      <c r="H2625" s="9">
        <v>11301.84</v>
      </c>
      <c r="I2625" s="9">
        <v>11313.97</v>
      </c>
      <c r="K2625" s="13">
        <f t="shared" si="1482"/>
        <v>-21.200000000000728</v>
      </c>
      <c r="L2625" s="13">
        <f t="shared" si="1494"/>
        <v>-38.570000000001528</v>
      </c>
      <c r="M2625" s="13">
        <f t="shared" si="1483"/>
        <v>33.829999999999927</v>
      </c>
      <c r="X2625">
        <f t="shared" si="1484"/>
        <v>21.200000000000728</v>
      </c>
      <c r="Y2625">
        <f t="shared" si="1485"/>
        <v>33.829999999999927</v>
      </c>
      <c r="Z2625">
        <f t="shared" si="1486"/>
        <v>0</v>
      </c>
      <c r="AA2625">
        <f t="shared" si="1487"/>
        <v>0</v>
      </c>
      <c r="AB2625" s="18">
        <f t="shared" si="1488"/>
        <v>0</v>
      </c>
      <c r="AC2625" s="18">
        <f t="shared" si="1489"/>
        <v>0</v>
      </c>
      <c r="AD2625" s="18">
        <f t="shared" si="1490"/>
        <v>0</v>
      </c>
      <c r="AE2625" s="18">
        <f t="shared" si="1491"/>
        <v>0</v>
      </c>
      <c r="AG2625" s="18">
        <f t="shared" si="1492"/>
        <v>0</v>
      </c>
      <c r="AH2625" s="18">
        <f t="shared" si="1493"/>
        <v>0</v>
      </c>
    </row>
    <row r="2626" spans="5:34" x14ac:dyDescent="0.25">
      <c r="E2626" s="12">
        <v>43431.625</v>
      </c>
      <c r="F2626" s="10">
        <v>11313.47</v>
      </c>
      <c r="G2626" s="10">
        <v>11322.25</v>
      </c>
      <c r="H2626" s="10">
        <v>11286.94</v>
      </c>
      <c r="I2626" s="10">
        <v>11315.44</v>
      </c>
      <c r="K2626" s="13">
        <f t="shared" si="1482"/>
        <v>1.9700000000011642</v>
      </c>
      <c r="L2626" s="13">
        <f t="shared" si="1494"/>
        <v>-36.600000000000364</v>
      </c>
      <c r="M2626" s="13">
        <f t="shared" si="1483"/>
        <v>35.309999999999491</v>
      </c>
      <c r="X2626">
        <f t="shared" si="1484"/>
        <v>1.9700000000011642</v>
      </c>
      <c r="Y2626">
        <f t="shared" si="1485"/>
        <v>35.309999999999491</v>
      </c>
      <c r="Z2626">
        <f t="shared" si="1486"/>
        <v>0</v>
      </c>
      <c r="AA2626">
        <f t="shared" si="1487"/>
        <v>0</v>
      </c>
      <c r="AB2626" s="18">
        <f t="shared" si="1488"/>
        <v>0</v>
      </c>
      <c r="AC2626" s="18">
        <f t="shared" si="1489"/>
        <v>0</v>
      </c>
      <c r="AD2626" s="18">
        <f t="shared" si="1490"/>
        <v>0</v>
      </c>
      <c r="AE2626" s="18">
        <f t="shared" si="1491"/>
        <v>0</v>
      </c>
      <c r="AG2626" s="18">
        <f t="shared" si="1492"/>
        <v>0</v>
      </c>
      <c r="AH2626" s="18">
        <f t="shared" si="1493"/>
        <v>0</v>
      </c>
    </row>
    <row r="2627" spans="5:34" x14ac:dyDescent="0.25">
      <c r="E2627" s="11">
        <v>43431.666666666664</v>
      </c>
      <c r="F2627" s="9">
        <v>11315.43</v>
      </c>
      <c r="G2627" s="9">
        <v>11340.18</v>
      </c>
      <c r="H2627" s="9">
        <v>11269.94</v>
      </c>
      <c r="I2627" s="9">
        <v>11291.84</v>
      </c>
      <c r="K2627" s="13">
        <f t="shared" si="1482"/>
        <v>-23.590000000000146</v>
      </c>
      <c r="L2627" s="13">
        <f t="shared" si="1494"/>
        <v>-60.190000000000509</v>
      </c>
      <c r="M2627" s="13">
        <f t="shared" si="1483"/>
        <v>70.239999999999782</v>
      </c>
      <c r="X2627">
        <f t="shared" si="1484"/>
        <v>23.590000000000146</v>
      </c>
      <c r="Y2627">
        <f t="shared" si="1485"/>
        <v>70.239999999999782</v>
      </c>
      <c r="Z2627">
        <f t="shared" si="1486"/>
        <v>0</v>
      </c>
      <c r="AA2627">
        <f t="shared" si="1487"/>
        <v>0</v>
      </c>
      <c r="AB2627" s="18">
        <f t="shared" si="1488"/>
        <v>0</v>
      </c>
      <c r="AC2627" s="18">
        <f t="shared" si="1489"/>
        <v>0</v>
      </c>
      <c r="AD2627" s="18">
        <f t="shared" si="1490"/>
        <v>0</v>
      </c>
      <c r="AE2627" s="18">
        <f t="shared" si="1491"/>
        <v>0</v>
      </c>
      <c r="AG2627" s="18">
        <f t="shared" si="1492"/>
        <v>0</v>
      </c>
      <c r="AH2627" s="18">
        <f t="shared" si="1493"/>
        <v>0</v>
      </c>
    </row>
    <row r="2628" spans="5:34" x14ac:dyDescent="0.25">
      <c r="E2628" s="12">
        <v>43431.708333333336</v>
      </c>
      <c r="F2628" s="10">
        <v>11289.84</v>
      </c>
      <c r="G2628" s="10">
        <v>11326.26</v>
      </c>
      <c r="H2628" s="10">
        <v>11263.54</v>
      </c>
      <c r="I2628" s="10">
        <v>11299.7</v>
      </c>
      <c r="K2628" s="13">
        <f t="shared" si="1482"/>
        <v>9.8600000000005821</v>
      </c>
      <c r="L2628" s="13">
        <f t="shared" si="1494"/>
        <v>-50.329999999999927</v>
      </c>
      <c r="M2628" s="13">
        <f t="shared" si="1483"/>
        <v>62.719999999999345</v>
      </c>
      <c r="X2628">
        <f t="shared" si="1484"/>
        <v>9.8600000000005821</v>
      </c>
      <c r="Y2628">
        <f t="shared" si="1485"/>
        <v>62.719999999999345</v>
      </c>
      <c r="Z2628">
        <f t="shared" si="1486"/>
        <v>0</v>
      </c>
      <c r="AA2628">
        <f t="shared" si="1487"/>
        <v>0</v>
      </c>
      <c r="AB2628" s="18">
        <f t="shared" si="1488"/>
        <v>0</v>
      </c>
      <c r="AC2628" s="18">
        <f t="shared" si="1489"/>
        <v>0</v>
      </c>
      <c r="AD2628" s="18">
        <f t="shared" si="1490"/>
        <v>0</v>
      </c>
      <c r="AE2628" s="18">
        <f t="shared" si="1491"/>
        <v>0</v>
      </c>
      <c r="AG2628" s="18">
        <f t="shared" si="1492"/>
        <v>0</v>
      </c>
      <c r="AH2628" s="18">
        <f t="shared" si="1493"/>
        <v>0</v>
      </c>
    </row>
    <row r="2629" spans="5:34" x14ac:dyDescent="0.25">
      <c r="E2629" s="11">
        <v>43431.75</v>
      </c>
      <c r="F2629" s="9">
        <v>11299.2</v>
      </c>
      <c r="G2629" s="9">
        <v>11326.68</v>
      </c>
      <c r="H2629" s="9">
        <v>11297.5</v>
      </c>
      <c r="I2629" s="9">
        <v>11319.86</v>
      </c>
      <c r="K2629" s="13">
        <f t="shared" si="1482"/>
        <v>20.659999999999854</v>
      </c>
      <c r="L2629" s="13">
        <f t="shared" si="1494"/>
        <v>-29.670000000000073</v>
      </c>
      <c r="M2629" s="13">
        <f t="shared" si="1483"/>
        <v>29.180000000000291</v>
      </c>
      <c r="X2629">
        <f t="shared" si="1484"/>
        <v>20.659999999999854</v>
      </c>
      <c r="Y2629">
        <f t="shared" si="1485"/>
        <v>29.180000000000291</v>
      </c>
      <c r="Z2629">
        <f t="shared" si="1486"/>
        <v>0</v>
      </c>
      <c r="AA2629">
        <f t="shared" si="1487"/>
        <v>0</v>
      </c>
      <c r="AB2629" s="18">
        <f t="shared" si="1488"/>
        <v>0</v>
      </c>
      <c r="AC2629" s="18">
        <f t="shared" si="1489"/>
        <v>0</v>
      </c>
      <c r="AD2629" s="18">
        <f t="shared" si="1490"/>
        <v>0</v>
      </c>
      <c r="AE2629" s="18">
        <f t="shared" si="1491"/>
        <v>0</v>
      </c>
      <c r="AG2629" s="18">
        <f t="shared" si="1492"/>
        <v>0</v>
      </c>
      <c r="AH2629" s="18">
        <f t="shared" si="1493"/>
        <v>0</v>
      </c>
    </row>
    <row r="2630" spans="5:34" x14ac:dyDescent="0.25">
      <c r="E2630" s="12">
        <v>43431.791666666664</v>
      </c>
      <c r="F2630" s="10">
        <v>11319.36</v>
      </c>
      <c r="G2630" s="10">
        <v>11331.36</v>
      </c>
      <c r="H2630" s="10">
        <v>11292.35</v>
      </c>
      <c r="I2630" s="10">
        <v>11302.35</v>
      </c>
      <c r="K2630" s="13">
        <f t="shared" si="1482"/>
        <v>-17.010000000000218</v>
      </c>
      <c r="L2630" s="13">
        <f t="shared" si="1494"/>
        <v>-46.680000000000291</v>
      </c>
      <c r="M2630" s="13">
        <f t="shared" si="1483"/>
        <v>39.010000000000218</v>
      </c>
      <c r="X2630">
        <f t="shared" si="1484"/>
        <v>17.010000000000218</v>
      </c>
      <c r="Y2630">
        <f t="shared" si="1485"/>
        <v>39.010000000000218</v>
      </c>
      <c r="Z2630">
        <f t="shared" si="1486"/>
        <v>0</v>
      </c>
      <c r="AA2630">
        <f t="shared" si="1487"/>
        <v>0</v>
      </c>
      <c r="AB2630" s="18">
        <f t="shared" si="1488"/>
        <v>0</v>
      </c>
      <c r="AC2630" s="18">
        <f t="shared" si="1489"/>
        <v>0</v>
      </c>
      <c r="AD2630" s="18">
        <f t="shared" si="1490"/>
        <v>0</v>
      </c>
      <c r="AE2630" s="18">
        <f t="shared" si="1491"/>
        <v>0</v>
      </c>
      <c r="AG2630" s="18">
        <f t="shared" si="1492"/>
        <v>0</v>
      </c>
      <c r="AH2630" s="18">
        <f t="shared" si="1493"/>
        <v>0</v>
      </c>
    </row>
    <row r="2631" spans="5:34" x14ac:dyDescent="0.25">
      <c r="E2631" s="11">
        <v>43431.833333333336</v>
      </c>
      <c r="F2631" s="9">
        <v>11303.35</v>
      </c>
      <c r="G2631" s="9">
        <v>11326.35</v>
      </c>
      <c r="H2631" s="9">
        <v>11279.34</v>
      </c>
      <c r="I2631" s="9">
        <v>11315.09</v>
      </c>
      <c r="K2631" s="13">
        <f t="shared" si="1482"/>
        <v>11.739999999999782</v>
      </c>
      <c r="L2631" s="13">
        <f t="shared" si="1494"/>
        <v>-34.940000000000509</v>
      </c>
      <c r="M2631" s="13">
        <f t="shared" si="1483"/>
        <v>47.010000000000218</v>
      </c>
      <c r="X2631">
        <f t="shared" si="1484"/>
        <v>11.739999999999782</v>
      </c>
      <c r="Y2631">
        <f t="shared" si="1485"/>
        <v>47.010000000000218</v>
      </c>
      <c r="Z2631">
        <f t="shared" si="1486"/>
        <v>0</v>
      </c>
      <c r="AA2631">
        <f t="shared" si="1487"/>
        <v>0</v>
      </c>
      <c r="AB2631" s="18">
        <f t="shared" si="1488"/>
        <v>0</v>
      </c>
      <c r="AC2631" s="18">
        <f t="shared" si="1489"/>
        <v>0</v>
      </c>
      <c r="AD2631" s="18">
        <f t="shared" si="1490"/>
        <v>0</v>
      </c>
      <c r="AE2631" s="18">
        <f t="shared" si="1491"/>
        <v>0</v>
      </c>
      <c r="AG2631" s="18">
        <f t="shared" si="1492"/>
        <v>0</v>
      </c>
      <c r="AH2631" s="18">
        <f t="shared" si="1493"/>
        <v>0</v>
      </c>
    </row>
    <row r="2632" spans="5:34" x14ac:dyDescent="0.25">
      <c r="E2632" s="12">
        <v>43431.875</v>
      </c>
      <c r="F2632" s="10">
        <v>11315.34</v>
      </c>
      <c r="G2632" s="10">
        <v>11326.99</v>
      </c>
      <c r="H2632" s="10">
        <v>11314.34</v>
      </c>
      <c r="I2632" s="10">
        <v>11315.34</v>
      </c>
      <c r="K2632" s="13">
        <f t="shared" si="1482"/>
        <v>0</v>
      </c>
      <c r="L2632" s="13">
        <f t="shared" si="1494"/>
        <v>-34.940000000000509</v>
      </c>
      <c r="M2632" s="13">
        <f t="shared" si="1483"/>
        <v>12.649999999999636</v>
      </c>
      <c r="X2632">
        <f t="shared" si="1484"/>
        <v>0</v>
      </c>
      <c r="Y2632">
        <f t="shared" si="1485"/>
        <v>12.649999999999636</v>
      </c>
      <c r="Z2632">
        <f t="shared" si="1486"/>
        <v>0</v>
      </c>
      <c r="AA2632">
        <f t="shared" si="1487"/>
        <v>0</v>
      </c>
      <c r="AB2632" s="18">
        <f t="shared" si="1488"/>
        <v>0</v>
      </c>
      <c r="AC2632" s="18">
        <f t="shared" si="1489"/>
        <v>0</v>
      </c>
      <c r="AD2632" s="18">
        <f t="shared" si="1490"/>
        <v>0</v>
      </c>
      <c r="AE2632" s="18">
        <f t="shared" si="1491"/>
        <v>0</v>
      </c>
      <c r="AG2632" s="18">
        <f t="shared" si="1492"/>
        <v>0</v>
      </c>
      <c r="AH2632" s="18">
        <f t="shared" si="1493"/>
        <v>0</v>
      </c>
    </row>
    <row r="2633" spans="5:34" x14ac:dyDescent="0.25">
      <c r="E2633" s="11">
        <v>43431.916666666664</v>
      </c>
      <c r="F2633" s="9">
        <v>11315.34</v>
      </c>
      <c r="G2633" s="9">
        <v>11332.09</v>
      </c>
      <c r="H2633" s="9">
        <v>11312.34</v>
      </c>
      <c r="I2633" s="9">
        <v>11328.84</v>
      </c>
      <c r="K2633" s="13">
        <f t="shared" si="1482"/>
        <v>13.5</v>
      </c>
      <c r="L2633" s="13">
        <f t="shared" si="1494"/>
        <v>-21.440000000000509</v>
      </c>
      <c r="M2633" s="13">
        <f t="shared" si="1483"/>
        <v>19.75</v>
      </c>
      <c r="N2633" s="13"/>
      <c r="X2633">
        <f t="shared" si="1484"/>
        <v>13.5</v>
      </c>
      <c r="Y2633">
        <f t="shared" si="1485"/>
        <v>19.75</v>
      </c>
      <c r="Z2633">
        <f t="shared" si="1486"/>
        <v>0</v>
      </c>
      <c r="AA2633">
        <f t="shared" si="1487"/>
        <v>0</v>
      </c>
      <c r="AB2633" s="18">
        <f t="shared" si="1488"/>
        <v>0</v>
      </c>
      <c r="AC2633" s="18">
        <f t="shared" si="1489"/>
        <v>0</v>
      </c>
      <c r="AD2633" s="18">
        <f t="shared" si="1490"/>
        <v>0</v>
      </c>
      <c r="AE2633" s="18">
        <f t="shared" si="1491"/>
        <v>0</v>
      </c>
      <c r="AG2633" s="18">
        <f t="shared" si="1492"/>
        <v>0</v>
      </c>
      <c r="AH2633" s="18">
        <f t="shared" si="1493"/>
        <v>0</v>
      </c>
    </row>
    <row r="2634" spans="5:34" hidden="1" x14ac:dyDescent="0.25">
      <c r="E2634" s="12">
        <v>43431.958333333336</v>
      </c>
      <c r="F2634" s="10">
        <v>11328.84</v>
      </c>
      <c r="G2634" s="10">
        <v>11344.38</v>
      </c>
      <c r="H2634" s="10">
        <v>11328.84</v>
      </c>
      <c r="I2634" s="10">
        <v>11340.21</v>
      </c>
      <c r="AB2634"/>
      <c r="AC2634"/>
      <c r="AD2634"/>
      <c r="AE2634"/>
    </row>
    <row r="2635" spans="5:34" hidden="1" x14ac:dyDescent="0.25">
      <c r="E2635" s="11">
        <v>43432.041666666664</v>
      </c>
      <c r="F2635" s="9">
        <v>11341.26</v>
      </c>
      <c r="G2635" s="9">
        <v>11351.81</v>
      </c>
      <c r="H2635" s="9">
        <v>11331.97</v>
      </c>
      <c r="I2635" s="9">
        <v>11335.67</v>
      </c>
      <c r="AB2635"/>
      <c r="AC2635"/>
      <c r="AD2635"/>
      <c r="AE2635"/>
    </row>
    <row r="2636" spans="5:34" hidden="1" x14ac:dyDescent="0.25">
      <c r="E2636" s="12">
        <v>43432.083333333336</v>
      </c>
      <c r="F2636" s="10">
        <v>11334.08</v>
      </c>
      <c r="G2636" s="10">
        <v>11344.64</v>
      </c>
      <c r="H2636" s="10">
        <v>11331.44</v>
      </c>
      <c r="I2636" s="10">
        <v>11335.13</v>
      </c>
      <c r="AB2636"/>
      <c r="AC2636"/>
      <c r="AD2636"/>
      <c r="AE2636"/>
    </row>
    <row r="2637" spans="5:34" hidden="1" x14ac:dyDescent="0.25">
      <c r="E2637" s="11">
        <v>43432.125</v>
      </c>
      <c r="F2637" s="9">
        <v>11334.08</v>
      </c>
      <c r="G2637" s="9">
        <v>11336.09</v>
      </c>
      <c r="H2637" s="9">
        <v>11318.13</v>
      </c>
      <c r="I2637" s="9">
        <v>11319.19</v>
      </c>
      <c r="AB2637"/>
      <c r="AC2637"/>
      <c r="AD2637"/>
      <c r="AE2637"/>
    </row>
    <row r="2638" spans="5:34" hidden="1" x14ac:dyDescent="0.25">
      <c r="E2638" s="12">
        <v>43432.166666666664</v>
      </c>
      <c r="F2638" s="10">
        <v>11318.13</v>
      </c>
      <c r="G2638" s="10">
        <v>11336.08</v>
      </c>
      <c r="H2638" s="10">
        <v>11316.02</v>
      </c>
      <c r="I2638" s="10">
        <v>11336.08</v>
      </c>
      <c r="AB2638"/>
      <c r="AC2638"/>
      <c r="AD2638"/>
      <c r="AE2638"/>
    </row>
    <row r="2639" spans="5:34" hidden="1" x14ac:dyDescent="0.25">
      <c r="E2639" s="11">
        <v>43432.208333333336</v>
      </c>
      <c r="F2639" s="9">
        <v>11335.02</v>
      </c>
      <c r="G2639" s="9">
        <v>11336.08</v>
      </c>
      <c r="H2639" s="9">
        <v>11328.68</v>
      </c>
      <c r="I2639" s="9">
        <v>11331.85</v>
      </c>
      <c r="AB2639"/>
      <c r="AC2639"/>
      <c r="AD2639"/>
      <c r="AE2639"/>
    </row>
    <row r="2640" spans="5:34" hidden="1" x14ac:dyDescent="0.25">
      <c r="E2640" s="12">
        <v>43432.25</v>
      </c>
      <c r="F2640" s="10">
        <v>11332.9</v>
      </c>
      <c r="G2640" s="10">
        <v>11344.53</v>
      </c>
      <c r="H2640" s="10">
        <v>11330.8</v>
      </c>
      <c r="I2640" s="10">
        <v>11338.13</v>
      </c>
      <c r="AB2640"/>
      <c r="AC2640"/>
      <c r="AD2640"/>
      <c r="AE2640"/>
    </row>
    <row r="2641" spans="5:34" hidden="1" x14ac:dyDescent="0.25">
      <c r="E2641" s="11">
        <v>43432.291666666664</v>
      </c>
      <c r="F2641" s="9">
        <v>11337.08</v>
      </c>
      <c r="G2641" s="9">
        <v>11347.93</v>
      </c>
      <c r="H2641" s="9">
        <v>11335.91</v>
      </c>
      <c r="I2641" s="9">
        <v>11346.87</v>
      </c>
      <c r="AB2641"/>
      <c r="AC2641"/>
      <c r="AD2641"/>
      <c r="AE2641"/>
    </row>
    <row r="2642" spans="5:34" x14ac:dyDescent="0.25">
      <c r="E2642" s="12">
        <v>43432.333333333336</v>
      </c>
      <c r="F2642" s="10">
        <v>11347.93</v>
      </c>
      <c r="G2642" s="10">
        <v>11381.85</v>
      </c>
      <c r="H2642" s="10">
        <v>11346.87</v>
      </c>
      <c r="I2642" s="10">
        <v>11381.32</v>
      </c>
      <c r="K2642" s="13">
        <f t="shared" ref="K2642:K2656" si="1495">I2642-F2642</f>
        <v>33.389999999999418</v>
      </c>
      <c r="L2642" s="13">
        <v>0</v>
      </c>
      <c r="M2642" s="13">
        <f t="shared" ref="M2642:M2656" si="1496">G2642-H2642</f>
        <v>34.979999999999563</v>
      </c>
      <c r="N2642" s="13">
        <f>I2656-F2642</f>
        <v>64.670000000000073</v>
      </c>
      <c r="O2642" s="18">
        <f>IF(K2642*N2642&gt;0,1,0)</f>
        <v>1</v>
      </c>
      <c r="P2642">
        <f>_xlfn.IFS(K2642&lt;0,MIN(L2641:L2655),K2642&gt;0,MAX(L2641:L2655))</f>
        <v>2.1999999999989086</v>
      </c>
      <c r="Q2642">
        <f>_xlfn.IFS(K2642&lt;0,MAX(L2641:L2655),K2642&gt;0,MIN(L2641:L2655))</f>
        <v>-84.420000000001892</v>
      </c>
      <c r="T2642" s="13">
        <f>MAX(G2642:G2656)</f>
        <v>11421.11</v>
      </c>
      <c r="X2642">
        <f t="shared" ref="X2642:X2656" si="1497">ABS(K2642)</f>
        <v>33.389999999999418</v>
      </c>
      <c r="Y2642">
        <f t="shared" ref="Y2642:Y2656" si="1498">ABS(M2642)</f>
        <v>34.979999999999563</v>
      </c>
      <c r="Z2642">
        <f t="shared" ref="Z2642:Z2656" si="1499">IF(T2642&lt;1000,ABS(T2642),0)</f>
        <v>0</v>
      </c>
      <c r="AA2642">
        <f t="shared" ref="AA2642:AA2656" si="1500">ABS(N2642)</f>
        <v>64.670000000000073</v>
      </c>
      <c r="AB2642" s="18">
        <f t="shared" ref="AB2642:AB2656" si="1501">ABS(P2642)</f>
        <v>2.1999999999989086</v>
      </c>
      <c r="AC2642" s="18">
        <f t="shared" ref="AC2642:AC2656" si="1502">ABS(Q2642)</f>
        <v>84.420000000001892</v>
      </c>
      <c r="AD2642" s="18">
        <f t="shared" ref="AD2642:AD2656" si="1503">IF(O2642=1,ABS(P2642),0)</f>
        <v>2.1999999999989086</v>
      </c>
      <c r="AE2642" s="18">
        <f t="shared" ref="AE2642:AE2656" si="1504">IF(O2642=0,ABS(Q2642),0)</f>
        <v>0</v>
      </c>
      <c r="AG2642" s="18">
        <f t="shared" ref="AG2642:AG2656" si="1505">IF(O2642=1,ABS(Q2642),0)</f>
        <v>84.420000000001892</v>
      </c>
      <c r="AH2642" s="18">
        <f t="shared" ref="AH2642:AH2656" si="1506">IF(O2642=0,ABS(P2642),0)</f>
        <v>0</v>
      </c>
    </row>
    <row r="2643" spans="5:34" x14ac:dyDescent="0.25">
      <c r="E2643" s="11">
        <v>43432.375</v>
      </c>
      <c r="F2643" s="9">
        <v>11385.39</v>
      </c>
      <c r="G2643" s="9">
        <v>11389.06</v>
      </c>
      <c r="H2643" s="9">
        <v>11344.67</v>
      </c>
      <c r="I2643" s="9">
        <v>11347.32</v>
      </c>
      <c r="K2643" s="13">
        <f t="shared" si="1495"/>
        <v>-38.069999999999709</v>
      </c>
      <c r="L2643" s="13">
        <f t="shared" ref="L2643:L2656" si="1507">L2642+K2643</f>
        <v>-38.069999999999709</v>
      </c>
      <c r="M2643" s="13">
        <f t="shared" si="1496"/>
        <v>44.389999999999418</v>
      </c>
      <c r="T2643" s="13">
        <f>MIN(H2642:H2656)</f>
        <v>11277.12</v>
      </c>
      <c r="X2643">
        <f t="shared" si="1497"/>
        <v>38.069999999999709</v>
      </c>
      <c r="Y2643">
        <f t="shared" si="1498"/>
        <v>44.389999999999418</v>
      </c>
      <c r="Z2643">
        <f t="shared" si="1499"/>
        <v>0</v>
      </c>
      <c r="AA2643">
        <f t="shared" si="1500"/>
        <v>0</v>
      </c>
      <c r="AB2643" s="18">
        <f t="shared" si="1501"/>
        <v>0</v>
      </c>
      <c r="AC2643" s="18">
        <f t="shared" si="1502"/>
        <v>0</v>
      </c>
      <c r="AD2643" s="18">
        <f t="shared" si="1503"/>
        <v>0</v>
      </c>
      <c r="AE2643" s="18">
        <f t="shared" si="1504"/>
        <v>0</v>
      </c>
      <c r="AG2643" s="18">
        <f t="shared" si="1505"/>
        <v>0</v>
      </c>
      <c r="AH2643" s="18">
        <f t="shared" si="1506"/>
        <v>0</v>
      </c>
    </row>
    <row r="2644" spans="5:34" x14ac:dyDescent="0.25">
      <c r="E2644" s="12">
        <v>43432.416666666664</v>
      </c>
      <c r="F2644" s="10">
        <v>11341.85</v>
      </c>
      <c r="G2644" s="10">
        <v>11356.83</v>
      </c>
      <c r="H2644" s="10">
        <v>11281.92</v>
      </c>
      <c r="I2644" s="10">
        <v>11321.66</v>
      </c>
      <c r="K2644" s="13">
        <f t="shared" si="1495"/>
        <v>-20.190000000000509</v>
      </c>
      <c r="L2644" s="13">
        <f t="shared" si="1507"/>
        <v>-58.260000000000218</v>
      </c>
      <c r="M2644" s="13">
        <f t="shared" si="1496"/>
        <v>74.909999999999854</v>
      </c>
      <c r="T2644" s="13">
        <f>T2642-T2643</f>
        <v>143.98999999999978</v>
      </c>
      <c r="X2644">
        <f t="shared" si="1497"/>
        <v>20.190000000000509</v>
      </c>
      <c r="Y2644">
        <f t="shared" si="1498"/>
        <v>74.909999999999854</v>
      </c>
      <c r="Z2644">
        <f t="shared" si="1499"/>
        <v>143.98999999999978</v>
      </c>
      <c r="AA2644">
        <f t="shared" si="1500"/>
        <v>0</v>
      </c>
      <c r="AB2644" s="18">
        <f t="shared" si="1501"/>
        <v>0</v>
      </c>
      <c r="AC2644" s="18">
        <f t="shared" si="1502"/>
        <v>0</v>
      </c>
      <c r="AD2644" s="18">
        <f t="shared" si="1503"/>
        <v>0</v>
      </c>
      <c r="AE2644" s="18">
        <f t="shared" si="1504"/>
        <v>0</v>
      </c>
      <c r="AG2644" s="18">
        <f t="shared" si="1505"/>
        <v>0</v>
      </c>
      <c r="AH2644" s="18">
        <f t="shared" si="1506"/>
        <v>0</v>
      </c>
    </row>
    <row r="2645" spans="5:34" x14ac:dyDescent="0.25">
      <c r="E2645" s="11">
        <v>43432.458333333336</v>
      </c>
      <c r="F2645" s="9">
        <v>11322.16</v>
      </c>
      <c r="G2645" s="9">
        <v>11345.32</v>
      </c>
      <c r="H2645" s="9">
        <v>11307.71</v>
      </c>
      <c r="I2645" s="9">
        <v>11324.18</v>
      </c>
      <c r="K2645" s="13">
        <f t="shared" si="1495"/>
        <v>2.0200000000004366</v>
      </c>
      <c r="L2645" s="13">
        <f t="shared" si="1507"/>
        <v>-56.239999999999782</v>
      </c>
      <c r="M2645" s="13">
        <f t="shared" si="1496"/>
        <v>37.610000000000582</v>
      </c>
      <c r="R2645">
        <v>-40</v>
      </c>
      <c r="X2645">
        <f t="shared" si="1497"/>
        <v>2.0200000000004366</v>
      </c>
      <c r="Y2645">
        <f t="shared" si="1498"/>
        <v>37.610000000000582</v>
      </c>
      <c r="Z2645">
        <f t="shared" si="1499"/>
        <v>0</v>
      </c>
      <c r="AA2645">
        <f t="shared" si="1500"/>
        <v>0</v>
      </c>
      <c r="AB2645" s="18">
        <f t="shared" si="1501"/>
        <v>0</v>
      </c>
      <c r="AC2645" s="18">
        <f t="shared" si="1502"/>
        <v>0</v>
      </c>
      <c r="AD2645" s="18">
        <f t="shared" si="1503"/>
        <v>0</v>
      </c>
      <c r="AE2645" s="18">
        <f t="shared" si="1504"/>
        <v>0</v>
      </c>
      <c r="AG2645" s="18">
        <f t="shared" si="1505"/>
        <v>0</v>
      </c>
      <c r="AH2645" s="18">
        <f t="shared" si="1506"/>
        <v>0</v>
      </c>
    </row>
    <row r="2646" spans="5:34" x14ac:dyDescent="0.25">
      <c r="E2646" s="12">
        <v>43432.5</v>
      </c>
      <c r="F2646" s="10">
        <v>11325.68</v>
      </c>
      <c r="G2646" s="10">
        <v>11342.88</v>
      </c>
      <c r="H2646" s="10">
        <v>11306.21</v>
      </c>
      <c r="I2646" s="10">
        <v>11337.24</v>
      </c>
      <c r="K2646" s="13">
        <f t="shared" si="1495"/>
        <v>11.559999999999491</v>
      </c>
      <c r="L2646" s="13">
        <f t="shared" si="1507"/>
        <v>-44.680000000000291</v>
      </c>
      <c r="M2646" s="13">
        <f t="shared" si="1496"/>
        <v>36.670000000000073</v>
      </c>
      <c r="X2646">
        <f t="shared" si="1497"/>
        <v>11.559999999999491</v>
      </c>
      <c r="Y2646">
        <f t="shared" si="1498"/>
        <v>36.670000000000073</v>
      </c>
      <c r="Z2646">
        <f t="shared" si="1499"/>
        <v>0</v>
      </c>
      <c r="AA2646">
        <f t="shared" si="1500"/>
        <v>0</v>
      </c>
      <c r="AB2646" s="18">
        <f t="shared" si="1501"/>
        <v>0</v>
      </c>
      <c r="AC2646" s="18">
        <f t="shared" si="1502"/>
        <v>0</v>
      </c>
      <c r="AD2646" s="18">
        <f t="shared" si="1503"/>
        <v>0</v>
      </c>
      <c r="AE2646" s="18">
        <f t="shared" si="1504"/>
        <v>0</v>
      </c>
      <c r="AG2646" s="18">
        <f t="shared" si="1505"/>
        <v>0</v>
      </c>
      <c r="AH2646" s="18">
        <f t="shared" si="1506"/>
        <v>0</v>
      </c>
    </row>
    <row r="2647" spans="5:34" x14ac:dyDescent="0.25">
      <c r="E2647" s="11">
        <v>43432.541666666664</v>
      </c>
      <c r="F2647" s="9">
        <v>11337.74</v>
      </c>
      <c r="G2647" s="9">
        <v>11341.64</v>
      </c>
      <c r="H2647" s="9">
        <v>11301.19</v>
      </c>
      <c r="I2647" s="9">
        <v>11317.64</v>
      </c>
      <c r="K2647" s="13">
        <f t="shared" si="1495"/>
        <v>-20.100000000000364</v>
      </c>
      <c r="L2647" s="13">
        <f t="shared" si="1507"/>
        <v>-64.780000000000655</v>
      </c>
      <c r="M2647" s="13">
        <f t="shared" si="1496"/>
        <v>40.449999999998909</v>
      </c>
      <c r="X2647">
        <f t="shared" si="1497"/>
        <v>20.100000000000364</v>
      </c>
      <c r="Y2647">
        <f t="shared" si="1498"/>
        <v>40.449999999998909</v>
      </c>
      <c r="Z2647">
        <f t="shared" si="1499"/>
        <v>0</v>
      </c>
      <c r="AA2647">
        <f t="shared" si="1500"/>
        <v>0</v>
      </c>
      <c r="AB2647" s="18">
        <f t="shared" si="1501"/>
        <v>0</v>
      </c>
      <c r="AC2647" s="18">
        <f t="shared" si="1502"/>
        <v>0</v>
      </c>
      <c r="AD2647" s="18">
        <f t="shared" si="1503"/>
        <v>0</v>
      </c>
      <c r="AE2647" s="18">
        <f t="shared" si="1504"/>
        <v>0</v>
      </c>
      <c r="AG2647" s="18">
        <f t="shared" si="1505"/>
        <v>0</v>
      </c>
      <c r="AH2647" s="18">
        <f t="shared" si="1506"/>
        <v>0</v>
      </c>
    </row>
    <row r="2648" spans="5:34" x14ac:dyDescent="0.25">
      <c r="E2648" s="12">
        <v>43432.583333333336</v>
      </c>
      <c r="F2648" s="10">
        <v>11320.14</v>
      </c>
      <c r="G2648" s="10">
        <v>11335.87</v>
      </c>
      <c r="H2648" s="10">
        <v>11317.41</v>
      </c>
      <c r="I2648" s="10">
        <v>11320.83</v>
      </c>
      <c r="K2648" s="13">
        <f t="shared" si="1495"/>
        <v>0.69000000000050932</v>
      </c>
      <c r="L2648" s="13">
        <f t="shared" si="1507"/>
        <v>-64.090000000000146</v>
      </c>
      <c r="M2648" s="13">
        <f t="shared" si="1496"/>
        <v>18.460000000000946</v>
      </c>
      <c r="X2648">
        <f t="shared" si="1497"/>
        <v>0.69000000000050932</v>
      </c>
      <c r="Y2648">
        <f t="shared" si="1498"/>
        <v>18.460000000000946</v>
      </c>
      <c r="Z2648">
        <f t="shared" si="1499"/>
        <v>0</v>
      </c>
      <c r="AA2648">
        <f t="shared" si="1500"/>
        <v>0</v>
      </c>
      <c r="AB2648" s="18">
        <f t="shared" si="1501"/>
        <v>0</v>
      </c>
      <c r="AC2648" s="18">
        <f t="shared" si="1502"/>
        <v>0</v>
      </c>
      <c r="AD2648" s="18">
        <f t="shared" si="1503"/>
        <v>0</v>
      </c>
      <c r="AE2648" s="18">
        <f t="shared" si="1504"/>
        <v>0</v>
      </c>
      <c r="AG2648" s="18">
        <f t="shared" si="1505"/>
        <v>0</v>
      </c>
      <c r="AH2648" s="18">
        <f t="shared" si="1506"/>
        <v>0</v>
      </c>
    </row>
    <row r="2649" spans="5:34" x14ac:dyDescent="0.25">
      <c r="E2649" s="11">
        <v>43432.625</v>
      </c>
      <c r="F2649" s="9">
        <v>11320.58</v>
      </c>
      <c r="G2649" s="9">
        <v>11334.1</v>
      </c>
      <c r="H2649" s="9">
        <v>11310.73</v>
      </c>
      <c r="I2649" s="9">
        <v>11333.85</v>
      </c>
      <c r="K2649" s="13">
        <f t="shared" si="1495"/>
        <v>13.270000000000437</v>
      </c>
      <c r="L2649" s="13">
        <f t="shared" si="1507"/>
        <v>-50.819999999999709</v>
      </c>
      <c r="M2649" s="13">
        <f t="shared" si="1496"/>
        <v>23.3700000000008</v>
      </c>
      <c r="X2649">
        <f t="shared" si="1497"/>
        <v>13.270000000000437</v>
      </c>
      <c r="Y2649">
        <f t="shared" si="1498"/>
        <v>23.3700000000008</v>
      </c>
      <c r="Z2649">
        <f t="shared" si="1499"/>
        <v>0</v>
      </c>
      <c r="AA2649">
        <f t="shared" si="1500"/>
        <v>0</v>
      </c>
      <c r="AB2649" s="18">
        <f t="shared" si="1501"/>
        <v>0</v>
      </c>
      <c r="AC2649" s="18">
        <f t="shared" si="1502"/>
        <v>0</v>
      </c>
      <c r="AD2649" s="18">
        <f t="shared" si="1503"/>
        <v>0</v>
      </c>
      <c r="AE2649" s="18">
        <f t="shared" si="1504"/>
        <v>0</v>
      </c>
      <c r="AG2649" s="18">
        <f t="shared" si="1505"/>
        <v>0</v>
      </c>
      <c r="AH2649" s="18">
        <f t="shared" si="1506"/>
        <v>0</v>
      </c>
    </row>
    <row r="2650" spans="5:34" x14ac:dyDescent="0.25">
      <c r="E2650" s="12">
        <v>43432.666666666664</v>
      </c>
      <c r="F2650" s="10">
        <v>11334.1</v>
      </c>
      <c r="G2650" s="10">
        <v>11344.38</v>
      </c>
      <c r="H2650" s="10">
        <v>11294.33</v>
      </c>
      <c r="I2650" s="10">
        <v>11315.3</v>
      </c>
      <c r="K2650" s="13">
        <f t="shared" si="1495"/>
        <v>-18.800000000001091</v>
      </c>
      <c r="L2650" s="13">
        <f t="shared" si="1507"/>
        <v>-69.6200000000008</v>
      </c>
      <c r="M2650" s="13">
        <f t="shared" si="1496"/>
        <v>50.049999999999272</v>
      </c>
      <c r="X2650">
        <f t="shared" si="1497"/>
        <v>18.800000000001091</v>
      </c>
      <c r="Y2650">
        <f t="shared" si="1498"/>
        <v>50.049999999999272</v>
      </c>
      <c r="Z2650">
        <f t="shared" si="1499"/>
        <v>0</v>
      </c>
      <c r="AA2650">
        <f t="shared" si="1500"/>
        <v>0</v>
      </c>
      <c r="AB2650" s="18">
        <f t="shared" si="1501"/>
        <v>0</v>
      </c>
      <c r="AC2650" s="18">
        <f t="shared" si="1502"/>
        <v>0</v>
      </c>
      <c r="AD2650" s="18">
        <f t="shared" si="1503"/>
        <v>0</v>
      </c>
      <c r="AE2650" s="18">
        <f t="shared" si="1504"/>
        <v>0</v>
      </c>
      <c r="AG2650" s="18">
        <f t="shared" si="1505"/>
        <v>0</v>
      </c>
      <c r="AH2650" s="18">
        <f t="shared" si="1506"/>
        <v>0</v>
      </c>
    </row>
    <row r="2651" spans="5:34" x14ac:dyDescent="0.25">
      <c r="E2651" s="11">
        <v>43432.708333333336</v>
      </c>
      <c r="F2651" s="9">
        <v>11314.54</v>
      </c>
      <c r="G2651" s="9">
        <v>11323.5</v>
      </c>
      <c r="H2651" s="9">
        <v>11277.12</v>
      </c>
      <c r="I2651" s="9">
        <v>11299.74</v>
      </c>
      <c r="K2651" s="13">
        <f t="shared" si="1495"/>
        <v>-14.800000000001091</v>
      </c>
      <c r="L2651" s="13">
        <f t="shared" si="1507"/>
        <v>-84.420000000001892</v>
      </c>
      <c r="M2651" s="13">
        <f t="shared" si="1496"/>
        <v>46.3799999999992</v>
      </c>
      <c r="X2651">
        <f t="shared" si="1497"/>
        <v>14.800000000001091</v>
      </c>
      <c r="Y2651">
        <f t="shared" si="1498"/>
        <v>46.3799999999992</v>
      </c>
      <c r="Z2651">
        <f t="shared" si="1499"/>
        <v>0</v>
      </c>
      <c r="AA2651">
        <f t="shared" si="1500"/>
        <v>0</v>
      </c>
      <c r="AB2651" s="18">
        <f t="shared" si="1501"/>
        <v>0</v>
      </c>
      <c r="AC2651" s="18">
        <f t="shared" si="1502"/>
        <v>0</v>
      </c>
      <c r="AD2651" s="18">
        <f t="shared" si="1503"/>
        <v>0</v>
      </c>
      <c r="AE2651" s="18">
        <f t="shared" si="1504"/>
        <v>0</v>
      </c>
      <c r="AG2651" s="18">
        <f t="shared" si="1505"/>
        <v>0</v>
      </c>
      <c r="AH2651" s="18">
        <f t="shared" si="1506"/>
        <v>0</v>
      </c>
    </row>
    <row r="2652" spans="5:34" x14ac:dyDescent="0.25">
      <c r="E2652" s="12">
        <v>43432.75</v>
      </c>
      <c r="F2652" s="10">
        <v>11298.74</v>
      </c>
      <c r="G2652" s="10">
        <v>11311.71</v>
      </c>
      <c r="H2652" s="10">
        <v>11293.39</v>
      </c>
      <c r="I2652" s="10">
        <v>11306.35</v>
      </c>
      <c r="K2652" s="13">
        <f t="shared" si="1495"/>
        <v>7.6100000000005821</v>
      </c>
      <c r="L2652" s="13">
        <f t="shared" si="1507"/>
        <v>-76.81000000000131</v>
      </c>
      <c r="M2652" s="13">
        <f t="shared" si="1496"/>
        <v>18.319999999999709</v>
      </c>
      <c r="X2652">
        <f t="shared" si="1497"/>
        <v>7.6100000000005821</v>
      </c>
      <c r="Y2652">
        <f t="shared" si="1498"/>
        <v>18.319999999999709</v>
      </c>
      <c r="Z2652">
        <f t="shared" si="1499"/>
        <v>0</v>
      </c>
      <c r="AA2652">
        <f t="shared" si="1500"/>
        <v>0</v>
      </c>
      <c r="AB2652" s="18">
        <f t="shared" si="1501"/>
        <v>0</v>
      </c>
      <c r="AC2652" s="18">
        <f t="shared" si="1502"/>
        <v>0</v>
      </c>
      <c r="AD2652" s="18">
        <f t="shared" si="1503"/>
        <v>0</v>
      </c>
      <c r="AE2652" s="18">
        <f t="shared" si="1504"/>
        <v>0</v>
      </c>
      <c r="AG2652" s="18">
        <f t="shared" si="1505"/>
        <v>0</v>
      </c>
      <c r="AH2652" s="18">
        <f t="shared" si="1506"/>
        <v>0</v>
      </c>
    </row>
    <row r="2653" spans="5:34" x14ac:dyDescent="0.25">
      <c r="E2653" s="11">
        <v>43432.791666666664</v>
      </c>
      <c r="F2653" s="9">
        <v>11306.6</v>
      </c>
      <c r="G2653" s="9">
        <v>11372.86</v>
      </c>
      <c r="H2653" s="9">
        <v>11306.6</v>
      </c>
      <c r="I2653" s="9">
        <v>11360.61</v>
      </c>
      <c r="K2653" s="13">
        <f t="shared" si="1495"/>
        <v>54.010000000000218</v>
      </c>
      <c r="L2653" s="13">
        <f t="shared" si="1507"/>
        <v>-22.800000000001091</v>
      </c>
      <c r="M2653" s="13">
        <f t="shared" si="1496"/>
        <v>66.260000000000218</v>
      </c>
      <c r="X2653">
        <f t="shared" si="1497"/>
        <v>54.010000000000218</v>
      </c>
      <c r="Y2653">
        <f t="shared" si="1498"/>
        <v>66.260000000000218</v>
      </c>
      <c r="Z2653">
        <f t="shared" si="1499"/>
        <v>0</v>
      </c>
      <c r="AA2653">
        <f t="shared" si="1500"/>
        <v>0</v>
      </c>
      <c r="AB2653" s="18">
        <f t="shared" si="1501"/>
        <v>0</v>
      </c>
      <c r="AC2653" s="18">
        <f t="shared" si="1502"/>
        <v>0</v>
      </c>
      <c r="AD2653" s="18">
        <f t="shared" si="1503"/>
        <v>0</v>
      </c>
      <c r="AE2653" s="18">
        <f t="shared" si="1504"/>
        <v>0</v>
      </c>
      <c r="AG2653" s="18">
        <f t="shared" si="1505"/>
        <v>0</v>
      </c>
      <c r="AH2653" s="18">
        <f t="shared" si="1506"/>
        <v>0</v>
      </c>
    </row>
    <row r="2654" spans="5:34" x14ac:dyDescent="0.25">
      <c r="E2654" s="12">
        <v>43432.833333333336</v>
      </c>
      <c r="F2654" s="10">
        <v>11361.11</v>
      </c>
      <c r="G2654" s="10">
        <v>11395.61</v>
      </c>
      <c r="H2654" s="10">
        <v>11353.1</v>
      </c>
      <c r="I2654" s="10">
        <v>11386.11</v>
      </c>
      <c r="K2654" s="13">
        <f t="shared" si="1495"/>
        <v>25</v>
      </c>
      <c r="L2654" s="13">
        <f t="shared" si="1507"/>
        <v>2.1999999999989086</v>
      </c>
      <c r="M2654" s="13">
        <f t="shared" si="1496"/>
        <v>42.510000000000218</v>
      </c>
      <c r="X2654">
        <f t="shared" si="1497"/>
        <v>25</v>
      </c>
      <c r="Y2654">
        <f t="shared" si="1498"/>
        <v>42.510000000000218</v>
      </c>
      <c r="Z2654">
        <f t="shared" si="1499"/>
        <v>0</v>
      </c>
      <c r="AA2654">
        <f t="shared" si="1500"/>
        <v>0</v>
      </c>
      <c r="AB2654" s="18">
        <f t="shared" si="1501"/>
        <v>0</v>
      </c>
      <c r="AC2654" s="18">
        <f t="shared" si="1502"/>
        <v>0</v>
      </c>
      <c r="AD2654" s="18">
        <f t="shared" si="1503"/>
        <v>0</v>
      </c>
      <c r="AE2654" s="18">
        <f t="shared" si="1504"/>
        <v>0</v>
      </c>
      <c r="AG2654" s="18">
        <f t="shared" si="1505"/>
        <v>0</v>
      </c>
      <c r="AH2654" s="18">
        <f t="shared" si="1506"/>
        <v>0</v>
      </c>
    </row>
    <row r="2655" spans="5:34" x14ac:dyDescent="0.25">
      <c r="E2655" s="11">
        <v>43432.875</v>
      </c>
      <c r="F2655" s="9">
        <v>11386.36</v>
      </c>
      <c r="G2655" s="9">
        <v>11397.86</v>
      </c>
      <c r="H2655" s="9">
        <v>11378.6</v>
      </c>
      <c r="I2655" s="9">
        <v>11382.6</v>
      </c>
      <c r="K2655" s="13">
        <f t="shared" si="1495"/>
        <v>-3.7600000000002183</v>
      </c>
      <c r="L2655" s="13">
        <f t="shared" si="1507"/>
        <v>-1.5600000000013097</v>
      </c>
      <c r="M2655" s="13">
        <f t="shared" si="1496"/>
        <v>19.260000000000218</v>
      </c>
      <c r="X2655">
        <f t="shared" si="1497"/>
        <v>3.7600000000002183</v>
      </c>
      <c r="Y2655">
        <f t="shared" si="1498"/>
        <v>19.260000000000218</v>
      </c>
      <c r="Z2655">
        <f t="shared" si="1499"/>
        <v>0</v>
      </c>
      <c r="AA2655">
        <f t="shared" si="1500"/>
        <v>0</v>
      </c>
      <c r="AB2655" s="18">
        <f t="shared" si="1501"/>
        <v>0</v>
      </c>
      <c r="AC2655" s="18">
        <f t="shared" si="1502"/>
        <v>0</v>
      </c>
      <c r="AD2655" s="18">
        <f t="shared" si="1503"/>
        <v>0</v>
      </c>
      <c r="AE2655" s="18">
        <f t="shared" si="1504"/>
        <v>0</v>
      </c>
      <c r="AG2655" s="18">
        <f t="shared" si="1505"/>
        <v>0</v>
      </c>
      <c r="AH2655" s="18">
        <f t="shared" si="1506"/>
        <v>0</v>
      </c>
    </row>
    <row r="2656" spans="5:34" x14ac:dyDescent="0.25">
      <c r="E2656" s="12">
        <v>43432.916666666664</v>
      </c>
      <c r="F2656" s="10">
        <v>11382.35</v>
      </c>
      <c r="G2656" s="10">
        <v>11421.11</v>
      </c>
      <c r="H2656" s="10">
        <v>11374.85</v>
      </c>
      <c r="I2656" s="10">
        <v>11412.6</v>
      </c>
      <c r="K2656" s="13">
        <f t="shared" si="1495"/>
        <v>30.25</v>
      </c>
      <c r="L2656" s="13">
        <f t="shared" si="1507"/>
        <v>28.68999999999869</v>
      </c>
      <c r="M2656" s="13">
        <f t="shared" si="1496"/>
        <v>46.260000000000218</v>
      </c>
      <c r="N2656" s="13"/>
      <c r="X2656">
        <f t="shared" si="1497"/>
        <v>30.25</v>
      </c>
      <c r="Y2656">
        <f t="shared" si="1498"/>
        <v>46.260000000000218</v>
      </c>
      <c r="Z2656">
        <f t="shared" si="1499"/>
        <v>0</v>
      </c>
      <c r="AA2656">
        <f t="shared" si="1500"/>
        <v>0</v>
      </c>
      <c r="AB2656" s="18">
        <f t="shared" si="1501"/>
        <v>0</v>
      </c>
      <c r="AC2656" s="18">
        <f t="shared" si="1502"/>
        <v>0</v>
      </c>
      <c r="AD2656" s="18">
        <f t="shared" si="1503"/>
        <v>0</v>
      </c>
      <c r="AE2656" s="18">
        <f t="shared" si="1504"/>
        <v>0</v>
      </c>
      <c r="AG2656" s="18">
        <f t="shared" si="1505"/>
        <v>0</v>
      </c>
      <c r="AH2656" s="18">
        <f t="shared" si="1506"/>
        <v>0</v>
      </c>
    </row>
    <row r="2657" spans="5:34" hidden="1" x14ac:dyDescent="0.25">
      <c r="E2657" s="11">
        <v>43432.958333333336</v>
      </c>
      <c r="F2657" s="9">
        <v>11412.6</v>
      </c>
      <c r="G2657" s="9">
        <v>11412.6</v>
      </c>
      <c r="H2657" s="9">
        <v>11391.04</v>
      </c>
      <c r="I2657" s="9">
        <v>11398.27</v>
      </c>
      <c r="AB2657"/>
      <c r="AC2657"/>
      <c r="AD2657"/>
      <c r="AE2657"/>
    </row>
    <row r="2658" spans="5:34" hidden="1" x14ac:dyDescent="0.25">
      <c r="E2658" s="12">
        <v>43433.041666666664</v>
      </c>
      <c r="F2658" s="10">
        <v>11384.75</v>
      </c>
      <c r="G2658" s="10">
        <v>11396.14</v>
      </c>
      <c r="H2658" s="10">
        <v>11375.54</v>
      </c>
      <c r="I2658" s="10">
        <v>11391.44</v>
      </c>
      <c r="AB2658"/>
      <c r="AC2658"/>
      <c r="AD2658"/>
      <c r="AE2658"/>
    </row>
    <row r="2659" spans="5:34" hidden="1" x14ac:dyDescent="0.25">
      <c r="E2659" s="11">
        <v>43433.083333333336</v>
      </c>
      <c r="F2659" s="9">
        <v>11391.96</v>
      </c>
      <c r="G2659" s="9">
        <v>11402.87</v>
      </c>
      <c r="H2659" s="9">
        <v>11386.36</v>
      </c>
      <c r="I2659" s="9">
        <v>11386.36</v>
      </c>
      <c r="AB2659"/>
      <c r="AC2659"/>
      <c r="AD2659"/>
      <c r="AE2659"/>
    </row>
    <row r="2660" spans="5:34" hidden="1" x14ac:dyDescent="0.25">
      <c r="E2660" s="12">
        <v>43433.125</v>
      </c>
      <c r="F2660" s="10">
        <v>11385.32</v>
      </c>
      <c r="G2660" s="10">
        <v>11392.5</v>
      </c>
      <c r="H2660" s="10">
        <v>11373.33</v>
      </c>
      <c r="I2660" s="10">
        <v>11376.45</v>
      </c>
      <c r="AB2660"/>
      <c r="AC2660"/>
      <c r="AD2660"/>
      <c r="AE2660"/>
    </row>
    <row r="2661" spans="5:34" hidden="1" x14ac:dyDescent="0.25">
      <c r="E2661" s="11">
        <v>43433.166666666664</v>
      </c>
      <c r="F2661" s="9">
        <v>11374.37</v>
      </c>
      <c r="G2661" s="9">
        <v>11378.54</v>
      </c>
      <c r="H2661" s="9">
        <v>11361.56</v>
      </c>
      <c r="I2661" s="9">
        <v>11362.1</v>
      </c>
      <c r="AB2661"/>
      <c r="AC2661"/>
      <c r="AD2661"/>
      <c r="AE2661"/>
    </row>
    <row r="2662" spans="5:34" hidden="1" x14ac:dyDescent="0.25">
      <c r="E2662" s="12">
        <v>43433.208333333336</v>
      </c>
      <c r="F2662" s="10">
        <v>11362.62</v>
      </c>
      <c r="G2662" s="10">
        <v>11379.68</v>
      </c>
      <c r="H2662" s="10">
        <v>11362.1</v>
      </c>
      <c r="I2662" s="10">
        <v>11376.06</v>
      </c>
      <c r="AB2662"/>
      <c r="AC2662"/>
      <c r="AD2662"/>
      <c r="AE2662"/>
    </row>
    <row r="2663" spans="5:34" hidden="1" x14ac:dyDescent="0.25">
      <c r="E2663" s="11">
        <v>43433.25</v>
      </c>
      <c r="F2663" s="9">
        <v>11376.58</v>
      </c>
      <c r="G2663" s="9">
        <v>11377.71</v>
      </c>
      <c r="H2663" s="9">
        <v>11368.86</v>
      </c>
      <c r="I2663" s="9">
        <v>11377.71</v>
      </c>
      <c r="AB2663"/>
      <c r="AC2663"/>
      <c r="AD2663"/>
      <c r="AE2663"/>
    </row>
    <row r="2664" spans="5:34" hidden="1" x14ac:dyDescent="0.25">
      <c r="E2664" s="12">
        <v>43433.291666666664</v>
      </c>
      <c r="F2664" s="10">
        <v>11378.23</v>
      </c>
      <c r="G2664" s="10">
        <v>11378.23</v>
      </c>
      <c r="H2664" s="10">
        <v>11360.19</v>
      </c>
      <c r="I2664" s="10">
        <v>11363.31</v>
      </c>
      <c r="AB2664"/>
      <c r="AC2664"/>
      <c r="AD2664"/>
      <c r="AE2664"/>
    </row>
    <row r="2665" spans="5:34" x14ac:dyDescent="0.25">
      <c r="E2665" s="11">
        <v>43433.333333333336</v>
      </c>
      <c r="F2665" s="9">
        <v>11362.27</v>
      </c>
      <c r="G2665" s="9">
        <v>11375.13</v>
      </c>
      <c r="H2665" s="9">
        <v>11353.95</v>
      </c>
      <c r="I2665" s="9">
        <v>11375.13</v>
      </c>
      <c r="K2665" s="13">
        <f t="shared" ref="K2665:K2679" si="1508">I2665-F2665</f>
        <v>12.859999999998763</v>
      </c>
      <c r="L2665" s="13">
        <v>0</v>
      </c>
      <c r="M2665" s="13">
        <f t="shared" ref="M2665:M2679" si="1509">G2665-H2665</f>
        <v>21.179999999998472</v>
      </c>
      <c r="N2665" s="13">
        <f>I2679-F2665</f>
        <v>-28.069999999999709</v>
      </c>
      <c r="O2665" s="18">
        <f>IF(K2665*N2665&gt;0,1,0)</f>
        <v>0</v>
      </c>
      <c r="P2665">
        <f>_xlfn.IFS(K2665&lt;0,MIN(L2664:L2678),K2665&gt;0,MAX(L2664:L2678))</f>
        <v>0</v>
      </c>
      <c r="Q2665">
        <f>_xlfn.IFS(K2665&lt;0,MAX(L2664:L2678),K2665&gt;0,MIN(L2664:L2678))</f>
        <v>-92.430000000000291</v>
      </c>
      <c r="T2665" s="13">
        <f>MAX(G2665:G2679)</f>
        <v>11404.31</v>
      </c>
      <c r="X2665">
        <f t="shared" ref="X2665:X2679" si="1510">ABS(K2665)</f>
        <v>12.859999999998763</v>
      </c>
      <c r="Y2665">
        <f t="shared" ref="Y2665:Y2679" si="1511">ABS(M2665)</f>
        <v>21.179999999998472</v>
      </c>
      <c r="Z2665">
        <f t="shared" ref="Z2665:Z2679" si="1512">IF(T2665&lt;1000,ABS(T2665),0)</f>
        <v>0</v>
      </c>
      <c r="AA2665">
        <f t="shared" ref="AA2665:AA2679" si="1513">ABS(N2665)</f>
        <v>28.069999999999709</v>
      </c>
      <c r="AB2665" s="18">
        <f t="shared" ref="AB2665:AB2679" si="1514">ABS(P2665)</f>
        <v>0</v>
      </c>
      <c r="AC2665" s="18">
        <f t="shared" ref="AC2665:AC2679" si="1515">ABS(Q2665)</f>
        <v>92.430000000000291</v>
      </c>
      <c r="AD2665" s="18">
        <f t="shared" ref="AD2665:AD2679" si="1516">IF(O2665=1,ABS(P2665),0)</f>
        <v>0</v>
      </c>
      <c r="AE2665" s="18">
        <f t="shared" ref="AE2665:AE2679" si="1517">IF(O2665=0,ABS(Q2665),0)</f>
        <v>92.430000000000291</v>
      </c>
      <c r="AG2665" s="18">
        <f t="shared" ref="AG2665:AG2679" si="1518">IF(O2665=1,ABS(Q2665),0)</f>
        <v>0</v>
      </c>
      <c r="AH2665" s="18">
        <f t="shared" ref="AH2665:AH2679" si="1519">IF(O2665=0,ABS(P2665),0)</f>
        <v>0</v>
      </c>
    </row>
    <row r="2666" spans="5:34" x14ac:dyDescent="0.25">
      <c r="E2666" s="12">
        <v>43433.375</v>
      </c>
      <c r="F2666" s="10">
        <v>11388.83</v>
      </c>
      <c r="G2666" s="10">
        <v>11391.33</v>
      </c>
      <c r="H2666" s="10">
        <v>11355.66</v>
      </c>
      <c r="I2666" s="10">
        <v>11359.22</v>
      </c>
      <c r="K2666" s="13">
        <f t="shared" si="1508"/>
        <v>-29.610000000000582</v>
      </c>
      <c r="L2666" s="13">
        <f t="shared" ref="L2666:L2679" si="1520">L2665+K2666</f>
        <v>-29.610000000000582</v>
      </c>
      <c r="M2666" s="13">
        <f t="shared" si="1509"/>
        <v>35.670000000000073</v>
      </c>
      <c r="T2666" s="13">
        <f>MIN(H2665:H2679)</f>
        <v>11275.43</v>
      </c>
      <c r="X2666">
        <f t="shared" si="1510"/>
        <v>29.610000000000582</v>
      </c>
      <c r="Y2666">
        <f t="shared" si="1511"/>
        <v>35.670000000000073</v>
      </c>
      <c r="Z2666">
        <f t="shared" si="1512"/>
        <v>0</v>
      </c>
      <c r="AA2666">
        <f t="shared" si="1513"/>
        <v>0</v>
      </c>
      <c r="AB2666" s="18">
        <f t="shared" si="1514"/>
        <v>0</v>
      </c>
      <c r="AC2666" s="18">
        <f t="shared" si="1515"/>
        <v>0</v>
      </c>
      <c r="AD2666" s="18">
        <f t="shared" si="1516"/>
        <v>0</v>
      </c>
      <c r="AE2666" s="18">
        <f t="shared" si="1517"/>
        <v>0</v>
      </c>
      <c r="AG2666" s="18">
        <f t="shared" si="1518"/>
        <v>0</v>
      </c>
      <c r="AH2666" s="18">
        <f t="shared" si="1519"/>
        <v>0</v>
      </c>
    </row>
    <row r="2667" spans="5:34" x14ac:dyDescent="0.25">
      <c r="E2667" s="11">
        <v>43433.416666666664</v>
      </c>
      <c r="F2667" s="9">
        <v>11362.5</v>
      </c>
      <c r="G2667" s="9">
        <v>11404.31</v>
      </c>
      <c r="H2667" s="9">
        <v>11358.12</v>
      </c>
      <c r="I2667" s="9">
        <v>11388</v>
      </c>
      <c r="K2667" s="13">
        <f t="shared" si="1508"/>
        <v>25.5</v>
      </c>
      <c r="L2667" s="13">
        <f t="shared" si="1520"/>
        <v>-4.1100000000005821</v>
      </c>
      <c r="M2667" s="13">
        <f t="shared" si="1509"/>
        <v>46.18999999999869</v>
      </c>
      <c r="T2667" s="13">
        <f>T2665-T2666</f>
        <v>128.8799999999992</v>
      </c>
      <c r="X2667">
        <f t="shared" si="1510"/>
        <v>25.5</v>
      </c>
      <c r="Y2667">
        <f t="shared" si="1511"/>
        <v>46.18999999999869</v>
      </c>
      <c r="Z2667">
        <f t="shared" si="1512"/>
        <v>128.8799999999992</v>
      </c>
      <c r="AA2667">
        <f t="shared" si="1513"/>
        <v>0</v>
      </c>
      <c r="AB2667" s="18">
        <f t="shared" si="1514"/>
        <v>0</v>
      </c>
      <c r="AC2667" s="18">
        <f t="shared" si="1515"/>
        <v>0</v>
      </c>
      <c r="AD2667" s="18">
        <f t="shared" si="1516"/>
        <v>0</v>
      </c>
      <c r="AE2667" s="18">
        <f t="shared" si="1517"/>
        <v>0</v>
      </c>
      <c r="AG2667" s="18">
        <f t="shared" si="1518"/>
        <v>0</v>
      </c>
      <c r="AH2667" s="18">
        <f t="shared" si="1519"/>
        <v>0</v>
      </c>
    </row>
    <row r="2668" spans="5:34" x14ac:dyDescent="0.25">
      <c r="E2668" s="12">
        <v>43433.458333333336</v>
      </c>
      <c r="F2668" s="10">
        <v>11386.5</v>
      </c>
      <c r="G2668" s="10">
        <v>11386.5</v>
      </c>
      <c r="H2668" s="10">
        <v>11345.85</v>
      </c>
      <c r="I2668" s="10">
        <v>11361.9</v>
      </c>
      <c r="K2668" s="13">
        <f t="shared" si="1508"/>
        <v>-24.600000000000364</v>
      </c>
      <c r="L2668" s="13">
        <f t="shared" si="1520"/>
        <v>-28.710000000000946</v>
      </c>
      <c r="M2668" s="13">
        <f t="shared" si="1509"/>
        <v>40.649999999999636</v>
      </c>
      <c r="R2668">
        <v>-40</v>
      </c>
      <c r="X2668">
        <f t="shared" si="1510"/>
        <v>24.600000000000364</v>
      </c>
      <c r="Y2668">
        <f t="shared" si="1511"/>
        <v>40.649999999999636</v>
      </c>
      <c r="Z2668">
        <f t="shared" si="1512"/>
        <v>0</v>
      </c>
      <c r="AA2668">
        <f t="shared" si="1513"/>
        <v>0</v>
      </c>
      <c r="AB2668" s="18">
        <f t="shared" si="1514"/>
        <v>0</v>
      </c>
      <c r="AC2668" s="18">
        <f t="shared" si="1515"/>
        <v>0</v>
      </c>
      <c r="AD2668" s="18">
        <f t="shared" si="1516"/>
        <v>0</v>
      </c>
      <c r="AE2668" s="18">
        <f t="shared" si="1517"/>
        <v>0</v>
      </c>
      <c r="AG2668" s="18">
        <f t="shared" si="1518"/>
        <v>0</v>
      </c>
      <c r="AH2668" s="18">
        <f t="shared" si="1519"/>
        <v>0</v>
      </c>
    </row>
    <row r="2669" spans="5:34" x14ac:dyDescent="0.25">
      <c r="E2669" s="11">
        <v>43433.5</v>
      </c>
      <c r="F2669" s="9">
        <v>11360.9</v>
      </c>
      <c r="G2669" s="9">
        <v>11368.65</v>
      </c>
      <c r="H2669" s="9">
        <v>11312.63</v>
      </c>
      <c r="I2669" s="9">
        <v>11321.17</v>
      </c>
      <c r="K2669" s="13">
        <f t="shared" si="1508"/>
        <v>-39.729999999999563</v>
      </c>
      <c r="L2669" s="13">
        <f t="shared" si="1520"/>
        <v>-68.440000000000509</v>
      </c>
      <c r="M2669" s="13">
        <f t="shared" si="1509"/>
        <v>56.020000000000437</v>
      </c>
      <c r="X2669">
        <f t="shared" si="1510"/>
        <v>39.729999999999563</v>
      </c>
      <c r="Y2669">
        <f t="shared" si="1511"/>
        <v>56.020000000000437</v>
      </c>
      <c r="Z2669">
        <f t="shared" si="1512"/>
        <v>0</v>
      </c>
      <c r="AA2669">
        <f t="shared" si="1513"/>
        <v>0</v>
      </c>
      <c r="AB2669" s="18">
        <f t="shared" si="1514"/>
        <v>0</v>
      </c>
      <c r="AC2669" s="18">
        <f t="shared" si="1515"/>
        <v>0</v>
      </c>
      <c r="AD2669" s="18">
        <f t="shared" si="1516"/>
        <v>0</v>
      </c>
      <c r="AE2669" s="18">
        <f t="shared" si="1517"/>
        <v>0</v>
      </c>
      <c r="AG2669" s="18">
        <f t="shared" si="1518"/>
        <v>0</v>
      </c>
      <c r="AH2669" s="18">
        <f t="shared" si="1519"/>
        <v>0</v>
      </c>
    </row>
    <row r="2670" spans="5:34" x14ac:dyDescent="0.25">
      <c r="E2670" s="12">
        <v>43433.541666666664</v>
      </c>
      <c r="F2670" s="10">
        <v>11320.67</v>
      </c>
      <c r="G2670" s="10">
        <v>11336.43</v>
      </c>
      <c r="H2670" s="10">
        <v>11275.43</v>
      </c>
      <c r="I2670" s="10">
        <v>11310.89</v>
      </c>
      <c r="K2670" s="13">
        <f t="shared" si="1508"/>
        <v>-9.7800000000006548</v>
      </c>
      <c r="L2670" s="13">
        <f t="shared" si="1520"/>
        <v>-78.220000000001164</v>
      </c>
      <c r="M2670" s="13">
        <f t="shared" si="1509"/>
        <v>61</v>
      </c>
      <c r="X2670">
        <f t="shared" si="1510"/>
        <v>9.7800000000006548</v>
      </c>
      <c r="Y2670">
        <f t="shared" si="1511"/>
        <v>61</v>
      </c>
      <c r="Z2670">
        <f t="shared" si="1512"/>
        <v>0</v>
      </c>
      <c r="AA2670">
        <f t="shared" si="1513"/>
        <v>0</v>
      </c>
      <c r="AB2670" s="18">
        <f t="shared" si="1514"/>
        <v>0</v>
      </c>
      <c r="AC2670" s="18">
        <f t="shared" si="1515"/>
        <v>0</v>
      </c>
      <c r="AD2670" s="18">
        <f t="shared" si="1516"/>
        <v>0</v>
      </c>
      <c r="AE2670" s="18">
        <f t="shared" si="1517"/>
        <v>0</v>
      </c>
      <c r="AG2670" s="18">
        <f t="shared" si="1518"/>
        <v>0</v>
      </c>
      <c r="AH2670" s="18">
        <f t="shared" si="1519"/>
        <v>0</v>
      </c>
    </row>
    <row r="2671" spans="5:34" x14ac:dyDescent="0.25">
      <c r="E2671" s="11">
        <v>43433.583333333336</v>
      </c>
      <c r="F2671" s="9">
        <v>11309.89</v>
      </c>
      <c r="G2671" s="9">
        <v>11335.91</v>
      </c>
      <c r="H2671" s="9">
        <v>11307.79</v>
      </c>
      <c r="I2671" s="9">
        <v>11318.3</v>
      </c>
      <c r="K2671" s="13">
        <f t="shared" si="1508"/>
        <v>8.4099999999998545</v>
      </c>
      <c r="L2671" s="13">
        <f t="shared" si="1520"/>
        <v>-69.81000000000131</v>
      </c>
      <c r="M2671" s="13">
        <f t="shared" si="1509"/>
        <v>28.119999999998981</v>
      </c>
      <c r="X2671">
        <f t="shared" si="1510"/>
        <v>8.4099999999998545</v>
      </c>
      <c r="Y2671">
        <f t="shared" si="1511"/>
        <v>28.119999999998981</v>
      </c>
      <c r="Z2671">
        <f t="shared" si="1512"/>
        <v>0</v>
      </c>
      <c r="AA2671">
        <f t="shared" si="1513"/>
        <v>0</v>
      </c>
      <c r="AB2671" s="18">
        <f t="shared" si="1514"/>
        <v>0</v>
      </c>
      <c r="AC2671" s="18">
        <f t="shared" si="1515"/>
        <v>0</v>
      </c>
      <c r="AD2671" s="18">
        <f t="shared" si="1516"/>
        <v>0</v>
      </c>
      <c r="AE2671" s="18">
        <f t="shared" si="1517"/>
        <v>0</v>
      </c>
      <c r="AG2671" s="18">
        <f t="shared" si="1518"/>
        <v>0</v>
      </c>
      <c r="AH2671" s="18">
        <f t="shared" si="1519"/>
        <v>0</v>
      </c>
    </row>
    <row r="2672" spans="5:34" x14ac:dyDescent="0.25">
      <c r="E2672" s="12">
        <v>43433.625</v>
      </c>
      <c r="F2672" s="10">
        <v>11318.8</v>
      </c>
      <c r="G2672" s="10">
        <v>11354.2</v>
      </c>
      <c r="H2672" s="10">
        <v>11305.95</v>
      </c>
      <c r="I2672" s="10">
        <v>11344.16</v>
      </c>
      <c r="K2672" s="13">
        <f t="shared" si="1508"/>
        <v>25.360000000000582</v>
      </c>
      <c r="L2672" s="13">
        <f t="shared" si="1520"/>
        <v>-44.450000000000728</v>
      </c>
      <c r="M2672" s="13">
        <f t="shared" si="1509"/>
        <v>48.25</v>
      </c>
      <c r="X2672">
        <f t="shared" si="1510"/>
        <v>25.360000000000582</v>
      </c>
      <c r="Y2672">
        <f t="shared" si="1511"/>
        <v>48.25</v>
      </c>
      <c r="Z2672">
        <f t="shared" si="1512"/>
        <v>0</v>
      </c>
      <c r="AA2672">
        <f t="shared" si="1513"/>
        <v>0</v>
      </c>
      <c r="AB2672" s="18">
        <f t="shared" si="1514"/>
        <v>0</v>
      </c>
      <c r="AC2672" s="18">
        <f t="shared" si="1515"/>
        <v>0</v>
      </c>
      <c r="AD2672" s="18">
        <f t="shared" si="1516"/>
        <v>0</v>
      </c>
      <c r="AE2672" s="18">
        <f t="shared" si="1517"/>
        <v>0</v>
      </c>
      <c r="AG2672" s="18">
        <f t="shared" si="1518"/>
        <v>0</v>
      </c>
      <c r="AH2672" s="18">
        <f t="shared" si="1519"/>
        <v>0</v>
      </c>
    </row>
    <row r="2673" spans="5:34" x14ac:dyDescent="0.25">
      <c r="E2673" s="11">
        <v>43433.666666666664</v>
      </c>
      <c r="F2673" s="9">
        <v>11343.66</v>
      </c>
      <c r="G2673" s="9">
        <v>11352.98</v>
      </c>
      <c r="H2673" s="9">
        <v>11326.9</v>
      </c>
      <c r="I2673" s="9">
        <v>11343.94</v>
      </c>
      <c r="K2673" s="13">
        <f t="shared" si="1508"/>
        <v>0.28000000000065484</v>
      </c>
      <c r="L2673" s="13">
        <f t="shared" si="1520"/>
        <v>-44.170000000000073</v>
      </c>
      <c r="M2673" s="13">
        <f t="shared" si="1509"/>
        <v>26.079999999999927</v>
      </c>
      <c r="X2673">
        <f t="shared" si="1510"/>
        <v>0.28000000000065484</v>
      </c>
      <c r="Y2673">
        <f t="shared" si="1511"/>
        <v>26.079999999999927</v>
      </c>
      <c r="Z2673">
        <f t="shared" si="1512"/>
        <v>0</v>
      </c>
      <c r="AA2673">
        <f t="shared" si="1513"/>
        <v>0</v>
      </c>
      <c r="AB2673" s="18">
        <f t="shared" si="1514"/>
        <v>0</v>
      </c>
      <c r="AC2673" s="18">
        <f t="shared" si="1515"/>
        <v>0</v>
      </c>
      <c r="AD2673" s="18">
        <f t="shared" si="1516"/>
        <v>0</v>
      </c>
      <c r="AE2673" s="18">
        <f t="shared" si="1517"/>
        <v>0</v>
      </c>
      <c r="AG2673" s="18">
        <f t="shared" si="1518"/>
        <v>0</v>
      </c>
      <c r="AH2673" s="18">
        <f t="shared" si="1519"/>
        <v>0</v>
      </c>
    </row>
    <row r="2674" spans="5:34" x14ac:dyDescent="0.25">
      <c r="E2674" s="12">
        <v>43433.708333333336</v>
      </c>
      <c r="F2674" s="10">
        <v>11343.69</v>
      </c>
      <c r="G2674" s="10">
        <v>11353.27</v>
      </c>
      <c r="H2674" s="10">
        <v>11275.77</v>
      </c>
      <c r="I2674" s="10">
        <v>11295.43</v>
      </c>
      <c r="K2674" s="13">
        <f t="shared" si="1508"/>
        <v>-48.260000000000218</v>
      </c>
      <c r="L2674" s="13">
        <f t="shared" si="1520"/>
        <v>-92.430000000000291</v>
      </c>
      <c r="M2674" s="13">
        <f t="shared" si="1509"/>
        <v>77.5</v>
      </c>
      <c r="X2674">
        <f t="shared" si="1510"/>
        <v>48.260000000000218</v>
      </c>
      <c r="Y2674">
        <f t="shared" si="1511"/>
        <v>77.5</v>
      </c>
      <c r="Z2674">
        <f t="shared" si="1512"/>
        <v>0</v>
      </c>
      <c r="AA2674">
        <f t="shared" si="1513"/>
        <v>0</v>
      </c>
      <c r="AB2674" s="18">
        <f t="shared" si="1514"/>
        <v>0</v>
      </c>
      <c r="AC2674" s="18">
        <f t="shared" si="1515"/>
        <v>0</v>
      </c>
      <c r="AD2674" s="18">
        <f t="shared" si="1516"/>
        <v>0</v>
      </c>
      <c r="AE2674" s="18">
        <f t="shared" si="1517"/>
        <v>0</v>
      </c>
      <c r="AG2674" s="18">
        <f t="shared" si="1518"/>
        <v>0</v>
      </c>
      <c r="AH2674" s="18">
        <f t="shared" si="1519"/>
        <v>0</v>
      </c>
    </row>
    <row r="2675" spans="5:34" x14ac:dyDescent="0.25">
      <c r="E2675" s="11">
        <v>43433.75</v>
      </c>
      <c r="F2675" s="9">
        <v>11295.68</v>
      </c>
      <c r="G2675" s="9">
        <v>11318.92</v>
      </c>
      <c r="H2675" s="9">
        <v>11285.85</v>
      </c>
      <c r="I2675" s="9">
        <v>11305.47</v>
      </c>
      <c r="K2675" s="13">
        <f t="shared" si="1508"/>
        <v>9.7899999999990541</v>
      </c>
      <c r="L2675" s="13">
        <f t="shared" si="1520"/>
        <v>-82.640000000001237</v>
      </c>
      <c r="M2675" s="13">
        <f t="shared" si="1509"/>
        <v>33.069999999999709</v>
      </c>
      <c r="X2675">
        <f t="shared" si="1510"/>
        <v>9.7899999999990541</v>
      </c>
      <c r="Y2675">
        <f t="shared" si="1511"/>
        <v>33.069999999999709</v>
      </c>
      <c r="Z2675">
        <f t="shared" si="1512"/>
        <v>0</v>
      </c>
      <c r="AA2675">
        <f t="shared" si="1513"/>
        <v>0</v>
      </c>
      <c r="AB2675" s="18">
        <f t="shared" si="1514"/>
        <v>0</v>
      </c>
      <c r="AC2675" s="18">
        <f t="shared" si="1515"/>
        <v>0</v>
      </c>
      <c r="AD2675" s="18">
        <f t="shared" si="1516"/>
        <v>0</v>
      </c>
      <c r="AE2675" s="18">
        <f t="shared" si="1517"/>
        <v>0</v>
      </c>
      <c r="AG2675" s="18">
        <f t="shared" si="1518"/>
        <v>0</v>
      </c>
      <c r="AH2675" s="18">
        <f t="shared" si="1519"/>
        <v>0</v>
      </c>
    </row>
    <row r="2676" spans="5:34" x14ac:dyDescent="0.25">
      <c r="E2676" s="12">
        <v>43433.791666666664</v>
      </c>
      <c r="F2676" s="10">
        <v>11305.47</v>
      </c>
      <c r="G2676" s="10">
        <v>11317.96</v>
      </c>
      <c r="H2676" s="10">
        <v>11291.46</v>
      </c>
      <c r="I2676" s="10">
        <v>11313.46</v>
      </c>
      <c r="K2676" s="13">
        <f t="shared" si="1508"/>
        <v>7.9899999999997817</v>
      </c>
      <c r="L2676" s="13">
        <f t="shared" si="1520"/>
        <v>-74.650000000001455</v>
      </c>
      <c r="M2676" s="13">
        <f t="shared" si="1509"/>
        <v>26.5</v>
      </c>
      <c r="X2676">
        <f t="shared" si="1510"/>
        <v>7.9899999999997817</v>
      </c>
      <c r="Y2676">
        <f t="shared" si="1511"/>
        <v>26.5</v>
      </c>
      <c r="Z2676">
        <f t="shared" si="1512"/>
        <v>0</v>
      </c>
      <c r="AA2676">
        <f t="shared" si="1513"/>
        <v>0</v>
      </c>
      <c r="AB2676" s="18">
        <f t="shared" si="1514"/>
        <v>0</v>
      </c>
      <c r="AC2676" s="18">
        <f t="shared" si="1515"/>
        <v>0</v>
      </c>
      <c r="AD2676" s="18">
        <f t="shared" si="1516"/>
        <v>0</v>
      </c>
      <c r="AE2676" s="18">
        <f t="shared" si="1517"/>
        <v>0</v>
      </c>
      <c r="AG2676" s="18">
        <f t="shared" si="1518"/>
        <v>0</v>
      </c>
      <c r="AH2676" s="18">
        <f t="shared" si="1519"/>
        <v>0</v>
      </c>
    </row>
    <row r="2677" spans="5:34" x14ac:dyDescent="0.25">
      <c r="E2677" s="11">
        <v>43433.833333333336</v>
      </c>
      <c r="F2677" s="9">
        <v>11314.21</v>
      </c>
      <c r="G2677" s="9">
        <v>11336.96</v>
      </c>
      <c r="H2677" s="9">
        <v>11312.46</v>
      </c>
      <c r="I2677" s="9">
        <v>11322.21</v>
      </c>
      <c r="K2677" s="13">
        <f t="shared" si="1508"/>
        <v>8</v>
      </c>
      <c r="L2677" s="13">
        <f t="shared" si="1520"/>
        <v>-66.650000000001455</v>
      </c>
      <c r="M2677" s="13">
        <f t="shared" si="1509"/>
        <v>24.5</v>
      </c>
      <c r="X2677">
        <f t="shared" si="1510"/>
        <v>8</v>
      </c>
      <c r="Y2677">
        <f t="shared" si="1511"/>
        <v>24.5</v>
      </c>
      <c r="Z2677">
        <f t="shared" si="1512"/>
        <v>0</v>
      </c>
      <c r="AA2677">
        <f t="shared" si="1513"/>
        <v>0</v>
      </c>
      <c r="AB2677" s="18">
        <f t="shared" si="1514"/>
        <v>0</v>
      </c>
      <c r="AC2677" s="18">
        <f t="shared" si="1515"/>
        <v>0</v>
      </c>
      <c r="AD2677" s="18">
        <f t="shared" si="1516"/>
        <v>0</v>
      </c>
      <c r="AE2677" s="18">
        <f t="shared" si="1517"/>
        <v>0</v>
      </c>
      <c r="AG2677" s="18">
        <f t="shared" si="1518"/>
        <v>0</v>
      </c>
      <c r="AH2677" s="18">
        <f t="shared" si="1519"/>
        <v>0</v>
      </c>
    </row>
    <row r="2678" spans="5:34" x14ac:dyDescent="0.25">
      <c r="E2678" s="12">
        <v>43433.875</v>
      </c>
      <c r="F2678" s="10">
        <v>11321.46</v>
      </c>
      <c r="G2678" s="10">
        <v>11348.21</v>
      </c>
      <c r="H2678" s="10">
        <v>11320.46</v>
      </c>
      <c r="I2678" s="10">
        <v>11346.46</v>
      </c>
      <c r="K2678" s="13">
        <f t="shared" si="1508"/>
        <v>25</v>
      </c>
      <c r="L2678" s="13">
        <f t="shared" si="1520"/>
        <v>-41.650000000001455</v>
      </c>
      <c r="M2678" s="13">
        <f t="shared" si="1509"/>
        <v>27.75</v>
      </c>
      <c r="X2678">
        <f t="shared" si="1510"/>
        <v>25</v>
      </c>
      <c r="Y2678">
        <f t="shared" si="1511"/>
        <v>27.75</v>
      </c>
      <c r="Z2678">
        <f t="shared" si="1512"/>
        <v>0</v>
      </c>
      <c r="AA2678">
        <f t="shared" si="1513"/>
        <v>0</v>
      </c>
      <c r="AB2678" s="18">
        <f t="shared" si="1514"/>
        <v>0</v>
      </c>
      <c r="AC2678" s="18">
        <f t="shared" si="1515"/>
        <v>0</v>
      </c>
      <c r="AD2678" s="18">
        <f t="shared" si="1516"/>
        <v>0</v>
      </c>
      <c r="AE2678" s="18">
        <f t="shared" si="1517"/>
        <v>0</v>
      </c>
      <c r="AG2678" s="18">
        <f t="shared" si="1518"/>
        <v>0</v>
      </c>
      <c r="AH2678" s="18">
        <f t="shared" si="1519"/>
        <v>0</v>
      </c>
    </row>
    <row r="2679" spans="5:34" x14ac:dyDescent="0.25">
      <c r="E2679" s="11">
        <v>43433.916666666664</v>
      </c>
      <c r="F2679" s="9">
        <v>11346.71</v>
      </c>
      <c r="G2679" s="9">
        <v>11350.96</v>
      </c>
      <c r="H2679" s="9">
        <v>11329.2</v>
      </c>
      <c r="I2679" s="9">
        <v>11334.2</v>
      </c>
      <c r="K2679" s="13">
        <f t="shared" si="1508"/>
        <v>-12.509999999998399</v>
      </c>
      <c r="L2679" s="13">
        <f t="shared" si="1520"/>
        <v>-54.159999999999854</v>
      </c>
      <c r="M2679" s="13">
        <f t="shared" si="1509"/>
        <v>21.759999999998399</v>
      </c>
      <c r="N2679" s="13"/>
      <c r="X2679">
        <f t="shared" si="1510"/>
        <v>12.509999999998399</v>
      </c>
      <c r="Y2679">
        <f t="shared" si="1511"/>
        <v>21.759999999998399</v>
      </c>
      <c r="Z2679">
        <f t="shared" si="1512"/>
        <v>0</v>
      </c>
      <c r="AA2679">
        <f t="shared" si="1513"/>
        <v>0</v>
      </c>
      <c r="AB2679" s="18">
        <f t="shared" si="1514"/>
        <v>0</v>
      </c>
      <c r="AC2679" s="18">
        <f t="shared" si="1515"/>
        <v>0</v>
      </c>
      <c r="AD2679" s="18">
        <f t="shared" si="1516"/>
        <v>0</v>
      </c>
      <c r="AE2679" s="18">
        <f t="shared" si="1517"/>
        <v>0</v>
      </c>
      <c r="AG2679" s="18">
        <f t="shared" si="1518"/>
        <v>0</v>
      </c>
      <c r="AH2679" s="18">
        <f t="shared" si="1519"/>
        <v>0</v>
      </c>
    </row>
    <row r="2680" spans="5:34" hidden="1" x14ac:dyDescent="0.25">
      <c r="E2680" s="12">
        <v>43433.958333333336</v>
      </c>
      <c r="F2680" s="10">
        <v>11334.2</v>
      </c>
      <c r="G2680" s="10">
        <v>11342.99</v>
      </c>
      <c r="H2680" s="10">
        <v>11334.2</v>
      </c>
      <c r="I2680" s="10">
        <v>11336.78</v>
      </c>
      <c r="AB2680"/>
      <c r="AC2680"/>
      <c r="AD2680"/>
      <c r="AE2680"/>
    </row>
    <row r="2681" spans="5:34" hidden="1" x14ac:dyDescent="0.25">
      <c r="E2681" s="11">
        <v>43434.041666666664</v>
      </c>
      <c r="F2681" s="9">
        <v>11337.81</v>
      </c>
      <c r="G2681" s="9">
        <v>11337.81</v>
      </c>
      <c r="H2681" s="9">
        <v>11318.22</v>
      </c>
      <c r="I2681" s="9">
        <v>11326.56</v>
      </c>
      <c r="AB2681"/>
      <c r="AC2681"/>
      <c r="AD2681"/>
      <c r="AE2681"/>
    </row>
    <row r="2682" spans="5:34" hidden="1" x14ac:dyDescent="0.25">
      <c r="E2682" s="12">
        <v>43434.083333333336</v>
      </c>
      <c r="F2682" s="10">
        <v>11325.53</v>
      </c>
      <c r="G2682" s="10">
        <v>11330.23</v>
      </c>
      <c r="H2682" s="10">
        <v>11316.79</v>
      </c>
      <c r="I2682" s="10">
        <v>11322.02</v>
      </c>
      <c r="AB2682"/>
      <c r="AC2682"/>
      <c r="AD2682"/>
      <c r="AE2682"/>
    </row>
    <row r="2683" spans="5:34" hidden="1" x14ac:dyDescent="0.25">
      <c r="E2683" s="11">
        <v>43434.125</v>
      </c>
      <c r="F2683" s="9">
        <v>11321.94</v>
      </c>
      <c r="G2683" s="9">
        <v>11321.97</v>
      </c>
      <c r="H2683" s="9">
        <v>11306.09</v>
      </c>
      <c r="I2683" s="9">
        <v>11317.86</v>
      </c>
      <c r="AB2683"/>
      <c r="AC2683"/>
      <c r="AD2683"/>
      <c r="AE2683"/>
    </row>
    <row r="2684" spans="5:34" hidden="1" x14ac:dyDescent="0.25">
      <c r="E2684" s="12">
        <v>43434.166666666664</v>
      </c>
      <c r="F2684" s="10">
        <v>11318.89</v>
      </c>
      <c r="G2684" s="10">
        <v>11327.13</v>
      </c>
      <c r="H2684" s="10">
        <v>11312.69</v>
      </c>
      <c r="I2684" s="10">
        <v>11324.02</v>
      </c>
      <c r="AB2684"/>
      <c r="AC2684"/>
      <c r="AD2684"/>
      <c r="AE2684"/>
    </row>
    <row r="2685" spans="5:34" hidden="1" x14ac:dyDescent="0.25">
      <c r="E2685" s="11">
        <v>43434.208333333336</v>
      </c>
      <c r="F2685" s="9">
        <v>11325.06</v>
      </c>
      <c r="G2685" s="9">
        <v>11332.81</v>
      </c>
      <c r="H2685" s="9">
        <v>11325.06</v>
      </c>
      <c r="I2685" s="9">
        <v>11331.15</v>
      </c>
      <c r="AB2685"/>
      <c r="AC2685"/>
      <c r="AD2685"/>
      <c r="AE2685"/>
    </row>
    <row r="2686" spans="5:34" hidden="1" x14ac:dyDescent="0.25">
      <c r="E2686" s="12">
        <v>43434.25</v>
      </c>
      <c r="F2686" s="10">
        <v>11331.67</v>
      </c>
      <c r="G2686" s="10">
        <v>11335.28</v>
      </c>
      <c r="H2686" s="10">
        <v>11330.12</v>
      </c>
      <c r="I2686" s="10">
        <v>11332.18</v>
      </c>
      <c r="AB2686"/>
      <c r="AC2686"/>
      <c r="AD2686"/>
      <c r="AE2686"/>
    </row>
    <row r="2687" spans="5:34" hidden="1" x14ac:dyDescent="0.25">
      <c r="E2687" s="11">
        <v>43434.291666666664</v>
      </c>
      <c r="F2687" s="9">
        <v>11331.15</v>
      </c>
      <c r="G2687" s="9">
        <v>11333.33</v>
      </c>
      <c r="H2687" s="9">
        <v>11319.73</v>
      </c>
      <c r="I2687" s="9">
        <v>11324.36</v>
      </c>
      <c r="AB2687"/>
      <c r="AC2687"/>
      <c r="AD2687"/>
      <c r="AE2687"/>
    </row>
    <row r="2688" spans="5:34" x14ac:dyDescent="0.25">
      <c r="E2688" s="12">
        <v>43434.333333333336</v>
      </c>
      <c r="F2688" s="10">
        <v>11323.33</v>
      </c>
      <c r="G2688" s="10">
        <v>11334.43</v>
      </c>
      <c r="H2688" s="10">
        <v>11322.29</v>
      </c>
      <c r="I2688" s="10">
        <v>11331.52</v>
      </c>
      <c r="K2688" s="13">
        <f t="shared" ref="K2688:K2702" si="1521">I2688-F2688</f>
        <v>8.1900000000005093</v>
      </c>
      <c r="L2688" s="13">
        <v>0</v>
      </c>
      <c r="M2688" s="13">
        <f t="shared" ref="M2688:M2702" si="1522">G2688-H2688</f>
        <v>12.139999999999418</v>
      </c>
      <c r="N2688" s="13">
        <f>I2702-F2688</f>
        <v>-5.0900000000001455</v>
      </c>
      <c r="O2688" s="18">
        <f>IF(K2688*N2688&gt;0,1,0)</f>
        <v>0</v>
      </c>
      <c r="P2688">
        <f>_xlfn.IFS(K2688&lt;0,MIN(L2687:L2701),K2688&gt;0,MAX(L2687:L2701))</f>
        <v>0</v>
      </c>
      <c r="Q2688">
        <f>_xlfn.IFS(K2688&lt;0,MAX(L2687:L2701),K2688&gt;0,MIN(L2687:L2701))</f>
        <v>-110.72999999999956</v>
      </c>
      <c r="T2688" s="13">
        <f>MAX(G2688:G2702)</f>
        <v>11334.43</v>
      </c>
      <c r="X2688">
        <f t="shared" ref="X2688:X2702" si="1523">ABS(K2688)</f>
        <v>8.1900000000005093</v>
      </c>
      <c r="Y2688">
        <f t="shared" ref="Y2688:Y2702" si="1524">ABS(M2688)</f>
        <v>12.139999999999418</v>
      </c>
      <c r="Z2688">
        <f t="shared" ref="Z2688:Z2702" si="1525">IF(T2688&lt;1000,ABS(T2688),0)</f>
        <v>0</v>
      </c>
      <c r="AA2688">
        <f t="shared" ref="AA2688:AA2702" si="1526">ABS(N2688)</f>
        <v>5.0900000000001455</v>
      </c>
      <c r="AB2688" s="18">
        <f t="shared" ref="AB2688:AB2702" si="1527">ABS(P2688)</f>
        <v>0</v>
      </c>
      <c r="AC2688" s="18">
        <f t="shared" ref="AC2688:AC2702" si="1528">ABS(Q2688)</f>
        <v>110.72999999999956</v>
      </c>
      <c r="AD2688" s="18">
        <f t="shared" ref="AD2688:AD2702" si="1529">IF(O2688=1,ABS(P2688),0)</f>
        <v>0</v>
      </c>
      <c r="AE2688" s="18">
        <f t="shared" ref="AE2688:AE2702" si="1530">IF(O2688=0,ABS(Q2688),0)</f>
        <v>110.72999999999956</v>
      </c>
      <c r="AG2688" s="18">
        <f t="shared" ref="AG2688:AG2702" si="1531">IF(O2688=1,ABS(Q2688),0)</f>
        <v>0</v>
      </c>
      <c r="AH2688" s="18">
        <f t="shared" ref="AH2688:AH2702" si="1532">IF(O2688=0,ABS(P2688),0)</f>
        <v>0</v>
      </c>
    </row>
    <row r="2689" spans="5:34" x14ac:dyDescent="0.25">
      <c r="E2689" s="11">
        <v>43434.375</v>
      </c>
      <c r="F2689" s="9">
        <v>11329.4</v>
      </c>
      <c r="G2689" s="9">
        <v>11330.28</v>
      </c>
      <c r="H2689" s="9">
        <v>11309.79</v>
      </c>
      <c r="I2689" s="9">
        <v>11325.67</v>
      </c>
      <c r="K2689" s="13">
        <f t="shared" si="1521"/>
        <v>-3.7299999999995634</v>
      </c>
      <c r="L2689" s="13">
        <f t="shared" ref="L2689:L2702" si="1533">L2688+K2689</f>
        <v>-3.7299999999995634</v>
      </c>
      <c r="M2689" s="13">
        <f t="shared" si="1522"/>
        <v>20.489999999999782</v>
      </c>
      <c r="T2689" s="13">
        <f>MIN(H2688:H2702)</f>
        <v>11207.7</v>
      </c>
      <c r="X2689">
        <f t="shared" si="1523"/>
        <v>3.7299999999995634</v>
      </c>
      <c r="Y2689">
        <f t="shared" si="1524"/>
        <v>20.489999999999782</v>
      </c>
      <c r="Z2689">
        <f t="shared" si="1525"/>
        <v>0</v>
      </c>
      <c r="AA2689">
        <f t="shared" si="1526"/>
        <v>0</v>
      </c>
      <c r="AB2689" s="18">
        <f t="shared" si="1527"/>
        <v>0</v>
      </c>
      <c r="AC2689" s="18">
        <f t="shared" si="1528"/>
        <v>0</v>
      </c>
      <c r="AD2689" s="18">
        <f t="shared" si="1529"/>
        <v>0</v>
      </c>
      <c r="AE2689" s="18">
        <f t="shared" si="1530"/>
        <v>0</v>
      </c>
      <c r="AG2689" s="18">
        <f t="shared" si="1531"/>
        <v>0</v>
      </c>
      <c r="AH2689" s="18">
        <f t="shared" si="1532"/>
        <v>0</v>
      </c>
    </row>
    <row r="2690" spans="5:34" x14ac:dyDescent="0.25">
      <c r="E2690" s="12">
        <v>43434.416666666664</v>
      </c>
      <c r="F2690" s="10">
        <v>11326.94</v>
      </c>
      <c r="G2690" s="10">
        <v>11329.42</v>
      </c>
      <c r="H2690" s="10">
        <v>11229.37</v>
      </c>
      <c r="I2690" s="10">
        <v>11230.34</v>
      </c>
      <c r="K2690" s="13">
        <f t="shared" si="1521"/>
        <v>-96.600000000000364</v>
      </c>
      <c r="L2690" s="13">
        <f t="shared" si="1533"/>
        <v>-100.32999999999993</v>
      </c>
      <c r="M2690" s="13">
        <f t="shared" si="1522"/>
        <v>100.04999999999927</v>
      </c>
      <c r="T2690" s="13">
        <f>T2688-T2689</f>
        <v>126.72999999999956</v>
      </c>
      <c r="X2690">
        <f t="shared" si="1523"/>
        <v>96.600000000000364</v>
      </c>
      <c r="Y2690">
        <f t="shared" si="1524"/>
        <v>100.04999999999927</v>
      </c>
      <c r="Z2690">
        <f t="shared" si="1525"/>
        <v>126.72999999999956</v>
      </c>
      <c r="AA2690">
        <f t="shared" si="1526"/>
        <v>0</v>
      </c>
      <c r="AB2690" s="18">
        <f t="shared" si="1527"/>
        <v>0</v>
      </c>
      <c r="AC2690" s="18">
        <f t="shared" si="1528"/>
        <v>0</v>
      </c>
      <c r="AD2690" s="18">
        <f t="shared" si="1529"/>
        <v>0</v>
      </c>
      <c r="AE2690" s="18">
        <f t="shared" si="1530"/>
        <v>0</v>
      </c>
      <c r="AG2690" s="18">
        <f t="shared" si="1531"/>
        <v>0</v>
      </c>
      <c r="AH2690" s="18">
        <f t="shared" si="1532"/>
        <v>0</v>
      </c>
    </row>
    <row r="2691" spans="5:34" x14ac:dyDescent="0.25">
      <c r="E2691" s="11">
        <v>43434.458333333336</v>
      </c>
      <c r="F2691" s="9">
        <v>11230.59</v>
      </c>
      <c r="G2691" s="9">
        <v>11245.7</v>
      </c>
      <c r="H2691" s="9">
        <v>11216.62</v>
      </c>
      <c r="I2691" s="9">
        <v>11220.19</v>
      </c>
      <c r="K2691" s="13">
        <f t="shared" si="1521"/>
        <v>-10.399999999999636</v>
      </c>
      <c r="L2691" s="13">
        <f t="shared" si="1533"/>
        <v>-110.72999999999956</v>
      </c>
      <c r="M2691" s="13">
        <f t="shared" si="1522"/>
        <v>29.079999999999927</v>
      </c>
      <c r="X2691">
        <f t="shared" si="1523"/>
        <v>10.399999999999636</v>
      </c>
      <c r="Y2691">
        <f t="shared" si="1524"/>
        <v>29.079999999999927</v>
      </c>
      <c r="Z2691">
        <f t="shared" si="1525"/>
        <v>0</v>
      </c>
      <c r="AA2691">
        <f t="shared" si="1526"/>
        <v>0</v>
      </c>
      <c r="AB2691" s="18">
        <f t="shared" si="1527"/>
        <v>0</v>
      </c>
      <c r="AC2691" s="18">
        <f t="shared" si="1528"/>
        <v>0</v>
      </c>
      <c r="AD2691" s="18">
        <f t="shared" si="1529"/>
        <v>0</v>
      </c>
      <c r="AE2691" s="18">
        <f t="shared" si="1530"/>
        <v>0</v>
      </c>
      <c r="AG2691" s="18">
        <f t="shared" si="1531"/>
        <v>0</v>
      </c>
      <c r="AH2691" s="18">
        <f t="shared" si="1532"/>
        <v>0</v>
      </c>
    </row>
    <row r="2692" spans="5:34" x14ac:dyDescent="0.25">
      <c r="E2692" s="12">
        <v>43434.5</v>
      </c>
      <c r="F2692" s="10">
        <v>11220.69</v>
      </c>
      <c r="G2692" s="10">
        <v>11247.85</v>
      </c>
      <c r="H2692" s="10">
        <v>11210.4</v>
      </c>
      <c r="I2692" s="10">
        <v>11225.57</v>
      </c>
      <c r="K2692" s="13">
        <f t="shared" si="1521"/>
        <v>4.8799999999991996</v>
      </c>
      <c r="L2692" s="13">
        <f t="shared" si="1533"/>
        <v>-105.85000000000036</v>
      </c>
      <c r="M2692" s="13">
        <f t="shared" si="1522"/>
        <v>37.450000000000728</v>
      </c>
      <c r="R2692">
        <v>-40</v>
      </c>
      <c r="X2692">
        <f t="shared" si="1523"/>
        <v>4.8799999999991996</v>
      </c>
      <c r="Y2692">
        <f t="shared" si="1524"/>
        <v>37.450000000000728</v>
      </c>
      <c r="Z2692">
        <f t="shared" si="1525"/>
        <v>0</v>
      </c>
      <c r="AA2692">
        <f t="shared" si="1526"/>
        <v>0</v>
      </c>
      <c r="AB2692" s="18">
        <f t="shared" si="1527"/>
        <v>0</v>
      </c>
      <c r="AC2692" s="18">
        <f t="shared" si="1528"/>
        <v>0</v>
      </c>
      <c r="AD2692" s="18">
        <f t="shared" si="1529"/>
        <v>0</v>
      </c>
      <c r="AE2692" s="18">
        <f t="shared" si="1530"/>
        <v>0</v>
      </c>
      <c r="AG2692" s="18">
        <f t="shared" si="1531"/>
        <v>0</v>
      </c>
      <c r="AH2692" s="18">
        <f t="shared" si="1532"/>
        <v>0</v>
      </c>
    </row>
    <row r="2693" spans="5:34" x14ac:dyDescent="0.25">
      <c r="E2693" s="11">
        <v>43434.541666666664</v>
      </c>
      <c r="F2693" s="9">
        <v>11225.58</v>
      </c>
      <c r="G2693" s="9">
        <v>11239.31</v>
      </c>
      <c r="H2693" s="9">
        <v>11217.97</v>
      </c>
      <c r="I2693" s="9">
        <v>11237.09</v>
      </c>
      <c r="K2693" s="13">
        <f t="shared" si="1521"/>
        <v>11.510000000000218</v>
      </c>
      <c r="L2693" s="13">
        <f t="shared" si="1533"/>
        <v>-94.340000000000146</v>
      </c>
      <c r="M2693" s="13">
        <f t="shared" si="1522"/>
        <v>21.340000000000146</v>
      </c>
      <c r="X2693">
        <f t="shared" si="1523"/>
        <v>11.510000000000218</v>
      </c>
      <c r="Y2693">
        <f t="shared" si="1524"/>
        <v>21.340000000000146</v>
      </c>
      <c r="Z2693">
        <f t="shared" si="1525"/>
        <v>0</v>
      </c>
      <c r="AA2693">
        <f t="shared" si="1526"/>
        <v>0</v>
      </c>
      <c r="AB2693" s="18">
        <f t="shared" si="1527"/>
        <v>0</v>
      </c>
      <c r="AC2693" s="18">
        <f t="shared" si="1528"/>
        <v>0</v>
      </c>
      <c r="AD2693" s="18">
        <f t="shared" si="1529"/>
        <v>0</v>
      </c>
      <c r="AE2693" s="18">
        <f t="shared" si="1530"/>
        <v>0</v>
      </c>
      <c r="AG2693" s="18">
        <f t="shared" si="1531"/>
        <v>0</v>
      </c>
      <c r="AH2693" s="18">
        <f t="shared" si="1532"/>
        <v>0</v>
      </c>
    </row>
    <row r="2694" spans="5:34" x14ac:dyDescent="0.25">
      <c r="E2694" s="12">
        <v>43434.583333333336</v>
      </c>
      <c r="F2694" s="10">
        <v>11237.59</v>
      </c>
      <c r="G2694" s="10">
        <v>11238.87</v>
      </c>
      <c r="H2694" s="10">
        <v>11207.7</v>
      </c>
      <c r="I2694" s="10">
        <v>11228.25</v>
      </c>
      <c r="K2694" s="13">
        <f t="shared" si="1521"/>
        <v>-9.3400000000001455</v>
      </c>
      <c r="L2694" s="13">
        <f t="shared" si="1533"/>
        <v>-103.68000000000029</v>
      </c>
      <c r="M2694" s="13">
        <f t="shared" si="1522"/>
        <v>31.170000000000073</v>
      </c>
      <c r="X2694">
        <f t="shared" si="1523"/>
        <v>9.3400000000001455</v>
      </c>
      <c r="Y2694">
        <f t="shared" si="1524"/>
        <v>31.170000000000073</v>
      </c>
      <c r="Z2694">
        <f t="shared" si="1525"/>
        <v>0</v>
      </c>
      <c r="AA2694">
        <f t="shared" si="1526"/>
        <v>0</v>
      </c>
      <c r="AB2694" s="18">
        <f t="shared" si="1527"/>
        <v>0</v>
      </c>
      <c r="AC2694" s="18">
        <f t="shared" si="1528"/>
        <v>0</v>
      </c>
      <c r="AD2694" s="18">
        <f t="shared" si="1529"/>
        <v>0</v>
      </c>
      <c r="AE2694" s="18">
        <f t="shared" si="1530"/>
        <v>0</v>
      </c>
      <c r="AG2694" s="18">
        <f t="shared" si="1531"/>
        <v>0</v>
      </c>
      <c r="AH2694" s="18">
        <f t="shared" si="1532"/>
        <v>0</v>
      </c>
    </row>
    <row r="2695" spans="5:34" x14ac:dyDescent="0.25">
      <c r="E2695" s="11">
        <v>43434.625</v>
      </c>
      <c r="F2695" s="9">
        <v>11228.5</v>
      </c>
      <c r="G2695" s="9">
        <v>11264.39</v>
      </c>
      <c r="H2695" s="9">
        <v>11219.26</v>
      </c>
      <c r="I2695" s="9">
        <v>11246.49</v>
      </c>
      <c r="K2695" s="13">
        <f t="shared" si="1521"/>
        <v>17.989999999999782</v>
      </c>
      <c r="L2695" s="13">
        <f t="shared" si="1533"/>
        <v>-85.690000000000509</v>
      </c>
      <c r="M2695" s="13">
        <f t="shared" si="1522"/>
        <v>45.1299999999992</v>
      </c>
      <c r="X2695">
        <f t="shared" si="1523"/>
        <v>17.989999999999782</v>
      </c>
      <c r="Y2695">
        <f t="shared" si="1524"/>
        <v>45.1299999999992</v>
      </c>
      <c r="Z2695">
        <f t="shared" si="1525"/>
        <v>0</v>
      </c>
      <c r="AA2695">
        <f t="shared" si="1526"/>
        <v>0</v>
      </c>
      <c r="AB2695" s="18">
        <f t="shared" si="1527"/>
        <v>0</v>
      </c>
      <c r="AC2695" s="18">
        <f t="shared" si="1528"/>
        <v>0</v>
      </c>
      <c r="AD2695" s="18">
        <f t="shared" si="1529"/>
        <v>0</v>
      </c>
      <c r="AE2695" s="18">
        <f t="shared" si="1530"/>
        <v>0</v>
      </c>
      <c r="AG2695" s="18">
        <f t="shared" si="1531"/>
        <v>0</v>
      </c>
      <c r="AH2695" s="18">
        <f t="shared" si="1532"/>
        <v>0</v>
      </c>
    </row>
    <row r="2696" spans="5:34" x14ac:dyDescent="0.25">
      <c r="E2696" s="12">
        <v>43434.666666666664</v>
      </c>
      <c r="F2696" s="10">
        <v>11246.24</v>
      </c>
      <c r="G2696" s="10">
        <v>11268.3</v>
      </c>
      <c r="H2696" s="10">
        <v>11240.49</v>
      </c>
      <c r="I2696" s="10">
        <v>11268.04</v>
      </c>
      <c r="K2696" s="13">
        <f t="shared" si="1521"/>
        <v>21.800000000001091</v>
      </c>
      <c r="L2696" s="13">
        <f t="shared" si="1533"/>
        <v>-63.889999999999418</v>
      </c>
      <c r="M2696" s="13">
        <f t="shared" si="1522"/>
        <v>27.809999999999491</v>
      </c>
      <c r="X2696">
        <f t="shared" si="1523"/>
        <v>21.800000000001091</v>
      </c>
      <c r="Y2696">
        <f t="shared" si="1524"/>
        <v>27.809999999999491</v>
      </c>
      <c r="Z2696">
        <f t="shared" si="1525"/>
        <v>0</v>
      </c>
      <c r="AA2696">
        <f t="shared" si="1526"/>
        <v>0</v>
      </c>
      <c r="AB2696" s="18">
        <f t="shared" si="1527"/>
        <v>0</v>
      </c>
      <c r="AC2696" s="18">
        <f t="shared" si="1528"/>
        <v>0</v>
      </c>
      <c r="AD2696" s="18">
        <f t="shared" si="1529"/>
        <v>0</v>
      </c>
      <c r="AE2696" s="18">
        <f t="shared" si="1530"/>
        <v>0</v>
      </c>
      <c r="AG2696" s="18">
        <f t="shared" si="1531"/>
        <v>0</v>
      </c>
      <c r="AH2696" s="18">
        <f t="shared" si="1532"/>
        <v>0</v>
      </c>
    </row>
    <row r="2697" spans="5:34" x14ac:dyDescent="0.25">
      <c r="E2697" s="11">
        <v>43434.708333333336</v>
      </c>
      <c r="F2697" s="9">
        <v>11267.54</v>
      </c>
      <c r="G2697" s="9">
        <v>11298.11</v>
      </c>
      <c r="H2697" s="9">
        <v>11256.05</v>
      </c>
      <c r="I2697" s="9">
        <v>11281.42</v>
      </c>
      <c r="K2697" s="13">
        <f t="shared" si="1521"/>
        <v>13.8799999999992</v>
      </c>
      <c r="L2697" s="13">
        <f t="shared" si="1533"/>
        <v>-50.010000000000218</v>
      </c>
      <c r="M2697" s="13">
        <f t="shared" si="1522"/>
        <v>42.06000000000131</v>
      </c>
      <c r="X2697">
        <f t="shared" si="1523"/>
        <v>13.8799999999992</v>
      </c>
      <c r="Y2697">
        <f t="shared" si="1524"/>
        <v>42.06000000000131</v>
      </c>
      <c r="Z2697">
        <f t="shared" si="1525"/>
        <v>0</v>
      </c>
      <c r="AA2697">
        <f t="shared" si="1526"/>
        <v>0</v>
      </c>
      <c r="AB2697" s="18">
        <f t="shared" si="1527"/>
        <v>0</v>
      </c>
      <c r="AC2697" s="18">
        <f t="shared" si="1528"/>
        <v>0</v>
      </c>
      <c r="AD2697" s="18">
        <f t="shared" si="1529"/>
        <v>0</v>
      </c>
      <c r="AE2697" s="18">
        <f t="shared" si="1530"/>
        <v>0</v>
      </c>
      <c r="AG2697" s="18">
        <f t="shared" si="1531"/>
        <v>0</v>
      </c>
      <c r="AH2697" s="18">
        <f t="shared" si="1532"/>
        <v>0</v>
      </c>
    </row>
    <row r="2698" spans="5:34" x14ac:dyDescent="0.25">
      <c r="E2698" s="12">
        <v>43434.75</v>
      </c>
      <c r="F2698" s="10">
        <v>11281.17</v>
      </c>
      <c r="G2698" s="10">
        <v>11285.94</v>
      </c>
      <c r="H2698" s="10">
        <v>11235.24</v>
      </c>
      <c r="I2698" s="10">
        <v>11278.01</v>
      </c>
      <c r="K2698" s="13">
        <f t="shared" si="1521"/>
        <v>-3.1599999999998545</v>
      </c>
      <c r="L2698" s="13">
        <f t="shared" si="1533"/>
        <v>-53.170000000000073</v>
      </c>
      <c r="M2698" s="13">
        <f t="shared" si="1522"/>
        <v>50.700000000000728</v>
      </c>
      <c r="X2698">
        <f t="shared" si="1523"/>
        <v>3.1599999999998545</v>
      </c>
      <c r="Y2698">
        <f t="shared" si="1524"/>
        <v>50.700000000000728</v>
      </c>
      <c r="Z2698">
        <f t="shared" si="1525"/>
        <v>0</v>
      </c>
      <c r="AA2698">
        <f t="shared" si="1526"/>
        <v>0</v>
      </c>
      <c r="AB2698" s="18">
        <f t="shared" si="1527"/>
        <v>0</v>
      </c>
      <c r="AC2698" s="18">
        <f t="shared" si="1528"/>
        <v>0</v>
      </c>
      <c r="AD2698" s="18">
        <f t="shared" si="1529"/>
        <v>0</v>
      </c>
      <c r="AE2698" s="18">
        <f t="shared" si="1530"/>
        <v>0</v>
      </c>
      <c r="AG2698" s="18">
        <f t="shared" si="1531"/>
        <v>0</v>
      </c>
      <c r="AH2698" s="18">
        <f t="shared" si="1532"/>
        <v>0</v>
      </c>
    </row>
    <row r="2699" spans="5:34" x14ac:dyDescent="0.25">
      <c r="E2699" s="11">
        <v>43434.791666666664</v>
      </c>
      <c r="F2699" s="9">
        <v>11277.76</v>
      </c>
      <c r="G2699" s="9">
        <v>11291.51</v>
      </c>
      <c r="H2699" s="9">
        <v>11270.25</v>
      </c>
      <c r="I2699" s="9">
        <v>11275</v>
      </c>
      <c r="K2699" s="13">
        <f t="shared" si="1521"/>
        <v>-2.7600000000002183</v>
      </c>
      <c r="L2699" s="13">
        <f t="shared" si="1533"/>
        <v>-55.930000000000291</v>
      </c>
      <c r="M2699" s="13">
        <f t="shared" si="1522"/>
        <v>21.260000000000218</v>
      </c>
      <c r="X2699">
        <f t="shared" si="1523"/>
        <v>2.7600000000002183</v>
      </c>
      <c r="Y2699">
        <f t="shared" si="1524"/>
        <v>21.260000000000218</v>
      </c>
      <c r="Z2699">
        <f t="shared" si="1525"/>
        <v>0</v>
      </c>
      <c r="AA2699">
        <f t="shared" si="1526"/>
        <v>0</v>
      </c>
      <c r="AB2699" s="18">
        <f t="shared" si="1527"/>
        <v>0</v>
      </c>
      <c r="AC2699" s="18">
        <f t="shared" si="1528"/>
        <v>0</v>
      </c>
      <c r="AD2699" s="18">
        <f t="shared" si="1529"/>
        <v>0</v>
      </c>
      <c r="AE2699" s="18">
        <f t="shared" si="1530"/>
        <v>0</v>
      </c>
      <c r="AG2699" s="18">
        <f t="shared" si="1531"/>
        <v>0</v>
      </c>
      <c r="AH2699" s="18">
        <f t="shared" si="1532"/>
        <v>0</v>
      </c>
    </row>
    <row r="2700" spans="5:34" x14ac:dyDescent="0.25">
      <c r="E2700" s="12">
        <v>43434.833333333336</v>
      </c>
      <c r="F2700" s="10">
        <v>11275.25</v>
      </c>
      <c r="G2700" s="10">
        <v>11301.25</v>
      </c>
      <c r="H2700" s="10">
        <v>11273.5</v>
      </c>
      <c r="I2700" s="10">
        <v>11297</v>
      </c>
      <c r="K2700" s="13">
        <f t="shared" si="1521"/>
        <v>21.75</v>
      </c>
      <c r="L2700" s="13">
        <f t="shared" si="1533"/>
        <v>-34.180000000000291</v>
      </c>
      <c r="M2700" s="13">
        <f t="shared" si="1522"/>
        <v>27.75</v>
      </c>
      <c r="X2700">
        <f t="shared" si="1523"/>
        <v>21.75</v>
      </c>
      <c r="Y2700">
        <f t="shared" si="1524"/>
        <v>27.75</v>
      </c>
      <c r="Z2700">
        <f t="shared" si="1525"/>
        <v>0</v>
      </c>
      <c r="AA2700">
        <f t="shared" si="1526"/>
        <v>0</v>
      </c>
      <c r="AB2700" s="18">
        <f t="shared" si="1527"/>
        <v>0</v>
      </c>
      <c r="AC2700" s="18">
        <f t="shared" si="1528"/>
        <v>0</v>
      </c>
      <c r="AD2700" s="18">
        <f t="shared" si="1529"/>
        <v>0</v>
      </c>
      <c r="AE2700" s="18">
        <f t="shared" si="1530"/>
        <v>0</v>
      </c>
      <c r="AG2700" s="18">
        <f t="shared" si="1531"/>
        <v>0</v>
      </c>
      <c r="AH2700" s="18">
        <f t="shared" si="1532"/>
        <v>0</v>
      </c>
    </row>
    <row r="2701" spans="5:34" x14ac:dyDescent="0.25">
      <c r="E2701" s="11">
        <v>43434.875</v>
      </c>
      <c r="F2701" s="9">
        <v>11296.75</v>
      </c>
      <c r="G2701" s="9">
        <v>11299.75</v>
      </c>
      <c r="H2701" s="9">
        <v>11289.24</v>
      </c>
      <c r="I2701" s="9">
        <v>11292.49</v>
      </c>
      <c r="K2701" s="13">
        <f t="shared" si="1521"/>
        <v>-4.2600000000002183</v>
      </c>
      <c r="L2701" s="13">
        <f t="shared" si="1533"/>
        <v>-38.440000000000509</v>
      </c>
      <c r="M2701" s="13">
        <f t="shared" si="1522"/>
        <v>10.510000000000218</v>
      </c>
      <c r="X2701">
        <f t="shared" si="1523"/>
        <v>4.2600000000002183</v>
      </c>
      <c r="Y2701">
        <f t="shared" si="1524"/>
        <v>10.510000000000218</v>
      </c>
      <c r="Z2701">
        <f t="shared" si="1525"/>
        <v>0</v>
      </c>
      <c r="AA2701">
        <f t="shared" si="1526"/>
        <v>0</v>
      </c>
      <c r="AB2701" s="18">
        <f t="shared" si="1527"/>
        <v>0</v>
      </c>
      <c r="AC2701" s="18">
        <f t="shared" si="1528"/>
        <v>0</v>
      </c>
      <c r="AD2701" s="18">
        <f t="shared" si="1529"/>
        <v>0</v>
      </c>
      <c r="AE2701" s="18">
        <f t="shared" si="1530"/>
        <v>0</v>
      </c>
      <c r="AG2701" s="18">
        <f t="shared" si="1531"/>
        <v>0</v>
      </c>
      <c r="AH2701" s="18">
        <f t="shared" si="1532"/>
        <v>0</v>
      </c>
    </row>
    <row r="2702" spans="5:34" x14ac:dyDescent="0.25">
      <c r="E2702" s="12">
        <v>43434.916666666664</v>
      </c>
      <c r="F2702" s="10">
        <v>11292.74</v>
      </c>
      <c r="G2702" s="10">
        <v>11318.99</v>
      </c>
      <c r="H2702" s="10">
        <v>11292.24</v>
      </c>
      <c r="I2702" s="10">
        <v>11318.24</v>
      </c>
      <c r="K2702" s="13">
        <f t="shared" si="1521"/>
        <v>25.5</v>
      </c>
      <c r="L2702" s="13">
        <f t="shared" si="1533"/>
        <v>-12.940000000000509</v>
      </c>
      <c r="M2702" s="13">
        <f t="shared" si="1522"/>
        <v>26.75</v>
      </c>
      <c r="N2702" s="13"/>
      <c r="X2702">
        <f t="shared" si="1523"/>
        <v>25.5</v>
      </c>
      <c r="Y2702">
        <f t="shared" si="1524"/>
        <v>26.75</v>
      </c>
      <c r="Z2702">
        <f t="shared" si="1525"/>
        <v>0</v>
      </c>
      <c r="AA2702">
        <f t="shared" si="1526"/>
        <v>0</v>
      </c>
      <c r="AB2702" s="18">
        <f t="shared" si="1527"/>
        <v>0</v>
      </c>
      <c r="AC2702" s="18">
        <f t="shared" si="1528"/>
        <v>0</v>
      </c>
      <c r="AD2702" s="18">
        <f t="shared" si="1529"/>
        <v>0</v>
      </c>
      <c r="AE2702" s="18">
        <f t="shared" si="1530"/>
        <v>0</v>
      </c>
      <c r="AG2702" s="18">
        <f t="shared" si="1531"/>
        <v>0</v>
      </c>
      <c r="AH2702" s="18">
        <f t="shared" si="1532"/>
        <v>0</v>
      </c>
    </row>
    <row r="2703" spans="5:34" hidden="1" x14ac:dyDescent="0.25">
      <c r="E2703" s="11">
        <v>43437.041666666664</v>
      </c>
      <c r="F2703" s="9">
        <v>11505.89</v>
      </c>
      <c r="G2703" s="9">
        <v>11515.89</v>
      </c>
      <c r="H2703" s="9">
        <v>11443.85</v>
      </c>
      <c r="I2703" s="9">
        <v>11453.96</v>
      </c>
      <c r="AB2703"/>
      <c r="AC2703"/>
      <c r="AD2703"/>
      <c r="AE2703"/>
    </row>
    <row r="2704" spans="5:34" hidden="1" x14ac:dyDescent="0.25">
      <c r="E2704" s="12">
        <v>43437.083333333336</v>
      </c>
      <c r="F2704" s="10">
        <v>11454.98</v>
      </c>
      <c r="G2704" s="10">
        <v>11458.06</v>
      </c>
      <c r="H2704" s="10">
        <v>11432.44</v>
      </c>
      <c r="I2704" s="10">
        <v>11435.52</v>
      </c>
      <c r="AB2704"/>
      <c r="AC2704"/>
      <c r="AD2704"/>
      <c r="AE2704"/>
    </row>
    <row r="2705" spans="5:34" hidden="1" x14ac:dyDescent="0.25">
      <c r="E2705" s="11">
        <v>43437.125</v>
      </c>
      <c r="F2705" s="9">
        <v>11434.49</v>
      </c>
      <c r="G2705" s="9">
        <v>11459.82</v>
      </c>
      <c r="H2705" s="9">
        <v>11434.37</v>
      </c>
      <c r="I2705" s="9">
        <v>11446.02</v>
      </c>
      <c r="AB2705"/>
      <c r="AC2705"/>
      <c r="AD2705"/>
      <c r="AE2705"/>
    </row>
    <row r="2706" spans="5:34" hidden="1" x14ac:dyDescent="0.25">
      <c r="E2706" s="12">
        <v>43437.166666666664</v>
      </c>
      <c r="F2706" s="10">
        <v>11447.05</v>
      </c>
      <c r="G2706" s="10">
        <v>11473.15</v>
      </c>
      <c r="H2706" s="10">
        <v>11443.97</v>
      </c>
      <c r="I2706" s="10">
        <v>11472.12</v>
      </c>
      <c r="AB2706"/>
      <c r="AC2706"/>
      <c r="AD2706"/>
      <c r="AE2706"/>
    </row>
    <row r="2707" spans="5:34" hidden="1" x14ac:dyDescent="0.25">
      <c r="E2707" s="11">
        <v>43437.208333333336</v>
      </c>
      <c r="F2707" s="9">
        <v>11474.18</v>
      </c>
      <c r="G2707" s="9">
        <v>11483.41</v>
      </c>
      <c r="H2707" s="9">
        <v>11469.67</v>
      </c>
      <c r="I2707" s="9">
        <v>11471.69</v>
      </c>
      <c r="AB2707"/>
      <c r="AC2707"/>
      <c r="AD2707"/>
      <c r="AE2707"/>
    </row>
    <row r="2708" spans="5:34" hidden="1" x14ac:dyDescent="0.25">
      <c r="E2708" s="12">
        <v>43437.25</v>
      </c>
      <c r="F2708" s="10">
        <v>11470.67</v>
      </c>
      <c r="G2708" s="10">
        <v>11478.88</v>
      </c>
      <c r="H2708" s="10">
        <v>11462.52</v>
      </c>
      <c r="I2708" s="10">
        <v>11464.58</v>
      </c>
      <c r="AB2708"/>
      <c r="AC2708"/>
      <c r="AD2708"/>
      <c r="AE2708"/>
    </row>
    <row r="2709" spans="5:34" hidden="1" x14ac:dyDescent="0.25">
      <c r="E2709" s="11">
        <v>43437.291666666664</v>
      </c>
      <c r="F2709" s="9">
        <v>11463.55</v>
      </c>
      <c r="G2709" s="9">
        <v>11477.31</v>
      </c>
      <c r="H2709" s="9">
        <v>11456.91</v>
      </c>
      <c r="I2709" s="9">
        <v>11474.23</v>
      </c>
      <c r="AB2709"/>
      <c r="AC2709"/>
      <c r="AD2709"/>
      <c r="AE2709"/>
    </row>
    <row r="2710" spans="5:34" x14ac:dyDescent="0.25">
      <c r="E2710" s="12">
        <v>43437.333333333336</v>
      </c>
      <c r="F2710" s="10">
        <v>11473.2</v>
      </c>
      <c r="G2710" s="10">
        <v>11513.42</v>
      </c>
      <c r="H2710" s="10">
        <v>11460.13</v>
      </c>
      <c r="I2710" s="10">
        <v>11513.42</v>
      </c>
      <c r="K2710" s="13">
        <f t="shared" ref="K2710:K2724" si="1534">I2710-F2710</f>
        <v>40.219999999999345</v>
      </c>
      <c r="L2710" s="13">
        <v>0</v>
      </c>
      <c r="M2710" s="13">
        <f t="shared" ref="M2710:M2724" si="1535">G2710-H2710</f>
        <v>53.290000000000873</v>
      </c>
      <c r="N2710" s="13">
        <f>I2724-F2710</f>
        <v>6.7399999999997817</v>
      </c>
      <c r="O2710" s="18">
        <f>IF(K2710*N2710&gt;0,1,0)</f>
        <v>1</v>
      </c>
      <c r="P2710">
        <f>_xlfn.IFS(K2710&lt;0,MIN(L2709:L2723),K2710&gt;0,MAX(L2709:L2723))</f>
        <v>29.729999999999563</v>
      </c>
      <c r="Q2710">
        <f>_xlfn.IFS(K2710&lt;0,MAX(L2709:L2723),K2710&gt;0,MIN(L2709:L2723))</f>
        <v>-77.940000000000509</v>
      </c>
      <c r="T2710" s="13">
        <f>MAX(G2710:G2724)</f>
        <v>11568.68</v>
      </c>
      <c r="X2710">
        <f t="shared" ref="X2710:X2724" si="1536">ABS(K2710)</f>
        <v>40.219999999999345</v>
      </c>
      <c r="Y2710">
        <f t="shared" ref="Y2710:Y2724" si="1537">ABS(M2710)</f>
        <v>53.290000000000873</v>
      </c>
      <c r="Z2710">
        <f t="shared" ref="Z2710:Z2724" si="1538">IF(T2710&lt;1000,ABS(T2710),0)</f>
        <v>0</v>
      </c>
      <c r="AA2710">
        <f t="shared" ref="AA2710:AA2724" si="1539">ABS(N2710)</f>
        <v>6.7399999999997817</v>
      </c>
      <c r="AB2710" s="18">
        <f t="shared" ref="AB2710:AB2724" si="1540">ABS(P2710)</f>
        <v>29.729999999999563</v>
      </c>
      <c r="AC2710" s="18">
        <f t="shared" ref="AC2710:AC2724" si="1541">ABS(Q2710)</f>
        <v>77.940000000000509</v>
      </c>
      <c r="AD2710" s="18">
        <f t="shared" ref="AD2710:AD2724" si="1542">IF(O2710=1,ABS(P2710),0)</f>
        <v>29.729999999999563</v>
      </c>
      <c r="AE2710" s="18">
        <f t="shared" ref="AE2710:AE2724" si="1543">IF(O2710=0,ABS(Q2710),0)</f>
        <v>0</v>
      </c>
      <c r="AG2710" s="18">
        <f t="shared" ref="AG2710:AG2724" si="1544">IF(O2710=1,ABS(Q2710),0)</f>
        <v>77.940000000000509</v>
      </c>
      <c r="AH2710" s="18">
        <f t="shared" ref="AH2710:AH2724" si="1545">IF(O2710=0,ABS(P2710),0)</f>
        <v>0</v>
      </c>
    </row>
    <row r="2711" spans="5:34" x14ac:dyDescent="0.25">
      <c r="E2711" s="11">
        <v>43437.375</v>
      </c>
      <c r="F2711" s="9">
        <v>11515.61</v>
      </c>
      <c r="G2711" s="9">
        <v>11539.98</v>
      </c>
      <c r="H2711" s="9">
        <v>11492.22</v>
      </c>
      <c r="I2711" s="9">
        <v>11538.98</v>
      </c>
      <c r="K2711" s="13">
        <f t="shared" si="1534"/>
        <v>23.369999999998981</v>
      </c>
      <c r="L2711" s="13">
        <f t="shared" ref="L2711:L2724" si="1546">L2710+K2711</f>
        <v>23.369999999998981</v>
      </c>
      <c r="M2711" s="13">
        <f t="shared" si="1535"/>
        <v>47.760000000000218</v>
      </c>
      <c r="T2711" s="13">
        <f>MIN(H2710:H2724)</f>
        <v>11431.04</v>
      </c>
      <c r="X2711">
        <f t="shared" si="1536"/>
        <v>23.369999999998981</v>
      </c>
      <c r="Y2711">
        <f t="shared" si="1537"/>
        <v>47.760000000000218</v>
      </c>
      <c r="Z2711">
        <f t="shared" si="1538"/>
        <v>0</v>
      </c>
      <c r="AA2711">
        <f t="shared" si="1539"/>
        <v>0</v>
      </c>
      <c r="AB2711" s="18">
        <f t="shared" si="1540"/>
        <v>0</v>
      </c>
      <c r="AC2711" s="18">
        <f t="shared" si="1541"/>
        <v>0</v>
      </c>
      <c r="AD2711" s="18">
        <f t="shared" si="1542"/>
        <v>0</v>
      </c>
      <c r="AE2711" s="18">
        <f t="shared" si="1543"/>
        <v>0</v>
      </c>
      <c r="AG2711" s="18">
        <f t="shared" si="1544"/>
        <v>0</v>
      </c>
      <c r="AH2711" s="18">
        <f t="shared" si="1545"/>
        <v>0</v>
      </c>
    </row>
    <row r="2712" spans="5:34" x14ac:dyDescent="0.25">
      <c r="E2712" s="12">
        <v>43437.416666666664</v>
      </c>
      <c r="F2712" s="10">
        <v>11542.26</v>
      </c>
      <c r="G2712" s="10">
        <v>11568.68</v>
      </c>
      <c r="H2712" s="10">
        <v>11523.73</v>
      </c>
      <c r="I2712" s="10">
        <v>11548.62</v>
      </c>
      <c r="K2712" s="13">
        <f t="shared" si="1534"/>
        <v>6.3600000000005821</v>
      </c>
      <c r="L2712" s="13">
        <f t="shared" si="1546"/>
        <v>29.729999999999563</v>
      </c>
      <c r="M2712" s="13">
        <f t="shared" si="1535"/>
        <v>44.950000000000728</v>
      </c>
      <c r="R2712">
        <v>-10</v>
      </c>
      <c r="T2712" s="13">
        <f>T2710-T2711</f>
        <v>137.63999999999942</v>
      </c>
      <c r="X2712">
        <f t="shared" si="1536"/>
        <v>6.3600000000005821</v>
      </c>
      <c r="Y2712">
        <f t="shared" si="1537"/>
        <v>44.950000000000728</v>
      </c>
      <c r="Z2712">
        <f t="shared" si="1538"/>
        <v>137.63999999999942</v>
      </c>
      <c r="AA2712">
        <f t="shared" si="1539"/>
        <v>0</v>
      </c>
      <c r="AB2712" s="18">
        <f t="shared" si="1540"/>
        <v>0</v>
      </c>
      <c r="AC2712" s="18">
        <f t="shared" si="1541"/>
        <v>0</v>
      </c>
      <c r="AD2712" s="18">
        <f t="shared" si="1542"/>
        <v>0</v>
      </c>
      <c r="AE2712" s="18">
        <f t="shared" si="1543"/>
        <v>0</v>
      </c>
      <c r="AG2712" s="18">
        <f t="shared" si="1544"/>
        <v>0</v>
      </c>
      <c r="AH2712" s="18">
        <f t="shared" si="1545"/>
        <v>0</v>
      </c>
    </row>
    <row r="2713" spans="5:34" x14ac:dyDescent="0.25">
      <c r="E2713" s="11">
        <v>43437.458333333336</v>
      </c>
      <c r="F2713" s="9">
        <v>11548.63</v>
      </c>
      <c r="G2713" s="9">
        <v>11561.98</v>
      </c>
      <c r="H2713" s="9">
        <v>11521.4</v>
      </c>
      <c r="I2713" s="9">
        <v>11547.67</v>
      </c>
      <c r="K2713" s="13">
        <f t="shared" si="1534"/>
        <v>-0.95999999999912689</v>
      </c>
      <c r="L2713" s="13">
        <f t="shared" si="1546"/>
        <v>28.770000000000437</v>
      </c>
      <c r="M2713" s="13">
        <f t="shared" si="1535"/>
        <v>40.579999999999927</v>
      </c>
      <c r="X2713">
        <f t="shared" si="1536"/>
        <v>0.95999999999912689</v>
      </c>
      <c r="Y2713">
        <f t="shared" si="1537"/>
        <v>40.579999999999927</v>
      </c>
      <c r="Z2713">
        <f t="shared" si="1538"/>
        <v>0</v>
      </c>
      <c r="AA2713">
        <f t="shared" si="1539"/>
        <v>0</v>
      </c>
      <c r="AB2713" s="18">
        <f t="shared" si="1540"/>
        <v>0</v>
      </c>
      <c r="AC2713" s="18">
        <f t="shared" si="1541"/>
        <v>0</v>
      </c>
      <c r="AD2713" s="18">
        <f t="shared" si="1542"/>
        <v>0</v>
      </c>
      <c r="AE2713" s="18">
        <f t="shared" si="1543"/>
        <v>0</v>
      </c>
      <c r="AG2713" s="18">
        <f t="shared" si="1544"/>
        <v>0</v>
      </c>
      <c r="AH2713" s="18">
        <f t="shared" si="1545"/>
        <v>0</v>
      </c>
    </row>
    <row r="2714" spans="5:34" x14ac:dyDescent="0.25">
      <c r="E2714" s="12">
        <v>43437.5</v>
      </c>
      <c r="F2714" s="10">
        <v>11547.92</v>
      </c>
      <c r="G2714" s="10">
        <v>11558.12</v>
      </c>
      <c r="H2714" s="10">
        <v>11526.58</v>
      </c>
      <c r="I2714" s="10">
        <v>11535.69</v>
      </c>
      <c r="K2714" s="13">
        <f t="shared" si="1534"/>
        <v>-12.229999999999563</v>
      </c>
      <c r="L2714" s="13">
        <f t="shared" si="1546"/>
        <v>16.540000000000873</v>
      </c>
      <c r="M2714" s="13">
        <f t="shared" si="1535"/>
        <v>31.540000000000873</v>
      </c>
      <c r="X2714">
        <f t="shared" si="1536"/>
        <v>12.229999999999563</v>
      </c>
      <c r="Y2714">
        <f t="shared" si="1537"/>
        <v>31.540000000000873</v>
      </c>
      <c r="Z2714">
        <f t="shared" si="1538"/>
        <v>0</v>
      </c>
      <c r="AA2714">
        <f t="shared" si="1539"/>
        <v>0</v>
      </c>
      <c r="AB2714" s="18">
        <f t="shared" si="1540"/>
        <v>0</v>
      </c>
      <c r="AC2714" s="18">
        <f t="shared" si="1541"/>
        <v>0</v>
      </c>
      <c r="AD2714" s="18">
        <f t="shared" si="1542"/>
        <v>0</v>
      </c>
      <c r="AE2714" s="18">
        <f t="shared" si="1543"/>
        <v>0</v>
      </c>
      <c r="AG2714" s="18">
        <f t="shared" si="1544"/>
        <v>0</v>
      </c>
      <c r="AH2714" s="18">
        <f t="shared" si="1545"/>
        <v>0</v>
      </c>
    </row>
    <row r="2715" spans="5:34" x14ac:dyDescent="0.25">
      <c r="E2715" s="11">
        <v>43437.541666666664</v>
      </c>
      <c r="F2715" s="9">
        <v>11535.19</v>
      </c>
      <c r="G2715" s="9">
        <v>11541.43</v>
      </c>
      <c r="H2715" s="9">
        <v>11512.71</v>
      </c>
      <c r="I2715" s="9">
        <v>11517.65</v>
      </c>
      <c r="K2715" s="13">
        <f t="shared" si="1534"/>
        <v>-17.540000000000873</v>
      </c>
      <c r="L2715" s="13">
        <f t="shared" si="1546"/>
        <v>-1</v>
      </c>
      <c r="M2715" s="13">
        <f t="shared" si="1535"/>
        <v>28.720000000001164</v>
      </c>
      <c r="X2715">
        <f t="shared" si="1536"/>
        <v>17.540000000000873</v>
      </c>
      <c r="Y2715">
        <f t="shared" si="1537"/>
        <v>28.720000000001164</v>
      </c>
      <c r="Z2715">
        <f t="shared" si="1538"/>
        <v>0</v>
      </c>
      <c r="AA2715">
        <f t="shared" si="1539"/>
        <v>0</v>
      </c>
      <c r="AB2715" s="18">
        <f t="shared" si="1540"/>
        <v>0</v>
      </c>
      <c r="AC2715" s="18">
        <f t="shared" si="1541"/>
        <v>0</v>
      </c>
      <c r="AD2715" s="18">
        <f t="shared" si="1542"/>
        <v>0</v>
      </c>
      <c r="AE2715" s="18">
        <f t="shared" si="1543"/>
        <v>0</v>
      </c>
      <c r="AG2715" s="18">
        <f t="shared" si="1544"/>
        <v>0</v>
      </c>
      <c r="AH2715" s="18">
        <f t="shared" si="1545"/>
        <v>0</v>
      </c>
    </row>
    <row r="2716" spans="5:34" x14ac:dyDescent="0.25">
      <c r="E2716" s="12">
        <v>43437.583333333336</v>
      </c>
      <c r="F2716" s="10">
        <v>11518.4</v>
      </c>
      <c r="G2716" s="10">
        <v>11519.12</v>
      </c>
      <c r="H2716" s="10">
        <v>11493.52</v>
      </c>
      <c r="I2716" s="10">
        <v>11497.05</v>
      </c>
      <c r="K2716" s="13">
        <f t="shared" si="1534"/>
        <v>-21.350000000000364</v>
      </c>
      <c r="L2716" s="13">
        <f t="shared" si="1546"/>
        <v>-22.350000000000364</v>
      </c>
      <c r="M2716" s="13">
        <f t="shared" si="1535"/>
        <v>25.600000000000364</v>
      </c>
      <c r="X2716">
        <f t="shared" si="1536"/>
        <v>21.350000000000364</v>
      </c>
      <c r="Y2716">
        <f t="shared" si="1537"/>
        <v>25.600000000000364</v>
      </c>
      <c r="Z2716">
        <f t="shared" si="1538"/>
        <v>0</v>
      </c>
      <c r="AA2716">
        <f t="shared" si="1539"/>
        <v>0</v>
      </c>
      <c r="AB2716" s="18">
        <f t="shared" si="1540"/>
        <v>0</v>
      </c>
      <c r="AC2716" s="18">
        <f t="shared" si="1541"/>
        <v>0</v>
      </c>
      <c r="AD2716" s="18">
        <f t="shared" si="1542"/>
        <v>0</v>
      </c>
      <c r="AE2716" s="18">
        <f t="shared" si="1543"/>
        <v>0</v>
      </c>
      <c r="AG2716" s="18">
        <f t="shared" si="1544"/>
        <v>0</v>
      </c>
      <c r="AH2716" s="18">
        <f t="shared" si="1545"/>
        <v>0</v>
      </c>
    </row>
    <row r="2717" spans="5:34" x14ac:dyDescent="0.25">
      <c r="E2717" s="11">
        <v>43437.625</v>
      </c>
      <c r="F2717" s="9">
        <v>11497.3</v>
      </c>
      <c r="G2717" s="9">
        <v>11507.32</v>
      </c>
      <c r="H2717" s="9">
        <v>11480.63</v>
      </c>
      <c r="I2717" s="9">
        <v>11494.6</v>
      </c>
      <c r="K2717" s="13">
        <f t="shared" si="1534"/>
        <v>-2.6999999999989086</v>
      </c>
      <c r="L2717" s="13">
        <f t="shared" si="1546"/>
        <v>-25.049999999999272</v>
      </c>
      <c r="M2717" s="13">
        <f t="shared" si="1535"/>
        <v>26.690000000000509</v>
      </c>
      <c r="X2717">
        <f t="shared" si="1536"/>
        <v>2.6999999999989086</v>
      </c>
      <c r="Y2717">
        <f t="shared" si="1537"/>
        <v>26.690000000000509</v>
      </c>
      <c r="Z2717">
        <f t="shared" si="1538"/>
        <v>0</v>
      </c>
      <c r="AA2717">
        <f t="shared" si="1539"/>
        <v>0</v>
      </c>
      <c r="AB2717" s="18">
        <f t="shared" si="1540"/>
        <v>0</v>
      </c>
      <c r="AC2717" s="18">
        <f t="shared" si="1541"/>
        <v>0</v>
      </c>
      <c r="AD2717" s="18">
        <f t="shared" si="1542"/>
        <v>0</v>
      </c>
      <c r="AE2717" s="18">
        <f t="shared" si="1543"/>
        <v>0</v>
      </c>
      <c r="AG2717" s="18">
        <f t="shared" si="1544"/>
        <v>0</v>
      </c>
      <c r="AH2717" s="18">
        <f t="shared" si="1545"/>
        <v>0</v>
      </c>
    </row>
    <row r="2718" spans="5:34" x14ac:dyDescent="0.25">
      <c r="E2718" s="12">
        <v>43437.666666666664</v>
      </c>
      <c r="F2718" s="10">
        <v>11494.35</v>
      </c>
      <c r="G2718" s="10">
        <v>11511.9</v>
      </c>
      <c r="H2718" s="10">
        <v>11464.51</v>
      </c>
      <c r="I2718" s="10">
        <v>11472.21</v>
      </c>
      <c r="K2718" s="13">
        <f t="shared" si="1534"/>
        <v>-22.140000000001237</v>
      </c>
      <c r="L2718" s="13">
        <f t="shared" si="1546"/>
        <v>-47.190000000000509</v>
      </c>
      <c r="M2718" s="13">
        <f t="shared" si="1535"/>
        <v>47.389999999999418</v>
      </c>
      <c r="X2718">
        <f t="shared" si="1536"/>
        <v>22.140000000001237</v>
      </c>
      <c r="Y2718">
        <f t="shared" si="1537"/>
        <v>47.389999999999418</v>
      </c>
      <c r="Z2718">
        <f t="shared" si="1538"/>
        <v>0</v>
      </c>
      <c r="AA2718">
        <f t="shared" si="1539"/>
        <v>0</v>
      </c>
      <c r="AB2718" s="18">
        <f t="shared" si="1540"/>
        <v>0</v>
      </c>
      <c r="AC2718" s="18">
        <f t="shared" si="1541"/>
        <v>0</v>
      </c>
      <c r="AD2718" s="18">
        <f t="shared" si="1542"/>
        <v>0</v>
      </c>
      <c r="AE2718" s="18">
        <f t="shared" si="1543"/>
        <v>0</v>
      </c>
      <c r="AG2718" s="18">
        <f t="shared" si="1544"/>
        <v>0</v>
      </c>
      <c r="AH2718" s="18">
        <f t="shared" si="1545"/>
        <v>0</v>
      </c>
    </row>
    <row r="2719" spans="5:34" x14ac:dyDescent="0.25">
      <c r="E2719" s="11">
        <v>43437.708333333336</v>
      </c>
      <c r="F2719" s="9">
        <v>11472.71</v>
      </c>
      <c r="G2719" s="9">
        <v>11498.83</v>
      </c>
      <c r="H2719" s="9">
        <v>11459.71</v>
      </c>
      <c r="I2719" s="9">
        <v>11461.71</v>
      </c>
      <c r="K2719" s="13">
        <f t="shared" si="1534"/>
        <v>-11</v>
      </c>
      <c r="L2719" s="13">
        <f t="shared" si="1546"/>
        <v>-58.190000000000509</v>
      </c>
      <c r="M2719" s="13">
        <f t="shared" si="1535"/>
        <v>39.1200000000008</v>
      </c>
      <c r="X2719">
        <f t="shared" si="1536"/>
        <v>11</v>
      </c>
      <c r="Y2719">
        <f t="shared" si="1537"/>
        <v>39.1200000000008</v>
      </c>
      <c r="Z2719">
        <f t="shared" si="1538"/>
        <v>0</v>
      </c>
      <c r="AA2719">
        <f t="shared" si="1539"/>
        <v>0</v>
      </c>
      <c r="AB2719" s="18">
        <f t="shared" si="1540"/>
        <v>0</v>
      </c>
      <c r="AC2719" s="18">
        <f t="shared" si="1541"/>
        <v>0</v>
      </c>
      <c r="AD2719" s="18">
        <f t="shared" si="1542"/>
        <v>0</v>
      </c>
      <c r="AE2719" s="18">
        <f t="shared" si="1543"/>
        <v>0</v>
      </c>
      <c r="AG2719" s="18">
        <f t="shared" si="1544"/>
        <v>0</v>
      </c>
      <c r="AH2719" s="18">
        <f t="shared" si="1545"/>
        <v>0</v>
      </c>
    </row>
    <row r="2720" spans="5:34" x14ac:dyDescent="0.25">
      <c r="E2720" s="12">
        <v>43437.75</v>
      </c>
      <c r="F2720" s="10">
        <v>11463.71</v>
      </c>
      <c r="G2720" s="10">
        <v>11480.42</v>
      </c>
      <c r="H2720" s="10">
        <v>11431.04</v>
      </c>
      <c r="I2720" s="10">
        <v>11443.96</v>
      </c>
      <c r="K2720" s="13">
        <f t="shared" si="1534"/>
        <v>-19.75</v>
      </c>
      <c r="L2720" s="13">
        <f t="shared" si="1546"/>
        <v>-77.940000000000509</v>
      </c>
      <c r="M2720" s="13">
        <f t="shared" si="1535"/>
        <v>49.3799999999992</v>
      </c>
      <c r="X2720">
        <f t="shared" si="1536"/>
        <v>19.75</v>
      </c>
      <c r="Y2720">
        <f t="shared" si="1537"/>
        <v>49.3799999999992</v>
      </c>
      <c r="Z2720">
        <f t="shared" si="1538"/>
        <v>0</v>
      </c>
      <c r="AA2720">
        <f t="shared" si="1539"/>
        <v>0</v>
      </c>
      <c r="AB2720" s="18">
        <f t="shared" si="1540"/>
        <v>0</v>
      </c>
      <c r="AC2720" s="18">
        <f t="shared" si="1541"/>
        <v>0</v>
      </c>
      <c r="AD2720" s="18">
        <f t="shared" si="1542"/>
        <v>0</v>
      </c>
      <c r="AE2720" s="18">
        <f t="shared" si="1543"/>
        <v>0</v>
      </c>
      <c r="AG2720" s="18">
        <f t="shared" si="1544"/>
        <v>0</v>
      </c>
      <c r="AH2720" s="18">
        <f t="shared" si="1545"/>
        <v>0</v>
      </c>
    </row>
    <row r="2721" spans="5:34" x14ac:dyDescent="0.25">
      <c r="E2721" s="11">
        <v>43437.791666666664</v>
      </c>
      <c r="F2721" s="9">
        <v>11444.47</v>
      </c>
      <c r="G2721" s="9">
        <v>11476.72</v>
      </c>
      <c r="H2721" s="9">
        <v>11441.96</v>
      </c>
      <c r="I2721" s="9">
        <v>11464.21</v>
      </c>
      <c r="K2721" s="13">
        <f t="shared" si="1534"/>
        <v>19.739999999999782</v>
      </c>
      <c r="L2721" s="13">
        <f t="shared" si="1546"/>
        <v>-58.200000000000728</v>
      </c>
      <c r="M2721" s="13">
        <f t="shared" si="1535"/>
        <v>34.760000000000218</v>
      </c>
      <c r="X2721">
        <f t="shared" si="1536"/>
        <v>19.739999999999782</v>
      </c>
      <c r="Y2721">
        <f t="shared" si="1537"/>
        <v>34.760000000000218</v>
      </c>
      <c r="Z2721">
        <f t="shared" si="1538"/>
        <v>0</v>
      </c>
      <c r="AA2721">
        <f t="shared" si="1539"/>
        <v>0</v>
      </c>
      <c r="AB2721" s="18">
        <f t="shared" si="1540"/>
        <v>0</v>
      </c>
      <c r="AC2721" s="18">
        <f t="shared" si="1541"/>
        <v>0</v>
      </c>
      <c r="AD2721" s="18">
        <f t="shared" si="1542"/>
        <v>0</v>
      </c>
      <c r="AE2721" s="18">
        <f t="shared" si="1543"/>
        <v>0</v>
      </c>
      <c r="AG2721" s="18">
        <f t="shared" si="1544"/>
        <v>0</v>
      </c>
      <c r="AH2721" s="18">
        <f t="shared" si="1545"/>
        <v>0</v>
      </c>
    </row>
    <row r="2722" spans="5:34" x14ac:dyDescent="0.25">
      <c r="E2722" s="12">
        <v>43437.833333333336</v>
      </c>
      <c r="F2722" s="10">
        <v>11463.96</v>
      </c>
      <c r="G2722" s="10">
        <v>11480.58</v>
      </c>
      <c r="H2722" s="10">
        <v>11451.95</v>
      </c>
      <c r="I2722" s="10">
        <v>11459.2</v>
      </c>
      <c r="K2722" s="13">
        <f t="shared" si="1534"/>
        <v>-4.7599999999983993</v>
      </c>
      <c r="L2722" s="13">
        <f t="shared" si="1546"/>
        <v>-62.959999999999127</v>
      </c>
      <c r="M2722" s="13">
        <f t="shared" si="1535"/>
        <v>28.6299999999992</v>
      </c>
      <c r="X2722">
        <f t="shared" si="1536"/>
        <v>4.7599999999983993</v>
      </c>
      <c r="Y2722">
        <f t="shared" si="1537"/>
        <v>28.6299999999992</v>
      </c>
      <c r="Z2722">
        <f t="shared" si="1538"/>
        <v>0</v>
      </c>
      <c r="AA2722">
        <f t="shared" si="1539"/>
        <v>0</v>
      </c>
      <c r="AB2722" s="18">
        <f t="shared" si="1540"/>
        <v>0</v>
      </c>
      <c r="AC2722" s="18">
        <f t="shared" si="1541"/>
        <v>0</v>
      </c>
      <c r="AD2722" s="18">
        <f t="shared" si="1542"/>
        <v>0</v>
      </c>
      <c r="AE2722" s="18">
        <f t="shared" si="1543"/>
        <v>0</v>
      </c>
      <c r="AG2722" s="18">
        <f t="shared" si="1544"/>
        <v>0</v>
      </c>
      <c r="AH2722" s="18">
        <f t="shared" si="1545"/>
        <v>0</v>
      </c>
    </row>
    <row r="2723" spans="5:34" x14ac:dyDescent="0.25">
      <c r="E2723" s="11">
        <v>43437.875</v>
      </c>
      <c r="F2723" s="9">
        <v>11458.7</v>
      </c>
      <c r="G2723" s="9">
        <v>11469.2</v>
      </c>
      <c r="H2723" s="9">
        <v>11444.2</v>
      </c>
      <c r="I2723" s="9">
        <v>11465.7</v>
      </c>
      <c r="K2723" s="13">
        <f t="shared" si="1534"/>
        <v>7</v>
      </c>
      <c r="L2723" s="13">
        <f t="shared" si="1546"/>
        <v>-55.959999999999127</v>
      </c>
      <c r="M2723" s="13">
        <f t="shared" si="1535"/>
        <v>25</v>
      </c>
      <c r="X2723">
        <f t="shared" si="1536"/>
        <v>7</v>
      </c>
      <c r="Y2723">
        <f t="shared" si="1537"/>
        <v>25</v>
      </c>
      <c r="Z2723">
        <f t="shared" si="1538"/>
        <v>0</v>
      </c>
      <c r="AA2723">
        <f t="shared" si="1539"/>
        <v>0</v>
      </c>
      <c r="AB2723" s="18">
        <f t="shared" si="1540"/>
        <v>0</v>
      </c>
      <c r="AC2723" s="18">
        <f t="shared" si="1541"/>
        <v>0</v>
      </c>
      <c r="AD2723" s="18">
        <f t="shared" si="1542"/>
        <v>0</v>
      </c>
      <c r="AE2723" s="18">
        <f t="shared" si="1543"/>
        <v>0</v>
      </c>
      <c r="AG2723" s="18">
        <f t="shared" si="1544"/>
        <v>0</v>
      </c>
      <c r="AH2723" s="18">
        <f t="shared" si="1545"/>
        <v>0</v>
      </c>
    </row>
    <row r="2724" spans="5:34" x14ac:dyDescent="0.25">
      <c r="E2724" s="12">
        <v>43437.916666666664</v>
      </c>
      <c r="F2724" s="10">
        <v>11465.2</v>
      </c>
      <c r="G2724" s="10">
        <v>11480.69</v>
      </c>
      <c r="H2724" s="10">
        <v>11458.44</v>
      </c>
      <c r="I2724" s="10">
        <v>11479.94</v>
      </c>
      <c r="K2724" s="13">
        <f t="shared" si="1534"/>
        <v>14.739999999999782</v>
      </c>
      <c r="L2724" s="13">
        <f t="shared" si="1546"/>
        <v>-41.219999999999345</v>
      </c>
      <c r="M2724" s="13">
        <f t="shared" si="1535"/>
        <v>22.25</v>
      </c>
      <c r="N2724" s="13"/>
      <c r="X2724">
        <f t="shared" si="1536"/>
        <v>14.739999999999782</v>
      </c>
      <c r="Y2724">
        <f t="shared" si="1537"/>
        <v>22.25</v>
      </c>
      <c r="Z2724">
        <f t="shared" si="1538"/>
        <v>0</v>
      </c>
      <c r="AA2724">
        <f t="shared" si="1539"/>
        <v>0</v>
      </c>
      <c r="AB2724" s="18">
        <f t="shared" si="1540"/>
        <v>0</v>
      </c>
      <c r="AC2724" s="18">
        <f t="shared" si="1541"/>
        <v>0</v>
      </c>
      <c r="AD2724" s="18">
        <f t="shared" si="1542"/>
        <v>0</v>
      </c>
      <c r="AE2724" s="18">
        <f t="shared" si="1543"/>
        <v>0</v>
      </c>
      <c r="AG2724" s="18">
        <f t="shared" si="1544"/>
        <v>0</v>
      </c>
      <c r="AH2724" s="18">
        <f t="shared" si="1545"/>
        <v>0</v>
      </c>
    </row>
    <row r="2725" spans="5:34" hidden="1" x14ac:dyDescent="0.25">
      <c r="E2725" s="11">
        <v>43437.958333333336</v>
      </c>
      <c r="F2725" s="9">
        <v>11478.12</v>
      </c>
      <c r="G2725" s="9">
        <v>11478.12</v>
      </c>
      <c r="H2725" s="9">
        <v>11465.77</v>
      </c>
      <c r="I2725" s="9">
        <v>11474</v>
      </c>
      <c r="AB2725"/>
      <c r="AC2725"/>
      <c r="AD2725"/>
      <c r="AE2725"/>
    </row>
    <row r="2726" spans="5:34" hidden="1" x14ac:dyDescent="0.25">
      <c r="E2726" s="12">
        <v>43438.041666666664</v>
      </c>
      <c r="F2726" s="10">
        <v>11472.96</v>
      </c>
      <c r="G2726" s="10">
        <v>11473.99</v>
      </c>
      <c r="H2726" s="10">
        <v>11454.45</v>
      </c>
      <c r="I2726" s="10">
        <v>11457</v>
      </c>
      <c r="AB2726"/>
      <c r="AC2726"/>
      <c r="AD2726"/>
      <c r="AE2726"/>
    </row>
    <row r="2727" spans="5:34" hidden="1" x14ac:dyDescent="0.25">
      <c r="E2727" s="11">
        <v>43438.083333333336</v>
      </c>
      <c r="F2727" s="9">
        <v>11458.03</v>
      </c>
      <c r="G2727" s="9">
        <v>11461.14</v>
      </c>
      <c r="H2727" s="9">
        <v>11442.63</v>
      </c>
      <c r="I2727" s="9">
        <v>11443.15</v>
      </c>
      <c r="AB2727"/>
      <c r="AC2727"/>
      <c r="AD2727"/>
      <c r="AE2727"/>
    </row>
    <row r="2728" spans="5:34" hidden="1" x14ac:dyDescent="0.25">
      <c r="E2728" s="12">
        <v>43438.125</v>
      </c>
      <c r="F2728" s="10">
        <v>11442.13</v>
      </c>
      <c r="G2728" s="10">
        <v>11454.52</v>
      </c>
      <c r="H2728" s="10">
        <v>11437.1</v>
      </c>
      <c r="I2728" s="10">
        <v>11446.29</v>
      </c>
      <c r="AB2728"/>
      <c r="AC2728"/>
      <c r="AD2728"/>
      <c r="AE2728"/>
    </row>
    <row r="2729" spans="5:34" hidden="1" x14ac:dyDescent="0.25">
      <c r="E2729" s="11">
        <v>43438.166666666664</v>
      </c>
      <c r="F2729" s="9">
        <v>11447.31</v>
      </c>
      <c r="G2729" s="9">
        <v>11450.4</v>
      </c>
      <c r="H2729" s="9">
        <v>11439.08</v>
      </c>
      <c r="I2729" s="9">
        <v>11441.14</v>
      </c>
      <c r="AB2729"/>
      <c r="AC2729"/>
      <c r="AD2729"/>
      <c r="AE2729"/>
    </row>
    <row r="2730" spans="5:34" hidden="1" x14ac:dyDescent="0.25">
      <c r="E2730" s="12">
        <v>43438.208333333336</v>
      </c>
      <c r="F2730" s="10">
        <v>11440.11</v>
      </c>
      <c r="G2730" s="10">
        <v>11442.16</v>
      </c>
      <c r="H2730" s="10">
        <v>11424.59</v>
      </c>
      <c r="I2730" s="10">
        <v>11429.82</v>
      </c>
      <c r="AB2730"/>
      <c r="AC2730"/>
      <c r="AD2730"/>
      <c r="AE2730"/>
    </row>
    <row r="2731" spans="5:34" hidden="1" x14ac:dyDescent="0.25">
      <c r="E2731" s="11">
        <v>43438.25</v>
      </c>
      <c r="F2731" s="9">
        <v>11428.79</v>
      </c>
      <c r="G2731" s="9">
        <v>11432.9</v>
      </c>
      <c r="H2731" s="9">
        <v>11413.27</v>
      </c>
      <c r="I2731" s="9">
        <v>11418.5</v>
      </c>
      <c r="AB2731"/>
      <c r="AC2731"/>
      <c r="AD2731"/>
      <c r="AE2731"/>
    </row>
    <row r="2732" spans="5:34" hidden="1" x14ac:dyDescent="0.25">
      <c r="E2732" s="12">
        <v>43438.291666666664</v>
      </c>
      <c r="F2732" s="10">
        <v>11417.47</v>
      </c>
      <c r="G2732" s="10">
        <v>11417.98</v>
      </c>
      <c r="H2732" s="10">
        <v>11373</v>
      </c>
      <c r="I2732" s="10">
        <v>11380.64</v>
      </c>
      <c r="AB2732"/>
      <c r="AC2732"/>
      <c r="AD2732"/>
      <c r="AE2732"/>
    </row>
    <row r="2733" spans="5:34" x14ac:dyDescent="0.25">
      <c r="E2733" s="11">
        <v>43438.333333333336</v>
      </c>
      <c r="F2733" s="9">
        <v>11380.12</v>
      </c>
      <c r="G2733" s="9">
        <v>11421.95</v>
      </c>
      <c r="H2733" s="9">
        <v>11373.44</v>
      </c>
      <c r="I2733" s="9">
        <v>11419.93</v>
      </c>
      <c r="K2733" s="13">
        <f t="shared" ref="K2733:K2747" si="1547">I2733-F2733</f>
        <v>39.809999999999491</v>
      </c>
      <c r="L2733" s="13">
        <v>0</v>
      </c>
      <c r="M2733" s="13">
        <f t="shared" ref="M2733:M2747" si="1548">G2733-H2733</f>
        <v>48.510000000000218</v>
      </c>
      <c r="N2733" s="13">
        <f>I2747-F2733</f>
        <v>-217.9900000000016</v>
      </c>
      <c r="O2733" s="18">
        <f>IF(K2733*N2733&gt;0,1,0)</f>
        <v>0</v>
      </c>
      <c r="P2733">
        <f>_xlfn.IFS(K2733&lt;0,MIN(L2732:L2746),K2733&gt;0,MAX(L2732:L2746))</f>
        <v>0</v>
      </c>
      <c r="Q2733">
        <f>_xlfn.IFS(K2733&lt;0,MAX(L2732:L2746),K2733&gt;0,MIN(L2732:L2746))</f>
        <v>-242.06000000000313</v>
      </c>
      <c r="T2733" s="13">
        <f>MAX(G2733:G2747)</f>
        <v>11442.91</v>
      </c>
      <c r="X2733">
        <f t="shared" ref="X2733:X2747" si="1549">ABS(K2733)</f>
        <v>39.809999999999491</v>
      </c>
      <c r="Y2733">
        <f t="shared" ref="Y2733:Y2747" si="1550">ABS(M2733)</f>
        <v>48.510000000000218</v>
      </c>
      <c r="Z2733">
        <f t="shared" ref="Z2733:Z2747" si="1551">IF(T2733&lt;1000,ABS(T2733),0)</f>
        <v>0</v>
      </c>
      <c r="AA2733">
        <f t="shared" ref="AA2733:AA2747" si="1552">ABS(N2733)</f>
        <v>217.9900000000016</v>
      </c>
      <c r="AB2733" s="18">
        <f t="shared" ref="AB2733:AB2747" si="1553">ABS(P2733)</f>
        <v>0</v>
      </c>
      <c r="AC2733" s="18">
        <f t="shared" ref="AC2733:AC2747" si="1554">ABS(Q2733)</f>
        <v>242.06000000000313</v>
      </c>
      <c r="AD2733" s="18">
        <f t="shared" ref="AD2733:AD2747" si="1555">IF(O2733=1,ABS(P2733),0)</f>
        <v>0</v>
      </c>
      <c r="AE2733" s="18">
        <f t="shared" ref="AE2733:AE2747" si="1556">IF(O2733=0,ABS(Q2733),0)</f>
        <v>242.06000000000313</v>
      </c>
      <c r="AG2733" s="18">
        <f t="shared" ref="AG2733:AG2747" si="1557">IF(O2733=1,ABS(Q2733),0)</f>
        <v>0</v>
      </c>
      <c r="AH2733" s="18">
        <f t="shared" ref="AH2733:AH2747" si="1558">IF(O2733=0,ABS(P2733),0)</f>
        <v>0</v>
      </c>
    </row>
    <row r="2734" spans="5:34" x14ac:dyDescent="0.25">
      <c r="E2734" s="12">
        <v>43438.375</v>
      </c>
      <c r="F2734" s="10">
        <v>11427.28</v>
      </c>
      <c r="G2734" s="10">
        <v>11427.28</v>
      </c>
      <c r="H2734" s="10">
        <v>11388.43</v>
      </c>
      <c r="I2734" s="10">
        <v>11411.58</v>
      </c>
      <c r="K2734" s="13">
        <f t="shared" si="1547"/>
        <v>-15.700000000000728</v>
      </c>
      <c r="L2734" s="13">
        <f t="shared" ref="L2734:L2747" si="1559">L2733+K2734</f>
        <v>-15.700000000000728</v>
      </c>
      <c r="M2734" s="13">
        <f t="shared" si="1548"/>
        <v>38.850000000000364</v>
      </c>
      <c r="T2734" s="13">
        <f>MIN(H2733:H2747)</f>
        <v>11148.72</v>
      </c>
      <c r="X2734">
        <f t="shared" si="1549"/>
        <v>15.700000000000728</v>
      </c>
      <c r="Y2734">
        <f t="shared" si="1550"/>
        <v>38.850000000000364</v>
      </c>
      <c r="Z2734">
        <f t="shared" si="1551"/>
        <v>0</v>
      </c>
      <c r="AA2734">
        <f t="shared" si="1552"/>
        <v>0</v>
      </c>
      <c r="AB2734" s="18">
        <f t="shared" si="1553"/>
        <v>0</v>
      </c>
      <c r="AC2734" s="18">
        <f t="shared" si="1554"/>
        <v>0</v>
      </c>
      <c r="AD2734" s="18">
        <f t="shared" si="1555"/>
        <v>0</v>
      </c>
      <c r="AE2734" s="18">
        <f t="shared" si="1556"/>
        <v>0</v>
      </c>
      <c r="AG2734" s="18">
        <f t="shared" si="1557"/>
        <v>0</v>
      </c>
      <c r="AH2734" s="18">
        <f t="shared" si="1558"/>
        <v>0</v>
      </c>
    </row>
    <row r="2735" spans="5:34" x14ac:dyDescent="0.25">
      <c r="E2735" s="11">
        <v>43438.416666666664</v>
      </c>
      <c r="F2735" s="9">
        <v>11415.11</v>
      </c>
      <c r="G2735" s="9">
        <v>11442.91</v>
      </c>
      <c r="H2735" s="9">
        <v>11402.54</v>
      </c>
      <c r="I2735" s="9">
        <v>11403.18</v>
      </c>
      <c r="K2735" s="13">
        <f t="shared" si="1547"/>
        <v>-11.930000000000291</v>
      </c>
      <c r="L2735" s="13">
        <f t="shared" si="1559"/>
        <v>-27.630000000001019</v>
      </c>
      <c r="M2735" s="13">
        <f t="shared" si="1548"/>
        <v>40.369999999998981</v>
      </c>
      <c r="T2735" s="13">
        <f>T2733-T2734</f>
        <v>294.19000000000051</v>
      </c>
      <c r="X2735">
        <f t="shared" si="1549"/>
        <v>11.930000000000291</v>
      </c>
      <c r="Y2735">
        <f t="shared" si="1550"/>
        <v>40.369999999998981</v>
      </c>
      <c r="Z2735">
        <f t="shared" si="1551"/>
        <v>294.19000000000051</v>
      </c>
      <c r="AA2735">
        <f t="shared" si="1552"/>
        <v>0</v>
      </c>
      <c r="AB2735" s="18">
        <f t="shared" si="1553"/>
        <v>0</v>
      </c>
      <c r="AC2735" s="18">
        <f t="shared" si="1554"/>
        <v>0</v>
      </c>
      <c r="AD2735" s="18">
        <f t="shared" si="1555"/>
        <v>0</v>
      </c>
      <c r="AE2735" s="18">
        <f t="shared" si="1556"/>
        <v>0</v>
      </c>
      <c r="AG2735" s="18">
        <f t="shared" si="1557"/>
        <v>0</v>
      </c>
      <c r="AH2735" s="18">
        <f t="shared" si="1558"/>
        <v>0</v>
      </c>
    </row>
    <row r="2736" spans="5:34" x14ac:dyDescent="0.25">
      <c r="E2736" s="12">
        <v>43438.458333333336</v>
      </c>
      <c r="F2736" s="10">
        <v>11403.68</v>
      </c>
      <c r="G2736" s="10">
        <v>11412.72</v>
      </c>
      <c r="H2736" s="10">
        <v>11376.48</v>
      </c>
      <c r="I2736" s="10">
        <v>11381.16</v>
      </c>
      <c r="K2736" s="13">
        <f t="shared" si="1547"/>
        <v>-22.520000000000437</v>
      </c>
      <c r="L2736" s="13">
        <f t="shared" si="1559"/>
        <v>-50.150000000001455</v>
      </c>
      <c r="M2736" s="13">
        <f t="shared" si="1548"/>
        <v>36.239999999999782</v>
      </c>
      <c r="R2736">
        <v>-40</v>
      </c>
      <c r="X2736">
        <f t="shared" si="1549"/>
        <v>22.520000000000437</v>
      </c>
      <c r="Y2736">
        <f t="shared" si="1550"/>
        <v>36.239999999999782</v>
      </c>
      <c r="Z2736">
        <f t="shared" si="1551"/>
        <v>0</v>
      </c>
      <c r="AA2736">
        <f t="shared" si="1552"/>
        <v>0</v>
      </c>
      <c r="AB2736" s="18">
        <f t="shared" si="1553"/>
        <v>0</v>
      </c>
      <c r="AC2736" s="18">
        <f t="shared" si="1554"/>
        <v>0</v>
      </c>
      <c r="AD2736" s="18">
        <f t="shared" si="1555"/>
        <v>0</v>
      </c>
      <c r="AE2736" s="18">
        <f t="shared" si="1556"/>
        <v>0</v>
      </c>
      <c r="AG2736" s="18">
        <f t="shared" si="1557"/>
        <v>0</v>
      </c>
      <c r="AH2736" s="18">
        <f t="shared" si="1558"/>
        <v>0</v>
      </c>
    </row>
    <row r="2737" spans="5:34" x14ac:dyDescent="0.25">
      <c r="E2737" s="11">
        <v>43438.5</v>
      </c>
      <c r="F2737" s="9">
        <v>11380.91</v>
      </c>
      <c r="G2737" s="9">
        <v>11409.38</v>
      </c>
      <c r="H2737" s="9">
        <v>11367.91</v>
      </c>
      <c r="I2737" s="9">
        <v>11391.94</v>
      </c>
      <c r="K2737" s="13">
        <f t="shared" si="1547"/>
        <v>11.030000000000655</v>
      </c>
      <c r="L2737" s="13">
        <f t="shared" si="1559"/>
        <v>-39.1200000000008</v>
      </c>
      <c r="M2737" s="13">
        <f t="shared" si="1548"/>
        <v>41.469999999999345</v>
      </c>
      <c r="X2737">
        <f t="shared" si="1549"/>
        <v>11.030000000000655</v>
      </c>
      <c r="Y2737">
        <f t="shared" si="1550"/>
        <v>41.469999999999345</v>
      </c>
      <c r="Z2737">
        <f t="shared" si="1551"/>
        <v>0</v>
      </c>
      <c r="AA2737">
        <f t="shared" si="1552"/>
        <v>0</v>
      </c>
      <c r="AB2737" s="18">
        <f t="shared" si="1553"/>
        <v>0</v>
      </c>
      <c r="AC2737" s="18">
        <f t="shared" si="1554"/>
        <v>0</v>
      </c>
      <c r="AD2737" s="18">
        <f t="shared" si="1555"/>
        <v>0</v>
      </c>
      <c r="AE2737" s="18">
        <f t="shared" si="1556"/>
        <v>0</v>
      </c>
      <c r="AG2737" s="18">
        <f t="shared" si="1557"/>
        <v>0</v>
      </c>
      <c r="AH2737" s="18">
        <f t="shared" si="1558"/>
        <v>0</v>
      </c>
    </row>
    <row r="2738" spans="5:34" x14ac:dyDescent="0.25">
      <c r="E2738" s="12">
        <v>43438.541666666664</v>
      </c>
      <c r="F2738" s="10">
        <v>11392.44</v>
      </c>
      <c r="G2738" s="10">
        <v>11404.17</v>
      </c>
      <c r="H2738" s="10">
        <v>11375.71</v>
      </c>
      <c r="I2738" s="10">
        <v>11385.18</v>
      </c>
      <c r="K2738" s="13">
        <f t="shared" si="1547"/>
        <v>-7.2600000000002183</v>
      </c>
      <c r="L2738" s="13">
        <f t="shared" si="1559"/>
        <v>-46.380000000001019</v>
      </c>
      <c r="M2738" s="13">
        <f t="shared" si="1548"/>
        <v>28.460000000000946</v>
      </c>
      <c r="X2738">
        <f t="shared" si="1549"/>
        <v>7.2600000000002183</v>
      </c>
      <c r="Y2738">
        <f t="shared" si="1550"/>
        <v>28.460000000000946</v>
      </c>
      <c r="Z2738">
        <f t="shared" si="1551"/>
        <v>0</v>
      </c>
      <c r="AA2738">
        <f t="shared" si="1552"/>
        <v>0</v>
      </c>
      <c r="AB2738" s="18">
        <f t="shared" si="1553"/>
        <v>0</v>
      </c>
      <c r="AC2738" s="18">
        <f t="shared" si="1554"/>
        <v>0</v>
      </c>
      <c r="AD2738" s="18">
        <f t="shared" si="1555"/>
        <v>0</v>
      </c>
      <c r="AE2738" s="18">
        <f t="shared" si="1556"/>
        <v>0</v>
      </c>
      <c r="AG2738" s="18">
        <f t="shared" si="1557"/>
        <v>0</v>
      </c>
      <c r="AH2738" s="18">
        <f t="shared" si="1558"/>
        <v>0</v>
      </c>
    </row>
    <row r="2739" spans="5:34" x14ac:dyDescent="0.25">
      <c r="E2739" s="11">
        <v>43438.583333333336</v>
      </c>
      <c r="F2739" s="9">
        <v>11384.68</v>
      </c>
      <c r="G2739" s="9">
        <v>11397.68</v>
      </c>
      <c r="H2739" s="9">
        <v>11373.61</v>
      </c>
      <c r="I2739" s="9">
        <v>11380.13</v>
      </c>
      <c r="K2739" s="13">
        <f t="shared" si="1547"/>
        <v>-4.5500000000010914</v>
      </c>
      <c r="L2739" s="13">
        <f t="shared" si="1559"/>
        <v>-50.93000000000211</v>
      </c>
      <c r="M2739" s="13">
        <f t="shared" si="1548"/>
        <v>24.069999999999709</v>
      </c>
      <c r="X2739">
        <f t="shared" si="1549"/>
        <v>4.5500000000010914</v>
      </c>
      <c r="Y2739">
        <f t="shared" si="1550"/>
        <v>24.069999999999709</v>
      </c>
      <c r="Z2739">
        <f t="shared" si="1551"/>
        <v>0</v>
      </c>
      <c r="AA2739">
        <f t="shared" si="1552"/>
        <v>0</v>
      </c>
      <c r="AB2739" s="18">
        <f t="shared" si="1553"/>
        <v>0</v>
      </c>
      <c r="AC2739" s="18">
        <f t="shared" si="1554"/>
        <v>0</v>
      </c>
      <c r="AD2739" s="18">
        <f t="shared" si="1555"/>
        <v>0</v>
      </c>
      <c r="AE2739" s="18">
        <f t="shared" si="1556"/>
        <v>0</v>
      </c>
      <c r="AG2739" s="18">
        <f t="shared" si="1557"/>
        <v>0</v>
      </c>
      <c r="AH2739" s="18">
        <f t="shared" si="1558"/>
        <v>0</v>
      </c>
    </row>
    <row r="2740" spans="5:34" x14ac:dyDescent="0.25">
      <c r="E2740" s="12">
        <v>43438.625</v>
      </c>
      <c r="F2740" s="10">
        <v>11380.12</v>
      </c>
      <c r="G2740" s="10">
        <v>11411.11</v>
      </c>
      <c r="H2740" s="10">
        <v>11379.62</v>
      </c>
      <c r="I2740" s="10">
        <v>11408.77</v>
      </c>
      <c r="K2740" s="13">
        <f t="shared" si="1547"/>
        <v>28.649999999999636</v>
      </c>
      <c r="L2740" s="13">
        <f t="shared" si="1559"/>
        <v>-22.280000000002474</v>
      </c>
      <c r="M2740" s="13">
        <f t="shared" si="1548"/>
        <v>31.489999999999782</v>
      </c>
      <c r="X2740">
        <f t="shared" si="1549"/>
        <v>28.649999999999636</v>
      </c>
      <c r="Y2740">
        <f t="shared" si="1550"/>
        <v>31.489999999999782</v>
      </c>
      <c r="Z2740">
        <f t="shared" si="1551"/>
        <v>0</v>
      </c>
      <c r="AA2740">
        <f t="shared" si="1552"/>
        <v>0</v>
      </c>
      <c r="AB2740" s="18">
        <f t="shared" si="1553"/>
        <v>0</v>
      </c>
      <c r="AC2740" s="18">
        <f t="shared" si="1554"/>
        <v>0</v>
      </c>
      <c r="AD2740" s="18">
        <f t="shared" si="1555"/>
        <v>0</v>
      </c>
      <c r="AE2740" s="18">
        <f t="shared" si="1556"/>
        <v>0</v>
      </c>
      <c r="AG2740" s="18">
        <f t="shared" si="1557"/>
        <v>0</v>
      </c>
      <c r="AH2740" s="18">
        <f t="shared" si="1558"/>
        <v>0</v>
      </c>
    </row>
    <row r="2741" spans="5:34" x14ac:dyDescent="0.25">
      <c r="E2741" s="11">
        <v>43438.666666666664</v>
      </c>
      <c r="F2741" s="9">
        <v>11408.52</v>
      </c>
      <c r="G2741" s="9">
        <v>11410.27</v>
      </c>
      <c r="H2741" s="9">
        <v>11360.06</v>
      </c>
      <c r="I2741" s="9">
        <v>11361.06</v>
      </c>
      <c r="K2741" s="13">
        <f t="shared" si="1547"/>
        <v>-47.460000000000946</v>
      </c>
      <c r="L2741" s="13">
        <f t="shared" si="1559"/>
        <v>-69.74000000000342</v>
      </c>
      <c r="M2741" s="13">
        <f t="shared" si="1548"/>
        <v>50.210000000000946</v>
      </c>
      <c r="X2741">
        <f t="shared" si="1549"/>
        <v>47.460000000000946</v>
      </c>
      <c r="Y2741">
        <f t="shared" si="1550"/>
        <v>50.210000000000946</v>
      </c>
      <c r="Z2741">
        <f t="shared" si="1551"/>
        <v>0</v>
      </c>
      <c r="AA2741">
        <f t="shared" si="1552"/>
        <v>0</v>
      </c>
      <c r="AB2741" s="18">
        <f t="shared" si="1553"/>
        <v>0</v>
      </c>
      <c r="AC2741" s="18">
        <f t="shared" si="1554"/>
        <v>0</v>
      </c>
      <c r="AD2741" s="18">
        <f t="shared" si="1555"/>
        <v>0</v>
      </c>
      <c r="AE2741" s="18">
        <f t="shared" si="1556"/>
        <v>0</v>
      </c>
      <c r="AG2741" s="18">
        <f t="shared" si="1557"/>
        <v>0</v>
      </c>
      <c r="AH2741" s="18">
        <f t="shared" si="1558"/>
        <v>0</v>
      </c>
    </row>
    <row r="2742" spans="5:34" x14ac:dyDescent="0.25">
      <c r="E2742" s="12">
        <v>43438.708333333336</v>
      </c>
      <c r="F2742" s="10">
        <v>11361.07</v>
      </c>
      <c r="G2742" s="10">
        <v>11378.36</v>
      </c>
      <c r="H2742" s="10">
        <v>11343.47</v>
      </c>
      <c r="I2742" s="10">
        <v>11362.53</v>
      </c>
      <c r="K2742" s="13">
        <f t="shared" si="1547"/>
        <v>1.4600000000009459</v>
      </c>
      <c r="L2742" s="13">
        <f t="shared" si="1559"/>
        <v>-68.280000000002474</v>
      </c>
      <c r="M2742" s="13">
        <f t="shared" si="1548"/>
        <v>34.890000000001237</v>
      </c>
      <c r="X2742">
        <f t="shared" si="1549"/>
        <v>1.4600000000009459</v>
      </c>
      <c r="Y2742">
        <f t="shared" si="1550"/>
        <v>34.890000000001237</v>
      </c>
      <c r="Z2742">
        <f t="shared" si="1551"/>
        <v>0</v>
      </c>
      <c r="AA2742">
        <f t="shared" si="1552"/>
        <v>0</v>
      </c>
      <c r="AB2742" s="18">
        <f t="shared" si="1553"/>
        <v>0</v>
      </c>
      <c r="AC2742" s="18">
        <f t="shared" si="1554"/>
        <v>0</v>
      </c>
      <c r="AD2742" s="18">
        <f t="shared" si="1555"/>
        <v>0</v>
      </c>
      <c r="AE2742" s="18">
        <f t="shared" si="1556"/>
        <v>0</v>
      </c>
      <c r="AG2742" s="18">
        <f t="shared" si="1557"/>
        <v>0</v>
      </c>
      <c r="AH2742" s="18">
        <f t="shared" si="1558"/>
        <v>0</v>
      </c>
    </row>
    <row r="2743" spans="5:34" x14ac:dyDescent="0.25">
      <c r="E2743" s="11">
        <v>43438.75</v>
      </c>
      <c r="F2743" s="9">
        <v>11362.53</v>
      </c>
      <c r="G2743" s="9">
        <v>11371.53</v>
      </c>
      <c r="H2743" s="9">
        <v>11321.81</v>
      </c>
      <c r="I2743" s="9">
        <v>11322.81</v>
      </c>
      <c r="K2743" s="13">
        <f t="shared" si="1547"/>
        <v>-39.720000000001164</v>
      </c>
      <c r="L2743" s="13">
        <f t="shared" si="1559"/>
        <v>-108.00000000000364</v>
      </c>
      <c r="M2743" s="13">
        <f t="shared" si="1548"/>
        <v>49.720000000001164</v>
      </c>
      <c r="X2743">
        <f t="shared" si="1549"/>
        <v>39.720000000001164</v>
      </c>
      <c r="Y2743">
        <f t="shared" si="1550"/>
        <v>49.720000000001164</v>
      </c>
      <c r="Z2743">
        <f t="shared" si="1551"/>
        <v>0</v>
      </c>
      <c r="AA2743">
        <f t="shared" si="1552"/>
        <v>0</v>
      </c>
      <c r="AB2743" s="18">
        <f t="shared" si="1553"/>
        <v>0</v>
      </c>
      <c r="AC2743" s="18">
        <f t="shared" si="1554"/>
        <v>0</v>
      </c>
      <c r="AD2743" s="18">
        <f t="shared" si="1555"/>
        <v>0</v>
      </c>
      <c r="AE2743" s="18">
        <f t="shared" si="1556"/>
        <v>0</v>
      </c>
      <c r="AG2743" s="18">
        <f t="shared" si="1557"/>
        <v>0</v>
      </c>
      <c r="AH2743" s="18">
        <f t="shared" si="1558"/>
        <v>0</v>
      </c>
    </row>
    <row r="2744" spans="5:34" x14ac:dyDescent="0.25">
      <c r="E2744" s="12">
        <v>43438.791666666664</v>
      </c>
      <c r="F2744" s="10">
        <v>11322.56</v>
      </c>
      <c r="G2744" s="10">
        <v>11322.56</v>
      </c>
      <c r="H2744" s="10">
        <v>11190.77</v>
      </c>
      <c r="I2744" s="10">
        <v>11211.02</v>
      </c>
      <c r="K2744" s="13">
        <f t="shared" si="1547"/>
        <v>-111.53999999999905</v>
      </c>
      <c r="L2744" s="13">
        <f t="shared" si="1559"/>
        <v>-219.54000000000269</v>
      </c>
      <c r="M2744" s="13">
        <f t="shared" si="1548"/>
        <v>131.78999999999905</v>
      </c>
      <c r="X2744">
        <f t="shared" si="1549"/>
        <v>111.53999999999905</v>
      </c>
      <c r="Y2744">
        <f t="shared" si="1550"/>
        <v>131.78999999999905</v>
      </c>
      <c r="Z2744">
        <f t="shared" si="1551"/>
        <v>0</v>
      </c>
      <c r="AA2744">
        <f t="shared" si="1552"/>
        <v>0</v>
      </c>
      <c r="AB2744" s="18">
        <f t="shared" si="1553"/>
        <v>0</v>
      </c>
      <c r="AC2744" s="18">
        <f t="shared" si="1554"/>
        <v>0</v>
      </c>
      <c r="AD2744" s="18">
        <f t="shared" si="1555"/>
        <v>0</v>
      </c>
      <c r="AE2744" s="18">
        <f t="shared" si="1556"/>
        <v>0</v>
      </c>
      <c r="AG2744" s="18">
        <f t="shared" si="1557"/>
        <v>0</v>
      </c>
      <c r="AH2744" s="18">
        <f t="shared" si="1558"/>
        <v>0</v>
      </c>
    </row>
    <row r="2745" spans="5:34" x14ac:dyDescent="0.25">
      <c r="E2745" s="11">
        <v>43438.833333333336</v>
      </c>
      <c r="F2745" s="9">
        <v>11210.27</v>
      </c>
      <c r="G2745" s="9">
        <v>11220.77</v>
      </c>
      <c r="H2745" s="9">
        <v>11148.74</v>
      </c>
      <c r="I2745" s="9">
        <v>11187.75</v>
      </c>
      <c r="K2745" s="13">
        <f t="shared" si="1547"/>
        <v>-22.520000000000437</v>
      </c>
      <c r="L2745" s="13">
        <f t="shared" si="1559"/>
        <v>-242.06000000000313</v>
      </c>
      <c r="M2745" s="13">
        <f t="shared" si="1548"/>
        <v>72.030000000000655</v>
      </c>
      <c r="X2745">
        <f t="shared" si="1549"/>
        <v>22.520000000000437</v>
      </c>
      <c r="Y2745">
        <f t="shared" si="1550"/>
        <v>72.030000000000655</v>
      </c>
      <c r="Z2745">
        <f t="shared" si="1551"/>
        <v>0</v>
      </c>
      <c r="AA2745">
        <f t="shared" si="1552"/>
        <v>0</v>
      </c>
      <c r="AB2745" s="18">
        <f t="shared" si="1553"/>
        <v>0</v>
      </c>
      <c r="AC2745" s="18">
        <f t="shared" si="1554"/>
        <v>0</v>
      </c>
      <c r="AD2745" s="18">
        <f t="shared" si="1555"/>
        <v>0</v>
      </c>
      <c r="AE2745" s="18">
        <f t="shared" si="1556"/>
        <v>0</v>
      </c>
      <c r="AG2745" s="18">
        <f t="shared" si="1557"/>
        <v>0</v>
      </c>
      <c r="AH2745" s="18">
        <f t="shared" si="1558"/>
        <v>0</v>
      </c>
    </row>
    <row r="2746" spans="5:34" x14ac:dyDescent="0.25">
      <c r="E2746" s="12">
        <v>43438.875</v>
      </c>
      <c r="F2746" s="10">
        <v>11187.25</v>
      </c>
      <c r="G2746" s="10">
        <v>11216.75</v>
      </c>
      <c r="H2746" s="10">
        <v>11174.75</v>
      </c>
      <c r="I2746" s="10">
        <v>11190.24</v>
      </c>
      <c r="K2746" s="13">
        <f t="shared" si="1547"/>
        <v>2.9899999999997817</v>
      </c>
      <c r="L2746" s="13">
        <f t="shared" si="1559"/>
        <v>-239.07000000000335</v>
      </c>
      <c r="M2746" s="13">
        <f t="shared" si="1548"/>
        <v>42</v>
      </c>
      <c r="X2746">
        <f t="shared" si="1549"/>
        <v>2.9899999999997817</v>
      </c>
      <c r="Y2746">
        <f t="shared" si="1550"/>
        <v>42</v>
      </c>
      <c r="Z2746">
        <f t="shared" si="1551"/>
        <v>0</v>
      </c>
      <c r="AA2746">
        <f t="shared" si="1552"/>
        <v>0</v>
      </c>
      <c r="AB2746" s="18">
        <f t="shared" si="1553"/>
        <v>0</v>
      </c>
      <c r="AC2746" s="18">
        <f t="shared" si="1554"/>
        <v>0</v>
      </c>
      <c r="AD2746" s="18">
        <f t="shared" si="1555"/>
        <v>0</v>
      </c>
      <c r="AE2746" s="18">
        <f t="shared" si="1556"/>
        <v>0</v>
      </c>
      <c r="AG2746" s="18">
        <f t="shared" si="1557"/>
        <v>0</v>
      </c>
      <c r="AH2746" s="18">
        <f t="shared" si="1558"/>
        <v>0</v>
      </c>
    </row>
    <row r="2747" spans="5:34" x14ac:dyDescent="0.25">
      <c r="E2747" s="11">
        <v>43438.916666666664</v>
      </c>
      <c r="F2747" s="9">
        <v>11189.74</v>
      </c>
      <c r="G2747" s="9">
        <v>11195.24</v>
      </c>
      <c r="H2747" s="9">
        <v>11148.72</v>
      </c>
      <c r="I2747" s="9">
        <v>11162.13</v>
      </c>
      <c r="K2747" s="13">
        <f t="shared" si="1547"/>
        <v>-27.610000000000582</v>
      </c>
      <c r="L2747" s="13">
        <f t="shared" si="1559"/>
        <v>-266.68000000000393</v>
      </c>
      <c r="M2747" s="13">
        <f t="shared" si="1548"/>
        <v>46.520000000000437</v>
      </c>
      <c r="N2747" s="13"/>
      <c r="X2747">
        <f t="shared" si="1549"/>
        <v>27.610000000000582</v>
      </c>
      <c r="Y2747">
        <f t="shared" si="1550"/>
        <v>46.520000000000437</v>
      </c>
      <c r="Z2747">
        <f t="shared" si="1551"/>
        <v>0</v>
      </c>
      <c r="AA2747">
        <f t="shared" si="1552"/>
        <v>0</v>
      </c>
      <c r="AB2747" s="18">
        <f t="shared" si="1553"/>
        <v>0</v>
      </c>
      <c r="AC2747" s="18">
        <f t="shared" si="1554"/>
        <v>0</v>
      </c>
      <c r="AD2747" s="18">
        <f t="shared" si="1555"/>
        <v>0</v>
      </c>
      <c r="AE2747" s="18">
        <f t="shared" si="1556"/>
        <v>0</v>
      </c>
      <c r="AG2747" s="18">
        <f t="shared" si="1557"/>
        <v>0</v>
      </c>
      <c r="AH2747" s="18">
        <f t="shared" si="1558"/>
        <v>0</v>
      </c>
    </row>
    <row r="2748" spans="5:34" hidden="1" x14ac:dyDescent="0.25">
      <c r="E2748" s="12">
        <v>43438.958333333336</v>
      </c>
      <c r="F2748" s="10">
        <v>11157.55</v>
      </c>
      <c r="G2748" s="10">
        <v>11164.71</v>
      </c>
      <c r="H2748" s="10">
        <v>11135.87</v>
      </c>
      <c r="I2748" s="10">
        <v>11159.03</v>
      </c>
      <c r="AB2748"/>
      <c r="AC2748"/>
      <c r="AD2748"/>
      <c r="AE2748"/>
    </row>
    <row r="2749" spans="5:34" hidden="1" x14ac:dyDescent="0.25">
      <c r="E2749" s="11">
        <v>43439.041666666664</v>
      </c>
      <c r="F2749" s="9">
        <v>11152.83</v>
      </c>
      <c r="G2749" s="9">
        <v>11190.52</v>
      </c>
      <c r="H2749" s="9">
        <v>11146.12</v>
      </c>
      <c r="I2749" s="9">
        <v>11190.52</v>
      </c>
      <c r="AB2749"/>
      <c r="AC2749"/>
      <c r="AD2749"/>
      <c r="AE2749"/>
    </row>
    <row r="2750" spans="5:34" hidden="1" x14ac:dyDescent="0.25">
      <c r="E2750" s="12">
        <v>43439.083333333336</v>
      </c>
      <c r="F2750" s="10">
        <v>11190.01</v>
      </c>
      <c r="G2750" s="10">
        <v>11210.2</v>
      </c>
      <c r="H2750" s="10">
        <v>11177.29</v>
      </c>
      <c r="I2750" s="10">
        <v>11180.89</v>
      </c>
      <c r="AB2750"/>
      <c r="AC2750"/>
      <c r="AD2750"/>
      <c r="AE2750"/>
    </row>
    <row r="2751" spans="5:34" hidden="1" x14ac:dyDescent="0.25">
      <c r="E2751" s="11">
        <v>43439.125</v>
      </c>
      <c r="F2751" s="9">
        <v>11181.92</v>
      </c>
      <c r="G2751" s="9">
        <v>11202.61</v>
      </c>
      <c r="H2751" s="9">
        <v>11175.75</v>
      </c>
      <c r="I2751" s="9">
        <v>11201.58</v>
      </c>
      <c r="AB2751"/>
      <c r="AC2751"/>
      <c r="AD2751"/>
      <c r="AE2751"/>
    </row>
    <row r="2752" spans="5:34" hidden="1" x14ac:dyDescent="0.25">
      <c r="E2752" s="12">
        <v>43439.166666666664</v>
      </c>
      <c r="F2752" s="10">
        <v>11200.54</v>
      </c>
      <c r="G2752" s="10">
        <v>11209.84</v>
      </c>
      <c r="H2752" s="10">
        <v>11191.82</v>
      </c>
      <c r="I2752" s="10">
        <v>11199.98</v>
      </c>
      <c r="AB2752"/>
      <c r="AC2752"/>
      <c r="AD2752"/>
      <c r="AE2752"/>
    </row>
    <row r="2753" spans="5:34" hidden="1" x14ac:dyDescent="0.25">
      <c r="E2753" s="11">
        <v>43439.208333333336</v>
      </c>
      <c r="F2753" s="9">
        <v>11198.95</v>
      </c>
      <c r="G2753" s="9">
        <v>11204.1</v>
      </c>
      <c r="H2753" s="9">
        <v>11184.52</v>
      </c>
      <c r="I2753" s="9">
        <v>11189.68</v>
      </c>
      <c r="AB2753"/>
      <c r="AC2753"/>
      <c r="AD2753"/>
      <c r="AE2753"/>
    </row>
    <row r="2754" spans="5:34" hidden="1" x14ac:dyDescent="0.25">
      <c r="E2754" s="12">
        <v>43439.25</v>
      </c>
      <c r="F2754" s="10">
        <v>11190.71</v>
      </c>
      <c r="G2754" s="10">
        <v>11206.22</v>
      </c>
      <c r="H2754" s="10">
        <v>11189.68</v>
      </c>
      <c r="I2754" s="10">
        <v>11195.93</v>
      </c>
      <c r="AB2754"/>
      <c r="AC2754"/>
      <c r="AD2754"/>
      <c r="AE2754"/>
    </row>
    <row r="2755" spans="5:34" hidden="1" x14ac:dyDescent="0.25">
      <c r="E2755" s="11">
        <v>43439.291666666664</v>
      </c>
      <c r="F2755" s="9">
        <v>11196.96</v>
      </c>
      <c r="G2755" s="9">
        <v>11202.12</v>
      </c>
      <c r="H2755" s="9">
        <v>11183.54</v>
      </c>
      <c r="I2755" s="9">
        <v>11195.92</v>
      </c>
      <c r="AB2755"/>
      <c r="AC2755"/>
      <c r="AD2755"/>
      <c r="AE2755"/>
    </row>
    <row r="2756" spans="5:34" x14ac:dyDescent="0.25">
      <c r="E2756" s="12">
        <v>43439.333333333336</v>
      </c>
      <c r="F2756" s="10">
        <v>11194.88</v>
      </c>
      <c r="G2756" s="10">
        <v>11213.9</v>
      </c>
      <c r="H2756" s="10">
        <v>11178.89</v>
      </c>
      <c r="I2756" s="10">
        <v>11213.9</v>
      </c>
      <c r="K2756" s="13">
        <f t="shared" ref="K2756:K2770" si="1560">I2756-F2756</f>
        <v>19.020000000000437</v>
      </c>
      <c r="L2756" s="13">
        <v>0</v>
      </c>
      <c r="M2756" s="13">
        <f t="shared" ref="M2756:M2770" si="1561">G2756-H2756</f>
        <v>35.010000000000218</v>
      </c>
      <c r="N2756" s="13">
        <f>I2770-F2756</f>
        <v>0.94000000000050932</v>
      </c>
      <c r="O2756" s="18">
        <f>IF(K2756*N2756&gt;0,1,0)</f>
        <v>1</v>
      </c>
      <c r="P2756">
        <f>_xlfn.IFS(K2756&lt;0,MIN(L2755:L2769),K2756&gt;0,MAX(L2755:L2769))</f>
        <v>31.639999999999418</v>
      </c>
      <c r="Q2756">
        <f>_xlfn.IFS(K2756&lt;0,MAX(L2755:L2769),K2756&gt;0,MIN(L2755:L2769))</f>
        <v>-27.75</v>
      </c>
      <c r="T2756" s="13">
        <f>MAX(G2756:G2770)</f>
        <v>11266.22</v>
      </c>
      <c r="X2756">
        <f t="shared" ref="X2756:X2770" si="1562">ABS(K2756)</f>
        <v>19.020000000000437</v>
      </c>
      <c r="Y2756">
        <f t="shared" ref="Y2756:Y2770" si="1563">ABS(M2756)</f>
        <v>35.010000000000218</v>
      </c>
      <c r="Z2756">
        <f t="shared" ref="Z2756:Z2770" si="1564">IF(T2756&lt;1000,ABS(T2756),0)</f>
        <v>0</v>
      </c>
      <c r="AA2756">
        <f t="shared" ref="AA2756:AA2770" si="1565">ABS(N2756)</f>
        <v>0.94000000000050932</v>
      </c>
      <c r="AB2756" s="18">
        <f t="shared" ref="AB2756:AB2770" si="1566">ABS(P2756)</f>
        <v>31.639999999999418</v>
      </c>
      <c r="AC2756" s="18">
        <f t="shared" ref="AC2756:AC2770" si="1567">ABS(Q2756)</f>
        <v>27.75</v>
      </c>
      <c r="AD2756" s="18">
        <f t="shared" ref="AD2756:AD2770" si="1568">IF(O2756=1,ABS(P2756),0)</f>
        <v>31.639999999999418</v>
      </c>
      <c r="AE2756" s="18">
        <f t="shared" ref="AE2756:AE2770" si="1569">IF(O2756=0,ABS(Q2756),0)</f>
        <v>0</v>
      </c>
      <c r="AG2756" s="18">
        <f t="shared" ref="AG2756:AG2770" si="1570">IF(O2756=1,ABS(Q2756),0)</f>
        <v>27.75</v>
      </c>
      <c r="AH2756" s="18">
        <f t="shared" ref="AH2756:AH2770" si="1571">IF(O2756=0,ABS(P2756),0)</f>
        <v>0</v>
      </c>
    </row>
    <row r="2757" spans="5:34" x14ac:dyDescent="0.25">
      <c r="E2757" s="11">
        <v>43439.375</v>
      </c>
      <c r="F2757" s="9">
        <v>11226.11</v>
      </c>
      <c r="G2757" s="9">
        <v>11229.64</v>
      </c>
      <c r="H2757" s="9">
        <v>11198.65</v>
      </c>
      <c r="I2757" s="9">
        <v>11227.64</v>
      </c>
      <c r="K2757" s="13">
        <f t="shared" si="1560"/>
        <v>1.5299999999988358</v>
      </c>
      <c r="L2757" s="13">
        <f t="shared" ref="L2757:L2770" si="1572">L2756+K2757</f>
        <v>1.5299999999988358</v>
      </c>
      <c r="M2757" s="13">
        <f t="shared" si="1561"/>
        <v>30.989999999999782</v>
      </c>
      <c r="T2757" s="13">
        <f>MIN(H2756:H2770)</f>
        <v>11176.3</v>
      </c>
      <c r="X2757">
        <f t="shared" si="1562"/>
        <v>1.5299999999988358</v>
      </c>
      <c r="Y2757">
        <f t="shared" si="1563"/>
        <v>30.989999999999782</v>
      </c>
      <c r="Z2757">
        <f t="shared" si="1564"/>
        <v>0</v>
      </c>
      <c r="AA2757">
        <f t="shared" si="1565"/>
        <v>0</v>
      </c>
      <c r="AB2757" s="18">
        <f t="shared" si="1566"/>
        <v>0</v>
      </c>
      <c r="AC2757" s="18">
        <f t="shared" si="1567"/>
        <v>0</v>
      </c>
      <c r="AD2757" s="18">
        <f t="shared" si="1568"/>
        <v>0</v>
      </c>
      <c r="AE2757" s="18">
        <f t="shared" si="1569"/>
        <v>0</v>
      </c>
      <c r="AG2757" s="18">
        <f t="shared" si="1570"/>
        <v>0</v>
      </c>
      <c r="AH2757" s="18">
        <f t="shared" si="1571"/>
        <v>0</v>
      </c>
    </row>
    <row r="2758" spans="5:34" x14ac:dyDescent="0.25">
      <c r="E2758" s="12">
        <v>43439.416666666664</v>
      </c>
      <c r="F2758" s="10">
        <v>11222.17</v>
      </c>
      <c r="G2758" s="10">
        <v>11240.72</v>
      </c>
      <c r="H2758" s="10">
        <v>11176.3</v>
      </c>
      <c r="I2758" s="10">
        <v>11231.99</v>
      </c>
      <c r="K2758" s="13">
        <f t="shared" si="1560"/>
        <v>9.819999999999709</v>
      </c>
      <c r="L2758" s="13">
        <f t="shared" si="1572"/>
        <v>11.349999999998545</v>
      </c>
      <c r="M2758" s="13">
        <f t="shared" si="1561"/>
        <v>64.420000000000073</v>
      </c>
      <c r="T2758" s="13">
        <f>T2756-T2757</f>
        <v>89.920000000000073</v>
      </c>
      <c r="X2758">
        <f t="shared" si="1562"/>
        <v>9.819999999999709</v>
      </c>
      <c r="Y2758">
        <f t="shared" si="1563"/>
        <v>64.420000000000073</v>
      </c>
      <c r="Z2758">
        <f t="shared" si="1564"/>
        <v>89.920000000000073</v>
      </c>
      <c r="AA2758">
        <f t="shared" si="1565"/>
        <v>0</v>
      </c>
      <c r="AB2758" s="18">
        <f t="shared" si="1566"/>
        <v>0</v>
      </c>
      <c r="AC2758" s="18">
        <f t="shared" si="1567"/>
        <v>0</v>
      </c>
      <c r="AD2758" s="18">
        <f t="shared" si="1568"/>
        <v>0</v>
      </c>
      <c r="AE2758" s="18">
        <f t="shared" si="1569"/>
        <v>0</v>
      </c>
      <c r="AG2758" s="18">
        <f t="shared" si="1570"/>
        <v>0</v>
      </c>
      <c r="AH2758" s="18">
        <f t="shared" si="1571"/>
        <v>0</v>
      </c>
    </row>
    <row r="2759" spans="5:34" x14ac:dyDescent="0.25">
      <c r="E2759" s="11">
        <v>43439.458333333336</v>
      </c>
      <c r="F2759" s="9">
        <v>11231.98</v>
      </c>
      <c r="G2759" s="9">
        <v>11242.77</v>
      </c>
      <c r="H2759" s="9">
        <v>11204.37</v>
      </c>
      <c r="I2759" s="9">
        <v>11232.72</v>
      </c>
      <c r="K2759" s="13">
        <f t="shared" si="1560"/>
        <v>0.73999999999978172</v>
      </c>
      <c r="L2759" s="13">
        <f t="shared" si="1572"/>
        <v>12.089999999998327</v>
      </c>
      <c r="M2759" s="13">
        <f t="shared" si="1561"/>
        <v>38.399999999999636</v>
      </c>
      <c r="X2759">
        <f t="shared" si="1562"/>
        <v>0.73999999999978172</v>
      </c>
      <c r="Y2759">
        <f t="shared" si="1563"/>
        <v>38.399999999999636</v>
      </c>
      <c r="Z2759">
        <f t="shared" si="1564"/>
        <v>0</v>
      </c>
      <c r="AA2759">
        <f t="shared" si="1565"/>
        <v>0</v>
      </c>
      <c r="AB2759" s="18">
        <f t="shared" si="1566"/>
        <v>0</v>
      </c>
      <c r="AC2759" s="18">
        <f t="shared" si="1567"/>
        <v>0</v>
      </c>
      <c r="AD2759" s="18">
        <f t="shared" si="1568"/>
        <v>0</v>
      </c>
      <c r="AE2759" s="18">
        <f t="shared" si="1569"/>
        <v>0</v>
      </c>
      <c r="AG2759" s="18">
        <f t="shared" si="1570"/>
        <v>0</v>
      </c>
      <c r="AH2759" s="18">
        <f t="shared" si="1571"/>
        <v>0</v>
      </c>
    </row>
    <row r="2760" spans="5:34" x14ac:dyDescent="0.25">
      <c r="E2760" s="12">
        <v>43439.5</v>
      </c>
      <c r="F2760" s="10">
        <v>11232.47</v>
      </c>
      <c r="G2760" s="10">
        <v>11258.98</v>
      </c>
      <c r="H2760" s="10">
        <v>11231.75</v>
      </c>
      <c r="I2760" s="10">
        <v>11252.02</v>
      </c>
      <c r="K2760" s="13">
        <f t="shared" si="1560"/>
        <v>19.550000000001091</v>
      </c>
      <c r="L2760" s="13">
        <f t="shared" si="1572"/>
        <v>31.639999999999418</v>
      </c>
      <c r="M2760" s="13">
        <f t="shared" si="1561"/>
        <v>27.229999999999563</v>
      </c>
      <c r="R2760">
        <v>-8</v>
      </c>
      <c r="X2760">
        <f t="shared" si="1562"/>
        <v>19.550000000001091</v>
      </c>
      <c r="Y2760">
        <f t="shared" si="1563"/>
        <v>27.229999999999563</v>
      </c>
      <c r="Z2760">
        <f t="shared" si="1564"/>
        <v>0</v>
      </c>
      <c r="AA2760">
        <f t="shared" si="1565"/>
        <v>0</v>
      </c>
      <c r="AB2760" s="18">
        <f t="shared" si="1566"/>
        <v>0</v>
      </c>
      <c r="AC2760" s="18">
        <f t="shared" si="1567"/>
        <v>0</v>
      </c>
      <c r="AD2760" s="18">
        <f t="shared" si="1568"/>
        <v>0</v>
      </c>
      <c r="AE2760" s="18">
        <f t="shared" si="1569"/>
        <v>0</v>
      </c>
      <c r="AG2760" s="18">
        <f t="shared" si="1570"/>
        <v>0</v>
      </c>
      <c r="AH2760" s="18">
        <f t="shared" si="1571"/>
        <v>0</v>
      </c>
    </row>
    <row r="2761" spans="5:34" x14ac:dyDescent="0.25">
      <c r="E2761" s="11">
        <v>43439.541666666664</v>
      </c>
      <c r="F2761" s="9">
        <v>11252.01</v>
      </c>
      <c r="G2761" s="9">
        <v>11257.04</v>
      </c>
      <c r="H2761" s="9">
        <v>11232.87</v>
      </c>
      <c r="I2761" s="9">
        <v>11244.68</v>
      </c>
      <c r="K2761" s="13">
        <f t="shared" si="1560"/>
        <v>-7.3299999999999272</v>
      </c>
      <c r="L2761" s="13">
        <f t="shared" si="1572"/>
        <v>24.309999999999491</v>
      </c>
      <c r="M2761" s="13">
        <f t="shared" si="1561"/>
        <v>24.170000000000073</v>
      </c>
      <c r="X2761">
        <f t="shared" si="1562"/>
        <v>7.3299999999999272</v>
      </c>
      <c r="Y2761">
        <f t="shared" si="1563"/>
        <v>24.170000000000073</v>
      </c>
      <c r="Z2761">
        <f t="shared" si="1564"/>
        <v>0</v>
      </c>
      <c r="AA2761">
        <f t="shared" si="1565"/>
        <v>0</v>
      </c>
      <c r="AB2761" s="18">
        <f t="shared" si="1566"/>
        <v>0</v>
      </c>
      <c r="AC2761" s="18">
        <f t="shared" si="1567"/>
        <v>0</v>
      </c>
      <c r="AD2761" s="18">
        <f t="shared" si="1568"/>
        <v>0</v>
      </c>
      <c r="AE2761" s="18">
        <f t="shared" si="1569"/>
        <v>0</v>
      </c>
      <c r="AG2761" s="18">
        <f t="shared" si="1570"/>
        <v>0</v>
      </c>
      <c r="AH2761" s="18">
        <f t="shared" si="1571"/>
        <v>0</v>
      </c>
    </row>
    <row r="2762" spans="5:34" x14ac:dyDescent="0.25">
      <c r="E2762" s="12">
        <v>43439.583333333336</v>
      </c>
      <c r="F2762" s="10">
        <v>11245.18</v>
      </c>
      <c r="G2762" s="10">
        <v>11250.88</v>
      </c>
      <c r="H2762" s="10">
        <v>11237.67</v>
      </c>
      <c r="I2762" s="10">
        <v>11248.3</v>
      </c>
      <c r="K2762" s="13">
        <f t="shared" si="1560"/>
        <v>3.1199999999989814</v>
      </c>
      <c r="L2762" s="13">
        <f t="shared" si="1572"/>
        <v>27.429999999998472</v>
      </c>
      <c r="M2762" s="13">
        <f t="shared" si="1561"/>
        <v>13.209999999999127</v>
      </c>
      <c r="X2762">
        <f t="shared" si="1562"/>
        <v>3.1199999999989814</v>
      </c>
      <c r="Y2762">
        <f t="shared" si="1563"/>
        <v>13.209999999999127</v>
      </c>
      <c r="Z2762">
        <f t="shared" si="1564"/>
        <v>0</v>
      </c>
      <c r="AA2762">
        <f t="shared" si="1565"/>
        <v>0</v>
      </c>
      <c r="AB2762" s="18">
        <f t="shared" si="1566"/>
        <v>0</v>
      </c>
      <c r="AC2762" s="18">
        <f t="shared" si="1567"/>
        <v>0</v>
      </c>
      <c r="AD2762" s="18">
        <f t="shared" si="1568"/>
        <v>0</v>
      </c>
      <c r="AE2762" s="18">
        <f t="shared" si="1569"/>
        <v>0</v>
      </c>
      <c r="AG2762" s="18">
        <f t="shared" si="1570"/>
        <v>0</v>
      </c>
      <c r="AH2762" s="18">
        <f t="shared" si="1571"/>
        <v>0</v>
      </c>
    </row>
    <row r="2763" spans="5:34" x14ac:dyDescent="0.25">
      <c r="E2763" s="11">
        <v>43439.625</v>
      </c>
      <c r="F2763" s="9">
        <v>11248.3</v>
      </c>
      <c r="G2763" s="9">
        <v>11266.22</v>
      </c>
      <c r="H2763" s="9">
        <v>11229.86</v>
      </c>
      <c r="I2763" s="9">
        <v>11238.81</v>
      </c>
      <c r="K2763" s="13">
        <f t="shared" si="1560"/>
        <v>-9.4899999999997817</v>
      </c>
      <c r="L2763" s="13">
        <f t="shared" si="1572"/>
        <v>17.93999999999869</v>
      </c>
      <c r="M2763" s="13">
        <f t="shared" si="1561"/>
        <v>36.359999999998763</v>
      </c>
      <c r="X2763">
        <f t="shared" si="1562"/>
        <v>9.4899999999997817</v>
      </c>
      <c r="Y2763">
        <f t="shared" si="1563"/>
        <v>36.359999999998763</v>
      </c>
      <c r="Z2763">
        <f t="shared" si="1564"/>
        <v>0</v>
      </c>
      <c r="AA2763">
        <f t="shared" si="1565"/>
        <v>0</v>
      </c>
      <c r="AB2763" s="18">
        <f t="shared" si="1566"/>
        <v>0</v>
      </c>
      <c r="AC2763" s="18">
        <f t="shared" si="1567"/>
        <v>0</v>
      </c>
      <c r="AD2763" s="18">
        <f t="shared" si="1568"/>
        <v>0</v>
      </c>
      <c r="AE2763" s="18">
        <f t="shared" si="1569"/>
        <v>0</v>
      </c>
      <c r="AG2763" s="18">
        <f t="shared" si="1570"/>
        <v>0</v>
      </c>
      <c r="AH2763" s="18">
        <f t="shared" si="1571"/>
        <v>0</v>
      </c>
    </row>
    <row r="2764" spans="5:34" x14ac:dyDescent="0.25">
      <c r="E2764" s="12">
        <v>43439.666666666664</v>
      </c>
      <c r="F2764" s="10">
        <v>11238.81</v>
      </c>
      <c r="G2764" s="10">
        <v>11245.24</v>
      </c>
      <c r="H2764" s="10">
        <v>11222.77</v>
      </c>
      <c r="I2764" s="10">
        <v>11227.96</v>
      </c>
      <c r="K2764" s="13">
        <f t="shared" si="1560"/>
        <v>-10.850000000000364</v>
      </c>
      <c r="L2764" s="13">
        <f t="shared" si="1572"/>
        <v>7.0899999999983265</v>
      </c>
      <c r="M2764" s="13">
        <f t="shared" si="1561"/>
        <v>22.469999999999345</v>
      </c>
      <c r="X2764">
        <f t="shared" si="1562"/>
        <v>10.850000000000364</v>
      </c>
      <c r="Y2764">
        <f t="shared" si="1563"/>
        <v>22.469999999999345</v>
      </c>
      <c r="Z2764">
        <f t="shared" si="1564"/>
        <v>0</v>
      </c>
      <c r="AA2764">
        <f t="shared" si="1565"/>
        <v>0</v>
      </c>
      <c r="AB2764" s="18">
        <f t="shared" si="1566"/>
        <v>0</v>
      </c>
      <c r="AC2764" s="18">
        <f t="shared" si="1567"/>
        <v>0</v>
      </c>
      <c r="AD2764" s="18">
        <f t="shared" si="1568"/>
        <v>0</v>
      </c>
      <c r="AE2764" s="18">
        <f t="shared" si="1569"/>
        <v>0</v>
      </c>
      <c r="AG2764" s="18">
        <f t="shared" si="1570"/>
        <v>0</v>
      </c>
      <c r="AH2764" s="18">
        <f t="shared" si="1571"/>
        <v>0</v>
      </c>
    </row>
    <row r="2765" spans="5:34" x14ac:dyDescent="0.25">
      <c r="E2765" s="11">
        <v>43439.708333333336</v>
      </c>
      <c r="F2765" s="9">
        <v>11228.21</v>
      </c>
      <c r="G2765" s="9">
        <v>11238.74</v>
      </c>
      <c r="H2765" s="9">
        <v>11215.1</v>
      </c>
      <c r="I2765" s="9">
        <v>11219.06</v>
      </c>
      <c r="K2765" s="13">
        <f t="shared" si="1560"/>
        <v>-9.1499999999996362</v>
      </c>
      <c r="L2765" s="13">
        <f t="shared" si="1572"/>
        <v>-2.0600000000013097</v>
      </c>
      <c r="M2765" s="13">
        <f t="shared" si="1561"/>
        <v>23.639999999999418</v>
      </c>
      <c r="X2765">
        <f t="shared" si="1562"/>
        <v>9.1499999999996362</v>
      </c>
      <c r="Y2765">
        <f t="shared" si="1563"/>
        <v>23.639999999999418</v>
      </c>
      <c r="Z2765">
        <f t="shared" si="1564"/>
        <v>0</v>
      </c>
      <c r="AA2765">
        <f t="shared" si="1565"/>
        <v>0</v>
      </c>
      <c r="AB2765" s="18">
        <f t="shared" si="1566"/>
        <v>0</v>
      </c>
      <c r="AC2765" s="18">
        <f t="shared" si="1567"/>
        <v>0</v>
      </c>
      <c r="AD2765" s="18">
        <f t="shared" si="1568"/>
        <v>0</v>
      </c>
      <c r="AE2765" s="18">
        <f t="shared" si="1569"/>
        <v>0</v>
      </c>
      <c r="AG2765" s="18">
        <f t="shared" si="1570"/>
        <v>0</v>
      </c>
      <c r="AH2765" s="18">
        <f t="shared" si="1571"/>
        <v>0</v>
      </c>
    </row>
    <row r="2766" spans="5:34" x14ac:dyDescent="0.25">
      <c r="E2766" s="12">
        <v>43439.75</v>
      </c>
      <c r="F2766" s="10">
        <v>11219.05</v>
      </c>
      <c r="G2766" s="10">
        <v>11219.53</v>
      </c>
      <c r="H2766" s="10">
        <v>11188.29</v>
      </c>
      <c r="I2766" s="10">
        <v>11193.36</v>
      </c>
      <c r="K2766" s="13">
        <f t="shared" si="1560"/>
        <v>-25.68999999999869</v>
      </c>
      <c r="L2766" s="13">
        <f t="shared" si="1572"/>
        <v>-27.75</v>
      </c>
      <c r="M2766" s="13">
        <f t="shared" si="1561"/>
        <v>31.239999999999782</v>
      </c>
      <c r="X2766">
        <f t="shared" si="1562"/>
        <v>25.68999999999869</v>
      </c>
      <c r="Y2766">
        <f t="shared" si="1563"/>
        <v>31.239999999999782</v>
      </c>
      <c r="Z2766">
        <f t="shared" si="1564"/>
        <v>0</v>
      </c>
      <c r="AA2766">
        <f t="shared" si="1565"/>
        <v>0</v>
      </c>
      <c r="AB2766" s="18">
        <f t="shared" si="1566"/>
        <v>0</v>
      </c>
      <c r="AC2766" s="18">
        <f t="shared" si="1567"/>
        <v>0</v>
      </c>
      <c r="AD2766" s="18">
        <f t="shared" si="1568"/>
        <v>0</v>
      </c>
      <c r="AE2766" s="18">
        <f t="shared" si="1569"/>
        <v>0</v>
      </c>
      <c r="AG2766" s="18">
        <f t="shared" si="1570"/>
        <v>0</v>
      </c>
      <c r="AH2766" s="18">
        <f t="shared" si="1571"/>
        <v>0</v>
      </c>
    </row>
    <row r="2767" spans="5:34" x14ac:dyDescent="0.25">
      <c r="E2767" s="11">
        <v>43439.791666666664</v>
      </c>
      <c r="F2767" s="9">
        <v>11193.36</v>
      </c>
      <c r="G2767" s="9">
        <v>11198.85</v>
      </c>
      <c r="H2767" s="9">
        <v>11186.11</v>
      </c>
      <c r="I2767" s="9">
        <v>11195.85</v>
      </c>
      <c r="K2767" s="13">
        <f t="shared" si="1560"/>
        <v>2.4899999999997817</v>
      </c>
      <c r="L2767" s="13">
        <f t="shared" si="1572"/>
        <v>-25.260000000000218</v>
      </c>
      <c r="M2767" s="13">
        <f t="shared" si="1561"/>
        <v>12.739999999999782</v>
      </c>
      <c r="X2767">
        <f t="shared" si="1562"/>
        <v>2.4899999999997817</v>
      </c>
      <c r="Y2767">
        <f t="shared" si="1563"/>
        <v>12.739999999999782</v>
      </c>
      <c r="Z2767">
        <f t="shared" si="1564"/>
        <v>0</v>
      </c>
      <c r="AA2767">
        <f t="shared" si="1565"/>
        <v>0</v>
      </c>
      <c r="AB2767" s="18">
        <f t="shared" si="1566"/>
        <v>0</v>
      </c>
      <c r="AC2767" s="18">
        <f t="shared" si="1567"/>
        <v>0</v>
      </c>
      <c r="AD2767" s="18">
        <f t="shared" si="1568"/>
        <v>0</v>
      </c>
      <c r="AE2767" s="18">
        <f t="shared" si="1569"/>
        <v>0</v>
      </c>
      <c r="AG2767" s="18">
        <f t="shared" si="1570"/>
        <v>0</v>
      </c>
      <c r="AH2767" s="18">
        <f t="shared" si="1571"/>
        <v>0</v>
      </c>
    </row>
    <row r="2768" spans="5:34" x14ac:dyDescent="0.25">
      <c r="E2768" s="12">
        <v>43439.833333333336</v>
      </c>
      <c r="F2768" s="10">
        <v>11195.6</v>
      </c>
      <c r="G2768" s="10">
        <v>11205.1</v>
      </c>
      <c r="H2768" s="10">
        <v>11193.85</v>
      </c>
      <c r="I2768" s="10">
        <v>11201.09</v>
      </c>
      <c r="K2768" s="13">
        <f t="shared" si="1560"/>
        <v>5.4899999999997817</v>
      </c>
      <c r="L2768" s="13">
        <f t="shared" si="1572"/>
        <v>-19.770000000000437</v>
      </c>
      <c r="M2768" s="13">
        <f t="shared" si="1561"/>
        <v>11.25</v>
      </c>
      <c r="X2768">
        <f t="shared" si="1562"/>
        <v>5.4899999999997817</v>
      </c>
      <c r="Y2768">
        <f t="shared" si="1563"/>
        <v>11.25</v>
      </c>
      <c r="Z2768">
        <f t="shared" si="1564"/>
        <v>0</v>
      </c>
      <c r="AA2768">
        <f t="shared" si="1565"/>
        <v>0</v>
      </c>
      <c r="AB2768" s="18">
        <f t="shared" si="1566"/>
        <v>0</v>
      </c>
      <c r="AC2768" s="18">
        <f t="shared" si="1567"/>
        <v>0</v>
      </c>
      <c r="AD2768" s="18">
        <f t="shared" si="1568"/>
        <v>0</v>
      </c>
      <c r="AE2768" s="18">
        <f t="shared" si="1569"/>
        <v>0</v>
      </c>
      <c r="AG2768" s="18">
        <f t="shared" si="1570"/>
        <v>0</v>
      </c>
      <c r="AH2768" s="18">
        <f t="shared" si="1571"/>
        <v>0</v>
      </c>
    </row>
    <row r="2769" spans="5:34" x14ac:dyDescent="0.25">
      <c r="E2769" s="11">
        <v>43439.875</v>
      </c>
      <c r="F2769" s="9">
        <v>11201.34</v>
      </c>
      <c r="G2769" s="9">
        <v>11203.34</v>
      </c>
      <c r="H2769" s="9">
        <v>11195.33</v>
      </c>
      <c r="I2769" s="9">
        <v>11199.83</v>
      </c>
      <c r="K2769" s="13">
        <f t="shared" si="1560"/>
        <v>-1.5100000000002183</v>
      </c>
      <c r="L2769" s="13">
        <f t="shared" si="1572"/>
        <v>-21.280000000000655</v>
      </c>
      <c r="M2769" s="13">
        <f t="shared" si="1561"/>
        <v>8.0100000000002183</v>
      </c>
      <c r="X2769">
        <f t="shared" si="1562"/>
        <v>1.5100000000002183</v>
      </c>
      <c r="Y2769">
        <f t="shared" si="1563"/>
        <v>8.0100000000002183</v>
      </c>
      <c r="Z2769">
        <f t="shared" si="1564"/>
        <v>0</v>
      </c>
      <c r="AA2769">
        <f t="shared" si="1565"/>
        <v>0</v>
      </c>
      <c r="AB2769" s="18">
        <f t="shared" si="1566"/>
        <v>0</v>
      </c>
      <c r="AC2769" s="18">
        <f t="shared" si="1567"/>
        <v>0</v>
      </c>
      <c r="AD2769" s="18">
        <f t="shared" si="1568"/>
        <v>0</v>
      </c>
      <c r="AE2769" s="18">
        <f t="shared" si="1569"/>
        <v>0</v>
      </c>
      <c r="AG2769" s="18">
        <f t="shared" si="1570"/>
        <v>0</v>
      </c>
      <c r="AH2769" s="18">
        <f t="shared" si="1571"/>
        <v>0</v>
      </c>
    </row>
    <row r="2770" spans="5:34" x14ac:dyDescent="0.25">
      <c r="E2770" s="12">
        <v>43439.916666666664</v>
      </c>
      <c r="F2770" s="10">
        <v>11198.83</v>
      </c>
      <c r="G2770" s="10">
        <v>11202.94</v>
      </c>
      <c r="H2770" s="10">
        <v>11194.57</v>
      </c>
      <c r="I2770" s="10">
        <v>11195.82</v>
      </c>
      <c r="K2770" s="13">
        <f t="shared" si="1560"/>
        <v>-3.0100000000002183</v>
      </c>
      <c r="L2770" s="13">
        <f t="shared" si="1572"/>
        <v>-24.290000000000873</v>
      </c>
      <c r="M2770" s="13">
        <f t="shared" si="1561"/>
        <v>8.3700000000008004</v>
      </c>
      <c r="N2770" s="13"/>
      <c r="X2770">
        <f t="shared" si="1562"/>
        <v>3.0100000000002183</v>
      </c>
      <c r="Y2770">
        <f t="shared" si="1563"/>
        <v>8.3700000000008004</v>
      </c>
      <c r="Z2770">
        <f t="shared" si="1564"/>
        <v>0</v>
      </c>
      <c r="AA2770">
        <f t="shared" si="1565"/>
        <v>0</v>
      </c>
      <c r="AB2770" s="18">
        <f t="shared" si="1566"/>
        <v>0</v>
      </c>
      <c r="AC2770" s="18">
        <f t="shared" si="1567"/>
        <v>0</v>
      </c>
      <c r="AD2770" s="18">
        <f t="shared" si="1568"/>
        <v>0</v>
      </c>
      <c r="AE2770" s="18">
        <f t="shared" si="1569"/>
        <v>0</v>
      </c>
      <c r="AG2770" s="18">
        <f t="shared" si="1570"/>
        <v>0</v>
      </c>
      <c r="AH2770" s="18">
        <f t="shared" si="1571"/>
        <v>0</v>
      </c>
    </row>
    <row r="2771" spans="5:34" hidden="1" x14ac:dyDescent="0.25">
      <c r="E2771" s="11">
        <v>43440.041666666664</v>
      </c>
      <c r="F2771" s="9">
        <v>11099.85</v>
      </c>
      <c r="G2771" s="9">
        <v>11101.05</v>
      </c>
      <c r="H2771" s="9">
        <v>10947.64</v>
      </c>
      <c r="I2771" s="9">
        <v>11073.13</v>
      </c>
      <c r="AB2771"/>
      <c r="AC2771"/>
      <c r="AD2771"/>
      <c r="AE2771"/>
    </row>
    <row r="2772" spans="5:34" hidden="1" x14ac:dyDescent="0.25">
      <c r="E2772" s="12">
        <v>43440.083333333336</v>
      </c>
      <c r="F2772" s="10">
        <v>11074.16</v>
      </c>
      <c r="G2772" s="10">
        <v>11085.53</v>
      </c>
      <c r="H2772" s="10">
        <v>11055.54</v>
      </c>
      <c r="I2772" s="10">
        <v>11059.71</v>
      </c>
      <c r="AB2772"/>
      <c r="AC2772"/>
      <c r="AD2772"/>
      <c r="AE2772"/>
    </row>
    <row r="2773" spans="5:34" hidden="1" x14ac:dyDescent="0.25">
      <c r="E2773" s="11">
        <v>43440.125</v>
      </c>
      <c r="F2773" s="9">
        <v>11060.75</v>
      </c>
      <c r="G2773" s="9">
        <v>11070.09</v>
      </c>
      <c r="H2773" s="9">
        <v>10993.17</v>
      </c>
      <c r="I2773" s="9">
        <v>11037.2</v>
      </c>
      <c r="AB2773"/>
      <c r="AC2773"/>
      <c r="AD2773"/>
      <c r="AE2773"/>
    </row>
    <row r="2774" spans="5:34" hidden="1" x14ac:dyDescent="0.25">
      <c r="E2774" s="12">
        <v>43440.166666666664</v>
      </c>
      <c r="F2774" s="10">
        <v>11036.16</v>
      </c>
      <c r="G2774" s="10">
        <v>11042.37</v>
      </c>
      <c r="H2774" s="10">
        <v>11025.72</v>
      </c>
      <c r="I2774" s="10">
        <v>11025.72</v>
      </c>
      <c r="AB2774"/>
      <c r="AC2774"/>
      <c r="AD2774"/>
      <c r="AE2774"/>
    </row>
    <row r="2775" spans="5:34" hidden="1" x14ac:dyDescent="0.25">
      <c r="E2775" s="11">
        <v>43440.208333333336</v>
      </c>
      <c r="F2775" s="9">
        <v>11027.79</v>
      </c>
      <c r="G2775" s="9">
        <v>11027.79</v>
      </c>
      <c r="H2775" s="9">
        <v>10983.5</v>
      </c>
      <c r="I2775" s="9">
        <v>11022.07</v>
      </c>
      <c r="AB2775"/>
      <c r="AC2775"/>
      <c r="AD2775"/>
      <c r="AE2775"/>
    </row>
    <row r="2776" spans="5:34" hidden="1" x14ac:dyDescent="0.25">
      <c r="E2776" s="12">
        <v>43440.25</v>
      </c>
      <c r="F2776" s="10">
        <v>11021.04</v>
      </c>
      <c r="G2776" s="10">
        <v>11034.48</v>
      </c>
      <c r="H2776" s="10">
        <v>10999.65</v>
      </c>
      <c r="I2776" s="10">
        <v>11023.92</v>
      </c>
      <c r="AB2776"/>
      <c r="AC2776"/>
      <c r="AD2776"/>
      <c r="AE2776"/>
    </row>
    <row r="2777" spans="5:34" hidden="1" x14ac:dyDescent="0.25">
      <c r="E2777" s="11">
        <v>43440.291666666664</v>
      </c>
      <c r="F2777" s="9">
        <v>11022.89</v>
      </c>
      <c r="G2777" s="9">
        <v>11043.78</v>
      </c>
      <c r="H2777" s="9">
        <v>11016.57</v>
      </c>
      <c r="I2777" s="9">
        <v>11041.71</v>
      </c>
      <c r="AB2777"/>
      <c r="AC2777"/>
      <c r="AD2777"/>
      <c r="AE2777"/>
    </row>
    <row r="2778" spans="5:34" x14ac:dyDescent="0.25">
      <c r="E2778" s="12">
        <v>43440.333333333336</v>
      </c>
      <c r="F2778" s="10">
        <v>11042.23</v>
      </c>
      <c r="G2778" s="10">
        <v>11054.56</v>
      </c>
      <c r="H2778" s="10">
        <v>11019.22</v>
      </c>
      <c r="I2778" s="10">
        <v>11045.39</v>
      </c>
      <c r="K2778" s="13">
        <f t="shared" ref="K2778:K2792" si="1573">I2778-F2778</f>
        <v>3.1599999999998545</v>
      </c>
      <c r="L2778" s="13">
        <v>0</v>
      </c>
      <c r="M2778" s="13">
        <f t="shared" ref="M2778:M2792" si="1574">G2778-H2778</f>
        <v>35.340000000000146</v>
      </c>
      <c r="N2778" s="13">
        <f>I2792-F2778</f>
        <v>-104.85000000000036</v>
      </c>
      <c r="O2778" s="18">
        <f>IF(K2778*N2778&gt;0,1,0)</f>
        <v>0</v>
      </c>
      <c r="P2778">
        <f>_xlfn.IFS(K2778&lt;0,MIN(L2777:L2791),K2778&gt;0,MAX(L2777:L2791))</f>
        <v>21.570000000001528</v>
      </c>
      <c r="Q2778">
        <f>_xlfn.IFS(K2778&lt;0,MAX(L2777:L2791),K2778&gt;0,MIN(L2777:L2791))</f>
        <v>-231.56999999999971</v>
      </c>
      <c r="T2778" s="13">
        <f>MAX(G2778:G2792)</f>
        <v>11091.64</v>
      </c>
      <c r="X2778">
        <f t="shared" ref="X2778:X2792" si="1575">ABS(K2778)</f>
        <v>3.1599999999998545</v>
      </c>
      <c r="Y2778">
        <f t="shared" ref="Y2778:Y2792" si="1576">ABS(M2778)</f>
        <v>35.340000000000146</v>
      </c>
      <c r="Z2778">
        <f t="shared" ref="Z2778:Z2792" si="1577">IF(T2778&lt;1000,ABS(T2778),0)</f>
        <v>0</v>
      </c>
      <c r="AA2778">
        <f t="shared" ref="AA2778:AA2792" si="1578">ABS(N2778)</f>
        <v>104.85000000000036</v>
      </c>
      <c r="AB2778" s="18">
        <f t="shared" ref="AB2778:AB2792" si="1579">ABS(P2778)</f>
        <v>21.570000000001528</v>
      </c>
      <c r="AC2778" s="18">
        <f t="shared" ref="AC2778:AC2792" si="1580">ABS(Q2778)</f>
        <v>231.56999999999971</v>
      </c>
      <c r="AD2778" s="18">
        <f t="shared" ref="AD2778:AD2792" si="1581">IF(O2778=1,ABS(P2778),0)</f>
        <v>0</v>
      </c>
      <c r="AE2778" s="18">
        <f t="shared" ref="AE2778:AE2792" si="1582">IF(O2778=0,ABS(Q2778),0)</f>
        <v>231.56999999999971</v>
      </c>
      <c r="AG2778" s="18">
        <f t="shared" ref="AG2778:AG2792" si="1583">IF(O2778=1,ABS(Q2778),0)</f>
        <v>0</v>
      </c>
      <c r="AH2778" s="18">
        <f t="shared" ref="AH2778:AH2792" si="1584">IF(O2778=0,ABS(P2778),0)</f>
        <v>21.570000000001528</v>
      </c>
    </row>
    <row r="2779" spans="5:34" x14ac:dyDescent="0.25">
      <c r="E2779" s="11">
        <v>43440.375</v>
      </c>
      <c r="F2779" s="9">
        <v>11050.3</v>
      </c>
      <c r="G2779" s="9">
        <v>11091.64</v>
      </c>
      <c r="H2779" s="9">
        <v>11030.42</v>
      </c>
      <c r="I2779" s="9">
        <v>11071.87</v>
      </c>
      <c r="K2779" s="13">
        <f t="shared" si="1573"/>
        <v>21.570000000001528</v>
      </c>
      <c r="L2779" s="13">
        <f t="shared" ref="L2779:L2792" si="1585">L2778+K2779</f>
        <v>21.570000000001528</v>
      </c>
      <c r="M2779" s="13">
        <f t="shared" si="1574"/>
        <v>61.219999999999345</v>
      </c>
      <c r="T2779" s="13">
        <f>MIN(H2778:H2792)</f>
        <v>10758.22</v>
      </c>
      <c r="X2779">
        <f t="shared" si="1575"/>
        <v>21.570000000001528</v>
      </c>
      <c r="Y2779">
        <f t="shared" si="1576"/>
        <v>61.219999999999345</v>
      </c>
      <c r="Z2779">
        <f t="shared" si="1577"/>
        <v>0</v>
      </c>
      <c r="AA2779">
        <f t="shared" si="1578"/>
        <v>0</v>
      </c>
      <c r="AB2779" s="18">
        <f t="shared" si="1579"/>
        <v>0</v>
      </c>
      <c r="AC2779" s="18">
        <f t="shared" si="1580"/>
        <v>0</v>
      </c>
      <c r="AD2779" s="18">
        <f t="shared" si="1581"/>
        <v>0</v>
      </c>
      <c r="AE2779" s="18">
        <f t="shared" si="1582"/>
        <v>0</v>
      </c>
      <c r="AG2779" s="18">
        <f t="shared" si="1583"/>
        <v>0</v>
      </c>
      <c r="AH2779" s="18">
        <f t="shared" si="1584"/>
        <v>0</v>
      </c>
    </row>
    <row r="2780" spans="5:34" x14ac:dyDescent="0.25">
      <c r="E2780" s="12">
        <v>43440.416666666664</v>
      </c>
      <c r="F2780" s="10">
        <v>11072.37</v>
      </c>
      <c r="G2780" s="10">
        <v>11074.39</v>
      </c>
      <c r="H2780" s="10">
        <v>10982.82</v>
      </c>
      <c r="I2780" s="10">
        <v>10985.34</v>
      </c>
      <c r="K2780" s="13">
        <f t="shared" si="1573"/>
        <v>-87.030000000000655</v>
      </c>
      <c r="L2780" s="13">
        <f t="shared" si="1585"/>
        <v>-65.459999999999127</v>
      </c>
      <c r="M2780" s="13">
        <f t="shared" si="1574"/>
        <v>91.569999999999709</v>
      </c>
      <c r="R2780">
        <v>-18</v>
      </c>
      <c r="T2780" s="13">
        <f>T2778-T2779</f>
        <v>333.42000000000007</v>
      </c>
      <c r="X2780">
        <f t="shared" si="1575"/>
        <v>87.030000000000655</v>
      </c>
      <c r="Y2780">
        <f t="shared" si="1576"/>
        <v>91.569999999999709</v>
      </c>
      <c r="Z2780">
        <f t="shared" si="1577"/>
        <v>333.42000000000007</v>
      </c>
      <c r="AA2780">
        <f t="shared" si="1578"/>
        <v>0</v>
      </c>
      <c r="AB2780" s="18">
        <f t="shared" si="1579"/>
        <v>0</v>
      </c>
      <c r="AC2780" s="18">
        <f t="shared" si="1580"/>
        <v>0</v>
      </c>
      <c r="AD2780" s="18">
        <f t="shared" si="1581"/>
        <v>0</v>
      </c>
      <c r="AE2780" s="18">
        <f t="shared" si="1582"/>
        <v>0</v>
      </c>
      <c r="AG2780" s="18">
        <f t="shared" si="1583"/>
        <v>0</v>
      </c>
      <c r="AH2780" s="18">
        <f t="shared" si="1584"/>
        <v>0</v>
      </c>
    </row>
    <row r="2781" spans="5:34" x14ac:dyDescent="0.25">
      <c r="E2781" s="11">
        <v>43440.458333333336</v>
      </c>
      <c r="F2781" s="9">
        <v>10986.09</v>
      </c>
      <c r="G2781" s="9">
        <v>10991.03</v>
      </c>
      <c r="H2781" s="9">
        <v>10898.92</v>
      </c>
      <c r="I2781" s="9">
        <v>10903.92</v>
      </c>
      <c r="K2781" s="13">
        <f t="shared" si="1573"/>
        <v>-82.170000000000073</v>
      </c>
      <c r="L2781" s="13">
        <f t="shared" si="1585"/>
        <v>-147.6299999999992</v>
      </c>
      <c r="M2781" s="13">
        <f t="shared" si="1574"/>
        <v>92.110000000000582</v>
      </c>
      <c r="X2781">
        <f t="shared" si="1575"/>
        <v>82.170000000000073</v>
      </c>
      <c r="Y2781">
        <f t="shared" si="1576"/>
        <v>92.110000000000582</v>
      </c>
      <c r="Z2781">
        <f t="shared" si="1577"/>
        <v>0</v>
      </c>
      <c r="AA2781">
        <f t="shared" si="1578"/>
        <v>0</v>
      </c>
      <c r="AB2781" s="18">
        <f t="shared" si="1579"/>
        <v>0</v>
      </c>
      <c r="AC2781" s="18">
        <f t="shared" si="1580"/>
        <v>0</v>
      </c>
      <c r="AD2781" s="18">
        <f t="shared" si="1581"/>
        <v>0</v>
      </c>
      <c r="AE2781" s="18">
        <f t="shared" si="1582"/>
        <v>0</v>
      </c>
      <c r="AG2781" s="18">
        <f t="shared" si="1583"/>
        <v>0</v>
      </c>
      <c r="AH2781" s="18">
        <f t="shared" si="1584"/>
        <v>0</v>
      </c>
    </row>
    <row r="2782" spans="5:34" x14ac:dyDescent="0.25">
      <c r="E2782" s="12">
        <v>43440.5</v>
      </c>
      <c r="F2782" s="10">
        <v>10902.92</v>
      </c>
      <c r="G2782" s="10">
        <v>10951.2</v>
      </c>
      <c r="H2782" s="10">
        <v>10883.9</v>
      </c>
      <c r="I2782" s="10">
        <v>10926.9</v>
      </c>
      <c r="K2782" s="13">
        <f t="shared" si="1573"/>
        <v>23.979999999999563</v>
      </c>
      <c r="L2782" s="13">
        <f t="shared" si="1585"/>
        <v>-123.64999999999964</v>
      </c>
      <c r="M2782" s="13">
        <f t="shared" si="1574"/>
        <v>67.300000000001091</v>
      </c>
      <c r="X2782">
        <f t="shared" si="1575"/>
        <v>23.979999999999563</v>
      </c>
      <c r="Y2782">
        <f t="shared" si="1576"/>
        <v>67.300000000001091</v>
      </c>
      <c r="Z2782">
        <f t="shared" si="1577"/>
        <v>0</v>
      </c>
      <c r="AA2782">
        <f t="shared" si="1578"/>
        <v>0</v>
      </c>
      <c r="AB2782" s="18">
        <f t="shared" si="1579"/>
        <v>0</v>
      </c>
      <c r="AC2782" s="18">
        <f t="shared" si="1580"/>
        <v>0</v>
      </c>
      <c r="AD2782" s="18">
        <f t="shared" si="1581"/>
        <v>0</v>
      </c>
      <c r="AE2782" s="18">
        <f t="shared" si="1582"/>
        <v>0</v>
      </c>
      <c r="AG2782" s="18">
        <f t="shared" si="1583"/>
        <v>0</v>
      </c>
      <c r="AH2782" s="18">
        <f t="shared" si="1584"/>
        <v>0</v>
      </c>
    </row>
    <row r="2783" spans="5:34" x14ac:dyDescent="0.25">
      <c r="E2783" s="11">
        <v>43440.541666666664</v>
      </c>
      <c r="F2783" s="9">
        <v>10927.15</v>
      </c>
      <c r="G2783" s="9">
        <v>10953.21</v>
      </c>
      <c r="H2783" s="9">
        <v>10904.86</v>
      </c>
      <c r="I2783" s="9">
        <v>10920.16</v>
      </c>
      <c r="K2783" s="13">
        <f t="shared" si="1573"/>
        <v>-6.9899999999997817</v>
      </c>
      <c r="L2783" s="13">
        <f t="shared" si="1585"/>
        <v>-130.63999999999942</v>
      </c>
      <c r="M2783" s="13">
        <f t="shared" si="1574"/>
        <v>48.349999999998545</v>
      </c>
      <c r="X2783">
        <f t="shared" si="1575"/>
        <v>6.9899999999997817</v>
      </c>
      <c r="Y2783">
        <f t="shared" si="1576"/>
        <v>48.349999999998545</v>
      </c>
      <c r="Z2783">
        <f t="shared" si="1577"/>
        <v>0</v>
      </c>
      <c r="AA2783">
        <f t="shared" si="1578"/>
        <v>0</v>
      </c>
      <c r="AB2783" s="18">
        <f t="shared" si="1579"/>
        <v>0</v>
      </c>
      <c r="AC2783" s="18">
        <f t="shared" si="1580"/>
        <v>0</v>
      </c>
      <c r="AD2783" s="18">
        <f t="shared" si="1581"/>
        <v>0</v>
      </c>
      <c r="AE2783" s="18">
        <f t="shared" si="1582"/>
        <v>0</v>
      </c>
      <c r="AG2783" s="18">
        <f t="shared" si="1583"/>
        <v>0</v>
      </c>
      <c r="AH2783" s="18">
        <f t="shared" si="1584"/>
        <v>0</v>
      </c>
    </row>
    <row r="2784" spans="5:34" x14ac:dyDescent="0.25">
      <c r="E2784" s="12">
        <v>43440.583333333336</v>
      </c>
      <c r="F2784" s="10">
        <v>10919.66</v>
      </c>
      <c r="G2784" s="10">
        <v>10941.51</v>
      </c>
      <c r="H2784" s="10">
        <v>10908.41</v>
      </c>
      <c r="I2784" s="10">
        <v>10917.61</v>
      </c>
      <c r="K2784" s="13">
        <f t="shared" si="1573"/>
        <v>-2.0499999999992724</v>
      </c>
      <c r="L2784" s="13">
        <f t="shared" si="1585"/>
        <v>-132.68999999999869</v>
      </c>
      <c r="M2784" s="13">
        <f t="shared" si="1574"/>
        <v>33.100000000000364</v>
      </c>
      <c r="X2784">
        <f t="shared" si="1575"/>
        <v>2.0499999999992724</v>
      </c>
      <c r="Y2784">
        <f t="shared" si="1576"/>
        <v>33.100000000000364</v>
      </c>
      <c r="Z2784">
        <f t="shared" si="1577"/>
        <v>0</v>
      </c>
      <c r="AA2784">
        <f t="shared" si="1578"/>
        <v>0</v>
      </c>
      <c r="AB2784" s="18">
        <f t="shared" si="1579"/>
        <v>0</v>
      </c>
      <c r="AC2784" s="18">
        <f t="shared" si="1580"/>
        <v>0</v>
      </c>
      <c r="AD2784" s="18">
        <f t="shared" si="1581"/>
        <v>0</v>
      </c>
      <c r="AE2784" s="18">
        <f t="shared" si="1582"/>
        <v>0</v>
      </c>
      <c r="AG2784" s="18">
        <f t="shared" si="1583"/>
        <v>0</v>
      </c>
      <c r="AH2784" s="18">
        <f t="shared" si="1584"/>
        <v>0</v>
      </c>
    </row>
    <row r="2785" spans="5:34" x14ac:dyDescent="0.25">
      <c r="E2785" s="11">
        <v>43440.625</v>
      </c>
      <c r="F2785" s="9">
        <v>10917.36</v>
      </c>
      <c r="G2785" s="9">
        <v>10932.85</v>
      </c>
      <c r="H2785" s="9">
        <v>10890.89</v>
      </c>
      <c r="I2785" s="9">
        <v>10897.11</v>
      </c>
      <c r="K2785" s="13">
        <f t="shared" si="1573"/>
        <v>-20.25</v>
      </c>
      <c r="L2785" s="13">
        <f t="shared" si="1585"/>
        <v>-152.93999999999869</v>
      </c>
      <c r="M2785" s="13">
        <f t="shared" si="1574"/>
        <v>41.960000000000946</v>
      </c>
      <c r="X2785">
        <f t="shared" si="1575"/>
        <v>20.25</v>
      </c>
      <c r="Y2785">
        <f t="shared" si="1576"/>
        <v>41.960000000000946</v>
      </c>
      <c r="Z2785">
        <f t="shared" si="1577"/>
        <v>0</v>
      </c>
      <c r="AA2785">
        <f t="shared" si="1578"/>
        <v>0</v>
      </c>
      <c r="AB2785" s="18">
        <f t="shared" si="1579"/>
        <v>0</v>
      </c>
      <c r="AC2785" s="18">
        <f t="shared" si="1580"/>
        <v>0</v>
      </c>
      <c r="AD2785" s="18">
        <f t="shared" si="1581"/>
        <v>0</v>
      </c>
      <c r="AE2785" s="18">
        <f t="shared" si="1582"/>
        <v>0</v>
      </c>
      <c r="AG2785" s="18">
        <f t="shared" si="1583"/>
        <v>0</v>
      </c>
      <c r="AH2785" s="18">
        <f t="shared" si="1584"/>
        <v>0</v>
      </c>
    </row>
    <row r="2786" spans="5:34" x14ac:dyDescent="0.25">
      <c r="E2786" s="12">
        <v>43440.666666666664</v>
      </c>
      <c r="F2786" s="10">
        <v>10896.61</v>
      </c>
      <c r="G2786" s="10">
        <v>10917.79</v>
      </c>
      <c r="H2786" s="10">
        <v>10836.8</v>
      </c>
      <c r="I2786" s="10">
        <v>10852.42</v>
      </c>
      <c r="K2786" s="13">
        <f t="shared" si="1573"/>
        <v>-44.190000000000509</v>
      </c>
      <c r="L2786" s="13">
        <f t="shared" si="1585"/>
        <v>-197.1299999999992</v>
      </c>
      <c r="M2786" s="13">
        <f t="shared" si="1574"/>
        <v>80.990000000001601</v>
      </c>
      <c r="X2786">
        <f t="shared" si="1575"/>
        <v>44.190000000000509</v>
      </c>
      <c r="Y2786">
        <f t="shared" si="1576"/>
        <v>80.990000000001601</v>
      </c>
      <c r="Z2786">
        <f t="shared" si="1577"/>
        <v>0</v>
      </c>
      <c r="AA2786">
        <f t="shared" si="1578"/>
        <v>0</v>
      </c>
      <c r="AB2786" s="18">
        <f t="shared" si="1579"/>
        <v>0</v>
      </c>
      <c r="AC2786" s="18">
        <f t="shared" si="1580"/>
        <v>0</v>
      </c>
      <c r="AD2786" s="18">
        <f t="shared" si="1581"/>
        <v>0</v>
      </c>
      <c r="AE2786" s="18">
        <f t="shared" si="1582"/>
        <v>0</v>
      </c>
      <c r="AG2786" s="18">
        <f t="shared" si="1583"/>
        <v>0</v>
      </c>
      <c r="AH2786" s="18">
        <f t="shared" si="1584"/>
        <v>0</v>
      </c>
    </row>
    <row r="2787" spans="5:34" x14ac:dyDescent="0.25">
      <c r="E2787" s="11">
        <v>43440.708333333336</v>
      </c>
      <c r="F2787" s="9">
        <v>10852.66</v>
      </c>
      <c r="G2787" s="9">
        <v>10889.62</v>
      </c>
      <c r="H2787" s="9">
        <v>10811.8</v>
      </c>
      <c r="I2787" s="9">
        <v>10818.22</v>
      </c>
      <c r="K2787" s="13">
        <f t="shared" si="1573"/>
        <v>-34.440000000000509</v>
      </c>
      <c r="L2787" s="13">
        <f t="shared" si="1585"/>
        <v>-231.56999999999971</v>
      </c>
      <c r="M2787" s="13">
        <f t="shared" si="1574"/>
        <v>77.820000000001528</v>
      </c>
      <c r="X2787">
        <f t="shared" si="1575"/>
        <v>34.440000000000509</v>
      </c>
      <c r="Y2787">
        <f t="shared" si="1576"/>
        <v>77.820000000001528</v>
      </c>
      <c r="Z2787">
        <f t="shared" si="1577"/>
        <v>0</v>
      </c>
      <c r="AA2787">
        <f t="shared" si="1578"/>
        <v>0</v>
      </c>
      <c r="AB2787" s="18">
        <f t="shared" si="1579"/>
        <v>0</v>
      </c>
      <c r="AC2787" s="18">
        <f t="shared" si="1580"/>
        <v>0</v>
      </c>
      <c r="AD2787" s="18">
        <f t="shared" si="1581"/>
        <v>0</v>
      </c>
      <c r="AE2787" s="18">
        <f t="shared" si="1582"/>
        <v>0</v>
      </c>
      <c r="AG2787" s="18">
        <f t="shared" si="1583"/>
        <v>0</v>
      </c>
      <c r="AH2787" s="18">
        <f t="shared" si="1584"/>
        <v>0</v>
      </c>
    </row>
    <row r="2788" spans="5:34" x14ac:dyDescent="0.25">
      <c r="E2788" s="12">
        <v>43440.75</v>
      </c>
      <c r="F2788" s="10">
        <v>10818.72</v>
      </c>
      <c r="G2788" s="10">
        <v>10866.15</v>
      </c>
      <c r="H2788" s="10">
        <v>10758.22</v>
      </c>
      <c r="I2788" s="10">
        <v>10866.15</v>
      </c>
      <c r="K2788" s="13">
        <f t="shared" si="1573"/>
        <v>47.430000000000291</v>
      </c>
      <c r="L2788" s="13">
        <f t="shared" si="1585"/>
        <v>-184.13999999999942</v>
      </c>
      <c r="M2788" s="13">
        <f t="shared" si="1574"/>
        <v>107.93000000000029</v>
      </c>
      <c r="X2788">
        <f t="shared" si="1575"/>
        <v>47.430000000000291</v>
      </c>
      <c r="Y2788">
        <f t="shared" si="1576"/>
        <v>107.93000000000029</v>
      </c>
      <c r="Z2788">
        <f t="shared" si="1577"/>
        <v>0</v>
      </c>
      <c r="AA2788">
        <f t="shared" si="1578"/>
        <v>0</v>
      </c>
      <c r="AB2788" s="18">
        <f t="shared" si="1579"/>
        <v>0</v>
      </c>
      <c r="AC2788" s="18">
        <f t="shared" si="1580"/>
        <v>0</v>
      </c>
      <c r="AD2788" s="18">
        <f t="shared" si="1581"/>
        <v>0</v>
      </c>
      <c r="AE2788" s="18">
        <f t="shared" si="1582"/>
        <v>0</v>
      </c>
      <c r="AG2788" s="18">
        <f t="shared" si="1583"/>
        <v>0</v>
      </c>
      <c r="AH2788" s="18">
        <f t="shared" si="1584"/>
        <v>0</v>
      </c>
    </row>
    <row r="2789" spans="5:34" x14ac:dyDescent="0.25">
      <c r="E2789" s="11">
        <v>43440.791666666664</v>
      </c>
      <c r="F2789" s="9">
        <v>10865.65</v>
      </c>
      <c r="G2789" s="9">
        <v>10898.65</v>
      </c>
      <c r="H2789" s="9">
        <v>10847.89</v>
      </c>
      <c r="I2789" s="9">
        <v>10889.89</v>
      </c>
      <c r="K2789" s="13">
        <f t="shared" si="1573"/>
        <v>24.239999999999782</v>
      </c>
      <c r="L2789" s="13">
        <f t="shared" si="1585"/>
        <v>-159.89999999999964</v>
      </c>
      <c r="M2789" s="13">
        <f t="shared" si="1574"/>
        <v>50.760000000000218</v>
      </c>
      <c r="X2789">
        <f t="shared" si="1575"/>
        <v>24.239999999999782</v>
      </c>
      <c r="Y2789">
        <f t="shared" si="1576"/>
        <v>50.760000000000218</v>
      </c>
      <c r="Z2789">
        <f t="shared" si="1577"/>
        <v>0</v>
      </c>
      <c r="AA2789">
        <f t="shared" si="1578"/>
        <v>0</v>
      </c>
      <c r="AB2789" s="18">
        <f t="shared" si="1579"/>
        <v>0</v>
      </c>
      <c r="AC2789" s="18">
        <f t="shared" si="1580"/>
        <v>0</v>
      </c>
      <c r="AD2789" s="18">
        <f t="shared" si="1581"/>
        <v>0</v>
      </c>
      <c r="AE2789" s="18">
        <f t="shared" si="1582"/>
        <v>0</v>
      </c>
      <c r="AG2789" s="18">
        <f t="shared" si="1583"/>
        <v>0</v>
      </c>
      <c r="AH2789" s="18">
        <f t="shared" si="1584"/>
        <v>0</v>
      </c>
    </row>
    <row r="2790" spans="5:34" x14ac:dyDescent="0.25">
      <c r="E2790" s="12">
        <v>43440.833333333336</v>
      </c>
      <c r="F2790" s="10">
        <v>10890.14</v>
      </c>
      <c r="G2790" s="10">
        <v>10906.14</v>
      </c>
      <c r="H2790" s="10">
        <v>10837.62</v>
      </c>
      <c r="I2790" s="10">
        <v>10905.14</v>
      </c>
      <c r="K2790" s="13">
        <f t="shared" si="1573"/>
        <v>15</v>
      </c>
      <c r="L2790" s="13">
        <f t="shared" si="1585"/>
        <v>-144.89999999999964</v>
      </c>
      <c r="M2790" s="13">
        <f t="shared" si="1574"/>
        <v>68.519999999998618</v>
      </c>
      <c r="X2790">
        <f t="shared" si="1575"/>
        <v>15</v>
      </c>
      <c r="Y2790">
        <f t="shared" si="1576"/>
        <v>68.519999999998618</v>
      </c>
      <c r="Z2790">
        <f t="shared" si="1577"/>
        <v>0</v>
      </c>
      <c r="AA2790">
        <f t="shared" si="1578"/>
        <v>0</v>
      </c>
      <c r="AB2790" s="18">
        <f t="shared" si="1579"/>
        <v>0</v>
      </c>
      <c r="AC2790" s="18">
        <f t="shared" si="1580"/>
        <v>0</v>
      </c>
      <c r="AD2790" s="18">
        <f t="shared" si="1581"/>
        <v>0</v>
      </c>
      <c r="AE2790" s="18">
        <f t="shared" si="1582"/>
        <v>0</v>
      </c>
      <c r="AG2790" s="18">
        <f t="shared" si="1583"/>
        <v>0</v>
      </c>
      <c r="AH2790" s="18">
        <f t="shared" si="1584"/>
        <v>0</v>
      </c>
    </row>
    <row r="2791" spans="5:34" x14ac:dyDescent="0.25">
      <c r="E2791" s="11">
        <v>43440.875</v>
      </c>
      <c r="F2791" s="9">
        <v>10904.64</v>
      </c>
      <c r="G2791" s="9">
        <v>10912.89</v>
      </c>
      <c r="H2791" s="9">
        <v>10851.36</v>
      </c>
      <c r="I2791" s="9">
        <v>10890.12</v>
      </c>
      <c r="K2791" s="13">
        <f t="shared" si="1573"/>
        <v>-14.519999999998618</v>
      </c>
      <c r="L2791" s="13">
        <f t="shared" si="1585"/>
        <v>-159.41999999999825</v>
      </c>
      <c r="M2791" s="13">
        <f t="shared" si="1574"/>
        <v>61.529999999998836</v>
      </c>
      <c r="X2791">
        <f t="shared" si="1575"/>
        <v>14.519999999998618</v>
      </c>
      <c r="Y2791">
        <f t="shared" si="1576"/>
        <v>61.529999999998836</v>
      </c>
      <c r="Z2791">
        <f t="shared" si="1577"/>
        <v>0</v>
      </c>
      <c r="AA2791">
        <f t="shared" si="1578"/>
        <v>0</v>
      </c>
      <c r="AB2791" s="18">
        <f t="shared" si="1579"/>
        <v>0</v>
      </c>
      <c r="AC2791" s="18">
        <f t="shared" si="1580"/>
        <v>0</v>
      </c>
      <c r="AD2791" s="18">
        <f t="shared" si="1581"/>
        <v>0</v>
      </c>
      <c r="AE2791" s="18">
        <f t="shared" si="1582"/>
        <v>0</v>
      </c>
      <c r="AG2791" s="18">
        <f t="shared" si="1583"/>
        <v>0</v>
      </c>
      <c r="AH2791" s="18">
        <f t="shared" si="1584"/>
        <v>0</v>
      </c>
    </row>
    <row r="2792" spans="5:34" x14ac:dyDescent="0.25">
      <c r="E2792" s="12">
        <v>43440.916666666664</v>
      </c>
      <c r="F2792" s="10">
        <v>10891.37</v>
      </c>
      <c r="G2792" s="10">
        <v>10947.88</v>
      </c>
      <c r="H2792" s="10">
        <v>10881.12</v>
      </c>
      <c r="I2792" s="10">
        <v>10937.38</v>
      </c>
      <c r="K2792" s="13">
        <f t="shared" si="1573"/>
        <v>46.009999999998399</v>
      </c>
      <c r="L2792" s="13">
        <f t="shared" si="1585"/>
        <v>-113.40999999999985</v>
      </c>
      <c r="M2792" s="13">
        <f t="shared" si="1574"/>
        <v>66.759999999998399</v>
      </c>
      <c r="N2792" s="13"/>
      <c r="X2792">
        <f t="shared" si="1575"/>
        <v>46.009999999998399</v>
      </c>
      <c r="Y2792">
        <f t="shared" si="1576"/>
        <v>66.759999999998399</v>
      </c>
      <c r="Z2792">
        <f t="shared" si="1577"/>
        <v>0</v>
      </c>
      <c r="AA2792">
        <f t="shared" si="1578"/>
        <v>0</v>
      </c>
      <c r="AB2792" s="18">
        <f t="shared" si="1579"/>
        <v>0</v>
      </c>
      <c r="AC2792" s="18">
        <f t="shared" si="1580"/>
        <v>0</v>
      </c>
      <c r="AD2792" s="18">
        <f t="shared" si="1581"/>
        <v>0</v>
      </c>
      <c r="AE2792" s="18">
        <f t="shared" si="1582"/>
        <v>0</v>
      </c>
      <c r="AG2792" s="18">
        <f t="shared" si="1583"/>
        <v>0</v>
      </c>
      <c r="AH2792" s="18">
        <f t="shared" si="1584"/>
        <v>0</v>
      </c>
    </row>
    <row r="2793" spans="5:34" hidden="1" x14ac:dyDescent="0.25">
      <c r="E2793" s="11">
        <v>43440.958333333336</v>
      </c>
      <c r="F2793" s="9">
        <v>10919.81</v>
      </c>
      <c r="G2793" s="9">
        <v>10940.04</v>
      </c>
      <c r="H2793" s="9">
        <v>10918.8</v>
      </c>
      <c r="I2793" s="9">
        <v>10930.42</v>
      </c>
      <c r="AB2793"/>
      <c r="AC2793"/>
      <c r="AD2793"/>
      <c r="AE2793"/>
    </row>
    <row r="2794" spans="5:34" hidden="1" x14ac:dyDescent="0.25">
      <c r="E2794" s="12">
        <v>43441.041666666664</v>
      </c>
      <c r="F2794" s="10">
        <v>10927.37</v>
      </c>
      <c r="G2794" s="10">
        <v>10940.01</v>
      </c>
      <c r="H2794" s="10">
        <v>10915.69</v>
      </c>
      <c r="I2794" s="10">
        <v>10934.43</v>
      </c>
      <c r="AB2794"/>
      <c r="AC2794"/>
      <c r="AD2794"/>
      <c r="AE2794"/>
    </row>
    <row r="2795" spans="5:34" hidden="1" x14ac:dyDescent="0.25">
      <c r="E2795" s="11">
        <v>43441.083333333336</v>
      </c>
      <c r="F2795" s="9">
        <v>10934.94</v>
      </c>
      <c r="G2795" s="9">
        <v>10947.1</v>
      </c>
      <c r="H2795" s="9">
        <v>10908.06</v>
      </c>
      <c r="I2795" s="9">
        <v>10918.2</v>
      </c>
      <c r="AB2795"/>
      <c r="AC2795"/>
      <c r="AD2795"/>
      <c r="AE2795"/>
    </row>
    <row r="2796" spans="5:34" hidden="1" x14ac:dyDescent="0.25">
      <c r="E2796" s="12">
        <v>43441.125</v>
      </c>
      <c r="F2796" s="10">
        <v>10917.7</v>
      </c>
      <c r="G2796" s="10">
        <v>10932.38</v>
      </c>
      <c r="H2796" s="10">
        <v>10886.27</v>
      </c>
      <c r="I2796" s="10">
        <v>10888.31</v>
      </c>
      <c r="AB2796"/>
      <c r="AC2796"/>
      <c r="AD2796"/>
      <c r="AE2796"/>
    </row>
    <row r="2797" spans="5:34" hidden="1" x14ac:dyDescent="0.25">
      <c r="E2797" s="11">
        <v>43441.166666666664</v>
      </c>
      <c r="F2797" s="9">
        <v>10889.32</v>
      </c>
      <c r="G2797" s="9">
        <v>10909.02</v>
      </c>
      <c r="H2797" s="9">
        <v>10882.22</v>
      </c>
      <c r="I2797" s="9">
        <v>10903.95</v>
      </c>
      <c r="AB2797"/>
      <c r="AC2797"/>
      <c r="AD2797"/>
      <c r="AE2797"/>
    </row>
    <row r="2798" spans="5:34" hidden="1" x14ac:dyDescent="0.25">
      <c r="E2798" s="12">
        <v>43441.208333333336</v>
      </c>
      <c r="F2798" s="10">
        <v>10902.94</v>
      </c>
      <c r="G2798" s="10">
        <v>10912.06</v>
      </c>
      <c r="H2798" s="10">
        <v>10897.86</v>
      </c>
      <c r="I2798" s="10">
        <v>10904.47</v>
      </c>
      <c r="AB2798"/>
      <c r="AC2798"/>
      <c r="AD2798"/>
      <c r="AE2798"/>
    </row>
    <row r="2799" spans="5:34" hidden="1" x14ac:dyDescent="0.25">
      <c r="E2799" s="11">
        <v>43441.25</v>
      </c>
      <c r="F2799" s="9">
        <v>10903.96</v>
      </c>
      <c r="G2799" s="9">
        <v>10913.51</v>
      </c>
      <c r="H2799" s="9">
        <v>10897.37</v>
      </c>
      <c r="I2799" s="9">
        <v>10911.48</v>
      </c>
      <c r="AB2799"/>
      <c r="AC2799"/>
      <c r="AD2799"/>
      <c r="AE2799"/>
    </row>
    <row r="2800" spans="5:34" hidden="1" x14ac:dyDescent="0.25">
      <c r="E2800" s="12">
        <v>43441.291666666664</v>
      </c>
      <c r="F2800" s="10">
        <v>10911.99</v>
      </c>
      <c r="G2800" s="10">
        <v>10914.44</v>
      </c>
      <c r="H2800" s="10">
        <v>10905.91</v>
      </c>
      <c r="I2800" s="10">
        <v>10912.41</v>
      </c>
      <c r="AB2800"/>
      <c r="AC2800"/>
      <c r="AD2800"/>
      <c r="AE2800"/>
    </row>
    <row r="2801" spans="5:34" x14ac:dyDescent="0.25">
      <c r="E2801" s="11">
        <v>43441.333333333336</v>
      </c>
      <c r="F2801" s="9">
        <v>10913.43</v>
      </c>
      <c r="G2801" s="9">
        <v>10923.81</v>
      </c>
      <c r="H2801" s="9">
        <v>10901.26</v>
      </c>
      <c r="I2801" s="9">
        <v>10922.31</v>
      </c>
      <c r="K2801" s="13">
        <f t="shared" ref="K2801:K2815" si="1586">I2801-F2801</f>
        <v>8.8799999999991996</v>
      </c>
      <c r="L2801" s="13">
        <v>0</v>
      </c>
      <c r="M2801" s="13">
        <f t="shared" ref="M2801:M2815" si="1587">G2801-H2801</f>
        <v>22.549999999999272</v>
      </c>
      <c r="N2801" s="13">
        <f>I2815-F2801</f>
        <v>-195.55000000000109</v>
      </c>
      <c r="O2801" s="18">
        <f>IF(K2801*N2801&gt;0,1,0)</f>
        <v>0</v>
      </c>
      <c r="P2801">
        <f>_xlfn.IFS(K2801&lt;0,MIN(L2800:L2814),K2801&gt;0,MAX(L2800:L2814))</f>
        <v>0</v>
      </c>
      <c r="Q2801">
        <f>_xlfn.IFS(K2801&lt;0,MAX(L2800:L2814),K2801&gt;0,MIN(L2800:L2814))</f>
        <v>-243.6200000000008</v>
      </c>
      <c r="T2801" s="13">
        <f>MAX(G2801:G2815)</f>
        <v>10936.12</v>
      </c>
      <c r="X2801">
        <f t="shared" ref="X2801:X2815" si="1588">ABS(K2801)</f>
        <v>8.8799999999991996</v>
      </c>
      <c r="Y2801">
        <f t="shared" ref="Y2801:Y2815" si="1589">ABS(M2801)</f>
        <v>22.549999999999272</v>
      </c>
      <c r="Z2801">
        <f t="shared" ref="Z2801:Z2815" si="1590">IF(T2801&lt;1000,ABS(T2801),0)</f>
        <v>0</v>
      </c>
      <c r="AA2801">
        <f t="shared" ref="AA2801:AA2815" si="1591">ABS(N2801)</f>
        <v>195.55000000000109</v>
      </c>
      <c r="AB2801" s="18">
        <f t="shared" ref="AB2801:AB2815" si="1592">ABS(P2801)</f>
        <v>0</v>
      </c>
      <c r="AC2801" s="18">
        <f t="shared" ref="AC2801:AC2815" si="1593">ABS(Q2801)</f>
        <v>243.6200000000008</v>
      </c>
      <c r="AD2801" s="18">
        <f t="shared" ref="AD2801:AD2815" si="1594">IF(O2801=1,ABS(P2801),0)</f>
        <v>0</v>
      </c>
      <c r="AE2801" s="18">
        <f t="shared" ref="AE2801:AE2815" si="1595">IF(O2801=0,ABS(Q2801),0)</f>
        <v>243.6200000000008</v>
      </c>
      <c r="AG2801" s="18">
        <f t="shared" ref="AG2801:AG2815" si="1596">IF(O2801=1,ABS(Q2801),0)</f>
        <v>0</v>
      </c>
      <c r="AH2801" s="18">
        <f t="shared" ref="AH2801:AH2815" si="1597">IF(O2801=0,ABS(P2801),0)</f>
        <v>0</v>
      </c>
    </row>
    <row r="2802" spans="5:34" x14ac:dyDescent="0.25">
      <c r="E2802" s="12">
        <v>43441.375</v>
      </c>
      <c r="F2802" s="10">
        <v>10931.62</v>
      </c>
      <c r="G2802" s="10">
        <v>10936.12</v>
      </c>
      <c r="H2802" s="10">
        <v>10860.97</v>
      </c>
      <c r="I2802" s="10">
        <v>10860.97</v>
      </c>
      <c r="K2802" s="13">
        <f t="shared" si="1586"/>
        <v>-70.650000000001455</v>
      </c>
      <c r="L2802" s="13">
        <f t="shared" ref="L2802:L2815" si="1598">L2801+K2802</f>
        <v>-70.650000000001455</v>
      </c>
      <c r="M2802" s="13">
        <f t="shared" si="1587"/>
        <v>75.150000000001455</v>
      </c>
      <c r="T2802" s="13">
        <f>MIN(H2801:H2815)</f>
        <v>10679.48</v>
      </c>
      <c r="X2802">
        <f t="shared" si="1588"/>
        <v>70.650000000001455</v>
      </c>
      <c r="Y2802">
        <f t="shared" si="1589"/>
        <v>75.150000000001455</v>
      </c>
      <c r="Z2802">
        <f t="shared" si="1590"/>
        <v>0</v>
      </c>
      <c r="AA2802">
        <f t="shared" si="1591"/>
        <v>0</v>
      </c>
      <c r="AB2802" s="18">
        <f t="shared" si="1592"/>
        <v>0</v>
      </c>
      <c r="AC2802" s="18">
        <f t="shared" si="1593"/>
        <v>0</v>
      </c>
      <c r="AD2802" s="18">
        <f t="shared" si="1594"/>
        <v>0</v>
      </c>
      <c r="AE2802" s="18">
        <f t="shared" si="1595"/>
        <v>0</v>
      </c>
      <c r="AG2802" s="18">
        <f t="shared" si="1596"/>
        <v>0</v>
      </c>
      <c r="AH2802" s="18">
        <f t="shared" si="1597"/>
        <v>0</v>
      </c>
    </row>
    <row r="2803" spans="5:34" x14ac:dyDescent="0.25">
      <c r="E2803" s="11">
        <v>43441.416666666664</v>
      </c>
      <c r="F2803" s="9">
        <v>10860.96</v>
      </c>
      <c r="G2803" s="9">
        <v>10907.85</v>
      </c>
      <c r="H2803" s="9">
        <v>10846.38</v>
      </c>
      <c r="I2803" s="9">
        <v>10887.9</v>
      </c>
      <c r="K2803" s="13">
        <f t="shared" si="1586"/>
        <v>26.940000000000509</v>
      </c>
      <c r="L2803" s="13">
        <f t="shared" si="1598"/>
        <v>-43.710000000000946</v>
      </c>
      <c r="M2803" s="13">
        <f t="shared" si="1587"/>
        <v>61.470000000001164</v>
      </c>
      <c r="T2803" s="13">
        <f>T2801-T2802</f>
        <v>256.64000000000124</v>
      </c>
      <c r="X2803">
        <f t="shared" si="1588"/>
        <v>26.940000000000509</v>
      </c>
      <c r="Y2803">
        <f t="shared" si="1589"/>
        <v>61.470000000001164</v>
      </c>
      <c r="Z2803">
        <f t="shared" si="1590"/>
        <v>256.64000000000124</v>
      </c>
      <c r="AA2803">
        <f t="shared" si="1591"/>
        <v>0</v>
      </c>
      <c r="AB2803" s="18">
        <f t="shared" si="1592"/>
        <v>0</v>
      </c>
      <c r="AC2803" s="18">
        <f t="shared" si="1593"/>
        <v>0</v>
      </c>
      <c r="AD2803" s="18">
        <f t="shared" si="1594"/>
        <v>0</v>
      </c>
      <c r="AE2803" s="18">
        <f t="shared" si="1595"/>
        <v>0</v>
      </c>
      <c r="AG2803" s="18">
        <f t="shared" si="1596"/>
        <v>0</v>
      </c>
      <c r="AH2803" s="18">
        <f t="shared" si="1597"/>
        <v>0</v>
      </c>
    </row>
    <row r="2804" spans="5:34" x14ac:dyDescent="0.25">
      <c r="E2804" s="12">
        <v>43441.458333333336</v>
      </c>
      <c r="F2804" s="10">
        <v>10887.65</v>
      </c>
      <c r="G2804" s="10">
        <v>10925.11</v>
      </c>
      <c r="H2804" s="10">
        <v>10874.49</v>
      </c>
      <c r="I2804" s="10">
        <v>10919.29</v>
      </c>
      <c r="K2804" s="13">
        <f t="shared" si="1586"/>
        <v>31.640000000001237</v>
      </c>
      <c r="L2804" s="13">
        <f t="shared" si="1598"/>
        <v>-12.069999999999709</v>
      </c>
      <c r="M2804" s="13">
        <f t="shared" si="1587"/>
        <v>50.6200000000008</v>
      </c>
      <c r="X2804">
        <f t="shared" si="1588"/>
        <v>31.640000000001237</v>
      </c>
      <c r="Y2804">
        <f t="shared" si="1589"/>
        <v>50.6200000000008</v>
      </c>
      <c r="Z2804">
        <f t="shared" si="1590"/>
        <v>0</v>
      </c>
      <c r="AA2804">
        <f t="shared" si="1591"/>
        <v>0</v>
      </c>
      <c r="AB2804" s="18">
        <f t="shared" si="1592"/>
        <v>0</v>
      </c>
      <c r="AC2804" s="18">
        <f t="shared" si="1593"/>
        <v>0</v>
      </c>
      <c r="AD2804" s="18">
        <f t="shared" si="1594"/>
        <v>0</v>
      </c>
      <c r="AE2804" s="18">
        <f t="shared" si="1595"/>
        <v>0</v>
      </c>
      <c r="AG2804" s="18">
        <f t="shared" si="1596"/>
        <v>0</v>
      </c>
      <c r="AH2804" s="18">
        <f t="shared" si="1597"/>
        <v>0</v>
      </c>
    </row>
    <row r="2805" spans="5:34" x14ac:dyDescent="0.25">
      <c r="E2805" s="11">
        <v>43441.5</v>
      </c>
      <c r="F2805" s="9">
        <v>10918.79</v>
      </c>
      <c r="G2805" s="9">
        <v>10919.76</v>
      </c>
      <c r="H2805" s="9">
        <v>10887.21</v>
      </c>
      <c r="I2805" s="9">
        <v>10898.35</v>
      </c>
      <c r="K2805" s="13">
        <f t="shared" si="1586"/>
        <v>-20.440000000000509</v>
      </c>
      <c r="L2805" s="13">
        <f t="shared" si="1598"/>
        <v>-32.510000000000218</v>
      </c>
      <c r="M2805" s="13">
        <f t="shared" si="1587"/>
        <v>32.550000000001091</v>
      </c>
      <c r="X2805">
        <f t="shared" si="1588"/>
        <v>20.440000000000509</v>
      </c>
      <c r="Y2805">
        <f t="shared" si="1589"/>
        <v>32.550000000001091</v>
      </c>
      <c r="Z2805">
        <f t="shared" si="1590"/>
        <v>0</v>
      </c>
      <c r="AA2805">
        <f t="shared" si="1591"/>
        <v>0</v>
      </c>
      <c r="AB2805" s="18">
        <f t="shared" si="1592"/>
        <v>0</v>
      </c>
      <c r="AC2805" s="18">
        <f t="shared" si="1593"/>
        <v>0</v>
      </c>
      <c r="AD2805" s="18">
        <f t="shared" si="1594"/>
        <v>0</v>
      </c>
      <c r="AE2805" s="18">
        <f t="shared" si="1595"/>
        <v>0</v>
      </c>
      <c r="AG2805" s="18">
        <f t="shared" si="1596"/>
        <v>0</v>
      </c>
      <c r="AH2805" s="18">
        <f t="shared" si="1597"/>
        <v>0</v>
      </c>
    </row>
    <row r="2806" spans="5:34" x14ac:dyDescent="0.25">
      <c r="E2806" s="12">
        <v>43441.541666666664</v>
      </c>
      <c r="F2806" s="10">
        <v>10897.85</v>
      </c>
      <c r="G2806" s="10">
        <v>10897.85</v>
      </c>
      <c r="H2806" s="10">
        <v>10860.73</v>
      </c>
      <c r="I2806" s="10">
        <v>10864.17</v>
      </c>
      <c r="K2806" s="13">
        <f t="shared" si="1586"/>
        <v>-33.680000000000291</v>
      </c>
      <c r="L2806" s="13">
        <f t="shared" si="1598"/>
        <v>-66.190000000000509</v>
      </c>
      <c r="M2806" s="13">
        <f t="shared" si="1587"/>
        <v>37.1200000000008</v>
      </c>
      <c r="R2806">
        <v>-40</v>
      </c>
      <c r="X2806">
        <f t="shared" si="1588"/>
        <v>33.680000000000291</v>
      </c>
      <c r="Y2806">
        <f t="shared" si="1589"/>
        <v>37.1200000000008</v>
      </c>
      <c r="Z2806">
        <f t="shared" si="1590"/>
        <v>0</v>
      </c>
      <c r="AA2806">
        <f t="shared" si="1591"/>
        <v>0</v>
      </c>
      <c r="AB2806" s="18">
        <f t="shared" si="1592"/>
        <v>0</v>
      </c>
      <c r="AC2806" s="18">
        <f t="shared" si="1593"/>
        <v>0</v>
      </c>
      <c r="AD2806" s="18">
        <f t="shared" si="1594"/>
        <v>0</v>
      </c>
      <c r="AE2806" s="18">
        <f t="shared" si="1595"/>
        <v>0</v>
      </c>
      <c r="AG2806" s="18">
        <f t="shared" si="1596"/>
        <v>0</v>
      </c>
      <c r="AH2806" s="18">
        <f t="shared" si="1597"/>
        <v>0</v>
      </c>
    </row>
    <row r="2807" spans="5:34" x14ac:dyDescent="0.25">
      <c r="E2807" s="11">
        <v>43441.583333333336</v>
      </c>
      <c r="F2807" s="9">
        <v>10864.92</v>
      </c>
      <c r="G2807" s="9">
        <v>10878.88</v>
      </c>
      <c r="H2807" s="9">
        <v>10856.06</v>
      </c>
      <c r="I2807" s="9">
        <v>10862.53</v>
      </c>
      <c r="K2807" s="13">
        <f t="shared" si="1586"/>
        <v>-2.3899999999994179</v>
      </c>
      <c r="L2807" s="13">
        <f t="shared" si="1598"/>
        <v>-68.579999999999927</v>
      </c>
      <c r="M2807" s="13">
        <f t="shared" si="1587"/>
        <v>22.819999999999709</v>
      </c>
      <c r="X2807">
        <f t="shared" si="1588"/>
        <v>2.3899999999994179</v>
      </c>
      <c r="Y2807">
        <f t="shared" si="1589"/>
        <v>22.819999999999709</v>
      </c>
      <c r="Z2807">
        <f t="shared" si="1590"/>
        <v>0</v>
      </c>
      <c r="AA2807">
        <f t="shared" si="1591"/>
        <v>0</v>
      </c>
      <c r="AB2807" s="18">
        <f t="shared" si="1592"/>
        <v>0</v>
      </c>
      <c r="AC2807" s="18">
        <f t="shared" si="1593"/>
        <v>0</v>
      </c>
      <c r="AD2807" s="18">
        <f t="shared" si="1594"/>
        <v>0</v>
      </c>
      <c r="AE2807" s="18">
        <f t="shared" si="1595"/>
        <v>0</v>
      </c>
      <c r="AG2807" s="18">
        <f t="shared" si="1596"/>
        <v>0</v>
      </c>
      <c r="AH2807" s="18">
        <f t="shared" si="1597"/>
        <v>0</v>
      </c>
    </row>
    <row r="2808" spans="5:34" x14ac:dyDescent="0.25">
      <c r="E2808" s="12">
        <v>43441.625</v>
      </c>
      <c r="F2808" s="10">
        <v>10862.53</v>
      </c>
      <c r="G2808" s="10">
        <v>10924.55</v>
      </c>
      <c r="H2808" s="10">
        <v>10847.64</v>
      </c>
      <c r="I2808" s="10">
        <v>10896.56</v>
      </c>
      <c r="K2808" s="13">
        <f t="shared" si="1586"/>
        <v>34.029999999998836</v>
      </c>
      <c r="L2808" s="13">
        <f t="shared" si="1598"/>
        <v>-34.550000000001091</v>
      </c>
      <c r="M2808" s="13">
        <f t="shared" si="1587"/>
        <v>76.909999999999854</v>
      </c>
      <c r="X2808">
        <f t="shared" si="1588"/>
        <v>34.029999999998836</v>
      </c>
      <c r="Y2808">
        <f t="shared" si="1589"/>
        <v>76.909999999999854</v>
      </c>
      <c r="Z2808">
        <f t="shared" si="1590"/>
        <v>0</v>
      </c>
      <c r="AA2808">
        <f t="shared" si="1591"/>
        <v>0</v>
      </c>
      <c r="AB2808" s="18">
        <f t="shared" si="1592"/>
        <v>0</v>
      </c>
      <c r="AC2808" s="18">
        <f t="shared" si="1593"/>
        <v>0</v>
      </c>
      <c r="AD2808" s="18">
        <f t="shared" si="1594"/>
        <v>0</v>
      </c>
      <c r="AE2808" s="18">
        <f t="shared" si="1595"/>
        <v>0</v>
      </c>
      <c r="AG2808" s="18">
        <f t="shared" si="1596"/>
        <v>0</v>
      </c>
      <c r="AH2808" s="18">
        <f t="shared" si="1597"/>
        <v>0</v>
      </c>
    </row>
    <row r="2809" spans="5:34" x14ac:dyDescent="0.25">
      <c r="E2809" s="11">
        <v>43441.666666666664</v>
      </c>
      <c r="F2809" s="9">
        <v>10896.56</v>
      </c>
      <c r="G2809" s="9">
        <v>10927.75</v>
      </c>
      <c r="H2809" s="9">
        <v>10887.75</v>
      </c>
      <c r="I2809" s="9">
        <v>10907.86</v>
      </c>
      <c r="K2809" s="13">
        <f t="shared" si="1586"/>
        <v>11.300000000001091</v>
      </c>
      <c r="L2809" s="13">
        <f t="shared" si="1598"/>
        <v>-23.25</v>
      </c>
      <c r="M2809" s="13">
        <f t="shared" si="1587"/>
        <v>40</v>
      </c>
      <c r="X2809">
        <f t="shared" si="1588"/>
        <v>11.300000000001091</v>
      </c>
      <c r="Y2809">
        <f t="shared" si="1589"/>
        <v>40</v>
      </c>
      <c r="Z2809">
        <f t="shared" si="1590"/>
        <v>0</v>
      </c>
      <c r="AA2809">
        <f t="shared" si="1591"/>
        <v>0</v>
      </c>
      <c r="AB2809" s="18">
        <f t="shared" si="1592"/>
        <v>0</v>
      </c>
      <c r="AC2809" s="18">
        <f t="shared" si="1593"/>
        <v>0</v>
      </c>
      <c r="AD2809" s="18">
        <f t="shared" si="1594"/>
        <v>0</v>
      </c>
      <c r="AE2809" s="18">
        <f t="shared" si="1595"/>
        <v>0</v>
      </c>
      <c r="AG2809" s="18">
        <f t="shared" si="1596"/>
        <v>0</v>
      </c>
      <c r="AH2809" s="18">
        <f t="shared" si="1597"/>
        <v>0</v>
      </c>
    </row>
    <row r="2810" spans="5:34" x14ac:dyDescent="0.25">
      <c r="E2810" s="12">
        <v>43441.708333333336</v>
      </c>
      <c r="F2810" s="10">
        <v>10909.36</v>
      </c>
      <c r="G2810" s="10">
        <v>10926.32</v>
      </c>
      <c r="H2810" s="10">
        <v>10827.09</v>
      </c>
      <c r="I2810" s="10">
        <v>10853.35</v>
      </c>
      <c r="K2810" s="13">
        <f t="shared" si="1586"/>
        <v>-56.010000000000218</v>
      </c>
      <c r="L2810" s="13">
        <f t="shared" si="1598"/>
        <v>-79.260000000000218</v>
      </c>
      <c r="M2810" s="13">
        <f t="shared" si="1587"/>
        <v>99.229999999999563</v>
      </c>
      <c r="X2810">
        <f t="shared" si="1588"/>
        <v>56.010000000000218</v>
      </c>
      <c r="Y2810">
        <f t="shared" si="1589"/>
        <v>99.229999999999563</v>
      </c>
      <c r="Z2810">
        <f t="shared" si="1590"/>
        <v>0</v>
      </c>
      <c r="AA2810">
        <f t="shared" si="1591"/>
        <v>0</v>
      </c>
      <c r="AB2810" s="18">
        <f t="shared" si="1592"/>
        <v>0</v>
      </c>
      <c r="AC2810" s="18">
        <f t="shared" si="1593"/>
        <v>0</v>
      </c>
      <c r="AD2810" s="18">
        <f t="shared" si="1594"/>
        <v>0</v>
      </c>
      <c r="AE2810" s="18">
        <f t="shared" si="1595"/>
        <v>0</v>
      </c>
      <c r="AG2810" s="18">
        <f t="shared" si="1596"/>
        <v>0</v>
      </c>
      <c r="AH2810" s="18">
        <f t="shared" si="1597"/>
        <v>0</v>
      </c>
    </row>
    <row r="2811" spans="5:34" x14ac:dyDescent="0.25">
      <c r="E2811" s="11">
        <v>43441.75</v>
      </c>
      <c r="F2811" s="9">
        <v>10853.84</v>
      </c>
      <c r="G2811" s="9">
        <v>10861.3</v>
      </c>
      <c r="H2811" s="9">
        <v>10766.08</v>
      </c>
      <c r="I2811" s="9">
        <v>10767.53</v>
      </c>
      <c r="K2811" s="13">
        <f t="shared" si="1586"/>
        <v>-86.309999999999491</v>
      </c>
      <c r="L2811" s="13">
        <f t="shared" si="1598"/>
        <v>-165.56999999999971</v>
      </c>
      <c r="M2811" s="13">
        <f t="shared" si="1587"/>
        <v>95.219999999999345</v>
      </c>
      <c r="X2811">
        <f t="shared" si="1588"/>
        <v>86.309999999999491</v>
      </c>
      <c r="Y2811">
        <f t="shared" si="1589"/>
        <v>95.219999999999345</v>
      </c>
      <c r="Z2811">
        <f t="shared" si="1590"/>
        <v>0</v>
      </c>
      <c r="AA2811">
        <f t="shared" si="1591"/>
        <v>0</v>
      </c>
      <c r="AB2811" s="18">
        <f t="shared" si="1592"/>
        <v>0</v>
      </c>
      <c r="AC2811" s="18">
        <f t="shared" si="1593"/>
        <v>0</v>
      </c>
      <c r="AD2811" s="18">
        <f t="shared" si="1594"/>
        <v>0</v>
      </c>
      <c r="AE2811" s="18">
        <f t="shared" si="1595"/>
        <v>0</v>
      </c>
      <c r="AG2811" s="18">
        <f t="shared" si="1596"/>
        <v>0</v>
      </c>
      <c r="AH2811" s="18">
        <f t="shared" si="1597"/>
        <v>0</v>
      </c>
    </row>
    <row r="2812" spans="5:34" x14ac:dyDescent="0.25">
      <c r="E2812" s="12">
        <v>43441.791666666664</v>
      </c>
      <c r="F2812" s="10">
        <v>10766.78</v>
      </c>
      <c r="G2812" s="10">
        <v>10796.03</v>
      </c>
      <c r="H2812" s="10">
        <v>10758.52</v>
      </c>
      <c r="I2812" s="10">
        <v>10794.53</v>
      </c>
      <c r="K2812" s="13">
        <f t="shared" si="1586"/>
        <v>27.75</v>
      </c>
      <c r="L2812" s="13">
        <f t="shared" si="1598"/>
        <v>-137.81999999999971</v>
      </c>
      <c r="M2812" s="13">
        <f t="shared" si="1587"/>
        <v>37.510000000000218</v>
      </c>
      <c r="X2812">
        <f t="shared" si="1588"/>
        <v>27.75</v>
      </c>
      <c r="Y2812">
        <f t="shared" si="1589"/>
        <v>37.510000000000218</v>
      </c>
      <c r="Z2812">
        <f t="shared" si="1590"/>
        <v>0</v>
      </c>
      <c r="AA2812">
        <f t="shared" si="1591"/>
        <v>0</v>
      </c>
      <c r="AB2812" s="18">
        <f t="shared" si="1592"/>
        <v>0</v>
      </c>
      <c r="AC2812" s="18">
        <f t="shared" si="1593"/>
        <v>0</v>
      </c>
      <c r="AD2812" s="18">
        <f t="shared" si="1594"/>
        <v>0</v>
      </c>
      <c r="AE2812" s="18">
        <f t="shared" si="1595"/>
        <v>0</v>
      </c>
      <c r="AG2812" s="18">
        <f t="shared" si="1596"/>
        <v>0</v>
      </c>
      <c r="AH2812" s="18">
        <f t="shared" si="1597"/>
        <v>0</v>
      </c>
    </row>
    <row r="2813" spans="5:34" x14ac:dyDescent="0.25">
      <c r="E2813" s="11">
        <v>43441.833333333336</v>
      </c>
      <c r="F2813" s="9">
        <v>10794.03</v>
      </c>
      <c r="G2813" s="9">
        <v>10805.53</v>
      </c>
      <c r="H2813" s="9">
        <v>10730.5</v>
      </c>
      <c r="I2813" s="9">
        <v>10735.25</v>
      </c>
      <c r="K2813" s="13">
        <f t="shared" si="1586"/>
        <v>-58.780000000000655</v>
      </c>
      <c r="L2813" s="13">
        <f t="shared" si="1598"/>
        <v>-196.60000000000036</v>
      </c>
      <c r="M2813" s="13">
        <f t="shared" si="1587"/>
        <v>75.030000000000655</v>
      </c>
      <c r="X2813">
        <f t="shared" si="1588"/>
        <v>58.780000000000655</v>
      </c>
      <c r="Y2813">
        <f t="shared" si="1589"/>
        <v>75.030000000000655</v>
      </c>
      <c r="Z2813">
        <f t="shared" si="1590"/>
        <v>0</v>
      </c>
      <c r="AA2813">
        <f t="shared" si="1591"/>
        <v>0</v>
      </c>
      <c r="AB2813" s="18">
        <f t="shared" si="1592"/>
        <v>0</v>
      </c>
      <c r="AC2813" s="18">
        <f t="shared" si="1593"/>
        <v>0</v>
      </c>
      <c r="AD2813" s="18">
        <f t="shared" si="1594"/>
        <v>0</v>
      </c>
      <c r="AE2813" s="18">
        <f t="shared" si="1595"/>
        <v>0</v>
      </c>
      <c r="AG2813" s="18">
        <f t="shared" si="1596"/>
        <v>0</v>
      </c>
      <c r="AH2813" s="18">
        <f t="shared" si="1597"/>
        <v>0</v>
      </c>
    </row>
    <row r="2814" spans="5:34" x14ac:dyDescent="0.25">
      <c r="E2814" s="12">
        <v>43441.875</v>
      </c>
      <c r="F2814" s="10">
        <v>10735</v>
      </c>
      <c r="G2814" s="10">
        <v>10735.75</v>
      </c>
      <c r="H2814" s="10">
        <v>10683.98</v>
      </c>
      <c r="I2814" s="10">
        <v>10687.98</v>
      </c>
      <c r="K2814" s="13">
        <f t="shared" si="1586"/>
        <v>-47.020000000000437</v>
      </c>
      <c r="L2814" s="13">
        <f t="shared" si="1598"/>
        <v>-243.6200000000008</v>
      </c>
      <c r="M2814" s="13">
        <f t="shared" si="1587"/>
        <v>51.770000000000437</v>
      </c>
      <c r="X2814">
        <f t="shared" si="1588"/>
        <v>47.020000000000437</v>
      </c>
      <c r="Y2814">
        <f t="shared" si="1589"/>
        <v>51.770000000000437</v>
      </c>
      <c r="Z2814">
        <f t="shared" si="1590"/>
        <v>0</v>
      </c>
      <c r="AA2814">
        <f t="shared" si="1591"/>
        <v>0</v>
      </c>
      <c r="AB2814" s="18">
        <f t="shared" si="1592"/>
        <v>0</v>
      </c>
      <c r="AC2814" s="18">
        <f t="shared" si="1593"/>
        <v>0</v>
      </c>
      <c r="AD2814" s="18">
        <f t="shared" si="1594"/>
        <v>0</v>
      </c>
      <c r="AE2814" s="18">
        <f t="shared" si="1595"/>
        <v>0</v>
      </c>
      <c r="AG2814" s="18">
        <f t="shared" si="1596"/>
        <v>0</v>
      </c>
      <c r="AH2814" s="18">
        <f t="shared" si="1597"/>
        <v>0</v>
      </c>
    </row>
    <row r="2815" spans="5:34" x14ac:dyDescent="0.25">
      <c r="E2815" s="11">
        <v>43441.916666666664</v>
      </c>
      <c r="F2815" s="9">
        <v>10688.73</v>
      </c>
      <c r="G2815" s="9">
        <v>10736.24</v>
      </c>
      <c r="H2815" s="9">
        <v>10679.48</v>
      </c>
      <c r="I2815" s="9">
        <v>10717.88</v>
      </c>
      <c r="K2815" s="13">
        <f t="shared" si="1586"/>
        <v>29.149999999999636</v>
      </c>
      <c r="L2815" s="13">
        <f t="shared" si="1598"/>
        <v>-214.47000000000116</v>
      </c>
      <c r="M2815" s="13">
        <f t="shared" si="1587"/>
        <v>56.760000000000218</v>
      </c>
      <c r="N2815" s="13"/>
      <c r="X2815">
        <f t="shared" si="1588"/>
        <v>29.149999999999636</v>
      </c>
      <c r="Y2815">
        <f t="shared" si="1589"/>
        <v>56.760000000000218</v>
      </c>
      <c r="Z2815">
        <f t="shared" si="1590"/>
        <v>0</v>
      </c>
      <c r="AA2815">
        <f t="shared" si="1591"/>
        <v>0</v>
      </c>
      <c r="AB2815" s="18">
        <f t="shared" si="1592"/>
        <v>0</v>
      </c>
      <c r="AC2815" s="18">
        <f t="shared" si="1593"/>
        <v>0</v>
      </c>
      <c r="AD2815" s="18">
        <f t="shared" si="1594"/>
        <v>0</v>
      </c>
      <c r="AE2815" s="18">
        <f t="shared" si="1595"/>
        <v>0</v>
      </c>
      <c r="AG2815" s="18">
        <f t="shared" si="1596"/>
        <v>0</v>
      </c>
      <c r="AH2815" s="18">
        <f t="shared" si="1597"/>
        <v>0</v>
      </c>
    </row>
    <row r="2816" spans="5:34" hidden="1" x14ac:dyDescent="0.25">
      <c r="E2816" s="12">
        <v>43444.041666666664</v>
      </c>
      <c r="F2816" s="10">
        <v>10647.38</v>
      </c>
      <c r="G2816" s="10">
        <v>10666.77</v>
      </c>
      <c r="H2816" s="10">
        <v>10610.36</v>
      </c>
      <c r="I2816" s="10">
        <v>10632.15</v>
      </c>
      <c r="AB2816"/>
      <c r="AC2816"/>
      <c r="AD2816"/>
      <c r="AE2816"/>
    </row>
    <row r="2817" spans="5:34" hidden="1" x14ac:dyDescent="0.25">
      <c r="E2817" s="11">
        <v>43444.083333333336</v>
      </c>
      <c r="F2817" s="9">
        <v>10632.66</v>
      </c>
      <c r="G2817" s="9">
        <v>10670.13</v>
      </c>
      <c r="H2817" s="9">
        <v>10632.15</v>
      </c>
      <c r="I2817" s="9">
        <v>10656.47</v>
      </c>
      <c r="AB2817"/>
      <c r="AC2817"/>
      <c r="AD2817"/>
      <c r="AE2817"/>
    </row>
    <row r="2818" spans="5:34" hidden="1" x14ac:dyDescent="0.25">
      <c r="E2818" s="12">
        <v>43444.125</v>
      </c>
      <c r="F2818" s="10">
        <v>10656.52</v>
      </c>
      <c r="G2818" s="10">
        <v>10675.14</v>
      </c>
      <c r="H2818" s="10">
        <v>10653.25</v>
      </c>
      <c r="I2818" s="10">
        <v>10668.9</v>
      </c>
      <c r="AB2818"/>
      <c r="AC2818"/>
      <c r="AD2818"/>
      <c r="AE2818"/>
    </row>
    <row r="2819" spans="5:34" hidden="1" x14ac:dyDescent="0.25">
      <c r="E2819" s="11">
        <v>43444.166666666664</v>
      </c>
      <c r="F2819" s="9">
        <v>10669.95</v>
      </c>
      <c r="G2819" s="9">
        <v>10671.05</v>
      </c>
      <c r="H2819" s="9">
        <v>10629.28</v>
      </c>
      <c r="I2819" s="9">
        <v>10644.95</v>
      </c>
      <c r="AB2819"/>
      <c r="AC2819"/>
      <c r="AD2819"/>
      <c r="AE2819"/>
    </row>
    <row r="2820" spans="5:34" hidden="1" x14ac:dyDescent="0.25">
      <c r="E2820" s="12">
        <v>43444.208333333336</v>
      </c>
      <c r="F2820" s="10">
        <v>10644.94</v>
      </c>
      <c r="G2820" s="10">
        <v>10652.97</v>
      </c>
      <c r="H2820" s="10">
        <v>10636.38</v>
      </c>
      <c r="I2820" s="10">
        <v>10648.57</v>
      </c>
      <c r="AB2820"/>
      <c r="AC2820"/>
      <c r="AD2820"/>
      <c r="AE2820"/>
    </row>
    <row r="2821" spans="5:34" hidden="1" x14ac:dyDescent="0.25">
      <c r="E2821" s="11">
        <v>43444.25</v>
      </c>
      <c r="F2821" s="9">
        <v>10648.58</v>
      </c>
      <c r="G2821" s="9">
        <v>10657.53</v>
      </c>
      <c r="H2821" s="9">
        <v>10644.05</v>
      </c>
      <c r="I2821" s="9">
        <v>10656.9</v>
      </c>
      <c r="AB2821"/>
      <c r="AC2821"/>
      <c r="AD2821"/>
      <c r="AE2821"/>
    </row>
    <row r="2822" spans="5:34" hidden="1" x14ac:dyDescent="0.25">
      <c r="E2822" s="12">
        <v>43444.291666666664</v>
      </c>
      <c r="F2822" s="10">
        <v>10656.39</v>
      </c>
      <c r="G2822" s="10">
        <v>10663.67</v>
      </c>
      <c r="H2822" s="10">
        <v>10650.14</v>
      </c>
      <c r="I2822" s="10">
        <v>10662.71</v>
      </c>
      <c r="AB2822"/>
      <c r="AC2822"/>
      <c r="AD2822"/>
      <c r="AE2822"/>
    </row>
    <row r="2823" spans="5:34" x14ac:dyDescent="0.25">
      <c r="E2823" s="11">
        <v>43444.333333333336</v>
      </c>
      <c r="F2823" s="9">
        <v>10661.97</v>
      </c>
      <c r="G2823" s="9">
        <v>10670.66</v>
      </c>
      <c r="H2823" s="9">
        <v>10651.14</v>
      </c>
      <c r="I2823" s="9">
        <v>10657.39</v>
      </c>
      <c r="K2823" s="13">
        <f t="shared" ref="K2823:K2837" si="1599">I2823-F2823</f>
        <v>-4.5799999999999272</v>
      </c>
      <c r="L2823" s="13">
        <v>0</v>
      </c>
      <c r="M2823" s="13">
        <f t="shared" ref="M2823:M2837" si="1600">G2823-H2823</f>
        <v>19.520000000000437</v>
      </c>
      <c r="N2823" s="13">
        <f>I2837-F2823</f>
        <v>60.190000000000509</v>
      </c>
      <c r="O2823" s="18">
        <f>IF(K2823*N2823&gt;0,1,0)</f>
        <v>0</v>
      </c>
      <c r="P2823">
        <f>_xlfn.IFS(K2823&lt;0,MIN(L2822:L2836),K2823&gt;0,MAX(L2822:L2836))</f>
        <v>-27.269999999998618</v>
      </c>
      <c r="Q2823">
        <f>_xlfn.IFS(K2823&lt;0,MAX(L2822:L2836),K2823&gt;0,MIN(L2822:L2836))</f>
        <v>88.760000000000218</v>
      </c>
      <c r="T2823" s="13">
        <f>MAX(G2823:G2837)</f>
        <v>10759.49</v>
      </c>
      <c r="X2823">
        <f t="shared" ref="X2823:X2837" si="1601">ABS(K2823)</f>
        <v>4.5799999999999272</v>
      </c>
      <c r="Y2823">
        <f t="shared" ref="Y2823:Y2837" si="1602">ABS(M2823)</f>
        <v>19.520000000000437</v>
      </c>
      <c r="Z2823">
        <f t="shared" ref="Z2823:Z2837" si="1603">IF(T2823&lt;1000,ABS(T2823),0)</f>
        <v>0</v>
      </c>
      <c r="AA2823">
        <f t="shared" ref="AA2823:AA2837" si="1604">ABS(N2823)</f>
        <v>60.190000000000509</v>
      </c>
      <c r="AB2823" s="18">
        <f t="shared" ref="AB2823:AB2837" si="1605">ABS(P2823)</f>
        <v>27.269999999998618</v>
      </c>
      <c r="AC2823" s="18">
        <f t="shared" ref="AC2823:AC2837" si="1606">ABS(Q2823)</f>
        <v>88.760000000000218</v>
      </c>
      <c r="AD2823" s="18">
        <f t="shared" ref="AD2823:AD2837" si="1607">IF(O2823=1,ABS(P2823),0)</f>
        <v>0</v>
      </c>
      <c r="AE2823" s="18">
        <f t="shared" ref="AE2823:AE2837" si="1608">IF(O2823=0,ABS(Q2823),0)</f>
        <v>88.760000000000218</v>
      </c>
      <c r="AG2823" s="18">
        <f t="shared" ref="AG2823:AG2837" si="1609">IF(O2823=1,ABS(Q2823),0)</f>
        <v>0</v>
      </c>
      <c r="AH2823" s="18">
        <f t="shared" ref="AH2823:AH2837" si="1610">IF(O2823=0,ABS(P2823),0)</f>
        <v>27.269999999998618</v>
      </c>
    </row>
    <row r="2824" spans="5:34" x14ac:dyDescent="0.25">
      <c r="E2824" s="12">
        <v>43444.375</v>
      </c>
      <c r="F2824" s="10">
        <v>10656.64</v>
      </c>
      <c r="G2824" s="10">
        <v>10711.28</v>
      </c>
      <c r="H2824" s="10">
        <v>10656.64</v>
      </c>
      <c r="I2824" s="10">
        <v>10708.48</v>
      </c>
      <c r="K2824" s="13">
        <f t="shared" si="1599"/>
        <v>51.840000000000146</v>
      </c>
      <c r="L2824" s="13">
        <f t="shared" ref="L2824:L2837" si="1611">L2823+K2824</f>
        <v>51.840000000000146</v>
      </c>
      <c r="M2824" s="13">
        <f t="shared" si="1600"/>
        <v>54.640000000001237</v>
      </c>
      <c r="T2824" s="13">
        <f>MIN(H2823:H2837)</f>
        <v>10584.41</v>
      </c>
      <c r="X2824">
        <f t="shared" si="1601"/>
        <v>51.840000000000146</v>
      </c>
      <c r="Y2824">
        <f t="shared" si="1602"/>
        <v>54.640000000001237</v>
      </c>
      <c r="Z2824">
        <f t="shared" si="1603"/>
        <v>0</v>
      </c>
      <c r="AA2824">
        <f t="shared" si="1604"/>
        <v>0</v>
      </c>
      <c r="AB2824" s="18">
        <f t="shared" si="1605"/>
        <v>0</v>
      </c>
      <c r="AC2824" s="18">
        <f t="shared" si="1606"/>
        <v>0</v>
      </c>
      <c r="AD2824" s="18">
        <f t="shared" si="1607"/>
        <v>0</v>
      </c>
      <c r="AE2824" s="18">
        <f t="shared" si="1608"/>
        <v>0</v>
      </c>
      <c r="AG2824" s="18">
        <f t="shared" si="1609"/>
        <v>0</v>
      </c>
      <c r="AH2824" s="18">
        <f t="shared" si="1610"/>
        <v>0</v>
      </c>
    </row>
    <row r="2825" spans="5:34" x14ac:dyDescent="0.25">
      <c r="E2825" s="11">
        <v>43444.416666666664</v>
      </c>
      <c r="F2825" s="9">
        <v>10708.98</v>
      </c>
      <c r="G2825" s="9">
        <v>10741.48</v>
      </c>
      <c r="H2825" s="9">
        <v>10677.23</v>
      </c>
      <c r="I2825" s="9">
        <v>10679.61</v>
      </c>
      <c r="K2825" s="13">
        <f t="shared" si="1599"/>
        <v>-29.369999999998981</v>
      </c>
      <c r="L2825" s="13">
        <f t="shared" si="1611"/>
        <v>22.470000000001164</v>
      </c>
      <c r="M2825" s="13">
        <f t="shared" si="1600"/>
        <v>64.25</v>
      </c>
      <c r="T2825" s="13">
        <f>T2823-T2824</f>
        <v>175.07999999999993</v>
      </c>
      <c r="X2825">
        <f t="shared" si="1601"/>
        <v>29.369999999998981</v>
      </c>
      <c r="Y2825">
        <f t="shared" si="1602"/>
        <v>64.25</v>
      </c>
      <c r="Z2825">
        <f t="shared" si="1603"/>
        <v>175.07999999999993</v>
      </c>
      <c r="AA2825">
        <f t="shared" si="1604"/>
        <v>0</v>
      </c>
      <c r="AB2825" s="18">
        <f t="shared" si="1605"/>
        <v>0</v>
      </c>
      <c r="AC2825" s="18">
        <f t="shared" si="1606"/>
        <v>0</v>
      </c>
      <c r="AD2825" s="18">
        <f t="shared" si="1607"/>
        <v>0</v>
      </c>
      <c r="AE2825" s="18">
        <f t="shared" si="1608"/>
        <v>0</v>
      </c>
      <c r="AG2825" s="18">
        <f t="shared" si="1609"/>
        <v>0</v>
      </c>
      <c r="AH2825" s="18">
        <f t="shared" si="1610"/>
        <v>0</v>
      </c>
    </row>
    <row r="2826" spans="5:34" x14ac:dyDescent="0.25">
      <c r="E2826" s="12">
        <v>43444.458333333336</v>
      </c>
      <c r="F2826" s="10">
        <v>10679.11</v>
      </c>
      <c r="G2826" s="10">
        <v>10728.19</v>
      </c>
      <c r="H2826" s="10">
        <v>10670.85</v>
      </c>
      <c r="I2826" s="10">
        <v>10727.43</v>
      </c>
      <c r="K2826" s="13">
        <f t="shared" si="1599"/>
        <v>48.319999999999709</v>
      </c>
      <c r="L2826" s="13">
        <f t="shared" si="1611"/>
        <v>70.790000000000873</v>
      </c>
      <c r="M2826" s="13">
        <f t="shared" si="1600"/>
        <v>57.340000000000146</v>
      </c>
      <c r="R2826">
        <v>-40</v>
      </c>
      <c r="X2826">
        <f t="shared" si="1601"/>
        <v>48.319999999999709</v>
      </c>
      <c r="Y2826">
        <f t="shared" si="1602"/>
        <v>57.340000000000146</v>
      </c>
      <c r="Z2826">
        <f t="shared" si="1603"/>
        <v>0</v>
      </c>
      <c r="AA2826">
        <f t="shared" si="1604"/>
        <v>0</v>
      </c>
      <c r="AB2826" s="18">
        <f t="shared" si="1605"/>
        <v>0</v>
      </c>
      <c r="AC2826" s="18">
        <f t="shared" si="1606"/>
        <v>0</v>
      </c>
      <c r="AD2826" s="18">
        <f t="shared" si="1607"/>
        <v>0</v>
      </c>
      <c r="AE2826" s="18">
        <f t="shared" si="1608"/>
        <v>0</v>
      </c>
      <c r="AG2826" s="18">
        <f t="shared" si="1609"/>
        <v>0</v>
      </c>
      <c r="AH2826" s="18">
        <f t="shared" si="1610"/>
        <v>0</v>
      </c>
    </row>
    <row r="2827" spans="5:34" x14ac:dyDescent="0.25">
      <c r="E2827" s="11">
        <v>43444.5</v>
      </c>
      <c r="F2827" s="9">
        <v>10727.18</v>
      </c>
      <c r="G2827" s="9">
        <v>10747.69</v>
      </c>
      <c r="H2827" s="9">
        <v>10714.49</v>
      </c>
      <c r="I2827" s="9">
        <v>10745.15</v>
      </c>
      <c r="K2827" s="13">
        <f t="shared" si="1599"/>
        <v>17.969999999999345</v>
      </c>
      <c r="L2827" s="13">
        <f t="shared" si="1611"/>
        <v>88.760000000000218</v>
      </c>
      <c r="M2827" s="13">
        <f t="shared" si="1600"/>
        <v>33.200000000000728</v>
      </c>
      <c r="X2827">
        <f t="shared" si="1601"/>
        <v>17.969999999999345</v>
      </c>
      <c r="Y2827">
        <f t="shared" si="1602"/>
        <v>33.200000000000728</v>
      </c>
      <c r="Z2827">
        <f t="shared" si="1603"/>
        <v>0</v>
      </c>
      <c r="AA2827">
        <f t="shared" si="1604"/>
        <v>0</v>
      </c>
      <c r="AB2827" s="18">
        <f t="shared" si="1605"/>
        <v>0</v>
      </c>
      <c r="AC2827" s="18">
        <f t="shared" si="1606"/>
        <v>0</v>
      </c>
      <c r="AD2827" s="18">
        <f t="shared" si="1607"/>
        <v>0</v>
      </c>
      <c r="AE2827" s="18">
        <f t="shared" si="1608"/>
        <v>0</v>
      </c>
      <c r="AG2827" s="18">
        <f t="shared" si="1609"/>
        <v>0</v>
      </c>
      <c r="AH2827" s="18">
        <f t="shared" si="1610"/>
        <v>0</v>
      </c>
    </row>
    <row r="2828" spans="5:34" x14ac:dyDescent="0.25">
      <c r="E2828" s="12">
        <v>43444.541666666664</v>
      </c>
      <c r="F2828" s="10">
        <v>10744.9</v>
      </c>
      <c r="G2828" s="10">
        <v>10752.77</v>
      </c>
      <c r="H2828" s="10">
        <v>10719.18</v>
      </c>
      <c r="I2828" s="10">
        <v>10738.77</v>
      </c>
      <c r="K2828" s="13">
        <f t="shared" si="1599"/>
        <v>-6.1299999999991996</v>
      </c>
      <c r="L2828" s="13">
        <f t="shared" si="1611"/>
        <v>82.630000000001019</v>
      </c>
      <c r="M2828" s="13">
        <f t="shared" si="1600"/>
        <v>33.590000000000146</v>
      </c>
      <c r="X2828">
        <f t="shared" si="1601"/>
        <v>6.1299999999991996</v>
      </c>
      <c r="Y2828">
        <f t="shared" si="1602"/>
        <v>33.590000000000146</v>
      </c>
      <c r="Z2828">
        <f t="shared" si="1603"/>
        <v>0</v>
      </c>
      <c r="AA2828">
        <f t="shared" si="1604"/>
        <v>0</v>
      </c>
      <c r="AB2828" s="18">
        <f t="shared" si="1605"/>
        <v>0</v>
      </c>
      <c r="AC2828" s="18">
        <f t="shared" si="1606"/>
        <v>0</v>
      </c>
      <c r="AD2828" s="18">
        <f t="shared" si="1607"/>
        <v>0</v>
      </c>
      <c r="AE2828" s="18">
        <f t="shared" si="1608"/>
        <v>0</v>
      </c>
      <c r="AG2828" s="18">
        <f t="shared" si="1609"/>
        <v>0</v>
      </c>
      <c r="AH2828" s="18">
        <f t="shared" si="1610"/>
        <v>0</v>
      </c>
    </row>
    <row r="2829" spans="5:34" x14ac:dyDescent="0.25">
      <c r="E2829" s="11">
        <v>43444.583333333336</v>
      </c>
      <c r="F2829" s="9">
        <v>10737.76</v>
      </c>
      <c r="G2829" s="9">
        <v>10749.29</v>
      </c>
      <c r="H2829" s="9">
        <v>10711.81</v>
      </c>
      <c r="I2829" s="9">
        <v>10742.58</v>
      </c>
      <c r="K2829" s="13">
        <f t="shared" si="1599"/>
        <v>4.819999999999709</v>
      </c>
      <c r="L2829" s="13">
        <f t="shared" si="1611"/>
        <v>87.450000000000728</v>
      </c>
      <c r="M2829" s="13">
        <f t="shared" si="1600"/>
        <v>37.480000000001382</v>
      </c>
      <c r="X2829">
        <f t="shared" si="1601"/>
        <v>4.819999999999709</v>
      </c>
      <c r="Y2829">
        <f t="shared" si="1602"/>
        <v>37.480000000001382</v>
      </c>
      <c r="Z2829">
        <f t="shared" si="1603"/>
        <v>0</v>
      </c>
      <c r="AA2829">
        <f t="shared" si="1604"/>
        <v>0</v>
      </c>
      <c r="AB2829" s="18">
        <f t="shared" si="1605"/>
        <v>0</v>
      </c>
      <c r="AC2829" s="18">
        <f t="shared" si="1606"/>
        <v>0</v>
      </c>
      <c r="AD2829" s="18">
        <f t="shared" si="1607"/>
        <v>0</v>
      </c>
      <c r="AE2829" s="18">
        <f t="shared" si="1608"/>
        <v>0</v>
      </c>
      <c r="AG2829" s="18">
        <f t="shared" si="1609"/>
        <v>0</v>
      </c>
      <c r="AH2829" s="18">
        <f t="shared" si="1610"/>
        <v>0</v>
      </c>
    </row>
    <row r="2830" spans="5:34" x14ac:dyDescent="0.25">
      <c r="E2830" s="12">
        <v>43444.625</v>
      </c>
      <c r="F2830" s="10">
        <v>10741.58</v>
      </c>
      <c r="G2830" s="10">
        <v>10759.49</v>
      </c>
      <c r="H2830" s="10">
        <v>10714.34</v>
      </c>
      <c r="I2830" s="10">
        <v>10715.09</v>
      </c>
      <c r="K2830" s="13">
        <f t="shared" si="1599"/>
        <v>-26.489999999999782</v>
      </c>
      <c r="L2830" s="13">
        <f t="shared" si="1611"/>
        <v>60.960000000000946</v>
      </c>
      <c r="M2830" s="13">
        <f t="shared" si="1600"/>
        <v>45.149999999999636</v>
      </c>
      <c r="X2830">
        <f t="shared" si="1601"/>
        <v>26.489999999999782</v>
      </c>
      <c r="Y2830">
        <f t="shared" si="1602"/>
        <v>45.149999999999636</v>
      </c>
      <c r="Z2830">
        <f t="shared" si="1603"/>
        <v>0</v>
      </c>
      <c r="AA2830">
        <f t="shared" si="1604"/>
        <v>0</v>
      </c>
      <c r="AB2830" s="18">
        <f t="shared" si="1605"/>
        <v>0</v>
      </c>
      <c r="AC2830" s="18">
        <f t="shared" si="1606"/>
        <v>0</v>
      </c>
      <c r="AD2830" s="18">
        <f t="shared" si="1607"/>
        <v>0</v>
      </c>
      <c r="AE2830" s="18">
        <f t="shared" si="1608"/>
        <v>0</v>
      </c>
      <c r="AG2830" s="18">
        <f t="shared" si="1609"/>
        <v>0</v>
      </c>
      <c r="AH2830" s="18">
        <f t="shared" si="1610"/>
        <v>0</v>
      </c>
    </row>
    <row r="2831" spans="5:34" x14ac:dyDescent="0.25">
      <c r="E2831" s="11">
        <v>43444.666666666664</v>
      </c>
      <c r="F2831" s="9">
        <v>10715.35</v>
      </c>
      <c r="G2831" s="9">
        <v>10736.08</v>
      </c>
      <c r="H2831" s="9">
        <v>10678.96</v>
      </c>
      <c r="I2831" s="9">
        <v>10697.84</v>
      </c>
      <c r="K2831" s="13">
        <f t="shared" si="1599"/>
        <v>-17.510000000000218</v>
      </c>
      <c r="L2831" s="13">
        <f t="shared" si="1611"/>
        <v>43.450000000000728</v>
      </c>
      <c r="M2831" s="13">
        <f t="shared" si="1600"/>
        <v>57.1200000000008</v>
      </c>
      <c r="X2831">
        <f t="shared" si="1601"/>
        <v>17.510000000000218</v>
      </c>
      <c r="Y2831">
        <f t="shared" si="1602"/>
        <v>57.1200000000008</v>
      </c>
      <c r="Z2831">
        <f t="shared" si="1603"/>
        <v>0</v>
      </c>
      <c r="AA2831">
        <f t="shared" si="1604"/>
        <v>0</v>
      </c>
      <c r="AB2831" s="18">
        <f t="shared" si="1605"/>
        <v>0</v>
      </c>
      <c r="AC2831" s="18">
        <f t="shared" si="1606"/>
        <v>0</v>
      </c>
      <c r="AD2831" s="18">
        <f t="shared" si="1607"/>
        <v>0</v>
      </c>
      <c r="AE2831" s="18">
        <f t="shared" si="1608"/>
        <v>0</v>
      </c>
      <c r="AG2831" s="18">
        <f t="shared" si="1609"/>
        <v>0</v>
      </c>
      <c r="AH2831" s="18">
        <f t="shared" si="1610"/>
        <v>0</v>
      </c>
    </row>
    <row r="2832" spans="5:34" x14ac:dyDescent="0.25">
      <c r="E2832" s="12">
        <v>43444.708333333336</v>
      </c>
      <c r="F2832" s="10">
        <v>10697.59</v>
      </c>
      <c r="G2832" s="10">
        <v>10719.65</v>
      </c>
      <c r="H2832" s="10">
        <v>10620.11</v>
      </c>
      <c r="I2832" s="10">
        <v>10626.87</v>
      </c>
      <c r="K2832" s="13">
        <f t="shared" si="1599"/>
        <v>-70.719999999999345</v>
      </c>
      <c r="L2832" s="13">
        <f t="shared" si="1611"/>
        <v>-27.269999999998618</v>
      </c>
      <c r="M2832" s="13">
        <f t="shared" si="1600"/>
        <v>99.539999999999054</v>
      </c>
      <c r="X2832">
        <f t="shared" si="1601"/>
        <v>70.719999999999345</v>
      </c>
      <c r="Y2832">
        <f t="shared" si="1602"/>
        <v>99.539999999999054</v>
      </c>
      <c r="Z2832">
        <f t="shared" si="1603"/>
        <v>0</v>
      </c>
      <c r="AA2832">
        <f t="shared" si="1604"/>
        <v>0</v>
      </c>
      <c r="AB2832" s="18">
        <f t="shared" si="1605"/>
        <v>0</v>
      </c>
      <c r="AC2832" s="18">
        <f t="shared" si="1606"/>
        <v>0</v>
      </c>
      <c r="AD2832" s="18">
        <f t="shared" si="1607"/>
        <v>0</v>
      </c>
      <c r="AE2832" s="18">
        <f t="shared" si="1608"/>
        <v>0</v>
      </c>
      <c r="AG2832" s="18">
        <f t="shared" si="1609"/>
        <v>0</v>
      </c>
      <c r="AH2832" s="18">
        <f t="shared" si="1610"/>
        <v>0</v>
      </c>
    </row>
    <row r="2833" spans="5:34" x14ac:dyDescent="0.25">
      <c r="E2833" s="11">
        <v>43444.75</v>
      </c>
      <c r="F2833" s="9">
        <v>10627.37</v>
      </c>
      <c r="G2833" s="9">
        <v>10673.66</v>
      </c>
      <c r="H2833" s="9">
        <v>10584.41</v>
      </c>
      <c r="I2833" s="9">
        <v>10646.18</v>
      </c>
      <c r="K2833" s="13">
        <f t="shared" si="1599"/>
        <v>18.809999999999491</v>
      </c>
      <c r="L2833" s="13">
        <f t="shared" si="1611"/>
        <v>-8.4599999999991269</v>
      </c>
      <c r="M2833" s="13">
        <f t="shared" si="1600"/>
        <v>89.25</v>
      </c>
      <c r="X2833">
        <f t="shared" si="1601"/>
        <v>18.809999999999491</v>
      </c>
      <c r="Y2833">
        <f t="shared" si="1602"/>
        <v>89.25</v>
      </c>
      <c r="Z2833">
        <f t="shared" si="1603"/>
        <v>0</v>
      </c>
      <c r="AA2833">
        <f t="shared" si="1604"/>
        <v>0</v>
      </c>
      <c r="AB2833" s="18">
        <f t="shared" si="1605"/>
        <v>0</v>
      </c>
      <c r="AC2833" s="18">
        <f t="shared" si="1606"/>
        <v>0</v>
      </c>
      <c r="AD2833" s="18">
        <f t="shared" si="1607"/>
        <v>0</v>
      </c>
      <c r="AE2833" s="18">
        <f t="shared" si="1608"/>
        <v>0</v>
      </c>
      <c r="AG2833" s="18">
        <f t="shared" si="1609"/>
        <v>0</v>
      </c>
      <c r="AH2833" s="18">
        <f t="shared" si="1610"/>
        <v>0</v>
      </c>
    </row>
    <row r="2834" spans="5:34" x14ac:dyDescent="0.25">
      <c r="E2834" s="12">
        <v>43444.791666666664</v>
      </c>
      <c r="F2834" s="10">
        <v>10645.68</v>
      </c>
      <c r="G2834" s="10">
        <v>10701.19</v>
      </c>
      <c r="H2834" s="10">
        <v>10626.17</v>
      </c>
      <c r="I2834" s="10">
        <v>10691.94</v>
      </c>
      <c r="K2834" s="13">
        <f t="shared" si="1599"/>
        <v>46.260000000000218</v>
      </c>
      <c r="L2834" s="13">
        <f t="shared" si="1611"/>
        <v>37.800000000001091</v>
      </c>
      <c r="M2834" s="13">
        <f t="shared" si="1600"/>
        <v>75.020000000000437</v>
      </c>
      <c r="X2834">
        <f t="shared" si="1601"/>
        <v>46.260000000000218</v>
      </c>
      <c r="Y2834">
        <f t="shared" si="1602"/>
        <v>75.020000000000437</v>
      </c>
      <c r="Z2834">
        <f t="shared" si="1603"/>
        <v>0</v>
      </c>
      <c r="AA2834">
        <f t="shared" si="1604"/>
        <v>0</v>
      </c>
      <c r="AB2834" s="18">
        <f t="shared" si="1605"/>
        <v>0</v>
      </c>
      <c r="AC2834" s="18">
        <f t="shared" si="1606"/>
        <v>0</v>
      </c>
      <c r="AD2834" s="18">
        <f t="shared" si="1607"/>
        <v>0</v>
      </c>
      <c r="AE2834" s="18">
        <f t="shared" si="1608"/>
        <v>0</v>
      </c>
      <c r="AG2834" s="18">
        <f t="shared" si="1609"/>
        <v>0</v>
      </c>
      <c r="AH2834" s="18">
        <f t="shared" si="1610"/>
        <v>0</v>
      </c>
    </row>
    <row r="2835" spans="5:34" x14ac:dyDescent="0.25">
      <c r="E2835" s="11">
        <v>43444.833333333336</v>
      </c>
      <c r="F2835" s="9">
        <v>10693.94</v>
      </c>
      <c r="G2835" s="9">
        <v>10723.79</v>
      </c>
      <c r="H2835" s="9">
        <v>10680.18</v>
      </c>
      <c r="I2835" s="9">
        <v>10718.43</v>
      </c>
      <c r="K2835" s="13">
        <f t="shared" si="1599"/>
        <v>24.489999999999782</v>
      </c>
      <c r="L2835" s="13">
        <f t="shared" si="1611"/>
        <v>62.290000000000873</v>
      </c>
      <c r="M2835" s="13">
        <f t="shared" si="1600"/>
        <v>43.610000000000582</v>
      </c>
      <c r="X2835">
        <f t="shared" si="1601"/>
        <v>24.489999999999782</v>
      </c>
      <c r="Y2835">
        <f t="shared" si="1602"/>
        <v>43.610000000000582</v>
      </c>
      <c r="Z2835">
        <f t="shared" si="1603"/>
        <v>0</v>
      </c>
      <c r="AA2835">
        <f t="shared" si="1604"/>
        <v>0</v>
      </c>
      <c r="AB2835" s="18">
        <f t="shared" si="1605"/>
        <v>0</v>
      </c>
      <c r="AC2835" s="18">
        <f t="shared" si="1606"/>
        <v>0</v>
      </c>
      <c r="AD2835" s="18">
        <f t="shared" si="1607"/>
        <v>0</v>
      </c>
      <c r="AE2835" s="18">
        <f t="shared" si="1608"/>
        <v>0</v>
      </c>
      <c r="AG2835" s="18">
        <f t="shared" si="1609"/>
        <v>0</v>
      </c>
      <c r="AH2835" s="18">
        <f t="shared" si="1610"/>
        <v>0</v>
      </c>
    </row>
    <row r="2836" spans="5:34" x14ac:dyDescent="0.25">
      <c r="E2836" s="12">
        <v>43444.875</v>
      </c>
      <c r="F2836" s="10">
        <v>10718.68</v>
      </c>
      <c r="G2836" s="10">
        <v>10740.18</v>
      </c>
      <c r="H2836" s="10">
        <v>10701.17</v>
      </c>
      <c r="I2836" s="10">
        <v>10720.42</v>
      </c>
      <c r="K2836" s="13">
        <f t="shared" si="1599"/>
        <v>1.7399999999997817</v>
      </c>
      <c r="L2836" s="13">
        <f t="shared" si="1611"/>
        <v>64.030000000000655</v>
      </c>
      <c r="M2836" s="13">
        <f t="shared" si="1600"/>
        <v>39.010000000000218</v>
      </c>
      <c r="X2836">
        <f t="shared" si="1601"/>
        <v>1.7399999999997817</v>
      </c>
      <c r="Y2836">
        <f t="shared" si="1602"/>
        <v>39.010000000000218</v>
      </c>
      <c r="Z2836">
        <f t="shared" si="1603"/>
        <v>0</v>
      </c>
      <c r="AA2836">
        <f t="shared" si="1604"/>
        <v>0</v>
      </c>
      <c r="AB2836" s="18">
        <f t="shared" si="1605"/>
        <v>0</v>
      </c>
      <c r="AC2836" s="18">
        <f t="shared" si="1606"/>
        <v>0</v>
      </c>
      <c r="AD2836" s="18">
        <f t="shared" si="1607"/>
        <v>0</v>
      </c>
      <c r="AE2836" s="18">
        <f t="shared" si="1608"/>
        <v>0</v>
      </c>
      <c r="AG2836" s="18">
        <f t="shared" si="1609"/>
        <v>0</v>
      </c>
      <c r="AH2836" s="18">
        <f t="shared" si="1610"/>
        <v>0</v>
      </c>
    </row>
    <row r="2837" spans="5:34" x14ac:dyDescent="0.25">
      <c r="E2837" s="11">
        <v>43444.916666666664</v>
      </c>
      <c r="F2837" s="9">
        <v>10720.17</v>
      </c>
      <c r="G2837" s="9">
        <v>10751.17</v>
      </c>
      <c r="H2837" s="9">
        <v>10705.66</v>
      </c>
      <c r="I2837" s="9">
        <v>10722.16</v>
      </c>
      <c r="K2837" s="13">
        <f t="shared" si="1599"/>
        <v>1.9899999999997817</v>
      </c>
      <c r="L2837" s="13">
        <f t="shared" si="1611"/>
        <v>66.020000000000437</v>
      </c>
      <c r="M2837" s="13">
        <f t="shared" si="1600"/>
        <v>45.510000000000218</v>
      </c>
      <c r="N2837" s="13"/>
      <c r="X2837">
        <f t="shared" si="1601"/>
        <v>1.9899999999997817</v>
      </c>
      <c r="Y2837">
        <f t="shared" si="1602"/>
        <v>45.510000000000218</v>
      </c>
      <c r="Z2837">
        <f t="shared" si="1603"/>
        <v>0</v>
      </c>
      <c r="AA2837">
        <f t="shared" si="1604"/>
        <v>0</v>
      </c>
      <c r="AB2837" s="18">
        <f t="shared" si="1605"/>
        <v>0</v>
      </c>
      <c r="AC2837" s="18">
        <f t="shared" si="1606"/>
        <v>0</v>
      </c>
      <c r="AD2837" s="18">
        <f t="shared" si="1607"/>
        <v>0</v>
      </c>
      <c r="AE2837" s="18">
        <f t="shared" si="1608"/>
        <v>0</v>
      </c>
      <c r="AG2837" s="18">
        <f t="shared" si="1609"/>
        <v>0</v>
      </c>
      <c r="AH2837" s="18">
        <f t="shared" si="1610"/>
        <v>0</v>
      </c>
    </row>
    <row r="2838" spans="5:34" hidden="1" x14ac:dyDescent="0.25">
      <c r="E2838" s="12">
        <v>43444.958333333336</v>
      </c>
      <c r="F2838" s="10">
        <v>10738.67</v>
      </c>
      <c r="G2838" s="10">
        <v>10746.32</v>
      </c>
      <c r="H2838" s="10">
        <v>10721.99</v>
      </c>
      <c r="I2838" s="10">
        <v>10725.04</v>
      </c>
      <c r="AB2838"/>
      <c r="AC2838"/>
      <c r="AD2838"/>
      <c r="AE2838"/>
    </row>
    <row r="2839" spans="5:34" hidden="1" x14ac:dyDescent="0.25">
      <c r="E2839" s="11">
        <v>43445.041666666664</v>
      </c>
      <c r="F2839" s="9">
        <v>10730.11</v>
      </c>
      <c r="G2839" s="9">
        <v>10730.11</v>
      </c>
      <c r="H2839" s="9">
        <v>10703.15</v>
      </c>
      <c r="I2839" s="9">
        <v>10710.26</v>
      </c>
      <c r="AB2839"/>
      <c r="AC2839"/>
      <c r="AD2839"/>
      <c r="AE2839"/>
    </row>
    <row r="2840" spans="5:34" hidden="1" x14ac:dyDescent="0.25">
      <c r="E2840" s="12">
        <v>43445.083333333336</v>
      </c>
      <c r="F2840" s="10">
        <v>10711.27</v>
      </c>
      <c r="G2840" s="10">
        <v>10718.38</v>
      </c>
      <c r="H2840" s="10">
        <v>10685</v>
      </c>
      <c r="I2840" s="10">
        <v>10688.25</v>
      </c>
      <c r="AB2840"/>
      <c r="AC2840"/>
      <c r="AD2840"/>
      <c r="AE2840"/>
    </row>
    <row r="2841" spans="5:34" hidden="1" x14ac:dyDescent="0.25">
      <c r="E2841" s="11">
        <v>43445.125</v>
      </c>
      <c r="F2841" s="9">
        <v>10688</v>
      </c>
      <c r="G2841" s="9">
        <v>10717.97</v>
      </c>
      <c r="H2841" s="9">
        <v>10678.96</v>
      </c>
      <c r="I2841" s="9">
        <v>10692.96</v>
      </c>
      <c r="AB2841"/>
      <c r="AC2841"/>
      <c r="AD2841"/>
      <c r="AE2841"/>
    </row>
    <row r="2842" spans="5:34" hidden="1" x14ac:dyDescent="0.25">
      <c r="E2842" s="12">
        <v>43445.166666666664</v>
      </c>
      <c r="F2842" s="10">
        <v>10692.71</v>
      </c>
      <c r="G2842" s="10">
        <v>10698.21</v>
      </c>
      <c r="H2842" s="10">
        <v>10680.95</v>
      </c>
      <c r="I2842" s="10">
        <v>10696.7</v>
      </c>
      <c r="AB2842"/>
      <c r="AC2842"/>
      <c r="AD2842"/>
      <c r="AE2842"/>
    </row>
    <row r="2843" spans="5:34" hidden="1" x14ac:dyDescent="0.25">
      <c r="E2843" s="11">
        <v>43445.208333333336</v>
      </c>
      <c r="F2843" s="9">
        <v>10697.95</v>
      </c>
      <c r="G2843" s="9">
        <v>10708.7</v>
      </c>
      <c r="H2843" s="9">
        <v>10691.94</v>
      </c>
      <c r="I2843" s="9">
        <v>10693.94</v>
      </c>
      <c r="AB2843"/>
      <c r="AC2843"/>
      <c r="AD2843"/>
      <c r="AE2843"/>
    </row>
    <row r="2844" spans="5:34" hidden="1" x14ac:dyDescent="0.25">
      <c r="E2844" s="12">
        <v>43445.25</v>
      </c>
      <c r="F2844" s="10">
        <v>10694.19</v>
      </c>
      <c r="G2844" s="10">
        <v>10705.68</v>
      </c>
      <c r="H2844" s="10">
        <v>10692.94</v>
      </c>
      <c r="I2844" s="10">
        <v>10704.43</v>
      </c>
      <c r="AB2844"/>
      <c r="AC2844"/>
      <c r="AD2844"/>
      <c r="AE2844"/>
    </row>
    <row r="2845" spans="5:34" hidden="1" x14ac:dyDescent="0.25">
      <c r="E2845" s="11">
        <v>43445.291666666664</v>
      </c>
      <c r="F2845" s="9">
        <v>10704.68</v>
      </c>
      <c r="G2845" s="9">
        <v>10717.17</v>
      </c>
      <c r="H2845" s="9">
        <v>10699.92</v>
      </c>
      <c r="I2845" s="9">
        <v>10707.67</v>
      </c>
      <c r="AB2845"/>
      <c r="AC2845"/>
      <c r="AD2845"/>
      <c r="AE2845"/>
    </row>
    <row r="2846" spans="5:34" x14ac:dyDescent="0.25">
      <c r="E2846" s="12">
        <v>43445.333333333336</v>
      </c>
      <c r="F2846" s="10">
        <v>10707.17</v>
      </c>
      <c r="G2846" s="10">
        <v>10722.64</v>
      </c>
      <c r="H2846" s="10">
        <v>10702.92</v>
      </c>
      <c r="I2846" s="10">
        <v>10722.64</v>
      </c>
      <c r="K2846" s="13">
        <f t="shared" ref="K2846:K2860" si="1612">I2846-F2846</f>
        <v>15.469999999999345</v>
      </c>
      <c r="L2846" s="13">
        <v>0</v>
      </c>
      <c r="M2846" s="13">
        <f t="shared" ref="M2846:M2860" si="1613">G2846-H2846</f>
        <v>19.719999999999345</v>
      </c>
      <c r="N2846" s="13">
        <f>I2860-F2846</f>
        <v>83.780000000000655</v>
      </c>
      <c r="O2846" s="18">
        <f>IF(K2846*N2846&gt;0,1,0)</f>
        <v>1</v>
      </c>
      <c r="P2846">
        <f>_xlfn.IFS(K2846&lt;0,MIN(L2845:L2859),K2846&gt;0,MAX(L2845:L2859))</f>
        <v>139.60000000000036</v>
      </c>
      <c r="Q2846">
        <f>_xlfn.IFS(K2846&lt;0,MAX(L2845:L2859),K2846&gt;0,MIN(L2845:L2859))</f>
        <v>-29.569999999999709</v>
      </c>
      <c r="T2846" s="13">
        <f>MAX(G2846:G2860)</f>
        <v>10885.97</v>
      </c>
      <c r="X2846">
        <f t="shared" ref="X2846:X2860" si="1614">ABS(K2846)</f>
        <v>15.469999999999345</v>
      </c>
      <c r="Y2846">
        <f t="shared" ref="Y2846:Y2860" si="1615">ABS(M2846)</f>
        <v>19.719999999999345</v>
      </c>
      <c r="Z2846">
        <f t="shared" ref="Z2846:Z2860" si="1616">IF(T2846&lt;1000,ABS(T2846),0)</f>
        <v>0</v>
      </c>
      <c r="AA2846">
        <f t="shared" ref="AA2846:AA2860" si="1617">ABS(N2846)</f>
        <v>83.780000000000655</v>
      </c>
      <c r="AB2846" s="18">
        <f t="shared" ref="AB2846:AB2860" si="1618">ABS(P2846)</f>
        <v>139.60000000000036</v>
      </c>
      <c r="AC2846" s="18">
        <f t="shared" ref="AC2846:AC2860" si="1619">ABS(Q2846)</f>
        <v>29.569999999999709</v>
      </c>
      <c r="AD2846" s="18">
        <f t="shared" ref="AD2846:AD2860" si="1620">IF(O2846=1,ABS(P2846),0)</f>
        <v>139.60000000000036</v>
      </c>
      <c r="AE2846" s="18">
        <f t="shared" ref="AE2846:AE2860" si="1621">IF(O2846=0,ABS(Q2846),0)</f>
        <v>0</v>
      </c>
      <c r="AG2846" s="18">
        <f t="shared" ref="AG2846:AG2860" si="1622">IF(O2846=1,ABS(Q2846),0)</f>
        <v>29.569999999999709</v>
      </c>
      <c r="AH2846" s="18">
        <f t="shared" ref="AH2846:AH2860" si="1623">IF(O2846=0,ABS(P2846),0)</f>
        <v>0</v>
      </c>
    </row>
    <row r="2847" spans="5:34" x14ac:dyDescent="0.25">
      <c r="E2847" s="11">
        <v>43445.375</v>
      </c>
      <c r="F2847" s="9">
        <v>10723.14</v>
      </c>
      <c r="G2847" s="9">
        <v>10740.53</v>
      </c>
      <c r="H2847" s="9">
        <v>10718.45</v>
      </c>
      <c r="I2847" s="9">
        <v>10719.5</v>
      </c>
      <c r="K2847" s="13">
        <f t="shared" si="1612"/>
        <v>-3.6399999999994179</v>
      </c>
      <c r="L2847" s="13">
        <f t="shared" ref="L2847:L2860" si="1624">L2846+K2847</f>
        <v>-3.6399999999994179</v>
      </c>
      <c r="M2847" s="13">
        <f t="shared" si="1613"/>
        <v>22.079999999999927</v>
      </c>
      <c r="T2847" s="13">
        <f>MIN(H2846:H2860)</f>
        <v>10684.69</v>
      </c>
      <c r="X2847">
        <f t="shared" si="1614"/>
        <v>3.6399999999994179</v>
      </c>
      <c r="Y2847">
        <f t="shared" si="1615"/>
        <v>22.079999999999927</v>
      </c>
      <c r="Z2847">
        <f t="shared" si="1616"/>
        <v>0</v>
      </c>
      <c r="AA2847">
        <f t="shared" si="1617"/>
        <v>0</v>
      </c>
      <c r="AB2847" s="18">
        <f t="shared" si="1618"/>
        <v>0</v>
      </c>
      <c r="AC2847" s="18">
        <f t="shared" si="1619"/>
        <v>0</v>
      </c>
      <c r="AD2847" s="18">
        <f t="shared" si="1620"/>
        <v>0</v>
      </c>
      <c r="AE2847" s="18">
        <f t="shared" si="1621"/>
        <v>0</v>
      </c>
      <c r="AG2847" s="18">
        <f t="shared" si="1622"/>
        <v>0</v>
      </c>
      <c r="AH2847" s="18">
        <f t="shared" si="1623"/>
        <v>0</v>
      </c>
    </row>
    <row r="2848" spans="5:34" x14ac:dyDescent="0.25">
      <c r="E2848" s="12">
        <v>43445.416666666664</v>
      </c>
      <c r="F2848" s="10">
        <v>10719.5</v>
      </c>
      <c r="G2848" s="10">
        <v>10734.32</v>
      </c>
      <c r="H2848" s="10">
        <v>10686.56</v>
      </c>
      <c r="I2848" s="10">
        <v>10693.57</v>
      </c>
      <c r="K2848" s="13">
        <f t="shared" si="1612"/>
        <v>-25.930000000000291</v>
      </c>
      <c r="L2848" s="13">
        <f t="shared" si="1624"/>
        <v>-29.569999999999709</v>
      </c>
      <c r="M2848" s="13">
        <f t="shared" si="1613"/>
        <v>47.760000000000218</v>
      </c>
      <c r="T2848" s="13">
        <f>T2846-T2847</f>
        <v>201.27999999999884</v>
      </c>
      <c r="X2848">
        <f t="shared" si="1614"/>
        <v>25.930000000000291</v>
      </c>
      <c r="Y2848">
        <f t="shared" si="1615"/>
        <v>47.760000000000218</v>
      </c>
      <c r="Z2848">
        <f t="shared" si="1616"/>
        <v>201.27999999999884</v>
      </c>
      <c r="AA2848">
        <f t="shared" si="1617"/>
        <v>0</v>
      </c>
      <c r="AB2848" s="18">
        <f t="shared" si="1618"/>
        <v>0</v>
      </c>
      <c r="AC2848" s="18">
        <f t="shared" si="1619"/>
        <v>0</v>
      </c>
      <c r="AD2848" s="18">
        <f t="shared" si="1620"/>
        <v>0</v>
      </c>
      <c r="AE2848" s="18">
        <f t="shared" si="1621"/>
        <v>0</v>
      </c>
      <c r="AG2848" s="18">
        <f t="shared" si="1622"/>
        <v>0</v>
      </c>
      <c r="AH2848" s="18">
        <f t="shared" si="1623"/>
        <v>0</v>
      </c>
    </row>
    <row r="2849" spans="5:34" x14ac:dyDescent="0.25">
      <c r="E2849" s="11">
        <v>43445.458333333336</v>
      </c>
      <c r="F2849" s="9">
        <v>10693.07</v>
      </c>
      <c r="G2849" s="9">
        <v>10729.72</v>
      </c>
      <c r="H2849" s="9">
        <v>10684.69</v>
      </c>
      <c r="I2849" s="9">
        <v>10726.27</v>
      </c>
      <c r="K2849" s="13">
        <f t="shared" si="1612"/>
        <v>33.200000000000728</v>
      </c>
      <c r="L2849" s="13">
        <f t="shared" si="1624"/>
        <v>3.6300000000010186</v>
      </c>
      <c r="M2849" s="13">
        <f t="shared" si="1613"/>
        <v>45.029999999998836</v>
      </c>
      <c r="X2849">
        <f t="shared" si="1614"/>
        <v>33.200000000000728</v>
      </c>
      <c r="Y2849">
        <f t="shared" si="1615"/>
        <v>45.029999999998836</v>
      </c>
      <c r="Z2849">
        <f t="shared" si="1616"/>
        <v>0</v>
      </c>
      <c r="AA2849">
        <f t="shared" si="1617"/>
        <v>0</v>
      </c>
      <c r="AB2849" s="18">
        <f t="shared" si="1618"/>
        <v>0</v>
      </c>
      <c r="AC2849" s="18">
        <f t="shared" si="1619"/>
        <v>0</v>
      </c>
      <c r="AD2849" s="18">
        <f t="shared" si="1620"/>
        <v>0</v>
      </c>
      <c r="AE2849" s="18">
        <f t="shared" si="1621"/>
        <v>0</v>
      </c>
      <c r="AG2849" s="18">
        <f t="shared" si="1622"/>
        <v>0</v>
      </c>
      <c r="AH2849" s="18">
        <f t="shared" si="1623"/>
        <v>0</v>
      </c>
    </row>
    <row r="2850" spans="5:34" x14ac:dyDescent="0.25">
      <c r="E2850" s="12">
        <v>43445.5</v>
      </c>
      <c r="F2850" s="10">
        <v>10726.52</v>
      </c>
      <c r="G2850" s="10">
        <v>10793.79</v>
      </c>
      <c r="H2850" s="10">
        <v>10725.03</v>
      </c>
      <c r="I2850" s="10">
        <v>10781.1</v>
      </c>
      <c r="K2850" s="13">
        <f t="shared" si="1612"/>
        <v>54.579999999999927</v>
      </c>
      <c r="L2850" s="13">
        <f t="shared" si="1624"/>
        <v>58.210000000000946</v>
      </c>
      <c r="M2850" s="13">
        <f t="shared" si="1613"/>
        <v>68.760000000000218</v>
      </c>
      <c r="R2850">
        <v>100</v>
      </c>
      <c r="X2850">
        <f t="shared" si="1614"/>
        <v>54.579999999999927</v>
      </c>
      <c r="Y2850">
        <f t="shared" si="1615"/>
        <v>68.760000000000218</v>
      </c>
      <c r="Z2850">
        <f t="shared" si="1616"/>
        <v>0</v>
      </c>
      <c r="AA2850">
        <f t="shared" si="1617"/>
        <v>0</v>
      </c>
      <c r="AB2850" s="18">
        <f t="shared" si="1618"/>
        <v>0</v>
      </c>
      <c r="AC2850" s="18">
        <f t="shared" si="1619"/>
        <v>0</v>
      </c>
      <c r="AD2850" s="18">
        <f t="shared" si="1620"/>
        <v>0</v>
      </c>
      <c r="AE2850" s="18">
        <f t="shared" si="1621"/>
        <v>0</v>
      </c>
      <c r="AG2850" s="18">
        <f t="shared" si="1622"/>
        <v>0</v>
      </c>
      <c r="AH2850" s="18">
        <f t="shared" si="1623"/>
        <v>0</v>
      </c>
    </row>
    <row r="2851" spans="5:34" x14ac:dyDescent="0.25">
      <c r="E2851" s="11">
        <v>43445.541666666664</v>
      </c>
      <c r="F2851" s="9">
        <v>10781.35</v>
      </c>
      <c r="G2851" s="9">
        <v>10835.47</v>
      </c>
      <c r="H2851" s="9">
        <v>10773.07</v>
      </c>
      <c r="I2851" s="9">
        <v>10818.5</v>
      </c>
      <c r="K2851" s="13">
        <f t="shared" si="1612"/>
        <v>37.149999999999636</v>
      </c>
      <c r="L2851" s="13">
        <f t="shared" si="1624"/>
        <v>95.360000000000582</v>
      </c>
      <c r="M2851" s="13">
        <f t="shared" si="1613"/>
        <v>62.399999999999636</v>
      </c>
      <c r="X2851">
        <f t="shared" si="1614"/>
        <v>37.149999999999636</v>
      </c>
      <c r="Y2851">
        <f t="shared" si="1615"/>
        <v>62.399999999999636</v>
      </c>
      <c r="Z2851">
        <f t="shared" si="1616"/>
        <v>0</v>
      </c>
      <c r="AA2851">
        <f t="shared" si="1617"/>
        <v>0</v>
      </c>
      <c r="AB2851" s="18">
        <f t="shared" si="1618"/>
        <v>0</v>
      </c>
      <c r="AC2851" s="18">
        <f t="shared" si="1619"/>
        <v>0</v>
      </c>
      <c r="AD2851" s="18">
        <f t="shared" si="1620"/>
        <v>0</v>
      </c>
      <c r="AE2851" s="18">
        <f t="shared" si="1621"/>
        <v>0</v>
      </c>
      <c r="AG2851" s="18">
        <f t="shared" si="1622"/>
        <v>0</v>
      </c>
      <c r="AH2851" s="18">
        <f t="shared" si="1623"/>
        <v>0</v>
      </c>
    </row>
    <row r="2852" spans="5:34" x14ac:dyDescent="0.25">
      <c r="E2852" s="12">
        <v>43445.583333333336</v>
      </c>
      <c r="F2852" s="10">
        <v>10818.75</v>
      </c>
      <c r="G2852" s="10">
        <v>10839.94</v>
      </c>
      <c r="H2852" s="10">
        <v>10817.68</v>
      </c>
      <c r="I2852" s="10">
        <v>10817.86</v>
      </c>
      <c r="K2852" s="13">
        <f t="shared" si="1612"/>
        <v>-0.88999999999941792</v>
      </c>
      <c r="L2852" s="13">
        <f t="shared" si="1624"/>
        <v>94.470000000001164</v>
      </c>
      <c r="M2852" s="13">
        <f t="shared" si="1613"/>
        <v>22.260000000000218</v>
      </c>
      <c r="X2852">
        <f t="shared" si="1614"/>
        <v>0.88999999999941792</v>
      </c>
      <c r="Y2852">
        <f t="shared" si="1615"/>
        <v>22.260000000000218</v>
      </c>
      <c r="Z2852">
        <f t="shared" si="1616"/>
        <v>0</v>
      </c>
      <c r="AA2852">
        <f t="shared" si="1617"/>
        <v>0</v>
      </c>
      <c r="AB2852" s="18">
        <f t="shared" si="1618"/>
        <v>0</v>
      </c>
      <c r="AC2852" s="18">
        <f t="shared" si="1619"/>
        <v>0</v>
      </c>
      <c r="AD2852" s="18">
        <f t="shared" si="1620"/>
        <v>0</v>
      </c>
      <c r="AE2852" s="18">
        <f t="shared" si="1621"/>
        <v>0</v>
      </c>
      <c r="AG2852" s="18">
        <f t="shared" si="1622"/>
        <v>0</v>
      </c>
      <c r="AH2852" s="18">
        <f t="shared" si="1623"/>
        <v>0</v>
      </c>
    </row>
    <row r="2853" spans="5:34" x14ac:dyDescent="0.25">
      <c r="E2853" s="11">
        <v>43445.625</v>
      </c>
      <c r="F2853" s="9">
        <v>10818.61</v>
      </c>
      <c r="G2853" s="9">
        <v>10868.82</v>
      </c>
      <c r="H2853" s="9">
        <v>10804.28</v>
      </c>
      <c r="I2853" s="9">
        <v>10863.74</v>
      </c>
      <c r="K2853" s="13">
        <f t="shared" si="1612"/>
        <v>45.1299999999992</v>
      </c>
      <c r="L2853" s="13">
        <f t="shared" si="1624"/>
        <v>139.60000000000036</v>
      </c>
      <c r="M2853" s="13">
        <f t="shared" si="1613"/>
        <v>64.539999999999054</v>
      </c>
      <c r="X2853">
        <f t="shared" si="1614"/>
        <v>45.1299999999992</v>
      </c>
      <c r="Y2853">
        <f t="shared" si="1615"/>
        <v>64.539999999999054</v>
      </c>
      <c r="Z2853">
        <f t="shared" si="1616"/>
        <v>0</v>
      </c>
      <c r="AA2853">
        <f t="shared" si="1617"/>
        <v>0</v>
      </c>
      <c r="AB2853" s="18">
        <f t="shared" si="1618"/>
        <v>0</v>
      </c>
      <c r="AC2853" s="18">
        <f t="shared" si="1619"/>
        <v>0</v>
      </c>
      <c r="AD2853" s="18">
        <f t="shared" si="1620"/>
        <v>0</v>
      </c>
      <c r="AE2853" s="18">
        <f t="shared" si="1621"/>
        <v>0</v>
      </c>
      <c r="AG2853" s="18">
        <f t="shared" si="1622"/>
        <v>0</v>
      </c>
      <c r="AH2853" s="18">
        <f t="shared" si="1623"/>
        <v>0</v>
      </c>
    </row>
    <row r="2854" spans="5:34" x14ac:dyDescent="0.25">
      <c r="E2854" s="12">
        <v>43445.666666666664</v>
      </c>
      <c r="F2854" s="10">
        <v>10862.99</v>
      </c>
      <c r="G2854" s="10">
        <v>10885.97</v>
      </c>
      <c r="H2854" s="10">
        <v>10851.33</v>
      </c>
      <c r="I2854" s="10">
        <v>10857.14</v>
      </c>
      <c r="K2854" s="13">
        <f t="shared" si="1612"/>
        <v>-5.8500000000003638</v>
      </c>
      <c r="L2854" s="13">
        <f t="shared" si="1624"/>
        <v>133.75</v>
      </c>
      <c r="M2854" s="13">
        <f t="shared" si="1613"/>
        <v>34.639999999999418</v>
      </c>
      <c r="X2854">
        <f t="shared" si="1614"/>
        <v>5.8500000000003638</v>
      </c>
      <c r="Y2854">
        <f t="shared" si="1615"/>
        <v>34.639999999999418</v>
      </c>
      <c r="Z2854">
        <f t="shared" si="1616"/>
        <v>0</v>
      </c>
      <c r="AA2854">
        <f t="shared" si="1617"/>
        <v>0</v>
      </c>
      <c r="AB2854" s="18">
        <f t="shared" si="1618"/>
        <v>0</v>
      </c>
      <c r="AC2854" s="18">
        <f t="shared" si="1619"/>
        <v>0</v>
      </c>
      <c r="AD2854" s="18">
        <f t="shared" si="1620"/>
        <v>0</v>
      </c>
      <c r="AE2854" s="18">
        <f t="shared" si="1621"/>
        <v>0</v>
      </c>
      <c r="AG2854" s="18">
        <f t="shared" si="1622"/>
        <v>0</v>
      </c>
      <c r="AH2854" s="18">
        <f t="shared" si="1623"/>
        <v>0</v>
      </c>
    </row>
    <row r="2855" spans="5:34" x14ac:dyDescent="0.25">
      <c r="E2855" s="11">
        <v>43445.708333333336</v>
      </c>
      <c r="F2855" s="9">
        <v>10857.89</v>
      </c>
      <c r="G2855" s="9">
        <v>10880.11</v>
      </c>
      <c r="H2855" s="9">
        <v>10815.01</v>
      </c>
      <c r="I2855" s="9">
        <v>10823.43</v>
      </c>
      <c r="K2855" s="13">
        <f t="shared" si="1612"/>
        <v>-34.459999999999127</v>
      </c>
      <c r="L2855" s="13">
        <f t="shared" si="1624"/>
        <v>99.290000000000873</v>
      </c>
      <c r="M2855" s="13">
        <f t="shared" si="1613"/>
        <v>65.100000000000364</v>
      </c>
      <c r="X2855">
        <f t="shared" si="1614"/>
        <v>34.459999999999127</v>
      </c>
      <c r="Y2855">
        <f t="shared" si="1615"/>
        <v>65.100000000000364</v>
      </c>
      <c r="Z2855">
        <f t="shared" si="1616"/>
        <v>0</v>
      </c>
      <c r="AA2855">
        <f t="shared" si="1617"/>
        <v>0</v>
      </c>
      <c r="AB2855" s="18">
        <f t="shared" si="1618"/>
        <v>0</v>
      </c>
      <c r="AC2855" s="18">
        <f t="shared" si="1619"/>
        <v>0</v>
      </c>
      <c r="AD2855" s="18">
        <f t="shared" si="1620"/>
        <v>0</v>
      </c>
      <c r="AE2855" s="18">
        <f t="shared" si="1621"/>
        <v>0</v>
      </c>
      <c r="AG2855" s="18">
        <f t="shared" si="1622"/>
        <v>0</v>
      </c>
      <c r="AH2855" s="18">
        <f t="shared" si="1623"/>
        <v>0</v>
      </c>
    </row>
    <row r="2856" spans="5:34" x14ac:dyDescent="0.25">
      <c r="E2856" s="12">
        <v>43445.75</v>
      </c>
      <c r="F2856" s="10">
        <v>10822.93</v>
      </c>
      <c r="G2856" s="10">
        <v>10828.1</v>
      </c>
      <c r="H2856" s="10">
        <v>10766.98</v>
      </c>
      <c r="I2856" s="10">
        <v>10801.73</v>
      </c>
      <c r="K2856" s="13">
        <f t="shared" si="1612"/>
        <v>-21.200000000000728</v>
      </c>
      <c r="L2856" s="13">
        <f t="shared" si="1624"/>
        <v>78.090000000000146</v>
      </c>
      <c r="M2856" s="13">
        <f t="shared" si="1613"/>
        <v>61.1200000000008</v>
      </c>
      <c r="X2856">
        <f t="shared" si="1614"/>
        <v>21.200000000000728</v>
      </c>
      <c r="Y2856">
        <f t="shared" si="1615"/>
        <v>61.1200000000008</v>
      </c>
      <c r="Z2856">
        <f t="shared" si="1616"/>
        <v>0</v>
      </c>
      <c r="AA2856">
        <f t="shared" si="1617"/>
        <v>0</v>
      </c>
      <c r="AB2856" s="18">
        <f t="shared" si="1618"/>
        <v>0</v>
      </c>
      <c r="AC2856" s="18">
        <f t="shared" si="1619"/>
        <v>0</v>
      </c>
      <c r="AD2856" s="18">
        <f t="shared" si="1620"/>
        <v>0</v>
      </c>
      <c r="AE2856" s="18">
        <f t="shared" si="1621"/>
        <v>0</v>
      </c>
      <c r="AG2856" s="18">
        <f t="shared" si="1622"/>
        <v>0</v>
      </c>
      <c r="AH2856" s="18">
        <f t="shared" si="1623"/>
        <v>0</v>
      </c>
    </row>
    <row r="2857" spans="5:34" x14ac:dyDescent="0.25">
      <c r="E2857" s="11">
        <v>43445.791666666664</v>
      </c>
      <c r="F2857" s="9">
        <v>10801.48</v>
      </c>
      <c r="G2857" s="9">
        <v>10801.48</v>
      </c>
      <c r="H2857" s="9">
        <v>10740.72</v>
      </c>
      <c r="I2857" s="9">
        <v>10761.97</v>
      </c>
      <c r="K2857" s="13">
        <f t="shared" si="1612"/>
        <v>-39.510000000000218</v>
      </c>
      <c r="L2857" s="13">
        <f t="shared" si="1624"/>
        <v>38.579999999999927</v>
      </c>
      <c r="M2857" s="13">
        <f t="shared" si="1613"/>
        <v>60.760000000000218</v>
      </c>
      <c r="X2857">
        <f t="shared" si="1614"/>
        <v>39.510000000000218</v>
      </c>
      <c r="Y2857">
        <f t="shared" si="1615"/>
        <v>60.760000000000218</v>
      </c>
      <c r="Z2857">
        <f t="shared" si="1616"/>
        <v>0</v>
      </c>
      <c r="AA2857">
        <f t="shared" si="1617"/>
        <v>0</v>
      </c>
      <c r="AB2857" s="18">
        <f t="shared" si="1618"/>
        <v>0</v>
      </c>
      <c r="AC2857" s="18">
        <f t="shared" si="1619"/>
        <v>0</v>
      </c>
      <c r="AD2857" s="18">
        <f t="shared" si="1620"/>
        <v>0</v>
      </c>
      <c r="AE2857" s="18">
        <f t="shared" si="1621"/>
        <v>0</v>
      </c>
      <c r="AG2857" s="18">
        <f t="shared" si="1622"/>
        <v>0</v>
      </c>
      <c r="AH2857" s="18">
        <f t="shared" si="1623"/>
        <v>0</v>
      </c>
    </row>
    <row r="2858" spans="5:34" x14ac:dyDescent="0.25">
      <c r="E2858" s="12">
        <v>43445.833333333336</v>
      </c>
      <c r="F2858" s="10">
        <v>10762.72</v>
      </c>
      <c r="G2858" s="10">
        <v>10782.22</v>
      </c>
      <c r="H2858" s="10">
        <v>10725.71</v>
      </c>
      <c r="I2858" s="10">
        <v>10742.21</v>
      </c>
      <c r="K2858" s="13">
        <f t="shared" si="1612"/>
        <v>-20.510000000000218</v>
      </c>
      <c r="L2858" s="13">
        <f t="shared" si="1624"/>
        <v>18.069999999999709</v>
      </c>
      <c r="M2858" s="13">
        <f t="shared" si="1613"/>
        <v>56.510000000000218</v>
      </c>
      <c r="X2858">
        <f t="shared" si="1614"/>
        <v>20.510000000000218</v>
      </c>
      <c r="Y2858">
        <f t="shared" si="1615"/>
        <v>56.510000000000218</v>
      </c>
      <c r="Z2858">
        <f t="shared" si="1616"/>
        <v>0</v>
      </c>
      <c r="AA2858">
        <f t="shared" si="1617"/>
        <v>0</v>
      </c>
      <c r="AB2858" s="18">
        <f t="shared" si="1618"/>
        <v>0</v>
      </c>
      <c r="AC2858" s="18">
        <f t="shared" si="1619"/>
        <v>0</v>
      </c>
      <c r="AD2858" s="18">
        <f t="shared" si="1620"/>
        <v>0</v>
      </c>
      <c r="AE2858" s="18">
        <f t="shared" si="1621"/>
        <v>0</v>
      </c>
      <c r="AG2858" s="18">
        <f t="shared" si="1622"/>
        <v>0</v>
      </c>
      <c r="AH2858" s="18">
        <f t="shared" si="1623"/>
        <v>0</v>
      </c>
    </row>
    <row r="2859" spans="5:34" x14ac:dyDescent="0.25">
      <c r="E2859" s="11">
        <v>43445.875</v>
      </c>
      <c r="F2859" s="9">
        <v>10741.71</v>
      </c>
      <c r="G2859" s="9">
        <v>10827.47</v>
      </c>
      <c r="H2859" s="9">
        <v>10737.96</v>
      </c>
      <c r="I2859" s="9">
        <v>10809.71</v>
      </c>
      <c r="K2859" s="13">
        <f t="shared" si="1612"/>
        <v>68</v>
      </c>
      <c r="L2859" s="13">
        <f t="shared" si="1624"/>
        <v>86.069999999999709</v>
      </c>
      <c r="M2859" s="13">
        <f t="shared" si="1613"/>
        <v>89.510000000000218</v>
      </c>
      <c r="X2859">
        <f t="shared" si="1614"/>
        <v>68</v>
      </c>
      <c r="Y2859">
        <f t="shared" si="1615"/>
        <v>89.510000000000218</v>
      </c>
      <c r="Z2859">
        <f t="shared" si="1616"/>
        <v>0</v>
      </c>
      <c r="AA2859">
        <f t="shared" si="1617"/>
        <v>0</v>
      </c>
      <c r="AB2859" s="18">
        <f t="shared" si="1618"/>
        <v>0</v>
      </c>
      <c r="AC2859" s="18">
        <f t="shared" si="1619"/>
        <v>0</v>
      </c>
      <c r="AD2859" s="18">
        <f t="shared" si="1620"/>
        <v>0</v>
      </c>
      <c r="AE2859" s="18">
        <f t="shared" si="1621"/>
        <v>0</v>
      </c>
      <c r="AG2859" s="18">
        <f t="shared" si="1622"/>
        <v>0</v>
      </c>
      <c r="AH2859" s="18">
        <f t="shared" si="1623"/>
        <v>0</v>
      </c>
    </row>
    <row r="2860" spans="5:34" x14ac:dyDescent="0.25">
      <c r="E2860" s="12">
        <v>43445.916666666664</v>
      </c>
      <c r="F2860" s="10">
        <v>10811.21</v>
      </c>
      <c r="G2860" s="10">
        <v>10840.96</v>
      </c>
      <c r="H2860" s="10">
        <v>10786.95</v>
      </c>
      <c r="I2860" s="10">
        <v>10790.95</v>
      </c>
      <c r="K2860" s="13">
        <f t="shared" si="1612"/>
        <v>-20.259999999998399</v>
      </c>
      <c r="L2860" s="13">
        <f t="shared" si="1624"/>
        <v>65.81000000000131</v>
      </c>
      <c r="M2860" s="13">
        <f t="shared" si="1613"/>
        <v>54.009999999998399</v>
      </c>
      <c r="N2860" s="13"/>
      <c r="X2860">
        <f t="shared" si="1614"/>
        <v>20.259999999998399</v>
      </c>
      <c r="Y2860">
        <f t="shared" si="1615"/>
        <v>54.009999999998399</v>
      </c>
      <c r="Z2860">
        <f t="shared" si="1616"/>
        <v>0</v>
      </c>
      <c r="AA2860">
        <f t="shared" si="1617"/>
        <v>0</v>
      </c>
      <c r="AB2860" s="18">
        <f t="shared" si="1618"/>
        <v>0</v>
      </c>
      <c r="AC2860" s="18">
        <f t="shared" si="1619"/>
        <v>0</v>
      </c>
      <c r="AD2860" s="18">
        <f t="shared" si="1620"/>
        <v>0</v>
      </c>
      <c r="AE2860" s="18">
        <f t="shared" si="1621"/>
        <v>0</v>
      </c>
      <c r="AG2860" s="18">
        <f t="shared" si="1622"/>
        <v>0</v>
      </c>
      <c r="AH2860" s="18">
        <f t="shared" si="1623"/>
        <v>0</v>
      </c>
    </row>
    <row r="2861" spans="5:34" hidden="1" x14ac:dyDescent="0.25">
      <c r="E2861" s="11">
        <v>43445.958333333336</v>
      </c>
      <c r="F2861" s="9">
        <v>10809.64</v>
      </c>
      <c r="G2861" s="9">
        <v>10811.69</v>
      </c>
      <c r="H2861" s="9">
        <v>10758.92</v>
      </c>
      <c r="I2861" s="9">
        <v>10774.74</v>
      </c>
      <c r="AB2861"/>
      <c r="AC2861"/>
      <c r="AD2861"/>
      <c r="AE2861"/>
    </row>
    <row r="2862" spans="5:34" hidden="1" x14ac:dyDescent="0.25">
      <c r="E2862" s="12">
        <v>43446.041666666664</v>
      </c>
      <c r="F2862" s="10">
        <v>10780.88</v>
      </c>
      <c r="G2862" s="10">
        <v>10835.17</v>
      </c>
      <c r="H2862" s="10">
        <v>10780.88</v>
      </c>
      <c r="I2862" s="10">
        <v>10802.43</v>
      </c>
      <c r="AB2862"/>
      <c r="AC2862"/>
      <c r="AD2862"/>
      <c r="AE2862"/>
    </row>
    <row r="2863" spans="5:34" hidden="1" x14ac:dyDescent="0.25">
      <c r="E2863" s="11">
        <v>43446.083333333336</v>
      </c>
      <c r="F2863" s="9">
        <v>10801.41</v>
      </c>
      <c r="G2863" s="9">
        <v>10832.33</v>
      </c>
      <c r="H2863" s="9">
        <v>10783.99</v>
      </c>
      <c r="I2863" s="9">
        <v>10828.33</v>
      </c>
      <c r="AB2863"/>
      <c r="AC2863"/>
      <c r="AD2863"/>
      <c r="AE2863"/>
    </row>
    <row r="2864" spans="5:34" hidden="1" x14ac:dyDescent="0.25">
      <c r="E2864" s="12">
        <v>43446.125</v>
      </c>
      <c r="F2864" s="10">
        <v>10828.54</v>
      </c>
      <c r="G2864" s="10">
        <v>10861.04</v>
      </c>
      <c r="H2864" s="10">
        <v>10825.29</v>
      </c>
      <c r="I2864" s="10">
        <v>10858.79</v>
      </c>
      <c r="AB2864"/>
      <c r="AC2864"/>
      <c r="AD2864"/>
      <c r="AE2864"/>
    </row>
    <row r="2865" spans="5:34" hidden="1" x14ac:dyDescent="0.25">
      <c r="E2865" s="11">
        <v>43446.166666666664</v>
      </c>
      <c r="F2865" s="9">
        <v>10858.54</v>
      </c>
      <c r="G2865" s="9">
        <v>10864.54</v>
      </c>
      <c r="H2865" s="9">
        <v>10852.04</v>
      </c>
      <c r="I2865" s="9">
        <v>10853.28</v>
      </c>
      <c r="AB2865"/>
      <c r="AC2865"/>
      <c r="AD2865"/>
      <c r="AE2865"/>
    </row>
    <row r="2866" spans="5:34" hidden="1" x14ac:dyDescent="0.25">
      <c r="E2866" s="12">
        <v>43446.208333333336</v>
      </c>
      <c r="F2866" s="10">
        <v>10852.78</v>
      </c>
      <c r="G2866" s="10">
        <v>10873.53</v>
      </c>
      <c r="H2866" s="10">
        <v>10846.78</v>
      </c>
      <c r="I2866" s="10">
        <v>10864.78</v>
      </c>
      <c r="AB2866"/>
      <c r="AC2866"/>
      <c r="AD2866"/>
      <c r="AE2866"/>
    </row>
    <row r="2867" spans="5:34" hidden="1" x14ac:dyDescent="0.25">
      <c r="E2867" s="11">
        <v>43446.25</v>
      </c>
      <c r="F2867" s="9">
        <v>10865.03</v>
      </c>
      <c r="G2867" s="9">
        <v>10879.28</v>
      </c>
      <c r="H2867" s="9">
        <v>10864.28</v>
      </c>
      <c r="I2867" s="9">
        <v>10870.77</v>
      </c>
      <c r="AB2867"/>
      <c r="AC2867"/>
      <c r="AD2867"/>
      <c r="AE2867"/>
    </row>
    <row r="2868" spans="5:34" hidden="1" x14ac:dyDescent="0.25">
      <c r="E2868" s="12">
        <v>43446.291666666664</v>
      </c>
      <c r="F2868" s="10">
        <v>10870.27</v>
      </c>
      <c r="G2868" s="10">
        <v>10885.02</v>
      </c>
      <c r="H2868" s="10">
        <v>10866.02</v>
      </c>
      <c r="I2868" s="10">
        <v>10883.51</v>
      </c>
      <c r="AB2868"/>
      <c r="AC2868"/>
      <c r="AD2868"/>
      <c r="AE2868"/>
    </row>
    <row r="2869" spans="5:34" x14ac:dyDescent="0.25">
      <c r="E2869" s="11">
        <v>43446.333333333336</v>
      </c>
      <c r="F2869" s="9">
        <v>10883.01</v>
      </c>
      <c r="G2869" s="9">
        <v>10895.26</v>
      </c>
      <c r="H2869" s="9">
        <v>10867</v>
      </c>
      <c r="I2869" s="9">
        <v>10879.99</v>
      </c>
      <c r="K2869" s="13">
        <f t="shared" ref="K2869:K2883" si="1625">I2869-F2869</f>
        <v>-3.0200000000004366</v>
      </c>
      <c r="L2869" s="13">
        <v>0</v>
      </c>
      <c r="M2869" s="13">
        <f t="shared" ref="M2869:M2883" si="1626">G2869-H2869</f>
        <v>28.260000000000218</v>
      </c>
      <c r="N2869" s="13">
        <f>I2883-F2869</f>
        <v>49.030000000000655</v>
      </c>
      <c r="O2869" s="18">
        <f>IF(K2869*N2869&gt;0,1,0)</f>
        <v>0</v>
      </c>
      <c r="P2869">
        <f>_xlfn.IFS(K2869&lt;0,MIN(L2868:L2882),K2869&gt;0,MAX(L2868:L2882))</f>
        <v>-49.75</v>
      </c>
      <c r="Q2869">
        <f>_xlfn.IFS(K2869&lt;0,MAX(L2868:L2882),K2869&gt;0,MIN(L2868:L2882))</f>
        <v>77.479999999999563</v>
      </c>
      <c r="T2869" s="13">
        <f>MAX(G2869:G2883)</f>
        <v>10971.94</v>
      </c>
      <c r="X2869">
        <f t="shared" ref="X2869:X2883" si="1627">ABS(K2869)</f>
        <v>3.0200000000004366</v>
      </c>
      <c r="Y2869">
        <f t="shared" ref="Y2869:Y2883" si="1628">ABS(M2869)</f>
        <v>28.260000000000218</v>
      </c>
      <c r="Z2869">
        <f t="shared" ref="Z2869:Z2883" si="1629">IF(T2869&lt;1000,ABS(T2869),0)</f>
        <v>0</v>
      </c>
      <c r="AA2869">
        <f t="shared" ref="AA2869:AA2883" si="1630">ABS(N2869)</f>
        <v>49.030000000000655</v>
      </c>
      <c r="AB2869" s="18">
        <f t="shared" ref="AB2869:AB2883" si="1631">ABS(P2869)</f>
        <v>49.75</v>
      </c>
      <c r="AC2869" s="18">
        <f t="shared" ref="AC2869:AC2883" si="1632">ABS(Q2869)</f>
        <v>77.479999999999563</v>
      </c>
      <c r="AD2869" s="18">
        <f t="shared" ref="AD2869:AD2883" si="1633">IF(O2869=1,ABS(P2869),0)</f>
        <v>0</v>
      </c>
      <c r="AE2869" s="18">
        <f t="shared" ref="AE2869:AE2883" si="1634">IF(O2869=0,ABS(Q2869),0)</f>
        <v>77.479999999999563</v>
      </c>
      <c r="AG2869" s="18">
        <f t="shared" ref="AG2869:AG2883" si="1635">IF(O2869=1,ABS(Q2869),0)</f>
        <v>0</v>
      </c>
      <c r="AH2869" s="18">
        <f t="shared" ref="AH2869:AH2883" si="1636">IF(O2869=0,ABS(P2869),0)</f>
        <v>49.75</v>
      </c>
    </row>
    <row r="2870" spans="5:34" x14ac:dyDescent="0.25">
      <c r="E2870" s="12">
        <v>43446.375</v>
      </c>
      <c r="F2870" s="10">
        <v>10880.49</v>
      </c>
      <c r="G2870" s="10">
        <v>10888.55</v>
      </c>
      <c r="H2870" s="10">
        <v>10834.33</v>
      </c>
      <c r="I2870" s="10">
        <v>10839.58</v>
      </c>
      <c r="K2870" s="13">
        <f t="shared" si="1625"/>
        <v>-40.909999999999854</v>
      </c>
      <c r="L2870" s="13">
        <f t="shared" ref="L2870:L2883" si="1637">L2869+K2870</f>
        <v>-40.909999999999854</v>
      </c>
      <c r="M2870" s="13">
        <f t="shared" si="1626"/>
        <v>54.219999999999345</v>
      </c>
      <c r="T2870" s="13">
        <f>MIN(H2869:H2883)</f>
        <v>10813.54</v>
      </c>
      <c r="X2870">
        <f t="shared" si="1627"/>
        <v>40.909999999999854</v>
      </c>
      <c r="Y2870">
        <f t="shared" si="1628"/>
        <v>54.219999999999345</v>
      </c>
      <c r="Z2870">
        <f t="shared" si="1629"/>
        <v>0</v>
      </c>
      <c r="AA2870">
        <f t="shared" si="1630"/>
        <v>0</v>
      </c>
      <c r="AB2870" s="18">
        <f t="shared" si="1631"/>
        <v>0</v>
      </c>
      <c r="AC2870" s="18">
        <f t="shared" si="1632"/>
        <v>0</v>
      </c>
      <c r="AD2870" s="18">
        <f t="shared" si="1633"/>
        <v>0</v>
      </c>
      <c r="AE2870" s="18">
        <f t="shared" si="1634"/>
        <v>0</v>
      </c>
      <c r="AG2870" s="18">
        <f t="shared" si="1635"/>
        <v>0</v>
      </c>
      <c r="AH2870" s="18">
        <f t="shared" si="1636"/>
        <v>0</v>
      </c>
    </row>
    <row r="2871" spans="5:34" x14ac:dyDescent="0.25">
      <c r="E2871" s="11">
        <v>43446.416666666664</v>
      </c>
      <c r="F2871" s="9">
        <v>10841.2</v>
      </c>
      <c r="G2871" s="9">
        <v>10859.23</v>
      </c>
      <c r="H2871" s="9">
        <v>10813.54</v>
      </c>
      <c r="I2871" s="9">
        <v>10832.36</v>
      </c>
      <c r="K2871" s="13">
        <f t="shared" si="1625"/>
        <v>-8.8400000000001455</v>
      </c>
      <c r="L2871" s="13">
        <f t="shared" si="1637"/>
        <v>-49.75</v>
      </c>
      <c r="M2871" s="13">
        <f t="shared" si="1626"/>
        <v>45.68999999999869</v>
      </c>
      <c r="T2871" s="13">
        <f>T2869-T2870</f>
        <v>158.39999999999964</v>
      </c>
      <c r="X2871">
        <f t="shared" si="1627"/>
        <v>8.8400000000001455</v>
      </c>
      <c r="Y2871">
        <f t="shared" si="1628"/>
        <v>45.68999999999869</v>
      </c>
      <c r="Z2871">
        <f t="shared" si="1629"/>
        <v>158.39999999999964</v>
      </c>
      <c r="AA2871">
        <f t="shared" si="1630"/>
        <v>0</v>
      </c>
      <c r="AB2871" s="18">
        <f t="shared" si="1631"/>
        <v>0</v>
      </c>
      <c r="AC2871" s="18">
        <f t="shared" si="1632"/>
        <v>0</v>
      </c>
      <c r="AD2871" s="18">
        <f t="shared" si="1633"/>
        <v>0</v>
      </c>
      <c r="AE2871" s="18">
        <f t="shared" si="1634"/>
        <v>0</v>
      </c>
      <c r="AG2871" s="18">
        <f t="shared" si="1635"/>
        <v>0</v>
      </c>
      <c r="AH2871" s="18">
        <f t="shared" si="1636"/>
        <v>0</v>
      </c>
    </row>
    <row r="2872" spans="5:34" x14ac:dyDescent="0.25">
      <c r="E2872" s="12">
        <v>43446.458333333336</v>
      </c>
      <c r="F2872" s="10">
        <v>10833.36</v>
      </c>
      <c r="G2872" s="10">
        <v>10917.02</v>
      </c>
      <c r="H2872" s="10">
        <v>10829.12</v>
      </c>
      <c r="I2872" s="10">
        <v>10912.95</v>
      </c>
      <c r="K2872" s="13">
        <f t="shared" si="1625"/>
        <v>79.590000000000146</v>
      </c>
      <c r="L2872" s="13">
        <f t="shared" si="1637"/>
        <v>29.840000000000146</v>
      </c>
      <c r="M2872" s="13">
        <f t="shared" si="1626"/>
        <v>87.899999999999636</v>
      </c>
      <c r="R2872">
        <v>10</v>
      </c>
      <c r="X2872">
        <f t="shared" si="1627"/>
        <v>79.590000000000146</v>
      </c>
      <c r="Y2872">
        <f t="shared" si="1628"/>
        <v>87.899999999999636</v>
      </c>
      <c r="Z2872">
        <f t="shared" si="1629"/>
        <v>0</v>
      </c>
      <c r="AA2872">
        <f t="shared" si="1630"/>
        <v>0</v>
      </c>
      <c r="AB2872" s="18">
        <f t="shared" si="1631"/>
        <v>0</v>
      </c>
      <c r="AC2872" s="18">
        <f t="shared" si="1632"/>
        <v>0</v>
      </c>
      <c r="AD2872" s="18">
        <f t="shared" si="1633"/>
        <v>0</v>
      </c>
      <c r="AE2872" s="18">
        <f t="shared" si="1634"/>
        <v>0</v>
      </c>
      <c r="AG2872" s="18">
        <f t="shared" si="1635"/>
        <v>0</v>
      </c>
      <c r="AH2872" s="18">
        <f t="shared" si="1636"/>
        <v>0</v>
      </c>
    </row>
    <row r="2873" spans="5:34" x14ac:dyDescent="0.25">
      <c r="E2873" s="11">
        <v>43446.5</v>
      </c>
      <c r="F2873" s="9">
        <v>10914.45</v>
      </c>
      <c r="G2873" s="9">
        <v>10920.96</v>
      </c>
      <c r="H2873" s="9">
        <v>10884.56</v>
      </c>
      <c r="I2873" s="9">
        <v>10891.75</v>
      </c>
      <c r="K2873" s="13">
        <f t="shared" si="1625"/>
        <v>-22.700000000000728</v>
      </c>
      <c r="L2873" s="13">
        <f t="shared" si="1637"/>
        <v>7.1399999999994179</v>
      </c>
      <c r="M2873" s="13">
        <f t="shared" si="1626"/>
        <v>36.399999999999636</v>
      </c>
      <c r="X2873">
        <f t="shared" si="1627"/>
        <v>22.700000000000728</v>
      </c>
      <c r="Y2873">
        <f t="shared" si="1628"/>
        <v>36.399999999999636</v>
      </c>
      <c r="Z2873">
        <f t="shared" si="1629"/>
        <v>0</v>
      </c>
      <c r="AA2873">
        <f t="shared" si="1630"/>
        <v>0</v>
      </c>
      <c r="AB2873" s="18">
        <f t="shared" si="1631"/>
        <v>0</v>
      </c>
      <c r="AC2873" s="18">
        <f t="shared" si="1632"/>
        <v>0</v>
      </c>
      <c r="AD2873" s="18">
        <f t="shared" si="1633"/>
        <v>0</v>
      </c>
      <c r="AE2873" s="18">
        <f t="shared" si="1634"/>
        <v>0</v>
      </c>
      <c r="AG2873" s="18">
        <f t="shared" si="1635"/>
        <v>0</v>
      </c>
      <c r="AH2873" s="18">
        <f t="shared" si="1636"/>
        <v>0</v>
      </c>
    </row>
    <row r="2874" spans="5:34" x14ac:dyDescent="0.25">
      <c r="E2874" s="12">
        <v>43446.541666666664</v>
      </c>
      <c r="F2874" s="10">
        <v>10891</v>
      </c>
      <c r="G2874" s="10">
        <v>10893.97</v>
      </c>
      <c r="H2874" s="10">
        <v>10860.01</v>
      </c>
      <c r="I2874" s="10">
        <v>10880.49</v>
      </c>
      <c r="K2874" s="13">
        <f t="shared" si="1625"/>
        <v>-10.510000000000218</v>
      </c>
      <c r="L2874" s="13">
        <f t="shared" si="1637"/>
        <v>-3.3700000000008004</v>
      </c>
      <c r="M2874" s="13">
        <f t="shared" si="1626"/>
        <v>33.959999999999127</v>
      </c>
      <c r="X2874">
        <f t="shared" si="1627"/>
        <v>10.510000000000218</v>
      </c>
      <c r="Y2874">
        <f t="shared" si="1628"/>
        <v>33.959999999999127</v>
      </c>
      <c r="Z2874">
        <f t="shared" si="1629"/>
        <v>0</v>
      </c>
      <c r="AA2874">
        <f t="shared" si="1630"/>
        <v>0</v>
      </c>
      <c r="AB2874" s="18">
        <f t="shared" si="1631"/>
        <v>0</v>
      </c>
      <c r="AC2874" s="18">
        <f t="shared" si="1632"/>
        <v>0</v>
      </c>
      <c r="AD2874" s="18">
        <f t="shared" si="1633"/>
        <v>0</v>
      </c>
      <c r="AE2874" s="18">
        <f t="shared" si="1634"/>
        <v>0</v>
      </c>
      <c r="AG2874" s="18">
        <f t="shared" si="1635"/>
        <v>0</v>
      </c>
      <c r="AH2874" s="18">
        <f t="shared" si="1636"/>
        <v>0</v>
      </c>
    </row>
    <row r="2875" spans="5:34" x14ac:dyDescent="0.25">
      <c r="E2875" s="11">
        <v>43446.583333333336</v>
      </c>
      <c r="F2875" s="9">
        <v>10880.49</v>
      </c>
      <c r="G2875" s="9">
        <v>10923.56</v>
      </c>
      <c r="H2875" s="9">
        <v>10869.54</v>
      </c>
      <c r="I2875" s="9">
        <v>10905.32</v>
      </c>
      <c r="K2875" s="13">
        <f t="shared" si="1625"/>
        <v>24.829999999999927</v>
      </c>
      <c r="L2875" s="13">
        <f t="shared" si="1637"/>
        <v>21.459999999999127</v>
      </c>
      <c r="M2875" s="13">
        <f t="shared" si="1626"/>
        <v>54.019999999998618</v>
      </c>
      <c r="X2875">
        <f t="shared" si="1627"/>
        <v>24.829999999999927</v>
      </c>
      <c r="Y2875">
        <f t="shared" si="1628"/>
        <v>54.019999999998618</v>
      </c>
      <c r="Z2875">
        <f t="shared" si="1629"/>
        <v>0</v>
      </c>
      <c r="AA2875">
        <f t="shared" si="1630"/>
        <v>0</v>
      </c>
      <c r="AB2875" s="18">
        <f t="shared" si="1631"/>
        <v>0</v>
      </c>
      <c r="AC2875" s="18">
        <f t="shared" si="1632"/>
        <v>0</v>
      </c>
      <c r="AD2875" s="18">
        <f t="shared" si="1633"/>
        <v>0</v>
      </c>
      <c r="AE2875" s="18">
        <f t="shared" si="1634"/>
        <v>0</v>
      </c>
      <c r="AG2875" s="18">
        <f t="shared" si="1635"/>
        <v>0</v>
      </c>
      <c r="AH2875" s="18">
        <f t="shared" si="1636"/>
        <v>0</v>
      </c>
    </row>
    <row r="2876" spans="5:34" x14ac:dyDescent="0.25">
      <c r="E2876" s="12">
        <v>43446.625</v>
      </c>
      <c r="F2876" s="10">
        <v>10905.57</v>
      </c>
      <c r="G2876" s="10">
        <v>10945.28</v>
      </c>
      <c r="H2876" s="10">
        <v>10890.8</v>
      </c>
      <c r="I2876" s="10">
        <v>10937.34</v>
      </c>
      <c r="K2876" s="13">
        <f t="shared" si="1625"/>
        <v>31.770000000000437</v>
      </c>
      <c r="L2876" s="13">
        <f t="shared" si="1637"/>
        <v>53.229999999999563</v>
      </c>
      <c r="M2876" s="13">
        <f t="shared" si="1626"/>
        <v>54.480000000001382</v>
      </c>
      <c r="X2876">
        <f t="shared" si="1627"/>
        <v>31.770000000000437</v>
      </c>
      <c r="Y2876">
        <f t="shared" si="1628"/>
        <v>54.480000000001382</v>
      </c>
      <c r="Z2876">
        <f t="shared" si="1629"/>
        <v>0</v>
      </c>
      <c r="AA2876">
        <f t="shared" si="1630"/>
        <v>0</v>
      </c>
      <c r="AB2876" s="18">
        <f t="shared" si="1631"/>
        <v>0</v>
      </c>
      <c r="AC2876" s="18">
        <f t="shared" si="1632"/>
        <v>0</v>
      </c>
      <c r="AD2876" s="18">
        <f t="shared" si="1633"/>
        <v>0</v>
      </c>
      <c r="AE2876" s="18">
        <f t="shared" si="1634"/>
        <v>0</v>
      </c>
      <c r="AG2876" s="18">
        <f t="shared" si="1635"/>
        <v>0</v>
      </c>
      <c r="AH2876" s="18">
        <f t="shared" si="1636"/>
        <v>0</v>
      </c>
    </row>
    <row r="2877" spans="5:34" x14ac:dyDescent="0.25">
      <c r="E2877" s="11">
        <v>43446.666666666664</v>
      </c>
      <c r="F2877" s="9">
        <v>10936.84</v>
      </c>
      <c r="G2877" s="9">
        <v>10942.62</v>
      </c>
      <c r="H2877" s="9">
        <v>10909.61</v>
      </c>
      <c r="I2877" s="9">
        <v>10932.99</v>
      </c>
      <c r="K2877" s="13">
        <f t="shared" si="1625"/>
        <v>-3.8500000000003638</v>
      </c>
      <c r="L2877" s="13">
        <f t="shared" si="1637"/>
        <v>49.3799999999992</v>
      </c>
      <c r="M2877" s="13">
        <f t="shared" si="1626"/>
        <v>33.010000000000218</v>
      </c>
      <c r="X2877">
        <f t="shared" si="1627"/>
        <v>3.8500000000003638</v>
      </c>
      <c r="Y2877">
        <f t="shared" si="1628"/>
        <v>33.010000000000218</v>
      </c>
      <c r="Z2877">
        <f t="shared" si="1629"/>
        <v>0</v>
      </c>
      <c r="AA2877">
        <f t="shared" si="1630"/>
        <v>0</v>
      </c>
      <c r="AB2877" s="18">
        <f t="shared" si="1631"/>
        <v>0</v>
      </c>
      <c r="AC2877" s="18">
        <f t="shared" si="1632"/>
        <v>0</v>
      </c>
      <c r="AD2877" s="18">
        <f t="shared" si="1633"/>
        <v>0</v>
      </c>
      <c r="AE2877" s="18">
        <f t="shared" si="1634"/>
        <v>0</v>
      </c>
      <c r="AG2877" s="18">
        <f t="shared" si="1635"/>
        <v>0</v>
      </c>
      <c r="AH2877" s="18">
        <f t="shared" si="1636"/>
        <v>0</v>
      </c>
    </row>
    <row r="2878" spans="5:34" x14ac:dyDescent="0.25">
      <c r="E2878" s="12">
        <v>43446.708333333336</v>
      </c>
      <c r="F2878" s="10">
        <v>10933.99</v>
      </c>
      <c r="G2878" s="10">
        <v>10961.33</v>
      </c>
      <c r="H2878" s="10">
        <v>10918.53</v>
      </c>
      <c r="I2878" s="10">
        <v>10952.5</v>
      </c>
      <c r="K2878" s="13">
        <f t="shared" si="1625"/>
        <v>18.510000000000218</v>
      </c>
      <c r="L2878" s="13">
        <f t="shared" si="1637"/>
        <v>67.889999999999418</v>
      </c>
      <c r="M2878" s="13">
        <f t="shared" si="1626"/>
        <v>42.799999999999272</v>
      </c>
      <c r="X2878">
        <f t="shared" si="1627"/>
        <v>18.510000000000218</v>
      </c>
      <c r="Y2878">
        <f t="shared" si="1628"/>
        <v>42.799999999999272</v>
      </c>
      <c r="Z2878">
        <f t="shared" si="1629"/>
        <v>0</v>
      </c>
      <c r="AA2878">
        <f t="shared" si="1630"/>
        <v>0</v>
      </c>
      <c r="AB2878" s="18">
        <f t="shared" si="1631"/>
        <v>0</v>
      </c>
      <c r="AC2878" s="18">
        <f t="shared" si="1632"/>
        <v>0</v>
      </c>
      <c r="AD2878" s="18">
        <f t="shared" si="1633"/>
        <v>0</v>
      </c>
      <c r="AE2878" s="18">
        <f t="shared" si="1634"/>
        <v>0</v>
      </c>
      <c r="AG2878" s="18">
        <f t="shared" si="1635"/>
        <v>0</v>
      </c>
      <c r="AH2878" s="18">
        <f t="shared" si="1636"/>
        <v>0</v>
      </c>
    </row>
    <row r="2879" spans="5:34" x14ac:dyDescent="0.25">
      <c r="E2879" s="11">
        <v>43446.75</v>
      </c>
      <c r="F2879" s="9">
        <v>10953</v>
      </c>
      <c r="G2879" s="9">
        <v>10971.94</v>
      </c>
      <c r="H2879" s="9">
        <v>10918.07</v>
      </c>
      <c r="I2879" s="9">
        <v>10947.59</v>
      </c>
      <c r="K2879" s="13">
        <f t="shared" si="1625"/>
        <v>-5.4099999999998545</v>
      </c>
      <c r="L2879" s="13">
        <f t="shared" si="1637"/>
        <v>62.479999999999563</v>
      </c>
      <c r="M2879" s="13">
        <f t="shared" si="1626"/>
        <v>53.8700000000008</v>
      </c>
      <c r="X2879">
        <f t="shared" si="1627"/>
        <v>5.4099999999998545</v>
      </c>
      <c r="Y2879">
        <f t="shared" si="1628"/>
        <v>53.8700000000008</v>
      </c>
      <c r="Z2879">
        <f t="shared" si="1629"/>
        <v>0</v>
      </c>
      <c r="AA2879">
        <f t="shared" si="1630"/>
        <v>0</v>
      </c>
      <c r="AB2879" s="18">
        <f t="shared" si="1631"/>
        <v>0</v>
      </c>
      <c r="AC2879" s="18">
        <f t="shared" si="1632"/>
        <v>0</v>
      </c>
      <c r="AD2879" s="18">
        <f t="shared" si="1633"/>
        <v>0</v>
      </c>
      <c r="AE2879" s="18">
        <f t="shared" si="1634"/>
        <v>0</v>
      </c>
      <c r="AG2879" s="18">
        <f t="shared" si="1635"/>
        <v>0</v>
      </c>
      <c r="AH2879" s="18">
        <f t="shared" si="1636"/>
        <v>0</v>
      </c>
    </row>
    <row r="2880" spans="5:34" x14ac:dyDescent="0.25">
      <c r="E2880" s="12">
        <v>43446.791666666664</v>
      </c>
      <c r="F2880" s="10">
        <v>10948.09</v>
      </c>
      <c r="G2880" s="10">
        <v>10965.59</v>
      </c>
      <c r="H2880" s="10">
        <v>10936.59</v>
      </c>
      <c r="I2880" s="10">
        <v>10963.09</v>
      </c>
      <c r="K2880" s="13">
        <f t="shared" si="1625"/>
        <v>15</v>
      </c>
      <c r="L2880" s="13">
        <f t="shared" si="1637"/>
        <v>77.479999999999563</v>
      </c>
      <c r="M2880" s="13">
        <f t="shared" si="1626"/>
        <v>29</v>
      </c>
      <c r="X2880">
        <f t="shared" si="1627"/>
        <v>15</v>
      </c>
      <c r="Y2880">
        <f t="shared" si="1628"/>
        <v>29</v>
      </c>
      <c r="Z2880">
        <f t="shared" si="1629"/>
        <v>0</v>
      </c>
      <c r="AA2880">
        <f t="shared" si="1630"/>
        <v>0</v>
      </c>
      <c r="AB2880" s="18">
        <f t="shared" si="1631"/>
        <v>0</v>
      </c>
      <c r="AC2880" s="18">
        <f t="shared" si="1632"/>
        <v>0</v>
      </c>
      <c r="AD2880" s="18">
        <f t="shared" si="1633"/>
        <v>0</v>
      </c>
      <c r="AE2880" s="18">
        <f t="shared" si="1634"/>
        <v>0</v>
      </c>
      <c r="AG2880" s="18">
        <f t="shared" si="1635"/>
        <v>0</v>
      </c>
      <c r="AH2880" s="18">
        <f t="shared" si="1636"/>
        <v>0</v>
      </c>
    </row>
    <row r="2881" spans="5:34" x14ac:dyDescent="0.25">
      <c r="E2881" s="11">
        <v>43446.833333333336</v>
      </c>
      <c r="F2881" s="9">
        <v>10963.84</v>
      </c>
      <c r="G2881" s="9">
        <v>10967.58</v>
      </c>
      <c r="H2881" s="9">
        <v>10952.57</v>
      </c>
      <c r="I2881" s="9">
        <v>10962.32</v>
      </c>
      <c r="K2881" s="13">
        <f t="shared" si="1625"/>
        <v>-1.5200000000004366</v>
      </c>
      <c r="L2881" s="13">
        <f t="shared" si="1637"/>
        <v>75.959999999999127</v>
      </c>
      <c r="M2881" s="13">
        <f t="shared" si="1626"/>
        <v>15.010000000000218</v>
      </c>
      <c r="X2881">
        <f t="shared" si="1627"/>
        <v>1.5200000000004366</v>
      </c>
      <c r="Y2881">
        <f t="shared" si="1628"/>
        <v>15.010000000000218</v>
      </c>
      <c r="Z2881">
        <f t="shared" si="1629"/>
        <v>0</v>
      </c>
      <c r="AA2881">
        <f t="shared" si="1630"/>
        <v>0</v>
      </c>
      <c r="AB2881" s="18">
        <f t="shared" si="1631"/>
        <v>0</v>
      </c>
      <c r="AC2881" s="18">
        <f t="shared" si="1632"/>
        <v>0</v>
      </c>
      <c r="AD2881" s="18">
        <f t="shared" si="1633"/>
        <v>0</v>
      </c>
      <c r="AE2881" s="18">
        <f t="shared" si="1634"/>
        <v>0</v>
      </c>
      <c r="AG2881" s="18">
        <f t="shared" si="1635"/>
        <v>0</v>
      </c>
      <c r="AH2881" s="18">
        <f t="shared" si="1636"/>
        <v>0</v>
      </c>
    </row>
    <row r="2882" spans="5:34" x14ac:dyDescent="0.25">
      <c r="E2882" s="12">
        <v>43446.875</v>
      </c>
      <c r="F2882" s="10">
        <v>10962.07</v>
      </c>
      <c r="G2882" s="10">
        <v>10962.32</v>
      </c>
      <c r="H2882" s="10">
        <v>10916.05</v>
      </c>
      <c r="I2882" s="10">
        <v>10937.56</v>
      </c>
      <c r="K2882" s="13">
        <f t="shared" si="1625"/>
        <v>-24.510000000000218</v>
      </c>
      <c r="L2882" s="13">
        <f t="shared" si="1637"/>
        <v>51.449999999998909</v>
      </c>
      <c r="M2882" s="13">
        <f t="shared" si="1626"/>
        <v>46.270000000000437</v>
      </c>
      <c r="X2882">
        <f t="shared" si="1627"/>
        <v>24.510000000000218</v>
      </c>
      <c r="Y2882">
        <f t="shared" si="1628"/>
        <v>46.270000000000437</v>
      </c>
      <c r="Z2882">
        <f t="shared" si="1629"/>
        <v>0</v>
      </c>
      <c r="AA2882">
        <f t="shared" si="1630"/>
        <v>0</v>
      </c>
      <c r="AB2882" s="18">
        <f t="shared" si="1631"/>
        <v>0</v>
      </c>
      <c r="AC2882" s="18">
        <f t="shared" si="1632"/>
        <v>0</v>
      </c>
      <c r="AD2882" s="18">
        <f t="shared" si="1633"/>
        <v>0</v>
      </c>
      <c r="AE2882" s="18">
        <f t="shared" si="1634"/>
        <v>0</v>
      </c>
      <c r="AG2882" s="18">
        <f t="shared" si="1635"/>
        <v>0</v>
      </c>
      <c r="AH2882" s="18">
        <f t="shared" si="1636"/>
        <v>0</v>
      </c>
    </row>
    <row r="2883" spans="5:34" x14ac:dyDescent="0.25">
      <c r="E2883" s="11">
        <v>43446.916666666664</v>
      </c>
      <c r="F2883" s="9">
        <v>10937.06</v>
      </c>
      <c r="G2883" s="9">
        <v>10957.3</v>
      </c>
      <c r="H2883" s="9">
        <v>10925.29</v>
      </c>
      <c r="I2883" s="9">
        <v>10932.04</v>
      </c>
      <c r="K2883" s="13">
        <f t="shared" si="1625"/>
        <v>-5.0199999999986176</v>
      </c>
      <c r="L2883" s="13">
        <f t="shared" si="1637"/>
        <v>46.430000000000291</v>
      </c>
      <c r="M2883" s="13">
        <f t="shared" si="1626"/>
        <v>32.009999999998399</v>
      </c>
      <c r="N2883" s="13"/>
      <c r="X2883">
        <f t="shared" si="1627"/>
        <v>5.0199999999986176</v>
      </c>
      <c r="Y2883">
        <f t="shared" si="1628"/>
        <v>32.009999999998399</v>
      </c>
      <c r="Z2883">
        <f t="shared" si="1629"/>
        <v>0</v>
      </c>
      <c r="AA2883">
        <f t="shared" si="1630"/>
        <v>0</v>
      </c>
      <c r="AB2883" s="18">
        <f t="shared" si="1631"/>
        <v>0</v>
      </c>
      <c r="AC2883" s="18">
        <f t="shared" si="1632"/>
        <v>0</v>
      </c>
      <c r="AD2883" s="18">
        <f t="shared" si="1633"/>
        <v>0</v>
      </c>
      <c r="AE2883" s="18">
        <f t="shared" si="1634"/>
        <v>0</v>
      </c>
      <c r="AG2883" s="18">
        <f t="shared" si="1635"/>
        <v>0</v>
      </c>
      <c r="AH2883" s="18">
        <f t="shared" si="1636"/>
        <v>0</v>
      </c>
    </row>
    <row r="2884" spans="5:34" hidden="1" x14ac:dyDescent="0.25">
      <c r="E2884" s="12">
        <v>43446.958333333336</v>
      </c>
      <c r="F2884" s="10">
        <v>10925.16</v>
      </c>
      <c r="G2884" s="10">
        <v>10925.16</v>
      </c>
      <c r="H2884" s="10">
        <v>10906.58</v>
      </c>
      <c r="I2884" s="10">
        <v>10917.91</v>
      </c>
      <c r="AB2884"/>
      <c r="AC2884"/>
      <c r="AD2884"/>
      <c r="AE2884"/>
    </row>
    <row r="2885" spans="5:34" hidden="1" x14ac:dyDescent="0.25">
      <c r="E2885" s="11">
        <v>43447.041666666664</v>
      </c>
      <c r="F2885" s="9">
        <v>10933.35</v>
      </c>
      <c r="G2885" s="9">
        <v>10955.01</v>
      </c>
      <c r="H2885" s="9">
        <v>10926.17</v>
      </c>
      <c r="I2885" s="9">
        <v>10952.95</v>
      </c>
      <c r="AB2885"/>
      <c r="AC2885"/>
      <c r="AD2885"/>
      <c r="AE2885"/>
    </row>
    <row r="2886" spans="5:34" hidden="1" x14ac:dyDescent="0.25">
      <c r="E2886" s="12">
        <v>43447.083333333336</v>
      </c>
      <c r="F2886" s="10">
        <v>10953.98</v>
      </c>
      <c r="G2886" s="10">
        <v>10953.98</v>
      </c>
      <c r="H2886" s="10">
        <v>10926.4</v>
      </c>
      <c r="I2886" s="10">
        <v>10927.65</v>
      </c>
      <c r="AB2886"/>
      <c r="AC2886"/>
      <c r="AD2886"/>
      <c r="AE2886"/>
    </row>
    <row r="2887" spans="5:34" hidden="1" x14ac:dyDescent="0.25">
      <c r="E2887" s="11">
        <v>43447.125</v>
      </c>
      <c r="F2887" s="9">
        <v>10927.63</v>
      </c>
      <c r="G2887" s="9">
        <v>10941.63</v>
      </c>
      <c r="H2887" s="9">
        <v>10922.37</v>
      </c>
      <c r="I2887" s="9">
        <v>10941.63</v>
      </c>
      <c r="AB2887"/>
      <c r="AC2887"/>
      <c r="AD2887"/>
      <c r="AE2887"/>
    </row>
    <row r="2888" spans="5:34" hidden="1" x14ac:dyDescent="0.25">
      <c r="E2888" s="12">
        <v>43447.166666666664</v>
      </c>
      <c r="F2888" s="10">
        <v>10941.88</v>
      </c>
      <c r="G2888" s="10">
        <v>10962.37</v>
      </c>
      <c r="H2888" s="10">
        <v>10938.37</v>
      </c>
      <c r="I2888" s="10">
        <v>10959.37</v>
      </c>
      <c r="AB2888"/>
      <c r="AC2888"/>
      <c r="AD2888"/>
      <c r="AE2888"/>
    </row>
    <row r="2889" spans="5:34" hidden="1" x14ac:dyDescent="0.25">
      <c r="E2889" s="11">
        <v>43447.208333333336</v>
      </c>
      <c r="F2889" s="9">
        <v>10959.12</v>
      </c>
      <c r="G2889" s="9">
        <v>10967.86</v>
      </c>
      <c r="H2889" s="9">
        <v>10958.36</v>
      </c>
      <c r="I2889" s="9">
        <v>10958.61</v>
      </c>
      <c r="AB2889"/>
      <c r="AC2889"/>
      <c r="AD2889"/>
      <c r="AE2889"/>
    </row>
    <row r="2890" spans="5:34" hidden="1" x14ac:dyDescent="0.25">
      <c r="E2890" s="12">
        <v>43447.25</v>
      </c>
      <c r="F2890" s="10">
        <v>10958.11</v>
      </c>
      <c r="G2890" s="10">
        <v>10966.1</v>
      </c>
      <c r="H2890" s="10">
        <v>10954.6</v>
      </c>
      <c r="I2890" s="10">
        <v>10959.09</v>
      </c>
      <c r="AB2890"/>
      <c r="AC2890"/>
      <c r="AD2890"/>
      <c r="AE2890"/>
    </row>
    <row r="2891" spans="5:34" hidden="1" x14ac:dyDescent="0.25">
      <c r="E2891" s="11">
        <v>43447.291666666664</v>
      </c>
      <c r="F2891" s="9">
        <v>10958.59</v>
      </c>
      <c r="G2891" s="9">
        <v>10962.84</v>
      </c>
      <c r="H2891" s="9">
        <v>10937.57</v>
      </c>
      <c r="I2891" s="9">
        <v>10942.32</v>
      </c>
      <c r="AB2891"/>
      <c r="AC2891"/>
      <c r="AD2891"/>
      <c r="AE2891"/>
    </row>
    <row r="2892" spans="5:34" x14ac:dyDescent="0.25">
      <c r="E2892" s="12">
        <v>43447.333333333336</v>
      </c>
      <c r="F2892" s="10">
        <v>10942.57</v>
      </c>
      <c r="G2892" s="10">
        <v>10961.81</v>
      </c>
      <c r="H2892" s="10">
        <v>10941.33</v>
      </c>
      <c r="I2892" s="10">
        <v>10959.77</v>
      </c>
      <c r="K2892" s="13">
        <f t="shared" ref="K2892:K2906" si="1638">I2892-F2892</f>
        <v>17.200000000000728</v>
      </c>
      <c r="L2892" s="13">
        <v>0</v>
      </c>
      <c r="M2892" s="13">
        <f t="shared" ref="M2892:M2906" si="1639">G2892-H2892</f>
        <v>20.479999999999563</v>
      </c>
      <c r="N2892" s="13">
        <f>I2906-F2892</f>
        <v>-23.940000000000509</v>
      </c>
      <c r="O2892" s="18">
        <f>IF(K2892*N2892&gt;0,1,0)</f>
        <v>0</v>
      </c>
      <c r="P2892">
        <f>_xlfn.IFS(K2892&lt;0,MIN(L2891:L2905),K2892&gt;0,MAX(L2891:L2905))</f>
        <v>13.090000000000146</v>
      </c>
      <c r="Q2892">
        <f>_xlfn.IFS(K2892&lt;0,MAX(L2891:L2905),K2892&gt;0,MIN(L2891:L2905))</f>
        <v>-65.030000000000655</v>
      </c>
      <c r="T2892" s="13">
        <f>MAX(G2892:G2906)</f>
        <v>10986.89</v>
      </c>
      <c r="X2892">
        <f t="shared" ref="X2892:X2906" si="1640">ABS(K2892)</f>
        <v>17.200000000000728</v>
      </c>
      <c r="Y2892">
        <f t="shared" ref="Y2892:Y2906" si="1641">ABS(M2892)</f>
        <v>20.479999999999563</v>
      </c>
      <c r="Z2892">
        <f t="shared" ref="Z2892:Z2906" si="1642">IF(T2892&lt;1000,ABS(T2892),0)</f>
        <v>0</v>
      </c>
      <c r="AA2892">
        <f t="shared" ref="AA2892:AA2906" si="1643">ABS(N2892)</f>
        <v>23.940000000000509</v>
      </c>
      <c r="AB2892" s="18">
        <f t="shared" ref="AB2892:AB2906" si="1644">ABS(P2892)</f>
        <v>13.090000000000146</v>
      </c>
      <c r="AC2892" s="18">
        <f t="shared" ref="AC2892:AC2906" si="1645">ABS(Q2892)</f>
        <v>65.030000000000655</v>
      </c>
      <c r="AD2892" s="18">
        <f t="shared" ref="AD2892:AD2906" si="1646">IF(O2892=1,ABS(P2892),0)</f>
        <v>0</v>
      </c>
      <c r="AE2892" s="18">
        <f t="shared" ref="AE2892:AE2906" si="1647">IF(O2892=0,ABS(Q2892),0)</f>
        <v>65.030000000000655</v>
      </c>
      <c r="AG2892" s="18">
        <f t="shared" ref="AG2892:AG2906" si="1648">IF(O2892=1,ABS(Q2892),0)</f>
        <v>0</v>
      </c>
      <c r="AH2892" s="18">
        <f t="shared" ref="AH2892:AH2906" si="1649">IF(O2892=0,ABS(P2892),0)</f>
        <v>13.090000000000146</v>
      </c>
    </row>
    <row r="2893" spans="5:34" x14ac:dyDescent="0.25">
      <c r="E2893" s="11">
        <v>43447.375</v>
      </c>
      <c r="F2893" s="9">
        <v>10963.8</v>
      </c>
      <c r="G2893" s="9">
        <v>10982.41</v>
      </c>
      <c r="H2893" s="9">
        <v>10947.41</v>
      </c>
      <c r="I2893" s="9">
        <v>10976.89</v>
      </c>
      <c r="K2893" s="13">
        <f t="shared" si="1638"/>
        <v>13.090000000000146</v>
      </c>
      <c r="L2893" s="13">
        <f t="shared" ref="L2893:L2906" si="1650">L2892+K2893</f>
        <v>13.090000000000146</v>
      </c>
      <c r="M2893" s="13">
        <f t="shared" si="1639"/>
        <v>35</v>
      </c>
      <c r="T2893" s="13">
        <f>MIN(H2892:H2906)</f>
        <v>10885.19</v>
      </c>
      <c r="X2893">
        <f t="shared" si="1640"/>
        <v>13.090000000000146</v>
      </c>
      <c r="Y2893">
        <f t="shared" si="1641"/>
        <v>35</v>
      </c>
      <c r="Z2893">
        <f t="shared" si="1642"/>
        <v>0</v>
      </c>
      <c r="AA2893">
        <f t="shared" si="1643"/>
        <v>0</v>
      </c>
      <c r="AB2893" s="18">
        <f t="shared" si="1644"/>
        <v>0</v>
      </c>
      <c r="AC2893" s="18">
        <f t="shared" si="1645"/>
        <v>0</v>
      </c>
      <c r="AD2893" s="18">
        <f t="shared" si="1646"/>
        <v>0</v>
      </c>
      <c r="AE2893" s="18">
        <f t="shared" si="1647"/>
        <v>0</v>
      </c>
      <c r="AG2893" s="18">
        <f t="shared" si="1648"/>
        <v>0</v>
      </c>
      <c r="AH2893" s="18">
        <f t="shared" si="1649"/>
        <v>0</v>
      </c>
    </row>
    <row r="2894" spans="5:34" x14ac:dyDescent="0.25">
      <c r="E2894" s="12">
        <v>43447.416666666664</v>
      </c>
      <c r="F2894" s="10">
        <v>10976.92</v>
      </c>
      <c r="G2894" s="10">
        <v>10986.89</v>
      </c>
      <c r="H2894" s="10">
        <v>10912.98</v>
      </c>
      <c r="I2894" s="10">
        <v>10916.43</v>
      </c>
      <c r="K2894" s="13">
        <f t="shared" si="1638"/>
        <v>-60.489999999999782</v>
      </c>
      <c r="L2894" s="13">
        <f t="shared" si="1650"/>
        <v>-47.399999999999636</v>
      </c>
      <c r="M2894" s="13">
        <f t="shared" si="1639"/>
        <v>73.909999999999854</v>
      </c>
      <c r="T2894" s="13">
        <f>T2892-T2893</f>
        <v>101.69999999999891</v>
      </c>
      <c r="X2894">
        <f t="shared" si="1640"/>
        <v>60.489999999999782</v>
      </c>
      <c r="Y2894">
        <f t="shared" si="1641"/>
        <v>73.909999999999854</v>
      </c>
      <c r="Z2894">
        <f t="shared" si="1642"/>
        <v>101.69999999999891</v>
      </c>
      <c r="AA2894">
        <f t="shared" si="1643"/>
        <v>0</v>
      </c>
      <c r="AB2894" s="18">
        <f t="shared" si="1644"/>
        <v>0</v>
      </c>
      <c r="AC2894" s="18">
        <f t="shared" si="1645"/>
        <v>0</v>
      </c>
      <c r="AD2894" s="18">
        <f t="shared" si="1646"/>
        <v>0</v>
      </c>
      <c r="AE2894" s="18">
        <f t="shared" si="1647"/>
        <v>0</v>
      </c>
      <c r="AG2894" s="18">
        <f t="shared" si="1648"/>
        <v>0</v>
      </c>
      <c r="AH2894" s="18">
        <f t="shared" si="1649"/>
        <v>0</v>
      </c>
    </row>
    <row r="2895" spans="5:34" x14ac:dyDescent="0.25">
      <c r="E2895" s="11">
        <v>43447.458333333336</v>
      </c>
      <c r="F2895" s="9">
        <v>10916.94</v>
      </c>
      <c r="G2895" s="9">
        <v>10928.12</v>
      </c>
      <c r="H2895" s="9">
        <v>10885.19</v>
      </c>
      <c r="I2895" s="9">
        <v>10899.31</v>
      </c>
      <c r="K2895" s="13">
        <f t="shared" si="1638"/>
        <v>-17.630000000001019</v>
      </c>
      <c r="L2895" s="13">
        <f t="shared" si="1650"/>
        <v>-65.030000000000655</v>
      </c>
      <c r="M2895" s="13">
        <f t="shared" si="1639"/>
        <v>42.930000000000291</v>
      </c>
      <c r="R2895">
        <v>-23</v>
      </c>
      <c r="X2895">
        <f t="shared" si="1640"/>
        <v>17.630000000001019</v>
      </c>
      <c r="Y2895">
        <f t="shared" si="1641"/>
        <v>42.930000000000291</v>
      </c>
      <c r="Z2895">
        <f t="shared" si="1642"/>
        <v>0</v>
      </c>
      <c r="AA2895">
        <f t="shared" si="1643"/>
        <v>0</v>
      </c>
      <c r="AB2895" s="18">
        <f t="shared" si="1644"/>
        <v>0</v>
      </c>
      <c r="AC2895" s="18">
        <f t="shared" si="1645"/>
        <v>0</v>
      </c>
      <c r="AD2895" s="18">
        <f t="shared" si="1646"/>
        <v>0</v>
      </c>
      <c r="AE2895" s="18">
        <f t="shared" si="1647"/>
        <v>0</v>
      </c>
      <c r="AG2895" s="18">
        <f t="shared" si="1648"/>
        <v>0</v>
      </c>
      <c r="AH2895" s="18">
        <f t="shared" si="1649"/>
        <v>0</v>
      </c>
    </row>
    <row r="2896" spans="5:34" x14ac:dyDescent="0.25">
      <c r="E2896" s="12">
        <v>43447.5</v>
      </c>
      <c r="F2896" s="10">
        <v>10899.31</v>
      </c>
      <c r="G2896" s="10">
        <v>10945.8</v>
      </c>
      <c r="H2896" s="10">
        <v>10896.81</v>
      </c>
      <c r="I2896" s="10">
        <v>10928.56</v>
      </c>
      <c r="K2896" s="13">
        <f t="shared" si="1638"/>
        <v>29.25</v>
      </c>
      <c r="L2896" s="13">
        <f t="shared" si="1650"/>
        <v>-35.780000000000655</v>
      </c>
      <c r="M2896" s="13">
        <f t="shared" si="1639"/>
        <v>48.989999999999782</v>
      </c>
      <c r="X2896">
        <f t="shared" si="1640"/>
        <v>29.25</v>
      </c>
      <c r="Y2896">
        <f t="shared" si="1641"/>
        <v>48.989999999999782</v>
      </c>
      <c r="Z2896">
        <f t="shared" si="1642"/>
        <v>0</v>
      </c>
      <c r="AA2896">
        <f t="shared" si="1643"/>
        <v>0</v>
      </c>
      <c r="AB2896" s="18">
        <f t="shared" si="1644"/>
        <v>0</v>
      </c>
      <c r="AC2896" s="18">
        <f t="shared" si="1645"/>
        <v>0</v>
      </c>
      <c r="AD2896" s="18">
        <f t="shared" si="1646"/>
        <v>0</v>
      </c>
      <c r="AE2896" s="18">
        <f t="shared" si="1647"/>
        <v>0</v>
      </c>
      <c r="AG2896" s="18">
        <f t="shared" si="1648"/>
        <v>0</v>
      </c>
      <c r="AH2896" s="18">
        <f t="shared" si="1649"/>
        <v>0</v>
      </c>
    </row>
    <row r="2897" spans="5:34" x14ac:dyDescent="0.25">
      <c r="E2897" s="11">
        <v>43447.541666666664</v>
      </c>
      <c r="F2897" s="9">
        <v>10927.06</v>
      </c>
      <c r="G2897" s="9">
        <v>10958.38</v>
      </c>
      <c r="H2897" s="9">
        <v>10911.34</v>
      </c>
      <c r="I2897" s="9">
        <v>10923.57</v>
      </c>
      <c r="K2897" s="13">
        <f t="shared" si="1638"/>
        <v>-3.4899999999997817</v>
      </c>
      <c r="L2897" s="13">
        <f t="shared" si="1650"/>
        <v>-39.270000000000437</v>
      </c>
      <c r="M2897" s="13">
        <f t="shared" si="1639"/>
        <v>47.039999999999054</v>
      </c>
      <c r="X2897">
        <f t="shared" si="1640"/>
        <v>3.4899999999997817</v>
      </c>
      <c r="Y2897">
        <f t="shared" si="1641"/>
        <v>47.039999999999054</v>
      </c>
      <c r="Z2897">
        <f t="shared" si="1642"/>
        <v>0</v>
      </c>
      <c r="AA2897">
        <f t="shared" si="1643"/>
        <v>0</v>
      </c>
      <c r="AB2897" s="18">
        <f t="shared" si="1644"/>
        <v>0</v>
      </c>
      <c r="AC2897" s="18">
        <f t="shared" si="1645"/>
        <v>0</v>
      </c>
      <c r="AD2897" s="18">
        <f t="shared" si="1646"/>
        <v>0</v>
      </c>
      <c r="AE2897" s="18">
        <f t="shared" si="1647"/>
        <v>0</v>
      </c>
      <c r="AG2897" s="18">
        <f t="shared" si="1648"/>
        <v>0</v>
      </c>
      <c r="AH2897" s="18">
        <f t="shared" si="1649"/>
        <v>0</v>
      </c>
    </row>
    <row r="2898" spans="5:34" x14ac:dyDescent="0.25">
      <c r="E2898" s="12">
        <v>43447.583333333336</v>
      </c>
      <c r="F2898" s="10">
        <v>10923.82</v>
      </c>
      <c r="G2898" s="10">
        <v>10954.1</v>
      </c>
      <c r="H2898" s="10">
        <v>10907.81</v>
      </c>
      <c r="I2898" s="10">
        <v>10932.15</v>
      </c>
      <c r="K2898" s="13">
        <f t="shared" si="1638"/>
        <v>8.3299999999999272</v>
      </c>
      <c r="L2898" s="13">
        <f t="shared" si="1650"/>
        <v>-30.940000000000509</v>
      </c>
      <c r="M2898" s="13">
        <f t="shared" si="1639"/>
        <v>46.290000000000873</v>
      </c>
      <c r="X2898">
        <f t="shared" si="1640"/>
        <v>8.3299999999999272</v>
      </c>
      <c r="Y2898">
        <f t="shared" si="1641"/>
        <v>46.290000000000873</v>
      </c>
      <c r="Z2898">
        <f t="shared" si="1642"/>
        <v>0</v>
      </c>
      <c r="AA2898">
        <f t="shared" si="1643"/>
        <v>0</v>
      </c>
      <c r="AB2898" s="18">
        <f t="shared" si="1644"/>
        <v>0</v>
      </c>
      <c r="AC2898" s="18">
        <f t="shared" si="1645"/>
        <v>0</v>
      </c>
      <c r="AD2898" s="18">
        <f t="shared" si="1646"/>
        <v>0</v>
      </c>
      <c r="AE2898" s="18">
        <f t="shared" si="1647"/>
        <v>0</v>
      </c>
      <c r="AG2898" s="18">
        <f t="shared" si="1648"/>
        <v>0</v>
      </c>
      <c r="AH2898" s="18">
        <f t="shared" si="1649"/>
        <v>0</v>
      </c>
    </row>
    <row r="2899" spans="5:34" x14ac:dyDescent="0.25">
      <c r="E2899" s="11">
        <v>43447.625</v>
      </c>
      <c r="F2899" s="9">
        <v>10932.4</v>
      </c>
      <c r="G2899" s="9">
        <v>10972.57</v>
      </c>
      <c r="H2899" s="9">
        <v>10931.9</v>
      </c>
      <c r="I2899" s="9">
        <v>10952.78</v>
      </c>
      <c r="K2899" s="13">
        <f t="shared" si="1638"/>
        <v>20.380000000001019</v>
      </c>
      <c r="L2899" s="13">
        <f t="shared" si="1650"/>
        <v>-10.559999999999491</v>
      </c>
      <c r="M2899" s="13">
        <f t="shared" si="1639"/>
        <v>40.670000000000073</v>
      </c>
      <c r="X2899">
        <f t="shared" si="1640"/>
        <v>20.380000000001019</v>
      </c>
      <c r="Y2899">
        <f t="shared" si="1641"/>
        <v>40.670000000000073</v>
      </c>
      <c r="Z2899">
        <f t="shared" si="1642"/>
        <v>0</v>
      </c>
      <c r="AA2899">
        <f t="shared" si="1643"/>
        <v>0</v>
      </c>
      <c r="AB2899" s="18">
        <f t="shared" si="1644"/>
        <v>0</v>
      </c>
      <c r="AC2899" s="18">
        <f t="shared" si="1645"/>
        <v>0</v>
      </c>
      <c r="AD2899" s="18">
        <f t="shared" si="1646"/>
        <v>0</v>
      </c>
      <c r="AE2899" s="18">
        <f t="shared" si="1647"/>
        <v>0</v>
      </c>
      <c r="AG2899" s="18">
        <f t="shared" si="1648"/>
        <v>0</v>
      </c>
      <c r="AH2899" s="18">
        <f t="shared" si="1649"/>
        <v>0</v>
      </c>
    </row>
    <row r="2900" spans="5:34" x14ac:dyDescent="0.25">
      <c r="E2900" s="12">
        <v>43447.666666666664</v>
      </c>
      <c r="F2900" s="10">
        <v>10952.78</v>
      </c>
      <c r="G2900" s="10">
        <v>10966.56</v>
      </c>
      <c r="H2900" s="10">
        <v>10935.49</v>
      </c>
      <c r="I2900" s="10">
        <v>10940.21</v>
      </c>
      <c r="K2900" s="13">
        <f t="shared" si="1638"/>
        <v>-12.570000000001528</v>
      </c>
      <c r="L2900" s="13">
        <f t="shared" si="1650"/>
        <v>-23.130000000001019</v>
      </c>
      <c r="M2900" s="13">
        <f t="shared" si="1639"/>
        <v>31.069999999999709</v>
      </c>
      <c r="X2900">
        <f t="shared" si="1640"/>
        <v>12.570000000001528</v>
      </c>
      <c r="Y2900">
        <f t="shared" si="1641"/>
        <v>31.069999999999709</v>
      </c>
      <c r="Z2900">
        <f t="shared" si="1642"/>
        <v>0</v>
      </c>
      <c r="AA2900">
        <f t="shared" si="1643"/>
        <v>0</v>
      </c>
      <c r="AB2900" s="18">
        <f t="shared" si="1644"/>
        <v>0</v>
      </c>
      <c r="AC2900" s="18">
        <f t="shared" si="1645"/>
        <v>0</v>
      </c>
      <c r="AD2900" s="18">
        <f t="shared" si="1646"/>
        <v>0</v>
      </c>
      <c r="AE2900" s="18">
        <f t="shared" si="1647"/>
        <v>0</v>
      </c>
      <c r="AG2900" s="18">
        <f t="shared" si="1648"/>
        <v>0</v>
      </c>
      <c r="AH2900" s="18">
        <f t="shared" si="1649"/>
        <v>0</v>
      </c>
    </row>
    <row r="2901" spans="5:34" x14ac:dyDescent="0.25">
      <c r="E2901" s="11">
        <v>43447.708333333336</v>
      </c>
      <c r="F2901" s="9">
        <v>10939.96</v>
      </c>
      <c r="G2901" s="9">
        <v>10977.56</v>
      </c>
      <c r="H2901" s="9">
        <v>10922.23</v>
      </c>
      <c r="I2901" s="9">
        <v>10926.42</v>
      </c>
      <c r="K2901" s="13">
        <f t="shared" si="1638"/>
        <v>-13.539999999999054</v>
      </c>
      <c r="L2901" s="13">
        <f t="shared" si="1650"/>
        <v>-36.670000000000073</v>
      </c>
      <c r="M2901" s="13">
        <f t="shared" si="1639"/>
        <v>55.329999999999927</v>
      </c>
      <c r="X2901">
        <f t="shared" si="1640"/>
        <v>13.539999999999054</v>
      </c>
      <c r="Y2901">
        <f t="shared" si="1641"/>
        <v>55.329999999999927</v>
      </c>
      <c r="Z2901">
        <f t="shared" si="1642"/>
        <v>0</v>
      </c>
      <c r="AA2901">
        <f t="shared" si="1643"/>
        <v>0</v>
      </c>
      <c r="AB2901" s="18">
        <f t="shared" si="1644"/>
        <v>0</v>
      </c>
      <c r="AC2901" s="18">
        <f t="shared" si="1645"/>
        <v>0</v>
      </c>
      <c r="AD2901" s="18">
        <f t="shared" si="1646"/>
        <v>0</v>
      </c>
      <c r="AE2901" s="18">
        <f t="shared" si="1647"/>
        <v>0</v>
      </c>
      <c r="AG2901" s="18">
        <f t="shared" si="1648"/>
        <v>0</v>
      </c>
      <c r="AH2901" s="18">
        <f t="shared" si="1649"/>
        <v>0</v>
      </c>
    </row>
    <row r="2902" spans="5:34" x14ac:dyDescent="0.25">
      <c r="E2902" s="12">
        <v>43447.75</v>
      </c>
      <c r="F2902" s="10">
        <v>10925.92</v>
      </c>
      <c r="G2902" s="10">
        <v>10948.1</v>
      </c>
      <c r="H2902" s="10">
        <v>10906.2</v>
      </c>
      <c r="I2902" s="10">
        <v>10909.84</v>
      </c>
      <c r="K2902" s="13">
        <f t="shared" si="1638"/>
        <v>-16.079999999999927</v>
      </c>
      <c r="L2902" s="13">
        <f t="shared" si="1650"/>
        <v>-52.75</v>
      </c>
      <c r="M2902" s="13">
        <f t="shared" si="1639"/>
        <v>41.899999999999636</v>
      </c>
      <c r="X2902">
        <f t="shared" si="1640"/>
        <v>16.079999999999927</v>
      </c>
      <c r="Y2902">
        <f t="shared" si="1641"/>
        <v>41.899999999999636</v>
      </c>
      <c r="Z2902">
        <f t="shared" si="1642"/>
        <v>0</v>
      </c>
      <c r="AA2902">
        <f t="shared" si="1643"/>
        <v>0</v>
      </c>
      <c r="AB2902" s="18">
        <f t="shared" si="1644"/>
        <v>0</v>
      </c>
      <c r="AC2902" s="18">
        <f t="shared" si="1645"/>
        <v>0</v>
      </c>
      <c r="AD2902" s="18">
        <f t="shared" si="1646"/>
        <v>0</v>
      </c>
      <c r="AE2902" s="18">
        <f t="shared" si="1647"/>
        <v>0</v>
      </c>
      <c r="AG2902" s="18">
        <f t="shared" si="1648"/>
        <v>0</v>
      </c>
      <c r="AH2902" s="18">
        <f t="shared" si="1649"/>
        <v>0</v>
      </c>
    </row>
    <row r="2903" spans="5:34" x14ac:dyDescent="0.25">
      <c r="E2903" s="11">
        <v>43447.791666666664</v>
      </c>
      <c r="F2903" s="9">
        <v>10909.09</v>
      </c>
      <c r="G2903" s="9">
        <v>10927.84</v>
      </c>
      <c r="H2903" s="9">
        <v>10898.84</v>
      </c>
      <c r="I2903" s="9">
        <v>10913.33</v>
      </c>
      <c r="K2903" s="13">
        <f t="shared" si="1638"/>
        <v>4.2399999999997817</v>
      </c>
      <c r="L2903" s="13">
        <f t="shared" si="1650"/>
        <v>-48.510000000000218</v>
      </c>
      <c r="M2903" s="13">
        <f t="shared" si="1639"/>
        <v>29</v>
      </c>
      <c r="X2903">
        <f t="shared" si="1640"/>
        <v>4.2399999999997817</v>
      </c>
      <c r="Y2903">
        <f t="shared" si="1641"/>
        <v>29</v>
      </c>
      <c r="Z2903">
        <f t="shared" si="1642"/>
        <v>0</v>
      </c>
      <c r="AA2903">
        <f t="shared" si="1643"/>
        <v>0</v>
      </c>
      <c r="AB2903" s="18">
        <f t="shared" si="1644"/>
        <v>0</v>
      </c>
      <c r="AC2903" s="18">
        <f t="shared" si="1645"/>
        <v>0</v>
      </c>
      <c r="AD2903" s="18">
        <f t="shared" si="1646"/>
        <v>0</v>
      </c>
      <c r="AE2903" s="18">
        <f t="shared" si="1647"/>
        <v>0</v>
      </c>
      <c r="AG2903" s="18">
        <f t="shared" si="1648"/>
        <v>0</v>
      </c>
      <c r="AH2903" s="18">
        <f t="shared" si="1649"/>
        <v>0</v>
      </c>
    </row>
    <row r="2904" spans="5:34" x14ac:dyDescent="0.25">
      <c r="E2904" s="12">
        <v>43447.833333333336</v>
      </c>
      <c r="F2904" s="10">
        <v>10912.33</v>
      </c>
      <c r="G2904" s="10">
        <v>10931.82</v>
      </c>
      <c r="H2904" s="10">
        <v>10896.82</v>
      </c>
      <c r="I2904" s="10">
        <v>10908.06</v>
      </c>
      <c r="K2904" s="13">
        <f t="shared" si="1638"/>
        <v>-4.2700000000004366</v>
      </c>
      <c r="L2904" s="13">
        <f t="shared" si="1650"/>
        <v>-52.780000000000655</v>
      </c>
      <c r="M2904" s="13">
        <f t="shared" si="1639"/>
        <v>35</v>
      </c>
      <c r="X2904">
        <f t="shared" si="1640"/>
        <v>4.2700000000004366</v>
      </c>
      <c r="Y2904">
        <f t="shared" si="1641"/>
        <v>35</v>
      </c>
      <c r="Z2904">
        <f t="shared" si="1642"/>
        <v>0</v>
      </c>
      <c r="AA2904">
        <f t="shared" si="1643"/>
        <v>0</v>
      </c>
      <c r="AB2904" s="18">
        <f t="shared" si="1644"/>
        <v>0</v>
      </c>
      <c r="AC2904" s="18">
        <f t="shared" si="1645"/>
        <v>0</v>
      </c>
      <c r="AD2904" s="18">
        <f t="shared" si="1646"/>
        <v>0</v>
      </c>
      <c r="AE2904" s="18">
        <f t="shared" si="1647"/>
        <v>0</v>
      </c>
      <c r="AG2904" s="18">
        <f t="shared" si="1648"/>
        <v>0</v>
      </c>
      <c r="AH2904" s="18">
        <f t="shared" si="1649"/>
        <v>0</v>
      </c>
    </row>
    <row r="2905" spans="5:34" x14ac:dyDescent="0.25">
      <c r="E2905" s="11">
        <v>43447.875</v>
      </c>
      <c r="F2905" s="9">
        <v>10908.31</v>
      </c>
      <c r="G2905" s="9">
        <v>10913.3</v>
      </c>
      <c r="H2905" s="9">
        <v>10894.05</v>
      </c>
      <c r="I2905" s="9">
        <v>10908.8</v>
      </c>
      <c r="K2905" s="13">
        <f t="shared" si="1638"/>
        <v>0.48999999999978172</v>
      </c>
      <c r="L2905" s="13">
        <f t="shared" si="1650"/>
        <v>-52.290000000000873</v>
      </c>
      <c r="M2905" s="13">
        <f t="shared" si="1639"/>
        <v>19.25</v>
      </c>
      <c r="X2905">
        <f t="shared" si="1640"/>
        <v>0.48999999999978172</v>
      </c>
      <c r="Y2905">
        <f t="shared" si="1641"/>
        <v>19.25</v>
      </c>
      <c r="Z2905">
        <f t="shared" si="1642"/>
        <v>0</v>
      </c>
      <c r="AA2905">
        <f t="shared" si="1643"/>
        <v>0</v>
      </c>
      <c r="AB2905" s="18">
        <f t="shared" si="1644"/>
        <v>0</v>
      </c>
      <c r="AC2905" s="18">
        <f t="shared" si="1645"/>
        <v>0</v>
      </c>
      <c r="AD2905" s="18">
        <f t="shared" si="1646"/>
        <v>0</v>
      </c>
      <c r="AE2905" s="18">
        <f t="shared" si="1647"/>
        <v>0</v>
      </c>
      <c r="AG2905" s="18">
        <f t="shared" si="1648"/>
        <v>0</v>
      </c>
      <c r="AH2905" s="18">
        <f t="shared" si="1649"/>
        <v>0</v>
      </c>
    </row>
    <row r="2906" spans="5:34" x14ac:dyDescent="0.25">
      <c r="E2906" s="12">
        <v>43447.916666666664</v>
      </c>
      <c r="F2906" s="10">
        <v>10909.3</v>
      </c>
      <c r="G2906" s="10">
        <v>10926.29</v>
      </c>
      <c r="H2906" s="10">
        <v>10896.78</v>
      </c>
      <c r="I2906" s="10">
        <v>10918.63</v>
      </c>
      <c r="K2906" s="13">
        <f t="shared" si="1638"/>
        <v>9.3299999999999272</v>
      </c>
      <c r="L2906" s="13">
        <f t="shared" si="1650"/>
        <v>-42.960000000000946</v>
      </c>
      <c r="M2906" s="13">
        <f t="shared" si="1639"/>
        <v>29.510000000000218</v>
      </c>
      <c r="N2906" s="13"/>
      <c r="X2906">
        <f t="shared" si="1640"/>
        <v>9.3299999999999272</v>
      </c>
      <c r="Y2906">
        <f t="shared" si="1641"/>
        <v>29.510000000000218</v>
      </c>
      <c r="Z2906">
        <f t="shared" si="1642"/>
        <v>0</v>
      </c>
      <c r="AA2906">
        <f t="shared" si="1643"/>
        <v>0</v>
      </c>
      <c r="AB2906" s="18">
        <f t="shared" si="1644"/>
        <v>0</v>
      </c>
      <c r="AC2906" s="18">
        <f t="shared" si="1645"/>
        <v>0</v>
      </c>
      <c r="AD2906" s="18">
        <f t="shared" si="1646"/>
        <v>0</v>
      </c>
      <c r="AE2906" s="18">
        <f t="shared" si="1647"/>
        <v>0</v>
      </c>
      <c r="AG2906" s="18">
        <f t="shared" si="1648"/>
        <v>0</v>
      </c>
      <c r="AH2906" s="18">
        <f t="shared" si="1649"/>
        <v>0</v>
      </c>
    </row>
    <row r="2907" spans="5:34" hidden="1" x14ac:dyDescent="0.25">
      <c r="E2907" s="11">
        <v>43447.958333333336</v>
      </c>
      <c r="F2907" s="9">
        <v>10886.21</v>
      </c>
      <c r="G2907" s="9">
        <v>10904.66</v>
      </c>
      <c r="H2907" s="9">
        <v>10885.7</v>
      </c>
      <c r="I2907" s="9">
        <v>10894.28</v>
      </c>
      <c r="AB2907"/>
      <c r="AC2907"/>
      <c r="AD2907"/>
      <c r="AE2907"/>
    </row>
    <row r="2908" spans="5:34" hidden="1" x14ac:dyDescent="0.25">
      <c r="E2908" s="12">
        <v>43448.041666666664</v>
      </c>
      <c r="F2908" s="10">
        <v>10901.47</v>
      </c>
      <c r="G2908" s="10">
        <v>10908.66</v>
      </c>
      <c r="H2908" s="10">
        <v>10888.08</v>
      </c>
      <c r="I2908" s="10">
        <v>10901.45</v>
      </c>
      <c r="AB2908"/>
      <c r="AC2908"/>
      <c r="AD2908"/>
      <c r="AE2908"/>
    </row>
    <row r="2909" spans="5:34" hidden="1" x14ac:dyDescent="0.25">
      <c r="E2909" s="11">
        <v>43448.083333333336</v>
      </c>
      <c r="F2909" s="9">
        <v>10899.39</v>
      </c>
      <c r="G2909" s="9">
        <v>10911.74</v>
      </c>
      <c r="H2909" s="9">
        <v>10855.61</v>
      </c>
      <c r="I2909" s="9">
        <v>10866.36</v>
      </c>
      <c r="AB2909"/>
      <c r="AC2909"/>
      <c r="AD2909"/>
      <c r="AE2909"/>
    </row>
    <row r="2910" spans="5:34" hidden="1" x14ac:dyDescent="0.25">
      <c r="E2910" s="12">
        <v>43448.125</v>
      </c>
      <c r="F2910" s="10">
        <v>10866.6</v>
      </c>
      <c r="G2910" s="10">
        <v>10867.35</v>
      </c>
      <c r="H2910" s="10">
        <v>10824.58</v>
      </c>
      <c r="I2910" s="10">
        <v>10834.83</v>
      </c>
      <c r="AB2910"/>
      <c r="AC2910"/>
      <c r="AD2910"/>
      <c r="AE2910"/>
    </row>
    <row r="2911" spans="5:34" hidden="1" x14ac:dyDescent="0.25">
      <c r="E2911" s="11">
        <v>43448.166666666664</v>
      </c>
      <c r="F2911" s="9">
        <v>10834.08</v>
      </c>
      <c r="G2911" s="9">
        <v>10834.08</v>
      </c>
      <c r="H2911" s="9">
        <v>10820.33</v>
      </c>
      <c r="I2911" s="9">
        <v>10832.57</v>
      </c>
      <c r="AB2911"/>
      <c r="AC2911"/>
      <c r="AD2911"/>
      <c r="AE2911"/>
    </row>
    <row r="2912" spans="5:34" hidden="1" x14ac:dyDescent="0.25">
      <c r="E2912" s="12">
        <v>43448.208333333336</v>
      </c>
      <c r="F2912" s="10">
        <v>10832.07</v>
      </c>
      <c r="G2912" s="10">
        <v>10845.32</v>
      </c>
      <c r="H2912" s="10">
        <v>10829.82</v>
      </c>
      <c r="I2912" s="10">
        <v>10841.81</v>
      </c>
      <c r="AB2912"/>
      <c r="AC2912"/>
      <c r="AD2912"/>
      <c r="AE2912"/>
    </row>
    <row r="2913" spans="5:34" hidden="1" x14ac:dyDescent="0.25">
      <c r="E2913" s="11">
        <v>43448.25</v>
      </c>
      <c r="F2913" s="9">
        <v>10842.06</v>
      </c>
      <c r="G2913" s="9">
        <v>10846.31</v>
      </c>
      <c r="H2913" s="9">
        <v>10823.29</v>
      </c>
      <c r="I2913" s="9">
        <v>10823.79</v>
      </c>
      <c r="AB2913"/>
      <c r="AC2913"/>
      <c r="AD2913"/>
      <c r="AE2913"/>
    </row>
    <row r="2914" spans="5:34" hidden="1" x14ac:dyDescent="0.25">
      <c r="E2914" s="12">
        <v>43448.291666666664</v>
      </c>
      <c r="F2914" s="10">
        <v>10824.79</v>
      </c>
      <c r="G2914" s="10">
        <v>10832.79</v>
      </c>
      <c r="H2914" s="10">
        <v>10818.29</v>
      </c>
      <c r="I2914" s="10">
        <v>10822.78</v>
      </c>
      <c r="AB2914"/>
      <c r="AC2914"/>
      <c r="AD2914"/>
      <c r="AE2914"/>
    </row>
    <row r="2915" spans="5:34" x14ac:dyDescent="0.25">
      <c r="E2915" s="11">
        <v>43448.333333333336</v>
      </c>
      <c r="F2915" s="9">
        <v>10823.28</v>
      </c>
      <c r="G2915" s="9">
        <v>10832.05</v>
      </c>
      <c r="H2915" s="9">
        <v>10820.03</v>
      </c>
      <c r="I2915" s="9">
        <v>10828.76</v>
      </c>
      <c r="K2915" s="13">
        <f t="shared" ref="K2915:K2929" si="1651">I2915-F2915</f>
        <v>5.4799999999995634</v>
      </c>
      <c r="L2915" s="13">
        <v>0</v>
      </c>
      <c r="M2915" s="13">
        <f t="shared" ref="M2915:M2929" si="1652">G2915-H2915</f>
        <v>12.019999999998618</v>
      </c>
      <c r="N2915" s="13">
        <f>I2929-F2915</f>
        <v>11.299999999999272</v>
      </c>
      <c r="O2915" s="18">
        <f>IF(K2915*N2915&gt;0,1,0)</f>
        <v>1</v>
      </c>
      <c r="P2915">
        <f>_xlfn.IFS(K2915&lt;0,MIN(L2914:L2928),K2915&gt;0,MAX(L2914:L2928))</f>
        <v>62.320000000001528</v>
      </c>
      <c r="Q2915">
        <f>_xlfn.IFS(K2915&lt;0,MAX(L2914:L2928),K2915&gt;0,MIN(L2914:L2928))</f>
        <v>-79.699999999998909</v>
      </c>
      <c r="T2915" s="13">
        <f>MAX(G2915:G2929)</f>
        <v>10904.41</v>
      </c>
      <c r="X2915">
        <f t="shared" ref="X2915:X2929" si="1653">ABS(K2915)</f>
        <v>5.4799999999995634</v>
      </c>
      <c r="Y2915">
        <f t="shared" ref="Y2915:Y2929" si="1654">ABS(M2915)</f>
        <v>12.019999999998618</v>
      </c>
      <c r="Z2915">
        <f t="shared" ref="Z2915:Z2929" si="1655">IF(T2915&lt;1000,ABS(T2915),0)</f>
        <v>0</v>
      </c>
      <c r="AA2915">
        <f t="shared" ref="AA2915:AA2929" si="1656">ABS(N2915)</f>
        <v>11.299999999999272</v>
      </c>
      <c r="AB2915" s="18">
        <f t="shared" ref="AB2915:AB2929" si="1657">ABS(P2915)</f>
        <v>62.320000000001528</v>
      </c>
      <c r="AC2915" s="18">
        <f t="shared" ref="AC2915:AC2929" si="1658">ABS(Q2915)</f>
        <v>79.699999999998909</v>
      </c>
      <c r="AD2915" s="18">
        <f t="shared" ref="AD2915:AD2929" si="1659">IF(O2915=1,ABS(P2915),0)</f>
        <v>62.320000000001528</v>
      </c>
      <c r="AE2915" s="18">
        <f t="shared" ref="AE2915:AE2929" si="1660">IF(O2915=0,ABS(Q2915),0)</f>
        <v>0</v>
      </c>
      <c r="AG2915" s="18">
        <f t="shared" ref="AG2915:AG2929" si="1661">IF(O2915=1,ABS(Q2915),0)</f>
        <v>79.699999999998909</v>
      </c>
      <c r="AH2915" s="18">
        <f t="shared" ref="AH2915:AH2929" si="1662">IF(O2915=0,ABS(P2915),0)</f>
        <v>0</v>
      </c>
    </row>
    <row r="2916" spans="5:34" x14ac:dyDescent="0.25">
      <c r="E2916" s="12">
        <v>43448.375</v>
      </c>
      <c r="F2916" s="10">
        <v>10831.24</v>
      </c>
      <c r="G2916" s="10">
        <v>10846.11</v>
      </c>
      <c r="H2916" s="10">
        <v>10804.1</v>
      </c>
      <c r="I2916" s="10">
        <v>10809.09</v>
      </c>
      <c r="K2916" s="13">
        <f t="shared" si="1651"/>
        <v>-22.149999999999636</v>
      </c>
      <c r="L2916" s="13">
        <f t="shared" ref="L2916:L2929" si="1663">L2915+K2916</f>
        <v>-22.149999999999636</v>
      </c>
      <c r="M2916" s="13">
        <f t="shared" si="1652"/>
        <v>42.010000000000218</v>
      </c>
      <c r="T2916" s="13">
        <f>MIN(H2915:H2929)</f>
        <v>10731.82</v>
      </c>
      <c r="X2916">
        <f t="shared" si="1653"/>
        <v>22.149999999999636</v>
      </c>
      <c r="Y2916">
        <f t="shared" si="1654"/>
        <v>42.010000000000218</v>
      </c>
      <c r="Z2916">
        <f t="shared" si="1655"/>
        <v>0</v>
      </c>
      <c r="AA2916">
        <f t="shared" si="1656"/>
        <v>0</v>
      </c>
      <c r="AB2916" s="18">
        <f t="shared" si="1657"/>
        <v>0</v>
      </c>
      <c r="AC2916" s="18">
        <f t="shared" si="1658"/>
        <v>0</v>
      </c>
      <c r="AD2916" s="18">
        <f t="shared" si="1659"/>
        <v>0</v>
      </c>
      <c r="AE2916" s="18">
        <f t="shared" si="1660"/>
        <v>0</v>
      </c>
      <c r="AG2916" s="18">
        <f t="shared" si="1661"/>
        <v>0</v>
      </c>
      <c r="AH2916" s="18">
        <f t="shared" si="1662"/>
        <v>0</v>
      </c>
    </row>
    <row r="2917" spans="5:34" x14ac:dyDescent="0.25">
      <c r="E2917" s="11">
        <v>43448.416666666664</v>
      </c>
      <c r="F2917" s="9">
        <v>10809.71</v>
      </c>
      <c r="G2917" s="9">
        <v>10821.1</v>
      </c>
      <c r="H2917" s="9">
        <v>10748.46</v>
      </c>
      <c r="I2917" s="9">
        <v>10752.16</v>
      </c>
      <c r="K2917" s="13">
        <f t="shared" si="1651"/>
        <v>-57.549999999999272</v>
      </c>
      <c r="L2917" s="13">
        <f t="shared" si="1663"/>
        <v>-79.699999999998909</v>
      </c>
      <c r="M2917" s="13">
        <f t="shared" si="1652"/>
        <v>72.640000000001237</v>
      </c>
      <c r="T2917" s="13">
        <f>T2915-T2916</f>
        <v>172.59000000000015</v>
      </c>
      <c r="X2917">
        <f t="shared" si="1653"/>
        <v>57.549999999999272</v>
      </c>
      <c r="Y2917">
        <f t="shared" si="1654"/>
        <v>72.640000000001237</v>
      </c>
      <c r="Z2917">
        <f t="shared" si="1655"/>
        <v>172.59000000000015</v>
      </c>
      <c r="AA2917">
        <f t="shared" si="1656"/>
        <v>0</v>
      </c>
      <c r="AB2917" s="18">
        <f t="shared" si="1657"/>
        <v>0</v>
      </c>
      <c r="AC2917" s="18">
        <f t="shared" si="1658"/>
        <v>0</v>
      </c>
      <c r="AD2917" s="18">
        <f t="shared" si="1659"/>
        <v>0</v>
      </c>
      <c r="AE2917" s="18">
        <f t="shared" si="1660"/>
        <v>0</v>
      </c>
      <c r="AG2917" s="18">
        <f t="shared" si="1661"/>
        <v>0</v>
      </c>
      <c r="AH2917" s="18">
        <f t="shared" si="1662"/>
        <v>0</v>
      </c>
    </row>
    <row r="2918" spans="5:34" x14ac:dyDescent="0.25">
      <c r="E2918" s="12">
        <v>43448.458333333336</v>
      </c>
      <c r="F2918" s="10">
        <v>10748.91</v>
      </c>
      <c r="G2918" s="10">
        <v>10774.42</v>
      </c>
      <c r="H2918" s="10">
        <v>10731.82</v>
      </c>
      <c r="I2918" s="10">
        <v>10763.38</v>
      </c>
      <c r="K2918" s="13">
        <f t="shared" si="1651"/>
        <v>14.469999999999345</v>
      </c>
      <c r="L2918" s="13">
        <f t="shared" si="1663"/>
        <v>-65.229999999999563</v>
      </c>
      <c r="M2918" s="13">
        <f t="shared" si="1652"/>
        <v>42.600000000000364</v>
      </c>
      <c r="R2918">
        <v>-40</v>
      </c>
      <c r="X2918">
        <f t="shared" si="1653"/>
        <v>14.469999999999345</v>
      </c>
      <c r="Y2918">
        <f t="shared" si="1654"/>
        <v>42.600000000000364</v>
      </c>
      <c r="Z2918">
        <f t="shared" si="1655"/>
        <v>0</v>
      </c>
      <c r="AA2918">
        <f t="shared" si="1656"/>
        <v>0</v>
      </c>
      <c r="AB2918" s="18">
        <f t="shared" si="1657"/>
        <v>0</v>
      </c>
      <c r="AC2918" s="18">
        <f t="shared" si="1658"/>
        <v>0</v>
      </c>
      <c r="AD2918" s="18">
        <f t="shared" si="1659"/>
        <v>0</v>
      </c>
      <c r="AE2918" s="18">
        <f t="shared" si="1660"/>
        <v>0</v>
      </c>
      <c r="AG2918" s="18">
        <f t="shared" si="1661"/>
        <v>0</v>
      </c>
      <c r="AH2918" s="18">
        <f t="shared" si="1662"/>
        <v>0</v>
      </c>
    </row>
    <row r="2919" spans="5:34" x14ac:dyDescent="0.25">
      <c r="E2919" s="11">
        <v>43448.5</v>
      </c>
      <c r="F2919" s="9">
        <v>10764.13</v>
      </c>
      <c r="G2919" s="9">
        <v>10822.79</v>
      </c>
      <c r="H2919" s="9">
        <v>10763.16</v>
      </c>
      <c r="I2919" s="9">
        <v>10804.42</v>
      </c>
      <c r="K2919" s="13">
        <f t="shared" si="1651"/>
        <v>40.290000000000873</v>
      </c>
      <c r="L2919" s="13">
        <f t="shared" si="1663"/>
        <v>-24.93999999999869</v>
      </c>
      <c r="M2919" s="13">
        <f t="shared" si="1652"/>
        <v>59.630000000001019</v>
      </c>
      <c r="X2919">
        <f t="shared" si="1653"/>
        <v>40.290000000000873</v>
      </c>
      <c r="Y2919">
        <f t="shared" si="1654"/>
        <v>59.630000000001019</v>
      </c>
      <c r="Z2919">
        <f t="shared" si="1655"/>
        <v>0</v>
      </c>
      <c r="AA2919">
        <f t="shared" si="1656"/>
        <v>0</v>
      </c>
      <c r="AB2919" s="18">
        <f t="shared" si="1657"/>
        <v>0</v>
      </c>
      <c r="AC2919" s="18">
        <f t="shared" si="1658"/>
        <v>0</v>
      </c>
      <c r="AD2919" s="18">
        <f t="shared" si="1659"/>
        <v>0</v>
      </c>
      <c r="AE2919" s="18">
        <f t="shared" si="1660"/>
        <v>0</v>
      </c>
      <c r="AG2919" s="18">
        <f t="shared" si="1661"/>
        <v>0</v>
      </c>
      <c r="AH2919" s="18">
        <f t="shared" si="1662"/>
        <v>0</v>
      </c>
    </row>
    <row r="2920" spans="5:34" x14ac:dyDescent="0.25">
      <c r="E2920" s="12">
        <v>43448.541666666664</v>
      </c>
      <c r="F2920" s="10">
        <v>10805.67</v>
      </c>
      <c r="G2920" s="10">
        <v>10845.7</v>
      </c>
      <c r="H2920" s="10">
        <v>10798.84</v>
      </c>
      <c r="I2920" s="10">
        <v>10834.63</v>
      </c>
      <c r="K2920" s="13">
        <f t="shared" si="1651"/>
        <v>28.959999999999127</v>
      </c>
      <c r="L2920" s="13">
        <f t="shared" si="1663"/>
        <v>4.0200000000004366</v>
      </c>
      <c r="M2920" s="13">
        <f t="shared" si="1652"/>
        <v>46.860000000000582</v>
      </c>
      <c r="X2920">
        <f t="shared" si="1653"/>
        <v>28.959999999999127</v>
      </c>
      <c r="Y2920">
        <f t="shared" si="1654"/>
        <v>46.860000000000582</v>
      </c>
      <c r="Z2920">
        <f t="shared" si="1655"/>
        <v>0</v>
      </c>
      <c r="AA2920">
        <f t="shared" si="1656"/>
        <v>0</v>
      </c>
      <c r="AB2920" s="18">
        <f t="shared" si="1657"/>
        <v>0</v>
      </c>
      <c r="AC2920" s="18">
        <f t="shared" si="1658"/>
        <v>0</v>
      </c>
      <c r="AD2920" s="18">
        <f t="shared" si="1659"/>
        <v>0</v>
      </c>
      <c r="AE2920" s="18">
        <f t="shared" si="1660"/>
        <v>0</v>
      </c>
      <c r="AG2920" s="18">
        <f t="shared" si="1661"/>
        <v>0</v>
      </c>
      <c r="AH2920" s="18">
        <f t="shared" si="1662"/>
        <v>0</v>
      </c>
    </row>
    <row r="2921" spans="5:34" x14ac:dyDescent="0.25">
      <c r="E2921" s="11">
        <v>43448.583333333336</v>
      </c>
      <c r="F2921" s="9">
        <v>10835.63</v>
      </c>
      <c r="G2921" s="9">
        <v>10867.8</v>
      </c>
      <c r="H2921" s="9">
        <v>10827.56</v>
      </c>
      <c r="I2921" s="9">
        <v>10851.28</v>
      </c>
      <c r="K2921" s="13">
        <f t="shared" si="1651"/>
        <v>15.650000000001455</v>
      </c>
      <c r="L2921" s="13">
        <f t="shared" si="1663"/>
        <v>19.670000000001892</v>
      </c>
      <c r="M2921" s="13">
        <f t="shared" si="1652"/>
        <v>40.239999999999782</v>
      </c>
      <c r="X2921">
        <f t="shared" si="1653"/>
        <v>15.650000000001455</v>
      </c>
      <c r="Y2921">
        <f t="shared" si="1654"/>
        <v>40.239999999999782</v>
      </c>
      <c r="Z2921">
        <f t="shared" si="1655"/>
        <v>0</v>
      </c>
      <c r="AA2921">
        <f t="shared" si="1656"/>
        <v>0</v>
      </c>
      <c r="AB2921" s="18">
        <f t="shared" si="1657"/>
        <v>0</v>
      </c>
      <c r="AC2921" s="18">
        <f t="shared" si="1658"/>
        <v>0</v>
      </c>
      <c r="AD2921" s="18">
        <f t="shared" si="1659"/>
        <v>0</v>
      </c>
      <c r="AE2921" s="18">
        <f t="shared" si="1660"/>
        <v>0</v>
      </c>
      <c r="AG2921" s="18">
        <f t="shared" si="1661"/>
        <v>0</v>
      </c>
      <c r="AH2921" s="18">
        <f t="shared" si="1662"/>
        <v>0</v>
      </c>
    </row>
    <row r="2922" spans="5:34" x14ac:dyDescent="0.25">
      <c r="E2922" s="12">
        <v>43448.625</v>
      </c>
      <c r="F2922" s="10">
        <v>10851.78</v>
      </c>
      <c r="G2922" s="10">
        <v>10882.36</v>
      </c>
      <c r="H2922" s="10">
        <v>10840.58</v>
      </c>
      <c r="I2922" s="10">
        <v>10874.24</v>
      </c>
      <c r="K2922" s="13">
        <f t="shared" si="1651"/>
        <v>22.459999999999127</v>
      </c>
      <c r="L2922" s="13">
        <f t="shared" si="1663"/>
        <v>42.130000000001019</v>
      </c>
      <c r="M2922" s="13">
        <f t="shared" si="1652"/>
        <v>41.780000000000655</v>
      </c>
      <c r="X2922">
        <f t="shared" si="1653"/>
        <v>22.459999999999127</v>
      </c>
      <c r="Y2922">
        <f t="shared" si="1654"/>
        <v>41.780000000000655</v>
      </c>
      <c r="Z2922">
        <f t="shared" si="1655"/>
        <v>0</v>
      </c>
      <c r="AA2922">
        <f t="shared" si="1656"/>
        <v>0</v>
      </c>
      <c r="AB2922" s="18">
        <f t="shared" si="1657"/>
        <v>0</v>
      </c>
      <c r="AC2922" s="18">
        <f t="shared" si="1658"/>
        <v>0</v>
      </c>
      <c r="AD2922" s="18">
        <f t="shared" si="1659"/>
        <v>0</v>
      </c>
      <c r="AE2922" s="18">
        <f t="shared" si="1660"/>
        <v>0</v>
      </c>
      <c r="AG2922" s="18">
        <f t="shared" si="1661"/>
        <v>0</v>
      </c>
      <c r="AH2922" s="18">
        <f t="shared" si="1662"/>
        <v>0</v>
      </c>
    </row>
    <row r="2923" spans="5:34" x14ac:dyDescent="0.25">
      <c r="E2923" s="11">
        <v>43448.666666666664</v>
      </c>
      <c r="F2923" s="9">
        <v>10875.49</v>
      </c>
      <c r="G2923" s="9">
        <v>10903.15</v>
      </c>
      <c r="H2923" s="9">
        <v>10861.05</v>
      </c>
      <c r="I2923" s="9">
        <v>10895.68</v>
      </c>
      <c r="K2923" s="13">
        <f t="shared" si="1651"/>
        <v>20.190000000000509</v>
      </c>
      <c r="L2923" s="13">
        <f t="shared" si="1663"/>
        <v>62.320000000001528</v>
      </c>
      <c r="M2923" s="13">
        <f t="shared" si="1652"/>
        <v>42.100000000000364</v>
      </c>
      <c r="X2923">
        <f t="shared" si="1653"/>
        <v>20.190000000000509</v>
      </c>
      <c r="Y2923">
        <f t="shared" si="1654"/>
        <v>42.100000000000364</v>
      </c>
      <c r="Z2923">
        <f t="shared" si="1655"/>
        <v>0</v>
      </c>
      <c r="AA2923">
        <f t="shared" si="1656"/>
        <v>0</v>
      </c>
      <c r="AB2923" s="18">
        <f t="shared" si="1657"/>
        <v>0</v>
      </c>
      <c r="AC2923" s="18">
        <f t="shared" si="1658"/>
        <v>0</v>
      </c>
      <c r="AD2923" s="18">
        <f t="shared" si="1659"/>
        <v>0</v>
      </c>
      <c r="AE2923" s="18">
        <f t="shared" si="1660"/>
        <v>0</v>
      </c>
      <c r="AG2923" s="18">
        <f t="shared" si="1661"/>
        <v>0</v>
      </c>
      <c r="AH2923" s="18">
        <f t="shared" si="1662"/>
        <v>0</v>
      </c>
    </row>
    <row r="2924" spans="5:34" x14ac:dyDescent="0.25">
      <c r="E2924" s="12">
        <v>43448.708333333336</v>
      </c>
      <c r="F2924" s="10">
        <v>10894.93</v>
      </c>
      <c r="G2924" s="10">
        <v>10904.41</v>
      </c>
      <c r="H2924" s="10">
        <v>10848.49</v>
      </c>
      <c r="I2924" s="10">
        <v>10870.48</v>
      </c>
      <c r="K2924" s="13">
        <f t="shared" si="1651"/>
        <v>-24.450000000000728</v>
      </c>
      <c r="L2924" s="13">
        <f t="shared" si="1663"/>
        <v>37.8700000000008</v>
      </c>
      <c r="M2924" s="13">
        <f t="shared" si="1652"/>
        <v>55.920000000000073</v>
      </c>
      <c r="X2924">
        <f t="shared" si="1653"/>
        <v>24.450000000000728</v>
      </c>
      <c r="Y2924">
        <f t="shared" si="1654"/>
        <v>55.920000000000073</v>
      </c>
      <c r="Z2924">
        <f t="shared" si="1655"/>
        <v>0</v>
      </c>
      <c r="AA2924">
        <f t="shared" si="1656"/>
        <v>0</v>
      </c>
      <c r="AB2924" s="18">
        <f t="shared" si="1657"/>
        <v>0</v>
      </c>
      <c r="AC2924" s="18">
        <f t="shared" si="1658"/>
        <v>0</v>
      </c>
      <c r="AD2924" s="18">
        <f t="shared" si="1659"/>
        <v>0</v>
      </c>
      <c r="AE2924" s="18">
        <f t="shared" si="1660"/>
        <v>0</v>
      </c>
      <c r="AG2924" s="18">
        <f t="shared" si="1661"/>
        <v>0</v>
      </c>
      <c r="AH2924" s="18">
        <f t="shared" si="1662"/>
        <v>0</v>
      </c>
    </row>
    <row r="2925" spans="5:34" x14ac:dyDescent="0.25">
      <c r="E2925" s="11">
        <v>43448.75</v>
      </c>
      <c r="F2925" s="9">
        <v>10869.98</v>
      </c>
      <c r="G2925" s="9">
        <v>10885.43</v>
      </c>
      <c r="H2925" s="9">
        <v>10830.36</v>
      </c>
      <c r="I2925" s="9">
        <v>10836.86</v>
      </c>
      <c r="K2925" s="13">
        <f t="shared" si="1651"/>
        <v>-33.119999999998981</v>
      </c>
      <c r="L2925" s="13">
        <f t="shared" si="1663"/>
        <v>4.750000000001819</v>
      </c>
      <c r="M2925" s="13">
        <f t="shared" si="1652"/>
        <v>55.069999999999709</v>
      </c>
      <c r="X2925">
        <f t="shared" si="1653"/>
        <v>33.119999999998981</v>
      </c>
      <c r="Y2925">
        <f t="shared" si="1654"/>
        <v>55.069999999999709</v>
      </c>
      <c r="Z2925">
        <f t="shared" si="1655"/>
        <v>0</v>
      </c>
      <c r="AA2925">
        <f t="shared" si="1656"/>
        <v>0</v>
      </c>
      <c r="AB2925" s="18">
        <f t="shared" si="1657"/>
        <v>0</v>
      </c>
      <c r="AC2925" s="18">
        <f t="shared" si="1658"/>
        <v>0</v>
      </c>
      <c r="AD2925" s="18">
        <f t="shared" si="1659"/>
        <v>0</v>
      </c>
      <c r="AE2925" s="18">
        <f t="shared" si="1660"/>
        <v>0</v>
      </c>
      <c r="AG2925" s="18">
        <f t="shared" si="1661"/>
        <v>0</v>
      </c>
      <c r="AH2925" s="18">
        <f t="shared" si="1662"/>
        <v>0</v>
      </c>
    </row>
    <row r="2926" spans="5:34" x14ac:dyDescent="0.25">
      <c r="E2926" s="12">
        <v>43448.791666666664</v>
      </c>
      <c r="F2926" s="10">
        <v>10836.35</v>
      </c>
      <c r="G2926" s="10">
        <v>10867.35</v>
      </c>
      <c r="H2926" s="10">
        <v>10835.85</v>
      </c>
      <c r="I2926" s="10">
        <v>10852.35</v>
      </c>
      <c r="K2926" s="13">
        <f t="shared" si="1651"/>
        <v>16</v>
      </c>
      <c r="L2926" s="13">
        <f t="shared" si="1663"/>
        <v>20.750000000001819</v>
      </c>
      <c r="M2926" s="13">
        <f t="shared" si="1652"/>
        <v>31.5</v>
      </c>
      <c r="X2926">
        <f t="shared" si="1653"/>
        <v>16</v>
      </c>
      <c r="Y2926">
        <f t="shared" si="1654"/>
        <v>31.5</v>
      </c>
      <c r="Z2926">
        <f t="shared" si="1655"/>
        <v>0</v>
      </c>
      <c r="AA2926">
        <f t="shared" si="1656"/>
        <v>0</v>
      </c>
      <c r="AB2926" s="18">
        <f t="shared" si="1657"/>
        <v>0</v>
      </c>
      <c r="AC2926" s="18">
        <f t="shared" si="1658"/>
        <v>0</v>
      </c>
      <c r="AD2926" s="18">
        <f t="shared" si="1659"/>
        <v>0</v>
      </c>
      <c r="AE2926" s="18">
        <f t="shared" si="1660"/>
        <v>0</v>
      </c>
      <c r="AG2926" s="18">
        <f t="shared" si="1661"/>
        <v>0</v>
      </c>
      <c r="AH2926" s="18">
        <f t="shared" si="1662"/>
        <v>0</v>
      </c>
    </row>
    <row r="2927" spans="5:34" x14ac:dyDescent="0.25">
      <c r="E2927" s="11">
        <v>43448.833333333336</v>
      </c>
      <c r="F2927" s="9">
        <v>10851.6</v>
      </c>
      <c r="G2927" s="9">
        <v>10867.6</v>
      </c>
      <c r="H2927" s="9">
        <v>10835.84</v>
      </c>
      <c r="I2927" s="9">
        <v>10840.34</v>
      </c>
      <c r="K2927" s="13">
        <f t="shared" si="1651"/>
        <v>-11.260000000000218</v>
      </c>
      <c r="L2927" s="13">
        <f t="shared" si="1663"/>
        <v>9.4900000000016007</v>
      </c>
      <c r="M2927" s="13">
        <f t="shared" si="1652"/>
        <v>31.760000000000218</v>
      </c>
      <c r="X2927">
        <f t="shared" si="1653"/>
        <v>11.260000000000218</v>
      </c>
      <c r="Y2927">
        <f t="shared" si="1654"/>
        <v>31.760000000000218</v>
      </c>
      <c r="Z2927">
        <f t="shared" si="1655"/>
        <v>0</v>
      </c>
      <c r="AA2927">
        <f t="shared" si="1656"/>
        <v>0</v>
      </c>
      <c r="AB2927" s="18">
        <f t="shared" si="1657"/>
        <v>0</v>
      </c>
      <c r="AC2927" s="18">
        <f t="shared" si="1658"/>
        <v>0</v>
      </c>
      <c r="AD2927" s="18">
        <f t="shared" si="1659"/>
        <v>0</v>
      </c>
      <c r="AE2927" s="18">
        <f t="shared" si="1660"/>
        <v>0</v>
      </c>
      <c r="AG2927" s="18">
        <f t="shared" si="1661"/>
        <v>0</v>
      </c>
      <c r="AH2927" s="18">
        <f t="shared" si="1662"/>
        <v>0</v>
      </c>
    </row>
    <row r="2928" spans="5:34" x14ac:dyDescent="0.25">
      <c r="E2928" s="12">
        <v>43448.875</v>
      </c>
      <c r="F2928" s="10">
        <v>10840.09</v>
      </c>
      <c r="G2928" s="10">
        <v>10856.2</v>
      </c>
      <c r="H2928" s="10">
        <v>10824.34</v>
      </c>
      <c r="I2928" s="10">
        <v>10846.09</v>
      </c>
      <c r="K2928" s="13">
        <f t="shared" si="1651"/>
        <v>6</v>
      </c>
      <c r="L2928" s="13">
        <f t="shared" si="1663"/>
        <v>15.490000000001601</v>
      </c>
      <c r="M2928" s="13">
        <f t="shared" si="1652"/>
        <v>31.860000000000582</v>
      </c>
      <c r="X2928">
        <f t="shared" si="1653"/>
        <v>6</v>
      </c>
      <c r="Y2928">
        <f t="shared" si="1654"/>
        <v>31.860000000000582</v>
      </c>
      <c r="Z2928">
        <f t="shared" si="1655"/>
        <v>0</v>
      </c>
      <c r="AA2928">
        <f t="shared" si="1656"/>
        <v>0</v>
      </c>
      <c r="AB2928" s="18">
        <f t="shared" si="1657"/>
        <v>0</v>
      </c>
      <c r="AC2928" s="18">
        <f t="shared" si="1658"/>
        <v>0</v>
      </c>
      <c r="AD2928" s="18">
        <f t="shared" si="1659"/>
        <v>0</v>
      </c>
      <c r="AE2928" s="18">
        <f t="shared" si="1660"/>
        <v>0</v>
      </c>
      <c r="AG2928" s="18">
        <f t="shared" si="1661"/>
        <v>0</v>
      </c>
      <c r="AH2928" s="18">
        <f t="shared" si="1662"/>
        <v>0</v>
      </c>
    </row>
    <row r="2929" spans="5:34" x14ac:dyDescent="0.25">
      <c r="E2929" s="11">
        <v>43448.916666666664</v>
      </c>
      <c r="F2929" s="9">
        <v>10846.34</v>
      </c>
      <c r="G2929" s="9">
        <v>10860.34</v>
      </c>
      <c r="H2929" s="9">
        <v>10826.08</v>
      </c>
      <c r="I2929" s="9">
        <v>10834.58</v>
      </c>
      <c r="K2929" s="13">
        <f t="shared" si="1651"/>
        <v>-11.760000000000218</v>
      </c>
      <c r="L2929" s="13">
        <f t="shared" si="1663"/>
        <v>3.7300000000013824</v>
      </c>
      <c r="M2929" s="13">
        <f t="shared" si="1652"/>
        <v>34.260000000000218</v>
      </c>
      <c r="N2929" s="13"/>
      <c r="X2929">
        <f t="shared" si="1653"/>
        <v>11.760000000000218</v>
      </c>
      <c r="Y2929">
        <f t="shared" si="1654"/>
        <v>34.260000000000218</v>
      </c>
      <c r="Z2929">
        <f t="shared" si="1655"/>
        <v>0</v>
      </c>
      <c r="AA2929">
        <f t="shared" si="1656"/>
        <v>0</v>
      </c>
      <c r="AB2929" s="18">
        <f t="shared" si="1657"/>
        <v>0</v>
      </c>
      <c r="AC2929" s="18">
        <f t="shared" si="1658"/>
        <v>0</v>
      </c>
      <c r="AD2929" s="18">
        <f t="shared" si="1659"/>
        <v>0</v>
      </c>
      <c r="AE2929" s="18">
        <f t="shared" si="1660"/>
        <v>0</v>
      </c>
      <c r="AG2929" s="18">
        <f t="shared" si="1661"/>
        <v>0</v>
      </c>
      <c r="AH2929" s="18">
        <f t="shared" si="1662"/>
        <v>0</v>
      </c>
    </row>
    <row r="2930" spans="5:34" hidden="1" x14ac:dyDescent="0.25">
      <c r="E2930" s="12">
        <v>43451.041666666664</v>
      </c>
      <c r="F2930" s="10">
        <v>10801.69</v>
      </c>
      <c r="G2930" s="10">
        <v>10849.31</v>
      </c>
      <c r="H2930" s="10">
        <v>10796.75</v>
      </c>
      <c r="I2930" s="10">
        <v>10844.19</v>
      </c>
      <c r="AB2930"/>
      <c r="AC2930"/>
      <c r="AD2930"/>
      <c r="AE2930"/>
    </row>
    <row r="2931" spans="5:34" hidden="1" x14ac:dyDescent="0.25">
      <c r="E2931" s="11">
        <v>43451.083333333336</v>
      </c>
      <c r="F2931" s="9">
        <v>10843.67</v>
      </c>
      <c r="G2931" s="9">
        <v>10868.75</v>
      </c>
      <c r="H2931" s="9">
        <v>10834.4</v>
      </c>
      <c r="I2931" s="9">
        <v>10861.49</v>
      </c>
      <c r="AB2931"/>
      <c r="AC2931"/>
      <c r="AD2931"/>
      <c r="AE2931"/>
    </row>
    <row r="2932" spans="5:34" hidden="1" x14ac:dyDescent="0.25">
      <c r="E2932" s="12">
        <v>43451.125</v>
      </c>
      <c r="F2932" s="10">
        <v>10861.74</v>
      </c>
      <c r="G2932" s="10">
        <v>10882.74</v>
      </c>
      <c r="H2932" s="10">
        <v>10861.24</v>
      </c>
      <c r="I2932" s="10">
        <v>10867.74</v>
      </c>
      <c r="AB2932"/>
      <c r="AC2932"/>
      <c r="AD2932"/>
      <c r="AE2932"/>
    </row>
    <row r="2933" spans="5:34" hidden="1" x14ac:dyDescent="0.25">
      <c r="E2933" s="11">
        <v>43451.166666666664</v>
      </c>
      <c r="F2933" s="9">
        <v>10867.49</v>
      </c>
      <c r="G2933" s="9">
        <v>10885.23</v>
      </c>
      <c r="H2933" s="9">
        <v>10863.24</v>
      </c>
      <c r="I2933" s="9">
        <v>10884.73</v>
      </c>
      <c r="AB2933"/>
      <c r="AC2933"/>
      <c r="AD2933"/>
      <c r="AE2933"/>
    </row>
    <row r="2934" spans="5:34" hidden="1" x14ac:dyDescent="0.25">
      <c r="E2934" s="12">
        <v>43451.208333333336</v>
      </c>
      <c r="F2934" s="10">
        <v>10885.48</v>
      </c>
      <c r="G2934" s="10">
        <v>10887.23</v>
      </c>
      <c r="H2934" s="10">
        <v>10878.98</v>
      </c>
      <c r="I2934" s="10">
        <v>10881.48</v>
      </c>
      <c r="AB2934"/>
      <c r="AC2934"/>
      <c r="AD2934"/>
      <c r="AE2934"/>
    </row>
    <row r="2935" spans="5:34" hidden="1" x14ac:dyDescent="0.25">
      <c r="E2935" s="11">
        <v>43451.25</v>
      </c>
      <c r="F2935" s="9">
        <v>10881.73</v>
      </c>
      <c r="G2935" s="9">
        <v>10887.72</v>
      </c>
      <c r="H2935" s="9">
        <v>10878.48</v>
      </c>
      <c r="I2935" s="9">
        <v>10887.72</v>
      </c>
      <c r="AB2935"/>
      <c r="AC2935"/>
      <c r="AD2935"/>
      <c r="AE2935"/>
    </row>
    <row r="2936" spans="5:34" hidden="1" x14ac:dyDescent="0.25">
      <c r="E2936" s="12">
        <v>43451.291666666664</v>
      </c>
      <c r="F2936" s="10">
        <v>10887.22</v>
      </c>
      <c r="G2936" s="10">
        <v>10893.97</v>
      </c>
      <c r="H2936" s="10">
        <v>10884.47</v>
      </c>
      <c r="I2936" s="10">
        <v>10886.72</v>
      </c>
      <c r="AB2936"/>
      <c r="AC2936"/>
      <c r="AD2936"/>
      <c r="AE2936"/>
    </row>
    <row r="2937" spans="5:34" x14ac:dyDescent="0.25">
      <c r="E2937" s="11">
        <v>43451.333333333336</v>
      </c>
      <c r="F2937" s="9">
        <v>10886.22</v>
      </c>
      <c r="G2937" s="9">
        <v>10904.72</v>
      </c>
      <c r="H2937" s="9">
        <v>10882.72</v>
      </c>
      <c r="I2937" s="9">
        <v>10892.21</v>
      </c>
      <c r="K2937" s="13">
        <f t="shared" ref="K2937:K2951" si="1664">I2937-F2937</f>
        <v>5.9899999999997817</v>
      </c>
      <c r="L2937" s="13">
        <v>0</v>
      </c>
      <c r="M2937" s="13">
        <f t="shared" ref="M2937:M2951" si="1665">G2937-H2937</f>
        <v>22</v>
      </c>
      <c r="N2937" s="13">
        <f>I2951-F2937</f>
        <v>-176.86999999999898</v>
      </c>
      <c r="O2937" s="18">
        <f>IF(K2937*N2937&gt;0,1,0)</f>
        <v>0</v>
      </c>
      <c r="P2937">
        <f>_xlfn.IFS(K2937&lt;0,MIN(L2936:L2950),K2937&gt;0,MAX(L2936:L2950))</f>
        <v>0</v>
      </c>
      <c r="Q2937">
        <f>_xlfn.IFS(K2937&lt;0,MAX(L2936:L2950),K2937&gt;0,MIN(L2936:L2950))</f>
        <v>-189.1299999999992</v>
      </c>
      <c r="T2937" s="13">
        <f>MAX(G2937:G2951)</f>
        <v>10917.32</v>
      </c>
      <c r="X2937">
        <f t="shared" ref="X2937:X2951" si="1666">ABS(K2937)</f>
        <v>5.9899999999997817</v>
      </c>
      <c r="Y2937">
        <f t="shared" ref="Y2937:Y2951" si="1667">ABS(M2937)</f>
        <v>22</v>
      </c>
      <c r="Z2937">
        <f t="shared" ref="Z2937:Z2951" si="1668">IF(T2937&lt;1000,ABS(T2937),0)</f>
        <v>0</v>
      </c>
      <c r="AA2937">
        <f t="shared" ref="AA2937:AA2951" si="1669">ABS(N2937)</f>
        <v>176.86999999999898</v>
      </c>
      <c r="AB2937" s="18">
        <f t="shared" ref="AB2937:AB2951" si="1670">ABS(P2937)</f>
        <v>0</v>
      </c>
      <c r="AC2937" s="18">
        <f t="shared" ref="AC2937:AC2951" si="1671">ABS(Q2937)</f>
        <v>189.1299999999992</v>
      </c>
      <c r="AD2937" s="18">
        <f t="shared" ref="AD2937:AD2951" si="1672">IF(O2937=1,ABS(P2937),0)</f>
        <v>0</v>
      </c>
      <c r="AE2937" s="18">
        <f t="shared" ref="AE2937:AE2951" si="1673">IF(O2937=0,ABS(Q2937),0)</f>
        <v>189.1299999999992</v>
      </c>
      <c r="AG2937" s="18">
        <f t="shared" ref="AG2937:AG2951" si="1674">IF(O2937=1,ABS(Q2937),0)</f>
        <v>0</v>
      </c>
      <c r="AH2937" s="18">
        <f t="shared" ref="AH2937:AH2951" si="1675">IF(O2937=0,ABS(P2937),0)</f>
        <v>0</v>
      </c>
    </row>
    <row r="2938" spans="5:34" x14ac:dyDescent="0.25">
      <c r="E2938" s="12">
        <v>43451.375</v>
      </c>
      <c r="F2938" s="10">
        <v>10896.46</v>
      </c>
      <c r="G2938" s="10">
        <v>10917.32</v>
      </c>
      <c r="H2938" s="10">
        <v>10865.31</v>
      </c>
      <c r="I2938" s="10">
        <v>10868.05</v>
      </c>
      <c r="K2938" s="13">
        <f t="shared" si="1664"/>
        <v>-28.409999999999854</v>
      </c>
      <c r="L2938" s="13">
        <f t="shared" ref="L2938:L2951" si="1676">L2937+K2938</f>
        <v>-28.409999999999854</v>
      </c>
      <c r="M2938" s="13">
        <f t="shared" si="1665"/>
        <v>52.010000000000218</v>
      </c>
      <c r="T2938" s="13">
        <f>MIN(H2937:H2951)</f>
        <v>10669.7</v>
      </c>
      <c r="X2938">
        <f t="shared" si="1666"/>
        <v>28.409999999999854</v>
      </c>
      <c r="Y2938">
        <f t="shared" si="1667"/>
        <v>52.010000000000218</v>
      </c>
      <c r="Z2938">
        <f t="shared" si="1668"/>
        <v>0</v>
      </c>
      <c r="AA2938">
        <f t="shared" si="1669"/>
        <v>0</v>
      </c>
      <c r="AB2938" s="18">
        <f t="shared" si="1670"/>
        <v>0</v>
      </c>
      <c r="AC2938" s="18">
        <f t="shared" si="1671"/>
        <v>0</v>
      </c>
      <c r="AD2938" s="18">
        <f t="shared" si="1672"/>
        <v>0</v>
      </c>
      <c r="AE2938" s="18">
        <f t="shared" si="1673"/>
        <v>0</v>
      </c>
      <c r="AG2938" s="18">
        <f t="shared" si="1674"/>
        <v>0</v>
      </c>
      <c r="AH2938" s="18">
        <f t="shared" si="1675"/>
        <v>0</v>
      </c>
    </row>
    <row r="2939" spans="5:34" x14ac:dyDescent="0.25">
      <c r="E2939" s="11">
        <v>43451.416666666664</v>
      </c>
      <c r="F2939" s="9">
        <v>10866.42</v>
      </c>
      <c r="G2939" s="9">
        <v>10880.93</v>
      </c>
      <c r="H2939" s="9">
        <v>10825.35</v>
      </c>
      <c r="I2939" s="9">
        <v>10871.62</v>
      </c>
      <c r="K2939" s="13">
        <f t="shared" si="1664"/>
        <v>5.2000000000007276</v>
      </c>
      <c r="L2939" s="13">
        <f t="shared" si="1676"/>
        <v>-23.209999999999127</v>
      </c>
      <c r="M2939" s="13">
        <f t="shared" si="1665"/>
        <v>55.579999999999927</v>
      </c>
      <c r="T2939" s="13">
        <f>T2937-T2938</f>
        <v>247.61999999999898</v>
      </c>
      <c r="X2939">
        <f t="shared" si="1666"/>
        <v>5.2000000000007276</v>
      </c>
      <c r="Y2939">
        <f t="shared" si="1667"/>
        <v>55.579999999999927</v>
      </c>
      <c r="Z2939">
        <f t="shared" si="1668"/>
        <v>247.61999999999898</v>
      </c>
      <c r="AA2939">
        <f t="shared" si="1669"/>
        <v>0</v>
      </c>
      <c r="AB2939" s="18">
        <f t="shared" si="1670"/>
        <v>0</v>
      </c>
      <c r="AC2939" s="18">
        <f t="shared" si="1671"/>
        <v>0</v>
      </c>
      <c r="AD2939" s="18">
        <f t="shared" si="1672"/>
        <v>0</v>
      </c>
      <c r="AE2939" s="18">
        <f t="shared" si="1673"/>
        <v>0</v>
      </c>
      <c r="AG2939" s="18">
        <f t="shared" si="1674"/>
        <v>0</v>
      </c>
      <c r="AH2939" s="18">
        <f t="shared" si="1675"/>
        <v>0</v>
      </c>
    </row>
    <row r="2940" spans="5:34" x14ac:dyDescent="0.25">
      <c r="E2940" s="12">
        <v>43451.458333333336</v>
      </c>
      <c r="F2940" s="10">
        <v>10871.87</v>
      </c>
      <c r="G2940" s="10">
        <v>10873.37</v>
      </c>
      <c r="H2940" s="10">
        <v>10840.89</v>
      </c>
      <c r="I2940" s="10">
        <v>10850.06</v>
      </c>
      <c r="K2940" s="13">
        <f t="shared" si="1664"/>
        <v>-21.81000000000131</v>
      </c>
      <c r="L2940" s="13">
        <f t="shared" si="1676"/>
        <v>-45.020000000000437</v>
      </c>
      <c r="M2940" s="13">
        <f t="shared" si="1665"/>
        <v>32.480000000001382</v>
      </c>
      <c r="R2940">
        <v>-40</v>
      </c>
      <c r="X2940">
        <f t="shared" si="1666"/>
        <v>21.81000000000131</v>
      </c>
      <c r="Y2940">
        <f t="shared" si="1667"/>
        <v>32.480000000001382</v>
      </c>
      <c r="Z2940">
        <f t="shared" si="1668"/>
        <v>0</v>
      </c>
      <c r="AA2940">
        <f t="shared" si="1669"/>
        <v>0</v>
      </c>
      <c r="AB2940" s="18">
        <f t="shared" si="1670"/>
        <v>0</v>
      </c>
      <c r="AC2940" s="18">
        <f t="shared" si="1671"/>
        <v>0</v>
      </c>
      <c r="AD2940" s="18">
        <f t="shared" si="1672"/>
        <v>0</v>
      </c>
      <c r="AE2940" s="18">
        <f t="shared" si="1673"/>
        <v>0</v>
      </c>
      <c r="AG2940" s="18">
        <f t="shared" si="1674"/>
        <v>0</v>
      </c>
      <c r="AH2940" s="18">
        <f t="shared" si="1675"/>
        <v>0</v>
      </c>
    </row>
    <row r="2941" spans="5:34" x14ac:dyDescent="0.25">
      <c r="E2941" s="11">
        <v>43451.5</v>
      </c>
      <c r="F2941" s="9">
        <v>10850.31</v>
      </c>
      <c r="G2941" s="9">
        <v>10887.09</v>
      </c>
      <c r="H2941" s="9">
        <v>10843.8</v>
      </c>
      <c r="I2941" s="9">
        <v>10844.85</v>
      </c>
      <c r="K2941" s="13">
        <f t="shared" si="1664"/>
        <v>-5.4599999999991269</v>
      </c>
      <c r="L2941" s="13">
        <f t="shared" si="1676"/>
        <v>-50.479999999999563</v>
      </c>
      <c r="M2941" s="13">
        <f t="shared" si="1665"/>
        <v>43.290000000000873</v>
      </c>
      <c r="X2941">
        <f t="shared" si="1666"/>
        <v>5.4599999999991269</v>
      </c>
      <c r="Y2941">
        <f t="shared" si="1667"/>
        <v>43.290000000000873</v>
      </c>
      <c r="Z2941">
        <f t="shared" si="1668"/>
        <v>0</v>
      </c>
      <c r="AA2941">
        <f t="shared" si="1669"/>
        <v>0</v>
      </c>
      <c r="AB2941" s="18">
        <f t="shared" si="1670"/>
        <v>0</v>
      </c>
      <c r="AC2941" s="18">
        <f t="shared" si="1671"/>
        <v>0</v>
      </c>
      <c r="AD2941" s="18">
        <f t="shared" si="1672"/>
        <v>0</v>
      </c>
      <c r="AE2941" s="18">
        <f t="shared" si="1673"/>
        <v>0</v>
      </c>
      <c r="AG2941" s="18">
        <f t="shared" si="1674"/>
        <v>0</v>
      </c>
      <c r="AH2941" s="18">
        <f t="shared" si="1675"/>
        <v>0</v>
      </c>
    </row>
    <row r="2942" spans="5:34" x14ac:dyDescent="0.25">
      <c r="E2942" s="12">
        <v>43451.541666666664</v>
      </c>
      <c r="F2942" s="10">
        <v>10845.1</v>
      </c>
      <c r="G2942" s="10">
        <v>10853.05</v>
      </c>
      <c r="H2942" s="10">
        <v>10803.55</v>
      </c>
      <c r="I2942" s="10">
        <v>10815.66</v>
      </c>
      <c r="K2942" s="13">
        <f t="shared" si="1664"/>
        <v>-29.440000000000509</v>
      </c>
      <c r="L2942" s="13">
        <f t="shared" si="1676"/>
        <v>-79.920000000000073</v>
      </c>
      <c r="M2942" s="13">
        <f t="shared" si="1665"/>
        <v>49.5</v>
      </c>
      <c r="X2942">
        <f t="shared" si="1666"/>
        <v>29.440000000000509</v>
      </c>
      <c r="Y2942">
        <f t="shared" si="1667"/>
        <v>49.5</v>
      </c>
      <c r="Z2942">
        <f t="shared" si="1668"/>
        <v>0</v>
      </c>
      <c r="AA2942">
        <f t="shared" si="1669"/>
        <v>0</v>
      </c>
      <c r="AB2942" s="18">
        <f t="shared" si="1670"/>
        <v>0</v>
      </c>
      <c r="AC2942" s="18">
        <f t="shared" si="1671"/>
        <v>0</v>
      </c>
      <c r="AD2942" s="18">
        <f t="shared" si="1672"/>
        <v>0</v>
      </c>
      <c r="AE2942" s="18">
        <f t="shared" si="1673"/>
        <v>0</v>
      </c>
      <c r="AG2942" s="18">
        <f t="shared" si="1674"/>
        <v>0</v>
      </c>
      <c r="AH2942" s="18">
        <f t="shared" si="1675"/>
        <v>0</v>
      </c>
    </row>
    <row r="2943" spans="5:34" x14ac:dyDescent="0.25">
      <c r="E2943" s="11">
        <v>43451.583333333336</v>
      </c>
      <c r="F2943" s="9">
        <v>10816.16</v>
      </c>
      <c r="G2943" s="9">
        <v>10821.83</v>
      </c>
      <c r="H2943" s="9">
        <v>10783.38</v>
      </c>
      <c r="I2943" s="9">
        <v>10787.66</v>
      </c>
      <c r="K2943" s="13">
        <f t="shared" si="1664"/>
        <v>-28.5</v>
      </c>
      <c r="L2943" s="13">
        <f t="shared" si="1676"/>
        <v>-108.42000000000007</v>
      </c>
      <c r="M2943" s="13">
        <f t="shared" si="1665"/>
        <v>38.450000000000728</v>
      </c>
      <c r="X2943">
        <f t="shared" si="1666"/>
        <v>28.5</v>
      </c>
      <c r="Y2943">
        <f t="shared" si="1667"/>
        <v>38.450000000000728</v>
      </c>
      <c r="Z2943">
        <f t="shared" si="1668"/>
        <v>0</v>
      </c>
      <c r="AA2943">
        <f t="shared" si="1669"/>
        <v>0</v>
      </c>
      <c r="AB2943" s="18">
        <f t="shared" si="1670"/>
        <v>0</v>
      </c>
      <c r="AC2943" s="18">
        <f t="shared" si="1671"/>
        <v>0</v>
      </c>
      <c r="AD2943" s="18">
        <f t="shared" si="1672"/>
        <v>0</v>
      </c>
      <c r="AE2943" s="18">
        <f t="shared" si="1673"/>
        <v>0</v>
      </c>
      <c r="AG2943" s="18">
        <f t="shared" si="1674"/>
        <v>0</v>
      </c>
      <c r="AH2943" s="18">
        <f t="shared" si="1675"/>
        <v>0</v>
      </c>
    </row>
    <row r="2944" spans="5:34" x14ac:dyDescent="0.25">
      <c r="E2944" s="12">
        <v>43451.625</v>
      </c>
      <c r="F2944" s="10">
        <v>10788.41</v>
      </c>
      <c r="G2944" s="10">
        <v>10793.88</v>
      </c>
      <c r="H2944" s="10">
        <v>10742.68</v>
      </c>
      <c r="I2944" s="10">
        <v>10747.19</v>
      </c>
      <c r="K2944" s="13">
        <f t="shared" si="1664"/>
        <v>-41.219999999999345</v>
      </c>
      <c r="L2944" s="13">
        <f t="shared" si="1676"/>
        <v>-149.63999999999942</v>
      </c>
      <c r="M2944" s="13">
        <f t="shared" si="1665"/>
        <v>51.199999999998909</v>
      </c>
      <c r="X2944">
        <f t="shared" si="1666"/>
        <v>41.219999999999345</v>
      </c>
      <c r="Y2944">
        <f t="shared" si="1667"/>
        <v>51.199999999998909</v>
      </c>
      <c r="Z2944">
        <f t="shared" si="1668"/>
        <v>0</v>
      </c>
      <c r="AA2944">
        <f t="shared" si="1669"/>
        <v>0</v>
      </c>
      <c r="AB2944" s="18">
        <f t="shared" si="1670"/>
        <v>0</v>
      </c>
      <c r="AC2944" s="18">
        <f t="shared" si="1671"/>
        <v>0</v>
      </c>
      <c r="AD2944" s="18">
        <f t="shared" si="1672"/>
        <v>0</v>
      </c>
      <c r="AE2944" s="18">
        <f t="shared" si="1673"/>
        <v>0</v>
      </c>
      <c r="AG2944" s="18">
        <f t="shared" si="1674"/>
        <v>0</v>
      </c>
      <c r="AH2944" s="18">
        <f t="shared" si="1675"/>
        <v>0</v>
      </c>
    </row>
    <row r="2945" spans="5:34" x14ac:dyDescent="0.25">
      <c r="E2945" s="11">
        <v>43451.666666666664</v>
      </c>
      <c r="F2945" s="9">
        <v>10749.44</v>
      </c>
      <c r="G2945" s="9">
        <v>10760.55</v>
      </c>
      <c r="H2945" s="9">
        <v>10697.97</v>
      </c>
      <c r="I2945" s="9">
        <v>10718.39</v>
      </c>
      <c r="K2945" s="13">
        <f t="shared" si="1664"/>
        <v>-31.050000000001091</v>
      </c>
      <c r="L2945" s="13">
        <f t="shared" si="1676"/>
        <v>-180.69000000000051</v>
      </c>
      <c r="M2945" s="13">
        <f t="shared" si="1665"/>
        <v>62.579999999999927</v>
      </c>
      <c r="X2945">
        <f t="shared" si="1666"/>
        <v>31.050000000001091</v>
      </c>
      <c r="Y2945">
        <f t="shared" si="1667"/>
        <v>62.579999999999927</v>
      </c>
      <c r="Z2945">
        <f t="shared" si="1668"/>
        <v>0</v>
      </c>
      <c r="AA2945">
        <f t="shared" si="1669"/>
        <v>0</v>
      </c>
      <c r="AB2945" s="18">
        <f t="shared" si="1670"/>
        <v>0</v>
      </c>
      <c r="AC2945" s="18">
        <f t="shared" si="1671"/>
        <v>0</v>
      </c>
      <c r="AD2945" s="18">
        <f t="shared" si="1672"/>
        <v>0</v>
      </c>
      <c r="AE2945" s="18">
        <f t="shared" si="1673"/>
        <v>0</v>
      </c>
      <c r="AG2945" s="18">
        <f t="shared" si="1674"/>
        <v>0</v>
      </c>
      <c r="AH2945" s="18">
        <f t="shared" si="1675"/>
        <v>0</v>
      </c>
    </row>
    <row r="2946" spans="5:34" x14ac:dyDescent="0.25">
      <c r="E2946" s="12">
        <v>43451.708333333336</v>
      </c>
      <c r="F2946" s="10">
        <v>10716.89</v>
      </c>
      <c r="G2946" s="10">
        <v>10766.69</v>
      </c>
      <c r="H2946" s="10">
        <v>10703.1</v>
      </c>
      <c r="I2946" s="10">
        <v>10754.32</v>
      </c>
      <c r="K2946" s="13">
        <f t="shared" si="1664"/>
        <v>37.430000000000291</v>
      </c>
      <c r="L2946" s="13">
        <f t="shared" si="1676"/>
        <v>-143.26000000000022</v>
      </c>
      <c r="M2946" s="13">
        <f t="shared" si="1665"/>
        <v>63.590000000000146</v>
      </c>
      <c r="X2946">
        <f t="shared" si="1666"/>
        <v>37.430000000000291</v>
      </c>
      <c r="Y2946">
        <f t="shared" si="1667"/>
        <v>63.590000000000146</v>
      </c>
      <c r="Z2946">
        <f t="shared" si="1668"/>
        <v>0</v>
      </c>
      <c r="AA2946">
        <f t="shared" si="1669"/>
        <v>0</v>
      </c>
      <c r="AB2946" s="18">
        <f t="shared" si="1670"/>
        <v>0</v>
      </c>
      <c r="AC2946" s="18">
        <f t="shared" si="1671"/>
        <v>0</v>
      </c>
      <c r="AD2946" s="18">
        <f t="shared" si="1672"/>
        <v>0</v>
      </c>
      <c r="AE2946" s="18">
        <f t="shared" si="1673"/>
        <v>0</v>
      </c>
      <c r="AG2946" s="18">
        <f t="shared" si="1674"/>
        <v>0</v>
      </c>
      <c r="AH2946" s="18">
        <f t="shared" si="1675"/>
        <v>0</v>
      </c>
    </row>
    <row r="2947" spans="5:34" x14ac:dyDescent="0.25">
      <c r="E2947" s="11">
        <v>43451.75</v>
      </c>
      <c r="F2947" s="9">
        <v>10753.82</v>
      </c>
      <c r="G2947" s="9">
        <v>10798.42</v>
      </c>
      <c r="H2947" s="9">
        <v>10746.58</v>
      </c>
      <c r="I2947" s="9">
        <v>10792.72</v>
      </c>
      <c r="K2947" s="13">
        <f t="shared" si="1664"/>
        <v>38.899999999999636</v>
      </c>
      <c r="L2947" s="13">
        <f t="shared" si="1676"/>
        <v>-104.36000000000058</v>
      </c>
      <c r="M2947" s="13">
        <f t="shared" si="1665"/>
        <v>51.840000000000146</v>
      </c>
      <c r="X2947">
        <f t="shared" si="1666"/>
        <v>38.899999999999636</v>
      </c>
      <c r="Y2947">
        <f t="shared" si="1667"/>
        <v>51.840000000000146</v>
      </c>
      <c r="Z2947">
        <f t="shared" si="1668"/>
        <v>0</v>
      </c>
      <c r="AA2947">
        <f t="shared" si="1669"/>
        <v>0</v>
      </c>
      <c r="AB2947" s="18">
        <f t="shared" si="1670"/>
        <v>0</v>
      </c>
      <c r="AC2947" s="18">
        <f t="shared" si="1671"/>
        <v>0</v>
      </c>
      <c r="AD2947" s="18">
        <f t="shared" si="1672"/>
        <v>0</v>
      </c>
      <c r="AE2947" s="18">
        <f t="shared" si="1673"/>
        <v>0</v>
      </c>
      <c r="AG2947" s="18">
        <f t="shared" si="1674"/>
        <v>0</v>
      </c>
      <c r="AH2947" s="18">
        <f t="shared" si="1675"/>
        <v>0</v>
      </c>
    </row>
    <row r="2948" spans="5:34" x14ac:dyDescent="0.25">
      <c r="E2948" s="12">
        <v>43451.791666666664</v>
      </c>
      <c r="F2948" s="10">
        <v>10792.97</v>
      </c>
      <c r="G2948" s="10">
        <v>10797.47</v>
      </c>
      <c r="H2948" s="10">
        <v>10728.46</v>
      </c>
      <c r="I2948" s="10">
        <v>10728.96</v>
      </c>
      <c r="K2948" s="13">
        <f t="shared" si="1664"/>
        <v>-64.010000000000218</v>
      </c>
      <c r="L2948" s="13">
        <f t="shared" si="1676"/>
        <v>-168.3700000000008</v>
      </c>
      <c r="M2948" s="13">
        <f t="shared" si="1665"/>
        <v>69.010000000000218</v>
      </c>
      <c r="X2948">
        <f t="shared" si="1666"/>
        <v>64.010000000000218</v>
      </c>
      <c r="Y2948">
        <f t="shared" si="1667"/>
        <v>69.010000000000218</v>
      </c>
      <c r="Z2948">
        <f t="shared" si="1668"/>
        <v>0</v>
      </c>
      <c r="AA2948">
        <f t="shared" si="1669"/>
        <v>0</v>
      </c>
      <c r="AB2948" s="18">
        <f t="shared" si="1670"/>
        <v>0</v>
      </c>
      <c r="AC2948" s="18">
        <f t="shared" si="1671"/>
        <v>0</v>
      </c>
      <c r="AD2948" s="18">
        <f t="shared" si="1672"/>
        <v>0</v>
      </c>
      <c r="AE2948" s="18">
        <f t="shared" si="1673"/>
        <v>0</v>
      </c>
      <c r="AG2948" s="18">
        <f t="shared" si="1674"/>
        <v>0</v>
      </c>
      <c r="AH2948" s="18">
        <f t="shared" si="1675"/>
        <v>0</v>
      </c>
    </row>
    <row r="2949" spans="5:34" x14ac:dyDescent="0.25">
      <c r="E2949" s="11">
        <v>43451.833333333336</v>
      </c>
      <c r="F2949" s="9">
        <v>10728.71</v>
      </c>
      <c r="G2949" s="9">
        <v>10750.71</v>
      </c>
      <c r="H2949" s="9">
        <v>10709.96</v>
      </c>
      <c r="I2949" s="9">
        <v>10710.71</v>
      </c>
      <c r="K2949" s="13">
        <f t="shared" si="1664"/>
        <v>-18</v>
      </c>
      <c r="L2949" s="13">
        <f t="shared" si="1676"/>
        <v>-186.3700000000008</v>
      </c>
      <c r="M2949" s="13">
        <f t="shared" si="1665"/>
        <v>40.75</v>
      </c>
      <c r="X2949">
        <f t="shared" si="1666"/>
        <v>18</v>
      </c>
      <c r="Y2949">
        <f t="shared" si="1667"/>
        <v>40.75</v>
      </c>
      <c r="Z2949">
        <f t="shared" si="1668"/>
        <v>0</v>
      </c>
      <c r="AA2949">
        <f t="shared" si="1669"/>
        <v>0</v>
      </c>
      <c r="AB2949" s="18">
        <f t="shared" si="1670"/>
        <v>0</v>
      </c>
      <c r="AC2949" s="18">
        <f t="shared" si="1671"/>
        <v>0</v>
      </c>
      <c r="AD2949" s="18">
        <f t="shared" si="1672"/>
        <v>0</v>
      </c>
      <c r="AE2949" s="18">
        <f t="shared" si="1673"/>
        <v>0</v>
      </c>
      <c r="AG2949" s="18">
        <f t="shared" si="1674"/>
        <v>0</v>
      </c>
      <c r="AH2949" s="18">
        <f t="shared" si="1675"/>
        <v>0</v>
      </c>
    </row>
    <row r="2950" spans="5:34" x14ac:dyDescent="0.25">
      <c r="E2950" s="12">
        <v>43451.875</v>
      </c>
      <c r="F2950" s="10">
        <v>10709.96</v>
      </c>
      <c r="G2950" s="10">
        <v>10724.06</v>
      </c>
      <c r="H2950" s="10">
        <v>10695.45</v>
      </c>
      <c r="I2950" s="10">
        <v>10707.2</v>
      </c>
      <c r="K2950" s="13">
        <f t="shared" si="1664"/>
        <v>-2.7599999999983993</v>
      </c>
      <c r="L2950" s="13">
        <f t="shared" si="1676"/>
        <v>-189.1299999999992</v>
      </c>
      <c r="M2950" s="13">
        <f t="shared" si="1665"/>
        <v>28.609999999998763</v>
      </c>
      <c r="X2950">
        <f t="shared" si="1666"/>
        <v>2.7599999999983993</v>
      </c>
      <c r="Y2950">
        <f t="shared" si="1667"/>
        <v>28.609999999998763</v>
      </c>
      <c r="Z2950">
        <f t="shared" si="1668"/>
        <v>0</v>
      </c>
      <c r="AA2950">
        <f t="shared" si="1669"/>
        <v>0</v>
      </c>
      <c r="AB2950" s="18">
        <f t="shared" si="1670"/>
        <v>0</v>
      </c>
      <c r="AC2950" s="18">
        <f t="shared" si="1671"/>
        <v>0</v>
      </c>
      <c r="AD2950" s="18">
        <f t="shared" si="1672"/>
        <v>0</v>
      </c>
      <c r="AE2950" s="18">
        <f t="shared" si="1673"/>
        <v>0</v>
      </c>
      <c r="AG2950" s="18">
        <f t="shared" si="1674"/>
        <v>0</v>
      </c>
      <c r="AH2950" s="18">
        <f t="shared" si="1675"/>
        <v>0</v>
      </c>
    </row>
    <row r="2951" spans="5:34" x14ac:dyDescent="0.25">
      <c r="E2951" s="11">
        <v>43451.916666666664</v>
      </c>
      <c r="F2951" s="9">
        <v>10706.95</v>
      </c>
      <c r="G2951" s="9">
        <v>10712.7</v>
      </c>
      <c r="H2951" s="9">
        <v>10669.7</v>
      </c>
      <c r="I2951" s="9">
        <v>10709.35</v>
      </c>
      <c r="K2951" s="13">
        <f t="shared" si="1664"/>
        <v>2.3999999999996362</v>
      </c>
      <c r="L2951" s="13">
        <f t="shared" si="1676"/>
        <v>-186.72999999999956</v>
      </c>
      <c r="M2951" s="13">
        <f t="shared" si="1665"/>
        <v>43</v>
      </c>
      <c r="N2951" s="13"/>
      <c r="X2951">
        <f t="shared" si="1666"/>
        <v>2.3999999999996362</v>
      </c>
      <c r="Y2951">
        <f t="shared" si="1667"/>
        <v>43</v>
      </c>
      <c r="Z2951">
        <f t="shared" si="1668"/>
        <v>0</v>
      </c>
      <c r="AA2951">
        <f t="shared" si="1669"/>
        <v>0</v>
      </c>
      <c r="AB2951" s="18">
        <f t="shared" si="1670"/>
        <v>0</v>
      </c>
      <c r="AC2951" s="18">
        <f t="shared" si="1671"/>
        <v>0</v>
      </c>
      <c r="AD2951" s="18">
        <f t="shared" si="1672"/>
        <v>0</v>
      </c>
      <c r="AE2951" s="18">
        <f t="shared" si="1673"/>
        <v>0</v>
      </c>
      <c r="AG2951" s="18">
        <f t="shared" si="1674"/>
        <v>0</v>
      </c>
      <c r="AH2951" s="18">
        <f t="shared" si="1675"/>
        <v>0</v>
      </c>
    </row>
    <row r="2952" spans="5:34" hidden="1" x14ac:dyDescent="0.25">
      <c r="E2952" s="12">
        <v>43451.958333333336</v>
      </c>
      <c r="F2952" s="10">
        <v>10729.81</v>
      </c>
      <c r="G2952" s="10">
        <v>10747.67</v>
      </c>
      <c r="H2952" s="10">
        <v>10723.51</v>
      </c>
      <c r="I2952" s="10">
        <v>10739.26</v>
      </c>
      <c r="AB2952"/>
      <c r="AC2952"/>
      <c r="AD2952"/>
      <c r="AE2952"/>
    </row>
    <row r="2953" spans="5:34" hidden="1" x14ac:dyDescent="0.25">
      <c r="E2953" s="11">
        <v>43452.041666666664</v>
      </c>
      <c r="F2953" s="9">
        <v>10740.31</v>
      </c>
      <c r="G2953" s="9">
        <v>10773.43</v>
      </c>
      <c r="H2953" s="9">
        <v>10740.31</v>
      </c>
      <c r="I2953" s="9">
        <v>10760.92</v>
      </c>
      <c r="AB2953"/>
      <c r="AC2953"/>
      <c r="AD2953"/>
      <c r="AE2953"/>
    </row>
    <row r="2954" spans="5:34" hidden="1" x14ac:dyDescent="0.25">
      <c r="E2954" s="12">
        <v>43452.083333333336</v>
      </c>
      <c r="F2954" s="10">
        <v>10761.45</v>
      </c>
      <c r="G2954" s="10">
        <v>10763.02</v>
      </c>
      <c r="H2954" s="10">
        <v>10730.08</v>
      </c>
      <c r="I2954" s="10">
        <v>10742.33</v>
      </c>
      <c r="AB2954"/>
      <c r="AC2954"/>
      <c r="AD2954"/>
      <c r="AE2954"/>
    </row>
    <row r="2955" spans="5:34" hidden="1" x14ac:dyDescent="0.25">
      <c r="E2955" s="11">
        <v>43452.125</v>
      </c>
      <c r="F2955" s="9">
        <v>10742.83</v>
      </c>
      <c r="G2955" s="9">
        <v>10775.32</v>
      </c>
      <c r="H2955" s="9">
        <v>10740.82</v>
      </c>
      <c r="I2955" s="9">
        <v>10774.32</v>
      </c>
      <c r="AB2955"/>
      <c r="AC2955"/>
      <c r="AD2955"/>
      <c r="AE2955"/>
    </row>
    <row r="2956" spans="5:34" hidden="1" x14ac:dyDescent="0.25">
      <c r="E2956" s="12">
        <v>43452.166666666664</v>
      </c>
      <c r="F2956" s="10">
        <v>10774.82</v>
      </c>
      <c r="G2956" s="10">
        <v>10775.57</v>
      </c>
      <c r="H2956" s="10">
        <v>10754.81</v>
      </c>
      <c r="I2956" s="10">
        <v>10754.81</v>
      </c>
      <c r="AB2956"/>
      <c r="AC2956"/>
      <c r="AD2956"/>
      <c r="AE2956"/>
    </row>
    <row r="2957" spans="5:34" hidden="1" x14ac:dyDescent="0.25">
      <c r="E2957" s="11">
        <v>43452.208333333336</v>
      </c>
      <c r="F2957" s="9">
        <v>10754.56</v>
      </c>
      <c r="G2957" s="9">
        <v>10754.56</v>
      </c>
      <c r="H2957" s="9">
        <v>10724.06</v>
      </c>
      <c r="I2957" s="9">
        <v>10736.81</v>
      </c>
      <c r="AB2957"/>
      <c r="AC2957"/>
      <c r="AD2957"/>
      <c r="AE2957"/>
    </row>
    <row r="2958" spans="5:34" hidden="1" x14ac:dyDescent="0.25">
      <c r="E2958" s="12">
        <v>43452.25</v>
      </c>
      <c r="F2958" s="10">
        <v>10736.31</v>
      </c>
      <c r="G2958" s="10">
        <v>10744.81</v>
      </c>
      <c r="H2958" s="10">
        <v>10726.56</v>
      </c>
      <c r="I2958" s="10">
        <v>10728.3</v>
      </c>
      <c r="AB2958"/>
      <c r="AC2958"/>
      <c r="AD2958"/>
      <c r="AE2958"/>
    </row>
    <row r="2959" spans="5:34" hidden="1" x14ac:dyDescent="0.25">
      <c r="E2959" s="11">
        <v>43452.291666666664</v>
      </c>
      <c r="F2959" s="9">
        <v>10727.3</v>
      </c>
      <c r="G2959" s="9">
        <v>10727.8</v>
      </c>
      <c r="H2959" s="9">
        <v>10700.06</v>
      </c>
      <c r="I2959" s="9">
        <v>10706.81</v>
      </c>
      <c r="AB2959"/>
      <c r="AC2959"/>
      <c r="AD2959"/>
      <c r="AE2959"/>
    </row>
    <row r="2960" spans="5:34" x14ac:dyDescent="0.25">
      <c r="E2960" s="12">
        <v>43452.333333333336</v>
      </c>
      <c r="F2960" s="10">
        <v>10707.31</v>
      </c>
      <c r="G2960" s="10">
        <v>10723.05</v>
      </c>
      <c r="H2960" s="10">
        <v>10702.3</v>
      </c>
      <c r="I2960" s="10">
        <v>10721.55</v>
      </c>
      <c r="K2960" s="13">
        <f t="shared" ref="K2960:K2974" si="1677">I2960-F2960</f>
        <v>14.239999999999782</v>
      </c>
      <c r="L2960" s="13">
        <v>0</v>
      </c>
      <c r="M2960" s="13">
        <f t="shared" ref="M2960:M2974" si="1678">G2960-H2960</f>
        <v>20.75</v>
      </c>
      <c r="N2960" s="13">
        <f>I2974-F2960</f>
        <v>59.230000000001382</v>
      </c>
      <c r="O2960" s="18">
        <f>IF(K2960*N2960&gt;0,1,0)</f>
        <v>1</v>
      </c>
      <c r="P2960">
        <f>_xlfn.IFS(K2960&lt;0,MIN(L2959:L2973),K2960&gt;0,MAX(L2959:L2973))</f>
        <v>111.46000000000095</v>
      </c>
      <c r="Q2960">
        <f>_xlfn.IFS(K2960&lt;0,MAX(L2959:L2973),K2960&gt;0,MIN(L2959:L2973))</f>
        <v>0</v>
      </c>
      <c r="T2960" s="13">
        <f>MAX(G2960:G2974)</f>
        <v>10842.55</v>
      </c>
      <c r="X2960">
        <f t="shared" ref="X2960:X2974" si="1679">ABS(K2960)</f>
        <v>14.239999999999782</v>
      </c>
      <c r="Y2960">
        <f t="shared" ref="Y2960:Y2974" si="1680">ABS(M2960)</f>
        <v>20.75</v>
      </c>
      <c r="Z2960">
        <f t="shared" ref="Z2960:Z2974" si="1681">IF(T2960&lt;1000,ABS(T2960),0)</f>
        <v>0</v>
      </c>
      <c r="AA2960">
        <f t="shared" ref="AA2960:AA2974" si="1682">ABS(N2960)</f>
        <v>59.230000000001382</v>
      </c>
      <c r="AB2960" s="18">
        <f t="shared" ref="AB2960:AB2974" si="1683">ABS(P2960)</f>
        <v>111.46000000000095</v>
      </c>
      <c r="AC2960" s="18">
        <f t="shared" ref="AC2960:AC2974" si="1684">ABS(Q2960)</f>
        <v>0</v>
      </c>
      <c r="AD2960" s="18">
        <f t="shared" ref="AD2960:AD2974" si="1685">IF(O2960=1,ABS(P2960),0)</f>
        <v>111.46000000000095</v>
      </c>
      <c r="AE2960" s="18">
        <f t="shared" ref="AE2960:AE2974" si="1686">IF(O2960=0,ABS(Q2960),0)</f>
        <v>0</v>
      </c>
      <c r="AG2960" s="18">
        <f t="shared" ref="AG2960:AG2974" si="1687">IF(O2960=1,ABS(Q2960),0)</f>
        <v>0</v>
      </c>
      <c r="AH2960" s="18">
        <f t="shared" ref="AH2960:AH2974" si="1688">IF(O2960=0,ABS(P2960),0)</f>
        <v>0</v>
      </c>
    </row>
    <row r="2961" spans="5:34" x14ac:dyDescent="0.25">
      <c r="E2961" s="11">
        <v>43452.375</v>
      </c>
      <c r="F2961" s="9">
        <v>10723.55</v>
      </c>
      <c r="G2961" s="9">
        <v>10759.38</v>
      </c>
      <c r="H2961" s="9">
        <v>10686.63</v>
      </c>
      <c r="I2961" s="9">
        <v>10746.9</v>
      </c>
      <c r="K2961" s="13">
        <f t="shared" si="1677"/>
        <v>23.350000000000364</v>
      </c>
      <c r="L2961" s="13">
        <f t="shared" ref="L2961:L2974" si="1689">L2960+K2961</f>
        <v>23.350000000000364</v>
      </c>
      <c r="M2961" s="13">
        <f t="shared" si="1678"/>
        <v>72.75</v>
      </c>
      <c r="T2961" s="13">
        <f>MIN(H2960:H2974)</f>
        <v>10686.63</v>
      </c>
      <c r="X2961">
        <f t="shared" si="1679"/>
        <v>23.350000000000364</v>
      </c>
      <c r="Y2961">
        <f t="shared" si="1680"/>
        <v>72.75</v>
      </c>
      <c r="Z2961">
        <f t="shared" si="1681"/>
        <v>0</v>
      </c>
      <c r="AA2961">
        <f t="shared" si="1682"/>
        <v>0</v>
      </c>
      <c r="AB2961" s="18">
        <f t="shared" si="1683"/>
        <v>0</v>
      </c>
      <c r="AC2961" s="18">
        <f t="shared" si="1684"/>
        <v>0</v>
      </c>
      <c r="AD2961" s="18">
        <f t="shared" si="1685"/>
        <v>0</v>
      </c>
      <c r="AE2961" s="18">
        <f t="shared" si="1686"/>
        <v>0</v>
      </c>
      <c r="AG2961" s="18">
        <f t="shared" si="1687"/>
        <v>0</v>
      </c>
      <c r="AH2961" s="18">
        <f t="shared" si="1688"/>
        <v>0</v>
      </c>
    </row>
    <row r="2962" spans="5:34" x14ac:dyDescent="0.25">
      <c r="E2962" s="12">
        <v>43452.416666666664</v>
      </c>
      <c r="F2962" s="10">
        <v>10749.68</v>
      </c>
      <c r="G2962" s="10">
        <v>10769.8</v>
      </c>
      <c r="H2962" s="10">
        <v>10712.63</v>
      </c>
      <c r="I2962" s="10">
        <v>10760.27</v>
      </c>
      <c r="K2962" s="13">
        <f t="shared" si="1677"/>
        <v>10.590000000000146</v>
      </c>
      <c r="L2962" s="13">
        <f t="shared" si="1689"/>
        <v>33.940000000000509</v>
      </c>
      <c r="M2962" s="13">
        <f t="shared" si="1678"/>
        <v>57.170000000000073</v>
      </c>
      <c r="T2962" s="13">
        <f>T2960-T2961</f>
        <v>155.92000000000007</v>
      </c>
      <c r="X2962">
        <f t="shared" si="1679"/>
        <v>10.590000000000146</v>
      </c>
      <c r="Y2962">
        <f t="shared" si="1680"/>
        <v>57.170000000000073</v>
      </c>
      <c r="Z2962">
        <f t="shared" si="1681"/>
        <v>155.92000000000007</v>
      </c>
      <c r="AA2962">
        <f t="shared" si="1682"/>
        <v>0</v>
      </c>
      <c r="AB2962" s="18">
        <f t="shared" si="1683"/>
        <v>0</v>
      </c>
      <c r="AC2962" s="18">
        <f t="shared" si="1684"/>
        <v>0</v>
      </c>
      <c r="AD2962" s="18">
        <f t="shared" si="1685"/>
        <v>0</v>
      </c>
      <c r="AE2962" s="18">
        <f t="shared" si="1686"/>
        <v>0</v>
      </c>
      <c r="AG2962" s="18">
        <f t="shared" si="1687"/>
        <v>0</v>
      </c>
      <c r="AH2962" s="18">
        <f t="shared" si="1688"/>
        <v>0</v>
      </c>
    </row>
    <row r="2963" spans="5:34" x14ac:dyDescent="0.25">
      <c r="E2963" s="11">
        <v>43452.458333333336</v>
      </c>
      <c r="F2963" s="9">
        <v>10759.77</v>
      </c>
      <c r="G2963" s="9">
        <v>10832.12</v>
      </c>
      <c r="H2963" s="9">
        <v>10730.37</v>
      </c>
      <c r="I2963" s="9">
        <v>10823.13</v>
      </c>
      <c r="K2963" s="13">
        <f t="shared" si="1677"/>
        <v>63.359999999998763</v>
      </c>
      <c r="L2963" s="13">
        <f t="shared" si="1689"/>
        <v>97.299999999999272</v>
      </c>
      <c r="M2963" s="13">
        <f t="shared" si="1678"/>
        <v>101.75</v>
      </c>
      <c r="X2963">
        <f t="shared" si="1679"/>
        <v>63.359999999998763</v>
      </c>
      <c r="Y2963">
        <f t="shared" si="1680"/>
        <v>101.75</v>
      </c>
      <c r="Z2963">
        <f t="shared" si="1681"/>
        <v>0</v>
      </c>
      <c r="AA2963">
        <f t="shared" si="1682"/>
        <v>0</v>
      </c>
      <c r="AB2963" s="18">
        <f t="shared" si="1683"/>
        <v>0</v>
      </c>
      <c r="AC2963" s="18">
        <f t="shared" si="1684"/>
        <v>0</v>
      </c>
      <c r="AD2963" s="18">
        <f t="shared" si="1685"/>
        <v>0</v>
      </c>
      <c r="AE2963" s="18">
        <f t="shared" si="1686"/>
        <v>0</v>
      </c>
      <c r="AG2963" s="18">
        <f t="shared" si="1687"/>
        <v>0</v>
      </c>
      <c r="AH2963" s="18">
        <f t="shared" si="1688"/>
        <v>0</v>
      </c>
    </row>
    <row r="2964" spans="5:34" x14ac:dyDescent="0.25">
      <c r="E2964" s="12">
        <v>43452.5</v>
      </c>
      <c r="F2964" s="10">
        <v>10822.38</v>
      </c>
      <c r="G2964" s="10">
        <v>10828.38</v>
      </c>
      <c r="H2964" s="10">
        <v>10793.88</v>
      </c>
      <c r="I2964" s="10">
        <v>10798.27</v>
      </c>
      <c r="K2964" s="13">
        <f t="shared" si="1677"/>
        <v>-24.109999999998763</v>
      </c>
      <c r="L2964" s="13">
        <f t="shared" si="1689"/>
        <v>73.190000000000509</v>
      </c>
      <c r="M2964" s="13">
        <f t="shared" si="1678"/>
        <v>34.5</v>
      </c>
      <c r="X2964">
        <f t="shared" si="1679"/>
        <v>24.109999999998763</v>
      </c>
      <c r="Y2964">
        <f t="shared" si="1680"/>
        <v>34.5</v>
      </c>
      <c r="Z2964">
        <f t="shared" si="1681"/>
        <v>0</v>
      </c>
      <c r="AA2964">
        <f t="shared" si="1682"/>
        <v>0</v>
      </c>
      <c r="AB2964" s="18">
        <f t="shared" si="1683"/>
        <v>0</v>
      </c>
      <c r="AC2964" s="18">
        <f t="shared" si="1684"/>
        <v>0</v>
      </c>
      <c r="AD2964" s="18">
        <f t="shared" si="1685"/>
        <v>0</v>
      </c>
      <c r="AE2964" s="18">
        <f t="shared" si="1686"/>
        <v>0</v>
      </c>
      <c r="AG2964" s="18">
        <f t="shared" si="1687"/>
        <v>0</v>
      </c>
      <c r="AH2964" s="18">
        <f t="shared" si="1688"/>
        <v>0</v>
      </c>
    </row>
    <row r="2965" spans="5:34" x14ac:dyDescent="0.25">
      <c r="E2965" s="11">
        <v>43452.541666666664</v>
      </c>
      <c r="F2965" s="9">
        <v>10798.77</v>
      </c>
      <c r="G2965" s="9">
        <v>10835.98</v>
      </c>
      <c r="H2965" s="9">
        <v>10794.78</v>
      </c>
      <c r="I2965" s="9">
        <v>10821.33</v>
      </c>
      <c r="K2965" s="13">
        <f t="shared" si="1677"/>
        <v>22.559999999999491</v>
      </c>
      <c r="L2965" s="13">
        <f t="shared" si="1689"/>
        <v>95.75</v>
      </c>
      <c r="M2965" s="13">
        <f t="shared" si="1678"/>
        <v>41.199999999998909</v>
      </c>
      <c r="R2965">
        <v>71</v>
      </c>
      <c r="X2965">
        <f t="shared" si="1679"/>
        <v>22.559999999999491</v>
      </c>
      <c r="Y2965">
        <f t="shared" si="1680"/>
        <v>41.199999999998909</v>
      </c>
      <c r="Z2965">
        <f t="shared" si="1681"/>
        <v>0</v>
      </c>
      <c r="AA2965">
        <f t="shared" si="1682"/>
        <v>0</v>
      </c>
      <c r="AB2965" s="18">
        <f t="shared" si="1683"/>
        <v>0</v>
      </c>
      <c r="AC2965" s="18">
        <f t="shared" si="1684"/>
        <v>0</v>
      </c>
      <c r="AD2965" s="18">
        <f t="shared" si="1685"/>
        <v>0</v>
      </c>
      <c r="AE2965" s="18">
        <f t="shared" si="1686"/>
        <v>0</v>
      </c>
      <c r="AG2965" s="18">
        <f t="shared" si="1687"/>
        <v>0</v>
      </c>
      <c r="AH2965" s="18">
        <f t="shared" si="1688"/>
        <v>0</v>
      </c>
    </row>
    <row r="2966" spans="5:34" x14ac:dyDescent="0.25">
      <c r="E2966" s="12">
        <v>43452.583333333336</v>
      </c>
      <c r="F2966" s="10">
        <v>10820.58</v>
      </c>
      <c r="G2966" s="10">
        <v>10828.83</v>
      </c>
      <c r="H2966" s="10">
        <v>10805.36</v>
      </c>
      <c r="I2966" s="10">
        <v>10819.17</v>
      </c>
      <c r="K2966" s="13">
        <f t="shared" si="1677"/>
        <v>-1.4099999999998545</v>
      </c>
      <c r="L2966" s="13">
        <f t="shared" si="1689"/>
        <v>94.340000000000146</v>
      </c>
      <c r="M2966" s="13">
        <f t="shared" si="1678"/>
        <v>23.469999999999345</v>
      </c>
      <c r="X2966">
        <f t="shared" si="1679"/>
        <v>1.4099999999998545</v>
      </c>
      <c r="Y2966">
        <f t="shared" si="1680"/>
        <v>23.469999999999345</v>
      </c>
      <c r="Z2966">
        <f t="shared" si="1681"/>
        <v>0</v>
      </c>
      <c r="AA2966">
        <f t="shared" si="1682"/>
        <v>0</v>
      </c>
      <c r="AB2966" s="18">
        <f t="shared" si="1683"/>
        <v>0</v>
      </c>
      <c r="AC2966" s="18">
        <f t="shared" si="1684"/>
        <v>0</v>
      </c>
      <c r="AD2966" s="18">
        <f t="shared" si="1685"/>
        <v>0</v>
      </c>
      <c r="AE2966" s="18">
        <f t="shared" si="1686"/>
        <v>0</v>
      </c>
      <c r="AG2966" s="18">
        <f t="shared" si="1687"/>
        <v>0</v>
      </c>
      <c r="AH2966" s="18">
        <f t="shared" si="1688"/>
        <v>0</v>
      </c>
    </row>
    <row r="2967" spans="5:34" x14ac:dyDescent="0.25">
      <c r="E2967" s="11">
        <v>43452.625</v>
      </c>
      <c r="F2967" s="9">
        <v>10819.67</v>
      </c>
      <c r="G2967" s="9">
        <v>10822.91</v>
      </c>
      <c r="H2967" s="9">
        <v>10791.95</v>
      </c>
      <c r="I2967" s="9">
        <v>10792.92</v>
      </c>
      <c r="K2967" s="13">
        <f t="shared" si="1677"/>
        <v>-26.75</v>
      </c>
      <c r="L2967" s="13">
        <f t="shared" si="1689"/>
        <v>67.590000000000146</v>
      </c>
      <c r="M2967" s="13">
        <f t="shared" si="1678"/>
        <v>30.959999999999127</v>
      </c>
      <c r="X2967">
        <f t="shared" si="1679"/>
        <v>26.75</v>
      </c>
      <c r="Y2967">
        <f t="shared" si="1680"/>
        <v>30.959999999999127</v>
      </c>
      <c r="Z2967">
        <f t="shared" si="1681"/>
        <v>0</v>
      </c>
      <c r="AA2967">
        <f t="shared" si="1682"/>
        <v>0</v>
      </c>
      <c r="AB2967" s="18">
        <f t="shared" si="1683"/>
        <v>0</v>
      </c>
      <c r="AC2967" s="18">
        <f t="shared" si="1684"/>
        <v>0</v>
      </c>
      <c r="AD2967" s="18">
        <f t="shared" si="1685"/>
        <v>0</v>
      </c>
      <c r="AE2967" s="18">
        <f t="shared" si="1686"/>
        <v>0</v>
      </c>
      <c r="AG2967" s="18">
        <f t="shared" si="1687"/>
        <v>0</v>
      </c>
      <c r="AH2967" s="18">
        <f t="shared" si="1688"/>
        <v>0</v>
      </c>
    </row>
    <row r="2968" spans="5:34" x14ac:dyDescent="0.25">
      <c r="E2968" s="12">
        <v>43452.666666666664</v>
      </c>
      <c r="F2968" s="10">
        <v>10792.42</v>
      </c>
      <c r="G2968" s="10">
        <v>10842.55</v>
      </c>
      <c r="H2968" s="10">
        <v>10785.76</v>
      </c>
      <c r="I2968" s="10">
        <v>10836.29</v>
      </c>
      <c r="K2968" s="13">
        <f t="shared" si="1677"/>
        <v>43.8700000000008</v>
      </c>
      <c r="L2968" s="13">
        <f t="shared" si="1689"/>
        <v>111.46000000000095</v>
      </c>
      <c r="M2968" s="13">
        <f t="shared" si="1678"/>
        <v>56.789999999999054</v>
      </c>
      <c r="X2968">
        <f t="shared" si="1679"/>
        <v>43.8700000000008</v>
      </c>
      <c r="Y2968">
        <f t="shared" si="1680"/>
        <v>56.789999999999054</v>
      </c>
      <c r="Z2968">
        <f t="shared" si="1681"/>
        <v>0</v>
      </c>
      <c r="AA2968">
        <f t="shared" si="1682"/>
        <v>0</v>
      </c>
      <c r="AB2968" s="18">
        <f t="shared" si="1683"/>
        <v>0</v>
      </c>
      <c r="AC2968" s="18">
        <f t="shared" si="1684"/>
        <v>0</v>
      </c>
      <c r="AD2968" s="18">
        <f t="shared" si="1685"/>
        <v>0</v>
      </c>
      <c r="AE2968" s="18">
        <f t="shared" si="1686"/>
        <v>0</v>
      </c>
      <c r="AG2968" s="18">
        <f t="shared" si="1687"/>
        <v>0</v>
      </c>
      <c r="AH2968" s="18">
        <f t="shared" si="1688"/>
        <v>0</v>
      </c>
    </row>
    <row r="2969" spans="5:34" x14ac:dyDescent="0.25">
      <c r="E2969" s="11">
        <v>43452.708333333336</v>
      </c>
      <c r="F2969" s="9">
        <v>10835.79</v>
      </c>
      <c r="G2969" s="9">
        <v>10836.8</v>
      </c>
      <c r="H2969" s="9">
        <v>10747.47</v>
      </c>
      <c r="I2969" s="9">
        <v>10761.89</v>
      </c>
      <c r="K2969" s="13">
        <f t="shared" si="1677"/>
        <v>-73.900000000001455</v>
      </c>
      <c r="L2969" s="13">
        <f t="shared" si="1689"/>
        <v>37.559999999999491</v>
      </c>
      <c r="M2969" s="13">
        <f t="shared" si="1678"/>
        <v>89.329999999999927</v>
      </c>
      <c r="X2969">
        <f t="shared" si="1679"/>
        <v>73.900000000001455</v>
      </c>
      <c r="Y2969">
        <f t="shared" si="1680"/>
        <v>89.329999999999927</v>
      </c>
      <c r="Z2969">
        <f t="shared" si="1681"/>
        <v>0</v>
      </c>
      <c r="AA2969">
        <f t="shared" si="1682"/>
        <v>0</v>
      </c>
      <c r="AB2969" s="18">
        <f t="shared" si="1683"/>
        <v>0</v>
      </c>
      <c r="AC2969" s="18">
        <f t="shared" si="1684"/>
        <v>0</v>
      </c>
      <c r="AD2969" s="18">
        <f t="shared" si="1685"/>
        <v>0</v>
      </c>
      <c r="AE2969" s="18">
        <f t="shared" si="1686"/>
        <v>0</v>
      </c>
      <c r="AG2969" s="18">
        <f t="shared" si="1687"/>
        <v>0</v>
      </c>
      <c r="AH2969" s="18">
        <f t="shared" si="1688"/>
        <v>0</v>
      </c>
    </row>
    <row r="2970" spans="5:34" x14ac:dyDescent="0.25">
      <c r="E2970" s="12">
        <v>43452.75</v>
      </c>
      <c r="F2970" s="10">
        <v>10762.39</v>
      </c>
      <c r="G2970" s="10">
        <v>10768.38</v>
      </c>
      <c r="H2970" s="10">
        <v>10734.98</v>
      </c>
      <c r="I2970" s="10">
        <v>10747.09</v>
      </c>
      <c r="K2970" s="13">
        <f t="shared" si="1677"/>
        <v>-15.299999999999272</v>
      </c>
      <c r="L2970" s="13">
        <f t="shared" si="1689"/>
        <v>22.260000000000218</v>
      </c>
      <c r="M2970" s="13">
        <f t="shared" si="1678"/>
        <v>33.399999999999636</v>
      </c>
      <c r="X2970">
        <f t="shared" si="1679"/>
        <v>15.299999999999272</v>
      </c>
      <c r="Y2970">
        <f t="shared" si="1680"/>
        <v>33.399999999999636</v>
      </c>
      <c r="Z2970">
        <f t="shared" si="1681"/>
        <v>0</v>
      </c>
      <c r="AA2970">
        <f t="shared" si="1682"/>
        <v>0</v>
      </c>
      <c r="AB2970" s="18">
        <f t="shared" si="1683"/>
        <v>0</v>
      </c>
      <c r="AC2970" s="18">
        <f t="shared" si="1684"/>
        <v>0</v>
      </c>
      <c r="AD2970" s="18">
        <f t="shared" si="1685"/>
        <v>0</v>
      </c>
      <c r="AE2970" s="18">
        <f t="shared" si="1686"/>
        <v>0</v>
      </c>
      <c r="AG2970" s="18">
        <f t="shared" si="1687"/>
        <v>0</v>
      </c>
      <c r="AH2970" s="18">
        <f t="shared" si="1688"/>
        <v>0</v>
      </c>
    </row>
    <row r="2971" spans="5:34" x14ac:dyDescent="0.25">
      <c r="E2971" s="11">
        <v>43452.791666666664</v>
      </c>
      <c r="F2971" s="9">
        <v>10747.34</v>
      </c>
      <c r="G2971" s="9">
        <v>10800.08</v>
      </c>
      <c r="H2971" s="9">
        <v>10745.84</v>
      </c>
      <c r="I2971" s="9">
        <v>10789.83</v>
      </c>
      <c r="K2971" s="13">
        <f t="shared" si="1677"/>
        <v>42.489999999999782</v>
      </c>
      <c r="L2971" s="13">
        <f t="shared" si="1689"/>
        <v>64.75</v>
      </c>
      <c r="M2971" s="13">
        <f t="shared" si="1678"/>
        <v>54.239999999999782</v>
      </c>
      <c r="X2971">
        <f t="shared" si="1679"/>
        <v>42.489999999999782</v>
      </c>
      <c r="Y2971">
        <f t="shared" si="1680"/>
        <v>54.239999999999782</v>
      </c>
      <c r="Z2971">
        <f t="shared" si="1681"/>
        <v>0</v>
      </c>
      <c r="AA2971">
        <f t="shared" si="1682"/>
        <v>0</v>
      </c>
      <c r="AB2971" s="18">
        <f t="shared" si="1683"/>
        <v>0</v>
      </c>
      <c r="AC2971" s="18">
        <f t="shared" si="1684"/>
        <v>0</v>
      </c>
      <c r="AD2971" s="18">
        <f t="shared" si="1685"/>
        <v>0</v>
      </c>
      <c r="AE2971" s="18">
        <f t="shared" si="1686"/>
        <v>0</v>
      </c>
      <c r="AG2971" s="18">
        <f t="shared" si="1687"/>
        <v>0</v>
      </c>
      <c r="AH2971" s="18">
        <f t="shared" si="1688"/>
        <v>0</v>
      </c>
    </row>
    <row r="2972" spans="5:34" x14ac:dyDescent="0.25">
      <c r="E2972" s="12">
        <v>43452.833333333336</v>
      </c>
      <c r="F2972" s="10">
        <v>10790.08</v>
      </c>
      <c r="G2972" s="10">
        <v>10794.33</v>
      </c>
      <c r="H2972" s="10">
        <v>10756.82</v>
      </c>
      <c r="I2972" s="10">
        <v>10763.32</v>
      </c>
      <c r="K2972" s="13">
        <f t="shared" si="1677"/>
        <v>-26.760000000000218</v>
      </c>
      <c r="L2972" s="13">
        <f t="shared" si="1689"/>
        <v>37.989999999999782</v>
      </c>
      <c r="M2972" s="13">
        <f t="shared" si="1678"/>
        <v>37.510000000000218</v>
      </c>
      <c r="X2972">
        <f t="shared" si="1679"/>
        <v>26.760000000000218</v>
      </c>
      <c r="Y2972">
        <f t="shared" si="1680"/>
        <v>37.510000000000218</v>
      </c>
      <c r="Z2972">
        <f t="shared" si="1681"/>
        <v>0</v>
      </c>
      <c r="AA2972">
        <f t="shared" si="1682"/>
        <v>0</v>
      </c>
      <c r="AB2972" s="18">
        <f t="shared" si="1683"/>
        <v>0</v>
      </c>
      <c r="AC2972" s="18">
        <f t="shared" si="1684"/>
        <v>0</v>
      </c>
      <c r="AD2972" s="18">
        <f t="shared" si="1685"/>
        <v>0</v>
      </c>
      <c r="AE2972" s="18">
        <f t="shared" si="1686"/>
        <v>0</v>
      </c>
      <c r="AG2972" s="18">
        <f t="shared" si="1687"/>
        <v>0</v>
      </c>
      <c r="AH2972" s="18">
        <f t="shared" si="1688"/>
        <v>0</v>
      </c>
    </row>
    <row r="2973" spans="5:34" x14ac:dyDescent="0.25">
      <c r="E2973" s="11">
        <v>43452.875</v>
      </c>
      <c r="F2973" s="9">
        <v>10762.82</v>
      </c>
      <c r="G2973" s="9">
        <v>10781.82</v>
      </c>
      <c r="H2973" s="9">
        <v>10737.3</v>
      </c>
      <c r="I2973" s="9">
        <v>10737.8</v>
      </c>
      <c r="K2973" s="13">
        <f t="shared" si="1677"/>
        <v>-25.020000000000437</v>
      </c>
      <c r="L2973" s="13">
        <f t="shared" si="1689"/>
        <v>12.969999999999345</v>
      </c>
      <c r="M2973" s="13">
        <f t="shared" si="1678"/>
        <v>44.520000000000437</v>
      </c>
      <c r="X2973">
        <f t="shared" si="1679"/>
        <v>25.020000000000437</v>
      </c>
      <c r="Y2973">
        <f t="shared" si="1680"/>
        <v>44.520000000000437</v>
      </c>
      <c r="Z2973">
        <f t="shared" si="1681"/>
        <v>0</v>
      </c>
      <c r="AA2973">
        <f t="shared" si="1682"/>
        <v>0</v>
      </c>
      <c r="AB2973" s="18">
        <f t="shared" si="1683"/>
        <v>0</v>
      </c>
      <c r="AC2973" s="18">
        <f t="shared" si="1684"/>
        <v>0</v>
      </c>
      <c r="AD2973" s="18">
        <f t="shared" si="1685"/>
        <v>0</v>
      </c>
      <c r="AE2973" s="18">
        <f t="shared" si="1686"/>
        <v>0</v>
      </c>
      <c r="AG2973" s="18">
        <f t="shared" si="1687"/>
        <v>0</v>
      </c>
      <c r="AH2973" s="18">
        <f t="shared" si="1688"/>
        <v>0</v>
      </c>
    </row>
    <row r="2974" spans="5:34" x14ac:dyDescent="0.25">
      <c r="E2974" s="12">
        <v>43452.916666666664</v>
      </c>
      <c r="F2974" s="10">
        <v>10737.55</v>
      </c>
      <c r="G2974" s="10">
        <v>10787.55</v>
      </c>
      <c r="H2974" s="10">
        <v>10731.94</v>
      </c>
      <c r="I2974" s="10">
        <v>10766.54</v>
      </c>
      <c r="K2974" s="13">
        <f t="shared" si="1677"/>
        <v>28.990000000001601</v>
      </c>
      <c r="L2974" s="13">
        <f t="shared" si="1689"/>
        <v>41.960000000000946</v>
      </c>
      <c r="M2974" s="13">
        <f t="shared" si="1678"/>
        <v>55.609999999998763</v>
      </c>
      <c r="N2974" s="13"/>
      <c r="X2974">
        <f t="shared" si="1679"/>
        <v>28.990000000001601</v>
      </c>
      <c r="Y2974">
        <f t="shared" si="1680"/>
        <v>55.609999999998763</v>
      </c>
      <c r="Z2974">
        <f t="shared" si="1681"/>
        <v>0</v>
      </c>
      <c r="AA2974">
        <f t="shared" si="1682"/>
        <v>0</v>
      </c>
      <c r="AB2974" s="18">
        <f t="shared" si="1683"/>
        <v>0</v>
      </c>
      <c r="AC2974" s="18">
        <f t="shared" si="1684"/>
        <v>0</v>
      </c>
      <c r="AD2974" s="18">
        <f t="shared" si="1685"/>
        <v>0</v>
      </c>
      <c r="AE2974" s="18">
        <f t="shared" si="1686"/>
        <v>0</v>
      </c>
      <c r="AG2974" s="18">
        <f t="shared" si="1687"/>
        <v>0</v>
      </c>
      <c r="AH2974" s="18">
        <f t="shared" si="1688"/>
        <v>0</v>
      </c>
    </row>
    <row r="2975" spans="5:34" hidden="1" x14ac:dyDescent="0.25">
      <c r="E2975" s="11">
        <v>43452.958333333336</v>
      </c>
      <c r="F2975" s="9">
        <v>10716.02</v>
      </c>
      <c r="G2975" s="9">
        <v>10718.47</v>
      </c>
      <c r="H2975" s="9">
        <v>10686.26</v>
      </c>
      <c r="I2975" s="9">
        <v>10699.86</v>
      </c>
      <c r="AB2975"/>
      <c r="AC2975"/>
      <c r="AD2975"/>
      <c r="AE2975"/>
    </row>
    <row r="2976" spans="5:34" hidden="1" x14ac:dyDescent="0.25">
      <c r="E2976" s="12">
        <v>43453.041666666664</v>
      </c>
      <c r="F2976" s="10">
        <v>10703.02</v>
      </c>
      <c r="G2976" s="10">
        <v>10743.59</v>
      </c>
      <c r="H2976" s="10">
        <v>10701.96</v>
      </c>
      <c r="I2976" s="10">
        <v>10743.59</v>
      </c>
      <c r="AB2976"/>
      <c r="AC2976"/>
      <c r="AD2976"/>
      <c r="AE2976"/>
    </row>
    <row r="2977" spans="5:34" hidden="1" x14ac:dyDescent="0.25">
      <c r="E2977" s="11">
        <v>43453.083333333336</v>
      </c>
      <c r="F2977" s="9">
        <v>10744.65</v>
      </c>
      <c r="G2977" s="9">
        <v>10747.41</v>
      </c>
      <c r="H2977" s="9">
        <v>10719.38</v>
      </c>
      <c r="I2977" s="9">
        <v>10740.4</v>
      </c>
      <c r="AB2977"/>
      <c r="AC2977"/>
      <c r="AD2977"/>
      <c r="AE2977"/>
    </row>
    <row r="2978" spans="5:34" hidden="1" x14ac:dyDescent="0.25">
      <c r="E2978" s="12">
        <v>43453.125</v>
      </c>
      <c r="F2978" s="10">
        <v>10740.15</v>
      </c>
      <c r="G2978" s="10">
        <v>10747.15</v>
      </c>
      <c r="H2978" s="10">
        <v>10736.4</v>
      </c>
      <c r="I2978" s="10">
        <v>10745.4</v>
      </c>
      <c r="AB2978"/>
      <c r="AC2978"/>
      <c r="AD2978"/>
      <c r="AE2978"/>
    </row>
    <row r="2979" spans="5:34" hidden="1" x14ac:dyDescent="0.25">
      <c r="E2979" s="11">
        <v>43453.166666666664</v>
      </c>
      <c r="F2979" s="9">
        <v>10744.9</v>
      </c>
      <c r="G2979" s="9">
        <v>10744.9</v>
      </c>
      <c r="H2979" s="9">
        <v>10726.39</v>
      </c>
      <c r="I2979" s="9">
        <v>10729.14</v>
      </c>
      <c r="AB2979"/>
      <c r="AC2979"/>
      <c r="AD2979"/>
      <c r="AE2979"/>
    </row>
    <row r="2980" spans="5:34" hidden="1" x14ac:dyDescent="0.25">
      <c r="E2980" s="12">
        <v>43453.208333333336</v>
      </c>
      <c r="F2980" s="10">
        <v>10729.64</v>
      </c>
      <c r="G2980" s="10">
        <v>10738.88</v>
      </c>
      <c r="H2980" s="10">
        <v>10728.64</v>
      </c>
      <c r="I2980" s="10">
        <v>10737.38</v>
      </c>
      <c r="AB2980"/>
      <c r="AC2980"/>
      <c r="AD2980"/>
      <c r="AE2980"/>
    </row>
    <row r="2981" spans="5:34" hidden="1" x14ac:dyDescent="0.25">
      <c r="E2981" s="11">
        <v>43453.25</v>
      </c>
      <c r="F2981" s="9">
        <v>10736.63</v>
      </c>
      <c r="G2981" s="9">
        <v>10745.62</v>
      </c>
      <c r="H2981" s="9">
        <v>10733.88</v>
      </c>
      <c r="I2981" s="9">
        <v>10744.87</v>
      </c>
      <c r="AB2981"/>
      <c r="AC2981"/>
      <c r="AD2981"/>
      <c r="AE2981"/>
    </row>
    <row r="2982" spans="5:34" hidden="1" x14ac:dyDescent="0.25">
      <c r="E2982" s="12">
        <v>43453.291666666664</v>
      </c>
      <c r="F2982" s="10">
        <v>10745.12</v>
      </c>
      <c r="G2982" s="10">
        <v>10749.11</v>
      </c>
      <c r="H2982" s="10">
        <v>10740.86</v>
      </c>
      <c r="I2982" s="10">
        <v>10745.36</v>
      </c>
      <c r="AB2982"/>
      <c r="AC2982"/>
      <c r="AD2982"/>
      <c r="AE2982"/>
    </row>
    <row r="2983" spans="5:34" x14ac:dyDescent="0.25">
      <c r="E2983" s="11">
        <v>43453.333333333336</v>
      </c>
      <c r="F2983" s="9">
        <v>10745.86</v>
      </c>
      <c r="G2983" s="9">
        <v>10758.84</v>
      </c>
      <c r="H2983" s="9">
        <v>10741.61</v>
      </c>
      <c r="I2983" s="9">
        <v>10756.09</v>
      </c>
      <c r="K2983" s="13">
        <f t="shared" ref="K2983:K2997" si="1690">I2983-F2983</f>
        <v>10.229999999999563</v>
      </c>
      <c r="L2983" s="13">
        <v>0</v>
      </c>
      <c r="M2983" s="13">
        <f t="shared" ref="M2983:M2997" si="1691">G2983-H2983</f>
        <v>17.229999999999563</v>
      </c>
      <c r="N2983" s="13">
        <f>I2997-F2983</f>
        <v>-72.659999999999854</v>
      </c>
      <c r="O2983" s="18">
        <f>IF(K2983*N2983&gt;0,1,0)</f>
        <v>0</v>
      </c>
      <c r="P2983">
        <f>_xlfn.IFS(K2983&lt;0,MIN(L2982:L2996),K2983&gt;0,MAX(L2982:L2996))</f>
        <v>60.8700000000008</v>
      </c>
      <c r="Q2983">
        <f>_xlfn.IFS(K2983&lt;0,MAX(L2982:L2996),K2983&gt;0,MIN(L2982:L2996))</f>
        <v>-82.409999999999854</v>
      </c>
      <c r="T2983" s="13">
        <f>MAX(G2983:G2997)</f>
        <v>10832.02</v>
      </c>
      <c r="X2983">
        <f t="shared" ref="X2983:X2997" si="1692">ABS(K2983)</f>
        <v>10.229999999999563</v>
      </c>
      <c r="Y2983">
        <f t="shared" ref="Y2983:Y2997" si="1693">ABS(M2983)</f>
        <v>17.229999999999563</v>
      </c>
      <c r="Z2983">
        <f t="shared" ref="Z2983:Z2997" si="1694">IF(T2983&lt;1000,ABS(T2983),0)</f>
        <v>0</v>
      </c>
      <c r="AA2983">
        <f t="shared" ref="AA2983:AA2997" si="1695">ABS(N2983)</f>
        <v>72.659999999999854</v>
      </c>
      <c r="AB2983" s="18">
        <f t="shared" ref="AB2983:AB2997" si="1696">ABS(P2983)</f>
        <v>60.8700000000008</v>
      </c>
      <c r="AC2983" s="18">
        <f t="shared" ref="AC2983:AC2997" si="1697">ABS(Q2983)</f>
        <v>82.409999999999854</v>
      </c>
      <c r="AD2983" s="18">
        <f t="shared" ref="AD2983:AD2997" si="1698">IF(O2983=1,ABS(P2983),0)</f>
        <v>0</v>
      </c>
      <c r="AE2983" s="18">
        <f t="shared" ref="AE2983:AE2997" si="1699">IF(O2983=0,ABS(Q2983),0)</f>
        <v>82.409999999999854</v>
      </c>
      <c r="AG2983" s="18">
        <f t="shared" ref="AG2983:AG2997" si="1700">IF(O2983=1,ABS(Q2983),0)</f>
        <v>0</v>
      </c>
      <c r="AH2983" s="18">
        <f t="shared" ref="AH2983:AH2997" si="1701">IF(O2983=0,ABS(P2983),0)</f>
        <v>60.8700000000008</v>
      </c>
    </row>
    <row r="2984" spans="5:34" x14ac:dyDescent="0.25">
      <c r="E2984" s="12">
        <v>43453.375</v>
      </c>
      <c r="F2984" s="10">
        <v>10760.84</v>
      </c>
      <c r="G2984" s="10">
        <v>10792.18</v>
      </c>
      <c r="H2984" s="10">
        <v>10752.43</v>
      </c>
      <c r="I2984" s="10">
        <v>10767.18</v>
      </c>
      <c r="K2984" s="13">
        <f t="shared" si="1690"/>
        <v>6.3400000000001455</v>
      </c>
      <c r="L2984" s="13">
        <f t="shared" ref="L2984:L2997" si="1702">L2983+K2984</f>
        <v>6.3400000000001455</v>
      </c>
      <c r="M2984" s="13">
        <f t="shared" si="1691"/>
        <v>39.75</v>
      </c>
      <c r="T2984" s="13">
        <f>MIN(H2983:H2997)</f>
        <v>10601.13</v>
      </c>
      <c r="X2984">
        <f t="shared" si="1692"/>
        <v>6.3400000000001455</v>
      </c>
      <c r="Y2984">
        <f t="shared" si="1693"/>
        <v>39.75</v>
      </c>
      <c r="Z2984">
        <f t="shared" si="1694"/>
        <v>0</v>
      </c>
      <c r="AA2984">
        <f t="shared" si="1695"/>
        <v>0</v>
      </c>
      <c r="AB2984" s="18">
        <f t="shared" si="1696"/>
        <v>0</v>
      </c>
      <c r="AC2984" s="18">
        <f t="shared" si="1697"/>
        <v>0</v>
      </c>
      <c r="AD2984" s="18">
        <f t="shared" si="1698"/>
        <v>0</v>
      </c>
      <c r="AE2984" s="18">
        <f t="shared" si="1699"/>
        <v>0</v>
      </c>
      <c r="AG2984" s="18">
        <f t="shared" si="1700"/>
        <v>0</v>
      </c>
      <c r="AH2984" s="18">
        <f t="shared" si="1701"/>
        <v>0</v>
      </c>
    </row>
    <row r="2985" spans="5:34" x14ac:dyDescent="0.25">
      <c r="E2985" s="11">
        <v>43453.416666666664</v>
      </c>
      <c r="F2985" s="9">
        <v>10767.72</v>
      </c>
      <c r="G2985" s="9">
        <v>10782.42</v>
      </c>
      <c r="H2985" s="9">
        <v>10747.43</v>
      </c>
      <c r="I2985" s="9">
        <v>10765.98</v>
      </c>
      <c r="K2985" s="13">
        <f t="shared" si="1690"/>
        <v>-1.7399999999997817</v>
      </c>
      <c r="L2985" s="13">
        <f t="shared" si="1702"/>
        <v>4.6000000000003638</v>
      </c>
      <c r="M2985" s="13">
        <f t="shared" si="1691"/>
        <v>34.989999999999782</v>
      </c>
      <c r="T2985" s="13">
        <f>T2983-T2984</f>
        <v>230.89000000000124</v>
      </c>
      <c r="X2985">
        <f t="shared" si="1692"/>
        <v>1.7399999999997817</v>
      </c>
      <c r="Y2985">
        <f t="shared" si="1693"/>
        <v>34.989999999999782</v>
      </c>
      <c r="Z2985">
        <f t="shared" si="1694"/>
        <v>230.89000000000124</v>
      </c>
      <c r="AA2985">
        <f t="shared" si="1695"/>
        <v>0</v>
      </c>
      <c r="AB2985" s="18">
        <f t="shared" si="1696"/>
        <v>0</v>
      </c>
      <c r="AC2985" s="18">
        <f t="shared" si="1697"/>
        <v>0</v>
      </c>
      <c r="AD2985" s="18">
        <f t="shared" si="1698"/>
        <v>0</v>
      </c>
      <c r="AE2985" s="18">
        <f t="shared" si="1699"/>
        <v>0</v>
      </c>
      <c r="AG2985" s="18">
        <f t="shared" si="1700"/>
        <v>0</v>
      </c>
      <c r="AH2985" s="18">
        <f t="shared" si="1701"/>
        <v>0</v>
      </c>
    </row>
    <row r="2986" spans="5:34" x14ac:dyDescent="0.25">
      <c r="E2986" s="12">
        <v>43453.458333333336</v>
      </c>
      <c r="F2986" s="10">
        <v>10765.73</v>
      </c>
      <c r="G2986" s="10">
        <v>10791.33</v>
      </c>
      <c r="H2986" s="10">
        <v>10753.67</v>
      </c>
      <c r="I2986" s="10">
        <v>10789.1</v>
      </c>
      <c r="K2986" s="13">
        <f t="shared" si="1690"/>
        <v>23.3700000000008</v>
      </c>
      <c r="L2986" s="13">
        <f t="shared" si="1702"/>
        <v>27.970000000001164</v>
      </c>
      <c r="M2986" s="13">
        <f t="shared" si="1691"/>
        <v>37.659999999999854</v>
      </c>
      <c r="X2986">
        <f t="shared" si="1692"/>
        <v>23.3700000000008</v>
      </c>
      <c r="Y2986">
        <f t="shared" si="1693"/>
        <v>37.659999999999854</v>
      </c>
      <c r="Z2986">
        <f t="shared" si="1694"/>
        <v>0</v>
      </c>
      <c r="AA2986">
        <f t="shared" si="1695"/>
        <v>0</v>
      </c>
      <c r="AB2986" s="18">
        <f t="shared" si="1696"/>
        <v>0</v>
      </c>
      <c r="AC2986" s="18">
        <f t="shared" si="1697"/>
        <v>0</v>
      </c>
      <c r="AD2986" s="18">
        <f t="shared" si="1698"/>
        <v>0</v>
      </c>
      <c r="AE2986" s="18">
        <f t="shared" si="1699"/>
        <v>0</v>
      </c>
      <c r="AG2986" s="18">
        <f t="shared" si="1700"/>
        <v>0</v>
      </c>
      <c r="AH2986" s="18">
        <f t="shared" si="1701"/>
        <v>0</v>
      </c>
    </row>
    <row r="2987" spans="5:34" x14ac:dyDescent="0.25">
      <c r="E2987" s="11">
        <v>43453.5</v>
      </c>
      <c r="F2987" s="9">
        <v>10789.35</v>
      </c>
      <c r="G2987" s="9">
        <v>10801.94</v>
      </c>
      <c r="H2987" s="9">
        <v>10777.65</v>
      </c>
      <c r="I2987" s="9">
        <v>10796.45</v>
      </c>
      <c r="K2987" s="13">
        <f t="shared" si="1690"/>
        <v>7.1000000000003638</v>
      </c>
      <c r="L2987" s="13">
        <f t="shared" si="1702"/>
        <v>35.070000000001528</v>
      </c>
      <c r="M2987" s="13">
        <f t="shared" si="1691"/>
        <v>24.290000000000873</v>
      </c>
      <c r="X2987">
        <f t="shared" si="1692"/>
        <v>7.1000000000003638</v>
      </c>
      <c r="Y2987">
        <f t="shared" si="1693"/>
        <v>24.290000000000873</v>
      </c>
      <c r="Z2987">
        <f t="shared" si="1694"/>
        <v>0</v>
      </c>
      <c r="AA2987">
        <f t="shared" si="1695"/>
        <v>0</v>
      </c>
      <c r="AB2987" s="18">
        <f t="shared" si="1696"/>
        <v>0</v>
      </c>
      <c r="AC2987" s="18">
        <f t="shared" si="1697"/>
        <v>0</v>
      </c>
      <c r="AD2987" s="18">
        <f t="shared" si="1698"/>
        <v>0</v>
      </c>
      <c r="AE2987" s="18">
        <f t="shared" si="1699"/>
        <v>0</v>
      </c>
      <c r="AG2987" s="18">
        <f t="shared" si="1700"/>
        <v>0</v>
      </c>
      <c r="AH2987" s="18">
        <f t="shared" si="1701"/>
        <v>0</v>
      </c>
    </row>
    <row r="2988" spans="5:34" x14ac:dyDescent="0.25">
      <c r="E2988" s="12">
        <v>43453.541666666664</v>
      </c>
      <c r="F2988" s="10">
        <v>10797.2</v>
      </c>
      <c r="G2988" s="10">
        <v>10826.76</v>
      </c>
      <c r="H2988" s="10">
        <v>10788.48</v>
      </c>
      <c r="I2988" s="10">
        <v>10815.4</v>
      </c>
      <c r="K2988" s="13">
        <f t="shared" si="1690"/>
        <v>18.199999999998909</v>
      </c>
      <c r="L2988" s="13">
        <f t="shared" si="1702"/>
        <v>53.270000000000437</v>
      </c>
      <c r="M2988" s="13">
        <f t="shared" si="1691"/>
        <v>38.280000000000655</v>
      </c>
      <c r="R2988">
        <v>21</v>
      </c>
      <c r="X2988">
        <f t="shared" si="1692"/>
        <v>18.199999999998909</v>
      </c>
      <c r="Y2988">
        <f t="shared" si="1693"/>
        <v>38.280000000000655</v>
      </c>
      <c r="Z2988">
        <f t="shared" si="1694"/>
        <v>0</v>
      </c>
      <c r="AA2988">
        <f t="shared" si="1695"/>
        <v>0</v>
      </c>
      <c r="AB2988" s="18">
        <f t="shared" si="1696"/>
        <v>0</v>
      </c>
      <c r="AC2988" s="18">
        <f t="shared" si="1697"/>
        <v>0</v>
      </c>
      <c r="AD2988" s="18">
        <f t="shared" si="1698"/>
        <v>0</v>
      </c>
      <c r="AE2988" s="18">
        <f t="shared" si="1699"/>
        <v>0</v>
      </c>
      <c r="AG2988" s="18">
        <f t="shared" si="1700"/>
        <v>0</v>
      </c>
      <c r="AH2988" s="18">
        <f t="shared" si="1701"/>
        <v>0</v>
      </c>
    </row>
    <row r="2989" spans="5:34" x14ac:dyDescent="0.25">
      <c r="E2989" s="11">
        <v>43453.583333333336</v>
      </c>
      <c r="F2989" s="9">
        <v>10815.65</v>
      </c>
      <c r="G2989" s="9">
        <v>10832.02</v>
      </c>
      <c r="H2989" s="9">
        <v>10810.89</v>
      </c>
      <c r="I2989" s="9">
        <v>10823.25</v>
      </c>
      <c r="K2989" s="13">
        <f t="shared" si="1690"/>
        <v>7.6000000000003638</v>
      </c>
      <c r="L2989" s="13">
        <f t="shared" si="1702"/>
        <v>60.8700000000008</v>
      </c>
      <c r="M2989" s="13">
        <f t="shared" si="1691"/>
        <v>21.130000000001019</v>
      </c>
      <c r="X2989">
        <f t="shared" si="1692"/>
        <v>7.6000000000003638</v>
      </c>
      <c r="Y2989">
        <f t="shared" si="1693"/>
        <v>21.130000000001019</v>
      </c>
      <c r="Z2989">
        <f t="shared" si="1694"/>
        <v>0</v>
      </c>
      <c r="AA2989">
        <f t="shared" si="1695"/>
        <v>0</v>
      </c>
      <c r="AB2989" s="18">
        <f t="shared" si="1696"/>
        <v>0</v>
      </c>
      <c r="AC2989" s="18">
        <f t="shared" si="1697"/>
        <v>0</v>
      </c>
      <c r="AD2989" s="18">
        <f t="shared" si="1698"/>
        <v>0</v>
      </c>
      <c r="AE2989" s="18">
        <f t="shared" si="1699"/>
        <v>0</v>
      </c>
      <c r="AG2989" s="18">
        <f t="shared" si="1700"/>
        <v>0</v>
      </c>
      <c r="AH2989" s="18">
        <f t="shared" si="1701"/>
        <v>0</v>
      </c>
    </row>
    <row r="2990" spans="5:34" x14ac:dyDescent="0.25">
      <c r="E2990" s="12">
        <v>43453.625</v>
      </c>
      <c r="F2990" s="10">
        <v>10821.99</v>
      </c>
      <c r="G2990" s="10">
        <v>10823.36</v>
      </c>
      <c r="H2990" s="10">
        <v>10794.13</v>
      </c>
      <c r="I2990" s="10">
        <v>10796.53</v>
      </c>
      <c r="K2990" s="13">
        <f t="shared" si="1690"/>
        <v>-25.459999999999127</v>
      </c>
      <c r="L2990" s="13">
        <f t="shared" si="1702"/>
        <v>35.410000000001673</v>
      </c>
      <c r="M2990" s="13">
        <f t="shared" si="1691"/>
        <v>29.230000000001382</v>
      </c>
      <c r="X2990">
        <f t="shared" si="1692"/>
        <v>25.459999999999127</v>
      </c>
      <c r="Y2990">
        <f t="shared" si="1693"/>
        <v>29.230000000001382</v>
      </c>
      <c r="Z2990">
        <f t="shared" si="1694"/>
        <v>0</v>
      </c>
      <c r="AA2990">
        <f t="shared" si="1695"/>
        <v>0</v>
      </c>
      <c r="AB2990" s="18">
        <f t="shared" si="1696"/>
        <v>0</v>
      </c>
      <c r="AC2990" s="18">
        <f t="shared" si="1697"/>
        <v>0</v>
      </c>
      <c r="AD2990" s="18">
        <f t="shared" si="1698"/>
        <v>0</v>
      </c>
      <c r="AE2990" s="18">
        <f t="shared" si="1699"/>
        <v>0</v>
      </c>
      <c r="AG2990" s="18">
        <f t="shared" si="1700"/>
        <v>0</v>
      </c>
      <c r="AH2990" s="18">
        <f t="shared" si="1701"/>
        <v>0</v>
      </c>
    </row>
    <row r="2991" spans="5:34" x14ac:dyDescent="0.25">
      <c r="E2991" s="11">
        <v>43453.666666666664</v>
      </c>
      <c r="F2991" s="9">
        <v>10796.78</v>
      </c>
      <c r="G2991" s="9">
        <v>10814.79</v>
      </c>
      <c r="H2991" s="9">
        <v>10786.8</v>
      </c>
      <c r="I2991" s="9">
        <v>10793.49</v>
      </c>
      <c r="K2991" s="13">
        <f t="shared" si="1690"/>
        <v>-3.2900000000008731</v>
      </c>
      <c r="L2991" s="13">
        <f t="shared" si="1702"/>
        <v>32.1200000000008</v>
      </c>
      <c r="M2991" s="13">
        <f t="shared" si="1691"/>
        <v>27.990000000001601</v>
      </c>
      <c r="X2991">
        <f t="shared" si="1692"/>
        <v>3.2900000000008731</v>
      </c>
      <c r="Y2991">
        <f t="shared" si="1693"/>
        <v>27.990000000001601</v>
      </c>
      <c r="Z2991">
        <f t="shared" si="1694"/>
        <v>0</v>
      </c>
      <c r="AA2991">
        <f t="shared" si="1695"/>
        <v>0</v>
      </c>
      <c r="AB2991" s="18">
        <f t="shared" si="1696"/>
        <v>0</v>
      </c>
      <c r="AC2991" s="18">
        <f t="shared" si="1697"/>
        <v>0</v>
      </c>
      <c r="AD2991" s="18">
        <f t="shared" si="1698"/>
        <v>0</v>
      </c>
      <c r="AE2991" s="18">
        <f t="shared" si="1699"/>
        <v>0</v>
      </c>
      <c r="AG2991" s="18">
        <f t="shared" si="1700"/>
        <v>0</v>
      </c>
      <c r="AH2991" s="18">
        <f t="shared" si="1701"/>
        <v>0</v>
      </c>
    </row>
    <row r="2992" spans="5:34" x14ac:dyDescent="0.25">
      <c r="E2992" s="12">
        <v>43453.708333333336</v>
      </c>
      <c r="F2992" s="10">
        <v>10793.74</v>
      </c>
      <c r="G2992" s="10">
        <v>10807.3</v>
      </c>
      <c r="H2992" s="10">
        <v>10760.86</v>
      </c>
      <c r="I2992" s="10">
        <v>10768.7</v>
      </c>
      <c r="K2992" s="13">
        <f t="shared" si="1690"/>
        <v>-25.039999999999054</v>
      </c>
      <c r="L2992" s="13">
        <f t="shared" si="1702"/>
        <v>7.0800000000017462</v>
      </c>
      <c r="M2992" s="13">
        <f t="shared" si="1691"/>
        <v>46.43999999999869</v>
      </c>
      <c r="X2992">
        <f t="shared" si="1692"/>
        <v>25.039999999999054</v>
      </c>
      <c r="Y2992">
        <f t="shared" si="1693"/>
        <v>46.43999999999869</v>
      </c>
      <c r="Z2992">
        <f t="shared" si="1694"/>
        <v>0</v>
      </c>
      <c r="AA2992">
        <f t="shared" si="1695"/>
        <v>0</v>
      </c>
      <c r="AB2992" s="18">
        <f t="shared" si="1696"/>
        <v>0</v>
      </c>
      <c r="AC2992" s="18">
        <f t="shared" si="1697"/>
        <v>0</v>
      </c>
      <c r="AD2992" s="18">
        <f t="shared" si="1698"/>
        <v>0</v>
      </c>
      <c r="AE2992" s="18">
        <f t="shared" si="1699"/>
        <v>0</v>
      </c>
      <c r="AG2992" s="18">
        <f t="shared" si="1700"/>
        <v>0</v>
      </c>
      <c r="AH2992" s="18">
        <f t="shared" si="1701"/>
        <v>0</v>
      </c>
    </row>
    <row r="2993" spans="5:34" x14ac:dyDescent="0.25">
      <c r="E2993" s="11">
        <v>43453.75</v>
      </c>
      <c r="F2993" s="9">
        <v>10769.2</v>
      </c>
      <c r="G2993" s="9">
        <v>10787.83</v>
      </c>
      <c r="H2993" s="9">
        <v>10753.83</v>
      </c>
      <c r="I2993" s="9">
        <v>10786.07</v>
      </c>
      <c r="K2993" s="13">
        <f t="shared" si="1690"/>
        <v>16.869999999998981</v>
      </c>
      <c r="L2993" s="13">
        <f t="shared" si="1702"/>
        <v>23.950000000000728</v>
      </c>
      <c r="M2993" s="13">
        <f t="shared" si="1691"/>
        <v>34</v>
      </c>
      <c r="X2993">
        <f t="shared" si="1692"/>
        <v>16.869999999998981</v>
      </c>
      <c r="Y2993">
        <f t="shared" si="1693"/>
        <v>34</v>
      </c>
      <c r="Z2993">
        <f t="shared" si="1694"/>
        <v>0</v>
      </c>
      <c r="AA2993">
        <f t="shared" si="1695"/>
        <v>0</v>
      </c>
      <c r="AB2993" s="18">
        <f t="shared" si="1696"/>
        <v>0</v>
      </c>
      <c r="AC2993" s="18">
        <f t="shared" si="1697"/>
        <v>0</v>
      </c>
      <c r="AD2993" s="18">
        <f t="shared" si="1698"/>
        <v>0</v>
      </c>
      <c r="AE2993" s="18">
        <f t="shared" si="1699"/>
        <v>0</v>
      </c>
      <c r="AG2993" s="18">
        <f t="shared" si="1700"/>
        <v>0</v>
      </c>
      <c r="AH2993" s="18">
        <f t="shared" si="1701"/>
        <v>0</v>
      </c>
    </row>
    <row r="2994" spans="5:34" x14ac:dyDescent="0.25">
      <c r="E2994" s="12">
        <v>43453.791666666664</v>
      </c>
      <c r="F2994" s="10">
        <v>10786.32</v>
      </c>
      <c r="G2994" s="10">
        <v>10813.09</v>
      </c>
      <c r="H2994" s="10">
        <v>10783.06</v>
      </c>
      <c r="I2994" s="10">
        <v>10794.57</v>
      </c>
      <c r="K2994" s="13">
        <f t="shared" si="1690"/>
        <v>8.25</v>
      </c>
      <c r="L2994" s="13">
        <f t="shared" si="1702"/>
        <v>32.200000000000728</v>
      </c>
      <c r="M2994" s="13">
        <f t="shared" si="1691"/>
        <v>30.030000000000655</v>
      </c>
      <c r="X2994">
        <f t="shared" si="1692"/>
        <v>8.25</v>
      </c>
      <c r="Y2994">
        <f t="shared" si="1693"/>
        <v>30.030000000000655</v>
      </c>
      <c r="Z2994">
        <f t="shared" si="1694"/>
        <v>0</v>
      </c>
      <c r="AA2994">
        <f t="shared" si="1695"/>
        <v>0</v>
      </c>
      <c r="AB2994" s="18">
        <f t="shared" si="1696"/>
        <v>0</v>
      </c>
      <c r="AC2994" s="18">
        <f t="shared" si="1697"/>
        <v>0</v>
      </c>
      <c r="AD2994" s="18">
        <f t="shared" si="1698"/>
        <v>0</v>
      </c>
      <c r="AE2994" s="18">
        <f t="shared" si="1699"/>
        <v>0</v>
      </c>
      <c r="AG2994" s="18">
        <f t="shared" si="1700"/>
        <v>0</v>
      </c>
      <c r="AH2994" s="18">
        <f t="shared" si="1701"/>
        <v>0</v>
      </c>
    </row>
    <row r="2995" spans="5:34" x14ac:dyDescent="0.25">
      <c r="E2995" s="11">
        <v>43453.833333333336</v>
      </c>
      <c r="F2995" s="9">
        <v>10794.32</v>
      </c>
      <c r="G2995" s="9">
        <v>10821.59</v>
      </c>
      <c r="H2995" s="9">
        <v>10778.3</v>
      </c>
      <c r="I2995" s="9">
        <v>10820.34</v>
      </c>
      <c r="K2995" s="13">
        <f t="shared" si="1690"/>
        <v>26.020000000000437</v>
      </c>
      <c r="L2995" s="13">
        <f t="shared" si="1702"/>
        <v>58.220000000001164</v>
      </c>
      <c r="M2995" s="13">
        <f t="shared" si="1691"/>
        <v>43.290000000000873</v>
      </c>
      <c r="X2995">
        <f t="shared" si="1692"/>
        <v>26.020000000000437</v>
      </c>
      <c r="Y2995">
        <f t="shared" si="1693"/>
        <v>43.290000000000873</v>
      </c>
      <c r="Z2995">
        <f t="shared" si="1694"/>
        <v>0</v>
      </c>
      <c r="AA2995">
        <f t="shared" si="1695"/>
        <v>0</v>
      </c>
      <c r="AB2995" s="18">
        <f t="shared" si="1696"/>
        <v>0</v>
      </c>
      <c r="AC2995" s="18">
        <f t="shared" si="1697"/>
        <v>0</v>
      </c>
      <c r="AD2995" s="18">
        <f t="shared" si="1698"/>
        <v>0</v>
      </c>
      <c r="AE2995" s="18">
        <f t="shared" si="1699"/>
        <v>0</v>
      </c>
      <c r="AG2995" s="18">
        <f t="shared" si="1700"/>
        <v>0</v>
      </c>
      <c r="AH2995" s="18">
        <f t="shared" si="1701"/>
        <v>0</v>
      </c>
    </row>
    <row r="2996" spans="5:34" x14ac:dyDescent="0.25">
      <c r="E2996" s="12">
        <v>43453.875</v>
      </c>
      <c r="F2996" s="10">
        <v>10820.09</v>
      </c>
      <c r="G2996" s="10">
        <v>10826.09</v>
      </c>
      <c r="H2996" s="10">
        <v>10662.94</v>
      </c>
      <c r="I2996" s="10">
        <v>10679.46</v>
      </c>
      <c r="K2996" s="13">
        <f t="shared" si="1690"/>
        <v>-140.63000000000102</v>
      </c>
      <c r="L2996" s="13">
        <f t="shared" si="1702"/>
        <v>-82.409999999999854</v>
      </c>
      <c r="M2996" s="13">
        <f t="shared" si="1691"/>
        <v>163.14999999999964</v>
      </c>
      <c r="X2996">
        <f t="shared" si="1692"/>
        <v>140.63000000000102</v>
      </c>
      <c r="Y2996">
        <f t="shared" si="1693"/>
        <v>163.14999999999964</v>
      </c>
      <c r="Z2996">
        <f t="shared" si="1694"/>
        <v>0</v>
      </c>
      <c r="AA2996">
        <f t="shared" si="1695"/>
        <v>0</v>
      </c>
      <c r="AB2996" s="18">
        <f t="shared" si="1696"/>
        <v>0</v>
      </c>
      <c r="AC2996" s="18">
        <f t="shared" si="1697"/>
        <v>0</v>
      </c>
      <c r="AD2996" s="18">
        <f t="shared" si="1698"/>
        <v>0</v>
      </c>
      <c r="AE2996" s="18">
        <f t="shared" si="1699"/>
        <v>0</v>
      </c>
      <c r="AG2996" s="18">
        <f t="shared" si="1700"/>
        <v>0</v>
      </c>
      <c r="AH2996" s="18">
        <f t="shared" si="1701"/>
        <v>0</v>
      </c>
    </row>
    <row r="2997" spans="5:34" x14ac:dyDescent="0.25">
      <c r="E2997" s="11">
        <v>43453.916666666664</v>
      </c>
      <c r="F2997" s="9">
        <v>10679.71</v>
      </c>
      <c r="G2997" s="9">
        <v>10687.96</v>
      </c>
      <c r="H2997" s="9">
        <v>10601.13</v>
      </c>
      <c r="I2997" s="9">
        <v>10673.2</v>
      </c>
      <c r="K2997" s="13">
        <f t="shared" si="1690"/>
        <v>-6.5099999999983993</v>
      </c>
      <c r="L2997" s="13">
        <f t="shared" si="1702"/>
        <v>-88.919999999998254</v>
      </c>
      <c r="M2997" s="13">
        <f t="shared" si="1691"/>
        <v>86.829999999999927</v>
      </c>
      <c r="N2997" s="13"/>
      <c r="X2997">
        <f t="shared" si="1692"/>
        <v>6.5099999999983993</v>
      </c>
      <c r="Y2997">
        <f t="shared" si="1693"/>
        <v>86.829999999999927</v>
      </c>
      <c r="Z2997">
        <f t="shared" si="1694"/>
        <v>0</v>
      </c>
      <c r="AA2997">
        <f t="shared" si="1695"/>
        <v>0</v>
      </c>
      <c r="AB2997" s="18">
        <f t="shared" si="1696"/>
        <v>0</v>
      </c>
      <c r="AC2997" s="18">
        <f t="shared" si="1697"/>
        <v>0</v>
      </c>
      <c r="AD2997" s="18">
        <f t="shared" si="1698"/>
        <v>0</v>
      </c>
      <c r="AE2997" s="18">
        <f t="shared" si="1699"/>
        <v>0</v>
      </c>
      <c r="AG2997" s="18">
        <f t="shared" si="1700"/>
        <v>0</v>
      </c>
      <c r="AH2997" s="18">
        <f t="shared" si="1701"/>
        <v>0</v>
      </c>
    </row>
    <row r="2998" spans="5:34" hidden="1" x14ac:dyDescent="0.25">
      <c r="E2998" s="12">
        <v>43453.958333333336</v>
      </c>
      <c r="F2998" s="10">
        <v>10649.64</v>
      </c>
      <c r="G2998" s="10">
        <v>10650.7</v>
      </c>
      <c r="H2998" s="10">
        <v>10610.75</v>
      </c>
      <c r="I2998" s="10">
        <v>10633.95</v>
      </c>
      <c r="AB2998"/>
      <c r="AC2998"/>
      <c r="AD2998"/>
      <c r="AE2998"/>
    </row>
    <row r="2999" spans="5:34" hidden="1" x14ac:dyDescent="0.25">
      <c r="E2999" s="11">
        <v>43454.041666666664</v>
      </c>
      <c r="F2999" s="9">
        <v>10653.42</v>
      </c>
      <c r="G2999" s="9">
        <v>10688.08</v>
      </c>
      <c r="H2999" s="9">
        <v>10614.62</v>
      </c>
      <c r="I2999" s="9">
        <v>10673.95</v>
      </c>
      <c r="AB2999"/>
      <c r="AC2999"/>
      <c r="AD2999"/>
      <c r="AE2999"/>
    </row>
    <row r="3000" spans="5:34" hidden="1" x14ac:dyDescent="0.25">
      <c r="E3000" s="12">
        <v>43454.083333333336</v>
      </c>
      <c r="F3000" s="10">
        <v>10675.01</v>
      </c>
      <c r="G3000" s="10">
        <v>10684.58</v>
      </c>
      <c r="H3000" s="10">
        <v>10656.07</v>
      </c>
      <c r="I3000" s="10">
        <v>10681.84</v>
      </c>
      <c r="AB3000"/>
      <c r="AC3000"/>
      <c r="AD3000"/>
      <c r="AE3000"/>
    </row>
    <row r="3001" spans="5:34" hidden="1" x14ac:dyDescent="0.25">
      <c r="E3001" s="11">
        <v>43454.125</v>
      </c>
      <c r="F3001" s="9">
        <v>10682.17</v>
      </c>
      <c r="G3001" s="9">
        <v>10696.43</v>
      </c>
      <c r="H3001" s="9">
        <v>10682.17</v>
      </c>
      <c r="I3001" s="9">
        <v>10686.92</v>
      </c>
      <c r="AB3001"/>
      <c r="AC3001"/>
      <c r="AD3001"/>
      <c r="AE3001"/>
    </row>
    <row r="3002" spans="5:34" hidden="1" x14ac:dyDescent="0.25">
      <c r="E3002" s="12">
        <v>43454.166666666664</v>
      </c>
      <c r="F3002" s="10">
        <v>10686.67</v>
      </c>
      <c r="G3002" s="10">
        <v>10688.92</v>
      </c>
      <c r="H3002" s="10">
        <v>10661.89</v>
      </c>
      <c r="I3002" s="10">
        <v>10664.65</v>
      </c>
      <c r="AB3002"/>
      <c r="AC3002"/>
      <c r="AD3002"/>
      <c r="AE3002"/>
    </row>
    <row r="3003" spans="5:34" hidden="1" x14ac:dyDescent="0.25">
      <c r="E3003" s="11">
        <v>43454.208333333336</v>
      </c>
      <c r="F3003" s="9">
        <v>10664.4</v>
      </c>
      <c r="G3003" s="9">
        <v>10665.15</v>
      </c>
      <c r="H3003" s="9">
        <v>10625.11</v>
      </c>
      <c r="I3003" s="9">
        <v>10635.36</v>
      </c>
      <c r="AB3003"/>
      <c r="AC3003"/>
      <c r="AD3003"/>
      <c r="AE3003"/>
    </row>
    <row r="3004" spans="5:34" hidden="1" x14ac:dyDescent="0.25">
      <c r="E3004" s="12">
        <v>43454.25</v>
      </c>
      <c r="F3004" s="10">
        <v>10635.61</v>
      </c>
      <c r="G3004" s="10">
        <v>10638.37</v>
      </c>
      <c r="H3004" s="10">
        <v>10585.85</v>
      </c>
      <c r="I3004" s="10">
        <v>10587.1</v>
      </c>
      <c r="AB3004"/>
      <c r="AC3004"/>
      <c r="AD3004"/>
      <c r="AE3004"/>
    </row>
    <row r="3005" spans="5:34" hidden="1" x14ac:dyDescent="0.25">
      <c r="E3005" s="11">
        <v>43454.291666666664</v>
      </c>
      <c r="F3005" s="9">
        <v>10588.1</v>
      </c>
      <c r="G3005" s="9">
        <v>10617.16</v>
      </c>
      <c r="H3005" s="9">
        <v>10573.84</v>
      </c>
      <c r="I3005" s="9">
        <v>10611.15</v>
      </c>
      <c r="AB3005"/>
      <c r="AC3005"/>
      <c r="AD3005"/>
      <c r="AE3005"/>
    </row>
    <row r="3006" spans="5:34" x14ac:dyDescent="0.25">
      <c r="E3006" s="12">
        <v>43454.333333333336</v>
      </c>
      <c r="F3006" s="10">
        <v>10611.2</v>
      </c>
      <c r="G3006" s="10">
        <v>10630.17</v>
      </c>
      <c r="H3006" s="10">
        <v>10593.98</v>
      </c>
      <c r="I3006" s="10">
        <v>10625.91</v>
      </c>
      <c r="K3006" s="13">
        <f t="shared" ref="K3006:K3020" si="1703">I3006-F3006</f>
        <v>14.709999999999127</v>
      </c>
      <c r="L3006" s="13">
        <v>0</v>
      </c>
      <c r="M3006" s="13">
        <f t="shared" ref="M3006:M3020" si="1704">G3006-H3006</f>
        <v>36.190000000000509</v>
      </c>
      <c r="N3006" s="13">
        <f>I3020-F3006</f>
        <v>-85.56000000000131</v>
      </c>
      <c r="O3006" s="18">
        <f>IF(K3006*N3006&gt;0,1,0)</f>
        <v>0</v>
      </c>
      <c r="P3006">
        <f>_xlfn.IFS(K3006&lt;0,MIN(L3005:L3019),K3006&gt;0,MAX(L3005:L3019))</f>
        <v>45.340000000000146</v>
      </c>
      <c r="Q3006">
        <f>_xlfn.IFS(K3006&lt;0,MAX(L3005:L3019),K3006&gt;0,MIN(L3005:L3019))</f>
        <v>-101.05000000000109</v>
      </c>
      <c r="T3006" s="13">
        <f>MAX(G3006:G3020)</f>
        <v>10686.34</v>
      </c>
      <c r="X3006">
        <f t="shared" ref="X3006:X3020" si="1705">ABS(K3006)</f>
        <v>14.709999999999127</v>
      </c>
      <c r="Y3006">
        <f t="shared" ref="Y3006:Y3020" si="1706">ABS(M3006)</f>
        <v>36.190000000000509</v>
      </c>
      <c r="Z3006">
        <f t="shared" ref="Z3006:Z3020" si="1707">IF(T3006&lt;1000,ABS(T3006),0)</f>
        <v>0</v>
      </c>
      <c r="AA3006">
        <f t="shared" ref="AA3006:AA3020" si="1708">ABS(N3006)</f>
        <v>85.56000000000131</v>
      </c>
      <c r="AB3006" s="18">
        <f t="shared" ref="AB3006:AB3020" si="1709">ABS(P3006)</f>
        <v>45.340000000000146</v>
      </c>
      <c r="AC3006" s="18">
        <f t="shared" ref="AC3006:AC3020" si="1710">ABS(Q3006)</f>
        <v>101.05000000000109</v>
      </c>
      <c r="AD3006" s="18">
        <f t="shared" ref="AD3006:AD3020" si="1711">IF(O3006=1,ABS(P3006),0)</f>
        <v>0</v>
      </c>
      <c r="AE3006" s="18">
        <f t="shared" ref="AE3006:AE3020" si="1712">IF(O3006=0,ABS(Q3006),0)</f>
        <v>101.05000000000109</v>
      </c>
      <c r="AG3006" s="18">
        <f t="shared" ref="AG3006:AG3020" si="1713">IF(O3006=1,ABS(Q3006),0)</f>
        <v>0</v>
      </c>
      <c r="AH3006" s="18">
        <f t="shared" ref="AH3006:AH3020" si="1714">IF(O3006=0,ABS(P3006),0)</f>
        <v>45.340000000000146</v>
      </c>
    </row>
    <row r="3007" spans="5:34" x14ac:dyDescent="0.25">
      <c r="E3007" s="11">
        <v>43454.375</v>
      </c>
      <c r="F3007" s="9">
        <v>10627.91</v>
      </c>
      <c r="G3007" s="9">
        <v>10653.83</v>
      </c>
      <c r="H3007" s="9">
        <v>10621.76</v>
      </c>
      <c r="I3007" s="9">
        <v>10626.24</v>
      </c>
      <c r="K3007" s="13">
        <f t="shared" si="1703"/>
        <v>-1.6700000000000728</v>
      </c>
      <c r="L3007" s="13">
        <f t="shared" ref="L3007:L3020" si="1715">L3006+K3007</f>
        <v>-1.6700000000000728</v>
      </c>
      <c r="M3007" s="13">
        <f t="shared" si="1704"/>
        <v>32.069999999999709</v>
      </c>
      <c r="T3007" s="13">
        <f>MIN(H3006:H3020)</f>
        <v>10481.75</v>
      </c>
      <c r="X3007">
        <f t="shared" si="1705"/>
        <v>1.6700000000000728</v>
      </c>
      <c r="Y3007">
        <f t="shared" si="1706"/>
        <v>32.069999999999709</v>
      </c>
      <c r="Z3007">
        <f t="shared" si="1707"/>
        <v>0</v>
      </c>
      <c r="AA3007">
        <f t="shared" si="1708"/>
        <v>0</v>
      </c>
      <c r="AB3007" s="18">
        <f t="shared" si="1709"/>
        <v>0</v>
      </c>
      <c r="AC3007" s="18">
        <f t="shared" si="1710"/>
        <v>0</v>
      </c>
      <c r="AD3007" s="18">
        <f t="shared" si="1711"/>
        <v>0</v>
      </c>
      <c r="AE3007" s="18">
        <f t="shared" si="1712"/>
        <v>0</v>
      </c>
      <c r="AG3007" s="18">
        <f t="shared" si="1713"/>
        <v>0</v>
      </c>
      <c r="AH3007" s="18">
        <f t="shared" si="1714"/>
        <v>0</v>
      </c>
    </row>
    <row r="3008" spans="5:34" x14ac:dyDescent="0.25">
      <c r="E3008" s="12">
        <v>43454.416666666664</v>
      </c>
      <c r="F3008" s="10">
        <v>10628.27</v>
      </c>
      <c r="G3008" s="10">
        <v>10653.64</v>
      </c>
      <c r="H3008" s="10">
        <v>10559.39</v>
      </c>
      <c r="I3008" s="10">
        <v>10646.13</v>
      </c>
      <c r="K3008" s="13">
        <f t="shared" si="1703"/>
        <v>17.859999999998763</v>
      </c>
      <c r="L3008" s="13">
        <f t="shared" si="1715"/>
        <v>16.18999999999869</v>
      </c>
      <c r="M3008" s="13">
        <f t="shared" si="1704"/>
        <v>94.25</v>
      </c>
      <c r="T3008" s="13">
        <f>T3006-T3007</f>
        <v>204.59000000000015</v>
      </c>
      <c r="X3008">
        <f t="shared" si="1705"/>
        <v>17.859999999998763</v>
      </c>
      <c r="Y3008">
        <f t="shared" si="1706"/>
        <v>94.25</v>
      </c>
      <c r="Z3008">
        <f t="shared" si="1707"/>
        <v>204.59000000000015</v>
      </c>
      <c r="AA3008">
        <f t="shared" si="1708"/>
        <v>0</v>
      </c>
      <c r="AB3008" s="18">
        <f t="shared" si="1709"/>
        <v>0</v>
      </c>
      <c r="AC3008" s="18">
        <f t="shared" si="1710"/>
        <v>0</v>
      </c>
      <c r="AD3008" s="18">
        <f t="shared" si="1711"/>
        <v>0</v>
      </c>
      <c r="AE3008" s="18">
        <f t="shared" si="1712"/>
        <v>0</v>
      </c>
      <c r="AG3008" s="18">
        <f t="shared" si="1713"/>
        <v>0</v>
      </c>
      <c r="AH3008" s="18">
        <f t="shared" si="1714"/>
        <v>0</v>
      </c>
    </row>
    <row r="3009" spans="5:34" x14ac:dyDescent="0.25">
      <c r="E3009" s="11">
        <v>43454.458333333336</v>
      </c>
      <c r="F3009" s="9">
        <v>10645.63</v>
      </c>
      <c r="G3009" s="9">
        <v>10678.4</v>
      </c>
      <c r="H3009" s="9">
        <v>10627.52</v>
      </c>
      <c r="I3009" s="9">
        <v>10659.77</v>
      </c>
      <c r="K3009" s="13">
        <f t="shared" si="1703"/>
        <v>14.140000000001237</v>
      </c>
      <c r="L3009" s="13">
        <f t="shared" si="1715"/>
        <v>30.329999999999927</v>
      </c>
      <c r="M3009" s="13">
        <f t="shared" si="1704"/>
        <v>50.8799999999992</v>
      </c>
      <c r="X3009">
        <f t="shared" si="1705"/>
        <v>14.140000000001237</v>
      </c>
      <c r="Y3009">
        <f t="shared" si="1706"/>
        <v>50.8799999999992</v>
      </c>
      <c r="Z3009">
        <f t="shared" si="1707"/>
        <v>0</v>
      </c>
      <c r="AA3009">
        <f t="shared" si="1708"/>
        <v>0</v>
      </c>
      <c r="AB3009" s="18">
        <f t="shared" si="1709"/>
        <v>0</v>
      </c>
      <c r="AC3009" s="18">
        <f t="shared" si="1710"/>
        <v>0</v>
      </c>
      <c r="AD3009" s="18">
        <f t="shared" si="1711"/>
        <v>0</v>
      </c>
      <c r="AE3009" s="18">
        <f t="shared" si="1712"/>
        <v>0</v>
      </c>
      <c r="AG3009" s="18">
        <f t="shared" si="1713"/>
        <v>0</v>
      </c>
      <c r="AH3009" s="18">
        <f t="shared" si="1714"/>
        <v>0</v>
      </c>
    </row>
    <row r="3010" spans="5:34" x14ac:dyDescent="0.25">
      <c r="E3010" s="12">
        <v>43454.5</v>
      </c>
      <c r="F3010" s="10">
        <v>10660.02</v>
      </c>
      <c r="G3010" s="10">
        <v>10669.33</v>
      </c>
      <c r="H3010" s="10">
        <v>10640.19</v>
      </c>
      <c r="I3010" s="10">
        <v>10660.84</v>
      </c>
      <c r="K3010" s="13">
        <f t="shared" si="1703"/>
        <v>0.81999999999970896</v>
      </c>
      <c r="L3010" s="13">
        <f t="shared" si="1715"/>
        <v>31.149999999999636</v>
      </c>
      <c r="M3010" s="13">
        <f t="shared" si="1704"/>
        <v>29.139999999999418</v>
      </c>
      <c r="R3010">
        <v>5</v>
      </c>
      <c r="X3010">
        <f t="shared" si="1705"/>
        <v>0.81999999999970896</v>
      </c>
      <c r="Y3010">
        <f t="shared" si="1706"/>
        <v>29.139999999999418</v>
      </c>
      <c r="Z3010">
        <f t="shared" si="1707"/>
        <v>0</v>
      </c>
      <c r="AA3010">
        <f t="shared" si="1708"/>
        <v>0</v>
      </c>
      <c r="AB3010" s="18">
        <f t="shared" si="1709"/>
        <v>0</v>
      </c>
      <c r="AC3010" s="18">
        <f t="shared" si="1710"/>
        <v>0</v>
      </c>
      <c r="AD3010" s="18">
        <f t="shared" si="1711"/>
        <v>0</v>
      </c>
      <c r="AE3010" s="18">
        <f t="shared" si="1712"/>
        <v>0</v>
      </c>
      <c r="AG3010" s="18">
        <f t="shared" si="1713"/>
        <v>0</v>
      </c>
      <c r="AH3010" s="18">
        <f t="shared" si="1714"/>
        <v>0</v>
      </c>
    </row>
    <row r="3011" spans="5:34" x14ac:dyDescent="0.25">
      <c r="E3011" s="11">
        <v>43454.541666666664</v>
      </c>
      <c r="F3011" s="9">
        <v>10660.34</v>
      </c>
      <c r="G3011" s="9">
        <v>10678.64</v>
      </c>
      <c r="H3011" s="9">
        <v>10656.94</v>
      </c>
      <c r="I3011" s="9">
        <v>10674.53</v>
      </c>
      <c r="K3011" s="13">
        <f t="shared" si="1703"/>
        <v>14.190000000000509</v>
      </c>
      <c r="L3011" s="13">
        <f t="shared" si="1715"/>
        <v>45.340000000000146</v>
      </c>
      <c r="M3011" s="13">
        <f t="shared" si="1704"/>
        <v>21.699999999998909</v>
      </c>
      <c r="X3011">
        <f t="shared" si="1705"/>
        <v>14.190000000000509</v>
      </c>
      <c r="Y3011">
        <f t="shared" si="1706"/>
        <v>21.699999999998909</v>
      </c>
      <c r="Z3011">
        <f t="shared" si="1707"/>
        <v>0</v>
      </c>
      <c r="AA3011">
        <f t="shared" si="1708"/>
        <v>0</v>
      </c>
      <c r="AB3011" s="18">
        <f t="shared" si="1709"/>
        <v>0</v>
      </c>
      <c r="AC3011" s="18">
        <f t="shared" si="1710"/>
        <v>0</v>
      </c>
      <c r="AD3011" s="18">
        <f t="shared" si="1711"/>
        <v>0</v>
      </c>
      <c r="AE3011" s="18">
        <f t="shared" si="1712"/>
        <v>0</v>
      </c>
      <c r="AG3011" s="18">
        <f t="shared" si="1713"/>
        <v>0</v>
      </c>
      <c r="AH3011" s="18">
        <f t="shared" si="1714"/>
        <v>0</v>
      </c>
    </row>
    <row r="3012" spans="5:34" x14ac:dyDescent="0.25">
      <c r="E3012" s="12">
        <v>43454.583333333336</v>
      </c>
      <c r="F3012" s="10">
        <v>10674.78</v>
      </c>
      <c r="G3012" s="10">
        <v>10686.34</v>
      </c>
      <c r="H3012" s="10">
        <v>10653.43</v>
      </c>
      <c r="I3012" s="10">
        <v>10657.46</v>
      </c>
      <c r="K3012" s="13">
        <f t="shared" si="1703"/>
        <v>-17.320000000001528</v>
      </c>
      <c r="L3012" s="13">
        <f t="shared" si="1715"/>
        <v>28.019999999998618</v>
      </c>
      <c r="M3012" s="13">
        <f t="shared" si="1704"/>
        <v>32.909999999999854</v>
      </c>
      <c r="X3012">
        <f t="shared" si="1705"/>
        <v>17.320000000001528</v>
      </c>
      <c r="Y3012">
        <f t="shared" si="1706"/>
        <v>32.909999999999854</v>
      </c>
      <c r="Z3012">
        <f t="shared" si="1707"/>
        <v>0</v>
      </c>
      <c r="AA3012">
        <f t="shared" si="1708"/>
        <v>0</v>
      </c>
      <c r="AB3012" s="18">
        <f t="shared" si="1709"/>
        <v>0</v>
      </c>
      <c r="AC3012" s="18">
        <f t="shared" si="1710"/>
        <v>0</v>
      </c>
      <c r="AD3012" s="18">
        <f t="shared" si="1711"/>
        <v>0</v>
      </c>
      <c r="AE3012" s="18">
        <f t="shared" si="1712"/>
        <v>0</v>
      </c>
      <c r="AG3012" s="18">
        <f t="shared" si="1713"/>
        <v>0</v>
      </c>
      <c r="AH3012" s="18">
        <f t="shared" si="1714"/>
        <v>0</v>
      </c>
    </row>
    <row r="3013" spans="5:34" x14ac:dyDescent="0.25">
      <c r="E3013" s="11">
        <v>43454.625</v>
      </c>
      <c r="F3013" s="9">
        <v>10657.21</v>
      </c>
      <c r="G3013" s="9">
        <v>10657.46</v>
      </c>
      <c r="H3013" s="9">
        <v>10589.32</v>
      </c>
      <c r="I3013" s="9">
        <v>10602.88</v>
      </c>
      <c r="K3013" s="13">
        <f t="shared" si="1703"/>
        <v>-54.329999999999927</v>
      </c>
      <c r="L3013" s="13">
        <f t="shared" si="1715"/>
        <v>-26.31000000000131</v>
      </c>
      <c r="M3013" s="13">
        <f t="shared" si="1704"/>
        <v>68.139999999999418</v>
      </c>
      <c r="X3013">
        <f t="shared" si="1705"/>
        <v>54.329999999999927</v>
      </c>
      <c r="Y3013">
        <f t="shared" si="1706"/>
        <v>68.139999999999418</v>
      </c>
      <c r="Z3013">
        <f t="shared" si="1707"/>
        <v>0</v>
      </c>
      <c r="AA3013">
        <f t="shared" si="1708"/>
        <v>0</v>
      </c>
      <c r="AB3013" s="18">
        <f t="shared" si="1709"/>
        <v>0</v>
      </c>
      <c r="AC3013" s="18">
        <f t="shared" si="1710"/>
        <v>0</v>
      </c>
      <c r="AD3013" s="18">
        <f t="shared" si="1711"/>
        <v>0</v>
      </c>
      <c r="AE3013" s="18">
        <f t="shared" si="1712"/>
        <v>0</v>
      </c>
      <c r="AG3013" s="18">
        <f t="shared" si="1713"/>
        <v>0</v>
      </c>
      <c r="AH3013" s="18">
        <f t="shared" si="1714"/>
        <v>0</v>
      </c>
    </row>
    <row r="3014" spans="5:34" x14ac:dyDescent="0.25">
      <c r="E3014" s="12">
        <v>43454.666666666664</v>
      </c>
      <c r="F3014" s="10">
        <v>10602.89</v>
      </c>
      <c r="G3014" s="10">
        <v>10620.94</v>
      </c>
      <c r="H3014" s="10">
        <v>10588.68</v>
      </c>
      <c r="I3014" s="10">
        <v>10617.24</v>
      </c>
      <c r="K3014" s="13">
        <f t="shared" si="1703"/>
        <v>14.350000000000364</v>
      </c>
      <c r="L3014" s="13">
        <f t="shared" si="1715"/>
        <v>-11.960000000000946</v>
      </c>
      <c r="M3014" s="13">
        <f t="shared" si="1704"/>
        <v>32.260000000000218</v>
      </c>
      <c r="X3014">
        <f t="shared" si="1705"/>
        <v>14.350000000000364</v>
      </c>
      <c r="Y3014">
        <f t="shared" si="1706"/>
        <v>32.260000000000218</v>
      </c>
      <c r="Z3014">
        <f t="shared" si="1707"/>
        <v>0</v>
      </c>
      <c r="AA3014">
        <f t="shared" si="1708"/>
        <v>0</v>
      </c>
      <c r="AB3014" s="18">
        <f t="shared" si="1709"/>
        <v>0</v>
      </c>
      <c r="AC3014" s="18">
        <f t="shared" si="1710"/>
        <v>0</v>
      </c>
      <c r="AD3014" s="18">
        <f t="shared" si="1711"/>
        <v>0</v>
      </c>
      <c r="AE3014" s="18">
        <f t="shared" si="1712"/>
        <v>0</v>
      </c>
      <c r="AG3014" s="18">
        <f t="shared" si="1713"/>
        <v>0</v>
      </c>
      <c r="AH3014" s="18">
        <f t="shared" si="1714"/>
        <v>0</v>
      </c>
    </row>
    <row r="3015" spans="5:34" x14ac:dyDescent="0.25">
      <c r="E3015" s="11">
        <v>43454.708333333336</v>
      </c>
      <c r="F3015" s="9">
        <v>10617.99</v>
      </c>
      <c r="G3015" s="9">
        <v>10658.99</v>
      </c>
      <c r="H3015" s="9">
        <v>10613.59</v>
      </c>
      <c r="I3015" s="9">
        <v>10630.82</v>
      </c>
      <c r="K3015" s="13">
        <f t="shared" si="1703"/>
        <v>12.829999999999927</v>
      </c>
      <c r="L3015" s="13">
        <f t="shared" si="1715"/>
        <v>0.86999999999898137</v>
      </c>
      <c r="M3015" s="13">
        <f t="shared" si="1704"/>
        <v>45.399999999999636</v>
      </c>
      <c r="X3015">
        <f t="shared" si="1705"/>
        <v>12.829999999999927</v>
      </c>
      <c r="Y3015">
        <f t="shared" si="1706"/>
        <v>45.399999999999636</v>
      </c>
      <c r="Z3015">
        <f t="shared" si="1707"/>
        <v>0</v>
      </c>
      <c r="AA3015">
        <f t="shared" si="1708"/>
        <v>0</v>
      </c>
      <c r="AB3015" s="18">
        <f t="shared" si="1709"/>
        <v>0</v>
      </c>
      <c r="AC3015" s="18">
        <f t="shared" si="1710"/>
        <v>0</v>
      </c>
      <c r="AD3015" s="18">
        <f t="shared" si="1711"/>
        <v>0</v>
      </c>
      <c r="AE3015" s="18">
        <f t="shared" si="1712"/>
        <v>0</v>
      </c>
      <c r="AG3015" s="18">
        <f t="shared" si="1713"/>
        <v>0</v>
      </c>
      <c r="AH3015" s="18">
        <f t="shared" si="1714"/>
        <v>0</v>
      </c>
    </row>
    <row r="3016" spans="5:34" x14ac:dyDescent="0.25">
      <c r="E3016" s="12">
        <v>43454.75</v>
      </c>
      <c r="F3016" s="10">
        <v>10630.07</v>
      </c>
      <c r="G3016" s="10">
        <v>10639.9</v>
      </c>
      <c r="H3016" s="10">
        <v>10534.66</v>
      </c>
      <c r="I3016" s="10">
        <v>10564.43</v>
      </c>
      <c r="K3016" s="13">
        <f t="shared" si="1703"/>
        <v>-65.639999999999418</v>
      </c>
      <c r="L3016" s="13">
        <f t="shared" si="1715"/>
        <v>-64.770000000000437</v>
      </c>
      <c r="M3016" s="13">
        <f t="shared" si="1704"/>
        <v>105.23999999999978</v>
      </c>
      <c r="X3016">
        <f t="shared" si="1705"/>
        <v>65.639999999999418</v>
      </c>
      <c r="Y3016">
        <f t="shared" si="1706"/>
        <v>105.23999999999978</v>
      </c>
      <c r="Z3016">
        <f t="shared" si="1707"/>
        <v>0</v>
      </c>
      <c r="AA3016">
        <f t="shared" si="1708"/>
        <v>0</v>
      </c>
      <c r="AB3016" s="18">
        <f t="shared" si="1709"/>
        <v>0</v>
      </c>
      <c r="AC3016" s="18">
        <f t="shared" si="1710"/>
        <v>0</v>
      </c>
      <c r="AD3016" s="18">
        <f t="shared" si="1711"/>
        <v>0</v>
      </c>
      <c r="AE3016" s="18">
        <f t="shared" si="1712"/>
        <v>0</v>
      </c>
      <c r="AG3016" s="18">
        <f t="shared" si="1713"/>
        <v>0</v>
      </c>
      <c r="AH3016" s="18">
        <f t="shared" si="1714"/>
        <v>0</v>
      </c>
    </row>
    <row r="3017" spans="5:34" x14ac:dyDescent="0.25">
      <c r="E3017" s="11">
        <v>43454.791666666664</v>
      </c>
      <c r="F3017" s="9">
        <v>10565.68</v>
      </c>
      <c r="G3017" s="9">
        <v>10596.71</v>
      </c>
      <c r="H3017" s="9">
        <v>10546.67</v>
      </c>
      <c r="I3017" s="9">
        <v>10568.93</v>
      </c>
      <c r="K3017" s="13">
        <f t="shared" si="1703"/>
        <v>3.25</v>
      </c>
      <c r="L3017" s="13">
        <f t="shared" si="1715"/>
        <v>-61.520000000000437</v>
      </c>
      <c r="M3017" s="13">
        <f t="shared" si="1704"/>
        <v>50.039999999999054</v>
      </c>
      <c r="X3017">
        <f t="shared" si="1705"/>
        <v>3.25</v>
      </c>
      <c r="Y3017">
        <f t="shared" si="1706"/>
        <v>50.039999999999054</v>
      </c>
      <c r="Z3017">
        <f t="shared" si="1707"/>
        <v>0</v>
      </c>
      <c r="AA3017">
        <f t="shared" si="1708"/>
        <v>0</v>
      </c>
      <c r="AB3017" s="18">
        <f t="shared" si="1709"/>
        <v>0</v>
      </c>
      <c r="AC3017" s="18">
        <f t="shared" si="1710"/>
        <v>0</v>
      </c>
      <c r="AD3017" s="18">
        <f t="shared" si="1711"/>
        <v>0</v>
      </c>
      <c r="AE3017" s="18">
        <f t="shared" si="1712"/>
        <v>0</v>
      </c>
      <c r="AG3017" s="18">
        <f t="shared" si="1713"/>
        <v>0</v>
      </c>
      <c r="AH3017" s="18">
        <f t="shared" si="1714"/>
        <v>0</v>
      </c>
    </row>
    <row r="3018" spans="5:34" x14ac:dyDescent="0.25">
      <c r="E3018" s="12">
        <v>43454.833333333336</v>
      </c>
      <c r="F3018" s="10">
        <v>10568.68</v>
      </c>
      <c r="G3018" s="10">
        <v>10575.64</v>
      </c>
      <c r="H3018" s="10">
        <v>10524.9</v>
      </c>
      <c r="I3018" s="10">
        <v>10529.4</v>
      </c>
      <c r="K3018" s="13">
        <f t="shared" si="1703"/>
        <v>-39.280000000000655</v>
      </c>
      <c r="L3018" s="13">
        <f t="shared" si="1715"/>
        <v>-100.80000000000109</v>
      </c>
      <c r="M3018" s="13">
        <f t="shared" si="1704"/>
        <v>50.739999999999782</v>
      </c>
      <c r="X3018">
        <f t="shared" si="1705"/>
        <v>39.280000000000655</v>
      </c>
      <c r="Y3018">
        <f t="shared" si="1706"/>
        <v>50.739999999999782</v>
      </c>
      <c r="Z3018">
        <f t="shared" si="1707"/>
        <v>0</v>
      </c>
      <c r="AA3018">
        <f t="shared" si="1708"/>
        <v>0</v>
      </c>
      <c r="AB3018" s="18">
        <f t="shared" si="1709"/>
        <v>0</v>
      </c>
      <c r="AC3018" s="18">
        <f t="shared" si="1710"/>
        <v>0</v>
      </c>
      <c r="AD3018" s="18">
        <f t="shared" si="1711"/>
        <v>0</v>
      </c>
      <c r="AE3018" s="18">
        <f t="shared" si="1712"/>
        <v>0</v>
      </c>
      <c r="AG3018" s="18">
        <f t="shared" si="1713"/>
        <v>0</v>
      </c>
      <c r="AH3018" s="18">
        <f t="shared" si="1714"/>
        <v>0</v>
      </c>
    </row>
    <row r="3019" spans="5:34" x14ac:dyDescent="0.25">
      <c r="E3019" s="11">
        <v>43454.875</v>
      </c>
      <c r="F3019" s="9">
        <v>10530.65</v>
      </c>
      <c r="G3019" s="9">
        <v>10570.68</v>
      </c>
      <c r="H3019" s="9">
        <v>10481.75</v>
      </c>
      <c r="I3019" s="9">
        <v>10530.4</v>
      </c>
      <c r="K3019" s="13">
        <f t="shared" si="1703"/>
        <v>-0.25</v>
      </c>
      <c r="L3019" s="13">
        <f t="shared" si="1715"/>
        <v>-101.05000000000109</v>
      </c>
      <c r="M3019" s="13">
        <f t="shared" si="1704"/>
        <v>88.930000000000291</v>
      </c>
      <c r="X3019">
        <f t="shared" si="1705"/>
        <v>0.25</v>
      </c>
      <c r="Y3019">
        <f t="shared" si="1706"/>
        <v>88.930000000000291</v>
      </c>
      <c r="Z3019">
        <f t="shared" si="1707"/>
        <v>0</v>
      </c>
      <c r="AA3019">
        <f t="shared" si="1708"/>
        <v>0</v>
      </c>
      <c r="AB3019" s="18">
        <f t="shared" si="1709"/>
        <v>0</v>
      </c>
      <c r="AC3019" s="18">
        <f t="shared" si="1710"/>
        <v>0</v>
      </c>
      <c r="AD3019" s="18">
        <f t="shared" si="1711"/>
        <v>0</v>
      </c>
      <c r="AE3019" s="18">
        <f t="shared" si="1712"/>
        <v>0</v>
      </c>
      <c r="AG3019" s="18">
        <f t="shared" si="1713"/>
        <v>0</v>
      </c>
      <c r="AH3019" s="18">
        <f t="shared" si="1714"/>
        <v>0</v>
      </c>
    </row>
    <row r="3020" spans="5:34" x14ac:dyDescent="0.25">
      <c r="E3020" s="12">
        <v>43454.916666666664</v>
      </c>
      <c r="F3020" s="10">
        <v>10530.65</v>
      </c>
      <c r="G3020" s="10">
        <v>10562.42</v>
      </c>
      <c r="H3020" s="10">
        <v>10511.13</v>
      </c>
      <c r="I3020" s="10">
        <v>10525.64</v>
      </c>
      <c r="K3020" s="13">
        <f t="shared" si="1703"/>
        <v>-5.0100000000002183</v>
      </c>
      <c r="L3020" s="13">
        <f t="shared" si="1715"/>
        <v>-106.06000000000131</v>
      </c>
      <c r="M3020" s="13">
        <f t="shared" si="1704"/>
        <v>51.290000000000873</v>
      </c>
      <c r="N3020" s="13"/>
      <c r="X3020">
        <f t="shared" si="1705"/>
        <v>5.0100000000002183</v>
      </c>
      <c r="Y3020">
        <f t="shared" si="1706"/>
        <v>51.290000000000873</v>
      </c>
      <c r="Z3020">
        <f t="shared" si="1707"/>
        <v>0</v>
      </c>
      <c r="AA3020">
        <f t="shared" si="1708"/>
        <v>0</v>
      </c>
      <c r="AB3020" s="18">
        <f t="shared" si="1709"/>
        <v>0</v>
      </c>
      <c r="AC3020" s="18">
        <f t="shared" si="1710"/>
        <v>0</v>
      </c>
      <c r="AD3020" s="18">
        <f t="shared" si="1711"/>
        <v>0</v>
      </c>
      <c r="AE3020" s="18">
        <f t="shared" si="1712"/>
        <v>0</v>
      </c>
      <c r="AG3020" s="18">
        <f t="shared" si="1713"/>
        <v>0</v>
      </c>
      <c r="AH3020" s="18">
        <f t="shared" si="1714"/>
        <v>0</v>
      </c>
    </row>
    <row r="3021" spans="5:34" hidden="1" x14ac:dyDescent="0.25">
      <c r="E3021" s="11">
        <v>43454.958333333336</v>
      </c>
      <c r="F3021" s="9">
        <v>10593.57</v>
      </c>
      <c r="G3021" s="9">
        <v>10611.17</v>
      </c>
      <c r="H3021" s="9">
        <v>10585.03</v>
      </c>
      <c r="I3021" s="9">
        <v>10610.63</v>
      </c>
      <c r="AB3021"/>
      <c r="AC3021"/>
      <c r="AD3021"/>
      <c r="AE3021"/>
    </row>
    <row r="3022" spans="5:34" hidden="1" x14ac:dyDescent="0.25">
      <c r="E3022" s="12">
        <v>43455.041666666664</v>
      </c>
      <c r="F3022" s="10">
        <v>10597.3</v>
      </c>
      <c r="G3022" s="10">
        <v>10623.13</v>
      </c>
      <c r="H3022" s="10">
        <v>10582.22</v>
      </c>
      <c r="I3022" s="10">
        <v>10582.22</v>
      </c>
      <c r="AB3022"/>
      <c r="AC3022"/>
      <c r="AD3022"/>
      <c r="AE3022"/>
    </row>
    <row r="3023" spans="5:34" hidden="1" x14ac:dyDescent="0.25">
      <c r="E3023" s="11">
        <v>43455.083333333336</v>
      </c>
      <c r="F3023" s="9">
        <v>10581.16</v>
      </c>
      <c r="G3023" s="9">
        <v>10583.82</v>
      </c>
      <c r="H3023" s="9">
        <v>10527.28</v>
      </c>
      <c r="I3023" s="9">
        <v>10534.28</v>
      </c>
      <c r="AB3023"/>
      <c r="AC3023"/>
      <c r="AD3023"/>
      <c r="AE3023"/>
    </row>
    <row r="3024" spans="5:34" hidden="1" x14ac:dyDescent="0.25">
      <c r="E3024" s="12">
        <v>43455.125</v>
      </c>
      <c r="F3024" s="10">
        <v>10533.93</v>
      </c>
      <c r="G3024" s="10">
        <v>10553.44</v>
      </c>
      <c r="H3024" s="10">
        <v>10521.42</v>
      </c>
      <c r="I3024" s="10">
        <v>10523.92</v>
      </c>
      <c r="AB3024"/>
      <c r="AC3024"/>
      <c r="AD3024"/>
      <c r="AE3024"/>
    </row>
    <row r="3025" spans="5:34" hidden="1" x14ac:dyDescent="0.25">
      <c r="E3025" s="11">
        <v>43455.166666666664</v>
      </c>
      <c r="F3025" s="9">
        <v>10523.67</v>
      </c>
      <c r="G3025" s="9">
        <v>10545.18</v>
      </c>
      <c r="H3025" s="9">
        <v>10519.92</v>
      </c>
      <c r="I3025" s="9">
        <v>10537.92</v>
      </c>
      <c r="AB3025"/>
      <c r="AC3025"/>
      <c r="AD3025"/>
      <c r="AE3025"/>
    </row>
    <row r="3026" spans="5:34" hidden="1" x14ac:dyDescent="0.25">
      <c r="E3026" s="12">
        <v>43455.208333333336</v>
      </c>
      <c r="F3026" s="10">
        <v>10538.43</v>
      </c>
      <c r="G3026" s="10">
        <v>10555.19</v>
      </c>
      <c r="H3026" s="10">
        <v>10528.92</v>
      </c>
      <c r="I3026" s="10">
        <v>10545.68</v>
      </c>
      <c r="AB3026"/>
      <c r="AC3026"/>
      <c r="AD3026"/>
      <c r="AE3026"/>
    </row>
    <row r="3027" spans="5:34" hidden="1" x14ac:dyDescent="0.25">
      <c r="E3027" s="11">
        <v>43455.25</v>
      </c>
      <c r="F3027" s="9">
        <v>10546.18</v>
      </c>
      <c r="G3027" s="9">
        <v>10555.93</v>
      </c>
      <c r="H3027" s="9">
        <v>10530.41</v>
      </c>
      <c r="I3027" s="9">
        <v>10541.17</v>
      </c>
      <c r="AB3027"/>
      <c r="AC3027"/>
      <c r="AD3027"/>
      <c r="AE3027"/>
    </row>
    <row r="3028" spans="5:34" hidden="1" x14ac:dyDescent="0.25">
      <c r="E3028" s="12">
        <v>43455.291666666664</v>
      </c>
      <c r="F3028" s="10">
        <v>10541.67</v>
      </c>
      <c r="G3028" s="10">
        <v>10562.76</v>
      </c>
      <c r="H3028" s="10">
        <v>10539.88</v>
      </c>
      <c r="I3028" s="10">
        <v>10562.76</v>
      </c>
      <c r="AB3028"/>
      <c r="AC3028"/>
      <c r="AD3028"/>
      <c r="AE3028"/>
    </row>
    <row r="3029" spans="5:34" x14ac:dyDescent="0.25">
      <c r="E3029" s="11">
        <v>43455.333333333336</v>
      </c>
      <c r="F3029" s="9">
        <v>10562.51</v>
      </c>
      <c r="G3029" s="9">
        <v>10581.62</v>
      </c>
      <c r="H3029" s="9">
        <v>10539.75</v>
      </c>
      <c r="I3029" s="9">
        <v>10577.86</v>
      </c>
      <c r="K3029" s="13">
        <f t="shared" ref="K3029:K3043" si="1716">I3029-F3029</f>
        <v>15.350000000000364</v>
      </c>
      <c r="L3029" s="13">
        <v>0</v>
      </c>
      <c r="M3029" s="13">
        <f t="shared" ref="M3029:M3043" si="1717">G3029-H3029</f>
        <v>41.8700000000008</v>
      </c>
      <c r="N3029" s="13">
        <f>I3043-F3029</f>
        <v>-35.030000000000655</v>
      </c>
      <c r="O3029" s="18">
        <f>IF(K3029*N3029&gt;0,1,0)</f>
        <v>0</v>
      </c>
      <c r="P3029">
        <f>_xlfn.IFS(K3029&lt;0,MIN(L3028:L3042),K3029&gt;0,MAX(L3028:L3042))</f>
        <v>34.029999999998836</v>
      </c>
      <c r="Q3029">
        <f>_xlfn.IFS(K3029&lt;0,MAX(L3028:L3042),K3029&gt;0,MIN(L3028:L3042))</f>
        <v>-36.550000000001091</v>
      </c>
      <c r="T3029" s="13">
        <f>MAX(G3029:G3043)</f>
        <v>10655.65</v>
      </c>
      <c r="X3029">
        <f t="shared" ref="X3029:X3043" si="1718">ABS(K3029)</f>
        <v>15.350000000000364</v>
      </c>
      <c r="Y3029">
        <f t="shared" ref="Y3029:Y3043" si="1719">ABS(M3029)</f>
        <v>41.8700000000008</v>
      </c>
      <c r="Z3029">
        <f t="shared" ref="Z3029:Z3043" si="1720">IF(T3029&lt;1000,ABS(T3029),0)</f>
        <v>0</v>
      </c>
      <c r="AA3029">
        <f t="shared" ref="AA3029:AA3043" si="1721">ABS(N3029)</f>
        <v>35.030000000000655</v>
      </c>
      <c r="AB3029" s="18">
        <f t="shared" ref="AB3029:AB3043" si="1722">ABS(P3029)</f>
        <v>34.029999999998836</v>
      </c>
      <c r="AC3029" s="18">
        <f t="shared" ref="AC3029:AC3043" si="1723">ABS(Q3029)</f>
        <v>36.550000000001091</v>
      </c>
      <c r="AD3029" s="18">
        <f t="shared" ref="AD3029:AD3043" si="1724">IF(O3029=1,ABS(P3029),0)</f>
        <v>0</v>
      </c>
      <c r="AE3029" s="18">
        <f t="shared" ref="AE3029:AE3043" si="1725">IF(O3029=0,ABS(Q3029),0)</f>
        <v>36.550000000001091</v>
      </c>
      <c r="AG3029" s="18">
        <f t="shared" ref="AG3029:AG3043" si="1726">IF(O3029=1,ABS(Q3029),0)</f>
        <v>0</v>
      </c>
      <c r="AH3029" s="18">
        <f t="shared" ref="AH3029:AH3043" si="1727">IF(O3029=0,ABS(P3029),0)</f>
        <v>34.029999999998836</v>
      </c>
    </row>
    <row r="3030" spans="5:34" x14ac:dyDescent="0.25">
      <c r="E3030" s="12">
        <v>43455.375</v>
      </c>
      <c r="F3030" s="10">
        <v>10580.11</v>
      </c>
      <c r="G3030" s="10">
        <v>10612.39</v>
      </c>
      <c r="H3030" s="10">
        <v>10567.7</v>
      </c>
      <c r="I3030" s="10">
        <v>10574.4</v>
      </c>
      <c r="K3030" s="13">
        <f t="shared" si="1716"/>
        <v>-5.7100000000009459</v>
      </c>
      <c r="L3030" s="13">
        <f t="shared" ref="L3030:L3043" si="1728">L3029+K3030</f>
        <v>-5.7100000000009459</v>
      </c>
      <c r="M3030" s="13">
        <f t="shared" si="1717"/>
        <v>44.68999999999869</v>
      </c>
      <c r="T3030" s="13">
        <f>MIN(H3029:H3043)</f>
        <v>10492.71</v>
      </c>
      <c r="X3030">
        <f t="shared" si="1718"/>
        <v>5.7100000000009459</v>
      </c>
      <c r="Y3030">
        <f t="shared" si="1719"/>
        <v>44.68999999999869</v>
      </c>
      <c r="Z3030">
        <f t="shared" si="1720"/>
        <v>0</v>
      </c>
      <c r="AA3030">
        <f t="shared" si="1721"/>
        <v>0</v>
      </c>
      <c r="AB3030" s="18">
        <f t="shared" si="1722"/>
        <v>0</v>
      </c>
      <c r="AC3030" s="18">
        <f t="shared" si="1723"/>
        <v>0</v>
      </c>
      <c r="AD3030" s="18">
        <f t="shared" si="1724"/>
        <v>0</v>
      </c>
      <c r="AE3030" s="18">
        <f t="shared" si="1725"/>
        <v>0</v>
      </c>
      <c r="AG3030" s="18">
        <f t="shared" si="1726"/>
        <v>0</v>
      </c>
      <c r="AH3030" s="18">
        <f t="shared" si="1727"/>
        <v>0</v>
      </c>
    </row>
    <row r="3031" spans="5:34" x14ac:dyDescent="0.25">
      <c r="E3031" s="11">
        <v>43455.416666666664</v>
      </c>
      <c r="F3031" s="9">
        <v>10576.43</v>
      </c>
      <c r="G3031" s="9">
        <v>10581.41</v>
      </c>
      <c r="H3031" s="9">
        <v>10530.13</v>
      </c>
      <c r="I3031" s="9">
        <v>10545.59</v>
      </c>
      <c r="K3031" s="13">
        <f t="shared" si="1716"/>
        <v>-30.840000000000146</v>
      </c>
      <c r="L3031" s="13">
        <f t="shared" si="1728"/>
        <v>-36.550000000001091</v>
      </c>
      <c r="M3031" s="13">
        <f t="shared" si="1717"/>
        <v>51.280000000000655</v>
      </c>
      <c r="T3031" s="13">
        <f>T3029-T3030</f>
        <v>162.94000000000051</v>
      </c>
      <c r="X3031">
        <f t="shared" si="1718"/>
        <v>30.840000000000146</v>
      </c>
      <c r="Y3031">
        <f t="shared" si="1719"/>
        <v>51.280000000000655</v>
      </c>
      <c r="Z3031">
        <f t="shared" si="1720"/>
        <v>162.94000000000051</v>
      </c>
      <c r="AA3031">
        <f t="shared" si="1721"/>
        <v>0</v>
      </c>
      <c r="AB3031" s="18">
        <f t="shared" si="1722"/>
        <v>0</v>
      </c>
      <c r="AC3031" s="18">
        <f t="shared" si="1723"/>
        <v>0</v>
      </c>
      <c r="AD3031" s="18">
        <f t="shared" si="1724"/>
        <v>0</v>
      </c>
      <c r="AE3031" s="18">
        <f t="shared" si="1725"/>
        <v>0</v>
      </c>
      <c r="AG3031" s="18">
        <f t="shared" si="1726"/>
        <v>0</v>
      </c>
      <c r="AH3031" s="18">
        <f t="shared" si="1727"/>
        <v>0</v>
      </c>
    </row>
    <row r="3032" spans="5:34" x14ac:dyDescent="0.25">
      <c r="E3032" s="12">
        <v>43455.458333333336</v>
      </c>
      <c r="F3032" s="10">
        <v>10545.09</v>
      </c>
      <c r="G3032" s="10">
        <v>10579.86</v>
      </c>
      <c r="H3032" s="10">
        <v>10519.49</v>
      </c>
      <c r="I3032" s="10">
        <v>10545.24</v>
      </c>
      <c r="K3032" s="13">
        <f t="shared" si="1716"/>
        <v>0.1499999999996362</v>
      </c>
      <c r="L3032" s="13">
        <f t="shared" si="1728"/>
        <v>-36.400000000001455</v>
      </c>
      <c r="M3032" s="13">
        <f t="shared" si="1717"/>
        <v>60.3700000000008</v>
      </c>
      <c r="X3032">
        <f t="shared" si="1718"/>
        <v>0.1499999999996362</v>
      </c>
      <c r="Y3032">
        <f t="shared" si="1719"/>
        <v>60.3700000000008</v>
      </c>
      <c r="Z3032">
        <f t="shared" si="1720"/>
        <v>0</v>
      </c>
      <c r="AA3032">
        <f t="shared" si="1721"/>
        <v>0</v>
      </c>
      <c r="AB3032" s="18">
        <f t="shared" si="1722"/>
        <v>0</v>
      </c>
      <c r="AC3032" s="18">
        <f t="shared" si="1723"/>
        <v>0</v>
      </c>
      <c r="AD3032" s="18">
        <f t="shared" si="1724"/>
        <v>0</v>
      </c>
      <c r="AE3032" s="18">
        <f t="shared" si="1725"/>
        <v>0</v>
      </c>
      <c r="AG3032" s="18">
        <f t="shared" si="1726"/>
        <v>0</v>
      </c>
      <c r="AH3032" s="18">
        <f t="shared" si="1727"/>
        <v>0</v>
      </c>
    </row>
    <row r="3033" spans="5:34" x14ac:dyDescent="0.25">
      <c r="E3033" s="11">
        <v>43455.5</v>
      </c>
      <c r="F3033" s="9">
        <v>10544.73</v>
      </c>
      <c r="G3033" s="9">
        <v>10569.93</v>
      </c>
      <c r="H3033" s="9">
        <v>10510.8</v>
      </c>
      <c r="I3033" s="9">
        <v>10562.45</v>
      </c>
      <c r="K3033" s="13">
        <f t="shared" si="1716"/>
        <v>17.720000000001164</v>
      </c>
      <c r="L3033" s="13">
        <f t="shared" si="1728"/>
        <v>-18.680000000000291</v>
      </c>
      <c r="M3033" s="13">
        <f t="shared" si="1717"/>
        <v>59.130000000001019</v>
      </c>
      <c r="R3033">
        <v>-6</v>
      </c>
      <c r="X3033">
        <f t="shared" si="1718"/>
        <v>17.720000000001164</v>
      </c>
      <c r="Y3033">
        <f t="shared" si="1719"/>
        <v>59.130000000001019</v>
      </c>
      <c r="Z3033">
        <f t="shared" si="1720"/>
        <v>0</v>
      </c>
      <c r="AA3033">
        <f t="shared" si="1721"/>
        <v>0</v>
      </c>
      <c r="AB3033" s="18">
        <f t="shared" si="1722"/>
        <v>0</v>
      </c>
      <c r="AC3033" s="18">
        <f t="shared" si="1723"/>
        <v>0</v>
      </c>
      <c r="AD3033" s="18">
        <f t="shared" si="1724"/>
        <v>0</v>
      </c>
      <c r="AE3033" s="18">
        <f t="shared" si="1725"/>
        <v>0</v>
      </c>
      <c r="AG3033" s="18">
        <f t="shared" si="1726"/>
        <v>0</v>
      </c>
      <c r="AH3033" s="18">
        <f t="shared" si="1727"/>
        <v>0</v>
      </c>
    </row>
    <row r="3034" spans="5:34" x14ac:dyDescent="0.25">
      <c r="E3034" s="12">
        <v>43455.541666666664</v>
      </c>
      <c r="F3034" s="10">
        <v>10561.45</v>
      </c>
      <c r="G3034" s="10">
        <v>10595.34</v>
      </c>
      <c r="H3034" s="10">
        <v>10558.46</v>
      </c>
      <c r="I3034" s="10">
        <v>10578.76</v>
      </c>
      <c r="K3034" s="13">
        <f t="shared" si="1716"/>
        <v>17.309999999999491</v>
      </c>
      <c r="L3034" s="13">
        <f t="shared" si="1728"/>
        <v>-1.3700000000008004</v>
      </c>
      <c r="M3034" s="13">
        <f t="shared" si="1717"/>
        <v>36.880000000001019</v>
      </c>
      <c r="X3034">
        <f t="shared" si="1718"/>
        <v>17.309999999999491</v>
      </c>
      <c r="Y3034">
        <f t="shared" si="1719"/>
        <v>36.880000000001019</v>
      </c>
      <c r="Z3034">
        <f t="shared" si="1720"/>
        <v>0</v>
      </c>
      <c r="AA3034">
        <f t="shared" si="1721"/>
        <v>0</v>
      </c>
      <c r="AB3034" s="18">
        <f t="shared" si="1722"/>
        <v>0</v>
      </c>
      <c r="AC3034" s="18">
        <f t="shared" si="1723"/>
        <v>0</v>
      </c>
      <c r="AD3034" s="18">
        <f t="shared" si="1724"/>
        <v>0</v>
      </c>
      <c r="AE3034" s="18">
        <f t="shared" si="1725"/>
        <v>0</v>
      </c>
      <c r="AG3034" s="18">
        <f t="shared" si="1726"/>
        <v>0</v>
      </c>
      <c r="AH3034" s="18">
        <f t="shared" si="1727"/>
        <v>0</v>
      </c>
    </row>
    <row r="3035" spans="5:34" x14ac:dyDescent="0.25">
      <c r="E3035" s="11">
        <v>43455.583333333336</v>
      </c>
      <c r="F3035" s="9">
        <v>10578.26</v>
      </c>
      <c r="G3035" s="9">
        <v>10595.37</v>
      </c>
      <c r="H3035" s="9">
        <v>10556.24</v>
      </c>
      <c r="I3035" s="9">
        <v>10588.74</v>
      </c>
      <c r="K3035" s="13">
        <f t="shared" si="1716"/>
        <v>10.479999999999563</v>
      </c>
      <c r="L3035" s="13">
        <f t="shared" si="1728"/>
        <v>9.1099999999987631</v>
      </c>
      <c r="M3035" s="13">
        <f t="shared" si="1717"/>
        <v>39.130000000001019</v>
      </c>
      <c r="X3035">
        <f t="shared" si="1718"/>
        <v>10.479999999999563</v>
      </c>
      <c r="Y3035">
        <f t="shared" si="1719"/>
        <v>39.130000000001019</v>
      </c>
      <c r="Z3035">
        <f t="shared" si="1720"/>
        <v>0</v>
      </c>
      <c r="AA3035">
        <f t="shared" si="1721"/>
        <v>0</v>
      </c>
      <c r="AB3035" s="18">
        <f t="shared" si="1722"/>
        <v>0</v>
      </c>
      <c r="AC3035" s="18">
        <f t="shared" si="1723"/>
        <v>0</v>
      </c>
      <c r="AD3035" s="18">
        <f t="shared" si="1724"/>
        <v>0</v>
      </c>
      <c r="AE3035" s="18">
        <f t="shared" si="1725"/>
        <v>0</v>
      </c>
      <c r="AG3035" s="18">
        <f t="shared" si="1726"/>
        <v>0</v>
      </c>
      <c r="AH3035" s="18">
        <f t="shared" si="1727"/>
        <v>0</v>
      </c>
    </row>
    <row r="3036" spans="5:34" x14ac:dyDescent="0.25">
      <c r="E3036" s="12">
        <v>43455.625</v>
      </c>
      <c r="F3036" s="10">
        <v>10588.75</v>
      </c>
      <c r="G3036" s="10">
        <v>10638.5</v>
      </c>
      <c r="H3036" s="10">
        <v>10577.71</v>
      </c>
      <c r="I3036" s="10">
        <v>10613.67</v>
      </c>
      <c r="K3036" s="13">
        <f t="shared" si="1716"/>
        <v>24.920000000000073</v>
      </c>
      <c r="L3036" s="13">
        <f t="shared" si="1728"/>
        <v>34.029999999998836</v>
      </c>
      <c r="M3036" s="13">
        <f t="shared" si="1717"/>
        <v>60.790000000000873</v>
      </c>
      <c r="X3036">
        <f t="shared" si="1718"/>
        <v>24.920000000000073</v>
      </c>
      <c r="Y3036">
        <f t="shared" si="1719"/>
        <v>60.790000000000873</v>
      </c>
      <c r="Z3036">
        <f t="shared" si="1720"/>
        <v>0</v>
      </c>
      <c r="AA3036">
        <f t="shared" si="1721"/>
        <v>0</v>
      </c>
      <c r="AB3036" s="18">
        <f t="shared" si="1722"/>
        <v>0</v>
      </c>
      <c r="AC3036" s="18">
        <f t="shared" si="1723"/>
        <v>0</v>
      </c>
      <c r="AD3036" s="18">
        <f t="shared" si="1724"/>
        <v>0</v>
      </c>
      <c r="AE3036" s="18">
        <f t="shared" si="1725"/>
        <v>0</v>
      </c>
      <c r="AG3036" s="18">
        <f t="shared" si="1726"/>
        <v>0</v>
      </c>
      <c r="AH3036" s="18">
        <f t="shared" si="1727"/>
        <v>0</v>
      </c>
    </row>
    <row r="3037" spans="5:34" x14ac:dyDescent="0.25">
      <c r="E3037" s="11">
        <v>43455.666666666664</v>
      </c>
      <c r="F3037" s="9">
        <v>10614.92</v>
      </c>
      <c r="G3037" s="9">
        <v>10617.66</v>
      </c>
      <c r="H3037" s="9">
        <v>10581.19</v>
      </c>
      <c r="I3037" s="9">
        <v>10596.03</v>
      </c>
      <c r="K3037" s="13">
        <f t="shared" si="1716"/>
        <v>-18.889999999999418</v>
      </c>
      <c r="L3037" s="13">
        <f t="shared" si="1728"/>
        <v>15.139999999999418</v>
      </c>
      <c r="M3037" s="13">
        <f t="shared" si="1717"/>
        <v>36.469999999999345</v>
      </c>
      <c r="X3037">
        <f t="shared" si="1718"/>
        <v>18.889999999999418</v>
      </c>
      <c r="Y3037">
        <f t="shared" si="1719"/>
        <v>36.469999999999345</v>
      </c>
      <c r="Z3037">
        <f t="shared" si="1720"/>
        <v>0</v>
      </c>
      <c r="AA3037">
        <f t="shared" si="1721"/>
        <v>0</v>
      </c>
      <c r="AB3037" s="18">
        <f t="shared" si="1722"/>
        <v>0</v>
      </c>
      <c r="AC3037" s="18">
        <f t="shared" si="1723"/>
        <v>0</v>
      </c>
      <c r="AD3037" s="18">
        <f t="shared" si="1724"/>
        <v>0</v>
      </c>
      <c r="AE3037" s="18">
        <f t="shared" si="1725"/>
        <v>0</v>
      </c>
      <c r="AG3037" s="18">
        <f t="shared" si="1726"/>
        <v>0</v>
      </c>
      <c r="AH3037" s="18">
        <f t="shared" si="1727"/>
        <v>0</v>
      </c>
    </row>
    <row r="3038" spans="5:34" x14ac:dyDescent="0.25">
      <c r="E3038" s="12">
        <v>43455.708333333336</v>
      </c>
      <c r="F3038" s="10">
        <v>10595.78</v>
      </c>
      <c r="G3038" s="10">
        <v>10655.65</v>
      </c>
      <c r="H3038" s="10">
        <v>10576.27</v>
      </c>
      <c r="I3038" s="10">
        <v>10595.44</v>
      </c>
      <c r="K3038" s="13">
        <f t="shared" si="1716"/>
        <v>-0.34000000000014552</v>
      </c>
      <c r="L3038" s="13">
        <f t="shared" si="1728"/>
        <v>14.799999999999272</v>
      </c>
      <c r="M3038" s="13">
        <f t="shared" si="1717"/>
        <v>79.3799999999992</v>
      </c>
      <c r="X3038">
        <f t="shared" si="1718"/>
        <v>0.34000000000014552</v>
      </c>
      <c r="Y3038">
        <f t="shared" si="1719"/>
        <v>79.3799999999992</v>
      </c>
      <c r="Z3038">
        <f t="shared" si="1720"/>
        <v>0</v>
      </c>
      <c r="AA3038">
        <f t="shared" si="1721"/>
        <v>0</v>
      </c>
      <c r="AB3038" s="18">
        <f t="shared" si="1722"/>
        <v>0</v>
      </c>
      <c r="AC3038" s="18">
        <f t="shared" si="1723"/>
        <v>0</v>
      </c>
      <c r="AD3038" s="18">
        <f t="shared" si="1724"/>
        <v>0</v>
      </c>
      <c r="AE3038" s="18">
        <f t="shared" si="1725"/>
        <v>0</v>
      </c>
      <c r="AG3038" s="18">
        <f t="shared" si="1726"/>
        <v>0</v>
      </c>
      <c r="AH3038" s="18">
        <f t="shared" si="1727"/>
        <v>0</v>
      </c>
    </row>
    <row r="3039" spans="5:34" x14ac:dyDescent="0.25">
      <c r="E3039" s="11">
        <v>43455.75</v>
      </c>
      <c r="F3039" s="9">
        <v>10594.94</v>
      </c>
      <c r="G3039" s="9">
        <v>10651.4</v>
      </c>
      <c r="H3039" s="9">
        <v>10565.68</v>
      </c>
      <c r="I3039" s="9">
        <v>10593.27</v>
      </c>
      <c r="K3039" s="13">
        <f t="shared" si="1716"/>
        <v>-1.6700000000000728</v>
      </c>
      <c r="L3039" s="13">
        <f t="shared" si="1728"/>
        <v>13.1299999999992</v>
      </c>
      <c r="M3039" s="13">
        <f t="shared" si="1717"/>
        <v>85.719999999999345</v>
      </c>
      <c r="X3039">
        <f t="shared" si="1718"/>
        <v>1.6700000000000728</v>
      </c>
      <c r="Y3039">
        <f t="shared" si="1719"/>
        <v>85.719999999999345</v>
      </c>
      <c r="Z3039">
        <f t="shared" si="1720"/>
        <v>0</v>
      </c>
      <c r="AA3039">
        <f t="shared" si="1721"/>
        <v>0</v>
      </c>
      <c r="AB3039" s="18">
        <f t="shared" si="1722"/>
        <v>0</v>
      </c>
      <c r="AC3039" s="18">
        <f t="shared" si="1723"/>
        <v>0</v>
      </c>
      <c r="AD3039" s="18">
        <f t="shared" si="1724"/>
        <v>0</v>
      </c>
      <c r="AE3039" s="18">
        <f t="shared" si="1725"/>
        <v>0</v>
      </c>
      <c r="AG3039" s="18">
        <f t="shared" si="1726"/>
        <v>0</v>
      </c>
      <c r="AH3039" s="18">
        <f t="shared" si="1727"/>
        <v>0</v>
      </c>
    </row>
    <row r="3040" spans="5:34" x14ac:dyDescent="0.25">
      <c r="E3040" s="12">
        <v>43455.791666666664</v>
      </c>
      <c r="F3040" s="10">
        <v>10594.27</v>
      </c>
      <c r="G3040" s="10">
        <v>10601.27</v>
      </c>
      <c r="H3040" s="10">
        <v>10540.74</v>
      </c>
      <c r="I3040" s="10">
        <v>10554</v>
      </c>
      <c r="K3040" s="13">
        <f t="shared" si="1716"/>
        <v>-40.270000000000437</v>
      </c>
      <c r="L3040" s="13">
        <f t="shared" si="1728"/>
        <v>-27.140000000001237</v>
      </c>
      <c r="M3040" s="13">
        <f t="shared" si="1717"/>
        <v>60.530000000000655</v>
      </c>
      <c r="X3040">
        <f t="shared" si="1718"/>
        <v>40.270000000000437</v>
      </c>
      <c r="Y3040">
        <f t="shared" si="1719"/>
        <v>60.530000000000655</v>
      </c>
      <c r="Z3040">
        <f t="shared" si="1720"/>
        <v>0</v>
      </c>
      <c r="AA3040">
        <f t="shared" si="1721"/>
        <v>0</v>
      </c>
      <c r="AB3040" s="18">
        <f t="shared" si="1722"/>
        <v>0</v>
      </c>
      <c r="AC3040" s="18">
        <f t="shared" si="1723"/>
        <v>0</v>
      </c>
      <c r="AD3040" s="18">
        <f t="shared" si="1724"/>
        <v>0</v>
      </c>
      <c r="AE3040" s="18">
        <f t="shared" si="1725"/>
        <v>0</v>
      </c>
      <c r="AG3040" s="18">
        <f t="shared" si="1726"/>
        <v>0</v>
      </c>
      <c r="AH3040" s="18">
        <f t="shared" si="1727"/>
        <v>0</v>
      </c>
    </row>
    <row r="3041" spans="5:34" x14ac:dyDescent="0.25">
      <c r="E3041" s="11">
        <v>43455.833333333336</v>
      </c>
      <c r="F3041" s="9">
        <v>10555.25</v>
      </c>
      <c r="G3041" s="9">
        <v>10600.77</v>
      </c>
      <c r="H3041" s="9">
        <v>10546.49</v>
      </c>
      <c r="I3041" s="9">
        <v>10575.25</v>
      </c>
      <c r="K3041" s="13">
        <f t="shared" si="1716"/>
        <v>20</v>
      </c>
      <c r="L3041" s="13">
        <f t="shared" si="1728"/>
        <v>-7.1400000000012369</v>
      </c>
      <c r="M3041" s="13">
        <f t="shared" si="1717"/>
        <v>54.280000000000655</v>
      </c>
      <c r="X3041">
        <f t="shared" si="1718"/>
        <v>20</v>
      </c>
      <c r="Y3041">
        <f t="shared" si="1719"/>
        <v>54.280000000000655</v>
      </c>
      <c r="Z3041">
        <f t="shared" si="1720"/>
        <v>0</v>
      </c>
      <c r="AA3041">
        <f t="shared" si="1721"/>
        <v>0</v>
      </c>
      <c r="AB3041" s="18">
        <f t="shared" si="1722"/>
        <v>0</v>
      </c>
      <c r="AC3041" s="18">
        <f t="shared" si="1723"/>
        <v>0</v>
      </c>
      <c r="AD3041" s="18">
        <f t="shared" si="1724"/>
        <v>0</v>
      </c>
      <c r="AE3041" s="18">
        <f t="shared" si="1725"/>
        <v>0</v>
      </c>
      <c r="AG3041" s="18">
        <f t="shared" si="1726"/>
        <v>0</v>
      </c>
      <c r="AH3041" s="18">
        <f t="shared" si="1727"/>
        <v>0</v>
      </c>
    </row>
    <row r="3042" spans="5:34" x14ac:dyDescent="0.25">
      <c r="E3042" s="12">
        <v>43455.875</v>
      </c>
      <c r="F3042" s="10">
        <v>10576.25</v>
      </c>
      <c r="G3042" s="10">
        <v>10576.25</v>
      </c>
      <c r="H3042" s="10">
        <v>10547.49</v>
      </c>
      <c r="I3042" s="10">
        <v>10559.74</v>
      </c>
      <c r="K3042" s="13">
        <f t="shared" si="1716"/>
        <v>-16.510000000000218</v>
      </c>
      <c r="L3042" s="13">
        <f t="shared" si="1728"/>
        <v>-23.650000000001455</v>
      </c>
      <c r="M3042" s="13">
        <f t="shared" si="1717"/>
        <v>28.760000000000218</v>
      </c>
      <c r="X3042">
        <f t="shared" si="1718"/>
        <v>16.510000000000218</v>
      </c>
      <c r="Y3042">
        <f t="shared" si="1719"/>
        <v>28.760000000000218</v>
      </c>
      <c r="Z3042">
        <f t="shared" si="1720"/>
        <v>0</v>
      </c>
      <c r="AA3042">
        <f t="shared" si="1721"/>
        <v>0</v>
      </c>
      <c r="AB3042" s="18">
        <f t="shared" si="1722"/>
        <v>0</v>
      </c>
      <c r="AC3042" s="18">
        <f t="shared" si="1723"/>
        <v>0</v>
      </c>
      <c r="AD3042" s="18">
        <f t="shared" si="1724"/>
        <v>0</v>
      </c>
      <c r="AE3042" s="18">
        <f t="shared" si="1725"/>
        <v>0</v>
      </c>
      <c r="AG3042" s="18">
        <f t="shared" si="1726"/>
        <v>0</v>
      </c>
      <c r="AH3042" s="18">
        <f t="shared" si="1727"/>
        <v>0</v>
      </c>
    </row>
    <row r="3043" spans="5:34" x14ac:dyDescent="0.25">
      <c r="E3043" s="11">
        <v>43455.916666666664</v>
      </c>
      <c r="F3043" s="9">
        <v>10560.99</v>
      </c>
      <c r="G3043" s="9">
        <v>10573</v>
      </c>
      <c r="H3043" s="9">
        <v>10492.71</v>
      </c>
      <c r="I3043" s="9">
        <v>10527.48</v>
      </c>
      <c r="K3043" s="13">
        <f t="shared" si="1716"/>
        <v>-33.510000000000218</v>
      </c>
      <c r="L3043" s="13">
        <f t="shared" si="1728"/>
        <v>-57.160000000001673</v>
      </c>
      <c r="M3043" s="13">
        <f t="shared" si="1717"/>
        <v>80.290000000000873</v>
      </c>
      <c r="N3043" s="13"/>
      <c r="X3043">
        <f t="shared" si="1718"/>
        <v>33.510000000000218</v>
      </c>
      <c r="Y3043">
        <f t="shared" si="1719"/>
        <v>80.290000000000873</v>
      </c>
      <c r="Z3043">
        <f t="shared" si="1720"/>
        <v>0</v>
      </c>
      <c r="AA3043">
        <f t="shared" si="1721"/>
        <v>0</v>
      </c>
      <c r="AB3043" s="18">
        <f t="shared" si="1722"/>
        <v>0</v>
      </c>
      <c r="AC3043" s="18">
        <f t="shared" si="1723"/>
        <v>0</v>
      </c>
      <c r="AD3043" s="18">
        <f t="shared" si="1724"/>
        <v>0</v>
      </c>
      <c r="AE3043" s="18">
        <f t="shared" si="1725"/>
        <v>0</v>
      </c>
      <c r="AG3043" s="18">
        <f t="shared" si="1726"/>
        <v>0</v>
      </c>
      <c r="AH3043" s="18">
        <f t="shared" si="1727"/>
        <v>0</v>
      </c>
    </row>
    <row r="3044" spans="5:34" hidden="1" x14ac:dyDescent="0.25">
      <c r="E3044" s="12">
        <v>43461.083333333336</v>
      </c>
      <c r="F3044" s="10">
        <v>10624.25</v>
      </c>
      <c r="G3044" s="10">
        <v>10648.01</v>
      </c>
      <c r="H3044" s="10">
        <v>10589.74</v>
      </c>
      <c r="I3044" s="10">
        <v>10594.74</v>
      </c>
      <c r="AB3044"/>
      <c r="AC3044"/>
      <c r="AD3044"/>
      <c r="AE3044"/>
    </row>
    <row r="3045" spans="5:34" hidden="1" x14ac:dyDescent="0.25">
      <c r="E3045" s="11">
        <v>43461.125</v>
      </c>
      <c r="F3045" s="9">
        <v>10594.57</v>
      </c>
      <c r="G3045" s="9">
        <v>10628.59</v>
      </c>
      <c r="H3045" s="9">
        <v>10594.57</v>
      </c>
      <c r="I3045" s="9">
        <v>10611.08</v>
      </c>
      <c r="AB3045"/>
      <c r="AC3045"/>
      <c r="AD3045"/>
      <c r="AE3045"/>
    </row>
    <row r="3046" spans="5:34" hidden="1" x14ac:dyDescent="0.25">
      <c r="E3046" s="12">
        <v>43461.166666666664</v>
      </c>
      <c r="F3046" s="10">
        <v>10611.33</v>
      </c>
      <c r="G3046" s="10">
        <v>10630.58</v>
      </c>
      <c r="H3046" s="10">
        <v>10611.33</v>
      </c>
      <c r="I3046" s="10">
        <v>10627.83</v>
      </c>
      <c r="AB3046"/>
      <c r="AC3046"/>
      <c r="AD3046"/>
      <c r="AE3046"/>
    </row>
    <row r="3047" spans="5:34" hidden="1" x14ac:dyDescent="0.25">
      <c r="E3047" s="11">
        <v>43461.208333333336</v>
      </c>
      <c r="F3047" s="9">
        <v>10629.33</v>
      </c>
      <c r="G3047" s="9">
        <v>10641.34</v>
      </c>
      <c r="H3047" s="9">
        <v>10627.83</v>
      </c>
      <c r="I3047" s="9">
        <v>10639.84</v>
      </c>
      <c r="AB3047"/>
      <c r="AC3047"/>
      <c r="AD3047"/>
      <c r="AE3047"/>
    </row>
    <row r="3048" spans="5:34" hidden="1" x14ac:dyDescent="0.25">
      <c r="E3048" s="12">
        <v>43461.25</v>
      </c>
      <c r="F3048" s="10">
        <v>10639.33</v>
      </c>
      <c r="G3048" s="10">
        <v>10663.59</v>
      </c>
      <c r="H3048" s="10">
        <v>10638.08</v>
      </c>
      <c r="I3048" s="10">
        <v>10663.09</v>
      </c>
      <c r="AB3048"/>
      <c r="AC3048"/>
      <c r="AD3048"/>
      <c r="AE3048"/>
    </row>
    <row r="3049" spans="5:34" hidden="1" x14ac:dyDescent="0.25">
      <c r="E3049" s="11">
        <v>43461.291666666664</v>
      </c>
      <c r="F3049" s="9">
        <v>10662.34</v>
      </c>
      <c r="G3049" s="9">
        <v>10700.37</v>
      </c>
      <c r="H3049" s="9">
        <v>10632.84</v>
      </c>
      <c r="I3049" s="9">
        <v>10637.09</v>
      </c>
      <c r="AB3049"/>
      <c r="AC3049"/>
      <c r="AD3049"/>
      <c r="AE3049"/>
    </row>
    <row r="3050" spans="5:34" x14ac:dyDescent="0.25">
      <c r="E3050" s="12">
        <v>43461.333333333336</v>
      </c>
      <c r="F3050" s="10">
        <v>10636.09</v>
      </c>
      <c r="G3050" s="10">
        <v>10660.1</v>
      </c>
      <c r="H3050" s="10">
        <v>10624.58</v>
      </c>
      <c r="I3050" s="10">
        <v>10657.35</v>
      </c>
      <c r="K3050" s="13">
        <f t="shared" ref="K3050:K3064" si="1729">I3050-F3050</f>
        <v>21.260000000000218</v>
      </c>
      <c r="L3050" s="13">
        <v>0</v>
      </c>
      <c r="M3050" s="13">
        <f t="shared" ref="M3050:M3064" si="1730">G3050-H3050</f>
        <v>35.520000000000437</v>
      </c>
      <c r="N3050" s="13">
        <f>I3064-F3050</f>
        <v>-170.10000000000036</v>
      </c>
      <c r="O3050" s="18">
        <f>IF(K3050*N3050&gt;0,1,0)</f>
        <v>0</v>
      </c>
      <c r="P3050">
        <f>_xlfn.IFS(K3050&lt;0,MIN(L3049:L3063),K3050&gt;0,MAX(L3049:L3063))</f>
        <v>0</v>
      </c>
      <c r="Q3050">
        <f>_xlfn.IFS(K3050&lt;0,MAX(L3049:L3063),K3050&gt;0,MIN(L3049:L3063))</f>
        <v>-358.73999999999978</v>
      </c>
      <c r="T3050" s="13">
        <f>MAX(G3050:G3064)</f>
        <v>10674.6</v>
      </c>
      <c r="X3050">
        <f t="shared" ref="X3050:X3064" si="1731">ABS(K3050)</f>
        <v>21.260000000000218</v>
      </c>
      <c r="Y3050">
        <f t="shared" ref="Y3050:Y3064" si="1732">ABS(M3050)</f>
        <v>35.520000000000437</v>
      </c>
      <c r="Z3050">
        <f t="shared" ref="Z3050:Z3064" si="1733">IF(T3050&lt;1000,ABS(T3050),0)</f>
        <v>0</v>
      </c>
      <c r="AA3050">
        <f t="shared" ref="AA3050:AA3064" si="1734">ABS(N3050)</f>
        <v>170.10000000000036</v>
      </c>
      <c r="AB3050" s="18">
        <f t="shared" ref="AB3050:AB3064" si="1735">ABS(P3050)</f>
        <v>0</v>
      </c>
      <c r="AC3050" s="18">
        <f t="shared" ref="AC3050:AC3064" si="1736">ABS(Q3050)</f>
        <v>358.73999999999978</v>
      </c>
      <c r="AD3050" s="18">
        <f t="shared" ref="AD3050:AD3064" si="1737">IF(O3050=1,ABS(P3050),0)</f>
        <v>0</v>
      </c>
      <c r="AE3050" s="18">
        <f t="shared" ref="AE3050:AE3064" si="1738">IF(O3050=0,ABS(Q3050),0)</f>
        <v>358.73999999999978</v>
      </c>
      <c r="AG3050" s="18">
        <f t="shared" ref="AG3050:AG3064" si="1739">IF(O3050=1,ABS(Q3050),0)</f>
        <v>0</v>
      </c>
      <c r="AH3050" s="18">
        <f t="shared" ref="AH3050:AH3064" si="1740">IF(O3050=0,ABS(P3050),0)</f>
        <v>0</v>
      </c>
    </row>
    <row r="3051" spans="5:34" x14ac:dyDescent="0.25">
      <c r="E3051" s="11">
        <v>43461.375</v>
      </c>
      <c r="F3051" s="9">
        <v>10657.1</v>
      </c>
      <c r="G3051" s="9">
        <v>10674.6</v>
      </c>
      <c r="H3051" s="9">
        <v>10610.53</v>
      </c>
      <c r="I3051" s="9">
        <v>10621.04</v>
      </c>
      <c r="K3051" s="13">
        <f t="shared" si="1729"/>
        <v>-36.059999999999491</v>
      </c>
      <c r="L3051" s="13">
        <f t="shared" ref="L3051:L3064" si="1741">L3050+K3051</f>
        <v>-36.059999999999491</v>
      </c>
      <c r="M3051" s="13">
        <f t="shared" si="1730"/>
        <v>64.069999999999709</v>
      </c>
      <c r="T3051" s="13">
        <f>MIN(H3050:H3064)</f>
        <v>10278.81</v>
      </c>
      <c r="X3051">
        <f t="shared" si="1731"/>
        <v>36.059999999999491</v>
      </c>
      <c r="Y3051">
        <f t="shared" si="1732"/>
        <v>64.069999999999709</v>
      </c>
      <c r="Z3051">
        <f t="shared" si="1733"/>
        <v>0</v>
      </c>
      <c r="AA3051">
        <f t="shared" si="1734"/>
        <v>0</v>
      </c>
      <c r="AB3051" s="18">
        <f t="shared" si="1735"/>
        <v>0</v>
      </c>
      <c r="AC3051" s="18">
        <f t="shared" si="1736"/>
        <v>0</v>
      </c>
      <c r="AD3051" s="18">
        <f t="shared" si="1737"/>
        <v>0</v>
      </c>
      <c r="AE3051" s="18">
        <f t="shared" si="1738"/>
        <v>0</v>
      </c>
      <c r="AG3051" s="18">
        <f t="shared" si="1739"/>
        <v>0</v>
      </c>
      <c r="AH3051" s="18">
        <f t="shared" si="1740"/>
        <v>0</v>
      </c>
    </row>
    <row r="3052" spans="5:34" x14ac:dyDescent="0.25">
      <c r="E3052" s="12">
        <v>43461.416666666664</v>
      </c>
      <c r="F3052" s="10">
        <v>10620.58</v>
      </c>
      <c r="G3052" s="10">
        <v>10635.04</v>
      </c>
      <c r="H3052" s="10">
        <v>10567.48</v>
      </c>
      <c r="I3052" s="10">
        <v>10568.73</v>
      </c>
      <c r="K3052" s="13">
        <f t="shared" si="1729"/>
        <v>-51.850000000000364</v>
      </c>
      <c r="L3052" s="13">
        <f t="shared" si="1741"/>
        <v>-87.909999999999854</v>
      </c>
      <c r="M3052" s="13">
        <f t="shared" si="1730"/>
        <v>67.56000000000131</v>
      </c>
      <c r="R3052">
        <v>-40</v>
      </c>
      <c r="T3052" s="13">
        <f>T3050-T3051</f>
        <v>395.79000000000087</v>
      </c>
      <c r="X3052">
        <f t="shared" si="1731"/>
        <v>51.850000000000364</v>
      </c>
      <c r="Y3052">
        <f t="shared" si="1732"/>
        <v>67.56000000000131</v>
      </c>
      <c r="Z3052">
        <f t="shared" si="1733"/>
        <v>395.79000000000087</v>
      </c>
      <c r="AA3052">
        <f t="shared" si="1734"/>
        <v>0</v>
      </c>
      <c r="AB3052" s="18">
        <f t="shared" si="1735"/>
        <v>0</v>
      </c>
      <c r="AC3052" s="18">
        <f t="shared" si="1736"/>
        <v>0</v>
      </c>
      <c r="AD3052" s="18">
        <f t="shared" si="1737"/>
        <v>0</v>
      </c>
      <c r="AE3052" s="18">
        <f t="shared" si="1738"/>
        <v>0</v>
      </c>
      <c r="AG3052" s="18">
        <f t="shared" si="1739"/>
        <v>0</v>
      </c>
      <c r="AH3052" s="18">
        <f t="shared" si="1740"/>
        <v>0</v>
      </c>
    </row>
    <row r="3053" spans="5:34" x14ac:dyDescent="0.25">
      <c r="E3053" s="11">
        <v>43461.458333333336</v>
      </c>
      <c r="F3053" s="9">
        <v>10569.24</v>
      </c>
      <c r="G3053" s="9">
        <v>10581.01</v>
      </c>
      <c r="H3053" s="9">
        <v>10431.82</v>
      </c>
      <c r="I3053" s="9">
        <v>10442.48</v>
      </c>
      <c r="K3053" s="13">
        <f t="shared" si="1729"/>
        <v>-126.76000000000022</v>
      </c>
      <c r="L3053" s="13">
        <f t="shared" si="1741"/>
        <v>-214.67000000000007</v>
      </c>
      <c r="M3053" s="13">
        <f t="shared" si="1730"/>
        <v>149.19000000000051</v>
      </c>
      <c r="X3053">
        <f t="shared" si="1731"/>
        <v>126.76000000000022</v>
      </c>
      <c r="Y3053">
        <f t="shared" si="1732"/>
        <v>149.19000000000051</v>
      </c>
      <c r="Z3053">
        <f t="shared" si="1733"/>
        <v>0</v>
      </c>
      <c r="AA3053">
        <f t="shared" si="1734"/>
        <v>0</v>
      </c>
      <c r="AB3053" s="18">
        <f t="shared" si="1735"/>
        <v>0</v>
      </c>
      <c r="AC3053" s="18">
        <f t="shared" si="1736"/>
        <v>0</v>
      </c>
      <c r="AD3053" s="18">
        <f t="shared" si="1737"/>
        <v>0</v>
      </c>
      <c r="AE3053" s="18">
        <f t="shared" si="1738"/>
        <v>0</v>
      </c>
      <c r="AG3053" s="18">
        <f t="shared" si="1739"/>
        <v>0</v>
      </c>
      <c r="AH3053" s="18">
        <f t="shared" si="1740"/>
        <v>0</v>
      </c>
    </row>
    <row r="3054" spans="5:34" x14ac:dyDescent="0.25">
      <c r="E3054" s="12">
        <v>43461.5</v>
      </c>
      <c r="F3054" s="10">
        <v>10442.23</v>
      </c>
      <c r="G3054" s="10">
        <v>10509.72</v>
      </c>
      <c r="H3054" s="10">
        <v>10438.68</v>
      </c>
      <c r="I3054" s="10">
        <v>10470.51</v>
      </c>
      <c r="K3054" s="13">
        <f t="shared" si="1729"/>
        <v>28.280000000000655</v>
      </c>
      <c r="L3054" s="13">
        <f t="shared" si="1741"/>
        <v>-186.38999999999942</v>
      </c>
      <c r="M3054" s="13">
        <f t="shared" si="1730"/>
        <v>71.039999999999054</v>
      </c>
      <c r="X3054">
        <f t="shared" si="1731"/>
        <v>28.280000000000655</v>
      </c>
      <c r="Y3054">
        <f t="shared" si="1732"/>
        <v>71.039999999999054</v>
      </c>
      <c r="Z3054">
        <f t="shared" si="1733"/>
        <v>0</v>
      </c>
      <c r="AA3054">
        <f t="shared" si="1734"/>
        <v>0</v>
      </c>
      <c r="AB3054" s="18">
        <f t="shared" si="1735"/>
        <v>0</v>
      </c>
      <c r="AC3054" s="18">
        <f t="shared" si="1736"/>
        <v>0</v>
      </c>
      <c r="AD3054" s="18">
        <f t="shared" si="1737"/>
        <v>0</v>
      </c>
      <c r="AE3054" s="18">
        <f t="shared" si="1738"/>
        <v>0</v>
      </c>
      <c r="AG3054" s="18">
        <f t="shared" si="1739"/>
        <v>0</v>
      </c>
      <c r="AH3054" s="18">
        <f t="shared" si="1740"/>
        <v>0</v>
      </c>
    </row>
    <row r="3055" spans="5:34" x14ac:dyDescent="0.25">
      <c r="E3055" s="11">
        <v>43461.541666666664</v>
      </c>
      <c r="F3055" s="9">
        <v>10469.01</v>
      </c>
      <c r="G3055" s="9">
        <v>10478.67</v>
      </c>
      <c r="H3055" s="9">
        <v>10438.76</v>
      </c>
      <c r="I3055" s="9">
        <v>10449.11</v>
      </c>
      <c r="K3055" s="13">
        <f t="shared" si="1729"/>
        <v>-19.899999999999636</v>
      </c>
      <c r="L3055" s="13">
        <f t="shared" si="1741"/>
        <v>-206.28999999999905</v>
      </c>
      <c r="M3055" s="13">
        <f t="shared" si="1730"/>
        <v>39.909999999999854</v>
      </c>
      <c r="X3055">
        <f t="shared" si="1731"/>
        <v>19.899999999999636</v>
      </c>
      <c r="Y3055">
        <f t="shared" si="1732"/>
        <v>39.909999999999854</v>
      </c>
      <c r="Z3055">
        <f t="shared" si="1733"/>
        <v>0</v>
      </c>
      <c r="AA3055">
        <f t="shared" si="1734"/>
        <v>0</v>
      </c>
      <c r="AB3055" s="18">
        <f t="shared" si="1735"/>
        <v>0</v>
      </c>
      <c r="AC3055" s="18">
        <f t="shared" si="1736"/>
        <v>0</v>
      </c>
      <c r="AD3055" s="18">
        <f t="shared" si="1737"/>
        <v>0</v>
      </c>
      <c r="AE3055" s="18">
        <f t="shared" si="1738"/>
        <v>0</v>
      </c>
      <c r="AG3055" s="18">
        <f t="shared" si="1739"/>
        <v>0</v>
      </c>
      <c r="AH3055" s="18">
        <f t="shared" si="1740"/>
        <v>0</v>
      </c>
    </row>
    <row r="3056" spans="5:34" x14ac:dyDescent="0.25">
      <c r="E3056" s="12">
        <v>43461.583333333336</v>
      </c>
      <c r="F3056" s="10">
        <v>10451.36</v>
      </c>
      <c r="G3056" s="10">
        <v>10460.459999999999</v>
      </c>
      <c r="H3056" s="10">
        <v>10402.709999999999</v>
      </c>
      <c r="I3056" s="10">
        <v>10417.5</v>
      </c>
      <c r="K3056" s="13">
        <f t="shared" si="1729"/>
        <v>-33.860000000000582</v>
      </c>
      <c r="L3056" s="13">
        <f t="shared" si="1741"/>
        <v>-240.14999999999964</v>
      </c>
      <c r="M3056" s="13">
        <f t="shared" si="1730"/>
        <v>57.75</v>
      </c>
      <c r="X3056">
        <f t="shared" si="1731"/>
        <v>33.860000000000582</v>
      </c>
      <c r="Y3056">
        <f t="shared" si="1732"/>
        <v>57.75</v>
      </c>
      <c r="Z3056">
        <f t="shared" si="1733"/>
        <v>0</v>
      </c>
      <c r="AA3056">
        <f t="shared" si="1734"/>
        <v>0</v>
      </c>
      <c r="AB3056" s="18">
        <f t="shared" si="1735"/>
        <v>0</v>
      </c>
      <c r="AC3056" s="18">
        <f t="shared" si="1736"/>
        <v>0</v>
      </c>
      <c r="AD3056" s="18">
        <f t="shared" si="1737"/>
        <v>0</v>
      </c>
      <c r="AE3056" s="18">
        <f t="shared" si="1738"/>
        <v>0</v>
      </c>
      <c r="AG3056" s="18">
        <f t="shared" si="1739"/>
        <v>0</v>
      </c>
      <c r="AH3056" s="18">
        <f t="shared" si="1740"/>
        <v>0</v>
      </c>
    </row>
    <row r="3057" spans="5:34" x14ac:dyDescent="0.25">
      <c r="E3057" s="11">
        <v>43461.625</v>
      </c>
      <c r="F3057" s="9">
        <v>10419.75</v>
      </c>
      <c r="G3057" s="9">
        <v>10452.25</v>
      </c>
      <c r="H3057" s="9">
        <v>10376</v>
      </c>
      <c r="I3057" s="9">
        <v>10389.629999999999</v>
      </c>
      <c r="K3057" s="13">
        <f t="shared" si="1729"/>
        <v>-30.1200000000008</v>
      </c>
      <c r="L3057" s="13">
        <f t="shared" si="1741"/>
        <v>-270.27000000000044</v>
      </c>
      <c r="M3057" s="13">
        <f t="shared" si="1730"/>
        <v>76.25</v>
      </c>
      <c r="X3057">
        <f t="shared" si="1731"/>
        <v>30.1200000000008</v>
      </c>
      <c r="Y3057">
        <f t="shared" si="1732"/>
        <v>76.25</v>
      </c>
      <c r="Z3057">
        <f t="shared" si="1733"/>
        <v>0</v>
      </c>
      <c r="AA3057">
        <f t="shared" si="1734"/>
        <v>0</v>
      </c>
      <c r="AB3057" s="18">
        <f t="shared" si="1735"/>
        <v>0</v>
      </c>
      <c r="AC3057" s="18">
        <f t="shared" si="1736"/>
        <v>0</v>
      </c>
      <c r="AD3057" s="18">
        <f t="shared" si="1737"/>
        <v>0</v>
      </c>
      <c r="AE3057" s="18">
        <f t="shared" si="1738"/>
        <v>0</v>
      </c>
      <c r="AG3057" s="18">
        <f t="shared" si="1739"/>
        <v>0</v>
      </c>
      <c r="AH3057" s="18">
        <f t="shared" si="1740"/>
        <v>0</v>
      </c>
    </row>
    <row r="3058" spans="5:34" x14ac:dyDescent="0.25">
      <c r="E3058" s="12">
        <v>43461.666666666664</v>
      </c>
      <c r="F3058" s="10">
        <v>10389.879999999999</v>
      </c>
      <c r="G3058" s="10">
        <v>10422.549999999999</v>
      </c>
      <c r="H3058" s="10">
        <v>10353.08</v>
      </c>
      <c r="I3058" s="10">
        <v>10361.41</v>
      </c>
      <c r="K3058" s="13">
        <f t="shared" si="1729"/>
        <v>-28.469999999999345</v>
      </c>
      <c r="L3058" s="13">
        <f t="shared" si="1741"/>
        <v>-298.73999999999978</v>
      </c>
      <c r="M3058" s="13">
        <f t="shared" si="1730"/>
        <v>69.469999999999345</v>
      </c>
      <c r="X3058">
        <f t="shared" si="1731"/>
        <v>28.469999999999345</v>
      </c>
      <c r="Y3058">
        <f t="shared" si="1732"/>
        <v>69.469999999999345</v>
      </c>
      <c r="Z3058">
        <f t="shared" si="1733"/>
        <v>0</v>
      </c>
      <c r="AA3058">
        <f t="shared" si="1734"/>
        <v>0</v>
      </c>
      <c r="AB3058" s="18">
        <f t="shared" si="1735"/>
        <v>0</v>
      </c>
      <c r="AC3058" s="18">
        <f t="shared" si="1736"/>
        <v>0</v>
      </c>
      <c r="AD3058" s="18">
        <f t="shared" si="1737"/>
        <v>0</v>
      </c>
      <c r="AE3058" s="18">
        <f t="shared" si="1738"/>
        <v>0</v>
      </c>
      <c r="AG3058" s="18">
        <f t="shared" si="1739"/>
        <v>0</v>
      </c>
      <c r="AH3058" s="18">
        <f t="shared" si="1740"/>
        <v>0</v>
      </c>
    </row>
    <row r="3059" spans="5:34" x14ac:dyDescent="0.25">
      <c r="E3059" s="11">
        <v>43461.708333333336</v>
      </c>
      <c r="F3059" s="9">
        <v>10360.16</v>
      </c>
      <c r="G3059" s="9">
        <v>10365.540000000001</v>
      </c>
      <c r="H3059" s="9">
        <v>10299.91</v>
      </c>
      <c r="I3059" s="9">
        <v>10300.16</v>
      </c>
      <c r="K3059" s="13">
        <f t="shared" si="1729"/>
        <v>-60</v>
      </c>
      <c r="L3059" s="13">
        <f t="shared" si="1741"/>
        <v>-358.73999999999978</v>
      </c>
      <c r="M3059" s="13">
        <f t="shared" si="1730"/>
        <v>65.630000000001019</v>
      </c>
      <c r="X3059">
        <f t="shared" si="1731"/>
        <v>60</v>
      </c>
      <c r="Y3059">
        <f t="shared" si="1732"/>
        <v>65.630000000001019</v>
      </c>
      <c r="Z3059">
        <f t="shared" si="1733"/>
        <v>0</v>
      </c>
      <c r="AA3059">
        <f t="shared" si="1734"/>
        <v>0</v>
      </c>
      <c r="AB3059" s="18">
        <f t="shared" si="1735"/>
        <v>0</v>
      </c>
      <c r="AC3059" s="18">
        <f t="shared" si="1736"/>
        <v>0</v>
      </c>
      <c r="AD3059" s="18">
        <f t="shared" si="1737"/>
        <v>0</v>
      </c>
      <c r="AE3059" s="18">
        <f t="shared" si="1738"/>
        <v>0</v>
      </c>
      <c r="AG3059" s="18">
        <f t="shared" si="1739"/>
        <v>0</v>
      </c>
      <c r="AH3059" s="18">
        <f t="shared" si="1740"/>
        <v>0</v>
      </c>
    </row>
    <row r="3060" spans="5:34" x14ac:dyDescent="0.25">
      <c r="E3060" s="12">
        <v>43461.75</v>
      </c>
      <c r="F3060" s="10">
        <v>10300.42</v>
      </c>
      <c r="G3060" s="10">
        <v>10410.620000000001</v>
      </c>
      <c r="H3060" s="10">
        <v>10278.81</v>
      </c>
      <c r="I3060" s="10">
        <v>10381.69</v>
      </c>
      <c r="K3060" s="13">
        <f t="shared" si="1729"/>
        <v>81.270000000000437</v>
      </c>
      <c r="L3060" s="13">
        <f t="shared" si="1741"/>
        <v>-277.46999999999935</v>
      </c>
      <c r="M3060" s="13">
        <f t="shared" si="1730"/>
        <v>131.81000000000131</v>
      </c>
      <c r="X3060">
        <f t="shared" si="1731"/>
        <v>81.270000000000437</v>
      </c>
      <c r="Y3060">
        <f t="shared" si="1732"/>
        <v>131.81000000000131</v>
      </c>
      <c r="Z3060">
        <f t="shared" si="1733"/>
        <v>0</v>
      </c>
      <c r="AA3060">
        <f t="shared" si="1734"/>
        <v>0</v>
      </c>
      <c r="AB3060" s="18">
        <f t="shared" si="1735"/>
        <v>0</v>
      </c>
      <c r="AC3060" s="18">
        <f t="shared" si="1736"/>
        <v>0</v>
      </c>
      <c r="AD3060" s="18">
        <f t="shared" si="1737"/>
        <v>0</v>
      </c>
      <c r="AE3060" s="18">
        <f t="shared" si="1738"/>
        <v>0</v>
      </c>
      <c r="AG3060" s="18">
        <f t="shared" si="1739"/>
        <v>0</v>
      </c>
      <c r="AH3060" s="18">
        <f t="shared" si="1740"/>
        <v>0</v>
      </c>
    </row>
    <row r="3061" spans="5:34" x14ac:dyDescent="0.25">
      <c r="E3061" s="11">
        <v>43461.791666666664</v>
      </c>
      <c r="F3061" s="9">
        <v>10381.44</v>
      </c>
      <c r="G3061" s="9">
        <v>10383.94</v>
      </c>
      <c r="H3061" s="9">
        <v>10319.64</v>
      </c>
      <c r="I3061" s="9">
        <v>10341.91</v>
      </c>
      <c r="K3061" s="13">
        <f t="shared" si="1729"/>
        <v>-39.530000000000655</v>
      </c>
      <c r="L3061" s="13">
        <f t="shared" si="1741"/>
        <v>-317</v>
      </c>
      <c r="M3061" s="13">
        <f t="shared" si="1730"/>
        <v>64.300000000001091</v>
      </c>
      <c r="X3061">
        <f t="shared" si="1731"/>
        <v>39.530000000000655</v>
      </c>
      <c r="Y3061">
        <f t="shared" si="1732"/>
        <v>64.300000000001091</v>
      </c>
      <c r="Z3061">
        <f t="shared" si="1733"/>
        <v>0</v>
      </c>
      <c r="AA3061">
        <f t="shared" si="1734"/>
        <v>0</v>
      </c>
      <c r="AB3061" s="18">
        <f t="shared" si="1735"/>
        <v>0</v>
      </c>
      <c r="AC3061" s="18">
        <f t="shared" si="1736"/>
        <v>0</v>
      </c>
      <c r="AD3061" s="18">
        <f t="shared" si="1737"/>
        <v>0</v>
      </c>
      <c r="AE3061" s="18">
        <f t="shared" si="1738"/>
        <v>0</v>
      </c>
      <c r="AG3061" s="18">
        <f t="shared" si="1739"/>
        <v>0</v>
      </c>
      <c r="AH3061" s="18">
        <f t="shared" si="1740"/>
        <v>0</v>
      </c>
    </row>
    <row r="3062" spans="5:34" x14ac:dyDescent="0.25">
      <c r="E3062" s="12">
        <v>43461.833333333336</v>
      </c>
      <c r="F3062" s="10">
        <v>10343.91</v>
      </c>
      <c r="G3062" s="10">
        <v>10359.16</v>
      </c>
      <c r="H3062" s="10">
        <v>10303.120000000001</v>
      </c>
      <c r="I3062" s="10">
        <v>10313.379999999999</v>
      </c>
      <c r="K3062" s="13">
        <f t="shared" si="1729"/>
        <v>-30.530000000000655</v>
      </c>
      <c r="L3062" s="13">
        <f t="shared" si="1741"/>
        <v>-347.53000000000065</v>
      </c>
      <c r="M3062" s="13">
        <f t="shared" si="1730"/>
        <v>56.039999999999054</v>
      </c>
      <c r="X3062">
        <f t="shared" si="1731"/>
        <v>30.530000000000655</v>
      </c>
      <c r="Y3062">
        <f t="shared" si="1732"/>
        <v>56.039999999999054</v>
      </c>
      <c r="Z3062">
        <f t="shared" si="1733"/>
        <v>0</v>
      </c>
      <c r="AA3062">
        <f t="shared" si="1734"/>
        <v>0</v>
      </c>
      <c r="AB3062" s="18">
        <f t="shared" si="1735"/>
        <v>0</v>
      </c>
      <c r="AC3062" s="18">
        <f t="shared" si="1736"/>
        <v>0</v>
      </c>
      <c r="AD3062" s="18">
        <f t="shared" si="1737"/>
        <v>0</v>
      </c>
      <c r="AE3062" s="18">
        <f t="shared" si="1738"/>
        <v>0</v>
      </c>
      <c r="AG3062" s="18">
        <f t="shared" si="1739"/>
        <v>0</v>
      </c>
      <c r="AH3062" s="18">
        <f t="shared" si="1740"/>
        <v>0</v>
      </c>
    </row>
    <row r="3063" spans="5:34" x14ac:dyDescent="0.25">
      <c r="E3063" s="11">
        <v>43461.875</v>
      </c>
      <c r="F3063" s="9">
        <v>10313.129999999999</v>
      </c>
      <c r="G3063" s="9">
        <v>10369.41</v>
      </c>
      <c r="H3063" s="9">
        <v>10291.11</v>
      </c>
      <c r="I3063" s="9">
        <v>10362.91</v>
      </c>
      <c r="K3063" s="13">
        <f t="shared" si="1729"/>
        <v>49.780000000000655</v>
      </c>
      <c r="L3063" s="13">
        <f t="shared" si="1741"/>
        <v>-297.75</v>
      </c>
      <c r="M3063" s="13">
        <f t="shared" si="1730"/>
        <v>78.299999999999272</v>
      </c>
      <c r="X3063">
        <f t="shared" si="1731"/>
        <v>49.780000000000655</v>
      </c>
      <c r="Y3063">
        <f t="shared" si="1732"/>
        <v>78.299999999999272</v>
      </c>
      <c r="Z3063">
        <f t="shared" si="1733"/>
        <v>0</v>
      </c>
      <c r="AA3063">
        <f t="shared" si="1734"/>
        <v>0</v>
      </c>
      <c r="AB3063" s="18">
        <f t="shared" si="1735"/>
        <v>0</v>
      </c>
      <c r="AC3063" s="18">
        <f t="shared" si="1736"/>
        <v>0</v>
      </c>
      <c r="AD3063" s="18">
        <f t="shared" si="1737"/>
        <v>0</v>
      </c>
      <c r="AE3063" s="18">
        <f t="shared" si="1738"/>
        <v>0</v>
      </c>
      <c r="AG3063" s="18">
        <f t="shared" si="1739"/>
        <v>0</v>
      </c>
      <c r="AH3063" s="18">
        <f t="shared" si="1740"/>
        <v>0</v>
      </c>
    </row>
    <row r="3064" spans="5:34" x14ac:dyDescent="0.25">
      <c r="E3064" s="12">
        <v>43461.916666666664</v>
      </c>
      <c r="F3064" s="10">
        <v>10365.16</v>
      </c>
      <c r="G3064" s="10">
        <v>10469.49</v>
      </c>
      <c r="H3064" s="10">
        <v>10345.65</v>
      </c>
      <c r="I3064" s="10">
        <v>10465.99</v>
      </c>
      <c r="K3064" s="13">
        <f t="shared" si="1729"/>
        <v>100.82999999999993</v>
      </c>
      <c r="L3064" s="13">
        <f t="shared" si="1741"/>
        <v>-196.92000000000007</v>
      </c>
      <c r="M3064" s="13">
        <f t="shared" si="1730"/>
        <v>123.84000000000015</v>
      </c>
      <c r="N3064" s="13"/>
      <c r="X3064">
        <f t="shared" si="1731"/>
        <v>100.82999999999993</v>
      </c>
      <c r="Y3064">
        <f t="shared" si="1732"/>
        <v>123.84000000000015</v>
      </c>
      <c r="Z3064">
        <f t="shared" si="1733"/>
        <v>0</v>
      </c>
      <c r="AA3064">
        <f t="shared" si="1734"/>
        <v>0</v>
      </c>
      <c r="AB3064" s="18">
        <f t="shared" si="1735"/>
        <v>0</v>
      </c>
      <c r="AC3064" s="18">
        <f t="shared" si="1736"/>
        <v>0</v>
      </c>
      <c r="AD3064" s="18">
        <f t="shared" si="1737"/>
        <v>0</v>
      </c>
      <c r="AE3064" s="18">
        <f t="shared" si="1738"/>
        <v>0</v>
      </c>
      <c r="AG3064" s="18">
        <f t="shared" si="1739"/>
        <v>0</v>
      </c>
      <c r="AH3064" s="18">
        <f t="shared" si="1740"/>
        <v>0</v>
      </c>
    </row>
    <row r="3065" spans="5:34" hidden="1" x14ac:dyDescent="0.25">
      <c r="E3065" s="11">
        <v>43461.958333333336</v>
      </c>
      <c r="F3065" s="9">
        <v>10477.629999999999</v>
      </c>
      <c r="G3065" s="9">
        <v>10478.16</v>
      </c>
      <c r="H3065" s="9">
        <v>10450.16</v>
      </c>
      <c r="I3065" s="9">
        <v>10467.49</v>
      </c>
      <c r="AB3065"/>
      <c r="AC3065"/>
      <c r="AD3065"/>
      <c r="AE3065"/>
    </row>
    <row r="3066" spans="5:34" hidden="1" x14ac:dyDescent="0.25">
      <c r="E3066" s="12">
        <v>43462.041666666664</v>
      </c>
      <c r="F3066" s="10">
        <v>10475.89</v>
      </c>
      <c r="G3066" s="10">
        <v>10475.89</v>
      </c>
      <c r="H3066" s="10">
        <v>10425.26</v>
      </c>
      <c r="I3066" s="10">
        <v>10444.74</v>
      </c>
      <c r="AB3066"/>
      <c r="AC3066"/>
      <c r="AD3066"/>
      <c r="AE3066"/>
    </row>
    <row r="3067" spans="5:34" hidden="1" x14ac:dyDescent="0.25">
      <c r="E3067" s="11">
        <v>43462.083333333336</v>
      </c>
      <c r="F3067" s="9">
        <v>10446.83</v>
      </c>
      <c r="G3067" s="9">
        <v>10486.65</v>
      </c>
      <c r="H3067" s="9">
        <v>10441.58</v>
      </c>
      <c r="I3067" s="9">
        <v>10473.379999999999</v>
      </c>
      <c r="AB3067"/>
      <c r="AC3067"/>
      <c r="AD3067"/>
      <c r="AE3067"/>
    </row>
    <row r="3068" spans="5:34" hidden="1" x14ac:dyDescent="0.25">
      <c r="E3068" s="12">
        <v>43462.125</v>
      </c>
      <c r="F3068" s="10">
        <v>10473.629999999999</v>
      </c>
      <c r="G3068" s="10">
        <v>10487.32</v>
      </c>
      <c r="H3068" s="10">
        <v>10463.049999999999</v>
      </c>
      <c r="I3068" s="10">
        <v>10473.81</v>
      </c>
      <c r="AB3068"/>
      <c r="AC3068"/>
      <c r="AD3068"/>
      <c r="AE3068"/>
    </row>
    <row r="3069" spans="5:34" hidden="1" x14ac:dyDescent="0.25">
      <c r="E3069" s="11">
        <v>43462.166666666664</v>
      </c>
      <c r="F3069" s="9">
        <v>10472.049999999999</v>
      </c>
      <c r="G3069" s="9">
        <v>10493.07</v>
      </c>
      <c r="H3069" s="9">
        <v>10465.799999999999</v>
      </c>
      <c r="I3069" s="9">
        <v>10479.56</v>
      </c>
      <c r="AB3069"/>
      <c r="AC3069"/>
      <c r="AD3069"/>
      <c r="AE3069"/>
    </row>
    <row r="3070" spans="5:34" hidden="1" x14ac:dyDescent="0.25">
      <c r="E3070" s="12">
        <v>43462.208333333336</v>
      </c>
      <c r="F3070" s="10">
        <v>10479.31</v>
      </c>
      <c r="G3070" s="10">
        <v>10489.06</v>
      </c>
      <c r="H3070" s="10">
        <v>10474.799999999999</v>
      </c>
      <c r="I3070" s="10">
        <v>10482.049999999999</v>
      </c>
      <c r="AB3070"/>
      <c r="AC3070"/>
      <c r="AD3070"/>
      <c r="AE3070"/>
    </row>
    <row r="3071" spans="5:34" hidden="1" x14ac:dyDescent="0.25">
      <c r="E3071" s="11">
        <v>43462.25</v>
      </c>
      <c r="F3071" s="9">
        <v>10481.299999999999</v>
      </c>
      <c r="G3071" s="9">
        <v>10501.82</v>
      </c>
      <c r="H3071" s="9">
        <v>10478.549999999999</v>
      </c>
      <c r="I3071" s="9">
        <v>10497.31</v>
      </c>
      <c r="AB3071"/>
      <c r="AC3071"/>
      <c r="AD3071"/>
      <c r="AE3071"/>
    </row>
    <row r="3072" spans="5:34" hidden="1" x14ac:dyDescent="0.25">
      <c r="E3072" s="12">
        <v>43462.291666666664</v>
      </c>
      <c r="F3072" s="10">
        <v>10496.81</v>
      </c>
      <c r="G3072" s="10">
        <v>10504.3</v>
      </c>
      <c r="H3072" s="10">
        <v>10465.35</v>
      </c>
      <c r="I3072" s="10">
        <v>10474.61</v>
      </c>
      <c r="AB3072"/>
      <c r="AC3072"/>
      <c r="AD3072"/>
      <c r="AE3072"/>
    </row>
    <row r="3073" spans="5:34" x14ac:dyDescent="0.25">
      <c r="E3073" s="11">
        <v>43462.333333333336</v>
      </c>
      <c r="F3073" s="9">
        <v>10474.36</v>
      </c>
      <c r="G3073" s="9">
        <v>10474.36</v>
      </c>
      <c r="H3073" s="9">
        <v>10438.290000000001</v>
      </c>
      <c r="I3073" s="9">
        <v>10447.64</v>
      </c>
      <c r="K3073" s="13">
        <f t="shared" ref="K3073:K3086" si="1742">I3073-F3073</f>
        <v>-26.720000000001164</v>
      </c>
      <c r="L3073" s="13">
        <v>0</v>
      </c>
      <c r="M3073" s="13">
        <f t="shared" ref="M3073:M3086" si="1743">G3073-H3073</f>
        <v>36.069999999999709</v>
      </c>
      <c r="N3073" s="13">
        <f>I3087-F3073</f>
        <v>100.5</v>
      </c>
      <c r="O3073" s="18">
        <f>IF(K3073*N3073&gt;0,1,0)</f>
        <v>0</v>
      </c>
      <c r="P3073">
        <f>_xlfn.IFS(K3073&lt;0,MIN(L3072:L3086),K3073&gt;0,MAX(L3072:L3086))</f>
        <v>-18.649999999999636</v>
      </c>
      <c r="Q3073">
        <f>_xlfn.IFS(K3073&lt;0,MAX(L3072:L3086),K3073&gt;0,MIN(L3072:L3086))</f>
        <v>156.68000000000211</v>
      </c>
      <c r="T3073" s="13">
        <f>MAX(G3073:G3087)</f>
        <v>10615.98</v>
      </c>
      <c r="X3073">
        <f t="shared" ref="X3073:X3087" si="1744">ABS(K3073)</f>
        <v>26.720000000001164</v>
      </c>
      <c r="Y3073">
        <f t="shared" ref="Y3073:Y3086" si="1745">ABS(M3073)</f>
        <v>36.069999999999709</v>
      </c>
      <c r="Z3073">
        <f t="shared" ref="Z3073:Z3087" si="1746">IF(T3073&lt;1000,ABS(T3073),0)</f>
        <v>0</v>
      </c>
      <c r="AA3073">
        <f t="shared" ref="AA3073:AA3087" si="1747">ABS(N3073)</f>
        <v>100.5</v>
      </c>
      <c r="AB3073" s="18">
        <f t="shared" ref="AB3073:AB3087" si="1748">ABS(P3073)</f>
        <v>18.649999999999636</v>
      </c>
      <c r="AC3073" s="18">
        <f t="shared" ref="AC3073:AC3087" si="1749">ABS(Q3073)</f>
        <v>156.68000000000211</v>
      </c>
      <c r="AD3073" s="18">
        <f t="shared" ref="AD3073:AD3087" si="1750">IF(O3073=1,ABS(P3073),0)</f>
        <v>0</v>
      </c>
      <c r="AE3073" s="18">
        <f t="shared" ref="AE3073:AE3087" si="1751">IF(O3073=0,ABS(Q3073),0)</f>
        <v>156.68000000000211</v>
      </c>
      <c r="AG3073" s="18">
        <f t="shared" ref="AG3073:AG3087" si="1752">IF(O3073=1,ABS(Q3073),0)</f>
        <v>0</v>
      </c>
      <c r="AH3073" s="18">
        <f t="shared" ref="AH3073:AH3087" si="1753">IF(O3073=0,ABS(P3073),0)</f>
        <v>18.649999999999636</v>
      </c>
    </row>
    <row r="3074" spans="5:34" x14ac:dyDescent="0.25">
      <c r="E3074" s="12">
        <v>43462.375</v>
      </c>
      <c r="F3074" s="10">
        <v>10446.39</v>
      </c>
      <c r="G3074" s="10">
        <v>10449.89</v>
      </c>
      <c r="H3074" s="10">
        <v>10416.209999999999</v>
      </c>
      <c r="I3074" s="10">
        <v>10427.74</v>
      </c>
      <c r="K3074" s="13">
        <f t="shared" si="1742"/>
        <v>-18.649999999999636</v>
      </c>
      <c r="L3074" s="13">
        <f t="shared" ref="L3074:L3087" si="1754">L3073+K3074</f>
        <v>-18.649999999999636</v>
      </c>
      <c r="M3074" s="13">
        <f t="shared" si="1743"/>
        <v>33.680000000000291</v>
      </c>
      <c r="T3074" s="13">
        <f>MIN(H3073:H3087)</f>
        <v>10416.209999999999</v>
      </c>
      <c r="X3074">
        <f t="shared" si="1744"/>
        <v>18.649999999999636</v>
      </c>
      <c r="Y3074">
        <f t="shared" si="1745"/>
        <v>33.680000000000291</v>
      </c>
      <c r="Z3074">
        <f t="shared" si="1746"/>
        <v>0</v>
      </c>
      <c r="AA3074">
        <f t="shared" si="1747"/>
        <v>0</v>
      </c>
      <c r="AB3074" s="18">
        <f t="shared" si="1748"/>
        <v>0</v>
      </c>
      <c r="AC3074" s="18">
        <f t="shared" si="1749"/>
        <v>0</v>
      </c>
      <c r="AD3074" s="18">
        <f t="shared" si="1750"/>
        <v>0</v>
      </c>
      <c r="AE3074" s="18">
        <f t="shared" si="1751"/>
        <v>0</v>
      </c>
      <c r="AG3074" s="18">
        <f t="shared" si="1752"/>
        <v>0</v>
      </c>
      <c r="AH3074" s="18">
        <f t="shared" si="1753"/>
        <v>0</v>
      </c>
    </row>
    <row r="3075" spans="5:34" x14ac:dyDescent="0.25">
      <c r="E3075" s="11">
        <v>43462.416666666664</v>
      </c>
      <c r="F3075" s="9">
        <v>10428.74</v>
      </c>
      <c r="G3075" s="9">
        <v>10541.41</v>
      </c>
      <c r="H3075" s="9">
        <v>10421.99</v>
      </c>
      <c r="I3075" s="9">
        <v>10540.91</v>
      </c>
      <c r="K3075" s="13">
        <f t="shared" si="1742"/>
        <v>112.17000000000007</v>
      </c>
      <c r="L3075" s="13">
        <f t="shared" si="1754"/>
        <v>93.520000000000437</v>
      </c>
      <c r="M3075" s="13">
        <f t="shared" si="1743"/>
        <v>119.42000000000007</v>
      </c>
      <c r="R3075">
        <v>-21</v>
      </c>
      <c r="T3075" s="13">
        <f>T3073-T3074</f>
        <v>199.77000000000044</v>
      </c>
      <c r="X3075">
        <f t="shared" si="1744"/>
        <v>112.17000000000007</v>
      </c>
      <c r="Y3075">
        <f t="shared" si="1745"/>
        <v>119.42000000000007</v>
      </c>
      <c r="Z3075">
        <f t="shared" si="1746"/>
        <v>199.77000000000044</v>
      </c>
      <c r="AA3075">
        <f t="shared" si="1747"/>
        <v>0</v>
      </c>
      <c r="AB3075" s="18">
        <f t="shared" si="1748"/>
        <v>0</v>
      </c>
      <c r="AC3075" s="18">
        <f t="shared" si="1749"/>
        <v>0</v>
      </c>
      <c r="AD3075" s="18">
        <f t="shared" si="1750"/>
        <v>0</v>
      </c>
      <c r="AE3075" s="18">
        <f t="shared" si="1751"/>
        <v>0</v>
      </c>
      <c r="AG3075" s="18">
        <f t="shared" si="1752"/>
        <v>0</v>
      </c>
      <c r="AH3075" s="18">
        <f t="shared" si="1753"/>
        <v>0</v>
      </c>
    </row>
    <row r="3076" spans="5:34" x14ac:dyDescent="0.25">
      <c r="E3076" s="12">
        <v>43462.458333333336</v>
      </c>
      <c r="F3076" s="10">
        <v>10540.9</v>
      </c>
      <c r="G3076" s="10">
        <v>10556.22</v>
      </c>
      <c r="H3076" s="10">
        <v>10524.94</v>
      </c>
      <c r="I3076" s="10">
        <v>10552.05</v>
      </c>
      <c r="K3076" s="13">
        <f t="shared" si="1742"/>
        <v>11.149999999999636</v>
      </c>
      <c r="L3076" s="13">
        <f t="shared" si="1754"/>
        <v>104.67000000000007</v>
      </c>
      <c r="M3076" s="13">
        <f t="shared" si="1743"/>
        <v>31.279999999998836</v>
      </c>
      <c r="X3076">
        <f t="shared" si="1744"/>
        <v>11.149999999999636</v>
      </c>
      <c r="Y3076">
        <f t="shared" si="1745"/>
        <v>31.279999999998836</v>
      </c>
      <c r="Z3076">
        <f t="shared" si="1746"/>
        <v>0</v>
      </c>
      <c r="AA3076">
        <f t="shared" si="1747"/>
        <v>0</v>
      </c>
      <c r="AB3076" s="18">
        <f t="shared" si="1748"/>
        <v>0</v>
      </c>
      <c r="AC3076" s="18">
        <f t="shared" si="1749"/>
        <v>0</v>
      </c>
      <c r="AD3076" s="18">
        <f t="shared" si="1750"/>
        <v>0</v>
      </c>
      <c r="AE3076" s="18">
        <f t="shared" si="1751"/>
        <v>0</v>
      </c>
      <c r="AG3076" s="18">
        <f t="shared" si="1752"/>
        <v>0</v>
      </c>
      <c r="AH3076" s="18">
        <f t="shared" si="1753"/>
        <v>0</v>
      </c>
    </row>
    <row r="3077" spans="5:34" x14ac:dyDescent="0.25">
      <c r="E3077" s="11">
        <v>43462.5</v>
      </c>
      <c r="F3077" s="9">
        <v>10550.55</v>
      </c>
      <c r="G3077" s="9">
        <v>10570.55</v>
      </c>
      <c r="H3077" s="9">
        <v>10546.58</v>
      </c>
      <c r="I3077" s="9">
        <v>10561.95</v>
      </c>
      <c r="K3077" s="13">
        <f t="shared" si="1742"/>
        <v>11.400000000001455</v>
      </c>
      <c r="L3077" s="13">
        <f t="shared" si="1754"/>
        <v>116.07000000000153</v>
      </c>
      <c r="M3077" s="13">
        <f t="shared" si="1743"/>
        <v>23.969999999999345</v>
      </c>
      <c r="X3077">
        <f t="shared" si="1744"/>
        <v>11.400000000001455</v>
      </c>
      <c r="Y3077">
        <f t="shared" si="1745"/>
        <v>23.969999999999345</v>
      </c>
      <c r="Z3077">
        <f t="shared" si="1746"/>
        <v>0</v>
      </c>
      <c r="AA3077">
        <f t="shared" si="1747"/>
        <v>0</v>
      </c>
      <c r="AB3077" s="18">
        <f t="shared" si="1748"/>
        <v>0</v>
      </c>
      <c r="AC3077" s="18">
        <f t="shared" si="1749"/>
        <v>0</v>
      </c>
      <c r="AD3077" s="18">
        <f t="shared" si="1750"/>
        <v>0</v>
      </c>
      <c r="AE3077" s="18">
        <f t="shared" si="1751"/>
        <v>0</v>
      </c>
      <c r="AG3077" s="18">
        <f t="shared" si="1752"/>
        <v>0</v>
      </c>
      <c r="AH3077" s="18">
        <f t="shared" si="1753"/>
        <v>0</v>
      </c>
    </row>
    <row r="3078" spans="5:34" x14ac:dyDescent="0.25">
      <c r="E3078" s="12">
        <v>43462.541666666664</v>
      </c>
      <c r="F3078" s="10">
        <v>10562.2</v>
      </c>
      <c r="G3078" s="10">
        <v>10587.2</v>
      </c>
      <c r="H3078" s="10">
        <v>10533.94</v>
      </c>
      <c r="I3078" s="10">
        <v>10549.62</v>
      </c>
      <c r="K3078" s="13">
        <f t="shared" si="1742"/>
        <v>-12.579999999999927</v>
      </c>
      <c r="L3078" s="13">
        <f t="shared" si="1754"/>
        <v>103.4900000000016</v>
      </c>
      <c r="M3078" s="13">
        <f t="shared" si="1743"/>
        <v>53.260000000000218</v>
      </c>
      <c r="X3078">
        <f t="shared" si="1744"/>
        <v>12.579999999999927</v>
      </c>
      <c r="Y3078">
        <f t="shared" si="1745"/>
        <v>53.260000000000218</v>
      </c>
      <c r="Z3078">
        <f t="shared" si="1746"/>
        <v>0</v>
      </c>
      <c r="AA3078">
        <f t="shared" si="1747"/>
        <v>0</v>
      </c>
      <c r="AB3078" s="18">
        <f t="shared" si="1748"/>
        <v>0</v>
      </c>
      <c r="AC3078" s="18">
        <f t="shared" si="1749"/>
        <v>0</v>
      </c>
      <c r="AD3078" s="18">
        <f t="shared" si="1750"/>
        <v>0</v>
      </c>
      <c r="AE3078" s="18">
        <f t="shared" si="1751"/>
        <v>0</v>
      </c>
      <c r="AG3078" s="18">
        <f t="shared" si="1752"/>
        <v>0</v>
      </c>
      <c r="AH3078" s="18">
        <f t="shared" si="1753"/>
        <v>0</v>
      </c>
    </row>
    <row r="3079" spans="5:34" x14ac:dyDescent="0.25">
      <c r="E3079" s="11">
        <v>43462.583333333336</v>
      </c>
      <c r="F3079" s="9">
        <v>10548.87</v>
      </c>
      <c r="G3079" s="9">
        <v>10578.2</v>
      </c>
      <c r="H3079" s="9">
        <v>10544.59</v>
      </c>
      <c r="I3079" s="9">
        <v>10574.69</v>
      </c>
      <c r="K3079" s="13">
        <f t="shared" si="1742"/>
        <v>25.819999999999709</v>
      </c>
      <c r="L3079" s="13">
        <f t="shared" si="1754"/>
        <v>129.31000000000131</v>
      </c>
      <c r="M3079" s="13">
        <f t="shared" si="1743"/>
        <v>33.610000000000582</v>
      </c>
      <c r="X3079">
        <f t="shared" si="1744"/>
        <v>25.819999999999709</v>
      </c>
      <c r="Y3079">
        <f t="shared" si="1745"/>
        <v>33.610000000000582</v>
      </c>
      <c r="Z3079">
        <f t="shared" si="1746"/>
        <v>0</v>
      </c>
      <c r="AA3079">
        <f t="shared" si="1747"/>
        <v>0</v>
      </c>
      <c r="AB3079" s="18">
        <f t="shared" si="1748"/>
        <v>0</v>
      </c>
      <c r="AC3079" s="18">
        <f t="shared" si="1749"/>
        <v>0</v>
      </c>
      <c r="AD3079" s="18">
        <f t="shared" si="1750"/>
        <v>0</v>
      </c>
      <c r="AE3079" s="18">
        <f t="shared" si="1751"/>
        <v>0</v>
      </c>
      <c r="AG3079" s="18">
        <f t="shared" si="1752"/>
        <v>0</v>
      </c>
      <c r="AH3079" s="18">
        <f t="shared" si="1753"/>
        <v>0</v>
      </c>
    </row>
    <row r="3080" spans="5:34" x14ac:dyDescent="0.25">
      <c r="E3080" s="12">
        <v>43462.625</v>
      </c>
      <c r="F3080" s="10">
        <v>10576.25</v>
      </c>
      <c r="G3080" s="10">
        <v>10597.68</v>
      </c>
      <c r="H3080" s="10">
        <v>10559.03</v>
      </c>
      <c r="I3080" s="10">
        <v>10594.87</v>
      </c>
      <c r="K3080" s="13">
        <f t="shared" si="1742"/>
        <v>18.6200000000008</v>
      </c>
      <c r="L3080" s="13">
        <f t="shared" si="1754"/>
        <v>147.93000000000211</v>
      </c>
      <c r="M3080" s="13">
        <f t="shared" si="1743"/>
        <v>38.649999999999636</v>
      </c>
      <c r="X3080">
        <f t="shared" si="1744"/>
        <v>18.6200000000008</v>
      </c>
      <c r="Y3080">
        <f t="shared" si="1745"/>
        <v>38.649999999999636</v>
      </c>
      <c r="Z3080">
        <f t="shared" si="1746"/>
        <v>0</v>
      </c>
      <c r="AA3080">
        <f t="shared" si="1747"/>
        <v>0</v>
      </c>
      <c r="AB3080" s="18">
        <f t="shared" si="1748"/>
        <v>0</v>
      </c>
      <c r="AC3080" s="18">
        <f t="shared" si="1749"/>
        <v>0</v>
      </c>
      <c r="AD3080" s="18">
        <f t="shared" si="1750"/>
        <v>0</v>
      </c>
      <c r="AE3080" s="18">
        <f t="shared" si="1751"/>
        <v>0</v>
      </c>
      <c r="AG3080" s="18">
        <f t="shared" si="1752"/>
        <v>0</v>
      </c>
      <c r="AH3080" s="18">
        <f t="shared" si="1753"/>
        <v>0</v>
      </c>
    </row>
    <row r="3081" spans="5:34" x14ac:dyDescent="0.25">
      <c r="E3081" s="11">
        <v>43462.666666666664</v>
      </c>
      <c r="F3081" s="9">
        <v>10595.62</v>
      </c>
      <c r="G3081" s="9">
        <v>10615.98</v>
      </c>
      <c r="H3081" s="9">
        <v>10567.86</v>
      </c>
      <c r="I3081" s="9">
        <v>10604.37</v>
      </c>
      <c r="K3081" s="13">
        <f t="shared" si="1742"/>
        <v>8.75</v>
      </c>
      <c r="L3081" s="13">
        <f t="shared" si="1754"/>
        <v>156.68000000000211</v>
      </c>
      <c r="M3081" s="13">
        <f t="shared" si="1743"/>
        <v>48.119999999998981</v>
      </c>
      <c r="X3081">
        <f t="shared" si="1744"/>
        <v>8.75</v>
      </c>
      <c r="Y3081">
        <f t="shared" si="1745"/>
        <v>48.119999999998981</v>
      </c>
      <c r="Z3081">
        <f t="shared" si="1746"/>
        <v>0</v>
      </c>
      <c r="AA3081">
        <f t="shared" si="1747"/>
        <v>0</v>
      </c>
      <c r="AB3081" s="18">
        <f t="shared" si="1748"/>
        <v>0</v>
      </c>
      <c r="AC3081" s="18">
        <f t="shared" si="1749"/>
        <v>0</v>
      </c>
      <c r="AD3081" s="18">
        <f t="shared" si="1750"/>
        <v>0</v>
      </c>
      <c r="AE3081" s="18">
        <f t="shared" si="1751"/>
        <v>0</v>
      </c>
      <c r="AG3081" s="18">
        <f t="shared" si="1752"/>
        <v>0</v>
      </c>
      <c r="AH3081" s="18">
        <f t="shared" si="1753"/>
        <v>0</v>
      </c>
    </row>
    <row r="3082" spans="5:34" x14ac:dyDescent="0.25">
      <c r="E3082" s="12">
        <v>43462.708333333336</v>
      </c>
      <c r="F3082" s="10">
        <v>10604.62</v>
      </c>
      <c r="G3082" s="10">
        <v>10610.63</v>
      </c>
      <c r="H3082" s="10">
        <v>10552.35</v>
      </c>
      <c r="I3082" s="10">
        <v>10563.36</v>
      </c>
      <c r="K3082" s="13">
        <f t="shared" si="1742"/>
        <v>-41.260000000000218</v>
      </c>
      <c r="L3082" s="13">
        <f t="shared" si="1754"/>
        <v>115.42000000000189</v>
      </c>
      <c r="M3082" s="13">
        <f t="shared" si="1743"/>
        <v>58.279999999998836</v>
      </c>
      <c r="X3082">
        <f t="shared" si="1744"/>
        <v>41.260000000000218</v>
      </c>
      <c r="Y3082">
        <f t="shared" si="1745"/>
        <v>58.279999999998836</v>
      </c>
      <c r="Z3082">
        <f t="shared" si="1746"/>
        <v>0</v>
      </c>
      <c r="AA3082">
        <f t="shared" si="1747"/>
        <v>0</v>
      </c>
      <c r="AB3082" s="18">
        <f t="shared" si="1748"/>
        <v>0</v>
      </c>
      <c r="AC3082" s="18">
        <f t="shared" si="1749"/>
        <v>0</v>
      </c>
      <c r="AD3082" s="18">
        <f t="shared" si="1750"/>
        <v>0</v>
      </c>
      <c r="AE3082" s="18">
        <f t="shared" si="1751"/>
        <v>0</v>
      </c>
      <c r="AG3082" s="18">
        <f t="shared" si="1752"/>
        <v>0</v>
      </c>
      <c r="AH3082" s="18">
        <f t="shared" si="1753"/>
        <v>0</v>
      </c>
    </row>
    <row r="3083" spans="5:34" x14ac:dyDescent="0.25">
      <c r="E3083" s="11">
        <v>43462.75</v>
      </c>
      <c r="F3083" s="9">
        <v>10564.61</v>
      </c>
      <c r="G3083" s="9">
        <v>10582.5</v>
      </c>
      <c r="H3083" s="9">
        <v>10532.34</v>
      </c>
      <c r="I3083" s="9">
        <v>10577.62</v>
      </c>
      <c r="K3083" s="13">
        <f t="shared" si="1742"/>
        <v>13.010000000000218</v>
      </c>
      <c r="L3083" s="13">
        <f t="shared" si="1754"/>
        <v>128.43000000000211</v>
      </c>
      <c r="M3083" s="13">
        <f t="shared" si="1743"/>
        <v>50.159999999999854</v>
      </c>
      <c r="X3083">
        <f t="shared" si="1744"/>
        <v>13.010000000000218</v>
      </c>
      <c r="Y3083">
        <f t="shared" si="1745"/>
        <v>50.159999999999854</v>
      </c>
      <c r="Z3083">
        <f t="shared" si="1746"/>
        <v>0</v>
      </c>
      <c r="AA3083">
        <f t="shared" si="1747"/>
        <v>0</v>
      </c>
      <c r="AB3083" s="18">
        <f t="shared" si="1748"/>
        <v>0</v>
      </c>
      <c r="AC3083" s="18">
        <f t="shared" si="1749"/>
        <v>0</v>
      </c>
      <c r="AD3083" s="18">
        <f t="shared" si="1750"/>
        <v>0</v>
      </c>
      <c r="AE3083" s="18">
        <f t="shared" si="1751"/>
        <v>0</v>
      </c>
      <c r="AG3083" s="18">
        <f t="shared" si="1752"/>
        <v>0</v>
      </c>
      <c r="AH3083" s="18">
        <f t="shared" si="1753"/>
        <v>0</v>
      </c>
    </row>
    <row r="3084" spans="5:34" x14ac:dyDescent="0.25">
      <c r="E3084" s="12">
        <v>43462.791666666664</v>
      </c>
      <c r="F3084" s="10">
        <v>10577.12</v>
      </c>
      <c r="G3084" s="10">
        <v>10599.13</v>
      </c>
      <c r="H3084" s="10">
        <v>10574.12</v>
      </c>
      <c r="I3084" s="10">
        <v>10577.12</v>
      </c>
      <c r="K3084" s="13">
        <f t="shared" si="1742"/>
        <v>0</v>
      </c>
      <c r="L3084" s="13">
        <f t="shared" si="1754"/>
        <v>128.43000000000211</v>
      </c>
      <c r="M3084" s="13">
        <f t="shared" si="1743"/>
        <v>25.009999999998399</v>
      </c>
      <c r="X3084">
        <f t="shared" si="1744"/>
        <v>0</v>
      </c>
      <c r="Y3084">
        <f t="shared" si="1745"/>
        <v>25.009999999998399</v>
      </c>
      <c r="Z3084">
        <f t="shared" si="1746"/>
        <v>0</v>
      </c>
      <c r="AA3084">
        <f t="shared" si="1747"/>
        <v>0</v>
      </c>
      <c r="AB3084" s="18">
        <f t="shared" si="1748"/>
        <v>0</v>
      </c>
      <c r="AC3084" s="18">
        <f t="shared" si="1749"/>
        <v>0</v>
      </c>
      <c r="AD3084" s="18">
        <f t="shared" si="1750"/>
        <v>0</v>
      </c>
      <c r="AE3084" s="18">
        <f t="shared" si="1751"/>
        <v>0</v>
      </c>
      <c r="AG3084" s="18">
        <f t="shared" si="1752"/>
        <v>0</v>
      </c>
      <c r="AH3084" s="18">
        <f t="shared" si="1753"/>
        <v>0</v>
      </c>
    </row>
    <row r="3085" spans="5:34" x14ac:dyDescent="0.25">
      <c r="E3085" s="11">
        <v>43462.833333333336</v>
      </c>
      <c r="F3085" s="9">
        <v>10576.87</v>
      </c>
      <c r="G3085" s="9">
        <v>10578.37</v>
      </c>
      <c r="H3085" s="9">
        <v>10546.1</v>
      </c>
      <c r="I3085" s="9">
        <v>10573.11</v>
      </c>
      <c r="K3085" s="13">
        <f t="shared" si="1742"/>
        <v>-3.7600000000002183</v>
      </c>
      <c r="L3085" s="13">
        <f t="shared" si="1754"/>
        <v>124.67000000000189</v>
      </c>
      <c r="M3085" s="13">
        <f t="shared" si="1743"/>
        <v>32.270000000000437</v>
      </c>
      <c r="X3085">
        <f t="shared" si="1744"/>
        <v>3.7600000000002183</v>
      </c>
      <c r="Y3085">
        <f t="shared" si="1745"/>
        <v>32.270000000000437</v>
      </c>
      <c r="Z3085">
        <f t="shared" si="1746"/>
        <v>0</v>
      </c>
      <c r="AA3085">
        <f t="shared" si="1747"/>
        <v>0</v>
      </c>
      <c r="AB3085" s="18">
        <f t="shared" si="1748"/>
        <v>0</v>
      </c>
      <c r="AC3085" s="18">
        <f t="shared" si="1749"/>
        <v>0</v>
      </c>
      <c r="AD3085" s="18">
        <f t="shared" si="1750"/>
        <v>0</v>
      </c>
      <c r="AE3085" s="18">
        <f t="shared" si="1751"/>
        <v>0</v>
      </c>
      <c r="AG3085" s="18">
        <f t="shared" si="1752"/>
        <v>0</v>
      </c>
      <c r="AH3085" s="18">
        <f t="shared" si="1753"/>
        <v>0</v>
      </c>
    </row>
    <row r="3086" spans="5:34" x14ac:dyDescent="0.25">
      <c r="E3086" s="12">
        <v>43462.875</v>
      </c>
      <c r="F3086" s="10">
        <v>10574.36</v>
      </c>
      <c r="G3086" s="10">
        <v>10605.12</v>
      </c>
      <c r="H3086" s="10">
        <v>10572.86</v>
      </c>
      <c r="I3086" s="10">
        <v>10601.37</v>
      </c>
      <c r="K3086" s="13">
        <f t="shared" si="1742"/>
        <v>27.010000000000218</v>
      </c>
      <c r="L3086" s="13">
        <f t="shared" si="1754"/>
        <v>151.68000000000211</v>
      </c>
      <c r="M3086" s="13">
        <f t="shared" si="1743"/>
        <v>32.260000000000218</v>
      </c>
      <c r="X3086">
        <f t="shared" si="1744"/>
        <v>27.010000000000218</v>
      </c>
      <c r="Y3086">
        <f t="shared" si="1745"/>
        <v>32.260000000000218</v>
      </c>
      <c r="Z3086">
        <f t="shared" si="1746"/>
        <v>0</v>
      </c>
      <c r="AA3086">
        <f t="shared" si="1747"/>
        <v>0</v>
      </c>
      <c r="AB3086" s="18">
        <f t="shared" si="1748"/>
        <v>0</v>
      </c>
      <c r="AC3086" s="18">
        <f t="shared" si="1749"/>
        <v>0</v>
      </c>
      <c r="AD3086" s="18">
        <f t="shared" si="1750"/>
        <v>0</v>
      </c>
      <c r="AE3086" s="18">
        <f t="shared" si="1751"/>
        <v>0</v>
      </c>
      <c r="AG3086" s="18">
        <f t="shared" si="1752"/>
        <v>0</v>
      </c>
      <c r="AH3086" s="18">
        <f t="shared" si="1753"/>
        <v>0</v>
      </c>
    </row>
    <row r="3087" spans="5:34" x14ac:dyDescent="0.25">
      <c r="E3087" s="11">
        <v>43462.916666666664</v>
      </c>
      <c r="F3087" s="9">
        <v>10601.62</v>
      </c>
      <c r="G3087" s="9">
        <v>10605.12</v>
      </c>
      <c r="H3087" s="9">
        <v>10537.85</v>
      </c>
      <c r="I3087" s="9">
        <v>10574.86</v>
      </c>
      <c r="K3087" s="13">
        <f>I3087-F3087</f>
        <v>-26.760000000000218</v>
      </c>
      <c r="L3087" s="13">
        <f t="shared" si="1754"/>
        <v>124.92000000000189</v>
      </c>
      <c r="M3087" s="13">
        <f>G3087-H3087</f>
        <v>67.270000000000437</v>
      </c>
      <c r="N3087" s="13"/>
      <c r="X3087">
        <f t="shared" si="1744"/>
        <v>26.760000000000218</v>
      </c>
      <c r="Y3087">
        <f>ABS(M3087)</f>
        <v>67.270000000000437</v>
      </c>
      <c r="Z3087">
        <f t="shared" si="1746"/>
        <v>0</v>
      </c>
      <c r="AA3087">
        <f t="shared" si="1747"/>
        <v>0</v>
      </c>
      <c r="AB3087" s="18">
        <f t="shared" si="1748"/>
        <v>0</v>
      </c>
      <c r="AC3087" s="18">
        <f t="shared" si="1749"/>
        <v>0</v>
      </c>
      <c r="AD3087" s="18">
        <f t="shared" si="1750"/>
        <v>0</v>
      </c>
      <c r="AE3087" s="18">
        <f t="shared" si="1751"/>
        <v>0</v>
      </c>
      <c r="AG3087" s="18">
        <f t="shared" si="1752"/>
        <v>0</v>
      </c>
      <c r="AH3087" s="18">
        <f t="shared" si="1753"/>
        <v>0</v>
      </c>
    </row>
  </sheetData>
  <autoFilter ref="E1:I3087" xr:uid="{AAD0D02E-EAED-4CBB-840E-00D3407B0778}">
    <filterColumn colId="0">
      <filters>
        <filter val="10:00:00"/>
        <filter val="11:00:00"/>
        <filter val="12:00:00"/>
        <filter val="13:00:00"/>
        <filter val="14:00:00"/>
        <filter val="15:00:00"/>
        <filter val="16:00:00"/>
        <filter val="17:00:00"/>
        <filter val="18:00:00"/>
        <filter val="19:00:00"/>
        <filter val="20:00:00"/>
        <filter val="21:00:00"/>
        <filter val="22:00:00"/>
        <filter val="8:00:00"/>
        <filter val="9:00:00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All</vt:lpstr>
      <vt:lpstr>Total</vt:lpstr>
      <vt:lpstr>Up Trend</vt:lpstr>
      <vt:lpstr>Range</vt:lpstr>
      <vt:lpstr>Downtrend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cp:lastPrinted>2019-04-28T09:55:39Z</cp:lastPrinted>
  <dcterms:created xsi:type="dcterms:W3CDTF">2019-04-28T10:43:06Z</dcterms:created>
  <dcterms:modified xsi:type="dcterms:W3CDTF">2019-05-25T19:03:16Z</dcterms:modified>
</cp:coreProperties>
</file>